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W:\2018\NORMATIVIDAD\ARRENDAMIENTO DE INFAESTRUCTURA\MANDATOS\MANDATO DEFINITIVOS\2018\Expediente 00007-CD-GPRC-MC (AZTECA -ELECTROPUNO)\Disco compacto (Anexo 2)\"/>
    </mc:Choice>
  </mc:AlternateContent>
  <bookViews>
    <workbookView xWindow="0" yWindow="0" windowWidth="19860" windowHeight="10245" tabRatio="850" firstSheet="1" activeTab="5"/>
  </bookViews>
  <sheets>
    <sheet name="Información ELECTRO PUNO" sheetId="42" r:id="rId1"/>
    <sheet name="Resumen Infraestructura" sheetId="24" r:id="rId2"/>
    <sheet name="SICODI" sheetId="27" r:id="rId3"/>
    <sheet name="Estructuras de Acero y Concreto" sheetId="40" r:id="rId4"/>
    <sheet name="MOD_INV_2018" sheetId="31" r:id="rId5"/>
    <sheet name="Anexo 2 (Calculo Retribucion)" sheetId="32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</externalReferences>
  <definedNames>
    <definedName name="______________f" hidden="1">{"vista 1",#N/A,FALSE,"CMP";"vista 2",#N/A,FALSE,"CMP"}</definedName>
    <definedName name="________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___f" hidden="1">{"vista 1",#N/A,FALSE,"CMP";"vista 2",#N/A,FALSE,"CMP"}</definedName>
    <definedName name="______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__f" hidden="1">{"vista 1",#N/A,FALSE,"CMP";"vista 2",#N/A,FALSE,"CMP"}</definedName>
    <definedName name="_____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_f" hidden="1">{"vista 1",#N/A,FALSE,"CMP";"vista 2",#N/A,FALSE,"CMP"}</definedName>
    <definedName name="____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f" hidden="1">{"vista 1",#N/A,FALSE,"CMP";"vista 2",#N/A,FALSE,"CMP"}</definedName>
    <definedName name="___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f" localSheetId="2" hidden="1">{"vista 1",#N/A,FALSE,"CMP";"vista 2",#N/A,FALSE,"CMP"}</definedName>
    <definedName name="________f" hidden="1">{"vista 1",#N/A,FALSE,"CMP";"vista 2",#N/A,FALSE,"CMP"}</definedName>
    <definedName name="________r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f" localSheetId="2" hidden="1">{"vista 1",#N/A,FALSE,"CMP";"vista 2",#N/A,FALSE,"CMP"}</definedName>
    <definedName name="_______f" hidden="1">{"vista 1",#N/A,FALSE,"CMP";"vista 2",#N/A,FALSE,"CMP"}</definedName>
    <definedName name="_______r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f" localSheetId="2" hidden="1">{"vista 1",#N/A,FALSE,"CMP";"vista 2",#N/A,FALSE,"CMP"}</definedName>
    <definedName name="______f" hidden="1">{"vista 1",#N/A,FALSE,"CMP";"vista 2",#N/A,FALSE,"CMP"}</definedName>
    <definedName name="______r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f" localSheetId="2" hidden="1">{"vista 1",#N/A,FALSE,"CMP";"vista 2",#N/A,FALSE,"CMP"}</definedName>
    <definedName name="_____f" hidden="1">{"vista 1",#N/A,FALSE,"CMP";"vista 2",#N/A,FALSE,"CMP"}</definedName>
    <definedName name="_____r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f" localSheetId="2" hidden="1">{"vista 1",#N/A,FALSE,"CMP";"vista 2",#N/A,FALSE,"CMP"}</definedName>
    <definedName name="____f" hidden="1">{"vista 1",#N/A,FALSE,"CMP";"vista 2",#N/A,FALSE,"CMP"}</definedName>
    <definedName name="____r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f" localSheetId="2" hidden="1">{"vista 1",#N/A,FALSE,"CMP";"vista 2",#N/A,FALSE,"CMP"}</definedName>
    <definedName name="___f" hidden="1">{"vista 1",#N/A,FALSE,"CMP";"vista 2",#N/A,FALSE,"CMP"}</definedName>
    <definedName name="___r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123Graph_ASISTEMAS" localSheetId="5" hidden="1">'[1]Tipo de Cambio'!#REF!</definedName>
    <definedName name="__123Graph_ASISTEMAS" localSheetId="3" hidden="1">'[1]Tipo de Cambio'!#REF!</definedName>
    <definedName name="__123Graph_ASISTEMAS" localSheetId="4" hidden="1">'[1]Tipo de Cambio'!#REF!</definedName>
    <definedName name="__123Graph_ASISTEMAS" hidden="1">'[1]Tipo de Cambio'!#REF!</definedName>
    <definedName name="__f" localSheetId="2" hidden="1">{"vista 1",#N/A,FALSE,"CMP";"vista 2",#N/A,FALSE,"CMP"}</definedName>
    <definedName name="__f" hidden="1">{"vista 1",#N/A,FALSE,"CMP";"vista 2",#N/A,FALSE,"CMP"}</definedName>
    <definedName name="__r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f" localSheetId="2" hidden="1">{"vista 1",#N/A,FALSE,"CMP";"vista 2",#N/A,FALSE,"CMP"}</definedName>
    <definedName name="_f" hidden="1">{"vista 1",#N/A,FALSE,"CMP";"vista 2",#N/A,FALSE,"CMP"}</definedName>
    <definedName name="_xlnm._FilterDatabase" localSheetId="5" hidden="1">'Anexo 2 (Calculo Retribucion)'!$A$21:$L$2326</definedName>
    <definedName name="_xlnm._FilterDatabase" localSheetId="3" hidden="1">'Estructuras de Acero y Concreto'!$B$5:$L$579</definedName>
    <definedName name="_xlnm._FilterDatabase" localSheetId="0" hidden="1">'Información ELECTRO PUNO'!$A$1:$G$1</definedName>
    <definedName name="_xlnm._FilterDatabase" localSheetId="4" hidden="1">MOD_INV_2018!$G$16:$G$3071</definedName>
    <definedName name="_xlnm._FilterDatabase" localSheetId="1" hidden="1">'Resumen Infraestructura'!$B$4:$K$10</definedName>
    <definedName name="_xlnm._FilterDatabase" localSheetId="2" hidden="1">SICODI!$B$2:$K$2404</definedName>
    <definedName name="_Key1" localSheetId="5" hidden="1">'[1]Tipo de Cambio'!#REF!</definedName>
    <definedName name="_Key1" localSheetId="3" hidden="1">'[1]Tipo de Cambio'!#REF!</definedName>
    <definedName name="_Key1" localSheetId="4" hidden="1">'[1]Tipo de Cambio'!#REF!</definedName>
    <definedName name="_Key1" localSheetId="2" hidden="1">'[1]Tipo de Cambio'!#REF!</definedName>
    <definedName name="_Key1" hidden="1">'[1]Tipo de Cambio'!#REF!</definedName>
    <definedName name="_Key2" localSheetId="5" hidden="1">'[1]Tipo de Cambio'!#REF!</definedName>
    <definedName name="_Key2" localSheetId="3" hidden="1">'[1]Tipo de Cambio'!#REF!</definedName>
    <definedName name="_Key2" localSheetId="4" hidden="1">'[1]Tipo de Cambio'!#REF!</definedName>
    <definedName name="_Key2" hidden="1">'[1]Tipo de Cambio'!#REF!</definedName>
    <definedName name="_Order1" hidden="1">255</definedName>
    <definedName name="_Order2" hidden="1">255</definedName>
    <definedName name="_r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Toc523309242" localSheetId="5">'Anexo 2 (Calculo Retribucion)'!$B$1</definedName>
    <definedName name="aa" localSheetId="3" hidden="1">{"vista 1",#N/A,FALSE,"CMP";"vista 2",#N/A,FALSE,"CMP"}</definedName>
    <definedName name="aa" localSheetId="4" hidden="1">{"vista 1",#N/A,FALSE,"CMP";"vista 2",#N/A,FALSE,"CMP"}</definedName>
    <definedName name="aa" localSheetId="2" hidden="1">{"vista 1",#N/A,FALSE,"CMP";"vista 2",#N/A,FALSE,"CMP"}</definedName>
    <definedName name="aa" hidden="1">{"vista 1",#N/A,FALSE,"CMP";"vista 2",#N/A,FALSE,"CMP"}</definedName>
    <definedName name="aaa" localSheetId="3" hidden="1">{"vista 1",#N/A,FALSE,"CMP";"vista 2",#N/A,FALSE,"CMP"}</definedName>
    <definedName name="aaa" localSheetId="4" hidden="1">{"vista 1",#N/A,FALSE,"CMP";"vista 2",#N/A,FALSE,"CMP"}</definedName>
    <definedName name="aaa" localSheetId="2" hidden="1">{"vista 1",#N/A,FALSE,"CMP";"vista 2",#N/A,FALSE,"CMP"}</definedName>
    <definedName name="aaa" hidden="1">{"vista 1",#N/A,FALSE,"CMP";"vista 2",#N/A,FALSE,"CMP"}</definedName>
    <definedName name="AC">[2]Nombres!$R$38:$R$41</definedName>
    <definedName name="ACCCABLEGUARDA" localSheetId="5">#REF!</definedName>
    <definedName name="ACCCABLEGUARDA" localSheetId="4">MOD_INV_2018!$B$3032</definedName>
    <definedName name="ACCCABLEGUARDA" localSheetId="2">#REF!</definedName>
    <definedName name="ACCCABLEGUARDA">#REF!</definedName>
    <definedName name="ACCCABLESUB" localSheetId="5">#REF!</definedName>
    <definedName name="ACCCABLESUB" localSheetId="4">MOD_INV_2018!$B$2866</definedName>
    <definedName name="ACCCABLESUB" localSheetId="2">#REF!</definedName>
    <definedName name="ACCCABLESUB">#REF!</definedName>
    <definedName name="ACCCOND" localSheetId="5">#REF!</definedName>
    <definedName name="ACCCOND" localSheetId="4">MOD_INV_2018!$B$2896</definedName>
    <definedName name="ACCCOND" localSheetId="2">#REF!</definedName>
    <definedName name="ACCCOND">#REF!</definedName>
    <definedName name="ACEROCONC" localSheetId="5">#REF!</definedName>
    <definedName name="ACEROCONC" localSheetId="4">MOD_INV_2018!$B$2022</definedName>
    <definedName name="ACEROCONC" localSheetId="2">#REF!</definedName>
    <definedName name="ACEROCONC">#REF!</definedName>
    <definedName name="Altura">[3]Hoja1!$C$2:$C$7</definedName>
    <definedName name="ALTURAS">[4]Hoja1!$G$3:$G$12</definedName>
    <definedName name="_xlnm.Print_Area" localSheetId="5">'Anexo 2 (Calculo Retribucion)'!$F$6:$U$16</definedName>
    <definedName name="_xlnm.Print_Area" localSheetId="3">'Estructuras de Acero y Concreto'!$B$1:$L$577</definedName>
    <definedName name="_xlnm.Print_Area" localSheetId="4">MOD_INV_2018!$B$1:$G$3071</definedName>
    <definedName name="as">[5]Nombres!$R$5:$R$9</definedName>
    <definedName name="AZTECA" localSheetId="5">#REF!</definedName>
    <definedName name="AZTECA" localSheetId="2">#REF!</definedName>
    <definedName name="AZTECA">#REF!</definedName>
    <definedName name="_xlnm.Database" localSheetId="0">'Información ELECTRO PUNO'!$A$1:$G$6441</definedName>
    <definedName name="_xlnm.Database">'[6]sb-01 BASE2010-13 OCT AL 26 NOV'!$B$6:$CR$6</definedName>
    <definedName name="CABGUARDA" localSheetId="5">#REF!</definedName>
    <definedName name="CABGUARDA" localSheetId="4">MOD_INV_2018!$B$3024</definedName>
    <definedName name="CABGUARDA" localSheetId="2">#REF!</definedName>
    <definedName name="CABGUARDA">#REF!</definedName>
    <definedName name="CADAISL" localSheetId="5">#REF!</definedName>
    <definedName name="CADAISL" localSheetId="4">MOD_INV_2018!$B$2748</definedName>
    <definedName name="CADAISL" localSheetId="2">#REF!</definedName>
    <definedName name="CADAISL">#REF!</definedName>
    <definedName name="CEM">[2]Nombres!$T$38:$T$42</definedName>
    <definedName name="CODEST" localSheetId="5">#REF!</definedName>
    <definedName name="CODEST" localSheetId="3">'Estructuras de Acero y Concreto'!$C$6:$C$577</definedName>
    <definedName name="CODEST" localSheetId="2">#REF!</definedName>
    <definedName name="CODEST">#REF!</definedName>
    <definedName name="CODPAYPC" localSheetId="5">#REF!</definedName>
    <definedName name="CODPAYPC" localSheetId="2">#REF!</definedName>
    <definedName name="CODPAYPC">#REF!</definedName>
    <definedName name="CODPM" localSheetId="5">#REF!</definedName>
    <definedName name="CODPM" localSheetId="2">#REF!</definedName>
    <definedName name="CODPM">#REF!</definedName>
    <definedName name="CONDUCTORES" localSheetId="5">#REF!</definedName>
    <definedName name="CONDUCTORES" localSheetId="4">MOD_INV_2018!$B$2801</definedName>
    <definedName name="CONDUCTORES" localSheetId="2">#REF!</definedName>
    <definedName name="CONDUCTORES">#REF!</definedName>
    <definedName name="COSTVIA">[2]Nombres!$D$5:$D$8</definedName>
    <definedName name="EE">[2]Nombres!$T$5:$T$24</definedName>
    <definedName name="ESTCAMARA">[2]Nombres!$L$5:$L$8</definedName>
    <definedName name="ESTR">[2]Nombres!$N$5:$N$11</definedName>
    <definedName name="MADERA" localSheetId="5">#REF!</definedName>
    <definedName name="MADERA" localSheetId="4">MOD_INV_2018!$B$2599</definedName>
    <definedName name="MADERA" localSheetId="2">#REF!</definedName>
    <definedName name="MADERA">#REF!</definedName>
    <definedName name="MOD_INV_16" localSheetId="5">#REF!</definedName>
    <definedName name="MOD_INV_16" localSheetId="2">#REF!</definedName>
    <definedName name="MOD_INV_16">#REF!</definedName>
    <definedName name="MPOSTE">[2]Nombres!$R$5:$R$9</definedName>
    <definedName name="PARRILLA" localSheetId="5">#REF!</definedName>
    <definedName name="PARRILLA" localSheetId="4">MOD_INV_2018!$B$2731</definedName>
    <definedName name="PARRILLA" localSheetId="2">#REF!</definedName>
    <definedName name="PARRILLA">#REF!</definedName>
    <definedName name="PE">[2]Nombres!$B$38:$B$133</definedName>
    <definedName name="PESO_PAYPC" localSheetId="5">#REF!</definedName>
    <definedName name="PESO_PAYPC" localSheetId="2">#REF!</definedName>
    <definedName name="PESO_PAYPC">#REF!</definedName>
    <definedName name="PESO_PM" localSheetId="5">#REF!</definedName>
    <definedName name="PESO_PM" localSheetId="2">#REF!</definedName>
    <definedName name="PESO_PM">#REF!</definedName>
    <definedName name="PRECIOPAYPC" localSheetId="5">#REF!</definedName>
    <definedName name="PRECIOPAYPC" localSheetId="2">#REF!</definedName>
    <definedName name="PRECIOPAYPC">#REF!</definedName>
    <definedName name="PRECIOPM" localSheetId="5">#REF!</definedName>
    <definedName name="PRECIOPM" localSheetId="2">#REF!</definedName>
    <definedName name="PRECIOPM">#REF!</definedName>
    <definedName name="PUESTAATIERRA" localSheetId="5">#REF!</definedName>
    <definedName name="PUESTAATIERRA" localSheetId="4">MOD_INV_2018!$B$3054</definedName>
    <definedName name="PUESTAATIERRA" localSheetId="2">#REF!</definedName>
    <definedName name="PUESTAATIERRA">#REF!</definedName>
    <definedName name="q">[5]Nombres!$B$6:$B$33</definedName>
    <definedName name="RETENIDA" localSheetId="5">#REF!</definedName>
    <definedName name="RETENIDA" localSheetId="4">MOD_INV_2018!$B$2742</definedName>
    <definedName name="RETENIDA" localSheetId="2">#REF!</definedName>
    <definedName name="RETENIDA">#REF!</definedName>
    <definedName name="SP">[2]Nombres!$N$38:$N$39</definedName>
    <definedName name="TE">[2]Nombres!$P$38:$P$39</definedName>
    <definedName name="TIPOCABLE">[2]Nombres!$F$5:$F$18</definedName>
    <definedName name="TIPOELEMENTO">[2]Nombres!$B$6:$B$33</definedName>
    <definedName name="_xlnm.Print_Titles" localSheetId="3">'Estructuras de Acero y Concreto'!$1:$5</definedName>
    <definedName name="_xlnm.Print_Titles" localSheetId="4">MOD_INV_2018!$1:$1</definedName>
    <definedName name="TORRE" localSheetId="5">#REF!</definedName>
    <definedName name="TORRE" localSheetId="4">MOD_INV_2018!$B$11</definedName>
    <definedName name="TORRE" localSheetId="2">#REF!</definedName>
    <definedName name="TORRE">#REF!</definedName>
    <definedName name="VAL">[2]Nombres!$P$5:$P$8</definedName>
    <definedName name="via">[4]Hoja1!$F$3:$F$4</definedName>
    <definedName name="wrn.Esquema._.Unifilar._.de._.CMP." localSheetId="3" hidden="1">{"vista 1",#N/A,FALSE,"CMP";"vista 2",#N/A,FALSE,"CMP"}</definedName>
    <definedName name="wrn.Esquema._.Unifilar._.de._.CMP." localSheetId="4" hidden="1">{"vista 1",#N/A,FALSE,"CMP";"vista 2",#N/A,FALSE,"CMP"}</definedName>
    <definedName name="wrn.Esquema._.Unifilar._.de._.CMP." localSheetId="2" hidden="1">{"vista 1",#N/A,FALSE,"CMP";"vista 2",#N/A,FALSE,"CMP"}</definedName>
    <definedName name="wrn.Esquema._.Unifilar._.de._.CMP." hidden="1">{"vista 1",#N/A,FALSE,"CMP";"vista 2",#N/A,FALSE,"CMP"}</definedName>
    <definedName name="wrn.Tarifas." localSheetId="3" hidden="1">{"vista1",#N/A,FALSE,"Tarifas_Teoricas_May_97";"vista2",#N/A,FALSE,"Tarifas_Teoricas_May_97";"vista1",#N/A,FALSE,"Tarifas_Barra_May_97";"vista2",#N/A,FALSE,"Tarifas_Barra_May_97"}</definedName>
    <definedName name="wrn.Tarifas." localSheetId="4" hidden="1">{"vista1",#N/A,FALSE,"Tarifas_Teoricas_May_97";"vista2",#N/A,FALSE,"Tarifas_Teoricas_May_97";"vista1",#N/A,FALSE,"Tarifas_Barra_May_97";"vista2",#N/A,FALSE,"Tarifas_Barra_May_97"}</definedName>
    <definedName name="wrn.Tarifas." localSheetId="2" hidden="1">{"vista1",#N/A,FALSE,"Tarifas_Teoricas_May_97";"vista2",#N/A,FALSE,"Tarifas_Teoricas_May_97";"vista1",#N/A,FALSE,"Tarifas_Barra_May_97";"vista2",#N/A,FALSE,"Tarifas_Barra_May_97"}</definedName>
    <definedName name="wrn.Tarifas." hidden="1">{"vista1",#N/A,FALSE,"Tarifas_Teoricas_May_97";"vista2",#N/A,FALSE,"Tarifas_Teoricas_May_97";"vista1",#N/A,FALSE,"Tarifas_Barra_May_97";"vista2",#N/A,FALSE,"Tarifas_Barra_May_97"}</definedName>
    <definedName name="wrn.Todo." localSheetId="3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wrn.Todo." localSheetId="4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wrn.Todo.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wrn.Todo.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xxxx" localSheetId="3" hidden="1">{"vista 1",#N/A,FALSE,"CMP";"vista 2",#N/A,FALSE,"CMP"}</definedName>
    <definedName name="xxxx" localSheetId="4" hidden="1">{"vista 1",#N/A,FALSE,"CMP";"vista 2",#N/A,FALSE,"CMP"}</definedName>
    <definedName name="xxxx" localSheetId="2" hidden="1">{"vista 1",#N/A,FALSE,"CMP";"vista 2",#N/A,FALSE,"CMP"}</definedName>
    <definedName name="xxxx" hidden="1">{"vista 1",#N/A,FALSE,"CMP";"vista 2",#N/A,FALSE,"CMP"}</definedName>
    <definedName name="yy" localSheetId="3" hidden="1">{"vista 1",#N/A,FALSE,"CMP";"vista 2",#N/A,FALSE,"CMP"}</definedName>
    <definedName name="yy" localSheetId="4" hidden="1">{"vista 1",#N/A,FALSE,"CMP";"vista 2",#N/A,FALSE,"CMP"}</definedName>
    <definedName name="yy" localSheetId="2" hidden="1">{"vista 1",#N/A,FALSE,"CMP";"vista 2",#N/A,FALSE,"CMP"}</definedName>
    <definedName name="yy" hidden="1">{"vista 1",#N/A,FALSE,"CMP";"vista 2",#N/A,FALSE,"CMP"}</definedName>
    <definedName name="ZI">[2]Nombres!$D$39:$D$51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V6" i="32" l="1"/>
  <c r="AA9" i="32" l="1"/>
  <c r="AA12" i="32"/>
  <c r="AA14" i="32"/>
  <c r="J10" i="32"/>
  <c r="L12" i="32"/>
  <c r="L10" i="32"/>
  <c r="L9" i="32"/>
  <c r="K12" i="32"/>
  <c r="AB12" i="32" s="1"/>
  <c r="K10" i="32"/>
  <c r="AB10" i="32" s="1"/>
  <c r="K9" i="32"/>
  <c r="AB9" i="32" s="1"/>
  <c r="Z9" i="32"/>
  <c r="Z10" i="32"/>
  <c r="Z11" i="32"/>
  <c r="Z14" i="32"/>
  <c r="M9" i="32"/>
  <c r="R9" i="32"/>
  <c r="M12" i="32"/>
  <c r="R12" i="32"/>
  <c r="M14" i="32"/>
  <c r="R14" i="32"/>
  <c r="V8" i="32"/>
  <c r="V10" i="32"/>
  <c r="N9" i="32" l="1"/>
  <c r="A6406" i="32" l="1"/>
  <c r="C6406" i="32"/>
  <c r="D6406" i="32"/>
  <c r="E6406" i="32"/>
  <c r="F6406" i="32"/>
  <c r="G6406" i="32"/>
  <c r="I6406" i="32"/>
  <c r="J6406" i="32"/>
  <c r="A6407" i="32"/>
  <c r="C6407" i="32"/>
  <c r="D6407" i="32"/>
  <c r="E6407" i="32"/>
  <c r="F6407" i="32"/>
  <c r="G6407" i="32"/>
  <c r="I6407" i="32"/>
  <c r="J6407" i="32"/>
  <c r="A6408" i="32"/>
  <c r="C6408" i="32"/>
  <c r="D6408" i="32"/>
  <c r="E6408" i="32"/>
  <c r="F6408" i="32"/>
  <c r="G6408" i="32"/>
  <c r="I6408" i="32"/>
  <c r="J6408" i="32"/>
  <c r="A6409" i="32"/>
  <c r="C6409" i="32"/>
  <c r="D6409" i="32"/>
  <c r="E6409" i="32"/>
  <c r="F6409" i="32"/>
  <c r="G6409" i="32"/>
  <c r="I6409" i="32"/>
  <c r="J6409" i="32"/>
  <c r="A6410" i="32"/>
  <c r="C6410" i="32"/>
  <c r="D6410" i="32"/>
  <c r="E6410" i="32"/>
  <c r="F6410" i="32"/>
  <c r="G6410" i="32"/>
  <c r="I6410" i="32"/>
  <c r="J6410" i="32"/>
  <c r="A6411" i="32"/>
  <c r="C6411" i="32"/>
  <c r="D6411" i="32"/>
  <c r="E6411" i="32"/>
  <c r="F6411" i="32"/>
  <c r="G6411" i="32"/>
  <c r="I6411" i="32"/>
  <c r="J6411" i="32"/>
  <c r="A6412" i="32"/>
  <c r="C6412" i="32"/>
  <c r="D6412" i="32"/>
  <c r="E6412" i="32"/>
  <c r="F6412" i="32"/>
  <c r="G6412" i="32"/>
  <c r="I6412" i="32"/>
  <c r="J6412" i="32"/>
  <c r="A6413" i="32"/>
  <c r="C6413" i="32"/>
  <c r="D6413" i="32"/>
  <c r="E6413" i="32"/>
  <c r="F6413" i="32"/>
  <c r="G6413" i="32"/>
  <c r="I6413" i="32"/>
  <c r="J6413" i="32"/>
  <c r="A6414" i="32"/>
  <c r="C6414" i="32"/>
  <c r="D6414" i="32"/>
  <c r="E6414" i="32"/>
  <c r="F6414" i="32"/>
  <c r="G6414" i="32"/>
  <c r="I6414" i="32"/>
  <c r="J6414" i="32"/>
  <c r="A6415" i="32"/>
  <c r="C6415" i="32"/>
  <c r="D6415" i="32"/>
  <c r="E6415" i="32"/>
  <c r="F6415" i="32"/>
  <c r="G6415" i="32"/>
  <c r="I6415" i="32"/>
  <c r="J6415" i="32"/>
  <c r="A6416" i="32"/>
  <c r="C6416" i="32"/>
  <c r="D6416" i="32"/>
  <c r="E6416" i="32"/>
  <c r="F6416" i="32"/>
  <c r="G6416" i="32"/>
  <c r="I6416" i="32"/>
  <c r="J6416" i="32"/>
  <c r="A6417" i="32"/>
  <c r="C6417" i="32"/>
  <c r="D6417" i="32"/>
  <c r="E6417" i="32"/>
  <c r="F6417" i="32"/>
  <c r="G6417" i="32"/>
  <c r="I6417" i="32"/>
  <c r="J6417" i="32"/>
  <c r="A6418" i="32"/>
  <c r="C6418" i="32"/>
  <c r="D6418" i="32"/>
  <c r="E6418" i="32"/>
  <c r="F6418" i="32"/>
  <c r="G6418" i="32"/>
  <c r="I6418" i="32"/>
  <c r="J6418" i="32"/>
  <c r="A6419" i="32"/>
  <c r="C6419" i="32"/>
  <c r="D6419" i="32"/>
  <c r="E6419" i="32"/>
  <c r="F6419" i="32"/>
  <c r="G6419" i="32"/>
  <c r="I6419" i="32"/>
  <c r="J6419" i="32"/>
  <c r="A6420" i="32"/>
  <c r="C6420" i="32"/>
  <c r="D6420" i="32"/>
  <c r="E6420" i="32"/>
  <c r="F6420" i="32"/>
  <c r="G6420" i="32"/>
  <c r="I6420" i="32"/>
  <c r="J6420" i="32"/>
  <c r="A6421" i="32"/>
  <c r="C6421" i="32"/>
  <c r="D6421" i="32"/>
  <c r="E6421" i="32"/>
  <c r="F6421" i="32"/>
  <c r="G6421" i="32"/>
  <c r="I6421" i="32"/>
  <c r="J6421" i="32"/>
  <c r="A6422" i="32"/>
  <c r="C6422" i="32"/>
  <c r="D6422" i="32"/>
  <c r="E6422" i="32"/>
  <c r="F6422" i="32"/>
  <c r="G6422" i="32"/>
  <c r="I6422" i="32"/>
  <c r="J6422" i="32"/>
  <c r="A6423" i="32"/>
  <c r="C6423" i="32"/>
  <c r="D6423" i="32"/>
  <c r="E6423" i="32"/>
  <c r="F6423" i="32"/>
  <c r="G6423" i="32"/>
  <c r="I6423" i="32"/>
  <c r="J6423" i="32"/>
  <c r="A6424" i="32"/>
  <c r="C6424" i="32"/>
  <c r="D6424" i="32"/>
  <c r="E6424" i="32"/>
  <c r="F6424" i="32"/>
  <c r="G6424" i="32"/>
  <c r="I6424" i="32"/>
  <c r="J6424" i="32"/>
  <c r="A6425" i="32"/>
  <c r="C6425" i="32"/>
  <c r="D6425" i="32"/>
  <c r="E6425" i="32"/>
  <c r="F6425" i="32"/>
  <c r="G6425" i="32"/>
  <c r="I6425" i="32"/>
  <c r="J6425" i="32"/>
  <c r="A6426" i="32"/>
  <c r="C6426" i="32"/>
  <c r="D6426" i="32"/>
  <c r="E6426" i="32"/>
  <c r="F6426" i="32"/>
  <c r="G6426" i="32"/>
  <c r="I6426" i="32"/>
  <c r="J6426" i="32"/>
  <c r="A6427" i="32"/>
  <c r="C6427" i="32"/>
  <c r="D6427" i="32"/>
  <c r="E6427" i="32"/>
  <c r="F6427" i="32"/>
  <c r="G6427" i="32"/>
  <c r="I6427" i="32"/>
  <c r="J6427" i="32"/>
  <c r="A6428" i="32"/>
  <c r="C6428" i="32"/>
  <c r="D6428" i="32"/>
  <c r="E6428" i="32"/>
  <c r="F6428" i="32"/>
  <c r="G6428" i="32"/>
  <c r="I6428" i="32"/>
  <c r="J6428" i="32"/>
  <c r="A6429" i="32"/>
  <c r="C6429" i="32"/>
  <c r="D6429" i="32"/>
  <c r="E6429" i="32"/>
  <c r="F6429" i="32"/>
  <c r="G6429" i="32"/>
  <c r="I6429" i="32"/>
  <c r="J6429" i="32"/>
  <c r="A6430" i="32"/>
  <c r="C6430" i="32"/>
  <c r="D6430" i="32"/>
  <c r="E6430" i="32"/>
  <c r="F6430" i="32"/>
  <c r="G6430" i="32"/>
  <c r="I6430" i="32"/>
  <c r="J6430" i="32"/>
  <c r="A6431" i="32"/>
  <c r="C6431" i="32"/>
  <c r="D6431" i="32"/>
  <c r="E6431" i="32"/>
  <c r="F6431" i="32"/>
  <c r="G6431" i="32"/>
  <c r="I6431" i="32"/>
  <c r="J6431" i="32"/>
  <c r="A6432" i="32"/>
  <c r="C6432" i="32"/>
  <c r="D6432" i="32"/>
  <c r="E6432" i="32"/>
  <c r="F6432" i="32"/>
  <c r="G6432" i="32"/>
  <c r="I6432" i="32"/>
  <c r="J6432" i="32"/>
  <c r="A6433" i="32"/>
  <c r="C6433" i="32"/>
  <c r="D6433" i="32"/>
  <c r="E6433" i="32"/>
  <c r="F6433" i="32"/>
  <c r="G6433" i="32"/>
  <c r="I6433" i="32"/>
  <c r="J6433" i="32"/>
  <c r="A6434" i="32"/>
  <c r="C6434" i="32"/>
  <c r="D6434" i="32"/>
  <c r="E6434" i="32"/>
  <c r="F6434" i="32"/>
  <c r="G6434" i="32"/>
  <c r="I6434" i="32"/>
  <c r="J6434" i="32"/>
  <c r="A6435" i="32"/>
  <c r="C6435" i="32"/>
  <c r="D6435" i="32"/>
  <c r="E6435" i="32"/>
  <c r="F6435" i="32"/>
  <c r="G6435" i="32"/>
  <c r="I6435" i="32"/>
  <c r="J6435" i="32"/>
  <c r="A6436" i="32"/>
  <c r="C6436" i="32"/>
  <c r="D6436" i="32"/>
  <c r="E6436" i="32"/>
  <c r="F6436" i="32"/>
  <c r="G6436" i="32"/>
  <c r="I6436" i="32"/>
  <c r="J6436" i="32"/>
  <c r="A6437" i="32"/>
  <c r="C6437" i="32"/>
  <c r="D6437" i="32"/>
  <c r="E6437" i="32"/>
  <c r="F6437" i="32"/>
  <c r="G6437" i="32"/>
  <c r="I6437" i="32"/>
  <c r="J6437" i="32"/>
  <c r="A6438" i="32"/>
  <c r="C6438" i="32"/>
  <c r="D6438" i="32"/>
  <c r="E6438" i="32"/>
  <c r="F6438" i="32"/>
  <c r="G6438" i="32"/>
  <c r="I6438" i="32"/>
  <c r="J6438" i="32"/>
  <c r="A6439" i="32"/>
  <c r="C6439" i="32"/>
  <c r="D6439" i="32"/>
  <c r="E6439" i="32"/>
  <c r="F6439" i="32"/>
  <c r="G6439" i="32"/>
  <c r="I6439" i="32"/>
  <c r="J6439" i="32"/>
  <c r="A6440" i="32"/>
  <c r="C6440" i="32"/>
  <c r="D6440" i="32"/>
  <c r="E6440" i="32"/>
  <c r="F6440" i="32"/>
  <c r="G6440" i="32"/>
  <c r="I6440" i="32"/>
  <c r="J6440" i="32"/>
  <c r="A6441" i="32"/>
  <c r="C6441" i="32"/>
  <c r="D6441" i="32"/>
  <c r="E6441" i="32"/>
  <c r="F6441" i="32"/>
  <c r="G6441" i="32"/>
  <c r="I6441" i="32"/>
  <c r="J6441" i="32"/>
  <c r="A6442" i="32"/>
  <c r="C6442" i="32"/>
  <c r="D6442" i="32"/>
  <c r="E6442" i="32"/>
  <c r="F6442" i="32"/>
  <c r="G6442" i="32"/>
  <c r="I6442" i="32"/>
  <c r="J6442" i="32"/>
  <c r="A6443" i="32"/>
  <c r="C6443" i="32"/>
  <c r="D6443" i="32"/>
  <c r="E6443" i="32"/>
  <c r="F6443" i="32"/>
  <c r="G6443" i="32"/>
  <c r="I6443" i="32"/>
  <c r="J6443" i="32"/>
  <c r="A6444" i="32"/>
  <c r="C6444" i="32"/>
  <c r="D6444" i="32"/>
  <c r="E6444" i="32"/>
  <c r="F6444" i="32"/>
  <c r="G6444" i="32"/>
  <c r="I6444" i="32"/>
  <c r="J6444" i="32"/>
  <c r="A6445" i="32"/>
  <c r="C6445" i="32"/>
  <c r="D6445" i="32"/>
  <c r="E6445" i="32"/>
  <c r="F6445" i="32"/>
  <c r="G6445" i="32"/>
  <c r="I6445" i="32"/>
  <c r="J6445" i="32"/>
  <c r="A6446" i="32"/>
  <c r="C6446" i="32"/>
  <c r="D6446" i="32"/>
  <c r="E6446" i="32"/>
  <c r="F6446" i="32"/>
  <c r="G6446" i="32"/>
  <c r="I6446" i="32"/>
  <c r="J6446" i="32"/>
  <c r="A6447" i="32"/>
  <c r="C6447" i="32"/>
  <c r="D6447" i="32"/>
  <c r="E6447" i="32"/>
  <c r="F6447" i="32"/>
  <c r="G6447" i="32"/>
  <c r="I6447" i="32"/>
  <c r="J6447" i="32"/>
  <c r="A6448" i="32"/>
  <c r="C6448" i="32"/>
  <c r="D6448" i="32"/>
  <c r="E6448" i="32"/>
  <c r="F6448" i="32"/>
  <c r="G6448" i="32"/>
  <c r="I6448" i="32"/>
  <c r="J6448" i="32"/>
  <c r="A6449" i="32"/>
  <c r="C6449" i="32"/>
  <c r="D6449" i="32"/>
  <c r="E6449" i="32"/>
  <c r="F6449" i="32"/>
  <c r="G6449" i="32"/>
  <c r="I6449" i="32"/>
  <c r="J6449" i="32"/>
  <c r="A6450" i="32"/>
  <c r="C6450" i="32"/>
  <c r="D6450" i="32"/>
  <c r="E6450" i="32"/>
  <c r="F6450" i="32"/>
  <c r="G6450" i="32"/>
  <c r="I6450" i="32"/>
  <c r="J6450" i="32"/>
  <c r="A6451" i="32"/>
  <c r="C6451" i="32"/>
  <c r="D6451" i="32"/>
  <c r="E6451" i="32"/>
  <c r="F6451" i="32"/>
  <c r="G6451" i="32"/>
  <c r="I6451" i="32"/>
  <c r="J6451" i="32"/>
  <c r="A6452" i="32"/>
  <c r="C6452" i="32"/>
  <c r="D6452" i="32"/>
  <c r="E6452" i="32"/>
  <c r="F6452" i="32"/>
  <c r="G6452" i="32"/>
  <c r="I6452" i="32"/>
  <c r="J6452" i="32"/>
  <c r="A6453" i="32"/>
  <c r="C6453" i="32"/>
  <c r="D6453" i="32"/>
  <c r="E6453" i="32"/>
  <c r="F6453" i="32"/>
  <c r="G6453" i="32"/>
  <c r="I6453" i="32"/>
  <c r="J6453" i="32"/>
  <c r="A6454" i="32"/>
  <c r="C6454" i="32"/>
  <c r="D6454" i="32"/>
  <c r="E6454" i="32"/>
  <c r="F6454" i="32"/>
  <c r="G6454" i="32"/>
  <c r="I6454" i="32"/>
  <c r="J6454" i="32"/>
  <c r="A6455" i="32"/>
  <c r="C6455" i="32"/>
  <c r="D6455" i="32"/>
  <c r="E6455" i="32"/>
  <c r="F6455" i="32"/>
  <c r="G6455" i="32"/>
  <c r="I6455" i="32"/>
  <c r="J6455" i="32"/>
  <c r="A6456" i="32"/>
  <c r="C6456" i="32"/>
  <c r="D6456" i="32"/>
  <c r="E6456" i="32"/>
  <c r="F6456" i="32"/>
  <c r="G6456" i="32"/>
  <c r="I6456" i="32"/>
  <c r="J6456" i="32"/>
  <c r="A6457" i="32"/>
  <c r="C6457" i="32"/>
  <c r="D6457" i="32"/>
  <c r="E6457" i="32"/>
  <c r="F6457" i="32"/>
  <c r="G6457" i="32"/>
  <c r="I6457" i="32"/>
  <c r="J6457" i="32"/>
  <c r="A6458" i="32"/>
  <c r="C6458" i="32"/>
  <c r="D6458" i="32"/>
  <c r="E6458" i="32"/>
  <c r="F6458" i="32"/>
  <c r="G6458" i="32"/>
  <c r="I6458" i="32"/>
  <c r="J6458" i="32"/>
  <c r="A6459" i="32"/>
  <c r="C6459" i="32"/>
  <c r="D6459" i="32"/>
  <c r="E6459" i="32"/>
  <c r="F6459" i="32"/>
  <c r="G6459" i="32"/>
  <c r="I6459" i="32"/>
  <c r="J6459" i="32"/>
  <c r="A6460" i="32"/>
  <c r="C6460" i="32"/>
  <c r="D6460" i="32"/>
  <c r="E6460" i="32"/>
  <c r="F6460" i="32"/>
  <c r="G6460" i="32"/>
  <c r="I6460" i="32"/>
  <c r="J6460" i="32"/>
  <c r="A6461" i="32"/>
  <c r="C6461" i="32"/>
  <c r="D6461" i="32"/>
  <c r="E6461" i="32"/>
  <c r="F6461" i="32"/>
  <c r="G6461" i="32"/>
  <c r="I6461" i="32"/>
  <c r="J6461" i="32"/>
  <c r="A6261" i="32"/>
  <c r="C6261" i="32"/>
  <c r="D6261" i="32"/>
  <c r="E6261" i="32"/>
  <c r="F6261" i="32"/>
  <c r="G6261" i="32"/>
  <c r="I6261" i="32"/>
  <c r="J6261" i="32"/>
  <c r="A6262" i="32"/>
  <c r="C6262" i="32"/>
  <c r="D6262" i="32"/>
  <c r="E6262" i="32"/>
  <c r="F6262" i="32"/>
  <c r="G6262" i="32"/>
  <c r="I6262" i="32"/>
  <c r="J6262" i="32"/>
  <c r="A6263" i="32"/>
  <c r="C6263" i="32"/>
  <c r="D6263" i="32"/>
  <c r="E6263" i="32"/>
  <c r="F6263" i="32"/>
  <c r="G6263" i="32"/>
  <c r="I6263" i="32"/>
  <c r="J6263" i="32"/>
  <c r="A6264" i="32"/>
  <c r="C6264" i="32"/>
  <c r="D6264" i="32"/>
  <c r="E6264" i="32"/>
  <c r="F6264" i="32"/>
  <c r="G6264" i="32"/>
  <c r="I6264" i="32"/>
  <c r="J6264" i="32"/>
  <c r="A6265" i="32"/>
  <c r="C6265" i="32"/>
  <c r="D6265" i="32"/>
  <c r="E6265" i="32"/>
  <c r="F6265" i="32"/>
  <c r="G6265" i="32"/>
  <c r="I6265" i="32"/>
  <c r="J6265" i="32"/>
  <c r="A6266" i="32"/>
  <c r="C6266" i="32"/>
  <c r="D6266" i="32"/>
  <c r="E6266" i="32"/>
  <c r="F6266" i="32"/>
  <c r="G6266" i="32"/>
  <c r="I6266" i="32"/>
  <c r="J6266" i="32"/>
  <c r="A6267" i="32"/>
  <c r="C6267" i="32"/>
  <c r="D6267" i="32"/>
  <c r="E6267" i="32"/>
  <c r="F6267" i="32"/>
  <c r="G6267" i="32"/>
  <c r="I6267" i="32"/>
  <c r="J6267" i="32"/>
  <c r="A6268" i="32"/>
  <c r="C6268" i="32"/>
  <c r="D6268" i="32"/>
  <c r="E6268" i="32"/>
  <c r="F6268" i="32"/>
  <c r="G6268" i="32"/>
  <c r="I6268" i="32"/>
  <c r="J6268" i="32"/>
  <c r="A6269" i="32"/>
  <c r="C6269" i="32"/>
  <c r="D6269" i="32"/>
  <c r="E6269" i="32"/>
  <c r="F6269" i="32"/>
  <c r="G6269" i="32"/>
  <c r="I6269" i="32"/>
  <c r="J6269" i="32"/>
  <c r="A6270" i="32"/>
  <c r="C6270" i="32"/>
  <c r="D6270" i="32"/>
  <c r="E6270" i="32"/>
  <c r="F6270" i="32"/>
  <c r="G6270" i="32"/>
  <c r="I6270" i="32"/>
  <c r="J6270" i="32"/>
  <c r="A6271" i="32"/>
  <c r="C6271" i="32"/>
  <c r="D6271" i="32"/>
  <c r="E6271" i="32"/>
  <c r="F6271" i="32"/>
  <c r="G6271" i="32"/>
  <c r="I6271" i="32"/>
  <c r="J6271" i="32"/>
  <c r="A6272" i="32"/>
  <c r="C6272" i="32"/>
  <c r="D6272" i="32"/>
  <c r="E6272" i="32"/>
  <c r="F6272" i="32"/>
  <c r="G6272" i="32"/>
  <c r="I6272" i="32"/>
  <c r="J6272" i="32"/>
  <c r="A6273" i="32"/>
  <c r="C6273" i="32"/>
  <c r="D6273" i="32"/>
  <c r="E6273" i="32"/>
  <c r="F6273" i="32"/>
  <c r="G6273" i="32"/>
  <c r="I6273" i="32"/>
  <c r="J6273" i="32"/>
  <c r="A6274" i="32"/>
  <c r="C6274" i="32"/>
  <c r="D6274" i="32"/>
  <c r="E6274" i="32"/>
  <c r="F6274" i="32"/>
  <c r="G6274" i="32"/>
  <c r="I6274" i="32"/>
  <c r="J6274" i="32"/>
  <c r="A6275" i="32"/>
  <c r="C6275" i="32"/>
  <c r="D6275" i="32"/>
  <c r="E6275" i="32"/>
  <c r="F6275" i="32"/>
  <c r="G6275" i="32"/>
  <c r="I6275" i="32"/>
  <c r="J6275" i="32"/>
  <c r="A6276" i="32"/>
  <c r="C6276" i="32"/>
  <c r="D6276" i="32"/>
  <c r="E6276" i="32"/>
  <c r="F6276" i="32"/>
  <c r="G6276" i="32"/>
  <c r="I6276" i="32"/>
  <c r="J6276" i="32"/>
  <c r="A6277" i="32"/>
  <c r="C6277" i="32"/>
  <c r="D6277" i="32"/>
  <c r="E6277" i="32"/>
  <c r="F6277" i="32"/>
  <c r="G6277" i="32"/>
  <c r="I6277" i="32"/>
  <c r="J6277" i="32"/>
  <c r="A6278" i="32"/>
  <c r="C6278" i="32"/>
  <c r="D6278" i="32"/>
  <c r="E6278" i="32"/>
  <c r="F6278" i="32"/>
  <c r="G6278" i="32"/>
  <c r="I6278" i="32"/>
  <c r="J6278" i="32"/>
  <c r="A6279" i="32"/>
  <c r="C6279" i="32"/>
  <c r="D6279" i="32"/>
  <c r="E6279" i="32"/>
  <c r="F6279" i="32"/>
  <c r="G6279" i="32"/>
  <c r="I6279" i="32"/>
  <c r="J6279" i="32"/>
  <c r="A6280" i="32"/>
  <c r="C6280" i="32"/>
  <c r="D6280" i="32"/>
  <c r="E6280" i="32"/>
  <c r="F6280" i="32"/>
  <c r="G6280" i="32"/>
  <c r="I6280" i="32"/>
  <c r="J6280" i="32"/>
  <c r="A6281" i="32"/>
  <c r="C6281" i="32"/>
  <c r="D6281" i="32"/>
  <c r="E6281" i="32"/>
  <c r="F6281" i="32"/>
  <c r="G6281" i="32"/>
  <c r="I6281" i="32"/>
  <c r="J6281" i="32"/>
  <c r="A6282" i="32"/>
  <c r="C6282" i="32"/>
  <c r="D6282" i="32"/>
  <c r="E6282" i="32"/>
  <c r="F6282" i="32"/>
  <c r="G6282" i="32"/>
  <c r="I6282" i="32"/>
  <c r="J6282" i="32"/>
  <c r="A6283" i="32"/>
  <c r="C6283" i="32"/>
  <c r="D6283" i="32"/>
  <c r="E6283" i="32"/>
  <c r="F6283" i="32"/>
  <c r="G6283" i="32"/>
  <c r="I6283" i="32"/>
  <c r="J6283" i="32"/>
  <c r="A6284" i="32"/>
  <c r="C6284" i="32"/>
  <c r="D6284" i="32"/>
  <c r="E6284" i="32"/>
  <c r="F6284" i="32"/>
  <c r="G6284" i="32"/>
  <c r="I6284" i="32"/>
  <c r="J6284" i="32"/>
  <c r="A6285" i="32"/>
  <c r="C6285" i="32"/>
  <c r="D6285" i="32"/>
  <c r="E6285" i="32"/>
  <c r="F6285" i="32"/>
  <c r="G6285" i="32"/>
  <c r="I6285" i="32"/>
  <c r="J6285" i="32"/>
  <c r="A6286" i="32"/>
  <c r="C6286" i="32"/>
  <c r="D6286" i="32"/>
  <c r="E6286" i="32"/>
  <c r="F6286" i="32"/>
  <c r="G6286" i="32"/>
  <c r="I6286" i="32"/>
  <c r="J6286" i="32"/>
  <c r="A6287" i="32"/>
  <c r="C6287" i="32"/>
  <c r="D6287" i="32"/>
  <c r="E6287" i="32"/>
  <c r="F6287" i="32"/>
  <c r="G6287" i="32"/>
  <c r="I6287" i="32"/>
  <c r="J6287" i="32"/>
  <c r="A6288" i="32"/>
  <c r="C6288" i="32"/>
  <c r="D6288" i="32"/>
  <c r="E6288" i="32"/>
  <c r="F6288" i="32"/>
  <c r="G6288" i="32"/>
  <c r="I6288" i="32"/>
  <c r="J6288" i="32"/>
  <c r="A6289" i="32"/>
  <c r="C6289" i="32"/>
  <c r="D6289" i="32"/>
  <c r="E6289" i="32"/>
  <c r="F6289" i="32"/>
  <c r="G6289" i="32"/>
  <c r="I6289" i="32"/>
  <c r="J6289" i="32"/>
  <c r="A6290" i="32"/>
  <c r="C6290" i="32"/>
  <c r="D6290" i="32"/>
  <c r="E6290" i="32"/>
  <c r="F6290" i="32"/>
  <c r="G6290" i="32"/>
  <c r="I6290" i="32"/>
  <c r="J6290" i="32"/>
  <c r="A6291" i="32"/>
  <c r="C6291" i="32"/>
  <c r="D6291" i="32"/>
  <c r="E6291" i="32"/>
  <c r="F6291" i="32"/>
  <c r="G6291" i="32"/>
  <c r="I6291" i="32"/>
  <c r="J6291" i="32"/>
  <c r="A6292" i="32"/>
  <c r="C6292" i="32"/>
  <c r="D6292" i="32"/>
  <c r="E6292" i="32"/>
  <c r="F6292" i="32"/>
  <c r="G6292" i="32"/>
  <c r="I6292" i="32"/>
  <c r="J6292" i="32"/>
  <c r="A6293" i="32"/>
  <c r="C6293" i="32"/>
  <c r="D6293" i="32"/>
  <c r="E6293" i="32"/>
  <c r="F6293" i="32"/>
  <c r="G6293" i="32"/>
  <c r="I6293" i="32"/>
  <c r="J6293" i="32"/>
  <c r="A6294" i="32"/>
  <c r="C6294" i="32"/>
  <c r="D6294" i="32"/>
  <c r="E6294" i="32"/>
  <c r="F6294" i="32"/>
  <c r="G6294" i="32"/>
  <c r="I6294" i="32"/>
  <c r="J6294" i="32"/>
  <c r="A6295" i="32"/>
  <c r="C6295" i="32"/>
  <c r="D6295" i="32"/>
  <c r="E6295" i="32"/>
  <c r="F6295" i="32"/>
  <c r="G6295" i="32"/>
  <c r="I6295" i="32"/>
  <c r="J6295" i="32"/>
  <c r="A6296" i="32"/>
  <c r="C6296" i="32"/>
  <c r="D6296" i="32"/>
  <c r="E6296" i="32"/>
  <c r="F6296" i="32"/>
  <c r="G6296" i="32"/>
  <c r="I6296" i="32"/>
  <c r="J6296" i="32"/>
  <c r="A6297" i="32"/>
  <c r="C6297" i="32"/>
  <c r="D6297" i="32"/>
  <c r="E6297" i="32"/>
  <c r="F6297" i="32"/>
  <c r="G6297" i="32"/>
  <c r="I6297" i="32"/>
  <c r="J6297" i="32"/>
  <c r="A6298" i="32"/>
  <c r="C6298" i="32"/>
  <c r="D6298" i="32"/>
  <c r="E6298" i="32"/>
  <c r="F6298" i="32"/>
  <c r="G6298" i="32"/>
  <c r="I6298" i="32"/>
  <c r="J6298" i="32"/>
  <c r="A6299" i="32"/>
  <c r="C6299" i="32"/>
  <c r="D6299" i="32"/>
  <c r="E6299" i="32"/>
  <c r="F6299" i="32"/>
  <c r="G6299" i="32"/>
  <c r="I6299" i="32"/>
  <c r="J6299" i="32"/>
  <c r="A6300" i="32"/>
  <c r="C6300" i="32"/>
  <c r="D6300" i="32"/>
  <c r="E6300" i="32"/>
  <c r="F6300" i="32"/>
  <c r="G6300" i="32"/>
  <c r="I6300" i="32"/>
  <c r="J6300" i="32"/>
  <c r="A6301" i="32"/>
  <c r="C6301" i="32"/>
  <c r="D6301" i="32"/>
  <c r="E6301" i="32"/>
  <c r="F6301" i="32"/>
  <c r="G6301" i="32"/>
  <c r="I6301" i="32"/>
  <c r="J6301" i="32"/>
  <c r="A6302" i="32"/>
  <c r="C6302" i="32"/>
  <c r="D6302" i="32"/>
  <c r="E6302" i="32"/>
  <c r="F6302" i="32"/>
  <c r="G6302" i="32"/>
  <c r="I6302" i="32"/>
  <c r="J6302" i="32"/>
  <c r="A6303" i="32"/>
  <c r="C6303" i="32"/>
  <c r="D6303" i="32"/>
  <c r="E6303" i="32"/>
  <c r="F6303" i="32"/>
  <c r="G6303" i="32"/>
  <c r="I6303" i="32"/>
  <c r="J6303" i="32"/>
  <c r="A6304" i="32"/>
  <c r="C6304" i="32"/>
  <c r="D6304" i="32"/>
  <c r="E6304" i="32"/>
  <c r="F6304" i="32"/>
  <c r="G6304" i="32"/>
  <c r="I6304" i="32"/>
  <c r="J6304" i="32"/>
  <c r="A6305" i="32"/>
  <c r="C6305" i="32"/>
  <c r="D6305" i="32"/>
  <c r="E6305" i="32"/>
  <c r="F6305" i="32"/>
  <c r="G6305" i="32"/>
  <c r="I6305" i="32"/>
  <c r="J6305" i="32"/>
  <c r="A6306" i="32"/>
  <c r="C6306" i="32"/>
  <c r="D6306" i="32"/>
  <c r="E6306" i="32"/>
  <c r="F6306" i="32"/>
  <c r="G6306" i="32"/>
  <c r="I6306" i="32"/>
  <c r="J6306" i="32"/>
  <c r="A6307" i="32"/>
  <c r="C6307" i="32"/>
  <c r="D6307" i="32"/>
  <c r="E6307" i="32"/>
  <c r="F6307" i="32"/>
  <c r="G6307" i="32"/>
  <c r="I6307" i="32"/>
  <c r="J6307" i="32"/>
  <c r="A6308" i="32"/>
  <c r="C6308" i="32"/>
  <c r="D6308" i="32"/>
  <c r="E6308" i="32"/>
  <c r="F6308" i="32"/>
  <c r="G6308" i="32"/>
  <c r="I6308" i="32"/>
  <c r="J6308" i="32"/>
  <c r="A6309" i="32"/>
  <c r="C6309" i="32"/>
  <c r="D6309" i="32"/>
  <c r="E6309" i="32"/>
  <c r="F6309" i="32"/>
  <c r="G6309" i="32"/>
  <c r="I6309" i="32"/>
  <c r="J6309" i="32"/>
  <c r="A6310" i="32"/>
  <c r="C6310" i="32"/>
  <c r="D6310" i="32"/>
  <c r="E6310" i="32"/>
  <c r="F6310" i="32"/>
  <c r="G6310" i="32"/>
  <c r="I6310" i="32"/>
  <c r="J6310" i="32"/>
  <c r="A6311" i="32"/>
  <c r="C6311" i="32"/>
  <c r="D6311" i="32"/>
  <c r="E6311" i="32"/>
  <c r="F6311" i="32"/>
  <c r="G6311" i="32"/>
  <c r="I6311" i="32"/>
  <c r="J6311" i="32"/>
  <c r="A6312" i="32"/>
  <c r="C6312" i="32"/>
  <c r="D6312" i="32"/>
  <c r="E6312" i="32"/>
  <c r="F6312" i="32"/>
  <c r="G6312" i="32"/>
  <c r="I6312" i="32"/>
  <c r="J6312" i="32"/>
  <c r="A6313" i="32"/>
  <c r="C6313" i="32"/>
  <c r="D6313" i="32"/>
  <c r="E6313" i="32"/>
  <c r="F6313" i="32"/>
  <c r="G6313" i="32"/>
  <c r="I6313" i="32"/>
  <c r="J6313" i="32"/>
  <c r="A6314" i="32"/>
  <c r="C6314" i="32"/>
  <c r="D6314" i="32"/>
  <c r="E6314" i="32"/>
  <c r="F6314" i="32"/>
  <c r="G6314" i="32"/>
  <c r="I6314" i="32"/>
  <c r="J6314" i="32"/>
  <c r="A6315" i="32"/>
  <c r="C6315" i="32"/>
  <c r="D6315" i="32"/>
  <c r="E6315" i="32"/>
  <c r="F6315" i="32"/>
  <c r="G6315" i="32"/>
  <c r="I6315" i="32"/>
  <c r="J6315" i="32"/>
  <c r="A6316" i="32"/>
  <c r="C6316" i="32"/>
  <c r="D6316" i="32"/>
  <c r="E6316" i="32"/>
  <c r="F6316" i="32"/>
  <c r="G6316" i="32"/>
  <c r="I6316" i="32"/>
  <c r="J6316" i="32"/>
  <c r="A6317" i="32"/>
  <c r="C6317" i="32"/>
  <c r="D6317" i="32"/>
  <c r="E6317" i="32"/>
  <c r="F6317" i="32"/>
  <c r="G6317" i="32"/>
  <c r="I6317" i="32"/>
  <c r="J6317" i="32"/>
  <c r="A6318" i="32"/>
  <c r="C6318" i="32"/>
  <c r="D6318" i="32"/>
  <c r="E6318" i="32"/>
  <c r="F6318" i="32"/>
  <c r="G6318" i="32"/>
  <c r="I6318" i="32"/>
  <c r="J6318" i="32"/>
  <c r="A6319" i="32"/>
  <c r="C6319" i="32"/>
  <c r="D6319" i="32"/>
  <c r="E6319" i="32"/>
  <c r="F6319" i="32"/>
  <c r="G6319" i="32"/>
  <c r="I6319" i="32"/>
  <c r="J6319" i="32"/>
  <c r="A6320" i="32"/>
  <c r="C6320" i="32"/>
  <c r="D6320" i="32"/>
  <c r="E6320" i="32"/>
  <c r="F6320" i="32"/>
  <c r="G6320" i="32"/>
  <c r="I6320" i="32"/>
  <c r="J6320" i="32"/>
  <c r="A6321" i="32"/>
  <c r="C6321" i="32"/>
  <c r="D6321" i="32"/>
  <c r="E6321" i="32"/>
  <c r="F6321" i="32"/>
  <c r="G6321" i="32"/>
  <c r="I6321" i="32"/>
  <c r="J6321" i="32"/>
  <c r="A6322" i="32"/>
  <c r="C6322" i="32"/>
  <c r="D6322" i="32"/>
  <c r="E6322" i="32"/>
  <c r="F6322" i="32"/>
  <c r="G6322" i="32"/>
  <c r="I6322" i="32"/>
  <c r="J6322" i="32"/>
  <c r="A6323" i="32"/>
  <c r="C6323" i="32"/>
  <c r="D6323" i="32"/>
  <c r="E6323" i="32"/>
  <c r="F6323" i="32"/>
  <c r="G6323" i="32"/>
  <c r="I6323" i="32"/>
  <c r="J6323" i="32"/>
  <c r="A6324" i="32"/>
  <c r="C6324" i="32"/>
  <c r="D6324" i="32"/>
  <c r="E6324" i="32"/>
  <c r="F6324" i="32"/>
  <c r="G6324" i="32"/>
  <c r="I6324" i="32"/>
  <c r="J6324" i="32"/>
  <c r="A6325" i="32"/>
  <c r="C6325" i="32"/>
  <c r="D6325" i="32"/>
  <c r="E6325" i="32"/>
  <c r="F6325" i="32"/>
  <c r="G6325" i="32"/>
  <c r="I6325" i="32"/>
  <c r="J6325" i="32"/>
  <c r="A6326" i="32"/>
  <c r="C6326" i="32"/>
  <c r="D6326" i="32"/>
  <c r="E6326" i="32"/>
  <c r="F6326" i="32"/>
  <c r="G6326" i="32"/>
  <c r="I6326" i="32"/>
  <c r="J6326" i="32"/>
  <c r="A6327" i="32"/>
  <c r="C6327" i="32"/>
  <c r="D6327" i="32"/>
  <c r="E6327" i="32"/>
  <c r="F6327" i="32"/>
  <c r="G6327" i="32"/>
  <c r="I6327" i="32"/>
  <c r="J6327" i="32"/>
  <c r="A6328" i="32"/>
  <c r="C6328" i="32"/>
  <c r="D6328" i="32"/>
  <c r="E6328" i="32"/>
  <c r="F6328" i="32"/>
  <c r="G6328" i="32"/>
  <c r="I6328" i="32"/>
  <c r="J6328" i="32"/>
  <c r="A6329" i="32"/>
  <c r="C6329" i="32"/>
  <c r="D6329" i="32"/>
  <c r="E6329" i="32"/>
  <c r="F6329" i="32"/>
  <c r="G6329" i="32"/>
  <c r="I6329" i="32"/>
  <c r="J6329" i="32"/>
  <c r="A6330" i="32"/>
  <c r="C6330" i="32"/>
  <c r="D6330" i="32"/>
  <c r="E6330" i="32"/>
  <c r="F6330" i="32"/>
  <c r="G6330" i="32"/>
  <c r="I6330" i="32"/>
  <c r="J6330" i="32"/>
  <c r="A6331" i="32"/>
  <c r="C6331" i="32"/>
  <c r="D6331" i="32"/>
  <c r="E6331" i="32"/>
  <c r="F6331" i="32"/>
  <c r="G6331" i="32"/>
  <c r="I6331" i="32"/>
  <c r="J6331" i="32"/>
  <c r="A6332" i="32"/>
  <c r="C6332" i="32"/>
  <c r="D6332" i="32"/>
  <c r="E6332" i="32"/>
  <c r="F6332" i="32"/>
  <c r="G6332" i="32"/>
  <c r="I6332" i="32"/>
  <c r="J6332" i="32"/>
  <c r="A6333" i="32"/>
  <c r="C6333" i="32"/>
  <c r="D6333" i="32"/>
  <c r="E6333" i="32"/>
  <c r="F6333" i="32"/>
  <c r="G6333" i="32"/>
  <c r="I6333" i="32"/>
  <c r="J6333" i="32"/>
  <c r="A6334" i="32"/>
  <c r="C6334" i="32"/>
  <c r="D6334" i="32"/>
  <c r="E6334" i="32"/>
  <c r="F6334" i="32"/>
  <c r="G6334" i="32"/>
  <c r="I6334" i="32"/>
  <c r="J6334" i="32"/>
  <c r="A6335" i="32"/>
  <c r="C6335" i="32"/>
  <c r="D6335" i="32"/>
  <c r="E6335" i="32"/>
  <c r="F6335" i="32"/>
  <c r="G6335" i="32"/>
  <c r="I6335" i="32"/>
  <c r="J6335" i="32"/>
  <c r="A6336" i="32"/>
  <c r="C6336" i="32"/>
  <c r="D6336" i="32"/>
  <c r="E6336" i="32"/>
  <c r="F6336" i="32"/>
  <c r="G6336" i="32"/>
  <c r="I6336" i="32"/>
  <c r="J6336" i="32"/>
  <c r="A6337" i="32"/>
  <c r="C6337" i="32"/>
  <c r="D6337" i="32"/>
  <c r="E6337" i="32"/>
  <c r="F6337" i="32"/>
  <c r="G6337" i="32"/>
  <c r="I6337" i="32"/>
  <c r="J6337" i="32"/>
  <c r="A6338" i="32"/>
  <c r="C6338" i="32"/>
  <c r="D6338" i="32"/>
  <c r="E6338" i="32"/>
  <c r="F6338" i="32"/>
  <c r="G6338" i="32"/>
  <c r="I6338" i="32"/>
  <c r="J6338" i="32"/>
  <c r="A6339" i="32"/>
  <c r="C6339" i="32"/>
  <c r="D6339" i="32"/>
  <c r="E6339" i="32"/>
  <c r="F6339" i="32"/>
  <c r="G6339" i="32"/>
  <c r="I6339" i="32"/>
  <c r="J6339" i="32"/>
  <c r="A6340" i="32"/>
  <c r="C6340" i="32"/>
  <c r="D6340" i="32"/>
  <c r="E6340" i="32"/>
  <c r="F6340" i="32"/>
  <c r="G6340" i="32"/>
  <c r="I6340" i="32"/>
  <c r="J6340" i="32"/>
  <c r="A6341" i="32"/>
  <c r="C6341" i="32"/>
  <c r="D6341" i="32"/>
  <c r="E6341" i="32"/>
  <c r="F6341" i="32"/>
  <c r="G6341" i="32"/>
  <c r="I6341" i="32"/>
  <c r="J6341" i="32"/>
  <c r="A6342" i="32"/>
  <c r="C6342" i="32"/>
  <c r="D6342" i="32"/>
  <c r="E6342" i="32"/>
  <c r="F6342" i="32"/>
  <c r="G6342" i="32"/>
  <c r="I6342" i="32"/>
  <c r="J6342" i="32"/>
  <c r="A6343" i="32"/>
  <c r="C6343" i="32"/>
  <c r="D6343" i="32"/>
  <c r="E6343" i="32"/>
  <c r="F6343" i="32"/>
  <c r="G6343" i="32"/>
  <c r="I6343" i="32"/>
  <c r="J6343" i="32"/>
  <c r="A6344" i="32"/>
  <c r="C6344" i="32"/>
  <c r="D6344" i="32"/>
  <c r="E6344" i="32"/>
  <c r="F6344" i="32"/>
  <c r="G6344" i="32"/>
  <c r="I6344" i="32"/>
  <c r="J6344" i="32"/>
  <c r="A6345" i="32"/>
  <c r="C6345" i="32"/>
  <c r="D6345" i="32"/>
  <c r="E6345" i="32"/>
  <c r="F6345" i="32"/>
  <c r="G6345" i="32"/>
  <c r="I6345" i="32"/>
  <c r="J6345" i="32"/>
  <c r="A6346" i="32"/>
  <c r="C6346" i="32"/>
  <c r="D6346" i="32"/>
  <c r="E6346" i="32"/>
  <c r="F6346" i="32"/>
  <c r="G6346" i="32"/>
  <c r="I6346" i="32"/>
  <c r="J6346" i="32"/>
  <c r="A6347" i="32"/>
  <c r="C6347" i="32"/>
  <c r="D6347" i="32"/>
  <c r="E6347" i="32"/>
  <c r="F6347" i="32"/>
  <c r="G6347" i="32"/>
  <c r="I6347" i="32"/>
  <c r="J6347" i="32"/>
  <c r="A6348" i="32"/>
  <c r="C6348" i="32"/>
  <c r="D6348" i="32"/>
  <c r="E6348" i="32"/>
  <c r="F6348" i="32"/>
  <c r="G6348" i="32"/>
  <c r="I6348" i="32"/>
  <c r="J6348" i="32"/>
  <c r="A6349" i="32"/>
  <c r="C6349" i="32"/>
  <c r="D6349" i="32"/>
  <c r="E6349" i="32"/>
  <c r="F6349" i="32"/>
  <c r="G6349" i="32"/>
  <c r="I6349" i="32"/>
  <c r="J6349" i="32"/>
  <c r="A6350" i="32"/>
  <c r="C6350" i="32"/>
  <c r="D6350" i="32"/>
  <c r="E6350" i="32"/>
  <c r="F6350" i="32"/>
  <c r="G6350" i="32"/>
  <c r="I6350" i="32"/>
  <c r="J6350" i="32"/>
  <c r="A6351" i="32"/>
  <c r="C6351" i="32"/>
  <c r="D6351" i="32"/>
  <c r="E6351" i="32"/>
  <c r="F6351" i="32"/>
  <c r="G6351" i="32"/>
  <c r="I6351" i="32"/>
  <c r="J6351" i="32"/>
  <c r="A6352" i="32"/>
  <c r="C6352" i="32"/>
  <c r="D6352" i="32"/>
  <c r="E6352" i="32"/>
  <c r="F6352" i="32"/>
  <c r="G6352" i="32"/>
  <c r="I6352" i="32"/>
  <c r="J6352" i="32"/>
  <c r="A6353" i="32"/>
  <c r="C6353" i="32"/>
  <c r="D6353" i="32"/>
  <c r="E6353" i="32"/>
  <c r="F6353" i="32"/>
  <c r="G6353" i="32"/>
  <c r="I6353" i="32"/>
  <c r="J6353" i="32"/>
  <c r="A6354" i="32"/>
  <c r="C6354" i="32"/>
  <c r="D6354" i="32"/>
  <c r="E6354" i="32"/>
  <c r="F6354" i="32"/>
  <c r="G6354" i="32"/>
  <c r="I6354" i="32"/>
  <c r="J6354" i="32"/>
  <c r="A6355" i="32"/>
  <c r="C6355" i="32"/>
  <c r="D6355" i="32"/>
  <c r="E6355" i="32"/>
  <c r="F6355" i="32"/>
  <c r="G6355" i="32"/>
  <c r="I6355" i="32"/>
  <c r="J6355" i="32"/>
  <c r="A6356" i="32"/>
  <c r="C6356" i="32"/>
  <c r="D6356" i="32"/>
  <c r="E6356" i="32"/>
  <c r="F6356" i="32"/>
  <c r="G6356" i="32"/>
  <c r="I6356" i="32"/>
  <c r="J6356" i="32"/>
  <c r="A6357" i="32"/>
  <c r="C6357" i="32"/>
  <c r="D6357" i="32"/>
  <c r="E6357" i="32"/>
  <c r="F6357" i="32"/>
  <c r="G6357" i="32"/>
  <c r="I6357" i="32"/>
  <c r="J6357" i="32"/>
  <c r="A6358" i="32"/>
  <c r="C6358" i="32"/>
  <c r="D6358" i="32"/>
  <c r="E6358" i="32"/>
  <c r="F6358" i="32"/>
  <c r="G6358" i="32"/>
  <c r="I6358" i="32"/>
  <c r="J6358" i="32"/>
  <c r="A6359" i="32"/>
  <c r="C6359" i="32"/>
  <c r="D6359" i="32"/>
  <c r="E6359" i="32"/>
  <c r="F6359" i="32"/>
  <c r="G6359" i="32"/>
  <c r="I6359" i="32"/>
  <c r="J6359" i="32"/>
  <c r="A6360" i="32"/>
  <c r="C6360" i="32"/>
  <c r="D6360" i="32"/>
  <c r="E6360" i="32"/>
  <c r="F6360" i="32"/>
  <c r="G6360" i="32"/>
  <c r="I6360" i="32"/>
  <c r="J6360" i="32"/>
  <c r="A6361" i="32"/>
  <c r="C6361" i="32"/>
  <c r="D6361" i="32"/>
  <c r="E6361" i="32"/>
  <c r="F6361" i="32"/>
  <c r="G6361" i="32"/>
  <c r="I6361" i="32"/>
  <c r="J6361" i="32"/>
  <c r="A6362" i="32"/>
  <c r="C6362" i="32"/>
  <c r="D6362" i="32"/>
  <c r="E6362" i="32"/>
  <c r="F6362" i="32"/>
  <c r="G6362" i="32"/>
  <c r="I6362" i="32"/>
  <c r="J6362" i="32"/>
  <c r="A6363" i="32"/>
  <c r="C6363" i="32"/>
  <c r="D6363" i="32"/>
  <c r="E6363" i="32"/>
  <c r="F6363" i="32"/>
  <c r="G6363" i="32"/>
  <c r="I6363" i="32"/>
  <c r="J6363" i="32"/>
  <c r="A6364" i="32"/>
  <c r="C6364" i="32"/>
  <c r="D6364" i="32"/>
  <c r="E6364" i="32"/>
  <c r="F6364" i="32"/>
  <c r="G6364" i="32"/>
  <c r="I6364" i="32"/>
  <c r="J6364" i="32"/>
  <c r="A6365" i="32"/>
  <c r="C6365" i="32"/>
  <c r="D6365" i="32"/>
  <c r="E6365" i="32"/>
  <c r="F6365" i="32"/>
  <c r="G6365" i="32"/>
  <c r="I6365" i="32"/>
  <c r="J6365" i="32"/>
  <c r="A6366" i="32"/>
  <c r="C6366" i="32"/>
  <c r="D6366" i="32"/>
  <c r="E6366" i="32"/>
  <c r="F6366" i="32"/>
  <c r="G6366" i="32"/>
  <c r="I6366" i="32"/>
  <c r="J6366" i="32"/>
  <c r="A6367" i="32"/>
  <c r="C6367" i="32"/>
  <c r="D6367" i="32"/>
  <c r="E6367" i="32"/>
  <c r="F6367" i="32"/>
  <c r="G6367" i="32"/>
  <c r="I6367" i="32"/>
  <c r="J6367" i="32"/>
  <c r="A6368" i="32"/>
  <c r="C6368" i="32"/>
  <c r="D6368" i="32"/>
  <c r="E6368" i="32"/>
  <c r="F6368" i="32"/>
  <c r="G6368" i="32"/>
  <c r="I6368" i="32"/>
  <c r="J6368" i="32"/>
  <c r="A6369" i="32"/>
  <c r="C6369" i="32"/>
  <c r="D6369" i="32"/>
  <c r="E6369" i="32"/>
  <c r="F6369" i="32"/>
  <c r="G6369" i="32"/>
  <c r="I6369" i="32"/>
  <c r="J6369" i="32"/>
  <c r="A6370" i="32"/>
  <c r="C6370" i="32"/>
  <c r="D6370" i="32"/>
  <c r="E6370" i="32"/>
  <c r="F6370" i="32"/>
  <c r="G6370" i="32"/>
  <c r="I6370" i="32"/>
  <c r="J6370" i="32"/>
  <c r="A6371" i="32"/>
  <c r="C6371" i="32"/>
  <c r="D6371" i="32"/>
  <c r="E6371" i="32"/>
  <c r="F6371" i="32"/>
  <c r="G6371" i="32"/>
  <c r="I6371" i="32"/>
  <c r="J6371" i="32"/>
  <c r="A6372" i="32"/>
  <c r="C6372" i="32"/>
  <c r="D6372" i="32"/>
  <c r="E6372" i="32"/>
  <c r="F6372" i="32"/>
  <c r="G6372" i="32"/>
  <c r="I6372" i="32"/>
  <c r="J6372" i="32"/>
  <c r="A6373" i="32"/>
  <c r="C6373" i="32"/>
  <c r="D6373" i="32"/>
  <c r="E6373" i="32"/>
  <c r="F6373" i="32"/>
  <c r="G6373" i="32"/>
  <c r="I6373" i="32"/>
  <c r="J6373" i="32"/>
  <c r="A6374" i="32"/>
  <c r="C6374" i="32"/>
  <c r="D6374" i="32"/>
  <c r="E6374" i="32"/>
  <c r="F6374" i="32"/>
  <c r="G6374" i="32"/>
  <c r="I6374" i="32"/>
  <c r="J6374" i="32"/>
  <c r="A6375" i="32"/>
  <c r="C6375" i="32"/>
  <c r="D6375" i="32"/>
  <c r="E6375" i="32"/>
  <c r="F6375" i="32"/>
  <c r="G6375" i="32"/>
  <c r="I6375" i="32"/>
  <c r="J6375" i="32"/>
  <c r="A6376" i="32"/>
  <c r="C6376" i="32"/>
  <c r="D6376" i="32"/>
  <c r="E6376" i="32"/>
  <c r="F6376" i="32"/>
  <c r="G6376" i="32"/>
  <c r="I6376" i="32"/>
  <c r="J6376" i="32"/>
  <c r="A6377" i="32"/>
  <c r="C6377" i="32"/>
  <c r="D6377" i="32"/>
  <c r="E6377" i="32"/>
  <c r="F6377" i="32"/>
  <c r="G6377" i="32"/>
  <c r="I6377" i="32"/>
  <c r="J6377" i="32"/>
  <c r="A6378" i="32"/>
  <c r="C6378" i="32"/>
  <c r="D6378" i="32"/>
  <c r="E6378" i="32"/>
  <c r="F6378" i="32"/>
  <c r="G6378" i="32"/>
  <c r="I6378" i="32"/>
  <c r="J6378" i="32"/>
  <c r="A6379" i="32"/>
  <c r="C6379" i="32"/>
  <c r="D6379" i="32"/>
  <c r="E6379" i="32"/>
  <c r="F6379" i="32"/>
  <c r="G6379" i="32"/>
  <c r="I6379" i="32"/>
  <c r="J6379" i="32"/>
  <c r="A6380" i="32"/>
  <c r="C6380" i="32"/>
  <c r="D6380" i="32"/>
  <c r="E6380" i="32"/>
  <c r="F6380" i="32"/>
  <c r="G6380" i="32"/>
  <c r="I6380" i="32"/>
  <c r="J6380" i="32"/>
  <c r="A6381" i="32"/>
  <c r="C6381" i="32"/>
  <c r="D6381" i="32"/>
  <c r="E6381" i="32"/>
  <c r="F6381" i="32"/>
  <c r="G6381" i="32"/>
  <c r="I6381" i="32"/>
  <c r="J6381" i="32"/>
  <c r="A6382" i="32"/>
  <c r="C6382" i="32"/>
  <c r="D6382" i="32"/>
  <c r="E6382" i="32"/>
  <c r="F6382" i="32"/>
  <c r="G6382" i="32"/>
  <c r="I6382" i="32"/>
  <c r="J6382" i="32"/>
  <c r="A6383" i="32"/>
  <c r="C6383" i="32"/>
  <c r="D6383" i="32"/>
  <c r="E6383" i="32"/>
  <c r="F6383" i="32"/>
  <c r="G6383" i="32"/>
  <c r="I6383" i="32"/>
  <c r="J6383" i="32"/>
  <c r="A6384" i="32"/>
  <c r="C6384" i="32"/>
  <c r="D6384" i="32"/>
  <c r="E6384" i="32"/>
  <c r="F6384" i="32"/>
  <c r="G6384" i="32"/>
  <c r="I6384" i="32"/>
  <c r="J6384" i="32"/>
  <c r="A6385" i="32"/>
  <c r="C6385" i="32"/>
  <c r="D6385" i="32"/>
  <c r="E6385" i="32"/>
  <c r="F6385" i="32"/>
  <c r="G6385" i="32"/>
  <c r="I6385" i="32"/>
  <c r="J6385" i="32"/>
  <c r="A6386" i="32"/>
  <c r="C6386" i="32"/>
  <c r="D6386" i="32"/>
  <c r="E6386" i="32"/>
  <c r="F6386" i="32"/>
  <c r="G6386" i="32"/>
  <c r="I6386" i="32"/>
  <c r="J6386" i="32"/>
  <c r="A6387" i="32"/>
  <c r="C6387" i="32"/>
  <c r="D6387" i="32"/>
  <c r="E6387" i="32"/>
  <c r="F6387" i="32"/>
  <c r="G6387" i="32"/>
  <c r="I6387" i="32"/>
  <c r="J6387" i="32"/>
  <c r="A6388" i="32"/>
  <c r="C6388" i="32"/>
  <c r="D6388" i="32"/>
  <c r="E6388" i="32"/>
  <c r="F6388" i="32"/>
  <c r="G6388" i="32"/>
  <c r="I6388" i="32"/>
  <c r="J6388" i="32"/>
  <c r="A6389" i="32"/>
  <c r="C6389" i="32"/>
  <c r="D6389" i="32"/>
  <c r="E6389" i="32"/>
  <c r="F6389" i="32"/>
  <c r="G6389" i="32"/>
  <c r="I6389" i="32"/>
  <c r="J6389" i="32"/>
  <c r="A6390" i="32"/>
  <c r="C6390" i="32"/>
  <c r="D6390" i="32"/>
  <c r="E6390" i="32"/>
  <c r="F6390" i="32"/>
  <c r="G6390" i="32"/>
  <c r="I6390" i="32"/>
  <c r="J6390" i="32"/>
  <c r="A6391" i="32"/>
  <c r="C6391" i="32"/>
  <c r="D6391" i="32"/>
  <c r="E6391" i="32"/>
  <c r="F6391" i="32"/>
  <c r="G6391" i="32"/>
  <c r="I6391" i="32"/>
  <c r="J6391" i="32"/>
  <c r="A6392" i="32"/>
  <c r="C6392" i="32"/>
  <c r="D6392" i="32"/>
  <c r="E6392" i="32"/>
  <c r="F6392" i="32"/>
  <c r="G6392" i="32"/>
  <c r="I6392" i="32"/>
  <c r="J6392" i="32"/>
  <c r="A6393" i="32"/>
  <c r="C6393" i="32"/>
  <c r="D6393" i="32"/>
  <c r="E6393" i="32"/>
  <c r="F6393" i="32"/>
  <c r="G6393" i="32"/>
  <c r="I6393" i="32"/>
  <c r="J6393" i="32"/>
  <c r="A6394" i="32"/>
  <c r="C6394" i="32"/>
  <c r="D6394" i="32"/>
  <c r="E6394" i="32"/>
  <c r="F6394" i="32"/>
  <c r="G6394" i="32"/>
  <c r="I6394" i="32"/>
  <c r="J6394" i="32"/>
  <c r="A6395" i="32"/>
  <c r="C6395" i="32"/>
  <c r="D6395" i="32"/>
  <c r="E6395" i="32"/>
  <c r="F6395" i="32"/>
  <c r="G6395" i="32"/>
  <c r="I6395" i="32"/>
  <c r="J6395" i="32"/>
  <c r="A6396" i="32"/>
  <c r="C6396" i="32"/>
  <c r="D6396" i="32"/>
  <c r="E6396" i="32"/>
  <c r="F6396" i="32"/>
  <c r="G6396" i="32"/>
  <c r="I6396" i="32"/>
  <c r="J6396" i="32"/>
  <c r="A6397" i="32"/>
  <c r="C6397" i="32"/>
  <c r="D6397" i="32"/>
  <c r="E6397" i="32"/>
  <c r="F6397" i="32"/>
  <c r="G6397" i="32"/>
  <c r="I6397" i="32"/>
  <c r="J6397" i="32"/>
  <c r="A6398" i="32"/>
  <c r="C6398" i="32"/>
  <c r="D6398" i="32"/>
  <c r="E6398" i="32"/>
  <c r="F6398" i="32"/>
  <c r="G6398" i="32"/>
  <c r="I6398" i="32"/>
  <c r="J6398" i="32"/>
  <c r="A6399" i="32"/>
  <c r="C6399" i="32"/>
  <c r="D6399" i="32"/>
  <c r="E6399" i="32"/>
  <c r="F6399" i="32"/>
  <c r="G6399" i="32"/>
  <c r="I6399" i="32"/>
  <c r="J6399" i="32"/>
  <c r="A6400" i="32"/>
  <c r="C6400" i="32"/>
  <c r="D6400" i="32"/>
  <c r="E6400" i="32"/>
  <c r="F6400" i="32"/>
  <c r="G6400" i="32"/>
  <c r="I6400" i="32"/>
  <c r="J6400" i="32"/>
  <c r="A6401" i="32"/>
  <c r="C6401" i="32"/>
  <c r="D6401" i="32"/>
  <c r="E6401" i="32"/>
  <c r="F6401" i="32"/>
  <c r="G6401" i="32"/>
  <c r="I6401" i="32"/>
  <c r="J6401" i="32"/>
  <c r="A6402" i="32"/>
  <c r="C6402" i="32"/>
  <c r="D6402" i="32"/>
  <c r="E6402" i="32"/>
  <c r="F6402" i="32"/>
  <c r="G6402" i="32"/>
  <c r="I6402" i="32"/>
  <c r="J6402" i="32"/>
  <c r="A6403" i="32"/>
  <c r="C6403" i="32"/>
  <c r="D6403" i="32"/>
  <c r="E6403" i="32"/>
  <c r="F6403" i="32"/>
  <c r="G6403" i="32"/>
  <c r="I6403" i="32"/>
  <c r="J6403" i="32"/>
  <c r="A6404" i="32"/>
  <c r="C6404" i="32"/>
  <c r="D6404" i="32"/>
  <c r="E6404" i="32"/>
  <c r="F6404" i="32"/>
  <c r="G6404" i="32"/>
  <c r="I6404" i="32"/>
  <c r="J6404" i="32"/>
  <c r="A6405" i="32"/>
  <c r="C6405" i="32"/>
  <c r="D6405" i="32"/>
  <c r="E6405" i="32"/>
  <c r="F6405" i="32"/>
  <c r="G6405" i="32"/>
  <c r="I6405" i="32"/>
  <c r="J6405" i="32"/>
  <c r="A2326" i="32"/>
  <c r="C2326" i="32"/>
  <c r="D2326" i="32"/>
  <c r="E2326" i="32"/>
  <c r="F2326" i="32"/>
  <c r="G2326" i="32"/>
  <c r="I2326" i="32"/>
  <c r="J2326" i="32"/>
  <c r="A2327" i="32"/>
  <c r="C2327" i="32"/>
  <c r="D2327" i="32"/>
  <c r="E2327" i="32"/>
  <c r="F2327" i="32"/>
  <c r="G2327" i="32"/>
  <c r="I2327" i="32"/>
  <c r="J2327" i="32"/>
  <c r="A2328" i="32"/>
  <c r="C2328" i="32"/>
  <c r="D2328" i="32"/>
  <c r="E2328" i="32"/>
  <c r="F2328" i="32"/>
  <c r="G2328" i="32"/>
  <c r="I2328" i="32"/>
  <c r="J2328" i="32"/>
  <c r="A2329" i="32"/>
  <c r="C2329" i="32"/>
  <c r="D2329" i="32"/>
  <c r="E2329" i="32"/>
  <c r="F2329" i="32"/>
  <c r="G2329" i="32"/>
  <c r="I2329" i="32"/>
  <c r="J2329" i="32"/>
  <c r="A2330" i="32"/>
  <c r="C2330" i="32"/>
  <c r="D2330" i="32"/>
  <c r="E2330" i="32"/>
  <c r="F2330" i="32"/>
  <c r="G2330" i="32"/>
  <c r="I2330" i="32"/>
  <c r="J2330" i="32"/>
  <c r="A2331" i="32"/>
  <c r="C2331" i="32"/>
  <c r="D2331" i="32"/>
  <c r="E2331" i="32"/>
  <c r="F2331" i="32"/>
  <c r="G2331" i="32"/>
  <c r="I2331" i="32"/>
  <c r="J2331" i="32"/>
  <c r="A2332" i="32"/>
  <c r="C2332" i="32"/>
  <c r="D2332" i="32"/>
  <c r="E2332" i="32"/>
  <c r="F2332" i="32"/>
  <c r="G2332" i="32"/>
  <c r="I2332" i="32"/>
  <c r="J2332" i="32"/>
  <c r="A2333" i="32"/>
  <c r="C2333" i="32"/>
  <c r="D2333" i="32"/>
  <c r="E2333" i="32"/>
  <c r="F2333" i="32"/>
  <c r="G2333" i="32"/>
  <c r="I2333" i="32"/>
  <c r="J2333" i="32"/>
  <c r="A2334" i="32"/>
  <c r="C2334" i="32"/>
  <c r="D2334" i="32"/>
  <c r="E2334" i="32"/>
  <c r="F2334" i="32"/>
  <c r="G2334" i="32"/>
  <c r="I2334" i="32"/>
  <c r="J2334" i="32"/>
  <c r="A2335" i="32"/>
  <c r="C2335" i="32"/>
  <c r="D2335" i="32"/>
  <c r="E2335" i="32"/>
  <c r="F2335" i="32"/>
  <c r="G2335" i="32"/>
  <c r="I2335" i="32"/>
  <c r="J2335" i="32"/>
  <c r="A2336" i="32"/>
  <c r="C2336" i="32"/>
  <c r="D2336" i="32"/>
  <c r="E2336" i="32"/>
  <c r="F2336" i="32"/>
  <c r="G2336" i="32"/>
  <c r="I2336" i="32"/>
  <c r="J2336" i="32"/>
  <c r="A2337" i="32"/>
  <c r="C2337" i="32"/>
  <c r="D2337" i="32"/>
  <c r="E2337" i="32"/>
  <c r="F2337" i="32"/>
  <c r="G2337" i="32"/>
  <c r="I2337" i="32"/>
  <c r="J2337" i="32"/>
  <c r="A2338" i="32"/>
  <c r="C2338" i="32"/>
  <c r="D2338" i="32"/>
  <c r="E2338" i="32"/>
  <c r="F2338" i="32"/>
  <c r="G2338" i="32"/>
  <c r="I2338" i="32"/>
  <c r="J2338" i="32"/>
  <c r="A2339" i="32"/>
  <c r="C2339" i="32"/>
  <c r="D2339" i="32"/>
  <c r="E2339" i="32"/>
  <c r="F2339" i="32"/>
  <c r="G2339" i="32"/>
  <c r="I2339" i="32"/>
  <c r="J2339" i="32"/>
  <c r="A2340" i="32"/>
  <c r="C2340" i="32"/>
  <c r="D2340" i="32"/>
  <c r="E2340" i="32"/>
  <c r="F2340" i="32"/>
  <c r="G2340" i="32"/>
  <c r="I2340" i="32"/>
  <c r="J2340" i="32"/>
  <c r="A2341" i="32"/>
  <c r="C2341" i="32"/>
  <c r="D2341" i="32"/>
  <c r="E2341" i="32"/>
  <c r="F2341" i="32"/>
  <c r="G2341" i="32"/>
  <c r="I2341" i="32"/>
  <c r="J2341" i="32"/>
  <c r="A2342" i="32"/>
  <c r="C2342" i="32"/>
  <c r="D2342" i="32"/>
  <c r="E2342" i="32"/>
  <c r="F2342" i="32"/>
  <c r="G2342" i="32"/>
  <c r="I2342" i="32"/>
  <c r="J2342" i="32"/>
  <c r="A2343" i="32"/>
  <c r="C2343" i="32"/>
  <c r="D2343" i="32"/>
  <c r="E2343" i="32"/>
  <c r="F2343" i="32"/>
  <c r="G2343" i="32"/>
  <c r="I2343" i="32"/>
  <c r="J2343" i="32"/>
  <c r="A2344" i="32"/>
  <c r="C2344" i="32"/>
  <c r="D2344" i="32"/>
  <c r="E2344" i="32"/>
  <c r="F2344" i="32"/>
  <c r="G2344" i="32"/>
  <c r="I2344" i="32"/>
  <c r="J2344" i="32"/>
  <c r="A2345" i="32"/>
  <c r="C2345" i="32"/>
  <c r="D2345" i="32"/>
  <c r="E2345" i="32"/>
  <c r="F2345" i="32"/>
  <c r="G2345" i="32"/>
  <c r="I2345" i="32"/>
  <c r="J2345" i="32"/>
  <c r="A2346" i="32"/>
  <c r="C2346" i="32"/>
  <c r="D2346" i="32"/>
  <c r="E2346" i="32"/>
  <c r="F2346" i="32"/>
  <c r="G2346" i="32"/>
  <c r="I2346" i="32"/>
  <c r="J2346" i="32"/>
  <c r="A2347" i="32"/>
  <c r="C2347" i="32"/>
  <c r="D2347" i="32"/>
  <c r="E2347" i="32"/>
  <c r="F2347" i="32"/>
  <c r="G2347" i="32"/>
  <c r="I2347" i="32"/>
  <c r="J2347" i="32"/>
  <c r="A2348" i="32"/>
  <c r="C2348" i="32"/>
  <c r="D2348" i="32"/>
  <c r="E2348" i="32"/>
  <c r="F2348" i="32"/>
  <c r="G2348" i="32"/>
  <c r="I2348" i="32"/>
  <c r="J2348" i="32"/>
  <c r="A2349" i="32"/>
  <c r="C2349" i="32"/>
  <c r="D2349" i="32"/>
  <c r="E2349" i="32"/>
  <c r="F2349" i="32"/>
  <c r="G2349" i="32"/>
  <c r="I2349" i="32"/>
  <c r="J2349" i="32"/>
  <c r="A2350" i="32"/>
  <c r="C2350" i="32"/>
  <c r="D2350" i="32"/>
  <c r="E2350" i="32"/>
  <c r="F2350" i="32"/>
  <c r="G2350" i="32"/>
  <c r="I2350" i="32"/>
  <c r="J2350" i="32"/>
  <c r="A2351" i="32"/>
  <c r="C2351" i="32"/>
  <c r="D2351" i="32"/>
  <c r="E2351" i="32"/>
  <c r="F2351" i="32"/>
  <c r="G2351" i="32"/>
  <c r="I2351" i="32"/>
  <c r="J2351" i="32"/>
  <c r="A2352" i="32"/>
  <c r="C2352" i="32"/>
  <c r="D2352" i="32"/>
  <c r="E2352" i="32"/>
  <c r="F2352" i="32"/>
  <c r="G2352" i="32"/>
  <c r="I2352" i="32"/>
  <c r="J2352" i="32"/>
  <c r="A2353" i="32"/>
  <c r="C2353" i="32"/>
  <c r="D2353" i="32"/>
  <c r="E2353" i="32"/>
  <c r="F2353" i="32"/>
  <c r="G2353" i="32"/>
  <c r="I2353" i="32"/>
  <c r="J2353" i="32"/>
  <c r="A2354" i="32"/>
  <c r="C2354" i="32"/>
  <c r="D2354" i="32"/>
  <c r="E2354" i="32"/>
  <c r="F2354" i="32"/>
  <c r="G2354" i="32"/>
  <c r="I2354" i="32"/>
  <c r="J2354" i="32"/>
  <c r="A2355" i="32"/>
  <c r="C2355" i="32"/>
  <c r="D2355" i="32"/>
  <c r="E2355" i="32"/>
  <c r="F2355" i="32"/>
  <c r="G2355" i="32"/>
  <c r="I2355" i="32"/>
  <c r="J2355" i="32"/>
  <c r="A2356" i="32"/>
  <c r="C2356" i="32"/>
  <c r="D2356" i="32"/>
  <c r="E2356" i="32"/>
  <c r="F2356" i="32"/>
  <c r="G2356" i="32"/>
  <c r="I2356" i="32"/>
  <c r="J2356" i="32"/>
  <c r="A2357" i="32"/>
  <c r="C2357" i="32"/>
  <c r="D2357" i="32"/>
  <c r="E2357" i="32"/>
  <c r="F2357" i="32"/>
  <c r="G2357" i="32"/>
  <c r="I2357" i="32"/>
  <c r="J2357" i="32"/>
  <c r="A2358" i="32"/>
  <c r="C2358" i="32"/>
  <c r="D2358" i="32"/>
  <c r="E2358" i="32"/>
  <c r="F2358" i="32"/>
  <c r="G2358" i="32"/>
  <c r="I2358" i="32"/>
  <c r="J2358" i="32"/>
  <c r="A2359" i="32"/>
  <c r="C2359" i="32"/>
  <c r="D2359" i="32"/>
  <c r="E2359" i="32"/>
  <c r="F2359" i="32"/>
  <c r="G2359" i="32"/>
  <c r="I2359" i="32"/>
  <c r="J2359" i="32"/>
  <c r="A2360" i="32"/>
  <c r="C2360" i="32"/>
  <c r="D2360" i="32"/>
  <c r="E2360" i="32"/>
  <c r="F2360" i="32"/>
  <c r="G2360" i="32"/>
  <c r="I2360" i="32"/>
  <c r="J2360" i="32"/>
  <c r="A2361" i="32"/>
  <c r="C2361" i="32"/>
  <c r="D2361" i="32"/>
  <c r="E2361" i="32"/>
  <c r="F2361" i="32"/>
  <c r="G2361" i="32"/>
  <c r="I2361" i="32"/>
  <c r="J2361" i="32"/>
  <c r="A2362" i="32"/>
  <c r="C2362" i="32"/>
  <c r="D2362" i="32"/>
  <c r="E2362" i="32"/>
  <c r="F2362" i="32"/>
  <c r="G2362" i="32"/>
  <c r="I2362" i="32"/>
  <c r="J2362" i="32"/>
  <c r="A2363" i="32"/>
  <c r="C2363" i="32"/>
  <c r="D2363" i="32"/>
  <c r="E2363" i="32"/>
  <c r="F2363" i="32"/>
  <c r="G2363" i="32"/>
  <c r="I2363" i="32"/>
  <c r="J2363" i="32"/>
  <c r="A2364" i="32"/>
  <c r="C2364" i="32"/>
  <c r="D2364" i="32"/>
  <c r="E2364" i="32"/>
  <c r="F2364" i="32"/>
  <c r="G2364" i="32"/>
  <c r="I2364" i="32"/>
  <c r="J2364" i="32"/>
  <c r="A2365" i="32"/>
  <c r="C2365" i="32"/>
  <c r="D2365" i="32"/>
  <c r="E2365" i="32"/>
  <c r="F2365" i="32"/>
  <c r="G2365" i="32"/>
  <c r="I2365" i="32"/>
  <c r="J2365" i="32"/>
  <c r="A2366" i="32"/>
  <c r="C2366" i="32"/>
  <c r="D2366" i="32"/>
  <c r="E2366" i="32"/>
  <c r="F2366" i="32"/>
  <c r="G2366" i="32"/>
  <c r="I2366" i="32"/>
  <c r="J2366" i="32"/>
  <c r="A2367" i="32"/>
  <c r="C2367" i="32"/>
  <c r="D2367" i="32"/>
  <c r="E2367" i="32"/>
  <c r="F2367" i="32"/>
  <c r="G2367" i="32"/>
  <c r="I2367" i="32"/>
  <c r="J2367" i="32"/>
  <c r="A2368" i="32"/>
  <c r="C2368" i="32"/>
  <c r="D2368" i="32"/>
  <c r="E2368" i="32"/>
  <c r="F2368" i="32"/>
  <c r="G2368" i="32"/>
  <c r="I2368" i="32"/>
  <c r="J2368" i="32"/>
  <c r="A2369" i="32"/>
  <c r="C2369" i="32"/>
  <c r="D2369" i="32"/>
  <c r="E2369" i="32"/>
  <c r="F2369" i="32"/>
  <c r="G2369" i="32"/>
  <c r="I2369" i="32"/>
  <c r="J2369" i="32"/>
  <c r="A2370" i="32"/>
  <c r="C2370" i="32"/>
  <c r="D2370" i="32"/>
  <c r="E2370" i="32"/>
  <c r="F2370" i="32"/>
  <c r="G2370" i="32"/>
  <c r="I2370" i="32"/>
  <c r="J2370" i="32"/>
  <c r="A2371" i="32"/>
  <c r="C2371" i="32"/>
  <c r="D2371" i="32"/>
  <c r="E2371" i="32"/>
  <c r="F2371" i="32"/>
  <c r="G2371" i="32"/>
  <c r="I2371" i="32"/>
  <c r="J2371" i="32"/>
  <c r="A2372" i="32"/>
  <c r="C2372" i="32"/>
  <c r="D2372" i="32"/>
  <c r="E2372" i="32"/>
  <c r="F2372" i="32"/>
  <c r="G2372" i="32"/>
  <c r="I2372" i="32"/>
  <c r="J2372" i="32"/>
  <c r="A2373" i="32"/>
  <c r="C2373" i="32"/>
  <c r="D2373" i="32"/>
  <c r="E2373" i="32"/>
  <c r="F2373" i="32"/>
  <c r="G2373" i="32"/>
  <c r="I2373" i="32"/>
  <c r="J2373" i="32"/>
  <c r="A2374" i="32"/>
  <c r="C2374" i="32"/>
  <c r="D2374" i="32"/>
  <c r="E2374" i="32"/>
  <c r="F2374" i="32"/>
  <c r="G2374" i="32"/>
  <c r="I2374" i="32"/>
  <c r="J2374" i="32"/>
  <c r="A2375" i="32"/>
  <c r="C2375" i="32"/>
  <c r="D2375" i="32"/>
  <c r="E2375" i="32"/>
  <c r="F2375" i="32"/>
  <c r="G2375" i="32"/>
  <c r="I2375" i="32"/>
  <c r="J2375" i="32"/>
  <c r="A2376" i="32"/>
  <c r="C2376" i="32"/>
  <c r="D2376" i="32"/>
  <c r="E2376" i="32"/>
  <c r="F2376" i="32"/>
  <c r="G2376" i="32"/>
  <c r="I2376" i="32"/>
  <c r="J2376" i="32"/>
  <c r="A2377" i="32"/>
  <c r="C2377" i="32"/>
  <c r="D2377" i="32"/>
  <c r="E2377" i="32"/>
  <c r="F2377" i="32"/>
  <c r="G2377" i="32"/>
  <c r="I2377" i="32"/>
  <c r="J2377" i="32"/>
  <c r="A2378" i="32"/>
  <c r="C2378" i="32"/>
  <c r="D2378" i="32"/>
  <c r="E2378" i="32"/>
  <c r="F2378" i="32"/>
  <c r="G2378" i="32"/>
  <c r="I2378" i="32"/>
  <c r="J2378" i="32"/>
  <c r="A2379" i="32"/>
  <c r="C2379" i="32"/>
  <c r="D2379" i="32"/>
  <c r="E2379" i="32"/>
  <c r="F2379" i="32"/>
  <c r="G2379" i="32"/>
  <c r="I2379" i="32"/>
  <c r="J2379" i="32"/>
  <c r="A2380" i="32"/>
  <c r="C2380" i="32"/>
  <c r="D2380" i="32"/>
  <c r="E2380" i="32"/>
  <c r="F2380" i="32"/>
  <c r="G2380" i="32"/>
  <c r="I2380" i="32"/>
  <c r="J2380" i="32"/>
  <c r="A2381" i="32"/>
  <c r="C2381" i="32"/>
  <c r="D2381" i="32"/>
  <c r="E2381" i="32"/>
  <c r="F2381" i="32"/>
  <c r="G2381" i="32"/>
  <c r="I2381" i="32"/>
  <c r="J2381" i="32"/>
  <c r="A2382" i="32"/>
  <c r="C2382" i="32"/>
  <c r="D2382" i="32"/>
  <c r="E2382" i="32"/>
  <c r="F2382" i="32"/>
  <c r="G2382" i="32"/>
  <c r="I2382" i="32"/>
  <c r="J2382" i="32"/>
  <c r="A2383" i="32"/>
  <c r="C2383" i="32"/>
  <c r="D2383" i="32"/>
  <c r="E2383" i="32"/>
  <c r="F2383" i="32"/>
  <c r="G2383" i="32"/>
  <c r="I2383" i="32"/>
  <c r="J2383" i="32"/>
  <c r="A2384" i="32"/>
  <c r="C2384" i="32"/>
  <c r="D2384" i="32"/>
  <c r="E2384" i="32"/>
  <c r="F2384" i="32"/>
  <c r="G2384" i="32"/>
  <c r="I2384" i="32"/>
  <c r="J2384" i="32"/>
  <c r="A2385" i="32"/>
  <c r="C2385" i="32"/>
  <c r="D2385" i="32"/>
  <c r="E2385" i="32"/>
  <c r="F2385" i="32"/>
  <c r="G2385" i="32"/>
  <c r="I2385" i="32"/>
  <c r="J2385" i="32"/>
  <c r="A2386" i="32"/>
  <c r="C2386" i="32"/>
  <c r="D2386" i="32"/>
  <c r="E2386" i="32"/>
  <c r="F2386" i="32"/>
  <c r="G2386" i="32"/>
  <c r="I2386" i="32"/>
  <c r="J2386" i="32"/>
  <c r="A2387" i="32"/>
  <c r="C2387" i="32"/>
  <c r="D2387" i="32"/>
  <c r="E2387" i="32"/>
  <c r="F2387" i="32"/>
  <c r="G2387" i="32"/>
  <c r="I2387" i="32"/>
  <c r="J2387" i="32"/>
  <c r="A2388" i="32"/>
  <c r="C2388" i="32"/>
  <c r="D2388" i="32"/>
  <c r="E2388" i="32"/>
  <c r="F2388" i="32"/>
  <c r="G2388" i="32"/>
  <c r="I2388" i="32"/>
  <c r="J2388" i="32"/>
  <c r="A2389" i="32"/>
  <c r="C2389" i="32"/>
  <c r="D2389" i="32"/>
  <c r="E2389" i="32"/>
  <c r="F2389" i="32"/>
  <c r="G2389" i="32"/>
  <c r="I2389" i="32"/>
  <c r="J2389" i="32"/>
  <c r="A2390" i="32"/>
  <c r="C2390" i="32"/>
  <c r="D2390" i="32"/>
  <c r="E2390" i="32"/>
  <c r="F2390" i="32"/>
  <c r="G2390" i="32"/>
  <c r="I2390" i="32"/>
  <c r="J2390" i="32"/>
  <c r="A2391" i="32"/>
  <c r="C2391" i="32"/>
  <c r="D2391" i="32"/>
  <c r="E2391" i="32"/>
  <c r="F2391" i="32"/>
  <c r="G2391" i="32"/>
  <c r="I2391" i="32"/>
  <c r="J2391" i="32"/>
  <c r="A2392" i="32"/>
  <c r="C2392" i="32"/>
  <c r="D2392" i="32"/>
  <c r="E2392" i="32"/>
  <c r="F2392" i="32"/>
  <c r="G2392" i="32"/>
  <c r="I2392" i="32"/>
  <c r="J2392" i="32"/>
  <c r="A2393" i="32"/>
  <c r="C2393" i="32"/>
  <c r="D2393" i="32"/>
  <c r="E2393" i="32"/>
  <c r="F2393" i="32"/>
  <c r="G2393" i="32"/>
  <c r="I2393" i="32"/>
  <c r="J2393" i="32"/>
  <c r="A2394" i="32"/>
  <c r="C2394" i="32"/>
  <c r="D2394" i="32"/>
  <c r="E2394" i="32"/>
  <c r="F2394" i="32"/>
  <c r="G2394" i="32"/>
  <c r="I2394" i="32"/>
  <c r="J2394" i="32"/>
  <c r="A2395" i="32"/>
  <c r="C2395" i="32"/>
  <c r="D2395" i="32"/>
  <c r="E2395" i="32"/>
  <c r="F2395" i="32"/>
  <c r="G2395" i="32"/>
  <c r="I2395" i="32"/>
  <c r="J2395" i="32"/>
  <c r="A2396" i="32"/>
  <c r="C2396" i="32"/>
  <c r="D2396" i="32"/>
  <c r="E2396" i="32"/>
  <c r="F2396" i="32"/>
  <c r="G2396" i="32"/>
  <c r="I2396" i="32"/>
  <c r="J2396" i="32"/>
  <c r="A2397" i="32"/>
  <c r="C2397" i="32"/>
  <c r="D2397" i="32"/>
  <c r="E2397" i="32"/>
  <c r="F2397" i="32"/>
  <c r="G2397" i="32"/>
  <c r="I2397" i="32"/>
  <c r="J2397" i="32"/>
  <c r="A2398" i="32"/>
  <c r="C2398" i="32"/>
  <c r="D2398" i="32"/>
  <c r="E2398" i="32"/>
  <c r="F2398" i="32"/>
  <c r="G2398" i="32"/>
  <c r="I2398" i="32"/>
  <c r="J2398" i="32"/>
  <c r="A2399" i="32"/>
  <c r="C2399" i="32"/>
  <c r="D2399" i="32"/>
  <c r="E2399" i="32"/>
  <c r="F2399" i="32"/>
  <c r="G2399" i="32"/>
  <c r="I2399" i="32"/>
  <c r="J2399" i="32"/>
  <c r="A2400" i="32"/>
  <c r="C2400" i="32"/>
  <c r="D2400" i="32"/>
  <c r="E2400" i="32"/>
  <c r="F2400" i="32"/>
  <c r="G2400" i="32"/>
  <c r="I2400" i="32"/>
  <c r="J2400" i="32"/>
  <c r="A2401" i="32"/>
  <c r="C2401" i="32"/>
  <c r="D2401" i="32"/>
  <c r="E2401" i="32"/>
  <c r="F2401" i="32"/>
  <c r="G2401" i="32"/>
  <c r="I2401" i="32"/>
  <c r="J2401" i="32"/>
  <c r="A2402" i="32"/>
  <c r="C2402" i="32"/>
  <c r="D2402" i="32"/>
  <c r="E2402" i="32"/>
  <c r="F2402" i="32"/>
  <c r="G2402" i="32"/>
  <c r="I2402" i="32"/>
  <c r="J2402" i="32"/>
  <c r="A2403" i="32"/>
  <c r="C2403" i="32"/>
  <c r="D2403" i="32"/>
  <c r="E2403" i="32"/>
  <c r="F2403" i="32"/>
  <c r="G2403" i="32"/>
  <c r="I2403" i="32"/>
  <c r="J2403" i="32"/>
  <c r="A2404" i="32"/>
  <c r="C2404" i="32"/>
  <c r="D2404" i="32"/>
  <c r="E2404" i="32"/>
  <c r="F2404" i="32"/>
  <c r="G2404" i="32"/>
  <c r="I2404" i="32"/>
  <c r="J2404" i="32"/>
  <c r="A2405" i="32"/>
  <c r="C2405" i="32"/>
  <c r="D2405" i="32"/>
  <c r="E2405" i="32"/>
  <c r="F2405" i="32"/>
  <c r="G2405" i="32"/>
  <c r="I2405" i="32"/>
  <c r="J2405" i="32"/>
  <c r="A2406" i="32"/>
  <c r="C2406" i="32"/>
  <c r="D2406" i="32"/>
  <c r="E2406" i="32"/>
  <c r="F2406" i="32"/>
  <c r="G2406" i="32"/>
  <c r="I2406" i="32"/>
  <c r="J2406" i="32"/>
  <c r="A2407" i="32"/>
  <c r="C2407" i="32"/>
  <c r="D2407" i="32"/>
  <c r="E2407" i="32"/>
  <c r="F2407" i="32"/>
  <c r="G2407" i="32"/>
  <c r="I2407" i="32"/>
  <c r="J2407" i="32"/>
  <c r="A2408" i="32"/>
  <c r="C2408" i="32"/>
  <c r="D2408" i="32"/>
  <c r="E2408" i="32"/>
  <c r="F2408" i="32"/>
  <c r="G2408" i="32"/>
  <c r="I2408" i="32"/>
  <c r="J2408" i="32"/>
  <c r="A2409" i="32"/>
  <c r="C2409" i="32"/>
  <c r="D2409" i="32"/>
  <c r="E2409" i="32"/>
  <c r="F2409" i="32"/>
  <c r="G2409" i="32"/>
  <c r="I2409" i="32"/>
  <c r="J2409" i="32"/>
  <c r="A2410" i="32"/>
  <c r="C2410" i="32"/>
  <c r="D2410" i="32"/>
  <c r="E2410" i="32"/>
  <c r="F2410" i="32"/>
  <c r="G2410" i="32"/>
  <c r="I2410" i="32"/>
  <c r="J2410" i="32"/>
  <c r="A2411" i="32"/>
  <c r="C2411" i="32"/>
  <c r="D2411" i="32"/>
  <c r="E2411" i="32"/>
  <c r="F2411" i="32"/>
  <c r="G2411" i="32"/>
  <c r="I2411" i="32"/>
  <c r="J2411" i="32"/>
  <c r="A2412" i="32"/>
  <c r="C2412" i="32"/>
  <c r="D2412" i="32"/>
  <c r="E2412" i="32"/>
  <c r="F2412" i="32"/>
  <c r="G2412" i="32"/>
  <c r="I2412" i="32"/>
  <c r="J2412" i="32"/>
  <c r="A2413" i="32"/>
  <c r="C2413" i="32"/>
  <c r="D2413" i="32"/>
  <c r="E2413" i="32"/>
  <c r="F2413" i="32"/>
  <c r="G2413" i="32"/>
  <c r="I2413" i="32"/>
  <c r="J2413" i="32"/>
  <c r="A2414" i="32"/>
  <c r="C2414" i="32"/>
  <c r="D2414" i="32"/>
  <c r="E2414" i="32"/>
  <c r="F2414" i="32"/>
  <c r="G2414" i="32"/>
  <c r="I2414" i="32"/>
  <c r="J2414" i="32"/>
  <c r="A2415" i="32"/>
  <c r="C2415" i="32"/>
  <c r="D2415" i="32"/>
  <c r="E2415" i="32"/>
  <c r="F2415" i="32"/>
  <c r="G2415" i="32"/>
  <c r="I2415" i="32"/>
  <c r="J2415" i="32"/>
  <c r="A2416" i="32"/>
  <c r="C2416" i="32"/>
  <c r="D2416" i="32"/>
  <c r="E2416" i="32"/>
  <c r="F2416" i="32"/>
  <c r="G2416" i="32"/>
  <c r="I2416" i="32"/>
  <c r="J2416" i="32"/>
  <c r="A2417" i="32"/>
  <c r="C2417" i="32"/>
  <c r="D2417" i="32"/>
  <c r="E2417" i="32"/>
  <c r="F2417" i="32"/>
  <c r="G2417" i="32"/>
  <c r="I2417" i="32"/>
  <c r="J2417" i="32"/>
  <c r="A2418" i="32"/>
  <c r="C2418" i="32"/>
  <c r="D2418" i="32"/>
  <c r="E2418" i="32"/>
  <c r="F2418" i="32"/>
  <c r="G2418" i="32"/>
  <c r="I2418" i="32"/>
  <c r="J2418" i="32"/>
  <c r="A2419" i="32"/>
  <c r="C2419" i="32"/>
  <c r="D2419" i="32"/>
  <c r="E2419" i="32"/>
  <c r="F2419" i="32"/>
  <c r="G2419" i="32"/>
  <c r="I2419" i="32"/>
  <c r="J2419" i="32"/>
  <c r="A2420" i="32"/>
  <c r="C2420" i="32"/>
  <c r="D2420" i="32"/>
  <c r="E2420" i="32"/>
  <c r="F2420" i="32"/>
  <c r="G2420" i="32"/>
  <c r="I2420" i="32"/>
  <c r="J2420" i="32"/>
  <c r="A2421" i="32"/>
  <c r="C2421" i="32"/>
  <c r="D2421" i="32"/>
  <c r="E2421" i="32"/>
  <c r="F2421" i="32"/>
  <c r="G2421" i="32"/>
  <c r="I2421" i="32"/>
  <c r="J2421" i="32"/>
  <c r="A2422" i="32"/>
  <c r="C2422" i="32"/>
  <c r="D2422" i="32"/>
  <c r="E2422" i="32"/>
  <c r="F2422" i="32"/>
  <c r="G2422" i="32"/>
  <c r="I2422" i="32"/>
  <c r="J2422" i="32"/>
  <c r="A2423" i="32"/>
  <c r="C2423" i="32"/>
  <c r="D2423" i="32"/>
  <c r="E2423" i="32"/>
  <c r="F2423" i="32"/>
  <c r="G2423" i="32"/>
  <c r="I2423" i="32"/>
  <c r="J2423" i="32"/>
  <c r="A2424" i="32"/>
  <c r="C2424" i="32"/>
  <c r="D2424" i="32"/>
  <c r="E2424" i="32"/>
  <c r="F2424" i="32"/>
  <c r="G2424" i="32"/>
  <c r="I2424" i="32"/>
  <c r="J2424" i="32"/>
  <c r="A2425" i="32"/>
  <c r="C2425" i="32"/>
  <c r="D2425" i="32"/>
  <c r="E2425" i="32"/>
  <c r="F2425" i="32"/>
  <c r="G2425" i="32"/>
  <c r="I2425" i="32"/>
  <c r="J2425" i="32"/>
  <c r="A2426" i="32"/>
  <c r="C2426" i="32"/>
  <c r="D2426" i="32"/>
  <c r="E2426" i="32"/>
  <c r="F2426" i="32"/>
  <c r="G2426" i="32"/>
  <c r="I2426" i="32"/>
  <c r="J2426" i="32"/>
  <c r="A2427" i="32"/>
  <c r="C2427" i="32"/>
  <c r="D2427" i="32"/>
  <c r="E2427" i="32"/>
  <c r="F2427" i="32"/>
  <c r="G2427" i="32"/>
  <c r="I2427" i="32"/>
  <c r="J2427" i="32"/>
  <c r="A2428" i="32"/>
  <c r="C2428" i="32"/>
  <c r="D2428" i="32"/>
  <c r="E2428" i="32"/>
  <c r="F2428" i="32"/>
  <c r="G2428" i="32"/>
  <c r="I2428" i="32"/>
  <c r="J2428" i="32"/>
  <c r="A2429" i="32"/>
  <c r="C2429" i="32"/>
  <c r="D2429" i="32"/>
  <c r="E2429" i="32"/>
  <c r="F2429" i="32"/>
  <c r="G2429" i="32"/>
  <c r="I2429" i="32"/>
  <c r="J2429" i="32"/>
  <c r="A2430" i="32"/>
  <c r="C2430" i="32"/>
  <c r="D2430" i="32"/>
  <c r="E2430" i="32"/>
  <c r="F2430" i="32"/>
  <c r="G2430" i="32"/>
  <c r="I2430" i="32"/>
  <c r="J2430" i="32"/>
  <c r="A2431" i="32"/>
  <c r="C2431" i="32"/>
  <c r="D2431" i="32"/>
  <c r="E2431" i="32"/>
  <c r="F2431" i="32"/>
  <c r="G2431" i="32"/>
  <c r="I2431" i="32"/>
  <c r="J2431" i="32"/>
  <c r="A2432" i="32"/>
  <c r="C2432" i="32"/>
  <c r="D2432" i="32"/>
  <c r="E2432" i="32"/>
  <c r="F2432" i="32"/>
  <c r="G2432" i="32"/>
  <c r="I2432" i="32"/>
  <c r="J2432" i="32"/>
  <c r="A2433" i="32"/>
  <c r="C2433" i="32"/>
  <c r="D2433" i="32"/>
  <c r="E2433" i="32"/>
  <c r="F2433" i="32"/>
  <c r="G2433" i="32"/>
  <c r="I2433" i="32"/>
  <c r="J2433" i="32"/>
  <c r="A2434" i="32"/>
  <c r="C2434" i="32"/>
  <c r="D2434" i="32"/>
  <c r="E2434" i="32"/>
  <c r="F2434" i="32"/>
  <c r="G2434" i="32"/>
  <c r="I2434" i="32"/>
  <c r="J2434" i="32"/>
  <c r="A2435" i="32"/>
  <c r="C2435" i="32"/>
  <c r="D2435" i="32"/>
  <c r="E2435" i="32"/>
  <c r="F2435" i="32"/>
  <c r="G2435" i="32"/>
  <c r="I2435" i="32"/>
  <c r="J2435" i="32"/>
  <c r="A2436" i="32"/>
  <c r="C2436" i="32"/>
  <c r="D2436" i="32"/>
  <c r="E2436" i="32"/>
  <c r="F2436" i="32"/>
  <c r="G2436" i="32"/>
  <c r="I2436" i="32"/>
  <c r="J2436" i="32"/>
  <c r="A2437" i="32"/>
  <c r="C2437" i="32"/>
  <c r="D2437" i="32"/>
  <c r="E2437" i="32"/>
  <c r="F2437" i="32"/>
  <c r="G2437" i="32"/>
  <c r="I2437" i="32"/>
  <c r="J2437" i="32"/>
  <c r="A2438" i="32"/>
  <c r="C2438" i="32"/>
  <c r="D2438" i="32"/>
  <c r="E2438" i="32"/>
  <c r="F2438" i="32"/>
  <c r="G2438" i="32"/>
  <c r="I2438" i="32"/>
  <c r="J2438" i="32"/>
  <c r="A2439" i="32"/>
  <c r="C2439" i="32"/>
  <c r="D2439" i="32"/>
  <c r="E2439" i="32"/>
  <c r="F2439" i="32"/>
  <c r="G2439" i="32"/>
  <c r="I2439" i="32"/>
  <c r="J2439" i="32"/>
  <c r="A2440" i="32"/>
  <c r="C2440" i="32"/>
  <c r="D2440" i="32"/>
  <c r="E2440" i="32"/>
  <c r="F2440" i="32"/>
  <c r="G2440" i="32"/>
  <c r="I2440" i="32"/>
  <c r="J2440" i="32"/>
  <c r="A2441" i="32"/>
  <c r="C2441" i="32"/>
  <c r="D2441" i="32"/>
  <c r="E2441" i="32"/>
  <c r="F2441" i="32"/>
  <c r="G2441" i="32"/>
  <c r="I2441" i="32"/>
  <c r="J2441" i="32"/>
  <c r="A2442" i="32"/>
  <c r="C2442" i="32"/>
  <c r="D2442" i="32"/>
  <c r="E2442" i="32"/>
  <c r="F2442" i="32"/>
  <c r="G2442" i="32"/>
  <c r="I2442" i="32"/>
  <c r="J2442" i="32"/>
  <c r="A2443" i="32"/>
  <c r="C2443" i="32"/>
  <c r="D2443" i="32"/>
  <c r="E2443" i="32"/>
  <c r="F2443" i="32"/>
  <c r="G2443" i="32"/>
  <c r="I2443" i="32"/>
  <c r="J2443" i="32"/>
  <c r="A2444" i="32"/>
  <c r="C2444" i="32"/>
  <c r="D2444" i="32"/>
  <c r="E2444" i="32"/>
  <c r="F2444" i="32"/>
  <c r="G2444" i="32"/>
  <c r="I2444" i="32"/>
  <c r="J2444" i="32"/>
  <c r="A2445" i="32"/>
  <c r="C2445" i="32"/>
  <c r="D2445" i="32"/>
  <c r="E2445" i="32"/>
  <c r="F2445" i="32"/>
  <c r="G2445" i="32"/>
  <c r="I2445" i="32"/>
  <c r="J2445" i="32"/>
  <c r="A2446" i="32"/>
  <c r="C2446" i="32"/>
  <c r="D2446" i="32"/>
  <c r="E2446" i="32"/>
  <c r="F2446" i="32"/>
  <c r="G2446" i="32"/>
  <c r="I2446" i="32"/>
  <c r="J2446" i="32"/>
  <c r="A2447" i="32"/>
  <c r="C2447" i="32"/>
  <c r="D2447" i="32"/>
  <c r="E2447" i="32"/>
  <c r="F2447" i="32"/>
  <c r="G2447" i="32"/>
  <c r="I2447" i="32"/>
  <c r="J2447" i="32"/>
  <c r="A2448" i="32"/>
  <c r="C2448" i="32"/>
  <c r="D2448" i="32"/>
  <c r="E2448" i="32"/>
  <c r="F2448" i="32"/>
  <c r="G2448" i="32"/>
  <c r="I2448" i="32"/>
  <c r="J2448" i="32"/>
  <c r="A2449" i="32"/>
  <c r="C2449" i="32"/>
  <c r="D2449" i="32"/>
  <c r="E2449" i="32"/>
  <c r="F2449" i="32"/>
  <c r="G2449" i="32"/>
  <c r="I2449" i="32"/>
  <c r="J2449" i="32"/>
  <c r="A2450" i="32"/>
  <c r="C2450" i="32"/>
  <c r="D2450" i="32"/>
  <c r="E2450" i="32"/>
  <c r="F2450" i="32"/>
  <c r="G2450" i="32"/>
  <c r="I2450" i="32"/>
  <c r="J2450" i="32"/>
  <c r="A2451" i="32"/>
  <c r="C2451" i="32"/>
  <c r="D2451" i="32"/>
  <c r="E2451" i="32"/>
  <c r="F2451" i="32"/>
  <c r="G2451" i="32"/>
  <c r="I2451" i="32"/>
  <c r="J2451" i="32"/>
  <c r="A2452" i="32"/>
  <c r="C2452" i="32"/>
  <c r="D2452" i="32"/>
  <c r="E2452" i="32"/>
  <c r="F2452" i="32"/>
  <c r="G2452" i="32"/>
  <c r="I2452" i="32"/>
  <c r="J2452" i="32"/>
  <c r="A2453" i="32"/>
  <c r="C2453" i="32"/>
  <c r="D2453" i="32"/>
  <c r="E2453" i="32"/>
  <c r="F2453" i="32"/>
  <c r="G2453" i="32"/>
  <c r="I2453" i="32"/>
  <c r="J2453" i="32"/>
  <c r="A2454" i="32"/>
  <c r="C2454" i="32"/>
  <c r="D2454" i="32"/>
  <c r="E2454" i="32"/>
  <c r="F2454" i="32"/>
  <c r="G2454" i="32"/>
  <c r="I2454" i="32"/>
  <c r="J2454" i="32"/>
  <c r="A2455" i="32"/>
  <c r="C2455" i="32"/>
  <c r="D2455" i="32"/>
  <c r="E2455" i="32"/>
  <c r="F2455" i="32"/>
  <c r="G2455" i="32"/>
  <c r="I2455" i="32"/>
  <c r="J2455" i="32"/>
  <c r="A2456" i="32"/>
  <c r="C2456" i="32"/>
  <c r="D2456" i="32"/>
  <c r="E2456" i="32"/>
  <c r="F2456" i="32"/>
  <c r="G2456" i="32"/>
  <c r="I2456" i="32"/>
  <c r="J2456" i="32"/>
  <c r="A2457" i="32"/>
  <c r="C2457" i="32"/>
  <c r="D2457" i="32"/>
  <c r="E2457" i="32"/>
  <c r="F2457" i="32"/>
  <c r="G2457" i="32"/>
  <c r="I2457" i="32"/>
  <c r="J2457" i="32"/>
  <c r="A2458" i="32"/>
  <c r="C2458" i="32"/>
  <c r="D2458" i="32"/>
  <c r="E2458" i="32"/>
  <c r="F2458" i="32"/>
  <c r="G2458" i="32"/>
  <c r="I2458" i="32"/>
  <c r="J2458" i="32"/>
  <c r="A2459" i="32"/>
  <c r="C2459" i="32"/>
  <c r="D2459" i="32"/>
  <c r="E2459" i="32"/>
  <c r="F2459" i="32"/>
  <c r="G2459" i="32"/>
  <c r="I2459" i="32"/>
  <c r="J2459" i="32"/>
  <c r="A2460" i="32"/>
  <c r="C2460" i="32"/>
  <c r="D2460" i="32"/>
  <c r="E2460" i="32"/>
  <c r="F2460" i="32"/>
  <c r="G2460" i="32"/>
  <c r="I2460" i="32"/>
  <c r="J2460" i="32"/>
  <c r="A2461" i="32"/>
  <c r="C2461" i="32"/>
  <c r="D2461" i="32"/>
  <c r="E2461" i="32"/>
  <c r="F2461" i="32"/>
  <c r="G2461" i="32"/>
  <c r="I2461" i="32"/>
  <c r="J2461" i="32"/>
  <c r="A2462" i="32"/>
  <c r="C2462" i="32"/>
  <c r="D2462" i="32"/>
  <c r="E2462" i="32"/>
  <c r="F2462" i="32"/>
  <c r="G2462" i="32"/>
  <c r="I2462" i="32"/>
  <c r="J2462" i="32"/>
  <c r="A2463" i="32"/>
  <c r="C2463" i="32"/>
  <c r="D2463" i="32"/>
  <c r="E2463" i="32"/>
  <c r="F2463" i="32"/>
  <c r="G2463" i="32"/>
  <c r="I2463" i="32"/>
  <c r="J2463" i="32"/>
  <c r="A2464" i="32"/>
  <c r="C2464" i="32"/>
  <c r="D2464" i="32"/>
  <c r="E2464" i="32"/>
  <c r="F2464" i="32"/>
  <c r="G2464" i="32"/>
  <c r="I2464" i="32"/>
  <c r="J2464" i="32"/>
  <c r="A2465" i="32"/>
  <c r="C2465" i="32"/>
  <c r="D2465" i="32"/>
  <c r="E2465" i="32"/>
  <c r="F2465" i="32"/>
  <c r="G2465" i="32"/>
  <c r="I2465" i="32"/>
  <c r="J2465" i="32"/>
  <c r="A2466" i="32"/>
  <c r="C2466" i="32"/>
  <c r="D2466" i="32"/>
  <c r="E2466" i="32"/>
  <c r="F2466" i="32"/>
  <c r="G2466" i="32"/>
  <c r="I2466" i="32"/>
  <c r="J2466" i="32"/>
  <c r="A2467" i="32"/>
  <c r="C2467" i="32"/>
  <c r="D2467" i="32"/>
  <c r="E2467" i="32"/>
  <c r="F2467" i="32"/>
  <c r="G2467" i="32"/>
  <c r="I2467" i="32"/>
  <c r="J2467" i="32"/>
  <c r="A2468" i="32"/>
  <c r="C2468" i="32"/>
  <c r="D2468" i="32"/>
  <c r="E2468" i="32"/>
  <c r="F2468" i="32"/>
  <c r="G2468" i="32"/>
  <c r="I2468" i="32"/>
  <c r="J2468" i="32"/>
  <c r="A2469" i="32"/>
  <c r="C2469" i="32"/>
  <c r="D2469" i="32"/>
  <c r="E2469" i="32"/>
  <c r="F2469" i="32"/>
  <c r="G2469" i="32"/>
  <c r="I2469" i="32"/>
  <c r="J2469" i="32"/>
  <c r="A2470" i="32"/>
  <c r="C2470" i="32"/>
  <c r="D2470" i="32"/>
  <c r="E2470" i="32"/>
  <c r="F2470" i="32"/>
  <c r="G2470" i="32"/>
  <c r="I2470" i="32"/>
  <c r="J2470" i="32"/>
  <c r="A2471" i="32"/>
  <c r="C2471" i="32"/>
  <c r="D2471" i="32"/>
  <c r="E2471" i="32"/>
  <c r="F2471" i="32"/>
  <c r="G2471" i="32"/>
  <c r="I2471" i="32"/>
  <c r="J2471" i="32"/>
  <c r="A2472" i="32"/>
  <c r="C2472" i="32"/>
  <c r="D2472" i="32"/>
  <c r="E2472" i="32"/>
  <c r="F2472" i="32"/>
  <c r="G2472" i="32"/>
  <c r="I2472" i="32"/>
  <c r="J2472" i="32"/>
  <c r="A2473" i="32"/>
  <c r="C2473" i="32"/>
  <c r="D2473" i="32"/>
  <c r="E2473" i="32"/>
  <c r="F2473" i="32"/>
  <c r="G2473" i="32"/>
  <c r="I2473" i="32"/>
  <c r="J2473" i="32"/>
  <c r="A2474" i="32"/>
  <c r="C2474" i="32"/>
  <c r="D2474" i="32"/>
  <c r="E2474" i="32"/>
  <c r="F2474" i="32"/>
  <c r="G2474" i="32"/>
  <c r="I2474" i="32"/>
  <c r="J2474" i="32"/>
  <c r="A2475" i="32"/>
  <c r="C2475" i="32"/>
  <c r="D2475" i="32"/>
  <c r="E2475" i="32"/>
  <c r="F2475" i="32"/>
  <c r="G2475" i="32"/>
  <c r="I2475" i="32"/>
  <c r="J2475" i="32"/>
  <c r="A2476" i="32"/>
  <c r="C2476" i="32"/>
  <c r="D2476" i="32"/>
  <c r="E2476" i="32"/>
  <c r="F2476" i="32"/>
  <c r="G2476" i="32"/>
  <c r="I2476" i="32"/>
  <c r="J2476" i="32"/>
  <c r="A2477" i="32"/>
  <c r="C2477" i="32"/>
  <c r="D2477" i="32"/>
  <c r="E2477" i="32"/>
  <c r="F2477" i="32"/>
  <c r="G2477" i="32"/>
  <c r="I2477" i="32"/>
  <c r="J2477" i="32"/>
  <c r="A2478" i="32"/>
  <c r="C2478" i="32"/>
  <c r="D2478" i="32"/>
  <c r="E2478" i="32"/>
  <c r="F2478" i="32"/>
  <c r="G2478" i="32"/>
  <c r="I2478" i="32"/>
  <c r="J2478" i="32"/>
  <c r="A2479" i="32"/>
  <c r="C2479" i="32"/>
  <c r="D2479" i="32"/>
  <c r="E2479" i="32"/>
  <c r="F2479" i="32"/>
  <c r="G2479" i="32"/>
  <c r="I2479" i="32"/>
  <c r="J2479" i="32"/>
  <c r="A2480" i="32"/>
  <c r="C2480" i="32"/>
  <c r="D2480" i="32"/>
  <c r="E2480" i="32"/>
  <c r="F2480" i="32"/>
  <c r="G2480" i="32"/>
  <c r="I2480" i="32"/>
  <c r="J2480" i="32"/>
  <c r="A2481" i="32"/>
  <c r="C2481" i="32"/>
  <c r="D2481" i="32"/>
  <c r="E2481" i="32"/>
  <c r="F2481" i="32"/>
  <c r="G2481" i="32"/>
  <c r="I2481" i="32"/>
  <c r="J2481" i="32"/>
  <c r="A2482" i="32"/>
  <c r="C2482" i="32"/>
  <c r="D2482" i="32"/>
  <c r="E2482" i="32"/>
  <c r="F2482" i="32"/>
  <c r="G2482" i="32"/>
  <c r="I2482" i="32"/>
  <c r="J2482" i="32"/>
  <c r="A2483" i="32"/>
  <c r="C2483" i="32"/>
  <c r="D2483" i="32"/>
  <c r="E2483" i="32"/>
  <c r="F2483" i="32"/>
  <c r="G2483" i="32"/>
  <c r="I2483" i="32"/>
  <c r="J2483" i="32"/>
  <c r="A2484" i="32"/>
  <c r="C2484" i="32"/>
  <c r="D2484" i="32"/>
  <c r="E2484" i="32"/>
  <c r="F2484" i="32"/>
  <c r="G2484" i="32"/>
  <c r="I2484" i="32"/>
  <c r="J2484" i="32"/>
  <c r="A2485" i="32"/>
  <c r="C2485" i="32"/>
  <c r="D2485" i="32"/>
  <c r="E2485" i="32"/>
  <c r="F2485" i="32"/>
  <c r="G2485" i="32"/>
  <c r="I2485" i="32"/>
  <c r="J2485" i="32"/>
  <c r="A2486" i="32"/>
  <c r="C2486" i="32"/>
  <c r="D2486" i="32"/>
  <c r="E2486" i="32"/>
  <c r="F2486" i="32"/>
  <c r="G2486" i="32"/>
  <c r="I2486" i="32"/>
  <c r="J2486" i="32"/>
  <c r="A2487" i="32"/>
  <c r="C2487" i="32"/>
  <c r="D2487" i="32"/>
  <c r="E2487" i="32"/>
  <c r="F2487" i="32"/>
  <c r="G2487" i="32"/>
  <c r="I2487" i="32"/>
  <c r="J2487" i="32"/>
  <c r="A2488" i="32"/>
  <c r="C2488" i="32"/>
  <c r="D2488" i="32"/>
  <c r="E2488" i="32"/>
  <c r="F2488" i="32"/>
  <c r="G2488" i="32"/>
  <c r="I2488" i="32"/>
  <c r="J2488" i="32"/>
  <c r="A2489" i="32"/>
  <c r="C2489" i="32"/>
  <c r="D2489" i="32"/>
  <c r="E2489" i="32"/>
  <c r="F2489" i="32"/>
  <c r="G2489" i="32"/>
  <c r="I2489" i="32"/>
  <c r="J2489" i="32"/>
  <c r="A2490" i="32"/>
  <c r="C2490" i="32"/>
  <c r="D2490" i="32"/>
  <c r="E2490" i="32"/>
  <c r="F2490" i="32"/>
  <c r="G2490" i="32"/>
  <c r="I2490" i="32"/>
  <c r="J2490" i="32"/>
  <c r="A2491" i="32"/>
  <c r="C2491" i="32"/>
  <c r="D2491" i="32"/>
  <c r="E2491" i="32"/>
  <c r="F2491" i="32"/>
  <c r="G2491" i="32"/>
  <c r="I2491" i="32"/>
  <c r="J2491" i="32"/>
  <c r="A2492" i="32"/>
  <c r="C2492" i="32"/>
  <c r="D2492" i="32"/>
  <c r="E2492" i="32"/>
  <c r="F2492" i="32"/>
  <c r="G2492" i="32"/>
  <c r="I2492" i="32"/>
  <c r="J2492" i="32"/>
  <c r="A2493" i="32"/>
  <c r="C2493" i="32"/>
  <c r="D2493" i="32"/>
  <c r="E2493" i="32"/>
  <c r="F2493" i="32"/>
  <c r="G2493" i="32"/>
  <c r="I2493" i="32"/>
  <c r="J2493" i="32"/>
  <c r="A2494" i="32"/>
  <c r="C2494" i="32"/>
  <c r="D2494" i="32"/>
  <c r="E2494" i="32"/>
  <c r="F2494" i="32"/>
  <c r="G2494" i="32"/>
  <c r="I2494" i="32"/>
  <c r="J2494" i="32"/>
  <c r="A2495" i="32"/>
  <c r="C2495" i="32"/>
  <c r="D2495" i="32"/>
  <c r="E2495" i="32"/>
  <c r="F2495" i="32"/>
  <c r="G2495" i="32"/>
  <c r="I2495" i="32"/>
  <c r="J2495" i="32"/>
  <c r="A2496" i="32"/>
  <c r="C2496" i="32"/>
  <c r="D2496" i="32"/>
  <c r="E2496" i="32"/>
  <c r="F2496" i="32"/>
  <c r="G2496" i="32"/>
  <c r="I2496" i="32"/>
  <c r="J2496" i="32"/>
  <c r="A2497" i="32"/>
  <c r="C2497" i="32"/>
  <c r="D2497" i="32"/>
  <c r="E2497" i="32"/>
  <c r="F2497" i="32"/>
  <c r="G2497" i="32"/>
  <c r="I2497" i="32"/>
  <c r="J2497" i="32"/>
  <c r="A2498" i="32"/>
  <c r="C2498" i="32"/>
  <c r="D2498" i="32"/>
  <c r="E2498" i="32"/>
  <c r="F2498" i="32"/>
  <c r="G2498" i="32"/>
  <c r="I2498" i="32"/>
  <c r="J2498" i="32"/>
  <c r="A2499" i="32"/>
  <c r="C2499" i="32"/>
  <c r="D2499" i="32"/>
  <c r="E2499" i="32"/>
  <c r="F2499" i="32"/>
  <c r="G2499" i="32"/>
  <c r="I2499" i="32"/>
  <c r="J2499" i="32"/>
  <c r="A2500" i="32"/>
  <c r="C2500" i="32"/>
  <c r="D2500" i="32"/>
  <c r="E2500" i="32"/>
  <c r="F2500" i="32"/>
  <c r="G2500" i="32"/>
  <c r="I2500" i="32"/>
  <c r="J2500" i="32"/>
  <c r="A2501" i="32"/>
  <c r="C2501" i="32"/>
  <c r="D2501" i="32"/>
  <c r="E2501" i="32"/>
  <c r="F2501" i="32"/>
  <c r="G2501" i="32"/>
  <c r="I2501" i="32"/>
  <c r="J2501" i="32"/>
  <c r="A2502" i="32"/>
  <c r="C2502" i="32"/>
  <c r="D2502" i="32"/>
  <c r="E2502" i="32"/>
  <c r="F2502" i="32"/>
  <c r="G2502" i="32"/>
  <c r="I2502" i="32"/>
  <c r="J2502" i="32"/>
  <c r="A2503" i="32"/>
  <c r="C2503" i="32"/>
  <c r="D2503" i="32"/>
  <c r="E2503" i="32"/>
  <c r="F2503" i="32"/>
  <c r="G2503" i="32"/>
  <c r="I2503" i="32"/>
  <c r="J2503" i="32"/>
  <c r="A2504" i="32"/>
  <c r="C2504" i="32"/>
  <c r="D2504" i="32"/>
  <c r="E2504" i="32"/>
  <c r="F2504" i="32"/>
  <c r="G2504" i="32"/>
  <c r="I2504" i="32"/>
  <c r="J2504" i="32"/>
  <c r="A2505" i="32"/>
  <c r="C2505" i="32"/>
  <c r="D2505" i="32"/>
  <c r="E2505" i="32"/>
  <c r="F2505" i="32"/>
  <c r="G2505" i="32"/>
  <c r="I2505" i="32"/>
  <c r="J2505" i="32"/>
  <c r="A2506" i="32"/>
  <c r="C2506" i="32"/>
  <c r="D2506" i="32"/>
  <c r="E2506" i="32"/>
  <c r="F2506" i="32"/>
  <c r="G2506" i="32"/>
  <c r="I2506" i="32"/>
  <c r="J2506" i="32"/>
  <c r="A2507" i="32"/>
  <c r="C2507" i="32"/>
  <c r="D2507" i="32"/>
  <c r="E2507" i="32"/>
  <c r="F2507" i="32"/>
  <c r="G2507" i="32"/>
  <c r="I2507" i="32"/>
  <c r="J2507" i="32"/>
  <c r="A2508" i="32"/>
  <c r="C2508" i="32"/>
  <c r="D2508" i="32"/>
  <c r="E2508" i="32"/>
  <c r="F2508" i="32"/>
  <c r="G2508" i="32"/>
  <c r="I2508" i="32"/>
  <c r="J2508" i="32"/>
  <c r="A2509" i="32"/>
  <c r="C2509" i="32"/>
  <c r="D2509" i="32"/>
  <c r="E2509" i="32"/>
  <c r="F2509" i="32"/>
  <c r="G2509" i="32"/>
  <c r="I2509" i="32"/>
  <c r="J2509" i="32"/>
  <c r="A2510" i="32"/>
  <c r="C2510" i="32"/>
  <c r="D2510" i="32"/>
  <c r="E2510" i="32"/>
  <c r="F2510" i="32"/>
  <c r="G2510" i="32"/>
  <c r="I2510" i="32"/>
  <c r="J2510" i="32"/>
  <c r="A2511" i="32"/>
  <c r="C2511" i="32"/>
  <c r="D2511" i="32"/>
  <c r="E2511" i="32"/>
  <c r="F2511" i="32"/>
  <c r="G2511" i="32"/>
  <c r="I2511" i="32"/>
  <c r="J2511" i="32"/>
  <c r="A2512" i="32"/>
  <c r="C2512" i="32"/>
  <c r="D2512" i="32"/>
  <c r="E2512" i="32"/>
  <c r="F2512" i="32"/>
  <c r="G2512" i="32"/>
  <c r="I2512" i="32"/>
  <c r="J2512" i="32"/>
  <c r="A2513" i="32"/>
  <c r="C2513" i="32"/>
  <c r="D2513" i="32"/>
  <c r="E2513" i="32"/>
  <c r="F2513" i="32"/>
  <c r="G2513" i="32"/>
  <c r="I2513" i="32"/>
  <c r="J2513" i="32"/>
  <c r="A2514" i="32"/>
  <c r="C2514" i="32"/>
  <c r="D2514" i="32"/>
  <c r="E2514" i="32"/>
  <c r="F2514" i="32"/>
  <c r="G2514" i="32"/>
  <c r="I2514" i="32"/>
  <c r="J2514" i="32"/>
  <c r="A2515" i="32"/>
  <c r="C2515" i="32"/>
  <c r="D2515" i="32"/>
  <c r="E2515" i="32"/>
  <c r="F2515" i="32"/>
  <c r="G2515" i="32"/>
  <c r="I2515" i="32"/>
  <c r="J2515" i="32"/>
  <c r="A2516" i="32"/>
  <c r="C2516" i="32"/>
  <c r="D2516" i="32"/>
  <c r="E2516" i="32"/>
  <c r="F2516" i="32"/>
  <c r="G2516" i="32"/>
  <c r="I2516" i="32"/>
  <c r="J2516" i="32"/>
  <c r="A2517" i="32"/>
  <c r="C2517" i="32"/>
  <c r="D2517" i="32"/>
  <c r="E2517" i="32"/>
  <c r="F2517" i="32"/>
  <c r="G2517" i="32"/>
  <c r="I2517" i="32"/>
  <c r="J2517" i="32"/>
  <c r="A2518" i="32"/>
  <c r="C2518" i="32"/>
  <c r="D2518" i="32"/>
  <c r="E2518" i="32"/>
  <c r="F2518" i="32"/>
  <c r="G2518" i="32"/>
  <c r="I2518" i="32"/>
  <c r="J2518" i="32"/>
  <c r="A2519" i="32"/>
  <c r="C2519" i="32"/>
  <c r="D2519" i="32"/>
  <c r="E2519" i="32"/>
  <c r="F2519" i="32"/>
  <c r="G2519" i="32"/>
  <c r="I2519" i="32"/>
  <c r="J2519" i="32"/>
  <c r="A2520" i="32"/>
  <c r="C2520" i="32"/>
  <c r="D2520" i="32"/>
  <c r="E2520" i="32"/>
  <c r="F2520" i="32"/>
  <c r="G2520" i="32"/>
  <c r="I2520" i="32"/>
  <c r="J2520" i="32"/>
  <c r="A2521" i="32"/>
  <c r="C2521" i="32"/>
  <c r="D2521" i="32"/>
  <c r="E2521" i="32"/>
  <c r="F2521" i="32"/>
  <c r="G2521" i="32"/>
  <c r="I2521" i="32"/>
  <c r="J2521" i="32"/>
  <c r="A2522" i="32"/>
  <c r="C2522" i="32"/>
  <c r="D2522" i="32"/>
  <c r="E2522" i="32"/>
  <c r="F2522" i="32"/>
  <c r="G2522" i="32"/>
  <c r="I2522" i="32"/>
  <c r="J2522" i="32"/>
  <c r="A2523" i="32"/>
  <c r="C2523" i="32"/>
  <c r="D2523" i="32"/>
  <c r="E2523" i="32"/>
  <c r="F2523" i="32"/>
  <c r="G2523" i="32"/>
  <c r="I2523" i="32"/>
  <c r="J2523" i="32"/>
  <c r="A2524" i="32"/>
  <c r="C2524" i="32"/>
  <c r="D2524" i="32"/>
  <c r="E2524" i="32"/>
  <c r="F2524" i="32"/>
  <c r="G2524" i="32"/>
  <c r="I2524" i="32"/>
  <c r="J2524" i="32"/>
  <c r="A2525" i="32"/>
  <c r="C2525" i="32"/>
  <c r="D2525" i="32"/>
  <c r="E2525" i="32"/>
  <c r="F2525" i="32"/>
  <c r="G2525" i="32"/>
  <c r="I2525" i="32"/>
  <c r="J2525" i="32"/>
  <c r="A2526" i="32"/>
  <c r="C2526" i="32"/>
  <c r="D2526" i="32"/>
  <c r="E2526" i="32"/>
  <c r="F2526" i="32"/>
  <c r="G2526" i="32"/>
  <c r="I2526" i="32"/>
  <c r="J2526" i="32"/>
  <c r="A2527" i="32"/>
  <c r="C2527" i="32"/>
  <c r="D2527" i="32"/>
  <c r="E2527" i="32"/>
  <c r="F2527" i="32"/>
  <c r="G2527" i="32"/>
  <c r="I2527" i="32"/>
  <c r="J2527" i="32"/>
  <c r="A2528" i="32"/>
  <c r="C2528" i="32"/>
  <c r="D2528" i="32"/>
  <c r="E2528" i="32"/>
  <c r="F2528" i="32"/>
  <c r="G2528" i="32"/>
  <c r="I2528" i="32"/>
  <c r="J2528" i="32"/>
  <c r="A2529" i="32"/>
  <c r="C2529" i="32"/>
  <c r="D2529" i="32"/>
  <c r="E2529" i="32"/>
  <c r="F2529" i="32"/>
  <c r="G2529" i="32"/>
  <c r="I2529" i="32"/>
  <c r="J2529" i="32"/>
  <c r="A2530" i="32"/>
  <c r="C2530" i="32"/>
  <c r="D2530" i="32"/>
  <c r="E2530" i="32"/>
  <c r="F2530" i="32"/>
  <c r="G2530" i="32"/>
  <c r="I2530" i="32"/>
  <c r="J2530" i="32"/>
  <c r="A2531" i="32"/>
  <c r="C2531" i="32"/>
  <c r="D2531" i="32"/>
  <c r="E2531" i="32"/>
  <c r="F2531" i="32"/>
  <c r="G2531" i="32"/>
  <c r="I2531" i="32"/>
  <c r="J2531" i="32"/>
  <c r="A2532" i="32"/>
  <c r="C2532" i="32"/>
  <c r="D2532" i="32"/>
  <c r="E2532" i="32"/>
  <c r="F2532" i="32"/>
  <c r="G2532" i="32"/>
  <c r="I2532" i="32"/>
  <c r="J2532" i="32"/>
  <c r="A2533" i="32"/>
  <c r="C2533" i="32"/>
  <c r="D2533" i="32"/>
  <c r="E2533" i="32"/>
  <c r="F2533" i="32"/>
  <c r="G2533" i="32"/>
  <c r="I2533" i="32"/>
  <c r="J2533" i="32"/>
  <c r="A2534" i="32"/>
  <c r="C2534" i="32"/>
  <c r="D2534" i="32"/>
  <c r="E2534" i="32"/>
  <c r="F2534" i="32"/>
  <c r="G2534" i="32"/>
  <c r="I2534" i="32"/>
  <c r="J2534" i="32"/>
  <c r="A2535" i="32"/>
  <c r="C2535" i="32"/>
  <c r="D2535" i="32"/>
  <c r="E2535" i="32"/>
  <c r="F2535" i="32"/>
  <c r="G2535" i="32"/>
  <c r="I2535" i="32"/>
  <c r="J2535" i="32"/>
  <c r="A2536" i="32"/>
  <c r="C2536" i="32"/>
  <c r="D2536" i="32"/>
  <c r="E2536" i="32"/>
  <c r="F2536" i="32"/>
  <c r="G2536" i="32"/>
  <c r="I2536" i="32"/>
  <c r="J2536" i="32"/>
  <c r="A2537" i="32"/>
  <c r="C2537" i="32"/>
  <c r="D2537" i="32"/>
  <c r="E2537" i="32"/>
  <c r="F2537" i="32"/>
  <c r="G2537" i="32"/>
  <c r="I2537" i="32"/>
  <c r="J2537" i="32"/>
  <c r="A2538" i="32"/>
  <c r="C2538" i="32"/>
  <c r="D2538" i="32"/>
  <c r="E2538" i="32"/>
  <c r="F2538" i="32"/>
  <c r="G2538" i="32"/>
  <c r="I2538" i="32"/>
  <c r="J2538" i="32"/>
  <c r="A2539" i="32"/>
  <c r="C2539" i="32"/>
  <c r="D2539" i="32"/>
  <c r="E2539" i="32"/>
  <c r="F2539" i="32"/>
  <c r="G2539" i="32"/>
  <c r="I2539" i="32"/>
  <c r="J2539" i="32"/>
  <c r="A2540" i="32"/>
  <c r="C2540" i="32"/>
  <c r="D2540" i="32"/>
  <c r="E2540" i="32"/>
  <c r="F2540" i="32"/>
  <c r="G2540" i="32"/>
  <c r="I2540" i="32"/>
  <c r="J2540" i="32"/>
  <c r="A2541" i="32"/>
  <c r="C2541" i="32"/>
  <c r="D2541" i="32"/>
  <c r="E2541" i="32"/>
  <c r="F2541" i="32"/>
  <c r="G2541" i="32"/>
  <c r="I2541" i="32"/>
  <c r="J2541" i="32"/>
  <c r="A2542" i="32"/>
  <c r="C2542" i="32"/>
  <c r="D2542" i="32"/>
  <c r="E2542" i="32"/>
  <c r="F2542" i="32"/>
  <c r="G2542" i="32"/>
  <c r="I2542" i="32"/>
  <c r="J2542" i="32"/>
  <c r="A2543" i="32"/>
  <c r="C2543" i="32"/>
  <c r="D2543" i="32"/>
  <c r="E2543" i="32"/>
  <c r="F2543" i="32"/>
  <c r="G2543" i="32"/>
  <c r="I2543" i="32"/>
  <c r="J2543" i="32"/>
  <c r="A2544" i="32"/>
  <c r="C2544" i="32"/>
  <c r="D2544" i="32"/>
  <c r="E2544" i="32"/>
  <c r="F2544" i="32"/>
  <c r="G2544" i="32"/>
  <c r="I2544" i="32"/>
  <c r="J2544" i="32"/>
  <c r="A2545" i="32"/>
  <c r="C2545" i="32"/>
  <c r="D2545" i="32"/>
  <c r="E2545" i="32"/>
  <c r="F2545" i="32"/>
  <c r="G2545" i="32"/>
  <c r="I2545" i="32"/>
  <c r="J2545" i="32"/>
  <c r="A2546" i="32"/>
  <c r="C2546" i="32"/>
  <c r="D2546" i="32"/>
  <c r="E2546" i="32"/>
  <c r="F2546" i="32"/>
  <c r="G2546" i="32"/>
  <c r="I2546" i="32"/>
  <c r="J2546" i="32"/>
  <c r="A2547" i="32"/>
  <c r="C2547" i="32"/>
  <c r="D2547" i="32"/>
  <c r="E2547" i="32"/>
  <c r="F2547" i="32"/>
  <c r="G2547" i="32"/>
  <c r="I2547" i="32"/>
  <c r="J2547" i="32"/>
  <c r="A2548" i="32"/>
  <c r="C2548" i="32"/>
  <c r="D2548" i="32"/>
  <c r="E2548" i="32"/>
  <c r="F2548" i="32"/>
  <c r="G2548" i="32"/>
  <c r="I2548" i="32"/>
  <c r="J2548" i="32"/>
  <c r="A2549" i="32"/>
  <c r="C2549" i="32"/>
  <c r="D2549" i="32"/>
  <c r="E2549" i="32"/>
  <c r="F2549" i="32"/>
  <c r="G2549" i="32"/>
  <c r="I2549" i="32"/>
  <c r="J2549" i="32"/>
  <c r="A2550" i="32"/>
  <c r="C2550" i="32"/>
  <c r="D2550" i="32"/>
  <c r="E2550" i="32"/>
  <c r="F2550" i="32"/>
  <c r="G2550" i="32"/>
  <c r="I2550" i="32"/>
  <c r="J2550" i="32"/>
  <c r="A2551" i="32"/>
  <c r="C2551" i="32"/>
  <c r="D2551" i="32"/>
  <c r="E2551" i="32"/>
  <c r="F2551" i="32"/>
  <c r="G2551" i="32"/>
  <c r="I2551" i="32"/>
  <c r="J2551" i="32"/>
  <c r="A2552" i="32"/>
  <c r="C2552" i="32"/>
  <c r="D2552" i="32"/>
  <c r="E2552" i="32"/>
  <c r="F2552" i="32"/>
  <c r="G2552" i="32"/>
  <c r="I2552" i="32"/>
  <c r="J2552" i="32"/>
  <c r="A2553" i="32"/>
  <c r="C2553" i="32"/>
  <c r="D2553" i="32"/>
  <c r="E2553" i="32"/>
  <c r="F2553" i="32"/>
  <c r="G2553" i="32"/>
  <c r="I2553" i="32"/>
  <c r="J2553" i="32"/>
  <c r="A2554" i="32"/>
  <c r="C2554" i="32"/>
  <c r="D2554" i="32"/>
  <c r="E2554" i="32"/>
  <c r="F2554" i="32"/>
  <c r="G2554" i="32"/>
  <c r="I2554" i="32"/>
  <c r="J2554" i="32"/>
  <c r="A2555" i="32"/>
  <c r="C2555" i="32"/>
  <c r="D2555" i="32"/>
  <c r="E2555" i="32"/>
  <c r="F2555" i="32"/>
  <c r="G2555" i="32"/>
  <c r="I2555" i="32"/>
  <c r="J2555" i="32"/>
  <c r="A2556" i="32"/>
  <c r="C2556" i="32"/>
  <c r="D2556" i="32"/>
  <c r="E2556" i="32"/>
  <c r="F2556" i="32"/>
  <c r="G2556" i="32"/>
  <c r="I2556" i="32"/>
  <c r="J2556" i="32"/>
  <c r="A2557" i="32"/>
  <c r="C2557" i="32"/>
  <c r="D2557" i="32"/>
  <c r="E2557" i="32"/>
  <c r="F2557" i="32"/>
  <c r="G2557" i="32"/>
  <c r="I2557" i="32"/>
  <c r="J2557" i="32"/>
  <c r="A2558" i="32"/>
  <c r="C2558" i="32"/>
  <c r="D2558" i="32"/>
  <c r="E2558" i="32"/>
  <c r="F2558" i="32"/>
  <c r="G2558" i="32"/>
  <c r="I2558" i="32"/>
  <c r="J2558" i="32"/>
  <c r="A2559" i="32"/>
  <c r="C2559" i="32"/>
  <c r="D2559" i="32"/>
  <c r="E2559" i="32"/>
  <c r="F2559" i="32"/>
  <c r="G2559" i="32"/>
  <c r="I2559" i="32"/>
  <c r="J2559" i="32"/>
  <c r="A2560" i="32"/>
  <c r="C2560" i="32"/>
  <c r="D2560" i="32"/>
  <c r="E2560" i="32"/>
  <c r="F2560" i="32"/>
  <c r="G2560" i="32"/>
  <c r="I2560" i="32"/>
  <c r="J2560" i="32"/>
  <c r="A2561" i="32"/>
  <c r="C2561" i="32"/>
  <c r="D2561" i="32"/>
  <c r="E2561" i="32"/>
  <c r="F2561" i="32"/>
  <c r="G2561" i="32"/>
  <c r="I2561" i="32"/>
  <c r="J2561" i="32"/>
  <c r="A2562" i="32"/>
  <c r="C2562" i="32"/>
  <c r="D2562" i="32"/>
  <c r="E2562" i="32"/>
  <c r="F2562" i="32"/>
  <c r="G2562" i="32"/>
  <c r="I2562" i="32"/>
  <c r="J2562" i="32"/>
  <c r="A2563" i="32"/>
  <c r="C2563" i="32"/>
  <c r="D2563" i="32"/>
  <c r="E2563" i="32"/>
  <c r="F2563" i="32"/>
  <c r="G2563" i="32"/>
  <c r="I2563" i="32"/>
  <c r="J2563" i="32"/>
  <c r="A2564" i="32"/>
  <c r="C2564" i="32"/>
  <c r="D2564" i="32"/>
  <c r="E2564" i="32"/>
  <c r="F2564" i="32"/>
  <c r="G2564" i="32"/>
  <c r="I2564" i="32"/>
  <c r="J2564" i="32"/>
  <c r="A2565" i="32"/>
  <c r="C2565" i="32"/>
  <c r="D2565" i="32"/>
  <c r="E2565" i="32"/>
  <c r="F2565" i="32"/>
  <c r="G2565" i="32"/>
  <c r="I2565" i="32"/>
  <c r="J2565" i="32"/>
  <c r="A2566" i="32"/>
  <c r="C2566" i="32"/>
  <c r="D2566" i="32"/>
  <c r="E2566" i="32"/>
  <c r="F2566" i="32"/>
  <c r="G2566" i="32"/>
  <c r="I2566" i="32"/>
  <c r="J2566" i="32"/>
  <c r="A2567" i="32"/>
  <c r="C2567" i="32"/>
  <c r="D2567" i="32"/>
  <c r="E2567" i="32"/>
  <c r="F2567" i="32"/>
  <c r="G2567" i="32"/>
  <c r="I2567" i="32"/>
  <c r="J2567" i="32"/>
  <c r="A2568" i="32"/>
  <c r="C2568" i="32"/>
  <c r="D2568" i="32"/>
  <c r="E2568" i="32"/>
  <c r="F2568" i="32"/>
  <c r="G2568" i="32"/>
  <c r="I2568" i="32"/>
  <c r="J2568" i="32"/>
  <c r="A2569" i="32"/>
  <c r="C2569" i="32"/>
  <c r="D2569" i="32"/>
  <c r="E2569" i="32"/>
  <c r="F2569" i="32"/>
  <c r="G2569" i="32"/>
  <c r="I2569" i="32"/>
  <c r="J2569" i="32"/>
  <c r="A2570" i="32"/>
  <c r="C2570" i="32"/>
  <c r="D2570" i="32"/>
  <c r="E2570" i="32"/>
  <c r="F2570" i="32"/>
  <c r="G2570" i="32"/>
  <c r="I2570" i="32"/>
  <c r="J2570" i="32"/>
  <c r="A2571" i="32"/>
  <c r="C2571" i="32"/>
  <c r="D2571" i="32"/>
  <c r="E2571" i="32"/>
  <c r="F2571" i="32"/>
  <c r="G2571" i="32"/>
  <c r="I2571" i="32"/>
  <c r="J2571" i="32"/>
  <c r="A2572" i="32"/>
  <c r="C2572" i="32"/>
  <c r="D2572" i="32"/>
  <c r="E2572" i="32"/>
  <c r="F2572" i="32"/>
  <c r="G2572" i="32"/>
  <c r="I2572" i="32"/>
  <c r="J2572" i="32"/>
  <c r="A2573" i="32"/>
  <c r="C2573" i="32"/>
  <c r="D2573" i="32"/>
  <c r="E2573" i="32"/>
  <c r="F2573" i="32"/>
  <c r="G2573" i="32"/>
  <c r="I2573" i="32"/>
  <c r="J2573" i="32"/>
  <c r="A2574" i="32"/>
  <c r="C2574" i="32"/>
  <c r="D2574" i="32"/>
  <c r="E2574" i="32"/>
  <c r="F2574" i="32"/>
  <c r="G2574" i="32"/>
  <c r="I2574" i="32"/>
  <c r="J2574" i="32"/>
  <c r="A2575" i="32"/>
  <c r="C2575" i="32"/>
  <c r="D2575" i="32"/>
  <c r="E2575" i="32"/>
  <c r="F2575" i="32"/>
  <c r="G2575" i="32"/>
  <c r="I2575" i="32"/>
  <c r="J2575" i="32"/>
  <c r="A2576" i="32"/>
  <c r="C2576" i="32"/>
  <c r="D2576" i="32"/>
  <c r="E2576" i="32"/>
  <c r="F2576" i="32"/>
  <c r="G2576" i="32"/>
  <c r="I2576" i="32"/>
  <c r="J2576" i="32"/>
  <c r="A2577" i="32"/>
  <c r="C2577" i="32"/>
  <c r="D2577" i="32"/>
  <c r="E2577" i="32"/>
  <c r="F2577" i="32"/>
  <c r="G2577" i="32"/>
  <c r="I2577" i="32"/>
  <c r="J2577" i="32"/>
  <c r="A2578" i="32"/>
  <c r="C2578" i="32"/>
  <c r="D2578" i="32"/>
  <c r="E2578" i="32"/>
  <c r="F2578" i="32"/>
  <c r="G2578" i="32"/>
  <c r="I2578" i="32"/>
  <c r="J2578" i="32"/>
  <c r="A2579" i="32"/>
  <c r="C2579" i="32"/>
  <c r="D2579" i="32"/>
  <c r="E2579" i="32"/>
  <c r="F2579" i="32"/>
  <c r="G2579" i="32"/>
  <c r="I2579" i="32"/>
  <c r="J2579" i="32"/>
  <c r="A2580" i="32"/>
  <c r="C2580" i="32"/>
  <c r="D2580" i="32"/>
  <c r="E2580" i="32"/>
  <c r="F2580" i="32"/>
  <c r="G2580" i="32"/>
  <c r="I2580" i="32"/>
  <c r="J2580" i="32"/>
  <c r="A2581" i="32"/>
  <c r="C2581" i="32"/>
  <c r="D2581" i="32"/>
  <c r="E2581" i="32"/>
  <c r="F2581" i="32"/>
  <c r="G2581" i="32"/>
  <c r="I2581" i="32"/>
  <c r="J2581" i="32"/>
  <c r="A2582" i="32"/>
  <c r="C2582" i="32"/>
  <c r="D2582" i="32"/>
  <c r="E2582" i="32"/>
  <c r="F2582" i="32"/>
  <c r="G2582" i="32"/>
  <c r="I2582" i="32"/>
  <c r="J2582" i="32"/>
  <c r="A2583" i="32"/>
  <c r="C2583" i="32"/>
  <c r="D2583" i="32"/>
  <c r="E2583" i="32"/>
  <c r="F2583" i="32"/>
  <c r="G2583" i="32"/>
  <c r="I2583" i="32"/>
  <c r="J2583" i="32"/>
  <c r="A2584" i="32"/>
  <c r="C2584" i="32"/>
  <c r="D2584" i="32"/>
  <c r="E2584" i="32"/>
  <c r="F2584" i="32"/>
  <c r="G2584" i="32"/>
  <c r="I2584" i="32"/>
  <c r="J2584" i="32"/>
  <c r="A2585" i="32"/>
  <c r="C2585" i="32"/>
  <c r="D2585" i="32"/>
  <c r="E2585" i="32"/>
  <c r="F2585" i="32"/>
  <c r="G2585" i="32"/>
  <c r="I2585" i="32"/>
  <c r="J2585" i="32"/>
  <c r="A2586" i="32"/>
  <c r="C2586" i="32"/>
  <c r="D2586" i="32"/>
  <c r="E2586" i="32"/>
  <c r="F2586" i="32"/>
  <c r="G2586" i="32"/>
  <c r="I2586" i="32"/>
  <c r="J2586" i="32"/>
  <c r="A2587" i="32"/>
  <c r="C2587" i="32"/>
  <c r="D2587" i="32"/>
  <c r="E2587" i="32"/>
  <c r="F2587" i="32"/>
  <c r="G2587" i="32"/>
  <c r="I2587" i="32"/>
  <c r="J2587" i="32"/>
  <c r="A2588" i="32"/>
  <c r="C2588" i="32"/>
  <c r="D2588" i="32"/>
  <c r="E2588" i="32"/>
  <c r="F2588" i="32"/>
  <c r="G2588" i="32"/>
  <c r="I2588" i="32"/>
  <c r="J2588" i="32"/>
  <c r="A2589" i="32"/>
  <c r="C2589" i="32"/>
  <c r="D2589" i="32"/>
  <c r="E2589" i="32"/>
  <c r="F2589" i="32"/>
  <c r="G2589" i="32"/>
  <c r="I2589" i="32"/>
  <c r="J2589" i="32"/>
  <c r="A2590" i="32"/>
  <c r="C2590" i="32"/>
  <c r="D2590" i="32"/>
  <c r="E2590" i="32"/>
  <c r="F2590" i="32"/>
  <c r="G2590" i="32"/>
  <c r="I2590" i="32"/>
  <c r="J2590" i="32"/>
  <c r="A2591" i="32"/>
  <c r="C2591" i="32"/>
  <c r="D2591" i="32"/>
  <c r="E2591" i="32"/>
  <c r="F2591" i="32"/>
  <c r="G2591" i="32"/>
  <c r="I2591" i="32"/>
  <c r="J2591" i="32"/>
  <c r="A2592" i="32"/>
  <c r="C2592" i="32"/>
  <c r="D2592" i="32"/>
  <c r="E2592" i="32"/>
  <c r="F2592" i="32"/>
  <c r="G2592" i="32"/>
  <c r="I2592" i="32"/>
  <c r="J2592" i="32"/>
  <c r="A2593" i="32"/>
  <c r="C2593" i="32"/>
  <c r="D2593" i="32"/>
  <c r="E2593" i="32"/>
  <c r="F2593" i="32"/>
  <c r="G2593" i="32"/>
  <c r="I2593" i="32"/>
  <c r="J2593" i="32"/>
  <c r="A2594" i="32"/>
  <c r="C2594" i="32"/>
  <c r="D2594" i="32"/>
  <c r="E2594" i="32"/>
  <c r="F2594" i="32"/>
  <c r="G2594" i="32"/>
  <c r="I2594" i="32"/>
  <c r="J2594" i="32"/>
  <c r="A2595" i="32"/>
  <c r="C2595" i="32"/>
  <c r="D2595" i="32"/>
  <c r="E2595" i="32"/>
  <c r="F2595" i="32"/>
  <c r="G2595" i="32"/>
  <c r="I2595" i="32"/>
  <c r="J2595" i="32"/>
  <c r="A2596" i="32"/>
  <c r="C2596" i="32"/>
  <c r="D2596" i="32"/>
  <c r="E2596" i="32"/>
  <c r="F2596" i="32"/>
  <c r="G2596" i="32"/>
  <c r="I2596" i="32"/>
  <c r="J2596" i="32"/>
  <c r="A2597" i="32"/>
  <c r="C2597" i="32"/>
  <c r="D2597" i="32"/>
  <c r="E2597" i="32"/>
  <c r="F2597" i="32"/>
  <c r="G2597" i="32"/>
  <c r="I2597" i="32"/>
  <c r="J2597" i="32"/>
  <c r="A2598" i="32"/>
  <c r="C2598" i="32"/>
  <c r="D2598" i="32"/>
  <c r="E2598" i="32"/>
  <c r="F2598" i="32"/>
  <c r="G2598" i="32"/>
  <c r="I2598" i="32"/>
  <c r="J2598" i="32"/>
  <c r="A2599" i="32"/>
  <c r="C2599" i="32"/>
  <c r="D2599" i="32"/>
  <c r="E2599" i="32"/>
  <c r="F2599" i="32"/>
  <c r="G2599" i="32"/>
  <c r="I2599" i="32"/>
  <c r="J2599" i="32"/>
  <c r="A2600" i="32"/>
  <c r="C2600" i="32"/>
  <c r="D2600" i="32"/>
  <c r="E2600" i="32"/>
  <c r="F2600" i="32"/>
  <c r="G2600" i="32"/>
  <c r="I2600" i="32"/>
  <c r="J2600" i="32"/>
  <c r="A2601" i="32"/>
  <c r="C2601" i="32"/>
  <c r="D2601" i="32"/>
  <c r="E2601" i="32"/>
  <c r="F2601" i="32"/>
  <c r="G2601" i="32"/>
  <c r="I2601" i="32"/>
  <c r="J2601" i="32"/>
  <c r="A2602" i="32"/>
  <c r="C2602" i="32"/>
  <c r="D2602" i="32"/>
  <c r="E2602" i="32"/>
  <c r="F2602" i="32"/>
  <c r="G2602" i="32"/>
  <c r="I2602" i="32"/>
  <c r="J2602" i="32"/>
  <c r="A2603" i="32"/>
  <c r="C2603" i="32"/>
  <c r="D2603" i="32"/>
  <c r="E2603" i="32"/>
  <c r="F2603" i="32"/>
  <c r="G2603" i="32"/>
  <c r="I2603" i="32"/>
  <c r="J2603" i="32"/>
  <c r="A2604" i="32"/>
  <c r="C2604" i="32"/>
  <c r="D2604" i="32"/>
  <c r="E2604" i="32"/>
  <c r="F2604" i="32"/>
  <c r="G2604" i="32"/>
  <c r="I2604" i="32"/>
  <c r="J2604" i="32"/>
  <c r="A2605" i="32"/>
  <c r="C2605" i="32"/>
  <c r="D2605" i="32"/>
  <c r="E2605" i="32"/>
  <c r="F2605" i="32"/>
  <c r="G2605" i="32"/>
  <c r="I2605" i="32"/>
  <c r="J2605" i="32"/>
  <c r="A2606" i="32"/>
  <c r="C2606" i="32"/>
  <c r="D2606" i="32"/>
  <c r="E2606" i="32"/>
  <c r="F2606" i="32"/>
  <c r="G2606" i="32"/>
  <c r="I2606" i="32"/>
  <c r="J2606" i="32"/>
  <c r="A2607" i="32"/>
  <c r="C2607" i="32"/>
  <c r="D2607" i="32"/>
  <c r="E2607" i="32"/>
  <c r="F2607" i="32"/>
  <c r="G2607" i="32"/>
  <c r="I2607" i="32"/>
  <c r="J2607" i="32"/>
  <c r="A2608" i="32"/>
  <c r="C2608" i="32"/>
  <c r="D2608" i="32"/>
  <c r="E2608" i="32"/>
  <c r="F2608" i="32"/>
  <c r="G2608" i="32"/>
  <c r="I2608" i="32"/>
  <c r="J2608" i="32"/>
  <c r="A2609" i="32"/>
  <c r="C2609" i="32"/>
  <c r="D2609" i="32"/>
  <c r="E2609" i="32"/>
  <c r="F2609" i="32"/>
  <c r="G2609" i="32"/>
  <c r="I2609" i="32"/>
  <c r="J2609" i="32"/>
  <c r="A2610" i="32"/>
  <c r="C2610" i="32"/>
  <c r="D2610" i="32"/>
  <c r="E2610" i="32"/>
  <c r="F2610" i="32"/>
  <c r="G2610" i="32"/>
  <c r="I2610" i="32"/>
  <c r="J2610" i="32"/>
  <c r="A2611" i="32"/>
  <c r="C2611" i="32"/>
  <c r="D2611" i="32"/>
  <c r="E2611" i="32"/>
  <c r="F2611" i="32"/>
  <c r="G2611" i="32"/>
  <c r="I2611" i="32"/>
  <c r="J2611" i="32"/>
  <c r="A2612" i="32"/>
  <c r="C2612" i="32"/>
  <c r="D2612" i="32"/>
  <c r="E2612" i="32"/>
  <c r="F2612" i="32"/>
  <c r="G2612" i="32"/>
  <c r="I2612" i="32"/>
  <c r="J2612" i="32"/>
  <c r="A2613" i="32"/>
  <c r="C2613" i="32"/>
  <c r="D2613" i="32"/>
  <c r="E2613" i="32"/>
  <c r="F2613" i="32"/>
  <c r="G2613" i="32"/>
  <c r="I2613" i="32"/>
  <c r="J2613" i="32"/>
  <c r="A2614" i="32"/>
  <c r="C2614" i="32"/>
  <c r="D2614" i="32"/>
  <c r="E2614" i="32"/>
  <c r="F2614" i="32"/>
  <c r="G2614" i="32"/>
  <c r="I2614" i="32"/>
  <c r="J2614" i="32"/>
  <c r="A2615" i="32"/>
  <c r="C2615" i="32"/>
  <c r="D2615" i="32"/>
  <c r="E2615" i="32"/>
  <c r="F2615" i="32"/>
  <c r="G2615" i="32"/>
  <c r="I2615" i="32"/>
  <c r="J2615" i="32"/>
  <c r="A2616" i="32"/>
  <c r="C2616" i="32"/>
  <c r="D2616" i="32"/>
  <c r="E2616" i="32"/>
  <c r="F2616" i="32"/>
  <c r="G2616" i="32"/>
  <c r="I2616" i="32"/>
  <c r="J2616" i="32"/>
  <c r="A2617" i="32"/>
  <c r="C2617" i="32"/>
  <c r="D2617" i="32"/>
  <c r="E2617" i="32"/>
  <c r="F2617" i="32"/>
  <c r="G2617" i="32"/>
  <c r="I2617" i="32"/>
  <c r="J2617" i="32"/>
  <c r="A2618" i="32"/>
  <c r="C2618" i="32"/>
  <c r="D2618" i="32"/>
  <c r="E2618" i="32"/>
  <c r="F2618" i="32"/>
  <c r="G2618" i="32"/>
  <c r="I2618" i="32"/>
  <c r="J2618" i="32"/>
  <c r="A2619" i="32"/>
  <c r="C2619" i="32"/>
  <c r="D2619" i="32"/>
  <c r="E2619" i="32"/>
  <c r="F2619" i="32"/>
  <c r="G2619" i="32"/>
  <c r="I2619" i="32"/>
  <c r="J2619" i="32"/>
  <c r="A2620" i="32"/>
  <c r="C2620" i="32"/>
  <c r="D2620" i="32"/>
  <c r="E2620" i="32"/>
  <c r="F2620" i="32"/>
  <c r="G2620" i="32"/>
  <c r="I2620" i="32"/>
  <c r="J2620" i="32"/>
  <c r="A2621" i="32"/>
  <c r="C2621" i="32"/>
  <c r="D2621" i="32"/>
  <c r="E2621" i="32"/>
  <c r="F2621" i="32"/>
  <c r="G2621" i="32"/>
  <c r="I2621" i="32"/>
  <c r="J2621" i="32"/>
  <c r="A2622" i="32"/>
  <c r="C2622" i="32"/>
  <c r="D2622" i="32"/>
  <c r="E2622" i="32"/>
  <c r="F2622" i="32"/>
  <c r="G2622" i="32"/>
  <c r="I2622" i="32"/>
  <c r="J2622" i="32"/>
  <c r="A2623" i="32"/>
  <c r="C2623" i="32"/>
  <c r="D2623" i="32"/>
  <c r="E2623" i="32"/>
  <c r="F2623" i="32"/>
  <c r="G2623" i="32"/>
  <c r="I2623" i="32"/>
  <c r="J2623" i="32"/>
  <c r="A2624" i="32"/>
  <c r="C2624" i="32"/>
  <c r="D2624" i="32"/>
  <c r="E2624" i="32"/>
  <c r="F2624" i="32"/>
  <c r="G2624" i="32"/>
  <c r="I2624" i="32"/>
  <c r="J2624" i="32"/>
  <c r="A2625" i="32"/>
  <c r="C2625" i="32"/>
  <c r="D2625" i="32"/>
  <c r="E2625" i="32"/>
  <c r="F2625" i="32"/>
  <c r="G2625" i="32"/>
  <c r="I2625" i="32"/>
  <c r="J2625" i="32"/>
  <c r="A2626" i="32"/>
  <c r="C2626" i="32"/>
  <c r="D2626" i="32"/>
  <c r="E2626" i="32"/>
  <c r="F2626" i="32"/>
  <c r="G2626" i="32"/>
  <c r="I2626" i="32"/>
  <c r="J2626" i="32"/>
  <c r="A2627" i="32"/>
  <c r="C2627" i="32"/>
  <c r="D2627" i="32"/>
  <c r="E2627" i="32"/>
  <c r="F2627" i="32"/>
  <c r="G2627" i="32"/>
  <c r="I2627" i="32"/>
  <c r="J2627" i="32"/>
  <c r="A2628" i="32"/>
  <c r="C2628" i="32"/>
  <c r="D2628" i="32"/>
  <c r="E2628" i="32"/>
  <c r="F2628" i="32"/>
  <c r="G2628" i="32"/>
  <c r="I2628" i="32"/>
  <c r="J2628" i="32"/>
  <c r="A2629" i="32"/>
  <c r="C2629" i="32"/>
  <c r="D2629" i="32"/>
  <c r="E2629" i="32"/>
  <c r="F2629" i="32"/>
  <c r="G2629" i="32"/>
  <c r="I2629" i="32"/>
  <c r="J2629" i="32"/>
  <c r="A2630" i="32"/>
  <c r="C2630" i="32"/>
  <c r="D2630" i="32"/>
  <c r="E2630" i="32"/>
  <c r="F2630" i="32"/>
  <c r="G2630" i="32"/>
  <c r="I2630" i="32"/>
  <c r="J2630" i="32"/>
  <c r="A2631" i="32"/>
  <c r="C2631" i="32"/>
  <c r="D2631" i="32"/>
  <c r="E2631" i="32"/>
  <c r="F2631" i="32"/>
  <c r="G2631" i="32"/>
  <c r="I2631" i="32"/>
  <c r="J2631" i="32"/>
  <c r="A2632" i="32"/>
  <c r="C2632" i="32"/>
  <c r="D2632" i="32"/>
  <c r="E2632" i="32"/>
  <c r="F2632" i="32"/>
  <c r="G2632" i="32"/>
  <c r="I2632" i="32"/>
  <c r="J2632" i="32"/>
  <c r="A2633" i="32"/>
  <c r="C2633" i="32"/>
  <c r="D2633" i="32"/>
  <c r="E2633" i="32"/>
  <c r="F2633" i="32"/>
  <c r="G2633" i="32"/>
  <c r="I2633" i="32"/>
  <c r="J2633" i="32"/>
  <c r="A2634" i="32"/>
  <c r="C2634" i="32"/>
  <c r="D2634" i="32"/>
  <c r="E2634" i="32"/>
  <c r="F2634" i="32"/>
  <c r="G2634" i="32"/>
  <c r="I2634" i="32"/>
  <c r="J2634" i="32"/>
  <c r="A2635" i="32"/>
  <c r="C2635" i="32"/>
  <c r="D2635" i="32"/>
  <c r="E2635" i="32"/>
  <c r="F2635" i="32"/>
  <c r="G2635" i="32"/>
  <c r="I2635" i="32"/>
  <c r="J2635" i="32"/>
  <c r="A2636" i="32"/>
  <c r="C2636" i="32"/>
  <c r="D2636" i="32"/>
  <c r="E2636" i="32"/>
  <c r="F2636" i="32"/>
  <c r="G2636" i="32"/>
  <c r="I2636" i="32"/>
  <c r="J2636" i="32"/>
  <c r="A2637" i="32"/>
  <c r="C2637" i="32"/>
  <c r="D2637" i="32"/>
  <c r="E2637" i="32"/>
  <c r="F2637" i="32"/>
  <c r="G2637" i="32"/>
  <c r="I2637" i="32"/>
  <c r="J2637" i="32"/>
  <c r="A2638" i="32"/>
  <c r="C2638" i="32"/>
  <c r="D2638" i="32"/>
  <c r="E2638" i="32"/>
  <c r="F2638" i="32"/>
  <c r="G2638" i="32"/>
  <c r="I2638" i="32"/>
  <c r="J2638" i="32"/>
  <c r="A2639" i="32"/>
  <c r="C2639" i="32"/>
  <c r="D2639" i="32"/>
  <c r="E2639" i="32"/>
  <c r="F2639" i="32"/>
  <c r="G2639" i="32"/>
  <c r="I2639" i="32"/>
  <c r="J2639" i="32"/>
  <c r="A2640" i="32"/>
  <c r="C2640" i="32"/>
  <c r="D2640" i="32"/>
  <c r="E2640" i="32"/>
  <c r="F2640" i="32"/>
  <c r="G2640" i="32"/>
  <c r="I2640" i="32"/>
  <c r="J2640" i="32"/>
  <c r="A2641" i="32"/>
  <c r="C2641" i="32"/>
  <c r="D2641" i="32"/>
  <c r="E2641" i="32"/>
  <c r="F2641" i="32"/>
  <c r="G2641" i="32"/>
  <c r="I2641" i="32"/>
  <c r="J2641" i="32"/>
  <c r="A2642" i="32"/>
  <c r="C2642" i="32"/>
  <c r="D2642" i="32"/>
  <c r="E2642" i="32"/>
  <c r="F2642" i="32"/>
  <c r="G2642" i="32"/>
  <c r="I2642" i="32"/>
  <c r="J2642" i="32"/>
  <c r="A2643" i="32"/>
  <c r="C2643" i="32"/>
  <c r="D2643" i="32"/>
  <c r="E2643" i="32"/>
  <c r="F2643" i="32"/>
  <c r="G2643" i="32"/>
  <c r="I2643" i="32"/>
  <c r="J2643" i="32"/>
  <c r="A2644" i="32"/>
  <c r="C2644" i="32"/>
  <c r="D2644" i="32"/>
  <c r="E2644" i="32"/>
  <c r="F2644" i="32"/>
  <c r="G2644" i="32"/>
  <c r="I2644" i="32"/>
  <c r="J2644" i="32"/>
  <c r="A2645" i="32"/>
  <c r="C2645" i="32"/>
  <c r="D2645" i="32"/>
  <c r="E2645" i="32"/>
  <c r="F2645" i="32"/>
  <c r="G2645" i="32"/>
  <c r="I2645" i="32"/>
  <c r="J2645" i="32"/>
  <c r="A2646" i="32"/>
  <c r="C2646" i="32"/>
  <c r="D2646" i="32"/>
  <c r="E2646" i="32"/>
  <c r="F2646" i="32"/>
  <c r="G2646" i="32"/>
  <c r="I2646" i="32"/>
  <c r="J2646" i="32"/>
  <c r="A2647" i="32"/>
  <c r="C2647" i="32"/>
  <c r="D2647" i="32"/>
  <c r="E2647" i="32"/>
  <c r="F2647" i="32"/>
  <c r="G2647" i="32"/>
  <c r="I2647" i="32"/>
  <c r="J2647" i="32"/>
  <c r="A2648" i="32"/>
  <c r="C2648" i="32"/>
  <c r="D2648" i="32"/>
  <c r="E2648" i="32"/>
  <c r="F2648" i="32"/>
  <c r="G2648" i="32"/>
  <c r="I2648" i="32"/>
  <c r="J2648" i="32"/>
  <c r="A2649" i="32"/>
  <c r="C2649" i="32"/>
  <c r="D2649" i="32"/>
  <c r="E2649" i="32"/>
  <c r="F2649" i="32"/>
  <c r="G2649" i="32"/>
  <c r="I2649" i="32"/>
  <c r="J2649" i="32"/>
  <c r="A2650" i="32"/>
  <c r="C2650" i="32"/>
  <c r="D2650" i="32"/>
  <c r="E2650" i="32"/>
  <c r="F2650" i="32"/>
  <c r="G2650" i="32"/>
  <c r="I2650" i="32"/>
  <c r="J2650" i="32"/>
  <c r="A2651" i="32"/>
  <c r="C2651" i="32"/>
  <c r="D2651" i="32"/>
  <c r="E2651" i="32"/>
  <c r="F2651" i="32"/>
  <c r="G2651" i="32"/>
  <c r="I2651" i="32"/>
  <c r="J2651" i="32"/>
  <c r="A2652" i="32"/>
  <c r="C2652" i="32"/>
  <c r="D2652" i="32"/>
  <c r="E2652" i="32"/>
  <c r="F2652" i="32"/>
  <c r="G2652" i="32"/>
  <c r="I2652" i="32"/>
  <c r="J2652" i="32"/>
  <c r="A2653" i="32"/>
  <c r="C2653" i="32"/>
  <c r="D2653" i="32"/>
  <c r="E2653" i="32"/>
  <c r="F2653" i="32"/>
  <c r="G2653" i="32"/>
  <c r="I2653" i="32"/>
  <c r="J2653" i="32"/>
  <c r="A2654" i="32"/>
  <c r="C2654" i="32"/>
  <c r="D2654" i="32"/>
  <c r="E2654" i="32"/>
  <c r="F2654" i="32"/>
  <c r="G2654" i="32"/>
  <c r="I2654" i="32"/>
  <c r="J2654" i="32"/>
  <c r="A2655" i="32"/>
  <c r="C2655" i="32"/>
  <c r="D2655" i="32"/>
  <c r="E2655" i="32"/>
  <c r="F2655" i="32"/>
  <c r="G2655" i="32"/>
  <c r="I2655" i="32"/>
  <c r="J2655" i="32"/>
  <c r="A2656" i="32"/>
  <c r="C2656" i="32"/>
  <c r="D2656" i="32"/>
  <c r="E2656" i="32"/>
  <c r="F2656" i="32"/>
  <c r="G2656" i="32"/>
  <c r="I2656" i="32"/>
  <c r="J2656" i="32"/>
  <c r="A2657" i="32"/>
  <c r="C2657" i="32"/>
  <c r="D2657" i="32"/>
  <c r="E2657" i="32"/>
  <c r="F2657" i="32"/>
  <c r="G2657" i="32"/>
  <c r="I2657" i="32"/>
  <c r="J2657" i="32"/>
  <c r="A2658" i="32"/>
  <c r="C2658" i="32"/>
  <c r="D2658" i="32"/>
  <c r="E2658" i="32"/>
  <c r="F2658" i="32"/>
  <c r="G2658" i="32"/>
  <c r="I2658" i="32"/>
  <c r="J2658" i="32"/>
  <c r="A2659" i="32"/>
  <c r="C2659" i="32"/>
  <c r="D2659" i="32"/>
  <c r="E2659" i="32"/>
  <c r="F2659" i="32"/>
  <c r="G2659" i="32"/>
  <c r="I2659" i="32"/>
  <c r="J2659" i="32"/>
  <c r="A2660" i="32"/>
  <c r="C2660" i="32"/>
  <c r="D2660" i="32"/>
  <c r="E2660" i="32"/>
  <c r="F2660" i="32"/>
  <c r="G2660" i="32"/>
  <c r="I2660" i="32"/>
  <c r="J2660" i="32"/>
  <c r="A2661" i="32"/>
  <c r="C2661" i="32"/>
  <c r="D2661" i="32"/>
  <c r="E2661" i="32"/>
  <c r="F2661" i="32"/>
  <c r="G2661" i="32"/>
  <c r="I2661" i="32"/>
  <c r="J2661" i="32"/>
  <c r="A2662" i="32"/>
  <c r="C2662" i="32"/>
  <c r="D2662" i="32"/>
  <c r="E2662" i="32"/>
  <c r="F2662" i="32"/>
  <c r="G2662" i="32"/>
  <c r="I2662" i="32"/>
  <c r="J2662" i="32"/>
  <c r="A2663" i="32"/>
  <c r="C2663" i="32"/>
  <c r="D2663" i="32"/>
  <c r="E2663" i="32"/>
  <c r="F2663" i="32"/>
  <c r="G2663" i="32"/>
  <c r="I2663" i="32"/>
  <c r="J2663" i="32"/>
  <c r="A2664" i="32"/>
  <c r="C2664" i="32"/>
  <c r="D2664" i="32"/>
  <c r="E2664" i="32"/>
  <c r="F2664" i="32"/>
  <c r="G2664" i="32"/>
  <c r="I2664" i="32"/>
  <c r="J2664" i="32"/>
  <c r="A2665" i="32"/>
  <c r="C2665" i="32"/>
  <c r="D2665" i="32"/>
  <c r="E2665" i="32"/>
  <c r="F2665" i="32"/>
  <c r="G2665" i="32"/>
  <c r="I2665" i="32"/>
  <c r="J2665" i="32"/>
  <c r="A2666" i="32"/>
  <c r="C2666" i="32"/>
  <c r="D2666" i="32"/>
  <c r="E2666" i="32"/>
  <c r="F2666" i="32"/>
  <c r="G2666" i="32"/>
  <c r="I2666" i="32"/>
  <c r="J2666" i="32"/>
  <c r="A2667" i="32"/>
  <c r="C2667" i="32"/>
  <c r="D2667" i="32"/>
  <c r="E2667" i="32"/>
  <c r="F2667" i="32"/>
  <c r="G2667" i="32"/>
  <c r="I2667" i="32"/>
  <c r="J2667" i="32"/>
  <c r="A2668" i="32"/>
  <c r="C2668" i="32"/>
  <c r="D2668" i="32"/>
  <c r="E2668" i="32"/>
  <c r="F2668" i="32"/>
  <c r="G2668" i="32"/>
  <c r="I2668" i="32"/>
  <c r="J2668" i="32"/>
  <c r="A2669" i="32"/>
  <c r="C2669" i="32"/>
  <c r="D2669" i="32"/>
  <c r="E2669" i="32"/>
  <c r="F2669" i="32"/>
  <c r="G2669" i="32"/>
  <c r="I2669" i="32"/>
  <c r="J2669" i="32"/>
  <c r="A2670" i="32"/>
  <c r="C2670" i="32"/>
  <c r="D2670" i="32"/>
  <c r="E2670" i="32"/>
  <c r="F2670" i="32"/>
  <c r="G2670" i="32"/>
  <c r="I2670" i="32"/>
  <c r="J2670" i="32"/>
  <c r="A2671" i="32"/>
  <c r="C2671" i="32"/>
  <c r="D2671" i="32"/>
  <c r="E2671" i="32"/>
  <c r="F2671" i="32"/>
  <c r="G2671" i="32"/>
  <c r="I2671" i="32"/>
  <c r="J2671" i="32"/>
  <c r="A2672" i="32"/>
  <c r="C2672" i="32"/>
  <c r="D2672" i="32"/>
  <c r="E2672" i="32"/>
  <c r="F2672" i="32"/>
  <c r="G2672" i="32"/>
  <c r="I2672" i="32"/>
  <c r="J2672" i="32"/>
  <c r="A2673" i="32"/>
  <c r="C2673" i="32"/>
  <c r="D2673" i="32"/>
  <c r="E2673" i="32"/>
  <c r="F2673" i="32"/>
  <c r="G2673" i="32"/>
  <c r="I2673" i="32"/>
  <c r="J2673" i="32"/>
  <c r="A2674" i="32"/>
  <c r="C2674" i="32"/>
  <c r="D2674" i="32"/>
  <c r="E2674" i="32"/>
  <c r="F2674" i="32"/>
  <c r="G2674" i="32"/>
  <c r="I2674" i="32"/>
  <c r="J2674" i="32"/>
  <c r="A2675" i="32"/>
  <c r="C2675" i="32"/>
  <c r="D2675" i="32"/>
  <c r="E2675" i="32"/>
  <c r="F2675" i="32"/>
  <c r="G2675" i="32"/>
  <c r="I2675" i="32"/>
  <c r="J2675" i="32"/>
  <c r="A2676" i="32"/>
  <c r="C2676" i="32"/>
  <c r="D2676" i="32"/>
  <c r="E2676" i="32"/>
  <c r="F2676" i="32"/>
  <c r="G2676" i="32"/>
  <c r="I2676" i="32"/>
  <c r="J2676" i="32"/>
  <c r="A2677" i="32"/>
  <c r="C2677" i="32"/>
  <c r="D2677" i="32"/>
  <c r="E2677" i="32"/>
  <c r="F2677" i="32"/>
  <c r="G2677" i="32"/>
  <c r="I2677" i="32"/>
  <c r="J2677" i="32"/>
  <c r="A2678" i="32"/>
  <c r="C2678" i="32"/>
  <c r="D2678" i="32"/>
  <c r="E2678" i="32"/>
  <c r="F2678" i="32"/>
  <c r="G2678" i="32"/>
  <c r="I2678" i="32"/>
  <c r="J2678" i="32"/>
  <c r="A2679" i="32"/>
  <c r="C2679" i="32"/>
  <c r="D2679" i="32"/>
  <c r="E2679" i="32"/>
  <c r="F2679" i="32"/>
  <c r="G2679" i="32"/>
  <c r="I2679" i="32"/>
  <c r="J2679" i="32"/>
  <c r="A2680" i="32"/>
  <c r="C2680" i="32"/>
  <c r="D2680" i="32"/>
  <c r="E2680" i="32"/>
  <c r="F2680" i="32"/>
  <c r="G2680" i="32"/>
  <c r="I2680" i="32"/>
  <c r="J2680" i="32"/>
  <c r="A2681" i="32"/>
  <c r="C2681" i="32"/>
  <c r="D2681" i="32"/>
  <c r="E2681" i="32"/>
  <c r="F2681" i="32"/>
  <c r="G2681" i="32"/>
  <c r="I2681" i="32"/>
  <c r="J2681" i="32"/>
  <c r="A2682" i="32"/>
  <c r="C2682" i="32"/>
  <c r="D2682" i="32"/>
  <c r="E2682" i="32"/>
  <c r="F2682" i="32"/>
  <c r="G2682" i="32"/>
  <c r="I2682" i="32"/>
  <c r="J2682" i="32"/>
  <c r="A2683" i="32"/>
  <c r="C2683" i="32"/>
  <c r="D2683" i="32"/>
  <c r="E2683" i="32"/>
  <c r="F2683" i="32"/>
  <c r="G2683" i="32"/>
  <c r="I2683" i="32"/>
  <c r="J2683" i="32"/>
  <c r="A2684" i="32"/>
  <c r="C2684" i="32"/>
  <c r="D2684" i="32"/>
  <c r="E2684" i="32"/>
  <c r="F2684" i="32"/>
  <c r="G2684" i="32"/>
  <c r="I2684" i="32"/>
  <c r="J2684" i="32"/>
  <c r="A2685" i="32"/>
  <c r="C2685" i="32"/>
  <c r="D2685" i="32"/>
  <c r="E2685" i="32"/>
  <c r="F2685" i="32"/>
  <c r="G2685" i="32"/>
  <c r="I2685" i="32"/>
  <c r="J2685" i="32"/>
  <c r="A2686" i="32"/>
  <c r="C2686" i="32"/>
  <c r="D2686" i="32"/>
  <c r="E2686" i="32"/>
  <c r="F2686" i="32"/>
  <c r="G2686" i="32"/>
  <c r="I2686" i="32"/>
  <c r="J2686" i="32"/>
  <c r="A2687" i="32"/>
  <c r="C2687" i="32"/>
  <c r="D2687" i="32"/>
  <c r="E2687" i="32"/>
  <c r="F2687" i="32"/>
  <c r="G2687" i="32"/>
  <c r="I2687" i="32"/>
  <c r="J2687" i="32"/>
  <c r="A2688" i="32"/>
  <c r="C2688" i="32"/>
  <c r="D2688" i="32"/>
  <c r="E2688" i="32"/>
  <c r="F2688" i="32"/>
  <c r="G2688" i="32"/>
  <c r="I2688" i="32"/>
  <c r="J2688" i="32"/>
  <c r="A2689" i="32"/>
  <c r="C2689" i="32"/>
  <c r="D2689" i="32"/>
  <c r="E2689" i="32"/>
  <c r="F2689" i="32"/>
  <c r="G2689" i="32"/>
  <c r="I2689" i="32"/>
  <c r="J2689" i="32"/>
  <c r="A2690" i="32"/>
  <c r="C2690" i="32"/>
  <c r="D2690" i="32"/>
  <c r="E2690" i="32"/>
  <c r="F2690" i="32"/>
  <c r="G2690" i="32"/>
  <c r="I2690" i="32"/>
  <c r="J2690" i="32"/>
  <c r="A2691" i="32"/>
  <c r="C2691" i="32"/>
  <c r="D2691" i="32"/>
  <c r="E2691" i="32"/>
  <c r="F2691" i="32"/>
  <c r="G2691" i="32"/>
  <c r="I2691" i="32"/>
  <c r="J2691" i="32"/>
  <c r="A2692" i="32"/>
  <c r="C2692" i="32"/>
  <c r="D2692" i="32"/>
  <c r="E2692" i="32"/>
  <c r="F2692" i="32"/>
  <c r="G2692" i="32"/>
  <c r="I2692" i="32"/>
  <c r="J2692" i="32"/>
  <c r="A2693" i="32"/>
  <c r="C2693" i="32"/>
  <c r="D2693" i="32"/>
  <c r="E2693" i="32"/>
  <c r="F2693" i="32"/>
  <c r="G2693" i="32"/>
  <c r="I2693" i="32"/>
  <c r="J2693" i="32"/>
  <c r="A2694" i="32"/>
  <c r="C2694" i="32"/>
  <c r="D2694" i="32"/>
  <c r="E2694" i="32"/>
  <c r="F2694" i="32"/>
  <c r="G2694" i="32"/>
  <c r="I2694" i="32"/>
  <c r="J2694" i="32"/>
  <c r="A2695" i="32"/>
  <c r="C2695" i="32"/>
  <c r="D2695" i="32"/>
  <c r="E2695" i="32"/>
  <c r="F2695" i="32"/>
  <c r="G2695" i="32"/>
  <c r="I2695" i="32"/>
  <c r="J2695" i="32"/>
  <c r="A2696" i="32"/>
  <c r="C2696" i="32"/>
  <c r="D2696" i="32"/>
  <c r="E2696" i="32"/>
  <c r="F2696" i="32"/>
  <c r="G2696" i="32"/>
  <c r="I2696" i="32"/>
  <c r="J2696" i="32"/>
  <c r="A2697" i="32"/>
  <c r="C2697" i="32"/>
  <c r="D2697" i="32"/>
  <c r="E2697" i="32"/>
  <c r="F2697" i="32"/>
  <c r="G2697" i="32"/>
  <c r="I2697" i="32"/>
  <c r="J2697" i="32"/>
  <c r="A2698" i="32"/>
  <c r="C2698" i="32"/>
  <c r="D2698" i="32"/>
  <c r="E2698" i="32"/>
  <c r="F2698" i="32"/>
  <c r="G2698" i="32"/>
  <c r="I2698" i="32"/>
  <c r="J2698" i="32"/>
  <c r="A2699" i="32"/>
  <c r="C2699" i="32"/>
  <c r="D2699" i="32"/>
  <c r="E2699" i="32"/>
  <c r="F2699" i="32"/>
  <c r="G2699" i="32"/>
  <c r="I2699" i="32"/>
  <c r="J2699" i="32"/>
  <c r="A2700" i="32"/>
  <c r="C2700" i="32"/>
  <c r="D2700" i="32"/>
  <c r="E2700" i="32"/>
  <c r="F2700" i="32"/>
  <c r="G2700" i="32"/>
  <c r="I2700" i="32"/>
  <c r="J2700" i="32"/>
  <c r="A2701" i="32"/>
  <c r="C2701" i="32"/>
  <c r="D2701" i="32"/>
  <c r="E2701" i="32"/>
  <c r="F2701" i="32"/>
  <c r="G2701" i="32"/>
  <c r="I2701" i="32"/>
  <c r="J2701" i="32"/>
  <c r="A2702" i="32"/>
  <c r="C2702" i="32"/>
  <c r="D2702" i="32"/>
  <c r="E2702" i="32"/>
  <c r="F2702" i="32"/>
  <c r="G2702" i="32"/>
  <c r="I2702" i="32"/>
  <c r="J2702" i="32"/>
  <c r="A2703" i="32"/>
  <c r="C2703" i="32"/>
  <c r="D2703" i="32"/>
  <c r="E2703" i="32"/>
  <c r="F2703" i="32"/>
  <c r="G2703" i="32"/>
  <c r="I2703" i="32"/>
  <c r="J2703" i="32"/>
  <c r="A2704" i="32"/>
  <c r="C2704" i="32"/>
  <c r="D2704" i="32"/>
  <c r="E2704" i="32"/>
  <c r="F2704" i="32"/>
  <c r="G2704" i="32"/>
  <c r="I2704" i="32"/>
  <c r="J2704" i="32"/>
  <c r="A2705" i="32"/>
  <c r="C2705" i="32"/>
  <c r="D2705" i="32"/>
  <c r="E2705" i="32"/>
  <c r="F2705" i="32"/>
  <c r="G2705" i="32"/>
  <c r="I2705" i="32"/>
  <c r="J2705" i="32"/>
  <c r="A2706" i="32"/>
  <c r="C2706" i="32"/>
  <c r="D2706" i="32"/>
  <c r="E2706" i="32"/>
  <c r="F2706" i="32"/>
  <c r="G2706" i="32"/>
  <c r="I2706" i="32"/>
  <c r="J2706" i="32"/>
  <c r="A2707" i="32"/>
  <c r="C2707" i="32"/>
  <c r="D2707" i="32"/>
  <c r="E2707" i="32"/>
  <c r="F2707" i="32"/>
  <c r="G2707" i="32"/>
  <c r="I2707" i="32"/>
  <c r="J2707" i="32"/>
  <c r="A2708" i="32"/>
  <c r="C2708" i="32"/>
  <c r="D2708" i="32"/>
  <c r="E2708" i="32"/>
  <c r="F2708" i="32"/>
  <c r="G2708" i="32"/>
  <c r="I2708" i="32"/>
  <c r="J2708" i="32"/>
  <c r="A2709" i="32"/>
  <c r="C2709" i="32"/>
  <c r="D2709" i="32"/>
  <c r="E2709" i="32"/>
  <c r="F2709" i="32"/>
  <c r="G2709" i="32"/>
  <c r="I2709" i="32"/>
  <c r="J2709" i="32"/>
  <c r="A2710" i="32"/>
  <c r="C2710" i="32"/>
  <c r="D2710" i="32"/>
  <c r="E2710" i="32"/>
  <c r="F2710" i="32"/>
  <c r="G2710" i="32"/>
  <c r="I2710" i="32"/>
  <c r="J2710" i="32"/>
  <c r="A2711" i="32"/>
  <c r="C2711" i="32"/>
  <c r="D2711" i="32"/>
  <c r="E2711" i="32"/>
  <c r="F2711" i="32"/>
  <c r="G2711" i="32"/>
  <c r="I2711" i="32"/>
  <c r="J2711" i="32"/>
  <c r="A2712" i="32"/>
  <c r="C2712" i="32"/>
  <c r="D2712" i="32"/>
  <c r="E2712" i="32"/>
  <c r="F2712" i="32"/>
  <c r="G2712" i="32"/>
  <c r="I2712" i="32"/>
  <c r="J2712" i="32"/>
  <c r="A2713" i="32"/>
  <c r="C2713" i="32"/>
  <c r="D2713" i="32"/>
  <c r="E2713" i="32"/>
  <c r="F2713" i="32"/>
  <c r="G2713" i="32"/>
  <c r="I2713" i="32"/>
  <c r="J2713" i="32"/>
  <c r="A2714" i="32"/>
  <c r="C2714" i="32"/>
  <c r="D2714" i="32"/>
  <c r="E2714" i="32"/>
  <c r="F2714" i="32"/>
  <c r="G2714" i="32"/>
  <c r="I2714" i="32"/>
  <c r="J2714" i="32"/>
  <c r="A2715" i="32"/>
  <c r="C2715" i="32"/>
  <c r="D2715" i="32"/>
  <c r="E2715" i="32"/>
  <c r="F2715" i="32"/>
  <c r="G2715" i="32"/>
  <c r="I2715" i="32"/>
  <c r="J2715" i="32"/>
  <c r="A2716" i="32"/>
  <c r="C2716" i="32"/>
  <c r="D2716" i="32"/>
  <c r="E2716" i="32"/>
  <c r="F2716" i="32"/>
  <c r="G2716" i="32"/>
  <c r="I2716" i="32"/>
  <c r="J2716" i="32"/>
  <c r="A2717" i="32"/>
  <c r="C2717" i="32"/>
  <c r="D2717" i="32"/>
  <c r="E2717" i="32"/>
  <c r="F2717" i="32"/>
  <c r="G2717" i="32"/>
  <c r="I2717" i="32"/>
  <c r="J2717" i="32"/>
  <c r="A2718" i="32"/>
  <c r="C2718" i="32"/>
  <c r="D2718" i="32"/>
  <c r="E2718" i="32"/>
  <c r="F2718" i="32"/>
  <c r="G2718" i="32"/>
  <c r="I2718" i="32"/>
  <c r="J2718" i="32"/>
  <c r="A2719" i="32"/>
  <c r="C2719" i="32"/>
  <c r="D2719" i="32"/>
  <c r="E2719" i="32"/>
  <c r="F2719" i="32"/>
  <c r="G2719" i="32"/>
  <c r="I2719" i="32"/>
  <c r="J2719" i="32"/>
  <c r="A2720" i="32"/>
  <c r="C2720" i="32"/>
  <c r="D2720" i="32"/>
  <c r="E2720" i="32"/>
  <c r="F2720" i="32"/>
  <c r="G2720" i="32"/>
  <c r="I2720" i="32"/>
  <c r="J2720" i="32"/>
  <c r="A2721" i="32"/>
  <c r="C2721" i="32"/>
  <c r="D2721" i="32"/>
  <c r="E2721" i="32"/>
  <c r="F2721" i="32"/>
  <c r="G2721" i="32"/>
  <c r="I2721" i="32"/>
  <c r="J2721" i="32"/>
  <c r="A2722" i="32"/>
  <c r="C2722" i="32"/>
  <c r="D2722" i="32"/>
  <c r="E2722" i="32"/>
  <c r="F2722" i="32"/>
  <c r="G2722" i="32"/>
  <c r="I2722" i="32"/>
  <c r="J2722" i="32"/>
  <c r="A2723" i="32"/>
  <c r="C2723" i="32"/>
  <c r="D2723" i="32"/>
  <c r="E2723" i="32"/>
  <c r="F2723" i="32"/>
  <c r="G2723" i="32"/>
  <c r="I2723" i="32"/>
  <c r="J2723" i="32"/>
  <c r="A2724" i="32"/>
  <c r="C2724" i="32"/>
  <c r="D2724" i="32"/>
  <c r="E2724" i="32"/>
  <c r="F2724" i="32"/>
  <c r="G2724" i="32"/>
  <c r="I2724" i="32"/>
  <c r="J2724" i="32"/>
  <c r="A2725" i="32"/>
  <c r="C2725" i="32"/>
  <c r="D2725" i="32"/>
  <c r="E2725" i="32"/>
  <c r="F2725" i="32"/>
  <c r="G2725" i="32"/>
  <c r="I2725" i="32"/>
  <c r="J2725" i="32"/>
  <c r="A2726" i="32"/>
  <c r="C2726" i="32"/>
  <c r="D2726" i="32"/>
  <c r="E2726" i="32"/>
  <c r="F2726" i="32"/>
  <c r="G2726" i="32"/>
  <c r="I2726" i="32"/>
  <c r="J2726" i="32"/>
  <c r="A2727" i="32"/>
  <c r="C2727" i="32"/>
  <c r="D2727" i="32"/>
  <c r="E2727" i="32"/>
  <c r="F2727" i="32"/>
  <c r="G2727" i="32"/>
  <c r="I2727" i="32"/>
  <c r="J2727" i="32"/>
  <c r="A2728" i="32"/>
  <c r="C2728" i="32"/>
  <c r="D2728" i="32"/>
  <c r="E2728" i="32"/>
  <c r="F2728" i="32"/>
  <c r="G2728" i="32"/>
  <c r="I2728" i="32"/>
  <c r="J2728" i="32"/>
  <c r="A2729" i="32"/>
  <c r="C2729" i="32"/>
  <c r="D2729" i="32"/>
  <c r="E2729" i="32"/>
  <c r="F2729" i="32"/>
  <c r="G2729" i="32"/>
  <c r="I2729" i="32"/>
  <c r="J2729" i="32"/>
  <c r="A2730" i="32"/>
  <c r="C2730" i="32"/>
  <c r="D2730" i="32"/>
  <c r="E2730" i="32"/>
  <c r="F2730" i="32"/>
  <c r="G2730" i="32"/>
  <c r="I2730" i="32"/>
  <c r="J2730" i="32"/>
  <c r="A2731" i="32"/>
  <c r="C2731" i="32"/>
  <c r="D2731" i="32"/>
  <c r="E2731" i="32"/>
  <c r="F2731" i="32"/>
  <c r="G2731" i="32"/>
  <c r="I2731" i="32"/>
  <c r="J2731" i="32"/>
  <c r="A2732" i="32"/>
  <c r="C2732" i="32"/>
  <c r="D2732" i="32"/>
  <c r="E2732" i="32"/>
  <c r="F2732" i="32"/>
  <c r="G2732" i="32"/>
  <c r="I2732" i="32"/>
  <c r="J2732" i="32"/>
  <c r="A2733" i="32"/>
  <c r="C2733" i="32"/>
  <c r="D2733" i="32"/>
  <c r="E2733" i="32"/>
  <c r="F2733" i="32"/>
  <c r="G2733" i="32"/>
  <c r="I2733" i="32"/>
  <c r="J2733" i="32"/>
  <c r="A2734" i="32"/>
  <c r="C2734" i="32"/>
  <c r="D2734" i="32"/>
  <c r="E2734" i="32"/>
  <c r="F2734" i="32"/>
  <c r="G2734" i="32"/>
  <c r="I2734" i="32"/>
  <c r="J2734" i="32"/>
  <c r="A2735" i="32"/>
  <c r="C2735" i="32"/>
  <c r="D2735" i="32"/>
  <c r="E2735" i="32"/>
  <c r="F2735" i="32"/>
  <c r="G2735" i="32"/>
  <c r="I2735" i="32"/>
  <c r="J2735" i="32"/>
  <c r="A2736" i="32"/>
  <c r="C2736" i="32"/>
  <c r="D2736" i="32"/>
  <c r="E2736" i="32"/>
  <c r="F2736" i="32"/>
  <c r="G2736" i="32"/>
  <c r="I2736" i="32"/>
  <c r="J2736" i="32"/>
  <c r="A2737" i="32"/>
  <c r="C2737" i="32"/>
  <c r="D2737" i="32"/>
  <c r="E2737" i="32"/>
  <c r="F2737" i="32"/>
  <c r="G2737" i="32"/>
  <c r="I2737" i="32"/>
  <c r="J2737" i="32"/>
  <c r="A2738" i="32"/>
  <c r="C2738" i="32"/>
  <c r="D2738" i="32"/>
  <c r="E2738" i="32"/>
  <c r="F2738" i="32"/>
  <c r="G2738" i="32"/>
  <c r="I2738" i="32"/>
  <c r="J2738" i="32"/>
  <c r="A2739" i="32"/>
  <c r="C2739" i="32"/>
  <c r="D2739" i="32"/>
  <c r="E2739" i="32"/>
  <c r="F2739" i="32"/>
  <c r="G2739" i="32"/>
  <c r="I2739" i="32"/>
  <c r="J2739" i="32"/>
  <c r="A2740" i="32"/>
  <c r="C2740" i="32"/>
  <c r="D2740" i="32"/>
  <c r="E2740" i="32"/>
  <c r="F2740" i="32"/>
  <c r="G2740" i="32"/>
  <c r="I2740" i="32"/>
  <c r="J2740" i="32"/>
  <c r="A2741" i="32"/>
  <c r="C2741" i="32"/>
  <c r="D2741" i="32"/>
  <c r="E2741" i="32"/>
  <c r="F2741" i="32"/>
  <c r="G2741" i="32"/>
  <c r="I2741" i="32"/>
  <c r="J2741" i="32"/>
  <c r="A2742" i="32"/>
  <c r="C2742" i="32"/>
  <c r="D2742" i="32"/>
  <c r="E2742" i="32"/>
  <c r="F2742" i="32"/>
  <c r="G2742" i="32"/>
  <c r="I2742" i="32"/>
  <c r="J2742" i="32"/>
  <c r="A2743" i="32"/>
  <c r="C2743" i="32"/>
  <c r="D2743" i="32"/>
  <c r="E2743" i="32"/>
  <c r="F2743" i="32"/>
  <c r="G2743" i="32"/>
  <c r="I2743" i="32"/>
  <c r="J2743" i="32"/>
  <c r="A2744" i="32"/>
  <c r="C2744" i="32"/>
  <c r="D2744" i="32"/>
  <c r="E2744" i="32"/>
  <c r="F2744" i="32"/>
  <c r="G2744" i="32"/>
  <c r="I2744" i="32"/>
  <c r="J2744" i="32"/>
  <c r="A2745" i="32"/>
  <c r="C2745" i="32"/>
  <c r="D2745" i="32"/>
  <c r="E2745" i="32"/>
  <c r="F2745" i="32"/>
  <c r="G2745" i="32"/>
  <c r="I2745" i="32"/>
  <c r="J2745" i="32"/>
  <c r="A2746" i="32"/>
  <c r="C2746" i="32"/>
  <c r="D2746" i="32"/>
  <c r="E2746" i="32"/>
  <c r="F2746" i="32"/>
  <c r="G2746" i="32"/>
  <c r="I2746" i="32"/>
  <c r="J2746" i="32"/>
  <c r="A2747" i="32"/>
  <c r="C2747" i="32"/>
  <c r="D2747" i="32"/>
  <c r="E2747" i="32"/>
  <c r="F2747" i="32"/>
  <c r="G2747" i="32"/>
  <c r="I2747" i="32"/>
  <c r="J2747" i="32"/>
  <c r="A2748" i="32"/>
  <c r="C2748" i="32"/>
  <c r="D2748" i="32"/>
  <c r="E2748" i="32"/>
  <c r="F2748" i="32"/>
  <c r="G2748" i="32"/>
  <c r="I2748" i="32"/>
  <c r="J2748" i="32"/>
  <c r="A2749" i="32"/>
  <c r="C2749" i="32"/>
  <c r="D2749" i="32"/>
  <c r="E2749" i="32"/>
  <c r="F2749" i="32"/>
  <c r="G2749" i="32"/>
  <c r="I2749" i="32"/>
  <c r="J2749" i="32"/>
  <c r="A2750" i="32"/>
  <c r="C2750" i="32"/>
  <c r="D2750" i="32"/>
  <c r="E2750" i="32"/>
  <c r="F2750" i="32"/>
  <c r="G2750" i="32"/>
  <c r="I2750" i="32"/>
  <c r="J2750" i="32"/>
  <c r="A2751" i="32"/>
  <c r="C2751" i="32"/>
  <c r="D2751" i="32"/>
  <c r="E2751" i="32"/>
  <c r="F2751" i="32"/>
  <c r="G2751" i="32"/>
  <c r="I2751" i="32"/>
  <c r="J2751" i="32"/>
  <c r="A2752" i="32"/>
  <c r="C2752" i="32"/>
  <c r="D2752" i="32"/>
  <c r="E2752" i="32"/>
  <c r="F2752" i="32"/>
  <c r="G2752" i="32"/>
  <c r="I2752" i="32"/>
  <c r="J2752" i="32"/>
  <c r="A2753" i="32"/>
  <c r="C2753" i="32"/>
  <c r="D2753" i="32"/>
  <c r="E2753" i="32"/>
  <c r="F2753" i="32"/>
  <c r="G2753" i="32"/>
  <c r="I2753" i="32"/>
  <c r="J2753" i="32"/>
  <c r="A2754" i="32"/>
  <c r="C2754" i="32"/>
  <c r="D2754" i="32"/>
  <c r="E2754" i="32"/>
  <c r="F2754" i="32"/>
  <c r="G2754" i="32"/>
  <c r="I2754" i="32"/>
  <c r="J2754" i="32"/>
  <c r="A2755" i="32"/>
  <c r="C2755" i="32"/>
  <c r="D2755" i="32"/>
  <c r="E2755" i="32"/>
  <c r="F2755" i="32"/>
  <c r="G2755" i="32"/>
  <c r="I2755" i="32"/>
  <c r="J2755" i="32"/>
  <c r="A2756" i="32"/>
  <c r="C2756" i="32"/>
  <c r="D2756" i="32"/>
  <c r="E2756" i="32"/>
  <c r="F2756" i="32"/>
  <c r="G2756" i="32"/>
  <c r="I2756" i="32"/>
  <c r="J2756" i="32"/>
  <c r="A2757" i="32"/>
  <c r="C2757" i="32"/>
  <c r="D2757" i="32"/>
  <c r="E2757" i="32"/>
  <c r="F2757" i="32"/>
  <c r="G2757" i="32"/>
  <c r="I2757" i="32"/>
  <c r="J2757" i="32"/>
  <c r="A2758" i="32"/>
  <c r="C2758" i="32"/>
  <c r="D2758" i="32"/>
  <c r="E2758" i="32"/>
  <c r="F2758" i="32"/>
  <c r="G2758" i="32"/>
  <c r="I2758" i="32"/>
  <c r="J2758" i="32"/>
  <c r="A2759" i="32"/>
  <c r="C2759" i="32"/>
  <c r="D2759" i="32"/>
  <c r="E2759" i="32"/>
  <c r="F2759" i="32"/>
  <c r="G2759" i="32"/>
  <c r="I2759" i="32"/>
  <c r="J2759" i="32"/>
  <c r="A2760" i="32"/>
  <c r="C2760" i="32"/>
  <c r="D2760" i="32"/>
  <c r="E2760" i="32"/>
  <c r="F2760" i="32"/>
  <c r="G2760" i="32"/>
  <c r="I2760" i="32"/>
  <c r="J2760" i="32"/>
  <c r="A2761" i="32"/>
  <c r="C2761" i="32"/>
  <c r="D2761" i="32"/>
  <c r="E2761" i="32"/>
  <c r="F2761" i="32"/>
  <c r="G2761" i="32"/>
  <c r="I2761" i="32"/>
  <c r="J2761" i="32"/>
  <c r="A2762" i="32"/>
  <c r="C2762" i="32"/>
  <c r="D2762" i="32"/>
  <c r="E2762" i="32"/>
  <c r="F2762" i="32"/>
  <c r="G2762" i="32"/>
  <c r="I2762" i="32"/>
  <c r="J2762" i="32"/>
  <c r="A2763" i="32"/>
  <c r="C2763" i="32"/>
  <c r="D2763" i="32"/>
  <c r="E2763" i="32"/>
  <c r="F2763" i="32"/>
  <c r="G2763" i="32"/>
  <c r="I2763" i="32"/>
  <c r="J2763" i="32"/>
  <c r="A2764" i="32"/>
  <c r="C2764" i="32"/>
  <c r="D2764" i="32"/>
  <c r="E2764" i="32"/>
  <c r="F2764" i="32"/>
  <c r="G2764" i="32"/>
  <c r="I2764" i="32"/>
  <c r="J2764" i="32"/>
  <c r="A2765" i="32"/>
  <c r="C2765" i="32"/>
  <c r="D2765" i="32"/>
  <c r="E2765" i="32"/>
  <c r="F2765" i="32"/>
  <c r="G2765" i="32"/>
  <c r="I2765" i="32"/>
  <c r="J2765" i="32"/>
  <c r="A2766" i="32"/>
  <c r="C2766" i="32"/>
  <c r="D2766" i="32"/>
  <c r="E2766" i="32"/>
  <c r="F2766" i="32"/>
  <c r="G2766" i="32"/>
  <c r="I2766" i="32"/>
  <c r="J2766" i="32"/>
  <c r="A2767" i="32"/>
  <c r="C2767" i="32"/>
  <c r="D2767" i="32"/>
  <c r="E2767" i="32"/>
  <c r="F2767" i="32"/>
  <c r="G2767" i="32"/>
  <c r="I2767" i="32"/>
  <c r="J2767" i="32"/>
  <c r="A2768" i="32"/>
  <c r="C2768" i="32"/>
  <c r="D2768" i="32"/>
  <c r="E2768" i="32"/>
  <c r="F2768" i="32"/>
  <c r="G2768" i="32"/>
  <c r="I2768" i="32"/>
  <c r="J2768" i="32"/>
  <c r="A2769" i="32"/>
  <c r="C2769" i="32"/>
  <c r="D2769" i="32"/>
  <c r="E2769" i="32"/>
  <c r="F2769" i="32"/>
  <c r="G2769" i="32"/>
  <c r="I2769" i="32"/>
  <c r="J2769" i="32"/>
  <c r="A2770" i="32"/>
  <c r="C2770" i="32"/>
  <c r="D2770" i="32"/>
  <c r="E2770" i="32"/>
  <c r="F2770" i="32"/>
  <c r="G2770" i="32"/>
  <c r="I2770" i="32"/>
  <c r="J2770" i="32"/>
  <c r="A2771" i="32"/>
  <c r="C2771" i="32"/>
  <c r="D2771" i="32"/>
  <c r="E2771" i="32"/>
  <c r="F2771" i="32"/>
  <c r="G2771" i="32"/>
  <c r="I2771" i="32"/>
  <c r="J2771" i="32"/>
  <c r="A2772" i="32"/>
  <c r="C2772" i="32"/>
  <c r="D2772" i="32"/>
  <c r="E2772" i="32"/>
  <c r="F2772" i="32"/>
  <c r="G2772" i="32"/>
  <c r="I2772" i="32"/>
  <c r="J2772" i="32"/>
  <c r="A2773" i="32"/>
  <c r="C2773" i="32"/>
  <c r="D2773" i="32"/>
  <c r="E2773" i="32"/>
  <c r="F2773" i="32"/>
  <c r="G2773" i="32"/>
  <c r="I2773" i="32"/>
  <c r="J2773" i="32"/>
  <c r="A2774" i="32"/>
  <c r="C2774" i="32"/>
  <c r="D2774" i="32"/>
  <c r="E2774" i="32"/>
  <c r="F2774" i="32"/>
  <c r="G2774" i="32"/>
  <c r="I2774" i="32"/>
  <c r="J2774" i="32"/>
  <c r="A2775" i="32"/>
  <c r="C2775" i="32"/>
  <c r="D2775" i="32"/>
  <c r="E2775" i="32"/>
  <c r="F2775" i="32"/>
  <c r="G2775" i="32"/>
  <c r="I2775" i="32"/>
  <c r="J2775" i="32"/>
  <c r="A2776" i="32"/>
  <c r="C2776" i="32"/>
  <c r="D2776" i="32"/>
  <c r="E2776" i="32"/>
  <c r="F2776" i="32"/>
  <c r="G2776" i="32"/>
  <c r="I2776" i="32"/>
  <c r="J2776" i="32"/>
  <c r="A2777" i="32"/>
  <c r="C2777" i="32"/>
  <c r="D2777" i="32"/>
  <c r="E2777" i="32"/>
  <c r="F2777" i="32"/>
  <c r="G2777" i="32"/>
  <c r="I2777" i="32"/>
  <c r="J2777" i="32"/>
  <c r="A2778" i="32"/>
  <c r="C2778" i="32"/>
  <c r="D2778" i="32"/>
  <c r="E2778" i="32"/>
  <c r="F2778" i="32"/>
  <c r="G2778" i="32"/>
  <c r="I2778" i="32"/>
  <c r="J2778" i="32"/>
  <c r="A2779" i="32"/>
  <c r="C2779" i="32"/>
  <c r="D2779" i="32"/>
  <c r="E2779" i="32"/>
  <c r="F2779" i="32"/>
  <c r="G2779" i="32"/>
  <c r="I2779" i="32"/>
  <c r="J2779" i="32"/>
  <c r="A2780" i="32"/>
  <c r="C2780" i="32"/>
  <c r="D2780" i="32"/>
  <c r="E2780" i="32"/>
  <c r="F2780" i="32"/>
  <c r="G2780" i="32"/>
  <c r="I2780" i="32"/>
  <c r="J2780" i="32"/>
  <c r="A2781" i="32"/>
  <c r="C2781" i="32"/>
  <c r="D2781" i="32"/>
  <c r="E2781" i="32"/>
  <c r="F2781" i="32"/>
  <c r="G2781" i="32"/>
  <c r="I2781" i="32"/>
  <c r="J2781" i="32"/>
  <c r="A2782" i="32"/>
  <c r="C2782" i="32"/>
  <c r="D2782" i="32"/>
  <c r="E2782" i="32"/>
  <c r="F2782" i="32"/>
  <c r="G2782" i="32"/>
  <c r="I2782" i="32"/>
  <c r="J2782" i="32"/>
  <c r="A2783" i="32"/>
  <c r="C2783" i="32"/>
  <c r="D2783" i="32"/>
  <c r="E2783" i="32"/>
  <c r="F2783" i="32"/>
  <c r="G2783" i="32"/>
  <c r="I2783" i="32"/>
  <c r="J2783" i="32"/>
  <c r="A2784" i="32"/>
  <c r="C2784" i="32"/>
  <c r="D2784" i="32"/>
  <c r="E2784" i="32"/>
  <c r="F2784" i="32"/>
  <c r="G2784" i="32"/>
  <c r="I2784" i="32"/>
  <c r="J2784" i="32"/>
  <c r="A2785" i="32"/>
  <c r="C2785" i="32"/>
  <c r="D2785" i="32"/>
  <c r="E2785" i="32"/>
  <c r="F2785" i="32"/>
  <c r="G2785" i="32"/>
  <c r="I2785" i="32"/>
  <c r="J2785" i="32"/>
  <c r="A2786" i="32"/>
  <c r="C2786" i="32"/>
  <c r="D2786" i="32"/>
  <c r="E2786" i="32"/>
  <c r="F2786" i="32"/>
  <c r="G2786" i="32"/>
  <c r="I2786" i="32"/>
  <c r="J2786" i="32"/>
  <c r="A2787" i="32"/>
  <c r="C2787" i="32"/>
  <c r="D2787" i="32"/>
  <c r="E2787" i="32"/>
  <c r="F2787" i="32"/>
  <c r="G2787" i="32"/>
  <c r="I2787" i="32"/>
  <c r="J2787" i="32"/>
  <c r="A2788" i="32"/>
  <c r="C2788" i="32"/>
  <c r="D2788" i="32"/>
  <c r="E2788" i="32"/>
  <c r="F2788" i="32"/>
  <c r="G2788" i="32"/>
  <c r="I2788" i="32"/>
  <c r="J2788" i="32"/>
  <c r="A2789" i="32"/>
  <c r="C2789" i="32"/>
  <c r="D2789" i="32"/>
  <c r="E2789" i="32"/>
  <c r="F2789" i="32"/>
  <c r="G2789" i="32"/>
  <c r="I2789" i="32"/>
  <c r="J2789" i="32"/>
  <c r="A2790" i="32"/>
  <c r="C2790" i="32"/>
  <c r="D2790" i="32"/>
  <c r="E2790" i="32"/>
  <c r="F2790" i="32"/>
  <c r="G2790" i="32"/>
  <c r="I2790" i="32"/>
  <c r="J2790" i="32"/>
  <c r="A2791" i="32"/>
  <c r="C2791" i="32"/>
  <c r="D2791" i="32"/>
  <c r="E2791" i="32"/>
  <c r="F2791" i="32"/>
  <c r="G2791" i="32"/>
  <c r="I2791" i="32"/>
  <c r="J2791" i="32"/>
  <c r="A2792" i="32"/>
  <c r="C2792" i="32"/>
  <c r="D2792" i="32"/>
  <c r="E2792" i="32"/>
  <c r="F2792" i="32"/>
  <c r="G2792" i="32"/>
  <c r="I2792" i="32"/>
  <c r="J2792" i="32"/>
  <c r="A2793" i="32"/>
  <c r="C2793" i="32"/>
  <c r="D2793" i="32"/>
  <c r="E2793" i="32"/>
  <c r="F2793" i="32"/>
  <c r="G2793" i="32"/>
  <c r="I2793" i="32"/>
  <c r="J2793" i="32"/>
  <c r="A2794" i="32"/>
  <c r="C2794" i="32"/>
  <c r="D2794" i="32"/>
  <c r="E2794" i="32"/>
  <c r="F2794" i="32"/>
  <c r="G2794" i="32"/>
  <c r="I2794" i="32"/>
  <c r="J2794" i="32"/>
  <c r="A2795" i="32"/>
  <c r="C2795" i="32"/>
  <c r="D2795" i="32"/>
  <c r="E2795" i="32"/>
  <c r="F2795" i="32"/>
  <c r="G2795" i="32"/>
  <c r="I2795" i="32"/>
  <c r="J2795" i="32"/>
  <c r="A2796" i="32"/>
  <c r="C2796" i="32"/>
  <c r="D2796" i="32"/>
  <c r="E2796" i="32"/>
  <c r="F2796" i="32"/>
  <c r="G2796" i="32"/>
  <c r="I2796" i="32"/>
  <c r="J2796" i="32"/>
  <c r="A2797" i="32"/>
  <c r="C2797" i="32"/>
  <c r="D2797" i="32"/>
  <c r="E2797" i="32"/>
  <c r="F2797" i="32"/>
  <c r="G2797" i="32"/>
  <c r="I2797" i="32"/>
  <c r="J2797" i="32"/>
  <c r="A2798" i="32"/>
  <c r="C2798" i="32"/>
  <c r="D2798" i="32"/>
  <c r="E2798" i="32"/>
  <c r="F2798" i="32"/>
  <c r="G2798" i="32"/>
  <c r="I2798" i="32"/>
  <c r="J2798" i="32"/>
  <c r="A2799" i="32"/>
  <c r="C2799" i="32"/>
  <c r="D2799" i="32"/>
  <c r="E2799" i="32"/>
  <c r="F2799" i="32"/>
  <c r="G2799" i="32"/>
  <c r="I2799" i="32"/>
  <c r="J2799" i="32"/>
  <c r="A2800" i="32"/>
  <c r="C2800" i="32"/>
  <c r="D2800" i="32"/>
  <c r="E2800" i="32"/>
  <c r="F2800" i="32"/>
  <c r="G2800" i="32"/>
  <c r="I2800" i="32"/>
  <c r="J2800" i="32"/>
  <c r="A2801" i="32"/>
  <c r="C2801" i="32"/>
  <c r="D2801" i="32"/>
  <c r="E2801" i="32"/>
  <c r="F2801" i="32"/>
  <c r="G2801" i="32"/>
  <c r="I2801" i="32"/>
  <c r="J2801" i="32"/>
  <c r="A2802" i="32"/>
  <c r="C2802" i="32"/>
  <c r="D2802" i="32"/>
  <c r="E2802" i="32"/>
  <c r="F2802" i="32"/>
  <c r="G2802" i="32"/>
  <c r="I2802" i="32"/>
  <c r="J2802" i="32"/>
  <c r="A2803" i="32"/>
  <c r="C2803" i="32"/>
  <c r="D2803" i="32"/>
  <c r="E2803" i="32"/>
  <c r="F2803" i="32"/>
  <c r="G2803" i="32"/>
  <c r="I2803" i="32"/>
  <c r="J2803" i="32"/>
  <c r="A2804" i="32"/>
  <c r="C2804" i="32"/>
  <c r="D2804" i="32"/>
  <c r="E2804" i="32"/>
  <c r="F2804" i="32"/>
  <c r="G2804" i="32"/>
  <c r="I2804" i="32"/>
  <c r="J2804" i="32"/>
  <c r="A2805" i="32"/>
  <c r="C2805" i="32"/>
  <c r="D2805" i="32"/>
  <c r="E2805" i="32"/>
  <c r="F2805" i="32"/>
  <c r="G2805" i="32"/>
  <c r="I2805" i="32"/>
  <c r="J2805" i="32"/>
  <c r="A2806" i="32"/>
  <c r="C2806" i="32"/>
  <c r="D2806" i="32"/>
  <c r="E2806" i="32"/>
  <c r="F2806" i="32"/>
  <c r="G2806" i="32"/>
  <c r="I2806" i="32"/>
  <c r="J2806" i="32"/>
  <c r="A2807" i="32"/>
  <c r="C2807" i="32"/>
  <c r="D2807" i="32"/>
  <c r="E2807" i="32"/>
  <c r="F2807" i="32"/>
  <c r="G2807" i="32"/>
  <c r="I2807" i="32"/>
  <c r="J2807" i="32"/>
  <c r="A2808" i="32"/>
  <c r="C2808" i="32"/>
  <c r="D2808" i="32"/>
  <c r="E2808" i="32"/>
  <c r="F2808" i="32"/>
  <c r="G2808" i="32"/>
  <c r="I2808" i="32"/>
  <c r="J2808" i="32"/>
  <c r="A2809" i="32"/>
  <c r="C2809" i="32"/>
  <c r="D2809" i="32"/>
  <c r="E2809" i="32"/>
  <c r="F2809" i="32"/>
  <c r="G2809" i="32"/>
  <c r="I2809" i="32"/>
  <c r="J2809" i="32"/>
  <c r="A2810" i="32"/>
  <c r="C2810" i="32"/>
  <c r="D2810" i="32"/>
  <c r="E2810" i="32"/>
  <c r="F2810" i="32"/>
  <c r="G2810" i="32"/>
  <c r="I2810" i="32"/>
  <c r="J2810" i="32"/>
  <c r="A2811" i="32"/>
  <c r="C2811" i="32"/>
  <c r="D2811" i="32"/>
  <c r="E2811" i="32"/>
  <c r="F2811" i="32"/>
  <c r="G2811" i="32"/>
  <c r="I2811" i="32"/>
  <c r="J2811" i="32"/>
  <c r="A2812" i="32"/>
  <c r="C2812" i="32"/>
  <c r="D2812" i="32"/>
  <c r="E2812" i="32"/>
  <c r="F2812" i="32"/>
  <c r="G2812" i="32"/>
  <c r="I2812" i="32"/>
  <c r="J2812" i="32"/>
  <c r="A2813" i="32"/>
  <c r="C2813" i="32"/>
  <c r="D2813" i="32"/>
  <c r="E2813" i="32"/>
  <c r="F2813" i="32"/>
  <c r="G2813" i="32"/>
  <c r="I2813" i="32"/>
  <c r="J2813" i="32"/>
  <c r="A2814" i="32"/>
  <c r="C2814" i="32"/>
  <c r="D2814" i="32"/>
  <c r="E2814" i="32"/>
  <c r="F2814" i="32"/>
  <c r="G2814" i="32"/>
  <c r="I2814" i="32"/>
  <c r="J2814" i="32"/>
  <c r="A2815" i="32"/>
  <c r="C2815" i="32"/>
  <c r="D2815" i="32"/>
  <c r="E2815" i="32"/>
  <c r="F2815" i="32"/>
  <c r="G2815" i="32"/>
  <c r="I2815" i="32"/>
  <c r="J2815" i="32"/>
  <c r="A2816" i="32"/>
  <c r="C2816" i="32"/>
  <c r="D2816" i="32"/>
  <c r="E2816" i="32"/>
  <c r="F2816" i="32"/>
  <c r="G2816" i="32"/>
  <c r="I2816" i="32"/>
  <c r="J2816" i="32"/>
  <c r="A2817" i="32"/>
  <c r="C2817" i="32"/>
  <c r="D2817" i="32"/>
  <c r="E2817" i="32"/>
  <c r="F2817" i="32"/>
  <c r="G2817" i="32"/>
  <c r="I2817" i="32"/>
  <c r="J2817" i="32"/>
  <c r="A2818" i="32"/>
  <c r="C2818" i="32"/>
  <c r="D2818" i="32"/>
  <c r="E2818" i="32"/>
  <c r="F2818" i="32"/>
  <c r="G2818" i="32"/>
  <c r="I2818" i="32"/>
  <c r="J2818" i="32"/>
  <c r="A2819" i="32"/>
  <c r="C2819" i="32"/>
  <c r="D2819" i="32"/>
  <c r="E2819" i="32"/>
  <c r="F2819" i="32"/>
  <c r="G2819" i="32"/>
  <c r="I2819" i="32"/>
  <c r="J2819" i="32"/>
  <c r="A2820" i="32"/>
  <c r="C2820" i="32"/>
  <c r="D2820" i="32"/>
  <c r="E2820" i="32"/>
  <c r="F2820" i="32"/>
  <c r="G2820" i="32"/>
  <c r="I2820" i="32"/>
  <c r="J2820" i="32"/>
  <c r="A2821" i="32"/>
  <c r="C2821" i="32"/>
  <c r="D2821" i="32"/>
  <c r="E2821" i="32"/>
  <c r="F2821" i="32"/>
  <c r="G2821" i="32"/>
  <c r="I2821" i="32"/>
  <c r="J2821" i="32"/>
  <c r="A2822" i="32"/>
  <c r="C2822" i="32"/>
  <c r="D2822" i="32"/>
  <c r="E2822" i="32"/>
  <c r="F2822" i="32"/>
  <c r="G2822" i="32"/>
  <c r="I2822" i="32"/>
  <c r="J2822" i="32"/>
  <c r="A2823" i="32"/>
  <c r="C2823" i="32"/>
  <c r="D2823" i="32"/>
  <c r="E2823" i="32"/>
  <c r="F2823" i="32"/>
  <c r="G2823" i="32"/>
  <c r="I2823" i="32"/>
  <c r="J2823" i="32"/>
  <c r="A2824" i="32"/>
  <c r="C2824" i="32"/>
  <c r="D2824" i="32"/>
  <c r="E2824" i="32"/>
  <c r="F2824" i="32"/>
  <c r="G2824" i="32"/>
  <c r="I2824" i="32"/>
  <c r="J2824" i="32"/>
  <c r="A2825" i="32"/>
  <c r="C2825" i="32"/>
  <c r="D2825" i="32"/>
  <c r="E2825" i="32"/>
  <c r="F2825" i="32"/>
  <c r="G2825" i="32"/>
  <c r="I2825" i="32"/>
  <c r="J2825" i="32"/>
  <c r="A2826" i="32"/>
  <c r="C2826" i="32"/>
  <c r="D2826" i="32"/>
  <c r="E2826" i="32"/>
  <c r="F2826" i="32"/>
  <c r="G2826" i="32"/>
  <c r="I2826" i="32"/>
  <c r="J2826" i="32"/>
  <c r="A2827" i="32"/>
  <c r="C2827" i="32"/>
  <c r="D2827" i="32"/>
  <c r="E2827" i="32"/>
  <c r="F2827" i="32"/>
  <c r="G2827" i="32"/>
  <c r="I2827" i="32"/>
  <c r="J2827" i="32"/>
  <c r="A2828" i="32"/>
  <c r="C2828" i="32"/>
  <c r="D2828" i="32"/>
  <c r="E2828" i="32"/>
  <c r="F2828" i="32"/>
  <c r="G2828" i="32"/>
  <c r="I2828" i="32"/>
  <c r="J2828" i="32"/>
  <c r="A2829" i="32"/>
  <c r="C2829" i="32"/>
  <c r="D2829" i="32"/>
  <c r="E2829" i="32"/>
  <c r="F2829" i="32"/>
  <c r="G2829" i="32"/>
  <c r="I2829" i="32"/>
  <c r="J2829" i="32"/>
  <c r="A2830" i="32"/>
  <c r="C2830" i="32"/>
  <c r="D2830" i="32"/>
  <c r="E2830" i="32"/>
  <c r="F2830" i="32"/>
  <c r="G2830" i="32"/>
  <c r="I2830" i="32"/>
  <c r="J2830" i="32"/>
  <c r="A2831" i="32"/>
  <c r="C2831" i="32"/>
  <c r="D2831" i="32"/>
  <c r="E2831" i="32"/>
  <c r="F2831" i="32"/>
  <c r="G2831" i="32"/>
  <c r="I2831" i="32"/>
  <c r="J2831" i="32"/>
  <c r="A2832" i="32"/>
  <c r="C2832" i="32"/>
  <c r="D2832" i="32"/>
  <c r="E2832" i="32"/>
  <c r="F2832" i="32"/>
  <c r="G2832" i="32"/>
  <c r="I2832" i="32"/>
  <c r="J2832" i="32"/>
  <c r="A2833" i="32"/>
  <c r="C2833" i="32"/>
  <c r="D2833" i="32"/>
  <c r="E2833" i="32"/>
  <c r="F2833" i="32"/>
  <c r="G2833" i="32"/>
  <c r="I2833" i="32"/>
  <c r="J2833" i="32"/>
  <c r="A2834" i="32"/>
  <c r="C2834" i="32"/>
  <c r="D2834" i="32"/>
  <c r="E2834" i="32"/>
  <c r="F2834" i="32"/>
  <c r="G2834" i="32"/>
  <c r="I2834" i="32"/>
  <c r="J2834" i="32"/>
  <c r="A2835" i="32"/>
  <c r="C2835" i="32"/>
  <c r="D2835" i="32"/>
  <c r="E2835" i="32"/>
  <c r="F2835" i="32"/>
  <c r="G2835" i="32"/>
  <c r="I2835" i="32"/>
  <c r="J2835" i="32"/>
  <c r="A2836" i="32"/>
  <c r="C2836" i="32"/>
  <c r="D2836" i="32"/>
  <c r="E2836" i="32"/>
  <c r="F2836" i="32"/>
  <c r="G2836" i="32"/>
  <c r="I2836" i="32"/>
  <c r="J2836" i="32"/>
  <c r="A2837" i="32"/>
  <c r="C2837" i="32"/>
  <c r="D2837" i="32"/>
  <c r="E2837" i="32"/>
  <c r="F2837" i="32"/>
  <c r="G2837" i="32"/>
  <c r="I2837" i="32"/>
  <c r="J2837" i="32"/>
  <c r="A2838" i="32"/>
  <c r="C2838" i="32"/>
  <c r="D2838" i="32"/>
  <c r="E2838" i="32"/>
  <c r="F2838" i="32"/>
  <c r="G2838" i="32"/>
  <c r="I2838" i="32"/>
  <c r="J2838" i="32"/>
  <c r="A2839" i="32"/>
  <c r="C2839" i="32"/>
  <c r="D2839" i="32"/>
  <c r="E2839" i="32"/>
  <c r="F2839" i="32"/>
  <c r="G2839" i="32"/>
  <c r="I2839" i="32"/>
  <c r="J2839" i="32"/>
  <c r="A2840" i="32"/>
  <c r="C2840" i="32"/>
  <c r="D2840" i="32"/>
  <c r="E2840" i="32"/>
  <c r="F2840" i="32"/>
  <c r="G2840" i="32"/>
  <c r="I2840" i="32"/>
  <c r="J2840" i="32"/>
  <c r="A2841" i="32"/>
  <c r="C2841" i="32"/>
  <c r="D2841" i="32"/>
  <c r="E2841" i="32"/>
  <c r="F2841" i="32"/>
  <c r="G2841" i="32"/>
  <c r="I2841" i="32"/>
  <c r="J2841" i="32"/>
  <c r="A2842" i="32"/>
  <c r="C2842" i="32"/>
  <c r="D2842" i="32"/>
  <c r="E2842" i="32"/>
  <c r="F2842" i="32"/>
  <c r="G2842" i="32"/>
  <c r="I2842" i="32"/>
  <c r="J2842" i="32"/>
  <c r="A2843" i="32"/>
  <c r="C2843" i="32"/>
  <c r="D2843" i="32"/>
  <c r="E2843" i="32"/>
  <c r="F2843" i="32"/>
  <c r="G2843" i="32"/>
  <c r="I2843" i="32"/>
  <c r="J2843" i="32"/>
  <c r="A2844" i="32"/>
  <c r="C2844" i="32"/>
  <c r="D2844" i="32"/>
  <c r="E2844" i="32"/>
  <c r="F2844" i="32"/>
  <c r="G2844" i="32"/>
  <c r="I2844" i="32"/>
  <c r="J2844" i="32"/>
  <c r="A2845" i="32"/>
  <c r="C2845" i="32"/>
  <c r="D2845" i="32"/>
  <c r="E2845" i="32"/>
  <c r="F2845" i="32"/>
  <c r="G2845" i="32"/>
  <c r="I2845" i="32"/>
  <c r="J2845" i="32"/>
  <c r="A2846" i="32"/>
  <c r="C2846" i="32"/>
  <c r="D2846" i="32"/>
  <c r="E2846" i="32"/>
  <c r="F2846" i="32"/>
  <c r="G2846" i="32"/>
  <c r="I2846" i="32"/>
  <c r="J2846" i="32"/>
  <c r="A2847" i="32"/>
  <c r="C2847" i="32"/>
  <c r="D2847" i="32"/>
  <c r="E2847" i="32"/>
  <c r="F2847" i="32"/>
  <c r="G2847" i="32"/>
  <c r="I2847" i="32"/>
  <c r="J2847" i="32"/>
  <c r="A2848" i="32"/>
  <c r="C2848" i="32"/>
  <c r="D2848" i="32"/>
  <c r="E2848" i="32"/>
  <c r="F2848" i="32"/>
  <c r="G2848" i="32"/>
  <c r="I2848" i="32"/>
  <c r="J2848" i="32"/>
  <c r="A2849" i="32"/>
  <c r="C2849" i="32"/>
  <c r="D2849" i="32"/>
  <c r="E2849" i="32"/>
  <c r="F2849" i="32"/>
  <c r="G2849" i="32"/>
  <c r="I2849" i="32"/>
  <c r="J2849" i="32"/>
  <c r="A2850" i="32"/>
  <c r="C2850" i="32"/>
  <c r="D2850" i="32"/>
  <c r="E2850" i="32"/>
  <c r="F2850" i="32"/>
  <c r="G2850" i="32"/>
  <c r="I2850" i="32"/>
  <c r="J2850" i="32"/>
  <c r="A2851" i="32"/>
  <c r="C2851" i="32"/>
  <c r="D2851" i="32"/>
  <c r="E2851" i="32"/>
  <c r="F2851" i="32"/>
  <c r="G2851" i="32"/>
  <c r="I2851" i="32"/>
  <c r="J2851" i="32"/>
  <c r="A2852" i="32"/>
  <c r="C2852" i="32"/>
  <c r="D2852" i="32"/>
  <c r="E2852" i="32"/>
  <c r="F2852" i="32"/>
  <c r="G2852" i="32"/>
  <c r="I2852" i="32"/>
  <c r="J2852" i="32"/>
  <c r="A2853" i="32"/>
  <c r="C2853" i="32"/>
  <c r="D2853" i="32"/>
  <c r="E2853" i="32"/>
  <c r="F2853" i="32"/>
  <c r="G2853" i="32"/>
  <c r="I2853" i="32"/>
  <c r="J2853" i="32"/>
  <c r="A2854" i="32"/>
  <c r="C2854" i="32"/>
  <c r="D2854" i="32"/>
  <c r="E2854" i="32"/>
  <c r="F2854" i="32"/>
  <c r="G2854" i="32"/>
  <c r="I2854" i="32"/>
  <c r="J2854" i="32"/>
  <c r="A2855" i="32"/>
  <c r="C2855" i="32"/>
  <c r="D2855" i="32"/>
  <c r="E2855" i="32"/>
  <c r="F2855" i="32"/>
  <c r="G2855" i="32"/>
  <c r="I2855" i="32"/>
  <c r="J2855" i="32"/>
  <c r="A2856" i="32"/>
  <c r="C2856" i="32"/>
  <c r="D2856" i="32"/>
  <c r="E2856" i="32"/>
  <c r="F2856" i="32"/>
  <c r="G2856" i="32"/>
  <c r="I2856" i="32"/>
  <c r="J2856" i="32"/>
  <c r="A2857" i="32"/>
  <c r="C2857" i="32"/>
  <c r="D2857" i="32"/>
  <c r="E2857" i="32"/>
  <c r="F2857" i="32"/>
  <c r="G2857" i="32"/>
  <c r="I2857" i="32"/>
  <c r="J2857" i="32"/>
  <c r="A2858" i="32"/>
  <c r="C2858" i="32"/>
  <c r="D2858" i="32"/>
  <c r="E2858" i="32"/>
  <c r="F2858" i="32"/>
  <c r="G2858" i="32"/>
  <c r="I2858" i="32"/>
  <c r="J2858" i="32"/>
  <c r="A2859" i="32"/>
  <c r="C2859" i="32"/>
  <c r="D2859" i="32"/>
  <c r="E2859" i="32"/>
  <c r="F2859" i="32"/>
  <c r="G2859" i="32"/>
  <c r="I2859" i="32"/>
  <c r="J2859" i="32"/>
  <c r="A2860" i="32"/>
  <c r="C2860" i="32"/>
  <c r="D2860" i="32"/>
  <c r="E2860" i="32"/>
  <c r="F2860" i="32"/>
  <c r="G2860" i="32"/>
  <c r="I2860" i="32"/>
  <c r="J2860" i="32"/>
  <c r="A2861" i="32"/>
  <c r="C2861" i="32"/>
  <c r="D2861" i="32"/>
  <c r="E2861" i="32"/>
  <c r="F2861" i="32"/>
  <c r="G2861" i="32"/>
  <c r="I2861" i="32"/>
  <c r="J2861" i="32"/>
  <c r="A2862" i="32"/>
  <c r="C2862" i="32"/>
  <c r="D2862" i="32"/>
  <c r="E2862" i="32"/>
  <c r="F2862" i="32"/>
  <c r="G2862" i="32"/>
  <c r="I2862" i="32"/>
  <c r="J2862" i="32"/>
  <c r="A2863" i="32"/>
  <c r="C2863" i="32"/>
  <c r="D2863" i="32"/>
  <c r="E2863" i="32"/>
  <c r="F2863" i="32"/>
  <c r="G2863" i="32"/>
  <c r="I2863" i="32"/>
  <c r="J2863" i="32"/>
  <c r="A2864" i="32"/>
  <c r="C2864" i="32"/>
  <c r="D2864" i="32"/>
  <c r="E2864" i="32"/>
  <c r="F2864" i="32"/>
  <c r="G2864" i="32"/>
  <c r="I2864" i="32"/>
  <c r="J2864" i="32"/>
  <c r="A2865" i="32"/>
  <c r="C2865" i="32"/>
  <c r="D2865" i="32"/>
  <c r="E2865" i="32"/>
  <c r="F2865" i="32"/>
  <c r="G2865" i="32"/>
  <c r="I2865" i="32"/>
  <c r="J2865" i="32"/>
  <c r="A2866" i="32"/>
  <c r="C2866" i="32"/>
  <c r="D2866" i="32"/>
  <c r="E2866" i="32"/>
  <c r="F2866" i="32"/>
  <c r="G2866" i="32"/>
  <c r="I2866" i="32"/>
  <c r="J2866" i="32"/>
  <c r="A2867" i="32"/>
  <c r="C2867" i="32"/>
  <c r="D2867" i="32"/>
  <c r="E2867" i="32"/>
  <c r="F2867" i="32"/>
  <c r="G2867" i="32"/>
  <c r="I2867" i="32"/>
  <c r="J2867" i="32"/>
  <c r="A2868" i="32"/>
  <c r="C2868" i="32"/>
  <c r="D2868" i="32"/>
  <c r="E2868" i="32"/>
  <c r="F2868" i="32"/>
  <c r="G2868" i="32"/>
  <c r="I2868" i="32"/>
  <c r="J2868" i="32"/>
  <c r="A2869" i="32"/>
  <c r="C2869" i="32"/>
  <c r="D2869" i="32"/>
  <c r="E2869" i="32"/>
  <c r="F2869" i="32"/>
  <c r="G2869" i="32"/>
  <c r="I2869" i="32"/>
  <c r="J2869" i="32"/>
  <c r="A2870" i="32"/>
  <c r="C2870" i="32"/>
  <c r="D2870" i="32"/>
  <c r="E2870" i="32"/>
  <c r="F2870" i="32"/>
  <c r="G2870" i="32"/>
  <c r="I2870" i="32"/>
  <c r="J2870" i="32"/>
  <c r="A2871" i="32"/>
  <c r="C2871" i="32"/>
  <c r="D2871" i="32"/>
  <c r="E2871" i="32"/>
  <c r="F2871" i="32"/>
  <c r="G2871" i="32"/>
  <c r="I2871" i="32"/>
  <c r="J2871" i="32"/>
  <c r="A2872" i="32"/>
  <c r="C2872" i="32"/>
  <c r="D2872" i="32"/>
  <c r="E2872" i="32"/>
  <c r="F2872" i="32"/>
  <c r="G2872" i="32"/>
  <c r="I2872" i="32"/>
  <c r="J2872" i="32"/>
  <c r="A2873" i="32"/>
  <c r="C2873" i="32"/>
  <c r="D2873" i="32"/>
  <c r="E2873" i="32"/>
  <c r="F2873" i="32"/>
  <c r="G2873" i="32"/>
  <c r="I2873" i="32"/>
  <c r="J2873" i="32"/>
  <c r="A2874" i="32"/>
  <c r="C2874" i="32"/>
  <c r="D2874" i="32"/>
  <c r="E2874" i="32"/>
  <c r="F2874" i="32"/>
  <c r="G2874" i="32"/>
  <c r="I2874" i="32"/>
  <c r="J2874" i="32"/>
  <c r="A2875" i="32"/>
  <c r="C2875" i="32"/>
  <c r="D2875" i="32"/>
  <c r="E2875" i="32"/>
  <c r="F2875" i="32"/>
  <c r="G2875" i="32"/>
  <c r="I2875" i="32"/>
  <c r="J2875" i="32"/>
  <c r="A2876" i="32"/>
  <c r="C2876" i="32"/>
  <c r="D2876" i="32"/>
  <c r="E2876" i="32"/>
  <c r="F2876" i="32"/>
  <c r="G2876" i="32"/>
  <c r="I2876" i="32"/>
  <c r="J2876" i="32"/>
  <c r="A2877" i="32"/>
  <c r="C2877" i="32"/>
  <c r="D2877" i="32"/>
  <c r="E2877" i="32"/>
  <c r="F2877" i="32"/>
  <c r="G2877" i="32"/>
  <c r="I2877" i="32"/>
  <c r="J2877" i="32"/>
  <c r="A2878" i="32"/>
  <c r="C2878" i="32"/>
  <c r="D2878" i="32"/>
  <c r="E2878" i="32"/>
  <c r="F2878" i="32"/>
  <c r="G2878" i="32"/>
  <c r="I2878" i="32"/>
  <c r="J2878" i="32"/>
  <c r="A2879" i="32"/>
  <c r="C2879" i="32"/>
  <c r="D2879" i="32"/>
  <c r="E2879" i="32"/>
  <c r="F2879" i="32"/>
  <c r="G2879" i="32"/>
  <c r="I2879" i="32"/>
  <c r="J2879" i="32"/>
  <c r="A2880" i="32"/>
  <c r="C2880" i="32"/>
  <c r="D2880" i="32"/>
  <c r="E2880" i="32"/>
  <c r="F2880" i="32"/>
  <c r="G2880" i="32"/>
  <c r="I2880" i="32"/>
  <c r="J2880" i="32"/>
  <c r="A2881" i="32"/>
  <c r="C2881" i="32"/>
  <c r="D2881" i="32"/>
  <c r="E2881" i="32"/>
  <c r="F2881" i="32"/>
  <c r="G2881" i="32"/>
  <c r="I2881" i="32"/>
  <c r="J2881" i="32"/>
  <c r="A2882" i="32"/>
  <c r="C2882" i="32"/>
  <c r="D2882" i="32"/>
  <c r="E2882" i="32"/>
  <c r="F2882" i="32"/>
  <c r="G2882" i="32"/>
  <c r="I2882" i="32"/>
  <c r="J2882" i="32"/>
  <c r="A2883" i="32"/>
  <c r="C2883" i="32"/>
  <c r="D2883" i="32"/>
  <c r="E2883" i="32"/>
  <c r="F2883" i="32"/>
  <c r="G2883" i="32"/>
  <c r="I2883" i="32"/>
  <c r="J2883" i="32"/>
  <c r="A2884" i="32"/>
  <c r="C2884" i="32"/>
  <c r="D2884" i="32"/>
  <c r="E2884" i="32"/>
  <c r="F2884" i="32"/>
  <c r="G2884" i="32"/>
  <c r="I2884" i="32"/>
  <c r="J2884" i="32"/>
  <c r="A2885" i="32"/>
  <c r="C2885" i="32"/>
  <c r="D2885" i="32"/>
  <c r="E2885" i="32"/>
  <c r="F2885" i="32"/>
  <c r="G2885" i="32"/>
  <c r="I2885" i="32"/>
  <c r="J2885" i="32"/>
  <c r="A2886" i="32"/>
  <c r="C2886" i="32"/>
  <c r="D2886" i="32"/>
  <c r="E2886" i="32"/>
  <c r="F2886" i="32"/>
  <c r="G2886" i="32"/>
  <c r="I2886" i="32"/>
  <c r="J2886" i="32"/>
  <c r="A2887" i="32"/>
  <c r="C2887" i="32"/>
  <c r="D2887" i="32"/>
  <c r="E2887" i="32"/>
  <c r="F2887" i="32"/>
  <c r="G2887" i="32"/>
  <c r="I2887" i="32"/>
  <c r="J2887" i="32"/>
  <c r="A2888" i="32"/>
  <c r="C2888" i="32"/>
  <c r="D2888" i="32"/>
  <c r="E2888" i="32"/>
  <c r="F2888" i="32"/>
  <c r="G2888" i="32"/>
  <c r="I2888" i="32"/>
  <c r="J2888" i="32"/>
  <c r="A2889" i="32"/>
  <c r="C2889" i="32"/>
  <c r="D2889" i="32"/>
  <c r="E2889" i="32"/>
  <c r="F2889" i="32"/>
  <c r="G2889" i="32"/>
  <c r="I2889" i="32"/>
  <c r="J2889" i="32"/>
  <c r="A2890" i="32"/>
  <c r="C2890" i="32"/>
  <c r="D2890" i="32"/>
  <c r="E2890" i="32"/>
  <c r="F2890" i="32"/>
  <c r="G2890" i="32"/>
  <c r="I2890" i="32"/>
  <c r="J2890" i="32"/>
  <c r="A2891" i="32"/>
  <c r="C2891" i="32"/>
  <c r="D2891" i="32"/>
  <c r="E2891" i="32"/>
  <c r="F2891" i="32"/>
  <c r="G2891" i="32"/>
  <c r="I2891" i="32"/>
  <c r="J2891" i="32"/>
  <c r="A2892" i="32"/>
  <c r="C2892" i="32"/>
  <c r="D2892" i="32"/>
  <c r="E2892" i="32"/>
  <c r="F2892" i="32"/>
  <c r="G2892" i="32"/>
  <c r="I2892" i="32"/>
  <c r="J2892" i="32"/>
  <c r="A2893" i="32"/>
  <c r="C2893" i="32"/>
  <c r="D2893" i="32"/>
  <c r="E2893" i="32"/>
  <c r="F2893" i="32"/>
  <c r="G2893" i="32"/>
  <c r="I2893" i="32"/>
  <c r="J2893" i="32"/>
  <c r="A2894" i="32"/>
  <c r="C2894" i="32"/>
  <c r="D2894" i="32"/>
  <c r="E2894" i="32"/>
  <c r="F2894" i="32"/>
  <c r="G2894" i="32"/>
  <c r="I2894" i="32"/>
  <c r="J2894" i="32"/>
  <c r="A2895" i="32"/>
  <c r="C2895" i="32"/>
  <c r="D2895" i="32"/>
  <c r="E2895" i="32"/>
  <c r="F2895" i="32"/>
  <c r="G2895" i="32"/>
  <c r="I2895" i="32"/>
  <c r="J2895" i="32"/>
  <c r="A2896" i="32"/>
  <c r="C2896" i="32"/>
  <c r="D2896" i="32"/>
  <c r="E2896" i="32"/>
  <c r="F2896" i="32"/>
  <c r="G2896" i="32"/>
  <c r="I2896" i="32"/>
  <c r="J2896" i="32"/>
  <c r="A2897" i="32"/>
  <c r="C2897" i="32"/>
  <c r="D2897" i="32"/>
  <c r="E2897" i="32"/>
  <c r="F2897" i="32"/>
  <c r="G2897" i="32"/>
  <c r="I2897" i="32"/>
  <c r="J2897" i="32"/>
  <c r="A2898" i="32"/>
  <c r="C2898" i="32"/>
  <c r="D2898" i="32"/>
  <c r="E2898" i="32"/>
  <c r="F2898" i="32"/>
  <c r="G2898" i="32"/>
  <c r="I2898" i="32"/>
  <c r="J2898" i="32"/>
  <c r="A2899" i="32"/>
  <c r="C2899" i="32"/>
  <c r="D2899" i="32"/>
  <c r="E2899" i="32"/>
  <c r="F2899" i="32"/>
  <c r="G2899" i="32"/>
  <c r="I2899" i="32"/>
  <c r="J2899" i="32"/>
  <c r="A2900" i="32"/>
  <c r="C2900" i="32"/>
  <c r="D2900" i="32"/>
  <c r="E2900" i="32"/>
  <c r="F2900" i="32"/>
  <c r="G2900" i="32"/>
  <c r="I2900" i="32"/>
  <c r="J2900" i="32"/>
  <c r="A2901" i="32"/>
  <c r="C2901" i="32"/>
  <c r="D2901" i="32"/>
  <c r="E2901" i="32"/>
  <c r="F2901" i="32"/>
  <c r="G2901" i="32"/>
  <c r="I2901" i="32"/>
  <c r="J2901" i="32"/>
  <c r="A2902" i="32"/>
  <c r="C2902" i="32"/>
  <c r="D2902" i="32"/>
  <c r="E2902" i="32"/>
  <c r="F2902" i="32"/>
  <c r="G2902" i="32"/>
  <c r="I2902" i="32"/>
  <c r="J2902" i="32"/>
  <c r="A2903" i="32"/>
  <c r="C2903" i="32"/>
  <c r="D2903" i="32"/>
  <c r="E2903" i="32"/>
  <c r="F2903" i="32"/>
  <c r="G2903" i="32"/>
  <c r="I2903" i="32"/>
  <c r="J2903" i="32"/>
  <c r="A2904" i="32"/>
  <c r="C2904" i="32"/>
  <c r="D2904" i="32"/>
  <c r="E2904" i="32"/>
  <c r="F2904" i="32"/>
  <c r="G2904" i="32"/>
  <c r="I2904" i="32"/>
  <c r="J2904" i="32"/>
  <c r="A2905" i="32"/>
  <c r="C2905" i="32"/>
  <c r="D2905" i="32"/>
  <c r="E2905" i="32"/>
  <c r="F2905" i="32"/>
  <c r="G2905" i="32"/>
  <c r="I2905" i="32"/>
  <c r="J2905" i="32"/>
  <c r="A2906" i="32"/>
  <c r="C2906" i="32"/>
  <c r="D2906" i="32"/>
  <c r="E2906" i="32"/>
  <c r="F2906" i="32"/>
  <c r="G2906" i="32"/>
  <c r="I2906" i="32"/>
  <c r="J2906" i="32"/>
  <c r="A2907" i="32"/>
  <c r="C2907" i="32"/>
  <c r="D2907" i="32"/>
  <c r="E2907" i="32"/>
  <c r="F2907" i="32"/>
  <c r="G2907" i="32"/>
  <c r="I2907" i="32"/>
  <c r="J2907" i="32"/>
  <c r="A2908" i="32"/>
  <c r="C2908" i="32"/>
  <c r="D2908" i="32"/>
  <c r="E2908" i="32"/>
  <c r="F2908" i="32"/>
  <c r="G2908" i="32"/>
  <c r="I2908" i="32"/>
  <c r="J2908" i="32"/>
  <c r="A2909" i="32"/>
  <c r="C2909" i="32"/>
  <c r="D2909" i="32"/>
  <c r="E2909" i="32"/>
  <c r="F2909" i="32"/>
  <c r="G2909" i="32"/>
  <c r="I2909" i="32"/>
  <c r="J2909" i="32"/>
  <c r="A2910" i="32"/>
  <c r="C2910" i="32"/>
  <c r="D2910" i="32"/>
  <c r="E2910" i="32"/>
  <c r="F2910" i="32"/>
  <c r="G2910" i="32"/>
  <c r="I2910" i="32"/>
  <c r="J2910" i="32"/>
  <c r="A2911" i="32"/>
  <c r="C2911" i="32"/>
  <c r="D2911" i="32"/>
  <c r="E2911" i="32"/>
  <c r="F2911" i="32"/>
  <c r="G2911" i="32"/>
  <c r="I2911" i="32"/>
  <c r="J2911" i="32"/>
  <c r="A2912" i="32"/>
  <c r="C2912" i="32"/>
  <c r="D2912" i="32"/>
  <c r="E2912" i="32"/>
  <c r="F2912" i="32"/>
  <c r="G2912" i="32"/>
  <c r="I2912" i="32"/>
  <c r="J2912" i="32"/>
  <c r="A2913" i="32"/>
  <c r="C2913" i="32"/>
  <c r="D2913" i="32"/>
  <c r="E2913" i="32"/>
  <c r="F2913" i="32"/>
  <c r="G2913" i="32"/>
  <c r="I2913" i="32"/>
  <c r="J2913" i="32"/>
  <c r="A2914" i="32"/>
  <c r="C2914" i="32"/>
  <c r="D2914" i="32"/>
  <c r="E2914" i="32"/>
  <c r="F2914" i="32"/>
  <c r="G2914" i="32"/>
  <c r="I2914" i="32"/>
  <c r="J2914" i="32"/>
  <c r="A2915" i="32"/>
  <c r="C2915" i="32"/>
  <c r="D2915" i="32"/>
  <c r="E2915" i="32"/>
  <c r="F2915" i="32"/>
  <c r="G2915" i="32"/>
  <c r="I2915" i="32"/>
  <c r="J2915" i="32"/>
  <c r="A2916" i="32"/>
  <c r="C2916" i="32"/>
  <c r="D2916" i="32"/>
  <c r="E2916" i="32"/>
  <c r="F2916" i="32"/>
  <c r="G2916" i="32"/>
  <c r="I2916" i="32"/>
  <c r="J2916" i="32"/>
  <c r="A2917" i="32"/>
  <c r="C2917" i="32"/>
  <c r="D2917" i="32"/>
  <c r="E2917" i="32"/>
  <c r="F2917" i="32"/>
  <c r="G2917" i="32"/>
  <c r="I2917" i="32"/>
  <c r="J2917" i="32"/>
  <c r="A2918" i="32"/>
  <c r="C2918" i="32"/>
  <c r="D2918" i="32"/>
  <c r="E2918" i="32"/>
  <c r="F2918" i="32"/>
  <c r="G2918" i="32"/>
  <c r="I2918" i="32"/>
  <c r="J2918" i="32"/>
  <c r="A2919" i="32"/>
  <c r="C2919" i="32"/>
  <c r="D2919" i="32"/>
  <c r="E2919" i="32"/>
  <c r="F2919" i="32"/>
  <c r="G2919" i="32"/>
  <c r="I2919" i="32"/>
  <c r="J2919" i="32"/>
  <c r="A2920" i="32"/>
  <c r="C2920" i="32"/>
  <c r="D2920" i="32"/>
  <c r="E2920" i="32"/>
  <c r="F2920" i="32"/>
  <c r="G2920" i="32"/>
  <c r="I2920" i="32"/>
  <c r="J2920" i="32"/>
  <c r="A2921" i="32"/>
  <c r="C2921" i="32"/>
  <c r="D2921" i="32"/>
  <c r="E2921" i="32"/>
  <c r="F2921" i="32"/>
  <c r="G2921" i="32"/>
  <c r="I2921" i="32"/>
  <c r="J2921" i="32"/>
  <c r="A2922" i="32"/>
  <c r="C2922" i="32"/>
  <c r="D2922" i="32"/>
  <c r="E2922" i="32"/>
  <c r="F2922" i="32"/>
  <c r="G2922" i="32"/>
  <c r="I2922" i="32"/>
  <c r="J2922" i="32"/>
  <c r="A2923" i="32"/>
  <c r="C2923" i="32"/>
  <c r="D2923" i="32"/>
  <c r="E2923" i="32"/>
  <c r="F2923" i="32"/>
  <c r="G2923" i="32"/>
  <c r="I2923" i="32"/>
  <c r="J2923" i="32"/>
  <c r="A2924" i="32"/>
  <c r="C2924" i="32"/>
  <c r="D2924" i="32"/>
  <c r="E2924" i="32"/>
  <c r="F2924" i="32"/>
  <c r="G2924" i="32"/>
  <c r="I2924" i="32"/>
  <c r="J2924" i="32"/>
  <c r="A2925" i="32"/>
  <c r="C2925" i="32"/>
  <c r="D2925" i="32"/>
  <c r="E2925" i="32"/>
  <c r="F2925" i="32"/>
  <c r="G2925" i="32"/>
  <c r="I2925" i="32"/>
  <c r="J2925" i="32"/>
  <c r="A2926" i="32"/>
  <c r="C2926" i="32"/>
  <c r="D2926" i="32"/>
  <c r="E2926" i="32"/>
  <c r="F2926" i="32"/>
  <c r="G2926" i="32"/>
  <c r="I2926" i="32"/>
  <c r="J2926" i="32"/>
  <c r="A2927" i="32"/>
  <c r="C2927" i="32"/>
  <c r="D2927" i="32"/>
  <c r="E2927" i="32"/>
  <c r="F2927" i="32"/>
  <c r="G2927" i="32"/>
  <c r="I2927" i="32"/>
  <c r="J2927" i="32"/>
  <c r="A2928" i="32"/>
  <c r="C2928" i="32"/>
  <c r="D2928" i="32"/>
  <c r="E2928" i="32"/>
  <c r="F2928" i="32"/>
  <c r="G2928" i="32"/>
  <c r="I2928" i="32"/>
  <c r="J2928" i="32"/>
  <c r="A2929" i="32"/>
  <c r="C2929" i="32"/>
  <c r="D2929" i="32"/>
  <c r="E2929" i="32"/>
  <c r="F2929" i="32"/>
  <c r="G2929" i="32"/>
  <c r="I2929" i="32"/>
  <c r="J2929" i="32"/>
  <c r="A2930" i="32"/>
  <c r="C2930" i="32"/>
  <c r="D2930" i="32"/>
  <c r="E2930" i="32"/>
  <c r="F2930" i="32"/>
  <c r="G2930" i="32"/>
  <c r="I2930" i="32"/>
  <c r="J2930" i="32"/>
  <c r="A2931" i="32"/>
  <c r="C2931" i="32"/>
  <c r="D2931" i="32"/>
  <c r="E2931" i="32"/>
  <c r="F2931" i="32"/>
  <c r="G2931" i="32"/>
  <c r="I2931" i="32"/>
  <c r="J2931" i="32"/>
  <c r="A2932" i="32"/>
  <c r="C2932" i="32"/>
  <c r="D2932" i="32"/>
  <c r="E2932" i="32"/>
  <c r="F2932" i="32"/>
  <c r="G2932" i="32"/>
  <c r="I2932" i="32"/>
  <c r="J2932" i="32"/>
  <c r="A2933" i="32"/>
  <c r="C2933" i="32"/>
  <c r="D2933" i="32"/>
  <c r="E2933" i="32"/>
  <c r="F2933" i="32"/>
  <c r="G2933" i="32"/>
  <c r="I2933" i="32"/>
  <c r="J2933" i="32"/>
  <c r="A2934" i="32"/>
  <c r="C2934" i="32"/>
  <c r="D2934" i="32"/>
  <c r="E2934" i="32"/>
  <c r="F2934" i="32"/>
  <c r="G2934" i="32"/>
  <c r="I2934" i="32"/>
  <c r="J2934" i="32"/>
  <c r="A2935" i="32"/>
  <c r="C2935" i="32"/>
  <c r="D2935" i="32"/>
  <c r="E2935" i="32"/>
  <c r="F2935" i="32"/>
  <c r="G2935" i="32"/>
  <c r="I2935" i="32"/>
  <c r="J2935" i="32"/>
  <c r="A2936" i="32"/>
  <c r="C2936" i="32"/>
  <c r="D2936" i="32"/>
  <c r="E2936" i="32"/>
  <c r="F2936" i="32"/>
  <c r="G2936" i="32"/>
  <c r="I2936" i="32"/>
  <c r="J2936" i="32"/>
  <c r="A2937" i="32"/>
  <c r="C2937" i="32"/>
  <c r="D2937" i="32"/>
  <c r="E2937" i="32"/>
  <c r="F2937" i="32"/>
  <c r="G2937" i="32"/>
  <c r="I2937" i="32"/>
  <c r="J2937" i="32"/>
  <c r="A2938" i="32"/>
  <c r="C2938" i="32"/>
  <c r="D2938" i="32"/>
  <c r="E2938" i="32"/>
  <c r="F2938" i="32"/>
  <c r="G2938" i="32"/>
  <c r="I2938" i="32"/>
  <c r="J2938" i="32"/>
  <c r="A2939" i="32"/>
  <c r="C2939" i="32"/>
  <c r="D2939" i="32"/>
  <c r="E2939" i="32"/>
  <c r="F2939" i="32"/>
  <c r="G2939" i="32"/>
  <c r="I2939" i="32"/>
  <c r="J2939" i="32"/>
  <c r="A2940" i="32"/>
  <c r="C2940" i="32"/>
  <c r="D2940" i="32"/>
  <c r="E2940" i="32"/>
  <c r="F2940" i="32"/>
  <c r="G2940" i="32"/>
  <c r="I2940" i="32"/>
  <c r="J2940" i="32"/>
  <c r="A2941" i="32"/>
  <c r="C2941" i="32"/>
  <c r="D2941" i="32"/>
  <c r="E2941" i="32"/>
  <c r="F2941" i="32"/>
  <c r="G2941" i="32"/>
  <c r="I2941" i="32"/>
  <c r="J2941" i="32"/>
  <c r="A2942" i="32"/>
  <c r="C2942" i="32"/>
  <c r="D2942" i="32"/>
  <c r="E2942" i="32"/>
  <c r="F2942" i="32"/>
  <c r="G2942" i="32"/>
  <c r="I2942" i="32"/>
  <c r="J2942" i="32"/>
  <c r="A2943" i="32"/>
  <c r="C2943" i="32"/>
  <c r="D2943" i="32"/>
  <c r="E2943" i="32"/>
  <c r="F2943" i="32"/>
  <c r="G2943" i="32"/>
  <c r="I2943" i="32"/>
  <c r="J2943" i="32"/>
  <c r="A2944" i="32"/>
  <c r="C2944" i="32"/>
  <c r="D2944" i="32"/>
  <c r="E2944" i="32"/>
  <c r="F2944" i="32"/>
  <c r="G2944" i="32"/>
  <c r="I2944" i="32"/>
  <c r="J2944" i="32"/>
  <c r="A2945" i="32"/>
  <c r="C2945" i="32"/>
  <c r="D2945" i="32"/>
  <c r="E2945" i="32"/>
  <c r="F2945" i="32"/>
  <c r="G2945" i="32"/>
  <c r="I2945" i="32"/>
  <c r="J2945" i="32"/>
  <c r="A2946" i="32"/>
  <c r="C2946" i="32"/>
  <c r="D2946" i="32"/>
  <c r="E2946" i="32"/>
  <c r="F2946" i="32"/>
  <c r="G2946" i="32"/>
  <c r="I2946" i="32"/>
  <c r="J2946" i="32"/>
  <c r="A2947" i="32"/>
  <c r="C2947" i="32"/>
  <c r="D2947" i="32"/>
  <c r="E2947" i="32"/>
  <c r="F2947" i="32"/>
  <c r="G2947" i="32"/>
  <c r="I2947" i="32"/>
  <c r="J2947" i="32"/>
  <c r="A2948" i="32"/>
  <c r="C2948" i="32"/>
  <c r="D2948" i="32"/>
  <c r="E2948" i="32"/>
  <c r="F2948" i="32"/>
  <c r="G2948" i="32"/>
  <c r="I2948" i="32"/>
  <c r="J2948" i="32"/>
  <c r="A2949" i="32"/>
  <c r="C2949" i="32"/>
  <c r="D2949" i="32"/>
  <c r="E2949" i="32"/>
  <c r="F2949" i="32"/>
  <c r="G2949" i="32"/>
  <c r="I2949" i="32"/>
  <c r="J2949" i="32"/>
  <c r="A2950" i="32"/>
  <c r="C2950" i="32"/>
  <c r="D2950" i="32"/>
  <c r="E2950" i="32"/>
  <c r="F2950" i="32"/>
  <c r="G2950" i="32"/>
  <c r="I2950" i="32"/>
  <c r="J2950" i="32"/>
  <c r="A2951" i="32"/>
  <c r="C2951" i="32"/>
  <c r="D2951" i="32"/>
  <c r="E2951" i="32"/>
  <c r="F2951" i="32"/>
  <c r="G2951" i="32"/>
  <c r="I2951" i="32"/>
  <c r="J2951" i="32"/>
  <c r="A2952" i="32"/>
  <c r="C2952" i="32"/>
  <c r="D2952" i="32"/>
  <c r="E2952" i="32"/>
  <c r="F2952" i="32"/>
  <c r="G2952" i="32"/>
  <c r="I2952" i="32"/>
  <c r="J2952" i="32"/>
  <c r="A2953" i="32"/>
  <c r="C2953" i="32"/>
  <c r="D2953" i="32"/>
  <c r="E2953" i="32"/>
  <c r="F2953" i="32"/>
  <c r="G2953" i="32"/>
  <c r="I2953" i="32"/>
  <c r="J2953" i="32"/>
  <c r="A2954" i="32"/>
  <c r="C2954" i="32"/>
  <c r="D2954" i="32"/>
  <c r="E2954" i="32"/>
  <c r="F2954" i="32"/>
  <c r="G2954" i="32"/>
  <c r="I2954" i="32"/>
  <c r="J2954" i="32"/>
  <c r="A2955" i="32"/>
  <c r="C2955" i="32"/>
  <c r="D2955" i="32"/>
  <c r="E2955" i="32"/>
  <c r="F2955" i="32"/>
  <c r="G2955" i="32"/>
  <c r="I2955" i="32"/>
  <c r="J2955" i="32"/>
  <c r="A2956" i="32"/>
  <c r="C2956" i="32"/>
  <c r="D2956" i="32"/>
  <c r="E2956" i="32"/>
  <c r="F2956" i="32"/>
  <c r="G2956" i="32"/>
  <c r="I2956" i="32"/>
  <c r="J2956" i="32"/>
  <c r="A2957" i="32"/>
  <c r="C2957" i="32"/>
  <c r="D2957" i="32"/>
  <c r="E2957" i="32"/>
  <c r="F2957" i="32"/>
  <c r="G2957" i="32"/>
  <c r="I2957" i="32"/>
  <c r="J2957" i="32"/>
  <c r="A2958" i="32"/>
  <c r="C2958" i="32"/>
  <c r="D2958" i="32"/>
  <c r="E2958" i="32"/>
  <c r="F2958" i="32"/>
  <c r="G2958" i="32"/>
  <c r="I2958" i="32"/>
  <c r="J2958" i="32"/>
  <c r="A2959" i="32"/>
  <c r="C2959" i="32"/>
  <c r="D2959" i="32"/>
  <c r="E2959" i="32"/>
  <c r="F2959" i="32"/>
  <c r="G2959" i="32"/>
  <c r="I2959" i="32"/>
  <c r="J2959" i="32"/>
  <c r="A2960" i="32"/>
  <c r="C2960" i="32"/>
  <c r="D2960" i="32"/>
  <c r="E2960" i="32"/>
  <c r="F2960" i="32"/>
  <c r="G2960" i="32"/>
  <c r="I2960" i="32"/>
  <c r="J2960" i="32"/>
  <c r="A2961" i="32"/>
  <c r="C2961" i="32"/>
  <c r="D2961" i="32"/>
  <c r="E2961" i="32"/>
  <c r="F2961" i="32"/>
  <c r="G2961" i="32"/>
  <c r="I2961" i="32"/>
  <c r="J2961" i="32"/>
  <c r="A2962" i="32"/>
  <c r="C2962" i="32"/>
  <c r="D2962" i="32"/>
  <c r="E2962" i="32"/>
  <c r="F2962" i="32"/>
  <c r="G2962" i="32"/>
  <c r="I2962" i="32"/>
  <c r="J2962" i="32"/>
  <c r="A2963" i="32"/>
  <c r="C2963" i="32"/>
  <c r="D2963" i="32"/>
  <c r="E2963" i="32"/>
  <c r="F2963" i="32"/>
  <c r="G2963" i="32"/>
  <c r="I2963" i="32"/>
  <c r="J2963" i="32"/>
  <c r="A2964" i="32"/>
  <c r="C2964" i="32"/>
  <c r="D2964" i="32"/>
  <c r="E2964" i="32"/>
  <c r="F2964" i="32"/>
  <c r="G2964" i="32"/>
  <c r="I2964" i="32"/>
  <c r="J2964" i="32"/>
  <c r="A2965" i="32"/>
  <c r="C2965" i="32"/>
  <c r="D2965" i="32"/>
  <c r="E2965" i="32"/>
  <c r="F2965" i="32"/>
  <c r="G2965" i="32"/>
  <c r="I2965" i="32"/>
  <c r="J2965" i="32"/>
  <c r="A2966" i="32"/>
  <c r="C2966" i="32"/>
  <c r="D2966" i="32"/>
  <c r="E2966" i="32"/>
  <c r="F2966" i="32"/>
  <c r="G2966" i="32"/>
  <c r="I2966" i="32"/>
  <c r="J2966" i="32"/>
  <c r="A2967" i="32"/>
  <c r="C2967" i="32"/>
  <c r="D2967" i="32"/>
  <c r="E2967" i="32"/>
  <c r="F2967" i="32"/>
  <c r="G2967" i="32"/>
  <c r="I2967" i="32"/>
  <c r="J2967" i="32"/>
  <c r="A2968" i="32"/>
  <c r="C2968" i="32"/>
  <c r="D2968" i="32"/>
  <c r="E2968" i="32"/>
  <c r="F2968" i="32"/>
  <c r="G2968" i="32"/>
  <c r="I2968" i="32"/>
  <c r="J2968" i="32"/>
  <c r="A2969" i="32"/>
  <c r="C2969" i="32"/>
  <c r="D2969" i="32"/>
  <c r="E2969" i="32"/>
  <c r="F2969" i="32"/>
  <c r="G2969" i="32"/>
  <c r="I2969" i="32"/>
  <c r="J2969" i="32"/>
  <c r="A2970" i="32"/>
  <c r="C2970" i="32"/>
  <c r="D2970" i="32"/>
  <c r="E2970" i="32"/>
  <c r="F2970" i="32"/>
  <c r="G2970" i="32"/>
  <c r="I2970" i="32"/>
  <c r="J2970" i="32"/>
  <c r="A2971" i="32"/>
  <c r="C2971" i="32"/>
  <c r="D2971" i="32"/>
  <c r="E2971" i="32"/>
  <c r="F2971" i="32"/>
  <c r="G2971" i="32"/>
  <c r="I2971" i="32"/>
  <c r="J2971" i="32"/>
  <c r="A2972" i="32"/>
  <c r="C2972" i="32"/>
  <c r="D2972" i="32"/>
  <c r="E2972" i="32"/>
  <c r="F2972" i="32"/>
  <c r="G2972" i="32"/>
  <c r="I2972" i="32"/>
  <c r="J2972" i="32"/>
  <c r="A2973" i="32"/>
  <c r="C2973" i="32"/>
  <c r="D2973" i="32"/>
  <c r="E2973" i="32"/>
  <c r="F2973" i="32"/>
  <c r="G2973" i="32"/>
  <c r="I2973" i="32"/>
  <c r="J2973" i="32"/>
  <c r="A2974" i="32"/>
  <c r="C2974" i="32"/>
  <c r="D2974" i="32"/>
  <c r="E2974" i="32"/>
  <c r="F2974" i="32"/>
  <c r="G2974" i="32"/>
  <c r="I2974" i="32"/>
  <c r="J2974" i="32"/>
  <c r="A2975" i="32"/>
  <c r="C2975" i="32"/>
  <c r="D2975" i="32"/>
  <c r="E2975" i="32"/>
  <c r="F2975" i="32"/>
  <c r="G2975" i="32"/>
  <c r="I2975" i="32"/>
  <c r="J2975" i="32"/>
  <c r="A2976" i="32"/>
  <c r="C2976" i="32"/>
  <c r="D2976" i="32"/>
  <c r="E2976" i="32"/>
  <c r="F2976" i="32"/>
  <c r="G2976" i="32"/>
  <c r="I2976" i="32"/>
  <c r="J2976" i="32"/>
  <c r="A2977" i="32"/>
  <c r="C2977" i="32"/>
  <c r="D2977" i="32"/>
  <c r="E2977" i="32"/>
  <c r="F2977" i="32"/>
  <c r="G2977" i="32"/>
  <c r="I2977" i="32"/>
  <c r="J2977" i="32"/>
  <c r="A2978" i="32"/>
  <c r="C2978" i="32"/>
  <c r="D2978" i="32"/>
  <c r="E2978" i="32"/>
  <c r="F2978" i="32"/>
  <c r="G2978" i="32"/>
  <c r="I2978" i="32"/>
  <c r="J2978" i="32"/>
  <c r="A2979" i="32"/>
  <c r="C2979" i="32"/>
  <c r="D2979" i="32"/>
  <c r="E2979" i="32"/>
  <c r="F2979" i="32"/>
  <c r="G2979" i="32"/>
  <c r="I2979" i="32"/>
  <c r="J2979" i="32"/>
  <c r="A2980" i="32"/>
  <c r="C2980" i="32"/>
  <c r="D2980" i="32"/>
  <c r="E2980" i="32"/>
  <c r="F2980" i="32"/>
  <c r="G2980" i="32"/>
  <c r="I2980" i="32"/>
  <c r="J2980" i="32"/>
  <c r="A2981" i="32"/>
  <c r="C2981" i="32"/>
  <c r="D2981" i="32"/>
  <c r="E2981" i="32"/>
  <c r="F2981" i="32"/>
  <c r="G2981" i="32"/>
  <c r="I2981" i="32"/>
  <c r="J2981" i="32"/>
  <c r="A2982" i="32"/>
  <c r="C2982" i="32"/>
  <c r="D2982" i="32"/>
  <c r="E2982" i="32"/>
  <c r="F2982" i="32"/>
  <c r="G2982" i="32"/>
  <c r="I2982" i="32"/>
  <c r="J2982" i="32"/>
  <c r="A2983" i="32"/>
  <c r="C2983" i="32"/>
  <c r="D2983" i="32"/>
  <c r="E2983" i="32"/>
  <c r="F2983" i="32"/>
  <c r="G2983" i="32"/>
  <c r="I2983" i="32"/>
  <c r="J2983" i="32"/>
  <c r="A2984" i="32"/>
  <c r="C2984" i="32"/>
  <c r="D2984" i="32"/>
  <c r="E2984" i="32"/>
  <c r="F2984" i="32"/>
  <c r="G2984" i="32"/>
  <c r="I2984" i="32"/>
  <c r="J2984" i="32"/>
  <c r="A2985" i="32"/>
  <c r="C2985" i="32"/>
  <c r="D2985" i="32"/>
  <c r="E2985" i="32"/>
  <c r="F2985" i="32"/>
  <c r="G2985" i="32"/>
  <c r="I2985" i="32"/>
  <c r="J2985" i="32"/>
  <c r="A2986" i="32"/>
  <c r="C2986" i="32"/>
  <c r="D2986" i="32"/>
  <c r="E2986" i="32"/>
  <c r="F2986" i="32"/>
  <c r="G2986" i="32"/>
  <c r="I2986" i="32"/>
  <c r="J2986" i="32"/>
  <c r="A2987" i="32"/>
  <c r="C2987" i="32"/>
  <c r="D2987" i="32"/>
  <c r="E2987" i="32"/>
  <c r="F2987" i="32"/>
  <c r="G2987" i="32"/>
  <c r="I2987" i="32"/>
  <c r="J2987" i="32"/>
  <c r="A2988" i="32"/>
  <c r="C2988" i="32"/>
  <c r="D2988" i="32"/>
  <c r="E2988" i="32"/>
  <c r="F2988" i="32"/>
  <c r="G2988" i="32"/>
  <c r="I2988" i="32"/>
  <c r="J2988" i="32"/>
  <c r="A2989" i="32"/>
  <c r="C2989" i="32"/>
  <c r="D2989" i="32"/>
  <c r="E2989" i="32"/>
  <c r="F2989" i="32"/>
  <c r="G2989" i="32"/>
  <c r="I2989" i="32"/>
  <c r="J2989" i="32"/>
  <c r="A2990" i="32"/>
  <c r="C2990" i="32"/>
  <c r="D2990" i="32"/>
  <c r="E2990" i="32"/>
  <c r="F2990" i="32"/>
  <c r="G2990" i="32"/>
  <c r="I2990" i="32"/>
  <c r="J2990" i="32"/>
  <c r="A2991" i="32"/>
  <c r="C2991" i="32"/>
  <c r="D2991" i="32"/>
  <c r="E2991" i="32"/>
  <c r="F2991" i="32"/>
  <c r="G2991" i="32"/>
  <c r="I2991" i="32"/>
  <c r="J2991" i="32"/>
  <c r="A2992" i="32"/>
  <c r="C2992" i="32"/>
  <c r="D2992" i="32"/>
  <c r="E2992" i="32"/>
  <c r="F2992" i="32"/>
  <c r="G2992" i="32"/>
  <c r="I2992" i="32"/>
  <c r="J2992" i="32"/>
  <c r="A2993" i="32"/>
  <c r="C2993" i="32"/>
  <c r="D2993" i="32"/>
  <c r="E2993" i="32"/>
  <c r="F2993" i="32"/>
  <c r="G2993" i="32"/>
  <c r="I2993" i="32"/>
  <c r="J2993" i="32"/>
  <c r="A2994" i="32"/>
  <c r="C2994" i="32"/>
  <c r="D2994" i="32"/>
  <c r="E2994" i="32"/>
  <c r="F2994" i="32"/>
  <c r="G2994" i="32"/>
  <c r="I2994" i="32"/>
  <c r="J2994" i="32"/>
  <c r="A2995" i="32"/>
  <c r="C2995" i="32"/>
  <c r="D2995" i="32"/>
  <c r="E2995" i="32"/>
  <c r="F2995" i="32"/>
  <c r="G2995" i="32"/>
  <c r="I2995" i="32"/>
  <c r="J2995" i="32"/>
  <c r="A2996" i="32"/>
  <c r="C2996" i="32"/>
  <c r="D2996" i="32"/>
  <c r="E2996" i="32"/>
  <c r="F2996" i="32"/>
  <c r="G2996" i="32"/>
  <c r="I2996" i="32"/>
  <c r="J2996" i="32"/>
  <c r="A2997" i="32"/>
  <c r="C2997" i="32"/>
  <c r="D2997" i="32"/>
  <c r="E2997" i="32"/>
  <c r="F2997" i="32"/>
  <c r="G2997" i="32"/>
  <c r="I2997" i="32"/>
  <c r="J2997" i="32"/>
  <c r="A2998" i="32"/>
  <c r="C2998" i="32"/>
  <c r="D2998" i="32"/>
  <c r="E2998" i="32"/>
  <c r="F2998" i="32"/>
  <c r="G2998" i="32"/>
  <c r="I2998" i="32"/>
  <c r="J2998" i="32"/>
  <c r="A2999" i="32"/>
  <c r="C2999" i="32"/>
  <c r="D2999" i="32"/>
  <c r="E2999" i="32"/>
  <c r="F2999" i="32"/>
  <c r="G2999" i="32"/>
  <c r="I2999" i="32"/>
  <c r="J2999" i="32"/>
  <c r="A3000" i="32"/>
  <c r="C3000" i="32"/>
  <c r="D3000" i="32"/>
  <c r="E3000" i="32"/>
  <c r="F3000" i="32"/>
  <c r="G3000" i="32"/>
  <c r="I3000" i="32"/>
  <c r="J3000" i="32"/>
  <c r="A3001" i="32"/>
  <c r="C3001" i="32"/>
  <c r="D3001" i="32"/>
  <c r="E3001" i="32"/>
  <c r="F3001" i="32"/>
  <c r="G3001" i="32"/>
  <c r="I3001" i="32"/>
  <c r="J3001" i="32"/>
  <c r="A3002" i="32"/>
  <c r="C3002" i="32"/>
  <c r="D3002" i="32"/>
  <c r="E3002" i="32"/>
  <c r="F3002" i="32"/>
  <c r="G3002" i="32"/>
  <c r="I3002" i="32"/>
  <c r="J3002" i="32"/>
  <c r="A3003" i="32"/>
  <c r="C3003" i="32"/>
  <c r="D3003" i="32"/>
  <c r="E3003" i="32"/>
  <c r="F3003" i="32"/>
  <c r="G3003" i="32"/>
  <c r="I3003" i="32"/>
  <c r="J3003" i="32"/>
  <c r="A3004" i="32"/>
  <c r="C3004" i="32"/>
  <c r="D3004" i="32"/>
  <c r="E3004" i="32"/>
  <c r="F3004" i="32"/>
  <c r="G3004" i="32"/>
  <c r="I3004" i="32"/>
  <c r="J3004" i="32"/>
  <c r="A3005" i="32"/>
  <c r="C3005" i="32"/>
  <c r="D3005" i="32"/>
  <c r="E3005" i="32"/>
  <c r="F3005" i="32"/>
  <c r="G3005" i="32"/>
  <c r="I3005" i="32"/>
  <c r="J3005" i="32"/>
  <c r="A3006" i="32"/>
  <c r="C3006" i="32"/>
  <c r="D3006" i="32"/>
  <c r="E3006" i="32"/>
  <c r="F3006" i="32"/>
  <c r="G3006" i="32"/>
  <c r="I3006" i="32"/>
  <c r="J3006" i="32"/>
  <c r="A3007" i="32"/>
  <c r="C3007" i="32"/>
  <c r="D3007" i="32"/>
  <c r="E3007" i="32"/>
  <c r="F3007" i="32"/>
  <c r="G3007" i="32"/>
  <c r="I3007" i="32"/>
  <c r="J3007" i="32"/>
  <c r="A3008" i="32"/>
  <c r="C3008" i="32"/>
  <c r="D3008" i="32"/>
  <c r="E3008" i="32"/>
  <c r="F3008" i="32"/>
  <c r="G3008" i="32"/>
  <c r="I3008" i="32"/>
  <c r="J3008" i="32"/>
  <c r="A3009" i="32"/>
  <c r="C3009" i="32"/>
  <c r="D3009" i="32"/>
  <c r="E3009" i="32"/>
  <c r="F3009" i="32"/>
  <c r="G3009" i="32"/>
  <c r="I3009" i="32"/>
  <c r="J3009" i="32"/>
  <c r="A3010" i="32"/>
  <c r="C3010" i="32"/>
  <c r="D3010" i="32"/>
  <c r="E3010" i="32"/>
  <c r="F3010" i="32"/>
  <c r="G3010" i="32"/>
  <c r="I3010" i="32"/>
  <c r="J3010" i="32"/>
  <c r="A3011" i="32"/>
  <c r="C3011" i="32"/>
  <c r="D3011" i="32"/>
  <c r="E3011" i="32"/>
  <c r="F3011" i="32"/>
  <c r="G3011" i="32"/>
  <c r="I3011" i="32"/>
  <c r="J3011" i="32"/>
  <c r="A3012" i="32"/>
  <c r="C3012" i="32"/>
  <c r="D3012" i="32"/>
  <c r="E3012" i="32"/>
  <c r="F3012" i="32"/>
  <c r="G3012" i="32"/>
  <c r="I3012" i="32"/>
  <c r="J3012" i="32"/>
  <c r="A3013" i="32"/>
  <c r="C3013" i="32"/>
  <c r="D3013" i="32"/>
  <c r="E3013" i="32"/>
  <c r="F3013" i="32"/>
  <c r="G3013" i="32"/>
  <c r="I3013" i="32"/>
  <c r="J3013" i="32"/>
  <c r="A3014" i="32"/>
  <c r="C3014" i="32"/>
  <c r="D3014" i="32"/>
  <c r="E3014" i="32"/>
  <c r="F3014" i="32"/>
  <c r="G3014" i="32"/>
  <c r="I3014" i="32"/>
  <c r="J3014" i="32"/>
  <c r="A3015" i="32"/>
  <c r="C3015" i="32"/>
  <c r="D3015" i="32"/>
  <c r="E3015" i="32"/>
  <c r="F3015" i="32"/>
  <c r="G3015" i="32"/>
  <c r="I3015" i="32"/>
  <c r="J3015" i="32"/>
  <c r="A3016" i="32"/>
  <c r="C3016" i="32"/>
  <c r="D3016" i="32"/>
  <c r="E3016" i="32"/>
  <c r="F3016" i="32"/>
  <c r="G3016" i="32"/>
  <c r="I3016" i="32"/>
  <c r="J3016" i="32"/>
  <c r="A3017" i="32"/>
  <c r="C3017" i="32"/>
  <c r="D3017" i="32"/>
  <c r="E3017" i="32"/>
  <c r="F3017" i="32"/>
  <c r="G3017" i="32"/>
  <c r="I3017" i="32"/>
  <c r="J3017" i="32"/>
  <c r="A3018" i="32"/>
  <c r="C3018" i="32"/>
  <c r="D3018" i="32"/>
  <c r="E3018" i="32"/>
  <c r="F3018" i="32"/>
  <c r="G3018" i="32"/>
  <c r="I3018" i="32"/>
  <c r="J3018" i="32"/>
  <c r="A3019" i="32"/>
  <c r="C3019" i="32"/>
  <c r="D3019" i="32"/>
  <c r="E3019" i="32"/>
  <c r="F3019" i="32"/>
  <c r="G3019" i="32"/>
  <c r="I3019" i="32"/>
  <c r="J3019" i="32"/>
  <c r="A3020" i="32"/>
  <c r="C3020" i="32"/>
  <c r="D3020" i="32"/>
  <c r="E3020" i="32"/>
  <c r="F3020" i="32"/>
  <c r="G3020" i="32"/>
  <c r="I3020" i="32"/>
  <c r="J3020" i="32"/>
  <c r="A3021" i="32"/>
  <c r="C3021" i="32"/>
  <c r="D3021" i="32"/>
  <c r="E3021" i="32"/>
  <c r="F3021" i="32"/>
  <c r="G3021" i="32"/>
  <c r="I3021" i="32"/>
  <c r="J3021" i="32"/>
  <c r="A3022" i="32"/>
  <c r="C3022" i="32"/>
  <c r="D3022" i="32"/>
  <c r="E3022" i="32"/>
  <c r="F3022" i="32"/>
  <c r="G3022" i="32"/>
  <c r="I3022" i="32"/>
  <c r="J3022" i="32"/>
  <c r="A3023" i="32"/>
  <c r="C3023" i="32"/>
  <c r="D3023" i="32"/>
  <c r="E3023" i="32"/>
  <c r="F3023" i="32"/>
  <c r="G3023" i="32"/>
  <c r="I3023" i="32"/>
  <c r="J3023" i="32"/>
  <c r="A3024" i="32"/>
  <c r="C3024" i="32"/>
  <c r="D3024" i="32"/>
  <c r="E3024" i="32"/>
  <c r="F3024" i="32"/>
  <c r="G3024" i="32"/>
  <c r="I3024" i="32"/>
  <c r="J3024" i="32"/>
  <c r="A3025" i="32"/>
  <c r="C3025" i="32"/>
  <c r="D3025" i="32"/>
  <c r="E3025" i="32"/>
  <c r="F3025" i="32"/>
  <c r="G3025" i="32"/>
  <c r="I3025" i="32"/>
  <c r="J3025" i="32"/>
  <c r="A3026" i="32"/>
  <c r="C3026" i="32"/>
  <c r="D3026" i="32"/>
  <c r="E3026" i="32"/>
  <c r="F3026" i="32"/>
  <c r="G3026" i="32"/>
  <c r="I3026" i="32"/>
  <c r="J3026" i="32"/>
  <c r="A3027" i="32"/>
  <c r="C3027" i="32"/>
  <c r="D3027" i="32"/>
  <c r="E3027" i="32"/>
  <c r="F3027" i="32"/>
  <c r="G3027" i="32"/>
  <c r="I3027" i="32"/>
  <c r="J3027" i="32"/>
  <c r="A3028" i="32"/>
  <c r="C3028" i="32"/>
  <c r="D3028" i="32"/>
  <c r="E3028" i="32"/>
  <c r="F3028" i="32"/>
  <c r="G3028" i="32"/>
  <c r="I3028" i="32"/>
  <c r="J3028" i="32"/>
  <c r="A3029" i="32"/>
  <c r="C3029" i="32"/>
  <c r="D3029" i="32"/>
  <c r="E3029" i="32"/>
  <c r="F3029" i="32"/>
  <c r="G3029" i="32"/>
  <c r="I3029" i="32"/>
  <c r="J3029" i="32"/>
  <c r="A3030" i="32"/>
  <c r="C3030" i="32"/>
  <c r="D3030" i="32"/>
  <c r="E3030" i="32"/>
  <c r="F3030" i="32"/>
  <c r="G3030" i="32"/>
  <c r="I3030" i="32"/>
  <c r="J3030" i="32"/>
  <c r="A3031" i="32"/>
  <c r="C3031" i="32"/>
  <c r="D3031" i="32"/>
  <c r="E3031" i="32"/>
  <c r="F3031" i="32"/>
  <c r="G3031" i="32"/>
  <c r="I3031" i="32"/>
  <c r="J3031" i="32"/>
  <c r="A3032" i="32"/>
  <c r="C3032" i="32"/>
  <c r="D3032" i="32"/>
  <c r="E3032" i="32"/>
  <c r="F3032" i="32"/>
  <c r="G3032" i="32"/>
  <c r="I3032" i="32"/>
  <c r="J3032" i="32"/>
  <c r="A3033" i="32"/>
  <c r="C3033" i="32"/>
  <c r="D3033" i="32"/>
  <c r="E3033" i="32"/>
  <c r="F3033" i="32"/>
  <c r="G3033" i="32"/>
  <c r="I3033" i="32"/>
  <c r="J3033" i="32"/>
  <c r="A3034" i="32"/>
  <c r="C3034" i="32"/>
  <c r="D3034" i="32"/>
  <c r="E3034" i="32"/>
  <c r="F3034" i="32"/>
  <c r="G3034" i="32"/>
  <c r="I3034" i="32"/>
  <c r="J3034" i="32"/>
  <c r="A3035" i="32"/>
  <c r="C3035" i="32"/>
  <c r="D3035" i="32"/>
  <c r="E3035" i="32"/>
  <c r="F3035" i="32"/>
  <c r="G3035" i="32"/>
  <c r="I3035" i="32"/>
  <c r="J3035" i="32"/>
  <c r="A3036" i="32"/>
  <c r="C3036" i="32"/>
  <c r="D3036" i="32"/>
  <c r="E3036" i="32"/>
  <c r="F3036" i="32"/>
  <c r="G3036" i="32"/>
  <c r="I3036" i="32"/>
  <c r="J3036" i="32"/>
  <c r="A3037" i="32"/>
  <c r="C3037" i="32"/>
  <c r="D3037" i="32"/>
  <c r="E3037" i="32"/>
  <c r="F3037" i="32"/>
  <c r="G3037" i="32"/>
  <c r="I3037" i="32"/>
  <c r="J3037" i="32"/>
  <c r="A3038" i="32"/>
  <c r="C3038" i="32"/>
  <c r="D3038" i="32"/>
  <c r="E3038" i="32"/>
  <c r="F3038" i="32"/>
  <c r="G3038" i="32"/>
  <c r="I3038" i="32"/>
  <c r="J3038" i="32"/>
  <c r="A3039" i="32"/>
  <c r="C3039" i="32"/>
  <c r="D3039" i="32"/>
  <c r="E3039" i="32"/>
  <c r="F3039" i="32"/>
  <c r="G3039" i="32"/>
  <c r="I3039" i="32"/>
  <c r="J3039" i="32"/>
  <c r="A3040" i="32"/>
  <c r="C3040" i="32"/>
  <c r="D3040" i="32"/>
  <c r="E3040" i="32"/>
  <c r="F3040" i="32"/>
  <c r="G3040" i="32"/>
  <c r="I3040" i="32"/>
  <c r="J3040" i="32"/>
  <c r="A3041" i="32"/>
  <c r="C3041" i="32"/>
  <c r="D3041" i="32"/>
  <c r="E3041" i="32"/>
  <c r="F3041" i="32"/>
  <c r="G3041" i="32"/>
  <c r="I3041" i="32"/>
  <c r="J3041" i="32"/>
  <c r="A3042" i="32"/>
  <c r="C3042" i="32"/>
  <c r="D3042" i="32"/>
  <c r="E3042" i="32"/>
  <c r="F3042" i="32"/>
  <c r="G3042" i="32"/>
  <c r="I3042" i="32"/>
  <c r="J3042" i="32"/>
  <c r="A3043" i="32"/>
  <c r="C3043" i="32"/>
  <c r="D3043" i="32"/>
  <c r="E3043" i="32"/>
  <c r="F3043" i="32"/>
  <c r="G3043" i="32"/>
  <c r="I3043" i="32"/>
  <c r="J3043" i="32"/>
  <c r="A3044" i="32"/>
  <c r="C3044" i="32"/>
  <c r="D3044" i="32"/>
  <c r="E3044" i="32"/>
  <c r="F3044" i="32"/>
  <c r="G3044" i="32"/>
  <c r="I3044" i="32"/>
  <c r="J3044" i="32"/>
  <c r="A3045" i="32"/>
  <c r="C3045" i="32"/>
  <c r="D3045" i="32"/>
  <c r="E3045" i="32"/>
  <c r="F3045" i="32"/>
  <c r="G3045" i="32"/>
  <c r="I3045" i="32"/>
  <c r="J3045" i="32"/>
  <c r="A3046" i="32"/>
  <c r="C3046" i="32"/>
  <c r="D3046" i="32"/>
  <c r="E3046" i="32"/>
  <c r="F3046" i="32"/>
  <c r="G3046" i="32"/>
  <c r="I3046" i="32"/>
  <c r="J3046" i="32"/>
  <c r="A3047" i="32"/>
  <c r="C3047" i="32"/>
  <c r="D3047" i="32"/>
  <c r="E3047" i="32"/>
  <c r="F3047" i="32"/>
  <c r="G3047" i="32"/>
  <c r="I3047" i="32"/>
  <c r="J3047" i="32"/>
  <c r="A3048" i="32"/>
  <c r="C3048" i="32"/>
  <c r="D3048" i="32"/>
  <c r="E3048" i="32"/>
  <c r="F3048" i="32"/>
  <c r="G3048" i="32"/>
  <c r="I3048" i="32"/>
  <c r="J3048" i="32"/>
  <c r="A3049" i="32"/>
  <c r="C3049" i="32"/>
  <c r="D3049" i="32"/>
  <c r="E3049" i="32"/>
  <c r="F3049" i="32"/>
  <c r="G3049" i="32"/>
  <c r="I3049" i="32"/>
  <c r="J3049" i="32"/>
  <c r="A3050" i="32"/>
  <c r="C3050" i="32"/>
  <c r="D3050" i="32"/>
  <c r="E3050" i="32"/>
  <c r="F3050" i="32"/>
  <c r="G3050" i="32"/>
  <c r="I3050" i="32"/>
  <c r="J3050" i="32"/>
  <c r="A3051" i="32"/>
  <c r="C3051" i="32"/>
  <c r="D3051" i="32"/>
  <c r="E3051" i="32"/>
  <c r="F3051" i="32"/>
  <c r="G3051" i="32"/>
  <c r="I3051" i="32"/>
  <c r="J3051" i="32"/>
  <c r="A3052" i="32"/>
  <c r="C3052" i="32"/>
  <c r="D3052" i="32"/>
  <c r="E3052" i="32"/>
  <c r="F3052" i="32"/>
  <c r="G3052" i="32"/>
  <c r="I3052" i="32"/>
  <c r="J3052" i="32"/>
  <c r="A3053" i="32"/>
  <c r="C3053" i="32"/>
  <c r="D3053" i="32"/>
  <c r="E3053" i="32"/>
  <c r="F3053" i="32"/>
  <c r="G3053" i="32"/>
  <c r="I3053" i="32"/>
  <c r="J3053" i="32"/>
  <c r="A3054" i="32"/>
  <c r="C3054" i="32"/>
  <c r="D3054" i="32"/>
  <c r="E3054" i="32"/>
  <c r="F3054" i="32"/>
  <c r="G3054" i="32"/>
  <c r="I3054" i="32"/>
  <c r="J3054" i="32"/>
  <c r="A3055" i="32"/>
  <c r="C3055" i="32"/>
  <c r="D3055" i="32"/>
  <c r="E3055" i="32"/>
  <c r="F3055" i="32"/>
  <c r="G3055" i="32"/>
  <c r="I3055" i="32"/>
  <c r="J3055" i="32"/>
  <c r="A3056" i="32"/>
  <c r="C3056" i="32"/>
  <c r="D3056" i="32"/>
  <c r="E3056" i="32"/>
  <c r="F3056" i="32"/>
  <c r="G3056" i="32"/>
  <c r="I3056" i="32"/>
  <c r="J3056" i="32"/>
  <c r="A3057" i="32"/>
  <c r="C3057" i="32"/>
  <c r="D3057" i="32"/>
  <c r="E3057" i="32"/>
  <c r="F3057" i="32"/>
  <c r="G3057" i="32"/>
  <c r="I3057" i="32"/>
  <c r="J3057" i="32"/>
  <c r="A3058" i="32"/>
  <c r="C3058" i="32"/>
  <c r="D3058" i="32"/>
  <c r="E3058" i="32"/>
  <c r="F3058" i="32"/>
  <c r="G3058" i="32"/>
  <c r="I3058" i="32"/>
  <c r="J3058" i="32"/>
  <c r="A3059" i="32"/>
  <c r="C3059" i="32"/>
  <c r="D3059" i="32"/>
  <c r="E3059" i="32"/>
  <c r="F3059" i="32"/>
  <c r="G3059" i="32"/>
  <c r="I3059" i="32"/>
  <c r="J3059" i="32"/>
  <c r="A3060" i="32"/>
  <c r="C3060" i="32"/>
  <c r="D3060" i="32"/>
  <c r="E3060" i="32"/>
  <c r="F3060" i="32"/>
  <c r="G3060" i="32"/>
  <c r="I3060" i="32"/>
  <c r="J3060" i="32"/>
  <c r="A3061" i="32"/>
  <c r="C3061" i="32"/>
  <c r="D3061" i="32"/>
  <c r="E3061" i="32"/>
  <c r="F3061" i="32"/>
  <c r="G3061" i="32"/>
  <c r="I3061" i="32"/>
  <c r="J3061" i="32"/>
  <c r="A3062" i="32"/>
  <c r="C3062" i="32"/>
  <c r="D3062" i="32"/>
  <c r="E3062" i="32"/>
  <c r="F3062" i="32"/>
  <c r="G3062" i="32"/>
  <c r="I3062" i="32"/>
  <c r="J3062" i="32"/>
  <c r="A3063" i="32"/>
  <c r="C3063" i="32"/>
  <c r="D3063" i="32"/>
  <c r="E3063" i="32"/>
  <c r="F3063" i="32"/>
  <c r="G3063" i="32"/>
  <c r="I3063" i="32"/>
  <c r="J3063" i="32"/>
  <c r="A3064" i="32"/>
  <c r="C3064" i="32"/>
  <c r="D3064" i="32"/>
  <c r="E3064" i="32"/>
  <c r="F3064" i="32"/>
  <c r="G3064" i="32"/>
  <c r="I3064" i="32"/>
  <c r="J3064" i="32"/>
  <c r="A3065" i="32"/>
  <c r="C3065" i="32"/>
  <c r="D3065" i="32"/>
  <c r="E3065" i="32"/>
  <c r="F3065" i="32"/>
  <c r="G3065" i="32"/>
  <c r="I3065" i="32"/>
  <c r="J3065" i="32"/>
  <c r="A3066" i="32"/>
  <c r="C3066" i="32"/>
  <c r="D3066" i="32"/>
  <c r="E3066" i="32"/>
  <c r="F3066" i="32"/>
  <c r="G3066" i="32"/>
  <c r="I3066" i="32"/>
  <c r="J3066" i="32"/>
  <c r="A3067" i="32"/>
  <c r="C3067" i="32"/>
  <c r="D3067" i="32"/>
  <c r="E3067" i="32"/>
  <c r="F3067" i="32"/>
  <c r="G3067" i="32"/>
  <c r="I3067" i="32"/>
  <c r="J3067" i="32"/>
  <c r="A3068" i="32"/>
  <c r="C3068" i="32"/>
  <c r="D3068" i="32"/>
  <c r="E3068" i="32"/>
  <c r="F3068" i="32"/>
  <c r="G3068" i="32"/>
  <c r="I3068" i="32"/>
  <c r="J3068" i="32"/>
  <c r="A3069" i="32"/>
  <c r="C3069" i="32"/>
  <c r="D3069" i="32"/>
  <c r="E3069" i="32"/>
  <c r="F3069" i="32"/>
  <c r="G3069" i="32"/>
  <c r="I3069" i="32"/>
  <c r="J3069" i="32"/>
  <c r="A3070" i="32"/>
  <c r="C3070" i="32"/>
  <c r="D3070" i="32"/>
  <c r="E3070" i="32"/>
  <c r="F3070" i="32"/>
  <c r="G3070" i="32"/>
  <c r="I3070" i="32"/>
  <c r="J3070" i="32"/>
  <c r="A3071" i="32"/>
  <c r="C3071" i="32"/>
  <c r="D3071" i="32"/>
  <c r="E3071" i="32"/>
  <c r="F3071" i="32"/>
  <c r="G3071" i="32"/>
  <c r="I3071" i="32"/>
  <c r="J3071" i="32"/>
  <c r="A3072" i="32"/>
  <c r="C3072" i="32"/>
  <c r="D3072" i="32"/>
  <c r="E3072" i="32"/>
  <c r="F3072" i="32"/>
  <c r="G3072" i="32"/>
  <c r="I3072" i="32"/>
  <c r="J3072" i="32"/>
  <c r="A3073" i="32"/>
  <c r="C3073" i="32"/>
  <c r="D3073" i="32"/>
  <c r="E3073" i="32"/>
  <c r="F3073" i="32"/>
  <c r="G3073" i="32"/>
  <c r="I3073" i="32"/>
  <c r="J3073" i="32"/>
  <c r="A3074" i="32"/>
  <c r="C3074" i="32"/>
  <c r="D3074" i="32"/>
  <c r="E3074" i="32"/>
  <c r="F3074" i="32"/>
  <c r="G3074" i="32"/>
  <c r="I3074" i="32"/>
  <c r="J3074" i="32"/>
  <c r="A3075" i="32"/>
  <c r="C3075" i="32"/>
  <c r="D3075" i="32"/>
  <c r="E3075" i="32"/>
  <c r="F3075" i="32"/>
  <c r="G3075" i="32"/>
  <c r="I3075" i="32"/>
  <c r="J3075" i="32"/>
  <c r="A3076" i="32"/>
  <c r="C3076" i="32"/>
  <c r="D3076" i="32"/>
  <c r="E3076" i="32"/>
  <c r="F3076" i="32"/>
  <c r="G3076" i="32"/>
  <c r="I3076" i="32"/>
  <c r="J3076" i="32"/>
  <c r="A3077" i="32"/>
  <c r="C3077" i="32"/>
  <c r="D3077" i="32"/>
  <c r="E3077" i="32"/>
  <c r="F3077" i="32"/>
  <c r="G3077" i="32"/>
  <c r="I3077" i="32"/>
  <c r="J3077" i="32"/>
  <c r="A3078" i="32"/>
  <c r="C3078" i="32"/>
  <c r="D3078" i="32"/>
  <c r="E3078" i="32"/>
  <c r="F3078" i="32"/>
  <c r="G3078" i="32"/>
  <c r="I3078" i="32"/>
  <c r="J3078" i="32"/>
  <c r="A3079" i="32"/>
  <c r="C3079" i="32"/>
  <c r="D3079" i="32"/>
  <c r="E3079" i="32"/>
  <c r="F3079" i="32"/>
  <c r="G3079" i="32"/>
  <c r="I3079" i="32"/>
  <c r="J3079" i="32"/>
  <c r="A3080" i="32"/>
  <c r="C3080" i="32"/>
  <c r="D3080" i="32"/>
  <c r="E3080" i="32"/>
  <c r="F3080" i="32"/>
  <c r="G3080" i="32"/>
  <c r="I3080" i="32"/>
  <c r="J3080" i="32"/>
  <c r="A3081" i="32"/>
  <c r="C3081" i="32"/>
  <c r="D3081" i="32"/>
  <c r="E3081" i="32"/>
  <c r="F3081" i="32"/>
  <c r="G3081" i="32"/>
  <c r="I3081" i="32"/>
  <c r="J3081" i="32"/>
  <c r="A3082" i="32"/>
  <c r="C3082" i="32"/>
  <c r="D3082" i="32"/>
  <c r="E3082" i="32"/>
  <c r="F3082" i="32"/>
  <c r="G3082" i="32"/>
  <c r="I3082" i="32"/>
  <c r="J3082" i="32"/>
  <c r="A3083" i="32"/>
  <c r="C3083" i="32"/>
  <c r="D3083" i="32"/>
  <c r="E3083" i="32"/>
  <c r="F3083" i="32"/>
  <c r="G3083" i="32"/>
  <c r="I3083" i="32"/>
  <c r="J3083" i="32"/>
  <c r="A3084" i="32"/>
  <c r="C3084" i="32"/>
  <c r="D3084" i="32"/>
  <c r="E3084" i="32"/>
  <c r="F3084" i="32"/>
  <c r="G3084" i="32"/>
  <c r="I3084" i="32"/>
  <c r="J3084" i="32"/>
  <c r="A3085" i="32"/>
  <c r="C3085" i="32"/>
  <c r="D3085" i="32"/>
  <c r="E3085" i="32"/>
  <c r="F3085" i="32"/>
  <c r="G3085" i="32"/>
  <c r="I3085" i="32"/>
  <c r="J3085" i="32"/>
  <c r="A3086" i="32"/>
  <c r="C3086" i="32"/>
  <c r="D3086" i="32"/>
  <c r="E3086" i="32"/>
  <c r="F3086" i="32"/>
  <c r="G3086" i="32"/>
  <c r="I3086" i="32"/>
  <c r="J3086" i="32"/>
  <c r="A3087" i="32"/>
  <c r="C3087" i="32"/>
  <c r="D3087" i="32"/>
  <c r="E3087" i="32"/>
  <c r="F3087" i="32"/>
  <c r="G3087" i="32"/>
  <c r="I3087" i="32"/>
  <c r="J3087" i="32"/>
  <c r="A3088" i="32"/>
  <c r="C3088" i="32"/>
  <c r="D3088" i="32"/>
  <c r="E3088" i="32"/>
  <c r="F3088" i="32"/>
  <c r="G3088" i="32"/>
  <c r="I3088" i="32"/>
  <c r="J3088" i="32"/>
  <c r="A3089" i="32"/>
  <c r="C3089" i="32"/>
  <c r="D3089" i="32"/>
  <c r="E3089" i="32"/>
  <c r="F3089" i="32"/>
  <c r="G3089" i="32"/>
  <c r="I3089" i="32"/>
  <c r="J3089" i="32"/>
  <c r="A3090" i="32"/>
  <c r="C3090" i="32"/>
  <c r="D3090" i="32"/>
  <c r="E3090" i="32"/>
  <c r="F3090" i="32"/>
  <c r="G3090" i="32"/>
  <c r="I3090" i="32"/>
  <c r="J3090" i="32"/>
  <c r="A3091" i="32"/>
  <c r="C3091" i="32"/>
  <c r="D3091" i="32"/>
  <c r="E3091" i="32"/>
  <c r="F3091" i="32"/>
  <c r="G3091" i="32"/>
  <c r="I3091" i="32"/>
  <c r="J3091" i="32"/>
  <c r="A3092" i="32"/>
  <c r="C3092" i="32"/>
  <c r="D3092" i="32"/>
  <c r="E3092" i="32"/>
  <c r="F3092" i="32"/>
  <c r="G3092" i="32"/>
  <c r="I3092" i="32"/>
  <c r="J3092" i="32"/>
  <c r="A3093" i="32"/>
  <c r="C3093" i="32"/>
  <c r="D3093" i="32"/>
  <c r="E3093" i="32"/>
  <c r="F3093" i="32"/>
  <c r="G3093" i="32"/>
  <c r="I3093" i="32"/>
  <c r="J3093" i="32"/>
  <c r="A3094" i="32"/>
  <c r="C3094" i="32"/>
  <c r="D3094" i="32"/>
  <c r="E3094" i="32"/>
  <c r="F3094" i="32"/>
  <c r="G3094" i="32"/>
  <c r="I3094" i="32"/>
  <c r="J3094" i="32"/>
  <c r="A3095" i="32"/>
  <c r="C3095" i="32"/>
  <c r="D3095" i="32"/>
  <c r="E3095" i="32"/>
  <c r="F3095" i="32"/>
  <c r="G3095" i="32"/>
  <c r="I3095" i="32"/>
  <c r="J3095" i="32"/>
  <c r="A3096" i="32"/>
  <c r="C3096" i="32"/>
  <c r="D3096" i="32"/>
  <c r="E3096" i="32"/>
  <c r="F3096" i="32"/>
  <c r="G3096" i="32"/>
  <c r="I3096" i="32"/>
  <c r="J3096" i="32"/>
  <c r="A3097" i="32"/>
  <c r="C3097" i="32"/>
  <c r="D3097" i="32"/>
  <c r="E3097" i="32"/>
  <c r="F3097" i="32"/>
  <c r="G3097" i="32"/>
  <c r="I3097" i="32"/>
  <c r="J3097" i="32"/>
  <c r="A3098" i="32"/>
  <c r="C3098" i="32"/>
  <c r="D3098" i="32"/>
  <c r="E3098" i="32"/>
  <c r="F3098" i="32"/>
  <c r="G3098" i="32"/>
  <c r="I3098" i="32"/>
  <c r="J3098" i="32"/>
  <c r="A3099" i="32"/>
  <c r="C3099" i="32"/>
  <c r="D3099" i="32"/>
  <c r="E3099" i="32"/>
  <c r="F3099" i="32"/>
  <c r="G3099" i="32"/>
  <c r="I3099" i="32"/>
  <c r="J3099" i="32"/>
  <c r="A3100" i="32"/>
  <c r="C3100" i="32"/>
  <c r="D3100" i="32"/>
  <c r="E3100" i="32"/>
  <c r="F3100" i="32"/>
  <c r="G3100" i="32"/>
  <c r="I3100" i="32"/>
  <c r="J3100" i="32"/>
  <c r="A3101" i="32"/>
  <c r="C3101" i="32"/>
  <c r="D3101" i="32"/>
  <c r="E3101" i="32"/>
  <c r="F3101" i="32"/>
  <c r="G3101" i="32"/>
  <c r="I3101" i="32"/>
  <c r="J3101" i="32"/>
  <c r="A3102" i="32"/>
  <c r="C3102" i="32"/>
  <c r="D3102" i="32"/>
  <c r="E3102" i="32"/>
  <c r="F3102" i="32"/>
  <c r="G3102" i="32"/>
  <c r="I3102" i="32"/>
  <c r="J3102" i="32"/>
  <c r="A3103" i="32"/>
  <c r="C3103" i="32"/>
  <c r="D3103" i="32"/>
  <c r="E3103" i="32"/>
  <c r="F3103" i="32"/>
  <c r="G3103" i="32"/>
  <c r="I3103" i="32"/>
  <c r="J3103" i="32"/>
  <c r="A3104" i="32"/>
  <c r="C3104" i="32"/>
  <c r="D3104" i="32"/>
  <c r="E3104" i="32"/>
  <c r="F3104" i="32"/>
  <c r="G3104" i="32"/>
  <c r="I3104" i="32"/>
  <c r="J3104" i="32"/>
  <c r="A3105" i="32"/>
  <c r="C3105" i="32"/>
  <c r="D3105" i="32"/>
  <c r="E3105" i="32"/>
  <c r="F3105" i="32"/>
  <c r="G3105" i="32"/>
  <c r="I3105" i="32"/>
  <c r="J3105" i="32"/>
  <c r="A3106" i="32"/>
  <c r="C3106" i="32"/>
  <c r="D3106" i="32"/>
  <c r="E3106" i="32"/>
  <c r="F3106" i="32"/>
  <c r="G3106" i="32"/>
  <c r="I3106" i="32"/>
  <c r="J3106" i="32"/>
  <c r="A3107" i="32"/>
  <c r="C3107" i="32"/>
  <c r="D3107" i="32"/>
  <c r="E3107" i="32"/>
  <c r="F3107" i="32"/>
  <c r="G3107" i="32"/>
  <c r="I3107" i="32"/>
  <c r="J3107" i="32"/>
  <c r="A3108" i="32"/>
  <c r="C3108" i="32"/>
  <c r="D3108" i="32"/>
  <c r="E3108" i="32"/>
  <c r="F3108" i="32"/>
  <c r="G3108" i="32"/>
  <c r="I3108" i="32"/>
  <c r="J3108" i="32"/>
  <c r="A3109" i="32"/>
  <c r="C3109" i="32"/>
  <c r="D3109" i="32"/>
  <c r="E3109" i="32"/>
  <c r="F3109" i="32"/>
  <c r="G3109" i="32"/>
  <c r="I3109" i="32"/>
  <c r="J3109" i="32"/>
  <c r="A3110" i="32"/>
  <c r="C3110" i="32"/>
  <c r="D3110" i="32"/>
  <c r="E3110" i="32"/>
  <c r="F3110" i="32"/>
  <c r="G3110" i="32"/>
  <c r="I3110" i="32"/>
  <c r="J3110" i="32"/>
  <c r="A3111" i="32"/>
  <c r="C3111" i="32"/>
  <c r="D3111" i="32"/>
  <c r="E3111" i="32"/>
  <c r="F3111" i="32"/>
  <c r="G3111" i="32"/>
  <c r="I3111" i="32"/>
  <c r="J3111" i="32"/>
  <c r="A3112" i="32"/>
  <c r="C3112" i="32"/>
  <c r="D3112" i="32"/>
  <c r="E3112" i="32"/>
  <c r="F3112" i="32"/>
  <c r="G3112" i="32"/>
  <c r="I3112" i="32"/>
  <c r="J3112" i="32"/>
  <c r="A3113" i="32"/>
  <c r="C3113" i="32"/>
  <c r="D3113" i="32"/>
  <c r="E3113" i="32"/>
  <c r="F3113" i="32"/>
  <c r="G3113" i="32"/>
  <c r="I3113" i="32"/>
  <c r="J3113" i="32"/>
  <c r="A3114" i="32"/>
  <c r="C3114" i="32"/>
  <c r="D3114" i="32"/>
  <c r="E3114" i="32"/>
  <c r="F3114" i="32"/>
  <c r="G3114" i="32"/>
  <c r="I3114" i="32"/>
  <c r="J3114" i="32"/>
  <c r="A3115" i="32"/>
  <c r="C3115" i="32"/>
  <c r="D3115" i="32"/>
  <c r="E3115" i="32"/>
  <c r="F3115" i="32"/>
  <c r="G3115" i="32"/>
  <c r="I3115" i="32"/>
  <c r="J3115" i="32"/>
  <c r="A3116" i="32"/>
  <c r="C3116" i="32"/>
  <c r="D3116" i="32"/>
  <c r="E3116" i="32"/>
  <c r="F3116" i="32"/>
  <c r="G3116" i="32"/>
  <c r="I3116" i="32"/>
  <c r="J3116" i="32"/>
  <c r="A3117" i="32"/>
  <c r="C3117" i="32"/>
  <c r="D3117" i="32"/>
  <c r="E3117" i="32"/>
  <c r="F3117" i="32"/>
  <c r="G3117" i="32"/>
  <c r="I3117" i="32"/>
  <c r="J3117" i="32"/>
  <c r="A3118" i="32"/>
  <c r="C3118" i="32"/>
  <c r="D3118" i="32"/>
  <c r="E3118" i="32"/>
  <c r="F3118" i="32"/>
  <c r="G3118" i="32"/>
  <c r="I3118" i="32"/>
  <c r="J3118" i="32"/>
  <c r="A3119" i="32"/>
  <c r="C3119" i="32"/>
  <c r="D3119" i="32"/>
  <c r="E3119" i="32"/>
  <c r="F3119" i="32"/>
  <c r="G3119" i="32"/>
  <c r="I3119" i="32"/>
  <c r="J3119" i="32"/>
  <c r="A3120" i="32"/>
  <c r="C3120" i="32"/>
  <c r="D3120" i="32"/>
  <c r="E3120" i="32"/>
  <c r="F3120" i="32"/>
  <c r="G3120" i="32"/>
  <c r="I3120" i="32"/>
  <c r="J3120" i="32"/>
  <c r="A3121" i="32"/>
  <c r="C3121" i="32"/>
  <c r="D3121" i="32"/>
  <c r="E3121" i="32"/>
  <c r="F3121" i="32"/>
  <c r="G3121" i="32"/>
  <c r="I3121" i="32"/>
  <c r="J3121" i="32"/>
  <c r="A3122" i="32"/>
  <c r="C3122" i="32"/>
  <c r="D3122" i="32"/>
  <c r="E3122" i="32"/>
  <c r="F3122" i="32"/>
  <c r="G3122" i="32"/>
  <c r="I3122" i="32"/>
  <c r="J3122" i="32"/>
  <c r="A3123" i="32"/>
  <c r="C3123" i="32"/>
  <c r="D3123" i="32"/>
  <c r="E3123" i="32"/>
  <c r="F3123" i="32"/>
  <c r="G3123" i="32"/>
  <c r="I3123" i="32"/>
  <c r="J3123" i="32"/>
  <c r="A3124" i="32"/>
  <c r="C3124" i="32"/>
  <c r="D3124" i="32"/>
  <c r="E3124" i="32"/>
  <c r="F3124" i="32"/>
  <c r="G3124" i="32"/>
  <c r="I3124" i="32"/>
  <c r="J3124" i="32"/>
  <c r="A3125" i="32"/>
  <c r="C3125" i="32"/>
  <c r="D3125" i="32"/>
  <c r="E3125" i="32"/>
  <c r="F3125" i="32"/>
  <c r="G3125" i="32"/>
  <c r="I3125" i="32"/>
  <c r="J3125" i="32"/>
  <c r="A3126" i="32"/>
  <c r="C3126" i="32"/>
  <c r="D3126" i="32"/>
  <c r="E3126" i="32"/>
  <c r="F3126" i="32"/>
  <c r="G3126" i="32"/>
  <c r="I3126" i="32"/>
  <c r="J3126" i="32"/>
  <c r="A3127" i="32"/>
  <c r="C3127" i="32"/>
  <c r="D3127" i="32"/>
  <c r="E3127" i="32"/>
  <c r="F3127" i="32"/>
  <c r="G3127" i="32"/>
  <c r="I3127" i="32"/>
  <c r="J3127" i="32"/>
  <c r="A3128" i="32"/>
  <c r="C3128" i="32"/>
  <c r="D3128" i="32"/>
  <c r="E3128" i="32"/>
  <c r="F3128" i="32"/>
  <c r="G3128" i="32"/>
  <c r="I3128" i="32"/>
  <c r="J3128" i="32"/>
  <c r="A3129" i="32"/>
  <c r="C3129" i="32"/>
  <c r="D3129" i="32"/>
  <c r="E3129" i="32"/>
  <c r="F3129" i="32"/>
  <c r="G3129" i="32"/>
  <c r="I3129" i="32"/>
  <c r="J3129" i="32"/>
  <c r="A3130" i="32"/>
  <c r="C3130" i="32"/>
  <c r="D3130" i="32"/>
  <c r="E3130" i="32"/>
  <c r="F3130" i="32"/>
  <c r="G3130" i="32"/>
  <c r="I3130" i="32"/>
  <c r="J3130" i="32"/>
  <c r="A3131" i="32"/>
  <c r="C3131" i="32"/>
  <c r="D3131" i="32"/>
  <c r="E3131" i="32"/>
  <c r="F3131" i="32"/>
  <c r="G3131" i="32"/>
  <c r="I3131" i="32"/>
  <c r="J3131" i="32"/>
  <c r="A3132" i="32"/>
  <c r="C3132" i="32"/>
  <c r="D3132" i="32"/>
  <c r="E3132" i="32"/>
  <c r="F3132" i="32"/>
  <c r="G3132" i="32"/>
  <c r="I3132" i="32"/>
  <c r="J3132" i="32"/>
  <c r="A3133" i="32"/>
  <c r="C3133" i="32"/>
  <c r="D3133" i="32"/>
  <c r="E3133" i="32"/>
  <c r="F3133" i="32"/>
  <c r="G3133" i="32"/>
  <c r="I3133" i="32"/>
  <c r="J3133" i="32"/>
  <c r="A3134" i="32"/>
  <c r="C3134" i="32"/>
  <c r="D3134" i="32"/>
  <c r="E3134" i="32"/>
  <c r="F3134" i="32"/>
  <c r="G3134" i="32"/>
  <c r="I3134" i="32"/>
  <c r="J3134" i="32"/>
  <c r="A3135" i="32"/>
  <c r="C3135" i="32"/>
  <c r="D3135" i="32"/>
  <c r="E3135" i="32"/>
  <c r="F3135" i="32"/>
  <c r="G3135" i="32"/>
  <c r="I3135" i="32"/>
  <c r="J3135" i="32"/>
  <c r="A3136" i="32"/>
  <c r="C3136" i="32"/>
  <c r="D3136" i="32"/>
  <c r="E3136" i="32"/>
  <c r="F3136" i="32"/>
  <c r="G3136" i="32"/>
  <c r="I3136" i="32"/>
  <c r="J3136" i="32"/>
  <c r="A3137" i="32"/>
  <c r="C3137" i="32"/>
  <c r="D3137" i="32"/>
  <c r="E3137" i="32"/>
  <c r="F3137" i="32"/>
  <c r="G3137" i="32"/>
  <c r="I3137" i="32"/>
  <c r="J3137" i="32"/>
  <c r="A3138" i="32"/>
  <c r="C3138" i="32"/>
  <c r="D3138" i="32"/>
  <c r="E3138" i="32"/>
  <c r="F3138" i="32"/>
  <c r="G3138" i="32"/>
  <c r="I3138" i="32"/>
  <c r="J3138" i="32"/>
  <c r="A3139" i="32"/>
  <c r="C3139" i="32"/>
  <c r="D3139" i="32"/>
  <c r="E3139" i="32"/>
  <c r="F3139" i="32"/>
  <c r="G3139" i="32"/>
  <c r="I3139" i="32"/>
  <c r="J3139" i="32"/>
  <c r="A3140" i="32"/>
  <c r="C3140" i="32"/>
  <c r="D3140" i="32"/>
  <c r="E3140" i="32"/>
  <c r="F3140" i="32"/>
  <c r="G3140" i="32"/>
  <c r="I3140" i="32"/>
  <c r="J3140" i="32"/>
  <c r="A3141" i="32"/>
  <c r="C3141" i="32"/>
  <c r="D3141" i="32"/>
  <c r="E3141" i="32"/>
  <c r="F3141" i="32"/>
  <c r="G3141" i="32"/>
  <c r="I3141" i="32"/>
  <c r="J3141" i="32"/>
  <c r="A3142" i="32"/>
  <c r="C3142" i="32"/>
  <c r="D3142" i="32"/>
  <c r="E3142" i="32"/>
  <c r="F3142" i="32"/>
  <c r="G3142" i="32"/>
  <c r="I3142" i="32"/>
  <c r="J3142" i="32"/>
  <c r="A3143" i="32"/>
  <c r="C3143" i="32"/>
  <c r="D3143" i="32"/>
  <c r="E3143" i="32"/>
  <c r="F3143" i="32"/>
  <c r="G3143" i="32"/>
  <c r="I3143" i="32"/>
  <c r="J3143" i="32"/>
  <c r="A3144" i="32"/>
  <c r="C3144" i="32"/>
  <c r="D3144" i="32"/>
  <c r="E3144" i="32"/>
  <c r="F3144" i="32"/>
  <c r="G3144" i="32"/>
  <c r="I3144" i="32"/>
  <c r="J3144" i="32"/>
  <c r="A3145" i="32"/>
  <c r="C3145" i="32"/>
  <c r="D3145" i="32"/>
  <c r="E3145" i="32"/>
  <c r="F3145" i="32"/>
  <c r="G3145" i="32"/>
  <c r="I3145" i="32"/>
  <c r="J3145" i="32"/>
  <c r="A3146" i="32"/>
  <c r="C3146" i="32"/>
  <c r="D3146" i="32"/>
  <c r="E3146" i="32"/>
  <c r="F3146" i="32"/>
  <c r="G3146" i="32"/>
  <c r="I3146" i="32"/>
  <c r="J3146" i="32"/>
  <c r="A3147" i="32"/>
  <c r="C3147" i="32"/>
  <c r="D3147" i="32"/>
  <c r="E3147" i="32"/>
  <c r="F3147" i="32"/>
  <c r="G3147" i="32"/>
  <c r="I3147" i="32"/>
  <c r="J3147" i="32"/>
  <c r="A3148" i="32"/>
  <c r="C3148" i="32"/>
  <c r="D3148" i="32"/>
  <c r="E3148" i="32"/>
  <c r="F3148" i="32"/>
  <c r="G3148" i="32"/>
  <c r="I3148" i="32"/>
  <c r="J3148" i="32"/>
  <c r="A3149" i="32"/>
  <c r="C3149" i="32"/>
  <c r="D3149" i="32"/>
  <c r="E3149" i="32"/>
  <c r="F3149" i="32"/>
  <c r="G3149" i="32"/>
  <c r="I3149" i="32"/>
  <c r="J3149" i="32"/>
  <c r="A3150" i="32"/>
  <c r="C3150" i="32"/>
  <c r="D3150" i="32"/>
  <c r="E3150" i="32"/>
  <c r="F3150" i="32"/>
  <c r="G3150" i="32"/>
  <c r="I3150" i="32"/>
  <c r="J3150" i="32"/>
  <c r="A3151" i="32"/>
  <c r="C3151" i="32"/>
  <c r="D3151" i="32"/>
  <c r="E3151" i="32"/>
  <c r="F3151" i="32"/>
  <c r="G3151" i="32"/>
  <c r="I3151" i="32"/>
  <c r="J3151" i="32"/>
  <c r="A3152" i="32"/>
  <c r="C3152" i="32"/>
  <c r="D3152" i="32"/>
  <c r="E3152" i="32"/>
  <c r="F3152" i="32"/>
  <c r="G3152" i="32"/>
  <c r="I3152" i="32"/>
  <c r="J3152" i="32"/>
  <c r="A3153" i="32"/>
  <c r="C3153" i="32"/>
  <c r="D3153" i="32"/>
  <c r="E3153" i="32"/>
  <c r="F3153" i="32"/>
  <c r="G3153" i="32"/>
  <c r="I3153" i="32"/>
  <c r="J3153" i="32"/>
  <c r="A3154" i="32"/>
  <c r="C3154" i="32"/>
  <c r="D3154" i="32"/>
  <c r="E3154" i="32"/>
  <c r="F3154" i="32"/>
  <c r="G3154" i="32"/>
  <c r="I3154" i="32"/>
  <c r="J3154" i="32"/>
  <c r="A3155" i="32"/>
  <c r="C3155" i="32"/>
  <c r="D3155" i="32"/>
  <c r="E3155" i="32"/>
  <c r="F3155" i="32"/>
  <c r="G3155" i="32"/>
  <c r="I3155" i="32"/>
  <c r="J3155" i="32"/>
  <c r="A3156" i="32"/>
  <c r="C3156" i="32"/>
  <c r="D3156" i="32"/>
  <c r="E3156" i="32"/>
  <c r="F3156" i="32"/>
  <c r="G3156" i="32"/>
  <c r="I3156" i="32"/>
  <c r="J3156" i="32"/>
  <c r="A3157" i="32"/>
  <c r="C3157" i="32"/>
  <c r="D3157" i="32"/>
  <c r="E3157" i="32"/>
  <c r="F3157" i="32"/>
  <c r="G3157" i="32"/>
  <c r="I3157" i="32"/>
  <c r="J3157" i="32"/>
  <c r="A3158" i="32"/>
  <c r="C3158" i="32"/>
  <c r="D3158" i="32"/>
  <c r="E3158" i="32"/>
  <c r="F3158" i="32"/>
  <c r="G3158" i="32"/>
  <c r="I3158" i="32"/>
  <c r="J3158" i="32"/>
  <c r="A3159" i="32"/>
  <c r="C3159" i="32"/>
  <c r="D3159" i="32"/>
  <c r="E3159" i="32"/>
  <c r="F3159" i="32"/>
  <c r="G3159" i="32"/>
  <c r="I3159" i="32"/>
  <c r="J3159" i="32"/>
  <c r="A3160" i="32"/>
  <c r="C3160" i="32"/>
  <c r="D3160" i="32"/>
  <c r="E3160" i="32"/>
  <c r="F3160" i="32"/>
  <c r="G3160" i="32"/>
  <c r="I3160" i="32"/>
  <c r="J3160" i="32"/>
  <c r="A3161" i="32"/>
  <c r="C3161" i="32"/>
  <c r="D3161" i="32"/>
  <c r="E3161" i="32"/>
  <c r="F3161" i="32"/>
  <c r="G3161" i="32"/>
  <c r="I3161" i="32"/>
  <c r="J3161" i="32"/>
  <c r="A3162" i="32"/>
  <c r="C3162" i="32"/>
  <c r="D3162" i="32"/>
  <c r="E3162" i="32"/>
  <c r="F3162" i="32"/>
  <c r="G3162" i="32"/>
  <c r="I3162" i="32"/>
  <c r="J3162" i="32"/>
  <c r="A3163" i="32"/>
  <c r="C3163" i="32"/>
  <c r="D3163" i="32"/>
  <c r="E3163" i="32"/>
  <c r="F3163" i="32"/>
  <c r="G3163" i="32"/>
  <c r="I3163" i="32"/>
  <c r="J3163" i="32"/>
  <c r="A3164" i="32"/>
  <c r="C3164" i="32"/>
  <c r="D3164" i="32"/>
  <c r="E3164" i="32"/>
  <c r="F3164" i="32"/>
  <c r="G3164" i="32"/>
  <c r="I3164" i="32"/>
  <c r="J3164" i="32"/>
  <c r="A3165" i="32"/>
  <c r="C3165" i="32"/>
  <c r="D3165" i="32"/>
  <c r="E3165" i="32"/>
  <c r="F3165" i="32"/>
  <c r="G3165" i="32"/>
  <c r="I3165" i="32"/>
  <c r="J3165" i="32"/>
  <c r="A3166" i="32"/>
  <c r="C3166" i="32"/>
  <c r="D3166" i="32"/>
  <c r="E3166" i="32"/>
  <c r="F3166" i="32"/>
  <c r="G3166" i="32"/>
  <c r="I3166" i="32"/>
  <c r="J3166" i="32"/>
  <c r="A3167" i="32"/>
  <c r="C3167" i="32"/>
  <c r="D3167" i="32"/>
  <c r="E3167" i="32"/>
  <c r="F3167" i="32"/>
  <c r="G3167" i="32"/>
  <c r="I3167" i="32"/>
  <c r="J3167" i="32"/>
  <c r="A3168" i="32"/>
  <c r="C3168" i="32"/>
  <c r="D3168" i="32"/>
  <c r="E3168" i="32"/>
  <c r="F3168" i="32"/>
  <c r="G3168" i="32"/>
  <c r="I3168" i="32"/>
  <c r="J3168" i="32"/>
  <c r="A3169" i="32"/>
  <c r="C3169" i="32"/>
  <c r="D3169" i="32"/>
  <c r="E3169" i="32"/>
  <c r="F3169" i="32"/>
  <c r="G3169" i="32"/>
  <c r="I3169" i="32"/>
  <c r="J3169" i="32"/>
  <c r="A3170" i="32"/>
  <c r="C3170" i="32"/>
  <c r="D3170" i="32"/>
  <c r="E3170" i="32"/>
  <c r="F3170" i="32"/>
  <c r="G3170" i="32"/>
  <c r="I3170" i="32"/>
  <c r="J3170" i="32"/>
  <c r="A3171" i="32"/>
  <c r="C3171" i="32"/>
  <c r="D3171" i="32"/>
  <c r="E3171" i="32"/>
  <c r="F3171" i="32"/>
  <c r="G3171" i="32"/>
  <c r="I3171" i="32"/>
  <c r="J3171" i="32"/>
  <c r="A3172" i="32"/>
  <c r="C3172" i="32"/>
  <c r="D3172" i="32"/>
  <c r="E3172" i="32"/>
  <c r="F3172" i="32"/>
  <c r="G3172" i="32"/>
  <c r="I3172" i="32"/>
  <c r="J3172" i="32"/>
  <c r="A3173" i="32"/>
  <c r="C3173" i="32"/>
  <c r="D3173" i="32"/>
  <c r="E3173" i="32"/>
  <c r="F3173" i="32"/>
  <c r="G3173" i="32"/>
  <c r="I3173" i="32"/>
  <c r="J3173" i="32"/>
  <c r="A3174" i="32"/>
  <c r="C3174" i="32"/>
  <c r="D3174" i="32"/>
  <c r="E3174" i="32"/>
  <c r="F3174" i="32"/>
  <c r="G3174" i="32"/>
  <c r="I3174" i="32"/>
  <c r="J3174" i="32"/>
  <c r="A3175" i="32"/>
  <c r="C3175" i="32"/>
  <c r="D3175" i="32"/>
  <c r="E3175" i="32"/>
  <c r="F3175" i="32"/>
  <c r="G3175" i="32"/>
  <c r="I3175" i="32"/>
  <c r="J3175" i="32"/>
  <c r="A3176" i="32"/>
  <c r="C3176" i="32"/>
  <c r="D3176" i="32"/>
  <c r="E3176" i="32"/>
  <c r="F3176" i="32"/>
  <c r="G3176" i="32"/>
  <c r="I3176" i="32"/>
  <c r="J3176" i="32"/>
  <c r="A3177" i="32"/>
  <c r="C3177" i="32"/>
  <c r="D3177" i="32"/>
  <c r="E3177" i="32"/>
  <c r="F3177" i="32"/>
  <c r="G3177" i="32"/>
  <c r="I3177" i="32"/>
  <c r="J3177" i="32"/>
  <c r="A3178" i="32"/>
  <c r="C3178" i="32"/>
  <c r="D3178" i="32"/>
  <c r="E3178" i="32"/>
  <c r="F3178" i="32"/>
  <c r="G3178" i="32"/>
  <c r="I3178" i="32"/>
  <c r="J3178" i="32"/>
  <c r="A3179" i="32"/>
  <c r="C3179" i="32"/>
  <c r="D3179" i="32"/>
  <c r="E3179" i="32"/>
  <c r="F3179" i="32"/>
  <c r="G3179" i="32"/>
  <c r="I3179" i="32"/>
  <c r="J3179" i="32"/>
  <c r="A3180" i="32"/>
  <c r="C3180" i="32"/>
  <c r="D3180" i="32"/>
  <c r="E3180" i="32"/>
  <c r="F3180" i="32"/>
  <c r="G3180" i="32"/>
  <c r="I3180" i="32"/>
  <c r="J3180" i="32"/>
  <c r="A3181" i="32"/>
  <c r="C3181" i="32"/>
  <c r="D3181" i="32"/>
  <c r="E3181" i="32"/>
  <c r="F3181" i="32"/>
  <c r="G3181" i="32"/>
  <c r="I3181" i="32"/>
  <c r="J3181" i="32"/>
  <c r="A3182" i="32"/>
  <c r="C3182" i="32"/>
  <c r="D3182" i="32"/>
  <c r="E3182" i="32"/>
  <c r="F3182" i="32"/>
  <c r="G3182" i="32"/>
  <c r="I3182" i="32"/>
  <c r="J3182" i="32"/>
  <c r="A3183" i="32"/>
  <c r="C3183" i="32"/>
  <c r="D3183" i="32"/>
  <c r="E3183" i="32"/>
  <c r="F3183" i="32"/>
  <c r="G3183" i="32"/>
  <c r="I3183" i="32"/>
  <c r="J3183" i="32"/>
  <c r="A3184" i="32"/>
  <c r="C3184" i="32"/>
  <c r="D3184" i="32"/>
  <c r="E3184" i="32"/>
  <c r="F3184" i="32"/>
  <c r="G3184" i="32"/>
  <c r="I3184" i="32"/>
  <c r="J3184" i="32"/>
  <c r="A3185" i="32"/>
  <c r="C3185" i="32"/>
  <c r="D3185" i="32"/>
  <c r="E3185" i="32"/>
  <c r="F3185" i="32"/>
  <c r="G3185" i="32"/>
  <c r="I3185" i="32"/>
  <c r="J3185" i="32"/>
  <c r="A3186" i="32"/>
  <c r="C3186" i="32"/>
  <c r="D3186" i="32"/>
  <c r="E3186" i="32"/>
  <c r="F3186" i="32"/>
  <c r="G3186" i="32"/>
  <c r="I3186" i="32"/>
  <c r="J3186" i="32"/>
  <c r="A3187" i="32"/>
  <c r="C3187" i="32"/>
  <c r="D3187" i="32"/>
  <c r="E3187" i="32"/>
  <c r="F3187" i="32"/>
  <c r="G3187" i="32"/>
  <c r="I3187" i="32"/>
  <c r="J3187" i="32"/>
  <c r="A3188" i="32"/>
  <c r="C3188" i="32"/>
  <c r="D3188" i="32"/>
  <c r="E3188" i="32"/>
  <c r="F3188" i="32"/>
  <c r="G3188" i="32"/>
  <c r="I3188" i="32"/>
  <c r="J3188" i="32"/>
  <c r="A3189" i="32"/>
  <c r="C3189" i="32"/>
  <c r="D3189" i="32"/>
  <c r="E3189" i="32"/>
  <c r="F3189" i="32"/>
  <c r="G3189" i="32"/>
  <c r="I3189" i="32"/>
  <c r="J3189" i="32"/>
  <c r="A3190" i="32"/>
  <c r="C3190" i="32"/>
  <c r="D3190" i="32"/>
  <c r="E3190" i="32"/>
  <c r="F3190" i="32"/>
  <c r="G3190" i="32"/>
  <c r="I3190" i="32"/>
  <c r="J3190" i="32"/>
  <c r="A3191" i="32"/>
  <c r="C3191" i="32"/>
  <c r="D3191" i="32"/>
  <c r="E3191" i="32"/>
  <c r="F3191" i="32"/>
  <c r="G3191" i="32"/>
  <c r="I3191" i="32"/>
  <c r="J3191" i="32"/>
  <c r="A3192" i="32"/>
  <c r="C3192" i="32"/>
  <c r="D3192" i="32"/>
  <c r="E3192" i="32"/>
  <c r="F3192" i="32"/>
  <c r="G3192" i="32"/>
  <c r="I3192" i="32"/>
  <c r="J3192" i="32"/>
  <c r="A3193" i="32"/>
  <c r="C3193" i="32"/>
  <c r="D3193" i="32"/>
  <c r="E3193" i="32"/>
  <c r="F3193" i="32"/>
  <c r="G3193" i="32"/>
  <c r="I3193" i="32"/>
  <c r="J3193" i="32"/>
  <c r="A3194" i="32"/>
  <c r="C3194" i="32"/>
  <c r="D3194" i="32"/>
  <c r="E3194" i="32"/>
  <c r="F3194" i="32"/>
  <c r="G3194" i="32"/>
  <c r="I3194" i="32"/>
  <c r="J3194" i="32"/>
  <c r="A3195" i="32"/>
  <c r="C3195" i="32"/>
  <c r="D3195" i="32"/>
  <c r="E3195" i="32"/>
  <c r="F3195" i="32"/>
  <c r="G3195" i="32"/>
  <c r="I3195" i="32"/>
  <c r="J3195" i="32"/>
  <c r="A3196" i="32"/>
  <c r="C3196" i="32"/>
  <c r="D3196" i="32"/>
  <c r="E3196" i="32"/>
  <c r="F3196" i="32"/>
  <c r="G3196" i="32"/>
  <c r="I3196" i="32"/>
  <c r="J3196" i="32"/>
  <c r="A3197" i="32"/>
  <c r="C3197" i="32"/>
  <c r="D3197" i="32"/>
  <c r="E3197" i="32"/>
  <c r="F3197" i="32"/>
  <c r="G3197" i="32"/>
  <c r="I3197" i="32"/>
  <c r="J3197" i="32"/>
  <c r="A3198" i="32"/>
  <c r="C3198" i="32"/>
  <c r="D3198" i="32"/>
  <c r="E3198" i="32"/>
  <c r="F3198" i="32"/>
  <c r="G3198" i="32"/>
  <c r="I3198" i="32"/>
  <c r="J3198" i="32"/>
  <c r="A3199" i="32"/>
  <c r="C3199" i="32"/>
  <c r="D3199" i="32"/>
  <c r="E3199" i="32"/>
  <c r="F3199" i="32"/>
  <c r="G3199" i="32"/>
  <c r="I3199" i="32"/>
  <c r="J3199" i="32"/>
  <c r="A3200" i="32"/>
  <c r="C3200" i="32"/>
  <c r="D3200" i="32"/>
  <c r="E3200" i="32"/>
  <c r="F3200" i="32"/>
  <c r="G3200" i="32"/>
  <c r="I3200" i="32"/>
  <c r="J3200" i="32"/>
  <c r="A3201" i="32"/>
  <c r="C3201" i="32"/>
  <c r="D3201" i="32"/>
  <c r="E3201" i="32"/>
  <c r="F3201" i="32"/>
  <c r="G3201" i="32"/>
  <c r="I3201" i="32"/>
  <c r="J3201" i="32"/>
  <c r="A3202" i="32"/>
  <c r="C3202" i="32"/>
  <c r="D3202" i="32"/>
  <c r="E3202" i="32"/>
  <c r="F3202" i="32"/>
  <c r="G3202" i="32"/>
  <c r="I3202" i="32"/>
  <c r="J3202" i="32"/>
  <c r="A3203" i="32"/>
  <c r="C3203" i="32"/>
  <c r="D3203" i="32"/>
  <c r="E3203" i="32"/>
  <c r="F3203" i="32"/>
  <c r="G3203" i="32"/>
  <c r="I3203" i="32"/>
  <c r="J3203" i="32"/>
  <c r="A3204" i="32"/>
  <c r="C3204" i="32"/>
  <c r="D3204" i="32"/>
  <c r="E3204" i="32"/>
  <c r="F3204" i="32"/>
  <c r="G3204" i="32"/>
  <c r="I3204" i="32"/>
  <c r="J3204" i="32"/>
  <c r="A3205" i="32"/>
  <c r="C3205" i="32"/>
  <c r="D3205" i="32"/>
  <c r="E3205" i="32"/>
  <c r="F3205" i="32"/>
  <c r="G3205" i="32"/>
  <c r="I3205" i="32"/>
  <c r="J3205" i="32"/>
  <c r="A3206" i="32"/>
  <c r="C3206" i="32"/>
  <c r="D3206" i="32"/>
  <c r="E3206" i="32"/>
  <c r="F3206" i="32"/>
  <c r="G3206" i="32"/>
  <c r="I3206" i="32"/>
  <c r="J3206" i="32"/>
  <c r="A3207" i="32"/>
  <c r="C3207" i="32"/>
  <c r="D3207" i="32"/>
  <c r="E3207" i="32"/>
  <c r="F3207" i="32"/>
  <c r="G3207" i="32"/>
  <c r="I3207" i="32"/>
  <c r="J3207" i="32"/>
  <c r="A3208" i="32"/>
  <c r="C3208" i="32"/>
  <c r="D3208" i="32"/>
  <c r="E3208" i="32"/>
  <c r="F3208" i="32"/>
  <c r="G3208" i="32"/>
  <c r="I3208" i="32"/>
  <c r="J3208" i="32"/>
  <c r="A3209" i="32"/>
  <c r="C3209" i="32"/>
  <c r="D3209" i="32"/>
  <c r="E3209" i="32"/>
  <c r="F3209" i="32"/>
  <c r="G3209" i="32"/>
  <c r="I3209" i="32"/>
  <c r="J3209" i="32"/>
  <c r="A3210" i="32"/>
  <c r="C3210" i="32"/>
  <c r="D3210" i="32"/>
  <c r="E3210" i="32"/>
  <c r="F3210" i="32"/>
  <c r="G3210" i="32"/>
  <c r="I3210" i="32"/>
  <c r="J3210" i="32"/>
  <c r="A3211" i="32"/>
  <c r="C3211" i="32"/>
  <c r="D3211" i="32"/>
  <c r="E3211" i="32"/>
  <c r="F3211" i="32"/>
  <c r="G3211" i="32"/>
  <c r="I3211" i="32"/>
  <c r="J3211" i="32"/>
  <c r="A3212" i="32"/>
  <c r="C3212" i="32"/>
  <c r="D3212" i="32"/>
  <c r="E3212" i="32"/>
  <c r="F3212" i="32"/>
  <c r="G3212" i="32"/>
  <c r="I3212" i="32"/>
  <c r="J3212" i="32"/>
  <c r="A3213" i="32"/>
  <c r="C3213" i="32"/>
  <c r="D3213" i="32"/>
  <c r="E3213" i="32"/>
  <c r="F3213" i="32"/>
  <c r="G3213" i="32"/>
  <c r="I3213" i="32"/>
  <c r="J3213" i="32"/>
  <c r="A3214" i="32"/>
  <c r="C3214" i="32"/>
  <c r="D3214" i="32"/>
  <c r="E3214" i="32"/>
  <c r="F3214" i="32"/>
  <c r="G3214" i="32"/>
  <c r="I3214" i="32"/>
  <c r="J3214" i="32"/>
  <c r="A3215" i="32"/>
  <c r="C3215" i="32"/>
  <c r="D3215" i="32"/>
  <c r="E3215" i="32"/>
  <c r="F3215" i="32"/>
  <c r="G3215" i="32"/>
  <c r="I3215" i="32"/>
  <c r="J3215" i="32"/>
  <c r="A3216" i="32"/>
  <c r="C3216" i="32"/>
  <c r="D3216" i="32"/>
  <c r="E3216" i="32"/>
  <c r="F3216" i="32"/>
  <c r="G3216" i="32"/>
  <c r="I3216" i="32"/>
  <c r="J3216" i="32"/>
  <c r="A3217" i="32"/>
  <c r="C3217" i="32"/>
  <c r="D3217" i="32"/>
  <c r="E3217" i="32"/>
  <c r="F3217" i="32"/>
  <c r="G3217" i="32"/>
  <c r="I3217" i="32"/>
  <c r="J3217" i="32"/>
  <c r="A3218" i="32"/>
  <c r="C3218" i="32"/>
  <c r="D3218" i="32"/>
  <c r="E3218" i="32"/>
  <c r="F3218" i="32"/>
  <c r="G3218" i="32"/>
  <c r="I3218" i="32"/>
  <c r="J3218" i="32"/>
  <c r="A3219" i="32"/>
  <c r="C3219" i="32"/>
  <c r="D3219" i="32"/>
  <c r="E3219" i="32"/>
  <c r="F3219" i="32"/>
  <c r="G3219" i="32"/>
  <c r="I3219" i="32"/>
  <c r="J3219" i="32"/>
  <c r="A3220" i="32"/>
  <c r="C3220" i="32"/>
  <c r="D3220" i="32"/>
  <c r="E3220" i="32"/>
  <c r="F3220" i="32"/>
  <c r="G3220" i="32"/>
  <c r="I3220" i="32"/>
  <c r="J3220" i="32"/>
  <c r="A3221" i="32"/>
  <c r="C3221" i="32"/>
  <c r="D3221" i="32"/>
  <c r="E3221" i="32"/>
  <c r="F3221" i="32"/>
  <c r="G3221" i="32"/>
  <c r="I3221" i="32"/>
  <c r="J3221" i="32"/>
  <c r="A3222" i="32"/>
  <c r="C3222" i="32"/>
  <c r="D3222" i="32"/>
  <c r="E3222" i="32"/>
  <c r="F3222" i="32"/>
  <c r="G3222" i="32"/>
  <c r="I3222" i="32"/>
  <c r="J3222" i="32"/>
  <c r="A3223" i="32"/>
  <c r="C3223" i="32"/>
  <c r="D3223" i="32"/>
  <c r="E3223" i="32"/>
  <c r="F3223" i="32"/>
  <c r="G3223" i="32"/>
  <c r="I3223" i="32"/>
  <c r="J3223" i="32"/>
  <c r="A3224" i="32"/>
  <c r="C3224" i="32"/>
  <c r="D3224" i="32"/>
  <c r="E3224" i="32"/>
  <c r="F3224" i="32"/>
  <c r="G3224" i="32"/>
  <c r="I3224" i="32"/>
  <c r="J3224" i="32"/>
  <c r="A3225" i="32"/>
  <c r="C3225" i="32"/>
  <c r="D3225" i="32"/>
  <c r="E3225" i="32"/>
  <c r="F3225" i="32"/>
  <c r="G3225" i="32"/>
  <c r="I3225" i="32"/>
  <c r="J3225" i="32"/>
  <c r="A3226" i="32"/>
  <c r="C3226" i="32"/>
  <c r="D3226" i="32"/>
  <c r="E3226" i="32"/>
  <c r="F3226" i="32"/>
  <c r="G3226" i="32"/>
  <c r="I3226" i="32"/>
  <c r="J3226" i="32"/>
  <c r="A3227" i="32"/>
  <c r="C3227" i="32"/>
  <c r="D3227" i="32"/>
  <c r="E3227" i="32"/>
  <c r="F3227" i="32"/>
  <c r="G3227" i="32"/>
  <c r="I3227" i="32"/>
  <c r="J3227" i="32"/>
  <c r="A3228" i="32"/>
  <c r="C3228" i="32"/>
  <c r="D3228" i="32"/>
  <c r="E3228" i="32"/>
  <c r="F3228" i="32"/>
  <c r="G3228" i="32"/>
  <c r="I3228" i="32"/>
  <c r="J3228" i="32"/>
  <c r="A3229" i="32"/>
  <c r="C3229" i="32"/>
  <c r="D3229" i="32"/>
  <c r="E3229" i="32"/>
  <c r="F3229" i="32"/>
  <c r="G3229" i="32"/>
  <c r="I3229" i="32"/>
  <c r="J3229" i="32"/>
  <c r="A3230" i="32"/>
  <c r="C3230" i="32"/>
  <c r="D3230" i="32"/>
  <c r="E3230" i="32"/>
  <c r="F3230" i="32"/>
  <c r="G3230" i="32"/>
  <c r="I3230" i="32"/>
  <c r="J3230" i="32"/>
  <c r="A3231" i="32"/>
  <c r="C3231" i="32"/>
  <c r="D3231" i="32"/>
  <c r="E3231" i="32"/>
  <c r="F3231" i="32"/>
  <c r="G3231" i="32"/>
  <c r="I3231" i="32"/>
  <c r="J3231" i="32"/>
  <c r="A3232" i="32"/>
  <c r="C3232" i="32"/>
  <c r="D3232" i="32"/>
  <c r="E3232" i="32"/>
  <c r="F3232" i="32"/>
  <c r="G3232" i="32"/>
  <c r="I3232" i="32"/>
  <c r="J3232" i="32"/>
  <c r="A3233" i="32"/>
  <c r="C3233" i="32"/>
  <c r="D3233" i="32"/>
  <c r="E3233" i="32"/>
  <c r="F3233" i="32"/>
  <c r="G3233" i="32"/>
  <c r="I3233" i="32"/>
  <c r="J3233" i="32"/>
  <c r="A3234" i="32"/>
  <c r="C3234" i="32"/>
  <c r="D3234" i="32"/>
  <c r="E3234" i="32"/>
  <c r="F3234" i="32"/>
  <c r="G3234" i="32"/>
  <c r="I3234" i="32"/>
  <c r="J3234" i="32"/>
  <c r="A3235" i="32"/>
  <c r="C3235" i="32"/>
  <c r="D3235" i="32"/>
  <c r="E3235" i="32"/>
  <c r="F3235" i="32"/>
  <c r="G3235" i="32"/>
  <c r="I3235" i="32"/>
  <c r="J3235" i="32"/>
  <c r="A3236" i="32"/>
  <c r="C3236" i="32"/>
  <c r="D3236" i="32"/>
  <c r="E3236" i="32"/>
  <c r="F3236" i="32"/>
  <c r="G3236" i="32"/>
  <c r="I3236" i="32"/>
  <c r="J3236" i="32"/>
  <c r="A3237" i="32"/>
  <c r="C3237" i="32"/>
  <c r="D3237" i="32"/>
  <c r="E3237" i="32"/>
  <c r="F3237" i="32"/>
  <c r="G3237" i="32"/>
  <c r="I3237" i="32"/>
  <c r="J3237" i="32"/>
  <c r="A3238" i="32"/>
  <c r="C3238" i="32"/>
  <c r="D3238" i="32"/>
  <c r="E3238" i="32"/>
  <c r="F3238" i="32"/>
  <c r="G3238" i="32"/>
  <c r="I3238" i="32"/>
  <c r="J3238" i="32"/>
  <c r="A3239" i="32"/>
  <c r="C3239" i="32"/>
  <c r="D3239" i="32"/>
  <c r="E3239" i="32"/>
  <c r="F3239" i="32"/>
  <c r="G3239" i="32"/>
  <c r="I3239" i="32"/>
  <c r="J3239" i="32"/>
  <c r="A3240" i="32"/>
  <c r="C3240" i="32"/>
  <c r="D3240" i="32"/>
  <c r="E3240" i="32"/>
  <c r="F3240" i="32"/>
  <c r="G3240" i="32"/>
  <c r="I3240" i="32"/>
  <c r="J3240" i="32"/>
  <c r="A3241" i="32"/>
  <c r="C3241" i="32"/>
  <c r="D3241" i="32"/>
  <c r="E3241" i="32"/>
  <c r="F3241" i="32"/>
  <c r="G3241" i="32"/>
  <c r="I3241" i="32"/>
  <c r="J3241" i="32"/>
  <c r="A3242" i="32"/>
  <c r="C3242" i="32"/>
  <c r="D3242" i="32"/>
  <c r="E3242" i="32"/>
  <c r="F3242" i="32"/>
  <c r="G3242" i="32"/>
  <c r="I3242" i="32"/>
  <c r="J3242" i="32"/>
  <c r="A3243" i="32"/>
  <c r="C3243" i="32"/>
  <c r="D3243" i="32"/>
  <c r="E3243" i="32"/>
  <c r="F3243" i="32"/>
  <c r="G3243" i="32"/>
  <c r="I3243" i="32"/>
  <c r="J3243" i="32"/>
  <c r="A3244" i="32"/>
  <c r="C3244" i="32"/>
  <c r="D3244" i="32"/>
  <c r="E3244" i="32"/>
  <c r="F3244" i="32"/>
  <c r="G3244" i="32"/>
  <c r="I3244" i="32"/>
  <c r="J3244" i="32"/>
  <c r="A3245" i="32"/>
  <c r="C3245" i="32"/>
  <c r="D3245" i="32"/>
  <c r="E3245" i="32"/>
  <c r="F3245" i="32"/>
  <c r="G3245" i="32"/>
  <c r="I3245" i="32"/>
  <c r="J3245" i="32"/>
  <c r="A3246" i="32"/>
  <c r="C3246" i="32"/>
  <c r="D3246" i="32"/>
  <c r="E3246" i="32"/>
  <c r="F3246" i="32"/>
  <c r="G3246" i="32"/>
  <c r="I3246" i="32"/>
  <c r="J3246" i="32"/>
  <c r="A3247" i="32"/>
  <c r="C3247" i="32"/>
  <c r="D3247" i="32"/>
  <c r="E3247" i="32"/>
  <c r="F3247" i="32"/>
  <c r="G3247" i="32"/>
  <c r="I3247" i="32"/>
  <c r="J3247" i="32"/>
  <c r="A3248" i="32"/>
  <c r="C3248" i="32"/>
  <c r="D3248" i="32"/>
  <c r="E3248" i="32"/>
  <c r="F3248" i="32"/>
  <c r="G3248" i="32"/>
  <c r="I3248" i="32"/>
  <c r="J3248" i="32"/>
  <c r="A3249" i="32"/>
  <c r="C3249" i="32"/>
  <c r="D3249" i="32"/>
  <c r="E3249" i="32"/>
  <c r="F3249" i="32"/>
  <c r="G3249" i="32"/>
  <c r="I3249" i="32"/>
  <c r="J3249" i="32"/>
  <c r="A3250" i="32"/>
  <c r="C3250" i="32"/>
  <c r="D3250" i="32"/>
  <c r="E3250" i="32"/>
  <c r="F3250" i="32"/>
  <c r="G3250" i="32"/>
  <c r="I3250" i="32"/>
  <c r="J3250" i="32"/>
  <c r="A3251" i="32"/>
  <c r="C3251" i="32"/>
  <c r="D3251" i="32"/>
  <c r="E3251" i="32"/>
  <c r="F3251" i="32"/>
  <c r="G3251" i="32"/>
  <c r="I3251" i="32"/>
  <c r="J3251" i="32"/>
  <c r="A3252" i="32"/>
  <c r="C3252" i="32"/>
  <c r="D3252" i="32"/>
  <c r="E3252" i="32"/>
  <c r="F3252" i="32"/>
  <c r="G3252" i="32"/>
  <c r="I3252" i="32"/>
  <c r="J3252" i="32"/>
  <c r="A3253" i="32"/>
  <c r="C3253" i="32"/>
  <c r="D3253" i="32"/>
  <c r="E3253" i="32"/>
  <c r="F3253" i="32"/>
  <c r="G3253" i="32"/>
  <c r="I3253" i="32"/>
  <c r="J3253" i="32"/>
  <c r="A3254" i="32"/>
  <c r="C3254" i="32"/>
  <c r="D3254" i="32"/>
  <c r="E3254" i="32"/>
  <c r="F3254" i="32"/>
  <c r="G3254" i="32"/>
  <c r="I3254" i="32"/>
  <c r="J3254" i="32"/>
  <c r="A3255" i="32"/>
  <c r="C3255" i="32"/>
  <c r="D3255" i="32"/>
  <c r="E3255" i="32"/>
  <c r="F3255" i="32"/>
  <c r="G3255" i="32"/>
  <c r="I3255" i="32"/>
  <c r="J3255" i="32"/>
  <c r="A3256" i="32"/>
  <c r="C3256" i="32"/>
  <c r="D3256" i="32"/>
  <c r="E3256" i="32"/>
  <c r="F3256" i="32"/>
  <c r="G3256" i="32"/>
  <c r="I3256" i="32"/>
  <c r="J3256" i="32"/>
  <c r="A3257" i="32"/>
  <c r="C3257" i="32"/>
  <c r="D3257" i="32"/>
  <c r="E3257" i="32"/>
  <c r="F3257" i="32"/>
  <c r="G3257" i="32"/>
  <c r="I3257" i="32"/>
  <c r="J3257" i="32"/>
  <c r="A3258" i="32"/>
  <c r="C3258" i="32"/>
  <c r="D3258" i="32"/>
  <c r="E3258" i="32"/>
  <c r="F3258" i="32"/>
  <c r="G3258" i="32"/>
  <c r="I3258" i="32"/>
  <c r="J3258" i="32"/>
  <c r="A3259" i="32"/>
  <c r="C3259" i="32"/>
  <c r="D3259" i="32"/>
  <c r="E3259" i="32"/>
  <c r="F3259" i="32"/>
  <c r="G3259" i="32"/>
  <c r="I3259" i="32"/>
  <c r="J3259" i="32"/>
  <c r="A3260" i="32"/>
  <c r="C3260" i="32"/>
  <c r="D3260" i="32"/>
  <c r="E3260" i="32"/>
  <c r="F3260" i="32"/>
  <c r="G3260" i="32"/>
  <c r="I3260" i="32"/>
  <c r="J3260" i="32"/>
  <c r="A3261" i="32"/>
  <c r="C3261" i="32"/>
  <c r="D3261" i="32"/>
  <c r="E3261" i="32"/>
  <c r="F3261" i="32"/>
  <c r="G3261" i="32"/>
  <c r="I3261" i="32"/>
  <c r="J3261" i="32"/>
  <c r="A3262" i="32"/>
  <c r="C3262" i="32"/>
  <c r="D3262" i="32"/>
  <c r="E3262" i="32"/>
  <c r="F3262" i="32"/>
  <c r="G3262" i="32"/>
  <c r="I3262" i="32"/>
  <c r="J3262" i="32"/>
  <c r="A3263" i="32"/>
  <c r="C3263" i="32"/>
  <c r="D3263" i="32"/>
  <c r="E3263" i="32"/>
  <c r="F3263" i="32"/>
  <c r="G3263" i="32"/>
  <c r="I3263" i="32"/>
  <c r="J3263" i="32"/>
  <c r="A3264" i="32"/>
  <c r="C3264" i="32"/>
  <c r="D3264" i="32"/>
  <c r="E3264" i="32"/>
  <c r="F3264" i="32"/>
  <c r="G3264" i="32"/>
  <c r="I3264" i="32"/>
  <c r="J3264" i="32"/>
  <c r="A3265" i="32"/>
  <c r="C3265" i="32"/>
  <c r="D3265" i="32"/>
  <c r="E3265" i="32"/>
  <c r="F3265" i="32"/>
  <c r="G3265" i="32"/>
  <c r="I3265" i="32"/>
  <c r="J3265" i="32"/>
  <c r="A3266" i="32"/>
  <c r="C3266" i="32"/>
  <c r="D3266" i="32"/>
  <c r="E3266" i="32"/>
  <c r="F3266" i="32"/>
  <c r="G3266" i="32"/>
  <c r="I3266" i="32"/>
  <c r="J3266" i="32"/>
  <c r="A3267" i="32"/>
  <c r="C3267" i="32"/>
  <c r="D3267" i="32"/>
  <c r="E3267" i="32"/>
  <c r="F3267" i="32"/>
  <c r="G3267" i="32"/>
  <c r="I3267" i="32"/>
  <c r="J3267" i="32"/>
  <c r="A3268" i="32"/>
  <c r="C3268" i="32"/>
  <c r="D3268" i="32"/>
  <c r="E3268" i="32"/>
  <c r="F3268" i="32"/>
  <c r="G3268" i="32"/>
  <c r="I3268" i="32"/>
  <c r="J3268" i="32"/>
  <c r="A3269" i="32"/>
  <c r="C3269" i="32"/>
  <c r="D3269" i="32"/>
  <c r="E3269" i="32"/>
  <c r="F3269" i="32"/>
  <c r="G3269" i="32"/>
  <c r="I3269" i="32"/>
  <c r="J3269" i="32"/>
  <c r="A3270" i="32"/>
  <c r="C3270" i="32"/>
  <c r="D3270" i="32"/>
  <c r="E3270" i="32"/>
  <c r="F3270" i="32"/>
  <c r="G3270" i="32"/>
  <c r="I3270" i="32"/>
  <c r="J3270" i="32"/>
  <c r="A3271" i="32"/>
  <c r="C3271" i="32"/>
  <c r="D3271" i="32"/>
  <c r="E3271" i="32"/>
  <c r="F3271" i="32"/>
  <c r="G3271" i="32"/>
  <c r="I3271" i="32"/>
  <c r="J3271" i="32"/>
  <c r="A3272" i="32"/>
  <c r="C3272" i="32"/>
  <c r="D3272" i="32"/>
  <c r="E3272" i="32"/>
  <c r="F3272" i="32"/>
  <c r="G3272" i="32"/>
  <c r="I3272" i="32"/>
  <c r="J3272" i="32"/>
  <c r="A3273" i="32"/>
  <c r="C3273" i="32"/>
  <c r="D3273" i="32"/>
  <c r="E3273" i="32"/>
  <c r="F3273" i="32"/>
  <c r="G3273" i="32"/>
  <c r="I3273" i="32"/>
  <c r="J3273" i="32"/>
  <c r="A3274" i="32"/>
  <c r="C3274" i="32"/>
  <c r="D3274" i="32"/>
  <c r="E3274" i="32"/>
  <c r="F3274" i="32"/>
  <c r="G3274" i="32"/>
  <c r="I3274" i="32"/>
  <c r="J3274" i="32"/>
  <c r="A3275" i="32"/>
  <c r="C3275" i="32"/>
  <c r="D3275" i="32"/>
  <c r="E3275" i="32"/>
  <c r="F3275" i="32"/>
  <c r="G3275" i="32"/>
  <c r="I3275" i="32"/>
  <c r="J3275" i="32"/>
  <c r="A3276" i="32"/>
  <c r="C3276" i="32"/>
  <c r="D3276" i="32"/>
  <c r="E3276" i="32"/>
  <c r="F3276" i="32"/>
  <c r="G3276" i="32"/>
  <c r="I3276" i="32"/>
  <c r="J3276" i="32"/>
  <c r="A3277" i="32"/>
  <c r="C3277" i="32"/>
  <c r="D3277" i="32"/>
  <c r="E3277" i="32"/>
  <c r="F3277" i="32"/>
  <c r="G3277" i="32"/>
  <c r="I3277" i="32"/>
  <c r="J3277" i="32"/>
  <c r="A3278" i="32"/>
  <c r="C3278" i="32"/>
  <c r="D3278" i="32"/>
  <c r="E3278" i="32"/>
  <c r="F3278" i="32"/>
  <c r="G3278" i="32"/>
  <c r="I3278" i="32"/>
  <c r="J3278" i="32"/>
  <c r="A3279" i="32"/>
  <c r="C3279" i="32"/>
  <c r="D3279" i="32"/>
  <c r="E3279" i="32"/>
  <c r="F3279" i="32"/>
  <c r="G3279" i="32"/>
  <c r="I3279" i="32"/>
  <c r="J3279" i="32"/>
  <c r="A3280" i="32"/>
  <c r="C3280" i="32"/>
  <c r="D3280" i="32"/>
  <c r="E3280" i="32"/>
  <c r="F3280" i="32"/>
  <c r="G3280" i="32"/>
  <c r="I3280" i="32"/>
  <c r="J3280" i="32"/>
  <c r="A3281" i="32"/>
  <c r="C3281" i="32"/>
  <c r="D3281" i="32"/>
  <c r="E3281" i="32"/>
  <c r="F3281" i="32"/>
  <c r="G3281" i="32"/>
  <c r="I3281" i="32"/>
  <c r="J3281" i="32"/>
  <c r="A3282" i="32"/>
  <c r="C3282" i="32"/>
  <c r="D3282" i="32"/>
  <c r="E3282" i="32"/>
  <c r="F3282" i="32"/>
  <c r="G3282" i="32"/>
  <c r="I3282" i="32"/>
  <c r="J3282" i="32"/>
  <c r="A3283" i="32"/>
  <c r="C3283" i="32"/>
  <c r="D3283" i="32"/>
  <c r="E3283" i="32"/>
  <c r="F3283" i="32"/>
  <c r="G3283" i="32"/>
  <c r="I3283" i="32"/>
  <c r="J3283" i="32"/>
  <c r="A3284" i="32"/>
  <c r="C3284" i="32"/>
  <c r="D3284" i="32"/>
  <c r="E3284" i="32"/>
  <c r="F3284" i="32"/>
  <c r="G3284" i="32"/>
  <c r="I3284" i="32"/>
  <c r="J3284" i="32"/>
  <c r="A3285" i="32"/>
  <c r="C3285" i="32"/>
  <c r="D3285" i="32"/>
  <c r="E3285" i="32"/>
  <c r="F3285" i="32"/>
  <c r="G3285" i="32"/>
  <c r="I3285" i="32"/>
  <c r="J3285" i="32"/>
  <c r="A3286" i="32"/>
  <c r="C3286" i="32"/>
  <c r="D3286" i="32"/>
  <c r="E3286" i="32"/>
  <c r="F3286" i="32"/>
  <c r="G3286" i="32"/>
  <c r="I3286" i="32"/>
  <c r="J3286" i="32"/>
  <c r="A3287" i="32"/>
  <c r="C3287" i="32"/>
  <c r="D3287" i="32"/>
  <c r="E3287" i="32"/>
  <c r="F3287" i="32"/>
  <c r="G3287" i="32"/>
  <c r="I3287" i="32"/>
  <c r="J3287" i="32"/>
  <c r="A3288" i="32"/>
  <c r="C3288" i="32"/>
  <c r="D3288" i="32"/>
  <c r="E3288" i="32"/>
  <c r="F3288" i="32"/>
  <c r="G3288" i="32"/>
  <c r="I3288" i="32"/>
  <c r="J3288" i="32"/>
  <c r="A3289" i="32"/>
  <c r="C3289" i="32"/>
  <c r="D3289" i="32"/>
  <c r="E3289" i="32"/>
  <c r="F3289" i="32"/>
  <c r="G3289" i="32"/>
  <c r="I3289" i="32"/>
  <c r="J3289" i="32"/>
  <c r="A3290" i="32"/>
  <c r="C3290" i="32"/>
  <c r="D3290" i="32"/>
  <c r="E3290" i="32"/>
  <c r="F3290" i="32"/>
  <c r="G3290" i="32"/>
  <c r="I3290" i="32"/>
  <c r="J3290" i="32"/>
  <c r="A3291" i="32"/>
  <c r="C3291" i="32"/>
  <c r="D3291" i="32"/>
  <c r="E3291" i="32"/>
  <c r="F3291" i="32"/>
  <c r="G3291" i="32"/>
  <c r="I3291" i="32"/>
  <c r="J3291" i="32"/>
  <c r="A3292" i="32"/>
  <c r="C3292" i="32"/>
  <c r="D3292" i="32"/>
  <c r="E3292" i="32"/>
  <c r="F3292" i="32"/>
  <c r="G3292" i="32"/>
  <c r="I3292" i="32"/>
  <c r="J3292" i="32"/>
  <c r="A3293" i="32"/>
  <c r="C3293" i="32"/>
  <c r="D3293" i="32"/>
  <c r="E3293" i="32"/>
  <c r="F3293" i="32"/>
  <c r="G3293" i="32"/>
  <c r="I3293" i="32"/>
  <c r="J3293" i="32"/>
  <c r="A3294" i="32"/>
  <c r="C3294" i="32"/>
  <c r="D3294" i="32"/>
  <c r="E3294" i="32"/>
  <c r="F3294" i="32"/>
  <c r="G3294" i="32"/>
  <c r="I3294" i="32"/>
  <c r="J3294" i="32"/>
  <c r="A3295" i="32"/>
  <c r="C3295" i="32"/>
  <c r="D3295" i="32"/>
  <c r="E3295" i="32"/>
  <c r="F3295" i="32"/>
  <c r="G3295" i="32"/>
  <c r="I3295" i="32"/>
  <c r="J3295" i="32"/>
  <c r="A3296" i="32"/>
  <c r="C3296" i="32"/>
  <c r="D3296" i="32"/>
  <c r="E3296" i="32"/>
  <c r="F3296" i="32"/>
  <c r="G3296" i="32"/>
  <c r="I3296" i="32"/>
  <c r="J3296" i="32"/>
  <c r="A3297" i="32"/>
  <c r="C3297" i="32"/>
  <c r="D3297" i="32"/>
  <c r="E3297" i="32"/>
  <c r="F3297" i="32"/>
  <c r="G3297" i="32"/>
  <c r="I3297" i="32"/>
  <c r="J3297" i="32"/>
  <c r="A3298" i="32"/>
  <c r="C3298" i="32"/>
  <c r="D3298" i="32"/>
  <c r="E3298" i="32"/>
  <c r="F3298" i="32"/>
  <c r="G3298" i="32"/>
  <c r="I3298" i="32"/>
  <c r="J3298" i="32"/>
  <c r="A3299" i="32"/>
  <c r="C3299" i="32"/>
  <c r="D3299" i="32"/>
  <c r="E3299" i="32"/>
  <c r="F3299" i="32"/>
  <c r="G3299" i="32"/>
  <c r="I3299" i="32"/>
  <c r="J3299" i="32"/>
  <c r="A3300" i="32"/>
  <c r="C3300" i="32"/>
  <c r="D3300" i="32"/>
  <c r="E3300" i="32"/>
  <c r="F3300" i="32"/>
  <c r="G3300" i="32"/>
  <c r="I3300" i="32"/>
  <c r="J3300" i="32"/>
  <c r="A3301" i="32"/>
  <c r="C3301" i="32"/>
  <c r="D3301" i="32"/>
  <c r="E3301" i="32"/>
  <c r="F3301" i="32"/>
  <c r="G3301" i="32"/>
  <c r="I3301" i="32"/>
  <c r="J3301" i="32"/>
  <c r="A3302" i="32"/>
  <c r="C3302" i="32"/>
  <c r="D3302" i="32"/>
  <c r="E3302" i="32"/>
  <c r="F3302" i="32"/>
  <c r="G3302" i="32"/>
  <c r="I3302" i="32"/>
  <c r="J3302" i="32"/>
  <c r="A3303" i="32"/>
  <c r="C3303" i="32"/>
  <c r="D3303" i="32"/>
  <c r="E3303" i="32"/>
  <c r="F3303" i="32"/>
  <c r="G3303" i="32"/>
  <c r="I3303" i="32"/>
  <c r="J3303" i="32"/>
  <c r="A3304" i="32"/>
  <c r="C3304" i="32"/>
  <c r="D3304" i="32"/>
  <c r="E3304" i="32"/>
  <c r="F3304" i="32"/>
  <c r="G3304" i="32"/>
  <c r="I3304" i="32"/>
  <c r="J3304" i="32"/>
  <c r="A3305" i="32"/>
  <c r="C3305" i="32"/>
  <c r="D3305" i="32"/>
  <c r="E3305" i="32"/>
  <c r="F3305" i="32"/>
  <c r="G3305" i="32"/>
  <c r="I3305" i="32"/>
  <c r="J3305" i="32"/>
  <c r="A3306" i="32"/>
  <c r="C3306" i="32"/>
  <c r="D3306" i="32"/>
  <c r="E3306" i="32"/>
  <c r="F3306" i="32"/>
  <c r="G3306" i="32"/>
  <c r="I3306" i="32"/>
  <c r="J3306" i="32"/>
  <c r="A3307" i="32"/>
  <c r="C3307" i="32"/>
  <c r="D3307" i="32"/>
  <c r="E3307" i="32"/>
  <c r="F3307" i="32"/>
  <c r="G3307" i="32"/>
  <c r="I3307" i="32"/>
  <c r="J3307" i="32"/>
  <c r="A3308" i="32"/>
  <c r="C3308" i="32"/>
  <c r="D3308" i="32"/>
  <c r="E3308" i="32"/>
  <c r="F3308" i="32"/>
  <c r="G3308" i="32"/>
  <c r="I3308" i="32"/>
  <c r="J3308" i="32"/>
  <c r="A3309" i="32"/>
  <c r="C3309" i="32"/>
  <c r="D3309" i="32"/>
  <c r="E3309" i="32"/>
  <c r="F3309" i="32"/>
  <c r="G3309" i="32"/>
  <c r="I3309" i="32"/>
  <c r="J3309" i="32"/>
  <c r="A3310" i="32"/>
  <c r="C3310" i="32"/>
  <c r="D3310" i="32"/>
  <c r="E3310" i="32"/>
  <c r="F3310" i="32"/>
  <c r="G3310" i="32"/>
  <c r="I3310" i="32"/>
  <c r="J3310" i="32"/>
  <c r="A3311" i="32"/>
  <c r="C3311" i="32"/>
  <c r="D3311" i="32"/>
  <c r="E3311" i="32"/>
  <c r="F3311" i="32"/>
  <c r="G3311" i="32"/>
  <c r="I3311" i="32"/>
  <c r="J3311" i="32"/>
  <c r="A3312" i="32"/>
  <c r="C3312" i="32"/>
  <c r="D3312" i="32"/>
  <c r="E3312" i="32"/>
  <c r="F3312" i="32"/>
  <c r="G3312" i="32"/>
  <c r="I3312" i="32"/>
  <c r="J3312" i="32"/>
  <c r="A3313" i="32"/>
  <c r="C3313" i="32"/>
  <c r="D3313" i="32"/>
  <c r="E3313" i="32"/>
  <c r="F3313" i="32"/>
  <c r="G3313" i="32"/>
  <c r="I3313" i="32"/>
  <c r="J3313" i="32"/>
  <c r="A3314" i="32"/>
  <c r="C3314" i="32"/>
  <c r="D3314" i="32"/>
  <c r="E3314" i="32"/>
  <c r="F3314" i="32"/>
  <c r="G3314" i="32"/>
  <c r="I3314" i="32"/>
  <c r="J3314" i="32"/>
  <c r="A3315" i="32"/>
  <c r="C3315" i="32"/>
  <c r="D3315" i="32"/>
  <c r="E3315" i="32"/>
  <c r="F3315" i="32"/>
  <c r="G3315" i="32"/>
  <c r="I3315" i="32"/>
  <c r="J3315" i="32"/>
  <c r="A3316" i="32"/>
  <c r="C3316" i="32"/>
  <c r="D3316" i="32"/>
  <c r="E3316" i="32"/>
  <c r="F3316" i="32"/>
  <c r="G3316" i="32"/>
  <c r="I3316" i="32"/>
  <c r="J3316" i="32"/>
  <c r="A3317" i="32"/>
  <c r="C3317" i="32"/>
  <c r="D3317" i="32"/>
  <c r="E3317" i="32"/>
  <c r="F3317" i="32"/>
  <c r="G3317" i="32"/>
  <c r="I3317" i="32"/>
  <c r="J3317" i="32"/>
  <c r="A3318" i="32"/>
  <c r="C3318" i="32"/>
  <c r="D3318" i="32"/>
  <c r="E3318" i="32"/>
  <c r="F3318" i="32"/>
  <c r="G3318" i="32"/>
  <c r="I3318" i="32"/>
  <c r="J3318" i="32"/>
  <c r="A3319" i="32"/>
  <c r="C3319" i="32"/>
  <c r="D3319" i="32"/>
  <c r="E3319" i="32"/>
  <c r="F3319" i="32"/>
  <c r="G3319" i="32"/>
  <c r="I3319" i="32"/>
  <c r="J3319" i="32"/>
  <c r="A3320" i="32"/>
  <c r="C3320" i="32"/>
  <c r="D3320" i="32"/>
  <c r="E3320" i="32"/>
  <c r="F3320" i="32"/>
  <c r="G3320" i="32"/>
  <c r="I3320" i="32"/>
  <c r="J3320" i="32"/>
  <c r="A3321" i="32"/>
  <c r="C3321" i="32"/>
  <c r="D3321" i="32"/>
  <c r="E3321" i="32"/>
  <c r="F3321" i="32"/>
  <c r="G3321" i="32"/>
  <c r="I3321" i="32"/>
  <c r="J3321" i="32"/>
  <c r="A3322" i="32"/>
  <c r="C3322" i="32"/>
  <c r="D3322" i="32"/>
  <c r="E3322" i="32"/>
  <c r="F3322" i="32"/>
  <c r="G3322" i="32"/>
  <c r="I3322" i="32"/>
  <c r="J3322" i="32"/>
  <c r="A3323" i="32"/>
  <c r="C3323" i="32"/>
  <c r="D3323" i="32"/>
  <c r="E3323" i="32"/>
  <c r="F3323" i="32"/>
  <c r="G3323" i="32"/>
  <c r="I3323" i="32"/>
  <c r="J3323" i="32"/>
  <c r="A3324" i="32"/>
  <c r="C3324" i="32"/>
  <c r="D3324" i="32"/>
  <c r="E3324" i="32"/>
  <c r="F3324" i="32"/>
  <c r="G3324" i="32"/>
  <c r="I3324" i="32"/>
  <c r="J3324" i="32"/>
  <c r="A3325" i="32"/>
  <c r="C3325" i="32"/>
  <c r="D3325" i="32"/>
  <c r="E3325" i="32"/>
  <c r="F3325" i="32"/>
  <c r="G3325" i="32"/>
  <c r="I3325" i="32"/>
  <c r="J3325" i="32"/>
  <c r="A3326" i="32"/>
  <c r="C3326" i="32"/>
  <c r="D3326" i="32"/>
  <c r="E3326" i="32"/>
  <c r="F3326" i="32"/>
  <c r="G3326" i="32"/>
  <c r="I3326" i="32"/>
  <c r="J3326" i="32"/>
  <c r="A3327" i="32"/>
  <c r="C3327" i="32"/>
  <c r="D3327" i="32"/>
  <c r="E3327" i="32"/>
  <c r="F3327" i="32"/>
  <c r="G3327" i="32"/>
  <c r="I3327" i="32"/>
  <c r="J3327" i="32"/>
  <c r="A3328" i="32"/>
  <c r="C3328" i="32"/>
  <c r="D3328" i="32"/>
  <c r="E3328" i="32"/>
  <c r="F3328" i="32"/>
  <c r="G3328" i="32"/>
  <c r="I3328" i="32"/>
  <c r="J3328" i="32"/>
  <c r="A3329" i="32"/>
  <c r="C3329" i="32"/>
  <c r="D3329" i="32"/>
  <c r="E3329" i="32"/>
  <c r="F3329" i="32"/>
  <c r="G3329" i="32"/>
  <c r="I3329" i="32"/>
  <c r="J3329" i="32"/>
  <c r="A3330" i="32"/>
  <c r="C3330" i="32"/>
  <c r="D3330" i="32"/>
  <c r="E3330" i="32"/>
  <c r="F3330" i="32"/>
  <c r="G3330" i="32"/>
  <c r="I3330" i="32"/>
  <c r="J3330" i="32"/>
  <c r="A3331" i="32"/>
  <c r="C3331" i="32"/>
  <c r="D3331" i="32"/>
  <c r="E3331" i="32"/>
  <c r="F3331" i="32"/>
  <c r="G3331" i="32"/>
  <c r="I3331" i="32"/>
  <c r="J3331" i="32"/>
  <c r="A3332" i="32"/>
  <c r="C3332" i="32"/>
  <c r="D3332" i="32"/>
  <c r="E3332" i="32"/>
  <c r="F3332" i="32"/>
  <c r="G3332" i="32"/>
  <c r="I3332" i="32"/>
  <c r="J3332" i="32"/>
  <c r="A3333" i="32"/>
  <c r="C3333" i="32"/>
  <c r="D3333" i="32"/>
  <c r="E3333" i="32"/>
  <c r="F3333" i="32"/>
  <c r="G3333" i="32"/>
  <c r="I3333" i="32"/>
  <c r="J3333" i="32"/>
  <c r="A3334" i="32"/>
  <c r="C3334" i="32"/>
  <c r="D3334" i="32"/>
  <c r="E3334" i="32"/>
  <c r="F3334" i="32"/>
  <c r="G3334" i="32"/>
  <c r="I3334" i="32"/>
  <c r="J3334" i="32"/>
  <c r="A3335" i="32"/>
  <c r="C3335" i="32"/>
  <c r="D3335" i="32"/>
  <c r="E3335" i="32"/>
  <c r="F3335" i="32"/>
  <c r="G3335" i="32"/>
  <c r="I3335" i="32"/>
  <c r="J3335" i="32"/>
  <c r="A3336" i="32"/>
  <c r="C3336" i="32"/>
  <c r="D3336" i="32"/>
  <c r="E3336" i="32"/>
  <c r="F3336" i="32"/>
  <c r="G3336" i="32"/>
  <c r="I3336" i="32"/>
  <c r="J3336" i="32"/>
  <c r="A3337" i="32"/>
  <c r="C3337" i="32"/>
  <c r="D3337" i="32"/>
  <c r="E3337" i="32"/>
  <c r="F3337" i="32"/>
  <c r="G3337" i="32"/>
  <c r="I3337" i="32"/>
  <c r="J3337" i="32"/>
  <c r="A3338" i="32"/>
  <c r="C3338" i="32"/>
  <c r="D3338" i="32"/>
  <c r="E3338" i="32"/>
  <c r="F3338" i="32"/>
  <c r="G3338" i="32"/>
  <c r="I3338" i="32"/>
  <c r="J3338" i="32"/>
  <c r="A3339" i="32"/>
  <c r="C3339" i="32"/>
  <c r="D3339" i="32"/>
  <c r="E3339" i="32"/>
  <c r="F3339" i="32"/>
  <c r="G3339" i="32"/>
  <c r="I3339" i="32"/>
  <c r="J3339" i="32"/>
  <c r="A3340" i="32"/>
  <c r="C3340" i="32"/>
  <c r="D3340" i="32"/>
  <c r="E3340" i="32"/>
  <c r="F3340" i="32"/>
  <c r="G3340" i="32"/>
  <c r="I3340" i="32"/>
  <c r="J3340" i="32"/>
  <c r="A3341" i="32"/>
  <c r="C3341" i="32"/>
  <c r="D3341" i="32"/>
  <c r="E3341" i="32"/>
  <c r="F3341" i="32"/>
  <c r="G3341" i="32"/>
  <c r="I3341" i="32"/>
  <c r="J3341" i="32"/>
  <c r="A3342" i="32"/>
  <c r="C3342" i="32"/>
  <c r="D3342" i="32"/>
  <c r="E3342" i="32"/>
  <c r="F3342" i="32"/>
  <c r="G3342" i="32"/>
  <c r="I3342" i="32"/>
  <c r="J3342" i="32"/>
  <c r="A3343" i="32"/>
  <c r="C3343" i="32"/>
  <c r="D3343" i="32"/>
  <c r="E3343" i="32"/>
  <c r="F3343" i="32"/>
  <c r="G3343" i="32"/>
  <c r="I3343" i="32"/>
  <c r="J3343" i="32"/>
  <c r="A3344" i="32"/>
  <c r="C3344" i="32"/>
  <c r="D3344" i="32"/>
  <c r="E3344" i="32"/>
  <c r="F3344" i="32"/>
  <c r="G3344" i="32"/>
  <c r="I3344" i="32"/>
  <c r="J3344" i="32"/>
  <c r="A3345" i="32"/>
  <c r="C3345" i="32"/>
  <c r="D3345" i="32"/>
  <c r="E3345" i="32"/>
  <c r="F3345" i="32"/>
  <c r="G3345" i="32"/>
  <c r="I3345" i="32"/>
  <c r="J3345" i="32"/>
  <c r="A3346" i="32"/>
  <c r="C3346" i="32"/>
  <c r="D3346" i="32"/>
  <c r="E3346" i="32"/>
  <c r="F3346" i="32"/>
  <c r="G3346" i="32"/>
  <c r="I3346" i="32"/>
  <c r="J3346" i="32"/>
  <c r="A3347" i="32"/>
  <c r="C3347" i="32"/>
  <c r="D3347" i="32"/>
  <c r="E3347" i="32"/>
  <c r="F3347" i="32"/>
  <c r="G3347" i="32"/>
  <c r="I3347" i="32"/>
  <c r="J3347" i="32"/>
  <c r="A3348" i="32"/>
  <c r="C3348" i="32"/>
  <c r="D3348" i="32"/>
  <c r="E3348" i="32"/>
  <c r="F3348" i="32"/>
  <c r="G3348" i="32"/>
  <c r="I3348" i="32"/>
  <c r="J3348" i="32"/>
  <c r="A3349" i="32"/>
  <c r="C3349" i="32"/>
  <c r="D3349" i="32"/>
  <c r="E3349" i="32"/>
  <c r="F3349" i="32"/>
  <c r="G3349" i="32"/>
  <c r="I3349" i="32"/>
  <c r="J3349" i="32"/>
  <c r="A3350" i="32"/>
  <c r="C3350" i="32"/>
  <c r="D3350" i="32"/>
  <c r="E3350" i="32"/>
  <c r="F3350" i="32"/>
  <c r="G3350" i="32"/>
  <c r="I3350" i="32"/>
  <c r="J3350" i="32"/>
  <c r="A3351" i="32"/>
  <c r="C3351" i="32"/>
  <c r="D3351" i="32"/>
  <c r="E3351" i="32"/>
  <c r="F3351" i="32"/>
  <c r="G3351" i="32"/>
  <c r="I3351" i="32"/>
  <c r="J3351" i="32"/>
  <c r="A3352" i="32"/>
  <c r="C3352" i="32"/>
  <c r="D3352" i="32"/>
  <c r="E3352" i="32"/>
  <c r="F3352" i="32"/>
  <c r="G3352" i="32"/>
  <c r="I3352" i="32"/>
  <c r="J3352" i="32"/>
  <c r="A3353" i="32"/>
  <c r="C3353" i="32"/>
  <c r="D3353" i="32"/>
  <c r="E3353" i="32"/>
  <c r="F3353" i="32"/>
  <c r="G3353" i="32"/>
  <c r="I3353" i="32"/>
  <c r="J3353" i="32"/>
  <c r="A3354" i="32"/>
  <c r="C3354" i="32"/>
  <c r="D3354" i="32"/>
  <c r="E3354" i="32"/>
  <c r="F3354" i="32"/>
  <c r="G3354" i="32"/>
  <c r="I3354" i="32"/>
  <c r="J3354" i="32"/>
  <c r="A3355" i="32"/>
  <c r="C3355" i="32"/>
  <c r="D3355" i="32"/>
  <c r="E3355" i="32"/>
  <c r="F3355" i="32"/>
  <c r="G3355" i="32"/>
  <c r="I3355" i="32"/>
  <c r="J3355" i="32"/>
  <c r="A3356" i="32"/>
  <c r="C3356" i="32"/>
  <c r="D3356" i="32"/>
  <c r="E3356" i="32"/>
  <c r="F3356" i="32"/>
  <c r="G3356" i="32"/>
  <c r="I3356" i="32"/>
  <c r="J3356" i="32"/>
  <c r="A3357" i="32"/>
  <c r="C3357" i="32"/>
  <c r="D3357" i="32"/>
  <c r="E3357" i="32"/>
  <c r="F3357" i="32"/>
  <c r="G3357" i="32"/>
  <c r="I3357" i="32"/>
  <c r="J3357" i="32"/>
  <c r="A3358" i="32"/>
  <c r="C3358" i="32"/>
  <c r="D3358" i="32"/>
  <c r="E3358" i="32"/>
  <c r="F3358" i="32"/>
  <c r="G3358" i="32"/>
  <c r="I3358" i="32"/>
  <c r="J3358" i="32"/>
  <c r="A3359" i="32"/>
  <c r="C3359" i="32"/>
  <c r="D3359" i="32"/>
  <c r="E3359" i="32"/>
  <c r="F3359" i="32"/>
  <c r="G3359" i="32"/>
  <c r="I3359" i="32"/>
  <c r="J3359" i="32"/>
  <c r="A3360" i="32"/>
  <c r="C3360" i="32"/>
  <c r="D3360" i="32"/>
  <c r="E3360" i="32"/>
  <c r="F3360" i="32"/>
  <c r="G3360" i="32"/>
  <c r="I3360" i="32"/>
  <c r="J3360" i="32"/>
  <c r="A3361" i="32"/>
  <c r="C3361" i="32"/>
  <c r="D3361" i="32"/>
  <c r="E3361" i="32"/>
  <c r="F3361" i="32"/>
  <c r="G3361" i="32"/>
  <c r="I3361" i="32"/>
  <c r="J3361" i="32"/>
  <c r="A3362" i="32"/>
  <c r="C3362" i="32"/>
  <c r="D3362" i="32"/>
  <c r="E3362" i="32"/>
  <c r="F3362" i="32"/>
  <c r="G3362" i="32"/>
  <c r="I3362" i="32"/>
  <c r="J3362" i="32"/>
  <c r="A3363" i="32"/>
  <c r="C3363" i="32"/>
  <c r="D3363" i="32"/>
  <c r="E3363" i="32"/>
  <c r="F3363" i="32"/>
  <c r="G3363" i="32"/>
  <c r="I3363" i="32"/>
  <c r="J3363" i="32"/>
  <c r="A3364" i="32"/>
  <c r="C3364" i="32"/>
  <c r="D3364" i="32"/>
  <c r="E3364" i="32"/>
  <c r="F3364" i="32"/>
  <c r="G3364" i="32"/>
  <c r="I3364" i="32"/>
  <c r="J3364" i="32"/>
  <c r="A3365" i="32"/>
  <c r="C3365" i="32"/>
  <c r="D3365" i="32"/>
  <c r="E3365" i="32"/>
  <c r="F3365" i="32"/>
  <c r="G3365" i="32"/>
  <c r="I3365" i="32"/>
  <c r="J3365" i="32"/>
  <c r="A3366" i="32"/>
  <c r="C3366" i="32"/>
  <c r="D3366" i="32"/>
  <c r="E3366" i="32"/>
  <c r="F3366" i="32"/>
  <c r="G3366" i="32"/>
  <c r="I3366" i="32"/>
  <c r="J3366" i="32"/>
  <c r="A3367" i="32"/>
  <c r="C3367" i="32"/>
  <c r="D3367" i="32"/>
  <c r="E3367" i="32"/>
  <c r="F3367" i="32"/>
  <c r="G3367" i="32"/>
  <c r="I3367" i="32"/>
  <c r="J3367" i="32"/>
  <c r="A3368" i="32"/>
  <c r="C3368" i="32"/>
  <c r="D3368" i="32"/>
  <c r="E3368" i="32"/>
  <c r="F3368" i="32"/>
  <c r="G3368" i="32"/>
  <c r="I3368" i="32"/>
  <c r="J3368" i="32"/>
  <c r="A3369" i="32"/>
  <c r="C3369" i="32"/>
  <c r="D3369" i="32"/>
  <c r="E3369" i="32"/>
  <c r="F3369" i="32"/>
  <c r="G3369" i="32"/>
  <c r="I3369" i="32"/>
  <c r="J3369" i="32"/>
  <c r="A3370" i="32"/>
  <c r="C3370" i="32"/>
  <c r="D3370" i="32"/>
  <c r="E3370" i="32"/>
  <c r="F3370" i="32"/>
  <c r="G3370" i="32"/>
  <c r="I3370" i="32"/>
  <c r="J3370" i="32"/>
  <c r="A3371" i="32"/>
  <c r="C3371" i="32"/>
  <c r="D3371" i="32"/>
  <c r="E3371" i="32"/>
  <c r="F3371" i="32"/>
  <c r="G3371" i="32"/>
  <c r="I3371" i="32"/>
  <c r="J3371" i="32"/>
  <c r="A3372" i="32"/>
  <c r="C3372" i="32"/>
  <c r="D3372" i="32"/>
  <c r="E3372" i="32"/>
  <c r="F3372" i="32"/>
  <c r="G3372" i="32"/>
  <c r="I3372" i="32"/>
  <c r="J3372" i="32"/>
  <c r="A3373" i="32"/>
  <c r="C3373" i="32"/>
  <c r="D3373" i="32"/>
  <c r="E3373" i="32"/>
  <c r="F3373" i="32"/>
  <c r="G3373" i="32"/>
  <c r="I3373" i="32"/>
  <c r="J3373" i="32"/>
  <c r="A3374" i="32"/>
  <c r="C3374" i="32"/>
  <c r="D3374" i="32"/>
  <c r="E3374" i="32"/>
  <c r="F3374" i="32"/>
  <c r="G3374" i="32"/>
  <c r="I3374" i="32"/>
  <c r="J3374" i="32"/>
  <c r="A3375" i="32"/>
  <c r="C3375" i="32"/>
  <c r="D3375" i="32"/>
  <c r="E3375" i="32"/>
  <c r="F3375" i="32"/>
  <c r="G3375" i="32"/>
  <c r="I3375" i="32"/>
  <c r="J3375" i="32"/>
  <c r="A3376" i="32"/>
  <c r="C3376" i="32"/>
  <c r="D3376" i="32"/>
  <c r="E3376" i="32"/>
  <c r="F3376" i="32"/>
  <c r="G3376" i="32"/>
  <c r="I3376" i="32"/>
  <c r="J3376" i="32"/>
  <c r="A3377" i="32"/>
  <c r="C3377" i="32"/>
  <c r="D3377" i="32"/>
  <c r="E3377" i="32"/>
  <c r="F3377" i="32"/>
  <c r="G3377" i="32"/>
  <c r="I3377" i="32"/>
  <c r="J3377" i="32"/>
  <c r="A3378" i="32"/>
  <c r="C3378" i="32"/>
  <c r="D3378" i="32"/>
  <c r="E3378" i="32"/>
  <c r="F3378" i="32"/>
  <c r="G3378" i="32"/>
  <c r="I3378" i="32"/>
  <c r="J3378" i="32"/>
  <c r="A3379" i="32"/>
  <c r="C3379" i="32"/>
  <c r="D3379" i="32"/>
  <c r="E3379" i="32"/>
  <c r="F3379" i="32"/>
  <c r="G3379" i="32"/>
  <c r="I3379" i="32"/>
  <c r="J3379" i="32"/>
  <c r="A3380" i="32"/>
  <c r="C3380" i="32"/>
  <c r="D3380" i="32"/>
  <c r="E3380" i="32"/>
  <c r="F3380" i="32"/>
  <c r="G3380" i="32"/>
  <c r="I3380" i="32"/>
  <c r="J3380" i="32"/>
  <c r="A3381" i="32"/>
  <c r="C3381" i="32"/>
  <c r="D3381" i="32"/>
  <c r="E3381" i="32"/>
  <c r="F3381" i="32"/>
  <c r="G3381" i="32"/>
  <c r="I3381" i="32"/>
  <c r="J3381" i="32"/>
  <c r="A3382" i="32"/>
  <c r="C3382" i="32"/>
  <c r="D3382" i="32"/>
  <c r="E3382" i="32"/>
  <c r="F3382" i="32"/>
  <c r="G3382" i="32"/>
  <c r="I3382" i="32"/>
  <c r="J3382" i="32"/>
  <c r="A3383" i="32"/>
  <c r="C3383" i="32"/>
  <c r="D3383" i="32"/>
  <c r="E3383" i="32"/>
  <c r="F3383" i="32"/>
  <c r="G3383" i="32"/>
  <c r="I3383" i="32"/>
  <c r="J3383" i="32"/>
  <c r="A3384" i="32"/>
  <c r="C3384" i="32"/>
  <c r="D3384" i="32"/>
  <c r="E3384" i="32"/>
  <c r="F3384" i="32"/>
  <c r="G3384" i="32"/>
  <c r="I3384" i="32"/>
  <c r="J3384" i="32"/>
  <c r="A3385" i="32"/>
  <c r="C3385" i="32"/>
  <c r="D3385" i="32"/>
  <c r="E3385" i="32"/>
  <c r="F3385" i="32"/>
  <c r="G3385" i="32"/>
  <c r="I3385" i="32"/>
  <c r="J3385" i="32"/>
  <c r="A3386" i="32"/>
  <c r="C3386" i="32"/>
  <c r="D3386" i="32"/>
  <c r="E3386" i="32"/>
  <c r="F3386" i="32"/>
  <c r="G3386" i="32"/>
  <c r="I3386" i="32"/>
  <c r="J3386" i="32"/>
  <c r="A3387" i="32"/>
  <c r="C3387" i="32"/>
  <c r="D3387" i="32"/>
  <c r="E3387" i="32"/>
  <c r="F3387" i="32"/>
  <c r="G3387" i="32"/>
  <c r="I3387" i="32"/>
  <c r="J3387" i="32"/>
  <c r="A3388" i="32"/>
  <c r="C3388" i="32"/>
  <c r="D3388" i="32"/>
  <c r="E3388" i="32"/>
  <c r="F3388" i="32"/>
  <c r="G3388" i="32"/>
  <c r="I3388" i="32"/>
  <c r="J3388" i="32"/>
  <c r="A3389" i="32"/>
  <c r="C3389" i="32"/>
  <c r="D3389" i="32"/>
  <c r="E3389" i="32"/>
  <c r="F3389" i="32"/>
  <c r="G3389" i="32"/>
  <c r="I3389" i="32"/>
  <c r="J3389" i="32"/>
  <c r="A3390" i="32"/>
  <c r="C3390" i="32"/>
  <c r="D3390" i="32"/>
  <c r="E3390" i="32"/>
  <c r="F3390" i="32"/>
  <c r="G3390" i="32"/>
  <c r="I3390" i="32"/>
  <c r="J3390" i="32"/>
  <c r="A3391" i="32"/>
  <c r="C3391" i="32"/>
  <c r="D3391" i="32"/>
  <c r="E3391" i="32"/>
  <c r="F3391" i="32"/>
  <c r="G3391" i="32"/>
  <c r="I3391" i="32"/>
  <c r="J3391" i="32"/>
  <c r="A3392" i="32"/>
  <c r="C3392" i="32"/>
  <c r="D3392" i="32"/>
  <c r="E3392" i="32"/>
  <c r="F3392" i="32"/>
  <c r="G3392" i="32"/>
  <c r="I3392" i="32"/>
  <c r="J3392" i="32"/>
  <c r="A3393" i="32"/>
  <c r="C3393" i="32"/>
  <c r="D3393" i="32"/>
  <c r="E3393" i="32"/>
  <c r="F3393" i="32"/>
  <c r="G3393" i="32"/>
  <c r="I3393" i="32"/>
  <c r="J3393" i="32"/>
  <c r="A3394" i="32"/>
  <c r="C3394" i="32"/>
  <c r="D3394" i="32"/>
  <c r="E3394" i="32"/>
  <c r="F3394" i="32"/>
  <c r="G3394" i="32"/>
  <c r="I3394" i="32"/>
  <c r="J3394" i="32"/>
  <c r="A3395" i="32"/>
  <c r="C3395" i="32"/>
  <c r="D3395" i="32"/>
  <c r="E3395" i="32"/>
  <c r="F3395" i="32"/>
  <c r="G3395" i="32"/>
  <c r="I3395" i="32"/>
  <c r="J3395" i="32"/>
  <c r="A3396" i="32"/>
  <c r="C3396" i="32"/>
  <c r="D3396" i="32"/>
  <c r="E3396" i="32"/>
  <c r="F3396" i="32"/>
  <c r="G3396" i="32"/>
  <c r="I3396" i="32"/>
  <c r="J3396" i="32"/>
  <c r="A3397" i="32"/>
  <c r="C3397" i="32"/>
  <c r="D3397" i="32"/>
  <c r="E3397" i="32"/>
  <c r="F3397" i="32"/>
  <c r="G3397" i="32"/>
  <c r="I3397" i="32"/>
  <c r="J3397" i="32"/>
  <c r="A3398" i="32"/>
  <c r="C3398" i="32"/>
  <c r="D3398" i="32"/>
  <c r="E3398" i="32"/>
  <c r="F3398" i="32"/>
  <c r="G3398" i="32"/>
  <c r="I3398" i="32"/>
  <c r="J3398" i="32"/>
  <c r="A3399" i="32"/>
  <c r="C3399" i="32"/>
  <c r="D3399" i="32"/>
  <c r="E3399" i="32"/>
  <c r="F3399" i="32"/>
  <c r="G3399" i="32"/>
  <c r="I3399" i="32"/>
  <c r="J3399" i="32"/>
  <c r="A3400" i="32"/>
  <c r="C3400" i="32"/>
  <c r="D3400" i="32"/>
  <c r="E3400" i="32"/>
  <c r="F3400" i="32"/>
  <c r="G3400" i="32"/>
  <c r="I3400" i="32"/>
  <c r="J3400" i="32"/>
  <c r="A3401" i="32"/>
  <c r="C3401" i="32"/>
  <c r="D3401" i="32"/>
  <c r="E3401" i="32"/>
  <c r="F3401" i="32"/>
  <c r="G3401" i="32"/>
  <c r="I3401" i="32"/>
  <c r="J3401" i="32"/>
  <c r="A3402" i="32"/>
  <c r="C3402" i="32"/>
  <c r="D3402" i="32"/>
  <c r="E3402" i="32"/>
  <c r="F3402" i="32"/>
  <c r="G3402" i="32"/>
  <c r="I3402" i="32"/>
  <c r="J3402" i="32"/>
  <c r="A3403" i="32"/>
  <c r="C3403" i="32"/>
  <c r="D3403" i="32"/>
  <c r="E3403" i="32"/>
  <c r="F3403" i="32"/>
  <c r="G3403" i="32"/>
  <c r="I3403" i="32"/>
  <c r="J3403" i="32"/>
  <c r="A3404" i="32"/>
  <c r="C3404" i="32"/>
  <c r="D3404" i="32"/>
  <c r="E3404" i="32"/>
  <c r="F3404" i="32"/>
  <c r="G3404" i="32"/>
  <c r="I3404" i="32"/>
  <c r="J3404" i="32"/>
  <c r="A3405" i="32"/>
  <c r="C3405" i="32"/>
  <c r="D3405" i="32"/>
  <c r="E3405" i="32"/>
  <c r="F3405" i="32"/>
  <c r="G3405" i="32"/>
  <c r="I3405" i="32"/>
  <c r="J3405" i="32"/>
  <c r="A3406" i="32"/>
  <c r="C3406" i="32"/>
  <c r="D3406" i="32"/>
  <c r="E3406" i="32"/>
  <c r="F3406" i="32"/>
  <c r="G3406" i="32"/>
  <c r="I3406" i="32"/>
  <c r="J3406" i="32"/>
  <c r="A3407" i="32"/>
  <c r="C3407" i="32"/>
  <c r="D3407" i="32"/>
  <c r="E3407" i="32"/>
  <c r="F3407" i="32"/>
  <c r="G3407" i="32"/>
  <c r="I3407" i="32"/>
  <c r="J3407" i="32"/>
  <c r="A3408" i="32"/>
  <c r="C3408" i="32"/>
  <c r="D3408" i="32"/>
  <c r="E3408" i="32"/>
  <c r="F3408" i="32"/>
  <c r="G3408" i="32"/>
  <c r="I3408" i="32"/>
  <c r="J3408" i="32"/>
  <c r="A3409" i="32"/>
  <c r="C3409" i="32"/>
  <c r="D3409" i="32"/>
  <c r="E3409" i="32"/>
  <c r="F3409" i="32"/>
  <c r="G3409" i="32"/>
  <c r="I3409" i="32"/>
  <c r="J3409" i="32"/>
  <c r="A3410" i="32"/>
  <c r="C3410" i="32"/>
  <c r="D3410" i="32"/>
  <c r="E3410" i="32"/>
  <c r="F3410" i="32"/>
  <c r="G3410" i="32"/>
  <c r="I3410" i="32"/>
  <c r="J3410" i="32"/>
  <c r="A3411" i="32"/>
  <c r="C3411" i="32"/>
  <c r="D3411" i="32"/>
  <c r="E3411" i="32"/>
  <c r="F3411" i="32"/>
  <c r="G3411" i="32"/>
  <c r="I3411" i="32"/>
  <c r="J3411" i="32"/>
  <c r="A3412" i="32"/>
  <c r="C3412" i="32"/>
  <c r="D3412" i="32"/>
  <c r="E3412" i="32"/>
  <c r="F3412" i="32"/>
  <c r="G3412" i="32"/>
  <c r="I3412" i="32"/>
  <c r="J3412" i="32"/>
  <c r="A3413" i="32"/>
  <c r="C3413" i="32"/>
  <c r="D3413" i="32"/>
  <c r="E3413" i="32"/>
  <c r="F3413" i="32"/>
  <c r="G3413" i="32"/>
  <c r="I3413" i="32"/>
  <c r="J3413" i="32"/>
  <c r="A3414" i="32"/>
  <c r="C3414" i="32"/>
  <c r="D3414" i="32"/>
  <c r="E3414" i="32"/>
  <c r="F3414" i="32"/>
  <c r="G3414" i="32"/>
  <c r="I3414" i="32"/>
  <c r="J3414" i="32"/>
  <c r="A3415" i="32"/>
  <c r="C3415" i="32"/>
  <c r="D3415" i="32"/>
  <c r="E3415" i="32"/>
  <c r="F3415" i="32"/>
  <c r="G3415" i="32"/>
  <c r="I3415" i="32"/>
  <c r="J3415" i="32"/>
  <c r="A3416" i="32"/>
  <c r="C3416" i="32"/>
  <c r="D3416" i="32"/>
  <c r="E3416" i="32"/>
  <c r="F3416" i="32"/>
  <c r="G3416" i="32"/>
  <c r="I3416" i="32"/>
  <c r="J3416" i="32"/>
  <c r="A3417" i="32"/>
  <c r="C3417" i="32"/>
  <c r="D3417" i="32"/>
  <c r="E3417" i="32"/>
  <c r="F3417" i="32"/>
  <c r="G3417" i="32"/>
  <c r="I3417" i="32"/>
  <c r="J3417" i="32"/>
  <c r="A3418" i="32"/>
  <c r="C3418" i="32"/>
  <c r="D3418" i="32"/>
  <c r="E3418" i="32"/>
  <c r="F3418" i="32"/>
  <c r="G3418" i="32"/>
  <c r="I3418" i="32"/>
  <c r="J3418" i="32"/>
  <c r="A3419" i="32"/>
  <c r="C3419" i="32"/>
  <c r="D3419" i="32"/>
  <c r="E3419" i="32"/>
  <c r="F3419" i="32"/>
  <c r="G3419" i="32"/>
  <c r="I3419" i="32"/>
  <c r="J3419" i="32"/>
  <c r="A3420" i="32"/>
  <c r="C3420" i="32"/>
  <c r="D3420" i="32"/>
  <c r="E3420" i="32"/>
  <c r="F3420" i="32"/>
  <c r="G3420" i="32"/>
  <c r="I3420" i="32"/>
  <c r="J3420" i="32"/>
  <c r="A3421" i="32"/>
  <c r="C3421" i="32"/>
  <c r="D3421" i="32"/>
  <c r="E3421" i="32"/>
  <c r="F3421" i="32"/>
  <c r="G3421" i="32"/>
  <c r="I3421" i="32"/>
  <c r="J3421" i="32"/>
  <c r="A3422" i="32"/>
  <c r="C3422" i="32"/>
  <c r="D3422" i="32"/>
  <c r="E3422" i="32"/>
  <c r="F3422" i="32"/>
  <c r="G3422" i="32"/>
  <c r="I3422" i="32"/>
  <c r="J3422" i="32"/>
  <c r="A3423" i="32"/>
  <c r="C3423" i="32"/>
  <c r="D3423" i="32"/>
  <c r="E3423" i="32"/>
  <c r="F3423" i="32"/>
  <c r="G3423" i="32"/>
  <c r="I3423" i="32"/>
  <c r="J3423" i="32"/>
  <c r="A3424" i="32"/>
  <c r="C3424" i="32"/>
  <c r="D3424" i="32"/>
  <c r="E3424" i="32"/>
  <c r="F3424" i="32"/>
  <c r="G3424" i="32"/>
  <c r="I3424" i="32"/>
  <c r="J3424" i="32"/>
  <c r="A3425" i="32"/>
  <c r="C3425" i="32"/>
  <c r="D3425" i="32"/>
  <c r="E3425" i="32"/>
  <c r="F3425" i="32"/>
  <c r="G3425" i="32"/>
  <c r="I3425" i="32"/>
  <c r="J3425" i="32"/>
  <c r="A3426" i="32"/>
  <c r="C3426" i="32"/>
  <c r="D3426" i="32"/>
  <c r="E3426" i="32"/>
  <c r="F3426" i="32"/>
  <c r="G3426" i="32"/>
  <c r="I3426" i="32"/>
  <c r="J3426" i="32"/>
  <c r="A3427" i="32"/>
  <c r="C3427" i="32"/>
  <c r="D3427" i="32"/>
  <c r="E3427" i="32"/>
  <c r="F3427" i="32"/>
  <c r="G3427" i="32"/>
  <c r="I3427" i="32"/>
  <c r="J3427" i="32"/>
  <c r="A3428" i="32"/>
  <c r="C3428" i="32"/>
  <c r="D3428" i="32"/>
  <c r="E3428" i="32"/>
  <c r="F3428" i="32"/>
  <c r="G3428" i="32"/>
  <c r="I3428" i="32"/>
  <c r="J3428" i="32"/>
  <c r="A3429" i="32"/>
  <c r="C3429" i="32"/>
  <c r="D3429" i="32"/>
  <c r="E3429" i="32"/>
  <c r="F3429" i="32"/>
  <c r="G3429" i="32"/>
  <c r="I3429" i="32"/>
  <c r="J3429" i="32"/>
  <c r="A3430" i="32"/>
  <c r="C3430" i="32"/>
  <c r="D3430" i="32"/>
  <c r="E3430" i="32"/>
  <c r="F3430" i="32"/>
  <c r="G3430" i="32"/>
  <c r="I3430" i="32"/>
  <c r="J3430" i="32"/>
  <c r="A3431" i="32"/>
  <c r="C3431" i="32"/>
  <c r="D3431" i="32"/>
  <c r="E3431" i="32"/>
  <c r="F3431" i="32"/>
  <c r="G3431" i="32"/>
  <c r="I3431" i="32"/>
  <c r="J3431" i="32"/>
  <c r="A3432" i="32"/>
  <c r="C3432" i="32"/>
  <c r="D3432" i="32"/>
  <c r="E3432" i="32"/>
  <c r="F3432" i="32"/>
  <c r="G3432" i="32"/>
  <c r="I3432" i="32"/>
  <c r="J3432" i="32"/>
  <c r="A3433" i="32"/>
  <c r="C3433" i="32"/>
  <c r="D3433" i="32"/>
  <c r="E3433" i="32"/>
  <c r="F3433" i="32"/>
  <c r="G3433" i="32"/>
  <c r="I3433" i="32"/>
  <c r="J3433" i="32"/>
  <c r="A3434" i="32"/>
  <c r="C3434" i="32"/>
  <c r="D3434" i="32"/>
  <c r="E3434" i="32"/>
  <c r="F3434" i="32"/>
  <c r="G3434" i="32"/>
  <c r="I3434" i="32"/>
  <c r="J3434" i="32"/>
  <c r="A3435" i="32"/>
  <c r="C3435" i="32"/>
  <c r="D3435" i="32"/>
  <c r="E3435" i="32"/>
  <c r="F3435" i="32"/>
  <c r="G3435" i="32"/>
  <c r="I3435" i="32"/>
  <c r="J3435" i="32"/>
  <c r="A3436" i="32"/>
  <c r="C3436" i="32"/>
  <c r="D3436" i="32"/>
  <c r="E3436" i="32"/>
  <c r="F3436" i="32"/>
  <c r="G3436" i="32"/>
  <c r="I3436" i="32"/>
  <c r="J3436" i="32"/>
  <c r="A3437" i="32"/>
  <c r="C3437" i="32"/>
  <c r="D3437" i="32"/>
  <c r="E3437" i="32"/>
  <c r="F3437" i="32"/>
  <c r="G3437" i="32"/>
  <c r="I3437" i="32"/>
  <c r="J3437" i="32"/>
  <c r="A3438" i="32"/>
  <c r="C3438" i="32"/>
  <c r="D3438" i="32"/>
  <c r="E3438" i="32"/>
  <c r="F3438" i="32"/>
  <c r="G3438" i="32"/>
  <c r="I3438" i="32"/>
  <c r="J3438" i="32"/>
  <c r="A3439" i="32"/>
  <c r="C3439" i="32"/>
  <c r="D3439" i="32"/>
  <c r="E3439" i="32"/>
  <c r="F3439" i="32"/>
  <c r="G3439" i="32"/>
  <c r="I3439" i="32"/>
  <c r="J3439" i="32"/>
  <c r="A3440" i="32"/>
  <c r="C3440" i="32"/>
  <c r="D3440" i="32"/>
  <c r="E3440" i="32"/>
  <c r="F3440" i="32"/>
  <c r="G3440" i="32"/>
  <c r="I3440" i="32"/>
  <c r="J3440" i="32"/>
  <c r="A3441" i="32"/>
  <c r="C3441" i="32"/>
  <c r="D3441" i="32"/>
  <c r="E3441" i="32"/>
  <c r="F3441" i="32"/>
  <c r="G3441" i="32"/>
  <c r="I3441" i="32"/>
  <c r="J3441" i="32"/>
  <c r="A3442" i="32"/>
  <c r="C3442" i="32"/>
  <c r="D3442" i="32"/>
  <c r="E3442" i="32"/>
  <c r="F3442" i="32"/>
  <c r="G3442" i="32"/>
  <c r="I3442" i="32"/>
  <c r="J3442" i="32"/>
  <c r="A3443" i="32"/>
  <c r="C3443" i="32"/>
  <c r="D3443" i="32"/>
  <c r="E3443" i="32"/>
  <c r="F3443" i="32"/>
  <c r="G3443" i="32"/>
  <c r="I3443" i="32"/>
  <c r="J3443" i="32"/>
  <c r="A3444" i="32"/>
  <c r="C3444" i="32"/>
  <c r="D3444" i="32"/>
  <c r="E3444" i="32"/>
  <c r="F3444" i="32"/>
  <c r="G3444" i="32"/>
  <c r="I3444" i="32"/>
  <c r="J3444" i="32"/>
  <c r="A3445" i="32"/>
  <c r="C3445" i="32"/>
  <c r="D3445" i="32"/>
  <c r="E3445" i="32"/>
  <c r="F3445" i="32"/>
  <c r="G3445" i="32"/>
  <c r="I3445" i="32"/>
  <c r="J3445" i="32"/>
  <c r="A3446" i="32"/>
  <c r="C3446" i="32"/>
  <c r="D3446" i="32"/>
  <c r="E3446" i="32"/>
  <c r="F3446" i="32"/>
  <c r="G3446" i="32"/>
  <c r="I3446" i="32"/>
  <c r="J3446" i="32"/>
  <c r="A3447" i="32"/>
  <c r="C3447" i="32"/>
  <c r="D3447" i="32"/>
  <c r="E3447" i="32"/>
  <c r="F3447" i="32"/>
  <c r="G3447" i="32"/>
  <c r="I3447" i="32"/>
  <c r="J3447" i="32"/>
  <c r="A3448" i="32"/>
  <c r="C3448" i="32"/>
  <c r="D3448" i="32"/>
  <c r="E3448" i="32"/>
  <c r="F3448" i="32"/>
  <c r="G3448" i="32"/>
  <c r="I3448" i="32"/>
  <c r="J3448" i="32"/>
  <c r="A3449" i="32"/>
  <c r="C3449" i="32"/>
  <c r="D3449" i="32"/>
  <c r="E3449" i="32"/>
  <c r="F3449" i="32"/>
  <c r="G3449" i="32"/>
  <c r="I3449" i="32"/>
  <c r="J3449" i="32"/>
  <c r="A3450" i="32"/>
  <c r="C3450" i="32"/>
  <c r="D3450" i="32"/>
  <c r="E3450" i="32"/>
  <c r="F3450" i="32"/>
  <c r="G3450" i="32"/>
  <c r="I3450" i="32"/>
  <c r="J3450" i="32"/>
  <c r="A3451" i="32"/>
  <c r="C3451" i="32"/>
  <c r="D3451" i="32"/>
  <c r="E3451" i="32"/>
  <c r="F3451" i="32"/>
  <c r="G3451" i="32"/>
  <c r="I3451" i="32"/>
  <c r="J3451" i="32"/>
  <c r="A3452" i="32"/>
  <c r="C3452" i="32"/>
  <c r="D3452" i="32"/>
  <c r="E3452" i="32"/>
  <c r="F3452" i="32"/>
  <c r="G3452" i="32"/>
  <c r="I3452" i="32"/>
  <c r="J3452" i="32"/>
  <c r="A3453" i="32"/>
  <c r="C3453" i="32"/>
  <c r="D3453" i="32"/>
  <c r="E3453" i="32"/>
  <c r="F3453" i="32"/>
  <c r="G3453" i="32"/>
  <c r="I3453" i="32"/>
  <c r="J3453" i="32"/>
  <c r="A3454" i="32"/>
  <c r="C3454" i="32"/>
  <c r="D3454" i="32"/>
  <c r="E3454" i="32"/>
  <c r="F3454" i="32"/>
  <c r="G3454" i="32"/>
  <c r="I3454" i="32"/>
  <c r="J3454" i="32"/>
  <c r="A3455" i="32"/>
  <c r="C3455" i="32"/>
  <c r="D3455" i="32"/>
  <c r="E3455" i="32"/>
  <c r="F3455" i="32"/>
  <c r="G3455" i="32"/>
  <c r="I3455" i="32"/>
  <c r="J3455" i="32"/>
  <c r="A3456" i="32"/>
  <c r="C3456" i="32"/>
  <c r="D3456" i="32"/>
  <c r="E3456" i="32"/>
  <c r="F3456" i="32"/>
  <c r="G3456" i="32"/>
  <c r="I3456" i="32"/>
  <c r="J3456" i="32"/>
  <c r="A3457" i="32"/>
  <c r="C3457" i="32"/>
  <c r="D3457" i="32"/>
  <c r="E3457" i="32"/>
  <c r="F3457" i="32"/>
  <c r="G3457" i="32"/>
  <c r="I3457" i="32"/>
  <c r="J3457" i="32"/>
  <c r="A3458" i="32"/>
  <c r="C3458" i="32"/>
  <c r="D3458" i="32"/>
  <c r="E3458" i="32"/>
  <c r="F3458" i="32"/>
  <c r="G3458" i="32"/>
  <c r="I3458" i="32"/>
  <c r="J3458" i="32"/>
  <c r="A3459" i="32"/>
  <c r="C3459" i="32"/>
  <c r="D3459" i="32"/>
  <c r="E3459" i="32"/>
  <c r="F3459" i="32"/>
  <c r="G3459" i="32"/>
  <c r="I3459" i="32"/>
  <c r="J3459" i="32"/>
  <c r="A3460" i="32"/>
  <c r="C3460" i="32"/>
  <c r="D3460" i="32"/>
  <c r="E3460" i="32"/>
  <c r="F3460" i="32"/>
  <c r="G3460" i="32"/>
  <c r="I3460" i="32"/>
  <c r="J3460" i="32"/>
  <c r="A3461" i="32"/>
  <c r="C3461" i="32"/>
  <c r="D3461" i="32"/>
  <c r="E3461" i="32"/>
  <c r="F3461" i="32"/>
  <c r="G3461" i="32"/>
  <c r="I3461" i="32"/>
  <c r="J3461" i="32"/>
  <c r="A3462" i="32"/>
  <c r="C3462" i="32"/>
  <c r="D3462" i="32"/>
  <c r="E3462" i="32"/>
  <c r="F3462" i="32"/>
  <c r="G3462" i="32"/>
  <c r="I3462" i="32"/>
  <c r="J3462" i="32"/>
  <c r="A3463" i="32"/>
  <c r="C3463" i="32"/>
  <c r="D3463" i="32"/>
  <c r="E3463" i="32"/>
  <c r="F3463" i="32"/>
  <c r="G3463" i="32"/>
  <c r="I3463" i="32"/>
  <c r="J3463" i="32"/>
  <c r="A3464" i="32"/>
  <c r="C3464" i="32"/>
  <c r="D3464" i="32"/>
  <c r="E3464" i="32"/>
  <c r="F3464" i="32"/>
  <c r="G3464" i="32"/>
  <c r="I3464" i="32"/>
  <c r="J3464" i="32"/>
  <c r="A3465" i="32"/>
  <c r="C3465" i="32"/>
  <c r="D3465" i="32"/>
  <c r="E3465" i="32"/>
  <c r="F3465" i="32"/>
  <c r="G3465" i="32"/>
  <c r="I3465" i="32"/>
  <c r="J3465" i="32"/>
  <c r="A3466" i="32"/>
  <c r="C3466" i="32"/>
  <c r="D3466" i="32"/>
  <c r="E3466" i="32"/>
  <c r="F3466" i="32"/>
  <c r="G3466" i="32"/>
  <c r="I3466" i="32"/>
  <c r="J3466" i="32"/>
  <c r="A3467" i="32"/>
  <c r="C3467" i="32"/>
  <c r="D3467" i="32"/>
  <c r="E3467" i="32"/>
  <c r="F3467" i="32"/>
  <c r="G3467" i="32"/>
  <c r="I3467" i="32"/>
  <c r="J3467" i="32"/>
  <c r="A3468" i="32"/>
  <c r="C3468" i="32"/>
  <c r="D3468" i="32"/>
  <c r="E3468" i="32"/>
  <c r="F3468" i="32"/>
  <c r="G3468" i="32"/>
  <c r="I3468" i="32"/>
  <c r="J3468" i="32"/>
  <c r="A3469" i="32"/>
  <c r="C3469" i="32"/>
  <c r="D3469" i="32"/>
  <c r="E3469" i="32"/>
  <c r="F3469" i="32"/>
  <c r="G3469" i="32"/>
  <c r="I3469" i="32"/>
  <c r="J3469" i="32"/>
  <c r="A3470" i="32"/>
  <c r="C3470" i="32"/>
  <c r="D3470" i="32"/>
  <c r="E3470" i="32"/>
  <c r="F3470" i="32"/>
  <c r="G3470" i="32"/>
  <c r="I3470" i="32"/>
  <c r="J3470" i="32"/>
  <c r="A3471" i="32"/>
  <c r="C3471" i="32"/>
  <c r="D3471" i="32"/>
  <c r="E3471" i="32"/>
  <c r="F3471" i="32"/>
  <c r="G3471" i="32"/>
  <c r="I3471" i="32"/>
  <c r="J3471" i="32"/>
  <c r="A3472" i="32"/>
  <c r="C3472" i="32"/>
  <c r="D3472" i="32"/>
  <c r="E3472" i="32"/>
  <c r="F3472" i="32"/>
  <c r="G3472" i="32"/>
  <c r="I3472" i="32"/>
  <c r="J3472" i="32"/>
  <c r="A3473" i="32"/>
  <c r="C3473" i="32"/>
  <c r="D3473" i="32"/>
  <c r="E3473" i="32"/>
  <c r="F3473" i="32"/>
  <c r="G3473" i="32"/>
  <c r="I3473" i="32"/>
  <c r="J3473" i="32"/>
  <c r="A3474" i="32"/>
  <c r="C3474" i="32"/>
  <c r="D3474" i="32"/>
  <c r="E3474" i="32"/>
  <c r="F3474" i="32"/>
  <c r="G3474" i="32"/>
  <c r="I3474" i="32"/>
  <c r="J3474" i="32"/>
  <c r="A3475" i="32"/>
  <c r="C3475" i="32"/>
  <c r="D3475" i="32"/>
  <c r="E3475" i="32"/>
  <c r="F3475" i="32"/>
  <c r="G3475" i="32"/>
  <c r="I3475" i="32"/>
  <c r="J3475" i="32"/>
  <c r="A3476" i="32"/>
  <c r="C3476" i="32"/>
  <c r="D3476" i="32"/>
  <c r="E3476" i="32"/>
  <c r="F3476" i="32"/>
  <c r="G3476" i="32"/>
  <c r="I3476" i="32"/>
  <c r="J3476" i="32"/>
  <c r="A3477" i="32"/>
  <c r="C3477" i="32"/>
  <c r="D3477" i="32"/>
  <c r="E3477" i="32"/>
  <c r="F3477" i="32"/>
  <c r="G3477" i="32"/>
  <c r="I3477" i="32"/>
  <c r="J3477" i="32"/>
  <c r="A3478" i="32"/>
  <c r="C3478" i="32"/>
  <c r="D3478" i="32"/>
  <c r="E3478" i="32"/>
  <c r="F3478" i="32"/>
  <c r="G3478" i="32"/>
  <c r="I3478" i="32"/>
  <c r="J3478" i="32"/>
  <c r="A3479" i="32"/>
  <c r="C3479" i="32"/>
  <c r="D3479" i="32"/>
  <c r="E3479" i="32"/>
  <c r="F3479" i="32"/>
  <c r="G3479" i="32"/>
  <c r="I3479" i="32"/>
  <c r="J3479" i="32"/>
  <c r="A3480" i="32"/>
  <c r="C3480" i="32"/>
  <c r="D3480" i="32"/>
  <c r="E3480" i="32"/>
  <c r="F3480" i="32"/>
  <c r="G3480" i="32"/>
  <c r="I3480" i="32"/>
  <c r="J3480" i="32"/>
  <c r="A3481" i="32"/>
  <c r="C3481" i="32"/>
  <c r="D3481" i="32"/>
  <c r="E3481" i="32"/>
  <c r="F3481" i="32"/>
  <c r="G3481" i="32"/>
  <c r="I3481" i="32"/>
  <c r="J3481" i="32"/>
  <c r="A3482" i="32"/>
  <c r="C3482" i="32"/>
  <c r="D3482" i="32"/>
  <c r="E3482" i="32"/>
  <c r="F3482" i="32"/>
  <c r="G3482" i="32"/>
  <c r="I3482" i="32"/>
  <c r="J3482" i="32"/>
  <c r="A3483" i="32"/>
  <c r="C3483" i="32"/>
  <c r="D3483" i="32"/>
  <c r="E3483" i="32"/>
  <c r="F3483" i="32"/>
  <c r="G3483" i="32"/>
  <c r="I3483" i="32"/>
  <c r="J3483" i="32"/>
  <c r="A3484" i="32"/>
  <c r="C3484" i="32"/>
  <c r="D3484" i="32"/>
  <c r="E3484" i="32"/>
  <c r="F3484" i="32"/>
  <c r="G3484" i="32"/>
  <c r="I3484" i="32"/>
  <c r="J3484" i="32"/>
  <c r="A3485" i="32"/>
  <c r="C3485" i="32"/>
  <c r="D3485" i="32"/>
  <c r="E3485" i="32"/>
  <c r="F3485" i="32"/>
  <c r="G3485" i="32"/>
  <c r="I3485" i="32"/>
  <c r="J3485" i="32"/>
  <c r="A3486" i="32"/>
  <c r="C3486" i="32"/>
  <c r="D3486" i="32"/>
  <c r="E3486" i="32"/>
  <c r="F3486" i="32"/>
  <c r="G3486" i="32"/>
  <c r="I3486" i="32"/>
  <c r="J3486" i="32"/>
  <c r="A3487" i="32"/>
  <c r="C3487" i="32"/>
  <c r="D3487" i="32"/>
  <c r="E3487" i="32"/>
  <c r="F3487" i="32"/>
  <c r="G3487" i="32"/>
  <c r="I3487" i="32"/>
  <c r="J3487" i="32"/>
  <c r="A3488" i="32"/>
  <c r="C3488" i="32"/>
  <c r="D3488" i="32"/>
  <c r="E3488" i="32"/>
  <c r="F3488" i="32"/>
  <c r="G3488" i="32"/>
  <c r="I3488" i="32"/>
  <c r="J3488" i="32"/>
  <c r="A3489" i="32"/>
  <c r="C3489" i="32"/>
  <c r="D3489" i="32"/>
  <c r="E3489" i="32"/>
  <c r="F3489" i="32"/>
  <c r="G3489" i="32"/>
  <c r="I3489" i="32"/>
  <c r="J3489" i="32"/>
  <c r="A3490" i="32"/>
  <c r="C3490" i="32"/>
  <c r="D3490" i="32"/>
  <c r="E3490" i="32"/>
  <c r="F3490" i="32"/>
  <c r="G3490" i="32"/>
  <c r="I3490" i="32"/>
  <c r="J3490" i="32"/>
  <c r="A3491" i="32"/>
  <c r="C3491" i="32"/>
  <c r="D3491" i="32"/>
  <c r="E3491" i="32"/>
  <c r="F3491" i="32"/>
  <c r="G3491" i="32"/>
  <c r="I3491" i="32"/>
  <c r="J3491" i="32"/>
  <c r="A3492" i="32"/>
  <c r="C3492" i="32"/>
  <c r="D3492" i="32"/>
  <c r="E3492" i="32"/>
  <c r="F3492" i="32"/>
  <c r="G3492" i="32"/>
  <c r="I3492" i="32"/>
  <c r="J3492" i="32"/>
  <c r="A3493" i="32"/>
  <c r="C3493" i="32"/>
  <c r="D3493" i="32"/>
  <c r="E3493" i="32"/>
  <c r="F3493" i="32"/>
  <c r="G3493" i="32"/>
  <c r="I3493" i="32"/>
  <c r="J3493" i="32"/>
  <c r="A3494" i="32"/>
  <c r="C3494" i="32"/>
  <c r="D3494" i="32"/>
  <c r="E3494" i="32"/>
  <c r="F3494" i="32"/>
  <c r="G3494" i="32"/>
  <c r="I3494" i="32"/>
  <c r="J3494" i="32"/>
  <c r="A3495" i="32"/>
  <c r="C3495" i="32"/>
  <c r="D3495" i="32"/>
  <c r="E3495" i="32"/>
  <c r="F3495" i="32"/>
  <c r="G3495" i="32"/>
  <c r="I3495" i="32"/>
  <c r="J3495" i="32"/>
  <c r="A3496" i="32"/>
  <c r="C3496" i="32"/>
  <c r="D3496" i="32"/>
  <c r="E3496" i="32"/>
  <c r="F3496" i="32"/>
  <c r="G3496" i="32"/>
  <c r="I3496" i="32"/>
  <c r="J3496" i="32"/>
  <c r="A3497" i="32"/>
  <c r="C3497" i="32"/>
  <c r="D3497" i="32"/>
  <c r="E3497" i="32"/>
  <c r="F3497" i="32"/>
  <c r="G3497" i="32"/>
  <c r="I3497" i="32"/>
  <c r="J3497" i="32"/>
  <c r="A3498" i="32"/>
  <c r="C3498" i="32"/>
  <c r="D3498" i="32"/>
  <c r="E3498" i="32"/>
  <c r="F3498" i="32"/>
  <c r="G3498" i="32"/>
  <c r="I3498" i="32"/>
  <c r="J3498" i="32"/>
  <c r="A3499" i="32"/>
  <c r="C3499" i="32"/>
  <c r="D3499" i="32"/>
  <c r="E3499" i="32"/>
  <c r="F3499" i="32"/>
  <c r="G3499" i="32"/>
  <c r="I3499" i="32"/>
  <c r="J3499" i="32"/>
  <c r="A3500" i="32"/>
  <c r="C3500" i="32"/>
  <c r="D3500" i="32"/>
  <c r="E3500" i="32"/>
  <c r="F3500" i="32"/>
  <c r="G3500" i="32"/>
  <c r="I3500" i="32"/>
  <c r="J3500" i="32"/>
  <c r="A3501" i="32"/>
  <c r="C3501" i="32"/>
  <c r="D3501" i="32"/>
  <c r="E3501" i="32"/>
  <c r="F3501" i="32"/>
  <c r="G3501" i="32"/>
  <c r="I3501" i="32"/>
  <c r="J3501" i="32"/>
  <c r="A3502" i="32"/>
  <c r="C3502" i="32"/>
  <c r="D3502" i="32"/>
  <c r="E3502" i="32"/>
  <c r="F3502" i="32"/>
  <c r="G3502" i="32"/>
  <c r="I3502" i="32"/>
  <c r="J3502" i="32"/>
  <c r="A3503" i="32"/>
  <c r="C3503" i="32"/>
  <c r="D3503" i="32"/>
  <c r="E3503" i="32"/>
  <c r="F3503" i="32"/>
  <c r="G3503" i="32"/>
  <c r="I3503" i="32"/>
  <c r="J3503" i="32"/>
  <c r="A3504" i="32"/>
  <c r="C3504" i="32"/>
  <c r="D3504" i="32"/>
  <c r="E3504" i="32"/>
  <c r="F3504" i="32"/>
  <c r="G3504" i="32"/>
  <c r="I3504" i="32"/>
  <c r="J3504" i="32"/>
  <c r="A3505" i="32"/>
  <c r="C3505" i="32"/>
  <c r="D3505" i="32"/>
  <c r="E3505" i="32"/>
  <c r="F3505" i="32"/>
  <c r="G3505" i="32"/>
  <c r="I3505" i="32"/>
  <c r="J3505" i="32"/>
  <c r="A3506" i="32"/>
  <c r="C3506" i="32"/>
  <c r="D3506" i="32"/>
  <c r="E3506" i="32"/>
  <c r="F3506" i="32"/>
  <c r="G3506" i="32"/>
  <c r="I3506" i="32"/>
  <c r="J3506" i="32"/>
  <c r="A3507" i="32"/>
  <c r="C3507" i="32"/>
  <c r="D3507" i="32"/>
  <c r="E3507" i="32"/>
  <c r="F3507" i="32"/>
  <c r="G3507" i="32"/>
  <c r="I3507" i="32"/>
  <c r="J3507" i="32"/>
  <c r="A3508" i="32"/>
  <c r="C3508" i="32"/>
  <c r="D3508" i="32"/>
  <c r="E3508" i="32"/>
  <c r="F3508" i="32"/>
  <c r="G3508" i="32"/>
  <c r="I3508" i="32"/>
  <c r="J3508" i="32"/>
  <c r="A3509" i="32"/>
  <c r="C3509" i="32"/>
  <c r="D3509" i="32"/>
  <c r="E3509" i="32"/>
  <c r="F3509" i="32"/>
  <c r="G3509" i="32"/>
  <c r="I3509" i="32"/>
  <c r="J3509" i="32"/>
  <c r="A3510" i="32"/>
  <c r="C3510" i="32"/>
  <c r="D3510" i="32"/>
  <c r="E3510" i="32"/>
  <c r="F3510" i="32"/>
  <c r="G3510" i="32"/>
  <c r="I3510" i="32"/>
  <c r="J3510" i="32"/>
  <c r="A3511" i="32"/>
  <c r="C3511" i="32"/>
  <c r="D3511" i="32"/>
  <c r="E3511" i="32"/>
  <c r="F3511" i="32"/>
  <c r="G3511" i="32"/>
  <c r="I3511" i="32"/>
  <c r="J3511" i="32"/>
  <c r="A3512" i="32"/>
  <c r="C3512" i="32"/>
  <c r="D3512" i="32"/>
  <c r="E3512" i="32"/>
  <c r="F3512" i="32"/>
  <c r="G3512" i="32"/>
  <c r="I3512" i="32"/>
  <c r="J3512" i="32"/>
  <c r="A3513" i="32"/>
  <c r="C3513" i="32"/>
  <c r="D3513" i="32"/>
  <c r="E3513" i="32"/>
  <c r="F3513" i="32"/>
  <c r="G3513" i="32"/>
  <c r="I3513" i="32"/>
  <c r="J3513" i="32"/>
  <c r="A3514" i="32"/>
  <c r="C3514" i="32"/>
  <c r="D3514" i="32"/>
  <c r="E3514" i="32"/>
  <c r="F3514" i="32"/>
  <c r="G3514" i="32"/>
  <c r="I3514" i="32"/>
  <c r="J3514" i="32"/>
  <c r="A3515" i="32"/>
  <c r="C3515" i="32"/>
  <c r="D3515" i="32"/>
  <c r="E3515" i="32"/>
  <c r="F3515" i="32"/>
  <c r="G3515" i="32"/>
  <c r="I3515" i="32"/>
  <c r="J3515" i="32"/>
  <c r="A3516" i="32"/>
  <c r="C3516" i="32"/>
  <c r="D3516" i="32"/>
  <c r="E3516" i="32"/>
  <c r="F3516" i="32"/>
  <c r="G3516" i="32"/>
  <c r="I3516" i="32"/>
  <c r="J3516" i="32"/>
  <c r="A3517" i="32"/>
  <c r="C3517" i="32"/>
  <c r="D3517" i="32"/>
  <c r="E3517" i="32"/>
  <c r="F3517" i="32"/>
  <c r="G3517" i="32"/>
  <c r="I3517" i="32"/>
  <c r="J3517" i="32"/>
  <c r="A3518" i="32"/>
  <c r="C3518" i="32"/>
  <c r="D3518" i="32"/>
  <c r="E3518" i="32"/>
  <c r="F3518" i="32"/>
  <c r="G3518" i="32"/>
  <c r="I3518" i="32"/>
  <c r="J3518" i="32"/>
  <c r="A3519" i="32"/>
  <c r="C3519" i="32"/>
  <c r="D3519" i="32"/>
  <c r="E3519" i="32"/>
  <c r="F3519" i="32"/>
  <c r="G3519" i="32"/>
  <c r="I3519" i="32"/>
  <c r="J3519" i="32"/>
  <c r="A3520" i="32"/>
  <c r="C3520" i="32"/>
  <c r="D3520" i="32"/>
  <c r="E3520" i="32"/>
  <c r="F3520" i="32"/>
  <c r="G3520" i="32"/>
  <c r="I3520" i="32"/>
  <c r="J3520" i="32"/>
  <c r="A3521" i="32"/>
  <c r="C3521" i="32"/>
  <c r="D3521" i="32"/>
  <c r="E3521" i="32"/>
  <c r="F3521" i="32"/>
  <c r="G3521" i="32"/>
  <c r="I3521" i="32"/>
  <c r="J3521" i="32"/>
  <c r="A3522" i="32"/>
  <c r="C3522" i="32"/>
  <c r="D3522" i="32"/>
  <c r="E3522" i="32"/>
  <c r="F3522" i="32"/>
  <c r="G3522" i="32"/>
  <c r="I3522" i="32"/>
  <c r="J3522" i="32"/>
  <c r="A3523" i="32"/>
  <c r="C3523" i="32"/>
  <c r="D3523" i="32"/>
  <c r="E3523" i="32"/>
  <c r="F3523" i="32"/>
  <c r="G3523" i="32"/>
  <c r="I3523" i="32"/>
  <c r="J3523" i="32"/>
  <c r="A3524" i="32"/>
  <c r="C3524" i="32"/>
  <c r="D3524" i="32"/>
  <c r="E3524" i="32"/>
  <c r="F3524" i="32"/>
  <c r="G3524" i="32"/>
  <c r="I3524" i="32"/>
  <c r="J3524" i="32"/>
  <c r="A3525" i="32"/>
  <c r="C3525" i="32"/>
  <c r="D3525" i="32"/>
  <c r="E3525" i="32"/>
  <c r="F3525" i="32"/>
  <c r="G3525" i="32"/>
  <c r="I3525" i="32"/>
  <c r="J3525" i="32"/>
  <c r="A3526" i="32"/>
  <c r="C3526" i="32"/>
  <c r="D3526" i="32"/>
  <c r="E3526" i="32"/>
  <c r="F3526" i="32"/>
  <c r="G3526" i="32"/>
  <c r="I3526" i="32"/>
  <c r="J3526" i="32"/>
  <c r="A3527" i="32"/>
  <c r="C3527" i="32"/>
  <c r="D3527" i="32"/>
  <c r="E3527" i="32"/>
  <c r="F3527" i="32"/>
  <c r="G3527" i="32"/>
  <c r="I3527" i="32"/>
  <c r="J3527" i="32"/>
  <c r="A3528" i="32"/>
  <c r="C3528" i="32"/>
  <c r="D3528" i="32"/>
  <c r="E3528" i="32"/>
  <c r="F3528" i="32"/>
  <c r="G3528" i="32"/>
  <c r="I3528" i="32"/>
  <c r="J3528" i="32"/>
  <c r="A3529" i="32"/>
  <c r="C3529" i="32"/>
  <c r="D3529" i="32"/>
  <c r="E3529" i="32"/>
  <c r="F3529" i="32"/>
  <c r="G3529" i="32"/>
  <c r="I3529" i="32"/>
  <c r="J3529" i="32"/>
  <c r="A3530" i="32"/>
  <c r="C3530" i="32"/>
  <c r="D3530" i="32"/>
  <c r="E3530" i="32"/>
  <c r="F3530" i="32"/>
  <c r="G3530" i="32"/>
  <c r="I3530" i="32"/>
  <c r="J3530" i="32"/>
  <c r="A3531" i="32"/>
  <c r="C3531" i="32"/>
  <c r="D3531" i="32"/>
  <c r="E3531" i="32"/>
  <c r="F3531" i="32"/>
  <c r="G3531" i="32"/>
  <c r="I3531" i="32"/>
  <c r="J3531" i="32"/>
  <c r="A3532" i="32"/>
  <c r="C3532" i="32"/>
  <c r="D3532" i="32"/>
  <c r="E3532" i="32"/>
  <c r="F3532" i="32"/>
  <c r="G3532" i="32"/>
  <c r="I3532" i="32"/>
  <c r="J3532" i="32"/>
  <c r="A3533" i="32"/>
  <c r="C3533" i="32"/>
  <c r="D3533" i="32"/>
  <c r="E3533" i="32"/>
  <c r="F3533" i="32"/>
  <c r="G3533" i="32"/>
  <c r="I3533" i="32"/>
  <c r="J3533" i="32"/>
  <c r="A3534" i="32"/>
  <c r="C3534" i="32"/>
  <c r="D3534" i="32"/>
  <c r="E3534" i="32"/>
  <c r="F3534" i="32"/>
  <c r="G3534" i="32"/>
  <c r="I3534" i="32"/>
  <c r="J3534" i="32"/>
  <c r="A3535" i="32"/>
  <c r="C3535" i="32"/>
  <c r="D3535" i="32"/>
  <c r="E3535" i="32"/>
  <c r="F3535" i="32"/>
  <c r="G3535" i="32"/>
  <c r="I3535" i="32"/>
  <c r="J3535" i="32"/>
  <c r="A3536" i="32"/>
  <c r="C3536" i="32"/>
  <c r="D3536" i="32"/>
  <c r="E3536" i="32"/>
  <c r="F3536" i="32"/>
  <c r="G3536" i="32"/>
  <c r="I3536" i="32"/>
  <c r="J3536" i="32"/>
  <c r="A3537" i="32"/>
  <c r="C3537" i="32"/>
  <c r="D3537" i="32"/>
  <c r="E3537" i="32"/>
  <c r="F3537" i="32"/>
  <c r="G3537" i="32"/>
  <c r="I3537" i="32"/>
  <c r="J3537" i="32"/>
  <c r="A3538" i="32"/>
  <c r="C3538" i="32"/>
  <c r="D3538" i="32"/>
  <c r="E3538" i="32"/>
  <c r="F3538" i="32"/>
  <c r="G3538" i="32"/>
  <c r="I3538" i="32"/>
  <c r="J3538" i="32"/>
  <c r="A3539" i="32"/>
  <c r="C3539" i="32"/>
  <c r="D3539" i="32"/>
  <c r="E3539" i="32"/>
  <c r="F3539" i="32"/>
  <c r="G3539" i="32"/>
  <c r="I3539" i="32"/>
  <c r="J3539" i="32"/>
  <c r="A3540" i="32"/>
  <c r="C3540" i="32"/>
  <c r="D3540" i="32"/>
  <c r="E3540" i="32"/>
  <c r="F3540" i="32"/>
  <c r="G3540" i="32"/>
  <c r="I3540" i="32"/>
  <c r="J3540" i="32"/>
  <c r="A3541" i="32"/>
  <c r="C3541" i="32"/>
  <c r="D3541" i="32"/>
  <c r="E3541" i="32"/>
  <c r="F3541" i="32"/>
  <c r="G3541" i="32"/>
  <c r="I3541" i="32"/>
  <c r="J3541" i="32"/>
  <c r="A3542" i="32"/>
  <c r="C3542" i="32"/>
  <c r="D3542" i="32"/>
  <c r="E3542" i="32"/>
  <c r="F3542" i="32"/>
  <c r="G3542" i="32"/>
  <c r="I3542" i="32"/>
  <c r="J3542" i="32"/>
  <c r="A3543" i="32"/>
  <c r="C3543" i="32"/>
  <c r="D3543" i="32"/>
  <c r="E3543" i="32"/>
  <c r="F3543" i="32"/>
  <c r="G3543" i="32"/>
  <c r="I3543" i="32"/>
  <c r="J3543" i="32"/>
  <c r="A3544" i="32"/>
  <c r="C3544" i="32"/>
  <c r="D3544" i="32"/>
  <c r="E3544" i="32"/>
  <c r="F3544" i="32"/>
  <c r="G3544" i="32"/>
  <c r="I3544" i="32"/>
  <c r="J3544" i="32"/>
  <c r="A3545" i="32"/>
  <c r="C3545" i="32"/>
  <c r="D3545" i="32"/>
  <c r="E3545" i="32"/>
  <c r="F3545" i="32"/>
  <c r="G3545" i="32"/>
  <c r="I3545" i="32"/>
  <c r="J3545" i="32"/>
  <c r="A3546" i="32"/>
  <c r="C3546" i="32"/>
  <c r="D3546" i="32"/>
  <c r="E3546" i="32"/>
  <c r="F3546" i="32"/>
  <c r="G3546" i="32"/>
  <c r="I3546" i="32"/>
  <c r="J3546" i="32"/>
  <c r="A3547" i="32"/>
  <c r="C3547" i="32"/>
  <c r="D3547" i="32"/>
  <c r="E3547" i="32"/>
  <c r="F3547" i="32"/>
  <c r="G3547" i="32"/>
  <c r="I3547" i="32"/>
  <c r="J3547" i="32"/>
  <c r="A3548" i="32"/>
  <c r="C3548" i="32"/>
  <c r="D3548" i="32"/>
  <c r="E3548" i="32"/>
  <c r="F3548" i="32"/>
  <c r="G3548" i="32"/>
  <c r="I3548" i="32"/>
  <c r="J3548" i="32"/>
  <c r="A3549" i="32"/>
  <c r="C3549" i="32"/>
  <c r="D3549" i="32"/>
  <c r="E3549" i="32"/>
  <c r="F3549" i="32"/>
  <c r="G3549" i="32"/>
  <c r="I3549" i="32"/>
  <c r="J3549" i="32"/>
  <c r="A3550" i="32"/>
  <c r="C3550" i="32"/>
  <c r="D3550" i="32"/>
  <c r="E3550" i="32"/>
  <c r="F3550" i="32"/>
  <c r="G3550" i="32"/>
  <c r="I3550" i="32"/>
  <c r="J3550" i="32"/>
  <c r="A3551" i="32"/>
  <c r="C3551" i="32"/>
  <c r="D3551" i="32"/>
  <c r="E3551" i="32"/>
  <c r="F3551" i="32"/>
  <c r="G3551" i="32"/>
  <c r="I3551" i="32"/>
  <c r="J3551" i="32"/>
  <c r="A3552" i="32"/>
  <c r="C3552" i="32"/>
  <c r="D3552" i="32"/>
  <c r="E3552" i="32"/>
  <c r="F3552" i="32"/>
  <c r="G3552" i="32"/>
  <c r="I3552" i="32"/>
  <c r="J3552" i="32"/>
  <c r="A3553" i="32"/>
  <c r="C3553" i="32"/>
  <c r="D3553" i="32"/>
  <c r="E3553" i="32"/>
  <c r="F3553" i="32"/>
  <c r="G3553" i="32"/>
  <c r="I3553" i="32"/>
  <c r="J3553" i="32"/>
  <c r="A3554" i="32"/>
  <c r="C3554" i="32"/>
  <c r="D3554" i="32"/>
  <c r="E3554" i="32"/>
  <c r="F3554" i="32"/>
  <c r="G3554" i="32"/>
  <c r="I3554" i="32"/>
  <c r="J3554" i="32"/>
  <c r="A3555" i="32"/>
  <c r="C3555" i="32"/>
  <c r="D3555" i="32"/>
  <c r="E3555" i="32"/>
  <c r="F3555" i="32"/>
  <c r="G3555" i="32"/>
  <c r="I3555" i="32"/>
  <c r="J3555" i="32"/>
  <c r="A3556" i="32"/>
  <c r="C3556" i="32"/>
  <c r="D3556" i="32"/>
  <c r="E3556" i="32"/>
  <c r="F3556" i="32"/>
  <c r="G3556" i="32"/>
  <c r="I3556" i="32"/>
  <c r="J3556" i="32"/>
  <c r="A3557" i="32"/>
  <c r="C3557" i="32"/>
  <c r="D3557" i="32"/>
  <c r="E3557" i="32"/>
  <c r="F3557" i="32"/>
  <c r="G3557" i="32"/>
  <c r="I3557" i="32"/>
  <c r="J3557" i="32"/>
  <c r="A3558" i="32"/>
  <c r="C3558" i="32"/>
  <c r="D3558" i="32"/>
  <c r="E3558" i="32"/>
  <c r="F3558" i="32"/>
  <c r="G3558" i="32"/>
  <c r="I3558" i="32"/>
  <c r="J3558" i="32"/>
  <c r="A3559" i="32"/>
  <c r="C3559" i="32"/>
  <c r="D3559" i="32"/>
  <c r="E3559" i="32"/>
  <c r="F3559" i="32"/>
  <c r="G3559" i="32"/>
  <c r="I3559" i="32"/>
  <c r="J3559" i="32"/>
  <c r="A3560" i="32"/>
  <c r="C3560" i="32"/>
  <c r="D3560" i="32"/>
  <c r="E3560" i="32"/>
  <c r="F3560" i="32"/>
  <c r="G3560" i="32"/>
  <c r="I3560" i="32"/>
  <c r="J3560" i="32"/>
  <c r="A3561" i="32"/>
  <c r="C3561" i="32"/>
  <c r="D3561" i="32"/>
  <c r="E3561" i="32"/>
  <c r="F3561" i="32"/>
  <c r="G3561" i="32"/>
  <c r="I3561" i="32"/>
  <c r="J3561" i="32"/>
  <c r="A3562" i="32"/>
  <c r="C3562" i="32"/>
  <c r="D3562" i="32"/>
  <c r="E3562" i="32"/>
  <c r="F3562" i="32"/>
  <c r="G3562" i="32"/>
  <c r="I3562" i="32"/>
  <c r="J3562" i="32"/>
  <c r="A3563" i="32"/>
  <c r="C3563" i="32"/>
  <c r="D3563" i="32"/>
  <c r="E3563" i="32"/>
  <c r="F3563" i="32"/>
  <c r="G3563" i="32"/>
  <c r="I3563" i="32"/>
  <c r="J3563" i="32"/>
  <c r="A3564" i="32"/>
  <c r="C3564" i="32"/>
  <c r="D3564" i="32"/>
  <c r="E3564" i="32"/>
  <c r="F3564" i="32"/>
  <c r="G3564" i="32"/>
  <c r="I3564" i="32"/>
  <c r="J3564" i="32"/>
  <c r="A3565" i="32"/>
  <c r="C3565" i="32"/>
  <c r="D3565" i="32"/>
  <c r="E3565" i="32"/>
  <c r="F3565" i="32"/>
  <c r="G3565" i="32"/>
  <c r="I3565" i="32"/>
  <c r="J3565" i="32"/>
  <c r="A3566" i="32"/>
  <c r="C3566" i="32"/>
  <c r="D3566" i="32"/>
  <c r="E3566" i="32"/>
  <c r="F3566" i="32"/>
  <c r="G3566" i="32"/>
  <c r="I3566" i="32"/>
  <c r="J3566" i="32"/>
  <c r="A3567" i="32"/>
  <c r="C3567" i="32"/>
  <c r="D3567" i="32"/>
  <c r="E3567" i="32"/>
  <c r="F3567" i="32"/>
  <c r="G3567" i="32"/>
  <c r="I3567" i="32"/>
  <c r="J3567" i="32"/>
  <c r="A3568" i="32"/>
  <c r="C3568" i="32"/>
  <c r="D3568" i="32"/>
  <c r="E3568" i="32"/>
  <c r="F3568" i="32"/>
  <c r="G3568" i="32"/>
  <c r="I3568" i="32"/>
  <c r="J3568" i="32"/>
  <c r="A3569" i="32"/>
  <c r="C3569" i="32"/>
  <c r="D3569" i="32"/>
  <c r="E3569" i="32"/>
  <c r="F3569" i="32"/>
  <c r="G3569" i="32"/>
  <c r="I3569" i="32"/>
  <c r="J3569" i="32"/>
  <c r="A3570" i="32"/>
  <c r="C3570" i="32"/>
  <c r="D3570" i="32"/>
  <c r="E3570" i="32"/>
  <c r="F3570" i="32"/>
  <c r="G3570" i="32"/>
  <c r="I3570" i="32"/>
  <c r="J3570" i="32"/>
  <c r="A3571" i="32"/>
  <c r="C3571" i="32"/>
  <c r="D3571" i="32"/>
  <c r="E3571" i="32"/>
  <c r="F3571" i="32"/>
  <c r="G3571" i="32"/>
  <c r="I3571" i="32"/>
  <c r="J3571" i="32"/>
  <c r="A3572" i="32"/>
  <c r="C3572" i="32"/>
  <c r="D3572" i="32"/>
  <c r="E3572" i="32"/>
  <c r="F3572" i="32"/>
  <c r="G3572" i="32"/>
  <c r="I3572" i="32"/>
  <c r="J3572" i="32"/>
  <c r="A3573" i="32"/>
  <c r="C3573" i="32"/>
  <c r="D3573" i="32"/>
  <c r="E3573" i="32"/>
  <c r="F3573" i="32"/>
  <c r="G3573" i="32"/>
  <c r="I3573" i="32"/>
  <c r="J3573" i="32"/>
  <c r="A3574" i="32"/>
  <c r="C3574" i="32"/>
  <c r="D3574" i="32"/>
  <c r="E3574" i="32"/>
  <c r="F3574" i="32"/>
  <c r="G3574" i="32"/>
  <c r="I3574" i="32"/>
  <c r="J3574" i="32"/>
  <c r="A3575" i="32"/>
  <c r="C3575" i="32"/>
  <c r="D3575" i="32"/>
  <c r="E3575" i="32"/>
  <c r="F3575" i="32"/>
  <c r="G3575" i="32"/>
  <c r="I3575" i="32"/>
  <c r="J3575" i="32"/>
  <c r="A3576" i="32"/>
  <c r="C3576" i="32"/>
  <c r="D3576" i="32"/>
  <c r="E3576" i="32"/>
  <c r="F3576" i="32"/>
  <c r="G3576" i="32"/>
  <c r="I3576" i="32"/>
  <c r="J3576" i="32"/>
  <c r="A3577" i="32"/>
  <c r="C3577" i="32"/>
  <c r="D3577" i="32"/>
  <c r="E3577" i="32"/>
  <c r="F3577" i="32"/>
  <c r="G3577" i="32"/>
  <c r="I3577" i="32"/>
  <c r="J3577" i="32"/>
  <c r="A3578" i="32"/>
  <c r="C3578" i="32"/>
  <c r="D3578" i="32"/>
  <c r="E3578" i="32"/>
  <c r="F3578" i="32"/>
  <c r="G3578" i="32"/>
  <c r="I3578" i="32"/>
  <c r="J3578" i="32"/>
  <c r="A3579" i="32"/>
  <c r="C3579" i="32"/>
  <c r="D3579" i="32"/>
  <c r="E3579" i="32"/>
  <c r="F3579" i="32"/>
  <c r="G3579" i="32"/>
  <c r="I3579" i="32"/>
  <c r="J3579" i="32"/>
  <c r="A3580" i="32"/>
  <c r="C3580" i="32"/>
  <c r="D3580" i="32"/>
  <c r="E3580" i="32"/>
  <c r="F3580" i="32"/>
  <c r="G3580" i="32"/>
  <c r="I3580" i="32"/>
  <c r="J3580" i="32"/>
  <c r="A3581" i="32"/>
  <c r="C3581" i="32"/>
  <c r="D3581" i="32"/>
  <c r="E3581" i="32"/>
  <c r="F3581" i="32"/>
  <c r="G3581" i="32"/>
  <c r="I3581" i="32"/>
  <c r="J3581" i="32"/>
  <c r="A3582" i="32"/>
  <c r="C3582" i="32"/>
  <c r="D3582" i="32"/>
  <c r="E3582" i="32"/>
  <c r="F3582" i="32"/>
  <c r="G3582" i="32"/>
  <c r="I3582" i="32"/>
  <c r="J3582" i="32"/>
  <c r="A3583" i="32"/>
  <c r="C3583" i="32"/>
  <c r="D3583" i="32"/>
  <c r="E3583" i="32"/>
  <c r="F3583" i="32"/>
  <c r="G3583" i="32"/>
  <c r="I3583" i="32"/>
  <c r="J3583" i="32"/>
  <c r="A3584" i="32"/>
  <c r="C3584" i="32"/>
  <c r="D3584" i="32"/>
  <c r="E3584" i="32"/>
  <c r="F3584" i="32"/>
  <c r="G3584" i="32"/>
  <c r="I3584" i="32"/>
  <c r="J3584" i="32"/>
  <c r="A3585" i="32"/>
  <c r="C3585" i="32"/>
  <c r="D3585" i="32"/>
  <c r="E3585" i="32"/>
  <c r="F3585" i="32"/>
  <c r="G3585" i="32"/>
  <c r="I3585" i="32"/>
  <c r="J3585" i="32"/>
  <c r="A3586" i="32"/>
  <c r="C3586" i="32"/>
  <c r="D3586" i="32"/>
  <c r="E3586" i="32"/>
  <c r="F3586" i="32"/>
  <c r="G3586" i="32"/>
  <c r="I3586" i="32"/>
  <c r="J3586" i="32"/>
  <c r="A3587" i="32"/>
  <c r="C3587" i="32"/>
  <c r="D3587" i="32"/>
  <c r="E3587" i="32"/>
  <c r="F3587" i="32"/>
  <c r="G3587" i="32"/>
  <c r="I3587" i="32"/>
  <c r="J3587" i="32"/>
  <c r="A3588" i="32"/>
  <c r="C3588" i="32"/>
  <c r="D3588" i="32"/>
  <c r="E3588" i="32"/>
  <c r="F3588" i="32"/>
  <c r="G3588" i="32"/>
  <c r="I3588" i="32"/>
  <c r="J3588" i="32"/>
  <c r="A3589" i="32"/>
  <c r="C3589" i="32"/>
  <c r="D3589" i="32"/>
  <c r="E3589" i="32"/>
  <c r="F3589" i="32"/>
  <c r="G3589" i="32"/>
  <c r="I3589" i="32"/>
  <c r="J3589" i="32"/>
  <c r="A3590" i="32"/>
  <c r="C3590" i="32"/>
  <c r="D3590" i="32"/>
  <c r="E3590" i="32"/>
  <c r="F3590" i="32"/>
  <c r="G3590" i="32"/>
  <c r="I3590" i="32"/>
  <c r="J3590" i="32"/>
  <c r="A3591" i="32"/>
  <c r="C3591" i="32"/>
  <c r="D3591" i="32"/>
  <c r="E3591" i="32"/>
  <c r="F3591" i="32"/>
  <c r="G3591" i="32"/>
  <c r="I3591" i="32"/>
  <c r="J3591" i="32"/>
  <c r="A3592" i="32"/>
  <c r="C3592" i="32"/>
  <c r="D3592" i="32"/>
  <c r="E3592" i="32"/>
  <c r="F3592" i="32"/>
  <c r="G3592" i="32"/>
  <c r="I3592" i="32"/>
  <c r="J3592" i="32"/>
  <c r="A3593" i="32"/>
  <c r="C3593" i="32"/>
  <c r="D3593" i="32"/>
  <c r="E3593" i="32"/>
  <c r="F3593" i="32"/>
  <c r="G3593" i="32"/>
  <c r="I3593" i="32"/>
  <c r="J3593" i="32"/>
  <c r="A3594" i="32"/>
  <c r="C3594" i="32"/>
  <c r="D3594" i="32"/>
  <c r="E3594" i="32"/>
  <c r="F3594" i="32"/>
  <c r="G3594" i="32"/>
  <c r="I3594" i="32"/>
  <c r="J3594" i="32"/>
  <c r="A3595" i="32"/>
  <c r="C3595" i="32"/>
  <c r="D3595" i="32"/>
  <c r="E3595" i="32"/>
  <c r="F3595" i="32"/>
  <c r="G3595" i="32"/>
  <c r="I3595" i="32"/>
  <c r="J3595" i="32"/>
  <c r="A3596" i="32"/>
  <c r="C3596" i="32"/>
  <c r="D3596" i="32"/>
  <c r="E3596" i="32"/>
  <c r="F3596" i="32"/>
  <c r="G3596" i="32"/>
  <c r="I3596" i="32"/>
  <c r="J3596" i="32"/>
  <c r="A3597" i="32"/>
  <c r="C3597" i="32"/>
  <c r="D3597" i="32"/>
  <c r="E3597" i="32"/>
  <c r="F3597" i="32"/>
  <c r="G3597" i="32"/>
  <c r="I3597" i="32"/>
  <c r="J3597" i="32"/>
  <c r="A3598" i="32"/>
  <c r="C3598" i="32"/>
  <c r="D3598" i="32"/>
  <c r="E3598" i="32"/>
  <c r="F3598" i="32"/>
  <c r="G3598" i="32"/>
  <c r="I3598" i="32"/>
  <c r="J3598" i="32"/>
  <c r="A3599" i="32"/>
  <c r="C3599" i="32"/>
  <c r="D3599" i="32"/>
  <c r="E3599" i="32"/>
  <c r="F3599" i="32"/>
  <c r="G3599" i="32"/>
  <c r="I3599" i="32"/>
  <c r="J3599" i="32"/>
  <c r="A3600" i="32"/>
  <c r="C3600" i="32"/>
  <c r="D3600" i="32"/>
  <c r="E3600" i="32"/>
  <c r="F3600" i="32"/>
  <c r="G3600" i="32"/>
  <c r="I3600" i="32"/>
  <c r="J3600" i="32"/>
  <c r="A3601" i="32"/>
  <c r="C3601" i="32"/>
  <c r="D3601" i="32"/>
  <c r="E3601" i="32"/>
  <c r="F3601" i="32"/>
  <c r="G3601" i="32"/>
  <c r="I3601" i="32"/>
  <c r="J3601" i="32"/>
  <c r="A3602" i="32"/>
  <c r="C3602" i="32"/>
  <c r="D3602" i="32"/>
  <c r="E3602" i="32"/>
  <c r="F3602" i="32"/>
  <c r="G3602" i="32"/>
  <c r="I3602" i="32"/>
  <c r="J3602" i="32"/>
  <c r="A3603" i="32"/>
  <c r="C3603" i="32"/>
  <c r="D3603" i="32"/>
  <c r="E3603" i="32"/>
  <c r="F3603" i="32"/>
  <c r="G3603" i="32"/>
  <c r="I3603" i="32"/>
  <c r="J3603" i="32"/>
  <c r="A3604" i="32"/>
  <c r="C3604" i="32"/>
  <c r="D3604" i="32"/>
  <c r="E3604" i="32"/>
  <c r="F3604" i="32"/>
  <c r="G3604" i="32"/>
  <c r="I3604" i="32"/>
  <c r="J3604" i="32"/>
  <c r="A3605" i="32"/>
  <c r="C3605" i="32"/>
  <c r="D3605" i="32"/>
  <c r="E3605" i="32"/>
  <c r="F3605" i="32"/>
  <c r="G3605" i="32"/>
  <c r="I3605" i="32"/>
  <c r="J3605" i="32"/>
  <c r="A3606" i="32"/>
  <c r="C3606" i="32"/>
  <c r="D3606" i="32"/>
  <c r="E3606" i="32"/>
  <c r="F3606" i="32"/>
  <c r="G3606" i="32"/>
  <c r="I3606" i="32"/>
  <c r="J3606" i="32"/>
  <c r="A3607" i="32"/>
  <c r="C3607" i="32"/>
  <c r="D3607" i="32"/>
  <c r="E3607" i="32"/>
  <c r="F3607" i="32"/>
  <c r="G3607" i="32"/>
  <c r="I3607" i="32"/>
  <c r="J3607" i="32"/>
  <c r="A3608" i="32"/>
  <c r="C3608" i="32"/>
  <c r="D3608" i="32"/>
  <c r="E3608" i="32"/>
  <c r="F3608" i="32"/>
  <c r="G3608" i="32"/>
  <c r="I3608" i="32"/>
  <c r="J3608" i="32"/>
  <c r="A3609" i="32"/>
  <c r="C3609" i="32"/>
  <c r="D3609" i="32"/>
  <c r="E3609" i="32"/>
  <c r="F3609" i="32"/>
  <c r="G3609" i="32"/>
  <c r="I3609" i="32"/>
  <c r="J3609" i="32"/>
  <c r="A3610" i="32"/>
  <c r="C3610" i="32"/>
  <c r="D3610" i="32"/>
  <c r="E3610" i="32"/>
  <c r="F3610" i="32"/>
  <c r="G3610" i="32"/>
  <c r="I3610" i="32"/>
  <c r="J3610" i="32"/>
  <c r="A3611" i="32"/>
  <c r="C3611" i="32"/>
  <c r="D3611" i="32"/>
  <c r="E3611" i="32"/>
  <c r="F3611" i="32"/>
  <c r="G3611" i="32"/>
  <c r="I3611" i="32"/>
  <c r="J3611" i="32"/>
  <c r="A3612" i="32"/>
  <c r="C3612" i="32"/>
  <c r="D3612" i="32"/>
  <c r="E3612" i="32"/>
  <c r="F3612" i="32"/>
  <c r="G3612" i="32"/>
  <c r="I3612" i="32"/>
  <c r="J3612" i="32"/>
  <c r="A3613" i="32"/>
  <c r="C3613" i="32"/>
  <c r="D3613" i="32"/>
  <c r="E3613" i="32"/>
  <c r="F3613" i="32"/>
  <c r="G3613" i="32"/>
  <c r="I3613" i="32"/>
  <c r="J3613" i="32"/>
  <c r="A3614" i="32"/>
  <c r="C3614" i="32"/>
  <c r="D3614" i="32"/>
  <c r="E3614" i="32"/>
  <c r="F3614" i="32"/>
  <c r="G3614" i="32"/>
  <c r="I3614" i="32"/>
  <c r="J3614" i="32"/>
  <c r="A3615" i="32"/>
  <c r="C3615" i="32"/>
  <c r="D3615" i="32"/>
  <c r="E3615" i="32"/>
  <c r="F3615" i="32"/>
  <c r="G3615" i="32"/>
  <c r="I3615" i="32"/>
  <c r="J3615" i="32"/>
  <c r="A3616" i="32"/>
  <c r="C3616" i="32"/>
  <c r="D3616" i="32"/>
  <c r="E3616" i="32"/>
  <c r="F3616" i="32"/>
  <c r="G3616" i="32"/>
  <c r="I3616" i="32"/>
  <c r="J3616" i="32"/>
  <c r="A3617" i="32"/>
  <c r="C3617" i="32"/>
  <c r="D3617" i="32"/>
  <c r="E3617" i="32"/>
  <c r="F3617" i="32"/>
  <c r="G3617" i="32"/>
  <c r="I3617" i="32"/>
  <c r="J3617" i="32"/>
  <c r="A3618" i="32"/>
  <c r="C3618" i="32"/>
  <c r="D3618" i="32"/>
  <c r="E3618" i="32"/>
  <c r="F3618" i="32"/>
  <c r="G3618" i="32"/>
  <c r="I3618" i="32"/>
  <c r="J3618" i="32"/>
  <c r="A3619" i="32"/>
  <c r="C3619" i="32"/>
  <c r="D3619" i="32"/>
  <c r="E3619" i="32"/>
  <c r="F3619" i="32"/>
  <c r="G3619" i="32"/>
  <c r="I3619" i="32"/>
  <c r="J3619" i="32"/>
  <c r="A3620" i="32"/>
  <c r="C3620" i="32"/>
  <c r="D3620" i="32"/>
  <c r="E3620" i="32"/>
  <c r="F3620" i="32"/>
  <c r="G3620" i="32"/>
  <c r="I3620" i="32"/>
  <c r="J3620" i="32"/>
  <c r="A3621" i="32"/>
  <c r="C3621" i="32"/>
  <c r="D3621" i="32"/>
  <c r="E3621" i="32"/>
  <c r="F3621" i="32"/>
  <c r="G3621" i="32"/>
  <c r="I3621" i="32"/>
  <c r="J3621" i="32"/>
  <c r="A3622" i="32"/>
  <c r="C3622" i="32"/>
  <c r="D3622" i="32"/>
  <c r="E3622" i="32"/>
  <c r="F3622" i="32"/>
  <c r="G3622" i="32"/>
  <c r="I3622" i="32"/>
  <c r="J3622" i="32"/>
  <c r="A3623" i="32"/>
  <c r="C3623" i="32"/>
  <c r="D3623" i="32"/>
  <c r="E3623" i="32"/>
  <c r="F3623" i="32"/>
  <c r="G3623" i="32"/>
  <c r="I3623" i="32"/>
  <c r="J3623" i="32"/>
  <c r="A3624" i="32"/>
  <c r="C3624" i="32"/>
  <c r="D3624" i="32"/>
  <c r="E3624" i="32"/>
  <c r="F3624" i="32"/>
  <c r="G3624" i="32"/>
  <c r="I3624" i="32"/>
  <c r="J3624" i="32"/>
  <c r="A3625" i="32"/>
  <c r="C3625" i="32"/>
  <c r="D3625" i="32"/>
  <c r="E3625" i="32"/>
  <c r="F3625" i="32"/>
  <c r="G3625" i="32"/>
  <c r="I3625" i="32"/>
  <c r="J3625" i="32"/>
  <c r="A3626" i="32"/>
  <c r="C3626" i="32"/>
  <c r="D3626" i="32"/>
  <c r="E3626" i="32"/>
  <c r="F3626" i="32"/>
  <c r="G3626" i="32"/>
  <c r="I3626" i="32"/>
  <c r="J3626" i="32"/>
  <c r="A3627" i="32"/>
  <c r="C3627" i="32"/>
  <c r="D3627" i="32"/>
  <c r="E3627" i="32"/>
  <c r="F3627" i="32"/>
  <c r="G3627" i="32"/>
  <c r="I3627" i="32"/>
  <c r="J3627" i="32"/>
  <c r="A3628" i="32"/>
  <c r="C3628" i="32"/>
  <c r="D3628" i="32"/>
  <c r="E3628" i="32"/>
  <c r="F3628" i="32"/>
  <c r="G3628" i="32"/>
  <c r="I3628" i="32"/>
  <c r="J3628" i="32"/>
  <c r="A3629" i="32"/>
  <c r="C3629" i="32"/>
  <c r="D3629" i="32"/>
  <c r="E3629" i="32"/>
  <c r="F3629" i="32"/>
  <c r="G3629" i="32"/>
  <c r="I3629" i="32"/>
  <c r="J3629" i="32"/>
  <c r="A3630" i="32"/>
  <c r="C3630" i="32"/>
  <c r="D3630" i="32"/>
  <c r="E3630" i="32"/>
  <c r="F3630" i="32"/>
  <c r="G3630" i="32"/>
  <c r="I3630" i="32"/>
  <c r="J3630" i="32"/>
  <c r="A3631" i="32"/>
  <c r="C3631" i="32"/>
  <c r="D3631" i="32"/>
  <c r="E3631" i="32"/>
  <c r="F3631" i="32"/>
  <c r="G3631" i="32"/>
  <c r="I3631" i="32"/>
  <c r="J3631" i="32"/>
  <c r="A3632" i="32"/>
  <c r="C3632" i="32"/>
  <c r="D3632" i="32"/>
  <c r="E3632" i="32"/>
  <c r="F3632" i="32"/>
  <c r="G3632" i="32"/>
  <c r="I3632" i="32"/>
  <c r="J3632" i="32"/>
  <c r="A3633" i="32"/>
  <c r="C3633" i="32"/>
  <c r="D3633" i="32"/>
  <c r="E3633" i="32"/>
  <c r="F3633" i="32"/>
  <c r="G3633" i="32"/>
  <c r="I3633" i="32"/>
  <c r="J3633" i="32"/>
  <c r="A3634" i="32"/>
  <c r="C3634" i="32"/>
  <c r="D3634" i="32"/>
  <c r="E3634" i="32"/>
  <c r="F3634" i="32"/>
  <c r="G3634" i="32"/>
  <c r="I3634" i="32"/>
  <c r="J3634" i="32"/>
  <c r="A3635" i="32"/>
  <c r="C3635" i="32"/>
  <c r="D3635" i="32"/>
  <c r="E3635" i="32"/>
  <c r="F3635" i="32"/>
  <c r="G3635" i="32"/>
  <c r="I3635" i="32"/>
  <c r="J3635" i="32"/>
  <c r="A3636" i="32"/>
  <c r="C3636" i="32"/>
  <c r="D3636" i="32"/>
  <c r="E3636" i="32"/>
  <c r="F3636" i="32"/>
  <c r="G3636" i="32"/>
  <c r="I3636" i="32"/>
  <c r="J3636" i="32"/>
  <c r="A3637" i="32"/>
  <c r="C3637" i="32"/>
  <c r="D3637" i="32"/>
  <c r="E3637" i="32"/>
  <c r="F3637" i="32"/>
  <c r="G3637" i="32"/>
  <c r="I3637" i="32"/>
  <c r="J3637" i="32"/>
  <c r="A3638" i="32"/>
  <c r="C3638" i="32"/>
  <c r="D3638" i="32"/>
  <c r="E3638" i="32"/>
  <c r="F3638" i="32"/>
  <c r="G3638" i="32"/>
  <c r="I3638" i="32"/>
  <c r="J3638" i="32"/>
  <c r="A3639" i="32"/>
  <c r="C3639" i="32"/>
  <c r="D3639" i="32"/>
  <c r="E3639" i="32"/>
  <c r="F3639" i="32"/>
  <c r="G3639" i="32"/>
  <c r="I3639" i="32"/>
  <c r="J3639" i="32"/>
  <c r="A3640" i="32"/>
  <c r="C3640" i="32"/>
  <c r="D3640" i="32"/>
  <c r="E3640" i="32"/>
  <c r="F3640" i="32"/>
  <c r="G3640" i="32"/>
  <c r="I3640" i="32"/>
  <c r="J3640" i="32"/>
  <c r="A3641" i="32"/>
  <c r="C3641" i="32"/>
  <c r="D3641" i="32"/>
  <c r="E3641" i="32"/>
  <c r="F3641" i="32"/>
  <c r="G3641" i="32"/>
  <c r="I3641" i="32"/>
  <c r="J3641" i="32"/>
  <c r="A3642" i="32"/>
  <c r="C3642" i="32"/>
  <c r="D3642" i="32"/>
  <c r="E3642" i="32"/>
  <c r="F3642" i="32"/>
  <c r="G3642" i="32"/>
  <c r="I3642" i="32"/>
  <c r="J3642" i="32"/>
  <c r="A3643" i="32"/>
  <c r="C3643" i="32"/>
  <c r="D3643" i="32"/>
  <c r="E3643" i="32"/>
  <c r="F3643" i="32"/>
  <c r="G3643" i="32"/>
  <c r="I3643" i="32"/>
  <c r="J3643" i="32"/>
  <c r="A3644" i="32"/>
  <c r="C3644" i="32"/>
  <c r="D3644" i="32"/>
  <c r="E3644" i="32"/>
  <c r="F3644" i="32"/>
  <c r="G3644" i="32"/>
  <c r="I3644" i="32"/>
  <c r="J3644" i="32"/>
  <c r="A3645" i="32"/>
  <c r="C3645" i="32"/>
  <c r="D3645" i="32"/>
  <c r="E3645" i="32"/>
  <c r="F3645" i="32"/>
  <c r="G3645" i="32"/>
  <c r="I3645" i="32"/>
  <c r="J3645" i="32"/>
  <c r="A3646" i="32"/>
  <c r="C3646" i="32"/>
  <c r="D3646" i="32"/>
  <c r="E3646" i="32"/>
  <c r="F3646" i="32"/>
  <c r="G3646" i="32"/>
  <c r="I3646" i="32"/>
  <c r="J3646" i="32"/>
  <c r="A3647" i="32"/>
  <c r="C3647" i="32"/>
  <c r="D3647" i="32"/>
  <c r="E3647" i="32"/>
  <c r="F3647" i="32"/>
  <c r="G3647" i="32"/>
  <c r="I3647" i="32"/>
  <c r="J3647" i="32"/>
  <c r="A3648" i="32"/>
  <c r="C3648" i="32"/>
  <c r="D3648" i="32"/>
  <c r="E3648" i="32"/>
  <c r="F3648" i="32"/>
  <c r="G3648" i="32"/>
  <c r="I3648" i="32"/>
  <c r="J3648" i="32"/>
  <c r="A3649" i="32"/>
  <c r="C3649" i="32"/>
  <c r="D3649" i="32"/>
  <c r="E3649" i="32"/>
  <c r="F3649" i="32"/>
  <c r="G3649" i="32"/>
  <c r="I3649" i="32"/>
  <c r="J3649" i="32"/>
  <c r="A3650" i="32"/>
  <c r="C3650" i="32"/>
  <c r="D3650" i="32"/>
  <c r="E3650" i="32"/>
  <c r="F3650" i="32"/>
  <c r="G3650" i="32"/>
  <c r="I3650" i="32"/>
  <c r="J3650" i="32"/>
  <c r="A3651" i="32"/>
  <c r="C3651" i="32"/>
  <c r="D3651" i="32"/>
  <c r="E3651" i="32"/>
  <c r="F3651" i="32"/>
  <c r="G3651" i="32"/>
  <c r="I3651" i="32"/>
  <c r="J3651" i="32"/>
  <c r="A3652" i="32"/>
  <c r="C3652" i="32"/>
  <c r="D3652" i="32"/>
  <c r="E3652" i="32"/>
  <c r="F3652" i="32"/>
  <c r="G3652" i="32"/>
  <c r="I3652" i="32"/>
  <c r="J3652" i="32"/>
  <c r="A3653" i="32"/>
  <c r="C3653" i="32"/>
  <c r="D3653" i="32"/>
  <c r="E3653" i="32"/>
  <c r="F3653" i="32"/>
  <c r="G3653" i="32"/>
  <c r="I3653" i="32"/>
  <c r="J3653" i="32"/>
  <c r="A3654" i="32"/>
  <c r="C3654" i="32"/>
  <c r="D3654" i="32"/>
  <c r="E3654" i="32"/>
  <c r="F3654" i="32"/>
  <c r="G3654" i="32"/>
  <c r="I3654" i="32"/>
  <c r="J3654" i="32"/>
  <c r="A3655" i="32"/>
  <c r="C3655" i="32"/>
  <c r="D3655" i="32"/>
  <c r="E3655" i="32"/>
  <c r="F3655" i="32"/>
  <c r="G3655" i="32"/>
  <c r="I3655" i="32"/>
  <c r="J3655" i="32"/>
  <c r="A3656" i="32"/>
  <c r="C3656" i="32"/>
  <c r="D3656" i="32"/>
  <c r="E3656" i="32"/>
  <c r="F3656" i="32"/>
  <c r="G3656" i="32"/>
  <c r="I3656" i="32"/>
  <c r="J3656" i="32"/>
  <c r="A3657" i="32"/>
  <c r="C3657" i="32"/>
  <c r="D3657" i="32"/>
  <c r="E3657" i="32"/>
  <c r="F3657" i="32"/>
  <c r="G3657" i="32"/>
  <c r="I3657" i="32"/>
  <c r="J3657" i="32"/>
  <c r="A3658" i="32"/>
  <c r="C3658" i="32"/>
  <c r="D3658" i="32"/>
  <c r="E3658" i="32"/>
  <c r="F3658" i="32"/>
  <c r="G3658" i="32"/>
  <c r="I3658" i="32"/>
  <c r="J3658" i="32"/>
  <c r="A3659" i="32"/>
  <c r="C3659" i="32"/>
  <c r="D3659" i="32"/>
  <c r="E3659" i="32"/>
  <c r="F3659" i="32"/>
  <c r="G3659" i="32"/>
  <c r="I3659" i="32"/>
  <c r="J3659" i="32"/>
  <c r="A3660" i="32"/>
  <c r="C3660" i="32"/>
  <c r="D3660" i="32"/>
  <c r="E3660" i="32"/>
  <c r="F3660" i="32"/>
  <c r="G3660" i="32"/>
  <c r="I3660" i="32"/>
  <c r="J3660" i="32"/>
  <c r="A3661" i="32"/>
  <c r="C3661" i="32"/>
  <c r="D3661" i="32"/>
  <c r="E3661" i="32"/>
  <c r="F3661" i="32"/>
  <c r="G3661" i="32"/>
  <c r="I3661" i="32"/>
  <c r="J3661" i="32"/>
  <c r="A3662" i="32"/>
  <c r="C3662" i="32"/>
  <c r="D3662" i="32"/>
  <c r="E3662" i="32"/>
  <c r="F3662" i="32"/>
  <c r="G3662" i="32"/>
  <c r="I3662" i="32"/>
  <c r="J3662" i="32"/>
  <c r="A3663" i="32"/>
  <c r="C3663" i="32"/>
  <c r="D3663" i="32"/>
  <c r="E3663" i="32"/>
  <c r="F3663" i="32"/>
  <c r="G3663" i="32"/>
  <c r="I3663" i="32"/>
  <c r="J3663" i="32"/>
  <c r="A3664" i="32"/>
  <c r="C3664" i="32"/>
  <c r="D3664" i="32"/>
  <c r="E3664" i="32"/>
  <c r="F3664" i="32"/>
  <c r="G3664" i="32"/>
  <c r="I3664" i="32"/>
  <c r="J3664" i="32"/>
  <c r="A3665" i="32"/>
  <c r="C3665" i="32"/>
  <c r="D3665" i="32"/>
  <c r="E3665" i="32"/>
  <c r="F3665" i="32"/>
  <c r="G3665" i="32"/>
  <c r="I3665" i="32"/>
  <c r="J3665" i="32"/>
  <c r="A3666" i="32"/>
  <c r="C3666" i="32"/>
  <c r="D3666" i="32"/>
  <c r="E3666" i="32"/>
  <c r="F3666" i="32"/>
  <c r="G3666" i="32"/>
  <c r="I3666" i="32"/>
  <c r="J3666" i="32"/>
  <c r="A3667" i="32"/>
  <c r="C3667" i="32"/>
  <c r="D3667" i="32"/>
  <c r="E3667" i="32"/>
  <c r="F3667" i="32"/>
  <c r="G3667" i="32"/>
  <c r="I3667" i="32"/>
  <c r="J3667" i="32"/>
  <c r="A3668" i="32"/>
  <c r="C3668" i="32"/>
  <c r="D3668" i="32"/>
  <c r="E3668" i="32"/>
  <c r="F3668" i="32"/>
  <c r="G3668" i="32"/>
  <c r="I3668" i="32"/>
  <c r="J3668" i="32"/>
  <c r="A3669" i="32"/>
  <c r="C3669" i="32"/>
  <c r="D3669" i="32"/>
  <c r="E3669" i="32"/>
  <c r="F3669" i="32"/>
  <c r="G3669" i="32"/>
  <c r="I3669" i="32"/>
  <c r="J3669" i="32"/>
  <c r="A3670" i="32"/>
  <c r="C3670" i="32"/>
  <c r="D3670" i="32"/>
  <c r="E3670" i="32"/>
  <c r="F3670" i="32"/>
  <c r="G3670" i="32"/>
  <c r="I3670" i="32"/>
  <c r="J3670" i="32"/>
  <c r="A3671" i="32"/>
  <c r="C3671" i="32"/>
  <c r="D3671" i="32"/>
  <c r="E3671" i="32"/>
  <c r="F3671" i="32"/>
  <c r="G3671" i="32"/>
  <c r="I3671" i="32"/>
  <c r="J3671" i="32"/>
  <c r="A3672" i="32"/>
  <c r="C3672" i="32"/>
  <c r="D3672" i="32"/>
  <c r="E3672" i="32"/>
  <c r="F3672" i="32"/>
  <c r="G3672" i="32"/>
  <c r="I3672" i="32"/>
  <c r="J3672" i="32"/>
  <c r="A3673" i="32"/>
  <c r="C3673" i="32"/>
  <c r="D3673" i="32"/>
  <c r="E3673" i="32"/>
  <c r="F3673" i="32"/>
  <c r="G3673" i="32"/>
  <c r="I3673" i="32"/>
  <c r="J3673" i="32"/>
  <c r="A3674" i="32"/>
  <c r="C3674" i="32"/>
  <c r="D3674" i="32"/>
  <c r="E3674" i="32"/>
  <c r="F3674" i="32"/>
  <c r="G3674" i="32"/>
  <c r="I3674" i="32"/>
  <c r="J3674" i="32"/>
  <c r="A3675" i="32"/>
  <c r="C3675" i="32"/>
  <c r="D3675" i="32"/>
  <c r="E3675" i="32"/>
  <c r="F3675" i="32"/>
  <c r="G3675" i="32"/>
  <c r="I3675" i="32"/>
  <c r="J3675" i="32"/>
  <c r="A3676" i="32"/>
  <c r="C3676" i="32"/>
  <c r="D3676" i="32"/>
  <c r="E3676" i="32"/>
  <c r="F3676" i="32"/>
  <c r="G3676" i="32"/>
  <c r="I3676" i="32"/>
  <c r="J3676" i="32"/>
  <c r="A3677" i="32"/>
  <c r="C3677" i="32"/>
  <c r="D3677" i="32"/>
  <c r="E3677" i="32"/>
  <c r="F3677" i="32"/>
  <c r="G3677" i="32"/>
  <c r="I3677" i="32"/>
  <c r="J3677" i="32"/>
  <c r="A3678" i="32"/>
  <c r="C3678" i="32"/>
  <c r="D3678" i="32"/>
  <c r="E3678" i="32"/>
  <c r="F3678" i="32"/>
  <c r="G3678" i="32"/>
  <c r="I3678" i="32"/>
  <c r="J3678" i="32"/>
  <c r="A3679" i="32"/>
  <c r="C3679" i="32"/>
  <c r="D3679" i="32"/>
  <c r="E3679" i="32"/>
  <c r="F3679" i="32"/>
  <c r="G3679" i="32"/>
  <c r="I3679" i="32"/>
  <c r="J3679" i="32"/>
  <c r="A3680" i="32"/>
  <c r="C3680" i="32"/>
  <c r="D3680" i="32"/>
  <c r="E3680" i="32"/>
  <c r="F3680" i="32"/>
  <c r="G3680" i="32"/>
  <c r="I3680" i="32"/>
  <c r="J3680" i="32"/>
  <c r="A3681" i="32"/>
  <c r="C3681" i="32"/>
  <c r="D3681" i="32"/>
  <c r="E3681" i="32"/>
  <c r="F3681" i="32"/>
  <c r="G3681" i="32"/>
  <c r="I3681" i="32"/>
  <c r="J3681" i="32"/>
  <c r="A3682" i="32"/>
  <c r="C3682" i="32"/>
  <c r="D3682" i="32"/>
  <c r="E3682" i="32"/>
  <c r="F3682" i="32"/>
  <c r="G3682" i="32"/>
  <c r="I3682" i="32"/>
  <c r="J3682" i="32"/>
  <c r="A3683" i="32"/>
  <c r="C3683" i="32"/>
  <c r="D3683" i="32"/>
  <c r="E3683" i="32"/>
  <c r="F3683" i="32"/>
  <c r="G3683" i="32"/>
  <c r="I3683" i="32"/>
  <c r="J3683" i="32"/>
  <c r="A3684" i="32"/>
  <c r="C3684" i="32"/>
  <c r="D3684" i="32"/>
  <c r="E3684" i="32"/>
  <c r="F3684" i="32"/>
  <c r="G3684" i="32"/>
  <c r="I3684" i="32"/>
  <c r="J3684" i="32"/>
  <c r="A3685" i="32"/>
  <c r="C3685" i="32"/>
  <c r="D3685" i="32"/>
  <c r="E3685" i="32"/>
  <c r="F3685" i="32"/>
  <c r="G3685" i="32"/>
  <c r="I3685" i="32"/>
  <c r="J3685" i="32"/>
  <c r="A3686" i="32"/>
  <c r="C3686" i="32"/>
  <c r="D3686" i="32"/>
  <c r="E3686" i="32"/>
  <c r="F3686" i="32"/>
  <c r="G3686" i="32"/>
  <c r="I3686" i="32"/>
  <c r="J3686" i="32"/>
  <c r="A3687" i="32"/>
  <c r="C3687" i="32"/>
  <c r="D3687" i="32"/>
  <c r="E3687" i="32"/>
  <c r="F3687" i="32"/>
  <c r="G3687" i="32"/>
  <c r="I3687" i="32"/>
  <c r="J3687" i="32"/>
  <c r="A3688" i="32"/>
  <c r="C3688" i="32"/>
  <c r="D3688" i="32"/>
  <c r="E3688" i="32"/>
  <c r="F3688" i="32"/>
  <c r="G3688" i="32"/>
  <c r="I3688" i="32"/>
  <c r="J3688" i="32"/>
  <c r="A3689" i="32"/>
  <c r="C3689" i="32"/>
  <c r="D3689" i="32"/>
  <c r="E3689" i="32"/>
  <c r="F3689" i="32"/>
  <c r="G3689" i="32"/>
  <c r="I3689" i="32"/>
  <c r="J3689" i="32"/>
  <c r="A3690" i="32"/>
  <c r="C3690" i="32"/>
  <c r="D3690" i="32"/>
  <c r="E3690" i="32"/>
  <c r="F3690" i="32"/>
  <c r="G3690" i="32"/>
  <c r="I3690" i="32"/>
  <c r="J3690" i="32"/>
  <c r="A3691" i="32"/>
  <c r="C3691" i="32"/>
  <c r="D3691" i="32"/>
  <c r="E3691" i="32"/>
  <c r="F3691" i="32"/>
  <c r="G3691" i="32"/>
  <c r="I3691" i="32"/>
  <c r="J3691" i="32"/>
  <c r="A3692" i="32"/>
  <c r="C3692" i="32"/>
  <c r="D3692" i="32"/>
  <c r="E3692" i="32"/>
  <c r="F3692" i="32"/>
  <c r="G3692" i="32"/>
  <c r="I3692" i="32"/>
  <c r="J3692" i="32"/>
  <c r="A3693" i="32"/>
  <c r="C3693" i="32"/>
  <c r="D3693" i="32"/>
  <c r="E3693" i="32"/>
  <c r="F3693" i="32"/>
  <c r="G3693" i="32"/>
  <c r="I3693" i="32"/>
  <c r="J3693" i="32"/>
  <c r="A3694" i="32"/>
  <c r="C3694" i="32"/>
  <c r="D3694" i="32"/>
  <c r="E3694" i="32"/>
  <c r="F3694" i="32"/>
  <c r="G3694" i="32"/>
  <c r="I3694" i="32"/>
  <c r="J3694" i="32"/>
  <c r="A3695" i="32"/>
  <c r="C3695" i="32"/>
  <c r="D3695" i="32"/>
  <c r="E3695" i="32"/>
  <c r="F3695" i="32"/>
  <c r="G3695" i="32"/>
  <c r="I3695" i="32"/>
  <c r="J3695" i="32"/>
  <c r="A3696" i="32"/>
  <c r="C3696" i="32"/>
  <c r="D3696" i="32"/>
  <c r="E3696" i="32"/>
  <c r="F3696" i="32"/>
  <c r="G3696" i="32"/>
  <c r="I3696" i="32"/>
  <c r="J3696" i="32"/>
  <c r="A3697" i="32"/>
  <c r="C3697" i="32"/>
  <c r="D3697" i="32"/>
  <c r="E3697" i="32"/>
  <c r="F3697" i="32"/>
  <c r="G3697" i="32"/>
  <c r="I3697" i="32"/>
  <c r="J3697" i="32"/>
  <c r="A3698" i="32"/>
  <c r="C3698" i="32"/>
  <c r="D3698" i="32"/>
  <c r="E3698" i="32"/>
  <c r="F3698" i="32"/>
  <c r="G3698" i="32"/>
  <c r="I3698" i="32"/>
  <c r="J3698" i="32"/>
  <c r="A3699" i="32"/>
  <c r="C3699" i="32"/>
  <c r="D3699" i="32"/>
  <c r="E3699" i="32"/>
  <c r="F3699" i="32"/>
  <c r="G3699" i="32"/>
  <c r="I3699" i="32"/>
  <c r="J3699" i="32"/>
  <c r="A3700" i="32"/>
  <c r="C3700" i="32"/>
  <c r="D3700" i="32"/>
  <c r="E3700" i="32"/>
  <c r="F3700" i="32"/>
  <c r="G3700" i="32"/>
  <c r="I3700" i="32"/>
  <c r="J3700" i="32"/>
  <c r="A3701" i="32"/>
  <c r="C3701" i="32"/>
  <c r="D3701" i="32"/>
  <c r="E3701" i="32"/>
  <c r="F3701" i="32"/>
  <c r="G3701" i="32"/>
  <c r="I3701" i="32"/>
  <c r="J3701" i="32"/>
  <c r="A3702" i="32"/>
  <c r="C3702" i="32"/>
  <c r="D3702" i="32"/>
  <c r="E3702" i="32"/>
  <c r="F3702" i="32"/>
  <c r="G3702" i="32"/>
  <c r="I3702" i="32"/>
  <c r="J3702" i="32"/>
  <c r="A3703" i="32"/>
  <c r="C3703" i="32"/>
  <c r="D3703" i="32"/>
  <c r="E3703" i="32"/>
  <c r="F3703" i="32"/>
  <c r="G3703" i="32"/>
  <c r="I3703" i="32"/>
  <c r="J3703" i="32"/>
  <c r="A3704" i="32"/>
  <c r="C3704" i="32"/>
  <c r="D3704" i="32"/>
  <c r="E3704" i="32"/>
  <c r="F3704" i="32"/>
  <c r="G3704" i="32"/>
  <c r="I3704" i="32"/>
  <c r="J3704" i="32"/>
  <c r="A3705" i="32"/>
  <c r="C3705" i="32"/>
  <c r="D3705" i="32"/>
  <c r="E3705" i="32"/>
  <c r="F3705" i="32"/>
  <c r="G3705" i="32"/>
  <c r="I3705" i="32"/>
  <c r="J3705" i="32"/>
  <c r="A3706" i="32"/>
  <c r="C3706" i="32"/>
  <c r="D3706" i="32"/>
  <c r="E3706" i="32"/>
  <c r="F3706" i="32"/>
  <c r="G3706" i="32"/>
  <c r="I3706" i="32"/>
  <c r="J3706" i="32"/>
  <c r="A3707" i="32"/>
  <c r="C3707" i="32"/>
  <c r="D3707" i="32"/>
  <c r="E3707" i="32"/>
  <c r="F3707" i="32"/>
  <c r="G3707" i="32"/>
  <c r="I3707" i="32"/>
  <c r="J3707" i="32"/>
  <c r="A3708" i="32"/>
  <c r="C3708" i="32"/>
  <c r="D3708" i="32"/>
  <c r="E3708" i="32"/>
  <c r="F3708" i="32"/>
  <c r="G3708" i="32"/>
  <c r="I3708" i="32"/>
  <c r="J3708" i="32"/>
  <c r="A3709" i="32"/>
  <c r="C3709" i="32"/>
  <c r="D3709" i="32"/>
  <c r="E3709" i="32"/>
  <c r="F3709" i="32"/>
  <c r="G3709" i="32"/>
  <c r="I3709" i="32"/>
  <c r="J3709" i="32"/>
  <c r="A3710" i="32"/>
  <c r="C3710" i="32"/>
  <c r="D3710" i="32"/>
  <c r="E3710" i="32"/>
  <c r="F3710" i="32"/>
  <c r="G3710" i="32"/>
  <c r="I3710" i="32"/>
  <c r="J3710" i="32"/>
  <c r="A3711" i="32"/>
  <c r="C3711" i="32"/>
  <c r="D3711" i="32"/>
  <c r="E3711" i="32"/>
  <c r="F3711" i="32"/>
  <c r="G3711" i="32"/>
  <c r="I3711" i="32"/>
  <c r="J3711" i="32"/>
  <c r="A3712" i="32"/>
  <c r="C3712" i="32"/>
  <c r="D3712" i="32"/>
  <c r="E3712" i="32"/>
  <c r="F3712" i="32"/>
  <c r="G3712" i="32"/>
  <c r="I3712" i="32"/>
  <c r="J3712" i="32"/>
  <c r="A3713" i="32"/>
  <c r="C3713" i="32"/>
  <c r="D3713" i="32"/>
  <c r="E3713" i="32"/>
  <c r="F3713" i="32"/>
  <c r="G3713" i="32"/>
  <c r="I3713" i="32"/>
  <c r="J3713" i="32"/>
  <c r="A3714" i="32"/>
  <c r="C3714" i="32"/>
  <c r="D3714" i="32"/>
  <c r="E3714" i="32"/>
  <c r="F3714" i="32"/>
  <c r="G3714" i="32"/>
  <c r="I3714" i="32"/>
  <c r="J3714" i="32"/>
  <c r="A3715" i="32"/>
  <c r="C3715" i="32"/>
  <c r="D3715" i="32"/>
  <c r="E3715" i="32"/>
  <c r="F3715" i="32"/>
  <c r="G3715" i="32"/>
  <c r="I3715" i="32"/>
  <c r="J3715" i="32"/>
  <c r="A3716" i="32"/>
  <c r="C3716" i="32"/>
  <c r="D3716" i="32"/>
  <c r="E3716" i="32"/>
  <c r="F3716" i="32"/>
  <c r="G3716" i="32"/>
  <c r="I3716" i="32"/>
  <c r="J3716" i="32"/>
  <c r="A3717" i="32"/>
  <c r="C3717" i="32"/>
  <c r="D3717" i="32"/>
  <c r="E3717" i="32"/>
  <c r="F3717" i="32"/>
  <c r="G3717" i="32"/>
  <c r="I3717" i="32"/>
  <c r="J3717" i="32"/>
  <c r="A3718" i="32"/>
  <c r="C3718" i="32"/>
  <c r="D3718" i="32"/>
  <c r="E3718" i="32"/>
  <c r="F3718" i="32"/>
  <c r="G3718" i="32"/>
  <c r="I3718" i="32"/>
  <c r="J3718" i="32"/>
  <c r="A3719" i="32"/>
  <c r="C3719" i="32"/>
  <c r="D3719" i="32"/>
  <c r="E3719" i="32"/>
  <c r="F3719" i="32"/>
  <c r="G3719" i="32"/>
  <c r="I3719" i="32"/>
  <c r="J3719" i="32"/>
  <c r="A3720" i="32"/>
  <c r="C3720" i="32"/>
  <c r="D3720" i="32"/>
  <c r="E3720" i="32"/>
  <c r="F3720" i="32"/>
  <c r="G3720" i="32"/>
  <c r="I3720" i="32"/>
  <c r="J3720" i="32"/>
  <c r="A3721" i="32"/>
  <c r="C3721" i="32"/>
  <c r="D3721" i="32"/>
  <c r="E3721" i="32"/>
  <c r="F3721" i="32"/>
  <c r="G3721" i="32"/>
  <c r="I3721" i="32"/>
  <c r="J3721" i="32"/>
  <c r="A3722" i="32"/>
  <c r="C3722" i="32"/>
  <c r="D3722" i="32"/>
  <c r="E3722" i="32"/>
  <c r="F3722" i="32"/>
  <c r="G3722" i="32"/>
  <c r="I3722" i="32"/>
  <c r="J3722" i="32"/>
  <c r="A3723" i="32"/>
  <c r="C3723" i="32"/>
  <c r="D3723" i="32"/>
  <c r="E3723" i="32"/>
  <c r="F3723" i="32"/>
  <c r="G3723" i="32"/>
  <c r="I3723" i="32"/>
  <c r="J3723" i="32"/>
  <c r="A3724" i="32"/>
  <c r="C3724" i="32"/>
  <c r="D3724" i="32"/>
  <c r="E3724" i="32"/>
  <c r="F3724" i="32"/>
  <c r="G3724" i="32"/>
  <c r="I3724" i="32"/>
  <c r="J3724" i="32"/>
  <c r="A3725" i="32"/>
  <c r="C3725" i="32"/>
  <c r="D3725" i="32"/>
  <c r="E3725" i="32"/>
  <c r="F3725" i="32"/>
  <c r="G3725" i="32"/>
  <c r="I3725" i="32"/>
  <c r="J3725" i="32"/>
  <c r="A3726" i="32"/>
  <c r="C3726" i="32"/>
  <c r="D3726" i="32"/>
  <c r="E3726" i="32"/>
  <c r="F3726" i="32"/>
  <c r="G3726" i="32"/>
  <c r="I3726" i="32"/>
  <c r="J3726" i="32"/>
  <c r="A3727" i="32"/>
  <c r="C3727" i="32"/>
  <c r="D3727" i="32"/>
  <c r="E3727" i="32"/>
  <c r="F3727" i="32"/>
  <c r="G3727" i="32"/>
  <c r="I3727" i="32"/>
  <c r="J3727" i="32"/>
  <c r="A3728" i="32"/>
  <c r="C3728" i="32"/>
  <c r="D3728" i="32"/>
  <c r="E3728" i="32"/>
  <c r="F3728" i="32"/>
  <c r="G3728" i="32"/>
  <c r="I3728" i="32"/>
  <c r="J3728" i="32"/>
  <c r="A3729" i="32"/>
  <c r="C3729" i="32"/>
  <c r="D3729" i="32"/>
  <c r="E3729" i="32"/>
  <c r="F3729" i="32"/>
  <c r="G3729" i="32"/>
  <c r="I3729" i="32"/>
  <c r="J3729" i="32"/>
  <c r="A3730" i="32"/>
  <c r="C3730" i="32"/>
  <c r="D3730" i="32"/>
  <c r="E3730" i="32"/>
  <c r="F3730" i="32"/>
  <c r="G3730" i="32"/>
  <c r="I3730" i="32"/>
  <c r="J3730" i="32"/>
  <c r="A3731" i="32"/>
  <c r="C3731" i="32"/>
  <c r="D3731" i="32"/>
  <c r="E3731" i="32"/>
  <c r="F3731" i="32"/>
  <c r="G3731" i="32"/>
  <c r="I3731" i="32"/>
  <c r="J3731" i="32"/>
  <c r="A3732" i="32"/>
  <c r="C3732" i="32"/>
  <c r="D3732" i="32"/>
  <c r="E3732" i="32"/>
  <c r="F3732" i="32"/>
  <c r="G3732" i="32"/>
  <c r="I3732" i="32"/>
  <c r="J3732" i="32"/>
  <c r="A3733" i="32"/>
  <c r="C3733" i="32"/>
  <c r="D3733" i="32"/>
  <c r="E3733" i="32"/>
  <c r="F3733" i="32"/>
  <c r="G3733" i="32"/>
  <c r="I3733" i="32"/>
  <c r="J3733" i="32"/>
  <c r="A3734" i="32"/>
  <c r="C3734" i="32"/>
  <c r="D3734" i="32"/>
  <c r="E3734" i="32"/>
  <c r="F3734" i="32"/>
  <c r="G3734" i="32"/>
  <c r="I3734" i="32"/>
  <c r="J3734" i="32"/>
  <c r="A3735" i="32"/>
  <c r="C3735" i="32"/>
  <c r="D3735" i="32"/>
  <c r="E3735" i="32"/>
  <c r="F3735" i="32"/>
  <c r="G3735" i="32"/>
  <c r="I3735" i="32"/>
  <c r="J3735" i="32"/>
  <c r="A3736" i="32"/>
  <c r="C3736" i="32"/>
  <c r="D3736" i="32"/>
  <c r="E3736" i="32"/>
  <c r="F3736" i="32"/>
  <c r="G3736" i="32"/>
  <c r="I3736" i="32"/>
  <c r="J3736" i="32"/>
  <c r="A3737" i="32"/>
  <c r="C3737" i="32"/>
  <c r="D3737" i="32"/>
  <c r="E3737" i="32"/>
  <c r="F3737" i="32"/>
  <c r="G3737" i="32"/>
  <c r="I3737" i="32"/>
  <c r="J3737" i="32"/>
  <c r="A3738" i="32"/>
  <c r="C3738" i="32"/>
  <c r="D3738" i="32"/>
  <c r="E3738" i="32"/>
  <c r="F3738" i="32"/>
  <c r="G3738" i="32"/>
  <c r="I3738" i="32"/>
  <c r="J3738" i="32"/>
  <c r="A3739" i="32"/>
  <c r="C3739" i="32"/>
  <c r="D3739" i="32"/>
  <c r="E3739" i="32"/>
  <c r="F3739" i="32"/>
  <c r="G3739" i="32"/>
  <c r="I3739" i="32"/>
  <c r="J3739" i="32"/>
  <c r="A3740" i="32"/>
  <c r="C3740" i="32"/>
  <c r="D3740" i="32"/>
  <c r="E3740" i="32"/>
  <c r="F3740" i="32"/>
  <c r="G3740" i="32"/>
  <c r="I3740" i="32"/>
  <c r="J3740" i="32"/>
  <c r="A3741" i="32"/>
  <c r="C3741" i="32"/>
  <c r="D3741" i="32"/>
  <c r="E3741" i="32"/>
  <c r="F3741" i="32"/>
  <c r="G3741" i="32"/>
  <c r="I3741" i="32"/>
  <c r="J3741" i="32"/>
  <c r="A3742" i="32"/>
  <c r="C3742" i="32"/>
  <c r="D3742" i="32"/>
  <c r="E3742" i="32"/>
  <c r="F3742" i="32"/>
  <c r="G3742" i="32"/>
  <c r="I3742" i="32"/>
  <c r="J3742" i="32"/>
  <c r="A3743" i="32"/>
  <c r="C3743" i="32"/>
  <c r="D3743" i="32"/>
  <c r="E3743" i="32"/>
  <c r="F3743" i="32"/>
  <c r="G3743" i="32"/>
  <c r="I3743" i="32"/>
  <c r="J3743" i="32"/>
  <c r="A3744" i="32"/>
  <c r="C3744" i="32"/>
  <c r="D3744" i="32"/>
  <c r="E3744" i="32"/>
  <c r="F3744" i="32"/>
  <c r="G3744" i="32"/>
  <c r="I3744" i="32"/>
  <c r="J3744" i="32"/>
  <c r="A3745" i="32"/>
  <c r="C3745" i="32"/>
  <c r="D3745" i="32"/>
  <c r="E3745" i="32"/>
  <c r="F3745" i="32"/>
  <c r="G3745" i="32"/>
  <c r="I3745" i="32"/>
  <c r="J3745" i="32"/>
  <c r="A3746" i="32"/>
  <c r="C3746" i="32"/>
  <c r="D3746" i="32"/>
  <c r="E3746" i="32"/>
  <c r="F3746" i="32"/>
  <c r="G3746" i="32"/>
  <c r="I3746" i="32"/>
  <c r="J3746" i="32"/>
  <c r="A3747" i="32"/>
  <c r="C3747" i="32"/>
  <c r="D3747" i="32"/>
  <c r="E3747" i="32"/>
  <c r="F3747" i="32"/>
  <c r="G3747" i="32"/>
  <c r="I3747" i="32"/>
  <c r="J3747" i="32"/>
  <c r="A3748" i="32"/>
  <c r="C3748" i="32"/>
  <c r="D3748" i="32"/>
  <c r="E3748" i="32"/>
  <c r="F3748" i="32"/>
  <c r="G3748" i="32"/>
  <c r="I3748" i="32"/>
  <c r="J3748" i="32"/>
  <c r="A3749" i="32"/>
  <c r="C3749" i="32"/>
  <c r="D3749" i="32"/>
  <c r="E3749" i="32"/>
  <c r="F3749" i="32"/>
  <c r="G3749" i="32"/>
  <c r="I3749" i="32"/>
  <c r="J3749" i="32"/>
  <c r="A3750" i="32"/>
  <c r="C3750" i="32"/>
  <c r="D3750" i="32"/>
  <c r="E3750" i="32"/>
  <c r="F3750" i="32"/>
  <c r="G3750" i="32"/>
  <c r="I3750" i="32"/>
  <c r="J3750" i="32"/>
  <c r="A3751" i="32"/>
  <c r="C3751" i="32"/>
  <c r="D3751" i="32"/>
  <c r="E3751" i="32"/>
  <c r="F3751" i="32"/>
  <c r="G3751" i="32"/>
  <c r="I3751" i="32"/>
  <c r="J3751" i="32"/>
  <c r="A3752" i="32"/>
  <c r="C3752" i="32"/>
  <c r="D3752" i="32"/>
  <c r="E3752" i="32"/>
  <c r="F3752" i="32"/>
  <c r="G3752" i="32"/>
  <c r="I3752" i="32"/>
  <c r="J3752" i="32"/>
  <c r="A3753" i="32"/>
  <c r="C3753" i="32"/>
  <c r="D3753" i="32"/>
  <c r="E3753" i="32"/>
  <c r="F3753" i="32"/>
  <c r="G3753" i="32"/>
  <c r="I3753" i="32"/>
  <c r="J3753" i="32"/>
  <c r="A3754" i="32"/>
  <c r="C3754" i="32"/>
  <c r="D3754" i="32"/>
  <c r="E3754" i="32"/>
  <c r="F3754" i="32"/>
  <c r="G3754" i="32"/>
  <c r="I3754" i="32"/>
  <c r="J3754" i="32"/>
  <c r="A3755" i="32"/>
  <c r="C3755" i="32"/>
  <c r="D3755" i="32"/>
  <c r="E3755" i="32"/>
  <c r="F3755" i="32"/>
  <c r="G3755" i="32"/>
  <c r="I3755" i="32"/>
  <c r="J3755" i="32"/>
  <c r="A3756" i="32"/>
  <c r="C3756" i="32"/>
  <c r="D3756" i="32"/>
  <c r="E3756" i="32"/>
  <c r="F3756" i="32"/>
  <c r="G3756" i="32"/>
  <c r="I3756" i="32"/>
  <c r="J3756" i="32"/>
  <c r="A3757" i="32"/>
  <c r="C3757" i="32"/>
  <c r="D3757" i="32"/>
  <c r="E3757" i="32"/>
  <c r="F3757" i="32"/>
  <c r="G3757" i="32"/>
  <c r="I3757" i="32"/>
  <c r="J3757" i="32"/>
  <c r="A3758" i="32"/>
  <c r="C3758" i="32"/>
  <c r="D3758" i="32"/>
  <c r="E3758" i="32"/>
  <c r="F3758" i="32"/>
  <c r="G3758" i="32"/>
  <c r="I3758" i="32"/>
  <c r="J3758" i="32"/>
  <c r="A3759" i="32"/>
  <c r="C3759" i="32"/>
  <c r="D3759" i="32"/>
  <c r="E3759" i="32"/>
  <c r="F3759" i="32"/>
  <c r="G3759" i="32"/>
  <c r="I3759" i="32"/>
  <c r="J3759" i="32"/>
  <c r="A3760" i="32"/>
  <c r="C3760" i="32"/>
  <c r="D3760" i="32"/>
  <c r="E3760" i="32"/>
  <c r="F3760" i="32"/>
  <c r="G3760" i="32"/>
  <c r="I3760" i="32"/>
  <c r="J3760" i="32"/>
  <c r="A3761" i="32"/>
  <c r="C3761" i="32"/>
  <c r="D3761" i="32"/>
  <c r="E3761" i="32"/>
  <c r="F3761" i="32"/>
  <c r="G3761" i="32"/>
  <c r="I3761" i="32"/>
  <c r="J3761" i="32"/>
  <c r="A3762" i="32"/>
  <c r="C3762" i="32"/>
  <c r="D3762" i="32"/>
  <c r="E3762" i="32"/>
  <c r="F3762" i="32"/>
  <c r="G3762" i="32"/>
  <c r="I3762" i="32"/>
  <c r="J3762" i="32"/>
  <c r="A3763" i="32"/>
  <c r="C3763" i="32"/>
  <c r="D3763" i="32"/>
  <c r="E3763" i="32"/>
  <c r="F3763" i="32"/>
  <c r="G3763" i="32"/>
  <c r="I3763" i="32"/>
  <c r="J3763" i="32"/>
  <c r="A3764" i="32"/>
  <c r="C3764" i="32"/>
  <c r="D3764" i="32"/>
  <c r="E3764" i="32"/>
  <c r="F3764" i="32"/>
  <c r="G3764" i="32"/>
  <c r="I3764" i="32"/>
  <c r="J3764" i="32"/>
  <c r="A3765" i="32"/>
  <c r="C3765" i="32"/>
  <c r="D3765" i="32"/>
  <c r="E3765" i="32"/>
  <c r="F3765" i="32"/>
  <c r="G3765" i="32"/>
  <c r="I3765" i="32"/>
  <c r="J3765" i="32"/>
  <c r="A3766" i="32"/>
  <c r="C3766" i="32"/>
  <c r="D3766" i="32"/>
  <c r="E3766" i="32"/>
  <c r="F3766" i="32"/>
  <c r="G3766" i="32"/>
  <c r="I3766" i="32"/>
  <c r="J3766" i="32"/>
  <c r="A3767" i="32"/>
  <c r="C3767" i="32"/>
  <c r="D3767" i="32"/>
  <c r="E3767" i="32"/>
  <c r="F3767" i="32"/>
  <c r="G3767" i="32"/>
  <c r="I3767" i="32"/>
  <c r="J3767" i="32"/>
  <c r="A3768" i="32"/>
  <c r="C3768" i="32"/>
  <c r="D3768" i="32"/>
  <c r="E3768" i="32"/>
  <c r="F3768" i="32"/>
  <c r="G3768" i="32"/>
  <c r="I3768" i="32"/>
  <c r="J3768" i="32"/>
  <c r="A3769" i="32"/>
  <c r="C3769" i="32"/>
  <c r="D3769" i="32"/>
  <c r="E3769" i="32"/>
  <c r="F3769" i="32"/>
  <c r="G3769" i="32"/>
  <c r="I3769" i="32"/>
  <c r="J3769" i="32"/>
  <c r="A3770" i="32"/>
  <c r="C3770" i="32"/>
  <c r="D3770" i="32"/>
  <c r="E3770" i="32"/>
  <c r="F3770" i="32"/>
  <c r="G3770" i="32"/>
  <c r="I3770" i="32"/>
  <c r="J3770" i="32"/>
  <c r="A3771" i="32"/>
  <c r="C3771" i="32"/>
  <c r="D3771" i="32"/>
  <c r="E3771" i="32"/>
  <c r="F3771" i="32"/>
  <c r="G3771" i="32"/>
  <c r="I3771" i="32"/>
  <c r="J3771" i="32"/>
  <c r="A3772" i="32"/>
  <c r="C3772" i="32"/>
  <c r="D3772" i="32"/>
  <c r="E3772" i="32"/>
  <c r="F3772" i="32"/>
  <c r="G3772" i="32"/>
  <c r="I3772" i="32"/>
  <c r="J3772" i="32"/>
  <c r="A3773" i="32"/>
  <c r="C3773" i="32"/>
  <c r="D3773" i="32"/>
  <c r="E3773" i="32"/>
  <c r="F3773" i="32"/>
  <c r="G3773" i="32"/>
  <c r="I3773" i="32"/>
  <c r="J3773" i="32"/>
  <c r="A3774" i="32"/>
  <c r="C3774" i="32"/>
  <c r="D3774" i="32"/>
  <c r="E3774" i="32"/>
  <c r="F3774" i="32"/>
  <c r="G3774" i="32"/>
  <c r="I3774" i="32"/>
  <c r="J3774" i="32"/>
  <c r="A3775" i="32"/>
  <c r="C3775" i="32"/>
  <c r="D3775" i="32"/>
  <c r="E3775" i="32"/>
  <c r="F3775" i="32"/>
  <c r="G3775" i="32"/>
  <c r="I3775" i="32"/>
  <c r="J3775" i="32"/>
  <c r="A3776" i="32"/>
  <c r="C3776" i="32"/>
  <c r="D3776" i="32"/>
  <c r="E3776" i="32"/>
  <c r="F3776" i="32"/>
  <c r="G3776" i="32"/>
  <c r="I3776" i="32"/>
  <c r="J3776" i="32"/>
  <c r="A3777" i="32"/>
  <c r="C3777" i="32"/>
  <c r="D3777" i="32"/>
  <c r="E3777" i="32"/>
  <c r="F3777" i="32"/>
  <c r="G3777" i="32"/>
  <c r="I3777" i="32"/>
  <c r="J3777" i="32"/>
  <c r="A3778" i="32"/>
  <c r="C3778" i="32"/>
  <c r="D3778" i="32"/>
  <c r="E3778" i="32"/>
  <c r="F3778" i="32"/>
  <c r="G3778" i="32"/>
  <c r="I3778" i="32"/>
  <c r="J3778" i="32"/>
  <c r="A3779" i="32"/>
  <c r="C3779" i="32"/>
  <c r="D3779" i="32"/>
  <c r="E3779" i="32"/>
  <c r="F3779" i="32"/>
  <c r="G3779" i="32"/>
  <c r="I3779" i="32"/>
  <c r="J3779" i="32"/>
  <c r="A3780" i="32"/>
  <c r="C3780" i="32"/>
  <c r="D3780" i="32"/>
  <c r="E3780" i="32"/>
  <c r="F3780" i="32"/>
  <c r="G3780" i="32"/>
  <c r="I3780" i="32"/>
  <c r="J3780" i="32"/>
  <c r="A3781" i="32"/>
  <c r="C3781" i="32"/>
  <c r="D3781" i="32"/>
  <c r="E3781" i="32"/>
  <c r="F3781" i="32"/>
  <c r="G3781" i="32"/>
  <c r="I3781" i="32"/>
  <c r="J3781" i="32"/>
  <c r="A3782" i="32"/>
  <c r="C3782" i="32"/>
  <c r="D3782" i="32"/>
  <c r="E3782" i="32"/>
  <c r="F3782" i="32"/>
  <c r="G3782" i="32"/>
  <c r="I3782" i="32"/>
  <c r="J3782" i="32"/>
  <c r="A3783" i="32"/>
  <c r="C3783" i="32"/>
  <c r="D3783" i="32"/>
  <c r="E3783" i="32"/>
  <c r="F3783" i="32"/>
  <c r="G3783" i="32"/>
  <c r="I3783" i="32"/>
  <c r="J3783" i="32"/>
  <c r="A3784" i="32"/>
  <c r="C3784" i="32"/>
  <c r="D3784" i="32"/>
  <c r="E3784" i="32"/>
  <c r="F3784" i="32"/>
  <c r="G3784" i="32"/>
  <c r="I3784" i="32"/>
  <c r="J3784" i="32"/>
  <c r="A3785" i="32"/>
  <c r="C3785" i="32"/>
  <c r="D3785" i="32"/>
  <c r="E3785" i="32"/>
  <c r="F3785" i="32"/>
  <c r="G3785" i="32"/>
  <c r="I3785" i="32"/>
  <c r="J3785" i="32"/>
  <c r="A3786" i="32"/>
  <c r="C3786" i="32"/>
  <c r="D3786" i="32"/>
  <c r="E3786" i="32"/>
  <c r="F3786" i="32"/>
  <c r="G3786" i="32"/>
  <c r="I3786" i="32"/>
  <c r="J3786" i="32"/>
  <c r="A3787" i="32"/>
  <c r="C3787" i="32"/>
  <c r="D3787" i="32"/>
  <c r="E3787" i="32"/>
  <c r="F3787" i="32"/>
  <c r="G3787" i="32"/>
  <c r="I3787" i="32"/>
  <c r="J3787" i="32"/>
  <c r="A3788" i="32"/>
  <c r="C3788" i="32"/>
  <c r="D3788" i="32"/>
  <c r="E3788" i="32"/>
  <c r="F3788" i="32"/>
  <c r="G3788" i="32"/>
  <c r="I3788" i="32"/>
  <c r="J3788" i="32"/>
  <c r="A3789" i="32"/>
  <c r="C3789" i="32"/>
  <c r="D3789" i="32"/>
  <c r="E3789" i="32"/>
  <c r="F3789" i="32"/>
  <c r="G3789" i="32"/>
  <c r="I3789" i="32"/>
  <c r="J3789" i="32"/>
  <c r="A3790" i="32"/>
  <c r="C3790" i="32"/>
  <c r="D3790" i="32"/>
  <c r="E3790" i="32"/>
  <c r="F3790" i="32"/>
  <c r="G3790" i="32"/>
  <c r="I3790" i="32"/>
  <c r="J3790" i="32"/>
  <c r="A3791" i="32"/>
  <c r="C3791" i="32"/>
  <c r="D3791" i="32"/>
  <c r="E3791" i="32"/>
  <c r="F3791" i="32"/>
  <c r="G3791" i="32"/>
  <c r="I3791" i="32"/>
  <c r="J3791" i="32"/>
  <c r="A3792" i="32"/>
  <c r="C3792" i="32"/>
  <c r="D3792" i="32"/>
  <c r="E3792" i="32"/>
  <c r="F3792" i="32"/>
  <c r="G3792" i="32"/>
  <c r="I3792" i="32"/>
  <c r="J3792" i="32"/>
  <c r="A3793" i="32"/>
  <c r="C3793" i="32"/>
  <c r="D3793" i="32"/>
  <c r="E3793" i="32"/>
  <c r="F3793" i="32"/>
  <c r="G3793" i="32"/>
  <c r="I3793" i="32"/>
  <c r="J3793" i="32"/>
  <c r="A3794" i="32"/>
  <c r="C3794" i="32"/>
  <c r="D3794" i="32"/>
  <c r="E3794" i="32"/>
  <c r="F3794" i="32"/>
  <c r="G3794" i="32"/>
  <c r="I3794" i="32"/>
  <c r="J3794" i="32"/>
  <c r="A3795" i="32"/>
  <c r="C3795" i="32"/>
  <c r="D3795" i="32"/>
  <c r="E3795" i="32"/>
  <c r="F3795" i="32"/>
  <c r="G3795" i="32"/>
  <c r="I3795" i="32"/>
  <c r="J3795" i="32"/>
  <c r="A3796" i="32"/>
  <c r="C3796" i="32"/>
  <c r="D3796" i="32"/>
  <c r="E3796" i="32"/>
  <c r="F3796" i="32"/>
  <c r="G3796" i="32"/>
  <c r="I3796" i="32"/>
  <c r="J3796" i="32"/>
  <c r="A3797" i="32"/>
  <c r="C3797" i="32"/>
  <c r="D3797" i="32"/>
  <c r="E3797" i="32"/>
  <c r="F3797" i="32"/>
  <c r="G3797" i="32"/>
  <c r="I3797" i="32"/>
  <c r="J3797" i="32"/>
  <c r="A3798" i="32"/>
  <c r="C3798" i="32"/>
  <c r="D3798" i="32"/>
  <c r="E3798" i="32"/>
  <c r="F3798" i="32"/>
  <c r="G3798" i="32"/>
  <c r="I3798" i="32"/>
  <c r="J3798" i="32"/>
  <c r="A3799" i="32"/>
  <c r="C3799" i="32"/>
  <c r="D3799" i="32"/>
  <c r="E3799" i="32"/>
  <c r="F3799" i="32"/>
  <c r="G3799" i="32"/>
  <c r="I3799" i="32"/>
  <c r="J3799" i="32"/>
  <c r="A3800" i="32"/>
  <c r="C3800" i="32"/>
  <c r="D3800" i="32"/>
  <c r="E3800" i="32"/>
  <c r="F3800" i="32"/>
  <c r="G3800" i="32"/>
  <c r="I3800" i="32"/>
  <c r="J3800" i="32"/>
  <c r="A3801" i="32"/>
  <c r="C3801" i="32"/>
  <c r="D3801" i="32"/>
  <c r="E3801" i="32"/>
  <c r="F3801" i="32"/>
  <c r="G3801" i="32"/>
  <c r="I3801" i="32"/>
  <c r="J3801" i="32"/>
  <c r="A3802" i="32"/>
  <c r="C3802" i="32"/>
  <c r="D3802" i="32"/>
  <c r="E3802" i="32"/>
  <c r="F3802" i="32"/>
  <c r="G3802" i="32"/>
  <c r="I3802" i="32"/>
  <c r="J3802" i="32"/>
  <c r="A3803" i="32"/>
  <c r="C3803" i="32"/>
  <c r="D3803" i="32"/>
  <c r="E3803" i="32"/>
  <c r="F3803" i="32"/>
  <c r="G3803" i="32"/>
  <c r="I3803" i="32"/>
  <c r="J3803" i="32"/>
  <c r="A3804" i="32"/>
  <c r="C3804" i="32"/>
  <c r="D3804" i="32"/>
  <c r="E3804" i="32"/>
  <c r="F3804" i="32"/>
  <c r="G3804" i="32"/>
  <c r="I3804" i="32"/>
  <c r="J3804" i="32"/>
  <c r="A3805" i="32"/>
  <c r="C3805" i="32"/>
  <c r="D3805" i="32"/>
  <c r="E3805" i="32"/>
  <c r="F3805" i="32"/>
  <c r="G3805" i="32"/>
  <c r="I3805" i="32"/>
  <c r="J3805" i="32"/>
  <c r="A3806" i="32"/>
  <c r="C3806" i="32"/>
  <c r="D3806" i="32"/>
  <c r="E3806" i="32"/>
  <c r="F3806" i="32"/>
  <c r="G3806" i="32"/>
  <c r="I3806" i="32"/>
  <c r="J3806" i="32"/>
  <c r="A3807" i="32"/>
  <c r="C3807" i="32"/>
  <c r="D3807" i="32"/>
  <c r="E3807" i="32"/>
  <c r="F3807" i="32"/>
  <c r="G3807" i="32"/>
  <c r="I3807" i="32"/>
  <c r="J3807" i="32"/>
  <c r="A3808" i="32"/>
  <c r="C3808" i="32"/>
  <c r="D3808" i="32"/>
  <c r="E3808" i="32"/>
  <c r="F3808" i="32"/>
  <c r="G3808" i="32"/>
  <c r="I3808" i="32"/>
  <c r="J3808" i="32"/>
  <c r="A3809" i="32"/>
  <c r="C3809" i="32"/>
  <c r="D3809" i="32"/>
  <c r="E3809" i="32"/>
  <c r="F3809" i="32"/>
  <c r="G3809" i="32"/>
  <c r="I3809" i="32"/>
  <c r="J3809" i="32"/>
  <c r="A3810" i="32"/>
  <c r="C3810" i="32"/>
  <c r="D3810" i="32"/>
  <c r="E3810" i="32"/>
  <c r="F3810" i="32"/>
  <c r="G3810" i="32"/>
  <c r="I3810" i="32"/>
  <c r="J3810" i="32"/>
  <c r="A3811" i="32"/>
  <c r="C3811" i="32"/>
  <c r="D3811" i="32"/>
  <c r="E3811" i="32"/>
  <c r="F3811" i="32"/>
  <c r="G3811" i="32"/>
  <c r="I3811" i="32"/>
  <c r="J3811" i="32"/>
  <c r="A3812" i="32"/>
  <c r="C3812" i="32"/>
  <c r="D3812" i="32"/>
  <c r="E3812" i="32"/>
  <c r="F3812" i="32"/>
  <c r="G3812" i="32"/>
  <c r="I3812" i="32"/>
  <c r="J3812" i="32"/>
  <c r="A3813" i="32"/>
  <c r="C3813" i="32"/>
  <c r="D3813" i="32"/>
  <c r="E3813" i="32"/>
  <c r="F3813" i="32"/>
  <c r="G3813" i="32"/>
  <c r="I3813" i="32"/>
  <c r="J3813" i="32"/>
  <c r="A3814" i="32"/>
  <c r="C3814" i="32"/>
  <c r="D3814" i="32"/>
  <c r="E3814" i="32"/>
  <c r="F3814" i="32"/>
  <c r="G3814" i="32"/>
  <c r="I3814" i="32"/>
  <c r="J3814" i="32"/>
  <c r="A3815" i="32"/>
  <c r="C3815" i="32"/>
  <c r="D3815" i="32"/>
  <c r="E3815" i="32"/>
  <c r="F3815" i="32"/>
  <c r="G3815" i="32"/>
  <c r="I3815" i="32"/>
  <c r="J3815" i="32"/>
  <c r="A3816" i="32"/>
  <c r="C3816" i="32"/>
  <c r="D3816" i="32"/>
  <c r="E3816" i="32"/>
  <c r="F3816" i="32"/>
  <c r="G3816" i="32"/>
  <c r="I3816" i="32"/>
  <c r="J3816" i="32"/>
  <c r="A3817" i="32"/>
  <c r="C3817" i="32"/>
  <c r="D3817" i="32"/>
  <c r="E3817" i="32"/>
  <c r="F3817" i="32"/>
  <c r="G3817" i="32"/>
  <c r="I3817" i="32"/>
  <c r="J3817" i="32"/>
  <c r="A3818" i="32"/>
  <c r="C3818" i="32"/>
  <c r="D3818" i="32"/>
  <c r="E3818" i="32"/>
  <c r="F3818" i="32"/>
  <c r="G3818" i="32"/>
  <c r="I3818" i="32"/>
  <c r="J3818" i="32"/>
  <c r="A3819" i="32"/>
  <c r="C3819" i="32"/>
  <c r="D3819" i="32"/>
  <c r="E3819" i="32"/>
  <c r="F3819" i="32"/>
  <c r="G3819" i="32"/>
  <c r="I3819" i="32"/>
  <c r="J3819" i="32"/>
  <c r="A3820" i="32"/>
  <c r="C3820" i="32"/>
  <c r="D3820" i="32"/>
  <c r="E3820" i="32"/>
  <c r="F3820" i="32"/>
  <c r="G3820" i="32"/>
  <c r="I3820" i="32"/>
  <c r="J3820" i="32"/>
  <c r="A3821" i="32"/>
  <c r="C3821" i="32"/>
  <c r="D3821" i="32"/>
  <c r="E3821" i="32"/>
  <c r="F3821" i="32"/>
  <c r="G3821" i="32"/>
  <c r="I3821" i="32"/>
  <c r="J3821" i="32"/>
  <c r="A3822" i="32"/>
  <c r="C3822" i="32"/>
  <c r="D3822" i="32"/>
  <c r="E3822" i="32"/>
  <c r="F3822" i="32"/>
  <c r="G3822" i="32"/>
  <c r="I3822" i="32"/>
  <c r="J3822" i="32"/>
  <c r="A3823" i="32"/>
  <c r="C3823" i="32"/>
  <c r="D3823" i="32"/>
  <c r="E3823" i="32"/>
  <c r="F3823" i="32"/>
  <c r="G3823" i="32"/>
  <c r="I3823" i="32"/>
  <c r="J3823" i="32"/>
  <c r="A3824" i="32"/>
  <c r="C3824" i="32"/>
  <c r="D3824" i="32"/>
  <c r="E3824" i="32"/>
  <c r="F3824" i="32"/>
  <c r="G3824" i="32"/>
  <c r="I3824" i="32"/>
  <c r="J3824" i="32"/>
  <c r="A3825" i="32"/>
  <c r="C3825" i="32"/>
  <c r="D3825" i="32"/>
  <c r="E3825" i="32"/>
  <c r="F3825" i="32"/>
  <c r="G3825" i="32"/>
  <c r="I3825" i="32"/>
  <c r="J3825" i="32"/>
  <c r="A3826" i="32"/>
  <c r="C3826" i="32"/>
  <c r="D3826" i="32"/>
  <c r="E3826" i="32"/>
  <c r="F3826" i="32"/>
  <c r="G3826" i="32"/>
  <c r="I3826" i="32"/>
  <c r="J3826" i="32"/>
  <c r="A3827" i="32"/>
  <c r="C3827" i="32"/>
  <c r="D3827" i="32"/>
  <c r="E3827" i="32"/>
  <c r="F3827" i="32"/>
  <c r="G3827" i="32"/>
  <c r="I3827" i="32"/>
  <c r="J3827" i="32"/>
  <c r="A3828" i="32"/>
  <c r="C3828" i="32"/>
  <c r="D3828" i="32"/>
  <c r="E3828" i="32"/>
  <c r="F3828" i="32"/>
  <c r="G3828" i="32"/>
  <c r="I3828" i="32"/>
  <c r="J3828" i="32"/>
  <c r="A3829" i="32"/>
  <c r="C3829" i="32"/>
  <c r="D3829" i="32"/>
  <c r="E3829" i="32"/>
  <c r="F3829" i="32"/>
  <c r="G3829" i="32"/>
  <c r="I3829" i="32"/>
  <c r="J3829" i="32"/>
  <c r="A3830" i="32"/>
  <c r="C3830" i="32"/>
  <c r="D3830" i="32"/>
  <c r="E3830" i="32"/>
  <c r="F3830" i="32"/>
  <c r="G3830" i="32"/>
  <c r="I3830" i="32"/>
  <c r="J3830" i="32"/>
  <c r="A3831" i="32"/>
  <c r="C3831" i="32"/>
  <c r="D3831" i="32"/>
  <c r="E3831" i="32"/>
  <c r="F3831" i="32"/>
  <c r="G3831" i="32"/>
  <c r="I3831" i="32"/>
  <c r="J3831" i="32"/>
  <c r="A3832" i="32"/>
  <c r="C3832" i="32"/>
  <c r="D3832" i="32"/>
  <c r="E3832" i="32"/>
  <c r="F3832" i="32"/>
  <c r="G3832" i="32"/>
  <c r="I3832" i="32"/>
  <c r="J3832" i="32"/>
  <c r="A3833" i="32"/>
  <c r="C3833" i="32"/>
  <c r="D3833" i="32"/>
  <c r="E3833" i="32"/>
  <c r="F3833" i="32"/>
  <c r="G3833" i="32"/>
  <c r="I3833" i="32"/>
  <c r="J3833" i="32"/>
  <c r="A3834" i="32"/>
  <c r="C3834" i="32"/>
  <c r="D3834" i="32"/>
  <c r="E3834" i="32"/>
  <c r="F3834" i="32"/>
  <c r="G3834" i="32"/>
  <c r="I3834" i="32"/>
  <c r="J3834" i="32"/>
  <c r="A3835" i="32"/>
  <c r="C3835" i="32"/>
  <c r="D3835" i="32"/>
  <c r="E3835" i="32"/>
  <c r="F3835" i="32"/>
  <c r="G3835" i="32"/>
  <c r="I3835" i="32"/>
  <c r="J3835" i="32"/>
  <c r="A3836" i="32"/>
  <c r="C3836" i="32"/>
  <c r="D3836" i="32"/>
  <c r="E3836" i="32"/>
  <c r="F3836" i="32"/>
  <c r="G3836" i="32"/>
  <c r="I3836" i="32"/>
  <c r="J3836" i="32"/>
  <c r="A3837" i="32"/>
  <c r="C3837" i="32"/>
  <c r="D3837" i="32"/>
  <c r="E3837" i="32"/>
  <c r="F3837" i="32"/>
  <c r="G3837" i="32"/>
  <c r="I3837" i="32"/>
  <c r="J3837" i="32"/>
  <c r="A3838" i="32"/>
  <c r="C3838" i="32"/>
  <c r="D3838" i="32"/>
  <c r="E3838" i="32"/>
  <c r="F3838" i="32"/>
  <c r="G3838" i="32"/>
  <c r="I3838" i="32"/>
  <c r="J3838" i="32"/>
  <c r="A3839" i="32"/>
  <c r="C3839" i="32"/>
  <c r="D3839" i="32"/>
  <c r="E3839" i="32"/>
  <c r="F3839" i="32"/>
  <c r="G3839" i="32"/>
  <c r="I3839" i="32"/>
  <c r="J3839" i="32"/>
  <c r="A3840" i="32"/>
  <c r="C3840" i="32"/>
  <c r="D3840" i="32"/>
  <c r="E3840" i="32"/>
  <c r="F3840" i="32"/>
  <c r="G3840" i="32"/>
  <c r="I3840" i="32"/>
  <c r="J3840" i="32"/>
  <c r="A3841" i="32"/>
  <c r="C3841" i="32"/>
  <c r="D3841" i="32"/>
  <c r="E3841" i="32"/>
  <c r="F3841" i="32"/>
  <c r="G3841" i="32"/>
  <c r="I3841" i="32"/>
  <c r="J3841" i="32"/>
  <c r="A3842" i="32"/>
  <c r="C3842" i="32"/>
  <c r="D3842" i="32"/>
  <c r="E3842" i="32"/>
  <c r="F3842" i="32"/>
  <c r="G3842" i="32"/>
  <c r="I3842" i="32"/>
  <c r="J3842" i="32"/>
  <c r="A3843" i="32"/>
  <c r="C3843" i="32"/>
  <c r="D3843" i="32"/>
  <c r="E3843" i="32"/>
  <c r="F3843" i="32"/>
  <c r="G3843" i="32"/>
  <c r="I3843" i="32"/>
  <c r="J3843" i="32"/>
  <c r="A3844" i="32"/>
  <c r="C3844" i="32"/>
  <c r="D3844" i="32"/>
  <c r="E3844" i="32"/>
  <c r="F3844" i="32"/>
  <c r="G3844" i="32"/>
  <c r="I3844" i="32"/>
  <c r="J3844" i="32"/>
  <c r="A3845" i="32"/>
  <c r="C3845" i="32"/>
  <c r="D3845" i="32"/>
  <c r="E3845" i="32"/>
  <c r="F3845" i="32"/>
  <c r="G3845" i="32"/>
  <c r="I3845" i="32"/>
  <c r="J3845" i="32"/>
  <c r="A3846" i="32"/>
  <c r="C3846" i="32"/>
  <c r="D3846" i="32"/>
  <c r="E3846" i="32"/>
  <c r="F3846" i="32"/>
  <c r="G3846" i="32"/>
  <c r="I3846" i="32"/>
  <c r="J3846" i="32"/>
  <c r="A3847" i="32"/>
  <c r="C3847" i="32"/>
  <c r="D3847" i="32"/>
  <c r="E3847" i="32"/>
  <c r="F3847" i="32"/>
  <c r="G3847" i="32"/>
  <c r="I3847" i="32"/>
  <c r="J3847" i="32"/>
  <c r="A3848" i="32"/>
  <c r="C3848" i="32"/>
  <c r="D3848" i="32"/>
  <c r="E3848" i="32"/>
  <c r="F3848" i="32"/>
  <c r="G3848" i="32"/>
  <c r="I3848" i="32"/>
  <c r="J3848" i="32"/>
  <c r="A3849" i="32"/>
  <c r="C3849" i="32"/>
  <c r="D3849" i="32"/>
  <c r="E3849" i="32"/>
  <c r="F3849" i="32"/>
  <c r="G3849" i="32"/>
  <c r="I3849" i="32"/>
  <c r="J3849" i="32"/>
  <c r="A3850" i="32"/>
  <c r="C3850" i="32"/>
  <c r="D3850" i="32"/>
  <c r="E3850" i="32"/>
  <c r="F3850" i="32"/>
  <c r="G3850" i="32"/>
  <c r="I3850" i="32"/>
  <c r="J3850" i="32"/>
  <c r="A3851" i="32"/>
  <c r="C3851" i="32"/>
  <c r="D3851" i="32"/>
  <c r="E3851" i="32"/>
  <c r="F3851" i="32"/>
  <c r="G3851" i="32"/>
  <c r="I3851" i="32"/>
  <c r="J3851" i="32"/>
  <c r="A3852" i="32"/>
  <c r="C3852" i="32"/>
  <c r="D3852" i="32"/>
  <c r="E3852" i="32"/>
  <c r="F3852" i="32"/>
  <c r="G3852" i="32"/>
  <c r="I3852" i="32"/>
  <c r="J3852" i="32"/>
  <c r="A3853" i="32"/>
  <c r="C3853" i="32"/>
  <c r="D3853" i="32"/>
  <c r="E3853" i="32"/>
  <c r="F3853" i="32"/>
  <c r="G3853" i="32"/>
  <c r="I3853" i="32"/>
  <c r="J3853" i="32"/>
  <c r="A3854" i="32"/>
  <c r="C3854" i="32"/>
  <c r="D3854" i="32"/>
  <c r="E3854" i="32"/>
  <c r="F3854" i="32"/>
  <c r="G3854" i="32"/>
  <c r="I3854" i="32"/>
  <c r="J3854" i="32"/>
  <c r="A3855" i="32"/>
  <c r="C3855" i="32"/>
  <c r="D3855" i="32"/>
  <c r="E3855" i="32"/>
  <c r="F3855" i="32"/>
  <c r="G3855" i="32"/>
  <c r="I3855" i="32"/>
  <c r="J3855" i="32"/>
  <c r="A3856" i="32"/>
  <c r="C3856" i="32"/>
  <c r="D3856" i="32"/>
  <c r="E3856" i="32"/>
  <c r="F3856" i="32"/>
  <c r="G3856" i="32"/>
  <c r="I3856" i="32"/>
  <c r="J3856" i="32"/>
  <c r="A3857" i="32"/>
  <c r="C3857" i="32"/>
  <c r="D3857" i="32"/>
  <c r="E3857" i="32"/>
  <c r="F3857" i="32"/>
  <c r="G3857" i="32"/>
  <c r="I3857" i="32"/>
  <c r="J3857" i="32"/>
  <c r="A3858" i="32"/>
  <c r="C3858" i="32"/>
  <c r="D3858" i="32"/>
  <c r="E3858" i="32"/>
  <c r="F3858" i="32"/>
  <c r="G3858" i="32"/>
  <c r="I3858" i="32"/>
  <c r="J3858" i="32"/>
  <c r="A3859" i="32"/>
  <c r="C3859" i="32"/>
  <c r="D3859" i="32"/>
  <c r="E3859" i="32"/>
  <c r="F3859" i="32"/>
  <c r="G3859" i="32"/>
  <c r="I3859" i="32"/>
  <c r="J3859" i="32"/>
  <c r="A3860" i="32"/>
  <c r="C3860" i="32"/>
  <c r="D3860" i="32"/>
  <c r="E3860" i="32"/>
  <c r="F3860" i="32"/>
  <c r="G3860" i="32"/>
  <c r="I3860" i="32"/>
  <c r="J3860" i="32"/>
  <c r="A3861" i="32"/>
  <c r="C3861" i="32"/>
  <c r="D3861" i="32"/>
  <c r="E3861" i="32"/>
  <c r="F3861" i="32"/>
  <c r="G3861" i="32"/>
  <c r="I3861" i="32"/>
  <c r="J3861" i="32"/>
  <c r="A3862" i="32"/>
  <c r="C3862" i="32"/>
  <c r="D3862" i="32"/>
  <c r="E3862" i="32"/>
  <c r="F3862" i="32"/>
  <c r="G3862" i="32"/>
  <c r="I3862" i="32"/>
  <c r="J3862" i="32"/>
  <c r="A3863" i="32"/>
  <c r="C3863" i="32"/>
  <c r="D3863" i="32"/>
  <c r="E3863" i="32"/>
  <c r="F3863" i="32"/>
  <c r="G3863" i="32"/>
  <c r="I3863" i="32"/>
  <c r="J3863" i="32"/>
  <c r="A3864" i="32"/>
  <c r="C3864" i="32"/>
  <c r="D3864" i="32"/>
  <c r="E3864" i="32"/>
  <c r="F3864" i="32"/>
  <c r="G3864" i="32"/>
  <c r="I3864" i="32"/>
  <c r="J3864" i="32"/>
  <c r="A3865" i="32"/>
  <c r="C3865" i="32"/>
  <c r="D3865" i="32"/>
  <c r="E3865" i="32"/>
  <c r="F3865" i="32"/>
  <c r="G3865" i="32"/>
  <c r="I3865" i="32"/>
  <c r="J3865" i="32"/>
  <c r="A3866" i="32"/>
  <c r="C3866" i="32"/>
  <c r="D3866" i="32"/>
  <c r="E3866" i="32"/>
  <c r="F3866" i="32"/>
  <c r="G3866" i="32"/>
  <c r="I3866" i="32"/>
  <c r="J3866" i="32"/>
  <c r="A3867" i="32"/>
  <c r="C3867" i="32"/>
  <c r="D3867" i="32"/>
  <c r="E3867" i="32"/>
  <c r="F3867" i="32"/>
  <c r="G3867" i="32"/>
  <c r="I3867" i="32"/>
  <c r="J3867" i="32"/>
  <c r="A3868" i="32"/>
  <c r="C3868" i="32"/>
  <c r="D3868" i="32"/>
  <c r="E3868" i="32"/>
  <c r="F3868" i="32"/>
  <c r="G3868" i="32"/>
  <c r="I3868" i="32"/>
  <c r="J3868" i="32"/>
  <c r="A3869" i="32"/>
  <c r="C3869" i="32"/>
  <c r="D3869" i="32"/>
  <c r="E3869" i="32"/>
  <c r="F3869" i="32"/>
  <c r="G3869" i="32"/>
  <c r="I3869" i="32"/>
  <c r="J3869" i="32"/>
  <c r="A3870" i="32"/>
  <c r="C3870" i="32"/>
  <c r="D3870" i="32"/>
  <c r="E3870" i="32"/>
  <c r="F3870" i="32"/>
  <c r="G3870" i="32"/>
  <c r="I3870" i="32"/>
  <c r="J3870" i="32"/>
  <c r="A3871" i="32"/>
  <c r="C3871" i="32"/>
  <c r="D3871" i="32"/>
  <c r="E3871" i="32"/>
  <c r="F3871" i="32"/>
  <c r="G3871" i="32"/>
  <c r="I3871" i="32"/>
  <c r="J3871" i="32"/>
  <c r="A3872" i="32"/>
  <c r="C3872" i="32"/>
  <c r="D3872" i="32"/>
  <c r="E3872" i="32"/>
  <c r="F3872" i="32"/>
  <c r="G3872" i="32"/>
  <c r="I3872" i="32"/>
  <c r="J3872" i="32"/>
  <c r="A3873" i="32"/>
  <c r="C3873" i="32"/>
  <c r="D3873" i="32"/>
  <c r="E3873" i="32"/>
  <c r="F3873" i="32"/>
  <c r="G3873" i="32"/>
  <c r="I3873" i="32"/>
  <c r="J3873" i="32"/>
  <c r="A3874" i="32"/>
  <c r="C3874" i="32"/>
  <c r="D3874" i="32"/>
  <c r="E3874" i="32"/>
  <c r="F3874" i="32"/>
  <c r="G3874" i="32"/>
  <c r="I3874" i="32"/>
  <c r="J3874" i="32"/>
  <c r="A3875" i="32"/>
  <c r="C3875" i="32"/>
  <c r="D3875" i="32"/>
  <c r="E3875" i="32"/>
  <c r="F3875" i="32"/>
  <c r="G3875" i="32"/>
  <c r="I3875" i="32"/>
  <c r="J3875" i="32"/>
  <c r="A3876" i="32"/>
  <c r="C3876" i="32"/>
  <c r="D3876" i="32"/>
  <c r="E3876" i="32"/>
  <c r="F3876" i="32"/>
  <c r="G3876" i="32"/>
  <c r="I3876" i="32"/>
  <c r="J3876" i="32"/>
  <c r="A3877" i="32"/>
  <c r="C3877" i="32"/>
  <c r="D3877" i="32"/>
  <c r="E3877" i="32"/>
  <c r="F3877" i="32"/>
  <c r="G3877" i="32"/>
  <c r="I3877" i="32"/>
  <c r="J3877" i="32"/>
  <c r="A3878" i="32"/>
  <c r="C3878" i="32"/>
  <c r="D3878" i="32"/>
  <c r="E3878" i="32"/>
  <c r="F3878" i="32"/>
  <c r="G3878" i="32"/>
  <c r="I3878" i="32"/>
  <c r="J3878" i="32"/>
  <c r="A3879" i="32"/>
  <c r="C3879" i="32"/>
  <c r="D3879" i="32"/>
  <c r="E3879" i="32"/>
  <c r="F3879" i="32"/>
  <c r="G3879" i="32"/>
  <c r="I3879" i="32"/>
  <c r="J3879" i="32"/>
  <c r="A3880" i="32"/>
  <c r="C3880" i="32"/>
  <c r="D3880" i="32"/>
  <c r="E3880" i="32"/>
  <c r="F3880" i="32"/>
  <c r="G3880" i="32"/>
  <c r="I3880" i="32"/>
  <c r="J3880" i="32"/>
  <c r="A3881" i="32"/>
  <c r="C3881" i="32"/>
  <c r="D3881" i="32"/>
  <c r="E3881" i="32"/>
  <c r="F3881" i="32"/>
  <c r="G3881" i="32"/>
  <c r="I3881" i="32"/>
  <c r="J3881" i="32"/>
  <c r="A3882" i="32"/>
  <c r="C3882" i="32"/>
  <c r="D3882" i="32"/>
  <c r="E3882" i="32"/>
  <c r="F3882" i="32"/>
  <c r="G3882" i="32"/>
  <c r="I3882" i="32"/>
  <c r="J3882" i="32"/>
  <c r="A3883" i="32"/>
  <c r="C3883" i="32"/>
  <c r="D3883" i="32"/>
  <c r="E3883" i="32"/>
  <c r="F3883" i="32"/>
  <c r="G3883" i="32"/>
  <c r="I3883" i="32"/>
  <c r="J3883" i="32"/>
  <c r="A3884" i="32"/>
  <c r="C3884" i="32"/>
  <c r="D3884" i="32"/>
  <c r="E3884" i="32"/>
  <c r="F3884" i="32"/>
  <c r="G3884" i="32"/>
  <c r="I3884" i="32"/>
  <c r="J3884" i="32"/>
  <c r="A3885" i="32"/>
  <c r="C3885" i="32"/>
  <c r="D3885" i="32"/>
  <c r="E3885" i="32"/>
  <c r="F3885" i="32"/>
  <c r="G3885" i="32"/>
  <c r="I3885" i="32"/>
  <c r="J3885" i="32"/>
  <c r="A3886" i="32"/>
  <c r="C3886" i="32"/>
  <c r="D3886" i="32"/>
  <c r="E3886" i="32"/>
  <c r="F3886" i="32"/>
  <c r="G3886" i="32"/>
  <c r="I3886" i="32"/>
  <c r="J3886" i="32"/>
  <c r="A3887" i="32"/>
  <c r="C3887" i="32"/>
  <c r="D3887" i="32"/>
  <c r="E3887" i="32"/>
  <c r="F3887" i="32"/>
  <c r="G3887" i="32"/>
  <c r="I3887" i="32"/>
  <c r="J3887" i="32"/>
  <c r="A3888" i="32"/>
  <c r="C3888" i="32"/>
  <c r="D3888" i="32"/>
  <c r="E3888" i="32"/>
  <c r="F3888" i="32"/>
  <c r="G3888" i="32"/>
  <c r="I3888" i="32"/>
  <c r="J3888" i="32"/>
  <c r="A3889" i="32"/>
  <c r="C3889" i="32"/>
  <c r="D3889" i="32"/>
  <c r="E3889" i="32"/>
  <c r="F3889" i="32"/>
  <c r="G3889" i="32"/>
  <c r="I3889" i="32"/>
  <c r="J3889" i="32"/>
  <c r="A3890" i="32"/>
  <c r="C3890" i="32"/>
  <c r="D3890" i="32"/>
  <c r="E3890" i="32"/>
  <c r="F3890" i="32"/>
  <c r="G3890" i="32"/>
  <c r="I3890" i="32"/>
  <c r="J3890" i="32"/>
  <c r="A3891" i="32"/>
  <c r="C3891" i="32"/>
  <c r="D3891" i="32"/>
  <c r="E3891" i="32"/>
  <c r="F3891" i="32"/>
  <c r="G3891" i="32"/>
  <c r="I3891" i="32"/>
  <c r="J3891" i="32"/>
  <c r="A3892" i="32"/>
  <c r="C3892" i="32"/>
  <c r="D3892" i="32"/>
  <c r="E3892" i="32"/>
  <c r="F3892" i="32"/>
  <c r="G3892" i="32"/>
  <c r="I3892" i="32"/>
  <c r="J3892" i="32"/>
  <c r="A3893" i="32"/>
  <c r="C3893" i="32"/>
  <c r="D3893" i="32"/>
  <c r="E3893" i="32"/>
  <c r="F3893" i="32"/>
  <c r="G3893" i="32"/>
  <c r="I3893" i="32"/>
  <c r="J3893" i="32"/>
  <c r="A3894" i="32"/>
  <c r="C3894" i="32"/>
  <c r="D3894" i="32"/>
  <c r="E3894" i="32"/>
  <c r="F3894" i="32"/>
  <c r="G3894" i="32"/>
  <c r="I3894" i="32"/>
  <c r="J3894" i="32"/>
  <c r="A3895" i="32"/>
  <c r="C3895" i="32"/>
  <c r="D3895" i="32"/>
  <c r="E3895" i="32"/>
  <c r="F3895" i="32"/>
  <c r="G3895" i="32"/>
  <c r="I3895" i="32"/>
  <c r="J3895" i="32"/>
  <c r="A3896" i="32"/>
  <c r="C3896" i="32"/>
  <c r="D3896" i="32"/>
  <c r="E3896" i="32"/>
  <c r="F3896" i="32"/>
  <c r="G3896" i="32"/>
  <c r="I3896" i="32"/>
  <c r="J3896" i="32"/>
  <c r="A3897" i="32"/>
  <c r="C3897" i="32"/>
  <c r="D3897" i="32"/>
  <c r="E3897" i="32"/>
  <c r="F3897" i="32"/>
  <c r="G3897" i="32"/>
  <c r="I3897" i="32"/>
  <c r="J3897" i="32"/>
  <c r="A3898" i="32"/>
  <c r="C3898" i="32"/>
  <c r="D3898" i="32"/>
  <c r="E3898" i="32"/>
  <c r="F3898" i="32"/>
  <c r="G3898" i="32"/>
  <c r="I3898" i="32"/>
  <c r="J3898" i="32"/>
  <c r="A3899" i="32"/>
  <c r="C3899" i="32"/>
  <c r="D3899" i="32"/>
  <c r="E3899" i="32"/>
  <c r="F3899" i="32"/>
  <c r="G3899" i="32"/>
  <c r="I3899" i="32"/>
  <c r="J3899" i="32"/>
  <c r="A3900" i="32"/>
  <c r="C3900" i="32"/>
  <c r="D3900" i="32"/>
  <c r="E3900" i="32"/>
  <c r="F3900" i="32"/>
  <c r="G3900" i="32"/>
  <c r="I3900" i="32"/>
  <c r="J3900" i="32"/>
  <c r="A3901" i="32"/>
  <c r="C3901" i="32"/>
  <c r="D3901" i="32"/>
  <c r="E3901" i="32"/>
  <c r="F3901" i="32"/>
  <c r="G3901" i="32"/>
  <c r="I3901" i="32"/>
  <c r="J3901" i="32"/>
  <c r="A3902" i="32"/>
  <c r="C3902" i="32"/>
  <c r="D3902" i="32"/>
  <c r="E3902" i="32"/>
  <c r="F3902" i="32"/>
  <c r="G3902" i="32"/>
  <c r="I3902" i="32"/>
  <c r="J3902" i="32"/>
  <c r="A3903" i="32"/>
  <c r="C3903" i="32"/>
  <c r="D3903" i="32"/>
  <c r="E3903" i="32"/>
  <c r="F3903" i="32"/>
  <c r="G3903" i="32"/>
  <c r="I3903" i="32"/>
  <c r="J3903" i="32"/>
  <c r="A3904" i="32"/>
  <c r="C3904" i="32"/>
  <c r="D3904" i="32"/>
  <c r="E3904" i="32"/>
  <c r="F3904" i="32"/>
  <c r="G3904" i="32"/>
  <c r="I3904" i="32"/>
  <c r="J3904" i="32"/>
  <c r="A3905" i="32"/>
  <c r="C3905" i="32"/>
  <c r="D3905" i="32"/>
  <c r="E3905" i="32"/>
  <c r="F3905" i="32"/>
  <c r="G3905" i="32"/>
  <c r="I3905" i="32"/>
  <c r="J3905" i="32"/>
  <c r="A3906" i="32"/>
  <c r="C3906" i="32"/>
  <c r="D3906" i="32"/>
  <c r="E3906" i="32"/>
  <c r="F3906" i="32"/>
  <c r="G3906" i="32"/>
  <c r="I3906" i="32"/>
  <c r="J3906" i="32"/>
  <c r="A3907" i="32"/>
  <c r="C3907" i="32"/>
  <c r="D3907" i="32"/>
  <c r="E3907" i="32"/>
  <c r="F3907" i="32"/>
  <c r="G3907" i="32"/>
  <c r="I3907" i="32"/>
  <c r="J3907" i="32"/>
  <c r="A3908" i="32"/>
  <c r="C3908" i="32"/>
  <c r="D3908" i="32"/>
  <c r="E3908" i="32"/>
  <c r="F3908" i="32"/>
  <c r="G3908" i="32"/>
  <c r="I3908" i="32"/>
  <c r="J3908" i="32"/>
  <c r="A3909" i="32"/>
  <c r="C3909" i="32"/>
  <c r="D3909" i="32"/>
  <c r="E3909" i="32"/>
  <c r="F3909" i="32"/>
  <c r="G3909" i="32"/>
  <c r="I3909" i="32"/>
  <c r="J3909" i="32"/>
  <c r="A3910" i="32"/>
  <c r="C3910" i="32"/>
  <c r="D3910" i="32"/>
  <c r="E3910" i="32"/>
  <c r="F3910" i="32"/>
  <c r="G3910" i="32"/>
  <c r="I3910" i="32"/>
  <c r="J3910" i="32"/>
  <c r="A3911" i="32"/>
  <c r="C3911" i="32"/>
  <c r="D3911" i="32"/>
  <c r="E3911" i="32"/>
  <c r="F3911" i="32"/>
  <c r="G3911" i="32"/>
  <c r="I3911" i="32"/>
  <c r="J3911" i="32"/>
  <c r="A3912" i="32"/>
  <c r="C3912" i="32"/>
  <c r="D3912" i="32"/>
  <c r="E3912" i="32"/>
  <c r="F3912" i="32"/>
  <c r="G3912" i="32"/>
  <c r="I3912" i="32"/>
  <c r="J3912" i="32"/>
  <c r="A3913" i="32"/>
  <c r="C3913" i="32"/>
  <c r="D3913" i="32"/>
  <c r="E3913" i="32"/>
  <c r="F3913" i="32"/>
  <c r="G3913" i="32"/>
  <c r="I3913" i="32"/>
  <c r="J3913" i="32"/>
  <c r="A3914" i="32"/>
  <c r="C3914" i="32"/>
  <c r="D3914" i="32"/>
  <c r="E3914" i="32"/>
  <c r="F3914" i="32"/>
  <c r="G3914" i="32"/>
  <c r="I3914" i="32"/>
  <c r="J3914" i="32"/>
  <c r="A3915" i="32"/>
  <c r="C3915" i="32"/>
  <c r="D3915" i="32"/>
  <c r="E3915" i="32"/>
  <c r="F3915" i="32"/>
  <c r="G3915" i="32"/>
  <c r="I3915" i="32"/>
  <c r="J3915" i="32"/>
  <c r="A3916" i="32"/>
  <c r="C3916" i="32"/>
  <c r="D3916" i="32"/>
  <c r="E3916" i="32"/>
  <c r="F3916" i="32"/>
  <c r="G3916" i="32"/>
  <c r="I3916" i="32"/>
  <c r="J3916" i="32"/>
  <c r="A3917" i="32"/>
  <c r="C3917" i="32"/>
  <c r="D3917" i="32"/>
  <c r="E3917" i="32"/>
  <c r="F3917" i="32"/>
  <c r="G3917" i="32"/>
  <c r="I3917" i="32"/>
  <c r="J3917" i="32"/>
  <c r="A3918" i="32"/>
  <c r="C3918" i="32"/>
  <c r="D3918" i="32"/>
  <c r="E3918" i="32"/>
  <c r="F3918" i="32"/>
  <c r="G3918" i="32"/>
  <c r="I3918" i="32"/>
  <c r="J3918" i="32"/>
  <c r="A3919" i="32"/>
  <c r="C3919" i="32"/>
  <c r="D3919" i="32"/>
  <c r="E3919" i="32"/>
  <c r="F3919" i="32"/>
  <c r="G3919" i="32"/>
  <c r="I3919" i="32"/>
  <c r="J3919" i="32"/>
  <c r="A3920" i="32"/>
  <c r="C3920" i="32"/>
  <c r="D3920" i="32"/>
  <c r="E3920" i="32"/>
  <c r="F3920" i="32"/>
  <c r="G3920" i="32"/>
  <c r="I3920" i="32"/>
  <c r="J3920" i="32"/>
  <c r="A3921" i="32"/>
  <c r="C3921" i="32"/>
  <c r="D3921" i="32"/>
  <c r="E3921" i="32"/>
  <c r="F3921" i="32"/>
  <c r="G3921" i="32"/>
  <c r="I3921" i="32"/>
  <c r="J3921" i="32"/>
  <c r="A3922" i="32"/>
  <c r="C3922" i="32"/>
  <c r="D3922" i="32"/>
  <c r="E3922" i="32"/>
  <c r="F3922" i="32"/>
  <c r="G3922" i="32"/>
  <c r="I3922" i="32"/>
  <c r="J3922" i="32"/>
  <c r="A3923" i="32"/>
  <c r="C3923" i="32"/>
  <c r="D3923" i="32"/>
  <c r="E3923" i="32"/>
  <c r="F3923" i="32"/>
  <c r="G3923" i="32"/>
  <c r="I3923" i="32"/>
  <c r="J3923" i="32"/>
  <c r="A3924" i="32"/>
  <c r="C3924" i="32"/>
  <c r="D3924" i="32"/>
  <c r="E3924" i="32"/>
  <c r="F3924" i="32"/>
  <c r="G3924" i="32"/>
  <c r="I3924" i="32"/>
  <c r="J3924" i="32"/>
  <c r="A3925" i="32"/>
  <c r="C3925" i="32"/>
  <c r="D3925" i="32"/>
  <c r="E3925" i="32"/>
  <c r="F3925" i="32"/>
  <c r="G3925" i="32"/>
  <c r="I3925" i="32"/>
  <c r="J3925" i="32"/>
  <c r="A3926" i="32"/>
  <c r="C3926" i="32"/>
  <c r="D3926" i="32"/>
  <c r="E3926" i="32"/>
  <c r="F3926" i="32"/>
  <c r="G3926" i="32"/>
  <c r="I3926" i="32"/>
  <c r="J3926" i="32"/>
  <c r="A3927" i="32"/>
  <c r="C3927" i="32"/>
  <c r="D3927" i="32"/>
  <c r="E3927" i="32"/>
  <c r="F3927" i="32"/>
  <c r="G3927" i="32"/>
  <c r="I3927" i="32"/>
  <c r="J3927" i="32"/>
  <c r="A3928" i="32"/>
  <c r="C3928" i="32"/>
  <c r="D3928" i="32"/>
  <c r="E3928" i="32"/>
  <c r="F3928" i="32"/>
  <c r="G3928" i="32"/>
  <c r="I3928" i="32"/>
  <c r="J3928" i="32"/>
  <c r="A3929" i="32"/>
  <c r="C3929" i="32"/>
  <c r="D3929" i="32"/>
  <c r="E3929" i="32"/>
  <c r="F3929" i="32"/>
  <c r="G3929" i="32"/>
  <c r="I3929" i="32"/>
  <c r="J3929" i="32"/>
  <c r="A3930" i="32"/>
  <c r="C3930" i="32"/>
  <c r="D3930" i="32"/>
  <c r="E3930" i="32"/>
  <c r="F3930" i="32"/>
  <c r="G3930" i="32"/>
  <c r="I3930" i="32"/>
  <c r="J3930" i="32"/>
  <c r="A3931" i="32"/>
  <c r="C3931" i="32"/>
  <c r="D3931" i="32"/>
  <c r="E3931" i="32"/>
  <c r="F3931" i="32"/>
  <c r="G3931" i="32"/>
  <c r="I3931" i="32"/>
  <c r="J3931" i="32"/>
  <c r="A3932" i="32"/>
  <c r="C3932" i="32"/>
  <c r="D3932" i="32"/>
  <c r="E3932" i="32"/>
  <c r="F3932" i="32"/>
  <c r="G3932" i="32"/>
  <c r="I3932" i="32"/>
  <c r="J3932" i="32"/>
  <c r="A3933" i="32"/>
  <c r="C3933" i="32"/>
  <c r="D3933" i="32"/>
  <c r="E3933" i="32"/>
  <c r="F3933" i="32"/>
  <c r="G3933" i="32"/>
  <c r="I3933" i="32"/>
  <c r="J3933" i="32"/>
  <c r="A3934" i="32"/>
  <c r="C3934" i="32"/>
  <c r="D3934" i="32"/>
  <c r="E3934" i="32"/>
  <c r="F3934" i="32"/>
  <c r="G3934" i="32"/>
  <c r="I3934" i="32"/>
  <c r="J3934" i="32"/>
  <c r="A3935" i="32"/>
  <c r="C3935" i="32"/>
  <c r="D3935" i="32"/>
  <c r="E3935" i="32"/>
  <c r="F3935" i="32"/>
  <c r="G3935" i="32"/>
  <c r="I3935" i="32"/>
  <c r="J3935" i="32"/>
  <c r="A3936" i="32"/>
  <c r="C3936" i="32"/>
  <c r="D3936" i="32"/>
  <c r="E3936" i="32"/>
  <c r="F3936" i="32"/>
  <c r="G3936" i="32"/>
  <c r="I3936" i="32"/>
  <c r="J3936" i="32"/>
  <c r="A3937" i="32"/>
  <c r="C3937" i="32"/>
  <c r="D3937" i="32"/>
  <c r="E3937" i="32"/>
  <c r="F3937" i="32"/>
  <c r="G3937" i="32"/>
  <c r="I3937" i="32"/>
  <c r="J3937" i="32"/>
  <c r="A3938" i="32"/>
  <c r="C3938" i="32"/>
  <c r="D3938" i="32"/>
  <c r="E3938" i="32"/>
  <c r="F3938" i="32"/>
  <c r="G3938" i="32"/>
  <c r="I3938" i="32"/>
  <c r="J3938" i="32"/>
  <c r="A3939" i="32"/>
  <c r="C3939" i="32"/>
  <c r="D3939" i="32"/>
  <c r="E3939" i="32"/>
  <c r="F3939" i="32"/>
  <c r="G3939" i="32"/>
  <c r="I3939" i="32"/>
  <c r="J3939" i="32"/>
  <c r="A3940" i="32"/>
  <c r="C3940" i="32"/>
  <c r="D3940" i="32"/>
  <c r="E3940" i="32"/>
  <c r="F3940" i="32"/>
  <c r="G3940" i="32"/>
  <c r="I3940" i="32"/>
  <c r="J3940" i="32"/>
  <c r="A3941" i="32"/>
  <c r="C3941" i="32"/>
  <c r="D3941" i="32"/>
  <c r="E3941" i="32"/>
  <c r="F3941" i="32"/>
  <c r="G3941" i="32"/>
  <c r="I3941" i="32"/>
  <c r="J3941" i="32"/>
  <c r="A3942" i="32"/>
  <c r="C3942" i="32"/>
  <c r="D3942" i="32"/>
  <c r="E3942" i="32"/>
  <c r="F3942" i="32"/>
  <c r="G3942" i="32"/>
  <c r="I3942" i="32"/>
  <c r="J3942" i="32"/>
  <c r="A3943" i="32"/>
  <c r="C3943" i="32"/>
  <c r="D3943" i="32"/>
  <c r="E3943" i="32"/>
  <c r="F3943" i="32"/>
  <c r="G3943" i="32"/>
  <c r="I3943" i="32"/>
  <c r="J3943" i="32"/>
  <c r="A3944" i="32"/>
  <c r="C3944" i="32"/>
  <c r="D3944" i="32"/>
  <c r="E3944" i="32"/>
  <c r="F3944" i="32"/>
  <c r="G3944" i="32"/>
  <c r="I3944" i="32"/>
  <c r="J3944" i="32"/>
  <c r="A3945" i="32"/>
  <c r="C3945" i="32"/>
  <c r="D3945" i="32"/>
  <c r="E3945" i="32"/>
  <c r="F3945" i="32"/>
  <c r="G3945" i="32"/>
  <c r="I3945" i="32"/>
  <c r="J3945" i="32"/>
  <c r="A3946" i="32"/>
  <c r="C3946" i="32"/>
  <c r="D3946" i="32"/>
  <c r="E3946" i="32"/>
  <c r="F3946" i="32"/>
  <c r="G3946" i="32"/>
  <c r="I3946" i="32"/>
  <c r="J3946" i="32"/>
  <c r="A3947" i="32"/>
  <c r="C3947" i="32"/>
  <c r="D3947" i="32"/>
  <c r="E3947" i="32"/>
  <c r="F3947" i="32"/>
  <c r="G3947" i="32"/>
  <c r="I3947" i="32"/>
  <c r="J3947" i="32"/>
  <c r="A3948" i="32"/>
  <c r="C3948" i="32"/>
  <c r="D3948" i="32"/>
  <c r="E3948" i="32"/>
  <c r="F3948" i="32"/>
  <c r="G3948" i="32"/>
  <c r="I3948" i="32"/>
  <c r="J3948" i="32"/>
  <c r="A3949" i="32"/>
  <c r="C3949" i="32"/>
  <c r="D3949" i="32"/>
  <c r="E3949" i="32"/>
  <c r="F3949" i="32"/>
  <c r="G3949" i="32"/>
  <c r="I3949" i="32"/>
  <c r="J3949" i="32"/>
  <c r="A3950" i="32"/>
  <c r="C3950" i="32"/>
  <c r="D3950" i="32"/>
  <c r="E3950" i="32"/>
  <c r="F3950" i="32"/>
  <c r="G3950" i="32"/>
  <c r="I3950" i="32"/>
  <c r="J3950" i="32"/>
  <c r="A3951" i="32"/>
  <c r="C3951" i="32"/>
  <c r="D3951" i="32"/>
  <c r="E3951" i="32"/>
  <c r="F3951" i="32"/>
  <c r="G3951" i="32"/>
  <c r="I3951" i="32"/>
  <c r="J3951" i="32"/>
  <c r="A3952" i="32"/>
  <c r="C3952" i="32"/>
  <c r="D3952" i="32"/>
  <c r="E3952" i="32"/>
  <c r="F3952" i="32"/>
  <c r="G3952" i="32"/>
  <c r="I3952" i="32"/>
  <c r="J3952" i="32"/>
  <c r="A3953" i="32"/>
  <c r="C3953" i="32"/>
  <c r="D3953" i="32"/>
  <c r="E3953" i="32"/>
  <c r="F3953" i="32"/>
  <c r="G3953" i="32"/>
  <c r="I3953" i="32"/>
  <c r="J3953" i="32"/>
  <c r="A3954" i="32"/>
  <c r="C3954" i="32"/>
  <c r="D3954" i="32"/>
  <c r="E3954" i="32"/>
  <c r="F3954" i="32"/>
  <c r="G3954" i="32"/>
  <c r="I3954" i="32"/>
  <c r="J3954" i="32"/>
  <c r="A3955" i="32"/>
  <c r="C3955" i="32"/>
  <c r="D3955" i="32"/>
  <c r="E3955" i="32"/>
  <c r="F3955" i="32"/>
  <c r="G3955" i="32"/>
  <c r="I3955" i="32"/>
  <c r="J3955" i="32"/>
  <c r="A3956" i="32"/>
  <c r="C3956" i="32"/>
  <c r="D3956" i="32"/>
  <c r="E3956" i="32"/>
  <c r="F3956" i="32"/>
  <c r="G3956" i="32"/>
  <c r="I3956" i="32"/>
  <c r="J3956" i="32"/>
  <c r="A3957" i="32"/>
  <c r="C3957" i="32"/>
  <c r="D3957" i="32"/>
  <c r="E3957" i="32"/>
  <c r="F3957" i="32"/>
  <c r="G3957" i="32"/>
  <c r="I3957" i="32"/>
  <c r="J3957" i="32"/>
  <c r="A3958" i="32"/>
  <c r="C3958" i="32"/>
  <c r="D3958" i="32"/>
  <c r="E3958" i="32"/>
  <c r="F3958" i="32"/>
  <c r="G3958" i="32"/>
  <c r="I3958" i="32"/>
  <c r="J3958" i="32"/>
  <c r="A3959" i="32"/>
  <c r="C3959" i="32"/>
  <c r="D3959" i="32"/>
  <c r="E3959" i="32"/>
  <c r="F3959" i="32"/>
  <c r="G3959" i="32"/>
  <c r="I3959" i="32"/>
  <c r="J3959" i="32"/>
  <c r="A3960" i="32"/>
  <c r="C3960" i="32"/>
  <c r="D3960" i="32"/>
  <c r="E3960" i="32"/>
  <c r="F3960" i="32"/>
  <c r="G3960" i="32"/>
  <c r="I3960" i="32"/>
  <c r="J3960" i="32"/>
  <c r="A3961" i="32"/>
  <c r="C3961" i="32"/>
  <c r="D3961" i="32"/>
  <c r="E3961" i="32"/>
  <c r="F3961" i="32"/>
  <c r="G3961" i="32"/>
  <c r="I3961" i="32"/>
  <c r="J3961" i="32"/>
  <c r="A3962" i="32"/>
  <c r="C3962" i="32"/>
  <c r="D3962" i="32"/>
  <c r="E3962" i="32"/>
  <c r="F3962" i="32"/>
  <c r="G3962" i="32"/>
  <c r="I3962" i="32"/>
  <c r="J3962" i="32"/>
  <c r="A3963" i="32"/>
  <c r="C3963" i="32"/>
  <c r="D3963" i="32"/>
  <c r="E3963" i="32"/>
  <c r="F3963" i="32"/>
  <c r="G3963" i="32"/>
  <c r="I3963" i="32"/>
  <c r="J3963" i="32"/>
  <c r="A3964" i="32"/>
  <c r="C3964" i="32"/>
  <c r="D3964" i="32"/>
  <c r="E3964" i="32"/>
  <c r="F3964" i="32"/>
  <c r="G3964" i="32"/>
  <c r="I3964" i="32"/>
  <c r="J3964" i="32"/>
  <c r="A3965" i="32"/>
  <c r="C3965" i="32"/>
  <c r="D3965" i="32"/>
  <c r="E3965" i="32"/>
  <c r="F3965" i="32"/>
  <c r="G3965" i="32"/>
  <c r="I3965" i="32"/>
  <c r="J3965" i="32"/>
  <c r="A3966" i="32"/>
  <c r="C3966" i="32"/>
  <c r="D3966" i="32"/>
  <c r="E3966" i="32"/>
  <c r="F3966" i="32"/>
  <c r="G3966" i="32"/>
  <c r="I3966" i="32"/>
  <c r="J3966" i="32"/>
  <c r="A3967" i="32"/>
  <c r="C3967" i="32"/>
  <c r="D3967" i="32"/>
  <c r="E3967" i="32"/>
  <c r="F3967" i="32"/>
  <c r="G3967" i="32"/>
  <c r="I3967" i="32"/>
  <c r="J3967" i="32"/>
  <c r="A3968" i="32"/>
  <c r="C3968" i="32"/>
  <c r="D3968" i="32"/>
  <c r="E3968" i="32"/>
  <c r="F3968" i="32"/>
  <c r="G3968" i="32"/>
  <c r="I3968" i="32"/>
  <c r="J3968" i="32"/>
  <c r="A3969" i="32"/>
  <c r="C3969" i="32"/>
  <c r="D3969" i="32"/>
  <c r="E3969" i="32"/>
  <c r="F3969" i="32"/>
  <c r="G3969" i="32"/>
  <c r="I3969" i="32"/>
  <c r="J3969" i="32"/>
  <c r="A3970" i="32"/>
  <c r="C3970" i="32"/>
  <c r="D3970" i="32"/>
  <c r="E3970" i="32"/>
  <c r="F3970" i="32"/>
  <c r="G3970" i="32"/>
  <c r="I3970" i="32"/>
  <c r="J3970" i="32"/>
  <c r="A3971" i="32"/>
  <c r="C3971" i="32"/>
  <c r="D3971" i="32"/>
  <c r="E3971" i="32"/>
  <c r="F3971" i="32"/>
  <c r="G3971" i="32"/>
  <c r="I3971" i="32"/>
  <c r="J3971" i="32"/>
  <c r="A3972" i="32"/>
  <c r="C3972" i="32"/>
  <c r="D3972" i="32"/>
  <c r="E3972" i="32"/>
  <c r="F3972" i="32"/>
  <c r="G3972" i="32"/>
  <c r="I3972" i="32"/>
  <c r="J3972" i="32"/>
  <c r="A3973" i="32"/>
  <c r="C3973" i="32"/>
  <c r="D3973" i="32"/>
  <c r="E3973" i="32"/>
  <c r="F3973" i="32"/>
  <c r="G3973" i="32"/>
  <c r="I3973" i="32"/>
  <c r="J3973" i="32"/>
  <c r="A3974" i="32"/>
  <c r="C3974" i="32"/>
  <c r="D3974" i="32"/>
  <c r="E3974" i="32"/>
  <c r="F3974" i="32"/>
  <c r="G3974" i="32"/>
  <c r="I3974" i="32"/>
  <c r="J3974" i="32"/>
  <c r="A3975" i="32"/>
  <c r="C3975" i="32"/>
  <c r="D3975" i="32"/>
  <c r="E3975" i="32"/>
  <c r="F3975" i="32"/>
  <c r="G3975" i="32"/>
  <c r="I3975" i="32"/>
  <c r="J3975" i="32"/>
  <c r="A3976" i="32"/>
  <c r="C3976" i="32"/>
  <c r="D3976" i="32"/>
  <c r="E3976" i="32"/>
  <c r="F3976" i="32"/>
  <c r="G3976" i="32"/>
  <c r="I3976" i="32"/>
  <c r="J3976" i="32"/>
  <c r="A3977" i="32"/>
  <c r="C3977" i="32"/>
  <c r="D3977" i="32"/>
  <c r="E3977" i="32"/>
  <c r="F3977" i="32"/>
  <c r="G3977" i="32"/>
  <c r="I3977" i="32"/>
  <c r="J3977" i="32"/>
  <c r="A3978" i="32"/>
  <c r="C3978" i="32"/>
  <c r="D3978" i="32"/>
  <c r="E3978" i="32"/>
  <c r="F3978" i="32"/>
  <c r="G3978" i="32"/>
  <c r="I3978" i="32"/>
  <c r="J3978" i="32"/>
  <c r="A3979" i="32"/>
  <c r="C3979" i="32"/>
  <c r="D3979" i="32"/>
  <c r="E3979" i="32"/>
  <c r="F3979" i="32"/>
  <c r="G3979" i="32"/>
  <c r="I3979" i="32"/>
  <c r="J3979" i="32"/>
  <c r="A3980" i="32"/>
  <c r="C3980" i="32"/>
  <c r="D3980" i="32"/>
  <c r="E3980" i="32"/>
  <c r="F3980" i="32"/>
  <c r="G3980" i="32"/>
  <c r="I3980" i="32"/>
  <c r="J3980" i="32"/>
  <c r="A3981" i="32"/>
  <c r="C3981" i="32"/>
  <c r="D3981" i="32"/>
  <c r="E3981" i="32"/>
  <c r="F3981" i="32"/>
  <c r="G3981" i="32"/>
  <c r="I3981" i="32"/>
  <c r="J3981" i="32"/>
  <c r="A3982" i="32"/>
  <c r="C3982" i="32"/>
  <c r="D3982" i="32"/>
  <c r="E3982" i="32"/>
  <c r="F3982" i="32"/>
  <c r="G3982" i="32"/>
  <c r="I3982" i="32"/>
  <c r="J3982" i="32"/>
  <c r="A3983" i="32"/>
  <c r="C3983" i="32"/>
  <c r="D3983" i="32"/>
  <c r="E3983" i="32"/>
  <c r="F3983" i="32"/>
  <c r="G3983" i="32"/>
  <c r="I3983" i="32"/>
  <c r="J3983" i="32"/>
  <c r="A3984" i="32"/>
  <c r="C3984" i="32"/>
  <c r="D3984" i="32"/>
  <c r="E3984" i="32"/>
  <c r="F3984" i="32"/>
  <c r="G3984" i="32"/>
  <c r="I3984" i="32"/>
  <c r="J3984" i="32"/>
  <c r="A3985" i="32"/>
  <c r="C3985" i="32"/>
  <c r="D3985" i="32"/>
  <c r="E3985" i="32"/>
  <c r="F3985" i="32"/>
  <c r="G3985" i="32"/>
  <c r="I3985" i="32"/>
  <c r="J3985" i="32"/>
  <c r="A3986" i="32"/>
  <c r="C3986" i="32"/>
  <c r="D3986" i="32"/>
  <c r="E3986" i="32"/>
  <c r="F3986" i="32"/>
  <c r="G3986" i="32"/>
  <c r="I3986" i="32"/>
  <c r="J3986" i="32"/>
  <c r="A3987" i="32"/>
  <c r="C3987" i="32"/>
  <c r="D3987" i="32"/>
  <c r="E3987" i="32"/>
  <c r="F3987" i="32"/>
  <c r="G3987" i="32"/>
  <c r="I3987" i="32"/>
  <c r="J3987" i="32"/>
  <c r="A3988" i="32"/>
  <c r="C3988" i="32"/>
  <c r="D3988" i="32"/>
  <c r="E3988" i="32"/>
  <c r="F3988" i="32"/>
  <c r="G3988" i="32"/>
  <c r="I3988" i="32"/>
  <c r="J3988" i="32"/>
  <c r="A3989" i="32"/>
  <c r="C3989" i="32"/>
  <c r="D3989" i="32"/>
  <c r="E3989" i="32"/>
  <c r="F3989" i="32"/>
  <c r="G3989" i="32"/>
  <c r="I3989" i="32"/>
  <c r="J3989" i="32"/>
  <c r="A3990" i="32"/>
  <c r="C3990" i="32"/>
  <c r="D3990" i="32"/>
  <c r="E3990" i="32"/>
  <c r="F3990" i="32"/>
  <c r="G3990" i="32"/>
  <c r="I3990" i="32"/>
  <c r="J3990" i="32"/>
  <c r="A3991" i="32"/>
  <c r="C3991" i="32"/>
  <c r="D3991" i="32"/>
  <c r="E3991" i="32"/>
  <c r="F3991" i="32"/>
  <c r="G3991" i="32"/>
  <c r="I3991" i="32"/>
  <c r="J3991" i="32"/>
  <c r="A3992" i="32"/>
  <c r="C3992" i="32"/>
  <c r="D3992" i="32"/>
  <c r="E3992" i="32"/>
  <c r="F3992" i="32"/>
  <c r="G3992" i="32"/>
  <c r="I3992" i="32"/>
  <c r="J3992" i="32"/>
  <c r="A3993" i="32"/>
  <c r="C3993" i="32"/>
  <c r="D3993" i="32"/>
  <c r="E3993" i="32"/>
  <c r="F3993" i="32"/>
  <c r="G3993" i="32"/>
  <c r="I3993" i="32"/>
  <c r="J3993" i="32"/>
  <c r="A3994" i="32"/>
  <c r="C3994" i="32"/>
  <c r="D3994" i="32"/>
  <c r="E3994" i="32"/>
  <c r="F3994" i="32"/>
  <c r="G3994" i="32"/>
  <c r="I3994" i="32"/>
  <c r="J3994" i="32"/>
  <c r="A3995" i="32"/>
  <c r="C3995" i="32"/>
  <c r="D3995" i="32"/>
  <c r="E3995" i="32"/>
  <c r="F3995" i="32"/>
  <c r="G3995" i="32"/>
  <c r="I3995" i="32"/>
  <c r="J3995" i="32"/>
  <c r="A3996" i="32"/>
  <c r="C3996" i="32"/>
  <c r="D3996" i="32"/>
  <c r="E3996" i="32"/>
  <c r="F3996" i="32"/>
  <c r="G3996" i="32"/>
  <c r="I3996" i="32"/>
  <c r="J3996" i="32"/>
  <c r="A3997" i="32"/>
  <c r="C3997" i="32"/>
  <c r="D3997" i="32"/>
  <c r="E3997" i="32"/>
  <c r="F3997" i="32"/>
  <c r="G3997" i="32"/>
  <c r="I3997" i="32"/>
  <c r="J3997" i="32"/>
  <c r="A3998" i="32"/>
  <c r="C3998" i="32"/>
  <c r="D3998" i="32"/>
  <c r="E3998" i="32"/>
  <c r="F3998" i="32"/>
  <c r="G3998" i="32"/>
  <c r="I3998" i="32"/>
  <c r="J3998" i="32"/>
  <c r="A3999" i="32"/>
  <c r="C3999" i="32"/>
  <c r="D3999" i="32"/>
  <c r="E3999" i="32"/>
  <c r="F3999" i="32"/>
  <c r="G3999" i="32"/>
  <c r="I3999" i="32"/>
  <c r="J3999" i="32"/>
  <c r="A4000" i="32"/>
  <c r="C4000" i="32"/>
  <c r="D4000" i="32"/>
  <c r="E4000" i="32"/>
  <c r="F4000" i="32"/>
  <c r="G4000" i="32"/>
  <c r="I4000" i="32"/>
  <c r="J4000" i="32"/>
  <c r="A4001" i="32"/>
  <c r="C4001" i="32"/>
  <c r="D4001" i="32"/>
  <c r="E4001" i="32"/>
  <c r="F4001" i="32"/>
  <c r="G4001" i="32"/>
  <c r="I4001" i="32"/>
  <c r="J4001" i="32"/>
  <c r="A4002" i="32"/>
  <c r="C4002" i="32"/>
  <c r="D4002" i="32"/>
  <c r="E4002" i="32"/>
  <c r="F4002" i="32"/>
  <c r="G4002" i="32"/>
  <c r="I4002" i="32"/>
  <c r="J4002" i="32"/>
  <c r="A4003" i="32"/>
  <c r="C4003" i="32"/>
  <c r="D4003" i="32"/>
  <c r="E4003" i="32"/>
  <c r="F4003" i="32"/>
  <c r="G4003" i="32"/>
  <c r="I4003" i="32"/>
  <c r="J4003" i="32"/>
  <c r="A4004" i="32"/>
  <c r="C4004" i="32"/>
  <c r="D4004" i="32"/>
  <c r="E4004" i="32"/>
  <c r="F4004" i="32"/>
  <c r="G4004" i="32"/>
  <c r="I4004" i="32"/>
  <c r="J4004" i="32"/>
  <c r="A4005" i="32"/>
  <c r="C4005" i="32"/>
  <c r="D4005" i="32"/>
  <c r="E4005" i="32"/>
  <c r="F4005" i="32"/>
  <c r="G4005" i="32"/>
  <c r="I4005" i="32"/>
  <c r="J4005" i="32"/>
  <c r="A4006" i="32"/>
  <c r="C4006" i="32"/>
  <c r="D4006" i="32"/>
  <c r="E4006" i="32"/>
  <c r="F4006" i="32"/>
  <c r="G4006" i="32"/>
  <c r="I4006" i="32"/>
  <c r="J4006" i="32"/>
  <c r="A4007" i="32"/>
  <c r="C4007" i="32"/>
  <c r="D4007" i="32"/>
  <c r="E4007" i="32"/>
  <c r="F4007" i="32"/>
  <c r="G4007" i="32"/>
  <c r="I4007" i="32"/>
  <c r="J4007" i="32"/>
  <c r="A4008" i="32"/>
  <c r="C4008" i="32"/>
  <c r="D4008" i="32"/>
  <c r="E4008" i="32"/>
  <c r="F4008" i="32"/>
  <c r="G4008" i="32"/>
  <c r="I4008" i="32"/>
  <c r="J4008" i="32"/>
  <c r="A4009" i="32"/>
  <c r="C4009" i="32"/>
  <c r="D4009" i="32"/>
  <c r="E4009" i="32"/>
  <c r="F4009" i="32"/>
  <c r="G4009" i="32"/>
  <c r="I4009" i="32"/>
  <c r="J4009" i="32"/>
  <c r="A4010" i="32"/>
  <c r="C4010" i="32"/>
  <c r="D4010" i="32"/>
  <c r="E4010" i="32"/>
  <c r="F4010" i="32"/>
  <c r="G4010" i="32"/>
  <c r="I4010" i="32"/>
  <c r="J4010" i="32"/>
  <c r="A4011" i="32"/>
  <c r="C4011" i="32"/>
  <c r="D4011" i="32"/>
  <c r="E4011" i="32"/>
  <c r="F4011" i="32"/>
  <c r="G4011" i="32"/>
  <c r="I4011" i="32"/>
  <c r="J4011" i="32"/>
  <c r="A4012" i="32"/>
  <c r="C4012" i="32"/>
  <c r="D4012" i="32"/>
  <c r="E4012" i="32"/>
  <c r="F4012" i="32"/>
  <c r="G4012" i="32"/>
  <c r="I4012" i="32"/>
  <c r="J4012" i="32"/>
  <c r="A4013" i="32"/>
  <c r="C4013" i="32"/>
  <c r="D4013" i="32"/>
  <c r="E4013" i="32"/>
  <c r="F4013" i="32"/>
  <c r="G4013" i="32"/>
  <c r="I4013" i="32"/>
  <c r="J4013" i="32"/>
  <c r="A4014" i="32"/>
  <c r="C4014" i="32"/>
  <c r="D4014" i="32"/>
  <c r="E4014" i="32"/>
  <c r="F4014" i="32"/>
  <c r="G4014" i="32"/>
  <c r="I4014" i="32"/>
  <c r="J4014" i="32"/>
  <c r="A4015" i="32"/>
  <c r="C4015" i="32"/>
  <c r="D4015" i="32"/>
  <c r="E4015" i="32"/>
  <c r="F4015" i="32"/>
  <c r="G4015" i="32"/>
  <c r="I4015" i="32"/>
  <c r="J4015" i="32"/>
  <c r="A4016" i="32"/>
  <c r="C4016" i="32"/>
  <c r="D4016" i="32"/>
  <c r="E4016" i="32"/>
  <c r="F4016" i="32"/>
  <c r="G4016" i="32"/>
  <c r="I4016" i="32"/>
  <c r="J4016" i="32"/>
  <c r="A4017" i="32"/>
  <c r="C4017" i="32"/>
  <c r="D4017" i="32"/>
  <c r="E4017" i="32"/>
  <c r="F4017" i="32"/>
  <c r="G4017" i="32"/>
  <c r="I4017" i="32"/>
  <c r="J4017" i="32"/>
  <c r="A4018" i="32"/>
  <c r="C4018" i="32"/>
  <c r="D4018" i="32"/>
  <c r="E4018" i="32"/>
  <c r="F4018" i="32"/>
  <c r="G4018" i="32"/>
  <c r="I4018" i="32"/>
  <c r="J4018" i="32"/>
  <c r="A4019" i="32"/>
  <c r="C4019" i="32"/>
  <c r="D4019" i="32"/>
  <c r="E4019" i="32"/>
  <c r="F4019" i="32"/>
  <c r="G4019" i="32"/>
  <c r="I4019" i="32"/>
  <c r="J4019" i="32"/>
  <c r="A4020" i="32"/>
  <c r="C4020" i="32"/>
  <c r="D4020" i="32"/>
  <c r="E4020" i="32"/>
  <c r="F4020" i="32"/>
  <c r="G4020" i="32"/>
  <c r="I4020" i="32"/>
  <c r="J4020" i="32"/>
  <c r="A4021" i="32"/>
  <c r="C4021" i="32"/>
  <c r="D4021" i="32"/>
  <c r="E4021" i="32"/>
  <c r="F4021" i="32"/>
  <c r="G4021" i="32"/>
  <c r="I4021" i="32"/>
  <c r="J4021" i="32"/>
  <c r="A4022" i="32"/>
  <c r="C4022" i="32"/>
  <c r="D4022" i="32"/>
  <c r="E4022" i="32"/>
  <c r="F4022" i="32"/>
  <c r="G4022" i="32"/>
  <c r="I4022" i="32"/>
  <c r="J4022" i="32"/>
  <c r="A4023" i="32"/>
  <c r="C4023" i="32"/>
  <c r="D4023" i="32"/>
  <c r="E4023" i="32"/>
  <c r="F4023" i="32"/>
  <c r="G4023" i="32"/>
  <c r="I4023" i="32"/>
  <c r="J4023" i="32"/>
  <c r="A4024" i="32"/>
  <c r="C4024" i="32"/>
  <c r="D4024" i="32"/>
  <c r="E4024" i="32"/>
  <c r="F4024" i="32"/>
  <c r="G4024" i="32"/>
  <c r="I4024" i="32"/>
  <c r="J4024" i="32"/>
  <c r="A4025" i="32"/>
  <c r="C4025" i="32"/>
  <c r="D4025" i="32"/>
  <c r="E4025" i="32"/>
  <c r="F4025" i="32"/>
  <c r="G4025" i="32"/>
  <c r="I4025" i="32"/>
  <c r="J4025" i="32"/>
  <c r="A4026" i="32"/>
  <c r="C4026" i="32"/>
  <c r="D4026" i="32"/>
  <c r="E4026" i="32"/>
  <c r="F4026" i="32"/>
  <c r="G4026" i="32"/>
  <c r="I4026" i="32"/>
  <c r="J4026" i="32"/>
  <c r="A4027" i="32"/>
  <c r="C4027" i="32"/>
  <c r="D4027" i="32"/>
  <c r="E4027" i="32"/>
  <c r="F4027" i="32"/>
  <c r="G4027" i="32"/>
  <c r="I4027" i="32"/>
  <c r="J4027" i="32"/>
  <c r="A4028" i="32"/>
  <c r="C4028" i="32"/>
  <c r="D4028" i="32"/>
  <c r="E4028" i="32"/>
  <c r="F4028" i="32"/>
  <c r="G4028" i="32"/>
  <c r="I4028" i="32"/>
  <c r="J4028" i="32"/>
  <c r="A4029" i="32"/>
  <c r="C4029" i="32"/>
  <c r="D4029" i="32"/>
  <c r="E4029" i="32"/>
  <c r="F4029" i="32"/>
  <c r="G4029" i="32"/>
  <c r="I4029" i="32"/>
  <c r="J4029" i="32"/>
  <c r="A4030" i="32"/>
  <c r="C4030" i="32"/>
  <c r="D4030" i="32"/>
  <c r="E4030" i="32"/>
  <c r="F4030" i="32"/>
  <c r="G4030" i="32"/>
  <c r="I4030" i="32"/>
  <c r="J4030" i="32"/>
  <c r="A4031" i="32"/>
  <c r="C4031" i="32"/>
  <c r="D4031" i="32"/>
  <c r="E4031" i="32"/>
  <c r="F4031" i="32"/>
  <c r="G4031" i="32"/>
  <c r="I4031" i="32"/>
  <c r="J4031" i="32"/>
  <c r="A4032" i="32"/>
  <c r="C4032" i="32"/>
  <c r="D4032" i="32"/>
  <c r="E4032" i="32"/>
  <c r="F4032" i="32"/>
  <c r="G4032" i="32"/>
  <c r="I4032" i="32"/>
  <c r="J4032" i="32"/>
  <c r="A4033" i="32"/>
  <c r="C4033" i="32"/>
  <c r="D4033" i="32"/>
  <c r="E4033" i="32"/>
  <c r="F4033" i="32"/>
  <c r="G4033" i="32"/>
  <c r="I4033" i="32"/>
  <c r="J4033" i="32"/>
  <c r="A4034" i="32"/>
  <c r="C4034" i="32"/>
  <c r="D4034" i="32"/>
  <c r="E4034" i="32"/>
  <c r="F4034" i="32"/>
  <c r="G4034" i="32"/>
  <c r="I4034" i="32"/>
  <c r="J4034" i="32"/>
  <c r="A4035" i="32"/>
  <c r="C4035" i="32"/>
  <c r="D4035" i="32"/>
  <c r="E4035" i="32"/>
  <c r="F4035" i="32"/>
  <c r="G4035" i="32"/>
  <c r="I4035" i="32"/>
  <c r="J4035" i="32"/>
  <c r="A4036" i="32"/>
  <c r="C4036" i="32"/>
  <c r="D4036" i="32"/>
  <c r="E4036" i="32"/>
  <c r="F4036" i="32"/>
  <c r="G4036" i="32"/>
  <c r="I4036" i="32"/>
  <c r="J4036" i="32"/>
  <c r="A4037" i="32"/>
  <c r="C4037" i="32"/>
  <c r="D4037" i="32"/>
  <c r="E4037" i="32"/>
  <c r="F4037" i="32"/>
  <c r="G4037" i="32"/>
  <c r="I4037" i="32"/>
  <c r="J4037" i="32"/>
  <c r="A4038" i="32"/>
  <c r="C4038" i="32"/>
  <c r="D4038" i="32"/>
  <c r="E4038" i="32"/>
  <c r="F4038" i="32"/>
  <c r="G4038" i="32"/>
  <c r="I4038" i="32"/>
  <c r="J4038" i="32"/>
  <c r="A4039" i="32"/>
  <c r="C4039" i="32"/>
  <c r="D4039" i="32"/>
  <c r="E4039" i="32"/>
  <c r="F4039" i="32"/>
  <c r="G4039" i="32"/>
  <c r="I4039" i="32"/>
  <c r="J4039" i="32"/>
  <c r="A4040" i="32"/>
  <c r="C4040" i="32"/>
  <c r="D4040" i="32"/>
  <c r="E4040" i="32"/>
  <c r="F4040" i="32"/>
  <c r="G4040" i="32"/>
  <c r="I4040" i="32"/>
  <c r="J4040" i="32"/>
  <c r="A4041" i="32"/>
  <c r="C4041" i="32"/>
  <c r="D4041" i="32"/>
  <c r="E4041" i="32"/>
  <c r="F4041" i="32"/>
  <c r="G4041" i="32"/>
  <c r="I4041" i="32"/>
  <c r="J4041" i="32"/>
  <c r="A4042" i="32"/>
  <c r="C4042" i="32"/>
  <c r="D4042" i="32"/>
  <c r="E4042" i="32"/>
  <c r="F4042" i="32"/>
  <c r="G4042" i="32"/>
  <c r="I4042" i="32"/>
  <c r="J4042" i="32"/>
  <c r="A4043" i="32"/>
  <c r="C4043" i="32"/>
  <c r="D4043" i="32"/>
  <c r="E4043" i="32"/>
  <c r="F4043" i="32"/>
  <c r="G4043" i="32"/>
  <c r="I4043" i="32"/>
  <c r="J4043" i="32"/>
  <c r="A4044" i="32"/>
  <c r="C4044" i="32"/>
  <c r="D4044" i="32"/>
  <c r="E4044" i="32"/>
  <c r="F4044" i="32"/>
  <c r="G4044" i="32"/>
  <c r="I4044" i="32"/>
  <c r="J4044" i="32"/>
  <c r="A4045" i="32"/>
  <c r="C4045" i="32"/>
  <c r="D4045" i="32"/>
  <c r="E4045" i="32"/>
  <c r="F4045" i="32"/>
  <c r="G4045" i="32"/>
  <c r="I4045" i="32"/>
  <c r="J4045" i="32"/>
  <c r="A4046" i="32"/>
  <c r="C4046" i="32"/>
  <c r="D4046" i="32"/>
  <c r="E4046" i="32"/>
  <c r="F4046" i="32"/>
  <c r="G4046" i="32"/>
  <c r="I4046" i="32"/>
  <c r="J4046" i="32"/>
  <c r="A4047" i="32"/>
  <c r="C4047" i="32"/>
  <c r="D4047" i="32"/>
  <c r="E4047" i="32"/>
  <c r="F4047" i="32"/>
  <c r="G4047" i="32"/>
  <c r="I4047" i="32"/>
  <c r="J4047" i="32"/>
  <c r="A4048" i="32"/>
  <c r="C4048" i="32"/>
  <c r="D4048" i="32"/>
  <c r="E4048" i="32"/>
  <c r="F4048" i="32"/>
  <c r="G4048" i="32"/>
  <c r="I4048" i="32"/>
  <c r="J4048" i="32"/>
  <c r="A4049" i="32"/>
  <c r="C4049" i="32"/>
  <c r="D4049" i="32"/>
  <c r="E4049" i="32"/>
  <c r="F4049" i="32"/>
  <c r="G4049" i="32"/>
  <c r="I4049" i="32"/>
  <c r="J4049" i="32"/>
  <c r="A4050" i="32"/>
  <c r="C4050" i="32"/>
  <c r="D4050" i="32"/>
  <c r="E4050" i="32"/>
  <c r="F4050" i="32"/>
  <c r="G4050" i="32"/>
  <c r="I4050" i="32"/>
  <c r="J4050" i="32"/>
  <c r="A4051" i="32"/>
  <c r="C4051" i="32"/>
  <c r="D4051" i="32"/>
  <c r="E4051" i="32"/>
  <c r="F4051" i="32"/>
  <c r="G4051" i="32"/>
  <c r="I4051" i="32"/>
  <c r="J4051" i="32"/>
  <c r="A4052" i="32"/>
  <c r="C4052" i="32"/>
  <c r="D4052" i="32"/>
  <c r="E4052" i="32"/>
  <c r="F4052" i="32"/>
  <c r="G4052" i="32"/>
  <c r="I4052" i="32"/>
  <c r="J4052" i="32"/>
  <c r="A4053" i="32"/>
  <c r="C4053" i="32"/>
  <c r="D4053" i="32"/>
  <c r="E4053" i="32"/>
  <c r="F4053" i="32"/>
  <c r="G4053" i="32"/>
  <c r="I4053" i="32"/>
  <c r="J4053" i="32"/>
  <c r="A4054" i="32"/>
  <c r="C4054" i="32"/>
  <c r="D4054" i="32"/>
  <c r="E4054" i="32"/>
  <c r="F4054" i="32"/>
  <c r="G4054" i="32"/>
  <c r="I4054" i="32"/>
  <c r="J4054" i="32"/>
  <c r="A4055" i="32"/>
  <c r="C4055" i="32"/>
  <c r="D4055" i="32"/>
  <c r="E4055" i="32"/>
  <c r="F4055" i="32"/>
  <c r="G4055" i="32"/>
  <c r="I4055" i="32"/>
  <c r="J4055" i="32"/>
  <c r="A4056" i="32"/>
  <c r="C4056" i="32"/>
  <c r="D4056" i="32"/>
  <c r="E4056" i="32"/>
  <c r="F4056" i="32"/>
  <c r="G4056" i="32"/>
  <c r="I4056" i="32"/>
  <c r="J4056" i="32"/>
  <c r="A4057" i="32"/>
  <c r="C4057" i="32"/>
  <c r="D4057" i="32"/>
  <c r="E4057" i="32"/>
  <c r="F4057" i="32"/>
  <c r="G4057" i="32"/>
  <c r="I4057" i="32"/>
  <c r="J4057" i="32"/>
  <c r="A4058" i="32"/>
  <c r="C4058" i="32"/>
  <c r="D4058" i="32"/>
  <c r="E4058" i="32"/>
  <c r="F4058" i="32"/>
  <c r="G4058" i="32"/>
  <c r="I4058" i="32"/>
  <c r="J4058" i="32"/>
  <c r="A4059" i="32"/>
  <c r="C4059" i="32"/>
  <c r="D4059" i="32"/>
  <c r="E4059" i="32"/>
  <c r="F4059" i="32"/>
  <c r="G4059" i="32"/>
  <c r="I4059" i="32"/>
  <c r="J4059" i="32"/>
  <c r="A4060" i="32"/>
  <c r="C4060" i="32"/>
  <c r="D4060" i="32"/>
  <c r="E4060" i="32"/>
  <c r="F4060" i="32"/>
  <c r="G4060" i="32"/>
  <c r="I4060" i="32"/>
  <c r="J4060" i="32"/>
  <c r="A4061" i="32"/>
  <c r="C4061" i="32"/>
  <c r="D4061" i="32"/>
  <c r="E4061" i="32"/>
  <c r="F4061" i="32"/>
  <c r="G4061" i="32"/>
  <c r="I4061" i="32"/>
  <c r="J4061" i="32"/>
  <c r="A4062" i="32"/>
  <c r="C4062" i="32"/>
  <c r="D4062" i="32"/>
  <c r="E4062" i="32"/>
  <c r="F4062" i="32"/>
  <c r="G4062" i="32"/>
  <c r="I4062" i="32"/>
  <c r="J4062" i="32"/>
  <c r="A4063" i="32"/>
  <c r="C4063" i="32"/>
  <c r="D4063" i="32"/>
  <c r="E4063" i="32"/>
  <c r="F4063" i="32"/>
  <c r="G4063" i="32"/>
  <c r="I4063" i="32"/>
  <c r="J4063" i="32"/>
  <c r="A4064" i="32"/>
  <c r="C4064" i="32"/>
  <c r="D4064" i="32"/>
  <c r="E4064" i="32"/>
  <c r="F4064" i="32"/>
  <c r="G4064" i="32"/>
  <c r="I4064" i="32"/>
  <c r="J4064" i="32"/>
  <c r="A4065" i="32"/>
  <c r="C4065" i="32"/>
  <c r="D4065" i="32"/>
  <c r="E4065" i="32"/>
  <c r="F4065" i="32"/>
  <c r="G4065" i="32"/>
  <c r="I4065" i="32"/>
  <c r="J4065" i="32"/>
  <c r="A4066" i="32"/>
  <c r="C4066" i="32"/>
  <c r="D4066" i="32"/>
  <c r="E4066" i="32"/>
  <c r="F4066" i="32"/>
  <c r="G4066" i="32"/>
  <c r="I4066" i="32"/>
  <c r="J4066" i="32"/>
  <c r="A4067" i="32"/>
  <c r="C4067" i="32"/>
  <c r="D4067" i="32"/>
  <c r="E4067" i="32"/>
  <c r="F4067" i="32"/>
  <c r="G4067" i="32"/>
  <c r="I4067" i="32"/>
  <c r="J4067" i="32"/>
  <c r="A4068" i="32"/>
  <c r="C4068" i="32"/>
  <c r="D4068" i="32"/>
  <c r="E4068" i="32"/>
  <c r="F4068" i="32"/>
  <c r="G4068" i="32"/>
  <c r="I4068" i="32"/>
  <c r="J4068" i="32"/>
  <c r="A4069" i="32"/>
  <c r="C4069" i="32"/>
  <c r="D4069" i="32"/>
  <c r="E4069" i="32"/>
  <c r="F4069" i="32"/>
  <c r="G4069" i="32"/>
  <c r="I4069" i="32"/>
  <c r="J4069" i="32"/>
  <c r="A4070" i="32"/>
  <c r="C4070" i="32"/>
  <c r="D4070" i="32"/>
  <c r="E4070" i="32"/>
  <c r="F4070" i="32"/>
  <c r="G4070" i="32"/>
  <c r="I4070" i="32"/>
  <c r="J4070" i="32"/>
  <c r="A4071" i="32"/>
  <c r="C4071" i="32"/>
  <c r="D4071" i="32"/>
  <c r="E4071" i="32"/>
  <c r="F4071" i="32"/>
  <c r="G4071" i="32"/>
  <c r="I4071" i="32"/>
  <c r="J4071" i="32"/>
  <c r="A4072" i="32"/>
  <c r="C4072" i="32"/>
  <c r="D4072" i="32"/>
  <c r="E4072" i="32"/>
  <c r="F4072" i="32"/>
  <c r="G4072" i="32"/>
  <c r="I4072" i="32"/>
  <c r="J4072" i="32"/>
  <c r="A4073" i="32"/>
  <c r="C4073" i="32"/>
  <c r="D4073" i="32"/>
  <c r="E4073" i="32"/>
  <c r="F4073" i="32"/>
  <c r="G4073" i="32"/>
  <c r="I4073" i="32"/>
  <c r="J4073" i="32"/>
  <c r="A4074" i="32"/>
  <c r="C4074" i="32"/>
  <c r="D4074" i="32"/>
  <c r="E4074" i="32"/>
  <c r="F4074" i="32"/>
  <c r="G4074" i="32"/>
  <c r="I4074" i="32"/>
  <c r="J4074" i="32"/>
  <c r="A4075" i="32"/>
  <c r="C4075" i="32"/>
  <c r="D4075" i="32"/>
  <c r="E4075" i="32"/>
  <c r="F4075" i="32"/>
  <c r="G4075" i="32"/>
  <c r="I4075" i="32"/>
  <c r="J4075" i="32"/>
  <c r="A4076" i="32"/>
  <c r="C4076" i="32"/>
  <c r="D4076" i="32"/>
  <c r="E4076" i="32"/>
  <c r="F4076" i="32"/>
  <c r="G4076" i="32"/>
  <c r="I4076" i="32"/>
  <c r="J4076" i="32"/>
  <c r="A4077" i="32"/>
  <c r="C4077" i="32"/>
  <c r="D4077" i="32"/>
  <c r="E4077" i="32"/>
  <c r="F4077" i="32"/>
  <c r="G4077" i="32"/>
  <c r="I4077" i="32"/>
  <c r="J4077" i="32"/>
  <c r="A4078" i="32"/>
  <c r="C4078" i="32"/>
  <c r="D4078" i="32"/>
  <c r="E4078" i="32"/>
  <c r="F4078" i="32"/>
  <c r="G4078" i="32"/>
  <c r="I4078" i="32"/>
  <c r="J4078" i="32"/>
  <c r="A4079" i="32"/>
  <c r="C4079" i="32"/>
  <c r="D4079" i="32"/>
  <c r="E4079" i="32"/>
  <c r="F4079" i="32"/>
  <c r="G4079" i="32"/>
  <c r="I4079" i="32"/>
  <c r="J4079" i="32"/>
  <c r="A4080" i="32"/>
  <c r="C4080" i="32"/>
  <c r="D4080" i="32"/>
  <c r="E4080" i="32"/>
  <c r="F4080" i="32"/>
  <c r="G4080" i="32"/>
  <c r="I4080" i="32"/>
  <c r="J4080" i="32"/>
  <c r="A4081" i="32"/>
  <c r="C4081" i="32"/>
  <c r="D4081" i="32"/>
  <c r="E4081" i="32"/>
  <c r="F4081" i="32"/>
  <c r="G4081" i="32"/>
  <c r="I4081" i="32"/>
  <c r="J4081" i="32"/>
  <c r="A4082" i="32"/>
  <c r="C4082" i="32"/>
  <c r="D4082" i="32"/>
  <c r="E4082" i="32"/>
  <c r="F4082" i="32"/>
  <c r="G4082" i="32"/>
  <c r="I4082" i="32"/>
  <c r="J4082" i="32"/>
  <c r="A4083" i="32"/>
  <c r="C4083" i="32"/>
  <c r="D4083" i="32"/>
  <c r="E4083" i="32"/>
  <c r="F4083" i="32"/>
  <c r="G4083" i="32"/>
  <c r="I4083" i="32"/>
  <c r="J4083" i="32"/>
  <c r="A4084" i="32"/>
  <c r="C4084" i="32"/>
  <c r="D4084" i="32"/>
  <c r="E4084" i="32"/>
  <c r="F4084" i="32"/>
  <c r="G4084" i="32"/>
  <c r="I4084" i="32"/>
  <c r="J4084" i="32"/>
  <c r="A4085" i="32"/>
  <c r="C4085" i="32"/>
  <c r="D4085" i="32"/>
  <c r="E4085" i="32"/>
  <c r="F4085" i="32"/>
  <c r="G4085" i="32"/>
  <c r="I4085" i="32"/>
  <c r="J4085" i="32"/>
  <c r="A4086" i="32"/>
  <c r="C4086" i="32"/>
  <c r="D4086" i="32"/>
  <c r="E4086" i="32"/>
  <c r="F4086" i="32"/>
  <c r="G4086" i="32"/>
  <c r="I4086" i="32"/>
  <c r="J4086" i="32"/>
  <c r="A4087" i="32"/>
  <c r="C4087" i="32"/>
  <c r="D4087" i="32"/>
  <c r="E4087" i="32"/>
  <c r="F4087" i="32"/>
  <c r="G4087" i="32"/>
  <c r="I4087" i="32"/>
  <c r="J4087" i="32"/>
  <c r="A4088" i="32"/>
  <c r="C4088" i="32"/>
  <c r="D4088" i="32"/>
  <c r="E4088" i="32"/>
  <c r="F4088" i="32"/>
  <c r="G4088" i="32"/>
  <c r="I4088" i="32"/>
  <c r="J4088" i="32"/>
  <c r="A4089" i="32"/>
  <c r="C4089" i="32"/>
  <c r="D4089" i="32"/>
  <c r="E4089" i="32"/>
  <c r="F4089" i="32"/>
  <c r="G4089" i="32"/>
  <c r="I4089" i="32"/>
  <c r="J4089" i="32"/>
  <c r="A4090" i="32"/>
  <c r="C4090" i="32"/>
  <c r="D4090" i="32"/>
  <c r="E4090" i="32"/>
  <c r="F4090" i="32"/>
  <c r="G4090" i="32"/>
  <c r="I4090" i="32"/>
  <c r="J4090" i="32"/>
  <c r="A4091" i="32"/>
  <c r="C4091" i="32"/>
  <c r="D4091" i="32"/>
  <c r="E4091" i="32"/>
  <c r="F4091" i="32"/>
  <c r="G4091" i="32"/>
  <c r="I4091" i="32"/>
  <c r="J4091" i="32"/>
  <c r="A4092" i="32"/>
  <c r="C4092" i="32"/>
  <c r="D4092" i="32"/>
  <c r="E4092" i="32"/>
  <c r="F4092" i="32"/>
  <c r="G4092" i="32"/>
  <c r="I4092" i="32"/>
  <c r="J4092" i="32"/>
  <c r="A4093" i="32"/>
  <c r="C4093" i="32"/>
  <c r="D4093" i="32"/>
  <c r="E4093" i="32"/>
  <c r="F4093" i="32"/>
  <c r="G4093" i="32"/>
  <c r="I4093" i="32"/>
  <c r="J4093" i="32"/>
  <c r="A4094" i="32"/>
  <c r="C4094" i="32"/>
  <c r="D4094" i="32"/>
  <c r="E4094" i="32"/>
  <c r="F4094" i="32"/>
  <c r="G4094" i="32"/>
  <c r="I4094" i="32"/>
  <c r="J4094" i="32"/>
  <c r="A4095" i="32"/>
  <c r="C4095" i="32"/>
  <c r="D4095" i="32"/>
  <c r="E4095" i="32"/>
  <c r="F4095" i="32"/>
  <c r="G4095" i="32"/>
  <c r="I4095" i="32"/>
  <c r="J4095" i="32"/>
  <c r="A4096" i="32"/>
  <c r="C4096" i="32"/>
  <c r="D4096" i="32"/>
  <c r="E4096" i="32"/>
  <c r="F4096" i="32"/>
  <c r="G4096" i="32"/>
  <c r="I4096" i="32"/>
  <c r="J4096" i="32"/>
  <c r="A4097" i="32"/>
  <c r="C4097" i="32"/>
  <c r="D4097" i="32"/>
  <c r="E4097" i="32"/>
  <c r="F4097" i="32"/>
  <c r="G4097" i="32"/>
  <c r="I4097" i="32"/>
  <c r="J4097" i="32"/>
  <c r="A4098" i="32"/>
  <c r="C4098" i="32"/>
  <c r="D4098" i="32"/>
  <c r="E4098" i="32"/>
  <c r="F4098" i="32"/>
  <c r="G4098" i="32"/>
  <c r="I4098" i="32"/>
  <c r="J4098" i="32"/>
  <c r="A4099" i="32"/>
  <c r="C4099" i="32"/>
  <c r="D4099" i="32"/>
  <c r="E4099" i="32"/>
  <c r="F4099" i="32"/>
  <c r="G4099" i="32"/>
  <c r="I4099" i="32"/>
  <c r="J4099" i="32"/>
  <c r="A4100" i="32"/>
  <c r="C4100" i="32"/>
  <c r="D4100" i="32"/>
  <c r="E4100" i="32"/>
  <c r="F4100" i="32"/>
  <c r="G4100" i="32"/>
  <c r="I4100" i="32"/>
  <c r="J4100" i="32"/>
  <c r="A4101" i="32"/>
  <c r="C4101" i="32"/>
  <c r="D4101" i="32"/>
  <c r="E4101" i="32"/>
  <c r="F4101" i="32"/>
  <c r="G4101" i="32"/>
  <c r="I4101" i="32"/>
  <c r="J4101" i="32"/>
  <c r="A4102" i="32"/>
  <c r="C4102" i="32"/>
  <c r="D4102" i="32"/>
  <c r="E4102" i="32"/>
  <c r="F4102" i="32"/>
  <c r="G4102" i="32"/>
  <c r="I4102" i="32"/>
  <c r="J4102" i="32"/>
  <c r="A4103" i="32"/>
  <c r="C4103" i="32"/>
  <c r="D4103" i="32"/>
  <c r="E4103" i="32"/>
  <c r="F4103" i="32"/>
  <c r="G4103" i="32"/>
  <c r="I4103" i="32"/>
  <c r="J4103" i="32"/>
  <c r="A4104" i="32"/>
  <c r="C4104" i="32"/>
  <c r="D4104" i="32"/>
  <c r="E4104" i="32"/>
  <c r="F4104" i="32"/>
  <c r="G4104" i="32"/>
  <c r="I4104" i="32"/>
  <c r="J4104" i="32"/>
  <c r="A4105" i="32"/>
  <c r="C4105" i="32"/>
  <c r="D4105" i="32"/>
  <c r="E4105" i="32"/>
  <c r="F4105" i="32"/>
  <c r="G4105" i="32"/>
  <c r="I4105" i="32"/>
  <c r="J4105" i="32"/>
  <c r="A4106" i="32"/>
  <c r="C4106" i="32"/>
  <c r="D4106" i="32"/>
  <c r="E4106" i="32"/>
  <c r="F4106" i="32"/>
  <c r="G4106" i="32"/>
  <c r="I4106" i="32"/>
  <c r="J4106" i="32"/>
  <c r="A4107" i="32"/>
  <c r="C4107" i="32"/>
  <c r="D4107" i="32"/>
  <c r="E4107" i="32"/>
  <c r="F4107" i="32"/>
  <c r="G4107" i="32"/>
  <c r="I4107" i="32"/>
  <c r="J4107" i="32"/>
  <c r="A4108" i="32"/>
  <c r="C4108" i="32"/>
  <c r="D4108" i="32"/>
  <c r="E4108" i="32"/>
  <c r="F4108" i="32"/>
  <c r="G4108" i="32"/>
  <c r="I4108" i="32"/>
  <c r="J4108" i="32"/>
  <c r="A4109" i="32"/>
  <c r="C4109" i="32"/>
  <c r="D4109" i="32"/>
  <c r="E4109" i="32"/>
  <c r="F4109" i="32"/>
  <c r="G4109" i="32"/>
  <c r="I4109" i="32"/>
  <c r="J4109" i="32"/>
  <c r="A4110" i="32"/>
  <c r="C4110" i="32"/>
  <c r="D4110" i="32"/>
  <c r="E4110" i="32"/>
  <c r="F4110" i="32"/>
  <c r="G4110" i="32"/>
  <c r="I4110" i="32"/>
  <c r="J4110" i="32"/>
  <c r="A4111" i="32"/>
  <c r="C4111" i="32"/>
  <c r="D4111" i="32"/>
  <c r="E4111" i="32"/>
  <c r="F4111" i="32"/>
  <c r="G4111" i="32"/>
  <c r="I4111" i="32"/>
  <c r="J4111" i="32"/>
  <c r="A4112" i="32"/>
  <c r="C4112" i="32"/>
  <c r="D4112" i="32"/>
  <c r="E4112" i="32"/>
  <c r="F4112" i="32"/>
  <c r="G4112" i="32"/>
  <c r="I4112" i="32"/>
  <c r="J4112" i="32"/>
  <c r="A4113" i="32"/>
  <c r="C4113" i="32"/>
  <c r="D4113" i="32"/>
  <c r="E4113" i="32"/>
  <c r="F4113" i="32"/>
  <c r="G4113" i="32"/>
  <c r="I4113" i="32"/>
  <c r="J4113" i="32"/>
  <c r="A4114" i="32"/>
  <c r="C4114" i="32"/>
  <c r="D4114" i="32"/>
  <c r="E4114" i="32"/>
  <c r="F4114" i="32"/>
  <c r="G4114" i="32"/>
  <c r="I4114" i="32"/>
  <c r="J4114" i="32"/>
  <c r="A4115" i="32"/>
  <c r="C4115" i="32"/>
  <c r="D4115" i="32"/>
  <c r="E4115" i="32"/>
  <c r="F4115" i="32"/>
  <c r="G4115" i="32"/>
  <c r="I4115" i="32"/>
  <c r="J4115" i="32"/>
  <c r="A4116" i="32"/>
  <c r="C4116" i="32"/>
  <c r="D4116" i="32"/>
  <c r="E4116" i="32"/>
  <c r="F4116" i="32"/>
  <c r="G4116" i="32"/>
  <c r="I4116" i="32"/>
  <c r="J4116" i="32"/>
  <c r="A4117" i="32"/>
  <c r="C4117" i="32"/>
  <c r="D4117" i="32"/>
  <c r="E4117" i="32"/>
  <c r="F4117" i="32"/>
  <c r="G4117" i="32"/>
  <c r="I4117" i="32"/>
  <c r="J4117" i="32"/>
  <c r="A4118" i="32"/>
  <c r="C4118" i="32"/>
  <c r="D4118" i="32"/>
  <c r="E4118" i="32"/>
  <c r="F4118" i="32"/>
  <c r="G4118" i="32"/>
  <c r="I4118" i="32"/>
  <c r="J4118" i="32"/>
  <c r="A4119" i="32"/>
  <c r="C4119" i="32"/>
  <c r="D4119" i="32"/>
  <c r="E4119" i="32"/>
  <c r="F4119" i="32"/>
  <c r="G4119" i="32"/>
  <c r="I4119" i="32"/>
  <c r="J4119" i="32"/>
  <c r="A4120" i="32"/>
  <c r="C4120" i="32"/>
  <c r="D4120" i="32"/>
  <c r="E4120" i="32"/>
  <c r="F4120" i="32"/>
  <c r="G4120" i="32"/>
  <c r="I4120" i="32"/>
  <c r="J4120" i="32"/>
  <c r="A4121" i="32"/>
  <c r="C4121" i="32"/>
  <c r="D4121" i="32"/>
  <c r="E4121" i="32"/>
  <c r="F4121" i="32"/>
  <c r="G4121" i="32"/>
  <c r="I4121" i="32"/>
  <c r="J4121" i="32"/>
  <c r="A4122" i="32"/>
  <c r="C4122" i="32"/>
  <c r="D4122" i="32"/>
  <c r="E4122" i="32"/>
  <c r="F4122" i="32"/>
  <c r="G4122" i="32"/>
  <c r="I4122" i="32"/>
  <c r="J4122" i="32"/>
  <c r="A4123" i="32"/>
  <c r="C4123" i="32"/>
  <c r="D4123" i="32"/>
  <c r="E4123" i="32"/>
  <c r="F4123" i="32"/>
  <c r="G4123" i="32"/>
  <c r="I4123" i="32"/>
  <c r="J4123" i="32"/>
  <c r="A4124" i="32"/>
  <c r="C4124" i="32"/>
  <c r="D4124" i="32"/>
  <c r="E4124" i="32"/>
  <c r="F4124" i="32"/>
  <c r="G4124" i="32"/>
  <c r="I4124" i="32"/>
  <c r="J4124" i="32"/>
  <c r="A4125" i="32"/>
  <c r="C4125" i="32"/>
  <c r="D4125" i="32"/>
  <c r="E4125" i="32"/>
  <c r="F4125" i="32"/>
  <c r="G4125" i="32"/>
  <c r="I4125" i="32"/>
  <c r="J4125" i="32"/>
  <c r="A4126" i="32"/>
  <c r="C4126" i="32"/>
  <c r="D4126" i="32"/>
  <c r="E4126" i="32"/>
  <c r="F4126" i="32"/>
  <c r="G4126" i="32"/>
  <c r="I4126" i="32"/>
  <c r="J4126" i="32"/>
  <c r="A4127" i="32"/>
  <c r="C4127" i="32"/>
  <c r="D4127" i="32"/>
  <c r="E4127" i="32"/>
  <c r="F4127" i="32"/>
  <c r="G4127" i="32"/>
  <c r="I4127" i="32"/>
  <c r="J4127" i="32"/>
  <c r="A4128" i="32"/>
  <c r="C4128" i="32"/>
  <c r="D4128" i="32"/>
  <c r="E4128" i="32"/>
  <c r="F4128" i="32"/>
  <c r="G4128" i="32"/>
  <c r="I4128" i="32"/>
  <c r="J4128" i="32"/>
  <c r="A4129" i="32"/>
  <c r="C4129" i="32"/>
  <c r="D4129" i="32"/>
  <c r="E4129" i="32"/>
  <c r="F4129" i="32"/>
  <c r="G4129" i="32"/>
  <c r="I4129" i="32"/>
  <c r="J4129" i="32"/>
  <c r="A4130" i="32"/>
  <c r="C4130" i="32"/>
  <c r="D4130" i="32"/>
  <c r="E4130" i="32"/>
  <c r="F4130" i="32"/>
  <c r="G4130" i="32"/>
  <c r="I4130" i="32"/>
  <c r="J4130" i="32"/>
  <c r="A4131" i="32"/>
  <c r="C4131" i="32"/>
  <c r="D4131" i="32"/>
  <c r="E4131" i="32"/>
  <c r="F4131" i="32"/>
  <c r="G4131" i="32"/>
  <c r="I4131" i="32"/>
  <c r="J4131" i="32"/>
  <c r="A4132" i="32"/>
  <c r="C4132" i="32"/>
  <c r="D4132" i="32"/>
  <c r="E4132" i="32"/>
  <c r="F4132" i="32"/>
  <c r="G4132" i="32"/>
  <c r="I4132" i="32"/>
  <c r="J4132" i="32"/>
  <c r="A4133" i="32"/>
  <c r="C4133" i="32"/>
  <c r="D4133" i="32"/>
  <c r="E4133" i="32"/>
  <c r="F4133" i="32"/>
  <c r="G4133" i="32"/>
  <c r="I4133" i="32"/>
  <c r="J4133" i="32"/>
  <c r="A4134" i="32"/>
  <c r="C4134" i="32"/>
  <c r="D4134" i="32"/>
  <c r="E4134" i="32"/>
  <c r="F4134" i="32"/>
  <c r="G4134" i="32"/>
  <c r="I4134" i="32"/>
  <c r="J4134" i="32"/>
  <c r="A4135" i="32"/>
  <c r="C4135" i="32"/>
  <c r="D4135" i="32"/>
  <c r="E4135" i="32"/>
  <c r="F4135" i="32"/>
  <c r="G4135" i="32"/>
  <c r="I4135" i="32"/>
  <c r="J4135" i="32"/>
  <c r="A4136" i="32"/>
  <c r="C4136" i="32"/>
  <c r="D4136" i="32"/>
  <c r="E4136" i="32"/>
  <c r="F4136" i="32"/>
  <c r="G4136" i="32"/>
  <c r="I4136" i="32"/>
  <c r="J4136" i="32"/>
  <c r="A4137" i="32"/>
  <c r="C4137" i="32"/>
  <c r="D4137" i="32"/>
  <c r="E4137" i="32"/>
  <c r="F4137" i="32"/>
  <c r="G4137" i="32"/>
  <c r="I4137" i="32"/>
  <c r="J4137" i="32"/>
  <c r="A4138" i="32"/>
  <c r="C4138" i="32"/>
  <c r="D4138" i="32"/>
  <c r="E4138" i="32"/>
  <c r="F4138" i="32"/>
  <c r="G4138" i="32"/>
  <c r="I4138" i="32"/>
  <c r="J4138" i="32"/>
  <c r="A4139" i="32"/>
  <c r="C4139" i="32"/>
  <c r="D4139" i="32"/>
  <c r="E4139" i="32"/>
  <c r="F4139" i="32"/>
  <c r="G4139" i="32"/>
  <c r="I4139" i="32"/>
  <c r="J4139" i="32"/>
  <c r="A4140" i="32"/>
  <c r="C4140" i="32"/>
  <c r="D4140" i="32"/>
  <c r="E4140" i="32"/>
  <c r="F4140" i="32"/>
  <c r="G4140" i="32"/>
  <c r="I4140" i="32"/>
  <c r="J4140" i="32"/>
  <c r="A4141" i="32"/>
  <c r="C4141" i="32"/>
  <c r="D4141" i="32"/>
  <c r="E4141" i="32"/>
  <c r="F4141" i="32"/>
  <c r="G4141" i="32"/>
  <c r="I4141" i="32"/>
  <c r="J4141" i="32"/>
  <c r="A4142" i="32"/>
  <c r="C4142" i="32"/>
  <c r="D4142" i="32"/>
  <c r="E4142" i="32"/>
  <c r="F4142" i="32"/>
  <c r="G4142" i="32"/>
  <c r="I4142" i="32"/>
  <c r="J4142" i="32"/>
  <c r="A4143" i="32"/>
  <c r="C4143" i="32"/>
  <c r="D4143" i="32"/>
  <c r="E4143" i="32"/>
  <c r="F4143" i="32"/>
  <c r="G4143" i="32"/>
  <c r="I4143" i="32"/>
  <c r="J4143" i="32"/>
  <c r="A4144" i="32"/>
  <c r="C4144" i="32"/>
  <c r="D4144" i="32"/>
  <c r="E4144" i="32"/>
  <c r="F4144" i="32"/>
  <c r="G4144" i="32"/>
  <c r="I4144" i="32"/>
  <c r="J4144" i="32"/>
  <c r="A4145" i="32"/>
  <c r="C4145" i="32"/>
  <c r="D4145" i="32"/>
  <c r="E4145" i="32"/>
  <c r="F4145" i="32"/>
  <c r="G4145" i="32"/>
  <c r="I4145" i="32"/>
  <c r="J4145" i="32"/>
  <c r="A4146" i="32"/>
  <c r="C4146" i="32"/>
  <c r="D4146" i="32"/>
  <c r="E4146" i="32"/>
  <c r="F4146" i="32"/>
  <c r="G4146" i="32"/>
  <c r="I4146" i="32"/>
  <c r="J4146" i="32"/>
  <c r="A4147" i="32"/>
  <c r="C4147" i="32"/>
  <c r="D4147" i="32"/>
  <c r="E4147" i="32"/>
  <c r="F4147" i="32"/>
  <c r="G4147" i="32"/>
  <c r="I4147" i="32"/>
  <c r="J4147" i="32"/>
  <c r="A4148" i="32"/>
  <c r="C4148" i="32"/>
  <c r="D4148" i="32"/>
  <c r="E4148" i="32"/>
  <c r="F4148" i="32"/>
  <c r="G4148" i="32"/>
  <c r="I4148" i="32"/>
  <c r="J4148" i="32"/>
  <c r="A4149" i="32"/>
  <c r="C4149" i="32"/>
  <c r="D4149" i="32"/>
  <c r="E4149" i="32"/>
  <c r="F4149" i="32"/>
  <c r="G4149" i="32"/>
  <c r="I4149" i="32"/>
  <c r="J4149" i="32"/>
  <c r="A4150" i="32"/>
  <c r="C4150" i="32"/>
  <c r="D4150" i="32"/>
  <c r="E4150" i="32"/>
  <c r="F4150" i="32"/>
  <c r="G4150" i="32"/>
  <c r="I4150" i="32"/>
  <c r="J4150" i="32"/>
  <c r="A4151" i="32"/>
  <c r="C4151" i="32"/>
  <c r="D4151" i="32"/>
  <c r="E4151" i="32"/>
  <c r="F4151" i="32"/>
  <c r="G4151" i="32"/>
  <c r="I4151" i="32"/>
  <c r="J4151" i="32"/>
  <c r="A4152" i="32"/>
  <c r="C4152" i="32"/>
  <c r="D4152" i="32"/>
  <c r="E4152" i="32"/>
  <c r="F4152" i="32"/>
  <c r="G4152" i="32"/>
  <c r="I4152" i="32"/>
  <c r="J4152" i="32"/>
  <c r="A4153" i="32"/>
  <c r="C4153" i="32"/>
  <c r="D4153" i="32"/>
  <c r="E4153" i="32"/>
  <c r="F4153" i="32"/>
  <c r="G4153" i="32"/>
  <c r="I4153" i="32"/>
  <c r="J4153" i="32"/>
  <c r="A4154" i="32"/>
  <c r="C4154" i="32"/>
  <c r="D4154" i="32"/>
  <c r="E4154" i="32"/>
  <c r="F4154" i="32"/>
  <c r="G4154" i="32"/>
  <c r="I4154" i="32"/>
  <c r="J4154" i="32"/>
  <c r="A4155" i="32"/>
  <c r="C4155" i="32"/>
  <c r="D4155" i="32"/>
  <c r="E4155" i="32"/>
  <c r="F4155" i="32"/>
  <c r="G4155" i="32"/>
  <c r="I4155" i="32"/>
  <c r="J4155" i="32"/>
  <c r="A4156" i="32"/>
  <c r="C4156" i="32"/>
  <c r="D4156" i="32"/>
  <c r="E4156" i="32"/>
  <c r="F4156" i="32"/>
  <c r="G4156" i="32"/>
  <c r="I4156" i="32"/>
  <c r="J4156" i="32"/>
  <c r="A4157" i="32"/>
  <c r="C4157" i="32"/>
  <c r="D4157" i="32"/>
  <c r="E4157" i="32"/>
  <c r="F4157" i="32"/>
  <c r="G4157" i="32"/>
  <c r="I4157" i="32"/>
  <c r="J4157" i="32"/>
  <c r="A4158" i="32"/>
  <c r="C4158" i="32"/>
  <c r="D4158" i="32"/>
  <c r="E4158" i="32"/>
  <c r="F4158" i="32"/>
  <c r="G4158" i="32"/>
  <c r="I4158" i="32"/>
  <c r="J4158" i="32"/>
  <c r="A4159" i="32"/>
  <c r="C4159" i="32"/>
  <c r="D4159" i="32"/>
  <c r="E4159" i="32"/>
  <c r="F4159" i="32"/>
  <c r="G4159" i="32"/>
  <c r="I4159" i="32"/>
  <c r="J4159" i="32"/>
  <c r="A4160" i="32"/>
  <c r="C4160" i="32"/>
  <c r="D4160" i="32"/>
  <c r="E4160" i="32"/>
  <c r="F4160" i="32"/>
  <c r="G4160" i="32"/>
  <c r="I4160" i="32"/>
  <c r="J4160" i="32"/>
  <c r="A4161" i="32"/>
  <c r="C4161" i="32"/>
  <c r="D4161" i="32"/>
  <c r="E4161" i="32"/>
  <c r="F4161" i="32"/>
  <c r="G4161" i="32"/>
  <c r="I4161" i="32"/>
  <c r="J4161" i="32"/>
  <c r="A4162" i="32"/>
  <c r="C4162" i="32"/>
  <c r="D4162" i="32"/>
  <c r="E4162" i="32"/>
  <c r="F4162" i="32"/>
  <c r="G4162" i="32"/>
  <c r="I4162" i="32"/>
  <c r="J4162" i="32"/>
  <c r="A4163" i="32"/>
  <c r="C4163" i="32"/>
  <c r="D4163" i="32"/>
  <c r="E4163" i="32"/>
  <c r="F4163" i="32"/>
  <c r="G4163" i="32"/>
  <c r="I4163" i="32"/>
  <c r="J4163" i="32"/>
  <c r="A4164" i="32"/>
  <c r="C4164" i="32"/>
  <c r="D4164" i="32"/>
  <c r="E4164" i="32"/>
  <c r="F4164" i="32"/>
  <c r="G4164" i="32"/>
  <c r="I4164" i="32"/>
  <c r="J4164" i="32"/>
  <c r="A4165" i="32"/>
  <c r="C4165" i="32"/>
  <c r="D4165" i="32"/>
  <c r="E4165" i="32"/>
  <c r="F4165" i="32"/>
  <c r="G4165" i="32"/>
  <c r="I4165" i="32"/>
  <c r="J4165" i="32"/>
  <c r="A4166" i="32"/>
  <c r="C4166" i="32"/>
  <c r="D4166" i="32"/>
  <c r="E4166" i="32"/>
  <c r="F4166" i="32"/>
  <c r="G4166" i="32"/>
  <c r="I4166" i="32"/>
  <c r="J4166" i="32"/>
  <c r="A4167" i="32"/>
  <c r="C4167" i="32"/>
  <c r="D4167" i="32"/>
  <c r="E4167" i="32"/>
  <c r="F4167" i="32"/>
  <c r="G4167" i="32"/>
  <c r="I4167" i="32"/>
  <c r="J4167" i="32"/>
  <c r="A4168" i="32"/>
  <c r="C4168" i="32"/>
  <c r="D4168" i="32"/>
  <c r="E4168" i="32"/>
  <c r="F4168" i="32"/>
  <c r="G4168" i="32"/>
  <c r="I4168" i="32"/>
  <c r="J4168" i="32"/>
  <c r="A4169" i="32"/>
  <c r="C4169" i="32"/>
  <c r="D4169" i="32"/>
  <c r="E4169" i="32"/>
  <c r="F4169" i="32"/>
  <c r="G4169" i="32"/>
  <c r="I4169" i="32"/>
  <c r="J4169" i="32"/>
  <c r="A4170" i="32"/>
  <c r="C4170" i="32"/>
  <c r="D4170" i="32"/>
  <c r="E4170" i="32"/>
  <c r="F4170" i="32"/>
  <c r="G4170" i="32"/>
  <c r="I4170" i="32"/>
  <c r="J4170" i="32"/>
  <c r="A4171" i="32"/>
  <c r="C4171" i="32"/>
  <c r="D4171" i="32"/>
  <c r="E4171" i="32"/>
  <c r="F4171" i="32"/>
  <c r="G4171" i="32"/>
  <c r="I4171" i="32"/>
  <c r="J4171" i="32"/>
  <c r="A4172" i="32"/>
  <c r="C4172" i="32"/>
  <c r="D4172" i="32"/>
  <c r="E4172" i="32"/>
  <c r="F4172" i="32"/>
  <c r="G4172" i="32"/>
  <c r="I4172" i="32"/>
  <c r="J4172" i="32"/>
  <c r="A4173" i="32"/>
  <c r="C4173" i="32"/>
  <c r="D4173" i="32"/>
  <c r="E4173" i="32"/>
  <c r="F4173" i="32"/>
  <c r="G4173" i="32"/>
  <c r="I4173" i="32"/>
  <c r="J4173" i="32"/>
  <c r="A4174" i="32"/>
  <c r="C4174" i="32"/>
  <c r="D4174" i="32"/>
  <c r="E4174" i="32"/>
  <c r="F4174" i="32"/>
  <c r="G4174" i="32"/>
  <c r="I4174" i="32"/>
  <c r="J4174" i="32"/>
  <c r="A4175" i="32"/>
  <c r="C4175" i="32"/>
  <c r="D4175" i="32"/>
  <c r="E4175" i="32"/>
  <c r="F4175" i="32"/>
  <c r="G4175" i="32"/>
  <c r="I4175" i="32"/>
  <c r="J4175" i="32"/>
  <c r="A4176" i="32"/>
  <c r="C4176" i="32"/>
  <c r="D4176" i="32"/>
  <c r="E4176" i="32"/>
  <c r="F4176" i="32"/>
  <c r="G4176" i="32"/>
  <c r="I4176" i="32"/>
  <c r="J4176" i="32"/>
  <c r="A4177" i="32"/>
  <c r="C4177" i="32"/>
  <c r="D4177" i="32"/>
  <c r="E4177" i="32"/>
  <c r="F4177" i="32"/>
  <c r="G4177" i="32"/>
  <c r="I4177" i="32"/>
  <c r="J4177" i="32"/>
  <c r="A4178" i="32"/>
  <c r="C4178" i="32"/>
  <c r="D4178" i="32"/>
  <c r="E4178" i="32"/>
  <c r="F4178" i="32"/>
  <c r="G4178" i="32"/>
  <c r="I4178" i="32"/>
  <c r="J4178" i="32"/>
  <c r="A4179" i="32"/>
  <c r="C4179" i="32"/>
  <c r="D4179" i="32"/>
  <c r="E4179" i="32"/>
  <c r="F4179" i="32"/>
  <c r="G4179" i="32"/>
  <c r="I4179" i="32"/>
  <c r="J4179" i="32"/>
  <c r="A4180" i="32"/>
  <c r="C4180" i="32"/>
  <c r="D4180" i="32"/>
  <c r="E4180" i="32"/>
  <c r="F4180" i="32"/>
  <c r="G4180" i="32"/>
  <c r="I4180" i="32"/>
  <c r="J4180" i="32"/>
  <c r="A4181" i="32"/>
  <c r="C4181" i="32"/>
  <c r="D4181" i="32"/>
  <c r="E4181" i="32"/>
  <c r="F4181" i="32"/>
  <c r="G4181" i="32"/>
  <c r="I4181" i="32"/>
  <c r="J4181" i="32"/>
  <c r="A4182" i="32"/>
  <c r="C4182" i="32"/>
  <c r="D4182" i="32"/>
  <c r="E4182" i="32"/>
  <c r="F4182" i="32"/>
  <c r="G4182" i="32"/>
  <c r="I4182" i="32"/>
  <c r="J4182" i="32"/>
  <c r="A4183" i="32"/>
  <c r="C4183" i="32"/>
  <c r="D4183" i="32"/>
  <c r="E4183" i="32"/>
  <c r="F4183" i="32"/>
  <c r="G4183" i="32"/>
  <c r="I4183" i="32"/>
  <c r="J4183" i="32"/>
  <c r="A4184" i="32"/>
  <c r="C4184" i="32"/>
  <c r="D4184" i="32"/>
  <c r="E4184" i="32"/>
  <c r="F4184" i="32"/>
  <c r="G4184" i="32"/>
  <c r="I4184" i="32"/>
  <c r="J4184" i="32"/>
  <c r="A4185" i="32"/>
  <c r="C4185" i="32"/>
  <c r="D4185" i="32"/>
  <c r="E4185" i="32"/>
  <c r="F4185" i="32"/>
  <c r="G4185" i="32"/>
  <c r="I4185" i="32"/>
  <c r="J4185" i="32"/>
  <c r="A4186" i="32"/>
  <c r="C4186" i="32"/>
  <c r="D4186" i="32"/>
  <c r="E4186" i="32"/>
  <c r="F4186" i="32"/>
  <c r="G4186" i="32"/>
  <c r="I4186" i="32"/>
  <c r="J4186" i="32"/>
  <c r="A4187" i="32"/>
  <c r="C4187" i="32"/>
  <c r="D4187" i="32"/>
  <c r="E4187" i="32"/>
  <c r="F4187" i="32"/>
  <c r="G4187" i="32"/>
  <c r="I4187" i="32"/>
  <c r="J4187" i="32"/>
  <c r="A4188" i="32"/>
  <c r="C4188" i="32"/>
  <c r="D4188" i="32"/>
  <c r="E4188" i="32"/>
  <c r="F4188" i="32"/>
  <c r="G4188" i="32"/>
  <c r="I4188" i="32"/>
  <c r="J4188" i="32"/>
  <c r="A4189" i="32"/>
  <c r="C4189" i="32"/>
  <c r="D4189" i="32"/>
  <c r="E4189" i="32"/>
  <c r="F4189" i="32"/>
  <c r="G4189" i="32"/>
  <c r="I4189" i="32"/>
  <c r="J4189" i="32"/>
  <c r="A4190" i="32"/>
  <c r="C4190" i="32"/>
  <c r="D4190" i="32"/>
  <c r="E4190" i="32"/>
  <c r="F4190" i="32"/>
  <c r="G4190" i="32"/>
  <c r="I4190" i="32"/>
  <c r="J4190" i="32"/>
  <c r="A4191" i="32"/>
  <c r="C4191" i="32"/>
  <c r="D4191" i="32"/>
  <c r="E4191" i="32"/>
  <c r="F4191" i="32"/>
  <c r="G4191" i="32"/>
  <c r="I4191" i="32"/>
  <c r="J4191" i="32"/>
  <c r="A4192" i="32"/>
  <c r="C4192" i="32"/>
  <c r="D4192" i="32"/>
  <c r="E4192" i="32"/>
  <c r="F4192" i="32"/>
  <c r="G4192" i="32"/>
  <c r="I4192" i="32"/>
  <c r="J4192" i="32"/>
  <c r="A4193" i="32"/>
  <c r="C4193" i="32"/>
  <c r="D4193" i="32"/>
  <c r="E4193" i="32"/>
  <c r="F4193" i="32"/>
  <c r="G4193" i="32"/>
  <c r="I4193" i="32"/>
  <c r="J4193" i="32"/>
  <c r="A4194" i="32"/>
  <c r="C4194" i="32"/>
  <c r="D4194" i="32"/>
  <c r="E4194" i="32"/>
  <c r="F4194" i="32"/>
  <c r="G4194" i="32"/>
  <c r="I4194" i="32"/>
  <c r="J4194" i="32"/>
  <c r="A4195" i="32"/>
  <c r="C4195" i="32"/>
  <c r="D4195" i="32"/>
  <c r="E4195" i="32"/>
  <c r="F4195" i="32"/>
  <c r="G4195" i="32"/>
  <c r="I4195" i="32"/>
  <c r="J4195" i="32"/>
  <c r="A4196" i="32"/>
  <c r="C4196" i="32"/>
  <c r="D4196" i="32"/>
  <c r="E4196" i="32"/>
  <c r="F4196" i="32"/>
  <c r="G4196" i="32"/>
  <c r="I4196" i="32"/>
  <c r="J4196" i="32"/>
  <c r="A4197" i="32"/>
  <c r="C4197" i="32"/>
  <c r="D4197" i="32"/>
  <c r="E4197" i="32"/>
  <c r="F4197" i="32"/>
  <c r="G4197" i="32"/>
  <c r="I4197" i="32"/>
  <c r="J4197" i="32"/>
  <c r="A4198" i="32"/>
  <c r="C4198" i="32"/>
  <c r="D4198" i="32"/>
  <c r="E4198" i="32"/>
  <c r="F4198" i="32"/>
  <c r="G4198" i="32"/>
  <c r="I4198" i="32"/>
  <c r="J4198" i="32"/>
  <c r="A4199" i="32"/>
  <c r="C4199" i="32"/>
  <c r="D4199" i="32"/>
  <c r="E4199" i="32"/>
  <c r="F4199" i="32"/>
  <c r="G4199" i="32"/>
  <c r="I4199" i="32"/>
  <c r="J4199" i="32"/>
  <c r="A4200" i="32"/>
  <c r="C4200" i="32"/>
  <c r="D4200" i="32"/>
  <c r="E4200" i="32"/>
  <c r="F4200" i="32"/>
  <c r="G4200" i="32"/>
  <c r="I4200" i="32"/>
  <c r="J4200" i="32"/>
  <c r="A4201" i="32"/>
  <c r="C4201" i="32"/>
  <c r="D4201" i="32"/>
  <c r="E4201" i="32"/>
  <c r="F4201" i="32"/>
  <c r="G4201" i="32"/>
  <c r="I4201" i="32"/>
  <c r="J4201" i="32"/>
  <c r="A4202" i="32"/>
  <c r="C4202" i="32"/>
  <c r="D4202" i="32"/>
  <c r="E4202" i="32"/>
  <c r="F4202" i="32"/>
  <c r="G4202" i="32"/>
  <c r="I4202" i="32"/>
  <c r="J4202" i="32"/>
  <c r="A4203" i="32"/>
  <c r="C4203" i="32"/>
  <c r="D4203" i="32"/>
  <c r="E4203" i="32"/>
  <c r="F4203" i="32"/>
  <c r="G4203" i="32"/>
  <c r="I4203" i="32"/>
  <c r="J4203" i="32"/>
  <c r="A4204" i="32"/>
  <c r="C4204" i="32"/>
  <c r="D4204" i="32"/>
  <c r="E4204" i="32"/>
  <c r="F4204" i="32"/>
  <c r="G4204" i="32"/>
  <c r="I4204" i="32"/>
  <c r="J4204" i="32"/>
  <c r="A4205" i="32"/>
  <c r="C4205" i="32"/>
  <c r="D4205" i="32"/>
  <c r="E4205" i="32"/>
  <c r="F4205" i="32"/>
  <c r="G4205" i="32"/>
  <c r="I4205" i="32"/>
  <c r="J4205" i="32"/>
  <c r="A4206" i="32"/>
  <c r="C4206" i="32"/>
  <c r="D4206" i="32"/>
  <c r="E4206" i="32"/>
  <c r="F4206" i="32"/>
  <c r="G4206" i="32"/>
  <c r="I4206" i="32"/>
  <c r="J4206" i="32"/>
  <c r="A4207" i="32"/>
  <c r="C4207" i="32"/>
  <c r="D4207" i="32"/>
  <c r="E4207" i="32"/>
  <c r="F4207" i="32"/>
  <c r="G4207" i="32"/>
  <c r="I4207" i="32"/>
  <c r="J4207" i="32"/>
  <c r="A4208" i="32"/>
  <c r="C4208" i="32"/>
  <c r="D4208" i="32"/>
  <c r="E4208" i="32"/>
  <c r="F4208" i="32"/>
  <c r="G4208" i="32"/>
  <c r="I4208" i="32"/>
  <c r="J4208" i="32"/>
  <c r="A4209" i="32"/>
  <c r="C4209" i="32"/>
  <c r="D4209" i="32"/>
  <c r="E4209" i="32"/>
  <c r="F4209" i="32"/>
  <c r="G4209" i="32"/>
  <c r="I4209" i="32"/>
  <c r="J4209" i="32"/>
  <c r="A4210" i="32"/>
  <c r="C4210" i="32"/>
  <c r="D4210" i="32"/>
  <c r="E4210" i="32"/>
  <c r="F4210" i="32"/>
  <c r="G4210" i="32"/>
  <c r="I4210" i="32"/>
  <c r="J4210" i="32"/>
  <c r="A4211" i="32"/>
  <c r="C4211" i="32"/>
  <c r="D4211" i="32"/>
  <c r="E4211" i="32"/>
  <c r="F4211" i="32"/>
  <c r="G4211" i="32"/>
  <c r="I4211" i="32"/>
  <c r="J4211" i="32"/>
  <c r="A4212" i="32"/>
  <c r="C4212" i="32"/>
  <c r="D4212" i="32"/>
  <c r="E4212" i="32"/>
  <c r="F4212" i="32"/>
  <c r="G4212" i="32"/>
  <c r="I4212" i="32"/>
  <c r="J4212" i="32"/>
  <c r="A4213" i="32"/>
  <c r="C4213" i="32"/>
  <c r="D4213" i="32"/>
  <c r="E4213" i="32"/>
  <c r="F4213" i="32"/>
  <c r="G4213" i="32"/>
  <c r="I4213" i="32"/>
  <c r="J4213" i="32"/>
  <c r="A4214" i="32"/>
  <c r="C4214" i="32"/>
  <c r="D4214" i="32"/>
  <c r="E4214" i="32"/>
  <c r="F4214" i="32"/>
  <c r="G4214" i="32"/>
  <c r="I4214" i="32"/>
  <c r="J4214" i="32"/>
  <c r="A4215" i="32"/>
  <c r="C4215" i="32"/>
  <c r="D4215" i="32"/>
  <c r="E4215" i="32"/>
  <c r="F4215" i="32"/>
  <c r="G4215" i="32"/>
  <c r="I4215" i="32"/>
  <c r="J4215" i="32"/>
  <c r="A4216" i="32"/>
  <c r="C4216" i="32"/>
  <c r="D4216" i="32"/>
  <c r="E4216" i="32"/>
  <c r="F4216" i="32"/>
  <c r="G4216" i="32"/>
  <c r="I4216" i="32"/>
  <c r="J4216" i="32"/>
  <c r="A4217" i="32"/>
  <c r="C4217" i="32"/>
  <c r="D4217" i="32"/>
  <c r="E4217" i="32"/>
  <c r="F4217" i="32"/>
  <c r="G4217" i="32"/>
  <c r="I4217" i="32"/>
  <c r="J4217" i="32"/>
  <c r="A4218" i="32"/>
  <c r="C4218" i="32"/>
  <c r="D4218" i="32"/>
  <c r="E4218" i="32"/>
  <c r="F4218" i="32"/>
  <c r="G4218" i="32"/>
  <c r="I4218" i="32"/>
  <c r="J4218" i="32"/>
  <c r="A4219" i="32"/>
  <c r="C4219" i="32"/>
  <c r="D4219" i="32"/>
  <c r="E4219" i="32"/>
  <c r="F4219" i="32"/>
  <c r="G4219" i="32"/>
  <c r="I4219" i="32"/>
  <c r="J4219" i="32"/>
  <c r="A4220" i="32"/>
  <c r="C4220" i="32"/>
  <c r="D4220" i="32"/>
  <c r="E4220" i="32"/>
  <c r="F4220" i="32"/>
  <c r="G4220" i="32"/>
  <c r="I4220" i="32"/>
  <c r="J4220" i="32"/>
  <c r="A4221" i="32"/>
  <c r="C4221" i="32"/>
  <c r="D4221" i="32"/>
  <c r="E4221" i="32"/>
  <c r="F4221" i="32"/>
  <c r="G4221" i="32"/>
  <c r="I4221" i="32"/>
  <c r="J4221" i="32"/>
  <c r="A4222" i="32"/>
  <c r="C4222" i="32"/>
  <c r="D4222" i="32"/>
  <c r="E4222" i="32"/>
  <c r="F4222" i="32"/>
  <c r="G4222" i="32"/>
  <c r="I4222" i="32"/>
  <c r="J4222" i="32"/>
  <c r="A4223" i="32"/>
  <c r="C4223" i="32"/>
  <c r="D4223" i="32"/>
  <c r="E4223" i="32"/>
  <c r="F4223" i="32"/>
  <c r="G4223" i="32"/>
  <c r="I4223" i="32"/>
  <c r="J4223" i="32"/>
  <c r="A4224" i="32"/>
  <c r="C4224" i="32"/>
  <c r="D4224" i="32"/>
  <c r="E4224" i="32"/>
  <c r="F4224" i="32"/>
  <c r="G4224" i="32"/>
  <c r="I4224" i="32"/>
  <c r="J4224" i="32"/>
  <c r="A4225" i="32"/>
  <c r="C4225" i="32"/>
  <c r="D4225" i="32"/>
  <c r="E4225" i="32"/>
  <c r="F4225" i="32"/>
  <c r="G4225" i="32"/>
  <c r="I4225" i="32"/>
  <c r="J4225" i="32"/>
  <c r="A4226" i="32"/>
  <c r="C4226" i="32"/>
  <c r="D4226" i="32"/>
  <c r="E4226" i="32"/>
  <c r="F4226" i="32"/>
  <c r="G4226" i="32"/>
  <c r="I4226" i="32"/>
  <c r="J4226" i="32"/>
  <c r="A4227" i="32"/>
  <c r="C4227" i="32"/>
  <c r="D4227" i="32"/>
  <c r="E4227" i="32"/>
  <c r="F4227" i="32"/>
  <c r="G4227" i="32"/>
  <c r="I4227" i="32"/>
  <c r="J4227" i="32"/>
  <c r="A4228" i="32"/>
  <c r="C4228" i="32"/>
  <c r="D4228" i="32"/>
  <c r="E4228" i="32"/>
  <c r="F4228" i="32"/>
  <c r="G4228" i="32"/>
  <c r="I4228" i="32"/>
  <c r="J4228" i="32"/>
  <c r="A4229" i="32"/>
  <c r="C4229" i="32"/>
  <c r="D4229" i="32"/>
  <c r="E4229" i="32"/>
  <c r="F4229" i="32"/>
  <c r="G4229" i="32"/>
  <c r="I4229" i="32"/>
  <c r="J4229" i="32"/>
  <c r="A4230" i="32"/>
  <c r="C4230" i="32"/>
  <c r="D4230" i="32"/>
  <c r="E4230" i="32"/>
  <c r="F4230" i="32"/>
  <c r="G4230" i="32"/>
  <c r="I4230" i="32"/>
  <c r="J4230" i="32"/>
  <c r="A4231" i="32"/>
  <c r="C4231" i="32"/>
  <c r="D4231" i="32"/>
  <c r="E4231" i="32"/>
  <c r="F4231" i="32"/>
  <c r="G4231" i="32"/>
  <c r="I4231" i="32"/>
  <c r="J4231" i="32"/>
  <c r="A4232" i="32"/>
  <c r="C4232" i="32"/>
  <c r="D4232" i="32"/>
  <c r="E4232" i="32"/>
  <c r="F4232" i="32"/>
  <c r="G4232" i="32"/>
  <c r="I4232" i="32"/>
  <c r="J4232" i="32"/>
  <c r="A4233" i="32"/>
  <c r="C4233" i="32"/>
  <c r="D4233" i="32"/>
  <c r="E4233" i="32"/>
  <c r="F4233" i="32"/>
  <c r="G4233" i="32"/>
  <c r="I4233" i="32"/>
  <c r="J4233" i="32"/>
  <c r="A4234" i="32"/>
  <c r="C4234" i="32"/>
  <c r="D4234" i="32"/>
  <c r="E4234" i="32"/>
  <c r="F4234" i="32"/>
  <c r="G4234" i="32"/>
  <c r="I4234" i="32"/>
  <c r="J4234" i="32"/>
  <c r="A4235" i="32"/>
  <c r="C4235" i="32"/>
  <c r="D4235" i="32"/>
  <c r="E4235" i="32"/>
  <c r="F4235" i="32"/>
  <c r="G4235" i="32"/>
  <c r="I4235" i="32"/>
  <c r="J4235" i="32"/>
  <c r="A4236" i="32"/>
  <c r="C4236" i="32"/>
  <c r="D4236" i="32"/>
  <c r="E4236" i="32"/>
  <c r="F4236" i="32"/>
  <c r="G4236" i="32"/>
  <c r="I4236" i="32"/>
  <c r="J4236" i="32"/>
  <c r="A4237" i="32"/>
  <c r="C4237" i="32"/>
  <c r="D4237" i="32"/>
  <c r="E4237" i="32"/>
  <c r="F4237" i="32"/>
  <c r="G4237" i="32"/>
  <c r="I4237" i="32"/>
  <c r="J4237" i="32"/>
  <c r="A4238" i="32"/>
  <c r="C4238" i="32"/>
  <c r="D4238" i="32"/>
  <c r="E4238" i="32"/>
  <c r="F4238" i="32"/>
  <c r="G4238" i="32"/>
  <c r="I4238" i="32"/>
  <c r="J4238" i="32"/>
  <c r="A4239" i="32"/>
  <c r="C4239" i="32"/>
  <c r="D4239" i="32"/>
  <c r="E4239" i="32"/>
  <c r="F4239" i="32"/>
  <c r="G4239" i="32"/>
  <c r="I4239" i="32"/>
  <c r="J4239" i="32"/>
  <c r="A4240" i="32"/>
  <c r="C4240" i="32"/>
  <c r="D4240" i="32"/>
  <c r="E4240" i="32"/>
  <c r="F4240" i="32"/>
  <c r="G4240" i="32"/>
  <c r="I4240" i="32"/>
  <c r="J4240" i="32"/>
  <c r="A4241" i="32"/>
  <c r="C4241" i="32"/>
  <c r="D4241" i="32"/>
  <c r="E4241" i="32"/>
  <c r="F4241" i="32"/>
  <c r="G4241" i="32"/>
  <c r="I4241" i="32"/>
  <c r="J4241" i="32"/>
  <c r="A4242" i="32"/>
  <c r="C4242" i="32"/>
  <c r="D4242" i="32"/>
  <c r="E4242" i="32"/>
  <c r="F4242" i="32"/>
  <c r="G4242" i="32"/>
  <c r="I4242" i="32"/>
  <c r="J4242" i="32"/>
  <c r="A4243" i="32"/>
  <c r="C4243" i="32"/>
  <c r="D4243" i="32"/>
  <c r="E4243" i="32"/>
  <c r="F4243" i="32"/>
  <c r="G4243" i="32"/>
  <c r="I4243" i="32"/>
  <c r="J4243" i="32"/>
  <c r="A4244" i="32"/>
  <c r="C4244" i="32"/>
  <c r="D4244" i="32"/>
  <c r="E4244" i="32"/>
  <c r="F4244" i="32"/>
  <c r="G4244" i="32"/>
  <c r="I4244" i="32"/>
  <c r="J4244" i="32"/>
  <c r="A4245" i="32"/>
  <c r="C4245" i="32"/>
  <c r="D4245" i="32"/>
  <c r="E4245" i="32"/>
  <c r="F4245" i="32"/>
  <c r="G4245" i="32"/>
  <c r="I4245" i="32"/>
  <c r="J4245" i="32"/>
  <c r="A4246" i="32"/>
  <c r="C4246" i="32"/>
  <c r="D4246" i="32"/>
  <c r="E4246" i="32"/>
  <c r="F4246" i="32"/>
  <c r="G4246" i="32"/>
  <c r="I4246" i="32"/>
  <c r="J4246" i="32"/>
  <c r="A4247" i="32"/>
  <c r="C4247" i="32"/>
  <c r="D4247" i="32"/>
  <c r="E4247" i="32"/>
  <c r="F4247" i="32"/>
  <c r="G4247" i="32"/>
  <c r="I4247" i="32"/>
  <c r="J4247" i="32"/>
  <c r="A4248" i="32"/>
  <c r="C4248" i="32"/>
  <c r="D4248" i="32"/>
  <c r="E4248" i="32"/>
  <c r="F4248" i="32"/>
  <c r="G4248" i="32"/>
  <c r="I4248" i="32"/>
  <c r="J4248" i="32"/>
  <c r="A4249" i="32"/>
  <c r="C4249" i="32"/>
  <c r="D4249" i="32"/>
  <c r="E4249" i="32"/>
  <c r="F4249" i="32"/>
  <c r="G4249" i="32"/>
  <c r="I4249" i="32"/>
  <c r="J4249" i="32"/>
  <c r="A4250" i="32"/>
  <c r="C4250" i="32"/>
  <c r="D4250" i="32"/>
  <c r="E4250" i="32"/>
  <c r="F4250" i="32"/>
  <c r="G4250" i="32"/>
  <c r="I4250" i="32"/>
  <c r="J4250" i="32"/>
  <c r="A4251" i="32"/>
  <c r="C4251" i="32"/>
  <c r="D4251" i="32"/>
  <c r="E4251" i="32"/>
  <c r="F4251" i="32"/>
  <c r="G4251" i="32"/>
  <c r="I4251" i="32"/>
  <c r="J4251" i="32"/>
  <c r="A4252" i="32"/>
  <c r="C4252" i="32"/>
  <c r="D4252" i="32"/>
  <c r="E4252" i="32"/>
  <c r="F4252" i="32"/>
  <c r="G4252" i="32"/>
  <c r="I4252" i="32"/>
  <c r="J4252" i="32"/>
  <c r="A4253" i="32"/>
  <c r="C4253" i="32"/>
  <c r="D4253" i="32"/>
  <c r="E4253" i="32"/>
  <c r="F4253" i="32"/>
  <c r="G4253" i="32"/>
  <c r="I4253" i="32"/>
  <c r="J4253" i="32"/>
  <c r="A4254" i="32"/>
  <c r="C4254" i="32"/>
  <c r="D4254" i="32"/>
  <c r="E4254" i="32"/>
  <c r="F4254" i="32"/>
  <c r="G4254" i="32"/>
  <c r="I4254" i="32"/>
  <c r="J4254" i="32"/>
  <c r="A4255" i="32"/>
  <c r="C4255" i="32"/>
  <c r="D4255" i="32"/>
  <c r="E4255" i="32"/>
  <c r="F4255" i="32"/>
  <c r="G4255" i="32"/>
  <c r="I4255" i="32"/>
  <c r="J4255" i="32"/>
  <c r="A4256" i="32"/>
  <c r="C4256" i="32"/>
  <c r="D4256" i="32"/>
  <c r="E4256" i="32"/>
  <c r="F4256" i="32"/>
  <c r="G4256" i="32"/>
  <c r="I4256" i="32"/>
  <c r="J4256" i="32"/>
  <c r="A4257" i="32"/>
  <c r="C4257" i="32"/>
  <c r="D4257" i="32"/>
  <c r="E4257" i="32"/>
  <c r="F4257" i="32"/>
  <c r="G4257" i="32"/>
  <c r="I4257" i="32"/>
  <c r="J4257" i="32"/>
  <c r="A4258" i="32"/>
  <c r="C4258" i="32"/>
  <c r="D4258" i="32"/>
  <c r="E4258" i="32"/>
  <c r="F4258" i="32"/>
  <c r="G4258" i="32"/>
  <c r="I4258" i="32"/>
  <c r="J4258" i="32"/>
  <c r="A4259" i="32"/>
  <c r="C4259" i="32"/>
  <c r="D4259" i="32"/>
  <c r="E4259" i="32"/>
  <c r="F4259" i="32"/>
  <c r="G4259" i="32"/>
  <c r="I4259" i="32"/>
  <c r="J4259" i="32"/>
  <c r="A4260" i="32"/>
  <c r="C4260" i="32"/>
  <c r="D4260" i="32"/>
  <c r="E4260" i="32"/>
  <c r="F4260" i="32"/>
  <c r="G4260" i="32"/>
  <c r="I4260" i="32"/>
  <c r="J4260" i="32"/>
  <c r="A4261" i="32"/>
  <c r="C4261" i="32"/>
  <c r="D4261" i="32"/>
  <c r="E4261" i="32"/>
  <c r="F4261" i="32"/>
  <c r="G4261" i="32"/>
  <c r="I4261" i="32"/>
  <c r="J4261" i="32"/>
  <c r="A4262" i="32"/>
  <c r="C4262" i="32"/>
  <c r="D4262" i="32"/>
  <c r="E4262" i="32"/>
  <c r="F4262" i="32"/>
  <c r="G4262" i="32"/>
  <c r="I4262" i="32"/>
  <c r="J4262" i="32"/>
  <c r="A4263" i="32"/>
  <c r="C4263" i="32"/>
  <c r="D4263" i="32"/>
  <c r="E4263" i="32"/>
  <c r="F4263" i="32"/>
  <c r="G4263" i="32"/>
  <c r="I4263" i="32"/>
  <c r="J4263" i="32"/>
  <c r="A4264" i="32"/>
  <c r="C4264" i="32"/>
  <c r="D4264" i="32"/>
  <c r="E4264" i="32"/>
  <c r="F4264" i="32"/>
  <c r="G4264" i="32"/>
  <c r="I4264" i="32"/>
  <c r="J4264" i="32"/>
  <c r="A4265" i="32"/>
  <c r="C4265" i="32"/>
  <c r="D4265" i="32"/>
  <c r="E4265" i="32"/>
  <c r="F4265" i="32"/>
  <c r="G4265" i="32"/>
  <c r="I4265" i="32"/>
  <c r="J4265" i="32"/>
  <c r="A4266" i="32"/>
  <c r="C4266" i="32"/>
  <c r="D4266" i="32"/>
  <c r="E4266" i="32"/>
  <c r="F4266" i="32"/>
  <c r="G4266" i="32"/>
  <c r="I4266" i="32"/>
  <c r="J4266" i="32"/>
  <c r="A4267" i="32"/>
  <c r="C4267" i="32"/>
  <c r="D4267" i="32"/>
  <c r="E4267" i="32"/>
  <c r="F4267" i="32"/>
  <c r="G4267" i="32"/>
  <c r="I4267" i="32"/>
  <c r="J4267" i="32"/>
  <c r="A4268" i="32"/>
  <c r="C4268" i="32"/>
  <c r="D4268" i="32"/>
  <c r="E4268" i="32"/>
  <c r="F4268" i="32"/>
  <c r="G4268" i="32"/>
  <c r="I4268" i="32"/>
  <c r="J4268" i="32"/>
  <c r="A4269" i="32"/>
  <c r="C4269" i="32"/>
  <c r="D4269" i="32"/>
  <c r="E4269" i="32"/>
  <c r="F4269" i="32"/>
  <c r="G4269" i="32"/>
  <c r="I4269" i="32"/>
  <c r="J4269" i="32"/>
  <c r="A4270" i="32"/>
  <c r="C4270" i="32"/>
  <c r="D4270" i="32"/>
  <c r="E4270" i="32"/>
  <c r="F4270" i="32"/>
  <c r="G4270" i="32"/>
  <c r="I4270" i="32"/>
  <c r="J4270" i="32"/>
  <c r="A4271" i="32"/>
  <c r="C4271" i="32"/>
  <c r="D4271" i="32"/>
  <c r="E4271" i="32"/>
  <c r="F4271" i="32"/>
  <c r="G4271" i="32"/>
  <c r="I4271" i="32"/>
  <c r="J4271" i="32"/>
  <c r="A4272" i="32"/>
  <c r="C4272" i="32"/>
  <c r="D4272" i="32"/>
  <c r="E4272" i="32"/>
  <c r="F4272" i="32"/>
  <c r="G4272" i="32"/>
  <c r="I4272" i="32"/>
  <c r="J4272" i="32"/>
  <c r="A4273" i="32"/>
  <c r="C4273" i="32"/>
  <c r="D4273" i="32"/>
  <c r="E4273" i="32"/>
  <c r="F4273" i="32"/>
  <c r="G4273" i="32"/>
  <c r="I4273" i="32"/>
  <c r="J4273" i="32"/>
  <c r="A4274" i="32"/>
  <c r="C4274" i="32"/>
  <c r="D4274" i="32"/>
  <c r="E4274" i="32"/>
  <c r="F4274" i="32"/>
  <c r="G4274" i="32"/>
  <c r="I4274" i="32"/>
  <c r="J4274" i="32"/>
  <c r="A4275" i="32"/>
  <c r="C4275" i="32"/>
  <c r="D4275" i="32"/>
  <c r="E4275" i="32"/>
  <c r="F4275" i="32"/>
  <c r="G4275" i="32"/>
  <c r="I4275" i="32"/>
  <c r="J4275" i="32"/>
  <c r="A4276" i="32"/>
  <c r="C4276" i="32"/>
  <c r="D4276" i="32"/>
  <c r="E4276" i="32"/>
  <c r="F4276" i="32"/>
  <c r="G4276" i="32"/>
  <c r="I4276" i="32"/>
  <c r="J4276" i="32"/>
  <c r="A4277" i="32"/>
  <c r="C4277" i="32"/>
  <c r="D4277" i="32"/>
  <c r="E4277" i="32"/>
  <c r="F4277" i="32"/>
  <c r="G4277" i="32"/>
  <c r="I4277" i="32"/>
  <c r="J4277" i="32"/>
  <c r="A4278" i="32"/>
  <c r="C4278" i="32"/>
  <c r="D4278" i="32"/>
  <c r="E4278" i="32"/>
  <c r="F4278" i="32"/>
  <c r="G4278" i="32"/>
  <c r="I4278" i="32"/>
  <c r="J4278" i="32"/>
  <c r="A4279" i="32"/>
  <c r="C4279" i="32"/>
  <c r="D4279" i="32"/>
  <c r="E4279" i="32"/>
  <c r="F4279" i="32"/>
  <c r="G4279" i="32"/>
  <c r="I4279" i="32"/>
  <c r="J4279" i="32"/>
  <c r="A4280" i="32"/>
  <c r="C4280" i="32"/>
  <c r="D4280" i="32"/>
  <c r="E4280" i="32"/>
  <c r="F4280" i="32"/>
  <c r="G4280" i="32"/>
  <c r="I4280" i="32"/>
  <c r="J4280" i="32"/>
  <c r="A4281" i="32"/>
  <c r="C4281" i="32"/>
  <c r="D4281" i="32"/>
  <c r="E4281" i="32"/>
  <c r="F4281" i="32"/>
  <c r="G4281" i="32"/>
  <c r="I4281" i="32"/>
  <c r="J4281" i="32"/>
  <c r="A4282" i="32"/>
  <c r="C4282" i="32"/>
  <c r="D4282" i="32"/>
  <c r="E4282" i="32"/>
  <c r="F4282" i="32"/>
  <c r="G4282" i="32"/>
  <c r="I4282" i="32"/>
  <c r="J4282" i="32"/>
  <c r="A4283" i="32"/>
  <c r="C4283" i="32"/>
  <c r="D4283" i="32"/>
  <c r="E4283" i="32"/>
  <c r="F4283" i="32"/>
  <c r="G4283" i="32"/>
  <c r="I4283" i="32"/>
  <c r="J4283" i="32"/>
  <c r="A4284" i="32"/>
  <c r="C4284" i="32"/>
  <c r="D4284" i="32"/>
  <c r="E4284" i="32"/>
  <c r="F4284" i="32"/>
  <c r="G4284" i="32"/>
  <c r="I4284" i="32"/>
  <c r="J4284" i="32"/>
  <c r="A4285" i="32"/>
  <c r="C4285" i="32"/>
  <c r="D4285" i="32"/>
  <c r="E4285" i="32"/>
  <c r="F4285" i="32"/>
  <c r="G4285" i="32"/>
  <c r="I4285" i="32"/>
  <c r="J4285" i="32"/>
  <c r="A4286" i="32"/>
  <c r="C4286" i="32"/>
  <c r="D4286" i="32"/>
  <c r="E4286" i="32"/>
  <c r="F4286" i="32"/>
  <c r="G4286" i="32"/>
  <c r="I4286" i="32"/>
  <c r="J4286" i="32"/>
  <c r="A4287" i="32"/>
  <c r="C4287" i="32"/>
  <c r="D4287" i="32"/>
  <c r="E4287" i="32"/>
  <c r="F4287" i="32"/>
  <c r="G4287" i="32"/>
  <c r="I4287" i="32"/>
  <c r="J4287" i="32"/>
  <c r="A4288" i="32"/>
  <c r="C4288" i="32"/>
  <c r="D4288" i="32"/>
  <c r="E4288" i="32"/>
  <c r="F4288" i="32"/>
  <c r="G4288" i="32"/>
  <c r="I4288" i="32"/>
  <c r="J4288" i="32"/>
  <c r="A4289" i="32"/>
  <c r="C4289" i="32"/>
  <c r="D4289" i="32"/>
  <c r="E4289" i="32"/>
  <c r="F4289" i="32"/>
  <c r="G4289" i="32"/>
  <c r="I4289" i="32"/>
  <c r="J4289" i="32"/>
  <c r="A4290" i="32"/>
  <c r="C4290" i="32"/>
  <c r="D4290" i="32"/>
  <c r="E4290" i="32"/>
  <c r="F4290" i="32"/>
  <c r="G4290" i="32"/>
  <c r="I4290" i="32"/>
  <c r="J4290" i="32"/>
  <c r="A4291" i="32"/>
  <c r="C4291" i="32"/>
  <c r="D4291" i="32"/>
  <c r="E4291" i="32"/>
  <c r="F4291" i="32"/>
  <c r="G4291" i="32"/>
  <c r="I4291" i="32"/>
  <c r="J4291" i="32"/>
  <c r="A4292" i="32"/>
  <c r="C4292" i="32"/>
  <c r="D4292" i="32"/>
  <c r="E4292" i="32"/>
  <c r="F4292" i="32"/>
  <c r="G4292" i="32"/>
  <c r="I4292" i="32"/>
  <c r="J4292" i="32"/>
  <c r="A4293" i="32"/>
  <c r="C4293" i="32"/>
  <c r="D4293" i="32"/>
  <c r="E4293" i="32"/>
  <c r="F4293" i="32"/>
  <c r="G4293" i="32"/>
  <c r="I4293" i="32"/>
  <c r="J4293" i="32"/>
  <c r="A4294" i="32"/>
  <c r="C4294" i="32"/>
  <c r="D4294" i="32"/>
  <c r="E4294" i="32"/>
  <c r="F4294" i="32"/>
  <c r="G4294" i="32"/>
  <c r="I4294" i="32"/>
  <c r="J4294" i="32"/>
  <c r="A4295" i="32"/>
  <c r="C4295" i="32"/>
  <c r="D4295" i="32"/>
  <c r="E4295" i="32"/>
  <c r="F4295" i="32"/>
  <c r="G4295" i="32"/>
  <c r="I4295" i="32"/>
  <c r="J4295" i="32"/>
  <c r="A4296" i="32"/>
  <c r="C4296" i="32"/>
  <c r="D4296" i="32"/>
  <c r="E4296" i="32"/>
  <c r="F4296" i="32"/>
  <c r="G4296" i="32"/>
  <c r="I4296" i="32"/>
  <c r="J4296" i="32"/>
  <c r="A4297" i="32"/>
  <c r="C4297" i="32"/>
  <c r="D4297" i="32"/>
  <c r="E4297" i="32"/>
  <c r="F4297" i="32"/>
  <c r="G4297" i="32"/>
  <c r="I4297" i="32"/>
  <c r="J4297" i="32"/>
  <c r="A4298" i="32"/>
  <c r="C4298" i="32"/>
  <c r="D4298" i="32"/>
  <c r="E4298" i="32"/>
  <c r="F4298" i="32"/>
  <c r="G4298" i="32"/>
  <c r="I4298" i="32"/>
  <c r="J4298" i="32"/>
  <c r="A4299" i="32"/>
  <c r="C4299" i="32"/>
  <c r="D4299" i="32"/>
  <c r="E4299" i="32"/>
  <c r="F4299" i="32"/>
  <c r="G4299" i="32"/>
  <c r="I4299" i="32"/>
  <c r="J4299" i="32"/>
  <c r="A4300" i="32"/>
  <c r="C4300" i="32"/>
  <c r="D4300" i="32"/>
  <c r="E4300" i="32"/>
  <c r="F4300" i="32"/>
  <c r="G4300" i="32"/>
  <c r="I4300" i="32"/>
  <c r="J4300" i="32"/>
  <c r="A4301" i="32"/>
  <c r="C4301" i="32"/>
  <c r="D4301" i="32"/>
  <c r="E4301" i="32"/>
  <c r="F4301" i="32"/>
  <c r="G4301" i="32"/>
  <c r="I4301" i="32"/>
  <c r="J4301" i="32"/>
  <c r="A4302" i="32"/>
  <c r="C4302" i="32"/>
  <c r="D4302" i="32"/>
  <c r="E4302" i="32"/>
  <c r="F4302" i="32"/>
  <c r="G4302" i="32"/>
  <c r="I4302" i="32"/>
  <c r="J4302" i="32"/>
  <c r="A4303" i="32"/>
  <c r="C4303" i="32"/>
  <c r="D4303" i="32"/>
  <c r="E4303" i="32"/>
  <c r="F4303" i="32"/>
  <c r="G4303" i="32"/>
  <c r="I4303" i="32"/>
  <c r="J4303" i="32"/>
  <c r="A4304" i="32"/>
  <c r="C4304" i="32"/>
  <c r="D4304" i="32"/>
  <c r="E4304" i="32"/>
  <c r="F4304" i="32"/>
  <c r="G4304" i="32"/>
  <c r="I4304" i="32"/>
  <c r="J4304" i="32"/>
  <c r="A4305" i="32"/>
  <c r="C4305" i="32"/>
  <c r="D4305" i="32"/>
  <c r="E4305" i="32"/>
  <c r="F4305" i="32"/>
  <c r="G4305" i="32"/>
  <c r="I4305" i="32"/>
  <c r="J4305" i="32"/>
  <c r="A4306" i="32"/>
  <c r="C4306" i="32"/>
  <c r="D4306" i="32"/>
  <c r="E4306" i="32"/>
  <c r="F4306" i="32"/>
  <c r="G4306" i="32"/>
  <c r="I4306" i="32"/>
  <c r="J4306" i="32"/>
  <c r="A4307" i="32"/>
  <c r="C4307" i="32"/>
  <c r="D4307" i="32"/>
  <c r="E4307" i="32"/>
  <c r="F4307" i="32"/>
  <c r="G4307" i="32"/>
  <c r="I4307" i="32"/>
  <c r="J4307" i="32"/>
  <c r="A4308" i="32"/>
  <c r="C4308" i="32"/>
  <c r="D4308" i="32"/>
  <c r="E4308" i="32"/>
  <c r="F4308" i="32"/>
  <c r="G4308" i="32"/>
  <c r="I4308" i="32"/>
  <c r="J4308" i="32"/>
  <c r="A4309" i="32"/>
  <c r="C4309" i="32"/>
  <c r="D4309" i="32"/>
  <c r="E4309" i="32"/>
  <c r="F4309" i="32"/>
  <c r="G4309" i="32"/>
  <c r="I4309" i="32"/>
  <c r="J4309" i="32"/>
  <c r="A4310" i="32"/>
  <c r="C4310" i="32"/>
  <c r="D4310" i="32"/>
  <c r="E4310" i="32"/>
  <c r="F4310" i="32"/>
  <c r="G4310" i="32"/>
  <c r="I4310" i="32"/>
  <c r="J4310" i="32"/>
  <c r="A4311" i="32"/>
  <c r="C4311" i="32"/>
  <c r="D4311" i="32"/>
  <c r="E4311" i="32"/>
  <c r="F4311" i="32"/>
  <c r="G4311" i="32"/>
  <c r="I4311" i="32"/>
  <c r="J4311" i="32"/>
  <c r="A4312" i="32"/>
  <c r="C4312" i="32"/>
  <c r="D4312" i="32"/>
  <c r="E4312" i="32"/>
  <c r="F4312" i="32"/>
  <c r="G4312" i="32"/>
  <c r="I4312" i="32"/>
  <c r="J4312" i="32"/>
  <c r="A4313" i="32"/>
  <c r="C4313" i="32"/>
  <c r="D4313" i="32"/>
  <c r="E4313" i="32"/>
  <c r="F4313" i="32"/>
  <c r="G4313" i="32"/>
  <c r="I4313" i="32"/>
  <c r="J4313" i="32"/>
  <c r="A4314" i="32"/>
  <c r="C4314" i="32"/>
  <c r="D4314" i="32"/>
  <c r="E4314" i="32"/>
  <c r="F4314" i="32"/>
  <c r="G4314" i="32"/>
  <c r="I4314" i="32"/>
  <c r="J4314" i="32"/>
  <c r="A4315" i="32"/>
  <c r="C4315" i="32"/>
  <c r="D4315" i="32"/>
  <c r="E4315" i="32"/>
  <c r="F4315" i="32"/>
  <c r="G4315" i="32"/>
  <c r="I4315" i="32"/>
  <c r="J4315" i="32"/>
  <c r="A4316" i="32"/>
  <c r="C4316" i="32"/>
  <c r="D4316" i="32"/>
  <c r="E4316" i="32"/>
  <c r="F4316" i="32"/>
  <c r="G4316" i="32"/>
  <c r="I4316" i="32"/>
  <c r="J4316" i="32"/>
  <c r="A4317" i="32"/>
  <c r="C4317" i="32"/>
  <c r="D4317" i="32"/>
  <c r="E4317" i="32"/>
  <c r="F4317" i="32"/>
  <c r="G4317" i="32"/>
  <c r="I4317" i="32"/>
  <c r="J4317" i="32"/>
  <c r="A4318" i="32"/>
  <c r="C4318" i="32"/>
  <c r="D4318" i="32"/>
  <c r="E4318" i="32"/>
  <c r="F4318" i="32"/>
  <c r="G4318" i="32"/>
  <c r="I4318" i="32"/>
  <c r="J4318" i="32"/>
  <c r="A4319" i="32"/>
  <c r="C4319" i="32"/>
  <c r="D4319" i="32"/>
  <c r="E4319" i="32"/>
  <c r="F4319" i="32"/>
  <c r="G4319" i="32"/>
  <c r="I4319" i="32"/>
  <c r="J4319" i="32"/>
  <c r="A4320" i="32"/>
  <c r="C4320" i="32"/>
  <c r="D4320" i="32"/>
  <c r="E4320" i="32"/>
  <c r="F4320" i="32"/>
  <c r="G4320" i="32"/>
  <c r="I4320" i="32"/>
  <c r="J4320" i="32"/>
  <c r="A4321" i="32"/>
  <c r="C4321" i="32"/>
  <c r="D4321" i="32"/>
  <c r="E4321" i="32"/>
  <c r="F4321" i="32"/>
  <c r="G4321" i="32"/>
  <c r="I4321" i="32"/>
  <c r="J4321" i="32"/>
  <c r="A4322" i="32"/>
  <c r="C4322" i="32"/>
  <c r="D4322" i="32"/>
  <c r="E4322" i="32"/>
  <c r="F4322" i="32"/>
  <c r="G4322" i="32"/>
  <c r="I4322" i="32"/>
  <c r="J4322" i="32"/>
  <c r="A4323" i="32"/>
  <c r="C4323" i="32"/>
  <c r="D4323" i="32"/>
  <c r="E4323" i="32"/>
  <c r="F4323" i="32"/>
  <c r="G4323" i="32"/>
  <c r="I4323" i="32"/>
  <c r="J4323" i="32"/>
  <c r="A4324" i="32"/>
  <c r="C4324" i="32"/>
  <c r="D4324" i="32"/>
  <c r="E4324" i="32"/>
  <c r="F4324" i="32"/>
  <c r="G4324" i="32"/>
  <c r="I4324" i="32"/>
  <c r="J4324" i="32"/>
  <c r="A4325" i="32"/>
  <c r="C4325" i="32"/>
  <c r="D4325" i="32"/>
  <c r="E4325" i="32"/>
  <c r="F4325" i="32"/>
  <c r="G4325" i="32"/>
  <c r="I4325" i="32"/>
  <c r="J4325" i="32"/>
  <c r="A4326" i="32"/>
  <c r="C4326" i="32"/>
  <c r="D4326" i="32"/>
  <c r="E4326" i="32"/>
  <c r="F4326" i="32"/>
  <c r="G4326" i="32"/>
  <c r="I4326" i="32"/>
  <c r="J4326" i="32"/>
  <c r="A4327" i="32"/>
  <c r="C4327" i="32"/>
  <c r="D4327" i="32"/>
  <c r="E4327" i="32"/>
  <c r="F4327" i="32"/>
  <c r="G4327" i="32"/>
  <c r="I4327" i="32"/>
  <c r="J4327" i="32"/>
  <c r="A4328" i="32"/>
  <c r="C4328" i="32"/>
  <c r="D4328" i="32"/>
  <c r="E4328" i="32"/>
  <c r="F4328" i="32"/>
  <c r="G4328" i="32"/>
  <c r="I4328" i="32"/>
  <c r="J4328" i="32"/>
  <c r="A4329" i="32"/>
  <c r="C4329" i="32"/>
  <c r="D4329" i="32"/>
  <c r="E4329" i="32"/>
  <c r="F4329" i="32"/>
  <c r="G4329" i="32"/>
  <c r="I4329" i="32"/>
  <c r="J4329" i="32"/>
  <c r="A4330" i="32"/>
  <c r="C4330" i="32"/>
  <c r="D4330" i="32"/>
  <c r="E4330" i="32"/>
  <c r="F4330" i="32"/>
  <c r="G4330" i="32"/>
  <c r="I4330" i="32"/>
  <c r="J4330" i="32"/>
  <c r="A4331" i="32"/>
  <c r="C4331" i="32"/>
  <c r="D4331" i="32"/>
  <c r="E4331" i="32"/>
  <c r="F4331" i="32"/>
  <c r="G4331" i="32"/>
  <c r="I4331" i="32"/>
  <c r="J4331" i="32"/>
  <c r="A4332" i="32"/>
  <c r="C4332" i="32"/>
  <c r="D4332" i="32"/>
  <c r="E4332" i="32"/>
  <c r="F4332" i="32"/>
  <c r="G4332" i="32"/>
  <c r="I4332" i="32"/>
  <c r="J4332" i="32"/>
  <c r="A4333" i="32"/>
  <c r="C4333" i="32"/>
  <c r="D4333" i="32"/>
  <c r="E4333" i="32"/>
  <c r="F4333" i="32"/>
  <c r="G4333" i="32"/>
  <c r="I4333" i="32"/>
  <c r="J4333" i="32"/>
  <c r="A4334" i="32"/>
  <c r="C4334" i="32"/>
  <c r="D4334" i="32"/>
  <c r="E4334" i="32"/>
  <c r="F4334" i="32"/>
  <c r="G4334" i="32"/>
  <c r="I4334" i="32"/>
  <c r="J4334" i="32"/>
  <c r="A4335" i="32"/>
  <c r="C4335" i="32"/>
  <c r="D4335" i="32"/>
  <c r="E4335" i="32"/>
  <c r="F4335" i="32"/>
  <c r="G4335" i="32"/>
  <c r="I4335" i="32"/>
  <c r="J4335" i="32"/>
  <c r="A4336" i="32"/>
  <c r="C4336" i="32"/>
  <c r="D4336" i="32"/>
  <c r="E4336" i="32"/>
  <c r="F4336" i="32"/>
  <c r="G4336" i="32"/>
  <c r="I4336" i="32"/>
  <c r="J4336" i="32"/>
  <c r="A4337" i="32"/>
  <c r="C4337" i="32"/>
  <c r="D4337" i="32"/>
  <c r="E4337" i="32"/>
  <c r="F4337" i="32"/>
  <c r="G4337" i="32"/>
  <c r="I4337" i="32"/>
  <c r="J4337" i="32"/>
  <c r="A4338" i="32"/>
  <c r="C4338" i="32"/>
  <c r="D4338" i="32"/>
  <c r="E4338" i="32"/>
  <c r="F4338" i="32"/>
  <c r="G4338" i="32"/>
  <c r="I4338" i="32"/>
  <c r="J4338" i="32"/>
  <c r="A4339" i="32"/>
  <c r="C4339" i="32"/>
  <c r="D4339" i="32"/>
  <c r="E4339" i="32"/>
  <c r="F4339" i="32"/>
  <c r="G4339" i="32"/>
  <c r="I4339" i="32"/>
  <c r="J4339" i="32"/>
  <c r="A4340" i="32"/>
  <c r="C4340" i="32"/>
  <c r="D4340" i="32"/>
  <c r="E4340" i="32"/>
  <c r="F4340" i="32"/>
  <c r="G4340" i="32"/>
  <c r="I4340" i="32"/>
  <c r="J4340" i="32"/>
  <c r="A4341" i="32"/>
  <c r="C4341" i="32"/>
  <c r="D4341" i="32"/>
  <c r="E4341" i="32"/>
  <c r="F4341" i="32"/>
  <c r="G4341" i="32"/>
  <c r="I4341" i="32"/>
  <c r="J4341" i="32"/>
  <c r="A4342" i="32"/>
  <c r="C4342" i="32"/>
  <c r="D4342" i="32"/>
  <c r="E4342" i="32"/>
  <c r="F4342" i="32"/>
  <c r="G4342" i="32"/>
  <c r="I4342" i="32"/>
  <c r="J4342" i="32"/>
  <c r="A4343" i="32"/>
  <c r="C4343" i="32"/>
  <c r="D4343" i="32"/>
  <c r="E4343" i="32"/>
  <c r="F4343" i="32"/>
  <c r="G4343" i="32"/>
  <c r="I4343" i="32"/>
  <c r="J4343" i="32"/>
  <c r="A4344" i="32"/>
  <c r="C4344" i="32"/>
  <c r="D4344" i="32"/>
  <c r="E4344" i="32"/>
  <c r="F4344" i="32"/>
  <c r="G4344" i="32"/>
  <c r="I4344" i="32"/>
  <c r="J4344" i="32"/>
  <c r="A4345" i="32"/>
  <c r="C4345" i="32"/>
  <c r="D4345" i="32"/>
  <c r="E4345" i="32"/>
  <c r="F4345" i="32"/>
  <c r="G4345" i="32"/>
  <c r="I4345" i="32"/>
  <c r="J4345" i="32"/>
  <c r="A4346" i="32"/>
  <c r="C4346" i="32"/>
  <c r="D4346" i="32"/>
  <c r="E4346" i="32"/>
  <c r="F4346" i="32"/>
  <c r="G4346" i="32"/>
  <c r="I4346" i="32"/>
  <c r="J4346" i="32"/>
  <c r="A4347" i="32"/>
  <c r="C4347" i="32"/>
  <c r="D4347" i="32"/>
  <c r="E4347" i="32"/>
  <c r="F4347" i="32"/>
  <c r="G4347" i="32"/>
  <c r="I4347" i="32"/>
  <c r="J4347" i="32"/>
  <c r="A4348" i="32"/>
  <c r="C4348" i="32"/>
  <c r="D4348" i="32"/>
  <c r="E4348" i="32"/>
  <c r="F4348" i="32"/>
  <c r="G4348" i="32"/>
  <c r="I4348" i="32"/>
  <c r="J4348" i="32"/>
  <c r="A4349" i="32"/>
  <c r="C4349" i="32"/>
  <c r="D4349" i="32"/>
  <c r="E4349" i="32"/>
  <c r="F4349" i="32"/>
  <c r="G4349" i="32"/>
  <c r="I4349" i="32"/>
  <c r="J4349" i="32"/>
  <c r="A4350" i="32"/>
  <c r="C4350" i="32"/>
  <c r="D4350" i="32"/>
  <c r="E4350" i="32"/>
  <c r="F4350" i="32"/>
  <c r="G4350" i="32"/>
  <c r="I4350" i="32"/>
  <c r="J4350" i="32"/>
  <c r="A4351" i="32"/>
  <c r="C4351" i="32"/>
  <c r="D4351" i="32"/>
  <c r="E4351" i="32"/>
  <c r="F4351" i="32"/>
  <c r="G4351" i="32"/>
  <c r="I4351" i="32"/>
  <c r="J4351" i="32"/>
  <c r="A4352" i="32"/>
  <c r="C4352" i="32"/>
  <c r="D4352" i="32"/>
  <c r="E4352" i="32"/>
  <c r="F4352" i="32"/>
  <c r="G4352" i="32"/>
  <c r="I4352" i="32"/>
  <c r="J4352" i="32"/>
  <c r="A4353" i="32"/>
  <c r="C4353" i="32"/>
  <c r="D4353" i="32"/>
  <c r="E4353" i="32"/>
  <c r="F4353" i="32"/>
  <c r="G4353" i="32"/>
  <c r="I4353" i="32"/>
  <c r="J4353" i="32"/>
  <c r="A4354" i="32"/>
  <c r="C4354" i="32"/>
  <c r="D4354" i="32"/>
  <c r="E4354" i="32"/>
  <c r="F4354" i="32"/>
  <c r="G4354" i="32"/>
  <c r="I4354" i="32"/>
  <c r="J4354" i="32"/>
  <c r="A4355" i="32"/>
  <c r="C4355" i="32"/>
  <c r="D4355" i="32"/>
  <c r="E4355" i="32"/>
  <c r="F4355" i="32"/>
  <c r="G4355" i="32"/>
  <c r="I4355" i="32"/>
  <c r="J4355" i="32"/>
  <c r="A4356" i="32"/>
  <c r="C4356" i="32"/>
  <c r="D4356" i="32"/>
  <c r="E4356" i="32"/>
  <c r="F4356" i="32"/>
  <c r="G4356" i="32"/>
  <c r="I4356" i="32"/>
  <c r="J4356" i="32"/>
  <c r="A4357" i="32"/>
  <c r="C4357" i="32"/>
  <c r="D4357" i="32"/>
  <c r="E4357" i="32"/>
  <c r="F4357" i="32"/>
  <c r="G4357" i="32"/>
  <c r="I4357" i="32"/>
  <c r="J4357" i="32"/>
  <c r="A4358" i="32"/>
  <c r="C4358" i="32"/>
  <c r="D4358" i="32"/>
  <c r="E4358" i="32"/>
  <c r="F4358" i="32"/>
  <c r="G4358" i="32"/>
  <c r="I4358" i="32"/>
  <c r="J4358" i="32"/>
  <c r="A4359" i="32"/>
  <c r="C4359" i="32"/>
  <c r="D4359" i="32"/>
  <c r="E4359" i="32"/>
  <c r="F4359" i="32"/>
  <c r="G4359" i="32"/>
  <c r="I4359" i="32"/>
  <c r="J4359" i="32"/>
  <c r="A4360" i="32"/>
  <c r="C4360" i="32"/>
  <c r="D4360" i="32"/>
  <c r="E4360" i="32"/>
  <c r="F4360" i="32"/>
  <c r="G4360" i="32"/>
  <c r="I4360" i="32"/>
  <c r="J4360" i="32"/>
  <c r="A4361" i="32"/>
  <c r="C4361" i="32"/>
  <c r="D4361" i="32"/>
  <c r="E4361" i="32"/>
  <c r="F4361" i="32"/>
  <c r="G4361" i="32"/>
  <c r="I4361" i="32"/>
  <c r="J4361" i="32"/>
  <c r="A4362" i="32"/>
  <c r="C4362" i="32"/>
  <c r="D4362" i="32"/>
  <c r="E4362" i="32"/>
  <c r="F4362" i="32"/>
  <c r="G4362" i="32"/>
  <c r="I4362" i="32"/>
  <c r="J4362" i="32"/>
  <c r="A4363" i="32"/>
  <c r="C4363" i="32"/>
  <c r="D4363" i="32"/>
  <c r="E4363" i="32"/>
  <c r="F4363" i="32"/>
  <c r="G4363" i="32"/>
  <c r="I4363" i="32"/>
  <c r="J4363" i="32"/>
  <c r="A4364" i="32"/>
  <c r="C4364" i="32"/>
  <c r="D4364" i="32"/>
  <c r="E4364" i="32"/>
  <c r="F4364" i="32"/>
  <c r="G4364" i="32"/>
  <c r="I4364" i="32"/>
  <c r="J4364" i="32"/>
  <c r="A4365" i="32"/>
  <c r="C4365" i="32"/>
  <c r="D4365" i="32"/>
  <c r="E4365" i="32"/>
  <c r="F4365" i="32"/>
  <c r="G4365" i="32"/>
  <c r="I4365" i="32"/>
  <c r="J4365" i="32"/>
  <c r="A4366" i="32"/>
  <c r="C4366" i="32"/>
  <c r="D4366" i="32"/>
  <c r="E4366" i="32"/>
  <c r="F4366" i="32"/>
  <c r="G4366" i="32"/>
  <c r="I4366" i="32"/>
  <c r="J4366" i="32"/>
  <c r="A4367" i="32"/>
  <c r="C4367" i="32"/>
  <c r="D4367" i="32"/>
  <c r="E4367" i="32"/>
  <c r="F4367" i="32"/>
  <c r="G4367" i="32"/>
  <c r="I4367" i="32"/>
  <c r="J4367" i="32"/>
  <c r="A4368" i="32"/>
  <c r="C4368" i="32"/>
  <c r="D4368" i="32"/>
  <c r="E4368" i="32"/>
  <c r="F4368" i="32"/>
  <c r="G4368" i="32"/>
  <c r="I4368" i="32"/>
  <c r="J4368" i="32"/>
  <c r="A4369" i="32"/>
  <c r="C4369" i="32"/>
  <c r="D4369" i="32"/>
  <c r="E4369" i="32"/>
  <c r="F4369" i="32"/>
  <c r="G4369" i="32"/>
  <c r="I4369" i="32"/>
  <c r="J4369" i="32"/>
  <c r="A4370" i="32"/>
  <c r="C4370" i="32"/>
  <c r="D4370" i="32"/>
  <c r="E4370" i="32"/>
  <c r="F4370" i="32"/>
  <c r="G4370" i="32"/>
  <c r="I4370" i="32"/>
  <c r="J4370" i="32"/>
  <c r="A4371" i="32"/>
  <c r="C4371" i="32"/>
  <c r="D4371" i="32"/>
  <c r="E4371" i="32"/>
  <c r="F4371" i="32"/>
  <c r="G4371" i="32"/>
  <c r="I4371" i="32"/>
  <c r="J4371" i="32"/>
  <c r="A4372" i="32"/>
  <c r="C4372" i="32"/>
  <c r="D4372" i="32"/>
  <c r="E4372" i="32"/>
  <c r="F4372" i="32"/>
  <c r="G4372" i="32"/>
  <c r="I4372" i="32"/>
  <c r="J4372" i="32"/>
  <c r="A4373" i="32"/>
  <c r="C4373" i="32"/>
  <c r="D4373" i="32"/>
  <c r="E4373" i="32"/>
  <c r="F4373" i="32"/>
  <c r="G4373" i="32"/>
  <c r="I4373" i="32"/>
  <c r="J4373" i="32"/>
  <c r="A4374" i="32"/>
  <c r="C4374" i="32"/>
  <c r="D4374" i="32"/>
  <c r="E4374" i="32"/>
  <c r="F4374" i="32"/>
  <c r="G4374" i="32"/>
  <c r="I4374" i="32"/>
  <c r="J4374" i="32"/>
  <c r="A4375" i="32"/>
  <c r="C4375" i="32"/>
  <c r="D4375" i="32"/>
  <c r="E4375" i="32"/>
  <c r="F4375" i="32"/>
  <c r="G4375" i="32"/>
  <c r="I4375" i="32"/>
  <c r="J4375" i="32"/>
  <c r="A4376" i="32"/>
  <c r="C4376" i="32"/>
  <c r="D4376" i="32"/>
  <c r="E4376" i="32"/>
  <c r="F4376" i="32"/>
  <c r="G4376" i="32"/>
  <c r="I4376" i="32"/>
  <c r="J4376" i="32"/>
  <c r="A4377" i="32"/>
  <c r="C4377" i="32"/>
  <c r="D4377" i="32"/>
  <c r="E4377" i="32"/>
  <c r="F4377" i="32"/>
  <c r="G4377" i="32"/>
  <c r="I4377" i="32"/>
  <c r="J4377" i="32"/>
  <c r="A4378" i="32"/>
  <c r="C4378" i="32"/>
  <c r="D4378" i="32"/>
  <c r="E4378" i="32"/>
  <c r="F4378" i="32"/>
  <c r="G4378" i="32"/>
  <c r="I4378" i="32"/>
  <c r="J4378" i="32"/>
  <c r="A4379" i="32"/>
  <c r="C4379" i="32"/>
  <c r="D4379" i="32"/>
  <c r="E4379" i="32"/>
  <c r="F4379" i="32"/>
  <c r="G4379" i="32"/>
  <c r="I4379" i="32"/>
  <c r="J4379" i="32"/>
  <c r="A4380" i="32"/>
  <c r="C4380" i="32"/>
  <c r="D4380" i="32"/>
  <c r="E4380" i="32"/>
  <c r="F4380" i="32"/>
  <c r="G4380" i="32"/>
  <c r="I4380" i="32"/>
  <c r="J4380" i="32"/>
  <c r="A4381" i="32"/>
  <c r="C4381" i="32"/>
  <c r="D4381" i="32"/>
  <c r="E4381" i="32"/>
  <c r="F4381" i="32"/>
  <c r="G4381" i="32"/>
  <c r="I4381" i="32"/>
  <c r="J4381" i="32"/>
  <c r="A4382" i="32"/>
  <c r="C4382" i="32"/>
  <c r="D4382" i="32"/>
  <c r="E4382" i="32"/>
  <c r="F4382" i="32"/>
  <c r="G4382" i="32"/>
  <c r="I4382" i="32"/>
  <c r="J4382" i="32"/>
  <c r="A4383" i="32"/>
  <c r="C4383" i="32"/>
  <c r="D4383" i="32"/>
  <c r="E4383" i="32"/>
  <c r="F4383" i="32"/>
  <c r="G4383" i="32"/>
  <c r="I4383" i="32"/>
  <c r="J4383" i="32"/>
  <c r="A4384" i="32"/>
  <c r="C4384" i="32"/>
  <c r="D4384" i="32"/>
  <c r="E4384" i="32"/>
  <c r="F4384" i="32"/>
  <c r="G4384" i="32"/>
  <c r="I4384" i="32"/>
  <c r="J4384" i="32"/>
  <c r="A4385" i="32"/>
  <c r="C4385" i="32"/>
  <c r="D4385" i="32"/>
  <c r="E4385" i="32"/>
  <c r="F4385" i="32"/>
  <c r="G4385" i="32"/>
  <c r="I4385" i="32"/>
  <c r="J4385" i="32"/>
  <c r="A4386" i="32"/>
  <c r="C4386" i="32"/>
  <c r="D4386" i="32"/>
  <c r="E4386" i="32"/>
  <c r="F4386" i="32"/>
  <c r="G4386" i="32"/>
  <c r="I4386" i="32"/>
  <c r="J4386" i="32"/>
  <c r="A4387" i="32"/>
  <c r="C4387" i="32"/>
  <c r="D4387" i="32"/>
  <c r="E4387" i="32"/>
  <c r="F4387" i="32"/>
  <c r="G4387" i="32"/>
  <c r="I4387" i="32"/>
  <c r="J4387" i="32"/>
  <c r="A4388" i="32"/>
  <c r="C4388" i="32"/>
  <c r="D4388" i="32"/>
  <c r="E4388" i="32"/>
  <c r="F4388" i="32"/>
  <c r="G4388" i="32"/>
  <c r="I4388" i="32"/>
  <c r="J4388" i="32"/>
  <c r="A4389" i="32"/>
  <c r="C4389" i="32"/>
  <c r="D4389" i="32"/>
  <c r="E4389" i="32"/>
  <c r="F4389" i="32"/>
  <c r="G4389" i="32"/>
  <c r="I4389" i="32"/>
  <c r="J4389" i="32"/>
  <c r="A4390" i="32"/>
  <c r="C4390" i="32"/>
  <c r="D4390" i="32"/>
  <c r="E4390" i="32"/>
  <c r="F4390" i="32"/>
  <c r="G4390" i="32"/>
  <c r="I4390" i="32"/>
  <c r="J4390" i="32"/>
  <c r="A4391" i="32"/>
  <c r="C4391" i="32"/>
  <c r="D4391" i="32"/>
  <c r="E4391" i="32"/>
  <c r="F4391" i="32"/>
  <c r="G4391" i="32"/>
  <c r="I4391" i="32"/>
  <c r="J4391" i="32"/>
  <c r="A4392" i="32"/>
  <c r="C4392" i="32"/>
  <c r="D4392" i="32"/>
  <c r="E4392" i="32"/>
  <c r="F4392" i="32"/>
  <c r="G4392" i="32"/>
  <c r="I4392" i="32"/>
  <c r="J4392" i="32"/>
  <c r="A4393" i="32"/>
  <c r="C4393" i="32"/>
  <c r="D4393" i="32"/>
  <c r="E4393" i="32"/>
  <c r="F4393" i="32"/>
  <c r="G4393" i="32"/>
  <c r="I4393" i="32"/>
  <c r="J4393" i="32"/>
  <c r="A4394" i="32"/>
  <c r="C4394" i="32"/>
  <c r="D4394" i="32"/>
  <c r="E4394" i="32"/>
  <c r="F4394" i="32"/>
  <c r="G4394" i="32"/>
  <c r="I4394" i="32"/>
  <c r="J4394" i="32"/>
  <c r="A4395" i="32"/>
  <c r="C4395" i="32"/>
  <c r="D4395" i="32"/>
  <c r="E4395" i="32"/>
  <c r="F4395" i="32"/>
  <c r="G4395" i="32"/>
  <c r="I4395" i="32"/>
  <c r="J4395" i="32"/>
  <c r="A4396" i="32"/>
  <c r="C4396" i="32"/>
  <c r="D4396" i="32"/>
  <c r="E4396" i="32"/>
  <c r="F4396" i="32"/>
  <c r="G4396" i="32"/>
  <c r="I4396" i="32"/>
  <c r="J4396" i="32"/>
  <c r="A4397" i="32"/>
  <c r="C4397" i="32"/>
  <c r="D4397" i="32"/>
  <c r="E4397" i="32"/>
  <c r="F4397" i="32"/>
  <c r="G4397" i="32"/>
  <c r="I4397" i="32"/>
  <c r="J4397" i="32"/>
  <c r="A4398" i="32"/>
  <c r="C4398" i="32"/>
  <c r="D4398" i="32"/>
  <c r="E4398" i="32"/>
  <c r="F4398" i="32"/>
  <c r="G4398" i="32"/>
  <c r="I4398" i="32"/>
  <c r="J4398" i="32"/>
  <c r="A4399" i="32"/>
  <c r="C4399" i="32"/>
  <c r="D4399" i="32"/>
  <c r="E4399" i="32"/>
  <c r="F4399" i="32"/>
  <c r="G4399" i="32"/>
  <c r="I4399" i="32"/>
  <c r="J4399" i="32"/>
  <c r="A4400" i="32"/>
  <c r="C4400" i="32"/>
  <c r="D4400" i="32"/>
  <c r="E4400" i="32"/>
  <c r="F4400" i="32"/>
  <c r="G4400" i="32"/>
  <c r="I4400" i="32"/>
  <c r="J4400" i="32"/>
  <c r="A4401" i="32"/>
  <c r="C4401" i="32"/>
  <c r="D4401" i="32"/>
  <c r="E4401" i="32"/>
  <c r="F4401" i="32"/>
  <c r="G4401" i="32"/>
  <c r="I4401" i="32"/>
  <c r="J4401" i="32"/>
  <c r="A4402" i="32"/>
  <c r="C4402" i="32"/>
  <c r="D4402" i="32"/>
  <c r="E4402" i="32"/>
  <c r="F4402" i="32"/>
  <c r="G4402" i="32"/>
  <c r="I4402" i="32"/>
  <c r="J4402" i="32"/>
  <c r="A4403" i="32"/>
  <c r="C4403" i="32"/>
  <c r="D4403" i="32"/>
  <c r="E4403" i="32"/>
  <c r="F4403" i="32"/>
  <c r="G4403" i="32"/>
  <c r="I4403" i="32"/>
  <c r="J4403" i="32"/>
  <c r="A4404" i="32"/>
  <c r="C4404" i="32"/>
  <c r="D4404" i="32"/>
  <c r="E4404" i="32"/>
  <c r="F4404" i="32"/>
  <c r="G4404" i="32"/>
  <c r="I4404" i="32"/>
  <c r="J4404" i="32"/>
  <c r="A4405" i="32"/>
  <c r="C4405" i="32"/>
  <c r="D4405" i="32"/>
  <c r="E4405" i="32"/>
  <c r="F4405" i="32"/>
  <c r="G4405" i="32"/>
  <c r="I4405" i="32"/>
  <c r="J4405" i="32"/>
  <c r="A4406" i="32"/>
  <c r="C4406" i="32"/>
  <c r="D4406" i="32"/>
  <c r="E4406" i="32"/>
  <c r="F4406" i="32"/>
  <c r="G4406" i="32"/>
  <c r="I4406" i="32"/>
  <c r="J4406" i="32"/>
  <c r="A4407" i="32"/>
  <c r="C4407" i="32"/>
  <c r="D4407" i="32"/>
  <c r="E4407" i="32"/>
  <c r="F4407" i="32"/>
  <c r="G4407" i="32"/>
  <c r="I4407" i="32"/>
  <c r="J4407" i="32"/>
  <c r="A4408" i="32"/>
  <c r="C4408" i="32"/>
  <c r="D4408" i="32"/>
  <c r="E4408" i="32"/>
  <c r="F4408" i="32"/>
  <c r="G4408" i="32"/>
  <c r="I4408" i="32"/>
  <c r="J4408" i="32"/>
  <c r="A4409" i="32"/>
  <c r="C4409" i="32"/>
  <c r="D4409" i="32"/>
  <c r="E4409" i="32"/>
  <c r="F4409" i="32"/>
  <c r="G4409" i="32"/>
  <c r="I4409" i="32"/>
  <c r="J4409" i="32"/>
  <c r="A4410" i="32"/>
  <c r="C4410" i="32"/>
  <c r="D4410" i="32"/>
  <c r="E4410" i="32"/>
  <c r="F4410" i="32"/>
  <c r="G4410" i="32"/>
  <c r="I4410" i="32"/>
  <c r="J4410" i="32"/>
  <c r="A4411" i="32"/>
  <c r="C4411" i="32"/>
  <c r="D4411" i="32"/>
  <c r="E4411" i="32"/>
  <c r="F4411" i="32"/>
  <c r="G4411" i="32"/>
  <c r="I4411" i="32"/>
  <c r="J4411" i="32"/>
  <c r="A4412" i="32"/>
  <c r="C4412" i="32"/>
  <c r="D4412" i="32"/>
  <c r="E4412" i="32"/>
  <c r="F4412" i="32"/>
  <c r="G4412" i="32"/>
  <c r="I4412" i="32"/>
  <c r="J4412" i="32"/>
  <c r="A4413" i="32"/>
  <c r="C4413" i="32"/>
  <c r="D4413" i="32"/>
  <c r="E4413" i="32"/>
  <c r="F4413" i="32"/>
  <c r="G4413" i="32"/>
  <c r="I4413" i="32"/>
  <c r="J4413" i="32"/>
  <c r="A4414" i="32"/>
  <c r="C4414" i="32"/>
  <c r="D4414" i="32"/>
  <c r="E4414" i="32"/>
  <c r="F4414" i="32"/>
  <c r="G4414" i="32"/>
  <c r="I4414" i="32"/>
  <c r="J4414" i="32"/>
  <c r="A4415" i="32"/>
  <c r="C4415" i="32"/>
  <c r="D4415" i="32"/>
  <c r="E4415" i="32"/>
  <c r="F4415" i="32"/>
  <c r="G4415" i="32"/>
  <c r="I4415" i="32"/>
  <c r="J4415" i="32"/>
  <c r="A4416" i="32"/>
  <c r="C4416" i="32"/>
  <c r="D4416" i="32"/>
  <c r="E4416" i="32"/>
  <c r="F4416" i="32"/>
  <c r="G4416" i="32"/>
  <c r="I4416" i="32"/>
  <c r="J4416" i="32"/>
  <c r="A4417" i="32"/>
  <c r="C4417" i="32"/>
  <c r="D4417" i="32"/>
  <c r="E4417" i="32"/>
  <c r="F4417" i="32"/>
  <c r="G4417" i="32"/>
  <c r="I4417" i="32"/>
  <c r="J4417" i="32"/>
  <c r="A4418" i="32"/>
  <c r="C4418" i="32"/>
  <c r="D4418" i="32"/>
  <c r="E4418" i="32"/>
  <c r="F4418" i="32"/>
  <c r="G4418" i="32"/>
  <c r="I4418" i="32"/>
  <c r="J4418" i="32"/>
  <c r="A4419" i="32"/>
  <c r="C4419" i="32"/>
  <c r="D4419" i="32"/>
  <c r="E4419" i="32"/>
  <c r="F4419" i="32"/>
  <c r="G4419" i="32"/>
  <c r="I4419" i="32"/>
  <c r="J4419" i="32"/>
  <c r="A4420" i="32"/>
  <c r="C4420" i="32"/>
  <c r="D4420" i="32"/>
  <c r="E4420" i="32"/>
  <c r="F4420" i="32"/>
  <c r="G4420" i="32"/>
  <c r="I4420" i="32"/>
  <c r="J4420" i="32"/>
  <c r="A4421" i="32"/>
  <c r="C4421" i="32"/>
  <c r="D4421" i="32"/>
  <c r="E4421" i="32"/>
  <c r="F4421" i="32"/>
  <c r="G4421" i="32"/>
  <c r="I4421" i="32"/>
  <c r="J4421" i="32"/>
  <c r="A4422" i="32"/>
  <c r="C4422" i="32"/>
  <c r="D4422" i="32"/>
  <c r="E4422" i="32"/>
  <c r="F4422" i="32"/>
  <c r="G4422" i="32"/>
  <c r="I4422" i="32"/>
  <c r="J4422" i="32"/>
  <c r="A4423" i="32"/>
  <c r="C4423" i="32"/>
  <c r="D4423" i="32"/>
  <c r="E4423" i="32"/>
  <c r="F4423" i="32"/>
  <c r="G4423" i="32"/>
  <c r="I4423" i="32"/>
  <c r="J4423" i="32"/>
  <c r="A4424" i="32"/>
  <c r="C4424" i="32"/>
  <c r="D4424" i="32"/>
  <c r="E4424" i="32"/>
  <c r="F4424" i="32"/>
  <c r="G4424" i="32"/>
  <c r="I4424" i="32"/>
  <c r="J4424" i="32"/>
  <c r="A4425" i="32"/>
  <c r="C4425" i="32"/>
  <c r="D4425" i="32"/>
  <c r="E4425" i="32"/>
  <c r="F4425" i="32"/>
  <c r="G4425" i="32"/>
  <c r="I4425" i="32"/>
  <c r="J4425" i="32"/>
  <c r="A4426" i="32"/>
  <c r="C4426" i="32"/>
  <c r="D4426" i="32"/>
  <c r="E4426" i="32"/>
  <c r="F4426" i="32"/>
  <c r="G4426" i="32"/>
  <c r="I4426" i="32"/>
  <c r="J4426" i="32"/>
  <c r="A4427" i="32"/>
  <c r="C4427" i="32"/>
  <c r="D4427" i="32"/>
  <c r="E4427" i="32"/>
  <c r="F4427" i="32"/>
  <c r="G4427" i="32"/>
  <c r="I4427" i="32"/>
  <c r="J4427" i="32"/>
  <c r="A4428" i="32"/>
  <c r="C4428" i="32"/>
  <c r="D4428" i="32"/>
  <c r="E4428" i="32"/>
  <c r="F4428" i="32"/>
  <c r="G4428" i="32"/>
  <c r="I4428" i="32"/>
  <c r="J4428" i="32"/>
  <c r="A4429" i="32"/>
  <c r="C4429" i="32"/>
  <c r="D4429" i="32"/>
  <c r="E4429" i="32"/>
  <c r="F4429" i="32"/>
  <c r="G4429" i="32"/>
  <c r="I4429" i="32"/>
  <c r="J4429" i="32"/>
  <c r="A4430" i="32"/>
  <c r="C4430" i="32"/>
  <c r="D4430" i="32"/>
  <c r="E4430" i="32"/>
  <c r="F4430" i="32"/>
  <c r="G4430" i="32"/>
  <c r="I4430" i="32"/>
  <c r="J4430" i="32"/>
  <c r="A4431" i="32"/>
  <c r="C4431" i="32"/>
  <c r="D4431" i="32"/>
  <c r="E4431" i="32"/>
  <c r="F4431" i="32"/>
  <c r="G4431" i="32"/>
  <c r="I4431" i="32"/>
  <c r="J4431" i="32"/>
  <c r="A4432" i="32"/>
  <c r="C4432" i="32"/>
  <c r="D4432" i="32"/>
  <c r="E4432" i="32"/>
  <c r="F4432" i="32"/>
  <c r="G4432" i="32"/>
  <c r="I4432" i="32"/>
  <c r="J4432" i="32"/>
  <c r="A4433" i="32"/>
  <c r="C4433" i="32"/>
  <c r="D4433" i="32"/>
  <c r="E4433" i="32"/>
  <c r="F4433" i="32"/>
  <c r="G4433" i="32"/>
  <c r="I4433" i="32"/>
  <c r="J4433" i="32"/>
  <c r="A4434" i="32"/>
  <c r="C4434" i="32"/>
  <c r="D4434" i="32"/>
  <c r="E4434" i="32"/>
  <c r="F4434" i="32"/>
  <c r="G4434" i="32"/>
  <c r="I4434" i="32"/>
  <c r="J4434" i="32"/>
  <c r="A4435" i="32"/>
  <c r="C4435" i="32"/>
  <c r="D4435" i="32"/>
  <c r="E4435" i="32"/>
  <c r="F4435" i="32"/>
  <c r="G4435" i="32"/>
  <c r="I4435" i="32"/>
  <c r="J4435" i="32"/>
  <c r="A4436" i="32"/>
  <c r="C4436" i="32"/>
  <c r="D4436" i="32"/>
  <c r="E4436" i="32"/>
  <c r="F4436" i="32"/>
  <c r="G4436" i="32"/>
  <c r="I4436" i="32"/>
  <c r="J4436" i="32"/>
  <c r="A4437" i="32"/>
  <c r="C4437" i="32"/>
  <c r="D4437" i="32"/>
  <c r="E4437" i="32"/>
  <c r="F4437" i="32"/>
  <c r="G4437" i="32"/>
  <c r="I4437" i="32"/>
  <c r="J4437" i="32"/>
  <c r="A4438" i="32"/>
  <c r="C4438" i="32"/>
  <c r="D4438" i="32"/>
  <c r="E4438" i="32"/>
  <c r="F4438" i="32"/>
  <c r="G4438" i="32"/>
  <c r="I4438" i="32"/>
  <c r="J4438" i="32"/>
  <c r="A4439" i="32"/>
  <c r="C4439" i="32"/>
  <c r="D4439" i="32"/>
  <c r="E4439" i="32"/>
  <c r="F4439" i="32"/>
  <c r="G4439" i="32"/>
  <c r="I4439" i="32"/>
  <c r="J4439" i="32"/>
  <c r="A4440" i="32"/>
  <c r="C4440" i="32"/>
  <c r="D4440" i="32"/>
  <c r="E4440" i="32"/>
  <c r="F4440" i="32"/>
  <c r="G4440" i="32"/>
  <c r="I4440" i="32"/>
  <c r="J4440" i="32"/>
  <c r="A4441" i="32"/>
  <c r="C4441" i="32"/>
  <c r="D4441" i="32"/>
  <c r="E4441" i="32"/>
  <c r="F4441" i="32"/>
  <c r="G4441" i="32"/>
  <c r="I4441" i="32"/>
  <c r="J4441" i="32"/>
  <c r="A4442" i="32"/>
  <c r="C4442" i="32"/>
  <c r="D4442" i="32"/>
  <c r="E4442" i="32"/>
  <c r="F4442" i="32"/>
  <c r="G4442" i="32"/>
  <c r="I4442" i="32"/>
  <c r="J4442" i="32"/>
  <c r="A4443" i="32"/>
  <c r="C4443" i="32"/>
  <c r="D4443" i="32"/>
  <c r="E4443" i="32"/>
  <c r="F4443" i="32"/>
  <c r="G4443" i="32"/>
  <c r="I4443" i="32"/>
  <c r="J4443" i="32"/>
  <c r="A4444" i="32"/>
  <c r="C4444" i="32"/>
  <c r="D4444" i="32"/>
  <c r="E4444" i="32"/>
  <c r="F4444" i="32"/>
  <c r="G4444" i="32"/>
  <c r="I4444" i="32"/>
  <c r="J4444" i="32"/>
  <c r="A4445" i="32"/>
  <c r="C4445" i="32"/>
  <c r="D4445" i="32"/>
  <c r="E4445" i="32"/>
  <c r="F4445" i="32"/>
  <c r="G4445" i="32"/>
  <c r="I4445" i="32"/>
  <c r="J4445" i="32"/>
  <c r="A4446" i="32"/>
  <c r="C4446" i="32"/>
  <c r="D4446" i="32"/>
  <c r="E4446" i="32"/>
  <c r="F4446" i="32"/>
  <c r="G4446" i="32"/>
  <c r="I4446" i="32"/>
  <c r="J4446" i="32"/>
  <c r="A4447" i="32"/>
  <c r="C4447" i="32"/>
  <c r="D4447" i="32"/>
  <c r="E4447" i="32"/>
  <c r="F4447" i="32"/>
  <c r="G4447" i="32"/>
  <c r="I4447" i="32"/>
  <c r="J4447" i="32"/>
  <c r="A4448" i="32"/>
  <c r="C4448" i="32"/>
  <c r="D4448" i="32"/>
  <c r="E4448" i="32"/>
  <c r="F4448" i="32"/>
  <c r="G4448" i="32"/>
  <c r="I4448" i="32"/>
  <c r="J4448" i="32"/>
  <c r="A4449" i="32"/>
  <c r="C4449" i="32"/>
  <c r="D4449" i="32"/>
  <c r="E4449" i="32"/>
  <c r="F4449" i="32"/>
  <c r="G4449" i="32"/>
  <c r="I4449" i="32"/>
  <c r="J4449" i="32"/>
  <c r="A4450" i="32"/>
  <c r="C4450" i="32"/>
  <c r="D4450" i="32"/>
  <c r="E4450" i="32"/>
  <c r="F4450" i="32"/>
  <c r="G4450" i="32"/>
  <c r="I4450" i="32"/>
  <c r="J4450" i="32"/>
  <c r="A4451" i="32"/>
  <c r="C4451" i="32"/>
  <c r="D4451" i="32"/>
  <c r="E4451" i="32"/>
  <c r="F4451" i="32"/>
  <c r="G4451" i="32"/>
  <c r="I4451" i="32"/>
  <c r="J4451" i="32"/>
  <c r="A4452" i="32"/>
  <c r="C4452" i="32"/>
  <c r="D4452" i="32"/>
  <c r="E4452" i="32"/>
  <c r="F4452" i="32"/>
  <c r="G4452" i="32"/>
  <c r="I4452" i="32"/>
  <c r="J4452" i="32"/>
  <c r="A4453" i="32"/>
  <c r="C4453" i="32"/>
  <c r="D4453" i="32"/>
  <c r="E4453" i="32"/>
  <c r="F4453" i="32"/>
  <c r="G4453" i="32"/>
  <c r="I4453" i="32"/>
  <c r="J4453" i="32"/>
  <c r="A4454" i="32"/>
  <c r="C4454" i="32"/>
  <c r="D4454" i="32"/>
  <c r="E4454" i="32"/>
  <c r="F4454" i="32"/>
  <c r="G4454" i="32"/>
  <c r="I4454" i="32"/>
  <c r="J4454" i="32"/>
  <c r="A4455" i="32"/>
  <c r="C4455" i="32"/>
  <c r="D4455" i="32"/>
  <c r="E4455" i="32"/>
  <c r="F4455" i="32"/>
  <c r="G4455" i="32"/>
  <c r="I4455" i="32"/>
  <c r="J4455" i="32"/>
  <c r="A4456" i="32"/>
  <c r="C4456" i="32"/>
  <c r="D4456" i="32"/>
  <c r="E4456" i="32"/>
  <c r="F4456" i="32"/>
  <c r="G4456" i="32"/>
  <c r="I4456" i="32"/>
  <c r="J4456" i="32"/>
  <c r="A4457" i="32"/>
  <c r="C4457" i="32"/>
  <c r="D4457" i="32"/>
  <c r="E4457" i="32"/>
  <c r="F4457" i="32"/>
  <c r="G4457" i="32"/>
  <c r="I4457" i="32"/>
  <c r="J4457" i="32"/>
  <c r="A4458" i="32"/>
  <c r="C4458" i="32"/>
  <c r="D4458" i="32"/>
  <c r="E4458" i="32"/>
  <c r="F4458" i="32"/>
  <c r="G4458" i="32"/>
  <c r="I4458" i="32"/>
  <c r="J4458" i="32"/>
  <c r="A4459" i="32"/>
  <c r="C4459" i="32"/>
  <c r="D4459" i="32"/>
  <c r="E4459" i="32"/>
  <c r="F4459" i="32"/>
  <c r="G4459" i="32"/>
  <c r="I4459" i="32"/>
  <c r="J4459" i="32"/>
  <c r="A4460" i="32"/>
  <c r="C4460" i="32"/>
  <c r="D4460" i="32"/>
  <c r="E4460" i="32"/>
  <c r="F4460" i="32"/>
  <c r="G4460" i="32"/>
  <c r="I4460" i="32"/>
  <c r="J4460" i="32"/>
  <c r="A4461" i="32"/>
  <c r="C4461" i="32"/>
  <c r="D4461" i="32"/>
  <c r="E4461" i="32"/>
  <c r="F4461" i="32"/>
  <c r="G4461" i="32"/>
  <c r="I4461" i="32"/>
  <c r="J4461" i="32"/>
  <c r="A4462" i="32"/>
  <c r="C4462" i="32"/>
  <c r="D4462" i="32"/>
  <c r="E4462" i="32"/>
  <c r="F4462" i="32"/>
  <c r="G4462" i="32"/>
  <c r="I4462" i="32"/>
  <c r="J4462" i="32"/>
  <c r="A4463" i="32"/>
  <c r="C4463" i="32"/>
  <c r="D4463" i="32"/>
  <c r="E4463" i="32"/>
  <c r="F4463" i="32"/>
  <c r="G4463" i="32"/>
  <c r="I4463" i="32"/>
  <c r="J4463" i="32"/>
  <c r="A4464" i="32"/>
  <c r="C4464" i="32"/>
  <c r="D4464" i="32"/>
  <c r="E4464" i="32"/>
  <c r="F4464" i="32"/>
  <c r="G4464" i="32"/>
  <c r="I4464" i="32"/>
  <c r="J4464" i="32"/>
  <c r="A4465" i="32"/>
  <c r="C4465" i="32"/>
  <c r="D4465" i="32"/>
  <c r="E4465" i="32"/>
  <c r="F4465" i="32"/>
  <c r="G4465" i="32"/>
  <c r="I4465" i="32"/>
  <c r="J4465" i="32"/>
  <c r="A4466" i="32"/>
  <c r="C4466" i="32"/>
  <c r="D4466" i="32"/>
  <c r="E4466" i="32"/>
  <c r="F4466" i="32"/>
  <c r="G4466" i="32"/>
  <c r="I4466" i="32"/>
  <c r="J4466" i="32"/>
  <c r="A4467" i="32"/>
  <c r="C4467" i="32"/>
  <c r="D4467" i="32"/>
  <c r="E4467" i="32"/>
  <c r="F4467" i="32"/>
  <c r="G4467" i="32"/>
  <c r="I4467" i="32"/>
  <c r="J4467" i="32"/>
  <c r="A4468" i="32"/>
  <c r="C4468" i="32"/>
  <c r="D4468" i="32"/>
  <c r="E4468" i="32"/>
  <c r="F4468" i="32"/>
  <c r="G4468" i="32"/>
  <c r="I4468" i="32"/>
  <c r="J4468" i="32"/>
  <c r="A4469" i="32"/>
  <c r="C4469" i="32"/>
  <c r="D4469" i="32"/>
  <c r="E4469" i="32"/>
  <c r="F4469" i="32"/>
  <c r="G4469" i="32"/>
  <c r="I4469" i="32"/>
  <c r="J4469" i="32"/>
  <c r="A4470" i="32"/>
  <c r="C4470" i="32"/>
  <c r="D4470" i="32"/>
  <c r="E4470" i="32"/>
  <c r="F4470" i="32"/>
  <c r="G4470" i="32"/>
  <c r="I4470" i="32"/>
  <c r="J4470" i="32"/>
  <c r="A4471" i="32"/>
  <c r="C4471" i="32"/>
  <c r="D4471" i="32"/>
  <c r="E4471" i="32"/>
  <c r="F4471" i="32"/>
  <c r="G4471" i="32"/>
  <c r="I4471" i="32"/>
  <c r="J4471" i="32"/>
  <c r="A4472" i="32"/>
  <c r="C4472" i="32"/>
  <c r="D4472" i="32"/>
  <c r="E4472" i="32"/>
  <c r="F4472" i="32"/>
  <c r="G4472" i="32"/>
  <c r="I4472" i="32"/>
  <c r="J4472" i="32"/>
  <c r="A4473" i="32"/>
  <c r="C4473" i="32"/>
  <c r="D4473" i="32"/>
  <c r="E4473" i="32"/>
  <c r="F4473" i="32"/>
  <c r="G4473" i="32"/>
  <c r="I4473" i="32"/>
  <c r="J4473" i="32"/>
  <c r="A4474" i="32"/>
  <c r="C4474" i="32"/>
  <c r="D4474" i="32"/>
  <c r="E4474" i="32"/>
  <c r="F4474" i="32"/>
  <c r="G4474" i="32"/>
  <c r="I4474" i="32"/>
  <c r="J4474" i="32"/>
  <c r="A4475" i="32"/>
  <c r="C4475" i="32"/>
  <c r="D4475" i="32"/>
  <c r="E4475" i="32"/>
  <c r="F4475" i="32"/>
  <c r="G4475" i="32"/>
  <c r="I4475" i="32"/>
  <c r="J4475" i="32"/>
  <c r="A4476" i="32"/>
  <c r="C4476" i="32"/>
  <c r="D4476" i="32"/>
  <c r="E4476" i="32"/>
  <c r="F4476" i="32"/>
  <c r="G4476" i="32"/>
  <c r="I4476" i="32"/>
  <c r="J4476" i="32"/>
  <c r="A4477" i="32"/>
  <c r="C4477" i="32"/>
  <c r="D4477" i="32"/>
  <c r="E4477" i="32"/>
  <c r="F4477" i="32"/>
  <c r="G4477" i="32"/>
  <c r="I4477" i="32"/>
  <c r="J4477" i="32"/>
  <c r="A4478" i="32"/>
  <c r="C4478" i="32"/>
  <c r="D4478" i="32"/>
  <c r="E4478" i="32"/>
  <c r="F4478" i="32"/>
  <c r="G4478" i="32"/>
  <c r="I4478" i="32"/>
  <c r="J4478" i="32"/>
  <c r="A4479" i="32"/>
  <c r="C4479" i="32"/>
  <c r="D4479" i="32"/>
  <c r="E4479" i="32"/>
  <c r="F4479" i="32"/>
  <c r="G4479" i="32"/>
  <c r="I4479" i="32"/>
  <c r="J4479" i="32"/>
  <c r="A4480" i="32"/>
  <c r="C4480" i="32"/>
  <c r="D4480" i="32"/>
  <c r="E4480" i="32"/>
  <c r="F4480" i="32"/>
  <c r="G4480" i="32"/>
  <c r="I4480" i="32"/>
  <c r="J4480" i="32"/>
  <c r="A4481" i="32"/>
  <c r="C4481" i="32"/>
  <c r="D4481" i="32"/>
  <c r="E4481" i="32"/>
  <c r="F4481" i="32"/>
  <c r="G4481" i="32"/>
  <c r="I4481" i="32"/>
  <c r="J4481" i="32"/>
  <c r="A4482" i="32"/>
  <c r="C4482" i="32"/>
  <c r="D4482" i="32"/>
  <c r="E4482" i="32"/>
  <c r="F4482" i="32"/>
  <c r="G4482" i="32"/>
  <c r="I4482" i="32"/>
  <c r="J4482" i="32"/>
  <c r="A4483" i="32"/>
  <c r="C4483" i="32"/>
  <c r="D4483" i="32"/>
  <c r="E4483" i="32"/>
  <c r="F4483" i="32"/>
  <c r="G4483" i="32"/>
  <c r="I4483" i="32"/>
  <c r="J4483" i="32"/>
  <c r="A4484" i="32"/>
  <c r="C4484" i="32"/>
  <c r="D4484" i="32"/>
  <c r="E4484" i="32"/>
  <c r="F4484" i="32"/>
  <c r="G4484" i="32"/>
  <c r="I4484" i="32"/>
  <c r="J4484" i="32"/>
  <c r="A4485" i="32"/>
  <c r="C4485" i="32"/>
  <c r="D4485" i="32"/>
  <c r="E4485" i="32"/>
  <c r="F4485" i="32"/>
  <c r="G4485" i="32"/>
  <c r="I4485" i="32"/>
  <c r="J4485" i="32"/>
  <c r="A4486" i="32"/>
  <c r="C4486" i="32"/>
  <c r="D4486" i="32"/>
  <c r="E4486" i="32"/>
  <c r="F4486" i="32"/>
  <c r="G4486" i="32"/>
  <c r="I4486" i="32"/>
  <c r="J4486" i="32"/>
  <c r="A4487" i="32"/>
  <c r="C4487" i="32"/>
  <c r="D4487" i="32"/>
  <c r="E4487" i="32"/>
  <c r="F4487" i="32"/>
  <c r="G4487" i="32"/>
  <c r="I4487" i="32"/>
  <c r="J4487" i="32"/>
  <c r="A4488" i="32"/>
  <c r="C4488" i="32"/>
  <c r="D4488" i="32"/>
  <c r="E4488" i="32"/>
  <c r="F4488" i="32"/>
  <c r="G4488" i="32"/>
  <c r="I4488" i="32"/>
  <c r="J4488" i="32"/>
  <c r="A4489" i="32"/>
  <c r="C4489" i="32"/>
  <c r="D4489" i="32"/>
  <c r="E4489" i="32"/>
  <c r="F4489" i="32"/>
  <c r="G4489" i="32"/>
  <c r="I4489" i="32"/>
  <c r="J4489" i="32"/>
  <c r="A4490" i="32"/>
  <c r="C4490" i="32"/>
  <c r="D4490" i="32"/>
  <c r="E4490" i="32"/>
  <c r="F4490" i="32"/>
  <c r="G4490" i="32"/>
  <c r="I4490" i="32"/>
  <c r="J4490" i="32"/>
  <c r="A4491" i="32"/>
  <c r="C4491" i="32"/>
  <c r="D4491" i="32"/>
  <c r="E4491" i="32"/>
  <c r="F4491" i="32"/>
  <c r="G4491" i="32"/>
  <c r="I4491" i="32"/>
  <c r="J4491" i="32"/>
  <c r="A4492" i="32"/>
  <c r="C4492" i="32"/>
  <c r="D4492" i="32"/>
  <c r="E4492" i="32"/>
  <c r="F4492" i="32"/>
  <c r="G4492" i="32"/>
  <c r="I4492" i="32"/>
  <c r="J4492" i="32"/>
  <c r="A4493" i="32"/>
  <c r="C4493" i="32"/>
  <c r="D4493" i="32"/>
  <c r="E4493" i="32"/>
  <c r="F4493" i="32"/>
  <c r="G4493" i="32"/>
  <c r="I4493" i="32"/>
  <c r="J4493" i="32"/>
  <c r="A4494" i="32"/>
  <c r="C4494" i="32"/>
  <c r="D4494" i="32"/>
  <c r="E4494" i="32"/>
  <c r="F4494" i="32"/>
  <c r="G4494" i="32"/>
  <c r="I4494" i="32"/>
  <c r="J4494" i="32"/>
  <c r="A4495" i="32"/>
  <c r="C4495" i="32"/>
  <c r="D4495" i="32"/>
  <c r="E4495" i="32"/>
  <c r="F4495" i="32"/>
  <c r="G4495" i="32"/>
  <c r="I4495" i="32"/>
  <c r="J4495" i="32"/>
  <c r="A4496" i="32"/>
  <c r="C4496" i="32"/>
  <c r="D4496" i="32"/>
  <c r="E4496" i="32"/>
  <c r="F4496" i="32"/>
  <c r="G4496" i="32"/>
  <c r="I4496" i="32"/>
  <c r="J4496" i="32"/>
  <c r="A4497" i="32"/>
  <c r="C4497" i="32"/>
  <c r="D4497" i="32"/>
  <c r="E4497" i="32"/>
  <c r="F4497" i="32"/>
  <c r="G4497" i="32"/>
  <c r="I4497" i="32"/>
  <c r="J4497" i="32"/>
  <c r="A4498" i="32"/>
  <c r="C4498" i="32"/>
  <c r="D4498" i="32"/>
  <c r="E4498" i="32"/>
  <c r="F4498" i="32"/>
  <c r="G4498" i="32"/>
  <c r="I4498" i="32"/>
  <c r="J4498" i="32"/>
  <c r="A4499" i="32"/>
  <c r="C4499" i="32"/>
  <c r="D4499" i="32"/>
  <c r="E4499" i="32"/>
  <c r="F4499" i="32"/>
  <c r="G4499" i="32"/>
  <c r="I4499" i="32"/>
  <c r="J4499" i="32"/>
  <c r="A4500" i="32"/>
  <c r="C4500" i="32"/>
  <c r="D4500" i="32"/>
  <c r="E4500" i="32"/>
  <c r="F4500" i="32"/>
  <c r="G4500" i="32"/>
  <c r="I4500" i="32"/>
  <c r="J4500" i="32"/>
  <c r="A4501" i="32"/>
  <c r="C4501" i="32"/>
  <c r="D4501" i="32"/>
  <c r="E4501" i="32"/>
  <c r="F4501" i="32"/>
  <c r="G4501" i="32"/>
  <c r="I4501" i="32"/>
  <c r="J4501" i="32"/>
  <c r="A4502" i="32"/>
  <c r="C4502" i="32"/>
  <c r="D4502" i="32"/>
  <c r="E4502" i="32"/>
  <c r="F4502" i="32"/>
  <c r="G4502" i="32"/>
  <c r="I4502" i="32"/>
  <c r="J4502" i="32"/>
  <c r="A4503" i="32"/>
  <c r="C4503" i="32"/>
  <c r="D4503" i="32"/>
  <c r="E4503" i="32"/>
  <c r="F4503" i="32"/>
  <c r="G4503" i="32"/>
  <c r="I4503" i="32"/>
  <c r="J4503" i="32"/>
  <c r="A4504" i="32"/>
  <c r="C4504" i="32"/>
  <c r="D4504" i="32"/>
  <c r="E4504" i="32"/>
  <c r="F4504" i="32"/>
  <c r="G4504" i="32"/>
  <c r="I4504" i="32"/>
  <c r="J4504" i="32"/>
  <c r="A4505" i="32"/>
  <c r="C4505" i="32"/>
  <c r="D4505" i="32"/>
  <c r="E4505" i="32"/>
  <c r="F4505" i="32"/>
  <c r="G4505" i="32"/>
  <c r="I4505" i="32"/>
  <c r="J4505" i="32"/>
  <c r="A4506" i="32"/>
  <c r="C4506" i="32"/>
  <c r="D4506" i="32"/>
  <c r="E4506" i="32"/>
  <c r="F4506" i="32"/>
  <c r="G4506" i="32"/>
  <c r="I4506" i="32"/>
  <c r="J4506" i="32"/>
  <c r="A4507" i="32"/>
  <c r="C4507" i="32"/>
  <c r="D4507" i="32"/>
  <c r="E4507" i="32"/>
  <c r="F4507" i="32"/>
  <c r="G4507" i="32"/>
  <c r="I4507" i="32"/>
  <c r="J4507" i="32"/>
  <c r="A4508" i="32"/>
  <c r="C4508" i="32"/>
  <c r="D4508" i="32"/>
  <c r="E4508" i="32"/>
  <c r="F4508" i="32"/>
  <c r="G4508" i="32"/>
  <c r="I4508" i="32"/>
  <c r="J4508" i="32"/>
  <c r="A4509" i="32"/>
  <c r="C4509" i="32"/>
  <c r="D4509" i="32"/>
  <c r="E4509" i="32"/>
  <c r="F4509" i="32"/>
  <c r="G4509" i="32"/>
  <c r="I4509" i="32"/>
  <c r="J4509" i="32"/>
  <c r="A4510" i="32"/>
  <c r="C4510" i="32"/>
  <c r="D4510" i="32"/>
  <c r="E4510" i="32"/>
  <c r="F4510" i="32"/>
  <c r="G4510" i="32"/>
  <c r="I4510" i="32"/>
  <c r="J4510" i="32"/>
  <c r="A4511" i="32"/>
  <c r="C4511" i="32"/>
  <c r="D4511" i="32"/>
  <c r="E4511" i="32"/>
  <c r="F4511" i="32"/>
  <c r="G4511" i="32"/>
  <c r="I4511" i="32"/>
  <c r="J4511" i="32"/>
  <c r="A4512" i="32"/>
  <c r="C4512" i="32"/>
  <c r="D4512" i="32"/>
  <c r="E4512" i="32"/>
  <c r="F4512" i="32"/>
  <c r="G4512" i="32"/>
  <c r="I4512" i="32"/>
  <c r="J4512" i="32"/>
  <c r="A4513" i="32"/>
  <c r="C4513" i="32"/>
  <c r="D4513" i="32"/>
  <c r="E4513" i="32"/>
  <c r="F4513" i="32"/>
  <c r="G4513" i="32"/>
  <c r="I4513" i="32"/>
  <c r="J4513" i="32"/>
  <c r="A4514" i="32"/>
  <c r="C4514" i="32"/>
  <c r="D4514" i="32"/>
  <c r="E4514" i="32"/>
  <c r="F4514" i="32"/>
  <c r="G4514" i="32"/>
  <c r="I4514" i="32"/>
  <c r="J4514" i="32"/>
  <c r="A4515" i="32"/>
  <c r="C4515" i="32"/>
  <c r="D4515" i="32"/>
  <c r="E4515" i="32"/>
  <c r="F4515" i="32"/>
  <c r="G4515" i="32"/>
  <c r="I4515" i="32"/>
  <c r="J4515" i="32"/>
  <c r="A4516" i="32"/>
  <c r="C4516" i="32"/>
  <c r="D4516" i="32"/>
  <c r="E4516" i="32"/>
  <c r="F4516" i="32"/>
  <c r="G4516" i="32"/>
  <c r="I4516" i="32"/>
  <c r="J4516" i="32"/>
  <c r="A4517" i="32"/>
  <c r="C4517" i="32"/>
  <c r="D4517" i="32"/>
  <c r="E4517" i="32"/>
  <c r="F4517" i="32"/>
  <c r="G4517" i="32"/>
  <c r="I4517" i="32"/>
  <c r="J4517" i="32"/>
  <c r="A4518" i="32"/>
  <c r="C4518" i="32"/>
  <c r="D4518" i="32"/>
  <c r="E4518" i="32"/>
  <c r="F4518" i="32"/>
  <c r="G4518" i="32"/>
  <c r="I4518" i="32"/>
  <c r="J4518" i="32"/>
  <c r="A4519" i="32"/>
  <c r="C4519" i="32"/>
  <c r="D4519" i="32"/>
  <c r="E4519" i="32"/>
  <c r="F4519" i="32"/>
  <c r="G4519" i="32"/>
  <c r="I4519" i="32"/>
  <c r="J4519" i="32"/>
  <c r="A4520" i="32"/>
  <c r="C4520" i="32"/>
  <c r="D4520" i="32"/>
  <c r="E4520" i="32"/>
  <c r="F4520" i="32"/>
  <c r="G4520" i="32"/>
  <c r="I4520" i="32"/>
  <c r="J4520" i="32"/>
  <c r="A4521" i="32"/>
  <c r="C4521" i="32"/>
  <c r="D4521" i="32"/>
  <c r="E4521" i="32"/>
  <c r="F4521" i="32"/>
  <c r="G4521" i="32"/>
  <c r="I4521" i="32"/>
  <c r="J4521" i="32"/>
  <c r="A4522" i="32"/>
  <c r="C4522" i="32"/>
  <c r="D4522" i="32"/>
  <c r="E4522" i="32"/>
  <c r="F4522" i="32"/>
  <c r="G4522" i="32"/>
  <c r="I4522" i="32"/>
  <c r="J4522" i="32"/>
  <c r="A4523" i="32"/>
  <c r="C4523" i="32"/>
  <c r="D4523" i="32"/>
  <c r="E4523" i="32"/>
  <c r="F4523" i="32"/>
  <c r="G4523" i="32"/>
  <c r="I4523" i="32"/>
  <c r="J4523" i="32"/>
  <c r="A4524" i="32"/>
  <c r="C4524" i="32"/>
  <c r="D4524" i="32"/>
  <c r="E4524" i="32"/>
  <c r="F4524" i="32"/>
  <c r="G4524" i="32"/>
  <c r="I4524" i="32"/>
  <c r="J4524" i="32"/>
  <c r="A4525" i="32"/>
  <c r="C4525" i="32"/>
  <c r="D4525" i="32"/>
  <c r="E4525" i="32"/>
  <c r="F4525" i="32"/>
  <c r="G4525" i="32"/>
  <c r="I4525" i="32"/>
  <c r="J4525" i="32"/>
  <c r="A4526" i="32"/>
  <c r="C4526" i="32"/>
  <c r="D4526" i="32"/>
  <c r="E4526" i="32"/>
  <c r="F4526" i="32"/>
  <c r="G4526" i="32"/>
  <c r="I4526" i="32"/>
  <c r="J4526" i="32"/>
  <c r="A4527" i="32"/>
  <c r="C4527" i="32"/>
  <c r="D4527" i="32"/>
  <c r="E4527" i="32"/>
  <c r="F4527" i="32"/>
  <c r="G4527" i="32"/>
  <c r="I4527" i="32"/>
  <c r="J4527" i="32"/>
  <c r="A4528" i="32"/>
  <c r="C4528" i="32"/>
  <c r="D4528" i="32"/>
  <c r="E4528" i="32"/>
  <c r="F4528" i="32"/>
  <c r="G4528" i="32"/>
  <c r="I4528" i="32"/>
  <c r="J4528" i="32"/>
  <c r="A4529" i="32"/>
  <c r="C4529" i="32"/>
  <c r="D4529" i="32"/>
  <c r="E4529" i="32"/>
  <c r="F4529" i="32"/>
  <c r="G4529" i="32"/>
  <c r="I4529" i="32"/>
  <c r="J4529" i="32"/>
  <c r="A4530" i="32"/>
  <c r="C4530" i="32"/>
  <c r="D4530" i="32"/>
  <c r="E4530" i="32"/>
  <c r="F4530" i="32"/>
  <c r="G4530" i="32"/>
  <c r="I4530" i="32"/>
  <c r="J4530" i="32"/>
  <c r="A4531" i="32"/>
  <c r="C4531" i="32"/>
  <c r="D4531" i="32"/>
  <c r="E4531" i="32"/>
  <c r="F4531" i="32"/>
  <c r="G4531" i="32"/>
  <c r="I4531" i="32"/>
  <c r="J4531" i="32"/>
  <c r="A4532" i="32"/>
  <c r="C4532" i="32"/>
  <c r="D4532" i="32"/>
  <c r="E4532" i="32"/>
  <c r="F4532" i="32"/>
  <c r="G4532" i="32"/>
  <c r="I4532" i="32"/>
  <c r="J4532" i="32"/>
  <c r="A4533" i="32"/>
  <c r="C4533" i="32"/>
  <c r="D4533" i="32"/>
  <c r="E4533" i="32"/>
  <c r="F4533" i="32"/>
  <c r="G4533" i="32"/>
  <c r="I4533" i="32"/>
  <c r="J4533" i="32"/>
  <c r="A4534" i="32"/>
  <c r="C4534" i="32"/>
  <c r="D4534" i="32"/>
  <c r="E4534" i="32"/>
  <c r="F4534" i="32"/>
  <c r="G4534" i="32"/>
  <c r="I4534" i="32"/>
  <c r="J4534" i="32"/>
  <c r="A4535" i="32"/>
  <c r="C4535" i="32"/>
  <c r="D4535" i="32"/>
  <c r="E4535" i="32"/>
  <c r="F4535" i="32"/>
  <c r="G4535" i="32"/>
  <c r="I4535" i="32"/>
  <c r="J4535" i="32"/>
  <c r="A4536" i="32"/>
  <c r="C4536" i="32"/>
  <c r="D4536" i="32"/>
  <c r="E4536" i="32"/>
  <c r="F4536" i="32"/>
  <c r="G4536" i="32"/>
  <c r="I4536" i="32"/>
  <c r="J4536" i="32"/>
  <c r="A4537" i="32"/>
  <c r="C4537" i="32"/>
  <c r="D4537" i="32"/>
  <c r="E4537" i="32"/>
  <c r="F4537" i="32"/>
  <c r="G4537" i="32"/>
  <c r="I4537" i="32"/>
  <c r="J4537" i="32"/>
  <c r="A4538" i="32"/>
  <c r="C4538" i="32"/>
  <c r="D4538" i="32"/>
  <c r="E4538" i="32"/>
  <c r="F4538" i="32"/>
  <c r="G4538" i="32"/>
  <c r="I4538" i="32"/>
  <c r="J4538" i="32"/>
  <c r="A4539" i="32"/>
  <c r="C4539" i="32"/>
  <c r="D4539" i="32"/>
  <c r="E4539" i="32"/>
  <c r="F4539" i="32"/>
  <c r="G4539" i="32"/>
  <c r="I4539" i="32"/>
  <c r="J4539" i="32"/>
  <c r="A4540" i="32"/>
  <c r="C4540" i="32"/>
  <c r="D4540" i="32"/>
  <c r="E4540" i="32"/>
  <c r="F4540" i="32"/>
  <c r="G4540" i="32"/>
  <c r="I4540" i="32"/>
  <c r="J4540" i="32"/>
  <c r="A4541" i="32"/>
  <c r="C4541" i="32"/>
  <c r="D4541" i="32"/>
  <c r="E4541" i="32"/>
  <c r="F4541" i="32"/>
  <c r="G4541" i="32"/>
  <c r="I4541" i="32"/>
  <c r="J4541" i="32"/>
  <c r="A4542" i="32"/>
  <c r="C4542" i="32"/>
  <c r="D4542" i="32"/>
  <c r="E4542" i="32"/>
  <c r="F4542" i="32"/>
  <c r="G4542" i="32"/>
  <c r="I4542" i="32"/>
  <c r="J4542" i="32"/>
  <c r="A4543" i="32"/>
  <c r="C4543" i="32"/>
  <c r="D4543" i="32"/>
  <c r="E4543" i="32"/>
  <c r="F4543" i="32"/>
  <c r="G4543" i="32"/>
  <c r="I4543" i="32"/>
  <c r="J4543" i="32"/>
  <c r="A4544" i="32"/>
  <c r="C4544" i="32"/>
  <c r="D4544" i="32"/>
  <c r="E4544" i="32"/>
  <c r="F4544" i="32"/>
  <c r="G4544" i="32"/>
  <c r="I4544" i="32"/>
  <c r="J4544" i="32"/>
  <c r="A4545" i="32"/>
  <c r="C4545" i="32"/>
  <c r="D4545" i="32"/>
  <c r="E4545" i="32"/>
  <c r="F4545" i="32"/>
  <c r="G4545" i="32"/>
  <c r="I4545" i="32"/>
  <c r="J4545" i="32"/>
  <c r="A4546" i="32"/>
  <c r="C4546" i="32"/>
  <c r="D4546" i="32"/>
  <c r="E4546" i="32"/>
  <c r="F4546" i="32"/>
  <c r="G4546" i="32"/>
  <c r="I4546" i="32"/>
  <c r="J4546" i="32"/>
  <c r="A4547" i="32"/>
  <c r="C4547" i="32"/>
  <c r="D4547" i="32"/>
  <c r="E4547" i="32"/>
  <c r="F4547" i="32"/>
  <c r="G4547" i="32"/>
  <c r="I4547" i="32"/>
  <c r="J4547" i="32"/>
  <c r="A4548" i="32"/>
  <c r="C4548" i="32"/>
  <c r="D4548" i="32"/>
  <c r="E4548" i="32"/>
  <c r="F4548" i="32"/>
  <c r="G4548" i="32"/>
  <c r="I4548" i="32"/>
  <c r="J4548" i="32"/>
  <c r="A4549" i="32"/>
  <c r="C4549" i="32"/>
  <c r="D4549" i="32"/>
  <c r="E4549" i="32"/>
  <c r="F4549" i="32"/>
  <c r="G4549" i="32"/>
  <c r="I4549" i="32"/>
  <c r="J4549" i="32"/>
  <c r="A4550" i="32"/>
  <c r="C4550" i="32"/>
  <c r="D4550" i="32"/>
  <c r="E4550" i="32"/>
  <c r="F4550" i="32"/>
  <c r="G4550" i="32"/>
  <c r="I4550" i="32"/>
  <c r="J4550" i="32"/>
  <c r="A4551" i="32"/>
  <c r="C4551" i="32"/>
  <c r="D4551" i="32"/>
  <c r="E4551" i="32"/>
  <c r="F4551" i="32"/>
  <c r="G4551" i="32"/>
  <c r="I4551" i="32"/>
  <c r="J4551" i="32"/>
  <c r="A4552" i="32"/>
  <c r="C4552" i="32"/>
  <c r="D4552" i="32"/>
  <c r="E4552" i="32"/>
  <c r="F4552" i="32"/>
  <c r="G4552" i="32"/>
  <c r="I4552" i="32"/>
  <c r="J4552" i="32"/>
  <c r="A4553" i="32"/>
  <c r="C4553" i="32"/>
  <c r="D4553" i="32"/>
  <c r="E4553" i="32"/>
  <c r="F4553" i="32"/>
  <c r="G4553" i="32"/>
  <c r="I4553" i="32"/>
  <c r="J4553" i="32"/>
  <c r="A4554" i="32"/>
  <c r="C4554" i="32"/>
  <c r="D4554" i="32"/>
  <c r="E4554" i="32"/>
  <c r="F4554" i="32"/>
  <c r="G4554" i="32"/>
  <c r="I4554" i="32"/>
  <c r="J4554" i="32"/>
  <c r="A4555" i="32"/>
  <c r="C4555" i="32"/>
  <c r="D4555" i="32"/>
  <c r="E4555" i="32"/>
  <c r="F4555" i="32"/>
  <c r="G4555" i="32"/>
  <c r="I4555" i="32"/>
  <c r="J4555" i="32"/>
  <c r="A4556" i="32"/>
  <c r="C4556" i="32"/>
  <c r="D4556" i="32"/>
  <c r="E4556" i="32"/>
  <c r="F4556" i="32"/>
  <c r="G4556" i="32"/>
  <c r="I4556" i="32"/>
  <c r="J4556" i="32"/>
  <c r="A4557" i="32"/>
  <c r="C4557" i="32"/>
  <c r="D4557" i="32"/>
  <c r="E4557" i="32"/>
  <c r="F4557" i="32"/>
  <c r="G4557" i="32"/>
  <c r="I4557" i="32"/>
  <c r="J4557" i="32"/>
  <c r="A4558" i="32"/>
  <c r="C4558" i="32"/>
  <c r="D4558" i="32"/>
  <c r="E4558" i="32"/>
  <c r="F4558" i="32"/>
  <c r="G4558" i="32"/>
  <c r="I4558" i="32"/>
  <c r="J4558" i="32"/>
  <c r="A4559" i="32"/>
  <c r="C4559" i="32"/>
  <c r="D4559" i="32"/>
  <c r="E4559" i="32"/>
  <c r="F4559" i="32"/>
  <c r="G4559" i="32"/>
  <c r="I4559" i="32"/>
  <c r="J4559" i="32"/>
  <c r="A4560" i="32"/>
  <c r="C4560" i="32"/>
  <c r="D4560" i="32"/>
  <c r="E4560" i="32"/>
  <c r="F4560" i="32"/>
  <c r="G4560" i="32"/>
  <c r="I4560" i="32"/>
  <c r="J4560" i="32"/>
  <c r="A4561" i="32"/>
  <c r="C4561" i="32"/>
  <c r="D4561" i="32"/>
  <c r="E4561" i="32"/>
  <c r="F4561" i="32"/>
  <c r="G4561" i="32"/>
  <c r="I4561" i="32"/>
  <c r="J4561" i="32"/>
  <c r="A4562" i="32"/>
  <c r="C4562" i="32"/>
  <c r="D4562" i="32"/>
  <c r="E4562" i="32"/>
  <c r="F4562" i="32"/>
  <c r="G4562" i="32"/>
  <c r="I4562" i="32"/>
  <c r="J4562" i="32"/>
  <c r="A4563" i="32"/>
  <c r="C4563" i="32"/>
  <c r="D4563" i="32"/>
  <c r="E4563" i="32"/>
  <c r="F4563" i="32"/>
  <c r="G4563" i="32"/>
  <c r="I4563" i="32"/>
  <c r="J4563" i="32"/>
  <c r="A4564" i="32"/>
  <c r="C4564" i="32"/>
  <c r="D4564" i="32"/>
  <c r="E4564" i="32"/>
  <c r="F4564" i="32"/>
  <c r="G4564" i="32"/>
  <c r="I4564" i="32"/>
  <c r="J4564" i="32"/>
  <c r="A4565" i="32"/>
  <c r="C4565" i="32"/>
  <c r="D4565" i="32"/>
  <c r="E4565" i="32"/>
  <c r="F4565" i="32"/>
  <c r="G4565" i="32"/>
  <c r="I4565" i="32"/>
  <c r="J4565" i="32"/>
  <c r="A4566" i="32"/>
  <c r="C4566" i="32"/>
  <c r="D4566" i="32"/>
  <c r="E4566" i="32"/>
  <c r="F4566" i="32"/>
  <c r="G4566" i="32"/>
  <c r="I4566" i="32"/>
  <c r="J4566" i="32"/>
  <c r="A4567" i="32"/>
  <c r="C4567" i="32"/>
  <c r="D4567" i="32"/>
  <c r="E4567" i="32"/>
  <c r="F4567" i="32"/>
  <c r="G4567" i="32"/>
  <c r="I4567" i="32"/>
  <c r="J4567" i="32"/>
  <c r="A4568" i="32"/>
  <c r="C4568" i="32"/>
  <c r="D4568" i="32"/>
  <c r="E4568" i="32"/>
  <c r="F4568" i="32"/>
  <c r="G4568" i="32"/>
  <c r="I4568" i="32"/>
  <c r="J4568" i="32"/>
  <c r="A4569" i="32"/>
  <c r="C4569" i="32"/>
  <c r="D4569" i="32"/>
  <c r="E4569" i="32"/>
  <c r="F4569" i="32"/>
  <c r="G4569" i="32"/>
  <c r="I4569" i="32"/>
  <c r="J4569" i="32"/>
  <c r="A4570" i="32"/>
  <c r="C4570" i="32"/>
  <c r="D4570" i="32"/>
  <c r="E4570" i="32"/>
  <c r="F4570" i="32"/>
  <c r="G4570" i="32"/>
  <c r="I4570" i="32"/>
  <c r="J4570" i="32"/>
  <c r="A4571" i="32"/>
  <c r="C4571" i="32"/>
  <c r="D4571" i="32"/>
  <c r="E4571" i="32"/>
  <c r="F4571" i="32"/>
  <c r="G4571" i="32"/>
  <c r="I4571" i="32"/>
  <c r="J4571" i="32"/>
  <c r="A4572" i="32"/>
  <c r="C4572" i="32"/>
  <c r="D4572" i="32"/>
  <c r="E4572" i="32"/>
  <c r="F4572" i="32"/>
  <c r="G4572" i="32"/>
  <c r="I4572" i="32"/>
  <c r="J4572" i="32"/>
  <c r="A4573" i="32"/>
  <c r="C4573" i="32"/>
  <c r="D4573" i="32"/>
  <c r="E4573" i="32"/>
  <c r="F4573" i="32"/>
  <c r="G4573" i="32"/>
  <c r="I4573" i="32"/>
  <c r="J4573" i="32"/>
  <c r="A4574" i="32"/>
  <c r="C4574" i="32"/>
  <c r="D4574" i="32"/>
  <c r="E4574" i="32"/>
  <c r="F4574" i="32"/>
  <c r="G4574" i="32"/>
  <c r="I4574" i="32"/>
  <c r="J4574" i="32"/>
  <c r="A4575" i="32"/>
  <c r="C4575" i="32"/>
  <c r="D4575" i="32"/>
  <c r="E4575" i="32"/>
  <c r="F4575" i="32"/>
  <c r="G4575" i="32"/>
  <c r="I4575" i="32"/>
  <c r="J4575" i="32"/>
  <c r="A4576" i="32"/>
  <c r="C4576" i="32"/>
  <c r="D4576" i="32"/>
  <c r="E4576" i="32"/>
  <c r="F4576" i="32"/>
  <c r="G4576" i="32"/>
  <c r="I4576" i="32"/>
  <c r="J4576" i="32"/>
  <c r="A4577" i="32"/>
  <c r="C4577" i="32"/>
  <c r="D4577" i="32"/>
  <c r="E4577" i="32"/>
  <c r="F4577" i="32"/>
  <c r="G4577" i="32"/>
  <c r="I4577" i="32"/>
  <c r="J4577" i="32"/>
  <c r="A4578" i="32"/>
  <c r="C4578" i="32"/>
  <c r="D4578" i="32"/>
  <c r="E4578" i="32"/>
  <c r="F4578" i="32"/>
  <c r="G4578" i="32"/>
  <c r="I4578" i="32"/>
  <c r="J4578" i="32"/>
  <c r="A4579" i="32"/>
  <c r="C4579" i="32"/>
  <c r="D4579" i="32"/>
  <c r="E4579" i="32"/>
  <c r="F4579" i="32"/>
  <c r="G4579" i="32"/>
  <c r="I4579" i="32"/>
  <c r="J4579" i="32"/>
  <c r="A4580" i="32"/>
  <c r="C4580" i="32"/>
  <c r="D4580" i="32"/>
  <c r="E4580" i="32"/>
  <c r="F4580" i="32"/>
  <c r="G4580" i="32"/>
  <c r="I4580" i="32"/>
  <c r="J4580" i="32"/>
  <c r="A4581" i="32"/>
  <c r="C4581" i="32"/>
  <c r="D4581" i="32"/>
  <c r="E4581" i="32"/>
  <c r="F4581" i="32"/>
  <c r="G4581" i="32"/>
  <c r="I4581" i="32"/>
  <c r="J4581" i="32"/>
  <c r="A4582" i="32"/>
  <c r="C4582" i="32"/>
  <c r="D4582" i="32"/>
  <c r="E4582" i="32"/>
  <c r="F4582" i="32"/>
  <c r="G4582" i="32"/>
  <c r="I4582" i="32"/>
  <c r="J4582" i="32"/>
  <c r="A4583" i="32"/>
  <c r="C4583" i="32"/>
  <c r="D4583" i="32"/>
  <c r="E4583" i="32"/>
  <c r="F4583" i="32"/>
  <c r="G4583" i="32"/>
  <c r="I4583" i="32"/>
  <c r="J4583" i="32"/>
  <c r="A4584" i="32"/>
  <c r="C4584" i="32"/>
  <c r="D4584" i="32"/>
  <c r="E4584" i="32"/>
  <c r="F4584" i="32"/>
  <c r="G4584" i="32"/>
  <c r="I4584" i="32"/>
  <c r="J4584" i="32"/>
  <c r="A4585" i="32"/>
  <c r="C4585" i="32"/>
  <c r="D4585" i="32"/>
  <c r="E4585" i="32"/>
  <c r="F4585" i="32"/>
  <c r="G4585" i="32"/>
  <c r="I4585" i="32"/>
  <c r="J4585" i="32"/>
  <c r="A4586" i="32"/>
  <c r="C4586" i="32"/>
  <c r="D4586" i="32"/>
  <c r="E4586" i="32"/>
  <c r="F4586" i="32"/>
  <c r="G4586" i="32"/>
  <c r="I4586" i="32"/>
  <c r="J4586" i="32"/>
  <c r="A4587" i="32"/>
  <c r="C4587" i="32"/>
  <c r="D4587" i="32"/>
  <c r="E4587" i="32"/>
  <c r="F4587" i="32"/>
  <c r="G4587" i="32"/>
  <c r="I4587" i="32"/>
  <c r="J4587" i="32"/>
  <c r="A4588" i="32"/>
  <c r="C4588" i="32"/>
  <c r="D4588" i="32"/>
  <c r="E4588" i="32"/>
  <c r="F4588" i="32"/>
  <c r="G4588" i="32"/>
  <c r="I4588" i="32"/>
  <c r="J4588" i="32"/>
  <c r="A4589" i="32"/>
  <c r="C4589" i="32"/>
  <c r="D4589" i="32"/>
  <c r="E4589" i="32"/>
  <c r="F4589" i="32"/>
  <c r="G4589" i="32"/>
  <c r="I4589" i="32"/>
  <c r="J4589" i="32"/>
  <c r="A4590" i="32"/>
  <c r="C4590" i="32"/>
  <c r="D4590" i="32"/>
  <c r="E4590" i="32"/>
  <c r="F4590" i="32"/>
  <c r="G4590" i="32"/>
  <c r="I4590" i="32"/>
  <c r="J4590" i="32"/>
  <c r="A4591" i="32"/>
  <c r="C4591" i="32"/>
  <c r="D4591" i="32"/>
  <c r="E4591" i="32"/>
  <c r="F4591" i="32"/>
  <c r="G4591" i="32"/>
  <c r="I4591" i="32"/>
  <c r="J4591" i="32"/>
  <c r="A4592" i="32"/>
  <c r="C4592" i="32"/>
  <c r="D4592" i="32"/>
  <c r="E4592" i="32"/>
  <c r="F4592" i="32"/>
  <c r="G4592" i="32"/>
  <c r="I4592" i="32"/>
  <c r="J4592" i="32"/>
  <c r="A4593" i="32"/>
  <c r="C4593" i="32"/>
  <c r="D4593" i="32"/>
  <c r="E4593" i="32"/>
  <c r="F4593" i="32"/>
  <c r="G4593" i="32"/>
  <c r="I4593" i="32"/>
  <c r="J4593" i="32"/>
  <c r="A4594" i="32"/>
  <c r="C4594" i="32"/>
  <c r="D4594" i="32"/>
  <c r="E4594" i="32"/>
  <c r="F4594" i="32"/>
  <c r="G4594" i="32"/>
  <c r="I4594" i="32"/>
  <c r="J4594" i="32"/>
  <c r="A4595" i="32"/>
  <c r="C4595" i="32"/>
  <c r="D4595" i="32"/>
  <c r="E4595" i="32"/>
  <c r="F4595" i="32"/>
  <c r="G4595" i="32"/>
  <c r="I4595" i="32"/>
  <c r="J4595" i="32"/>
  <c r="A4596" i="32"/>
  <c r="C4596" i="32"/>
  <c r="D4596" i="32"/>
  <c r="E4596" i="32"/>
  <c r="F4596" i="32"/>
  <c r="G4596" i="32"/>
  <c r="I4596" i="32"/>
  <c r="J4596" i="32"/>
  <c r="A4597" i="32"/>
  <c r="C4597" i="32"/>
  <c r="D4597" i="32"/>
  <c r="E4597" i="32"/>
  <c r="F4597" i="32"/>
  <c r="G4597" i="32"/>
  <c r="I4597" i="32"/>
  <c r="J4597" i="32"/>
  <c r="A4598" i="32"/>
  <c r="C4598" i="32"/>
  <c r="D4598" i="32"/>
  <c r="E4598" i="32"/>
  <c r="F4598" i="32"/>
  <c r="G4598" i="32"/>
  <c r="I4598" i="32"/>
  <c r="J4598" i="32"/>
  <c r="A4599" i="32"/>
  <c r="C4599" i="32"/>
  <c r="D4599" i="32"/>
  <c r="E4599" i="32"/>
  <c r="F4599" i="32"/>
  <c r="G4599" i="32"/>
  <c r="I4599" i="32"/>
  <c r="J4599" i="32"/>
  <c r="A4600" i="32"/>
  <c r="C4600" i="32"/>
  <c r="D4600" i="32"/>
  <c r="E4600" i="32"/>
  <c r="F4600" i="32"/>
  <c r="G4600" i="32"/>
  <c r="I4600" i="32"/>
  <c r="J4600" i="32"/>
  <c r="A4601" i="32"/>
  <c r="C4601" i="32"/>
  <c r="D4601" i="32"/>
  <c r="E4601" i="32"/>
  <c r="F4601" i="32"/>
  <c r="G4601" i="32"/>
  <c r="I4601" i="32"/>
  <c r="J4601" i="32"/>
  <c r="A4602" i="32"/>
  <c r="C4602" i="32"/>
  <c r="D4602" i="32"/>
  <c r="E4602" i="32"/>
  <c r="F4602" i="32"/>
  <c r="G4602" i="32"/>
  <c r="I4602" i="32"/>
  <c r="J4602" i="32"/>
  <c r="A4603" i="32"/>
  <c r="C4603" i="32"/>
  <c r="D4603" i="32"/>
  <c r="E4603" i="32"/>
  <c r="F4603" i="32"/>
  <c r="G4603" i="32"/>
  <c r="I4603" i="32"/>
  <c r="J4603" i="32"/>
  <c r="A4604" i="32"/>
  <c r="C4604" i="32"/>
  <c r="D4604" i="32"/>
  <c r="E4604" i="32"/>
  <c r="F4604" i="32"/>
  <c r="G4604" i="32"/>
  <c r="I4604" i="32"/>
  <c r="J4604" i="32"/>
  <c r="A4605" i="32"/>
  <c r="C4605" i="32"/>
  <c r="D4605" i="32"/>
  <c r="E4605" i="32"/>
  <c r="F4605" i="32"/>
  <c r="G4605" i="32"/>
  <c r="I4605" i="32"/>
  <c r="J4605" i="32"/>
  <c r="A4606" i="32"/>
  <c r="C4606" i="32"/>
  <c r="D4606" i="32"/>
  <c r="E4606" i="32"/>
  <c r="F4606" i="32"/>
  <c r="G4606" i="32"/>
  <c r="I4606" i="32"/>
  <c r="J4606" i="32"/>
  <c r="A4607" i="32"/>
  <c r="C4607" i="32"/>
  <c r="D4607" i="32"/>
  <c r="E4607" i="32"/>
  <c r="F4607" i="32"/>
  <c r="G4607" i="32"/>
  <c r="I4607" i="32"/>
  <c r="J4607" i="32"/>
  <c r="A4608" i="32"/>
  <c r="C4608" i="32"/>
  <c r="D4608" i="32"/>
  <c r="E4608" i="32"/>
  <c r="F4608" i="32"/>
  <c r="G4608" i="32"/>
  <c r="I4608" i="32"/>
  <c r="J4608" i="32"/>
  <c r="A4609" i="32"/>
  <c r="C4609" i="32"/>
  <c r="D4609" i="32"/>
  <c r="E4609" i="32"/>
  <c r="F4609" i="32"/>
  <c r="G4609" i="32"/>
  <c r="I4609" i="32"/>
  <c r="J4609" i="32"/>
  <c r="A4610" i="32"/>
  <c r="C4610" i="32"/>
  <c r="D4610" i="32"/>
  <c r="E4610" i="32"/>
  <c r="F4610" i="32"/>
  <c r="G4610" i="32"/>
  <c r="I4610" i="32"/>
  <c r="J4610" i="32"/>
  <c r="A4611" i="32"/>
  <c r="C4611" i="32"/>
  <c r="D4611" i="32"/>
  <c r="E4611" i="32"/>
  <c r="F4611" i="32"/>
  <c r="G4611" i="32"/>
  <c r="I4611" i="32"/>
  <c r="J4611" i="32"/>
  <c r="A4612" i="32"/>
  <c r="C4612" i="32"/>
  <c r="D4612" i="32"/>
  <c r="E4612" i="32"/>
  <c r="F4612" i="32"/>
  <c r="G4612" i="32"/>
  <c r="I4612" i="32"/>
  <c r="J4612" i="32"/>
  <c r="A4613" i="32"/>
  <c r="C4613" i="32"/>
  <c r="D4613" i="32"/>
  <c r="E4613" i="32"/>
  <c r="F4613" i="32"/>
  <c r="G4613" i="32"/>
  <c r="I4613" i="32"/>
  <c r="J4613" i="32"/>
  <c r="A4614" i="32"/>
  <c r="C4614" i="32"/>
  <c r="D4614" i="32"/>
  <c r="E4614" i="32"/>
  <c r="F4614" i="32"/>
  <c r="G4614" i="32"/>
  <c r="I4614" i="32"/>
  <c r="J4614" i="32"/>
  <c r="A4615" i="32"/>
  <c r="C4615" i="32"/>
  <c r="D4615" i="32"/>
  <c r="E4615" i="32"/>
  <c r="F4615" i="32"/>
  <c r="G4615" i="32"/>
  <c r="I4615" i="32"/>
  <c r="J4615" i="32"/>
  <c r="A4616" i="32"/>
  <c r="C4616" i="32"/>
  <c r="D4616" i="32"/>
  <c r="E4616" i="32"/>
  <c r="F4616" i="32"/>
  <c r="G4616" i="32"/>
  <c r="I4616" i="32"/>
  <c r="J4616" i="32"/>
  <c r="A4617" i="32"/>
  <c r="C4617" i="32"/>
  <c r="D4617" i="32"/>
  <c r="E4617" i="32"/>
  <c r="F4617" i="32"/>
  <c r="G4617" i="32"/>
  <c r="I4617" i="32"/>
  <c r="J4617" i="32"/>
  <c r="A4618" i="32"/>
  <c r="C4618" i="32"/>
  <c r="D4618" i="32"/>
  <c r="E4618" i="32"/>
  <c r="F4618" i="32"/>
  <c r="G4618" i="32"/>
  <c r="I4618" i="32"/>
  <c r="J4618" i="32"/>
  <c r="A4619" i="32"/>
  <c r="C4619" i="32"/>
  <c r="D4619" i="32"/>
  <c r="E4619" i="32"/>
  <c r="F4619" i="32"/>
  <c r="G4619" i="32"/>
  <c r="I4619" i="32"/>
  <c r="J4619" i="32"/>
  <c r="A4620" i="32"/>
  <c r="C4620" i="32"/>
  <c r="D4620" i="32"/>
  <c r="E4620" i="32"/>
  <c r="F4620" i="32"/>
  <c r="G4620" i="32"/>
  <c r="I4620" i="32"/>
  <c r="J4620" i="32"/>
  <c r="A4621" i="32"/>
  <c r="C4621" i="32"/>
  <c r="D4621" i="32"/>
  <c r="E4621" i="32"/>
  <c r="F4621" i="32"/>
  <c r="G4621" i="32"/>
  <c r="I4621" i="32"/>
  <c r="J4621" i="32"/>
  <c r="A4622" i="32"/>
  <c r="C4622" i="32"/>
  <c r="D4622" i="32"/>
  <c r="E4622" i="32"/>
  <c r="F4622" i="32"/>
  <c r="G4622" i="32"/>
  <c r="I4622" i="32"/>
  <c r="J4622" i="32"/>
  <c r="A4623" i="32"/>
  <c r="C4623" i="32"/>
  <c r="D4623" i="32"/>
  <c r="E4623" i="32"/>
  <c r="F4623" i="32"/>
  <c r="G4623" i="32"/>
  <c r="I4623" i="32"/>
  <c r="J4623" i="32"/>
  <c r="A4624" i="32"/>
  <c r="C4624" i="32"/>
  <c r="D4624" i="32"/>
  <c r="E4624" i="32"/>
  <c r="F4624" i="32"/>
  <c r="G4624" i="32"/>
  <c r="I4624" i="32"/>
  <c r="J4624" i="32"/>
  <c r="A4625" i="32"/>
  <c r="C4625" i="32"/>
  <c r="D4625" i="32"/>
  <c r="E4625" i="32"/>
  <c r="F4625" i="32"/>
  <c r="G4625" i="32"/>
  <c r="I4625" i="32"/>
  <c r="J4625" i="32"/>
  <c r="A4626" i="32"/>
  <c r="C4626" i="32"/>
  <c r="D4626" i="32"/>
  <c r="E4626" i="32"/>
  <c r="F4626" i="32"/>
  <c r="G4626" i="32"/>
  <c r="I4626" i="32"/>
  <c r="J4626" i="32"/>
  <c r="A4627" i="32"/>
  <c r="C4627" i="32"/>
  <c r="D4627" i="32"/>
  <c r="E4627" i="32"/>
  <c r="F4627" i="32"/>
  <c r="G4627" i="32"/>
  <c r="I4627" i="32"/>
  <c r="J4627" i="32"/>
  <c r="A4628" i="32"/>
  <c r="C4628" i="32"/>
  <c r="D4628" i="32"/>
  <c r="E4628" i="32"/>
  <c r="F4628" i="32"/>
  <c r="G4628" i="32"/>
  <c r="I4628" i="32"/>
  <c r="J4628" i="32"/>
  <c r="A4629" i="32"/>
  <c r="C4629" i="32"/>
  <c r="D4629" i="32"/>
  <c r="E4629" i="32"/>
  <c r="F4629" i="32"/>
  <c r="G4629" i="32"/>
  <c r="I4629" i="32"/>
  <c r="J4629" i="32"/>
  <c r="A4630" i="32"/>
  <c r="C4630" i="32"/>
  <c r="D4630" i="32"/>
  <c r="E4630" i="32"/>
  <c r="F4630" i="32"/>
  <c r="G4630" i="32"/>
  <c r="I4630" i="32"/>
  <c r="J4630" i="32"/>
  <c r="A4631" i="32"/>
  <c r="C4631" i="32"/>
  <c r="D4631" i="32"/>
  <c r="E4631" i="32"/>
  <c r="F4631" i="32"/>
  <c r="G4631" i="32"/>
  <c r="I4631" i="32"/>
  <c r="J4631" i="32"/>
  <c r="A4632" i="32"/>
  <c r="C4632" i="32"/>
  <c r="D4632" i="32"/>
  <c r="E4632" i="32"/>
  <c r="F4632" i="32"/>
  <c r="G4632" i="32"/>
  <c r="I4632" i="32"/>
  <c r="J4632" i="32"/>
  <c r="A4633" i="32"/>
  <c r="C4633" i="32"/>
  <c r="D4633" i="32"/>
  <c r="E4633" i="32"/>
  <c r="F4633" i="32"/>
  <c r="G4633" i="32"/>
  <c r="I4633" i="32"/>
  <c r="J4633" i="32"/>
  <c r="A4634" i="32"/>
  <c r="C4634" i="32"/>
  <c r="D4634" i="32"/>
  <c r="E4634" i="32"/>
  <c r="F4634" i="32"/>
  <c r="G4634" i="32"/>
  <c r="I4634" i="32"/>
  <c r="J4634" i="32"/>
  <c r="A4635" i="32"/>
  <c r="C4635" i="32"/>
  <c r="D4635" i="32"/>
  <c r="E4635" i="32"/>
  <c r="F4635" i="32"/>
  <c r="G4635" i="32"/>
  <c r="I4635" i="32"/>
  <c r="J4635" i="32"/>
  <c r="A4636" i="32"/>
  <c r="C4636" i="32"/>
  <c r="D4636" i="32"/>
  <c r="E4636" i="32"/>
  <c r="F4636" i="32"/>
  <c r="G4636" i="32"/>
  <c r="I4636" i="32"/>
  <c r="J4636" i="32"/>
  <c r="A4637" i="32"/>
  <c r="C4637" i="32"/>
  <c r="D4637" i="32"/>
  <c r="E4637" i="32"/>
  <c r="F4637" i="32"/>
  <c r="G4637" i="32"/>
  <c r="I4637" i="32"/>
  <c r="J4637" i="32"/>
  <c r="A4638" i="32"/>
  <c r="C4638" i="32"/>
  <c r="D4638" i="32"/>
  <c r="E4638" i="32"/>
  <c r="F4638" i="32"/>
  <c r="G4638" i="32"/>
  <c r="I4638" i="32"/>
  <c r="J4638" i="32"/>
  <c r="A4639" i="32"/>
  <c r="C4639" i="32"/>
  <c r="D4639" i="32"/>
  <c r="E4639" i="32"/>
  <c r="F4639" i="32"/>
  <c r="G4639" i="32"/>
  <c r="I4639" i="32"/>
  <c r="J4639" i="32"/>
  <c r="A4640" i="32"/>
  <c r="C4640" i="32"/>
  <c r="D4640" i="32"/>
  <c r="E4640" i="32"/>
  <c r="F4640" i="32"/>
  <c r="G4640" i="32"/>
  <c r="I4640" i="32"/>
  <c r="J4640" i="32"/>
  <c r="A4641" i="32"/>
  <c r="C4641" i="32"/>
  <c r="D4641" i="32"/>
  <c r="E4641" i="32"/>
  <c r="F4641" i="32"/>
  <c r="G4641" i="32"/>
  <c r="I4641" i="32"/>
  <c r="J4641" i="32"/>
  <c r="A4642" i="32"/>
  <c r="C4642" i="32"/>
  <c r="D4642" i="32"/>
  <c r="E4642" i="32"/>
  <c r="F4642" i="32"/>
  <c r="G4642" i="32"/>
  <c r="I4642" i="32"/>
  <c r="J4642" i="32"/>
  <c r="A4643" i="32"/>
  <c r="C4643" i="32"/>
  <c r="D4643" i="32"/>
  <c r="E4643" i="32"/>
  <c r="F4643" i="32"/>
  <c r="G4643" i="32"/>
  <c r="I4643" i="32"/>
  <c r="J4643" i="32"/>
  <c r="A4644" i="32"/>
  <c r="C4644" i="32"/>
  <c r="D4644" i="32"/>
  <c r="E4644" i="32"/>
  <c r="F4644" i="32"/>
  <c r="G4644" i="32"/>
  <c r="I4644" i="32"/>
  <c r="J4644" i="32"/>
  <c r="A4645" i="32"/>
  <c r="C4645" i="32"/>
  <c r="D4645" i="32"/>
  <c r="E4645" i="32"/>
  <c r="F4645" i="32"/>
  <c r="G4645" i="32"/>
  <c r="I4645" i="32"/>
  <c r="J4645" i="32"/>
  <c r="A4646" i="32"/>
  <c r="C4646" i="32"/>
  <c r="D4646" i="32"/>
  <c r="E4646" i="32"/>
  <c r="F4646" i="32"/>
  <c r="G4646" i="32"/>
  <c r="I4646" i="32"/>
  <c r="J4646" i="32"/>
  <c r="A4647" i="32"/>
  <c r="C4647" i="32"/>
  <c r="D4647" i="32"/>
  <c r="E4647" i="32"/>
  <c r="F4647" i="32"/>
  <c r="G4647" i="32"/>
  <c r="I4647" i="32"/>
  <c r="J4647" i="32"/>
  <c r="A4648" i="32"/>
  <c r="C4648" i="32"/>
  <c r="D4648" i="32"/>
  <c r="E4648" i="32"/>
  <c r="F4648" i="32"/>
  <c r="G4648" i="32"/>
  <c r="I4648" i="32"/>
  <c r="J4648" i="32"/>
  <c r="A4649" i="32"/>
  <c r="C4649" i="32"/>
  <c r="D4649" i="32"/>
  <c r="E4649" i="32"/>
  <c r="F4649" i="32"/>
  <c r="G4649" i="32"/>
  <c r="I4649" i="32"/>
  <c r="J4649" i="32"/>
  <c r="A4650" i="32"/>
  <c r="C4650" i="32"/>
  <c r="D4650" i="32"/>
  <c r="E4650" i="32"/>
  <c r="F4650" i="32"/>
  <c r="G4650" i="32"/>
  <c r="I4650" i="32"/>
  <c r="J4650" i="32"/>
  <c r="A4651" i="32"/>
  <c r="C4651" i="32"/>
  <c r="D4651" i="32"/>
  <c r="E4651" i="32"/>
  <c r="F4651" i="32"/>
  <c r="G4651" i="32"/>
  <c r="I4651" i="32"/>
  <c r="J4651" i="32"/>
  <c r="A4652" i="32"/>
  <c r="C4652" i="32"/>
  <c r="D4652" i="32"/>
  <c r="E4652" i="32"/>
  <c r="F4652" i="32"/>
  <c r="G4652" i="32"/>
  <c r="I4652" i="32"/>
  <c r="J4652" i="32"/>
  <c r="A4653" i="32"/>
  <c r="C4653" i="32"/>
  <c r="D4653" i="32"/>
  <c r="E4653" i="32"/>
  <c r="F4653" i="32"/>
  <c r="G4653" i="32"/>
  <c r="I4653" i="32"/>
  <c r="J4653" i="32"/>
  <c r="A4654" i="32"/>
  <c r="C4654" i="32"/>
  <c r="D4654" i="32"/>
  <c r="E4654" i="32"/>
  <c r="F4654" i="32"/>
  <c r="G4654" i="32"/>
  <c r="I4654" i="32"/>
  <c r="J4654" i="32"/>
  <c r="A4655" i="32"/>
  <c r="C4655" i="32"/>
  <c r="D4655" i="32"/>
  <c r="E4655" i="32"/>
  <c r="F4655" i="32"/>
  <c r="G4655" i="32"/>
  <c r="I4655" i="32"/>
  <c r="J4655" i="32"/>
  <c r="A4656" i="32"/>
  <c r="C4656" i="32"/>
  <c r="D4656" i="32"/>
  <c r="E4656" i="32"/>
  <c r="F4656" i="32"/>
  <c r="G4656" i="32"/>
  <c r="I4656" i="32"/>
  <c r="J4656" i="32"/>
  <c r="A4657" i="32"/>
  <c r="C4657" i="32"/>
  <c r="D4657" i="32"/>
  <c r="E4657" i="32"/>
  <c r="F4657" i="32"/>
  <c r="G4657" i="32"/>
  <c r="I4657" i="32"/>
  <c r="J4657" i="32"/>
  <c r="A4658" i="32"/>
  <c r="C4658" i="32"/>
  <c r="D4658" i="32"/>
  <c r="E4658" i="32"/>
  <c r="F4658" i="32"/>
  <c r="G4658" i="32"/>
  <c r="I4658" i="32"/>
  <c r="J4658" i="32"/>
  <c r="A4659" i="32"/>
  <c r="C4659" i="32"/>
  <c r="D4659" i="32"/>
  <c r="E4659" i="32"/>
  <c r="F4659" i="32"/>
  <c r="G4659" i="32"/>
  <c r="I4659" i="32"/>
  <c r="J4659" i="32"/>
  <c r="A4660" i="32"/>
  <c r="C4660" i="32"/>
  <c r="D4660" i="32"/>
  <c r="E4660" i="32"/>
  <c r="F4660" i="32"/>
  <c r="G4660" i="32"/>
  <c r="I4660" i="32"/>
  <c r="J4660" i="32"/>
  <c r="A4661" i="32"/>
  <c r="C4661" i="32"/>
  <c r="D4661" i="32"/>
  <c r="E4661" i="32"/>
  <c r="F4661" i="32"/>
  <c r="G4661" i="32"/>
  <c r="I4661" i="32"/>
  <c r="J4661" i="32"/>
  <c r="A4662" i="32"/>
  <c r="C4662" i="32"/>
  <c r="D4662" i="32"/>
  <c r="E4662" i="32"/>
  <c r="F4662" i="32"/>
  <c r="G4662" i="32"/>
  <c r="I4662" i="32"/>
  <c r="J4662" i="32"/>
  <c r="A4663" i="32"/>
  <c r="C4663" i="32"/>
  <c r="D4663" i="32"/>
  <c r="E4663" i="32"/>
  <c r="F4663" i="32"/>
  <c r="G4663" i="32"/>
  <c r="I4663" i="32"/>
  <c r="J4663" i="32"/>
  <c r="A4664" i="32"/>
  <c r="C4664" i="32"/>
  <c r="D4664" i="32"/>
  <c r="E4664" i="32"/>
  <c r="F4664" i="32"/>
  <c r="G4664" i="32"/>
  <c r="I4664" i="32"/>
  <c r="J4664" i="32"/>
  <c r="A4665" i="32"/>
  <c r="C4665" i="32"/>
  <c r="D4665" i="32"/>
  <c r="E4665" i="32"/>
  <c r="F4665" i="32"/>
  <c r="G4665" i="32"/>
  <c r="I4665" i="32"/>
  <c r="J4665" i="32"/>
  <c r="A4666" i="32"/>
  <c r="C4666" i="32"/>
  <c r="D4666" i="32"/>
  <c r="E4666" i="32"/>
  <c r="F4666" i="32"/>
  <c r="G4666" i="32"/>
  <c r="I4666" i="32"/>
  <c r="J4666" i="32"/>
  <c r="A4667" i="32"/>
  <c r="C4667" i="32"/>
  <c r="D4667" i="32"/>
  <c r="E4667" i="32"/>
  <c r="F4667" i="32"/>
  <c r="G4667" i="32"/>
  <c r="I4667" i="32"/>
  <c r="J4667" i="32"/>
  <c r="A4668" i="32"/>
  <c r="C4668" i="32"/>
  <c r="D4668" i="32"/>
  <c r="E4668" i="32"/>
  <c r="F4668" i="32"/>
  <c r="G4668" i="32"/>
  <c r="I4668" i="32"/>
  <c r="J4668" i="32"/>
  <c r="A4669" i="32"/>
  <c r="C4669" i="32"/>
  <c r="D4669" i="32"/>
  <c r="E4669" i="32"/>
  <c r="F4669" i="32"/>
  <c r="G4669" i="32"/>
  <c r="I4669" i="32"/>
  <c r="J4669" i="32"/>
  <c r="A4670" i="32"/>
  <c r="C4670" i="32"/>
  <c r="D4670" i="32"/>
  <c r="E4670" i="32"/>
  <c r="F4670" i="32"/>
  <c r="G4670" i="32"/>
  <c r="I4670" i="32"/>
  <c r="J4670" i="32"/>
  <c r="A4671" i="32"/>
  <c r="C4671" i="32"/>
  <c r="D4671" i="32"/>
  <c r="E4671" i="32"/>
  <c r="F4671" i="32"/>
  <c r="G4671" i="32"/>
  <c r="I4671" i="32"/>
  <c r="J4671" i="32"/>
  <c r="A4672" i="32"/>
  <c r="C4672" i="32"/>
  <c r="D4672" i="32"/>
  <c r="E4672" i="32"/>
  <c r="F4672" i="32"/>
  <c r="G4672" i="32"/>
  <c r="I4672" i="32"/>
  <c r="J4672" i="32"/>
  <c r="A4673" i="32"/>
  <c r="C4673" i="32"/>
  <c r="D4673" i="32"/>
  <c r="E4673" i="32"/>
  <c r="F4673" i="32"/>
  <c r="G4673" i="32"/>
  <c r="I4673" i="32"/>
  <c r="J4673" i="32"/>
  <c r="A4674" i="32"/>
  <c r="C4674" i="32"/>
  <c r="D4674" i="32"/>
  <c r="E4674" i="32"/>
  <c r="F4674" i="32"/>
  <c r="G4674" i="32"/>
  <c r="I4674" i="32"/>
  <c r="J4674" i="32"/>
  <c r="A4675" i="32"/>
  <c r="C4675" i="32"/>
  <c r="D4675" i="32"/>
  <c r="E4675" i="32"/>
  <c r="F4675" i="32"/>
  <c r="G4675" i="32"/>
  <c r="I4675" i="32"/>
  <c r="J4675" i="32"/>
  <c r="A4676" i="32"/>
  <c r="C4676" i="32"/>
  <c r="D4676" i="32"/>
  <c r="E4676" i="32"/>
  <c r="F4676" i="32"/>
  <c r="G4676" i="32"/>
  <c r="I4676" i="32"/>
  <c r="J4676" i="32"/>
  <c r="A4677" i="32"/>
  <c r="C4677" i="32"/>
  <c r="D4677" i="32"/>
  <c r="E4677" i="32"/>
  <c r="F4677" i="32"/>
  <c r="G4677" i="32"/>
  <c r="I4677" i="32"/>
  <c r="J4677" i="32"/>
  <c r="A4678" i="32"/>
  <c r="C4678" i="32"/>
  <c r="D4678" i="32"/>
  <c r="E4678" i="32"/>
  <c r="F4678" i="32"/>
  <c r="G4678" i="32"/>
  <c r="I4678" i="32"/>
  <c r="J4678" i="32"/>
  <c r="A4679" i="32"/>
  <c r="C4679" i="32"/>
  <c r="D4679" i="32"/>
  <c r="E4679" i="32"/>
  <c r="F4679" i="32"/>
  <c r="G4679" i="32"/>
  <c r="I4679" i="32"/>
  <c r="J4679" i="32"/>
  <c r="A4680" i="32"/>
  <c r="C4680" i="32"/>
  <c r="D4680" i="32"/>
  <c r="E4680" i="32"/>
  <c r="F4680" i="32"/>
  <c r="G4680" i="32"/>
  <c r="I4680" i="32"/>
  <c r="J4680" i="32"/>
  <c r="A4681" i="32"/>
  <c r="C4681" i="32"/>
  <c r="D4681" i="32"/>
  <c r="E4681" i="32"/>
  <c r="F4681" i="32"/>
  <c r="G4681" i="32"/>
  <c r="I4681" i="32"/>
  <c r="J4681" i="32"/>
  <c r="A4682" i="32"/>
  <c r="C4682" i="32"/>
  <c r="D4682" i="32"/>
  <c r="E4682" i="32"/>
  <c r="F4682" i="32"/>
  <c r="G4682" i="32"/>
  <c r="I4682" i="32"/>
  <c r="J4682" i="32"/>
  <c r="A4683" i="32"/>
  <c r="C4683" i="32"/>
  <c r="D4683" i="32"/>
  <c r="E4683" i="32"/>
  <c r="F4683" i="32"/>
  <c r="G4683" i="32"/>
  <c r="I4683" i="32"/>
  <c r="J4683" i="32"/>
  <c r="A4684" i="32"/>
  <c r="C4684" i="32"/>
  <c r="D4684" i="32"/>
  <c r="E4684" i="32"/>
  <c r="F4684" i="32"/>
  <c r="G4684" i="32"/>
  <c r="I4684" i="32"/>
  <c r="J4684" i="32"/>
  <c r="A4685" i="32"/>
  <c r="C4685" i="32"/>
  <c r="D4685" i="32"/>
  <c r="E4685" i="32"/>
  <c r="F4685" i="32"/>
  <c r="G4685" i="32"/>
  <c r="I4685" i="32"/>
  <c r="J4685" i="32"/>
  <c r="A4686" i="32"/>
  <c r="C4686" i="32"/>
  <c r="D4686" i="32"/>
  <c r="E4686" i="32"/>
  <c r="F4686" i="32"/>
  <c r="G4686" i="32"/>
  <c r="I4686" i="32"/>
  <c r="J4686" i="32"/>
  <c r="A4687" i="32"/>
  <c r="C4687" i="32"/>
  <c r="D4687" i="32"/>
  <c r="E4687" i="32"/>
  <c r="F4687" i="32"/>
  <c r="G4687" i="32"/>
  <c r="I4687" i="32"/>
  <c r="J4687" i="32"/>
  <c r="A4688" i="32"/>
  <c r="C4688" i="32"/>
  <c r="D4688" i="32"/>
  <c r="E4688" i="32"/>
  <c r="F4688" i="32"/>
  <c r="G4688" i="32"/>
  <c r="I4688" i="32"/>
  <c r="J4688" i="32"/>
  <c r="A4689" i="32"/>
  <c r="C4689" i="32"/>
  <c r="D4689" i="32"/>
  <c r="E4689" i="32"/>
  <c r="F4689" i="32"/>
  <c r="G4689" i="32"/>
  <c r="I4689" i="32"/>
  <c r="J4689" i="32"/>
  <c r="A4690" i="32"/>
  <c r="C4690" i="32"/>
  <c r="D4690" i="32"/>
  <c r="E4690" i="32"/>
  <c r="F4690" i="32"/>
  <c r="G4690" i="32"/>
  <c r="I4690" i="32"/>
  <c r="J4690" i="32"/>
  <c r="A4691" i="32"/>
  <c r="C4691" i="32"/>
  <c r="D4691" i="32"/>
  <c r="E4691" i="32"/>
  <c r="F4691" i="32"/>
  <c r="G4691" i="32"/>
  <c r="I4691" i="32"/>
  <c r="J4691" i="32"/>
  <c r="A4692" i="32"/>
  <c r="C4692" i="32"/>
  <c r="D4692" i="32"/>
  <c r="E4692" i="32"/>
  <c r="F4692" i="32"/>
  <c r="G4692" i="32"/>
  <c r="I4692" i="32"/>
  <c r="J4692" i="32"/>
  <c r="A4693" i="32"/>
  <c r="C4693" i="32"/>
  <c r="D4693" i="32"/>
  <c r="E4693" i="32"/>
  <c r="F4693" i="32"/>
  <c r="G4693" i="32"/>
  <c r="I4693" i="32"/>
  <c r="J4693" i="32"/>
  <c r="A4694" i="32"/>
  <c r="C4694" i="32"/>
  <c r="D4694" i="32"/>
  <c r="E4694" i="32"/>
  <c r="F4694" i="32"/>
  <c r="G4694" i="32"/>
  <c r="I4694" i="32"/>
  <c r="J4694" i="32"/>
  <c r="A4695" i="32"/>
  <c r="C4695" i="32"/>
  <c r="D4695" i="32"/>
  <c r="E4695" i="32"/>
  <c r="F4695" i="32"/>
  <c r="G4695" i="32"/>
  <c r="I4695" i="32"/>
  <c r="J4695" i="32"/>
  <c r="A4696" i="32"/>
  <c r="C4696" i="32"/>
  <c r="D4696" i="32"/>
  <c r="E4696" i="32"/>
  <c r="F4696" i="32"/>
  <c r="G4696" i="32"/>
  <c r="I4696" i="32"/>
  <c r="J4696" i="32"/>
  <c r="A4697" i="32"/>
  <c r="C4697" i="32"/>
  <c r="D4697" i="32"/>
  <c r="E4697" i="32"/>
  <c r="F4697" i="32"/>
  <c r="G4697" i="32"/>
  <c r="I4697" i="32"/>
  <c r="J4697" i="32"/>
  <c r="A4698" i="32"/>
  <c r="C4698" i="32"/>
  <c r="D4698" i="32"/>
  <c r="E4698" i="32"/>
  <c r="F4698" i="32"/>
  <c r="G4698" i="32"/>
  <c r="I4698" i="32"/>
  <c r="J4698" i="32"/>
  <c r="A4699" i="32"/>
  <c r="C4699" i="32"/>
  <c r="D4699" i="32"/>
  <c r="E4699" i="32"/>
  <c r="F4699" i="32"/>
  <c r="G4699" i="32"/>
  <c r="I4699" i="32"/>
  <c r="J4699" i="32"/>
  <c r="A4700" i="32"/>
  <c r="C4700" i="32"/>
  <c r="D4700" i="32"/>
  <c r="E4700" i="32"/>
  <c r="F4700" i="32"/>
  <c r="G4700" i="32"/>
  <c r="I4700" i="32"/>
  <c r="J4700" i="32"/>
  <c r="A4701" i="32"/>
  <c r="C4701" i="32"/>
  <c r="D4701" i="32"/>
  <c r="E4701" i="32"/>
  <c r="F4701" i="32"/>
  <c r="G4701" i="32"/>
  <c r="I4701" i="32"/>
  <c r="J4701" i="32"/>
  <c r="A4702" i="32"/>
  <c r="C4702" i="32"/>
  <c r="D4702" i="32"/>
  <c r="E4702" i="32"/>
  <c r="F4702" i="32"/>
  <c r="G4702" i="32"/>
  <c r="I4702" i="32"/>
  <c r="J4702" i="32"/>
  <c r="A4703" i="32"/>
  <c r="C4703" i="32"/>
  <c r="D4703" i="32"/>
  <c r="E4703" i="32"/>
  <c r="F4703" i="32"/>
  <c r="G4703" i="32"/>
  <c r="I4703" i="32"/>
  <c r="J4703" i="32"/>
  <c r="A4704" i="32"/>
  <c r="C4704" i="32"/>
  <c r="D4704" i="32"/>
  <c r="E4704" i="32"/>
  <c r="F4704" i="32"/>
  <c r="G4704" i="32"/>
  <c r="I4704" i="32"/>
  <c r="J4704" i="32"/>
  <c r="A4705" i="32"/>
  <c r="C4705" i="32"/>
  <c r="D4705" i="32"/>
  <c r="E4705" i="32"/>
  <c r="F4705" i="32"/>
  <c r="G4705" i="32"/>
  <c r="I4705" i="32"/>
  <c r="J4705" i="32"/>
  <c r="A4706" i="32"/>
  <c r="C4706" i="32"/>
  <c r="D4706" i="32"/>
  <c r="E4706" i="32"/>
  <c r="F4706" i="32"/>
  <c r="G4706" i="32"/>
  <c r="I4706" i="32"/>
  <c r="J4706" i="32"/>
  <c r="A4707" i="32"/>
  <c r="C4707" i="32"/>
  <c r="D4707" i="32"/>
  <c r="E4707" i="32"/>
  <c r="F4707" i="32"/>
  <c r="G4707" i="32"/>
  <c r="I4707" i="32"/>
  <c r="J4707" i="32"/>
  <c r="A4708" i="32"/>
  <c r="C4708" i="32"/>
  <c r="D4708" i="32"/>
  <c r="E4708" i="32"/>
  <c r="F4708" i="32"/>
  <c r="G4708" i="32"/>
  <c r="I4708" i="32"/>
  <c r="J4708" i="32"/>
  <c r="A4709" i="32"/>
  <c r="C4709" i="32"/>
  <c r="D4709" i="32"/>
  <c r="E4709" i="32"/>
  <c r="F4709" i="32"/>
  <c r="G4709" i="32"/>
  <c r="I4709" i="32"/>
  <c r="J4709" i="32"/>
  <c r="A4710" i="32"/>
  <c r="C4710" i="32"/>
  <c r="D4710" i="32"/>
  <c r="E4710" i="32"/>
  <c r="F4710" i="32"/>
  <c r="G4710" i="32"/>
  <c r="I4710" i="32"/>
  <c r="J4710" i="32"/>
  <c r="A4711" i="32"/>
  <c r="C4711" i="32"/>
  <c r="D4711" i="32"/>
  <c r="E4711" i="32"/>
  <c r="F4711" i="32"/>
  <c r="G4711" i="32"/>
  <c r="I4711" i="32"/>
  <c r="J4711" i="32"/>
  <c r="A4712" i="32"/>
  <c r="C4712" i="32"/>
  <c r="D4712" i="32"/>
  <c r="E4712" i="32"/>
  <c r="F4712" i="32"/>
  <c r="G4712" i="32"/>
  <c r="I4712" i="32"/>
  <c r="J4712" i="32"/>
  <c r="A4713" i="32"/>
  <c r="C4713" i="32"/>
  <c r="D4713" i="32"/>
  <c r="E4713" i="32"/>
  <c r="F4713" i="32"/>
  <c r="G4713" i="32"/>
  <c r="I4713" i="32"/>
  <c r="J4713" i="32"/>
  <c r="A4714" i="32"/>
  <c r="C4714" i="32"/>
  <c r="D4714" i="32"/>
  <c r="E4714" i="32"/>
  <c r="F4714" i="32"/>
  <c r="G4714" i="32"/>
  <c r="I4714" i="32"/>
  <c r="J4714" i="32"/>
  <c r="A4715" i="32"/>
  <c r="C4715" i="32"/>
  <c r="D4715" i="32"/>
  <c r="E4715" i="32"/>
  <c r="F4715" i="32"/>
  <c r="G4715" i="32"/>
  <c r="I4715" i="32"/>
  <c r="J4715" i="32"/>
  <c r="A4716" i="32"/>
  <c r="C4716" i="32"/>
  <c r="D4716" i="32"/>
  <c r="E4716" i="32"/>
  <c r="F4716" i="32"/>
  <c r="G4716" i="32"/>
  <c r="I4716" i="32"/>
  <c r="J4716" i="32"/>
  <c r="A4717" i="32"/>
  <c r="C4717" i="32"/>
  <c r="D4717" i="32"/>
  <c r="E4717" i="32"/>
  <c r="F4717" i="32"/>
  <c r="G4717" i="32"/>
  <c r="I4717" i="32"/>
  <c r="J4717" i="32"/>
  <c r="A4718" i="32"/>
  <c r="C4718" i="32"/>
  <c r="D4718" i="32"/>
  <c r="E4718" i="32"/>
  <c r="F4718" i="32"/>
  <c r="G4718" i="32"/>
  <c r="I4718" i="32"/>
  <c r="J4718" i="32"/>
  <c r="A4719" i="32"/>
  <c r="C4719" i="32"/>
  <c r="D4719" i="32"/>
  <c r="E4719" i="32"/>
  <c r="F4719" i="32"/>
  <c r="G4719" i="32"/>
  <c r="I4719" i="32"/>
  <c r="J4719" i="32"/>
  <c r="A4720" i="32"/>
  <c r="C4720" i="32"/>
  <c r="D4720" i="32"/>
  <c r="E4720" i="32"/>
  <c r="F4720" i="32"/>
  <c r="G4720" i="32"/>
  <c r="I4720" i="32"/>
  <c r="J4720" i="32"/>
  <c r="A4721" i="32"/>
  <c r="C4721" i="32"/>
  <c r="D4721" i="32"/>
  <c r="E4721" i="32"/>
  <c r="F4721" i="32"/>
  <c r="G4721" i="32"/>
  <c r="I4721" i="32"/>
  <c r="J4721" i="32"/>
  <c r="A4722" i="32"/>
  <c r="C4722" i="32"/>
  <c r="D4722" i="32"/>
  <c r="E4722" i="32"/>
  <c r="F4722" i="32"/>
  <c r="G4722" i="32"/>
  <c r="I4722" i="32"/>
  <c r="J4722" i="32"/>
  <c r="A4723" i="32"/>
  <c r="C4723" i="32"/>
  <c r="D4723" i="32"/>
  <c r="E4723" i="32"/>
  <c r="F4723" i="32"/>
  <c r="G4723" i="32"/>
  <c r="I4723" i="32"/>
  <c r="J4723" i="32"/>
  <c r="A4724" i="32"/>
  <c r="C4724" i="32"/>
  <c r="D4724" i="32"/>
  <c r="E4724" i="32"/>
  <c r="F4724" i="32"/>
  <c r="G4724" i="32"/>
  <c r="I4724" i="32"/>
  <c r="J4724" i="32"/>
  <c r="A4725" i="32"/>
  <c r="C4725" i="32"/>
  <c r="D4725" i="32"/>
  <c r="E4725" i="32"/>
  <c r="F4725" i="32"/>
  <c r="G4725" i="32"/>
  <c r="I4725" i="32"/>
  <c r="J4725" i="32"/>
  <c r="A4726" i="32"/>
  <c r="C4726" i="32"/>
  <c r="D4726" i="32"/>
  <c r="E4726" i="32"/>
  <c r="F4726" i="32"/>
  <c r="G4726" i="32"/>
  <c r="I4726" i="32"/>
  <c r="J4726" i="32"/>
  <c r="A4727" i="32"/>
  <c r="C4727" i="32"/>
  <c r="D4727" i="32"/>
  <c r="E4727" i="32"/>
  <c r="F4727" i="32"/>
  <c r="G4727" i="32"/>
  <c r="I4727" i="32"/>
  <c r="J4727" i="32"/>
  <c r="A4728" i="32"/>
  <c r="C4728" i="32"/>
  <c r="D4728" i="32"/>
  <c r="E4728" i="32"/>
  <c r="F4728" i="32"/>
  <c r="G4728" i="32"/>
  <c r="I4728" i="32"/>
  <c r="J4728" i="32"/>
  <c r="A4729" i="32"/>
  <c r="C4729" i="32"/>
  <c r="D4729" i="32"/>
  <c r="E4729" i="32"/>
  <c r="F4729" i="32"/>
  <c r="G4729" i="32"/>
  <c r="I4729" i="32"/>
  <c r="J4729" i="32"/>
  <c r="A4730" i="32"/>
  <c r="C4730" i="32"/>
  <c r="D4730" i="32"/>
  <c r="E4730" i="32"/>
  <c r="F4730" i="32"/>
  <c r="G4730" i="32"/>
  <c r="I4730" i="32"/>
  <c r="J4730" i="32"/>
  <c r="A4731" i="32"/>
  <c r="C4731" i="32"/>
  <c r="D4731" i="32"/>
  <c r="E4731" i="32"/>
  <c r="F4731" i="32"/>
  <c r="G4731" i="32"/>
  <c r="I4731" i="32"/>
  <c r="J4731" i="32"/>
  <c r="A4732" i="32"/>
  <c r="C4732" i="32"/>
  <c r="D4732" i="32"/>
  <c r="E4732" i="32"/>
  <c r="F4732" i="32"/>
  <c r="G4732" i="32"/>
  <c r="I4732" i="32"/>
  <c r="J4732" i="32"/>
  <c r="A4733" i="32"/>
  <c r="C4733" i="32"/>
  <c r="D4733" i="32"/>
  <c r="E4733" i="32"/>
  <c r="F4733" i="32"/>
  <c r="G4733" i="32"/>
  <c r="I4733" i="32"/>
  <c r="J4733" i="32"/>
  <c r="A4734" i="32"/>
  <c r="C4734" i="32"/>
  <c r="D4734" i="32"/>
  <c r="E4734" i="32"/>
  <c r="F4734" i="32"/>
  <c r="G4734" i="32"/>
  <c r="I4734" i="32"/>
  <c r="J4734" i="32"/>
  <c r="A4735" i="32"/>
  <c r="C4735" i="32"/>
  <c r="D4735" i="32"/>
  <c r="E4735" i="32"/>
  <c r="F4735" i="32"/>
  <c r="G4735" i="32"/>
  <c r="I4735" i="32"/>
  <c r="J4735" i="32"/>
  <c r="A4736" i="32"/>
  <c r="C4736" i="32"/>
  <c r="D4736" i="32"/>
  <c r="E4736" i="32"/>
  <c r="F4736" i="32"/>
  <c r="G4736" i="32"/>
  <c r="I4736" i="32"/>
  <c r="J4736" i="32"/>
  <c r="A4737" i="32"/>
  <c r="C4737" i="32"/>
  <c r="D4737" i="32"/>
  <c r="E4737" i="32"/>
  <c r="F4737" i="32"/>
  <c r="G4737" i="32"/>
  <c r="I4737" i="32"/>
  <c r="J4737" i="32"/>
  <c r="A4738" i="32"/>
  <c r="C4738" i="32"/>
  <c r="D4738" i="32"/>
  <c r="E4738" i="32"/>
  <c r="F4738" i="32"/>
  <c r="G4738" i="32"/>
  <c r="I4738" i="32"/>
  <c r="J4738" i="32"/>
  <c r="A4739" i="32"/>
  <c r="C4739" i="32"/>
  <c r="D4739" i="32"/>
  <c r="E4739" i="32"/>
  <c r="F4739" i="32"/>
  <c r="G4739" i="32"/>
  <c r="I4739" i="32"/>
  <c r="J4739" i="32"/>
  <c r="A4740" i="32"/>
  <c r="C4740" i="32"/>
  <c r="D4740" i="32"/>
  <c r="E4740" i="32"/>
  <c r="F4740" i="32"/>
  <c r="G4740" i="32"/>
  <c r="I4740" i="32"/>
  <c r="J4740" i="32"/>
  <c r="A4741" i="32"/>
  <c r="C4741" i="32"/>
  <c r="D4741" i="32"/>
  <c r="E4741" i="32"/>
  <c r="F4741" i="32"/>
  <c r="G4741" i="32"/>
  <c r="I4741" i="32"/>
  <c r="J4741" i="32"/>
  <c r="A4742" i="32"/>
  <c r="C4742" i="32"/>
  <c r="D4742" i="32"/>
  <c r="E4742" i="32"/>
  <c r="F4742" i="32"/>
  <c r="G4742" i="32"/>
  <c r="I4742" i="32"/>
  <c r="J4742" i="32"/>
  <c r="A4743" i="32"/>
  <c r="C4743" i="32"/>
  <c r="D4743" i="32"/>
  <c r="E4743" i="32"/>
  <c r="F4743" i="32"/>
  <c r="G4743" i="32"/>
  <c r="I4743" i="32"/>
  <c r="J4743" i="32"/>
  <c r="A4744" i="32"/>
  <c r="C4744" i="32"/>
  <c r="D4744" i="32"/>
  <c r="E4744" i="32"/>
  <c r="F4744" i="32"/>
  <c r="G4744" i="32"/>
  <c r="I4744" i="32"/>
  <c r="J4744" i="32"/>
  <c r="A4745" i="32"/>
  <c r="C4745" i="32"/>
  <c r="D4745" i="32"/>
  <c r="E4745" i="32"/>
  <c r="F4745" i="32"/>
  <c r="G4745" i="32"/>
  <c r="I4745" i="32"/>
  <c r="J4745" i="32"/>
  <c r="A4746" i="32"/>
  <c r="C4746" i="32"/>
  <c r="D4746" i="32"/>
  <c r="E4746" i="32"/>
  <c r="F4746" i="32"/>
  <c r="G4746" i="32"/>
  <c r="I4746" i="32"/>
  <c r="J4746" i="32"/>
  <c r="A4747" i="32"/>
  <c r="C4747" i="32"/>
  <c r="D4747" i="32"/>
  <c r="E4747" i="32"/>
  <c r="F4747" i="32"/>
  <c r="G4747" i="32"/>
  <c r="I4747" i="32"/>
  <c r="J4747" i="32"/>
  <c r="A4748" i="32"/>
  <c r="C4748" i="32"/>
  <c r="D4748" i="32"/>
  <c r="E4748" i="32"/>
  <c r="F4748" i="32"/>
  <c r="G4748" i="32"/>
  <c r="I4748" i="32"/>
  <c r="J4748" i="32"/>
  <c r="A4749" i="32"/>
  <c r="C4749" i="32"/>
  <c r="D4749" i="32"/>
  <c r="E4749" i="32"/>
  <c r="F4749" i="32"/>
  <c r="G4749" i="32"/>
  <c r="I4749" i="32"/>
  <c r="J4749" i="32"/>
  <c r="A4750" i="32"/>
  <c r="C4750" i="32"/>
  <c r="D4750" i="32"/>
  <c r="E4750" i="32"/>
  <c r="F4750" i="32"/>
  <c r="G4750" i="32"/>
  <c r="I4750" i="32"/>
  <c r="J4750" i="32"/>
  <c r="A4751" i="32"/>
  <c r="C4751" i="32"/>
  <c r="D4751" i="32"/>
  <c r="E4751" i="32"/>
  <c r="F4751" i="32"/>
  <c r="G4751" i="32"/>
  <c r="I4751" i="32"/>
  <c r="J4751" i="32"/>
  <c r="A4752" i="32"/>
  <c r="C4752" i="32"/>
  <c r="D4752" i="32"/>
  <c r="E4752" i="32"/>
  <c r="F4752" i="32"/>
  <c r="G4752" i="32"/>
  <c r="I4752" i="32"/>
  <c r="J4752" i="32"/>
  <c r="A4753" i="32"/>
  <c r="C4753" i="32"/>
  <c r="D4753" i="32"/>
  <c r="E4753" i="32"/>
  <c r="F4753" i="32"/>
  <c r="G4753" i="32"/>
  <c r="I4753" i="32"/>
  <c r="J4753" i="32"/>
  <c r="A4754" i="32"/>
  <c r="C4754" i="32"/>
  <c r="D4754" i="32"/>
  <c r="E4754" i="32"/>
  <c r="F4754" i="32"/>
  <c r="G4754" i="32"/>
  <c r="I4754" i="32"/>
  <c r="J4754" i="32"/>
  <c r="A4755" i="32"/>
  <c r="C4755" i="32"/>
  <c r="D4755" i="32"/>
  <c r="E4755" i="32"/>
  <c r="F4755" i="32"/>
  <c r="G4755" i="32"/>
  <c r="I4755" i="32"/>
  <c r="J4755" i="32"/>
  <c r="A4756" i="32"/>
  <c r="C4756" i="32"/>
  <c r="D4756" i="32"/>
  <c r="E4756" i="32"/>
  <c r="F4756" i="32"/>
  <c r="G4756" i="32"/>
  <c r="I4756" i="32"/>
  <c r="J4756" i="32"/>
  <c r="A4757" i="32"/>
  <c r="C4757" i="32"/>
  <c r="D4757" i="32"/>
  <c r="E4757" i="32"/>
  <c r="F4757" i="32"/>
  <c r="G4757" i="32"/>
  <c r="I4757" i="32"/>
  <c r="J4757" i="32"/>
  <c r="A4758" i="32"/>
  <c r="C4758" i="32"/>
  <c r="D4758" i="32"/>
  <c r="E4758" i="32"/>
  <c r="F4758" i="32"/>
  <c r="G4758" i="32"/>
  <c r="I4758" i="32"/>
  <c r="J4758" i="32"/>
  <c r="A4759" i="32"/>
  <c r="C4759" i="32"/>
  <c r="D4759" i="32"/>
  <c r="E4759" i="32"/>
  <c r="F4759" i="32"/>
  <c r="G4759" i="32"/>
  <c r="I4759" i="32"/>
  <c r="J4759" i="32"/>
  <c r="A4760" i="32"/>
  <c r="C4760" i="32"/>
  <c r="D4760" i="32"/>
  <c r="E4760" i="32"/>
  <c r="F4760" i="32"/>
  <c r="G4760" i="32"/>
  <c r="I4760" i="32"/>
  <c r="J4760" i="32"/>
  <c r="A4761" i="32"/>
  <c r="C4761" i="32"/>
  <c r="D4761" i="32"/>
  <c r="E4761" i="32"/>
  <c r="F4761" i="32"/>
  <c r="G4761" i="32"/>
  <c r="I4761" i="32"/>
  <c r="J4761" i="32"/>
  <c r="A4762" i="32"/>
  <c r="C4762" i="32"/>
  <c r="D4762" i="32"/>
  <c r="E4762" i="32"/>
  <c r="F4762" i="32"/>
  <c r="G4762" i="32"/>
  <c r="I4762" i="32"/>
  <c r="J4762" i="32"/>
  <c r="A4763" i="32"/>
  <c r="C4763" i="32"/>
  <c r="D4763" i="32"/>
  <c r="E4763" i="32"/>
  <c r="F4763" i="32"/>
  <c r="G4763" i="32"/>
  <c r="I4763" i="32"/>
  <c r="J4763" i="32"/>
  <c r="A4764" i="32"/>
  <c r="C4764" i="32"/>
  <c r="D4764" i="32"/>
  <c r="E4764" i="32"/>
  <c r="F4764" i="32"/>
  <c r="G4764" i="32"/>
  <c r="I4764" i="32"/>
  <c r="J4764" i="32"/>
  <c r="A4765" i="32"/>
  <c r="C4765" i="32"/>
  <c r="D4765" i="32"/>
  <c r="E4765" i="32"/>
  <c r="F4765" i="32"/>
  <c r="G4765" i="32"/>
  <c r="I4765" i="32"/>
  <c r="J4765" i="32"/>
  <c r="A4766" i="32"/>
  <c r="C4766" i="32"/>
  <c r="D4766" i="32"/>
  <c r="E4766" i="32"/>
  <c r="F4766" i="32"/>
  <c r="G4766" i="32"/>
  <c r="I4766" i="32"/>
  <c r="J4766" i="32"/>
  <c r="A4767" i="32"/>
  <c r="C4767" i="32"/>
  <c r="D4767" i="32"/>
  <c r="E4767" i="32"/>
  <c r="F4767" i="32"/>
  <c r="G4767" i="32"/>
  <c r="I4767" i="32"/>
  <c r="J4767" i="32"/>
  <c r="A4768" i="32"/>
  <c r="C4768" i="32"/>
  <c r="D4768" i="32"/>
  <c r="E4768" i="32"/>
  <c r="F4768" i="32"/>
  <c r="G4768" i="32"/>
  <c r="I4768" i="32"/>
  <c r="J4768" i="32"/>
  <c r="A4769" i="32"/>
  <c r="C4769" i="32"/>
  <c r="D4769" i="32"/>
  <c r="E4769" i="32"/>
  <c r="F4769" i="32"/>
  <c r="G4769" i="32"/>
  <c r="I4769" i="32"/>
  <c r="J4769" i="32"/>
  <c r="A4770" i="32"/>
  <c r="C4770" i="32"/>
  <c r="D4770" i="32"/>
  <c r="E4770" i="32"/>
  <c r="F4770" i="32"/>
  <c r="G4770" i="32"/>
  <c r="I4770" i="32"/>
  <c r="J4770" i="32"/>
  <c r="A4771" i="32"/>
  <c r="C4771" i="32"/>
  <c r="D4771" i="32"/>
  <c r="E4771" i="32"/>
  <c r="F4771" i="32"/>
  <c r="G4771" i="32"/>
  <c r="I4771" i="32"/>
  <c r="J4771" i="32"/>
  <c r="A4772" i="32"/>
  <c r="C4772" i="32"/>
  <c r="D4772" i="32"/>
  <c r="E4772" i="32"/>
  <c r="F4772" i="32"/>
  <c r="G4772" i="32"/>
  <c r="I4772" i="32"/>
  <c r="J4772" i="32"/>
  <c r="A4773" i="32"/>
  <c r="C4773" i="32"/>
  <c r="D4773" i="32"/>
  <c r="E4773" i="32"/>
  <c r="F4773" i="32"/>
  <c r="G4773" i="32"/>
  <c r="I4773" i="32"/>
  <c r="J4773" i="32"/>
  <c r="A4774" i="32"/>
  <c r="C4774" i="32"/>
  <c r="D4774" i="32"/>
  <c r="E4774" i="32"/>
  <c r="F4774" i="32"/>
  <c r="G4774" i="32"/>
  <c r="I4774" i="32"/>
  <c r="J4774" i="32"/>
  <c r="A4775" i="32"/>
  <c r="C4775" i="32"/>
  <c r="D4775" i="32"/>
  <c r="E4775" i="32"/>
  <c r="F4775" i="32"/>
  <c r="G4775" i="32"/>
  <c r="I4775" i="32"/>
  <c r="J4775" i="32"/>
  <c r="A4776" i="32"/>
  <c r="C4776" i="32"/>
  <c r="D4776" i="32"/>
  <c r="E4776" i="32"/>
  <c r="F4776" i="32"/>
  <c r="G4776" i="32"/>
  <c r="I4776" i="32"/>
  <c r="J4776" i="32"/>
  <c r="A4777" i="32"/>
  <c r="C4777" i="32"/>
  <c r="D4777" i="32"/>
  <c r="E4777" i="32"/>
  <c r="F4777" i="32"/>
  <c r="G4777" i="32"/>
  <c r="I4777" i="32"/>
  <c r="J4777" i="32"/>
  <c r="A4778" i="32"/>
  <c r="C4778" i="32"/>
  <c r="D4778" i="32"/>
  <c r="E4778" i="32"/>
  <c r="F4778" i="32"/>
  <c r="G4778" i="32"/>
  <c r="I4778" i="32"/>
  <c r="J4778" i="32"/>
  <c r="A4779" i="32"/>
  <c r="C4779" i="32"/>
  <c r="D4779" i="32"/>
  <c r="E4779" i="32"/>
  <c r="F4779" i="32"/>
  <c r="G4779" i="32"/>
  <c r="I4779" i="32"/>
  <c r="J4779" i="32"/>
  <c r="A4780" i="32"/>
  <c r="C4780" i="32"/>
  <c r="D4780" i="32"/>
  <c r="E4780" i="32"/>
  <c r="F4780" i="32"/>
  <c r="G4780" i="32"/>
  <c r="I4780" i="32"/>
  <c r="J4780" i="32"/>
  <c r="A4781" i="32"/>
  <c r="C4781" i="32"/>
  <c r="D4781" i="32"/>
  <c r="E4781" i="32"/>
  <c r="F4781" i="32"/>
  <c r="G4781" i="32"/>
  <c r="I4781" i="32"/>
  <c r="J4781" i="32"/>
  <c r="A4782" i="32"/>
  <c r="C4782" i="32"/>
  <c r="D4782" i="32"/>
  <c r="E4782" i="32"/>
  <c r="F4782" i="32"/>
  <c r="G4782" i="32"/>
  <c r="I4782" i="32"/>
  <c r="J4782" i="32"/>
  <c r="A4783" i="32"/>
  <c r="C4783" i="32"/>
  <c r="D4783" i="32"/>
  <c r="E4783" i="32"/>
  <c r="F4783" i="32"/>
  <c r="G4783" i="32"/>
  <c r="I4783" i="32"/>
  <c r="J4783" i="32"/>
  <c r="A4784" i="32"/>
  <c r="C4784" i="32"/>
  <c r="D4784" i="32"/>
  <c r="E4784" i="32"/>
  <c r="F4784" i="32"/>
  <c r="G4784" i="32"/>
  <c r="I4784" i="32"/>
  <c r="J4784" i="32"/>
  <c r="A4785" i="32"/>
  <c r="C4785" i="32"/>
  <c r="D4785" i="32"/>
  <c r="E4785" i="32"/>
  <c r="F4785" i="32"/>
  <c r="G4785" i="32"/>
  <c r="I4785" i="32"/>
  <c r="J4785" i="32"/>
  <c r="A4786" i="32"/>
  <c r="C4786" i="32"/>
  <c r="D4786" i="32"/>
  <c r="E4786" i="32"/>
  <c r="F4786" i="32"/>
  <c r="G4786" i="32"/>
  <c r="I4786" i="32"/>
  <c r="J4786" i="32"/>
  <c r="A4787" i="32"/>
  <c r="C4787" i="32"/>
  <c r="D4787" i="32"/>
  <c r="E4787" i="32"/>
  <c r="F4787" i="32"/>
  <c r="G4787" i="32"/>
  <c r="I4787" i="32"/>
  <c r="J4787" i="32"/>
  <c r="A4788" i="32"/>
  <c r="C4788" i="32"/>
  <c r="D4788" i="32"/>
  <c r="E4788" i="32"/>
  <c r="F4788" i="32"/>
  <c r="G4788" i="32"/>
  <c r="I4788" i="32"/>
  <c r="J4788" i="32"/>
  <c r="A4789" i="32"/>
  <c r="C4789" i="32"/>
  <c r="D4789" i="32"/>
  <c r="E4789" i="32"/>
  <c r="F4789" i="32"/>
  <c r="G4789" i="32"/>
  <c r="I4789" i="32"/>
  <c r="J4789" i="32"/>
  <c r="A4790" i="32"/>
  <c r="C4790" i="32"/>
  <c r="D4790" i="32"/>
  <c r="E4790" i="32"/>
  <c r="F4790" i="32"/>
  <c r="G4790" i="32"/>
  <c r="I4790" i="32"/>
  <c r="J4790" i="32"/>
  <c r="A4791" i="32"/>
  <c r="C4791" i="32"/>
  <c r="D4791" i="32"/>
  <c r="E4791" i="32"/>
  <c r="F4791" i="32"/>
  <c r="G4791" i="32"/>
  <c r="I4791" i="32"/>
  <c r="J4791" i="32"/>
  <c r="A4792" i="32"/>
  <c r="C4792" i="32"/>
  <c r="D4792" i="32"/>
  <c r="E4792" i="32"/>
  <c r="F4792" i="32"/>
  <c r="G4792" i="32"/>
  <c r="I4792" i="32"/>
  <c r="J4792" i="32"/>
  <c r="A4793" i="32"/>
  <c r="C4793" i="32"/>
  <c r="D4793" i="32"/>
  <c r="E4793" i="32"/>
  <c r="F4793" i="32"/>
  <c r="G4793" i="32"/>
  <c r="I4793" i="32"/>
  <c r="J4793" i="32"/>
  <c r="A4794" i="32"/>
  <c r="C4794" i="32"/>
  <c r="D4794" i="32"/>
  <c r="E4794" i="32"/>
  <c r="F4794" i="32"/>
  <c r="G4794" i="32"/>
  <c r="I4794" i="32"/>
  <c r="J4794" i="32"/>
  <c r="A4795" i="32"/>
  <c r="C4795" i="32"/>
  <c r="D4795" i="32"/>
  <c r="E4795" i="32"/>
  <c r="F4795" i="32"/>
  <c r="G4795" i="32"/>
  <c r="I4795" i="32"/>
  <c r="J4795" i="32"/>
  <c r="A4796" i="32"/>
  <c r="C4796" i="32"/>
  <c r="D4796" i="32"/>
  <c r="E4796" i="32"/>
  <c r="F4796" i="32"/>
  <c r="G4796" i="32"/>
  <c r="I4796" i="32"/>
  <c r="J4796" i="32"/>
  <c r="A4797" i="32"/>
  <c r="C4797" i="32"/>
  <c r="D4797" i="32"/>
  <c r="E4797" i="32"/>
  <c r="F4797" i="32"/>
  <c r="G4797" i="32"/>
  <c r="I4797" i="32"/>
  <c r="J4797" i="32"/>
  <c r="A4798" i="32"/>
  <c r="C4798" i="32"/>
  <c r="D4798" i="32"/>
  <c r="E4798" i="32"/>
  <c r="F4798" i="32"/>
  <c r="G4798" i="32"/>
  <c r="I4798" i="32"/>
  <c r="J4798" i="32"/>
  <c r="A4799" i="32"/>
  <c r="C4799" i="32"/>
  <c r="D4799" i="32"/>
  <c r="E4799" i="32"/>
  <c r="F4799" i="32"/>
  <c r="G4799" i="32"/>
  <c r="I4799" i="32"/>
  <c r="J4799" i="32"/>
  <c r="A4800" i="32"/>
  <c r="C4800" i="32"/>
  <c r="D4800" i="32"/>
  <c r="E4800" i="32"/>
  <c r="F4800" i="32"/>
  <c r="G4800" i="32"/>
  <c r="I4800" i="32"/>
  <c r="J4800" i="32"/>
  <c r="A4801" i="32"/>
  <c r="C4801" i="32"/>
  <c r="D4801" i="32"/>
  <c r="E4801" i="32"/>
  <c r="F4801" i="32"/>
  <c r="G4801" i="32"/>
  <c r="I4801" i="32"/>
  <c r="J4801" i="32"/>
  <c r="A4802" i="32"/>
  <c r="C4802" i="32"/>
  <c r="D4802" i="32"/>
  <c r="E4802" i="32"/>
  <c r="F4802" i="32"/>
  <c r="G4802" i="32"/>
  <c r="I4802" i="32"/>
  <c r="J4802" i="32"/>
  <c r="A4803" i="32"/>
  <c r="C4803" i="32"/>
  <c r="D4803" i="32"/>
  <c r="E4803" i="32"/>
  <c r="F4803" i="32"/>
  <c r="G4803" i="32"/>
  <c r="I4803" i="32"/>
  <c r="J4803" i="32"/>
  <c r="A4804" i="32"/>
  <c r="C4804" i="32"/>
  <c r="D4804" i="32"/>
  <c r="E4804" i="32"/>
  <c r="F4804" i="32"/>
  <c r="G4804" i="32"/>
  <c r="I4804" i="32"/>
  <c r="J4804" i="32"/>
  <c r="A4805" i="32"/>
  <c r="C4805" i="32"/>
  <c r="D4805" i="32"/>
  <c r="E4805" i="32"/>
  <c r="F4805" i="32"/>
  <c r="G4805" i="32"/>
  <c r="I4805" i="32"/>
  <c r="J4805" i="32"/>
  <c r="A4806" i="32"/>
  <c r="C4806" i="32"/>
  <c r="D4806" i="32"/>
  <c r="E4806" i="32"/>
  <c r="F4806" i="32"/>
  <c r="G4806" i="32"/>
  <c r="I4806" i="32"/>
  <c r="J4806" i="32"/>
  <c r="A4807" i="32"/>
  <c r="C4807" i="32"/>
  <c r="D4807" i="32"/>
  <c r="E4807" i="32"/>
  <c r="F4807" i="32"/>
  <c r="G4807" i="32"/>
  <c r="I4807" i="32"/>
  <c r="J4807" i="32"/>
  <c r="A4808" i="32"/>
  <c r="C4808" i="32"/>
  <c r="D4808" i="32"/>
  <c r="E4808" i="32"/>
  <c r="F4808" i="32"/>
  <c r="G4808" i="32"/>
  <c r="I4808" i="32"/>
  <c r="J4808" i="32"/>
  <c r="A4809" i="32"/>
  <c r="C4809" i="32"/>
  <c r="D4809" i="32"/>
  <c r="E4809" i="32"/>
  <c r="F4809" i="32"/>
  <c r="G4809" i="32"/>
  <c r="I4809" i="32"/>
  <c r="J4809" i="32"/>
  <c r="A4810" i="32"/>
  <c r="C4810" i="32"/>
  <c r="D4810" i="32"/>
  <c r="E4810" i="32"/>
  <c r="F4810" i="32"/>
  <c r="G4810" i="32"/>
  <c r="I4810" i="32"/>
  <c r="J4810" i="32"/>
  <c r="A4811" i="32"/>
  <c r="C4811" i="32"/>
  <c r="D4811" i="32"/>
  <c r="E4811" i="32"/>
  <c r="F4811" i="32"/>
  <c r="G4811" i="32"/>
  <c r="I4811" i="32"/>
  <c r="J4811" i="32"/>
  <c r="A4812" i="32"/>
  <c r="C4812" i="32"/>
  <c r="D4812" i="32"/>
  <c r="E4812" i="32"/>
  <c r="F4812" i="32"/>
  <c r="G4812" i="32"/>
  <c r="I4812" i="32"/>
  <c r="J4812" i="32"/>
  <c r="A4813" i="32"/>
  <c r="C4813" i="32"/>
  <c r="D4813" i="32"/>
  <c r="E4813" i="32"/>
  <c r="F4813" i="32"/>
  <c r="G4813" i="32"/>
  <c r="I4813" i="32"/>
  <c r="J4813" i="32"/>
  <c r="A4814" i="32"/>
  <c r="C4814" i="32"/>
  <c r="D4814" i="32"/>
  <c r="E4814" i="32"/>
  <c r="F4814" i="32"/>
  <c r="G4814" i="32"/>
  <c r="I4814" i="32"/>
  <c r="J4814" i="32"/>
  <c r="A4815" i="32"/>
  <c r="C4815" i="32"/>
  <c r="D4815" i="32"/>
  <c r="E4815" i="32"/>
  <c r="F4815" i="32"/>
  <c r="G4815" i="32"/>
  <c r="I4815" i="32"/>
  <c r="J4815" i="32"/>
  <c r="A4816" i="32"/>
  <c r="C4816" i="32"/>
  <c r="D4816" i="32"/>
  <c r="E4816" i="32"/>
  <c r="F4816" i="32"/>
  <c r="G4816" i="32"/>
  <c r="I4816" i="32"/>
  <c r="J4816" i="32"/>
  <c r="A4817" i="32"/>
  <c r="C4817" i="32"/>
  <c r="D4817" i="32"/>
  <c r="E4817" i="32"/>
  <c r="F4817" i="32"/>
  <c r="G4817" i="32"/>
  <c r="I4817" i="32"/>
  <c r="J4817" i="32"/>
  <c r="A4818" i="32"/>
  <c r="C4818" i="32"/>
  <c r="D4818" i="32"/>
  <c r="E4818" i="32"/>
  <c r="F4818" i="32"/>
  <c r="G4818" i="32"/>
  <c r="I4818" i="32"/>
  <c r="J4818" i="32"/>
  <c r="A4819" i="32"/>
  <c r="C4819" i="32"/>
  <c r="D4819" i="32"/>
  <c r="E4819" i="32"/>
  <c r="F4819" i="32"/>
  <c r="G4819" i="32"/>
  <c r="I4819" i="32"/>
  <c r="J4819" i="32"/>
  <c r="A4820" i="32"/>
  <c r="C4820" i="32"/>
  <c r="D4820" i="32"/>
  <c r="E4820" i="32"/>
  <c r="F4820" i="32"/>
  <c r="G4820" i="32"/>
  <c r="I4820" i="32"/>
  <c r="J4820" i="32"/>
  <c r="A4821" i="32"/>
  <c r="C4821" i="32"/>
  <c r="D4821" i="32"/>
  <c r="E4821" i="32"/>
  <c r="F4821" i="32"/>
  <c r="G4821" i="32"/>
  <c r="I4821" i="32"/>
  <c r="J4821" i="32"/>
  <c r="A4822" i="32"/>
  <c r="C4822" i="32"/>
  <c r="D4822" i="32"/>
  <c r="E4822" i="32"/>
  <c r="F4822" i="32"/>
  <c r="G4822" i="32"/>
  <c r="I4822" i="32"/>
  <c r="J4822" i="32"/>
  <c r="A4823" i="32"/>
  <c r="C4823" i="32"/>
  <c r="D4823" i="32"/>
  <c r="E4823" i="32"/>
  <c r="F4823" i="32"/>
  <c r="G4823" i="32"/>
  <c r="I4823" i="32"/>
  <c r="J4823" i="32"/>
  <c r="A4824" i="32"/>
  <c r="C4824" i="32"/>
  <c r="D4824" i="32"/>
  <c r="E4824" i="32"/>
  <c r="F4824" i="32"/>
  <c r="G4824" i="32"/>
  <c r="I4824" i="32"/>
  <c r="J4824" i="32"/>
  <c r="A4825" i="32"/>
  <c r="C4825" i="32"/>
  <c r="D4825" i="32"/>
  <c r="E4825" i="32"/>
  <c r="F4825" i="32"/>
  <c r="G4825" i="32"/>
  <c r="I4825" i="32"/>
  <c r="J4825" i="32"/>
  <c r="A4826" i="32"/>
  <c r="C4826" i="32"/>
  <c r="D4826" i="32"/>
  <c r="E4826" i="32"/>
  <c r="F4826" i="32"/>
  <c r="G4826" i="32"/>
  <c r="I4826" i="32"/>
  <c r="J4826" i="32"/>
  <c r="A4827" i="32"/>
  <c r="C4827" i="32"/>
  <c r="D4827" i="32"/>
  <c r="E4827" i="32"/>
  <c r="F4827" i="32"/>
  <c r="G4827" i="32"/>
  <c r="I4827" i="32"/>
  <c r="J4827" i="32"/>
  <c r="A4828" i="32"/>
  <c r="C4828" i="32"/>
  <c r="D4828" i="32"/>
  <c r="E4828" i="32"/>
  <c r="F4828" i="32"/>
  <c r="G4828" i="32"/>
  <c r="I4828" i="32"/>
  <c r="J4828" i="32"/>
  <c r="A4829" i="32"/>
  <c r="C4829" i="32"/>
  <c r="D4829" i="32"/>
  <c r="E4829" i="32"/>
  <c r="F4829" i="32"/>
  <c r="G4829" i="32"/>
  <c r="I4829" i="32"/>
  <c r="J4829" i="32"/>
  <c r="A4830" i="32"/>
  <c r="C4830" i="32"/>
  <c r="D4830" i="32"/>
  <c r="E4830" i="32"/>
  <c r="F4830" i="32"/>
  <c r="G4830" i="32"/>
  <c r="I4830" i="32"/>
  <c r="J4830" i="32"/>
  <c r="A4831" i="32"/>
  <c r="C4831" i="32"/>
  <c r="D4831" i="32"/>
  <c r="E4831" i="32"/>
  <c r="F4831" i="32"/>
  <c r="G4831" i="32"/>
  <c r="I4831" i="32"/>
  <c r="J4831" i="32"/>
  <c r="A4832" i="32"/>
  <c r="C4832" i="32"/>
  <c r="D4832" i="32"/>
  <c r="E4832" i="32"/>
  <c r="F4832" i="32"/>
  <c r="G4832" i="32"/>
  <c r="I4832" i="32"/>
  <c r="J4832" i="32"/>
  <c r="A4833" i="32"/>
  <c r="C4833" i="32"/>
  <c r="D4833" i="32"/>
  <c r="E4833" i="32"/>
  <c r="F4833" i="32"/>
  <c r="G4833" i="32"/>
  <c r="I4833" i="32"/>
  <c r="J4833" i="32"/>
  <c r="A4834" i="32"/>
  <c r="C4834" i="32"/>
  <c r="D4834" i="32"/>
  <c r="E4834" i="32"/>
  <c r="F4834" i="32"/>
  <c r="G4834" i="32"/>
  <c r="I4834" i="32"/>
  <c r="J4834" i="32"/>
  <c r="A4835" i="32"/>
  <c r="C4835" i="32"/>
  <c r="D4835" i="32"/>
  <c r="E4835" i="32"/>
  <c r="F4835" i="32"/>
  <c r="G4835" i="32"/>
  <c r="I4835" i="32"/>
  <c r="J4835" i="32"/>
  <c r="A4836" i="32"/>
  <c r="C4836" i="32"/>
  <c r="D4836" i="32"/>
  <c r="E4836" i="32"/>
  <c r="F4836" i="32"/>
  <c r="G4836" i="32"/>
  <c r="I4836" i="32"/>
  <c r="J4836" i="32"/>
  <c r="A4837" i="32"/>
  <c r="C4837" i="32"/>
  <c r="D4837" i="32"/>
  <c r="E4837" i="32"/>
  <c r="F4837" i="32"/>
  <c r="G4837" i="32"/>
  <c r="I4837" i="32"/>
  <c r="J4837" i="32"/>
  <c r="A4838" i="32"/>
  <c r="C4838" i="32"/>
  <c r="D4838" i="32"/>
  <c r="E4838" i="32"/>
  <c r="F4838" i="32"/>
  <c r="G4838" i="32"/>
  <c r="I4838" i="32"/>
  <c r="J4838" i="32"/>
  <c r="A4839" i="32"/>
  <c r="C4839" i="32"/>
  <c r="D4839" i="32"/>
  <c r="E4839" i="32"/>
  <c r="F4839" i="32"/>
  <c r="G4839" i="32"/>
  <c r="I4839" i="32"/>
  <c r="J4839" i="32"/>
  <c r="A4840" i="32"/>
  <c r="C4840" i="32"/>
  <c r="D4840" i="32"/>
  <c r="E4840" i="32"/>
  <c r="F4840" i="32"/>
  <c r="G4840" i="32"/>
  <c r="I4840" i="32"/>
  <c r="J4840" i="32"/>
  <c r="A4841" i="32"/>
  <c r="C4841" i="32"/>
  <c r="D4841" i="32"/>
  <c r="E4841" i="32"/>
  <c r="F4841" i="32"/>
  <c r="G4841" i="32"/>
  <c r="I4841" i="32"/>
  <c r="J4841" i="32"/>
  <c r="A4842" i="32"/>
  <c r="C4842" i="32"/>
  <c r="D4842" i="32"/>
  <c r="E4842" i="32"/>
  <c r="F4842" i="32"/>
  <c r="G4842" i="32"/>
  <c r="I4842" i="32"/>
  <c r="J4842" i="32"/>
  <c r="A4843" i="32"/>
  <c r="C4843" i="32"/>
  <c r="D4843" i="32"/>
  <c r="E4843" i="32"/>
  <c r="F4843" i="32"/>
  <c r="G4843" i="32"/>
  <c r="I4843" i="32"/>
  <c r="J4843" i="32"/>
  <c r="A4844" i="32"/>
  <c r="C4844" i="32"/>
  <c r="D4844" i="32"/>
  <c r="E4844" i="32"/>
  <c r="F4844" i="32"/>
  <c r="G4844" i="32"/>
  <c r="I4844" i="32"/>
  <c r="J4844" i="32"/>
  <c r="A4845" i="32"/>
  <c r="C4845" i="32"/>
  <c r="D4845" i="32"/>
  <c r="E4845" i="32"/>
  <c r="F4845" i="32"/>
  <c r="G4845" i="32"/>
  <c r="I4845" i="32"/>
  <c r="J4845" i="32"/>
  <c r="A4846" i="32"/>
  <c r="C4846" i="32"/>
  <c r="D4846" i="32"/>
  <c r="E4846" i="32"/>
  <c r="F4846" i="32"/>
  <c r="G4846" i="32"/>
  <c r="I4846" i="32"/>
  <c r="J4846" i="32"/>
  <c r="A4847" i="32"/>
  <c r="C4847" i="32"/>
  <c r="D4847" i="32"/>
  <c r="E4847" i="32"/>
  <c r="F4847" i="32"/>
  <c r="G4847" i="32"/>
  <c r="I4847" i="32"/>
  <c r="J4847" i="32"/>
  <c r="A4848" i="32"/>
  <c r="C4848" i="32"/>
  <c r="D4848" i="32"/>
  <c r="E4848" i="32"/>
  <c r="F4848" i="32"/>
  <c r="G4848" i="32"/>
  <c r="I4848" i="32"/>
  <c r="J4848" i="32"/>
  <c r="A4849" i="32"/>
  <c r="C4849" i="32"/>
  <c r="D4849" i="32"/>
  <c r="E4849" i="32"/>
  <c r="F4849" i="32"/>
  <c r="G4849" i="32"/>
  <c r="I4849" i="32"/>
  <c r="J4849" i="32"/>
  <c r="A4850" i="32"/>
  <c r="C4850" i="32"/>
  <c r="D4850" i="32"/>
  <c r="E4850" i="32"/>
  <c r="F4850" i="32"/>
  <c r="G4850" i="32"/>
  <c r="I4850" i="32"/>
  <c r="J4850" i="32"/>
  <c r="A4851" i="32"/>
  <c r="C4851" i="32"/>
  <c r="D4851" i="32"/>
  <c r="E4851" i="32"/>
  <c r="F4851" i="32"/>
  <c r="G4851" i="32"/>
  <c r="I4851" i="32"/>
  <c r="J4851" i="32"/>
  <c r="A4852" i="32"/>
  <c r="C4852" i="32"/>
  <c r="D4852" i="32"/>
  <c r="E4852" i="32"/>
  <c r="F4852" i="32"/>
  <c r="G4852" i="32"/>
  <c r="I4852" i="32"/>
  <c r="J4852" i="32"/>
  <c r="A4853" i="32"/>
  <c r="C4853" i="32"/>
  <c r="D4853" i="32"/>
  <c r="E4853" i="32"/>
  <c r="F4853" i="32"/>
  <c r="G4853" i="32"/>
  <c r="I4853" i="32"/>
  <c r="J4853" i="32"/>
  <c r="A4854" i="32"/>
  <c r="C4854" i="32"/>
  <c r="D4854" i="32"/>
  <c r="E4854" i="32"/>
  <c r="F4854" i="32"/>
  <c r="G4854" i="32"/>
  <c r="I4854" i="32"/>
  <c r="J4854" i="32"/>
  <c r="A4855" i="32"/>
  <c r="C4855" i="32"/>
  <c r="D4855" i="32"/>
  <c r="E4855" i="32"/>
  <c r="F4855" i="32"/>
  <c r="G4855" i="32"/>
  <c r="I4855" i="32"/>
  <c r="J4855" i="32"/>
  <c r="A4856" i="32"/>
  <c r="C4856" i="32"/>
  <c r="D4856" i="32"/>
  <c r="E4856" i="32"/>
  <c r="F4856" i="32"/>
  <c r="G4856" i="32"/>
  <c r="I4856" i="32"/>
  <c r="J4856" i="32"/>
  <c r="A4857" i="32"/>
  <c r="C4857" i="32"/>
  <c r="D4857" i="32"/>
  <c r="E4857" i="32"/>
  <c r="F4857" i="32"/>
  <c r="G4857" i="32"/>
  <c r="I4857" i="32"/>
  <c r="J4857" i="32"/>
  <c r="A4858" i="32"/>
  <c r="C4858" i="32"/>
  <c r="D4858" i="32"/>
  <c r="E4858" i="32"/>
  <c r="F4858" i="32"/>
  <c r="G4858" i="32"/>
  <c r="I4858" i="32"/>
  <c r="J4858" i="32"/>
  <c r="A4859" i="32"/>
  <c r="C4859" i="32"/>
  <c r="D4859" i="32"/>
  <c r="E4859" i="32"/>
  <c r="F4859" i="32"/>
  <c r="G4859" i="32"/>
  <c r="I4859" i="32"/>
  <c r="J4859" i="32"/>
  <c r="A4860" i="32"/>
  <c r="C4860" i="32"/>
  <c r="D4860" i="32"/>
  <c r="E4860" i="32"/>
  <c r="F4860" i="32"/>
  <c r="G4860" i="32"/>
  <c r="I4860" i="32"/>
  <c r="J4860" i="32"/>
  <c r="A4861" i="32"/>
  <c r="C4861" i="32"/>
  <c r="D4861" i="32"/>
  <c r="E4861" i="32"/>
  <c r="F4861" i="32"/>
  <c r="G4861" i="32"/>
  <c r="I4861" i="32"/>
  <c r="J4861" i="32"/>
  <c r="A4862" i="32"/>
  <c r="C4862" i="32"/>
  <c r="D4862" i="32"/>
  <c r="E4862" i="32"/>
  <c r="F4862" i="32"/>
  <c r="G4862" i="32"/>
  <c r="I4862" i="32"/>
  <c r="J4862" i="32"/>
  <c r="A4863" i="32"/>
  <c r="C4863" i="32"/>
  <c r="D4863" i="32"/>
  <c r="E4863" i="32"/>
  <c r="F4863" i="32"/>
  <c r="G4863" i="32"/>
  <c r="I4863" i="32"/>
  <c r="J4863" i="32"/>
  <c r="A4864" i="32"/>
  <c r="C4864" i="32"/>
  <c r="D4864" i="32"/>
  <c r="E4864" i="32"/>
  <c r="F4864" i="32"/>
  <c r="G4864" i="32"/>
  <c r="I4864" i="32"/>
  <c r="J4864" i="32"/>
  <c r="A4865" i="32"/>
  <c r="C4865" i="32"/>
  <c r="D4865" i="32"/>
  <c r="E4865" i="32"/>
  <c r="F4865" i="32"/>
  <c r="G4865" i="32"/>
  <c r="I4865" i="32"/>
  <c r="J4865" i="32"/>
  <c r="A4866" i="32"/>
  <c r="C4866" i="32"/>
  <c r="D4866" i="32"/>
  <c r="E4866" i="32"/>
  <c r="F4866" i="32"/>
  <c r="G4866" i="32"/>
  <c r="I4866" i="32"/>
  <c r="J4866" i="32"/>
  <c r="A4867" i="32"/>
  <c r="C4867" i="32"/>
  <c r="D4867" i="32"/>
  <c r="E4867" i="32"/>
  <c r="F4867" i="32"/>
  <c r="G4867" i="32"/>
  <c r="I4867" i="32"/>
  <c r="J4867" i="32"/>
  <c r="A4868" i="32"/>
  <c r="C4868" i="32"/>
  <c r="D4868" i="32"/>
  <c r="E4868" i="32"/>
  <c r="F4868" i="32"/>
  <c r="G4868" i="32"/>
  <c r="I4868" i="32"/>
  <c r="J4868" i="32"/>
  <c r="A4869" i="32"/>
  <c r="C4869" i="32"/>
  <c r="D4869" i="32"/>
  <c r="E4869" i="32"/>
  <c r="F4869" i="32"/>
  <c r="G4869" i="32"/>
  <c r="I4869" i="32"/>
  <c r="J4869" i="32"/>
  <c r="A4870" i="32"/>
  <c r="C4870" i="32"/>
  <c r="D4870" i="32"/>
  <c r="E4870" i="32"/>
  <c r="F4870" i="32"/>
  <c r="G4870" i="32"/>
  <c r="I4870" i="32"/>
  <c r="J4870" i="32"/>
  <c r="A4871" i="32"/>
  <c r="C4871" i="32"/>
  <c r="D4871" i="32"/>
  <c r="E4871" i="32"/>
  <c r="F4871" i="32"/>
  <c r="G4871" i="32"/>
  <c r="I4871" i="32"/>
  <c r="J4871" i="32"/>
  <c r="A4872" i="32"/>
  <c r="C4872" i="32"/>
  <c r="D4872" i="32"/>
  <c r="E4872" i="32"/>
  <c r="F4872" i="32"/>
  <c r="G4872" i="32"/>
  <c r="I4872" i="32"/>
  <c r="J4872" i="32"/>
  <c r="A4873" i="32"/>
  <c r="C4873" i="32"/>
  <c r="D4873" i="32"/>
  <c r="E4873" i="32"/>
  <c r="F4873" i="32"/>
  <c r="G4873" i="32"/>
  <c r="I4873" i="32"/>
  <c r="J4873" i="32"/>
  <c r="A4874" i="32"/>
  <c r="C4874" i="32"/>
  <c r="D4874" i="32"/>
  <c r="E4874" i="32"/>
  <c r="F4874" i="32"/>
  <c r="G4874" i="32"/>
  <c r="I4874" i="32"/>
  <c r="J4874" i="32"/>
  <c r="A4875" i="32"/>
  <c r="C4875" i="32"/>
  <c r="D4875" i="32"/>
  <c r="E4875" i="32"/>
  <c r="F4875" i="32"/>
  <c r="G4875" i="32"/>
  <c r="I4875" i="32"/>
  <c r="J4875" i="32"/>
  <c r="A4876" i="32"/>
  <c r="C4876" i="32"/>
  <c r="D4876" i="32"/>
  <c r="E4876" i="32"/>
  <c r="F4876" i="32"/>
  <c r="G4876" i="32"/>
  <c r="I4876" i="32"/>
  <c r="J4876" i="32"/>
  <c r="A4877" i="32"/>
  <c r="C4877" i="32"/>
  <c r="D4877" i="32"/>
  <c r="E4877" i="32"/>
  <c r="F4877" i="32"/>
  <c r="G4877" i="32"/>
  <c r="I4877" i="32"/>
  <c r="J4877" i="32"/>
  <c r="A4878" i="32"/>
  <c r="C4878" i="32"/>
  <c r="D4878" i="32"/>
  <c r="E4878" i="32"/>
  <c r="F4878" i="32"/>
  <c r="G4878" i="32"/>
  <c r="I4878" i="32"/>
  <c r="J4878" i="32"/>
  <c r="A4879" i="32"/>
  <c r="C4879" i="32"/>
  <c r="D4879" i="32"/>
  <c r="E4879" i="32"/>
  <c r="F4879" i="32"/>
  <c r="G4879" i="32"/>
  <c r="I4879" i="32"/>
  <c r="J4879" i="32"/>
  <c r="A4880" i="32"/>
  <c r="C4880" i="32"/>
  <c r="D4880" i="32"/>
  <c r="E4880" i="32"/>
  <c r="F4880" i="32"/>
  <c r="G4880" i="32"/>
  <c r="I4880" i="32"/>
  <c r="J4880" i="32"/>
  <c r="A4881" i="32"/>
  <c r="C4881" i="32"/>
  <c r="D4881" i="32"/>
  <c r="E4881" i="32"/>
  <c r="F4881" i="32"/>
  <c r="G4881" i="32"/>
  <c r="I4881" i="32"/>
  <c r="J4881" i="32"/>
  <c r="A4882" i="32"/>
  <c r="C4882" i="32"/>
  <c r="D4882" i="32"/>
  <c r="E4882" i="32"/>
  <c r="F4882" i="32"/>
  <c r="G4882" i="32"/>
  <c r="I4882" i="32"/>
  <c r="J4882" i="32"/>
  <c r="A4883" i="32"/>
  <c r="C4883" i="32"/>
  <c r="D4883" i="32"/>
  <c r="E4883" i="32"/>
  <c r="F4883" i="32"/>
  <c r="G4883" i="32"/>
  <c r="I4883" i="32"/>
  <c r="J4883" i="32"/>
  <c r="A4884" i="32"/>
  <c r="C4884" i="32"/>
  <c r="D4884" i="32"/>
  <c r="E4884" i="32"/>
  <c r="F4884" i="32"/>
  <c r="G4884" i="32"/>
  <c r="I4884" i="32"/>
  <c r="J4884" i="32"/>
  <c r="A4885" i="32"/>
  <c r="C4885" i="32"/>
  <c r="D4885" i="32"/>
  <c r="E4885" i="32"/>
  <c r="F4885" i="32"/>
  <c r="G4885" i="32"/>
  <c r="I4885" i="32"/>
  <c r="J4885" i="32"/>
  <c r="A4886" i="32"/>
  <c r="C4886" i="32"/>
  <c r="D4886" i="32"/>
  <c r="E4886" i="32"/>
  <c r="F4886" i="32"/>
  <c r="G4886" i="32"/>
  <c r="I4886" i="32"/>
  <c r="J4886" i="32"/>
  <c r="A4887" i="32"/>
  <c r="C4887" i="32"/>
  <c r="D4887" i="32"/>
  <c r="E4887" i="32"/>
  <c r="F4887" i="32"/>
  <c r="G4887" i="32"/>
  <c r="I4887" i="32"/>
  <c r="J4887" i="32"/>
  <c r="A4888" i="32"/>
  <c r="C4888" i="32"/>
  <c r="D4888" i="32"/>
  <c r="E4888" i="32"/>
  <c r="F4888" i="32"/>
  <c r="G4888" i="32"/>
  <c r="I4888" i="32"/>
  <c r="J4888" i="32"/>
  <c r="A4889" i="32"/>
  <c r="C4889" i="32"/>
  <c r="D4889" i="32"/>
  <c r="E4889" i="32"/>
  <c r="F4889" i="32"/>
  <c r="G4889" i="32"/>
  <c r="I4889" i="32"/>
  <c r="J4889" i="32"/>
  <c r="A4890" i="32"/>
  <c r="C4890" i="32"/>
  <c r="D4890" i="32"/>
  <c r="E4890" i="32"/>
  <c r="F4890" i="32"/>
  <c r="G4890" i="32"/>
  <c r="I4890" i="32"/>
  <c r="J4890" i="32"/>
  <c r="A4891" i="32"/>
  <c r="C4891" i="32"/>
  <c r="D4891" i="32"/>
  <c r="E4891" i="32"/>
  <c r="F4891" i="32"/>
  <c r="G4891" i="32"/>
  <c r="I4891" i="32"/>
  <c r="J4891" i="32"/>
  <c r="A4892" i="32"/>
  <c r="C4892" i="32"/>
  <c r="D4892" i="32"/>
  <c r="E4892" i="32"/>
  <c r="F4892" i="32"/>
  <c r="G4892" i="32"/>
  <c r="I4892" i="32"/>
  <c r="J4892" i="32"/>
  <c r="A4893" i="32"/>
  <c r="C4893" i="32"/>
  <c r="D4893" i="32"/>
  <c r="E4893" i="32"/>
  <c r="F4893" i="32"/>
  <c r="G4893" i="32"/>
  <c r="I4893" i="32"/>
  <c r="J4893" i="32"/>
  <c r="A4894" i="32"/>
  <c r="C4894" i="32"/>
  <c r="D4894" i="32"/>
  <c r="E4894" i="32"/>
  <c r="F4894" i="32"/>
  <c r="G4894" i="32"/>
  <c r="I4894" i="32"/>
  <c r="J4894" i="32"/>
  <c r="A4895" i="32"/>
  <c r="C4895" i="32"/>
  <c r="D4895" i="32"/>
  <c r="E4895" i="32"/>
  <c r="F4895" i="32"/>
  <c r="G4895" i="32"/>
  <c r="I4895" i="32"/>
  <c r="J4895" i="32"/>
  <c r="A4896" i="32"/>
  <c r="C4896" i="32"/>
  <c r="D4896" i="32"/>
  <c r="E4896" i="32"/>
  <c r="F4896" i="32"/>
  <c r="G4896" i="32"/>
  <c r="I4896" i="32"/>
  <c r="J4896" i="32"/>
  <c r="A4897" i="32"/>
  <c r="C4897" i="32"/>
  <c r="D4897" i="32"/>
  <c r="E4897" i="32"/>
  <c r="F4897" i="32"/>
  <c r="G4897" i="32"/>
  <c r="I4897" i="32"/>
  <c r="J4897" i="32"/>
  <c r="A4898" i="32"/>
  <c r="C4898" i="32"/>
  <c r="D4898" i="32"/>
  <c r="E4898" i="32"/>
  <c r="F4898" i="32"/>
  <c r="G4898" i="32"/>
  <c r="I4898" i="32"/>
  <c r="J4898" i="32"/>
  <c r="A4899" i="32"/>
  <c r="C4899" i="32"/>
  <c r="D4899" i="32"/>
  <c r="E4899" i="32"/>
  <c r="F4899" i="32"/>
  <c r="G4899" i="32"/>
  <c r="I4899" i="32"/>
  <c r="J4899" i="32"/>
  <c r="A4900" i="32"/>
  <c r="C4900" i="32"/>
  <c r="D4900" i="32"/>
  <c r="E4900" i="32"/>
  <c r="F4900" i="32"/>
  <c r="G4900" i="32"/>
  <c r="I4900" i="32"/>
  <c r="J4900" i="32"/>
  <c r="A4901" i="32"/>
  <c r="C4901" i="32"/>
  <c r="D4901" i="32"/>
  <c r="E4901" i="32"/>
  <c r="F4901" i="32"/>
  <c r="G4901" i="32"/>
  <c r="I4901" i="32"/>
  <c r="J4901" i="32"/>
  <c r="A4902" i="32"/>
  <c r="C4902" i="32"/>
  <c r="D4902" i="32"/>
  <c r="E4902" i="32"/>
  <c r="F4902" i="32"/>
  <c r="G4902" i="32"/>
  <c r="I4902" i="32"/>
  <c r="J4902" i="32"/>
  <c r="A4903" i="32"/>
  <c r="C4903" i="32"/>
  <c r="D4903" i="32"/>
  <c r="E4903" i="32"/>
  <c r="F4903" i="32"/>
  <c r="G4903" i="32"/>
  <c r="I4903" i="32"/>
  <c r="J4903" i="32"/>
  <c r="A4904" i="32"/>
  <c r="C4904" i="32"/>
  <c r="D4904" i="32"/>
  <c r="E4904" i="32"/>
  <c r="F4904" i="32"/>
  <c r="G4904" i="32"/>
  <c r="I4904" i="32"/>
  <c r="J4904" i="32"/>
  <c r="A4905" i="32"/>
  <c r="C4905" i="32"/>
  <c r="D4905" i="32"/>
  <c r="E4905" i="32"/>
  <c r="F4905" i="32"/>
  <c r="G4905" i="32"/>
  <c r="I4905" i="32"/>
  <c r="J4905" i="32"/>
  <c r="A4906" i="32"/>
  <c r="C4906" i="32"/>
  <c r="D4906" i="32"/>
  <c r="E4906" i="32"/>
  <c r="F4906" i="32"/>
  <c r="G4906" i="32"/>
  <c r="I4906" i="32"/>
  <c r="J4906" i="32"/>
  <c r="A4907" i="32"/>
  <c r="C4907" i="32"/>
  <c r="D4907" i="32"/>
  <c r="E4907" i="32"/>
  <c r="F4907" i="32"/>
  <c r="G4907" i="32"/>
  <c r="I4907" i="32"/>
  <c r="J4907" i="32"/>
  <c r="A4908" i="32"/>
  <c r="C4908" i="32"/>
  <c r="D4908" i="32"/>
  <c r="E4908" i="32"/>
  <c r="F4908" i="32"/>
  <c r="G4908" i="32"/>
  <c r="I4908" i="32"/>
  <c r="J4908" i="32"/>
  <c r="A4909" i="32"/>
  <c r="C4909" i="32"/>
  <c r="D4909" i="32"/>
  <c r="E4909" i="32"/>
  <c r="F4909" i="32"/>
  <c r="G4909" i="32"/>
  <c r="I4909" i="32"/>
  <c r="J4909" i="32"/>
  <c r="A4910" i="32"/>
  <c r="C4910" i="32"/>
  <c r="D4910" i="32"/>
  <c r="E4910" i="32"/>
  <c r="F4910" i="32"/>
  <c r="G4910" i="32"/>
  <c r="I4910" i="32"/>
  <c r="J4910" i="32"/>
  <c r="A4911" i="32"/>
  <c r="C4911" i="32"/>
  <c r="D4911" i="32"/>
  <c r="E4911" i="32"/>
  <c r="F4911" i="32"/>
  <c r="G4911" i="32"/>
  <c r="I4911" i="32"/>
  <c r="J4911" i="32"/>
  <c r="A4912" i="32"/>
  <c r="C4912" i="32"/>
  <c r="D4912" i="32"/>
  <c r="E4912" i="32"/>
  <c r="F4912" i="32"/>
  <c r="G4912" i="32"/>
  <c r="I4912" i="32"/>
  <c r="J4912" i="32"/>
  <c r="A4913" i="32"/>
  <c r="C4913" i="32"/>
  <c r="D4913" i="32"/>
  <c r="E4913" i="32"/>
  <c r="F4913" i="32"/>
  <c r="G4913" i="32"/>
  <c r="I4913" i="32"/>
  <c r="J4913" i="32"/>
  <c r="A4914" i="32"/>
  <c r="C4914" i="32"/>
  <c r="D4914" i="32"/>
  <c r="E4914" i="32"/>
  <c r="F4914" i="32"/>
  <c r="G4914" i="32"/>
  <c r="I4914" i="32"/>
  <c r="J4914" i="32"/>
  <c r="A4915" i="32"/>
  <c r="C4915" i="32"/>
  <c r="D4915" i="32"/>
  <c r="E4915" i="32"/>
  <c r="F4915" i="32"/>
  <c r="G4915" i="32"/>
  <c r="I4915" i="32"/>
  <c r="J4915" i="32"/>
  <c r="A4916" i="32"/>
  <c r="C4916" i="32"/>
  <c r="D4916" i="32"/>
  <c r="E4916" i="32"/>
  <c r="F4916" i="32"/>
  <c r="G4916" i="32"/>
  <c r="I4916" i="32"/>
  <c r="J4916" i="32"/>
  <c r="A4917" i="32"/>
  <c r="C4917" i="32"/>
  <c r="D4917" i="32"/>
  <c r="E4917" i="32"/>
  <c r="F4917" i="32"/>
  <c r="G4917" i="32"/>
  <c r="I4917" i="32"/>
  <c r="J4917" i="32"/>
  <c r="A4918" i="32"/>
  <c r="C4918" i="32"/>
  <c r="D4918" i="32"/>
  <c r="E4918" i="32"/>
  <c r="F4918" i="32"/>
  <c r="G4918" i="32"/>
  <c r="I4918" i="32"/>
  <c r="J4918" i="32"/>
  <c r="A4919" i="32"/>
  <c r="C4919" i="32"/>
  <c r="D4919" i="32"/>
  <c r="E4919" i="32"/>
  <c r="F4919" i="32"/>
  <c r="G4919" i="32"/>
  <c r="I4919" i="32"/>
  <c r="J4919" i="32"/>
  <c r="A4920" i="32"/>
  <c r="C4920" i="32"/>
  <c r="D4920" i="32"/>
  <c r="E4920" i="32"/>
  <c r="F4920" i="32"/>
  <c r="G4920" i="32"/>
  <c r="I4920" i="32"/>
  <c r="J4920" i="32"/>
  <c r="A4921" i="32"/>
  <c r="C4921" i="32"/>
  <c r="D4921" i="32"/>
  <c r="E4921" i="32"/>
  <c r="F4921" i="32"/>
  <c r="G4921" i="32"/>
  <c r="I4921" i="32"/>
  <c r="J4921" i="32"/>
  <c r="A4922" i="32"/>
  <c r="C4922" i="32"/>
  <c r="D4922" i="32"/>
  <c r="E4922" i="32"/>
  <c r="F4922" i="32"/>
  <c r="G4922" i="32"/>
  <c r="I4922" i="32"/>
  <c r="J4922" i="32"/>
  <c r="A4923" i="32"/>
  <c r="C4923" i="32"/>
  <c r="D4923" i="32"/>
  <c r="E4923" i="32"/>
  <c r="F4923" i="32"/>
  <c r="G4923" i="32"/>
  <c r="I4923" i="32"/>
  <c r="J4923" i="32"/>
  <c r="A4924" i="32"/>
  <c r="C4924" i="32"/>
  <c r="D4924" i="32"/>
  <c r="E4924" i="32"/>
  <c r="F4924" i="32"/>
  <c r="G4924" i="32"/>
  <c r="I4924" i="32"/>
  <c r="J4924" i="32"/>
  <c r="A4925" i="32"/>
  <c r="C4925" i="32"/>
  <c r="D4925" i="32"/>
  <c r="E4925" i="32"/>
  <c r="F4925" i="32"/>
  <c r="G4925" i="32"/>
  <c r="I4925" i="32"/>
  <c r="J4925" i="32"/>
  <c r="A4926" i="32"/>
  <c r="C4926" i="32"/>
  <c r="D4926" i="32"/>
  <c r="E4926" i="32"/>
  <c r="F4926" i="32"/>
  <c r="G4926" i="32"/>
  <c r="I4926" i="32"/>
  <c r="J4926" i="32"/>
  <c r="A4927" i="32"/>
  <c r="C4927" i="32"/>
  <c r="D4927" i="32"/>
  <c r="E4927" i="32"/>
  <c r="F4927" i="32"/>
  <c r="G4927" i="32"/>
  <c r="I4927" i="32"/>
  <c r="J4927" i="32"/>
  <c r="A4928" i="32"/>
  <c r="C4928" i="32"/>
  <c r="D4928" i="32"/>
  <c r="E4928" i="32"/>
  <c r="F4928" i="32"/>
  <c r="G4928" i="32"/>
  <c r="I4928" i="32"/>
  <c r="J4928" i="32"/>
  <c r="A4929" i="32"/>
  <c r="C4929" i="32"/>
  <c r="D4929" i="32"/>
  <c r="E4929" i="32"/>
  <c r="F4929" i="32"/>
  <c r="G4929" i="32"/>
  <c r="I4929" i="32"/>
  <c r="J4929" i="32"/>
  <c r="A4930" i="32"/>
  <c r="C4930" i="32"/>
  <c r="D4930" i="32"/>
  <c r="E4930" i="32"/>
  <c r="F4930" i="32"/>
  <c r="G4930" i="32"/>
  <c r="I4930" i="32"/>
  <c r="J4930" i="32"/>
  <c r="A4931" i="32"/>
  <c r="C4931" i="32"/>
  <c r="D4931" i="32"/>
  <c r="E4931" i="32"/>
  <c r="F4931" i="32"/>
  <c r="G4931" i="32"/>
  <c r="I4931" i="32"/>
  <c r="J4931" i="32"/>
  <c r="A4932" i="32"/>
  <c r="C4932" i="32"/>
  <c r="D4932" i="32"/>
  <c r="E4932" i="32"/>
  <c r="F4932" i="32"/>
  <c r="G4932" i="32"/>
  <c r="I4932" i="32"/>
  <c r="J4932" i="32"/>
  <c r="A4933" i="32"/>
  <c r="C4933" i="32"/>
  <c r="D4933" i="32"/>
  <c r="E4933" i="32"/>
  <c r="F4933" i="32"/>
  <c r="G4933" i="32"/>
  <c r="I4933" i="32"/>
  <c r="J4933" i="32"/>
  <c r="A4934" i="32"/>
  <c r="C4934" i="32"/>
  <c r="D4934" i="32"/>
  <c r="E4934" i="32"/>
  <c r="F4934" i="32"/>
  <c r="G4934" i="32"/>
  <c r="I4934" i="32"/>
  <c r="J4934" i="32"/>
  <c r="A4935" i="32"/>
  <c r="C4935" i="32"/>
  <c r="D4935" i="32"/>
  <c r="E4935" i="32"/>
  <c r="F4935" i="32"/>
  <c r="G4935" i="32"/>
  <c r="I4935" i="32"/>
  <c r="J4935" i="32"/>
  <c r="A4936" i="32"/>
  <c r="C4936" i="32"/>
  <c r="D4936" i="32"/>
  <c r="E4936" i="32"/>
  <c r="F4936" i="32"/>
  <c r="G4936" i="32"/>
  <c r="I4936" i="32"/>
  <c r="J4936" i="32"/>
  <c r="A4937" i="32"/>
  <c r="C4937" i="32"/>
  <c r="D4937" i="32"/>
  <c r="E4937" i="32"/>
  <c r="F4937" i="32"/>
  <c r="G4937" i="32"/>
  <c r="I4937" i="32"/>
  <c r="J4937" i="32"/>
  <c r="A4938" i="32"/>
  <c r="C4938" i="32"/>
  <c r="D4938" i="32"/>
  <c r="E4938" i="32"/>
  <c r="F4938" i="32"/>
  <c r="G4938" i="32"/>
  <c r="I4938" i="32"/>
  <c r="J4938" i="32"/>
  <c r="A4939" i="32"/>
  <c r="C4939" i="32"/>
  <c r="D4939" i="32"/>
  <c r="E4939" i="32"/>
  <c r="F4939" i="32"/>
  <c r="G4939" i="32"/>
  <c r="I4939" i="32"/>
  <c r="J4939" i="32"/>
  <c r="A4940" i="32"/>
  <c r="C4940" i="32"/>
  <c r="D4940" i="32"/>
  <c r="E4940" i="32"/>
  <c r="F4940" i="32"/>
  <c r="G4940" i="32"/>
  <c r="I4940" i="32"/>
  <c r="J4940" i="32"/>
  <c r="A4941" i="32"/>
  <c r="C4941" i="32"/>
  <c r="D4941" i="32"/>
  <c r="E4941" i="32"/>
  <c r="F4941" i="32"/>
  <c r="G4941" i="32"/>
  <c r="I4941" i="32"/>
  <c r="J4941" i="32"/>
  <c r="A4942" i="32"/>
  <c r="C4942" i="32"/>
  <c r="D4942" i="32"/>
  <c r="E4942" i="32"/>
  <c r="F4942" i="32"/>
  <c r="G4942" i="32"/>
  <c r="I4942" i="32"/>
  <c r="J4942" i="32"/>
  <c r="A4943" i="32"/>
  <c r="C4943" i="32"/>
  <c r="D4943" i="32"/>
  <c r="E4943" i="32"/>
  <c r="F4943" i="32"/>
  <c r="G4943" i="32"/>
  <c r="I4943" i="32"/>
  <c r="J4943" i="32"/>
  <c r="A4944" i="32"/>
  <c r="C4944" i="32"/>
  <c r="D4944" i="32"/>
  <c r="E4944" i="32"/>
  <c r="F4944" i="32"/>
  <c r="G4944" i="32"/>
  <c r="I4944" i="32"/>
  <c r="J4944" i="32"/>
  <c r="A4945" i="32"/>
  <c r="C4945" i="32"/>
  <c r="D4945" i="32"/>
  <c r="E4945" i="32"/>
  <c r="F4945" i="32"/>
  <c r="G4945" i="32"/>
  <c r="I4945" i="32"/>
  <c r="J4945" i="32"/>
  <c r="A4946" i="32"/>
  <c r="C4946" i="32"/>
  <c r="D4946" i="32"/>
  <c r="E4946" i="32"/>
  <c r="F4946" i="32"/>
  <c r="G4946" i="32"/>
  <c r="I4946" i="32"/>
  <c r="J4946" i="32"/>
  <c r="A4947" i="32"/>
  <c r="C4947" i="32"/>
  <c r="D4947" i="32"/>
  <c r="E4947" i="32"/>
  <c r="F4947" i="32"/>
  <c r="G4947" i="32"/>
  <c r="I4947" i="32"/>
  <c r="J4947" i="32"/>
  <c r="A4948" i="32"/>
  <c r="C4948" i="32"/>
  <c r="D4948" i="32"/>
  <c r="E4948" i="32"/>
  <c r="F4948" i="32"/>
  <c r="G4948" i="32"/>
  <c r="I4948" i="32"/>
  <c r="J4948" i="32"/>
  <c r="A4949" i="32"/>
  <c r="C4949" i="32"/>
  <c r="D4949" i="32"/>
  <c r="E4949" i="32"/>
  <c r="F4949" i="32"/>
  <c r="G4949" i="32"/>
  <c r="I4949" i="32"/>
  <c r="J4949" i="32"/>
  <c r="A4950" i="32"/>
  <c r="C4950" i="32"/>
  <c r="D4950" i="32"/>
  <c r="E4950" i="32"/>
  <c r="F4950" i="32"/>
  <c r="G4950" i="32"/>
  <c r="I4950" i="32"/>
  <c r="J4950" i="32"/>
  <c r="A4951" i="32"/>
  <c r="C4951" i="32"/>
  <c r="D4951" i="32"/>
  <c r="E4951" i="32"/>
  <c r="F4951" i="32"/>
  <c r="G4951" i="32"/>
  <c r="I4951" i="32"/>
  <c r="J4951" i="32"/>
  <c r="A4952" i="32"/>
  <c r="C4952" i="32"/>
  <c r="D4952" i="32"/>
  <c r="E4952" i="32"/>
  <c r="F4952" i="32"/>
  <c r="G4952" i="32"/>
  <c r="I4952" i="32"/>
  <c r="J4952" i="32"/>
  <c r="A4953" i="32"/>
  <c r="C4953" i="32"/>
  <c r="D4953" i="32"/>
  <c r="E4953" i="32"/>
  <c r="F4953" i="32"/>
  <c r="G4953" i="32"/>
  <c r="I4953" i="32"/>
  <c r="J4953" i="32"/>
  <c r="A4954" i="32"/>
  <c r="C4954" i="32"/>
  <c r="D4954" i="32"/>
  <c r="E4954" i="32"/>
  <c r="F4954" i="32"/>
  <c r="G4954" i="32"/>
  <c r="I4954" i="32"/>
  <c r="J4954" i="32"/>
  <c r="A4955" i="32"/>
  <c r="C4955" i="32"/>
  <c r="D4955" i="32"/>
  <c r="E4955" i="32"/>
  <c r="F4955" i="32"/>
  <c r="G4955" i="32"/>
  <c r="I4955" i="32"/>
  <c r="J4955" i="32"/>
  <c r="A4956" i="32"/>
  <c r="C4956" i="32"/>
  <c r="D4956" i="32"/>
  <c r="E4956" i="32"/>
  <c r="F4956" i="32"/>
  <c r="G4956" i="32"/>
  <c r="I4956" i="32"/>
  <c r="J4956" i="32"/>
  <c r="A4957" i="32"/>
  <c r="C4957" i="32"/>
  <c r="D4957" i="32"/>
  <c r="E4957" i="32"/>
  <c r="F4957" i="32"/>
  <c r="G4957" i="32"/>
  <c r="I4957" i="32"/>
  <c r="J4957" i="32"/>
  <c r="A4958" i="32"/>
  <c r="C4958" i="32"/>
  <c r="D4958" i="32"/>
  <c r="E4958" i="32"/>
  <c r="F4958" i="32"/>
  <c r="G4958" i="32"/>
  <c r="I4958" i="32"/>
  <c r="J4958" i="32"/>
  <c r="A4959" i="32"/>
  <c r="C4959" i="32"/>
  <c r="D4959" i="32"/>
  <c r="E4959" i="32"/>
  <c r="F4959" i="32"/>
  <c r="G4959" i="32"/>
  <c r="I4959" i="32"/>
  <c r="J4959" i="32"/>
  <c r="A4960" i="32"/>
  <c r="C4960" i="32"/>
  <c r="D4960" i="32"/>
  <c r="E4960" i="32"/>
  <c r="F4960" i="32"/>
  <c r="G4960" i="32"/>
  <c r="I4960" i="32"/>
  <c r="J4960" i="32"/>
  <c r="A4961" i="32"/>
  <c r="C4961" i="32"/>
  <c r="D4961" i="32"/>
  <c r="E4961" i="32"/>
  <c r="F4961" i="32"/>
  <c r="G4961" i="32"/>
  <c r="I4961" i="32"/>
  <c r="J4961" i="32"/>
  <c r="A4962" i="32"/>
  <c r="C4962" i="32"/>
  <c r="D4962" i="32"/>
  <c r="E4962" i="32"/>
  <c r="F4962" i="32"/>
  <c r="G4962" i="32"/>
  <c r="I4962" i="32"/>
  <c r="J4962" i="32"/>
  <c r="A4963" i="32"/>
  <c r="C4963" i="32"/>
  <c r="D4963" i="32"/>
  <c r="E4963" i="32"/>
  <c r="F4963" i="32"/>
  <c r="G4963" i="32"/>
  <c r="I4963" i="32"/>
  <c r="J4963" i="32"/>
  <c r="A4964" i="32"/>
  <c r="C4964" i="32"/>
  <c r="D4964" i="32"/>
  <c r="E4964" i="32"/>
  <c r="F4964" i="32"/>
  <c r="G4964" i="32"/>
  <c r="I4964" i="32"/>
  <c r="J4964" i="32"/>
  <c r="A4965" i="32"/>
  <c r="C4965" i="32"/>
  <c r="D4965" i="32"/>
  <c r="E4965" i="32"/>
  <c r="F4965" i="32"/>
  <c r="G4965" i="32"/>
  <c r="I4965" i="32"/>
  <c r="J4965" i="32"/>
  <c r="A4966" i="32"/>
  <c r="C4966" i="32"/>
  <c r="D4966" i="32"/>
  <c r="E4966" i="32"/>
  <c r="F4966" i="32"/>
  <c r="G4966" i="32"/>
  <c r="I4966" i="32"/>
  <c r="J4966" i="32"/>
  <c r="A4967" i="32"/>
  <c r="C4967" i="32"/>
  <c r="D4967" i="32"/>
  <c r="E4967" i="32"/>
  <c r="F4967" i="32"/>
  <c r="G4967" i="32"/>
  <c r="I4967" i="32"/>
  <c r="J4967" i="32"/>
  <c r="A4968" i="32"/>
  <c r="C4968" i="32"/>
  <c r="D4968" i="32"/>
  <c r="E4968" i="32"/>
  <c r="F4968" i="32"/>
  <c r="G4968" i="32"/>
  <c r="I4968" i="32"/>
  <c r="J4968" i="32"/>
  <c r="A4969" i="32"/>
  <c r="C4969" i="32"/>
  <c r="D4969" i="32"/>
  <c r="E4969" i="32"/>
  <c r="F4969" i="32"/>
  <c r="G4969" i="32"/>
  <c r="I4969" i="32"/>
  <c r="J4969" i="32"/>
  <c r="A4970" i="32"/>
  <c r="C4970" i="32"/>
  <c r="D4970" i="32"/>
  <c r="E4970" i="32"/>
  <c r="F4970" i="32"/>
  <c r="G4970" i="32"/>
  <c r="I4970" i="32"/>
  <c r="J4970" i="32"/>
  <c r="A4971" i="32"/>
  <c r="C4971" i="32"/>
  <c r="D4971" i="32"/>
  <c r="E4971" i="32"/>
  <c r="F4971" i="32"/>
  <c r="G4971" i="32"/>
  <c r="I4971" i="32"/>
  <c r="J4971" i="32"/>
  <c r="A4972" i="32"/>
  <c r="C4972" i="32"/>
  <c r="D4972" i="32"/>
  <c r="E4972" i="32"/>
  <c r="F4972" i="32"/>
  <c r="G4972" i="32"/>
  <c r="I4972" i="32"/>
  <c r="J4972" i="32"/>
  <c r="A4973" i="32"/>
  <c r="C4973" i="32"/>
  <c r="D4973" i="32"/>
  <c r="E4973" i="32"/>
  <c r="F4973" i="32"/>
  <c r="G4973" i="32"/>
  <c r="I4973" i="32"/>
  <c r="J4973" i="32"/>
  <c r="A4974" i="32"/>
  <c r="C4974" i="32"/>
  <c r="D4974" i="32"/>
  <c r="E4974" i="32"/>
  <c r="F4974" i="32"/>
  <c r="G4974" i="32"/>
  <c r="I4974" i="32"/>
  <c r="J4974" i="32"/>
  <c r="A4975" i="32"/>
  <c r="C4975" i="32"/>
  <c r="D4975" i="32"/>
  <c r="E4975" i="32"/>
  <c r="F4975" i="32"/>
  <c r="G4975" i="32"/>
  <c r="I4975" i="32"/>
  <c r="J4975" i="32"/>
  <c r="A4976" i="32"/>
  <c r="C4976" i="32"/>
  <c r="D4976" i="32"/>
  <c r="E4976" i="32"/>
  <c r="F4976" i="32"/>
  <c r="G4976" i="32"/>
  <c r="I4976" i="32"/>
  <c r="J4976" i="32"/>
  <c r="A4977" i="32"/>
  <c r="C4977" i="32"/>
  <c r="D4977" i="32"/>
  <c r="E4977" i="32"/>
  <c r="F4977" i="32"/>
  <c r="G4977" i="32"/>
  <c r="I4977" i="32"/>
  <c r="J4977" i="32"/>
  <c r="A4978" i="32"/>
  <c r="C4978" i="32"/>
  <c r="D4978" i="32"/>
  <c r="E4978" i="32"/>
  <c r="F4978" i="32"/>
  <c r="G4978" i="32"/>
  <c r="I4978" i="32"/>
  <c r="J4978" i="32"/>
  <c r="A4979" i="32"/>
  <c r="C4979" i="32"/>
  <c r="D4979" i="32"/>
  <c r="E4979" i="32"/>
  <c r="F4979" i="32"/>
  <c r="G4979" i="32"/>
  <c r="I4979" i="32"/>
  <c r="J4979" i="32"/>
  <c r="A4980" i="32"/>
  <c r="C4980" i="32"/>
  <c r="D4980" i="32"/>
  <c r="E4980" i="32"/>
  <c r="F4980" i="32"/>
  <c r="G4980" i="32"/>
  <c r="I4980" i="32"/>
  <c r="J4980" i="32"/>
  <c r="A4981" i="32"/>
  <c r="C4981" i="32"/>
  <c r="D4981" i="32"/>
  <c r="E4981" i="32"/>
  <c r="F4981" i="32"/>
  <c r="G4981" i="32"/>
  <c r="I4981" i="32"/>
  <c r="J4981" i="32"/>
  <c r="A4982" i="32"/>
  <c r="C4982" i="32"/>
  <c r="D4982" i="32"/>
  <c r="E4982" i="32"/>
  <c r="F4982" i="32"/>
  <c r="G4982" i="32"/>
  <c r="I4982" i="32"/>
  <c r="J4982" i="32"/>
  <c r="A4983" i="32"/>
  <c r="C4983" i="32"/>
  <c r="D4983" i="32"/>
  <c r="E4983" i="32"/>
  <c r="F4983" i="32"/>
  <c r="G4983" i="32"/>
  <c r="I4983" i="32"/>
  <c r="J4983" i="32"/>
  <c r="A4984" i="32"/>
  <c r="C4984" i="32"/>
  <c r="D4984" i="32"/>
  <c r="E4984" i="32"/>
  <c r="F4984" i="32"/>
  <c r="G4984" i="32"/>
  <c r="I4984" i="32"/>
  <c r="J4984" i="32"/>
  <c r="A4985" i="32"/>
  <c r="C4985" i="32"/>
  <c r="D4985" i="32"/>
  <c r="E4985" i="32"/>
  <c r="F4985" i="32"/>
  <c r="G4985" i="32"/>
  <c r="I4985" i="32"/>
  <c r="J4985" i="32"/>
  <c r="A4986" i="32"/>
  <c r="C4986" i="32"/>
  <c r="D4986" i="32"/>
  <c r="E4986" i="32"/>
  <c r="F4986" i="32"/>
  <c r="G4986" i="32"/>
  <c r="I4986" i="32"/>
  <c r="J4986" i="32"/>
  <c r="A4987" i="32"/>
  <c r="C4987" i="32"/>
  <c r="D4987" i="32"/>
  <c r="E4987" i="32"/>
  <c r="F4987" i="32"/>
  <c r="G4987" i="32"/>
  <c r="I4987" i="32"/>
  <c r="J4987" i="32"/>
  <c r="A4988" i="32"/>
  <c r="C4988" i="32"/>
  <c r="D4988" i="32"/>
  <c r="E4988" i="32"/>
  <c r="F4988" i="32"/>
  <c r="G4988" i="32"/>
  <c r="I4988" i="32"/>
  <c r="J4988" i="32"/>
  <c r="A4989" i="32"/>
  <c r="C4989" i="32"/>
  <c r="D4989" i="32"/>
  <c r="E4989" i="32"/>
  <c r="F4989" i="32"/>
  <c r="G4989" i="32"/>
  <c r="I4989" i="32"/>
  <c r="J4989" i="32"/>
  <c r="A4990" i="32"/>
  <c r="C4990" i="32"/>
  <c r="D4990" i="32"/>
  <c r="E4990" i="32"/>
  <c r="F4990" i="32"/>
  <c r="G4990" i="32"/>
  <c r="I4990" i="32"/>
  <c r="J4990" i="32"/>
  <c r="A4991" i="32"/>
  <c r="C4991" i="32"/>
  <c r="D4991" i="32"/>
  <c r="E4991" i="32"/>
  <c r="F4991" i="32"/>
  <c r="G4991" i="32"/>
  <c r="I4991" i="32"/>
  <c r="J4991" i="32"/>
  <c r="A4992" i="32"/>
  <c r="C4992" i="32"/>
  <c r="D4992" i="32"/>
  <c r="E4992" i="32"/>
  <c r="F4992" i="32"/>
  <c r="G4992" i="32"/>
  <c r="I4992" i="32"/>
  <c r="J4992" i="32"/>
  <c r="A4993" i="32"/>
  <c r="C4993" i="32"/>
  <c r="D4993" i="32"/>
  <c r="E4993" i="32"/>
  <c r="F4993" i="32"/>
  <c r="G4993" i="32"/>
  <c r="I4993" i="32"/>
  <c r="J4993" i="32"/>
  <c r="A4994" i="32"/>
  <c r="C4994" i="32"/>
  <c r="D4994" i="32"/>
  <c r="E4994" i="32"/>
  <c r="F4994" i="32"/>
  <c r="G4994" i="32"/>
  <c r="I4994" i="32"/>
  <c r="J4994" i="32"/>
  <c r="A4995" i="32"/>
  <c r="C4995" i="32"/>
  <c r="D4995" i="32"/>
  <c r="E4995" i="32"/>
  <c r="F4995" i="32"/>
  <c r="G4995" i="32"/>
  <c r="I4995" i="32"/>
  <c r="J4995" i="32"/>
  <c r="A4996" i="32"/>
  <c r="C4996" i="32"/>
  <c r="D4996" i="32"/>
  <c r="E4996" i="32"/>
  <c r="F4996" i="32"/>
  <c r="G4996" i="32"/>
  <c r="I4996" i="32"/>
  <c r="J4996" i="32"/>
  <c r="A4997" i="32"/>
  <c r="C4997" i="32"/>
  <c r="D4997" i="32"/>
  <c r="E4997" i="32"/>
  <c r="F4997" i="32"/>
  <c r="G4997" i="32"/>
  <c r="I4997" i="32"/>
  <c r="J4997" i="32"/>
  <c r="A4998" i="32"/>
  <c r="C4998" i="32"/>
  <c r="D4998" i="32"/>
  <c r="E4998" i="32"/>
  <c r="F4998" i="32"/>
  <c r="G4998" i="32"/>
  <c r="I4998" i="32"/>
  <c r="J4998" i="32"/>
  <c r="A4999" i="32"/>
  <c r="C4999" i="32"/>
  <c r="D4999" i="32"/>
  <c r="E4999" i="32"/>
  <c r="F4999" i="32"/>
  <c r="G4999" i="32"/>
  <c r="I4999" i="32"/>
  <c r="J4999" i="32"/>
  <c r="A5000" i="32"/>
  <c r="C5000" i="32"/>
  <c r="D5000" i="32"/>
  <c r="E5000" i="32"/>
  <c r="F5000" i="32"/>
  <c r="G5000" i="32"/>
  <c r="I5000" i="32"/>
  <c r="J5000" i="32"/>
  <c r="A5001" i="32"/>
  <c r="C5001" i="32"/>
  <c r="D5001" i="32"/>
  <c r="E5001" i="32"/>
  <c r="F5001" i="32"/>
  <c r="G5001" i="32"/>
  <c r="I5001" i="32"/>
  <c r="J5001" i="32"/>
  <c r="A5002" i="32"/>
  <c r="C5002" i="32"/>
  <c r="D5002" i="32"/>
  <c r="E5002" i="32"/>
  <c r="F5002" i="32"/>
  <c r="G5002" i="32"/>
  <c r="I5002" i="32"/>
  <c r="J5002" i="32"/>
  <c r="A5003" i="32"/>
  <c r="C5003" i="32"/>
  <c r="D5003" i="32"/>
  <c r="E5003" i="32"/>
  <c r="F5003" i="32"/>
  <c r="G5003" i="32"/>
  <c r="I5003" i="32"/>
  <c r="J5003" i="32"/>
  <c r="A5004" i="32"/>
  <c r="C5004" i="32"/>
  <c r="D5004" i="32"/>
  <c r="E5004" i="32"/>
  <c r="F5004" i="32"/>
  <c r="G5004" i="32"/>
  <c r="I5004" i="32"/>
  <c r="J5004" i="32"/>
  <c r="A5005" i="32"/>
  <c r="C5005" i="32"/>
  <c r="D5005" i="32"/>
  <c r="E5005" i="32"/>
  <c r="F5005" i="32"/>
  <c r="G5005" i="32"/>
  <c r="I5005" i="32"/>
  <c r="J5005" i="32"/>
  <c r="A5006" i="32"/>
  <c r="C5006" i="32"/>
  <c r="D5006" i="32"/>
  <c r="E5006" i="32"/>
  <c r="F5006" i="32"/>
  <c r="G5006" i="32"/>
  <c r="I5006" i="32"/>
  <c r="J5006" i="32"/>
  <c r="A5007" i="32"/>
  <c r="C5007" i="32"/>
  <c r="D5007" i="32"/>
  <c r="E5007" i="32"/>
  <c r="F5007" i="32"/>
  <c r="G5007" i="32"/>
  <c r="I5007" i="32"/>
  <c r="J5007" i="32"/>
  <c r="A5008" i="32"/>
  <c r="C5008" i="32"/>
  <c r="D5008" i="32"/>
  <c r="E5008" i="32"/>
  <c r="F5008" i="32"/>
  <c r="G5008" i="32"/>
  <c r="I5008" i="32"/>
  <c r="J5008" i="32"/>
  <c r="A5009" i="32"/>
  <c r="C5009" i="32"/>
  <c r="D5009" i="32"/>
  <c r="E5009" i="32"/>
  <c r="F5009" i="32"/>
  <c r="G5009" i="32"/>
  <c r="I5009" i="32"/>
  <c r="J5009" i="32"/>
  <c r="A5010" i="32"/>
  <c r="C5010" i="32"/>
  <c r="D5010" i="32"/>
  <c r="E5010" i="32"/>
  <c r="F5010" i="32"/>
  <c r="G5010" i="32"/>
  <c r="I5010" i="32"/>
  <c r="J5010" i="32"/>
  <c r="A5011" i="32"/>
  <c r="C5011" i="32"/>
  <c r="D5011" i="32"/>
  <c r="E5011" i="32"/>
  <c r="F5011" i="32"/>
  <c r="G5011" i="32"/>
  <c r="I5011" i="32"/>
  <c r="J5011" i="32"/>
  <c r="A5012" i="32"/>
  <c r="C5012" i="32"/>
  <c r="D5012" i="32"/>
  <c r="E5012" i="32"/>
  <c r="F5012" i="32"/>
  <c r="G5012" i="32"/>
  <c r="I5012" i="32"/>
  <c r="J5012" i="32"/>
  <c r="A5013" i="32"/>
  <c r="C5013" i="32"/>
  <c r="D5013" i="32"/>
  <c r="E5013" i="32"/>
  <c r="F5013" i="32"/>
  <c r="G5013" i="32"/>
  <c r="I5013" i="32"/>
  <c r="J5013" i="32"/>
  <c r="A5014" i="32"/>
  <c r="C5014" i="32"/>
  <c r="D5014" i="32"/>
  <c r="E5014" i="32"/>
  <c r="F5014" i="32"/>
  <c r="G5014" i="32"/>
  <c r="I5014" i="32"/>
  <c r="J5014" i="32"/>
  <c r="A5015" i="32"/>
  <c r="C5015" i="32"/>
  <c r="D5015" i="32"/>
  <c r="E5015" i="32"/>
  <c r="F5015" i="32"/>
  <c r="G5015" i="32"/>
  <c r="I5015" i="32"/>
  <c r="J5015" i="32"/>
  <c r="A5016" i="32"/>
  <c r="C5016" i="32"/>
  <c r="D5016" i="32"/>
  <c r="E5016" i="32"/>
  <c r="F5016" i="32"/>
  <c r="G5016" i="32"/>
  <c r="I5016" i="32"/>
  <c r="J5016" i="32"/>
  <c r="A5017" i="32"/>
  <c r="C5017" i="32"/>
  <c r="D5017" i="32"/>
  <c r="E5017" i="32"/>
  <c r="F5017" i="32"/>
  <c r="G5017" i="32"/>
  <c r="I5017" i="32"/>
  <c r="J5017" i="32"/>
  <c r="A5018" i="32"/>
  <c r="C5018" i="32"/>
  <c r="D5018" i="32"/>
  <c r="E5018" i="32"/>
  <c r="F5018" i="32"/>
  <c r="G5018" i="32"/>
  <c r="I5018" i="32"/>
  <c r="J5018" i="32"/>
  <c r="A5019" i="32"/>
  <c r="C5019" i="32"/>
  <c r="D5019" i="32"/>
  <c r="E5019" i="32"/>
  <c r="F5019" i="32"/>
  <c r="G5019" i="32"/>
  <c r="I5019" i="32"/>
  <c r="J5019" i="32"/>
  <c r="A5020" i="32"/>
  <c r="C5020" i="32"/>
  <c r="D5020" i="32"/>
  <c r="E5020" i="32"/>
  <c r="F5020" i="32"/>
  <c r="G5020" i="32"/>
  <c r="I5020" i="32"/>
  <c r="J5020" i="32"/>
  <c r="A5021" i="32"/>
  <c r="C5021" i="32"/>
  <c r="D5021" i="32"/>
  <c r="E5021" i="32"/>
  <c r="F5021" i="32"/>
  <c r="G5021" i="32"/>
  <c r="I5021" i="32"/>
  <c r="J5021" i="32"/>
  <c r="A5022" i="32"/>
  <c r="C5022" i="32"/>
  <c r="D5022" i="32"/>
  <c r="E5022" i="32"/>
  <c r="F5022" i="32"/>
  <c r="G5022" i="32"/>
  <c r="I5022" i="32"/>
  <c r="J5022" i="32"/>
  <c r="A5023" i="32"/>
  <c r="C5023" i="32"/>
  <c r="D5023" i="32"/>
  <c r="E5023" i="32"/>
  <c r="F5023" i="32"/>
  <c r="G5023" i="32"/>
  <c r="I5023" i="32"/>
  <c r="J5023" i="32"/>
  <c r="A5024" i="32"/>
  <c r="C5024" i="32"/>
  <c r="D5024" i="32"/>
  <c r="E5024" i="32"/>
  <c r="F5024" i="32"/>
  <c r="G5024" i="32"/>
  <c r="I5024" i="32"/>
  <c r="J5024" i="32"/>
  <c r="A5025" i="32"/>
  <c r="C5025" i="32"/>
  <c r="D5025" i="32"/>
  <c r="E5025" i="32"/>
  <c r="F5025" i="32"/>
  <c r="G5025" i="32"/>
  <c r="I5025" i="32"/>
  <c r="J5025" i="32"/>
  <c r="A5026" i="32"/>
  <c r="C5026" i="32"/>
  <c r="D5026" i="32"/>
  <c r="E5026" i="32"/>
  <c r="F5026" i="32"/>
  <c r="G5026" i="32"/>
  <c r="I5026" i="32"/>
  <c r="J5026" i="32"/>
  <c r="A5027" i="32"/>
  <c r="C5027" i="32"/>
  <c r="D5027" i="32"/>
  <c r="E5027" i="32"/>
  <c r="F5027" i="32"/>
  <c r="G5027" i="32"/>
  <c r="I5027" i="32"/>
  <c r="J5027" i="32"/>
  <c r="A5028" i="32"/>
  <c r="C5028" i="32"/>
  <c r="D5028" i="32"/>
  <c r="E5028" i="32"/>
  <c r="F5028" i="32"/>
  <c r="G5028" i="32"/>
  <c r="I5028" i="32"/>
  <c r="J5028" i="32"/>
  <c r="A5029" i="32"/>
  <c r="C5029" i="32"/>
  <c r="D5029" i="32"/>
  <c r="E5029" i="32"/>
  <c r="F5029" i="32"/>
  <c r="G5029" i="32"/>
  <c r="I5029" i="32"/>
  <c r="J5029" i="32"/>
  <c r="A5030" i="32"/>
  <c r="C5030" i="32"/>
  <c r="D5030" i="32"/>
  <c r="E5030" i="32"/>
  <c r="F5030" i="32"/>
  <c r="G5030" i="32"/>
  <c r="I5030" i="32"/>
  <c r="J5030" i="32"/>
  <c r="A5031" i="32"/>
  <c r="C5031" i="32"/>
  <c r="D5031" i="32"/>
  <c r="E5031" i="32"/>
  <c r="F5031" i="32"/>
  <c r="G5031" i="32"/>
  <c r="I5031" i="32"/>
  <c r="J5031" i="32"/>
  <c r="A5032" i="32"/>
  <c r="C5032" i="32"/>
  <c r="D5032" i="32"/>
  <c r="E5032" i="32"/>
  <c r="F5032" i="32"/>
  <c r="G5032" i="32"/>
  <c r="I5032" i="32"/>
  <c r="J5032" i="32"/>
  <c r="A5033" i="32"/>
  <c r="C5033" i="32"/>
  <c r="D5033" i="32"/>
  <c r="E5033" i="32"/>
  <c r="F5033" i="32"/>
  <c r="G5033" i="32"/>
  <c r="I5033" i="32"/>
  <c r="J5033" i="32"/>
  <c r="A5034" i="32"/>
  <c r="C5034" i="32"/>
  <c r="D5034" i="32"/>
  <c r="E5034" i="32"/>
  <c r="F5034" i="32"/>
  <c r="G5034" i="32"/>
  <c r="I5034" i="32"/>
  <c r="J5034" i="32"/>
  <c r="A5035" i="32"/>
  <c r="C5035" i="32"/>
  <c r="D5035" i="32"/>
  <c r="E5035" i="32"/>
  <c r="F5035" i="32"/>
  <c r="G5035" i="32"/>
  <c r="I5035" i="32"/>
  <c r="J5035" i="32"/>
  <c r="A5036" i="32"/>
  <c r="C5036" i="32"/>
  <c r="D5036" i="32"/>
  <c r="E5036" i="32"/>
  <c r="F5036" i="32"/>
  <c r="G5036" i="32"/>
  <c r="I5036" i="32"/>
  <c r="J5036" i="32"/>
  <c r="A5037" i="32"/>
  <c r="C5037" i="32"/>
  <c r="D5037" i="32"/>
  <c r="E5037" i="32"/>
  <c r="F5037" i="32"/>
  <c r="G5037" i="32"/>
  <c r="I5037" i="32"/>
  <c r="J5037" i="32"/>
  <c r="A5038" i="32"/>
  <c r="C5038" i="32"/>
  <c r="D5038" i="32"/>
  <c r="E5038" i="32"/>
  <c r="F5038" i="32"/>
  <c r="G5038" i="32"/>
  <c r="I5038" i="32"/>
  <c r="J5038" i="32"/>
  <c r="A5039" i="32"/>
  <c r="C5039" i="32"/>
  <c r="D5039" i="32"/>
  <c r="E5039" i="32"/>
  <c r="F5039" i="32"/>
  <c r="G5039" i="32"/>
  <c r="I5039" i="32"/>
  <c r="J5039" i="32"/>
  <c r="A5040" i="32"/>
  <c r="C5040" i="32"/>
  <c r="D5040" i="32"/>
  <c r="E5040" i="32"/>
  <c r="F5040" i="32"/>
  <c r="G5040" i="32"/>
  <c r="I5040" i="32"/>
  <c r="J5040" i="32"/>
  <c r="A5041" i="32"/>
  <c r="C5041" i="32"/>
  <c r="D5041" i="32"/>
  <c r="E5041" i="32"/>
  <c r="F5041" i="32"/>
  <c r="G5041" i="32"/>
  <c r="I5041" i="32"/>
  <c r="J5041" i="32"/>
  <c r="A5042" i="32"/>
  <c r="C5042" i="32"/>
  <c r="D5042" i="32"/>
  <c r="E5042" i="32"/>
  <c r="F5042" i="32"/>
  <c r="G5042" i="32"/>
  <c r="I5042" i="32"/>
  <c r="J5042" i="32"/>
  <c r="A5043" i="32"/>
  <c r="C5043" i="32"/>
  <c r="D5043" i="32"/>
  <c r="E5043" i="32"/>
  <c r="F5043" i="32"/>
  <c r="G5043" i="32"/>
  <c r="I5043" i="32"/>
  <c r="J5043" i="32"/>
  <c r="A5044" i="32"/>
  <c r="C5044" i="32"/>
  <c r="D5044" i="32"/>
  <c r="E5044" i="32"/>
  <c r="F5044" i="32"/>
  <c r="G5044" i="32"/>
  <c r="I5044" i="32"/>
  <c r="J5044" i="32"/>
  <c r="A5045" i="32"/>
  <c r="C5045" i="32"/>
  <c r="D5045" i="32"/>
  <c r="E5045" i="32"/>
  <c r="F5045" i="32"/>
  <c r="G5045" i="32"/>
  <c r="I5045" i="32"/>
  <c r="J5045" i="32"/>
  <c r="A5046" i="32"/>
  <c r="C5046" i="32"/>
  <c r="D5046" i="32"/>
  <c r="E5046" i="32"/>
  <c r="F5046" i="32"/>
  <c r="G5046" i="32"/>
  <c r="I5046" i="32"/>
  <c r="J5046" i="32"/>
  <c r="A5047" i="32"/>
  <c r="C5047" i="32"/>
  <c r="D5047" i="32"/>
  <c r="E5047" i="32"/>
  <c r="F5047" i="32"/>
  <c r="G5047" i="32"/>
  <c r="I5047" i="32"/>
  <c r="J5047" i="32"/>
  <c r="A5048" i="32"/>
  <c r="C5048" i="32"/>
  <c r="D5048" i="32"/>
  <c r="E5048" i="32"/>
  <c r="F5048" i="32"/>
  <c r="G5048" i="32"/>
  <c r="I5048" i="32"/>
  <c r="J5048" i="32"/>
  <c r="A5049" i="32"/>
  <c r="C5049" i="32"/>
  <c r="D5049" i="32"/>
  <c r="E5049" i="32"/>
  <c r="F5049" i="32"/>
  <c r="G5049" i="32"/>
  <c r="I5049" i="32"/>
  <c r="J5049" i="32"/>
  <c r="A5050" i="32"/>
  <c r="C5050" i="32"/>
  <c r="D5050" i="32"/>
  <c r="E5050" i="32"/>
  <c r="F5050" i="32"/>
  <c r="G5050" i="32"/>
  <c r="I5050" i="32"/>
  <c r="J5050" i="32"/>
  <c r="A5051" i="32"/>
  <c r="C5051" i="32"/>
  <c r="D5051" i="32"/>
  <c r="E5051" i="32"/>
  <c r="F5051" i="32"/>
  <c r="G5051" i="32"/>
  <c r="I5051" i="32"/>
  <c r="J5051" i="32"/>
  <c r="A5052" i="32"/>
  <c r="C5052" i="32"/>
  <c r="D5052" i="32"/>
  <c r="E5052" i="32"/>
  <c r="F5052" i="32"/>
  <c r="G5052" i="32"/>
  <c r="I5052" i="32"/>
  <c r="J5052" i="32"/>
  <c r="A5053" i="32"/>
  <c r="C5053" i="32"/>
  <c r="D5053" i="32"/>
  <c r="E5053" i="32"/>
  <c r="F5053" i="32"/>
  <c r="G5053" i="32"/>
  <c r="I5053" i="32"/>
  <c r="J5053" i="32"/>
  <c r="A5054" i="32"/>
  <c r="C5054" i="32"/>
  <c r="D5054" i="32"/>
  <c r="E5054" i="32"/>
  <c r="F5054" i="32"/>
  <c r="G5054" i="32"/>
  <c r="I5054" i="32"/>
  <c r="J5054" i="32"/>
  <c r="A5055" i="32"/>
  <c r="C5055" i="32"/>
  <c r="D5055" i="32"/>
  <c r="E5055" i="32"/>
  <c r="F5055" i="32"/>
  <c r="G5055" i="32"/>
  <c r="I5055" i="32"/>
  <c r="J5055" i="32"/>
  <c r="A5056" i="32"/>
  <c r="C5056" i="32"/>
  <c r="D5056" i="32"/>
  <c r="E5056" i="32"/>
  <c r="F5056" i="32"/>
  <c r="G5056" i="32"/>
  <c r="I5056" i="32"/>
  <c r="J5056" i="32"/>
  <c r="A5057" i="32"/>
  <c r="C5057" i="32"/>
  <c r="D5057" i="32"/>
  <c r="E5057" i="32"/>
  <c r="F5057" i="32"/>
  <c r="G5057" i="32"/>
  <c r="I5057" i="32"/>
  <c r="J5057" i="32"/>
  <c r="A5058" i="32"/>
  <c r="C5058" i="32"/>
  <c r="D5058" i="32"/>
  <c r="E5058" i="32"/>
  <c r="F5058" i="32"/>
  <c r="G5058" i="32"/>
  <c r="I5058" i="32"/>
  <c r="J5058" i="32"/>
  <c r="A5059" i="32"/>
  <c r="C5059" i="32"/>
  <c r="D5059" i="32"/>
  <c r="E5059" i="32"/>
  <c r="F5059" i="32"/>
  <c r="G5059" i="32"/>
  <c r="I5059" i="32"/>
  <c r="J5059" i="32"/>
  <c r="A5060" i="32"/>
  <c r="C5060" i="32"/>
  <c r="D5060" i="32"/>
  <c r="E5060" i="32"/>
  <c r="F5060" i="32"/>
  <c r="G5060" i="32"/>
  <c r="I5060" i="32"/>
  <c r="J5060" i="32"/>
  <c r="A5061" i="32"/>
  <c r="C5061" i="32"/>
  <c r="D5061" i="32"/>
  <c r="E5061" i="32"/>
  <c r="F5061" i="32"/>
  <c r="G5061" i="32"/>
  <c r="I5061" i="32"/>
  <c r="J5061" i="32"/>
  <c r="A5062" i="32"/>
  <c r="C5062" i="32"/>
  <c r="D5062" i="32"/>
  <c r="E5062" i="32"/>
  <c r="F5062" i="32"/>
  <c r="G5062" i="32"/>
  <c r="I5062" i="32"/>
  <c r="J5062" i="32"/>
  <c r="A5063" i="32"/>
  <c r="C5063" i="32"/>
  <c r="D5063" i="32"/>
  <c r="E5063" i="32"/>
  <c r="F5063" i="32"/>
  <c r="G5063" i="32"/>
  <c r="I5063" i="32"/>
  <c r="J5063" i="32"/>
  <c r="A5064" i="32"/>
  <c r="C5064" i="32"/>
  <c r="D5064" i="32"/>
  <c r="E5064" i="32"/>
  <c r="F5064" i="32"/>
  <c r="G5064" i="32"/>
  <c r="I5064" i="32"/>
  <c r="J5064" i="32"/>
  <c r="A5065" i="32"/>
  <c r="C5065" i="32"/>
  <c r="D5065" i="32"/>
  <c r="E5065" i="32"/>
  <c r="F5065" i="32"/>
  <c r="G5065" i="32"/>
  <c r="I5065" i="32"/>
  <c r="J5065" i="32"/>
  <c r="A5066" i="32"/>
  <c r="C5066" i="32"/>
  <c r="D5066" i="32"/>
  <c r="E5066" i="32"/>
  <c r="F5066" i="32"/>
  <c r="G5066" i="32"/>
  <c r="I5066" i="32"/>
  <c r="J5066" i="32"/>
  <c r="A5067" i="32"/>
  <c r="C5067" i="32"/>
  <c r="D5067" i="32"/>
  <c r="E5067" i="32"/>
  <c r="F5067" i="32"/>
  <c r="G5067" i="32"/>
  <c r="I5067" i="32"/>
  <c r="J5067" i="32"/>
  <c r="A5068" i="32"/>
  <c r="C5068" i="32"/>
  <c r="D5068" i="32"/>
  <c r="E5068" i="32"/>
  <c r="F5068" i="32"/>
  <c r="G5068" i="32"/>
  <c r="I5068" i="32"/>
  <c r="J5068" i="32"/>
  <c r="A5069" i="32"/>
  <c r="C5069" i="32"/>
  <c r="D5069" i="32"/>
  <c r="E5069" i="32"/>
  <c r="F5069" i="32"/>
  <c r="G5069" i="32"/>
  <c r="I5069" i="32"/>
  <c r="J5069" i="32"/>
  <c r="A5070" i="32"/>
  <c r="C5070" i="32"/>
  <c r="D5070" i="32"/>
  <c r="E5070" i="32"/>
  <c r="F5070" i="32"/>
  <c r="G5070" i="32"/>
  <c r="I5070" i="32"/>
  <c r="J5070" i="32"/>
  <c r="A5071" i="32"/>
  <c r="C5071" i="32"/>
  <c r="D5071" i="32"/>
  <c r="E5071" i="32"/>
  <c r="F5071" i="32"/>
  <c r="G5071" i="32"/>
  <c r="I5071" i="32"/>
  <c r="J5071" i="32"/>
  <c r="A5072" i="32"/>
  <c r="C5072" i="32"/>
  <c r="D5072" i="32"/>
  <c r="E5072" i="32"/>
  <c r="F5072" i="32"/>
  <c r="G5072" i="32"/>
  <c r="I5072" i="32"/>
  <c r="J5072" i="32"/>
  <c r="A5073" i="32"/>
  <c r="C5073" i="32"/>
  <c r="D5073" i="32"/>
  <c r="E5073" i="32"/>
  <c r="F5073" i="32"/>
  <c r="G5073" i="32"/>
  <c r="I5073" i="32"/>
  <c r="J5073" i="32"/>
  <c r="A5074" i="32"/>
  <c r="C5074" i="32"/>
  <c r="D5074" i="32"/>
  <c r="E5074" i="32"/>
  <c r="F5074" i="32"/>
  <c r="G5074" i="32"/>
  <c r="I5074" i="32"/>
  <c r="J5074" i="32"/>
  <c r="A5075" i="32"/>
  <c r="C5075" i="32"/>
  <c r="D5075" i="32"/>
  <c r="E5075" i="32"/>
  <c r="F5075" i="32"/>
  <c r="G5075" i="32"/>
  <c r="I5075" i="32"/>
  <c r="J5075" i="32"/>
  <c r="A5076" i="32"/>
  <c r="C5076" i="32"/>
  <c r="D5076" i="32"/>
  <c r="E5076" i="32"/>
  <c r="F5076" i="32"/>
  <c r="G5076" i="32"/>
  <c r="I5076" i="32"/>
  <c r="J5076" i="32"/>
  <c r="A5077" i="32"/>
  <c r="C5077" i="32"/>
  <c r="D5077" i="32"/>
  <c r="E5077" i="32"/>
  <c r="F5077" i="32"/>
  <c r="G5077" i="32"/>
  <c r="I5077" i="32"/>
  <c r="J5077" i="32"/>
  <c r="A5078" i="32"/>
  <c r="C5078" i="32"/>
  <c r="D5078" i="32"/>
  <c r="E5078" i="32"/>
  <c r="F5078" i="32"/>
  <c r="G5078" i="32"/>
  <c r="I5078" i="32"/>
  <c r="J5078" i="32"/>
  <c r="A5079" i="32"/>
  <c r="C5079" i="32"/>
  <c r="D5079" i="32"/>
  <c r="E5079" i="32"/>
  <c r="F5079" i="32"/>
  <c r="G5079" i="32"/>
  <c r="I5079" i="32"/>
  <c r="J5079" i="32"/>
  <c r="A5080" i="32"/>
  <c r="C5080" i="32"/>
  <c r="D5080" i="32"/>
  <c r="E5080" i="32"/>
  <c r="F5080" i="32"/>
  <c r="G5080" i="32"/>
  <c r="I5080" i="32"/>
  <c r="J5080" i="32"/>
  <c r="A5081" i="32"/>
  <c r="C5081" i="32"/>
  <c r="D5081" i="32"/>
  <c r="E5081" i="32"/>
  <c r="F5081" i="32"/>
  <c r="G5081" i="32"/>
  <c r="I5081" i="32"/>
  <c r="J5081" i="32"/>
  <c r="A5082" i="32"/>
  <c r="C5082" i="32"/>
  <c r="D5082" i="32"/>
  <c r="E5082" i="32"/>
  <c r="F5082" i="32"/>
  <c r="G5082" i="32"/>
  <c r="I5082" i="32"/>
  <c r="J5082" i="32"/>
  <c r="A5083" i="32"/>
  <c r="C5083" i="32"/>
  <c r="D5083" i="32"/>
  <c r="E5083" i="32"/>
  <c r="F5083" i="32"/>
  <c r="G5083" i="32"/>
  <c r="I5083" i="32"/>
  <c r="J5083" i="32"/>
  <c r="A5084" i="32"/>
  <c r="C5084" i="32"/>
  <c r="D5084" i="32"/>
  <c r="E5084" i="32"/>
  <c r="F5084" i="32"/>
  <c r="G5084" i="32"/>
  <c r="I5084" i="32"/>
  <c r="J5084" i="32"/>
  <c r="A5085" i="32"/>
  <c r="C5085" i="32"/>
  <c r="D5085" i="32"/>
  <c r="E5085" i="32"/>
  <c r="F5085" i="32"/>
  <c r="G5085" i="32"/>
  <c r="I5085" i="32"/>
  <c r="J5085" i="32"/>
  <c r="A5086" i="32"/>
  <c r="C5086" i="32"/>
  <c r="D5086" i="32"/>
  <c r="E5086" i="32"/>
  <c r="F5086" i="32"/>
  <c r="G5086" i="32"/>
  <c r="I5086" i="32"/>
  <c r="J5086" i="32"/>
  <c r="A5087" i="32"/>
  <c r="C5087" i="32"/>
  <c r="D5087" i="32"/>
  <c r="E5087" i="32"/>
  <c r="F5087" i="32"/>
  <c r="G5087" i="32"/>
  <c r="I5087" i="32"/>
  <c r="J5087" i="32"/>
  <c r="A5088" i="32"/>
  <c r="C5088" i="32"/>
  <c r="D5088" i="32"/>
  <c r="E5088" i="32"/>
  <c r="F5088" i="32"/>
  <c r="G5088" i="32"/>
  <c r="I5088" i="32"/>
  <c r="J5088" i="32"/>
  <c r="A5089" i="32"/>
  <c r="C5089" i="32"/>
  <c r="D5089" i="32"/>
  <c r="E5089" i="32"/>
  <c r="F5089" i="32"/>
  <c r="G5089" i="32"/>
  <c r="I5089" i="32"/>
  <c r="J5089" i="32"/>
  <c r="A5090" i="32"/>
  <c r="C5090" i="32"/>
  <c r="D5090" i="32"/>
  <c r="E5090" i="32"/>
  <c r="F5090" i="32"/>
  <c r="G5090" i="32"/>
  <c r="I5090" i="32"/>
  <c r="J5090" i="32"/>
  <c r="A5091" i="32"/>
  <c r="C5091" i="32"/>
  <c r="D5091" i="32"/>
  <c r="E5091" i="32"/>
  <c r="F5091" i="32"/>
  <c r="G5091" i="32"/>
  <c r="I5091" i="32"/>
  <c r="J5091" i="32"/>
  <c r="A5092" i="32"/>
  <c r="C5092" i="32"/>
  <c r="D5092" i="32"/>
  <c r="E5092" i="32"/>
  <c r="F5092" i="32"/>
  <c r="G5092" i="32"/>
  <c r="I5092" i="32"/>
  <c r="J5092" i="32"/>
  <c r="A5093" i="32"/>
  <c r="C5093" i="32"/>
  <c r="D5093" i="32"/>
  <c r="E5093" i="32"/>
  <c r="F5093" i="32"/>
  <c r="G5093" i="32"/>
  <c r="I5093" i="32"/>
  <c r="J5093" i="32"/>
  <c r="A5094" i="32"/>
  <c r="C5094" i="32"/>
  <c r="D5094" i="32"/>
  <c r="E5094" i="32"/>
  <c r="F5094" i="32"/>
  <c r="G5094" i="32"/>
  <c r="I5094" i="32"/>
  <c r="J5094" i="32"/>
  <c r="A5095" i="32"/>
  <c r="C5095" i="32"/>
  <c r="D5095" i="32"/>
  <c r="E5095" i="32"/>
  <c r="F5095" i="32"/>
  <c r="G5095" i="32"/>
  <c r="I5095" i="32"/>
  <c r="J5095" i="32"/>
  <c r="A5096" i="32"/>
  <c r="C5096" i="32"/>
  <c r="D5096" i="32"/>
  <c r="E5096" i="32"/>
  <c r="F5096" i="32"/>
  <c r="G5096" i="32"/>
  <c r="I5096" i="32"/>
  <c r="J5096" i="32"/>
  <c r="A5097" i="32"/>
  <c r="C5097" i="32"/>
  <c r="D5097" i="32"/>
  <c r="E5097" i="32"/>
  <c r="F5097" i="32"/>
  <c r="G5097" i="32"/>
  <c r="I5097" i="32"/>
  <c r="J5097" i="32"/>
  <c r="A5098" i="32"/>
  <c r="C5098" i="32"/>
  <c r="D5098" i="32"/>
  <c r="E5098" i="32"/>
  <c r="F5098" i="32"/>
  <c r="G5098" i="32"/>
  <c r="I5098" i="32"/>
  <c r="J5098" i="32"/>
  <c r="A5099" i="32"/>
  <c r="C5099" i="32"/>
  <c r="D5099" i="32"/>
  <c r="E5099" i="32"/>
  <c r="F5099" i="32"/>
  <c r="G5099" i="32"/>
  <c r="I5099" i="32"/>
  <c r="J5099" i="32"/>
  <c r="A5100" i="32"/>
  <c r="C5100" i="32"/>
  <c r="D5100" i="32"/>
  <c r="E5100" i="32"/>
  <c r="F5100" i="32"/>
  <c r="G5100" i="32"/>
  <c r="I5100" i="32"/>
  <c r="J5100" i="32"/>
  <c r="A5101" i="32"/>
  <c r="C5101" i="32"/>
  <c r="D5101" i="32"/>
  <c r="E5101" i="32"/>
  <c r="F5101" i="32"/>
  <c r="G5101" i="32"/>
  <c r="I5101" i="32"/>
  <c r="J5101" i="32"/>
  <c r="A5102" i="32"/>
  <c r="C5102" i="32"/>
  <c r="D5102" i="32"/>
  <c r="E5102" i="32"/>
  <c r="F5102" i="32"/>
  <c r="G5102" i="32"/>
  <c r="I5102" i="32"/>
  <c r="J5102" i="32"/>
  <c r="A5103" i="32"/>
  <c r="C5103" i="32"/>
  <c r="D5103" i="32"/>
  <c r="E5103" i="32"/>
  <c r="F5103" i="32"/>
  <c r="G5103" i="32"/>
  <c r="I5103" i="32"/>
  <c r="J5103" i="32"/>
  <c r="A5104" i="32"/>
  <c r="C5104" i="32"/>
  <c r="D5104" i="32"/>
  <c r="E5104" i="32"/>
  <c r="F5104" i="32"/>
  <c r="G5104" i="32"/>
  <c r="I5104" i="32"/>
  <c r="J5104" i="32"/>
  <c r="A5105" i="32"/>
  <c r="C5105" i="32"/>
  <c r="D5105" i="32"/>
  <c r="E5105" i="32"/>
  <c r="F5105" i="32"/>
  <c r="G5105" i="32"/>
  <c r="I5105" i="32"/>
  <c r="J5105" i="32"/>
  <c r="A5106" i="32"/>
  <c r="C5106" i="32"/>
  <c r="D5106" i="32"/>
  <c r="E5106" i="32"/>
  <c r="F5106" i="32"/>
  <c r="G5106" i="32"/>
  <c r="I5106" i="32"/>
  <c r="J5106" i="32"/>
  <c r="A5107" i="32"/>
  <c r="C5107" i="32"/>
  <c r="D5107" i="32"/>
  <c r="E5107" i="32"/>
  <c r="F5107" i="32"/>
  <c r="G5107" i="32"/>
  <c r="I5107" i="32"/>
  <c r="J5107" i="32"/>
  <c r="A5108" i="32"/>
  <c r="C5108" i="32"/>
  <c r="D5108" i="32"/>
  <c r="E5108" i="32"/>
  <c r="F5108" i="32"/>
  <c r="G5108" i="32"/>
  <c r="I5108" i="32"/>
  <c r="J5108" i="32"/>
  <c r="A5109" i="32"/>
  <c r="C5109" i="32"/>
  <c r="D5109" i="32"/>
  <c r="E5109" i="32"/>
  <c r="F5109" i="32"/>
  <c r="G5109" i="32"/>
  <c r="I5109" i="32"/>
  <c r="J5109" i="32"/>
  <c r="A5110" i="32"/>
  <c r="C5110" i="32"/>
  <c r="D5110" i="32"/>
  <c r="E5110" i="32"/>
  <c r="F5110" i="32"/>
  <c r="G5110" i="32"/>
  <c r="I5110" i="32"/>
  <c r="J5110" i="32"/>
  <c r="A5111" i="32"/>
  <c r="C5111" i="32"/>
  <c r="D5111" i="32"/>
  <c r="E5111" i="32"/>
  <c r="F5111" i="32"/>
  <c r="G5111" i="32"/>
  <c r="I5111" i="32"/>
  <c r="J5111" i="32"/>
  <c r="A5112" i="32"/>
  <c r="C5112" i="32"/>
  <c r="D5112" i="32"/>
  <c r="E5112" i="32"/>
  <c r="F5112" i="32"/>
  <c r="G5112" i="32"/>
  <c r="I5112" i="32"/>
  <c r="J5112" i="32"/>
  <c r="A5113" i="32"/>
  <c r="C5113" i="32"/>
  <c r="D5113" i="32"/>
  <c r="E5113" i="32"/>
  <c r="F5113" i="32"/>
  <c r="G5113" i="32"/>
  <c r="I5113" i="32"/>
  <c r="J5113" i="32"/>
  <c r="A5114" i="32"/>
  <c r="C5114" i="32"/>
  <c r="D5114" i="32"/>
  <c r="E5114" i="32"/>
  <c r="F5114" i="32"/>
  <c r="G5114" i="32"/>
  <c r="I5114" i="32"/>
  <c r="J5114" i="32"/>
  <c r="A5115" i="32"/>
  <c r="C5115" i="32"/>
  <c r="D5115" i="32"/>
  <c r="E5115" i="32"/>
  <c r="F5115" i="32"/>
  <c r="G5115" i="32"/>
  <c r="I5115" i="32"/>
  <c r="J5115" i="32"/>
  <c r="A5116" i="32"/>
  <c r="C5116" i="32"/>
  <c r="D5116" i="32"/>
  <c r="E5116" i="32"/>
  <c r="F5116" i="32"/>
  <c r="G5116" i="32"/>
  <c r="I5116" i="32"/>
  <c r="J5116" i="32"/>
  <c r="A5117" i="32"/>
  <c r="C5117" i="32"/>
  <c r="D5117" i="32"/>
  <c r="E5117" i="32"/>
  <c r="F5117" i="32"/>
  <c r="G5117" i="32"/>
  <c r="I5117" i="32"/>
  <c r="J5117" i="32"/>
  <c r="A5118" i="32"/>
  <c r="C5118" i="32"/>
  <c r="D5118" i="32"/>
  <c r="E5118" i="32"/>
  <c r="F5118" i="32"/>
  <c r="G5118" i="32"/>
  <c r="I5118" i="32"/>
  <c r="J5118" i="32"/>
  <c r="A5119" i="32"/>
  <c r="C5119" i="32"/>
  <c r="D5119" i="32"/>
  <c r="E5119" i="32"/>
  <c r="F5119" i="32"/>
  <c r="G5119" i="32"/>
  <c r="I5119" i="32"/>
  <c r="J5119" i="32"/>
  <c r="A5120" i="32"/>
  <c r="C5120" i="32"/>
  <c r="D5120" i="32"/>
  <c r="E5120" i="32"/>
  <c r="F5120" i="32"/>
  <c r="G5120" i="32"/>
  <c r="I5120" i="32"/>
  <c r="J5120" i="32"/>
  <c r="A5121" i="32"/>
  <c r="C5121" i="32"/>
  <c r="D5121" i="32"/>
  <c r="E5121" i="32"/>
  <c r="F5121" i="32"/>
  <c r="G5121" i="32"/>
  <c r="I5121" i="32"/>
  <c r="J5121" i="32"/>
  <c r="A5122" i="32"/>
  <c r="C5122" i="32"/>
  <c r="D5122" i="32"/>
  <c r="E5122" i="32"/>
  <c r="F5122" i="32"/>
  <c r="G5122" i="32"/>
  <c r="I5122" i="32"/>
  <c r="J5122" i="32"/>
  <c r="A5123" i="32"/>
  <c r="C5123" i="32"/>
  <c r="D5123" i="32"/>
  <c r="E5123" i="32"/>
  <c r="F5123" i="32"/>
  <c r="G5123" i="32"/>
  <c r="I5123" i="32"/>
  <c r="J5123" i="32"/>
  <c r="A5124" i="32"/>
  <c r="C5124" i="32"/>
  <c r="D5124" i="32"/>
  <c r="E5124" i="32"/>
  <c r="F5124" i="32"/>
  <c r="G5124" i="32"/>
  <c r="I5124" i="32"/>
  <c r="J5124" i="32"/>
  <c r="A5125" i="32"/>
  <c r="C5125" i="32"/>
  <c r="D5125" i="32"/>
  <c r="E5125" i="32"/>
  <c r="F5125" i="32"/>
  <c r="G5125" i="32"/>
  <c r="I5125" i="32"/>
  <c r="J5125" i="32"/>
  <c r="A5126" i="32"/>
  <c r="C5126" i="32"/>
  <c r="D5126" i="32"/>
  <c r="E5126" i="32"/>
  <c r="F5126" i="32"/>
  <c r="G5126" i="32"/>
  <c r="I5126" i="32"/>
  <c r="J5126" i="32"/>
  <c r="A5127" i="32"/>
  <c r="C5127" i="32"/>
  <c r="D5127" i="32"/>
  <c r="E5127" i="32"/>
  <c r="F5127" i="32"/>
  <c r="G5127" i="32"/>
  <c r="I5127" i="32"/>
  <c r="J5127" i="32"/>
  <c r="A5128" i="32"/>
  <c r="C5128" i="32"/>
  <c r="D5128" i="32"/>
  <c r="E5128" i="32"/>
  <c r="F5128" i="32"/>
  <c r="G5128" i="32"/>
  <c r="I5128" i="32"/>
  <c r="J5128" i="32"/>
  <c r="A5129" i="32"/>
  <c r="C5129" i="32"/>
  <c r="D5129" i="32"/>
  <c r="E5129" i="32"/>
  <c r="F5129" i="32"/>
  <c r="G5129" i="32"/>
  <c r="I5129" i="32"/>
  <c r="J5129" i="32"/>
  <c r="A5130" i="32"/>
  <c r="C5130" i="32"/>
  <c r="D5130" i="32"/>
  <c r="E5130" i="32"/>
  <c r="F5130" i="32"/>
  <c r="G5130" i="32"/>
  <c r="I5130" i="32"/>
  <c r="J5130" i="32"/>
  <c r="A5131" i="32"/>
  <c r="C5131" i="32"/>
  <c r="D5131" i="32"/>
  <c r="E5131" i="32"/>
  <c r="F5131" i="32"/>
  <c r="G5131" i="32"/>
  <c r="I5131" i="32"/>
  <c r="J5131" i="32"/>
  <c r="A5132" i="32"/>
  <c r="C5132" i="32"/>
  <c r="D5132" i="32"/>
  <c r="E5132" i="32"/>
  <c r="F5132" i="32"/>
  <c r="G5132" i="32"/>
  <c r="I5132" i="32"/>
  <c r="J5132" i="32"/>
  <c r="A5133" i="32"/>
  <c r="C5133" i="32"/>
  <c r="D5133" i="32"/>
  <c r="E5133" i="32"/>
  <c r="F5133" i="32"/>
  <c r="G5133" i="32"/>
  <c r="I5133" i="32"/>
  <c r="J5133" i="32"/>
  <c r="A5134" i="32"/>
  <c r="C5134" i="32"/>
  <c r="D5134" i="32"/>
  <c r="E5134" i="32"/>
  <c r="F5134" i="32"/>
  <c r="G5134" i="32"/>
  <c r="I5134" i="32"/>
  <c r="J5134" i="32"/>
  <c r="A5135" i="32"/>
  <c r="C5135" i="32"/>
  <c r="D5135" i="32"/>
  <c r="E5135" i="32"/>
  <c r="F5135" i="32"/>
  <c r="G5135" i="32"/>
  <c r="I5135" i="32"/>
  <c r="J5135" i="32"/>
  <c r="A5136" i="32"/>
  <c r="C5136" i="32"/>
  <c r="D5136" i="32"/>
  <c r="E5136" i="32"/>
  <c r="F5136" i="32"/>
  <c r="G5136" i="32"/>
  <c r="I5136" i="32"/>
  <c r="J5136" i="32"/>
  <c r="A5137" i="32"/>
  <c r="C5137" i="32"/>
  <c r="D5137" i="32"/>
  <c r="E5137" i="32"/>
  <c r="F5137" i="32"/>
  <c r="G5137" i="32"/>
  <c r="I5137" i="32"/>
  <c r="J5137" i="32"/>
  <c r="A5138" i="32"/>
  <c r="C5138" i="32"/>
  <c r="D5138" i="32"/>
  <c r="E5138" i="32"/>
  <c r="F5138" i="32"/>
  <c r="G5138" i="32"/>
  <c r="I5138" i="32"/>
  <c r="J5138" i="32"/>
  <c r="A5139" i="32"/>
  <c r="C5139" i="32"/>
  <c r="D5139" i="32"/>
  <c r="E5139" i="32"/>
  <c r="F5139" i="32"/>
  <c r="G5139" i="32"/>
  <c r="I5139" i="32"/>
  <c r="J5139" i="32"/>
  <c r="A5140" i="32"/>
  <c r="C5140" i="32"/>
  <c r="D5140" i="32"/>
  <c r="E5140" i="32"/>
  <c r="F5140" i="32"/>
  <c r="G5140" i="32"/>
  <c r="I5140" i="32"/>
  <c r="J5140" i="32"/>
  <c r="A5141" i="32"/>
  <c r="C5141" i="32"/>
  <c r="D5141" i="32"/>
  <c r="E5141" i="32"/>
  <c r="F5141" i="32"/>
  <c r="G5141" i="32"/>
  <c r="I5141" i="32"/>
  <c r="J5141" i="32"/>
  <c r="A5142" i="32"/>
  <c r="C5142" i="32"/>
  <c r="D5142" i="32"/>
  <c r="E5142" i="32"/>
  <c r="F5142" i="32"/>
  <c r="G5142" i="32"/>
  <c r="I5142" i="32"/>
  <c r="J5142" i="32"/>
  <c r="A5143" i="32"/>
  <c r="C5143" i="32"/>
  <c r="D5143" i="32"/>
  <c r="E5143" i="32"/>
  <c r="F5143" i="32"/>
  <c r="G5143" i="32"/>
  <c r="I5143" i="32"/>
  <c r="J5143" i="32"/>
  <c r="A5144" i="32"/>
  <c r="C5144" i="32"/>
  <c r="D5144" i="32"/>
  <c r="E5144" i="32"/>
  <c r="F5144" i="32"/>
  <c r="G5144" i="32"/>
  <c r="I5144" i="32"/>
  <c r="J5144" i="32"/>
  <c r="A5145" i="32"/>
  <c r="C5145" i="32"/>
  <c r="D5145" i="32"/>
  <c r="E5145" i="32"/>
  <c r="F5145" i="32"/>
  <c r="G5145" i="32"/>
  <c r="I5145" i="32"/>
  <c r="J5145" i="32"/>
  <c r="A5146" i="32"/>
  <c r="C5146" i="32"/>
  <c r="D5146" i="32"/>
  <c r="E5146" i="32"/>
  <c r="F5146" i="32"/>
  <c r="G5146" i="32"/>
  <c r="I5146" i="32"/>
  <c r="J5146" i="32"/>
  <c r="A5147" i="32"/>
  <c r="C5147" i="32"/>
  <c r="D5147" i="32"/>
  <c r="E5147" i="32"/>
  <c r="F5147" i="32"/>
  <c r="G5147" i="32"/>
  <c r="I5147" i="32"/>
  <c r="J5147" i="32"/>
  <c r="A5148" i="32"/>
  <c r="C5148" i="32"/>
  <c r="D5148" i="32"/>
  <c r="E5148" i="32"/>
  <c r="F5148" i="32"/>
  <c r="G5148" i="32"/>
  <c r="I5148" i="32"/>
  <c r="J5148" i="32"/>
  <c r="A5149" i="32"/>
  <c r="C5149" i="32"/>
  <c r="D5149" i="32"/>
  <c r="E5149" i="32"/>
  <c r="F5149" i="32"/>
  <c r="G5149" i="32"/>
  <c r="I5149" i="32"/>
  <c r="J5149" i="32"/>
  <c r="A5150" i="32"/>
  <c r="C5150" i="32"/>
  <c r="D5150" i="32"/>
  <c r="E5150" i="32"/>
  <c r="F5150" i="32"/>
  <c r="G5150" i="32"/>
  <c r="I5150" i="32"/>
  <c r="J5150" i="32"/>
  <c r="A5151" i="32"/>
  <c r="C5151" i="32"/>
  <c r="D5151" i="32"/>
  <c r="E5151" i="32"/>
  <c r="F5151" i="32"/>
  <c r="G5151" i="32"/>
  <c r="I5151" i="32"/>
  <c r="J5151" i="32"/>
  <c r="A5152" i="32"/>
  <c r="C5152" i="32"/>
  <c r="D5152" i="32"/>
  <c r="E5152" i="32"/>
  <c r="F5152" i="32"/>
  <c r="G5152" i="32"/>
  <c r="I5152" i="32"/>
  <c r="J5152" i="32"/>
  <c r="A5153" i="32"/>
  <c r="C5153" i="32"/>
  <c r="D5153" i="32"/>
  <c r="E5153" i="32"/>
  <c r="F5153" i="32"/>
  <c r="G5153" i="32"/>
  <c r="I5153" i="32"/>
  <c r="J5153" i="32"/>
  <c r="A5154" i="32"/>
  <c r="C5154" i="32"/>
  <c r="D5154" i="32"/>
  <c r="E5154" i="32"/>
  <c r="F5154" i="32"/>
  <c r="G5154" i="32"/>
  <c r="I5154" i="32"/>
  <c r="J5154" i="32"/>
  <c r="A5155" i="32"/>
  <c r="C5155" i="32"/>
  <c r="D5155" i="32"/>
  <c r="E5155" i="32"/>
  <c r="F5155" i="32"/>
  <c r="G5155" i="32"/>
  <c r="I5155" i="32"/>
  <c r="J5155" i="32"/>
  <c r="A5156" i="32"/>
  <c r="C5156" i="32"/>
  <c r="D5156" i="32"/>
  <c r="E5156" i="32"/>
  <c r="F5156" i="32"/>
  <c r="G5156" i="32"/>
  <c r="I5156" i="32"/>
  <c r="J5156" i="32"/>
  <c r="A5157" i="32"/>
  <c r="C5157" i="32"/>
  <c r="D5157" i="32"/>
  <c r="E5157" i="32"/>
  <c r="F5157" i="32"/>
  <c r="G5157" i="32"/>
  <c r="I5157" i="32"/>
  <c r="J5157" i="32"/>
  <c r="A5158" i="32"/>
  <c r="C5158" i="32"/>
  <c r="D5158" i="32"/>
  <c r="E5158" i="32"/>
  <c r="F5158" i="32"/>
  <c r="G5158" i="32"/>
  <c r="I5158" i="32"/>
  <c r="J5158" i="32"/>
  <c r="A5159" i="32"/>
  <c r="C5159" i="32"/>
  <c r="D5159" i="32"/>
  <c r="E5159" i="32"/>
  <c r="F5159" i="32"/>
  <c r="G5159" i="32"/>
  <c r="I5159" i="32"/>
  <c r="J5159" i="32"/>
  <c r="A5160" i="32"/>
  <c r="C5160" i="32"/>
  <c r="D5160" i="32"/>
  <c r="E5160" i="32"/>
  <c r="F5160" i="32"/>
  <c r="G5160" i="32"/>
  <c r="I5160" i="32"/>
  <c r="J5160" i="32"/>
  <c r="A5161" i="32"/>
  <c r="C5161" i="32"/>
  <c r="D5161" i="32"/>
  <c r="E5161" i="32"/>
  <c r="F5161" i="32"/>
  <c r="G5161" i="32"/>
  <c r="I5161" i="32"/>
  <c r="J5161" i="32"/>
  <c r="A5162" i="32"/>
  <c r="C5162" i="32"/>
  <c r="D5162" i="32"/>
  <c r="E5162" i="32"/>
  <c r="F5162" i="32"/>
  <c r="G5162" i="32"/>
  <c r="I5162" i="32"/>
  <c r="J5162" i="32"/>
  <c r="A5163" i="32"/>
  <c r="C5163" i="32"/>
  <c r="D5163" i="32"/>
  <c r="E5163" i="32"/>
  <c r="F5163" i="32"/>
  <c r="G5163" i="32"/>
  <c r="I5163" i="32"/>
  <c r="J5163" i="32"/>
  <c r="A5164" i="32"/>
  <c r="C5164" i="32"/>
  <c r="D5164" i="32"/>
  <c r="E5164" i="32"/>
  <c r="F5164" i="32"/>
  <c r="G5164" i="32"/>
  <c r="I5164" i="32"/>
  <c r="J5164" i="32"/>
  <c r="A5165" i="32"/>
  <c r="C5165" i="32"/>
  <c r="D5165" i="32"/>
  <c r="E5165" i="32"/>
  <c r="F5165" i="32"/>
  <c r="G5165" i="32"/>
  <c r="I5165" i="32"/>
  <c r="J5165" i="32"/>
  <c r="A5166" i="32"/>
  <c r="C5166" i="32"/>
  <c r="D5166" i="32"/>
  <c r="E5166" i="32"/>
  <c r="F5166" i="32"/>
  <c r="G5166" i="32"/>
  <c r="I5166" i="32"/>
  <c r="J5166" i="32"/>
  <c r="A5167" i="32"/>
  <c r="C5167" i="32"/>
  <c r="D5167" i="32"/>
  <c r="E5167" i="32"/>
  <c r="F5167" i="32"/>
  <c r="G5167" i="32"/>
  <c r="I5167" i="32"/>
  <c r="J5167" i="32"/>
  <c r="A5168" i="32"/>
  <c r="C5168" i="32"/>
  <c r="D5168" i="32"/>
  <c r="E5168" i="32"/>
  <c r="F5168" i="32"/>
  <c r="G5168" i="32"/>
  <c r="I5168" i="32"/>
  <c r="J5168" i="32"/>
  <c r="A5169" i="32"/>
  <c r="C5169" i="32"/>
  <c r="D5169" i="32"/>
  <c r="E5169" i="32"/>
  <c r="F5169" i="32"/>
  <c r="G5169" i="32"/>
  <c r="I5169" i="32"/>
  <c r="J5169" i="32"/>
  <c r="A5170" i="32"/>
  <c r="C5170" i="32"/>
  <c r="D5170" i="32"/>
  <c r="E5170" i="32"/>
  <c r="F5170" i="32"/>
  <c r="G5170" i="32"/>
  <c r="I5170" i="32"/>
  <c r="J5170" i="32"/>
  <c r="A5171" i="32"/>
  <c r="C5171" i="32"/>
  <c r="D5171" i="32"/>
  <c r="E5171" i="32"/>
  <c r="F5171" i="32"/>
  <c r="G5171" i="32"/>
  <c r="I5171" i="32"/>
  <c r="J5171" i="32"/>
  <c r="A5172" i="32"/>
  <c r="C5172" i="32"/>
  <c r="D5172" i="32"/>
  <c r="E5172" i="32"/>
  <c r="F5172" i="32"/>
  <c r="G5172" i="32"/>
  <c r="I5172" i="32"/>
  <c r="J5172" i="32"/>
  <c r="A5173" i="32"/>
  <c r="C5173" i="32"/>
  <c r="D5173" i="32"/>
  <c r="E5173" i="32"/>
  <c r="F5173" i="32"/>
  <c r="G5173" i="32"/>
  <c r="I5173" i="32"/>
  <c r="J5173" i="32"/>
  <c r="A5174" i="32"/>
  <c r="C5174" i="32"/>
  <c r="D5174" i="32"/>
  <c r="E5174" i="32"/>
  <c r="F5174" i="32"/>
  <c r="G5174" i="32"/>
  <c r="I5174" i="32"/>
  <c r="J5174" i="32"/>
  <c r="A5175" i="32"/>
  <c r="C5175" i="32"/>
  <c r="D5175" i="32"/>
  <c r="E5175" i="32"/>
  <c r="F5175" i="32"/>
  <c r="G5175" i="32"/>
  <c r="I5175" i="32"/>
  <c r="J5175" i="32"/>
  <c r="A5176" i="32"/>
  <c r="C5176" i="32"/>
  <c r="D5176" i="32"/>
  <c r="E5176" i="32"/>
  <c r="F5176" i="32"/>
  <c r="G5176" i="32"/>
  <c r="I5176" i="32"/>
  <c r="J5176" i="32"/>
  <c r="A5177" i="32"/>
  <c r="C5177" i="32"/>
  <c r="D5177" i="32"/>
  <c r="E5177" i="32"/>
  <c r="F5177" i="32"/>
  <c r="G5177" i="32"/>
  <c r="I5177" i="32"/>
  <c r="J5177" i="32"/>
  <c r="A5178" i="32"/>
  <c r="C5178" i="32"/>
  <c r="D5178" i="32"/>
  <c r="E5178" i="32"/>
  <c r="F5178" i="32"/>
  <c r="G5178" i="32"/>
  <c r="I5178" i="32"/>
  <c r="J5178" i="32"/>
  <c r="A5179" i="32"/>
  <c r="C5179" i="32"/>
  <c r="D5179" i="32"/>
  <c r="E5179" i="32"/>
  <c r="F5179" i="32"/>
  <c r="G5179" i="32"/>
  <c r="I5179" i="32"/>
  <c r="J5179" i="32"/>
  <c r="A5180" i="32"/>
  <c r="C5180" i="32"/>
  <c r="D5180" i="32"/>
  <c r="E5180" i="32"/>
  <c r="F5180" i="32"/>
  <c r="G5180" i="32"/>
  <c r="I5180" i="32"/>
  <c r="J5180" i="32"/>
  <c r="A5181" i="32"/>
  <c r="C5181" i="32"/>
  <c r="D5181" i="32"/>
  <c r="E5181" i="32"/>
  <c r="F5181" i="32"/>
  <c r="G5181" i="32"/>
  <c r="I5181" i="32"/>
  <c r="J5181" i="32"/>
  <c r="A5182" i="32"/>
  <c r="C5182" i="32"/>
  <c r="D5182" i="32"/>
  <c r="E5182" i="32"/>
  <c r="F5182" i="32"/>
  <c r="G5182" i="32"/>
  <c r="I5182" i="32"/>
  <c r="J5182" i="32"/>
  <c r="A5183" i="32"/>
  <c r="C5183" i="32"/>
  <c r="D5183" i="32"/>
  <c r="E5183" i="32"/>
  <c r="F5183" i="32"/>
  <c r="G5183" i="32"/>
  <c r="I5183" i="32"/>
  <c r="J5183" i="32"/>
  <c r="A5184" i="32"/>
  <c r="C5184" i="32"/>
  <c r="D5184" i="32"/>
  <c r="E5184" i="32"/>
  <c r="F5184" i="32"/>
  <c r="G5184" i="32"/>
  <c r="I5184" i="32"/>
  <c r="J5184" i="32"/>
  <c r="A5185" i="32"/>
  <c r="C5185" i="32"/>
  <c r="D5185" i="32"/>
  <c r="E5185" i="32"/>
  <c r="F5185" i="32"/>
  <c r="G5185" i="32"/>
  <c r="I5185" i="32"/>
  <c r="J5185" i="32"/>
  <c r="A5186" i="32"/>
  <c r="C5186" i="32"/>
  <c r="D5186" i="32"/>
  <c r="E5186" i="32"/>
  <c r="F5186" i="32"/>
  <c r="G5186" i="32"/>
  <c r="I5186" i="32"/>
  <c r="J5186" i="32"/>
  <c r="A5187" i="32"/>
  <c r="C5187" i="32"/>
  <c r="D5187" i="32"/>
  <c r="E5187" i="32"/>
  <c r="F5187" i="32"/>
  <c r="G5187" i="32"/>
  <c r="I5187" i="32"/>
  <c r="J5187" i="32"/>
  <c r="A5188" i="32"/>
  <c r="C5188" i="32"/>
  <c r="D5188" i="32"/>
  <c r="E5188" i="32"/>
  <c r="F5188" i="32"/>
  <c r="G5188" i="32"/>
  <c r="I5188" i="32"/>
  <c r="J5188" i="32"/>
  <c r="A5189" i="32"/>
  <c r="C5189" i="32"/>
  <c r="D5189" i="32"/>
  <c r="E5189" i="32"/>
  <c r="F5189" i="32"/>
  <c r="G5189" i="32"/>
  <c r="I5189" i="32"/>
  <c r="J5189" i="32"/>
  <c r="A5190" i="32"/>
  <c r="C5190" i="32"/>
  <c r="D5190" i="32"/>
  <c r="E5190" i="32"/>
  <c r="F5190" i="32"/>
  <c r="G5190" i="32"/>
  <c r="I5190" i="32"/>
  <c r="J5190" i="32"/>
  <c r="A5191" i="32"/>
  <c r="C5191" i="32"/>
  <c r="D5191" i="32"/>
  <c r="E5191" i="32"/>
  <c r="F5191" i="32"/>
  <c r="G5191" i="32"/>
  <c r="I5191" i="32"/>
  <c r="J5191" i="32"/>
  <c r="A5192" i="32"/>
  <c r="C5192" i="32"/>
  <c r="D5192" i="32"/>
  <c r="E5192" i="32"/>
  <c r="F5192" i="32"/>
  <c r="G5192" i="32"/>
  <c r="I5192" i="32"/>
  <c r="J5192" i="32"/>
  <c r="A5193" i="32"/>
  <c r="C5193" i="32"/>
  <c r="D5193" i="32"/>
  <c r="E5193" i="32"/>
  <c r="F5193" i="32"/>
  <c r="G5193" i="32"/>
  <c r="I5193" i="32"/>
  <c r="J5193" i="32"/>
  <c r="A5194" i="32"/>
  <c r="C5194" i="32"/>
  <c r="D5194" i="32"/>
  <c r="E5194" i="32"/>
  <c r="F5194" i="32"/>
  <c r="G5194" i="32"/>
  <c r="I5194" i="32"/>
  <c r="J5194" i="32"/>
  <c r="A5195" i="32"/>
  <c r="C5195" i="32"/>
  <c r="D5195" i="32"/>
  <c r="E5195" i="32"/>
  <c r="F5195" i="32"/>
  <c r="G5195" i="32"/>
  <c r="I5195" i="32"/>
  <c r="J5195" i="32"/>
  <c r="A5196" i="32"/>
  <c r="C5196" i="32"/>
  <c r="D5196" i="32"/>
  <c r="E5196" i="32"/>
  <c r="F5196" i="32"/>
  <c r="G5196" i="32"/>
  <c r="I5196" i="32"/>
  <c r="J5196" i="32"/>
  <c r="A5197" i="32"/>
  <c r="C5197" i="32"/>
  <c r="D5197" i="32"/>
  <c r="E5197" i="32"/>
  <c r="F5197" i="32"/>
  <c r="G5197" i="32"/>
  <c r="I5197" i="32"/>
  <c r="J5197" i="32"/>
  <c r="A5198" i="32"/>
  <c r="C5198" i="32"/>
  <c r="D5198" i="32"/>
  <c r="E5198" i="32"/>
  <c r="F5198" i="32"/>
  <c r="G5198" i="32"/>
  <c r="I5198" i="32"/>
  <c r="J5198" i="32"/>
  <c r="A5199" i="32"/>
  <c r="C5199" i="32"/>
  <c r="D5199" i="32"/>
  <c r="E5199" i="32"/>
  <c r="F5199" i="32"/>
  <c r="G5199" i="32"/>
  <c r="I5199" i="32"/>
  <c r="J5199" i="32"/>
  <c r="A5200" i="32"/>
  <c r="C5200" i="32"/>
  <c r="D5200" i="32"/>
  <c r="E5200" i="32"/>
  <c r="F5200" i="32"/>
  <c r="G5200" i="32"/>
  <c r="I5200" i="32"/>
  <c r="J5200" i="32"/>
  <c r="A5201" i="32"/>
  <c r="C5201" i="32"/>
  <c r="D5201" i="32"/>
  <c r="E5201" i="32"/>
  <c r="F5201" i="32"/>
  <c r="G5201" i="32"/>
  <c r="I5201" i="32"/>
  <c r="J5201" i="32"/>
  <c r="A5202" i="32"/>
  <c r="C5202" i="32"/>
  <c r="D5202" i="32"/>
  <c r="E5202" i="32"/>
  <c r="F5202" i="32"/>
  <c r="G5202" i="32"/>
  <c r="I5202" i="32"/>
  <c r="J5202" i="32"/>
  <c r="A5203" i="32"/>
  <c r="C5203" i="32"/>
  <c r="D5203" i="32"/>
  <c r="E5203" i="32"/>
  <c r="F5203" i="32"/>
  <c r="G5203" i="32"/>
  <c r="I5203" i="32"/>
  <c r="J5203" i="32"/>
  <c r="A5204" i="32"/>
  <c r="C5204" i="32"/>
  <c r="D5204" i="32"/>
  <c r="E5204" i="32"/>
  <c r="F5204" i="32"/>
  <c r="G5204" i="32"/>
  <c r="I5204" i="32"/>
  <c r="J5204" i="32"/>
  <c r="A5205" i="32"/>
  <c r="C5205" i="32"/>
  <c r="D5205" i="32"/>
  <c r="E5205" i="32"/>
  <c r="F5205" i="32"/>
  <c r="G5205" i="32"/>
  <c r="I5205" i="32"/>
  <c r="J5205" i="32"/>
  <c r="A5206" i="32"/>
  <c r="C5206" i="32"/>
  <c r="D5206" i="32"/>
  <c r="E5206" i="32"/>
  <c r="F5206" i="32"/>
  <c r="G5206" i="32"/>
  <c r="I5206" i="32"/>
  <c r="J5206" i="32"/>
  <c r="A5207" i="32"/>
  <c r="C5207" i="32"/>
  <c r="D5207" i="32"/>
  <c r="E5207" i="32"/>
  <c r="F5207" i="32"/>
  <c r="G5207" i="32"/>
  <c r="I5207" i="32"/>
  <c r="J5207" i="32"/>
  <c r="A5208" i="32"/>
  <c r="C5208" i="32"/>
  <c r="D5208" i="32"/>
  <c r="E5208" i="32"/>
  <c r="F5208" i="32"/>
  <c r="G5208" i="32"/>
  <c r="I5208" i="32"/>
  <c r="J5208" i="32"/>
  <c r="A5209" i="32"/>
  <c r="C5209" i="32"/>
  <c r="D5209" i="32"/>
  <c r="E5209" i="32"/>
  <c r="F5209" i="32"/>
  <c r="G5209" i="32"/>
  <c r="I5209" i="32"/>
  <c r="J5209" i="32"/>
  <c r="A5210" i="32"/>
  <c r="C5210" i="32"/>
  <c r="D5210" i="32"/>
  <c r="E5210" i="32"/>
  <c r="F5210" i="32"/>
  <c r="G5210" i="32"/>
  <c r="I5210" i="32"/>
  <c r="J5210" i="32"/>
  <c r="A5211" i="32"/>
  <c r="C5211" i="32"/>
  <c r="D5211" i="32"/>
  <c r="E5211" i="32"/>
  <c r="F5211" i="32"/>
  <c r="G5211" i="32"/>
  <c r="I5211" i="32"/>
  <c r="J5211" i="32"/>
  <c r="A5212" i="32"/>
  <c r="C5212" i="32"/>
  <c r="D5212" i="32"/>
  <c r="E5212" i="32"/>
  <c r="F5212" i="32"/>
  <c r="G5212" i="32"/>
  <c r="I5212" i="32"/>
  <c r="J5212" i="32"/>
  <c r="A5213" i="32"/>
  <c r="C5213" i="32"/>
  <c r="D5213" i="32"/>
  <c r="E5213" i="32"/>
  <c r="F5213" i="32"/>
  <c r="G5213" i="32"/>
  <c r="I5213" i="32"/>
  <c r="J5213" i="32"/>
  <c r="A5214" i="32"/>
  <c r="C5214" i="32"/>
  <c r="D5214" i="32"/>
  <c r="E5214" i="32"/>
  <c r="F5214" i="32"/>
  <c r="G5214" i="32"/>
  <c r="I5214" i="32"/>
  <c r="J5214" i="32"/>
  <c r="A5215" i="32"/>
  <c r="C5215" i="32"/>
  <c r="D5215" i="32"/>
  <c r="E5215" i="32"/>
  <c r="F5215" i="32"/>
  <c r="G5215" i="32"/>
  <c r="I5215" i="32"/>
  <c r="J5215" i="32"/>
  <c r="A5216" i="32"/>
  <c r="C5216" i="32"/>
  <c r="D5216" i="32"/>
  <c r="E5216" i="32"/>
  <c r="F5216" i="32"/>
  <c r="G5216" i="32"/>
  <c r="I5216" i="32"/>
  <c r="J5216" i="32"/>
  <c r="A5217" i="32"/>
  <c r="C5217" i="32"/>
  <c r="D5217" i="32"/>
  <c r="E5217" i="32"/>
  <c r="F5217" i="32"/>
  <c r="G5217" i="32"/>
  <c r="I5217" i="32"/>
  <c r="J5217" i="32"/>
  <c r="A5218" i="32"/>
  <c r="C5218" i="32"/>
  <c r="D5218" i="32"/>
  <c r="E5218" i="32"/>
  <c r="F5218" i="32"/>
  <c r="G5218" i="32"/>
  <c r="I5218" i="32"/>
  <c r="J5218" i="32"/>
  <c r="A5219" i="32"/>
  <c r="C5219" i="32"/>
  <c r="D5219" i="32"/>
  <c r="E5219" i="32"/>
  <c r="F5219" i="32"/>
  <c r="G5219" i="32"/>
  <c r="I5219" i="32"/>
  <c r="J5219" i="32"/>
  <c r="A5220" i="32"/>
  <c r="C5220" i="32"/>
  <c r="D5220" i="32"/>
  <c r="E5220" i="32"/>
  <c r="F5220" i="32"/>
  <c r="G5220" i="32"/>
  <c r="I5220" i="32"/>
  <c r="J5220" i="32"/>
  <c r="A5221" i="32"/>
  <c r="C5221" i="32"/>
  <c r="D5221" i="32"/>
  <c r="E5221" i="32"/>
  <c r="F5221" i="32"/>
  <c r="G5221" i="32"/>
  <c r="I5221" i="32"/>
  <c r="J5221" i="32"/>
  <c r="A5222" i="32"/>
  <c r="C5222" i="32"/>
  <c r="D5222" i="32"/>
  <c r="E5222" i="32"/>
  <c r="F5222" i="32"/>
  <c r="G5222" i="32"/>
  <c r="I5222" i="32"/>
  <c r="J5222" i="32"/>
  <c r="A5223" i="32"/>
  <c r="C5223" i="32"/>
  <c r="D5223" i="32"/>
  <c r="E5223" i="32"/>
  <c r="F5223" i="32"/>
  <c r="G5223" i="32"/>
  <c r="I5223" i="32"/>
  <c r="J5223" i="32"/>
  <c r="A5224" i="32"/>
  <c r="C5224" i="32"/>
  <c r="D5224" i="32"/>
  <c r="E5224" i="32"/>
  <c r="F5224" i="32"/>
  <c r="G5224" i="32"/>
  <c r="I5224" i="32"/>
  <c r="J5224" i="32"/>
  <c r="A5225" i="32"/>
  <c r="C5225" i="32"/>
  <c r="D5225" i="32"/>
  <c r="E5225" i="32"/>
  <c r="F5225" i="32"/>
  <c r="G5225" i="32"/>
  <c r="I5225" i="32"/>
  <c r="J5225" i="32"/>
  <c r="A5226" i="32"/>
  <c r="C5226" i="32"/>
  <c r="D5226" i="32"/>
  <c r="E5226" i="32"/>
  <c r="F5226" i="32"/>
  <c r="G5226" i="32"/>
  <c r="I5226" i="32"/>
  <c r="J5226" i="32"/>
  <c r="A5227" i="32"/>
  <c r="C5227" i="32"/>
  <c r="D5227" i="32"/>
  <c r="E5227" i="32"/>
  <c r="F5227" i="32"/>
  <c r="G5227" i="32"/>
  <c r="I5227" i="32"/>
  <c r="J5227" i="32"/>
  <c r="A5228" i="32"/>
  <c r="C5228" i="32"/>
  <c r="D5228" i="32"/>
  <c r="E5228" i="32"/>
  <c r="F5228" i="32"/>
  <c r="G5228" i="32"/>
  <c r="I5228" i="32"/>
  <c r="J5228" i="32"/>
  <c r="A5229" i="32"/>
  <c r="C5229" i="32"/>
  <c r="D5229" i="32"/>
  <c r="E5229" i="32"/>
  <c r="F5229" i="32"/>
  <c r="G5229" i="32"/>
  <c r="I5229" i="32"/>
  <c r="J5229" i="32"/>
  <c r="A5230" i="32"/>
  <c r="C5230" i="32"/>
  <c r="D5230" i="32"/>
  <c r="E5230" i="32"/>
  <c r="F5230" i="32"/>
  <c r="G5230" i="32"/>
  <c r="I5230" i="32"/>
  <c r="J5230" i="32"/>
  <c r="A5231" i="32"/>
  <c r="C5231" i="32"/>
  <c r="D5231" i="32"/>
  <c r="E5231" i="32"/>
  <c r="F5231" i="32"/>
  <c r="G5231" i="32"/>
  <c r="I5231" i="32"/>
  <c r="J5231" i="32"/>
  <c r="A5232" i="32"/>
  <c r="C5232" i="32"/>
  <c r="D5232" i="32"/>
  <c r="E5232" i="32"/>
  <c r="F5232" i="32"/>
  <c r="G5232" i="32"/>
  <c r="I5232" i="32"/>
  <c r="J5232" i="32"/>
  <c r="A5233" i="32"/>
  <c r="C5233" i="32"/>
  <c r="D5233" i="32"/>
  <c r="E5233" i="32"/>
  <c r="F5233" i="32"/>
  <c r="G5233" i="32"/>
  <c r="I5233" i="32"/>
  <c r="J5233" i="32"/>
  <c r="A5234" i="32"/>
  <c r="C5234" i="32"/>
  <c r="D5234" i="32"/>
  <c r="E5234" i="32"/>
  <c r="F5234" i="32"/>
  <c r="G5234" i="32"/>
  <c r="I5234" i="32"/>
  <c r="J5234" i="32"/>
  <c r="A5235" i="32"/>
  <c r="C5235" i="32"/>
  <c r="D5235" i="32"/>
  <c r="E5235" i="32"/>
  <c r="F5235" i="32"/>
  <c r="G5235" i="32"/>
  <c r="I5235" i="32"/>
  <c r="J5235" i="32"/>
  <c r="A5236" i="32"/>
  <c r="C5236" i="32"/>
  <c r="D5236" i="32"/>
  <c r="E5236" i="32"/>
  <c r="F5236" i="32"/>
  <c r="G5236" i="32"/>
  <c r="I5236" i="32"/>
  <c r="J5236" i="32"/>
  <c r="A5237" i="32"/>
  <c r="C5237" i="32"/>
  <c r="D5237" i="32"/>
  <c r="E5237" i="32"/>
  <c r="F5237" i="32"/>
  <c r="G5237" i="32"/>
  <c r="I5237" i="32"/>
  <c r="J5237" i="32"/>
  <c r="A5238" i="32"/>
  <c r="C5238" i="32"/>
  <c r="D5238" i="32"/>
  <c r="E5238" i="32"/>
  <c r="F5238" i="32"/>
  <c r="G5238" i="32"/>
  <c r="I5238" i="32"/>
  <c r="J5238" i="32"/>
  <c r="A5239" i="32"/>
  <c r="C5239" i="32"/>
  <c r="D5239" i="32"/>
  <c r="E5239" i="32"/>
  <c r="F5239" i="32"/>
  <c r="G5239" i="32"/>
  <c r="I5239" i="32"/>
  <c r="J5239" i="32"/>
  <c r="A5240" i="32"/>
  <c r="C5240" i="32"/>
  <c r="D5240" i="32"/>
  <c r="E5240" i="32"/>
  <c r="F5240" i="32"/>
  <c r="G5240" i="32"/>
  <c r="I5240" i="32"/>
  <c r="J5240" i="32"/>
  <c r="A5241" i="32"/>
  <c r="C5241" i="32"/>
  <c r="D5241" i="32"/>
  <c r="E5241" i="32"/>
  <c r="F5241" i="32"/>
  <c r="G5241" i="32"/>
  <c r="I5241" i="32"/>
  <c r="J5241" i="32"/>
  <c r="A5242" i="32"/>
  <c r="C5242" i="32"/>
  <c r="D5242" i="32"/>
  <c r="E5242" i="32"/>
  <c r="F5242" i="32"/>
  <c r="G5242" i="32"/>
  <c r="I5242" i="32"/>
  <c r="J5242" i="32"/>
  <c r="A5243" i="32"/>
  <c r="C5243" i="32"/>
  <c r="D5243" i="32"/>
  <c r="E5243" i="32"/>
  <c r="F5243" i="32"/>
  <c r="G5243" i="32"/>
  <c r="I5243" i="32"/>
  <c r="J5243" i="32"/>
  <c r="A5244" i="32"/>
  <c r="C5244" i="32"/>
  <c r="D5244" i="32"/>
  <c r="E5244" i="32"/>
  <c r="F5244" i="32"/>
  <c r="G5244" i="32"/>
  <c r="I5244" i="32"/>
  <c r="J5244" i="32"/>
  <c r="A5245" i="32"/>
  <c r="C5245" i="32"/>
  <c r="D5245" i="32"/>
  <c r="E5245" i="32"/>
  <c r="F5245" i="32"/>
  <c r="G5245" i="32"/>
  <c r="I5245" i="32"/>
  <c r="J5245" i="32"/>
  <c r="A5246" i="32"/>
  <c r="C5246" i="32"/>
  <c r="D5246" i="32"/>
  <c r="E5246" i="32"/>
  <c r="F5246" i="32"/>
  <c r="G5246" i="32"/>
  <c r="I5246" i="32"/>
  <c r="J5246" i="32"/>
  <c r="A5247" i="32"/>
  <c r="C5247" i="32"/>
  <c r="D5247" i="32"/>
  <c r="E5247" i="32"/>
  <c r="F5247" i="32"/>
  <c r="G5247" i="32"/>
  <c r="I5247" i="32"/>
  <c r="J5247" i="32"/>
  <c r="A5248" i="32"/>
  <c r="C5248" i="32"/>
  <c r="D5248" i="32"/>
  <c r="E5248" i="32"/>
  <c r="F5248" i="32"/>
  <c r="G5248" i="32"/>
  <c r="I5248" i="32"/>
  <c r="J5248" i="32"/>
  <c r="A5249" i="32"/>
  <c r="C5249" i="32"/>
  <c r="D5249" i="32"/>
  <c r="E5249" i="32"/>
  <c r="F5249" i="32"/>
  <c r="G5249" i="32"/>
  <c r="I5249" i="32"/>
  <c r="J5249" i="32"/>
  <c r="A5250" i="32"/>
  <c r="C5250" i="32"/>
  <c r="D5250" i="32"/>
  <c r="E5250" i="32"/>
  <c r="F5250" i="32"/>
  <c r="G5250" i="32"/>
  <c r="I5250" i="32"/>
  <c r="J5250" i="32"/>
  <c r="A5251" i="32"/>
  <c r="C5251" i="32"/>
  <c r="D5251" i="32"/>
  <c r="E5251" i="32"/>
  <c r="F5251" i="32"/>
  <c r="G5251" i="32"/>
  <c r="I5251" i="32"/>
  <c r="J5251" i="32"/>
  <c r="A5252" i="32"/>
  <c r="C5252" i="32"/>
  <c r="D5252" i="32"/>
  <c r="E5252" i="32"/>
  <c r="F5252" i="32"/>
  <c r="G5252" i="32"/>
  <c r="I5252" i="32"/>
  <c r="J5252" i="32"/>
  <c r="A5253" i="32"/>
  <c r="C5253" i="32"/>
  <c r="D5253" i="32"/>
  <c r="E5253" i="32"/>
  <c r="F5253" i="32"/>
  <c r="G5253" i="32"/>
  <c r="I5253" i="32"/>
  <c r="J5253" i="32"/>
  <c r="A5254" i="32"/>
  <c r="C5254" i="32"/>
  <c r="D5254" i="32"/>
  <c r="E5254" i="32"/>
  <c r="F5254" i="32"/>
  <c r="G5254" i="32"/>
  <c r="I5254" i="32"/>
  <c r="J5254" i="32"/>
  <c r="A5255" i="32"/>
  <c r="C5255" i="32"/>
  <c r="D5255" i="32"/>
  <c r="E5255" i="32"/>
  <c r="F5255" i="32"/>
  <c r="G5255" i="32"/>
  <c r="I5255" i="32"/>
  <c r="J5255" i="32"/>
  <c r="A5256" i="32"/>
  <c r="C5256" i="32"/>
  <c r="D5256" i="32"/>
  <c r="E5256" i="32"/>
  <c r="F5256" i="32"/>
  <c r="G5256" i="32"/>
  <c r="I5256" i="32"/>
  <c r="J5256" i="32"/>
  <c r="A5257" i="32"/>
  <c r="C5257" i="32"/>
  <c r="D5257" i="32"/>
  <c r="E5257" i="32"/>
  <c r="F5257" i="32"/>
  <c r="G5257" i="32"/>
  <c r="I5257" i="32"/>
  <c r="J5257" i="32"/>
  <c r="A5258" i="32"/>
  <c r="C5258" i="32"/>
  <c r="D5258" i="32"/>
  <c r="E5258" i="32"/>
  <c r="F5258" i="32"/>
  <c r="G5258" i="32"/>
  <c r="I5258" i="32"/>
  <c r="J5258" i="32"/>
  <c r="A5259" i="32"/>
  <c r="C5259" i="32"/>
  <c r="D5259" i="32"/>
  <c r="E5259" i="32"/>
  <c r="F5259" i="32"/>
  <c r="G5259" i="32"/>
  <c r="I5259" i="32"/>
  <c r="J5259" i="32"/>
  <c r="A5260" i="32"/>
  <c r="C5260" i="32"/>
  <c r="D5260" i="32"/>
  <c r="E5260" i="32"/>
  <c r="F5260" i="32"/>
  <c r="G5260" i="32"/>
  <c r="I5260" i="32"/>
  <c r="J5260" i="32"/>
  <c r="A5261" i="32"/>
  <c r="C5261" i="32"/>
  <c r="D5261" i="32"/>
  <c r="E5261" i="32"/>
  <c r="F5261" i="32"/>
  <c r="G5261" i="32"/>
  <c r="I5261" i="32"/>
  <c r="J5261" i="32"/>
  <c r="A5262" i="32"/>
  <c r="C5262" i="32"/>
  <c r="D5262" i="32"/>
  <c r="E5262" i="32"/>
  <c r="F5262" i="32"/>
  <c r="G5262" i="32"/>
  <c r="I5262" i="32"/>
  <c r="J5262" i="32"/>
  <c r="A5263" i="32"/>
  <c r="C5263" i="32"/>
  <c r="D5263" i="32"/>
  <c r="E5263" i="32"/>
  <c r="F5263" i="32"/>
  <c r="G5263" i="32"/>
  <c r="I5263" i="32"/>
  <c r="J5263" i="32"/>
  <c r="A5264" i="32"/>
  <c r="C5264" i="32"/>
  <c r="D5264" i="32"/>
  <c r="E5264" i="32"/>
  <c r="F5264" i="32"/>
  <c r="G5264" i="32"/>
  <c r="I5264" i="32"/>
  <c r="J5264" i="32"/>
  <c r="A5265" i="32"/>
  <c r="C5265" i="32"/>
  <c r="D5265" i="32"/>
  <c r="E5265" i="32"/>
  <c r="F5265" i="32"/>
  <c r="G5265" i="32"/>
  <c r="I5265" i="32"/>
  <c r="J5265" i="32"/>
  <c r="A5266" i="32"/>
  <c r="C5266" i="32"/>
  <c r="D5266" i="32"/>
  <c r="E5266" i="32"/>
  <c r="F5266" i="32"/>
  <c r="G5266" i="32"/>
  <c r="I5266" i="32"/>
  <c r="J5266" i="32"/>
  <c r="A5267" i="32"/>
  <c r="C5267" i="32"/>
  <c r="D5267" i="32"/>
  <c r="E5267" i="32"/>
  <c r="F5267" i="32"/>
  <c r="G5267" i="32"/>
  <c r="I5267" i="32"/>
  <c r="J5267" i="32"/>
  <c r="A5268" i="32"/>
  <c r="C5268" i="32"/>
  <c r="D5268" i="32"/>
  <c r="E5268" i="32"/>
  <c r="F5268" i="32"/>
  <c r="G5268" i="32"/>
  <c r="I5268" i="32"/>
  <c r="J5268" i="32"/>
  <c r="A5269" i="32"/>
  <c r="C5269" i="32"/>
  <c r="D5269" i="32"/>
  <c r="E5269" i="32"/>
  <c r="F5269" i="32"/>
  <c r="G5269" i="32"/>
  <c r="I5269" i="32"/>
  <c r="J5269" i="32"/>
  <c r="A5270" i="32"/>
  <c r="C5270" i="32"/>
  <c r="D5270" i="32"/>
  <c r="E5270" i="32"/>
  <c r="F5270" i="32"/>
  <c r="G5270" i="32"/>
  <c r="I5270" i="32"/>
  <c r="J5270" i="32"/>
  <c r="A5271" i="32"/>
  <c r="C5271" i="32"/>
  <c r="D5271" i="32"/>
  <c r="E5271" i="32"/>
  <c r="F5271" i="32"/>
  <c r="G5271" i="32"/>
  <c r="I5271" i="32"/>
  <c r="J5271" i="32"/>
  <c r="A5272" i="32"/>
  <c r="C5272" i="32"/>
  <c r="D5272" i="32"/>
  <c r="E5272" i="32"/>
  <c r="F5272" i="32"/>
  <c r="G5272" i="32"/>
  <c r="I5272" i="32"/>
  <c r="J5272" i="32"/>
  <c r="A5273" i="32"/>
  <c r="C5273" i="32"/>
  <c r="D5273" i="32"/>
  <c r="E5273" i="32"/>
  <c r="F5273" i="32"/>
  <c r="G5273" i="32"/>
  <c r="I5273" i="32"/>
  <c r="J5273" i="32"/>
  <c r="A5274" i="32"/>
  <c r="C5274" i="32"/>
  <c r="D5274" i="32"/>
  <c r="E5274" i="32"/>
  <c r="F5274" i="32"/>
  <c r="G5274" i="32"/>
  <c r="I5274" i="32"/>
  <c r="J5274" i="32"/>
  <c r="A5275" i="32"/>
  <c r="C5275" i="32"/>
  <c r="D5275" i="32"/>
  <c r="E5275" i="32"/>
  <c r="F5275" i="32"/>
  <c r="G5275" i="32"/>
  <c r="I5275" i="32"/>
  <c r="J5275" i="32"/>
  <c r="A5276" i="32"/>
  <c r="C5276" i="32"/>
  <c r="D5276" i="32"/>
  <c r="E5276" i="32"/>
  <c r="F5276" i="32"/>
  <c r="G5276" i="32"/>
  <c r="I5276" i="32"/>
  <c r="J5276" i="32"/>
  <c r="A5277" i="32"/>
  <c r="C5277" i="32"/>
  <c r="D5277" i="32"/>
  <c r="E5277" i="32"/>
  <c r="F5277" i="32"/>
  <c r="G5277" i="32"/>
  <c r="I5277" i="32"/>
  <c r="J5277" i="32"/>
  <c r="A5278" i="32"/>
  <c r="C5278" i="32"/>
  <c r="D5278" i="32"/>
  <c r="E5278" i="32"/>
  <c r="F5278" i="32"/>
  <c r="G5278" i="32"/>
  <c r="I5278" i="32"/>
  <c r="J5278" i="32"/>
  <c r="A5279" i="32"/>
  <c r="C5279" i="32"/>
  <c r="D5279" i="32"/>
  <c r="E5279" i="32"/>
  <c r="F5279" i="32"/>
  <c r="G5279" i="32"/>
  <c r="I5279" i="32"/>
  <c r="J5279" i="32"/>
  <c r="A5280" i="32"/>
  <c r="C5280" i="32"/>
  <c r="D5280" i="32"/>
  <c r="E5280" i="32"/>
  <c r="F5280" i="32"/>
  <c r="G5280" i="32"/>
  <c r="I5280" i="32"/>
  <c r="J5280" i="32"/>
  <c r="A5281" i="32"/>
  <c r="C5281" i="32"/>
  <c r="D5281" i="32"/>
  <c r="E5281" i="32"/>
  <c r="F5281" i="32"/>
  <c r="G5281" i="32"/>
  <c r="I5281" i="32"/>
  <c r="J5281" i="32"/>
  <c r="A5282" i="32"/>
  <c r="C5282" i="32"/>
  <c r="D5282" i="32"/>
  <c r="E5282" i="32"/>
  <c r="F5282" i="32"/>
  <c r="G5282" i="32"/>
  <c r="I5282" i="32"/>
  <c r="J5282" i="32"/>
  <c r="A5283" i="32"/>
  <c r="C5283" i="32"/>
  <c r="D5283" i="32"/>
  <c r="E5283" i="32"/>
  <c r="F5283" i="32"/>
  <c r="G5283" i="32"/>
  <c r="I5283" i="32"/>
  <c r="J5283" i="32"/>
  <c r="A5284" i="32"/>
  <c r="C5284" i="32"/>
  <c r="D5284" i="32"/>
  <c r="E5284" i="32"/>
  <c r="F5284" i="32"/>
  <c r="G5284" i="32"/>
  <c r="I5284" i="32"/>
  <c r="J5284" i="32"/>
  <c r="A5285" i="32"/>
  <c r="C5285" i="32"/>
  <c r="D5285" i="32"/>
  <c r="E5285" i="32"/>
  <c r="F5285" i="32"/>
  <c r="G5285" i="32"/>
  <c r="I5285" i="32"/>
  <c r="J5285" i="32"/>
  <c r="A5286" i="32"/>
  <c r="C5286" i="32"/>
  <c r="D5286" i="32"/>
  <c r="E5286" i="32"/>
  <c r="F5286" i="32"/>
  <c r="G5286" i="32"/>
  <c r="I5286" i="32"/>
  <c r="J5286" i="32"/>
  <c r="A5287" i="32"/>
  <c r="C5287" i="32"/>
  <c r="D5287" i="32"/>
  <c r="E5287" i="32"/>
  <c r="F5287" i="32"/>
  <c r="G5287" i="32"/>
  <c r="I5287" i="32"/>
  <c r="J5287" i="32"/>
  <c r="A5288" i="32"/>
  <c r="C5288" i="32"/>
  <c r="D5288" i="32"/>
  <c r="E5288" i="32"/>
  <c r="F5288" i="32"/>
  <c r="G5288" i="32"/>
  <c r="I5288" i="32"/>
  <c r="J5288" i="32"/>
  <c r="A5289" i="32"/>
  <c r="C5289" i="32"/>
  <c r="D5289" i="32"/>
  <c r="E5289" i="32"/>
  <c r="F5289" i="32"/>
  <c r="G5289" i="32"/>
  <c r="I5289" i="32"/>
  <c r="J5289" i="32"/>
  <c r="A5290" i="32"/>
  <c r="C5290" i="32"/>
  <c r="D5290" i="32"/>
  <c r="E5290" i="32"/>
  <c r="F5290" i="32"/>
  <c r="G5290" i="32"/>
  <c r="I5290" i="32"/>
  <c r="J5290" i="32"/>
  <c r="A5291" i="32"/>
  <c r="C5291" i="32"/>
  <c r="D5291" i="32"/>
  <c r="E5291" i="32"/>
  <c r="F5291" i="32"/>
  <c r="G5291" i="32"/>
  <c r="I5291" i="32"/>
  <c r="J5291" i="32"/>
  <c r="A5292" i="32"/>
  <c r="C5292" i="32"/>
  <c r="D5292" i="32"/>
  <c r="E5292" i="32"/>
  <c r="F5292" i="32"/>
  <c r="G5292" i="32"/>
  <c r="I5292" i="32"/>
  <c r="J5292" i="32"/>
  <c r="A5293" i="32"/>
  <c r="C5293" i="32"/>
  <c r="D5293" i="32"/>
  <c r="E5293" i="32"/>
  <c r="F5293" i="32"/>
  <c r="G5293" i="32"/>
  <c r="I5293" i="32"/>
  <c r="J5293" i="32"/>
  <c r="A5294" i="32"/>
  <c r="C5294" i="32"/>
  <c r="D5294" i="32"/>
  <c r="E5294" i="32"/>
  <c r="F5294" i="32"/>
  <c r="G5294" i="32"/>
  <c r="I5294" i="32"/>
  <c r="J5294" i="32"/>
  <c r="A5295" i="32"/>
  <c r="C5295" i="32"/>
  <c r="D5295" i="32"/>
  <c r="E5295" i="32"/>
  <c r="F5295" i="32"/>
  <c r="G5295" i="32"/>
  <c r="I5295" i="32"/>
  <c r="J5295" i="32"/>
  <c r="A5296" i="32"/>
  <c r="C5296" i="32"/>
  <c r="D5296" i="32"/>
  <c r="E5296" i="32"/>
  <c r="F5296" i="32"/>
  <c r="G5296" i="32"/>
  <c r="I5296" i="32"/>
  <c r="J5296" i="32"/>
  <c r="A5297" i="32"/>
  <c r="C5297" i="32"/>
  <c r="D5297" i="32"/>
  <c r="E5297" i="32"/>
  <c r="F5297" i="32"/>
  <c r="G5297" i="32"/>
  <c r="I5297" i="32"/>
  <c r="J5297" i="32"/>
  <c r="A5298" i="32"/>
  <c r="C5298" i="32"/>
  <c r="D5298" i="32"/>
  <c r="E5298" i="32"/>
  <c r="F5298" i="32"/>
  <c r="G5298" i="32"/>
  <c r="I5298" i="32"/>
  <c r="J5298" i="32"/>
  <c r="A5299" i="32"/>
  <c r="C5299" i="32"/>
  <c r="D5299" i="32"/>
  <c r="E5299" i="32"/>
  <c r="F5299" i="32"/>
  <c r="G5299" i="32"/>
  <c r="I5299" i="32"/>
  <c r="J5299" i="32"/>
  <c r="A5300" i="32"/>
  <c r="C5300" i="32"/>
  <c r="D5300" i="32"/>
  <c r="E5300" i="32"/>
  <c r="F5300" i="32"/>
  <c r="G5300" i="32"/>
  <c r="I5300" i="32"/>
  <c r="J5300" i="32"/>
  <c r="A5301" i="32"/>
  <c r="C5301" i="32"/>
  <c r="D5301" i="32"/>
  <c r="E5301" i="32"/>
  <c r="F5301" i="32"/>
  <c r="G5301" i="32"/>
  <c r="I5301" i="32"/>
  <c r="J5301" i="32"/>
  <c r="A5302" i="32"/>
  <c r="C5302" i="32"/>
  <c r="D5302" i="32"/>
  <c r="E5302" i="32"/>
  <c r="F5302" i="32"/>
  <c r="G5302" i="32"/>
  <c r="I5302" i="32"/>
  <c r="J5302" i="32"/>
  <c r="A5303" i="32"/>
  <c r="C5303" i="32"/>
  <c r="D5303" i="32"/>
  <c r="E5303" i="32"/>
  <c r="F5303" i="32"/>
  <c r="G5303" i="32"/>
  <c r="I5303" i="32"/>
  <c r="J5303" i="32"/>
  <c r="A5304" i="32"/>
  <c r="C5304" i="32"/>
  <c r="D5304" i="32"/>
  <c r="E5304" i="32"/>
  <c r="F5304" i="32"/>
  <c r="G5304" i="32"/>
  <c r="I5304" i="32"/>
  <c r="J5304" i="32"/>
  <c r="A5305" i="32"/>
  <c r="C5305" i="32"/>
  <c r="D5305" i="32"/>
  <c r="E5305" i="32"/>
  <c r="F5305" i="32"/>
  <c r="G5305" i="32"/>
  <c r="I5305" i="32"/>
  <c r="J5305" i="32"/>
  <c r="A5306" i="32"/>
  <c r="C5306" i="32"/>
  <c r="D5306" i="32"/>
  <c r="E5306" i="32"/>
  <c r="F5306" i="32"/>
  <c r="G5306" i="32"/>
  <c r="I5306" i="32"/>
  <c r="J5306" i="32"/>
  <c r="A5307" i="32"/>
  <c r="C5307" i="32"/>
  <c r="D5307" i="32"/>
  <c r="E5307" i="32"/>
  <c r="F5307" i="32"/>
  <c r="G5307" i="32"/>
  <c r="I5307" i="32"/>
  <c r="J5307" i="32"/>
  <c r="A5308" i="32"/>
  <c r="C5308" i="32"/>
  <c r="D5308" i="32"/>
  <c r="E5308" i="32"/>
  <c r="F5308" i="32"/>
  <c r="G5308" i="32"/>
  <c r="I5308" i="32"/>
  <c r="J5308" i="32"/>
  <c r="A5309" i="32"/>
  <c r="C5309" i="32"/>
  <c r="D5309" i="32"/>
  <c r="E5309" i="32"/>
  <c r="F5309" i="32"/>
  <c r="G5309" i="32"/>
  <c r="I5309" i="32"/>
  <c r="J5309" i="32"/>
  <c r="A5310" i="32"/>
  <c r="C5310" i="32"/>
  <c r="D5310" i="32"/>
  <c r="E5310" i="32"/>
  <c r="F5310" i="32"/>
  <c r="G5310" i="32"/>
  <c r="I5310" i="32"/>
  <c r="J5310" i="32"/>
  <c r="A5311" i="32"/>
  <c r="C5311" i="32"/>
  <c r="D5311" i="32"/>
  <c r="E5311" i="32"/>
  <c r="F5311" i="32"/>
  <c r="G5311" i="32"/>
  <c r="I5311" i="32"/>
  <c r="J5311" i="32"/>
  <c r="A5312" i="32"/>
  <c r="C5312" i="32"/>
  <c r="D5312" i="32"/>
  <c r="E5312" i="32"/>
  <c r="F5312" i="32"/>
  <c r="G5312" i="32"/>
  <c r="I5312" i="32"/>
  <c r="J5312" i="32"/>
  <c r="A5313" i="32"/>
  <c r="C5313" i="32"/>
  <c r="D5313" i="32"/>
  <c r="E5313" i="32"/>
  <c r="F5313" i="32"/>
  <c r="G5313" i="32"/>
  <c r="I5313" i="32"/>
  <c r="J5313" i="32"/>
  <c r="A5314" i="32"/>
  <c r="C5314" i="32"/>
  <c r="D5314" i="32"/>
  <c r="E5314" i="32"/>
  <c r="F5314" i="32"/>
  <c r="G5314" i="32"/>
  <c r="I5314" i="32"/>
  <c r="J5314" i="32"/>
  <c r="A5315" i="32"/>
  <c r="C5315" i="32"/>
  <c r="D5315" i="32"/>
  <c r="E5315" i="32"/>
  <c r="F5315" i="32"/>
  <c r="G5315" i="32"/>
  <c r="I5315" i="32"/>
  <c r="J5315" i="32"/>
  <c r="A5316" i="32"/>
  <c r="C5316" i="32"/>
  <c r="D5316" i="32"/>
  <c r="E5316" i="32"/>
  <c r="F5316" i="32"/>
  <c r="G5316" i="32"/>
  <c r="I5316" i="32"/>
  <c r="J5316" i="32"/>
  <c r="A5317" i="32"/>
  <c r="C5317" i="32"/>
  <c r="D5317" i="32"/>
  <c r="E5317" i="32"/>
  <c r="F5317" i="32"/>
  <c r="G5317" i="32"/>
  <c r="I5317" i="32"/>
  <c r="J5317" i="32"/>
  <c r="A5318" i="32"/>
  <c r="C5318" i="32"/>
  <c r="D5318" i="32"/>
  <c r="E5318" i="32"/>
  <c r="F5318" i="32"/>
  <c r="G5318" i="32"/>
  <c r="I5318" i="32"/>
  <c r="J5318" i="32"/>
  <c r="A5319" i="32"/>
  <c r="C5319" i="32"/>
  <c r="D5319" i="32"/>
  <c r="E5319" i="32"/>
  <c r="F5319" i="32"/>
  <c r="G5319" i="32"/>
  <c r="I5319" i="32"/>
  <c r="J5319" i="32"/>
  <c r="A5320" i="32"/>
  <c r="C5320" i="32"/>
  <c r="D5320" i="32"/>
  <c r="E5320" i="32"/>
  <c r="F5320" i="32"/>
  <c r="G5320" i="32"/>
  <c r="I5320" i="32"/>
  <c r="J5320" i="32"/>
  <c r="A5321" i="32"/>
  <c r="C5321" i="32"/>
  <c r="D5321" i="32"/>
  <c r="E5321" i="32"/>
  <c r="F5321" i="32"/>
  <c r="G5321" i="32"/>
  <c r="I5321" i="32"/>
  <c r="J5321" i="32"/>
  <c r="A5322" i="32"/>
  <c r="C5322" i="32"/>
  <c r="D5322" i="32"/>
  <c r="E5322" i="32"/>
  <c r="F5322" i="32"/>
  <c r="G5322" i="32"/>
  <c r="I5322" i="32"/>
  <c r="J5322" i="32"/>
  <c r="A5323" i="32"/>
  <c r="C5323" i="32"/>
  <c r="D5323" i="32"/>
  <c r="E5323" i="32"/>
  <c r="F5323" i="32"/>
  <c r="G5323" i="32"/>
  <c r="I5323" i="32"/>
  <c r="J5323" i="32"/>
  <c r="A5324" i="32"/>
  <c r="C5324" i="32"/>
  <c r="D5324" i="32"/>
  <c r="E5324" i="32"/>
  <c r="F5324" i="32"/>
  <c r="G5324" i="32"/>
  <c r="I5324" i="32"/>
  <c r="J5324" i="32"/>
  <c r="A5325" i="32"/>
  <c r="C5325" i="32"/>
  <c r="D5325" i="32"/>
  <c r="E5325" i="32"/>
  <c r="F5325" i="32"/>
  <c r="G5325" i="32"/>
  <c r="I5325" i="32"/>
  <c r="J5325" i="32"/>
  <c r="A5326" i="32"/>
  <c r="C5326" i="32"/>
  <c r="D5326" i="32"/>
  <c r="E5326" i="32"/>
  <c r="F5326" i="32"/>
  <c r="G5326" i="32"/>
  <c r="I5326" i="32"/>
  <c r="J5326" i="32"/>
  <c r="A5327" i="32"/>
  <c r="C5327" i="32"/>
  <c r="D5327" i="32"/>
  <c r="E5327" i="32"/>
  <c r="F5327" i="32"/>
  <c r="G5327" i="32"/>
  <c r="I5327" i="32"/>
  <c r="J5327" i="32"/>
  <c r="A5328" i="32"/>
  <c r="C5328" i="32"/>
  <c r="D5328" i="32"/>
  <c r="E5328" i="32"/>
  <c r="F5328" i="32"/>
  <c r="G5328" i="32"/>
  <c r="I5328" i="32"/>
  <c r="J5328" i="32"/>
  <c r="A5329" i="32"/>
  <c r="C5329" i="32"/>
  <c r="D5329" i="32"/>
  <c r="E5329" i="32"/>
  <c r="F5329" i="32"/>
  <c r="G5329" i="32"/>
  <c r="I5329" i="32"/>
  <c r="J5329" i="32"/>
  <c r="A5330" i="32"/>
  <c r="C5330" i="32"/>
  <c r="D5330" i="32"/>
  <c r="E5330" i="32"/>
  <c r="F5330" i="32"/>
  <c r="G5330" i="32"/>
  <c r="I5330" i="32"/>
  <c r="J5330" i="32"/>
  <c r="A5331" i="32"/>
  <c r="C5331" i="32"/>
  <c r="D5331" i="32"/>
  <c r="E5331" i="32"/>
  <c r="F5331" i="32"/>
  <c r="G5331" i="32"/>
  <c r="I5331" i="32"/>
  <c r="J5331" i="32"/>
  <c r="A5332" i="32"/>
  <c r="C5332" i="32"/>
  <c r="D5332" i="32"/>
  <c r="E5332" i="32"/>
  <c r="F5332" i="32"/>
  <c r="G5332" i="32"/>
  <c r="I5332" i="32"/>
  <c r="J5332" i="32"/>
  <c r="A5333" i="32"/>
  <c r="C5333" i="32"/>
  <c r="D5333" i="32"/>
  <c r="E5333" i="32"/>
  <c r="F5333" i="32"/>
  <c r="G5333" i="32"/>
  <c r="I5333" i="32"/>
  <c r="J5333" i="32"/>
  <c r="A5334" i="32"/>
  <c r="C5334" i="32"/>
  <c r="D5334" i="32"/>
  <c r="E5334" i="32"/>
  <c r="F5334" i="32"/>
  <c r="G5334" i="32"/>
  <c r="I5334" i="32"/>
  <c r="J5334" i="32"/>
  <c r="A5335" i="32"/>
  <c r="C5335" i="32"/>
  <c r="D5335" i="32"/>
  <c r="E5335" i="32"/>
  <c r="F5335" i="32"/>
  <c r="G5335" i="32"/>
  <c r="I5335" i="32"/>
  <c r="J5335" i="32"/>
  <c r="A5336" i="32"/>
  <c r="C5336" i="32"/>
  <c r="D5336" i="32"/>
  <c r="E5336" i="32"/>
  <c r="F5336" i="32"/>
  <c r="G5336" i="32"/>
  <c r="I5336" i="32"/>
  <c r="J5336" i="32"/>
  <c r="A5337" i="32"/>
  <c r="C5337" i="32"/>
  <c r="D5337" i="32"/>
  <c r="E5337" i="32"/>
  <c r="F5337" i="32"/>
  <c r="G5337" i="32"/>
  <c r="I5337" i="32"/>
  <c r="J5337" i="32"/>
  <c r="A5338" i="32"/>
  <c r="C5338" i="32"/>
  <c r="D5338" i="32"/>
  <c r="E5338" i="32"/>
  <c r="F5338" i="32"/>
  <c r="G5338" i="32"/>
  <c r="I5338" i="32"/>
  <c r="J5338" i="32"/>
  <c r="A5339" i="32"/>
  <c r="C5339" i="32"/>
  <c r="D5339" i="32"/>
  <c r="E5339" i="32"/>
  <c r="F5339" i="32"/>
  <c r="G5339" i="32"/>
  <c r="I5339" i="32"/>
  <c r="J5339" i="32"/>
  <c r="A5340" i="32"/>
  <c r="C5340" i="32"/>
  <c r="D5340" i="32"/>
  <c r="E5340" i="32"/>
  <c r="F5340" i="32"/>
  <c r="G5340" i="32"/>
  <c r="I5340" i="32"/>
  <c r="J5340" i="32"/>
  <c r="A5341" i="32"/>
  <c r="C5341" i="32"/>
  <c r="D5341" i="32"/>
  <c r="E5341" i="32"/>
  <c r="F5341" i="32"/>
  <c r="G5341" i="32"/>
  <c r="I5341" i="32"/>
  <c r="J5341" i="32"/>
  <c r="A5342" i="32"/>
  <c r="C5342" i="32"/>
  <c r="D5342" i="32"/>
  <c r="E5342" i="32"/>
  <c r="F5342" i="32"/>
  <c r="G5342" i="32"/>
  <c r="I5342" i="32"/>
  <c r="J5342" i="32"/>
  <c r="A5343" i="32"/>
  <c r="C5343" i="32"/>
  <c r="D5343" i="32"/>
  <c r="E5343" i="32"/>
  <c r="F5343" i="32"/>
  <c r="G5343" i="32"/>
  <c r="I5343" i="32"/>
  <c r="J5343" i="32"/>
  <c r="A5344" i="32"/>
  <c r="C5344" i="32"/>
  <c r="D5344" i="32"/>
  <c r="E5344" i="32"/>
  <c r="F5344" i="32"/>
  <c r="G5344" i="32"/>
  <c r="I5344" i="32"/>
  <c r="J5344" i="32"/>
  <c r="A5345" i="32"/>
  <c r="C5345" i="32"/>
  <c r="D5345" i="32"/>
  <c r="E5345" i="32"/>
  <c r="F5345" i="32"/>
  <c r="G5345" i="32"/>
  <c r="I5345" i="32"/>
  <c r="J5345" i="32"/>
  <c r="A5346" i="32"/>
  <c r="C5346" i="32"/>
  <c r="D5346" i="32"/>
  <c r="E5346" i="32"/>
  <c r="F5346" i="32"/>
  <c r="G5346" i="32"/>
  <c r="I5346" i="32"/>
  <c r="J5346" i="32"/>
  <c r="A5347" i="32"/>
  <c r="C5347" i="32"/>
  <c r="D5347" i="32"/>
  <c r="E5347" i="32"/>
  <c r="F5347" i="32"/>
  <c r="G5347" i="32"/>
  <c r="I5347" i="32"/>
  <c r="J5347" i="32"/>
  <c r="A5348" i="32"/>
  <c r="C5348" i="32"/>
  <c r="D5348" i="32"/>
  <c r="E5348" i="32"/>
  <c r="F5348" i="32"/>
  <c r="G5348" i="32"/>
  <c r="I5348" i="32"/>
  <c r="J5348" i="32"/>
  <c r="A5349" i="32"/>
  <c r="C5349" i="32"/>
  <c r="D5349" i="32"/>
  <c r="E5349" i="32"/>
  <c r="F5349" i="32"/>
  <c r="G5349" i="32"/>
  <c r="I5349" i="32"/>
  <c r="J5349" i="32"/>
  <c r="A5350" i="32"/>
  <c r="C5350" i="32"/>
  <c r="D5350" i="32"/>
  <c r="E5350" i="32"/>
  <c r="F5350" i="32"/>
  <c r="G5350" i="32"/>
  <c r="I5350" i="32"/>
  <c r="J5350" i="32"/>
  <c r="A5351" i="32"/>
  <c r="C5351" i="32"/>
  <c r="D5351" i="32"/>
  <c r="E5351" i="32"/>
  <c r="F5351" i="32"/>
  <c r="G5351" i="32"/>
  <c r="I5351" i="32"/>
  <c r="J5351" i="32"/>
  <c r="A5352" i="32"/>
  <c r="C5352" i="32"/>
  <c r="D5352" i="32"/>
  <c r="E5352" i="32"/>
  <c r="F5352" i="32"/>
  <c r="G5352" i="32"/>
  <c r="I5352" i="32"/>
  <c r="J5352" i="32"/>
  <c r="A5353" i="32"/>
  <c r="C5353" i="32"/>
  <c r="D5353" i="32"/>
  <c r="E5353" i="32"/>
  <c r="F5353" i="32"/>
  <c r="G5353" i="32"/>
  <c r="I5353" i="32"/>
  <c r="J5353" i="32"/>
  <c r="A5354" i="32"/>
  <c r="C5354" i="32"/>
  <c r="D5354" i="32"/>
  <c r="E5354" i="32"/>
  <c r="F5354" i="32"/>
  <c r="G5354" i="32"/>
  <c r="I5354" i="32"/>
  <c r="J5354" i="32"/>
  <c r="A5355" i="32"/>
  <c r="C5355" i="32"/>
  <c r="D5355" i="32"/>
  <c r="E5355" i="32"/>
  <c r="F5355" i="32"/>
  <c r="G5355" i="32"/>
  <c r="I5355" i="32"/>
  <c r="J5355" i="32"/>
  <c r="A5356" i="32"/>
  <c r="C5356" i="32"/>
  <c r="D5356" i="32"/>
  <c r="E5356" i="32"/>
  <c r="F5356" i="32"/>
  <c r="G5356" i="32"/>
  <c r="I5356" i="32"/>
  <c r="J5356" i="32"/>
  <c r="A5357" i="32"/>
  <c r="C5357" i="32"/>
  <c r="D5357" i="32"/>
  <c r="E5357" i="32"/>
  <c r="F5357" i="32"/>
  <c r="G5357" i="32"/>
  <c r="I5357" i="32"/>
  <c r="J5357" i="32"/>
  <c r="A5358" i="32"/>
  <c r="C5358" i="32"/>
  <c r="D5358" i="32"/>
  <c r="E5358" i="32"/>
  <c r="F5358" i="32"/>
  <c r="G5358" i="32"/>
  <c r="I5358" i="32"/>
  <c r="J5358" i="32"/>
  <c r="A5359" i="32"/>
  <c r="C5359" i="32"/>
  <c r="D5359" i="32"/>
  <c r="E5359" i="32"/>
  <c r="F5359" i="32"/>
  <c r="G5359" i="32"/>
  <c r="I5359" i="32"/>
  <c r="J5359" i="32"/>
  <c r="A5360" i="32"/>
  <c r="C5360" i="32"/>
  <c r="D5360" i="32"/>
  <c r="E5360" i="32"/>
  <c r="F5360" i="32"/>
  <c r="G5360" i="32"/>
  <c r="I5360" i="32"/>
  <c r="J5360" i="32"/>
  <c r="A5361" i="32"/>
  <c r="C5361" i="32"/>
  <c r="D5361" i="32"/>
  <c r="E5361" i="32"/>
  <c r="F5361" i="32"/>
  <c r="G5361" i="32"/>
  <c r="I5361" i="32"/>
  <c r="J5361" i="32"/>
  <c r="A5362" i="32"/>
  <c r="C5362" i="32"/>
  <c r="D5362" i="32"/>
  <c r="E5362" i="32"/>
  <c r="F5362" i="32"/>
  <c r="G5362" i="32"/>
  <c r="I5362" i="32"/>
  <c r="J5362" i="32"/>
  <c r="A5363" i="32"/>
  <c r="C5363" i="32"/>
  <c r="D5363" i="32"/>
  <c r="E5363" i="32"/>
  <c r="F5363" i="32"/>
  <c r="G5363" i="32"/>
  <c r="I5363" i="32"/>
  <c r="J5363" i="32"/>
  <c r="A5364" i="32"/>
  <c r="C5364" i="32"/>
  <c r="D5364" i="32"/>
  <c r="E5364" i="32"/>
  <c r="F5364" i="32"/>
  <c r="G5364" i="32"/>
  <c r="I5364" i="32"/>
  <c r="J5364" i="32"/>
  <c r="A5365" i="32"/>
  <c r="C5365" i="32"/>
  <c r="D5365" i="32"/>
  <c r="E5365" i="32"/>
  <c r="F5365" i="32"/>
  <c r="G5365" i="32"/>
  <c r="I5365" i="32"/>
  <c r="J5365" i="32"/>
  <c r="A5366" i="32"/>
  <c r="C5366" i="32"/>
  <c r="D5366" i="32"/>
  <c r="E5366" i="32"/>
  <c r="F5366" i="32"/>
  <c r="G5366" i="32"/>
  <c r="I5366" i="32"/>
  <c r="J5366" i="32"/>
  <c r="A5367" i="32"/>
  <c r="C5367" i="32"/>
  <c r="D5367" i="32"/>
  <c r="E5367" i="32"/>
  <c r="F5367" i="32"/>
  <c r="G5367" i="32"/>
  <c r="I5367" i="32"/>
  <c r="J5367" i="32"/>
  <c r="A5368" i="32"/>
  <c r="C5368" i="32"/>
  <c r="D5368" i="32"/>
  <c r="E5368" i="32"/>
  <c r="F5368" i="32"/>
  <c r="G5368" i="32"/>
  <c r="I5368" i="32"/>
  <c r="J5368" i="32"/>
  <c r="A5369" i="32"/>
  <c r="C5369" i="32"/>
  <c r="D5369" i="32"/>
  <c r="E5369" i="32"/>
  <c r="F5369" i="32"/>
  <c r="G5369" i="32"/>
  <c r="I5369" i="32"/>
  <c r="J5369" i="32"/>
  <c r="A5370" i="32"/>
  <c r="C5370" i="32"/>
  <c r="D5370" i="32"/>
  <c r="E5370" i="32"/>
  <c r="F5370" i="32"/>
  <c r="G5370" i="32"/>
  <c r="I5370" i="32"/>
  <c r="J5370" i="32"/>
  <c r="A5371" i="32"/>
  <c r="C5371" i="32"/>
  <c r="D5371" i="32"/>
  <c r="E5371" i="32"/>
  <c r="F5371" i="32"/>
  <c r="G5371" i="32"/>
  <c r="I5371" i="32"/>
  <c r="J5371" i="32"/>
  <c r="A5372" i="32"/>
  <c r="C5372" i="32"/>
  <c r="D5372" i="32"/>
  <c r="E5372" i="32"/>
  <c r="F5372" i="32"/>
  <c r="G5372" i="32"/>
  <c r="I5372" i="32"/>
  <c r="J5372" i="32"/>
  <c r="A5373" i="32"/>
  <c r="C5373" i="32"/>
  <c r="D5373" i="32"/>
  <c r="E5373" i="32"/>
  <c r="F5373" i="32"/>
  <c r="G5373" i="32"/>
  <c r="I5373" i="32"/>
  <c r="J5373" i="32"/>
  <c r="A5374" i="32"/>
  <c r="C5374" i="32"/>
  <c r="D5374" i="32"/>
  <c r="E5374" i="32"/>
  <c r="F5374" i="32"/>
  <c r="G5374" i="32"/>
  <c r="I5374" i="32"/>
  <c r="J5374" i="32"/>
  <c r="A5375" i="32"/>
  <c r="C5375" i="32"/>
  <c r="D5375" i="32"/>
  <c r="E5375" i="32"/>
  <c r="F5375" i="32"/>
  <c r="G5375" i="32"/>
  <c r="I5375" i="32"/>
  <c r="J5375" i="32"/>
  <c r="A5376" i="32"/>
  <c r="C5376" i="32"/>
  <c r="D5376" i="32"/>
  <c r="E5376" i="32"/>
  <c r="F5376" i="32"/>
  <c r="G5376" i="32"/>
  <c r="I5376" i="32"/>
  <c r="J5376" i="32"/>
  <c r="A5377" i="32"/>
  <c r="C5377" i="32"/>
  <c r="D5377" i="32"/>
  <c r="E5377" i="32"/>
  <c r="F5377" i="32"/>
  <c r="G5377" i="32"/>
  <c r="I5377" i="32"/>
  <c r="J5377" i="32"/>
  <c r="A5378" i="32"/>
  <c r="C5378" i="32"/>
  <c r="D5378" i="32"/>
  <c r="E5378" i="32"/>
  <c r="F5378" i="32"/>
  <c r="G5378" i="32"/>
  <c r="I5378" i="32"/>
  <c r="J5378" i="32"/>
  <c r="A5379" i="32"/>
  <c r="C5379" i="32"/>
  <c r="D5379" i="32"/>
  <c r="E5379" i="32"/>
  <c r="F5379" i="32"/>
  <c r="G5379" i="32"/>
  <c r="I5379" i="32"/>
  <c r="J5379" i="32"/>
  <c r="A5380" i="32"/>
  <c r="C5380" i="32"/>
  <c r="D5380" i="32"/>
  <c r="E5380" i="32"/>
  <c r="F5380" i="32"/>
  <c r="G5380" i="32"/>
  <c r="I5380" i="32"/>
  <c r="J5380" i="32"/>
  <c r="A5381" i="32"/>
  <c r="C5381" i="32"/>
  <c r="D5381" i="32"/>
  <c r="E5381" i="32"/>
  <c r="F5381" i="32"/>
  <c r="G5381" i="32"/>
  <c r="I5381" i="32"/>
  <c r="J5381" i="32"/>
  <c r="A5382" i="32"/>
  <c r="C5382" i="32"/>
  <c r="D5382" i="32"/>
  <c r="E5382" i="32"/>
  <c r="F5382" i="32"/>
  <c r="G5382" i="32"/>
  <c r="I5382" i="32"/>
  <c r="J5382" i="32"/>
  <c r="A5383" i="32"/>
  <c r="C5383" i="32"/>
  <c r="D5383" i="32"/>
  <c r="E5383" i="32"/>
  <c r="F5383" i="32"/>
  <c r="G5383" i="32"/>
  <c r="I5383" i="32"/>
  <c r="J5383" i="32"/>
  <c r="A5384" i="32"/>
  <c r="C5384" i="32"/>
  <c r="D5384" i="32"/>
  <c r="E5384" i="32"/>
  <c r="F5384" i="32"/>
  <c r="G5384" i="32"/>
  <c r="I5384" i="32"/>
  <c r="J5384" i="32"/>
  <c r="A5385" i="32"/>
  <c r="C5385" i="32"/>
  <c r="D5385" i="32"/>
  <c r="E5385" i="32"/>
  <c r="F5385" i="32"/>
  <c r="G5385" i="32"/>
  <c r="I5385" i="32"/>
  <c r="J5385" i="32"/>
  <c r="A5386" i="32"/>
  <c r="C5386" i="32"/>
  <c r="D5386" i="32"/>
  <c r="E5386" i="32"/>
  <c r="F5386" i="32"/>
  <c r="G5386" i="32"/>
  <c r="I5386" i="32"/>
  <c r="J5386" i="32"/>
  <c r="A5387" i="32"/>
  <c r="C5387" i="32"/>
  <c r="D5387" i="32"/>
  <c r="E5387" i="32"/>
  <c r="F5387" i="32"/>
  <c r="G5387" i="32"/>
  <c r="I5387" i="32"/>
  <c r="J5387" i="32"/>
  <c r="A5388" i="32"/>
  <c r="C5388" i="32"/>
  <c r="D5388" i="32"/>
  <c r="E5388" i="32"/>
  <c r="F5388" i="32"/>
  <c r="G5388" i="32"/>
  <c r="I5388" i="32"/>
  <c r="J5388" i="32"/>
  <c r="A5389" i="32"/>
  <c r="C5389" i="32"/>
  <c r="D5389" i="32"/>
  <c r="E5389" i="32"/>
  <c r="F5389" i="32"/>
  <c r="G5389" i="32"/>
  <c r="I5389" i="32"/>
  <c r="J5389" i="32"/>
  <c r="A5390" i="32"/>
  <c r="C5390" i="32"/>
  <c r="D5390" i="32"/>
  <c r="E5390" i="32"/>
  <c r="F5390" i="32"/>
  <c r="G5390" i="32"/>
  <c r="I5390" i="32"/>
  <c r="J5390" i="32"/>
  <c r="A5391" i="32"/>
  <c r="C5391" i="32"/>
  <c r="D5391" i="32"/>
  <c r="E5391" i="32"/>
  <c r="F5391" i="32"/>
  <c r="G5391" i="32"/>
  <c r="I5391" i="32"/>
  <c r="J5391" i="32"/>
  <c r="A5392" i="32"/>
  <c r="C5392" i="32"/>
  <c r="D5392" i="32"/>
  <c r="E5392" i="32"/>
  <c r="F5392" i="32"/>
  <c r="G5392" i="32"/>
  <c r="I5392" i="32"/>
  <c r="J5392" i="32"/>
  <c r="A5393" i="32"/>
  <c r="C5393" i="32"/>
  <c r="D5393" i="32"/>
  <c r="E5393" i="32"/>
  <c r="F5393" i="32"/>
  <c r="G5393" i="32"/>
  <c r="I5393" i="32"/>
  <c r="J5393" i="32"/>
  <c r="A5394" i="32"/>
  <c r="C5394" i="32"/>
  <c r="D5394" i="32"/>
  <c r="E5394" i="32"/>
  <c r="F5394" i="32"/>
  <c r="G5394" i="32"/>
  <c r="I5394" i="32"/>
  <c r="J5394" i="32"/>
  <c r="A5395" i="32"/>
  <c r="C5395" i="32"/>
  <c r="D5395" i="32"/>
  <c r="E5395" i="32"/>
  <c r="F5395" i="32"/>
  <c r="G5395" i="32"/>
  <c r="I5395" i="32"/>
  <c r="J5395" i="32"/>
  <c r="A5396" i="32"/>
  <c r="C5396" i="32"/>
  <c r="D5396" i="32"/>
  <c r="E5396" i="32"/>
  <c r="F5396" i="32"/>
  <c r="G5396" i="32"/>
  <c r="I5396" i="32"/>
  <c r="J5396" i="32"/>
  <c r="A5397" i="32"/>
  <c r="C5397" i="32"/>
  <c r="D5397" i="32"/>
  <c r="E5397" i="32"/>
  <c r="F5397" i="32"/>
  <c r="G5397" i="32"/>
  <c r="I5397" i="32"/>
  <c r="J5397" i="32"/>
  <c r="A5398" i="32"/>
  <c r="C5398" i="32"/>
  <c r="D5398" i="32"/>
  <c r="E5398" i="32"/>
  <c r="F5398" i="32"/>
  <c r="G5398" i="32"/>
  <c r="I5398" i="32"/>
  <c r="J5398" i="32"/>
  <c r="A5399" i="32"/>
  <c r="C5399" i="32"/>
  <c r="D5399" i="32"/>
  <c r="E5399" i="32"/>
  <c r="F5399" i="32"/>
  <c r="G5399" i="32"/>
  <c r="I5399" i="32"/>
  <c r="J5399" i="32"/>
  <c r="A5400" i="32"/>
  <c r="C5400" i="32"/>
  <c r="D5400" i="32"/>
  <c r="E5400" i="32"/>
  <c r="F5400" i="32"/>
  <c r="G5400" i="32"/>
  <c r="I5400" i="32"/>
  <c r="J5400" i="32"/>
  <c r="A5401" i="32"/>
  <c r="C5401" i="32"/>
  <c r="D5401" i="32"/>
  <c r="E5401" i="32"/>
  <c r="F5401" i="32"/>
  <c r="G5401" i="32"/>
  <c r="I5401" i="32"/>
  <c r="J5401" i="32"/>
  <c r="A5402" i="32"/>
  <c r="C5402" i="32"/>
  <c r="D5402" i="32"/>
  <c r="E5402" i="32"/>
  <c r="F5402" i="32"/>
  <c r="G5402" i="32"/>
  <c r="I5402" i="32"/>
  <c r="J5402" i="32"/>
  <c r="A5403" i="32"/>
  <c r="C5403" i="32"/>
  <c r="D5403" i="32"/>
  <c r="E5403" i="32"/>
  <c r="F5403" i="32"/>
  <c r="G5403" i="32"/>
  <c r="I5403" i="32"/>
  <c r="J5403" i="32"/>
  <c r="A5404" i="32"/>
  <c r="C5404" i="32"/>
  <c r="D5404" i="32"/>
  <c r="E5404" i="32"/>
  <c r="F5404" i="32"/>
  <c r="G5404" i="32"/>
  <c r="I5404" i="32"/>
  <c r="J5404" i="32"/>
  <c r="A5405" i="32"/>
  <c r="C5405" i="32"/>
  <c r="D5405" i="32"/>
  <c r="E5405" i="32"/>
  <c r="F5405" i="32"/>
  <c r="G5405" i="32"/>
  <c r="I5405" i="32"/>
  <c r="J5405" i="32"/>
  <c r="A5406" i="32"/>
  <c r="C5406" i="32"/>
  <c r="D5406" i="32"/>
  <c r="E5406" i="32"/>
  <c r="F5406" i="32"/>
  <c r="G5406" i="32"/>
  <c r="I5406" i="32"/>
  <c r="J5406" i="32"/>
  <c r="A5407" i="32"/>
  <c r="C5407" i="32"/>
  <c r="D5407" i="32"/>
  <c r="E5407" i="32"/>
  <c r="F5407" i="32"/>
  <c r="G5407" i="32"/>
  <c r="I5407" i="32"/>
  <c r="J5407" i="32"/>
  <c r="A5408" i="32"/>
  <c r="C5408" i="32"/>
  <c r="D5408" i="32"/>
  <c r="E5408" i="32"/>
  <c r="F5408" i="32"/>
  <c r="G5408" i="32"/>
  <c r="I5408" i="32"/>
  <c r="J5408" i="32"/>
  <c r="A5409" i="32"/>
  <c r="C5409" i="32"/>
  <c r="D5409" i="32"/>
  <c r="E5409" i="32"/>
  <c r="F5409" i="32"/>
  <c r="G5409" i="32"/>
  <c r="I5409" i="32"/>
  <c r="J5409" i="32"/>
  <c r="A5410" i="32"/>
  <c r="C5410" i="32"/>
  <c r="D5410" i="32"/>
  <c r="E5410" i="32"/>
  <c r="F5410" i="32"/>
  <c r="G5410" i="32"/>
  <c r="I5410" i="32"/>
  <c r="J5410" i="32"/>
  <c r="A5411" i="32"/>
  <c r="C5411" i="32"/>
  <c r="D5411" i="32"/>
  <c r="E5411" i="32"/>
  <c r="F5411" i="32"/>
  <c r="G5411" i="32"/>
  <c r="I5411" i="32"/>
  <c r="J5411" i="32"/>
  <c r="A5412" i="32"/>
  <c r="C5412" i="32"/>
  <c r="D5412" i="32"/>
  <c r="E5412" i="32"/>
  <c r="F5412" i="32"/>
  <c r="G5412" i="32"/>
  <c r="I5412" i="32"/>
  <c r="J5412" i="32"/>
  <c r="A5413" i="32"/>
  <c r="C5413" i="32"/>
  <c r="D5413" i="32"/>
  <c r="E5413" i="32"/>
  <c r="F5413" i="32"/>
  <c r="G5413" i="32"/>
  <c r="I5413" i="32"/>
  <c r="J5413" i="32"/>
  <c r="A5414" i="32"/>
  <c r="C5414" i="32"/>
  <c r="D5414" i="32"/>
  <c r="E5414" i="32"/>
  <c r="F5414" i="32"/>
  <c r="G5414" i="32"/>
  <c r="I5414" i="32"/>
  <c r="J5414" i="32"/>
  <c r="A5415" i="32"/>
  <c r="C5415" i="32"/>
  <c r="D5415" i="32"/>
  <c r="E5415" i="32"/>
  <c r="F5415" i="32"/>
  <c r="G5415" i="32"/>
  <c r="I5415" i="32"/>
  <c r="J5415" i="32"/>
  <c r="A5416" i="32"/>
  <c r="C5416" i="32"/>
  <c r="D5416" i="32"/>
  <c r="E5416" i="32"/>
  <c r="F5416" i="32"/>
  <c r="G5416" i="32"/>
  <c r="I5416" i="32"/>
  <c r="J5416" i="32"/>
  <c r="A5417" i="32"/>
  <c r="C5417" i="32"/>
  <c r="D5417" i="32"/>
  <c r="E5417" i="32"/>
  <c r="F5417" i="32"/>
  <c r="G5417" i="32"/>
  <c r="I5417" i="32"/>
  <c r="J5417" i="32"/>
  <c r="A5418" i="32"/>
  <c r="C5418" i="32"/>
  <c r="D5418" i="32"/>
  <c r="E5418" i="32"/>
  <c r="F5418" i="32"/>
  <c r="G5418" i="32"/>
  <c r="I5418" i="32"/>
  <c r="J5418" i="32"/>
  <c r="A5419" i="32"/>
  <c r="C5419" i="32"/>
  <c r="D5419" i="32"/>
  <c r="E5419" i="32"/>
  <c r="F5419" i="32"/>
  <c r="G5419" i="32"/>
  <c r="I5419" i="32"/>
  <c r="J5419" i="32"/>
  <c r="A5420" i="32"/>
  <c r="C5420" i="32"/>
  <c r="D5420" i="32"/>
  <c r="E5420" i="32"/>
  <c r="F5420" i="32"/>
  <c r="G5420" i="32"/>
  <c r="I5420" i="32"/>
  <c r="J5420" i="32"/>
  <c r="A5421" i="32"/>
  <c r="C5421" i="32"/>
  <c r="D5421" i="32"/>
  <c r="E5421" i="32"/>
  <c r="F5421" i="32"/>
  <c r="G5421" i="32"/>
  <c r="I5421" i="32"/>
  <c r="J5421" i="32"/>
  <c r="A5422" i="32"/>
  <c r="C5422" i="32"/>
  <c r="D5422" i="32"/>
  <c r="E5422" i="32"/>
  <c r="F5422" i="32"/>
  <c r="G5422" i="32"/>
  <c r="I5422" i="32"/>
  <c r="J5422" i="32"/>
  <c r="A5423" i="32"/>
  <c r="C5423" i="32"/>
  <c r="D5423" i="32"/>
  <c r="E5423" i="32"/>
  <c r="F5423" i="32"/>
  <c r="G5423" i="32"/>
  <c r="I5423" i="32"/>
  <c r="J5423" i="32"/>
  <c r="A5424" i="32"/>
  <c r="C5424" i="32"/>
  <c r="D5424" i="32"/>
  <c r="E5424" i="32"/>
  <c r="F5424" i="32"/>
  <c r="G5424" i="32"/>
  <c r="I5424" i="32"/>
  <c r="J5424" i="32"/>
  <c r="A5425" i="32"/>
  <c r="C5425" i="32"/>
  <c r="D5425" i="32"/>
  <c r="E5425" i="32"/>
  <c r="F5425" i="32"/>
  <c r="G5425" i="32"/>
  <c r="I5425" i="32"/>
  <c r="J5425" i="32"/>
  <c r="A5426" i="32"/>
  <c r="C5426" i="32"/>
  <c r="D5426" i="32"/>
  <c r="E5426" i="32"/>
  <c r="F5426" i="32"/>
  <c r="G5426" i="32"/>
  <c r="I5426" i="32"/>
  <c r="J5426" i="32"/>
  <c r="A5427" i="32"/>
  <c r="C5427" i="32"/>
  <c r="D5427" i="32"/>
  <c r="E5427" i="32"/>
  <c r="F5427" i="32"/>
  <c r="G5427" i="32"/>
  <c r="I5427" i="32"/>
  <c r="J5427" i="32"/>
  <c r="A5428" i="32"/>
  <c r="C5428" i="32"/>
  <c r="D5428" i="32"/>
  <c r="E5428" i="32"/>
  <c r="F5428" i="32"/>
  <c r="G5428" i="32"/>
  <c r="I5428" i="32"/>
  <c r="J5428" i="32"/>
  <c r="A5429" i="32"/>
  <c r="C5429" i="32"/>
  <c r="D5429" i="32"/>
  <c r="E5429" i="32"/>
  <c r="F5429" i="32"/>
  <c r="G5429" i="32"/>
  <c r="I5429" i="32"/>
  <c r="J5429" i="32"/>
  <c r="A5430" i="32"/>
  <c r="C5430" i="32"/>
  <c r="D5430" i="32"/>
  <c r="E5430" i="32"/>
  <c r="F5430" i="32"/>
  <c r="G5430" i="32"/>
  <c r="I5430" i="32"/>
  <c r="J5430" i="32"/>
  <c r="A5431" i="32"/>
  <c r="C5431" i="32"/>
  <c r="D5431" i="32"/>
  <c r="E5431" i="32"/>
  <c r="F5431" i="32"/>
  <c r="G5431" i="32"/>
  <c r="I5431" i="32"/>
  <c r="J5431" i="32"/>
  <c r="A5432" i="32"/>
  <c r="C5432" i="32"/>
  <c r="D5432" i="32"/>
  <c r="E5432" i="32"/>
  <c r="F5432" i="32"/>
  <c r="G5432" i="32"/>
  <c r="I5432" i="32"/>
  <c r="J5432" i="32"/>
  <c r="A5433" i="32"/>
  <c r="C5433" i="32"/>
  <c r="D5433" i="32"/>
  <c r="E5433" i="32"/>
  <c r="F5433" i="32"/>
  <c r="G5433" i="32"/>
  <c r="I5433" i="32"/>
  <c r="J5433" i="32"/>
  <c r="A5434" i="32"/>
  <c r="C5434" i="32"/>
  <c r="D5434" i="32"/>
  <c r="E5434" i="32"/>
  <c r="F5434" i="32"/>
  <c r="G5434" i="32"/>
  <c r="I5434" i="32"/>
  <c r="J5434" i="32"/>
  <c r="A5435" i="32"/>
  <c r="C5435" i="32"/>
  <c r="D5435" i="32"/>
  <c r="E5435" i="32"/>
  <c r="F5435" i="32"/>
  <c r="G5435" i="32"/>
  <c r="I5435" i="32"/>
  <c r="J5435" i="32"/>
  <c r="A5436" i="32"/>
  <c r="C5436" i="32"/>
  <c r="D5436" i="32"/>
  <c r="E5436" i="32"/>
  <c r="F5436" i="32"/>
  <c r="G5436" i="32"/>
  <c r="I5436" i="32"/>
  <c r="J5436" i="32"/>
  <c r="A5437" i="32"/>
  <c r="C5437" i="32"/>
  <c r="D5437" i="32"/>
  <c r="E5437" i="32"/>
  <c r="F5437" i="32"/>
  <c r="G5437" i="32"/>
  <c r="I5437" i="32"/>
  <c r="J5437" i="32"/>
  <c r="A5438" i="32"/>
  <c r="C5438" i="32"/>
  <c r="D5438" i="32"/>
  <c r="E5438" i="32"/>
  <c r="F5438" i="32"/>
  <c r="G5438" i="32"/>
  <c r="I5438" i="32"/>
  <c r="J5438" i="32"/>
  <c r="A5439" i="32"/>
  <c r="C5439" i="32"/>
  <c r="D5439" i="32"/>
  <c r="E5439" i="32"/>
  <c r="F5439" i="32"/>
  <c r="G5439" i="32"/>
  <c r="I5439" i="32"/>
  <c r="J5439" i="32"/>
  <c r="A5440" i="32"/>
  <c r="C5440" i="32"/>
  <c r="D5440" i="32"/>
  <c r="E5440" i="32"/>
  <c r="F5440" i="32"/>
  <c r="G5440" i="32"/>
  <c r="I5440" i="32"/>
  <c r="J5440" i="32"/>
  <c r="A5441" i="32"/>
  <c r="C5441" i="32"/>
  <c r="D5441" i="32"/>
  <c r="E5441" i="32"/>
  <c r="F5441" i="32"/>
  <c r="G5441" i="32"/>
  <c r="I5441" i="32"/>
  <c r="J5441" i="32"/>
  <c r="A5442" i="32"/>
  <c r="C5442" i="32"/>
  <c r="D5442" i="32"/>
  <c r="E5442" i="32"/>
  <c r="F5442" i="32"/>
  <c r="G5442" i="32"/>
  <c r="I5442" i="32"/>
  <c r="J5442" i="32"/>
  <c r="A5443" i="32"/>
  <c r="C5443" i="32"/>
  <c r="D5443" i="32"/>
  <c r="E5443" i="32"/>
  <c r="F5443" i="32"/>
  <c r="G5443" i="32"/>
  <c r="I5443" i="32"/>
  <c r="J5443" i="32"/>
  <c r="A5444" i="32"/>
  <c r="C5444" i="32"/>
  <c r="D5444" i="32"/>
  <c r="E5444" i="32"/>
  <c r="F5444" i="32"/>
  <c r="G5444" i="32"/>
  <c r="I5444" i="32"/>
  <c r="J5444" i="32"/>
  <c r="A5445" i="32"/>
  <c r="C5445" i="32"/>
  <c r="D5445" i="32"/>
  <c r="E5445" i="32"/>
  <c r="F5445" i="32"/>
  <c r="G5445" i="32"/>
  <c r="I5445" i="32"/>
  <c r="J5445" i="32"/>
  <c r="A5446" i="32"/>
  <c r="C5446" i="32"/>
  <c r="D5446" i="32"/>
  <c r="E5446" i="32"/>
  <c r="F5446" i="32"/>
  <c r="G5446" i="32"/>
  <c r="I5446" i="32"/>
  <c r="J5446" i="32"/>
  <c r="A5447" i="32"/>
  <c r="C5447" i="32"/>
  <c r="D5447" i="32"/>
  <c r="E5447" i="32"/>
  <c r="F5447" i="32"/>
  <c r="G5447" i="32"/>
  <c r="I5447" i="32"/>
  <c r="J5447" i="32"/>
  <c r="A5448" i="32"/>
  <c r="C5448" i="32"/>
  <c r="D5448" i="32"/>
  <c r="E5448" i="32"/>
  <c r="F5448" i="32"/>
  <c r="G5448" i="32"/>
  <c r="I5448" i="32"/>
  <c r="J5448" i="32"/>
  <c r="A5449" i="32"/>
  <c r="C5449" i="32"/>
  <c r="D5449" i="32"/>
  <c r="E5449" i="32"/>
  <c r="F5449" i="32"/>
  <c r="G5449" i="32"/>
  <c r="I5449" i="32"/>
  <c r="J5449" i="32"/>
  <c r="A5450" i="32"/>
  <c r="C5450" i="32"/>
  <c r="D5450" i="32"/>
  <c r="E5450" i="32"/>
  <c r="F5450" i="32"/>
  <c r="G5450" i="32"/>
  <c r="I5450" i="32"/>
  <c r="J5450" i="32"/>
  <c r="A5451" i="32"/>
  <c r="C5451" i="32"/>
  <c r="D5451" i="32"/>
  <c r="E5451" i="32"/>
  <c r="F5451" i="32"/>
  <c r="G5451" i="32"/>
  <c r="I5451" i="32"/>
  <c r="J5451" i="32"/>
  <c r="A5452" i="32"/>
  <c r="C5452" i="32"/>
  <c r="D5452" i="32"/>
  <c r="E5452" i="32"/>
  <c r="F5452" i="32"/>
  <c r="G5452" i="32"/>
  <c r="I5452" i="32"/>
  <c r="J5452" i="32"/>
  <c r="A5453" i="32"/>
  <c r="C5453" i="32"/>
  <c r="D5453" i="32"/>
  <c r="E5453" i="32"/>
  <c r="F5453" i="32"/>
  <c r="G5453" i="32"/>
  <c r="I5453" i="32"/>
  <c r="J5453" i="32"/>
  <c r="A5454" i="32"/>
  <c r="C5454" i="32"/>
  <c r="D5454" i="32"/>
  <c r="E5454" i="32"/>
  <c r="F5454" i="32"/>
  <c r="G5454" i="32"/>
  <c r="I5454" i="32"/>
  <c r="J5454" i="32"/>
  <c r="A5455" i="32"/>
  <c r="C5455" i="32"/>
  <c r="D5455" i="32"/>
  <c r="E5455" i="32"/>
  <c r="F5455" i="32"/>
  <c r="G5455" i="32"/>
  <c r="I5455" i="32"/>
  <c r="J5455" i="32"/>
  <c r="A5456" i="32"/>
  <c r="C5456" i="32"/>
  <c r="D5456" i="32"/>
  <c r="E5456" i="32"/>
  <c r="F5456" i="32"/>
  <c r="G5456" i="32"/>
  <c r="I5456" i="32"/>
  <c r="J5456" i="32"/>
  <c r="A5457" i="32"/>
  <c r="C5457" i="32"/>
  <c r="D5457" i="32"/>
  <c r="E5457" i="32"/>
  <c r="F5457" i="32"/>
  <c r="G5457" i="32"/>
  <c r="I5457" i="32"/>
  <c r="J5457" i="32"/>
  <c r="A5458" i="32"/>
  <c r="C5458" i="32"/>
  <c r="D5458" i="32"/>
  <c r="E5458" i="32"/>
  <c r="F5458" i="32"/>
  <c r="G5458" i="32"/>
  <c r="I5458" i="32"/>
  <c r="J5458" i="32"/>
  <c r="A5459" i="32"/>
  <c r="C5459" i="32"/>
  <c r="D5459" i="32"/>
  <c r="E5459" i="32"/>
  <c r="F5459" i="32"/>
  <c r="G5459" i="32"/>
  <c r="I5459" i="32"/>
  <c r="J5459" i="32"/>
  <c r="A5460" i="32"/>
  <c r="C5460" i="32"/>
  <c r="D5460" i="32"/>
  <c r="E5460" i="32"/>
  <c r="F5460" i="32"/>
  <c r="G5460" i="32"/>
  <c r="I5460" i="32"/>
  <c r="J5460" i="32"/>
  <c r="A5461" i="32"/>
  <c r="C5461" i="32"/>
  <c r="D5461" i="32"/>
  <c r="E5461" i="32"/>
  <c r="F5461" i="32"/>
  <c r="G5461" i="32"/>
  <c r="I5461" i="32"/>
  <c r="J5461" i="32"/>
  <c r="A5462" i="32"/>
  <c r="C5462" i="32"/>
  <c r="D5462" i="32"/>
  <c r="E5462" i="32"/>
  <c r="F5462" i="32"/>
  <c r="G5462" i="32"/>
  <c r="I5462" i="32"/>
  <c r="J5462" i="32"/>
  <c r="A5463" i="32"/>
  <c r="C5463" i="32"/>
  <c r="D5463" i="32"/>
  <c r="E5463" i="32"/>
  <c r="F5463" i="32"/>
  <c r="G5463" i="32"/>
  <c r="I5463" i="32"/>
  <c r="J5463" i="32"/>
  <c r="A5464" i="32"/>
  <c r="C5464" i="32"/>
  <c r="D5464" i="32"/>
  <c r="E5464" i="32"/>
  <c r="F5464" i="32"/>
  <c r="G5464" i="32"/>
  <c r="I5464" i="32"/>
  <c r="J5464" i="32"/>
  <c r="A5465" i="32"/>
  <c r="C5465" i="32"/>
  <c r="D5465" i="32"/>
  <c r="E5465" i="32"/>
  <c r="F5465" i="32"/>
  <c r="G5465" i="32"/>
  <c r="I5465" i="32"/>
  <c r="J5465" i="32"/>
  <c r="A5466" i="32"/>
  <c r="C5466" i="32"/>
  <c r="D5466" i="32"/>
  <c r="E5466" i="32"/>
  <c r="F5466" i="32"/>
  <c r="G5466" i="32"/>
  <c r="I5466" i="32"/>
  <c r="J5466" i="32"/>
  <c r="A5467" i="32"/>
  <c r="C5467" i="32"/>
  <c r="D5467" i="32"/>
  <c r="E5467" i="32"/>
  <c r="F5467" i="32"/>
  <c r="G5467" i="32"/>
  <c r="I5467" i="32"/>
  <c r="J5467" i="32"/>
  <c r="A5468" i="32"/>
  <c r="C5468" i="32"/>
  <c r="D5468" i="32"/>
  <c r="E5468" i="32"/>
  <c r="F5468" i="32"/>
  <c r="G5468" i="32"/>
  <c r="I5468" i="32"/>
  <c r="J5468" i="32"/>
  <c r="A5469" i="32"/>
  <c r="C5469" i="32"/>
  <c r="D5469" i="32"/>
  <c r="E5469" i="32"/>
  <c r="F5469" i="32"/>
  <c r="G5469" i="32"/>
  <c r="I5469" i="32"/>
  <c r="J5469" i="32"/>
  <c r="A5470" i="32"/>
  <c r="C5470" i="32"/>
  <c r="D5470" i="32"/>
  <c r="E5470" i="32"/>
  <c r="F5470" i="32"/>
  <c r="G5470" i="32"/>
  <c r="I5470" i="32"/>
  <c r="J5470" i="32"/>
  <c r="A5471" i="32"/>
  <c r="C5471" i="32"/>
  <c r="D5471" i="32"/>
  <c r="E5471" i="32"/>
  <c r="F5471" i="32"/>
  <c r="G5471" i="32"/>
  <c r="I5471" i="32"/>
  <c r="J5471" i="32"/>
  <c r="A5472" i="32"/>
  <c r="C5472" i="32"/>
  <c r="D5472" i="32"/>
  <c r="E5472" i="32"/>
  <c r="F5472" i="32"/>
  <c r="G5472" i="32"/>
  <c r="I5472" i="32"/>
  <c r="J5472" i="32"/>
  <c r="A5473" i="32"/>
  <c r="C5473" i="32"/>
  <c r="D5473" i="32"/>
  <c r="E5473" i="32"/>
  <c r="F5473" i="32"/>
  <c r="G5473" i="32"/>
  <c r="I5473" i="32"/>
  <c r="J5473" i="32"/>
  <c r="A5474" i="32"/>
  <c r="C5474" i="32"/>
  <c r="D5474" i="32"/>
  <c r="E5474" i="32"/>
  <c r="F5474" i="32"/>
  <c r="G5474" i="32"/>
  <c r="I5474" i="32"/>
  <c r="J5474" i="32"/>
  <c r="A5475" i="32"/>
  <c r="C5475" i="32"/>
  <c r="D5475" i="32"/>
  <c r="E5475" i="32"/>
  <c r="F5475" i="32"/>
  <c r="G5475" i="32"/>
  <c r="I5475" i="32"/>
  <c r="J5475" i="32"/>
  <c r="A5476" i="32"/>
  <c r="C5476" i="32"/>
  <c r="D5476" i="32"/>
  <c r="E5476" i="32"/>
  <c r="F5476" i="32"/>
  <c r="G5476" i="32"/>
  <c r="I5476" i="32"/>
  <c r="J5476" i="32"/>
  <c r="A5477" i="32"/>
  <c r="C5477" i="32"/>
  <c r="D5477" i="32"/>
  <c r="E5477" i="32"/>
  <c r="F5477" i="32"/>
  <c r="G5477" i="32"/>
  <c r="I5477" i="32"/>
  <c r="J5477" i="32"/>
  <c r="A5478" i="32"/>
  <c r="C5478" i="32"/>
  <c r="D5478" i="32"/>
  <c r="E5478" i="32"/>
  <c r="F5478" i="32"/>
  <c r="G5478" i="32"/>
  <c r="I5478" i="32"/>
  <c r="J5478" i="32"/>
  <c r="A5479" i="32"/>
  <c r="C5479" i="32"/>
  <c r="D5479" i="32"/>
  <c r="E5479" i="32"/>
  <c r="F5479" i="32"/>
  <c r="G5479" i="32"/>
  <c r="I5479" i="32"/>
  <c r="J5479" i="32"/>
  <c r="A5480" i="32"/>
  <c r="C5480" i="32"/>
  <c r="D5480" i="32"/>
  <c r="E5480" i="32"/>
  <c r="F5480" i="32"/>
  <c r="G5480" i="32"/>
  <c r="I5480" i="32"/>
  <c r="J5480" i="32"/>
  <c r="A5481" i="32"/>
  <c r="C5481" i="32"/>
  <c r="D5481" i="32"/>
  <c r="E5481" i="32"/>
  <c r="F5481" i="32"/>
  <c r="G5481" i="32"/>
  <c r="I5481" i="32"/>
  <c r="J5481" i="32"/>
  <c r="A5482" i="32"/>
  <c r="C5482" i="32"/>
  <c r="D5482" i="32"/>
  <c r="E5482" i="32"/>
  <c r="F5482" i="32"/>
  <c r="G5482" i="32"/>
  <c r="I5482" i="32"/>
  <c r="J5482" i="32"/>
  <c r="A5483" i="32"/>
  <c r="C5483" i="32"/>
  <c r="D5483" i="32"/>
  <c r="E5483" i="32"/>
  <c r="F5483" i="32"/>
  <c r="G5483" i="32"/>
  <c r="I5483" i="32"/>
  <c r="J5483" i="32"/>
  <c r="A5484" i="32"/>
  <c r="C5484" i="32"/>
  <c r="D5484" i="32"/>
  <c r="E5484" i="32"/>
  <c r="F5484" i="32"/>
  <c r="G5484" i="32"/>
  <c r="I5484" i="32"/>
  <c r="J5484" i="32"/>
  <c r="A5485" i="32"/>
  <c r="C5485" i="32"/>
  <c r="D5485" i="32"/>
  <c r="E5485" i="32"/>
  <c r="F5485" i="32"/>
  <c r="G5485" i="32"/>
  <c r="I5485" i="32"/>
  <c r="J5485" i="32"/>
  <c r="A5486" i="32"/>
  <c r="C5486" i="32"/>
  <c r="D5486" i="32"/>
  <c r="E5486" i="32"/>
  <c r="F5486" i="32"/>
  <c r="G5486" i="32"/>
  <c r="I5486" i="32"/>
  <c r="J5486" i="32"/>
  <c r="A5487" i="32"/>
  <c r="C5487" i="32"/>
  <c r="D5487" i="32"/>
  <c r="E5487" i="32"/>
  <c r="F5487" i="32"/>
  <c r="G5487" i="32"/>
  <c r="I5487" i="32"/>
  <c r="J5487" i="32"/>
  <c r="A5488" i="32"/>
  <c r="C5488" i="32"/>
  <c r="D5488" i="32"/>
  <c r="E5488" i="32"/>
  <c r="F5488" i="32"/>
  <c r="G5488" i="32"/>
  <c r="I5488" i="32"/>
  <c r="J5488" i="32"/>
  <c r="A5489" i="32"/>
  <c r="C5489" i="32"/>
  <c r="D5489" i="32"/>
  <c r="E5489" i="32"/>
  <c r="F5489" i="32"/>
  <c r="G5489" i="32"/>
  <c r="I5489" i="32"/>
  <c r="J5489" i="32"/>
  <c r="A5490" i="32"/>
  <c r="C5490" i="32"/>
  <c r="D5490" i="32"/>
  <c r="E5490" i="32"/>
  <c r="F5490" i="32"/>
  <c r="G5490" i="32"/>
  <c r="I5490" i="32"/>
  <c r="J5490" i="32"/>
  <c r="A5491" i="32"/>
  <c r="C5491" i="32"/>
  <c r="D5491" i="32"/>
  <c r="E5491" i="32"/>
  <c r="F5491" i="32"/>
  <c r="G5491" i="32"/>
  <c r="I5491" i="32"/>
  <c r="J5491" i="32"/>
  <c r="A5492" i="32"/>
  <c r="C5492" i="32"/>
  <c r="D5492" i="32"/>
  <c r="E5492" i="32"/>
  <c r="F5492" i="32"/>
  <c r="G5492" i="32"/>
  <c r="I5492" i="32"/>
  <c r="J5492" i="32"/>
  <c r="A5493" i="32"/>
  <c r="C5493" i="32"/>
  <c r="D5493" i="32"/>
  <c r="E5493" i="32"/>
  <c r="F5493" i="32"/>
  <c r="G5493" i="32"/>
  <c r="I5493" i="32"/>
  <c r="J5493" i="32"/>
  <c r="A5494" i="32"/>
  <c r="C5494" i="32"/>
  <c r="D5494" i="32"/>
  <c r="E5494" i="32"/>
  <c r="F5494" i="32"/>
  <c r="G5494" i="32"/>
  <c r="I5494" i="32"/>
  <c r="J5494" i="32"/>
  <c r="A5495" i="32"/>
  <c r="C5495" i="32"/>
  <c r="D5495" i="32"/>
  <c r="E5495" i="32"/>
  <c r="F5495" i="32"/>
  <c r="G5495" i="32"/>
  <c r="I5495" i="32"/>
  <c r="J5495" i="32"/>
  <c r="A5496" i="32"/>
  <c r="C5496" i="32"/>
  <c r="D5496" i="32"/>
  <c r="E5496" i="32"/>
  <c r="F5496" i="32"/>
  <c r="G5496" i="32"/>
  <c r="I5496" i="32"/>
  <c r="J5496" i="32"/>
  <c r="A5497" i="32"/>
  <c r="C5497" i="32"/>
  <c r="D5497" i="32"/>
  <c r="E5497" i="32"/>
  <c r="F5497" i="32"/>
  <c r="G5497" i="32"/>
  <c r="I5497" i="32"/>
  <c r="J5497" i="32"/>
  <c r="A5498" i="32"/>
  <c r="C5498" i="32"/>
  <c r="D5498" i="32"/>
  <c r="E5498" i="32"/>
  <c r="F5498" i="32"/>
  <c r="G5498" i="32"/>
  <c r="I5498" i="32"/>
  <c r="J5498" i="32"/>
  <c r="A5499" i="32"/>
  <c r="C5499" i="32"/>
  <c r="D5499" i="32"/>
  <c r="E5499" i="32"/>
  <c r="F5499" i="32"/>
  <c r="G5499" i="32"/>
  <c r="I5499" i="32"/>
  <c r="J5499" i="32"/>
  <c r="A5500" i="32"/>
  <c r="C5500" i="32"/>
  <c r="D5500" i="32"/>
  <c r="E5500" i="32"/>
  <c r="F5500" i="32"/>
  <c r="G5500" i="32"/>
  <c r="I5500" i="32"/>
  <c r="J5500" i="32"/>
  <c r="A5501" i="32"/>
  <c r="C5501" i="32"/>
  <c r="D5501" i="32"/>
  <c r="E5501" i="32"/>
  <c r="F5501" i="32"/>
  <c r="G5501" i="32"/>
  <c r="I5501" i="32"/>
  <c r="J5501" i="32"/>
  <c r="A5502" i="32"/>
  <c r="C5502" i="32"/>
  <c r="D5502" i="32"/>
  <c r="E5502" i="32"/>
  <c r="F5502" i="32"/>
  <c r="G5502" i="32"/>
  <c r="I5502" i="32"/>
  <c r="J5502" i="32"/>
  <c r="A5503" i="32"/>
  <c r="C5503" i="32"/>
  <c r="D5503" i="32"/>
  <c r="E5503" i="32"/>
  <c r="F5503" i="32"/>
  <c r="G5503" i="32"/>
  <c r="I5503" i="32"/>
  <c r="J5503" i="32"/>
  <c r="A5504" i="32"/>
  <c r="C5504" i="32"/>
  <c r="D5504" i="32"/>
  <c r="E5504" i="32"/>
  <c r="F5504" i="32"/>
  <c r="G5504" i="32"/>
  <c r="I5504" i="32"/>
  <c r="J5504" i="32"/>
  <c r="A5505" i="32"/>
  <c r="C5505" i="32"/>
  <c r="D5505" i="32"/>
  <c r="E5505" i="32"/>
  <c r="F5505" i="32"/>
  <c r="G5505" i="32"/>
  <c r="I5505" i="32"/>
  <c r="J5505" i="32"/>
  <c r="A5506" i="32"/>
  <c r="C5506" i="32"/>
  <c r="D5506" i="32"/>
  <c r="E5506" i="32"/>
  <c r="F5506" i="32"/>
  <c r="G5506" i="32"/>
  <c r="I5506" i="32"/>
  <c r="J5506" i="32"/>
  <c r="A5507" i="32"/>
  <c r="C5507" i="32"/>
  <c r="D5507" i="32"/>
  <c r="E5507" i="32"/>
  <c r="F5507" i="32"/>
  <c r="G5507" i="32"/>
  <c r="I5507" i="32"/>
  <c r="J5507" i="32"/>
  <c r="A5508" i="32"/>
  <c r="C5508" i="32"/>
  <c r="D5508" i="32"/>
  <c r="E5508" i="32"/>
  <c r="F5508" i="32"/>
  <c r="G5508" i="32"/>
  <c r="I5508" i="32"/>
  <c r="J5508" i="32"/>
  <c r="A5509" i="32"/>
  <c r="C5509" i="32"/>
  <c r="D5509" i="32"/>
  <c r="E5509" i="32"/>
  <c r="F5509" i="32"/>
  <c r="G5509" i="32"/>
  <c r="I5509" i="32"/>
  <c r="J5509" i="32"/>
  <c r="A5510" i="32"/>
  <c r="C5510" i="32"/>
  <c r="D5510" i="32"/>
  <c r="E5510" i="32"/>
  <c r="F5510" i="32"/>
  <c r="G5510" i="32"/>
  <c r="I5510" i="32"/>
  <c r="J5510" i="32"/>
  <c r="A5511" i="32"/>
  <c r="C5511" i="32"/>
  <c r="D5511" i="32"/>
  <c r="E5511" i="32"/>
  <c r="F5511" i="32"/>
  <c r="G5511" i="32"/>
  <c r="I5511" i="32"/>
  <c r="J5511" i="32"/>
  <c r="A5512" i="32"/>
  <c r="C5512" i="32"/>
  <c r="D5512" i="32"/>
  <c r="E5512" i="32"/>
  <c r="F5512" i="32"/>
  <c r="G5512" i="32"/>
  <c r="I5512" i="32"/>
  <c r="J5512" i="32"/>
  <c r="A5513" i="32"/>
  <c r="C5513" i="32"/>
  <c r="D5513" i="32"/>
  <c r="E5513" i="32"/>
  <c r="F5513" i="32"/>
  <c r="G5513" i="32"/>
  <c r="I5513" i="32"/>
  <c r="J5513" i="32"/>
  <c r="A5514" i="32"/>
  <c r="C5514" i="32"/>
  <c r="D5514" i="32"/>
  <c r="E5514" i="32"/>
  <c r="F5514" i="32"/>
  <c r="G5514" i="32"/>
  <c r="I5514" i="32"/>
  <c r="J5514" i="32"/>
  <c r="A5515" i="32"/>
  <c r="C5515" i="32"/>
  <c r="D5515" i="32"/>
  <c r="E5515" i="32"/>
  <c r="F5515" i="32"/>
  <c r="G5515" i="32"/>
  <c r="I5515" i="32"/>
  <c r="J5515" i="32"/>
  <c r="A5516" i="32"/>
  <c r="C5516" i="32"/>
  <c r="D5516" i="32"/>
  <c r="E5516" i="32"/>
  <c r="F5516" i="32"/>
  <c r="G5516" i="32"/>
  <c r="I5516" i="32"/>
  <c r="J5516" i="32"/>
  <c r="A5517" i="32"/>
  <c r="C5517" i="32"/>
  <c r="D5517" i="32"/>
  <c r="E5517" i="32"/>
  <c r="F5517" i="32"/>
  <c r="G5517" i="32"/>
  <c r="I5517" i="32"/>
  <c r="J5517" i="32"/>
  <c r="A5518" i="32"/>
  <c r="C5518" i="32"/>
  <c r="D5518" i="32"/>
  <c r="E5518" i="32"/>
  <c r="F5518" i="32"/>
  <c r="G5518" i="32"/>
  <c r="I5518" i="32"/>
  <c r="J5518" i="32"/>
  <c r="A5519" i="32"/>
  <c r="C5519" i="32"/>
  <c r="D5519" i="32"/>
  <c r="E5519" i="32"/>
  <c r="F5519" i="32"/>
  <c r="G5519" i="32"/>
  <c r="I5519" i="32"/>
  <c r="J5519" i="32"/>
  <c r="A5520" i="32"/>
  <c r="C5520" i="32"/>
  <c r="D5520" i="32"/>
  <c r="E5520" i="32"/>
  <c r="F5520" i="32"/>
  <c r="G5520" i="32"/>
  <c r="I5520" i="32"/>
  <c r="J5520" i="32"/>
  <c r="A5521" i="32"/>
  <c r="C5521" i="32"/>
  <c r="D5521" i="32"/>
  <c r="E5521" i="32"/>
  <c r="F5521" i="32"/>
  <c r="G5521" i="32"/>
  <c r="I5521" i="32"/>
  <c r="J5521" i="32"/>
  <c r="A5522" i="32"/>
  <c r="C5522" i="32"/>
  <c r="D5522" i="32"/>
  <c r="E5522" i="32"/>
  <c r="F5522" i="32"/>
  <c r="G5522" i="32"/>
  <c r="I5522" i="32"/>
  <c r="J5522" i="32"/>
  <c r="A5523" i="32"/>
  <c r="C5523" i="32"/>
  <c r="D5523" i="32"/>
  <c r="E5523" i="32"/>
  <c r="F5523" i="32"/>
  <c r="G5523" i="32"/>
  <c r="I5523" i="32"/>
  <c r="J5523" i="32"/>
  <c r="A5524" i="32"/>
  <c r="C5524" i="32"/>
  <c r="D5524" i="32"/>
  <c r="E5524" i="32"/>
  <c r="F5524" i="32"/>
  <c r="G5524" i="32"/>
  <c r="I5524" i="32"/>
  <c r="J5524" i="32"/>
  <c r="A5525" i="32"/>
  <c r="C5525" i="32"/>
  <c r="D5525" i="32"/>
  <c r="E5525" i="32"/>
  <c r="F5525" i="32"/>
  <c r="G5525" i="32"/>
  <c r="I5525" i="32"/>
  <c r="J5525" i="32"/>
  <c r="A5526" i="32"/>
  <c r="C5526" i="32"/>
  <c r="D5526" i="32"/>
  <c r="E5526" i="32"/>
  <c r="F5526" i="32"/>
  <c r="G5526" i="32"/>
  <c r="I5526" i="32"/>
  <c r="J5526" i="32"/>
  <c r="A5527" i="32"/>
  <c r="C5527" i="32"/>
  <c r="D5527" i="32"/>
  <c r="E5527" i="32"/>
  <c r="F5527" i="32"/>
  <c r="G5527" i="32"/>
  <c r="I5527" i="32"/>
  <c r="J5527" i="32"/>
  <c r="A5528" i="32"/>
  <c r="C5528" i="32"/>
  <c r="D5528" i="32"/>
  <c r="E5528" i="32"/>
  <c r="F5528" i="32"/>
  <c r="G5528" i="32"/>
  <c r="I5528" i="32"/>
  <c r="J5528" i="32"/>
  <c r="A5529" i="32"/>
  <c r="C5529" i="32"/>
  <c r="D5529" i="32"/>
  <c r="E5529" i="32"/>
  <c r="F5529" i="32"/>
  <c r="G5529" i="32"/>
  <c r="I5529" i="32"/>
  <c r="J5529" i="32"/>
  <c r="A5530" i="32"/>
  <c r="C5530" i="32"/>
  <c r="D5530" i="32"/>
  <c r="E5530" i="32"/>
  <c r="F5530" i="32"/>
  <c r="G5530" i="32"/>
  <c r="I5530" i="32"/>
  <c r="J5530" i="32"/>
  <c r="A5531" i="32"/>
  <c r="C5531" i="32"/>
  <c r="D5531" i="32"/>
  <c r="E5531" i="32"/>
  <c r="F5531" i="32"/>
  <c r="G5531" i="32"/>
  <c r="I5531" i="32"/>
  <c r="J5531" i="32"/>
  <c r="A5532" i="32"/>
  <c r="C5532" i="32"/>
  <c r="D5532" i="32"/>
  <c r="E5532" i="32"/>
  <c r="F5532" i="32"/>
  <c r="G5532" i="32"/>
  <c r="I5532" i="32"/>
  <c r="J5532" i="32"/>
  <c r="A5533" i="32"/>
  <c r="C5533" i="32"/>
  <c r="D5533" i="32"/>
  <c r="E5533" i="32"/>
  <c r="F5533" i="32"/>
  <c r="G5533" i="32"/>
  <c r="I5533" i="32"/>
  <c r="J5533" i="32"/>
  <c r="A5534" i="32"/>
  <c r="C5534" i="32"/>
  <c r="D5534" i="32"/>
  <c r="E5534" i="32"/>
  <c r="F5534" i="32"/>
  <c r="G5534" i="32"/>
  <c r="I5534" i="32"/>
  <c r="J5534" i="32"/>
  <c r="A5535" i="32"/>
  <c r="C5535" i="32"/>
  <c r="D5535" i="32"/>
  <c r="E5535" i="32"/>
  <c r="F5535" i="32"/>
  <c r="G5535" i="32"/>
  <c r="I5535" i="32"/>
  <c r="J5535" i="32"/>
  <c r="A5536" i="32"/>
  <c r="C5536" i="32"/>
  <c r="D5536" i="32"/>
  <c r="E5536" i="32"/>
  <c r="F5536" i="32"/>
  <c r="G5536" i="32"/>
  <c r="I5536" i="32"/>
  <c r="J5536" i="32"/>
  <c r="A5537" i="32"/>
  <c r="C5537" i="32"/>
  <c r="D5537" i="32"/>
  <c r="E5537" i="32"/>
  <c r="F5537" i="32"/>
  <c r="G5537" i="32"/>
  <c r="I5537" i="32"/>
  <c r="J5537" i="32"/>
  <c r="A5538" i="32"/>
  <c r="C5538" i="32"/>
  <c r="D5538" i="32"/>
  <c r="E5538" i="32"/>
  <c r="F5538" i="32"/>
  <c r="G5538" i="32"/>
  <c r="I5538" i="32"/>
  <c r="J5538" i="32"/>
  <c r="A5539" i="32"/>
  <c r="C5539" i="32"/>
  <c r="D5539" i="32"/>
  <c r="E5539" i="32"/>
  <c r="F5539" i="32"/>
  <c r="G5539" i="32"/>
  <c r="I5539" i="32"/>
  <c r="J5539" i="32"/>
  <c r="A5540" i="32"/>
  <c r="C5540" i="32"/>
  <c r="D5540" i="32"/>
  <c r="E5540" i="32"/>
  <c r="F5540" i="32"/>
  <c r="G5540" i="32"/>
  <c r="I5540" i="32"/>
  <c r="J5540" i="32"/>
  <c r="A5541" i="32"/>
  <c r="C5541" i="32"/>
  <c r="D5541" i="32"/>
  <c r="E5541" i="32"/>
  <c r="F5541" i="32"/>
  <c r="G5541" i="32"/>
  <c r="I5541" i="32"/>
  <c r="J5541" i="32"/>
  <c r="A5542" i="32"/>
  <c r="C5542" i="32"/>
  <c r="D5542" i="32"/>
  <c r="E5542" i="32"/>
  <c r="F5542" i="32"/>
  <c r="G5542" i="32"/>
  <c r="I5542" i="32"/>
  <c r="J5542" i="32"/>
  <c r="A5543" i="32"/>
  <c r="C5543" i="32"/>
  <c r="D5543" i="32"/>
  <c r="E5543" i="32"/>
  <c r="F5543" i="32"/>
  <c r="G5543" i="32"/>
  <c r="I5543" i="32"/>
  <c r="J5543" i="32"/>
  <c r="A5544" i="32"/>
  <c r="C5544" i="32"/>
  <c r="D5544" i="32"/>
  <c r="E5544" i="32"/>
  <c r="F5544" i="32"/>
  <c r="G5544" i="32"/>
  <c r="I5544" i="32"/>
  <c r="J5544" i="32"/>
  <c r="A5545" i="32"/>
  <c r="C5545" i="32"/>
  <c r="D5545" i="32"/>
  <c r="E5545" i="32"/>
  <c r="F5545" i="32"/>
  <c r="G5545" i="32"/>
  <c r="I5545" i="32"/>
  <c r="J5545" i="32"/>
  <c r="A5546" i="32"/>
  <c r="C5546" i="32"/>
  <c r="D5546" i="32"/>
  <c r="E5546" i="32"/>
  <c r="F5546" i="32"/>
  <c r="G5546" i="32"/>
  <c r="I5546" i="32"/>
  <c r="J5546" i="32"/>
  <c r="A5547" i="32"/>
  <c r="C5547" i="32"/>
  <c r="D5547" i="32"/>
  <c r="E5547" i="32"/>
  <c r="F5547" i="32"/>
  <c r="G5547" i="32"/>
  <c r="I5547" i="32"/>
  <c r="J5547" i="32"/>
  <c r="A5548" i="32"/>
  <c r="C5548" i="32"/>
  <c r="D5548" i="32"/>
  <c r="E5548" i="32"/>
  <c r="F5548" i="32"/>
  <c r="G5548" i="32"/>
  <c r="I5548" i="32"/>
  <c r="J5548" i="32"/>
  <c r="A5549" i="32"/>
  <c r="C5549" i="32"/>
  <c r="D5549" i="32"/>
  <c r="E5549" i="32"/>
  <c r="F5549" i="32"/>
  <c r="G5549" i="32"/>
  <c r="I5549" i="32"/>
  <c r="J5549" i="32"/>
  <c r="A5550" i="32"/>
  <c r="C5550" i="32"/>
  <c r="D5550" i="32"/>
  <c r="E5550" i="32"/>
  <c r="F5550" i="32"/>
  <c r="G5550" i="32"/>
  <c r="I5550" i="32"/>
  <c r="J5550" i="32"/>
  <c r="A5551" i="32"/>
  <c r="C5551" i="32"/>
  <c r="D5551" i="32"/>
  <c r="E5551" i="32"/>
  <c r="F5551" i="32"/>
  <c r="G5551" i="32"/>
  <c r="I5551" i="32"/>
  <c r="J5551" i="32"/>
  <c r="A5552" i="32"/>
  <c r="C5552" i="32"/>
  <c r="D5552" i="32"/>
  <c r="E5552" i="32"/>
  <c r="F5552" i="32"/>
  <c r="G5552" i="32"/>
  <c r="I5552" i="32"/>
  <c r="J5552" i="32"/>
  <c r="A5553" i="32"/>
  <c r="C5553" i="32"/>
  <c r="D5553" i="32"/>
  <c r="E5553" i="32"/>
  <c r="F5553" i="32"/>
  <c r="G5553" i="32"/>
  <c r="I5553" i="32"/>
  <c r="J5553" i="32"/>
  <c r="A5554" i="32"/>
  <c r="C5554" i="32"/>
  <c r="D5554" i="32"/>
  <c r="E5554" i="32"/>
  <c r="F5554" i="32"/>
  <c r="G5554" i="32"/>
  <c r="I5554" i="32"/>
  <c r="J5554" i="32"/>
  <c r="A5555" i="32"/>
  <c r="C5555" i="32"/>
  <c r="D5555" i="32"/>
  <c r="E5555" i="32"/>
  <c r="F5555" i="32"/>
  <c r="G5555" i="32"/>
  <c r="I5555" i="32"/>
  <c r="J5555" i="32"/>
  <c r="A5556" i="32"/>
  <c r="C5556" i="32"/>
  <c r="D5556" i="32"/>
  <c r="E5556" i="32"/>
  <c r="F5556" i="32"/>
  <c r="G5556" i="32"/>
  <c r="I5556" i="32"/>
  <c r="J5556" i="32"/>
  <c r="A5557" i="32"/>
  <c r="C5557" i="32"/>
  <c r="D5557" i="32"/>
  <c r="E5557" i="32"/>
  <c r="F5557" i="32"/>
  <c r="G5557" i="32"/>
  <c r="I5557" i="32"/>
  <c r="J5557" i="32"/>
  <c r="A5558" i="32"/>
  <c r="C5558" i="32"/>
  <c r="D5558" i="32"/>
  <c r="E5558" i="32"/>
  <c r="F5558" i="32"/>
  <c r="G5558" i="32"/>
  <c r="I5558" i="32"/>
  <c r="J5558" i="32"/>
  <c r="A5559" i="32"/>
  <c r="C5559" i="32"/>
  <c r="D5559" i="32"/>
  <c r="E5559" i="32"/>
  <c r="F5559" i="32"/>
  <c r="G5559" i="32"/>
  <c r="I5559" i="32"/>
  <c r="J5559" i="32"/>
  <c r="A5560" i="32"/>
  <c r="C5560" i="32"/>
  <c r="D5560" i="32"/>
  <c r="E5560" i="32"/>
  <c r="F5560" i="32"/>
  <c r="G5560" i="32"/>
  <c r="I5560" i="32"/>
  <c r="J5560" i="32"/>
  <c r="A5561" i="32"/>
  <c r="C5561" i="32"/>
  <c r="D5561" i="32"/>
  <c r="E5561" i="32"/>
  <c r="F5561" i="32"/>
  <c r="G5561" i="32"/>
  <c r="I5561" i="32"/>
  <c r="J5561" i="32"/>
  <c r="A5562" i="32"/>
  <c r="C5562" i="32"/>
  <c r="D5562" i="32"/>
  <c r="E5562" i="32"/>
  <c r="F5562" i="32"/>
  <c r="G5562" i="32"/>
  <c r="I5562" i="32"/>
  <c r="J5562" i="32"/>
  <c r="A5563" i="32"/>
  <c r="C5563" i="32"/>
  <c r="D5563" i="32"/>
  <c r="E5563" i="32"/>
  <c r="F5563" i="32"/>
  <c r="G5563" i="32"/>
  <c r="I5563" i="32"/>
  <c r="J5563" i="32"/>
  <c r="A5564" i="32"/>
  <c r="C5564" i="32"/>
  <c r="D5564" i="32"/>
  <c r="E5564" i="32"/>
  <c r="F5564" i="32"/>
  <c r="G5564" i="32"/>
  <c r="I5564" i="32"/>
  <c r="J5564" i="32"/>
  <c r="A5565" i="32"/>
  <c r="C5565" i="32"/>
  <c r="D5565" i="32"/>
  <c r="E5565" i="32"/>
  <c r="F5565" i="32"/>
  <c r="G5565" i="32"/>
  <c r="I5565" i="32"/>
  <c r="J5565" i="32"/>
  <c r="A5566" i="32"/>
  <c r="C5566" i="32"/>
  <c r="D5566" i="32"/>
  <c r="E5566" i="32"/>
  <c r="F5566" i="32"/>
  <c r="G5566" i="32"/>
  <c r="I5566" i="32"/>
  <c r="J5566" i="32"/>
  <c r="A5567" i="32"/>
  <c r="C5567" i="32"/>
  <c r="D5567" i="32"/>
  <c r="E5567" i="32"/>
  <c r="F5567" i="32"/>
  <c r="G5567" i="32"/>
  <c r="I5567" i="32"/>
  <c r="J5567" i="32"/>
  <c r="A5568" i="32"/>
  <c r="C5568" i="32"/>
  <c r="D5568" i="32"/>
  <c r="E5568" i="32"/>
  <c r="F5568" i="32"/>
  <c r="G5568" i="32"/>
  <c r="I5568" i="32"/>
  <c r="J5568" i="32"/>
  <c r="A5569" i="32"/>
  <c r="C5569" i="32"/>
  <c r="D5569" i="32"/>
  <c r="E5569" i="32"/>
  <c r="F5569" i="32"/>
  <c r="G5569" i="32"/>
  <c r="I5569" i="32"/>
  <c r="J5569" i="32"/>
  <c r="A5570" i="32"/>
  <c r="C5570" i="32"/>
  <c r="D5570" i="32"/>
  <c r="E5570" i="32"/>
  <c r="F5570" i="32"/>
  <c r="G5570" i="32"/>
  <c r="I5570" i="32"/>
  <c r="J5570" i="32"/>
  <c r="A5571" i="32"/>
  <c r="C5571" i="32"/>
  <c r="D5571" i="32"/>
  <c r="E5571" i="32"/>
  <c r="F5571" i="32"/>
  <c r="G5571" i="32"/>
  <c r="I5571" i="32"/>
  <c r="J5571" i="32"/>
  <c r="A5572" i="32"/>
  <c r="C5572" i="32"/>
  <c r="D5572" i="32"/>
  <c r="E5572" i="32"/>
  <c r="F5572" i="32"/>
  <c r="G5572" i="32"/>
  <c r="I5572" i="32"/>
  <c r="J5572" i="32"/>
  <c r="A5573" i="32"/>
  <c r="C5573" i="32"/>
  <c r="D5573" i="32"/>
  <c r="E5573" i="32"/>
  <c r="F5573" i="32"/>
  <c r="G5573" i="32"/>
  <c r="I5573" i="32"/>
  <c r="J5573" i="32"/>
  <c r="A5574" i="32"/>
  <c r="C5574" i="32"/>
  <c r="D5574" i="32"/>
  <c r="E5574" i="32"/>
  <c r="F5574" i="32"/>
  <c r="G5574" i="32"/>
  <c r="I5574" i="32"/>
  <c r="J5574" i="32"/>
  <c r="A5575" i="32"/>
  <c r="C5575" i="32"/>
  <c r="D5575" i="32"/>
  <c r="E5575" i="32"/>
  <c r="F5575" i="32"/>
  <c r="G5575" i="32"/>
  <c r="I5575" i="32"/>
  <c r="J5575" i="32"/>
  <c r="A5576" i="32"/>
  <c r="C5576" i="32"/>
  <c r="D5576" i="32"/>
  <c r="E5576" i="32"/>
  <c r="F5576" i="32"/>
  <c r="G5576" i="32"/>
  <c r="I5576" i="32"/>
  <c r="J5576" i="32"/>
  <c r="A5577" i="32"/>
  <c r="C5577" i="32"/>
  <c r="D5577" i="32"/>
  <c r="E5577" i="32"/>
  <c r="F5577" i="32"/>
  <c r="G5577" i="32"/>
  <c r="I5577" i="32"/>
  <c r="J5577" i="32"/>
  <c r="A5578" i="32"/>
  <c r="C5578" i="32"/>
  <c r="D5578" i="32"/>
  <c r="E5578" i="32"/>
  <c r="F5578" i="32"/>
  <c r="G5578" i="32"/>
  <c r="I5578" i="32"/>
  <c r="J5578" i="32"/>
  <c r="A5579" i="32"/>
  <c r="C5579" i="32"/>
  <c r="D5579" i="32"/>
  <c r="E5579" i="32"/>
  <c r="F5579" i="32"/>
  <c r="G5579" i="32"/>
  <c r="I5579" i="32"/>
  <c r="J5579" i="32"/>
  <c r="A5580" i="32"/>
  <c r="C5580" i="32"/>
  <c r="D5580" i="32"/>
  <c r="E5580" i="32"/>
  <c r="F5580" i="32"/>
  <c r="G5580" i="32"/>
  <c r="I5580" i="32"/>
  <c r="J5580" i="32"/>
  <c r="A5581" i="32"/>
  <c r="C5581" i="32"/>
  <c r="D5581" i="32"/>
  <c r="E5581" i="32"/>
  <c r="F5581" i="32"/>
  <c r="G5581" i="32"/>
  <c r="I5581" i="32"/>
  <c r="J5581" i="32"/>
  <c r="A5582" i="32"/>
  <c r="C5582" i="32"/>
  <c r="D5582" i="32"/>
  <c r="E5582" i="32"/>
  <c r="F5582" i="32"/>
  <c r="G5582" i="32"/>
  <c r="I5582" i="32"/>
  <c r="J5582" i="32"/>
  <c r="A5583" i="32"/>
  <c r="C5583" i="32"/>
  <c r="D5583" i="32"/>
  <c r="E5583" i="32"/>
  <c r="F5583" i="32"/>
  <c r="G5583" i="32"/>
  <c r="I5583" i="32"/>
  <c r="J5583" i="32"/>
  <c r="A5584" i="32"/>
  <c r="C5584" i="32"/>
  <c r="D5584" i="32"/>
  <c r="E5584" i="32"/>
  <c r="F5584" i="32"/>
  <c r="G5584" i="32"/>
  <c r="I5584" i="32"/>
  <c r="J5584" i="32"/>
  <c r="A5585" i="32"/>
  <c r="C5585" i="32"/>
  <c r="D5585" i="32"/>
  <c r="E5585" i="32"/>
  <c r="F5585" i="32"/>
  <c r="G5585" i="32"/>
  <c r="I5585" i="32"/>
  <c r="J5585" i="32"/>
  <c r="A5586" i="32"/>
  <c r="C5586" i="32"/>
  <c r="D5586" i="32"/>
  <c r="E5586" i="32"/>
  <c r="F5586" i="32"/>
  <c r="G5586" i="32"/>
  <c r="I5586" i="32"/>
  <c r="J5586" i="32"/>
  <c r="A5587" i="32"/>
  <c r="C5587" i="32"/>
  <c r="D5587" i="32"/>
  <c r="E5587" i="32"/>
  <c r="F5587" i="32"/>
  <c r="G5587" i="32"/>
  <c r="I5587" i="32"/>
  <c r="J5587" i="32"/>
  <c r="A5588" i="32"/>
  <c r="C5588" i="32"/>
  <c r="D5588" i="32"/>
  <c r="E5588" i="32"/>
  <c r="F5588" i="32"/>
  <c r="G5588" i="32"/>
  <c r="I5588" i="32"/>
  <c r="J5588" i="32"/>
  <c r="A5589" i="32"/>
  <c r="C5589" i="32"/>
  <c r="D5589" i="32"/>
  <c r="E5589" i="32"/>
  <c r="F5589" i="32"/>
  <c r="G5589" i="32"/>
  <c r="I5589" i="32"/>
  <c r="J5589" i="32"/>
  <c r="A5590" i="32"/>
  <c r="C5590" i="32"/>
  <c r="D5590" i="32"/>
  <c r="E5590" i="32"/>
  <c r="F5590" i="32"/>
  <c r="G5590" i="32"/>
  <c r="I5590" i="32"/>
  <c r="J5590" i="32"/>
  <c r="A5591" i="32"/>
  <c r="C5591" i="32"/>
  <c r="D5591" i="32"/>
  <c r="E5591" i="32"/>
  <c r="F5591" i="32"/>
  <c r="G5591" i="32"/>
  <c r="I5591" i="32"/>
  <c r="J5591" i="32"/>
  <c r="A5592" i="32"/>
  <c r="C5592" i="32"/>
  <c r="D5592" i="32"/>
  <c r="E5592" i="32"/>
  <c r="F5592" i="32"/>
  <c r="G5592" i="32"/>
  <c r="I5592" i="32"/>
  <c r="J5592" i="32"/>
  <c r="A5593" i="32"/>
  <c r="C5593" i="32"/>
  <c r="D5593" i="32"/>
  <c r="E5593" i="32"/>
  <c r="F5593" i="32"/>
  <c r="G5593" i="32"/>
  <c r="I5593" i="32"/>
  <c r="J5593" i="32"/>
  <c r="A5594" i="32"/>
  <c r="C5594" i="32"/>
  <c r="D5594" i="32"/>
  <c r="E5594" i="32"/>
  <c r="F5594" i="32"/>
  <c r="G5594" i="32"/>
  <c r="I5594" i="32"/>
  <c r="J5594" i="32"/>
  <c r="A5595" i="32"/>
  <c r="C5595" i="32"/>
  <c r="D5595" i="32"/>
  <c r="E5595" i="32"/>
  <c r="F5595" i="32"/>
  <c r="G5595" i="32"/>
  <c r="I5595" i="32"/>
  <c r="J5595" i="32"/>
  <c r="A5596" i="32"/>
  <c r="C5596" i="32"/>
  <c r="D5596" i="32"/>
  <c r="E5596" i="32"/>
  <c r="F5596" i="32"/>
  <c r="G5596" i="32"/>
  <c r="I5596" i="32"/>
  <c r="J5596" i="32"/>
  <c r="A5597" i="32"/>
  <c r="C5597" i="32"/>
  <c r="D5597" i="32"/>
  <c r="E5597" i="32"/>
  <c r="F5597" i="32"/>
  <c r="G5597" i="32"/>
  <c r="I5597" i="32"/>
  <c r="J5597" i="32"/>
  <c r="A5598" i="32"/>
  <c r="C5598" i="32"/>
  <c r="D5598" i="32"/>
  <c r="E5598" i="32"/>
  <c r="F5598" i="32"/>
  <c r="G5598" i="32"/>
  <c r="I5598" i="32"/>
  <c r="J5598" i="32"/>
  <c r="A5599" i="32"/>
  <c r="C5599" i="32"/>
  <c r="D5599" i="32"/>
  <c r="E5599" i="32"/>
  <c r="F5599" i="32"/>
  <c r="G5599" i="32"/>
  <c r="I5599" i="32"/>
  <c r="J5599" i="32"/>
  <c r="A5600" i="32"/>
  <c r="C5600" i="32"/>
  <c r="D5600" i="32"/>
  <c r="E5600" i="32"/>
  <c r="F5600" i="32"/>
  <c r="G5600" i="32"/>
  <c r="I5600" i="32"/>
  <c r="J5600" i="32"/>
  <c r="A5601" i="32"/>
  <c r="C5601" i="32"/>
  <c r="D5601" i="32"/>
  <c r="E5601" i="32"/>
  <c r="F5601" i="32"/>
  <c r="G5601" i="32"/>
  <c r="I5601" i="32"/>
  <c r="J5601" i="32"/>
  <c r="A5602" i="32"/>
  <c r="C5602" i="32"/>
  <c r="D5602" i="32"/>
  <c r="E5602" i="32"/>
  <c r="F5602" i="32"/>
  <c r="G5602" i="32"/>
  <c r="I5602" i="32"/>
  <c r="J5602" i="32"/>
  <c r="A5603" i="32"/>
  <c r="C5603" i="32"/>
  <c r="D5603" i="32"/>
  <c r="E5603" i="32"/>
  <c r="F5603" i="32"/>
  <c r="G5603" i="32"/>
  <c r="I5603" i="32"/>
  <c r="J5603" i="32"/>
  <c r="A5604" i="32"/>
  <c r="C5604" i="32"/>
  <c r="D5604" i="32"/>
  <c r="E5604" i="32"/>
  <c r="F5604" i="32"/>
  <c r="G5604" i="32"/>
  <c r="I5604" i="32"/>
  <c r="J5604" i="32"/>
  <c r="A5605" i="32"/>
  <c r="C5605" i="32"/>
  <c r="D5605" i="32"/>
  <c r="E5605" i="32"/>
  <c r="F5605" i="32"/>
  <c r="G5605" i="32"/>
  <c r="I5605" i="32"/>
  <c r="J5605" i="32"/>
  <c r="A5606" i="32"/>
  <c r="C5606" i="32"/>
  <c r="D5606" i="32"/>
  <c r="E5606" i="32"/>
  <c r="F5606" i="32"/>
  <c r="G5606" i="32"/>
  <c r="I5606" i="32"/>
  <c r="J5606" i="32"/>
  <c r="A5607" i="32"/>
  <c r="C5607" i="32"/>
  <c r="D5607" i="32"/>
  <c r="E5607" i="32"/>
  <c r="F5607" i="32"/>
  <c r="G5607" i="32"/>
  <c r="I5607" i="32"/>
  <c r="J5607" i="32"/>
  <c r="A5608" i="32"/>
  <c r="C5608" i="32"/>
  <c r="D5608" i="32"/>
  <c r="E5608" i="32"/>
  <c r="F5608" i="32"/>
  <c r="G5608" i="32"/>
  <c r="I5608" i="32"/>
  <c r="J5608" i="32"/>
  <c r="A5609" i="32"/>
  <c r="C5609" i="32"/>
  <c r="D5609" i="32"/>
  <c r="E5609" i="32"/>
  <c r="F5609" i="32"/>
  <c r="G5609" i="32"/>
  <c r="I5609" i="32"/>
  <c r="J5609" i="32"/>
  <c r="A5610" i="32"/>
  <c r="C5610" i="32"/>
  <c r="D5610" i="32"/>
  <c r="E5610" i="32"/>
  <c r="F5610" i="32"/>
  <c r="G5610" i="32"/>
  <c r="I5610" i="32"/>
  <c r="J5610" i="32"/>
  <c r="A5611" i="32"/>
  <c r="C5611" i="32"/>
  <c r="D5611" i="32"/>
  <c r="E5611" i="32"/>
  <c r="F5611" i="32"/>
  <c r="G5611" i="32"/>
  <c r="I5611" i="32"/>
  <c r="J5611" i="32"/>
  <c r="A5612" i="32"/>
  <c r="C5612" i="32"/>
  <c r="D5612" i="32"/>
  <c r="E5612" i="32"/>
  <c r="F5612" i="32"/>
  <c r="G5612" i="32"/>
  <c r="I5612" i="32"/>
  <c r="J5612" i="32"/>
  <c r="A5613" i="32"/>
  <c r="C5613" i="32"/>
  <c r="D5613" i="32"/>
  <c r="E5613" i="32"/>
  <c r="F5613" i="32"/>
  <c r="G5613" i="32"/>
  <c r="I5613" i="32"/>
  <c r="J5613" i="32"/>
  <c r="A5614" i="32"/>
  <c r="C5614" i="32"/>
  <c r="D5614" i="32"/>
  <c r="E5614" i="32"/>
  <c r="F5614" i="32"/>
  <c r="G5614" i="32"/>
  <c r="I5614" i="32"/>
  <c r="J5614" i="32"/>
  <c r="A5615" i="32"/>
  <c r="C5615" i="32"/>
  <c r="D5615" i="32"/>
  <c r="E5615" i="32"/>
  <c r="F5615" i="32"/>
  <c r="G5615" i="32"/>
  <c r="I5615" i="32"/>
  <c r="J5615" i="32"/>
  <c r="A5616" i="32"/>
  <c r="C5616" i="32"/>
  <c r="D5616" i="32"/>
  <c r="E5616" i="32"/>
  <c r="F5616" i="32"/>
  <c r="G5616" i="32"/>
  <c r="I5616" i="32"/>
  <c r="J5616" i="32"/>
  <c r="A5617" i="32"/>
  <c r="C5617" i="32"/>
  <c r="D5617" i="32"/>
  <c r="E5617" i="32"/>
  <c r="F5617" i="32"/>
  <c r="G5617" i="32"/>
  <c r="I5617" i="32"/>
  <c r="J5617" i="32"/>
  <c r="A5618" i="32"/>
  <c r="C5618" i="32"/>
  <c r="D5618" i="32"/>
  <c r="E5618" i="32"/>
  <c r="F5618" i="32"/>
  <c r="G5618" i="32"/>
  <c r="I5618" i="32"/>
  <c r="J5618" i="32"/>
  <c r="A5619" i="32"/>
  <c r="C5619" i="32"/>
  <c r="D5619" i="32"/>
  <c r="E5619" i="32"/>
  <c r="F5619" i="32"/>
  <c r="G5619" i="32"/>
  <c r="I5619" i="32"/>
  <c r="J5619" i="32"/>
  <c r="A5620" i="32"/>
  <c r="C5620" i="32"/>
  <c r="D5620" i="32"/>
  <c r="E5620" i="32"/>
  <c r="F5620" i="32"/>
  <c r="G5620" i="32"/>
  <c r="I5620" i="32"/>
  <c r="J5620" i="32"/>
  <c r="A5621" i="32"/>
  <c r="C5621" i="32"/>
  <c r="D5621" i="32"/>
  <c r="E5621" i="32"/>
  <c r="F5621" i="32"/>
  <c r="G5621" i="32"/>
  <c r="I5621" i="32"/>
  <c r="J5621" i="32"/>
  <c r="A5622" i="32"/>
  <c r="C5622" i="32"/>
  <c r="D5622" i="32"/>
  <c r="E5622" i="32"/>
  <c r="F5622" i="32"/>
  <c r="G5622" i="32"/>
  <c r="I5622" i="32"/>
  <c r="J5622" i="32"/>
  <c r="A5623" i="32"/>
  <c r="C5623" i="32"/>
  <c r="D5623" i="32"/>
  <c r="E5623" i="32"/>
  <c r="F5623" i="32"/>
  <c r="G5623" i="32"/>
  <c r="I5623" i="32"/>
  <c r="J5623" i="32"/>
  <c r="A5624" i="32"/>
  <c r="C5624" i="32"/>
  <c r="D5624" i="32"/>
  <c r="E5624" i="32"/>
  <c r="F5624" i="32"/>
  <c r="G5624" i="32"/>
  <c r="I5624" i="32"/>
  <c r="J5624" i="32"/>
  <c r="A5625" i="32"/>
  <c r="C5625" i="32"/>
  <c r="D5625" i="32"/>
  <c r="E5625" i="32"/>
  <c r="F5625" i="32"/>
  <c r="G5625" i="32"/>
  <c r="I5625" i="32"/>
  <c r="J5625" i="32"/>
  <c r="A5626" i="32"/>
  <c r="C5626" i="32"/>
  <c r="D5626" i="32"/>
  <c r="E5626" i="32"/>
  <c r="F5626" i="32"/>
  <c r="G5626" i="32"/>
  <c r="I5626" i="32"/>
  <c r="J5626" i="32"/>
  <c r="A5627" i="32"/>
  <c r="C5627" i="32"/>
  <c r="D5627" i="32"/>
  <c r="E5627" i="32"/>
  <c r="F5627" i="32"/>
  <c r="G5627" i="32"/>
  <c r="I5627" i="32"/>
  <c r="J5627" i="32"/>
  <c r="A5628" i="32"/>
  <c r="C5628" i="32"/>
  <c r="D5628" i="32"/>
  <c r="E5628" i="32"/>
  <c r="F5628" i="32"/>
  <c r="G5628" i="32"/>
  <c r="I5628" i="32"/>
  <c r="J5628" i="32"/>
  <c r="A5629" i="32"/>
  <c r="C5629" i="32"/>
  <c r="D5629" i="32"/>
  <c r="E5629" i="32"/>
  <c r="F5629" i="32"/>
  <c r="G5629" i="32"/>
  <c r="I5629" i="32"/>
  <c r="J5629" i="32"/>
  <c r="A5630" i="32"/>
  <c r="C5630" i="32"/>
  <c r="D5630" i="32"/>
  <c r="E5630" i="32"/>
  <c r="F5630" i="32"/>
  <c r="G5630" i="32"/>
  <c r="I5630" i="32"/>
  <c r="J5630" i="32"/>
  <c r="A5631" i="32"/>
  <c r="C5631" i="32"/>
  <c r="D5631" i="32"/>
  <c r="E5631" i="32"/>
  <c r="F5631" i="32"/>
  <c r="G5631" i="32"/>
  <c r="I5631" i="32"/>
  <c r="J5631" i="32"/>
  <c r="A5632" i="32"/>
  <c r="C5632" i="32"/>
  <c r="D5632" i="32"/>
  <c r="E5632" i="32"/>
  <c r="F5632" i="32"/>
  <c r="G5632" i="32"/>
  <c r="I5632" i="32"/>
  <c r="J5632" i="32"/>
  <c r="A5633" i="32"/>
  <c r="C5633" i="32"/>
  <c r="D5633" i="32"/>
  <c r="E5633" i="32"/>
  <c r="F5633" i="32"/>
  <c r="G5633" i="32"/>
  <c r="I5633" i="32"/>
  <c r="J5633" i="32"/>
  <c r="A5634" i="32"/>
  <c r="C5634" i="32"/>
  <c r="D5634" i="32"/>
  <c r="E5634" i="32"/>
  <c r="F5634" i="32"/>
  <c r="G5634" i="32"/>
  <c r="I5634" i="32"/>
  <c r="J5634" i="32"/>
  <c r="A5635" i="32"/>
  <c r="C5635" i="32"/>
  <c r="D5635" i="32"/>
  <c r="E5635" i="32"/>
  <c r="F5635" i="32"/>
  <c r="G5635" i="32"/>
  <c r="I5635" i="32"/>
  <c r="J5635" i="32"/>
  <c r="A5636" i="32"/>
  <c r="C5636" i="32"/>
  <c r="D5636" i="32"/>
  <c r="E5636" i="32"/>
  <c r="F5636" i="32"/>
  <c r="G5636" i="32"/>
  <c r="I5636" i="32"/>
  <c r="J5636" i="32"/>
  <c r="A5637" i="32"/>
  <c r="C5637" i="32"/>
  <c r="D5637" i="32"/>
  <c r="E5637" i="32"/>
  <c r="F5637" i="32"/>
  <c r="G5637" i="32"/>
  <c r="I5637" i="32"/>
  <c r="J5637" i="32"/>
  <c r="A5638" i="32"/>
  <c r="C5638" i="32"/>
  <c r="D5638" i="32"/>
  <c r="E5638" i="32"/>
  <c r="F5638" i="32"/>
  <c r="G5638" i="32"/>
  <c r="I5638" i="32"/>
  <c r="J5638" i="32"/>
  <c r="A5639" i="32"/>
  <c r="C5639" i="32"/>
  <c r="D5639" i="32"/>
  <c r="E5639" i="32"/>
  <c r="F5639" i="32"/>
  <c r="G5639" i="32"/>
  <c r="I5639" i="32"/>
  <c r="J5639" i="32"/>
  <c r="A5640" i="32"/>
  <c r="C5640" i="32"/>
  <c r="D5640" i="32"/>
  <c r="E5640" i="32"/>
  <c r="F5640" i="32"/>
  <c r="G5640" i="32"/>
  <c r="I5640" i="32"/>
  <c r="J5640" i="32"/>
  <c r="A5641" i="32"/>
  <c r="C5641" i="32"/>
  <c r="D5641" i="32"/>
  <c r="E5641" i="32"/>
  <c r="F5641" i="32"/>
  <c r="G5641" i="32"/>
  <c r="I5641" i="32"/>
  <c r="J5641" i="32"/>
  <c r="A5642" i="32"/>
  <c r="C5642" i="32"/>
  <c r="D5642" i="32"/>
  <c r="E5642" i="32"/>
  <c r="F5642" i="32"/>
  <c r="G5642" i="32"/>
  <c r="I5642" i="32"/>
  <c r="J5642" i="32"/>
  <c r="A5643" i="32"/>
  <c r="C5643" i="32"/>
  <c r="D5643" i="32"/>
  <c r="E5643" i="32"/>
  <c r="F5643" i="32"/>
  <c r="G5643" i="32"/>
  <c r="I5643" i="32"/>
  <c r="J5643" i="32"/>
  <c r="A5644" i="32"/>
  <c r="C5644" i="32"/>
  <c r="D5644" i="32"/>
  <c r="E5644" i="32"/>
  <c r="F5644" i="32"/>
  <c r="G5644" i="32"/>
  <c r="I5644" i="32"/>
  <c r="J5644" i="32"/>
  <c r="A5645" i="32"/>
  <c r="C5645" i="32"/>
  <c r="D5645" i="32"/>
  <c r="E5645" i="32"/>
  <c r="F5645" i="32"/>
  <c r="G5645" i="32"/>
  <c r="I5645" i="32"/>
  <c r="J5645" i="32"/>
  <c r="A5646" i="32"/>
  <c r="C5646" i="32"/>
  <c r="D5646" i="32"/>
  <c r="E5646" i="32"/>
  <c r="F5646" i="32"/>
  <c r="G5646" i="32"/>
  <c r="I5646" i="32"/>
  <c r="J5646" i="32"/>
  <c r="A5647" i="32"/>
  <c r="C5647" i="32"/>
  <c r="D5647" i="32"/>
  <c r="E5647" i="32"/>
  <c r="F5647" i="32"/>
  <c r="G5647" i="32"/>
  <c r="I5647" i="32"/>
  <c r="J5647" i="32"/>
  <c r="A5648" i="32"/>
  <c r="C5648" i="32"/>
  <c r="D5648" i="32"/>
  <c r="E5648" i="32"/>
  <c r="F5648" i="32"/>
  <c r="G5648" i="32"/>
  <c r="I5648" i="32"/>
  <c r="J5648" i="32"/>
  <c r="A5649" i="32"/>
  <c r="C5649" i="32"/>
  <c r="D5649" i="32"/>
  <c r="E5649" i="32"/>
  <c r="F5649" i="32"/>
  <c r="G5649" i="32"/>
  <c r="I5649" i="32"/>
  <c r="J5649" i="32"/>
  <c r="A5650" i="32"/>
  <c r="C5650" i="32"/>
  <c r="D5650" i="32"/>
  <c r="E5650" i="32"/>
  <c r="F5650" i="32"/>
  <c r="G5650" i="32"/>
  <c r="I5650" i="32"/>
  <c r="J5650" i="32"/>
  <c r="A5651" i="32"/>
  <c r="C5651" i="32"/>
  <c r="D5651" i="32"/>
  <c r="E5651" i="32"/>
  <c r="F5651" i="32"/>
  <c r="G5651" i="32"/>
  <c r="I5651" i="32"/>
  <c r="J5651" i="32"/>
  <c r="A5652" i="32"/>
  <c r="C5652" i="32"/>
  <c r="D5652" i="32"/>
  <c r="E5652" i="32"/>
  <c r="F5652" i="32"/>
  <c r="G5652" i="32"/>
  <c r="I5652" i="32"/>
  <c r="J5652" i="32"/>
  <c r="A5653" i="32"/>
  <c r="C5653" i="32"/>
  <c r="D5653" i="32"/>
  <c r="E5653" i="32"/>
  <c r="F5653" i="32"/>
  <c r="G5653" i="32"/>
  <c r="I5653" i="32"/>
  <c r="J5653" i="32"/>
  <c r="A5654" i="32"/>
  <c r="C5654" i="32"/>
  <c r="D5654" i="32"/>
  <c r="E5654" i="32"/>
  <c r="F5654" i="32"/>
  <c r="G5654" i="32"/>
  <c r="I5654" i="32"/>
  <c r="J5654" i="32"/>
  <c r="A5655" i="32"/>
  <c r="C5655" i="32"/>
  <c r="D5655" i="32"/>
  <c r="E5655" i="32"/>
  <c r="F5655" i="32"/>
  <c r="G5655" i="32"/>
  <c r="I5655" i="32"/>
  <c r="J5655" i="32"/>
  <c r="A5656" i="32"/>
  <c r="C5656" i="32"/>
  <c r="D5656" i="32"/>
  <c r="E5656" i="32"/>
  <c r="F5656" i="32"/>
  <c r="G5656" i="32"/>
  <c r="I5656" i="32"/>
  <c r="J5656" i="32"/>
  <c r="A5657" i="32"/>
  <c r="C5657" i="32"/>
  <c r="D5657" i="32"/>
  <c r="E5657" i="32"/>
  <c r="F5657" i="32"/>
  <c r="G5657" i="32"/>
  <c r="I5657" i="32"/>
  <c r="J5657" i="32"/>
  <c r="A5658" i="32"/>
  <c r="C5658" i="32"/>
  <c r="D5658" i="32"/>
  <c r="E5658" i="32"/>
  <c r="F5658" i="32"/>
  <c r="G5658" i="32"/>
  <c r="I5658" i="32"/>
  <c r="J5658" i="32"/>
  <c r="A5659" i="32"/>
  <c r="C5659" i="32"/>
  <c r="D5659" i="32"/>
  <c r="E5659" i="32"/>
  <c r="F5659" i="32"/>
  <c r="G5659" i="32"/>
  <c r="I5659" i="32"/>
  <c r="J5659" i="32"/>
  <c r="A5660" i="32"/>
  <c r="C5660" i="32"/>
  <c r="D5660" i="32"/>
  <c r="E5660" i="32"/>
  <c r="F5660" i="32"/>
  <c r="G5660" i="32"/>
  <c r="I5660" i="32"/>
  <c r="J5660" i="32"/>
  <c r="A5661" i="32"/>
  <c r="C5661" i="32"/>
  <c r="D5661" i="32"/>
  <c r="E5661" i="32"/>
  <c r="F5661" i="32"/>
  <c r="G5661" i="32"/>
  <c r="I5661" i="32"/>
  <c r="J5661" i="32"/>
  <c r="A5662" i="32"/>
  <c r="C5662" i="32"/>
  <c r="D5662" i="32"/>
  <c r="E5662" i="32"/>
  <c r="F5662" i="32"/>
  <c r="G5662" i="32"/>
  <c r="I5662" i="32"/>
  <c r="J5662" i="32"/>
  <c r="A5663" i="32"/>
  <c r="C5663" i="32"/>
  <c r="D5663" i="32"/>
  <c r="E5663" i="32"/>
  <c r="F5663" i="32"/>
  <c r="G5663" i="32"/>
  <c r="I5663" i="32"/>
  <c r="J5663" i="32"/>
  <c r="A5664" i="32"/>
  <c r="C5664" i="32"/>
  <c r="D5664" i="32"/>
  <c r="E5664" i="32"/>
  <c r="F5664" i="32"/>
  <c r="G5664" i="32"/>
  <c r="I5664" i="32"/>
  <c r="J5664" i="32"/>
  <c r="A5665" i="32"/>
  <c r="C5665" i="32"/>
  <c r="D5665" i="32"/>
  <c r="E5665" i="32"/>
  <c r="F5665" i="32"/>
  <c r="G5665" i="32"/>
  <c r="I5665" i="32"/>
  <c r="J5665" i="32"/>
  <c r="A5666" i="32"/>
  <c r="C5666" i="32"/>
  <c r="D5666" i="32"/>
  <c r="E5666" i="32"/>
  <c r="F5666" i="32"/>
  <c r="G5666" i="32"/>
  <c r="I5666" i="32"/>
  <c r="J5666" i="32"/>
  <c r="A5667" i="32"/>
  <c r="C5667" i="32"/>
  <c r="D5667" i="32"/>
  <c r="E5667" i="32"/>
  <c r="F5667" i="32"/>
  <c r="G5667" i="32"/>
  <c r="I5667" i="32"/>
  <c r="J5667" i="32"/>
  <c r="A5668" i="32"/>
  <c r="C5668" i="32"/>
  <c r="D5668" i="32"/>
  <c r="E5668" i="32"/>
  <c r="F5668" i="32"/>
  <c r="G5668" i="32"/>
  <c r="I5668" i="32"/>
  <c r="J5668" i="32"/>
  <c r="A5669" i="32"/>
  <c r="C5669" i="32"/>
  <c r="D5669" i="32"/>
  <c r="E5669" i="32"/>
  <c r="F5669" i="32"/>
  <c r="G5669" i="32"/>
  <c r="I5669" i="32"/>
  <c r="J5669" i="32"/>
  <c r="A5670" i="32"/>
  <c r="C5670" i="32"/>
  <c r="D5670" i="32"/>
  <c r="E5670" i="32"/>
  <c r="F5670" i="32"/>
  <c r="G5670" i="32"/>
  <c r="I5670" i="32"/>
  <c r="J5670" i="32"/>
  <c r="A5671" i="32"/>
  <c r="C5671" i="32"/>
  <c r="D5671" i="32"/>
  <c r="E5671" i="32"/>
  <c r="F5671" i="32"/>
  <c r="G5671" i="32"/>
  <c r="I5671" i="32"/>
  <c r="J5671" i="32"/>
  <c r="A5672" i="32"/>
  <c r="C5672" i="32"/>
  <c r="D5672" i="32"/>
  <c r="E5672" i="32"/>
  <c r="F5672" i="32"/>
  <c r="G5672" i="32"/>
  <c r="I5672" i="32"/>
  <c r="J5672" i="32"/>
  <c r="A5673" i="32"/>
  <c r="C5673" i="32"/>
  <c r="D5673" i="32"/>
  <c r="E5673" i="32"/>
  <c r="F5673" i="32"/>
  <c r="G5673" i="32"/>
  <c r="I5673" i="32"/>
  <c r="J5673" i="32"/>
  <c r="A5674" i="32"/>
  <c r="C5674" i="32"/>
  <c r="D5674" i="32"/>
  <c r="E5674" i="32"/>
  <c r="F5674" i="32"/>
  <c r="G5674" i="32"/>
  <c r="I5674" i="32"/>
  <c r="J5674" i="32"/>
  <c r="A5675" i="32"/>
  <c r="C5675" i="32"/>
  <c r="D5675" i="32"/>
  <c r="E5675" i="32"/>
  <c r="F5675" i="32"/>
  <c r="G5675" i="32"/>
  <c r="I5675" i="32"/>
  <c r="J5675" i="32"/>
  <c r="A5676" i="32"/>
  <c r="C5676" i="32"/>
  <c r="D5676" i="32"/>
  <c r="E5676" i="32"/>
  <c r="F5676" i="32"/>
  <c r="G5676" i="32"/>
  <c r="I5676" i="32"/>
  <c r="J5676" i="32"/>
  <c r="A5677" i="32"/>
  <c r="C5677" i="32"/>
  <c r="D5677" i="32"/>
  <c r="E5677" i="32"/>
  <c r="F5677" i="32"/>
  <c r="G5677" i="32"/>
  <c r="I5677" i="32"/>
  <c r="J5677" i="32"/>
  <c r="A5678" i="32"/>
  <c r="C5678" i="32"/>
  <c r="D5678" i="32"/>
  <c r="E5678" i="32"/>
  <c r="F5678" i="32"/>
  <c r="G5678" i="32"/>
  <c r="I5678" i="32"/>
  <c r="J5678" i="32"/>
  <c r="A5679" i="32"/>
  <c r="C5679" i="32"/>
  <c r="D5679" i="32"/>
  <c r="E5679" i="32"/>
  <c r="F5679" i="32"/>
  <c r="G5679" i="32"/>
  <c r="I5679" i="32"/>
  <c r="J5679" i="32"/>
  <c r="A5680" i="32"/>
  <c r="C5680" i="32"/>
  <c r="D5680" i="32"/>
  <c r="E5680" i="32"/>
  <c r="F5680" i="32"/>
  <c r="G5680" i="32"/>
  <c r="I5680" i="32"/>
  <c r="J5680" i="32"/>
  <c r="A5681" i="32"/>
  <c r="C5681" i="32"/>
  <c r="D5681" i="32"/>
  <c r="E5681" i="32"/>
  <c r="F5681" i="32"/>
  <c r="G5681" i="32"/>
  <c r="I5681" i="32"/>
  <c r="J5681" i="32"/>
  <c r="A5682" i="32"/>
  <c r="C5682" i="32"/>
  <c r="D5682" i="32"/>
  <c r="E5682" i="32"/>
  <c r="F5682" i="32"/>
  <c r="G5682" i="32"/>
  <c r="I5682" i="32"/>
  <c r="J5682" i="32"/>
  <c r="A5683" i="32"/>
  <c r="C5683" i="32"/>
  <c r="D5683" i="32"/>
  <c r="E5683" i="32"/>
  <c r="F5683" i="32"/>
  <c r="G5683" i="32"/>
  <c r="I5683" i="32"/>
  <c r="J5683" i="32"/>
  <c r="A5684" i="32"/>
  <c r="C5684" i="32"/>
  <c r="D5684" i="32"/>
  <c r="E5684" i="32"/>
  <c r="F5684" i="32"/>
  <c r="G5684" i="32"/>
  <c r="I5684" i="32"/>
  <c r="J5684" i="32"/>
  <c r="A5685" i="32"/>
  <c r="C5685" i="32"/>
  <c r="D5685" i="32"/>
  <c r="E5685" i="32"/>
  <c r="F5685" i="32"/>
  <c r="G5685" i="32"/>
  <c r="I5685" i="32"/>
  <c r="J5685" i="32"/>
  <c r="A5686" i="32"/>
  <c r="C5686" i="32"/>
  <c r="D5686" i="32"/>
  <c r="E5686" i="32"/>
  <c r="F5686" i="32"/>
  <c r="G5686" i="32"/>
  <c r="I5686" i="32"/>
  <c r="J5686" i="32"/>
  <c r="A5687" i="32"/>
  <c r="C5687" i="32"/>
  <c r="D5687" i="32"/>
  <c r="E5687" i="32"/>
  <c r="F5687" i="32"/>
  <c r="G5687" i="32"/>
  <c r="I5687" i="32"/>
  <c r="J5687" i="32"/>
  <c r="A5688" i="32"/>
  <c r="C5688" i="32"/>
  <c r="D5688" i="32"/>
  <c r="E5688" i="32"/>
  <c r="F5688" i="32"/>
  <c r="G5688" i="32"/>
  <c r="I5688" i="32"/>
  <c r="J5688" i="32"/>
  <c r="A5689" i="32"/>
  <c r="C5689" i="32"/>
  <c r="D5689" i="32"/>
  <c r="E5689" i="32"/>
  <c r="F5689" i="32"/>
  <c r="G5689" i="32"/>
  <c r="I5689" i="32"/>
  <c r="J5689" i="32"/>
  <c r="A5690" i="32"/>
  <c r="C5690" i="32"/>
  <c r="D5690" i="32"/>
  <c r="E5690" i="32"/>
  <c r="F5690" i="32"/>
  <c r="G5690" i="32"/>
  <c r="I5690" i="32"/>
  <c r="J5690" i="32"/>
  <c r="A5691" i="32"/>
  <c r="C5691" i="32"/>
  <c r="D5691" i="32"/>
  <c r="E5691" i="32"/>
  <c r="F5691" i="32"/>
  <c r="G5691" i="32"/>
  <c r="I5691" i="32"/>
  <c r="J5691" i="32"/>
  <c r="A5692" i="32"/>
  <c r="C5692" i="32"/>
  <c r="D5692" i="32"/>
  <c r="E5692" i="32"/>
  <c r="F5692" i="32"/>
  <c r="G5692" i="32"/>
  <c r="I5692" i="32"/>
  <c r="J5692" i="32"/>
  <c r="A5693" i="32"/>
  <c r="C5693" i="32"/>
  <c r="D5693" i="32"/>
  <c r="E5693" i="32"/>
  <c r="F5693" i="32"/>
  <c r="G5693" i="32"/>
  <c r="I5693" i="32"/>
  <c r="J5693" i="32"/>
  <c r="A5694" i="32"/>
  <c r="C5694" i="32"/>
  <c r="D5694" i="32"/>
  <c r="E5694" i="32"/>
  <c r="F5694" i="32"/>
  <c r="G5694" i="32"/>
  <c r="I5694" i="32"/>
  <c r="J5694" i="32"/>
  <c r="A5695" i="32"/>
  <c r="C5695" i="32"/>
  <c r="D5695" i="32"/>
  <c r="E5695" i="32"/>
  <c r="F5695" i="32"/>
  <c r="G5695" i="32"/>
  <c r="I5695" i="32"/>
  <c r="J5695" i="32"/>
  <c r="A5696" i="32"/>
  <c r="C5696" i="32"/>
  <c r="D5696" i="32"/>
  <c r="E5696" i="32"/>
  <c r="F5696" i="32"/>
  <c r="G5696" i="32"/>
  <c r="I5696" i="32"/>
  <c r="J5696" i="32"/>
  <c r="A5697" i="32"/>
  <c r="C5697" i="32"/>
  <c r="D5697" i="32"/>
  <c r="E5697" i="32"/>
  <c r="F5697" i="32"/>
  <c r="G5697" i="32"/>
  <c r="I5697" i="32"/>
  <c r="J5697" i="32"/>
  <c r="A5698" i="32"/>
  <c r="C5698" i="32"/>
  <c r="D5698" i="32"/>
  <c r="E5698" i="32"/>
  <c r="F5698" i="32"/>
  <c r="G5698" i="32"/>
  <c r="I5698" i="32"/>
  <c r="J5698" i="32"/>
  <c r="A5699" i="32"/>
  <c r="C5699" i="32"/>
  <c r="D5699" i="32"/>
  <c r="E5699" i="32"/>
  <c r="F5699" i="32"/>
  <c r="G5699" i="32"/>
  <c r="I5699" i="32"/>
  <c r="J5699" i="32"/>
  <c r="A5700" i="32"/>
  <c r="C5700" i="32"/>
  <c r="D5700" i="32"/>
  <c r="E5700" i="32"/>
  <c r="F5700" i="32"/>
  <c r="G5700" i="32"/>
  <c r="I5700" i="32"/>
  <c r="J5700" i="32"/>
  <c r="A5701" i="32"/>
  <c r="C5701" i="32"/>
  <c r="D5701" i="32"/>
  <c r="E5701" i="32"/>
  <c r="F5701" i="32"/>
  <c r="G5701" i="32"/>
  <c r="I5701" i="32"/>
  <c r="J5701" i="32"/>
  <c r="A5702" i="32"/>
  <c r="C5702" i="32"/>
  <c r="D5702" i="32"/>
  <c r="E5702" i="32"/>
  <c r="F5702" i="32"/>
  <c r="G5702" i="32"/>
  <c r="I5702" i="32"/>
  <c r="J5702" i="32"/>
  <c r="A5703" i="32"/>
  <c r="C5703" i="32"/>
  <c r="D5703" i="32"/>
  <c r="E5703" i="32"/>
  <c r="F5703" i="32"/>
  <c r="G5703" i="32"/>
  <c r="I5703" i="32"/>
  <c r="J5703" i="32"/>
  <c r="A5704" i="32"/>
  <c r="C5704" i="32"/>
  <c r="D5704" i="32"/>
  <c r="E5704" i="32"/>
  <c r="F5704" i="32"/>
  <c r="G5704" i="32"/>
  <c r="I5704" i="32"/>
  <c r="J5704" i="32"/>
  <c r="A5705" i="32"/>
  <c r="C5705" i="32"/>
  <c r="D5705" i="32"/>
  <c r="E5705" i="32"/>
  <c r="F5705" i="32"/>
  <c r="G5705" i="32"/>
  <c r="I5705" i="32"/>
  <c r="J5705" i="32"/>
  <c r="A5706" i="32"/>
  <c r="C5706" i="32"/>
  <c r="D5706" i="32"/>
  <c r="E5706" i="32"/>
  <c r="F5706" i="32"/>
  <c r="G5706" i="32"/>
  <c r="I5706" i="32"/>
  <c r="J5706" i="32"/>
  <c r="A5707" i="32"/>
  <c r="C5707" i="32"/>
  <c r="D5707" i="32"/>
  <c r="E5707" i="32"/>
  <c r="F5707" i="32"/>
  <c r="G5707" i="32"/>
  <c r="I5707" i="32"/>
  <c r="J5707" i="32"/>
  <c r="A5708" i="32"/>
  <c r="C5708" i="32"/>
  <c r="D5708" i="32"/>
  <c r="E5708" i="32"/>
  <c r="F5708" i="32"/>
  <c r="G5708" i="32"/>
  <c r="I5708" i="32"/>
  <c r="J5708" i="32"/>
  <c r="A5709" i="32"/>
  <c r="C5709" i="32"/>
  <c r="D5709" i="32"/>
  <c r="E5709" i="32"/>
  <c r="F5709" i="32"/>
  <c r="G5709" i="32"/>
  <c r="I5709" i="32"/>
  <c r="J5709" i="32"/>
  <c r="A5710" i="32"/>
  <c r="C5710" i="32"/>
  <c r="D5710" i="32"/>
  <c r="E5710" i="32"/>
  <c r="F5710" i="32"/>
  <c r="G5710" i="32"/>
  <c r="I5710" i="32"/>
  <c r="J5710" i="32"/>
  <c r="A5711" i="32"/>
  <c r="C5711" i="32"/>
  <c r="D5711" i="32"/>
  <c r="E5711" i="32"/>
  <c r="F5711" i="32"/>
  <c r="G5711" i="32"/>
  <c r="I5711" i="32"/>
  <c r="J5711" i="32"/>
  <c r="A5712" i="32"/>
  <c r="C5712" i="32"/>
  <c r="D5712" i="32"/>
  <c r="E5712" i="32"/>
  <c r="F5712" i="32"/>
  <c r="G5712" i="32"/>
  <c r="I5712" i="32"/>
  <c r="J5712" i="32"/>
  <c r="A5713" i="32"/>
  <c r="C5713" i="32"/>
  <c r="D5713" i="32"/>
  <c r="E5713" i="32"/>
  <c r="F5713" i="32"/>
  <c r="G5713" i="32"/>
  <c r="I5713" i="32"/>
  <c r="J5713" i="32"/>
  <c r="A5714" i="32"/>
  <c r="C5714" i="32"/>
  <c r="D5714" i="32"/>
  <c r="E5714" i="32"/>
  <c r="F5714" i="32"/>
  <c r="G5714" i="32"/>
  <c r="I5714" i="32"/>
  <c r="J5714" i="32"/>
  <c r="A5715" i="32"/>
  <c r="C5715" i="32"/>
  <c r="D5715" i="32"/>
  <c r="E5715" i="32"/>
  <c r="F5715" i="32"/>
  <c r="G5715" i="32"/>
  <c r="I5715" i="32"/>
  <c r="J5715" i="32"/>
  <c r="A5716" i="32"/>
  <c r="C5716" i="32"/>
  <c r="D5716" i="32"/>
  <c r="E5716" i="32"/>
  <c r="F5716" i="32"/>
  <c r="G5716" i="32"/>
  <c r="I5716" i="32"/>
  <c r="J5716" i="32"/>
  <c r="A5717" i="32"/>
  <c r="C5717" i="32"/>
  <c r="D5717" i="32"/>
  <c r="E5717" i="32"/>
  <c r="F5717" i="32"/>
  <c r="G5717" i="32"/>
  <c r="I5717" i="32"/>
  <c r="J5717" i="32"/>
  <c r="A5718" i="32"/>
  <c r="C5718" i="32"/>
  <c r="D5718" i="32"/>
  <c r="E5718" i="32"/>
  <c r="F5718" i="32"/>
  <c r="G5718" i="32"/>
  <c r="I5718" i="32"/>
  <c r="J5718" i="32"/>
  <c r="A5719" i="32"/>
  <c r="C5719" i="32"/>
  <c r="D5719" i="32"/>
  <c r="E5719" i="32"/>
  <c r="F5719" i="32"/>
  <c r="G5719" i="32"/>
  <c r="I5719" i="32"/>
  <c r="J5719" i="32"/>
  <c r="A5720" i="32"/>
  <c r="C5720" i="32"/>
  <c r="D5720" i="32"/>
  <c r="E5720" i="32"/>
  <c r="F5720" i="32"/>
  <c r="G5720" i="32"/>
  <c r="I5720" i="32"/>
  <c r="J5720" i="32"/>
  <c r="A5721" i="32"/>
  <c r="C5721" i="32"/>
  <c r="D5721" i="32"/>
  <c r="E5721" i="32"/>
  <c r="F5721" i="32"/>
  <c r="G5721" i="32"/>
  <c r="I5721" i="32"/>
  <c r="J5721" i="32"/>
  <c r="A5722" i="32"/>
  <c r="C5722" i="32"/>
  <c r="D5722" i="32"/>
  <c r="E5722" i="32"/>
  <c r="F5722" i="32"/>
  <c r="G5722" i="32"/>
  <c r="I5722" i="32"/>
  <c r="J5722" i="32"/>
  <c r="A5723" i="32"/>
  <c r="C5723" i="32"/>
  <c r="D5723" i="32"/>
  <c r="E5723" i="32"/>
  <c r="F5723" i="32"/>
  <c r="G5723" i="32"/>
  <c r="I5723" i="32"/>
  <c r="J5723" i="32"/>
  <c r="A5724" i="32"/>
  <c r="C5724" i="32"/>
  <c r="D5724" i="32"/>
  <c r="E5724" i="32"/>
  <c r="F5724" i="32"/>
  <c r="G5724" i="32"/>
  <c r="I5724" i="32"/>
  <c r="J5724" i="32"/>
  <c r="A5725" i="32"/>
  <c r="C5725" i="32"/>
  <c r="D5725" i="32"/>
  <c r="E5725" i="32"/>
  <c r="F5725" i="32"/>
  <c r="G5725" i="32"/>
  <c r="I5725" i="32"/>
  <c r="J5725" i="32"/>
  <c r="A5726" i="32"/>
  <c r="C5726" i="32"/>
  <c r="D5726" i="32"/>
  <c r="E5726" i="32"/>
  <c r="F5726" i="32"/>
  <c r="G5726" i="32"/>
  <c r="I5726" i="32"/>
  <c r="J5726" i="32"/>
  <c r="A5727" i="32"/>
  <c r="C5727" i="32"/>
  <c r="D5727" i="32"/>
  <c r="E5727" i="32"/>
  <c r="F5727" i="32"/>
  <c r="G5727" i="32"/>
  <c r="I5727" i="32"/>
  <c r="J5727" i="32"/>
  <c r="A5728" i="32"/>
  <c r="C5728" i="32"/>
  <c r="D5728" i="32"/>
  <c r="E5728" i="32"/>
  <c r="F5728" i="32"/>
  <c r="G5728" i="32"/>
  <c r="I5728" i="32"/>
  <c r="J5728" i="32"/>
  <c r="A5729" i="32"/>
  <c r="C5729" i="32"/>
  <c r="D5729" i="32"/>
  <c r="E5729" i="32"/>
  <c r="F5729" i="32"/>
  <c r="G5729" i="32"/>
  <c r="I5729" i="32"/>
  <c r="J5729" i="32"/>
  <c r="A5730" i="32"/>
  <c r="C5730" i="32"/>
  <c r="D5730" i="32"/>
  <c r="E5730" i="32"/>
  <c r="F5730" i="32"/>
  <c r="G5730" i="32"/>
  <c r="I5730" i="32"/>
  <c r="J5730" i="32"/>
  <c r="A5731" i="32"/>
  <c r="C5731" i="32"/>
  <c r="D5731" i="32"/>
  <c r="E5731" i="32"/>
  <c r="F5731" i="32"/>
  <c r="G5731" i="32"/>
  <c r="I5731" i="32"/>
  <c r="J5731" i="32"/>
  <c r="A5732" i="32"/>
  <c r="C5732" i="32"/>
  <c r="D5732" i="32"/>
  <c r="E5732" i="32"/>
  <c r="F5732" i="32"/>
  <c r="G5732" i="32"/>
  <c r="I5732" i="32"/>
  <c r="J5732" i="32"/>
  <c r="A5733" i="32"/>
  <c r="C5733" i="32"/>
  <c r="D5733" i="32"/>
  <c r="E5733" i="32"/>
  <c r="F5733" i="32"/>
  <c r="G5733" i="32"/>
  <c r="I5733" i="32"/>
  <c r="J5733" i="32"/>
  <c r="A5734" i="32"/>
  <c r="C5734" i="32"/>
  <c r="D5734" i="32"/>
  <c r="E5734" i="32"/>
  <c r="F5734" i="32"/>
  <c r="G5734" i="32"/>
  <c r="I5734" i="32"/>
  <c r="J5734" i="32"/>
  <c r="A5735" i="32"/>
  <c r="C5735" i="32"/>
  <c r="D5735" i="32"/>
  <c r="E5735" i="32"/>
  <c r="F5735" i="32"/>
  <c r="G5735" i="32"/>
  <c r="I5735" i="32"/>
  <c r="J5735" i="32"/>
  <c r="A5736" i="32"/>
  <c r="C5736" i="32"/>
  <c r="D5736" i="32"/>
  <c r="E5736" i="32"/>
  <c r="F5736" i="32"/>
  <c r="G5736" i="32"/>
  <c r="I5736" i="32"/>
  <c r="J5736" i="32"/>
  <c r="A5737" i="32"/>
  <c r="C5737" i="32"/>
  <c r="D5737" i="32"/>
  <c r="E5737" i="32"/>
  <c r="F5737" i="32"/>
  <c r="G5737" i="32"/>
  <c r="I5737" i="32"/>
  <c r="J5737" i="32"/>
  <c r="A5738" i="32"/>
  <c r="C5738" i="32"/>
  <c r="D5738" i="32"/>
  <c r="E5738" i="32"/>
  <c r="F5738" i="32"/>
  <c r="G5738" i="32"/>
  <c r="I5738" i="32"/>
  <c r="J5738" i="32"/>
  <c r="A5739" i="32"/>
  <c r="C5739" i="32"/>
  <c r="D5739" i="32"/>
  <c r="E5739" i="32"/>
  <c r="F5739" i="32"/>
  <c r="G5739" i="32"/>
  <c r="I5739" i="32"/>
  <c r="J5739" i="32"/>
  <c r="A5740" i="32"/>
  <c r="C5740" i="32"/>
  <c r="D5740" i="32"/>
  <c r="E5740" i="32"/>
  <c r="F5740" i="32"/>
  <c r="G5740" i="32"/>
  <c r="I5740" i="32"/>
  <c r="J5740" i="32"/>
  <c r="A5741" i="32"/>
  <c r="C5741" i="32"/>
  <c r="D5741" i="32"/>
  <c r="E5741" i="32"/>
  <c r="F5741" i="32"/>
  <c r="G5741" i="32"/>
  <c r="I5741" i="32"/>
  <c r="J5741" i="32"/>
  <c r="A5742" i="32"/>
  <c r="C5742" i="32"/>
  <c r="D5742" i="32"/>
  <c r="E5742" i="32"/>
  <c r="F5742" i="32"/>
  <c r="G5742" i="32"/>
  <c r="I5742" i="32"/>
  <c r="J5742" i="32"/>
  <c r="A5743" i="32"/>
  <c r="C5743" i="32"/>
  <c r="D5743" i="32"/>
  <c r="E5743" i="32"/>
  <c r="F5743" i="32"/>
  <c r="G5743" i="32"/>
  <c r="I5743" i="32"/>
  <c r="J5743" i="32"/>
  <c r="A5744" i="32"/>
  <c r="C5744" i="32"/>
  <c r="D5744" i="32"/>
  <c r="E5744" i="32"/>
  <c r="F5744" i="32"/>
  <c r="G5744" i="32"/>
  <c r="I5744" i="32"/>
  <c r="J5744" i="32"/>
  <c r="A5745" i="32"/>
  <c r="C5745" i="32"/>
  <c r="D5745" i="32"/>
  <c r="E5745" i="32"/>
  <c r="F5745" i="32"/>
  <c r="G5745" i="32"/>
  <c r="I5745" i="32"/>
  <c r="J5745" i="32"/>
  <c r="A5746" i="32"/>
  <c r="C5746" i="32"/>
  <c r="D5746" i="32"/>
  <c r="E5746" i="32"/>
  <c r="F5746" i="32"/>
  <c r="G5746" i="32"/>
  <c r="I5746" i="32"/>
  <c r="J5746" i="32"/>
  <c r="A5747" i="32"/>
  <c r="C5747" i="32"/>
  <c r="D5747" i="32"/>
  <c r="E5747" i="32"/>
  <c r="F5747" i="32"/>
  <c r="G5747" i="32"/>
  <c r="I5747" i="32"/>
  <c r="J5747" i="32"/>
  <c r="A5748" i="32"/>
  <c r="C5748" i="32"/>
  <c r="D5748" i="32"/>
  <c r="E5748" i="32"/>
  <c r="F5748" i="32"/>
  <c r="G5748" i="32"/>
  <c r="I5748" i="32"/>
  <c r="J5748" i="32"/>
  <c r="A5749" i="32"/>
  <c r="C5749" i="32"/>
  <c r="D5749" i="32"/>
  <c r="E5749" i="32"/>
  <c r="F5749" i="32"/>
  <c r="G5749" i="32"/>
  <c r="I5749" i="32"/>
  <c r="J5749" i="32"/>
  <c r="A5750" i="32"/>
  <c r="C5750" i="32"/>
  <c r="D5750" i="32"/>
  <c r="E5750" i="32"/>
  <c r="F5750" i="32"/>
  <c r="G5750" i="32"/>
  <c r="I5750" i="32"/>
  <c r="J5750" i="32"/>
  <c r="A5751" i="32"/>
  <c r="C5751" i="32"/>
  <c r="D5751" i="32"/>
  <c r="E5751" i="32"/>
  <c r="F5751" i="32"/>
  <c r="G5751" i="32"/>
  <c r="I5751" i="32"/>
  <c r="J5751" i="32"/>
  <c r="A5752" i="32"/>
  <c r="C5752" i="32"/>
  <c r="D5752" i="32"/>
  <c r="E5752" i="32"/>
  <c r="F5752" i="32"/>
  <c r="G5752" i="32"/>
  <c r="I5752" i="32"/>
  <c r="J5752" i="32"/>
  <c r="A5753" i="32"/>
  <c r="C5753" i="32"/>
  <c r="D5753" i="32"/>
  <c r="E5753" i="32"/>
  <c r="F5753" i="32"/>
  <c r="G5753" i="32"/>
  <c r="I5753" i="32"/>
  <c r="J5753" i="32"/>
  <c r="A5754" i="32"/>
  <c r="C5754" i="32"/>
  <c r="D5754" i="32"/>
  <c r="E5754" i="32"/>
  <c r="F5754" i="32"/>
  <c r="G5754" i="32"/>
  <c r="I5754" i="32"/>
  <c r="J5754" i="32"/>
  <c r="A5755" i="32"/>
  <c r="C5755" i="32"/>
  <c r="D5755" i="32"/>
  <c r="E5755" i="32"/>
  <c r="F5755" i="32"/>
  <c r="G5755" i="32"/>
  <c r="I5755" i="32"/>
  <c r="J5755" i="32"/>
  <c r="A5756" i="32"/>
  <c r="C5756" i="32"/>
  <c r="D5756" i="32"/>
  <c r="E5756" i="32"/>
  <c r="F5756" i="32"/>
  <c r="G5756" i="32"/>
  <c r="I5756" i="32"/>
  <c r="J5756" i="32"/>
  <c r="A5757" i="32"/>
  <c r="C5757" i="32"/>
  <c r="D5757" i="32"/>
  <c r="E5757" i="32"/>
  <c r="F5757" i="32"/>
  <c r="G5757" i="32"/>
  <c r="I5757" i="32"/>
  <c r="J5757" i="32"/>
  <c r="A5758" i="32"/>
  <c r="C5758" i="32"/>
  <c r="D5758" i="32"/>
  <c r="E5758" i="32"/>
  <c r="F5758" i="32"/>
  <c r="G5758" i="32"/>
  <c r="I5758" i="32"/>
  <c r="J5758" i="32"/>
  <c r="A5759" i="32"/>
  <c r="C5759" i="32"/>
  <c r="D5759" i="32"/>
  <c r="E5759" i="32"/>
  <c r="F5759" i="32"/>
  <c r="G5759" i="32"/>
  <c r="I5759" i="32"/>
  <c r="J5759" i="32"/>
  <c r="A5760" i="32"/>
  <c r="C5760" i="32"/>
  <c r="D5760" i="32"/>
  <c r="E5760" i="32"/>
  <c r="F5760" i="32"/>
  <c r="G5760" i="32"/>
  <c r="I5760" i="32"/>
  <c r="J5760" i="32"/>
  <c r="A5761" i="32"/>
  <c r="C5761" i="32"/>
  <c r="D5761" i="32"/>
  <c r="E5761" i="32"/>
  <c r="F5761" i="32"/>
  <c r="G5761" i="32"/>
  <c r="I5761" i="32"/>
  <c r="J5761" i="32"/>
  <c r="A5762" i="32"/>
  <c r="C5762" i="32"/>
  <c r="D5762" i="32"/>
  <c r="E5762" i="32"/>
  <c r="F5762" i="32"/>
  <c r="G5762" i="32"/>
  <c r="I5762" i="32"/>
  <c r="J5762" i="32"/>
  <c r="A5763" i="32"/>
  <c r="C5763" i="32"/>
  <c r="D5763" i="32"/>
  <c r="E5763" i="32"/>
  <c r="F5763" i="32"/>
  <c r="G5763" i="32"/>
  <c r="I5763" i="32"/>
  <c r="J5763" i="32"/>
  <c r="A5764" i="32"/>
  <c r="C5764" i="32"/>
  <c r="D5764" i="32"/>
  <c r="E5764" i="32"/>
  <c r="F5764" i="32"/>
  <c r="G5764" i="32"/>
  <c r="I5764" i="32"/>
  <c r="J5764" i="32"/>
  <c r="A5765" i="32"/>
  <c r="C5765" i="32"/>
  <c r="D5765" i="32"/>
  <c r="E5765" i="32"/>
  <c r="F5765" i="32"/>
  <c r="G5765" i="32"/>
  <c r="I5765" i="32"/>
  <c r="J5765" i="32"/>
  <c r="A5766" i="32"/>
  <c r="C5766" i="32"/>
  <c r="D5766" i="32"/>
  <c r="E5766" i="32"/>
  <c r="F5766" i="32"/>
  <c r="G5766" i="32"/>
  <c r="I5766" i="32"/>
  <c r="J5766" i="32"/>
  <c r="A5767" i="32"/>
  <c r="C5767" i="32"/>
  <c r="D5767" i="32"/>
  <c r="E5767" i="32"/>
  <c r="F5767" i="32"/>
  <c r="G5767" i="32"/>
  <c r="I5767" i="32"/>
  <c r="J5767" i="32"/>
  <c r="A5768" i="32"/>
  <c r="C5768" i="32"/>
  <c r="D5768" i="32"/>
  <c r="E5768" i="32"/>
  <c r="F5768" i="32"/>
  <c r="G5768" i="32"/>
  <c r="I5768" i="32"/>
  <c r="J5768" i="32"/>
  <c r="A5769" i="32"/>
  <c r="C5769" i="32"/>
  <c r="D5769" i="32"/>
  <c r="E5769" i="32"/>
  <c r="F5769" i="32"/>
  <c r="G5769" i="32"/>
  <c r="I5769" i="32"/>
  <c r="J5769" i="32"/>
  <c r="A5770" i="32"/>
  <c r="C5770" i="32"/>
  <c r="D5770" i="32"/>
  <c r="E5770" i="32"/>
  <c r="F5770" i="32"/>
  <c r="G5770" i="32"/>
  <c r="I5770" i="32"/>
  <c r="J5770" i="32"/>
  <c r="A5771" i="32"/>
  <c r="C5771" i="32"/>
  <c r="D5771" i="32"/>
  <c r="E5771" i="32"/>
  <c r="F5771" i="32"/>
  <c r="G5771" i="32"/>
  <c r="I5771" i="32"/>
  <c r="J5771" i="32"/>
  <c r="A5772" i="32"/>
  <c r="C5772" i="32"/>
  <c r="D5772" i="32"/>
  <c r="E5772" i="32"/>
  <c r="F5772" i="32"/>
  <c r="G5772" i="32"/>
  <c r="I5772" i="32"/>
  <c r="J5772" i="32"/>
  <c r="A5773" i="32"/>
  <c r="C5773" i="32"/>
  <c r="D5773" i="32"/>
  <c r="E5773" i="32"/>
  <c r="F5773" i="32"/>
  <c r="G5773" i="32"/>
  <c r="I5773" i="32"/>
  <c r="J5773" i="32"/>
  <c r="A5774" i="32"/>
  <c r="C5774" i="32"/>
  <c r="D5774" i="32"/>
  <c r="E5774" i="32"/>
  <c r="F5774" i="32"/>
  <c r="G5774" i="32"/>
  <c r="I5774" i="32"/>
  <c r="J5774" i="32"/>
  <c r="A5775" i="32"/>
  <c r="C5775" i="32"/>
  <c r="D5775" i="32"/>
  <c r="E5775" i="32"/>
  <c r="F5775" i="32"/>
  <c r="G5775" i="32"/>
  <c r="I5775" i="32"/>
  <c r="J5775" i="32"/>
  <c r="A5776" i="32"/>
  <c r="C5776" i="32"/>
  <c r="D5776" i="32"/>
  <c r="E5776" i="32"/>
  <c r="F5776" i="32"/>
  <c r="G5776" i="32"/>
  <c r="I5776" i="32"/>
  <c r="J5776" i="32"/>
  <c r="A5777" i="32"/>
  <c r="C5777" i="32"/>
  <c r="D5777" i="32"/>
  <c r="E5777" i="32"/>
  <c r="F5777" i="32"/>
  <c r="G5777" i="32"/>
  <c r="I5777" i="32"/>
  <c r="J5777" i="32"/>
  <c r="A5778" i="32"/>
  <c r="C5778" i="32"/>
  <c r="D5778" i="32"/>
  <c r="E5778" i="32"/>
  <c r="F5778" i="32"/>
  <c r="G5778" i="32"/>
  <c r="I5778" i="32"/>
  <c r="J5778" i="32"/>
  <c r="A5779" i="32"/>
  <c r="C5779" i="32"/>
  <c r="D5779" i="32"/>
  <c r="E5779" i="32"/>
  <c r="F5779" i="32"/>
  <c r="G5779" i="32"/>
  <c r="I5779" i="32"/>
  <c r="J5779" i="32"/>
  <c r="A5780" i="32"/>
  <c r="C5780" i="32"/>
  <c r="D5780" i="32"/>
  <c r="E5780" i="32"/>
  <c r="F5780" i="32"/>
  <c r="G5780" i="32"/>
  <c r="I5780" i="32"/>
  <c r="J5780" i="32"/>
  <c r="A5781" i="32"/>
  <c r="C5781" i="32"/>
  <c r="D5781" i="32"/>
  <c r="E5781" i="32"/>
  <c r="F5781" i="32"/>
  <c r="G5781" i="32"/>
  <c r="I5781" i="32"/>
  <c r="J5781" i="32"/>
  <c r="A5782" i="32"/>
  <c r="C5782" i="32"/>
  <c r="D5782" i="32"/>
  <c r="E5782" i="32"/>
  <c r="F5782" i="32"/>
  <c r="G5782" i="32"/>
  <c r="I5782" i="32"/>
  <c r="J5782" i="32"/>
  <c r="A5783" i="32"/>
  <c r="C5783" i="32"/>
  <c r="D5783" i="32"/>
  <c r="E5783" i="32"/>
  <c r="F5783" i="32"/>
  <c r="G5783" i="32"/>
  <c r="I5783" i="32"/>
  <c r="J5783" i="32"/>
  <c r="A5784" i="32"/>
  <c r="C5784" i="32"/>
  <c r="D5784" i="32"/>
  <c r="E5784" i="32"/>
  <c r="F5784" i="32"/>
  <c r="G5784" i="32"/>
  <c r="I5784" i="32"/>
  <c r="J5784" i="32"/>
  <c r="A5785" i="32"/>
  <c r="C5785" i="32"/>
  <c r="D5785" i="32"/>
  <c r="E5785" i="32"/>
  <c r="F5785" i="32"/>
  <c r="G5785" i="32"/>
  <c r="I5785" i="32"/>
  <c r="J5785" i="32"/>
  <c r="A5786" i="32"/>
  <c r="C5786" i="32"/>
  <c r="D5786" i="32"/>
  <c r="E5786" i="32"/>
  <c r="F5786" i="32"/>
  <c r="G5786" i="32"/>
  <c r="I5786" i="32"/>
  <c r="J5786" i="32"/>
  <c r="A5787" i="32"/>
  <c r="C5787" i="32"/>
  <c r="D5787" i="32"/>
  <c r="E5787" i="32"/>
  <c r="F5787" i="32"/>
  <c r="G5787" i="32"/>
  <c r="I5787" i="32"/>
  <c r="J5787" i="32"/>
  <c r="A5788" i="32"/>
  <c r="C5788" i="32"/>
  <c r="D5788" i="32"/>
  <c r="E5788" i="32"/>
  <c r="F5788" i="32"/>
  <c r="G5788" i="32"/>
  <c r="I5788" i="32"/>
  <c r="J5788" i="32"/>
  <c r="A5789" i="32"/>
  <c r="C5789" i="32"/>
  <c r="D5789" i="32"/>
  <c r="E5789" i="32"/>
  <c r="F5789" i="32"/>
  <c r="G5789" i="32"/>
  <c r="I5789" i="32"/>
  <c r="J5789" i="32"/>
  <c r="A5790" i="32"/>
  <c r="C5790" i="32"/>
  <c r="D5790" i="32"/>
  <c r="E5790" i="32"/>
  <c r="F5790" i="32"/>
  <c r="G5790" i="32"/>
  <c r="I5790" i="32"/>
  <c r="J5790" i="32"/>
  <c r="A5791" i="32"/>
  <c r="C5791" i="32"/>
  <c r="D5791" i="32"/>
  <c r="E5791" i="32"/>
  <c r="F5791" i="32"/>
  <c r="G5791" i="32"/>
  <c r="I5791" i="32"/>
  <c r="J5791" i="32"/>
  <c r="A5792" i="32"/>
  <c r="C5792" i="32"/>
  <c r="D5792" i="32"/>
  <c r="E5792" i="32"/>
  <c r="F5792" i="32"/>
  <c r="G5792" i="32"/>
  <c r="I5792" i="32"/>
  <c r="J5792" i="32"/>
  <c r="A5793" i="32"/>
  <c r="C5793" i="32"/>
  <c r="D5793" i="32"/>
  <c r="E5793" i="32"/>
  <c r="F5793" i="32"/>
  <c r="G5793" i="32"/>
  <c r="I5793" i="32"/>
  <c r="J5793" i="32"/>
  <c r="A5794" i="32"/>
  <c r="C5794" i="32"/>
  <c r="D5794" i="32"/>
  <c r="E5794" i="32"/>
  <c r="F5794" i="32"/>
  <c r="G5794" i="32"/>
  <c r="I5794" i="32"/>
  <c r="J5794" i="32"/>
  <c r="A5795" i="32"/>
  <c r="C5795" i="32"/>
  <c r="D5795" i="32"/>
  <c r="E5795" i="32"/>
  <c r="F5795" i="32"/>
  <c r="G5795" i="32"/>
  <c r="I5795" i="32"/>
  <c r="J5795" i="32"/>
  <c r="A5796" i="32"/>
  <c r="C5796" i="32"/>
  <c r="D5796" i="32"/>
  <c r="E5796" i="32"/>
  <c r="F5796" i="32"/>
  <c r="G5796" i="32"/>
  <c r="I5796" i="32"/>
  <c r="J5796" i="32"/>
  <c r="A5797" i="32"/>
  <c r="C5797" i="32"/>
  <c r="D5797" i="32"/>
  <c r="E5797" i="32"/>
  <c r="F5797" i="32"/>
  <c r="G5797" i="32"/>
  <c r="I5797" i="32"/>
  <c r="J5797" i="32"/>
  <c r="A5798" i="32"/>
  <c r="C5798" i="32"/>
  <c r="D5798" i="32"/>
  <c r="E5798" i="32"/>
  <c r="F5798" i="32"/>
  <c r="G5798" i="32"/>
  <c r="I5798" i="32"/>
  <c r="J5798" i="32"/>
  <c r="A5799" i="32"/>
  <c r="C5799" i="32"/>
  <c r="D5799" i="32"/>
  <c r="E5799" i="32"/>
  <c r="F5799" i="32"/>
  <c r="G5799" i="32"/>
  <c r="I5799" i="32"/>
  <c r="J5799" i="32"/>
  <c r="A5800" i="32"/>
  <c r="C5800" i="32"/>
  <c r="D5800" i="32"/>
  <c r="E5800" i="32"/>
  <c r="F5800" i="32"/>
  <c r="G5800" i="32"/>
  <c r="I5800" i="32"/>
  <c r="J5800" i="32"/>
  <c r="A5801" i="32"/>
  <c r="C5801" i="32"/>
  <c r="D5801" i="32"/>
  <c r="E5801" i="32"/>
  <c r="F5801" i="32"/>
  <c r="G5801" i="32"/>
  <c r="I5801" i="32"/>
  <c r="J5801" i="32"/>
  <c r="A5802" i="32"/>
  <c r="C5802" i="32"/>
  <c r="D5802" i="32"/>
  <c r="E5802" i="32"/>
  <c r="F5802" i="32"/>
  <c r="G5802" i="32"/>
  <c r="I5802" i="32"/>
  <c r="J5802" i="32"/>
  <c r="A5803" i="32"/>
  <c r="C5803" i="32"/>
  <c r="D5803" i="32"/>
  <c r="E5803" i="32"/>
  <c r="F5803" i="32"/>
  <c r="G5803" i="32"/>
  <c r="I5803" i="32"/>
  <c r="J5803" i="32"/>
  <c r="A5804" i="32"/>
  <c r="C5804" i="32"/>
  <c r="D5804" i="32"/>
  <c r="E5804" i="32"/>
  <c r="F5804" i="32"/>
  <c r="G5804" i="32"/>
  <c r="I5804" i="32"/>
  <c r="J5804" i="32"/>
  <c r="A5805" i="32"/>
  <c r="C5805" i="32"/>
  <c r="D5805" i="32"/>
  <c r="E5805" i="32"/>
  <c r="F5805" i="32"/>
  <c r="G5805" i="32"/>
  <c r="I5805" i="32"/>
  <c r="J5805" i="32"/>
  <c r="A5806" i="32"/>
  <c r="C5806" i="32"/>
  <c r="D5806" i="32"/>
  <c r="E5806" i="32"/>
  <c r="F5806" i="32"/>
  <c r="G5806" i="32"/>
  <c r="I5806" i="32"/>
  <c r="J5806" i="32"/>
  <c r="A5807" i="32"/>
  <c r="C5807" i="32"/>
  <c r="D5807" i="32"/>
  <c r="E5807" i="32"/>
  <c r="F5807" i="32"/>
  <c r="G5807" i="32"/>
  <c r="I5807" i="32"/>
  <c r="J5807" i="32"/>
  <c r="A5808" i="32"/>
  <c r="C5808" i="32"/>
  <c r="D5808" i="32"/>
  <c r="E5808" i="32"/>
  <c r="F5808" i="32"/>
  <c r="G5808" i="32"/>
  <c r="I5808" i="32"/>
  <c r="J5808" i="32"/>
  <c r="A5809" i="32"/>
  <c r="C5809" i="32"/>
  <c r="D5809" i="32"/>
  <c r="E5809" i="32"/>
  <c r="F5809" i="32"/>
  <c r="G5809" i="32"/>
  <c r="I5809" i="32"/>
  <c r="J5809" i="32"/>
  <c r="A5810" i="32"/>
  <c r="C5810" i="32"/>
  <c r="D5810" i="32"/>
  <c r="E5810" i="32"/>
  <c r="F5810" i="32"/>
  <c r="G5810" i="32"/>
  <c r="I5810" i="32"/>
  <c r="J5810" i="32"/>
  <c r="A5811" i="32"/>
  <c r="C5811" i="32"/>
  <c r="D5811" i="32"/>
  <c r="E5811" i="32"/>
  <c r="F5811" i="32"/>
  <c r="G5811" i="32"/>
  <c r="I5811" i="32"/>
  <c r="J5811" i="32"/>
  <c r="A5812" i="32"/>
  <c r="C5812" i="32"/>
  <c r="D5812" i="32"/>
  <c r="E5812" i="32"/>
  <c r="F5812" i="32"/>
  <c r="G5812" i="32"/>
  <c r="I5812" i="32"/>
  <c r="J5812" i="32"/>
  <c r="A5813" i="32"/>
  <c r="C5813" i="32"/>
  <c r="D5813" i="32"/>
  <c r="E5813" i="32"/>
  <c r="F5813" i="32"/>
  <c r="G5813" i="32"/>
  <c r="I5813" i="32"/>
  <c r="J5813" i="32"/>
  <c r="A5814" i="32"/>
  <c r="C5814" i="32"/>
  <c r="D5814" i="32"/>
  <c r="E5814" i="32"/>
  <c r="F5814" i="32"/>
  <c r="G5814" i="32"/>
  <c r="I5814" i="32"/>
  <c r="J5814" i="32"/>
  <c r="A5815" i="32"/>
  <c r="C5815" i="32"/>
  <c r="D5815" i="32"/>
  <c r="E5815" i="32"/>
  <c r="F5815" i="32"/>
  <c r="G5815" i="32"/>
  <c r="I5815" i="32"/>
  <c r="J5815" i="32"/>
  <c r="A5816" i="32"/>
  <c r="C5816" i="32"/>
  <c r="D5816" i="32"/>
  <c r="E5816" i="32"/>
  <c r="F5816" i="32"/>
  <c r="G5816" i="32"/>
  <c r="I5816" i="32"/>
  <c r="J5816" i="32"/>
  <c r="A5817" i="32"/>
  <c r="C5817" i="32"/>
  <c r="D5817" i="32"/>
  <c r="E5817" i="32"/>
  <c r="F5817" i="32"/>
  <c r="G5817" i="32"/>
  <c r="I5817" i="32"/>
  <c r="J5817" i="32"/>
  <c r="A5818" i="32"/>
  <c r="C5818" i="32"/>
  <c r="D5818" i="32"/>
  <c r="E5818" i="32"/>
  <c r="F5818" i="32"/>
  <c r="G5818" i="32"/>
  <c r="I5818" i="32"/>
  <c r="J5818" i="32"/>
  <c r="A5819" i="32"/>
  <c r="C5819" i="32"/>
  <c r="D5819" i="32"/>
  <c r="E5819" i="32"/>
  <c r="F5819" i="32"/>
  <c r="G5819" i="32"/>
  <c r="I5819" i="32"/>
  <c r="J5819" i="32"/>
  <c r="A5820" i="32"/>
  <c r="C5820" i="32"/>
  <c r="D5820" i="32"/>
  <c r="E5820" i="32"/>
  <c r="F5820" i="32"/>
  <c r="G5820" i="32"/>
  <c r="I5820" i="32"/>
  <c r="J5820" i="32"/>
  <c r="A5821" i="32"/>
  <c r="C5821" i="32"/>
  <c r="D5821" i="32"/>
  <c r="E5821" i="32"/>
  <c r="F5821" i="32"/>
  <c r="G5821" i="32"/>
  <c r="I5821" i="32"/>
  <c r="J5821" i="32"/>
  <c r="A5822" i="32"/>
  <c r="C5822" i="32"/>
  <c r="D5822" i="32"/>
  <c r="E5822" i="32"/>
  <c r="F5822" i="32"/>
  <c r="G5822" i="32"/>
  <c r="I5822" i="32"/>
  <c r="J5822" i="32"/>
  <c r="A5823" i="32"/>
  <c r="C5823" i="32"/>
  <c r="D5823" i="32"/>
  <c r="E5823" i="32"/>
  <c r="F5823" i="32"/>
  <c r="G5823" i="32"/>
  <c r="I5823" i="32"/>
  <c r="J5823" i="32"/>
  <c r="A5824" i="32"/>
  <c r="C5824" i="32"/>
  <c r="D5824" i="32"/>
  <c r="E5824" i="32"/>
  <c r="F5824" i="32"/>
  <c r="G5824" i="32"/>
  <c r="I5824" i="32"/>
  <c r="J5824" i="32"/>
  <c r="A5825" i="32"/>
  <c r="C5825" i="32"/>
  <c r="D5825" i="32"/>
  <c r="E5825" i="32"/>
  <c r="F5825" i="32"/>
  <c r="G5825" i="32"/>
  <c r="I5825" i="32"/>
  <c r="J5825" i="32"/>
  <c r="A5826" i="32"/>
  <c r="C5826" i="32"/>
  <c r="D5826" i="32"/>
  <c r="E5826" i="32"/>
  <c r="F5826" i="32"/>
  <c r="G5826" i="32"/>
  <c r="I5826" i="32"/>
  <c r="J5826" i="32"/>
  <c r="A5827" i="32"/>
  <c r="C5827" i="32"/>
  <c r="D5827" i="32"/>
  <c r="E5827" i="32"/>
  <c r="F5827" i="32"/>
  <c r="G5827" i="32"/>
  <c r="I5827" i="32"/>
  <c r="J5827" i="32"/>
  <c r="A5828" i="32"/>
  <c r="C5828" i="32"/>
  <c r="D5828" i="32"/>
  <c r="E5828" i="32"/>
  <c r="F5828" i="32"/>
  <c r="G5828" i="32"/>
  <c r="I5828" i="32"/>
  <c r="J5828" i="32"/>
  <c r="A5829" i="32"/>
  <c r="C5829" i="32"/>
  <c r="D5829" i="32"/>
  <c r="E5829" i="32"/>
  <c r="F5829" i="32"/>
  <c r="G5829" i="32"/>
  <c r="I5829" i="32"/>
  <c r="J5829" i="32"/>
  <c r="A5830" i="32"/>
  <c r="C5830" i="32"/>
  <c r="D5830" i="32"/>
  <c r="E5830" i="32"/>
  <c r="F5830" i="32"/>
  <c r="G5830" i="32"/>
  <c r="I5830" i="32"/>
  <c r="J5830" i="32"/>
  <c r="A5831" i="32"/>
  <c r="C5831" i="32"/>
  <c r="D5831" i="32"/>
  <c r="E5831" i="32"/>
  <c r="F5831" i="32"/>
  <c r="G5831" i="32"/>
  <c r="I5831" i="32"/>
  <c r="J5831" i="32"/>
  <c r="A5832" i="32"/>
  <c r="C5832" i="32"/>
  <c r="D5832" i="32"/>
  <c r="E5832" i="32"/>
  <c r="F5832" i="32"/>
  <c r="G5832" i="32"/>
  <c r="I5832" i="32"/>
  <c r="J5832" i="32"/>
  <c r="A5833" i="32"/>
  <c r="C5833" i="32"/>
  <c r="D5833" i="32"/>
  <c r="E5833" i="32"/>
  <c r="F5833" i="32"/>
  <c r="G5833" i="32"/>
  <c r="I5833" i="32"/>
  <c r="J5833" i="32"/>
  <c r="A5834" i="32"/>
  <c r="C5834" i="32"/>
  <c r="D5834" i="32"/>
  <c r="E5834" i="32"/>
  <c r="F5834" i="32"/>
  <c r="G5834" i="32"/>
  <c r="I5834" i="32"/>
  <c r="J5834" i="32"/>
  <c r="A5835" i="32"/>
  <c r="C5835" i="32"/>
  <c r="D5835" i="32"/>
  <c r="E5835" i="32"/>
  <c r="F5835" i="32"/>
  <c r="G5835" i="32"/>
  <c r="I5835" i="32"/>
  <c r="J5835" i="32"/>
  <c r="A5836" i="32"/>
  <c r="C5836" i="32"/>
  <c r="D5836" i="32"/>
  <c r="E5836" i="32"/>
  <c r="F5836" i="32"/>
  <c r="G5836" i="32"/>
  <c r="I5836" i="32"/>
  <c r="J5836" i="32"/>
  <c r="A5837" i="32"/>
  <c r="C5837" i="32"/>
  <c r="D5837" i="32"/>
  <c r="E5837" i="32"/>
  <c r="F5837" i="32"/>
  <c r="G5837" i="32"/>
  <c r="I5837" i="32"/>
  <c r="J5837" i="32"/>
  <c r="A5838" i="32"/>
  <c r="C5838" i="32"/>
  <c r="D5838" i="32"/>
  <c r="E5838" i="32"/>
  <c r="F5838" i="32"/>
  <c r="G5838" i="32"/>
  <c r="I5838" i="32"/>
  <c r="J5838" i="32"/>
  <c r="A5839" i="32"/>
  <c r="C5839" i="32"/>
  <c r="D5839" i="32"/>
  <c r="E5839" i="32"/>
  <c r="F5839" i="32"/>
  <c r="G5839" i="32"/>
  <c r="I5839" i="32"/>
  <c r="J5839" i="32"/>
  <c r="A5840" i="32"/>
  <c r="C5840" i="32"/>
  <c r="D5840" i="32"/>
  <c r="E5840" i="32"/>
  <c r="F5840" i="32"/>
  <c r="G5840" i="32"/>
  <c r="I5840" i="32"/>
  <c r="J5840" i="32"/>
  <c r="A5841" i="32"/>
  <c r="C5841" i="32"/>
  <c r="D5841" i="32"/>
  <c r="E5841" i="32"/>
  <c r="F5841" i="32"/>
  <c r="G5841" i="32"/>
  <c r="I5841" i="32"/>
  <c r="J5841" i="32"/>
  <c r="A5842" i="32"/>
  <c r="C5842" i="32"/>
  <c r="D5842" i="32"/>
  <c r="E5842" i="32"/>
  <c r="F5842" i="32"/>
  <c r="G5842" i="32"/>
  <c r="I5842" i="32"/>
  <c r="J5842" i="32"/>
  <c r="A5843" i="32"/>
  <c r="C5843" i="32"/>
  <c r="D5843" i="32"/>
  <c r="E5843" i="32"/>
  <c r="F5843" i="32"/>
  <c r="G5843" i="32"/>
  <c r="I5843" i="32"/>
  <c r="J5843" i="32"/>
  <c r="A5844" i="32"/>
  <c r="C5844" i="32"/>
  <c r="D5844" i="32"/>
  <c r="E5844" i="32"/>
  <c r="F5844" i="32"/>
  <c r="G5844" i="32"/>
  <c r="I5844" i="32"/>
  <c r="J5844" i="32"/>
  <c r="A5845" i="32"/>
  <c r="C5845" i="32"/>
  <c r="D5845" i="32"/>
  <c r="E5845" i="32"/>
  <c r="F5845" i="32"/>
  <c r="G5845" i="32"/>
  <c r="I5845" i="32"/>
  <c r="J5845" i="32"/>
  <c r="A5846" i="32"/>
  <c r="C5846" i="32"/>
  <c r="D5846" i="32"/>
  <c r="E5846" i="32"/>
  <c r="F5846" i="32"/>
  <c r="G5846" i="32"/>
  <c r="I5846" i="32"/>
  <c r="J5846" i="32"/>
  <c r="A5847" i="32"/>
  <c r="C5847" i="32"/>
  <c r="D5847" i="32"/>
  <c r="E5847" i="32"/>
  <c r="F5847" i="32"/>
  <c r="G5847" i="32"/>
  <c r="I5847" i="32"/>
  <c r="J5847" i="32"/>
  <c r="A5848" i="32"/>
  <c r="C5848" i="32"/>
  <c r="D5848" i="32"/>
  <c r="E5848" i="32"/>
  <c r="F5848" i="32"/>
  <c r="G5848" i="32"/>
  <c r="I5848" i="32"/>
  <c r="J5848" i="32"/>
  <c r="A5849" i="32"/>
  <c r="C5849" i="32"/>
  <c r="D5849" i="32"/>
  <c r="E5849" i="32"/>
  <c r="F5849" i="32"/>
  <c r="G5849" i="32"/>
  <c r="I5849" i="32"/>
  <c r="J5849" i="32"/>
  <c r="A5850" i="32"/>
  <c r="C5850" i="32"/>
  <c r="D5850" i="32"/>
  <c r="E5850" i="32"/>
  <c r="F5850" i="32"/>
  <c r="G5850" i="32"/>
  <c r="I5850" i="32"/>
  <c r="J5850" i="32"/>
  <c r="A5851" i="32"/>
  <c r="C5851" i="32"/>
  <c r="D5851" i="32"/>
  <c r="E5851" i="32"/>
  <c r="F5851" i="32"/>
  <c r="G5851" i="32"/>
  <c r="I5851" i="32"/>
  <c r="J5851" i="32"/>
  <c r="A5852" i="32"/>
  <c r="C5852" i="32"/>
  <c r="D5852" i="32"/>
  <c r="E5852" i="32"/>
  <c r="F5852" i="32"/>
  <c r="G5852" i="32"/>
  <c r="I5852" i="32"/>
  <c r="J5852" i="32"/>
  <c r="A5853" i="32"/>
  <c r="C5853" i="32"/>
  <c r="D5853" i="32"/>
  <c r="E5853" i="32"/>
  <c r="F5853" i="32"/>
  <c r="G5853" i="32"/>
  <c r="I5853" i="32"/>
  <c r="J5853" i="32"/>
  <c r="A5854" i="32"/>
  <c r="C5854" i="32"/>
  <c r="D5854" i="32"/>
  <c r="E5854" i="32"/>
  <c r="F5854" i="32"/>
  <c r="G5854" i="32"/>
  <c r="I5854" i="32"/>
  <c r="J5854" i="32"/>
  <c r="A5855" i="32"/>
  <c r="C5855" i="32"/>
  <c r="D5855" i="32"/>
  <c r="E5855" i="32"/>
  <c r="F5855" i="32"/>
  <c r="G5855" i="32"/>
  <c r="I5855" i="32"/>
  <c r="J5855" i="32"/>
  <c r="A5856" i="32"/>
  <c r="C5856" i="32"/>
  <c r="D5856" i="32"/>
  <c r="E5856" i="32"/>
  <c r="F5856" i="32"/>
  <c r="G5856" i="32"/>
  <c r="I5856" i="32"/>
  <c r="J5856" i="32"/>
  <c r="A5857" i="32"/>
  <c r="C5857" i="32"/>
  <c r="D5857" i="32"/>
  <c r="E5857" i="32"/>
  <c r="F5857" i="32"/>
  <c r="G5857" i="32"/>
  <c r="I5857" i="32"/>
  <c r="J5857" i="32"/>
  <c r="A5858" i="32"/>
  <c r="C5858" i="32"/>
  <c r="D5858" i="32"/>
  <c r="E5858" i="32"/>
  <c r="F5858" i="32"/>
  <c r="G5858" i="32"/>
  <c r="I5858" i="32"/>
  <c r="J5858" i="32"/>
  <c r="A5859" i="32"/>
  <c r="C5859" i="32"/>
  <c r="D5859" i="32"/>
  <c r="E5859" i="32"/>
  <c r="F5859" i="32"/>
  <c r="G5859" i="32"/>
  <c r="I5859" i="32"/>
  <c r="J5859" i="32"/>
  <c r="A5860" i="32"/>
  <c r="C5860" i="32"/>
  <c r="D5860" i="32"/>
  <c r="E5860" i="32"/>
  <c r="F5860" i="32"/>
  <c r="G5860" i="32"/>
  <c r="I5860" i="32"/>
  <c r="J5860" i="32"/>
  <c r="A5861" i="32"/>
  <c r="C5861" i="32"/>
  <c r="D5861" i="32"/>
  <c r="E5861" i="32"/>
  <c r="F5861" i="32"/>
  <c r="G5861" i="32"/>
  <c r="I5861" i="32"/>
  <c r="J5861" i="32"/>
  <c r="A5862" i="32"/>
  <c r="C5862" i="32"/>
  <c r="D5862" i="32"/>
  <c r="E5862" i="32"/>
  <c r="F5862" i="32"/>
  <c r="G5862" i="32"/>
  <c r="I5862" i="32"/>
  <c r="J5862" i="32"/>
  <c r="A5863" i="32"/>
  <c r="C5863" i="32"/>
  <c r="D5863" i="32"/>
  <c r="E5863" i="32"/>
  <c r="F5863" i="32"/>
  <c r="G5863" i="32"/>
  <c r="I5863" i="32"/>
  <c r="J5863" i="32"/>
  <c r="A5864" i="32"/>
  <c r="C5864" i="32"/>
  <c r="D5864" i="32"/>
  <c r="E5864" i="32"/>
  <c r="F5864" i="32"/>
  <c r="G5864" i="32"/>
  <c r="I5864" i="32"/>
  <c r="J5864" i="32"/>
  <c r="A5865" i="32"/>
  <c r="C5865" i="32"/>
  <c r="D5865" i="32"/>
  <c r="E5865" i="32"/>
  <c r="F5865" i="32"/>
  <c r="G5865" i="32"/>
  <c r="I5865" i="32"/>
  <c r="J5865" i="32"/>
  <c r="A5866" i="32"/>
  <c r="C5866" i="32"/>
  <c r="D5866" i="32"/>
  <c r="E5866" i="32"/>
  <c r="F5866" i="32"/>
  <c r="G5866" i="32"/>
  <c r="I5866" i="32"/>
  <c r="J5866" i="32"/>
  <c r="A5867" i="32"/>
  <c r="C5867" i="32"/>
  <c r="D5867" i="32"/>
  <c r="E5867" i="32"/>
  <c r="F5867" i="32"/>
  <c r="G5867" i="32"/>
  <c r="I5867" i="32"/>
  <c r="J5867" i="32"/>
  <c r="A5868" i="32"/>
  <c r="C5868" i="32"/>
  <c r="D5868" i="32"/>
  <c r="E5868" i="32"/>
  <c r="F5868" i="32"/>
  <c r="G5868" i="32"/>
  <c r="I5868" i="32"/>
  <c r="J5868" i="32"/>
  <c r="A5869" i="32"/>
  <c r="C5869" i="32"/>
  <c r="D5869" i="32"/>
  <c r="E5869" i="32"/>
  <c r="F5869" i="32"/>
  <c r="G5869" i="32"/>
  <c r="I5869" i="32"/>
  <c r="J5869" i="32"/>
  <c r="A5870" i="32"/>
  <c r="C5870" i="32"/>
  <c r="D5870" i="32"/>
  <c r="E5870" i="32"/>
  <c r="F5870" i="32"/>
  <c r="G5870" i="32"/>
  <c r="I5870" i="32"/>
  <c r="J5870" i="32"/>
  <c r="A5871" i="32"/>
  <c r="C5871" i="32"/>
  <c r="D5871" i="32"/>
  <c r="E5871" i="32"/>
  <c r="F5871" i="32"/>
  <c r="G5871" i="32"/>
  <c r="I5871" i="32"/>
  <c r="J5871" i="32"/>
  <c r="A5872" i="32"/>
  <c r="C5872" i="32"/>
  <c r="D5872" i="32"/>
  <c r="E5872" i="32"/>
  <c r="F5872" i="32"/>
  <c r="G5872" i="32"/>
  <c r="I5872" i="32"/>
  <c r="J5872" i="32"/>
  <c r="A5873" i="32"/>
  <c r="C5873" i="32"/>
  <c r="D5873" i="32"/>
  <c r="E5873" i="32"/>
  <c r="F5873" i="32"/>
  <c r="G5873" i="32"/>
  <c r="I5873" i="32"/>
  <c r="J5873" i="32"/>
  <c r="A5874" i="32"/>
  <c r="C5874" i="32"/>
  <c r="D5874" i="32"/>
  <c r="E5874" i="32"/>
  <c r="F5874" i="32"/>
  <c r="G5874" i="32"/>
  <c r="I5874" i="32"/>
  <c r="J5874" i="32"/>
  <c r="A5875" i="32"/>
  <c r="C5875" i="32"/>
  <c r="D5875" i="32"/>
  <c r="E5875" i="32"/>
  <c r="F5875" i="32"/>
  <c r="G5875" i="32"/>
  <c r="I5875" i="32"/>
  <c r="J5875" i="32"/>
  <c r="A5876" i="32"/>
  <c r="C5876" i="32"/>
  <c r="D5876" i="32"/>
  <c r="E5876" i="32"/>
  <c r="F5876" i="32"/>
  <c r="G5876" i="32"/>
  <c r="I5876" i="32"/>
  <c r="J5876" i="32"/>
  <c r="A5877" i="32"/>
  <c r="C5877" i="32"/>
  <c r="D5877" i="32"/>
  <c r="E5877" i="32"/>
  <c r="F5877" i="32"/>
  <c r="G5877" i="32"/>
  <c r="I5877" i="32"/>
  <c r="J5877" i="32"/>
  <c r="A5878" i="32"/>
  <c r="C5878" i="32"/>
  <c r="D5878" i="32"/>
  <c r="E5878" i="32"/>
  <c r="F5878" i="32"/>
  <c r="G5878" i="32"/>
  <c r="I5878" i="32"/>
  <c r="J5878" i="32"/>
  <c r="A5879" i="32"/>
  <c r="C5879" i="32"/>
  <c r="D5879" i="32"/>
  <c r="E5879" i="32"/>
  <c r="F5879" i="32"/>
  <c r="G5879" i="32"/>
  <c r="I5879" i="32"/>
  <c r="J5879" i="32"/>
  <c r="A5880" i="32"/>
  <c r="C5880" i="32"/>
  <c r="D5880" i="32"/>
  <c r="E5880" i="32"/>
  <c r="F5880" i="32"/>
  <c r="G5880" i="32"/>
  <c r="I5880" i="32"/>
  <c r="J5880" i="32"/>
  <c r="A5881" i="32"/>
  <c r="C5881" i="32"/>
  <c r="D5881" i="32"/>
  <c r="E5881" i="32"/>
  <c r="F5881" i="32"/>
  <c r="G5881" i="32"/>
  <c r="I5881" i="32"/>
  <c r="J5881" i="32"/>
  <c r="A5882" i="32"/>
  <c r="C5882" i="32"/>
  <c r="D5882" i="32"/>
  <c r="E5882" i="32"/>
  <c r="F5882" i="32"/>
  <c r="G5882" i="32"/>
  <c r="I5882" i="32"/>
  <c r="J5882" i="32"/>
  <c r="A5883" i="32"/>
  <c r="C5883" i="32"/>
  <c r="D5883" i="32"/>
  <c r="E5883" i="32"/>
  <c r="F5883" i="32"/>
  <c r="G5883" i="32"/>
  <c r="I5883" i="32"/>
  <c r="J5883" i="32"/>
  <c r="A5884" i="32"/>
  <c r="C5884" i="32"/>
  <c r="D5884" i="32"/>
  <c r="E5884" i="32"/>
  <c r="F5884" i="32"/>
  <c r="G5884" i="32"/>
  <c r="I5884" i="32"/>
  <c r="J5884" i="32"/>
  <c r="A5885" i="32"/>
  <c r="C5885" i="32"/>
  <c r="D5885" i="32"/>
  <c r="E5885" i="32"/>
  <c r="F5885" i="32"/>
  <c r="G5885" i="32"/>
  <c r="I5885" i="32"/>
  <c r="J5885" i="32"/>
  <c r="A5886" i="32"/>
  <c r="C5886" i="32"/>
  <c r="D5886" i="32"/>
  <c r="E5886" i="32"/>
  <c r="F5886" i="32"/>
  <c r="G5886" i="32"/>
  <c r="I5886" i="32"/>
  <c r="J5886" i="32"/>
  <c r="A5887" i="32"/>
  <c r="C5887" i="32"/>
  <c r="D5887" i="32"/>
  <c r="E5887" i="32"/>
  <c r="F5887" i="32"/>
  <c r="G5887" i="32"/>
  <c r="I5887" i="32"/>
  <c r="J5887" i="32"/>
  <c r="A5888" i="32"/>
  <c r="C5888" i="32"/>
  <c r="D5888" i="32"/>
  <c r="E5888" i="32"/>
  <c r="F5888" i="32"/>
  <c r="G5888" i="32"/>
  <c r="I5888" i="32"/>
  <c r="J5888" i="32"/>
  <c r="A5889" i="32"/>
  <c r="C5889" i="32"/>
  <c r="D5889" i="32"/>
  <c r="E5889" i="32"/>
  <c r="F5889" i="32"/>
  <c r="G5889" i="32"/>
  <c r="I5889" i="32"/>
  <c r="J5889" i="32"/>
  <c r="A5890" i="32"/>
  <c r="C5890" i="32"/>
  <c r="D5890" i="32"/>
  <c r="E5890" i="32"/>
  <c r="F5890" i="32"/>
  <c r="G5890" i="32"/>
  <c r="I5890" i="32"/>
  <c r="J5890" i="32"/>
  <c r="A5891" i="32"/>
  <c r="C5891" i="32"/>
  <c r="D5891" i="32"/>
  <c r="E5891" i="32"/>
  <c r="F5891" i="32"/>
  <c r="G5891" i="32"/>
  <c r="I5891" i="32"/>
  <c r="J5891" i="32"/>
  <c r="A5892" i="32"/>
  <c r="C5892" i="32"/>
  <c r="D5892" i="32"/>
  <c r="E5892" i="32"/>
  <c r="F5892" i="32"/>
  <c r="G5892" i="32"/>
  <c r="I5892" i="32"/>
  <c r="J5892" i="32"/>
  <c r="A5893" i="32"/>
  <c r="C5893" i="32"/>
  <c r="D5893" i="32"/>
  <c r="E5893" i="32"/>
  <c r="F5893" i="32"/>
  <c r="G5893" i="32"/>
  <c r="I5893" i="32"/>
  <c r="J5893" i="32"/>
  <c r="A5894" i="32"/>
  <c r="C5894" i="32"/>
  <c r="D5894" i="32"/>
  <c r="E5894" i="32"/>
  <c r="F5894" i="32"/>
  <c r="G5894" i="32"/>
  <c r="I5894" i="32"/>
  <c r="J5894" i="32"/>
  <c r="A5895" i="32"/>
  <c r="C5895" i="32"/>
  <c r="D5895" i="32"/>
  <c r="E5895" i="32"/>
  <c r="F5895" i="32"/>
  <c r="G5895" i="32"/>
  <c r="I5895" i="32"/>
  <c r="J5895" i="32"/>
  <c r="A5896" i="32"/>
  <c r="C5896" i="32"/>
  <c r="D5896" i="32"/>
  <c r="E5896" i="32"/>
  <c r="F5896" i="32"/>
  <c r="G5896" i="32"/>
  <c r="I5896" i="32"/>
  <c r="J5896" i="32"/>
  <c r="A5897" i="32"/>
  <c r="C5897" i="32"/>
  <c r="D5897" i="32"/>
  <c r="E5897" i="32"/>
  <c r="F5897" i="32"/>
  <c r="G5897" i="32"/>
  <c r="I5897" i="32"/>
  <c r="J5897" i="32"/>
  <c r="A5898" i="32"/>
  <c r="C5898" i="32"/>
  <c r="D5898" i="32"/>
  <c r="E5898" i="32"/>
  <c r="F5898" i="32"/>
  <c r="G5898" i="32"/>
  <c r="I5898" i="32"/>
  <c r="J5898" i="32"/>
  <c r="A5899" i="32"/>
  <c r="C5899" i="32"/>
  <c r="D5899" i="32"/>
  <c r="E5899" i="32"/>
  <c r="F5899" i="32"/>
  <c r="G5899" i="32"/>
  <c r="I5899" i="32"/>
  <c r="J5899" i="32"/>
  <c r="A5900" i="32"/>
  <c r="C5900" i="32"/>
  <c r="D5900" i="32"/>
  <c r="E5900" i="32"/>
  <c r="F5900" i="32"/>
  <c r="G5900" i="32"/>
  <c r="I5900" i="32"/>
  <c r="J5900" i="32"/>
  <c r="A5901" i="32"/>
  <c r="C5901" i="32"/>
  <c r="D5901" i="32"/>
  <c r="E5901" i="32"/>
  <c r="F5901" i="32"/>
  <c r="G5901" i="32"/>
  <c r="I5901" i="32"/>
  <c r="J5901" i="32"/>
  <c r="A5902" i="32"/>
  <c r="C5902" i="32"/>
  <c r="D5902" i="32"/>
  <c r="E5902" i="32"/>
  <c r="F5902" i="32"/>
  <c r="G5902" i="32"/>
  <c r="I5902" i="32"/>
  <c r="J5902" i="32"/>
  <c r="A5903" i="32"/>
  <c r="C5903" i="32"/>
  <c r="D5903" i="32"/>
  <c r="E5903" i="32"/>
  <c r="F5903" i="32"/>
  <c r="G5903" i="32"/>
  <c r="I5903" i="32"/>
  <c r="J5903" i="32"/>
  <c r="A5904" i="32"/>
  <c r="C5904" i="32"/>
  <c r="D5904" i="32"/>
  <c r="E5904" i="32"/>
  <c r="F5904" i="32"/>
  <c r="G5904" i="32"/>
  <c r="I5904" i="32"/>
  <c r="J5904" i="32"/>
  <c r="A5905" i="32"/>
  <c r="C5905" i="32"/>
  <c r="D5905" i="32"/>
  <c r="E5905" i="32"/>
  <c r="F5905" i="32"/>
  <c r="G5905" i="32"/>
  <c r="I5905" i="32"/>
  <c r="J5905" i="32"/>
  <c r="A5906" i="32"/>
  <c r="C5906" i="32"/>
  <c r="D5906" i="32"/>
  <c r="E5906" i="32"/>
  <c r="F5906" i="32"/>
  <c r="G5906" i="32"/>
  <c r="I5906" i="32"/>
  <c r="J5906" i="32"/>
  <c r="A5907" i="32"/>
  <c r="C5907" i="32"/>
  <c r="D5907" i="32"/>
  <c r="E5907" i="32"/>
  <c r="F5907" i="32"/>
  <c r="G5907" i="32"/>
  <c r="I5907" i="32"/>
  <c r="J5907" i="32"/>
  <c r="A5908" i="32"/>
  <c r="C5908" i="32"/>
  <c r="D5908" i="32"/>
  <c r="E5908" i="32"/>
  <c r="F5908" i="32"/>
  <c r="G5908" i="32"/>
  <c r="I5908" i="32"/>
  <c r="J5908" i="32"/>
  <c r="A5909" i="32"/>
  <c r="C5909" i="32"/>
  <c r="D5909" i="32"/>
  <c r="E5909" i="32"/>
  <c r="F5909" i="32"/>
  <c r="G5909" i="32"/>
  <c r="I5909" i="32"/>
  <c r="J5909" i="32"/>
  <c r="A5910" i="32"/>
  <c r="C5910" i="32"/>
  <c r="D5910" i="32"/>
  <c r="E5910" i="32"/>
  <c r="F5910" i="32"/>
  <c r="G5910" i="32"/>
  <c r="I5910" i="32"/>
  <c r="J5910" i="32"/>
  <c r="A5911" i="32"/>
  <c r="C5911" i="32"/>
  <c r="D5911" i="32"/>
  <c r="E5911" i="32"/>
  <c r="F5911" i="32"/>
  <c r="G5911" i="32"/>
  <c r="I5911" i="32"/>
  <c r="J5911" i="32"/>
  <c r="A5912" i="32"/>
  <c r="C5912" i="32"/>
  <c r="D5912" i="32"/>
  <c r="E5912" i="32"/>
  <c r="F5912" i="32"/>
  <c r="G5912" i="32"/>
  <c r="I5912" i="32"/>
  <c r="J5912" i="32"/>
  <c r="A5913" i="32"/>
  <c r="C5913" i="32"/>
  <c r="D5913" i="32"/>
  <c r="E5913" i="32"/>
  <c r="F5913" i="32"/>
  <c r="G5913" i="32"/>
  <c r="I5913" i="32"/>
  <c r="J5913" i="32"/>
  <c r="A5914" i="32"/>
  <c r="C5914" i="32"/>
  <c r="D5914" i="32"/>
  <c r="E5914" i="32"/>
  <c r="F5914" i="32"/>
  <c r="G5914" i="32"/>
  <c r="I5914" i="32"/>
  <c r="J5914" i="32"/>
  <c r="A5915" i="32"/>
  <c r="C5915" i="32"/>
  <c r="D5915" i="32"/>
  <c r="E5915" i="32"/>
  <c r="F5915" i="32"/>
  <c r="G5915" i="32"/>
  <c r="I5915" i="32"/>
  <c r="J5915" i="32"/>
  <c r="A5916" i="32"/>
  <c r="C5916" i="32"/>
  <c r="D5916" i="32"/>
  <c r="E5916" i="32"/>
  <c r="F5916" i="32"/>
  <c r="G5916" i="32"/>
  <c r="I5916" i="32"/>
  <c r="J5916" i="32"/>
  <c r="A5917" i="32"/>
  <c r="C5917" i="32"/>
  <c r="D5917" i="32"/>
  <c r="E5917" i="32"/>
  <c r="F5917" i="32"/>
  <c r="G5917" i="32"/>
  <c r="I5917" i="32"/>
  <c r="J5917" i="32"/>
  <c r="A5918" i="32"/>
  <c r="C5918" i="32"/>
  <c r="D5918" i="32"/>
  <c r="E5918" i="32"/>
  <c r="F5918" i="32"/>
  <c r="G5918" i="32"/>
  <c r="I5918" i="32"/>
  <c r="J5918" i="32"/>
  <c r="A5919" i="32"/>
  <c r="C5919" i="32"/>
  <c r="D5919" i="32"/>
  <c r="E5919" i="32"/>
  <c r="F5919" i="32"/>
  <c r="G5919" i="32"/>
  <c r="I5919" i="32"/>
  <c r="J5919" i="32"/>
  <c r="A5920" i="32"/>
  <c r="C5920" i="32"/>
  <c r="D5920" i="32"/>
  <c r="E5920" i="32"/>
  <c r="F5920" i="32"/>
  <c r="G5920" i="32"/>
  <c r="I5920" i="32"/>
  <c r="J5920" i="32"/>
  <c r="A5921" i="32"/>
  <c r="C5921" i="32"/>
  <c r="D5921" i="32"/>
  <c r="E5921" i="32"/>
  <c r="F5921" i="32"/>
  <c r="G5921" i="32"/>
  <c r="I5921" i="32"/>
  <c r="J5921" i="32"/>
  <c r="A5922" i="32"/>
  <c r="C5922" i="32"/>
  <c r="D5922" i="32"/>
  <c r="E5922" i="32"/>
  <c r="F5922" i="32"/>
  <c r="G5922" i="32"/>
  <c r="I5922" i="32"/>
  <c r="J5922" i="32"/>
  <c r="A5923" i="32"/>
  <c r="C5923" i="32"/>
  <c r="D5923" i="32"/>
  <c r="E5923" i="32"/>
  <c r="F5923" i="32"/>
  <c r="G5923" i="32"/>
  <c r="I5923" i="32"/>
  <c r="J5923" i="32"/>
  <c r="A5924" i="32"/>
  <c r="C5924" i="32"/>
  <c r="D5924" i="32"/>
  <c r="E5924" i="32"/>
  <c r="F5924" i="32"/>
  <c r="G5924" i="32"/>
  <c r="I5924" i="32"/>
  <c r="J5924" i="32"/>
  <c r="A5925" i="32"/>
  <c r="C5925" i="32"/>
  <c r="D5925" i="32"/>
  <c r="E5925" i="32"/>
  <c r="F5925" i="32"/>
  <c r="G5925" i="32"/>
  <c r="I5925" i="32"/>
  <c r="J5925" i="32"/>
  <c r="A5926" i="32"/>
  <c r="C5926" i="32"/>
  <c r="D5926" i="32"/>
  <c r="E5926" i="32"/>
  <c r="F5926" i="32"/>
  <c r="G5926" i="32"/>
  <c r="I5926" i="32"/>
  <c r="J5926" i="32"/>
  <c r="A5927" i="32"/>
  <c r="C5927" i="32"/>
  <c r="D5927" i="32"/>
  <c r="E5927" i="32"/>
  <c r="F5927" i="32"/>
  <c r="G5927" i="32"/>
  <c r="I5927" i="32"/>
  <c r="J5927" i="32"/>
  <c r="A5928" i="32"/>
  <c r="C5928" i="32"/>
  <c r="D5928" i="32"/>
  <c r="E5928" i="32"/>
  <c r="F5928" i="32"/>
  <c r="G5928" i="32"/>
  <c r="I5928" i="32"/>
  <c r="J5928" i="32"/>
  <c r="A5929" i="32"/>
  <c r="C5929" i="32"/>
  <c r="D5929" i="32"/>
  <c r="E5929" i="32"/>
  <c r="F5929" i="32"/>
  <c r="G5929" i="32"/>
  <c r="I5929" i="32"/>
  <c r="J5929" i="32"/>
  <c r="A5930" i="32"/>
  <c r="C5930" i="32"/>
  <c r="D5930" i="32"/>
  <c r="E5930" i="32"/>
  <c r="F5930" i="32"/>
  <c r="G5930" i="32"/>
  <c r="I5930" i="32"/>
  <c r="J5930" i="32"/>
  <c r="A5931" i="32"/>
  <c r="C5931" i="32"/>
  <c r="D5931" i="32"/>
  <c r="E5931" i="32"/>
  <c r="F5931" i="32"/>
  <c r="G5931" i="32"/>
  <c r="I5931" i="32"/>
  <c r="J5931" i="32"/>
  <c r="A5932" i="32"/>
  <c r="C5932" i="32"/>
  <c r="D5932" i="32"/>
  <c r="E5932" i="32"/>
  <c r="F5932" i="32"/>
  <c r="G5932" i="32"/>
  <c r="I5932" i="32"/>
  <c r="J5932" i="32"/>
  <c r="A5933" i="32"/>
  <c r="C5933" i="32"/>
  <c r="D5933" i="32"/>
  <c r="E5933" i="32"/>
  <c r="F5933" i="32"/>
  <c r="G5933" i="32"/>
  <c r="I5933" i="32"/>
  <c r="J5933" i="32"/>
  <c r="A5934" i="32"/>
  <c r="C5934" i="32"/>
  <c r="D5934" i="32"/>
  <c r="E5934" i="32"/>
  <c r="F5934" i="32"/>
  <c r="G5934" i="32"/>
  <c r="I5934" i="32"/>
  <c r="J5934" i="32"/>
  <c r="A5935" i="32"/>
  <c r="C5935" i="32"/>
  <c r="D5935" i="32"/>
  <c r="E5935" i="32"/>
  <c r="F5935" i="32"/>
  <c r="G5935" i="32"/>
  <c r="I5935" i="32"/>
  <c r="J5935" i="32"/>
  <c r="A5936" i="32"/>
  <c r="C5936" i="32"/>
  <c r="D5936" i="32"/>
  <c r="E5936" i="32"/>
  <c r="F5936" i="32"/>
  <c r="G5936" i="32"/>
  <c r="I5936" i="32"/>
  <c r="J5936" i="32"/>
  <c r="A5937" i="32"/>
  <c r="C5937" i="32"/>
  <c r="D5937" i="32"/>
  <c r="E5937" i="32"/>
  <c r="F5937" i="32"/>
  <c r="G5937" i="32"/>
  <c r="I5937" i="32"/>
  <c r="J5937" i="32"/>
  <c r="A5938" i="32"/>
  <c r="C5938" i="32"/>
  <c r="D5938" i="32"/>
  <c r="E5938" i="32"/>
  <c r="F5938" i="32"/>
  <c r="G5938" i="32"/>
  <c r="I5938" i="32"/>
  <c r="J5938" i="32"/>
  <c r="A5939" i="32"/>
  <c r="C5939" i="32"/>
  <c r="D5939" i="32"/>
  <c r="E5939" i="32"/>
  <c r="F5939" i="32"/>
  <c r="G5939" i="32"/>
  <c r="I5939" i="32"/>
  <c r="J5939" i="32"/>
  <c r="A5940" i="32"/>
  <c r="C5940" i="32"/>
  <c r="D5940" i="32"/>
  <c r="E5940" i="32"/>
  <c r="F5940" i="32"/>
  <c r="G5940" i="32"/>
  <c r="I5940" i="32"/>
  <c r="J5940" i="32"/>
  <c r="A5941" i="32"/>
  <c r="C5941" i="32"/>
  <c r="D5941" i="32"/>
  <c r="E5941" i="32"/>
  <c r="F5941" i="32"/>
  <c r="G5941" i="32"/>
  <c r="I5941" i="32"/>
  <c r="J5941" i="32"/>
  <c r="A5942" i="32"/>
  <c r="C5942" i="32"/>
  <c r="D5942" i="32"/>
  <c r="E5942" i="32"/>
  <c r="F5942" i="32"/>
  <c r="G5942" i="32"/>
  <c r="I5942" i="32"/>
  <c r="J5942" i="32"/>
  <c r="A5943" i="32"/>
  <c r="C5943" i="32"/>
  <c r="D5943" i="32"/>
  <c r="E5943" i="32"/>
  <c r="F5943" i="32"/>
  <c r="G5943" i="32"/>
  <c r="I5943" i="32"/>
  <c r="J5943" i="32"/>
  <c r="A5944" i="32"/>
  <c r="C5944" i="32"/>
  <c r="D5944" i="32"/>
  <c r="E5944" i="32"/>
  <c r="F5944" i="32"/>
  <c r="G5944" i="32"/>
  <c r="I5944" i="32"/>
  <c r="J5944" i="32"/>
  <c r="A5945" i="32"/>
  <c r="C5945" i="32"/>
  <c r="D5945" i="32"/>
  <c r="E5945" i="32"/>
  <c r="F5945" i="32"/>
  <c r="G5945" i="32"/>
  <c r="I5945" i="32"/>
  <c r="J5945" i="32"/>
  <c r="A5946" i="32"/>
  <c r="C5946" i="32"/>
  <c r="D5946" i="32"/>
  <c r="E5946" i="32"/>
  <c r="F5946" i="32"/>
  <c r="G5946" i="32"/>
  <c r="I5946" i="32"/>
  <c r="J5946" i="32"/>
  <c r="A5947" i="32"/>
  <c r="C5947" i="32"/>
  <c r="D5947" i="32"/>
  <c r="E5947" i="32"/>
  <c r="F5947" i="32"/>
  <c r="G5947" i="32"/>
  <c r="I5947" i="32"/>
  <c r="J5947" i="32"/>
  <c r="A5948" i="32"/>
  <c r="C5948" i="32"/>
  <c r="D5948" i="32"/>
  <c r="E5948" i="32"/>
  <c r="F5948" i="32"/>
  <c r="G5948" i="32"/>
  <c r="I5948" i="32"/>
  <c r="J5948" i="32"/>
  <c r="A5949" i="32"/>
  <c r="C5949" i="32"/>
  <c r="D5949" i="32"/>
  <c r="E5949" i="32"/>
  <c r="F5949" i="32"/>
  <c r="G5949" i="32"/>
  <c r="I5949" i="32"/>
  <c r="J5949" i="32"/>
  <c r="A5950" i="32"/>
  <c r="C5950" i="32"/>
  <c r="D5950" i="32"/>
  <c r="E5950" i="32"/>
  <c r="F5950" i="32"/>
  <c r="G5950" i="32"/>
  <c r="I5950" i="32"/>
  <c r="J5950" i="32"/>
  <c r="A5951" i="32"/>
  <c r="C5951" i="32"/>
  <c r="D5951" i="32"/>
  <c r="E5951" i="32"/>
  <c r="F5951" i="32"/>
  <c r="G5951" i="32"/>
  <c r="I5951" i="32"/>
  <c r="J5951" i="32"/>
  <c r="A5952" i="32"/>
  <c r="C5952" i="32"/>
  <c r="D5952" i="32"/>
  <c r="E5952" i="32"/>
  <c r="F5952" i="32"/>
  <c r="G5952" i="32"/>
  <c r="I5952" i="32"/>
  <c r="J5952" i="32"/>
  <c r="A5953" i="32"/>
  <c r="C5953" i="32"/>
  <c r="D5953" i="32"/>
  <c r="E5953" i="32"/>
  <c r="F5953" i="32"/>
  <c r="G5953" i="32"/>
  <c r="I5953" i="32"/>
  <c r="J5953" i="32"/>
  <c r="A5954" i="32"/>
  <c r="C5954" i="32"/>
  <c r="D5954" i="32"/>
  <c r="E5954" i="32"/>
  <c r="F5954" i="32"/>
  <c r="G5954" i="32"/>
  <c r="I5954" i="32"/>
  <c r="J5954" i="32"/>
  <c r="A5955" i="32"/>
  <c r="C5955" i="32"/>
  <c r="D5955" i="32"/>
  <c r="E5955" i="32"/>
  <c r="F5955" i="32"/>
  <c r="G5955" i="32"/>
  <c r="I5955" i="32"/>
  <c r="J5955" i="32"/>
  <c r="A5956" i="32"/>
  <c r="C5956" i="32"/>
  <c r="D5956" i="32"/>
  <c r="E5956" i="32"/>
  <c r="F5956" i="32"/>
  <c r="G5956" i="32"/>
  <c r="I5956" i="32"/>
  <c r="J5956" i="32"/>
  <c r="A5957" i="32"/>
  <c r="C5957" i="32"/>
  <c r="D5957" i="32"/>
  <c r="E5957" i="32"/>
  <c r="F5957" i="32"/>
  <c r="G5957" i="32"/>
  <c r="I5957" i="32"/>
  <c r="J5957" i="32"/>
  <c r="A5958" i="32"/>
  <c r="C5958" i="32"/>
  <c r="D5958" i="32"/>
  <c r="E5958" i="32"/>
  <c r="F5958" i="32"/>
  <c r="G5958" i="32"/>
  <c r="I5958" i="32"/>
  <c r="J5958" i="32"/>
  <c r="A5959" i="32"/>
  <c r="C5959" i="32"/>
  <c r="D5959" i="32"/>
  <c r="E5959" i="32"/>
  <c r="F5959" i="32"/>
  <c r="G5959" i="32"/>
  <c r="I5959" i="32"/>
  <c r="J5959" i="32"/>
  <c r="A5960" i="32"/>
  <c r="C5960" i="32"/>
  <c r="D5960" i="32"/>
  <c r="E5960" i="32"/>
  <c r="F5960" i="32"/>
  <c r="G5960" i="32"/>
  <c r="I5960" i="32"/>
  <c r="J5960" i="32"/>
  <c r="A5961" i="32"/>
  <c r="C5961" i="32"/>
  <c r="D5961" i="32"/>
  <c r="E5961" i="32"/>
  <c r="F5961" i="32"/>
  <c r="G5961" i="32"/>
  <c r="I5961" i="32"/>
  <c r="J5961" i="32"/>
  <c r="A5962" i="32"/>
  <c r="C5962" i="32"/>
  <c r="D5962" i="32"/>
  <c r="E5962" i="32"/>
  <c r="F5962" i="32"/>
  <c r="G5962" i="32"/>
  <c r="I5962" i="32"/>
  <c r="J5962" i="32"/>
  <c r="A5963" i="32"/>
  <c r="C5963" i="32"/>
  <c r="D5963" i="32"/>
  <c r="E5963" i="32"/>
  <c r="F5963" i="32"/>
  <c r="G5963" i="32"/>
  <c r="I5963" i="32"/>
  <c r="J5963" i="32"/>
  <c r="A5964" i="32"/>
  <c r="C5964" i="32"/>
  <c r="D5964" i="32"/>
  <c r="E5964" i="32"/>
  <c r="F5964" i="32"/>
  <c r="G5964" i="32"/>
  <c r="I5964" i="32"/>
  <c r="J5964" i="32"/>
  <c r="A5965" i="32"/>
  <c r="C5965" i="32"/>
  <c r="D5965" i="32"/>
  <c r="E5965" i="32"/>
  <c r="F5965" i="32"/>
  <c r="G5965" i="32"/>
  <c r="I5965" i="32"/>
  <c r="J5965" i="32"/>
  <c r="A5966" i="32"/>
  <c r="C5966" i="32"/>
  <c r="D5966" i="32"/>
  <c r="E5966" i="32"/>
  <c r="F5966" i="32"/>
  <c r="G5966" i="32"/>
  <c r="I5966" i="32"/>
  <c r="J5966" i="32"/>
  <c r="A5967" i="32"/>
  <c r="C5967" i="32"/>
  <c r="D5967" i="32"/>
  <c r="E5967" i="32"/>
  <c r="F5967" i="32"/>
  <c r="G5967" i="32"/>
  <c r="I5967" i="32"/>
  <c r="J5967" i="32"/>
  <c r="A5968" i="32"/>
  <c r="C5968" i="32"/>
  <c r="D5968" i="32"/>
  <c r="E5968" i="32"/>
  <c r="F5968" i="32"/>
  <c r="G5968" i="32"/>
  <c r="I5968" i="32"/>
  <c r="J5968" i="32"/>
  <c r="A5969" i="32"/>
  <c r="C5969" i="32"/>
  <c r="D5969" i="32"/>
  <c r="E5969" i="32"/>
  <c r="F5969" i="32"/>
  <c r="G5969" i="32"/>
  <c r="I5969" i="32"/>
  <c r="J5969" i="32"/>
  <c r="A5970" i="32"/>
  <c r="C5970" i="32"/>
  <c r="D5970" i="32"/>
  <c r="E5970" i="32"/>
  <c r="F5970" i="32"/>
  <c r="G5970" i="32"/>
  <c r="I5970" i="32"/>
  <c r="J5970" i="32"/>
  <c r="A5971" i="32"/>
  <c r="C5971" i="32"/>
  <c r="D5971" i="32"/>
  <c r="E5971" i="32"/>
  <c r="F5971" i="32"/>
  <c r="G5971" i="32"/>
  <c r="I5971" i="32"/>
  <c r="J5971" i="32"/>
  <c r="A5972" i="32"/>
  <c r="C5972" i="32"/>
  <c r="D5972" i="32"/>
  <c r="E5972" i="32"/>
  <c r="F5972" i="32"/>
  <c r="G5972" i="32"/>
  <c r="I5972" i="32"/>
  <c r="J5972" i="32"/>
  <c r="A5973" i="32"/>
  <c r="C5973" i="32"/>
  <c r="D5973" i="32"/>
  <c r="E5973" i="32"/>
  <c r="F5973" i="32"/>
  <c r="G5973" i="32"/>
  <c r="I5973" i="32"/>
  <c r="J5973" i="32"/>
  <c r="A5974" i="32"/>
  <c r="C5974" i="32"/>
  <c r="D5974" i="32"/>
  <c r="E5974" i="32"/>
  <c r="F5974" i="32"/>
  <c r="G5974" i="32"/>
  <c r="I5974" i="32"/>
  <c r="J5974" i="32"/>
  <c r="A5975" i="32"/>
  <c r="C5975" i="32"/>
  <c r="D5975" i="32"/>
  <c r="E5975" i="32"/>
  <c r="F5975" i="32"/>
  <c r="G5975" i="32"/>
  <c r="I5975" i="32"/>
  <c r="J5975" i="32"/>
  <c r="A5976" i="32"/>
  <c r="C5976" i="32"/>
  <c r="D5976" i="32"/>
  <c r="E5976" i="32"/>
  <c r="F5976" i="32"/>
  <c r="G5976" i="32"/>
  <c r="I5976" i="32"/>
  <c r="J5976" i="32"/>
  <c r="A5977" i="32"/>
  <c r="C5977" i="32"/>
  <c r="D5977" i="32"/>
  <c r="E5977" i="32"/>
  <c r="F5977" i="32"/>
  <c r="G5977" i="32"/>
  <c r="I5977" i="32"/>
  <c r="J5977" i="32"/>
  <c r="A5978" i="32"/>
  <c r="C5978" i="32"/>
  <c r="D5978" i="32"/>
  <c r="E5978" i="32"/>
  <c r="F5978" i="32"/>
  <c r="G5978" i="32"/>
  <c r="I5978" i="32"/>
  <c r="J5978" i="32"/>
  <c r="A5979" i="32"/>
  <c r="C5979" i="32"/>
  <c r="D5979" i="32"/>
  <c r="E5979" i="32"/>
  <c r="F5979" i="32"/>
  <c r="G5979" i="32"/>
  <c r="I5979" i="32"/>
  <c r="J5979" i="32"/>
  <c r="A5980" i="32"/>
  <c r="C5980" i="32"/>
  <c r="D5980" i="32"/>
  <c r="E5980" i="32"/>
  <c r="F5980" i="32"/>
  <c r="G5980" i="32"/>
  <c r="I5980" i="32"/>
  <c r="J5980" i="32"/>
  <c r="A5981" i="32"/>
  <c r="C5981" i="32"/>
  <c r="D5981" i="32"/>
  <c r="E5981" i="32"/>
  <c r="F5981" i="32"/>
  <c r="G5981" i="32"/>
  <c r="I5981" i="32"/>
  <c r="J5981" i="32"/>
  <c r="A5982" i="32"/>
  <c r="C5982" i="32"/>
  <c r="D5982" i="32"/>
  <c r="E5982" i="32"/>
  <c r="F5982" i="32"/>
  <c r="G5982" i="32"/>
  <c r="I5982" i="32"/>
  <c r="J5982" i="32"/>
  <c r="A5983" i="32"/>
  <c r="C5983" i="32"/>
  <c r="D5983" i="32"/>
  <c r="E5983" i="32"/>
  <c r="F5983" i="32"/>
  <c r="G5983" i="32"/>
  <c r="I5983" i="32"/>
  <c r="J5983" i="32"/>
  <c r="A5984" i="32"/>
  <c r="C5984" i="32"/>
  <c r="D5984" i="32"/>
  <c r="E5984" i="32"/>
  <c r="F5984" i="32"/>
  <c r="G5984" i="32"/>
  <c r="I5984" i="32"/>
  <c r="J5984" i="32"/>
  <c r="A5985" i="32"/>
  <c r="C5985" i="32"/>
  <c r="D5985" i="32"/>
  <c r="E5985" i="32"/>
  <c r="F5985" i="32"/>
  <c r="G5985" i="32"/>
  <c r="I5985" i="32"/>
  <c r="J5985" i="32"/>
  <c r="A5986" i="32"/>
  <c r="C5986" i="32"/>
  <c r="D5986" i="32"/>
  <c r="E5986" i="32"/>
  <c r="F5986" i="32"/>
  <c r="G5986" i="32"/>
  <c r="I5986" i="32"/>
  <c r="J5986" i="32"/>
  <c r="A5987" i="32"/>
  <c r="C5987" i="32"/>
  <c r="D5987" i="32"/>
  <c r="E5987" i="32"/>
  <c r="F5987" i="32"/>
  <c r="G5987" i="32"/>
  <c r="I5987" i="32"/>
  <c r="J5987" i="32"/>
  <c r="A5988" i="32"/>
  <c r="C5988" i="32"/>
  <c r="D5988" i="32"/>
  <c r="E5988" i="32"/>
  <c r="F5988" i="32"/>
  <c r="G5988" i="32"/>
  <c r="I5988" i="32"/>
  <c r="J5988" i="32"/>
  <c r="A5989" i="32"/>
  <c r="C5989" i="32"/>
  <c r="D5989" i="32"/>
  <c r="E5989" i="32"/>
  <c r="F5989" i="32"/>
  <c r="G5989" i="32"/>
  <c r="I5989" i="32"/>
  <c r="J5989" i="32"/>
  <c r="A5990" i="32"/>
  <c r="C5990" i="32"/>
  <c r="D5990" i="32"/>
  <c r="E5990" i="32"/>
  <c r="F5990" i="32"/>
  <c r="G5990" i="32"/>
  <c r="I5990" i="32"/>
  <c r="J5990" i="32"/>
  <c r="A5991" i="32"/>
  <c r="C5991" i="32"/>
  <c r="D5991" i="32"/>
  <c r="E5991" i="32"/>
  <c r="F5991" i="32"/>
  <c r="G5991" i="32"/>
  <c r="I5991" i="32"/>
  <c r="J5991" i="32"/>
  <c r="A5992" i="32"/>
  <c r="C5992" i="32"/>
  <c r="D5992" i="32"/>
  <c r="E5992" i="32"/>
  <c r="F5992" i="32"/>
  <c r="G5992" i="32"/>
  <c r="I5992" i="32"/>
  <c r="J5992" i="32"/>
  <c r="A5993" i="32"/>
  <c r="C5993" i="32"/>
  <c r="D5993" i="32"/>
  <c r="E5993" i="32"/>
  <c r="F5993" i="32"/>
  <c r="G5993" i="32"/>
  <c r="I5993" i="32"/>
  <c r="J5993" i="32"/>
  <c r="A5994" i="32"/>
  <c r="C5994" i="32"/>
  <c r="D5994" i="32"/>
  <c r="E5994" i="32"/>
  <c r="F5994" i="32"/>
  <c r="G5994" i="32"/>
  <c r="I5994" i="32"/>
  <c r="J5994" i="32"/>
  <c r="A5995" i="32"/>
  <c r="C5995" i="32"/>
  <c r="D5995" i="32"/>
  <c r="E5995" i="32"/>
  <c r="F5995" i="32"/>
  <c r="G5995" i="32"/>
  <c r="I5995" i="32"/>
  <c r="J5995" i="32"/>
  <c r="A5996" i="32"/>
  <c r="C5996" i="32"/>
  <c r="D5996" i="32"/>
  <c r="E5996" i="32"/>
  <c r="F5996" i="32"/>
  <c r="G5996" i="32"/>
  <c r="I5996" i="32"/>
  <c r="J5996" i="32"/>
  <c r="A5997" i="32"/>
  <c r="C5997" i="32"/>
  <c r="D5997" i="32"/>
  <c r="E5997" i="32"/>
  <c r="F5997" i="32"/>
  <c r="G5997" i="32"/>
  <c r="I5997" i="32"/>
  <c r="J5997" i="32"/>
  <c r="A5998" i="32"/>
  <c r="C5998" i="32"/>
  <c r="D5998" i="32"/>
  <c r="E5998" i="32"/>
  <c r="F5998" i="32"/>
  <c r="G5998" i="32"/>
  <c r="I5998" i="32"/>
  <c r="J5998" i="32"/>
  <c r="A5999" i="32"/>
  <c r="C5999" i="32"/>
  <c r="D5999" i="32"/>
  <c r="E5999" i="32"/>
  <c r="F5999" i="32"/>
  <c r="G5999" i="32"/>
  <c r="I5999" i="32"/>
  <c r="J5999" i="32"/>
  <c r="A6000" i="32"/>
  <c r="C6000" i="32"/>
  <c r="D6000" i="32"/>
  <c r="E6000" i="32"/>
  <c r="F6000" i="32"/>
  <c r="G6000" i="32"/>
  <c r="I6000" i="32"/>
  <c r="J6000" i="32"/>
  <c r="A6001" i="32"/>
  <c r="C6001" i="32"/>
  <c r="D6001" i="32"/>
  <c r="E6001" i="32"/>
  <c r="F6001" i="32"/>
  <c r="G6001" i="32"/>
  <c r="I6001" i="32"/>
  <c r="J6001" i="32"/>
  <c r="A6002" i="32"/>
  <c r="C6002" i="32"/>
  <c r="D6002" i="32"/>
  <c r="E6002" i="32"/>
  <c r="F6002" i="32"/>
  <c r="G6002" i="32"/>
  <c r="I6002" i="32"/>
  <c r="J6002" i="32"/>
  <c r="A6003" i="32"/>
  <c r="C6003" i="32"/>
  <c r="D6003" i="32"/>
  <c r="E6003" i="32"/>
  <c r="F6003" i="32"/>
  <c r="G6003" i="32"/>
  <c r="I6003" i="32"/>
  <c r="J6003" i="32"/>
  <c r="A6004" i="32"/>
  <c r="C6004" i="32"/>
  <c r="D6004" i="32"/>
  <c r="E6004" i="32"/>
  <c r="F6004" i="32"/>
  <c r="G6004" i="32"/>
  <c r="I6004" i="32"/>
  <c r="J6004" i="32"/>
  <c r="A6005" i="32"/>
  <c r="C6005" i="32"/>
  <c r="D6005" i="32"/>
  <c r="E6005" i="32"/>
  <c r="F6005" i="32"/>
  <c r="G6005" i="32"/>
  <c r="I6005" i="32"/>
  <c r="J6005" i="32"/>
  <c r="A6006" i="32"/>
  <c r="C6006" i="32"/>
  <c r="D6006" i="32"/>
  <c r="E6006" i="32"/>
  <c r="F6006" i="32"/>
  <c r="G6006" i="32"/>
  <c r="I6006" i="32"/>
  <c r="J6006" i="32"/>
  <c r="A6007" i="32"/>
  <c r="C6007" i="32"/>
  <c r="D6007" i="32"/>
  <c r="E6007" i="32"/>
  <c r="F6007" i="32"/>
  <c r="G6007" i="32"/>
  <c r="I6007" i="32"/>
  <c r="J6007" i="32"/>
  <c r="A6008" i="32"/>
  <c r="C6008" i="32"/>
  <c r="D6008" i="32"/>
  <c r="E6008" i="32"/>
  <c r="F6008" i="32"/>
  <c r="G6008" i="32"/>
  <c r="I6008" i="32"/>
  <c r="J6008" i="32"/>
  <c r="A6009" i="32"/>
  <c r="C6009" i="32"/>
  <c r="D6009" i="32"/>
  <c r="E6009" i="32"/>
  <c r="F6009" i="32"/>
  <c r="G6009" i="32"/>
  <c r="I6009" i="32"/>
  <c r="J6009" i="32"/>
  <c r="A6010" i="32"/>
  <c r="C6010" i="32"/>
  <c r="D6010" i="32"/>
  <c r="E6010" i="32"/>
  <c r="F6010" i="32"/>
  <c r="G6010" i="32"/>
  <c r="I6010" i="32"/>
  <c r="J6010" i="32"/>
  <c r="A6011" i="32"/>
  <c r="C6011" i="32"/>
  <c r="D6011" i="32"/>
  <c r="E6011" i="32"/>
  <c r="F6011" i="32"/>
  <c r="G6011" i="32"/>
  <c r="I6011" i="32"/>
  <c r="J6011" i="32"/>
  <c r="A6012" i="32"/>
  <c r="C6012" i="32"/>
  <c r="D6012" i="32"/>
  <c r="E6012" i="32"/>
  <c r="F6012" i="32"/>
  <c r="G6012" i="32"/>
  <c r="I6012" i="32"/>
  <c r="J6012" i="32"/>
  <c r="A6013" i="32"/>
  <c r="C6013" i="32"/>
  <c r="D6013" i="32"/>
  <c r="E6013" i="32"/>
  <c r="F6013" i="32"/>
  <c r="G6013" i="32"/>
  <c r="I6013" i="32"/>
  <c r="J6013" i="32"/>
  <c r="A6014" i="32"/>
  <c r="C6014" i="32"/>
  <c r="D6014" i="32"/>
  <c r="E6014" i="32"/>
  <c r="F6014" i="32"/>
  <c r="G6014" i="32"/>
  <c r="I6014" i="32"/>
  <c r="J6014" i="32"/>
  <c r="A6015" i="32"/>
  <c r="C6015" i="32"/>
  <c r="D6015" i="32"/>
  <c r="E6015" i="32"/>
  <c r="F6015" i="32"/>
  <c r="G6015" i="32"/>
  <c r="I6015" i="32"/>
  <c r="J6015" i="32"/>
  <c r="A6016" i="32"/>
  <c r="C6016" i="32"/>
  <c r="D6016" i="32"/>
  <c r="E6016" i="32"/>
  <c r="F6016" i="32"/>
  <c r="G6016" i="32"/>
  <c r="I6016" i="32"/>
  <c r="J6016" i="32"/>
  <c r="A6017" i="32"/>
  <c r="C6017" i="32"/>
  <c r="D6017" i="32"/>
  <c r="E6017" i="32"/>
  <c r="F6017" i="32"/>
  <c r="G6017" i="32"/>
  <c r="I6017" i="32"/>
  <c r="J6017" i="32"/>
  <c r="A6018" i="32"/>
  <c r="C6018" i="32"/>
  <c r="D6018" i="32"/>
  <c r="E6018" i="32"/>
  <c r="F6018" i="32"/>
  <c r="G6018" i="32"/>
  <c r="I6018" i="32"/>
  <c r="J6018" i="32"/>
  <c r="A6019" i="32"/>
  <c r="C6019" i="32"/>
  <c r="D6019" i="32"/>
  <c r="E6019" i="32"/>
  <c r="F6019" i="32"/>
  <c r="G6019" i="32"/>
  <c r="I6019" i="32"/>
  <c r="J6019" i="32"/>
  <c r="A6020" i="32"/>
  <c r="C6020" i="32"/>
  <c r="D6020" i="32"/>
  <c r="E6020" i="32"/>
  <c r="F6020" i="32"/>
  <c r="G6020" i="32"/>
  <c r="I6020" i="32"/>
  <c r="J6020" i="32"/>
  <c r="A6021" i="32"/>
  <c r="C6021" i="32"/>
  <c r="D6021" i="32"/>
  <c r="E6021" i="32"/>
  <c r="F6021" i="32"/>
  <c r="G6021" i="32"/>
  <c r="I6021" i="32"/>
  <c r="J6021" i="32"/>
  <c r="A6022" i="32"/>
  <c r="C6022" i="32"/>
  <c r="D6022" i="32"/>
  <c r="E6022" i="32"/>
  <c r="F6022" i="32"/>
  <c r="G6022" i="32"/>
  <c r="I6022" i="32"/>
  <c r="J6022" i="32"/>
  <c r="A6023" i="32"/>
  <c r="C6023" i="32"/>
  <c r="D6023" i="32"/>
  <c r="E6023" i="32"/>
  <c r="F6023" i="32"/>
  <c r="G6023" i="32"/>
  <c r="I6023" i="32"/>
  <c r="J6023" i="32"/>
  <c r="A6024" i="32"/>
  <c r="C6024" i="32"/>
  <c r="D6024" i="32"/>
  <c r="E6024" i="32"/>
  <c r="F6024" i="32"/>
  <c r="G6024" i="32"/>
  <c r="I6024" i="32"/>
  <c r="J6024" i="32"/>
  <c r="A6025" i="32"/>
  <c r="C6025" i="32"/>
  <c r="D6025" i="32"/>
  <c r="E6025" i="32"/>
  <c r="F6025" i="32"/>
  <c r="G6025" i="32"/>
  <c r="I6025" i="32"/>
  <c r="J6025" i="32"/>
  <c r="A6026" i="32"/>
  <c r="C6026" i="32"/>
  <c r="D6026" i="32"/>
  <c r="E6026" i="32"/>
  <c r="F6026" i="32"/>
  <c r="G6026" i="32"/>
  <c r="I6026" i="32"/>
  <c r="J6026" i="32"/>
  <c r="A6027" i="32"/>
  <c r="C6027" i="32"/>
  <c r="D6027" i="32"/>
  <c r="E6027" i="32"/>
  <c r="F6027" i="32"/>
  <c r="G6027" i="32"/>
  <c r="I6027" i="32"/>
  <c r="J6027" i="32"/>
  <c r="A6028" i="32"/>
  <c r="C6028" i="32"/>
  <c r="D6028" i="32"/>
  <c r="E6028" i="32"/>
  <c r="F6028" i="32"/>
  <c r="G6028" i="32"/>
  <c r="I6028" i="32"/>
  <c r="J6028" i="32"/>
  <c r="A6029" i="32"/>
  <c r="C6029" i="32"/>
  <c r="D6029" i="32"/>
  <c r="E6029" i="32"/>
  <c r="F6029" i="32"/>
  <c r="G6029" i="32"/>
  <c r="I6029" i="32"/>
  <c r="J6029" i="32"/>
  <c r="A6030" i="32"/>
  <c r="C6030" i="32"/>
  <c r="D6030" i="32"/>
  <c r="E6030" i="32"/>
  <c r="F6030" i="32"/>
  <c r="G6030" i="32"/>
  <c r="I6030" i="32"/>
  <c r="J6030" i="32"/>
  <c r="A6031" i="32"/>
  <c r="C6031" i="32"/>
  <c r="D6031" i="32"/>
  <c r="E6031" i="32"/>
  <c r="F6031" i="32"/>
  <c r="G6031" i="32"/>
  <c r="I6031" i="32"/>
  <c r="J6031" i="32"/>
  <c r="A6032" i="32"/>
  <c r="C6032" i="32"/>
  <c r="D6032" i="32"/>
  <c r="E6032" i="32"/>
  <c r="F6032" i="32"/>
  <c r="G6032" i="32"/>
  <c r="I6032" i="32"/>
  <c r="J6032" i="32"/>
  <c r="A6033" i="32"/>
  <c r="C6033" i="32"/>
  <c r="D6033" i="32"/>
  <c r="E6033" i="32"/>
  <c r="F6033" i="32"/>
  <c r="G6033" i="32"/>
  <c r="I6033" i="32"/>
  <c r="J6033" i="32"/>
  <c r="A6034" i="32"/>
  <c r="C6034" i="32"/>
  <c r="D6034" i="32"/>
  <c r="E6034" i="32"/>
  <c r="F6034" i="32"/>
  <c r="G6034" i="32"/>
  <c r="I6034" i="32"/>
  <c r="J6034" i="32"/>
  <c r="A6035" i="32"/>
  <c r="C6035" i="32"/>
  <c r="D6035" i="32"/>
  <c r="E6035" i="32"/>
  <c r="F6035" i="32"/>
  <c r="G6035" i="32"/>
  <c r="I6035" i="32"/>
  <c r="J6035" i="32"/>
  <c r="A6036" i="32"/>
  <c r="C6036" i="32"/>
  <c r="D6036" i="32"/>
  <c r="E6036" i="32"/>
  <c r="F6036" i="32"/>
  <c r="G6036" i="32"/>
  <c r="I6036" i="32"/>
  <c r="J6036" i="32"/>
  <c r="A6037" i="32"/>
  <c r="C6037" i="32"/>
  <c r="D6037" i="32"/>
  <c r="E6037" i="32"/>
  <c r="F6037" i="32"/>
  <c r="G6037" i="32"/>
  <c r="I6037" i="32"/>
  <c r="J6037" i="32"/>
  <c r="A6038" i="32"/>
  <c r="C6038" i="32"/>
  <c r="D6038" i="32"/>
  <c r="E6038" i="32"/>
  <c r="F6038" i="32"/>
  <c r="G6038" i="32"/>
  <c r="I6038" i="32"/>
  <c r="J6038" i="32"/>
  <c r="A6039" i="32"/>
  <c r="C6039" i="32"/>
  <c r="D6039" i="32"/>
  <c r="E6039" i="32"/>
  <c r="F6039" i="32"/>
  <c r="G6039" i="32"/>
  <c r="I6039" i="32"/>
  <c r="J6039" i="32"/>
  <c r="A6040" i="32"/>
  <c r="C6040" i="32"/>
  <c r="D6040" i="32"/>
  <c r="E6040" i="32"/>
  <c r="F6040" i="32"/>
  <c r="G6040" i="32"/>
  <c r="I6040" i="32"/>
  <c r="J6040" i="32"/>
  <c r="A6041" i="32"/>
  <c r="C6041" i="32"/>
  <c r="D6041" i="32"/>
  <c r="E6041" i="32"/>
  <c r="F6041" i="32"/>
  <c r="G6041" i="32"/>
  <c r="I6041" i="32"/>
  <c r="J6041" i="32"/>
  <c r="A6042" i="32"/>
  <c r="C6042" i="32"/>
  <c r="D6042" i="32"/>
  <c r="E6042" i="32"/>
  <c r="F6042" i="32"/>
  <c r="G6042" i="32"/>
  <c r="I6042" i="32"/>
  <c r="J6042" i="32"/>
  <c r="A6043" i="32"/>
  <c r="C6043" i="32"/>
  <c r="D6043" i="32"/>
  <c r="E6043" i="32"/>
  <c r="F6043" i="32"/>
  <c r="G6043" i="32"/>
  <c r="I6043" i="32"/>
  <c r="J6043" i="32"/>
  <c r="A6044" i="32"/>
  <c r="C6044" i="32"/>
  <c r="D6044" i="32"/>
  <c r="E6044" i="32"/>
  <c r="F6044" i="32"/>
  <c r="G6044" i="32"/>
  <c r="I6044" i="32"/>
  <c r="J6044" i="32"/>
  <c r="A6045" i="32"/>
  <c r="C6045" i="32"/>
  <c r="D6045" i="32"/>
  <c r="E6045" i="32"/>
  <c r="F6045" i="32"/>
  <c r="G6045" i="32"/>
  <c r="I6045" i="32"/>
  <c r="J6045" i="32"/>
  <c r="A6046" i="32"/>
  <c r="C6046" i="32"/>
  <c r="D6046" i="32"/>
  <c r="E6046" i="32"/>
  <c r="F6046" i="32"/>
  <c r="G6046" i="32"/>
  <c r="I6046" i="32"/>
  <c r="J6046" i="32"/>
  <c r="A6047" i="32"/>
  <c r="C6047" i="32"/>
  <c r="D6047" i="32"/>
  <c r="E6047" i="32"/>
  <c r="F6047" i="32"/>
  <c r="G6047" i="32"/>
  <c r="I6047" i="32"/>
  <c r="J6047" i="32"/>
  <c r="A6048" i="32"/>
  <c r="C6048" i="32"/>
  <c r="D6048" i="32"/>
  <c r="E6048" i="32"/>
  <c r="F6048" i="32"/>
  <c r="G6048" i="32"/>
  <c r="I6048" i="32"/>
  <c r="J6048" i="32"/>
  <c r="A6049" i="32"/>
  <c r="C6049" i="32"/>
  <c r="D6049" i="32"/>
  <c r="E6049" i="32"/>
  <c r="F6049" i="32"/>
  <c r="G6049" i="32"/>
  <c r="I6049" i="32"/>
  <c r="J6049" i="32"/>
  <c r="A6050" i="32"/>
  <c r="C6050" i="32"/>
  <c r="D6050" i="32"/>
  <c r="E6050" i="32"/>
  <c r="F6050" i="32"/>
  <c r="G6050" i="32"/>
  <c r="I6050" i="32"/>
  <c r="J6050" i="32"/>
  <c r="A6051" i="32"/>
  <c r="C6051" i="32"/>
  <c r="D6051" i="32"/>
  <c r="E6051" i="32"/>
  <c r="F6051" i="32"/>
  <c r="G6051" i="32"/>
  <c r="I6051" i="32"/>
  <c r="J6051" i="32"/>
  <c r="A6052" i="32"/>
  <c r="C6052" i="32"/>
  <c r="D6052" i="32"/>
  <c r="E6052" i="32"/>
  <c r="F6052" i="32"/>
  <c r="G6052" i="32"/>
  <c r="I6052" i="32"/>
  <c r="J6052" i="32"/>
  <c r="A6053" i="32"/>
  <c r="C6053" i="32"/>
  <c r="D6053" i="32"/>
  <c r="E6053" i="32"/>
  <c r="F6053" i="32"/>
  <c r="G6053" i="32"/>
  <c r="I6053" i="32"/>
  <c r="J6053" i="32"/>
  <c r="A6054" i="32"/>
  <c r="C6054" i="32"/>
  <c r="D6054" i="32"/>
  <c r="E6054" i="32"/>
  <c r="F6054" i="32"/>
  <c r="G6054" i="32"/>
  <c r="I6054" i="32"/>
  <c r="J6054" i="32"/>
  <c r="A6055" i="32"/>
  <c r="C6055" i="32"/>
  <c r="D6055" i="32"/>
  <c r="E6055" i="32"/>
  <c r="F6055" i="32"/>
  <c r="G6055" i="32"/>
  <c r="I6055" i="32"/>
  <c r="J6055" i="32"/>
  <c r="A6056" i="32"/>
  <c r="C6056" i="32"/>
  <c r="D6056" i="32"/>
  <c r="E6056" i="32"/>
  <c r="F6056" i="32"/>
  <c r="G6056" i="32"/>
  <c r="I6056" i="32"/>
  <c r="J6056" i="32"/>
  <c r="A6057" i="32"/>
  <c r="C6057" i="32"/>
  <c r="D6057" i="32"/>
  <c r="E6057" i="32"/>
  <c r="F6057" i="32"/>
  <c r="G6057" i="32"/>
  <c r="I6057" i="32"/>
  <c r="J6057" i="32"/>
  <c r="A6058" i="32"/>
  <c r="C6058" i="32"/>
  <c r="D6058" i="32"/>
  <c r="E6058" i="32"/>
  <c r="F6058" i="32"/>
  <c r="G6058" i="32"/>
  <c r="I6058" i="32"/>
  <c r="J6058" i="32"/>
  <c r="A6059" i="32"/>
  <c r="C6059" i="32"/>
  <c r="D6059" i="32"/>
  <c r="E6059" i="32"/>
  <c r="F6059" i="32"/>
  <c r="G6059" i="32"/>
  <c r="I6059" i="32"/>
  <c r="J6059" i="32"/>
  <c r="A6060" i="32"/>
  <c r="C6060" i="32"/>
  <c r="D6060" i="32"/>
  <c r="E6060" i="32"/>
  <c r="F6060" i="32"/>
  <c r="G6060" i="32"/>
  <c r="I6060" i="32"/>
  <c r="J6060" i="32"/>
  <c r="A6061" i="32"/>
  <c r="C6061" i="32"/>
  <c r="D6061" i="32"/>
  <c r="E6061" i="32"/>
  <c r="F6061" i="32"/>
  <c r="G6061" i="32"/>
  <c r="I6061" i="32"/>
  <c r="J6061" i="32"/>
  <c r="A6062" i="32"/>
  <c r="C6062" i="32"/>
  <c r="D6062" i="32"/>
  <c r="E6062" i="32"/>
  <c r="F6062" i="32"/>
  <c r="G6062" i="32"/>
  <c r="I6062" i="32"/>
  <c r="J6062" i="32"/>
  <c r="A6063" i="32"/>
  <c r="C6063" i="32"/>
  <c r="D6063" i="32"/>
  <c r="E6063" i="32"/>
  <c r="F6063" i="32"/>
  <c r="G6063" i="32"/>
  <c r="I6063" i="32"/>
  <c r="J6063" i="32"/>
  <c r="A6064" i="32"/>
  <c r="C6064" i="32"/>
  <c r="D6064" i="32"/>
  <c r="E6064" i="32"/>
  <c r="F6064" i="32"/>
  <c r="G6064" i="32"/>
  <c r="I6064" i="32"/>
  <c r="J6064" i="32"/>
  <c r="A6065" i="32"/>
  <c r="C6065" i="32"/>
  <c r="D6065" i="32"/>
  <c r="E6065" i="32"/>
  <c r="F6065" i="32"/>
  <c r="G6065" i="32"/>
  <c r="I6065" i="32"/>
  <c r="J6065" i="32"/>
  <c r="A6066" i="32"/>
  <c r="C6066" i="32"/>
  <c r="D6066" i="32"/>
  <c r="E6066" i="32"/>
  <c r="F6066" i="32"/>
  <c r="G6066" i="32"/>
  <c r="I6066" i="32"/>
  <c r="J6066" i="32"/>
  <c r="A6067" i="32"/>
  <c r="C6067" i="32"/>
  <c r="D6067" i="32"/>
  <c r="E6067" i="32"/>
  <c r="F6067" i="32"/>
  <c r="G6067" i="32"/>
  <c r="I6067" i="32"/>
  <c r="J6067" i="32"/>
  <c r="A6068" i="32"/>
  <c r="C6068" i="32"/>
  <c r="D6068" i="32"/>
  <c r="E6068" i="32"/>
  <c r="F6068" i="32"/>
  <c r="G6068" i="32"/>
  <c r="I6068" i="32"/>
  <c r="J6068" i="32"/>
  <c r="A6069" i="32"/>
  <c r="C6069" i="32"/>
  <c r="D6069" i="32"/>
  <c r="E6069" i="32"/>
  <c r="F6069" i="32"/>
  <c r="G6069" i="32"/>
  <c r="I6069" i="32"/>
  <c r="J6069" i="32"/>
  <c r="A6070" i="32"/>
  <c r="C6070" i="32"/>
  <c r="D6070" i="32"/>
  <c r="E6070" i="32"/>
  <c r="F6070" i="32"/>
  <c r="G6070" i="32"/>
  <c r="I6070" i="32"/>
  <c r="J6070" i="32"/>
  <c r="A6071" i="32"/>
  <c r="C6071" i="32"/>
  <c r="D6071" i="32"/>
  <c r="E6071" i="32"/>
  <c r="F6071" i="32"/>
  <c r="G6071" i="32"/>
  <c r="I6071" i="32"/>
  <c r="J6071" i="32"/>
  <c r="A6072" i="32"/>
  <c r="C6072" i="32"/>
  <c r="D6072" i="32"/>
  <c r="E6072" i="32"/>
  <c r="F6072" i="32"/>
  <c r="G6072" i="32"/>
  <c r="I6072" i="32"/>
  <c r="J6072" i="32"/>
  <c r="A6073" i="32"/>
  <c r="C6073" i="32"/>
  <c r="D6073" i="32"/>
  <c r="E6073" i="32"/>
  <c r="F6073" i="32"/>
  <c r="G6073" i="32"/>
  <c r="I6073" i="32"/>
  <c r="J6073" i="32"/>
  <c r="A6074" i="32"/>
  <c r="C6074" i="32"/>
  <c r="D6074" i="32"/>
  <c r="E6074" i="32"/>
  <c r="F6074" i="32"/>
  <c r="G6074" i="32"/>
  <c r="I6074" i="32"/>
  <c r="J6074" i="32"/>
  <c r="A6075" i="32"/>
  <c r="C6075" i="32"/>
  <c r="D6075" i="32"/>
  <c r="E6075" i="32"/>
  <c r="F6075" i="32"/>
  <c r="G6075" i="32"/>
  <c r="I6075" i="32"/>
  <c r="J6075" i="32"/>
  <c r="A6076" i="32"/>
  <c r="C6076" i="32"/>
  <c r="D6076" i="32"/>
  <c r="E6076" i="32"/>
  <c r="F6076" i="32"/>
  <c r="G6076" i="32"/>
  <c r="I6076" i="32"/>
  <c r="J6076" i="32"/>
  <c r="A6077" i="32"/>
  <c r="C6077" i="32"/>
  <c r="D6077" i="32"/>
  <c r="E6077" i="32"/>
  <c r="F6077" i="32"/>
  <c r="G6077" i="32"/>
  <c r="I6077" i="32"/>
  <c r="J6077" i="32"/>
  <c r="A6078" i="32"/>
  <c r="C6078" i="32"/>
  <c r="D6078" i="32"/>
  <c r="E6078" i="32"/>
  <c r="F6078" i="32"/>
  <c r="G6078" i="32"/>
  <c r="I6078" i="32"/>
  <c r="J6078" i="32"/>
  <c r="A6079" i="32"/>
  <c r="C6079" i="32"/>
  <c r="D6079" i="32"/>
  <c r="E6079" i="32"/>
  <c r="F6079" i="32"/>
  <c r="G6079" i="32"/>
  <c r="I6079" i="32"/>
  <c r="J6079" i="32"/>
  <c r="A6080" i="32"/>
  <c r="C6080" i="32"/>
  <c r="D6080" i="32"/>
  <c r="E6080" i="32"/>
  <c r="F6080" i="32"/>
  <c r="G6080" i="32"/>
  <c r="I6080" i="32"/>
  <c r="J6080" i="32"/>
  <c r="A6081" i="32"/>
  <c r="C6081" i="32"/>
  <c r="D6081" i="32"/>
  <c r="E6081" i="32"/>
  <c r="F6081" i="32"/>
  <c r="G6081" i="32"/>
  <c r="I6081" i="32"/>
  <c r="J6081" i="32"/>
  <c r="A6082" i="32"/>
  <c r="C6082" i="32"/>
  <c r="D6082" i="32"/>
  <c r="E6082" i="32"/>
  <c r="F6082" i="32"/>
  <c r="G6082" i="32"/>
  <c r="I6082" i="32"/>
  <c r="J6082" i="32"/>
  <c r="A6083" i="32"/>
  <c r="C6083" i="32"/>
  <c r="D6083" i="32"/>
  <c r="E6083" i="32"/>
  <c r="F6083" i="32"/>
  <c r="G6083" i="32"/>
  <c r="I6083" i="32"/>
  <c r="J6083" i="32"/>
  <c r="A6084" i="32"/>
  <c r="C6084" i="32"/>
  <c r="D6084" i="32"/>
  <c r="E6084" i="32"/>
  <c r="F6084" i="32"/>
  <c r="G6084" i="32"/>
  <c r="I6084" i="32"/>
  <c r="J6084" i="32"/>
  <c r="A6085" i="32"/>
  <c r="C6085" i="32"/>
  <c r="D6085" i="32"/>
  <c r="E6085" i="32"/>
  <c r="F6085" i="32"/>
  <c r="G6085" i="32"/>
  <c r="I6085" i="32"/>
  <c r="J6085" i="32"/>
  <c r="A6086" i="32"/>
  <c r="C6086" i="32"/>
  <c r="D6086" i="32"/>
  <c r="E6086" i="32"/>
  <c r="F6086" i="32"/>
  <c r="G6086" i="32"/>
  <c r="I6086" i="32"/>
  <c r="J6086" i="32"/>
  <c r="A6087" i="32"/>
  <c r="C6087" i="32"/>
  <c r="D6087" i="32"/>
  <c r="E6087" i="32"/>
  <c r="F6087" i="32"/>
  <c r="G6087" i="32"/>
  <c r="I6087" i="32"/>
  <c r="J6087" i="32"/>
  <c r="A6088" i="32"/>
  <c r="C6088" i="32"/>
  <c r="D6088" i="32"/>
  <c r="E6088" i="32"/>
  <c r="F6088" i="32"/>
  <c r="G6088" i="32"/>
  <c r="I6088" i="32"/>
  <c r="J6088" i="32"/>
  <c r="A6089" i="32"/>
  <c r="C6089" i="32"/>
  <c r="D6089" i="32"/>
  <c r="E6089" i="32"/>
  <c r="F6089" i="32"/>
  <c r="G6089" i="32"/>
  <c r="I6089" i="32"/>
  <c r="J6089" i="32"/>
  <c r="A6090" i="32"/>
  <c r="C6090" i="32"/>
  <c r="D6090" i="32"/>
  <c r="E6090" i="32"/>
  <c r="F6090" i="32"/>
  <c r="G6090" i="32"/>
  <c r="I6090" i="32"/>
  <c r="J6090" i="32"/>
  <c r="A6091" i="32"/>
  <c r="C6091" i="32"/>
  <c r="D6091" i="32"/>
  <c r="E6091" i="32"/>
  <c r="F6091" i="32"/>
  <c r="G6091" i="32"/>
  <c r="I6091" i="32"/>
  <c r="J6091" i="32"/>
  <c r="A6092" i="32"/>
  <c r="C6092" i="32"/>
  <c r="D6092" i="32"/>
  <c r="E6092" i="32"/>
  <c r="F6092" i="32"/>
  <c r="G6092" i="32"/>
  <c r="I6092" i="32"/>
  <c r="J6092" i="32"/>
  <c r="A6093" i="32"/>
  <c r="C6093" i="32"/>
  <c r="D6093" i="32"/>
  <c r="E6093" i="32"/>
  <c r="F6093" i="32"/>
  <c r="G6093" i="32"/>
  <c r="I6093" i="32"/>
  <c r="J6093" i="32"/>
  <c r="A6094" i="32"/>
  <c r="C6094" i="32"/>
  <c r="D6094" i="32"/>
  <c r="E6094" i="32"/>
  <c r="F6094" i="32"/>
  <c r="G6094" i="32"/>
  <c r="I6094" i="32"/>
  <c r="J6094" i="32"/>
  <c r="A6095" i="32"/>
  <c r="C6095" i="32"/>
  <c r="D6095" i="32"/>
  <c r="E6095" i="32"/>
  <c r="F6095" i="32"/>
  <c r="G6095" i="32"/>
  <c r="I6095" i="32"/>
  <c r="J6095" i="32"/>
  <c r="A6096" i="32"/>
  <c r="C6096" i="32"/>
  <c r="D6096" i="32"/>
  <c r="E6096" i="32"/>
  <c r="F6096" i="32"/>
  <c r="G6096" i="32"/>
  <c r="I6096" i="32"/>
  <c r="J6096" i="32"/>
  <c r="A6097" i="32"/>
  <c r="C6097" i="32"/>
  <c r="D6097" i="32"/>
  <c r="E6097" i="32"/>
  <c r="F6097" i="32"/>
  <c r="G6097" i="32"/>
  <c r="I6097" i="32"/>
  <c r="J6097" i="32"/>
  <c r="A6098" i="32"/>
  <c r="C6098" i="32"/>
  <c r="D6098" i="32"/>
  <c r="E6098" i="32"/>
  <c r="F6098" i="32"/>
  <c r="G6098" i="32"/>
  <c r="I6098" i="32"/>
  <c r="J6098" i="32"/>
  <c r="A6099" i="32"/>
  <c r="C6099" i="32"/>
  <c r="D6099" i="32"/>
  <c r="E6099" i="32"/>
  <c r="F6099" i="32"/>
  <c r="G6099" i="32"/>
  <c r="I6099" i="32"/>
  <c r="J6099" i="32"/>
  <c r="A6100" i="32"/>
  <c r="C6100" i="32"/>
  <c r="D6100" i="32"/>
  <c r="E6100" i="32"/>
  <c r="F6100" i="32"/>
  <c r="G6100" i="32"/>
  <c r="I6100" i="32"/>
  <c r="J6100" i="32"/>
  <c r="A6101" i="32"/>
  <c r="C6101" i="32"/>
  <c r="D6101" i="32"/>
  <c r="E6101" i="32"/>
  <c r="F6101" i="32"/>
  <c r="G6101" i="32"/>
  <c r="I6101" i="32"/>
  <c r="J6101" i="32"/>
  <c r="A6102" i="32"/>
  <c r="C6102" i="32"/>
  <c r="D6102" i="32"/>
  <c r="E6102" i="32"/>
  <c r="F6102" i="32"/>
  <c r="G6102" i="32"/>
  <c r="I6102" i="32"/>
  <c r="J6102" i="32"/>
  <c r="A6103" i="32"/>
  <c r="C6103" i="32"/>
  <c r="D6103" i="32"/>
  <c r="E6103" i="32"/>
  <c r="F6103" i="32"/>
  <c r="G6103" i="32"/>
  <c r="I6103" i="32"/>
  <c r="J6103" i="32"/>
  <c r="A6104" i="32"/>
  <c r="C6104" i="32"/>
  <c r="D6104" i="32"/>
  <c r="E6104" i="32"/>
  <c r="F6104" i="32"/>
  <c r="G6104" i="32"/>
  <c r="I6104" i="32"/>
  <c r="J6104" i="32"/>
  <c r="A6105" i="32"/>
  <c r="C6105" i="32"/>
  <c r="D6105" i="32"/>
  <c r="E6105" i="32"/>
  <c r="F6105" i="32"/>
  <c r="G6105" i="32"/>
  <c r="I6105" i="32"/>
  <c r="J6105" i="32"/>
  <c r="A6106" i="32"/>
  <c r="C6106" i="32"/>
  <c r="D6106" i="32"/>
  <c r="E6106" i="32"/>
  <c r="F6106" i="32"/>
  <c r="G6106" i="32"/>
  <c r="I6106" i="32"/>
  <c r="J6106" i="32"/>
  <c r="A6107" i="32"/>
  <c r="C6107" i="32"/>
  <c r="D6107" i="32"/>
  <c r="E6107" i="32"/>
  <c r="F6107" i="32"/>
  <c r="G6107" i="32"/>
  <c r="I6107" i="32"/>
  <c r="J6107" i="32"/>
  <c r="A6108" i="32"/>
  <c r="C6108" i="32"/>
  <c r="D6108" i="32"/>
  <c r="E6108" i="32"/>
  <c r="F6108" i="32"/>
  <c r="G6108" i="32"/>
  <c r="I6108" i="32"/>
  <c r="J6108" i="32"/>
  <c r="A6109" i="32"/>
  <c r="C6109" i="32"/>
  <c r="D6109" i="32"/>
  <c r="E6109" i="32"/>
  <c r="F6109" i="32"/>
  <c r="G6109" i="32"/>
  <c r="I6109" i="32"/>
  <c r="J6109" i="32"/>
  <c r="A6110" i="32"/>
  <c r="C6110" i="32"/>
  <c r="D6110" i="32"/>
  <c r="E6110" i="32"/>
  <c r="F6110" i="32"/>
  <c r="G6110" i="32"/>
  <c r="I6110" i="32"/>
  <c r="J6110" i="32"/>
  <c r="A6111" i="32"/>
  <c r="C6111" i="32"/>
  <c r="D6111" i="32"/>
  <c r="E6111" i="32"/>
  <c r="F6111" i="32"/>
  <c r="G6111" i="32"/>
  <c r="I6111" i="32"/>
  <c r="J6111" i="32"/>
  <c r="A6112" i="32"/>
  <c r="C6112" i="32"/>
  <c r="D6112" i="32"/>
  <c r="E6112" i="32"/>
  <c r="F6112" i="32"/>
  <c r="G6112" i="32"/>
  <c r="I6112" i="32"/>
  <c r="J6112" i="32"/>
  <c r="A6113" i="32"/>
  <c r="C6113" i="32"/>
  <c r="D6113" i="32"/>
  <c r="E6113" i="32"/>
  <c r="F6113" i="32"/>
  <c r="G6113" i="32"/>
  <c r="I6113" i="32"/>
  <c r="J6113" i="32"/>
  <c r="A6114" i="32"/>
  <c r="C6114" i="32"/>
  <c r="D6114" i="32"/>
  <c r="E6114" i="32"/>
  <c r="F6114" i="32"/>
  <c r="G6114" i="32"/>
  <c r="I6114" i="32"/>
  <c r="J6114" i="32"/>
  <c r="A6115" i="32"/>
  <c r="C6115" i="32"/>
  <c r="D6115" i="32"/>
  <c r="E6115" i="32"/>
  <c r="F6115" i="32"/>
  <c r="G6115" i="32"/>
  <c r="I6115" i="32"/>
  <c r="J6115" i="32"/>
  <c r="A6116" i="32"/>
  <c r="C6116" i="32"/>
  <c r="D6116" i="32"/>
  <c r="E6116" i="32"/>
  <c r="F6116" i="32"/>
  <c r="G6116" i="32"/>
  <c r="I6116" i="32"/>
  <c r="J6116" i="32"/>
  <c r="A6117" i="32"/>
  <c r="C6117" i="32"/>
  <c r="D6117" i="32"/>
  <c r="E6117" i="32"/>
  <c r="F6117" i="32"/>
  <c r="G6117" i="32"/>
  <c r="I6117" i="32"/>
  <c r="J6117" i="32"/>
  <c r="A6118" i="32"/>
  <c r="C6118" i="32"/>
  <c r="D6118" i="32"/>
  <c r="E6118" i="32"/>
  <c r="F6118" i="32"/>
  <c r="G6118" i="32"/>
  <c r="I6118" i="32"/>
  <c r="J6118" i="32"/>
  <c r="A6119" i="32"/>
  <c r="C6119" i="32"/>
  <c r="D6119" i="32"/>
  <c r="E6119" i="32"/>
  <c r="F6119" i="32"/>
  <c r="G6119" i="32"/>
  <c r="I6119" i="32"/>
  <c r="J6119" i="32"/>
  <c r="A6120" i="32"/>
  <c r="C6120" i="32"/>
  <c r="D6120" i="32"/>
  <c r="E6120" i="32"/>
  <c r="F6120" i="32"/>
  <c r="G6120" i="32"/>
  <c r="I6120" i="32"/>
  <c r="J6120" i="32"/>
  <c r="A6121" i="32"/>
  <c r="C6121" i="32"/>
  <c r="D6121" i="32"/>
  <c r="E6121" i="32"/>
  <c r="F6121" i="32"/>
  <c r="G6121" i="32"/>
  <c r="I6121" i="32"/>
  <c r="J6121" i="32"/>
  <c r="A6122" i="32"/>
  <c r="C6122" i="32"/>
  <c r="D6122" i="32"/>
  <c r="E6122" i="32"/>
  <c r="F6122" i="32"/>
  <c r="G6122" i="32"/>
  <c r="I6122" i="32"/>
  <c r="J6122" i="32"/>
  <c r="A6123" i="32"/>
  <c r="C6123" i="32"/>
  <c r="D6123" i="32"/>
  <c r="E6123" i="32"/>
  <c r="F6123" i="32"/>
  <c r="G6123" i="32"/>
  <c r="I6123" i="32"/>
  <c r="J6123" i="32"/>
  <c r="A6124" i="32"/>
  <c r="C6124" i="32"/>
  <c r="D6124" i="32"/>
  <c r="E6124" i="32"/>
  <c r="F6124" i="32"/>
  <c r="G6124" i="32"/>
  <c r="I6124" i="32"/>
  <c r="J6124" i="32"/>
  <c r="A6125" i="32"/>
  <c r="C6125" i="32"/>
  <c r="D6125" i="32"/>
  <c r="E6125" i="32"/>
  <c r="F6125" i="32"/>
  <c r="G6125" i="32"/>
  <c r="I6125" i="32"/>
  <c r="J6125" i="32"/>
  <c r="A6126" i="32"/>
  <c r="C6126" i="32"/>
  <c r="D6126" i="32"/>
  <c r="E6126" i="32"/>
  <c r="F6126" i="32"/>
  <c r="G6126" i="32"/>
  <c r="I6126" i="32"/>
  <c r="J6126" i="32"/>
  <c r="A6127" i="32"/>
  <c r="C6127" i="32"/>
  <c r="D6127" i="32"/>
  <c r="E6127" i="32"/>
  <c r="F6127" i="32"/>
  <c r="G6127" i="32"/>
  <c r="I6127" i="32"/>
  <c r="J6127" i="32"/>
  <c r="A6128" i="32"/>
  <c r="C6128" i="32"/>
  <c r="D6128" i="32"/>
  <c r="E6128" i="32"/>
  <c r="F6128" i="32"/>
  <c r="G6128" i="32"/>
  <c r="I6128" i="32"/>
  <c r="J6128" i="32"/>
  <c r="A6129" i="32"/>
  <c r="C6129" i="32"/>
  <c r="D6129" i="32"/>
  <c r="E6129" i="32"/>
  <c r="F6129" i="32"/>
  <c r="G6129" i="32"/>
  <c r="I6129" i="32"/>
  <c r="J6129" i="32"/>
  <c r="A6130" i="32"/>
  <c r="C6130" i="32"/>
  <c r="D6130" i="32"/>
  <c r="E6130" i="32"/>
  <c r="F6130" i="32"/>
  <c r="G6130" i="32"/>
  <c r="I6130" i="32"/>
  <c r="J6130" i="32"/>
  <c r="A6131" i="32"/>
  <c r="C6131" i="32"/>
  <c r="D6131" i="32"/>
  <c r="E6131" i="32"/>
  <c r="F6131" i="32"/>
  <c r="G6131" i="32"/>
  <c r="I6131" i="32"/>
  <c r="J6131" i="32"/>
  <c r="A6132" i="32"/>
  <c r="C6132" i="32"/>
  <c r="D6132" i="32"/>
  <c r="E6132" i="32"/>
  <c r="F6132" i="32"/>
  <c r="G6132" i="32"/>
  <c r="I6132" i="32"/>
  <c r="J6132" i="32"/>
  <c r="A6133" i="32"/>
  <c r="C6133" i="32"/>
  <c r="D6133" i="32"/>
  <c r="E6133" i="32"/>
  <c r="F6133" i="32"/>
  <c r="G6133" i="32"/>
  <c r="I6133" i="32"/>
  <c r="J6133" i="32"/>
  <c r="A6134" i="32"/>
  <c r="C6134" i="32"/>
  <c r="D6134" i="32"/>
  <c r="E6134" i="32"/>
  <c r="F6134" i="32"/>
  <c r="G6134" i="32"/>
  <c r="I6134" i="32"/>
  <c r="J6134" i="32"/>
  <c r="A6135" i="32"/>
  <c r="C6135" i="32"/>
  <c r="D6135" i="32"/>
  <c r="E6135" i="32"/>
  <c r="F6135" i="32"/>
  <c r="G6135" i="32"/>
  <c r="I6135" i="32"/>
  <c r="J6135" i="32"/>
  <c r="A6136" i="32"/>
  <c r="C6136" i="32"/>
  <c r="D6136" i="32"/>
  <c r="E6136" i="32"/>
  <c r="F6136" i="32"/>
  <c r="G6136" i="32"/>
  <c r="I6136" i="32"/>
  <c r="J6136" i="32"/>
  <c r="A6137" i="32"/>
  <c r="C6137" i="32"/>
  <c r="D6137" i="32"/>
  <c r="E6137" i="32"/>
  <c r="F6137" i="32"/>
  <c r="G6137" i="32"/>
  <c r="I6137" i="32"/>
  <c r="J6137" i="32"/>
  <c r="A6138" i="32"/>
  <c r="C6138" i="32"/>
  <c r="D6138" i="32"/>
  <c r="E6138" i="32"/>
  <c r="F6138" i="32"/>
  <c r="G6138" i="32"/>
  <c r="I6138" i="32"/>
  <c r="J6138" i="32"/>
  <c r="A6139" i="32"/>
  <c r="C6139" i="32"/>
  <c r="D6139" i="32"/>
  <c r="E6139" i="32"/>
  <c r="F6139" i="32"/>
  <c r="G6139" i="32"/>
  <c r="I6139" i="32"/>
  <c r="J6139" i="32"/>
  <c r="A6140" i="32"/>
  <c r="C6140" i="32"/>
  <c r="D6140" i="32"/>
  <c r="E6140" i="32"/>
  <c r="F6140" i="32"/>
  <c r="G6140" i="32"/>
  <c r="I6140" i="32"/>
  <c r="J6140" i="32"/>
  <c r="A6141" i="32"/>
  <c r="C6141" i="32"/>
  <c r="D6141" i="32"/>
  <c r="E6141" i="32"/>
  <c r="F6141" i="32"/>
  <c r="G6141" i="32"/>
  <c r="I6141" i="32"/>
  <c r="J6141" i="32"/>
  <c r="A6142" i="32"/>
  <c r="C6142" i="32"/>
  <c r="D6142" i="32"/>
  <c r="E6142" i="32"/>
  <c r="F6142" i="32"/>
  <c r="G6142" i="32"/>
  <c r="I6142" i="32"/>
  <c r="J6142" i="32"/>
  <c r="A6143" i="32"/>
  <c r="C6143" i="32"/>
  <c r="D6143" i="32"/>
  <c r="E6143" i="32"/>
  <c r="F6143" i="32"/>
  <c r="G6143" i="32"/>
  <c r="I6143" i="32"/>
  <c r="J6143" i="32"/>
  <c r="A6144" i="32"/>
  <c r="C6144" i="32"/>
  <c r="D6144" i="32"/>
  <c r="E6144" i="32"/>
  <c r="F6144" i="32"/>
  <c r="G6144" i="32"/>
  <c r="I6144" i="32"/>
  <c r="J6144" i="32"/>
  <c r="A6145" i="32"/>
  <c r="C6145" i="32"/>
  <c r="D6145" i="32"/>
  <c r="E6145" i="32"/>
  <c r="F6145" i="32"/>
  <c r="G6145" i="32"/>
  <c r="I6145" i="32"/>
  <c r="J6145" i="32"/>
  <c r="A6146" i="32"/>
  <c r="C6146" i="32"/>
  <c r="D6146" i="32"/>
  <c r="E6146" i="32"/>
  <c r="F6146" i="32"/>
  <c r="G6146" i="32"/>
  <c r="I6146" i="32"/>
  <c r="J6146" i="32"/>
  <c r="A6147" i="32"/>
  <c r="C6147" i="32"/>
  <c r="D6147" i="32"/>
  <c r="E6147" i="32"/>
  <c r="F6147" i="32"/>
  <c r="G6147" i="32"/>
  <c r="I6147" i="32"/>
  <c r="J6147" i="32"/>
  <c r="A6148" i="32"/>
  <c r="C6148" i="32"/>
  <c r="D6148" i="32"/>
  <c r="E6148" i="32"/>
  <c r="F6148" i="32"/>
  <c r="G6148" i="32"/>
  <c r="I6148" i="32"/>
  <c r="J6148" i="32"/>
  <c r="A6149" i="32"/>
  <c r="C6149" i="32"/>
  <c r="D6149" i="32"/>
  <c r="E6149" i="32"/>
  <c r="F6149" i="32"/>
  <c r="G6149" i="32"/>
  <c r="I6149" i="32"/>
  <c r="J6149" i="32"/>
  <c r="A6150" i="32"/>
  <c r="C6150" i="32"/>
  <c r="D6150" i="32"/>
  <c r="E6150" i="32"/>
  <c r="F6150" i="32"/>
  <c r="G6150" i="32"/>
  <c r="I6150" i="32"/>
  <c r="J6150" i="32"/>
  <c r="A6151" i="32"/>
  <c r="C6151" i="32"/>
  <c r="D6151" i="32"/>
  <c r="E6151" i="32"/>
  <c r="F6151" i="32"/>
  <c r="G6151" i="32"/>
  <c r="I6151" i="32"/>
  <c r="J6151" i="32"/>
  <c r="A6152" i="32"/>
  <c r="C6152" i="32"/>
  <c r="D6152" i="32"/>
  <c r="E6152" i="32"/>
  <c r="F6152" i="32"/>
  <c r="G6152" i="32"/>
  <c r="I6152" i="32"/>
  <c r="J6152" i="32"/>
  <c r="A6153" i="32"/>
  <c r="C6153" i="32"/>
  <c r="D6153" i="32"/>
  <c r="E6153" i="32"/>
  <c r="F6153" i="32"/>
  <c r="G6153" i="32"/>
  <c r="I6153" i="32"/>
  <c r="J6153" i="32"/>
  <c r="A6154" i="32"/>
  <c r="C6154" i="32"/>
  <c r="D6154" i="32"/>
  <c r="E6154" i="32"/>
  <c r="F6154" i="32"/>
  <c r="G6154" i="32"/>
  <c r="I6154" i="32"/>
  <c r="J6154" i="32"/>
  <c r="A6155" i="32"/>
  <c r="C6155" i="32"/>
  <c r="D6155" i="32"/>
  <c r="E6155" i="32"/>
  <c r="F6155" i="32"/>
  <c r="G6155" i="32"/>
  <c r="I6155" i="32"/>
  <c r="J6155" i="32"/>
  <c r="A6156" i="32"/>
  <c r="C6156" i="32"/>
  <c r="D6156" i="32"/>
  <c r="E6156" i="32"/>
  <c r="F6156" i="32"/>
  <c r="G6156" i="32"/>
  <c r="I6156" i="32"/>
  <c r="J6156" i="32"/>
  <c r="A6157" i="32"/>
  <c r="C6157" i="32"/>
  <c r="D6157" i="32"/>
  <c r="E6157" i="32"/>
  <c r="F6157" i="32"/>
  <c r="G6157" i="32"/>
  <c r="I6157" i="32"/>
  <c r="J6157" i="32"/>
  <c r="A6158" i="32"/>
  <c r="C6158" i="32"/>
  <c r="D6158" i="32"/>
  <c r="E6158" i="32"/>
  <c r="F6158" i="32"/>
  <c r="G6158" i="32"/>
  <c r="I6158" i="32"/>
  <c r="J6158" i="32"/>
  <c r="A6159" i="32"/>
  <c r="C6159" i="32"/>
  <c r="D6159" i="32"/>
  <c r="E6159" i="32"/>
  <c r="F6159" i="32"/>
  <c r="G6159" i="32"/>
  <c r="I6159" i="32"/>
  <c r="J6159" i="32"/>
  <c r="A6160" i="32"/>
  <c r="C6160" i="32"/>
  <c r="D6160" i="32"/>
  <c r="E6160" i="32"/>
  <c r="F6160" i="32"/>
  <c r="G6160" i="32"/>
  <c r="I6160" i="32"/>
  <c r="J6160" i="32"/>
  <c r="A6161" i="32"/>
  <c r="C6161" i="32"/>
  <c r="D6161" i="32"/>
  <c r="E6161" i="32"/>
  <c r="F6161" i="32"/>
  <c r="G6161" i="32"/>
  <c r="I6161" i="32"/>
  <c r="J6161" i="32"/>
  <c r="A6162" i="32"/>
  <c r="C6162" i="32"/>
  <c r="D6162" i="32"/>
  <c r="E6162" i="32"/>
  <c r="F6162" i="32"/>
  <c r="G6162" i="32"/>
  <c r="I6162" i="32"/>
  <c r="J6162" i="32"/>
  <c r="A6163" i="32"/>
  <c r="C6163" i="32"/>
  <c r="D6163" i="32"/>
  <c r="E6163" i="32"/>
  <c r="F6163" i="32"/>
  <c r="G6163" i="32"/>
  <c r="I6163" i="32"/>
  <c r="J6163" i="32"/>
  <c r="A6164" i="32"/>
  <c r="C6164" i="32"/>
  <c r="D6164" i="32"/>
  <c r="E6164" i="32"/>
  <c r="F6164" i="32"/>
  <c r="G6164" i="32"/>
  <c r="I6164" i="32"/>
  <c r="J6164" i="32"/>
  <c r="A6165" i="32"/>
  <c r="C6165" i="32"/>
  <c r="D6165" i="32"/>
  <c r="E6165" i="32"/>
  <c r="F6165" i="32"/>
  <c r="G6165" i="32"/>
  <c r="I6165" i="32"/>
  <c r="J6165" i="32"/>
  <c r="A6166" i="32"/>
  <c r="C6166" i="32"/>
  <c r="D6166" i="32"/>
  <c r="E6166" i="32"/>
  <c r="F6166" i="32"/>
  <c r="G6166" i="32"/>
  <c r="I6166" i="32"/>
  <c r="J6166" i="32"/>
  <c r="A6167" i="32"/>
  <c r="C6167" i="32"/>
  <c r="D6167" i="32"/>
  <c r="E6167" i="32"/>
  <c r="F6167" i="32"/>
  <c r="G6167" i="32"/>
  <c r="I6167" i="32"/>
  <c r="J6167" i="32"/>
  <c r="A6168" i="32"/>
  <c r="C6168" i="32"/>
  <c r="D6168" i="32"/>
  <c r="E6168" i="32"/>
  <c r="F6168" i="32"/>
  <c r="G6168" i="32"/>
  <c r="I6168" i="32"/>
  <c r="J6168" i="32"/>
  <c r="A6169" i="32"/>
  <c r="C6169" i="32"/>
  <c r="D6169" i="32"/>
  <c r="E6169" i="32"/>
  <c r="F6169" i="32"/>
  <c r="G6169" i="32"/>
  <c r="I6169" i="32"/>
  <c r="J6169" i="32"/>
  <c r="A6170" i="32"/>
  <c r="C6170" i="32"/>
  <c r="D6170" i="32"/>
  <c r="E6170" i="32"/>
  <c r="F6170" i="32"/>
  <c r="G6170" i="32"/>
  <c r="I6170" i="32"/>
  <c r="J6170" i="32"/>
  <c r="A6171" i="32"/>
  <c r="C6171" i="32"/>
  <c r="D6171" i="32"/>
  <c r="E6171" i="32"/>
  <c r="F6171" i="32"/>
  <c r="G6171" i="32"/>
  <c r="I6171" i="32"/>
  <c r="J6171" i="32"/>
  <c r="A6172" i="32"/>
  <c r="C6172" i="32"/>
  <c r="D6172" i="32"/>
  <c r="E6172" i="32"/>
  <c r="F6172" i="32"/>
  <c r="G6172" i="32"/>
  <c r="I6172" i="32"/>
  <c r="J6172" i="32"/>
  <c r="A6173" i="32"/>
  <c r="C6173" i="32"/>
  <c r="D6173" i="32"/>
  <c r="E6173" i="32"/>
  <c r="F6173" i="32"/>
  <c r="G6173" i="32"/>
  <c r="I6173" i="32"/>
  <c r="J6173" i="32"/>
  <c r="A6174" i="32"/>
  <c r="C6174" i="32"/>
  <c r="D6174" i="32"/>
  <c r="E6174" i="32"/>
  <c r="F6174" i="32"/>
  <c r="G6174" i="32"/>
  <c r="I6174" i="32"/>
  <c r="J6174" i="32"/>
  <c r="A6175" i="32"/>
  <c r="C6175" i="32"/>
  <c r="D6175" i="32"/>
  <c r="E6175" i="32"/>
  <c r="F6175" i="32"/>
  <c r="G6175" i="32"/>
  <c r="I6175" i="32"/>
  <c r="J6175" i="32"/>
  <c r="A6176" i="32"/>
  <c r="C6176" i="32"/>
  <c r="D6176" i="32"/>
  <c r="E6176" i="32"/>
  <c r="F6176" i="32"/>
  <c r="G6176" i="32"/>
  <c r="I6176" i="32"/>
  <c r="J6176" i="32"/>
  <c r="A6177" i="32"/>
  <c r="C6177" i="32"/>
  <c r="D6177" i="32"/>
  <c r="E6177" i="32"/>
  <c r="F6177" i="32"/>
  <c r="G6177" i="32"/>
  <c r="I6177" i="32"/>
  <c r="J6177" i="32"/>
  <c r="A6178" i="32"/>
  <c r="C6178" i="32"/>
  <c r="D6178" i="32"/>
  <c r="E6178" i="32"/>
  <c r="F6178" i="32"/>
  <c r="G6178" i="32"/>
  <c r="I6178" i="32"/>
  <c r="J6178" i="32"/>
  <c r="A6179" i="32"/>
  <c r="C6179" i="32"/>
  <c r="D6179" i="32"/>
  <c r="E6179" i="32"/>
  <c r="F6179" i="32"/>
  <c r="G6179" i="32"/>
  <c r="I6179" i="32"/>
  <c r="J6179" i="32"/>
  <c r="A6180" i="32"/>
  <c r="C6180" i="32"/>
  <c r="D6180" i="32"/>
  <c r="E6180" i="32"/>
  <c r="F6180" i="32"/>
  <c r="G6180" i="32"/>
  <c r="I6180" i="32"/>
  <c r="J6180" i="32"/>
  <c r="A6181" i="32"/>
  <c r="C6181" i="32"/>
  <c r="D6181" i="32"/>
  <c r="E6181" i="32"/>
  <c r="F6181" i="32"/>
  <c r="G6181" i="32"/>
  <c r="I6181" i="32"/>
  <c r="J6181" i="32"/>
  <c r="A6182" i="32"/>
  <c r="C6182" i="32"/>
  <c r="D6182" i="32"/>
  <c r="E6182" i="32"/>
  <c r="F6182" i="32"/>
  <c r="G6182" i="32"/>
  <c r="I6182" i="32"/>
  <c r="J6182" i="32"/>
  <c r="A6183" i="32"/>
  <c r="C6183" i="32"/>
  <c r="D6183" i="32"/>
  <c r="E6183" i="32"/>
  <c r="F6183" i="32"/>
  <c r="G6183" i="32"/>
  <c r="I6183" i="32"/>
  <c r="J6183" i="32"/>
  <c r="A6184" i="32"/>
  <c r="C6184" i="32"/>
  <c r="D6184" i="32"/>
  <c r="E6184" i="32"/>
  <c r="F6184" i="32"/>
  <c r="G6184" i="32"/>
  <c r="I6184" i="32"/>
  <c r="J6184" i="32"/>
  <c r="A6185" i="32"/>
  <c r="C6185" i="32"/>
  <c r="D6185" i="32"/>
  <c r="E6185" i="32"/>
  <c r="F6185" i="32"/>
  <c r="G6185" i="32"/>
  <c r="I6185" i="32"/>
  <c r="J6185" i="32"/>
  <c r="A6186" i="32"/>
  <c r="C6186" i="32"/>
  <c r="D6186" i="32"/>
  <c r="E6186" i="32"/>
  <c r="F6186" i="32"/>
  <c r="G6186" i="32"/>
  <c r="I6186" i="32"/>
  <c r="J6186" i="32"/>
  <c r="A6187" i="32"/>
  <c r="C6187" i="32"/>
  <c r="D6187" i="32"/>
  <c r="E6187" i="32"/>
  <c r="F6187" i="32"/>
  <c r="G6187" i="32"/>
  <c r="I6187" i="32"/>
  <c r="J6187" i="32"/>
  <c r="A6188" i="32"/>
  <c r="C6188" i="32"/>
  <c r="D6188" i="32"/>
  <c r="E6188" i="32"/>
  <c r="F6188" i="32"/>
  <c r="G6188" i="32"/>
  <c r="I6188" i="32"/>
  <c r="J6188" i="32"/>
  <c r="A6189" i="32"/>
  <c r="C6189" i="32"/>
  <c r="D6189" i="32"/>
  <c r="E6189" i="32"/>
  <c r="F6189" i="32"/>
  <c r="G6189" i="32"/>
  <c r="I6189" i="32"/>
  <c r="J6189" i="32"/>
  <c r="A6190" i="32"/>
  <c r="C6190" i="32"/>
  <c r="D6190" i="32"/>
  <c r="E6190" i="32"/>
  <c r="F6190" i="32"/>
  <c r="G6190" i="32"/>
  <c r="I6190" i="32"/>
  <c r="J6190" i="32"/>
  <c r="A6191" i="32"/>
  <c r="C6191" i="32"/>
  <c r="D6191" i="32"/>
  <c r="E6191" i="32"/>
  <c r="F6191" i="32"/>
  <c r="G6191" i="32"/>
  <c r="I6191" i="32"/>
  <c r="J6191" i="32"/>
  <c r="A6192" i="32"/>
  <c r="C6192" i="32"/>
  <c r="D6192" i="32"/>
  <c r="E6192" i="32"/>
  <c r="F6192" i="32"/>
  <c r="G6192" i="32"/>
  <c r="I6192" i="32"/>
  <c r="J6192" i="32"/>
  <c r="A6193" i="32"/>
  <c r="C6193" i="32"/>
  <c r="D6193" i="32"/>
  <c r="E6193" i="32"/>
  <c r="F6193" i="32"/>
  <c r="G6193" i="32"/>
  <c r="I6193" i="32"/>
  <c r="J6193" i="32"/>
  <c r="A6194" i="32"/>
  <c r="C6194" i="32"/>
  <c r="D6194" i="32"/>
  <c r="E6194" i="32"/>
  <c r="F6194" i="32"/>
  <c r="G6194" i="32"/>
  <c r="I6194" i="32"/>
  <c r="J6194" i="32"/>
  <c r="A6195" i="32"/>
  <c r="C6195" i="32"/>
  <c r="D6195" i="32"/>
  <c r="E6195" i="32"/>
  <c r="F6195" i="32"/>
  <c r="G6195" i="32"/>
  <c r="I6195" i="32"/>
  <c r="J6195" i="32"/>
  <c r="A6196" i="32"/>
  <c r="C6196" i="32"/>
  <c r="D6196" i="32"/>
  <c r="E6196" i="32"/>
  <c r="F6196" i="32"/>
  <c r="G6196" i="32"/>
  <c r="I6196" i="32"/>
  <c r="J6196" i="32"/>
  <c r="A6197" i="32"/>
  <c r="C6197" i="32"/>
  <c r="D6197" i="32"/>
  <c r="E6197" i="32"/>
  <c r="F6197" i="32"/>
  <c r="G6197" i="32"/>
  <c r="I6197" i="32"/>
  <c r="J6197" i="32"/>
  <c r="A6198" i="32"/>
  <c r="C6198" i="32"/>
  <c r="D6198" i="32"/>
  <c r="E6198" i="32"/>
  <c r="F6198" i="32"/>
  <c r="G6198" i="32"/>
  <c r="I6198" i="32"/>
  <c r="J6198" i="32"/>
  <c r="A6199" i="32"/>
  <c r="C6199" i="32"/>
  <c r="D6199" i="32"/>
  <c r="E6199" i="32"/>
  <c r="F6199" i="32"/>
  <c r="G6199" i="32"/>
  <c r="I6199" i="32"/>
  <c r="J6199" i="32"/>
  <c r="A6200" i="32"/>
  <c r="C6200" i="32"/>
  <c r="D6200" i="32"/>
  <c r="E6200" i="32"/>
  <c r="F6200" i="32"/>
  <c r="G6200" i="32"/>
  <c r="I6200" i="32"/>
  <c r="J6200" i="32"/>
  <c r="A6201" i="32"/>
  <c r="C6201" i="32"/>
  <c r="D6201" i="32"/>
  <c r="E6201" i="32"/>
  <c r="F6201" i="32"/>
  <c r="G6201" i="32"/>
  <c r="I6201" i="32"/>
  <c r="J6201" i="32"/>
  <c r="A6202" i="32"/>
  <c r="C6202" i="32"/>
  <c r="D6202" i="32"/>
  <c r="E6202" i="32"/>
  <c r="F6202" i="32"/>
  <c r="G6202" i="32"/>
  <c r="I6202" i="32"/>
  <c r="J6202" i="32"/>
  <c r="A6203" i="32"/>
  <c r="C6203" i="32"/>
  <c r="D6203" i="32"/>
  <c r="E6203" i="32"/>
  <c r="F6203" i="32"/>
  <c r="G6203" i="32"/>
  <c r="I6203" i="32"/>
  <c r="J6203" i="32"/>
  <c r="A6204" i="32"/>
  <c r="C6204" i="32"/>
  <c r="D6204" i="32"/>
  <c r="E6204" i="32"/>
  <c r="F6204" i="32"/>
  <c r="G6204" i="32"/>
  <c r="I6204" i="32"/>
  <c r="J6204" i="32"/>
  <c r="A6205" i="32"/>
  <c r="C6205" i="32"/>
  <c r="D6205" i="32"/>
  <c r="E6205" i="32"/>
  <c r="F6205" i="32"/>
  <c r="G6205" i="32"/>
  <c r="I6205" i="32"/>
  <c r="J6205" i="32"/>
  <c r="A6206" i="32"/>
  <c r="C6206" i="32"/>
  <c r="D6206" i="32"/>
  <c r="E6206" i="32"/>
  <c r="F6206" i="32"/>
  <c r="G6206" i="32"/>
  <c r="I6206" i="32"/>
  <c r="J6206" i="32"/>
  <c r="A6207" i="32"/>
  <c r="C6207" i="32"/>
  <c r="D6207" i="32"/>
  <c r="E6207" i="32"/>
  <c r="F6207" i="32"/>
  <c r="G6207" i="32"/>
  <c r="I6207" i="32"/>
  <c r="J6207" i="32"/>
  <c r="A6208" i="32"/>
  <c r="C6208" i="32"/>
  <c r="D6208" i="32"/>
  <c r="E6208" i="32"/>
  <c r="F6208" i="32"/>
  <c r="G6208" i="32"/>
  <c r="I6208" i="32"/>
  <c r="J6208" i="32"/>
  <c r="A6209" i="32"/>
  <c r="C6209" i="32"/>
  <c r="D6209" i="32"/>
  <c r="E6209" i="32"/>
  <c r="F6209" i="32"/>
  <c r="G6209" i="32"/>
  <c r="I6209" i="32"/>
  <c r="J6209" i="32"/>
  <c r="A6210" i="32"/>
  <c r="C6210" i="32"/>
  <c r="D6210" i="32"/>
  <c r="E6210" i="32"/>
  <c r="F6210" i="32"/>
  <c r="G6210" i="32"/>
  <c r="I6210" i="32"/>
  <c r="J6210" i="32"/>
  <c r="A6211" i="32"/>
  <c r="C6211" i="32"/>
  <c r="D6211" i="32"/>
  <c r="E6211" i="32"/>
  <c r="F6211" i="32"/>
  <c r="G6211" i="32"/>
  <c r="I6211" i="32"/>
  <c r="J6211" i="32"/>
  <c r="A6212" i="32"/>
  <c r="C6212" i="32"/>
  <c r="D6212" i="32"/>
  <c r="E6212" i="32"/>
  <c r="F6212" i="32"/>
  <c r="G6212" i="32"/>
  <c r="I6212" i="32"/>
  <c r="J6212" i="32"/>
  <c r="A6213" i="32"/>
  <c r="C6213" i="32"/>
  <c r="D6213" i="32"/>
  <c r="E6213" i="32"/>
  <c r="F6213" i="32"/>
  <c r="G6213" i="32"/>
  <c r="I6213" i="32"/>
  <c r="J6213" i="32"/>
  <c r="A6214" i="32"/>
  <c r="C6214" i="32"/>
  <c r="D6214" i="32"/>
  <c r="E6214" i="32"/>
  <c r="F6214" i="32"/>
  <c r="G6214" i="32"/>
  <c r="I6214" i="32"/>
  <c r="J6214" i="32"/>
  <c r="A6215" i="32"/>
  <c r="C6215" i="32"/>
  <c r="D6215" i="32"/>
  <c r="E6215" i="32"/>
  <c r="F6215" i="32"/>
  <c r="G6215" i="32"/>
  <c r="I6215" i="32"/>
  <c r="J6215" i="32"/>
  <c r="A6216" i="32"/>
  <c r="C6216" i="32"/>
  <c r="D6216" i="32"/>
  <c r="E6216" i="32"/>
  <c r="F6216" i="32"/>
  <c r="G6216" i="32"/>
  <c r="I6216" i="32"/>
  <c r="J6216" i="32"/>
  <c r="A6217" i="32"/>
  <c r="C6217" i="32"/>
  <c r="D6217" i="32"/>
  <c r="E6217" i="32"/>
  <c r="F6217" i="32"/>
  <c r="G6217" i="32"/>
  <c r="I6217" i="32"/>
  <c r="J6217" i="32"/>
  <c r="A6218" i="32"/>
  <c r="C6218" i="32"/>
  <c r="D6218" i="32"/>
  <c r="E6218" i="32"/>
  <c r="F6218" i="32"/>
  <c r="G6218" i="32"/>
  <c r="I6218" i="32"/>
  <c r="J6218" i="32"/>
  <c r="A6219" i="32"/>
  <c r="C6219" i="32"/>
  <c r="D6219" i="32"/>
  <c r="E6219" i="32"/>
  <c r="F6219" i="32"/>
  <c r="G6219" i="32"/>
  <c r="I6219" i="32"/>
  <c r="J6219" i="32"/>
  <c r="A6220" i="32"/>
  <c r="C6220" i="32"/>
  <c r="D6220" i="32"/>
  <c r="E6220" i="32"/>
  <c r="F6220" i="32"/>
  <c r="G6220" i="32"/>
  <c r="I6220" i="32"/>
  <c r="J6220" i="32"/>
  <c r="A6221" i="32"/>
  <c r="C6221" i="32"/>
  <c r="D6221" i="32"/>
  <c r="E6221" i="32"/>
  <c r="F6221" i="32"/>
  <c r="G6221" i="32"/>
  <c r="I6221" i="32"/>
  <c r="J6221" i="32"/>
  <c r="A6222" i="32"/>
  <c r="C6222" i="32"/>
  <c r="D6222" i="32"/>
  <c r="E6222" i="32"/>
  <c r="F6222" i="32"/>
  <c r="G6222" i="32"/>
  <c r="I6222" i="32"/>
  <c r="J6222" i="32"/>
  <c r="A6223" i="32"/>
  <c r="C6223" i="32"/>
  <c r="D6223" i="32"/>
  <c r="E6223" i="32"/>
  <c r="F6223" i="32"/>
  <c r="G6223" i="32"/>
  <c r="I6223" i="32"/>
  <c r="J6223" i="32"/>
  <c r="A6224" i="32"/>
  <c r="C6224" i="32"/>
  <c r="D6224" i="32"/>
  <c r="E6224" i="32"/>
  <c r="F6224" i="32"/>
  <c r="G6224" i="32"/>
  <c r="I6224" i="32"/>
  <c r="J6224" i="32"/>
  <c r="A6225" i="32"/>
  <c r="C6225" i="32"/>
  <c r="D6225" i="32"/>
  <c r="E6225" i="32"/>
  <c r="F6225" i="32"/>
  <c r="G6225" i="32"/>
  <c r="I6225" i="32"/>
  <c r="J6225" i="32"/>
  <c r="A6226" i="32"/>
  <c r="C6226" i="32"/>
  <c r="D6226" i="32"/>
  <c r="E6226" i="32"/>
  <c r="F6226" i="32"/>
  <c r="G6226" i="32"/>
  <c r="I6226" i="32"/>
  <c r="J6226" i="32"/>
  <c r="A6227" i="32"/>
  <c r="C6227" i="32"/>
  <c r="D6227" i="32"/>
  <c r="E6227" i="32"/>
  <c r="F6227" i="32"/>
  <c r="G6227" i="32"/>
  <c r="I6227" i="32"/>
  <c r="J6227" i="32"/>
  <c r="A6228" i="32"/>
  <c r="C6228" i="32"/>
  <c r="D6228" i="32"/>
  <c r="E6228" i="32"/>
  <c r="F6228" i="32"/>
  <c r="G6228" i="32"/>
  <c r="I6228" i="32"/>
  <c r="J6228" i="32"/>
  <c r="A6229" i="32"/>
  <c r="C6229" i="32"/>
  <c r="D6229" i="32"/>
  <c r="E6229" i="32"/>
  <c r="F6229" i="32"/>
  <c r="G6229" i="32"/>
  <c r="I6229" i="32"/>
  <c r="J6229" i="32"/>
  <c r="A6230" i="32"/>
  <c r="C6230" i="32"/>
  <c r="D6230" i="32"/>
  <c r="E6230" i="32"/>
  <c r="F6230" i="32"/>
  <c r="G6230" i="32"/>
  <c r="I6230" i="32"/>
  <c r="J6230" i="32"/>
  <c r="A6231" i="32"/>
  <c r="C6231" i="32"/>
  <c r="D6231" i="32"/>
  <c r="E6231" i="32"/>
  <c r="F6231" i="32"/>
  <c r="G6231" i="32"/>
  <c r="I6231" i="32"/>
  <c r="J6231" i="32"/>
  <c r="A6232" i="32"/>
  <c r="C6232" i="32"/>
  <c r="D6232" i="32"/>
  <c r="E6232" i="32"/>
  <c r="F6232" i="32"/>
  <c r="G6232" i="32"/>
  <c r="I6232" i="32"/>
  <c r="J6232" i="32"/>
  <c r="A6233" i="32"/>
  <c r="C6233" i="32"/>
  <c r="D6233" i="32"/>
  <c r="E6233" i="32"/>
  <c r="F6233" i="32"/>
  <c r="G6233" i="32"/>
  <c r="I6233" i="32"/>
  <c r="J6233" i="32"/>
  <c r="A6234" i="32"/>
  <c r="C6234" i="32"/>
  <c r="D6234" i="32"/>
  <c r="E6234" i="32"/>
  <c r="F6234" i="32"/>
  <c r="G6234" i="32"/>
  <c r="I6234" i="32"/>
  <c r="J6234" i="32"/>
  <c r="A6235" i="32"/>
  <c r="C6235" i="32"/>
  <c r="D6235" i="32"/>
  <c r="E6235" i="32"/>
  <c r="F6235" i="32"/>
  <c r="G6235" i="32"/>
  <c r="I6235" i="32"/>
  <c r="J6235" i="32"/>
  <c r="A6236" i="32"/>
  <c r="C6236" i="32"/>
  <c r="D6236" i="32"/>
  <c r="E6236" i="32"/>
  <c r="F6236" i="32"/>
  <c r="G6236" i="32"/>
  <c r="I6236" i="32"/>
  <c r="J6236" i="32"/>
  <c r="A6237" i="32"/>
  <c r="C6237" i="32"/>
  <c r="D6237" i="32"/>
  <c r="E6237" i="32"/>
  <c r="F6237" i="32"/>
  <c r="G6237" i="32"/>
  <c r="I6237" i="32"/>
  <c r="J6237" i="32"/>
  <c r="A6238" i="32"/>
  <c r="C6238" i="32"/>
  <c r="D6238" i="32"/>
  <c r="E6238" i="32"/>
  <c r="F6238" i="32"/>
  <c r="G6238" i="32"/>
  <c r="I6238" i="32"/>
  <c r="J6238" i="32"/>
  <c r="A6239" i="32"/>
  <c r="C6239" i="32"/>
  <c r="D6239" i="32"/>
  <c r="E6239" i="32"/>
  <c r="F6239" i="32"/>
  <c r="G6239" i="32"/>
  <c r="I6239" i="32"/>
  <c r="J6239" i="32"/>
  <c r="A6240" i="32"/>
  <c r="C6240" i="32"/>
  <c r="D6240" i="32"/>
  <c r="E6240" i="32"/>
  <c r="F6240" i="32"/>
  <c r="G6240" i="32"/>
  <c r="I6240" i="32"/>
  <c r="J6240" i="32"/>
  <c r="A6241" i="32"/>
  <c r="C6241" i="32"/>
  <c r="D6241" i="32"/>
  <c r="E6241" i="32"/>
  <c r="F6241" i="32"/>
  <c r="G6241" i="32"/>
  <c r="I6241" i="32"/>
  <c r="J6241" i="32"/>
  <c r="A6242" i="32"/>
  <c r="C6242" i="32"/>
  <c r="D6242" i="32"/>
  <c r="E6242" i="32"/>
  <c r="F6242" i="32"/>
  <c r="G6242" i="32"/>
  <c r="I6242" i="32"/>
  <c r="J6242" i="32"/>
  <c r="A6243" i="32"/>
  <c r="C6243" i="32"/>
  <c r="D6243" i="32"/>
  <c r="E6243" i="32"/>
  <c r="F6243" i="32"/>
  <c r="G6243" i="32"/>
  <c r="I6243" i="32"/>
  <c r="J6243" i="32"/>
  <c r="A6244" i="32"/>
  <c r="C6244" i="32"/>
  <c r="D6244" i="32"/>
  <c r="E6244" i="32"/>
  <c r="F6244" i="32"/>
  <c r="G6244" i="32"/>
  <c r="I6244" i="32"/>
  <c r="J6244" i="32"/>
  <c r="A6245" i="32"/>
  <c r="C6245" i="32"/>
  <c r="D6245" i="32"/>
  <c r="E6245" i="32"/>
  <c r="F6245" i="32"/>
  <c r="G6245" i="32"/>
  <c r="I6245" i="32"/>
  <c r="J6245" i="32"/>
  <c r="A6246" i="32"/>
  <c r="C6246" i="32"/>
  <c r="D6246" i="32"/>
  <c r="E6246" i="32"/>
  <c r="F6246" i="32"/>
  <c r="G6246" i="32"/>
  <c r="I6246" i="32"/>
  <c r="J6246" i="32"/>
  <c r="A6247" i="32"/>
  <c r="C6247" i="32"/>
  <c r="D6247" i="32"/>
  <c r="E6247" i="32"/>
  <c r="F6247" i="32"/>
  <c r="G6247" i="32"/>
  <c r="I6247" i="32"/>
  <c r="J6247" i="32"/>
  <c r="A6248" i="32"/>
  <c r="C6248" i="32"/>
  <c r="D6248" i="32"/>
  <c r="E6248" i="32"/>
  <c r="F6248" i="32"/>
  <c r="G6248" i="32"/>
  <c r="I6248" i="32"/>
  <c r="J6248" i="32"/>
  <c r="A6249" i="32"/>
  <c r="C6249" i="32"/>
  <c r="D6249" i="32"/>
  <c r="E6249" i="32"/>
  <c r="F6249" i="32"/>
  <c r="G6249" i="32"/>
  <c r="I6249" i="32"/>
  <c r="J6249" i="32"/>
  <c r="A6250" i="32"/>
  <c r="C6250" i="32"/>
  <c r="D6250" i="32"/>
  <c r="E6250" i="32"/>
  <c r="F6250" i="32"/>
  <c r="G6250" i="32"/>
  <c r="I6250" i="32"/>
  <c r="J6250" i="32"/>
  <c r="A6251" i="32"/>
  <c r="C6251" i="32"/>
  <c r="D6251" i="32"/>
  <c r="E6251" i="32"/>
  <c r="F6251" i="32"/>
  <c r="G6251" i="32"/>
  <c r="I6251" i="32"/>
  <c r="J6251" i="32"/>
  <c r="A6252" i="32"/>
  <c r="C6252" i="32"/>
  <c r="D6252" i="32"/>
  <c r="E6252" i="32"/>
  <c r="F6252" i="32"/>
  <c r="G6252" i="32"/>
  <c r="I6252" i="32"/>
  <c r="J6252" i="32"/>
  <c r="A6253" i="32"/>
  <c r="C6253" i="32"/>
  <c r="D6253" i="32"/>
  <c r="E6253" i="32"/>
  <c r="F6253" i="32"/>
  <c r="G6253" i="32"/>
  <c r="I6253" i="32"/>
  <c r="J6253" i="32"/>
  <c r="A6254" i="32"/>
  <c r="C6254" i="32"/>
  <c r="D6254" i="32"/>
  <c r="E6254" i="32"/>
  <c r="F6254" i="32"/>
  <c r="G6254" i="32"/>
  <c r="I6254" i="32"/>
  <c r="J6254" i="32"/>
  <c r="A6255" i="32"/>
  <c r="C6255" i="32"/>
  <c r="D6255" i="32"/>
  <c r="E6255" i="32"/>
  <c r="F6255" i="32"/>
  <c r="G6255" i="32"/>
  <c r="I6255" i="32"/>
  <c r="J6255" i="32"/>
  <c r="A6256" i="32"/>
  <c r="C6256" i="32"/>
  <c r="D6256" i="32"/>
  <c r="E6256" i="32"/>
  <c r="F6256" i="32"/>
  <c r="G6256" i="32"/>
  <c r="I6256" i="32"/>
  <c r="J6256" i="32"/>
  <c r="A6257" i="32"/>
  <c r="C6257" i="32"/>
  <c r="D6257" i="32"/>
  <c r="E6257" i="32"/>
  <c r="F6257" i="32"/>
  <c r="G6257" i="32"/>
  <c r="I6257" i="32"/>
  <c r="J6257" i="32"/>
  <c r="A6258" i="32"/>
  <c r="C6258" i="32"/>
  <c r="D6258" i="32"/>
  <c r="E6258" i="32"/>
  <c r="F6258" i="32"/>
  <c r="G6258" i="32"/>
  <c r="I6258" i="32"/>
  <c r="J6258" i="32"/>
  <c r="A6259" i="32"/>
  <c r="C6259" i="32"/>
  <c r="D6259" i="32"/>
  <c r="E6259" i="32"/>
  <c r="F6259" i="32"/>
  <c r="G6259" i="32"/>
  <c r="I6259" i="32"/>
  <c r="J6259" i="32"/>
  <c r="A6260" i="32"/>
  <c r="C6260" i="32"/>
  <c r="D6260" i="32"/>
  <c r="E6260" i="32"/>
  <c r="F6260" i="32"/>
  <c r="G6260" i="32"/>
  <c r="I6260" i="32"/>
  <c r="J6260" i="32"/>
  <c r="A23" i="32"/>
  <c r="C23" i="32"/>
  <c r="D23" i="32"/>
  <c r="E23" i="32"/>
  <c r="F23" i="32"/>
  <c r="G23" i="32"/>
  <c r="I23" i="32"/>
  <c r="J23" i="32"/>
  <c r="A24" i="32"/>
  <c r="C24" i="32"/>
  <c r="D24" i="32"/>
  <c r="E24" i="32"/>
  <c r="F24" i="32"/>
  <c r="G24" i="32"/>
  <c r="I24" i="32"/>
  <c r="J24" i="32"/>
  <c r="A25" i="32"/>
  <c r="C25" i="32"/>
  <c r="D25" i="32"/>
  <c r="E25" i="32"/>
  <c r="F25" i="32"/>
  <c r="G25" i="32"/>
  <c r="I25" i="32"/>
  <c r="J25" i="32"/>
  <c r="A26" i="32"/>
  <c r="C26" i="32"/>
  <c r="D26" i="32"/>
  <c r="E26" i="32"/>
  <c r="F26" i="32"/>
  <c r="G26" i="32"/>
  <c r="I26" i="32"/>
  <c r="J26" i="32"/>
  <c r="A27" i="32"/>
  <c r="C27" i="32"/>
  <c r="D27" i="32"/>
  <c r="E27" i="32"/>
  <c r="F27" i="32"/>
  <c r="G27" i="32"/>
  <c r="I27" i="32"/>
  <c r="J27" i="32"/>
  <c r="A28" i="32"/>
  <c r="C28" i="32"/>
  <c r="D28" i="32"/>
  <c r="E28" i="32"/>
  <c r="F28" i="32"/>
  <c r="G28" i="32"/>
  <c r="I28" i="32"/>
  <c r="J28" i="32"/>
  <c r="A29" i="32"/>
  <c r="C29" i="32"/>
  <c r="D29" i="32"/>
  <c r="E29" i="32"/>
  <c r="F29" i="32"/>
  <c r="G29" i="32"/>
  <c r="I29" i="32"/>
  <c r="J29" i="32"/>
  <c r="A30" i="32"/>
  <c r="C30" i="32"/>
  <c r="D30" i="32"/>
  <c r="E30" i="32"/>
  <c r="F30" i="32"/>
  <c r="G30" i="32"/>
  <c r="I30" i="32"/>
  <c r="J30" i="32"/>
  <c r="A31" i="32"/>
  <c r="C31" i="32"/>
  <c r="D31" i="32"/>
  <c r="E31" i="32"/>
  <c r="F31" i="32"/>
  <c r="G31" i="32"/>
  <c r="I31" i="32"/>
  <c r="J31" i="32"/>
  <c r="A32" i="32"/>
  <c r="C32" i="32"/>
  <c r="D32" i="32"/>
  <c r="E32" i="32"/>
  <c r="F32" i="32"/>
  <c r="G32" i="32"/>
  <c r="I32" i="32"/>
  <c r="J32" i="32"/>
  <c r="A33" i="32"/>
  <c r="C33" i="32"/>
  <c r="D33" i="32"/>
  <c r="E33" i="32"/>
  <c r="F33" i="32"/>
  <c r="G33" i="32"/>
  <c r="I33" i="32"/>
  <c r="J33" i="32"/>
  <c r="A34" i="32"/>
  <c r="C34" i="32"/>
  <c r="D34" i="32"/>
  <c r="E34" i="32"/>
  <c r="F34" i="32"/>
  <c r="G34" i="32"/>
  <c r="I34" i="32"/>
  <c r="J34" i="32"/>
  <c r="A35" i="32"/>
  <c r="C35" i="32"/>
  <c r="D35" i="32"/>
  <c r="E35" i="32"/>
  <c r="F35" i="32"/>
  <c r="G35" i="32"/>
  <c r="I35" i="32"/>
  <c r="J35" i="32"/>
  <c r="A36" i="32"/>
  <c r="C36" i="32"/>
  <c r="D36" i="32"/>
  <c r="E36" i="32"/>
  <c r="F36" i="32"/>
  <c r="G36" i="32"/>
  <c r="I36" i="32"/>
  <c r="J36" i="32"/>
  <c r="A37" i="32"/>
  <c r="C37" i="32"/>
  <c r="D37" i="32"/>
  <c r="E37" i="32"/>
  <c r="F37" i="32"/>
  <c r="G37" i="32"/>
  <c r="I37" i="32"/>
  <c r="J37" i="32"/>
  <c r="A38" i="32"/>
  <c r="C38" i="32"/>
  <c r="D38" i="32"/>
  <c r="E38" i="32"/>
  <c r="F38" i="32"/>
  <c r="G38" i="32"/>
  <c r="I38" i="32"/>
  <c r="J38" i="32"/>
  <c r="A39" i="32"/>
  <c r="C39" i="32"/>
  <c r="D39" i="32"/>
  <c r="E39" i="32"/>
  <c r="F39" i="32"/>
  <c r="G39" i="32"/>
  <c r="I39" i="32"/>
  <c r="J39" i="32"/>
  <c r="A40" i="32"/>
  <c r="C40" i="32"/>
  <c r="D40" i="32"/>
  <c r="E40" i="32"/>
  <c r="F40" i="32"/>
  <c r="G40" i="32"/>
  <c r="I40" i="32"/>
  <c r="J40" i="32"/>
  <c r="A41" i="32"/>
  <c r="C41" i="32"/>
  <c r="D41" i="32"/>
  <c r="E41" i="32"/>
  <c r="F41" i="32"/>
  <c r="G41" i="32"/>
  <c r="I41" i="32"/>
  <c r="J41" i="32"/>
  <c r="A42" i="32"/>
  <c r="C42" i="32"/>
  <c r="D42" i="32"/>
  <c r="E42" i="32"/>
  <c r="F42" i="32"/>
  <c r="G42" i="32"/>
  <c r="I42" i="32"/>
  <c r="J42" i="32"/>
  <c r="A43" i="32"/>
  <c r="C43" i="32"/>
  <c r="D43" i="32"/>
  <c r="E43" i="32"/>
  <c r="F43" i="32"/>
  <c r="G43" i="32"/>
  <c r="I43" i="32"/>
  <c r="J43" i="32"/>
  <c r="A44" i="32"/>
  <c r="C44" i="32"/>
  <c r="D44" i="32"/>
  <c r="E44" i="32"/>
  <c r="F44" i="32"/>
  <c r="G44" i="32"/>
  <c r="I44" i="32"/>
  <c r="J44" i="32"/>
  <c r="A45" i="32"/>
  <c r="C45" i="32"/>
  <c r="D45" i="32"/>
  <c r="E45" i="32"/>
  <c r="F45" i="32"/>
  <c r="G45" i="32"/>
  <c r="I45" i="32"/>
  <c r="J45" i="32"/>
  <c r="A46" i="32"/>
  <c r="C46" i="32"/>
  <c r="D46" i="32"/>
  <c r="E46" i="32"/>
  <c r="F46" i="32"/>
  <c r="G46" i="32"/>
  <c r="I46" i="32"/>
  <c r="J46" i="32"/>
  <c r="A47" i="32"/>
  <c r="C47" i="32"/>
  <c r="D47" i="32"/>
  <c r="E47" i="32"/>
  <c r="F47" i="32"/>
  <c r="G47" i="32"/>
  <c r="I47" i="32"/>
  <c r="J47" i="32"/>
  <c r="A48" i="32"/>
  <c r="C48" i="32"/>
  <c r="D48" i="32"/>
  <c r="E48" i="32"/>
  <c r="F48" i="32"/>
  <c r="G48" i="32"/>
  <c r="I48" i="32"/>
  <c r="J48" i="32"/>
  <c r="A49" i="32"/>
  <c r="C49" i="32"/>
  <c r="D49" i="32"/>
  <c r="E49" i="32"/>
  <c r="F49" i="32"/>
  <c r="G49" i="32"/>
  <c r="I49" i="32"/>
  <c r="J49" i="32"/>
  <c r="A50" i="32"/>
  <c r="C50" i="32"/>
  <c r="D50" i="32"/>
  <c r="E50" i="32"/>
  <c r="F50" i="32"/>
  <c r="G50" i="32"/>
  <c r="I50" i="32"/>
  <c r="J50" i="32"/>
  <c r="A51" i="32"/>
  <c r="C51" i="32"/>
  <c r="D51" i="32"/>
  <c r="E51" i="32"/>
  <c r="F51" i="32"/>
  <c r="G51" i="32"/>
  <c r="I51" i="32"/>
  <c r="J51" i="32"/>
  <c r="A52" i="32"/>
  <c r="C52" i="32"/>
  <c r="D52" i="32"/>
  <c r="E52" i="32"/>
  <c r="F52" i="32"/>
  <c r="G52" i="32"/>
  <c r="I52" i="32"/>
  <c r="J52" i="32"/>
  <c r="A53" i="32"/>
  <c r="C53" i="32"/>
  <c r="D53" i="32"/>
  <c r="E53" i="32"/>
  <c r="F53" i="32"/>
  <c r="G53" i="32"/>
  <c r="I53" i="32"/>
  <c r="J53" i="32"/>
  <c r="A54" i="32"/>
  <c r="C54" i="32"/>
  <c r="D54" i="32"/>
  <c r="E54" i="32"/>
  <c r="F54" i="32"/>
  <c r="G54" i="32"/>
  <c r="I54" i="32"/>
  <c r="J54" i="32"/>
  <c r="A55" i="32"/>
  <c r="C55" i="32"/>
  <c r="D55" i="32"/>
  <c r="E55" i="32"/>
  <c r="F55" i="32"/>
  <c r="G55" i="32"/>
  <c r="I55" i="32"/>
  <c r="J55" i="32"/>
  <c r="A56" i="32"/>
  <c r="C56" i="32"/>
  <c r="D56" i="32"/>
  <c r="E56" i="32"/>
  <c r="F56" i="32"/>
  <c r="G56" i="32"/>
  <c r="I56" i="32"/>
  <c r="J56" i="32"/>
  <c r="A57" i="32"/>
  <c r="C57" i="32"/>
  <c r="D57" i="32"/>
  <c r="E57" i="32"/>
  <c r="F57" i="32"/>
  <c r="G57" i="32"/>
  <c r="I57" i="32"/>
  <c r="J57" i="32"/>
  <c r="A58" i="32"/>
  <c r="C58" i="32"/>
  <c r="D58" i="32"/>
  <c r="E58" i="32"/>
  <c r="F58" i="32"/>
  <c r="G58" i="32"/>
  <c r="I58" i="32"/>
  <c r="J58" i="32"/>
  <c r="A59" i="32"/>
  <c r="C59" i="32"/>
  <c r="D59" i="32"/>
  <c r="E59" i="32"/>
  <c r="F59" i="32"/>
  <c r="G59" i="32"/>
  <c r="I59" i="32"/>
  <c r="J59" i="32"/>
  <c r="A60" i="32"/>
  <c r="C60" i="32"/>
  <c r="D60" i="32"/>
  <c r="E60" i="32"/>
  <c r="F60" i="32"/>
  <c r="G60" i="32"/>
  <c r="I60" i="32"/>
  <c r="J60" i="32"/>
  <c r="A61" i="32"/>
  <c r="C61" i="32"/>
  <c r="D61" i="32"/>
  <c r="E61" i="32"/>
  <c r="F61" i="32"/>
  <c r="G61" i="32"/>
  <c r="I61" i="32"/>
  <c r="J61" i="32"/>
  <c r="A62" i="32"/>
  <c r="C62" i="32"/>
  <c r="D62" i="32"/>
  <c r="E62" i="32"/>
  <c r="F62" i="32"/>
  <c r="G62" i="32"/>
  <c r="I62" i="32"/>
  <c r="J62" i="32"/>
  <c r="A63" i="32"/>
  <c r="C63" i="32"/>
  <c r="D63" i="32"/>
  <c r="E63" i="32"/>
  <c r="F63" i="32"/>
  <c r="G63" i="32"/>
  <c r="I63" i="32"/>
  <c r="J63" i="32"/>
  <c r="A64" i="32"/>
  <c r="C64" i="32"/>
  <c r="D64" i="32"/>
  <c r="E64" i="32"/>
  <c r="F64" i="32"/>
  <c r="G64" i="32"/>
  <c r="I64" i="32"/>
  <c r="J64" i="32"/>
  <c r="A65" i="32"/>
  <c r="C65" i="32"/>
  <c r="D65" i="32"/>
  <c r="E65" i="32"/>
  <c r="F65" i="32"/>
  <c r="G65" i="32"/>
  <c r="I65" i="32"/>
  <c r="J65" i="32"/>
  <c r="A66" i="32"/>
  <c r="C66" i="32"/>
  <c r="D66" i="32"/>
  <c r="E66" i="32"/>
  <c r="F66" i="32"/>
  <c r="G66" i="32"/>
  <c r="I66" i="32"/>
  <c r="J66" i="32"/>
  <c r="A67" i="32"/>
  <c r="C67" i="32"/>
  <c r="D67" i="32"/>
  <c r="E67" i="32"/>
  <c r="F67" i="32"/>
  <c r="G67" i="32"/>
  <c r="I67" i="32"/>
  <c r="J67" i="32"/>
  <c r="A68" i="32"/>
  <c r="C68" i="32"/>
  <c r="D68" i="32"/>
  <c r="E68" i="32"/>
  <c r="F68" i="32"/>
  <c r="G68" i="32"/>
  <c r="I68" i="32"/>
  <c r="J68" i="32"/>
  <c r="A69" i="32"/>
  <c r="C69" i="32"/>
  <c r="D69" i="32"/>
  <c r="E69" i="32"/>
  <c r="F69" i="32"/>
  <c r="G69" i="32"/>
  <c r="I69" i="32"/>
  <c r="J69" i="32"/>
  <c r="A70" i="32"/>
  <c r="C70" i="32"/>
  <c r="D70" i="32"/>
  <c r="E70" i="32"/>
  <c r="F70" i="32"/>
  <c r="G70" i="32"/>
  <c r="I70" i="32"/>
  <c r="J70" i="32"/>
  <c r="A71" i="32"/>
  <c r="C71" i="32"/>
  <c r="D71" i="32"/>
  <c r="E71" i="32"/>
  <c r="F71" i="32"/>
  <c r="G71" i="32"/>
  <c r="I71" i="32"/>
  <c r="J71" i="32"/>
  <c r="A72" i="32"/>
  <c r="C72" i="32"/>
  <c r="D72" i="32"/>
  <c r="E72" i="32"/>
  <c r="F72" i="32"/>
  <c r="G72" i="32"/>
  <c r="I72" i="32"/>
  <c r="J72" i="32"/>
  <c r="A73" i="32"/>
  <c r="C73" i="32"/>
  <c r="D73" i="32"/>
  <c r="E73" i="32"/>
  <c r="F73" i="32"/>
  <c r="G73" i="32"/>
  <c r="I73" i="32"/>
  <c r="J73" i="32"/>
  <c r="A74" i="32"/>
  <c r="C74" i="32"/>
  <c r="D74" i="32"/>
  <c r="E74" i="32"/>
  <c r="F74" i="32"/>
  <c r="G74" i="32"/>
  <c r="I74" i="32"/>
  <c r="J74" i="32"/>
  <c r="A75" i="32"/>
  <c r="C75" i="32"/>
  <c r="D75" i="32"/>
  <c r="E75" i="32"/>
  <c r="F75" i="32"/>
  <c r="G75" i="32"/>
  <c r="I75" i="32"/>
  <c r="J75" i="32"/>
  <c r="A76" i="32"/>
  <c r="C76" i="32"/>
  <c r="D76" i="32"/>
  <c r="E76" i="32"/>
  <c r="F76" i="32"/>
  <c r="G76" i="32"/>
  <c r="I76" i="32"/>
  <c r="J76" i="32"/>
  <c r="A77" i="32"/>
  <c r="C77" i="32"/>
  <c r="D77" i="32"/>
  <c r="E77" i="32"/>
  <c r="F77" i="32"/>
  <c r="G77" i="32"/>
  <c r="I77" i="32"/>
  <c r="J77" i="32"/>
  <c r="A78" i="32"/>
  <c r="C78" i="32"/>
  <c r="D78" i="32"/>
  <c r="E78" i="32"/>
  <c r="F78" i="32"/>
  <c r="G78" i="32"/>
  <c r="I78" i="32"/>
  <c r="J78" i="32"/>
  <c r="A79" i="32"/>
  <c r="C79" i="32"/>
  <c r="D79" i="32"/>
  <c r="E79" i="32"/>
  <c r="F79" i="32"/>
  <c r="G79" i="32"/>
  <c r="I79" i="32"/>
  <c r="J79" i="32"/>
  <c r="A80" i="32"/>
  <c r="C80" i="32"/>
  <c r="D80" i="32"/>
  <c r="E80" i="32"/>
  <c r="F80" i="32"/>
  <c r="G80" i="32"/>
  <c r="I80" i="32"/>
  <c r="J80" i="32"/>
  <c r="A81" i="32"/>
  <c r="C81" i="32"/>
  <c r="D81" i="32"/>
  <c r="E81" i="32"/>
  <c r="F81" i="32"/>
  <c r="G81" i="32"/>
  <c r="I81" i="32"/>
  <c r="J81" i="32"/>
  <c r="A82" i="32"/>
  <c r="C82" i="32"/>
  <c r="D82" i="32"/>
  <c r="E82" i="32"/>
  <c r="F82" i="32"/>
  <c r="G82" i="32"/>
  <c r="I82" i="32"/>
  <c r="J82" i="32"/>
  <c r="A83" i="32"/>
  <c r="C83" i="32"/>
  <c r="D83" i="32"/>
  <c r="E83" i="32"/>
  <c r="F83" i="32"/>
  <c r="G83" i="32"/>
  <c r="I83" i="32"/>
  <c r="J83" i="32"/>
  <c r="A84" i="32"/>
  <c r="C84" i="32"/>
  <c r="D84" i="32"/>
  <c r="E84" i="32"/>
  <c r="F84" i="32"/>
  <c r="G84" i="32"/>
  <c r="I84" i="32"/>
  <c r="J84" i="32"/>
  <c r="A85" i="32"/>
  <c r="C85" i="32"/>
  <c r="D85" i="32"/>
  <c r="E85" i="32"/>
  <c r="F85" i="32"/>
  <c r="G85" i="32"/>
  <c r="I85" i="32"/>
  <c r="J85" i="32"/>
  <c r="A86" i="32"/>
  <c r="C86" i="32"/>
  <c r="D86" i="32"/>
  <c r="E86" i="32"/>
  <c r="F86" i="32"/>
  <c r="G86" i="32"/>
  <c r="I86" i="32"/>
  <c r="J86" i="32"/>
  <c r="A87" i="32"/>
  <c r="C87" i="32"/>
  <c r="D87" i="32"/>
  <c r="E87" i="32"/>
  <c r="F87" i="32"/>
  <c r="G87" i="32"/>
  <c r="I87" i="32"/>
  <c r="J87" i="32"/>
  <c r="A88" i="32"/>
  <c r="C88" i="32"/>
  <c r="D88" i="32"/>
  <c r="E88" i="32"/>
  <c r="F88" i="32"/>
  <c r="G88" i="32"/>
  <c r="I88" i="32"/>
  <c r="J88" i="32"/>
  <c r="A89" i="32"/>
  <c r="C89" i="32"/>
  <c r="D89" i="32"/>
  <c r="E89" i="32"/>
  <c r="F89" i="32"/>
  <c r="G89" i="32"/>
  <c r="I89" i="32"/>
  <c r="J89" i="32"/>
  <c r="A90" i="32"/>
  <c r="C90" i="32"/>
  <c r="D90" i="32"/>
  <c r="E90" i="32"/>
  <c r="F90" i="32"/>
  <c r="G90" i="32"/>
  <c r="I90" i="32"/>
  <c r="J90" i="32"/>
  <c r="A91" i="32"/>
  <c r="C91" i="32"/>
  <c r="D91" i="32"/>
  <c r="E91" i="32"/>
  <c r="F91" i="32"/>
  <c r="G91" i="32"/>
  <c r="I91" i="32"/>
  <c r="J91" i="32"/>
  <c r="A92" i="32"/>
  <c r="C92" i="32"/>
  <c r="D92" i="32"/>
  <c r="E92" i="32"/>
  <c r="F92" i="32"/>
  <c r="G92" i="32"/>
  <c r="I92" i="32"/>
  <c r="J92" i="32"/>
  <c r="A93" i="32"/>
  <c r="C93" i="32"/>
  <c r="D93" i="32"/>
  <c r="E93" i="32"/>
  <c r="F93" i="32"/>
  <c r="G93" i="32"/>
  <c r="I93" i="32"/>
  <c r="J93" i="32"/>
  <c r="A94" i="32"/>
  <c r="C94" i="32"/>
  <c r="D94" i="32"/>
  <c r="E94" i="32"/>
  <c r="F94" i="32"/>
  <c r="G94" i="32"/>
  <c r="I94" i="32"/>
  <c r="J94" i="32"/>
  <c r="A95" i="32"/>
  <c r="C95" i="32"/>
  <c r="D95" i="32"/>
  <c r="E95" i="32"/>
  <c r="F95" i="32"/>
  <c r="G95" i="32"/>
  <c r="I95" i="32"/>
  <c r="J95" i="32"/>
  <c r="A96" i="32"/>
  <c r="C96" i="32"/>
  <c r="D96" i="32"/>
  <c r="E96" i="32"/>
  <c r="F96" i="32"/>
  <c r="G96" i="32"/>
  <c r="I96" i="32"/>
  <c r="J96" i="32"/>
  <c r="A97" i="32"/>
  <c r="C97" i="32"/>
  <c r="D97" i="32"/>
  <c r="E97" i="32"/>
  <c r="F97" i="32"/>
  <c r="G97" i="32"/>
  <c r="I97" i="32"/>
  <c r="J97" i="32"/>
  <c r="A98" i="32"/>
  <c r="C98" i="32"/>
  <c r="D98" i="32"/>
  <c r="E98" i="32"/>
  <c r="F98" i="32"/>
  <c r="G98" i="32"/>
  <c r="I98" i="32"/>
  <c r="J98" i="32"/>
  <c r="A99" i="32"/>
  <c r="C99" i="32"/>
  <c r="D99" i="32"/>
  <c r="E99" i="32"/>
  <c r="F99" i="32"/>
  <c r="G99" i="32"/>
  <c r="I99" i="32"/>
  <c r="J99" i="32"/>
  <c r="A100" i="32"/>
  <c r="C100" i="32"/>
  <c r="D100" i="32"/>
  <c r="E100" i="32"/>
  <c r="F100" i="32"/>
  <c r="G100" i="32"/>
  <c r="I100" i="32"/>
  <c r="J100" i="32"/>
  <c r="A101" i="32"/>
  <c r="C101" i="32"/>
  <c r="D101" i="32"/>
  <c r="E101" i="32"/>
  <c r="F101" i="32"/>
  <c r="G101" i="32"/>
  <c r="I101" i="32"/>
  <c r="J101" i="32"/>
  <c r="A102" i="32"/>
  <c r="C102" i="32"/>
  <c r="D102" i="32"/>
  <c r="E102" i="32"/>
  <c r="F102" i="32"/>
  <c r="G102" i="32"/>
  <c r="I102" i="32"/>
  <c r="J102" i="32"/>
  <c r="A103" i="32"/>
  <c r="C103" i="32"/>
  <c r="D103" i="32"/>
  <c r="E103" i="32"/>
  <c r="F103" i="32"/>
  <c r="G103" i="32"/>
  <c r="I103" i="32"/>
  <c r="J103" i="32"/>
  <c r="A104" i="32"/>
  <c r="C104" i="32"/>
  <c r="D104" i="32"/>
  <c r="E104" i="32"/>
  <c r="F104" i="32"/>
  <c r="G104" i="32"/>
  <c r="I104" i="32"/>
  <c r="J104" i="32"/>
  <c r="A105" i="32"/>
  <c r="C105" i="32"/>
  <c r="D105" i="32"/>
  <c r="E105" i="32"/>
  <c r="F105" i="32"/>
  <c r="G105" i="32"/>
  <c r="I105" i="32"/>
  <c r="J105" i="32"/>
  <c r="A106" i="32"/>
  <c r="C106" i="32"/>
  <c r="D106" i="32"/>
  <c r="E106" i="32"/>
  <c r="F106" i="32"/>
  <c r="G106" i="32"/>
  <c r="I106" i="32"/>
  <c r="J106" i="32"/>
  <c r="A107" i="32"/>
  <c r="C107" i="32"/>
  <c r="D107" i="32"/>
  <c r="E107" i="32"/>
  <c r="F107" i="32"/>
  <c r="G107" i="32"/>
  <c r="I107" i="32"/>
  <c r="J107" i="32"/>
  <c r="A108" i="32"/>
  <c r="C108" i="32"/>
  <c r="D108" i="32"/>
  <c r="E108" i="32"/>
  <c r="F108" i="32"/>
  <c r="G108" i="32"/>
  <c r="I108" i="32"/>
  <c r="J108" i="32"/>
  <c r="A109" i="32"/>
  <c r="C109" i="32"/>
  <c r="D109" i="32"/>
  <c r="E109" i="32"/>
  <c r="F109" i="32"/>
  <c r="G109" i="32"/>
  <c r="I109" i="32"/>
  <c r="J109" i="32"/>
  <c r="A110" i="32"/>
  <c r="C110" i="32"/>
  <c r="D110" i="32"/>
  <c r="E110" i="32"/>
  <c r="F110" i="32"/>
  <c r="G110" i="32"/>
  <c r="I110" i="32"/>
  <c r="J110" i="32"/>
  <c r="A111" i="32"/>
  <c r="C111" i="32"/>
  <c r="D111" i="32"/>
  <c r="E111" i="32"/>
  <c r="F111" i="32"/>
  <c r="G111" i="32"/>
  <c r="I111" i="32"/>
  <c r="J111" i="32"/>
  <c r="A112" i="32"/>
  <c r="C112" i="32"/>
  <c r="D112" i="32"/>
  <c r="E112" i="32"/>
  <c r="F112" i="32"/>
  <c r="G112" i="32"/>
  <c r="I112" i="32"/>
  <c r="J112" i="32"/>
  <c r="A113" i="32"/>
  <c r="C113" i="32"/>
  <c r="D113" i="32"/>
  <c r="E113" i="32"/>
  <c r="F113" i="32"/>
  <c r="G113" i="32"/>
  <c r="I113" i="32"/>
  <c r="J113" i="32"/>
  <c r="A114" i="32"/>
  <c r="C114" i="32"/>
  <c r="D114" i="32"/>
  <c r="E114" i="32"/>
  <c r="F114" i="32"/>
  <c r="G114" i="32"/>
  <c r="I114" i="32"/>
  <c r="J114" i="32"/>
  <c r="A115" i="32"/>
  <c r="C115" i="32"/>
  <c r="D115" i="32"/>
  <c r="E115" i="32"/>
  <c r="F115" i="32"/>
  <c r="G115" i="32"/>
  <c r="I115" i="32"/>
  <c r="J115" i="32"/>
  <c r="A116" i="32"/>
  <c r="C116" i="32"/>
  <c r="D116" i="32"/>
  <c r="E116" i="32"/>
  <c r="F116" i="32"/>
  <c r="G116" i="32"/>
  <c r="I116" i="32"/>
  <c r="J116" i="32"/>
  <c r="A117" i="32"/>
  <c r="C117" i="32"/>
  <c r="D117" i="32"/>
  <c r="E117" i="32"/>
  <c r="F117" i="32"/>
  <c r="G117" i="32"/>
  <c r="I117" i="32"/>
  <c r="J117" i="32"/>
  <c r="A118" i="32"/>
  <c r="C118" i="32"/>
  <c r="D118" i="32"/>
  <c r="E118" i="32"/>
  <c r="F118" i="32"/>
  <c r="G118" i="32"/>
  <c r="I118" i="32"/>
  <c r="J118" i="32"/>
  <c r="A119" i="32"/>
  <c r="C119" i="32"/>
  <c r="D119" i="32"/>
  <c r="E119" i="32"/>
  <c r="F119" i="32"/>
  <c r="G119" i="32"/>
  <c r="I119" i="32"/>
  <c r="J119" i="32"/>
  <c r="A120" i="32"/>
  <c r="C120" i="32"/>
  <c r="D120" i="32"/>
  <c r="E120" i="32"/>
  <c r="F120" i="32"/>
  <c r="G120" i="32"/>
  <c r="I120" i="32"/>
  <c r="J120" i="32"/>
  <c r="A121" i="32"/>
  <c r="C121" i="32"/>
  <c r="D121" i="32"/>
  <c r="E121" i="32"/>
  <c r="F121" i="32"/>
  <c r="G121" i="32"/>
  <c r="I121" i="32"/>
  <c r="J121" i="32"/>
  <c r="A122" i="32"/>
  <c r="C122" i="32"/>
  <c r="D122" i="32"/>
  <c r="E122" i="32"/>
  <c r="F122" i="32"/>
  <c r="G122" i="32"/>
  <c r="I122" i="32"/>
  <c r="J122" i="32"/>
  <c r="A123" i="32"/>
  <c r="C123" i="32"/>
  <c r="D123" i="32"/>
  <c r="E123" i="32"/>
  <c r="F123" i="32"/>
  <c r="G123" i="32"/>
  <c r="I123" i="32"/>
  <c r="J123" i="32"/>
  <c r="A124" i="32"/>
  <c r="C124" i="32"/>
  <c r="D124" i="32"/>
  <c r="E124" i="32"/>
  <c r="F124" i="32"/>
  <c r="G124" i="32"/>
  <c r="I124" i="32"/>
  <c r="J124" i="32"/>
  <c r="A125" i="32"/>
  <c r="C125" i="32"/>
  <c r="D125" i="32"/>
  <c r="E125" i="32"/>
  <c r="F125" i="32"/>
  <c r="G125" i="32"/>
  <c r="I125" i="32"/>
  <c r="J125" i="32"/>
  <c r="A126" i="32"/>
  <c r="C126" i="32"/>
  <c r="D126" i="32"/>
  <c r="E126" i="32"/>
  <c r="F126" i="32"/>
  <c r="G126" i="32"/>
  <c r="I126" i="32"/>
  <c r="J126" i="32"/>
  <c r="A127" i="32"/>
  <c r="C127" i="32"/>
  <c r="D127" i="32"/>
  <c r="E127" i="32"/>
  <c r="F127" i="32"/>
  <c r="G127" i="32"/>
  <c r="I127" i="32"/>
  <c r="J127" i="32"/>
  <c r="A128" i="32"/>
  <c r="C128" i="32"/>
  <c r="D128" i="32"/>
  <c r="E128" i="32"/>
  <c r="F128" i="32"/>
  <c r="G128" i="32"/>
  <c r="I128" i="32"/>
  <c r="J128" i="32"/>
  <c r="A129" i="32"/>
  <c r="C129" i="32"/>
  <c r="D129" i="32"/>
  <c r="E129" i="32"/>
  <c r="F129" i="32"/>
  <c r="G129" i="32"/>
  <c r="I129" i="32"/>
  <c r="J129" i="32"/>
  <c r="A130" i="32"/>
  <c r="C130" i="32"/>
  <c r="D130" i="32"/>
  <c r="E130" i="32"/>
  <c r="F130" i="32"/>
  <c r="G130" i="32"/>
  <c r="I130" i="32"/>
  <c r="J130" i="32"/>
  <c r="A131" i="32"/>
  <c r="C131" i="32"/>
  <c r="D131" i="32"/>
  <c r="E131" i="32"/>
  <c r="F131" i="32"/>
  <c r="G131" i="32"/>
  <c r="I131" i="32"/>
  <c r="J131" i="32"/>
  <c r="A132" i="32"/>
  <c r="C132" i="32"/>
  <c r="D132" i="32"/>
  <c r="E132" i="32"/>
  <c r="F132" i="32"/>
  <c r="G132" i="32"/>
  <c r="I132" i="32"/>
  <c r="J132" i="32"/>
  <c r="A133" i="32"/>
  <c r="C133" i="32"/>
  <c r="D133" i="32"/>
  <c r="E133" i="32"/>
  <c r="F133" i="32"/>
  <c r="G133" i="32"/>
  <c r="I133" i="32"/>
  <c r="J133" i="32"/>
  <c r="A134" i="32"/>
  <c r="C134" i="32"/>
  <c r="D134" i="32"/>
  <c r="E134" i="32"/>
  <c r="F134" i="32"/>
  <c r="G134" i="32"/>
  <c r="I134" i="32"/>
  <c r="J134" i="32"/>
  <c r="A135" i="32"/>
  <c r="C135" i="32"/>
  <c r="D135" i="32"/>
  <c r="E135" i="32"/>
  <c r="F135" i="32"/>
  <c r="G135" i="32"/>
  <c r="I135" i="32"/>
  <c r="J135" i="32"/>
  <c r="A136" i="32"/>
  <c r="C136" i="32"/>
  <c r="D136" i="32"/>
  <c r="E136" i="32"/>
  <c r="F136" i="32"/>
  <c r="G136" i="32"/>
  <c r="I136" i="32"/>
  <c r="J136" i="32"/>
  <c r="A137" i="32"/>
  <c r="C137" i="32"/>
  <c r="D137" i="32"/>
  <c r="E137" i="32"/>
  <c r="F137" i="32"/>
  <c r="G137" i="32"/>
  <c r="I137" i="32"/>
  <c r="J137" i="32"/>
  <c r="A138" i="32"/>
  <c r="C138" i="32"/>
  <c r="D138" i="32"/>
  <c r="E138" i="32"/>
  <c r="F138" i="32"/>
  <c r="G138" i="32"/>
  <c r="I138" i="32"/>
  <c r="J138" i="32"/>
  <c r="A139" i="32"/>
  <c r="C139" i="32"/>
  <c r="D139" i="32"/>
  <c r="E139" i="32"/>
  <c r="F139" i="32"/>
  <c r="G139" i="32"/>
  <c r="I139" i="32"/>
  <c r="J139" i="32"/>
  <c r="A140" i="32"/>
  <c r="C140" i="32"/>
  <c r="D140" i="32"/>
  <c r="E140" i="32"/>
  <c r="F140" i="32"/>
  <c r="G140" i="32"/>
  <c r="I140" i="32"/>
  <c r="J140" i="32"/>
  <c r="A141" i="32"/>
  <c r="C141" i="32"/>
  <c r="D141" i="32"/>
  <c r="E141" i="32"/>
  <c r="F141" i="32"/>
  <c r="G141" i="32"/>
  <c r="I141" i="32"/>
  <c r="J141" i="32"/>
  <c r="A142" i="32"/>
  <c r="C142" i="32"/>
  <c r="D142" i="32"/>
  <c r="E142" i="32"/>
  <c r="F142" i="32"/>
  <c r="G142" i="32"/>
  <c r="I142" i="32"/>
  <c r="J142" i="32"/>
  <c r="A143" i="32"/>
  <c r="C143" i="32"/>
  <c r="D143" i="32"/>
  <c r="E143" i="32"/>
  <c r="F143" i="32"/>
  <c r="G143" i="32"/>
  <c r="I143" i="32"/>
  <c r="J143" i="32"/>
  <c r="A144" i="32"/>
  <c r="C144" i="32"/>
  <c r="D144" i="32"/>
  <c r="E144" i="32"/>
  <c r="F144" i="32"/>
  <c r="G144" i="32"/>
  <c r="I144" i="32"/>
  <c r="J144" i="32"/>
  <c r="A145" i="32"/>
  <c r="C145" i="32"/>
  <c r="D145" i="32"/>
  <c r="E145" i="32"/>
  <c r="F145" i="32"/>
  <c r="G145" i="32"/>
  <c r="I145" i="32"/>
  <c r="J145" i="32"/>
  <c r="A146" i="32"/>
  <c r="C146" i="32"/>
  <c r="D146" i="32"/>
  <c r="E146" i="32"/>
  <c r="F146" i="32"/>
  <c r="G146" i="32"/>
  <c r="I146" i="32"/>
  <c r="J146" i="32"/>
  <c r="A147" i="32"/>
  <c r="C147" i="32"/>
  <c r="D147" i="32"/>
  <c r="E147" i="32"/>
  <c r="F147" i="32"/>
  <c r="G147" i="32"/>
  <c r="I147" i="32"/>
  <c r="J147" i="32"/>
  <c r="A148" i="32"/>
  <c r="C148" i="32"/>
  <c r="D148" i="32"/>
  <c r="E148" i="32"/>
  <c r="F148" i="32"/>
  <c r="G148" i="32"/>
  <c r="I148" i="32"/>
  <c r="J148" i="32"/>
  <c r="A149" i="32"/>
  <c r="C149" i="32"/>
  <c r="D149" i="32"/>
  <c r="E149" i="32"/>
  <c r="F149" i="32"/>
  <c r="G149" i="32"/>
  <c r="I149" i="32"/>
  <c r="J149" i="32"/>
  <c r="A150" i="32"/>
  <c r="C150" i="32"/>
  <c r="D150" i="32"/>
  <c r="E150" i="32"/>
  <c r="F150" i="32"/>
  <c r="G150" i="32"/>
  <c r="I150" i="32"/>
  <c r="J150" i="32"/>
  <c r="A151" i="32"/>
  <c r="C151" i="32"/>
  <c r="D151" i="32"/>
  <c r="E151" i="32"/>
  <c r="F151" i="32"/>
  <c r="G151" i="32"/>
  <c r="I151" i="32"/>
  <c r="J151" i="32"/>
  <c r="A152" i="32"/>
  <c r="C152" i="32"/>
  <c r="D152" i="32"/>
  <c r="E152" i="32"/>
  <c r="F152" i="32"/>
  <c r="G152" i="32"/>
  <c r="I152" i="32"/>
  <c r="J152" i="32"/>
  <c r="A153" i="32"/>
  <c r="C153" i="32"/>
  <c r="D153" i="32"/>
  <c r="E153" i="32"/>
  <c r="F153" i="32"/>
  <c r="G153" i="32"/>
  <c r="I153" i="32"/>
  <c r="J153" i="32"/>
  <c r="A154" i="32"/>
  <c r="C154" i="32"/>
  <c r="D154" i="32"/>
  <c r="E154" i="32"/>
  <c r="F154" i="32"/>
  <c r="G154" i="32"/>
  <c r="I154" i="32"/>
  <c r="J154" i="32"/>
  <c r="A155" i="32"/>
  <c r="C155" i="32"/>
  <c r="D155" i="32"/>
  <c r="E155" i="32"/>
  <c r="F155" i="32"/>
  <c r="G155" i="32"/>
  <c r="I155" i="32"/>
  <c r="J155" i="32"/>
  <c r="A156" i="32"/>
  <c r="C156" i="32"/>
  <c r="D156" i="32"/>
  <c r="E156" i="32"/>
  <c r="F156" i="32"/>
  <c r="G156" i="32"/>
  <c r="I156" i="32"/>
  <c r="J156" i="32"/>
  <c r="A157" i="32"/>
  <c r="C157" i="32"/>
  <c r="D157" i="32"/>
  <c r="E157" i="32"/>
  <c r="F157" i="32"/>
  <c r="G157" i="32"/>
  <c r="I157" i="32"/>
  <c r="J157" i="32"/>
  <c r="A158" i="32"/>
  <c r="C158" i="32"/>
  <c r="D158" i="32"/>
  <c r="E158" i="32"/>
  <c r="F158" i="32"/>
  <c r="G158" i="32"/>
  <c r="I158" i="32"/>
  <c r="J158" i="32"/>
  <c r="A159" i="32"/>
  <c r="C159" i="32"/>
  <c r="D159" i="32"/>
  <c r="E159" i="32"/>
  <c r="F159" i="32"/>
  <c r="G159" i="32"/>
  <c r="I159" i="32"/>
  <c r="J159" i="32"/>
  <c r="A160" i="32"/>
  <c r="C160" i="32"/>
  <c r="D160" i="32"/>
  <c r="E160" i="32"/>
  <c r="F160" i="32"/>
  <c r="G160" i="32"/>
  <c r="I160" i="32"/>
  <c r="J160" i="32"/>
  <c r="A161" i="32"/>
  <c r="C161" i="32"/>
  <c r="D161" i="32"/>
  <c r="E161" i="32"/>
  <c r="F161" i="32"/>
  <c r="G161" i="32"/>
  <c r="I161" i="32"/>
  <c r="J161" i="32"/>
  <c r="A162" i="32"/>
  <c r="C162" i="32"/>
  <c r="D162" i="32"/>
  <c r="E162" i="32"/>
  <c r="F162" i="32"/>
  <c r="G162" i="32"/>
  <c r="I162" i="32"/>
  <c r="J162" i="32"/>
  <c r="A163" i="32"/>
  <c r="C163" i="32"/>
  <c r="D163" i="32"/>
  <c r="E163" i="32"/>
  <c r="F163" i="32"/>
  <c r="G163" i="32"/>
  <c r="I163" i="32"/>
  <c r="J163" i="32"/>
  <c r="A164" i="32"/>
  <c r="C164" i="32"/>
  <c r="D164" i="32"/>
  <c r="E164" i="32"/>
  <c r="F164" i="32"/>
  <c r="G164" i="32"/>
  <c r="I164" i="32"/>
  <c r="J164" i="32"/>
  <c r="A165" i="32"/>
  <c r="C165" i="32"/>
  <c r="D165" i="32"/>
  <c r="E165" i="32"/>
  <c r="F165" i="32"/>
  <c r="G165" i="32"/>
  <c r="I165" i="32"/>
  <c r="J165" i="32"/>
  <c r="A166" i="32"/>
  <c r="C166" i="32"/>
  <c r="D166" i="32"/>
  <c r="E166" i="32"/>
  <c r="F166" i="32"/>
  <c r="G166" i="32"/>
  <c r="I166" i="32"/>
  <c r="J166" i="32"/>
  <c r="A167" i="32"/>
  <c r="C167" i="32"/>
  <c r="D167" i="32"/>
  <c r="E167" i="32"/>
  <c r="F167" i="32"/>
  <c r="G167" i="32"/>
  <c r="I167" i="32"/>
  <c r="J167" i="32"/>
  <c r="A168" i="32"/>
  <c r="C168" i="32"/>
  <c r="D168" i="32"/>
  <c r="E168" i="32"/>
  <c r="F168" i="32"/>
  <c r="G168" i="32"/>
  <c r="I168" i="32"/>
  <c r="J168" i="32"/>
  <c r="A169" i="32"/>
  <c r="C169" i="32"/>
  <c r="D169" i="32"/>
  <c r="E169" i="32"/>
  <c r="F169" i="32"/>
  <c r="G169" i="32"/>
  <c r="I169" i="32"/>
  <c r="J169" i="32"/>
  <c r="A170" i="32"/>
  <c r="C170" i="32"/>
  <c r="D170" i="32"/>
  <c r="E170" i="32"/>
  <c r="F170" i="32"/>
  <c r="G170" i="32"/>
  <c r="I170" i="32"/>
  <c r="J170" i="32"/>
  <c r="A171" i="32"/>
  <c r="C171" i="32"/>
  <c r="D171" i="32"/>
  <c r="E171" i="32"/>
  <c r="F171" i="32"/>
  <c r="G171" i="32"/>
  <c r="I171" i="32"/>
  <c r="J171" i="32"/>
  <c r="A172" i="32"/>
  <c r="C172" i="32"/>
  <c r="D172" i="32"/>
  <c r="E172" i="32"/>
  <c r="F172" i="32"/>
  <c r="G172" i="32"/>
  <c r="I172" i="32"/>
  <c r="J172" i="32"/>
  <c r="A173" i="32"/>
  <c r="C173" i="32"/>
  <c r="D173" i="32"/>
  <c r="E173" i="32"/>
  <c r="F173" i="32"/>
  <c r="G173" i="32"/>
  <c r="I173" i="32"/>
  <c r="J173" i="32"/>
  <c r="A174" i="32"/>
  <c r="C174" i="32"/>
  <c r="D174" i="32"/>
  <c r="E174" i="32"/>
  <c r="F174" i="32"/>
  <c r="G174" i="32"/>
  <c r="I174" i="32"/>
  <c r="J174" i="32"/>
  <c r="A175" i="32"/>
  <c r="C175" i="32"/>
  <c r="D175" i="32"/>
  <c r="E175" i="32"/>
  <c r="F175" i="32"/>
  <c r="G175" i="32"/>
  <c r="I175" i="32"/>
  <c r="J175" i="32"/>
  <c r="A176" i="32"/>
  <c r="C176" i="32"/>
  <c r="D176" i="32"/>
  <c r="E176" i="32"/>
  <c r="F176" i="32"/>
  <c r="G176" i="32"/>
  <c r="I176" i="32"/>
  <c r="J176" i="32"/>
  <c r="A177" i="32"/>
  <c r="C177" i="32"/>
  <c r="D177" i="32"/>
  <c r="E177" i="32"/>
  <c r="F177" i="32"/>
  <c r="G177" i="32"/>
  <c r="I177" i="32"/>
  <c r="J177" i="32"/>
  <c r="A178" i="32"/>
  <c r="C178" i="32"/>
  <c r="D178" i="32"/>
  <c r="E178" i="32"/>
  <c r="F178" i="32"/>
  <c r="G178" i="32"/>
  <c r="I178" i="32"/>
  <c r="J178" i="32"/>
  <c r="A179" i="32"/>
  <c r="C179" i="32"/>
  <c r="D179" i="32"/>
  <c r="E179" i="32"/>
  <c r="F179" i="32"/>
  <c r="G179" i="32"/>
  <c r="I179" i="32"/>
  <c r="J179" i="32"/>
  <c r="A180" i="32"/>
  <c r="C180" i="32"/>
  <c r="D180" i="32"/>
  <c r="E180" i="32"/>
  <c r="F180" i="32"/>
  <c r="G180" i="32"/>
  <c r="I180" i="32"/>
  <c r="J180" i="32"/>
  <c r="A181" i="32"/>
  <c r="C181" i="32"/>
  <c r="D181" i="32"/>
  <c r="E181" i="32"/>
  <c r="F181" i="32"/>
  <c r="G181" i="32"/>
  <c r="I181" i="32"/>
  <c r="J181" i="32"/>
  <c r="A182" i="32"/>
  <c r="C182" i="32"/>
  <c r="D182" i="32"/>
  <c r="E182" i="32"/>
  <c r="F182" i="32"/>
  <c r="G182" i="32"/>
  <c r="I182" i="32"/>
  <c r="J182" i="32"/>
  <c r="A183" i="32"/>
  <c r="C183" i="32"/>
  <c r="D183" i="32"/>
  <c r="E183" i="32"/>
  <c r="F183" i="32"/>
  <c r="G183" i="32"/>
  <c r="I183" i="32"/>
  <c r="J183" i="32"/>
  <c r="A184" i="32"/>
  <c r="C184" i="32"/>
  <c r="D184" i="32"/>
  <c r="E184" i="32"/>
  <c r="F184" i="32"/>
  <c r="G184" i="32"/>
  <c r="I184" i="32"/>
  <c r="J184" i="32"/>
  <c r="A185" i="32"/>
  <c r="C185" i="32"/>
  <c r="D185" i="32"/>
  <c r="E185" i="32"/>
  <c r="F185" i="32"/>
  <c r="G185" i="32"/>
  <c r="I185" i="32"/>
  <c r="J185" i="32"/>
  <c r="A186" i="32"/>
  <c r="C186" i="32"/>
  <c r="D186" i="32"/>
  <c r="E186" i="32"/>
  <c r="F186" i="32"/>
  <c r="G186" i="32"/>
  <c r="I186" i="32"/>
  <c r="J186" i="32"/>
  <c r="A187" i="32"/>
  <c r="C187" i="32"/>
  <c r="D187" i="32"/>
  <c r="E187" i="32"/>
  <c r="F187" i="32"/>
  <c r="G187" i="32"/>
  <c r="I187" i="32"/>
  <c r="J187" i="32"/>
  <c r="A188" i="32"/>
  <c r="C188" i="32"/>
  <c r="D188" i="32"/>
  <c r="E188" i="32"/>
  <c r="F188" i="32"/>
  <c r="G188" i="32"/>
  <c r="I188" i="32"/>
  <c r="J188" i="32"/>
  <c r="A189" i="32"/>
  <c r="C189" i="32"/>
  <c r="D189" i="32"/>
  <c r="E189" i="32"/>
  <c r="F189" i="32"/>
  <c r="G189" i="32"/>
  <c r="I189" i="32"/>
  <c r="J189" i="32"/>
  <c r="A190" i="32"/>
  <c r="C190" i="32"/>
  <c r="D190" i="32"/>
  <c r="E190" i="32"/>
  <c r="F190" i="32"/>
  <c r="G190" i="32"/>
  <c r="I190" i="32"/>
  <c r="J190" i="32"/>
  <c r="A191" i="32"/>
  <c r="C191" i="32"/>
  <c r="D191" i="32"/>
  <c r="E191" i="32"/>
  <c r="F191" i="32"/>
  <c r="G191" i="32"/>
  <c r="I191" i="32"/>
  <c r="J191" i="32"/>
  <c r="A192" i="32"/>
  <c r="C192" i="32"/>
  <c r="D192" i="32"/>
  <c r="E192" i="32"/>
  <c r="F192" i="32"/>
  <c r="G192" i="32"/>
  <c r="I192" i="32"/>
  <c r="J192" i="32"/>
  <c r="A193" i="32"/>
  <c r="C193" i="32"/>
  <c r="D193" i="32"/>
  <c r="E193" i="32"/>
  <c r="F193" i="32"/>
  <c r="G193" i="32"/>
  <c r="I193" i="32"/>
  <c r="J193" i="32"/>
  <c r="A194" i="32"/>
  <c r="C194" i="32"/>
  <c r="D194" i="32"/>
  <c r="E194" i="32"/>
  <c r="F194" i="32"/>
  <c r="G194" i="32"/>
  <c r="I194" i="32"/>
  <c r="J194" i="32"/>
  <c r="A195" i="32"/>
  <c r="C195" i="32"/>
  <c r="D195" i="32"/>
  <c r="E195" i="32"/>
  <c r="F195" i="32"/>
  <c r="G195" i="32"/>
  <c r="I195" i="32"/>
  <c r="J195" i="32"/>
  <c r="A196" i="32"/>
  <c r="C196" i="32"/>
  <c r="D196" i="32"/>
  <c r="E196" i="32"/>
  <c r="F196" i="32"/>
  <c r="G196" i="32"/>
  <c r="I196" i="32"/>
  <c r="J196" i="32"/>
  <c r="A197" i="32"/>
  <c r="C197" i="32"/>
  <c r="D197" i="32"/>
  <c r="E197" i="32"/>
  <c r="F197" i="32"/>
  <c r="G197" i="32"/>
  <c r="I197" i="32"/>
  <c r="J197" i="32"/>
  <c r="A198" i="32"/>
  <c r="C198" i="32"/>
  <c r="D198" i="32"/>
  <c r="E198" i="32"/>
  <c r="F198" i="32"/>
  <c r="G198" i="32"/>
  <c r="I198" i="32"/>
  <c r="J198" i="32"/>
  <c r="A199" i="32"/>
  <c r="C199" i="32"/>
  <c r="D199" i="32"/>
  <c r="E199" i="32"/>
  <c r="F199" i="32"/>
  <c r="G199" i="32"/>
  <c r="I199" i="32"/>
  <c r="J199" i="32"/>
  <c r="A200" i="32"/>
  <c r="C200" i="32"/>
  <c r="D200" i="32"/>
  <c r="E200" i="32"/>
  <c r="F200" i="32"/>
  <c r="G200" i="32"/>
  <c r="I200" i="32"/>
  <c r="J200" i="32"/>
  <c r="A201" i="32"/>
  <c r="C201" i="32"/>
  <c r="D201" i="32"/>
  <c r="E201" i="32"/>
  <c r="F201" i="32"/>
  <c r="G201" i="32"/>
  <c r="I201" i="32"/>
  <c r="J201" i="32"/>
  <c r="A202" i="32"/>
  <c r="C202" i="32"/>
  <c r="D202" i="32"/>
  <c r="E202" i="32"/>
  <c r="F202" i="32"/>
  <c r="G202" i="32"/>
  <c r="I202" i="32"/>
  <c r="J202" i="32"/>
  <c r="A203" i="32"/>
  <c r="C203" i="32"/>
  <c r="D203" i="32"/>
  <c r="E203" i="32"/>
  <c r="F203" i="32"/>
  <c r="G203" i="32"/>
  <c r="I203" i="32"/>
  <c r="J203" i="32"/>
  <c r="A204" i="32"/>
  <c r="C204" i="32"/>
  <c r="D204" i="32"/>
  <c r="E204" i="32"/>
  <c r="F204" i="32"/>
  <c r="G204" i="32"/>
  <c r="I204" i="32"/>
  <c r="J204" i="32"/>
  <c r="A205" i="32"/>
  <c r="C205" i="32"/>
  <c r="D205" i="32"/>
  <c r="E205" i="32"/>
  <c r="F205" i="32"/>
  <c r="G205" i="32"/>
  <c r="I205" i="32"/>
  <c r="J205" i="32"/>
  <c r="A206" i="32"/>
  <c r="C206" i="32"/>
  <c r="D206" i="32"/>
  <c r="E206" i="32"/>
  <c r="F206" i="32"/>
  <c r="G206" i="32"/>
  <c r="I206" i="32"/>
  <c r="J206" i="32"/>
  <c r="A207" i="32"/>
  <c r="C207" i="32"/>
  <c r="D207" i="32"/>
  <c r="E207" i="32"/>
  <c r="F207" i="32"/>
  <c r="G207" i="32"/>
  <c r="I207" i="32"/>
  <c r="J207" i="32"/>
  <c r="A208" i="32"/>
  <c r="C208" i="32"/>
  <c r="D208" i="32"/>
  <c r="E208" i="32"/>
  <c r="F208" i="32"/>
  <c r="G208" i="32"/>
  <c r="I208" i="32"/>
  <c r="J208" i="32"/>
  <c r="A209" i="32"/>
  <c r="C209" i="32"/>
  <c r="D209" i="32"/>
  <c r="E209" i="32"/>
  <c r="F209" i="32"/>
  <c r="G209" i="32"/>
  <c r="I209" i="32"/>
  <c r="J209" i="32"/>
  <c r="A210" i="32"/>
  <c r="C210" i="32"/>
  <c r="D210" i="32"/>
  <c r="E210" i="32"/>
  <c r="F210" i="32"/>
  <c r="G210" i="32"/>
  <c r="I210" i="32"/>
  <c r="J210" i="32"/>
  <c r="A211" i="32"/>
  <c r="C211" i="32"/>
  <c r="D211" i="32"/>
  <c r="E211" i="32"/>
  <c r="F211" i="32"/>
  <c r="G211" i="32"/>
  <c r="I211" i="32"/>
  <c r="J211" i="32"/>
  <c r="A212" i="32"/>
  <c r="C212" i="32"/>
  <c r="D212" i="32"/>
  <c r="E212" i="32"/>
  <c r="F212" i="32"/>
  <c r="G212" i="32"/>
  <c r="I212" i="32"/>
  <c r="J212" i="32"/>
  <c r="A213" i="32"/>
  <c r="C213" i="32"/>
  <c r="D213" i="32"/>
  <c r="E213" i="32"/>
  <c r="F213" i="32"/>
  <c r="G213" i="32"/>
  <c r="I213" i="32"/>
  <c r="J213" i="32"/>
  <c r="A214" i="32"/>
  <c r="C214" i="32"/>
  <c r="D214" i="32"/>
  <c r="E214" i="32"/>
  <c r="F214" i="32"/>
  <c r="G214" i="32"/>
  <c r="I214" i="32"/>
  <c r="J214" i="32"/>
  <c r="A215" i="32"/>
  <c r="C215" i="32"/>
  <c r="D215" i="32"/>
  <c r="E215" i="32"/>
  <c r="F215" i="32"/>
  <c r="G215" i="32"/>
  <c r="I215" i="32"/>
  <c r="J215" i="32"/>
  <c r="A216" i="32"/>
  <c r="C216" i="32"/>
  <c r="D216" i="32"/>
  <c r="E216" i="32"/>
  <c r="F216" i="32"/>
  <c r="G216" i="32"/>
  <c r="I216" i="32"/>
  <c r="J216" i="32"/>
  <c r="A217" i="32"/>
  <c r="C217" i="32"/>
  <c r="D217" i="32"/>
  <c r="E217" i="32"/>
  <c r="F217" i="32"/>
  <c r="G217" i="32"/>
  <c r="I217" i="32"/>
  <c r="J217" i="32"/>
  <c r="A218" i="32"/>
  <c r="C218" i="32"/>
  <c r="D218" i="32"/>
  <c r="E218" i="32"/>
  <c r="F218" i="32"/>
  <c r="G218" i="32"/>
  <c r="I218" i="32"/>
  <c r="J218" i="32"/>
  <c r="A219" i="32"/>
  <c r="C219" i="32"/>
  <c r="D219" i="32"/>
  <c r="E219" i="32"/>
  <c r="F219" i="32"/>
  <c r="G219" i="32"/>
  <c r="I219" i="32"/>
  <c r="J219" i="32"/>
  <c r="A220" i="32"/>
  <c r="C220" i="32"/>
  <c r="D220" i="32"/>
  <c r="E220" i="32"/>
  <c r="F220" i="32"/>
  <c r="G220" i="32"/>
  <c r="I220" i="32"/>
  <c r="J220" i="32"/>
  <c r="A221" i="32"/>
  <c r="C221" i="32"/>
  <c r="D221" i="32"/>
  <c r="E221" i="32"/>
  <c r="F221" i="32"/>
  <c r="G221" i="32"/>
  <c r="I221" i="32"/>
  <c r="J221" i="32"/>
  <c r="A222" i="32"/>
  <c r="C222" i="32"/>
  <c r="D222" i="32"/>
  <c r="E222" i="32"/>
  <c r="F222" i="32"/>
  <c r="G222" i="32"/>
  <c r="I222" i="32"/>
  <c r="J222" i="32"/>
  <c r="A223" i="32"/>
  <c r="C223" i="32"/>
  <c r="D223" i="32"/>
  <c r="E223" i="32"/>
  <c r="F223" i="32"/>
  <c r="G223" i="32"/>
  <c r="I223" i="32"/>
  <c r="J223" i="32"/>
  <c r="A224" i="32"/>
  <c r="C224" i="32"/>
  <c r="D224" i="32"/>
  <c r="E224" i="32"/>
  <c r="F224" i="32"/>
  <c r="G224" i="32"/>
  <c r="I224" i="32"/>
  <c r="J224" i="32"/>
  <c r="A225" i="32"/>
  <c r="C225" i="32"/>
  <c r="D225" i="32"/>
  <c r="E225" i="32"/>
  <c r="F225" i="32"/>
  <c r="G225" i="32"/>
  <c r="I225" i="32"/>
  <c r="J225" i="32"/>
  <c r="A226" i="32"/>
  <c r="C226" i="32"/>
  <c r="D226" i="32"/>
  <c r="E226" i="32"/>
  <c r="F226" i="32"/>
  <c r="G226" i="32"/>
  <c r="I226" i="32"/>
  <c r="J226" i="32"/>
  <c r="A227" i="32"/>
  <c r="C227" i="32"/>
  <c r="D227" i="32"/>
  <c r="E227" i="32"/>
  <c r="F227" i="32"/>
  <c r="G227" i="32"/>
  <c r="I227" i="32"/>
  <c r="J227" i="32"/>
  <c r="A228" i="32"/>
  <c r="C228" i="32"/>
  <c r="D228" i="32"/>
  <c r="E228" i="32"/>
  <c r="F228" i="32"/>
  <c r="G228" i="32"/>
  <c r="I228" i="32"/>
  <c r="J228" i="32"/>
  <c r="A229" i="32"/>
  <c r="C229" i="32"/>
  <c r="D229" i="32"/>
  <c r="E229" i="32"/>
  <c r="F229" i="32"/>
  <c r="G229" i="32"/>
  <c r="I229" i="32"/>
  <c r="J229" i="32"/>
  <c r="A230" i="32"/>
  <c r="C230" i="32"/>
  <c r="D230" i="32"/>
  <c r="E230" i="32"/>
  <c r="F230" i="32"/>
  <c r="G230" i="32"/>
  <c r="I230" i="32"/>
  <c r="J230" i="32"/>
  <c r="A231" i="32"/>
  <c r="C231" i="32"/>
  <c r="D231" i="32"/>
  <c r="E231" i="32"/>
  <c r="F231" i="32"/>
  <c r="G231" i="32"/>
  <c r="I231" i="32"/>
  <c r="J231" i="32"/>
  <c r="A232" i="32"/>
  <c r="C232" i="32"/>
  <c r="D232" i="32"/>
  <c r="E232" i="32"/>
  <c r="F232" i="32"/>
  <c r="G232" i="32"/>
  <c r="I232" i="32"/>
  <c r="J232" i="32"/>
  <c r="A233" i="32"/>
  <c r="C233" i="32"/>
  <c r="D233" i="32"/>
  <c r="E233" i="32"/>
  <c r="F233" i="32"/>
  <c r="G233" i="32"/>
  <c r="I233" i="32"/>
  <c r="J233" i="32"/>
  <c r="A234" i="32"/>
  <c r="C234" i="32"/>
  <c r="D234" i="32"/>
  <c r="E234" i="32"/>
  <c r="F234" i="32"/>
  <c r="G234" i="32"/>
  <c r="I234" i="32"/>
  <c r="J234" i="32"/>
  <c r="A235" i="32"/>
  <c r="C235" i="32"/>
  <c r="D235" i="32"/>
  <c r="E235" i="32"/>
  <c r="F235" i="32"/>
  <c r="G235" i="32"/>
  <c r="I235" i="32"/>
  <c r="J235" i="32"/>
  <c r="A236" i="32"/>
  <c r="C236" i="32"/>
  <c r="D236" i="32"/>
  <c r="E236" i="32"/>
  <c r="F236" i="32"/>
  <c r="G236" i="32"/>
  <c r="I236" i="32"/>
  <c r="J236" i="32"/>
  <c r="A237" i="32"/>
  <c r="C237" i="32"/>
  <c r="D237" i="32"/>
  <c r="E237" i="32"/>
  <c r="F237" i="32"/>
  <c r="G237" i="32"/>
  <c r="I237" i="32"/>
  <c r="J237" i="32"/>
  <c r="A238" i="32"/>
  <c r="C238" i="32"/>
  <c r="D238" i="32"/>
  <c r="E238" i="32"/>
  <c r="F238" i="32"/>
  <c r="G238" i="32"/>
  <c r="I238" i="32"/>
  <c r="J238" i="32"/>
  <c r="A239" i="32"/>
  <c r="C239" i="32"/>
  <c r="D239" i="32"/>
  <c r="E239" i="32"/>
  <c r="F239" i="32"/>
  <c r="G239" i="32"/>
  <c r="I239" i="32"/>
  <c r="J239" i="32"/>
  <c r="A240" i="32"/>
  <c r="C240" i="32"/>
  <c r="D240" i="32"/>
  <c r="E240" i="32"/>
  <c r="F240" i="32"/>
  <c r="G240" i="32"/>
  <c r="I240" i="32"/>
  <c r="J240" i="32"/>
  <c r="A241" i="32"/>
  <c r="C241" i="32"/>
  <c r="D241" i="32"/>
  <c r="E241" i="32"/>
  <c r="F241" i="32"/>
  <c r="G241" i="32"/>
  <c r="I241" i="32"/>
  <c r="J241" i="32"/>
  <c r="A242" i="32"/>
  <c r="C242" i="32"/>
  <c r="D242" i="32"/>
  <c r="E242" i="32"/>
  <c r="F242" i="32"/>
  <c r="G242" i="32"/>
  <c r="I242" i="32"/>
  <c r="J242" i="32"/>
  <c r="A243" i="32"/>
  <c r="C243" i="32"/>
  <c r="D243" i="32"/>
  <c r="E243" i="32"/>
  <c r="F243" i="32"/>
  <c r="G243" i="32"/>
  <c r="I243" i="32"/>
  <c r="J243" i="32"/>
  <c r="A244" i="32"/>
  <c r="C244" i="32"/>
  <c r="D244" i="32"/>
  <c r="E244" i="32"/>
  <c r="F244" i="32"/>
  <c r="G244" i="32"/>
  <c r="I244" i="32"/>
  <c r="J244" i="32"/>
  <c r="A245" i="32"/>
  <c r="C245" i="32"/>
  <c r="D245" i="32"/>
  <c r="E245" i="32"/>
  <c r="F245" i="32"/>
  <c r="G245" i="32"/>
  <c r="I245" i="32"/>
  <c r="J245" i="32"/>
  <c r="A246" i="32"/>
  <c r="C246" i="32"/>
  <c r="D246" i="32"/>
  <c r="E246" i="32"/>
  <c r="F246" i="32"/>
  <c r="G246" i="32"/>
  <c r="I246" i="32"/>
  <c r="J246" i="32"/>
  <c r="A247" i="32"/>
  <c r="C247" i="32"/>
  <c r="D247" i="32"/>
  <c r="E247" i="32"/>
  <c r="F247" i="32"/>
  <c r="G247" i="32"/>
  <c r="I247" i="32"/>
  <c r="J247" i="32"/>
  <c r="A248" i="32"/>
  <c r="C248" i="32"/>
  <c r="D248" i="32"/>
  <c r="E248" i="32"/>
  <c r="F248" i="32"/>
  <c r="G248" i="32"/>
  <c r="I248" i="32"/>
  <c r="J248" i="32"/>
  <c r="A249" i="32"/>
  <c r="C249" i="32"/>
  <c r="D249" i="32"/>
  <c r="E249" i="32"/>
  <c r="F249" i="32"/>
  <c r="G249" i="32"/>
  <c r="I249" i="32"/>
  <c r="J249" i="32"/>
  <c r="A250" i="32"/>
  <c r="C250" i="32"/>
  <c r="D250" i="32"/>
  <c r="E250" i="32"/>
  <c r="F250" i="32"/>
  <c r="G250" i="32"/>
  <c r="I250" i="32"/>
  <c r="J250" i="32"/>
  <c r="A251" i="32"/>
  <c r="C251" i="32"/>
  <c r="D251" i="32"/>
  <c r="E251" i="32"/>
  <c r="F251" i="32"/>
  <c r="G251" i="32"/>
  <c r="I251" i="32"/>
  <c r="J251" i="32"/>
  <c r="A252" i="32"/>
  <c r="C252" i="32"/>
  <c r="D252" i="32"/>
  <c r="E252" i="32"/>
  <c r="F252" i="32"/>
  <c r="G252" i="32"/>
  <c r="I252" i="32"/>
  <c r="J252" i="32"/>
  <c r="A253" i="32"/>
  <c r="C253" i="32"/>
  <c r="D253" i="32"/>
  <c r="E253" i="32"/>
  <c r="F253" i="32"/>
  <c r="G253" i="32"/>
  <c r="I253" i="32"/>
  <c r="J253" i="32"/>
  <c r="A254" i="32"/>
  <c r="C254" i="32"/>
  <c r="D254" i="32"/>
  <c r="E254" i="32"/>
  <c r="F254" i="32"/>
  <c r="G254" i="32"/>
  <c r="I254" i="32"/>
  <c r="J254" i="32"/>
  <c r="A255" i="32"/>
  <c r="C255" i="32"/>
  <c r="D255" i="32"/>
  <c r="E255" i="32"/>
  <c r="F255" i="32"/>
  <c r="G255" i="32"/>
  <c r="I255" i="32"/>
  <c r="J255" i="32"/>
  <c r="A256" i="32"/>
  <c r="C256" i="32"/>
  <c r="D256" i="32"/>
  <c r="E256" i="32"/>
  <c r="F256" i="32"/>
  <c r="G256" i="32"/>
  <c r="I256" i="32"/>
  <c r="J256" i="32"/>
  <c r="A257" i="32"/>
  <c r="C257" i="32"/>
  <c r="D257" i="32"/>
  <c r="E257" i="32"/>
  <c r="F257" i="32"/>
  <c r="G257" i="32"/>
  <c r="I257" i="32"/>
  <c r="J257" i="32"/>
  <c r="A258" i="32"/>
  <c r="C258" i="32"/>
  <c r="D258" i="32"/>
  <c r="E258" i="32"/>
  <c r="F258" i="32"/>
  <c r="G258" i="32"/>
  <c r="I258" i="32"/>
  <c r="J258" i="32"/>
  <c r="A259" i="32"/>
  <c r="C259" i="32"/>
  <c r="D259" i="32"/>
  <c r="E259" i="32"/>
  <c r="F259" i="32"/>
  <c r="G259" i="32"/>
  <c r="I259" i="32"/>
  <c r="J259" i="32"/>
  <c r="A260" i="32"/>
  <c r="C260" i="32"/>
  <c r="D260" i="32"/>
  <c r="E260" i="32"/>
  <c r="F260" i="32"/>
  <c r="G260" i="32"/>
  <c r="I260" i="32"/>
  <c r="J260" i="32"/>
  <c r="A261" i="32"/>
  <c r="C261" i="32"/>
  <c r="D261" i="32"/>
  <c r="E261" i="32"/>
  <c r="F261" i="32"/>
  <c r="G261" i="32"/>
  <c r="I261" i="32"/>
  <c r="J261" i="32"/>
  <c r="A262" i="32"/>
  <c r="C262" i="32"/>
  <c r="D262" i="32"/>
  <c r="E262" i="32"/>
  <c r="F262" i="32"/>
  <c r="G262" i="32"/>
  <c r="I262" i="32"/>
  <c r="J262" i="32"/>
  <c r="A263" i="32"/>
  <c r="C263" i="32"/>
  <c r="D263" i="32"/>
  <c r="E263" i="32"/>
  <c r="F263" i="32"/>
  <c r="G263" i="32"/>
  <c r="I263" i="32"/>
  <c r="J263" i="32"/>
  <c r="A264" i="32"/>
  <c r="C264" i="32"/>
  <c r="D264" i="32"/>
  <c r="E264" i="32"/>
  <c r="F264" i="32"/>
  <c r="G264" i="32"/>
  <c r="I264" i="32"/>
  <c r="J264" i="32"/>
  <c r="A265" i="32"/>
  <c r="C265" i="32"/>
  <c r="D265" i="32"/>
  <c r="E265" i="32"/>
  <c r="F265" i="32"/>
  <c r="G265" i="32"/>
  <c r="I265" i="32"/>
  <c r="J265" i="32"/>
  <c r="A266" i="32"/>
  <c r="C266" i="32"/>
  <c r="D266" i="32"/>
  <c r="E266" i="32"/>
  <c r="F266" i="32"/>
  <c r="G266" i="32"/>
  <c r="I266" i="32"/>
  <c r="J266" i="32"/>
  <c r="A267" i="32"/>
  <c r="C267" i="32"/>
  <c r="D267" i="32"/>
  <c r="E267" i="32"/>
  <c r="F267" i="32"/>
  <c r="G267" i="32"/>
  <c r="I267" i="32"/>
  <c r="J267" i="32"/>
  <c r="A268" i="32"/>
  <c r="C268" i="32"/>
  <c r="D268" i="32"/>
  <c r="E268" i="32"/>
  <c r="F268" i="32"/>
  <c r="G268" i="32"/>
  <c r="I268" i="32"/>
  <c r="J268" i="32"/>
  <c r="A269" i="32"/>
  <c r="C269" i="32"/>
  <c r="D269" i="32"/>
  <c r="E269" i="32"/>
  <c r="F269" i="32"/>
  <c r="G269" i="32"/>
  <c r="I269" i="32"/>
  <c r="J269" i="32"/>
  <c r="A270" i="32"/>
  <c r="C270" i="32"/>
  <c r="D270" i="32"/>
  <c r="E270" i="32"/>
  <c r="F270" i="32"/>
  <c r="G270" i="32"/>
  <c r="I270" i="32"/>
  <c r="J270" i="32"/>
  <c r="A271" i="32"/>
  <c r="C271" i="32"/>
  <c r="D271" i="32"/>
  <c r="E271" i="32"/>
  <c r="F271" i="32"/>
  <c r="G271" i="32"/>
  <c r="I271" i="32"/>
  <c r="J271" i="32"/>
  <c r="A272" i="32"/>
  <c r="C272" i="32"/>
  <c r="D272" i="32"/>
  <c r="E272" i="32"/>
  <c r="F272" i="32"/>
  <c r="G272" i="32"/>
  <c r="I272" i="32"/>
  <c r="J272" i="32"/>
  <c r="A273" i="32"/>
  <c r="C273" i="32"/>
  <c r="D273" i="32"/>
  <c r="E273" i="32"/>
  <c r="F273" i="32"/>
  <c r="G273" i="32"/>
  <c r="I273" i="32"/>
  <c r="J273" i="32"/>
  <c r="A274" i="32"/>
  <c r="C274" i="32"/>
  <c r="D274" i="32"/>
  <c r="E274" i="32"/>
  <c r="F274" i="32"/>
  <c r="G274" i="32"/>
  <c r="I274" i="32"/>
  <c r="J274" i="32"/>
  <c r="A275" i="32"/>
  <c r="C275" i="32"/>
  <c r="D275" i="32"/>
  <c r="E275" i="32"/>
  <c r="F275" i="32"/>
  <c r="G275" i="32"/>
  <c r="I275" i="32"/>
  <c r="J275" i="32"/>
  <c r="A276" i="32"/>
  <c r="C276" i="32"/>
  <c r="D276" i="32"/>
  <c r="E276" i="32"/>
  <c r="F276" i="32"/>
  <c r="G276" i="32"/>
  <c r="I276" i="32"/>
  <c r="J276" i="32"/>
  <c r="A277" i="32"/>
  <c r="C277" i="32"/>
  <c r="D277" i="32"/>
  <c r="E277" i="32"/>
  <c r="F277" i="32"/>
  <c r="G277" i="32"/>
  <c r="I277" i="32"/>
  <c r="J277" i="32"/>
  <c r="A278" i="32"/>
  <c r="C278" i="32"/>
  <c r="D278" i="32"/>
  <c r="E278" i="32"/>
  <c r="F278" i="32"/>
  <c r="G278" i="32"/>
  <c r="I278" i="32"/>
  <c r="J278" i="32"/>
  <c r="A279" i="32"/>
  <c r="C279" i="32"/>
  <c r="D279" i="32"/>
  <c r="E279" i="32"/>
  <c r="F279" i="32"/>
  <c r="G279" i="32"/>
  <c r="I279" i="32"/>
  <c r="J279" i="32"/>
  <c r="A280" i="32"/>
  <c r="C280" i="32"/>
  <c r="D280" i="32"/>
  <c r="E280" i="32"/>
  <c r="F280" i="32"/>
  <c r="G280" i="32"/>
  <c r="I280" i="32"/>
  <c r="J280" i="32"/>
  <c r="A281" i="32"/>
  <c r="C281" i="32"/>
  <c r="D281" i="32"/>
  <c r="E281" i="32"/>
  <c r="F281" i="32"/>
  <c r="G281" i="32"/>
  <c r="I281" i="32"/>
  <c r="J281" i="32"/>
  <c r="A282" i="32"/>
  <c r="C282" i="32"/>
  <c r="D282" i="32"/>
  <c r="E282" i="32"/>
  <c r="F282" i="32"/>
  <c r="G282" i="32"/>
  <c r="I282" i="32"/>
  <c r="J282" i="32"/>
  <c r="A283" i="32"/>
  <c r="C283" i="32"/>
  <c r="D283" i="32"/>
  <c r="E283" i="32"/>
  <c r="F283" i="32"/>
  <c r="G283" i="32"/>
  <c r="I283" i="32"/>
  <c r="J283" i="32"/>
  <c r="A284" i="32"/>
  <c r="C284" i="32"/>
  <c r="D284" i="32"/>
  <c r="E284" i="32"/>
  <c r="F284" i="32"/>
  <c r="G284" i="32"/>
  <c r="I284" i="32"/>
  <c r="J284" i="32"/>
  <c r="A285" i="32"/>
  <c r="C285" i="32"/>
  <c r="D285" i="32"/>
  <c r="E285" i="32"/>
  <c r="F285" i="32"/>
  <c r="G285" i="32"/>
  <c r="I285" i="32"/>
  <c r="J285" i="32"/>
  <c r="A286" i="32"/>
  <c r="C286" i="32"/>
  <c r="D286" i="32"/>
  <c r="E286" i="32"/>
  <c r="F286" i="32"/>
  <c r="G286" i="32"/>
  <c r="I286" i="32"/>
  <c r="J286" i="32"/>
  <c r="A287" i="32"/>
  <c r="C287" i="32"/>
  <c r="D287" i="32"/>
  <c r="E287" i="32"/>
  <c r="F287" i="32"/>
  <c r="G287" i="32"/>
  <c r="I287" i="32"/>
  <c r="J287" i="32"/>
  <c r="A288" i="32"/>
  <c r="C288" i="32"/>
  <c r="D288" i="32"/>
  <c r="E288" i="32"/>
  <c r="F288" i="32"/>
  <c r="G288" i="32"/>
  <c r="I288" i="32"/>
  <c r="J288" i="32"/>
  <c r="A289" i="32"/>
  <c r="C289" i="32"/>
  <c r="D289" i="32"/>
  <c r="E289" i="32"/>
  <c r="F289" i="32"/>
  <c r="G289" i="32"/>
  <c r="I289" i="32"/>
  <c r="J289" i="32"/>
  <c r="A290" i="32"/>
  <c r="C290" i="32"/>
  <c r="D290" i="32"/>
  <c r="E290" i="32"/>
  <c r="F290" i="32"/>
  <c r="G290" i="32"/>
  <c r="I290" i="32"/>
  <c r="J290" i="32"/>
  <c r="A291" i="32"/>
  <c r="C291" i="32"/>
  <c r="D291" i="32"/>
  <c r="E291" i="32"/>
  <c r="F291" i="32"/>
  <c r="G291" i="32"/>
  <c r="I291" i="32"/>
  <c r="J291" i="32"/>
  <c r="A292" i="32"/>
  <c r="C292" i="32"/>
  <c r="D292" i="32"/>
  <c r="E292" i="32"/>
  <c r="F292" i="32"/>
  <c r="G292" i="32"/>
  <c r="I292" i="32"/>
  <c r="J292" i="32"/>
  <c r="A293" i="32"/>
  <c r="C293" i="32"/>
  <c r="D293" i="32"/>
  <c r="E293" i="32"/>
  <c r="F293" i="32"/>
  <c r="G293" i="32"/>
  <c r="I293" i="32"/>
  <c r="J293" i="32"/>
  <c r="A294" i="32"/>
  <c r="C294" i="32"/>
  <c r="D294" i="32"/>
  <c r="E294" i="32"/>
  <c r="F294" i="32"/>
  <c r="G294" i="32"/>
  <c r="I294" i="32"/>
  <c r="J294" i="32"/>
  <c r="A295" i="32"/>
  <c r="C295" i="32"/>
  <c r="D295" i="32"/>
  <c r="E295" i="32"/>
  <c r="F295" i="32"/>
  <c r="G295" i="32"/>
  <c r="I295" i="32"/>
  <c r="J295" i="32"/>
  <c r="A296" i="32"/>
  <c r="C296" i="32"/>
  <c r="D296" i="32"/>
  <c r="E296" i="32"/>
  <c r="F296" i="32"/>
  <c r="G296" i="32"/>
  <c r="I296" i="32"/>
  <c r="J296" i="32"/>
  <c r="A297" i="32"/>
  <c r="C297" i="32"/>
  <c r="D297" i="32"/>
  <c r="E297" i="32"/>
  <c r="F297" i="32"/>
  <c r="G297" i="32"/>
  <c r="I297" i="32"/>
  <c r="J297" i="32"/>
  <c r="A298" i="32"/>
  <c r="C298" i="32"/>
  <c r="D298" i="32"/>
  <c r="E298" i="32"/>
  <c r="F298" i="32"/>
  <c r="G298" i="32"/>
  <c r="I298" i="32"/>
  <c r="J298" i="32"/>
  <c r="A299" i="32"/>
  <c r="C299" i="32"/>
  <c r="D299" i="32"/>
  <c r="E299" i="32"/>
  <c r="F299" i="32"/>
  <c r="G299" i="32"/>
  <c r="I299" i="32"/>
  <c r="J299" i="32"/>
  <c r="A300" i="32"/>
  <c r="C300" i="32"/>
  <c r="D300" i="32"/>
  <c r="E300" i="32"/>
  <c r="F300" i="32"/>
  <c r="G300" i="32"/>
  <c r="I300" i="32"/>
  <c r="J300" i="32"/>
  <c r="A301" i="32"/>
  <c r="C301" i="32"/>
  <c r="D301" i="32"/>
  <c r="E301" i="32"/>
  <c r="F301" i="32"/>
  <c r="G301" i="32"/>
  <c r="I301" i="32"/>
  <c r="J301" i="32"/>
  <c r="A302" i="32"/>
  <c r="C302" i="32"/>
  <c r="D302" i="32"/>
  <c r="E302" i="32"/>
  <c r="F302" i="32"/>
  <c r="G302" i="32"/>
  <c r="I302" i="32"/>
  <c r="J302" i="32"/>
  <c r="A303" i="32"/>
  <c r="C303" i="32"/>
  <c r="D303" i="32"/>
  <c r="E303" i="32"/>
  <c r="F303" i="32"/>
  <c r="G303" i="32"/>
  <c r="I303" i="32"/>
  <c r="J303" i="32"/>
  <c r="A304" i="32"/>
  <c r="C304" i="32"/>
  <c r="D304" i="32"/>
  <c r="E304" i="32"/>
  <c r="F304" i="32"/>
  <c r="G304" i="32"/>
  <c r="I304" i="32"/>
  <c r="J304" i="32"/>
  <c r="A305" i="32"/>
  <c r="C305" i="32"/>
  <c r="D305" i="32"/>
  <c r="E305" i="32"/>
  <c r="F305" i="32"/>
  <c r="G305" i="32"/>
  <c r="I305" i="32"/>
  <c r="J305" i="32"/>
  <c r="A306" i="32"/>
  <c r="C306" i="32"/>
  <c r="D306" i="32"/>
  <c r="E306" i="32"/>
  <c r="F306" i="32"/>
  <c r="G306" i="32"/>
  <c r="I306" i="32"/>
  <c r="J306" i="32"/>
  <c r="A307" i="32"/>
  <c r="C307" i="32"/>
  <c r="D307" i="32"/>
  <c r="E307" i="32"/>
  <c r="F307" i="32"/>
  <c r="G307" i="32"/>
  <c r="I307" i="32"/>
  <c r="J307" i="32"/>
  <c r="A308" i="32"/>
  <c r="C308" i="32"/>
  <c r="D308" i="32"/>
  <c r="E308" i="32"/>
  <c r="F308" i="32"/>
  <c r="G308" i="32"/>
  <c r="I308" i="32"/>
  <c r="J308" i="32"/>
  <c r="A309" i="32"/>
  <c r="C309" i="32"/>
  <c r="D309" i="32"/>
  <c r="E309" i="32"/>
  <c r="F309" i="32"/>
  <c r="G309" i="32"/>
  <c r="I309" i="32"/>
  <c r="J309" i="32"/>
  <c r="A310" i="32"/>
  <c r="C310" i="32"/>
  <c r="D310" i="32"/>
  <c r="E310" i="32"/>
  <c r="F310" i="32"/>
  <c r="G310" i="32"/>
  <c r="I310" i="32"/>
  <c r="J310" i="32"/>
  <c r="A311" i="32"/>
  <c r="C311" i="32"/>
  <c r="D311" i="32"/>
  <c r="E311" i="32"/>
  <c r="F311" i="32"/>
  <c r="G311" i="32"/>
  <c r="I311" i="32"/>
  <c r="J311" i="32"/>
  <c r="A312" i="32"/>
  <c r="C312" i="32"/>
  <c r="D312" i="32"/>
  <c r="E312" i="32"/>
  <c r="F312" i="32"/>
  <c r="G312" i="32"/>
  <c r="I312" i="32"/>
  <c r="J312" i="32"/>
  <c r="A313" i="32"/>
  <c r="C313" i="32"/>
  <c r="D313" i="32"/>
  <c r="E313" i="32"/>
  <c r="F313" i="32"/>
  <c r="G313" i="32"/>
  <c r="I313" i="32"/>
  <c r="J313" i="32"/>
  <c r="A314" i="32"/>
  <c r="C314" i="32"/>
  <c r="D314" i="32"/>
  <c r="E314" i="32"/>
  <c r="F314" i="32"/>
  <c r="G314" i="32"/>
  <c r="I314" i="32"/>
  <c r="J314" i="32"/>
  <c r="A315" i="32"/>
  <c r="C315" i="32"/>
  <c r="D315" i="32"/>
  <c r="E315" i="32"/>
  <c r="F315" i="32"/>
  <c r="G315" i="32"/>
  <c r="I315" i="32"/>
  <c r="J315" i="32"/>
  <c r="A316" i="32"/>
  <c r="C316" i="32"/>
  <c r="D316" i="32"/>
  <c r="E316" i="32"/>
  <c r="F316" i="32"/>
  <c r="G316" i="32"/>
  <c r="I316" i="32"/>
  <c r="J316" i="32"/>
  <c r="A317" i="32"/>
  <c r="C317" i="32"/>
  <c r="D317" i="32"/>
  <c r="E317" i="32"/>
  <c r="F317" i="32"/>
  <c r="G317" i="32"/>
  <c r="I317" i="32"/>
  <c r="J317" i="32"/>
  <c r="A318" i="32"/>
  <c r="C318" i="32"/>
  <c r="D318" i="32"/>
  <c r="E318" i="32"/>
  <c r="F318" i="32"/>
  <c r="G318" i="32"/>
  <c r="I318" i="32"/>
  <c r="J318" i="32"/>
  <c r="A319" i="32"/>
  <c r="C319" i="32"/>
  <c r="D319" i="32"/>
  <c r="E319" i="32"/>
  <c r="F319" i="32"/>
  <c r="G319" i="32"/>
  <c r="I319" i="32"/>
  <c r="J319" i="32"/>
  <c r="A320" i="32"/>
  <c r="C320" i="32"/>
  <c r="D320" i="32"/>
  <c r="E320" i="32"/>
  <c r="F320" i="32"/>
  <c r="G320" i="32"/>
  <c r="I320" i="32"/>
  <c r="J320" i="32"/>
  <c r="A321" i="32"/>
  <c r="C321" i="32"/>
  <c r="D321" i="32"/>
  <c r="E321" i="32"/>
  <c r="F321" i="32"/>
  <c r="G321" i="32"/>
  <c r="I321" i="32"/>
  <c r="J321" i="32"/>
  <c r="A322" i="32"/>
  <c r="C322" i="32"/>
  <c r="D322" i="32"/>
  <c r="E322" i="32"/>
  <c r="F322" i="32"/>
  <c r="G322" i="32"/>
  <c r="I322" i="32"/>
  <c r="J322" i="32"/>
  <c r="A323" i="32"/>
  <c r="C323" i="32"/>
  <c r="D323" i="32"/>
  <c r="E323" i="32"/>
  <c r="F323" i="32"/>
  <c r="G323" i="32"/>
  <c r="I323" i="32"/>
  <c r="J323" i="32"/>
  <c r="A324" i="32"/>
  <c r="C324" i="32"/>
  <c r="D324" i="32"/>
  <c r="E324" i="32"/>
  <c r="F324" i="32"/>
  <c r="G324" i="32"/>
  <c r="I324" i="32"/>
  <c r="J324" i="32"/>
  <c r="A325" i="32"/>
  <c r="C325" i="32"/>
  <c r="D325" i="32"/>
  <c r="E325" i="32"/>
  <c r="F325" i="32"/>
  <c r="G325" i="32"/>
  <c r="I325" i="32"/>
  <c r="J325" i="32"/>
  <c r="A326" i="32"/>
  <c r="C326" i="32"/>
  <c r="D326" i="32"/>
  <c r="E326" i="32"/>
  <c r="F326" i="32"/>
  <c r="G326" i="32"/>
  <c r="I326" i="32"/>
  <c r="J326" i="32"/>
  <c r="A327" i="32"/>
  <c r="C327" i="32"/>
  <c r="D327" i="32"/>
  <c r="E327" i="32"/>
  <c r="F327" i="32"/>
  <c r="G327" i="32"/>
  <c r="I327" i="32"/>
  <c r="J327" i="32"/>
  <c r="A328" i="32"/>
  <c r="C328" i="32"/>
  <c r="D328" i="32"/>
  <c r="E328" i="32"/>
  <c r="F328" i="32"/>
  <c r="G328" i="32"/>
  <c r="I328" i="32"/>
  <c r="J328" i="32"/>
  <c r="A329" i="32"/>
  <c r="C329" i="32"/>
  <c r="D329" i="32"/>
  <c r="E329" i="32"/>
  <c r="F329" i="32"/>
  <c r="G329" i="32"/>
  <c r="I329" i="32"/>
  <c r="J329" i="32"/>
  <c r="A330" i="32"/>
  <c r="C330" i="32"/>
  <c r="D330" i="32"/>
  <c r="E330" i="32"/>
  <c r="F330" i="32"/>
  <c r="G330" i="32"/>
  <c r="I330" i="32"/>
  <c r="J330" i="32"/>
  <c r="A331" i="32"/>
  <c r="C331" i="32"/>
  <c r="D331" i="32"/>
  <c r="E331" i="32"/>
  <c r="F331" i="32"/>
  <c r="G331" i="32"/>
  <c r="I331" i="32"/>
  <c r="J331" i="32"/>
  <c r="A332" i="32"/>
  <c r="C332" i="32"/>
  <c r="D332" i="32"/>
  <c r="E332" i="32"/>
  <c r="F332" i="32"/>
  <c r="G332" i="32"/>
  <c r="I332" i="32"/>
  <c r="J332" i="32"/>
  <c r="A333" i="32"/>
  <c r="C333" i="32"/>
  <c r="D333" i="32"/>
  <c r="E333" i="32"/>
  <c r="F333" i="32"/>
  <c r="G333" i="32"/>
  <c r="I333" i="32"/>
  <c r="J333" i="32"/>
  <c r="A334" i="32"/>
  <c r="C334" i="32"/>
  <c r="D334" i="32"/>
  <c r="E334" i="32"/>
  <c r="F334" i="32"/>
  <c r="G334" i="32"/>
  <c r="I334" i="32"/>
  <c r="J334" i="32"/>
  <c r="A335" i="32"/>
  <c r="C335" i="32"/>
  <c r="D335" i="32"/>
  <c r="E335" i="32"/>
  <c r="F335" i="32"/>
  <c r="G335" i="32"/>
  <c r="I335" i="32"/>
  <c r="J335" i="32"/>
  <c r="A336" i="32"/>
  <c r="C336" i="32"/>
  <c r="D336" i="32"/>
  <c r="E336" i="32"/>
  <c r="F336" i="32"/>
  <c r="G336" i="32"/>
  <c r="I336" i="32"/>
  <c r="J336" i="32"/>
  <c r="A337" i="32"/>
  <c r="C337" i="32"/>
  <c r="D337" i="32"/>
  <c r="E337" i="32"/>
  <c r="F337" i="32"/>
  <c r="G337" i="32"/>
  <c r="I337" i="32"/>
  <c r="J337" i="32"/>
  <c r="A338" i="32"/>
  <c r="C338" i="32"/>
  <c r="D338" i="32"/>
  <c r="E338" i="32"/>
  <c r="F338" i="32"/>
  <c r="G338" i="32"/>
  <c r="I338" i="32"/>
  <c r="J338" i="32"/>
  <c r="A339" i="32"/>
  <c r="C339" i="32"/>
  <c r="D339" i="32"/>
  <c r="E339" i="32"/>
  <c r="F339" i="32"/>
  <c r="G339" i="32"/>
  <c r="I339" i="32"/>
  <c r="J339" i="32"/>
  <c r="A340" i="32"/>
  <c r="C340" i="32"/>
  <c r="D340" i="32"/>
  <c r="E340" i="32"/>
  <c r="F340" i="32"/>
  <c r="G340" i="32"/>
  <c r="I340" i="32"/>
  <c r="J340" i="32"/>
  <c r="A341" i="32"/>
  <c r="C341" i="32"/>
  <c r="D341" i="32"/>
  <c r="E341" i="32"/>
  <c r="F341" i="32"/>
  <c r="G341" i="32"/>
  <c r="I341" i="32"/>
  <c r="J341" i="32"/>
  <c r="A342" i="32"/>
  <c r="C342" i="32"/>
  <c r="D342" i="32"/>
  <c r="E342" i="32"/>
  <c r="F342" i="32"/>
  <c r="G342" i="32"/>
  <c r="I342" i="32"/>
  <c r="J342" i="32"/>
  <c r="A343" i="32"/>
  <c r="C343" i="32"/>
  <c r="D343" i="32"/>
  <c r="E343" i="32"/>
  <c r="F343" i="32"/>
  <c r="G343" i="32"/>
  <c r="I343" i="32"/>
  <c r="J343" i="32"/>
  <c r="A344" i="32"/>
  <c r="C344" i="32"/>
  <c r="D344" i="32"/>
  <c r="E344" i="32"/>
  <c r="F344" i="32"/>
  <c r="G344" i="32"/>
  <c r="I344" i="32"/>
  <c r="J344" i="32"/>
  <c r="A345" i="32"/>
  <c r="C345" i="32"/>
  <c r="D345" i="32"/>
  <c r="E345" i="32"/>
  <c r="F345" i="32"/>
  <c r="G345" i="32"/>
  <c r="I345" i="32"/>
  <c r="J345" i="32"/>
  <c r="A346" i="32"/>
  <c r="C346" i="32"/>
  <c r="D346" i="32"/>
  <c r="E346" i="32"/>
  <c r="F346" i="32"/>
  <c r="G346" i="32"/>
  <c r="I346" i="32"/>
  <c r="J346" i="32"/>
  <c r="A347" i="32"/>
  <c r="C347" i="32"/>
  <c r="D347" i="32"/>
  <c r="E347" i="32"/>
  <c r="F347" i="32"/>
  <c r="G347" i="32"/>
  <c r="I347" i="32"/>
  <c r="J347" i="32"/>
  <c r="A348" i="32"/>
  <c r="C348" i="32"/>
  <c r="D348" i="32"/>
  <c r="E348" i="32"/>
  <c r="F348" i="32"/>
  <c r="G348" i="32"/>
  <c r="I348" i="32"/>
  <c r="J348" i="32"/>
  <c r="A349" i="32"/>
  <c r="C349" i="32"/>
  <c r="D349" i="32"/>
  <c r="E349" i="32"/>
  <c r="F349" i="32"/>
  <c r="G349" i="32"/>
  <c r="I349" i="32"/>
  <c r="J349" i="32"/>
  <c r="A350" i="32"/>
  <c r="C350" i="32"/>
  <c r="D350" i="32"/>
  <c r="E350" i="32"/>
  <c r="F350" i="32"/>
  <c r="G350" i="32"/>
  <c r="I350" i="32"/>
  <c r="J350" i="32"/>
  <c r="A351" i="32"/>
  <c r="C351" i="32"/>
  <c r="D351" i="32"/>
  <c r="E351" i="32"/>
  <c r="F351" i="32"/>
  <c r="G351" i="32"/>
  <c r="I351" i="32"/>
  <c r="J351" i="32"/>
  <c r="A352" i="32"/>
  <c r="C352" i="32"/>
  <c r="D352" i="32"/>
  <c r="E352" i="32"/>
  <c r="F352" i="32"/>
  <c r="G352" i="32"/>
  <c r="I352" i="32"/>
  <c r="J352" i="32"/>
  <c r="A353" i="32"/>
  <c r="C353" i="32"/>
  <c r="D353" i="32"/>
  <c r="E353" i="32"/>
  <c r="F353" i="32"/>
  <c r="G353" i="32"/>
  <c r="I353" i="32"/>
  <c r="J353" i="32"/>
  <c r="A354" i="32"/>
  <c r="C354" i="32"/>
  <c r="D354" i="32"/>
  <c r="E354" i="32"/>
  <c r="F354" i="32"/>
  <c r="G354" i="32"/>
  <c r="I354" i="32"/>
  <c r="J354" i="32"/>
  <c r="A355" i="32"/>
  <c r="C355" i="32"/>
  <c r="D355" i="32"/>
  <c r="E355" i="32"/>
  <c r="F355" i="32"/>
  <c r="G355" i="32"/>
  <c r="I355" i="32"/>
  <c r="J355" i="32"/>
  <c r="A356" i="32"/>
  <c r="C356" i="32"/>
  <c r="D356" i="32"/>
  <c r="E356" i="32"/>
  <c r="F356" i="32"/>
  <c r="G356" i="32"/>
  <c r="I356" i="32"/>
  <c r="J356" i="32"/>
  <c r="A357" i="32"/>
  <c r="C357" i="32"/>
  <c r="D357" i="32"/>
  <c r="E357" i="32"/>
  <c r="F357" i="32"/>
  <c r="G357" i="32"/>
  <c r="I357" i="32"/>
  <c r="J357" i="32"/>
  <c r="A358" i="32"/>
  <c r="C358" i="32"/>
  <c r="D358" i="32"/>
  <c r="E358" i="32"/>
  <c r="F358" i="32"/>
  <c r="G358" i="32"/>
  <c r="I358" i="32"/>
  <c r="J358" i="32"/>
  <c r="A359" i="32"/>
  <c r="C359" i="32"/>
  <c r="D359" i="32"/>
  <c r="E359" i="32"/>
  <c r="F359" i="32"/>
  <c r="G359" i="32"/>
  <c r="I359" i="32"/>
  <c r="J359" i="32"/>
  <c r="A360" i="32"/>
  <c r="C360" i="32"/>
  <c r="D360" i="32"/>
  <c r="E360" i="32"/>
  <c r="F360" i="32"/>
  <c r="G360" i="32"/>
  <c r="I360" i="32"/>
  <c r="J360" i="32"/>
  <c r="A361" i="32"/>
  <c r="C361" i="32"/>
  <c r="D361" i="32"/>
  <c r="E361" i="32"/>
  <c r="F361" i="32"/>
  <c r="G361" i="32"/>
  <c r="I361" i="32"/>
  <c r="J361" i="32"/>
  <c r="A362" i="32"/>
  <c r="C362" i="32"/>
  <c r="D362" i="32"/>
  <c r="E362" i="32"/>
  <c r="F362" i="32"/>
  <c r="G362" i="32"/>
  <c r="I362" i="32"/>
  <c r="J362" i="32"/>
  <c r="A363" i="32"/>
  <c r="C363" i="32"/>
  <c r="D363" i="32"/>
  <c r="E363" i="32"/>
  <c r="F363" i="32"/>
  <c r="G363" i="32"/>
  <c r="I363" i="32"/>
  <c r="J363" i="32"/>
  <c r="A364" i="32"/>
  <c r="C364" i="32"/>
  <c r="D364" i="32"/>
  <c r="E364" i="32"/>
  <c r="F364" i="32"/>
  <c r="G364" i="32"/>
  <c r="I364" i="32"/>
  <c r="J364" i="32"/>
  <c r="A365" i="32"/>
  <c r="C365" i="32"/>
  <c r="D365" i="32"/>
  <c r="E365" i="32"/>
  <c r="F365" i="32"/>
  <c r="G365" i="32"/>
  <c r="I365" i="32"/>
  <c r="J365" i="32"/>
  <c r="A366" i="32"/>
  <c r="C366" i="32"/>
  <c r="D366" i="32"/>
  <c r="E366" i="32"/>
  <c r="F366" i="32"/>
  <c r="G366" i="32"/>
  <c r="I366" i="32"/>
  <c r="J366" i="32"/>
  <c r="A367" i="32"/>
  <c r="C367" i="32"/>
  <c r="D367" i="32"/>
  <c r="E367" i="32"/>
  <c r="F367" i="32"/>
  <c r="G367" i="32"/>
  <c r="I367" i="32"/>
  <c r="J367" i="32"/>
  <c r="A368" i="32"/>
  <c r="C368" i="32"/>
  <c r="D368" i="32"/>
  <c r="E368" i="32"/>
  <c r="F368" i="32"/>
  <c r="G368" i="32"/>
  <c r="I368" i="32"/>
  <c r="J368" i="32"/>
  <c r="A369" i="32"/>
  <c r="C369" i="32"/>
  <c r="D369" i="32"/>
  <c r="E369" i="32"/>
  <c r="F369" i="32"/>
  <c r="G369" i="32"/>
  <c r="I369" i="32"/>
  <c r="J369" i="32"/>
  <c r="A370" i="32"/>
  <c r="C370" i="32"/>
  <c r="D370" i="32"/>
  <c r="E370" i="32"/>
  <c r="F370" i="32"/>
  <c r="G370" i="32"/>
  <c r="I370" i="32"/>
  <c r="J370" i="32"/>
  <c r="A371" i="32"/>
  <c r="C371" i="32"/>
  <c r="D371" i="32"/>
  <c r="E371" i="32"/>
  <c r="F371" i="32"/>
  <c r="G371" i="32"/>
  <c r="I371" i="32"/>
  <c r="J371" i="32"/>
  <c r="A372" i="32"/>
  <c r="C372" i="32"/>
  <c r="D372" i="32"/>
  <c r="E372" i="32"/>
  <c r="F372" i="32"/>
  <c r="G372" i="32"/>
  <c r="I372" i="32"/>
  <c r="J372" i="32"/>
  <c r="A373" i="32"/>
  <c r="C373" i="32"/>
  <c r="D373" i="32"/>
  <c r="E373" i="32"/>
  <c r="F373" i="32"/>
  <c r="G373" i="32"/>
  <c r="I373" i="32"/>
  <c r="J373" i="32"/>
  <c r="A374" i="32"/>
  <c r="C374" i="32"/>
  <c r="D374" i="32"/>
  <c r="E374" i="32"/>
  <c r="F374" i="32"/>
  <c r="G374" i="32"/>
  <c r="I374" i="32"/>
  <c r="J374" i="32"/>
  <c r="A375" i="32"/>
  <c r="C375" i="32"/>
  <c r="D375" i="32"/>
  <c r="E375" i="32"/>
  <c r="F375" i="32"/>
  <c r="G375" i="32"/>
  <c r="I375" i="32"/>
  <c r="J375" i="32"/>
  <c r="A376" i="32"/>
  <c r="C376" i="32"/>
  <c r="D376" i="32"/>
  <c r="E376" i="32"/>
  <c r="F376" i="32"/>
  <c r="G376" i="32"/>
  <c r="I376" i="32"/>
  <c r="J376" i="32"/>
  <c r="A377" i="32"/>
  <c r="C377" i="32"/>
  <c r="D377" i="32"/>
  <c r="E377" i="32"/>
  <c r="F377" i="32"/>
  <c r="G377" i="32"/>
  <c r="I377" i="32"/>
  <c r="J377" i="32"/>
  <c r="A378" i="32"/>
  <c r="C378" i="32"/>
  <c r="D378" i="32"/>
  <c r="E378" i="32"/>
  <c r="F378" i="32"/>
  <c r="G378" i="32"/>
  <c r="I378" i="32"/>
  <c r="J378" i="32"/>
  <c r="A379" i="32"/>
  <c r="C379" i="32"/>
  <c r="D379" i="32"/>
  <c r="E379" i="32"/>
  <c r="F379" i="32"/>
  <c r="G379" i="32"/>
  <c r="I379" i="32"/>
  <c r="J379" i="32"/>
  <c r="A380" i="32"/>
  <c r="C380" i="32"/>
  <c r="D380" i="32"/>
  <c r="E380" i="32"/>
  <c r="F380" i="32"/>
  <c r="G380" i="32"/>
  <c r="I380" i="32"/>
  <c r="J380" i="32"/>
  <c r="A381" i="32"/>
  <c r="C381" i="32"/>
  <c r="D381" i="32"/>
  <c r="E381" i="32"/>
  <c r="F381" i="32"/>
  <c r="G381" i="32"/>
  <c r="I381" i="32"/>
  <c r="J381" i="32"/>
  <c r="A382" i="32"/>
  <c r="C382" i="32"/>
  <c r="D382" i="32"/>
  <c r="E382" i="32"/>
  <c r="F382" i="32"/>
  <c r="G382" i="32"/>
  <c r="I382" i="32"/>
  <c r="J382" i="32"/>
  <c r="A383" i="32"/>
  <c r="C383" i="32"/>
  <c r="D383" i="32"/>
  <c r="E383" i="32"/>
  <c r="F383" i="32"/>
  <c r="G383" i="32"/>
  <c r="I383" i="32"/>
  <c r="J383" i="32"/>
  <c r="A384" i="32"/>
  <c r="C384" i="32"/>
  <c r="D384" i="32"/>
  <c r="E384" i="32"/>
  <c r="F384" i="32"/>
  <c r="G384" i="32"/>
  <c r="I384" i="32"/>
  <c r="J384" i="32"/>
  <c r="A385" i="32"/>
  <c r="C385" i="32"/>
  <c r="D385" i="32"/>
  <c r="E385" i="32"/>
  <c r="F385" i="32"/>
  <c r="G385" i="32"/>
  <c r="I385" i="32"/>
  <c r="J385" i="32"/>
  <c r="A386" i="32"/>
  <c r="C386" i="32"/>
  <c r="D386" i="32"/>
  <c r="E386" i="32"/>
  <c r="F386" i="32"/>
  <c r="G386" i="32"/>
  <c r="I386" i="32"/>
  <c r="J386" i="32"/>
  <c r="A387" i="32"/>
  <c r="C387" i="32"/>
  <c r="D387" i="32"/>
  <c r="E387" i="32"/>
  <c r="F387" i="32"/>
  <c r="G387" i="32"/>
  <c r="I387" i="32"/>
  <c r="J387" i="32"/>
  <c r="A388" i="32"/>
  <c r="C388" i="32"/>
  <c r="D388" i="32"/>
  <c r="E388" i="32"/>
  <c r="F388" i="32"/>
  <c r="G388" i="32"/>
  <c r="I388" i="32"/>
  <c r="J388" i="32"/>
  <c r="A389" i="32"/>
  <c r="C389" i="32"/>
  <c r="D389" i="32"/>
  <c r="E389" i="32"/>
  <c r="F389" i="32"/>
  <c r="G389" i="32"/>
  <c r="I389" i="32"/>
  <c r="J389" i="32"/>
  <c r="A390" i="32"/>
  <c r="C390" i="32"/>
  <c r="D390" i="32"/>
  <c r="E390" i="32"/>
  <c r="F390" i="32"/>
  <c r="G390" i="32"/>
  <c r="I390" i="32"/>
  <c r="J390" i="32"/>
  <c r="A391" i="32"/>
  <c r="C391" i="32"/>
  <c r="D391" i="32"/>
  <c r="E391" i="32"/>
  <c r="F391" i="32"/>
  <c r="G391" i="32"/>
  <c r="I391" i="32"/>
  <c r="J391" i="32"/>
  <c r="A392" i="32"/>
  <c r="C392" i="32"/>
  <c r="D392" i="32"/>
  <c r="E392" i="32"/>
  <c r="F392" i="32"/>
  <c r="G392" i="32"/>
  <c r="I392" i="32"/>
  <c r="J392" i="32"/>
  <c r="A393" i="32"/>
  <c r="C393" i="32"/>
  <c r="D393" i="32"/>
  <c r="E393" i="32"/>
  <c r="F393" i="32"/>
  <c r="G393" i="32"/>
  <c r="I393" i="32"/>
  <c r="J393" i="32"/>
  <c r="A394" i="32"/>
  <c r="C394" i="32"/>
  <c r="D394" i="32"/>
  <c r="E394" i="32"/>
  <c r="F394" i="32"/>
  <c r="G394" i="32"/>
  <c r="I394" i="32"/>
  <c r="J394" i="32"/>
  <c r="A395" i="32"/>
  <c r="C395" i="32"/>
  <c r="D395" i="32"/>
  <c r="E395" i="32"/>
  <c r="F395" i="32"/>
  <c r="G395" i="32"/>
  <c r="I395" i="32"/>
  <c r="J395" i="32"/>
  <c r="A396" i="32"/>
  <c r="C396" i="32"/>
  <c r="D396" i="32"/>
  <c r="E396" i="32"/>
  <c r="F396" i="32"/>
  <c r="G396" i="32"/>
  <c r="I396" i="32"/>
  <c r="J396" i="32"/>
  <c r="A397" i="32"/>
  <c r="C397" i="32"/>
  <c r="D397" i="32"/>
  <c r="E397" i="32"/>
  <c r="F397" i="32"/>
  <c r="G397" i="32"/>
  <c r="I397" i="32"/>
  <c r="J397" i="32"/>
  <c r="A398" i="32"/>
  <c r="C398" i="32"/>
  <c r="D398" i="32"/>
  <c r="E398" i="32"/>
  <c r="F398" i="32"/>
  <c r="G398" i="32"/>
  <c r="I398" i="32"/>
  <c r="J398" i="32"/>
  <c r="A399" i="32"/>
  <c r="C399" i="32"/>
  <c r="D399" i="32"/>
  <c r="E399" i="32"/>
  <c r="F399" i="32"/>
  <c r="G399" i="32"/>
  <c r="I399" i="32"/>
  <c r="J399" i="32"/>
  <c r="A400" i="32"/>
  <c r="C400" i="32"/>
  <c r="D400" i="32"/>
  <c r="E400" i="32"/>
  <c r="F400" i="32"/>
  <c r="G400" i="32"/>
  <c r="I400" i="32"/>
  <c r="J400" i="32"/>
  <c r="A401" i="32"/>
  <c r="C401" i="32"/>
  <c r="D401" i="32"/>
  <c r="E401" i="32"/>
  <c r="F401" i="32"/>
  <c r="G401" i="32"/>
  <c r="I401" i="32"/>
  <c r="J401" i="32"/>
  <c r="A402" i="32"/>
  <c r="C402" i="32"/>
  <c r="D402" i="32"/>
  <c r="E402" i="32"/>
  <c r="F402" i="32"/>
  <c r="G402" i="32"/>
  <c r="I402" i="32"/>
  <c r="J402" i="32"/>
  <c r="A403" i="32"/>
  <c r="C403" i="32"/>
  <c r="D403" i="32"/>
  <c r="E403" i="32"/>
  <c r="F403" i="32"/>
  <c r="G403" i="32"/>
  <c r="I403" i="32"/>
  <c r="J403" i="32"/>
  <c r="A404" i="32"/>
  <c r="C404" i="32"/>
  <c r="D404" i="32"/>
  <c r="E404" i="32"/>
  <c r="F404" i="32"/>
  <c r="G404" i="32"/>
  <c r="I404" i="32"/>
  <c r="J404" i="32"/>
  <c r="A405" i="32"/>
  <c r="C405" i="32"/>
  <c r="D405" i="32"/>
  <c r="E405" i="32"/>
  <c r="F405" i="32"/>
  <c r="G405" i="32"/>
  <c r="I405" i="32"/>
  <c r="J405" i="32"/>
  <c r="A406" i="32"/>
  <c r="C406" i="32"/>
  <c r="D406" i="32"/>
  <c r="E406" i="32"/>
  <c r="F406" i="32"/>
  <c r="G406" i="32"/>
  <c r="I406" i="32"/>
  <c r="J406" i="32"/>
  <c r="A407" i="32"/>
  <c r="C407" i="32"/>
  <c r="D407" i="32"/>
  <c r="E407" i="32"/>
  <c r="F407" i="32"/>
  <c r="G407" i="32"/>
  <c r="I407" i="32"/>
  <c r="J407" i="32"/>
  <c r="A408" i="32"/>
  <c r="C408" i="32"/>
  <c r="D408" i="32"/>
  <c r="E408" i="32"/>
  <c r="F408" i="32"/>
  <c r="G408" i="32"/>
  <c r="I408" i="32"/>
  <c r="J408" i="32"/>
  <c r="A409" i="32"/>
  <c r="C409" i="32"/>
  <c r="D409" i="32"/>
  <c r="E409" i="32"/>
  <c r="F409" i="32"/>
  <c r="G409" i="32"/>
  <c r="I409" i="32"/>
  <c r="J409" i="32"/>
  <c r="A410" i="32"/>
  <c r="C410" i="32"/>
  <c r="D410" i="32"/>
  <c r="E410" i="32"/>
  <c r="F410" i="32"/>
  <c r="G410" i="32"/>
  <c r="I410" i="32"/>
  <c r="J410" i="32"/>
  <c r="A411" i="32"/>
  <c r="C411" i="32"/>
  <c r="D411" i="32"/>
  <c r="E411" i="32"/>
  <c r="F411" i="32"/>
  <c r="G411" i="32"/>
  <c r="I411" i="32"/>
  <c r="J411" i="32"/>
  <c r="A412" i="32"/>
  <c r="C412" i="32"/>
  <c r="D412" i="32"/>
  <c r="E412" i="32"/>
  <c r="F412" i="32"/>
  <c r="G412" i="32"/>
  <c r="I412" i="32"/>
  <c r="J412" i="32"/>
  <c r="A413" i="32"/>
  <c r="C413" i="32"/>
  <c r="D413" i="32"/>
  <c r="E413" i="32"/>
  <c r="F413" i="32"/>
  <c r="G413" i="32"/>
  <c r="I413" i="32"/>
  <c r="J413" i="32"/>
  <c r="A414" i="32"/>
  <c r="C414" i="32"/>
  <c r="D414" i="32"/>
  <c r="E414" i="32"/>
  <c r="F414" i="32"/>
  <c r="G414" i="32"/>
  <c r="I414" i="32"/>
  <c r="J414" i="32"/>
  <c r="A415" i="32"/>
  <c r="C415" i="32"/>
  <c r="D415" i="32"/>
  <c r="E415" i="32"/>
  <c r="F415" i="32"/>
  <c r="G415" i="32"/>
  <c r="I415" i="32"/>
  <c r="J415" i="32"/>
  <c r="A416" i="32"/>
  <c r="C416" i="32"/>
  <c r="D416" i="32"/>
  <c r="E416" i="32"/>
  <c r="F416" i="32"/>
  <c r="G416" i="32"/>
  <c r="I416" i="32"/>
  <c r="J416" i="32"/>
  <c r="A417" i="32"/>
  <c r="C417" i="32"/>
  <c r="D417" i="32"/>
  <c r="E417" i="32"/>
  <c r="F417" i="32"/>
  <c r="G417" i="32"/>
  <c r="I417" i="32"/>
  <c r="J417" i="32"/>
  <c r="A418" i="32"/>
  <c r="C418" i="32"/>
  <c r="D418" i="32"/>
  <c r="E418" i="32"/>
  <c r="F418" i="32"/>
  <c r="G418" i="32"/>
  <c r="I418" i="32"/>
  <c r="J418" i="32"/>
  <c r="A419" i="32"/>
  <c r="C419" i="32"/>
  <c r="D419" i="32"/>
  <c r="E419" i="32"/>
  <c r="F419" i="32"/>
  <c r="G419" i="32"/>
  <c r="I419" i="32"/>
  <c r="J419" i="32"/>
  <c r="A420" i="32"/>
  <c r="C420" i="32"/>
  <c r="D420" i="32"/>
  <c r="E420" i="32"/>
  <c r="F420" i="32"/>
  <c r="G420" i="32"/>
  <c r="I420" i="32"/>
  <c r="J420" i="32"/>
  <c r="A421" i="32"/>
  <c r="C421" i="32"/>
  <c r="D421" i="32"/>
  <c r="E421" i="32"/>
  <c r="F421" i="32"/>
  <c r="G421" i="32"/>
  <c r="I421" i="32"/>
  <c r="J421" i="32"/>
  <c r="A422" i="32"/>
  <c r="C422" i="32"/>
  <c r="D422" i="32"/>
  <c r="E422" i="32"/>
  <c r="F422" i="32"/>
  <c r="G422" i="32"/>
  <c r="I422" i="32"/>
  <c r="J422" i="32"/>
  <c r="A423" i="32"/>
  <c r="C423" i="32"/>
  <c r="D423" i="32"/>
  <c r="E423" i="32"/>
  <c r="F423" i="32"/>
  <c r="G423" i="32"/>
  <c r="I423" i="32"/>
  <c r="J423" i="32"/>
  <c r="A424" i="32"/>
  <c r="C424" i="32"/>
  <c r="D424" i="32"/>
  <c r="E424" i="32"/>
  <c r="F424" i="32"/>
  <c r="G424" i="32"/>
  <c r="I424" i="32"/>
  <c r="J424" i="32"/>
  <c r="A425" i="32"/>
  <c r="C425" i="32"/>
  <c r="D425" i="32"/>
  <c r="E425" i="32"/>
  <c r="F425" i="32"/>
  <c r="G425" i="32"/>
  <c r="I425" i="32"/>
  <c r="J425" i="32"/>
  <c r="A426" i="32"/>
  <c r="C426" i="32"/>
  <c r="D426" i="32"/>
  <c r="E426" i="32"/>
  <c r="F426" i="32"/>
  <c r="G426" i="32"/>
  <c r="I426" i="32"/>
  <c r="J426" i="32"/>
  <c r="A427" i="32"/>
  <c r="C427" i="32"/>
  <c r="D427" i="32"/>
  <c r="E427" i="32"/>
  <c r="F427" i="32"/>
  <c r="G427" i="32"/>
  <c r="I427" i="32"/>
  <c r="J427" i="32"/>
  <c r="A428" i="32"/>
  <c r="C428" i="32"/>
  <c r="D428" i="32"/>
  <c r="E428" i="32"/>
  <c r="F428" i="32"/>
  <c r="G428" i="32"/>
  <c r="I428" i="32"/>
  <c r="J428" i="32"/>
  <c r="A429" i="32"/>
  <c r="C429" i="32"/>
  <c r="D429" i="32"/>
  <c r="E429" i="32"/>
  <c r="F429" i="32"/>
  <c r="G429" i="32"/>
  <c r="I429" i="32"/>
  <c r="J429" i="32"/>
  <c r="A430" i="32"/>
  <c r="C430" i="32"/>
  <c r="D430" i="32"/>
  <c r="E430" i="32"/>
  <c r="F430" i="32"/>
  <c r="G430" i="32"/>
  <c r="I430" i="32"/>
  <c r="J430" i="32"/>
  <c r="A431" i="32"/>
  <c r="C431" i="32"/>
  <c r="D431" i="32"/>
  <c r="E431" i="32"/>
  <c r="F431" i="32"/>
  <c r="G431" i="32"/>
  <c r="I431" i="32"/>
  <c r="J431" i="32"/>
  <c r="A432" i="32"/>
  <c r="C432" i="32"/>
  <c r="D432" i="32"/>
  <c r="E432" i="32"/>
  <c r="F432" i="32"/>
  <c r="G432" i="32"/>
  <c r="I432" i="32"/>
  <c r="J432" i="32"/>
  <c r="A433" i="32"/>
  <c r="C433" i="32"/>
  <c r="D433" i="32"/>
  <c r="E433" i="32"/>
  <c r="F433" i="32"/>
  <c r="G433" i="32"/>
  <c r="I433" i="32"/>
  <c r="J433" i="32"/>
  <c r="A434" i="32"/>
  <c r="C434" i="32"/>
  <c r="D434" i="32"/>
  <c r="E434" i="32"/>
  <c r="F434" i="32"/>
  <c r="G434" i="32"/>
  <c r="I434" i="32"/>
  <c r="J434" i="32"/>
  <c r="A435" i="32"/>
  <c r="C435" i="32"/>
  <c r="D435" i="32"/>
  <c r="E435" i="32"/>
  <c r="F435" i="32"/>
  <c r="G435" i="32"/>
  <c r="I435" i="32"/>
  <c r="J435" i="32"/>
  <c r="A436" i="32"/>
  <c r="C436" i="32"/>
  <c r="D436" i="32"/>
  <c r="E436" i="32"/>
  <c r="F436" i="32"/>
  <c r="G436" i="32"/>
  <c r="I436" i="32"/>
  <c r="J436" i="32"/>
  <c r="A437" i="32"/>
  <c r="C437" i="32"/>
  <c r="D437" i="32"/>
  <c r="E437" i="32"/>
  <c r="F437" i="32"/>
  <c r="G437" i="32"/>
  <c r="I437" i="32"/>
  <c r="J437" i="32"/>
  <c r="A438" i="32"/>
  <c r="C438" i="32"/>
  <c r="D438" i="32"/>
  <c r="E438" i="32"/>
  <c r="F438" i="32"/>
  <c r="G438" i="32"/>
  <c r="I438" i="32"/>
  <c r="J438" i="32"/>
  <c r="A439" i="32"/>
  <c r="C439" i="32"/>
  <c r="D439" i="32"/>
  <c r="E439" i="32"/>
  <c r="F439" i="32"/>
  <c r="G439" i="32"/>
  <c r="I439" i="32"/>
  <c r="J439" i="32"/>
  <c r="A440" i="32"/>
  <c r="C440" i="32"/>
  <c r="D440" i="32"/>
  <c r="E440" i="32"/>
  <c r="F440" i="32"/>
  <c r="G440" i="32"/>
  <c r="I440" i="32"/>
  <c r="J440" i="32"/>
  <c r="A441" i="32"/>
  <c r="C441" i="32"/>
  <c r="D441" i="32"/>
  <c r="E441" i="32"/>
  <c r="F441" i="32"/>
  <c r="G441" i="32"/>
  <c r="I441" i="32"/>
  <c r="J441" i="32"/>
  <c r="A442" i="32"/>
  <c r="C442" i="32"/>
  <c r="D442" i="32"/>
  <c r="E442" i="32"/>
  <c r="F442" i="32"/>
  <c r="G442" i="32"/>
  <c r="I442" i="32"/>
  <c r="J442" i="32"/>
  <c r="A443" i="32"/>
  <c r="C443" i="32"/>
  <c r="D443" i="32"/>
  <c r="E443" i="32"/>
  <c r="F443" i="32"/>
  <c r="G443" i="32"/>
  <c r="I443" i="32"/>
  <c r="J443" i="32"/>
  <c r="A444" i="32"/>
  <c r="C444" i="32"/>
  <c r="D444" i="32"/>
  <c r="E444" i="32"/>
  <c r="F444" i="32"/>
  <c r="G444" i="32"/>
  <c r="I444" i="32"/>
  <c r="J444" i="32"/>
  <c r="A445" i="32"/>
  <c r="C445" i="32"/>
  <c r="D445" i="32"/>
  <c r="E445" i="32"/>
  <c r="F445" i="32"/>
  <c r="G445" i="32"/>
  <c r="I445" i="32"/>
  <c r="J445" i="32"/>
  <c r="A446" i="32"/>
  <c r="C446" i="32"/>
  <c r="D446" i="32"/>
  <c r="E446" i="32"/>
  <c r="F446" i="32"/>
  <c r="G446" i="32"/>
  <c r="I446" i="32"/>
  <c r="J446" i="32"/>
  <c r="A447" i="32"/>
  <c r="C447" i="32"/>
  <c r="D447" i="32"/>
  <c r="E447" i="32"/>
  <c r="F447" i="32"/>
  <c r="G447" i="32"/>
  <c r="I447" i="32"/>
  <c r="J447" i="32"/>
  <c r="A448" i="32"/>
  <c r="C448" i="32"/>
  <c r="D448" i="32"/>
  <c r="E448" i="32"/>
  <c r="F448" i="32"/>
  <c r="G448" i="32"/>
  <c r="I448" i="32"/>
  <c r="J448" i="32"/>
  <c r="A449" i="32"/>
  <c r="C449" i="32"/>
  <c r="D449" i="32"/>
  <c r="E449" i="32"/>
  <c r="F449" i="32"/>
  <c r="G449" i="32"/>
  <c r="I449" i="32"/>
  <c r="J449" i="32"/>
  <c r="A450" i="32"/>
  <c r="C450" i="32"/>
  <c r="D450" i="32"/>
  <c r="E450" i="32"/>
  <c r="F450" i="32"/>
  <c r="G450" i="32"/>
  <c r="I450" i="32"/>
  <c r="J450" i="32"/>
  <c r="A451" i="32"/>
  <c r="C451" i="32"/>
  <c r="D451" i="32"/>
  <c r="E451" i="32"/>
  <c r="F451" i="32"/>
  <c r="G451" i="32"/>
  <c r="I451" i="32"/>
  <c r="J451" i="32"/>
  <c r="A452" i="32"/>
  <c r="C452" i="32"/>
  <c r="D452" i="32"/>
  <c r="E452" i="32"/>
  <c r="F452" i="32"/>
  <c r="G452" i="32"/>
  <c r="I452" i="32"/>
  <c r="J452" i="32"/>
  <c r="A453" i="32"/>
  <c r="C453" i="32"/>
  <c r="D453" i="32"/>
  <c r="E453" i="32"/>
  <c r="F453" i="32"/>
  <c r="G453" i="32"/>
  <c r="I453" i="32"/>
  <c r="J453" i="32"/>
  <c r="A454" i="32"/>
  <c r="C454" i="32"/>
  <c r="D454" i="32"/>
  <c r="E454" i="32"/>
  <c r="F454" i="32"/>
  <c r="G454" i="32"/>
  <c r="I454" i="32"/>
  <c r="J454" i="32"/>
  <c r="A455" i="32"/>
  <c r="C455" i="32"/>
  <c r="D455" i="32"/>
  <c r="E455" i="32"/>
  <c r="F455" i="32"/>
  <c r="G455" i="32"/>
  <c r="I455" i="32"/>
  <c r="J455" i="32"/>
  <c r="A456" i="32"/>
  <c r="C456" i="32"/>
  <c r="D456" i="32"/>
  <c r="E456" i="32"/>
  <c r="F456" i="32"/>
  <c r="G456" i="32"/>
  <c r="I456" i="32"/>
  <c r="J456" i="32"/>
  <c r="A457" i="32"/>
  <c r="C457" i="32"/>
  <c r="D457" i="32"/>
  <c r="E457" i="32"/>
  <c r="F457" i="32"/>
  <c r="G457" i="32"/>
  <c r="I457" i="32"/>
  <c r="J457" i="32"/>
  <c r="A458" i="32"/>
  <c r="C458" i="32"/>
  <c r="D458" i="32"/>
  <c r="E458" i="32"/>
  <c r="F458" i="32"/>
  <c r="G458" i="32"/>
  <c r="I458" i="32"/>
  <c r="J458" i="32"/>
  <c r="A459" i="32"/>
  <c r="C459" i="32"/>
  <c r="D459" i="32"/>
  <c r="E459" i="32"/>
  <c r="F459" i="32"/>
  <c r="G459" i="32"/>
  <c r="I459" i="32"/>
  <c r="J459" i="32"/>
  <c r="A460" i="32"/>
  <c r="C460" i="32"/>
  <c r="D460" i="32"/>
  <c r="E460" i="32"/>
  <c r="F460" i="32"/>
  <c r="G460" i="32"/>
  <c r="I460" i="32"/>
  <c r="J460" i="32"/>
  <c r="A461" i="32"/>
  <c r="C461" i="32"/>
  <c r="D461" i="32"/>
  <c r="E461" i="32"/>
  <c r="F461" i="32"/>
  <c r="G461" i="32"/>
  <c r="I461" i="32"/>
  <c r="J461" i="32"/>
  <c r="A462" i="32"/>
  <c r="C462" i="32"/>
  <c r="D462" i="32"/>
  <c r="E462" i="32"/>
  <c r="F462" i="32"/>
  <c r="G462" i="32"/>
  <c r="I462" i="32"/>
  <c r="J462" i="32"/>
  <c r="A463" i="32"/>
  <c r="C463" i="32"/>
  <c r="D463" i="32"/>
  <c r="E463" i="32"/>
  <c r="F463" i="32"/>
  <c r="G463" i="32"/>
  <c r="I463" i="32"/>
  <c r="J463" i="32"/>
  <c r="A464" i="32"/>
  <c r="C464" i="32"/>
  <c r="D464" i="32"/>
  <c r="E464" i="32"/>
  <c r="F464" i="32"/>
  <c r="G464" i="32"/>
  <c r="I464" i="32"/>
  <c r="J464" i="32"/>
  <c r="A465" i="32"/>
  <c r="C465" i="32"/>
  <c r="D465" i="32"/>
  <c r="E465" i="32"/>
  <c r="F465" i="32"/>
  <c r="G465" i="32"/>
  <c r="I465" i="32"/>
  <c r="J465" i="32"/>
  <c r="A466" i="32"/>
  <c r="C466" i="32"/>
  <c r="D466" i="32"/>
  <c r="E466" i="32"/>
  <c r="F466" i="32"/>
  <c r="G466" i="32"/>
  <c r="I466" i="32"/>
  <c r="J466" i="32"/>
  <c r="A467" i="32"/>
  <c r="C467" i="32"/>
  <c r="D467" i="32"/>
  <c r="E467" i="32"/>
  <c r="F467" i="32"/>
  <c r="G467" i="32"/>
  <c r="I467" i="32"/>
  <c r="J467" i="32"/>
  <c r="A468" i="32"/>
  <c r="C468" i="32"/>
  <c r="D468" i="32"/>
  <c r="E468" i="32"/>
  <c r="F468" i="32"/>
  <c r="G468" i="32"/>
  <c r="I468" i="32"/>
  <c r="J468" i="32"/>
  <c r="A469" i="32"/>
  <c r="C469" i="32"/>
  <c r="D469" i="32"/>
  <c r="E469" i="32"/>
  <c r="F469" i="32"/>
  <c r="G469" i="32"/>
  <c r="I469" i="32"/>
  <c r="J469" i="32"/>
  <c r="A470" i="32"/>
  <c r="C470" i="32"/>
  <c r="D470" i="32"/>
  <c r="E470" i="32"/>
  <c r="F470" i="32"/>
  <c r="G470" i="32"/>
  <c r="I470" i="32"/>
  <c r="J470" i="32"/>
  <c r="A471" i="32"/>
  <c r="C471" i="32"/>
  <c r="D471" i="32"/>
  <c r="E471" i="32"/>
  <c r="F471" i="32"/>
  <c r="G471" i="32"/>
  <c r="I471" i="32"/>
  <c r="J471" i="32"/>
  <c r="A472" i="32"/>
  <c r="C472" i="32"/>
  <c r="D472" i="32"/>
  <c r="E472" i="32"/>
  <c r="F472" i="32"/>
  <c r="G472" i="32"/>
  <c r="I472" i="32"/>
  <c r="J472" i="32"/>
  <c r="A473" i="32"/>
  <c r="C473" i="32"/>
  <c r="D473" i="32"/>
  <c r="E473" i="32"/>
  <c r="F473" i="32"/>
  <c r="G473" i="32"/>
  <c r="I473" i="32"/>
  <c r="J473" i="32"/>
  <c r="A474" i="32"/>
  <c r="C474" i="32"/>
  <c r="D474" i="32"/>
  <c r="E474" i="32"/>
  <c r="F474" i="32"/>
  <c r="G474" i="32"/>
  <c r="I474" i="32"/>
  <c r="J474" i="32"/>
  <c r="A475" i="32"/>
  <c r="C475" i="32"/>
  <c r="D475" i="32"/>
  <c r="E475" i="32"/>
  <c r="F475" i="32"/>
  <c r="G475" i="32"/>
  <c r="I475" i="32"/>
  <c r="J475" i="32"/>
  <c r="A476" i="32"/>
  <c r="C476" i="32"/>
  <c r="D476" i="32"/>
  <c r="E476" i="32"/>
  <c r="F476" i="32"/>
  <c r="G476" i="32"/>
  <c r="I476" i="32"/>
  <c r="J476" i="32"/>
  <c r="A477" i="32"/>
  <c r="C477" i="32"/>
  <c r="D477" i="32"/>
  <c r="E477" i="32"/>
  <c r="F477" i="32"/>
  <c r="G477" i="32"/>
  <c r="I477" i="32"/>
  <c r="J477" i="32"/>
  <c r="A478" i="32"/>
  <c r="C478" i="32"/>
  <c r="D478" i="32"/>
  <c r="E478" i="32"/>
  <c r="F478" i="32"/>
  <c r="G478" i="32"/>
  <c r="I478" i="32"/>
  <c r="J478" i="32"/>
  <c r="A479" i="32"/>
  <c r="C479" i="32"/>
  <c r="D479" i="32"/>
  <c r="E479" i="32"/>
  <c r="F479" i="32"/>
  <c r="G479" i="32"/>
  <c r="I479" i="32"/>
  <c r="J479" i="32"/>
  <c r="A480" i="32"/>
  <c r="C480" i="32"/>
  <c r="D480" i="32"/>
  <c r="E480" i="32"/>
  <c r="F480" i="32"/>
  <c r="G480" i="32"/>
  <c r="I480" i="32"/>
  <c r="J480" i="32"/>
  <c r="A481" i="32"/>
  <c r="C481" i="32"/>
  <c r="D481" i="32"/>
  <c r="E481" i="32"/>
  <c r="F481" i="32"/>
  <c r="G481" i="32"/>
  <c r="I481" i="32"/>
  <c r="J481" i="32"/>
  <c r="A482" i="32"/>
  <c r="C482" i="32"/>
  <c r="D482" i="32"/>
  <c r="E482" i="32"/>
  <c r="F482" i="32"/>
  <c r="G482" i="32"/>
  <c r="I482" i="32"/>
  <c r="J482" i="32"/>
  <c r="A483" i="32"/>
  <c r="C483" i="32"/>
  <c r="D483" i="32"/>
  <c r="E483" i="32"/>
  <c r="F483" i="32"/>
  <c r="G483" i="32"/>
  <c r="I483" i="32"/>
  <c r="J483" i="32"/>
  <c r="A484" i="32"/>
  <c r="C484" i="32"/>
  <c r="D484" i="32"/>
  <c r="E484" i="32"/>
  <c r="F484" i="32"/>
  <c r="G484" i="32"/>
  <c r="I484" i="32"/>
  <c r="J484" i="32"/>
  <c r="A485" i="32"/>
  <c r="C485" i="32"/>
  <c r="D485" i="32"/>
  <c r="E485" i="32"/>
  <c r="F485" i="32"/>
  <c r="G485" i="32"/>
  <c r="I485" i="32"/>
  <c r="J485" i="32"/>
  <c r="A486" i="32"/>
  <c r="C486" i="32"/>
  <c r="D486" i="32"/>
  <c r="E486" i="32"/>
  <c r="F486" i="32"/>
  <c r="G486" i="32"/>
  <c r="I486" i="32"/>
  <c r="J486" i="32"/>
  <c r="A487" i="32"/>
  <c r="C487" i="32"/>
  <c r="D487" i="32"/>
  <c r="E487" i="32"/>
  <c r="F487" i="32"/>
  <c r="G487" i="32"/>
  <c r="I487" i="32"/>
  <c r="J487" i="32"/>
  <c r="A488" i="32"/>
  <c r="C488" i="32"/>
  <c r="D488" i="32"/>
  <c r="E488" i="32"/>
  <c r="F488" i="32"/>
  <c r="G488" i="32"/>
  <c r="I488" i="32"/>
  <c r="J488" i="32"/>
  <c r="A489" i="32"/>
  <c r="C489" i="32"/>
  <c r="D489" i="32"/>
  <c r="E489" i="32"/>
  <c r="F489" i="32"/>
  <c r="G489" i="32"/>
  <c r="I489" i="32"/>
  <c r="J489" i="32"/>
  <c r="A490" i="32"/>
  <c r="C490" i="32"/>
  <c r="D490" i="32"/>
  <c r="E490" i="32"/>
  <c r="F490" i="32"/>
  <c r="G490" i="32"/>
  <c r="I490" i="32"/>
  <c r="J490" i="32"/>
  <c r="A491" i="32"/>
  <c r="C491" i="32"/>
  <c r="D491" i="32"/>
  <c r="E491" i="32"/>
  <c r="F491" i="32"/>
  <c r="G491" i="32"/>
  <c r="I491" i="32"/>
  <c r="J491" i="32"/>
  <c r="A492" i="32"/>
  <c r="C492" i="32"/>
  <c r="D492" i="32"/>
  <c r="E492" i="32"/>
  <c r="F492" i="32"/>
  <c r="G492" i="32"/>
  <c r="I492" i="32"/>
  <c r="J492" i="32"/>
  <c r="A493" i="32"/>
  <c r="C493" i="32"/>
  <c r="D493" i="32"/>
  <c r="E493" i="32"/>
  <c r="F493" i="32"/>
  <c r="G493" i="32"/>
  <c r="I493" i="32"/>
  <c r="J493" i="32"/>
  <c r="A494" i="32"/>
  <c r="C494" i="32"/>
  <c r="D494" i="32"/>
  <c r="E494" i="32"/>
  <c r="F494" i="32"/>
  <c r="G494" i="32"/>
  <c r="I494" i="32"/>
  <c r="J494" i="32"/>
  <c r="A495" i="32"/>
  <c r="C495" i="32"/>
  <c r="D495" i="32"/>
  <c r="E495" i="32"/>
  <c r="F495" i="32"/>
  <c r="G495" i="32"/>
  <c r="I495" i="32"/>
  <c r="J495" i="32"/>
  <c r="A496" i="32"/>
  <c r="C496" i="32"/>
  <c r="D496" i="32"/>
  <c r="E496" i="32"/>
  <c r="F496" i="32"/>
  <c r="G496" i="32"/>
  <c r="I496" i="32"/>
  <c r="J496" i="32"/>
  <c r="A497" i="32"/>
  <c r="C497" i="32"/>
  <c r="D497" i="32"/>
  <c r="E497" i="32"/>
  <c r="F497" i="32"/>
  <c r="G497" i="32"/>
  <c r="I497" i="32"/>
  <c r="J497" i="32"/>
  <c r="A498" i="32"/>
  <c r="C498" i="32"/>
  <c r="D498" i="32"/>
  <c r="E498" i="32"/>
  <c r="F498" i="32"/>
  <c r="G498" i="32"/>
  <c r="I498" i="32"/>
  <c r="J498" i="32"/>
  <c r="A499" i="32"/>
  <c r="C499" i="32"/>
  <c r="D499" i="32"/>
  <c r="E499" i="32"/>
  <c r="F499" i="32"/>
  <c r="G499" i="32"/>
  <c r="I499" i="32"/>
  <c r="J499" i="32"/>
  <c r="A500" i="32"/>
  <c r="C500" i="32"/>
  <c r="D500" i="32"/>
  <c r="E500" i="32"/>
  <c r="F500" i="32"/>
  <c r="G500" i="32"/>
  <c r="I500" i="32"/>
  <c r="J500" i="32"/>
  <c r="A501" i="32"/>
  <c r="C501" i="32"/>
  <c r="D501" i="32"/>
  <c r="E501" i="32"/>
  <c r="F501" i="32"/>
  <c r="G501" i="32"/>
  <c r="I501" i="32"/>
  <c r="J501" i="32"/>
  <c r="A502" i="32"/>
  <c r="C502" i="32"/>
  <c r="D502" i="32"/>
  <c r="E502" i="32"/>
  <c r="F502" i="32"/>
  <c r="G502" i="32"/>
  <c r="I502" i="32"/>
  <c r="J502" i="32"/>
  <c r="A503" i="32"/>
  <c r="C503" i="32"/>
  <c r="D503" i="32"/>
  <c r="E503" i="32"/>
  <c r="F503" i="32"/>
  <c r="G503" i="32"/>
  <c r="I503" i="32"/>
  <c r="J503" i="32"/>
  <c r="A504" i="32"/>
  <c r="C504" i="32"/>
  <c r="D504" i="32"/>
  <c r="E504" i="32"/>
  <c r="F504" i="32"/>
  <c r="G504" i="32"/>
  <c r="I504" i="32"/>
  <c r="J504" i="32"/>
  <c r="A505" i="32"/>
  <c r="C505" i="32"/>
  <c r="D505" i="32"/>
  <c r="E505" i="32"/>
  <c r="F505" i="32"/>
  <c r="G505" i="32"/>
  <c r="I505" i="32"/>
  <c r="J505" i="32"/>
  <c r="A506" i="32"/>
  <c r="C506" i="32"/>
  <c r="D506" i="32"/>
  <c r="E506" i="32"/>
  <c r="F506" i="32"/>
  <c r="G506" i="32"/>
  <c r="I506" i="32"/>
  <c r="J506" i="32"/>
  <c r="A507" i="32"/>
  <c r="C507" i="32"/>
  <c r="D507" i="32"/>
  <c r="E507" i="32"/>
  <c r="F507" i="32"/>
  <c r="G507" i="32"/>
  <c r="I507" i="32"/>
  <c r="J507" i="32"/>
  <c r="A508" i="32"/>
  <c r="C508" i="32"/>
  <c r="D508" i="32"/>
  <c r="E508" i="32"/>
  <c r="F508" i="32"/>
  <c r="G508" i="32"/>
  <c r="I508" i="32"/>
  <c r="J508" i="32"/>
  <c r="A509" i="32"/>
  <c r="C509" i="32"/>
  <c r="D509" i="32"/>
  <c r="E509" i="32"/>
  <c r="F509" i="32"/>
  <c r="G509" i="32"/>
  <c r="I509" i="32"/>
  <c r="J509" i="32"/>
  <c r="A510" i="32"/>
  <c r="C510" i="32"/>
  <c r="D510" i="32"/>
  <c r="E510" i="32"/>
  <c r="F510" i="32"/>
  <c r="G510" i="32"/>
  <c r="I510" i="32"/>
  <c r="J510" i="32"/>
  <c r="A511" i="32"/>
  <c r="C511" i="32"/>
  <c r="D511" i="32"/>
  <c r="E511" i="32"/>
  <c r="F511" i="32"/>
  <c r="G511" i="32"/>
  <c r="I511" i="32"/>
  <c r="J511" i="32"/>
  <c r="A512" i="32"/>
  <c r="C512" i="32"/>
  <c r="D512" i="32"/>
  <c r="E512" i="32"/>
  <c r="F512" i="32"/>
  <c r="G512" i="32"/>
  <c r="I512" i="32"/>
  <c r="J512" i="32"/>
  <c r="A513" i="32"/>
  <c r="C513" i="32"/>
  <c r="D513" i="32"/>
  <c r="E513" i="32"/>
  <c r="F513" i="32"/>
  <c r="G513" i="32"/>
  <c r="I513" i="32"/>
  <c r="J513" i="32"/>
  <c r="A514" i="32"/>
  <c r="C514" i="32"/>
  <c r="D514" i="32"/>
  <c r="E514" i="32"/>
  <c r="F514" i="32"/>
  <c r="G514" i="32"/>
  <c r="I514" i="32"/>
  <c r="J514" i="32"/>
  <c r="A515" i="32"/>
  <c r="C515" i="32"/>
  <c r="D515" i="32"/>
  <c r="E515" i="32"/>
  <c r="F515" i="32"/>
  <c r="G515" i="32"/>
  <c r="I515" i="32"/>
  <c r="J515" i="32"/>
  <c r="A516" i="32"/>
  <c r="C516" i="32"/>
  <c r="D516" i="32"/>
  <c r="E516" i="32"/>
  <c r="F516" i="32"/>
  <c r="G516" i="32"/>
  <c r="I516" i="32"/>
  <c r="J516" i="32"/>
  <c r="A517" i="32"/>
  <c r="C517" i="32"/>
  <c r="D517" i="32"/>
  <c r="E517" i="32"/>
  <c r="F517" i="32"/>
  <c r="G517" i="32"/>
  <c r="I517" i="32"/>
  <c r="J517" i="32"/>
  <c r="A518" i="32"/>
  <c r="C518" i="32"/>
  <c r="D518" i="32"/>
  <c r="E518" i="32"/>
  <c r="F518" i="32"/>
  <c r="G518" i="32"/>
  <c r="I518" i="32"/>
  <c r="J518" i="32"/>
  <c r="A519" i="32"/>
  <c r="C519" i="32"/>
  <c r="D519" i="32"/>
  <c r="E519" i="32"/>
  <c r="F519" i="32"/>
  <c r="G519" i="32"/>
  <c r="I519" i="32"/>
  <c r="J519" i="32"/>
  <c r="A520" i="32"/>
  <c r="C520" i="32"/>
  <c r="D520" i="32"/>
  <c r="E520" i="32"/>
  <c r="F520" i="32"/>
  <c r="G520" i="32"/>
  <c r="I520" i="32"/>
  <c r="J520" i="32"/>
  <c r="A521" i="32"/>
  <c r="C521" i="32"/>
  <c r="D521" i="32"/>
  <c r="E521" i="32"/>
  <c r="F521" i="32"/>
  <c r="G521" i="32"/>
  <c r="I521" i="32"/>
  <c r="J521" i="32"/>
  <c r="A522" i="32"/>
  <c r="C522" i="32"/>
  <c r="D522" i="32"/>
  <c r="E522" i="32"/>
  <c r="F522" i="32"/>
  <c r="G522" i="32"/>
  <c r="I522" i="32"/>
  <c r="J522" i="32"/>
  <c r="A523" i="32"/>
  <c r="C523" i="32"/>
  <c r="D523" i="32"/>
  <c r="E523" i="32"/>
  <c r="F523" i="32"/>
  <c r="G523" i="32"/>
  <c r="I523" i="32"/>
  <c r="J523" i="32"/>
  <c r="A524" i="32"/>
  <c r="C524" i="32"/>
  <c r="D524" i="32"/>
  <c r="E524" i="32"/>
  <c r="F524" i="32"/>
  <c r="G524" i="32"/>
  <c r="I524" i="32"/>
  <c r="J524" i="32"/>
  <c r="A525" i="32"/>
  <c r="C525" i="32"/>
  <c r="D525" i="32"/>
  <c r="E525" i="32"/>
  <c r="F525" i="32"/>
  <c r="G525" i="32"/>
  <c r="I525" i="32"/>
  <c r="J525" i="32"/>
  <c r="A526" i="32"/>
  <c r="C526" i="32"/>
  <c r="D526" i="32"/>
  <c r="E526" i="32"/>
  <c r="F526" i="32"/>
  <c r="G526" i="32"/>
  <c r="I526" i="32"/>
  <c r="J526" i="32"/>
  <c r="A527" i="32"/>
  <c r="C527" i="32"/>
  <c r="D527" i="32"/>
  <c r="E527" i="32"/>
  <c r="F527" i="32"/>
  <c r="G527" i="32"/>
  <c r="I527" i="32"/>
  <c r="J527" i="32"/>
  <c r="A528" i="32"/>
  <c r="C528" i="32"/>
  <c r="D528" i="32"/>
  <c r="E528" i="32"/>
  <c r="F528" i="32"/>
  <c r="G528" i="32"/>
  <c r="I528" i="32"/>
  <c r="J528" i="32"/>
  <c r="A529" i="32"/>
  <c r="C529" i="32"/>
  <c r="D529" i="32"/>
  <c r="E529" i="32"/>
  <c r="F529" i="32"/>
  <c r="G529" i="32"/>
  <c r="I529" i="32"/>
  <c r="J529" i="32"/>
  <c r="A530" i="32"/>
  <c r="C530" i="32"/>
  <c r="D530" i="32"/>
  <c r="E530" i="32"/>
  <c r="F530" i="32"/>
  <c r="G530" i="32"/>
  <c r="I530" i="32"/>
  <c r="J530" i="32"/>
  <c r="A531" i="32"/>
  <c r="C531" i="32"/>
  <c r="D531" i="32"/>
  <c r="E531" i="32"/>
  <c r="F531" i="32"/>
  <c r="G531" i="32"/>
  <c r="I531" i="32"/>
  <c r="J531" i="32"/>
  <c r="A532" i="32"/>
  <c r="C532" i="32"/>
  <c r="D532" i="32"/>
  <c r="E532" i="32"/>
  <c r="F532" i="32"/>
  <c r="G532" i="32"/>
  <c r="I532" i="32"/>
  <c r="J532" i="32"/>
  <c r="A533" i="32"/>
  <c r="C533" i="32"/>
  <c r="D533" i="32"/>
  <c r="E533" i="32"/>
  <c r="F533" i="32"/>
  <c r="G533" i="32"/>
  <c r="I533" i="32"/>
  <c r="J533" i="32"/>
  <c r="A534" i="32"/>
  <c r="C534" i="32"/>
  <c r="D534" i="32"/>
  <c r="E534" i="32"/>
  <c r="F534" i="32"/>
  <c r="G534" i="32"/>
  <c r="I534" i="32"/>
  <c r="J534" i="32"/>
  <c r="A535" i="32"/>
  <c r="C535" i="32"/>
  <c r="D535" i="32"/>
  <c r="E535" i="32"/>
  <c r="F535" i="32"/>
  <c r="G535" i="32"/>
  <c r="I535" i="32"/>
  <c r="J535" i="32"/>
  <c r="A536" i="32"/>
  <c r="C536" i="32"/>
  <c r="D536" i="32"/>
  <c r="E536" i="32"/>
  <c r="F536" i="32"/>
  <c r="G536" i="32"/>
  <c r="I536" i="32"/>
  <c r="J536" i="32"/>
  <c r="A537" i="32"/>
  <c r="C537" i="32"/>
  <c r="D537" i="32"/>
  <c r="E537" i="32"/>
  <c r="F537" i="32"/>
  <c r="G537" i="32"/>
  <c r="I537" i="32"/>
  <c r="J537" i="32"/>
  <c r="A538" i="32"/>
  <c r="C538" i="32"/>
  <c r="D538" i="32"/>
  <c r="E538" i="32"/>
  <c r="F538" i="32"/>
  <c r="G538" i="32"/>
  <c r="I538" i="32"/>
  <c r="J538" i="32"/>
  <c r="A539" i="32"/>
  <c r="C539" i="32"/>
  <c r="D539" i="32"/>
  <c r="E539" i="32"/>
  <c r="F539" i="32"/>
  <c r="G539" i="32"/>
  <c r="I539" i="32"/>
  <c r="J539" i="32"/>
  <c r="A540" i="32"/>
  <c r="C540" i="32"/>
  <c r="D540" i="32"/>
  <c r="E540" i="32"/>
  <c r="F540" i="32"/>
  <c r="G540" i="32"/>
  <c r="I540" i="32"/>
  <c r="J540" i="32"/>
  <c r="A541" i="32"/>
  <c r="C541" i="32"/>
  <c r="D541" i="32"/>
  <c r="E541" i="32"/>
  <c r="F541" i="32"/>
  <c r="G541" i="32"/>
  <c r="I541" i="32"/>
  <c r="J541" i="32"/>
  <c r="A542" i="32"/>
  <c r="C542" i="32"/>
  <c r="D542" i="32"/>
  <c r="E542" i="32"/>
  <c r="F542" i="32"/>
  <c r="G542" i="32"/>
  <c r="I542" i="32"/>
  <c r="J542" i="32"/>
  <c r="A543" i="32"/>
  <c r="C543" i="32"/>
  <c r="D543" i="32"/>
  <c r="E543" i="32"/>
  <c r="F543" i="32"/>
  <c r="G543" i="32"/>
  <c r="I543" i="32"/>
  <c r="J543" i="32"/>
  <c r="A544" i="32"/>
  <c r="C544" i="32"/>
  <c r="D544" i="32"/>
  <c r="E544" i="32"/>
  <c r="F544" i="32"/>
  <c r="G544" i="32"/>
  <c r="I544" i="32"/>
  <c r="J544" i="32"/>
  <c r="A545" i="32"/>
  <c r="C545" i="32"/>
  <c r="D545" i="32"/>
  <c r="E545" i="32"/>
  <c r="F545" i="32"/>
  <c r="G545" i="32"/>
  <c r="I545" i="32"/>
  <c r="J545" i="32"/>
  <c r="A546" i="32"/>
  <c r="C546" i="32"/>
  <c r="D546" i="32"/>
  <c r="E546" i="32"/>
  <c r="F546" i="32"/>
  <c r="G546" i="32"/>
  <c r="I546" i="32"/>
  <c r="J546" i="32"/>
  <c r="A547" i="32"/>
  <c r="C547" i="32"/>
  <c r="D547" i="32"/>
  <c r="E547" i="32"/>
  <c r="F547" i="32"/>
  <c r="G547" i="32"/>
  <c r="I547" i="32"/>
  <c r="J547" i="32"/>
  <c r="A548" i="32"/>
  <c r="C548" i="32"/>
  <c r="D548" i="32"/>
  <c r="E548" i="32"/>
  <c r="F548" i="32"/>
  <c r="G548" i="32"/>
  <c r="I548" i="32"/>
  <c r="J548" i="32"/>
  <c r="A549" i="32"/>
  <c r="C549" i="32"/>
  <c r="D549" i="32"/>
  <c r="E549" i="32"/>
  <c r="F549" i="32"/>
  <c r="G549" i="32"/>
  <c r="I549" i="32"/>
  <c r="J549" i="32"/>
  <c r="A550" i="32"/>
  <c r="C550" i="32"/>
  <c r="D550" i="32"/>
  <c r="E550" i="32"/>
  <c r="F550" i="32"/>
  <c r="G550" i="32"/>
  <c r="I550" i="32"/>
  <c r="J550" i="32"/>
  <c r="A551" i="32"/>
  <c r="C551" i="32"/>
  <c r="D551" i="32"/>
  <c r="E551" i="32"/>
  <c r="F551" i="32"/>
  <c r="G551" i="32"/>
  <c r="I551" i="32"/>
  <c r="J551" i="32"/>
  <c r="A552" i="32"/>
  <c r="C552" i="32"/>
  <c r="D552" i="32"/>
  <c r="E552" i="32"/>
  <c r="F552" i="32"/>
  <c r="G552" i="32"/>
  <c r="I552" i="32"/>
  <c r="J552" i="32"/>
  <c r="A553" i="32"/>
  <c r="C553" i="32"/>
  <c r="D553" i="32"/>
  <c r="E553" i="32"/>
  <c r="F553" i="32"/>
  <c r="G553" i="32"/>
  <c r="I553" i="32"/>
  <c r="J553" i="32"/>
  <c r="A554" i="32"/>
  <c r="C554" i="32"/>
  <c r="D554" i="32"/>
  <c r="E554" i="32"/>
  <c r="F554" i="32"/>
  <c r="G554" i="32"/>
  <c r="I554" i="32"/>
  <c r="J554" i="32"/>
  <c r="A555" i="32"/>
  <c r="C555" i="32"/>
  <c r="D555" i="32"/>
  <c r="E555" i="32"/>
  <c r="F555" i="32"/>
  <c r="G555" i="32"/>
  <c r="I555" i="32"/>
  <c r="J555" i="32"/>
  <c r="A556" i="32"/>
  <c r="C556" i="32"/>
  <c r="D556" i="32"/>
  <c r="E556" i="32"/>
  <c r="F556" i="32"/>
  <c r="G556" i="32"/>
  <c r="I556" i="32"/>
  <c r="J556" i="32"/>
  <c r="A557" i="32"/>
  <c r="C557" i="32"/>
  <c r="D557" i="32"/>
  <c r="E557" i="32"/>
  <c r="F557" i="32"/>
  <c r="G557" i="32"/>
  <c r="I557" i="32"/>
  <c r="J557" i="32"/>
  <c r="A558" i="32"/>
  <c r="C558" i="32"/>
  <c r="D558" i="32"/>
  <c r="E558" i="32"/>
  <c r="F558" i="32"/>
  <c r="G558" i="32"/>
  <c r="I558" i="32"/>
  <c r="J558" i="32"/>
  <c r="A559" i="32"/>
  <c r="C559" i="32"/>
  <c r="D559" i="32"/>
  <c r="E559" i="32"/>
  <c r="F559" i="32"/>
  <c r="G559" i="32"/>
  <c r="I559" i="32"/>
  <c r="J559" i="32"/>
  <c r="A560" i="32"/>
  <c r="C560" i="32"/>
  <c r="D560" i="32"/>
  <c r="E560" i="32"/>
  <c r="F560" i="32"/>
  <c r="G560" i="32"/>
  <c r="I560" i="32"/>
  <c r="J560" i="32"/>
  <c r="A561" i="32"/>
  <c r="C561" i="32"/>
  <c r="D561" i="32"/>
  <c r="E561" i="32"/>
  <c r="F561" i="32"/>
  <c r="G561" i="32"/>
  <c r="I561" i="32"/>
  <c r="J561" i="32"/>
  <c r="A562" i="32"/>
  <c r="C562" i="32"/>
  <c r="D562" i="32"/>
  <c r="E562" i="32"/>
  <c r="F562" i="32"/>
  <c r="G562" i="32"/>
  <c r="I562" i="32"/>
  <c r="J562" i="32"/>
  <c r="A563" i="32"/>
  <c r="C563" i="32"/>
  <c r="D563" i="32"/>
  <c r="E563" i="32"/>
  <c r="F563" i="32"/>
  <c r="G563" i="32"/>
  <c r="I563" i="32"/>
  <c r="J563" i="32"/>
  <c r="A564" i="32"/>
  <c r="C564" i="32"/>
  <c r="D564" i="32"/>
  <c r="E564" i="32"/>
  <c r="F564" i="32"/>
  <c r="G564" i="32"/>
  <c r="I564" i="32"/>
  <c r="J564" i="32"/>
  <c r="A565" i="32"/>
  <c r="C565" i="32"/>
  <c r="D565" i="32"/>
  <c r="E565" i="32"/>
  <c r="F565" i="32"/>
  <c r="G565" i="32"/>
  <c r="I565" i="32"/>
  <c r="J565" i="32"/>
  <c r="A566" i="32"/>
  <c r="C566" i="32"/>
  <c r="D566" i="32"/>
  <c r="E566" i="32"/>
  <c r="F566" i="32"/>
  <c r="G566" i="32"/>
  <c r="I566" i="32"/>
  <c r="J566" i="32"/>
  <c r="A567" i="32"/>
  <c r="C567" i="32"/>
  <c r="D567" i="32"/>
  <c r="E567" i="32"/>
  <c r="F567" i="32"/>
  <c r="G567" i="32"/>
  <c r="I567" i="32"/>
  <c r="J567" i="32"/>
  <c r="A568" i="32"/>
  <c r="C568" i="32"/>
  <c r="D568" i="32"/>
  <c r="E568" i="32"/>
  <c r="F568" i="32"/>
  <c r="G568" i="32"/>
  <c r="I568" i="32"/>
  <c r="J568" i="32"/>
  <c r="A569" i="32"/>
  <c r="C569" i="32"/>
  <c r="D569" i="32"/>
  <c r="E569" i="32"/>
  <c r="F569" i="32"/>
  <c r="G569" i="32"/>
  <c r="I569" i="32"/>
  <c r="J569" i="32"/>
  <c r="A570" i="32"/>
  <c r="C570" i="32"/>
  <c r="D570" i="32"/>
  <c r="E570" i="32"/>
  <c r="F570" i="32"/>
  <c r="G570" i="32"/>
  <c r="I570" i="32"/>
  <c r="J570" i="32"/>
  <c r="A571" i="32"/>
  <c r="C571" i="32"/>
  <c r="D571" i="32"/>
  <c r="E571" i="32"/>
  <c r="F571" i="32"/>
  <c r="G571" i="32"/>
  <c r="I571" i="32"/>
  <c r="J571" i="32"/>
  <c r="A572" i="32"/>
  <c r="C572" i="32"/>
  <c r="D572" i="32"/>
  <c r="E572" i="32"/>
  <c r="F572" i="32"/>
  <c r="G572" i="32"/>
  <c r="I572" i="32"/>
  <c r="J572" i="32"/>
  <c r="A573" i="32"/>
  <c r="C573" i="32"/>
  <c r="D573" i="32"/>
  <c r="E573" i="32"/>
  <c r="F573" i="32"/>
  <c r="G573" i="32"/>
  <c r="I573" i="32"/>
  <c r="J573" i="32"/>
  <c r="A574" i="32"/>
  <c r="C574" i="32"/>
  <c r="D574" i="32"/>
  <c r="E574" i="32"/>
  <c r="F574" i="32"/>
  <c r="G574" i="32"/>
  <c r="I574" i="32"/>
  <c r="J574" i="32"/>
  <c r="A575" i="32"/>
  <c r="C575" i="32"/>
  <c r="D575" i="32"/>
  <c r="E575" i="32"/>
  <c r="F575" i="32"/>
  <c r="G575" i="32"/>
  <c r="I575" i="32"/>
  <c r="J575" i="32"/>
  <c r="A576" i="32"/>
  <c r="C576" i="32"/>
  <c r="D576" i="32"/>
  <c r="E576" i="32"/>
  <c r="F576" i="32"/>
  <c r="G576" i="32"/>
  <c r="I576" i="32"/>
  <c r="J576" i="32"/>
  <c r="A577" i="32"/>
  <c r="C577" i="32"/>
  <c r="D577" i="32"/>
  <c r="E577" i="32"/>
  <c r="F577" i="32"/>
  <c r="G577" i="32"/>
  <c r="I577" i="32"/>
  <c r="J577" i="32"/>
  <c r="A578" i="32"/>
  <c r="C578" i="32"/>
  <c r="D578" i="32"/>
  <c r="E578" i="32"/>
  <c r="F578" i="32"/>
  <c r="G578" i="32"/>
  <c r="I578" i="32"/>
  <c r="J578" i="32"/>
  <c r="A579" i="32"/>
  <c r="C579" i="32"/>
  <c r="D579" i="32"/>
  <c r="E579" i="32"/>
  <c r="F579" i="32"/>
  <c r="G579" i="32"/>
  <c r="I579" i="32"/>
  <c r="J579" i="32"/>
  <c r="A580" i="32"/>
  <c r="C580" i="32"/>
  <c r="D580" i="32"/>
  <c r="E580" i="32"/>
  <c r="F580" i="32"/>
  <c r="G580" i="32"/>
  <c r="I580" i="32"/>
  <c r="J580" i="32"/>
  <c r="A581" i="32"/>
  <c r="C581" i="32"/>
  <c r="D581" i="32"/>
  <c r="E581" i="32"/>
  <c r="F581" i="32"/>
  <c r="G581" i="32"/>
  <c r="I581" i="32"/>
  <c r="J581" i="32"/>
  <c r="A582" i="32"/>
  <c r="C582" i="32"/>
  <c r="D582" i="32"/>
  <c r="E582" i="32"/>
  <c r="F582" i="32"/>
  <c r="G582" i="32"/>
  <c r="I582" i="32"/>
  <c r="J582" i="32"/>
  <c r="A583" i="32"/>
  <c r="C583" i="32"/>
  <c r="D583" i="32"/>
  <c r="E583" i="32"/>
  <c r="F583" i="32"/>
  <c r="G583" i="32"/>
  <c r="I583" i="32"/>
  <c r="J583" i="32"/>
  <c r="A584" i="32"/>
  <c r="C584" i="32"/>
  <c r="D584" i="32"/>
  <c r="E584" i="32"/>
  <c r="F584" i="32"/>
  <c r="G584" i="32"/>
  <c r="I584" i="32"/>
  <c r="J584" i="32"/>
  <c r="A585" i="32"/>
  <c r="C585" i="32"/>
  <c r="D585" i="32"/>
  <c r="E585" i="32"/>
  <c r="F585" i="32"/>
  <c r="G585" i="32"/>
  <c r="I585" i="32"/>
  <c r="J585" i="32"/>
  <c r="A586" i="32"/>
  <c r="C586" i="32"/>
  <c r="D586" i="32"/>
  <c r="E586" i="32"/>
  <c r="F586" i="32"/>
  <c r="G586" i="32"/>
  <c r="I586" i="32"/>
  <c r="J586" i="32"/>
  <c r="A587" i="32"/>
  <c r="C587" i="32"/>
  <c r="D587" i="32"/>
  <c r="E587" i="32"/>
  <c r="F587" i="32"/>
  <c r="G587" i="32"/>
  <c r="I587" i="32"/>
  <c r="J587" i="32"/>
  <c r="A588" i="32"/>
  <c r="C588" i="32"/>
  <c r="D588" i="32"/>
  <c r="E588" i="32"/>
  <c r="F588" i="32"/>
  <c r="G588" i="32"/>
  <c r="I588" i="32"/>
  <c r="J588" i="32"/>
  <c r="A589" i="32"/>
  <c r="C589" i="32"/>
  <c r="D589" i="32"/>
  <c r="E589" i="32"/>
  <c r="F589" i="32"/>
  <c r="G589" i="32"/>
  <c r="I589" i="32"/>
  <c r="J589" i="32"/>
  <c r="A590" i="32"/>
  <c r="C590" i="32"/>
  <c r="D590" i="32"/>
  <c r="E590" i="32"/>
  <c r="F590" i="32"/>
  <c r="G590" i="32"/>
  <c r="I590" i="32"/>
  <c r="J590" i="32"/>
  <c r="A591" i="32"/>
  <c r="C591" i="32"/>
  <c r="D591" i="32"/>
  <c r="E591" i="32"/>
  <c r="F591" i="32"/>
  <c r="G591" i="32"/>
  <c r="I591" i="32"/>
  <c r="J591" i="32"/>
  <c r="A592" i="32"/>
  <c r="C592" i="32"/>
  <c r="D592" i="32"/>
  <c r="E592" i="32"/>
  <c r="F592" i="32"/>
  <c r="G592" i="32"/>
  <c r="I592" i="32"/>
  <c r="J592" i="32"/>
  <c r="A593" i="32"/>
  <c r="C593" i="32"/>
  <c r="D593" i="32"/>
  <c r="E593" i="32"/>
  <c r="F593" i="32"/>
  <c r="G593" i="32"/>
  <c r="I593" i="32"/>
  <c r="J593" i="32"/>
  <c r="A594" i="32"/>
  <c r="C594" i="32"/>
  <c r="D594" i="32"/>
  <c r="E594" i="32"/>
  <c r="F594" i="32"/>
  <c r="G594" i="32"/>
  <c r="I594" i="32"/>
  <c r="J594" i="32"/>
  <c r="A595" i="32"/>
  <c r="C595" i="32"/>
  <c r="D595" i="32"/>
  <c r="E595" i="32"/>
  <c r="F595" i="32"/>
  <c r="G595" i="32"/>
  <c r="I595" i="32"/>
  <c r="J595" i="32"/>
  <c r="A596" i="32"/>
  <c r="C596" i="32"/>
  <c r="D596" i="32"/>
  <c r="E596" i="32"/>
  <c r="F596" i="32"/>
  <c r="G596" i="32"/>
  <c r="I596" i="32"/>
  <c r="J596" i="32"/>
  <c r="A597" i="32"/>
  <c r="C597" i="32"/>
  <c r="D597" i="32"/>
  <c r="E597" i="32"/>
  <c r="F597" i="32"/>
  <c r="G597" i="32"/>
  <c r="I597" i="32"/>
  <c r="J597" i="32"/>
  <c r="A598" i="32"/>
  <c r="C598" i="32"/>
  <c r="D598" i="32"/>
  <c r="E598" i="32"/>
  <c r="F598" i="32"/>
  <c r="G598" i="32"/>
  <c r="I598" i="32"/>
  <c r="J598" i="32"/>
  <c r="A599" i="32"/>
  <c r="C599" i="32"/>
  <c r="D599" i="32"/>
  <c r="E599" i="32"/>
  <c r="F599" i="32"/>
  <c r="G599" i="32"/>
  <c r="I599" i="32"/>
  <c r="J599" i="32"/>
  <c r="A600" i="32"/>
  <c r="C600" i="32"/>
  <c r="D600" i="32"/>
  <c r="E600" i="32"/>
  <c r="F600" i="32"/>
  <c r="G600" i="32"/>
  <c r="I600" i="32"/>
  <c r="J600" i="32"/>
  <c r="A601" i="32"/>
  <c r="C601" i="32"/>
  <c r="D601" i="32"/>
  <c r="E601" i="32"/>
  <c r="F601" i="32"/>
  <c r="G601" i="32"/>
  <c r="I601" i="32"/>
  <c r="J601" i="32"/>
  <c r="A602" i="32"/>
  <c r="C602" i="32"/>
  <c r="D602" i="32"/>
  <c r="E602" i="32"/>
  <c r="F602" i="32"/>
  <c r="G602" i="32"/>
  <c r="I602" i="32"/>
  <c r="J602" i="32"/>
  <c r="A603" i="32"/>
  <c r="C603" i="32"/>
  <c r="D603" i="32"/>
  <c r="E603" i="32"/>
  <c r="F603" i="32"/>
  <c r="G603" i="32"/>
  <c r="I603" i="32"/>
  <c r="J603" i="32"/>
  <c r="A604" i="32"/>
  <c r="C604" i="32"/>
  <c r="D604" i="32"/>
  <c r="E604" i="32"/>
  <c r="F604" i="32"/>
  <c r="G604" i="32"/>
  <c r="I604" i="32"/>
  <c r="J604" i="32"/>
  <c r="A605" i="32"/>
  <c r="C605" i="32"/>
  <c r="D605" i="32"/>
  <c r="E605" i="32"/>
  <c r="F605" i="32"/>
  <c r="G605" i="32"/>
  <c r="I605" i="32"/>
  <c r="J605" i="32"/>
  <c r="A606" i="32"/>
  <c r="C606" i="32"/>
  <c r="D606" i="32"/>
  <c r="E606" i="32"/>
  <c r="F606" i="32"/>
  <c r="G606" i="32"/>
  <c r="I606" i="32"/>
  <c r="J606" i="32"/>
  <c r="A607" i="32"/>
  <c r="C607" i="32"/>
  <c r="D607" i="32"/>
  <c r="E607" i="32"/>
  <c r="F607" i="32"/>
  <c r="G607" i="32"/>
  <c r="I607" i="32"/>
  <c r="J607" i="32"/>
  <c r="A608" i="32"/>
  <c r="C608" i="32"/>
  <c r="D608" i="32"/>
  <c r="E608" i="32"/>
  <c r="F608" i="32"/>
  <c r="G608" i="32"/>
  <c r="I608" i="32"/>
  <c r="J608" i="32"/>
  <c r="A609" i="32"/>
  <c r="C609" i="32"/>
  <c r="D609" i="32"/>
  <c r="E609" i="32"/>
  <c r="F609" i="32"/>
  <c r="G609" i="32"/>
  <c r="I609" i="32"/>
  <c r="J609" i="32"/>
  <c r="A610" i="32"/>
  <c r="C610" i="32"/>
  <c r="D610" i="32"/>
  <c r="E610" i="32"/>
  <c r="F610" i="32"/>
  <c r="G610" i="32"/>
  <c r="I610" i="32"/>
  <c r="J610" i="32"/>
  <c r="A611" i="32"/>
  <c r="C611" i="32"/>
  <c r="D611" i="32"/>
  <c r="E611" i="32"/>
  <c r="F611" i="32"/>
  <c r="G611" i="32"/>
  <c r="I611" i="32"/>
  <c r="J611" i="32"/>
  <c r="A612" i="32"/>
  <c r="C612" i="32"/>
  <c r="D612" i="32"/>
  <c r="E612" i="32"/>
  <c r="F612" i="32"/>
  <c r="G612" i="32"/>
  <c r="I612" i="32"/>
  <c r="J612" i="32"/>
  <c r="A613" i="32"/>
  <c r="C613" i="32"/>
  <c r="D613" i="32"/>
  <c r="E613" i="32"/>
  <c r="F613" i="32"/>
  <c r="G613" i="32"/>
  <c r="I613" i="32"/>
  <c r="J613" i="32"/>
  <c r="A614" i="32"/>
  <c r="C614" i="32"/>
  <c r="D614" i="32"/>
  <c r="E614" i="32"/>
  <c r="F614" i="32"/>
  <c r="G614" i="32"/>
  <c r="I614" i="32"/>
  <c r="J614" i="32"/>
  <c r="A615" i="32"/>
  <c r="C615" i="32"/>
  <c r="D615" i="32"/>
  <c r="E615" i="32"/>
  <c r="F615" i="32"/>
  <c r="G615" i="32"/>
  <c r="I615" i="32"/>
  <c r="J615" i="32"/>
  <c r="A616" i="32"/>
  <c r="C616" i="32"/>
  <c r="D616" i="32"/>
  <c r="E616" i="32"/>
  <c r="F616" i="32"/>
  <c r="G616" i="32"/>
  <c r="I616" i="32"/>
  <c r="J616" i="32"/>
  <c r="A617" i="32"/>
  <c r="C617" i="32"/>
  <c r="D617" i="32"/>
  <c r="E617" i="32"/>
  <c r="F617" i="32"/>
  <c r="G617" i="32"/>
  <c r="I617" i="32"/>
  <c r="J617" i="32"/>
  <c r="A618" i="32"/>
  <c r="C618" i="32"/>
  <c r="D618" i="32"/>
  <c r="E618" i="32"/>
  <c r="F618" i="32"/>
  <c r="G618" i="32"/>
  <c r="I618" i="32"/>
  <c r="J618" i="32"/>
  <c r="A619" i="32"/>
  <c r="C619" i="32"/>
  <c r="D619" i="32"/>
  <c r="E619" i="32"/>
  <c r="F619" i="32"/>
  <c r="G619" i="32"/>
  <c r="I619" i="32"/>
  <c r="J619" i="32"/>
  <c r="A620" i="32"/>
  <c r="C620" i="32"/>
  <c r="D620" i="32"/>
  <c r="E620" i="32"/>
  <c r="F620" i="32"/>
  <c r="G620" i="32"/>
  <c r="I620" i="32"/>
  <c r="J620" i="32"/>
  <c r="A621" i="32"/>
  <c r="C621" i="32"/>
  <c r="D621" i="32"/>
  <c r="E621" i="32"/>
  <c r="F621" i="32"/>
  <c r="G621" i="32"/>
  <c r="I621" i="32"/>
  <c r="J621" i="32"/>
  <c r="A622" i="32"/>
  <c r="C622" i="32"/>
  <c r="D622" i="32"/>
  <c r="E622" i="32"/>
  <c r="F622" i="32"/>
  <c r="G622" i="32"/>
  <c r="I622" i="32"/>
  <c r="J622" i="32"/>
  <c r="A623" i="32"/>
  <c r="C623" i="32"/>
  <c r="D623" i="32"/>
  <c r="E623" i="32"/>
  <c r="F623" i="32"/>
  <c r="G623" i="32"/>
  <c r="I623" i="32"/>
  <c r="J623" i="32"/>
  <c r="A624" i="32"/>
  <c r="C624" i="32"/>
  <c r="D624" i="32"/>
  <c r="E624" i="32"/>
  <c r="F624" i="32"/>
  <c r="G624" i="32"/>
  <c r="I624" i="32"/>
  <c r="J624" i="32"/>
  <c r="A625" i="32"/>
  <c r="C625" i="32"/>
  <c r="D625" i="32"/>
  <c r="E625" i="32"/>
  <c r="F625" i="32"/>
  <c r="G625" i="32"/>
  <c r="I625" i="32"/>
  <c r="J625" i="32"/>
  <c r="A626" i="32"/>
  <c r="C626" i="32"/>
  <c r="D626" i="32"/>
  <c r="E626" i="32"/>
  <c r="F626" i="32"/>
  <c r="G626" i="32"/>
  <c r="I626" i="32"/>
  <c r="J626" i="32"/>
  <c r="A627" i="32"/>
  <c r="C627" i="32"/>
  <c r="D627" i="32"/>
  <c r="E627" i="32"/>
  <c r="F627" i="32"/>
  <c r="G627" i="32"/>
  <c r="I627" i="32"/>
  <c r="J627" i="32"/>
  <c r="A628" i="32"/>
  <c r="C628" i="32"/>
  <c r="D628" i="32"/>
  <c r="E628" i="32"/>
  <c r="F628" i="32"/>
  <c r="G628" i="32"/>
  <c r="I628" i="32"/>
  <c r="J628" i="32"/>
  <c r="A629" i="32"/>
  <c r="C629" i="32"/>
  <c r="D629" i="32"/>
  <c r="E629" i="32"/>
  <c r="F629" i="32"/>
  <c r="G629" i="32"/>
  <c r="I629" i="32"/>
  <c r="J629" i="32"/>
  <c r="A630" i="32"/>
  <c r="C630" i="32"/>
  <c r="D630" i="32"/>
  <c r="E630" i="32"/>
  <c r="F630" i="32"/>
  <c r="G630" i="32"/>
  <c r="I630" i="32"/>
  <c r="J630" i="32"/>
  <c r="A631" i="32"/>
  <c r="C631" i="32"/>
  <c r="D631" i="32"/>
  <c r="E631" i="32"/>
  <c r="F631" i="32"/>
  <c r="G631" i="32"/>
  <c r="I631" i="32"/>
  <c r="J631" i="32"/>
  <c r="A632" i="32"/>
  <c r="C632" i="32"/>
  <c r="D632" i="32"/>
  <c r="E632" i="32"/>
  <c r="F632" i="32"/>
  <c r="G632" i="32"/>
  <c r="I632" i="32"/>
  <c r="J632" i="32"/>
  <c r="A633" i="32"/>
  <c r="C633" i="32"/>
  <c r="D633" i="32"/>
  <c r="E633" i="32"/>
  <c r="F633" i="32"/>
  <c r="G633" i="32"/>
  <c r="I633" i="32"/>
  <c r="J633" i="32"/>
  <c r="A634" i="32"/>
  <c r="C634" i="32"/>
  <c r="D634" i="32"/>
  <c r="E634" i="32"/>
  <c r="F634" i="32"/>
  <c r="G634" i="32"/>
  <c r="I634" i="32"/>
  <c r="J634" i="32"/>
  <c r="A635" i="32"/>
  <c r="C635" i="32"/>
  <c r="D635" i="32"/>
  <c r="E635" i="32"/>
  <c r="F635" i="32"/>
  <c r="G635" i="32"/>
  <c r="I635" i="32"/>
  <c r="J635" i="32"/>
  <c r="A636" i="32"/>
  <c r="C636" i="32"/>
  <c r="D636" i="32"/>
  <c r="E636" i="32"/>
  <c r="F636" i="32"/>
  <c r="G636" i="32"/>
  <c r="I636" i="32"/>
  <c r="J636" i="32"/>
  <c r="A637" i="32"/>
  <c r="C637" i="32"/>
  <c r="D637" i="32"/>
  <c r="E637" i="32"/>
  <c r="F637" i="32"/>
  <c r="G637" i="32"/>
  <c r="I637" i="32"/>
  <c r="J637" i="32"/>
  <c r="A638" i="32"/>
  <c r="C638" i="32"/>
  <c r="D638" i="32"/>
  <c r="E638" i="32"/>
  <c r="F638" i="32"/>
  <c r="G638" i="32"/>
  <c r="I638" i="32"/>
  <c r="J638" i="32"/>
  <c r="A639" i="32"/>
  <c r="C639" i="32"/>
  <c r="D639" i="32"/>
  <c r="E639" i="32"/>
  <c r="F639" i="32"/>
  <c r="G639" i="32"/>
  <c r="I639" i="32"/>
  <c r="J639" i="32"/>
  <c r="A640" i="32"/>
  <c r="C640" i="32"/>
  <c r="D640" i="32"/>
  <c r="E640" i="32"/>
  <c r="F640" i="32"/>
  <c r="G640" i="32"/>
  <c r="I640" i="32"/>
  <c r="J640" i="32"/>
  <c r="A641" i="32"/>
  <c r="C641" i="32"/>
  <c r="D641" i="32"/>
  <c r="E641" i="32"/>
  <c r="F641" i="32"/>
  <c r="G641" i="32"/>
  <c r="I641" i="32"/>
  <c r="J641" i="32"/>
  <c r="A642" i="32"/>
  <c r="C642" i="32"/>
  <c r="D642" i="32"/>
  <c r="E642" i="32"/>
  <c r="F642" i="32"/>
  <c r="G642" i="32"/>
  <c r="I642" i="32"/>
  <c r="J642" i="32"/>
  <c r="A643" i="32"/>
  <c r="C643" i="32"/>
  <c r="D643" i="32"/>
  <c r="E643" i="32"/>
  <c r="F643" i="32"/>
  <c r="G643" i="32"/>
  <c r="I643" i="32"/>
  <c r="J643" i="32"/>
  <c r="A644" i="32"/>
  <c r="C644" i="32"/>
  <c r="D644" i="32"/>
  <c r="E644" i="32"/>
  <c r="F644" i="32"/>
  <c r="G644" i="32"/>
  <c r="I644" i="32"/>
  <c r="J644" i="32"/>
  <c r="A645" i="32"/>
  <c r="C645" i="32"/>
  <c r="D645" i="32"/>
  <c r="E645" i="32"/>
  <c r="F645" i="32"/>
  <c r="G645" i="32"/>
  <c r="I645" i="32"/>
  <c r="J645" i="32"/>
  <c r="A646" i="32"/>
  <c r="C646" i="32"/>
  <c r="D646" i="32"/>
  <c r="E646" i="32"/>
  <c r="F646" i="32"/>
  <c r="G646" i="32"/>
  <c r="I646" i="32"/>
  <c r="J646" i="32"/>
  <c r="A647" i="32"/>
  <c r="C647" i="32"/>
  <c r="D647" i="32"/>
  <c r="E647" i="32"/>
  <c r="F647" i="32"/>
  <c r="G647" i="32"/>
  <c r="I647" i="32"/>
  <c r="J647" i="32"/>
  <c r="A648" i="32"/>
  <c r="C648" i="32"/>
  <c r="D648" i="32"/>
  <c r="E648" i="32"/>
  <c r="F648" i="32"/>
  <c r="G648" i="32"/>
  <c r="I648" i="32"/>
  <c r="J648" i="32"/>
  <c r="A649" i="32"/>
  <c r="C649" i="32"/>
  <c r="D649" i="32"/>
  <c r="E649" i="32"/>
  <c r="F649" i="32"/>
  <c r="G649" i="32"/>
  <c r="I649" i="32"/>
  <c r="J649" i="32"/>
  <c r="A650" i="32"/>
  <c r="C650" i="32"/>
  <c r="D650" i="32"/>
  <c r="E650" i="32"/>
  <c r="F650" i="32"/>
  <c r="G650" i="32"/>
  <c r="I650" i="32"/>
  <c r="J650" i="32"/>
  <c r="A651" i="32"/>
  <c r="C651" i="32"/>
  <c r="D651" i="32"/>
  <c r="E651" i="32"/>
  <c r="F651" i="32"/>
  <c r="G651" i="32"/>
  <c r="I651" i="32"/>
  <c r="J651" i="32"/>
  <c r="A652" i="32"/>
  <c r="C652" i="32"/>
  <c r="D652" i="32"/>
  <c r="E652" i="32"/>
  <c r="F652" i="32"/>
  <c r="G652" i="32"/>
  <c r="I652" i="32"/>
  <c r="J652" i="32"/>
  <c r="A653" i="32"/>
  <c r="C653" i="32"/>
  <c r="D653" i="32"/>
  <c r="E653" i="32"/>
  <c r="F653" i="32"/>
  <c r="G653" i="32"/>
  <c r="I653" i="32"/>
  <c r="J653" i="32"/>
  <c r="A654" i="32"/>
  <c r="C654" i="32"/>
  <c r="D654" i="32"/>
  <c r="E654" i="32"/>
  <c r="F654" i="32"/>
  <c r="G654" i="32"/>
  <c r="I654" i="32"/>
  <c r="J654" i="32"/>
  <c r="A655" i="32"/>
  <c r="C655" i="32"/>
  <c r="D655" i="32"/>
  <c r="E655" i="32"/>
  <c r="F655" i="32"/>
  <c r="G655" i="32"/>
  <c r="I655" i="32"/>
  <c r="J655" i="32"/>
  <c r="A656" i="32"/>
  <c r="C656" i="32"/>
  <c r="D656" i="32"/>
  <c r="E656" i="32"/>
  <c r="F656" i="32"/>
  <c r="G656" i="32"/>
  <c r="I656" i="32"/>
  <c r="J656" i="32"/>
  <c r="A657" i="32"/>
  <c r="C657" i="32"/>
  <c r="D657" i="32"/>
  <c r="E657" i="32"/>
  <c r="F657" i="32"/>
  <c r="G657" i="32"/>
  <c r="I657" i="32"/>
  <c r="J657" i="32"/>
  <c r="A658" i="32"/>
  <c r="C658" i="32"/>
  <c r="D658" i="32"/>
  <c r="E658" i="32"/>
  <c r="F658" i="32"/>
  <c r="G658" i="32"/>
  <c r="I658" i="32"/>
  <c r="J658" i="32"/>
  <c r="A659" i="32"/>
  <c r="C659" i="32"/>
  <c r="D659" i="32"/>
  <c r="E659" i="32"/>
  <c r="F659" i="32"/>
  <c r="G659" i="32"/>
  <c r="I659" i="32"/>
  <c r="J659" i="32"/>
  <c r="A660" i="32"/>
  <c r="C660" i="32"/>
  <c r="D660" i="32"/>
  <c r="E660" i="32"/>
  <c r="F660" i="32"/>
  <c r="G660" i="32"/>
  <c r="I660" i="32"/>
  <c r="J660" i="32"/>
  <c r="A661" i="32"/>
  <c r="C661" i="32"/>
  <c r="D661" i="32"/>
  <c r="E661" i="32"/>
  <c r="F661" i="32"/>
  <c r="G661" i="32"/>
  <c r="I661" i="32"/>
  <c r="J661" i="32"/>
  <c r="A662" i="32"/>
  <c r="C662" i="32"/>
  <c r="D662" i="32"/>
  <c r="E662" i="32"/>
  <c r="F662" i="32"/>
  <c r="G662" i="32"/>
  <c r="I662" i="32"/>
  <c r="J662" i="32"/>
  <c r="A663" i="32"/>
  <c r="C663" i="32"/>
  <c r="D663" i="32"/>
  <c r="E663" i="32"/>
  <c r="F663" i="32"/>
  <c r="G663" i="32"/>
  <c r="I663" i="32"/>
  <c r="J663" i="32"/>
  <c r="A664" i="32"/>
  <c r="C664" i="32"/>
  <c r="D664" i="32"/>
  <c r="E664" i="32"/>
  <c r="F664" i="32"/>
  <c r="G664" i="32"/>
  <c r="I664" i="32"/>
  <c r="J664" i="32"/>
  <c r="A665" i="32"/>
  <c r="C665" i="32"/>
  <c r="D665" i="32"/>
  <c r="E665" i="32"/>
  <c r="F665" i="32"/>
  <c r="G665" i="32"/>
  <c r="I665" i="32"/>
  <c r="J665" i="32"/>
  <c r="A666" i="32"/>
  <c r="C666" i="32"/>
  <c r="D666" i="32"/>
  <c r="E666" i="32"/>
  <c r="F666" i="32"/>
  <c r="G666" i="32"/>
  <c r="I666" i="32"/>
  <c r="J666" i="32"/>
  <c r="A667" i="32"/>
  <c r="C667" i="32"/>
  <c r="D667" i="32"/>
  <c r="E667" i="32"/>
  <c r="F667" i="32"/>
  <c r="G667" i="32"/>
  <c r="I667" i="32"/>
  <c r="J667" i="32"/>
  <c r="A668" i="32"/>
  <c r="C668" i="32"/>
  <c r="D668" i="32"/>
  <c r="E668" i="32"/>
  <c r="F668" i="32"/>
  <c r="G668" i="32"/>
  <c r="I668" i="32"/>
  <c r="J668" i="32"/>
  <c r="A669" i="32"/>
  <c r="C669" i="32"/>
  <c r="D669" i="32"/>
  <c r="E669" i="32"/>
  <c r="F669" i="32"/>
  <c r="G669" i="32"/>
  <c r="I669" i="32"/>
  <c r="J669" i="32"/>
  <c r="A670" i="32"/>
  <c r="C670" i="32"/>
  <c r="D670" i="32"/>
  <c r="E670" i="32"/>
  <c r="F670" i="32"/>
  <c r="G670" i="32"/>
  <c r="I670" i="32"/>
  <c r="J670" i="32"/>
  <c r="A671" i="32"/>
  <c r="C671" i="32"/>
  <c r="D671" i="32"/>
  <c r="E671" i="32"/>
  <c r="F671" i="32"/>
  <c r="G671" i="32"/>
  <c r="I671" i="32"/>
  <c r="J671" i="32"/>
  <c r="A672" i="32"/>
  <c r="C672" i="32"/>
  <c r="D672" i="32"/>
  <c r="E672" i="32"/>
  <c r="F672" i="32"/>
  <c r="G672" i="32"/>
  <c r="I672" i="32"/>
  <c r="J672" i="32"/>
  <c r="A673" i="32"/>
  <c r="C673" i="32"/>
  <c r="D673" i="32"/>
  <c r="E673" i="32"/>
  <c r="F673" i="32"/>
  <c r="G673" i="32"/>
  <c r="I673" i="32"/>
  <c r="J673" i="32"/>
  <c r="A674" i="32"/>
  <c r="C674" i="32"/>
  <c r="D674" i="32"/>
  <c r="E674" i="32"/>
  <c r="F674" i="32"/>
  <c r="G674" i="32"/>
  <c r="I674" i="32"/>
  <c r="J674" i="32"/>
  <c r="A675" i="32"/>
  <c r="C675" i="32"/>
  <c r="D675" i="32"/>
  <c r="E675" i="32"/>
  <c r="F675" i="32"/>
  <c r="G675" i="32"/>
  <c r="I675" i="32"/>
  <c r="J675" i="32"/>
  <c r="A676" i="32"/>
  <c r="C676" i="32"/>
  <c r="D676" i="32"/>
  <c r="E676" i="32"/>
  <c r="F676" i="32"/>
  <c r="G676" i="32"/>
  <c r="I676" i="32"/>
  <c r="J676" i="32"/>
  <c r="A677" i="32"/>
  <c r="C677" i="32"/>
  <c r="D677" i="32"/>
  <c r="E677" i="32"/>
  <c r="F677" i="32"/>
  <c r="G677" i="32"/>
  <c r="I677" i="32"/>
  <c r="J677" i="32"/>
  <c r="A678" i="32"/>
  <c r="C678" i="32"/>
  <c r="D678" i="32"/>
  <c r="E678" i="32"/>
  <c r="F678" i="32"/>
  <c r="G678" i="32"/>
  <c r="I678" i="32"/>
  <c r="J678" i="32"/>
  <c r="A679" i="32"/>
  <c r="C679" i="32"/>
  <c r="D679" i="32"/>
  <c r="E679" i="32"/>
  <c r="F679" i="32"/>
  <c r="G679" i="32"/>
  <c r="I679" i="32"/>
  <c r="J679" i="32"/>
  <c r="A680" i="32"/>
  <c r="C680" i="32"/>
  <c r="D680" i="32"/>
  <c r="E680" i="32"/>
  <c r="F680" i="32"/>
  <c r="G680" i="32"/>
  <c r="I680" i="32"/>
  <c r="J680" i="32"/>
  <c r="A681" i="32"/>
  <c r="C681" i="32"/>
  <c r="D681" i="32"/>
  <c r="E681" i="32"/>
  <c r="F681" i="32"/>
  <c r="G681" i="32"/>
  <c r="I681" i="32"/>
  <c r="J681" i="32"/>
  <c r="A682" i="32"/>
  <c r="C682" i="32"/>
  <c r="D682" i="32"/>
  <c r="E682" i="32"/>
  <c r="F682" i="32"/>
  <c r="G682" i="32"/>
  <c r="I682" i="32"/>
  <c r="J682" i="32"/>
  <c r="A683" i="32"/>
  <c r="C683" i="32"/>
  <c r="D683" i="32"/>
  <c r="E683" i="32"/>
  <c r="F683" i="32"/>
  <c r="G683" i="32"/>
  <c r="I683" i="32"/>
  <c r="J683" i="32"/>
  <c r="A684" i="32"/>
  <c r="C684" i="32"/>
  <c r="D684" i="32"/>
  <c r="E684" i="32"/>
  <c r="F684" i="32"/>
  <c r="G684" i="32"/>
  <c r="I684" i="32"/>
  <c r="J684" i="32"/>
  <c r="A685" i="32"/>
  <c r="C685" i="32"/>
  <c r="D685" i="32"/>
  <c r="E685" i="32"/>
  <c r="F685" i="32"/>
  <c r="G685" i="32"/>
  <c r="I685" i="32"/>
  <c r="J685" i="32"/>
  <c r="A686" i="32"/>
  <c r="C686" i="32"/>
  <c r="D686" i="32"/>
  <c r="E686" i="32"/>
  <c r="F686" i="32"/>
  <c r="G686" i="32"/>
  <c r="I686" i="32"/>
  <c r="J686" i="32"/>
  <c r="A687" i="32"/>
  <c r="C687" i="32"/>
  <c r="D687" i="32"/>
  <c r="E687" i="32"/>
  <c r="F687" i="32"/>
  <c r="G687" i="32"/>
  <c r="I687" i="32"/>
  <c r="J687" i="32"/>
  <c r="A688" i="32"/>
  <c r="C688" i="32"/>
  <c r="D688" i="32"/>
  <c r="E688" i="32"/>
  <c r="F688" i="32"/>
  <c r="G688" i="32"/>
  <c r="I688" i="32"/>
  <c r="J688" i="32"/>
  <c r="A689" i="32"/>
  <c r="C689" i="32"/>
  <c r="D689" i="32"/>
  <c r="E689" i="32"/>
  <c r="F689" i="32"/>
  <c r="G689" i="32"/>
  <c r="I689" i="32"/>
  <c r="J689" i="32"/>
  <c r="A690" i="32"/>
  <c r="C690" i="32"/>
  <c r="D690" i="32"/>
  <c r="E690" i="32"/>
  <c r="F690" i="32"/>
  <c r="G690" i="32"/>
  <c r="I690" i="32"/>
  <c r="J690" i="32"/>
  <c r="A691" i="32"/>
  <c r="C691" i="32"/>
  <c r="D691" i="32"/>
  <c r="E691" i="32"/>
  <c r="F691" i="32"/>
  <c r="G691" i="32"/>
  <c r="I691" i="32"/>
  <c r="J691" i="32"/>
  <c r="A692" i="32"/>
  <c r="C692" i="32"/>
  <c r="D692" i="32"/>
  <c r="E692" i="32"/>
  <c r="F692" i="32"/>
  <c r="G692" i="32"/>
  <c r="I692" i="32"/>
  <c r="J692" i="32"/>
  <c r="A693" i="32"/>
  <c r="C693" i="32"/>
  <c r="D693" i="32"/>
  <c r="E693" i="32"/>
  <c r="F693" i="32"/>
  <c r="G693" i="32"/>
  <c r="I693" i="32"/>
  <c r="J693" i="32"/>
  <c r="A694" i="32"/>
  <c r="C694" i="32"/>
  <c r="D694" i="32"/>
  <c r="E694" i="32"/>
  <c r="F694" i="32"/>
  <c r="G694" i="32"/>
  <c r="I694" i="32"/>
  <c r="J694" i="32"/>
  <c r="A695" i="32"/>
  <c r="C695" i="32"/>
  <c r="D695" i="32"/>
  <c r="E695" i="32"/>
  <c r="F695" i="32"/>
  <c r="G695" i="32"/>
  <c r="I695" i="32"/>
  <c r="J695" i="32"/>
  <c r="A696" i="32"/>
  <c r="C696" i="32"/>
  <c r="D696" i="32"/>
  <c r="E696" i="32"/>
  <c r="F696" i="32"/>
  <c r="G696" i="32"/>
  <c r="I696" i="32"/>
  <c r="J696" i="32"/>
  <c r="A697" i="32"/>
  <c r="C697" i="32"/>
  <c r="D697" i="32"/>
  <c r="E697" i="32"/>
  <c r="F697" i="32"/>
  <c r="G697" i="32"/>
  <c r="I697" i="32"/>
  <c r="J697" i="32"/>
  <c r="A698" i="32"/>
  <c r="C698" i="32"/>
  <c r="D698" i="32"/>
  <c r="E698" i="32"/>
  <c r="F698" i="32"/>
  <c r="G698" i="32"/>
  <c r="I698" i="32"/>
  <c r="J698" i="32"/>
  <c r="A699" i="32"/>
  <c r="C699" i="32"/>
  <c r="D699" i="32"/>
  <c r="E699" i="32"/>
  <c r="F699" i="32"/>
  <c r="G699" i="32"/>
  <c r="I699" i="32"/>
  <c r="J699" i="32"/>
  <c r="A700" i="32"/>
  <c r="C700" i="32"/>
  <c r="D700" i="32"/>
  <c r="E700" i="32"/>
  <c r="F700" i="32"/>
  <c r="G700" i="32"/>
  <c r="I700" i="32"/>
  <c r="J700" i="32"/>
  <c r="A701" i="32"/>
  <c r="C701" i="32"/>
  <c r="D701" i="32"/>
  <c r="E701" i="32"/>
  <c r="F701" i="32"/>
  <c r="G701" i="32"/>
  <c r="I701" i="32"/>
  <c r="J701" i="32"/>
  <c r="A702" i="32"/>
  <c r="C702" i="32"/>
  <c r="D702" i="32"/>
  <c r="E702" i="32"/>
  <c r="F702" i="32"/>
  <c r="G702" i="32"/>
  <c r="I702" i="32"/>
  <c r="J702" i="32"/>
  <c r="A703" i="32"/>
  <c r="C703" i="32"/>
  <c r="D703" i="32"/>
  <c r="E703" i="32"/>
  <c r="F703" i="32"/>
  <c r="G703" i="32"/>
  <c r="I703" i="32"/>
  <c r="J703" i="32"/>
  <c r="A704" i="32"/>
  <c r="C704" i="32"/>
  <c r="D704" i="32"/>
  <c r="E704" i="32"/>
  <c r="F704" i="32"/>
  <c r="G704" i="32"/>
  <c r="I704" i="32"/>
  <c r="J704" i="32"/>
  <c r="A705" i="32"/>
  <c r="C705" i="32"/>
  <c r="D705" i="32"/>
  <c r="E705" i="32"/>
  <c r="F705" i="32"/>
  <c r="G705" i="32"/>
  <c r="I705" i="32"/>
  <c r="J705" i="32"/>
  <c r="A706" i="32"/>
  <c r="C706" i="32"/>
  <c r="D706" i="32"/>
  <c r="E706" i="32"/>
  <c r="F706" i="32"/>
  <c r="G706" i="32"/>
  <c r="I706" i="32"/>
  <c r="J706" i="32"/>
  <c r="A707" i="32"/>
  <c r="C707" i="32"/>
  <c r="D707" i="32"/>
  <c r="E707" i="32"/>
  <c r="F707" i="32"/>
  <c r="G707" i="32"/>
  <c r="I707" i="32"/>
  <c r="J707" i="32"/>
  <c r="A708" i="32"/>
  <c r="C708" i="32"/>
  <c r="D708" i="32"/>
  <c r="E708" i="32"/>
  <c r="F708" i="32"/>
  <c r="G708" i="32"/>
  <c r="I708" i="32"/>
  <c r="J708" i="32"/>
  <c r="A709" i="32"/>
  <c r="C709" i="32"/>
  <c r="D709" i="32"/>
  <c r="E709" i="32"/>
  <c r="F709" i="32"/>
  <c r="G709" i="32"/>
  <c r="I709" i="32"/>
  <c r="J709" i="32"/>
  <c r="A710" i="32"/>
  <c r="C710" i="32"/>
  <c r="D710" i="32"/>
  <c r="E710" i="32"/>
  <c r="F710" i="32"/>
  <c r="G710" i="32"/>
  <c r="I710" i="32"/>
  <c r="J710" i="32"/>
  <c r="A711" i="32"/>
  <c r="C711" i="32"/>
  <c r="D711" i="32"/>
  <c r="E711" i="32"/>
  <c r="F711" i="32"/>
  <c r="G711" i="32"/>
  <c r="I711" i="32"/>
  <c r="J711" i="32"/>
  <c r="A712" i="32"/>
  <c r="C712" i="32"/>
  <c r="D712" i="32"/>
  <c r="E712" i="32"/>
  <c r="F712" i="32"/>
  <c r="G712" i="32"/>
  <c r="I712" i="32"/>
  <c r="J712" i="32"/>
  <c r="A713" i="32"/>
  <c r="C713" i="32"/>
  <c r="D713" i="32"/>
  <c r="E713" i="32"/>
  <c r="F713" i="32"/>
  <c r="G713" i="32"/>
  <c r="I713" i="32"/>
  <c r="J713" i="32"/>
  <c r="A714" i="32"/>
  <c r="C714" i="32"/>
  <c r="D714" i="32"/>
  <c r="E714" i="32"/>
  <c r="F714" i="32"/>
  <c r="G714" i="32"/>
  <c r="I714" i="32"/>
  <c r="J714" i="32"/>
  <c r="A715" i="32"/>
  <c r="C715" i="32"/>
  <c r="D715" i="32"/>
  <c r="E715" i="32"/>
  <c r="F715" i="32"/>
  <c r="G715" i="32"/>
  <c r="I715" i="32"/>
  <c r="J715" i="32"/>
  <c r="A716" i="32"/>
  <c r="C716" i="32"/>
  <c r="D716" i="32"/>
  <c r="E716" i="32"/>
  <c r="F716" i="32"/>
  <c r="G716" i="32"/>
  <c r="I716" i="32"/>
  <c r="J716" i="32"/>
  <c r="A717" i="32"/>
  <c r="C717" i="32"/>
  <c r="D717" i="32"/>
  <c r="E717" i="32"/>
  <c r="F717" i="32"/>
  <c r="G717" i="32"/>
  <c r="I717" i="32"/>
  <c r="J717" i="32"/>
  <c r="A718" i="32"/>
  <c r="C718" i="32"/>
  <c r="D718" i="32"/>
  <c r="E718" i="32"/>
  <c r="F718" i="32"/>
  <c r="G718" i="32"/>
  <c r="I718" i="32"/>
  <c r="J718" i="32"/>
  <c r="A719" i="32"/>
  <c r="C719" i="32"/>
  <c r="D719" i="32"/>
  <c r="E719" i="32"/>
  <c r="F719" i="32"/>
  <c r="G719" i="32"/>
  <c r="I719" i="32"/>
  <c r="J719" i="32"/>
  <c r="A720" i="32"/>
  <c r="C720" i="32"/>
  <c r="D720" i="32"/>
  <c r="E720" i="32"/>
  <c r="F720" i="32"/>
  <c r="G720" i="32"/>
  <c r="I720" i="32"/>
  <c r="J720" i="32"/>
  <c r="A721" i="32"/>
  <c r="C721" i="32"/>
  <c r="D721" i="32"/>
  <c r="E721" i="32"/>
  <c r="F721" i="32"/>
  <c r="G721" i="32"/>
  <c r="I721" i="32"/>
  <c r="J721" i="32"/>
  <c r="A722" i="32"/>
  <c r="C722" i="32"/>
  <c r="D722" i="32"/>
  <c r="E722" i="32"/>
  <c r="F722" i="32"/>
  <c r="G722" i="32"/>
  <c r="I722" i="32"/>
  <c r="J722" i="32"/>
  <c r="A723" i="32"/>
  <c r="C723" i="32"/>
  <c r="D723" i="32"/>
  <c r="E723" i="32"/>
  <c r="F723" i="32"/>
  <c r="G723" i="32"/>
  <c r="I723" i="32"/>
  <c r="J723" i="32"/>
  <c r="A724" i="32"/>
  <c r="C724" i="32"/>
  <c r="D724" i="32"/>
  <c r="E724" i="32"/>
  <c r="F724" i="32"/>
  <c r="G724" i="32"/>
  <c r="I724" i="32"/>
  <c r="J724" i="32"/>
  <c r="A725" i="32"/>
  <c r="C725" i="32"/>
  <c r="D725" i="32"/>
  <c r="E725" i="32"/>
  <c r="F725" i="32"/>
  <c r="G725" i="32"/>
  <c r="I725" i="32"/>
  <c r="J725" i="32"/>
  <c r="A726" i="32"/>
  <c r="C726" i="32"/>
  <c r="D726" i="32"/>
  <c r="E726" i="32"/>
  <c r="F726" i="32"/>
  <c r="G726" i="32"/>
  <c r="I726" i="32"/>
  <c r="J726" i="32"/>
  <c r="A727" i="32"/>
  <c r="C727" i="32"/>
  <c r="D727" i="32"/>
  <c r="E727" i="32"/>
  <c r="F727" i="32"/>
  <c r="G727" i="32"/>
  <c r="I727" i="32"/>
  <c r="J727" i="32"/>
  <c r="A728" i="32"/>
  <c r="C728" i="32"/>
  <c r="D728" i="32"/>
  <c r="E728" i="32"/>
  <c r="F728" i="32"/>
  <c r="G728" i="32"/>
  <c r="I728" i="32"/>
  <c r="J728" i="32"/>
  <c r="A729" i="32"/>
  <c r="C729" i="32"/>
  <c r="D729" i="32"/>
  <c r="E729" i="32"/>
  <c r="F729" i="32"/>
  <c r="G729" i="32"/>
  <c r="I729" i="32"/>
  <c r="J729" i="32"/>
  <c r="A730" i="32"/>
  <c r="C730" i="32"/>
  <c r="D730" i="32"/>
  <c r="E730" i="32"/>
  <c r="F730" i="32"/>
  <c r="G730" i="32"/>
  <c r="I730" i="32"/>
  <c r="J730" i="32"/>
  <c r="A731" i="32"/>
  <c r="C731" i="32"/>
  <c r="D731" i="32"/>
  <c r="E731" i="32"/>
  <c r="F731" i="32"/>
  <c r="G731" i="32"/>
  <c r="I731" i="32"/>
  <c r="J731" i="32"/>
  <c r="A732" i="32"/>
  <c r="C732" i="32"/>
  <c r="D732" i="32"/>
  <c r="E732" i="32"/>
  <c r="F732" i="32"/>
  <c r="G732" i="32"/>
  <c r="I732" i="32"/>
  <c r="J732" i="32"/>
  <c r="A733" i="32"/>
  <c r="C733" i="32"/>
  <c r="D733" i="32"/>
  <c r="E733" i="32"/>
  <c r="F733" i="32"/>
  <c r="G733" i="32"/>
  <c r="I733" i="32"/>
  <c r="J733" i="32"/>
  <c r="A734" i="32"/>
  <c r="C734" i="32"/>
  <c r="D734" i="32"/>
  <c r="E734" i="32"/>
  <c r="F734" i="32"/>
  <c r="G734" i="32"/>
  <c r="I734" i="32"/>
  <c r="J734" i="32"/>
  <c r="A735" i="32"/>
  <c r="C735" i="32"/>
  <c r="D735" i="32"/>
  <c r="E735" i="32"/>
  <c r="F735" i="32"/>
  <c r="G735" i="32"/>
  <c r="I735" i="32"/>
  <c r="J735" i="32"/>
  <c r="A736" i="32"/>
  <c r="C736" i="32"/>
  <c r="D736" i="32"/>
  <c r="E736" i="32"/>
  <c r="F736" i="32"/>
  <c r="G736" i="32"/>
  <c r="I736" i="32"/>
  <c r="J736" i="32"/>
  <c r="A737" i="32"/>
  <c r="C737" i="32"/>
  <c r="D737" i="32"/>
  <c r="E737" i="32"/>
  <c r="F737" i="32"/>
  <c r="G737" i="32"/>
  <c r="I737" i="32"/>
  <c r="J737" i="32"/>
  <c r="A738" i="32"/>
  <c r="C738" i="32"/>
  <c r="D738" i="32"/>
  <c r="E738" i="32"/>
  <c r="F738" i="32"/>
  <c r="G738" i="32"/>
  <c r="I738" i="32"/>
  <c r="J738" i="32"/>
  <c r="A739" i="32"/>
  <c r="C739" i="32"/>
  <c r="D739" i="32"/>
  <c r="E739" i="32"/>
  <c r="F739" i="32"/>
  <c r="G739" i="32"/>
  <c r="I739" i="32"/>
  <c r="J739" i="32"/>
  <c r="A740" i="32"/>
  <c r="C740" i="32"/>
  <c r="D740" i="32"/>
  <c r="E740" i="32"/>
  <c r="F740" i="32"/>
  <c r="G740" i="32"/>
  <c r="I740" i="32"/>
  <c r="J740" i="32"/>
  <c r="A741" i="32"/>
  <c r="C741" i="32"/>
  <c r="D741" i="32"/>
  <c r="E741" i="32"/>
  <c r="F741" i="32"/>
  <c r="G741" i="32"/>
  <c r="I741" i="32"/>
  <c r="J741" i="32"/>
  <c r="A742" i="32"/>
  <c r="C742" i="32"/>
  <c r="D742" i="32"/>
  <c r="E742" i="32"/>
  <c r="F742" i="32"/>
  <c r="G742" i="32"/>
  <c r="I742" i="32"/>
  <c r="J742" i="32"/>
  <c r="A743" i="32"/>
  <c r="C743" i="32"/>
  <c r="D743" i="32"/>
  <c r="E743" i="32"/>
  <c r="F743" i="32"/>
  <c r="G743" i="32"/>
  <c r="I743" i="32"/>
  <c r="J743" i="32"/>
  <c r="A744" i="32"/>
  <c r="C744" i="32"/>
  <c r="D744" i="32"/>
  <c r="E744" i="32"/>
  <c r="F744" i="32"/>
  <c r="G744" i="32"/>
  <c r="I744" i="32"/>
  <c r="J744" i="32"/>
  <c r="A745" i="32"/>
  <c r="C745" i="32"/>
  <c r="D745" i="32"/>
  <c r="E745" i="32"/>
  <c r="F745" i="32"/>
  <c r="G745" i="32"/>
  <c r="I745" i="32"/>
  <c r="J745" i="32"/>
  <c r="A746" i="32"/>
  <c r="C746" i="32"/>
  <c r="D746" i="32"/>
  <c r="E746" i="32"/>
  <c r="F746" i="32"/>
  <c r="G746" i="32"/>
  <c r="I746" i="32"/>
  <c r="J746" i="32"/>
  <c r="A747" i="32"/>
  <c r="C747" i="32"/>
  <c r="D747" i="32"/>
  <c r="E747" i="32"/>
  <c r="F747" i="32"/>
  <c r="G747" i="32"/>
  <c r="I747" i="32"/>
  <c r="J747" i="32"/>
  <c r="A748" i="32"/>
  <c r="C748" i="32"/>
  <c r="D748" i="32"/>
  <c r="E748" i="32"/>
  <c r="F748" i="32"/>
  <c r="G748" i="32"/>
  <c r="I748" i="32"/>
  <c r="J748" i="32"/>
  <c r="A749" i="32"/>
  <c r="C749" i="32"/>
  <c r="D749" i="32"/>
  <c r="E749" i="32"/>
  <c r="F749" i="32"/>
  <c r="G749" i="32"/>
  <c r="I749" i="32"/>
  <c r="J749" i="32"/>
  <c r="A750" i="32"/>
  <c r="C750" i="32"/>
  <c r="D750" i="32"/>
  <c r="E750" i="32"/>
  <c r="F750" i="32"/>
  <c r="G750" i="32"/>
  <c r="I750" i="32"/>
  <c r="J750" i="32"/>
  <c r="A751" i="32"/>
  <c r="C751" i="32"/>
  <c r="D751" i="32"/>
  <c r="E751" i="32"/>
  <c r="F751" i="32"/>
  <c r="G751" i="32"/>
  <c r="I751" i="32"/>
  <c r="J751" i="32"/>
  <c r="A752" i="32"/>
  <c r="C752" i="32"/>
  <c r="D752" i="32"/>
  <c r="E752" i="32"/>
  <c r="F752" i="32"/>
  <c r="G752" i="32"/>
  <c r="I752" i="32"/>
  <c r="J752" i="32"/>
  <c r="A753" i="32"/>
  <c r="C753" i="32"/>
  <c r="D753" i="32"/>
  <c r="E753" i="32"/>
  <c r="F753" i="32"/>
  <c r="G753" i="32"/>
  <c r="I753" i="32"/>
  <c r="J753" i="32"/>
  <c r="A754" i="32"/>
  <c r="C754" i="32"/>
  <c r="D754" i="32"/>
  <c r="E754" i="32"/>
  <c r="F754" i="32"/>
  <c r="G754" i="32"/>
  <c r="I754" i="32"/>
  <c r="J754" i="32"/>
  <c r="A755" i="32"/>
  <c r="C755" i="32"/>
  <c r="D755" i="32"/>
  <c r="E755" i="32"/>
  <c r="F755" i="32"/>
  <c r="G755" i="32"/>
  <c r="I755" i="32"/>
  <c r="J755" i="32"/>
  <c r="A756" i="32"/>
  <c r="C756" i="32"/>
  <c r="D756" i="32"/>
  <c r="E756" i="32"/>
  <c r="F756" i="32"/>
  <c r="G756" i="32"/>
  <c r="I756" i="32"/>
  <c r="J756" i="32"/>
  <c r="A757" i="32"/>
  <c r="C757" i="32"/>
  <c r="D757" i="32"/>
  <c r="E757" i="32"/>
  <c r="F757" i="32"/>
  <c r="G757" i="32"/>
  <c r="I757" i="32"/>
  <c r="J757" i="32"/>
  <c r="A758" i="32"/>
  <c r="C758" i="32"/>
  <c r="D758" i="32"/>
  <c r="E758" i="32"/>
  <c r="F758" i="32"/>
  <c r="G758" i="32"/>
  <c r="I758" i="32"/>
  <c r="J758" i="32"/>
  <c r="A759" i="32"/>
  <c r="C759" i="32"/>
  <c r="D759" i="32"/>
  <c r="E759" i="32"/>
  <c r="F759" i="32"/>
  <c r="G759" i="32"/>
  <c r="I759" i="32"/>
  <c r="J759" i="32"/>
  <c r="A760" i="32"/>
  <c r="C760" i="32"/>
  <c r="D760" i="32"/>
  <c r="E760" i="32"/>
  <c r="F760" i="32"/>
  <c r="G760" i="32"/>
  <c r="I760" i="32"/>
  <c r="J760" i="32"/>
  <c r="A761" i="32"/>
  <c r="C761" i="32"/>
  <c r="D761" i="32"/>
  <c r="E761" i="32"/>
  <c r="F761" i="32"/>
  <c r="G761" i="32"/>
  <c r="I761" i="32"/>
  <c r="J761" i="32"/>
  <c r="A762" i="32"/>
  <c r="C762" i="32"/>
  <c r="D762" i="32"/>
  <c r="E762" i="32"/>
  <c r="F762" i="32"/>
  <c r="G762" i="32"/>
  <c r="I762" i="32"/>
  <c r="J762" i="32"/>
  <c r="A763" i="32"/>
  <c r="C763" i="32"/>
  <c r="D763" i="32"/>
  <c r="E763" i="32"/>
  <c r="F763" i="32"/>
  <c r="G763" i="32"/>
  <c r="I763" i="32"/>
  <c r="J763" i="32"/>
  <c r="A764" i="32"/>
  <c r="C764" i="32"/>
  <c r="D764" i="32"/>
  <c r="E764" i="32"/>
  <c r="F764" i="32"/>
  <c r="G764" i="32"/>
  <c r="I764" i="32"/>
  <c r="J764" i="32"/>
  <c r="A765" i="32"/>
  <c r="C765" i="32"/>
  <c r="D765" i="32"/>
  <c r="E765" i="32"/>
  <c r="F765" i="32"/>
  <c r="G765" i="32"/>
  <c r="I765" i="32"/>
  <c r="J765" i="32"/>
  <c r="A766" i="32"/>
  <c r="C766" i="32"/>
  <c r="D766" i="32"/>
  <c r="E766" i="32"/>
  <c r="F766" i="32"/>
  <c r="G766" i="32"/>
  <c r="I766" i="32"/>
  <c r="J766" i="32"/>
  <c r="A767" i="32"/>
  <c r="C767" i="32"/>
  <c r="D767" i="32"/>
  <c r="E767" i="32"/>
  <c r="F767" i="32"/>
  <c r="G767" i="32"/>
  <c r="I767" i="32"/>
  <c r="J767" i="32"/>
  <c r="A768" i="32"/>
  <c r="C768" i="32"/>
  <c r="D768" i="32"/>
  <c r="E768" i="32"/>
  <c r="F768" i="32"/>
  <c r="G768" i="32"/>
  <c r="I768" i="32"/>
  <c r="J768" i="32"/>
  <c r="A769" i="32"/>
  <c r="C769" i="32"/>
  <c r="D769" i="32"/>
  <c r="E769" i="32"/>
  <c r="F769" i="32"/>
  <c r="G769" i="32"/>
  <c r="I769" i="32"/>
  <c r="J769" i="32"/>
  <c r="A770" i="32"/>
  <c r="C770" i="32"/>
  <c r="D770" i="32"/>
  <c r="E770" i="32"/>
  <c r="F770" i="32"/>
  <c r="G770" i="32"/>
  <c r="I770" i="32"/>
  <c r="J770" i="32"/>
  <c r="A771" i="32"/>
  <c r="C771" i="32"/>
  <c r="D771" i="32"/>
  <c r="E771" i="32"/>
  <c r="F771" i="32"/>
  <c r="G771" i="32"/>
  <c r="I771" i="32"/>
  <c r="J771" i="32"/>
  <c r="A772" i="32"/>
  <c r="C772" i="32"/>
  <c r="D772" i="32"/>
  <c r="E772" i="32"/>
  <c r="F772" i="32"/>
  <c r="G772" i="32"/>
  <c r="I772" i="32"/>
  <c r="J772" i="32"/>
  <c r="A773" i="32"/>
  <c r="C773" i="32"/>
  <c r="D773" i="32"/>
  <c r="E773" i="32"/>
  <c r="F773" i="32"/>
  <c r="G773" i="32"/>
  <c r="I773" i="32"/>
  <c r="J773" i="32"/>
  <c r="A774" i="32"/>
  <c r="C774" i="32"/>
  <c r="D774" i="32"/>
  <c r="E774" i="32"/>
  <c r="F774" i="32"/>
  <c r="G774" i="32"/>
  <c r="I774" i="32"/>
  <c r="J774" i="32"/>
  <c r="A775" i="32"/>
  <c r="C775" i="32"/>
  <c r="D775" i="32"/>
  <c r="E775" i="32"/>
  <c r="F775" i="32"/>
  <c r="G775" i="32"/>
  <c r="I775" i="32"/>
  <c r="J775" i="32"/>
  <c r="A776" i="32"/>
  <c r="C776" i="32"/>
  <c r="D776" i="32"/>
  <c r="E776" i="32"/>
  <c r="F776" i="32"/>
  <c r="G776" i="32"/>
  <c r="I776" i="32"/>
  <c r="J776" i="32"/>
  <c r="A777" i="32"/>
  <c r="C777" i="32"/>
  <c r="D777" i="32"/>
  <c r="E777" i="32"/>
  <c r="F777" i="32"/>
  <c r="G777" i="32"/>
  <c r="I777" i="32"/>
  <c r="J777" i="32"/>
  <c r="A778" i="32"/>
  <c r="C778" i="32"/>
  <c r="D778" i="32"/>
  <c r="E778" i="32"/>
  <c r="F778" i="32"/>
  <c r="G778" i="32"/>
  <c r="I778" i="32"/>
  <c r="J778" i="32"/>
  <c r="A779" i="32"/>
  <c r="C779" i="32"/>
  <c r="D779" i="32"/>
  <c r="E779" i="32"/>
  <c r="F779" i="32"/>
  <c r="G779" i="32"/>
  <c r="I779" i="32"/>
  <c r="J779" i="32"/>
  <c r="A780" i="32"/>
  <c r="C780" i="32"/>
  <c r="D780" i="32"/>
  <c r="E780" i="32"/>
  <c r="F780" i="32"/>
  <c r="G780" i="32"/>
  <c r="I780" i="32"/>
  <c r="J780" i="32"/>
  <c r="A781" i="32"/>
  <c r="C781" i="32"/>
  <c r="D781" i="32"/>
  <c r="E781" i="32"/>
  <c r="F781" i="32"/>
  <c r="G781" i="32"/>
  <c r="I781" i="32"/>
  <c r="J781" i="32"/>
  <c r="A782" i="32"/>
  <c r="C782" i="32"/>
  <c r="D782" i="32"/>
  <c r="E782" i="32"/>
  <c r="F782" i="32"/>
  <c r="G782" i="32"/>
  <c r="I782" i="32"/>
  <c r="J782" i="32"/>
  <c r="A783" i="32"/>
  <c r="C783" i="32"/>
  <c r="D783" i="32"/>
  <c r="E783" i="32"/>
  <c r="F783" i="32"/>
  <c r="G783" i="32"/>
  <c r="I783" i="32"/>
  <c r="J783" i="32"/>
  <c r="A784" i="32"/>
  <c r="C784" i="32"/>
  <c r="D784" i="32"/>
  <c r="E784" i="32"/>
  <c r="F784" i="32"/>
  <c r="G784" i="32"/>
  <c r="I784" i="32"/>
  <c r="J784" i="32"/>
  <c r="A785" i="32"/>
  <c r="C785" i="32"/>
  <c r="D785" i="32"/>
  <c r="E785" i="32"/>
  <c r="F785" i="32"/>
  <c r="G785" i="32"/>
  <c r="I785" i="32"/>
  <c r="J785" i="32"/>
  <c r="A786" i="32"/>
  <c r="C786" i="32"/>
  <c r="D786" i="32"/>
  <c r="E786" i="32"/>
  <c r="F786" i="32"/>
  <c r="G786" i="32"/>
  <c r="I786" i="32"/>
  <c r="J786" i="32"/>
  <c r="A787" i="32"/>
  <c r="C787" i="32"/>
  <c r="D787" i="32"/>
  <c r="E787" i="32"/>
  <c r="F787" i="32"/>
  <c r="G787" i="32"/>
  <c r="I787" i="32"/>
  <c r="J787" i="32"/>
  <c r="A788" i="32"/>
  <c r="C788" i="32"/>
  <c r="D788" i="32"/>
  <c r="E788" i="32"/>
  <c r="F788" i="32"/>
  <c r="G788" i="32"/>
  <c r="I788" i="32"/>
  <c r="J788" i="32"/>
  <c r="A789" i="32"/>
  <c r="C789" i="32"/>
  <c r="D789" i="32"/>
  <c r="E789" i="32"/>
  <c r="F789" i="32"/>
  <c r="G789" i="32"/>
  <c r="I789" i="32"/>
  <c r="J789" i="32"/>
  <c r="A790" i="32"/>
  <c r="C790" i="32"/>
  <c r="D790" i="32"/>
  <c r="E790" i="32"/>
  <c r="F790" i="32"/>
  <c r="G790" i="32"/>
  <c r="I790" i="32"/>
  <c r="J790" i="32"/>
  <c r="A791" i="32"/>
  <c r="C791" i="32"/>
  <c r="D791" i="32"/>
  <c r="E791" i="32"/>
  <c r="F791" i="32"/>
  <c r="G791" i="32"/>
  <c r="I791" i="32"/>
  <c r="J791" i="32"/>
  <c r="A792" i="32"/>
  <c r="C792" i="32"/>
  <c r="D792" i="32"/>
  <c r="E792" i="32"/>
  <c r="F792" i="32"/>
  <c r="G792" i="32"/>
  <c r="I792" i="32"/>
  <c r="J792" i="32"/>
  <c r="A793" i="32"/>
  <c r="C793" i="32"/>
  <c r="D793" i="32"/>
  <c r="E793" i="32"/>
  <c r="F793" i="32"/>
  <c r="G793" i="32"/>
  <c r="I793" i="32"/>
  <c r="J793" i="32"/>
  <c r="A794" i="32"/>
  <c r="C794" i="32"/>
  <c r="D794" i="32"/>
  <c r="E794" i="32"/>
  <c r="F794" i="32"/>
  <c r="G794" i="32"/>
  <c r="I794" i="32"/>
  <c r="J794" i="32"/>
  <c r="A795" i="32"/>
  <c r="C795" i="32"/>
  <c r="D795" i="32"/>
  <c r="E795" i="32"/>
  <c r="F795" i="32"/>
  <c r="G795" i="32"/>
  <c r="I795" i="32"/>
  <c r="J795" i="32"/>
  <c r="A796" i="32"/>
  <c r="C796" i="32"/>
  <c r="D796" i="32"/>
  <c r="E796" i="32"/>
  <c r="F796" i="32"/>
  <c r="G796" i="32"/>
  <c r="I796" i="32"/>
  <c r="J796" i="32"/>
  <c r="A797" i="32"/>
  <c r="C797" i="32"/>
  <c r="D797" i="32"/>
  <c r="E797" i="32"/>
  <c r="F797" i="32"/>
  <c r="G797" i="32"/>
  <c r="I797" i="32"/>
  <c r="J797" i="32"/>
  <c r="A798" i="32"/>
  <c r="C798" i="32"/>
  <c r="D798" i="32"/>
  <c r="E798" i="32"/>
  <c r="F798" i="32"/>
  <c r="G798" i="32"/>
  <c r="I798" i="32"/>
  <c r="J798" i="32"/>
  <c r="A799" i="32"/>
  <c r="C799" i="32"/>
  <c r="D799" i="32"/>
  <c r="E799" i="32"/>
  <c r="F799" i="32"/>
  <c r="G799" i="32"/>
  <c r="I799" i="32"/>
  <c r="J799" i="32"/>
  <c r="A800" i="32"/>
  <c r="C800" i="32"/>
  <c r="D800" i="32"/>
  <c r="E800" i="32"/>
  <c r="F800" i="32"/>
  <c r="G800" i="32"/>
  <c r="I800" i="32"/>
  <c r="J800" i="32"/>
  <c r="A801" i="32"/>
  <c r="C801" i="32"/>
  <c r="D801" i="32"/>
  <c r="E801" i="32"/>
  <c r="F801" i="32"/>
  <c r="G801" i="32"/>
  <c r="I801" i="32"/>
  <c r="J801" i="32"/>
  <c r="A802" i="32"/>
  <c r="C802" i="32"/>
  <c r="D802" i="32"/>
  <c r="E802" i="32"/>
  <c r="F802" i="32"/>
  <c r="G802" i="32"/>
  <c r="I802" i="32"/>
  <c r="J802" i="32"/>
  <c r="A803" i="32"/>
  <c r="C803" i="32"/>
  <c r="D803" i="32"/>
  <c r="E803" i="32"/>
  <c r="F803" i="32"/>
  <c r="G803" i="32"/>
  <c r="I803" i="32"/>
  <c r="J803" i="32"/>
  <c r="A804" i="32"/>
  <c r="C804" i="32"/>
  <c r="D804" i="32"/>
  <c r="E804" i="32"/>
  <c r="F804" i="32"/>
  <c r="G804" i="32"/>
  <c r="I804" i="32"/>
  <c r="J804" i="32"/>
  <c r="A805" i="32"/>
  <c r="C805" i="32"/>
  <c r="D805" i="32"/>
  <c r="E805" i="32"/>
  <c r="F805" i="32"/>
  <c r="G805" i="32"/>
  <c r="I805" i="32"/>
  <c r="J805" i="32"/>
  <c r="A806" i="32"/>
  <c r="C806" i="32"/>
  <c r="D806" i="32"/>
  <c r="E806" i="32"/>
  <c r="F806" i="32"/>
  <c r="G806" i="32"/>
  <c r="I806" i="32"/>
  <c r="J806" i="32"/>
  <c r="A807" i="32"/>
  <c r="C807" i="32"/>
  <c r="D807" i="32"/>
  <c r="E807" i="32"/>
  <c r="F807" i="32"/>
  <c r="G807" i="32"/>
  <c r="I807" i="32"/>
  <c r="J807" i="32"/>
  <c r="A808" i="32"/>
  <c r="C808" i="32"/>
  <c r="D808" i="32"/>
  <c r="E808" i="32"/>
  <c r="F808" i="32"/>
  <c r="G808" i="32"/>
  <c r="I808" i="32"/>
  <c r="J808" i="32"/>
  <c r="A809" i="32"/>
  <c r="C809" i="32"/>
  <c r="D809" i="32"/>
  <c r="E809" i="32"/>
  <c r="F809" i="32"/>
  <c r="G809" i="32"/>
  <c r="I809" i="32"/>
  <c r="J809" i="32"/>
  <c r="A810" i="32"/>
  <c r="C810" i="32"/>
  <c r="D810" i="32"/>
  <c r="E810" i="32"/>
  <c r="F810" i="32"/>
  <c r="G810" i="32"/>
  <c r="I810" i="32"/>
  <c r="J810" i="32"/>
  <c r="A811" i="32"/>
  <c r="C811" i="32"/>
  <c r="D811" i="32"/>
  <c r="E811" i="32"/>
  <c r="F811" i="32"/>
  <c r="G811" i="32"/>
  <c r="I811" i="32"/>
  <c r="J811" i="32"/>
  <c r="A812" i="32"/>
  <c r="C812" i="32"/>
  <c r="D812" i="32"/>
  <c r="E812" i="32"/>
  <c r="F812" i="32"/>
  <c r="G812" i="32"/>
  <c r="I812" i="32"/>
  <c r="J812" i="32"/>
  <c r="A813" i="32"/>
  <c r="C813" i="32"/>
  <c r="D813" i="32"/>
  <c r="E813" i="32"/>
  <c r="F813" i="32"/>
  <c r="G813" i="32"/>
  <c r="I813" i="32"/>
  <c r="J813" i="32"/>
  <c r="A814" i="32"/>
  <c r="C814" i="32"/>
  <c r="D814" i="32"/>
  <c r="E814" i="32"/>
  <c r="F814" i="32"/>
  <c r="G814" i="32"/>
  <c r="I814" i="32"/>
  <c r="J814" i="32"/>
  <c r="A815" i="32"/>
  <c r="C815" i="32"/>
  <c r="D815" i="32"/>
  <c r="E815" i="32"/>
  <c r="F815" i="32"/>
  <c r="G815" i="32"/>
  <c r="I815" i="32"/>
  <c r="J815" i="32"/>
  <c r="A816" i="32"/>
  <c r="C816" i="32"/>
  <c r="D816" i="32"/>
  <c r="E816" i="32"/>
  <c r="F816" i="32"/>
  <c r="G816" i="32"/>
  <c r="I816" i="32"/>
  <c r="J816" i="32"/>
  <c r="A817" i="32"/>
  <c r="C817" i="32"/>
  <c r="D817" i="32"/>
  <c r="E817" i="32"/>
  <c r="F817" i="32"/>
  <c r="G817" i="32"/>
  <c r="I817" i="32"/>
  <c r="J817" i="32"/>
  <c r="A818" i="32"/>
  <c r="C818" i="32"/>
  <c r="D818" i="32"/>
  <c r="E818" i="32"/>
  <c r="F818" i="32"/>
  <c r="G818" i="32"/>
  <c r="I818" i="32"/>
  <c r="J818" i="32"/>
  <c r="A819" i="32"/>
  <c r="C819" i="32"/>
  <c r="D819" i="32"/>
  <c r="E819" i="32"/>
  <c r="F819" i="32"/>
  <c r="G819" i="32"/>
  <c r="I819" i="32"/>
  <c r="J819" i="32"/>
  <c r="A820" i="32"/>
  <c r="C820" i="32"/>
  <c r="D820" i="32"/>
  <c r="E820" i="32"/>
  <c r="F820" i="32"/>
  <c r="G820" i="32"/>
  <c r="I820" i="32"/>
  <c r="J820" i="32"/>
  <c r="A821" i="32"/>
  <c r="C821" i="32"/>
  <c r="D821" i="32"/>
  <c r="E821" i="32"/>
  <c r="F821" i="32"/>
  <c r="G821" i="32"/>
  <c r="I821" i="32"/>
  <c r="J821" i="32"/>
  <c r="A822" i="32"/>
  <c r="C822" i="32"/>
  <c r="D822" i="32"/>
  <c r="E822" i="32"/>
  <c r="F822" i="32"/>
  <c r="G822" i="32"/>
  <c r="I822" i="32"/>
  <c r="J822" i="32"/>
  <c r="A823" i="32"/>
  <c r="C823" i="32"/>
  <c r="D823" i="32"/>
  <c r="E823" i="32"/>
  <c r="F823" i="32"/>
  <c r="G823" i="32"/>
  <c r="I823" i="32"/>
  <c r="J823" i="32"/>
  <c r="A824" i="32"/>
  <c r="C824" i="32"/>
  <c r="D824" i="32"/>
  <c r="E824" i="32"/>
  <c r="F824" i="32"/>
  <c r="G824" i="32"/>
  <c r="I824" i="32"/>
  <c r="J824" i="32"/>
  <c r="A825" i="32"/>
  <c r="C825" i="32"/>
  <c r="D825" i="32"/>
  <c r="E825" i="32"/>
  <c r="F825" i="32"/>
  <c r="G825" i="32"/>
  <c r="I825" i="32"/>
  <c r="J825" i="32"/>
  <c r="A826" i="32"/>
  <c r="C826" i="32"/>
  <c r="D826" i="32"/>
  <c r="E826" i="32"/>
  <c r="F826" i="32"/>
  <c r="G826" i="32"/>
  <c r="I826" i="32"/>
  <c r="J826" i="32"/>
  <c r="A827" i="32"/>
  <c r="C827" i="32"/>
  <c r="D827" i="32"/>
  <c r="E827" i="32"/>
  <c r="F827" i="32"/>
  <c r="G827" i="32"/>
  <c r="I827" i="32"/>
  <c r="J827" i="32"/>
  <c r="A828" i="32"/>
  <c r="C828" i="32"/>
  <c r="D828" i="32"/>
  <c r="E828" i="32"/>
  <c r="F828" i="32"/>
  <c r="G828" i="32"/>
  <c r="I828" i="32"/>
  <c r="J828" i="32"/>
  <c r="A829" i="32"/>
  <c r="C829" i="32"/>
  <c r="D829" i="32"/>
  <c r="E829" i="32"/>
  <c r="F829" i="32"/>
  <c r="G829" i="32"/>
  <c r="I829" i="32"/>
  <c r="J829" i="32"/>
  <c r="A830" i="32"/>
  <c r="C830" i="32"/>
  <c r="D830" i="32"/>
  <c r="E830" i="32"/>
  <c r="F830" i="32"/>
  <c r="G830" i="32"/>
  <c r="I830" i="32"/>
  <c r="J830" i="32"/>
  <c r="A831" i="32"/>
  <c r="C831" i="32"/>
  <c r="D831" i="32"/>
  <c r="E831" i="32"/>
  <c r="F831" i="32"/>
  <c r="G831" i="32"/>
  <c r="I831" i="32"/>
  <c r="J831" i="32"/>
  <c r="A832" i="32"/>
  <c r="C832" i="32"/>
  <c r="D832" i="32"/>
  <c r="E832" i="32"/>
  <c r="F832" i="32"/>
  <c r="G832" i="32"/>
  <c r="I832" i="32"/>
  <c r="J832" i="32"/>
  <c r="A833" i="32"/>
  <c r="C833" i="32"/>
  <c r="D833" i="32"/>
  <c r="E833" i="32"/>
  <c r="F833" i="32"/>
  <c r="G833" i="32"/>
  <c r="I833" i="32"/>
  <c r="J833" i="32"/>
  <c r="A834" i="32"/>
  <c r="C834" i="32"/>
  <c r="D834" i="32"/>
  <c r="E834" i="32"/>
  <c r="F834" i="32"/>
  <c r="G834" i="32"/>
  <c r="I834" i="32"/>
  <c r="J834" i="32"/>
  <c r="A835" i="32"/>
  <c r="C835" i="32"/>
  <c r="D835" i="32"/>
  <c r="E835" i="32"/>
  <c r="F835" i="32"/>
  <c r="G835" i="32"/>
  <c r="I835" i="32"/>
  <c r="J835" i="32"/>
  <c r="A836" i="32"/>
  <c r="C836" i="32"/>
  <c r="D836" i="32"/>
  <c r="E836" i="32"/>
  <c r="F836" i="32"/>
  <c r="G836" i="32"/>
  <c r="I836" i="32"/>
  <c r="J836" i="32"/>
  <c r="A837" i="32"/>
  <c r="C837" i="32"/>
  <c r="D837" i="32"/>
  <c r="E837" i="32"/>
  <c r="F837" i="32"/>
  <c r="G837" i="32"/>
  <c r="I837" i="32"/>
  <c r="J837" i="32"/>
  <c r="A838" i="32"/>
  <c r="C838" i="32"/>
  <c r="D838" i="32"/>
  <c r="E838" i="32"/>
  <c r="F838" i="32"/>
  <c r="G838" i="32"/>
  <c r="I838" i="32"/>
  <c r="J838" i="32"/>
  <c r="A839" i="32"/>
  <c r="C839" i="32"/>
  <c r="D839" i="32"/>
  <c r="E839" i="32"/>
  <c r="F839" i="32"/>
  <c r="G839" i="32"/>
  <c r="I839" i="32"/>
  <c r="J839" i="32"/>
  <c r="A840" i="32"/>
  <c r="C840" i="32"/>
  <c r="D840" i="32"/>
  <c r="E840" i="32"/>
  <c r="F840" i="32"/>
  <c r="G840" i="32"/>
  <c r="I840" i="32"/>
  <c r="J840" i="32"/>
  <c r="A841" i="32"/>
  <c r="C841" i="32"/>
  <c r="D841" i="32"/>
  <c r="E841" i="32"/>
  <c r="F841" i="32"/>
  <c r="G841" i="32"/>
  <c r="I841" i="32"/>
  <c r="J841" i="32"/>
  <c r="A842" i="32"/>
  <c r="C842" i="32"/>
  <c r="D842" i="32"/>
  <c r="E842" i="32"/>
  <c r="F842" i="32"/>
  <c r="G842" i="32"/>
  <c r="I842" i="32"/>
  <c r="J842" i="32"/>
  <c r="A843" i="32"/>
  <c r="C843" i="32"/>
  <c r="D843" i="32"/>
  <c r="E843" i="32"/>
  <c r="F843" i="32"/>
  <c r="G843" i="32"/>
  <c r="I843" i="32"/>
  <c r="J843" i="32"/>
  <c r="A844" i="32"/>
  <c r="C844" i="32"/>
  <c r="D844" i="32"/>
  <c r="E844" i="32"/>
  <c r="F844" i="32"/>
  <c r="G844" i="32"/>
  <c r="I844" i="32"/>
  <c r="J844" i="32"/>
  <c r="A845" i="32"/>
  <c r="C845" i="32"/>
  <c r="D845" i="32"/>
  <c r="E845" i="32"/>
  <c r="F845" i="32"/>
  <c r="G845" i="32"/>
  <c r="I845" i="32"/>
  <c r="J845" i="32"/>
  <c r="A846" i="32"/>
  <c r="C846" i="32"/>
  <c r="D846" i="32"/>
  <c r="E846" i="32"/>
  <c r="F846" i="32"/>
  <c r="G846" i="32"/>
  <c r="I846" i="32"/>
  <c r="J846" i="32"/>
  <c r="A847" i="32"/>
  <c r="C847" i="32"/>
  <c r="D847" i="32"/>
  <c r="E847" i="32"/>
  <c r="F847" i="32"/>
  <c r="G847" i="32"/>
  <c r="I847" i="32"/>
  <c r="J847" i="32"/>
  <c r="A848" i="32"/>
  <c r="C848" i="32"/>
  <c r="D848" i="32"/>
  <c r="E848" i="32"/>
  <c r="F848" i="32"/>
  <c r="G848" i="32"/>
  <c r="I848" i="32"/>
  <c r="J848" i="32"/>
  <c r="A849" i="32"/>
  <c r="C849" i="32"/>
  <c r="D849" i="32"/>
  <c r="E849" i="32"/>
  <c r="F849" i="32"/>
  <c r="G849" i="32"/>
  <c r="I849" i="32"/>
  <c r="J849" i="32"/>
  <c r="A850" i="32"/>
  <c r="C850" i="32"/>
  <c r="D850" i="32"/>
  <c r="E850" i="32"/>
  <c r="F850" i="32"/>
  <c r="G850" i="32"/>
  <c r="I850" i="32"/>
  <c r="J850" i="32"/>
  <c r="A851" i="32"/>
  <c r="C851" i="32"/>
  <c r="D851" i="32"/>
  <c r="E851" i="32"/>
  <c r="F851" i="32"/>
  <c r="G851" i="32"/>
  <c r="I851" i="32"/>
  <c r="J851" i="32"/>
  <c r="A852" i="32"/>
  <c r="C852" i="32"/>
  <c r="D852" i="32"/>
  <c r="E852" i="32"/>
  <c r="F852" i="32"/>
  <c r="G852" i="32"/>
  <c r="I852" i="32"/>
  <c r="J852" i="32"/>
  <c r="A853" i="32"/>
  <c r="C853" i="32"/>
  <c r="D853" i="32"/>
  <c r="E853" i="32"/>
  <c r="F853" i="32"/>
  <c r="G853" i="32"/>
  <c r="I853" i="32"/>
  <c r="J853" i="32"/>
  <c r="A854" i="32"/>
  <c r="C854" i="32"/>
  <c r="D854" i="32"/>
  <c r="E854" i="32"/>
  <c r="F854" i="32"/>
  <c r="G854" i="32"/>
  <c r="I854" i="32"/>
  <c r="J854" i="32"/>
  <c r="A855" i="32"/>
  <c r="C855" i="32"/>
  <c r="D855" i="32"/>
  <c r="E855" i="32"/>
  <c r="F855" i="32"/>
  <c r="G855" i="32"/>
  <c r="I855" i="32"/>
  <c r="J855" i="32"/>
  <c r="A856" i="32"/>
  <c r="C856" i="32"/>
  <c r="D856" i="32"/>
  <c r="E856" i="32"/>
  <c r="F856" i="32"/>
  <c r="G856" i="32"/>
  <c r="I856" i="32"/>
  <c r="J856" i="32"/>
  <c r="A857" i="32"/>
  <c r="C857" i="32"/>
  <c r="D857" i="32"/>
  <c r="E857" i="32"/>
  <c r="F857" i="32"/>
  <c r="G857" i="32"/>
  <c r="I857" i="32"/>
  <c r="J857" i="32"/>
  <c r="A858" i="32"/>
  <c r="C858" i="32"/>
  <c r="D858" i="32"/>
  <c r="E858" i="32"/>
  <c r="F858" i="32"/>
  <c r="G858" i="32"/>
  <c r="I858" i="32"/>
  <c r="J858" i="32"/>
  <c r="A859" i="32"/>
  <c r="C859" i="32"/>
  <c r="D859" i="32"/>
  <c r="E859" i="32"/>
  <c r="F859" i="32"/>
  <c r="G859" i="32"/>
  <c r="I859" i="32"/>
  <c r="J859" i="32"/>
  <c r="A860" i="32"/>
  <c r="C860" i="32"/>
  <c r="D860" i="32"/>
  <c r="E860" i="32"/>
  <c r="F860" i="32"/>
  <c r="G860" i="32"/>
  <c r="I860" i="32"/>
  <c r="J860" i="32"/>
  <c r="A861" i="32"/>
  <c r="C861" i="32"/>
  <c r="D861" i="32"/>
  <c r="E861" i="32"/>
  <c r="F861" i="32"/>
  <c r="G861" i="32"/>
  <c r="I861" i="32"/>
  <c r="J861" i="32"/>
  <c r="A862" i="32"/>
  <c r="C862" i="32"/>
  <c r="D862" i="32"/>
  <c r="E862" i="32"/>
  <c r="F862" i="32"/>
  <c r="G862" i="32"/>
  <c r="I862" i="32"/>
  <c r="J862" i="32"/>
  <c r="A863" i="32"/>
  <c r="C863" i="32"/>
  <c r="D863" i="32"/>
  <c r="E863" i="32"/>
  <c r="F863" i="32"/>
  <c r="G863" i="32"/>
  <c r="I863" i="32"/>
  <c r="J863" i="32"/>
  <c r="A864" i="32"/>
  <c r="C864" i="32"/>
  <c r="D864" i="32"/>
  <c r="E864" i="32"/>
  <c r="F864" i="32"/>
  <c r="G864" i="32"/>
  <c r="I864" i="32"/>
  <c r="J864" i="32"/>
  <c r="A865" i="32"/>
  <c r="C865" i="32"/>
  <c r="D865" i="32"/>
  <c r="E865" i="32"/>
  <c r="F865" i="32"/>
  <c r="G865" i="32"/>
  <c r="I865" i="32"/>
  <c r="J865" i="32"/>
  <c r="A866" i="32"/>
  <c r="C866" i="32"/>
  <c r="D866" i="32"/>
  <c r="E866" i="32"/>
  <c r="F866" i="32"/>
  <c r="G866" i="32"/>
  <c r="I866" i="32"/>
  <c r="J866" i="32"/>
  <c r="A867" i="32"/>
  <c r="C867" i="32"/>
  <c r="D867" i="32"/>
  <c r="E867" i="32"/>
  <c r="F867" i="32"/>
  <c r="G867" i="32"/>
  <c r="I867" i="32"/>
  <c r="J867" i="32"/>
  <c r="A868" i="32"/>
  <c r="C868" i="32"/>
  <c r="D868" i="32"/>
  <c r="E868" i="32"/>
  <c r="F868" i="32"/>
  <c r="G868" i="32"/>
  <c r="I868" i="32"/>
  <c r="J868" i="32"/>
  <c r="A869" i="32"/>
  <c r="C869" i="32"/>
  <c r="D869" i="32"/>
  <c r="E869" i="32"/>
  <c r="F869" i="32"/>
  <c r="G869" i="32"/>
  <c r="I869" i="32"/>
  <c r="J869" i="32"/>
  <c r="A870" i="32"/>
  <c r="C870" i="32"/>
  <c r="D870" i="32"/>
  <c r="E870" i="32"/>
  <c r="F870" i="32"/>
  <c r="G870" i="32"/>
  <c r="I870" i="32"/>
  <c r="J870" i="32"/>
  <c r="A871" i="32"/>
  <c r="C871" i="32"/>
  <c r="D871" i="32"/>
  <c r="E871" i="32"/>
  <c r="F871" i="32"/>
  <c r="G871" i="32"/>
  <c r="I871" i="32"/>
  <c r="J871" i="32"/>
  <c r="A872" i="32"/>
  <c r="C872" i="32"/>
  <c r="D872" i="32"/>
  <c r="E872" i="32"/>
  <c r="F872" i="32"/>
  <c r="G872" i="32"/>
  <c r="I872" i="32"/>
  <c r="J872" i="32"/>
  <c r="A873" i="32"/>
  <c r="C873" i="32"/>
  <c r="D873" i="32"/>
  <c r="E873" i="32"/>
  <c r="F873" i="32"/>
  <c r="G873" i="32"/>
  <c r="I873" i="32"/>
  <c r="J873" i="32"/>
  <c r="A874" i="32"/>
  <c r="C874" i="32"/>
  <c r="D874" i="32"/>
  <c r="E874" i="32"/>
  <c r="F874" i="32"/>
  <c r="G874" i="32"/>
  <c r="I874" i="32"/>
  <c r="J874" i="32"/>
  <c r="A875" i="32"/>
  <c r="C875" i="32"/>
  <c r="D875" i="32"/>
  <c r="E875" i="32"/>
  <c r="F875" i="32"/>
  <c r="G875" i="32"/>
  <c r="I875" i="32"/>
  <c r="J875" i="32"/>
  <c r="A876" i="32"/>
  <c r="C876" i="32"/>
  <c r="D876" i="32"/>
  <c r="E876" i="32"/>
  <c r="F876" i="32"/>
  <c r="G876" i="32"/>
  <c r="I876" i="32"/>
  <c r="J876" i="32"/>
  <c r="A877" i="32"/>
  <c r="C877" i="32"/>
  <c r="D877" i="32"/>
  <c r="E877" i="32"/>
  <c r="F877" i="32"/>
  <c r="G877" i="32"/>
  <c r="I877" i="32"/>
  <c r="J877" i="32"/>
  <c r="A878" i="32"/>
  <c r="C878" i="32"/>
  <c r="D878" i="32"/>
  <c r="E878" i="32"/>
  <c r="F878" i="32"/>
  <c r="G878" i="32"/>
  <c r="I878" i="32"/>
  <c r="J878" i="32"/>
  <c r="A879" i="32"/>
  <c r="C879" i="32"/>
  <c r="D879" i="32"/>
  <c r="E879" i="32"/>
  <c r="F879" i="32"/>
  <c r="G879" i="32"/>
  <c r="I879" i="32"/>
  <c r="J879" i="32"/>
  <c r="A880" i="32"/>
  <c r="C880" i="32"/>
  <c r="D880" i="32"/>
  <c r="E880" i="32"/>
  <c r="F880" i="32"/>
  <c r="G880" i="32"/>
  <c r="I880" i="32"/>
  <c r="J880" i="32"/>
  <c r="A881" i="32"/>
  <c r="C881" i="32"/>
  <c r="D881" i="32"/>
  <c r="E881" i="32"/>
  <c r="F881" i="32"/>
  <c r="G881" i="32"/>
  <c r="I881" i="32"/>
  <c r="J881" i="32"/>
  <c r="A882" i="32"/>
  <c r="C882" i="32"/>
  <c r="D882" i="32"/>
  <c r="E882" i="32"/>
  <c r="F882" i="32"/>
  <c r="G882" i="32"/>
  <c r="I882" i="32"/>
  <c r="J882" i="32"/>
  <c r="A883" i="32"/>
  <c r="C883" i="32"/>
  <c r="D883" i="32"/>
  <c r="E883" i="32"/>
  <c r="F883" i="32"/>
  <c r="G883" i="32"/>
  <c r="I883" i="32"/>
  <c r="J883" i="32"/>
  <c r="A884" i="32"/>
  <c r="C884" i="32"/>
  <c r="D884" i="32"/>
  <c r="E884" i="32"/>
  <c r="F884" i="32"/>
  <c r="G884" i="32"/>
  <c r="I884" i="32"/>
  <c r="J884" i="32"/>
  <c r="A885" i="32"/>
  <c r="C885" i="32"/>
  <c r="D885" i="32"/>
  <c r="E885" i="32"/>
  <c r="F885" i="32"/>
  <c r="G885" i="32"/>
  <c r="I885" i="32"/>
  <c r="J885" i="32"/>
  <c r="A886" i="32"/>
  <c r="C886" i="32"/>
  <c r="D886" i="32"/>
  <c r="E886" i="32"/>
  <c r="F886" i="32"/>
  <c r="G886" i="32"/>
  <c r="I886" i="32"/>
  <c r="J886" i="32"/>
  <c r="A887" i="32"/>
  <c r="C887" i="32"/>
  <c r="D887" i="32"/>
  <c r="E887" i="32"/>
  <c r="F887" i="32"/>
  <c r="G887" i="32"/>
  <c r="I887" i="32"/>
  <c r="J887" i="32"/>
  <c r="A888" i="32"/>
  <c r="C888" i="32"/>
  <c r="D888" i="32"/>
  <c r="E888" i="32"/>
  <c r="F888" i="32"/>
  <c r="G888" i="32"/>
  <c r="I888" i="32"/>
  <c r="J888" i="32"/>
  <c r="A889" i="32"/>
  <c r="C889" i="32"/>
  <c r="D889" i="32"/>
  <c r="E889" i="32"/>
  <c r="F889" i="32"/>
  <c r="G889" i="32"/>
  <c r="I889" i="32"/>
  <c r="J889" i="32"/>
  <c r="A890" i="32"/>
  <c r="C890" i="32"/>
  <c r="D890" i="32"/>
  <c r="E890" i="32"/>
  <c r="F890" i="32"/>
  <c r="G890" i="32"/>
  <c r="I890" i="32"/>
  <c r="J890" i="32"/>
  <c r="A891" i="32"/>
  <c r="C891" i="32"/>
  <c r="D891" i="32"/>
  <c r="E891" i="32"/>
  <c r="F891" i="32"/>
  <c r="G891" i="32"/>
  <c r="I891" i="32"/>
  <c r="J891" i="32"/>
  <c r="A892" i="32"/>
  <c r="C892" i="32"/>
  <c r="D892" i="32"/>
  <c r="E892" i="32"/>
  <c r="F892" i="32"/>
  <c r="G892" i="32"/>
  <c r="I892" i="32"/>
  <c r="J892" i="32"/>
  <c r="A893" i="32"/>
  <c r="C893" i="32"/>
  <c r="D893" i="32"/>
  <c r="E893" i="32"/>
  <c r="F893" i="32"/>
  <c r="G893" i="32"/>
  <c r="I893" i="32"/>
  <c r="J893" i="32"/>
  <c r="A894" i="32"/>
  <c r="C894" i="32"/>
  <c r="D894" i="32"/>
  <c r="E894" i="32"/>
  <c r="F894" i="32"/>
  <c r="G894" i="32"/>
  <c r="I894" i="32"/>
  <c r="J894" i="32"/>
  <c r="A895" i="32"/>
  <c r="C895" i="32"/>
  <c r="D895" i="32"/>
  <c r="E895" i="32"/>
  <c r="F895" i="32"/>
  <c r="G895" i="32"/>
  <c r="I895" i="32"/>
  <c r="J895" i="32"/>
  <c r="A896" i="32"/>
  <c r="C896" i="32"/>
  <c r="D896" i="32"/>
  <c r="E896" i="32"/>
  <c r="F896" i="32"/>
  <c r="G896" i="32"/>
  <c r="I896" i="32"/>
  <c r="J896" i="32"/>
  <c r="A897" i="32"/>
  <c r="C897" i="32"/>
  <c r="D897" i="32"/>
  <c r="E897" i="32"/>
  <c r="F897" i="32"/>
  <c r="G897" i="32"/>
  <c r="I897" i="32"/>
  <c r="J897" i="32"/>
  <c r="A898" i="32"/>
  <c r="C898" i="32"/>
  <c r="D898" i="32"/>
  <c r="E898" i="32"/>
  <c r="F898" i="32"/>
  <c r="G898" i="32"/>
  <c r="I898" i="32"/>
  <c r="J898" i="32"/>
  <c r="A899" i="32"/>
  <c r="C899" i="32"/>
  <c r="D899" i="32"/>
  <c r="E899" i="32"/>
  <c r="F899" i="32"/>
  <c r="G899" i="32"/>
  <c r="I899" i="32"/>
  <c r="J899" i="32"/>
  <c r="A900" i="32"/>
  <c r="C900" i="32"/>
  <c r="D900" i="32"/>
  <c r="E900" i="32"/>
  <c r="F900" i="32"/>
  <c r="G900" i="32"/>
  <c r="I900" i="32"/>
  <c r="J900" i="32"/>
  <c r="A901" i="32"/>
  <c r="C901" i="32"/>
  <c r="D901" i="32"/>
  <c r="E901" i="32"/>
  <c r="F901" i="32"/>
  <c r="G901" i="32"/>
  <c r="I901" i="32"/>
  <c r="J901" i="32"/>
  <c r="A902" i="32"/>
  <c r="C902" i="32"/>
  <c r="D902" i="32"/>
  <c r="E902" i="32"/>
  <c r="F902" i="32"/>
  <c r="G902" i="32"/>
  <c r="I902" i="32"/>
  <c r="J902" i="32"/>
  <c r="A903" i="32"/>
  <c r="C903" i="32"/>
  <c r="D903" i="32"/>
  <c r="E903" i="32"/>
  <c r="F903" i="32"/>
  <c r="G903" i="32"/>
  <c r="I903" i="32"/>
  <c r="J903" i="32"/>
  <c r="A904" i="32"/>
  <c r="C904" i="32"/>
  <c r="D904" i="32"/>
  <c r="E904" i="32"/>
  <c r="F904" i="32"/>
  <c r="G904" i="32"/>
  <c r="I904" i="32"/>
  <c r="J904" i="32"/>
  <c r="A905" i="32"/>
  <c r="C905" i="32"/>
  <c r="D905" i="32"/>
  <c r="E905" i="32"/>
  <c r="F905" i="32"/>
  <c r="G905" i="32"/>
  <c r="I905" i="32"/>
  <c r="J905" i="32"/>
  <c r="A906" i="32"/>
  <c r="C906" i="32"/>
  <c r="D906" i="32"/>
  <c r="E906" i="32"/>
  <c r="F906" i="32"/>
  <c r="G906" i="32"/>
  <c r="I906" i="32"/>
  <c r="J906" i="32"/>
  <c r="A907" i="32"/>
  <c r="C907" i="32"/>
  <c r="D907" i="32"/>
  <c r="E907" i="32"/>
  <c r="F907" i="32"/>
  <c r="G907" i="32"/>
  <c r="I907" i="32"/>
  <c r="J907" i="32"/>
  <c r="A908" i="32"/>
  <c r="C908" i="32"/>
  <c r="D908" i="32"/>
  <c r="E908" i="32"/>
  <c r="F908" i="32"/>
  <c r="G908" i="32"/>
  <c r="I908" i="32"/>
  <c r="J908" i="32"/>
  <c r="A909" i="32"/>
  <c r="C909" i="32"/>
  <c r="D909" i="32"/>
  <c r="E909" i="32"/>
  <c r="F909" i="32"/>
  <c r="G909" i="32"/>
  <c r="I909" i="32"/>
  <c r="J909" i="32"/>
  <c r="A910" i="32"/>
  <c r="C910" i="32"/>
  <c r="D910" i="32"/>
  <c r="E910" i="32"/>
  <c r="F910" i="32"/>
  <c r="G910" i="32"/>
  <c r="I910" i="32"/>
  <c r="J910" i="32"/>
  <c r="A911" i="32"/>
  <c r="C911" i="32"/>
  <c r="D911" i="32"/>
  <c r="E911" i="32"/>
  <c r="F911" i="32"/>
  <c r="G911" i="32"/>
  <c r="I911" i="32"/>
  <c r="J911" i="32"/>
  <c r="A912" i="32"/>
  <c r="C912" i="32"/>
  <c r="D912" i="32"/>
  <c r="E912" i="32"/>
  <c r="F912" i="32"/>
  <c r="G912" i="32"/>
  <c r="I912" i="32"/>
  <c r="J912" i="32"/>
  <c r="A913" i="32"/>
  <c r="C913" i="32"/>
  <c r="D913" i="32"/>
  <c r="E913" i="32"/>
  <c r="F913" i="32"/>
  <c r="G913" i="32"/>
  <c r="I913" i="32"/>
  <c r="J913" i="32"/>
  <c r="A914" i="32"/>
  <c r="C914" i="32"/>
  <c r="D914" i="32"/>
  <c r="E914" i="32"/>
  <c r="F914" i="32"/>
  <c r="G914" i="32"/>
  <c r="I914" i="32"/>
  <c r="J914" i="32"/>
  <c r="A915" i="32"/>
  <c r="C915" i="32"/>
  <c r="D915" i="32"/>
  <c r="E915" i="32"/>
  <c r="F915" i="32"/>
  <c r="G915" i="32"/>
  <c r="I915" i="32"/>
  <c r="J915" i="32"/>
  <c r="A916" i="32"/>
  <c r="C916" i="32"/>
  <c r="D916" i="32"/>
  <c r="E916" i="32"/>
  <c r="F916" i="32"/>
  <c r="G916" i="32"/>
  <c r="I916" i="32"/>
  <c r="J916" i="32"/>
  <c r="A917" i="32"/>
  <c r="C917" i="32"/>
  <c r="D917" i="32"/>
  <c r="E917" i="32"/>
  <c r="F917" i="32"/>
  <c r="G917" i="32"/>
  <c r="I917" i="32"/>
  <c r="J917" i="32"/>
  <c r="A918" i="32"/>
  <c r="C918" i="32"/>
  <c r="D918" i="32"/>
  <c r="E918" i="32"/>
  <c r="F918" i="32"/>
  <c r="G918" i="32"/>
  <c r="I918" i="32"/>
  <c r="J918" i="32"/>
  <c r="A919" i="32"/>
  <c r="C919" i="32"/>
  <c r="D919" i="32"/>
  <c r="E919" i="32"/>
  <c r="F919" i="32"/>
  <c r="G919" i="32"/>
  <c r="I919" i="32"/>
  <c r="J919" i="32"/>
  <c r="A920" i="32"/>
  <c r="C920" i="32"/>
  <c r="D920" i="32"/>
  <c r="E920" i="32"/>
  <c r="F920" i="32"/>
  <c r="G920" i="32"/>
  <c r="I920" i="32"/>
  <c r="J920" i="32"/>
  <c r="A921" i="32"/>
  <c r="C921" i="32"/>
  <c r="D921" i="32"/>
  <c r="E921" i="32"/>
  <c r="F921" i="32"/>
  <c r="G921" i="32"/>
  <c r="I921" i="32"/>
  <c r="J921" i="32"/>
  <c r="A922" i="32"/>
  <c r="C922" i="32"/>
  <c r="D922" i="32"/>
  <c r="E922" i="32"/>
  <c r="F922" i="32"/>
  <c r="G922" i="32"/>
  <c r="I922" i="32"/>
  <c r="J922" i="32"/>
  <c r="A923" i="32"/>
  <c r="C923" i="32"/>
  <c r="D923" i="32"/>
  <c r="E923" i="32"/>
  <c r="F923" i="32"/>
  <c r="G923" i="32"/>
  <c r="I923" i="32"/>
  <c r="J923" i="32"/>
  <c r="A924" i="32"/>
  <c r="C924" i="32"/>
  <c r="D924" i="32"/>
  <c r="E924" i="32"/>
  <c r="F924" i="32"/>
  <c r="G924" i="32"/>
  <c r="I924" i="32"/>
  <c r="J924" i="32"/>
  <c r="A925" i="32"/>
  <c r="C925" i="32"/>
  <c r="D925" i="32"/>
  <c r="E925" i="32"/>
  <c r="F925" i="32"/>
  <c r="G925" i="32"/>
  <c r="I925" i="32"/>
  <c r="J925" i="32"/>
  <c r="A926" i="32"/>
  <c r="C926" i="32"/>
  <c r="D926" i="32"/>
  <c r="E926" i="32"/>
  <c r="F926" i="32"/>
  <c r="G926" i="32"/>
  <c r="I926" i="32"/>
  <c r="J926" i="32"/>
  <c r="A927" i="32"/>
  <c r="C927" i="32"/>
  <c r="D927" i="32"/>
  <c r="E927" i="32"/>
  <c r="F927" i="32"/>
  <c r="G927" i="32"/>
  <c r="I927" i="32"/>
  <c r="J927" i="32"/>
  <c r="A928" i="32"/>
  <c r="C928" i="32"/>
  <c r="D928" i="32"/>
  <c r="E928" i="32"/>
  <c r="F928" i="32"/>
  <c r="G928" i="32"/>
  <c r="I928" i="32"/>
  <c r="J928" i="32"/>
  <c r="A929" i="32"/>
  <c r="C929" i="32"/>
  <c r="D929" i="32"/>
  <c r="E929" i="32"/>
  <c r="F929" i="32"/>
  <c r="G929" i="32"/>
  <c r="I929" i="32"/>
  <c r="J929" i="32"/>
  <c r="A930" i="32"/>
  <c r="C930" i="32"/>
  <c r="D930" i="32"/>
  <c r="E930" i="32"/>
  <c r="F930" i="32"/>
  <c r="G930" i="32"/>
  <c r="I930" i="32"/>
  <c r="J930" i="32"/>
  <c r="A931" i="32"/>
  <c r="C931" i="32"/>
  <c r="D931" i="32"/>
  <c r="E931" i="32"/>
  <c r="F931" i="32"/>
  <c r="G931" i="32"/>
  <c r="I931" i="32"/>
  <c r="J931" i="32"/>
  <c r="A932" i="32"/>
  <c r="C932" i="32"/>
  <c r="D932" i="32"/>
  <c r="E932" i="32"/>
  <c r="F932" i="32"/>
  <c r="G932" i="32"/>
  <c r="I932" i="32"/>
  <c r="J932" i="32"/>
  <c r="A933" i="32"/>
  <c r="C933" i="32"/>
  <c r="D933" i="32"/>
  <c r="E933" i="32"/>
  <c r="F933" i="32"/>
  <c r="G933" i="32"/>
  <c r="I933" i="32"/>
  <c r="J933" i="32"/>
  <c r="A934" i="32"/>
  <c r="C934" i="32"/>
  <c r="D934" i="32"/>
  <c r="E934" i="32"/>
  <c r="F934" i="32"/>
  <c r="G934" i="32"/>
  <c r="I934" i="32"/>
  <c r="J934" i="32"/>
  <c r="A935" i="32"/>
  <c r="C935" i="32"/>
  <c r="D935" i="32"/>
  <c r="E935" i="32"/>
  <c r="F935" i="32"/>
  <c r="G935" i="32"/>
  <c r="I935" i="32"/>
  <c r="J935" i="32"/>
  <c r="A936" i="32"/>
  <c r="C936" i="32"/>
  <c r="D936" i="32"/>
  <c r="E936" i="32"/>
  <c r="F936" i="32"/>
  <c r="G936" i="32"/>
  <c r="I936" i="32"/>
  <c r="J936" i="32"/>
  <c r="A937" i="32"/>
  <c r="C937" i="32"/>
  <c r="D937" i="32"/>
  <c r="E937" i="32"/>
  <c r="F937" i="32"/>
  <c r="G937" i="32"/>
  <c r="I937" i="32"/>
  <c r="J937" i="32"/>
  <c r="A938" i="32"/>
  <c r="C938" i="32"/>
  <c r="D938" i="32"/>
  <c r="E938" i="32"/>
  <c r="F938" i="32"/>
  <c r="G938" i="32"/>
  <c r="I938" i="32"/>
  <c r="J938" i="32"/>
  <c r="A939" i="32"/>
  <c r="C939" i="32"/>
  <c r="D939" i="32"/>
  <c r="E939" i="32"/>
  <c r="F939" i="32"/>
  <c r="G939" i="32"/>
  <c r="I939" i="32"/>
  <c r="J939" i="32"/>
  <c r="A940" i="32"/>
  <c r="C940" i="32"/>
  <c r="D940" i="32"/>
  <c r="E940" i="32"/>
  <c r="F940" i="32"/>
  <c r="G940" i="32"/>
  <c r="I940" i="32"/>
  <c r="J940" i="32"/>
  <c r="A941" i="32"/>
  <c r="C941" i="32"/>
  <c r="D941" i="32"/>
  <c r="E941" i="32"/>
  <c r="F941" i="32"/>
  <c r="G941" i="32"/>
  <c r="I941" i="32"/>
  <c r="J941" i="32"/>
  <c r="A942" i="32"/>
  <c r="C942" i="32"/>
  <c r="D942" i="32"/>
  <c r="E942" i="32"/>
  <c r="F942" i="32"/>
  <c r="G942" i="32"/>
  <c r="I942" i="32"/>
  <c r="J942" i="32"/>
  <c r="A943" i="32"/>
  <c r="C943" i="32"/>
  <c r="D943" i="32"/>
  <c r="E943" i="32"/>
  <c r="F943" i="32"/>
  <c r="G943" i="32"/>
  <c r="I943" i="32"/>
  <c r="J943" i="32"/>
  <c r="A944" i="32"/>
  <c r="C944" i="32"/>
  <c r="D944" i="32"/>
  <c r="E944" i="32"/>
  <c r="F944" i="32"/>
  <c r="G944" i="32"/>
  <c r="I944" i="32"/>
  <c r="J944" i="32"/>
  <c r="A945" i="32"/>
  <c r="C945" i="32"/>
  <c r="D945" i="32"/>
  <c r="E945" i="32"/>
  <c r="F945" i="32"/>
  <c r="G945" i="32"/>
  <c r="I945" i="32"/>
  <c r="J945" i="32"/>
  <c r="A946" i="32"/>
  <c r="C946" i="32"/>
  <c r="D946" i="32"/>
  <c r="E946" i="32"/>
  <c r="F946" i="32"/>
  <c r="G946" i="32"/>
  <c r="I946" i="32"/>
  <c r="J946" i="32"/>
  <c r="A947" i="32"/>
  <c r="C947" i="32"/>
  <c r="D947" i="32"/>
  <c r="E947" i="32"/>
  <c r="F947" i="32"/>
  <c r="G947" i="32"/>
  <c r="I947" i="32"/>
  <c r="J947" i="32"/>
  <c r="A948" i="32"/>
  <c r="C948" i="32"/>
  <c r="D948" i="32"/>
  <c r="E948" i="32"/>
  <c r="F948" i="32"/>
  <c r="G948" i="32"/>
  <c r="I948" i="32"/>
  <c r="J948" i="32"/>
  <c r="A949" i="32"/>
  <c r="C949" i="32"/>
  <c r="D949" i="32"/>
  <c r="E949" i="32"/>
  <c r="F949" i="32"/>
  <c r="G949" i="32"/>
  <c r="I949" i="32"/>
  <c r="J949" i="32"/>
  <c r="A950" i="32"/>
  <c r="C950" i="32"/>
  <c r="D950" i="32"/>
  <c r="E950" i="32"/>
  <c r="F950" i="32"/>
  <c r="G950" i="32"/>
  <c r="I950" i="32"/>
  <c r="J950" i="32"/>
  <c r="A951" i="32"/>
  <c r="C951" i="32"/>
  <c r="D951" i="32"/>
  <c r="E951" i="32"/>
  <c r="F951" i="32"/>
  <c r="G951" i="32"/>
  <c r="I951" i="32"/>
  <c r="J951" i="32"/>
  <c r="A952" i="32"/>
  <c r="C952" i="32"/>
  <c r="D952" i="32"/>
  <c r="E952" i="32"/>
  <c r="F952" i="32"/>
  <c r="G952" i="32"/>
  <c r="I952" i="32"/>
  <c r="J952" i="32"/>
  <c r="A953" i="32"/>
  <c r="C953" i="32"/>
  <c r="D953" i="32"/>
  <c r="E953" i="32"/>
  <c r="F953" i="32"/>
  <c r="G953" i="32"/>
  <c r="I953" i="32"/>
  <c r="J953" i="32"/>
  <c r="A954" i="32"/>
  <c r="C954" i="32"/>
  <c r="D954" i="32"/>
  <c r="E954" i="32"/>
  <c r="F954" i="32"/>
  <c r="G954" i="32"/>
  <c r="I954" i="32"/>
  <c r="J954" i="32"/>
  <c r="A955" i="32"/>
  <c r="C955" i="32"/>
  <c r="D955" i="32"/>
  <c r="E955" i="32"/>
  <c r="F955" i="32"/>
  <c r="G955" i="32"/>
  <c r="I955" i="32"/>
  <c r="J955" i="32"/>
  <c r="A956" i="32"/>
  <c r="C956" i="32"/>
  <c r="D956" i="32"/>
  <c r="E956" i="32"/>
  <c r="F956" i="32"/>
  <c r="G956" i="32"/>
  <c r="I956" i="32"/>
  <c r="J956" i="32"/>
  <c r="A957" i="32"/>
  <c r="C957" i="32"/>
  <c r="D957" i="32"/>
  <c r="E957" i="32"/>
  <c r="F957" i="32"/>
  <c r="G957" i="32"/>
  <c r="I957" i="32"/>
  <c r="J957" i="32"/>
  <c r="A958" i="32"/>
  <c r="C958" i="32"/>
  <c r="D958" i="32"/>
  <c r="E958" i="32"/>
  <c r="F958" i="32"/>
  <c r="G958" i="32"/>
  <c r="I958" i="32"/>
  <c r="J958" i="32"/>
  <c r="A959" i="32"/>
  <c r="C959" i="32"/>
  <c r="D959" i="32"/>
  <c r="E959" i="32"/>
  <c r="F959" i="32"/>
  <c r="G959" i="32"/>
  <c r="I959" i="32"/>
  <c r="J959" i="32"/>
  <c r="A960" i="32"/>
  <c r="C960" i="32"/>
  <c r="D960" i="32"/>
  <c r="E960" i="32"/>
  <c r="F960" i="32"/>
  <c r="G960" i="32"/>
  <c r="I960" i="32"/>
  <c r="J960" i="32"/>
  <c r="A961" i="32"/>
  <c r="C961" i="32"/>
  <c r="D961" i="32"/>
  <c r="E961" i="32"/>
  <c r="F961" i="32"/>
  <c r="G961" i="32"/>
  <c r="I961" i="32"/>
  <c r="J961" i="32"/>
  <c r="A962" i="32"/>
  <c r="C962" i="32"/>
  <c r="D962" i="32"/>
  <c r="E962" i="32"/>
  <c r="F962" i="32"/>
  <c r="G962" i="32"/>
  <c r="I962" i="32"/>
  <c r="J962" i="32"/>
  <c r="A963" i="32"/>
  <c r="C963" i="32"/>
  <c r="D963" i="32"/>
  <c r="E963" i="32"/>
  <c r="F963" i="32"/>
  <c r="G963" i="32"/>
  <c r="I963" i="32"/>
  <c r="J963" i="32"/>
  <c r="A964" i="32"/>
  <c r="C964" i="32"/>
  <c r="D964" i="32"/>
  <c r="E964" i="32"/>
  <c r="F964" i="32"/>
  <c r="G964" i="32"/>
  <c r="I964" i="32"/>
  <c r="J964" i="32"/>
  <c r="A965" i="32"/>
  <c r="C965" i="32"/>
  <c r="D965" i="32"/>
  <c r="E965" i="32"/>
  <c r="F965" i="32"/>
  <c r="G965" i="32"/>
  <c r="I965" i="32"/>
  <c r="J965" i="32"/>
  <c r="A966" i="32"/>
  <c r="C966" i="32"/>
  <c r="D966" i="32"/>
  <c r="E966" i="32"/>
  <c r="F966" i="32"/>
  <c r="G966" i="32"/>
  <c r="I966" i="32"/>
  <c r="J966" i="32"/>
  <c r="A967" i="32"/>
  <c r="C967" i="32"/>
  <c r="D967" i="32"/>
  <c r="E967" i="32"/>
  <c r="F967" i="32"/>
  <c r="G967" i="32"/>
  <c r="I967" i="32"/>
  <c r="J967" i="32"/>
  <c r="A968" i="32"/>
  <c r="C968" i="32"/>
  <c r="D968" i="32"/>
  <c r="E968" i="32"/>
  <c r="F968" i="32"/>
  <c r="G968" i="32"/>
  <c r="I968" i="32"/>
  <c r="J968" i="32"/>
  <c r="A969" i="32"/>
  <c r="C969" i="32"/>
  <c r="D969" i="32"/>
  <c r="E969" i="32"/>
  <c r="F969" i="32"/>
  <c r="G969" i="32"/>
  <c r="I969" i="32"/>
  <c r="J969" i="32"/>
  <c r="A970" i="32"/>
  <c r="C970" i="32"/>
  <c r="D970" i="32"/>
  <c r="E970" i="32"/>
  <c r="F970" i="32"/>
  <c r="G970" i="32"/>
  <c r="I970" i="32"/>
  <c r="J970" i="32"/>
  <c r="A971" i="32"/>
  <c r="C971" i="32"/>
  <c r="D971" i="32"/>
  <c r="E971" i="32"/>
  <c r="F971" i="32"/>
  <c r="G971" i="32"/>
  <c r="I971" i="32"/>
  <c r="J971" i="32"/>
  <c r="A972" i="32"/>
  <c r="C972" i="32"/>
  <c r="D972" i="32"/>
  <c r="E972" i="32"/>
  <c r="F972" i="32"/>
  <c r="G972" i="32"/>
  <c r="I972" i="32"/>
  <c r="J972" i="32"/>
  <c r="A973" i="32"/>
  <c r="C973" i="32"/>
  <c r="D973" i="32"/>
  <c r="E973" i="32"/>
  <c r="F973" i="32"/>
  <c r="G973" i="32"/>
  <c r="I973" i="32"/>
  <c r="J973" i="32"/>
  <c r="A974" i="32"/>
  <c r="C974" i="32"/>
  <c r="D974" i="32"/>
  <c r="E974" i="32"/>
  <c r="F974" i="32"/>
  <c r="G974" i="32"/>
  <c r="I974" i="32"/>
  <c r="J974" i="32"/>
  <c r="A975" i="32"/>
  <c r="C975" i="32"/>
  <c r="D975" i="32"/>
  <c r="E975" i="32"/>
  <c r="F975" i="32"/>
  <c r="G975" i="32"/>
  <c r="I975" i="32"/>
  <c r="J975" i="32"/>
  <c r="A976" i="32"/>
  <c r="C976" i="32"/>
  <c r="D976" i="32"/>
  <c r="E976" i="32"/>
  <c r="F976" i="32"/>
  <c r="G976" i="32"/>
  <c r="I976" i="32"/>
  <c r="J976" i="32"/>
  <c r="A977" i="32"/>
  <c r="C977" i="32"/>
  <c r="D977" i="32"/>
  <c r="E977" i="32"/>
  <c r="F977" i="32"/>
  <c r="G977" i="32"/>
  <c r="I977" i="32"/>
  <c r="J977" i="32"/>
  <c r="A978" i="32"/>
  <c r="C978" i="32"/>
  <c r="D978" i="32"/>
  <c r="E978" i="32"/>
  <c r="F978" i="32"/>
  <c r="G978" i="32"/>
  <c r="I978" i="32"/>
  <c r="J978" i="32"/>
  <c r="A979" i="32"/>
  <c r="C979" i="32"/>
  <c r="D979" i="32"/>
  <c r="E979" i="32"/>
  <c r="F979" i="32"/>
  <c r="G979" i="32"/>
  <c r="I979" i="32"/>
  <c r="J979" i="32"/>
  <c r="A980" i="32"/>
  <c r="C980" i="32"/>
  <c r="D980" i="32"/>
  <c r="E980" i="32"/>
  <c r="F980" i="32"/>
  <c r="G980" i="32"/>
  <c r="I980" i="32"/>
  <c r="J980" i="32"/>
  <c r="A981" i="32"/>
  <c r="C981" i="32"/>
  <c r="D981" i="32"/>
  <c r="E981" i="32"/>
  <c r="F981" i="32"/>
  <c r="G981" i="32"/>
  <c r="I981" i="32"/>
  <c r="J981" i="32"/>
  <c r="A982" i="32"/>
  <c r="C982" i="32"/>
  <c r="D982" i="32"/>
  <c r="E982" i="32"/>
  <c r="F982" i="32"/>
  <c r="G982" i="32"/>
  <c r="I982" i="32"/>
  <c r="J982" i="32"/>
  <c r="A983" i="32"/>
  <c r="C983" i="32"/>
  <c r="D983" i="32"/>
  <c r="E983" i="32"/>
  <c r="F983" i="32"/>
  <c r="G983" i="32"/>
  <c r="I983" i="32"/>
  <c r="J983" i="32"/>
  <c r="A984" i="32"/>
  <c r="C984" i="32"/>
  <c r="D984" i="32"/>
  <c r="E984" i="32"/>
  <c r="F984" i="32"/>
  <c r="G984" i="32"/>
  <c r="I984" i="32"/>
  <c r="J984" i="32"/>
  <c r="A985" i="32"/>
  <c r="C985" i="32"/>
  <c r="D985" i="32"/>
  <c r="E985" i="32"/>
  <c r="F985" i="32"/>
  <c r="G985" i="32"/>
  <c r="I985" i="32"/>
  <c r="J985" i="32"/>
  <c r="A986" i="32"/>
  <c r="C986" i="32"/>
  <c r="D986" i="32"/>
  <c r="E986" i="32"/>
  <c r="F986" i="32"/>
  <c r="G986" i="32"/>
  <c r="I986" i="32"/>
  <c r="J986" i="32"/>
  <c r="A987" i="32"/>
  <c r="C987" i="32"/>
  <c r="D987" i="32"/>
  <c r="E987" i="32"/>
  <c r="F987" i="32"/>
  <c r="G987" i="32"/>
  <c r="I987" i="32"/>
  <c r="J987" i="32"/>
  <c r="A988" i="32"/>
  <c r="C988" i="32"/>
  <c r="D988" i="32"/>
  <c r="E988" i="32"/>
  <c r="F988" i="32"/>
  <c r="G988" i="32"/>
  <c r="I988" i="32"/>
  <c r="J988" i="32"/>
  <c r="A989" i="32"/>
  <c r="C989" i="32"/>
  <c r="D989" i="32"/>
  <c r="E989" i="32"/>
  <c r="F989" i="32"/>
  <c r="G989" i="32"/>
  <c r="I989" i="32"/>
  <c r="J989" i="32"/>
  <c r="A990" i="32"/>
  <c r="C990" i="32"/>
  <c r="D990" i="32"/>
  <c r="E990" i="32"/>
  <c r="F990" i="32"/>
  <c r="G990" i="32"/>
  <c r="I990" i="32"/>
  <c r="J990" i="32"/>
  <c r="A991" i="32"/>
  <c r="C991" i="32"/>
  <c r="D991" i="32"/>
  <c r="E991" i="32"/>
  <c r="F991" i="32"/>
  <c r="G991" i="32"/>
  <c r="I991" i="32"/>
  <c r="J991" i="32"/>
  <c r="A992" i="32"/>
  <c r="C992" i="32"/>
  <c r="D992" i="32"/>
  <c r="E992" i="32"/>
  <c r="F992" i="32"/>
  <c r="G992" i="32"/>
  <c r="I992" i="32"/>
  <c r="J992" i="32"/>
  <c r="A993" i="32"/>
  <c r="C993" i="32"/>
  <c r="D993" i="32"/>
  <c r="E993" i="32"/>
  <c r="F993" i="32"/>
  <c r="G993" i="32"/>
  <c r="I993" i="32"/>
  <c r="J993" i="32"/>
  <c r="A994" i="32"/>
  <c r="C994" i="32"/>
  <c r="D994" i="32"/>
  <c r="E994" i="32"/>
  <c r="F994" i="32"/>
  <c r="G994" i="32"/>
  <c r="I994" i="32"/>
  <c r="J994" i="32"/>
  <c r="A995" i="32"/>
  <c r="C995" i="32"/>
  <c r="D995" i="32"/>
  <c r="E995" i="32"/>
  <c r="F995" i="32"/>
  <c r="G995" i="32"/>
  <c r="I995" i="32"/>
  <c r="J995" i="32"/>
  <c r="A996" i="32"/>
  <c r="C996" i="32"/>
  <c r="D996" i="32"/>
  <c r="E996" i="32"/>
  <c r="F996" i="32"/>
  <c r="G996" i="32"/>
  <c r="I996" i="32"/>
  <c r="J996" i="32"/>
  <c r="A997" i="32"/>
  <c r="C997" i="32"/>
  <c r="D997" i="32"/>
  <c r="E997" i="32"/>
  <c r="F997" i="32"/>
  <c r="G997" i="32"/>
  <c r="I997" i="32"/>
  <c r="J997" i="32"/>
  <c r="A998" i="32"/>
  <c r="C998" i="32"/>
  <c r="D998" i="32"/>
  <c r="E998" i="32"/>
  <c r="F998" i="32"/>
  <c r="G998" i="32"/>
  <c r="I998" i="32"/>
  <c r="J998" i="32"/>
  <c r="A999" i="32"/>
  <c r="C999" i="32"/>
  <c r="D999" i="32"/>
  <c r="E999" i="32"/>
  <c r="F999" i="32"/>
  <c r="G999" i="32"/>
  <c r="I999" i="32"/>
  <c r="J999" i="32"/>
  <c r="A1000" i="32"/>
  <c r="C1000" i="32"/>
  <c r="D1000" i="32"/>
  <c r="E1000" i="32"/>
  <c r="F1000" i="32"/>
  <c r="G1000" i="32"/>
  <c r="I1000" i="32"/>
  <c r="J1000" i="32"/>
  <c r="A1001" i="32"/>
  <c r="C1001" i="32"/>
  <c r="D1001" i="32"/>
  <c r="E1001" i="32"/>
  <c r="F1001" i="32"/>
  <c r="G1001" i="32"/>
  <c r="I1001" i="32"/>
  <c r="J1001" i="32"/>
  <c r="A1002" i="32"/>
  <c r="C1002" i="32"/>
  <c r="D1002" i="32"/>
  <c r="E1002" i="32"/>
  <c r="F1002" i="32"/>
  <c r="G1002" i="32"/>
  <c r="I1002" i="32"/>
  <c r="J1002" i="32"/>
  <c r="A1003" i="32"/>
  <c r="C1003" i="32"/>
  <c r="D1003" i="32"/>
  <c r="E1003" i="32"/>
  <c r="F1003" i="32"/>
  <c r="G1003" i="32"/>
  <c r="I1003" i="32"/>
  <c r="J1003" i="32"/>
  <c r="A1004" i="32"/>
  <c r="C1004" i="32"/>
  <c r="D1004" i="32"/>
  <c r="E1004" i="32"/>
  <c r="F1004" i="32"/>
  <c r="G1004" i="32"/>
  <c r="I1004" i="32"/>
  <c r="J1004" i="32"/>
  <c r="A1005" i="32"/>
  <c r="C1005" i="32"/>
  <c r="D1005" i="32"/>
  <c r="E1005" i="32"/>
  <c r="F1005" i="32"/>
  <c r="G1005" i="32"/>
  <c r="I1005" i="32"/>
  <c r="J1005" i="32"/>
  <c r="A1006" i="32"/>
  <c r="C1006" i="32"/>
  <c r="D1006" i="32"/>
  <c r="E1006" i="32"/>
  <c r="F1006" i="32"/>
  <c r="G1006" i="32"/>
  <c r="I1006" i="32"/>
  <c r="J1006" i="32"/>
  <c r="A1007" i="32"/>
  <c r="C1007" i="32"/>
  <c r="D1007" i="32"/>
  <c r="E1007" i="32"/>
  <c r="F1007" i="32"/>
  <c r="G1007" i="32"/>
  <c r="I1007" i="32"/>
  <c r="J1007" i="32"/>
  <c r="A1008" i="32"/>
  <c r="C1008" i="32"/>
  <c r="D1008" i="32"/>
  <c r="E1008" i="32"/>
  <c r="F1008" i="32"/>
  <c r="G1008" i="32"/>
  <c r="I1008" i="32"/>
  <c r="J1008" i="32"/>
  <c r="A1009" i="32"/>
  <c r="C1009" i="32"/>
  <c r="D1009" i="32"/>
  <c r="E1009" i="32"/>
  <c r="F1009" i="32"/>
  <c r="G1009" i="32"/>
  <c r="I1009" i="32"/>
  <c r="J1009" i="32"/>
  <c r="A1010" i="32"/>
  <c r="C1010" i="32"/>
  <c r="D1010" i="32"/>
  <c r="E1010" i="32"/>
  <c r="F1010" i="32"/>
  <c r="G1010" i="32"/>
  <c r="I1010" i="32"/>
  <c r="J1010" i="32"/>
  <c r="A1011" i="32"/>
  <c r="C1011" i="32"/>
  <c r="D1011" i="32"/>
  <c r="E1011" i="32"/>
  <c r="F1011" i="32"/>
  <c r="G1011" i="32"/>
  <c r="I1011" i="32"/>
  <c r="J1011" i="32"/>
  <c r="A1012" i="32"/>
  <c r="C1012" i="32"/>
  <c r="D1012" i="32"/>
  <c r="E1012" i="32"/>
  <c r="F1012" i="32"/>
  <c r="G1012" i="32"/>
  <c r="I1012" i="32"/>
  <c r="J1012" i="32"/>
  <c r="A1013" i="32"/>
  <c r="C1013" i="32"/>
  <c r="D1013" i="32"/>
  <c r="E1013" i="32"/>
  <c r="F1013" i="32"/>
  <c r="G1013" i="32"/>
  <c r="I1013" i="32"/>
  <c r="J1013" i="32"/>
  <c r="A1014" i="32"/>
  <c r="C1014" i="32"/>
  <c r="D1014" i="32"/>
  <c r="E1014" i="32"/>
  <c r="F1014" i="32"/>
  <c r="G1014" i="32"/>
  <c r="I1014" i="32"/>
  <c r="J1014" i="32"/>
  <c r="A1015" i="32"/>
  <c r="C1015" i="32"/>
  <c r="D1015" i="32"/>
  <c r="E1015" i="32"/>
  <c r="F1015" i="32"/>
  <c r="G1015" i="32"/>
  <c r="I1015" i="32"/>
  <c r="J1015" i="32"/>
  <c r="A1016" i="32"/>
  <c r="C1016" i="32"/>
  <c r="D1016" i="32"/>
  <c r="E1016" i="32"/>
  <c r="F1016" i="32"/>
  <c r="G1016" i="32"/>
  <c r="I1016" i="32"/>
  <c r="J1016" i="32"/>
  <c r="A1017" i="32"/>
  <c r="C1017" i="32"/>
  <c r="D1017" i="32"/>
  <c r="E1017" i="32"/>
  <c r="F1017" i="32"/>
  <c r="G1017" i="32"/>
  <c r="I1017" i="32"/>
  <c r="J1017" i="32"/>
  <c r="A1018" i="32"/>
  <c r="C1018" i="32"/>
  <c r="D1018" i="32"/>
  <c r="E1018" i="32"/>
  <c r="F1018" i="32"/>
  <c r="G1018" i="32"/>
  <c r="I1018" i="32"/>
  <c r="J1018" i="32"/>
  <c r="A1019" i="32"/>
  <c r="C1019" i="32"/>
  <c r="D1019" i="32"/>
  <c r="E1019" i="32"/>
  <c r="F1019" i="32"/>
  <c r="G1019" i="32"/>
  <c r="I1019" i="32"/>
  <c r="J1019" i="32"/>
  <c r="A1020" i="32"/>
  <c r="C1020" i="32"/>
  <c r="D1020" i="32"/>
  <c r="E1020" i="32"/>
  <c r="F1020" i="32"/>
  <c r="G1020" i="32"/>
  <c r="I1020" i="32"/>
  <c r="J1020" i="32"/>
  <c r="A1021" i="32"/>
  <c r="C1021" i="32"/>
  <c r="D1021" i="32"/>
  <c r="E1021" i="32"/>
  <c r="F1021" i="32"/>
  <c r="G1021" i="32"/>
  <c r="I1021" i="32"/>
  <c r="J1021" i="32"/>
  <c r="A1022" i="32"/>
  <c r="C1022" i="32"/>
  <c r="D1022" i="32"/>
  <c r="E1022" i="32"/>
  <c r="F1022" i="32"/>
  <c r="G1022" i="32"/>
  <c r="I1022" i="32"/>
  <c r="J1022" i="32"/>
  <c r="A1023" i="32"/>
  <c r="C1023" i="32"/>
  <c r="D1023" i="32"/>
  <c r="E1023" i="32"/>
  <c r="F1023" i="32"/>
  <c r="G1023" i="32"/>
  <c r="I1023" i="32"/>
  <c r="J1023" i="32"/>
  <c r="A1024" i="32"/>
  <c r="C1024" i="32"/>
  <c r="D1024" i="32"/>
  <c r="E1024" i="32"/>
  <c r="F1024" i="32"/>
  <c r="G1024" i="32"/>
  <c r="I1024" i="32"/>
  <c r="J1024" i="32"/>
  <c r="A1025" i="32"/>
  <c r="C1025" i="32"/>
  <c r="D1025" i="32"/>
  <c r="E1025" i="32"/>
  <c r="F1025" i="32"/>
  <c r="G1025" i="32"/>
  <c r="I1025" i="32"/>
  <c r="J1025" i="32"/>
  <c r="A1026" i="32"/>
  <c r="C1026" i="32"/>
  <c r="D1026" i="32"/>
  <c r="E1026" i="32"/>
  <c r="F1026" i="32"/>
  <c r="G1026" i="32"/>
  <c r="I1026" i="32"/>
  <c r="J1026" i="32"/>
  <c r="A1027" i="32"/>
  <c r="C1027" i="32"/>
  <c r="D1027" i="32"/>
  <c r="E1027" i="32"/>
  <c r="F1027" i="32"/>
  <c r="G1027" i="32"/>
  <c r="I1027" i="32"/>
  <c r="J1027" i="32"/>
  <c r="A1028" i="32"/>
  <c r="C1028" i="32"/>
  <c r="D1028" i="32"/>
  <c r="E1028" i="32"/>
  <c r="F1028" i="32"/>
  <c r="G1028" i="32"/>
  <c r="I1028" i="32"/>
  <c r="J1028" i="32"/>
  <c r="A1029" i="32"/>
  <c r="C1029" i="32"/>
  <c r="D1029" i="32"/>
  <c r="E1029" i="32"/>
  <c r="F1029" i="32"/>
  <c r="G1029" i="32"/>
  <c r="I1029" i="32"/>
  <c r="J1029" i="32"/>
  <c r="A1030" i="32"/>
  <c r="C1030" i="32"/>
  <c r="D1030" i="32"/>
  <c r="E1030" i="32"/>
  <c r="F1030" i="32"/>
  <c r="G1030" i="32"/>
  <c r="I1030" i="32"/>
  <c r="J1030" i="32"/>
  <c r="A1031" i="32"/>
  <c r="C1031" i="32"/>
  <c r="D1031" i="32"/>
  <c r="E1031" i="32"/>
  <c r="F1031" i="32"/>
  <c r="G1031" i="32"/>
  <c r="I1031" i="32"/>
  <c r="J1031" i="32"/>
  <c r="A1032" i="32"/>
  <c r="C1032" i="32"/>
  <c r="D1032" i="32"/>
  <c r="E1032" i="32"/>
  <c r="F1032" i="32"/>
  <c r="G1032" i="32"/>
  <c r="I1032" i="32"/>
  <c r="J1032" i="32"/>
  <c r="A1033" i="32"/>
  <c r="C1033" i="32"/>
  <c r="D1033" i="32"/>
  <c r="E1033" i="32"/>
  <c r="F1033" i="32"/>
  <c r="G1033" i="32"/>
  <c r="I1033" i="32"/>
  <c r="J1033" i="32"/>
  <c r="A1034" i="32"/>
  <c r="C1034" i="32"/>
  <c r="D1034" i="32"/>
  <c r="E1034" i="32"/>
  <c r="F1034" i="32"/>
  <c r="G1034" i="32"/>
  <c r="I1034" i="32"/>
  <c r="J1034" i="32"/>
  <c r="A1035" i="32"/>
  <c r="C1035" i="32"/>
  <c r="D1035" i="32"/>
  <c r="E1035" i="32"/>
  <c r="F1035" i="32"/>
  <c r="G1035" i="32"/>
  <c r="I1035" i="32"/>
  <c r="J1035" i="32"/>
  <c r="A1036" i="32"/>
  <c r="C1036" i="32"/>
  <c r="D1036" i="32"/>
  <c r="E1036" i="32"/>
  <c r="F1036" i="32"/>
  <c r="G1036" i="32"/>
  <c r="I1036" i="32"/>
  <c r="J1036" i="32"/>
  <c r="A1037" i="32"/>
  <c r="C1037" i="32"/>
  <c r="D1037" i="32"/>
  <c r="E1037" i="32"/>
  <c r="F1037" i="32"/>
  <c r="G1037" i="32"/>
  <c r="I1037" i="32"/>
  <c r="J1037" i="32"/>
  <c r="A1038" i="32"/>
  <c r="C1038" i="32"/>
  <c r="D1038" i="32"/>
  <c r="E1038" i="32"/>
  <c r="F1038" i="32"/>
  <c r="G1038" i="32"/>
  <c r="I1038" i="32"/>
  <c r="J1038" i="32"/>
  <c r="A1039" i="32"/>
  <c r="C1039" i="32"/>
  <c r="D1039" i="32"/>
  <c r="E1039" i="32"/>
  <c r="F1039" i="32"/>
  <c r="G1039" i="32"/>
  <c r="I1039" i="32"/>
  <c r="J1039" i="32"/>
  <c r="A1040" i="32"/>
  <c r="C1040" i="32"/>
  <c r="D1040" i="32"/>
  <c r="E1040" i="32"/>
  <c r="F1040" i="32"/>
  <c r="G1040" i="32"/>
  <c r="I1040" i="32"/>
  <c r="J1040" i="32"/>
  <c r="A1041" i="32"/>
  <c r="C1041" i="32"/>
  <c r="D1041" i="32"/>
  <c r="E1041" i="32"/>
  <c r="F1041" i="32"/>
  <c r="G1041" i="32"/>
  <c r="I1041" i="32"/>
  <c r="J1041" i="32"/>
  <c r="A1042" i="32"/>
  <c r="C1042" i="32"/>
  <c r="D1042" i="32"/>
  <c r="E1042" i="32"/>
  <c r="F1042" i="32"/>
  <c r="G1042" i="32"/>
  <c r="I1042" i="32"/>
  <c r="J1042" i="32"/>
  <c r="A1043" i="32"/>
  <c r="C1043" i="32"/>
  <c r="D1043" i="32"/>
  <c r="E1043" i="32"/>
  <c r="F1043" i="32"/>
  <c r="G1043" i="32"/>
  <c r="I1043" i="32"/>
  <c r="J1043" i="32"/>
  <c r="A1044" i="32"/>
  <c r="C1044" i="32"/>
  <c r="D1044" i="32"/>
  <c r="E1044" i="32"/>
  <c r="F1044" i="32"/>
  <c r="G1044" i="32"/>
  <c r="I1044" i="32"/>
  <c r="J1044" i="32"/>
  <c r="A1045" i="32"/>
  <c r="C1045" i="32"/>
  <c r="D1045" i="32"/>
  <c r="E1045" i="32"/>
  <c r="F1045" i="32"/>
  <c r="G1045" i="32"/>
  <c r="I1045" i="32"/>
  <c r="J1045" i="32"/>
  <c r="A1046" i="32"/>
  <c r="C1046" i="32"/>
  <c r="D1046" i="32"/>
  <c r="E1046" i="32"/>
  <c r="F1046" i="32"/>
  <c r="G1046" i="32"/>
  <c r="I1046" i="32"/>
  <c r="J1046" i="32"/>
  <c r="A1047" i="32"/>
  <c r="C1047" i="32"/>
  <c r="D1047" i="32"/>
  <c r="E1047" i="32"/>
  <c r="F1047" i="32"/>
  <c r="G1047" i="32"/>
  <c r="I1047" i="32"/>
  <c r="J1047" i="32"/>
  <c r="A1048" i="32"/>
  <c r="C1048" i="32"/>
  <c r="D1048" i="32"/>
  <c r="E1048" i="32"/>
  <c r="F1048" i="32"/>
  <c r="G1048" i="32"/>
  <c r="I1048" i="32"/>
  <c r="J1048" i="32"/>
  <c r="A1049" i="32"/>
  <c r="C1049" i="32"/>
  <c r="D1049" i="32"/>
  <c r="E1049" i="32"/>
  <c r="F1049" i="32"/>
  <c r="G1049" i="32"/>
  <c r="I1049" i="32"/>
  <c r="J1049" i="32"/>
  <c r="A1050" i="32"/>
  <c r="C1050" i="32"/>
  <c r="D1050" i="32"/>
  <c r="E1050" i="32"/>
  <c r="F1050" i="32"/>
  <c r="G1050" i="32"/>
  <c r="I1050" i="32"/>
  <c r="J1050" i="32"/>
  <c r="A1051" i="32"/>
  <c r="C1051" i="32"/>
  <c r="D1051" i="32"/>
  <c r="E1051" i="32"/>
  <c r="F1051" i="32"/>
  <c r="G1051" i="32"/>
  <c r="I1051" i="32"/>
  <c r="J1051" i="32"/>
  <c r="A1052" i="32"/>
  <c r="C1052" i="32"/>
  <c r="D1052" i="32"/>
  <c r="E1052" i="32"/>
  <c r="F1052" i="32"/>
  <c r="G1052" i="32"/>
  <c r="I1052" i="32"/>
  <c r="J1052" i="32"/>
  <c r="A1053" i="32"/>
  <c r="C1053" i="32"/>
  <c r="D1053" i="32"/>
  <c r="E1053" i="32"/>
  <c r="F1053" i="32"/>
  <c r="G1053" i="32"/>
  <c r="I1053" i="32"/>
  <c r="J1053" i="32"/>
  <c r="A1054" i="32"/>
  <c r="C1054" i="32"/>
  <c r="D1054" i="32"/>
  <c r="E1054" i="32"/>
  <c r="F1054" i="32"/>
  <c r="G1054" i="32"/>
  <c r="I1054" i="32"/>
  <c r="J1054" i="32"/>
  <c r="A1055" i="32"/>
  <c r="C1055" i="32"/>
  <c r="D1055" i="32"/>
  <c r="E1055" i="32"/>
  <c r="F1055" i="32"/>
  <c r="G1055" i="32"/>
  <c r="I1055" i="32"/>
  <c r="J1055" i="32"/>
  <c r="A1056" i="32"/>
  <c r="C1056" i="32"/>
  <c r="D1056" i="32"/>
  <c r="E1056" i="32"/>
  <c r="F1056" i="32"/>
  <c r="G1056" i="32"/>
  <c r="I1056" i="32"/>
  <c r="J1056" i="32"/>
  <c r="A1057" i="32"/>
  <c r="C1057" i="32"/>
  <c r="D1057" i="32"/>
  <c r="E1057" i="32"/>
  <c r="F1057" i="32"/>
  <c r="G1057" i="32"/>
  <c r="I1057" i="32"/>
  <c r="J1057" i="32"/>
  <c r="A1058" i="32"/>
  <c r="C1058" i="32"/>
  <c r="D1058" i="32"/>
  <c r="E1058" i="32"/>
  <c r="F1058" i="32"/>
  <c r="G1058" i="32"/>
  <c r="I1058" i="32"/>
  <c r="J1058" i="32"/>
  <c r="A1059" i="32"/>
  <c r="C1059" i="32"/>
  <c r="D1059" i="32"/>
  <c r="E1059" i="32"/>
  <c r="F1059" i="32"/>
  <c r="G1059" i="32"/>
  <c r="I1059" i="32"/>
  <c r="J1059" i="32"/>
  <c r="A1060" i="32"/>
  <c r="C1060" i="32"/>
  <c r="D1060" i="32"/>
  <c r="E1060" i="32"/>
  <c r="F1060" i="32"/>
  <c r="G1060" i="32"/>
  <c r="I1060" i="32"/>
  <c r="J1060" i="32"/>
  <c r="A1061" i="32"/>
  <c r="C1061" i="32"/>
  <c r="D1061" i="32"/>
  <c r="E1061" i="32"/>
  <c r="F1061" i="32"/>
  <c r="G1061" i="32"/>
  <c r="I1061" i="32"/>
  <c r="J1061" i="32"/>
  <c r="A1062" i="32"/>
  <c r="C1062" i="32"/>
  <c r="D1062" i="32"/>
  <c r="E1062" i="32"/>
  <c r="F1062" i="32"/>
  <c r="G1062" i="32"/>
  <c r="I1062" i="32"/>
  <c r="J1062" i="32"/>
  <c r="A1063" i="32"/>
  <c r="C1063" i="32"/>
  <c r="D1063" i="32"/>
  <c r="E1063" i="32"/>
  <c r="F1063" i="32"/>
  <c r="G1063" i="32"/>
  <c r="I1063" i="32"/>
  <c r="J1063" i="32"/>
  <c r="A1064" i="32"/>
  <c r="C1064" i="32"/>
  <c r="D1064" i="32"/>
  <c r="E1064" i="32"/>
  <c r="F1064" i="32"/>
  <c r="G1064" i="32"/>
  <c r="I1064" i="32"/>
  <c r="J1064" i="32"/>
  <c r="A1065" i="32"/>
  <c r="C1065" i="32"/>
  <c r="D1065" i="32"/>
  <c r="E1065" i="32"/>
  <c r="F1065" i="32"/>
  <c r="G1065" i="32"/>
  <c r="I1065" i="32"/>
  <c r="J1065" i="32"/>
  <c r="A1066" i="32"/>
  <c r="C1066" i="32"/>
  <c r="D1066" i="32"/>
  <c r="E1066" i="32"/>
  <c r="F1066" i="32"/>
  <c r="G1066" i="32"/>
  <c r="I1066" i="32"/>
  <c r="J1066" i="32"/>
  <c r="A1067" i="32"/>
  <c r="C1067" i="32"/>
  <c r="D1067" i="32"/>
  <c r="E1067" i="32"/>
  <c r="F1067" i="32"/>
  <c r="G1067" i="32"/>
  <c r="I1067" i="32"/>
  <c r="J1067" i="32"/>
  <c r="A1068" i="32"/>
  <c r="C1068" i="32"/>
  <c r="D1068" i="32"/>
  <c r="E1068" i="32"/>
  <c r="F1068" i="32"/>
  <c r="G1068" i="32"/>
  <c r="I1068" i="32"/>
  <c r="J1068" i="32"/>
  <c r="A1069" i="32"/>
  <c r="C1069" i="32"/>
  <c r="D1069" i="32"/>
  <c r="E1069" i="32"/>
  <c r="F1069" i="32"/>
  <c r="G1069" i="32"/>
  <c r="I1069" i="32"/>
  <c r="J1069" i="32"/>
  <c r="A1070" i="32"/>
  <c r="C1070" i="32"/>
  <c r="D1070" i="32"/>
  <c r="E1070" i="32"/>
  <c r="F1070" i="32"/>
  <c r="G1070" i="32"/>
  <c r="I1070" i="32"/>
  <c r="J1070" i="32"/>
  <c r="A1071" i="32"/>
  <c r="C1071" i="32"/>
  <c r="D1071" i="32"/>
  <c r="E1071" i="32"/>
  <c r="F1071" i="32"/>
  <c r="G1071" i="32"/>
  <c r="I1071" i="32"/>
  <c r="J1071" i="32"/>
  <c r="A1072" i="32"/>
  <c r="C1072" i="32"/>
  <c r="D1072" i="32"/>
  <c r="E1072" i="32"/>
  <c r="F1072" i="32"/>
  <c r="G1072" i="32"/>
  <c r="I1072" i="32"/>
  <c r="J1072" i="32"/>
  <c r="A1073" i="32"/>
  <c r="C1073" i="32"/>
  <c r="D1073" i="32"/>
  <c r="E1073" i="32"/>
  <c r="F1073" i="32"/>
  <c r="G1073" i="32"/>
  <c r="I1073" i="32"/>
  <c r="J1073" i="32"/>
  <c r="A1074" i="32"/>
  <c r="C1074" i="32"/>
  <c r="D1074" i="32"/>
  <c r="E1074" i="32"/>
  <c r="F1074" i="32"/>
  <c r="G1074" i="32"/>
  <c r="I1074" i="32"/>
  <c r="J1074" i="32"/>
  <c r="A1075" i="32"/>
  <c r="C1075" i="32"/>
  <c r="D1075" i="32"/>
  <c r="E1075" i="32"/>
  <c r="F1075" i="32"/>
  <c r="G1075" i="32"/>
  <c r="I1075" i="32"/>
  <c r="J1075" i="32"/>
  <c r="A1076" i="32"/>
  <c r="C1076" i="32"/>
  <c r="D1076" i="32"/>
  <c r="E1076" i="32"/>
  <c r="F1076" i="32"/>
  <c r="G1076" i="32"/>
  <c r="I1076" i="32"/>
  <c r="J1076" i="32"/>
  <c r="A1077" i="32"/>
  <c r="C1077" i="32"/>
  <c r="D1077" i="32"/>
  <c r="E1077" i="32"/>
  <c r="F1077" i="32"/>
  <c r="G1077" i="32"/>
  <c r="I1077" i="32"/>
  <c r="J1077" i="32"/>
  <c r="A1078" i="32"/>
  <c r="C1078" i="32"/>
  <c r="D1078" i="32"/>
  <c r="E1078" i="32"/>
  <c r="F1078" i="32"/>
  <c r="G1078" i="32"/>
  <c r="I1078" i="32"/>
  <c r="J1078" i="32"/>
  <c r="A1079" i="32"/>
  <c r="C1079" i="32"/>
  <c r="D1079" i="32"/>
  <c r="E1079" i="32"/>
  <c r="F1079" i="32"/>
  <c r="G1079" i="32"/>
  <c r="I1079" i="32"/>
  <c r="J1079" i="32"/>
  <c r="A1080" i="32"/>
  <c r="C1080" i="32"/>
  <c r="D1080" i="32"/>
  <c r="E1080" i="32"/>
  <c r="F1080" i="32"/>
  <c r="G1080" i="32"/>
  <c r="I1080" i="32"/>
  <c r="J1080" i="32"/>
  <c r="A1081" i="32"/>
  <c r="C1081" i="32"/>
  <c r="D1081" i="32"/>
  <c r="E1081" i="32"/>
  <c r="F1081" i="32"/>
  <c r="G1081" i="32"/>
  <c r="I1081" i="32"/>
  <c r="J1081" i="32"/>
  <c r="A1082" i="32"/>
  <c r="C1082" i="32"/>
  <c r="D1082" i="32"/>
  <c r="E1082" i="32"/>
  <c r="F1082" i="32"/>
  <c r="G1082" i="32"/>
  <c r="I1082" i="32"/>
  <c r="J1082" i="32"/>
  <c r="A1083" i="32"/>
  <c r="C1083" i="32"/>
  <c r="D1083" i="32"/>
  <c r="E1083" i="32"/>
  <c r="F1083" i="32"/>
  <c r="G1083" i="32"/>
  <c r="I1083" i="32"/>
  <c r="J1083" i="32"/>
  <c r="A1084" i="32"/>
  <c r="C1084" i="32"/>
  <c r="D1084" i="32"/>
  <c r="E1084" i="32"/>
  <c r="F1084" i="32"/>
  <c r="G1084" i="32"/>
  <c r="I1084" i="32"/>
  <c r="J1084" i="32"/>
  <c r="A1085" i="32"/>
  <c r="C1085" i="32"/>
  <c r="D1085" i="32"/>
  <c r="E1085" i="32"/>
  <c r="F1085" i="32"/>
  <c r="G1085" i="32"/>
  <c r="I1085" i="32"/>
  <c r="J1085" i="32"/>
  <c r="A1086" i="32"/>
  <c r="C1086" i="32"/>
  <c r="D1086" i="32"/>
  <c r="E1086" i="32"/>
  <c r="F1086" i="32"/>
  <c r="G1086" i="32"/>
  <c r="I1086" i="32"/>
  <c r="J1086" i="32"/>
  <c r="A1087" i="32"/>
  <c r="C1087" i="32"/>
  <c r="D1087" i="32"/>
  <c r="E1087" i="32"/>
  <c r="F1087" i="32"/>
  <c r="G1087" i="32"/>
  <c r="I1087" i="32"/>
  <c r="J1087" i="32"/>
  <c r="A1088" i="32"/>
  <c r="C1088" i="32"/>
  <c r="D1088" i="32"/>
  <c r="E1088" i="32"/>
  <c r="F1088" i="32"/>
  <c r="G1088" i="32"/>
  <c r="I1088" i="32"/>
  <c r="J1088" i="32"/>
  <c r="A1089" i="32"/>
  <c r="C1089" i="32"/>
  <c r="D1089" i="32"/>
  <c r="E1089" i="32"/>
  <c r="F1089" i="32"/>
  <c r="G1089" i="32"/>
  <c r="I1089" i="32"/>
  <c r="J1089" i="32"/>
  <c r="A1090" i="32"/>
  <c r="C1090" i="32"/>
  <c r="D1090" i="32"/>
  <c r="E1090" i="32"/>
  <c r="F1090" i="32"/>
  <c r="G1090" i="32"/>
  <c r="I1090" i="32"/>
  <c r="J1090" i="32"/>
  <c r="A1091" i="32"/>
  <c r="C1091" i="32"/>
  <c r="D1091" i="32"/>
  <c r="E1091" i="32"/>
  <c r="F1091" i="32"/>
  <c r="G1091" i="32"/>
  <c r="I1091" i="32"/>
  <c r="J1091" i="32"/>
  <c r="A1092" i="32"/>
  <c r="C1092" i="32"/>
  <c r="D1092" i="32"/>
  <c r="E1092" i="32"/>
  <c r="F1092" i="32"/>
  <c r="G1092" i="32"/>
  <c r="I1092" i="32"/>
  <c r="J1092" i="32"/>
  <c r="A1093" i="32"/>
  <c r="C1093" i="32"/>
  <c r="D1093" i="32"/>
  <c r="E1093" i="32"/>
  <c r="F1093" i="32"/>
  <c r="G1093" i="32"/>
  <c r="I1093" i="32"/>
  <c r="J1093" i="32"/>
  <c r="A1094" i="32"/>
  <c r="C1094" i="32"/>
  <c r="D1094" i="32"/>
  <c r="E1094" i="32"/>
  <c r="F1094" i="32"/>
  <c r="G1094" i="32"/>
  <c r="I1094" i="32"/>
  <c r="J1094" i="32"/>
  <c r="A1095" i="32"/>
  <c r="C1095" i="32"/>
  <c r="D1095" i="32"/>
  <c r="E1095" i="32"/>
  <c r="F1095" i="32"/>
  <c r="G1095" i="32"/>
  <c r="I1095" i="32"/>
  <c r="J1095" i="32"/>
  <c r="A1096" i="32"/>
  <c r="C1096" i="32"/>
  <c r="D1096" i="32"/>
  <c r="E1096" i="32"/>
  <c r="F1096" i="32"/>
  <c r="G1096" i="32"/>
  <c r="I1096" i="32"/>
  <c r="J1096" i="32"/>
  <c r="A1097" i="32"/>
  <c r="C1097" i="32"/>
  <c r="D1097" i="32"/>
  <c r="E1097" i="32"/>
  <c r="F1097" i="32"/>
  <c r="G1097" i="32"/>
  <c r="I1097" i="32"/>
  <c r="J1097" i="32"/>
  <c r="A1098" i="32"/>
  <c r="C1098" i="32"/>
  <c r="D1098" i="32"/>
  <c r="E1098" i="32"/>
  <c r="F1098" i="32"/>
  <c r="G1098" i="32"/>
  <c r="I1098" i="32"/>
  <c r="J1098" i="32"/>
  <c r="A1099" i="32"/>
  <c r="C1099" i="32"/>
  <c r="D1099" i="32"/>
  <c r="E1099" i="32"/>
  <c r="F1099" i="32"/>
  <c r="G1099" i="32"/>
  <c r="I1099" i="32"/>
  <c r="J1099" i="32"/>
  <c r="A1100" i="32"/>
  <c r="C1100" i="32"/>
  <c r="D1100" i="32"/>
  <c r="E1100" i="32"/>
  <c r="F1100" i="32"/>
  <c r="G1100" i="32"/>
  <c r="I1100" i="32"/>
  <c r="J1100" i="32"/>
  <c r="A1101" i="32"/>
  <c r="C1101" i="32"/>
  <c r="D1101" i="32"/>
  <c r="E1101" i="32"/>
  <c r="F1101" i="32"/>
  <c r="G1101" i="32"/>
  <c r="I1101" i="32"/>
  <c r="J1101" i="32"/>
  <c r="A1102" i="32"/>
  <c r="C1102" i="32"/>
  <c r="D1102" i="32"/>
  <c r="E1102" i="32"/>
  <c r="F1102" i="32"/>
  <c r="G1102" i="32"/>
  <c r="I1102" i="32"/>
  <c r="J1102" i="32"/>
  <c r="A1103" i="32"/>
  <c r="C1103" i="32"/>
  <c r="D1103" i="32"/>
  <c r="E1103" i="32"/>
  <c r="F1103" i="32"/>
  <c r="G1103" i="32"/>
  <c r="I1103" i="32"/>
  <c r="J1103" i="32"/>
  <c r="A1104" i="32"/>
  <c r="C1104" i="32"/>
  <c r="D1104" i="32"/>
  <c r="E1104" i="32"/>
  <c r="F1104" i="32"/>
  <c r="G1104" i="32"/>
  <c r="I1104" i="32"/>
  <c r="J1104" i="32"/>
  <c r="A1105" i="32"/>
  <c r="C1105" i="32"/>
  <c r="D1105" i="32"/>
  <c r="E1105" i="32"/>
  <c r="F1105" i="32"/>
  <c r="G1105" i="32"/>
  <c r="I1105" i="32"/>
  <c r="J1105" i="32"/>
  <c r="A1106" i="32"/>
  <c r="C1106" i="32"/>
  <c r="D1106" i="32"/>
  <c r="E1106" i="32"/>
  <c r="F1106" i="32"/>
  <c r="G1106" i="32"/>
  <c r="I1106" i="32"/>
  <c r="J1106" i="32"/>
  <c r="A1107" i="32"/>
  <c r="C1107" i="32"/>
  <c r="D1107" i="32"/>
  <c r="E1107" i="32"/>
  <c r="F1107" i="32"/>
  <c r="G1107" i="32"/>
  <c r="I1107" i="32"/>
  <c r="J1107" i="32"/>
  <c r="A1108" i="32"/>
  <c r="C1108" i="32"/>
  <c r="D1108" i="32"/>
  <c r="E1108" i="32"/>
  <c r="F1108" i="32"/>
  <c r="G1108" i="32"/>
  <c r="I1108" i="32"/>
  <c r="J1108" i="32"/>
  <c r="A1109" i="32"/>
  <c r="C1109" i="32"/>
  <c r="D1109" i="32"/>
  <c r="E1109" i="32"/>
  <c r="F1109" i="32"/>
  <c r="G1109" i="32"/>
  <c r="I1109" i="32"/>
  <c r="J1109" i="32"/>
  <c r="A1110" i="32"/>
  <c r="C1110" i="32"/>
  <c r="D1110" i="32"/>
  <c r="E1110" i="32"/>
  <c r="F1110" i="32"/>
  <c r="G1110" i="32"/>
  <c r="I1110" i="32"/>
  <c r="J1110" i="32"/>
  <c r="A1111" i="32"/>
  <c r="C1111" i="32"/>
  <c r="D1111" i="32"/>
  <c r="E1111" i="32"/>
  <c r="F1111" i="32"/>
  <c r="G1111" i="32"/>
  <c r="I1111" i="32"/>
  <c r="J1111" i="32"/>
  <c r="A1112" i="32"/>
  <c r="C1112" i="32"/>
  <c r="D1112" i="32"/>
  <c r="E1112" i="32"/>
  <c r="F1112" i="32"/>
  <c r="G1112" i="32"/>
  <c r="I1112" i="32"/>
  <c r="J1112" i="32"/>
  <c r="A1113" i="32"/>
  <c r="C1113" i="32"/>
  <c r="D1113" i="32"/>
  <c r="E1113" i="32"/>
  <c r="F1113" i="32"/>
  <c r="G1113" i="32"/>
  <c r="I1113" i="32"/>
  <c r="J1113" i="32"/>
  <c r="A1114" i="32"/>
  <c r="C1114" i="32"/>
  <c r="D1114" i="32"/>
  <c r="E1114" i="32"/>
  <c r="F1114" i="32"/>
  <c r="G1114" i="32"/>
  <c r="I1114" i="32"/>
  <c r="J1114" i="32"/>
  <c r="A1115" i="32"/>
  <c r="C1115" i="32"/>
  <c r="D1115" i="32"/>
  <c r="E1115" i="32"/>
  <c r="F1115" i="32"/>
  <c r="G1115" i="32"/>
  <c r="I1115" i="32"/>
  <c r="J1115" i="32"/>
  <c r="A1116" i="32"/>
  <c r="C1116" i="32"/>
  <c r="D1116" i="32"/>
  <c r="E1116" i="32"/>
  <c r="F1116" i="32"/>
  <c r="G1116" i="32"/>
  <c r="I1116" i="32"/>
  <c r="J1116" i="32"/>
  <c r="A1117" i="32"/>
  <c r="C1117" i="32"/>
  <c r="D1117" i="32"/>
  <c r="E1117" i="32"/>
  <c r="F1117" i="32"/>
  <c r="G1117" i="32"/>
  <c r="I1117" i="32"/>
  <c r="J1117" i="32"/>
  <c r="A1118" i="32"/>
  <c r="C1118" i="32"/>
  <c r="D1118" i="32"/>
  <c r="E1118" i="32"/>
  <c r="F1118" i="32"/>
  <c r="G1118" i="32"/>
  <c r="I1118" i="32"/>
  <c r="J1118" i="32"/>
  <c r="A1119" i="32"/>
  <c r="C1119" i="32"/>
  <c r="D1119" i="32"/>
  <c r="E1119" i="32"/>
  <c r="F1119" i="32"/>
  <c r="G1119" i="32"/>
  <c r="I1119" i="32"/>
  <c r="J1119" i="32"/>
  <c r="A1120" i="32"/>
  <c r="C1120" i="32"/>
  <c r="D1120" i="32"/>
  <c r="E1120" i="32"/>
  <c r="F1120" i="32"/>
  <c r="G1120" i="32"/>
  <c r="I1120" i="32"/>
  <c r="J1120" i="32"/>
  <c r="A1121" i="32"/>
  <c r="C1121" i="32"/>
  <c r="D1121" i="32"/>
  <c r="E1121" i="32"/>
  <c r="F1121" i="32"/>
  <c r="G1121" i="32"/>
  <c r="I1121" i="32"/>
  <c r="J1121" i="32"/>
  <c r="A1122" i="32"/>
  <c r="C1122" i="32"/>
  <c r="D1122" i="32"/>
  <c r="E1122" i="32"/>
  <c r="F1122" i="32"/>
  <c r="G1122" i="32"/>
  <c r="I1122" i="32"/>
  <c r="J1122" i="32"/>
  <c r="A1123" i="32"/>
  <c r="C1123" i="32"/>
  <c r="D1123" i="32"/>
  <c r="E1123" i="32"/>
  <c r="F1123" i="32"/>
  <c r="G1123" i="32"/>
  <c r="I1123" i="32"/>
  <c r="J1123" i="32"/>
  <c r="A1124" i="32"/>
  <c r="C1124" i="32"/>
  <c r="D1124" i="32"/>
  <c r="E1124" i="32"/>
  <c r="F1124" i="32"/>
  <c r="G1124" i="32"/>
  <c r="I1124" i="32"/>
  <c r="J1124" i="32"/>
  <c r="A1125" i="32"/>
  <c r="C1125" i="32"/>
  <c r="D1125" i="32"/>
  <c r="E1125" i="32"/>
  <c r="F1125" i="32"/>
  <c r="G1125" i="32"/>
  <c r="I1125" i="32"/>
  <c r="J1125" i="32"/>
  <c r="A1126" i="32"/>
  <c r="C1126" i="32"/>
  <c r="D1126" i="32"/>
  <c r="E1126" i="32"/>
  <c r="F1126" i="32"/>
  <c r="G1126" i="32"/>
  <c r="I1126" i="32"/>
  <c r="J1126" i="32"/>
  <c r="A1127" i="32"/>
  <c r="C1127" i="32"/>
  <c r="D1127" i="32"/>
  <c r="E1127" i="32"/>
  <c r="F1127" i="32"/>
  <c r="G1127" i="32"/>
  <c r="I1127" i="32"/>
  <c r="J1127" i="32"/>
  <c r="A1128" i="32"/>
  <c r="C1128" i="32"/>
  <c r="D1128" i="32"/>
  <c r="E1128" i="32"/>
  <c r="F1128" i="32"/>
  <c r="G1128" i="32"/>
  <c r="I1128" i="32"/>
  <c r="J1128" i="32"/>
  <c r="A1129" i="32"/>
  <c r="C1129" i="32"/>
  <c r="D1129" i="32"/>
  <c r="E1129" i="32"/>
  <c r="F1129" i="32"/>
  <c r="G1129" i="32"/>
  <c r="I1129" i="32"/>
  <c r="J1129" i="32"/>
  <c r="A1130" i="32"/>
  <c r="C1130" i="32"/>
  <c r="D1130" i="32"/>
  <c r="E1130" i="32"/>
  <c r="F1130" i="32"/>
  <c r="G1130" i="32"/>
  <c r="I1130" i="32"/>
  <c r="J1130" i="32"/>
  <c r="A1131" i="32"/>
  <c r="C1131" i="32"/>
  <c r="D1131" i="32"/>
  <c r="E1131" i="32"/>
  <c r="F1131" i="32"/>
  <c r="G1131" i="32"/>
  <c r="I1131" i="32"/>
  <c r="J1131" i="32"/>
  <c r="A1132" i="32"/>
  <c r="C1132" i="32"/>
  <c r="D1132" i="32"/>
  <c r="E1132" i="32"/>
  <c r="F1132" i="32"/>
  <c r="G1132" i="32"/>
  <c r="I1132" i="32"/>
  <c r="J1132" i="32"/>
  <c r="A1133" i="32"/>
  <c r="C1133" i="32"/>
  <c r="D1133" i="32"/>
  <c r="E1133" i="32"/>
  <c r="F1133" i="32"/>
  <c r="G1133" i="32"/>
  <c r="I1133" i="32"/>
  <c r="J1133" i="32"/>
  <c r="A1134" i="32"/>
  <c r="C1134" i="32"/>
  <c r="D1134" i="32"/>
  <c r="E1134" i="32"/>
  <c r="F1134" i="32"/>
  <c r="G1134" i="32"/>
  <c r="I1134" i="32"/>
  <c r="J1134" i="32"/>
  <c r="A1135" i="32"/>
  <c r="C1135" i="32"/>
  <c r="D1135" i="32"/>
  <c r="E1135" i="32"/>
  <c r="F1135" i="32"/>
  <c r="G1135" i="32"/>
  <c r="I1135" i="32"/>
  <c r="J1135" i="32"/>
  <c r="A1136" i="32"/>
  <c r="C1136" i="32"/>
  <c r="D1136" i="32"/>
  <c r="E1136" i="32"/>
  <c r="F1136" i="32"/>
  <c r="G1136" i="32"/>
  <c r="I1136" i="32"/>
  <c r="J1136" i="32"/>
  <c r="A1137" i="32"/>
  <c r="C1137" i="32"/>
  <c r="D1137" i="32"/>
  <c r="E1137" i="32"/>
  <c r="F1137" i="32"/>
  <c r="G1137" i="32"/>
  <c r="I1137" i="32"/>
  <c r="J1137" i="32"/>
  <c r="A1138" i="32"/>
  <c r="C1138" i="32"/>
  <c r="D1138" i="32"/>
  <c r="E1138" i="32"/>
  <c r="F1138" i="32"/>
  <c r="G1138" i="32"/>
  <c r="I1138" i="32"/>
  <c r="J1138" i="32"/>
  <c r="A1139" i="32"/>
  <c r="C1139" i="32"/>
  <c r="D1139" i="32"/>
  <c r="E1139" i="32"/>
  <c r="F1139" i="32"/>
  <c r="G1139" i="32"/>
  <c r="I1139" i="32"/>
  <c r="J1139" i="32"/>
  <c r="A1140" i="32"/>
  <c r="C1140" i="32"/>
  <c r="D1140" i="32"/>
  <c r="E1140" i="32"/>
  <c r="F1140" i="32"/>
  <c r="G1140" i="32"/>
  <c r="I1140" i="32"/>
  <c r="J1140" i="32"/>
  <c r="A1141" i="32"/>
  <c r="C1141" i="32"/>
  <c r="D1141" i="32"/>
  <c r="E1141" i="32"/>
  <c r="F1141" i="32"/>
  <c r="G1141" i="32"/>
  <c r="I1141" i="32"/>
  <c r="J1141" i="32"/>
  <c r="A1142" i="32"/>
  <c r="C1142" i="32"/>
  <c r="D1142" i="32"/>
  <c r="E1142" i="32"/>
  <c r="F1142" i="32"/>
  <c r="G1142" i="32"/>
  <c r="I1142" i="32"/>
  <c r="J1142" i="32"/>
  <c r="A1143" i="32"/>
  <c r="C1143" i="32"/>
  <c r="D1143" i="32"/>
  <c r="E1143" i="32"/>
  <c r="F1143" i="32"/>
  <c r="G1143" i="32"/>
  <c r="I1143" i="32"/>
  <c r="J1143" i="32"/>
  <c r="A1144" i="32"/>
  <c r="C1144" i="32"/>
  <c r="D1144" i="32"/>
  <c r="E1144" i="32"/>
  <c r="F1144" i="32"/>
  <c r="G1144" i="32"/>
  <c r="I1144" i="32"/>
  <c r="J1144" i="32"/>
  <c r="A1145" i="32"/>
  <c r="C1145" i="32"/>
  <c r="D1145" i="32"/>
  <c r="E1145" i="32"/>
  <c r="F1145" i="32"/>
  <c r="G1145" i="32"/>
  <c r="I1145" i="32"/>
  <c r="J1145" i="32"/>
  <c r="A1146" i="32"/>
  <c r="C1146" i="32"/>
  <c r="D1146" i="32"/>
  <c r="E1146" i="32"/>
  <c r="F1146" i="32"/>
  <c r="G1146" i="32"/>
  <c r="I1146" i="32"/>
  <c r="J1146" i="32"/>
  <c r="A1147" i="32"/>
  <c r="C1147" i="32"/>
  <c r="D1147" i="32"/>
  <c r="E1147" i="32"/>
  <c r="F1147" i="32"/>
  <c r="G1147" i="32"/>
  <c r="I1147" i="32"/>
  <c r="J1147" i="32"/>
  <c r="A1148" i="32"/>
  <c r="C1148" i="32"/>
  <c r="D1148" i="32"/>
  <c r="E1148" i="32"/>
  <c r="F1148" i="32"/>
  <c r="G1148" i="32"/>
  <c r="I1148" i="32"/>
  <c r="J1148" i="32"/>
  <c r="A1149" i="32"/>
  <c r="C1149" i="32"/>
  <c r="D1149" i="32"/>
  <c r="E1149" i="32"/>
  <c r="F1149" i="32"/>
  <c r="G1149" i="32"/>
  <c r="I1149" i="32"/>
  <c r="J1149" i="32"/>
  <c r="A1150" i="32"/>
  <c r="C1150" i="32"/>
  <c r="D1150" i="32"/>
  <c r="E1150" i="32"/>
  <c r="F1150" i="32"/>
  <c r="G1150" i="32"/>
  <c r="I1150" i="32"/>
  <c r="J1150" i="32"/>
  <c r="A1151" i="32"/>
  <c r="C1151" i="32"/>
  <c r="D1151" i="32"/>
  <c r="E1151" i="32"/>
  <c r="F1151" i="32"/>
  <c r="G1151" i="32"/>
  <c r="I1151" i="32"/>
  <c r="J1151" i="32"/>
  <c r="A1152" i="32"/>
  <c r="C1152" i="32"/>
  <c r="D1152" i="32"/>
  <c r="E1152" i="32"/>
  <c r="F1152" i="32"/>
  <c r="G1152" i="32"/>
  <c r="I1152" i="32"/>
  <c r="J1152" i="32"/>
  <c r="A1153" i="32"/>
  <c r="C1153" i="32"/>
  <c r="D1153" i="32"/>
  <c r="E1153" i="32"/>
  <c r="F1153" i="32"/>
  <c r="G1153" i="32"/>
  <c r="I1153" i="32"/>
  <c r="J1153" i="32"/>
  <c r="A1154" i="32"/>
  <c r="C1154" i="32"/>
  <c r="D1154" i="32"/>
  <c r="E1154" i="32"/>
  <c r="F1154" i="32"/>
  <c r="G1154" i="32"/>
  <c r="I1154" i="32"/>
  <c r="J1154" i="32"/>
  <c r="A1155" i="32"/>
  <c r="C1155" i="32"/>
  <c r="D1155" i="32"/>
  <c r="E1155" i="32"/>
  <c r="F1155" i="32"/>
  <c r="G1155" i="32"/>
  <c r="I1155" i="32"/>
  <c r="J1155" i="32"/>
  <c r="A1156" i="32"/>
  <c r="C1156" i="32"/>
  <c r="D1156" i="32"/>
  <c r="E1156" i="32"/>
  <c r="F1156" i="32"/>
  <c r="G1156" i="32"/>
  <c r="I1156" i="32"/>
  <c r="J1156" i="32"/>
  <c r="A1157" i="32"/>
  <c r="C1157" i="32"/>
  <c r="D1157" i="32"/>
  <c r="E1157" i="32"/>
  <c r="F1157" i="32"/>
  <c r="G1157" i="32"/>
  <c r="I1157" i="32"/>
  <c r="J1157" i="32"/>
  <c r="A1158" i="32"/>
  <c r="C1158" i="32"/>
  <c r="D1158" i="32"/>
  <c r="E1158" i="32"/>
  <c r="F1158" i="32"/>
  <c r="G1158" i="32"/>
  <c r="I1158" i="32"/>
  <c r="J1158" i="32"/>
  <c r="A1159" i="32"/>
  <c r="C1159" i="32"/>
  <c r="D1159" i="32"/>
  <c r="E1159" i="32"/>
  <c r="F1159" i="32"/>
  <c r="G1159" i="32"/>
  <c r="I1159" i="32"/>
  <c r="J1159" i="32"/>
  <c r="A1160" i="32"/>
  <c r="C1160" i="32"/>
  <c r="D1160" i="32"/>
  <c r="E1160" i="32"/>
  <c r="F1160" i="32"/>
  <c r="G1160" i="32"/>
  <c r="I1160" i="32"/>
  <c r="J1160" i="32"/>
  <c r="A1161" i="32"/>
  <c r="C1161" i="32"/>
  <c r="D1161" i="32"/>
  <c r="E1161" i="32"/>
  <c r="F1161" i="32"/>
  <c r="G1161" i="32"/>
  <c r="I1161" i="32"/>
  <c r="J1161" i="32"/>
  <c r="A1162" i="32"/>
  <c r="C1162" i="32"/>
  <c r="D1162" i="32"/>
  <c r="E1162" i="32"/>
  <c r="F1162" i="32"/>
  <c r="G1162" i="32"/>
  <c r="I1162" i="32"/>
  <c r="J1162" i="32"/>
  <c r="A1163" i="32"/>
  <c r="C1163" i="32"/>
  <c r="D1163" i="32"/>
  <c r="E1163" i="32"/>
  <c r="F1163" i="32"/>
  <c r="G1163" i="32"/>
  <c r="I1163" i="32"/>
  <c r="J1163" i="32"/>
  <c r="A1164" i="32"/>
  <c r="C1164" i="32"/>
  <c r="D1164" i="32"/>
  <c r="E1164" i="32"/>
  <c r="F1164" i="32"/>
  <c r="G1164" i="32"/>
  <c r="I1164" i="32"/>
  <c r="J1164" i="32"/>
  <c r="A1165" i="32"/>
  <c r="C1165" i="32"/>
  <c r="D1165" i="32"/>
  <c r="E1165" i="32"/>
  <c r="F1165" i="32"/>
  <c r="G1165" i="32"/>
  <c r="I1165" i="32"/>
  <c r="J1165" i="32"/>
  <c r="A1166" i="32"/>
  <c r="C1166" i="32"/>
  <c r="D1166" i="32"/>
  <c r="E1166" i="32"/>
  <c r="F1166" i="32"/>
  <c r="G1166" i="32"/>
  <c r="I1166" i="32"/>
  <c r="J1166" i="32"/>
  <c r="A1167" i="32"/>
  <c r="C1167" i="32"/>
  <c r="D1167" i="32"/>
  <c r="E1167" i="32"/>
  <c r="F1167" i="32"/>
  <c r="G1167" i="32"/>
  <c r="I1167" i="32"/>
  <c r="J1167" i="32"/>
  <c r="A1168" i="32"/>
  <c r="C1168" i="32"/>
  <c r="D1168" i="32"/>
  <c r="E1168" i="32"/>
  <c r="F1168" i="32"/>
  <c r="G1168" i="32"/>
  <c r="I1168" i="32"/>
  <c r="J1168" i="32"/>
  <c r="A1169" i="32"/>
  <c r="C1169" i="32"/>
  <c r="D1169" i="32"/>
  <c r="E1169" i="32"/>
  <c r="F1169" i="32"/>
  <c r="G1169" i="32"/>
  <c r="I1169" i="32"/>
  <c r="J1169" i="32"/>
  <c r="A1170" i="32"/>
  <c r="C1170" i="32"/>
  <c r="D1170" i="32"/>
  <c r="E1170" i="32"/>
  <c r="F1170" i="32"/>
  <c r="G1170" i="32"/>
  <c r="I1170" i="32"/>
  <c r="J1170" i="32"/>
  <c r="A1171" i="32"/>
  <c r="C1171" i="32"/>
  <c r="D1171" i="32"/>
  <c r="E1171" i="32"/>
  <c r="F1171" i="32"/>
  <c r="G1171" i="32"/>
  <c r="I1171" i="32"/>
  <c r="J1171" i="32"/>
  <c r="A1172" i="32"/>
  <c r="C1172" i="32"/>
  <c r="D1172" i="32"/>
  <c r="E1172" i="32"/>
  <c r="F1172" i="32"/>
  <c r="G1172" i="32"/>
  <c r="I1172" i="32"/>
  <c r="J1172" i="32"/>
  <c r="A1173" i="32"/>
  <c r="C1173" i="32"/>
  <c r="D1173" i="32"/>
  <c r="E1173" i="32"/>
  <c r="F1173" i="32"/>
  <c r="G1173" i="32"/>
  <c r="I1173" i="32"/>
  <c r="J1173" i="32"/>
  <c r="A1174" i="32"/>
  <c r="C1174" i="32"/>
  <c r="D1174" i="32"/>
  <c r="E1174" i="32"/>
  <c r="F1174" i="32"/>
  <c r="G1174" i="32"/>
  <c r="I1174" i="32"/>
  <c r="J1174" i="32"/>
  <c r="A1175" i="32"/>
  <c r="C1175" i="32"/>
  <c r="D1175" i="32"/>
  <c r="E1175" i="32"/>
  <c r="F1175" i="32"/>
  <c r="G1175" i="32"/>
  <c r="I1175" i="32"/>
  <c r="J1175" i="32"/>
  <c r="A1176" i="32"/>
  <c r="C1176" i="32"/>
  <c r="D1176" i="32"/>
  <c r="E1176" i="32"/>
  <c r="F1176" i="32"/>
  <c r="G1176" i="32"/>
  <c r="I1176" i="32"/>
  <c r="J1176" i="32"/>
  <c r="A1177" i="32"/>
  <c r="C1177" i="32"/>
  <c r="D1177" i="32"/>
  <c r="E1177" i="32"/>
  <c r="F1177" i="32"/>
  <c r="G1177" i="32"/>
  <c r="I1177" i="32"/>
  <c r="J1177" i="32"/>
  <c r="A1178" i="32"/>
  <c r="C1178" i="32"/>
  <c r="D1178" i="32"/>
  <c r="E1178" i="32"/>
  <c r="F1178" i="32"/>
  <c r="G1178" i="32"/>
  <c r="I1178" i="32"/>
  <c r="J1178" i="32"/>
  <c r="A1179" i="32"/>
  <c r="C1179" i="32"/>
  <c r="D1179" i="32"/>
  <c r="E1179" i="32"/>
  <c r="F1179" i="32"/>
  <c r="G1179" i="32"/>
  <c r="I1179" i="32"/>
  <c r="J1179" i="32"/>
  <c r="A1180" i="32"/>
  <c r="C1180" i="32"/>
  <c r="D1180" i="32"/>
  <c r="E1180" i="32"/>
  <c r="F1180" i="32"/>
  <c r="G1180" i="32"/>
  <c r="I1180" i="32"/>
  <c r="J1180" i="32"/>
  <c r="A1181" i="32"/>
  <c r="C1181" i="32"/>
  <c r="D1181" i="32"/>
  <c r="E1181" i="32"/>
  <c r="F1181" i="32"/>
  <c r="G1181" i="32"/>
  <c r="I1181" i="32"/>
  <c r="J1181" i="32"/>
  <c r="A1182" i="32"/>
  <c r="C1182" i="32"/>
  <c r="D1182" i="32"/>
  <c r="E1182" i="32"/>
  <c r="F1182" i="32"/>
  <c r="G1182" i="32"/>
  <c r="I1182" i="32"/>
  <c r="J1182" i="32"/>
  <c r="A1183" i="32"/>
  <c r="C1183" i="32"/>
  <c r="D1183" i="32"/>
  <c r="E1183" i="32"/>
  <c r="F1183" i="32"/>
  <c r="G1183" i="32"/>
  <c r="I1183" i="32"/>
  <c r="J1183" i="32"/>
  <c r="A1184" i="32"/>
  <c r="C1184" i="32"/>
  <c r="D1184" i="32"/>
  <c r="E1184" i="32"/>
  <c r="F1184" i="32"/>
  <c r="G1184" i="32"/>
  <c r="I1184" i="32"/>
  <c r="J1184" i="32"/>
  <c r="A1185" i="32"/>
  <c r="C1185" i="32"/>
  <c r="D1185" i="32"/>
  <c r="E1185" i="32"/>
  <c r="F1185" i="32"/>
  <c r="G1185" i="32"/>
  <c r="I1185" i="32"/>
  <c r="J1185" i="32"/>
  <c r="A1186" i="32"/>
  <c r="C1186" i="32"/>
  <c r="D1186" i="32"/>
  <c r="E1186" i="32"/>
  <c r="F1186" i="32"/>
  <c r="G1186" i="32"/>
  <c r="I1186" i="32"/>
  <c r="J1186" i="32"/>
  <c r="A1187" i="32"/>
  <c r="C1187" i="32"/>
  <c r="D1187" i="32"/>
  <c r="E1187" i="32"/>
  <c r="F1187" i="32"/>
  <c r="G1187" i="32"/>
  <c r="I1187" i="32"/>
  <c r="J1187" i="32"/>
  <c r="A1188" i="32"/>
  <c r="C1188" i="32"/>
  <c r="D1188" i="32"/>
  <c r="E1188" i="32"/>
  <c r="F1188" i="32"/>
  <c r="G1188" i="32"/>
  <c r="I1188" i="32"/>
  <c r="J1188" i="32"/>
  <c r="A1189" i="32"/>
  <c r="C1189" i="32"/>
  <c r="D1189" i="32"/>
  <c r="E1189" i="32"/>
  <c r="F1189" i="32"/>
  <c r="G1189" i="32"/>
  <c r="I1189" i="32"/>
  <c r="J1189" i="32"/>
  <c r="A1190" i="32"/>
  <c r="C1190" i="32"/>
  <c r="D1190" i="32"/>
  <c r="E1190" i="32"/>
  <c r="F1190" i="32"/>
  <c r="G1190" i="32"/>
  <c r="I1190" i="32"/>
  <c r="J1190" i="32"/>
  <c r="A1191" i="32"/>
  <c r="C1191" i="32"/>
  <c r="D1191" i="32"/>
  <c r="E1191" i="32"/>
  <c r="F1191" i="32"/>
  <c r="G1191" i="32"/>
  <c r="I1191" i="32"/>
  <c r="J1191" i="32"/>
  <c r="A1192" i="32"/>
  <c r="C1192" i="32"/>
  <c r="D1192" i="32"/>
  <c r="E1192" i="32"/>
  <c r="F1192" i="32"/>
  <c r="G1192" i="32"/>
  <c r="I1192" i="32"/>
  <c r="J1192" i="32"/>
  <c r="A1193" i="32"/>
  <c r="C1193" i="32"/>
  <c r="D1193" i="32"/>
  <c r="E1193" i="32"/>
  <c r="F1193" i="32"/>
  <c r="G1193" i="32"/>
  <c r="I1193" i="32"/>
  <c r="J1193" i="32"/>
  <c r="A1194" i="32"/>
  <c r="C1194" i="32"/>
  <c r="D1194" i="32"/>
  <c r="E1194" i="32"/>
  <c r="F1194" i="32"/>
  <c r="G1194" i="32"/>
  <c r="I1194" i="32"/>
  <c r="J1194" i="32"/>
  <c r="A1195" i="32"/>
  <c r="C1195" i="32"/>
  <c r="D1195" i="32"/>
  <c r="E1195" i="32"/>
  <c r="F1195" i="32"/>
  <c r="G1195" i="32"/>
  <c r="I1195" i="32"/>
  <c r="J1195" i="32"/>
  <c r="A1196" i="32"/>
  <c r="C1196" i="32"/>
  <c r="D1196" i="32"/>
  <c r="E1196" i="32"/>
  <c r="F1196" i="32"/>
  <c r="G1196" i="32"/>
  <c r="I1196" i="32"/>
  <c r="J1196" i="32"/>
  <c r="A1197" i="32"/>
  <c r="C1197" i="32"/>
  <c r="D1197" i="32"/>
  <c r="E1197" i="32"/>
  <c r="F1197" i="32"/>
  <c r="G1197" i="32"/>
  <c r="I1197" i="32"/>
  <c r="J1197" i="32"/>
  <c r="A1198" i="32"/>
  <c r="C1198" i="32"/>
  <c r="D1198" i="32"/>
  <c r="E1198" i="32"/>
  <c r="F1198" i="32"/>
  <c r="G1198" i="32"/>
  <c r="I1198" i="32"/>
  <c r="J1198" i="32"/>
  <c r="A1199" i="32"/>
  <c r="C1199" i="32"/>
  <c r="D1199" i="32"/>
  <c r="E1199" i="32"/>
  <c r="F1199" i="32"/>
  <c r="G1199" i="32"/>
  <c r="I1199" i="32"/>
  <c r="J1199" i="32"/>
  <c r="A1200" i="32"/>
  <c r="C1200" i="32"/>
  <c r="D1200" i="32"/>
  <c r="E1200" i="32"/>
  <c r="F1200" i="32"/>
  <c r="G1200" i="32"/>
  <c r="I1200" i="32"/>
  <c r="J1200" i="32"/>
  <c r="A1201" i="32"/>
  <c r="C1201" i="32"/>
  <c r="D1201" i="32"/>
  <c r="E1201" i="32"/>
  <c r="F1201" i="32"/>
  <c r="G1201" i="32"/>
  <c r="I1201" i="32"/>
  <c r="J1201" i="32"/>
  <c r="A1202" i="32"/>
  <c r="C1202" i="32"/>
  <c r="D1202" i="32"/>
  <c r="E1202" i="32"/>
  <c r="F1202" i="32"/>
  <c r="G1202" i="32"/>
  <c r="I1202" i="32"/>
  <c r="J1202" i="32"/>
  <c r="A1203" i="32"/>
  <c r="C1203" i="32"/>
  <c r="D1203" i="32"/>
  <c r="E1203" i="32"/>
  <c r="F1203" i="32"/>
  <c r="G1203" i="32"/>
  <c r="I1203" i="32"/>
  <c r="J1203" i="32"/>
  <c r="A1204" i="32"/>
  <c r="C1204" i="32"/>
  <c r="D1204" i="32"/>
  <c r="E1204" i="32"/>
  <c r="F1204" i="32"/>
  <c r="G1204" i="32"/>
  <c r="I1204" i="32"/>
  <c r="J1204" i="32"/>
  <c r="A1205" i="32"/>
  <c r="C1205" i="32"/>
  <c r="D1205" i="32"/>
  <c r="E1205" i="32"/>
  <c r="F1205" i="32"/>
  <c r="G1205" i="32"/>
  <c r="I1205" i="32"/>
  <c r="J1205" i="32"/>
  <c r="A1206" i="32"/>
  <c r="C1206" i="32"/>
  <c r="D1206" i="32"/>
  <c r="E1206" i="32"/>
  <c r="F1206" i="32"/>
  <c r="G1206" i="32"/>
  <c r="I1206" i="32"/>
  <c r="J1206" i="32"/>
  <c r="A1207" i="32"/>
  <c r="C1207" i="32"/>
  <c r="D1207" i="32"/>
  <c r="E1207" i="32"/>
  <c r="F1207" i="32"/>
  <c r="G1207" i="32"/>
  <c r="I1207" i="32"/>
  <c r="J1207" i="32"/>
  <c r="A1208" i="32"/>
  <c r="C1208" i="32"/>
  <c r="D1208" i="32"/>
  <c r="E1208" i="32"/>
  <c r="F1208" i="32"/>
  <c r="G1208" i="32"/>
  <c r="I1208" i="32"/>
  <c r="J1208" i="32"/>
  <c r="A1209" i="32"/>
  <c r="C1209" i="32"/>
  <c r="D1209" i="32"/>
  <c r="E1209" i="32"/>
  <c r="F1209" i="32"/>
  <c r="G1209" i="32"/>
  <c r="I1209" i="32"/>
  <c r="J1209" i="32"/>
  <c r="A1210" i="32"/>
  <c r="C1210" i="32"/>
  <c r="D1210" i="32"/>
  <c r="E1210" i="32"/>
  <c r="F1210" i="32"/>
  <c r="G1210" i="32"/>
  <c r="I1210" i="32"/>
  <c r="J1210" i="32"/>
  <c r="A1211" i="32"/>
  <c r="C1211" i="32"/>
  <c r="D1211" i="32"/>
  <c r="E1211" i="32"/>
  <c r="F1211" i="32"/>
  <c r="G1211" i="32"/>
  <c r="I1211" i="32"/>
  <c r="J1211" i="32"/>
  <c r="A1212" i="32"/>
  <c r="C1212" i="32"/>
  <c r="D1212" i="32"/>
  <c r="E1212" i="32"/>
  <c r="F1212" i="32"/>
  <c r="G1212" i="32"/>
  <c r="I1212" i="32"/>
  <c r="J1212" i="32"/>
  <c r="A1213" i="32"/>
  <c r="C1213" i="32"/>
  <c r="D1213" i="32"/>
  <c r="E1213" i="32"/>
  <c r="F1213" i="32"/>
  <c r="G1213" i="32"/>
  <c r="I1213" i="32"/>
  <c r="J1213" i="32"/>
  <c r="A1214" i="32"/>
  <c r="C1214" i="32"/>
  <c r="D1214" i="32"/>
  <c r="E1214" i="32"/>
  <c r="F1214" i="32"/>
  <c r="G1214" i="32"/>
  <c r="I1214" i="32"/>
  <c r="J1214" i="32"/>
  <c r="A1215" i="32"/>
  <c r="C1215" i="32"/>
  <c r="D1215" i="32"/>
  <c r="E1215" i="32"/>
  <c r="F1215" i="32"/>
  <c r="G1215" i="32"/>
  <c r="I1215" i="32"/>
  <c r="J1215" i="32"/>
  <c r="A1216" i="32"/>
  <c r="C1216" i="32"/>
  <c r="D1216" i="32"/>
  <c r="E1216" i="32"/>
  <c r="F1216" i="32"/>
  <c r="G1216" i="32"/>
  <c r="I1216" i="32"/>
  <c r="J1216" i="32"/>
  <c r="A1217" i="32"/>
  <c r="C1217" i="32"/>
  <c r="D1217" i="32"/>
  <c r="E1217" i="32"/>
  <c r="F1217" i="32"/>
  <c r="G1217" i="32"/>
  <c r="I1217" i="32"/>
  <c r="J1217" i="32"/>
  <c r="A1218" i="32"/>
  <c r="C1218" i="32"/>
  <c r="D1218" i="32"/>
  <c r="E1218" i="32"/>
  <c r="F1218" i="32"/>
  <c r="G1218" i="32"/>
  <c r="I1218" i="32"/>
  <c r="J1218" i="32"/>
  <c r="A1219" i="32"/>
  <c r="C1219" i="32"/>
  <c r="D1219" i="32"/>
  <c r="E1219" i="32"/>
  <c r="F1219" i="32"/>
  <c r="G1219" i="32"/>
  <c r="I1219" i="32"/>
  <c r="J1219" i="32"/>
  <c r="A1220" i="32"/>
  <c r="C1220" i="32"/>
  <c r="D1220" i="32"/>
  <c r="E1220" i="32"/>
  <c r="F1220" i="32"/>
  <c r="G1220" i="32"/>
  <c r="I1220" i="32"/>
  <c r="J1220" i="32"/>
  <c r="A1221" i="32"/>
  <c r="C1221" i="32"/>
  <c r="D1221" i="32"/>
  <c r="E1221" i="32"/>
  <c r="F1221" i="32"/>
  <c r="G1221" i="32"/>
  <c r="I1221" i="32"/>
  <c r="J1221" i="32"/>
  <c r="A1222" i="32"/>
  <c r="C1222" i="32"/>
  <c r="D1222" i="32"/>
  <c r="E1222" i="32"/>
  <c r="F1222" i="32"/>
  <c r="G1222" i="32"/>
  <c r="I1222" i="32"/>
  <c r="J1222" i="32"/>
  <c r="A1223" i="32"/>
  <c r="C1223" i="32"/>
  <c r="D1223" i="32"/>
  <c r="E1223" i="32"/>
  <c r="F1223" i="32"/>
  <c r="G1223" i="32"/>
  <c r="I1223" i="32"/>
  <c r="J1223" i="32"/>
  <c r="A1224" i="32"/>
  <c r="C1224" i="32"/>
  <c r="D1224" i="32"/>
  <c r="E1224" i="32"/>
  <c r="F1224" i="32"/>
  <c r="G1224" i="32"/>
  <c r="I1224" i="32"/>
  <c r="J1224" i="32"/>
  <c r="A1225" i="32"/>
  <c r="C1225" i="32"/>
  <c r="D1225" i="32"/>
  <c r="E1225" i="32"/>
  <c r="F1225" i="32"/>
  <c r="G1225" i="32"/>
  <c r="I1225" i="32"/>
  <c r="J1225" i="32"/>
  <c r="A1226" i="32"/>
  <c r="C1226" i="32"/>
  <c r="D1226" i="32"/>
  <c r="E1226" i="32"/>
  <c r="F1226" i="32"/>
  <c r="G1226" i="32"/>
  <c r="I1226" i="32"/>
  <c r="J1226" i="32"/>
  <c r="A1227" i="32"/>
  <c r="C1227" i="32"/>
  <c r="D1227" i="32"/>
  <c r="E1227" i="32"/>
  <c r="F1227" i="32"/>
  <c r="G1227" i="32"/>
  <c r="I1227" i="32"/>
  <c r="J1227" i="32"/>
  <c r="A1228" i="32"/>
  <c r="C1228" i="32"/>
  <c r="D1228" i="32"/>
  <c r="E1228" i="32"/>
  <c r="F1228" i="32"/>
  <c r="G1228" i="32"/>
  <c r="I1228" i="32"/>
  <c r="J1228" i="32"/>
  <c r="A1229" i="32"/>
  <c r="C1229" i="32"/>
  <c r="D1229" i="32"/>
  <c r="E1229" i="32"/>
  <c r="F1229" i="32"/>
  <c r="G1229" i="32"/>
  <c r="I1229" i="32"/>
  <c r="J1229" i="32"/>
  <c r="A1230" i="32"/>
  <c r="C1230" i="32"/>
  <c r="D1230" i="32"/>
  <c r="E1230" i="32"/>
  <c r="F1230" i="32"/>
  <c r="G1230" i="32"/>
  <c r="I1230" i="32"/>
  <c r="J1230" i="32"/>
  <c r="A1231" i="32"/>
  <c r="C1231" i="32"/>
  <c r="D1231" i="32"/>
  <c r="E1231" i="32"/>
  <c r="F1231" i="32"/>
  <c r="G1231" i="32"/>
  <c r="I1231" i="32"/>
  <c r="J1231" i="32"/>
  <c r="A1232" i="32"/>
  <c r="C1232" i="32"/>
  <c r="D1232" i="32"/>
  <c r="E1232" i="32"/>
  <c r="F1232" i="32"/>
  <c r="G1232" i="32"/>
  <c r="I1232" i="32"/>
  <c r="J1232" i="32"/>
  <c r="A1233" i="32"/>
  <c r="C1233" i="32"/>
  <c r="D1233" i="32"/>
  <c r="E1233" i="32"/>
  <c r="F1233" i="32"/>
  <c r="G1233" i="32"/>
  <c r="I1233" i="32"/>
  <c r="J1233" i="32"/>
  <c r="A1234" i="32"/>
  <c r="C1234" i="32"/>
  <c r="D1234" i="32"/>
  <c r="E1234" i="32"/>
  <c r="F1234" i="32"/>
  <c r="G1234" i="32"/>
  <c r="I1234" i="32"/>
  <c r="J1234" i="32"/>
  <c r="A1235" i="32"/>
  <c r="C1235" i="32"/>
  <c r="D1235" i="32"/>
  <c r="E1235" i="32"/>
  <c r="F1235" i="32"/>
  <c r="G1235" i="32"/>
  <c r="I1235" i="32"/>
  <c r="J1235" i="32"/>
  <c r="A1236" i="32"/>
  <c r="C1236" i="32"/>
  <c r="D1236" i="32"/>
  <c r="E1236" i="32"/>
  <c r="F1236" i="32"/>
  <c r="G1236" i="32"/>
  <c r="I1236" i="32"/>
  <c r="J1236" i="32"/>
  <c r="A1237" i="32"/>
  <c r="C1237" i="32"/>
  <c r="D1237" i="32"/>
  <c r="E1237" i="32"/>
  <c r="F1237" i="32"/>
  <c r="G1237" i="32"/>
  <c r="I1237" i="32"/>
  <c r="J1237" i="32"/>
  <c r="A1238" i="32"/>
  <c r="C1238" i="32"/>
  <c r="D1238" i="32"/>
  <c r="E1238" i="32"/>
  <c r="F1238" i="32"/>
  <c r="G1238" i="32"/>
  <c r="I1238" i="32"/>
  <c r="J1238" i="32"/>
  <c r="A1239" i="32"/>
  <c r="C1239" i="32"/>
  <c r="D1239" i="32"/>
  <c r="E1239" i="32"/>
  <c r="F1239" i="32"/>
  <c r="G1239" i="32"/>
  <c r="I1239" i="32"/>
  <c r="J1239" i="32"/>
  <c r="A1240" i="32"/>
  <c r="C1240" i="32"/>
  <c r="D1240" i="32"/>
  <c r="E1240" i="32"/>
  <c r="F1240" i="32"/>
  <c r="G1240" i="32"/>
  <c r="I1240" i="32"/>
  <c r="J1240" i="32"/>
  <c r="A1241" i="32"/>
  <c r="C1241" i="32"/>
  <c r="D1241" i="32"/>
  <c r="E1241" i="32"/>
  <c r="F1241" i="32"/>
  <c r="G1241" i="32"/>
  <c r="I1241" i="32"/>
  <c r="J1241" i="32"/>
  <c r="A1242" i="32"/>
  <c r="C1242" i="32"/>
  <c r="D1242" i="32"/>
  <c r="E1242" i="32"/>
  <c r="F1242" i="32"/>
  <c r="G1242" i="32"/>
  <c r="I1242" i="32"/>
  <c r="J1242" i="32"/>
  <c r="A1243" i="32"/>
  <c r="C1243" i="32"/>
  <c r="D1243" i="32"/>
  <c r="E1243" i="32"/>
  <c r="F1243" i="32"/>
  <c r="G1243" i="32"/>
  <c r="I1243" i="32"/>
  <c r="J1243" i="32"/>
  <c r="A1244" i="32"/>
  <c r="C1244" i="32"/>
  <c r="D1244" i="32"/>
  <c r="E1244" i="32"/>
  <c r="F1244" i="32"/>
  <c r="G1244" i="32"/>
  <c r="I1244" i="32"/>
  <c r="J1244" i="32"/>
  <c r="A1245" i="32"/>
  <c r="C1245" i="32"/>
  <c r="D1245" i="32"/>
  <c r="E1245" i="32"/>
  <c r="F1245" i="32"/>
  <c r="G1245" i="32"/>
  <c r="I1245" i="32"/>
  <c r="J1245" i="32"/>
  <c r="A1246" i="32"/>
  <c r="C1246" i="32"/>
  <c r="D1246" i="32"/>
  <c r="E1246" i="32"/>
  <c r="F1246" i="32"/>
  <c r="G1246" i="32"/>
  <c r="I1246" i="32"/>
  <c r="J1246" i="32"/>
  <c r="A1247" i="32"/>
  <c r="C1247" i="32"/>
  <c r="D1247" i="32"/>
  <c r="E1247" i="32"/>
  <c r="F1247" i="32"/>
  <c r="G1247" i="32"/>
  <c r="I1247" i="32"/>
  <c r="J1247" i="32"/>
  <c r="A1248" i="32"/>
  <c r="C1248" i="32"/>
  <c r="D1248" i="32"/>
  <c r="E1248" i="32"/>
  <c r="F1248" i="32"/>
  <c r="G1248" i="32"/>
  <c r="I1248" i="32"/>
  <c r="J1248" i="32"/>
  <c r="A1249" i="32"/>
  <c r="C1249" i="32"/>
  <c r="D1249" i="32"/>
  <c r="E1249" i="32"/>
  <c r="F1249" i="32"/>
  <c r="G1249" i="32"/>
  <c r="I1249" i="32"/>
  <c r="J1249" i="32"/>
  <c r="A1250" i="32"/>
  <c r="C1250" i="32"/>
  <c r="D1250" i="32"/>
  <c r="E1250" i="32"/>
  <c r="F1250" i="32"/>
  <c r="G1250" i="32"/>
  <c r="I1250" i="32"/>
  <c r="J1250" i="32"/>
  <c r="A1251" i="32"/>
  <c r="C1251" i="32"/>
  <c r="D1251" i="32"/>
  <c r="E1251" i="32"/>
  <c r="F1251" i="32"/>
  <c r="G1251" i="32"/>
  <c r="I1251" i="32"/>
  <c r="J1251" i="32"/>
  <c r="A1252" i="32"/>
  <c r="C1252" i="32"/>
  <c r="D1252" i="32"/>
  <c r="E1252" i="32"/>
  <c r="F1252" i="32"/>
  <c r="G1252" i="32"/>
  <c r="I1252" i="32"/>
  <c r="J1252" i="32"/>
  <c r="A1253" i="32"/>
  <c r="C1253" i="32"/>
  <c r="D1253" i="32"/>
  <c r="E1253" i="32"/>
  <c r="F1253" i="32"/>
  <c r="G1253" i="32"/>
  <c r="I1253" i="32"/>
  <c r="J1253" i="32"/>
  <c r="A1254" i="32"/>
  <c r="C1254" i="32"/>
  <c r="D1254" i="32"/>
  <c r="E1254" i="32"/>
  <c r="F1254" i="32"/>
  <c r="G1254" i="32"/>
  <c r="I1254" i="32"/>
  <c r="J1254" i="32"/>
  <c r="A1255" i="32"/>
  <c r="C1255" i="32"/>
  <c r="D1255" i="32"/>
  <c r="E1255" i="32"/>
  <c r="F1255" i="32"/>
  <c r="G1255" i="32"/>
  <c r="I1255" i="32"/>
  <c r="J1255" i="32"/>
  <c r="A1256" i="32"/>
  <c r="C1256" i="32"/>
  <c r="D1256" i="32"/>
  <c r="E1256" i="32"/>
  <c r="F1256" i="32"/>
  <c r="G1256" i="32"/>
  <c r="I1256" i="32"/>
  <c r="J1256" i="32"/>
  <c r="A1257" i="32"/>
  <c r="C1257" i="32"/>
  <c r="D1257" i="32"/>
  <c r="E1257" i="32"/>
  <c r="F1257" i="32"/>
  <c r="G1257" i="32"/>
  <c r="I1257" i="32"/>
  <c r="J1257" i="32"/>
  <c r="A1258" i="32"/>
  <c r="C1258" i="32"/>
  <c r="D1258" i="32"/>
  <c r="E1258" i="32"/>
  <c r="F1258" i="32"/>
  <c r="G1258" i="32"/>
  <c r="I1258" i="32"/>
  <c r="J1258" i="32"/>
  <c r="A1259" i="32"/>
  <c r="C1259" i="32"/>
  <c r="D1259" i="32"/>
  <c r="E1259" i="32"/>
  <c r="F1259" i="32"/>
  <c r="G1259" i="32"/>
  <c r="I1259" i="32"/>
  <c r="J1259" i="32"/>
  <c r="A1260" i="32"/>
  <c r="C1260" i="32"/>
  <c r="D1260" i="32"/>
  <c r="E1260" i="32"/>
  <c r="F1260" i="32"/>
  <c r="G1260" i="32"/>
  <c r="I1260" i="32"/>
  <c r="J1260" i="32"/>
  <c r="A1261" i="32"/>
  <c r="C1261" i="32"/>
  <c r="D1261" i="32"/>
  <c r="E1261" i="32"/>
  <c r="F1261" i="32"/>
  <c r="G1261" i="32"/>
  <c r="I1261" i="32"/>
  <c r="J1261" i="32"/>
  <c r="A1262" i="32"/>
  <c r="C1262" i="32"/>
  <c r="D1262" i="32"/>
  <c r="E1262" i="32"/>
  <c r="F1262" i="32"/>
  <c r="G1262" i="32"/>
  <c r="I1262" i="32"/>
  <c r="J1262" i="32"/>
  <c r="A1263" i="32"/>
  <c r="C1263" i="32"/>
  <c r="D1263" i="32"/>
  <c r="E1263" i="32"/>
  <c r="F1263" i="32"/>
  <c r="G1263" i="32"/>
  <c r="I1263" i="32"/>
  <c r="J1263" i="32"/>
  <c r="A1264" i="32"/>
  <c r="C1264" i="32"/>
  <c r="D1264" i="32"/>
  <c r="E1264" i="32"/>
  <c r="F1264" i="32"/>
  <c r="G1264" i="32"/>
  <c r="I1264" i="32"/>
  <c r="J1264" i="32"/>
  <c r="A1265" i="32"/>
  <c r="C1265" i="32"/>
  <c r="D1265" i="32"/>
  <c r="E1265" i="32"/>
  <c r="F1265" i="32"/>
  <c r="G1265" i="32"/>
  <c r="I1265" i="32"/>
  <c r="J1265" i="32"/>
  <c r="A1266" i="32"/>
  <c r="C1266" i="32"/>
  <c r="D1266" i="32"/>
  <c r="E1266" i="32"/>
  <c r="F1266" i="32"/>
  <c r="G1266" i="32"/>
  <c r="I1266" i="32"/>
  <c r="J1266" i="32"/>
  <c r="A1267" i="32"/>
  <c r="C1267" i="32"/>
  <c r="D1267" i="32"/>
  <c r="E1267" i="32"/>
  <c r="F1267" i="32"/>
  <c r="G1267" i="32"/>
  <c r="I1267" i="32"/>
  <c r="J1267" i="32"/>
  <c r="A1268" i="32"/>
  <c r="C1268" i="32"/>
  <c r="D1268" i="32"/>
  <c r="E1268" i="32"/>
  <c r="F1268" i="32"/>
  <c r="G1268" i="32"/>
  <c r="I1268" i="32"/>
  <c r="J1268" i="32"/>
  <c r="A1269" i="32"/>
  <c r="C1269" i="32"/>
  <c r="D1269" i="32"/>
  <c r="E1269" i="32"/>
  <c r="F1269" i="32"/>
  <c r="G1269" i="32"/>
  <c r="I1269" i="32"/>
  <c r="J1269" i="32"/>
  <c r="A1270" i="32"/>
  <c r="C1270" i="32"/>
  <c r="D1270" i="32"/>
  <c r="E1270" i="32"/>
  <c r="F1270" i="32"/>
  <c r="G1270" i="32"/>
  <c r="I1270" i="32"/>
  <c r="J1270" i="32"/>
  <c r="A1271" i="32"/>
  <c r="C1271" i="32"/>
  <c r="D1271" i="32"/>
  <c r="E1271" i="32"/>
  <c r="F1271" i="32"/>
  <c r="G1271" i="32"/>
  <c r="I1271" i="32"/>
  <c r="J1271" i="32"/>
  <c r="A1272" i="32"/>
  <c r="C1272" i="32"/>
  <c r="D1272" i="32"/>
  <c r="E1272" i="32"/>
  <c r="F1272" i="32"/>
  <c r="G1272" i="32"/>
  <c r="I1272" i="32"/>
  <c r="J1272" i="32"/>
  <c r="A1273" i="32"/>
  <c r="C1273" i="32"/>
  <c r="D1273" i="32"/>
  <c r="E1273" i="32"/>
  <c r="F1273" i="32"/>
  <c r="G1273" i="32"/>
  <c r="I1273" i="32"/>
  <c r="J1273" i="32"/>
  <c r="A1274" i="32"/>
  <c r="C1274" i="32"/>
  <c r="D1274" i="32"/>
  <c r="E1274" i="32"/>
  <c r="F1274" i="32"/>
  <c r="G1274" i="32"/>
  <c r="I1274" i="32"/>
  <c r="J1274" i="32"/>
  <c r="A1275" i="32"/>
  <c r="C1275" i="32"/>
  <c r="D1275" i="32"/>
  <c r="E1275" i="32"/>
  <c r="F1275" i="32"/>
  <c r="G1275" i="32"/>
  <c r="I1275" i="32"/>
  <c r="J1275" i="32"/>
  <c r="A1276" i="32"/>
  <c r="C1276" i="32"/>
  <c r="D1276" i="32"/>
  <c r="E1276" i="32"/>
  <c r="F1276" i="32"/>
  <c r="G1276" i="32"/>
  <c r="I1276" i="32"/>
  <c r="J1276" i="32"/>
  <c r="A1277" i="32"/>
  <c r="C1277" i="32"/>
  <c r="D1277" i="32"/>
  <c r="E1277" i="32"/>
  <c r="F1277" i="32"/>
  <c r="G1277" i="32"/>
  <c r="I1277" i="32"/>
  <c r="J1277" i="32"/>
  <c r="A1278" i="32"/>
  <c r="C1278" i="32"/>
  <c r="D1278" i="32"/>
  <c r="E1278" i="32"/>
  <c r="F1278" i="32"/>
  <c r="G1278" i="32"/>
  <c r="I1278" i="32"/>
  <c r="J1278" i="32"/>
  <c r="A1279" i="32"/>
  <c r="C1279" i="32"/>
  <c r="D1279" i="32"/>
  <c r="E1279" i="32"/>
  <c r="F1279" i="32"/>
  <c r="G1279" i="32"/>
  <c r="I1279" i="32"/>
  <c r="J1279" i="32"/>
  <c r="A1280" i="32"/>
  <c r="C1280" i="32"/>
  <c r="D1280" i="32"/>
  <c r="E1280" i="32"/>
  <c r="F1280" i="32"/>
  <c r="G1280" i="32"/>
  <c r="I1280" i="32"/>
  <c r="J1280" i="32"/>
  <c r="A1281" i="32"/>
  <c r="C1281" i="32"/>
  <c r="D1281" i="32"/>
  <c r="E1281" i="32"/>
  <c r="F1281" i="32"/>
  <c r="G1281" i="32"/>
  <c r="I1281" i="32"/>
  <c r="J1281" i="32"/>
  <c r="A1282" i="32"/>
  <c r="C1282" i="32"/>
  <c r="D1282" i="32"/>
  <c r="E1282" i="32"/>
  <c r="F1282" i="32"/>
  <c r="G1282" i="32"/>
  <c r="I1282" i="32"/>
  <c r="J1282" i="32"/>
  <c r="A1283" i="32"/>
  <c r="C1283" i="32"/>
  <c r="D1283" i="32"/>
  <c r="E1283" i="32"/>
  <c r="F1283" i="32"/>
  <c r="G1283" i="32"/>
  <c r="I1283" i="32"/>
  <c r="J1283" i="32"/>
  <c r="A1284" i="32"/>
  <c r="C1284" i="32"/>
  <c r="D1284" i="32"/>
  <c r="E1284" i="32"/>
  <c r="F1284" i="32"/>
  <c r="G1284" i="32"/>
  <c r="I1284" i="32"/>
  <c r="J1284" i="32"/>
  <c r="A1285" i="32"/>
  <c r="C1285" i="32"/>
  <c r="D1285" i="32"/>
  <c r="E1285" i="32"/>
  <c r="F1285" i="32"/>
  <c r="G1285" i="32"/>
  <c r="I1285" i="32"/>
  <c r="J1285" i="32"/>
  <c r="A1286" i="32"/>
  <c r="C1286" i="32"/>
  <c r="D1286" i="32"/>
  <c r="E1286" i="32"/>
  <c r="F1286" i="32"/>
  <c r="G1286" i="32"/>
  <c r="I1286" i="32"/>
  <c r="J1286" i="32"/>
  <c r="A1287" i="32"/>
  <c r="C1287" i="32"/>
  <c r="D1287" i="32"/>
  <c r="E1287" i="32"/>
  <c r="F1287" i="32"/>
  <c r="G1287" i="32"/>
  <c r="I1287" i="32"/>
  <c r="J1287" i="32"/>
  <c r="A1288" i="32"/>
  <c r="C1288" i="32"/>
  <c r="D1288" i="32"/>
  <c r="E1288" i="32"/>
  <c r="F1288" i="32"/>
  <c r="G1288" i="32"/>
  <c r="I1288" i="32"/>
  <c r="J1288" i="32"/>
  <c r="A1289" i="32"/>
  <c r="C1289" i="32"/>
  <c r="D1289" i="32"/>
  <c r="E1289" i="32"/>
  <c r="F1289" i="32"/>
  <c r="G1289" i="32"/>
  <c r="I1289" i="32"/>
  <c r="J1289" i="32"/>
  <c r="A1290" i="32"/>
  <c r="C1290" i="32"/>
  <c r="D1290" i="32"/>
  <c r="E1290" i="32"/>
  <c r="F1290" i="32"/>
  <c r="G1290" i="32"/>
  <c r="I1290" i="32"/>
  <c r="J1290" i="32"/>
  <c r="A1291" i="32"/>
  <c r="C1291" i="32"/>
  <c r="D1291" i="32"/>
  <c r="E1291" i="32"/>
  <c r="F1291" i="32"/>
  <c r="G1291" i="32"/>
  <c r="I1291" i="32"/>
  <c r="J1291" i="32"/>
  <c r="A1292" i="32"/>
  <c r="C1292" i="32"/>
  <c r="D1292" i="32"/>
  <c r="E1292" i="32"/>
  <c r="F1292" i="32"/>
  <c r="G1292" i="32"/>
  <c r="I1292" i="32"/>
  <c r="J1292" i="32"/>
  <c r="A1293" i="32"/>
  <c r="C1293" i="32"/>
  <c r="D1293" i="32"/>
  <c r="E1293" i="32"/>
  <c r="F1293" i="32"/>
  <c r="G1293" i="32"/>
  <c r="I1293" i="32"/>
  <c r="J1293" i="32"/>
  <c r="A1294" i="32"/>
  <c r="C1294" i="32"/>
  <c r="D1294" i="32"/>
  <c r="E1294" i="32"/>
  <c r="F1294" i="32"/>
  <c r="G1294" i="32"/>
  <c r="I1294" i="32"/>
  <c r="J1294" i="32"/>
  <c r="A1295" i="32"/>
  <c r="C1295" i="32"/>
  <c r="D1295" i="32"/>
  <c r="E1295" i="32"/>
  <c r="F1295" i="32"/>
  <c r="G1295" i="32"/>
  <c r="I1295" i="32"/>
  <c r="J1295" i="32"/>
  <c r="A1296" i="32"/>
  <c r="C1296" i="32"/>
  <c r="D1296" i="32"/>
  <c r="E1296" i="32"/>
  <c r="F1296" i="32"/>
  <c r="G1296" i="32"/>
  <c r="I1296" i="32"/>
  <c r="J1296" i="32"/>
  <c r="A1297" i="32"/>
  <c r="C1297" i="32"/>
  <c r="D1297" i="32"/>
  <c r="E1297" i="32"/>
  <c r="F1297" i="32"/>
  <c r="G1297" i="32"/>
  <c r="I1297" i="32"/>
  <c r="J1297" i="32"/>
  <c r="A1298" i="32"/>
  <c r="C1298" i="32"/>
  <c r="D1298" i="32"/>
  <c r="E1298" i="32"/>
  <c r="F1298" i="32"/>
  <c r="G1298" i="32"/>
  <c r="I1298" i="32"/>
  <c r="J1298" i="32"/>
  <c r="A1299" i="32"/>
  <c r="C1299" i="32"/>
  <c r="D1299" i="32"/>
  <c r="E1299" i="32"/>
  <c r="F1299" i="32"/>
  <c r="G1299" i="32"/>
  <c r="I1299" i="32"/>
  <c r="J1299" i="32"/>
  <c r="A1300" i="32"/>
  <c r="C1300" i="32"/>
  <c r="D1300" i="32"/>
  <c r="E1300" i="32"/>
  <c r="F1300" i="32"/>
  <c r="G1300" i="32"/>
  <c r="I1300" i="32"/>
  <c r="J1300" i="32"/>
  <c r="A1301" i="32"/>
  <c r="C1301" i="32"/>
  <c r="D1301" i="32"/>
  <c r="E1301" i="32"/>
  <c r="F1301" i="32"/>
  <c r="G1301" i="32"/>
  <c r="I1301" i="32"/>
  <c r="J1301" i="32"/>
  <c r="A1302" i="32"/>
  <c r="C1302" i="32"/>
  <c r="D1302" i="32"/>
  <c r="E1302" i="32"/>
  <c r="F1302" i="32"/>
  <c r="G1302" i="32"/>
  <c r="I1302" i="32"/>
  <c r="J1302" i="32"/>
  <c r="A1303" i="32"/>
  <c r="C1303" i="32"/>
  <c r="D1303" i="32"/>
  <c r="E1303" i="32"/>
  <c r="F1303" i="32"/>
  <c r="G1303" i="32"/>
  <c r="I1303" i="32"/>
  <c r="J1303" i="32"/>
  <c r="A1304" i="32"/>
  <c r="C1304" i="32"/>
  <c r="D1304" i="32"/>
  <c r="E1304" i="32"/>
  <c r="F1304" i="32"/>
  <c r="G1304" i="32"/>
  <c r="I1304" i="32"/>
  <c r="J1304" i="32"/>
  <c r="A1305" i="32"/>
  <c r="C1305" i="32"/>
  <c r="D1305" i="32"/>
  <c r="E1305" i="32"/>
  <c r="F1305" i="32"/>
  <c r="G1305" i="32"/>
  <c r="I1305" i="32"/>
  <c r="J1305" i="32"/>
  <c r="A1306" i="32"/>
  <c r="C1306" i="32"/>
  <c r="D1306" i="32"/>
  <c r="E1306" i="32"/>
  <c r="F1306" i="32"/>
  <c r="G1306" i="32"/>
  <c r="I1306" i="32"/>
  <c r="J1306" i="32"/>
  <c r="A1307" i="32"/>
  <c r="C1307" i="32"/>
  <c r="D1307" i="32"/>
  <c r="E1307" i="32"/>
  <c r="F1307" i="32"/>
  <c r="G1307" i="32"/>
  <c r="I1307" i="32"/>
  <c r="J1307" i="32"/>
  <c r="A1308" i="32"/>
  <c r="C1308" i="32"/>
  <c r="D1308" i="32"/>
  <c r="E1308" i="32"/>
  <c r="F1308" i="32"/>
  <c r="G1308" i="32"/>
  <c r="I1308" i="32"/>
  <c r="J1308" i="32"/>
  <c r="A1309" i="32"/>
  <c r="C1309" i="32"/>
  <c r="D1309" i="32"/>
  <c r="E1309" i="32"/>
  <c r="F1309" i="32"/>
  <c r="G1309" i="32"/>
  <c r="I1309" i="32"/>
  <c r="J1309" i="32"/>
  <c r="A1310" i="32"/>
  <c r="C1310" i="32"/>
  <c r="D1310" i="32"/>
  <c r="E1310" i="32"/>
  <c r="F1310" i="32"/>
  <c r="G1310" i="32"/>
  <c r="I1310" i="32"/>
  <c r="J1310" i="32"/>
  <c r="A1311" i="32"/>
  <c r="C1311" i="32"/>
  <c r="D1311" i="32"/>
  <c r="E1311" i="32"/>
  <c r="F1311" i="32"/>
  <c r="G1311" i="32"/>
  <c r="I1311" i="32"/>
  <c r="J1311" i="32"/>
  <c r="A1312" i="32"/>
  <c r="C1312" i="32"/>
  <c r="D1312" i="32"/>
  <c r="E1312" i="32"/>
  <c r="F1312" i="32"/>
  <c r="G1312" i="32"/>
  <c r="I1312" i="32"/>
  <c r="J1312" i="32"/>
  <c r="A1313" i="32"/>
  <c r="C1313" i="32"/>
  <c r="D1313" i="32"/>
  <c r="E1313" i="32"/>
  <c r="F1313" i="32"/>
  <c r="G1313" i="32"/>
  <c r="I1313" i="32"/>
  <c r="J1313" i="32"/>
  <c r="A1314" i="32"/>
  <c r="C1314" i="32"/>
  <c r="D1314" i="32"/>
  <c r="E1314" i="32"/>
  <c r="F1314" i="32"/>
  <c r="G1314" i="32"/>
  <c r="I1314" i="32"/>
  <c r="J1314" i="32"/>
  <c r="A1315" i="32"/>
  <c r="C1315" i="32"/>
  <c r="D1315" i="32"/>
  <c r="E1315" i="32"/>
  <c r="F1315" i="32"/>
  <c r="G1315" i="32"/>
  <c r="I1315" i="32"/>
  <c r="J1315" i="32"/>
  <c r="A1316" i="32"/>
  <c r="C1316" i="32"/>
  <c r="D1316" i="32"/>
  <c r="E1316" i="32"/>
  <c r="F1316" i="32"/>
  <c r="G1316" i="32"/>
  <c r="I1316" i="32"/>
  <c r="J1316" i="32"/>
  <c r="A1317" i="32"/>
  <c r="C1317" i="32"/>
  <c r="D1317" i="32"/>
  <c r="E1317" i="32"/>
  <c r="F1317" i="32"/>
  <c r="G1317" i="32"/>
  <c r="I1317" i="32"/>
  <c r="J1317" i="32"/>
  <c r="A1318" i="32"/>
  <c r="C1318" i="32"/>
  <c r="D1318" i="32"/>
  <c r="E1318" i="32"/>
  <c r="F1318" i="32"/>
  <c r="G1318" i="32"/>
  <c r="I1318" i="32"/>
  <c r="J1318" i="32"/>
  <c r="A1319" i="32"/>
  <c r="C1319" i="32"/>
  <c r="D1319" i="32"/>
  <c r="E1319" i="32"/>
  <c r="F1319" i="32"/>
  <c r="G1319" i="32"/>
  <c r="I1319" i="32"/>
  <c r="J1319" i="32"/>
  <c r="A1320" i="32"/>
  <c r="C1320" i="32"/>
  <c r="D1320" i="32"/>
  <c r="E1320" i="32"/>
  <c r="F1320" i="32"/>
  <c r="G1320" i="32"/>
  <c r="I1320" i="32"/>
  <c r="J1320" i="32"/>
  <c r="A1321" i="32"/>
  <c r="C1321" i="32"/>
  <c r="D1321" i="32"/>
  <c r="E1321" i="32"/>
  <c r="F1321" i="32"/>
  <c r="G1321" i="32"/>
  <c r="I1321" i="32"/>
  <c r="J1321" i="32"/>
  <c r="A1322" i="32"/>
  <c r="C1322" i="32"/>
  <c r="D1322" i="32"/>
  <c r="E1322" i="32"/>
  <c r="F1322" i="32"/>
  <c r="G1322" i="32"/>
  <c r="I1322" i="32"/>
  <c r="J1322" i="32"/>
  <c r="A1323" i="32"/>
  <c r="C1323" i="32"/>
  <c r="D1323" i="32"/>
  <c r="E1323" i="32"/>
  <c r="F1323" i="32"/>
  <c r="G1323" i="32"/>
  <c r="I1323" i="32"/>
  <c r="J1323" i="32"/>
  <c r="A1324" i="32"/>
  <c r="C1324" i="32"/>
  <c r="D1324" i="32"/>
  <c r="E1324" i="32"/>
  <c r="F1324" i="32"/>
  <c r="G1324" i="32"/>
  <c r="I1324" i="32"/>
  <c r="J1324" i="32"/>
  <c r="A1325" i="32"/>
  <c r="C1325" i="32"/>
  <c r="D1325" i="32"/>
  <c r="E1325" i="32"/>
  <c r="F1325" i="32"/>
  <c r="G1325" i="32"/>
  <c r="I1325" i="32"/>
  <c r="J1325" i="32"/>
  <c r="A1326" i="32"/>
  <c r="C1326" i="32"/>
  <c r="D1326" i="32"/>
  <c r="E1326" i="32"/>
  <c r="F1326" i="32"/>
  <c r="G1326" i="32"/>
  <c r="I1326" i="32"/>
  <c r="J1326" i="32"/>
  <c r="A1327" i="32"/>
  <c r="C1327" i="32"/>
  <c r="D1327" i="32"/>
  <c r="E1327" i="32"/>
  <c r="F1327" i="32"/>
  <c r="G1327" i="32"/>
  <c r="I1327" i="32"/>
  <c r="J1327" i="32"/>
  <c r="A1328" i="32"/>
  <c r="C1328" i="32"/>
  <c r="D1328" i="32"/>
  <c r="E1328" i="32"/>
  <c r="F1328" i="32"/>
  <c r="G1328" i="32"/>
  <c r="I1328" i="32"/>
  <c r="J1328" i="32"/>
  <c r="A1329" i="32"/>
  <c r="C1329" i="32"/>
  <c r="D1329" i="32"/>
  <c r="E1329" i="32"/>
  <c r="F1329" i="32"/>
  <c r="G1329" i="32"/>
  <c r="I1329" i="32"/>
  <c r="J1329" i="32"/>
  <c r="A1330" i="32"/>
  <c r="C1330" i="32"/>
  <c r="D1330" i="32"/>
  <c r="E1330" i="32"/>
  <c r="F1330" i="32"/>
  <c r="G1330" i="32"/>
  <c r="I1330" i="32"/>
  <c r="J1330" i="32"/>
  <c r="A1331" i="32"/>
  <c r="C1331" i="32"/>
  <c r="D1331" i="32"/>
  <c r="E1331" i="32"/>
  <c r="F1331" i="32"/>
  <c r="G1331" i="32"/>
  <c r="I1331" i="32"/>
  <c r="J1331" i="32"/>
  <c r="A1332" i="32"/>
  <c r="C1332" i="32"/>
  <c r="D1332" i="32"/>
  <c r="E1332" i="32"/>
  <c r="F1332" i="32"/>
  <c r="G1332" i="32"/>
  <c r="I1332" i="32"/>
  <c r="J1332" i="32"/>
  <c r="A1333" i="32"/>
  <c r="C1333" i="32"/>
  <c r="D1333" i="32"/>
  <c r="E1333" i="32"/>
  <c r="F1333" i="32"/>
  <c r="G1333" i="32"/>
  <c r="I1333" i="32"/>
  <c r="J1333" i="32"/>
  <c r="A1334" i="32"/>
  <c r="C1334" i="32"/>
  <c r="D1334" i="32"/>
  <c r="E1334" i="32"/>
  <c r="F1334" i="32"/>
  <c r="G1334" i="32"/>
  <c r="I1334" i="32"/>
  <c r="J1334" i="32"/>
  <c r="A1335" i="32"/>
  <c r="C1335" i="32"/>
  <c r="D1335" i="32"/>
  <c r="E1335" i="32"/>
  <c r="F1335" i="32"/>
  <c r="G1335" i="32"/>
  <c r="I1335" i="32"/>
  <c r="J1335" i="32"/>
  <c r="A1336" i="32"/>
  <c r="C1336" i="32"/>
  <c r="D1336" i="32"/>
  <c r="E1336" i="32"/>
  <c r="F1336" i="32"/>
  <c r="G1336" i="32"/>
  <c r="I1336" i="32"/>
  <c r="J1336" i="32"/>
  <c r="A1337" i="32"/>
  <c r="C1337" i="32"/>
  <c r="D1337" i="32"/>
  <c r="E1337" i="32"/>
  <c r="F1337" i="32"/>
  <c r="G1337" i="32"/>
  <c r="I1337" i="32"/>
  <c r="J1337" i="32"/>
  <c r="A1338" i="32"/>
  <c r="C1338" i="32"/>
  <c r="D1338" i="32"/>
  <c r="E1338" i="32"/>
  <c r="F1338" i="32"/>
  <c r="G1338" i="32"/>
  <c r="I1338" i="32"/>
  <c r="J1338" i="32"/>
  <c r="A1339" i="32"/>
  <c r="C1339" i="32"/>
  <c r="D1339" i="32"/>
  <c r="E1339" i="32"/>
  <c r="F1339" i="32"/>
  <c r="G1339" i="32"/>
  <c r="I1339" i="32"/>
  <c r="J1339" i="32"/>
  <c r="A1340" i="32"/>
  <c r="C1340" i="32"/>
  <c r="D1340" i="32"/>
  <c r="E1340" i="32"/>
  <c r="F1340" i="32"/>
  <c r="G1340" i="32"/>
  <c r="I1340" i="32"/>
  <c r="J1340" i="32"/>
  <c r="A1341" i="32"/>
  <c r="C1341" i="32"/>
  <c r="D1341" i="32"/>
  <c r="E1341" i="32"/>
  <c r="F1341" i="32"/>
  <c r="G1341" i="32"/>
  <c r="I1341" i="32"/>
  <c r="J1341" i="32"/>
  <c r="A1342" i="32"/>
  <c r="C1342" i="32"/>
  <c r="D1342" i="32"/>
  <c r="E1342" i="32"/>
  <c r="F1342" i="32"/>
  <c r="G1342" i="32"/>
  <c r="I1342" i="32"/>
  <c r="J1342" i="32"/>
  <c r="A1343" i="32"/>
  <c r="C1343" i="32"/>
  <c r="D1343" i="32"/>
  <c r="E1343" i="32"/>
  <c r="F1343" i="32"/>
  <c r="G1343" i="32"/>
  <c r="I1343" i="32"/>
  <c r="J1343" i="32"/>
  <c r="A1344" i="32"/>
  <c r="C1344" i="32"/>
  <c r="D1344" i="32"/>
  <c r="E1344" i="32"/>
  <c r="F1344" i="32"/>
  <c r="G1344" i="32"/>
  <c r="I1344" i="32"/>
  <c r="J1344" i="32"/>
  <c r="A1345" i="32"/>
  <c r="C1345" i="32"/>
  <c r="D1345" i="32"/>
  <c r="E1345" i="32"/>
  <c r="F1345" i="32"/>
  <c r="G1345" i="32"/>
  <c r="I1345" i="32"/>
  <c r="J1345" i="32"/>
  <c r="A1346" i="32"/>
  <c r="C1346" i="32"/>
  <c r="D1346" i="32"/>
  <c r="E1346" i="32"/>
  <c r="F1346" i="32"/>
  <c r="G1346" i="32"/>
  <c r="I1346" i="32"/>
  <c r="J1346" i="32"/>
  <c r="A1347" i="32"/>
  <c r="C1347" i="32"/>
  <c r="D1347" i="32"/>
  <c r="E1347" i="32"/>
  <c r="F1347" i="32"/>
  <c r="G1347" i="32"/>
  <c r="I1347" i="32"/>
  <c r="J1347" i="32"/>
  <c r="A1348" i="32"/>
  <c r="C1348" i="32"/>
  <c r="D1348" i="32"/>
  <c r="E1348" i="32"/>
  <c r="F1348" i="32"/>
  <c r="G1348" i="32"/>
  <c r="I1348" i="32"/>
  <c r="J1348" i="32"/>
  <c r="A1349" i="32"/>
  <c r="C1349" i="32"/>
  <c r="D1349" i="32"/>
  <c r="E1349" i="32"/>
  <c r="F1349" i="32"/>
  <c r="G1349" i="32"/>
  <c r="I1349" i="32"/>
  <c r="J1349" i="32"/>
  <c r="A1350" i="32"/>
  <c r="C1350" i="32"/>
  <c r="D1350" i="32"/>
  <c r="E1350" i="32"/>
  <c r="F1350" i="32"/>
  <c r="G1350" i="32"/>
  <c r="I1350" i="32"/>
  <c r="J1350" i="32"/>
  <c r="A1351" i="32"/>
  <c r="C1351" i="32"/>
  <c r="D1351" i="32"/>
  <c r="E1351" i="32"/>
  <c r="F1351" i="32"/>
  <c r="G1351" i="32"/>
  <c r="I1351" i="32"/>
  <c r="J1351" i="32"/>
  <c r="A1352" i="32"/>
  <c r="C1352" i="32"/>
  <c r="D1352" i="32"/>
  <c r="E1352" i="32"/>
  <c r="F1352" i="32"/>
  <c r="G1352" i="32"/>
  <c r="I1352" i="32"/>
  <c r="J1352" i="32"/>
  <c r="A1353" i="32"/>
  <c r="C1353" i="32"/>
  <c r="D1353" i="32"/>
  <c r="E1353" i="32"/>
  <c r="F1353" i="32"/>
  <c r="G1353" i="32"/>
  <c r="I1353" i="32"/>
  <c r="J1353" i="32"/>
  <c r="A1354" i="32"/>
  <c r="C1354" i="32"/>
  <c r="D1354" i="32"/>
  <c r="E1354" i="32"/>
  <c r="F1354" i="32"/>
  <c r="G1354" i="32"/>
  <c r="I1354" i="32"/>
  <c r="J1354" i="32"/>
  <c r="A1355" i="32"/>
  <c r="C1355" i="32"/>
  <c r="D1355" i="32"/>
  <c r="E1355" i="32"/>
  <c r="F1355" i="32"/>
  <c r="G1355" i="32"/>
  <c r="I1355" i="32"/>
  <c r="J1355" i="32"/>
  <c r="A1356" i="32"/>
  <c r="C1356" i="32"/>
  <c r="D1356" i="32"/>
  <c r="E1356" i="32"/>
  <c r="F1356" i="32"/>
  <c r="G1356" i="32"/>
  <c r="I1356" i="32"/>
  <c r="J1356" i="32"/>
  <c r="A1357" i="32"/>
  <c r="C1357" i="32"/>
  <c r="D1357" i="32"/>
  <c r="E1357" i="32"/>
  <c r="F1357" i="32"/>
  <c r="G1357" i="32"/>
  <c r="I1357" i="32"/>
  <c r="J1357" i="32"/>
  <c r="A1358" i="32"/>
  <c r="C1358" i="32"/>
  <c r="D1358" i="32"/>
  <c r="E1358" i="32"/>
  <c r="F1358" i="32"/>
  <c r="G1358" i="32"/>
  <c r="I1358" i="32"/>
  <c r="J1358" i="32"/>
  <c r="A1359" i="32"/>
  <c r="C1359" i="32"/>
  <c r="D1359" i="32"/>
  <c r="E1359" i="32"/>
  <c r="F1359" i="32"/>
  <c r="G1359" i="32"/>
  <c r="I1359" i="32"/>
  <c r="J1359" i="32"/>
  <c r="A1360" i="32"/>
  <c r="C1360" i="32"/>
  <c r="D1360" i="32"/>
  <c r="E1360" i="32"/>
  <c r="F1360" i="32"/>
  <c r="G1360" i="32"/>
  <c r="I1360" i="32"/>
  <c r="J1360" i="32"/>
  <c r="A1361" i="32"/>
  <c r="C1361" i="32"/>
  <c r="D1361" i="32"/>
  <c r="E1361" i="32"/>
  <c r="F1361" i="32"/>
  <c r="G1361" i="32"/>
  <c r="I1361" i="32"/>
  <c r="J1361" i="32"/>
  <c r="A1362" i="32"/>
  <c r="C1362" i="32"/>
  <c r="D1362" i="32"/>
  <c r="E1362" i="32"/>
  <c r="F1362" i="32"/>
  <c r="G1362" i="32"/>
  <c r="I1362" i="32"/>
  <c r="J1362" i="32"/>
  <c r="A1363" i="32"/>
  <c r="C1363" i="32"/>
  <c r="D1363" i="32"/>
  <c r="E1363" i="32"/>
  <c r="F1363" i="32"/>
  <c r="G1363" i="32"/>
  <c r="I1363" i="32"/>
  <c r="J1363" i="32"/>
  <c r="A1364" i="32"/>
  <c r="C1364" i="32"/>
  <c r="D1364" i="32"/>
  <c r="E1364" i="32"/>
  <c r="F1364" i="32"/>
  <c r="G1364" i="32"/>
  <c r="I1364" i="32"/>
  <c r="J1364" i="32"/>
  <c r="A1365" i="32"/>
  <c r="C1365" i="32"/>
  <c r="D1365" i="32"/>
  <c r="E1365" i="32"/>
  <c r="F1365" i="32"/>
  <c r="G1365" i="32"/>
  <c r="I1365" i="32"/>
  <c r="J1365" i="32"/>
  <c r="A1366" i="32"/>
  <c r="C1366" i="32"/>
  <c r="D1366" i="32"/>
  <c r="E1366" i="32"/>
  <c r="F1366" i="32"/>
  <c r="G1366" i="32"/>
  <c r="I1366" i="32"/>
  <c r="J1366" i="32"/>
  <c r="A1367" i="32"/>
  <c r="C1367" i="32"/>
  <c r="D1367" i="32"/>
  <c r="E1367" i="32"/>
  <c r="F1367" i="32"/>
  <c r="G1367" i="32"/>
  <c r="I1367" i="32"/>
  <c r="J1367" i="32"/>
  <c r="A1368" i="32"/>
  <c r="C1368" i="32"/>
  <c r="D1368" i="32"/>
  <c r="E1368" i="32"/>
  <c r="F1368" i="32"/>
  <c r="G1368" i="32"/>
  <c r="I1368" i="32"/>
  <c r="J1368" i="32"/>
  <c r="A1369" i="32"/>
  <c r="C1369" i="32"/>
  <c r="D1369" i="32"/>
  <c r="E1369" i="32"/>
  <c r="F1369" i="32"/>
  <c r="G1369" i="32"/>
  <c r="I1369" i="32"/>
  <c r="J1369" i="32"/>
  <c r="A1370" i="32"/>
  <c r="C1370" i="32"/>
  <c r="D1370" i="32"/>
  <c r="E1370" i="32"/>
  <c r="F1370" i="32"/>
  <c r="G1370" i="32"/>
  <c r="I1370" i="32"/>
  <c r="J1370" i="32"/>
  <c r="A1371" i="32"/>
  <c r="C1371" i="32"/>
  <c r="D1371" i="32"/>
  <c r="E1371" i="32"/>
  <c r="F1371" i="32"/>
  <c r="G1371" i="32"/>
  <c r="I1371" i="32"/>
  <c r="J1371" i="32"/>
  <c r="A1372" i="32"/>
  <c r="C1372" i="32"/>
  <c r="D1372" i="32"/>
  <c r="E1372" i="32"/>
  <c r="F1372" i="32"/>
  <c r="G1372" i="32"/>
  <c r="I1372" i="32"/>
  <c r="J1372" i="32"/>
  <c r="A1373" i="32"/>
  <c r="C1373" i="32"/>
  <c r="D1373" i="32"/>
  <c r="E1373" i="32"/>
  <c r="F1373" i="32"/>
  <c r="G1373" i="32"/>
  <c r="I1373" i="32"/>
  <c r="J1373" i="32"/>
  <c r="A1374" i="32"/>
  <c r="C1374" i="32"/>
  <c r="D1374" i="32"/>
  <c r="E1374" i="32"/>
  <c r="F1374" i="32"/>
  <c r="G1374" i="32"/>
  <c r="I1374" i="32"/>
  <c r="J1374" i="32"/>
  <c r="A1375" i="32"/>
  <c r="C1375" i="32"/>
  <c r="D1375" i="32"/>
  <c r="E1375" i="32"/>
  <c r="F1375" i="32"/>
  <c r="G1375" i="32"/>
  <c r="I1375" i="32"/>
  <c r="J1375" i="32"/>
  <c r="A1376" i="32"/>
  <c r="C1376" i="32"/>
  <c r="D1376" i="32"/>
  <c r="E1376" i="32"/>
  <c r="F1376" i="32"/>
  <c r="G1376" i="32"/>
  <c r="I1376" i="32"/>
  <c r="J1376" i="32"/>
  <c r="A1377" i="32"/>
  <c r="C1377" i="32"/>
  <c r="D1377" i="32"/>
  <c r="E1377" i="32"/>
  <c r="F1377" i="32"/>
  <c r="G1377" i="32"/>
  <c r="I1377" i="32"/>
  <c r="J1377" i="32"/>
  <c r="A1378" i="32"/>
  <c r="C1378" i="32"/>
  <c r="D1378" i="32"/>
  <c r="E1378" i="32"/>
  <c r="F1378" i="32"/>
  <c r="G1378" i="32"/>
  <c r="I1378" i="32"/>
  <c r="J1378" i="32"/>
  <c r="A1379" i="32"/>
  <c r="C1379" i="32"/>
  <c r="D1379" i="32"/>
  <c r="E1379" i="32"/>
  <c r="F1379" i="32"/>
  <c r="G1379" i="32"/>
  <c r="I1379" i="32"/>
  <c r="J1379" i="32"/>
  <c r="A1380" i="32"/>
  <c r="C1380" i="32"/>
  <c r="D1380" i="32"/>
  <c r="E1380" i="32"/>
  <c r="F1380" i="32"/>
  <c r="G1380" i="32"/>
  <c r="I1380" i="32"/>
  <c r="J1380" i="32"/>
  <c r="A1381" i="32"/>
  <c r="C1381" i="32"/>
  <c r="D1381" i="32"/>
  <c r="E1381" i="32"/>
  <c r="F1381" i="32"/>
  <c r="G1381" i="32"/>
  <c r="I1381" i="32"/>
  <c r="J1381" i="32"/>
  <c r="A1382" i="32"/>
  <c r="C1382" i="32"/>
  <c r="D1382" i="32"/>
  <c r="E1382" i="32"/>
  <c r="F1382" i="32"/>
  <c r="G1382" i="32"/>
  <c r="I1382" i="32"/>
  <c r="J1382" i="32"/>
  <c r="A1383" i="32"/>
  <c r="C1383" i="32"/>
  <c r="D1383" i="32"/>
  <c r="E1383" i="32"/>
  <c r="F1383" i="32"/>
  <c r="G1383" i="32"/>
  <c r="I1383" i="32"/>
  <c r="J1383" i="32"/>
  <c r="A1384" i="32"/>
  <c r="C1384" i="32"/>
  <c r="D1384" i="32"/>
  <c r="E1384" i="32"/>
  <c r="F1384" i="32"/>
  <c r="G1384" i="32"/>
  <c r="I1384" i="32"/>
  <c r="J1384" i="32"/>
  <c r="A1385" i="32"/>
  <c r="C1385" i="32"/>
  <c r="D1385" i="32"/>
  <c r="E1385" i="32"/>
  <c r="F1385" i="32"/>
  <c r="G1385" i="32"/>
  <c r="I1385" i="32"/>
  <c r="J1385" i="32"/>
  <c r="A1386" i="32"/>
  <c r="C1386" i="32"/>
  <c r="D1386" i="32"/>
  <c r="E1386" i="32"/>
  <c r="F1386" i="32"/>
  <c r="G1386" i="32"/>
  <c r="I1386" i="32"/>
  <c r="J1386" i="32"/>
  <c r="A1387" i="32"/>
  <c r="C1387" i="32"/>
  <c r="D1387" i="32"/>
  <c r="E1387" i="32"/>
  <c r="F1387" i="32"/>
  <c r="G1387" i="32"/>
  <c r="I1387" i="32"/>
  <c r="J1387" i="32"/>
  <c r="A1388" i="32"/>
  <c r="C1388" i="32"/>
  <c r="D1388" i="32"/>
  <c r="E1388" i="32"/>
  <c r="F1388" i="32"/>
  <c r="G1388" i="32"/>
  <c r="I1388" i="32"/>
  <c r="J1388" i="32"/>
  <c r="A1389" i="32"/>
  <c r="C1389" i="32"/>
  <c r="D1389" i="32"/>
  <c r="E1389" i="32"/>
  <c r="F1389" i="32"/>
  <c r="G1389" i="32"/>
  <c r="I1389" i="32"/>
  <c r="J1389" i="32"/>
  <c r="A1390" i="32"/>
  <c r="C1390" i="32"/>
  <c r="D1390" i="32"/>
  <c r="E1390" i="32"/>
  <c r="F1390" i="32"/>
  <c r="G1390" i="32"/>
  <c r="I1390" i="32"/>
  <c r="J1390" i="32"/>
  <c r="A1391" i="32"/>
  <c r="C1391" i="32"/>
  <c r="D1391" i="32"/>
  <c r="E1391" i="32"/>
  <c r="F1391" i="32"/>
  <c r="G1391" i="32"/>
  <c r="I1391" i="32"/>
  <c r="J1391" i="32"/>
  <c r="A1392" i="32"/>
  <c r="C1392" i="32"/>
  <c r="D1392" i="32"/>
  <c r="E1392" i="32"/>
  <c r="F1392" i="32"/>
  <c r="G1392" i="32"/>
  <c r="I1392" i="32"/>
  <c r="J1392" i="32"/>
  <c r="A1393" i="32"/>
  <c r="C1393" i="32"/>
  <c r="D1393" i="32"/>
  <c r="E1393" i="32"/>
  <c r="F1393" i="32"/>
  <c r="G1393" i="32"/>
  <c r="I1393" i="32"/>
  <c r="J1393" i="32"/>
  <c r="A1394" i="32"/>
  <c r="C1394" i="32"/>
  <c r="D1394" i="32"/>
  <c r="E1394" i="32"/>
  <c r="F1394" i="32"/>
  <c r="G1394" i="32"/>
  <c r="I1394" i="32"/>
  <c r="J1394" i="32"/>
  <c r="A1395" i="32"/>
  <c r="C1395" i="32"/>
  <c r="D1395" i="32"/>
  <c r="E1395" i="32"/>
  <c r="F1395" i="32"/>
  <c r="G1395" i="32"/>
  <c r="I1395" i="32"/>
  <c r="J1395" i="32"/>
  <c r="A1396" i="32"/>
  <c r="C1396" i="32"/>
  <c r="D1396" i="32"/>
  <c r="E1396" i="32"/>
  <c r="F1396" i="32"/>
  <c r="G1396" i="32"/>
  <c r="I1396" i="32"/>
  <c r="J1396" i="32"/>
  <c r="A1397" i="32"/>
  <c r="C1397" i="32"/>
  <c r="D1397" i="32"/>
  <c r="E1397" i="32"/>
  <c r="F1397" i="32"/>
  <c r="G1397" i="32"/>
  <c r="I1397" i="32"/>
  <c r="J1397" i="32"/>
  <c r="A1398" i="32"/>
  <c r="C1398" i="32"/>
  <c r="D1398" i="32"/>
  <c r="E1398" i="32"/>
  <c r="F1398" i="32"/>
  <c r="G1398" i="32"/>
  <c r="I1398" i="32"/>
  <c r="J1398" i="32"/>
  <c r="A1399" i="32"/>
  <c r="C1399" i="32"/>
  <c r="D1399" i="32"/>
  <c r="E1399" i="32"/>
  <c r="F1399" i="32"/>
  <c r="G1399" i="32"/>
  <c r="I1399" i="32"/>
  <c r="J1399" i="32"/>
  <c r="A1400" i="32"/>
  <c r="C1400" i="32"/>
  <c r="D1400" i="32"/>
  <c r="E1400" i="32"/>
  <c r="F1400" i="32"/>
  <c r="G1400" i="32"/>
  <c r="I1400" i="32"/>
  <c r="J1400" i="32"/>
  <c r="A1401" i="32"/>
  <c r="C1401" i="32"/>
  <c r="D1401" i="32"/>
  <c r="E1401" i="32"/>
  <c r="F1401" i="32"/>
  <c r="G1401" i="32"/>
  <c r="I1401" i="32"/>
  <c r="J1401" i="32"/>
  <c r="A1402" i="32"/>
  <c r="C1402" i="32"/>
  <c r="D1402" i="32"/>
  <c r="E1402" i="32"/>
  <c r="F1402" i="32"/>
  <c r="G1402" i="32"/>
  <c r="I1402" i="32"/>
  <c r="J1402" i="32"/>
  <c r="A1403" i="32"/>
  <c r="C1403" i="32"/>
  <c r="D1403" i="32"/>
  <c r="E1403" i="32"/>
  <c r="F1403" i="32"/>
  <c r="G1403" i="32"/>
  <c r="I1403" i="32"/>
  <c r="J1403" i="32"/>
  <c r="A1404" i="32"/>
  <c r="C1404" i="32"/>
  <c r="D1404" i="32"/>
  <c r="E1404" i="32"/>
  <c r="F1404" i="32"/>
  <c r="G1404" i="32"/>
  <c r="I1404" i="32"/>
  <c r="J1404" i="32"/>
  <c r="A1405" i="32"/>
  <c r="C1405" i="32"/>
  <c r="D1405" i="32"/>
  <c r="E1405" i="32"/>
  <c r="F1405" i="32"/>
  <c r="G1405" i="32"/>
  <c r="I1405" i="32"/>
  <c r="J1405" i="32"/>
  <c r="A1406" i="32"/>
  <c r="C1406" i="32"/>
  <c r="D1406" i="32"/>
  <c r="E1406" i="32"/>
  <c r="F1406" i="32"/>
  <c r="G1406" i="32"/>
  <c r="I1406" i="32"/>
  <c r="J1406" i="32"/>
  <c r="A1407" i="32"/>
  <c r="C1407" i="32"/>
  <c r="D1407" i="32"/>
  <c r="E1407" i="32"/>
  <c r="F1407" i="32"/>
  <c r="G1407" i="32"/>
  <c r="I1407" i="32"/>
  <c r="J1407" i="32"/>
  <c r="A1408" i="32"/>
  <c r="C1408" i="32"/>
  <c r="D1408" i="32"/>
  <c r="E1408" i="32"/>
  <c r="F1408" i="32"/>
  <c r="G1408" i="32"/>
  <c r="I1408" i="32"/>
  <c r="J1408" i="32"/>
  <c r="A1409" i="32"/>
  <c r="C1409" i="32"/>
  <c r="D1409" i="32"/>
  <c r="E1409" i="32"/>
  <c r="F1409" i="32"/>
  <c r="G1409" i="32"/>
  <c r="I1409" i="32"/>
  <c r="J1409" i="32"/>
  <c r="A1410" i="32"/>
  <c r="C1410" i="32"/>
  <c r="D1410" i="32"/>
  <c r="E1410" i="32"/>
  <c r="F1410" i="32"/>
  <c r="G1410" i="32"/>
  <c r="I1410" i="32"/>
  <c r="J1410" i="32"/>
  <c r="A1411" i="32"/>
  <c r="C1411" i="32"/>
  <c r="D1411" i="32"/>
  <c r="E1411" i="32"/>
  <c r="F1411" i="32"/>
  <c r="G1411" i="32"/>
  <c r="I1411" i="32"/>
  <c r="J1411" i="32"/>
  <c r="A1412" i="32"/>
  <c r="C1412" i="32"/>
  <c r="D1412" i="32"/>
  <c r="E1412" i="32"/>
  <c r="F1412" i="32"/>
  <c r="G1412" i="32"/>
  <c r="I1412" i="32"/>
  <c r="J1412" i="32"/>
  <c r="A1413" i="32"/>
  <c r="C1413" i="32"/>
  <c r="D1413" i="32"/>
  <c r="E1413" i="32"/>
  <c r="F1413" i="32"/>
  <c r="G1413" i="32"/>
  <c r="I1413" i="32"/>
  <c r="J1413" i="32"/>
  <c r="A1414" i="32"/>
  <c r="C1414" i="32"/>
  <c r="D1414" i="32"/>
  <c r="E1414" i="32"/>
  <c r="F1414" i="32"/>
  <c r="G1414" i="32"/>
  <c r="I1414" i="32"/>
  <c r="J1414" i="32"/>
  <c r="A1415" i="32"/>
  <c r="C1415" i="32"/>
  <c r="D1415" i="32"/>
  <c r="E1415" i="32"/>
  <c r="F1415" i="32"/>
  <c r="G1415" i="32"/>
  <c r="I1415" i="32"/>
  <c r="J1415" i="32"/>
  <c r="A1416" i="32"/>
  <c r="C1416" i="32"/>
  <c r="D1416" i="32"/>
  <c r="E1416" i="32"/>
  <c r="F1416" i="32"/>
  <c r="G1416" i="32"/>
  <c r="I1416" i="32"/>
  <c r="J1416" i="32"/>
  <c r="A1417" i="32"/>
  <c r="C1417" i="32"/>
  <c r="D1417" i="32"/>
  <c r="E1417" i="32"/>
  <c r="F1417" i="32"/>
  <c r="G1417" i="32"/>
  <c r="I1417" i="32"/>
  <c r="J1417" i="32"/>
  <c r="A1418" i="32"/>
  <c r="C1418" i="32"/>
  <c r="D1418" i="32"/>
  <c r="E1418" i="32"/>
  <c r="F1418" i="32"/>
  <c r="G1418" i="32"/>
  <c r="I1418" i="32"/>
  <c r="J1418" i="32"/>
  <c r="A1419" i="32"/>
  <c r="C1419" i="32"/>
  <c r="D1419" i="32"/>
  <c r="E1419" i="32"/>
  <c r="F1419" i="32"/>
  <c r="G1419" i="32"/>
  <c r="I1419" i="32"/>
  <c r="J1419" i="32"/>
  <c r="A1420" i="32"/>
  <c r="C1420" i="32"/>
  <c r="D1420" i="32"/>
  <c r="E1420" i="32"/>
  <c r="F1420" i="32"/>
  <c r="G1420" i="32"/>
  <c r="I1420" i="32"/>
  <c r="J1420" i="32"/>
  <c r="A1421" i="32"/>
  <c r="C1421" i="32"/>
  <c r="D1421" i="32"/>
  <c r="E1421" i="32"/>
  <c r="F1421" i="32"/>
  <c r="G1421" i="32"/>
  <c r="I1421" i="32"/>
  <c r="J1421" i="32"/>
  <c r="A1422" i="32"/>
  <c r="C1422" i="32"/>
  <c r="D1422" i="32"/>
  <c r="E1422" i="32"/>
  <c r="F1422" i="32"/>
  <c r="G1422" i="32"/>
  <c r="I1422" i="32"/>
  <c r="J1422" i="32"/>
  <c r="A1423" i="32"/>
  <c r="C1423" i="32"/>
  <c r="D1423" i="32"/>
  <c r="E1423" i="32"/>
  <c r="F1423" i="32"/>
  <c r="G1423" i="32"/>
  <c r="I1423" i="32"/>
  <c r="J1423" i="32"/>
  <c r="A1424" i="32"/>
  <c r="C1424" i="32"/>
  <c r="D1424" i="32"/>
  <c r="E1424" i="32"/>
  <c r="F1424" i="32"/>
  <c r="G1424" i="32"/>
  <c r="I1424" i="32"/>
  <c r="J1424" i="32"/>
  <c r="A1425" i="32"/>
  <c r="C1425" i="32"/>
  <c r="D1425" i="32"/>
  <c r="E1425" i="32"/>
  <c r="F1425" i="32"/>
  <c r="G1425" i="32"/>
  <c r="I1425" i="32"/>
  <c r="J1425" i="32"/>
  <c r="A1426" i="32"/>
  <c r="C1426" i="32"/>
  <c r="D1426" i="32"/>
  <c r="E1426" i="32"/>
  <c r="F1426" i="32"/>
  <c r="G1426" i="32"/>
  <c r="I1426" i="32"/>
  <c r="J1426" i="32"/>
  <c r="A1427" i="32"/>
  <c r="C1427" i="32"/>
  <c r="D1427" i="32"/>
  <c r="E1427" i="32"/>
  <c r="F1427" i="32"/>
  <c r="G1427" i="32"/>
  <c r="I1427" i="32"/>
  <c r="J1427" i="32"/>
  <c r="A1428" i="32"/>
  <c r="C1428" i="32"/>
  <c r="D1428" i="32"/>
  <c r="E1428" i="32"/>
  <c r="F1428" i="32"/>
  <c r="G1428" i="32"/>
  <c r="I1428" i="32"/>
  <c r="J1428" i="32"/>
  <c r="A1429" i="32"/>
  <c r="C1429" i="32"/>
  <c r="D1429" i="32"/>
  <c r="E1429" i="32"/>
  <c r="F1429" i="32"/>
  <c r="G1429" i="32"/>
  <c r="I1429" i="32"/>
  <c r="J1429" i="32"/>
  <c r="A1430" i="32"/>
  <c r="C1430" i="32"/>
  <c r="D1430" i="32"/>
  <c r="E1430" i="32"/>
  <c r="F1430" i="32"/>
  <c r="G1430" i="32"/>
  <c r="I1430" i="32"/>
  <c r="J1430" i="32"/>
  <c r="A1431" i="32"/>
  <c r="C1431" i="32"/>
  <c r="D1431" i="32"/>
  <c r="E1431" i="32"/>
  <c r="F1431" i="32"/>
  <c r="G1431" i="32"/>
  <c r="I1431" i="32"/>
  <c r="J1431" i="32"/>
  <c r="A1432" i="32"/>
  <c r="C1432" i="32"/>
  <c r="D1432" i="32"/>
  <c r="E1432" i="32"/>
  <c r="F1432" i="32"/>
  <c r="G1432" i="32"/>
  <c r="I1432" i="32"/>
  <c r="J1432" i="32"/>
  <c r="A1433" i="32"/>
  <c r="C1433" i="32"/>
  <c r="D1433" i="32"/>
  <c r="E1433" i="32"/>
  <c r="F1433" i="32"/>
  <c r="G1433" i="32"/>
  <c r="I1433" i="32"/>
  <c r="J1433" i="32"/>
  <c r="A1434" i="32"/>
  <c r="C1434" i="32"/>
  <c r="D1434" i="32"/>
  <c r="E1434" i="32"/>
  <c r="F1434" i="32"/>
  <c r="G1434" i="32"/>
  <c r="I1434" i="32"/>
  <c r="J1434" i="32"/>
  <c r="A1435" i="32"/>
  <c r="C1435" i="32"/>
  <c r="D1435" i="32"/>
  <c r="E1435" i="32"/>
  <c r="F1435" i="32"/>
  <c r="G1435" i="32"/>
  <c r="I1435" i="32"/>
  <c r="J1435" i="32"/>
  <c r="A1436" i="32"/>
  <c r="C1436" i="32"/>
  <c r="D1436" i="32"/>
  <c r="E1436" i="32"/>
  <c r="F1436" i="32"/>
  <c r="G1436" i="32"/>
  <c r="I1436" i="32"/>
  <c r="J1436" i="32"/>
  <c r="A1437" i="32"/>
  <c r="C1437" i="32"/>
  <c r="D1437" i="32"/>
  <c r="E1437" i="32"/>
  <c r="F1437" i="32"/>
  <c r="G1437" i="32"/>
  <c r="I1437" i="32"/>
  <c r="J1437" i="32"/>
  <c r="A1438" i="32"/>
  <c r="C1438" i="32"/>
  <c r="D1438" i="32"/>
  <c r="E1438" i="32"/>
  <c r="F1438" i="32"/>
  <c r="G1438" i="32"/>
  <c r="I1438" i="32"/>
  <c r="J1438" i="32"/>
  <c r="A1439" i="32"/>
  <c r="C1439" i="32"/>
  <c r="D1439" i="32"/>
  <c r="E1439" i="32"/>
  <c r="F1439" i="32"/>
  <c r="G1439" i="32"/>
  <c r="I1439" i="32"/>
  <c r="J1439" i="32"/>
  <c r="A1440" i="32"/>
  <c r="C1440" i="32"/>
  <c r="D1440" i="32"/>
  <c r="E1440" i="32"/>
  <c r="F1440" i="32"/>
  <c r="G1440" i="32"/>
  <c r="I1440" i="32"/>
  <c r="J1440" i="32"/>
  <c r="A1441" i="32"/>
  <c r="C1441" i="32"/>
  <c r="D1441" i="32"/>
  <c r="E1441" i="32"/>
  <c r="F1441" i="32"/>
  <c r="G1441" i="32"/>
  <c r="I1441" i="32"/>
  <c r="J1441" i="32"/>
  <c r="A1442" i="32"/>
  <c r="C1442" i="32"/>
  <c r="D1442" i="32"/>
  <c r="E1442" i="32"/>
  <c r="F1442" i="32"/>
  <c r="G1442" i="32"/>
  <c r="I1442" i="32"/>
  <c r="J1442" i="32"/>
  <c r="A1443" i="32"/>
  <c r="C1443" i="32"/>
  <c r="D1443" i="32"/>
  <c r="E1443" i="32"/>
  <c r="F1443" i="32"/>
  <c r="G1443" i="32"/>
  <c r="I1443" i="32"/>
  <c r="J1443" i="32"/>
  <c r="A1444" i="32"/>
  <c r="C1444" i="32"/>
  <c r="D1444" i="32"/>
  <c r="E1444" i="32"/>
  <c r="F1444" i="32"/>
  <c r="G1444" i="32"/>
  <c r="I1444" i="32"/>
  <c r="J1444" i="32"/>
  <c r="A1445" i="32"/>
  <c r="C1445" i="32"/>
  <c r="D1445" i="32"/>
  <c r="E1445" i="32"/>
  <c r="F1445" i="32"/>
  <c r="G1445" i="32"/>
  <c r="I1445" i="32"/>
  <c r="J1445" i="32"/>
  <c r="A1446" i="32"/>
  <c r="C1446" i="32"/>
  <c r="D1446" i="32"/>
  <c r="E1446" i="32"/>
  <c r="F1446" i="32"/>
  <c r="G1446" i="32"/>
  <c r="I1446" i="32"/>
  <c r="J1446" i="32"/>
  <c r="A1447" i="32"/>
  <c r="C1447" i="32"/>
  <c r="D1447" i="32"/>
  <c r="E1447" i="32"/>
  <c r="F1447" i="32"/>
  <c r="G1447" i="32"/>
  <c r="I1447" i="32"/>
  <c r="J1447" i="32"/>
  <c r="A1448" i="32"/>
  <c r="C1448" i="32"/>
  <c r="D1448" i="32"/>
  <c r="E1448" i="32"/>
  <c r="F1448" i="32"/>
  <c r="G1448" i="32"/>
  <c r="I1448" i="32"/>
  <c r="J1448" i="32"/>
  <c r="A1449" i="32"/>
  <c r="C1449" i="32"/>
  <c r="D1449" i="32"/>
  <c r="E1449" i="32"/>
  <c r="F1449" i="32"/>
  <c r="G1449" i="32"/>
  <c r="I1449" i="32"/>
  <c r="J1449" i="32"/>
  <c r="A1450" i="32"/>
  <c r="C1450" i="32"/>
  <c r="D1450" i="32"/>
  <c r="E1450" i="32"/>
  <c r="F1450" i="32"/>
  <c r="G1450" i="32"/>
  <c r="I1450" i="32"/>
  <c r="J1450" i="32"/>
  <c r="A1451" i="32"/>
  <c r="C1451" i="32"/>
  <c r="D1451" i="32"/>
  <c r="E1451" i="32"/>
  <c r="F1451" i="32"/>
  <c r="G1451" i="32"/>
  <c r="I1451" i="32"/>
  <c r="J1451" i="32"/>
  <c r="A1452" i="32"/>
  <c r="C1452" i="32"/>
  <c r="D1452" i="32"/>
  <c r="E1452" i="32"/>
  <c r="F1452" i="32"/>
  <c r="G1452" i="32"/>
  <c r="I1452" i="32"/>
  <c r="J1452" i="32"/>
  <c r="A1453" i="32"/>
  <c r="C1453" i="32"/>
  <c r="D1453" i="32"/>
  <c r="E1453" i="32"/>
  <c r="F1453" i="32"/>
  <c r="G1453" i="32"/>
  <c r="I1453" i="32"/>
  <c r="J1453" i="32"/>
  <c r="A1454" i="32"/>
  <c r="C1454" i="32"/>
  <c r="D1454" i="32"/>
  <c r="E1454" i="32"/>
  <c r="F1454" i="32"/>
  <c r="G1454" i="32"/>
  <c r="I1454" i="32"/>
  <c r="J1454" i="32"/>
  <c r="A1455" i="32"/>
  <c r="C1455" i="32"/>
  <c r="D1455" i="32"/>
  <c r="E1455" i="32"/>
  <c r="F1455" i="32"/>
  <c r="G1455" i="32"/>
  <c r="I1455" i="32"/>
  <c r="J1455" i="32"/>
  <c r="A1456" i="32"/>
  <c r="C1456" i="32"/>
  <c r="D1456" i="32"/>
  <c r="E1456" i="32"/>
  <c r="F1456" i="32"/>
  <c r="G1456" i="32"/>
  <c r="I1456" i="32"/>
  <c r="J1456" i="32"/>
  <c r="A1457" i="32"/>
  <c r="C1457" i="32"/>
  <c r="D1457" i="32"/>
  <c r="E1457" i="32"/>
  <c r="F1457" i="32"/>
  <c r="G1457" i="32"/>
  <c r="I1457" i="32"/>
  <c r="J1457" i="32"/>
  <c r="A1458" i="32"/>
  <c r="C1458" i="32"/>
  <c r="D1458" i="32"/>
  <c r="E1458" i="32"/>
  <c r="F1458" i="32"/>
  <c r="G1458" i="32"/>
  <c r="I1458" i="32"/>
  <c r="J1458" i="32"/>
  <c r="A1459" i="32"/>
  <c r="C1459" i="32"/>
  <c r="D1459" i="32"/>
  <c r="E1459" i="32"/>
  <c r="F1459" i="32"/>
  <c r="G1459" i="32"/>
  <c r="I1459" i="32"/>
  <c r="J1459" i="32"/>
  <c r="A1460" i="32"/>
  <c r="C1460" i="32"/>
  <c r="D1460" i="32"/>
  <c r="E1460" i="32"/>
  <c r="F1460" i="32"/>
  <c r="G1460" i="32"/>
  <c r="I1460" i="32"/>
  <c r="J1460" i="32"/>
  <c r="A1461" i="32"/>
  <c r="C1461" i="32"/>
  <c r="D1461" i="32"/>
  <c r="E1461" i="32"/>
  <c r="F1461" i="32"/>
  <c r="G1461" i="32"/>
  <c r="I1461" i="32"/>
  <c r="J1461" i="32"/>
  <c r="A1462" i="32"/>
  <c r="C1462" i="32"/>
  <c r="D1462" i="32"/>
  <c r="E1462" i="32"/>
  <c r="F1462" i="32"/>
  <c r="G1462" i="32"/>
  <c r="I1462" i="32"/>
  <c r="J1462" i="32"/>
  <c r="A1463" i="32"/>
  <c r="C1463" i="32"/>
  <c r="D1463" i="32"/>
  <c r="E1463" i="32"/>
  <c r="F1463" i="32"/>
  <c r="G1463" i="32"/>
  <c r="I1463" i="32"/>
  <c r="J1463" i="32"/>
  <c r="A1464" i="32"/>
  <c r="C1464" i="32"/>
  <c r="D1464" i="32"/>
  <c r="E1464" i="32"/>
  <c r="F1464" i="32"/>
  <c r="G1464" i="32"/>
  <c r="I1464" i="32"/>
  <c r="J1464" i="32"/>
  <c r="A1465" i="32"/>
  <c r="C1465" i="32"/>
  <c r="D1465" i="32"/>
  <c r="E1465" i="32"/>
  <c r="F1465" i="32"/>
  <c r="G1465" i="32"/>
  <c r="I1465" i="32"/>
  <c r="J1465" i="32"/>
  <c r="A1466" i="32"/>
  <c r="C1466" i="32"/>
  <c r="D1466" i="32"/>
  <c r="E1466" i="32"/>
  <c r="F1466" i="32"/>
  <c r="G1466" i="32"/>
  <c r="I1466" i="32"/>
  <c r="J1466" i="32"/>
  <c r="A1467" i="32"/>
  <c r="C1467" i="32"/>
  <c r="D1467" i="32"/>
  <c r="E1467" i="32"/>
  <c r="F1467" i="32"/>
  <c r="G1467" i="32"/>
  <c r="I1467" i="32"/>
  <c r="J1467" i="32"/>
  <c r="A1468" i="32"/>
  <c r="C1468" i="32"/>
  <c r="D1468" i="32"/>
  <c r="E1468" i="32"/>
  <c r="F1468" i="32"/>
  <c r="G1468" i="32"/>
  <c r="I1468" i="32"/>
  <c r="J1468" i="32"/>
  <c r="A1469" i="32"/>
  <c r="C1469" i="32"/>
  <c r="D1469" i="32"/>
  <c r="E1469" i="32"/>
  <c r="F1469" i="32"/>
  <c r="G1469" i="32"/>
  <c r="I1469" i="32"/>
  <c r="J1469" i="32"/>
  <c r="A1470" i="32"/>
  <c r="C1470" i="32"/>
  <c r="D1470" i="32"/>
  <c r="E1470" i="32"/>
  <c r="F1470" i="32"/>
  <c r="G1470" i="32"/>
  <c r="I1470" i="32"/>
  <c r="J1470" i="32"/>
  <c r="A1471" i="32"/>
  <c r="C1471" i="32"/>
  <c r="D1471" i="32"/>
  <c r="E1471" i="32"/>
  <c r="F1471" i="32"/>
  <c r="G1471" i="32"/>
  <c r="I1471" i="32"/>
  <c r="J1471" i="32"/>
  <c r="A1472" i="32"/>
  <c r="C1472" i="32"/>
  <c r="D1472" i="32"/>
  <c r="E1472" i="32"/>
  <c r="F1472" i="32"/>
  <c r="G1472" i="32"/>
  <c r="I1472" i="32"/>
  <c r="J1472" i="32"/>
  <c r="A1473" i="32"/>
  <c r="C1473" i="32"/>
  <c r="D1473" i="32"/>
  <c r="E1473" i="32"/>
  <c r="F1473" i="32"/>
  <c r="G1473" i="32"/>
  <c r="I1473" i="32"/>
  <c r="J1473" i="32"/>
  <c r="A1474" i="32"/>
  <c r="C1474" i="32"/>
  <c r="D1474" i="32"/>
  <c r="E1474" i="32"/>
  <c r="F1474" i="32"/>
  <c r="G1474" i="32"/>
  <c r="I1474" i="32"/>
  <c r="J1474" i="32"/>
  <c r="A1475" i="32"/>
  <c r="C1475" i="32"/>
  <c r="D1475" i="32"/>
  <c r="E1475" i="32"/>
  <c r="F1475" i="32"/>
  <c r="G1475" i="32"/>
  <c r="I1475" i="32"/>
  <c r="J1475" i="32"/>
  <c r="A1476" i="32"/>
  <c r="C1476" i="32"/>
  <c r="D1476" i="32"/>
  <c r="E1476" i="32"/>
  <c r="F1476" i="32"/>
  <c r="G1476" i="32"/>
  <c r="I1476" i="32"/>
  <c r="J1476" i="32"/>
  <c r="A1477" i="32"/>
  <c r="C1477" i="32"/>
  <c r="D1477" i="32"/>
  <c r="E1477" i="32"/>
  <c r="F1477" i="32"/>
  <c r="G1477" i="32"/>
  <c r="I1477" i="32"/>
  <c r="J1477" i="32"/>
  <c r="A1478" i="32"/>
  <c r="C1478" i="32"/>
  <c r="D1478" i="32"/>
  <c r="E1478" i="32"/>
  <c r="F1478" i="32"/>
  <c r="G1478" i="32"/>
  <c r="I1478" i="32"/>
  <c r="J1478" i="32"/>
  <c r="A1479" i="32"/>
  <c r="C1479" i="32"/>
  <c r="D1479" i="32"/>
  <c r="E1479" i="32"/>
  <c r="F1479" i="32"/>
  <c r="G1479" i="32"/>
  <c r="I1479" i="32"/>
  <c r="J1479" i="32"/>
  <c r="A1480" i="32"/>
  <c r="C1480" i="32"/>
  <c r="D1480" i="32"/>
  <c r="E1480" i="32"/>
  <c r="F1480" i="32"/>
  <c r="G1480" i="32"/>
  <c r="I1480" i="32"/>
  <c r="J1480" i="32"/>
  <c r="A1481" i="32"/>
  <c r="C1481" i="32"/>
  <c r="D1481" i="32"/>
  <c r="E1481" i="32"/>
  <c r="F1481" i="32"/>
  <c r="G1481" i="32"/>
  <c r="I1481" i="32"/>
  <c r="J1481" i="32"/>
  <c r="A1482" i="32"/>
  <c r="C1482" i="32"/>
  <c r="D1482" i="32"/>
  <c r="E1482" i="32"/>
  <c r="F1482" i="32"/>
  <c r="G1482" i="32"/>
  <c r="I1482" i="32"/>
  <c r="J1482" i="32"/>
  <c r="A1483" i="32"/>
  <c r="C1483" i="32"/>
  <c r="D1483" i="32"/>
  <c r="E1483" i="32"/>
  <c r="F1483" i="32"/>
  <c r="G1483" i="32"/>
  <c r="I1483" i="32"/>
  <c r="J1483" i="32"/>
  <c r="A1484" i="32"/>
  <c r="C1484" i="32"/>
  <c r="D1484" i="32"/>
  <c r="E1484" i="32"/>
  <c r="F1484" i="32"/>
  <c r="G1484" i="32"/>
  <c r="I1484" i="32"/>
  <c r="J1484" i="32"/>
  <c r="A1485" i="32"/>
  <c r="C1485" i="32"/>
  <c r="D1485" i="32"/>
  <c r="E1485" i="32"/>
  <c r="F1485" i="32"/>
  <c r="G1485" i="32"/>
  <c r="I1485" i="32"/>
  <c r="J1485" i="32"/>
  <c r="A1486" i="32"/>
  <c r="C1486" i="32"/>
  <c r="D1486" i="32"/>
  <c r="E1486" i="32"/>
  <c r="F1486" i="32"/>
  <c r="G1486" i="32"/>
  <c r="I1486" i="32"/>
  <c r="J1486" i="32"/>
  <c r="A1487" i="32"/>
  <c r="C1487" i="32"/>
  <c r="D1487" i="32"/>
  <c r="E1487" i="32"/>
  <c r="F1487" i="32"/>
  <c r="G1487" i="32"/>
  <c r="I1487" i="32"/>
  <c r="J1487" i="32"/>
  <c r="A1488" i="32"/>
  <c r="C1488" i="32"/>
  <c r="D1488" i="32"/>
  <c r="E1488" i="32"/>
  <c r="F1488" i="32"/>
  <c r="G1488" i="32"/>
  <c r="I1488" i="32"/>
  <c r="J1488" i="32"/>
  <c r="A1489" i="32"/>
  <c r="C1489" i="32"/>
  <c r="D1489" i="32"/>
  <c r="E1489" i="32"/>
  <c r="F1489" i="32"/>
  <c r="G1489" i="32"/>
  <c r="I1489" i="32"/>
  <c r="J1489" i="32"/>
  <c r="A1490" i="32"/>
  <c r="C1490" i="32"/>
  <c r="D1490" i="32"/>
  <c r="E1490" i="32"/>
  <c r="F1490" i="32"/>
  <c r="G1490" i="32"/>
  <c r="I1490" i="32"/>
  <c r="J1490" i="32"/>
  <c r="A1491" i="32"/>
  <c r="C1491" i="32"/>
  <c r="D1491" i="32"/>
  <c r="E1491" i="32"/>
  <c r="F1491" i="32"/>
  <c r="G1491" i="32"/>
  <c r="I1491" i="32"/>
  <c r="J1491" i="32"/>
  <c r="A1492" i="32"/>
  <c r="C1492" i="32"/>
  <c r="D1492" i="32"/>
  <c r="E1492" i="32"/>
  <c r="F1492" i="32"/>
  <c r="G1492" i="32"/>
  <c r="I1492" i="32"/>
  <c r="J1492" i="32"/>
  <c r="A1493" i="32"/>
  <c r="C1493" i="32"/>
  <c r="D1493" i="32"/>
  <c r="E1493" i="32"/>
  <c r="F1493" i="32"/>
  <c r="G1493" i="32"/>
  <c r="I1493" i="32"/>
  <c r="J1493" i="32"/>
  <c r="A1494" i="32"/>
  <c r="C1494" i="32"/>
  <c r="D1494" i="32"/>
  <c r="E1494" i="32"/>
  <c r="F1494" i="32"/>
  <c r="G1494" i="32"/>
  <c r="I1494" i="32"/>
  <c r="J1494" i="32"/>
  <c r="A1495" i="32"/>
  <c r="C1495" i="32"/>
  <c r="D1495" i="32"/>
  <c r="E1495" i="32"/>
  <c r="F1495" i="32"/>
  <c r="G1495" i="32"/>
  <c r="I1495" i="32"/>
  <c r="J1495" i="32"/>
  <c r="A1496" i="32"/>
  <c r="C1496" i="32"/>
  <c r="D1496" i="32"/>
  <c r="E1496" i="32"/>
  <c r="F1496" i="32"/>
  <c r="G1496" i="32"/>
  <c r="I1496" i="32"/>
  <c r="J1496" i="32"/>
  <c r="A1497" i="32"/>
  <c r="C1497" i="32"/>
  <c r="D1497" i="32"/>
  <c r="E1497" i="32"/>
  <c r="F1497" i="32"/>
  <c r="G1497" i="32"/>
  <c r="I1497" i="32"/>
  <c r="J1497" i="32"/>
  <c r="A1498" i="32"/>
  <c r="C1498" i="32"/>
  <c r="D1498" i="32"/>
  <c r="E1498" i="32"/>
  <c r="F1498" i="32"/>
  <c r="G1498" i="32"/>
  <c r="I1498" i="32"/>
  <c r="J1498" i="32"/>
  <c r="A1499" i="32"/>
  <c r="C1499" i="32"/>
  <c r="D1499" i="32"/>
  <c r="E1499" i="32"/>
  <c r="F1499" i="32"/>
  <c r="G1499" i="32"/>
  <c r="I1499" i="32"/>
  <c r="J1499" i="32"/>
  <c r="A1500" i="32"/>
  <c r="C1500" i="32"/>
  <c r="D1500" i="32"/>
  <c r="E1500" i="32"/>
  <c r="F1500" i="32"/>
  <c r="G1500" i="32"/>
  <c r="I1500" i="32"/>
  <c r="J1500" i="32"/>
  <c r="A1501" i="32"/>
  <c r="C1501" i="32"/>
  <c r="D1501" i="32"/>
  <c r="E1501" i="32"/>
  <c r="F1501" i="32"/>
  <c r="G1501" i="32"/>
  <c r="I1501" i="32"/>
  <c r="J1501" i="32"/>
  <c r="A1502" i="32"/>
  <c r="C1502" i="32"/>
  <c r="D1502" i="32"/>
  <c r="E1502" i="32"/>
  <c r="F1502" i="32"/>
  <c r="G1502" i="32"/>
  <c r="I1502" i="32"/>
  <c r="J1502" i="32"/>
  <c r="A1503" i="32"/>
  <c r="C1503" i="32"/>
  <c r="D1503" i="32"/>
  <c r="E1503" i="32"/>
  <c r="F1503" i="32"/>
  <c r="G1503" i="32"/>
  <c r="I1503" i="32"/>
  <c r="J1503" i="32"/>
  <c r="A1504" i="32"/>
  <c r="C1504" i="32"/>
  <c r="D1504" i="32"/>
  <c r="E1504" i="32"/>
  <c r="F1504" i="32"/>
  <c r="G1504" i="32"/>
  <c r="I1504" i="32"/>
  <c r="J1504" i="32"/>
  <c r="A1505" i="32"/>
  <c r="C1505" i="32"/>
  <c r="D1505" i="32"/>
  <c r="E1505" i="32"/>
  <c r="F1505" i="32"/>
  <c r="G1505" i="32"/>
  <c r="I1505" i="32"/>
  <c r="J1505" i="32"/>
  <c r="A1506" i="32"/>
  <c r="C1506" i="32"/>
  <c r="D1506" i="32"/>
  <c r="E1506" i="32"/>
  <c r="F1506" i="32"/>
  <c r="G1506" i="32"/>
  <c r="I1506" i="32"/>
  <c r="J1506" i="32"/>
  <c r="A1507" i="32"/>
  <c r="C1507" i="32"/>
  <c r="D1507" i="32"/>
  <c r="E1507" i="32"/>
  <c r="F1507" i="32"/>
  <c r="G1507" i="32"/>
  <c r="I1507" i="32"/>
  <c r="J1507" i="32"/>
  <c r="A1508" i="32"/>
  <c r="C1508" i="32"/>
  <c r="D1508" i="32"/>
  <c r="E1508" i="32"/>
  <c r="F1508" i="32"/>
  <c r="G1508" i="32"/>
  <c r="I1508" i="32"/>
  <c r="J1508" i="32"/>
  <c r="A1509" i="32"/>
  <c r="C1509" i="32"/>
  <c r="D1509" i="32"/>
  <c r="E1509" i="32"/>
  <c r="F1509" i="32"/>
  <c r="G1509" i="32"/>
  <c r="I1509" i="32"/>
  <c r="J1509" i="32"/>
  <c r="A1510" i="32"/>
  <c r="C1510" i="32"/>
  <c r="D1510" i="32"/>
  <c r="E1510" i="32"/>
  <c r="F1510" i="32"/>
  <c r="G1510" i="32"/>
  <c r="I1510" i="32"/>
  <c r="J1510" i="32"/>
  <c r="A1511" i="32"/>
  <c r="C1511" i="32"/>
  <c r="D1511" i="32"/>
  <c r="E1511" i="32"/>
  <c r="F1511" i="32"/>
  <c r="G1511" i="32"/>
  <c r="I1511" i="32"/>
  <c r="J1511" i="32"/>
  <c r="A1512" i="32"/>
  <c r="C1512" i="32"/>
  <c r="D1512" i="32"/>
  <c r="E1512" i="32"/>
  <c r="F1512" i="32"/>
  <c r="G1512" i="32"/>
  <c r="I1512" i="32"/>
  <c r="J1512" i="32"/>
  <c r="A1513" i="32"/>
  <c r="C1513" i="32"/>
  <c r="D1513" i="32"/>
  <c r="E1513" i="32"/>
  <c r="F1513" i="32"/>
  <c r="G1513" i="32"/>
  <c r="I1513" i="32"/>
  <c r="J1513" i="32"/>
  <c r="A1514" i="32"/>
  <c r="C1514" i="32"/>
  <c r="D1514" i="32"/>
  <c r="E1514" i="32"/>
  <c r="F1514" i="32"/>
  <c r="G1514" i="32"/>
  <c r="I1514" i="32"/>
  <c r="J1514" i="32"/>
  <c r="A1515" i="32"/>
  <c r="C1515" i="32"/>
  <c r="D1515" i="32"/>
  <c r="E1515" i="32"/>
  <c r="F1515" i="32"/>
  <c r="G1515" i="32"/>
  <c r="I1515" i="32"/>
  <c r="J1515" i="32"/>
  <c r="A1516" i="32"/>
  <c r="C1516" i="32"/>
  <c r="D1516" i="32"/>
  <c r="E1516" i="32"/>
  <c r="F1516" i="32"/>
  <c r="G1516" i="32"/>
  <c r="I1516" i="32"/>
  <c r="J1516" i="32"/>
  <c r="A1517" i="32"/>
  <c r="C1517" i="32"/>
  <c r="D1517" i="32"/>
  <c r="E1517" i="32"/>
  <c r="F1517" i="32"/>
  <c r="G1517" i="32"/>
  <c r="I1517" i="32"/>
  <c r="J1517" i="32"/>
  <c r="A1518" i="32"/>
  <c r="C1518" i="32"/>
  <c r="D1518" i="32"/>
  <c r="E1518" i="32"/>
  <c r="F1518" i="32"/>
  <c r="G1518" i="32"/>
  <c r="I1518" i="32"/>
  <c r="J1518" i="32"/>
  <c r="A1519" i="32"/>
  <c r="C1519" i="32"/>
  <c r="D1519" i="32"/>
  <c r="E1519" i="32"/>
  <c r="F1519" i="32"/>
  <c r="G1519" i="32"/>
  <c r="I1519" i="32"/>
  <c r="J1519" i="32"/>
  <c r="A1520" i="32"/>
  <c r="C1520" i="32"/>
  <c r="D1520" i="32"/>
  <c r="E1520" i="32"/>
  <c r="F1520" i="32"/>
  <c r="G1520" i="32"/>
  <c r="I1520" i="32"/>
  <c r="J1520" i="32"/>
  <c r="A1521" i="32"/>
  <c r="C1521" i="32"/>
  <c r="D1521" i="32"/>
  <c r="E1521" i="32"/>
  <c r="F1521" i="32"/>
  <c r="G1521" i="32"/>
  <c r="I1521" i="32"/>
  <c r="J1521" i="32"/>
  <c r="A1522" i="32"/>
  <c r="C1522" i="32"/>
  <c r="D1522" i="32"/>
  <c r="E1522" i="32"/>
  <c r="F1522" i="32"/>
  <c r="G1522" i="32"/>
  <c r="I1522" i="32"/>
  <c r="J1522" i="32"/>
  <c r="A1523" i="32"/>
  <c r="C1523" i="32"/>
  <c r="D1523" i="32"/>
  <c r="E1523" i="32"/>
  <c r="F1523" i="32"/>
  <c r="G1523" i="32"/>
  <c r="I1523" i="32"/>
  <c r="J1523" i="32"/>
  <c r="A1524" i="32"/>
  <c r="C1524" i="32"/>
  <c r="D1524" i="32"/>
  <c r="E1524" i="32"/>
  <c r="F1524" i="32"/>
  <c r="G1524" i="32"/>
  <c r="I1524" i="32"/>
  <c r="J1524" i="32"/>
  <c r="A1525" i="32"/>
  <c r="C1525" i="32"/>
  <c r="D1525" i="32"/>
  <c r="E1525" i="32"/>
  <c r="F1525" i="32"/>
  <c r="G1525" i="32"/>
  <c r="I1525" i="32"/>
  <c r="J1525" i="32"/>
  <c r="A1526" i="32"/>
  <c r="C1526" i="32"/>
  <c r="D1526" i="32"/>
  <c r="E1526" i="32"/>
  <c r="F1526" i="32"/>
  <c r="G1526" i="32"/>
  <c r="I1526" i="32"/>
  <c r="J1526" i="32"/>
  <c r="A1527" i="32"/>
  <c r="C1527" i="32"/>
  <c r="D1527" i="32"/>
  <c r="E1527" i="32"/>
  <c r="F1527" i="32"/>
  <c r="G1527" i="32"/>
  <c r="I1527" i="32"/>
  <c r="J1527" i="32"/>
  <c r="A1528" i="32"/>
  <c r="C1528" i="32"/>
  <c r="D1528" i="32"/>
  <c r="E1528" i="32"/>
  <c r="F1528" i="32"/>
  <c r="G1528" i="32"/>
  <c r="I1528" i="32"/>
  <c r="J1528" i="32"/>
  <c r="A1529" i="32"/>
  <c r="C1529" i="32"/>
  <c r="D1529" i="32"/>
  <c r="E1529" i="32"/>
  <c r="F1529" i="32"/>
  <c r="G1529" i="32"/>
  <c r="I1529" i="32"/>
  <c r="J1529" i="32"/>
  <c r="A1530" i="32"/>
  <c r="C1530" i="32"/>
  <c r="D1530" i="32"/>
  <c r="E1530" i="32"/>
  <c r="F1530" i="32"/>
  <c r="G1530" i="32"/>
  <c r="I1530" i="32"/>
  <c r="J1530" i="32"/>
  <c r="A1531" i="32"/>
  <c r="C1531" i="32"/>
  <c r="D1531" i="32"/>
  <c r="E1531" i="32"/>
  <c r="F1531" i="32"/>
  <c r="G1531" i="32"/>
  <c r="I1531" i="32"/>
  <c r="J1531" i="32"/>
  <c r="A1532" i="32"/>
  <c r="C1532" i="32"/>
  <c r="D1532" i="32"/>
  <c r="E1532" i="32"/>
  <c r="F1532" i="32"/>
  <c r="G1532" i="32"/>
  <c r="I1532" i="32"/>
  <c r="J1532" i="32"/>
  <c r="A1533" i="32"/>
  <c r="C1533" i="32"/>
  <c r="D1533" i="32"/>
  <c r="E1533" i="32"/>
  <c r="F1533" i="32"/>
  <c r="G1533" i="32"/>
  <c r="I1533" i="32"/>
  <c r="J1533" i="32"/>
  <c r="A1534" i="32"/>
  <c r="C1534" i="32"/>
  <c r="D1534" i="32"/>
  <c r="E1534" i="32"/>
  <c r="F1534" i="32"/>
  <c r="G1534" i="32"/>
  <c r="I1534" i="32"/>
  <c r="J1534" i="32"/>
  <c r="A1535" i="32"/>
  <c r="C1535" i="32"/>
  <c r="D1535" i="32"/>
  <c r="E1535" i="32"/>
  <c r="F1535" i="32"/>
  <c r="G1535" i="32"/>
  <c r="I1535" i="32"/>
  <c r="J1535" i="32"/>
  <c r="A1536" i="32"/>
  <c r="C1536" i="32"/>
  <c r="D1536" i="32"/>
  <c r="E1536" i="32"/>
  <c r="F1536" i="32"/>
  <c r="G1536" i="32"/>
  <c r="I1536" i="32"/>
  <c r="J1536" i="32"/>
  <c r="A1537" i="32"/>
  <c r="C1537" i="32"/>
  <c r="D1537" i="32"/>
  <c r="E1537" i="32"/>
  <c r="F1537" i="32"/>
  <c r="G1537" i="32"/>
  <c r="I1537" i="32"/>
  <c r="J1537" i="32"/>
  <c r="A1538" i="32"/>
  <c r="C1538" i="32"/>
  <c r="D1538" i="32"/>
  <c r="E1538" i="32"/>
  <c r="F1538" i="32"/>
  <c r="G1538" i="32"/>
  <c r="I1538" i="32"/>
  <c r="J1538" i="32"/>
  <c r="A1539" i="32"/>
  <c r="C1539" i="32"/>
  <c r="D1539" i="32"/>
  <c r="E1539" i="32"/>
  <c r="F1539" i="32"/>
  <c r="G1539" i="32"/>
  <c r="I1539" i="32"/>
  <c r="J1539" i="32"/>
  <c r="A1540" i="32"/>
  <c r="C1540" i="32"/>
  <c r="D1540" i="32"/>
  <c r="E1540" i="32"/>
  <c r="F1540" i="32"/>
  <c r="G1540" i="32"/>
  <c r="I1540" i="32"/>
  <c r="J1540" i="32"/>
  <c r="A1541" i="32"/>
  <c r="C1541" i="32"/>
  <c r="D1541" i="32"/>
  <c r="E1541" i="32"/>
  <c r="F1541" i="32"/>
  <c r="G1541" i="32"/>
  <c r="I1541" i="32"/>
  <c r="J1541" i="32"/>
  <c r="A1542" i="32"/>
  <c r="C1542" i="32"/>
  <c r="D1542" i="32"/>
  <c r="E1542" i="32"/>
  <c r="F1542" i="32"/>
  <c r="G1542" i="32"/>
  <c r="I1542" i="32"/>
  <c r="J1542" i="32"/>
  <c r="A1543" i="32"/>
  <c r="C1543" i="32"/>
  <c r="D1543" i="32"/>
  <c r="E1543" i="32"/>
  <c r="F1543" i="32"/>
  <c r="G1543" i="32"/>
  <c r="I1543" i="32"/>
  <c r="J1543" i="32"/>
  <c r="A1544" i="32"/>
  <c r="C1544" i="32"/>
  <c r="D1544" i="32"/>
  <c r="E1544" i="32"/>
  <c r="F1544" i="32"/>
  <c r="G1544" i="32"/>
  <c r="I1544" i="32"/>
  <c r="J1544" i="32"/>
  <c r="A1545" i="32"/>
  <c r="C1545" i="32"/>
  <c r="D1545" i="32"/>
  <c r="E1545" i="32"/>
  <c r="F1545" i="32"/>
  <c r="G1545" i="32"/>
  <c r="I1545" i="32"/>
  <c r="J1545" i="32"/>
  <c r="A1546" i="32"/>
  <c r="C1546" i="32"/>
  <c r="D1546" i="32"/>
  <c r="E1546" i="32"/>
  <c r="F1546" i="32"/>
  <c r="G1546" i="32"/>
  <c r="I1546" i="32"/>
  <c r="J1546" i="32"/>
  <c r="A1547" i="32"/>
  <c r="C1547" i="32"/>
  <c r="D1547" i="32"/>
  <c r="E1547" i="32"/>
  <c r="F1547" i="32"/>
  <c r="G1547" i="32"/>
  <c r="I1547" i="32"/>
  <c r="J1547" i="32"/>
  <c r="A1548" i="32"/>
  <c r="C1548" i="32"/>
  <c r="D1548" i="32"/>
  <c r="E1548" i="32"/>
  <c r="F1548" i="32"/>
  <c r="G1548" i="32"/>
  <c r="I1548" i="32"/>
  <c r="J1548" i="32"/>
  <c r="A1549" i="32"/>
  <c r="C1549" i="32"/>
  <c r="D1549" i="32"/>
  <c r="E1549" i="32"/>
  <c r="F1549" i="32"/>
  <c r="G1549" i="32"/>
  <c r="I1549" i="32"/>
  <c r="J1549" i="32"/>
  <c r="A1550" i="32"/>
  <c r="C1550" i="32"/>
  <c r="D1550" i="32"/>
  <c r="E1550" i="32"/>
  <c r="F1550" i="32"/>
  <c r="G1550" i="32"/>
  <c r="I1550" i="32"/>
  <c r="J1550" i="32"/>
  <c r="A1551" i="32"/>
  <c r="C1551" i="32"/>
  <c r="D1551" i="32"/>
  <c r="E1551" i="32"/>
  <c r="F1551" i="32"/>
  <c r="G1551" i="32"/>
  <c r="I1551" i="32"/>
  <c r="J1551" i="32"/>
  <c r="A1552" i="32"/>
  <c r="C1552" i="32"/>
  <c r="D1552" i="32"/>
  <c r="E1552" i="32"/>
  <c r="F1552" i="32"/>
  <c r="G1552" i="32"/>
  <c r="I1552" i="32"/>
  <c r="J1552" i="32"/>
  <c r="A1553" i="32"/>
  <c r="C1553" i="32"/>
  <c r="D1553" i="32"/>
  <c r="E1553" i="32"/>
  <c r="F1553" i="32"/>
  <c r="G1553" i="32"/>
  <c r="I1553" i="32"/>
  <c r="J1553" i="32"/>
  <c r="A1554" i="32"/>
  <c r="C1554" i="32"/>
  <c r="D1554" i="32"/>
  <c r="E1554" i="32"/>
  <c r="F1554" i="32"/>
  <c r="G1554" i="32"/>
  <c r="I1554" i="32"/>
  <c r="J1554" i="32"/>
  <c r="A1555" i="32"/>
  <c r="C1555" i="32"/>
  <c r="D1555" i="32"/>
  <c r="E1555" i="32"/>
  <c r="F1555" i="32"/>
  <c r="G1555" i="32"/>
  <c r="I1555" i="32"/>
  <c r="J1555" i="32"/>
  <c r="A1556" i="32"/>
  <c r="C1556" i="32"/>
  <c r="D1556" i="32"/>
  <c r="E1556" i="32"/>
  <c r="F1556" i="32"/>
  <c r="G1556" i="32"/>
  <c r="I1556" i="32"/>
  <c r="J1556" i="32"/>
  <c r="A1557" i="32"/>
  <c r="C1557" i="32"/>
  <c r="D1557" i="32"/>
  <c r="E1557" i="32"/>
  <c r="F1557" i="32"/>
  <c r="G1557" i="32"/>
  <c r="I1557" i="32"/>
  <c r="J1557" i="32"/>
  <c r="A1558" i="32"/>
  <c r="C1558" i="32"/>
  <c r="D1558" i="32"/>
  <c r="E1558" i="32"/>
  <c r="F1558" i="32"/>
  <c r="G1558" i="32"/>
  <c r="I1558" i="32"/>
  <c r="J1558" i="32"/>
  <c r="A1559" i="32"/>
  <c r="C1559" i="32"/>
  <c r="D1559" i="32"/>
  <c r="E1559" i="32"/>
  <c r="F1559" i="32"/>
  <c r="G1559" i="32"/>
  <c r="I1559" i="32"/>
  <c r="J1559" i="32"/>
  <c r="A1560" i="32"/>
  <c r="C1560" i="32"/>
  <c r="D1560" i="32"/>
  <c r="E1560" i="32"/>
  <c r="F1560" i="32"/>
  <c r="G1560" i="32"/>
  <c r="I1560" i="32"/>
  <c r="J1560" i="32"/>
  <c r="A1561" i="32"/>
  <c r="C1561" i="32"/>
  <c r="D1561" i="32"/>
  <c r="E1561" i="32"/>
  <c r="F1561" i="32"/>
  <c r="G1561" i="32"/>
  <c r="I1561" i="32"/>
  <c r="J1561" i="32"/>
  <c r="A1562" i="32"/>
  <c r="C1562" i="32"/>
  <c r="D1562" i="32"/>
  <c r="E1562" i="32"/>
  <c r="F1562" i="32"/>
  <c r="G1562" i="32"/>
  <c r="I1562" i="32"/>
  <c r="J1562" i="32"/>
  <c r="A1563" i="32"/>
  <c r="C1563" i="32"/>
  <c r="D1563" i="32"/>
  <c r="E1563" i="32"/>
  <c r="F1563" i="32"/>
  <c r="G1563" i="32"/>
  <c r="I1563" i="32"/>
  <c r="J1563" i="32"/>
  <c r="A1564" i="32"/>
  <c r="C1564" i="32"/>
  <c r="D1564" i="32"/>
  <c r="E1564" i="32"/>
  <c r="F1564" i="32"/>
  <c r="G1564" i="32"/>
  <c r="I1564" i="32"/>
  <c r="J1564" i="32"/>
  <c r="A1565" i="32"/>
  <c r="C1565" i="32"/>
  <c r="D1565" i="32"/>
  <c r="E1565" i="32"/>
  <c r="F1565" i="32"/>
  <c r="G1565" i="32"/>
  <c r="I1565" i="32"/>
  <c r="J1565" i="32"/>
  <c r="A1566" i="32"/>
  <c r="C1566" i="32"/>
  <c r="D1566" i="32"/>
  <c r="E1566" i="32"/>
  <c r="F1566" i="32"/>
  <c r="G1566" i="32"/>
  <c r="I1566" i="32"/>
  <c r="J1566" i="32"/>
  <c r="A1567" i="32"/>
  <c r="C1567" i="32"/>
  <c r="D1567" i="32"/>
  <c r="E1567" i="32"/>
  <c r="F1567" i="32"/>
  <c r="G1567" i="32"/>
  <c r="I1567" i="32"/>
  <c r="J1567" i="32"/>
  <c r="A1568" i="32"/>
  <c r="C1568" i="32"/>
  <c r="D1568" i="32"/>
  <c r="E1568" i="32"/>
  <c r="F1568" i="32"/>
  <c r="G1568" i="32"/>
  <c r="I1568" i="32"/>
  <c r="J1568" i="32"/>
  <c r="A1569" i="32"/>
  <c r="C1569" i="32"/>
  <c r="D1569" i="32"/>
  <c r="E1569" i="32"/>
  <c r="F1569" i="32"/>
  <c r="G1569" i="32"/>
  <c r="I1569" i="32"/>
  <c r="J1569" i="32"/>
  <c r="A1570" i="32"/>
  <c r="C1570" i="32"/>
  <c r="D1570" i="32"/>
  <c r="E1570" i="32"/>
  <c r="F1570" i="32"/>
  <c r="G1570" i="32"/>
  <c r="I1570" i="32"/>
  <c r="J1570" i="32"/>
  <c r="A1571" i="32"/>
  <c r="C1571" i="32"/>
  <c r="D1571" i="32"/>
  <c r="E1571" i="32"/>
  <c r="F1571" i="32"/>
  <c r="G1571" i="32"/>
  <c r="I1571" i="32"/>
  <c r="J1571" i="32"/>
  <c r="A1572" i="32"/>
  <c r="C1572" i="32"/>
  <c r="D1572" i="32"/>
  <c r="E1572" i="32"/>
  <c r="F1572" i="32"/>
  <c r="G1572" i="32"/>
  <c r="I1572" i="32"/>
  <c r="J1572" i="32"/>
  <c r="A1573" i="32"/>
  <c r="C1573" i="32"/>
  <c r="D1573" i="32"/>
  <c r="E1573" i="32"/>
  <c r="F1573" i="32"/>
  <c r="G1573" i="32"/>
  <c r="I1573" i="32"/>
  <c r="J1573" i="32"/>
  <c r="A1574" i="32"/>
  <c r="C1574" i="32"/>
  <c r="D1574" i="32"/>
  <c r="E1574" i="32"/>
  <c r="F1574" i="32"/>
  <c r="G1574" i="32"/>
  <c r="I1574" i="32"/>
  <c r="J1574" i="32"/>
  <c r="A1575" i="32"/>
  <c r="C1575" i="32"/>
  <c r="D1575" i="32"/>
  <c r="E1575" i="32"/>
  <c r="F1575" i="32"/>
  <c r="G1575" i="32"/>
  <c r="I1575" i="32"/>
  <c r="J1575" i="32"/>
  <c r="A1576" i="32"/>
  <c r="C1576" i="32"/>
  <c r="D1576" i="32"/>
  <c r="E1576" i="32"/>
  <c r="F1576" i="32"/>
  <c r="G1576" i="32"/>
  <c r="I1576" i="32"/>
  <c r="J1576" i="32"/>
  <c r="A1577" i="32"/>
  <c r="C1577" i="32"/>
  <c r="D1577" i="32"/>
  <c r="E1577" i="32"/>
  <c r="F1577" i="32"/>
  <c r="G1577" i="32"/>
  <c r="I1577" i="32"/>
  <c r="J1577" i="32"/>
  <c r="A1578" i="32"/>
  <c r="C1578" i="32"/>
  <c r="D1578" i="32"/>
  <c r="E1578" i="32"/>
  <c r="F1578" i="32"/>
  <c r="G1578" i="32"/>
  <c r="I1578" i="32"/>
  <c r="J1578" i="32"/>
  <c r="A1579" i="32"/>
  <c r="C1579" i="32"/>
  <c r="D1579" i="32"/>
  <c r="E1579" i="32"/>
  <c r="F1579" i="32"/>
  <c r="G1579" i="32"/>
  <c r="I1579" i="32"/>
  <c r="J1579" i="32"/>
  <c r="A1580" i="32"/>
  <c r="C1580" i="32"/>
  <c r="D1580" i="32"/>
  <c r="E1580" i="32"/>
  <c r="F1580" i="32"/>
  <c r="G1580" i="32"/>
  <c r="I1580" i="32"/>
  <c r="J1580" i="32"/>
  <c r="A1581" i="32"/>
  <c r="C1581" i="32"/>
  <c r="D1581" i="32"/>
  <c r="E1581" i="32"/>
  <c r="F1581" i="32"/>
  <c r="G1581" i="32"/>
  <c r="I1581" i="32"/>
  <c r="J1581" i="32"/>
  <c r="A1582" i="32"/>
  <c r="C1582" i="32"/>
  <c r="D1582" i="32"/>
  <c r="E1582" i="32"/>
  <c r="F1582" i="32"/>
  <c r="G1582" i="32"/>
  <c r="I1582" i="32"/>
  <c r="J1582" i="32"/>
  <c r="A1583" i="32"/>
  <c r="C1583" i="32"/>
  <c r="D1583" i="32"/>
  <c r="E1583" i="32"/>
  <c r="F1583" i="32"/>
  <c r="G1583" i="32"/>
  <c r="I1583" i="32"/>
  <c r="J1583" i="32"/>
  <c r="A1584" i="32"/>
  <c r="C1584" i="32"/>
  <c r="D1584" i="32"/>
  <c r="E1584" i="32"/>
  <c r="F1584" i="32"/>
  <c r="G1584" i="32"/>
  <c r="I1584" i="32"/>
  <c r="J1584" i="32"/>
  <c r="A1585" i="32"/>
  <c r="C1585" i="32"/>
  <c r="D1585" i="32"/>
  <c r="E1585" i="32"/>
  <c r="F1585" i="32"/>
  <c r="G1585" i="32"/>
  <c r="I1585" i="32"/>
  <c r="J1585" i="32"/>
  <c r="A1586" i="32"/>
  <c r="C1586" i="32"/>
  <c r="D1586" i="32"/>
  <c r="E1586" i="32"/>
  <c r="F1586" i="32"/>
  <c r="G1586" i="32"/>
  <c r="I1586" i="32"/>
  <c r="J1586" i="32"/>
  <c r="A1587" i="32"/>
  <c r="C1587" i="32"/>
  <c r="D1587" i="32"/>
  <c r="E1587" i="32"/>
  <c r="F1587" i="32"/>
  <c r="G1587" i="32"/>
  <c r="I1587" i="32"/>
  <c r="J1587" i="32"/>
  <c r="A1588" i="32"/>
  <c r="C1588" i="32"/>
  <c r="D1588" i="32"/>
  <c r="E1588" i="32"/>
  <c r="F1588" i="32"/>
  <c r="G1588" i="32"/>
  <c r="I1588" i="32"/>
  <c r="J1588" i="32"/>
  <c r="A1589" i="32"/>
  <c r="C1589" i="32"/>
  <c r="D1589" i="32"/>
  <c r="E1589" i="32"/>
  <c r="F1589" i="32"/>
  <c r="G1589" i="32"/>
  <c r="I1589" i="32"/>
  <c r="J1589" i="32"/>
  <c r="A1590" i="32"/>
  <c r="C1590" i="32"/>
  <c r="D1590" i="32"/>
  <c r="E1590" i="32"/>
  <c r="F1590" i="32"/>
  <c r="G1590" i="32"/>
  <c r="I1590" i="32"/>
  <c r="J1590" i="32"/>
  <c r="A1591" i="32"/>
  <c r="C1591" i="32"/>
  <c r="D1591" i="32"/>
  <c r="E1591" i="32"/>
  <c r="F1591" i="32"/>
  <c r="G1591" i="32"/>
  <c r="I1591" i="32"/>
  <c r="J1591" i="32"/>
  <c r="A1592" i="32"/>
  <c r="C1592" i="32"/>
  <c r="D1592" i="32"/>
  <c r="E1592" i="32"/>
  <c r="F1592" i="32"/>
  <c r="G1592" i="32"/>
  <c r="I1592" i="32"/>
  <c r="J1592" i="32"/>
  <c r="A1593" i="32"/>
  <c r="C1593" i="32"/>
  <c r="D1593" i="32"/>
  <c r="E1593" i="32"/>
  <c r="F1593" i="32"/>
  <c r="G1593" i="32"/>
  <c r="I1593" i="32"/>
  <c r="J1593" i="32"/>
  <c r="A1594" i="32"/>
  <c r="C1594" i="32"/>
  <c r="D1594" i="32"/>
  <c r="E1594" i="32"/>
  <c r="F1594" i="32"/>
  <c r="G1594" i="32"/>
  <c r="I1594" i="32"/>
  <c r="J1594" i="32"/>
  <c r="A1595" i="32"/>
  <c r="C1595" i="32"/>
  <c r="D1595" i="32"/>
  <c r="E1595" i="32"/>
  <c r="F1595" i="32"/>
  <c r="G1595" i="32"/>
  <c r="I1595" i="32"/>
  <c r="J1595" i="32"/>
  <c r="A1596" i="32"/>
  <c r="C1596" i="32"/>
  <c r="D1596" i="32"/>
  <c r="E1596" i="32"/>
  <c r="F1596" i="32"/>
  <c r="G1596" i="32"/>
  <c r="I1596" i="32"/>
  <c r="J1596" i="32"/>
  <c r="A1597" i="32"/>
  <c r="C1597" i="32"/>
  <c r="D1597" i="32"/>
  <c r="E1597" i="32"/>
  <c r="F1597" i="32"/>
  <c r="G1597" i="32"/>
  <c r="I1597" i="32"/>
  <c r="J1597" i="32"/>
  <c r="A1598" i="32"/>
  <c r="C1598" i="32"/>
  <c r="D1598" i="32"/>
  <c r="E1598" i="32"/>
  <c r="F1598" i="32"/>
  <c r="G1598" i="32"/>
  <c r="I1598" i="32"/>
  <c r="J1598" i="32"/>
  <c r="A1599" i="32"/>
  <c r="C1599" i="32"/>
  <c r="D1599" i="32"/>
  <c r="E1599" i="32"/>
  <c r="F1599" i="32"/>
  <c r="G1599" i="32"/>
  <c r="I1599" i="32"/>
  <c r="J1599" i="32"/>
  <c r="A1600" i="32"/>
  <c r="C1600" i="32"/>
  <c r="D1600" i="32"/>
  <c r="E1600" i="32"/>
  <c r="F1600" i="32"/>
  <c r="G1600" i="32"/>
  <c r="I1600" i="32"/>
  <c r="J1600" i="32"/>
  <c r="A1601" i="32"/>
  <c r="C1601" i="32"/>
  <c r="D1601" i="32"/>
  <c r="E1601" i="32"/>
  <c r="F1601" i="32"/>
  <c r="G1601" i="32"/>
  <c r="I1601" i="32"/>
  <c r="J1601" i="32"/>
  <c r="A1602" i="32"/>
  <c r="C1602" i="32"/>
  <c r="D1602" i="32"/>
  <c r="E1602" i="32"/>
  <c r="F1602" i="32"/>
  <c r="G1602" i="32"/>
  <c r="I1602" i="32"/>
  <c r="J1602" i="32"/>
  <c r="A1603" i="32"/>
  <c r="C1603" i="32"/>
  <c r="D1603" i="32"/>
  <c r="E1603" i="32"/>
  <c r="F1603" i="32"/>
  <c r="G1603" i="32"/>
  <c r="I1603" i="32"/>
  <c r="J1603" i="32"/>
  <c r="A1604" i="32"/>
  <c r="C1604" i="32"/>
  <c r="D1604" i="32"/>
  <c r="E1604" i="32"/>
  <c r="F1604" i="32"/>
  <c r="G1604" i="32"/>
  <c r="I1604" i="32"/>
  <c r="J1604" i="32"/>
  <c r="A1605" i="32"/>
  <c r="C1605" i="32"/>
  <c r="D1605" i="32"/>
  <c r="E1605" i="32"/>
  <c r="F1605" i="32"/>
  <c r="G1605" i="32"/>
  <c r="I1605" i="32"/>
  <c r="J1605" i="32"/>
  <c r="A1606" i="32"/>
  <c r="C1606" i="32"/>
  <c r="D1606" i="32"/>
  <c r="E1606" i="32"/>
  <c r="F1606" i="32"/>
  <c r="G1606" i="32"/>
  <c r="I1606" i="32"/>
  <c r="J1606" i="32"/>
  <c r="A1607" i="32"/>
  <c r="C1607" i="32"/>
  <c r="D1607" i="32"/>
  <c r="E1607" i="32"/>
  <c r="F1607" i="32"/>
  <c r="G1607" i="32"/>
  <c r="I1607" i="32"/>
  <c r="J1607" i="32"/>
  <c r="A1608" i="32"/>
  <c r="C1608" i="32"/>
  <c r="D1608" i="32"/>
  <c r="E1608" i="32"/>
  <c r="F1608" i="32"/>
  <c r="G1608" i="32"/>
  <c r="I1608" i="32"/>
  <c r="J1608" i="32"/>
  <c r="A1609" i="32"/>
  <c r="C1609" i="32"/>
  <c r="D1609" i="32"/>
  <c r="E1609" i="32"/>
  <c r="F1609" i="32"/>
  <c r="G1609" i="32"/>
  <c r="I1609" i="32"/>
  <c r="J1609" i="32"/>
  <c r="A1610" i="32"/>
  <c r="C1610" i="32"/>
  <c r="D1610" i="32"/>
  <c r="E1610" i="32"/>
  <c r="F1610" i="32"/>
  <c r="G1610" i="32"/>
  <c r="I1610" i="32"/>
  <c r="J1610" i="32"/>
  <c r="A1611" i="32"/>
  <c r="C1611" i="32"/>
  <c r="D1611" i="32"/>
  <c r="E1611" i="32"/>
  <c r="F1611" i="32"/>
  <c r="G1611" i="32"/>
  <c r="I1611" i="32"/>
  <c r="J1611" i="32"/>
  <c r="A1612" i="32"/>
  <c r="C1612" i="32"/>
  <c r="D1612" i="32"/>
  <c r="E1612" i="32"/>
  <c r="F1612" i="32"/>
  <c r="G1612" i="32"/>
  <c r="I1612" i="32"/>
  <c r="J1612" i="32"/>
  <c r="A1613" i="32"/>
  <c r="C1613" i="32"/>
  <c r="D1613" i="32"/>
  <c r="E1613" i="32"/>
  <c r="F1613" i="32"/>
  <c r="G1613" i="32"/>
  <c r="I1613" i="32"/>
  <c r="J1613" i="32"/>
  <c r="A1614" i="32"/>
  <c r="C1614" i="32"/>
  <c r="D1614" i="32"/>
  <c r="E1614" i="32"/>
  <c r="F1614" i="32"/>
  <c r="G1614" i="32"/>
  <c r="I1614" i="32"/>
  <c r="J1614" i="32"/>
  <c r="A1615" i="32"/>
  <c r="C1615" i="32"/>
  <c r="D1615" i="32"/>
  <c r="E1615" i="32"/>
  <c r="F1615" i="32"/>
  <c r="G1615" i="32"/>
  <c r="I1615" i="32"/>
  <c r="J1615" i="32"/>
  <c r="A1616" i="32"/>
  <c r="C1616" i="32"/>
  <c r="D1616" i="32"/>
  <c r="E1616" i="32"/>
  <c r="F1616" i="32"/>
  <c r="G1616" i="32"/>
  <c r="I1616" i="32"/>
  <c r="J1616" i="32"/>
  <c r="A1617" i="32"/>
  <c r="C1617" i="32"/>
  <c r="D1617" i="32"/>
  <c r="E1617" i="32"/>
  <c r="F1617" i="32"/>
  <c r="G1617" i="32"/>
  <c r="I1617" i="32"/>
  <c r="J1617" i="32"/>
  <c r="A1618" i="32"/>
  <c r="C1618" i="32"/>
  <c r="D1618" i="32"/>
  <c r="E1618" i="32"/>
  <c r="F1618" i="32"/>
  <c r="G1618" i="32"/>
  <c r="I1618" i="32"/>
  <c r="J1618" i="32"/>
  <c r="A1619" i="32"/>
  <c r="C1619" i="32"/>
  <c r="D1619" i="32"/>
  <c r="E1619" i="32"/>
  <c r="F1619" i="32"/>
  <c r="G1619" i="32"/>
  <c r="I1619" i="32"/>
  <c r="J1619" i="32"/>
  <c r="A1620" i="32"/>
  <c r="C1620" i="32"/>
  <c r="D1620" i="32"/>
  <c r="E1620" i="32"/>
  <c r="F1620" i="32"/>
  <c r="G1620" i="32"/>
  <c r="I1620" i="32"/>
  <c r="J1620" i="32"/>
  <c r="A1621" i="32"/>
  <c r="C1621" i="32"/>
  <c r="D1621" i="32"/>
  <c r="E1621" i="32"/>
  <c r="F1621" i="32"/>
  <c r="G1621" i="32"/>
  <c r="I1621" i="32"/>
  <c r="J1621" i="32"/>
  <c r="A1622" i="32"/>
  <c r="C1622" i="32"/>
  <c r="D1622" i="32"/>
  <c r="E1622" i="32"/>
  <c r="F1622" i="32"/>
  <c r="G1622" i="32"/>
  <c r="I1622" i="32"/>
  <c r="J1622" i="32"/>
  <c r="A1623" i="32"/>
  <c r="C1623" i="32"/>
  <c r="D1623" i="32"/>
  <c r="E1623" i="32"/>
  <c r="F1623" i="32"/>
  <c r="G1623" i="32"/>
  <c r="I1623" i="32"/>
  <c r="J1623" i="32"/>
  <c r="A1624" i="32"/>
  <c r="C1624" i="32"/>
  <c r="D1624" i="32"/>
  <c r="E1624" i="32"/>
  <c r="F1624" i="32"/>
  <c r="G1624" i="32"/>
  <c r="I1624" i="32"/>
  <c r="J1624" i="32"/>
  <c r="A1625" i="32"/>
  <c r="C1625" i="32"/>
  <c r="D1625" i="32"/>
  <c r="E1625" i="32"/>
  <c r="F1625" i="32"/>
  <c r="G1625" i="32"/>
  <c r="I1625" i="32"/>
  <c r="J1625" i="32"/>
  <c r="A1626" i="32"/>
  <c r="C1626" i="32"/>
  <c r="D1626" i="32"/>
  <c r="E1626" i="32"/>
  <c r="F1626" i="32"/>
  <c r="G1626" i="32"/>
  <c r="I1626" i="32"/>
  <c r="J1626" i="32"/>
  <c r="A1627" i="32"/>
  <c r="C1627" i="32"/>
  <c r="D1627" i="32"/>
  <c r="E1627" i="32"/>
  <c r="F1627" i="32"/>
  <c r="G1627" i="32"/>
  <c r="I1627" i="32"/>
  <c r="J1627" i="32"/>
  <c r="A1628" i="32"/>
  <c r="C1628" i="32"/>
  <c r="D1628" i="32"/>
  <c r="E1628" i="32"/>
  <c r="F1628" i="32"/>
  <c r="G1628" i="32"/>
  <c r="I1628" i="32"/>
  <c r="J1628" i="32"/>
  <c r="A1629" i="32"/>
  <c r="C1629" i="32"/>
  <c r="D1629" i="32"/>
  <c r="E1629" i="32"/>
  <c r="F1629" i="32"/>
  <c r="G1629" i="32"/>
  <c r="I1629" i="32"/>
  <c r="J1629" i="32"/>
  <c r="A1630" i="32"/>
  <c r="C1630" i="32"/>
  <c r="D1630" i="32"/>
  <c r="E1630" i="32"/>
  <c r="F1630" i="32"/>
  <c r="G1630" i="32"/>
  <c r="I1630" i="32"/>
  <c r="J1630" i="32"/>
  <c r="A1631" i="32"/>
  <c r="C1631" i="32"/>
  <c r="D1631" i="32"/>
  <c r="E1631" i="32"/>
  <c r="F1631" i="32"/>
  <c r="G1631" i="32"/>
  <c r="I1631" i="32"/>
  <c r="J1631" i="32"/>
  <c r="A1632" i="32"/>
  <c r="C1632" i="32"/>
  <c r="D1632" i="32"/>
  <c r="E1632" i="32"/>
  <c r="F1632" i="32"/>
  <c r="G1632" i="32"/>
  <c r="I1632" i="32"/>
  <c r="J1632" i="32"/>
  <c r="A1633" i="32"/>
  <c r="C1633" i="32"/>
  <c r="D1633" i="32"/>
  <c r="E1633" i="32"/>
  <c r="F1633" i="32"/>
  <c r="G1633" i="32"/>
  <c r="I1633" i="32"/>
  <c r="J1633" i="32"/>
  <c r="A1634" i="32"/>
  <c r="C1634" i="32"/>
  <c r="D1634" i="32"/>
  <c r="E1634" i="32"/>
  <c r="F1634" i="32"/>
  <c r="G1634" i="32"/>
  <c r="I1634" i="32"/>
  <c r="J1634" i="32"/>
  <c r="A1635" i="32"/>
  <c r="C1635" i="32"/>
  <c r="D1635" i="32"/>
  <c r="E1635" i="32"/>
  <c r="F1635" i="32"/>
  <c r="G1635" i="32"/>
  <c r="I1635" i="32"/>
  <c r="J1635" i="32"/>
  <c r="A1636" i="32"/>
  <c r="C1636" i="32"/>
  <c r="D1636" i="32"/>
  <c r="E1636" i="32"/>
  <c r="F1636" i="32"/>
  <c r="G1636" i="32"/>
  <c r="I1636" i="32"/>
  <c r="J1636" i="32"/>
  <c r="A1637" i="32"/>
  <c r="C1637" i="32"/>
  <c r="D1637" i="32"/>
  <c r="E1637" i="32"/>
  <c r="F1637" i="32"/>
  <c r="G1637" i="32"/>
  <c r="I1637" i="32"/>
  <c r="J1637" i="32"/>
  <c r="A1638" i="32"/>
  <c r="C1638" i="32"/>
  <c r="D1638" i="32"/>
  <c r="E1638" i="32"/>
  <c r="F1638" i="32"/>
  <c r="G1638" i="32"/>
  <c r="I1638" i="32"/>
  <c r="J1638" i="32"/>
  <c r="A1639" i="32"/>
  <c r="C1639" i="32"/>
  <c r="D1639" i="32"/>
  <c r="E1639" i="32"/>
  <c r="F1639" i="32"/>
  <c r="G1639" i="32"/>
  <c r="I1639" i="32"/>
  <c r="J1639" i="32"/>
  <c r="A1640" i="32"/>
  <c r="C1640" i="32"/>
  <c r="D1640" i="32"/>
  <c r="E1640" i="32"/>
  <c r="F1640" i="32"/>
  <c r="G1640" i="32"/>
  <c r="I1640" i="32"/>
  <c r="J1640" i="32"/>
  <c r="A1641" i="32"/>
  <c r="C1641" i="32"/>
  <c r="D1641" i="32"/>
  <c r="E1641" i="32"/>
  <c r="F1641" i="32"/>
  <c r="G1641" i="32"/>
  <c r="I1641" i="32"/>
  <c r="J1641" i="32"/>
  <c r="A1642" i="32"/>
  <c r="C1642" i="32"/>
  <c r="D1642" i="32"/>
  <c r="E1642" i="32"/>
  <c r="F1642" i="32"/>
  <c r="G1642" i="32"/>
  <c r="I1642" i="32"/>
  <c r="J1642" i="32"/>
  <c r="A1643" i="32"/>
  <c r="C1643" i="32"/>
  <c r="D1643" i="32"/>
  <c r="E1643" i="32"/>
  <c r="F1643" i="32"/>
  <c r="G1643" i="32"/>
  <c r="I1643" i="32"/>
  <c r="J1643" i="32"/>
  <c r="A1644" i="32"/>
  <c r="C1644" i="32"/>
  <c r="D1644" i="32"/>
  <c r="E1644" i="32"/>
  <c r="F1644" i="32"/>
  <c r="G1644" i="32"/>
  <c r="I1644" i="32"/>
  <c r="J1644" i="32"/>
  <c r="A1645" i="32"/>
  <c r="C1645" i="32"/>
  <c r="D1645" i="32"/>
  <c r="E1645" i="32"/>
  <c r="F1645" i="32"/>
  <c r="G1645" i="32"/>
  <c r="I1645" i="32"/>
  <c r="J1645" i="32"/>
  <c r="A1646" i="32"/>
  <c r="C1646" i="32"/>
  <c r="D1646" i="32"/>
  <c r="E1646" i="32"/>
  <c r="F1646" i="32"/>
  <c r="G1646" i="32"/>
  <c r="I1646" i="32"/>
  <c r="J1646" i="32"/>
  <c r="A1647" i="32"/>
  <c r="C1647" i="32"/>
  <c r="D1647" i="32"/>
  <c r="E1647" i="32"/>
  <c r="F1647" i="32"/>
  <c r="G1647" i="32"/>
  <c r="I1647" i="32"/>
  <c r="J1647" i="32"/>
  <c r="A1648" i="32"/>
  <c r="C1648" i="32"/>
  <c r="D1648" i="32"/>
  <c r="E1648" i="32"/>
  <c r="F1648" i="32"/>
  <c r="G1648" i="32"/>
  <c r="I1648" i="32"/>
  <c r="J1648" i="32"/>
  <c r="A1649" i="32"/>
  <c r="C1649" i="32"/>
  <c r="D1649" i="32"/>
  <c r="E1649" i="32"/>
  <c r="F1649" i="32"/>
  <c r="G1649" i="32"/>
  <c r="I1649" i="32"/>
  <c r="J1649" i="32"/>
  <c r="A1650" i="32"/>
  <c r="C1650" i="32"/>
  <c r="D1650" i="32"/>
  <c r="E1650" i="32"/>
  <c r="F1650" i="32"/>
  <c r="G1650" i="32"/>
  <c r="I1650" i="32"/>
  <c r="J1650" i="32"/>
  <c r="A1651" i="32"/>
  <c r="C1651" i="32"/>
  <c r="D1651" i="32"/>
  <c r="E1651" i="32"/>
  <c r="F1651" i="32"/>
  <c r="G1651" i="32"/>
  <c r="I1651" i="32"/>
  <c r="J1651" i="32"/>
  <c r="A1652" i="32"/>
  <c r="C1652" i="32"/>
  <c r="D1652" i="32"/>
  <c r="E1652" i="32"/>
  <c r="F1652" i="32"/>
  <c r="G1652" i="32"/>
  <c r="I1652" i="32"/>
  <c r="J1652" i="32"/>
  <c r="A1653" i="32"/>
  <c r="C1653" i="32"/>
  <c r="D1653" i="32"/>
  <c r="E1653" i="32"/>
  <c r="F1653" i="32"/>
  <c r="G1653" i="32"/>
  <c r="I1653" i="32"/>
  <c r="J1653" i="32"/>
  <c r="A1654" i="32"/>
  <c r="C1654" i="32"/>
  <c r="D1654" i="32"/>
  <c r="E1654" i="32"/>
  <c r="F1654" i="32"/>
  <c r="G1654" i="32"/>
  <c r="I1654" i="32"/>
  <c r="J1654" i="32"/>
  <c r="A1655" i="32"/>
  <c r="C1655" i="32"/>
  <c r="D1655" i="32"/>
  <c r="E1655" i="32"/>
  <c r="F1655" i="32"/>
  <c r="G1655" i="32"/>
  <c r="I1655" i="32"/>
  <c r="J1655" i="32"/>
  <c r="A1656" i="32"/>
  <c r="C1656" i="32"/>
  <c r="D1656" i="32"/>
  <c r="E1656" i="32"/>
  <c r="F1656" i="32"/>
  <c r="G1656" i="32"/>
  <c r="I1656" i="32"/>
  <c r="J1656" i="32"/>
  <c r="A1657" i="32"/>
  <c r="C1657" i="32"/>
  <c r="D1657" i="32"/>
  <c r="E1657" i="32"/>
  <c r="F1657" i="32"/>
  <c r="G1657" i="32"/>
  <c r="I1657" i="32"/>
  <c r="J1657" i="32"/>
  <c r="A1658" i="32"/>
  <c r="C1658" i="32"/>
  <c r="D1658" i="32"/>
  <c r="E1658" i="32"/>
  <c r="F1658" i="32"/>
  <c r="G1658" i="32"/>
  <c r="I1658" i="32"/>
  <c r="J1658" i="32"/>
  <c r="A1659" i="32"/>
  <c r="C1659" i="32"/>
  <c r="D1659" i="32"/>
  <c r="E1659" i="32"/>
  <c r="F1659" i="32"/>
  <c r="G1659" i="32"/>
  <c r="I1659" i="32"/>
  <c r="J1659" i="32"/>
  <c r="A1660" i="32"/>
  <c r="C1660" i="32"/>
  <c r="D1660" i="32"/>
  <c r="E1660" i="32"/>
  <c r="F1660" i="32"/>
  <c r="G1660" i="32"/>
  <c r="I1660" i="32"/>
  <c r="J1660" i="32"/>
  <c r="A1661" i="32"/>
  <c r="C1661" i="32"/>
  <c r="D1661" i="32"/>
  <c r="E1661" i="32"/>
  <c r="F1661" i="32"/>
  <c r="G1661" i="32"/>
  <c r="I1661" i="32"/>
  <c r="J1661" i="32"/>
  <c r="A1662" i="32"/>
  <c r="C1662" i="32"/>
  <c r="D1662" i="32"/>
  <c r="E1662" i="32"/>
  <c r="F1662" i="32"/>
  <c r="G1662" i="32"/>
  <c r="I1662" i="32"/>
  <c r="J1662" i="32"/>
  <c r="A1663" i="32"/>
  <c r="C1663" i="32"/>
  <c r="D1663" i="32"/>
  <c r="E1663" i="32"/>
  <c r="F1663" i="32"/>
  <c r="G1663" i="32"/>
  <c r="I1663" i="32"/>
  <c r="J1663" i="32"/>
  <c r="A1664" i="32"/>
  <c r="C1664" i="32"/>
  <c r="D1664" i="32"/>
  <c r="E1664" i="32"/>
  <c r="F1664" i="32"/>
  <c r="G1664" i="32"/>
  <c r="I1664" i="32"/>
  <c r="J1664" i="32"/>
  <c r="A1665" i="32"/>
  <c r="C1665" i="32"/>
  <c r="D1665" i="32"/>
  <c r="E1665" i="32"/>
  <c r="F1665" i="32"/>
  <c r="G1665" i="32"/>
  <c r="I1665" i="32"/>
  <c r="J1665" i="32"/>
  <c r="A1666" i="32"/>
  <c r="C1666" i="32"/>
  <c r="D1666" i="32"/>
  <c r="E1666" i="32"/>
  <c r="F1666" i="32"/>
  <c r="G1666" i="32"/>
  <c r="I1666" i="32"/>
  <c r="J1666" i="32"/>
  <c r="A1667" i="32"/>
  <c r="C1667" i="32"/>
  <c r="D1667" i="32"/>
  <c r="E1667" i="32"/>
  <c r="F1667" i="32"/>
  <c r="G1667" i="32"/>
  <c r="I1667" i="32"/>
  <c r="J1667" i="32"/>
  <c r="A1668" i="32"/>
  <c r="C1668" i="32"/>
  <c r="D1668" i="32"/>
  <c r="E1668" i="32"/>
  <c r="F1668" i="32"/>
  <c r="G1668" i="32"/>
  <c r="I1668" i="32"/>
  <c r="J1668" i="32"/>
  <c r="A1669" i="32"/>
  <c r="C1669" i="32"/>
  <c r="D1669" i="32"/>
  <c r="E1669" i="32"/>
  <c r="F1669" i="32"/>
  <c r="G1669" i="32"/>
  <c r="I1669" i="32"/>
  <c r="J1669" i="32"/>
  <c r="A1670" i="32"/>
  <c r="C1670" i="32"/>
  <c r="D1670" i="32"/>
  <c r="E1670" i="32"/>
  <c r="F1670" i="32"/>
  <c r="G1670" i="32"/>
  <c r="I1670" i="32"/>
  <c r="J1670" i="32"/>
  <c r="A1671" i="32"/>
  <c r="C1671" i="32"/>
  <c r="D1671" i="32"/>
  <c r="E1671" i="32"/>
  <c r="F1671" i="32"/>
  <c r="G1671" i="32"/>
  <c r="I1671" i="32"/>
  <c r="J1671" i="32"/>
  <c r="A1672" i="32"/>
  <c r="C1672" i="32"/>
  <c r="D1672" i="32"/>
  <c r="E1672" i="32"/>
  <c r="F1672" i="32"/>
  <c r="G1672" i="32"/>
  <c r="I1672" i="32"/>
  <c r="J1672" i="32"/>
  <c r="A1673" i="32"/>
  <c r="C1673" i="32"/>
  <c r="D1673" i="32"/>
  <c r="E1673" i="32"/>
  <c r="F1673" i="32"/>
  <c r="G1673" i="32"/>
  <c r="I1673" i="32"/>
  <c r="J1673" i="32"/>
  <c r="A1674" i="32"/>
  <c r="C1674" i="32"/>
  <c r="D1674" i="32"/>
  <c r="E1674" i="32"/>
  <c r="F1674" i="32"/>
  <c r="G1674" i="32"/>
  <c r="I1674" i="32"/>
  <c r="J1674" i="32"/>
  <c r="A1675" i="32"/>
  <c r="C1675" i="32"/>
  <c r="D1675" i="32"/>
  <c r="E1675" i="32"/>
  <c r="F1675" i="32"/>
  <c r="G1675" i="32"/>
  <c r="I1675" i="32"/>
  <c r="J1675" i="32"/>
  <c r="A1676" i="32"/>
  <c r="C1676" i="32"/>
  <c r="D1676" i="32"/>
  <c r="E1676" i="32"/>
  <c r="F1676" i="32"/>
  <c r="G1676" i="32"/>
  <c r="I1676" i="32"/>
  <c r="J1676" i="32"/>
  <c r="A1677" i="32"/>
  <c r="C1677" i="32"/>
  <c r="D1677" i="32"/>
  <c r="E1677" i="32"/>
  <c r="F1677" i="32"/>
  <c r="G1677" i="32"/>
  <c r="I1677" i="32"/>
  <c r="J1677" i="32"/>
  <c r="A1678" i="32"/>
  <c r="C1678" i="32"/>
  <c r="D1678" i="32"/>
  <c r="E1678" i="32"/>
  <c r="F1678" i="32"/>
  <c r="G1678" i="32"/>
  <c r="I1678" i="32"/>
  <c r="J1678" i="32"/>
  <c r="A1679" i="32"/>
  <c r="C1679" i="32"/>
  <c r="D1679" i="32"/>
  <c r="E1679" i="32"/>
  <c r="F1679" i="32"/>
  <c r="G1679" i="32"/>
  <c r="I1679" i="32"/>
  <c r="J1679" i="32"/>
  <c r="A1680" i="32"/>
  <c r="C1680" i="32"/>
  <c r="D1680" i="32"/>
  <c r="E1680" i="32"/>
  <c r="F1680" i="32"/>
  <c r="G1680" i="32"/>
  <c r="I1680" i="32"/>
  <c r="J1680" i="32"/>
  <c r="A1681" i="32"/>
  <c r="C1681" i="32"/>
  <c r="D1681" i="32"/>
  <c r="E1681" i="32"/>
  <c r="F1681" i="32"/>
  <c r="G1681" i="32"/>
  <c r="I1681" i="32"/>
  <c r="J1681" i="32"/>
  <c r="A1682" i="32"/>
  <c r="C1682" i="32"/>
  <c r="D1682" i="32"/>
  <c r="E1682" i="32"/>
  <c r="F1682" i="32"/>
  <c r="G1682" i="32"/>
  <c r="I1682" i="32"/>
  <c r="J1682" i="32"/>
  <c r="A1683" i="32"/>
  <c r="C1683" i="32"/>
  <c r="D1683" i="32"/>
  <c r="E1683" i="32"/>
  <c r="F1683" i="32"/>
  <c r="G1683" i="32"/>
  <c r="I1683" i="32"/>
  <c r="J1683" i="32"/>
  <c r="A1684" i="32"/>
  <c r="C1684" i="32"/>
  <c r="D1684" i="32"/>
  <c r="E1684" i="32"/>
  <c r="F1684" i="32"/>
  <c r="G1684" i="32"/>
  <c r="I1684" i="32"/>
  <c r="J1684" i="32"/>
  <c r="A1685" i="32"/>
  <c r="C1685" i="32"/>
  <c r="D1685" i="32"/>
  <c r="E1685" i="32"/>
  <c r="F1685" i="32"/>
  <c r="G1685" i="32"/>
  <c r="I1685" i="32"/>
  <c r="J1685" i="32"/>
  <c r="A1686" i="32"/>
  <c r="C1686" i="32"/>
  <c r="D1686" i="32"/>
  <c r="E1686" i="32"/>
  <c r="F1686" i="32"/>
  <c r="G1686" i="32"/>
  <c r="I1686" i="32"/>
  <c r="J1686" i="32"/>
  <c r="A1687" i="32"/>
  <c r="C1687" i="32"/>
  <c r="D1687" i="32"/>
  <c r="E1687" i="32"/>
  <c r="F1687" i="32"/>
  <c r="G1687" i="32"/>
  <c r="I1687" i="32"/>
  <c r="J1687" i="32"/>
  <c r="A1688" i="32"/>
  <c r="C1688" i="32"/>
  <c r="D1688" i="32"/>
  <c r="E1688" i="32"/>
  <c r="F1688" i="32"/>
  <c r="G1688" i="32"/>
  <c r="I1688" i="32"/>
  <c r="J1688" i="32"/>
  <c r="A1689" i="32"/>
  <c r="C1689" i="32"/>
  <c r="D1689" i="32"/>
  <c r="E1689" i="32"/>
  <c r="F1689" i="32"/>
  <c r="G1689" i="32"/>
  <c r="I1689" i="32"/>
  <c r="J1689" i="32"/>
  <c r="A1690" i="32"/>
  <c r="C1690" i="32"/>
  <c r="D1690" i="32"/>
  <c r="E1690" i="32"/>
  <c r="F1690" i="32"/>
  <c r="G1690" i="32"/>
  <c r="I1690" i="32"/>
  <c r="J1690" i="32"/>
  <c r="A1691" i="32"/>
  <c r="C1691" i="32"/>
  <c r="D1691" i="32"/>
  <c r="E1691" i="32"/>
  <c r="F1691" i="32"/>
  <c r="G1691" i="32"/>
  <c r="I1691" i="32"/>
  <c r="J1691" i="32"/>
  <c r="A1692" i="32"/>
  <c r="C1692" i="32"/>
  <c r="D1692" i="32"/>
  <c r="E1692" i="32"/>
  <c r="F1692" i="32"/>
  <c r="G1692" i="32"/>
  <c r="I1692" i="32"/>
  <c r="J1692" i="32"/>
  <c r="A1693" i="32"/>
  <c r="C1693" i="32"/>
  <c r="D1693" i="32"/>
  <c r="E1693" i="32"/>
  <c r="F1693" i="32"/>
  <c r="G1693" i="32"/>
  <c r="I1693" i="32"/>
  <c r="J1693" i="32"/>
  <c r="A1694" i="32"/>
  <c r="C1694" i="32"/>
  <c r="D1694" i="32"/>
  <c r="E1694" i="32"/>
  <c r="F1694" i="32"/>
  <c r="G1694" i="32"/>
  <c r="I1694" i="32"/>
  <c r="J1694" i="32"/>
  <c r="A1695" i="32"/>
  <c r="C1695" i="32"/>
  <c r="D1695" i="32"/>
  <c r="E1695" i="32"/>
  <c r="F1695" i="32"/>
  <c r="G1695" i="32"/>
  <c r="I1695" i="32"/>
  <c r="J1695" i="32"/>
  <c r="A1696" i="32"/>
  <c r="C1696" i="32"/>
  <c r="D1696" i="32"/>
  <c r="E1696" i="32"/>
  <c r="F1696" i="32"/>
  <c r="G1696" i="32"/>
  <c r="I1696" i="32"/>
  <c r="J1696" i="32"/>
  <c r="A1697" i="32"/>
  <c r="C1697" i="32"/>
  <c r="D1697" i="32"/>
  <c r="E1697" i="32"/>
  <c r="F1697" i="32"/>
  <c r="G1697" i="32"/>
  <c r="I1697" i="32"/>
  <c r="J1697" i="32"/>
  <c r="A1698" i="32"/>
  <c r="C1698" i="32"/>
  <c r="D1698" i="32"/>
  <c r="E1698" i="32"/>
  <c r="F1698" i="32"/>
  <c r="G1698" i="32"/>
  <c r="I1698" i="32"/>
  <c r="J1698" i="32"/>
  <c r="A1699" i="32"/>
  <c r="C1699" i="32"/>
  <c r="D1699" i="32"/>
  <c r="E1699" i="32"/>
  <c r="F1699" i="32"/>
  <c r="G1699" i="32"/>
  <c r="I1699" i="32"/>
  <c r="J1699" i="32"/>
  <c r="A1700" i="32"/>
  <c r="C1700" i="32"/>
  <c r="D1700" i="32"/>
  <c r="E1700" i="32"/>
  <c r="F1700" i="32"/>
  <c r="G1700" i="32"/>
  <c r="I1700" i="32"/>
  <c r="J1700" i="32"/>
  <c r="A1701" i="32"/>
  <c r="C1701" i="32"/>
  <c r="D1701" i="32"/>
  <c r="E1701" i="32"/>
  <c r="F1701" i="32"/>
  <c r="G1701" i="32"/>
  <c r="I1701" i="32"/>
  <c r="J1701" i="32"/>
  <c r="A1702" i="32"/>
  <c r="C1702" i="32"/>
  <c r="D1702" i="32"/>
  <c r="E1702" i="32"/>
  <c r="F1702" i="32"/>
  <c r="G1702" i="32"/>
  <c r="I1702" i="32"/>
  <c r="J1702" i="32"/>
  <c r="A1703" i="32"/>
  <c r="C1703" i="32"/>
  <c r="D1703" i="32"/>
  <c r="E1703" i="32"/>
  <c r="F1703" i="32"/>
  <c r="G1703" i="32"/>
  <c r="I1703" i="32"/>
  <c r="J1703" i="32"/>
  <c r="A1704" i="32"/>
  <c r="C1704" i="32"/>
  <c r="D1704" i="32"/>
  <c r="E1704" i="32"/>
  <c r="F1704" i="32"/>
  <c r="G1704" i="32"/>
  <c r="I1704" i="32"/>
  <c r="J1704" i="32"/>
  <c r="A1705" i="32"/>
  <c r="C1705" i="32"/>
  <c r="D1705" i="32"/>
  <c r="E1705" i="32"/>
  <c r="F1705" i="32"/>
  <c r="G1705" i="32"/>
  <c r="I1705" i="32"/>
  <c r="J1705" i="32"/>
  <c r="A1706" i="32"/>
  <c r="C1706" i="32"/>
  <c r="D1706" i="32"/>
  <c r="E1706" i="32"/>
  <c r="F1706" i="32"/>
  <c r="G1706" i="32"/>
  <c r="I1706" i="32"/>
  <c r="J1706" i="32"/>
  <c r="A1707" i="32"/>
  <c r="C1707" i="32"/>
  <c r="D1707" i="32"/>
  <c r="E1707" i="32"/>
  <c r="F1707" i="32"/>
  <c r="G1707" i="32"/>
  <c r="I1707" i="32"/>
  <c r="J1707" i="32"/>
  <c r="A1708" i="32"/>
  <c r="C1708" i="32"/>
  <c r="D1708" i="32"/>
  <c r="E1708" i="32"/>
  <c r="F1708" i="32"/>
  <c r="G1708" i="32"/>
  <c r="I1708" i="32"/>
  <c r="J1708" i="32"/>
  <c r="A1709" i="32"/>
  <c r="C1709" i="32"/>
  <c r="D1709" i="32"/>
  <c r="E1709" i="32"/>
  <c r="F1709" i="32"/>
  <c r="G1709" i="32"/>
  <c r="I1709" i="32"/>
  <c r="J1709" i="32"/>
  <c r="A1710" i="32"/>
  <c r="C1710" i="32"/>
  <c r="D1710" i="32"/>
  <c r="E1710" i="32"/>
  <c r="F1710" i="32"/>
  <c r="G1710" i="32"/>
  <c r="I1710" i="32"/>
  <c r="J1710" i="32"/>
  <c r="A1711" i="32"/>
  <c r="C1711" i="32"/>
  <c r="D1711" i="32"/>
  <c r="E1711" i="32"/>
  <c r="F1711" i="32"/>
  <c r="G1711" i="32"/>
  <c r="I1711" i="32"/>
  <c r="J1711" i="32"/>
  <c r="A1712" i="32"/>
  <c r="C1712" i="32"/>
  <c r="D1712" i="32"/>
  <c r="E1712" i="32"/>
  <c r="F1712" i="32"/>
  <c r="G1712" i="32"/>
  <c r="I1712" i="32"/>
  <c r="J1712" i="32"/>
  <c r="A1713" i="32"/>
  <c r="C1713" i="32"/>
  <c r="D1713" i="32"/>
  <c r="E1713" i="32"/>
  <c r="F1713" i="32"/>
  <c r="G1713" i="32"/>
  <c r="I1713" i="32"/>
  <c r="J1713" i="32"/>
  <c r="A1714" i="32"/>
  <c r="C1714" i="32"/>
  <c r="D1714" i="32"/>
  <c r="E1714" i="32"/>
  <c r="F1714" i="32"/>
  <c r="G1714" i="32"/>
  <c r="I1714" i="32"/>
  <c r="J1714" i="32"/>
  <c r="A1715" i="32"/>
  <c r="C1715" i="32"/>
  <c r="D1715" i="32"/>
  <c r="E1715" i="32"/>
  <c r="F1715" i="32"/>
  <c r="G1715" i="32"/>
  <c r="I1715" i="32"/>
  <c r="J1715" i="32"/>
  <c r="A1716" i="32"/>
  <c r="C1716" i="32"/>
  <c r="D1716" i="32"/>
  <c r="E1716" i="32"/>
  <c r="F1716" i="32"/>
  <c r="G1716" i="32"/>
  <c r="I1716" i="32"/>
  <c r="J1716" i="32"/>
  <c r="A1717" i="32"/>
  <c r="C1717" i="32"/>
  <c r="D1717" i="32"/>
  <c r="E1717" i="32"/>
  <c r="F1717" i="32"/>
  <c r="G1717" i="32"/>
  <c r="I1717" i="32"/>
  <c r="J1717" i="32"/>
  <c r="A1718" i="32"/>
  <c r="C1718" i="32"/>
  <c r="D1718" i="32"/>
  <c r="E1718" i="32"/>
  <c r="F1718" i="32"/>
  <c r="G1718" i="32"/>
  <c r="I1718" i="32"/>
  <c r="J1718" i="32"/>
  <c r="A1719" i="32"/>
  <c r="C1719" i="32"/>
  <c r="D1719" i="32"/>
  <c r="E1719" i="32"/>
  <c r="F1719" i="32"/>
  <c r="G1719" i="32"/>
  <c r="I1719" i="32"/>
  <c r="J1719" i="32"/>
  <c r="A1720" i="32"/>
  <c r="C1720" i="32"/>
  <c r="D1720" i="32"/>
  <c r="E1720" i="32"/>
  <c r="F1720" i="32"/>
  <c r="G1720" i="32"/>
  <c r="I1720" i="32"/>
  <c r="J1720" i="32"/>
  <c r="A1721" i="32"/>
  <c r="C1721" i="32"/>
  <c r="D1721" i="32"/>
  <c r="E1721" i="32"/>
  <c r="F1721" i="32"/>
  <c r="G1721" i="32"/>
  <c r="I1721" i="32"/>
  <c r="J1721" i="32"/>
  <c r="A1722" i="32"/>
  <c r="C1722" i="32"/>
  <c r="D1722" i="32"/>
  <c r="E1722" i="32"/>
  <c r="F1722" i="32"/>
  <c r="G1722" i="32"/>
  <c r="I1722" i="32"/>
  <c r="J1722" i="32"/>
  <c r="A1723" i="32"/>
  <c r="C1723" i="32"/>
  <c r="D1723" i="32"/>
  <c r="E1723" i="32"/>
  <c r="F1723" i="32"/>
  <c r="G1723" i="32"/>
  <c r="I1723" i="32"/>
  <c r="J1723" i="32"/>
  <c r="A1724" i="32"/>
  <c r="C1724" i="32"/>
  <c r="D1724" i="32"/>
  <c r="E1724" i="32"/>
  <c r="F1724" i="32"/>
  <c r="G1724" i="32"/>
  <c r="I1724" i="32"/>
  <c r="J1724" i="32"/>
  <c r="A1725" i="32"/>
  <c r="C1725" i="32"/>
  <c r="D1725" i="32"/>
  <c r="E1725" i="32"/>
  <c r="F1725" i="32"/>
  <c r="G1725" i="32"/>
  <c r="I1725" i="32"/>
  <c r="J1725" i="32"/>
  <c r="A1726" i="32"/>
  <c r="C1726" i="32"/>
  <c r="D1726" i="32"/>
  <c r="E1726" i="32"/>
  <c r="F1726" i="32"/>
  <c r="G1726" i="32"/>
  <c r="I1726" i="32"/>
  <c r="J1726" i="32"/>
  <c r="A1727" i="32"/>
  <c r="C1727" i="32"/>
  <c r="D1727" i="32"/>
  <c r="E1727" i="32"/>
  <c r="F1727" i="32"/>
  <c r="G1727" i="32"/>
  <c r="I1727" i="32"/>
  <c r="J1727" i="32"/>
  <c r="A1728" i="32"/>
  <c r="C1728" i="32"/>
  <c r="D1728" i="32"/>
  <c r="E1728" i="32"/>
  <c r="F1728" i="32"/>
  <c r="G1728" i="32"/>
  <c r="I1728" i="32"/>
  <c r="J1728" i="32"/>
  <c r="A1729" i="32"/>
  <c r="C1729" i="32"/>
  <c r="D1729" i="32"/>
  <c r="E1729" i="32"/>
  <c r="F1729" i="32"/>
  <c r="G1729" i="32"/>
  <c r="I1729" i="32"/>
  <c r="J1729" i="32"/>
  <c r="A1730" i="32"/>
  <c r="C1730" i="32"/>
  <c r="D1730" i="32"/>
  <c r="E1730" i="32"/>
  <c r="F1730" i="32"/>
  <c r="G1730" i="32"/>
  <c r="I1730" i="32"/>
  <c r="J1730" i="32"/>
  <c r="A1731" i="32"/>
  <c r="C1731" i="32"/>
  <c r="D1731" i="32"/>
  <c r="E1731" i="32"/>
  <c r="F1731" i="32"/>
  <c r="G1731" i="32"/>
  <c r="I1731" i="32"/>
  <c r="J1731" i="32"/>
  <c r="A1732" i="32"/>
  <c r="C1732" i="32"/>
  <c r="D1732" i="32"/>
  <c r="E1732" i="32"/>
  <c r="F1732" i="32"/>
  <c r="G1732" i="32"/>
  <c r="I1732" i="32"/>
  <c r="J1732" i="32"/>
  <c r="A1733" i="32"/>
  <c r="C1733" i="32"/>
  <c r="D1733" i="32"/>
  <c r="E1733" i="32"/>
  <c r="F1733" i="32"/>
  <c r="G1733" i="32"/>
  <c r="I1733" i="32"/>
  <c r="J1733" i="32"/>
  <c r="A1734" i="32"/>
  <c r="C1734" i="32"/>
  <c r="D1734" i="32"/>
  <c r="E1734" i="32"/>
  <c r="F1734" i="32"/>
  <c r="G1734" i="32"/>
  <c r="I1734" i="32"/>
  <c r="J1734" i="32"/>
  <c r="A1735" i="32"/>
  <c r="C1735" i="32"/>
  <c r="D1735" i="32"/>
  <c r="E1735" i="32"/>
  <c r="F1735" i="32"/>
  <c r="G1735" i="32"/>
  <c r="I1735" i="32"/>
  <c r="J1735" i="32"/>
  <c r="A1736" i="32"/>
  <c r="C1736" i="32"/>
  <c r="D1736" i="32"/>
  <c r="E1736" i="32"/>
  <c r="F1736" i="32"/>
  <c r="G1736" i="32"/>
  <c r="I1736" i="32"/>
  <c r="J1736" i="32"/>
  <c r="A1737" i="32"/>
  <c r="C1737" i="32"/>
  <c r="D1737" i="32"/>
  <c r="E1737" i="32"/>
  <c r="F1737" i="32"/>
  <c r="G1737" i="32"/>
  <c r="I1737" i="32"/>
  <c r="J1737" i="32"/>
  <c r="A1738" i="32"/>
  <c r="C1738" i="32"/>
  <c r="D1738" i="32"/>
  <c r="E1738" i="32"/>
  <c r="F1738" i="32"/>
  <c r="G1738" i="32"/>
  <c r="I1738" i="32"/>
  <c r="J1738" i="32"/>
  <c r="A1739" i="32"/>
  <c r="C1739" i="32"/>
  <c r="D1739" i="32"/>
  <c r="E1739" i="32"/>
  <c r="F1739" i="32"/>
  <c r="G1739" i="32"/>
  <c r="I1739" i="32"/>
  <c r="J1739" i="32"/>
  <c r="A1740" i="32"/>
  <c r="C1740" i="32"/>
  <c r="D1740" i="32"/>
  <c r="E1740" i="32"/>
  <c r="F1740" i="32"/>
  <c r="G1740" i="32"/>
  <c r="I1740" i="32"/>
  <c r="J1740" i="32"/>
  <c r="A1741" i="32"/>
  <c r="C1741" i="32"/>
  <c r="D1741" i="32"/>
  <c r="E1741" i="32"/>
  <c r="F1741" i="32"/>
  <c r="G1741" i="32"/>
  <c r="I1741" i="32"/>
  <c r="J1741" i="32"/>
  <c r="A1742" i="32"/>
  <c r="C1742" i="32"/>
  <c r="D1742" i="32"/>
  <c r="E1742" i="32"/>
  <c r="F1742" i="32"/>
  <c r="G1742" i="32"/>
  <c r="I1742" i="32"/>
  <c r="J1742" i="32"/>
  <c r="A1743" i="32"/>
  <c r="C1743" i="32"/>
  <c r="D1743" i="32"/>
  <c r="E1743" i="32"/>
  <c r="F1743" i="32"/>
  <c r="G1743" i="32"/>
  <c r="I1743" i="32"/>
  <c r="J1743" i="32"/>
  <c r="A1744" i="32"/>
  <c r="C1744" i="32"/>
  <c r="D1744" i="32"/>
  <c r="E1744" i="32"/>
  <c r="F1744" i="32"/>
  <c r="G1744" i="32"/>
  <c r="I1744" i="32"/>
  <c r="J1744" i="32"/>
  <c r="A1745" i="32"/>
  <c r="C1745" i="32"/>
  <c r="D1745" i="32"/>
  <c r="E1745" i="32"/>
  <c r="F1745" i="32"/>
  <c r="G1745" i="32"/>
  <c r="I1745" i="32"/>
  <c r="J1745" i="32"/>
  <c r="A1746" i="32"/>
  <c r="C1746" i="32"/>
  <c r="D1746" i="32"/>
  <c r="E1746" i="32"/>
  <c r="F1746" i="32"/>
  <c r="G1746" i="32"/>
  <c r="I1746" i="32"/>
  <c r="J1746" i="32"/>
  <c r="A1747" i="32"/>
  <c r="C1747" i="32"/>
  <c r="D1747" i="32"/>
  <c r="E1747" i="32"/>
  <c r="F1747" i="32"/>
  <c r="G1747" i="32"/>
  <c r="I1747" i="32"/>
  <c r="J1747" i="32"/>
  <c r="A1748" i="32"/>
  <c r="C1748" i="32"/>
  <c r="D1748" i="32"/>
  <c r="E1748" i="32"/>
  <c r="F1748" i="32"/>
  <c r="G1748" i="32"/>
  <c r="I1748" i="32"/>
  <c r="J1748" i="32"/>
  <c r="A1749" i="32"/>
  <c r="C1749" i="32"/>
  <c r="D1749" i="32"/>
  <c r="E1749" i="32"/>
  <c r="F1749" i="32"/>
  <c r="G1749" i="32"/>
  <c r="I1749" i="32"/>
  <c r="J1749" i="32"/>
  <c r="A1750" i="32"/>
  <c r="C1750" i="32"/>
  <c r="D1750" i="32"/>
  <c r="E1750" i="32"/>
  <c r="F1750" i="32"/>
  <c r="G1750" i="32"/>
  <c r="I1750" i="32"/>
  <c r="J1750" i="32"/>
  <c r="A1751" i="32"/>
  <c r="C1751" i="32"/>
  <c r="D1751" i="32"/>
  <c r="E1751" i="32"/>
  <c r="F1751" i="32"/>
  <c r="G1751" i="32"/>
  <c r="I1751" i="32"/>
  <c r="J1751" i="32"/>
  <c r="A1752" i="32"/>
  <c r="C1752" i="32"/>
  <c r="D1752" i="32"/>
  <c r="E1752" i="32"/>
  <c r="F1752" i="32"/>
  <c r="G1752" i="32"/>
  <c r="I1752" i="32"/>
  <c r="J1752" i="32"/>
  <c r="A1753" i="32"/>
  <c r="C1753" i="32"/>
  <c r="D1753" i="32"/>
  <c r="E1753" i="32"/>
  <c r="F1753" i="32"/>
  <c r="G1753" i="32"/>
  <c r="I1753" i="32"/>
  <c r="J1753" i="32"/>
  <c r="A1754" i="32"/>
  <c r="C1754" i="32"/>
  <c r="D1754" i="32"/>
  <c r="E1754" i="32"/>
  <c r="F1754" i="32"/>
  <c r="G1754" i="32"/>
  <c r="I1754" i="32"/>
  <c r="J1754" i="32"/>
  <c r="A1755" i="32"/>
  <c r="C1755" i="32"/>
  <c r="D1755" i="32"/>
  <c r="E1755" i="32"/>
  <c r="F1755" i="32"/>
  <c r="G1755" i="32"/>
  <c r="I1755" i="32"/>
  <c r="J1755" i="32"/>
  <c r="A1756" i="32"/>
  <c r="C1756" i="32"/>
  <c r="D1756" i="32"/>
  <c r="E1756" i="32"/>
  <c r="F1756" i="32"/>
  <c r="G1756" i="32"/>
  <c r="I1756" i="32"/>
  <c r="J1756" i="32"/>
  <c r="A1757" i="32"/>
  <c r="C1757" i="32"/>
  <c r="D1757" i="32"/>
  <c r="E1757" i="32"/>
  <c r="F1757" i="32"/>
  <c r="G1757" i="32"/>
  <c r="I1757" i="32"/>
  <c r="J1757" i="32"/>
  <c r="A1758" i="32"/>
  <c r="C1758" i="32"/>
  <c r="D1758" i="32"/>
  <c r="E1758" i="32"/>
  <c r="F1758" i="32"/>
  <c r="G1758" i="32"/>
  <c r="I1758" i="32"/>
  <c r="J1758" i="32"/>
  <c r="A1759" i="32"/>
  <c r="C1759" i="32"/>
  <c r="D1759" i="32"/>
  <c r="E1759" i="32"/>
  <c r="F1759" i="32"/>
  <c r="G1759" i="32"/>
  <c r="I1759" i="32"/>
  <c r="J1759" i="32"/>
  <c r="A1760" i="32"/>
  <c r="C1760" i="32"/>
  <c r="D1760" i="32"/>
  <c r="E1760" i="32"/>
  <c r="F1760" i="32"/>
  <c r="G1760" i="32"/>
  <c r="I1760" i="32"/>
  <c r="J1760" i="32"/>
  <c r="A1761" i="32"/>
  <c r="C1761" i="32"/>
  <c r="D1761" i="32"/>
  <c r="E1761" i="32"/>
  <c r="F1761" i="32"/>
  <c r="G1761" i="32"/>
  <c r="I1761" i="32"/>
  <c r="J1761" i="32"/>
  <c r="A1762" i="32"/>
  <c r="C1762" i="32"/>
  <c r="D1762" i="32"/>
  <c r="E1762" i="32"/>
  <c r="F1762" i="32"/>
  <c r="G1762" i="32"/>
  <c r="I1762" i="32"/>
  <c r="J1762" i="32"/>
  <c r="A1763" i="32"/>
  <c r="C1763" i="32"/>
  <c r="D1763" i="32"/>
  <c r="E1763" i="32"/>
  <c r="F1763" i="32"/>
  <c r="G1763" i="32"/>
  <c r="I1763" i="32"/>
  <c r="J1763" i="32"/>
  <c r="A1764" i="32"/>
  <c r="C1764" i="32"/>
  <c r="D1764" i="32"/>
  <c r="E1764" i="32"/>
  <c r="F1764" i="32"/>
  <c r="G1764" i="32"/>
  <c r="I1764" i="32"/>
  <c r="J1764" i="32"/>
  <c r="A1765" i="32"/>
  <c r="C1765" i="32"/>
  <c r="D1765" i="32"/>
  <c r="E1765" i="32"/>
  <c r="F1765" i="32"/>
  <c r="G1765" i="32"/>
  <c r="I1765" i="32"/>
  <c r="J1765" i="32"/>
  <c r="A1766" i="32"/>
  <c r="C1766" i="32"/>
  <c r="D1766" i="32"/>
  <c r="E1766" i="32"/>
  <c r="F1766" i="32"/>
  <c r="G1766" i="32"/>
  <c r="I1766" i="32"/>
  <c r="J1766" i="32"/>
  <c r="A1767" i="32"/>
  <c r="C1767" i="32"/>
  <c r="D1767" i="32"/>
  <c r="E1767" i="32"/>
  <c r="F1767" i="32"/>
  <c r="G1767" i="32"/>
  <c r="I1767" i="32"/>
  <c r="J1767" i="32"/>
  <c r="A1768" i="32"/>
  <c r="C1768" i="32"/>
  <c r="D1768" i="32"/>
  <c r="E1768" i="32"/>
  <c r="F1768" i="32"/>
  <c r="G1768" i="32"/>
  <c r="I1768" i="32"/>
  <c r="J1768" i="32"/>
  <c r="A1769" i="32"/>
  <c r="C1769" i="32"/>
  <c r="D1769" i="32"/>
  <c r="E1769" i="32"/>
  <c r="F1769" i="32"/>
  <c r="G1769" i="32"/>
  <c r="I1769" i="32"/>
  <c r="J1769" i="32"/>
  <c r="A1770" i="32"/>
  <c r="C1770" i="32"/>
  <c r="D1770" i="32"/>
  <c r="E1770" i="32"/>
  <c r="F1770" i="32"/>
  <c r="G1770" i="32"/>
  <c r="I1770" i="32"/>
  <c r="J1770" i="32"/>
  <c r="A1771" i="32"/>
  <c r="C1771" i="32"/>
  <c r="D1771" i="32"/>
  <c r="E1771" i="32"/>
  <c r="F1771" i="32"/>
  <c r="G1771" i="32"/>
  <c r="I1771" i="32"/>
  <c r="J1771" i="32"/>
  <c r="A1772" i="32"/>
  <c r="C1772" i="32"/>
  <c r="D1772" i="32"/>
  <c r="E1772" i="32"/>
  <c r="F1772" i="32"/>
  <c r="G1772" i="32"/>
  <c r="I1772" i="32"/>
  <c r="J1772" i="32"/>
  <c r="A1773" i="32"/>
  <c r="C1773" i="32"/>
  <c r="D1773" i="32"/>
  <c r="E1773" i="32"/>
  <c r="F1773" i="32"/>
  <c r="G1773" i="32"/>
  <c r="I1773" i="32"/>
  <c r="J1773" i="32"/>
  <c r="A1774" i="32"/>
  <c r="C1774" i="32"/>
  <c r="D1774" i="32"/>
  <c r="E1774" i="32"/>
  <c r="F1774" i="32"/>
  <c r="G1774" i="32"/>
  <c r="I1774" i="32"/>
  <c r="J1774" i="32"/>
  <c r="A1775" i="32"/>
  <c r="C1775" i="32"/>
  <c r="D1775" i="32"/>
  <c r="E1775" i="32"/>
  <c r="F1775" i="32"/>
  <c r="G1775" i="32"/>
  <c r="I1775" i="32"/>
  <c r="J1775" i="32"/>
  <c r="A1776" i="32"/>
  <c r="C1776" i="32"/>
  <c r="D1776" i="32"/>
  <c r="E1776" i="32"/>
  <c r="F1776" i="32"/>
  <c r="G1776" i="32"/>
  <c r="I1776" i="32"/>
  <c r="J1776" i="32"/>
  <c r="A1777" i="32"/>
  <c r="C1777" i="32"/>
  <c r="D1777" i="32"/>
  <c r="E1777" i="32"/>
  <c r="F1777" i="32"/>
  <c r="G1777" i="32"/>
  <c r="I1777" i="32"/>
  <c r="J1777" i="32"/>
  <c r="A1778" i="32"/>
  <c r="C1778" i="32"/>
  <c r="D1778" i="32"/>
  <c r="E1778" i="32"/>
  <c r="F1778" i="32"/>
  <c r="G1778" i="32"/>
  <c r="I1778" i="32"/>
  <c r="J1778" i="32"/>
  <c r="A1779" i="32"/>
  <c r="C1779" i="32"/>
  <c r="D1779" i="32"/>
  <c r="E1779" i="32"/>
  <c r="F1779" i="32"/>
  <c r="G1779" i="32"/>
  <c r="I1779" i="32"/>
  <c r="J1779" i="32"/>
  <c r="A1780" i="32"/>
  <c r="C1780" i="32"/>
  <c r="D1780" i="32"/>
  <c r="E1780" i="32"/>
  <c r="F1780" i="32"/>
  <c r="G1780" i="32"/>
  <c r="I1780" i="32"/>
  <c r="J1780" i="32"/>
  <c r="A1781" i="32"/>
  <c r="C1781" i="32"/>
  <c r="D1781" i="32"/>
  <c r="E1781" i="32"/>
  <c r="F1781" i="32"/>
  <c r="G1781" i="32"/>
  <c r="I1781" i="32"/>
  <c r="J1781" i="32"/>
  <c r="A1782" i="32"/>
  <c r="C1782" i="32"/>
  <c r="D1782" i="32"/>
  <c r="E1782" i="32"/>
  <c r="F1782" i="32"/>
  <c r="G1782" i="32"/>
  <c r="I1782" i="32"/>
  <c r="J1782" i="32"/>
  <c r="A1783" i="32"/>
  <c r="C1783" i="32"/>
  <c r="D1783" i="32"/>
  <c r="E1783" i="32"/>
  <c r="F1783" i="32"/>
  <c r="G1783" i="32"/>
  <c r="I1783" i="32"/>
  <c r="J1783" i="32"/>
  <c r="A1784" i="32"/>
  <c r="C1784" i="32"/>
  <c r="D1784" i="32"/>
  <c r="E1784" i="32"/>
  <c r="F1784" i="32"/>
  <c r="G1784" i="32"/>
  <c r="I1784" i="32"/>
  <c r="J1784" i="32"/>
  <c r="A1785" i="32"/>
  <c r="C1785" i="32"/>
  <c r="D1785" i="32"/>
  <c r="E1785" i="32"/>
  <c r="F1785" i="32"/>
  <c r="G1785" i="32"/>
  <c r="I1785" i="32"/>
  <c r="J1785" i="32"/>
  <c r="A1786" i="32"/>
  <c r="C1786" i="32"/>
  <c r="D1786" i="32"/>
  <c r="E1786" i="32"/>
  <c r="F1786" i="32"/>
  <c r="G1786" i="32"/>
  <c r="I1786" i="32"/>
  <c r="J1786" i="32"/>
  <c r="A1787" i="32"/>
  <c r="C1787" i="32"/>
  <c r="D1787" i="32"/>
  <c r="E1787" i="32"/>
  <c r="F1787" i="32"/>
  <c r="G1787" i="32"/>
  <c r="I1787" i="32"/>
  <c r="J1787" i="32"/>
  <c r="A1788" i="32"/>
  <c r="C1788" i="32"/>
  <c r="D1788" i="32"/>
  <c r="E1788" i="32"/>
  <c r="F1788" i="32"/>
  <c r="G1788" i="32"/>
  <c r="I1788" i="32"/>
  <c r="J1788" i="32"/>
  <c r="A1789" i="32"/>
  <c r="C1789" i="32"/>
  <c r="D1789" i="32"/>
  <c r="E1789" i="32"/>
  <c r="F1789" i="32"/>
  <c r="G1789" i="32"/>
  <c r="I1789" i="32"/>
  <c r="J1789" i="32"/>
  <c r="A1790" i="32"/>
  <c r="C1790" i="32"/>
  <c r="D1790" i="32"/>
  <c r="E1790" i="32"/>
  <c r="F1790" i="32"/>
  <c r="G1790" i="32"/>
  <c r="I1790" i="32"/>
  <c r="J1790" i="32"/>
  <c r="A1791" i="32"/>
  <c r="C1791" i="32"/>
  <c r="D1791" i="32"/>
  <c r="E1791" i="32"/>
  <c r="F1791" i="32"/>
  <c r="G1791" i="32"/>
  <c r="I1791" i="32"/>
  <c r="J1791" i="32"/>
  <c r="A1792" i="32"/>
  <c r="C1792" i="32"/>
  <c r="D1792" i="32"/>
  <c r="E1792" i="32"/>
  <c r="F1792" i="32"/>
  <c r="G1792" i="32"/>
  <c r="I1792" i="32"/>
  <c r="J1792" i="32"/>
  <c r="A1793" i="32"/>
  <c r="C1793" i="32"/>
  <c r="D1793" i="32"/>
  <c r="E1793" i="32"/>
  <c r="F1793" i="32"/>
  <c r="G1793" i="32"/>
  <c r="I1793" i="32"/>
  <c r="J1793" i="32"/>
  <c r="A1794" i="32"/>
  <c r="C1794" i="32"/>
  <c r="D1794" i="32"/>
  <c r="E1794" i="32"/>
  <c r="F1794" i="32"/>
  <c r="G1794" i="32"/>
  <c r="I1794" i="32"/>
  <c r="J1794" i="32"/>
  <c r="A1795" i="32"/>
  <c r="C1795" i="32"/>
  <c r="D1795" i="32"/>
  <c r="E1795" i="32"/>
  <c r="F1795" i="32"/>
  <c r="G1795" i="32"/>
  <c r="I1795" i="32"/>
  <c r="J1795" i="32"/>
  <c r="A1796" i="32"/>
  <c r="C1796" i="32"/>
  <c r="D1796" i="32"/>
  <c r="E1796" i="32"/>
  <c r="F1796" i="32"/>
  <c r="G1796" i="32"/>
  <c r="I1796" i="32"/>
  <c r="J1796" i="32"/>
  <c r="A1797" i="32"/>
  <c r="C1797" i="32"/>
  <c r="D1797" i="32"/>
  <c r="E1797" i="32"/>
  <c r="F1797" i="32"/>
  <c r="G1797" i="32"/>
  <c r="I1797" i="32"/>
  <c r="J1797" i="32"/>
  <c r="A1798" i="32"/>
  <c r="C1798" i="32"/>
  <c r="D1798" i="32"/>
  <c r="E1798" i="32"/>
  <c r="F1798" i="32"/>
  <c r="G1798" i="32"/>
  <c r="I1798" i="32"/>
  <c r="J1798" i="32"/>
  <c r="A1799" i="32"/>
  <c r="C1799" i="32"/>
  <c r="D1799" i="32"/>
  <c r="E1799" i="32"/>
  <c r="F1799" i="32"/>
  <c r="G1799" i="32"/>
  <c r="I1799" i="32"/>
  <c r="J1799" i="32"/>
  <c r="A1800" i="32"/>
  <c r="C1800" i="32"/>
  <c r="D1800" i="32"/>
  <c r="E1800" i="32"/>
  <c r="F1800" i="32"/>
  <c r="G1800" i="32"/>
  <c r="I1800" i="32"/>
  <c r="J1800" i="32"/>
  <c r="A1801" i="32"/>
  <c r="C1801" i="32"/>
  <c r="D1801" i="32"/>
  <c r="E1801" i="32"/>
  <c r="F1801" i="32"/>
  <c r="G1801" i="32"/>
  <c r="I1801" i="32"/>
  <c r="J1801" i="32"/>
  <c r="A1802" i="32"/>
  <c r="C1802" i="32"/>
  <c r="D1802" i="32"/>
  <c r="E1802" i="32"/>
  <c r="F1802" i="32"/>
  <c r="G1802" i="32"/>
  <c r="I1802" i="32"/>
  <c r="J1802" i="32"/>
  <c r="A1803" i="32"/>
  <c r="C1803" i="32"/>
  <c r="D1803" i="32"/>
  <c r="E1803" i="32"/>
  <c r="F1803" i="32"/>
  <c r="G1803" i="32"/>
  <c r="I1803" i="32"/>
  <c r="J1803" i="32"/>
  <c r="A1804" i="32"/>
  <c r="C1804" i="32"/>
  <c r="D1804" i="32"/>
  <c r="E1804" i="32"/>
  <c r="F1804" i="32"/>
  <c r="G1804" i="32"/>
  <c r="I1804" i="32"/>
  <c r="J1804" i="32"/>
  <c r="A1805" i="32"/>
  <c r="C1805" i="32"/>
  <c r="D1805" i="32"/>
  <c r="E1805" i="32"/>
  <c r="F1805" i="32"/>
  <c r="G1805" i="32"/>
  <c r="I1805" i="32"/>
  <c r="J1805" i="32"/>
  <c r="A1806" i="32"/>
  <c r="C1806" i="32"/>
  <c r="D1806" i="32"/>
  <c r="E1806" i="32"/>
  <c r="F1806" i="32"/>
  <c r="G1806" i="32"/>
  <c r="I1806" i="32"/>
  <c r="J1806" i="32"/>
  <c r="A1807" i="32"/>
  <c r="C1807" i="32"/>
  <c r="D1807" i="32"/>
  <c r="E1807" i="32"/>
  <c r="F1807" i="32"/>
  <c r="G1807" i="32"/>
  <c r="I1807" i="32"/>
  <c r="J1807" i="32"/>
  <c r="A1808" i="32"/>
  <c r="C1808" i="32"/>
  <c r="D1808" i="32"/>
  <c r="E1808" i="32"/>
  <c r="F1808" i="32"/>
  <c r="G1808" i="32"/>
  <c r="I1808" i="32"/>
  <c r="J1808" i="32"/>
  <c r="A1809" i="32"/>
  <c r="C1809" i="32"/>
  <c r="D1809" i="32"/>
  <c r="E1809" i="32"/>
  <c r="F1809" i="32"/>
  <c r="G1809" i="32"/>
  <c r="I1809" i="32"/>
  <c r="J1809" i="32"/>
  <c r="A1810" i="32"/>
  <c r="C1810" i="32"/>
  <c r="D1810" i="32"/>
  <c r="E1810" i="32"/>
  <c r="F1810" i="32"/>
  <c r="G1810" i="32"/>
  <c r="I1810" i="32"/>
  <c r="J1810" i="32"/>
  <c r="A1811" i="32"/>
  <c r="C1811" i="32"/>
  <c r="D1811" i="32"/>
  <c r="E1811" i="32"/>
  <c r="F1811" i="32"/>
  <c r="G1811" i="32"/>
  <c r="I1811" i="32"/>
  <c r="J1811" i="32"/>
  <c r="A1812" i="32"/>
  <c r="C1812" i="32"/>
  <c r="D1812" i="32"/>
  <c r="E1812" i="32"/>
  <c r="F1812" i="32"/>
  <c r="G1812" i="32"/>
  <c r="I1812" i="32"/>
  <c r="J1812" i="32"/>
  <c r="A1813" i="32"/>
  <c r="C1813" i="32"/>
  <c r="D1813" i="32"/>
  <c r="E1813" i="32"/>
  <c r="F1813" i="32"/>
  <c r="G1813" i="32"/>
  <c r="I1813" i="32"/>
  <c r="J1813" i="32"/>
  <c r="A1814" i="32"/>
  <c r="C1814" i="32"/>
  <c r="D1814" i="32"/>
  <c r="E1814" i="32"/>
  <c r="F1814" i="32"/>
  <c r="G1814" i="32"/>
  <c r="I1814" i="32"/>
  <c r="J1814" i="32"/>
  <c r="A1815" i="32"/>
  <c r="C1815" i="32"/>
  <c r="D1815" i="32"/>
  <c r="E1815" i="32"/>
  <c r="F1815" i="32"/>
  <c r="G1815" i="32"/>
  <c r="I1815" i="32"/>
  <c r="J1815" i="32"/>
  <c r="A1816" i="32"/>
  <c r="C1816" i="32"/>
  <c r="D1816" i="32"/>
  <c r="E1816" i="32"/>
  <c r="F1816" i="32"/>
  <c r="G1816" i="32"/>
  <c r="I1816" i="32"/>
  <c r="J1816" i="32"/>
  <c r="A1817" i="32"/>
  <c r="C1817" i="32"/>
  <c r="D1817" i="32"/>
  <c r="E1817" i="32"/>
  <c r="F1817" i="32"/>
  <c r="G1817" i="32"/>
  <c r="I1817" i="32"/>
  <c r="J1817" i="32"/>
  <c r="A1818" i="32"/>
  <c r="C1818" i="32"/>
  <c r="D1818" i="32"/>
  <c r="E1818" i="32"/>
  <c r="F1818" i="32"/>
  <c r="G1818" i="32"/>
  <c r="I1818" i="32"/>
  <c r="J1818" i="32"/>
  <c r="A1819" i="32"/>
  <c r="C1819" i="32"/>
  <c r="D1819" i="32"/>
  <c r="E1819" i="32"/>
  <c r="F1819" i="32"/>
  <c r="G1819" i="32"/>
  <c r="I1819" i="32"/>
  <c r="J1819" i="32"/>
  <c r="A1820" i="32"/>
  <c r="C1820" i="32"/>
  <c r="D1820" i="32"/>
  <c r="E1820" i="32"/>
  <c r="F1820" i="32"/>
  <c r="G1820" i="32"/>
  <c r="I1820" i="32"/>
  <c r="J1820" i="32"/>
  <c r="A1821" i="32"/>
  <c r="C1821" i="32"/>
  <c r="D1821" i="32"/>
  <c r="E1821" i="32"/>
  <c r="F1821" i="32"/>
  <c r="G1821" i="32"/>
  <c r="I1821" i="32"/>
  <c r="J1821" i="32"/>
  <c r="A1822" i="32"/>
  <c r="C1822" i="32"/>
  <c r="D1822" i="32"/>
  <c r="E1822" i="32"/>
  <c r="F1822" i="32"/>
  <c r="G1822" i="32"/>
  <c r="I1822" i="32"/>
  <c r="J1822" i="32"/>
  <c r="A1823" i="32"/>
  <c r="C1823" i="32"/>
  <c r="D1823" i="32"/>
  <c r="E1823" i="32"/>
  <c r="F1823" i="32"/>
  <c r="G1823" i="32"/>
  <c r="I1823" i="32"/>
  <c r="J1823" i="32"/>
  <c r="A1824" i="32"/>
  <c r="C1824" i="32"/>
  <c r="D1824" i="32"/>
  <c r="E1824" i="32"/>
  <c r="F1824" i="32"/>
  <c r="G1824" i="32"/>
  <c r="I1824" i="32"/>
  <c r="J1824" i="32"/>
  <c r="A1825" i="32"/>
  <c r="C1825" i="32"/>
  <c r="D1825" i="32"/>
  <c r="E1825" i="32"/>
  <c r="F1825" i="32"/>
  <c r="G1825" i="32"/>
  <c r="I1825" i="32"/>
  <c r="J1825" i="32"/>
  <c r="A1826" i="32"/>
  <c r="C1826" i="32"/>
  <c r="D1826" i="32"/>
  <c r="E1826" i="32"/>
  <c r="F1826" i="32"/>
  <c r="G1826" i="32"/>
  <c r="I1826" i="32"/>
  <c r="J1826" i="32"/>
  <c r="A1827" i="32"/>
  <c r="C1827" i="32"/>
  <c r="D1827" i="32"/>
  <c r="E1827" i="32"/>
  <c r="F1827" i="32"/>
  <c r="G1827" i="32"/>
  <c r="I1827" i="32"/>
  <c r="J1827" i="32"/>
  <c r="A1828" i="32"/>
  <c r="C1828" i="32"/>
  <c r="D1828" i="32"/>
  <c r="E1828" i="32"/>
  <c r="F1828" i="32"/>
  <c r="G1828" i="32"/>
  <c r="I1828" i="32"/>
  <c r="J1828" i="32"/>
  <c r="A1829" i="32"/>
  <c r="C1829" i="32"/>
  <c r="D1829" i="32"/>
  <c r="E1829" i="32"/>
  <c r="F1829" i="32"/>
  <c r="G1829" i="32"/>
  <c r="I1829" i="32"/>
  <c r="J1829" i="32"/>
  <c r="A1830" i="32"/>
  <c r="C1830" i="32"/>
  <c r="D1830" i="32"/>
  <c r="E1830" i="32"/>
  <c r="F1830" i="32"/>
  <c r="G1830" i="32"/>
  <c r="I1830" i="32"/>
  <c r="J1830" i="32"/>
  <c r="A1831" i="32"/>
  <c r="C1831" i="32"/>
  <c r="D1831" i="32"/>
  <c r="E1831" i="32"/>
  <c r="F1831" i="32"/>
  <c r="G1831" i="32"/>
  <c r="I1831" i="32"/>
  <c r="J1831" i="32"/>
  <c r="A1832" i="32"/>
  <c r="C1832" i="32"/>
  <c r="D1832" i="32"/>
  <c r="E1832" i="32"/>
  <c r="F1832" i="32"/>
  <c r="G1832" i="32"/>
  <c r="I1832" i="32"/>
  <c r="J1832" i="32"/>
  <c r="A1833" i="32"/>
  <c r="C1833" i="32"/>
  <c r="D1833" i="32"/>
  <c r="E1833" i="32"/>
  <c r="F1833" i="32"/>
  <c r="G1833" i="32"/>
  <c r="I1833" i="32"/>
  <c r="J1833" i="32"/>
  <c r="A1834" i="32"/>
  <c r="C1834" i="32"/>
  <c r="D1834" i="32"/>
  <c r="E1834" i="32"/>
  <c r="F1834" i="32"/>
  <c r="G1834" i="32"/>
  <c r="I1834" i="32"/>
  <c r="J1834" i="32"/>
  <c r="A1835" i="32"/>
  <c r="C1835" i="32"/>
  <c r="D1835" i="32"/>
  <c r="E1835" i="32"/>
  <c r="F1835" i="32"/>
  <c r="G1835" i="32"/>
  <c r="I1835" i="32"/>
  <c r="J1835" i="32"/>
  <c r="A1836" i="32"/>
  <c r="C1836" i="32"/>
  <c r="D1836" i="32"/>
  <c r="E1836" i="32"/>
  <c r="F1836" i="32"/>
  <c r="G1836" i="32"/>
  <c r="I1836" i="32"/>
  <c r="J1836" i="32"/>
  <c r="A1837" i="32"/>
  <c r="C1837" i="32"/>
  <c r="D1837" i="32"/>
  <c r="E1837" i="32"/>
  <c r="F1837" i="32"/>
  <c r="G1837" i="32"/>
  <c r="I1837" i="32"/>
  <c r="J1837" i="32"/>
  <c r="A1838" i="32"/>
  <c r="C1838" i="32"/>
  <c r="D1838" i="32"/>
  <c r="E1838" i="32"/>
  <c r="F1838" i="32"/>
  <c r="G1838" i="32"/>
  <c r="I1838" i="32"/>
  <c r="J1838" i="32"/>
  <c r="A1839" i="32"/>
  <c r="C1839" i="32"/>
  <c r="D1839" i="32"/>
  <c r="E1839" i="32"/>
  <c r="F1839" i="32"/>
  <c r="G1839" i="32"/>
  <c r="I1839" i="32"/>
  <c r="J1839" i="32"/>
  <c r="A1840" i="32"/>
  <c r="C1840" i="32"/>
  <c r="D1840" i="32"/>
  <c r="E1840" i="32"/>
  <c r="F1840" i="32"/>
  <c r="G1840" i="32"/>
  <c r="I1840" i="32"/>
  <c r="J1840" i="32"/>
  <c r="A1841" i="32"/>
  <c r="C1841" i="32"/>
  <c r="D1841" i="32"/>
  <c r="E1841" i="32"/>
  <c r="F1841" i="32"/>
  <c r="G1841" i="32"/>
  <c r="I1841" i="32"/>
  <c r="J1841" i="32"/>
  <c r="A1842" i="32"/>
  <c r="C1842" i="32"/>
  <c r="D1842" i="32"/>
  <c r="E1842" i="32"/>
  <c r="F1842" i="32"/>
  <c r="G1842" i="32"/>
  <c r="I1842" i="32"/>
  <c r="J1842" i="32"/>
  <c r="A1843" i="32"/>
  <c r="C1843" i="32"/>
  <c r="D1843" i="32"/>
  <c r="E1843" i="32"/>
  <c r="F1843" i="32"/>
  <c r="G1843" i="32"/>
  <c r="I1843" i="32"/>
  <c r="J1843" i="32"/>
  <c r="A1844" i="32"/>
  <c r="C1844" i="32"/>
  <c r="D1844" i="32"/>
  <c r="E1844" i="32"/>
  <c r="F1844" i="32"/>
  <c r="G1844" i="32"/>
  <c r="I1844" i="32"/>
  <c r="J1844" i="32"/>
  <c r="A1845" i="32"/>
  <c r="C1845" i="32"/>
  <c r="D1845" i="32"/>
  <c r="E1845" i="32"/>
  <c r="F1845" i="32"/>
  <c r="G1845" i="32"/>
  <c r="I1845" i="32"/>
  <c r="J1845" i="32"/>
  <c r="A1846" i="32"/>
  <c r="C1846" i="32"/>
  <c r="D1846" i="32"/>
  <c r="E1846" i="32"/>
  <c r="F1846" i="32"/>
  <c r="G1846" i="32"/>
  <c r="I1846" i="32"/>
  <c r="J1846" i="32"/>
  <c r="A1847" i="32"/>
  <c r="C1847" i="32"/>
  <c r="D1847" i="32"/>
  <c r="E1847" i="32"/>
  <c r="F1847" i="32"/>
  <c r="G1847" i="32"/>
  <c r="I1847" i="32"/>
  <c r="J1847" i="32"/>
  <c r="A1848" i="32"/>
  <c r="C1848" i="32"/>
  <c r="D1848" i="32"/>
  <c r="E1848" i="32"/>
  <c r="F1848" i="32"/>
  <c r="G1848" i="32"/>
  <c r="I1848" i="32"/>
  <c r="J1848" i="32"/>
  <c r="A1849" i="32"/>
  <c r="C1849" i="32"/>
  <c r="D1849" i="32"/>
  <c r="E1849" i="32"/>
  <c r="F1849" i="32"/>
  <c r="G1849" i="32"/>
  <c r="I1849" i="32"/>
  <c r="J1849" i="32"/>
  <c r="A1850" i="32"/>
  <c r="C1850" i="32"/>
  <c r="D1850" i="32"/>
  <c r="E1850" i="32"/>
  <c r="F1850" i="32"/>
  <c r="G1850" i="32"/>
  <c r="I1850" i="32"/>
  <c r="J1850" i="32"/>
  <c r="A1851" i="32"/>
  <c r="C1851" i="32"/>
  <c r="D1851" i="32"/>
  <c r="E1851" i="32"/>
  <c r="F1851" i="32"/>
  <c r="G1851" i="32"/>
  <c r="I1851" i="32"/>
  <c r="J1851" i="32"/>
  <c r="A1852" i="32"/>
  <c r="C1852" i="32"/>
  <c r="D1852" i="32"/>
  <c r="E1852" i="32"/>
  <c r="F1852" i="32"/>
  <c r="G1852" i="32"/>
  <c r="I1852" i="32"/>
  <c r="J1852" i="32"/>
  <c r="A1853" i="32"/>
  <c r="C1853" i="32"/>
  <c r="D1853" i="32"/>
  <c r="E1853" i="32"/>
  <c r="F1853" i="32"/>
  <c r="G1853" i="32"/>
  <c r="I1853" i="32"/>
  <c r="J1853" i="32"/>
  <c r="A1854" i="32"/>
  <c r="C1854" i="32"/>
  <c r="D1854" i="32"/>
  <c r="E1854" i="32"/>
  <c r="F1854" i="32"/>
  <c r="G1854" i="32"/>
  <c r="I1854" i="32"/>
  <c r="J1854" i="32"/>
  <c r="A1855" i="32"/>
  <c r="C1855" i="32"/>
  <c r="D1855" i="32"/>
  <c r="E1855" i="32"/>
  <c r="F1855" i="32"/>
  <c r="G1855" i="32"/>
  <c r="I1855" i="32"/>
  <c r="J1855" i="32"/>
  <c r="A1856" i="32"/>
  <c r="C1856" i="32"/>
  <c r="D1856" i="32"/>
  <c r="E1856" i="32"/>
  <c r="F1856" i="32"/>
  <c r="G1856" i="32"/>
  <c r="I1856" i="32"/>
  <c r="J1856" i="32"/>
  <c r="A1857" i="32"/>
  <c r="C1857" i="32"/>
  <c r="D1857" i="32"/>
  <c r="E1857" i="32"/>
  <c r="F1857" i="32"/>
  <c r="G1857" i="32"/>
  <c r="I1857" i="32"/>
  <c r="J1857" i="32"/>
  <c r="A1858" i="32"/>
  <c r="C1858" i="32"/>
  <c r="D1858" i="32"/>
  <c r="E1858" i="32"/>
  <c r="F1858" i="32"/>
  <c r="G1858" i="32"/>
  <c r="I1858" i="32"/>
  <c r="J1858" i="32"/>
  <c r="A1859" i="32"/>
  <c r="C1859" i="32"/>
  <c r="D1859" i="32"/>
  <c r="E1859" i="32"/>
  <c r="F1859" i="32"/>
  <c r="G1859" i="32"/>
  <c r="I1859" i="32"/>
  <c r="J1859" i="32"/>
  <c r="A1860" i="32"/>
  <c r="C1860" i="32"/>
  <c r="D1860" i="32"/>
  <c r="E1860" i="32"/>
  <c r="F1860" i="32"/>
  <c r="G1860" i="32"/>
  <c r="I1860" i="32"/>
  <c r="J1860" i="32"/>
  <c r="A1861" i="32"/>
  <c r="C1861" i="32"/>
  <c r="D1861" i="32"/>
  <c r="E1861" i="32"/>
  <c r="F1861" i="32"/>
  <c r="G1861" i="32"/>
  <c r="I1861" i="32"/>
  <c r="J1861" i="32"/>
  <c r="A1862" i="32"/>
  <c r="C1862" i="32"/>
  <c r="D1862" i="32"/>
  <c r="E1862" i="32"/>
  <c r="F1862" i="32"/>
  <c r="G1862" i="32"/>
  <c r="I1862" i="32"/>
  <c r="J1862" i="32"/>
  <c r="A1863" i="32"/>
  <c r="C1863" i="32"/>
  <c r="D1863" i="32"/>
  <c r="E1863" i="32"/>
  <c r="F1863" i="32"/>
  <c r="G1863" i="32"/>
  <c r="I1863" i="32"/>
  <c r="J1863" i="32"/>
  <c r="A1864" i="32"/>
  <c r="C1864" i="32"/>
  <c r="D1864" i="32"/>
  <c r="E1864" i="32"/>
  <c r="F1864" i="32"/>
  <c r="G1864" i="32"/>
  <c r="I1864" i="32"/>
  <c r="J1864" i="32"/>
  <c r="A1865" i="32"/>
  <c r="C1865" i="32"/>
  <c r="D1865" i="32"/>
  <c r="E1865" i="32"/>
  <c r="F1865" i="32"/>
  <c r="G1865" i="32"/>
  <c r="I1865" i="32"/>
  <c r="J1865" i="32"/>
  <c r="A1866" i="32"/>
  <c r="C1866" i="32"/>
  <c r="D1866" i="32"/>
  <c r="E1866" i="32"/>
  <c r="F1866" i="32"/>
  <c r="G1866" i="32"/>
  <c r="I1866" i="32"/>
  <c r="J1866" i="32"/>
  <c r="A1867" i="32"/>
  <c r="C1867" i="32"/>
  <c r="D1867" i="32"/>
  <c r="E1867" i="32"/>
  <c r="F1867" i="32"/>
  <c r="G1867" i="32"/>
  <c r="I1867" i="32"/>
  <c r="J1867" i="32"/>
  <c r="A1868" i="32"/>
  <c r="C1868" i="32"/>
  <c r="D1868" i="32"/>
  <c r="E1868" i="32"/>
  <c r="F1868" i="32"/>
  <c r="G1868" i="32"/>
  <c r="I1868" i="32"/>
  <c r="J1868" i="32"/>
  <c r="A1869" i="32"/>
  <c r="C1869" i="32"/>
  <c r="D1869" i="32"/>
  <c r="E1869" i="32"/>
  <c r="F1869" i="32"/>
  <c r="G1869" i="32"/>
  <c r="I1869" i="32"/>
  <c r="J1869" i="32"/>
  <c r="A1870" i="32"/>
  <c r="C1870" i="32"/>
  <c r="D1870" i="32"/>
  <c r="E1870" i="32"/>
  <c r="F1870" i="32"/>
  <c r="G1870" i="32"/>
  <c r="I1870" i="32"/>
  <c r="J1870" i="32"/>
  <c r="A1871" i="32"/>
  <c r="C1871" i="32"/>
  <c r="D1871" i="32"/>
  <c r="E1871" i="32"/>
  <c r="F1871" i="32"/>
  <c r="G1871" i="32"/>
  <c r="I1871" i="32"/>
  <c r="J1871" i="32"/>
  <c r="A1872" i="32"/>
  <c r="C1872" i="32"/>
  <c r="D1872" i="32"/>
  <c r="E1872" i="32"/>
  <c r="F1872" i="32"/>
  <c r="G1872" i="32"/>
  <c r="I1872" i="32"/>
  <c r="J1872" i="32"/>
  <c r="A1873" i="32"/>
  <c r="C1873" i="32"/>
  <c r="D1873" i="32"/>
  <c r="E1873" i="32"/>
  <c r="F1873" i="32"/>
  <c r="G1873" i="32"/>
  <c r="I1873" i="32"/>
  <c r="J1873" i="32"/>
  <c r="A1874" i="32"/>
  <c r="C1874" i="32"/>
  <c r="D1874" i="32"/>
  <c r="E1874" i="32"/>
  <c r="F1874" i="32"/>
  <c r="G1874" i="32"/>
  <c r="I1874" i="32"/>
  <c r="J1874" i="32"/>
  <c r="A1875" i="32"/>
  <c r="C1875" i="32"/>
  <c r="D1875" i="32"/>
  <c r="E1875" i="32"/>
  <c r="F1875" i="32"/>
  <c r="G1875" i="32"/>
  <c r="I1875" i="32"/>
  <c r="J1875" i="32"/>
  <c r="A1876" i="32"/>
  <c r="C1876" i="32"/>
  <c r="D1876" i="32"/>
  <c r="E1876" i="32"/>
  <c r="F1876" i="32"/>
  <c r="G1876" i="32"/>
  <c r="I1876" i="32"/>
  <c r="J1876" i="32"/>
  <c r="A1877" i="32"/>
  <c r="C1877" i="32"/>
  <c r="D1877" i="32"/>
  <c r="E1877" i="32"/>
  <c r="F1877" i="32"/>
  <c r="G1877" i="32"/>
  <c r="I1877" i="32"/>
  <c r="J1877" i="32"/>
  <c r="A1878" i="32"/>
  <c r="C1878" i="32"/>
  <c r="D1878" i="32"/>
  <c r="E1878" i="32"/>
  <c r="F1878" i="32"/>
  <c r="G1878" i="32"/>
  <c r="I1878" i="32"/>
  <c r="J1878" i="32"/>
  <c r="A1879" i="32"/>
  <c r="C1879" i="32"/>
  <c r="D1879" i="32"/>
  <c r="E1879" i="32"/>
  <c r="F1879" i="32"/>
  <c r="G1879" i="32"/>
  <c r="I1879" i="32"/>
  <c r="J1879" i="32"/>
  <c r="A1880" i="32"/>
  <c r="C1880" i="32"/>
  <c r="D1880" i="32"/>
  <c r="E1880" i="32"/>
  <c r="F1880" i="32"/>
  <c r="G1880" i="32"/>
  <c r="I1880" i="32"/>
  <c r="J1880" i="32"/>
  <c r="A1881" i="32"/>
  <c r="C1881" i="32"/>
  <c r="D1881" i="32"/>
  <c r="E1881" i="32"/>
  <c r="F1881" i="32"/>
  <c r="G1881" i="32"/>
  <c r="I1881" i="32"/>
  <c r="J1881" i="32"/>
  <c r="A1882" i="32"/>
  <c r="C1882" i="32"/>
  <c r="D1882" i="32"/>
  <c r="E1882" i="32"/>
  <c r="F1882" i="32"/>
  <c r="G1882" i="32"/>
  <c r="I1882" i="32"/>
  <c r="J1882" i="32"/>
  <c r="A1883" i="32"/>
  <c r="C1883" i="32"/>
  <c r="D1883" i="32"/>
  <c r="E1883" i="32"/>
  <c r="F1883" i="32"/>
  <c r="G1883" i="32"/>
  <c r="I1883" i="32"/>
  <c r="J1883" i="32"/>
  <c r="A1884" i="32"/>
  <c r="C1884" i="32"/>
  <c r="D1884" i="32"/>
  <c r="E1884" i="32"/>
  <c r="F1884" i="32"/>
  <c r="G1884" i="32"/>
  <c r="I1884" i="32"/>
  <c r="J1884" i="32"/>
  <c r="A1885" i="32"/>
  <c r="C1885" i="32"/>
  <c r="D1885" i="32"/>
  <c r="E1885" i="32"/>
  <c r="F1885" i="32"/>
  <c r="G1885" i="32"/>
  <c r="I1885" i="32"/>
  <c r="J1885" i="32"/>
  <c r="A1886" i="32"/>
  <c r="C1886" i="32"/>
  <c r="D1886" i="32"/>
  <c r="E1886" i="32"/>
  <c r="F1886" i="32"/>
  <c r="G1886" i="32"/>
  <c r="I1886" i="32"/>
  <c r="J1886" i="32"/>
  <c r="A1887" i="32"/>
  <c r="C1887" i="32"/>
  <c r="D1887" i="32"/>
  <c r="E1887" i="32"/>
  <c r="F1887" i="32"/>
  <c r="G1887" i="32"/>
  <c r="I1887" i="32"/>
  <c r="J1887" i="32"/>
  <c r="A1888" i="32"/>
  <c r="C1888" i="32"/>
  <c r="D1888" i="32"/>
  <c r="E1888" i="32"/>
  <c r="F1888" i="32"/>
  <c r="G1888" i="32"/>
  <c r="I1888" i="32"/>
  <c r="J1888" i="32"/>
  <c r="A1889" i="32"/>
  <c r="C1889" i="32"/>
  <c r="D1889" i="32"/>
  <c r="E1889" i="32"/>
  <c r="F1889" i="32"/>
  <c r="G1889" i="32"/>
  <c r="I1889" i="32"/>
  <c r="J1889" i="32"/>
  <c r="A1890" i="32"/>
  <c r="C1890" i="32"/>
  <c r="D1890" i="32"/>
  <c r="E1890" i="32"/>
  <c r="F1890" i="32"/>
  <c r="G1890" i="32"/>
  <c r="I1890" i="32"/>
  <c r="J1890" i="32"/>
  <c r="A1891" i="32"/>
  <c r="C1891" i="32"/>
  <c r="D1891" i="32"/>
  <c r="E1891" i="32"/>
  <c r="F1891" i="32"/>
  <c r="G1891" i="32"/>
  <c r="I1891" i="32"/>
  <c r="J1891" i="32"/>
  <c r="A1892" i="32"/>
  <c r="C1892" i="32"/>
  <c r="D1892" i="32"/>
  <c r="E1892" i="32"/>
  <c r="F1892" i="32"/>
  <c r="G1892" i="32"/>
  <c r="I1892" i="32"/>
  <c r="J1892" i="32"/>
  <c r="A1893" i="32"/>
  <c r="C1893" i="32"/>
  <c r="D1893" i="32"/>
  <c r="E1893" i="32"/>
  <c r="F1893" i="32"/>
  <c r="G1893" i="32"/>
  <c r="I1893" i="32"/>
  <c r="J1893" i="32"/>
  <c r="A1894" i="32"/>
  <c r="C1894" i="32"/>
  <c r="D1894" i="32"/>
  <c r="E1894" i="32"/>
  <c r="F1894" i="32"/>
  <c r="G1894" i="32"/>
  <c r="I1894" i="32"/>
  <c r="J1894" i="32"/>
  <c r="A1895" i="32"/>
  <c r="C1895" i="32"/>
  <c r="D1895" i="32"/>
  <c r="E1895" i="32"/>
  <c r="F1895" i="32"/>
  <c r="G1895" i="32"/>
  <c r="I1895" i="32"/>
  <c r="J1895" i="32"/>
  <c r="A1896" i="32"/>
  <c r="C1896" i="32"/>
  <c r="D1896" i="32"/>
  <c r="E1896" i="32"/>
  <c r="F1896" i="32"/>
  <c r="G1896" i="32"/>
  <c r="I1896" i="32"/>
  <c r="J1896" i="32"/>
  <c r="A1897" i="32"/>
  <c r="C1897" i="32"/>
  <c r="D1897" i="32"/>
  <c r="E1897" i="32"/>
  <c r="F1897" i="32"/>
  <c r="G1897" i="32"/>
  <c r="I1897" i="32"/>
  <c r="J1897" i="32"/>
  <c r="A1898" i="32"/>
  <c r="C1898" i="32"/>
  <c r="D1898" i="32"/>
  <c r="E1898" i="32"/>
  <c r="F1898" i="32"/>
  <c r="G1898" i="32"/>
  <c r="I1898" i="32"/>
  <c r="J1898" i="32"/>
  <c r="A1899" i="32"/>
  <c r="C1899" i="32"/>
  <c r="D1899" i="32"/>
  <c r="E1899" i="32"/>
  <c r="F1899" i="32"/>
  <c r="G1899" i="32"/>
  <c r="I1899" i="32"/>
  <c r="J1899" i="32"/>
  <c r="A1900" i="32"/>
  <c r="C1900" i="32"/>
  <c r="D1900" i="32"/>
  <c r="E1900" i="32"/>
  <c r="F1900" i="32"/>
  <c r="G1900" i="32"/>
  <c r="I1900" i="32"/>
  <c r="J1900" i="32"/>
  <c r="A1901" i="32"/>
  <c r="C1901" i="32"/>
  <c r="D1901" i="32"/>
  <c r="E1901" i="32"/>
  <c r="F1901" i="32"/>
  <c r="G1901" i="32"/>
  <c r="I1901" i="32"/>
  <c r="J1901" i="32"/>
  <c r="A1902" i="32"/>
  <c r="C1902" i="32"/>
  <c r="D1902" i="32"/>
  <c r="E1902" i="32"/>
  <c r="F1902" i="32"/>
  <c r="G1902" i="32"/>
  <c r="I1902" i="32"/>
  <c r="J1902" i="32"/>
  <c r="A1903" i="32"/>
  <c r="C1903" i="32"/>
  <c r="D1903" i="32"/>
  <c r="E1903" i="32"/>
  <c r="F1903" i="32"/>
  <c r="G1903" i="32"/>
  <c r="I1903" i="32"/>
  <c r="J1903" i="32"/>
  <c r="A1904" i="32"/>
  <c r="C1904" i="32"/>
  <c r="D1904" i="32"/>
  <c r="E1904" i="32"/>
  <c r="F1904" i="32"/>
  <c r="G1904" i="32"/>
  <c r="I1904" i="32"/>
  <c r="J1904" i="32"/>
  <c r="A1905" i="32"/>
  <c r="C1905" i="32"/>
  <c r="D1905" i="32"/>
  <c r="E1905" i="32"/>
  <c r="F1905" i="32"/>
  <c r="G1905" i="32"/>
  <c r="I1905" i="32"/>
  <c r="J1905" i="32"/>
  <c r="A1906" i="32"/>
  <c r="C1906" i="32"/>
  <c r="D1906" i="32"/>
  <c r="E1906" i="32"/>
  <c r="F1906" i="32"/>
  <c r="G1906" i="32"/>
  <c r="I1906" i="32"/>
  <c r="J1906" i="32"/>
  <c r="A1907" i="32"/>
  <c r="C1907" i="32"/>
  <c r="D1907" i="32"/>
  <c r="E1907" i="32"/>
  <c r="F1907" i="32"/>
  <c r="G1907" i="32"/>
  <c r="I1907" i="32"/>
  <c r="J1907" i="32"/>
  <c r="A1908" i="32"/>
  <c r="C1908" i="32"/>
  <c r="D1908" i="32"/>
  <c r="E1908" i="32"/>
  <c r="F1908" i="32"/>
  <c r="G1908" i="32"/>
  <c r="I1908" i="32"/>
  <c r="J1908" i="32"/>
  <c r="A1909" i="32"/>
  <c r="C1909" i="32"/>
  <c r="D1909" i="32"/>
  <c r="E1909" i="32"/>
  <c r="F1909" i="32"/>
  <c r="G1909" i="32"/>
  <c r="I1909" i="32"/>
  <c r="J1909" i="32"/>
  <c r="A1910" i="32"/>
  <c r="C1910" i="32"/>
  <c r="D1910" i="32"/>
  <c r="E1910" i="32"/>
  <c r="F1910" i="32"/>
  <c r="G1910" i="32"/>
  <c r="I1910" i="32"/>
  <c r="J1910" i="32"/>
  <c r="A1911" i="32"/>
  <c r="C1911" i="32"/>
  <c r="D1911" i="32"/>
  <c r="E1911" i="32"/>
  <c r="F1911" i="32"/>
  <c r="G1911" i="32"/>
  <c r="I1911" i="32"/>
  <c r="J1911" i="32"/>
  <c r="A1912" i="32"/>
  <c r="C1912" i="32"/>
  <c r="D1912" i="32"/>
  <c r="E1912" i="32"/>
  <c r="F1912" i="32"/>
  <c r="G1912" i="32"/>
  <c r="I1912" i="32"/>
  <c r="J1912" i="32"/>
  <c r="A1913" i="32"/>
  <c r="C1913" i="32"/>
  <c r="D1913" i="32"/>
  <c r="E1913" i="32"/>
  <c r="F1913" i="32"/>
  <c r="G1913" i="32"/>
  <c r="I1913" i="32"/>
  <c r="J1913" i="32"/>
  <c r="A1914" i="32"/>
  <c r="C1914" i="32"/>
  <c r="D1914" i="32"/>
  <c r="E1914" i="32"/>
  <c r="F1914" i="32"/>
  <c r="G1914" i="32"/>
  <c r="I1914" i="32"/>
  <c r="J1914" i="32"/>
  <c r="A1915" i="32"/>
  <c r="C1915" i="32"/>
  <c r="D1915" i="32"/>
  <c r="E1915" i="32"/>
  <c r="F1915" i="32"/>
  <c r="G1915" i="32"/>
  <c r="I1915" i="32"/>
  <c r="J1915" i="32"/>
  <c r="A1916" i="32"/>
  <c r="C1916" i="32"/>
  <c r="D1916" i="32"/>
  <c r="E1916" i="32"/>
  <c r="F1916" i="32"/>
  <c r="G1916" i="32"/>
  <c r="I1916" i="32"/>
  <c r="J1916" i="32"/>
  <c r="A1917" i="32"/>
  <c r="C1917" i="32"/>
  <c r="D1917" i="32"/>
  <c r="E1917" i="32"/>
  <c r="F1917" i="32"/>
  <c r="G1917" i="32"/>
  <c r="I1917" i="32"/>
  <c r="J1917" i="32"/>
  <c r="A1918" i="32"/>
  <c r="C1918" i="32"/>
  <c r="D1918" i="32"/>
  <c r="E1918" i="32"/>
  <c r="F1918" i="32"/>
  <c r="G1918" i="32"/>
  <c r="I1918" i="32"/>
  <c r="J1918" i="32"/>
  <c r="A1919" i="32"/>
  <c r="C1919" i="32"/>
  <c r="D1919" i="32"/>
  <c r="E1919" i="32"/>
  <c r="F1919" i="32"/>
  <c r="G1919" i="32"/>
  <c r="I1919" i="32"/>
  <c r="J1919" i="32"/>
  <c r="A1920" i="32"/>
  <c r="C1920" i="32"/>
  <c r="D1920" i="32"/>
  <c r="E1920" i="32"/>
  <c r="F1920" i="32"/>
  <c r="G1920" i="32"/>
  <c r="I1920" i="32"/>
  <c r="J1920" i="32"/>
  <c r="A1921" i="32"/>
  <c r="C1921" i="32"/>
  <c r="D1921" i="32"/>
  <c r="E1921" i="32"/>
  <c r="F1921" i="32"/>
  <c r="G1921" i="32"/>
  <c r="I1921" i="32"/>
  <c r="J1921" i="32"/>
  <c r="A1922" i="32"/>
  <c r="C1922" i="32"/>
  <c r="D1922" i="32"/>
  <c r="E1922" i="32"/>
  <c r="F1922" i="32"/>
  <c r="G1922" i="32"/>
  <c r="I1922" i="32"/>
  <c r="J1922" i="32"/>
  <c r="A1923" i="32"/>
  <c r="C1923" i="32"/>
  <c r="D1923" i="32"/>
  <c r="E1923" i="32"/>
  <c r="F1923" i="32"/>
  <c r="G1923" i="32"/>
  <c r="I1923" i="32"/>
  <c r="J1923" i="32"/>
  <c r="A1924" i="32"/>
  <c r="C1924" i="32"/>
  <c r="D1924" i="32"/>
  <c r="E1924" i="32"/>
  <c r="F1924" i="32"/>
  <c r="G1924" i="32"/>
  <c r="I1924" i="32"/>
  <c r="J1924" i="32"/>
  <c r="A1925" i="32"/>
  <c r="C1925" i="32"/>
  <c r="D1925" i="32"/>
  <c r="E1925" i="32"/>
  <c r="F1925" i="32"/>
  <c r="G1925" i="32"/>
  <c r="I1925" i="32"/>
  <c r="J1925" i="32"/>
  <c r="A1926" i="32"/>
  <c r="C1926" i="32"/>
  <c r="D1926" i="32"/>
  <c r="E1926" i="32"/>
  <c r="F1926" i="32"/>
  <c r="G1926" i="32"/>
  <c r="I1926" i="32"/>
  <c r="J1926" i="32"/>
  <c r="A1927" i="32"/>
  <c r="C1927" i="32"/>
  <c r="D1927" i="32"/>
  <c r="E1927" i="32"/>
  <c r="F1927" i="32"/>
  <c r="G1927" i="32"/>
  <c r="I1927" i="32"/>
  <c r="J1927" i="32"/>
  <c r="A1928" i="32"/>
  <c r="C1928" i="32"/>
  <c r="D1928" i="32"/>
  <c r="E1928" i="32"/>
  <c r="F1928" i="32"/>
  <c r="G1928" i="32"/>
  <c r="I1928" i="32"/>
  <c r="J1928" i="32"/>
  <c r="A1929" i="32"/>
  <c r="C1929" i="32"/>
  <c r="D1929" i="32"/>
  <c r="E1929" i="32"/>
  <c r="F1929" i="32"/>
  <c r="G1929" i="32"/>
  <c r="I1929" i="32"/>
  <c r="J1929" i="32"/>
  <c r="A1930" i="32"/>
  <c r="C1930" i="32"/>
  <c r="D1930" i="32"/>
  <c r="E1930" i="32"/>
  <c r="F1930" i="32"/>
  <c r="G1930" i="32"/>
  <c r="I1930" i="32"/>
  <c r="J1930" i="32"/>
  <c r="A1931" i="32"/>
  <c r="C1931" i="32"/>
  <c r="D1931" i="32"/>
  <c r="E1931" i="32"/>
  <c r="F1931" i="32"/>
  <c r="G1931" i="32"/>
  <c r="I1931" i="32"/>
  <c r="J1931" i="32"/>
  <c r="A1932" i="32"/>
  <c r="C1932" i="32"/>
  <c r="D1932" i="32"/>
  <c r="E1932" i="32"/>
  <c r="F1932" i="32"/>
  <c r="G1932" i="32"/>
  <c r="I1932" i="32"/>
  <c r="J1932" i="32"/>
  <c r="A1933" i="32"/>
  <c r="C1933" i="32"/>
  <c r="D1933" i="32"/>
  <c r="E1933" i="32"/>
  <c r="F1933" i="32"/>
  <c r="G1933" i="32"/>
  <c r="I1933" i="32"/>
  <c r="J1933" i="32"/>
  <c r="A1934" i="32"/>
  <c r="C1934" i="32"/>
  <c r="D1934" i="32"/>
  <c r="E1934" i="32"/>
  <c r="F1934" i="32"/>
  <c r="G1934" i="32"/>
  <c r="I1934" i="32"/>
  <c r="J1934" i="32"/>
  <c r="A1935" i="32"/>
  <c r="C1935" i="32"/>
  <c r="D1935" i="32"/>
  <c r="E1935" i="32"/>
  <c r="F1935" i="32"/>
  <c r="G1935" i="32"/>
  <c r="I1935" i="32"/>
  <c r="J1935" i="32"/>
  <c r="A1936" i="32"/>
  <c r="C1936" i="32"/>
  <c r="D1936" i="32"/>
  <c r="E1936" i="32"/>
  <c r="F1936" i="32"/>
  <c r="G1936" i="32"/>
  <c r="I1936" i="32"/>
  <c r="J1936" i="32"/>
  <c r="A1937" i="32"/>
  <c r="C1937" i="32"/>
  <c r="D1937" i="32"/>
  <c r="E1937" i="32"/>
  <c r="F1937" i="32"/>
  <c r="G1937" i="32"/>
  <c r="I1937" i="32"/>
  <c r="J1937" i="32"/>
  <c r="A1938" i="32"/>
  <c r="C1938" i="32"/>
  <c r="D1938" i="32"/>
  <c r="E1938" i="32"/>
  <c r="F1938" i="32"/>
  <c r="G1938" i="32"/>
  <c r="I1938" i="32"/>
  <c r="J1938" i="32"/>
  <c r="A1939" i="32"/>
  <c r="C1939" i="32"/>
  <c r="D1939" i="32"/>
  <c r="E1939" i="32"/>
  <c r="F1939" i="32"/>
  <c r="G1939" i="32"/>
  <c r="I1939" i="32"/>
  <c r="J1939" i="32"/>
  <c r="A1940" i="32"/>
  <c r="C1940" i="32"/>
  <c r="D1940" i="32"/>
  <c r="E1940" i="32"/>
  <c r="F1940" i="32"/>
  <c r="G1940" i="32"/>
  <c r="I1940" i="32"/>
  <c r="J1940" i="32"/>
  <c r="A1941" i="32"/>
  <c r="C1941" i="32"/>
  <c r="D1941" i="32"/>
  <c r="E1941" i="32"/>
  <c r="F1941" i="32"/>
  <c r="G1941" i="32"/>
  <c r="I1941" i="32"/>
  <c r="J1941" i="32"/>
  <c r="A1942" i="32"/>
  <c r="C1942" i="32"/>
  <c r="D1942" i="32"/>
  <c r="E1942" i="32"/>
  <c r="F1942" i="32"/>
  <c r="G1942" i="32"/>
  <c r="I1942" i="32"/>
  <c r="J1942" i="32"/>
  <c r="A1943" i="32"/>
  <c r="C1943" i="32"/>
  <c r="D1943" i="32"/>
  <c r="E1943" i="32"/>
  <c r="F1943" i="32"/>
  <c r="G1943" i="32"/>
  <c r="I1943" i="32"/>
  <c r="J1943" i="32"/>
  <c r="A1944" i="32"/>
  <c r="C1944" i="32"/>
  <c r="D1944" i="32"/>
  <c r="E1944" i="32"/>
  <c r="F1944" i="32"/>
  <c r="G1944" i="32"/>
  <c r="I1944" i="32"/>
  <c r="J1944" i="32"/>
  <c r="A1945" i="32"/>
  <c r="C1945" i="32"/>
  <c r="D1945" i="32"/>
  <c r="E1945" i="32"/>
  <c r="F1945" i="32"/>
  <c r="G1945" i="32"/>
  <c r="I1945" i="32"/>
  <c r="J1945" i="32"/>
  <c r="A1946" i="32"/>
  <c r="C1946" i="32"/>
  <c r="D1946" i="32"/>
  <c r="E1946" i="32"/>
  <c r="F1946" i="32"/>
  <c r="G1946" i="32"/>
  <c r="I1946" i="32"/>
  <c r="J1946" i="32"/>
  <c r="A1947" i="32"/>
  <c r="C1947" i="32"/>
  <c r="D1947" i="32"/>
  <c r="E1947" i="32"/>
  <c r="F1947" i="32"/>
  <c r="G1947" i="32"/>
  <c r="I1947" i="32"/>
  <c r="J1947" i="32"/>
  <c r="A1948" i="32"/>
  <c r="C1948" i="32"/>
  <c r="D1948" i="32"/>
  <c r="E1948" i="32"/>
  <c r="F1948" i="32"/>
  <c r="G1948" i="32"/>
  <c r="I1948" i="32"/>
  <c r="J1948" i="32"/>
  <c r="A1949" i="32"/>
  <c r="C1949" i="32"/>
  <c r="D1949" i="32"/>
  <c r="E1949" i="32"/>
  <c r="F1949" i="32"/>
  <c r="G1949" i="32"/>
  <c r="I1949" i="32"/>
  <c r="J1949" i="32"/>
  <c r="A1950" i="32"/>
  <c r="C1950" i="32"/>
  <c r="D1950" i="32"/>
  <c r="E1950" i="32"/>
  <c r="F1950" i="32"/>
  <c r="G1950" i="32"/>
  <c r="I1950" i="32"/>
  <c r="J1950" i="32"/>
  <c r="A1951" i="32"/>
  <c r="C1951" i="32"/>
  <c r="D1951" i="32"/>
  <c r="E1951" i="32"/>
  <c r="F1951" i="32"/>
  <c r="G1951" i="32"/>
  <c r="I1951" i="32"/>
  <c r="J1951" i="32"/>
  <c r="A1952" i="32"/>
  <c r="C1952" i="32"/>
  <c r="D1952" i="32"/>
  <c r="E1952" i="32"/>
  <c r="F1952" i="32"/>
  <c r="G1952" i="32"/>
  <c r="I1952" i="32"/>
  <c r="J1952" i="32"/>
  <c r="A1953" i="32"/>
  <c r="C1953" i="32"/>
  <c r="D1953" i="32"/>
  <c r="E1953" i="32"/>
  <c r="F1953" i="32"/>
  <c r="G1953" i="32"/>
  <c r="I1953" i="32"/>
  <c r="J1953" i="32"/>
  <c r="A1954" i="32"/>
  <c r="C1954" i="32"/>
  <c r="D1954" i="32"/>
  <c r="E1954" i="32"/>
  <c r="F1954" i="32"/>
  <c r="G1954" i="32"/>
  <c r="I1954" i="32"/>
  <c r="J1954" i="32"/>
  <c r="A1955" i="32"/>
  <c r="C1955" i="32"/>
  <c r="D1955" i="32"/>
  <c r="E1955" i="32"/>
  <c r="F1955" i="32"/>
  <c r="G1955" i="32"/>
  <c r="I1955" i="32"/>
  <c r="J1955" i="32"/>
  <c r="A1956" i="32"/>
  <c r="C1956" i="32"/>
  <c r="D1956" i="32"/>
  <c r="E1956" i="32"/>
  <c r="F1956" i="32"/>
  <c r="G1956" i="32"/>
  <c r="I1956" i="32"/>
  <c r="J1956" i="32"/>
  <c r="A1957" i="32"/>
  <c r="C1957" i="32"/>
  <c r="D1957" i="32"/>
  <c r="E1957" i="32"/>
  <c r="F1957" i="32"/>
  <c r="G1957" i="32"/>
  <c r="I1957" i="32"/>
  <c r="J1957" i="32"/>
  <c r="A1958" i="32"/>
  <c r="C1958" i="32"/>
  <c r="D1958" i="32"/>
  <c r="E1958" i="32"/>
  <c r="F1958" i="32"/>
  <c r="G1958" i="32"/>
  <c r="I1958" i="32"/>
  <c r="J1958" i="32"/>
  <c r="A1959" i="32"/>
  <c r="C1959" i="32"/>
  <c r="D1959" i="32"/>
  <c r="E1959" i="32"/>
  <c r="F1959" i="32"/>
  <c r="G1959" i="32"/>
  <c r="I1959" i="32"/>
  <c r="J1959" i="32"/>
  <c r="A1960" i="32"/>
  <c r="C1960" i="32"/>
  <c r="D1960" i="32"/>
  <c r="E1960" i="32"/>
  <c r="F1960" i="32"/>
  <c r="G1960" i="32"/>
  <c r="I1960" i="32"/>
  <c r="J1960" i="32"/>
  <c r="A1961" i="32"/>
  <c r="C1961" i="32"/>
  <c r="D1961" i="32"/>
  <c r="E1961" i="32"/>
  <c r="F1961" i="32"/>
  <c r="G1961" i="32"/>
  <c r="I1961" i="32"/>
  <c r="J1961" i="32"/>
  <c r="A1962" i="32"/>
  <c r="C1962" i="32"/>
  <c r="D1962" i="32"/>
  <c r="E1962" i="32"/>
  <c r="F1962" i="32"/>
  <c r="G1962" i="32"/>
  <c r="I1962" i="32"/>
  <c r="J1962" i="32"/>
  <c r="A1963" i="32"/>
  <c r="C1963" i="32"/>
  <c r="D1963" i="32"/>
  <c r="E1963" i="32"/>
  <c r="F1963" i="32"/>
  <c r="G1963" i="32"/>
  <c r="I1963" i="32"/>
  <c r="J1963" i="32"/>
  <c r="A1964" i="32"/>
  <c r="C1964" i="32"/>
  <c r="D1964" i="32"/>
  <c r="E1964" i="32"/>
  <c r="F1964" i="32"/>
  <c r="G1964" i="32"/>
  <c r="I1964" i="32"/>
  <c r="J1964" i="32"/>
  <c r="A1965" i="32"/>
  <c r="C1965" i="32"/>
  <c r="D1965" i="32"/>
  <c r="E1965" i="32"/>
  <c r="F1965" i="32"/>
  <c r="G1965" i="32"/>
  <c r="I1965" i="32"/>
  <c r="J1965" i="32"/>
  <c r="A1966" i="32"/>
  <c r="C1966" i="32"/>
  <c r="D1966" i="32"/>
  <c r="E1966" i="32"/>
  <c r="F1966" i="32"/>
  <c r="G1966" i="32"/>
  <c r="I1966" i="32"/>
  <c r="J1966" i="32"/>
  <c r="A1967" i="32"/>
  <c r="C1967" i="32"/>
  <c r="D1967" i="32"/>
  <c r="E1967" i="32"/>
  <c r="F1967" i="32"/>
  <c r="G1967" i="32"/>
  <c r="I1967" i="32"/>
  <c r="J1967" i="32"/>
  <c r="A1968" i="32"/>
  <c r="C1968" i="32"/>
  <c r="D1968" i="32"/>
  <c r="E1968" i="32"/>
  <c r="F1968" i="32"/>
  <c r="G1968" i="32"/>
  <c r="I1968" i="32"/>
  <c r="J1968" i="32"/>
  <c r="A1969" i="32"/>
  <c r="C1969" i="32"/>
  <c r="D1969" i="32"/>
  <c r="E1969" i="32"/>
  <c r="F1969" i="32"/>
  <c r="G1969" i="32"/>
  <c r="I1969" i="32"/>
  <c r="J1969" i="32"/>
  <c r="A1970" i="32"/>
  <c r="C1970" i="32"/>
  <c r="D1970" i="32"/>
  <c r="E1970" i="32"/>
  <c r="F1970" i="32"/>
  <c r="G1970" i="32"/>
  <c r="I1970" i="32"/>
  <c r="J1970" i="32"/>
  <c r="A1971" i="32"/>
  <c r="C1971" i="32"/>
  <c r="D1971" i="32"/>
  <c r="E1971" i="32"/>
  <c r="F1971" i="32"/>
  <c r="G1971" i="32"/>
  <c r="I1971" i="32"/>
  <c r="J1971" i="32"/>
  <c r="A1972" i="32"/>
  <c r="C1972" i="32"/>
  <c r="D1972" i="32"/>
  <c r="E1972" i="32"/>
  <c r="F1972" i="32"/>
  <c r="G1972" i="32"/>
  <c r="I1972" i="32"/>
  <c r="J1972" i="32"/>
  <c r="A1973" i="32"/>
  <c r="C1973" i="32"/>
  <c r="D1973" i="32"/>
  <c r="E1973" i="32"/>
  <c r="F1973" i="32"/>
  <c r="G1973" i="32"/>
  <c r="I1973" i="32"/>
  <c r="J1973" i="32"/>
  <c r="A1974" i="32"/>
  <c r="C1974" i="32"/>
  <c r="D1974" i="32"/>
  <c r="E1974" i="32"/>
  <c r="F1974" i="32"/>
  <c r="G1974" i="32"/>
  <c r="I1974" i="32"/>
  <c r="J1974" i="32"/>
  <c r="A1975" i="32"/>
  <c r="C1975" i="32"/>
  <c r="D1975" i="32"/>
  <c r="E1975" i="32"/>
  <c r="F1975" i="32"/>
  <c r="G1975" i="32"/>
  <c r="I1975" i="32"/>
  <c r="J1975" i="32"/>
  <c r="A1976" i="32"/>
  <c r="C1976" i="32"/>
  <c r="D1976" i="32"/>
  <c r="E1976" i="32"/>
  <c r="F1976" i="32"/>
  <c r="G1976" i="32"/>
  <c r="I1976" i="32"/>
  <c r="J1976" i="32"/>
  <c r="A1977" i="32"/>
  <c r="C1977" i="32"/>
  <c r="D1977" i="32"/>
  <c r="E1977" i="32"/>
  <c r="F1977" i="32"/>
  <c r="G1977" i="32"/>
  <c r="I1977" i="32"/>
  <c r="J1977" i="32"/>
  <c r="A1978" i="32"/>
  <c r="C1978" i="32"/>
  <c r="D1978" i="32"/>
  <c r="E1978" i="32"/>
  <c r="F1978" i="32"/>
  <c r="G1978" i="32"/>
  <c r="I1978" i="32"/>
  <c r="J1978" i="32"/>
  <c r="A1979" i="32"/>
  <c r="C1979" i="32"/>
  <c r="D1979" i="32"/>
  <c r="E1979" i="32"/>
  <c r="F1979" i="32"/>
  <c r="G1979" i="32"/>
  <c r="I1979" i="32"/>
  <c r="J1979" i="32"/>
  <c r="A1980" i="32"/>
  <c r="C1980" i="32"/>
  <c r="D1980" i="32"/>
  <c r="E1980" i="32"/>
  <c r="F1980" i="32"/>
  <c r="G1980" i="32"/>
  <c r="I1980" i="32"/>
  <c r="J1980" i="32"/>
  <c r="A1981" i="32"/>
  <c r="C1981" i="32"/>
  <c r="D1981" i="32"/>
  <c r="E1981" i="32"/>
  <c r="F1981" i="32"/>
  <c r="G1981" i="32"/>
  <c r="I1981" i="32"/>
  <c r="J1981" i="32"/>
  <c r="A1982" i="32"/>
  <c r="C1982" i="32"/>
  <c r="D1982" i="32"/>
  <c r="E1982" i="32"/>
  <c r="F1982" i="32"/>
  <c r="G1982" i="32"/>
  <c r="I1982" i="32"/>
  <c r="J1982" i="32"/>
  <c r="A1983" i="32"/>
  <c r="C1983" i="32"/>
  <c r="D1983" i="32"/>
  <c r="E1983" i="32"/>
  <c r="F1983" i="32"/>
  <c r="G1983" i="32"/>
  <c r="I1983" i="32"/>
  <c r="J1983" i="32"/>
  <c r="A1984" i="32"/>
  <c r="C1984" i="32"/>
  <c r="D1984" i="32"/>
  <c r="E1984" i="32"/>
  <c r="F1984" i="32"/>
  <c r="G1984" i="32"/>
  <c r="I1984" i="32"/>
  <c r="J1984" i="32"/>
  <c r="A1985" i="32"/>
  <c r="C1985" i="32"/>
  <c r="D1985" i="32"/>
  <c r="E1985" i="32"/>
  <c r="F1985" i="32"/>
  <c r="G1985" i="32"/>
  <c r="I1985" i="32"/>
  <c r="J1985" i="32"/>
  <c r="A1986" i="32"/>
  <c r="C1986" i="32"/>
  <c r="D1986" i="32"/>
  <c r="E1986" i="32"/>
  <c r="F1986" i="32"/>
  <c r="G1986" i="32"/>
  <c r="I1986" i="32"/>
  <c r="J1986" i="32"/>
  <c r="A1987" i="32"/>
  <c r="C1987" i="32"/>
  <c r="D1987" i="32"/>
  <c r="E1987" i="32"/>
  <c r="F1987" i="32"/>
  <c r="G1987" i="32"/>
  <c r="I1987" i="32"/>
  <c r="J1987" i="32"/>
  <c r="A1988" i="32"/>
  <c r="C1988" i="32"/>
  <c r="D1988" i="32"/>
  <c r="E1988" i="32"/>
  <c r="F1988" i="32"/>
  <c r="G1988" i="32"/>
  <c r="I1988" i="32"/>
  <c r="J1988" i="32"/>
  <c r="A1989" i="32"/>
  <c r="C1989" i="32"/>
  <c r="D1989" i="32"/>
  <c r="E1989" i="32"/>
  <c r="F1989" i="32"/>
  <c r="G1989" i="32"/>
  <c r="I1989" i="32"/>
  <c r="J1989" i="32"/>
  <c r="A1990" i="32"/>
  <c r="C1990" i="32"/>
  <c r="D1990" i="32"/>
  <c r="E1990" i="32"/>
  <c r="F1990" i="32"/>
  <c r="G1990" i="32"/>
  <c r="I1990" i="32"/>
  <c r="J1990" i="32"/>
  <c r="A1991" i="32"/>
  <c r="C1991" i="32"/>
  <c r="D1991" i="32"/>
  <c r="E1991" i="32"/>
  <c r="F1991" i="32"/>
  <c r="G1991" i="32"/>
  <c r="I1991" i="32"/>
  <c r="J1991" i="32"/>
  <c r="A1992" i="32"/>
  <c r="C1992" i="32"/>
  <c r="D1992" i="32"/>
  <c r="E1992" i="32"/>
  <c r="F1992" i="32"/>
  <c r="G1992" i="32"/>
  <c r="I1992" i="32"/>
  <c r="J1992" i="32"/>
  <c r="A1993" i="32"/>
  <c r="C1993" i="32"/>
  <c r="D1993" i="32"/>
  <c r="E1993" i="32"/>
  <c r="F1993" i="32"/>
  <c r="G1993" i="32"/>
  <c r="I1993" i="32"/>
  <c r="J1993" i="32"/>
  <c r="A1994" i="32"/>
  <c r="C1994" i="32"/>
  <c r="D1994" i="32"/>
  <c r="E1994" i="32"/>
  <c r="F1994" i="32"/>
  <c r="G1994" i="32"/>
  <c r="I1994" i="32"/>
  <c r="J1994" i="32"/>
  <c r="A1995" i="32"/>
  <c r="C1995" i="32"/>
  <c r="D1995" i="32"/>
  <c r="E1995" i="32"/>
  <c r="F1995" i="32"/>
  <c r="G1995" i="32"/>
  <c r="I1995" i="32"/>
  <c r="J1995" i="32"/>
  <c r="A1996" i="32"/>
  <c r="C1996" i="32"/>
  <c r="D1996" i="32"/>
  <c r="E1996" i="32"/>
  <c r="F1996" i="32"/>
  <c r="G1996" i="32"/>
  <c r="I1996" i="32"/>
  <c r="J1996" i="32"/>
  <c r="A1997" i="32"/>
  <c r="C1997" i="32"/>
  <c r="D1997" i="32"/>
  <c r="E1997" i="32"/>
  <c r="F1997" i="32"/>
  <c r="G1997" i="32"/>
  <c r="I1997" i="32"/>
  <c r="J1997" i="32"/>
  <c r="A1998" i="32"/>
  <c r="C1998" i="32"/>
  <c r="D1998" i="32"/>
  <c r="E1998" i="32"/>
  <c r="F1998" i="32"/>
  <c r="G1998" i="32"/>
  <c r="I1998" i="32"/>
  <c r="J1998" i="32"/>
  <c r="A1999" i="32"/>
  <c r="C1999" i="32"/>
  <c r="D1999" i="32"/>
  <c r="E1999" i="32"/>
  <c r="F1999" i="32"/>
  <c r="G1999" i="32"/>
  <c r="I1999" i="32"/>
  <c r="J1999" i="32"/>
  <c r="A2000" i="32"/>
  <c r="C2000" i="32"/>
  <c r="D2000" i="32"/>
  <c r="E2000" i="32"/>
  <c r="F2000" i="32"/>
  <c r="G2000" i="32"/>
  <c r="I2000" i="32"/>
  <c r="J2000" i="32"/>
  <c r="A2001" i="32"/>
  <c r="C2001" i="32"/>
  <c r="D2001" i="32"/>
  <c r="E2001" i="32"/>
  <c r="F2001" i="32"/>
  <c r="G2001" i="32"/>
  <c r="I2001" i="32"/>
  <c r="J2001" i="32"/>
  <c r="A2002" i="32"/>
  <c r="C2002" i="32"/>
  <c r="D2002" i="32"/>
  <c r="E2002" i="32"/>
  <c r="F2002" i="32"/>
  <c r="G2002" i="32"/>
  <c r="I2002" i="32"/>
  <c r="J2002" i="32"/>
  <c r="A2003" i="32"/>
  <c r="C2003" i="32"/>
  <c r="D2003" i="32"/>
  <c r="E2003" i="32"/>
  <c r="F2003" i="32"/>
  <c r="G2003" i="32"/>
  <c r="I2003" i="32"/>
  <c r="J2003" i="32"/>
  <c r="A2004" i="32"/>
  <c r="C2004" i="32"/>
  <c r="D2004" i="32"/>
  <c r="E2004" i="32"/>
  <c r="F2004" i="32"/>
  <c r="G2004" i="32"/>
  <c r="I2004" i="32"/>
  <c r="J2004" i="32"/>
  <c r="A2005" i="32"/>
  <c r="C2005" i="32"/>
  <c r="D2005" i="32"/>
  <c r="E2005" i="32"/>
  <c r="F2005" i="32"/>
  <c r="G2005" i="32"/>
  <c r="I2005" i="32"/>
  <c r="J2005" i="32"/>
  <c r="A2006" i="32"/>
  <c r="C2006" i="32"/>
  <c r="D2006" i="32"/>
  <c r="E2006" i="32"/>
  <c r="F2006" i="32"/>
  <c r="G2006" i="32"/>
  <c r="I2006" i="32"/>
  <c r="J2006" i="32"/>
  <c r="A2007" i="32"/>
  <c r="C2007" i="32"/>
  <c r="D2007" i="32"/>
  <c r="E2007" i="32"/>
  <c r="F2007" i="32"/>
  <c r="G2007" i="32"/>
  <c r="I2007" i="32"/>
  <c r="J2007" i="32"/>
  <c r="A2008" i="32"/>
  <c r="C2008" i="32"/>
  <c r="D2008" i="32"/>
  <c r="E2008" i="32"/>
  <c r="F2008" i="32"/>
  <c r="G2008" i="32"/>
  <c r="I2008" i="32"/>
  <c r="J2008" i="32"/>
  <c r="A2009" i="32"/>
  <c r="C2009" i="32"/>
  <c r="D2009" i="32"/>
  <c r="E2009" i="32"/>
  <c r="F2009" i="32"/>
  <c r="G2009" i="32"/>
  <c r="I2009" i="32"/>
  <c r="J2009" i="32"/>
  <c r="A2010" i="32"/>
  <c r="C2010" i="32"/>
  <c r="D2010" i="32"/>
  <c r="E2010" i="32"/>
  <c r="F2010" i="32"/>
  <c r="G2010" i="32"/>
  <c r="I2010" i="32"/>
  <c r="J2010" i="32"/>
  <c r="A2011" i="32"/>
  <c r="C2011" i="32"/>
  <c r="D2011" i="32"/>
  <c r="E2011" i="32"/>
  <c r="F2011" i="32"/>
  <c r="G2011" i="32"/>
  <c r="I2011" i="32"/>
  <c r="J2011" i="32"/>
  <c r="A2012" i="32"/>
  <c r="C2012" i="32"/>
  <c r="D2012" i="32"/>
  <c r="E2012" i="32"/>
  <c r="F2012" i="32"/>
  <c r="G2012" i="32"/>
  <c r="I2012" i="32"/>
  <c r="J2012" i="32"/>
  <c r="A2013" i="32"/>
  <c r="C2013" i="32"/>
  <c r="D2013" i="32"/>
  <c r="E2013" i="32"/>
  <c r="F2013" i="32"/>
  <c r="G2013" i="32"/>
  <c r="I2013" i="32"/>
  <c r="J2013" i="32"/>
  <c r="A2014" i="32"/>
  <c r="C2014" i="32"/>
  <c r="D2014" i="32"/>
  <c r="E2014" i="32"/>
  <c r="F2014" i="32"/>
  <c r="G2014" i="32"/>
  <c r="I2014" i="32"/>
  <c r="J2014" i="32"/>
  <c r="A2015" i="32"/>
  <c r="C2015" i="32"/>
  <c r="D2015" i="32"/>
  <c r="E2015" i="32"/>
  <c r="F2015" i="32"/>
  <c r="G2015" i="32"/>
  <c r="I2015" i="32"/>
  <c r="J2015" i="32"/>
  <c r="A2016" i="32"/>
  <c r="C2016" i="32"/>
  <c r="D2016" i="32"/>
  <c r="E2016" i="32"/>
  <c r="F2016" i="32"/>
  <c r="G2016" i="32"/>
  <c r="I2016" i="32"/>
  <c r="J2016" i="32"/>
  <c r="A2017" i="32"/>
  <c r="C2017" i="32"/>
  <c r="D2017" i="32"/>
  <c r="E2017" i="32"/>
  <c r="F2017" i="32"/>
  <c r="G2017" i="32"/>
  <c r="I2017" i="32"/>
  <c r="J2017" i="32"/>
  <c r="A2018" i="32"/>
  <c r="C2018" i="32"/>
  <c r="D2018" i="32"/>
  <c r="E2018" i="32"/>
  <c r="F2018" i="32"/>
  <c r="G2018" i="32"/>
  <c r="I2018" i="32"/>
  <c r="J2018" i="32"/>
  <c r="A2019" i="32"/>
  <c r="C2019" i="32"/>
  <c r="D2019" i="32"/>
  <c r="E2019" i="32"/>
  <c r="F2019" i="32"/>
  <c r="G2019" i="32"/>
  <c r="I2019" i="32"/>
  <c r="J2019" i="32"/>
  <c r="A2020" i="32"/>
  <c r="C2020" i="32"/>
  <c r="D2020" i="32"/>
  <c r="E2020" i="32"/>
  <c r="F2020" i="32"/>
  <c r="G2020" i="32"/>
  <c r="I2020" i="32"/>
  <c r="J2020" i="32"/>
  <c r="A2021" i="32"/>
  <c r="C2021" i="32"/>
  <c r="D2021" i="32"/>
  <c r="E2021" i="32"/>
  <c r="F2021" i="32"/>
  <c r="G2021" i="32"/>
  <c r="I2021" i="32"/>
  <c r="J2021" i="32"/>
  <c r="A2022" i="32"/>
  <c r="C2022" i="32"/>
  <c r="D2022" i="32"/>
  <c r="E2022" i="32"/>
  <c r="F2022" i="32"/>
  <c r="G2022" i="32"/>
  <c r="I2022" i="32"/>
  <c r="J2022" i="32"/>
  <c r="A2023" i="32"/>
  <c r="C2023" i="32"/>
  <c r="D2023" i="32"/>
  <c r="E2023" i="32"/>
  <c r="F2023" i="32"/>
  <c r="G2023" i="32"/>
  <c r="I2023" i="32"/>
  <c r="J2023" i="32"/>
  <c r="A2024" i="32"/>
  <c r="C2024" i="32"/>
  <c r="D2024" i="32"/>
  <c r="E2024" i="32"/>
  <c r="F2024" i="32"/>
  <c r="G2024" i="32"/>
  <c r="I2024" i="32"/>
  <c r="J2024" i="32"/>
  <c r="A2025" i="32"/>
  <c r="C2025" i="32"/>
  <c r="D2025" i="32"/>
  <c r="E2025" i="32"/>
  <c r="F2025" i="32"/>
  <c r="G2025" i="32"/>
  <c r="I2025" i="32"/>
  <c r="J2025" i="32"/>
  <c r="A2026" i="32"/>
  <c r="C2026" i="32"/>
  <c r="D2026" i="32"/>
  <c r="E2026" i="32"/>
  <c r="F2026" i="32"/>
  <c r="G2026" i="32"/>
  <c r="I2026" i="32"/>
  <c r="J2026" i="32"/>
  <c r="A2027" i="32"/>
  <c r="C2027" i="32"/>
  <c r="D2027" i="32"/>
  <c r="E2027" i="32"/>
  <c r="F2027" i="32"/>
  <c r="G2027" i="32"/>
  <c r="I2027" i="32"/>
  <c r="J2027" i="32"/>
  <c r="A2028" i="32"/>
  <c r="C2028" i="32"/>
  <c r="D2028" i="32"/>
  <c r="E2028" i="32"/>
  <c r="F2028" i="32"/>
  <c r="G2028" i="32"/>
  <c r="I2028" i="32"/>
  <c r="J2028" i="32"/>
  <c r="A2029" i="32"/>
  <c r="C2029" i="32"/>
  <c r="D2029" i="32"/>
  <c r="E2029" i="32"/>
  <c r="F2029" i="32"/>
  <c r="G2029" i="32"/>
  <c r="I2029" i="32"/>
  <c r="J2029" i="32"/>
  <c r="A2030" i="32"/>
  <c r="C2030" i="32"/>
  <c r="D2030" i="32"/>
  <c r="E2030" i="32"/>
  <c r="F2030" i="32"/>
  <c r="G2030" i="32"/>
  <c r="I2030" i="32"/>
  <c r="J2030" i="32"/>
  <c r="A2031" i="32"/>
  <c r="C2031" i="32"/>
  <c r="D2031" i="32"/>
  <c r="E2031" i="32"/>
  <c r="F2031" i="32"/>
  <c r="G2031" i="32"/>
  <c r="I2031" i="32"/>
  <c r="J2031" i="32"/>
  <c r="A2032" i="32"/>
  <c r="C2032" i="32"/>
  <c r="D2032" i="32"/>
  <c r="E2032" i="32"/>
  <c r="F2032" i="32"/>
  <c r="G2032" i="32"/>
  <c r="I2032" i="32"/>
  <c r="J2032" i="32"/>
  <c r="A2033" i="32"/>
  <c r="C2033" i="32"/>
  <c r="D2033" i="32"/>
  <c r="E2033" i="32"/>
  <c r="F2033" i="32"/>
  <c r="G2033" i="32"/>
  <c r="I2033" i="32"/>
  <c r="J2033" i="32"/>
  <c r="A2034" i="32"/>
  <c r="C2034" i="32"/>
  <c r="D2034" i="32"/>
  <c r="E2034" i="32"/>
  <c r="F2034" i="32"/>
  <c r="G2034" i="32"/>
  <c r="I2034" i="32"/>
  <c r="J2034" i="32"/>
  <c r="A2035" i="32"/>
  <c r="C2035" i="32"/>
  <c r="D2035" i="32"/>
  <c r="E2035" i="32"/>
  <c r="F2035" i="32"/>
  <c r="G2035" i="32"/>
  <c r="I2035" i="32"/>
  <c r="J2035" i="32"/>
  <c r="A2036" i="32"/>
  <c r="C2036" i="32"/>
  <c r="D2036" i="32"/>
  <c r="E2036" i="32"/>
  <c r="F2036" i="32"/>
  <c r="G2036" i="32"/>
  <c r="I2036" i="32"/>
  <c r="J2036" i="32"/>
  <c r="A2037" i="32"/>
  <c r="C2037" i="32"/>
  <c r="D2037" i="32"/>
  <c r="E2037" i="32"/>
  <c r="F2037" i="32"/>
  <c r="G2037" i="32"/>
  <c r="I2037" i="32"/>
  <c r="J2037" i="32"/>
  <c r="A2038" i="32"/>
  <c r="C2038" i="32"/>
  <c r="D2038" i="32"/>
  <c r="E2038" i="32"/>
  <c r="F2038" i="32"/>
  <c r="G2038" i="32"/>
  <c r="I2038" i="32"/>
  <c r="J2038" i="32"/>
  <c r="A2039" i="32"/>
  <c r="C2039" i="32"/>
  <c r="D2039" i="32"/>
  <c r="E2039" i="32"/>
  <c r="F2039" i="32"/>
  <c r="G2039" i="32"/>
  <c r="I2039" i="32"/>
  <c r="J2039" i="32"/>
  <c r="A2040" i="32"/>
  <c r="C2040" i="32"/>
  <c r="D2040" i="32"/>
  <c r="E2040" i="32"/>
  <c r="F2040" i="32"/>
  <c r="G2040" i="32"/>
  <c r="I2040" i="32"/>
  <c r="J2040" i="32"/>
  <c r="A2041" i="32"/>
  <c r="C2041" i="32"/>
  <c r="D2041" i="32"/>
  <c r="E2041" i="32"/>
  <c r="F2041" i="32"/>
  <c r="G2041" i="32"/>
  <c r="I2041" i="32"/>
  <c r="J2041" i="32"/>
  <c r="A2042" i="32"/>
  <c r="C2042" i="32"/>
  <c r="D2042" i="32"/>
  <c r="E2042" i="32"/>
  <c r="F2042" i="32"/>
  <c r="G2042" i="32"/>
  <c r="I2042" i="32"/>
  <c r="J2042" i="32"/>
  <c r="A2043" i="32"/>
  <c r="C2043" i="32"/>
  <c r="D2043" i="32"/>
  <c r="E2043" i="32"/>
  <c r="F2043" i="32"/>
  <c r="G2043" i="32"/>
  <c r="I2043" i="32"/>
  <c r="J2043" i="32"/>
  <c r="A2044" i="32"/>
  <c r="C2044" i="32"/>
  <c r="D2044" i="32"/>
  <c r="E2044" i="32"/>
  <c r="F2044" i="32"/>
  <c r="G2044" i="32"/>
  <c r="I2044" i="32"/>
  <c r="J2044" i="32"/>
  <c r="A2045" i="32"/>
  <c r="C2045" i="32"/>
  <c r="D2045" i="32"/>
  <c r="E2045" i="32"/>
  <c r="F2045" i="32"/>
  <c r="G2045" i="32"/>
  <c r="I2045" i="32"/>
  <c r="J2045" i="32"/>
  <c r="A2046" i="32"/>
  <c r="C2046" i="32"/>
  <c r="D2046" i="32"/>
  <c r="E2046" i="32"/>
  <c r="F2046" i="32"/>
  <c r="G2046" i="32"/>
  <c r="I2046" i="32"/>
  <c r="J2046" i="32"/>
  <c r="A2047" i="32"/>
  <c r="C2047" i="32"/>
  <c r="D2047" i="32"/>
  <c r="E2047" i="32"/>
  <c r="F2047" i="32"/>
  <c r="G2047" i="32"/>
  <c r="I2047" i="32"/>
  <c r="J2047" i="32"/>
  <c r="A2048" i="32"/>
  <c r="C2048" i="32"/>
  <c r="D2048" i="32"/>
  <c r="E2048" i="32"/>
  <c r="F2048" i="32"/>
  <c r="G2048" i="32"/>
  <c r="I2048" i="32"/>
  <c r="J2048" i="32"/>
  <c r="A2049" i="32"/>
  <c r="C2049" i="32"/>
  <c r="D2049" i="32"/>
  <c r="E2049" i="32"/>
  <c r="F2049" i="32"/>
  <c r="G2049" i="32"/>
  <c r="I2049" i="32"/>
  <c r="J2049" i="32"/>
  <c r="A2050" i="32"/>
  <c r="C2050" i="32"/>
  <c r="D2050" i="32"/>
  <c r="E2050" i="32"/>
  <c r="F2050" i="32"/>
  <c r="G2050" i="32"/>
  <c r="I2050" i="32"/>
  <c r="J2050" i="32"/>
  <c r="A2051" i="32"/>
  <c r="C2051" i="32"/>
  <c r="D2051" i="32"/>
  <c r="E2051" i="32"/>
  <c r="F2051" i="32"/>
  <c r="G2051" i="32"/>
  <c r="I2051" i="32"/>
  <c r="J2051" i="32"/>
  <c r="A2052" i="32"/>
  <c r="C2052" i="32"/>
  <c r="D2052" i="32"/>
  <c r="E2052" i="32"/>
  <c r="F2052" i="32"/>
  <c r="G2052" i="32"/>
  <c r="I2052" i="32"/>
  <c r="J2052" i="32"/>
  <c r="A2053" i="32"/>
  <c r="C2053" i="32"/>
  <c r="D2053" i="32"/>
  <c r="E2053" i="32"/>
  <c r="F2053" i="32"/>
  <c r="G2053" i="32"/>
  <c r="I2053" i="32"/>
  <c r="J2053" i="32"/>
  <c r="A2054" i="32"/>
  <c r="C2054" i="32"/>
  <c r="D2054" i="32"/>
  <c r="E2054" i="32"/>
  <c r="F2054" i="32"/>
  <c r="G2054" i="32"/>
  <c r="I2054" i="32"/>
  <c r="J2054" i="32"/>
  <c r="A2055" i="32"/>
  <c r="C2055" i="32"/>
  <c r="D2055" i="32"/>
  <c r="E2055" i="32"/>
  <c r="F2055" i="32"/>
  <c r="G2055" i="32"/>
  <c r="I2055" i="32"/>
  <c r="J2055" i="32"/>
  <c r="A2056" i="32"/>
  <c r="C2056" i="32"/>
  <c r="D2056" i="32"/>
  <c r="E2056" i="32"/>
  <c r="F2056" i="32"/>
  <c r="G2056" i="32"/>
  <c r="I2056" i="32"/>
  <c r="J2056" i="32"/>
  <c r="A2057" i="32"/>
  <c r="C2057" i="32"/>
  <c r="D2057" i="32"/>
  <c r="E2057" i="32"/>
  <c r="F2057" i="32"/>
  <c r="G2057" i="32"/>
  <c r="I2057" i="32"/>
  <c r="J2057" i="32"/>
  <c r="A2058" i="32"/>
  <c r="C2058" i="32"/>
  <c r="D2058" i="32"/>
  <c r="E2058" i="32"/>
  <c r="F2058" i="32"/>
  <c r="G2058" i="32"/>
  <c r="I2058" i="32"/>
  <c r="J2058" i="32"/>
  <c r="A2059" i="32"/>
  <c r="C2059" i="32"/>
  <c r="D2059" i="32"/>
  <c r="E2059" i="32"/>
  <c r="F2059" i="32"/>
  <c r="G2059" i="32"/>
  <c r="I2059" i="32"/>
  <c r="J2059" i="32"/>
  <c r="A2060" i="32"/>
  <c r="C2060" i="32"/>
  <c r="D2060" i="32"/>
  <c r="E2060" i="32"/>
  <c r="F2060" i="32"/>
  <c r="G2060" i="32"/>
  <c r="I2060" i="32"/>
  <c r="J2060" i="32"/>
  <c r="A2061" i="32"/>
  <c r="C2061" i="32"/>
  <c r="D2061" i="32"/>
  <c r="E2061" i="32"/>
  <c r="F2061" i="32"/>
  <c r="G2061" i="32"/>
  <c r="I2061" i="32"/>
  <c r="J2061" i="32"/>
  <c r="A2062" i="32"/>
  <c r="C2062" i="32"/>
  <c r="D2062" i="32"/>
  <c r="E2062" i="32"/>
  <c r="F2062" i="32"/>
  <c r="G2062" i="32"/>
  <c r="I2062" i="32"/>
  <c r="J2062" i="32"/>
  <c r="A2063" i="32"/>
  <c r="C2063" i="32"/>
  <c r="D2063" i="32"/>
  <c r="E2063" i="32"/>
  <c r="F2063" i="32"/>
  <c r="G2063" i="32"/>
  <c r="I2063" i="32"/>
  <c r="J2063" i="32"/>
  <c r="A2064" i="32"/>
  <c r="C2064" i="32"/>
  <c r="D2064" i="32"/>
  <c r="E2064" i="32"/>
  <c r="F2064" i="32"/>
  <c r="G2064" i="32"/>
  <c r="I2064" i="32"/>
  <c r="J2064" i="32"/>
  <c r="A2065" i="32"/>
  <c r="C2065" i="32"/>
  <c r="D2065" i="32"/>
  <c r="E2065" i="32"/>
  <c r="F2065" i="32"/>
  <c r="G2065" i="32"/>
  <c r="I2065" i="32"/>
  <c r="J2065" i="32"/>
  <c r="A2066" i="32"/>
  <c r="C2066" i="32"/>
  <c r="D2066" i="32"/>
  <c r="E2066" i="32"/>
  <c r="F2066" i="32"/>
  <c r="G2066" i="32"/>
  <c r="I2066" i="32"/>
  <c r="J2066" i="32"/>
  <c r="A2067" i="32"/>
  <c r="C2067" i="32"/>
  <c r="D2067" i="32"/>
  <c r="E2067" i="32"/>
  <c r="F2067" i="32"/>
  <c r="G2067" i="32"/>
  <c r="I2067" i="32"/>
  <c r="J2067" i="32"/>
  <c r="A2068" i="32"/>
  <c r="C2068" i="32"/>
  <c r="D2068" i="32"/>
  <c r="E2068" i="32"/>
  <c r="F2068" i="32"/>
  <c r="G2068" i="32"/>
  <c r="I2068" i="32"/>
  <c r="J2068" i="32"/>
  <c r="A2069" i="32"/>
  <c r="C2069" i="32"/>
  <c r="D2069" i="32"/>
  <c r="E2069" i="32"/>
  <c r="F2069" i="32"/>
  <c r="G2069" i="32"/>
  <c r="I2069" i="32"/>
  <c r="J2069" i="32"/>
  <c r="A2070" i="32"/>
  <c r="C2070" i="32"/>
  <c r="D2070" i="32"/>
  <c r="E2070" i="32"/>
  <c r="F2070" i="32"/>
  <c r="G2070" i="32"/>
  <c r="I2070" i="32"/>
  <c r="J2070" i="32"/>
  <c r="A2071" i="32"/>
  <c r="C2071" i="32"/>
  <c r="D2071" i="32"/>
  <c r="E2071" i="32"/>
  <c r="F2071" i="32"/>
  <c r="G2071" i="32"/>
  <c r="I2071" i="32"/>
  <c r="J2071" i="32"/>
  <c r="A2072" i="32"/>
  <c r="C2072" i="32"/>
  <c r="D2072" i="32"/>
  <c r="E2072" i="32"/>
  <c r="F2072" i="32"/>
  <c r="G2072" i="32"/>
  <c r="I2072" i="32"/>
  <c r="J2072" i="32"/>
  <c r="A2073" i="32"/>
  <c r="C2073" i="32"/>
  <c r="D2073" i="32"/>
  <c r="E2073" i="32"/>
  <c r="F2073" i="32"/>
  <c r="G2073" i="32"/>
  <c r="I2073" i="32"/>
  <c r="J2073" i="32"/>
  <c r="A2074" i="32"/>
  <c r="C2074" i="32"/>
  <c r="D2074" i="32"/>
  <c r="E2074" i="32"/>
  <c r="F2074" i="32"/>
  <c r="G2074" i="32"/>
  <c r="I2074" i="32"/>
  <c r="J2074" i="32"/>
  <c r="A2075" i="32"/>
  <c r="C2075" i="32"/>
  <c r="D2075" i="32"/>
  <c r="E2075" i="32"/>
  <c r="F2075" i="32"/>
  <c r="G2075" i="32"/>
  <c r="I2075" i="32"/>
  <c r="J2075" i="32"/>
  <c r="A2076" i="32"/>
  <c r="C2076" i="32"/>
  <c r="D2076" i="32"/>
  <c r="E2076" i="32"/>
  <c r="F2076" i="32"/>
  <c r="G2076" i="32"/>
  <c r="I2076" i="32"/>
  <c r="J2076" i="32"/>
  <c r="A2077" i="32"/>
  <c r="C2077" i="32"/>
  <c r="D2077" i="32"/>
  <c r="E2077" i="32"/>
  <c r="F2077" i="32"/>
  <c r="G2077" i="32"/>
  <c r="I2077" i="32"/>
  <c r="J2077" i="32"/>
  <c r="A2078" i="32"/>
  <c r="C2078" i="32"/>
  <c r="D2078" i="32"/>
  <c r="E2078" i="32"/>
  <c r="F2078" i="32"/>
  <c r="G2078" i="32"/>
  <c r="I2078" i="32"/>
  <c r="J2078" i="32"/>
  <c r="A2079" i="32"/>
  <c r="C2079" i="32"/>
  <c r="D2079" i="32"/>
  <c r="E2079" i="32"/>
  <c r="F2079" i="32"/>
  <c r="G2079" i="32"/>
  <c r="I2079" i="32"/>
  <c r="J2079" i="32"/>
  <c r="A2080" i="32"/>
  <c r="C2080" i="32"/>
  <c r="D2080" i="32"/>
  <c r="E2080" i="32"/>
  <c r="F2080" i="32"/>
  <c r="G2080" i="32"/>
  <c r="I2080" i="32"/>
  <c r="J2080" i="32"/>
  <c r="A2081" i="32"/>
  <c r="C2081" i="32"/>
  <c r="D2081" i="32"/>
  <c r="E2081" i="32"/>
  <c r="F2081" i="32"/>
  <c r="G2081" i="32"/>
  <c r="I2081" i="32"/>
  <c r="J2081" i="32"/>
  <c r="A2082" i="32"/>
  <c r="C2082" i="32"/>
  <c r="D2082" i="32"/>
  <c r="E2082" i="32"/>
  <c r="F2082" i="32"/>
  <c r="G2082" i="32"/>
  <c r="I2082" i="32"/>
  <c r="J2082" i="32"/>
  <c r="A2083" i="32"/>
  <c r="C2083" i="32"/>
  <c r="D2083" i="32"/>
  <c r="E2083" i="32"/>
  <c r="F2083" i="32"/>
  <c r="G2083" i="32"/>
  <c r="I2083" i="32"/>
  <c r="J2083" i="32"/>
  <c r="A2084" i="32"/>
  <c r="C2084" i="32"/>
  <c r="D2084" i="32"/>
  <c r="E2084" i="32"/>
  <c r="F2084" i="32"/>
  <c r="G2084" i="32"/>
  <c r="I2084" i="32"/>
  <c r="J2084" i="32"/>
  <c r="A2085" i="32"/>
  <c r="C2085" i="32"/>
  <c r="D2085" i="32"/>
  <c r="E2085" i="32"/>
  <c r="F2085" i="32"/>
  <c r="G2085" i="32"/>
  <c r="I2085" i="32"/>
  <c r="J2085" i="32"/>
  <c r="A2086" i="32"/>
  <c r="C2086" i="32"/>
  <c r="D2086" i="32"/>
  <c r="E2086" i="32"/>
  <c r="F2086" i="32"/>
  <c r="G2086" i="32"/>
  <c r="I2086" i="32"/>
  <c r="J2086" i="32"/>
  <c r="A2087" i="32"/>
  <c r="C2087" i="32"/>
  <c r="D2087" i="32"/>
  <c r="E2087" i="32"/>
  <c r="F2087" i="32"/>
  <c r="G2087" i="32"/>
  <c r="I2087" i="32"/>
  <c r="J2087" i="32"/>
  <c r="A2088" i="32"/>
  <c r="C2088" i="32"/>
  <c r="D2088" i="32"/>
  <c r="E2088" i="32"/>
  <c r="F2088" i="32"/>
  <c r="G2088" i="32"/>
  <c r="I2088" i="32"/>
  <c r="J2088" i="32"/>
  <c r="A2089" i="32"/>
  <c r="C2089" i="32"/>
  <c r="D2089" i="32"/>
  <c r="E2089" i="32"/>
  <c r="F2089" i="32"/>
  <c r="G2089" i="32"/>
  <c r="I2089" i="32"/>
  <c r="J2089" i="32"/>
  <c r="A2090" i="32"/>
  <c r="C2090" i="32"/>
  <c r="D2090" i="32"/>
  <c r="E2090" i="32"/>
  <c r="F2090" i="32"/>
  <c r="G2090" i="32"/>
  <c r="I2090" i="32"/>
  <c r="J2090" i="32"/>
  <c r="A2091" i="32"/>
  <c r="C2091" i="32"/>
  <c r="D2091" i="32"/>
  <c r="E2091" i="32"/>
  <c r="F2091" i="32"/>
  <c r="G2091" i="32"/>
  <c r="I2091" i="32"/>
  <c r="J2091" i="32"/>
  <c r="A2092" i="32"/>
  <c r="C2092" i="32"/>
  <c r="D2092" i="32"/>
  <c r="E2092" i="32"/>
  <c r="F2092" i="32"/>
  <c r="G2092" i="32"/>
  <c r="I2092" i="32"/>
  <c r="J2092" i="32"/>
  <c r="A2093" i="32"/>
  <c r="C2093" i="32"/>
  <c r="D2093" i="32"/>
  <c r="E2093" i="32"/>
  <c r="F2093" i="32"/>
  <c r="G2093" i="32"/>
  <c r="I2093" i="32"/>
  <c r="J2093" i="32"/>
  <c r="A2094" i="32"/>
  <c r="C2094" i="32"/>
  <c r="D2094" i="32"/>
  <c r="E2094" i="32"/>
  <c r="F2094" i="32"/>
  <c r="G2094" i="32"/>
  <c r="I2094" i="32"/>
  <c r="J2094" i="32"/>
  <c r="A2095" i="32"/>
  <c r="C2095" i="32"/>
  <c r="D2095" i="32"/>
  <c r="E2095" i="32"/>
  <c r="F2095" i="32"/>
  <c r="G2095" i="32"/>
  <c r="I2095" i="32"/>
  <c r="J2095" i="32"/>
  <c r="A2096" i="32"/>
  <c r="C2096" i="32"/>
  <c r="D2096" i="32"/>
  <c r="E2096" i="32"/>
  <c r="F2096" i="32"/>
  <c r="G2096" i="32"/>
  <c r="I2096" i="32"/>
  <c r="J2096" i="32"/>
  <c r="A2097" i="32"/>
  <c r="C2097" i="32"/>
  <c r="D2097" i="32"/>
  <c r="E2097" i="32"/>
  <c r="F2097" i="32"/>
  <c r="G2097" i="32"/>
  <c r="I2097" i="32"/>
  <c r="J2097" i="32"/>
  <c r="A2098" i="32"/>
  <c r="C2098" i="32"/>
  <c r="D2098" i="32"/>
  <c r="E2098" i="32"/>
  <c r="F2098" i="32"/>
  <c r="G2098" i="32"/>
  <c r="I2098" i="32"/>
  <c r="J2098" i="32"/>
  <c r="A2099" i="32"/>
  <c r="C2099" i="32"/>
  <c r="D2099" i="32"/>
  <c r="E2099" i="32"/>
  <c r="F2099" i="32"/>
  <c r="G2099" i="32"/>
  <c r="I2099" i="32"/>
  <c r="J2099" i="32"/>
  <c r="A2100" i="32"/>
  <c r="C2100" i="32"/>
  <c r="D2100" i="32"/>
  <c r="E2100" i="32"/>
  <c r="F2100" i="32"/>
  <c r="G2100" i="32"/>
  <c r="I2100" i="32"/>
  <c r="J2100" i="32"/>
  <c r="A2101" i="32"/>
  <c r="C2101" i="32"/>
  <c r="D2101" i="32"/>
  <c r="E2101" i="32"/>
  <c r="F2101" i="32"/>
  <c r="G2101" i="32"/>
  <c r="I2101" i="32"/>
  <c r="J2101" i="32"/>
  <c r="A2102" i="32"/>
  <c r="C2102" i="32"/>
  <c r="D2102" i="32"/>
  <c r="E2102" i="32"/>
  <c r="F2102" i="32"/>
  <c r="G2102" i="32"/>
  <c r="I2102" i="32"/>
  <c r="J2102" i="32"/>
  <c r="A2103" i="32"/>
  <c r="C2103" i="32"/>
  <c r="D2103" i="32"/>
  <c r="E2103" i="32"/>
  <c r="F2103" i="32"/>
  <c r="G2103" i="32"/>
  <c r="I2103" i="32"/>
  <c r="J2103" i="32"/>
  <c r="A2104" i="32"/>
  <c r="C2104" i="32"/>
  <c r="D2104" i="32"/>
  <c r="E2104" i="32"/>
  <c r="F2104" i="32"/>
  <c r="G2104" i="32"/>
  <c r="I2104" i="32"/>
  <c r="J2104" i="32"/>
  <c r="A2105" i="32"/>
  <c r="C2105" i="32"/>
  <c r="D2105" i="32"/>
  <c r="E2105" i="32"/>
  <c r="F2105" i="32"/>
  <c r="G2105" i="32"/>
  <c r="I2105" i="32"/>
  <c r="J2105" i="32"/>
  <c r="A2106" i="32"/>
  <c r="C2106" i="32"/>
  <c r="D2106" i="32"/>
  <c r="E2106" i="32"/>
  <c r="F2106" i="32"/>
  <c r="G2106" i="32"/>
  <c r="I2106" i="32"/>
  <c r="J2106" i="32"/>
  <c r="A2107" i="32"/>
  <c r="C2107" i="32"/>
  <c r="D2107" i="32"/>
  <c r="E2107" i="32"/>
  <c r="F2107" i="32"/>
  <c r="G2107" i="32"/>
  <c r="I2107" i="32"/>
  <c r="J2107" i="32"/>
  <c r="A2108" i="32"/>
  <c r="C2108" i="32"/>
  <c r="D2108" i="32"/>
  <c r="E2108" i="32"/>
  <c r="F2108" i="32"/>
  <c r="G2108" i="32"/>
  <c r="I2108" i="32"/>
  <c r="J2108" i="32"/>
  <c r="A2109" i="32"/>
  <c r="C2109" i="32"/>
  <c r="D2109" i="32"/>
  <c r="E2109" i="32"/>
  <c r="F2109" i="32"/>
  <c r="G2109" i="32"/>
  <c r="I2109" i="32"/>
  <c r="J2109" i="32"/>
  <c r="A2110" i="32"/>
  <c r="C2110" i="32"/>
  <c r="D2110" i="32"/>
  <c r="E2110" i="32"/>
  <c r="F2110" i="32"/>
  <c r="G2110" i="32"/>
  <c r="I2110" i="32"/>
  <c r="J2110" i="32"/>
  <c r="A2111" i="32"/>
  <c r="C2111" i="32"/>
  <c r="D2111" i="32"/>
  <c r="E2111" i="32"/>
  <c r="F2111" i="32"/>
  <c r="G2111" i="32"/>
  <c r="I2111" i="32"/>
  <c r="J2111" i="32"/>
  <c r="A2112" i="32"/>
  <c r="C2112" i="32"/>
  <c r="D2112" i="32"/>
  <c r="E2112" i="32"/>
  <c r="F2112" i="32"/>
  <c r="G2112" i="32"/>
  <c r="I2112" i="32"/>
  <c r="J2112" i="32"/>
  <c r="A2113" i="32"/>
  <c r="C2113" i="32"/>
  <c r="D2113" i="32"/>
  <c r="E2113" i="32"/>
  <c r="F2113" i="32"/>
  <c r="G2113" i="32"/>
  <c r="I2113" i="32"/>
  <c r="J2113" i="32"/>
  <c r="A2114" i="32"/>
  <c r="C2114" i="32"/>
  <c r="D2114" i="32"/>
  <c r="E2114" i="32"/>
  <c r="F2114" i="32"/>
  <c r="G2114" i="32"/>
  <c r="I2114" i="32"/>
  <c r="J2114" i="32"/>
  <c r="A2115" i="32"/>
  <c r="C2115" i="32"/>
  <c r="D2115" i="32"/>
  <c r="E2115" i="32"/>
  <c r="F2115" i="32"/>
  <c r="G2115" i="32"/>
  <c r="I2115" i="32"/>
  <c r="J2115" i="32"/>
  <c r="A2116" i="32"/>
  <c r="C2116" i="32"/>
  <c r="D2116" i="32"/>
  <c r="E2116" i="32"/>
  <c r="F2116" i="32"/>
  <c r="G2116" i="32"/>
  <c r="I2116" i="32"/>
  <c r="J2116" i="32"/>
  <c r="A2117" i="32"/>
  <c r="C2117" i="32"/>
  <c r="D2117" i="32"/>
  <c r="E2117" i="32"/>
  <c r="F2117" i="32"/>
  <c r="G2117" i="32"/>
  <c r="I2117" i="32"/>
  <c r="J2117" i="32"/>
  <c r="A2118" i="32"/>
  <c r="C2118" i="32"/>
  <c r="D2118" i="32"/>
  <c r="E2118" i="32"/>
  <c r="F2118" i="32"/>
  <c r="G2118" i="32"/>
  <c r="I2118" i="32"/>
  <c r="J2118" i="32"/>
  <c r="A2119" i="32"/>
  <c r="C2119" i="32"/>
  <c r="D2119" i="32"/>
  <c r="E2119" i="32"/>
  <c r="F2119" i="32"/>
  <c r="G2119" i="32"/>
  <c r="I2119" i="32"/>
  <c r="J2119" i="32"/>
  <c r="A2120" i="32"/>
  <c r="C2120" i="32"/>
  <c r="D2120" i="32"/>
  <c r="E2120" i="32"/>
  <c r="F2120" i="32"/>
  <c r="G2120" i="32"/>
  <c r="I2120" i="32"/>
  <c r="J2120" i="32"/>
  <c r="A2121" i="32"/>
  <c r="C2121" i="32"/>
  <c r="D2121" i="32"/>
  <c r="E2121" i="32"/>
  <c r="F2121" i="32"/>
  <c r="G2121" i="32"/>
  <c r="I2121" i="32"/>
  <c r="J2121" i="32"/>
  <c r="A2122" i="32"/>
  <c r="C2122" i="32"/>
  <c r="D2122" i="32"/>
  <c r="E2122" i="32"/>
  <c r="F2122" i="32"/>
  <c r="G2122" i="32"/>
  <c r="I2122" i="32"/>
  <c r="J2122" i="32"/>
  <c r="A2123" i="32"/>
  <c r="C2123" i="32"/>
  <c r="D2123" i="32"/>
  <c r="E2123" i="32"/>
  <c r="F2123" i="32"/>
  <c r="G2123" i="32"/>
  <c r="I2123" i="32"/>
  <c r="J2123" i="32"/>
  <c r="A2124" i="32"/>
  <c r="C2124" i="32"/>
  <c r="D2124" i="32"/>
  <c r="E2124" i="32"/>
  <c r="F2124" i="32"/>
  <c r="G2124" i="32"/>
  <c r="I2124" i="32"/>
  <c r="J2124" i="32"/>
  <c r="A2125" i="32"/>
  <c r="C2125" i="32"/>
  <c r="D2125" i="32"/>
  <c r="E2125" i="32"/>
  <c r="F2125" i="32"/>
  <c r="G2125" i="32"/>
  <c r="I2125" i="32"/>
  <c r="J2125" i="32"/>
  <c r="A2126" i="32"/>
  <c r="C2126" i="32"/>
  <c r="D2126" i="32"/>
  <c r="E2126" i="32"/>
  <c r="F2126" i="32"/>
  <c r="G2126" i="32"/>
  <c r="I2126" i="32"/>
  <c r="J2126" i="32"/>
  <c r="A2127" i="32"/>
  <c r="C2127" i="32"/>
  <c r="D2127" i="32"/>
  <c r="E2127" i="32"/>
  <c r="F2127" i="32"/>
  <c r="G2127" i="32"/>
  <c r="I2127" i="32"/>
  <c r="J2127" i="32"/>
  <c r="A2128" i="32"/>
  <c r="C2128" i="32"/>
  <c r="D2128" i="32"/>
  <c r="E2128" i="32"/>
  <c r="F2128" i="32"/>
  <c r="G2128" i="32"/>
  <c r="I2128" i="32"/>
  <c r="J2128" i="32"/>
  <c r="A2129" i="32"/>
  <c r="C2129" i="32"/>
  <c r="D2129" i="32"/>
  <c r="E2129" i="32"/>
  <c r="F2129" i="32"/>
  <c r="G2129" i="32"/>
  <c r="I2129" i="32"/>
  <c r="J2129" i="32"/>
  <c r="A2130" i="32"/>
  <c r="C2130" i="32"/>
  <c r="D2130" i="32"/>
  <c r="E2130" i="32"/>
  <c r="F2130" i="32"/>
  <c r="G2130" i="32"/>
  <c r="I2130" i="32"/>
  <c r="J2130" i="32"/>
  <c r="A2131" i="32"/>
  <c r="C2131" i="32"/>
  <c r="D2131" i="32"/>
  <c r="E2131" i="32"/>
  <c r="F2131" i="32"/>
  <c r="G2131" i="32"/>
  <c r="I2131" i="32"/>
  <c r="J2131" i="32"/>
  <c r="A2132" i="32"/>
  <c r="C2132" i="32"/>
  <c r="D2132" i="32"/>
  <c r="E2132" i="32"/>
  <c r="F2132" i="32"/>
  <c r="G2132" i="32"/>
  <c r="I2132" i="32"/>
  <c r="J2132" i="32"/>
  <c r="A2133" i="32"/>
  <c r="C2133" i="32"/>
  <c r="D2133" i="32"/>
  <c r="E2133" i="32"/>
  <c r="F2133" i="32"/>
  <c r="G2133" i="32"/>
  <c r="I2133" i="32"/>
  <c r="J2133" i="32"/>
  <c r="A2134" i="32"/>
  <c r="C2134" i="32"/>
  <c r="D2134" i="32"/>
  <c r="E2134" i="32"/>
  <c r="F2134" i="32"/>
  <c r="G2134" i="32"/>
  <c r="I2134" i="32"/>
  <c r="J2134" i="32"/>
  <c r="A2135" i="32"/>
  <c r="C2135" i="32"/>
  <c r="D2135" i="32"/>
  <c r="E2135" i="32"/>
  <c r="F2135" i="32"/>
  <c r="G2135" i="32"/>
  <c r="I2135" i="32"/>
  <c r="J2135" i="32"/>
  <c r="A2136" i="32"/>
  <c r="C2136" i="32"/>
  <c r="D2136" i="32"/>
  <c r="E2136" i="32"/>
  <c r="F2136" i="32"/>
  <c r="G2136" i="32"/>
  <c r="I2136" i="32"/>
  <c r="J2136" i="32"/>
  <c r="A2137" i="32"/>
  <c r="C2137" i="32"/>
  <c r="D2137" i="32"/>
  <c r="E2137" i="32"/>
  <c r="F2137" i="32"/>
  <c r="G2137" i="32"/>
  <c r="I2137" i="32"/>
  <c r="J2137" i="32"/>
  <c r="A2138" i="32"/>
  <c r="C2138" i="32"/>
  <c r="D2138" i="32"/>
  <c r="E2138" i="32"/>
  <c r="F2138" i="32"/>
  <c r="G2138" i="32"/>
  <c r="I2138" i="32"/>
  <c r="J2138" i="32"/>
  <c r="A2139" i="32"/>
  <c r="C2139" i="32"/>
  <c r="D2139" i="32"/>
  <c r="E2139" i="32"/>
  <c r="F2139" i="32"/>
  <c r="G2139" i="32"/>
  <c r="I2139" i="32"/>
  <c r="J2139" i="32"/>
  <c r="A2140" i="32"/>
  <c r="C2140" i="32"/>
  <c r="D2140" i="32"/>
  <c r="E2140" i="32"/>
  <c r="F2140" i="32"/>
  <c r="G2140" i="32"/>
  <c r="I2140" i="32"/>
  <c r="J2140" i="32"/>
  <c r="A2141" i="32"/>
  <c r="C2141" i="32"/>
  <c r="D2141" i="32"/>
  <c r="E2141" i="32"/>
  <c r="F2141" i="32"/>
  <c r="G2141" i="32"/>
  <c r="I2141" i="32"/>
  <c r="J2141" i="32"/>
  <c r="A2142" i="32"/>
  <c r="C2142" i="32"/>
  <c r="D2142" i="32"/>
  <c r="E2142" i="32"/>
  <c r="F2142" i="32"/>
  <c r="G2142" i="32"/>
  <c r="I2142" i="32"/>
  <c r="J2142" i="32"/>
  <c r="A2143" i="32"/>
  <c r="C2143" i="32"/>
  <c r="D2143" i="32"/>
  <c r="E2143" i="32"/>
  <c r="F2143" i="32"/>
  <c r="G2143" i="32"/>
  <c r="I2143" i="32"/>
  <c r="J2143" i="32"/>
  <c r="A2144" i="32"/>
  <c r="C2144" i="32"/>
  <c r="D2144" i="32"/>
  <c r="E2144" i="32"/>
  <c r="F2144" i="32"/>
  <c r="G2144" i="32"/>
  <c r="I2144" i="32"/>
  <c r="J2144" i="32"/>
  <c r="A2145" i="32"/>
  <c r="C2145" i="32"/>
  <c r="D2145" i="32"/>
  <c r="E2145" i="32"/>
  <c r="F2145" i="32"/>
  <c r="G2145" i="32"/>
  <c r="I2145" i="32"/>
  <c r="J2145" i="32"/>
  <c r="A2146" i="32"/>
  <c r="C2146" i="32"/>
  <c r="D2146" i="32"/>
  <c r="E2146" i="32"/>
  <c r="F2146" i="32"/>
  <c r="G2146" i="32"/>
  <c r="I2146" i="32"/>
  <c r="J2146" i="32"/>
  <c r="A2147" i="32"/>
  <c r="C2147" i="32"/>
  <c r="D2147" i="32"/>
  <c r="E2147" i="32"/>
  <c r="F2147" i="32"/>
  <c r="G2147" i="32"/>
  <c r="I2147" i="32"/>
  <c r="J2147" i="32"/>
  <c r="A2148" i="32"/>
  <c r="C2148" i="32"/>
  <c r="D2148" i="32"/>
  <c r="E2148" i="32"/>
  <c r="F2148" i="32"/>
  <c r="G2148" i="32"/>
  <c r="I2148" i="32"/>
  <c r="J2148" i="32"/>
  <c r="A2149" i="32"/>
  <c r="C2149" i="32"/>
  <c r="D2149" i="32"/>
  <c r="E2149" i="32"/>
  <c r="F2149" i="32"/>
  <c r="G2149" i="32"/>
  <c r="I2149" i="32"/>
  <c r="J2149" i="32"/>
  <c r="A2150" i="32"/>
  <c r="C2150" i="32"/>
  <c r="D2150" i="32"/>
  <c r="E2150" i="32"/>
  <c r="F2150" i="32"/>
  <c r="G2150" i="32"/>
  <c r="I2150" i="32"/>
  <c r="J2150" i="32"/>
  <c r="A2151" i="32"/>
  <c r="C2151" i="32"/>
  <c r="D2151" i="32"/>
  <c r="E2151" i="32"/>
  <c r="F2151" i="32"/>
  <c r="G2151" i="32"/>
  <c r="I2151" i="32"/>
  <c r="J2151" i="32"/>
  <c r="A2152" i="32"/>
  <c r="C2152" i="32"/>
  <c r="D2152" i="32"/>
  <c r="E2152" i="32"/>
  <c r="F2152" i="32"/>
  <c r="G2152" i="32"/>
  <c r="I2152" i="32"/>
  <c r="J2152" i="32"/>
  <c r="A2153" i="32"/>
  <c r="C2153" i="32"/>
  <c r="D2153" i="32"/>
  <c r="E2153" i="32"/>
  <c r="F2153" i="32"/>
  <c r="G2153" i="32"/>
  <c r="I2153" i="32"/>
  <c r="J2153" i="32"/>
  <c r="A2154" i="32"/>
  <c r="C2154" i="32"/>
  <c r="D2154" i="32"/>
  <c r="E2154" i="32"/>
  <c r="F2154" i="32"/>
  <c r="G2154" i="32"/>
  <c r="I2154" i="32"/>
  <c r="J2154" i="32"/>
  <c r="A2155" i="32"/>
  <c r="C2155" i="32"/>
  <c r="D2155" i="32"/>
  <c r="E2155" i="32"/>
  <c r="F2155" i="32"/>
  <c r="G2155" i="32"/>
  <c r="I2155" i="32"/>
  <c r="J2155" i="32"/>
  <c r="A2156" i="32"/>
  <c r="C2156" i="32"/>
  <c r="D2156" i="32"/>
  <c r="E2156" i="32"/>
  <c r="F2156" i="32"/>
  <c r="G2156" i="32"/>
  <c r="I2156" i="32"/>
  <c r="J2156" i="32"/>
  <c r="A2157" i="32"/>
  <c r="C2157" i="32"/>
  <c r="D2157" i="32"/>
  <c r="E2157" i="32"/>
  <c r="F2157" i="32"/>
  <c r="G2157" i="32"/>
  <c r="I2157" i="32"/>
  <c r="J2157" i="32"/>
  <c r="A2158" i="32"/>
  <c r="C2158" i="32"/>
  <c r="D2158" i="32"/>
  <c r="E2158" i="32"/>
  <c r="F2158" i="32"/>
  <c r="G2158" i="32"/>
  <c r="I2158" i="32"/>
  <c r="J2158" i="32"/>
  <c r="A2159" i="32"/>
  <c r="C2159" i="32"/>
  <c r="D2159" i="32"/>
  <c r="E2159" i="32"/>
  <c r="F2159" i="32"/>
  <c r="G2159" i="32"/>
  <c r="I2159" i="32"/>
  <c r="J2159" i="32"/>
  <c r="A2160" i="32"/>
  <c r="C2160" i="32"/>
  <c r="D2160" i="32"/>
  <c r="E2160" i="32"/>
  <c r="F2160" i="32"/>
  <c r="G2160" i="32"/>
  <c r="I2160" i="32"/>
  <c r="J2160" i="32"/>
  <c r="A2161" i="32"/>
  <c r="C2161" i="32"/>
  <c r="D2161" i="32"/>
  <c r="E2161" i="32"/>
  <c r="F2161" i="32"/>
  <c r="G2161" i="32"/>
  <c r="I2161" i="32"/>
  <c r="J2161" i="32"/>
  <c r="A2162" i="32"/>
  <c r="C2162" i="32"/>
  <c r="D2162" i="32"/>
  <c r="E2162" i="32"/>
  <c r="F2162" i="32"/>
  <c r="G2162" i="32"/>
  <c r="I2162" i="32"/>
  <c r="J2162" i="32"/>
  <c r="A2163" i="32"/>
  <c r="C2163" i="32"/>
  <c r="D2163" i="32"/>
  <c r="E2163" i="32"/>
  <c r="F2163" i="32"/>
  <c r="G2163" i="32"/>
  <c r="I2163" i="32"/>
  <c r="J2163" i="32"/>
  <c r="A2164" i="32"/>
  <c r="C2164" i="32"/>
  <c r="D2164" i="32"/>
  <c r="E2164" i="32"/>
  <c r="F2164" i="32"/>
  <c r="G2164" i="32"/>
  <c r="I2164" i="32"/>
  <c r="J2164" i="32"/>
  <c r="A2165" i="32"/>
  <c r="C2165" i="32"/>
  <c r="D2165" i="32"/>
  <c r="E2165" i="32"/>
  <c r="F2165" i="32"/>
  <c r="G2165" i="32"/>
  <c r="I2165" i="32"/>
  <c r="J2165" i="32"/>
  <c r="A2166" i="32"/>
  <c r="C2166" i="32"/>
  <c r="D2166" i="32"/>
  <c r="E2166" i="32"/>
  <c r="F2166" i="32"/>
  <c r="G2166" i="32"/>
  <c r="I2166" i="32"/>
  <c r="J2166" i="32"/>
  <c r="A2167" i="32"/>
  <c r="C2167" i="32"/>
  <c r="D2167" i="32"/>
  <c r="E2167" i="32"/>
  <c r="F2167" i="32"/>
  <c r="G2167" i="32"/>
  <c r="I2167" i="32"/>
  <c r="J2167" i="32"/>
  <c r="A2168" i="32"/>
  <c r="C2168" i="32"/>
  <c r="D2168" i="32"/>
  <c r="E2168" i="32"/>
  <c r="F2168" i="32"/>
  <c r="G2168" i="32"/>
  <c r="I2168" i="32"/>
  <c r="J2168" i="32"/>
  <c r="A2169" i="32"/>
  <c r="C2169" i="32"/>
  <c r="D2169" i="32"/>
  <c r="E2169" i="32"/>
  <c r="F2169" i="32"/>
  <c r="G2169" i="32"/>
  <c r="I2169" i="32"/>
  <c r="J2169" i="32"/>
  <c r="A2170" i="32"/>
  <c r="C2170" i="32"/>
  <c r="D2170" i="32"/>
  <c r="E2170" i="32"/>
  <c r="F2170" i="32"/>
  <c r="G2170" i="32"/>
  <c r="I2170" i="32"/>
  <c r="J2170" i="32"/>
  <c r="A2171" i="32"/>
  <c r="C2171" i="32"/>
  <c r="D2171" i="32"/>
  <c r="E2171" i="32"/>
  <c r="F2171" i="32"/>
  <c r="G2171" i="32"/>
  <c r="I2171" i="32"/>
  <c r="J2171" i="32"/>
  <c r="A2172" i="32"/>
  <c r="C2172" i="32"/>
  <c r="D2172" i="32"/>
  <c r="E2172" i="32"/>
  <c r="F2172" i="32"/>
  <c r="G2172" i="32"/>
  <c r="I2172" i="32"/>
  <c r="J2172" i="32"/>
  <c r="A2173" i="32"/>
  <c r="C2173" i="32"/>
  <c r="D2173" i="32"/>
  <c r="E2173" i="32"/>
  <c r="F2173" i="32"/>
  <c r="G2173" i="32"/>
  <c r="I2173" i="32"/>
  <c r="J2173" i="32"/>
  <c r="A2174" i="32"/>
  <c r="C2174" i="32"/>
  <c r="D2174" i="32"/>
  <c r="E2174" i="32"/>
  <c r="F2174" i="32"/>
  <c r="G2174" i="32"/>
  <c r="I2174" i="32"/>
  <c r="J2174" i="32"/>
  <c r="A2175" i="32"/>
  <c r="C2175" i="32"/>
  <c r="D2175" i="32"/>
  <c r="E2175" i="32"/>
  <c r="F2175" i="32"/>
  <c r="G2175" i="32"/>
  <c r="I2175" i="32"/>
  <c r="J2175" i="32"/>
  <c r="A2176" i="32"/>
  <c r="C2176" i="32"/>
  <c r="D2176" i="32"/>
  <c r="E2176" i="32"/>
  <c r="F2176" i="32"/>
  <c r="G2176" i="32"/>
  <c r="I2176" i="32"/>
  <c r="J2176" i="32"/>
  <c r="A2177" i="32"/>
  <c r="C2177" i="32"/>
  <c r="D2177" i="32"/>
  <c r="E2177" i="32"/>
  <c r="F2177" i="32"/>
  <c r="G2177" i="32"/>
  <c r="I2177" i="32"/>
  <c r="J2177" i="32"/>
  <c r="A2178" i="32"/>
  <c r="C2178" i="32"/>
  <c r="D2178" i="32"/>
  <c r="E2178" i="32"/>
  <c r="F2178" i="32"/>
  <c r="G2178" i="32"/>
  <c r="I2178" i="32"/>
  <c r="J2178" i="32"/>
  <c r="A2179" i="32"/>
  <c r="C2179" i="32"/>
  <c r="D2179" i="32"/>
  <c r="E2179" i="32"/>
  <c r="F2179" i="32"/>
  <c r="G2179" i="32"/>
  <c r="I2179" i="32"/>
  <c r="J2179" i="32"/>
  <c r="A2180" i="32"/>
  <c r="C2180" i="32"/>
  <c r="D2180" i="32"/>
  <c r="E2180" i="32"/>
  <c r="F2180" i="32"/>
  <c r="G2180" i="32"/>
  <c r="I2180" i="32"/>
  <c r="J2180" i="32"/>
  <c r="A2181" i="32"/>
  <c r="C2181" i="32"/>
  <c r="D2181" i="32"/>
  <c r="E2181" i="32"/>
  <c r="F2181" i="32"/>
  <c r="G2181" i="32"/>
  <c r="I2181" i="32"/>
  <c r="J2181" i="32"/>
  <c r="A2182" i="32"/>
  <c r="C2182" i="32"/>
  <c r="D2182" i="32"/>
  <c r="E2182" i="32"/>
  <c r="F2182" i="32"/>
  <c r="G2182" i="32"/>
  <c r="I2182" i="32"/>
  <c r="J2182" i="32"/>
  <c r="A2183" i="32"/>
  <c r="C2183" i="32"/>
  <c r="D2183" i="32"/>
  <c r="E2183" i="32"/>
  <c r="F2183" i="32"/>
  <c r="G2183" i="32"/>
  <c r="I2183" i="32"/>
  <c r="J2183" i="32"/>
  <c r="A2184" i="32"/>
  <c r="C2184" i="32"/>
  <c r="D2184" i="32"/>
  <c r="E2184" i="32"/>
  <c r="F2184" i="32"/>
  <c r="G2184" i="32"/>
  <c r="I2184" i="32"/>
  <c r="J2184" i="32"/>
  <c r="A2185" i="32"/>
  <c r="C2185" i="32"/>
  <c r="D2185" i="32"/>
  <c r="E2185" i="32"/>
  <c r="F2185" i="32"/>
  <c r="G2185" i="32"/>
  <c r="I2185" i="32"/>
  <c r="J2185" i="32"/>
  <c r="A2186" i="32"/>
  <c r="C2186" i="32"/>
  <c r="D2186" i="32"/>
  <c r="E2186" i="32"/>
  <c r="F2186" i="32"/>
  <c r="G2186" i="32"/>
  <c r="I2186" i="32"/>
  <c r="J2186" i="32"/>
  <c r="A2187" i="32"/>
  <c r="C2187" i="32"/>
  <c r="D2187" i="32"/>
  <c r="E2187" i="32"/>
  <c r="F2187" i="32"/>
  <c r="G2187" i="32"/>
  <c r="I2187" i="32"/>
  <c r="J2187" i="32"/>
  <c r="A2188" i="32"/>
  <c r="C2188" i="32"/>
  <c r="D2188" i="32"/>
  <c r="E2188" i="32"/>
  <c r="F2188" i="32"/>
  <c r="G2188" i="32"/>
  <c r="I2188" i="32"/>
  <c r="J2188" i="32"/>
  <c r="A2189" i="32"/>
  <c r="C2189" i="32"/>
  <c r="D2189" i="32"/>
  <c r="E2189" i="32"/>
  <c r="F2189" i="32"/>
  <c r="G2189" i="32"/>
  <c r="I2189" i="32"/>
  <c r="J2189" i="32"/>
  <c r="A2190" i="32"/>
  <c r="C2190" i="32"/>
  <c r="D2190" i="32"/>
  <c r="E2190" i="32"/>
  <c r="F2190" i="32"/>
  <c r="G2190" i="32"/>
  <c r="I2190" i="32"/>
  <c r="J2190" i="32"/>
  <c r="A2191" i="32"/>
  <c r="C2191" i="32"/>
  <c r="D2191" i="32"/>
  <c r="E2191" i="32"/>
  <c r="F2191" i="32"/>
  <c r="G2191" i="32"/>
  <c r="I2191" i="32"/>
  <c r="J2191" i="32"/>
  <c r="A2192" i="32"/>
  <c r="C2192" i="32"/>
  <c r="D2192" i="32"/>
  <c r="E2192" i="32"/>
  <c r="F2192" i="32"/>
  <c r="G2192" i="32"/>
  <c r="I2192" i="32"/>
  <c r="J2192" i="32"/>
  <c r="A2193" i="32"/>
  <c r="C2193" i="32"/>
  <c r="D2193" i="32"/>
  <c r="E2193" i="32"/>
  <c r="F2193" i="32"/>
  <c r="G2193" i="32"/>
  <c r="I2193" i="32"/>
  <c r="J2193" i="32"/>
  <c r="A2194" i="32"/>
  <c r="C2194" i="32"/>
  <c r="D2194" i="32"/>
  <c r="E2194" i="32"/>
  <c r="F2194" i="32"/>
  <c r="G2194" i="32"/>
  <c r="I2194" i="32"/>
  <c r="J2194" i="32"/>
  <c r="A2195" i="32"/>
  <c r="C2195" i="32"/>
  <c r="D2195" i="32"/>
  <c r="E2195" i="32"/>
  <c r="F2195" i="32"/>
  <c r="G2195" i="32"/>
  <c r="I2195" i="32"/>
  <c r="J2195" i="32"/>
  <c r="A2196" i="32"/>
  <c r="C2196" i="32"/>
  <c r="D2196" i="32"/>
  <c r="E2196" i="32"/>
  <c r="F2196" i="32"/>
  <c r="G2196" i="32"/>
  <c r="I2196" i="32"/>
  <c r="J2196" i="32"/>
  <c r="A2197" i="32"/>
  <c r="C2197" i="32"/>
  <c r="D2197" i="32"/>
  <c r="E2197" i="32"/>
  <c r="F2197" i="32"/>
  <c r="G2197" i="32"/>
  <c r="I2197" i="32"/>
  <c r="J2197" i="32"/>
  <c r="A2198" i="32"/>
  <c r="C2198" i="32"/>
  <c r="D2198" i="32"/>
  <c r="E2198" i="32"/>
  <c r="F2198" i="32"/>
  <c r="G2198" i="32"/>
  <c r="I2198" i="32"/>
  <c r="J2198" i="32"/>
  <c r="A2199" i="32"/>
  <c r="C2199" i="32"/>
  <c r="D2199" i="32"/>
  <c r="E2199" i="32"/>
  <c r="F2199" i="32"/>
  <c r="G2199" i="32"/>
  <c r="I2199" i="32"/>
  <c r="J2199" i="32"/>
  <c r="A2200" i="32"/>
  <c r="C2200" i="32"/>
  <c r="D2200" i="32"/>
  <c r="E2200" i="32"/>
  <c r="F2200" i="32"/>
  <c r="G2200" i="32"/>
  <c r="I2200" i="32"/>
  <c r="J2200" i="32"/>
  <c r="A2201" i="32"/>
  <c r="C2201" i="32"/>
  <c r="D2201" i="32"/>
  <c r="E2201" i="32"/>
  <c r="F2201" i="32"/>
  <c r="G2201" i="32"/>
  <c r="I2201" i="32"/>
  <c r="J2201" i="32"/>
  <c r="A2202" i="32"/>
  <c r="C2202" i="32"/>
  <c r="D2202" i="32"/>
  <c r="E2202" i="32"/>
  <c r="F2202" i="32"/>
  <c r="G2202" i="32"/>
  <c r="I2202" i="32"/>
  <c r="J2202" i="32"/>
  <c r="A2203" i="32"/>
  <c r="C2203" i="32"/>
  <c r="D2203" i="32"/>
  <c r="E2203" i="32"/>
  <c r="F2203" i="32"/>
  <c r="G2203" i="32"/>
  <c r="I2203" i="32"/>
  <c r="J2203" i="32"/>
  <c r="A2204" i="32"/>
  <c r="C2204" i="32"/>
  <c r="D2204" i="32"/>
  <c r="E2204" i="32"/>
  <c r="F2204" i="32"/>
  <c r="G2204" i="32"/>
  <c r="I2204" i="32"/>
  <c r="J2204" i="32"/>
  <c r="A2205" i="32"/>
  <c r="C2205" i="32"/>
  <c r="D2205" i="32"/>
  <c r="E2205" i="32"/>
  <c r="F2205" i="32"/>
  <c r="G2205" i="32"/>
  <c r="I2205" i="32"/>
  <c r="J2205" i="32"/>
  <c r="A2206" i="32"/>
  <c r="C2206" i="32"/>
  <c r="D2206" i="32"/>
  <c r="E2206" i="32"/>
  <c r="F2206" i="32"/>
  <c r="G2206" i="32"/>
  <c r="I2206" i="32"/>
  <c r="J2206" i="32"/>
  <c r="A2207" i="32"/>
  <c r="C2207" i="32"/>
  <c r="D2207" i="32"/>
  <c r="E2207" i="32"/>
  <c r="F2207" i="32"/>
  <c r="G2207" i="32"/>
  <c r="I2207" i="32"/>
  <c r="J2207" i="32"/>
  <c r="A2208" i="32"/>
  <c r="C2208" i="32"/>
  <c r="D2208" i="32"/>
  <c r="E2208" i="32"/>
  <c r="F2208" i="32"/>
  <c r="G2208" i="32"/>
  <c r="I2208" i="32"/>
  <c r="J2208" i="32"/>
  <c r="A2209" i="32"/>
  <c r="C2209" i="32"/>
  <c r="D2209" i="32"/>
  <c r="E2209" i="32"/>
  <c r="F2209" i="32"/>
  <c r="G2209" i="32"/>
  <c r="I2209" i="32"/>
  <c r="J2209" i="32"/>
  <c r="A2210" i="32"/>
  <c r="C2210" i="32"/>
  <c r="D2210" i="32"/>
  <c r="E2210" i="32"/>
  <c r="F2210" i="32"/>
  <c r="G2210" i="32"/>
  <c r="I2210" i="32"/>
  <c r="J2210" i="32"/>
  <c r="A2211" i="32"/>
  <c r="C2211" i="32"/>
  <c r="D2211" i="32"/>
  <c r="E2211" i="32"/>
  <c r="F2211" i="32"/>
  <c r="G2211" i="32"/>
  <c r="I2211" i="32"/>
  <c r="J2211" i="32"/>
  <c r="A2212" i="32"/>
  <c r="C2212" i="32"/>
  <c r="D2212" i="32"/>
  <c r="E2212" i="32"/>
  <c r="F2212" i="32"/>
  <c r="G2212" i="32"/>
  <c r="I2212" i="32"/>
  <c r="J2212" i="32"/>
  <c r="A2213" i="32"/>
  <c r="C2213" i="32"/>
  <c r="D2213" i="32"/>
  <c r="E2213" i="32"/>
  <c r="F2213" i="32"/>
  <c r="G2213" i="32"/>
  <c r="I2213" i="32"/>
  <c r="J2213" i="32"/>
  <c r="A2214" i="32"/>
  <c r="C2214" i="32"/>
  <c r="D2214" i="32"/>
  <c r="E2214" i="32"/>
  <c r="F2214" i="32"/>
  <c r="G2214" i="32"/>
  <c r="I2214" i="32"/>
  <c r="J2214" i="32"/>
  <c r="A2215" i="32"/>
  <c r="C2215" i="32"/>
  <c r="D2215" i="32"/>
  <c r="E2215" i="32"/>
  <c r="F2215" i="32"/>
  <c r="G2215" i="32"/>
  <c r="I2215" i="32"/>
  <c r="J2215" i="32"/>
  <c r="A2216" i="32"/>
  <c r="C2216" i="32"/>
  <c r="D2216" i="32"/>
  <c r="E2216" i="32"/>
  <c r="F2216" i="32"/>
  <c r="G2216" i="32"/>
  <c r="I2216" i="32"/>
  <c r="J2216" i="32"/>
  <c r="A2217" i="32"/>
  <c r="C2217" i="32"/>
  <c r="D2217" i="32"/>
  <c r="E2217" i="32"/>
  <c r="F2217" i="32"/>
  <c r="G2217" i="32"/>
  <c r="I2217" i="32"/>
  <c r="J2217" i="32"/>
  <c r="A2218" i="32"/>
  <c r="C2218" i="32"/>
  <c r="D2218" i="32"/>
  <c r="E2218" i="32"/>
  <c r="F2218" i="32"/>
  <c r="G2218" i="32"/>
  <c r="I2218" i="32"/>
  <c r="J2218" i="32"/>
  <c r="A2219" i="32"/>
  <c r="C2219" i="32"/>
  <c r="D2219" i="32"/>
  <c r="E2219" i="32"/>
  <c r="F2219" i="32"/>
  <c r="G2219" i="32"/>
  <c r="I2219" i="32"/>
  <c r="J2219" i="32"/>
  <c r="A2220" i="32"/>
  <c r="C2220" i="32"/>
  <c r="D2220" i="32"/>
  <c r="E2220" i="32"/>
  <c r="F2220" i="32"/>
  <c r="G2220" i="32"/>
  <c r="I2220" i="32"/>
  <c r="J2220" i="32"/>
  <c r="A2221" i="32"/>
  <c r="C2221" i="32"/>
  <c r="D2221" i="32"/>
  <c r="E2221" i="32"/>
  <c r="F2221" i="32"/>
  <c r="G2221" i="32"/>
  <c r="I2221" i="32"/>
  <c r="J2221" i="32"/>
  <c r="A2222" i="32"/>
  <c r="C2222" i="32"/>
  <c r="D2222" i="32"/>
  <c r="E2222" i="32"/>
  <c r="F2222" i="32"/>
  <c r="G2222" i="32"/>
  <c r="I2222" i="32"/>
  <c r="J2222" i="32"/>
  <c r="A2223" i="32"/>
  <c r="C2223" i="32"/>
  <c r="D2223" i="32"/>
  <c r="E2223" i="32"/>
  <c r="F2223" i="32"/>
  <c r="G2223" i="32"/>
  <c r="I2223" i="32"/>
  <c r="J2223" i="32"/>
  <c r="A2224" i="32"/>
  <c r="C2224" i="32"/>
  <c r="D2224" i="32"/>
  <c r="E2224" i="32"/>
  <c r="F2224" i="32"/>
  <c r="G2224" i="32"/>
  <c r="I2224" i="32"/>
  <c r="J2224" i="32"/>
  <c r="A2225" i="32"/>
  <c r="C2225" i="32"/>
  <c r="D2225" i="32"/>
  <c r="E2225" i="32"/>
  <c r="F2225" i="32"/>
  <c r="G2225" i="32"/>
  <c r="I2225" i="32"/>
  <c r="J2225" i="32"/>
  <c r="A2226" i="32"/>
  <c r="C2226" i="32"/>
  <c r="D2226" i="32"/>
  <c r="E2226" i="32"/>
  <c r="F2226" i="32"/>
  <c r="G2226" i="32"/>
  <c r="I2226" i="32"/>
  <c r="J2226" i="32"/>
  <c r="A2227" i="32"/>
  <c r="C2227" i="32"/>
  <c r="D2227" i="32"/>
  <c r="E2227" i="32"/>
  <c r="F2227" i="32"/>
  <c r="G2227" i="32"/>
  <c r="I2227" i="32"/>
  <c r="J2227" i="32"/>
  <c r="A2228" i="32"/>
  <c r="C2228" i="32"/>
  <c r="D2228" i="32"/>
  <c r="E2228" i="32"/>
  <c r="F2228" i="32"/>
  <c r="G2228" i="32"/>
  <c r="I2228" i="32"/>
  <c r="J2228" i="32"/>
  <c r="A2229" i="32"/>
  <c r="C2229" i="32"/>
  <c r="D2229" i="32"/>
  <c r="E2229" i="32"/>
  <c r="F2229" i="32"/>
  <c r="G2229" i="32"/>
  <c r="I2229" i="32"/>
  <c r="J2229" i="32"/>
  <c r="A2230" i="32"/>
  <c r="C2230" i="32"/>
  <c r="D2230" i="32"/>
  <c r="E2230" i="32"/>
  <c r="F2230" i="32"/>
  <c r="G2230" i="32"/>
  <c r="I2230" i="32"/>
  <c r="J2230" i="32"/>
  <c r="A2231" i="32"/>
  <c r="C2231" i="32"/>
  <c r="D2231" i="32"/>
  <c r="E2231" i="32"/>
  <c r="F2231" i="32"/>
  <c r="G2231" i="32"/>
  <c r="I2231" i="32"/>
  <c r="J2231" i="32"/>
  <c r="A2232" i="32"/>
  <c r="C2232" i="32"/>
  <c r="D2232" i="32"/>
  <c r="E2232" i="32"/>
  <c r="F2232" i="32"/>
  <c r="G2232" i="32"/>
  <c r="I2232" i="32"/>
  <c r="J2232" i="32"/>
  <c r="A2233" i="32"/>
  <c r="C2233" i="32"/>
  <c r="D2233" i="32"/>
  <c r="E2233" i="32"/>
  <c r="F2233" i="32"/>
  <c r="G2233" i="32"/>
  <c r="I2233" i="32"/>
  <c r="J2233" i="32"/>
  <c r="A2234" i="32"/>
  <c r="C2234" i="32"/>
  <c r="D2234" i="32"/>
  <c r="E2234" i="32"/>
  <c r="F2234" i="32"/>
  <c r="G2234" i="32"/>
  <c r="I2234" i="32"/>
  <c r="J2234" i="32"/>
  <c r="A2235" i="32"/>
  <c r="C2235" i="32"/>
  <c r="D2235" i="32"/>
  <c r="E2235" i="32"/>
  <c r="F2235" i="32"/>
  <c r="G2235" i="32"/>
  <c r="I2235" i="32"/>
  <c r="J2235" i="32"/>
  <c r="A2236" i="32"/>
  <c r="C2236" i="32"/>
  <c r="D2236" i="32"/>
  <c r="E2236" i="32"/>
  <c r="F2236" i="32"/>
  <c r="G2236" i="32"/>
  <c r="I2236" i="32"/>
  <c r="J2236" i="32"/>
  <c r="A2237" i="32"/>
  <c r="C2237" i="32"/>
  <c r="D2237" i="32"/>
  <c r="E2237" i="32"/>
  <c r="F2237" i="32"/>
  <c r="G2237" i="32"/>
  <c r="I2237" i="32"/>
  <c r="J2237" i="32"/>
  <c r="A2238" i="32"/>
  <c r="C2238" i="32"/>
  <c r="D2238" i="32"/>
  <c r="E2238" i="32"/>
  <c r="F2238" i="32"/>
  <c r="G2238" i="32"/>
  <c r="I2238" i="32"/>
  <c r="J2238" i="32"/>
  <c r="A2239" i="32"/>
  <c r="C2239" i="32"/>
  <c r="D2239" i="32"/>
  <c r="E2239" i="32"/>
  <c r="F2239" i="32"/>
  <c r="G2239" i="32"/>
  <c r="I2239" i="32"/>
  <c r="J2239" i="32"/>
  <c r="A2240" i="32"/>
  <c r="C2240" i="32"/>
  <c r="D2240" i="32"/>
  <c r="E2240" i="32"/>
  <c r="F2240" i="32"/>
  <c r="G2240" i="32"/>
  <c r="I2240" i="32"/>
  <c r="J2240" i="32"/>
  <c r="A2241" i="32"/>
  <c r="C2241" i="32"/>
  <c r="D2241" i="32"/>
  <c r="E2241" i="32"/>
  <c r="F2241" i="32"/>
  <c r="G2241" i="32"/>
  <c r="I2241" i="32"/>
  <c r="J2241" i="32"/>
  <c r="A2242" i="32"/>
  <c r="C2242" i="32"/>
  <c r="D2242" i="32"/>
  <c r="E2242" i="32"/>
  <c r="F2242" i="32"/>
  <c r="G2242" i="32"/>
  <c r="I2242" i="32"/>
  <c r="J2242" i="32"/>
  <c r="A2243" i="32"/>
  <c r="C2243" i="32"/>
  <c r="D2243" i="32"/>
  <c r="E2243" i="32"/>
  <c r="F2243" i="32"/>
  <c r="G2243" i="32"/>
  <c r="I2243" i="32"/>
  <c r="J2243" i="32"/>
  <c r="A2244" i="32"/>
  <c r="C2244" i="32"/>
  <c r="D2244" i="32"/>
  <c r="E2244" i="32"/>
  <c r="F2244" i="32"/>
  <c r="G2244" i="32"/>
  <c r="I2244" i="32"/>
  <c r="J2244" i="32"/>
  <c r="A2245" i="32"/>
  <c r="C2245" i="32"/>
  <c r="D2245" i="32"/>
  <c r="E2245" i="32"/>
  <c r="F2245" i="32"/>
  <c r="G2245" i="32"/>
  <c r="I2245" i="32"/>
  <c r="J2245" i="32"/>
  <c r="A2246" i="32"/>
  <c r="C2246" i="32"/>
  <c r="D2246" i="32"/>
  <c r="E2246" i="32"/>
  <c r="F2246" i="32"/>
  <c r="G2246" i="32"/>
  <c r="I2246" i="32"/>
  <c r="J2246" i="32"/>
  <c r="A2247" i="32"/>
  <c r="C2247" i="32"/>
  <c r="D2247" i="32"/>
  <c r="E2247" i="32"/>
  <c r="F2247" i="32"/>
  <c r="G2247" i="32"/>
  <c r="I2247" i="32"/>
  <c r="J2247" i="32"/>
  <c r="A2248" i="32"/>
  <c r="C2248" i="32"/>
  <c r="D2248" i="32"/>
  <c r="E2248" i="32"/>
  <c r="F2248" i="32"/>
  <c r="G2248" i="32"/>
  <c r="I2248" i="32"/>
  <c r="J2248" i="32"/>
  <c r="A2249" i="32"/>
  <c r="C2249" i="32"/>
  <c r="D2249" i="32"/>
  <c r="E2249" i="32"/>
  <c r="F2249" i="32"/>
  <c r="G2249" i="32"/>
  <c r="I2249" i="32"/>
  <c r="J2249" i="32"/>
  <c r="A2250" i="32"/>
  <c r="C2250" i="32"/>
  <c r="D2250" i="32"/>
  <c r="E2250" i="32"/>
  <c r="F2250" i="32"/>
  <c r="G2250" i="32"/>
  <c r="I2250" i="32"/>
  <c r="J2250" i="32"/>
  <c r="A2251" i="32"/>
  <c r="C2251" i="32"/>
  <c r="D2251" i="32"/>
  <c r="E2251" i="32"/>
  <c r="F2251" i="32"/>
  <c r="G2251" i="32"/>
  <c r="I2251" i="32"/>
  <c r="J2251" i="32"/>
  <c r="A2252" i="32"/>
  <c r="C2252" i="32"/>
  <c r="D2252" i="32"/>
  <c r="E2252" i="32"/>
  <c r="F2252" i="32"/>
  <c r="G2252" i="32"/>
  <c r="I2252" i="32"/>
  <c r="J2252" i="32"/>
  <c r="A2253" i="32"/>
  <c r="C2253" i="32"/>
  <c r="D2253" i="32"/>
  <c r="E2253" i="32"/>
  <c r="F2253" i="32"/>
  <c r="G2253" i="32"/>
  <c r="I2253" i="32"/>
  <c r="J2253" i="32"/>
  <c r="A2254" i="32"/>
  <c r="C2254" i="32"/>
  <c r="D2254" i="32"/>
  <c r="E2254" i="32"/>
  <c r="F2254" i="32"/>
  <c r="G2254" i="32"/>
  <c r="I2254" i="32"/>
  <c r="J2254" i="32"/>
  <c r="A2255" i="32"/>
  <c r="C2255" i="32"/>
  <c r="D2255" i="32"/>
  <c r="E2255" i="32"/>
  <c r="F2255" i="32"/>
  <c r="G2255" i="32"/>
  <c r="I2255" i="32"/>
  <c r="J2255" i="32"/>
  <c r="A2256" i="32"/>
  <c r="C2256" i="32"/>
  <c r="D2256" i="32"/>
  <c r="E2256" i="32"/>
  <c r="F2256" i="32"/>
  <c r="G2256" i="32"/>
  <c r="I2256" i="32"/>
  <c r="J2256" i="32"/>
  <c r="A2257" i="32"/>
  <c r="C2257" i="32"/>
  <c r="D2257" i="32"/>
  <c r="E2257" i="32"/>
  <c r="F2257" i="32"/>
  <c r="G2257" i="32"/>
  <c r="I2257" i="32"/>
  <c r="J2257" i="32"/>
  <c r="A2258" i="32"/>
  <c r="C2258" i="32"/>
  <c r="D2258" i="32"/>
  <c r="E2258" i="32"/>
  <c r="F2258" i="32"/>
  <c r="G2258" i="32"/>
  <c r="I2258" i="32"/>
  <c r="J2258" i="32"/>
  <c r="A2259" i="32"/>
  <c r="C2259" i="32"/>
  <c r="D2259" i="32"/>
  <c r="E2259" i="32"/>
  <c r="F2259" i="32"/>
  <c r="G2259" i="32"/>
  <c r="I2259" i="32"/>
  <c r="J2259" i="32"/>
  <c r="A2260" i="32"/>
  <c r="C2260" i="32"/>
  <c r="D2260" i="32"/>
  <c r="E2260" i="32"/>
  <c r="F2260" i="32"/>
  <c r="G2260" i="32"/>
  <c r="I2260" i="32"/>
  <c r="J2260" i="32"/>
  <c r="A2261" i="32"/>
  <c r="C2261" i="32"/>
  <c r="D2261" i="32"/>
  <c r="E2261" i="32"/>
  <c r="F2261" i="32"/>
  <c r="G2261" i="32"/>
  <c r="I2261" i="32"/>
  <c r="J2261" i="32"/>
  <c r="A2262" i="32"/>
  <c r="C2262" i="32"/>
  <c r="D2262" i="32"/>
  <c r="E2262" i="32"/>
  <c r="F2262" i="32"/>
  <c r="G2262" i="32"/>
  <c r="I2262" i="32"/>
  <c r="J2262" i="32"/>
  <c r="A2263" i="32"/>
  <c r="C2263" i="32"/>
  <c r="D2263" i="32"/>
  <c r="E2263" i="32"/>
  <c r="F2263" i="32"/>
  <c r="G2263" i="32"/>
  <c r="I2263" i="32"/>
  <c r="J2263" i="32"/>
  <c r="A2264" i="32"/>
  <c r="C2264" i="32"/>
  <c r="D2264" i="32"/>
  <c r="E2264" i="32"/>
  <c r="F2264" i="32"/>
  <c r="G2264" i="32"/>
  <c r="I2264" i="32"/>
  <c r="J2264" i="32"/>
  <c r="A2265" i="32"/>
  <c r="C2265" i="32"/>
  <c r="D2265" i="32"/>
  <c r="E2265" i="32"/>
  <c r="F2265" i="32"/>
  <c r="G2265" i="32"/>
  <c r="I2265" i="32"/>
  <c r="J2265" i="32"/>
  <c r="A2266" i="32"/>
  <c r="C2266" i="32"/>
  <c r="D2266" i="32"/>
  <c r="E2266" i="32"/>
  <c r="F2266" i="32"/>
  <c r="G2266" i="32"/>
  <c r="I2266" i="32"/>
  <c r="J2266" i="32"/>
  <c r="A2267" i="32"/>
  <c r="C2267" i="32"/>
  <c r="D2267" i="32"/>
  <c r="E2267" i="32"/>
  <c r="F2267" i="32"/>
  <c r="G2267" i="32"/>
  <c r="I2267" i="32"/>
  <c r="J2267" i="32"/>
  <c r="A2268" i="32"/>
  <c r="C2268" i="32"/>
  <c r="D2268" i="32"/>
  <c r="E2268" i="32"/>
  <c r="F2268" i="32"/>
  <c r="G2268" i="32"/>
  <c r="I2268" i="32"/>
  <c r="J2268" i="32"/>
  <c r="A2269" i="32"/>
  <c r="C2269" i="32"/>
  <c r="D2269" i="32"/>
  <c r="E2269" i="32"/>
  <c r="F2269" i="32"/>
  <c r="G2269" i="32"/>
  <c r="I2269" i="32"/>
  <c r="J2269" i="32"/>
  <c r="A2270" i="32"/>
  <c r="C2270" i="32"/>
  <c r="D2270" i="32"/>
  <c r="E2270" i="32"/>
  <c r="F2270" i="32"/>
  <c r="G2270" i="32"/>
  <c r="I2270" i="32"/>
  <c r="J2270" i="32"/>
  <c r="A2271" i="32"/>
  <c r="C2271" i="32"/>
  <c r="D2271" i="32"/>
  <c r="E2271" i="32"/>
  <c r="F2271" i="32"/>
  <c r="G2271" i="32"/>
  <c r="I2271" i="32"/>
  <c r="J2271" i="32"/>
  <c r="A2272" i="32"/>
  <c r="C2272" i="32"/>
  <c r="D2272" i="32"/>
  <c r="E2272" i="32"/>
  <c r="F2272" i="32"/>
  <c r="G2272" i="32"/>
  <c r="I2272" i="32"/>
  <c r="J2272" i="32"/>
  <c r="A2273" i="32"/>
  <c r="C2273" i="32"/>
  <c r="D2273" i="32"/>
  <c r="E2273" i="32"/>
  <c r="F2273" i="32"/>
  <c r="G2273" i="32"/>
  <c r="I2273" i="32"/>
  <c r="J2273" i="32"/>
  <c r="A2274" i="32"/>
  <c r="C2274" i="32"/>
  <c r="D2274" i="32"/>
  <c r="E2274" i="32"/>
  <c r="F2274" i="32"/>
  <c r="G2274" i="32"/>
  <c r="I2274" i="32"/>
  <c r="J2274" i="32"/>
  <c r="A2275" i="32"/>
  <c r="C2275" i="32"/>
  <c r="D2275" i="32"/>
  <c r="E2275" i="32"/>
  <c r="F2275" i="32"/>
  <c r="G2275" i="32"/>
  <c r="I2275" i="32"/>
  <c r="J2275" i="32"/>
  <c r="A2276" i="32"/>
  <c r="C2276" i="32"/>
  <c r="D2276" i="32"/>
  <c r="E2276" i="32"/>
  <c r="F2276" i="32"/>
  <c r="G2276" i="32"/>
  <c r="I2276" i="32"/>
  <c r="J2276" i="32"/>
  <c r="A2277" i="32"/>
  <c r="C2277" i="32"/>
  <c r="D2277" i="32"/>
  <c r="E2277" i="32"/>
  <c r="F2277" i="32"/>
  <c r="G2277" i="32"/>
  <c r="I2277" i="32"/>
  <c r="J2277" i="32"/>
  <c r="A2278" i="32"/>
  <c r="C2278" i="32"/>
  <c r="D2278" i="32"/>
  <c r="E2278" i="32"/>
  <c r="F2278" i="32"/>
  <c r="G2278" i="32"/>
  <c r="I2278" i="32"/>
  <c r="J2278" i="32"/>
  <c r="A2279" i="32"/>
  <c r="C2279" i="32"/>
  <c r="D2279" i="32"/>
  <c r="E2279" i="32"/>
  <c r="F2279" i="32"/>
  <c r="G2279" i="32"/>
  <c r="I2279" i="32"/>
  <c r="J2279" i="32"/>
  <c r="A2280" i="32"/>
  <c r="C2280" i="32"/>
  <c r="D2280" i="32"/>
  <c r="E2280" i="32"/>
  <c r="F2280" i="32"/>
  <c r="G2280" i="32"/>
  <c r="I2280" i="32"/>
  <c r="J2280" i="32"/>
  <c r="A2281" i="32"/>
  <c r="C2281" i="32"/>
  <c r="D2281" i="32"/>
  <c r="E2281" i="32"/>
  <c r="F2281" i="32"/>
  <c r="G2281" i="32"/>
  <c r="I2281" i="32"/>
  <c r="J2281" i="32"/>
  <c r="A2282" i="32"/>
  <c r="C2282" i="32"/>
  <c r="D2282" i="32"/>
  <c r="E2282" i="32"/>
  <c r="F2282" i="32"/>
  <c r="G2282" i="32"/>
  <c r="I2282" i="32"/>
  <c r="J2282" i="32"/>
  <c r="A2283" i="32"/>
  <c r="C2283" i="32"/>
  <c r="D2283" i="32"/>
  <c r="E2283" i="32"/>
  <c r="F2283" i="32"/>
  <c r="G2283" i="32"/>
  <c r="I2283" i="32"/>
  <c r="J2283" i="32"/>
  <c r="A2284" i="32"/>
  <c r="C2284" i="32"/>
  <c r="D2284" i="32"/>
  <c r="E2284" i="32"/>
  <c r="F2284" i="32"/>
  <c r="G2284" i="32"/>
  <c r="I2284" i="32"/>
  <c r="J2284" i="32"/>
  <c r="A2285" i="32"/>
  <c r="C2285" i="32"/>
  <c r="D2285" i="32"/>
  <c r="E2285" i="32"/>
  <c r="F2285" i="32"/>
  <c r="G2285" i="32"/>
  <c r="I2285" i="32"/>
  <c r="J2285" i="32"/>
  <c r="A2286" i="32"/>
  <c r="C2286" i="32"/>
  <c r="D2286" i="32"/>
  <c r="E2286" i="32"/>
  <c r="F2286" i="32"/>
  <c r="G2286" i="32"/>
  <c r="I2286" i="32"/>
  <c r="J2286" i="32"/>
  <c r="A2287" i="32"/>
  <c r="C2287" i="32"/>
  <c r="D2287" i="32"/>
  <c r="E2287" i="32"/>
  <c r="F2287" i="32"/>
  <c r="G2287" i="32"/>
  <c r="I2287" i="32"/>
  <c r="J2287" i="32"/>
  <c r="A2288" i="32"/>
  <c r="C2288" i="32"/>
  <c r="D2288" i="32"/>
  <c r="E2288" i="32"/>
  <c r="F2288" i="32"/>
  <c r="G2288" i="32"/>
  <c r="I2288" i="32"/>
  <c r="J2288" i="32"/>
  <c r="A2289" i="32"/>
  <c r="C2289" i="32"/>
  <c r="D2289" i="32"/>
  <c r="E2289" i="32"/>
  <c r="F2289" i="32"/>
  <c r="G2289" i="32"/>
  <c r="I2289" i="32"/>
  <c r="J2289" i="32"/>
  <c r="A2290" i="32"/>
  <c r="C2290" i="32"/>
  <c r="D2290" i="32"/>
  <c r="E2290" i="32"/>
  <c r="F2290" i="32"/>
  <c r="G2290" i="32"/>
  <c r="I2290" i="32"/>
  <c r="J2290" i="32"/>
  <c r="A2291" i="32"/>
  <c r="C2291" i="32"/>
  <c r="D2291" i="32"/>
  <c r="E2291" i="32"/>
  <c r="F2291" i="32"/>
  <c r="G2291" i="32"/>
  <c r="I2291" i="32"/>
  <c r="J2291" i="32"/>
  <c r="A2292" i="32"/>
  <c r="C2292" i="32"/>
  <c r="D2292" i="32"/>
  <c r="E2292" i="32"/>
  <c r="F2292" i="32"/>
  <c r="G2292" i="32"/>
  <c r="I2292" i="32"/>
  <c r="J2292" i="32"/>
  <c r="A2293" i="32"/>
  <c r="C2293" i="32"/>
  <c r="D2293" i="32"/>
  <c r="E2293" i="32"/>
  <c r="F2293" i="32"/>
  <c r="G2293" i="32"/>
  <c r="I2293" i="32"/>
  <c r="J2293" i="32"/>
  <c r="A2294" i="32"/>
  <c r="C2294" i="32"/>
  <c r="D2294" i="32"/>
  <c r="E2294" i="32"/>
  <c r="F2294" i="32"/>
  <c r="G2294" i="32"/>
  <c r="I2294" i="32"/>
  <c r="J2294" i="32"/>
  <c r="A2295" i="32"/>
  <c r="C2295" i="32"/>
  <c r="D2295" i="32"/>
  <c r="E2295" i="32"/>
  <c r="F2295" i="32"/>
  <c r="G2295" i="32"/>
  <c r="I2295" i="32"/>
  <c r="J2295" i="32"/>
  <c r="A2296" i="32"/>
  <c r="C2296" i="32"/>
  <c r="D2296" i="32"/>
  <c r="E2296" i="32"/>
  <c r="F2296" i="32"/>
  <c r="G2296" i="32"/>
  <c r="I2296" i="32"/>
  <c r="J2296" i="32"/>
  <c r="A2297" i="32"/>
  <c r="C2297" i="32"/>
  <c r="D2297" i="32"/>
  <c r="E2297" i="32"/>
  <c r="F2297" i="32"/>
  <c r="G2297" i="32"/>
  <c r="I2297" i="32"/>
  <c r="J2297" i="32"/>
  <c r="A2298" i="32"/>
  <c r="C2298" i="32"/>
  <c r="D2298" i="32"/>
  <c r="E2298" i="32"/>
  <c r="F2298" i="32"/>
  <c r="G2298" i="32"/>
  <c r="I2298" i="32"/>
  <c r="J2298" i="32"/>
  <c r="A2299" i="32"/>
  <c r="C2299" i="32"/>
  <c r="D2299" i="32"/>
  <c r="E2299" i="32"/>
  <c r="F2299" i="32"/>
  <c r="G2299" i="32"/>
  <c r="I2299" i="32"/>
  <c r="J2299" i="32"/>
  <c r="A2300" i="32"/>
  <c r="C2300" i="32"/>
  <c r="D2300" i="32"/>
  <c r="E2300" i="32"/>
  <c r="F2300" i="32"/>
  <c r="G2300" i="32"/>
  <c r="I2300" i="32"/>
  <c r="J2300" i="32"/>
  <c r="A2301" i="32"/>
  <c r="C2301" i="32"/>
  <c r="D2301" i="32"/>
  <c r="E2301" i="32"/>
  <c r="F2301" i="32"/>
  <c r="G2301" i="32"/>
  <c r="I2301" i="32"/>
  <c r="J2301" i="32"/>
  <c r="A2302" i="32"/>
  <c r="C2302" i="32"/>
  <c r="D2302" i="32"/>
  <c r="E2302" i="32"/>
  <c r="F2302" i="32"/>
  <c r="G2302" i="32"/>
  <c r="I2302" i="32"/>
  <c r="J2302" i="32"/>
  <c r="A2303" i="32"/>
  <c r="C2303" i="32"/>
  <c r="D2303" i="32"/>
  <c r="E2303" i="32"/>
  <c r="F2303" i="32"/>
  <c r="G2303" i="32"/>
  <c r="I2303" i="32"/>
  <c r="J2303" i="32"/>
  <c r="A2304" i="32"/>
  <c r="C2304" i="32"/>
  <c r="D2304" i="32"/>
  <c r="E2304" i="32"/>
  <c r="F2304" i="32"/>
  <c r="G2304" i="32"/>
  <c r="I2304" i="32"/>
  <c r="J2304" i="32"/>
  <c r="A2305" i="32"/>
  <c r="C2305" i="32"/>
  <c r="D2305" i="32"/>
  <c r="E2305" i="32"/>
  <c r="F2305" i="32"/>
  <c r="G2305" i="32"/>
  <c r="I2305" i="32"/>
  <c r="J2305" i="32"/>
  <c r="A2306" i="32"/>
  <c r="C2306" i="32"/>
  <c r="D2306" i="32"/>
  <c r="E2306" i="32"/>
  <c r="F2306" i="32"/>
  <c r="G2306" i="32"/>
  <c r="I2306" i="32"/>
  <c r="J2306" i="32"/>
  <c r="A2307" i="32"/>
  <c r="C2307" i="32"/>
  <c r="D2307" i="32"/>
  <c r="E2307" i="32"/>
  <c r="F2307" i="32"/>
  <c r="G2307" i="32"/>
  <c r="I2307" i="32"/>
  <c r="J2307" i="32"/>
  <c r="A2308" i="32"/>
  <c r="C2308" i="32"/>
  <c r="D2308" i="32"/>
  <c r="E2308" i="32"/>
  <c r="F2308" i="32"/>
  <c r="G2308" i="32"/>
  <c r="I2308" i="32"/>
  <c r="J2308" i="32"/>
  <c r="A2309" i="32"/>
  <c r="C2309" i="32"/>
  <c r="D2309" i="32"/>
  <c r="E2309" i="32"/>
  <c r="F2309" i="32"/>
  <c r="G2309" i="32"/>
  <c r="I2309" i="32"/>
  <c r="J2309" i="32"/>
  <c r="A2310" i="32"/>
  <c r="C2310" i="32"/>
  <c r="D2310" i="32"/>
  <c r="E2310" i="32"/>
  <c r="F2310" i="32"/>
  <c r="G2310" i="32"/>
  <c r="I2310" i="32"/>
  <c r="J2310" i="32"/>
  <c r="A2311" i="32"/>
  <c r="C2311" i="32"/>
  <c r="D2311" i="32"/>
  <c r="E2311" i="32"/>
  <c r="F2311" i="32"/>
  <c r="G2311" i="32"/>
  <c r="I2311" i="32"/>
  <c r="J2311" i="32"/>
  <c r="A2312" i="32"/>
  <c r="C2312" i="32"/>
  <c r="D2312" i="32"/>
  <c r="E2312" i="32"/>
  <c r="F2312" i="32"/>
  <c r="G2312" i="32"/>
  <c r="I2312" i="32"/>
  <c r="J2312" i="32"/>
  <c r="A2313" i="32"/>
  <c r="C2313" i="32"/>
  <c r="D2313" i="32"/>
  <c r="E2313" i="32"/>
  <c r="F2313" i="32"/>
  <c r="G2313" i="32"/>
  <c r="I2313" i="32"/>
  <c r="J2313" i="32"/>
  <c r="A2314" i="32"/>
  <c r="C2314" i="32"/>
  <c r="D2314" i="32"/>
  <c r="E2314" i="32"/>
  <c r="F2314" i="32"/>
  <c r="G2314" i="32"/>
  <c r="I2314" i="32"/>
  <c r="J2314" i="32"/>
  <c r="A2315" i="32"/>
  <c r="C2315" i="32"/>
  <c r="D2315" i="32"/>
  <c r="E2315" i="32"/>
  <c r="F2315" i="32"/>
  <c r="G2315" i="32"/>
  <c r="I2315" i="32"/>
  <c r="J2315" i="32"/>
  <c r="A2316" i="32"/>
  <c r="C2316" i="32"/>
  <c r="D2316" i="32"/>
  <c r="E2316" i="32"/>
  <c r="F2316" i="32"/>
  <c r="G2316" i="32"/>
  <c r="I2316" i="32"/>
  <c r="J2316" i="32"/>
  <c r="A2317" i="32"/>
  <c r="C2317" i="32"/>
  <c r="D2317" i="32"/>
  <c r="E2317" i="32"/>
  <c r="F2317" i="32"/>
  <c r="G2317" i="32"/>
  <c r="I2317" i="32"/>
  <c r="J2317" i="32"/>
  <c r="A2318" i="32"/>
  <c r="C2318" i="32"/>
  <c r="D2318" i="32"/>
  <c r="E2318" i="32"/>
  <c r="F2318" i="32"/>
  <c r="G2318" i="32"/>
  <c r="I2318" i="32"/>
  <c r="J2318" i="32"/>
  <c r="A2319" i="32"/>
  <c r="C2319" i="32"/>
  <c r="D2319" i="32"/>
  <c r="E2319" i="32"/>
  <c r="F2319" i="32"/>
  <c r="G2319" i="32"/>
  <c r="I2319" i="32"/>
  <c r="J2319" i="32"/>
  <c r="A2320" i="32"/>
  <c r="C2320" i="32"/>
  <c r="D2320" i="32"/>
  <c r="E2320" i="32"/>
  <c r="F2320" i="32"/>
  <c r="G2320" i="32"/>
  <c r="I2320" i="32"/>
  <c r="J2320" i="32"/>
  <c r="A2321" i="32"/>
  <c r="C2321" i="32"/>
  <c r="D2321" i="32"/>
  <c r="E2321" i="32"/>
  <c r="F2321" i="32"/>
  <c r="G2321" i="32"/>
  <c r="I2321" i="32"/>
  <c r="J2321" i="32"/>
  <c r="A2322" i="32"/>
  <c r="C2322" i="32"/>
  <c r="D2322" i="32"/>
  <c r="E2322" i="32"/>
  <c r="F2322" i="32"/>
  <c r="G2322" i="32"/>
  <c r="I2322" i="32"/>
  <c r="J2322" i="32"/>
  <c r="A2323" i="32"/>
  <c r="C2323" i="32"/>
  <c r="D2323" i="32"/>
  <c r="E2323" i="32"/>
  <c r="F2323" i="32"/>
  <c r="G2323" i="32"/>
  <c r="I2323" i="32"/>
  <c r="J2323" i="32"/>
  <c r="A2324" i="32"/>
  <c r="C2324" i="32"/>
  <c r="D2324" i="32"/>
  <c r="E2324" i="32"/>
  <c r="F2324" i="32"/>
  <c r="G2324" i="32"/>
  <c r="I2324" i="32"/>
  <c r="J2324" i="32"/>
  <c r="A2325" i="32"/>
  <c r="C2325" i="32"/>
  <c r="D2325" i="32"/>
  <c r="E2325" i="32"/>
  <c r="F2325" i="32"/>
  <c r="G2325" i="32"/>
  <c r="I2325" i="32"/>
  <c r="J2325" i="32"/>
  <c r="J22" i="32"/>
  <c r="I22" i="32"/>
  <c r="G22" i="32"/>
  <c r="F22" i="32"/>
  <c r="E22" i="32"/>
  <c r="D22" i="32"/>
  <c r="C22" i="32"/>
  <c r="A22" i="32"/>
  <c r="V13" i="32"/>
  <c r="V11" i="32"/>
  <c r="V15" i="32"/>
  <c r="V16" i="32"/>
  <c r="B2277" i="32" l="1"/>
  <c r="B2151" i="32"/>
  <c r="B2041" i="32"/>
  <c r="B1943" i="32"/>
  <c r="B1838" i="32"/>
  <c r="B1812" i="32"/>
  <c r="B2278" i="32"/>
  <c r="B2202" i="32"/>
  <c r="B2194" i="32"/>
  <c r="B2155" i="32"/>
  <c r="B2141" i="32"/>
  <c r="B2135" i="32"/>
  <c r="B2130" i="32"/>
  <c r="B1966" i="32"/>
  <c r="B2143" i="32"/>
  <c r="B2007" i="32"/>
  <c r="B2258" i="32"/>
  <c r="B2205" i="32"/>
  <c r="B2134" i="32"/>
  <c r="B2080" i="32"/>
  <c r="B1945" i="32"/>
  <c r="B1846" i="32"/>
  <c r="B1813" i="32"/>
  <c r="B1513" i="32"/>
  <c r="B1505" i="32"/>
  <c r="B1480" i="32"/>
  <c r="B1470" i="32"/>
  <c r="B1465" i="32"/>
  <c r="B1301" i="32"/>
  <c r="B1060" i="32"/>
  <c r="B1045" i="32"/>
  <c r="B1040" i="32"/>
  <c r="B1033" i="32"/>
  <c r="B599" i="32"/>
  <c r="B416" i="32"/>
  <c r="B331" i="32"/>
  <c r="B327" i="32"/>
  <c r="B323" i="32"/>
  <c r="B1507" i="32"/>
  <c r="B1346" i="32"/>
  <c r="B1041" i="32"/>
  <c r="B995" i="32"/>
  <c r="B602" i="32"/>
  <c r="B478" i="32"/>
  <c r="B326" i="32"/>
  <c r="B1605" i="32"/>
  <c r="B1484" i="32"/>
  <c r="B1478" i="32"/>
  <c r="B1472" i="32"/>
  <c r="B1074" i="32"/>
  <c r="B1059" i="32"/>
  <c r="B671" i="32"/>
  <c r="B598" i="32"/>
  <c r="B410" i="32"/>
  <c r="B394" i="32"/>
  <c r="B1720" i="32"/>
  <c r="B1389" i="32"/>
  <c r="B1065" i="32"/>
  <c r="B1051" i="32"/>
  <c r="B807" i="32"/>
  <c r="B714" i="32"/>
  <c r="B301" i="32"/>
  <c r="B123" i="32"/>
  <c r="B106" i="32"/>
  <c r="B99" i="32"/>
  <c r="B58" i="32"/>
  <c r="B6057" i="32"/>
  <c r="B5993" i="32"/>
  <c r="B5839" i="32"/>
  <c r="B5823" i="32"/>
  <c r="B122" i="32"/>
  <c r="B113" i="32"/>
  <c r="B110" i="32"/>
  <c r="B62" i="32"/>
  <c r="B52" i="32"/>
  <c r="B27" i="32"/>
  <c r="B6254" i="32"/>
  <c r="B5888" i="32"/>
  <c r="B5613" i="32"/>
  <c r="B5478" i="32"/>
  <c r="B5440" i="32"/>
  <c r="B105" i="32"/>
  <c r="B92" i="32"/>
  <c r="B5879" i="32"/>
  <c r="B5840" i="32"/>
  <c r="B5711" i="32"/>
  <c r="B5549" i="32"/>
  <c r="B5477" i="32"/>
  <c r="B5470" i="32"/>
  <c r="B5466" i="32"/>
  <c r="B5459" i="32"/>
  <c r="B5456" i="32"/>
  <c r="B5451" i="32"/>
  <c r="B5405" i="32"/>
  <c r="B5287" i="32"/>
  <c r="B5285" i="32"/>
  <c r="B5248" i="32"/>
  <c r="B5247" i="32"/>
  <c r="B5234" i="32"/>
  <c r="B5170" i="32"/>
  <c r="B5116" i="32"/>
  <c r="B117" i="32"/>
  <c r="B97" i="32"/>
  <c r="B90" i="32"/>
  <c r="B63" i="32"/>
  <c r="B47" i="32"/>
  <c r="B31" i="32"/>
  <c r="B25" i="32"/>
  <c r="B6102" i="32"/>
  <c r="B5915" i="32"/>
  <c r="B5862" i="32"/>
  <c r="B5650" i="32"/>
  <c r="B5443" i="32"/>
  <c r="B5439" i="32"/>
  <c r="B5304" i="32"/>
  <c r="B5251" i="32"/>
  <c r="B5246" i="32"/>
  <c r="B5198" i="32"/>
  <c r="B5196" i="32"/>
  <c r="B5194" i="32"/>
  <c r="B5165" i="32"/>
  <c r="B5095" i="32"/>
  <c r="B4983" i="32"/>
  <c r="B4841" i="32"/>
  <c r="B4790" i="32"/>
  <c r="B4786" i="32"/>
  <c r="B4760" i="32"/>
  <c r="B4757" i="32"/>
  <c r="B4733" i="32"/>
  <c r="B4731" i="32"/>
  <c r="B4621" i="32"/>
  <c r="B4619" i="32"/>
  <c r="B4562" i="32"/>
  <c r="B4558" i="32"/>
  <c r="B4417" i="32"/>
  <c r="B4413" i="32"/>
  <c r="B4319" i="32"/>
  <c r="B4206" i="32"/>
  <c r="B4203" i="32"/>
  <c r="B5061" i="32"/>
  <c r="B4836" i="32"/>
  <c r="B4798" i="32"/>
  <c r="B4792" i="32"/>
  <c r="B4756" i="32"/>
  <c r="B4751" i="32"/>
  <c r="B4716" i="32"/>
  <c r="B4712" i="32"/>
  <c r="B4594" i="32"/>
  <c r="B4556" i="32"/>
  <c r="B4416" i="32"/>
  <c r="B4407" i="32"/>
  <c r="B5064" i="32"/>
  <c r="B4884" i="32"/>
  <c r="B4789" i="32"/>
  <c r="B4785" i="32"/>
  <c r="B4759" i="32"/>
  <c r="B4755" i="32"/>
  <c r="B4727" i="32"/>
  <c r="B4723" i="32"/>
  <c r="B4630" i="32"/>
  <c r="B4604" i="32"/>
  <c r="B4603" i="32"/>
  <c r="B4394" i="32"/>
  <c r="B4312" i="32"/>
  <c r="B4184" i="32"/>
  <c r="B5018" i="32"/>
  <c r="B4823" i="32"/>
  <c r="B4795" i="32"/>
  <c r="B4788" i="32"/>
  <c r="B4780" i="32"/>
  <c r="B4765" i="32"/>
  <c r="B4758" i="32"/>
  <c r="B4749" i="32"/>
  <c r="B4725" i="32"/>
  <c r="B4718" i="32"/>
  <c r="B4610" i="32"/>
  <c r="B4570" i="32"/>
  <c r="B4563" i="32"/>
  <c r="B4515" i="32"/>
  <c r="B4412" i="32"/>
  <c r="B4408" i="32"/>
  <c r="B4256" i="32"/>
  <c r="B4208" i="32"/>
  <c r="B3917" i="32"/>
  <c r="B4103" i="32"/>
  <c r="B4040" i="32"/>
  <c r="B4027" i="32"/>
  <c r="B3961" i="32"/>
  <c r="B3958" i="32"/>
  <c r="B3913" i="32"/>
  <c r="B3908" i="32"/>
  <c r="B3850" i="32"/>
  <c r="B3835" i="32"/>
  <c r="B3832" i="32"/>
  <c r="B3826" i="32"/>
  <c r="B3916" i="32"/>
  <c r="B4080" i="32"/>
  <c r="B3944" i="32"/>
  <c r="B3941" i="32"/>
  <c r="B3841" i="32"/>
  <c r="B4124" i="32"/>
  <c r="B3987" i="32"/>
  <c r="B3978" i="32"/>
  <c r="B3956" i="32"/>
  <c r="B3947" i="32"/>
  <c r="B3929" i="32"/>
  <c r="B3907" i="32"/>
  <c r="B3870" i="32"/>
  <c r="B3866" i="32"/>
  <c r="B3858" i="32"/>
  <c r="B3854" i="32"/>
  <c r="B3834" i="32"/>
  <c r="B3831" i="32"/>
  <c r="B4131" i="32"/>
  <c r="B4003" i="32"/>
  <c r="B3930" i="32"/>
  <c r="B3922" i="32"/>
  <c r="B3871" i="32"/>
  <c r="B3863" i="32"/>
  <c r="B3860" i="32"/>
  <c r="B3853" i="32"/>
  <c r="B3833" i="32"/>
  <c r="B3827" i="32"/>
  <c r="B3776" i="32"/>
  <c r="B3741" i="32"/>
  <c r="B3709" i="32"/>
  <c r="B3675" i="32"/>
  <c r="B3636" i="32"/>
  <c r="B3611" i="32"/>
  <c r="B3581" i="32"/>
  <c r="B3559" i="32"/>
  <c r="B3538" i="32"/>
  <c r="B3515" i="32"/>
  <c r="B3488" i="32"/>
  <c r="B3467" i="32"/>
  <c r="B3444" i="32"/>
  <c r="B3432" i="32"/>
  <c r="B3431" i="32"/>
  <c r="B3428" i="32"/>
  <c r="B3427" i="32"/>
  <c r="B3426" i="32"/>
  <c r="B3423" i="32"/>
  <c r="B3422" i="32"/>
  <c r="B3418" i="32"/>
  <c r="B3416" i="32"/>
  <c r="B3415" i="32"/>
  <c r="B3412" i="32"/>
  <c r="B3411" i="32"/>
  <c r="B3410" i="32"/>
  <c r="B3407" i="32"/>
  <c r="B3406" i="32"/>
  <c r="B3402" i="32"/>
  <c r="B3400" i="32"/>
  <c r="B3399" i="32"/>
  <c r="B3396" i="32"/>
  <c r="B3395" i="32"/>
  <c r="B3394" i="32"/>
  <c r="B3391" i="32"/>
  <c r="B3390" i="32"/>
  <c r="B3386" i="32"/>
  <c r="B3375" i="32"/>
  <c r="B3352" i="32"/>
  <c r="B3333" i="32"/>
  <c r="B3316" i="32"/>
  <c r="B3299" i="32"/>
  <c r="B3283" i="32"/>
  <c r="B3263" i="32"/>
  <c r="B3246" i="32"/>
  <c r="B3231" i="32"/>
  <c r="B3230" i="32"/>
  <c r="B3215" i="32"/>
  <c r="B3213" i="32"/>
  <c r="B3198" i="32"/>
  <c r="B3196" i="32"/>
  <c r="B3181" i="32"/>
  <c r="B3180" i="32"/>
  <c r="B3165" i="32"/>
  <c r="B3163" i="32"/>
  <c r="B3148" i="32"/>
  <c r="B3143" i="32"/>
  <c r="B3131" i="32"/>
  <c r="B3127" i="32"/>
  <c r="B3115" i="32"/>
  <c r="B3110" i="32"/>
  <c r="B3095" i="32"/>
  <c r="B3093" i="32"/>
  <c r="B3078" i="32"/>
  <c r="B3077" i="32"/>
  <c r="B3062" i="32"/>
  <c r="B3060" i="32"/>
  <c r="B3045" i="32"/>
  <c r="B3043" i="32"/>
  <c r="B3028" i="32"/>
  <c r="B3027" i="32"/>
  <c r="B3012" i="32"/>
  <c r="B3007" i="32"/>
  <c r="B2995" i="32"/>
  <c r="B2990" i="32"/>
  <c r="B2975" i="32"/>
  <c r="B2974" i="32"/>
  <c r="B2959" i="32"/>
  <c r="B2957" i="32"/>
  <c r="B2942" i="32"/>
  <c r="B2940" i="32"/>
  <c r="B2925" i="32"/>
  <c r="B2924" i="32"/>
  <c r="B2909" i="32"/>
  <c r="B2907" i="32"/>
  <c r="B2892" i="32"/>
  <c r="B2889" i="32"/>
  <c r="B2883" i="32"/>
  <c r="B2881" i="32"/>
  <c r="B2875" i="32"/>
  <c r="B2867" i="32"/>
  <c r="B2865" i="32"/>
  <c r="B2864" i="32"/>
  <c r="B2863" i="32"/>
  <c r="B2861" i="32"/>
  <c r="B2860" i="32"/>
  <c r="B2859" i="32"/>
  <c r="B2857" i="32"/>
  <c r="B2856" i="32"/>
  <c r="B2855" i="32"/>
  <c r="B2853" i="32"/>
  <c r="B2852" i="32"/>
  <c r="B2851" i="32"/>
  <c r="B2843" i="32"/>
  <c r="B2842" i="32"/>
  <c r="B2826" i="32"/>
  <c r="B2822" i="32"/>
  <c r="B2806" i="32"/>
  <c r="B2805" i="32"/>
  <c r="B2790" i="32"/>
  <c r="B2789" i="32"/>
  <c r="B2773" i="32"/>
  <c r="B2772" i="32"/>
  <c r="B2756" i="32"/>
  <c r="B2755" i="32"/>
  <c r="B2740" i="32"/>
  <c r="B2739" i="32"/>
  <c r="B2736" i="32"/>
  <c r="B2735" i="32"/>
  <c r="B2732" i="32"/>
  <c r="B2731" i="32"/>
  <c r="B2728" i="32"/>
  <c r="B2727" i="32"/>
  <c r="B2716" i="32"/>
  <c r="B2715" i="32"/>
  <c r="B2707" i="32"/>
  <c r="B2696" i="32"/>
  <c r="B2688" i="32"/>
  <c r="B2675" i="32"/>
  <c r="B2674" i="32"/>
  <c r="B2671" i="32"/>
  <c r="B2670" i="32"/>
  <c r="B2662" i="32"/>
  <c r="B2659" i="32"/>
  <c r="B2658" i="32"/>
  <c r="B2655" i="32"/>
  <c r="B2646" i="32"/>
  <c r="B2638" i="32"/>
  <c r="B2635" i="32"/>
  <c r="B2634" i="32"/>
  <c r="B2630" i="32"/>
  <c r="B2611" i="32"/>
  <c r="B2610" i="32"/>
  <c r="B2607" i="32"/>
  <c r="B2606" i="32"/>
  <c r="B2603" i="32"/>
  <c r="B2602" i="32"/>
  <c r="B2599" i="32"/>
  <c r="B2595" i="32"/>
  <c r="B2586" i="32"/>
  <c r="B2578" i="32"/>
  <c r="B2562" i="32"/>
  <c r="B2561" i="32"/>
  <c r="B2545" i="32"/>
  <c r="B2541" i="32"/>
  <c r="B2529" i="32"/>
  <c r="B2525" i="32"/>
  <c r="B2509" i="32"/>
  <c r="B2508" i="32"/>
  <c r="B2492" i="32"/>
  <c r="B2491" i="32"/>
  <c r="B2477" i="32"/>
  <c r="B2476" i="32"/>
  <c r="B2465" i="32"/>
  <c r="B2461" i="32"/>
  <c r="B2450" i="32"/>
  <c r="B2449" i="32"/>
  <c r="B2435" i="32"/>
  <c r="B2434" i="32"/>
  <c r="B2420" i="32"/>
  <c r="B2419" i="32"/>
  <c r="B2405" i="32"/>
  <c r="B2403" i="32"/>
  <c r="B2389" i="32"/>
  <c r="B2388" i="32"/>
  <c r="B2377" i="32"/>
  <c r="B2373" i="32"/>
  <c r="B2362" i="32"/>
  <c r="B2361" i="32"/>
  <c r="B2347" i="32"/>
  <c r="B2346" i="32"/>
  <c r="B2339" i="32"/>
  <c r="B2331" i="32"/>
  <c r="B6401" i="32"/>
  <c r="B6390" i="32"/>
  <c r="B6387" i="32"/>
  <c r="B6386" i="32"/>
  <c r="B6385" i="32"/>
  <c r="B6383" i="32"/>
  <c r="B6382" i="32"/>
  <c r="B6381" i="32"/>
  <c r="B6379" i="32"/>
  <c r="B6378" i="32"/>
  <c r="B6377" i="32"/>
  <c r="B6375" i="32"/>
  <c r="B6374" i="32"/>
  <c r="B6373" i="32"/>
  <c r="B6371" i="32"/>
  <c r="B6370" i="32"/>
  <c r="B6369" i="32"/>
  <c r="B6367" i="32"/>
  <c r="B6366" i="32"/>
  <c r="B6365" i="32"/>
  <c r="B6363" i="32"/>
  <c r="B6362" i="32"/>
  <c r="B6361" i="32"/>
  <c r="B6359" i="32"/>
  <c r="B6358" i="32"/>
  <c r="B6357" i="32"/>
  <c r="B6355" i="32"/>
  <c r="B6354" i="32"/>
  <c r="B6353" i="32"/>
  <c r="B6351" i="32"/>
  <c r="B6350" i="32"/>
  <c r="B6349" i="32"/>
  <c r="B6347" i="32"/>
  <c r="B6346" i="32"/>
  <c r="B6345" i="32"/>
  <c r="B6343" i="32"/>
  <c r="B6342" i="32"/>
  <c r="B6341" i="32"/>
  <c r="B6339" i="32"/>
  <c r="B6338" i="32"/>
  <c r="B6337" i="32"/>
  <c r="B6335" i="32"/>
  <c r="B6334" i="32"/>
  <c r="B6333" i="32"/>
  <c r="B6331" i="32"/>
  <c r="B6330" i="32"/>
  <c r="B6329" i="32"/>
  <c r="B6327" i="32"/>
  <c r="B6326" i="32"/>
  <c r="B6325" i="32"/>
  <c r="B6323" i="32"/>
  <c r="B6322" i="32"/>
  <c r="B6321" i="32"/>
  <c r="B6319" i="32"/>
  <c r="B6318" i="32"/>
  <c r="B6317" i="32"/>
  <c r="B6315" i="32"/>
  <c r="B6314" i="32"/>
  <c r="B6313" i="32"/>
  <c r="B6311" i="32"/>
  <c r="B6310" i="32"/>
  <c r="B6309" i="32"/>
  <c r="B6307" i="32"/>
  <c r="B6306" i="32"/>
  <c r="B6305" i="32"/>
  <c r="B6303" i="32"/>
  <c r="B6302" i="32"/>
  <c r="B6301" i="32"/>
  <c r="B6299" i="32"/>
  <c r="B6298" i="32"/>
  <c r="B6297" i="32"/>
  <c r="B6295" i="32"/>
  <c r="B6294" i="32"/>
  <c r="B6293" i="32"/>
  <c r="B6291" i="32"/>
  <c r="B6290" i="32"/>
  <c r="B6289" i="32"/>
  <c r="B6287" i="32"/>
  <c r="B6286" i="32"/>
  <c r="B6285" i="32"/>
  <c r="B6281" i="32"/>
  <c r="B6280" i="32"/>
  <c r="B6266" i="32"/>
  <c r="B6265" i="32"/>
  <c r="B6460" i="32"/>
  <c r="B6459" i="32"/>
  <c r="B6455" i="32"/>
  <c r="B6454" i="32"/>
  <c r="B6443" i="32"/>
  <c r="B6438" i="32"/>
  <c r="B6427" i="32"/>
  <c r="B6423" i="32"/>
  <c r="B6412" i="32"/>
  <c r="B6411" i="32"/>
  <c r="J13" i="32"/>
  <c r="J11" i="32"/>
  <c r="J15" i="32"/>
  <c r="Z15" i="32" s="1"/>
  <c r="J16" i="32"/>
  <c r="Z16" i="32" s="1"/>
  <c r="J8" i="32"/>
  <c r="I13" i="32"/>
  <c r="I11" i="32"/>
  <c r="I10" i="32"/>
  <c r="I15" i="32"/>
  <c r="I16" i="32"/>
  <c r="I8" i="32"/>
  <c r="H13" i="32"/>
  <c r="H11" i="32"/>
  <c r="H10" i="32"/>
  <c r="H15" i="32"/>
  <c r="H16" i="32"/>
  <c r="H8" i="32"/>
  <c r="G13" i="32"/>
  <c r="G11" i="32"/>
  <c r="G10" i="32"/>
  <c r="G15" i="32"/>
  <c r="G16" i="32"/>
  <c r="G8" i="32"/>
  <c r="F13" i="32"/>
  <c r="AA13" i="32" s="1"/>
  <c r="F11" i="32"/>
  <c r="AA11" i="32" s="1"/>
  <c r="F10" i="32"/>
  <c r="AA10" i="32" s="1"/>
  <c r="F15" i="32"/>
  <c r="AA15" i="32" s="1"/>
  <c r="F16" i="32"/>
  <c r="AA16" i="32" s="1"/>
  <c r="F8" i="32"/>
  <c r="AA8" i="32" s="1"/>
  <c r="E5" i="24"/>
  <c r="E6" i="24"/>
  <c r="E7" i="24"/>
  <c r="E8" i="24"/>
  <c r="B3251" i="32" l="1"/>
  <c r="B3268" i="32"/>
  <c r="B3284" i="32"/>
  <c r="B3301" i="32"/>
  <c r="B3318" i="32"/>
  <c r="B3334" i="32"/>
  <c r="B3355" i="32"/>
  <c r="B3381" i="32"/>
  <c r="B3445" i="32"/>
  <c r="B3472" i="32"/>
  <c r="B3493" i="32"/>
  <c r="B3516" i="32"/>
  <c r="B3539" i="32"/>
  <c r="B3560" i="32"/>
  <c r="B3583" i="32"/>
  <c r="B3612" i="32"/>
  <c r="B3645" i="32"/>
  <c r="B3677" i="32"/>
  <c r="B3711" i="32"/>
  <c r="B3743" i="32"/>
  <c r="B3788" i="32"/>
  <c r="B3932" i="32"/>
  <c r="B4007" i="32"/>
  <c r="B3747" i="32"/>
  <c r="B4009" i="32"/>
  <c r="B4166" i="32"/>
  <c r="B4095" i="32"/>
  <c r="B4187" i="32"/>
  <c r="B4529" i="32"/>
  <c r="B4633" i="32"/>
  <c r="B4869" i="32"/>
  <c r="B5065" i="32"/>
  <c r="B4315" i="32"/>
  <c r="B4422" i="32"/>
  <c r="B4572" i="32"/>
  <c r="B4888" i="32"/>
  <c r="B5080" i="32"/>
  <c r="B4375" i="32"/>
  <c r="B4672" i="32"/>
  <c r="B4326" i="32"/>
  <c r="B5024" i="32"/>
  <c r="B5117" i="32"/>
  <c r="B5176" i="32"/>
  <c r="B5710" i="32"/>
  <c r="B6165" i="32"/>
  <c r="B5128" i="32"/>
  <c r="B5235" i="32"/>
  <c r="B5407" i="32"/>
  <c r="B5583" i="32"/>
  <c r="B5742" i="32"/>
  <c r="B5918" i="32"/>
  <c r="B6138" i="32"/>
  <c r="B5676" i="32"/>
  <c r="B5973" i="32"/>
  <c r="B5835" i="32"/>
  <c r="B6068" i="32"/>
  <c r="B350" i="32"/>
  <c r="B816" i="32"/>
  <c r="B1408" i="32"/>
  <c r="B1749" i="32"/>
  <c r="B502" i="32"/>
  <c r="B1155" i="32"/>
  <c r="B1699" i="32"/>
  <c r="B520" i="32"/>
  <c r="B1021" i="32"/>
  <c r="B431" i="32"/>
  <c r="B738" i="32"/>
  <c r="B1399" i="32"/>
  <c r="B2084" i="32"/>
  <c r="B2023" i="32"/>
  <c r="B2057" i="32"/>
  <c r="B6413" i="32"/>
  <c r="B6429" i="32"/>
  <c r="B6444" i="32"/>
  <c r="B6267" i="32"/>
  <c r="B6282" i="32"/>
  <c r="B6392" i="32"/>
  <c r="B2326" i="32"/>
  <c r="B2348" i="32"/>
  <c r="B2363" i="32"/>
  <c r="B2378" i="32"/>
  <c r="B2394" i="32"/>
  <c r="B2409" i="32"/>
  <c r="B2421" i="32"/>
  <c r="B2436" i="32"/>
  <c r="B2451" i="32"/>
  <c r="B2466" i="32"/>
  <c r="B2481" i="32"/>
  <c r="B2497" i="32"/>
  <c r="B2514" i="32"/>
  <c r="B2530" i="32"/>
  <c r="B2547" i="32"/>
  <c r="B2564" i="32"/>
  <c r="B2579" i="32"/>
  <c r="B2614" i="32"/>
  <c r="B2639" i="32"/>
  <c r="B2663" i="32"/>
  <c r="B2699" i="32"/>
  <c r="B2741" i="32"/>
  <c r="B2758" i="32"/>
  <c r="B2778" i="32"/>
  <c r="B2794" i="32"/>
  <c r="B2811" i="32"/>
  <c r="B2828" i="32"/>
  <c r="B2844" i="32"/>
  <c r="B2893" i="32"/>
  <c r="B2910" i="32"/>
  <c r="B2926" i="32"/>
  <c r="B2943" i="32"/>
  <c r="B2963" i="32"/>
  <c r="B2979" i="32"/>
  <c r="B2996" i="32"/>
  <c r="B3013" i="32"/>
  <c r="B3029" i="32"/>
  <c r="B3046" i="32"/>
  <c r="B3063" i="32"/>
  <c r="B3079" i="32"/>
  <c r="B3099" i="32"/>
  <c r="B3116" i="32"/>
  <c r="B3132" i="32"/>
  <c r="B3149" i="32"/>
  <c r="B3166" i="32"/>
  <c r="B3182" i="32"/>
  <c r="B3199" i="32"/>
  <c r="B3219" i="32"/>
  <c r="B3235" i="32"/>
  <c r="B3252" i="32"/>
  <c r="B3269" i="32"/>
  <c r="B3285" i="32"/>
  <c r="B3302" i="32"/>
  <c r="B3319" i="32"/>
  <c r="B3335" i="32"/>
  <c r="B3360" i="32"/>
  <c r="B3383" i="32"/>
  <c r="B3452" i="32"/>
  <c r="B3474" i="32"/>
  <c r="B3496" i="32"/>
  <c r="B3519" i="32"/>
  <c r="B3540" i="32"/>
  <c r="B3563" i="32"/>
  <c r="B3591" i="32"/>
  <c r="B3615" i="32"/>
  <c r="B3647" i="32"/>
  <c r="B3679" i="32"/>
  <c r="B3717" i="32"/>
  <c r="B3808" i="32"/>
  <c r="B4030" i="32"/>
  <c r="B3751" i="32"/>
  <c r="B3923" i="32"/>
  <c r="B4148" i="32"/>
  <c r="B4288" i="32"/>
  <c r="B4655" i="32"/>
  <c r="B4874" i="32"/>
  <c r="B5079" i="32"/>
  <c r="B4325" i="32"/>
  <c r="B4438" i="32"/>
  <c r="B4899" i="32"/>
  <c r="B4219" i="32"/>
  <c r="B4877" i="32"/>
  <c r="B4421" i="32"/>
  <c r="B5028" i="32"/>
  <c r="B5122" i="32"/>
  <c r="B5351" i="32"/>
  <c r="B5484" i="32"/>
  <c r="B5715" i="32"/>
  <c r="B5919" i="32"/>
  <c r="B6171" i="32"/>
  <c r="B55" i="32"/>
  <c r="B5130" i="32"/>
  <c r="B5172" i="32"/>
  <c r="B5300" i="32"/>
  <c r="B5428" i="32"/>
  <c r="B5591" i="32"/>
  <c r="B5754" i="32"/>
  <c r="B5932" i="32"/>
  <c r="B6153" i="32"/>
  <c r="B143" i="32"/>
  <c r="B5681" i="32"/>
  <c r="B5982" i="32"/>
  <c r="B6152" i="32"/>
  <c r="B362" i="32"/>
  <c r="B633" i="32"/>
  <c r="B884" i="32"/>
  <c r="B1108" i="32"/>
  <c r="B176" i="32"/>
  <c r="B534" i="32"/>
  <c r="B839" i="32"/>
  <c r="B1170" i="32"/>
  <c r="B1728" i="32"/>
  <c r="B246" i="32"/>
  <c r="B532" i="32"/>
  <c r="B746" i="32"/>
  <c r="B1563" i="32"/>
  <c r="B2071" i="32"/>
  <c r="B6415" i="32"/>
  <c r="B6430" i="32"/>
  <c r="B6445" i="32"/>
  <c r="B6271" i="32"/>
  <c r="B6283" i="32"/>
  <c r="B6393" i="32"/>
  <c r="B2334" i="32"/>
  <c r="B2349" i="32"/>
  <c r="B2364" i="32"/>
  <c r="B2380" i="32"/>
  <c r="B2395" i="32"/>
  <c r="B2410" i="32"/>
  <c r="B2425" i="32"/>
  <c r="B2437" i="32"/>
  <c r="B2452" i="32"/>
  <c r="B2467" i="32"/>
  <c r="B2483" i="32"/>
  <c r="B2498" i="32"/>
  <c r="B2515" i="32"/>
  <c r="B2531" i="32"/>
  <c r="B2548" i="32"/>
  <c r="B2565" i="32"/>
  <c r="B2598" i="32"/>
  <c r="B2623" i="32"/>
  <c r="B2631" i="32"/>
  <c r="B2683" i="32"/>
  <c r="B2700" i="32"/>
  <c r="B2708" i="32"/>
  <c r="B2724" i="32"/>
  <c r="B2742" i="32"/>
  <c r="B2762" i="32"/>
  <c r="B2779" i="32"/>
  <c r="B2795" i="32"/>
  <c r="B2812" i="32"/>
  <c r="B2829" i="32"/>
  <c r="B2868" i="32"/>
  <c r="B2876" i="32"/>
  <c r="B2895" i="32"/>
  <c r="B2911" i="32"/>
  <c r="B2931" i="32"/>
  <c r="B2948" i="32"/>
  <c r="B2964" i="32"/>
  <c r="B2981" i="32"/>
  <c r="B2998" i="32"/>
  <c r="B3014" i="32"/>
  <c r="B3031" i="32"/>
  <c r="B3051" i="32"/>
  <c r="B3067" i="32"/>
  <c r="B3084" i="32"/>
  <c r="B3101" i="32"/>
  <c r="B3117" i="32"/>
  <c r="B3134" i="32"/>
  <c r="B3151" i="32"/>
  <c r="B3167" i="32"/>
  <c r="B3187" i="32"/>
  <c r="B3204" i="32"/>
  <c r="B3220" i="32"/>
  <c r="B3237" i="32"/>
  <c r="B3254" i="32"/>
  <c r="B3270" i="32"/>
  <c r="B3287" i="32"/>
  <c r="B3307" i="32"/>
  <c r="B3323" i="32"/>
  <c r="B3340" i="32"/>
  <c r="B3363" i="32"/>
  <c r="B3384" i="32"/>
  <c r="B3453" i="32"/>
  <c r="B3475" i="32"/>
  <c r="B3498" i="32"/>
  <c r="B3520" i="32"/>
  <c r="B3541" i="32"/>
  <c r="B3568" i="32"/>
  <c r="B3592" i="32"/>
  <c r="B3616" i="32"/>
  <c r="B3653" i="32"/>
  <c r="B3688" i="32"/>
  <c r="B3720" i="32"/>
  <c r="B3818" i="32"/>
  <c r="B3891" i="32"/>
  <c r="B4037" i="32"/>
  <c r="B3757" i="32"/>
  <c r="B4019" i="32"/>
  <c r="B3975" i="32"/>
  <c r="B4089" i="32"/>
  <c r="B4192" i="32"/>
  <c r="B4302" i="32"/>
  <c r="B4810" i="32"/>
  <c r="B4886" i="32"/>
  <c r="B4485" i="32"/>
  <c r="B4944" i="32"/>
  <c r="B4223" i="32"/>
  <c r="B4589" i="32"/>
  <c r="B4898" i="32"/>
  <c r="B4461" i="32"/>
  <c r="B4875" i="32"/>
  <c r="B5039" i="32"/>
  <c r="B5137" i="32"/>
  <c r="B5180" i="32"/>
  <c r="B5262" i="32"/>
  <c r="B5354" i="32"/>
  <c r="B5488" i="32"/>
  <c r="B5724" i="32"/>
  <c r="B5997" i="32"/>
  <c r="B6182" i="32"/>
  <c r="B5208" i="32"/>
  <c r="B5301" i="32"/>
  <c r="B5615" i="32"/>
  <c r="B5791" i="32"/>
  <c r="B5975" i="32"/>
  <c r="B6200" i="32"/>
  <c r="B4172" i="32"/>
  <c r="B5483" i="32"/>
  <c r="B5746" i="32"/>
  <c r="B6063" i="32"/>
  <c r="B5887" i="32"/>
  <c r="B6162" i="32"/>
  <c r="B422" i="32"/>
  <c r="B678" i="32"/>
  <c r="B890" i="32"/>
  <c r="B1131" i="32"/>
  <c r="B206" i="32"/>
  <c r="B893" i="32"/>
  <c r="B1209" i="32"/>
  <c r="B167" i="32"/>
  <c r="B625" i="32"/>
  <c r="B1122" i="32"/>
  <c r="B260" i="32"/>
  <c r="B545" i="32"/>
  <c r="B832" i="32"/>
  <c r="B1117" i="32"/>
  <c r="B2170" i="32"/>
  <c r="B2255" i="32"/>
  <c r="B2207" i="32"/>
  <c r="B2342" i="32"/>
  <c r="B2396" i="32"/>
  <c r="B2441" i="32"/>
  <c r="B2484" i="32"/>
  <c r="B2533" i="32"/>
  <c r="B2642" i="32"/>
  <c r="B2764" i="32"/>
  <c r="B2814" i="32"/>
  <c r="B2915" i="32"/>
  <c r="B2965" i="32"/>
  <c r="B3015" i="32"/>
  <c r="B3052" i="32"/>
  <c r="B3102" i="32"/>
  <c r="B3155" i="32"/>
  <c r="B3205" i="32"/>
  <c r="B3255" i="32"/>
  <c r="B3308" i="32"/>
  <c r="B3364" i="32"/>
  <c r="B3434" i="32"/>
  <c r="B3504" i="32"/>
  <c r="B3571" i="32"/>
  <c r="B3656" i="32"/>
  <c r="B4082" i="32"/>
  <c r="B4059" i="32"/>
  <c r="B3771" i="32"/>
  <c r="B4593" i="32"/>
  <c r="B4186" i="32"/>
  <c r="B4957" i="32"/>
  <c r="B4470" i="32"/>
  <c r="B5081" i="32"/>
  <c r="B5205" i="32"/>
  <c r="B5780" i="32"/>
  <c r="B5209" i="32"/>
  <c r="B5322" i="32"/>
  <c r="B5990" i="32"/>
  <c r="B5489" i="32"/>
  <c r="B6071" i="32"/>
  <c r="B200" i="32"/>
  <c r="B980" i="32"/>
  <c r="B1224" i="32"/>
  <c r="B706" i="32"/>
  <c r="B1127" i="32"/>
  <c r="B1899" i="32"/>
  <c r="B6435" i="32"/>
  <c r="B6273" i="32"/>
  <c r="B6398" i="32"/>
  <c r="B2370" i="32"/>
  <c r="B2412" i="32"/>
  <c r="B2442" i="32"/>
  <c r="B2485" i="32"/>
  <c r="B2537" i="32"/>
  <c r="B2591" i="32"/>
  <c r="B2748" i="32"/>
  <c r="B2781" i="32"/>
  <c r="B2834" i="32"/>
  <c r="B2934" i="32"/>
  <c r="B2967" i="32"/>
  <c r="B3020" i="32"/>
  <c r="B3070" i="32"/>
  <c r="B3123" i="32"/>
  <c r="B3156" i="32"/>
  <c r="B3206" i="32"/>
  <c r="B3259" i="32"/>
  <c r="B3309" i="32"/>
  <c r="B3344" i="32"/>
  <c r="B3456" i="32"/>
  <c r="B3527" i="32"/>
  <c r="B3600" i="32"/>
  <c r="B3658" i="32"/>
  <c r="B3745" i="32"/>
  <c r="B4088" i="32"/>
  <c r="B4071" i="32"/>
  <c r="B3775" i="32"/>
  <c r="B4228" i="32"/>
  <c r="B4453" i="32"/>
  <c r="B4194" i="32"/>
  <c r="B4501" i="32"/>
  <c r="B4386" i="32"/>
  <c r="B4675" i="32"/>
  <c r="B4918" i="32"/>
  <c r="B5142" i="32"/>
  <c r="B5283" i="32"/>
  <c r="B5785" i="32"/>
  <c r="B5261" i="32"/>
  <c r="B5496" i="32"/>
  <c r="B6029" i="32"/>
  <c r="B5552" i="32"/>
  <c r="B6157" i="32"/>
  <c r="B211" i="32"/>
  <c r="B952" i="32"/>
  <c r="B1886" i="32"/>
  <c r="B2262" i="32"/>
  <c r="B6421" i="32"/>
  <c r="B6275" i="32"/>
  <c r="B2356" i="32"/>
  <c r="B2386" i="32"/>
  <c r="B2428" i="32"/>
  <c r="B2474" i="32"/>
  <c r="B2522" i="32"/>
  <c r="B2618" i="32"/>
  <c r="B2703" i="32"/>
  <c r="B2750" i="32"/>
  <c r="B2786" i="32"/>
  <c r="B2836" i="32"/>
  <c r="B2901" i="32"/>
  <c r="B2951" i="32"/>
  <c r="B3004" i="32"/>
  <c r="B3071" i="32"/>
  <c r="B3124" i="32"/>
  <c r="B3157" i="32"/>
  <c r="B3174" i="32"/>
  <c r="B3191" i="32"/>
  <c r="B3227" i="32"/>
  <c r="B3244" i="32"/>
  <c r="B3260" i="32"/>
  <c r="B3277" i="32"/>
  <c r="B3294" i="32"/>
  <c r="B3310" i="32"/>
  <c r="B3327" i="32"/>
  <c r="B3349" i="32"/>
  <c r="B3371" i="32"/>
  <c r="B3440" i="32"/>
  <c r="B3463" i="32"/>
  <c r="B3485" i="32"/>
  <c r="B3507" i="32"/>
  <c r="B3530" i="32"/>
  <c r="B3552" i="32"/>
  <c r="B3573" i="32"/>
  <c r="B3602" i="32"/>
  <c r="B3632" i="32"/>
  <c r="B3667" i="32"/>
  <c r="B3699" i="32"/>
  <c r="B3732" i="32"/>
  <c r="B3750" i="32"/>
  <c r="B4093" i="32"/>
  <c r="B3819" i="32"/>
  <c r="B3892" i="32"/>
  <c r="B4115" i="32"/>
  <c r="B4023" i="32"/>
  <c r="B3786" i="32"/>
  <c r="B3995" i="32"/>
  <c r="B4146" i="32"/>
  <c r="B4237" i="32"/>
  <c r="B4467" i="32"/>
  <c r="B4601" i="32"/>
  <c r="B4694" i="32"/>
  <c r="B5002" i="32"/>
  <c r="B4221" i="32"/>
  <c r="B4392" i="32"/>
  <c r="B5008" i="32"/>
  <c r="B4491" i="32"/>
  <c r="B4976" i="32"/>
  <c r="B4278" i="32"/>
  <c r="B4517" i="32"/>
  <c r="B4929" i="32"/>
  <c r="B5155" i="32"/>
  <c r="B5408" i="32"/>
  <c r="B5560" i="32"/>
  <c r="B6086" i="32"/>
  <c r="B5156" i="32"/>
  <c r="B5221" i="32"/>
  <c r="B5273" i="32"/>
  <c r="B5366" i="32"/>
  <c r="B5506" i="32"/>
  <c r="B5667" i="32"/>
  <c r="B5847" i="32"/>
  <c r="B6044" i="32"/>
  <c r="B5402" i="32"/>
  <c r="B5554" i="32"/>
  <c r="B6161" i="32"/>
  <c r="B5988" i="32"/>
  <c r="B288" i="32"/>
  <c r="B527" i="32"/>
  <c r="B1275" i="32"/>
  <c r="B386" i="32"/>
  <c r="B1340" i="32"/>
  <c r="B838" i="32"/>
  <c r="B613" i="32"/>
  <c r="B967" i="32"/>
  <c r="B1192" i="32"/>
  <c r="B1759" i="32"/>
  <c r="Z12" i="32"/>
  <c r="K11" i="32"/>
  <c r="AB11" i="32" s="1"/>
  <c r="L11" i="32"/>
  <c r="B2360" i="32"/>
  <c r="B2352" i="32"/>
  <c r="B2345" i="32"/>
  <c r="B2341" i="32"/>
  <c r="B2337" i="32"/>
  <c r="B2333" i="32"/>
  <c r="B2329" i="32"/>
  <c r="B6405" i="32"/>
  <c r="B6397" i="32"/>
  <c r="B6389" i="32"/>
  <c r="B6278" i="32"/>
  <c r="B6270" i="32"/>
  <c r="B6262" i="32"/>
  <c r="B6458" i="32"/>
  <c r="B6450" i="32"/>
  <c r="B6442" i="32"/>
  <c r="B6434" i="32"/>
  <c r="B6426" i="32"/>
  <c r="B6418" i="32"/>
  <c r="B6410" i="32"/>
  <c r="B908" i="32"/>
  <c r="B5765" i="32"/>
  <c r="B5148" i="32"/>
  <c r="B5877" i="32"/>
  <c r="B5678" i="32"/>
  <c r="B5381" i="32"/>
  <c r="B5053" i="32"/>
  <c r="B4889" i="32"/>
  <c r="B4489" i="32"/>
  <c r="B4998" i="32"/>
  <c r="B4385" i="32"/>
  <c r="B4973" i="32"/>
  <c r="B4516" i="32"/>
  <c r="B4339" i="32"/>
  <c r="B4974" i="32"/>
  <c r="B4701" i="32"/>
  <c r="B4543" i="32"/>
  <c r="B4269" i="32"/>
  <c r="B4053" i="32"/>
  <c r="B3800" i="32"/>
  <c r="B4045" i="32"/>
  <c r="B4087" i="32"/>
  <c r="B3934" i="32"/>
  <c r="B3762" i="32"/>
  <c r="B3763" i="32"/>
  <c r="B3701" i="32"/>
  <c r="B3648" i="32"/>
  <c r="B2235" i="32"/>
  <c r="B2180" i="32"/>
  <c r="B1984" i="32"/>
  <c r="B2102" i="32"/>
  <c r="B1988" i="32"/>
  <c r="B2290" i="32"/>
  <c r="B2001" i="32"/>
  <c r="B1707" i="32"/>
  <c r="B1432" i="32"/>
  <c r="B1214" i="32"/>
  <c r="B869" i="32"/>
  <c r="B702" i="32"/>
  <c r="B565" i="32"/>
  <c r="B365" i="32"/>
  <c r="B174" i="32"/>
  <c r="B1238" i="32"/>
  <c r="B646" i="32"/>
  <c r="B388" i="32"/>
  <c r="B1755" i="32"/>
  <c r="B1253" i="32"/>
  <c r="B1102" i="32"/>
  <c r="B925" i="32"/>
  <c r="B693" i="32"/>
  <c r="B340" i="32"/>
  <c r="B1765" i="32"/>
  <c r="B1327" i="32"/>
  <c r="B1153" i="32"/>
  <c r="B930" i="32"/>
  <c r="B764" i="32"/>
  <c r="B648" i="32"/>
  <c r="B557" i="32"/>
  <c r="B383" i="32"/>
  <c r="B151" i="32"/>
  <c r="B6190" i="32"/>
  <c r="B6010" i="32"/>
  <c r="B5849" i="32"/>
  <c r="B6189" i="32"/>
  <c r="B6000" i="32"/>
  <c r="B5698" i="32"/>
  <c r="B5572" i="32"/>
  <c r="B5359" i="32"/>
  <c r="B6228" i="32"/>
  <c r="B6111" i="32"/>
  <c r="B6001" i="32"/>
  <c r="B5893" i="32"/>
  <c r="B5821" i="32"/>
  <c r="B5677" i="32"/>
  <c r="B5598" i="32"/>
  <c r="B5517" i="32"/>
  <c r="B6208" i="32"/>
  <c r="B6043" i="32"/>
  <c r="B5744" i="32"/>
  <c r="B5516" i="32"/>
  <c r="B5294" i="32"/>
  <c r="B5230" i="32"/>
  <c r="B5190" i="32"/>
  <c r="B5147" i="32"/>
  <c r="B5104" i="32"/>
  <c r="B4996" i="32"/>
  <c r="B4294" i="32"/>
  <c r="B4920" i="32"/>
  <c r="B4513" i="32"/>
  <c r="B4293" i="32"/>
  <c r="B4915" i="32"/>
  <c r="B4452" i="32"/>
  <c r="B5034" i="32"/>
  <c r="B4853" i="32"/>
  <c r="B4669" i="32"/>
  <c r="B4483" i="32"/>
  <c r="B4314" i="32"/>
  <c r="B3746" i="32"/>
  <c r="B4032" i="32"/>
  <c r="B3964" i="32"/>
  <c r="B3878" i="32"/>
  <c r="B3798" i="32"/>
  <c r="B4102" i="32"/>
  <c r="B3790" i="32"/>
  <c r="B3723" i="32"/>
  <c r="B3691" i="32"/>
  <c r="B3669" i="32"/>
  <c r="B3637" i="32"/>
  <c r="B2291" i="32"/>
  <c r="B2097" i="32"/>
  <c r="B2216" i="32"/>
  <c r="B2058" i="32"/>
  <c r="B1601" i="32"/>
  <c r="B1342" i="32"/>
  <c r="B1160" i="32"/>
  <c r="B996" i="32"/>
  <c r="B763" i="32"/>
  <c r="B628" i="32"/>
  <c r="B460" i="32"/>
  <c r="B298" i="32"/>
  <c r="B1642" i="32"/>
  <c r="B1391" i="32"/>
  <c r="B561" i="32"/>
  <c r="B251" i="32"/>
  <c r="B1635" i="32"/>
  <c r="B1371" i="32"/>
  <c r="B1181" i="32"/>
  <c r="B778" i="32"/>
  <c r="B441" i="32"/>
  <c r="B237" i="32"/>
  <c r="B1659" i="32"/>
  <c r="B1518" i="32"/>
  <c r="B1226" i="32"/>
  <c r="B1017" i="32"/>
  <c r="B854" i="32"/>
  <c r="B465" i="32"/>
  <c r="B239" i="32"/>
  <c r="B6099" i="32"/>
  <c r="B5927" i="32"/>
  <c r="B5688" i="32"/>
  <c r="B6093" i="32"/>
  <c r="B5768" i="32"/>
  <c r="B5628" i="32"/>
  <c r="B5505" i="32"/>
  <c r="B5292" i="32"/>
  <c r="B6169" i="32"/>
  <c r="B6058" i="32"/>
  <c r="B5946" i="32"/>
  <c r="B5854" i="32"/>
  <c r="B5721" i="32"/>
  <c r="B5634" i="32"/>
  <c r="B5561" i="32"/>
  <c r="B5384" i="32"/>
  <c r="B5341" i="32"/>
  <c r="B6122" i="32"/>
  <c r="B5959" i="32"/>
  <c r="B5820" i="32"/>
  <c r="B5581" i="32"/>
  <c r="B5320" i="32"/>
  <c r="B5272" i="32"/>
  <c r="B5210" i="32"/>
  <c r="B5182" i="32"/>
  <c r="B5127" i="32"/>
  <c r="B5096" i="32"/>
  <c r="B4943" i="32"/>
  <c r="B4431" i="32"/>
  <c r="B4338" i="32"/>
  <c r="B4429" i="32"/>
  <c r="B4245" i="32"/>
  <c r="B5033" i="32"/>
  <c r="B4285" i="32"/>
  <c r="B4901" i="32"/>
  <c r="B4735" i="32"/>
  <c r="B4641" i="32"/>
  <c r="B4577" i="32"/>
  <c r="B4424" i="32"/>
  <c r="B4243" i="32"/>
  <c r="B4113" i="32"/>
  <c r="B4136" i="32"/>
  <c r="B3994" i="32"/>
  <c r="B4141" i="32"/>
  <c r="B4050" i="32"/>
  <c r="B3965" i="32"/>
  <c r="B3733" i="32"/>
  <c r="B3712" i="32"/>
  <c r="B3680" i="32"/>
  <c r="B3659" i="32"/>
  <c r="B3627" i="32"/>
  <c r="B2164" i="32"/>
  <c r="B1962" i="32"/>
  <c r="B2321" i="32"/>
  <c r="B2247" i="32"/>
  <c r="B1947" i="32"/>
  <c r="B1861" i="32"/>
  <c r="B2272" i="32"/>
  <c r="B2114" i="32"/>
  <c r="B1680" i="32"/>
  <c r="B1520" i="32"/>
  <c r="B1283" i="32"/>
  <c r="B1114" i="32"/>
  <c r="B941" i="32"/>
  <c r="B406" i="32"/>
  <c r="B235" i="32"/>
  <c r="B1583" i="32"/>
  <c r="B1434" i="32"/>
  <c r="B1195" i="32"/>
  <c r="B1011" i="32"/>
  <c r="B498" i="32"/>
  <c r="B187" i="32"/>
  <c r="B1596" i="32"/>
  <c r="B1326" i="32"/>
  <c r="B1164" i="32"/>
  <c r="B1002" i="32"/>
  <c r="B190" i="32"/>
  <c r="B1614" i="32"/>
  <c r="B1286" i="32"/>
  <c r="B1128" i="32"/>
  <c r="B1001" i="32"/>
  <c r="B834" i="32"/>
  <c r="B627" i="32"/>
  <c r="B508" i="32"/>
  <c r="B342" i="32"/>
  <c r="B192" i="32"/>
  <c r="B6147" i="32"/>
  <c r="B5970" i="32"/>
  <c r="B5815" i="32"/>
  <c r="B6144" i="32"/>
  <c r="B5962" i="32"/>
  <c r="B5818" i="32"/>
  <c r="B5668" i="32"/>
  <c r="B5545" i="32"/>
  <c r="B5337" i="32"/>
  <c r="B88" i="32"/>
  <c r="B6209" i="32"/>
  <c r="B6098" i="32"/>
  <c r="B5986" i="32"/>
  <c r="B5875" i="32"/>
  <c r="B5802" i="32"/>
  <c r="B5708" i="32"/>
  <c r="B5622" i="32"/>
  <c r="B5546" i="32"/>
  <c r="B5319" i="32"/>
  <c r="B85" i="32"/>
  <c r="B5937" i="32"/>
  <c r="B5800" i="32"/>
  <c r="B5662" i="32"/>
  <c r="B5499" i="32"/>
  <c r="B5309" i="32"/>
  <c r="B5267" i="32"/>
  <c r="B5240" i="32"/>
  <c r="B5203" i="32"/>
  <c r="B5087" i="32"/>
  <c r="B4979" i="32"/>
  <c r="B4871" i="32"/>
  <c r="B4818" i="32"/>
  <c r="B4707" i="32"/>
  <c r="B4649" i="32"/>
  <c r="B4592" i="32"/>
  <c r="B4527" i="32"/>
  <c r="B4361" i="32"/>
  <c r="B4275" i="32"/>
  <c r="B5055" i="32"/>
  <c r="B4892" i="32"/>
  <c r="B4636" i="32"/>
  <c r="B4272" i="32"/>
  <c r="B5075" i="32"/>
  <c r="B4953" i="32"/>
  <c r="B4855" i="32"/>
  <c r="B4666" i="32"/>
  <c r="B4548" i="32"/>
  <c r="B4435" i="32"/>
  <c r="B4366" i="32"/>
  <c r="B4229" i="32"/>
  <c r="B5076" i="32"/>
  <c r="B4955" i="32"/>
  <c r="B4847" i="32"/>
  <c r="B4463" i="32"/>
  <c r="B4379" i="32"/>
  <c r="B4300" i="32"/>
  <c r="B4235" i="32"/>
  <c r="B4081" i="32"/>
  <c r="B3992" i="32"/>
  <c r="B4163" i="32"/>
  <c r="B4018" i="32"/>
  <c r="B3779" i="32"/>
  <c r="B4067" i="32"/>
  <c r="B3816" i="32"/>
  <c r="B4164" i="32"/>
  <c r="B4078" i="32"/>
  <c r="B3785" i="32"/>
  <c r="B3730" i="32"/>
  <c r="B3708" i="32"/>
  <c r="B3687" i="32"/>
  <c r="B3666" i="32"/>
  <c r="B3644" i="32"/>
  <c r="B3623" i="32"/>
  <c r="B3604" i="32"/>
  <c r="B3589" i="32"/>
  <c r="B2270" i="32"/>
  <c r="B2157" i="32"/>
  <c r="B1948" i="32"/>
  <c r="B2316" i="32"/>
  <c r="B2248" i="32"/>
  <c r="B2100" i="32"/>
  <c r="B1668" i="32"/>
  <c r="B938" i="32"/>
  <c r="B731" i="32"/>
  <c r="B402" i="32"/>
  <c r="B231" i="32"/>
  <c r="B1000" i="32"/>
  <c r="B711" i="32"/>
  <c r="B483" i="32"/>
  <c r="B173" i="32"/>
  <c r="B1315" i="32"/>
  <c r="B991" i="32"/>
  <c r="B737" i="32"/>
  <c r="B180" i="32"/>
  <c r="B1602" i="32"/>
  <c r="B1459" i="32"/>
  <c r="B1278" i="32"/>
  <c r="B1112" i="32"/>
  <c r="B993" i="32"/>
  <c r="B826" i="32"/>
  <c r="B696" i="32"/>
  <c r="B589" i="32"/>
  <c r="B439" i="32"/>
  <c r="B131" i="32"/>
  <c r="B6072" i="32"/>
  <c r="B5905" i="32"/>
  <c r="B129" i="32"/>
  <c r="B6141" i="32"/>
  <c r="B5958" i="32"/>
  <c r="B5810" i="32"/>
  <c r="B5663" i="32"/>
  <c r="B5539" i="32"/>
  <c r="B5432" i="32"/>
  <c r="B5335" i="32"/>
  <c r="B84" i="32"/>
  <c r="B6204" i="32"/>
  <c r="B6090" i="32"/>
  <c r="B5979" i="32"/>
  <c r="B5795" i="32"/>
  <c r="B5703" i="32"/>
  <c r="B5617" i="32"/>
  <c r="B5541" i="32"/>
  <c r="B5374" i="32"/>
  <c r="B5276" i="32"/>
  <c r="B80" i="32"/>
  <c r="B5930" i="32"/>
  <c r="B5794" i="32"/>
  <c r="B5658" i="32"/>
  <c r="B5495" i="32"/>
  <c r="B5412" i="32"/>
  <c r="B5226" i="32"/>
  <c r="B5186" i="32"/>
  <c r="B4971" i="32"/>
  <c r="B4868" i="32"/>
  <c r="B4815" i="32"/>
  <c r="B4704" i="32"/>
  <c r="B4645" i="32"/>
  <c r="B4588" i="32"/>
  <c r="B4521" i="32"/>
  <c r="B4358" i="32"/>
  <c r="B5046" i="32"/>
  <c r="B4881" i="32"/>
  <c r="B4631" i="32"/>
  <c r="B4265" i="32"/>
  <c r="B5068" i="32"/>
  <c r="B4946" i="32"/>
  <c r="B4851" i="32"/>
  <c r="B4662" i="32"/>
  <c r="B4545" i="32"/>
  <c r="B4426" i="32"/>
  <c r="B4362" i="32"/>
  <c r="B4224" i="32"/>
  <c r="B5069" i="32"/>
  <c r="B4934" i="32"/>
  <c r="B4686" i="32"/>
  <c r="B4626" i="32"/>
  <c r="B4456" i="32"/>
  <c r="B4376" i="32"/>
  <c r="B4291" i="32"/>
  <c r="B4231" i="32"/>
  <c r="B4157" i="32"/>
  <c r="B4077" i="32"/>
  <c r="B4152" i="32"/>
  <c r="B4012" i="32"/>
  <c r="B3794" i="32"/>
  <c r="B4134" i="32"/>
  <c r="B4047" i="32"/>
  <c r="B3909" i="32"/>
  <c r="B3783" i="32"/>
  <c r="B3728" i="32"/>
  <c r="B3707" i="32"/>
  <c r="B3685" i="32"/>
  <c r="B3664" i="32"/>
  <c r="B3643" i="32"/>
  <c r="B3621" i="32"/>
  <c r="B3603" i="32"/>
  <c r="B3584" i="32"/>
  <c r="B3570" i="32"/>
  <c r="B3551" i="32"/>
  <c r="B3536" i="32"/>
  <c r="B3517" i="32"/>
  <c r="B3499" i="32"/>
  <c r="B3484" i="32"/>
  <c r="B3466" i="32"/>
  <c r="B3451" i="32"/>
  <c r="B3376" i="32"/>
  <c r="B3362" i="32"/>
  <c r="B3343" i="32"/>
  <c r="B3331" i="32"/>
  <c r="B3317" i="32"/>
  <c r="B3303" i="32"/>
  <c r="B3292" i="32"/>
  <c r="B3278" i="32"/>
  <c r="B3267" i="32"/>
  <c r="B3253" i="32"/>
  <c r="B3239" i="32"/>
  <c r="B3228" i="32"/>
  <c r="B3214" i="32"/>
  <c r="B3203" i="32"/>
  <c r="B3189" i="32"/>
  <c r="B3175" i="32"/>
  <c r="B3164" i="32"/>
  <c r="B3150" i="32"/>
  <c r="B3139" i="32"/>
  <c r="B3125" i="32"/>
  <c r="B3111" i="32"/>
  <c r="B3100" i="32"/>
  <c r="B3086" i="32"/>
  <c r="B3075" i="32"/>
  <c r="B3061" i="32"/>
  <c r="B3047" i="32"/>
  <c r="B3036" i="32"/>
  <c r="B3022" i="32"/>
  <c r="B3011" i="32"/>
  <c r="B2997" i="32"/>
  <c r="B2983" i="32"/>
  <c r="B2972" i="32"/>
  <c r="B2958" i="32"/>
  <c r="B2947" i="32"/>
  <c r="B2933" i="32"/>
  <c r="B2919" i="32"/>
  <c r="B2908" i="32"/>
  <c r="B2894" i="32"/>
  <c r="B2887" i="32"/>
  <c r="B2880" i="32"/>
  <c r="B2873" i="32"/>
  <c r="B2848" i="32"/>
  <c r="B2838" i="32"/>
  <c r="B2827" i="32"/>
  <c r="B2813" i="32"/>
  <c r="B2802" i="32"/>
  <c r="B2788" i="32"/>
  <c r="B2774" i="32"/>
  <c r="B2763" i="32"/>
  <c r="B2749" i="32"/>
  <c r="B2719" i="32"/>
  <c r="B2712" i="32"/>
  <c r="B2687" i="32"/>
  <c r="B2680" i="32"/>
  <c r="B2654" i="32"/>
  <c r="B2647" i="32"/>
  <c r="B2622" i="32"/>
  <c r="B2615" i="32"/>
  <c r="B2590" i="32"/>
  <c r="B2583" i="32"/>
  <c r="B2577" i="32"/>
  <c r="B2563" i="32"/>
  <c r="B2549" i="32"/>
  <c r="B2538" i="32"/>
  <c r="B2524" i="32"/>
  <c r="B2513" i="32"/>
  <c r="B2499" i="32"/>
  <c r="B2221" i="32"/>
  <c r="B2068" i="32"/>
  <c r="B2187" i="32"/>
  <c r="B2046" i="32"/>
  <c r="B1903" i="32"/>
  <c r="B1779" i="32"/>
  <c r="B2211" i="32"/>
  <c r="B1968" i="32"/>
  <c r="B2179" i="32"/>
  <c r="B1970" i="32"/>
  <c r="B1772" i="32"/>
  <c r="B1586" i="32"/>
  <c r="B1395" i="32"/>
  <c r="B1185" i="32"/>
  <c r="B822" i="32"/>
  <c r="B522" i="32"/>
  <c r="B1741" i="32"/>
  <c r="B1305" i="32"/>
  <c r="B1104" i="32"/>
  <c r="B858" i="32"/>
  <c r="B615" i="32"/>
  <c r="B343" i="32"/>
  <c r="B1713" i="32"/>
  <c r="B1216" i="32"/>
  <c r="B877" i="32"/>
  <c r="B518" i="32"/>
  <c r="B1735" i="32"/>
  <c r="B1400" i="32"/>
  <c r="B1054" i="32"/>
  <c r="B906" i="32"/>
  <c r="B578" i="32"/>
  <c r="B418" i="32"/>
  <c r="B286" i="32"/>
  <c r="B6241" i="32"/>
  <c r="B6050" i="32"/>
  <c r="B5883" i="32"/>
  <c r="B6238" i="32"/>
  <c r="B6052" i="32"/>
  <c r="B5873" i="32"/>
  <c r="B5735" i="32"/>
  <c r="B5602" i="32"/>
  <c r="B5394" i="32"/>
  <c r="B136" i="32"/>
  <c r="B57" i="32"/>
  <c r="B6149" i="32"/>
  <c r="B6040" i="32"/>
  <c r="B5928" i="32"/>
  <c r="B5750" i="32"/>
  <c r="B5664" i="32"/>
  <c r="B5589" i="32"/>
  <c r="B5504" i="32"/>
  <c r="B5363" i="32"/>
  <c r="B6187" i="32"/>
  <c r="B6021" i="32"/>
  <c r="B5728" i="32"/>
  <c r="B5565" i="32"/>
  <c r="B5365" i="32"/>
  <c r="B5289" i="32"/>
  <c r="B5220" i="32"/>
  <c r="B5091" i="32"/>
  <c r="B5036" i="32"/>
  <c r="B4926" i="32"/>
  <c r="B4844" i="32"/>
  <c r="B4472" i="32"/>
  <c r="B4389" i="32"/>
  <c r="B4324" i="32"/>
  <c r="B4972" i="32"/>
  <c r="B4840" i="32"/>
  <c r="B4677" i="32"/>
  <c r="B4487" i="32"/>
  <c r="B4230" i="32"/>
  <c r="B5016" i="32"/>
  <c r="B4895" i="32"/>
  <c r="B4821" i="32"/>
  <c r="B4695" i="32"/>
  <c r="B4635" i="32"/>
  <c r="B4575" i="32"/>
  <c r="B4498" i="32"/>
  <c r="B4321" i="32"/>
  <c r="B4191" i="32"/>
  <c r="B5014" i="32"/>
  <c r="B4883" i="32"/>
  <c r="B4817" i="32"/>
  <c r="B4522" i="32"/>
  <c r="B4350" i="32"/>
  <c r="B4258" i="32"/>
  <c r="B4195" i="32"/>
  <c r="B4142" i="32"/>
  <c r="B4031" i="32"/>
  <c r="B3879" i="32"/>
  <c r="B3782" i="32"/>
  <c r="B4090" i="32"/>
  <c r="B3980" i="32"/>
  <c r="B3898" i="32"/>
  <c r="B3900" i="32"/>
  <c r="B3781" i="32"/>
  <c r="B4119" i="32"/>
  <c r="B4026" i="32"/>
  <c r="B3976" i="32"/>
  <c r="B3824" i="32"/>
  <c r="B3753" i="32"/>
  <c r="B3740" i="32"/>
  <c r="B3719" i="32"/>
  <c r="B3698" i="32"/>
  <c r="B3676" i="32"/>
  <c r="B3655" i="32"/>
  <c r="B3634" i="32"/>
  <c r="B3613" i="32"/>
  <c r="B3595" i="32"/>
  <c r="B3580" i="32"/>
  <c r="B3562" i="32"/>
  <c r="B3547" i="32"/>
  <c r="B3528" i="32"/>
  <c r="B3509" i="32"/>
  <c r="B3495" i="32"/>
  <c r="B3476" i="32"/>
  <c r="B3461" i="32"/>
  <c r="B3443" i="32"/>
  <c r="B3372" i="32"/>
  <c r="B3354" i="32"/>
  <c r="B3339" i="32"/>
  <c r="B3325" i="32"/>
  <c r="B3311" i="32"/>
  <c r="B3300" i="32"/>
  <c r="B3286" i="32"/>
  <c r="B3275" i="32"/>
  <c r="B3261" i="32"/>
  <c r="B3247" i="32"/>
  <c r="B3236" i="32"/>
  <c r="B3222" i="32"/>
  <c r="B3211" i="32"/>
  <c r="B3197" i="32"/>
  <c r="B3183" i="32"/>
  <c r="B3172" i="32"/>
  <c r="B3158" i="32"/>
  <c r="B3147" i="32"/>
  <c r="B3133" i="32"/>
  <c r="B3119" i="32"/>
  <c r="B3108" i="32"/>
  <c r="B3094" i="32"/>
  <c r="B3083" i="32"/>
  <c r="B3069" i="32"/>
  <c r="B3055" i="32"/>
  <c r="B3044" i="32"/>
  <c r="B3030" i="32"/>
  <c r="B3019" i="32"/>
  <c r="B3005" i="32"/>
  <c r="B2991" i="32"/>
  <c r="B2980" i="32"/>
  <c r="B2966" i="32"/>
  <c r="B2955" i="32"/>
  <c r="B2941" i="32"/>
  <c r="B2927" i="32"/>
  <c r="B2916" i="32"/>
  <c r="B2902" i="32"/>
  <c r="B2891" i="32"/>
  <c r="B2884" i="32"/>
  <c r="B2877" i="32"/>
  <c r="B2845" i="32"/>
  <c r="B2835" i="32"/>
  <c r="B2821" i="32"/>
  <c r="B2810" i="32"/>
  <c r="B2796" i="32"/>
  <c r="B2782" i="32"/>
  <c r="B2771" i="32"/>
  <c r="B2757" i="32"/>
  <c r="B2746" i="32"/>
  <c r="B2723" i="32"/>
  <c r="B2691" i="32"/>
  <c r="B2684" i="32"/>
  <c r="B2678" i="32"/>
  <c r="B2651" i="32"/>
  <c r="B2626" i="32"/>
  <c r="B2619" i="32"/>
  <c r="B2594" i="32"/>
  <c r="B2587" i="32"/>
  <c r="B2571" i="32"/>
  <c r="B2557" i="32"/>
  <c r="B2546" i="32"/>
  <c r="B2532" i="32"/>
  <c r="B2521" i="32"/>
  <c r="B2507" i="32"/>
  <c r="B2493" i="32"/>
  <c r="B2482" i="32"/>
  <c r="B2468" i="32"/>
  <c r="B2457" i="32"/>
  <c r="B2443" i="32"/>
  <c r="B2429" i="32"/>
  <c r="B2418" i="32"/>
  <c r="B2404" i="32"/>
  <c r="B2393" i="32"/>
  <c r="B2379" i="32"/>
  <c r="B2365" i="32"/>
  <c r="B2354" i="32"/>
  <c r="B2343" i="32"/>
  <c r="B6402" i="32"/>
  <c r="B6391" i="32"/>
  <c r="B6274" i="32"/>
  <c r="B6263" i="32"/>
  <c r="B6453" i="32"/>
  <c r="B6439" i="32"/>
  <c r="B6428" i="32"/>
  <c r="B6414" i="32"/>
  <c r="B2214" i="32"/>
  <c r="B2052" i="32"/>
  <c r="B2264" i="32"/>
  <c r="B2043" i="32"/>
  <c r="B1778" i="32"/>
  <c r="B1954" i="32"/>
  <c r="B1766" i="32"/>
  <c r="B1571" i="32"/>
  <c r="B1314" i="32"/>
  <c r="B1142" i="32"/>
  <c r="B818" i="32"/>
  <c r="B658" i="32"/>
  <c r="B517" i="32"/>
  <c r="B1733" i="32"/>
  <c r="B1299" i="32"/>
  <c r="B1100" i="32"/>
  <c r="B844" i="32"/>
  <c r="B1702" i="32"/>
  <c r="B1527" i="32"/>
  <c r="B1416" i="32"/>
  <c r="B842" i="32"/>
  <c r="B657" i="32"/>
  <c r="B507" i="32"/>
  <c r="B299" i="32"/>
  <c r="B1723" i="32"/>
  <c r="B1547" i="32"/>
  <c r="B1393" i="32"/>
  <c r="B1204" i="32"/>
  <c r="B902" i="32"/>
  <c r="B747" i="32"/>
  <c r="B637" i="32"/>
  <c r="B533" i="32"/>
  <c r="B367" i="32"/>
  <c r="B213" i="32"/>
  <c r="B6170" i="32"/>
  <c r="B6231" i="32"/>
  <c r="B6045" i="32"/>
  <c r="B5869" i="32"/>
  <c r="B5732" i="32"/>
  <c r="B5600" i="32"/>
  <c r="B5474" i="32"/>
  <c r="B5388" i="32"/>
  <c r="B132" i="32"/>
  <c r="B53" i="32"/>
  <c r="B6142" i="32"/>
  <c r="B6033" i="32"/>
  <c r="B5921" i="32"/>
  <c r="B5745" i="32"/>
  <c r="B5659" i="32"/>
  <c r="B5585" i="32"/>
  <c r="B5498" i="32"/>
  <c r="B5330" i="32"/>
  <c r="B6419" i="32"/>
  <c r="B6431" i="32"/>
  <c r="B6446" i="32"/>
  <c r="B6272" i="32"/>
  <c r="B6394" i="32"/>
  <c r="B2327" i="32"/>
  <c r="B2353" i="32"/>
  <c r="B2369" i="32"/>
  <c r="B2381" i="32"/>
  <c r="B2411" i="32"/>
  <c r="B2426" i="32"/>
  <c r="B2453" i="32"/>
  <c r="B2469" i="32"/>
  <c r="B2500" i="32"/>
  <c r="B2516" i="32"/>
  <c r="B2553" i="32"/>
  <c r="B2569" i="32"/>
  <c r="B2582" i="32"/>
  <c r="B2650" i="32"/>
  <c r="B2666" i="32"/>
  <c r="B2692" i="32"/>
  <c r="B2747" i="32"/>
  <c r="B2780" i="32"/>
  <c r="B2797" i="32"/>
  <c r="B2830" i="32"/>
  <c r="B2847" i="32"/>
  <c r="B2885" i="32"/>
  <c r="B2899" i="32"/>
  <c r="B2932" i="32"/>
  <c r="B2949" i="32"/>
  <c r="B2982" i="32"/>
  <c r="B2999" i="32"/>
  <c r="B3035" i="32"/>
  <c r="B3068" i="32"/>
  <c r="B3085" i="32"/>
  <c r="B3118" i="32"/>
  <c r="B3135" i="32"/>
  <c r="B3171" i="32"/>
  <c r="B3188" i="32"/>
  <c r="B3221" i="32"/>
  <c r="B3238" i="32"/>
  <c r="B3271" i="32"/>
  <c r="B3291" i="32"/>
  <c r="B3324" i="32"/>
  <c r="B3341" i="32"/>
  <c r="B3455" i="32"/>
  <c r="B3477" i="32"/>
  <c r="B3525" i="32"/>
  <c r="B3548" i="32"/>
  <c r="B3594" i="32"/>
  <c r="B3624" i="32"/>
  <c r="B3690" i="32"/>
  <c r="B3722" i="32"/>
  <c r="B3895" i="32"/>
  <c r="B3963" i="32"/>
  <c r="B3787" i="32"/>
  <c r="B3893" i="32"/>
  <c r="B4092" i="32"/>
  <c r="B4340" i="32"/>
  <c r="B4661" i="32"/>
  <c r="B4931" i="32"/>
  <c r="B4490" i="32"/>
  <c r="B4816" i="32"/>
  <c r="B4234" i="32"/>
  <c r="B4958" i="32"/>
  <c r="B4464" i="32"/>
  <c r="B4917" i="32"/>
  <c r="B5362" i="32"/>
  <c r="B5548" i="32"/>
  <c r="B6002" i="32"/>
  <c r="B6250" i="32"/>
  <c r="B5141" i="32"/>
  <c r="B5260" i="32"/>
  <c r="B5624" i="32"/>
  <c r="B5806" i="32"/>
  <c r="B6213" i="32"/>
  <c r="B5342" i="32"/>
  <c r="B5748" i="32"/>
  <c r="B5901" i="32"/>
  <c r="B6248" i="32"/>
  <c r="B436" i="32"/>
  <c r="B690" i="32"/>
  <c r="B1200" i="32"/>
  <c r="B296" i="32"/>
  <c r="B986" i="32"/>
  <c r="B209" i="32"/>
  <c r="B1143" i="32"/>
  <c r="B847" i="32"/>
  <c r="B1654" i="32"/>
  <c r="B2189" i="32"/>
  <c r="L13" i="32"/>
  <c r="K13" i="32"/>
  <c r="K1442" i="32" s="1"/>
  <c r="Z13" i="32"/>
  <c r="B6420" i="32"/>
  <c r="B6447" i="32"/>
  <c r="B2335" i="32"/>
  <c r="B2355" i="32"/>
  <c r="B2385" i="32"/>
  <c r="B2397" i="32"/>
  <c r="B2427" i="32"/>
  <c r="B2458" i="32"/>
  <c r="B2473" i="32"/>
  <c r="B2501" i="32"/>
  <c r="B2517" i="32"/>
  <c r="B2554" i="32"/>
  <c r="B2570" i="32"/>
  <c r="B2667" i="32"/>
  <c r="B2711" i="32"/>
  <c r="B2765" i="32"/>
  <c r="B2798" i="32"/>
  <c r="B2818" i="32"/>
  <c r="B2869" i="32"/>
  <c r="B2879" i="32"/>
  <c r="B2900" i="32"/>
  <c r="B2917" i="32"/>
  <c r="B2950" i="32"/>
  <c r="B2987" i="32"/>
  <c r="B3003" i="32"/>
  <c r="B3037" i="32"/>
  <c r="B3053" i="32"/>
  <c r="B3087" i="32"/>
  <c r="B3103" i="32"/>
  <c r="B3140" i="32"/>
  <c r="B3173" i="32"/>
  <c r="B3190" i="32"/>
  <c r="B3223" i="32"/>
  <c r="B3243" i="32"/>
  <c r="B3276" i="32"/>
  <c r="B3293" i="32"/>
  <c r="B3326" i="32"/>
  <c r="B3365" i="32"/>
  <c r="B3435" i="32"/>
  <c r="B3483" i="32"/>
  <c r="B3506" i="32"/>
  <c r="B3549" i="32"/>
  <c r="B3572" i="32"/>
  <c r="B3626" i="32"/>
  <c r="B3696" i="32"/>
  <c r="B3731" i="32"/>
  <c r="B3979" i="32"/>
  <c r="B3789" i="32"/>
  <c r="B3882" i="32"/>
  <c r="B4342" i="32"/>
  <c r="B4959" i="32"/>
  <c r="B4691" i="32"/>
  <c r="B5005" i="32"/>
  <c r="B4261" i="32"/>
  <c r="B4476" i="32"/>
  <c r="B4963" i="32"/>
  <c r="B4270" i="32"/>
  <c r="B4474" i="32"/>
  <c r="B5090" i="32"/>
  <c r="B5188" i="32"/>
  <c r="B5551" i="32"/>
  <c r="B6013" i="32"/>
  <c r="B6255" i="32"/>
  <c r="B5143" i="32"/>
  <c r="B5328" i="32"/>
  <c r="B5656" i="32"/>
  <c r="B5345" i="32"/>
  <c r="B5830" i="32"/>
  <c r="B5978" i="32"/>
  <c r="B6256" i="32"/>
  <c r="B516" i="32"/>
  <c r="B983" i="32"/>
  <c r="B1310" i="32"/>
  <c r="B1526" i="32"/>
  <c r="B606" i="32"/>
  <c r="B1657" i="32"/>
  <c r="B2310" i="32"/>
  <c r="B6406" i="32"/>
  <c r="B6436" i="32"/>
  <c r="B6451" i="32"/>
  <c r="B6399" i="32"/>
  <c r="B2371" i="32"/>
  <c r="B2401" i="32"/>
  <c r="B2413" i="32"/>
  <c r="B2444" i="32"/>
  <c r="B2459" i="32"/>
  <c r="B2489" i="32"/>
  <c r="B2505" i="32"/>
  <c r="B2539" i="32"/>
  <c r="B2555" i="32"/>
  <c r="B2572" i="32"/>
  <c r="B2643" i="32"/>
  <c r="B2695" i="32"/>
  <c r="B2766" i="32"/>
  <c r="B2803" i="32"/>
  <c r="B2819" i="32"/>
  <c r="B2871" i="32"/>
  <c r="B2888" i="32"/>
  <c r="B2918" i="32"/>
  <c r="B2935" i="32"/>
  <c r="B2971" i="32"/>
  <c r="B2988" i="32"/>
  <c r="B3021" i="32"/>
  <c r="B3038" i="32"/>
  <c r="B3054" i="32"/>
  <c r="B3091" i="32"/>
  <c r="B3107" i="32"/>
  <c r="B3141" i="32"/>
  <c r="B3207" i="32"/>
  <c r="B6407" i="32"/>
  <c r="B6422" i="32"/>
  <c r="B6437" i="32"/>
  <c r="B6452" i="32"/>
  <c r="B6264" i="32"/>
  <c r="B6279" i="32"/>
  <c r="B6400" i="32"/>
  <c r="B2330" i="32"/>
  <c r="B2338" i="32"/>
  <c r="B2357" i="32"/>
  <c r="B2372" i="32"/>
  <c r="B2387" i="32"/>
  <c r="B2402" i="32"/>
  <c r="B2417" i="32"/>
  <c r="B2433" i="32"/>
  <c r="B2445" i="32"/>
  <c r="B2460" i="32"/>
  <c r="B2475" i="32"/>
  <c r="B2490" i="32"/>
  <c r="B2506" i="32"/>
  <c r="B2523" i="32"/>
  <c r="B2540" i="32"/>
  <c r="B2556" i="32"/>
  <c r="B2573" i="32"/>
  <c r="B2627" i="32"/>
  <c r="B2679" i="32"/>
  <c r="B2704" i="32"/>
  <c r="B2720" i="32"/>
  <c r="B2754" i="32"/>
  <c r="B2770" i="32"/>
  <c r="B2787" i="32"/>
  <c r="B2804" i="32"/>
  <c r="B2820" i="32"/>
  <c r="B2837" i="32"/>
  <c r="B2849" i="32"/>
  <c r="B2872" i="32"/>
  <c r="B2903" i="32"/>
  <c r="B2923" i="32"/>
  <c r="B2939" i="32"/>
  <c r="B2956" i="32"/>
  <c r="B2973" i="32"/>
  <c r="B2989" i="32"/>
  <c r="B3006" i="32"/>
  <c r="B3023" i="32"/>
  <c r="B3039" i="32"/>
  <c r="B3059" i="32"/>
  <c r="B3076" i="32"/>
  <c r="B3092" i="32"/>
  <c r="B3109" i="32"/>
  <c r="B3126" i="32"/>
  <c r="B3142" i="32"/>
  <c r="B3159" i="32"/>
  <c r="B3179" i="32"/>
  <c r="B3195" i="32"/>
  <c r="B3212" i="32"/>
  <c r="B3229" i="32"/>
  <c r="B3245" i="32"/>
  <c r="B3262" i="32"/>
  <c r="B3279" i="32"/>
  <c r="B3295" i="32"/>
  <c r="B3315" i="32"/>
  <c r="B3332" i="32"/>
  <c r="B3351" i="32"/>
  <c r="B3373" i="32"/>
  <c r="B3442" i="32"/>
  <c r="B3464" i="32"/>
  <c r="B3487" i="32"/>
  <c r="B3508" i="32"/>
  <c r="B3531" i="32"/>
  <c r="B3557" i="32"/>
  <c r="B3579" i="32"/>
  <c r="B3605" i="32"/>
  <c r="B3635" i="32"/>
  <c r="B3668" i="32"/>
  <c r="B3700" i="32"/>
  <c r="B3739" i="32"/>
  <c r="B3759" i="32"/>
  <c r="B3825" i="32"/>
  <c r="B4118" i="32"/>
  <c r="B4075" i="32"/>
  <c r="B3823" i="32"/>
  <c r="B4154" i="32"/>
  <c r="B4511" i="32"/>
  <c r="B4839" i="32"/>
  <c r="B5006" i="32"/>
  <c r="B4232" i="32"/>
  <c r="B5019" i="32"/>
  <c r="B4364" i="32"/>
  <c r="B4551" i="32"/>
  <c r="B5042" i="32"/>
  <c r="B4316" i="32"/>
  <c r="B4531" i="32"/>
  <c r="B4968" i="32"/>
  <c r="B5112" i="32"/>
  <c r="B5160" i="32"/>
  <c r="B5647" i="32"/>
  <c r="B5856" i="32"/>
  <c r="B6091" i="32"/>
  <c r="B5114" i="32"/>
  <c r="B5158" i="32"/>
  <c r="B5222" i="32"/>
  <c r="B5371" i="32"/>
  <c r="B5538" i="32"/>
  <c r="B5700" i="32"/>
  <c r="B5868" i="32"/>
  <c r="B6087" i="32"/>
  <c r="B5608" i="32"/>
  <c r="B5884" i="32"/>
  <c r="B6249" i="32"/>
  <c r="B297" i="32"/>
  <c r="B581" i="32"/>
  <c r="B740" i="32"/>
  <c r="B1300" i="32"/>
  <c r="B1627" i="32"/>
  <c r="B1588" i="32"/>
  <c r="B364" i="32"/>
  <c r="B874" i="32"/>
  <c r="B1323" i="32"/>
  <c r="B345" i="32"/>
  <c r="B665" i="32"/>
  <c r="B1290" i="32"/>
  <c r="B2268" i="32"/>
  <c r="B1955" i="32"/>
  <c r="B2038" i="32"/>
  <c r="B6408" i="32"/>
  <c r="B6416" i="32"/>
  <c r="B6424" i="32"/>
  <c r="B6432" i="32"/>
  <c r="B6440" i="32"/>
  <c r="B6448" i="32"/>
  <c r="B6456" i="32"/>
  <c r="B6461" i="32"/>
  <c r="B6268" i="32"/>
  <c r="B6276" i="32"/>
  <c r="B6296" i="32"/>
  <c r="B6320" i="32"/>
  <c r="B6344" i="32"/>
  <c r="B6368" i="32"/>
  <c r="B6395" i="32"/>
  <c r="B6403" i="32"/>
  <c r="B2328" i="32"/>
  <c r="B2332" i="32"/>
  <c r="B2336" i="32"/>
  <c r="B2340" i="32"/>
  <c r="B2344" i="32"/>
  <c r="B2350" i="32"/>
  <c r="B2358" i="32"/>
  <c r="B2366" i="32"/>
  <c r="B2374" i="32"/>
  <c r="B2382" i="32"/>
  <c r="B2390" i="32"/>
  <c r="B2398" i="32"/>
  <c r="B2406" i="32"/>
  <c r="B2414" i="32"/>
  <c r="B2422" i="32"/>
  <c r="B2430" i="32"/>
  <c r="B2438" i="32"/>
  <c r="B2446" i="32"/>
  <c r="B2454" i="32"/>
  <c r="B2462" i="32"/>
  <c r="B2470" i="32"/>
  <c r="B2478" i="32"/>
  <c r="B2486" i="32"/>
  <c r="B2494" i="32"/>
  <c r="B2502" i="32"/>
  <c r="B2510" i="32"/>
  <c r="B2518" i="32"/>
  <c r="B2526" i="32"/>
  <c r="B2534" i="32"/>
  <c r="B2542" i="32"/>
  <c r="B2550" i="32"/>
  <c r="B2558" i="32"/>
  <c r="B2566" i="32"/>
  <c r="B2574" i="32"/>
  <c r="B2580" i="32"/>
  <c r="B2584" i="32"/>
  <c r="B2588" i="32"/>
  <c r="B2592" i="32"/>
  <c r="B2596" i="32"/>
  <c r="B2600" i="32"/>
  <c r="B2604" i="32"/>
  <c r="B2608" i="32"/>
  <c r="B2612" i="32"/>
  <c r="B2616" i="32"/>
  <c r="B2620" i="32"/>
  <c r="B2624" i="32"/>
  <c r="B2628" i="32"/>
  <c r="B2632" i="32"/>
  <c r="B2636" i="32"/>
  <c r="B2640" i="32"/>
  <c r="B2644" i="32"/>
  <c r="B2648" i="32"/>
  <c r="B2652" i="32"/>
  <c r="B2656" i="32"/>
  <c r="B2660" i="32"/>
  <c r="B2664" i="32"/>
  <c r="B2668" i="32"/>
  <c r="B2672" i="32"/>
  <c r="B2676" i="32"/>
  <c r="B2681" i="32"/>
  <c r="B2685" i="32"/>
  <c r="B2689" i="32"/>
  <c r="B2693" i="32"/>
  <c r="B2697" i="32"/>
  <c r="B2701" i="32"/>
  <c r="B2705" i="32"/>
  <c r="B2709" i="32"/>
  <c r="B2713" i="32"/>
  <c r="B2717" i="32"/>
  <c r="B2721" i="32"/>
  <c r="B2725" i="32"/>
  <c r="B2729" i="32"/>
  <c r="B2733" i="32"/>
  <c r="B2737" i="32"/>
  <c r="B2743" i="32"/>
  <c r="B2751" i="32"/>
  <c r="B2759" i="32"/>
  <c r="B2767" i="32"/>
  <c r="B2775" i="32"/>
  <c r="B2783" i="32"/>
  <c r="B2791" i="32"/>
  <c r="B2799" i="32"/>
  <c r="B2807" i="32"/>
  <c r="B2815" i="32"/>
  <c r="B2823" i="32"/>
  <c r="B2831" i="32"/>
  <c r="B2839" i="32"/>
  <c r="B2896" i="32"/>
  <c r="B2904" i="32"/>
  <c r="B2912" i="32"/>
  <c r="B2920" i="32"/>
  <c r="B2928" i="32"/>
  <c r="B2936" i="32"/>
  <c r="B2944" i="32"/>
  <c r="B2952" i="32"/>
  <c r="B2960" i="32"/>
  <c r="B2968" i="32"/>
  <c r="B2976" i="32"/>
  <c r="B2984" i="32"/>
  <c r="B2992" i="32"/>
  <c r="B3000" i="32"/>
  <c r="B3008" i="32"/>
  <c r="B3016" i="32"/>
  <c r="B3024" i="32"/>
  <c r="B3032" i="32"/>
  <c r="B3040" i="32"/>
  <c r="B3048" i="32"/>
  <c r="B3056" i="32"/>
  <c r="B3064" i="32"/>
  <c r="B3072" i="32"/>
  <c r="B3080" i="32"/>
  <c r="B3088" i="32"/>
  <c r="B3096" i="32"/>
  <c r="B3104" i="32"/>
  <c r="B3112" i="32"/>
  <c r="B3120" i="32"/>
  <c r="B3128" i="32"/>
  <c r="B3136" i="32"/>
  <c r="B3144" i="32"/>
  <c r="B3152" i="32"/>
  <c r="B3160" i="32"/>
  <c r="B3168" i="32"/>
  <c r="B3176" i="32"/>
  <c r="B3184" i="32"/>
  <c r="B3192" i="32"/>
  <c r="B3200" i="32"/>
  <c r="B3208" i="32"/>
  <c r="B3216" i="32"/>
  <c r="B3224" i="32"/>
  <c r="B3232" i="32"/>
  <c r="B3240" i="32"/>
  <c r="B3248" i="32"/>
  <c r="B3256" i="32"/>
  <c r="B3264" i="32"/>
  <c r="B3272" i="32"/>
  <c r="B3280" i="32"/>
  <c r="B3288" i="32"/>
  <c r="B3296" i="32"/>
  <c r="B3304" i="32"/>
  <c r="B3312" i="32"/>
  <c r="B3320" i="32"/>
  <c r="B3328" i="32"/>
  <c r="B3336" i="32"/>
  <c r="B3346" i="32"/>
  <c r="B3356" i="32"/>
  <c r="B3367" i="32"/>
  <c r="B3378" i="32"/>
  <c r="B3392" i="32"/>
  <c r="B3408" i="32"/>
  <c r="B3424" i="32"/>
  <c r="B3436" i="32"/>
  <c r="B3447" i="32"/>
  <c r="B3458" i="32"/>
  <c r="B3468" i="32"/>
  <c r="B3479" i="32"/>
  <c r="B3490" i="32"/>
  <c r="B3500" i="32"/>
  <c r="B3511" i="32"/>
  <c r="B3522" i="32"/>
  <c r="B3532" i="32"/>
  <c r="B3543" i="32"/>
  <c r="B3554" i="32"/>
  <c r="B3564" i="32"/>
  <c r="B3575" i="32"/>
  <c r="B3586" i="32"/>
  <c r="B3596" i="32"/>
  <c r="B3607" i="32"/>
  <c r="B3618" i="32"/>
  <c r="B3628" i="32"/>
  <c r="B3639" i="32"/>
  <c r="B3650" i="32"/>
  <c r="B3660" i="32"/>
  <c r="B3671" i="32"/>
  <c r="B3682" i="32"/>
  <c r="B3692" i="32"/>
  <c r="B3703" i="32"/>
  <c r="B3714" i="32"/>
  <c r="B3724" i="32"/>
  <c r="B3735" i="32"/>
  <c r="B3765" i="32"/>
  <c r="B3796" i="32"/>
  <c r="B3836" i="32"/>
  <c r="B3876" i="32"/>
  <c r="B3924" i="32"/>
  <c r="B3989" i="32"/>
  <c r="B4058" i="32"/>
  <c r="B4108" i="32"/>
  <c r="B4145" i="32"/>
  <c r="B3766" i="32"/>
  <c r="B3805" i="32"/>
  <c r="B3840" i="32"/>
  <c r="B4035" i="32"/>
  <c r="B4091" i="32"/>
  <c r="B4140" i="32"/>
  <c r="B3874" i="32"/>
  <c r="B3912" i="32"/>
  <c r="B3957" i="32"/>
  <c r="B3996" i="32"/>
  <c r="B4051" i="32"/>
  <c r="B4117" i="32"/>
  <c r="B3748" i="32"/>
  <c r="B3803" i="32"/>
  <c r="B3852" i="32"/>
  <c r="B3894" i="32"/>
  <c r="B3946" i="32"/>
  <c r="B3977" i="32"/>
  <c r="B4010" i="32"/>
  <c r="B4057" i="32"/>
  <c r="B4107" i="32"/>
  <c r="B4246" i="32"/>
  <c r="B4273" i="32"/>
  <c r="B4317" i="32"/>
  <c r="B4360" i="32"/>
  <c r="B4391" i="32"/>
  <c r="B4427" i="32"/>
  <c r="B4486" i="32"/>
  <c r="B4905" i="32"/>
  <c r="B4977" i="32"/>
  <c r="B5038" i="32"/>
  <c r="B4177" i="32"/>
  <c r="B4205" i="32"/>
  <c r="B4289" i="32"/>
  <c r="B4343" i="32"/>
  <c r="B4377" i="32"/>
  <c r="B4406" i="32"/>
  <c r="B4457" i="32"/>
  <c r="B4520" i="32"/>
  <c r="B4557" i="32"/>
  <c r="B4587" i="32"/>
  <c r="B4614" i="32"/>
  <c r="B4647" i="32"/>
  <c r="B4676" i="32"/>
  <c r="B4708" i="32"/>
  <c r="B4738" i="32"/>
  <c r="B4770" i="32"/>
  <c r="B4801" i="32"/>
  <c r="B4833" i="32"/>
  <c r="B4866" i="32"/>
  <c r="B4919" i="32"/>
  <c r="B4978" i="32"/>
  <c r="B5037" i="32"/>
  <c r="B4197" i="32"/>
  <c r="B4248" i="32"/>
  <c r="B4337" i="32"/>
  <c r="B4433" i="32"/>
  <c r="B4518" i="32"/>
  <c r="B4571" i="32"/>
  <c r="B4612" i="32"/>
  <c r="B4651" i="32"/>
  <c r="B4692" i="32"/>
  <c r="B4732" i="32"/>
  <c r="B4772" i="32"/>
  <c r="B4814" i="32"/>
  <c r="B4856" i="32"/>
  <c r="B4925" i="32"/>
  <c r="B5003" i="32"/>
  <c r="B4173" i="32"/>
  <c r="B4255" i="32"/>
  <c r="B4297" i="32"/>
  <c r="B4341" i="32"/>
  <c r="B4372" i="32"/>
  <c r="B4400" i="32"/>
  <c r="B4436" i="32"/>
  <c r="B4493" i="32"/>
  <c r="B4544" i="32"/>
  <c r="B4573" i="32"/>
  <c r="B4602" i="32"/>
  <c r="B4632" i="32"/>
  <c r="B4660" i="32"/>
  <c r="B4690" i="32"/>
  <c r="B4717" i="32"/>
  <c r="B4744" i="32"/>
  <c r="B4771" i="32"/>
  <c r="B4800" i="32"/>
  <c r="B4828" i="32"/>
  <c r="B4854" i="32"/>
  <c r="B4893" i="32"/>
  <c r="B4945" i="32"/>
  <c r="B5000" i="32"/>
  <c r="B5057" i="32"/>
  <c r="B5098" i="32"/>
  <c r="B5107" i="32"/>
  <c r="B5149" i="32"/>
  <c r="B5191" i="32"/>
  <c r="B5324" i="32"/>
  <c r="B5385" i="32"/>
  <c r="B5423" i="32"/>
  <c r="B5465" i="32"/>
  <c r="B5521" i="32"/>
  <c r="B5616" i="32"/>
  <c r="B5682" i="32"/>
  <c r="B5749" i="32"/>
  <c r="B5825" i="32"/>
  <c r="B5882" i="32"/>
  <c r="B5964" i="32"/>
  <c r="B6048" i="32"/>
  <c r="B6127" i="32"/>
  <c r="B6212" i="32"/>
  <c r="B124" i="32"/>
  <c r="B5121" i="32"/>
  <c r="B5134" i="32"/>
  <c r="B5163" i="32"/>
  <c r="B5177" i="32"/>
  <c r="B5214" i="32"/>
  <c r="B5227" i="32"/>
  <c r="B5241" i="32"/>
  <c r="B5253" i="32"/>
  <c r="B5266" i="32"/>
  <c r="B5279" i="32"/>
  <c r="B5293" i="32"/>
  <c r="B5306" i="32"/>
  <c r="B5344" i="32"/>
  <c r="B5387" i="32"/>
  <c r="B5415" i="32"/>
  <c r="B5438" i="32"/>
  <c r="B5520" i="32"/>
  <c r="B5563" i="32"/>
  <c r="B5601" i="32"/>
  <c r="B5637" i="32"/>
  <c r="B5680" i="32"/>
  <c r="B5723" i="32"/>
  <c r="B5767" i="32"/>
  <c r="B5824" i="32"/>
  <c r="B5897" i="32"/>
  <c r="B5950" i="32"/>
  <c r="B6005" i="32"/>
  <c r="B6062" i="32"/>
  <c r="B6115" i="32"/>
  <c r="B6173" i="32"/>
  <c r="B6232" i="32"/>
  <c r="B69" i="32"/>
  <c r="B108" i="32"/>
  <c r="B5312" i="32"/>
  <c r="B5361" i="32"/>
  <c r="B5449" i="32"/>
  <c r="B5510" i="32"/>
  <c r="B5575" i="32"/>
  <c r="B5633" i="32"/>
  <c r="B5704" i="32"/>
  <c r="B5771" i="32"/>
  <c r="B5852" i="32"/>
  <c r="B5914" i="32"/>
  <c r="B6006" i="32"/>
  <c r="B6101" i="32"/>
  <c r="B6193" i="32"/>
  <c r="B30" i="32"/>
  <c r="B78" i="32"/>
  <c r="B5772" i="32"/>
  <c r="B5931" i="32"/>
  <c r="B6015" i="32"/>
  <c r="B6103" i="32"/>
  <c r="B6196" i="32"/>
  <c r="B71" i="32"/>
  <c r="B154" i="32"/>
  <c r="B243" i="32"/>
  <c r="B387" i="32"/>
  <c r="B468" i="32"/>
  <c r="B604" i="32"/>
  <c r="B652" i="32"/>
  <c r="B716" i="32"/>
  <c r="B768" i="32"/>
  <c r="B860" i="32"/>
  <c r="B935" i="32"/>
  <c r="B1020" i="32"/>
  <c r="B1069" i="32"/>
  <c r="B1235" i="32"/>
  <c r="B1332" i="32"/>
  <c r="B1427" i="32"/>
  <c r="B1576" i="32"/>
  <c r="B1663" i="32"/>
  <c r="B240" i="32"/>
  <c r="B344" i="32"/>
  <c r="B445" i="32"/>
  <c r="B566" i="32"/>
  <c r="B626" i="32"/>
  <c r="B697" i="32"/>
  <c r="B781" i="32"/>
  <c r="B929" i="32"/>
  <c r="B1026" i="32"/>
  <c r="B1105" i="32"/>
  <c r="B1258" i="32"/>
  <c r="B1375" i="32"/>
  <c r="B1445" i="32"/>
  <c r="B1494" i="32"/>
  <c r="B1561" i="32"/>
  <c r="B1639" i="32"/>
  <c r="B256" i="32"/>
  <c r="B396" i="32"/>
  <c r="B756" i="32"/>
  <c r="B914" i="32"/>
  <c r="B1166" i="32"/>
  <c r="B1242" i="32"/>
  <c r="B1396" i="32"/>
  <c r="B1471" i="32"/>
  <c r="B1546" i="32"/>
  <c r="B1646" i="32"/>
  <c r="B177" i="32"/>
  <c r="B463" i="32"/>
  <c r="B705" i="32"/>
  <c r="B767" i="32"/>
  <c r="B885" i="32"/>
  <c r="B999" i="32"/>
  <c r="B1345" i="32"/>
  <c r="B1436" i="32"/>
  <c r="B1604" i="32"/>
  <c r="B1711" i="32"/>
  <c r="B1788" i="32"/>
  <c r="B1834" i="32"/>
  <c r="B1856" i="32"/>
  <c r="B1915" i="32"/>
  <c r="B2005" i="32"/>
  <c r="B2062" i="32"/>
  <c r="B2177" i="32"/>
  <c r="B2242" i="32"/>
  <c r="B2303" i="32"/>
  <c r="B1799" i="32"/>
  <c r="B1883" i="32"/>
  <c r="B1925" i="32"/>
  <c r="B1991" i="32"/>
  <c r="B2105" i="32"/>
  <c r="B1792" i="32"/>
  <c r="B1825" i="32"/>
  <c r="B1876" i="32"/>
  <c r="B1921" i="32"/>
  <c r="B1987" i="32"/>
  <c r="B2101" i="32"/>
  <c r="Z8" i="32"/>
  <c r="L8" i="32"/>
  <c r="B150" i="32"/>
  <c r="B2093" i="32"/>
  <c r="B2064" i="32"/>
  <c r="B2035" i="32"/>
  <c r="B2008" i="32"/>
  <c r="B1981" i="32"/>
  <c r="B1959" i="32"/>
  <c r="B1940" i="32"/>
  <c r="B1929" i="32"/>
  <c r="B1918" i="32"/>
  <c r="B1907" i="32"/>
  <c r="B1896" i="32"/>
  <c r="B1885" i="32"/>
  <c r="B1874" i="32"/>
  <c r="B1862" i="32"/>
  <c r="B1836" i="32"/>
  <c r="B1830" i="32"/>
  <c r="B1824" i="32"/>
  <c r="B1817" i="32"/>
  <c r="B1810" i="32"/>
  <c r="B1800" i="32"/>
  <c r="B1776" i="32"/>
  <c r="B2171" i="32"/>
  <c r="B2115" i="32"/>
  <c r="B2098" i="32"/>
  <c r="B2067" i="32"/>
  <c r="B2039" i="32"/>
  <c r="B2009" i="32"/>
  <c r="B1986" i="32"/>
  <c r="B1963" i="32"/>
  <c r="B1944" i="32"/>
  <c r="B1933" i="32"/>
  <c r="B1922" i="32"/>
  <c r="B1912" i="32"/>
  <c r="B1900" i="32"/>
  <c r="B1890" i="32"/>
  <c r="B1880" i="32"/>
  <c r="B1869" i="32"/>
  <c r="B1860" i="32"/>
  <c r="B1807" i="32"/>
  <c r="B1795" i="32"/>
  <c r="B1787" i="32"/>
  <c r="B2325" i="32"/>
  <c r="B2314" i="32"/>
  <c r="B2299" i="32"/>
  <c r="B2285" i="32"/>
  <c r="B2269" i="32"/>
  <c r="B2254" i="32"/>
  <c r="B2238" i="32"/>
  <c r="B2223" i="32"/>
  <c r="B2208" i="32"/>
  <c r="B2190" i="32"/>
  <c r="B2173" i="32"/>
  <c r="B2158" i="32"/>
  <c r="B2136" i="32"/>
  <c r="B2085" i="32"/>
  <c r="B2054" i="32"/>
  <c r="B2019" i="32"/>
  <c r="B2111" i="32"/>
  <c r="B2074" i="32"/>
  <c r="B2034" i="32"/>
  <c r="B1996" i="32"/>
  <c r="B1965" i="32"/>
  <c r="B1941" i="32"/>
  <c r="B1927" i="32"/>
  <c r="B1911" i="32"/>
  <c r="B1898" i="32"/>
  <c r="B1881" i="32"/>
  <c r="B1867" i="32"/>
  <c r="B1854" i="32"/>
  <c r="B1849" i="32"/>
  <c r="B1845" i="32"/>
  <c r="B1841" i="32"/>
  <c r="B1832" i="32"/>
  <c r="B1820" i="32"/>
  <c r="B1811" i="32"/>
  <c r="B1797" i="32"/>
  <c r="B1785" i="32"/>
  <c r="B1731" i="32"/>
  <c r="B1705" i="32"/>
  <c r="B1677" i="32"/>
  <c r="B1652" i="32"/>
  <c r="B1626" i="32"/>
  <c r="B1534" i="32"/>
  <c r="B1460" i="32"/>
  <c r="B1410" i="32"/>
  <c r="B1392" i="32"/>
  <c r="B1365" i="32"/>
  <c r="B1338" i="32"/>
  <c r="B1311" i="32"/>
  <c r="B1264" i="32"/>
  <c r="B1233" i="32"/>
  <c r="B1198" i="32"/>
  <c r="B1139" i="32"/>
  <c r="B1111" i="32"/>
  <c r="B1079" i="32"/>
  <c r="B992" i="32"/>
  <c r="B963" i="32"/>
  <c r="B934" i="32"/>
  <c r="B907" i="32"/>
  <c r="B868" i="32"/>
  <c r="B843" i="32"/>
  <c r="B814" i="32"/>
  <c r="B787" i="32"/>
  <c r="B759" i="32"/>
  <c r="B698" i="32"/>
  <c r="B673" i="32"/>
  <c r="B542" i="32"/>
  <c r="B513" i="32"/>
  <c r="B485" i="32"/>
  <c r="B457" i="32"/>
  <c r="B425" i="32"/>
  <c r="B399" i="32"/>
  <c r="B378" i="32"/>
  <c r="B341" i="32"/>
  <c r="B295" i="32"/>
  <c r="B257" i="32"/>
  <c r="B227" i="32"/>
  <c r="B199" i="32"/>
  <c r="B170" i="32"/>
  <c r="B1762" i="32"/>
  <c r="B1726" i="32"/>
  <c r="B1683" i="32"/>
  <c r="B1637" i="32"/>
  <c r="B1598" i="32"/>
  <c r="B1579" i="32"/>
  <c r="B1560" i="32"/>
  <c r="B1522" i="32"/>
  <c r="B1482" i="32"/>
  <c r="B1467" i="32"/>
  <c r="B1448" i="32"/>
  <c r="B1430" i="32"/>
  <c r="B1386" i="32"/>
  <c r="B1341" i="32"/>
  <c r="B1295" i="32"/>
  <c r="B1265" i="32"/>
  <c r="B1232" i="32"/>
  <c r="B1208" i="32"/>
  <c r="B1191" i="32"/>
  <c r="B1176" i="32"/>
  <c r="B1163" i="32"/>
  <c r="B1137" i="32"/>
  <c r="B1095" i="32"/>
  <c r="B989" i="32"/>
  <c r="B949" i="32"/>
  <c r="B903" i="32"/>
  <c r="B871" i="32"/>
  <c r="B833" i="32"/>
  <c r="B788" i="32"/>
  <c r="B751" i="32"/>
  <c r="B729" i="32"/>
  <c r="B700" i="32"/>
  <c r="B556" i="32"/>
  <c r="B514" i="32"/>
  <c r="B473" i="32"/>
  <c r="B429" i="32"/>
  <c r="B384" i="32"/>
  <c r="B357" i="32"/>
  <c r="B320" i="32"/>
  <c r="B284" i="32"/>
  <c r="B245" i="32"/>
  <c r="B204" i="32"/>
  <c r="B163" i="32"/>
  <c r="B1724" i="32"/>
  <c r="B1694" i="32"/>
  <c r="B1662" i="32"/>
  <c r="B1632" i="32"/>
  <c r="B1600" i="32"/>
  <c r="B1584" i="32"/>
  <c r="B1557" i="32"/>
  <c r="B1541" i="32"/>
  <c r="B1523" i="32"/>
  <c r="B1506" i="32"/>
  <c r="B1492" i="32"/>
  <c r="B1481" i="32"/>
  <c r="B1469" i="32"/>
  <c r="B1456" i="32"/>
  <c r="B1441" i="32"/>
  <c r="B1426" i="32"/>
  <c r="B1413" i="32"/>
  <c r="B1398" i="32"/>
  <c r="B1368" i="32"/>
  <c r="B1337" i="32"/>
  <c r="B1306" i="32"/>
  <c r="B1277" i="32"/>
  <c r="B1249" i="32"/>
  <c r="B1129" i="32"/>
  <c r="B1098" i="32"/>
  <c r="B1055" i="32"/>
  <c r="B1038" i="32"/>
  <c r="B1022" i="32"/>
  <c r="B1010" i="32"/>
  <c r="B982" i="32"/>
  <c r="B951" i="32"/>
  <c r="B921" i="32"/>
  <c r="B889" i="32"/>
  <c r="B835" i="32"/>
  <c r="B806" i="32"/>
  <c r="B773" i="32"/>
  <c r="B748" i="32"/>
  <c r="B733" i="32"/>
  <c r="B718" i="32"/>
  <c r="B689" i="32"/>
  <c r="B668" i="32"/>
  <c r="B653" i="32"/>
  <c r="B638" i="32"/>
  <c r="B623" i="32"/>
  <c r="B608" i="32"/>
  <c r="B594" i="32"/>
  <c r="B580" i="32"/>
  <c r="B562" i="32"/>
  <c r="B529" i="32"/>
  <c r="B499" i="32"/>
  <c r="B469" i="32"/>
  <c r="B437" i="32"/>
  <c r="B405" i="32"/>
  <c r="B382" i="32"/>
  <c r="B363" i="32"/>
  <c r="B336" i="32"/>
  <c r="B317" i="32"/>
  <c r="B292" i="32"/>
  <c r="B263" i="32"/>
  <c r="B233" i="32"/>
  <c r="B201" i="32"/>
  <c r="B172" i="32"/>
  <c r="B145" i="32"/>
  <c r="B1746" i="32"/>
  <c r="B1716" i="32"/>
  <c r="B1686" i="32"/>
  <c r="B1656" i="32"/>
  <c r="B1624" i="32"/>
  <c r="B1599" i="32"/>
  <c r="B1585" i="32"/>
  <c r="B1573" i="32"/>
  <c r="B1558" i="32"/>
  <c r="B1543" i="32"/>
  <c r="B1529" i="32"/>
  <c r="B1514" i="32"/>
  <c r="B1455" i="32"/>
  <c r="B1439" i="32"/>
  <c r="B1423" i="32"/>
  <c r="B1385" i="32"/>
  <c r="B1354" i="32"/>
  <c r="B1324" i="32"/>
  <c r="B1296" i="32"/>
  <c r="B1272" i="32"/>
  <c r="B1222" i="32"/>
  <c r="B1124" i="32"/>
  <c r="B1096" i="32"/>
  <c r="B1005" i="32"/>
  <c r="B976" i="32"/>
  <c r="B946" i="32"/>
  <c r="B916" i="32"/>
  <c r="B887" i="32"/>
  <c r="B870" i="32"/>
  <c r="B849" i="32"/>
  <c r="B819" i="32"/>
  <c r="B790" i="32"/>
  <c r="B761" i="32"/>
  <c r="B692" i="32"/>
  <c r="B550" i="32"/>
  <c r="B519" i="32"/>
  <c r="B490" i="32"/>
  <c r="B461" i="32"/>
  <c r="B432" i="32"/>
  <c r="B404" i="32"/>
  <c r="B335" i="32"/>
  <c r="B318" i="32"/>
  <c r="B283" i="32"/>
  <c r="B254" i="32"/>
  <c r="B224" i="32"/>
  <c r="B196" i="32"/>
  <c r="B165" i="32"/>
  <c r="B4175" i="32"/>
  <c r="B114" i="32"/>
  <c r="B83" i="32"/>
  <c r="B68" i="32"/>
  <c r="B54" i="32"/>
  <c r="B32" i="32"/>
  <c r="B6259" i="32"/>
  <c r="B6233" i="32"/>
  <c r="B6199" i="32"/>
  <c r="B6174" i="32"/>
  <c r="B6143" i="32"/>
  <c r="B6114" i="32"/>
  <c r="B6084" i="32"/>
  <c r="B6054" i="32"/>
  <c r="B6024" i="32"/>
  <c r="B6003" i="32"/>
  <c r="B5980" i="32"/>
  <c r="B5952" i="32"/>
  <c r="B5923" i="32"/>
  <c r="B5898" i="32"/>
  <c r="B5853" i="32"/>
  <c r="B5808" i="32"/>
  <c r="B5777" i="32"/>
  <c r="B133" i="32"/>
  <c r="B107" i="32"/>
  <c r="B48" i="32"/>
  <c r="B36" i="32"/>
  <c r="B23" i="32"/>
  <c r="B6242" i="32"/>
  <c r="B6214" i="32"/>
  <c r="B6185" i="32"/>
  <c r="B6154" i="32"/>
  <c r="B6126" i="32"/>
  <c r="B6097" i="32"/>
  <c r="B6067" i="32"/>
  <c r="B6038" i="32"/>
  <c r="B6011" i="32"/>
  <c r="B5985" i="32"/>
  <c r="B5955" i="32"/>
  <c r="B5925" i="32"/>
  <c r="B5899" i="32"/>
  <c r="B5822" i="32"/>
  <c r="B5793" i="32"/>
  <c r="B5764" i="32"/>
  <c r="B5743" i="32"/>
  <c r="B5722" i="32"/>
  <c r="B5701" i="32"/>
  <c r="B5679" i="32"/>
  <c r="B5657" i="32"/>
  <c r="B5636" i="32"/>
  <c r="B5614" i="32"/>
  <c r="B5599" i="32"/>
  <c r="B5582" i="32"/>
  <c r="B5562" i="32"/>
  <c r="B5542" i="32"/>
  <c r="B5519" i="32"/>
  <c r="B5500" i="32"/>
  <c r="B5460" i="32"/>
  <c r="B5447" i="32"/>
  <c r="B5437" i="32"/>
  <c r="B5426" i="32"/>
  <c r="B5417" i="32"/>
  <c r="B5404" i="32"/>
  <c r="B5383" i="32"/>
  <c r="B1781" i="32"/>
  <c r="B2302" i="32"/>
  <c r="B2287" i="32"/>
  <c r="B2273" i="32"/>
  <c r="B2260" i="32"/>
  <c r="B2245" i="32"/>
  <c r="B2231" i="32"/>
  <c r="B2218" i="32"/>
  <c r="B2203" i="32"/>
  <c r="B2188" i="32"/>
  <c r="B2176" i="32"/>
  <c r="B2161" i="32"/>
  <c r="B2148" i="32"/>
  <c r="B2133" i="32"/>
  <c r="B2090" i="32"/>
  <c r="B2061" i="32"/>
  <c r="B2032" i="32"/>
  <c r="B2004" i="32"/>
  <c r="B1979" i="32"/>
  <c r="B1956" i="32"/>
  <c r="B2318" i="32"/>
  <c r="B2307" i="32"/>
  <c r="B2289" i="32"/>
  <c r="B2275" i="32"/>
  <c r="B2259" i="32"/>
  <c r="B2244" i="32"/>
  <c r="B2229" i="32"/>
  <c r="B2213" i="32"/>
  <c r="B2198" i="32"/>
  <c r="B2182" i="32"/>
  <c r="B2167" i="32"/>
  <c r="B2152" i="32"/>
  <c r="B2139" i="32"/>
  <c r="B2128" i="32"/>
  <c r="B2113" i="32"/>
  <c r="B2094" i="32"/>
  <c r="B2063" i="32"/>
  <c r="B2036" i="32"/>
  <c r="B2006" i="32"/>
  <c r="B1983" i="32"/>
  <c r="B1960" i="32"/>
  <c r="B2081" i="32"/>
  <c r="B2050" i="32"/>
  <c r="B2016" i="32"/>
  <c r="B2323" i="32"/>
  <c r="B2306" i="32"/>
  <c r="B2284" i="32"/>
  <c r="B2263" i="32"/>
  <c r="B2243" i="32"/>
  <c r="B2222" i="32"/>
  <c r="B2201" i="32"/>
  <c r="B2184" i="32"/>
  <c r="B2165" i="32"/>
  <c r="B2146" i="32"/>
  <c r="B2131" i="32"/>
  <c r="B2109" i="32"/>
  <c r="B2070" i="32"/>
  <c r="B2030" i="32"/>
  <c r="B1993" i="32"/>
  <c r="B1961" i="32"/>
  <c r="B1770" i="32"/>
  <c r="B1753" i="32"/>
  <c r="B1729" i="32"/>
  <c r="B1701" i="32"/>
  <c r="B1674" i="32"/>
  <c r="B1649" i="32"/>
  <c r="B1622" i="32"/>
  <c r="B1597" i="32"/>
  <c r="B1581" i="32"/>
  <c r="B1559" i="32"/>
  <c r="B1544" i="32"/>
  <c r="B1531" i="32"/>
  <c r="B1516" i="32"/>
  <c r="B1501" i="32"/>
  <c r="B1489" i="32"/>
  <c r="B1477" i="32"/>
  <c r="B1468" i="32"/>
  <c r="B1457" i="32"/>
  <c r="B1444" i="32"/>
  <c r="B1428" i="32"/>
  <c r="B1388" i="32"/>
  <c r="B1362" i="32"/>
  <c r="B1335" i="32"/>
  <c r="B1307" i="32"/>
  <c r="B1259" i="32"/>
  <c r="B1229" i="32"/>
  <c r="B1210" i="32"/>
  <c r="B1194" i="32"/>
  <c r="B1171" i="32"/>
  <c r="B1156" i="32"/>
  <c r="B1135" i="32"/>
  <c r="B1107" i="32"/>
  <c r="B1075" i="32"/>
  <c r="B1056" i="32"/>
  <c r="B1044" i="32"/>
  <c r="B1029" i="32"/>
  <c r="B1015" i="32"/>
  <c r="B988" i="32"/>
  <c r="B960" i="32"/>
  <c r="B931" i="32"/>
  <c r="B904" i="32"/>
  <c r="B865" i="32"/>
  <c r="B840" i="32"/>
  <c r="B811" i="32"/>
  <c r="B784" i="32"/>
  <c r="B755" i="32"/>
  <c r="B742" i="32"/>
  <c r="B728" i="32"/>
  <c r="B715" i="32"/>
  <c r="B695" i="32"/>
  <c r="B669" i="32"/>
  <c r="B654" i="32"/>
  <c r="B639" i="32"/>
  <c r="B624" i="32"/>
  <c r="B610" i="32"/>
  <c r="B595" i="32"/>
  <c r="B579" i="32"/>
  <c r="B539" i="32"/>
  <c r="B510" i="32"/>
  <c r="B481" i="32"/>
  <c r="B453" i="32"/>
  <c r="B423" i="32"/>
  <c r="B375" i="32"/>
  <c r="B361" i="32"/>
  <c r="B338" i="32"/>
  <c r="B319" i="32"/>
  <c r="B309" i="32"/>
  <c r="B290" i="32"/>
  <c r="B253" i="32"/>
  <c r="B223" i="32"/>
  <c r="B195" i="32"/>
  <c r="B164" i="32"/>
  <c r="B1719" i="32"/>
  <c r="B1676" i="32"/>
  <c r="B1630" i="32"/>
  <c r="B1540" i="32"/>
  <c r="B1502" i="32"/>
  <c r="B1412" i="32"/>
  <c r="B1380" i="32"/>
  <c r="B1334" i="32"/>
  <c r="B1288" i="32"/>
  <c r="B1261" i="32"/>
  <c r="B1227" i="32"/>
  <c r="B1132" i="32"/>
  <c r="B1090" i="32"/>
  <c r="B1058" i="32"/>
  <c r="B1036" i="32"/>
  <c r="B1016" i="32"/>
  <c r="B984" i="32"/>
  <c r="B944" i="32"/>
  <c r="B899" i="32"/>
  <c r="B866" i="32"/>
  <c r="B827" i="32"/>
  <c r="B783" i="32"/>
  <c r="B694" i="32"/>
  <c r="B661" i="32"/>
  <c r="B641" i="32"/>
  <c r="B620" i="32"/>
  <c r="B597" i="32"/>
  <c r="B577" i="32"/>
  <c r="B551" i="32"/>
  <c r="B509" i="32"/>
  <c r="B467" i="32"/>
  <c r="B424" i="32"/>
  <c r="B379" i="32"/>
  <c r="B353" i="32"/>
  <c r="B281" i="32"/>
  <c r="B241" i="32"/>
  <c r="B197" i="32"/>
  <c r="B158" i="32"/>
  <c r="B1764" i="32"/>
  <c r="B1751" i="32"/>
  <c r="B1721" i="32"/>
  <c r="B1690" i="32"/>
  <c r="B1658" i="32"/>
  <c r="B1628" i="32"/>
  <c r="B1572" i="32"/>
  <c r="B1394" i="32"/>
  <c r="B1364" i="32"/>
  <c r="B1333" i="32"/>
  <c r="B1302" i="32"/>
  <c r="B1274" i="32"/>
  <c r="B1244" i="32"/>
  <c r="B1220" i="32"/>
  <c r="B1205" i="32"/>
  <c r="B1190" i="32"/>
  <c r="B1178" i="32"/>
  <c r="B1167" i="32"/>
  <c r="B1151" i="32"/>
  <c r="B1125" i="32"/>
  <c r="B1094" i="32"/>
  <c r="B1070" i="32"/>
  <c r="B977" i="32"/>
  <c r="B947" i="32"/>
  <c r="B917" i="32"/>
  <c r="B886" i="32"/>
  <c r="B831" i="32"/>
  <c r="B801" i="32"/>
  <c r="B769" i="32"/>
  <c r="B685" i="32"/>
  <c r="B558" i="32"/>
  <c r="B526" i="32"/>
  <c r="B495" i="32"/>
  <c r="B464" i="32"/>
  <c r="B433" i="32"/>
  <c r="B401" i="32"/>
  <c r="B377" i="32"/>
  <c r="B332" i="32"/>
  <c r="B287" i="32"/>
  <c r="B259" i="32"/>
  <c r="B229" i="32"/>
  <c r="B198" i="32"/>
  <c r="B169" i="32"/>
  <c r="B1777" i="32"/>
  <c r="B1761" i="32"/>
  <c r="B1742" i="32"/>
  <c r="B1712" i="32"/>
  <c r="B1682" i="32"/>
  <c r="B1650" i="32"/>
  <c r="B1621" i="32"/>
  <c r="B1500" i="32"/>
  <c r="B1419" i="32"/>
  <c r="B1381" i="32"/>
  <c r="B1350" i="32"/>
  <c r="B1320" i="32"/>
  <c r="B1292" i="32"/>
  <c r="B1270" i="32"/>
  <c r="B2086" i="32"/>
  <c r="B2056" i="32"/>
  <c r="B2029" i="32"/>
  <c r="B2000" i="32"/>
  <c r="B1976" i="32"/>
  <c r="B1952" i="32"/>
  <c r="B1937" i="32"/>
  <c r="B1926" i="32"/>
  <c r="B1916" i="32"/>
  <c r="B1905" i="32"/>
  <c r="B1893" i="32"/>
  <c r="B1882" i="32"/>
  <c r="B1871" i="32"/>
  <c r="B1859" i="32"/>
  <c r="B1835" i="32"/>
  <c r="B1828" i="32"/>
  <c r="B1822" i="32"/>
  <c r="B1815" i="32"/>
  <c r="B1809" i="32"/>
  <c r="B1798" i="32"/>
  <c r="B148" i="32"/>
  <c r="B2125" i="32"/>
  <c r="B2112" i="32"/>
  <c r="B2091" i="32"/>
  <c r="B2060" i="32"/>
  <c r="B2031" i="32"/>
  <c r="B2002" i="32"/>
  <c r="B1980" i="32"/>
  <c r="B1957" i="32"/>
  <c r="B1942" i="32"/>
  <c r="B1931" i="32"/>
  <c r="B1920" i="32"/>
  <c r="B1909" i="32"/>
  <c r="B1897" i="32"/>
  <c r="B1887" i="32"/>
  <c r="B1877" i="32"/>
  <c r="B1866" i="32"/>
  <c r="B1857" i="32"/>
  <c r="B1805" i="32"/>
  <c r="B1793" i="32"/>
  <c r="B1786" i="32"/>
  <c r="B2322" i="32"/>
  <c r="B2309" i="32"/>
  <c r="B2296" i="32"/>
  <c r="B2281" i="32"/>
  <c r="B2265" i="32"/>
  <c r="B2250" i="32"/>
  <c r="B2234" i="32"/>
  <c r="B2219" i="32"/>
  <c r="B2204" i="32"/>
  <c r="B2186" i="32"/>
  <c r="B2169" i="32"/>
  <c r="B2153" i="32"/>
  <c r="B2127" i="32"/>
  <c r="B2077" i="32"/>
  <c r="B2047" i="32"/>
  <c r="B2012" i="32"/>
  <c r="B2106" i="32"/>
  <c r="B2065" i="32"/>
  <c r="B2026" i="32"/>
  <c r="B1989" i="32"/>
  <c r="B1958" i="32"/>
  <c r="B1938" i="32"/>
  <c r="B1923" i="32"/>
  <c r="B1908" i="32"/>
  <c r="B1894" i="32"/>
  <c r="B1878" i="32"/>
  <c r="B1863" i="32"/>
  <c r="B1853" i="32"/>
  <c r="B1848" i="32"/>
  <c r="B1844" i="32"/>
  <c r="B1839" i="32"/>
  <c r="B1818" i="32"/>
  <c r="B1808" i="32"/>
  <c r="B1794" i="32"/>
  <c r="B1783" i="32"/>
  <c r="B1750" i="32"/>
  <c r="B1725" i="32"/>
  <c r="B1698" i="32"/>
  <c r="B1672" i="32"/>
  <c r="B1645" i="32"/>
  <c r="B1619" i="32"/>
  <c r="B1407" i="32"/>
  <c r="B1384" i="32"/>
  <c r="B1359" i="32"/>
  <c r="B1331" i="32"/>
  <c r="B1304" i="32"/>
  <c r="B1256" i="32"/>
  <c r="B1225" i="32"/>
  <c r="B1182" i="32"/>
  <c r="B1130" i="32"/>
  <c r="B1101" i="32"/>
  <c r="B1071" i="32"/>
  <c r="B985" i="32"/>
  <c r="B956" i="32"/>
  <c r="B928" i="32"/>
  <c r="B901" i="32"/>
  <c r="B862" i="32"/>
  <c r="B836" i="32"/>
  <c r="B808" i="32"/>
  <c r="B780" i="32"/>
  <c r="B691" i="32"/>
  <c r="B563" i="32"/>
  <c r="B536" i="32"/>
  <c r="B506" i="32"/>
  <c r="B477" i="32"/>
  <c r="B449" i="32"/>
  <c r="B420" i="32"/>
  <c r="B395" i="32"/>
  <c r="B334" i="32"/>
  <c r="B277" i="32"/>
  <c r="B249" i="32"/>
  <c r="B220" i="32"/>
  <c r="B191" i="32"/>
  <c r="B146" i="32"/>
  <c r="B1756" i="32"/>
  <c r="B1714" i="32"/>
  <c r="B1670" i="32"/>
  <c r="B1625" i="32"/>
  <c r="B1593" i="32"/>
  <c r="B1574" i="32"/>
  <c r="B1555" i="32"/>
  <c r="B1535" i="32"/>
  <c r="B1517" i="32"/>
  <c r="B1497" i="32"/>
  <c r="B1479" i="32"/>
  <c r="B1442" i="32"/>
  <c r="B1425" i="32"/>
  <c r="B1406" i="32"/>
  <c r="B1373" i="32"/>
  <c r="B1330" i="32"/>
  <c r="B1285" i="32"/>
  <c r="B1255" i="32"/>
  <c r="B1223" i="32"/>
  <c r="B1203" i="32"/>
  <c r="B1187" i="32"/>
  <c r="B1172" i="32"/>
  <c r="B1158" i="32"/>
  <c r="B1126" i="32"/>
  <c r="B1083" i="32"/>
  <c r="B979" i="32"/>
  <c r="B937" i="32"/>
  <c r="B892" i="32"/>
  <c r="B863" i="32"/>
  <c r="B821" i="32"/>
  <c r="B776" i="32"/>
  <c r="B725" i="32"/>
  <c r="B688" i="32"/>
  <c r="B544" i="32"/>
  <c r="B504" i="32"/>
  <c r="B462" i="32"/>
  <c r="B419" i="32"/>
  <c r="B374" i="32"/>
  <c r="B349" i="32"/>
  <c r="B314" i="32"/>
  <c r="B278" i="32"/>
  <c r="B234" i="32"/>
  <c r="B193" i="32"/>
  <c r="B147" i="32"/>
  <c r="B1747" i="32"/>
  <c r="B1717" i="32"/>
  <c r="B1685" i="32"/>
  <c r="B1655" i="32"/>
  <c r="B1623" i="32"/>
  <c r="B1580" i="32"/>
  <c r="B1568" i="32"/>
  <c r="B1553" i="32"/>
  <c r="B1536" i="32"/>
  <c r="B1519" i="32"/>
  <c r="B1503" i="32"/>
  <c r="B1490" i="32"/>
  <c r="B1466" i="32"/>
  <c r="B1437" i="32"/>
  <c r="B1424" i="32"/>
  <c r="B1409" i="32"/>
  <c r="B1390" i="32"/>
  <c r="B1360" i="32"/>
  <c r="B1329" i="32"/>
  <c r="B1298" i="32"/>
  <c r="B1271" i="32"/>
  <c r="B1241" i="32"/>
  <c r="B1121" i="32"/>
  <c r="B1091" i="32"/>
  <c r="B1066" i="32"/>
  <c r="B1050" i="32"/>
  <c r="B1034" i="32"/>
  <c r="B1018" i="32"/>
  <c r="B1006" i="32"/>
  <c r="B973" i="32"/>
  <c r="B943" i="32"/>
  <c r="B913" i="32"/>
  <c r="B882" i="32"/>
  <c r="B828" i="32"/>
  <c r="B797" i="32"/>
  <c r="B765" i="32"/>
  <c r="B745" i="32"/>
  <c r="B730" i="32"/>
  <c r="B712" i="32"/>
  <c r="B681" i="32"/>
  <c r="B664" i="32"/>
  <c r="B649" i="32"/>
  <c r="B634" i="32"/>
  <c r="B619" i="32"/>
  <c r="B605" i="32"/>
  <c r="B590" i="32"/>
  <c r="B576" i="32"/>
  <c r="B554" i="32"/>
  <c r="B521" i="32"/>
  <c r="B491" i="32"/>
  <c r="B459" i="32"/>
  <c r="B430" i="32"/>
  <c r="B398" i="32"/>
  <c r="B373" i="32"/>
  <c r="B360" i="32"/>
  <c r="B328" i="32"/>
  <c r="B312" i="32"/>
  <c r="B285" i="32"/>
  <c r="B255" i="32"/>
  <c r="B226" i="32"/>
  <c r="B194" i="32"/>
  <c r="B166" i="32"/>
  <c r="B1738" i="32"/>
  <c r="B1708" i="32"/>
  <c r="B1679" i="32"/>
  <c r="B1647" i="32"/>
  <c r="B1617" i="32"/>
  <c r="B1595" i="32"/>
  <c r="B1569" i="32"/>
  <c r="B1554" i="32"/>
  <c r="B1539" i="32"/>
  <c r="B1525" i="32"/>
  <c r="B1510" i="32"/>
  <c r="B1495" i="32"/>
  <c r="B1451" i="32"/>
  <c r="B1435" i="32"/>
  <c r="B1404" i="32"/>
  <c r="B1378" i="32"/>
  <c r="B1347" i="32"/>
  <c r="B1316" i="32"/>
  <c r="B1289" i="32"/>
  <c r="B1267" i="32"/>
  <c r="B1243" i="32"/>
  <c r="B1146" i="32"/>
  <c r="B1116" i="32"/>
  <c r="B1088" i="32"/>
  <c r="B997" i="32"/>
  <c r="B968" i="32"/>
  <c r="B939" i="32"/>
  <c r="B909" i="32"/>
  <c r="B881" i="32"/>
  <c r="B864" i="32"/>
  <c r="B841" i="32"/>
  <c r="B812" i="32"/>
  <c r="B782" i="32"/>
  <c r="B727" i="32"/>
  <c r="B686" i="32"/>
  <c r="B543" i="32"/>
  <c r="B512" i="32"/>
  <c r="B482" i="32"/>
  <c r="B454" i="32"/>
  <c r="B426" i="32"/>
  <c r="B380" i="32"/>
  <c r="B359" i="32"/>
  <c r="B329" i="32"/>
  <c r="B315" i="32"/>
  <c r="B276" i="32"/>
  <c r="B247" i="32"/>
  <c r="B217" i="32"/>
  <c r="B188" i="32"/>
  <c r="B159" i="32"/>
  <c r="B138" i="32"/>
  <c r="B103" i="32"/>
  <c r="B79" i="32"/>
  <c r="B65" i="32"/>
  <c r="B51" i="32"/>
  <c r="B40" i="32"/>
  <c r="B29" i="32"/>
  <c r="B6253" i="32"/>
  <c r="B6226" i="32"/>
  <c r="B6194" i="32"/>
  <c r="B6166" i="32"/>
  <c r="B6136" i="32"/>
  <c r="B6107" i="32"/>
  <c r="B6077" i="32"/>
  <c r="B6046" i="32"/>
  <c r="B6017" i="32"/>
  <c r="B5995" i="32"/>
  <c r="B5974" i="32"/>
  <c r="B5945" i="32"/>
  <c r="B5916" i="32"/>
  <c r="B5890" i="32"/>
  <c r="B5831" i="32"/>
  <c r="B5799" i="32"/>
  <c r="B5761" i="32"/>
  <c r="B126" i="32"/>
  <c r="B100" i="32"/>
  <c r="B45" i="32"/>
  <c r="B6260" i="32"/>
  <c r="B6234" i="32"/>
  <c r="B6207" i="32"/>
  <c r="B6175" i="32"/>
  <c r="B6148" i="32"/>
  <c r="B6117" i="32"/>
  <c r="B6089" i="32"/>
  <c r="B6060" i="32"/>
  <c r="B6030" i="32"/>
  <c r="B6004" i="32"/>
  <c r="B5977" i="32"/>
  <c r="B5947" i="32"/>
  <c r="B5917" i="32"/>
  <c r="B5892" i="32"/>
  <c r="B5814" i="32"/>
  <c r="B5786" i="32"/>
  <c r="B5758" i="32"/>
  <c r="B5737" i="32"/>
  <c r="B5717" i="32"/>
  <c r="B5696" i="32"/>
  <c r="B5673" i="32"/>
  <c r="B5652" i="32"/>
  <c r="B5630" i="32"/>
  <c r="B5611" i="32"/>
  <c r="B5594" i="32"/>
  <c r="B5577" i="32"/>
  <c r="B5557" i="32"/>
  <c r="B5537" i="32"/>
  <c r="B5515" i="32"/>
  <c r="B5494" i="32"/>
  <c r="B5453" i="32"/>
  <c r="B5445" i="32"/>
  <c r="B5435" i="32"/>
  <c r="B5424" i="32"/>
  <c r="B5414" i="32"/>
  <c r="B5399" i="32"/>
  <c r="B5377" i="32"/>
  <c r="B2308" i="32"/>
  <c r="B2294" i="32"/>
  <c r="B2280" i="32"/>
  <c r="B2266" i="32"/>
  <c r="B2252" i="32"/>
  <c r="B2239" i="32"/>
  <c r="B2225" i="32"/>
  <c r="B2210" i="32"/>
  <c r="B2196" i="32"/>
  <c r="B2183" i="32"/>
  <c r="B2168" i="32"/>
  <c r="B2154" i="32"/>
  <c r="B2140" i="32"/>
  <c r="B2104" i="32"/>
  <c r="B2076" i="32"/>
  <c r="B2044" i="32"/>
  <c r="B2018" i="32"/>
  <c r="B1990" i="32"/>
  <c r="B1967" i="32"/>
  <c r="B2324" i="32"/>
  <c r="B2313" i="32"/>
  <c r="B2297" i="32"/>
  <c r="B2282" i="32"/>
  <c r="B2267" i="32"/>
  <c r="B2251" i="32"/>
  <c r="B2236" i="32"/>
  <c r="B2220" i="32"/>
  <c r="B2206" i="32"/>
  <c r="B2191" i="32"/>
  <c r="B2174" i="32"/>
  <c r="B2159" i="32"/>
  <c r="B2144" i="32"/>
  <c r="B2132" i="32"/>
  <c r="B2119" i="32"/>
  <c r="B2107" i="32"/>
  <c r="B2079" i="32"/>
  <c r="B2049" i="32"/>
  <c r="B2021" i="32"/>
  <c r="B1994" i="32"/>
  <c r="B1972" i="32"/>
  <c r="B1950" i="32"/>
  <c r="B1784" i="32"/>
  <c r="B2096" i="32"/>
  <c r="B2066" i="32"/>
  <c r="B2033" i="32"/>
  <c r="B1997" i="32"/>
  <c r="B2315" i="32"/>
  <c r="B2295" i="32"/>
  <c r="B2274" i="32"/>
  <c r="B2253" i="32"/>
  <c r="B2232" i="32"/>
  <c r="B2212" i="32"/>
  <c r="B2193" i="32"/>
  <c r="B2175" i="32"/>
  <c r="B2156" i="32"/>
  <c r="B2138" i="32"/>
  <c r="B2120" i="32"/>
  <c r="B2088" i="32"/>
  <c r="B2051" i="32"/>
  <c r="B2010" i="32"/>
  <c r="B1978" i="32"/>
  <c r="B1949" i="32"/>
  <c r="B1763" i="32"/>
  <c r="B1740" i="32"/>
  <c r="B1715" i="32"/>
  <c r="B1687" i="32"/>
  <c r="B1661" i="32"/>
  <c r="B1634" i="32"/>
  <c r="B1608" i="32"/>
  <c r="B1590" i="32"/>
  <c r="B1567" i="32"/>
  <c r="B1552" i="32"/>
  <c r="B1538" i="32"/>
  <c r="B1524" i="32"/>
  <c r="B1509" i="32"/>
  <c r="B1496" i="32"/>
  <c r="B1483" i="32"/>
  <c r="B1473" i="32"/>
  <c r="B1463" i="32"/>
  <c r="B1450" i="32"/>
  <c r="B1376" i="32"/>
  <c r="B1349" i="32"/>
  <c r="B1322" i="32"/>
  <c r="B1293" i="32"/>
  <c r="B1245" i="32"/>
  <c r="B1217" i="32"/>
  <c r="B1202" i="32"/>
  <c r="B1189" i="32"/>
  <c r="B1177" i="32"/>
  <c r="B1165" i="32"/>
  <c r="B1149" i="32"/>
  <c r="B1120" i="32"/>
  <c r="B1089" i="32"/>
  <c r="B1063" i="32"/>
  <c r="B1049" i="32"/>
  <c r="B1037" i="32"/>
  <c r="B1023" i="32"/>
  <c r="B1003" i="32"/>
  <c r="B974" i="32"/>
  <c r="B945" i="32"/>
  <c r="B918" i="32"/>
  <c r="B891" i="32"/>
  <c r="B853" i="32"/>
  <c r="B825" i="32"/>
  <c r="B798" i="32"/>
  <c r="B770" i="32"/>
  <c r="B749" i="32"/>
  <c r="B735" i="32"/>
  <c r="B721" i="32"/>
  <c r="B709" i="32"/>
  <c r="B680" i="32"/>
  <c r="B662" i="32"/>
  <c r="B647" i="32"/>
  <c r="B632" i="32"/>
  <c r="B617" i="32"/>
  <c r="B603" i="32"/>
  <c r="B588" i="32"/>
  <c r="B569" i="32"/>
  <c r="B552" i="32"/>
  <c r="B524" i="32"/>
  <c r="B496" i="32"/>
  <c r="B466" i="32"/>
  <c r="B438" i="32"/>
  <c r="B409" i="32"/>
  <c r="B390" i="32"/>
  <c r="B368" i="32"/>
  <c r="B352" i="32"/>
  <c r="B313" i="32"/>
  <c r="B302" i="32"/>
  <c r="B266" i="32"/>
  <c r="B238" i="32"/>
  <c r="B208" i="32"/>
  <c r="B181" i="32"/>
  <c r="B1745" i="32"/>
  <c r="B1697" i="32"/>
  <c r="B1653" i="32"/>
  <c r="B1607" i="32"/>
  <c r="B1438" i="32"/>
  <c r="B1357" i="32"/>
  <c r="B1312" i="32"/>
  <c r="B1273" i="32"/>
  <c r="B1246" i="32"/>
  <c r="B1110" i="32"/>
  <c r="B1068" i="32"/>
  <c r="B1047" i="32"/>
  <c r="B1027" i="32"/>
  <c r="B1004" i="32"/>
  <c r="B964" i="32"/>
  <c r="B919" i="32"/>
  <c r="B880" i="32"/>
  <c r="B850" i="32"/>
  <c r="B804" i="32"/>
  <c r="B760" i="32"/>
  <c r="B672" i="32"/>
  <c r="B651" i="32"/>
  <c r="B631" i="32"/>
  <c r="B609" i="32"/>
  <c r="B586" i="32"/>
  <c r="B568" i="32"/>
  <c r="B531" i="32"/>
  <c r="B488" i="32"/>
  <c r="B444" i="32"/>
  <c r="B403" i="32"/>
  <c r="B330" i="32"/>
  <c r="B300" i="32"/>
  <c r="B261" i="32"/>
  <c r="B219" i="32"/>
  <c r="B178" i="32"/>
  <c r="B1771" i="32"/>
  <c r="B1758" i="32"/>
  <c r="B1736" i="32"/>
  <c r="B1706" i="32"/>
  <c r="B1673" i="32"/>
  <c r="B1643" i="32"/>
  <c r="B1612" i="32"/>
  <c r="B1564" i="32"/>
  <c r="B1476" i="32"/>
  <c r="B1420" i="32"/>
  <c r="B1377" i="32"/>
  <c r="B1348" i="32"/>
  <c r="B1319" i="32"/>
  <c r="B1287" i="32"/>
  <c r="B1262" i="32"/>
  <c r="B1230" i="32"/>
  <c r="B1212" i="32"/>
  <c r="B1197" i="32"/>
  <c r="B1184" i="32"/>
  <c r="B1173" i="32"/>
  <c r="B1159" i="32"/>
  <c r="B1140" i="32"/>
  <c r="B1109" i="32"/>
  <c r="B1080" i="32"/>
  <c r="B1062" i="32"/>
  <c r="B1030" i="32"/>
  <c r="B1014" i="32"/>
  <c r="B994" i="32"/>
  <c r="B962" i="32"/>
  <c r="B933" i="32"/>
  <c r="B900" i="32"/>
  <c r="B845" i="32"/>
  <c r="B817" i="32"/>
  <c r="B785" i="32"/>
  <c r="B701" i="32"/>
  <c r="B541" i="32"/>
  <c r="B511" i="32"/>
  <c r="B480" i="32"/>
  <c r="B448" i="32"/>
  <c r="B417" i="32"/>
  <c r="B391" i="32"/>
  <c r="B347" i="32"/>
  <c r="B303" i="32"/>
  <c r="B275" i="32"/>
  <c r="B244" i="32"/>
  <c r="B214" i="32"/>
  <c r="B183" i="32"/>
  <c r="B157" i="32"/>
  <c r="B1769" i="32"/>
  <c r="B1754" i="32"/>
  <c r="B1727" i="32"/>
  <c r="B1696" i="32"/>
  <c r="B1667" i="32"/>
  <c r="B1636" i="32"/>
  <c r="B1606" i="32"/>
  <c r="B1550" i="32"/>
  <c r="B1411" i="32"/>
  <c r="B1397" i="32"/>
  <c r="B1366" i="32"/>
  <c r="B1336" i="32"/>
  <c r="B1308" i="32"/>
  <c r="B1281" i="32"/>
  <c r="B1257" i="32"/>
  <c r="B1231" i="32"/>
  <c r="B1211" i="32"/>
  <c r="B1196" i="32"/>
  <c r="B1157" i="32"/>
  <c r="B1134" i="32"/>
  <c r="B1106" i="32"/>
  <c r="B1077" i="32"/>
  <c r="B1057" i="32"/>
  <c r="B1043" i="32"/>
  <c r="B1028" i="32"/>
  <c r="B1013" i="32"/>
  <c r="B987" i="32"/>
  <c r="B957" i="32"/>
  <c r="B927" i="32"/>
  <c r="B898" i="32"/>
  <c r="B875" i="32"/>
  <c r="B857" i="32"/>
  <c r="B830" i="32"/>
  <c r="B800" i="32"/>
  <c r="B772" i="32"/>
  <c r="B750" i="32"/>
  <c r="B736" i="32"/>
  <c r="B720" i="32"/>
  <c r="B703" i="32"/>
  <c r="B674" i="32"/>
  <c r="B659" i="32"/>
  <c r="B644" i="32"/>
  <c r="B630" i="32"/>
  <c r="B614" i="32"/>
  <c r="B600" i="32"/>
  <c r="B585" i="32"/>
  <c r="B573" i="32"/>
  <c r="B560" i="32"/>
  <c r="B530" i="32"/>
  <c r="B501" i="32"/>
  <c r="B471" i="32"/>
  <c r="B442" i="32"/>
  <c r="B415" i="32"/>
  <c r="B389" i="32"/>
  <c r="B372" i="32"/>
  <c r="B346" i="32"/>
  <c r="B311" i="32"/>
  <c r="B291" i="32"/>
  <c r="B265" i="32"/>
  <c r="B236" i="32"/>
  <c r="B207" i="32"/>
  <c r="B175" i="32"/>
  <c r="B153" i="32"/>
  <c r="B127" i="32"/>
  <c r="B91" i="32"/>
  <c r="B49" i="32"/>
  <c r="B6244" i="32"/>
  <c r="B6215" i="32"/>
  <c r="B6184" i="32"/>
  <c r="B6155" i="32"/>
  <c r="B6124" i="32"/>
  <c r="B6095" i="32"/>
  <c r="B6065" i="32"/>
  <c r="B6035" i="32"/>
  <c r="B5963" i="32"/>
  <c r="B5934" i="32"/>
  <c r="B5909" i="32"/>
  <c r="B5878" i="32"/>
  <c r="B5857" i="32"/>
  <c r="B5819" i="32"/>
  <c r="B5788" i="32"/>
  <c r="B144" i="32"/>
  <c r="B116" i="32"/>
  <c r="B89" i="32"/>
  <c r="B74" i="32"/>
  <c r="B56" i="32"/>
  <c r="B6252" i="32"/>
  <c r="B6224" i="32"/>
  <c r="B6197" i="32"/>
  <c r="B6164" i="32"/>
  <c r="B6137" i="32"/>
  <c r="B6105" i="32"/>
  <c r="B6078" i="32"/>
  <c r="B6049" i="32"/>
  <c r="B6018" i="32"/>
  <c r="B5967" i="32"/>
  <c r="B5935" i="32"/>
  <c r="B5911" i="32"/>
  <c r="B5880" i="32"/>
  <c r="B5863" i="32"/>
  <c r="B5848" i="32"/>
  <c r="B5834" i="32"/>
  <c r="B5804" i="32"/>
  <c r="B5775" i="32"/>
  <c r="B5751" i="32"/>
  <c r="B5730" i="32"/>
  <c r="B5709" i="32"/>
  <c r="B5687" i="32"/>
  <c r="B5665" i="32"/>
  <c r="B5644" i="32"/>
  <c r="B5621" i="32"/>
  <c r="B5605" i="32"/>
  <c r="B5588" i="32"/>
  <c r="B5570" i="32"/>
  <c r="B5550" i="32"/>
  <c r="B5527" i="32"/>
  <c r="B5507" i="32"/>
  <c r="B5486" i="32"/>
  <c r="B5469" i="32"/>
  <c r="B5391" i="32"/>
  <c r="B5369" i="32"/>
  <c r="B5348" i="32"/>
  <c r="B2312" i="32"/>
  <c r="B2283" i="32"/>
  <c r="B2256" i="32"/>
  <c r="B2228" i="32"/>
  <c r="B2200" i="32"/>
  <c r="B2172" i="32"/>
  <c r="B2145" i="32"/>
  <c r="B2082" i="32"/>
  <c r="B2025" i="32"/>
  <c r="B1973" i="32"/>
  <c r="B1782" i="32"/>
  <c r="B2301" i="32"/>
  <c r="B2271" i="32"/>
  <c r="B2240" i="32"/>
  <c r="B2209" i="32"/>
  <c r="B2178" i="32"/>
  <c r="B2147" i="32"/>
  <c r="B2122" i="32"/>
  <c r="B2087" i="32"/>
  <c r="B2028" i="32"/>
  <c r="B1977" i="32"/>
  <c r="B2103" i="32"/>
  <c r="B2042" i="32"/>
  <c r="B2319" i="32"/>
  <c r="B2279" i="32"/>
  <c r="B2237" i="32"/>
  <c r="B2197" i="32"/>
  <c r="B2160" i="32"/>
  <c r="B2126" i="32"/>
  <c r="B2059" i="32"/>
  <c r="B1985" i="32"/>
  <c r="B1829" i="32"/>
  <c r="B1748" i="32"/>
  <c r="B1695" i="32"/>
  <c r="B1641" i="32"/>
  <c r="B1594" i="32"/>
  <c r="B1556" i="32"/>
  <c r="B1528" i="32"/>
  <c r="B1499" i="32"/>
  <c r="B1475" i="32"/>
  <c r="B1453" i="32"/>
  <c r="B1422" i="32"/>
  <c r="B1382" i="32"/>
  <c r="B1328" i="32"/>
  <c r="B1252" i="32"/>
  <c r="B1180" i="32"/>
  <c r="B1152" i="32"/>
  <c r="B1097" i="32"/>
  <c r="B1053" i="32"/>
  <c r="B1025" i="32"/>
  <c r="B981" i="32"/>
  <c r="B924" i="32"/>
  <c r="B859" i="32"/>
  <c r="B805" i="32"/>
  <c r="B752" i="32"/>
  <c r="B687" i="32"/>
  <c r="B650" i="32"/>
  <c r="B621" i="32"/>
  <c r="B592" i="32"/>
  <c r="B559" i="32"/>
  <c r="B503" i="32"/>
  <c r="B447" i="32"/>
  <c r="B393" i="32"/>
  <c r="B358" i="32"/>
  <c r="B316" i="32"/>
  <c r="B274" i="32"/>
  <c r="B216" i="32"/>
  <c r="B5088" i="32"/>
  <c r="B1709" i="32"/>
  <c r="B1618" i="32"/>
  <c r="B1462" i="32"/>
  <c r="B1367" i="32"/>
  <c r="B1279" i="32"/>
  <c r="B1078" i="32"/>
  <c r="B1032" i="32"/>
  <c r="B975" i="32"/>
  <c r="B888" i="32"/>
  <c r="B815" i="32"/>
  <c r="B744" i="32"/>
  <c r="B683" i="32"/>
  <c r="B636" i="32"/>
  <c r="B591" i="32"/>
  <c r="B540" i="32"/>
  <c r="B455" i="32"/>
  <c r="B230" i="32"/>
  <c r="B1774" i="32"/>
  <c r="B1743" i="32"/>
  <c r="B1681" i="32"/>
  <c r="B1620" i="32"/>
  <c r="B1355" i="32"/>
  <c r="B1294" i="32"/>
  <c r="B1237" i="32"/>
  <c r="B1201" i="32"/>
  <c r="B1175" i="32"/>
  <c r="B1147" i="32"/>
  <c r="B1087" i="32"/>
  <c r="B969" i="32"/>
  <c r="B910" i="32"/>
  <c r="B824" i="32"/>
  <c r="B762" i="32"/>
  <c r="B679" i="32"/>
  <c r="B549" i="32"/>
  <c r="B487" i="32"/>
  <c r="B427" i="32"/>
  <c r="B282" i="32"/>
  <c r="B222" i="32"/>
  <c r="B162" i="32"/>
  <c r="B1757" i="32"/>
  <c r="B1704" i="32"/>
  <c r="B1644" i="32"/>
  <c r="B1415" i="32"/>
  <c r="B1374" i="32"/>
  <c r="B1313" i="32"/>
  <c r="B1263" i="32"/>
  <c r="B1150" i="32"/>
  <c r="B1103" i="32"/>
  <c r="B1061" i="32"/>
  <c r="B1039" i="32"/>
  <c r="B972" i="32"/>
  <c r="B923" i="32"/>
  <c r="B879" i="32"/>
  <c r="B852" i="32"/>
  <c r="B803" i="32"/>
  <c r="B757" i="32"/>
  <c r="B710" i="32"/>
  <c r="B670" i="32"/>
  <c r="B622" i="32"/>
  <c r="B575" i="32"/>
  <c r="B553" i="32"/>
  <c r="B505" i="32"/>
  <c r="B458" i="32"/>
  <c r="B411" i="32"/>
  <c r="B376" i="32"/>
  <c r="B339" i="32"/>
  <c r="B280" i="32"/>
  <c r="B232" i="32"/>
  <c r="B184" i="32"/>
  <c r="B149" i="32"/>
  <c r="B94" i="32"/>
  <c r="B46" i="32"/>
  <c r="B6237" i="32"/>
  <c r="B6186" i="32"/>
  <c r="B6139" i="32"/>
  <c r="B6092" i="32"/>
  <c r="B6042" i="32"/>
  <c r="B6007" i="32"/>
  <c r="B5966" i="32"/>
  <c r="B5920" i="32"/>
  <c r="B5874" i="32"/>
  <c r="B5846" i="32"/>
  <c r="B5812" i="32"/>
  <c r="B5086" i="32"/>
  <c r="B104" i="32"/>
  <c r="B6227" i="32"/>
  <c r="B6179" i="32"/>
  <c r="B6134" i="32"/>
  <c r="B6085" i="32"/>
  <c r="B6041" i="32"/>
  <c r="B5996" i="32"/>
  <c r="B5951" i="32"/>
  <c r="B5906" i="32"/>
  <c r="B5866" i="32"/>
  <c r="B5844" i="32"/>
  <c r="B5807" i="32"/>
  <c r="B5763" i="32"/>
  <c r="B5727" i="32"/>
  <c r="B5693" i="32"/>
  <c r="B5660" i="32"/>
  <c r="B5625" i="32"/>
  <c r="B5597" i="32"/>
  <c r="B5567" i="32"/>
  <c r="B5534" i="32"/>
  <c r="B5502" i="32"/>
  <c r="B5471" i="32"/>
  <c r="B5429" i="32"/>
  <c r="B5386" i="32"/>
  <c r="B5356" i="32"/>
  <c r="B5332" i="32"/>
  <c r="B128" i="32"/>
  <c r="B101" i="32"/>
  <c r="B81" i="32"/>
  <c r="B64" i="32"/>
  <c r="B41" i="32"/>
  <c r="B6225" i="32"/>
  <c r="B6195" i="32"/>
  <c r="B6167" i="32"/>
  <c r="B6135" i="32"/>
  <c r="B6108" i="32"/>
  <c r="B6083" i="32"/>
  <c r="B6055" i="32"/>
  <c r="B6026" i="32"/>
  <c r="B5998" i="32"/>
  <c r="B5972" i="32"/>
  <c r="B5943" i="32"/>
  <c r="B5913" i="32"/>
  <c r="B5889" i="32"/>
  <c r="B5817" i="32"/>
  <c r="B5787" i="32"/>
  <c r="B5762" i="32"/>
  <c r="B5740" i="32"/>
  <c r="B5718" i="32"/>
  <c r="B5697" i="32"/>
  <c r="B5675" i="32"/>
  <c r="B5653" i="32"/>
  <c r="B5632" i="32"/>
  <c r="B5612" i="32"/>
  <c r="B5596" i="32"/>
  <c r="B5580" i="32"/>
  <c r="B5558" i="32"/>
  <c r="B5535" i="32"/>
  <c r="B5514" i="32"/>
  <c r="B5493" i="32"/>
  <c r="B5425" i="32"/>
  <c r="B5413" i="32"/>
  <c r="B5403" i="32"/>
  <c r="B5382" i="32"/>
  <c r="B5360" i="32"/>
  <c r="B5339" i="32"/>
  <c r="B5316" i="32"/>
  <c r="B5305" i="32"/>
  <c r="B5298" i="32"/>
  <c r="B5290" i="32"/>
  <c r="B5284" i="32"/>
  <c r="B5271" i="32"/>
  <c r="B5264" i="32"/>
  <c r="B5258" i="32"/>
  <c r="B5252" i="32"/>
  <c r="B5245" i="32"/>
  <c r="B5239" i="32"/>
  <c r="B5232" i="32"/>
  <c r="B5225" i="32"/>
  <c r="B5219" i="32"/>
  <c r="B5213" i="32"/>
  <c r="B5206" i="32"/>
  <c r="B5175" i="32"/>
  <c r="B5167" i="32"/>
  <c r="B5161" i="32"/>
  <c r="B5154" i="32"/>
  <c r="B5146" i="32"/>
  <c r="B5139" i="32"/>
  <c r="B5133" i="32"/>
  <c r="B5126" i="32"/>
  <c r="B5119" i="32"/>
  <c r="B5111" i="32"/>
  <c r="B112" i="32"/>
  <c r="B6247" i="32"/>
  <c r="B6202" i="32"/>
  <c r="B6160" i="32"/>
  <c r="B6116" i="32"/>
  <c r="B6081" i="32"/>
  <c r="B6037" i="32"/>
  <c r="B5992" i="32"/>
  <c r="B5953" i="32"/>
  <c r="B5872" i="32"/>
  <c r="B5850" i="32"/>
  <c r="B5816" i="32"/>
  <c r="B5774" i="32"/>
  <c r="B5741" i="32"/>
  <c r="B5706" i="32"/>
  <c r="B5674" i="32"/>
  <c r="B5642" i="32"/>
  <c r="B5576" i="32"/>
  <c r="B5543" i="32"/>
  <c r="B5511" i="32"/>
  <c r="B5481" i="32"/>
  <c r="B5458" i="32"/>
  <c r="B5434" i="32"/>
  <c r="B5420" i="32"/>
  <c r="B5406" i="32"/>
  <c r="B5378" i="32"/>
  <c r="B5346" i="32"/>
  <c r="B5317" i="32"/>
  <c r="B5101" i="32"/>
  <c r="B5109" i="32"/>
  <c r="B5094" i="32"/>
  <c r="B5078" i="32"/>
  <c r="B5050" i="32"/>
  <c r="B5021" i="32"/>
  <c r="B4994" i="32"/>
  <c r="B4964" i="32"/>
  <c r="B4940" i="32"/>
  <c r="B4913" i="32"/>
  <c r="B4885" i="32"/>
  <c r="B4864" i="32"/>
  <c r="B4850" i="32"/>
  <c r="B4838" i="32"/>
  <c r="B4825" i="32"/>
  <c r="B4811" i="32"/>
  <c r="B4797" i="32"/>
  <c r="B4783" i="32"/>
  <c r="B4768" i="32"/>
  <c r="B4754" i="32"/>
  <c r="B4740" i="32"/>
  <c r="B4728" i="32"/>
  <c r="B4714" i="32"/>
  <c r="B4700" i="32"/>
  <c r="B4685" i="32"/>
  <c r="B4671" i="32"/>
  <c r="B4657" i="32"/>
  <c r="B4642" i="32"/>
  <c r="B4628" i="32"/>
  <c r="B4615" i="32"/>
  <c r="B4598" i="32"/>
  <c r="B4585" i="32"/>
  <c r="B4569" i="32"/>
  <c r="B4553" i="32"/>
  <c r="B4541" i="32"/>
  <c r="B4514" i="32"/>
  <c r="B4484" i="32"/>
  <c r="B4458" i="32"/>
  <c r="B4428" i="32"/>
  <c r="B4409" i="32"/>
  <c r="B4397" i="32"/>
  <c r="B4382" i="32"/>
  <c r="B4368" i="32"/>
  <c r="B4355" i="32"/>
  <c r="B4334" i="32"/>
  <c r="B4313" i="32"/>
  <c r="B4290" i="32"/>
  <c r="B4267" i="32"/>
  <c r="B4252" i="32"/>
  <c r="B4199" i="32"/>
  <c r="B5077" i="32"/>
  <c r="B5035" i="32"/>
  <c r="B4992" i="32"/>
  <c r="B4952" i="32"/>
  <c r="B4914" i="32"/>
  <c r="B4872" i="32"/>
  <c r="B4852" i="32"/>
  <c r="B4829" i="32"/>
  <c r="B4808" i="32"/>
  <c r="B4787" i="32"/>
  <c r="B4766" i="32"/>
  <c r="B4746" i="32"/>
  <c r="B4726" i="32"/>
  <c r="B4706" i="32"/>
  <c r="B4687" i="32"/>
  <c r="B4668" i="32"/>
  <c r="B4646" i="32"/>
  <c r="B4625" i="32"/>
  <c r="B4607" i="32"/>
  <c r="B4584" i="32"/>
  <c r="B4566" i="32"/>
  <c r="B4546" i="32"/>
  <c r="B4507" i="32"/>
  <c r="B4465" i="32"/>
  <c r="B4423" i="32"/>
  <c r="B4287" i="32"/>
  <c r="B4241" i="32"/>
  <c r="B4214" i="32"/>
  <c r="B4185" i="32"/>
  <c r="B5059" i="32"/>
  <c r="B5030" i="32"/>
  <c r="B5001" i="32"/>
  <c r="B4969" i="32"/>
  <c r="B4941" i="32"/>
  <c r="B4911" i="32"/>
  <c r="B4880" i="32"/>
  <c r="B4863" i="32"/>
  <c r="B4846" i="32"/>
  <c r="B4830" i="32"/>
  <c r="B4812" i="32"/>
  <c r="B4796" i="32"/>
  <c r="B4782" i="32"/>
  <c r="B4767" i="32"/>
  <c r="B4752" i="32"/>
  <c r="B4734" i="32"/>
  <c r="B4719" i="32"/>
  <c r="B4703" i="32"/>
  <c r="B4688" i="32"/>
  <c r="B4673" i="32"/>
  <c r="B4658" i="32"/>
  <c r="B4643" i="32"/>
  <c r="B4627" i="32"/>
  <c r="B4611" i="32"/>
  <c r="B4599" i="32"/>
  <c r="B4583" i="32"/>
  <c r="B4568" i="32"/>
  <c r="B4554" i="32"/>
  <c r="B4542" i="32"/>
  <c r="B4512" i="32"/>
  <c r="B4482" i="32"/>
  <c r="B4449" i="32"/>
  <c r="B4418" i="32"/>
  <c r="B4402" i="32"/>
  <c r="B4388" i="32"/>
  <c r="B4373" i="32"/>
  <c r="B4357" i="32"/>
  <c r="B4335" i="32"/>
  <c r="B4309" i="32"/>
  <c r="B4280" i="32"/>
  <c r="B4218" i="32"/>
  <c r="B4201" i="32"/>
  <c r="B4171" i="32"/>
  <c r="B5062" i="32"/>
  <c r="B5029" i="32"/>
  <c r="B4999" i="32"/>
  <c r="B4970" i="32"/>
  <c r="B4927" i="32"/>
  <c r="B4897" i="32"/>
  <c r="B4540" i="32"/>
  <c r="B4508" i="32"/>
  <c r="B4479" i="32"/>
  <c r="B4450" i="32"/>
  <c r="B4420" i="32"/>
  <c r="B4404" i="32"/>
  <c r="B4387" i="32"/>
  <c r="B4371" i="32"/>
  <c r="B4356" i="32"/>
  <c r="B4336" i="32"/>
  <c r="B4311" i="32"/>
  <c r="B4284" i="32"/>
  <c r="B4266" i="32"/>
  <c r="B4253" i="32"/>
  <c r="B4242" i="32"/>
  <c r="B4225" i="32"/>
  <c r="B4183" i="32"/>
  <c r="B4139" i="32"/>
  <c r="B4073" i="32"/>
  <c r="B4049" i="32"/>
  <c r="B4024" i="32"/>
  <c r="B4006" i="32"/>
  <c r="B3988" i="32"/>
  <c r="B3973" i="32"/>
  <c r="B3954" i="32"/>
  <c r="B3942" i="32"/>
  <c r="B3905" i="32"/>
  <c r="B3890" i="32"/>
  <c r="B3872" i="32"/>
  <c r="B3846" i="32"/>
  <c r="B3820" i="32"/>
  <c r="B3797" i="32"/>
  <c r="B3767" i="32"/>
  <c r="B3915" i="32"/>
  <c r="B4143" i="32"/>
  <c r="B4110" i="32"/>
  <c r="B4069" i="32"/>
  <c r="B4039" i="32"/>
  <c r="B4008" i="32"/>
  <c r="B3990" i="32"/>
  <c r="B3970" i="32"/>
  <c r="B3952" i="32"/>
  <c r="B3937" i="32"/>
  <c r="B3910" i="32"/>
  <c r="B3887" i="32"/>
  <c r="B3868" i="32"/>
  <c r="B4162" i="32"/>
  <c r="B4133" i="32"/>
  <c r="B4112" i="32"/>
  <c r="B4083" i="32"/>
  <c r="B4055" i="32"/>
  <c r="B4028" i="32"/>
  <c r="K3994" i="32"/>
  <c r="B3851" i="32"/>
  <c r="B3828" i="32"/>
  <c r="B3807" i="32"/>
  <c r="B3784" i="32"/>
  <c r="B3760" i="32"/>
  <c r="B4156" i="32"/>
  <c r="B4127" i="32"/>
  <c r="B4104" i="32"/>
  <c r="B4074" i="32"/>
  <c r="B4042" i="32"/>
  <c r="B4015" i="32"/>
  <c r="B4000" i="32"/>
  <c r="B3986" i="32"/>
  <c r="B3972" i="32"/>
  <c r="B3959" i="32"/>
  <c r="B3936" i="32"/>
  <c r="B3928" i="32"/>
  <c r="B3920" i="32"/>
  <c r="B3902" i="32"/>
  <c r="B3888" i="32"/>
  <c r="B3873" i="32"/>
  <c r="B3845" i="32"/>
  <c r="B3821" i="32"/>
  <c r="B3793" i="32"/>
  <c r="B3770" i="32"/>
  <c r="B3749" i="32"/>
  <c r="B3742" i="32"/>
  <c r="B3734" i="32"/>
  <c r="B3726" i="32"/>
  <c r="B3718" i="32"/>
  <c r="B3710" i="32"/>
  <c r="B3702" i="32"/>
  <c r="B3694" i="32"/>
  <c r="B3686" i="32"/>
  <c r="B3678" i="32"/>
  <c r="B3670" i="32"/>
  <c r="B3662" i="32"/>
  <c r="B3654" i="32"/>
  <c r="B3646" i="32"/>
  <c r="B3638" i="32"/>
  <c r="B3630" i="32"/>
  <c r="B3622" i="32"/>
  <c r="B3614" i="32"/>
  <c r="B3606" i="32"/>
  <c r="B3598" i="32"/>
  <c r="B3590" i="32"/>
  <c r="B3582" i="32"/>
  <c r="B3574" i="32"/>
  <c r="B3566" i="32"/>
  <c r="B3558" i="32"/>
  <c r="B3550" i="32"/>
  <c r="B3542" i="32"/>
  <c r="B3534" i="32"/>
  <c r="B3526" i="32"/>
  <c r="B3518" i="32"/>
  <c r="B3510" i="32"/>
  <c r="B3502" i="32"/>
  <c r="B3494" i="32"/>
  <c r="B3486" i="32"/>
  <c r="B3478" i="32"/>
  <c r="B3470" i="32"/>
  <c r="B3462" i="32"/>
  <c r="B3454" i="32"/>
  <c r="B3446" i="32"/>
  <c r="B3438" i="32"/>
  <c r="B3382" i="32"/>
  <c r="B3374" i="32"/>
  <c r="B3366" i="32"/>
  <c r="B3358" i="32"/>
  <c r="B3350" i="32"/>
  <c r="B3342" i="32"/>
  <c r="B2078" i="32"/>
  <c r="B2022" i="32"/>
  <c r="B1971" i="32"/>
  <c r="B1935" i="32"/>
  <c r="B1913" i="32"/>
  <c r="B1891" i="32"/>
  <c r="B1868" i="32"/>
  <c r="B1833" i="32"/>
  <c r="B1821" i="32"/>
  <c r="B1806" i="32"/>
  <c r="B2121" i="32"/>
  <c r="B2083" i="32"/>
  <c r="B2024" i="32"/>
  <c r="B1975" i="32"/>
  <c r="B1939" i="32"/>
  <c r="B1917" i="32"/>
  <c r="B1895" i="32"/>
  <c r="B1875" i="32"/>
  <c r="B1855" i="32"/>
  <c r="B1790" i="32"/>
  <c r="B2320" i="32"/>
  <c r="B2292" i="32"/>
  <c r="B2261" i="32"/>
  <c r="B2230" i="32"/>
  <c r="B2199" i="32"/>
  <c r="B2166" i="32"/>
  <c r="B2099" i="32"/>
  <c r="B2037" i="32"/>
  <c r="B2123" i="32"/>
  <c r="B2055" i="32"/>
  <c r="B1982" i="32"/>
  <c r="B1934" i="32"/>
  <c r="B1904" i="32"/>
  <c r="B1873" i="32"/>
  <c r="B1852" i="32"/>
  <c r="B1843" i="32"/>
  <c r="B1826" i="32"/>
  <c r="B1804" i="32"/>
  <c r="B1780" i="32"/>
  <c r="B1744" i="32"/>
  <c r="B1691" i="32"/>
  <c r="B1638" i="32"/>
  <c r="B1418" i="32"/>
  <c r="B1379" i="32"/>
  <c r="B1325" i="32"/>
  <c r="B1248" i="32"/>
  <c r="B1206" i="32"/>
  <c r="B1093" i="32"/>
  <c r="B978" i="32"/>
  <c r="B922" i="32"/>
  <c r="B856" i="32"/>
  <c r="B802" i="32"/>
  <c r="B724" i="32"/>
  <c r="B684" i="32"/>
  <c r="B555" i="32"/>
  <c r="B500" i="32"/>
  <c r="B443" i="32"/>
  <c r="B356" i="32"/>
  <c r="B270" i="32"/>
  <c r="B212" i="32"/>
  <c r="B1775" i="32"/>
  <c r="B1703" i="32"/>
  <c r="B1613" i="32"/>
  <c r="B1570" i="32"/>
  <c r="B1530" i="32"/>
  <c r="B1491" i="32"/>
  <c r="B1458" i="32"/>
  <c r="B1421" i="32"/>
  <c r="B1361" i="32"/>
  <c r="B1276" i="32"/>
  <c r="B1218" i="32"/>
  <c r="B1183" i="32"/>
  <c r="B1154" i="32"/>
  <c r="B1073" i="32"/>
  <c r="B970" i="32"/>
  <c r="B883" i="32"/>
  <c r="B810" i="32"/>
  <c r="B739" i="32"/>
  <c r="B677" i="32"/>
  <c r="B535" i="32"/>
  <c r="B451" i="32"/>
  <c r="B369" i="32"/>
  <c r="B307" i="32"/>
  <c r="B225" i="32"/>
  <c r="B1739" i="32"/>
  <c r="B1678" i="32"/>
  <c r="B1616" i="32"/>
  <c r="B1577" i="32"/>
  <c r="B1549" i="32"/>
  <c r="B1515" i="32"/>
  <c r="B1488" i="32"/>
  <c r="B1464" i="32"/>
  <c r="B1433" i="32"/>
  <c r="B1405" i="32"/>
  <c r="B1352" i="32"/>
  <c r="B1291" i="32"/>
  <c r="B1234" i="32"/>
  <c r="B1144" i="32"/>
  <c r="B1084" i="32"/>
  <c r="B1046" i="32"/>
  <c r="B966" i="32"/>
  <c r="B905" i="32"/>
  <c r="B820" i="32"/>
  <c r="B758" i="32"/>
  <c r="B726" i="32"/>
  <c r="B675" i="32"/>
  <c r="B645" i="32"/>
  <c r="B616" i="32"/>
  <c r="B587" i="32"/>
  <c r="B547" i="32"/>
  <c r="B484" i="32"/>
  <c r="B421" i="32"/>
  <c r="B370" i="32"/>
  <c r="B324" i="32"/>
  <c r="B279" i="32"/>
  <c r="B218" i="32"/>
  <c r="B160" i="32"/>
  <c r="B1700" i="32"/>
  <c r="B1640" i="32"/>
  <c r="B1591" i="32"/>
  <c r="B1566" i="32"/>
  <c r="B1537" i="32"/>
  <c r="B1508" i="32"/>
  <c r="B1447" i="32"/>
  <c r="B1370" i="32"/>
  <c r="B1309" i="32"/>
  <c r="B1260" i="32"/>
  <c r="B1219" i="32"/>
  <c r="B1141" i="32"/>
  <c r="B1099" i="32"/>
  <c r="B1035" i="32"/>
  <c r="B965" i="32"/>
  <c r="B920" i="32"/>
  <c r="B876" i="32"/>
  <c r="B846" i="32"/>
  <c r="B796" i="32"/>
  <c r="B753" i="32"/>
  <c r="B732" i="32"/>
  <c r="B707" i="32"/>
  <c r="B667" i="32"/>
  <c r="B618" i="32"/>
  <c r="B596" i="32"/>
  <c r="B546" i="32"/>
  <c r="B497" i="32"/>
  <c r="B450" i="32"/>
  <c r="B407" i="32"/>
  <c r="B333" i="32"/>
  <c r="B306" i="32"/>
  <c r="B272" i="32"/>
  <c r="B228" i="32"/>
  <c r="B179" i="32"/>
  <c r="B142" i="32"/>
  <c r="B26" i="32"/>
  <c r="B6230" i="32"/>
  <c r="B6181" i="32"/>
  <c r="B6131" i="32"/>
  <c r="B6088" i="32"/>
  <c r="B6039" i="32"/>
  <c r="B5999" i="32"/>
  <c r="B5960" i="32"/>
  <c r="B5912" i="32"/>
  <c r="B5870" i="32"/>
  <c r="B5803" i="32"/>
  <c r="B141" i="32"/>
  <c r="B95" i="32"/>
  <c r="B70" i="32"/>
  <c r="B42" i="32"/>
  <c r="B6220" i="32"/>
  <c r="B6172" i="32"/>
  <c r="B6130" i="32"/>
  <c r="B6082" i="32"/>
  <c r="B6034" i="32"/>
  <c r="B5991" i="32"/>
  <c r="B5944" i="32"/>
  <c r="B5903" i="32"/>
  <c r="B5841" i="32"/>
  <c r="B5801" i="32"/>
  <c r="B5755" i="32"/>
  <c r="B5725" i="32"/>
  <c r="B5690" i="32"/>
  <c r="B5654" i="32"/>
  <c r="B5619" i="32"/>
  <c r="B5592" i="32"/>
  <c r="B5564" i="32"/>
  <c r="B5531" i="32"/>
  <c r="B5497" i="32"/>
  <c r="B5411" i="32"/>
  <c r="B5380" i="32"/>
  <c r="B5353" i="32"/>
  <c r="B5329" i="32"/>
  <c r="B5169" i="32"/>
  <c r="B125" i="32"/>
  <c r="B98" i="32"/>
  <c r="B6221" i="32"/>
  <c r="B6191" i="32"/>
  <c r="B6163" i="32"/>
  <c r="B6132" i="32"/>
  <c r="B6104" i="32"/>
  <c r="B6079" i="32"/>
  <c r="B6051" i="32"/>
  <c r="B6023" i="32"/>
  <c r="B5968" i="32"/>
  <c r="B5940" i="32"/>
  <c r="B5885" i="32"/>
  <c r="B5864" i="32"/>
  <c r="B5851" i="32"/>
  <c r="B5837" i="32"/>
  <c r="B5813" i="32"/>
  <c r="B5783" i="32"/>
  <c r="B5759" i="32"/>
  <c r="B5738" i="32"/>
  <c r="B5716" i="32"/>
  <c r="B5695" i="32"/>
  <c r="B5672" i="32"/>
  <c r="B5651" i="32"/>
  <c r="B5629" i="32"/>
  <c r="B5610" i="32"/>
  <c r="B5595" i="32"/>
  <c r="B5578" i="32"/>
  <c r="B5555" i="32"/>
  <c r="B5533" i="32"/>
  <c r="B5512" i="32"/>
  <c r="B5490" i="32"/>
  <c r="B5475" i="32"/>
  <c r="B5464" i="32"/>
  <c r="B5457" i="32"/>
  <c r="B5446" i="32"/>
  <c r="B5436" i="32"/>
  <c r="B5400" i="32"/>
  <c r="B5379" i="32"/>
  <c r="B5357" i="32"/>
  <c r="B5336" i="32"/>
  <c r="B5315" i="32"/>
  <c r="B5277" i="32"/>
  <c r="B5106" i="32"/>
  <c r="B109" i="32"/>
  <c r="B76" i="32"/>
  <c r="B59" i="32"/>
  <c r="B44" i="32"/>
  <c r="B28" i="32"/>
  <c r="B6240" i="32"/>
  <c r="B6198" i="32"/>
  <c r="B6156" i="32"/>
  <c r="B6112" i="32"/>
  <c r="B6075" i="32"/>
  <c r="B6032" i="32"/>
  <c r="B5948" i="32"/>
  <c r="B5908" i="32"/>
  <c r="B5809" i="32"/>
  <c r="B5769" i="32"/>
  <c r="B5736" i="32"/>
  <c r="B5702" i="32"/>
  <c r="B5670" i="32"/>
  <c r="B5639" i="32"/>
  <c r="B5573" i="32"/>
  <c r="B5540" i="32"/>
  <c r="B5508" i="32"/>
  <c r="B5452" i="32"/>
  <c r="B5373" i="32"/>
  <c r="B5343" i="32"/>
  <c r="B5314" i="32"/>
  <c r="B5302" i="32"/>
  <c r="B5291" i="32"/>
  <c r="B5280" i="32"/>
  <c r="B5270" i="32"/>
  <c r="B5259" i="32"/>
  <c r="B5249" i="32"/>
  <c r="B5238" i="32"/>
  <c r="B5228" i="32"/>
  <c r="B5218" i="32"/>
  <c r="B5207" i="32"/>
  <c r="B5202" i="32"/>
  <c r="B5197" i="32"/>
  <c r="B5193" i="32"/>
  <c r="B5185" i="32"/>
  <c r="B5181" i="32"/>
  <c r="B5174" i="32"/>
  <c r="B5162" i="32"/>
  <c r="B5153" i="32"/>
  <c r="B5145" i="32"/>
  <c r="B5135" i="32"/>
  <c r="B5125" i="32"/>
  <c r="B5115" i="32"/>
  <c r="B5099" i="32"/>
  <c r="B5108" i="32"/>
  <c r="B5093" i="32"/>
  <c r="B5074" i="32"/>
  <c r="B5047" i="32"/>
  <c r="B5017" i="32"/>
  <c r="B4990" i="32"/>
  <c r="B4960" i="32"/>
  <c r="B4937" i="32"/>
  <c r="B4910" i="32"/>
  <c r="B4882" i="32"/>
  <c r="K4811" i="32"/>
  <c r="B4537" i="32"/>
  <c r="B4510" i="32"/>
  <c r="B4480" i="32"/>
  <c r="B4455" i="32"/>
  <c r="B4425" i="32"/>
  <c r="B4331" i="32"/>
  <c r="B4310" i="32"/>
  <c r="B4286" i="32"/>
  <c r="B4264" i="32"/>
  <c r="B4244" i="32"/>
  <c r="B4196" i="32"/>
  <c r="B5073" i="32"/>
  <c r="B5031" i="32"/>
  <c r="B4988" i="32"/>
  <c r="B4947" i="32"/>
  <c r="B4908" i="32"/>
  <c r="B4502" i="32"/>
  <c r="B4459" i="32"/>
  <c r="B4419" i="32"/>
  <c r="B4401" i="32"/>
  <c r="B4359" i="32"/>
  <c r="B4281" i="32"/>
  <c r="B4257" i="32"/>
  <c r="B4239" i="32"/>
  <c r="B4211" i="32"/>
  <c r="B4167" i="32"/>
  <c r="B5056" i="32"/>
  <c r="B5027" i="32"/>
  <c r="B4997" i="32"/>
  <c r="B4966" i="32"/>
  <c r="B4938" i="32"/>
  <c r="B4907" i="32"/>
  <c r="B4876" i="32"/>
  <c r="K4658" i="32"/>
  <c r="B4538" i="32"/>
  <c r="B4509" i="32"/>
  <c r="B4478" i="32"/>
  <c r="B4446" i="32"/>
  <c r="B4332" i="32"/>
  <c r="B4306" i="32"/>
  <c r="B4216" i="32"/>
  <c r="B4198" i="32"/>
  <c r="B4182" i="32"/>
  <c r="B5058" i="32"/>
  <c r="B5026" i="32"/>
  <c r="B4995" i="32"/>
  <c r="B4965" i="32"/>
  <c r="B4923" i="32"/>
  <c r="B4894" i="32"/>
  <c r="B4865" i="32"/>
  <c r="B4849" i="32"/>
  <c r="B4834" i="32"/>
  <c r="B4820" i="32"/>
  <c r="B4791" i="32"/>
  <c r="B4777" i="32"/>
  <c r="B4762" i="32"/>
  <c r="B4745" i="32"/>
  <c r="B4730" i="32"/>
  <c r="B4713" i="32"/>
  <c r="B4698" i="32"/>
  <c r="B4682" i="32"/>
  <c r="B4665" i="32"/>
  <c r="B4652" i="32"/>
  <c r="B4637" i="32"/>
  <c r="B4622" i="32"/>
  <c r="B4606" i="32"/>
  <c r="B4590" i="32"/>
  <c r="B4574" i="32"/>
  <c r="B4559" i="32"/>
  <c r="B4536" i="32"/>
  <c r="B4504" i="32"/>
  <c r="B4475" i="32"/>
  <c r="B4445" i="32"/>
  <c r="B4333" i="32"/>
  <c r="B4308" i="32"/>
  <c r="B4283" i="32"/>
  <c r="B4263" i="32"/>
  <c r="B4240" i="32"/>
  <c r="B4222" i="32"/>
  <c r="B4204" i="32"/>
  <c r="B4181" i="32"/>
  <c r="B4165" i="32"/>
  <c r="B4135" i="32"/>
  <c r="B4100" i="32"/>
  <c r="B4072" i="32"/>
  <c r="B4046" i="32"/>
  <c r="B4021" i="32"/>
  <c r="B3869" i="32"/>
  <c r="B3842" i="32"/>
  <c r="B3817" i="32"/>
  <c r="B3795" i="32"/>
  <c r="B3764" i="32"/>
  <c r="B4137" i="32"/>
  <c r="B4106" i="32"/>
  <c r="B4065" i="32"/>
  <c r="B4036" i="32"/>
  <c r="B3864" i="32"/>
  <c r="B4158" i="32"/>
  <c r="B4129" i="32"/>
  <c r="B4109" i="32"/>
  <c r="B4079" i="32"/>
  <c r="B4052" i="32"/>
  <c r="B4025" i="32"/>
  <c r="B4005" i="32"/>
  <c r="B3991" i="32"/>
  <c r="B3974" i="32"/>
  <c r="B3960" i="32"/>
  <c r="B3943" i="32"/>
  <c r="B3931" i="32"/>
  <c r="B3921" i="32"/>
  <c r="B3903" i="32"/>
  <c r="B3889" i="32"/>
  <c r="B3875" i="32"/>
  <c r="B2072" i="32"/>
  <c r="B2014" i="32"/>
  <c r="B1964" i="32"/>
  <c r="B1932" i="32"/>
  <c r="B1910" i="32"/>
  <c r="B1888" i="32"/>
  <c r="B1865" i="32"/>
  <c r="B1831" i="32"/>
  <c r="B1819" i="32"/>
  <c r="B1803" i="32"/>
  <c r="B2118" i="32"/>
  <c r="B2075" i="32"/>
  <c r="B2017" i="32"/>
  <c r="B1969" i="32"/>
  <c r="B1936" i="32"/>
  <c r="B1914" i="32"/>
  <c r="B1892" i="32"/>
  <c r="B1872" i="32"/>
  <c r="B1850" i="32"/>
  <c r="B1789" i="32"/>
  <c r="B2317" i="32"/>
  <c r="B2288" i="32"/>
  <c r="B2257" i="32"/>
  <c r="B2226" i="32"/>
  <c r="B2195" i="32"/>
  <c r="B2162" i="32"/>
  <c r="B2092" i="32"/>
  <c r="B2027" i="32"/>
  <c r="B2117" i="32"/>
  <c r="B2045" i="32"/>
  <c r="B1974" i="32"/>
  <c r="B1930" i="32"/>
  <c r="B1901" i="32"/>
  <c r="B1870" i="32"/>
  <c r="B1851" i="32"/>
  <c r="B1842" i="32"/>
  <c r="B1823" i="32"/>
  <c r="B1801" i="32"/>
  <c r="B5089" i="32"/>
  <c r="B1737" i="32"/>
  <c r="B1684" i="32"/>
  <c r="B1633" i="32"/>
  <c r="B1414" i="32"/>
  <c r="B1372" i="32"/>
  <c r="B1318" i="32"/>
  <c r="B1240" i="32"/>
  <c r="B1145" i="32"/>
  <c r="B1086" i="32"/>
  <c r="K1023" i="32"/>
  <c r="B971" i="32"/>
  <c r="B915" i="32"/>
  <c r="B851" i="32"/>
  <c r="B795" i="32"/>
  <c r="B676" i="32"/>
  <c r="B548" i="32"/>
  <c r="B492" i="32"/>
  <c r="B434" i="32"/>
  <c r="B385" i="32"/>
  <c r="B348" i="32"/>
  <c r="B264" i="32"/>
  <c r="B205" i="32"/>
  <c r="B1767" i="32"/>
  <c r="B1692" i="32"/>
  <c r="B1603" i="32"/>
  <c r="B1565" i="32"/>
  <c r="B1454" i="32"/>
  <c r="B1417" i="32"/>
  <c r="B1351" i="32"/>
  <c r="B1213" i="32"/>
  <c r="B1179" i="32"/>
  <c r="B1148" i="32"/>
  <c r="B959" i="32"/>
  <c r="B878" i="32"/>
  <c r="B799" i="32"/>
  <c r="B734" i="32"/>
  <c r="B525" i="32"/>
  <c r="B440" i="32"/>
  <c r="B294" i="32"/>
  <c r="B215" i="32"/>
  <c r="B1732" i="32"/>
  <c r="B1669" i="32"/>
  <c r="B1609" i="32"/>
  <c r="B1575" i="32"/>
  <c r="B1545" i="32"/>
  <c r="B1511" i="32"/>
  <c r="B1461" i="32"/>
  <c r="B1429" i="32"/>
  <c r="B1402" i="32"/>
  <c r="B1344" i="32"/>
  <c r="B1282" i="32"/>
  <c r="B1228" i="32"/>
  <c r="B1136" i="32"/>
  <c r="B1076" i="32"/>
  <c r="B1042" i="32"/>
  <c r="B1012" i="32"/>
  <c r="B958" i="32"/>
  <c r="B896" i="32"/>
  <c r="B813" i="32"/>
  <c r="B754" i="32"/>
  <c r="B722" i="32"/>
  <c r="B642" i="32"/>
  <c r="B612" i="32"/>
  <c r="B583" i="32"/>
  <c r="B538" i="32"/>
  <c r="B476" i="32"/>
  <c r="B413" i="32"/>
  <c r="B366" i="32"/>
  <c r="B321" i="32"/>
  <c r="B271" i="32"/>
  <c r="B210" i="32"/>
  <c r="B155" i="32"/>
  <c r="B1693" i="32"/>
  <c r="B1631" i="32"/>
  <c r="B1587" i="32"/>
  <c r="B1562" i="32"/>
  <c r="B1533" i="32"/>
  <c r="B1504" i="32"/>
  <c r="B1443" i="32"/>
  <c r="B1363" i="32"/>
  <c r="B1303" i="32"/>
  <c r="B1254" i="32"/>
  <c r="B1215" i="32"/>
  <c r="B1188" i="32"/>
  <c r="B1138" i="32"/>
  <c r="B1092" i="32"/>
  <c r="B1031" i="32"/>
  <c r="B1008" i="32"/>
  <c r="B961" i="32"/>
  <c r="B912" i="32"/>
  <c r="B873" i="32"/>
  <c r="B837" i="32"/>
  <c r="B792" i="32"/>
  <c r="B699" i="32"/>
  <c r="B663" i="32"/>
  <c r="B640" i="32"/>
  <c r="B593" i="32"/>
  <c r="B537" i="32"/>
  <c r="B493" i="32"/>
  <c r="B446" i="32"/>
  <c r="B400" i="32"/>
  <c r="B304" i="32"/>
  <c r="B269" i="32"/>
  <c r="B221" i="32"/>
  <c r="B171" i="32"/>
  <c r="B134" i="32"/>
  <c r="B87" i="32"/>
  <c r="B61" i="32"/>
  <c r="B43" i="32"/>
  <c r="B24" i="32"/>
  <c r="B6223" i="32"/>
  <c r="B6177" i="32"/>
  <c r="B6128" i="32"/>
  <c r="B6080" i="32"/>
  <c r="B6031" i="32"/>
  <c r="B5956" i="32"/>
  <c r="B5865" i="32"/>
  <c r="B5842" i="32"/>
  <c r="B5796" i="32"/>
  <c r="B137" i="32"/>
  <c r="B93" i="32"/>
  <c r="B66" i="32"/>
  <c r="B38" i="32"/>
  <c r="B6257" i="32"/>
  <c r="B6216" i="32"/>
  <c r="B6168" i="32"/>
  <c r="B6121" i="32"/>
  <c r="B6074" i="32"/>
  <c r="B6025" i="32"/>
  <c r="B5989" i="32"/>
  <c r="B5939" i="32"/>
  <c r="B5895" i="32"/>
  <c r="B5838" i="32"/>
  <c r="B5797" i="32"/>
  <c r="B5753" i="32"/>
  <c r="B5719" i="32"/>
  <c r="B5684" i="32"/>
  <c r="B5649" i="32"/>
  <c r="B5618" i="32"/>
  <c r="B5590" i="32"/>
  <c r="B5559" i="32"/>
  <c r="B5525" i="32"/>
  <c r="B5491" i="32"/>
  <c r="B5463" i="32"/>
  <c r="B5442" i="32"/>
  <c r="B5409" i="32"/>
  <c r="B5375" i="32"/>
  <c r="B5349" i="32"/>
  <c r="B5326" i="32"/>
  <c r="B121" i="32"/>
  <c r="B96" i="32"/>
  <c r="B77" i="32"/>
  <c r="B60" i="32"/>
  <c r="B6246" i="32"/>
  <c r="B6217" i="32"/>
  <c r="B6188" i="32"/>
  <c r="B6159" i="32"/>
  <c r="B6129" i="32"/>
  <c r="B6100" i="32"/>
  <c r="B6076" i="32"/>
  <c r="B6047" i="32"/>
  <c r="B6019" i="32"/>
  <c r="B5994" i="32"/>
  <c r="B5965" i="32"/>
  <c r="B5936" i="32"/>
  <c r="B5910" i="32"/>
  <c r="B5881" i="32"/>
  <c r="B5811" i="32"/>
  <c r="B5779" i="32"/>
  <c r="B5756" i="32"/>
  <c r="B5734" i="32"/>
  <c r="B5713" i="32"/>
  <c r="B5692" i="32"/>
  <c r="B5669" i="32"/>
  <c r="B5648" i="32"/>
  <c r="B5626" i="32"/>
  <c r="B5609" i="32"/>
  <c r="B5593" i="32"/>
  <c r="B5574" i="32"/>
  <c r="B5553" i="32"/>
  <c r="B5530" i="32"/>
  <c r="B5509" i="32"/>
  <c r="B5487" i="32"/>
  <c r="B5473" i="32"/>
  <c r="B5444" i="32"/>
  <c r="B5433" i="32"/>
  <c r="B5421" i="32"/>
  <c r="B5410" i="32"/>
  <c r="B5398" i="32"/>
  <c r="B5376" i="32"/>
  <c r="B5355" i="32"/>
  <c r="B5333" i="32"/>
  <c r="B5313" i="32"/>
  <c r="B5303" i="32"/>
  <c r="B5297" i="32"/>
  <c r="B5288" i="32"/>
  <c r="B5282" i="32"/>
  <c r="B5269" i="32"/>
  <c r="B5263" i="32"/>
  <c r="B5256" i="32"/>
  <c r="B5250" i="32"/>
  <c r="B5244" i="32"/>
  <c r="B5237" i="32"/>
  <c r="B5231" i="32"/>
  <c r="B5224" i="32"/>
  <c r="B5217" i="32"/>
  <c r="B5211" i="32"/>
  <c r="B5201" i="32"/>
  <c r="B5173" i="32"/>
  <c r="B5166" i="32"/>
  <c r="B5159" i="32"/>
  <c r="B5152" i="32"/>
  <c r="B5144" i="32"/>
  <c r="B5138" i="32"/>
  <c r="B5131" i="32"/>
  <c r="B5124" i="32"/>
  <c r="B5118" i="32"/>
  <c r="B5084" i="32"/>
  <c r="B102" i="32"/>
  <c r="B6236" i="32"/>
  <c r="B6192" i="32"/>
  <c r="B6150" i="32"/>
  <c r="B6106" i="32"/>
  <c r="B6069" i="32"/>
  <c r="B6027" i="32"/>
  <c r="B5987" i="32"/>
  <c r="B5941" i="32"/>
  <c r="B5902" i="32"/>
  <c r="B5867" i="32"/>
  <c r="B5845" i="32"/>
  <c r="B5805" i="32"/>
  <c r="B5766" i="32"/>
  <c r="B5733" i="32"/>
  <c r="B5699" i="32"/>
  <c r="B5666" i="32"/>
  <c r="B5635" i="32"/>
  <c r="B5568" i="32"/>
  <c r="B5536" i="32"/>
  <c r="B5503" i="32"/>
  <c r="B5476" i="32"/>
  <c r="B5448" i="32"/>
  <c r="B5431" i="32"/>
  <c r="B5416" i="32"/>
  <c r="B5401" i="32"/>
  <c r="B5370" i="32"/>
  <c r="B5338" i="32"/>
  <c r="B5311" i="32"/>
  <c r="B5189" i="32"/>
  <c r="B5097" i="32"/>
  <c r="B5105" i="32"/>
  <c r="B5092" i="32"/>
  <c r="B5070" i="32"/>
  <c r="B5043" i="32"/>
  <c r="B5013" i="32"/>
  <c r="B4986" i="32"/>
  <c r="B4956" i="32"/>
  <c r="B4933" i="32"/>
  <c r="B4906" i="32"/>
  <c r="B4878" i="32"/>
  <c r="B4860" i="32"/>
  <c r="B4848" i="32"/>
  <c r="B4835" i="32"/>
  <c r="B4822" i="32"/>
  <c r="B4794" i="32"/>
  <c r="B4779" i="32"/>
  <c r="B4764" i="32"/>
  <c r="B4750" i="32"/>
  <c r="B4737" i="32"/>
  <c r="B4724" i="32"/>
  <c r="B4710" i="32"/>
  <c r="B4696" i="32"/>
  <c r="B4681" i="32"/>
  <c r="B4667" i="32"/>
  <c r="B4653" i="32"/>
  <c r="B4638" i="32"/>
  <c r="B4624" i="32"/>
  <c r="B4609" i="32"/>
  <c r="B4596" i="32"/>
  <c r="B4582" i="32"/>
  <c r="B4565" i="32"/>
  <c r="B4535" i="32"/>
  <c r="B4506" i="32"/>
  <c r="B4477" i="32"/>
  <c r="B4451" i="32"/>
  <c r="B4405" i="32"/>
  <c r="B4393" i="32"/>
  <c r="B4378" i="32"/>
  <c r="B4365" i="32"/>
  <c r="B4352" i="32"/>
  <c r="B4328" i="32"/>
  <c r="B4307" i="32"/>
  <c r="B4282" i="32"/>
  <c r="B4262" i="32"/>
  <c r="B4210" i="32"/>
  <c r="B4193" i="32"/>
  <c r="B5066" i="32"/>
  <c r="B5025" i="32"/>
  <c r="B4982" i="32"/>
  <c r="B4942" i="32"/>
  <c r="B4904" i="32"/>
  <c r="B4867" i="32"/>
  <c r="B4845" i="32"/>
  <c r="B4824" i="32"/>
  <c r="B4803" i="32"/>
  <c r="B4781" i="32"/>
  <c r="B4761" i="32"/>
  <c r="B4741" i="32"/>
  <c r="B4721" i="32"/>
  <c r="B4702" i="32"/>
  <c r="B4683" i="32"/>
  <c r="B4663" i="32"/>
  <c r="B4640" i="32"/>
  <c r="B4620" i="32"/>
  <c r="B4600" i="32"/>
  <c r="B4580" i="32"/>
  <c r="B4561" i="32"/>
  <c r="B4539" i="32"/>
  <c r="B4497" i="32"/>
  <c r="B4454" i="32"/>
  <c r="B4380" i="32"/>
  <c r="B4277" i="32"/>
  <c r="K4257" i="32"/>
  <c r="B4236" i="32"/>
  <c r="B5082" i="32"/>
  <c r="B5052" i="32"/>
  <c r="B5023" i="32"/>
  <c r="B4993" i="32"/>
  <c r="B4962" i="32"/>
  <c r="B4936" i="32"/>
  <c r="B4903" i="32"/>
  <c r="B4873" i="32"/>
  <c r="B4859" i="32"/>
  <c r="B4842" i="32"/>
  <c r="B4826" i="32"/>
  <c r="B4809" i="32"/>
  <c r="B4793" i="32"/>
  <c r="B4778" i="32"/>
  <c r="B4763" i="32"/>
  <c r="B4748" i="32"/>
  <c r="B4729" i="32"/>
  <c r="B4715" i="32"/>
  <c r="B4699" i="32"/>
  <c r="B4684" i="32"/>
  <c r="B4670" i="32"/>
  <c r="B4654" i="32"/>
  <c r="B4639" i="32"/>
  <c r="B4623" i="32"/>
  <c r="B4608" i="32"/>
  <c r="B4595" i="32"/>
  <c r="B4579" i="32"/>
  <c r="B4564" i="32"/>
  <c r="B4552" i="32"/>
  <c r="B4534" i="32"/>
  <c r="B4505" i="32"/>
  <c r="B4473" i="32"/>
  <c r="B4442" i="32"/>
  <c r="B4414" i="32"/>
  <c r="B4398" i="32"/>
  <c r="B4384" i="32"/>
  <c r="B4370" i="32"/>
  <c r="B4353" i="32"/>
  <c r="B4329" i="32"/>
  <c r="B4303" i="32"/>
  <c r="B4271" i="32"/>
  <c r="B4213" i="32"/>
  <c r="B5083" i="32"/>
  <c r="B5054" i="32"/>
  <c r="B5022" i="32"/>
  <c r="B4991" i="32"/>
  <c r="B4961" i="32"/>
  <c r="B4921" i="32"/>
  <c r="B4890" i="32"/>
  <c r="B4806" i="32"/>
  <c r="B4532" i="32"/>
  <c r="B4500" i="32"/>
  <c r="B4471" i="32"/>
  <c r="B4441" i="32"/>
  <c r="B4415" i="32"/>
  <c r="B4399" i="32"/>
  <c r="B4383" i="32"/>
  <c r="B4367" i="32"/>
  <c r="B4354" i="32"/>
  <c r="B4330" i="32"/>
  <c r="B4305" i="32"/>
  <c r="B4260" i="32"/>
  <c r="B4250" i="32"/>
  <c r="B4238" i="32"/>
  <c r="B4220" i="32"/>
  <c r="B4200" i="32"/>
  <c r="B4179" i="32"/>
  <c r="B4161" i="32"/>
  <c r="B4130" i="32"/>
  <c r="B4096" i="32"/>
  <c r="B4068" i="32"/>
  <c r="B4043" i="32"/>
  <c r="B4017" i="32"/>
  <c r="B3999" i="32"/>
  <c r="B3984" i="32"/>
  <c r="B3969" i="32"/>
  <c r="B3953" i="32"/>
  <c r="B3938" i="32"/>
  <c r="B3901" i="32"/>
  <c r="B3886" i="32"/>
  <c r="B3865" i="32"/>
  <c r="B3838" i="32"/>
  <c r="B3814" i="32"/>
  <c r="B3791" i="32"/>
  <c r="B3761" i="32"/>
  <c r="B4132" i="32"/>
  <c r="B4099" i="32"/>
  <c r="B4029" i="32"/>
  <c r="B4004" i="32"/>
  <c r="B3985" i="32"/>
  <c r="B3966" i="32"/>
  <c r="B3948" i="32"/>
  <c r="B3933" i="32"/>
  <c r="B3904" i="32"/>
  <c r="B3883" i="32"/>
  <c r="B3856" i="32"/>
  <c r="B4155" i="32"/>
  <c r="B4125" i="32"/>
  <c r="B4105" i="32"/>
  <c r="B4076" i="32"/>
  <c r="B4048" i="32"/>
  <c r="B4022" i="32"/>
  <c r="K3921" i="32"/>
  <c r="B3847" i="32"/>
  <c r="B3822" i="32"/>
  <c r="B3802" i="32"/>
  <c r="B3777" i="32"/>
  <c r="B3754" i="32"/>
  <c r="B4149" i="32"/>
  <c r="B4123" i="32"/>
  <c r="B4098" i="32"/>
  <c r="B4066" i="32"/>
  <c r="B4033" i="32"/>
  <c r="B4011" i="32"/>
  <c r="B3997" i="32"/>
  <c r="B3983" i="32"/>
  <c r="B3968" i="32"/>
  <c r="B3955" i="32"/>
  <c r="B3935" i="32"/>
  <c r="B3926" i="32"/>
  <c r="B3918" i="32"/>
  <c r="B3899" i="32"/>
  <c r="B3884" i="32"/>
  <c r="B3867" i="32"/>
  <c r="B3839" i="32"/>
  <c r="B3810" i="32"/>
  <c r="K2157" i="32"/>
  <c r="B2124" i="32"/>
  <c r="B2048" i="32"/>
  <c r="B1992" i="32"/>
  <c r="B1946" i="32"/>
  <c r="B1924" i="32"/>
  <c r="B1902" i="32"/>
  <c r="B1879" i="32"/>
  <c r="B1840" i="32"/>
  <c r="B1827" i="32"/>
  <c r="B1814" i="32"/>
  <c r="B1796" i="32"/>
  <c r="B2108" i="32"/>
  <c r="B2053" i="32"/>
  <c r="B1998" i="32"/>
  <c r="B1953" i="32"/>
  <c r="B1928" i="32"/>
  <c r="B1906" i="32"/>
  <c r="B1884" i="32"/>
  <c r="B1864" i="32"/>
  <c r="B1802" i="32"/>
  <c r="B2304" i="32"/>
  <c r="B2276" i="32"/>
  <c r="B2246" i="32"/>
  <c r="B2215" i="32"/>
  <c r="B2181" i="32"/>
  <c r="B2149" i="32"/>
  <c r="B2069" i="32"/>
  <c r="B2003" i="32"/>
  <c r="B2095" i="32"/>
  <c r="B2015" i="32"/>
  <c r="B1951" i="32"/>
  <c r="B1919" i="32"/>
  <c r="B1889" i="32"/>
  <c r="B1858" i="32"/>
  <c r="B1847" i="32"/>
  <c r="B1837" i="32"/>
  <c r="B1816" i="32"/>
  <c r="B1791" i="32"/>
  <c r="B1718" i="32"/>
  <c r="B1664" i="32"/>
  <c r="B1611" i="32"/>
  <c r="B1403" i="32"/>
  <c r="B1353" i="32"/>
  <c r="B1297" i="32"/>
  <c r="B1123" i="32"/>
  <c r="B1007" i="32"/>
  <c r="B948" i="32"/>
  <c r="B895" i="32"/>
  <c r="B829" i="32"/>
  <c r="B774" i="32"/>
  <c r="B528" i="32"/>
  <c r="B470" i="32"/>
  <c r="B412" i="32"/>
  <c r="B242" i="32"/>
  <c r="B185" i="32"/>
  <c r="B1752" i="32"/>
  <c r="B1660" i="32"/>
  <c r="B1589" i="32"/>
  <c r="B1551" i="32"/>
  <c r="B1512" i="32"/>
  <c r="B1474" i="32"/>
  <c r="B1401" i="32"/>
  <c r="B1317" i="32"/>
  <c r="B1199" i="32"/>
  <c r="B1169" i="32"/>
  <c r="B1115" i="32"/>
  <c r="B926" i="32"/>
  <c r="B855" i="32"/>
  <c r="B766" i="32"/>
  <c r="B719" i="32"/>
  <c r="B494" i="32"/>
  <c r="B408" i="32"/>
  <c r="B337" i="32"/>
  <c r="B268" i="32"/>
  <c r="B182" i="32"/>
  <c r="B1710" i="32"/>
  <c r="B1648" i="32"/>
  <c r="B1592" i="32"/>
  <c r="B1532" i="32"/>
  <c r="B1498" i="32"/>
  <c r="B1449" i="32"/>
  <c r="B1383" i="32"/>
  <c r="B1321" i="32"/>
  <c r="B1266" i="32"/>
  <c r="B1113" i="32"/>
  <c r="B998" i="32"/>
  <c r="B936" i="32"/>
  <c r="B848" i="32"/>
  <c r="B789" i="32"/>
  <c r="B741" i="32"/>
  <c r="B704" i="32"/>
  <c r="B660" i="32"/>
  <c r="B629" i="32"/>
  <c r="B601" i="32"/>
  <c r="B571" i="32"/>
  <c r="B515" i="32"/>
  <c r="B452" i="32"/>
  <c r="B351" i="32"/>
  <c r="B308" i="32"/>
  <c r="B248" i="32"/>
  <c r="B186" i="32"/>
  <c r="B1730" i="32"/>
  <c r="B1671" i="32"/>
  <c r="B1610" i="32"/>
  <c r="B1578" i="32"/>
  <c r="B1521" i="32"/>
  <c r="B1487" i="32"/>
  <c r="B1431" i="32"/>
  <c r="B1339" i="32"/>
  <c r="B1284" i="32"/>
  <c r="B1239" i="32"/>
  <c r="B1207" i="32"/>
  <c r="B1119" i="32"/>
  <c r="B1072" i="32"/>
  <c r="B1048" i="32"/>
  <c r="B1024" i="32"/>
  <c r="B990" i="32"/>
  <c r="B942" i="32"/>
  <c r="B894" i="32"/>
  <c r="B861" i="32"/>
  <c r="B823" i="32"/>
  <c r="B775" i="32"/>
  <c r="B743" i="32"/>
  <c r="B682" i="32"/>
  <c r="B656" i="32"/>
  <c r="B607" i="32"/>
  <c r="B564" i="32"/>
  <c r="B523" i="32"/>
  <c r="B475" i="32"/>
  <c r="B428" i="32"/>
  <c r="B354" i="32"/>
  <c r="B293" i="32"/>
  <c r="B250" i="32"/>
  <c r="B203" i="32"/>
  <c r="B156" i="32"/>
  <c r="B120" i="32"/>
  <c r="B75" i="32"/>
  <c r="B34" i="32"/>
  <c r="B6251" i="32"/>
  <c r="B6203" i="32"/>
  <c r="B6158" i="32"/>
  <c r="B6110" i="32"/>
  <c r="B6061" i="32"/>
  <c r="B5984" i="32"/>
  <c r="B5938" i="32"/>
  <c r="B5894" i="32"/>
  <c r="B5828" i="32"/>
  <c r="B5781" i="32"/>
  <c r="B119" i="32"/>
  <c r="B82" i="32"/>
  <c r="B33" i="32"/>
  <c r="B6245" i="32"/>
  <c r="B6201" i="32"/>
  <c r="B6151" i="32"/>
  <c r="B6056" i="32"/>
  <c r="B6014" i="32"/>
  <c r="B5969" i="32"/>
  <c r="B5922" i="32"/>
  <c r="B5876" i="32"/>
  <c r="B5826" i="32"/>
  <c r="B5778" i="32"/>
  <c r="B5739" i="32"/>
  <c r="B5707" i="32"/>
  <c r="B5671" i="32"/>
  <c r="B5638" i="32"/>
  <c r="B5607" i="32"/>
  <c r="B5579" i="32"/>
  <c r="B5547" i="32"/>
  <c r="B5513" i="32"/>
  <c r="B5480" i="32"/>
  <c r="B5450" i="32"/>
  <c r="B5419" i="32"/>
  <c r="B5396" i="32"/>
  <c r="B5364" i="32"/>
  <c r="B5340" i="32"/>
  <c r="B5318" i="32"/>
  <c r="B139" i="32"/>
  <c r="B111" i="32"/>
  <c r="B6235" i="32"/>
  <c r="B6206" i="32"/>
  <c r="B6176" i="32"/>
  <c r="B6146" i="32"/>
  <c r="B6119" i="32"/>
  <c r="B6094" i="32"/>
  <c r="B6066" i="32"/>
  <c r="B6036" i="32"/>
  <c r="B6009" i="32"/>
  <c r="B5983" i="32"/>
  <c r="B5954" i="32"/>
  <c r="B5924" i="32"/>
  <c r="B5900" i="32"/>
  <c r="B5871" i="32"/>
  <c r="B5858" i="32"/>
  <c r="B5843" i="32"/>
  <c r="B5827" i="32"/>
  <c r="B5798" i="32"/>
  <c r="B5770" i="32"/>
  <c r="B5747" i="32"/>
  <c r="B5726" i="32"/>
  <c r="B5705" i="32"/>
  <c r="B5683" i="32"/>
  <c r="B5661" i="32"/>
  <c r="B5640" i="32"/>
  <c r="B5620" i="32"/>
  <c r="B5603" i="32"/>
  <c r="B5587" i="32"/>
  <c r="B5566" i="32"/>
  <c r="B5544" i="32"/>
  <c r="B5523" i="32"/>
  <c r="B5501" i="32"/>
  <c r="B5479" i="32"/>
  <c r="B5467" i="32"/>
  <c r="B5461" i="32"/>
  <c r="B5454" i="32"/>
  <c r="B5430" i="32"/>
  <c r="K5407" i="32"/>
  <c r="B5390" i="32"/>
  <c r="B5368" i="32"/>
  <c r="B5347" i="32"/>
  <c r="B5325" i="32"/>
  <c r="B5274" i="32"/>
  <c r="K5235" i="32"/>
  <c r="K5158" i="32"/>
  <c r="B130" i="32"/>
  <c r="B67" i="32"/>
  <c r="B50" i="32"/>
  <c r="B35" i="32"/>
  <c r="B6258" i="32"/>
  <c r="B6218" i="32"/>
  <c r="B6178" i="32"/>
  <c r="B6133" i="32"/>
  <c r="B6096" i="32"/>
  <c r="B6053" i="32"/>
  <c r="B6008" i="32"/>
  <c r="B5971" i="32"/>
  <c r="B5926" i="32"/>
  <c r="B5886" i="32"/>
  <c r="B5832" i="32"/>
  <c r="B5790" i="32"/>
  <c r="B5752" i="32"/>
  <c r="B5720" i="32"/>
  <c r="B5686" i="32"/>
  <c r="B5655" i="32"/>
  <c r="B5623" i="32"/>
  <c r="B5556" i="32"/>
  <c r="B5524" i="32"/>
  <c r="B5492" i="32"/>
  <c r="B5389" i="32"/>
  <c r="B5358" i="32"/>
  <c r="B5327" i="32"/>
  <c r="B5307" i="32"/>
  <c r="B5296" i="32"/>
  <c r="B5286" i="32"/>
  <c r="B5275" i="32"/>
  <c r="B5265" i="32"/>
  <c r="B5254" i="32"/>
  <c r="B5243" i="32"/>
  <c r="B5233" i="32"/>
  <c r="B5223" i="32"/>
  <c r="B5212" i="32"/>
  <c r="B5204" i="32"/>
  <c r="B5199" i="32"/>
  <c r="B5195" i="32"/>
  <c r="B5187" i="32"/>
  <c r="B5183" i="32"/>
  <c r="B5178" i="32"/>
  <c r="B5168" i="32"/>
  <c r="B5157" i="32"/>
  <c r="B5140" i="32"/>
  <c r="B5129" i="32"/>
  <c r="B5120" i="32"/>
  <c r="B5110" i="32"/>
  <c r="B5085" i="32"/>
  <c r="B5100" i="32"/>
  <c r="B4174" i="32"/>
  <c r="B5060" i="32"/>
  <c r="B5032" i="32"/>
  <c r="B5004" i="32"/>
  <c r="B4975" i="32"/>
  <c r="B4949" i="32"/>
  <c r="B4922" i="32"/>
  <c r="B4896" i="32"/>
  <c r="B4679" i="32"/>
  <c r="B4525" i="32"/>
  <c r="B4495" i="32"/>
  <c r="B4468" i="32"/>
  <c r="B4440" i="32"/>
  <c r="B4344" i="32"/>
  <c r="B4322" i="32"/>
  <c r="B4298" i="32"/>
  <c r="B4274" i="32"/>
  <c r="B4169" i="32"/>
  <c r="B5051" i="32"/>
  <c r="B5009" i="32"/>
  <c r="B4967" i="32"/>
  <c r="B4930" i="32"/>
  <c r="B4887" i="32"/>
  <c r="B4524" i="32"/>
  <c r="B4481" i="32"/>
  <c r="B4439" i="32"/>
  <c r="B4411" i="32"/>
  <c r="B4390" i="32"/>
  <c r="B4369" i="32"/>
  <c r="B4268" i="32"/>
  <c r="B4251" i="32"/>
  <c r="B4227" i="32"/>
  <c r="B4202" i="32"/>
  <c r="B5071" i="32"/>
  <c r="B5040" i="32"/>
  <c r="B5012" i="32"/>
  <c r="B4981" i="32"/>
  <c r="B4950" i="32"/>
  <c r="B4924" i="32"/>
  <c r="B4891" i="32"/>
  <c r="B4591" i="32"/>
  <c r="B4523" i="32"/>
  <c r="B4494" i="32"/>
  <c r="B4462" i="32"/>
  <c r="B4432" i="32"/>
  <c r="B4381" i="32"/>
  <c r="B4345" i="32"/>
  <c r="B4318" i="32"/>
  <c r="B4292" i="32"/>
  <c r="B4226" i="32"/>
  <c r="B4189" i="32"/>
  <c r="B5072" i="32"/>
  <c r="B5041" i="32"/>
  <c r="B5011" i="32"/>
  <c r="B4980" i="32"/>
  <c r="B4948" i="32"/>
  <c r="B4909" i="32"/>
  <c r="B4879" i="32"/>
  <c r="B4858" i="32"/>
  <c r="B4843" i="32"/>
  <c r="B4827" i="32"/>
  <c r="B4813" i="32"/>
  <c r="B4799" i="32"/>
  <c r="B4784" i="32"/>
  <c r="B4769" i="32"/>
  <c r="B4753" i="32"/>
  <c r="B4739" i="32"/>
  <c r="B4722" i="32"/>
  <c r="B4705" i="32"/>
  <c r="B4689" i="32"/>
  <c r="B4674" i="32"/>
  <c r="B4659" i="32"/>
  <c r="B4644" i="32"/>
  <c r="B4629" i="32"/>
  <c r="B4613" i="32"/>
  <c r="B4597" i="32"/>
  <c r="B4581" i="32"/>
  <c r="B4567" i="32"/>
  <c r="B4549" i="32"/>
  <c r="B4519" i="32"/>
  <c r="B4488" i="32"/>
  <c r="B4460" i="32"/>
  <c r="B4430" i="32"/>
  <c r="B4346" i="32"/>
  <c r="B4320" i="32"/>
  <c r="B4295" i="32"/>
  <c r="B4247" i="32"/>
  <c r="B4233" i="32"/>
  <c r="B4212" i="32"/>
  <c r="B4190" i="32"/>
  <c r="B3914" i="32"/>
  <c r="B4150" i="32"/>
  <c r="B4121" i="32"/>
  <c r="B4085" i="32"/>
  <c r="B4060" i="32"/>
  <c r="B4034" i="32"/>
  <c r="B3855" i="32"/>
  <c r="B3829" i="32"/>
  <c r="B3806" i="32"/>
  <c r="B3778" i="32"/>
  <c r="B3752" i="32"/>
  <c r="B4159" i="32"/>
  <c r="B4122" i="32"/>
  <c r="B4086" i="32"/>
  <c r="B4056" i="32"/>
  <c r="B4170" i="32"/>
  <c r="B4144" i="32"/>
  <c r="B4120" i="32"/>
  <c r="B4094" i="32"/>
  <c r="B4063" i="32"/>
  <c r="B4038" i="32"/>
  <c r="B4013" i="32"/>
  <c r="B3998" i="32"/>
  <c r="B3982" i="32"/>
  <c r="B3967" i="32"/>
  <c r="B3951" i="32"/>
  <c r="B3939" i="32"/>
  <c r="B3925" i="32"/>
  <c r="B3911" i="32"/>
  <c r="B3896" i="32"/>
  <c r="B3881" i="32"/>
  <c r="B3861" i="32"/>
  <c r="B3837" i="32"/>
  <c r="B3815" i="32"/>
  <c r="B3792" i="32"/>
  <c r="B3769" i="32"/>
  <c r="B3744" i="32"/>
  <c r="B4138" i="32"/>
  <c r="B4114" i="32"/>
  <c r="B4084" i="32"/>
  <c r="B4054" i="32"/>
  <c r="B4020" i="32"/>
  <c r="B3857" i="32"/>
  <c r="B3830" i="32"/>
  <c r="B3801" i="32"/>
  <c r="B3780" i="32"/>
  <c r="B3756" i="32"/>
  <c r="B22" i="32"/>
  <c r="B3737" i="32"/>
  <c r="B3729" i="32"/>
  <c r="B3721" i="32"/>
  <c r="B3713" i="32"/>
  <c r="B3705" i="32"/>
  <c r="B3697" i="32"/>
  <c r="B3689" i="32"/>
  <c r="B3681" i="32"/>
  <c r="B3673" i="32"/>
  <c r="B3665" i="32"/>
  <c r="B3657" i="32"/>
  <c r="B3649" i="32"/>
  <c r="B3641" i="32"/>
  <c r="B3633" i="32"/>
  <c r="B3625" i="32"/>
  <c r="B3617" i="32"/>
  <c r="B3609" i="32"/>
  <c r="B3601" i="32"/>
  <c r="B3593" i="32"/>
  <c r="B3585" i="32"/>
  <c r="B3577" i="32"/>
  <c r="B3569" i="32"/>
  <c r="B3561" i="32"/>
  <c r="B3553" i="32"/>
  <c r="B3545" i="32"/>
  <c r="B3537" i="32"/>
  <c r="B3529" i="32"/>
  <c r="B3521" i="32"/>
  <c r="B3513" i="32"/>
  <c r="B3505" i="32"/>
  <c r="B3497" i="32"/>
  <c r="B3489" i="32"/>
  <c r="B3481" i="32"/>
  <c r="B3473" i="32"/>
  <c r="B3465" i="32"/>
  <c r="B3457" i="32"/>
  <c r="B3449" i="32"/>
  <c r="B3441" i="32"/>
  <c r="B3433" i="32"/>
  <c r="B3429" i="32"/>
  <c r="B3425" i="32"/>
  <c r="B3421" i="32"/>
  <c r="B3417" i="32"/>
  <c r="B3413" i="32"/>
  <c r="B3409" i="32"/>
  <c r="B3405" i="32"/>
  <c r="B3401" i="32"/>
  <c r="B3397" i="32"/>
  <c r="B3393" i="32"/>
  <c r="B3389" i="32"/>
  <c r="B3385" i="32"/>
  <c r="B3377" i="32"/>
  <c r="B3369" i="32"/>
  <c r="B3361" i="32"/>
  <c r="B3353" i="32"/>
  <c r="B3345" i="32"/>
  <c r="B6409" i="32"/>
  <c r="B6417" i="32"/>
  <c r="B6425" i="32"/>
  <c r="B6433" i="32"/>
  <c r="B6441" i="32"/>
  <c r="B6449" i="32"/>
  <c r="B6457" i="32"/>
  <c r="B6261" i="32"/>
  <c r="B6269" i="32"/>
  <c r="B6277" i="32"/>
  <c r="B6284" i="32"/>
  <c r="B6288" i="32"/>
  <c r="B6292" i="32"/>
  <c r="B6300" i="32"/>
  <c r="B6304" i="32"/>
  <c r="B6308" i="32"/>
  <c r="B6312" i="32"/>
  <c r="B6316" i="32"/>
  <c r="B6324" i="32"/>
  <c r="B6328" i="32"/>
  <c r="B6332" i="32"/>
  <c r="B6336" i="32"/>
  <c r="B6340" i="32"/>
  <c r="B6348" i="32"/>
  <c r="B6352" i="32"/>
  <c r="B6356" i="32"/>
  <c r="B6360" i="32"/>
  <c r="B6364" i="32"/>
  <c r="B6372" i="32"/>
  <c r="B6376" i="32"/>
  <c r="B6380" i="32"/>
  <c r="B6384" i="32"/>
  <c r="B6388" i="32"/>
  <c r="B6396" i="32"/>
  <c r="B6404" i="32"/>
  <c r="B2351" i="32"/>
  <c r="B2359" i="32"/>
  <c r="B2367" i="32"/>
  <c r="B2375" i="32"/>
  <c r="B2383" i="32"/>
  <c r="B2391" i="32"/>
  <c r="B2399" i="32"/>
  <c r="B2407" i="32"/>
  <c r="B2415" i="32"/>
  <c r="B2423" i="32"/>
  <c r="B2431" i="32"/>
  <c r="B2439" i="32"/>
  <c r="B2447" i="32"/>
  <c r="B2455" i="32"/>
  <c r="B2463" i="32"/>
  <c r="B2471" i="32"/>
  <c r="B2479" i="32"/>
  <c r="B2487" i="32"/>
  <c r="B2495" i="32"/>
  <c r="B2503" i="32"/>
  <c r="B2511" i="32"/>
  <c r="B2519" i="32"/>
  <c r="B2527" i="32"/>
  <c r="B2535" i="32"/>
  <c r="B2543" i="32"/>
  <c r="B2551" i="32"/>
  <c r="B2559" i="32"/>
  <c r="B2567" i="32"/>
  <c r="B2575" i="32"/>
  <c r="K2686" i="32"/>
  <c r="B2744" i="32"/>
  <c r="B2752" i="32"/>
  <c r="B2760" i="32"/>
  <c r="B2768" i="32"/>
  <c r="B2776" i="32"/>
  <c r="B2784" i="32"/>
  <c r="B2792" i="32"/>
  <c r="B2800" i="32"/>
  <c r="B2808" i="32"/>
  <c r="B2816" i="32"/>
  <c r="B2824" i="32"/>
  <c r="B2832" i="32"/>
  <c r="B2840" i="32"/>
  <c r="B2846" i="32"/>
  <c r="B2850" i="32"/>
  <c r="B2854" i="32"/>
  <c r="B2858" i="32"/>
  <c r="B2862" i="32"/>
  <c r="B2866" i="32"/>
  <c r="B2870" i="32"/>
  <c r="B2874" i="32"/>
  <c r="B2878" i="32"/>
  <c r="B2882" i="32"/>
  <c r="B2886" i="32"/>
  <c r="B2890" i="32"/>
  <c r="B2897" i="32"/>
  <c r="B2905" i="32"/>
  <c r="B2913" i="32"/>
  <c r="B2921" i="32"/>
  <c r="B2929" i="32"/>
  <c r="B2937" i="32"/>
  <c r="B2945" i="32"/>
  <c r="B2953" i="32"/>
  <c r="B2961" i="32"/>
  <c r="B2969" i="32"/>
  <c r="B2977" i="32"/>
  <c r="B2985" i="32"/>
  <c r="B2993" i="32"/>
  <c r="B3001" i="32"/>
  <c r="B3009" i="32"/>
  <c r="B3017" i="32"/>
  <c r="B3025" i="32"/>
  <c r="B3033" i="32"/>
  <c r="B3041" i="32"/>
  <c r="B3049" i="32"/>
  <c r="B3057" i="32"/>
  <c r="B3065" i="32"/>
  <c r="B3073" i="32"/>
  <c r="B3081" i="32"/>
  <c r="B3089" i="32"/>
  <c r="B3097" i="32"/>
  <c r="B3105" i="32"/>
  <c r="B3113" i="32"/>
  <c r="B3121" i="32"/>
  <c r="B3129" i="32"/>
  <c r="B3137" i="32"/>
  <c r="B3145" i="32"/>
  <c r="B3153" i="32"/>
  <c r="B3161" i="32"/>
  <c r="B3169" i="32"/>
  <c r="B3177" i="32"/>
  <c r="B3185" i="32"/>
  <c r="B3193" i="32"/>
  <c r="B3201" i="32"/>
  <c r="B3209" i="32"/>
  <c r="B3217" i="32"/>
  <c r="B3225" i="32"/>
  <c r="B3233" i="32"/>
  <c r="B3241" i="32"/>
  <c r="B3249" i="32"/>
  <c r="B3257" i="32"/>
  <c r="B3265" i="32"/>
  <c r="B3273" i="32"/>
  <c r="B3281" i="32"/>
  <c r="B3289" i="32"/>
  <c r="B3297" i="32"/>
  <c r="B3305" i="32"/>
  <c r="B3313" i="32"/>
  <c r="B3321" i="32"/>
  <c r="B3329" i="32"/>
  <c r="B3337" i="32"/>
  <c r="B3347" i="32"/>
  <c r="B3357" i="32"/>
  <c r="B3368" i="32"/>
  <c r="B3379" i="32"/>
  <c r="B3387" i="32"/>
  <c r="B3398" i="32"/>
  <c r="B3403" i="32"/>
  <c r="B3414" i="32"/>
  <c r="B3419" i="32"/>
  <c r="B3430" i="32"/>
  <c r="B3437" i="32"/>
  <c r="B3448" i="32"/>
  <c r="B3459" i="32"/>
  <c r="B3469" i="32"/>
  <c r="B3480" i="32"/>
  <c r="B3491" i="32"/>
  <c r="B3501" i="32"/>
  <c r="B3512" i="32"/>
  <c r="B3523" i="32"/>
  <c r="B3533" i="32"/>
  <c r="B3544" i="32"/>
  <c r="B3555" i="32"/>
  <c r="B3565" i="32"/>
  <c r="B3576" i="32"/>
  <c r="B3587" i="32"/>
  <c r="B3597" i="32"/>
  <c r="B3608" i="32"/>
  <c r="B3619" i="32"/>
  <c r="B3629" i="32"/>
  <c r="B3640" i="32"/>
  <c r="B3651" i="32"/>
  <c r="B3661" i="32"/>
  <c r="B3672" i="32"/>
  <c r="B3683" i="32"/>
  <c r="B3693" i="32"/>
  <c r="B3704" i="32"/>
  <c r="B3715" i="32"/>
  <c r="B3725" i="32"/>
  <c r="B3736" i="32"/>
  <c r="B3768" i="32"/>
  <c r="B3799" i="32"/>
  <c r="B3843" i="32"/>
  <c r="B3880" i="32"/>
  <c r="B3945" i="32"/>
  <c r="B3993" i="32"/>
  <c r="B4062" i="32"/>
  <c r="B4111" i="32"/>
  <c r="B4153" i="32"/>
  <c r="B3772" i="32"/>
  <c r="B3811" i="32"/>
  <c r="B3844" i="32"/>
  <c r="B3919" i="32"/>
  <c r="B4041" i="32"/>
  <c r="B4097" i="32"/>
  <c r="B4147" i="32"/>
  <c r="B3877" i="32"/>
  <c r="B3927" i="32"/>
  <c r="B3962" i="32"/>
  <c r="B4001" i="32"/>
  <c r="B3755" i="32"/>
  <c r="B3809" i="32"/>
  <c r="B3859" i="32"/>
  <c r="B3897" i="32"/>
  <c r="B3949" i="32"/>
  <c r="B3981" i="32"/>
  <c r="B4014" i="32"/>
  <c r="B4168" i="32"/>
  <c r="B4215" i="32"/>
  <c r="B4276" i="32"/>
  <c r="B4323" i="32"/>
  <c r="B4363" i="32"/>
  <c r="B4395" i="32"/>
  <c r="B4434" i="32"/>
  <c r="B4492" i="32"/>
  <c r="B4678" i="32"/>
  <c r="B4742" i="32"/>
  <c r="B4912" i="32"/>
  <c r="B4984" i="32"/>
  <c r="B5045" i="32"/>
  <c r="B4178" i="32"/>
  <c r="B4209" i="32"/>
  <c r="B4296" i="32"/>
  <c r="B4349" i="32"/>
  <c r="B4410" i="32"/>
  <c r="B4466" i="32"/>
  <c r="B4526" i="32"/>
  <c r="B4560" i="32"/>
  <c r="B4618" i="32"/>
  <c r="B4650" i="32"/>
  <c r="B4680" i="32"/>
  <c r="B4711" i="32"/>
  <c r="B4743" i="32"/>
  <c r="B4774" i="32"/>
  <c r="B4805" i="32"/>
  <c r="B4837" i="32"/>
  <c r="B4870" i="32"/>
  <c r="B4928" i="32"/>
  <c r="B4985" i="32"/>
  <c r="B5044" i="32"/>
  <c r="B4347" i="32"/>
  <c r="B4444" i="32"/>
  <c r="B4528" i="32"/>
  <c r="B4576" i="32"/>
  <c r="B4616" i="32"/>
  <c r="B4656" i="32"/>
  <c r="B4697" i="32"/>
  <c r="B4736" i="32"/>
  <c r="B4776" i="32"/>
  <c r="B4819" i="32"/>
  <c r="B4861" i="32"/>
  <c r="B4935" i="32"/>
  <c r="B5015" i="32"/>
  <c r="B4259" i="32"/>
  <c r="B4301" i="32"/>
  <c r="B4348" i="32"/>
  <c r="B4374" i="32"/>
  <c r="B4403" i="32"/>
  <c r="B4443" i="32"/>
  <c r="B4499" i="32"/>
  <c r="B4547" i="32"/>
  <c r="B4578" i="32"/>
  <c r="B4605" i="32"/>
  <c r="B4634" i="32"/>
  <c r="B4664" i="32"/>
  <c r="B4693" i="32"/>
  <c r="B4720" i="32"/>
  <c r="B4747" i="32"/>
  <c r="B4775" i="32"/>
  <c r="B4804" i="32"/>
  <c r="B4832" i="32"/>
  <c r="B4857" i="32"/>
  <c r="B4900" i="32"/>
  <c r="B4951" i="32"/>
  <c r="B5007" i="32"/>
  <c r="B5063" i="32"/>
  <c r="B5102" i="32"/>
  <c r="B5331" i="32"/>
  <c r="B5393" i="32"/>
  <c r="B5427" i="32"/>
  <c r="B5468" i="32"/>
  <c r="B5529" i="32"/>
  <c r="B5627" i="32"/>
  <c r="B5691" i="32"/>
  <c r="B5757" i="32"/>
  <c r="B5836" i="32"/>
  <c r="B5891" i="32"/>
  <c r="B5976" i="32"/>
  <c r="B6059" i="32"/>
  <c r="B6140" i="32"/>
  <c r="B6222" i="32"/>
  <c r="B135" i="32"/>
  <c r="B5123" i="32"/>
  <c r="B5136" i="32"/>
  <c r="B5150" i="32"/>
  <c r="B5164" i="32"/>
  <c r="B5179" i="32"/>
  <c r="B5216" i="32"/>
  <c r="B5229" i="32"/>
  <c r="B5242" i="32"/>
  <c r="B5255" i="32"/>
  <c r="B5268" i="32"/>
  <c r="B5281" i="32"/>
  <c r="B5295" i="32"/>
  <c r="B5308" i="32"/>
  <c r="B5350" i="32"/>
  <c r="B5392" i="32"/>
  <c r="B5418" i="32"/>
  <c r="B5441" i="32"/>
  <c r="B5482" i="32"/>
  <c r="B5526" i="32"/>
  <c r="B5569" i="32"/>
  <c r="B5604" i="32"/>
  <c r="B5643" i="32"/>
  <c r="B5685" i="32"/>
  <c r="B5729" i="32"/>
  <c r="B5773" i="32"/>
  <c r="B5829" i="32"/>
  <c r="B5904" i="32"/>
  <c r="B5957" i="32"/>
  <c r="B6012" i="32"/>
  <c r="B6070" i="32"/>
  <c r="B6123" i="32"/>
  <c r="B6180" i="32"/>
  <c r="B6239" i="32"/>
  <c r="B73" i="32"/>
  <c r="B115" i="32"/>
  <c r="B5321" i="32"/>
  <c r="B5367" i="32"/>
  <c r="B5422" i="32"/>
  <c r="B5518" i="32"/>
  <c r="B5584" i="32"/>
  <c r="B5641" i="32"/>
  <c r="B5712" i="32"/>
  <c r="B5782" i="32"/>
  <c r="B5855" i="32"/>
  <c r="B5929" i="32"/>
  <c r="B6109" i="32"/>
  <c r="B6205" i="32"/>
  <c r="B86" i="32"/>
  <c r="B5784" i="32"/>
  <c r="B5942" i="32"/>
  <c r="B6020" i="32"/>
  <c r="B6118" i="32"/>
  <c r="B6211" i="32"/>
  <c r="B37" i="32"/>
  <c r="B161" i="32"/>
  <c r="B258" i="32"/>
  <c r="B322" i="32"/>
  <c r="B392" i="32"/>
  <c r="B479" i="32"/>
  <c r="B567" i="32"/>
  <c r="B611" i="32"/>
  <c r="B779" i="32"/>
  <c r="B867" i="32"/>
  <c r="B950" i="32"/>
  <c r="B1081" i="32"/>
  <c r="B1161" i="32"/>
  <c r="B1247" i="32"/>
  <c r="B1343" i="32"/>
  <c r="B1582" i="32"/>
  <c r="B1675" i="32"/>
  <c r="B1773" i="32"/>
  <c r="B252" i="32"/>
  <c r="B355" i="32"/>
  <c r="B456" i="32"/>
  <c r="B708" i="32"/>
  <c r="B794" i="32"/>
  <c r="B940" i="32"/>
  <c r="B1118" i="32"/>
  <c r="B1186" i="32"/>
  <c r="B1268" i="32"/>
  <c r="B1387" i="32"/>
  <c r="B1452" i="32"/>
  <c r="B1651" i="32"/>
  <c r="B1760" i="32"/>
  <c r="B273" i="32"/>
  <c r="B414" i="32"/>
  <c r="B574" i="32"/>
  <c r="B655" i="32"/>
  <c r="B771" i="32"/>
  <c r="B932" i="32"/>
  <c r="B1052" i="32"/>
  <c r="B1251" i="32"/>
  <c r="B1665" i="32"/>
  <c r="B189" i="32"/>
  <c r="B305" i="32"/>
  <c r="B371" i="32"/>
  <c r="B474" i="32"/>
  <c r="B572" i="32"/>
  <c r="B635" i="32"/>
  <c r="B713" i="32"/>
  <c r="B777" i="32"/>
  <c r="B897" i="32"/>
  <c r="B1009" i="32"/>
  <c r="B1067" i="32"/>
  <c r="B1168" i="32"/>
  <c r="B1221" i="32"/>
  <c r="B1356" i="32"/>
  <c r="B1440" i="32"/>
  <c r="B1485" i="32"/>
  <c r="B1542" i="32"/>
  <c r="B1615" i="32"/>
  <c r="B1722" i="32"/>
  <c r="B2020" i="32"/>
  <c r="B2142" i="32"/>
  <c r="B2217" i="32"/>
  <c r="B2300" i="32"/>
  <c r="B2073" i="32"/>
  <c r="B1999" i="32"/>
  <c r="B2110" i="32"/>
  <c r="B2163" i="32"/>
  <c r="B2224" i="32"/>
  <c r="B2286" i="32"/>
  <c r="B1995" i="32"/>
  <c r="B2129" i="32"/>
  <c r="B2185" i="32"/>
  <c r="B2241" i="32"/>
  <c r="B2298" i="32"/>
  <c r="B2368" i="32"/>
  <c r="B2376" i="32"/>
  <c r="B2384" i="32"/>
  <c r="B2392" i="32"/>
  <c r="B2400" i="32"/>
  <c r="B2408" i="32"/>
  <c r="B2416" i="32"/>
  <c r="B2424" i="32"/>
  <c r="B2432" i="32"/>
  <c r="B2440" i="32"/>
  <c r="B2448" i="32"/>
  <c r="B2456" i="32"/>
  <c r="B2464" i="32"/>
  <c r="B2472" i="32"/>
  <c r="B2480" i="32"/>
  <c r="B2488" i="32"/>
  <c r="B2496" i="32"/>
  <c r="B2504" i="32"/>
  <c r="B2512" i="32"/>
  <c r="B2520" i="32"/>
  <c r="B2528" i="32"/>
  <c r="B2536" i="32"/>
  <c r="B2544" i="32"/>
  <c r="B2552" i="32"/>
  <c r="B2560" i="32"/>
  <c r="B2568" i="32"/>
  <c r="B2576" i="32"/>
  <c r="B2581" i="32"/>
  <c r="B2585" i="32"/>
  <c r="B2589" i="32"/>
  <c r="B2593" i="32"/>
  <c r="B2597" i="32"/>
  <c r="B2601" i="32"/>
  <c r="B2605" i="32"/>
  <c r="B2609" i="32"/>
  <c r="B2613" i="32"/>
  <c r="B2617" i="32"/>
  <c r="B2621" i="32"/>
  <c r="B2625" i="32"/>
  <c r="B2629" i="32"/>
  <c r="B2633" i="32"/>
  <c r="B2637" i="32"/>
  <c r="B2641" i="32"/>
  <c r="B2645" i="32"/>
  <c r="B2649" i="32"/>
  <c r="B2653" i="32"/>
  <c r="B2657" i="32"/>
  <c r="B2661" i="32"/>
  <c r="B2665" i="32"/>
  <c r="B2669" i="32"/>
  <c r="B2673" i="32"/>
  <c r="B2677" i="32"/>
  <c r="B2682" i="32"/>
  <c r="B2686" i="32"/>
  <c r="B2690" i="32"/>
  <c r="B2694" i="32"/>
  <c r="B2698" i="32"/>
  <c r="B2702" i="32"/>
  <c r="B2706" i="32"/>
  <c r="B2710" i="32"/>
  <c r="B2714" i="32"/>
  <c r="B2718" i="32"/>
  <c r="B2722" i="32"/>
  <c r="B2726" i="32"/>
  <c r="B2730" i="32"/>
  <c r="B2734" i="32"/>
  <c r="B2738" i="32"/>
  <c r="B2745" i="32"/>
  <c r="B2753" i="32"/>
  <c r="B2761" i="32"/>
  <c r="B2769" i="32"/>
  <c r="B2777" i="32"/>
  <c r="B2785" i="32"/>
  <c r="B2793" i="32"/>
  <c r="B2801" i="32"/>
  <c r="B2809" i="32"/>
  <c r="B2817" i="32"/>
  <c r="B2825" i="32"/>
  <c r="B2833" i="32"/>
  <c r="B2841" i="32"/>
  <c r="B2898" i="32"/>
  <c r="B2906" i="32"/>
  <c r="B2914" i="32"/>
  <c r="B2922" i="32"/>
  <c r="B2930" i="32"/>
  <c r="B2938" i="32"/>
  <c r="B2946" i="32"/>
  <c r="B2954" i="32"/>
  <c r="B2962" i="32"/>
  <c r="B2970" i="32"/>
  <c r="B2978" i="32"/>
  <c r="B2986" i="32"/>
  <c r="B2994" i="32"/>
  <c r="B3002" i="32"/>
  <c r="B3010" i="32"/>
  <c r="B3018" i="32"/>
  <c r="B3026" i="32"/>
  <c r="B3034" i="32"/>
  <c r="B3042" i="32"/>
  <c r="B3050" i="32"/>
  <c r="B3058" i="32"/>
  <c r="B3066" i="32"/>
  <c r="B3074" i="32"/>
  <c r="B3082" i="32"/>
  <c r="B3090" i="32"/>
  <c r="B3098" i="32"/>
  <c r="B3106" i="32"/>
  <c r="B3114" i="32"/>
  <c r="B3122" i="32"/>
  <c r="B3130" i="32"/>
  <c r="B3138" i="32"/>
  <c r="B3146" i="32"/>
  <c r="B3154" i="32"/>
  <c r="B3162" i="32"/>
  <c r="B3170" i="32"/>
  <c r="B3178" i="32"/>
  <c r="B3186" i="32"/>
  <c r="B3194" i="32"/>
  <c r="B3202" i="32"/>
  <c r="B3210" i="32"/>
  <c r="B3218" i="32"/>
  <c r="B3226" i="32"/>
  <c r="B3234" i="32"/>
  <c r="B3242" i="32"/>
  <c r="B3250" i="32"/>
  <c r="B3258" i="32"/>
  <c r="B3266" i="32"/>
  <c r="B3274" i="32"/>
  <c r="B3282" i="32"/>
  <c r="B3290" i="32"/>
  <c r="B3298" i="32"/>
  <c r="B3306" i="32"/>
  <c r="B3314" i="32"/>
  <c r="B3322" i="32"/>
  <c r="B3330" i="32"/>
  <c r="B3338" i="32"/>
  <c r="B3348" i="32"/>
  <c r="B3359" i="32"/>
  <c r="B3370" i="32"/>
  <c r="B3380" i="32"/>
  <c r="B3388" i="32"/>
  <c r="B3404" i="32"/>
  <c r="B3420" i="32"/>
  <c r="B3439" i="32"/>
  <c r="B3450" i="32"/>
  <c r="B3460" i="32"/>
  <c r="B3471" i="32"/>
  <c r="B3482" i="32"/>
  <c r="B3492" i="32"/>
  <c r="B3503" i="32"/>
  <c r="B3514" i="32"/>
  <c r="B3524" i="32"/>
  <c r="B3535" i="32"/>
  <c r="B3546" i="32"/>
  <c r="B3556" i="32"/>
  <c r="B3567" i="32"/>
  <c r="B3578" i="32"/>
  <c r="B3588" i="32"/>
  <c r="B3599" i="32"/>
  <c r="B3610" i="32"/>
  <c r="B3620" i="32"/>
  <c r="B3631" i="32"/>
  <c r="B3642" i="32"/>
  <c r="B3652" i="32"/>
  <c r="B3663" i="32"/>
  <c r="B3674" i="32"/>
  <c r="B3684" i="32"/>
  <c r="B3695" i="32"/>
  <c r="B3706" i="32"/>
  <c r="B3716" i="32"/>
  <c r="B3727" i="32"/>
  <c r="B3738" i="32"/>
  <c r="B3773" i="32"/>
  <c r="B3804" i="32"/>
  <c r="B3849" i="32"/>
  <c r="B3906" i="32"/>
  <c r="B3950" i="32"/>
  <c r="B4016" i="32"/>
  <c r="B4070" i="32"/>
  <c r="B4116" i="32"/>
  <c r="B4160" i="32"/>
  <c r="B3774" i="32"/>
  <c r="B3813" i="32"/>
  <c r="B3848" i="32"/>
  <c r="B3885" i="32"/>
  <c r="B3940" i="32"/>
  <c r="B3971" i="32"/>
  <c r="B4002" i="32"/>
  <c r="B4044" i="32"/>
  <c r="B4101" i="32"/>
  <c r="B4151" i="32"/>
  <c r="B4061" i="32"/>
  <c r="B4128" i="32"/>
  <c r="B3758" i="32"/>
  <c r="B3812" i="32"/>
  <c r="B3862" i="32"/>
  <c r="B4064" i="32"/>
  <c r="B4126" i="32"/>
  <c r="B4176" i="32"/>
  <c r="B4217" i="32"/>
  <c r="B4249" i="32"/>
  <c r="B4279" i="32"/>
  <c r="B4327" i="32"/>
  <c r="B4437" i="32"/>
  <c r="B4496" i="32"/>
  <c r="B4555" i="32"/>
  <c r="B4586" i="32"/>
  <c r="B4617" i="32"/>
  <c r="B4648" i="32"/>
  <c r="B4709" i="32"/>
  <c r="B4773" i="32"/>
  <c r="B4802" i="32"/>
  <c r="B4831" i="32"/>
  <c r="B4862" i="32"/>
  <c r="B4916" i="32"/>
  <c r="B4987" i="32"/>
  <c r="B5049" i="32"/>
  <c r="B4180" i="32"/>
  <c r="B4299" i="32"/>
  <c r="B4469" i="32"/>
  <c r="B4530" i="32"/>
  <c r="B4932" i="32"/>
  <c r="B4989" i="32"/>
  <c r="B5048" i="32"/>
  <c r="B4207" i="32"/>
  <c r="B4254" i="32"/>
  <c r="B4351" i="32"/>
  <c r="B4396" i="32"/>
  <c r="B4448" i="32"/>
  <c r="B4533" i="32"/>
  <c r="B4939" i="32"/>
  <c r="B5020" i="32"/>
  <c r="B4188" i="32"/>
  <c r="K4262" i="32"/>
  <c r="B4304" i="32"/>
  <c r="B4447" i="32"/>
  <c r="B4503" i="32"/>
  <c r="B4550" i="32"/>
  <c r="B4807" i="32"/>
  <c r="B4902" i="32"/>
  <c r="B4954" i="32"/>
  <c r="B5010" i="32"/>
  <c r="B5067" i="32"/>
  <c r="B5103" i="32"/>
  <c r="B5113" i="32"/>
  <c r="B5132" i="32"/>
  <c r="B5151" i="32"/>
  <c r="B5171" i="32"/>
  <c r="B5184" i="32"/>
  <c r="B5192" i="32"/>
  <c r="B5200" i="32"/>
  <c r="B5215" i="32"/>
  <c r="B5236" i="32"/>
  <c r="B5257" i="32"/>
  <c r="B5278" i="32"/>
  <c r="B5299" i="32"/>
  <c r="B5334" i="32"/>
  <c r="B5397" i="32"/>
  <c r="B5472" i="32"/>
  <c r="B5532" i="32"/>
  <c r="B5631" i="32"/>
  <c r="B5694" i="32"/>
  <c r="B5760" i="32"/>
  <c r="B5896" i="32"/>
  <c r="B5981" i="32"/>
  <c r="B6064" i="32"/>
  <c r="B6145" i="32"/>
  <c r="B6229" i="32"/>
  <c r="B39" i="32"/>
  <c r="B72" i="32"/>
  <c r="B140" i="32"/>
  <c r="K5297" i="32"/>
  <c r="B5310" i="32"/>
  <c r="B5352" i="32"/>
  <c r="B5395" i="32"/>
  <c r="B5462" i="32"/>
  <c r="B5485" i="32"/>
  <c r="B5528" i="32"/>
  <c r="B5571" i="32"/>
  <c r="B5606" i="32"/>
  <c r="B5645" i="32"/>
  <c r="B5689" i="32"/>
  <c r="B5731" i="32"/>
  <c r="B5776" i="32"/>
  <c r="B5833" i="32"/>
  <c r="B5860" i="32"/>
  <c r="B5907" i="32"/>
  <c r="B5961" i="32"/>
  <c r="B6016" i="32"/>
  <c r="B6073" i="32"/>
  <c r="B6125" i="32"/>
  <c r="B6183" i="32"/>
  <c r="B6243" i="32"/>
  <c r="B118" i="32"/>
  <c r="B5323" i="32"/>
  <c r="B5372" i="32"/>
  <c r="B5455" i="32"/>
  <c r="B5522" i="32"/>
  <c r="B5586" i="32"/>
  <c r="B5646" i="32"/>
  <c r="B5714" i="32"/>
  <c r="B5789" i="32"/>
  <c r="B5859" i="32"/>
  <c r="B5933" i="32"/>
  <c r="B6022" i="32"/>
  <c r="B6113" i="32"/>
  <c r="B6210" i="32"/>
  <c r="B5792" i="32"/>
  <c r="B5861" i="32"/>
  <c r="B5949" i="32"/>
  <c r="B6028" i="32"/>
  <c r="B6120" i="32"/>
  <c r="B6219" i="32"/>
  <c r="B168" i="32"/>
  <c r="B262" i="32"/>
  <c r="B325" i="32"/>
  <c r="B397" i="32"/>
  <c r="B486" i="32"/>
  <c r="B570" i="32"/>
  <c r="K614" i="32"/>
  <c r="B723" i="32"/>
  <c r="B786" i="32"/>
  <c r="B872" i="32"/>
  <c r="B954" i="32"/>
  <c r="B1085" i="32"/>
  <c r="B1162" i="32"/>
  <c r="B1250" i="32"/>
  <c r="B1358" i="32"/>
  <c r="B1689" i="32"/>
  <c r="B152" i="32"/>
  <c r="B267" i="32"/>
  <c r="B472" i="32"/>
  <c r="B809" i="32"/>
  <c r="B955" i="32"/>
  <c r="B1133" i="32"/>
  <c r="B1193" i="32"/>
  <c r="B1280" i="32"/>
  <c r="B1666" i="32"/>
  <c r="B1768" i="32"/>
  <c r="B289" i="32"/>
  <c r="B435" i="32"/>
  <c r="B582" i="32"/>
  <c r="B666" i="32"/>
  <c r="B793" i="32"/>
  <c r="B953" i="32"/>
  <c r="B1064" i="32"/>
  <c r="B1269" i="32"/>
  <c r="B1486" i="32"/>
  <c r="B1688" i="32"/>
  <c r="B202" i="32"/>
  <c r="B310" i="32"/>
  <c r="B381" i="32"/>
  <c r="B489" i="32"/>
  <c r="B584" i="32"/>
  <c r="B643" i="32"/>
  <c r="B717" i="32"/>
  <c r="B791" i="32"/>
  <c r="B911" i="32"/>
  <c r="B1019" i="32"/>
  <c r="B1082" i="32"/>
  <c r="B1174" i="32"/>
  <c r="B1236" i="32"/>
  <c r="B1369" i="32"/>
  <c r="B1446" i="32"/>
  <c r="B1493" i="32"/>
  <c r="B1548" i="32"/>
  <c r="B1629" i="32"/>
  <c r="B1734" i="32"/>
  <c r="B2040" i="32"/>
  <c r="B2150" i="32"/>
  <c r="B2227" i="32"/>
  <c r="B2311" i="32"/>
  <c r="B2089" i="32"/>
  <c r="B2013" i="32"/>
  <c r="B2116" i="32"/>
  <c r="B2233" i="32"/>
  <c r="B2293" i="32"/>
  <c r="B2011" i="32"/>
  <c r="B2137" i="32"/>
  <c r="B2192" i="32"/>
  <c r="B2249" i="32"/>
  <c r="B2305" i="32"/>
  <c r="R10" i="32"/>
  <c r="M10" i="32"/>
  <c r="M8" i="32"/>
  <c r="R8" i="32"/>
  <c r="W8" i="32"/>
  <c r="W10" i="32"/>
  <c r="M16" i="32"/>
  <c r="H6418" i="32"/>
  <c r="H6422" i="32"/>
  <c r="H6435" i="32"/>
  <c r="H6443" i="32"/>
  <c r="H6457" i="32"/>
  <c r="H6460" i="32"/>
  <c r="H6267" i="32"/>
  <c r="H6275" i="32"/>
  <c r="H6283" i="32"/>
  <c r="H6291" i="32"/>
  <c r="H6299" i="32"/>
  <c r="H6307" i="32"/>
  <c r="H6315" i="32"/>
  <c r="H6323" i="32"/>
  <c r="H6331" i="32"/>
  <c r="H6339" i="32"/>
  <c r="H6347" i="32"/>
  <c r="H6355" i="32"/>
  <c r="H6363" i="32"/>
  <c r="H6371" i="32"/>
  <c r="H6409" i="32"/>
  <c r="H6412" i="32"/>
  <c r="H6415" i="32"/>
  <c r="H6426" i="32"/>
  <c r="H6429" i="32"/>
  <c r="H6432" i="32"/>
  <c r="H6440" i="32"/>
  <c r="H6446" i="32"/>
  <c r="H6449" i="32"/>
  <c r="H6453" i="32"/>
  <c r="H6262" i="32"/>
  <c r="H6270" i="32"/>
  <c r="H6278" i="32"/>
  <c r="H6286" i="32"/>
  <c r="H6294" i="32"/>
  <c r="H6302" i="32"/>
  <c r="H6310" i="32"/>
  <c r="H6318" i="32"/>
  <c r="H6326" i="32"/>
  <c r="H6334" i="32"/>
  <c r="H6342" i="32"/>
  <c r="H6350" i="32"/>
  <c r="H6358" i="32"/>
  <c r="H6366" i="32"/>
  <c r="H6423" i="32"/>
  <c r="H6436" i="32"/>
  <c r="H6450" i="32"/>
  <c r="H6454" i="32"/>
  <c r="H6265" i="32"/>
  <c r="H6273" i="32"/>
  <c r="H6281" i="32"/>
  <c r="H6289" i="32"/>
  <c r="H6297" i="32"/>
  <c r="H6305" i="32"/>
  <c r="H6313" i="32"/>
  <c r="H6321" i="32"/>
  <c r="H6329" i="32"/>
  <c r="H6337" i="32"/>
  <c r="H6345" i="32"/>
  <c r="H6353" i="32"/>
  <c r="H6361" i="32"/>
  <c r="H6369" i="32"/>
  <c r="H6420" i="32"/>
  <c r="H6427" i="32"/>
  <c r="H6431" i="32"/>
  <c r="H6438" i="32"/>
  <c r="H6268" i="32"/>
  <c r="H6272" i="32"/>
  <c r="H6293" i="32"/>
  <c r="H6306" i="32"/>
  <c r="H6319" i="32"/>
  <c r="H6332" i="32"/>
  <c r="H6336" i="32"/>
  <c r="H6357" i="32"/>
  <c r="H6370" i="32"/>
  <c r="H6377" i="32"/>
  <c r="H6385" i="32"/>
  <c r="H6393" i="32"/>
  <c r="H6401" i="32"/>
  <c r="H2327" i="32"/>
  <c r="H2330" i="32"/>
  <c r="H2333" i="32"/>
  <c r="H2337" i="32"/>
  <c r="H6406" i="32"/>
  <c r="H6411" i="32"/>
  <c r="H6416" i="32"/>
  <c r="H6421" i="32"/>
  <c r="H6439" i="32"/>
  <c r="H6444" i="32"/>
  <c r="H6448" i="32"/>
  <c r="H6456" i="32"/>
  <c r="H6461" i="32"/>
  <c r="H6264" i="32"/>
  <c r="H6285" i="32"/>
  <c r="H6298" i="32"/>
  <c r="H6311" i="32"/>
  <c r="H6324" i="32"/>
  <c r="H6328" i="32"/>
  <c r="H6349" i="32"/>
  <c r="H6362" i="32"/>
  <c r="H6380" i="32"/>
  <c r="H6388" i="32"/>
  <c r="H6396" i="32"/>
  <c r="H6404" i="32"/>
  <c r="H2334" i="32"/>
  <c r="H6277" i="32"/>
  <c r="H6290" i="32"/>
  <c r="H6303" i="32"/>
  <c r="H6316" i="32"/>
  <c r="H6320" i="32"/>
  <c r="H6341" i="32"/>
  <c r="H6354" i="32"/>
  <c r="H6367" i="32"/>
  <c r="H6375" i="32"/>
  <c r="H6383" i="32"/>
  <c r="H6391" i="32"/>
  <c r="H6399" i="32"/>
  <c r="H2338" i="32"/>
  <c r="H2342" i="32"/>
  <c r="H2348" i="32"/>
  <c r="H2355" i="32"/>
  <c r="H2360" i="32"/>
  <c r="H2366" i="32"/>
  <c r="H2373" i="32"/>
  <c r="H6408" i="32"/>
  <c r="H6271" i="32"/>
  <c r="H6312" i="32"/>
  <c r="H6333" i="32"/>
  <c r="H6359" i="32"/>
  <c r="H6386" i="32"/>
  <c r="H6390" i="32"/>
  <c r="H2347" i="32"/>
  <c r="H2357" i="32"/>
  <c r="H2377" i="32"/>
  <c r="H2380" i="32"/>
  <c r="H2392" i="32"/>
  <c r="H2398" i="32"/>
  <c r="H2417" i="32"/>
  <c r="H2425" i="32"/>
  <c r="H2428" i="32"/>
  <c r="H2452" i="32"/>
  <c r="H2456" i="32"/>
  <c r="H6417" i="32"/>
  <c r="H6425" i="32"/>
  <c r="H6459" i="32"/>
  <c r="H6284" i="32"/>
  <c r="H6327" i="32"/>
  <c r="H6340" i="32"/>
  <c r="H6346" i="32"/>
  <c r="H6352" i="32"/>
  <c r="H6373" i="32"/>
  <c r="H6378" i="32"/>
  <c r="H6382" i="32"/>
  <c r="H6403" i="32"/>
  <c r="H2328" i="32"/>
  <c r="H2344" i="32"/>
  <c r="H2352" i="32"/>
  <c r="H2362" i="32"/>
  <c r="H2365" i="32"/>
  <c r="H2374" i="32"/>
  <c r="H2388" i="32"/>
  <c r="H2395" i="32"/>
  <c r="H2403" i="32"/>
  <c r="H2407" i="32"/>
  <c r="H2410" i="32"/>
  <c r="H2418" i="32"/>
  <c r="H2433" i="32"/>
  <c r="H2437" i="32"/>
  <c r="H2441" i="32"/>
  <c r="H2444" i="32"/>
  <c r="H2449" i="32"/>
  <c r="H2464" i="32"/>
  <c r="H6410" i="32"/>
  <c r="H6433" i="32"/>
  <c r="H6442" i="32"/>
  <c r="H6451" i="32"/>
  <c r="H6266" i="32"/>
  <c r="H6279" i="32"/>
  <c r="H6292" i="32"/>
  <c r="H6300" i="32"/>
  <c r="H6360" i="32"/>
  <c r="H6368" i="32"/>
  <c r="H6374" i="32"/>
  <c r="H6395" i="32"/>
  <c r="H2332" i="32"/>
  <c r="H2339" i="32"/>
  <c r="H2358" i="32"/>
  <c r="H2370" i="32"/>
  <c r="H2378" i="32"/>
  <c r="H2385" i="32"/>
  <c r="H2399" i="32"/>
  <c r="H2413" i="32"/>
  <c r="H2422" i="32"/>
  <c r="H2426" i="32"/>
  <c r="H2450" i="32"/>
  <c r="H2453" i="32"/>
  <c r="H2457" i="32"/>
  <c r="H2460" i="32"/>
  <c r="H2469" i="32"/>
  <c r="H2477" i="32"/>
  <c r="H6424" i="32"/>
  <c r="H6282" i="32"/>
  <c r="H6314" i="32"/>
  <c r="H6335" i="32"/>
  <c r="H6344" i="32"/>
  <c r="H6384" i="32"/>
  <c r="H6397" i="32"/>
  <c r="H2346" i="32"/>
  <c r="H2353" i="32"/>
  <c r="H2361" i="32"/>
  <c r="H2391" i="32"/>
  <c r="H2401" i="32"/>
  <c r="H2412" i="32"/>
  <c r="H2431" i="32"/>
  <c r="H2438" i="32"/>
  <c r="H2443" i="32"/>
  <c r="H2463" i="32"/>
  <c r="H2474" i="32"/>
  <c r="H2479" i="32"/>
  <c r="H2494" i="32"/>
  <c r="H2499" i="32"/>
  <c r="H2504" i="32"/>
  <c r="H6458" i="32"/>
  <c r="H6381" i="32"/>
  <c r="H6394" i="32"/>
  <c r="H6400" i="32"/>
  <c r="H2326" i="32"/>
  <c r="H2349" i="32"/>
  <c r="H2415" i="32"/>
  <c r="H2454" i="32"/>
  <c r="H2472" i="32"/>
  <c r="H2476" i="32"/>
  <c r="H2482" i="32"/>
  <c r="H2497" i="32"/>
  <c r="H2502" i="32"/>
  <c r="H2511" i="32"/>
  <c r="H2515" i="32"/>
  <c r="H2524" i="32"/>
  <c r="H2530" i="32"/>
  <c r="H2535" i="32"/>
  <c r="H6287" i="32"/>
  <c r="H6309" i="32"/>
  <c r="H6325" i="32"/>
  <c r="H6356" i="32"/>
  <c r="H6372" i="32"/>
  <c r="H2340" i="32"/>
  <c r="H2350" i="32"/>
  <c r="H2383" i="32"/>
  <c r="H2390" i="32"/>
  <c r="H2404" i="32"/>
  <c r="H2419" i="32"/>
  <c r="H2439" i="32"/>
  <c r="H2446" i="32"/>
  <c r="H2461" i="32"/>
  <c r="H2468" i="32"/>
  <c r="H2488" i="32"/>
  <c r="H2498" i="32"/>
  <c r="H2510" i="32"/>
  <c r="H2521" i="32"/>
  <c r="H2527" i="32"/>
  <c r="H2533" i="32"/>
  <c r="H2564" i="32"/>
  <c r="H2569" i="32"/>
  <c r="H2579" i="32"/>
  <c r="H2584" i="32"/>
  <c r="H6280" i="32"/>
  <c r="H6295" i="32"/>
  <c r="H6308" i="32"/>
  <c r="H6351" i="32"/>
  <c r="H2336" i="32"/>
  <c r="H2381" i="32"/>
  <c r="H2387" i="32"/>
  <c r="H2400" i="32"/>
  <c r="H2414" i="32"/>
  <c r="H2436" i="32"/>
  <c r="H2459" i="32"/>
  <c r="H2481" i="32"/>
  <c r="H2487" i="32"/>
  <c r="H2496" i="32"/>
  <c r="H2519" i="32"/>
  <c r="H2525" i="32"/>
  <c r="H2543" i="32"/>
  <c r="H2553" i="32"/>
  <c r="H2557" i="32"/>
  <c r="H2562" i="32"/>
  <c r="H2567" i="32"/>
  <c r="H2572" i="32"/>
  <c r="H2578" i="32"/>
  <c r="H2592" i="32"/>
  <c r="H2597" i="32"/>
  <c r="H2602" i="32"/>
  <c r="H2606" i="32"/>
  <c r="H6274" i="32"/>
  <c r="H6317" i="32"/>
  <c r="H2354" i="32"/>
  <c r="H2364" i="32"/>
  <c r="H2371" i="32"/>
  <c r="H2397" i="32"/>
  <c r="H2408" i="32"/>
  <c r="H2420" i="32"/>
  <c r="H2434" i="32"/>
  <c r="H2455" i="32"/>
  <c r="H2486" i="32"/>
  <c r="H2500" i="32"/>
  <c r="H2506" i="32"/>
  <c r="H2520" i="32"/>
  <c r="H2531" i="32"/>
  <c r="H2545" i="32"/>
  <c r="H2550" i="32"/>
  <c r="H2571" i="32"/>
  <c r="H2585" i="32"/>
  <c r="H2590" i="32"/>
  <c r="H2596" i="32"/>
  <c r="H2618" i="32"/>
  <c r="H2622" i="32"/>
  <c r="H2627" i="32"/>
  <c r="H2631" i="32"/>
  <c r="H2635" i="32"/>
  <c r="H2640" i="32"/>
  <c r="H2644" i="32"/>
  <c r="H2650" i="32"/>
  <c r="H2655" i="32"/>
  <c r="H2665" i="32"/>
  <c r="H2675" i="32"/>
  <c r="H2679" i="32"/>
  <c r="H2684" i="32"/>
  <c r="H2704" i="32"/>
  <c r="H2709" i="32"/>
  <c r="H2719" i="32"/>
  <c r="H2724" i="32"/>
  <c r="H2729" i="32"/>
  <c r="H2743" i="32"/>
  <c r="H2748" i="32"/>
  <c r="H2760" i="32"/>
  <c r="H2771" i="32"/>
  <c r="H2775" i="32"/>
  <c r="H2795" i="32"/>
  <c r="H2798" i="32"/>
  <c r="H2802" i="32"/>
  <c r="H2806" i="32"/>
  <c r="H2813" i="32"/>
  <c r="H6269" i="32"/>
  <c r="H6288" i="32"/>
  <c r="H6343" i="32"/>
  <c r="H6365" i="32"/>
  <c r="H6379" i="32"/>
  <c r="H6389" i="32"/>
  <c r="H2331" i="32"/>
  <c r="H2386" i="32"/>
  <c r="H2406" i="32"/>
  <c r="H2424" i="32"/>
  <c r="H2430" i="32"/>
  <c r="H2442" i="32"/>
  <c r="H2451" i="32"/>
  <c r="H2473" i="32"/>
  <c r="H2490" i="32"/>
  <c r="H2512" i="32"/>
  <c r="H2536" i="32"/>
  <c r="H2542" i="32"/>
  <c r="H2561" i="32"/>
  <c r="H2576" i="32"/>
  <c r="H2583" i="32"/>
  <c r="H2588" i="32"/>
  <c r="H2594" i="32"/>
  <c r="H2600" i="32"/>
  <c r="H2604" i="32"/>
  <c r="H2610" i="32"/>
  <c r="H2620" i="32"/>
  <c r="H2625" i="32"/>
  <c r="H2630" i="32"/>
  <c r="H2634" i="32"/>
  <c r="H2638" i="32"/>
  <c r="H2647" i="32"/>
  <c r="H2653" i="32"/>
  <c r="H2658" i="32"/>
  <c r="H2663" i="32"/>
  <c r="H2673" i="32"/>
  <c r="H2677" i="32"/>
  <c r="H2688" i="32"/>
  <c r="H2693" i="32"/>
  <c r="H2698" i="32"/>
  <c r="H2702" i="32"/>
  <c r="H2722" i="32"/>
  <c r="H2727" i="32"/>
  <c r="H2732" i="32"/>
  <c r="H2741" i="32"/>
  <c r="H2751" i="32"/>
  <c r="H2758" i="32"/>
  <c r="H2763" i="32"/>
  <c r="H2766" i="32"/>
  <c r="H2774" i="32"/>
  <c r="H2781" i="32"/>
  <c r="H2785" i="32"/>
  <c r="H2793" i="32"/>
  <c r="H2797" i="32"/>
  <c r="H2808" i="32"/>
  <c r="H2812" i="32"/>
  <c r="H2816" i="32"/>
  <c r="H2820" i="32"/>
  <c r="H2824" i="32"/>
  <c r="H2835" i="32"/>
  <c r="H2842" i="32"/>
  <c r="H2847" i="32"/>
  <c r="H2858" i="32"/>
  <c r="H2866" i="32"/>
  <c r="H6387" i="32"/>
  <c r="H6402" i="32"/>
  <c r="H2341" i="32"/>
  <c r="H2368" i="32"/>
  <c r="H2402" i="32"/>
  <c r="H2429" i="32"/>
  <c r="H2447" i="32"/>
  <c r="H2465" i="32"/>
  <c r="H2495" i="32"/>
  <c r="H2505" i="32"/>
  <c r="H2514" i="32"/>
  <c r="H2523" i="32"/>
  <c r="H2537" i="32"/>
  <c r="H2554" i="32"/>
  <c r="H2559" i="32"/>
  <c r="H2587" i="32"/>
  <c r="H2609" i="32"/>
  <c r="H2616" i="32"/>
  <c r="H2629" i="32"/>
  <c r="H2648" i="32"/>
  <c r="H2662" i="32"/>
  <c r="H2669" i="32"/>
  <c r="H2676" i="32"/>
  <c r="H2691" i="32"/>
  <c r="H2699" i="32"/>
  <c r="H2706" i="32"/>
  <c r="H2713" i="32"/>
  <c r="H2730" i="32"/>
  <c r="H2742" i="32"/>
  <c r="H2749" i="32"/>
  <c r="H2755" i="32"/>
  <c r="H2761" i="32"/>
  <c r="H2772" i="32"/>
  <c r="H2778" i="32"/>
  <c r="H2783" i="32"/>
  <c r="H2788" i="32"/>
  <c r="H2800" i="32"/>
  <c r="H2815" i="32"/>
  <c r="H2821" i="32"/>
  <c r="H2825" i="32"/>
  <c r="H2838" i="32"/>
  <c r="H2848" i="32"/>
  <c r="H2852" i="32"/>
  <c r="H2865" i="32"/>
  <c r="H2874" i="32"/>
  <c r="H2883" i="32"/>
  <c r="H2887" i="32"/>
  <c r="H2896" i="32"/>
  <c r="H2900" i="32"/>
  <c r="H2908" i="32"/>
  <c r="H2911" i="32"/>
  <c r="H2915" i="32"/>
  <c r="H2930" i="32"/>
  <c r="H6428" i="32"/>
  <c r="H6296" i="32"/>
  <c r="H6338" i="32"/>
  <c r="H2343" i="32"/>
  <c r="H2359" i="32"/>
  <c r="H2369" i="32"/>
  <c r="H2379" i="32"/>
  <c r="H2405" i="32"/>
  <c r="H2421" i="32"/>
  <c r="H2432" i="32"/>
  <c r="H2448" i="32"/>
  <c r="H2466" i="32"/>
  <c r="H2526" i="32"/>
  <c r="H2538" i="32"/>
  <c r="H2546" i="32"/>
  <c r="H2560" i="32"/>
  <c r="H2570" i="32"/>
  <c r="H2580" i="32"/>
  <c r="H2589" i="32"/>
  <c r="H2603" i="32"/>
  <c r="H2611" i="32"/>
  <c r="H2617" i="32"/>
  <c r="H2623" i="32"/>
  <c r="H2637" i="32"/>
  <c r="H2649" i="32"/>
  <c r="H2657" i="32"/>
  <c r="H2685" i="32"/>
  <c r="H2692" i="32"/>
  <c r="H2707" i="32"/>
  <c r="H2718" i="32"/>
  <c r="H2731" i="32"/>
  <c r="H2737" i="32"/>
  <c r="H2750" i="32"/>
  <c r="H2762" i="32"/>
  <c r="H2773" i="32"/>
  <c r="H2779" i="32"/>
  <c r="H2789" i="32"/>
  <c r="H2794" i="32"/>
  <c r="H2805" i="32"/>
  <c r="H2829" i="32"/>
  <c r="H2833" i="32"/>
  <c r="H2843" i="32"/>
  <c r="H2853" i="32"/>
  <c r="H2861" i="32"/>
  <c r="H2875" i="32"/>
  <c r="H2892" i="32"/>
  <c r="H2904" i="32"/>
  <c r="H2919" i="32"/>
  <c r="H2923" i="32"/>
  <c r="H2939" i="32"/>
  <c r="H6434" i="32"/>
  <c r="H6447" i="32"/>
  <c r="H6301" i="32"/>
  <c r="H6392" i="32"/>
  <c r="H2329" i="32"/>
  <c r="H2363" i="32"/>
  <c r="H2372" i="32"/>
  <c r="H2394" i="32"/>
  <c r="H2440" i="32"/>
  <c r="H2483" i="32"/>
  <c r="H2508" i="32"/>
  <c r="H2517" i="32"/>
  <c r="H2529" i="32"/>
  <c r="H2556" i="32"/>
  <c r="H2574" i="32"/>
  <c r="H2613" i="32"/>
  <c r="H2619" i="32"/>
  <c r="H2626" i="32"/>
  <c r="H2633" i="32"/>
  <c r="H2652" i="32"/>
  <c r="H2660" i="32"/>
  <c r="H2666" i="32"/>
  <c r="H2671" i="32"/>
  <c r="H2681" i="32"/>
  <c r="H2687" i="32"/>
  <c r="H2701" i="32"/>
  <c r="H2734" i="32"/>
  <c r="H2739" i="32"/>
  <c r="H2753" i="32"/>
  <c r="H2780" i="32"/>
  <c r="H2786" i="32"/>
  <c r="H2803" i="32"/>
  <c r="H2818" i="32"/>
  <c r="H2827" i="32"/>
  <c r="H2836" i="32"/>
  <c r="H2850" i="32"/>
  <c r="H2868" i="32"/>
  <c r="H2872" i="32"/>
  <c r="H2880" i="32"/>
  <c r="H2885" i="32"/>
  <c r="H2894" i="32"/>
  <c r="H2898" i="32"/>
  <c r="H2902" i="32"/>
  <c r="H2913" i="32"/>
  <c r="H2917" i="32"/>
  <c r="H2928" i="32"/>
  <c r="H2932" i="32"/>
  <c r="H2936" i="32"/>
  <c r="H6455" i="32"/>
  <c r="H6330" i="32"/>
  <c r="H6376" i="32"/>
  <c r="H6405" i="32"/>
  <c r="H2356" i="32"/>
  <c r="H2376" i="32"/>
  <c r="H2393" i="32"/>
  <c r="H2445" i="32"/>
  <c r="H2471" i="32"/>
  <c r="H2485" i="32"/>
  <c r="H2493" i="32"/>
  <c r="H2509" i="32"/>
  <c r="H2555" i="32"/>
  <c r="H2568" i="32"/>
  <c r="H2582" i="32"/>
  <c r="H2632" i="32"/>
  <c r="H2641" i="32"/>
  <c r="H2646" i="32"/>
  <c r="H2670" i="32"/>
  <c r="H2683" i="32"/>
  <c r="H2696" i="32"/>
  <c r="H2708" i="32"/>
  <c r="H2723" i="32"/>
  <c r="H2782" i="32"/>
  <c r="H2791" i="32"/>
  <c r="H2801" i="32"/>
  <c r="H2809" i="32"/>
  <c r="H2823" i="32"/>
  <c r="H2845" i="32"/>
  <c r="H2859" i="32"/>
  <c r="H2867" i="32"/>
  <c r="H2879" i="32"/>
  <c r="H2886" i="32"/>
  <c r="H2893" i="32"/>
  <c r="H2899" i="32"/>
  <c r="H2912" i="32"/>
  <c r="H2918" i="32"/>
  <c r="H2929" i="32"/>
  <c r="H2935" i="32"/>
  <c r="H2942" i="32"/>
  <c r="H2946" i="32"/>
  <c r="H2950" i="32"/>
  <c r="H2963" i="32"/>
  <c r="H2971" i="32"/>
  <c r="H2979" i="32"/>
  <c r="H2986" i="32"/>
  <c r="H2994" i="32"/>
  <c r="H3018" i="32"/>
  <c r="H3023" i="32"/>
  <c r="H3034" i="32"/>
  <c r="H3040" i="32"/>
  <c r="H3047" i="32"/>
  <c r="H3053" i="32"/>
  <c r="H3060" i="32"/>
  <c r="H3066" i="32"/>
  <c r="H3072" i="32"/>
  <c r="H3078" i="32"/>
  <c r="H3084" i="32"/>
  <c r="H3096" i="32"/>
  <c r="H3101" i="32"/>
  <c r="H3108" i="32"/>
  <c r="H3120" i="32"/>
  <c r="H3126" i="32"/>
  <c r="H3132" i="32"/>
  <c r="H3139" i="32"/>
  <c r="H3145" i="32"/>
  <c r="H3151" i="32"/>
  <c r="H3158" i="32"/>
  <c r="H3163" i="32"/>
  <c r="H3170" i="32"/>
  <c r="H3177" i="32"/>
  <c r="H3189" i="32"/>
  <c r="H6413" i="32"/>
  <c r="H6437" i="32"/>
  <c r="H2423" i="32"/>
  <c r="H2475" i="32"/>
  <c r="H2513" i="32"/>
  <c r="H2532" i="32"/>
  <c r="H2547" i="32"/>
  <c r="H2621" i="32"/>
  <c r="H2642" i="32"/>
  <c r="H2651" i="32"/>
  <c r="H2661" i="32"/>
  <c r="H2697" i="32"/>
  <c r="H2715" i="32"/>
  <c r="H2735" i="32"/>
  <c r="H2744" i="32"/>
  <c r="H2754" i="32"/>
  <c r="H2770" i="32"/>
  <c r="H2792" i="32"/>
  <c r="H2817" i="32"/>
  <c r="H2831" i="32"/>
  <c r="H2839" i="32"/>
  <c r="H2846" i="32"/>
  <c r="H2855" i="32"/>
  <c r="H2860" i="32"/>
  <c r="H2873" i="32"/>
  <c r="H2906" i="32"/>
  <c r="H2925" i="32"/>
  <c r="H2947" i="32"/>
  <c r="H2955" i="32"/>
  <c r="H2959" i="32"/>
  <c r="H2967" i="32"/>
  <c r="H2975" i="32"/>
  <c r="H3001" i="32"/>
  <c r="H3011" i="32"/>
  <c r="H3015" i="32"/>
  <c r="H3019" i="32"/>
  <c r="H3029" i="32"/>
  <c r="H3041" i="32"/>
  <c r="H3048" i="32"/>
  <c r="H3054" i="32"/>
  <c r="H3073" i="32"/>
  <c r="H3091" i="32"/>
  <c r="H3102" i="32"/>
  <c r="H3115" i="32"/>
  <c r="H3121" i="32"/>
  <c r="H3127" i="32"/>
  <c r="H3133" i="32"/>
  <c r="H3140" i="32"/>
  <c r="H3146" i="32"/>
  <c r="H3152" i="32"/>
  <c r="H3164" i="32"/>
  <c r="H3171" i="32"/>
  <c r="H3178" i="32"/>
  <c r="H3183" i="32"/>
  <c r="H3190" i="32"/>
  <c r="H6419" i="32"/>
  <c r="H6445" i="32"/>
  <c r="H6322" i="32"/>
  <c r="H6364" i="32"/>
  <c r="H2389" i="32"/>
  <c r="H2435" i="32"/>
  <c r="H2467" i="32"/>
  <c r="H2480" i="32"/>
  <c r="H2518" i="32"/>
  <c r="H2540" i="32"/>
  <c r="H2551" i="32"/>
  <c r="H2577" i="32"/>
  <c r="H2601" i="32"/>
  <c r="H2614" i="32"/>
  <c r="H2639" i="32"/>
  <c r="H2656" i="32"/>
  <c r="H2667" i="32"/>
  <c r="H2678" i="32"/>
  <c r="H2694" i="32"/>
  <c r="H2720" i="32"/>
  <c r="H2747" i="32"/>
  <c r="H2777" i="32"/>
  <c r="H2787" i="32"/>
  <c r="H2828" i="32"/>
  <c r="H2857" i="32"/>
  <c r="H2863" i="32"/>
  <c r="H2878" i="32"/>
  <c r="H2884" i="32"/>
  <c r="H2890" i="32"/>
  <c r="H2897" i="32"/>
  <c r="H2903" i="32"/>
  <c r="H2916" i="32"/>
  <c r="H2922" i="32"/>
  <c r="H2927" i="32"/>
  <c r="H2934" i="32"/>
  <c r="H2940" i="32"/>
  <c r="H2944" i="32"/>
  <c r="H2953" i="32"/>
  <c r="H2957" i="32"/>
  <c r="H2961" i="32"/>
  <c r="H2973" i="32"/>
  <c r="H2981" i="32"/>
  <c r="H2989" i="32"/>
  <c r="H2996" i="32"/>
  <c r="H3003" i="32"/>
  <c r="H3006" i="32"/>
  <c r="H3009" i="32"/>
  <c r="H3013" i="32"/>
  <c r="H3021" i="32"/>
  <c r="H3026" i="32"/>
  <c r="H3032" i="32"/>
  <c r="H3038" i="32"/>
  <c r="H3051" i="32"/>
  <c r="H3057" i="32"/>
  <c r="H3063" i="32"/>
  <c r="H3069" i="32"/>
  <c r="H3076" i="32"/>
  <c r="H3082" i="32"/>
  <c r="H3088" i="32"/>
  <c r="H3094" i="32"/>
  <c r="H3099" i="32"/>
  <c r="H3106" i="32"/>
  <c r="H3112" i="32"/>
  <c r="H3118" i="32"/>
  <c r="H3124" i="32"/>
  <c r="H3130" i="32"/>
  <c r="H3137" i="32"/>
  <c r="H3143" i="32"/>
  <c r="H3149" i="32"/>
  <c r="H3156" i="32"/>
  <c r="H3161" i="32"/>
  <c r="H3167" i="32"/>
  <c r="H3174" i="32"/>
  <c r="H3187" i="32"/>
  <c r="H3193" i="32"/>
  <c r="H6414" i="32"/>
  <c r="H6398" i="32"/>
  <c r="H2427" i="32"/>
  <c r="H2484" i="32"/>
  <c r="H2501" i="32"/>
  <c r="H2528" i="32"/>
  <c r="H2548" i="32"/>
  <c r="H2565" i="32"/>
  <c r="H2586" i="32"/>
  <c r="H2599" i="32"/>
  <c r="H2615" i="32"/>
  <c r="H2654" i="32"/>
  <c r="H2672" i="32"/>
  <c r="H2690" i="32"/>
  <c r="H2717" i="32"/>
  <c r="H2728" i="32"/>
  <c r="H2745" i="32"/>
  <c r="H2759" i="32"/>
  <c r="H2768" i="32"/>
  <c r="H2790" i="32"/>
  <c r="H2804" i="32"/>
  <c r="H2826" i="32"/>
  <c r="H2862" i="32"/>
  <c r="H2871" i="32"/>
  <c r="H2921" i="32"/>
  <c r="H2951" i="32"/>
  <c r="H2983" i="32"/>
  <c r="H3000" i="32"/>
  <c r="H3005" i="32"/>
  <c r="H3017" i="32"/>
  <c r="H3027" i="32"/>
  <c r="H3036" i="32"/>
  <c r="H3046" i="32"/>
  <c r="H3058" i="32"/>
  <c r="H3077" i="32"/>
  <c r="H3086" i="32"/>
  <c r="H3107" i="32"/>
  <c r="H3116" i="32"/>
  <c r="H3131" i="32"/>
  <c r="H3144" i="32"/>
  <c r="H3157" i="32"/>
  <c r="H3179" i="32"/>
  <c r="H3186" i="32"/>
  <c r="H3203" i="32"/>
  <c r="H3214" i="32"/>
  <c r="H3226" i="32"/>
  <c r="H3232" i="32"/>
  <c r="H3237" i="32"/>
  <c r="H3246" i="32"/>
  <c r="H3251" i="32"/>
  <c r="H3256" i="32"/>
  <c r="H3266" i="32"/>
  <c r="H3279" i="32"/>
  <c r="H3284" i="32"/>
  <c r="H3288" i="32"/>
  <c r="H3293" i="32"/>
  <c r="H3307" i="32"/>
  <c r="H3327" i="32"/>
  <c r="H3331" i="32"/>
  <c r="H3340" i="32"/>
  <c r="H3351" i="32"/>
  <c r="H3354" i="32"/>
  <c r="H3359" i="32"/>
  <c r="H3371" i="32"/>
  <c r="H3381" i="32"/>
  <c r="H3394" i="32"/>
  <c r="H3405" i="32"/>
  <c r="H3415" i="32"/>
  <c r="H3418" i="32"/>
  <c r="H3423" i="32"/>
  <c r="H3427" i="32"/>
  <c r="H3432" i="32"/>
  <c r="H3446" i="32"/>
  <c r="H3458" i="32"/>
  <c r="H3468" i="32"/>
  <c r="H3474" i="32"/>
  <c r="H3478" i="32"/>
  <c r="H3486" i="32"/>
  <c r="H3492" i="32"/>
  <c r="H3498" i="32"/>
  <c r="H3503" i="32"/>
  <c r="H3508" i="32"/>
  <c r="H3514" i="32"/>
  <c r="H3534" i="32"/>
  <c r="H3543" i="32"/>
  <c r="H3548" i="32"/>
  <c r="H3564" i="32"/>
  <c r="H3569" i="32"/>
  <c r="H3589" i="32"/>
  <c r="H3599" i="32"/>
  <c r="H3604" i="32"/>
  <c r="H3614" i="32"/>
  <c r="H3623" i="32"/>
  <c r="H3627" i="32"/>
  <c r="H3632" i="32"/>
  <c r="H3637" i="32"/>
  <c r="H3641" i="32"/>
  <c r="H3647" i="32"/>
  <c r="H3652" i="32"/>
  <c r="H3663" i="32"/>
  <c r="H3670" i="32"/>
  <c r="H3680" i="32"/>
  <c r="H3691" i="32"/>
  <c r="H3696" i="32"/>
  <c r="H3707" i="32"/>
  <c r="H3713" i="32"/>
  <c r="H3728" i="32"/>
  <c r="H3734" i="32"/>
  <c r="H3744" i="32"/>
  <c r="H3750" i="32"/>
  <c r="H3762" i="32"/>
  <c r="H3767" i="32"/>
  <c r="H3786" i="32"/>
  <c r="H3792" i="32"/>
  <c r="H3804" i="32"/>
  <c r="H3811" i="32"/>
  <c r="H3816" i="32"/>
  <c r="H6261" i="32"/>
  <c r="H2367" i="32"/>
  <c r="H2396" i="32"/>
  <c r="H2503" i="32"/>
  <c r="H2549" i="32"/>
  <c r="H2566" i="32"/>
  <c r="H2591" i="32"/>
  <c r="H2636" i="32"/>
  <c r="H2659" i="32"/>
  <c r="H2674" i="32"/>
  <c r="H2695" i="32"/>
  <c r="H2710" i="32"/>
  <c r="H2733" i="32"/>
  <c r="H2746" i="32"/>
  <c r="H2764" i="32"/>
  <c r="H2769" i="32"/>
  <c r="H2814" i="32"/>
  <c r="H2888" i="32"/>
  <c r="H2910" i="32"/>
  <c r="H2924" i="32"/>
  <c r="H2945" i="32"/>
  <c r="H2952" i="32"/>
  <c r="H2966" i="32"/>
  <c r="H2972" i="32"/>
  <c r="H2978" i="32"/>
  <c r="H2984" i="32"/>
  <c r="H2997" i="32"/>
  <c r="H3028" i="32"/>
  <c r="H3037" i="32"/>
  <c r="H3049" i="32"/>
  <c r="H3059" i="32"/>
  <c r="H3067" i="32"/>
  <c r="H3087" i="32"/>
  <c r="H3097" i="32"/>
  <c r="H3117" i="32"/>
  <c r="H3134" i="32"/>
  <c r="H3168" i="32"/>
  <c r="H3180" i="32"/>
  <c r="H3188" i="32"/>
  <c r="H3197" i="32"/>
  <c r="H3204" i="32"/>
  <c r="H3209" i="32"/>
  <c r="H3215" i="32"/>
  <c r="H3221" i="32"/>
  <c r="H3242" i="32"/>
  <c r="H3257" i="32"/>
  <c r="H3262" i="32"/>
  <c r="H3271" i="32"/>
  <c r="H3275" i="32"/>
  <c r="H3280" i="32"/>
  <c r="H3294" i="32"/>
  <c r="H3298" i="32"/>
  <c r="H3304" i="32"/>
  <c r="H3313" i="32"/>
  <c r="H3318" i="32"/>
  <c r="H3332" i="32"/>
  <c r="H3337" i="32"/>
  <c r="H3341" i="32"/>
  <c r="H3363" i="32"/>
  <c r="H3368" i="32"/>
  <c r="H3377" i="32"/>
  <c r="H3391" i="32"/>
  <c r="H3395" i="32"/>
  <c r="H3401" i="32"/>
  <c r="H3406" i="32"/>
  <c r="H3428" i="32"/>
  <c r="H3436" i="32"/>
  <c r="H3441" i="32"/>
  <c r="H3447" i="32"/>
  <c r="H3450" i="32"/>
  <c r="H3455" i="32"/>
  <c r="H3459" i="32"/>
  <c r="H3465" i="32"/>
  <c r="H3469" i="32"/>
  <c r="H3479" i="32"/>
  <c r="H3482" i="32"/>
  <c r="H3487" i="32"/>
  <c r="H3504" i="32"/>
  <c r="H3509" i="32"/>
  <c r="H3520" i="32"/>
  <c r="H3525" i="32"/>
  <c r="H3539" i="32"/>
  <c r="H3544" i="32"/>
  <c r="H3549" i="32"/>
  <c r="H3554" i="32"/>
  <c r="H3559" i="32"/>
  <c r="H3565" i="32"/>
  <c r="H3570" i="32"/>
  <c r="H3575" i="32"/>
  <c r="H3580" i="32"/>
  <c r="H3584" i="32"/>
  <c r="H3594" i="32"/>
  <c r="H3605" i="32"/>
  <c r="H3619" i="32"/>
  <c r="H3628" i="32"/>
  <c r="H3642" i="32"/>
  <c r="H3653" i="32"/>
  <c r="H3674" i="32"/>
  <c r="H3681" i="32"/>
  <c r="H3687" i="32"/>
  <c r="H3697" i="32"/>
  <c r="H3703" i="32"/>
  <c r="H3708" i="32"/>
  <c r="H3714" i="32"/>
  <c r="H3719" i="32"/>
  <c r="H3745" i="32"/>
  <c r="H3751" i="32"/>
  <c r="H3756" i="32"/>
  <c r="H3763" i="32"/>
  <c r="H3768" i="32"/>
  <c r="H3774" i="32"/>
  <c r="H3780" i="32"/>
  <c r="H3787" i="32"/>
  <c r="H3793" i="32"/>
  <c r="H3798" i="32"/>
  <c r="H3805" i="32"/>
  <c r="H3817" i="32"/>
  <c r="H3822" i="32"/>
  <c r="H3828" i="32"/>
  <c r="H2382" i="32"/>
  <c r="H2416" i="32"/>
  <c r="H2470" i="32"/>
  <c r="H2516" i="32"/>
  <c r="H2541" i="32"/>
  <c r="H2563" i="32"/>
  <c r="H2581" i="32"/>
  <c r="H2607" i="32"/>
  <c r="H2714" i="32"/>
  <c r="H2725" i="32"/>
  <c r="H2756" i="32"/>
  <c r="H2767" i="32"/>
  <c r="H2799" i="32"/>
  <c r="H2834" i="32"/>
  <c r="H2844" i="32"/>
  <c r="H2856" i="32"/>
  <c r="H2870" i="32"/>
  <c r="H2881" i="32"/>
  <c r="H2956" i="32"/>
  <c r="H2969" i="32"/>
  <c r="H2982" i="32"/>
  <c r="H2987" i="32"/>
  <c r="H2993" i="32"/>
  <c r="H2999" i="32"/>
  <c r="H3004" i="32"/>
  <c r="H3008" i="32"/>
  <c r="H3033" i="32"/>
  <c r="H3044" i="32"/>
  <c r="H3071" i="32"/>
  <c r="H3083" i="32"/>
  <c r="H3092" i="32"/>
  <c r="H3103" i="32"/>
  <c r="H3113" i="32"/>
  <c r="H3125" i="32"/>
  <c r="H3153" i="32"/>
  <c r="H3162" i="32"/>
  <c r="H3175" i="32"/>
  <c r="H3194" i="32"/>
  <c r="H3201" i="32"/>
  <c r="H3212" i="32"/>
  <c r="H3224" i="32"/>
  <c r="H3235" i="32"/>
  <c r="H3240" i="32"/>
  <c r="H3244" i="32"/>
  <c r="H3254" i="32"/>
  <c r="H3259" i="32"/>
  <c r="H3269" i="32"/>
  <c r="H3273" i="32"/>
  <c r="H3277" i="32"/>
  <c r="H3287" i="32"/>
  <c r="H3291" i="32"/>
  <c r="H3311" i="32"/>
  <c r="H3315" i="32"/>
  <c r="H3320" i="32"/>
  <c r="H3324" i="32"/>
  <c r="H3344" i="32"/>
  <c r="H3348" i="32"/>
  <c r="H3353" i="32"/>
  <c r="H3357" i="32"/>
  <c r="H3375" i="32"/>
  <c r="H3384" i="32"/>
  <c r="H3388" i="32"/>
  <c r="H3393" i="32"/>
  <c r="H3399" i="32"/>
  <c r="H3408" i="32"/>
  <c r="H3413" i="32"/>
  <c r="H3417" i="32"/>
  <c r="H3421" i="32"/>
  <c r="H3431" i="32"/>
  <c r="H3434" i="32"/>
  <c r="H3439" i="32"/>
  <c r="H3443" i="32"/>
  <c r="H3452" i="32"/>
  <c r="H3457" i="32"/>
  <c r="H3463" i="32"/>
  <c r="H3495" i="32"/>
  <c r="H3501" i="32"/>
  <c r="H3506" i="32"/>
  <c r="H3518" i="32"/>
  <c r="H3527" i="32"/>
  <c r="H3537" i="32"/>
  <c r="H3546" i="32"/>
  <c r="H3552" i="32"/>
  <c r="H3556" i="32"/>
  <c r="H3573" i="32"/>
  <c r="H3592" i="32"/>
  <c r="H3597" i="32"/>
  <c r="H3602" i="32"/>
  <c r="H3608" i="32"/>
  <c r="H3616" i="32"/>
  <c r="H3625" i="32"/>
  <c r="H3630" i="32"/>
  <c r="H3635" i="32"/>
  <c r="H3645" i="32"/>
  <c r="H3650" i="32"/>
  <c r="H3656" i="32"/>
  <c r="H3661" i="32"/>
  <c r="H3667" i="32"/>
  <c r="H3678" i="32"/>
  <c r="H3684" i="32"/>
  <c r="H3695" i="32"/>
  <c r="H3700" i="32"/>
  <c r="H3721" i="32"/>
  <c r="H3727" i="32"/>
  <c r="H3731" i="32"/>
  <c r="H3737" i="32"/>
  <c r="H3742" i="32"/>
  <c r="H3748" i="32"/>
  <c r="H3753" i="32"/>
  <c r="H3759" i="32"/>
  <c r="H3765" i="32"/>
  <c r="H3778" i="32"/>
  <c r="H3783" i="32"/>
  <c r="H3802" i="32"/>
  <c r="H3808" i="32"/>
  <c r="H3826" i="32"/>
  <c r="H6430" i="32"/>
  <c r="H6304" i="32"/>
  <c r="H2335" i="32"/>
  <c r="H2384" i="32"/>
  <c r="H2478" i="32"/>
  <c r="H2507" i="32"/>
  <c r="H2552" i="32"/>
  <c r="H2682" i="32"/>
  <c r="H2703" i="32"/>
  <c r="H2721" i="32"/>
  <c r="H2752" i="32"/>
  <c r="H2784" i="32"/>
  <c r="H2864" i="32"/>
  <c r="H2889" i="32"/>
  <c r="H2937" i="32"/>
  <c r="H2960" i="32"/>
  <c r="H2970" i="32"/>
  <c r="H2990" i="32"/>
  <c r="H3016" i="32"/>
  <c r="H3030" i="32"/>
  <c r="H3052" i="32"/>
  <c r="H3064" i="32"/>
  <c r="H6441" i="32"/>
  <c r="H2345" i="32"/>
  <c r="H2558" i="32"/>
  <c r="H2598" i="32"/>
  <c r="H2624" i="32"/>
  <c r="H2645" i="32"/>
  <c r="H2705" i="32"/>
  <c r="H2810" i="32"/>
  <c r="H2830" i="32"/>
  <c r="H2849" i="32"/>
  <c r="H2869" i="32"/>
  <c r="H2891" i="32"/>
  <c r="H2907" i="32"/>
  <c r="H2926" i="32"/>
  <c r="H2938" i="32"/>
  <c r="H2962" i="32"/>
  <c r="H2998" i="32"/>
  <c r="H3010" i="32"/>
  <c r="H3031" i="32"/>
  <c r="H3065" i="32"/>
  <c r="H6407" i="32"/>
  <c r="H6276" i="32"/>
  <c r="H2375" i="32"/>
  <c r="H2458" i="32"/>
  <c r="H2492" i="32"/>
  <c r="H2593" i="32"/>
  <c r="H2612" i="32"/>
  <c r="H2716" i="32"/>
  <c r="H2776" i="32"/>
  <c r="H2807" i="32"/>
  <c r="H2840" i="32"/>
  <c r="H2882" i="32"/>
  <c r="H2901" i="32"/>
  <c r="H2976" i="32"/>
  <c r="H2995" i="32"/>
  <c r="H3025" i="32"/>
  <c r="H3045" i="32"/>
  <c r="H3062" i="32"/>
  <c r="H3075" i="32"/>
  <c r="H3128" i="32"/>
  <c r="H3160" i="32"/>
  <c r="H3176" i="32"/>
  <c r="H3191" i="32"/>
  <c r="H3202" i="32"/>
  <c r="H3210" i="32"/>
  <c r="H3220" i="32"/>
  <c r="H3229" i="32"/>
  <c r="H3236" i="32"/>
  <c r="H3261" i="32"/>
  <c r="H3267" i="32"/>
  <c r="H3276" i="32"/>
  <c r="H6263" i="32"/>
  <c r="H2491" i="32"/>
  <c r="H2608" i="32"/>
  <c r="H2738" i="32"/>
  <c r="H2796" i="32"/>
  <c r="H2851" i="32"/>
  <c r="H2948" i="32"/>
  <c r="H2965" i="32"/>
  <c r="H2991" i="32"/>
  <c r="H3007" i="32"/>
  <c r="H3022" i="32"/>
  <c r="H3055" i="32"/>
  <c r="H3080" i="32"/>
  <c r="H3111" i="32"/>
  <c r="H3138" i="32"/>
  <c r="H3154" i="32"/>
  <c r="H3172" i="32"/>
  <c r="H3213" i="32"/>
  <c r="H3225" i="32"/>
  <c r="H3233" i="32"/>
  <c r="H3243" i="32"/>
  <c r="H3281" i="32"/>
  <c r="H3297" i="32"/>
  <c r="H3309" i="32"/>
  <c r="H3325" i="32"/>
  <c r="H3334" i="32"/>
  <c r="H3339" i="32"/>
  <c r="H3347" i="32"/>
  <c r="H3355" i="32"/>
  <c r="H3369" i="32"/>
  <c r="H3376" i="32"/>
  <c r="H3382" i="32"/>
  <c r="H3389" i="32"/>
  <c r="H3398" i="32"/>
  <c r="H3412" i="32"/>
  <c r="H3420" i="32"/>
  <c r="H3430" i="32"/>
  <c r="H3448" i="32"/>
  <c r="H3454" i="32"/>
  <c r="H3464" i="32"/>
  <c r="H3472" i="32"/>
  <c r="H3500" i="32"/>
  <c r="H3511" i="32"/>
  <c r="H3519" i="32"/>
  <c r="H3531" i="32"/>
  <c r="H3547" i="32"/>
  <c r="H3563" i="32"/>
  <c r="H3572" i="32"/>
  <c r="H3586" i="32"/>
  <c r="H3603" i="32"/>
  <c r="H3612" i="32"/>
  <c r="H3624" i="32"/>
  <c r="H3634" i="32"/>
  <c r="H3640" i="32"/>
  <c r="H2409" i="32"/>
  <c r="H2573" i="32"/>
  <c r="H2664" i="32"/>
  <c r="H2711" i="32"/>
  <c r="H2740" i="32"/>
  <c r="H2832" i="32"/>
  <c r="H2854" i="32"/>
  <c r="H2905" i="32"/>
  <c r="H2992" i="32"/>
  <c r="H3024" i="32"/>
  <c r="H3056" i="32"/>
  <c r="H3081" i="32"/>
  <c r="H3098" i="32"/>
  <c r="H3114" i="32"/>
  <c r="H3155" i="32"/>
  <c r="H3173" i="32"/>
  <c r="H3192" i="32"/>
  <c r="H3205" i="32"/>
  <c r="H3216" i="32"/>
  <c r="H3234" i="32"/>
  <c r="H3252" i="32"/>
  <c r="H3263" i="32"/>
  <c r="H3272" i="32"/>
  <c r="H3289" i="32"/>
  <c r="H3310" i="32"/>
  <c r="H3319" i="32"/>
  <c r="H3326" i="32"/>
  <c r="H3335" i="32"/>
  <c r="H3342" i="32"/>
  <c r="H3349" i="32"/>
  <c r="H3356" i="32"/>
  <c r="H3364" i="32"/>
  <c r="H3383" i="32"/>
  <c r="H3390" i="32"/>
  <c r="H3400" i="32"/>
  <c r="H3407" i="32"/>
  <c r="H3414" i="32"/>
  <c r="H3422" i="32"/>
  <c r="H3440" i="32"/>
  <c r="H3480" i="32"/>
  <c r="H3484" i="32"/>
  <c r="H3493" i="32"/>
  <c r="H3502" i="32"/>
  <c r="H3526" i="32"/>
  <c r="H3540" i="32"/>
  <c r="H3550" i="32"/>
  <c r="H3557" i="32"/>
  <c r="H3574" i="32"/>
  <c r="H3581" i="32"/>
  <c r="H3595" i="32"/>
  <c r="H3606" i="32"/>
  <c r="H3620" i="32"/>
  <c r="H3643" i="32"/>
  <c r="H3651" i="32"/>
  <c r="H3660" i="32"/>
  <c r="H2351" i="32"/>
  <c r="H2539" i="32"/>
  <c r="H2643" i="32"/>
  <c r="H2689" i="32"/>
  <c r="H2819" i="32"/>
  <c r="H2920" i="32"/>
  <c r="H2943" i="32"/>
  <c r="H3002" i="32"/>
  <c r="H3050" i="32"/>
  <c r="H3074" i="32"/>
  <c r="H3093" i="32"/>
  <c r="H3109" i="32"/>
  <c r="H3135" i="32"/>
  <c r="H3148" i="32"/>
  <c r="H3184" i="32"/>
  <c r="H3199" i="32"/>
  <c r="H3222" i="32"/>
  <c r="H3231" i="32"/>
  <c r="H3241" i="32"/>
  <c r="H3249" i="32"/>
  <c r="H3260" i="32"/>
  <c r="H3268" i="32"/>
  <c r="H3278" i="32"/>
  <c r="H3285" i="32"/>
  <c r="H3296" i="32"/>
  <c r="H3302" i="32"/>
  <c r="H3316" i="32"/>
  <c r="H3322" i="32"/>
  <c r="H3330" i="32"/>
  <c r="H3338" i="32"/>
  <c r="H3373" i="32"/>
  <c r="H3380" i="32"/>
  <c r="H3386" i="32"/>
  <c r="H3396" i="32"/>
  <c r="H3403" i="32"/>
  <c r="H3410" i="32"/>
  <c r="H3426" i="32"/>
  <c r="H3437" i="32"/>
  <c r="H3445" i="32"/>
  <c r="H3461" i="32"/>
  <c r="H3470" i="32"/>
  <c r="H3483" i="32"/>
  <c r="H3490" i="32"/>
  <c r="H3516" i="32"/>
  <c r="H3524" i="32"/>
  <c r="H3536" i="32"/>
  <c r="H3545" i="32"/>
  <c r="H3578" i="32"/>
  <c r="H3591" i="32"/>
  <c r="H3600" i="32"/>
  <c r="H3610" i="32"/>
  <c r="H3617" i="32"/>
  <c r="H3648" i="32"/>
  <c r="H3666" i="32"/>
  <c r="H3686" i="32"/>
  <c r="H3693" i="32"/>
  <c r="H3705" i="32"/>
  <c r="H3720" i="32"/>
  <c r="H3726" i="32"/>
  <c r="H3735" i="32"/>
  <c r="H3741" i="32"/>
  <c r="H2489" i="32"/>
  <c r="H2909" i="32"/>
  <c r="H2988" i="32"/>
  <c r="H3014" i="32"/>
  <c r="H3068" i="32"/>
  <c r="H3123" i="32"/>
  <c r="H3159" i="32"/>
  <c r="H3206" i="32"/>
  <c r="H3238" i="32"/>
  <c r="H3282" i="32"/>
  <c r="H3295" i="32"/>
  <c r="H3317" i="32"/>
  <c r="H3329" i="32"/>
  <c r="H3345" i="32"/>
  <c r="H3360" i="32"/>
  <c r="H3379" i="32"/>
  <c r="H3419" i="32"/>
  <c r="H3444" i="32"/>
  <c r="H3456" i="32"/>
  <c r="H3481" i="32"/>
  <c r="H3507" i="32"/>
  <c r="H3521" i="32"/>
  <c r="H3530" i="32"/>
  <c r="H3567" i="32"/>
  <c r="H3588" i="32"/>
  <c r="H3601" i="32"/>
  <c r="H3615" i="32"/>
  <c r="H3626" i="32"/>
  <c r="H3639" i="32"/>
  <c r="H3655" i="32"/>
  <c r="H3664" i="32"/>
  <c r="H3699" i="32"/>
  <c r="H3711" i="32"/>
  <c r="H3747" i="32"/>
  <c r="H3758" i="32"/>
  <c r="H3771" i="32"/>
  <c r="H3797" i="32"/>
  <c r="H3807" i="32"/>
  <c r="H3814" i="32"/>
  <c r="H3831" i="32"/>
  <c r="H3850" i="32"/>
  <c r="H3855" i="32"/>
  <c r="H3861" i="32"/>
  <c r="H3873" i="32"/>
  <c r="H3879" i="32"/>
  <c r="H3892" i="32"/>
  <c r="H3899" i="32"/>
  <c r="H3905" i="32"/>
  <c r="H3911" i="32"/>
  <c r="H3917" i="32"/>
  <c r="H3930" i="32"/>
  <c r="H3935" i="32"/>
  <c r="H3948" i="32"/>
  <c r="H3955" i="32"/>
  <c r="H3961" i="32"/>
  <c r="H3966" i="32"/>
  <c r="H3973" i="32"/>
  <c r="H3985" i="32"/>
  <c r="H3991" i="32"/>
  <c r="H3997" i="32"/>
  <c r="H4010" i="32"/>
  <c r="H4015" i="32"/>
  <c r="H4034" i="32"/>
  <c r="H4040" i="32"/>
  <c r="H4052" i="32"/>
  <c r="H4059" i="32"/>
  <c r="H4065" i="32"/>
  <c r="H4071" i="32"/>
  <c r="H4078" i="32"/>
  <c r="H4085" i="32"/>
  <c r="H4107" i="32"/>
  <c r="H4112" i="32"/>
  <c r="H4125" i="32"/>
  <c r="H4135" i="32"/>
  <c r="H4142" i="32"/>
  <c r="H4148" i="32"/>
  <c r="H4154" i="32"/>
  <c r="H4165" i="32"/>
  <c r="H4178" i="32"/>
  <c r="H4191" i="32"/>
  <c r="H4196" i="32"/>
  <c r="H4202" i="32"/>
  <c r="H4208" i="32"/>
  <c r="H4214" i="32"/>
  <c r="H4220" i="32"/>
  <c r="H4238" i="32"/>
  <c r="H4248" i="32"/>
  <c r="H4258" i="32"/>
  <c r="H4263" i="32"/>
  <c r="H4267" i="32"/>
  <c r="H4276" i="32"/>
  <c r="H4300" i="32"/>
  <c r="H4309" i="32"/>
  <c r="H4313" i="32"/>
  <c r="H4322" i="32"/>
  <c r="H4332" i="32"/>
  <c r="H4350" i="32"/>
  <c r="H4355" i="32"/>
  <c r="H4368" i="32"/>
  <c r="H4373" i="32"/>
  <c r="H4382" i="32"/>
  <c r="H4392" i="32"/>
  <c r="H4396" i="32"/>
  <c r="H4401" i="32"/>
  <c r="H4414" i="32"/>
  <c r="H4427" i="32"/>
  <c r="H4445" i="32"/>
  <c r="H4450" i="32"/>
  <c r="H4459" i="32"/>
  <c r="H6348" i="32"/>
  <c r="H2595" i="32"/>
  <c r="H2726" i="32"/>
  <c r="H2811" i="32"/>
  <c r="H2914" i="32"/>
  <c r="H2974" i="32"/>
  <c r="H3020" i="32"/>
  <c r="H3070" i="32"/>
  <c r="H3100" i="32"/>
  <c r="H3129" i="32"/>
  <c r="H3185" i="32"/>
  <c r="H3223" i="32"/>
  <c r="H3239" i="32"/>
  <c r="H3253" i="32"/>
  <c r="H3270" i="32"/>
  <c r="H3283" i="32"/>
  <c r="H3305" i="32"/>
  <c r="H3361" i="32"/>
  <c r="H3397" i="32"/>
  <c r="H3409" i="32"/>
  <c r="H3435" i="32"/>
  <c r="H3460" i="32"/>
  <c r="H3473" i="32"/>
  <c r="H3494" i="32"/>
  <c r="H3510" i="32"/>
  <c r="H3522" i="32"/>
  <c r="H3542" i="32"/>
  <c r="H3558" i="32"/>
  <c r="H3568" i="32"/>
  <c r="H3582" i="32"/>
  <c r="H3590" i="32"/>
  <c r="H3607" i="32"/>
  <c r="H3629" i="32"/>
  <c r="H3644" i="32"/>
  <c r="H3657" i="32"/>
  <c r="H3665" i="32"/>
  <c r="H3675" i="32"/>
  <c r="H3688" i="32"/>
  <c r="H3701" i="32"/>
  <c r="H3712" i="32"/>
  <c r="H3729" i="32"/>
  <c r="H3738" i="32"/>
  <c r="H3749" i="32"/>
  <c r="H3760" i="32"/>
  <c r="H3772" i="32"/>
  <c r="H3781" i="32"/>
  <c r="H3790" i="32"/>
  <c r="H3809" i="32"/>
  <c r="H3815" i="32"/>
  <c r="H3823" i="32"/>
  <c r="H3832" i="32"/>
  <c r="H3838" i="32"/>
  <c r="H3844" i="32"/>
  <c r="H3851" i="32"/>
  <c r="H3856" i="32"/>
  <c r="H3874" i="32"/>
  <c r="H3880" i="32"/>
  <c r="H3886" i="32"/>
  <c r="H3893" i="32"/>
  <c r="H3906" i="32"/>
  <c r="H3912" i="32"/>
  <c r="H3924" i="32"/>
  <c r="H3931" i="32"/>
  <c r="H3936" i="32"/>
  <c r="H3942" i="32"/>
  <c r="H3949" i="32"/>
  <c r="H3962" i="32"/>
  <c r="H3967" i="32"/>
  <c r="H3986" i="32"/>
  <c r="H3992" i="32"/>
  <c r="H4004" i="32"/>
  <c r="H4011" i="32"/>
  <c r="H4016" i="32"/>
  <c r="H4022" i="32"/>
  <c r="H4028" i="32"/>
  <c r="H4035" i="32"/>
  <c r="H4041" i="32"/>
  <c r="H4046" i="32"/>
  <c r="H4053" i="32"/>
  <c r="H4066" i="32"/>
  <c r="H4072" i="32"/>
  <c r="H4079" i="32"/>
  <c r="H4092" i="32"/>
  <c r="H4097" i="32"/>
  <c r="H4102" i="32"/>
  <c r="H4108" i="32"/>
  <c r="H4113" i="32"/>
  <c r="H4120" i="32"/>
  <c r="H4129" i="32"/>
  <c r="H4136" i="32"/>
  <c r="H4143" i="32"/>
  <c r="H4149" i="32"/>
  <c r="H4155" i="32"/>
  <c r="H4160" i="32"/>
  <c r="H4166" i="32"/>
  <c r="H4172" i="32"/>
  <c r="H4179" i="32"/>
  <c r="H4185" i="32"/>
  <c r="H4197" i="32"/>
  <c r="H4203" i="32"/>
  <c r="H4209" i="32"/>
  <c r="H4215" i="32"/>
  <c r="H4221" i="32"/>
  <c r="H4228" i="32"/>
  <c r="H4233" i="32"/>
  <c r="H4239" i="32"/>
  <c r="H4244" i="32"/>
  <c r="H4249" i="32"/>
  <c r="H4272" i="32"/>
  <c r="H4277" i="32"/>
  <c r="H4281" i="32"/>
  <c r="H4286" i="32"/>
  <c r="H4291" i="32"/>
  <c r="H4296" i="32"/>
  <c r="H4301" i="32"/>
  <c r="H4305" i="32"/>
  <c r="H4318" i="32"/>
  <c r="H4323" i="32"/>
  <c r="H4328" i="32"/>
  <c r="H4333" i="32"/>
  <c r="H4337" i="32"/>
  <c r="H4346" i="32"/>
  <c r="H4351" i="32"/>
  <c r="H4360" i="32"/>
  <c r="H4364" i="32"/>
  <c r="H4378" i="32"/>
  <c r="H4383" i="32"/>
  <c r="H4388" i="32"/>
  <c r="H4397" i="32"/>
  <c r="H4410" i="32"/>
  <c r="H4415" i="32"/>
  <c r="H4419" i="32"/>
  <c r="H4432" i="32"/>
  <c r="H4436" i="32"/>
  <c r="H4440" i="32"/>
  <c r="H4451" i="32"/>
  <c r="H4464" i="32"/>
  <c r="H4468" i="32"/>
  <c r="H4472" i="32"/>
  <c r="H4477" i="32"/>
  <c r="H4481" i="32"/>
  <c r="H4490" i="32"/>
  <c r="H4495" i="32"/>
  <c r="H4504" i="32"/>
  <c r="H4514" i="32"/>
  <c r="H6452" i="32"/>
  <c r="H2462" i="32"/>
  <c r="H2941" i="32"/>
  <c r="H3061" i="32"/>
  <c r="H3119" i="32"/>
  <c r="H3147" i="32"/>
  <c r="H3181" i="32"/>
  <c r="H3200" i="32"/>
  <c r="H3218" i="32"/>
  <c r="H3248" i="32"/>
  <c r="H3303" i="32"/>
  <c r="H3343" i="32"/>
  <c r="H3358" i="32"/>
  <c r="H3366" i="32"/>
  <c r="H3404" i="32"/>
  <c r="H3416" i="32"/>
  <c r="H3467" i="32"/>
  <c r="H3517" i="32"/>
  <c r="H3529" i="32"/>
  <c r="H3598" i="32"/>
  <c r="H3613" i="32"/>
  <c r="H3622" i="32"/>
  <c r="H3662" i="32"/>
  <c r="H3672" i="32"/>
  <c r="H3683" i="32"/>
  <c r="H3694" i="32"/>
  <c r="H3709" i="32"/>
  <c r="H3717" i="32"/>
  <c r="H3724" i="32"/>
  <c r="H3743" i="32"/>
  <c r="H3769" i="32"/>
  <c r="H3777" i="32"/>
  <c r="H3788" i="32"/>
  <c r="H3813" i="32"/>
  <c r="H3820" i="32"/>
  <c r="H3829" i="32"/>
  <c r="H3836" i="32"/>
  <c r="H3843" i="32"/>
  <c r="H3848" i="32"/>
  <c r="H3866" i="32"/>
  <c r="H3871" i="32"/>
  <c r="H3884" i="32"/>
  <c r="H3891" i="32"/>
  <c r="H3897" i="32"/>
  <c r="H3903" i="32"/>
  <c r="H3922" i="32"/>
  <c r="H3928" i="32"/>
  <c r="H3940" i="32"/>
  <c r="H3947" i="32"/>
  <c r="H3953" i="32"/>
  <c r="H3959" i="32"/>
  <c r="H3965" i="32"/>
  <c r="H3978" i="32"/>
  <c r="H3983" i="32"/>
  <c r="H4002" i="32"/>
  <c r="H4008" i="32"/>
  <c r="H4020" i="32"/>
  <c r="H4027" i="32"/>
  <c r="H4032" i="32"/>
  <c r="H4038" i="32"/>
  <c r="H4044" i="32"/>
  <c r="H4051" i="32"/>
  <c r="H4057" i="32"/>
  <c r="H4063" i="32"/>
  <c r="H4077" i="32"/>
  <c r="H4083" i="32"/>
  <c r="H4090" i="32"/>
  <c r="H4118" i="32"/>
  <c r="H4133" i="32"/>
  <c r="H4141" i="32"/>
  <c r="H4146" i="32"/>
  <c r="H4159" i="32"/>
  <c r="H4163" i="32"/>
  <c r="H4170" i="32"/>
  <c r="H4176" i="32"/>
  <c r="H4183" i="32"/>
  <c r="H4189" i="32"/>
  <c r="H4195" i="32"/>
  <c r="H4207" i="32"/>
  <c r="H4212" i="32"/>
  <c r="H4218" i="32"/>
  <c r="H4226" i="32"/>
  <c r="H4237" i="32"/>
  <c r="H4242" i="32"/>
  <c r="H4247" i="32"/>
  <c r="H4252" i="32"/>
  <c r="H4257" i="32"/>
  <c r="H4266" i="32"/>
  <c r="H4271" i="32"/>
  <c r="H4275" i="32"/>
  <c r="H4284" i="32"/>
  <c r="H4294" i="32"/>
  <c r="H4299" i="32"/>
  <c r="H4317" i="32"/>
  <c r="H4321" i="32"/>
  <c r="H4326" i="32"/>
  <c r="H4331" i="32"/>
  <c r="H4340" i="32"/>
  <c r="H4344" i="32"/>
  <c r="H4359" i="32"/>
  <c r="H4376" i="32"/>
  <c r="H4386" i="32"/>
  <c r="H4395" i="32"/>
  <c r="H4404" i="32"/>
  <c r="H4408" i="32"/>
  <c r="H4422" i="32"/>
  <c r="H4426" i="32"/>
  <c r="H4431" i="32"/>
  <c r="H4439" i="32"/>
  <c r="H4449" i="32"/>
  <c r="H4454" i="32"/>
  <c r="H4458" i="32"/>
  <c r="H4463" i="32"/>
  <c r="H4471" i="32"/>
  <c r="H4475" i="32"/>
  <c r="H4493" i="32"/>
  <c r="H4502" i="32"/>
  <c r="H4512" i="32"/>
  <c r="H4517" i="32"/>
  <c r="H2575" i="32"/>
  <c r="H2668" i="32"/>
  <c r="H2757" i="32"/>
  <c r="H2977" i="32"/>
  <c r="H3012" i="32"/>
  <c r="H3090" i="32"/>
  <c r="H3207" i="32"/>
  <c r="H3228" i="32"/>
  <c r="H3258" i="32"/>
  <c r="H3378" i="32"/>
  <c r="H3496" i="32"/>
  <c r="H3523" i="32"/>
  <c r="H3541" i="32"/>
  <c r="H3560" i="32"/>
  <c r="H3579" i="32"/>
  <c r="H3596" i="32"/>
  <c r="H3646" i="32"/>
  <c r="H3669" i="32"/>
  <c r="H3685" i="32"/>
  <c r="H3704" i="32"/>
  <c r="H3779" i="32"/>
  <c r="H3791" i="32"/>
  <c r="H3801" i="32"/>
  <c r="H3833" i="32"/>
  <c r="H3841" i="32"/>
  <c r="H3876" i="32"/>
  <c r="H3896" i="32"/>
  <c r="H3916" i="32"/>
  <c r="H3925" i="32"/>
  <c r="H3933" i="32"/>
  <c r="H3943" i="32"/>
  <c r="H3954" i="32"/>
  <c r="H3964" i="32"/>
  <c r="H3975" i="32"/>
  <c r="H3982" i="32"/>
  <c r="H3994" i="32"/>
  <c r="H4001" i="32"/>
  <c r="H4029" i="32"/>
  <c r="H4048" i="32"/>
  <c r="H4069" i="32"/>
  <c r="H4082" i="32"/>
  <c r="H4099" i="32"/>
  <c r="H4106" i="32"/>
  <c r="H4117" i="32"/>
  <c r="H4131" i="32"/>
  <c r="H4153" i="32"/>
  <c r="H4162" i="32"/>
  <c r="H4173" i="32"/>
  <c r="H4184" i="32"/>
  <c r="H4192" i="32"/>
  <c r="H4216" i="32"/>
  <c r="H4236" i="32"/>
  <c r="H4245" i="32"/>
  <c r="H4260" i="32"/>
  <c r="H4282" i="32"/>
  <c r="H4289" i="32"/>
  <c r="H4316" i="32"/>
  <c r="H4325" i="32"/>
  <c r="H4339" i="32"/>
  <c r="H4345" i="32"/>
  <c r="H4353" i="32"/>
  <c r="H4361" i="32"/>
  <c r="H4374" i="32"/>
  <c r="H4381" i="32"/>
  <c r="H4403" i="32"/>
  <c r="H4409" i="32"/>
  <c r="H4417" i="32"/>
  <c r="H4429" i="32"/>
  <c r="H4437" i="32"/>
  <c r="H4444" i="32"/>
  <c r="H4473" i="32"/>
  <c r="H4480" i="32"/>
  <c r="H4491" i="32"/>
  <c r="H4498" i="32"/>
  <c r="H4505" i="32"/>
  <c r="H4516" i="32"/>
  <c r="H4522" i="32"/>
  <c r="H4527" i="32"/>
  <c r="H4531" i="32"/>
  <c r="H4541" i="32"/>
  <c r="H4545" i="32"/>
  <c r="H4558" i="32"/>
  <c r="H4562" i="32"/>
  <c r="H4566" i="32"/>
  <c r="H4576" i="32"/>
  <c r="H4580" i="32"/>
  <c r="H4585" i="32"/>
  <c r="H4598" i="32"/>
  <c r="H4604" i="32"/>
  <c r="H4608" i="32"/>
  <c r="H4614" i="32"/>
  <c r="H4620" i="32"/>
  <c r="H4625" i="32"/>
  <c r="H4630" i="32"/>
  <c r="H4635" i="32"/>
  <c r="H4641" i="32"/>
  <c r="H4656" i="32"/>
  <c r="H4662" i="32"/>
  <c r="H4668" i="32"/>
  <c r="H4672" i="32"/>
  <c r="H4678" i="32"/>
  <c r="H4684" i="32"/>
  <c r="H4689" i="32"/>
  <c r="H4694" i="32"/>
  <c r="H4700" i="32"/>
  <c r="H4706" i="32"/>
  <c r="H4711" i="32"/>
  <c r="H4716" i="32"/>
  <c r="H4725" i="32"/>
  <c r="H4729" i="32"/>
  <c r="H4733" i="32"/>
  <c r="H4741" i="32"/>
  <c r="H4750" i="32"/>
  <c r="H4754" i="32"/>
  <c r="H4763" i="32"/>
  <c r="H4768" i="32"/>
  <c r="H4772" i="32"/>
  <c r="H4777" i="32"/>
  <c r="H4789" i="32"/>
  <c r="H4798" i="32"/>
  <c r="H4806" i="32"/>
  <c r="H4810" i="32"/>
  <c r="H4819" i="32"/>
  <c r="H4824" i="32"/>
  <c r="H4828" i="32"/>
  <c r="H4833" i="32"/>
  <c r="H4837" i="32"/>
  <c r="H4846" i="32"/>
  <c r="H4850" i="32"/>
  <c r="H4863" i="32"/>
  <c r="H4871" i="32"/>
  <c r="H4875" i="32"/>
  <c r="H4880" i="32"/>
  <c r="H4884" i="32"/>
  <c r="H4889" i="32"/>
  <c r="H4893" i="32"/>
  <c r="H4898" i="32"/>
  <c r="H4911" i="32"/>
  <c r="H4915" i="32"/>
  <c r="H4928" i="32"/>
  <c r="H4936" i="32"/>
  <c r="H4940" i="32"/>
  <c r="H4945" i="32"/>
  <c r="H4949" i="32"/>
  <c r="H4954" i="32"/>
  <c r="H4963" i="32"/>
  <c r="H4968" i="32"/>
  <c r="H4980" i="32"/>
  <c r="H4993" i="32"/>
  <c r="H5001" i="32"/>
  <c r="H5005" i="32"/>
  <c r="H5010" i="32"/>
  <c r="H5019" i="32"/>
  <c r="H5024" i="32"/>
  <c r="H5028" i="32"/>
  <c r="H5033" i="32"/>
  <c r="H5045" i="32"/>
  <c r="H5053" i="32"/>
  <c r="H5061" i="32"/>
  <c r="H5070" i="32"/>
  <c r="H5074" i="32"/>
  <c r="H5083" i="32"/>
  <c r="H5088" i="32"/>
  <c r="H5092" i="32"/>
  <c r="H5100" i="32"/>
  <c r="H5105" i="32"/>
  <c r="H5116" i="32"/>
  <c r="H5129" i="32"/>
  <c r="H5133" i="32"/>
  <c r="H5138" i="32"/>
  <c r="H5147" i="32"/>
  <c r="H5152" i="32"/>
  <c r="H5156" i="32"/>
  <c r="H5160" i="32"/>
  <c r="H5168" i="32"/>
  <c r="H5171" i="32"/>
  <c r="H5176" i="32"/>
  <c r="H5185" i="32"/>
  <c r="H5190" i="32"/>
  <c r="H5194" i="32"/>
  <c r="H5210" i="32"/>
  <c r="H5214" i="32"/>
  <c r="H5218" i="32"/>
  <c r="H5227" i="32"/>
  <c r="H5235" i="32"/>
  <c r="H5244" i="32"/>
  <c r="H5256" i="32"/>
  <c r="H5269" i="32"/>
  <c r="H5277" i="32"/>
  <c r="H5283" i="32"/>
  <c r="H2411" i="32"/>
  <c r="H2680" i="32"/>
  <c r="H2765" i="32"/>
  <c r="H2876" i="32"/>
  <c r="H3035" i="32"/>
  <c r="H3095" i="32"/>
  <c r="H3141" i="32"/>
  <c r="H3182" i="32"/>
  <c r="H3208" i="32"/>
  <c r="H3230" i="32"/>
  <c r="H3264" i="32"/>
  <c r="H3286" i="32"/>
  <c r="H3321" i="32"/>
  <c r="H3367" i="32"/>
  <c r="H3424" i="32"/>
  <c r="H3442" i="32"/>
  <c r="H3466" i="32"/>
  <c r="H3497" i="32"/>
  <c r="H3561" i="32"/>
  <c r="H3621" i="32"/>
  <c r="H3649" i="32"/>
  <c r="H3671" i="32"/>
  <c r="H3706" i="32"/>
  <c r="H3732" i="32"/>
  <c r="H3746" i="32"/>
  <c r="H3764" i="32"/>
  <c r="H3794" i="32"/>
  <c r="H3803" i="32"/>
  <c r="H3821" i="32"/>
  <c r="H3834" i="32"/>
  <c r="H3842" i="32"/>
  <c r="H3860" i="32"/>
  <c r="H3877" i="32"/>
  <c r="H3887" i="32"/>
  <c r="H3898" i="32"/>
  <c r="H3908" i="32"/>
  <c r="H3934" i="32"/>
  <c r="H3944" i="32"/>
  <c r="H3968" i="32"/>
  <c r="H3976" i="32"/>
  <c r="H3984" i="32"/>
  <c r="H3995" i="32"/>
  <c r="H4003" i="32"/>
  <c r="H4021" i="32"/>
  <c r="H4039" i="32"/>
  <c r="H4049" i="32"/>
  <c r="H4060" i="32"/>
  <c r="H4070" i="32"/>
  <c r="H4084" i="32"/>
  <c r="H4093" i="32"/>
  <c r="H4100" i="32"/>
  <c r="H4109" i="32"/>
  <c r="H4119" i="32"/>
  <c r="H4126" i="32"/>
  <c r="H4132" i="32"/>
  <c r="H4144" i="32"/>
  <c r="H4156" i="32"/>
  <c r="H4164" i="32"/>
  <c r="H4174" i="32"/>
  <c r="H4193" i="32"/>
  <c r="H4205" i="32"/>
  <c r="H4217" i="32"/>
  <c r="H4229" i="32"/>
  <c r="H4261" i="32"/>
  <c r="H4268" i="32"/>
  <c r="H4283" i="32"/>
  <c r="H4290" i="32"/>
  <c r="H4297" i="32"/>
  <c r="H4304" i="32"/>
  <c r="H4310" i="32"/>
  <c r="H4334" i="32"/>
  <c r="H4354" i="32"/>
  <c r="H4362" i="32"/>
  <c r="H4369" i="32"/>
  <c r="H4375" i="32"/>
  <c r="H4390" i="32"/>
  <c r="H4398" i="32"/>
  <c r="H4418" i="32"/>
  <c r="H4430" i="32"/>
  <c r="H4455" i="32"/>
  <c r="H4460" i="32"/>
  <c r="H4467" i="32"/>
  <c r="H4474" i="32"/>
  <c r="H4486" i="32"/>
  <c r="H4492" i="32"/>
  <c r="H4499" i="32"/>
  <c r="H4510" i="32"/>
  <c r="H4518" i="32"/>
  <c r="H4536" i="32"/>
  <c r="H4550" i="32"/>
  <c r="H4554" i="32"/>
  <c r="H4559" i="32"/>
  <c r="H4567" i="32"/>
  <c r="H4572" i="32"/>
  <c r="H4581" i="32"/>
  <c r="H4590" i="32"/>
  <c r="H4594" i="32"/>
  <c r="H4599" i="32"/>
  <c r="H4605" i="32"/>
  <c r="H4609" i="32"/>
  <c r="H4621" i="32"/>
  <c r="H4646" i="32"/>
  <c r="H4651" i="32"/>
  <c r="H4657" i="32"/>
  <c r="H4663" i="32"/>
  <c r="H4669" i="32"/>
  <c r="H4673" i="32"/>
  <c r="H4685" i="32"/>
  <c r="H4695" i="32"/>
  <c r="H4701" i="32"/>
  <c r="H4707" i="32"/>
  <c r="H4712" i="32"/>
  <c r="H4717" i="32"/>
  <c r="H4726" i="32"/>
  <c r="H4734" i="32"/>
  <c r="H4742" i="32"/>
  <c r="H4746" i="32"/>
  <c r="H4759" i="32"/>
  <c r="H4781" i="32"/>
  <c r="H4790" i="32"/>
  <c r="H4794" i="32"/>
  <c r="H4802" i="32"/>
  <c r="H4815" i="32"/>
  <c r="H4838" i="32"/>
  <c r="H4842" i="32"/>
  <c r="H4855" i="32"/>
  <c r="H4859" i="32"/>
  <c r="H4867" i="32"/>
  <c r="H4894" i="32"/>
  <c r="H4903" i="32"/>
  <c r="H4907" i="32"/>
  <c r="H4912" i="32"/>
  <c r="H4920" i="32"/>
  <c r="H4924" i="32"/>
  <c r="H4932" i="32"/>
  <c r="H4950" i="32"/>
  <c r="H4959" i="32"/>
  <c r="H4972" i="32"/>
  <c r="H4977" i="32"/>
  <c r="H4985" i="32"/>
  <c r="H4989" i="32"/>
  <c r="H4997" i="32"/>
  <c r="H5006" i="32"/>
  <c r="H5015" i="32"/>
  <c r="H5037" i="32"/>
  <c r="H5046" i="32"/>
  <c r="H5054" i="32"/>
  <c r="H5062" i="32"/>
  <c r="H5066" i="32"/>
  <c r="H5079" i="32"/>
  <c r="H5097" i="32"/>
  <c r="H5109" i="32"/>
  <c r="H5113" i="32"/>
  <c r="H5121" i="32"/>
  <c r="H5125" i="32"/>
  <c r="H5134" i="32"/>
  <c r="H5143" i="32"/>
  <c r="H5164" i="32"/>
  <c r="H5172" i="32"/>
  <c r="H5181" i="32"/>
  <c r="H5202" i="32"/>
  <c r="H5231" i="32"/>
  <c r="H5236" i="32"/>
  <c r="H2522" i="32"/>
  <c r="H2628" i="32"/>
  <c r="H2837" i="32"/>
  <c r="H2964" i="32"/>
  <c r="H3079" i="32"/>
  <c r="H3110" i="32"/>
  <c r="H3165" i="32"/>
  <c r="H3196" i="32"/>
  <c r="H3250" i="32"/>
  <c r="H3299" i="32"/>
  <c r="H3312" i="32"/>
  <c r="H3333" i="32"/>
  <c r="H3362" i="32"/>
  <c r="H3372" i="32"/>
  <c r="H3451" i="32"/>
  <c r="H3475" i="32"/>
  <c r="H3491" i="32"/>
  <c r="H3512" i="32"/>
  <c r="H3533" i="32"/>
  <c r="H3555" i="32"/>
  <c r="H3587" i="32"/>
  <c r="H3636" i="32"/>
  <c r="H3658" i="32"/>
  <c r="H3677" i="32"/>
  <c r="H3692" i="32"/>
  <c r="H3716" i="32"/>
  <c r="H3725" i="32"/>
  <c r="H3739" i="32"/>
  <c r="H3755" i="32"/>
  <c r="H3812" i="32"/>
  <c r="H3827" i="32"/>
  <c r="H3846" i="32"/>
  <c r="H3857" i="32"/>
  <c r="H3864" i="32"/>
  <c r="H3872" i="32"/>
  <c r="H3883" i="32"/>
  <c r="H3902" i="32"/>
  <c r="H3914" i="32"/>
  <c r="H3921" i="32"/>
  <c r="H3950" i="32"/>
  <c r="H3960" i="32"/>
  <c r="H3972" i="32"/>
  <c r="H3989" i="32"/>
  <c r="H3998" i="32"/>
  <c r="H4006" i="32"/>
  <c r="H4017" i="32"/>
  <c r="H4025" i="32"/>
  <c r="H4045" i="32"/>
  <c r="H4055" i="32"/>
  <c r="H4067" i="32"/>
  <c r="H4076" i="32"/>
  <c r="H4088" i="32"/>
  <c r="H4096" i="32"/>
  <c r="H4103" i="32"/>
  <c r="H4114" i="32"/>
  <c r="H4122" i="32"/>
  <c r="H4128" i="32"/>
  <c r="H4139" i="32"/>
  <c r="H4150" i="32"/>
  <c r="H4180" i="32"/>
  <c r="H4188" i="32"/>
  <c r="H4200" i="32"/>
  <c r="H4224" i="32"/>
  <c r="H4241" i="32"/>
  <c r="H4251" i="32"/>
  <c r="H4264" i="32"/>
  <c r="H4273" i="32"/>
  <c r="H4280" i="32"/>
  <c r="H4287" i="32"/>
  <c r="H4293" i="32"/>
  <c r="H4307" i="32"/>
  <c r="H4342" i="32"/>
  <c r="H4349" i="32"/>
  <c r="H4358" i="32"/>
  <c r="H4372" i="32"/>
  <c r="H4379" i="32"/>
  <c r="H4387" i="32"/>
  <c r="H4406" i="32"/>
  <c r="H4413" i="32"/>
  <c r="H4421" i="32"/>
  <c r="H4434" i="32"/>
  <c r="H4470" i="32"/>
  <c r="H4478" i="32"/>
  <c r="H4489" i="32"/>
  <c r="H4496" i="32"/>
  <c r="H4508" i="32"/>
  <c r="H4520" i="32"/>
  <c r="H4525" i="32"/>
  <c r="H4539" i="32"/>
  <c r="H4552" i="32"/>
  <c r="H4556" i="32"/>
  <c r="H4565" i="32"/>
  <c r="H4574" i="32"/>
  <c r="H4592" i="32"/>
  <c r="H4597" i="32"/>
  <c r="H4612" i="32"/>
  <c r="H4618" i="32"/>
  <c r="H4623" i="32"/>
  <c r="H4633" i="32"/>
  <c r="H4644" i="32"/>
  <c r="H4654" i="32"/>
  <c r="H4660" i="32"/>
  <c r="H4676" i="32"/>
  <c r="H4682" i="32"/>
  <c r="H4687" i="32"/>
  <c r="H4704" i="32"/>
  <c r="H4720" i="32"/>
  <c r="H4736" i="32"/>
  <c r="H4744" i="32"/>
  <c r="H4748" i="32"/>
  <c r="H4766" i="32"/>
  <c r="H4775" i="32"/>
  <c r="H4779" i="32"/>
  <c r="H4784" i="32"/>
  <c r="H4792" i="32"/>
  <c r="H4796" i="32"/>
  <c r="H4804" i="32"/>
  <c r="H4822" i="32"/>
  <c r="H4831" i="32"/>
  <c r="H4844" i="32"/>
  <c r="H4849" i="32"/>
  <c r="H4857" i="32"/>
  <c r="H2534" i="32"/>
  <c r="H2712" i="32"/>
  <c r="H2895" i="32"/>
  <c r="H2954" i="32"/>
  <c r="H3039" i="32"/>
  <c r="H3122" i="32"/>
  <c r="H3227" i="32"/>
  <c r="H3274" i="32"/>
  <c r="H3392" i="32"/>
  <c r="H3425" i="32"/>
  <c r="H3513" i="32"/>
  <c r="H3577" i="32"/>
  <c r="H3611" i="32"/>
  <c r="H3654" i="32"/>
  <c r="H3736" i="32"/>
  <c r="H3782" i="32"/>
  <c r="H3799" i="32"/>
  <c r="H3840" i="32"/>
  <c r="H3852" i="32"/>
  <c r="H3863" i="32"/>
  <c r="H3875" i="32"/>
  <c r="H3890" i="32"/>
  <c r="H3907" i="32"/>
  <c r="H3919" i="32"/>
  <c r="H3932" i="32"/>
  <c r="H3969" i="32"/>
  <c r="H3980" i="32"/>
  <c r="H4050" i="32"/>
  <c r="H4068" i="32"/>
  <c r="H4087" i="32"/>
  <c r="H4101" i="32"/>
  <c r="H4116" i="32"/>
  <c r="H4127" i="32"/>
  <c r="H4145" i="32"/>
  <c r="H4177" i="32"/>
  <c r="H4198" i="32"/>
  <c r="H4230" i="32"/>
  <c r="H4240" i="32"/>
  <c r="H4254" i="32"/>
  <c r="H4278" i="32"/>
  <c r="H4295" i="32"/>
  <c r="H4314" i="32"/>
  <c r="H4327" i="32"/>
  <c r="H4338" i="32"/>
  <c r="H4352" i="32"/>
  <c r="H4367" i="32"/>
  <c r="H4380" i="32"/>
  <c r="H4393" i="32"/>
  <c r="H4428" i="32"/>
  <c r="H4442" i="32"/>
  <c r="H4453" i="32"/>
  <c r="H4461" i="32"/>
  <c r="H4469" i="32"/>
  <c r="H4483" i="32"/>
  <c r="H4494" i="32"/>
  <c r="H4526" i="32"/>
  <c r="H4532" i="32"/>
  <c r="H4538" i="32"/>
  <c r="H4560" i="32"/>
  <c r="H4569" i="32"/>
  <c r="H4600" i="32"/>
  <c r="H4607" i="32"/>
  <c r="H4617" i="32"/>
  <c r="H4627" i="32"/>
  <c r="H4634" i="32"/>
  <c r="H4648" i="32"/>
  <c r="H4655" i="32"/>
  <c r="H4675" i="32"/>
  <c r="H4686" i="32"/>
  <c r="H4693" i="32"/>
  <c r="H4705" i="32"/>
  <c r="H4723" i="32"/>
  <c r="H4737" i="32"/>
  <c r="H4743" i="32"/>
  <c r="H4771" i="32"/>
  <c r="H4778" i="32"/>
  <c r="H4793" i="32"/>
  <c r="H4800" i="32"/>
  <c r="H4827" i="32"/>
  <c r="H4835" i="32"/>
  <c r="H4861" i="32"/>
  <c r="H4878" i="32"/>
  <c r="H4897" i="32"/>
  <c r="H4908" i="32"/>
  <c r="H4914" i="32"/>
  <c r="H4926" i="32"/>
  <c r="H4931" i="32"/>
  <c r="H4937" i="32"/>
  <c r="H4948" i="32"/>
  <c r="H4961" i="32"/>
  <c r="H4967" i="32"/>
  <c r="H4983" i="32"/>
  <c r="H4994" i="32"/>
  <c r="H5012" i="32"/>
  <c r="H5030" i="32"/>
  <c r="H5035" i="32"/>
  <c r="H5047" i="32"/>
  <c r="H5051" i="32"/>
  <c r="H5063" i="32"/>
  <c r="H5068" i="32"/>
  <c r="H5080" i="32"/>
  <c r="H5085" i="32"/>
  <c r="H5091" i="32"/>
  <c r="H5108" i="32"/>
  <c r="H5124" i="32"/>
  <c r="H5130" i="32"/>
  <c r="H5142" i="32"/>
  <c r="H5148" i="32"/>
  <c r="H5154" i="32"/>
  <c r="H5159" i="32"/>
  <c r="H5177" i="32"/>
  <c r="H5182" i="32"/>
  <c r="H5188" i="32"/>
  <c r="H5198" i="32"/>
  <c r="H5204" i="32"/>
  <c r="H5208" i="32"/>
  <c r="H5213" i="32"/>
  <c r="H5223" i="32"/>
  <c r="H5229" i="32"/>
  <c r="H5234" i="32"/>
  <c r="H5251" i="32"/>
  <c r="H5260" i="32"/>
  <c r="H5265" i="32"/>
  <c r="H5274" i="32"/>
  <c r="H5281" i="32"/>
  <c r="H5290" i="32"/>
  <c r="H5296" i="32"/>
  <c r="H5303" i="32"/>
  <c r="H5317" i="32"/>
  <c r="H5324" i="32"/>
  <c r="H5330" i="32"/>
  <c r="H5338" i="32"/>
  <c r="H5344" i="32"/>
  <c r="H5358" i="32"/>
  <c r="H5364" i="32"/>
  <c r="H5371" i="32"/>
  <c r="H5377" i="32"/>
  <c r="H5384" i="32"/>
  <c r="H5391" i="32"/>
  <c r="H5398" i="32"/>
  <c r="H5404" i="32"/>
  <c r="H5410" i="32"/>
  <c r="H5417" i="32"/>
  <c r="H5424" i="32"/>
  <c r="H5438" i="32"/>
  <c r="H5444" i="32"/>
  <c r="H5451" i="32"/>
  <c r="H5457" i="32"/>
  <c r="H5464" i="32"/>
  <c r="H5477" i="32"/>
  <c r="H5484" i="32"/>
  <c r="H5490" i="32"/>
  <c r="H5497" i="32"/>
  <c r="H5504" i="32"/>
  <c r="H5510" i="32"/>
  <c r="H5517" i="32"/>
  <c r="H5523" i="32"/>
  <c r="H5531" i="32"/>
  <c r="H5537" i="32"/>
  <c r="H5543" i="32"/>
  <c r="H5550" i="32"/>
  <c r="H5555" i="32"/>
  <c r="H5562" i="32"/>
  <c r="H5568" i="32"/>
  <c r="H5574" i="32"/>
  <c r="H5580" i="32"/>
  <c r="H5586" i="32"/>
  <c r="H5592" i="32"/>
  <c r="H5604" i="32"/>
  <c r="H5612" i="32"/>
  <c r="H5617" i="32"/>
  <c r="H5624" i="32"/>
  <c r="H5630" i="32"/>
  <c r="H5635" i="32"/>
  <c r="H5648" i="32"/>
  <c r="H5654" i="32"/>
  <c r="H5666" i="32"/>
  <c r="H5672" i="32"/>
  <c r="H5678" i="32"/>
  <c r="H5683" i="32"/>
  <c r="H5690" i="32"/>
  <c r="H5696" i="32"/>
  <c r="H5701" i="32"/>
  <c r="H5708" i="32"/>
  <c r="H5714" i="32"/>
  <c r="H5720" i="32"/>
  <c r="H5726" i="32"/>
  <c r="H5733" i="32"/>
  <c r="H5746" i="32"/>
  <c r="H5753" i="32"/>
  <c r="H5758" i="32"/>
  <c r="H5765" i="32"/>
  <c r="H5772" i="32"/>
  <c r="H5777" i="32"/>
  <c r="H5784" i="32"/>
  <c r="H5790" i="32"/>
  <c r="H5804" i="32"/>
  <c r="H5809" i="32"/>
  <c r="H5816" i="32"/>
  <c r="H5822" i="32"/>
  <c r="H5828" i="32"/>
  <c r="H5835" i="32"/>
  <c r="H5847" i="32"/>
  <c r="H5853" i="32"/>
  <c r="H5860" i="32"/>
  <c r="H5868" i="32"/>
  <c r="H5873" i="32"/>
  <c r="H5880" i="32"/>
  <c r="H5886" i="32"/>
  <c r="H5893" i="32"/>
  <c r="H5900" i="32"/>
  <c r="H5905" i="32"/>
  <c r="H5912" i="32"/>
  <c r="H5918" i="32"/>
  <c r="H5932" i="32"/>
  <c r="H5938" i="32"/>
  <c r="H5944" i="32"/>
  <c r="H5955" i="32"/>
  <c r="H5961" i="32"/>
  <c r="H5973" i="32"/>
  <c r="H5984" i="32"/>
  <c r="H5989" i="32"/>
  <c r="H5994" i="32"/>
  <c r="H5999" i="32"/>
  <c r="H6003" i="32"/>
  <c r="H6012" i="32"/>
  <c r="H6019" i="32"/>
  <c r="H6028" i="32"/>
  <c r="H6039" i="32"/>
  <c r="H6044" i="32"/>
  <c r="H6050" i="32"/>
  <c r="H6055" i="32"/>
  <c r="H6060" i="32"/>
  <c r="H6066" i="32"/>
  <c r="H6071" i="32"/>
  <c r="H6076" i="32"/>
  <c r="H6082" i="32"/>
  <c r="H6087" i="32"/>
  <c r="H6092" i="32"/>
  <c r="H6097" i="32"/>
  <c r="H6117" i="32"/>
  <c r="H6122" i="32"/>
  <c r="H6126" i="32"/>
  <c r="H6136" i="32"/>
  <c r="H6140" i="32"/>
  <c r="H6146" i="32"/>
  <c r="H6152" i="32"/>
  <c r="H6157" i="32"/>
  <c r="H6163" i="32"/>
  <c r="H6176" i="32"/>
  <c r="H6186" i="32"/>
  <c r="H6197" i="32"/>
  <c r="H6206" i="32"/>
  <c r="H6216" i="32"/>
  <c r="H6220" i="32"/>
  <c r="H6226" i="32"/>
  <c r="H6231" i="32"/>
  <c r="H6240" i="32"/>
  <c r="H6250" i="32"/>
  <c r="H23" i="32"/>
  <c r="H34" i="32"/>
  <c r="H39" i="32"/>
  <c r="H50" i="32"/>
  <c r="H65" i="32"/>
  <c r="H80" i="32"/>
  <c r="H2736" i="32"/>
  <c r="H2968" i="32"/>
  <c r="H3043" i="32"/>
  <c r="H3195" i="32"/>
  <c r="H3245" i="32"/>
  <c r="H3290" i="32"/>
  <c r="H3306" i="32"/>
  <c r="H3370" i="32"/>
  <c r="H3433" i="32"/>
  <c r="H3462" i="32"/>
  <c r="H3485" i="32"/>
  <c r="H3553" i="32"/>
  <c r="H3618" i="32"/>
  <c r="H3659" i="32"/>
  <c r="H3690" i="32"/>
  <c r="H3722" i="32"/>
  <c r="H3740" i="32"/>
  <c r="H3770" i="32"/>
  <c r="H3785" i="32"/>
  <c r="H3806" i="32"/>
  <c r="H3825" i="32"/>
  <c r="H3845" i="32"/>
  <c r="H3854" i="32"/>
  <c r="H3867" i="32"/>
  <c r="H3881" i="32"/>
  <c r="H3894" i="32"/>
  <c r="H3909" i="32"/>
  <c r="H3923" i="32"/>
  <c r="H3938" i="32"/>
  <c r="H3952" i="32"/>
  <c r="H3971" i="32"/>
  <c r="H3987" i="32"/>
  <c r="H4000" i="32"/>
  <c r="H4012" i="32"/>
  <c r="H4024" i="32"/>
  <c r="H4037" i="32"/>
  <c r="H4056" i="32"/>
  <c r="H4074" i="32"/>
  <c r="H4091" i="32"/>
  <c r="H4104" i="32"/>
  <c r="H4121" i="32"/>
  <c r="H4130" i="32"/>
  <c r="H4167" i="32"/>
  <c r="H4182" i="32"/>
  <c r="H4201" i="32"/>
  <c r="H4219" i="32"/>
  <c r="H4232" i="32"/>
  <c r="H4256" i="32"/>
  <c r="H4270" i="32"/>
  <c r="H4306" i="32"/>
  <c r="H4341" i="32"/>
  <c r="H4356" i="32"/>
  <c r="H4384" i="32"/>
  <c r="H4394" i="32"/>
  <c r="H4423" i="32"/>
  <c r="H4433" i="32"/>
  <c r="H4476" i="32"/>
  <c r="H4484" i="32"/>
  <c r="H4497" i="32"/>
  <c r="H4507" i="32"/>
  <c r="H4519" i="32"/>
  <c r="H4547" i="32"/>
  <c r="H4561" i="32"/>
  <c r="H4570" i="32"/>
  <c r="H4578" i="32"/>
  <c r="H2841" i="32"/>
  <c r="H2985" i="32"/>
  <c r="H3217" i="32"/>
  <c r="H3265" i="32"/>
  <c r="H3300" i="32"/>
  <c r="H3350" i="32"/>
  <c r="H3385" i="32"/>
  <c r="H3499" i="32"/>
  <c r="H3535" i="32"/>
  <c r="H3571" i="32"/>
  <c r="H3593" i="32"/>
  <c r="H3631" i="32"/>
  <c r="H3676" i="32"/>
  <c r="H3710" i="32"/>
  <c r="H3730" i="32"/>
  <c r="H3754" i="32"/>
  <c r="H3775" i="32"/>
  <c r="H3795" i="32"/>
  <c r="H3818" i="32"/>
  <c r="H3837" i="32"/>
  <c r="H3849" i="32"/>
  <c r="H3868" i="32"/>
  <c r="H3900" i="32"/>
  <c r="H3915" i="32"/>
  <c r="H3927" i="32"/>
  <c r="H3941" i="32"/>
  <c r="H3957" i="32"/>
  <c r="H3979" i="32"/>
  <c r="H3993" i="32"/>
  <c r="H4018" i="32"/>
  <c r="H4030" i="32"/>
  <c r="H4043" i="32"/>
  <c r="H4061" i="32"/>
  <c r="H4081" i="32"/>
  <c r="H4094" i="32"/>
  <c r="H4110" i="32"/>
  <c r="H4124" i="32"/>
  <c r="H4138" i="32"/>
  <c r="H4157" i="32"/>
  <c r="H4187" i="32"/>
  <c r="H4206" i="32"/>
  <c r="H4225" i="32"/>
  <c r="H4235" i="32"/>
  <c r="H4253" i="32"/>
  <c r="H4262" i="32"/>
  <c r="H4288" i="32"/>
  <c r="H4311" i="32"/>
  <c r="H4335" i="32"/>
  <c r="H4365" i="32"/>
  <c r="H4389" i="32"/>
  <c r="H4400" i="32"/>
  <c r="H4411" i="32"/>
  <c r="H4424" i="32"/>
  <c r="H4438" i="32"/>
  <c r="H4448" i="32"/>
  <c r="H4466" i="32"/>
  <c r="H4487" i="32"/>
  <c r="H4501" i="32"/>
  <c r="H4535" i="32"/>
  <c r="H4543" i="32"/>
  <c r="H4549" i="32"/>
  <c r="H4564" i="32"/>
  <c r="H4573" i="32"/>
  <c r="H4595" i="32"/>
  <c r="H4624" i="32"/>
  <c r="H4631" i="32"/>
  <c r="H4664" i="32"/>
  <c r="H4671" i="32"/>
  <c r="H4681" i="32"/>
  <c r="H4691" i="32"/>
  <c r="H4699" i="32"/>
  <c r="H4747" i="32"/>
  <c r="H4761" i="32"/>
  <c r="H4769" i="32"/>
  <c r="H4776" i="32"/>
  <c r="H4783" i="32"/>
  <c r="H4797" i="32"/>
  <c r="H4803" i="32"/>
  <c r="H4817" i="32"/>
  <c r="H4825" i="32"/>
  <c r="H4832" i="32"/>
  <c r="H4840" i="32"/>
  <c r="H4853" i="32"/>
  <c r="H4865" i="32"/>
  <c r="H4870" i="32"/>
  <c r="H4876" i="32"/>
  <c r="H4882" i="32"/>
  <c r="H4888" i="32"/>
  <c r="H4895" i="32"/>
  <c r="H4906" i="32"/>
  <c r="H4913" i="32"/>
  <c r="H4918" i="32"/>
  <c r="H4953" i="32"/>
  <c r="H4970" i="32"/>
  <c r="H4976" i="32"/>
  <c r="H4981" i="32"/>
  <c r="H4992" i="32"/>
  <c r="H4998" i="32"/>
  <c r="H5003" i="32"/>
  <c r="H5016" i="32"/>
  <c r="H5021" i="32"/>
  <c r="H5027" i="32"/>
  <c r="H5039" i="32"/>
  <c r="H5072" i="32"/>
  <c r="H5077" i="32"/>
  <c r="H5095" i="32"/>
  <c r="H5106" i="32"/>
  <c r="H5122" i="32"/>
  <c r="H5140" i="32"/>
  <c r="H5158" i="32"/>
  <c r="H5162" i="32"/>
  <c r="H5180" i="32"/>
  <c r="H5186" i="32"/>
  <c r="H5192" i="32"/>
  <c r="H5197" i="32"/>
  <c r="H5222" i="32"/>
  <c r="H5239" i="32"/>
  <c r="H5257" i="32"/>
  <c r="H5263" i="32"/>
  <c r="H5271" i="32"/>
  <c r="H5279" i="32"/>
  <c r="H5287" i="32"/>
  <c r="H5294" i="32"/>
  <c r="H5300" i="32"/>
  <c r="H5308" i="32"/>
  <c r="H5314" i="32"/>
  <c r="H5322" i="32"/>
  <c r="H5328" i="32"/>
  <c r="H5335" i="32"/>
  <c r="H5342" i="32"/>
  <c r="H5348" i="32"/>
  <c r="H5355" i="32"/>
  <c r="H5361" i="32"/>
  <c r="H5368" i="32"/>
  <c r="H5375" i="32"/>
  <c r="H5382" i="32"/>
  <c r="H5389" i="32"/>
  <c r="H5395" i="32"/>
  <c r="H5402" i="32"/>
  <c r="H5408" i="32"/>
  <c r="H5422" i="32"/>
  <c r="H5428" i="32"/>
  <c r="H5435" i="32"/>
  <c r="H5441" i="32"/>
  <c r="H5448" i="32"/>
  <c r="H5455" i="32"/>
  <c r="H5462" i="32"/>
  <c r="H5468" i="32"/>
  <c r="H5474" i="32"/>
  <c r="H5481" i="32"/>
  <c r="H5488" i="32"/>
  <c r="H5502" i="32"/>
  <c r="H5528" i="32"/>
  <c r="H5535" i="32"/>
  <c r="H5541" i="32"/>
  <c r="H5547" i="32"/>
  <c r="H5553" i="32"/>
  <c r="H5559" i="32"/>
  <c r="H5566" i="32"/>
  <c r="H5571" i="32"/>
  <c r="H5578" i="32"/>
  <c r="H5584" i="32"/>
  <c r="H5590" i="32"/>
  <c r="H5596" i="32"/>
  <c r="H5602" i="32"/>
  <c r="H5609" i="32"/>
  <c r="H5615" i="32"/>
  <c r="H5621" i="32"/>
  <c r="H5628" i="32"/>
  <c r="H5633" i="32"/>
  <c r="H5640" i="32"/>
  <c r="H5646" i="32"/>
  <c r="H5651" i="32"/>
  <c r="H5664" i="32"/>
  <c r="H5669" i="32"/>
  <c r="H5676" i="32"/>
  <c r="H5681" i="32"/>
  <c r="H5687" i="32"/>
  <c r="H5693" i="32"/>
  <c r="H5699" i="32"/>
  <c r="H5706" i="32"/>
  <c r="H5712" i="32"/>
  <c r="H5717" i="32"/>
  <c r="H5724" i="32"/>
  <c r="H5730" i="32"/>
  <c r="H5738" i="32"/>
  <c r="H5744" i="32"/>
  <c r="H5750" i="32"/>
  <c r="H5762" i="32"/>
  <c r="H5770" i="32"/>
  <c r="H5775" i="32"/>
  <c r="H5781" i="32"/>
  <c r="H5788" i="32"/>
  <c r="H5794" i="32"/>
  <c r="H5801" i="32"/>
  <c r="H5807" i="32"/>
  <c r="H5813" i="32"/>
  <c r="H5820" i="32"/>
  <c r="H5825" i="32"/>
  <c r="H5833" i="32"/>
  <c r="H5851" i="32"/>
  <c r="H5857" i="32"/>
  <c r="H5865" i="32"/>
  <c r="H5871" i="32"/>
  <c r="H5877" i="32"/>
  <c r="H5884" i="32"/>
  <c r="H5890" i="32"/>
  <c r="H5898" i="32"/>
  <c r="H5903" i="32"/>
  <c r="H5909" i="32"/>
  <c r="H5916" i="32"/>
  <c r="H5922" i="32"/>
  <c r="H5929" i="32"/>
  <c r="H5942" i="32"/>
  <c r="H5947" i="32"/>
  <c r="H5959" i="32"/>
  <c r="H5965" i="32"/>
  <c r="H5970" i="32"/>
  <c r="H5982" i="32"/>
  <c r="H5987" i="32"/>
  <c r="H5992" i="32"/>
  <c r="H5997" i="32"/>
  <c r="H6001" i="32"/>
  <c r="H6017" i="32"/>
  <c r="H6022" i="32"/>
  <c r="H6037" i="32"/>
  <c r="H6048" i="32"/>
  <c r="H6054" i="32"/>
  <c r="H6064" i="32"/>
  <c r="H6074" i="32"/>
  <c r="H6080" i="32"/>
  <c r="H6109" i="32"/>
  <c r="H6115" i="32"/>
  <c r="H6120" i="32"/>
  <c r="H6124" i="32"/>
  <c r="H6134" i="32"/>
  <c r="H6144" i="32"/>
  <c r="H6150" i="32"/>
  <c r="H6155" i="32"/>
  <c r="H6160" i="32"/>
  <c r="H6170" i="32"/>
  <c r="H6175" i="32"/>
  <c r="H6180" i="32"/>
  <c r="H6185" i="32"/>
  <c r="H6189" i="32"/>
  <c r="H6195" i="32"/>
  <c r="H6209" i="32"/>
  <c r="H6214" i="32"/>
  <c r="H6219" i="32"/>
  <c r="H6239" i="32"/>
  <c r="H6244" i="32"/>
  <c r="H6249" i="32"/>
  <c r="H6253" i="32"/>
  <c r="H6259" i="32"/>
  <c r="H32" i="32"/>
  <c r="H37" i="32"/>
  <c r="H48" i="32"/>
  <c r="H58" i="32"/>
  <c r="H62" i="32"/>
  <c r="H68" i="32"/>
  <c r="H3211" i="32"/>
  <c r="H3292" i="32"/>
  <c r="H3323" i="32"/>
  <c r="H3374" i="32"/>
  <c r="H3471" i="32"/>
  <c r="H3562" i="32"/>
  <c r="H3682" i="32"/>
  <c r="H3810" i="32"/>
  <c r="H3865" i="32"/>
  <c r="H3888" i="32"/>
  <c r="H3910" i="32"/>
  <c r="H3939" i="32"/>
  <c r="H3970" i="32"/>
  <c r="H3999" i="32"/>
  <c r="H4019" i="32"/>
  <c r="H4042" i="32"/>
  <c r="H4075" i="32"/>
  <c r="H4105" i="32"/>
  <c r="H4134" i="32"/>
  <c r="H4158" i="32"/>
  <c r="H4181" i="32"/>
  <c r="H4211" i="32"/>
  <c r="H4265" i="32"/>
  <c r="H4303" i="32"/>
  <c r="H4319" i="32"/>
  <c r="H4399" i="32"/>
  <c r="H4420" i="32"/>
  <c r="H4488" i="32"/>
  <c r="H4511" i="32"/>
  <c r="H4534" i="32"/>
  <c r="H4551" i="32"/>
  <c r="H4563" i="32"/>
  <c r="H4596" i="32"/>
  <c r="H4619" i="32"/>
  <c r="H4639" i="32"/>
  <c r="H4647" i="32"/>
  <c r="H4683" i="32"/>
  <c r="H4697" i="32"/>
  <c r="H4730" i="32"/>
  <c r="H4738" i="32"/>
  <c r="H4749" i="32"/>
  <c r="H4767" i="32"/>
  <c r="H4787" i="32"/>
  <c r="H4808" i="32"/>
  <c r="H4816" i="32"/>
  <c r="H4839" i="32"/>
  <c r="H4848" i="32"/>
  <c r="H4862" i="32"/>
  <c r="H4869" i="32"/>
  <c r="H4879" i="32"/>
  <c r="H4887" i="32"/>
  <c r="H4904" i="32"/>
  <c r="H4921" i="32"/>
  <c r="H4929" i="32"/>
  <c r="H4935" i="32"/>
  <c r="H4951" i="32"/>
  <c r="H4958" i="32"/>
  <c r="H4965" i="32"/>
  <c r="H4973" i="32"/>
  <c r="H4988" i="32"/>
  <c r="H4995" i="32"/>
  <c r="H5026" i="32"/>
  <c r="H5034" i="32"/>
  <c r="H5048" i="32"/>
  <c r="H5055" i="32"/>
  <c r="H5067" i="32"/>
  <c r="H5075" i="32"/>
  <c r="H5082" i="32"/>
  <c r="H5090" i="32"/>
  <c r="H5103" i="32"/>
  <c r="H5112" i="32"/>
  <c r="H5118" i="32"/>
  <c r="H5127" i="32"/>
  <c r="H5135" i="32"/>
  <c r="H5150" i="32"/>
  <c r="H5173" i="32"/>
  <c r="H5191" i="32"/>
  <c r="H5199" i="32"/>
  <c r="H5212" i="32"/>
  <c r="H5225" i="32"/>
  <c r="H5254" i="32"/>
  <c r="H5264" i="32"/>
  <c r="H5275" i="32"/>
  <c r="H5285" i="32"/>
  <c r="H5295" i="32"/>
  <c r="H5305" i="32"/>
  <c r="H5313" i="32"/>
  <c r="H5325" i="32"/>
  <c r="H5336" i="32"/>
  <c r="H5345" i="32"/>
  <c r="H5353" i="32"/>
  <c r="H5362" i="32"/>
  <c r="H5373" i="32"/>
  <c r="H5381" i="32"/>
  <c r="H5392" i="32"/>
  <c r="H5400" i="32"/>
  <c r="H5412" i="32"/>
  <c r="H5420" i="32"/>
  <c r="H5430" i="32"/>
  <c r="H5447" i="32"/>
  <c r="H5467" i="32"/>
  <c r="H5476" i="32"/>
  <c r="H5486" i="32"/>
  <c r="H5495" i="32"/>
  <c r="H5505" i="32"/>
  <c r="H5514" i="32"/>
  <c r="H5530" i="32"/>
  <c r="H5563" i="32"/>
  <c r="H5572" i="32"/>
  <c r="H5583" i="32"/>
  <c r="H5594" i="32"/>
  <c r="H5603" i="32"/>
  <c r="H5613" i="32"/>
  <c r="H5620" i="32"/>
  <c r="H5631" i="32"/>
  <c r="H5639" i="32"/>
  <c r="H5657" i="32"/>
  <c r="H5663" i="32"/>
  <c r="H5673" i="32"/>
  <c r="H5682" i="32"/>
  <c r="H5698" i="32"/>
  <c r="H5707" i="32"/>
  <c r="H5716" i="32"/>
  <c r="H5727" i="32"/>
  <c r="H5737" i="32"/>
  <c r="H5747" i="32"/>
  <c r="H5756" i="32"/>
  <c r="H5764" i="32"/>
  <c r="H5774" i="32"/>
  <c r="H5782" i="32"/>
  <c r="H5793" i="32"/>
  <c r="H5802" i="32"/>
  <c r="H5810" i="32"/>
  <c r="H5819" i="32"/>
  <c r="H5829" i="32"/>
  <c r="H5837" i="32"/>
  <c r="H5843" i="32"/>
  <c r="H5859" i="32"/>
  <c r="H5869" i="32"/>
  <c r="H5888" i="32"/>
  <c r="H5899" i="32"/>
  <c r="H5907" i="32"/>
  <c r="H5917" i="32"/>
  <c r="H5926" i="32"/>
  <c r="H5935" i="32"/>
  <c r="H5943" i="32"/>
  <c r="H5950" i="32"/>
  <c r="H5957" i="32"/>
  <c r="H5964" i="32"/>
  <c r="H5972" i="32"/>
  <c r="H5995" i="32"/>
  <c r="H6002" i="32"/>
  <c r="H6014" i="32"/>
  <c r="H6023" i="32"/>
  <c r="H6027" i="32"/>
  <c r="H6033" i="32"/>
  <c r="H6040" i="32"/>
  <c r="H6046" i="32"/>
  <c r="H6053" i="32"/>
  <c r="H6061" i="32"/>
  <c r="H6068" i="32"/>
  <c r="H6075" i="32"/>
  <c r="H6083" i="32"/>
  <c r="H6089" i="32"/>
  <c r="H6095" i="32"/>
  <c r="H6111" i="32"/>
  <c r="H6118" i="32"/>
  <c r="H6125" i="32"/>
  <c r="H6131" i="32"/>
  <c r="H6137" i="32"/>
  <c r="H6161" i="32"/>
  <c r="H6167" i="32"/>
  <c r="H6172" i="32"/>
  <c r="H6187" i="32"/>
  <c r="H6193" i="32"/>
  <c r="H6200" i="32"/>
  <c r="H6204" i="32"/>
  <c r="H6212" i="32"/>
  <c r="H6227" i="32"/>
  <c r="H6233" i="32"/>
  <c r="H6237" i="32"/>
  <c r="H6252" i="32"/>
  <c r="H6260" i="32"/>
  <c r="H36" i="32"/>
  <c r="H49" i="32"/>
  <c r="H55" i="32"/>
  <c r="H81" i="32"/>
  <c r="H86" i="32"/>
  <c r="H92" i="32"/>
  <c r="H104" i="32"/>
  <c r="H109" i="32"/>
  <c r="H121" i="32"/>
  <c r="H126" i="32"/>
  <c r="H137" i="32"/>
  <c r="H152" i="32"/>
  <c r="H157" i="32"/>
  <c r="H167" i="32"/>
  <c r="H183" i="32"/>
  <c r="H188" i="32"/>
  <c r="H194" i="32"/>
  <c r="H198" i="32"/>
  <c r="H203" i="32"/>
  <c r="H208" i="32"/>
  <c r="H214" i="32"/>
  <c r="H220" i="32"/>
  <c r="H226" i="32"/>
  <c r="H232" i="32"/>
  <c r="H237" i="32"/>
  <c r="H249" i="32"/>
  <c r="H254" i="32"/>
  <c r="H264" i="32"/>
  <c r="H279" i="32"/>
  <c r="H291" i="32"/>
  <c r="H296" i="32"/>
  <c r="H301" i="32"/>
  <c r="H307" i="32"/>
  <c r="H311" i="32"/>
  <c r="H323" i="32"/>
  <c r="H327" i="32"/>
  <c r="H343" i="32"/>
  <c r="H359" i="32"/>
  <c r="H364" i="32"/>
  <c r="H369" i="32"/>
  <c r="H384" i="32"/>
  <c r="H389" i="32"/>
  <c r="H395" i="32"/>
  <c r="H427" i="32"/>
  <c r="H2931" i="32"/>
  <c r="H3085" i="32"/>
  <c r="H3150" i="32"/>
  <c r="H3301" i="32"/>
  <c r="H3336" i="32"/>
  <c r="H3387" i="32"/>
  <c r="H3476" i="32"/>
  <c r="H3576" i="32"/>
  <c r="H3633" i="32"/>
  <c r="H3698" i="32"/>
  <c r="H3819" i="32"/>
  <c r="H3869" i="32"/>
  <c r="H3918" i="32"/>
  <c r="H3945" i="32"/>
  <c r="H3977" i="32"/>
  <c r="H4023" i="32"/>
  <c r="H4054" i="32"/>
  <c r="H4086" i="32"/>
  <c r="H4111" i="32"/>
  <c r="H4140" i="32"/>
  <c r="H4161" i="32"/>
  <c r="H4190" i="32"/>
  <c r="H4222" i="32"/>
  <c r="H4274" i="32"/>
  <c r="H4308" i="32"/>
  <c r="H4363" i="32"/>
  <c r="H4405" i="32"/>
  <c r="H4425" i="32"/>
  <c r="H4479" i="32"/>
  <c r="H4515" i="32"/>
  <c r="H4529" i="32"/>
  <c r="H4540" i="32"/>
  <c r="H4583" i="32"/>
  <c r="H4589" i="32"/>
  <c r="H4601" i="32"/>
  <c r="H4610" i="32"/>
  <c r="H4622" i="32"/>
  <c r="H4649" i="32"/>
  <c r="H4659" i="32"/>
  <c r="H4714" i="32"/>
  <c r="H4732" i="32"/>
  <c r="H4751" i="32"/>
  <c r="H4758" i="32"/>
  <c r="H4770" i="32"/>
  <c r="H4780" i="32"/>
  <c r="H4829" i="32"/>
  <c r="H4864" i="32"/>
  <c r="H4881" i="32"/>
  <c r="H4899" i="32"/>
  <c r="H4905" i="32"/>
  <c r="H4922" i="32"/>
  <c r="H4930" i="32"/>
  <c r="H4944" i="32"/>
  <c r="H4960" i="32"/>
  <c r="H4975" i="32"/>
  <c r="H4990" i="32"/>
  <c r="H5013" i="32"/>
  <c r="H5029" i="32"/>
  <c r="H5036" i="32"/>
  <c r="H5042" i="32"/>
  <c r="H5056" i="32"/>
  <c r="H5069" i="32"/>
  <c r="H5076" i="32"/>
  <c r="H5084" i="32"/>
  <c r="H5098" i="32"/>
  <c r="H5119" i="32"/>
  <c r="H5128" i="32"/>
  <c r="H5145" i="32"/>
  <c r="H5161" i="32"/>
  <c r="H5167" i="32"/>
  <c r="H5183" i="32"/>
  <c r="H5201" i="32"/>
  <c r="H5207" i="32"/>
  <c r="H5219" i="32"/>
  <c r="H5242" i="32"/>
  <c r="H5248" i="32"/>
  <c r="H5258" i="32"/>
  <c r="H5266" i="32"/>
  <c r="H5278" i="32"/>
  <c r="H5288" i="32"/>
  <c r="H5297" i="32"/>
  <c r="H5307" i="32"/>
  <c r="H5316" i="32"/>
  <c r="H5327" i="32"/>
  <c r="H5347" i="32"/>
  <c r="H5356" i="32"/>
  <c r="H5365" i="32"/>
  <c r="H5385" i="32"/>
  <c r="H5393" i="32"/>
  <c r="H5403" i="32"/>
  <c r="H5414" i="32"/>
  <c r="H5423" i="32"/>
  <c r="H5431" i="32"/>
  <c r="H5440" i="32"/>
  <c r="H5450" i="32"/>
  <c r="H5459" i="32"/>
  <c r="H5470" i="32"/>
  <c r="H5489" i="32"/>
  <c r="H5498" i="32"/>
  <c r="H5507" i="32"/>
  <c r="H5515" i="32"/>
  <c r="H5522" i="32"/>
  <c r="H5533" i="32"/>
  <c r="H5540" i="32"/>
  <c r="H5549" i="32"/>
  <c r="H5556" i="32"/>
  <c r="H5565" i="32"/>
  <c r="H5575" i="32"/>
  <c r="H5597" i="32"/>
  <c r="H5606" i="32"/>
  <c r="H5623" i="32"/>
  <c r="H5642" i="32"/>
  <c r="H5650" i="32"/>
  <c r="H5675" i="32"/>
  <c r="H5684" i="32"/>
  <c r="H5692" i="32"/>
  <c r="H5700" i="32"/>
  <c r="H5709" i="32"/>
  <c r="H5718" i="32"/>
  <c r="H5729" i="32"/>
  <c r="H5740" i="32"/>
  <c r="H5749" i="32"/>
  <c r="H5757" i="32"/>
  <c r="H5767" i="32"/>
  <c r="H5776" i="32"/>
  <c r="H5785" i="32"/>
  <c r="H5796" i="32"/>
  <c r="H5812" i="32"/>
  <c r="H5831" i="32"/>
  <c r="H2949" i="32"/>
  <c r="H3104" i="32"/>
  <c r="H3169" i="32"/>
  <c r="H3255" i="32"/>
  <c r="H3308" i="32"/>
  <c r="H3352" i="32"/>
  <c r="H3488" i="32"/>
  <c r="H3538" i="32"/>
  <c r="H3583" i="32"/>
  <c r="H3668" i="32"/>
  <c r="H3718" i="32"/>
  <c r="H3761" i="32"/>
  <c r="H3796" i="32"/>
  <c r="H3830" i="32"/>
  <c r="H3859" i="32"/>
  <c r="H3882" i="32"/>
  <c r="H3901" i="32"/>
  <c r="H3929" i="32"/>
  <c r="H3956" i="32"/>
  <c r="H3988" i="32"/>
  <c r="H4031" i="32"/>
  <c r="H4062" i="32"/>
  <c r="H4095" i="32"/>
  <c r="H4123" i="32"/>
  <c r="H4204" i="32"/>
  <c r="H4279" i="32"/>
  <c r="H4329" i="32"/>
  <c r="H4435" i="32"/>
  <c r="H4452" i="32"/>
  <c r="H4462" i="32"/>
  <c r="H4506" i="32"/>
  <c r="H4523" i="32"/>
  <c r="H4544" i="32"/>
  <c r="H4557" i="32"/>
  <c r="H4575" i="32"/>
  <c r="H4603" i="32"/>
  <c r="H4628" i="32"/>
  <c r="H4637" i="32"/>
  <c r="H4643" i="32"/>
  <c r="H4666" i="32"/>
  <c r="H4692" i="32"/>
  <c r="H4708" i="32"/>
  <c r="H4718" i="32"/>
  <c r="H4773" i="32"/>
  <c r="H4805" i="32"/>
  <c r="H4823" i="32"/>
  <c r="H4834" i="32"/>
  <c r="H4845" i="32"/>
  <c r="H4874" i="32"/>
  <c r="H4892" i="32"/>
  <c r="H4901" i="32"/>
  <c r="H4919" i="32"/>
  <c r="H4925" i="32"/>
  <c r="H4933" i="32"/>
  <c r="H4947" i="32"/>
  <c r="H4956" i="32"/>
  <c r="H4962" i="32"/>
  <c r="H4971" i="32"/>
  <c r="H4978" i="32"/>
  <c r="H4986" i="32"/>
  <c r="H5000" i="32"/>
  <c r="H5009" i="32"/>
  <c r="H5017" i="32"/>
  <c r="H5032" i="32"/>
  <c r="H5044" i="32"/>
  <c r="H5065" i="32"/>
  <c r="H5087" i="32"/>
  <c r="H5101" i="32"/>
  <c r="H5110" i="32"/>
  <c r="H5115" i="32"/>
  <c r="H5123" i="32"/>
  <c r="H5131" i="32"/>
  <c r="H5139" i="32"/>
  <c r="H5187" i="32"/>
  <c r="H5196" i="32"/>
  <c r="H5209" i="32"/>
  <c r="H5237" i="32"/>
  <c r="H5245" i="32"/>
  <c r="H5250" i="32"/>
  <c r="H5261" i="32"/>
  <c r="H5270" i="32"/>
  <c r="H5291" i="32"/>
  <c r="H5301" i="32"/>
  <c r="H5320" i="32"/>
  <c r="H5332" i="32"/>
  <c r="H5341" i="32"/>
  <c r="H5359" i="32"/>
  <c r="H5369" i="32"/>
  <c r="H5378" i="32"/>
  <c r="H5388" i="32"/>
  <c r="H5397" i="32"/>
  <c r="H5407" i="32"/>
  <c r="H5416" i="32"/>
  <c r="H5426" i="32"/>
  <c r="H5434" i="32"/>
  <c r="H5443" i="32"/>
  <c r="H5454" i="32"/>
  <c r="H5463" i="32"/>
  <c r="H5472" i="32"/>
  <c r="H5482" i="32"/>
  <c r="H5493" i="32"/>
  <c r="H5501" i="32"/>
  <c r="H5511" i="32"/>
  <c r="H5526" i="32"/>
  <c r="H5536" i="32"/>
  <c r="H5544" i="32"/>
  <c r="H5552" i="32"/>
  <c r="H5560" i="32"/>
  <c r="H5569" i="32"/>
  <c r="H5579" i="32"/>
  <c r="H5589" i="32"/>
  <c r="H5599" i="32"/>
  <c r="H5610" i="32"/>
  <c r="H5618" i="32"/>
  <c r="H5627" i="32"/>
  <c r="H5636" i="32"/>
  <c r="H5644" i="32"/>
  <c r="H5653" i="32"/>
  <c r="H5679" i="32"/>
  <c r="H5686" i="32"/>
  <c r="H5695" i="32"/>
  <c r="H5703" i="32"/>
  <c r="H5713" i="32"/>
  <c r="H5722" i="32"/>
  <c r="H5734" i="32"/>
  <c r="H5742" i="32"/>
  <c r="H5754" i="32"/>
  <c r="H5760" i="32"/>
  <c r="H5771" i="32"/>
  <c r="H5779" i="32"/>
  <c r="H5789" i="32"/>
  <c r="H5798" i="32"/>
  <c r="H5815" i="32"/>
  <c r="H5834" i="32"/>
  <c r="H5848" i="32"/>
  <c r="H5856" i="32"/>
  <c r="H5866" i="32"/>
  <c r="H5874" i="32"/>
  <c r="H5883" i="32"/>
  <c r="H5895" i="32"/>
  <c r="H5904" i="32"/>
  <c r="H5913" i="32"/>
  <c r="H5924" i="32"/>
  <c r="H5933" i="32"/>
  <c r="H5940" i="32"/>
  <c r="H5948" i="32"/>
  <c r="H5953" i="32"/>
  <c r="H5962" i="32"/>
  <c r="H5968" i="32"/>
  <c r="H5991" i="32"/>
  <c r="H6006" i="32"/>
  <c r="H6026" i="32"/>
  <c r="H6031" i="32"/>
  <c r="H6036" i="32"/>
  <c r="H6043" i="32"/>
  <c r="H6058" i="32"/>
  <c r="H6081" i="32"/>
  <c r="H6086" i="32"/>
  <c r="H6093" i="32"/>
  <c r="H6103" i="32"/>
  <c r="H6107" i="32"/>
  <c r="H6129" i="32"/>
  <c r="H6135" i="32"/>
  <c r="H6141" i="32"/>
  <c r="H6148" i="32"/>
  <c r="H6158" i="32"/>
  <c r="H6171" i="32"/>
  <c r="H6177" i="32"/>
  <c r="H6183" i="32"/>
  <c r="H6198" i="32"/>
  <c r="H6203" i="32"/>
  <c r="H3142" i="32"/>
  <c r="H3515" i="32"/>
  <c r="H3609" i="32"/>
  <c r="H3715" i="32"/>
  <c r="H3776" i="32"/>
  <c r="H3839" i="32"/>
  <c r="H3878" i="32"/>
  <c r="H3958" i="32"/>
  <c r="H4007" i="32"/>
  <c r="H4033" i="32"/>
  <c r="H4089" i="32"/>
  <c r="H4137" i="32"/>
  <c r="H4223" i="32"/>
  <c r="H4250" i="32"/>
  <c r="H4343" i="32"/>
  <c r="H4370" i="32"/>
  <c r="H4402" i="32"/>
  <c r="H4443" i="32"/>
  <c r="H4457" i="32"/>
  <c r="H4537" i="32"/>
  <c r="H4584" i="32"/>
  <c r="H4615" i="32"/>
  <c r="H4638" i="32"/>
  <c r="H4650" i="32"/>
  <c r="H4667" i="32"/>
  <c r="H4703" i="32"/>
  <c r="H4760" i="32"/>
  <c r="H4791" i="32"/>
  <c r="H4807" i="32"/>
  <c r="H4818" i="32"/>
  <c r="H4836" i="32"/>
  <c r="H4852" i="32"/>
  <c r="H4886" i="32"/>
  <c r="H4927" i="32"/>
  <c r="H4939" i="32"/>
  <c r="H4952" i="32"/>
  <c r="H4979" i="32"/>
  <c r="H5020" i="32"/>
  <c r="H5031" i="32"/>
  <c r="H5043" i="32"/>
  <c r="H5064" i="32"/>
  <c r="H5078" i="32"/>
  <c r="H5126" i="32"/>
  <c r="H5153" i="32"/>
  <c r="H5165" i="32"/>
  <c r="H5175" i="32"/>
  <c r="H5189" i="32"/>
  <c r="H5203" i="32"/>
  <c r="H5221" i="32"/>
  <c r="H5241" i="32"/>
  <c r="H5255" i="32"/>
  <c r="H5272" i="32"/>
  <c r="H5289" i="32"/>
  <c r="H5304" i="32"/>
  <c r="H5318" i="32"/>
  <c r="H5334" i="32"/>
  <c r="H5349" i="32"/>
  <c r="H5360" i="32"/>
  <c r="H5390" i="32"/>
  <c r="H5406" i="32"/>
  <c r="H5425" i="32"/>
  <c r="H5439" i="32"/>
  <c r="H5458" i="32"/>
  <c r="H5475" i="32"/>
  <c r="H5491" i="32"/>
  <c r="H5518" i="32"/>
  <c r="H5529" i="32"/>
  <c r="H5545" i="32"/>
  <c r="H5561" i="32"/>
  <c r="H5576" i="32"/>
  <c r="H5591" i="32"/>
  <c r="H5607" i="32"/>
  <c r="H5619" i="32"/>
  <c r="H5634" i="32"/>
  <c r="H5649" i="32"/>
  <c r="H5670" i="32"/>
  <c r="H5685" i="32"/>
  <c r="H5704" i="32"/>
  <c r="H5721" i="32"/>
  <c r="H5739" i="32"/>
  <c r="H5773" i="32"/>
  <c r="H5791" i="32"/>
  <c r="H5805" i="32"/>
  <c r="H5818" i="32"/>
  <c r="H5830" i="32"/>
  <c r="H5840" i="32"/>
  <c r="H5849" i="32"/>
  <c r="H5862" i="32"/>
  <c r="H5885" i="32"/>
  <c r="H5911" i="32"/>
  <c r="H5927" i="32"/>
  <c r="H5939" i="32"/>
  <c r="H5969" i="32"/>
  <c r="H5978" i="32"/>
  <c r="H5986" i="32"/>
  <c r="H6005" i="32"/>
  <c r="H6011" i="32"/>
  <c r="H6024" i="32"/>
  <c r="H6052" i="32"/>
  <c r="H6065" i="32"/>
  <c r="H6073" i="32"/>
  <c r="H6094" i="32"/>
  <c r="H6106" i="32"/>
  <c r="H6123" i="32"/>
  <c r="H6133" i="32"/>
  <c r="H6154" i="32"/>
  <c r="H6174" i="32"/>
  <c r="H6182" i="32"/>
  <c r="H6192" i="32"/>
  <c r="H6202" i="32"/>
  <c r="H6221" i="32"/>
  <c r="H6228" i="32"/>
  <c r="H6235" i="32"/>
  <c r="H6245" i="32"/>
  <c r="H24" i="32"/>
  <c r="H29" i="32"/>
  <c r="H60" i="32"/>
  <c r="H69" i="32"/>
  <c r="H74" i="32"/>
  <c r="H79" i="32"/>
  <c r="H87" i="32"/>
  <c r="H94" i="32"/>
  <c r="H107" i="32"/>
  <c r="H115" i="32"/>
  <c r="H120" i="32"/>
  <c r="H139" i="32"/>
  <c r="H145" i="32"/>
  <c r="H150" i="32"/>
  <c r="H168" i="32"/>
  <c r="H173" i="32"/>
  <c r="H179" i="32"/>
  <c r="H196" i="32"/>
  <c r="H201" i="32"/>
  <c r="H207" i="32"/>
  <c r="H216" i="32"/>
  <c r="H223" i="32"/>
  <c r="H230" i="32"/>
  <c r="H244" i="32"/>
  <c r="H256" i="32"/>
  <c r="H268" i="32"/>
  <c r="H274" i="32"/>
  <c r="H298" i="32"/>
  <c r="H304" i="32"/>
  <c r="H315" i="32"/>
  <c r="H322" i="32"/>
  <c r="H344" i="32"/>
  <c r="H349" i="32"/>
  <c r="H355" i="32"/>
  <c r="H361" i="32"/>
  <c r="H373" i="32"/>
  <c r="H378" i="32"/>
  <c r="H390" i="32"/>
  <c r="H397" i="32"/>
  <c r="H408" i="32"/>
  <c r="H414" i="32"/>
  <c r="H419" i="32"/>
  <c r="H436" i="32"/>
  <c r="H441" i="32"/>
  <c r="H453" i="32"/>
  <c r="H467" i="32"/>
  <c r="H477" i="32"/>
  <c r="H483" i="32"/>
  <c r="H489" i="32"/>
  <c r="H495" i="32"/>
  <c r="H501" i="32"/>
  <c r="H511" i="32"/>
  <c r="H516" i="32"/>
  <c r="H521" i="32"/>
  <c r="H531" i="32"/>
  <c r="H536" i="32"/>
  <c r="H541" i="32"/>
  <c r="H545" i="32"/>
  <c r="H551" i="32"/>
  <c r="H556" i="32"/>
  <c r="H562" i="32"/>
  <c r="H573" i="32"/>
  <c r="H578" i="32"/>
  <c r="H583" i="32"/>
  <c r="H589" i="32"/>
  <c r="H593" i="32"/>
  <c r="H599" i="32"/>
  <c r="H608" i="32"/>
  <c r="H619" i="32"/>
  <c r="H624" i="32"/>
  <c r="H630" i="32"/>
  <c r="H636" i="32"/>
  <c r="H641" i="32"/>
  <c r="H662" i="32"/>
  <c r="H666" i="32"/>
  <c r="H671" i="32"/>
  <c r="H676" i="32"/>
  <c r="H681" i="32"/>
  <c r="H687" i="32"/>
  <c r="H692" i="32"/>
  <c r="H697" i="32"/>
  <c r="H703" i="32"/>
  <c r="H708" i="32"/>
  <c r="H713" i="32"/>
  <c r="H724" i="32"/>
  <c r="H743" i="32"/>
  <c r="H748" i="32"/>
  <c r="H753" i="32"/>
  <c r="H759" i="32"/>
  <c r="H768" i="32"/>
  <c r="H774" i="32"/>
  <c r="H779" i="32"/>
  <c r="H804" i="32"/>
  <c r="H818" i="32"/>
  <c r="H828" i="32"/>
  <c r="H833" i="32"/>
  <c r="H843" i="32"/>
  <c r="H858" i="32"/>
  <c r="H863" i="32"/>
  <c r="H872" i="32"/>
  <c r="H887" i="32"/>
  <c r="H896" i="32"/>
  <c r="H901" i="32"/>
  <c r="H905" i="32"/>
  <c r="H920" i="32"/>
  <c r="H925" i="32"/>
  <c r="H935" i="32"/>
  <c r="H944" i="32"/>
  <c r="H949" i="32"/>
  <c r="H959" i="32"/>
  <c r="H964" i="32"/>
  <c r="H968" i="32"/>
  <c r="H973" i="32"/>
  <c r="H992" i="32"/>
  <c r="H997" i="32"/>
  <c r="H1003" i="32"/>
  <c r="H1017" i="32"/>
  <c r="H1028" i="32"/>
  <c r="H1032" i="32"/>
  <c r="H1037" i="32"/>
  <c r="H1041" i="32"/>
  <c r="H1046" i="32"/>
  <c r="H1050" i="32"/>
  <c r="H1055" i="32"/>
  <c r="H1071" i="32"/>
  <c r="H1075" i="32"/>
  <c r="H1080" i="32"/>
  <c r="H1085" i="32"/>
  <c r="H1090" i="32"/>
  <c r="H1095" i="32"/>
  <c r="H1100" i="32"/>
  <c r="H1105" i="32"/>
  <c r="H1110" i="32"/>
  <c r="H1114" i="32"/>
  <c r="H1119" i="32"/>
  <c r="H1139" i="32"/>
  <c r="H1149" i="32"/>
  <c r="H1154" i="32"/>
  <c r="H1170" i="32"/>
  <c r="H1175" i="32"/>
  <c r="H1194" i="32"/>
  <c r="H1204" i="32"/>
  <c r="H1209" i="32"/>
  <c r="H1214" i="32"/>
  <c r="H1218" i="32"/>
  <c r="H1223" i="32"/>
  <c r="H1228" i="32"/>
  <c r="H1232" i="32"/>
  <c r="H1238" i="32"/>
  <c r="H1247" i="32"/>
  <c r="H1251" i="32"/>
  <c r="H1267" i="32"/>
  <c r="H2686" i="32"/>
  <c r="H2958" i="32"/>
  <c r="H3166" i="32"/>
  <c r="H3314" i="32"/>
  <c r="H3449" i="32"/>
  <c r="H3723" i="32"/>
  <c r="H3847" i="32"/>
  <c r="H3885" i="32"/>
  <c r="H3913" i="32"/>
  <c r="H3963" i="32"/>
  <c r="H4009" i="32"/>
  <c r="H4036" i="32"/>
  <c r="H4147" i="32"/>
  <c r="H4171" i="32"/>
  <c r="H4227" i="32"/>
  <c r="H4298" i="32"/>
  <c r="H4320" i="32"/>
  <c r="H4371" i="32"/>
  <c r="H4407" i="32"/>
  <c r="H4524" i="32"/>
  <c r="H4542" i="32"/>
  <c r="H4568" i="32"/>
  <c r="H4616" i="32"/>
  <c r="H4670" i="32"/>
  <c r="H4709" i="32"/>
  <c r="H4724" i="32"/>
  <c r="H4762" i="32"/>
  <c r="H4809" i="32"/>
  <c r="H4841" i="32"/>
  <c r="H4860" i="32"/>
  <c r="H4873" i="32"/>
  <c r="H4890" i="32"/>
  <c r="H4902" i="32"/>
  <c r="H4966" i="32"/>
  <c r="H4982" i="32"/>
  <c r="H5007" i="32"/>
  <c r="H5057" i="32"/>
  <c r="H5093" i="32"/>
  <c r="H5102" i="32"/>
  <c r="H5141" i="32"/>
  <c r="H5166" i="32"/>
  <c r="H5230" i="32"/>
  <c r="H5243" i="32"/>
  <c r="H5259" i="32"/>
  <c r="H5273" i="32"/>
  <c r="H5306" i="32"/>
  <c r="H5319" i="32"/>
  <c r="H5337" i="32"/>
  <c r="H5350" i="32"/>
  <c r="H5376" i="32"/>
  <c r="H5409" i="32"/>
  <c r="H5427" i="32"/>
  <c r="H5442" i="32"/>
  <c r="H5460" i="32"/>
  <c r="H5478" i="32"/>
  <c r="H5492" i="32"/>
  <c r="H5506" i="32"/>
  <c r="H5532" i="32"/>
  <c r="H5546" i="32"/>
  <c r="H5577" i="32"/>
  <c r="H5593" i="32"/>
  <c r="H5608" i="32"/>
  <c r="H5622" i="32"/>
  <c r="H5652" i="32"/>
  <c r="H5661" i="32"/>
  <c r="H5671" i="32"/>
  <c r="H5688" i="32"/>
  <c r="H5705" i="32"/>
  <c r="H5723" i="32"/>
  <c r="H5741" i="32"/>
  <c r="H5792" i="32"/>
  <c r="H5806" i="32"/>
  <c r="H5821" i="32"/>
  <c r="H5832" i="32"/>
  <c r="H5850" i="32"/>
  <c r="H5863" i="32"/>
  <c r="H5875" i="32"/>
  <c r="H5887" i="32"/>
  <c r="H5901" i="32"/>
  <c r="H5914" i="32"/>
  <c r="H5928" i="32"/>
  <c r="H5941" i="32"/>
  <c r="H5960" i="32"/>
  <c r="H5971" i="32"/>
  <c r="H5998" i="32"/>
  <c r="H6007" i="32"/>
  <c r="H6013" i="32"/>
  <c r="H6034" i="32"/>
  <c r="H6045" i="32"/>
  <c r="H6077" i="32"/>
  <c r="H6085" i="32"/>
  <c r="H6101" i="32"/>
  <c r="H6116" i="32"/>
  <c r="H6156" i="32"/>
  <c r="H6166" i="32"/>
  <c r="H6184" i="32"/>
  <c r="H6194" i="32"/>
  <c r="H6213" i="32"/>
  <c r="H6222" i="32"/>
  <c r="H6229" i="32"/>
  <c r="H6254" i="32"/>
  <c r="H40" i="32"/>
  <c r="H45" i="32"/>
  <c r="H53" i="32"/>
  <c r="H61" i="32"/>
  <c r="H82" i="32"/>
  <c r="H88" i="32"/>
  <c r="H95" i="32"/>
  <c r="H101" i="32"/>
  <c r="H108" i="32"/>
  <c r="H122" i="32"/>
  <c r="H127" i="32"/>
  <c r="H133" i="32"/>
  <c r="H146" i="32"/>
  <c r="H151" i="32"/>
  <c r="H163" i="32"/>
  <c r="H174" i="32"/>
  <c r="H185" i="32"/>
  <c r="H190" i="32"/>
  <c r="H202" i="32"/>
  <c r="H209" i="32"/>
  <c r="H224" i="32"/>
  <c r="H231" i="32"/>
  <c r="H238" i="32"/>
  <c r="H251" i="32"/>
  <c r="H257" i="32"/>
  <c r="H262" i="32"/>
  <c r="H280" i="32"/>
  <c r="H285" i="32"/>
  <c r="H292" i="32"/>
  <c r="H305" i="32"/>
  <c r="H310" i="32"/>
  <c r="H316" i="32"/>
  <c r="H328" i="32"/>
  <c r="H333" i="32"/>
  <c r="H339" i="32"/>
  <c r="H350" i="32"/>
  <c r="H368" i="32"/>
  <c r="H374" i="32"/>
  <c r="H398" i="32"/>
  <c r="H403" i="32"/>
  <c r="H420" i="32"/>
  <c r="H425" i="32"/>
  <c r="H431" i="32"/>
  <c r="H437" i="32"/>
  <c r="H447" i="32"/>
  <c r="H454" i="32"/>
  <c r="H458" i="32"/>
  <c r="H463" i="32"/>
  <c r="H468" i="32"/>
  <c r="H473" i="32"/>
  <c r="H478" i="32"/>
  <c r="H484" i="32"/>
  <c r="H490" i="32"/>
  <c r="H506" i="32"/>
  <c r="H517" i="32"/>
  <c r="H527" i="32"/>
  <c r="H532" i="32"/>
  <c r="H557" i="32"/>
  <c r="H563" i="32"/>
  <c r="H568" i="32"/>
  <c r="H579" i="32"/>
  <c r="H594" i="32"/>
  <c r="H604" i="32"/>
  <c r="H614" i="32"/>
  <c r="H631" i="32"/>
  <c r="H637" i="32"/>
  <c r="H642" i="32"/>
  <c r="H647" i="32"/>
  <c r="H652" i="32"/>
  <c r="H657" i="32"/>
  <c r="H667" i="32"/>
  <c r="H677" i="32"/>
  <c r="H682" i="32"/>
  <c r="H693" i="32"/>
  <c r="H698" i="32"/>
  <c r="H709" i="32"/>
  <c r="H719" i="32"/>
  <c r="H725" i="32"/>
  <c r="H729" i="32"/>
  <c r="H734" i="32"/>
  <c r="H738" i="32"/>
  <c r="H749" i="32"/>
  <c r="H764" i="32"/>
  <c r="H769" i="32"/>
  <c r="H784" i="32"/>
  <c r="H790" i="32"/>
  <c r="H794" i="32"/>
  <c r="H799" i="32"/>
  <c r="H805" i="32"/>
  <c r="H809" i="32"/>
  <c r="H814" i="32"/>
  <c r="H819" i="32"/>
  <c r="H824" i="32"/>
  <c r="H829" i="32"/>
  <c r="H839" i="32"/>
  <c r="H848" i="32"/>
  <c r="H854" i="32"/>
  <c r="H859" i="32"/>
  <c r="H868" i="32"/>
  <c r="H878" i="32"/>
  <c r="H882" i="32"/>
  <c r="H892" i="32"/>
  <c r="H906" i="32"/>
  <c r="H911" i="32"/>
  <c r="H916" i="32"/>
  <c r="H930" i="32"/>
  <c r="H940" i="32"/>
  <c r="H954" i="32"/>
  <c r="H969" i="32"/>
  <c r="H978" i="32"/>
  <c r="H983" i="32"/>
  <c r="H987" i="32"/>
  <c r="H998" i="32"/>
  <c r="H1004" i="32"/>
  <c r="H1008" i="32"/>
  <c r="H1013" i="32"/>
  <c r="H1023" i="32"/>
  <c r="H1056" i="32"/>
  <c r="H1061" i="32"/>
  <c r="H1066" i="32"/>
  <c r="H1076" i="32"/>
  <c r="H1086" i="32"/>
  <c r="H1101" i="32"/>
  <c r="H1120" i="32"/>
  <c r="H1125" i="32"/>
  <c r="H1130" i="32"/>
  <c r="H1135" i="32"/>
  <c r="H1140" i="32"/>
  <c r="H1145" i="32"/>
  <c r="H1155" i="32"/>
  <c r="H1161" i="32"/>
  <c r="H1166" i="32"/>
  <c r="H1176" i="32"/>
  <c r="H1181" i="32"/>
  <c r="H1185" i="32"/>
  <c r="H1190" i="32"/>
  <c r="H1199" i="32"/>
  <c r="H1205" i="32"/>
  <c r="H1210" i="32"/>
  <c r="H1233" i="32"/>
  <c r="H1243" i="32"/>
  <c r="H1252" i="32"/>
  <c r="H1258" i="32"/>
  <c r="H1263" i="32"/>
  <c r="H1268" i="32"/>
  <c r="H1273" i="32"/>
  <c r="H1278" i="32"/>
  <c r="H2700" i="32"/>
  <c r="H2980" i="32"/>
  <c r="H3198" i="32"/>
  <c r="H3402" i="32"/>
  <c r="H3453" i="32"/>
  <c r="H3528" i="32"/>
  <c r="H3638" i="32"/>
  <c r="H3733" i="32"/>
  <c r="H3784" i="32"/>
  <c r="H3920" i="32"/>
  <c r="H3974" i="32"/>
  <c r="H4047" i="32"/>
  <c r="H4098" i="32"/>
  <c r="H4175" i="32"/>
  <c r="H4255" i="32"/>
  <c r="H4347" i="32"/>
  <c r="H4377" i="32"/>
  <c r="H4446" i="32"/>
  <c r="H4465" i="32"/>
  <c r="H4500" i="32"/>
  <c r="H4546" i="32"/>
  <c r="H4586" i="32"/>
  <c r="H4602" i="32"/>
  <c r="H4640" i="32"/>
  <c r="H4688" i="32"/>
  <c r="H4710" i="32"/>
  <c r="H4727" i="32"/>
  <c r="H4739" i="32"/>
  <c r="H4752" i="32"/>
  <c r="H4782" i="32"/>
  <c r="H4820" i="32"/>
  <c r="H4854" i="32"/>
  <c r="H4916" i="32"/>
  <c r="H4941" i="32"/>
  <c r="H4955" i="32"/>
  <c r="H4996" i="32"/>
  <c r="H5008" i="32"/>
  <c r="H5022" i="32"/>
  <c r="H5081" i="32"/>
  <c r="H5094" i="32"/>
  <c r="H5144" i="32"/>
  <c r="H5169" i="32"/>
  <c r="H5193" i="32"/>
  <c r="H5205" i="32"/>
  <c r="H5215" i="32"/>
  <c r="H5224" i="32"/>
  <c r="H5232" i="32"/>
  <c r="H5276" i="32"/>
  <c r="H5292" i="32"/>
  <c r="H5309" i="32"/>
  <c r="H5321" i="32"/>
  <c r="H5363" i="32"/>
  <c r="H5411" i="32"/>
  <c r="H5429" i="32"/>
  <c r="H5445" i="32"/>
  <c r="H5461" i="32"/>
  <c r="H5494" i="32"/>
  <c r="H5508" i="32"/>
  <c r="H5519" i="32"/>
  <c r="H5534" i="32"/>
  <c r="H5548" i="32"/>
  <c r="H5564" i="32"/>
  <c r="H5581" i="32"/>
  <c r="H5595" i="32"/>
  <c r="H5611" i="32"/>
  <c r="H5625" i="32"/>
  <c r="H5637" i="32"/>
  <c r="H5655" i="32"/>
  <c r="H5662" i="32"/>
  <c r="H5674" i="32"/>
  <c r="H5689" i="32"/>
  <c r="H5725" i="32"/>
  <c r="H5743" i="32"/>
  <c r="H5759" i="32"/>
  <c r="H5778" i="32"/>
  <c r="H5795" i="32"/>
  <c r="H5841" i="32"/>
  <c r="H5852" i="32"/>
  <c r="H5864" i="32"/>
  <c r="H5876" i="32"/>
  <c r="H5889" i="32"/>
  <c r="H5902" i="32"/>
  <c r="H5915" i="32"/>
  <c r="H5930" i="32"/>
  <c r="H5951" i="32"/>
  <c r="H5974" i="32"/>
  <c r="H5979" i="32"/>
  <c r="H5988" i="32"/>
  <c r="H6015" i="32"/>
  <c r="H6025" i="32"/>
  <c r="H6035" i="32"/>
  <c r="H6047" i="32"/>
  <c r="H6056" i="32"/>
  <c r="H6067" i="32"/>
  <c r="H6088" i="32"/>
  <c r="H6096" i="32"/>
  <c r="H6102" i="32"/>
  <c r="H6108" i="32"/>
  <c r="H6138" i="32"/>
  <c r="H6145" i="32"/>
  <c r="H6159" i="32"/>
  <c r="H6196" i="32"/>
  <c r="H6205" i="32"/>
  <c r="H6223" i="32"/>
  <c r="H6236" i="32"/>
  <c r="H6255" i="32"/>
  <c r="H25" i="32"/>
  <c r="H30" i="32"/>
  <c r="H54" i="32"/>
  <c r="H70" i="32"/>
  <c r="H75" i="32"/>
  <c r="H2822" i="32"/>
  <c r="H3089" i="32"/>
  <c r="H3346" i="32"/>
  <c r="H3411" i="32"/>
  <c r="H3477" i="32"/>
  <c r="H3551" i="32"/>
  <c r="H3673" i="32"/>
  <c r="H3752" i="32"/>
  <c r="H3800" i="32"/>
  <c r="H3858" i="32"/>
  <c r="H3937" i="32"/>
  <c r="H3990" i="32"/>
  <c r="H4014" i="32"/>
  <c r="H4152" i="32"/>
  <c r="H4194" i="32"/>
  <c r="H4234" i="32"/>
  <c r="H4269" i="32"/>
  <c r="H4357" i="32"/>
  <c r="H4385" i="32"/>
  <c r="H4416" i="32"/>
  <c r="H4482" i="32"/>
  <c r="H4509" i="32"/>
  <c r="H4530" i="32"/>
  <c r="H4553" i="32"/>
  <c r="H4588" i="32"/>
  <c r="H4629" i="32"/>
  <c r="H4642" i="32"/>
  <c r="H4653" i="32"/>
  <c r="H4677" i="32"/>
  <c r="H4696" i="32"/>
  <c r="H4715" i="32"/>
  <c r="H4728" i="32"/>
  <c r="H4740" i="32"/>
  <c r="H4765" i="32"/>
  <c r="H4799" i="32"/>
  <c r="H4812" i="32"/>
  <c r="H4826" i="32"/>
  <c r="H4847" i="32"/>
  <c r="H4856" i="32"/>
  <c r="H4866" i="32"/>
  <c r="H3438" i="32"/>
  <c r="H3585" i="32"/>
  <c r="H3766" i="32"/>
  <c r="H3862" i="32"/>
  <c r="H3946" i="32"/>
  <c r="H4058" i="32"/>
  <c r="H4115" i="32"/>
  <c r="H4213" i="32"/>
  <c r="H4292" i="32"/>
  <c r="H4336" i="32"/>
  <c r="H4579" i="32"/>
  <c r="H4645" i="32"/>
  <c r="H4679" i="32"/>
  <c r="H4721" i="32"/>
  <c r="H4764" i="32"/>
  <c r="H4938" i="32"/>
  <c r="H4984" i="32"/>
  <c r="H5002" i="32"/>
  <c r="H5058" i="32"/>
  <c r="H5117" i="32"/>
  <c r="H5137" i="32"/>
  <c r="H5157" i="32"/>
  <c r="H5216" i="32"/>
  <c r="H5228" i="32"/>
  <c r="H5247" i="32"/>
  <c r="H5267" i="32"/>
  <c r="H5293" i="32"/>
  <c r="H5312" i="32"/>
  <c r="H5339" i="32"/>
  <c r="H5357" i="32"/>
  <c r="H5379" i="32"/>
  <c r="H5396" i="32"/>
  <c r="H5421" i="32"/>
  <c r="H5452" i="32"/>
  <c r="H5499" i="32"/>
  <c r="H5520" i="32"/>
  <c r="H5542" i="32"/>
  <c r="H5570" i="32"/>
  <c r="H5626" i="32"/>
  <c r="H5645" i="32"/>
  <c r="H5697" i="32"/>
  <c r="H5731" i="32"/>
  <c r="H5755" i="32"/>
  <c r="H5780" i="32"/>
  <c r="H5803" i="32"/>
  <c r="H5823" i="32"/>
  <c r="H5838" i="32"/>
  <c r="H5872" i="32"/>
  <c r="H5894" i="32"/>
  <c r="H5920" i="32"/>
  <c r="H5937" i="32"/>
  <c r="H5967" i="32"/>
  <c r="H5983" i="32"/>
  <c r="H6016" i="32"/>
  <c r="H6029" i="32"/>
  <c r="H6042" i="32"/>
  <c r="H6072" i="32"/>
  <c r="H6091" i="32"/>
  <c r="H6114" i="32"/>
  <c r="H6128" i="32"/>
  <c r="H6143" i="32"/>
  <c r="H6188" i="32"/>
  <c r="H6207" i="32"/>
  <c r="H6217" i="32"/>
  <c r="H6232" i="32"/>
  <c r="H6243" i="32"/>
  <c r="H28" i="32"/>
  <c r="H42" i="32"/>
  <c r="H51" i="32"/>
  <c r="H64" i="32"/>
  <c r="H97" i="32"/>
  <c r="H114" i="32"/>
  <c r="H123" i="32"/>
  <c r="H131" i="32"/>
  <c r="H155" i="32"/>
  <c r="H161" i="32"/>
  <c r="H184" i="32"/>
  <c r="H191" i="32"/>
  <c r="H210" i="32"/>
  <c r="H218" i="32"/>
  <c r="H228" i="32"/>
  <c r="H246" i="32"/>
  <c r="H253" i="32"/>
  <c r="H276" i="32"/>
  <c r="H290" i="32"/>
  <c r="H299" i="32"/>
  <c r="H314" i="32"/>
  <c r="H330" i="32"/>
  <c r="H342" i="32"/>
  <c r="H352" i="32"/>
  <c r="H358" i="32"/>
  <c r="H383" i="32"/>
  <c r="H399" i="32"/>
  <c r="H406" i="32"/>
  <c r="H412" i="32"/>
  <c r="H421" i="32"/>
  <c r="H428" i="32"/>
  <c r="H434" i="32"/>
  <c r="H442" i="32"/>
  <c r="H456" i="32"/>
  <c r="H462" i="32"/>
  <c r="H470" i="32"/>
  <c r="H475" i="32"/>
  <c r="H485" i="32"/>
  <c r="H493" i="32"/>
  <c r="H500" i="32"/>
  <c r="H520" i="32"/>
  <c r="H547" i="32"/>
  <c r="H554" i="32"/>
  <c r="H564" i="32"/>
  <c r="H570" i="32"/>
  <c r="H577" i="32"/>
  <c r="H585" i="32"/>
  <c r="H591" i="32"/>
  <c r="H605" i="32"/>
  <c r="H610" i="32"/>
  <c r="H623" i="32"/>
  <c r="H632" i="32"/>
  <c r="H640" i="32"/>
  <c r="H648" i="32"/>
  <c r="H654" i="32"/>
  <c r="H661" i="32"/>
  <c r="H668" i="32"/>
  <c r="H683" i="32"/>
  <c r="H689" i="32"/>
  <c r="H699" i="32"/>
  <c r="H705" i="32"/>
  <c r="H720" i="32"/>
  <c r="H727" i="32"/>
  <c r="H733" i="32"/>
  <c r="H739" i="32"/>
  <c r="H745" i="32"/>
  <c r="H766" i="32"/>
  <c r="H780" i="32"/>
  <c r="H786" i="32"/>
  <c r="H792" i="32"/>
  <c r="H806" i="32"/>
  <c r="H817" i="32"/>
  <c r="H825" i="32"/>
  <c r="H832" i="32"/>
  <c r="H2877" i="32"/>
  <c r="H3247" i="32"/>
  <c r="H3773" i="32"/>
  <c r="H3870" i="32"/>
  <c r="H3951" i="32"/>
  <c r="H4151" i="32"/>
  <c r="H4231" i="32"/>
  <c r="H4302" i="32"/>
  <c r="H4441" i="32"/>
  <c r="H4485" i="32"/>
  <c r="H4533" i="32"/>
  <c r="H4582" i="32"/>
  <c r="H4611" i="32"/>
  <c r="H4680" i="32"/>
  <c r="H4722" i="32"/>
  <c r="H4745" i="32"/>
  <c r="H4795" i="32"/>
  <c r="H4821" i="32"/>
  <c r="H4883" i="32"/>
  <c r="H4964" i="32"/>
  <c r="H5004" i="32"/>
  <c r="H5025" i="32"/>
  <c r="H5059" i="32"/>
  <c r="H5104" i="32"/>
  <c r="H5146" i="32"/>
  <c r="H5178" i="32"/>
  <c r="H5200" i="32"/>
  <c r="H5233" i="32"/>
  <c r="H5249" i="32"/>
  <c r="H5268" i="32"/>
  <c r="H5315" i="32"/>
  <c r="H5340" i="32"/>
  <c r="H5380" i="32"/>
  <c r="H5399" i="32"/>
  <c r="H5453" i="32"/>
  <c r="H5479" i="32"/>
  <c r="H5500" i="32"/>
  <c r="H5521" i="32"/>
  <c r="H5551" i="32"/>
  <c r="H5573" i="32"/>
  <c r="H5600" i="32"/>
  <c r="H5629" i="32"/>
  <c r="H5647" i="32"/>
  <c r="H5667" i="32"/>
  <c r="H5702" i="32"/>
  <c r="H5732" i="32"/>
  <c r="H5824" i="32"/>
  <c r="H5839" i="32"/>
  <c r="H5854" i="32"/>
  <c r="H5896" i="32"/>
  <c r="H5921" i="32"/>
  <c r="H5954" i="32"/>
  <c r="H5985" i="32"/>
  <c r="H6000" i="32"/>
  <c r="H6018" i="32"/>
  <c r="H6030" i="32"/>
  <c r="H6062" i="32"/>
  <c r="H6104" i="32"/>
  <c r="H6130" i="32"/>
  <c r="H6164" i="32"/>
  <c r="H6190" i="32"/>
  <c r="H6218" i="32"/>
  <c r="H6256" i="32"/>
  <c r="H52" i="32"/>
  <c r="H66" i="32"/>
  <c r="H76" i="32"/>
  <c r="H85" i="32"/>
  <c r="H98" i="32"/>
  <c r="H105" i="32"/>
  <c r="H124" i="32"/>
  <c r="H132" i="32"/>
  <c r="H140" i="32"/>
  <c r="H148" i="32"/>
  <c r="H156" i="32"/>
  <c r="H162" i="32"/>
  <c r="H169" i="32"/>
  <c r="H177" i="32"/>
  <c r="H192" i="32"/>
  <c r="H199" i="32"/>
  <c r="H219" i="32"/>
  <c r="H229" i="32"/>
  <c r="H239" i="32"/>
  <c r="H263" i="32"/>
  <c r="H270" i="32"/>
  <c r="H283" i="32"/>
  <c r="H300" i="32"/>
  <c r="H308" i="32"/>
  <c r="H324" i="32"/>
  <c r="H337" i="32"/>
  <c r="H360" i="32"/>
  <c r="H376" i="32"/>
  <c r="H391" i="32"/>
  <c r="H400" i="32"/>
  <c r="H413" i="32"/>
  <c r="H422" i="32"/>
  <c r="H435" i="32"/>
  <c r="H449" i="32"/>
  <c r="H457" i="32"/>
  <c r="H476" i="32"/>
  <c r="H486" i="32"/>
  <c r="H494" i="32"/>
  <c r="H507" i="32"/>
  <c r="H513" i="32"/>
  <c r="H528" i="32"/>
  <c r="H535" i="32"/>
  <c r="H542" i="32"/>
  <c r="H548" i="32"/>
  <c r="H555" i="32"/>
  <c r="H565" i="32"/>
  <c r="H571" i="32"/>
  <c r="H600" i="32"/>
  <c r="H611" i="32"/>
  <c r="H617" i="32"/>
  <c r="H633" i="32"/>
  <c r="H643" i="32"/>
  <c r="H649" i="32"/>
  <c r="H655" i="32"/>
  <c r="H669" i="32"/>
  <c r="H674" i="32"/>
  <c r="H690" i="32"/>
  <c r="H706" i="32"/>
  <c r="H714" i="32"/>
  <c r="H728" i="32"/>
  <c r="H740" i="32"/>
  <c r="H746" i="32"/>
  <c r="H754" i="32"/>
  <c r="H761" i="32"/>
  <c r="H775" i="32"/>
  <c r="H781" i="32"/>
  <c r="H787" i="32"/>
  <c r="H793" i="32"/>
  <c r="H812" i="32"/>
  <c r="H820" i="32"/>
  <c r="H3105" i="32"/>
  <c r="H3702" i="32"/>
  <c r="H3824" i="32"/>
  <c r="H3904" i="32"/>
  <c r="H4013" i="32"/>
  <c r="H4186" i="32"/>
  <c r="H4259" i="32"/>
  <c r="H4324" i="32"/>
  <c r="H4456" i="32"/>
  <c r="H4513" i="32"/>
  <c r="H4571" i="32"/>
  <c r="H4593" i="32"/>
  <c r="H4636" i="32"/>
  <c r="H4665" i="32"/>
  <c r="H4702" i="32"/>
  <c r="H4735" i="32"/>
  <c r="H4755" i="32"/>
  <c r="H4868" i="32"/>
  <c r="H4910" i="32"/>
  <c r="H4934" i="32"/>
  <c r="H5018" i="32"/>
  <c r="H5052" i="32"/>
  <c r="H5071" i="32"/>
  <c r="H5096" i="32"/>
  <c r="H5132" i="32"/>
  <c r="H5240" i="32"/>
  <c r="H5262" i="32"/>
  <c r="H5284" i="32"/>
  <c r="H5310" i="32"/>
  <c r="H5331" i="32"/>
  <c r="H5351" i="32"/>
  <c r="H5372" i="32"/>
  <c r="H5415" i="32"/>
  <c r="H5437" i="32"/>
  <c r="H5469" i="32"/>
  <c r="H5487" i="32"/>
  <c r="H5513" i="32"/>
  <c r="H5587" i="32"/>
  <c r="H5614" i="32"/>
  <c r="H5638" i="32"/>
  <c r="H5659" i="32"/>
  <c r="H5680" i="32"/>
  <c r="H5715" i="32"/>
  <c r="H5748" i="32"/>
  <c r="H5768" i="32"/>
  <c r="H5797" i="32"/>
  <c r="H5814" i="32"/>
  <c r="H5867" i="32"/>
  <c r="H5882" i="32"/>
  <c r="H5908" i="32"/>
  <c r="H5934" i="32"/>
  <c r="H5949" i="32"/>
  <c r="H5963" i="32"/>
  <c r="H5993" i="32"/>
  <c r="H6099" i="32"/>
  <c r="H6139" i="32"/>
  <c r="H6153" i="32"/>
  <c r="H6169" i="32"/>
  <c r="H6181" i="32"/>
  <c r="H6225" i="32"/>
  <c r="H6248" i="32"/>
  <c r="H26" i="32"/>
  <c r="H38" i="32"/>
  <c r="H46" i="32"/>
  <c r="H59" i="32"/>
  <c r="H71" i="32"/>
  <c r="H91" i="32"/>
  <c r="H111" i="32"/>
  <c r="H118" i="32"/>
  <c r="H128" i="32"/>
  <c r="H135" i="32"/>
  <c r="H143" i="32"/>
  <c r="H153" i="32"/>
  <c r="H159" i="32"/>
  <c r="H172" i="32"/>
  <c r="H215" i="32"/>
  <c r="H225" i="32"/>
  <c r="H243" i="32"/>
  <c r="H267" i="32"/>
  <c r="H287" i="32"/>
  <c r="H295" i="32"/>
  <c r="H303" i="32"/>
  <c r="H312" i="32"/>
  <c r="H320" i="32"/>
  <c r="H334" i="32"/>
  <c r="H347" i="32"/>
  <c r="H356" i="32"/>
  <c r="H365" i="32"/>
  <c r="H372" i="32"/>
  <c r="H380" i="32"/>
  <c r="H394" i="32"/>
  <c r="H410" i="32"/>
  <c r="H432" i="32"/>
  <c r="H446" i="32"/>
  <c r="H460" i="32"/>
  <c r="H465" i="32"/>
  <c r="H491" i="32"/>
  <c r="H497" i="32"/>
  <c r="H510" i="32"/>
  <c r="H518" i="32"/>
  <c r="H525" i="32"/>
  <c r="H533" i="32"/>
  <c r="H538" i="32"/>
  <c r="H544" i="32"/>
  <c r="H552" i="32"/>
  <c r="H575" i="32"/>
  <c r="H582" i="32"/>
  <c r="H597" i="32"/>
  <c r="H602" i="32"/>
  <c r="H615" i="32"/>
  <c r="H621" i="32"/>
  <c r="H628" i="32"/>
  <c r="H638" i="32"/>
  <c r="H646" i="32"/>
  <c r="H658" i="32"/>
  <c r="H672" i="32"/>
  <c r="H679" i="32"/>
  <c r="H2544" i="32"/>
  <c r="H3136" i="32"/>
  <c r="H3532" i="32"/>
  <c r="H3835" i="32"/>
  <c r="H3926" i="32"/>
  <c r="H4199" i="32"/>
  <c r="H4391" i="32"/>
  <c r="H4521" i="32"/>
  <c r="H4674" i="32"/>
  <c r="H4713" i="32"/>
  <c r="H4756" i="32"/>
  <c r="H4786" i="32"/>
  <c r="H4813" i="32"/>
  <c r="H4851" i="32"/>
  <c r="H4872" i="32"/>
  <c r="H4896" i="32"/>
  <c r="H4974" i="32"/>
  <c r="H4999" i="32"/>
  <c r="H5040" i="32"/>
  <c r="H5174" i="32"/>
  <c r="H5211" i="32"/>
  <c r="H5226" i="32"/>
  <c r="H5286" i="32"/>
  <c r="H5333" i="32"/>
  <c r="H5352" i="32"/>
  <c r="H5374" i="32"/>
  <c r="H5418" i="32"/>
  <c r="H5446" i="32"/>
  <c r="H5471" i="32"/>
  <c r="H5516" i="32"/>
  <c r="H5538" i="32"/>
  <c r="H5567" i="32"/>
  <c r="H5588" i="32"/>
  <c r="H5641" i="32"/>
  <c r="H5660" i="32"/>
  <c r="H5691" i="32"/>
  <c r="H5719" i="32"/>
  <c r="H5751" i="32"/>
  <c r="H5769" i="32"/>
  <c r="H5799" i="32"/>
  <c r="H5817" i="32"/>
  <c r="H5836" i="32"/>
  <c r="H5845" i="32"/>
  <c r="H5891" i="32"/>
  <c r="H5910" i="32"/>
  <c r="H5966" i="32"/>
  <c r="H5980" i="32"/>
  <c r="H5996" i="32"/>
  <c r="H6009" i="32"/>
  <c r="H6057" i="32"/>
  <c r="H6069" i="32"/>
  <c r="H6090" i="32"/>
  <c r="H6100" i="32"/>
  <c r="H6112" i="32"/>
  <c r="H6201" i="32"/>
  <c r="H6215" i="32"/>
  <c r="H6241" i="32"/>
  <c r="H6251" i="32"/>
  <c r="H47" i="32"/>
  <c r="H72" i="32"/>
  <c r="H83" i="32"/>
  <c r="H93" i="32"/>
  <c r="H102" i="32"/>
  <c r="H112" i="32"/>
  <c r="H119" i="32"/>
  <c r="H129" i="32"/>
  <c r="H136" i="32"/>
  <c r="H144" i="32"/>
  <c r="H154" i="32"/>
  <c r="H160" i="32"/>
  <c r="H165" i="32"/>
  <c r="H175" i="32"/>
  <c r="H181" i="32"/>
  <c r="H189" i="32"/>
  <c r="H197" i="32"/>
  <c r="H205" i="32"/>
  <c r="H235" i="32"/>
  <c r="H252" i="32"/>
  <c r="H260" i="32"/>
  <c r="H275" i="32"/>
  <c r="H281" i="32"/>
  <c r="H288" i="32"/>
  <c r="H297" i="32"/>
  <c r="H306" i="32"/>
  <c r="H321" i="32"/>
  <c r="H335" i="32"/>
  <c r="H341" i="32"/>
  <c r="H348" i="32"/>
  <c r="H366" i="32"/>
  <c r="H381" i="32"/>
  <c r="H387" i="32"/>
  <c r="H396" i="32"/>
  <c r="H404" i="32"/>
  <c r="H417" i="32"/>
  <c r="H426" i="32"/>
  <c r="H440" i="32"/>
  <c r="H455" i="32"/>
  <c r="H466" i="32"/>
  <c r="H474" i="32"/>
  <c r="H481" i="32"/>
  <c r="H498" i="32"/>
  <c r="H504" i="32"/>
  <c r="H526" i="32"/>
  <c r="H539" i="32"/>
  <c r="H560" i="32"/>
  <c r="H569" i="32"/>
  <c r="H590" i="32"/>
  <c r="H603" i="32"/>
  <c r="H609" i="32"/>
  <c r="H629" i="32"/>
  <c r="H639" i="32"/>
  <c r="H653" i="32"/>
  <c r="H659" i="32"/>
  <c r="H665" i="32"/>
  <c r="H688" i="32"/>
  <c r="H695" i="32"/>
  <c r="H704" i="32"/>
  <c r="H711" i="32"/>
  <c r="H726" i="32"/>
  <c r="H737" i="32"/>
  <c r="H744" i="32"/>
  <c r="H751" i="32"/>
  <c r="H765" i="32"/>
  <c r="H772" i="32"/>
  <c r="H778" i="32"/>
  <c r="H785" i="32"/>
  <c r="H791" i="32"/>
  <c r="H797" i="32"/>
  <c r="H803" i="32"/>
  <c r="H2933" i="32"/>
  <c r="H3679" i="32"/>
  <c r="H3981" i="32"/>
  <c r="H4412" i="32"/>
  <c r="H4753" i="32"/>
  <c r="H4843" i="32"/>
  <c r="H4891" i="32"/>
  <c r="H4957" i="32"/>
  <c r="H3042" i="32"/>
  <c r="H3689" i="32"/>
  <c r="H3996" i="32"/>
  <c r="H4312" i="32"/>
  <c r="H4548" i="32"/>
  <c r="H4613" i="32"/>
  <c r="H4690" i="32"/>
  <c r="H4757" i="32"/>
  <c r="H4801" i="32"/>
  <c r="H5011" i="32"/>
  <c r="H5086" i="32"/>
  <c r="H5114" i="32"/>
  <c r="H5155" i="32"/>
  <c r="H5220" i="32"/>
  <c r="H5282" i="32"/>
  <c r="H5329" i="32"/>
  <c r="H5383" i="32"/>
  <c r="H5419" i="32"/>
  <c r="H5466" i="32"/>
  <c r="H5509" i="32"/>
  <c r="H5557" i="32"/>
  <c r="H5605" i="32"/>
  <c r="H5735" i="32"/>
  <c r="H5881" i="32"/>
  <c r="H5936" i="32"/>
  <c r="H5958" i="32"/>
  <c r="H5990" i="32"/>
  <c r="H6021" i="32"/>
  <c r="H6051" i="32"/>
  <c r="H6078" i="32"/>
  <c r="H6110" i="32"/>
  <c r="H6127" i="32"/>
  <c r="H6191" i="32"/>
  <c r="H3219" i="32"/>
  <c r="H3489" i="32"/>
  <c r="H3757" i="32"/>
  <c r="H4005" i="32"/>
  <c r="H4168" i="32"/>
  <c r="H4315" i="32"/>
  <c r="H4555" i="32"/>
  <c r="H4626" i="32"/>
  <c r="H4698" i="32"/>
  <c r="H4811" i="32"/>
  <c r="H4900" i="32"/>
  <c r="H4923" i="32"/>
  <c r="H5014" i="32"/>
  <c r="H5089" i="32"/>
  <c r="H5195" i="32"/>
  <c r="H5343" i="32"/>
  <c r="H5386" i="32"/>
  <c r="H5473" i="32"/>
  <c r="H5512" i="32"/>
  <c r="H5558" i="32"/>
  <c r="H5616" i="32"/>
  <c r="H5668" i="32"/>
  <c r="H5736" i="32"/>
  <c r="H5783" i="32"/>
  <c r="H5826" i="32"/>
  <c r="H5855" i="32"/>
  <c r="H5892" i="32"/>
  <c r="H6079" i="32"/>
  <c r="H6132" i="32"/>
  <c r="H6165" i="32"/>
  <c r="H6199" i="32"/>
  <c r="H6224" i="32"/>
  <c r="H3505" i="32"/>
  <c r="H4026" i="32"/>
  <c r="H4169" i="32"/>
  <c r="H4330" i="32"/>
  <c r="H4447" i="32"/>
  <c r="H4577" i="32"/>
  <c r="H4632" i="32"/>
  <c r="H4719" i="32"/>
  <c r="H4774" i="32"/>
  <c r="H4969" i="32"/>
  <c r="H5023" i="32"/>
  <c r="H5049" i="32"/>
  <c r="H5099" i="32"/>
  <c r="H5120" i="32"/>
  <c r="H5163" i="32"/>
  <c r="H5298" i="32"/>
  <c r="H5346" i="32"/>
  <c r="H5387" i="32"/>
  <c r="H5432" i="32"/>
  <c r="H5524" i="32"/>
  <c r="H5677" i="32"/>
  <c r="H5745" i="32"/>
  <c r="H5786" i="32"/>
  <c r="H5827" i="32"/>
  <c r="H5858" i="32"/>
  <c r="H5897" i="32"/>
  <c r="H3328" i="32"/>
  <c r="H3889" i="32"/>
  <c r="H4246" i="32"/>
  <c r="H4503" i="32"/>
  <c r="H4658" i="32"/>
  <c r="H4885" i="32"/>
  <c r="H4943" i="32"/>
  <c r="H5206" i="32"/>
  <c r="H5253" i="32"/>
  <c r="H5354" i="32"/>
  <c r="H5405" i="32"/>
  <c r="H5710" i="32"/>
  <c r="H5787" i="32"/>
  <c r="H5846" i="32"/>
  <c r="H5923" i="32"/>
  <c r="H5956" i="32"/>
  <c r="H6004" i="32"/>
  <c r="H6070" i="32"/>
  <c r="H6151" i="32"/>
  <c r="H6179" i="32"/>
  <c r="H41" i="32"/>
  <c r="H67" i="32"/>
  <c r="H117" i="32"/>
  <c r="H141" i="32"/>
  <c r="H206" i="32"/>
  <c r="H222" i="32"/>
  <c r="H240" i="32"/>
  <c r="H286" i="32"/>
  <c r="H336" i="32"/>
  <c r="H351" i="32"/>
  <c r="H367" i="32"/>
  <c r="H379" i="32"/>
  <c r="H418" i="32"/>
  <c r="H433" i="32"/>
  <c r="H448" i="32"/>
  <c r="H461" i="32"/>
  <c r="H492" i="32"/>
  <c r="H505" i="32"/>
  <c r="H515" i="32"/>
  <c r="H529" i="32"/>
  <c r="H559" i="32"/>
  <c r="H574" i="32"/>
  <c r="H587" i="32"/>
  <c r="H613" i="32"/>
  <c r="H626" i="32"/>
  <c r="H650" i="32"/>
  <c r="H718" i="32"/>
  <c r="H730" i="32"/>
  <c r="H762" i="32"/>
  <c r="H773" i="32"/>
  <c r="H815" i="32"/>
  <c r="H827" i="32"/>
  <c r="H837" i="32"/>
  <c r="H844" i="32"/>
  <c r="H850" i="32"/>
  <c r="H864" i="32"/>
  <c r="H881" i="32"/>
  <c r="H888" i="32"/>
  <c r="H899" i="32"/>
  <c r="H907" i="32"/>
  <c r="H913" i="32"/>
  <c r="H931" i="32"/>
  <c r="H937" i="32"/>
  <c r="H967" i="32"/>
  <c r="H981" i="32"/>
  <c r="H1002" i="32"/>
  <c r="H1022" i="32"/>
  <c r="H1039" i="32"/>
  <c r="H1045" i="32"/>
  <c r="H1051" i="32"/>
  <c r="H1058" i="32"/>
  <c r="H1064" i="32"/>
  <c r="H1078" i="32"/>
  <c r="H1084" i="32"/>
  <c r="H1092" i="32"/>
  <c r="H1098" i="32"/>
  <c r="H1106" i="32"/>
  <c r="H1112" i="32"/>
  <c r="H1118" i="32"/>
  <c r="H1126" i="32"/>
  <c r="H1131" i="32"/>
  <c r="H1144" i="32"/>
  <c r="H1150" i="32"/>
  <c r="H1165" i="32"/>
  <c r="H1171" i="32"/>
  <c r="H1184" i="32"/>
  <c r="H1203" i="32"/>
  <c r="H1212" i="32"/>
  <c r="H1217" i="32"/>
  <c r="H1224" i="32"/>
  <c r="H1230" i="32"/>
  <c r="H1264" i="32"/>
  <c r="H1271" i="32"/>
  <c r="H1277" i="32"/>
  <c r="H1292" i="32"/>
  <c r="H1296" i="32"/>
  <c r="H1311" i="32"/>
  <c r="H1316" i="32"/>
  <c r="H1320" i="32"/>
  <c r="H1339" i="32"/>
  <c r="H1344" i="32"/>
  <c r="H1355" i="32"/>
  <c r="H1371" i="32"/>
  <c r="H1376" i="32"/>
  <c r="H1390" i="32"/>
  <c r="H1396" i="32"/>
  <c r="H1411" i="32"/>
  <c r="H1418" i="32"/>
  <c r="H1424" i="32"/>
  <c r="H1429" i="32"/>
  <c r="H1434" i="32"/>
  <c r="H1444" i="32"/>
  <c r="H1449" i="32"/>
  <c r="H1454" i="32"/>
  <c r="H1468" i="32"/>
  <c r="H1473" i="32"/>
  <c r="H1484" i="32"/>
  <c r="H1494" i="32"/>
  <c r="H1503" i="32"/>
  <c r="H1509" i="32"/>
  <c r="H1519" i="32"/>
  <c r="H1524" i="32"/>
  <c r="H1529" i="32"/>
  <c r="H1534" i="32"/>
  <c r="H1541" i="32"/>
  <c r="H1547" i="32"/>
  <c r="H1554" i="32"/>
  <c r="H1559" i="32"/>
  <c r="H1595" i="32"/>
  <c r="H1600" i="32"/>
  <c r="H1605" i="32"/>
  <c r="H1611" i="32"/>
  <c r="H1617" i="32"/>
  <c r="H1631" i="32"/>
  <c r="H1636" i="32"/>
  <c r="H1641" i="32"/>
  <c r="H1648" i="32"/>
  <c r="H1658" i="32"/>
  <c r="H1667" i="32"/>
  <c r="H1673" i="32"/>
  <c r="H1679" i="32"/>
  <c r="H1688" i="32"/>
  <c r="H1692" i="32"/>
  <c r="H1702" i="32"/>
  <c r="H1708" i="32"/>
  <c r="H1718" i="32"/>
  <c r="H1723" i="32"/>
  <c r="H1728" i="32"/>
  <c r="H1739" i="32"/>
  <c r="H1745" i="32"/>
  <c r="H1759" i="32"/>
  <c r="H1764" i="32"/>
  <c r="H1769" i="32"/>
  <c r="H1774" i="32"/>
  <c r="H1779" i="32"/>
  <c r="H1789" i="32"/>
  <c r="H1794" i="32"/>
  <c r="H1798" i="32"/>
  <c r="H1805" i="32"/>
  <c r="H1815" i="32"/>
  <c r="H1824" i="32"/>
  <c r="H1828" i="32"/>
  <c r="H1834" i="32"/>
  <c r="H1840" i="32"/>
  <c r="H1844" i="32"/>
  <c r="H1849" i="32"/>
  <c r="H1854" i="32"/>
  <c r="H1864" i="32"/>
  <c r="H1870" i="32"/>
  <c r="H1876" i="32"/>
  <c r="H1881" i="32"/>
  <c r="H1886" i="32"/>
  <c r="H1891" i="32"/>
  <c r="H1907" i="32"/>
  <c r="H1912" i="32"/>
  <c r="H1916" i="32"/>
  <c r="H1921" i="32"/>
  <c r="H1925" i="32"/>
  <c r="H1942" i="32"/>
  <c r="H1947" i="32"/>
  <c r="H1951" i="32"/>
  <c r="H1962" i="32"/>
  <c r="H1971" i="32"/>
  <c r="H1975" i="32"/>
  <c r="H1980" i="32"/>
  <c r="H1985" i="32"/>
  <c r="H1995" i="32"/>
  <c r="H2001" i="32"/>
  <c r="H2016" i="32"/>
  <c r="H2031" i="32"/>
  <c r="H2036" i="32"/>
  <c r="H2042" i="32"/>
  <c r="H2051" i="32"/>
  <c r="H2057" i="32"/>
  <c r="H2063" i="32"/>
  <c r="H2072" i="32"/>
  <c r="H2076" i="32"/>
  <c r="H2081" i="32"/>
  <c r="H2085" i="32"/>
  <c r="H2091" i="32"/>
  <c r="H2101" i="32"/>
  <c r="H2106" i="32"/>
  <c r="H2115" i="32"/>
  <c r="H2121" i="32"/>
  <c r="H2127" i="32"/>
  <c r="H2141" i="32"/>
  <c r="H2150" i="32"/>
  <c r="H2170" i="32"/>
  <c r="H2179" i="32"/>
  <c r="H2184" i="32"/>
  <c r="H2190" i="32"/>
  <c r="H2195" i="32"/>
  <c r="H2199" i="32"/>
  <c r="H2208" i="32"/>
  <c r="H2217" i="32"/>
  <c r="H2222" i="32"/>
  <c r="H2235" i="32"/>
  <c r="H2240" i="32"/>
  <c r="H2244" i="32"/>
  <c r="H2264" i="32"/>
  <c r="H2278" i="32"/>
  <c r="H2287" i="32"/>
  <c r="H2291" i="32"/>
  <c r="H2296" i="32"/>
  <c r="H2300" i="32"/>
  <c r="H2305" i="32"/>
  <c r="H2311" i="32"/>
  <c r="H2321" i="32"/>
  <c r="H2325" i="32"/>
  <c r="H846" i="32"/>
  <c r="H3365" i="32"/>
  <c r="H3895" i="32"/>
  <c r="H4285" i="32"/>
  <c r="H4528" i="32"/>
  <c r="H4661" i="32"/>
  <c r="H4814" i="32"/>
  <c r="H4946" i="32"/>
  <c r="H5038" i="32"/>
  <c r="H5107" i="32"/>
  <c r="H5170" i="32"/>
  <c r="H5280" i="32"/>
  <c r="H5413" i="32"/>
  <c r="H5480" i="32"/>
  <c r="H5539" i="32"/>
  <c r="H5632" i="32"/>
  <c r="H5711" i="32"/>
  <c r="H5800" i="32"/>
  <c r="H5861" i="32"/>
  <c r="H5925" i="32"/>
  <c r="H6008" i="32"/>
  <c r="H6041" i="32"/>
  <c r="H6084" i="32"/>
  <c r="H6162" i="32"/>
  <c r="H6234" i="32"/>
  <c r="H6257" i="32"/>
  <c r="H73" i="32"/>
  <c r="H103" i="32"/>
  <c r="H142" i="32"/>
  <c r="H164" i="32"/>
  <c r="H178" i="32"/>
  <c r="H193" i="32"/>
  <c r="H227" i="32"/>
  <c r="H241" i="32"/>
  <c r="H265" i="32"/>
  <c r="H289" i="32"/>
  <c r="H309" i="32"/>
  <c r="H325" i="32"/>
  <c r="H382" i="32"/>
  <c r="H392" i="32"/>
  <c r="H407" i="32"/>
  <c r="H438" i="32"/>
  <c r="H519" i="32"/>
  <c r="H530" i="32"/>
  <c r="H543" i="32"/>
  <c r="H576" i="32"/>
  <c r="H588" i="32"/>
  <c r="H616" i="32"/>
  <c r="H627" i="32"/>
  <c r="H651" i="32"/>
  <c r="H684" i="32"/>
  <c r="H696" i="32"/>
  <c r="H710" i="32"/>
  <c r="H731" i="32"/>
  <c r="H742" i="32"/>
  <c r="H755" i="32"/>
  <c r="H763" i="32"/>
  <c r="H788" i="32"/>
  <c r="H816" i="32"/>
  <c r="H838" i="32"/>
  <c r="H845" i="32"/>
  <c r="H851" i="32"/>
  <c r="H857" i="32"/>
  <c r="H870" i="32"/>
  <c r="H876" i="32"/>
  <c r="H894" i="32"/>
  <c r="H900" i="32"/>
  <c r="H919" i="32"/>
  <c r="H926" i="32"/>
  <c r="H943" i="32"/>
  <c r="H950" i="32"/>
  <c r="H956" i="32"/>
  <c r="H962" i="32"/>
  <c r="H975" i="32"/>
  <c r="H982" i="32"/>
  <c r="H988" i="32"/>
  <c r="H994" i="32"/>
  <c r="H1010" i="32"/>
  <c r="H1015" i="32"/>
  <c r="H1029" i="32"/>
  <c r="H1034" i="32"/>
  <c r="H1052" i="32"/>
  <c r="H1059" i="32"/>
  <c r="H1065" i="32"/>
  <c r="H1072" i="32"/>
  <c r="H1099" i="32"/>
  <c r="H1132" i="32"/>
  <c r="H1137" i="32"/>
  <c r="H1159" i="32"/>
  <c r="H1172" i="32"/>
  <c r="H1179" i="32"/>
  <c r="H1191" i="32"/>
  <c r="H1197" i="32"/>
  <c r="H1225" i="32"/>
  <c r="H1239" i="32"/>
  <c r="H1245" i="32"/>
  <c r="H1250" i="32"/>
  <c r="H1259" i="32"/>
  <c r="H1272" i="32"/>
  <c r="H1282" i="32"/>
  <c r="H1287" i="32"/>
  <c r="H1302" i="32"/>
  <c r="H1307" i="32"/>
  <c r="H1329" i="32"/>
  <c r="H1335" i="32"/>
  <c r="H1340" i="32"/>
  <c r="H1351" i="32"/>
  <c r="H1356" i="32"/>
  <c r="H1360" i="32"/>
  <c r="H1366" i="32"/>
  <c r="H1372" i="32"/>
  <c r="H1381" i="32"/>
  <c r="H1386" i="32"/>
  <c r="H1397" i="32"/>
  <c r="H1402" i="32"/>
  <c r="H1406" i="32"/>
  <c r="H1412" i="32"/>
  <c r="H1439" i="32"/>
  <c r="H1450" i="32"/>
  <c r="H1459" i="32"/>
  <c r="H1463" i="32"/>
  <c r="H1478" i="32"/>
  <c r="H1485" i="32"/>
  <c r="H1490" i="32"/>
  <c r="H1499" i="32"/>
  <c r="H1504" i="32"/>
  <c r="H1515" i="32"/>
  <c r="H1520" i="32"/>
  <c r="H1530" i="32"/>
  <c r="H1535" i="32"/>
  <c r="H1548" i="32"/>
  <c r="H1560" i="32"/>
  <c r="H1564" i="32"/>
  <c r="H1569" i="32"/>
  <c r="H1573" i="32"/>
  <c r="H1579" i="32"/>
  <c r="H1585" i="32"/>
  <c r="H1590" i="32"/>
  <c r="H1601" i="32"/>
  <c r="H1606" i="32"/>
  <c r="H1622" i="32"/>
  <c r="H1627" i="32"/>
  <c r="H1632" i="32"/>
  <c r="H1642" i="32"/>
  <c r="H1654" i="32"/>
  <c r="H1674" i="32"/>
  <c r="H1680" i="32"/>
  <c r="H1684" i="32"/>
  <c r="H1693" i="32"/>
  <c r="H1698" i="32"/>
  <c r="H1703" i="32"/>
  <c r="H1709" i="32"/>
  <c r="H1714" i="32"/>
  <c r="H1733" i="32"/>
  <c r="H1750" i="32"/>
  <c r="H1755" i="32"/>
  <c r="H1760" i="32"/>
  <c r="H1770" i="32"/>
  <c r="H1785" i="32"/>
  <c r="H1790" i="32"/>
  <c r="H1799" i="32"/>
  <c r="H1811" i="32"/>
  <c r="H1816" i="32"/>
  <c r="H1820" i="32"/>
  <c r="H1845" i="32"/>
  <c r="H1850" i="32"/>
  <c r="H1859" i="32"/>
  <c r="H1871" i="32"/>
  <c r="H1882" i="32"/>
  <c r="H1892" i="32"/>
  <c r="H1897" i="32"/>
  <c r="H1902" i="32"/>
  <c r="H1931" i="32"/>
  <c r="H1938" i="32"/>
  <c r="H1943" i="32"/>
  <c r="H1956" i="32"/>
  <c r="H1967" i="32"/>
  <c r="H1976" i="32"/>
  <c r="H1981" i="32"/>
  <c r="H1990" i="32"/>
  <c r="H2006" i="32"/>
  <c r="H2011" i="32"/>
  <c r="H2017" i="32"/>
  <c r="H2021" i="32"/>
  <c r="H2027" i="32"/>
  <c r="H2032" i="32"/>
  <c r="H2037" i="32"/>
  <c r="H2047" i="32"/>
  <c r="H2052" i="32"/>
  <c r="H2058" i="32"/>
  <c r="H2064" i="32"/>
  <c r="H2068" i="32"/>
  <c r="H2086" i="32"/>
  <c r="H2097" i="32"/>
  <c r="H2111" i="32"/>
  <c r="H2116" i="32"/>
  <c r="H2122" i="32"/>
  <c r="H2128" i="32"/>
  <c r="H2133" i="32"/>
  <c r="H2138" i="32"/>
  <c r="H2142" i="32"/>
  <c r="H2147" i="32"/>
  <c r="H2151" i="32"/>
  <c r="H2156" i="32"/>
  <c r="H2161" i="32"/>
  <c r="H2166" i="32"/>
  <c r="H2175" i="32"/>
  <c r="H2185" i="32"/>
  <c r="H2191" i="32"/>
  <c r="H2200" i="32"/>
  <c r="H2204" i="32"/>
  <c r="H2212" i="32"/>
  <c r="H2218" i="32"/>
  <c r="H2227" i="32"/>
  <c r="H2231" i="32"/>
  <c r="H2249" i="32"/>
  <c r="H2254" i="32"/>
  <c r="H2259" i="32"/>
  <c r="H2269" i="32"/>
  <c r="H2274" i="32"/>
  <c r="H2279" i="32"/>
  <c r="H2283" i="32"/>
  <c r="H2312" i="32"/>
  <c r="H2317" i="32"/>
  <c r="H3429" i="32"/>
  <c r="H5041" i="32"/>
  <c r="H5111" i="32"/>
  <c r="H5217" i="32"/>
  <c r="H5366" i="32"/>
  <c r="H5483" i="32"/>
  <c r="H5554" i="32"/>
  <c r="H5643" i="32"/>
  <c r="H5728" i="32"/>
  <c r="H5870" i="32"/>
  <c r="H5931" i="32"/>
  <c r="H5975" i="32"/>
  <c r="H6049" i="32"/>
  <c r="H6119" i="32"/>
  <c r="H6238" i="32"/>
  <c r="H6258" i="32"/>
  <c r="H43" i="32"/>
  <c r="H89" i="32"/>
  <c r="H125" i="32"/>
  <c r="H147" i="32"/>
  <c r="H180" i="32"/>
  <c r="H195" i="32"/>
  <c r="H211" i="32"/>
  <c r="H242" i="32"/>
  <c r="H255" i="32"/>
  <c r="H266" i="32"/>
  <c r="H277" i="32"/>
  <c r="H313" i="32"/>
  <c r="H326" i="32"/>
  <c r="H338" i="32"/>
  <c r="H353" i="32"/>
  <c r="H393" i="32"/>
  <c r="H409" i="32"/>
  <c r="H423" i="32"/>
  <c r="H439" i="32"/>
  <c r="H450" i="32"/>
  <c r="H479" i="32"/>
  <c r="H496" i="32"/>
  <c r="H534" i="32"/>
  <c r="H546" i="32"/>
  <c r="H561" i="32"/>
  <c r="H601" i="32"/>
  <c r="H634" i="32"/>
  <c r="H670" i="32"/>
  <c r="H685" i="32"/>
  <c r="H721" i="32"/>
  <c r="H732" i="32"/>
  <c r="H756" i="32"/>
  <c r="H789" i="32"/>
  <c r="H800" i="32"/>
  <c r="H810" i="32"/>
  <c r="H821" i="32"/>
  <c r="H830" i="32"/>
  <c r="H852" i="32"/>
  <c r="H865" i="32"/>
  <c r="H877" i="32"/>
  <c r="H883" i="32"/>
  <c r="H889" i="32"/>
  <c r="H908" i="32"/>
  <c r="H914" i="32"/>
  <c r="H932" i="32"/>
  <c r="H938" i="32"/>
  <c r="H951" i="32"/>
  <c r="H957" i="32"/>
  <c r="H963" i="32"/>
  <c r="H970" i="32"/>
  <c r="H976" i="32"/>
  <c r="H989" i="32"/>
  <c r="H995" i="32"/>
  <c r="H1005" i="32"/>
  <c r="H1016" i="32"/>
  <c r="H1024" i="32"/>
  <c r="H1040" i="32"/>
  <c r="H1047" i="32"/>
  <c r="H1053" i="32"/>
  <c r="H1060" i="32"/>
  <c r="H1079" i="32"/>
  <c r="H1087" i="32"/>
  <c r="H1093" i="32"/>
  <c r="H1107" i="32"/>
  <c r="H1113" i="32"/>
  <c r="H1121" i="32"/>
  <c r="H1127" i="32"/>
  <c r="H1138" i="32"/>
  <c r="H1151" i="32"/>
  <c r="H1160" i="32"/>
  <c r="H1173" i="32"/>
  <c r="H1180" i="32"/>
  <c r="H1186" i="32"/>
  <c r="H1192" i="32"/>
  <c r="H1198" i="32"/>
  <c r="H1206" i="32"/>
  <c r="H1213" i="32"/>
  <c r="H1219" i="32"/>
  <c r="H1231" i="32"/>
  <c r="H1240" i="32"/>
  <c r="H1253" i="32"/>
  <c r="H1260" i="32"/>
  <c r="H1265" i="32"/>
  <c r="H1288" i="32"/>
  <c r="H1293" i="32"/>
  <c r="H1297" i="32"/>
  <c r="H1308" i="32"/>
  <c r="H1312" i="32"/>
  <c r="H1317" i="32"/>
  <c r="H1321" i="32"/>
  <c r="H1325" i="32"/>
  <c r="H1330" i="32"/>
  <c r="H1336" i="32"/>
  <c r="H1345" i="32"/>
  <c r="H1373" i="32"/>
  <c r="H1377" i="32"/>
  <c r="H1382" i="32"/>
  <c r="H1391" i="32"/>
  <c r="H1398" i="32"/>
  <c r="H1407" i="32"/>
  <c r="H1413" i="32"/>
  <c r="H1419" i="32"/>
  <c r="H1425" i="32"/>
  <c r="H1430" i="32"/>
  <c r="H1435" i="32"/>
  <c r="H1440" i="32"/>
  <c r="H1445" i="32"/>
  <c r="H1455" i="32"/>
  <c r="H1464" i="32"/>
  <c r="H1469" i="32"/>
  <c r="H1474" i="32"/>
  <c r="H1479" i="32"/>
  <c r="H1495" i="32"/>
  <c r="H1500" i="32"/>
  <c r="H1505" i="32"/>
  <c r="H1510" i="32"/>
  <c r="H1521" i="32"/>
  <c r="H1525" i="32"/>
  <c r="H1536" i="32"/>
  <c r="H1542" i="32"/>
  <c r="H1549" i="32"/>
  <c r="H1555" i="32"/>
  <c r="H1565" i="32"/>
  <c r="H1574" i="32"/>
  <c r="H1580" i="32"/>
  <c r="H1586" i="32"/>
  <c r="H1591" i="32"/>
  <c r="H1596" i="32"/>
  <c r="H1607" i="32"/>
  <c r="H1612" i="32"/>
  <c r="H1618" i="32"/>
  <c r="H1623" i="32"/>
  <c r="H1633" i="32"/>
  <c r="H1637" i="32"/>
  <c r="H1649" i="32"/>
  <c r="H1659" i="32"/>
  <c r="H1663" i="32"/>
  <c r="H1668" i="32"/>
  <c r="H1689" i="32"/>
  <c r="H1704" i="32"/>
  <c r="H1719" i="32"/>
  <c r="H1724" i="32"/>
  <c r="H1729" i="32"/>
  <c r="H1734" i="32"/>
  <c r="H1740" i="32"/>
  <c r="H1746" i="32"/>
  <c r="H1751" i="32"/>
  <c r="H1761" i="32"/>
  <c r="H1765" i="32"/>
  <c r="H1775" i="32"/>
  <c r="H1780" i="32"/>
  <c r="H1795" i="32"/>
  <c r="H1800" i="32"/>
  <c r="H1806" i="32"/>
  <c r="H1825" i="32"/>
  <c r="H1829" i="32"/>
  <c r="H1835" i="32"/>
  <c r="H1841" i="32"/>
  <c r="H1855" i="32"/>
  <c r="H1860" i="32"/>
  <c r="H1865" i="32"/>
  <c r="H1872" i="32"/>
  <c r="H1877" i="32"/>
  <c r="H1887" i="32"/>
  <c r="H1898" i="32"/>
  <c r="H1908" i="32"/>
  <c r="H1913" i="32"/>
  <c r="H1917" i="32"/>
  <c r="H1922" i="32"/>
  <c r="H1926" i="32"/>
  <c r="H1932" i="32"/>
  <c r="H1944" i="32"/>
  <c r="H1948" i="32"/>
  <c r="H1952" i="32"/>
  <c r="H1963" i="32"/>
  <c r="H1968" i="32"/>
  <c r="H1972" i="32"/>
  <c r="H1986" i="32"/>
  <c r="H1991" i="32"/>
  <c r="H1996" i="32"/>
  <c r="H2002" i="32"/>
  <c r="H2007" i="32"/>
  <c r="H2022" i="32"/>
  <c r="H2043" i="32"/>
  <c r="H2048" i="32"/>
  <c r="H2073" i="32"/>
  <c r="H2077" i="32"/>
  <c r="H2082" i="32"/>
  <c r="H2087" i="32"/>
  <c r="H2092" i="32"/>
  <c r="H2098" i="32"/>
  <c r="H2102" i="32"/>
  <c r="H2107" i="32"/>
  <c r="H2112" i="32"/>
  <c r="H2129" i="32"/>
  <c r="H2152" i="32"/>
  <c r="H2157" i="32"/>
  <c r="H2162" i="32"/>
  <c r="H2171" i="32"/>
  <c r="H2176" i="32"/>
  <c r="H2180" i="32"/>
  <c r="H2186" i="32"/>
  <c r="H2192" i="32"/>
  <c r="H2196" i="32"/>
  <c r="H2209" i="32"/>
  <c r="H2223" i="32"/>
  <c r="H2232" i="32"/>
  <c r="H2236" i="32"/>
  <c r="H2241" i="32"/>
  <c r="H2245" i="32"/>
  <c r="H2250" i="32"/>
  <c r="H2260" i="32"/>
  <c r="H2265" i="32"/>
  <c r="H2288" i="32"/>
  <c r="H2292" i="32"/>
  <c r="H2297" i="32"/>
  <c r="H2301" i="32"/>
  <c r="H2306" i="32"/>
  <c r="H2313" i="32"/>
  <c r="H2322" i="32"/>
  <c r="H4064" i="32"/>
  <c r="H4348" i="32"/>
  <c r="H4587" i="32"/>
  <c r="H4731" i="32"/>
  <c r="H4830" i="32"/>
  <c r="H5299" i="32"/>
  <c r="H5367" i="32"/>
  <c r="H5433" i="32"/>
  <c r="H5485" i="32"/>
  <c r="H5656" i="32"/>
  <c r="H5752" i="32"/>
  <c r="H5808" i="32"/>
  <c r="H5976" i="32"/>
  <c r="H6010" i="32"/>
  <c r="H6121" i="32"/>
  <c r="H6168" i="32"/>
  <c r="H6208" i="32"/>
  <c r="H6242" i="32"/>
  <c r="H27" i="32"/>
  <c r="H44" i="32"/>
  <c r="H90" i="32"/>
  <c r="H106" i="32"/>
  <c r="H130" i="32"/>
  <c r="H166" i="32"/>
  <c r="H212" i="32"/>
  <c r="H233" i="32"/>
  <c r="H245" i="32"/>
  <c r="H258" i="32"/>
  <c r="H269" i="32"/>
  <c r="H278" i="32"/>
  <c r="H340" i="32"/>
  <c r="H354" i="32"/>
  <c r="H370" i="32"/>
  <c r="H411" i="32"/>
  <c r="H424" i="32"/>
  <c r="H451" i="32"/>
  <c r="H464" i="32"/>
  <c r="H480" i="32"/>
  <c r="H499" i="32"/>
  <c r="H508" i="32"/>
  <c r="H522" i="32"/>
  <c r="H549" i="32"/>
  <c r="H580" i="32"/>
  <c r="H618" i="32"/>
  <c r="H635" i="32"/>
  <c r="H656" i="32"/>
  <c r="H673" i="32"/>
  <c r="H686" i="32"/>
  <c r="H700" i="32"/>
  <c r="H712" i="32"/>
  <c r="H722" i="32"/>
  <c r="H747" i="32"/>
  <c r="H757" i="32"/>
  <c r="H776" i="32"/>
  <c r="H801" i="32"/>
  <c r="H811" i="32"/>
  <c r="H831" i="32"/>
  <c r="H840" i="32"/>
  <c r="H853" i="32"/>
  <c r="H860" i="32"/>
  <c r="H871" i="32"/>
  <c r="H884" i="32"/>
  <c r="H895" i="32"/>
  <c r="H902" i="32"/>
  <c r="H909" i="32"/>
  <c r="H915" i="32"/>
  <c r="H921" i="32"/>
  <c r="H927" i="32"/>
  <c r="H933" i="32"/>
  <c r="H939" i="32"/>
  <c r="H945" i="32"/>
  <c r="H958" i="32"/>
  <c r="H2605" i="32"/>
  <c r="H3789" i="32"/>
  <c r="H4210" i="32"/>
  <c r="H4917" i="32"/>
  <c r="H5050" i="32"/>
  <c r="H5252" i="32"/>
  <c r="H5394" i="32"/>
  <c r="H5503" i="32"/>
  <c r="H5658" i="32"/>
  <c r="H5811" i="32"/>
  <c r="H5919" i="32"/>
  <c r="H5981" i="32"/>
  <c r="H6147" i="32"/>
  <c r="H6230" i="32"/>
  <c r="H35" i="32"/>
  <c r="H78" i="32"/>
  <c r="H113" i="32"/>
  <c r="H158" i="32"/>
  <c r="H217" i="32"/>
  <c r="H248" i="32"/>
  <c r="H273" i="32"/>
  <c r="H302" i="32"/>
  <c r="H331" i="32"/>
  <c r="H362" i="32"/>
  <c r="H385" i="32"/>
  <c r="H415" i="32"/>
  <c r="H443" i="32"/>
  <c r="H502" i="32"/>
  <c r="H524" i="32"/>
  <c r="H607" i="32"/>
  <c r="H645" i="32"/>
  <c r="H678" i="32"/>
  <c r="H707" i="32"/>
  <c r="H752" i="32"/>
  <c r="H771" i="32"/>
  <c r="H795" i="32"/>
  <c r="H813" i="32"/>
  <c r="H836" i="32"/>
  <c r="H849" i="32"/>
  <c r="H875" i="32"/>
  <c r="H917" i="32"/>
  <c r="H942" i="32"/>
  <c r="H953" i="32"/>
  <c r="H966" i="32"/>
  <c r="H980" i="32"/>
  <c r="H990" i="32"/>
  <c r="H1031" i="32"/>
  <c r="H1049" i="32"/>
  <c r="H1063" i="32"/>
  <c r="H1073" i="32"/>
  <c r="H1082" i="32"/>
  <c r="H1094" i="32"/>
  <c r="H1104" i="32"/>
  <c r="H1115" i="32"/>
  <c r="H1136" i="32"/>
  <c r="H1158" i="32"/>
  <c r="H1167" i="32"/>
  <c r="H1178" i="32"/>
  <c r="H1188" i="32"/>
  <c r="H1211" i="32"/>
  <c r="H1242" i="32"/>
  <c r="H1266" i="32"/>
  <c r="H1275" i="32"/>
  <c r="H1290" i="32"/>
  <c r="H1298" i="32"/>
  <c r="H1319" i="32"/>
  <c r="H1326" i="32"/>
  <c r="H1334" i="32"/>
  <c r="H1342" i="32"/>
  <c r="H1358" i="32"/>
  <c r="H1375" i="32"/>
  <c r="H1383" i="32"/>
  <c r="H1389" i="32"/>
  <c r="H1399" i="32"/>
  <c r="H1417" i="32"/>
  <c r="H1426" i="32"/>
  <c r="H1433" i="32"/>
  <c r="H1442" i="32"/>
  <c r="H1451" i="32"/>
  <c r="H1458" i="32"/>
  <c r="H1466" i="32"/>
  <c r="H1483" i="32"/>
  <c r="H1508" i="32"/>
  <c r="H1516" i="32"/>
  <c r="H1543" i="32"/>
  <c r="H1562" i="32"/>
  <c r="H1570" i="32"/>
  <c r="H1578" i="32"/>
  <c r="H1587" i="32"/>
  <c r="H1597" i="32"/>
  <c r="H1604" i="32"/>
  <c r="H1624" i="32"/>
  <c r="H1630" i="32"/>
  <c r="H1639" i="32"/>
  <c r="H1656" i="32"/>
  <c r="H1670" i="32"/>
  <c r="H1686" i="32"/>
  <c r="H1694" i="32"/>
  <c r="H1700" i="32"/>
  <c r="H1717" i="32"/>
  <c r="H1732" i="32"/>
  <c r="H1752" i="32"/>
  <c r="H1758" i="32"/>
  <c r="H1767" i="32"/>
  <c r="H1776" i="32"/>
  <c r="H1783" i="32"/>
  <c r="H1791" i="32"/>
  <c r="H1797" i="32"/>
  <c r="H1808" i="32"/>
  <c r="H1814" i="32"/>
  <c r="H1852" i="32"/>
  <c r="H1861" i="32"/>
  <c r="H1868" i="32"/>
  <c r="H1878" i="32"/>
  <c r="H1894" i="32"/>
  <c r="H1910" i="32"/>
  <c r="H1933" i="32"/>
  <c r="H1949" i="32"/>
  <c r="H1964" i="32"/>
  <c r="H1979" i="32"/>
  <c r="H1987" i="32"/>
  <c r="H1997" i="32"/>
  <c r="H2004" i="32"/>
  <c r="H2013" i="32"/>
  <c r="H2023" i="32"/>
  <c r="H2029" i="32"/>
  <c r="H2038" i="32"/>
  <c r="H2045" i="32"/>
  <c r="H2062" i="32"/>
  <c r="H2109" i="32"/>
  <c r="H2118" i="32"/>
  <c r="H2126" i="32"/>
  <c r="H2135" i="32"/>
  <c r="H2143" i="32"/>
  <c r="H2160" i="32"/>
  <c r="H2168" i="32"/>
  <c r="H2182" i="32"/>
  <c r="H2201" i="32"/>
  <c r="H3853" i="32"/>
  <c r="H4942" i="32"/>
  <c r="H5060" i="32"/>
  <c r="H5401" i="32"/>
  <c r="H5525" i="32"/>
  <c r="H5665" i="32"/>
  <c r="H6063" i="32"/>
  <c r="H6149" i="32"/>
  <c r="H84" i="32"/>
  <c r="H116" i="32"/>
  <c r="H186" i="32"/>
  <c r="H221" i="32"/>
  <c r="H250" i="32"/>
  <c r="H332" i="32"/>
  <c r="H363" i="32"/>
  <c r="H386" i="32"/>
  <c r="H416" i="32"/>
  <c r="H444" i="32"/>
  <c r="H471" i="32"/>
  <c r="H503" i="32"/>
  <c r="H566" i="32"/>
  <c r="H612" i="32"/>
  <c r="H680" i="32"/>
  <c r="H758" i="32"/>
  <c r="H796" i="32"/>
  <c r="H866" i="32"/>
  <c r="H890" i="32"/>
  <c r="H918" i="32"/>
  <c r="H928" i="32"/>
  <c r="H955" i="32"/>
  <c r="H991" i="32"/>
  <c r="H1014" i="32"/>
  <c r="H1025" i="32"/>
  <c r="H1033" i="32"/>
  <c r="H1042" i="32"/>
  <c r="H1083" i="32"/>
  <c r="H1116" i="32"/>
  <c r="H1141" i="32"/>
  <c r="H1147" i="32"/>
  <c r="H1189" i="32"/>
  <c r="H1200" i="32"/>
  <c r="H1221" i="32"/>
  <c r="H1234" i="32"/>
  <c r="H1244" i="32"/>
  <c r="H1255" i="32"/>
  <c r="H1269" i="32"/>
  <c r="H1276" i="32"/>
  <c r="H1283" i="32"/>
  <c r="H1291" i="32"/>
  <c r="H1305" i="32"/>
  <c r="H1313" i="32"/>
  <c r="H1343" i="32"/>
  <c r="H1352" i="32"/>
  <c r="H1359" i="32"/>
  <c r="H1367" i="32"/>
  <c r="H1400" i="32"/>
  <c r="H1408" i="32"/>
  <c r="H1443" i="32"/>
  <c r="H1467" i="32"/>
  <c r="H1492" i="32"/>
  <c r="H1501" i="32"/>
  <c r="H1517" i="32"/>
  <c r="H1533" i="32"/>
  <c r="H1544" i="32"/>
  <c r="H1556" i="32"/>
  <c r="H1563" i="32"/>
  <c r="H1581" i="32"/>
  <c r="H1588" i="32"/>
  <c r="H1608" i="32"/>
  <c r="H1615" i="32"/>
  <c r="H1640" i="32"/>
  <c r="H1650" i="32"/>
  <c r="H1664" i="32"/>
  <c r="H1671" i="32"/>
  <c r="H1681" i="32"/>
  <c r="H1687" i="32"/>
  <c r="H1701" i="32"/>
  <c r="H1711" i="32"/>
  <c r="H1726" i="32"/>
  <c r="H1735" i="32"/>
  <c r="H1743" i="32"/>
  <c r="H1768" i="32"/>
  <c r="H1784" i="32"/>
  <c r="H1792" i="32"/>
  <c r="H1801" i="32"/>
  <c r="H1822" i="32"/>
  <c r="H1830" i="32"/>
  <c r="H1838" i="32"/>
  <c r="H1846" i="32"/>
  <c r="H1853" i="32"/>
  <c r="H1869" i="32"/>
  <c r="H1879" i="32"/>
  <c r="H1888" i="32"/>
  <c r="H1895" i="32"/>
  <c r="H1903" i="32"/>
  <c r="H1911" i="32"/>
  <c r="H1918" i="32"/>
  <c r="H1924" i="32"/>
  <c r="H1934" i="32"/>
  <c r="H1941" i="32"/>
  <c r="H1957" i="32"/>
  <c r="H1965" i="32"/>
  <c r="H1973" i="32"/>
  <c r="H1988" i="32"/>
  <c r="H1998" i="32"/>
  <c r="H2005" i="32"/>
  <c r="H2014" i="32"/>
  <c r="H2024" i="32"/>
  <c r="H2030" i="32"/>
  <c r="H2039" i="32"/>
  <c r="H2046" i="32"/>
  <c r="H2054" i="32"/>
  <c r="H2070" i="32"/>
  <c r="H2078" i="32"/>
  <c r="H2084" i="32"/>
  <c r="H2094" i="32"/>
  <c r="H4591" i="32"/>
  <c r="H5073" i="32"/>
  <c r="H5179" i="32"/>
  <c r="H5302" i="32"/>
  <c r="H5527" i="32"/>
  <c r="H5694" i="32"/>
  <c r="H5842" i="32"/>
  <c r="H6020" i="32"/>
  <c r="H56" i="32"/>
  <c r="H96" i="32"/>
  <c r="H187" i="32"/>
  <c r="H259" i="32"/>
  <c r="H282" i="32"/>
  <c r="H317" i="32"/>
  <c r="H388" i="32"/>
  <c r="H445" i="32"/>
  <c r="H472" i="32"/>
  <c r="H567" i="32"/>
  <c r="H592" i="32"/>
  <c r="H660" i="32"/>
  <c r="H735" i="32"/>
  <c r="H760" i="32"/>
  <c r="H777" i="32"/>
  <c r="H798" i="32"/>
  <c r="H822" i="32"/>
  <c r="H855" i="32"/>
  <c r="H867" i="32"/>
  <c r="H891" i="32"/>
  <c r="H903" i="32"/>
  <c r="H929" i="32"/>
  <c r="H971" i="32"/>
  <c r="H993" i="32"/>
  <c r="H1006" i="32"/>
  <c r="H1043" i="32"/>
  <c r="H1054" i="32"/>
  <c r="H1067" i="32"/>
  <c r="H1074" i="32"/>
  <c r="H1096" i="32"/>
  <c r="H1108" i="32"/>
  <c r="H1117" i="32"/>
  <c r="H1128" i="32"/>
  <c r="H1148" i="32"/>
  <c r="H1168" i="32"/>
  <c r="H1201" i="32"/>
  <c r="H1222" i="32"/>
  <c r="H1256" i="32"/>
  <c r="H1284" i="32"/>
  <c r="H1299" i="32"/>
  <c r="H1306" i="32"/>
  <c r="H1314" i="32"/>
  <c r="H1327" i="32"/>
  <c r="H1337" i="32"/>
  <c r="H1353" i="32"/>
  <c r="H1368" i="32"/>
  <c r="H1384" i="32"/>
  <c r="H1401" i="32"/>
  <c r="H1409" i="32"/>
  <c r="H1420" i="32"/>
  <c r="H1427" i="32"/>
  <c r="H1436" i="32"/>
  <c r="H1452" i="32"/>
  <c r="H1460" i="32"/>
  <c r="H1475" i="32"/>
  <c r="H1486" i="32"/>
  <c r="H1493" i="32"/>
  <c r="H1511" i="32"/>
  <c r="H1526" i="32"/>
  <c r="H1537" i="32"/>
  <c r="H1545" i="32"/>
  <c r="H1571" i="32"/>
  <c r="H1589" i="32"/>
  <c r="H1598" i="32"/>
  <c r="H1616" i="32"/>
  <c r="H1625" i="32"/>
  <c r="H1634" i="32"/>
  <c r="H1657" i="32"/>
  <c r="H1665" i="32"/>
  <c r="H1672" i="32"/>
  <c r="H1695" i="32"/>
  <c r="H1705" i="32"/>
  <c r="H1712" i="32"/>
  <c r="H1720" i="32"/>
  <c r="H1727" i="32"/>
  <c r="H1736" i="32"/>
  <c r="H1744" i="32"/>
  <c r="H1753" i="32"/>
  <c r="H1762" i="32"/>
  <c r="H1777" i="32"/>
  <c r="H1802" i="32"/>
  <c r="H1809" i="32"/>
  <c r="H1817" i="32"/>
  <c r="H1823" i="32"/>
  <c r="H1831" i="32"/>
  <c r="H1839" i="32"/>
  <c r="H1862" i="32"/>
  <c r="H1873" i="32"/>
  <c r="H1880" i="32"/>
  <c r="H1889" i="32"/>
  <c r="H1896" i="32"/>
  <c r="H1904" i="32"/>
  <c r="H1935" i="32"/>
  <c r="H1950" i="32"/>
  <c r="H1958" i="32"/>
  <c r="H1966" i="32"/>
  <c r="H1982" i="32"/>
  <c r="H1989" i="32"/>
  <c r="H2008" i="32"/>
  <c r="H2015" i="32"/>
  <c r="H2040" i="32"/>
  <c r="H2055" i="32"/>
  <c r="H4073" i="32"/>
  <c r="H4606" i="32"/>
  <c r="H4858" i="32"/>
  <c r="H5184" i="32"/>
  <c r="H5311" i="32"/>
  <c r="H5436" i="32"/>
  <c r="H5844" i="32"/>
  <c r="H5945" i="32"/>
  <c r="H6173" i="32"/>
  <c r="H6246" i="32"/>
  <c r="H57" i="32"/>
  <c r="H134" i="32"/>
  <c r="H170" i="32"/>
  <c r="H234" i="32"/>
  <c r="H284" i="32"/>
  <c r="H318" i="32"/>
  <c r="H371" i="32"/>
  <c r="H452" i="32"/>
  <c r="H509" i="32"/>
  <c r="H537" i="32"/>
  <c r="H572" i="32"/>
  <c r="H595" i="32"/>
  <c r="H620" i="32"/>
  <c r="H691" i="32"/>
  <c r="H715" i="32"/>
  <c r="H736" i="32"/>
  <c r="H802" i="32"/>
  <c r="H823" i="32"/>
  <c r="H841" i="32"/>
  <c r="H856" i="32"/>
  <c r="H869" i="32"/>
  <c r="H879" i="32"/>
  <c r="H893" i="32"/>
  <c r="H904" i="32"/>
  <c r="H934" i="32"/>
  <c r="H946" i="32"/>
  <c r="H960" i="32"/>
  <c r="H972" i="32"/>
  <c r="H984" i="32"/>
  <c r="H996" i="32"/>
  <c r="H1007" i="32"/>
  <c r="H1018" i="32"/>
  <c r="H1026" i="32"/>
  <c r="H1035" i="32"/>
  <c r="H1044" i="32"/>
  <c r="H1068" i="32"/>
  <c r="H1077" i="32"/>
  <c r="H1097" i="32"/>
  <c r="H1109" i="32"/>
  <c r="H1129" i="32"/>
  <c r="H1142" i="32"/>
  <c r="H1162" i="32"/>
  <c r="H1169" i="32"/>
  <c r="H1182" i="32"/>
  <c r="H1193" i="32"/>
  <c r="H1202" i="32"/>
  <c r="H1215" i="32"/>
  <c r="H1235" i="32"/>
  <c r="H1246" i="32"/>
  <c r="H1257" i="32"/>
  <c r="H1270" i="32"/>
  <c r="H1285" i="32"/>
  <c r="H1300" i="32"/>
  <c r="H1315" i="32"/>
  <c r="H1322" i="32"/>
  <c r="H1328" i="32"/>
  <c r="H1346" i="32"/>
  <c r="H1361" i="32"/>
  <c r="H1369" i="32"/>
  <c r="H1378" i="32"/>
  <c r="H1385" i="32"/>
  <c r="H1392" i="32"/>
  <c r="H1410" i="32"/>
  <c r="H1421" i="32"/>
  <c r="H1428" i="32"/>
  <c r="H1453" i="32"/>
  <c r="H1476" i="32"/>
  <c r="H1487" i="32"/>
  <c r="H1502" i="32"/>
  <c r="H1512" i="32"/>
  <c r="H1518" i="32"/>
  <c r="H1527" i="32"/>
  <c r="H1538" i="32"/>
  <c r="H1546" i="32"/>
  <c r="H1557" i="32"/>
  <c r="H1566" i="32"/>
  <c r="H1572" i="32"/>
  <c r="H1582" i="32"/>
  <c r="H1592" i="32"/>
  <c r="H1599" i="32"/>
  <c r="H1609" i="32"/>
  <c r="H1626" i="32"/>
  <c r="H1643" i="32"/>
  <c r="H1651" i="32"/>
  <c r="H1682" i="32"/>
  <c r="H1696" i="32"/>
  <c r="H1706" i="32"/>
  <c r="H1713" i="32"/>
  <c r="H1737" i="32"/>
  <c r="H1754" i="32"/>
  <c r="H1771" i="32"/>
  <c r="H1778" i="32"/>
  <c r="H1786" i="32"/>
  <c r="H1793" i="32"/>
  <c r="H1810" i="32"/>
  <c r="H1832" i="32"/>
  <c r="H1847" i="32"/>
  <c r="H1856" i="32"/>
  <c r="H1863" i="32"/>
  <c r="H1905" i="32"/>
  <c r="H1919" i="32"/>
  <c r="H1927" i="32"/>
  <c r="H1936" i="32"/>
  <c r="H1945" i="32"/>
  <c r="H1959" i="32"/>
  <c r="H1974" i="32"/>
  <c r="H1992" i="32"/>
  <c r="H1999" i="32"/>
  <c r="H2025" i="32"/>
  <c r="H2033" i="32"/>
  <c r="H2041" i="32"/>
  <c r="H2049" i="32"/>
  <c r="H2056" i="32"/>
  <c r="H2079" i="32"/>
  <c r="H2096" i="32"/>
  <c r="H2104" i="32"/>
  <c r="H2113" i="32"/>
  <c r="H2146" i="32"/>
  <c r="H2155" i="32"/>
  <c r="H4080" i="32"/>
  <c r="H4877" i="32"/>
  <c r="H5246" i="32"/>
  <c r="H5496" i="32"/>
  <c r="H5763" i="32"/>
  <c r="H5952" i="32"/>
  <c r="H6098" i="32"/>
  <c r="H6211" i="32"/>
  <c r="H77" i="32"/>
  <c r="H149" i="32"/>
  <c r="H204" i="32"/>
  <c r="H375" i="32"/>
  <c r="H429" i="32"/>
  <c r="H488" i="32"/>
  <c r="H553" i="32"/>
  <c r="H606" i="32"/>
  <c r="H675" i="32"/>
  <c r="H717" i="32"/>
  <c r="H770" i="32"/>
  <c r="H861" i="32"/>
  <c r="H885" i="32"/>
  <c r="H912" i="32"/>
  <c r="H941" i="32"/>
  <c r="H965" i="32"/>
  <c r="H1057" i="32"/>
  <c r="H1081" i="32"/>
  <c r="H1103" i="32"/>
  <c r="H1152" i="32"/>
  <c r="H1174" i="32"/>
  <c r="H1195" i="32"/>
  <c r="H1216" i="32"/>
  <c r="H1237" i="32"/>
  <c r="H1261" i="32"/>
  <c r="H1279" i="32"/>
  <c r="H1338" i="32"/>
  <c r="H1365" i="32"/>
  <c r="H1403" i="32"/>
  <c r="H1437" i="32"/>
  <c r="H1482" i="32"/>
  <c r="H1498" i="32"/>
  <c r="H1558" i="32"/>
  <c r="H1576" i="32"/>
  <c r="H1647" i="32"/>
  <c r="H1661" i="32"/>
  <c r="H1676" i="32"/>
  <c r="H1707" i="32"/>
  <c r="H1725" i="32"/>
  <c r="H1742" i="32"/>
  <c r="H1757" i="32"/>
  <c r="H1773" i="32"/>
  <c r="H1875" i="32"/>
  <c r="H1920" i="32"/>
  <c r="H1970" i="32"/>
  <c r="H2009" i="32"/>
  <c r="H2059" i="32"/>
  <c r="H2080" i="32"/>
  <c r="H2093" i="32"/>
  <c r="H2105" i="32"/>
  <c r="H2119" i="32"/>
  <c r="H2164" i="32"/>
  <c r="H2174" i="32"/>
  <c r="H2194" i="32"/>
  <c r="H2202" i="32"/>
  <c r="H2210" i="32"/>
  <c r="H2216" i="32"/>
  <c r="H2239" i="32"/>
  <c r="H2246" i="32"/>
  <c r="H2262" i="32"/>
  <c r="H2270" i="32"/>
  <c r="H2284" i="32"/>
  <c r="H2290" i="32"/>
  <c r="H2298" i="32"/>
  <c r="H2026" i="32"/>
  <c r="H2060" i="32"/>
  <c r="H2071" i="32"/>
  <c r="H2120" i="32"/>
  <c r="H2131" i="32"/>
  <c r="H2225" i="32"/>
  <c r="H2233" i="32"/>
  <c r="H2247" i="32"/>
  <c r="H2263" i="32"/>
  <c r="H2307" i="32"/>
  <c r="H2044" i="32"/>
  <c r="H2167" i="32"/>
  <c r="H2177" i="32"/>
  <c r="H2226" i="32"/>
  <c r="H2256" i="32"/>
  <c r="H2271" i="32"/>
  <c r="H2299" i="32"/>
  <c r="H2308" i="32"/>
  <c r="H2323" i="32"/>
  <c r="H1961" i="32"/>
  <c r="H2018" i="32"/>
  <c r="H2074" i="32"/>
  <c r="H2088" i="32"/>
  <c r="H2099" i="32"/>
  <c r="H2136" i="32"/>
  <c r="H2145" i="32"/>
  <c r="H2178" i="32"/>
  <c r="H2188" i="32"/>
  <c r="H2251" i="32"/>
  <c r="H2258" i="32"/>
  <c r="H2273" i="32"/>
  <c r="H2318" i="32"/>
  <c r="H2324" i="32"/>
  <c r="H247" i="32"/>
  <c r="H293" i="32"/>
  <c r="H346" i="32"/>
  <c r="H405" i="32"/>
  <c r="H702" i="32"/>
  <c r="H807" i="32"/>
  <c r="H1027" i="32"/>
  <c r="H1070" i="32"/>
  <c r="H1208" i="32"/>
  <c r="H1249" i="32"/>
  <c r="H1348" i="32"/>
  <c r="H1362" i="32"/>
  <c r="H1431" i="32"/>
  <c r="H1644" i="32"/>
  <c r="H1669" i="32"/>
  <c r="H1738" i="32"/>
  <c r="H1749" i="32"/>
  <c r="H1819" i="32"/>
  <c r="H1867" i="32"/>
  <c r="H1885" i="32"/>
  <c r="H2050" i="32"/>
  <c r="H2075" i="32"/>
  <c r="H2124" i="32"/>
  <c r="H2137" i="32"/>
  <c r="H2189" i="32"/>
  <c r="H2237" i="32"/>
  <c r="H2243" i="32"/>
  <c r="H2267" i="32"/>
  <c r="H2281" i="32"/>
  <c r="H2295" i="32"/>
  <c r="H2302" i="32"/>
  <c r="H2310" i="32"/>
  <c r="H2319" i="32"/>
  <c r="H482" i="32"/>
  <c r="H540" i="32"/>
  <c r="H596" i="32"/>
  <c r="H910" i="32"/>
  <c r="H961" i="32"/>
  <c r="H985" i="32"/>
  <c r="H1048" i="32"/>
  <c r="H1123" i="32"/>
  <c r="H1146" i="32"/>
  <c r="H1164" i="32"/>
  <c r="H1289" i="32"/>
  <c r="H1333" i="32"/>
  <c r="H1349" i="32"/>
  <c r="H1363" i="32"/>
  <c r="H1379" i="32"/>
  <c r="H1395" i="32"/>
  <c r="H1415" i="32"/>
  <c r="H1465" i="32"/>
  <c r="H1480" i="32"/>
  <c r="H1531" i="32"/>
  <c r="H1553" i="32"/>
  <c r="H1613" i="32"/>
  <c r="H1645" i="32"/>
  <c r="H1721" i="32"/>
  <c r="H1804" i="32"/>
  <c r="H1837" i="32"/>
  <c r="H1915" i="32"/>
  <c r="H2019" i="32"/>
  <c r="H2053" i="32"/>
  <c r="H2089" i="32"/>
  <c r="H2125" i="32"/>
  <c r="H2229" i="32"/>
  <c r="H2268" i="32"/>
  <c r="H2303" i="32"/>
  <c r="H4991" i="32"/>
  <c r="H5465" i="32"/>
  <c r="H5946" i="32"/>
  <c r="H319" i="32"/>
  <c r="H487" i="32"/>
  <c r="H550" i="32"/>
  <c r="H716" i="32"/>
  <c r="H936" i="32"/>
  <c r="H1012" i="32"/>
  <c r="H1102" i="32"/>
  <c r="H1236" i="32"/>
  <c r="H1304" i="32"/>
  <c r="H1364" i="32"/>
  <c r="H1497" i="32"/>
  <c r="H1514" i="32"/>
  <c r="H1532" i="32"/>
  <c r="H1594" i="32"/>
  <c r="H1614" i="32"/>
  <c r="H1629" i="32"/>
  <c r="H1722" i="32"/>
  <c r="H1741" i="32"/>
  <c r="H1756" i="32"/>
  <c r="H1772" i="32"/>
  <c r="H1807" i="32"/>
  <c r="H1890" i="32"/>
  <c r="H1906" i="32"/>
  <c r="H1953" i="32"/>
  <c r="H1984" i="32"/>
  <c r="H2020" i="32"/>
  <c r="H2117" i="32"/>
  <c r="H2130" i="32"/>
  <c r="H2149" i="32"/>
  <c r="H2173" i="32"/>
  <c r="H2215" i="32"/>
  <c r="H2224" i="32"/>
  <c r="H2253" i="32"/>
  <c r="H2276" i="32"/>
  <c r="H2304" i="32"/>
  <c r="H2314" i="32"/>
  <c r="H2320" i="32"/>
  <c r="H4243" i="32"/>
  <c r="H5136" i="32"/>
  <c r="H5323" i="32"/>
  <c r="H5766" i="32"/>
  <c r="H5977" i="32"/>
  <c r="H6105" i="32"/>
  <c r="H213" i="32"/>
  <c r="H271" i="32"/>
  <c r="H329" i="32"/>
  <c r="H377" i="32"/>
  <c r="H430" i="32"/>
  <c r="H558" i="32"/>
  <c r="H723" i="32"/>
  <c r="H834" i="32"/>
  <c r="H862" i="32"/>
  <c r="H886" i="32"/>
  <c r="H974" i="32"/>
  <c r="H999" i="32"/>
  <c r="H1019" i="32"/>
  <c r="H1036" i="32"/>
  <c r="H1133" i="32"/>
  <c r="H1153" i="32"/>
  <c r="H1177" i="32"/>
  <c r="H1196" i="32"/>
  <c r="H1220" i="32"/>
  <c r="H1241" i="32"/>
  <c r="H1262" i="32"/>
  <c r="H1294" i="32"/>
  <c r="H1309" i="32"/>
  <c r="H1323" i="32"/>
  <c r="H1354" i="32"/>
  <c r="H1370" i="32"/>
  <c r="H1387" i="32"/>
  <c r="H1422" i="32"/>
  <c r="H1438" i="32"/>
  <c r="H1456" i="32"/>
  <c r="H1470" i="32"/>
  <c r="H1488" i="32"/>
  <c r="H1539" i="32"/>
  <c r="H1577" i="32"/>
  <c r="H1602" i="32"/>
  <c r="H1635" i="32"/>
  <c r="H1662" i="32"/>
  <c r="H1677" i="32"/>
  <c r="H1690" i="32"/>
  <c r="H1710" i="32"/>
  <c r="H1812" i="32"/>
  <c r="H1826" i="32"/>
  <c r="H1842" i="32"/>
  <c r="H1857" i="32"/>
  <c r="H1893" i="32"/>
  <c r="H1909" i="32"/>
  <c r="H1939" i="32"/>
  <c r="H1954" i="32"/>
  <c r="H1993" i="32"/>
  <c r="H2010" i="32"/>
  <c r="H2140" i="32"/>
  <c r="H2153" i="32"/>
  <c r="H2165" i="32"/>
  <c r="H2183" i="32"/>
  <c r="H2203" i="32"/>
  <c r="H2255" i="32"/>
  <c r="H2277" i="32"/>
  <c r="H2315" i="32"/>
  <c r="H2061" i="32"/>
  <c r="H2083" i="32"/>
  <c r="H2095" i="32"/>
  <c r="H2108" i="32"/>
  <c r="H2132" i="32"/>
  <c r="H2154" i="32"/>
  <c r="H2211" i="32"/>
  <c r="H2219" i="32"/>
  <c r="H2248" i="32"/>
  <c r="H2285" i="32"/>
  <c r="H2316" i="32"/>
  <c r="H4366" i="32"/>
  <c r="H4909" i="32"/>
  <c r="H5326" i="32"/>
  <c r="H5582" i="32"/>
  <c r="H6113" i="32"/>
  <c r="H6247" i="32"/>
  <c r="H99" i="32"/>
  <c r="H171" i="32"/>
  <c r="H272" i="32"/>
  <c r="H512" i="32"/>
  <c r="H622" i="32"/>
  <c r="H694" i="32"/>
  <c r="H741" i="32"/>
  <c r="H782" i="32"/>
  <c r="H835" i="32"/>
  <c r="H947" i="32"/>
  <c r="H977" i="32"/>
  <c r="H1000" i="32"/>
  <c r="H1020" i="32"/>
  <c r="H1062" i="32"/>
  <c r="H1111" i="32"/>
  <c r="H1134" i="32"/>
  <c r="H1156" i="32"/>
  <c r="H1280" i="32"/>
  <c r="H1324" i="32"/>
  <c r="H1341" i="32"/>
  <c r="H1388" i="32"/>
  <c r="H1404" i="32"/>
  <c r="H1423" i="32"/>
  <c r="H1441" i="32"/>
  <c r="H1457" i="32"/>
  <c r="H1489" i="32"/>
  <c r="H1522" i="32"/>
  <c r="H1540" i="32"/>
  <c r="H1561" i="32"/>
  <c r="H1603" i="32"/>
  <c r="H1619" i="32"/>
  <c r="H1652" i="32"/>
  <c r="H1678" i="32"/>
  <c r="H1763" i="32"/>
  <c r="H1781" i="32"/>
  <c r="H1813" i="32"/>
  <c r="H1827" i="32"/>
  <c r="H1843" i="32"/>
  <c r="H1858" i="32"/>
  <c r="H1883" i="32"/>
  <c r="H1923" i="32"/>
  <c r="H1940" i="32"/>
  <c r="H1955" i="32"/>
  <c r="H1994" i="32"/>
  <c r="H2012" i="32"/>
  <c r="H1318" i="32"/>
  <c r="H1513" i="32"/>
  <c r="H1568" i="32"/>
  <c r="H1593" i="32"/>
  <c r="H1685" i="32"/>
  <c r="H1699" i="32"/>
  <c r="H1821" i="32"/>
  <c r="H1851" i="32"/>
  <c r="H1901" i="32"/>
  <c r="H2003" i="32"/>
  <c r="H2067" i="32"/>
  <c r="H2114" i="32"/>
  <c r="H2163" i="32"/>
  <c r="H2193" i="32"/>
  <c r="H2214" i="32"/>
  <c r="H2252" i="32"/>
  <c r="H2275" i="32"/>
  <c r="H2282" i="32"/>
  <c r="H5238" i="32"/>
  <c r="H5761" i="32"/>
  <c r="H6210" i="32"/>
  <c r="H200" i="32"/>
  <c r="H261" i="32"/>
  <c r="H598" i="32"/>
  <c r="H664" i="32"/>
  <c r="H767" i="32"/>
  <c r="H826" i="32"/>
  <c r="H880" i="32"/>
  <c r="H986" i="32"/>
  <c r="H1030" i="32"/>
  <c r="H1124" i="32"/>
  <c r="H1350" i="32"/>
  <c r="H1380" i="32"/>
  <c r="H1416" i="32"/>
  <c r="H1448" i="32"/>
  <c r="H1481" i="32"/>
  <c r="H1575" i="32"/>
  <c r="H1646" i="32"/>
  <c r="H1660" i="32"/>
  <c r="H1675" i="32"/>
  <c r="H1788" i="32"/>
  <c r="H1874" i="32"/>
  <c r="H1937" i="32"/>
  <c r="H2035" i="32"/>
  <c r="H2069" i="32"/>
  <c r="H2090" i="32"/>
  <c r="H2103" i="32"/>
  <c r="H2139" i="32"/>
  <c r="H2181" i="32"/>
  <c r="H2230" i="32"/>
  <c r="H2238" i="32"/>
  <c r="H4652" i="32"/>
  <c r="H5149" i="32"/>
  <c r="H5370" i="32"/>
  <c r="H5585" i="32"/>
  <c r="H5878" i="32"/>
  <c r="H6032" i="32"/>
  <c r="H6142" i="32"/>
  <c r="H100" i="32"/>
  <c r="H176" i="32"/>
  <c r="H401" i="32"/>
  <c r="H459" i="32"/>
  <c r="H514" i="32"/>
  <c r="H581" i="32"/>
  <c r="H625" i="32"/>
  <c r="H783" i="32"/>
  <c r="H922" i="32"/>
  <c r="H948" i="32"/>
  <c r="H979" i="32"/>
  <c r="H1001" i="32"/>
  <c r="H1021" i="32"/>
  <c r="H1038" i="32"/>
  <c r="H1088" i="32"/>
  <c r="H1157" i="32"/>
  <c r="H1183" i="32"/>
  <c r="H1226" i="32"/>
  <c r="H1281" i="32"/>
  <c r="H1295" i="32"/>
  <c r="H1310" i="32"/>
  <c r="H1357" i="32"/>
  <c r="H1374" i="32"/>
  <c r="H1405" i="32"/>
  <c r="H1471" i="32"/>
  <c r="H1491" i="32"/>
  <c r="H1506" i="32"/>
  <c r="H1523" i="32"/>
  <c r="H1550" i="32"/>
  <c r="H1583" i="32"/>
  <c r="H1620" i="32"/>
  <c r="H1638" i="32"/>
  <c r="H1653" i="32"/>
  <c r="H1666" i="32"/>
  <c r="H1691" i="32"/>
  <c r="H1715" i="32"/>
  <c r="H1730" i="32"/>
  <c r="H1747" i="32"/>
  <c r="H1782" i="32"/>
  <c r="H1796" i="32"/>
  <c r="H1833" i="32"/>
  <c r="H1899" i="32"/>
  <c r="H1960" i="32"/>
  <c r="H1977" i="32"/>
  <c r="H2028" i="32"/>
  <c r="H2065" i="32"/>
  <c r="H2110" i="32"/>
  <c r="H2123" i="32"/>
  <c r="H2134" i="32"/>
  <c r="H2144" i="32"/>
  <c r="H2169" i="32"/>
  <c r="H2187" i="32"/>
  <c r="H2197" i="32"/>
  <c r="H2205" i="32"/>
  <c r="H2234" i="32"/>
  <c r="H2242" i="32"/>
  <c r="H2257" i="32"/>
  <c r="H2266" i="32"/>
  <c r="H2272" i="32"/>
  <c r="H2280" i="32"/>
  <c r="H2286" i="32"/>
  <c r="H2293" i="32"/>
  <c r="H22" i="32"/>
  <c r="H5151" i="32"/>
  <c r="H5598" i="32"/>
  <c r="H5879" i="32"/>
  <c r="H6038" i="32"/>
  <c r="H31" i="32"/>
  <c r="H110" i="32"/>
  <c r="H182" i="32"/>
  <c r="H236" i="32"/>
  <c r="H345" i="32"/>
  <c r="H402" i="32"/>
  <c r="H469" i="32"/>
  <c r="H523" i="32"/>
  <c r="H584" i="32"/>
  <c r="H644" i="32"/>
  <c r="H701" i="32"/>
  <c r="H750" i="32"/>
  <c r="H842" i="32"/>
  <c r="H873" i="32"/>
  <c r="H897" i="32"/>
  <c r="H923" i="32"/>
  <c r="H952" i="32"/>
  <c r="H1009" i="32"/>
  <c r="H1069" i="32"/>
  <c r="H1089" i="32"/>
  <c r="H1143" i="32"/>
  <c r="H1207" i="32"/>
  <c r="H1227" i="32"/>
  <c r="H1248" i="32"/>
  <c r="H1286" i="32"/>
  <c r="H1301" i="32"/>
  <c r="H1331" i="32"/>
  <c r="H1347" i="32"/>
  <c r="H1393" i="32"/>
  <c r="H1461" i="32"/>
  <c r="H1472" i="32"/>
  <c r="H1507" i="32"/>
  <c r="H1528" i="32"/>
  <c r="H1551" i="32"/>
  <c r="H1584" i="32"/>
  <c r="H1610" i="32"/>
  <c r="H1621" i="32"/>
  <c r="H1655" i="32"/>
  <c r="H1683" i="32"/>
  <c r="H1697" i="32"/>
  <c r="H1716" i="32"/>
  <c r="H1731" i="32"/>
  <c r="H1748" i="32"/>
  <c r="H1766" i="32"/>
  <c r="H1818" i="32"/>
  <c r="H1848" i="32"/>
  <c r="H1866" i="32"/>
  <c r="H1884" i="32"/>
  <c r="H1914" i="32"/>
  <c r="H1928" i="32"/>
  <c r="H1978" i="32"/>
  <c r="H2000" i="32"/>
  <c r="H2158" i="32"/>
  <c r="H2206" i="32"/>
  <c r="H2220" i="32"/>
  <c r="H2228" i="32"/>
  <c r="H2294" i="32"/>
  <c r="H2309" i="32"/>
  <c r="H4785" i="32"/>
  <c r="H5449" i="32"/>
  <c r="H5601" i="32"/>
  <c r="H5906" i="32"/>
  <c r="H6059" i="32"/>
  <c r="H6178" i="32"/>
  <c r="H33" i="32"/>
  <c r="H586" i="32"/>
  <c r="H874" i="32"/>
  <c r="H898" i="32"/>
  <c r="H924" i="32"/>
  <c r="H1091" i="32"/>
  <c r="H1122" i="32"/>
  <c r="H1163" i="32"/>
  <c r="H1187" i="32"/>
  <c r="H1229" i="32"/>
  <c r="H1274" i="32"/>
  <c r="H1332" i="32"/>
  <c r="H1394" i="32"/>
  <c r="H1414" i="32"/>
  <c r="H1446" i="32"/>
  <c r="H1462" i="32"/>
  <c r="H1477" i="32"/>
  <c r="H1496" i="32"/>
  <c r="H1552" i="32"/>
  <c r="H1567" i="32"/>
  <c r="H1803" i="32"/>
  <c r="H1836" i="32"/>
  <c r="H1900" i="32"/>
  <c r="H1929" i="32"/>
  <c r="H1946" i="32"/>
  <c r="H2034" i="32"/>
  <c r="H2066" i="32"/>
  <c r="H2100" i="32"/>
  <c r="H2159" i="32"/>
  <c r="H2198" i="32"/>
  <c r="H2207" i="32"/>
  <c r="H2213" i="32"/>
  <c r="H2221" i="32"/>
  <c r="H3566" i="32"/>
  <c r="H4788" i="32"/>
  <c r="H4987" i="32"/>
  <c r="H5456" i="32"/>
  <c r="H63" i="32"/>
  <c r="H138" i="32"/>
  <c r="H294" i="32"/>
  <c r="H357" i="32"/>
  <c r="H663" i="32"/>
  <c r="H808" i="32"/>
  <c r="H847" i="32"/>
  <c r="H1011" i="32"/>
  <c r="H1254" i="32"/>
  <c r="H1303" i="32"/>
  <c r="H1432" i="32"/>
  <c r="H1447" i="32"/>
  <c r="H1628" i="32"/>
  <c r="H1787" i="32"/>
  <c r="H1930" i="32"/>
  <c r="H1969" i="32"/>
  <c r="H1983" i="32"/>
  <c r="H2148" i="32"/>
  <c r="H2172" i="32"/>
  <c r="H2261" i="32"/>
  <c r="H2289" i="32"/>
  <c r="R16" i="32"/>
  <c r="K3882" i="32" l="1"/>
  <c r="K4635" i="32"/>
  <c r="K2345" i="32"/>
  <c r="K2653" i="32"/>
  <c r="K5245" i="32"/>
  <c r="K5425" i="32"/>
  <c r="K3972" i="32"/>
  <c r="K2621" i="32"/>
  <c r="K1011" i="32"/>
  <c r="K2179" i="32"/>
  <c r="K647" i="32"/>
  <c r="K4585" i="32"/>
  <c r="K4389" i="32"/>
  <c r="K85" i="32"/>
  <c r="K606" i="32"/>
  <c r="K4700" i="32"/>
  <c r="K5298" i="32"/>
  <c r="K4582" i="32"/>
  <c r="K2891" i="32"/>
  <c r="K5278" i="32"/>
  <c r="K2589" i="32"/>
  <c r="K3965" i="32"/>
  <c r="K4677" i="32"/>
  <c r="K585" i="32"/>
  <c r="K586" i="32"/>
  <c r="K2237" i="32"/>
  <c r="K4702" i="32"/>
  <c r="K5151" i="32"/>
  <c r="K4840" i="32"/>
  <c r="K1571" i="32"/>
  <c r="K4590" i="32"/>
  <c r="K4807" i="32"/>
  <c r="K5115" i="32"/>
  <c r="K4546" i="32"/>
  <c r="K1196" i="32"/>
  <c r="K38" i="32"/>
  <c r="K4253" i="32"/>
  <c r="K4357" i="32"/>
  <c r="K4706" i="32"/>
  <c r="K1888" i="32"/>
  <c r="K723" i="32"/>
  <c r="K4591" i="32"/>
  <c r="K57" i="32"/>
  <c r="K1438" i="32"/>
  <c r="K4834" i="32"/>
  <c r="K5238" i="32"/>
  <c r="K618" i="32"/>
  <c r="K2236" i="32"/>
  <c r="K4872" i="32"/>
  <c r="K5167" i="32"/>
  <c r="K591" i="32"/>
  <c r="K1025" i="32"/>
  <c r="K2240" i="32"/>
  <c r="K4669" i="32"/>
  <c r="K650" i="32"/>
  <c r="K3898" i="32"/>
  <c r="K4379" i="32"/>
  <c r="K5185" i="32"/>
  <c r="K2232" i="32"/>
  <c r="K81" i="32"/>
  <c r="K5429" i="32"/>
  <c r="K3878" i="32"/>
  <c r="K2719" i="32"/>
  <c r="K4386" i="32"/>
  <c r="K2872" i="32"/>
  <c r="K5221" i="32"/>
  <c r="K1554" i="32"/>
  <c r="K662" i="32"/>
  <c r="K2707" i="32"/>
  <c r="K5309" i="32"/>
  <c r="K5144" i="32"/>
  <c r="K1583" i="32"/>
  <c r="K1894" i="32"/>
  <c r="K3987" i="32"/>
  <c r="K5187" i="32"/>
  <c r="K605" i="32"/>
  <c r="K725" i="32"/>
  <c r="K2253" i="32"/>
  <c r="K4573" i="32"/>
  <c r="K5241" i="32"/>
  <c r="K1026" i="32"/>
  <c r="K3936" i="32"/>
  <c r="K3996" i="32"/>
  <c r="K4828" i="32"/>
  <c r="K5306" i="32"/>
  <c r="K1883" i="32"/>
  <c r="K4676" i="32"/>
  <c r="K2313" i="32"/>
  <c r="K1213" i="32"/>
  <c r="K740" i="32"/>
  <c r="K4631" i="32"/>
  <c r="K3886" i="32"/>
  <c r="K1203" i="32"/>
  <c r="K4600" i="32"/>
  <c r="K2888" i="32"/>
  <c r="K2877" i="32"/>
  <c r="K1866" i="32"/>
  <c r="K4661" i="32"/>
  <c r="K2615" i="32"/>
  <c r="K5204" i="32"/>
  <c r="K2623" i="32"/>
  <c r="K5285" i="32"/>
  <c r="K735" i="32"/>
  <c r="K1166" i="32"/>
  <c r="K3874" i="32"/>
  <c r="K4690" i="32"/>
  <c r="K2294" i="32"/>
  <c r="K5112" i="32"/>
  <c r="K3983" i="32"/>
  <c r="K2591" i="32"/>
  <c r="K2845" i="32"/>
  <c r="K5152" i="32"/>
  <c r="K4017" i="32"/>
  <c r="K5257" i="32"/>
  <c r="K2617" i="32"/>
  <c r="K3897" i="32"/>
  <c r="K4259" i="32"/>
  <c r="K4693" i="32"/>
  <c r="K5295" i="32"/>
  <c r="K2224" i="32"/>
  <c r="K2185" i="32"/>
  <c r="K5125" i="32"/>
  <c r="K631" i="32"/>
  <c r="K1049" i="32"/>
  <c r="K2267" i="32"/>
  <c r="K4373" i="32"/>
  <c r="K4598" i="32"/>
  <c r="K5119" i="32"/>
  <c r="K376" i="32"/>
  <c r="K4810" i="32"/>
  <c r="K1425" i="32"/>
  <c r="K1844" i="32"/>
  <c r="K1549" i="32"/>
  <c r="K369" i="32"/>
  <c r="K1418" i="32"/>
  <c r="K1904" i="32"/>
  <c r="K2292" i="32"/>
  <c r="K567" i="32"/>
  <c r="K1582" i="32"/>
  <c r="K1764" i="32"/>
  <c r="K375" i="32"/>
  <c r="K1854" i="32"/>
  <c r="K2238" i="32"/>
  <c r="K627" i="32"/>
  <c r="K643" i="32"/>
  <c r="K1019" i="32"/>
  <c r="K1758" i="32"/>
  <c r="K5243" i="32"/>
  <c r="K53" i="32"/>
  <c r="K5269" i="32"/>
  <c r="K5138" i="32"/>
  <c r="K3984" i="32"/>
  <c r="K4004" i="32"/>
  <c r="K3884" i="32"/>
  <c r="K2883" i="32"/>
  <c r="K1882" i="32"/>
  <c r="K5860" i="32"/>
  <c r="K5236" i="32"/>
  <c r="K5113" i="32"/>
  <c r="K4254" i="32"/>
  <c r="K4709" i="32"/>
  <c r="K2710" i="32"/>
  <c r="K2645" i="32"/>
  <c r="K2613" i="32"/>
  <c r="K2581" i="32"/>
  <c r="K2337" i="32"/>
  <c r="K3880" i="32"/>
  <c r="K3993" i="32"/>
  <c r="K4258" i="32"/>
  <c r="K4366" i="32"/>
  <c r="K4548" i="32"/>
  <c r="K4666" i="32"/>
  <c r="K4592" i="32"/>
  <c r="K4707" i="32"/>
  <c r="K4818" i="32"/>
  <c r="K5862" i="32"/>
  <c r="K5116" i="32"/>
  <c r="K5172" i="32"/>
  <c r="K5301" i="32"/>
  <c r="K88" i="32"/>
  <c r="K5437" i="32"/>
  <c r="K54" i="32"/>
  <c r="K633" i="32"/>
  <c r="K1550" i="32"/>
  <c r="K1420" i="32"/>
  <c r="K615" i="32"/>
  <c r="K665" i="32"/>
  <c r="K2255" i="32"/>
  <c r="K2214" i="32"/>
  <c r="K4865" i="32"/>
  <c r="K4359" i="32"/>
  <c r="K5135" i="32"/>
  <c r="K5193" i="32"/>
  <c r="K5259" i="32"/>
  <c r="K1450" i="32"/>
  <c r="K2315" i="32"/>
  <c r="K2297" i="32"/>
  <c r="K2252" i="32"/>
  <c r="K3970" i="32"/>
  <c r="K4388" i="32"/>
  <c r="K4688" i="32"/>
  <c r="K4812" i="32"/>
  <c r="K4584" i="32"/>
  <c r="K4838" i="32"/>
  <c r="K5406" i="32"/>
  <c r="K5126" i="32"/>
  <c r="K5206" i="32"/>
  <c r="K5258" i="32"/>
  <c r="K87" i="32"/>
  <c r="K1774" i="32"/>
  <c r="K1453" i="32"/>
  <c r="K2319" i="32"/>
  <c r="K2301" i="32"/>
  <c r="K2256" i="32"/>
  <c r="K4577" i="32"/>
  <c r="K4701" i="32"/>
  <c r="K5182" i="32"/>
  <c r="K5230" i="32"/>
  <c r="K5854" i="32"/>
  <c r="K5414" i="32"/>
  <c r="K619" i="32"/>
  <c r="K1018" i="32"/>
  <c r="K1853" i="32"/>
  <c r="K2234" i="32"/>
  <c r="K1920" i="32"/>
  <c r="K1871" i="32"/>
  <c r="K1578" i="32"/>
  <c r="K571" i="32"/>
  <c r="K1169" i="32"/>
  <c r="K1401" i="32"/>
  <c r="K1551" i="32"/>
  <c r="K1436" i="32"/>
  <c r="K1919" i="32"/>
  <c r="K2181" i="32"/>
  <c r="K2304" i="32"/>
  <c r="K1884" i="32"/>
  <c r="K1924" i="32"/>
  <c r="K5869" i="32"/>
  <c r="K5849" i="32"/>
  <c r="K578" i="32"/>
  <c r="K1151" i="32"/>
  <c r="K595" i="32"/>
  <c r="K728" i="32"/>
  <c r="K1457" i="32"/>
  <c r="K1559" i="32"/>
  <c r="K2165" i="32"/>
  <c r="K2323" i="32"/>
  <c r="K2307" i="32"/>
  <c r="K1529" i="32"/>
  <c r="K638" i="32"/>
  <c r="K1867" i="32"/>
  <c r="K2254" i="32"/>
  <c r="K1807" i="32"/>
  <c r="K1885" i="32"/>
  <c r="K640" i="32"/>
  <c r="K1188" i="32"/>
  <c r="K1209" i="32"/>
  <c r="K658" i="32"/>
  <c r="K1185" i="32"/>
  <c r="K2248" i="32"/>
  <c r="K2247" i="32"/>
  <c r="K2207" i="32"/>
  <c r="K2212" i="32"/>
  <c r="K1157" i="32"/>
  <c r="K5858" i="32"/>
  <c r="K5233" i="32"/>
  <c r="K4705" i="32"/>
  <c r="K2890" i="32"/>
  <c r="K5409" i="32"/>
  <c r="K4640" i="32"/>
  <c r="K2619" i="32"/>
  <c r="K1909" i="32"/>
  <c r="K1562" i="32"/>
  <c r="K5223" i="32"/>
  <c r="K2210" i="32"/>
  <c r="K2211" i="32"/>
  <c r="K2331" i="32"/>
  <c r="K2614" i="32"/>
  <c r="K5273" i="32"/>
  <c r="K5847" i="32"/>
  <c r="K3935" i="32"/>
  <c r="K5173" i="32"/>
  <c r="K1588" i="32"/>
  <c r="K5405" i="32"/>
  <c r="K745" i="32"/>
  <c r="K4632" i="32"/>
  <c r="K5279" i="32"/>
  <c r="K3989" i="32"/>
  <c r="K4377" i="32"/>
  <c r="K4651" i="32"/>
  <c r="K5415" i="32"/>
  <c r="K1914" i="32"/>
  <c r="K5856" i="32"/>
  <c r="K4822" i="32"/>
  <c r="K1527" i="32"/>
  <c r="K4588" i="32"/>
  <c r="K3963" i="32"/>
  <c r="K2692" i="32"/>
  <c r="K1459" i="32"/>
  <c r="K5180" i="32"/>
  <c r="K4683" i="32"/>
  <c r="K2691" i="32"/>
  <c r="K4639" i="32"/>
  <c r="K4260" i="32"/>
  <c r="K1553" i="32"/>
  <c r="K1532" i="32"/>
  <c r="K1428" i="32"/>
  <c r="K608" i="32"/>
  <c r="K1600" i="32"/>
  <c r="K1448" i="32"/>
  <c r="K1849" i="32"/>
  <c r="K1787" i="32"/>
  <c r="K1181" i="32"/>
  <c r="K1601" i="32"/>
  <c r="K2291" i="32"/>
  <c r="K5275" i="32"/>
  <c r="K1763" i="32"/>
  <c r="K5289" i="32"/>
  <c r="K2175" i="32"/>
  <c r="K5141" i="32"/>
  <c r="K1910" i="32"/>
  <c r="K4551" i="32"/>
  <c r="K5118" i="32"/>
  <c r="K1434" i="32"/>
  <c r="K2317" i="32"/>
  <c r="K1565" i="32"/>
  <c r="K1461" i="32"/>
  <c r="K1587" i="32"/>
  <c r="K5256" i="32"/>
  <c r="K5124" i="32"/>
  <c r="K4580" i="32"/>
  <c r="K4684" i="32"/>
  <c r="K4384" i="32"/>
  <c r="K3966" i="32"/>
  <c r="K2879" i="32"/>
  <c r="K2847" i="32"/>
  <c r="K1887" i="32"/>
  <c r="K1568" i="32"/>
  <c r="K5215" i="32"/>
  <c r="K2706" i="32"/>
  <c r="K2641" i="32"/>
  <c r="K2609" i="32"/>
  <c r="K2333" i="32"/>
  <c r="K3895" i="32"/>
  <c r="K4007" i="32"/>
  <c r="K3962" i="32"/>
  <c r="K3949" i="32"/>
  <c r="K4680" i="32"/>
  <c r="K4805" i="32"/>
  <c r="K4576" i="32"/>
  <c r="K4832" i="32"/>
  <c r="K5123" i="32"/>
  <c r="K5179" i="32"/>
  <c r="K5255" i="32"/>
  <c r="K5308" i="32"/>
  <c r="K1760" i="32"/>
  <c r="K655" i="32"/>
  <c r="K371" i="32"/>
  <c r="K1440" i="32"/>
  <c r="K2300" i="32"/>
  <c r="K2241" i="32"/>
  <c r="K4637" i="32"/>
  <c r="K5145" i="32"/>
  <c r="K5197" i="32"/>
  <c r="K5270" i="32"/>
  <c r="K1173" i="32"/>
  <c r="K749" i="32"/>
  <c r="K2324" i="32"/>
  <c r="K3990" i="32"/>
  <c r="K3973" i="32"/>
  <c r="K4583" i="32"/>
  <c r="K4703" i="32"/>
  <c r="K4830" i="32"/>
  <c r="K4380" i="32"/>
  <c r="K4628" i="32"/>
  <c r="K4850" i="32"/>
  <c r="K5420" i="32"/>
  <c r="K5133" i="32"/>
  <c r="K5213" i="32"/>
  <c r="K5264" i="32"/>
  <c r="K1013" i="32"/>
  <c r="K1175" i="32"/>
  <c r="K752" i="32"/>
  <c r="K1152" i="32"/>
  <c r="K1782" i="32"/>
  <c r="K3923" i="32"/>
  <c r="K4593" i="32"/>
  <c r="K4839" i="32"/>
  <c r="K4261" i="32"/>
  <c r="K5117" i="32"/>
  <c r="K5186" i="32"/>
  <c r="K5240" i="32"/>
  <c r="K5868" i="32"/>
  <c r="K1200" i="32"/>
  <c r="K1539" i="32"/>
  <c r="K649" i="32"/>
  <c r="K1409" i="32"/>
  <c r="K1878" i="32"/>
  <c r="K2265" i="32"/>
  <c r="K1893" i="32"/>
  <c r="K5411" i="32"/>
  <c r="K5842" i="32"/>
  <c r="K1591" i="32"/>
  <c r="K370" i="32"/>
  <c r="K587" i="32"/>
  <c r="K726" i="32"/>
  <c r="K1464" i="32"/>
  <c r="K1577" i="32"/>
  <c r="K1183" i="32"/>
  <c r="K1421" i="32"/>
  <c r="K1570" i="32"/>
  <c r="K2320" i="32"/>
  <c r="K1895" i="32"/>
  <c r="K593" i="32"/>
  <c r="K1167" i="32"/>
  <c r="K1596" i="32"/>
  <c r="K1016" i="32"/>
  <c r="K610" i="32"/>
  <c r="K742" i="32"/>
  <c r="K1581" i="32"/>
  <c r="K1770" i="32"/>
  <c r="K2318" i="32"/>
  <c r="K2273" i="32"/>
  <c r="K1543" i="32"/>
  <c r="K653" i="32"/>
  <c r="K1413" i="32"/>
  <c r="K1523" i="32"/>
  <c r="K1182" i="32"/>
  <c r="K1881" i="32"/>
  <c r="K2269" i="32"/>
  <c r="K1860" i="32"/>
  <c r="K1896" i="32"/>
  <c r="K656" i="32"/>
  <c r="K1024" i="32"/>
  <c r="K1207" i="32"/>
  <c r="K1408" i="32"/>
  <c r="K1224" i="32"/>
  <c r="K625" i="32"/>
  <c r="K1520" i="32"/>
  <c r="K2268" i="32"/>
  <c r="K2264" i="32"/>
  <c r="K2221" i="32"/>
  <c r="K1538" i="32"/>
  <c r="K564" i="32"/>
  <c r="K5148" i="32"/>
  <c r="K5212" i="32"/>
  <c r="K4674" i="32"/>
  <c r="K3998" i="32"/>
  <c r="K3902" i="32"/>
  <c r="K2886" i="32"/>
  <c r="K84" i="32"/>
  <c r="K3896" i="32"/>
  <c r="K2696" i="32"/>
  <c r="K2611" i="32"/>
  <c r="K2687" i="32"/>
  <c r="K2344" i="32"/>
  <c r="K2219" i="32"/>
  <c r="K3969" i="32"/>
  <c r="K2695" i="32"/>
  <c r="K1872" i="32"/>
  <c r="K5265" i="32"/>
  <c r="K2701" i="32"/>
  <c r="K5237" i="32"/>
  <c r="K5843" i="32"/>
  <c r="K609" i="32"/>
  <c r="K1779" i="32"/>
  <c r="K2338" i="32"/>
  <c r="K4019" i="32"/>
  <c r="K5142" i="32"/>
  <c r="K5867" i="32"/>
  <c r="K5300" i="32"/>
  <c r="K2660" i="32"/>
  <c r="K3986" i="32"/>
  <c r="K3992" i="32"/>
  <c r="K5224" i="32"/>
  <c r="K5128" i="32"/>
  <c r="K4854" i="32"/>
  <c r="K1856" i="32"/>
  <c r="K3894" i="32"/>
  <c r="K4814" i="32"/>
  <c r="K1546" i="32"/>
  <c r="K1534" i="32"/>
  <c r="K3899" i="32"/>
  <c r="K2226" i="32"/>
  <c r="K1545" i="32"/>
  <c r="K4681" i="32"/>
  <c r="K2336" i="32"/>
  <c r="K612" i="32"/>
  <c r="K1886" i="32"/>
  <c r="K1567" i="32"/>
  <c r="K4816" i="32"/>
  <c r="K2590" i="32"/>
  <c r="K4589" i="32"/>
  <c r="K2683" i="32"/>
  <c r="K2598" i="32"/>
  <c r="K754" i="32"/>
  <c r="K4848" i="32"/>
  <c r="K5210" i="32"/>
  <c r="K2169" i="32"/>
  <c r="K1403" i="32"/>
  <c r="K5841" i="32"/>
  <c r="K1219" i="32"/>
  <c r="K1210" i="32"/>
  <c r="K1010" i="32"/>
  <c r="K1208" i="32"/>
  <c r="K747" i="32"/>
  <c r="K1160" i="32"/>
  <c r="K2216" i="32"/>
  <c r="K3968" i="32"/>
  <c r="K2584" i="32"/>
  <c r="K1536" i="32"/>
  <c r="K1159" i="32"/>
  <c r="K1454" i="32"/>
  <c r="K1206" i="32"/>
  <c r="K1877" i="32"/>
  <c r="K1902" i="32"/>
  <c r="K667" i="32"/>
  <c r="K1761" i="32"/>
  <c r="K641" i="32"/>
  <c r="K1531" i="32"/>
  <c r="K2231" i="32"/>
  <c r="K729" i="32"/>
  <c r="K2223" i="32"/>
  <c r="K1862" i="32"/>
  <c r="K611" i="32"/>
  <c r="K4552" i="32"/>
  <c r="K4817" i="32"/>
  <c r="K2583" i="32"/>
  <c r="K2642" i="32"/>
  <c r="K4866" i="32"/>
  <c r="K3876" i="32"/>
  <c r="K5266" i="32"/>
  <c r="K566" i="32"/>
  <c r="K1593" i="32"/>
  <c r="K4803" i="32"/>
  <c r="K4013" i="32"/>
  <c r="K2631" i="32"/>
  <c r="K1892" i="32"/>
  <c r="K1575" i="32"/>
  <c r="K1172" i="32"/>
  <c r="K659" i="32"/>
  <c r="K2649" i="32"/>
  <c r="K4650" i="32"/>
  <c r="K4697" i="32"/>
  <c r="K4804" i="32"/>
  <c r="K5164" i="32"/>
  <c r="K4421" i="32"/>
  <c r="K2274" i="32"/>
  <c r="K2225" i="32"/>
  <c r="K5175" i="32"/>
  <c r="K4009" i="32"/>
  <c r="K5220" i="32"/>
  <c r="K1566" i="32"/>
  <c r="K1433" i="32"/>
  <c r="K1826" i="32"/>
  <c r="K1913" i="32"/>
  <c r="K579" i="32"/>
  <c r="K1544" i="32"/>
  <c r="K2167" i="32"/>
  <c r="K623" i="32"/>
  <c r="K1874" i="32"/>
  <c r="K1174" i="32"/>
  <c r="K2227" i="32"/>
  <c r="K2305" i="32"/>
  <c r="K368" i="32"/>
  <c r="K5274" i="32"/>
  <c r="K1012" i="32"/>
  <c r="K1533" i="32"/>
  <c r="K4696" i="32"/>
  <c r="K3933" i="32"/>
  <c r="K1798" i="32"/>
  <c r="K2637" i="32"/>
  <c r="K3980" i="32"/>
  <c r="K4821" i="32"/>
  <c r="K5209" i="32"/>
  <c r="K1164" i="32"/>
  <c r="K1784" i="32"/>
  <c r="K2270" i="32"/>
  <c r="K3974" i="32"/>
  <c r="K4652" i="32"/>
  <c r="K5153" i="32"/>
  <c r="K3988" i="32"/>
  <c r="K4599" i="32"/>
  <c r="K4355" i="32"/>
  <c r="K4864" i="32"/>
  <c r="K5139" i="32"/>
  <c r="K1180" i="32"/>
  <c r="K3934" i="32"/>
  <c r="K5127" i="32"/>
  <c r="K5436" i="32"/>
  <c r="K1158" i="32"/>
  <c r="K1908" i="32"/>
  <c r="K1916" i="32"/>
  <c r="K1592" i="32"/>
  <c r="K2215" i="32"/>
  <c r="K1178" i="32"/>
  <c r="K624" i="32"/>
  <c r="K1156" i="32"/>
  <c r="K1426" i="32"/>
  <c r="K1522" i="32"/>
  <c r="K1410" i="32"/>
  <c r="K1869" i="32"/>
  <c r="K1907" i="32"/>
  <c r="K1765" i="32"/>
  <c r="K1755" i="32"/>
  <c r="K646" i="32"/>
  <c r="K1540" i="32"/>
  <c r="K365" i="32"/>
  <c r="K565" i="32"/>
  <c r="K1214" i="32"/>
  <c r="K1432" i="32"/>
  <c r="K2290" i="32"/>
  <c r="K2235" i="32"/>
  <c r="K5199" i="32"/>
  <c r="K3967" i="32"/>
  <c r="K2882" i="32"/>
  <c r="K1603" i="32"/>
  <c r="K2688" i="32"/>
  <c r="K2594" i="32"/>
  <c r="K2849" i="32"/>
  <c r="K2668" i="32"/>
  <c r="K2330" i="32"/>
  <c r="K5211" i="32"/>
  <c r="K2328" i="32"/>
  <c r="K3879" i="32"/>
  <c r="K5288" i="32"/>
  <c r="K5178" i="32"/>
  <c r="K664" i="32"/>
  <c r="K2725" i="32"/>
  <c r="K4843" i="32"/>
  <c r="K5871" i="32"/>
  <c r="K4629" i="32"/>
  <c r="K4692" i="32"/>
  <c r="K4647" i="32"/>
  <c r="K51" i="32"/>
  <c r="K4851" i="32"/>
  <c r="K1215" i="32"/>
  <c r="K1463" i="32"/>
  <c r="K4653" i="32"/>
  <c r="K583" i="32"/>
  <c r="K4667" i="32"/>
  <c r="K2309" i="32"/>
  <c r="K1555" i="32"/>
  <c r="K4381" i="32"/>
  <c r="K2633" i="32"/>
  <c r="K3981" i="32"/>
  <c r="K4837" i="32"/>
  <c r="K4634" i="32"/>
  <c r="K4857" i="32"/>
  <c r="K5149" i="32"/>
  <c r="K5427" i="32"/>
  <c r="K5136" i="32"/>
  <c r="K5216" i="32"/>
  <c r="K5268" i="32"/>
  <c r="K1186" i="32"/>
  <c r="K1168" i="32"/>
  <c r="K2298" i="32"/>
  <c r="K3875" i="32"/>
  <c r="K3991" i="32"/>
  <c r="K4665" i="32"/>
  <c r="K5162" i="32"/>
  <c r="K5207" i="32"/>
  <c r="K5291" i="32"/>
  <c r="K5276" i="32"/>
  <c r="K753" i="32"/>
  <c r="K1411" i="32"/>
  <c r="K1754" i="32"/>
  <c r="K364" i="32"/>
  <c r="K1202" i="32"/>
  <c r="K1524" i="32"/>
  <c r="K4006" i="32"/>
  <c r="K4356" i="32"/>
  <c r="K4863" i="32"/>
  <c r="K4646" i="32"/>
  <c r="K4808" i="32"/>
  <c r="K4368" i="32"/>
  <c r="K4657" i="32"/>
  <c r="K5146" i="32"/>
  <c r="K5225" i="32"/>
  <c r="K5846" i="32"/>
  <c r="K1415" i="32"/>
  <c r="K1757" i="32"/>
  <c r="K1528" i="32"/>
  <c r="K4626" i="32"/>
  <c r="K4869" i="32"/>
  <c r="K4364" i="32"/>
  <c r="K5137" i="32"/>
  <c r="K5262" i="32"/>
  <c r="K1595" i="32"/>
  <c r="K730" i="32"/>
  <c r="K1187" i="32"/>
  <c r="K1574" i="32"/>
  <c r="K2322" i="32"/>
  <c r="K5432" i="32"/>
  <c r="K616" i="32"/>
  <c r="K758" i="32"/>
  <c r="K739" i="32"/>
  <c r="K1218" i="32"/>
  <c r="K1458" i="32"/>
  <c r="K1780" i="32"/>
  <c r="K1852" i="32"/>
  <c r="K2230" i="32"/>
  <c r="K1868" i="32"/>
  <c r="K622" i="32"/>
  <c r="K757" i="32"/>
  <c r="K1190" i="32"/>
  <c r="K577" i="32"/>
  <c r="K639" i="32"/>
  <c r="K1171" i="32"/>
  <c r="K2222" i="32"/>
  <c r="K2229" i="32"/>
  <c r="K2302" i="32"/>
  <c r="K1573" i="32"/>
  <c r="K1441" i="32"/>
  <c r="K1557" i="32"/>
  <c r="K1163" i="32"/>
  <c r="K563" i="32"/>
  <c r="K1911" i="32"/>
  <c r="K2173" i="32"/>
  <c r="K2299" i="32"/>
  <c r="K1880" i="32"/>
  <c r="K1918" i="32"/>
  <c r="K5859" i="32"/>
  <c r="K367" i="32"/>
  <c r="K570" i="32"/>
  <c r="K1054" i="32"/>
  <c r="K1572" i="32"/>
  <c r="K1768" i="32"/>
  <c r="K1412" i="32"/>
  <c r="K584" i="32"/>
  <c r="K1446" i="32"/>
  <c r="K1548" i="32"/>
  <c r="K2311" i="32"/>
  <c r="K2293" i="32"/>
  <c r="K2249" i="32"/>
  <c r="K2239" i="32"/>
  <c r="K651" i="32"/>
  <c r="K4858" i="32"/>
  <c r="K2878" i="32"/>
  <c r="K2846" i="32"/>
  <c r="K2191" i="32"/>
  <c r="K4704" i="32"/>
  <c r="K4376" i="32"/>
  <c r="K2586" i="32"/>
  <c r="K2346" i="32"/>
  <c r="K2652" i="32"/>
  <c r="K1189" i="32"/>
  <c r="K4815" i="32"/>
  <c r="K4012" i="32"/>
  <c r="K2848" i="32"/>
  <c r="K2651" i="32"/>
  <c r="K5140" i="32"/>
  <c r="K3985" i="32"/>
  <c r="K2869" i="32"/>
  <c r="K2632" i="32"/>
  <c r="K2704" i="32"/>
  <c r="K3891" i="32"/>
  <c r="K5195" i="32"/>
  <c r="K5428" i="32"/>
  <c r="K5157" i="32"/>
  <c r="K5303" i="32"/>
  <c r="K1861" i="32"/>
  <c r="K4000" i="32"/>
  <c r="K4689" i="32"/>
  <c r="K5208" i="32"/>
  <c r="K5435" i="32"/>
  <c r="K4010" i="32"/>
  <c r="K4856" i="32"/>
  <c r="K5438" i="32"/>
  <c r="K2242" i="32"/>
  <c r="K4738" i="32"/>
  <c r="K5121" i="32"/>
  <c r="K1576" i="32"/>
  <c r="K1445" i="32"/>
  <c r="K4372" i="32"/>
  <c r="K657" i="32"/>
  <c r="K5286" i="32"/>
  <c r="K4393" i="32"/>
  <c r="K4699" i="32"/>
  <c r="K4354" i="32"/>
  <c r="K2592" i="32"/>
  <c r="K2703" i="32"/>
  <c r="K4691" i="32"/>
  <c r="K2684" i="32"/>
  <c r="K5430" i="32"/>
  <c r="K2885" i="32"/>
  <c r="K2650" i="32"/>
  <c r="K2251" i="32"/>
  <c r="K4868" i="32"/>
  <c r="K2656" i="32"/>
  <c r="K2340" i="32"/>
  <c r="K1767" i="32"/>
  <c r="K4845" i="32"/>
  <c r="K5294" i="32"/>
  <c r="K5277" i="32"/>
  <c r="K660" i="32"/>
  <c r="K1889" i="32"/>
  <c r="K1864" i="32"/>
  <c r="K748" i="32"/>
  <c r="K1598" i="32"/>
  <c r="K1912" i="32"/>
  <c r="K86" i="32"/>
  <c r="K628" i="32"/>
  <c r="K2180" i="32"/>
  <c r="K1165" i="32"/>
  <c r="K1184" i="32"/>
  <c r="K2644" i="32"/>
  <c r="K2720" i="32"/>
  <c r="K4659" i="32"/>
  <c r="K2700" i="32"/>
  <c r="K5267" i="32"/>
  <c r="K1859" i="32"/>
  <c r="K1921" i="32"/>
  <c r="K2303" i="32"/>
  <c r="K4358" i="32"/>
  <c r="K2708" i="32"/>
  <c r="K630" i="32"/>
  <c r="K5282" i="32"/>
  <c r="K4678" i="32"/>
  <c r="K79" i="32"/>
  <c r="K2682" i="32"/>
  <c r="K2341" i="32"/>
  <c r="K4578" i="32"/>
  <c r="K1030" i="32"/>
  <c r="K635" i="32"/>
  <c r="K4673" i="32"/>
  <c r="K5872" i="32"/>
  <c r="K1053" i="32"/>
  <c r="K2271" i="32"/>
  <c r="K3892" i="32"/>
  <c r="K5176" i="32"/>
  <c r="K1154" i="32"/>
  <c r="K661" i="32"/>
  <c r="K1022" i="32"/>
  <c r="K751" i="32"/>
  <c r="K1153" i="32"/>
  <c r="K5129" i="32"/>
  <c r="K4597" i="32"/>
  <c r="K2257" i="32"/>
  <c r="K642" i="32"/>
  <c r="K5845" i="32"/>
  <c r="K2875" i="32"/>
  <c r="K1028" i="32"/>
  <c r="K4648" i="32"/>
  <c r="K3971" i="32"/>
  <c r="K2702" i="32"/>
  <c r="K2329" i="32"/>
  <c r="K4575" i="32"/>
  <c r="K5412" i="32"/>
  <c r="K5130" i="32"/>
  <c r="K5280" i="32"/>
  <c r="K4008" i="32"/>
  <c r="K4642" i="32"/>
  <c r="K5271" i="32"/>
  <c r="K2312" i="32"/>
  <c r="K4853" i="32"/>
  <c r="K1222" i="32"/>
  <c r="K1437" i="32"/>
  <c r="K5422" i="32"/>
  <c r="K607" i="32"/>
  <c r="K1462" i="32"/>
  <c r="K2213" i="32"/>
  <c r="K1404" i="32"/>
  <c r="K1541" i="32"/>
  <c r="K1762" i="32"/>
  <c r="K1898" i="32"/>
  <c r="K5844" i="32"/>
  <c r="K4644" i="32"/>
  <c r="K5120" i="32"/>
  <c r="K2272" i="32"/>
  <c r="K5156" i="32"/>
  <c r="K1460" i="32"/>
  <c r="K3977" i="32"/>
  <c r="K4011" i="32"/>
  <c r="K2709" i="32"/>
  <c r="K3888" i="32"/>
  <c r="K4873" i="32"/>
  <c r="K3997" i="32"/>
  <c r="K5192" i="32"/>
  <c r="K2698" i="32"/>
  <c r="K4711" i="32"/>
  <c r="K5217" i="32"/>
  <c r="K4860" i="32"/>
  <c r="K4638" i="32"/>
  <c r="K4352" i="32"/>
  <c r="K4842" i="32"/>
  <c r="K4595" i="32"/>
  <c r="K3976" i="32"/>
  <c r="K2250" i="32"/>
  <c r="K1863" i="32"/>
  <c r="K634" i="32"/>
  <c r="K1525" i="32"/>
  <c r="K5184" i="32"/>
  <c r="K4831" i="32"/>
  <c r="K4586" i="32"/>
  <c r="K4016" i="32"/>
  <c r="K2726" i="32"/>
  <c r="K2694" i="32"/>
  <c r="K2629" i="32"/>
  <c r="K3932" i="32"/>
  <c r="K4018" i="32"/>
  <c r="K3995" i="32"/>
  <c r="K4855" i="32"/>
  <c r="K4636" i="32"/>
  <c r="K4361" i="32"/>
  <c r="K4649" i="32"/>
  <c r="K4871" i="32"/>
  <c r="K5143" i="32"/>
  <c r="K5222" i="32"/>
  <c r="K1400" i="32"/>
  <c r="K1216" i="32"/>
  <c r="K1192" i="32"/>
  <c r="K3889" i="32"/>
  <c r="K4005" i="32"/>
  <c r="K4682" i="32"/>
  <c r="K4550" i="32"/>
  <c r="K5174" i="32"/>
  <c r="K5218" i="32"/>
  <c r="K5302" i="32"/>
  <c r="K5863" i="32"/>
  <c r="K573" i="32"/>
  <c r="K588" i="32"/>
  <c r="K1552" i="32"/>
  <c r="K2174" i="32"/>
  <c r="K3887" i="32"/>
  <c r="K4371" i="32"/>
  <c r="K4806" i="32"/>
  <c r="K4627" i="32"/>
  <c r="K4668" i="32"/>
  <c r="K4829" i="32"/>
  <c r="K4382" i="32"/>
  <c r="K4671" i="32"/>
  <c r="K5154" i="32"/>
  <c r="K5232" i="32"/>
  <c r="K5284" i="32"/>
  <c r="K5866" i="32"/>
  <c r="K575" i="32"/>
  <c r="K1556" i="32"/>
  <c r="K3964" i="32"/>
  <c r="K4641" i="32"/>
  <c r="K4385" i="32"/>
  <c r="K5147" i="32"/>
  <c r="K5272" i="32"/>
  <c r="K5292" i="32"/>
  <c r="K1017" i="32"/>
  <c r="K1223" i="32"/>
  <c r="K1793" i="32"/>
  <c r="K1521" i="32"/>
  <c r="K629" i="32"/>
  <c r="K1791" i="32"/>
  <c r="K1858" i="32"/>
  <c r="K2246" i="32"/>
  <c r="K1796" i="32"/>
  <c r="K1879" i="32"/>
  <c r="K637" i="32"/>
  <c r="K1162" i="32"/>
  <c r="K1205" i="32"/>
  <c r="K597" i="32"/>
  <c r="K654" i="32"/>
  <c r="K1029" i="32"/>
  <c r="K2243" i="32"/>
  <c r="K2244" i="32"/>
  <c r="K1439" i="32"/>
  <c r="K1585" i="32"/>
  <c r="K363" i="32"/>
  <c r="K580" i="32"/>
  <c r="K1456" i="32"/>
  <c r="K1176" i="32"/>
  <c r="K1560" i="32"/>
  <c r="K1927" i="32"/>
  <c r="K2190" i="32"/>
  <c r="K2314" i="32"/>
  <c r="K1890" i="32"/>
  <c r="K5873" i="32"/>
  <c r="K581" i="32"/>
  <c r="K1155" i="32"/>
  <c r="K731" i="32"/>
  <c r="K1563" i="32"/>
  <c r="K1759" i="32"/>
  <c r="K2170" i="32"/>
  <c r="K1778" i="32"/>
  <c r="K2187" i="32"/>
  <c r="K2310" i="32"/>
  <c r="K2262" i="32"/>
  <c r="K2220" i="32"/>
  <c r="K632" i="32"/>
  <c r="K568" i="32"/>
  <c r="K1518" i="32"/>
  <c r="K5419" i="32"/>
  <c r="K5183" i="32"/>
  <c r="K4581" i="32"/>
  <c r="K3911" i="32"/>
  <c r="K4015" i="32"/>
  <c r="K2874" i="32"/>
  <c r="K4859" i="32"/>
  <c r="K4256" i="32"/>
  <c r="K2889" i="32"/>
  <c r="K2670" i="32"/>
  <c r="K4596" i="32"/>
  <c r="K4392" i="32"/>
  <c r="K3951" i="32"/>
  <c r="K2643" i="32"/>
  <c r="K4370" i="32"/>
  <c r="K5410" i="32"/>
  <c r="K2639" i="32"/>
  <c r="K2711" i="32"/>
  <c r="K4375" i="32"/>
  <c r="K4679" i="32"/>
  <c r="K55" i="32"/>
  <c r="K2868" i="32"/>
  <c r="K1198" i="32"/>
  <c r="K1947" i="32"/>
  <c r="K5234" i="32"/>
  <c r="K49" i="32"/>
  <c r="K4587" i="32"/>
  <c r="K4255" i="32"/>
  <c r="K5417" i="32"/>
  <c r="K1925" i="32"/>
  <c r="K4833" i="32"/>
  <c r="K4544" i="32"/>
  <c r="K5163" i="32"/>
  <c r="K5848" i="32"/>
  <c r="K1561" i="32"/>
  <c r="K5293" i="32"/>
  <c r="K5226" i="32"/>
  <c r="K4545" i="32"/>
  <c r="K2685" i="32"/>
  <c r="K2343" i="32"/>
  <c r="K4365" i="32"/>
  <c r="K4362" i="32"/>
  <c r="K3893" i="32"/>
  <c r="K2640" i="32"/>
  <c r="K2327" i="32"/>
  <c r="K4645" i="32"/>
  <c r="K4662" i="32"/>
  <c r="K2884" i="32"/>
  <c r="K2648" i="32"/>
  <c r="K2334" i="32"/>
  <c r="K56" i="32"/>
  <c r="AB13" i="32"/>
  <c r="K2723" i="32"/>
  <c r="K2699" i="32"/>
  <c r="K2681" i="32"/>
  <c r="K2647" i="32"/>
  <c r="K2612" i="32"/>
  <c r="K2587" i="32"/>
  <c r="K737" i="32"/>
  <c r="K589" i="32"/>
  <c r="K5159" i="32"/>
  <c r="K4710" i="32"/>
  <c r="K4672" i="32"/>
  <c r="K4572" i="32"/>
  <c r="K4847" i="32"/>
  <c r="K4633" i="32"/>
  <c r="K3900" i="32"/>
  <c r="K2680" i="32"/>
  <c r="K2655" i="32"/>
  <c r="K2638" i="32"/>
  <c r="K2663" i="32"/>
  <c r="K2622" i="32"/>
  <c r="K2579" i="32"/>
  <c r="K2326" i="32"/>
  <c r="K2705" i="32"/>
  <c r="K2620" i="32"/>
  <c r="K2689" i="32"/>
  <c r="K2332" i="32"/>
  <c r="K2288" i="32"/>
  <c r="K1756" i="32"/>
  <c r="K1429" i="32"/>
  <c r="K4369" i="32"/>
  <c r="K4383" i="32"/>
  <c r="K2873" i="32"/>
  <c r="K2721" i="32"/>
  <c r="K2630" i="32"/>
  <c r="K2339" i="32"/>
  <c r="K4813" i="32"/>
  <c r="K3982" i="32"/>
  <c r="K5160" i="32"/>
  <c r="K5177" i="32"/>
  <c r="K5423" i="32"/>
  <c r="K5131" i="32"/>
  <c r="K4663" i="32"/>
  <c r="K4367" i="32"/>
  <c r="K2887" i="32"/>
  <c r="K1926" i="32"/>
  <c r="K5132" i="32"/>
  <c r="K2585" i="32"/>
  <c r="K3979" i="32"/>
  <c r="K4861" i="32"/>
  <c r="K5242" i="32"/>
  <c r="K1161" i="32"/>
  <c r="K574" i="32"/>
  <c r="K2217" i="32"/>
  <c r="K4849" i="32"/>
  <c r="K372" i="32"/>
  <c r="K1526" i="32"/>
  <c r="K3952" i="32"/>
  <c r="K5189" i="32"/>
  <c r="K5305" i="32"/>
  <c r="K644" i="32"/>
  <c r="K2228" i="32"/>
  <c r="K4686" i="32"/>
  <c r="K5304" i="32"/>
  <c r="K80" i="32"/>
  <c r="K590" i="32"/>
  <c r="K1580" i="32"/>
  <c r="K1897" i="32"/>
  <c r="K1530" i="32"/>
  <c r="K1875" i="32"/>
  <c r="K5855" i="32"/>
  <c r="K1777" i="32"/>
  <c r="K1452" i="32"/>
  <c r="K2306" i="32"/>
  <c r="K2289" i="32"/>
  <c r="K2245" i="32"/>
  <c r="K1922" i="32"/>
  <c r="K1776" i="32"/>
  <c r="K1193" i="32"/>
  <c r="K582" i="32"/>
  <c r="K2233" i="32"/>
  <c r="K2295" i="32"/>
  <c r="K1416" i="32"/>
  <c r="K4836" i="32"/>
  <c r="K2713" i="32"/>
  <c r="K2712" i="32"/>
  <c r="K5408" i="32"/>
  <c r="K1870" i="32"/>
  <c r="K1402" i="32"/>
  <c r="K5424" i="32"/>
  <c r="K5421" i="32"/>
  <c r="K5244" i="32"/>
  <c r="K4867" i="32"/>
  <c r="K4654" i="32"/>
  <c r="K4353" i="32"/>
  <c r="K3901" i="32"/>
  <c r="K2669" i="32"/>
  <c r="K3909" i="32"/>
  <c r="K4695" i="32"/>
  <c r="K4844" i="32"/>
  <c r="K5261" i="32"/>
  <c r="K738" i="32"/>
  <c r="K1766" i="32"/>
  <c r="K2316" i="32"/>
  <c r="K5202" i="32"/>
  <c r="K727" i="32"/>
  <c r="K1197" i="32"/>
  <c r="K1177" i="32"/>
  <c r="K2308" i="32"/>
  <c r="K4846" i="32"/>
  <c r="K4625" i="32"/>
  <c r="K5434" i="32"/>
  <c r="K5219" i="32"/>
  <c r="K1201" i="32"/>
  <c r="K4735" i="32"/>
  <c r="K5190" i="32"/>
  <c r="K648" i="32"/>
  <c r="K1569" i="32"/>
  <c r="K1535" i="32"/>
  <c r="K2296" i="32"/>
  <c r="K741" i="32"/>
  <c r="K1199" i="32"/>
  <c r="K1589" i="32"/>
  <c r="K1906" i="32"/>
  <c r="K82" i="32"/>
  <c r="K743" i="32"/>
  <c r="K744" i="32"/>
  <c r="K755" i="32"/>
  <c r="K1597" i="32"/>
  <c r="K1558" i="32"/>
  <c r="K5188" i="32"/>
  <c r="K2335" i="32"/>
  <c r="K1903" i="32"/>
  <c r="K2697" i="32"/>
  <c r="K750" i="32"/>
  <c r="K2596" i="32"/>
  <c r="K2667" i="32"/>
  <c r="K1427" i="32"/>
  <c r="K1876" i="32"/>
  <c r="K4694" i="32"/>
  <c r="K4670" i="32"/>
  <c r="K2666" i="32"/>
  <c r="K2580" i="32"/>
  <c r="K2342" i="32"/>
  <c r="K2588" i="32"/>
  <c r="K2195" i="32"/>
  <c r="K1443" i="32"/>
  <c r="K5231" i="32"/>
  <c r="K4378" i="32"/>
  <c r="K3883" i="32"/>
  <c r="K2871" i="32"/>
  <c r="K1923" i="32"/>
  <c r="K4862" i="32"/>
  <c r="K2665" i="32"/>
  <c r="K1932" i="32"/>
  <c r="K1179" i="32"/>
  <c r="K366" i="32"/>
  <c r="K663" i="32"/>
  <c r="K83" i="32"/>
  <c r="K89" i="32"/>
  <c r="K5201" i="32"/>
  <c r="K4835" i="32"/>
  <c r="K4809" i="32"/>
  <c r="K1406" i="32"/>
  <c r="K576" i="32"/>
  <c r="K5861" i="32"/>
  <c r="K5299" i="32"/>
  <c r="K5171" i="32"/>
  <c r="K3885" i="32"/>
  <c r="K2722" i="32"/>
  <c r="K2690" i="32"/>
  <c r="K2625" i="32"/>
  <c r="K2593" i="32"/>
  <c r="K3950" i="32"/>
  <c r="K3877" i="32"/>
  <c r="K4014" i="32"/>
  <c r="K4363" i="32"/>
  <c r="K4870" i="32"/>
  <c r="K4656" i="32"/>
  <c r="K4819" i="32"/>
  <c r="K4374" i="32"/>
  <c r="K4547" i="32"/>
  <c r="K4664" i="32"/>
  <c r="K5150" i="32"/>
  <c r="K5229" i="32"/>
  <c r="K5281" i="32"/>
  <c r="K5857" i="32"/>
  <c r="K1564" i="32"/>
  <c r="K572" i="32"/>
  <c r="K1221" i="32"/>
  <c r="K1542" i="32"/>
  <c r="K2163" i="32"/>
  <c r="K4574" i="32"/>
  <c r="K4698" i="32"/>
  <c r="K4820" i="32"/>
  <c r="K5181" i="32"/>
  <c r="K5228" i="32"/>
  <c r="K5851" i="32"/>
  <c r="K1027" i="32"/>
  <c r="K617" i="32"/>
  <c r="K1590" i="32"/>
  <c r="K2206" i="32"/>
  <c r="K2168" i="32"/>
  <c r="K3890" i="32"/>
  <c r="K4387" i="32"/>
  <c r="K4643" i="32"/>
  <c r="K4687" i="32"/>
  <c r="K4852" i="32"/>
  <c r="K4685" i="32"/>
  <c r="K5161" i="32"/>
  <c r="K5239" i="32"/>
  <c r="K5290" i="32"/>
  <c r="K5413" i="32"/>
  <c r="K621" i="32"/>
  <c r="K1594" i="32"/>
  <c r="K2209" i="32"/>
  <c r="K2172" i="32"/>
  <c r="K4655" i="32"/>
  <c r="K5155" i="32"/>
  <c r="K5203" i="32"/>
  <c r="K5283" i="32"/>
  <c r="K736" i="32"/>
  <c r="K1519" i="32"/>
  <c r="K1857" i="32"/>
  <c r="K1809" i="32"/>
  <c r="K1537" i="32"/>
  <c r="K645" i="32"/>
  <c r="K1405" i="32"/>
  <c r="K1873" i="32"/>
  <c r="K2261" i="32"/>
  <c r="K1855" i="32"/>
  <c r="K1891" i="32"/>
  <c r="K652" i="32"/>
  <c r="K1020" i="32"/>
  <c r="K1204" i="32"/>
  <c r="K1220" i="32"/>
  <c r="K620" i="32"/>
  <c r="K669" i="32"/>
  <c r="K1194" i="32"/>
  <c r="K1516" i="32"/>
  <c r="K2263" i="32"/>
  <c r="K2218" i="32"/>
  <c r="K1455" i="32"/>
  <c r="K1599" i="32"/>
  <c r="K1584" i="32"/>
  <c r="K1191" i="32"/>
  <c r="K1430" i="32"/>
  <c r="K1579" i="32"/>
  <c r="K2208" i="32"/>
  <c r="K2325" i="32"/>
  <c r="K1900" i="32"/>
  <c r="K5870" i="32"/>
  <c r="K732" i="32"/>
  <c r="K1170" i="32"/>
  <c r="K1021" i="32"/>
  <c r="K613" i="32"/>
  <c r="K746" i="32"/>
  <c r="K1586" i="32"/>
  <c r="K1772" i="32"/>
  <c r="K2189" i="32"/>
  <c r="K2321" i="32"/>
  <c r="K2164" i="32"/>
  <c r="K2159" i="32"/>
  <c r="K1217" i="32"/>
  <c r="K569" i="32"/>
  <c r="K5853" i="32"/>
  <c r="K5296" i="32"/>
  <c r="K4549" i="32"/>
  <c r="K3881" i="32"/>
  <c r="K2870" i="32"/>
  <c r="K4630" i="32"/>
  <c r="K2881" i="32"/>
  <c r="K2654" i="32"/>
  <c r="K2627" i="32"/>
  <c r="K2626" i="32"/>
  <c r="K4675" i="32"/>
  <c r="K2624" i="32"/>
  <c r="K1212" i="32"/>
  <c r="K1905" i="32"/>
  <c r="K2582" i="32"/>
  <c r="K2646" i="32"/>
  <c r="K4601" i="32"/>
  <c r="K5114" i="32"/>
  <c r="K1211" i="32"/>
  <c r="K1424" i="32"/>
  <c r="K1851" i="32"/>
  <c r="K2628" i="32"/>
  <c r="K2693" i="32"/>
  <c r="K3925" i="32"/>
  <c r="K5433" i="32"/>
  <c r="K1195" i="32"/>
  <c r="K1414" i="32"/>
  <c r="K5122" i="32"/>
  <c r="K5260" i="32"/>
  <c r="K1901" i="32"/>
  <c r="K1865" i="32"/>
  <c r="K4360" i="32"/>
  <c r="K4708" i="32"/>
  <c r="K5134" i="32"/>
  <c r="K626" i="32"/>
  <c r="K756" i="32"/>
  <c r="K4602" i="32"/>
  <c r="K5227" i="32"/>
  <c r="K2177" i="32"/>
  <c r="K4660" i="32"/>
  <c r="K1602" i="32"/>
  <c r="K2880" i="32"/>
  <c r="K2618" i="32"/>
  <c r="K1547" i="32"/>
  <c r="K2616" i="32"/>
  <c r="K1899" i="32"/>
  <c r="K5205" i="32"/>
  <c r="K1789" i="32"/>
  <c r="K4579" i="32"/>
  <c r="K3975" i="32"/>
  <c r="K2876" i="32"/>
  <c r="K2724" i="32"/>
  <c r="K1786" i="32"/>
  <c r="K5307" i="32"/>
  <c r="K2266" i="32"/>
  <c r="N12" i="32"/>
  <c r="M11" i="32"/>
  <c r="M15" i="32"/>
  <c r="M13" i="32"/>
  <c r="G578" i="40"/>
  <c r="H578" i="40" s="1"/>
  <c r="I578" i="40" s="1"/>
  <c r="G579" i="40"/>
  <c r="H579" i="40" s="1"/>
  <c r="I579" i="40" s="1"/>
  <c r="F578" i="40"/>
  <c r="F579" i="40"/>
  <c r="D6" i="40"/>
  <c r="D7" i="40"/>
  <c r="F7" i="40" s="1"/>
  <c r="D8" i="40"/>
  <c r="D9" i="40"/>
  <c r="F9" i="40" s="1"/>
  <c r="D10" i="40"/>
  <c r="F10" i="40" s="1"/>
  <c r="D11" i="40"/>
  <c r="D12" i="40"/>
  <c r="D13" i="40"/>
  <c r="F13" i="40" s="1"/>
  <c r="D14" i="40"/>
  <c r="F14" i="40" s="1"/>
  <c r="D15" i="40"/>
  <c r="D16" i="40"/>
  <c r="F16" i="40" s="1"/>
  <c r="D17" i="40"/>
  <c r="F17" i="40" s="1"/>
  <c r="D18" i="40"/>
  <c r="D19" i="40"/>
  <c r="D20" i="40"/>
  <c r="F20" i="40" s="1"/>
  <c r="D21" i="40"/>
  <c r="F21" i="40" s="1"/>
  <c r="D22" i="40"/>
  <c r="F22" i="40" s="1"/>
  <c r="D23" i="40"/>
  <c r="D24" i="40"/>
  <c r="D25" i="40"/>
  <c r="F25" i="40" s="1"/>
  <c r="D26" i="40"/>
  <c r="F26" i="40" s="1"/>
  <c r="D27" i="40"/>
  <c r="D28" i="40"/>
  <c r="D29" i="40"/>
  <c r="F29" i="40" s="1"/>
  <c r="D30" i="40"/>
  <c r="F30" i="40" s="1"/>
  <c r="D31" i="40"/>
  <c r="F31" i="40" s="1"/>
  <c r="D32" i="40"/>
  <c r="F32" i="40" s="1"/>
  <c r="D33" i="40"/>
  <c r="D34" i="40"/>
  <c r="D35" i="40"/>
  <c r="D36" i="40"/>
  <c r="F36" i="40" s="1"/>
  <c r="D37" i="40"/>
  <c r="F37" i="40" s="1"/>
  <c r="D38" i="40"/>
  <c r="F38" i="40" s="1"/>
  <c r="D39" i="40"/>
  <c r="F39" i="40" s="1"/>
  <c r="D40" i="40"/>
  <c r="D41" i="40"/>
  <c r="F41" i="40" s="1"/>
  <c r="D42" i="40"/>
  <c r="F42" i="40" s="1"/>
  <c r="D43" i="40"/>
  <c r="D44" i="40"/>
  <c r="D45" i="40"/>
  <c r="F45" i="40" s="1"/>
  <c r="D46" i="40"/>
  <c r="F46" i="40" s="1"/>
  <c r="D47" i="40"/>
  <c r="F47" i="40" s="1"/>
  <c r="D48" i="40"/>
  <c r="F48" i="40" s="1"/>
  <c r="D49" i="40"/>
  <c r="F49" i="40" s="1"/>
  <c r="D50" i="40"/>
  <c r="D51" i="40"/>
  <c r="D52" i="40"/>
  <c r="F52" i="40" s="1"/>
  <c r="D53" i="40"/>
  <c r="F53" i="40" s="1"/>
  <c r="D54" i="40"/>
  <c r="F54" i="40" s="1"/>
  <c r="D55" i="40"/>
  <c r="D56" i="40"/>
  <c r="D57" i="40"/>
  <c r="F57" i="40" s="1"/>
  <c r="D58" i="40"/>
  <c r="F58" i="40" s="1"/>
  <c r="D59" i="40"/>
  <c r="D60" i="40"/>
  <c r="D61" i="40"/>
  <c r="F61" i="40" s="1"/>
  <c r="D62" i="40"/>
  <c r="F62" i="40" s="1"/>
  <c r="D63" i="40"/>
  <c r="F63" i="40" s="1"/>
  <c r="D64" i="40"/>
  <c r="F64" i="40" s="1"/>
  <c r="D65" i="40"/>
  <c r="D66" i="40"/>
  <c r="D67" i="40"/>
  <c r="F67" i="40" s="1"/>
  <c r="D68" i="40"/>
  <c r="F68" i="40" s="1"/>
  <c r="D69" i="40"/>
  <c r="D70" i="40"/>
  <c r="D71" i="40"/>
  <c r="F71" i="40" s="1"/>
  <c r="D72" i="40"/>
  <c r="F72" i="40" s="1"/>
  <c r="D73" i="40"/>
  <c r="D74" i="40"/>
  <c r="D75" i="40"/>
  <c r="F75" i="40" s="1"/>
  <c r="D76" i="40"/>
  <c r="F76" i="40" s="1"/>
  <c r="D77" i="40"/>
  <c r="D78" i="40"/>
  <c r="D79" i="40"/>
  <c r="F79" i="40" s="1"/>
  <c r="D80" i="40"/>
  <c r="F80" i="40" s="1"/>
  <c r="D81" i="40"/>
  <c r="D82" i="40"/>
  <c r="D83" i="40"/>
  <c r="F83" i="40" s="1"/>
  <c r="D84" i="40"/>
  <c r="F84" i="40" s="1"/>
  <c r="D85" i="40"/>
  <c r="D86" i="40"/>
  <c r="D87" i="40"/>
  <c r="F87" i="40" s="1"/>
  <c r="D88" i="40"/>
  <c r="F88" i="40" s="1"/>
  <c r="D89" i="40"/>
  <c r="D90" i="40"/>
  <c r="D91" i="40"/>
  <c r="F91" i="40" s="1"/>
  <c r="D92" i="40"/>
  <c r="F92" i="40" s="1"/>
  <c r="D93" i="40"/>
  <c r="D94" i="40"/>
  <c r="D95" i="40"/>
  <c r="F95" i="40" s="1"/>
  <c r="D96" i="40"/>
  <c r="F96" i="40" s="1"/>
  <c r="D97" i="40"/>
  <c r="D98" i="40"/>
  <c r="D99" i="40"/>
  <c r="F99" i="40" s="1"/>
  <c r="D100" i="40"/>
  <c r="F100" i="40" s="1"/>
  <c r="D101" i="40"/>
  <c r="D102" i="40"/>
  <c r="D103" i="40"/>
  <c r="F103" i="40" s="1"/>
  <c r="D104" i="40"/>
  <c r="F104" i="40" s="1"/>
  <c r="D105" i="40"/>
  <c r="D106" i="40"/>
  <c r="D107" i="40"/>
  <c r="F107" i="40" s="1"/>
  <c r="D108" i="40"/>
  <c r="F108" i="40" s="1"/>
  <c r="D109" i="40"/>
  <c r="D110" i="40"/>
  <c r="D111" i="40"/>
  <c r="F111" i="40" s="1"/>
  <c r="D112" i="40"/>
  <c r="F112" i="40" s="1"/>
  <c r="D113" i="40"/>
  <c r="D114" i="40"/>
  <c r="G114" i="40" s="1"/>
  <c r="H114" i="40" s="1"/>
  <c r="D115" i="40"/>
  <c r="F115" i="40" s="1"/>
  <c r="D116" i="40"/>
  <c r="F116" i="40" s="1"/>
  <c r="D117" i="40"/>
  <c r="D118" i="40"/>
  <c r="D119" i="40"/>
  <c r="F119" i="40" s="1"/>
  <c r="D120" i="40"/>
  <c r="F120" i="40" s="1"/>
  <c r="D121" i="40"/>
  <c r="D122" i="40"/>
  <c r="D123" i="40"/>
  <c r="F123" i="40" s="1"/>
  <c r="D124" i="40"/>
  <c r="F124" i="40" s="1"/>
  <c r="D125" i="40"/>
  <c r="D126" i="40"/>
  <c r="D127" i="40"/>
  <c r="F127" i="40" s="1"/>
  <c r="D128" i="40"/>
  <c r="F128" i="40" s="1"/>
  <c r="D129" i="40"/>
  <c r="D130" i="40"/>
  <c r="D131" i="40"/>
  <c r="F131" i="40" s="1"/>
  <c r="D132" i="40"/>
  <c r="D133" i="40"/>
  <c r="D134" i="40"/>
  <c r="F134" i="40" s="1"/>
  <c r="D135" i="40"/>
  <c r="F135" i="40" s="1"/>
  <c r="D136" i="40"/>
  <c r="D137" i="40"/>
  <c r="D138" i="40"/>
  <c r="K138" i="40" s="1"/>
  <c r="D139" i="40"/>
  <c r="F139" i="40" s="1"/>
  <c r="D140" i="40"/>
  <c r="D141" i="40"/>
  <c r="D142" i="40"/>
  <c r="K142" i="40" s="1"/>
  <c r="D143" i="40"/>
  <c r="F143" i="40" s="1"/>
  <c r="D144" i="40"/>
  <c r="D145" i="40"/>
  <c r="D146" i="40"/>
  <c r="D147" i="40"/>
  <c r="F147" i="40" s="1"/>
  <c r="D148" i="40"/>
  <c r="D149" i="40"/>
  <c r="F149" i="40" s="1"/>
  <c r="D150" i="40"/>
  <c r="F150" i="40" s="1"/>
  <c r="D151" i="40"/>
  <c r="F151" i="40" s="1"/>
  <c r="D152" i="40"/>
  <c r="F152" i="40" s="1"/>
  <c r="D153" i="40"/>
  <c r="F153" i="40" s="1"/>
  <c r="D154" i="40"/>
  <c r="D155" i="40"/>
  <c r="F155" i="40" s="1"/>
  <c r="D156" i="40"/>
  <c r="D157" i="40"/>
  <c r="F157" i="40" s="1"/>
  <c r="D158" i="40"/>
  <c r="F158" i="40" s="1"/>
  <c r="D159" i="40"/>
  <c r="F159" i="40" s="1"/>
  <c r="D160" i="40"/>
  <c r="F160" i="40" s="1"/>
  <c r="D161" i="40"/>
  <c r="D162" i="40"/>
  <c r="G162" i="40" s="1"/>
  <c r="H162" i="40" s="1"/>
  <c r="D163" i="40"/>
  <c r="F163" i="40" s="1"/>
  <c r="D164" i="40"/>
  <c r="D165" i="40"/>
  <c r="D166" i="40"/>
  <c r="K166" i="40" s="1"/>
  <c r="D167" i="40"/>
  <c r="F167" i="40" s="1"/>
  <c r="D168" i="40"/>
  <c r="D169" i="40"/>
  <c r="F169" i="40" s="1"/>
  <c r="D170" i="40"/>
  <c r="D171" i="40"/>
  <c r="F171" i="40" s="1"/>
  <c r="D172" i="40"/>
  <c r="D173" i="40"/>
  <c r="F173" i="40" s="1"/>
  <c r="D174" i="40"/>
  <c r="F174" i="40" s="1"/>
  <c r="D175" i="40"/>
  <c r="F175" i="40" s="1"/>
  <c r="D176" i="40"/>
  <c r="F176" i="40" s="1"/>
  <c r="D177" i="40"/>
  <c r="F177" i="40" s="1"/>
  <c r="D178" i="40"/>
  <c r="F178" i="40" s="1"/>
  <c r="D179" i="40"/>
  <c r="F179" i="40" s="1"/>
  <c r="D180" i="40"/>
  <c r="F180" i="40" s="1"/>
  <c r="D181" i="40"/>
  <c r="F181" i="40" s="1"/>
  <c r="D182" i="40"/>
  <c r="G182" i="40" s="1"/>
  <c r="H182" i="40" s="1"/>
  <c r="D183" i="40"/>
  <c r="F183" i="40" s="1"/>
  <c r="D184" i="40"/>
  <c r="D185" i="40"/>
  <c r="D186" i="40"/>
  <c r="D187" i="40"/>
  <c r="F187" i="40" s="1"/>
  <c r="D188" i="40"/>
  <c r="D189" i="40"/>
  <c r="D190" i="40"/>
  <c r="F190" i="40" s="1"/>
  <c r="D191" i="40"/>
  <c r="F191" i="40" s="1"/>
  <c r="D192" i="40"/>
  <c r="D193" i="40"/>
  <c r="F193" i="40" s="1"/>
  <c r="D194" i="40"/>
  <c r="F194" i="40" s="1"/>
  <c r="D195" i="40"/>
  <c r="F195" i="40" s="1"/>
  <c r="D196" i="40"/>
  <c r="F196" i="40" s="1"/>
  <c r="D197" i="40"/>
  <c r="F197" i="40" s="1"/>
  <c r="D198" i="40"/>
  <c r="F198" i="40" s="1"/>
  <c r="D199" i="40"/>
  <c r="F199" i="40" s="1"/>
  <c r="D200" i="40"/>
  <c r="F200" i="40" s="1"/>
  <c r="D201" i="40"/>
  <c r="D202" i="40"/>
  <c r="D203" i="40"/>
  <c r="D204" i="40"/>
  <c r="D205" i="40"/>
  <c r="F205" i="40" s="1"/>
  <c r="D206" i="40"/>
  <c r="K206" i="40" s="1"/>
  <c r="D207" i="40"/>
  <c r="F207" i="40" s="1"/>
  <c r="D208" i="40"/>
  <c r="D209" i="40"/>
  <c r="D210" i="40"/>
  <c r="K210" i="40" s="1"/>
  <c r="D211" i="40"/>
  <c r="D212" i="40"/>
  <c r="D213" i="40"/>
  <c r="D214" i="40"/>
  <c r="D215" i="40"/>
  <c r="F215" i="40" s="1"/>
  <c r="D216" i="40"/>
  <c r="D217" i="40"/>
  <c r="D218" i="40"/>
  <c r="K218" i="40" s="1"/>
  <c r="D219" i="40"/>
  <c r="F219" i="40" s="1"/>
  <c r="D220" i="40"/>
  <c r="F220" i="40" s="1"/>
  <c r="D221" i="40"/>
  <c r="D222" i="40"/>
  <c r="D223" i="40"/>
  <c r="F223" i="40" s="1"/>
  <c r="D224" i="40"/>
  <c r="D225" i="40"/>
  <c r="D226" i="40"/>
  <c r="K226" i="40" s="1"/>
  <c r="D227" i="40"/>
  <c r="F227" i="40" s="1"/>
  <c r="D228" i="40"/>
  <c r="D229" i="40"/>
  <c r="D230" i="40"/>
  <c r="F230" i="40" s="1"/>
  <c r="D231" i="40"/>
  <c r="F231" i="40" s="1"/>
  <c r="D232" i="40"/>
  <c r="D233" i="40"/>
  <c r="D234" i="40"/>
  <c r="D235" i="40"/>
  <c r="F235" i="40" s="1"/>
  <c r="D236" i="40"/>
  <c r="F236" i="40" s="1"/>
  <c r="D237" i="40"/>
  <c r="D238" i="40"/>
  <c r="G238" i="40" s="1"/>
  <c r="D239" i="40"/>
  <c r="F239" i="40" s="1"/>
  <c r="D240" i="40"/>
  <c r="D241" i="40"/>
  <c r="D242" i="40"/>
  <c r="K242" i="40" s="1"/>
  <c r="D243" i="40"/>
  <c r="F243" i="40" s="1"/>
  <c r="D244" i="40"/>
  <c r="D245" i="40"/>
  <c r="D246" i="40"/>
  <c r="G246" i="40" s="1"/>
  <c r="H246" i="40" s="1"/>
  <c r="D247" i="40"/>
  <c r="F247" i="40" s="1"/>
  <c r="D248" i="40"/>
  <c r="F248" i="40" s="1"/>
  <c r="D249" i="40"/>
  <c r="D250" i="40"/>
  <c r="D251" i="40"/>
  <c r="F251" i="40" s="1"/>
  <c r="D252" i="40"/>
  <c r="F252" i="40" s="1"/>
  <c r="D253" i="40"/>
  <c r="D254" i="40"/>
  <c r="D255" i="40"/>
  <c r="F255" i="40" s="1"/>
  <c r="D256" i="40"/>
  <c r="D257" i="40"/>
  <c r="D258" i="40"/>
  <c r="G258" i="40" s="1"/>
  <c r="D259" i="40"/>
  <c r="F259" i="40" s="1"/>
  <c r="D260" i="40"/>
  <c r="D261" i="40"/>
  <c r="D262" i="40"/>
  <c r="F262" i="40" s="1"/>
  <c r="D263" i="40"/>
  <c r="F263" i="40" s="1"/>
  <c r="D264" i="40"/>
  <c r="F264" i="40" s="1"/>
  <c r="D265" i="40"/>
  <c r="D266" i="40"/>
  <c r="D267" i="40"/>
  <c r="F267" i="40" s="1"/>
  <c r="D268" i="40"/>
  <c r="F268" i="40" s="1"/>
  <c r="D269" i="40"/>
  <c r="D270" i="40"/>
  <c r="D271" i="40"/>
  <c r="F271" i="40" s="1"/>
  <c r="D272" i="40"/>
  <c r="D273" i="40"/>
  <c r="D274" i="40"/>
  <c r="K274" i="40" s="1"/>
  <c r="D275" i="40"/>
  <c r="F275" i="40" s="1"/>
  <c r="D276" i="40"/>
  <c r="D277" i="40"/>
  <c r="D278" i="40"/>
  <c r="G278" i="40" s="1"/>
  <c r="H278" i="40" s="1"/>
  <c r="D279" i="40"/>
  <c r="F279" i="40" s="1"/>
  <c r="D280" i="40"/>
  <c r="D281" i="40"/>
  <c r="D282" i="40"/>
  <c r="D283" i="40"/>
  <c r="F283" i="40" s="1"/>
  <c r="D284" i="40"/>
  <c r="D285" i="40"/>
  <c r="D286" i="40"/>
  <c r="K286" i="40" s="1"/>
  <c r="D287" i="40"/>
  <c r="F287" i="40" s="1"/>
  <c r="D288" i="40"/>
  <c r="F288" i="40" s="1"/>
  <c r="D289" i="40"/>
  <c r="D290" i="40"/>
  <c r="K290" i="40" s="1"/>
  <c r="D291" i="40"/>
  <c r="F291" i="40" s="1"/>
  <c r="D292" i="40"/>
  <c r="D293" i="40"/>
  <c r="D294" i="40"/>
  <c r="D295" i="40"/>
  <c r="F295" i="40" s="1"/>
  <c r="D296" i="40"/>
  <c r="F296" i="40" s="1"/>
  <c r="D297" i="40"/>
  <c r="D298" i="40"/>
  <c r="K298" i="40" s="1"/>
  <c r="D299" i="40"/>
  <c r="F299" i="40" s="1"/>
  <c r="D300" i="40"/>
  <c r="D301" i="40"/>
  <c r="D302" i="40"/>
  <c r="K302" i="40" s="1"/>
  <c r="D303" i="40"/>
  <c r="F303" i="40" s="1"/>
  <c r="D304" i="40"/>
  <c r="D305" i="40"/>
  <c r="F305" i="40" s="1"/>
  <c r="D306" i="40"/>
  <c r="D307" i="40"/>
  <c r="F307" i="40" s="1"/>
  <c r="D308" i="40"/>
  <c r="D309" i="40"/>
  <c r="D310" i="40"/>
  <c r="G310" i="40" s="1"/>
  <c r="D311" i="40"/>
  <c r="F311" i="40" s="1"/>
  <c r="D312" i="40"/>
  <c r="F312" i="40" s="1"/>
  <c r="D313" i="40"/>
  <c r="F313" i="40" s="1"/>
  <c r="D314" i="40"/>
  <c r="F314" i="40" s="1"/>
  <c r="D315" i="40"/>
  <c r="F315" i="40" s="1"/>
  <c r="D316" i="40"/>
  <c r="D317" i="40"/>
  <c r="D318" i="40"/>
  <c r="K318" i="40" s="1"/>
  <c r="D319" i="40"/>
  <c r="F319" i="40" s="1"/>
  <c r="D320" i="40"/>
  <c r="D321" i="40"/>
  <c r="D322" i="40"/>
  <c r="F322" i="40" s="1"/>
  <c r="D323" i="40"/>
  <c r="F323" i="40" s="1"/>
  <c r="D324" i="40"/>
  <c r="D325" i="40"/>
  <c r="D326" i="40"/>
  <c r="K326" i="40" s="1"/>
  <c r="D327" i="40"/>
  <c r="F327" i="40" s="1"/>
  <c r="D328" i="40"/>
  <c r="D329" i="40"/>
  <c r="F329" i="40" s="1"/>
  <c r="D330" i="40"/>
  <c r="G330" i="40" s="1"/>
  <c r="D331" i="40"/>
  <c r="F331" i="40" s="1"/>
  <c r="D332" i="40"/>
  <c r="F332" i="40" s="1"/>
  <c r="D333" i="40"/>
  <c r="F333" i="40" s="1"/>
  <c r="D334" i="40"/>
  <c r="K334" i="40" s="1"/>
  <c r="D335" i="40"/>
  <c r="F335" i="40" s="1"/>
  <c r="D336" i="40"/>
  <c r="D337" i="40"/>
  <c r="D338" i="40"/>
  <c r="G338" i="40" s="1"/>
  <c r="D339" i="40"/>
  <c r="F339" i="40" s="1"/>
  <c r="D340" i="40"/>
  <c r="F340" i="40" s="1"/>
  <c r="D341" i="40"/>
  <c r="D342" i="40"/>
  <c r="G342" i="40" s="1"/>
  <c r="H342" i="40" s="1"/>
  <c r="I342" i="40" s="1"/>
  <c r="J342" i="40" s="1"/>
  <c r="D343" i="40"/>
  <c r="D344" i="40"/>
  <c r="F344" i="40" s="1"/>
  <c r="D345" i="40"/>
  <c r="F345" i="40" s="1"/>
  <c r="D346" i="40"/>
  <c r="F346" i="40" s="1"/>
  <c r="D347" i="40"/>
  <c r="D348" i="40"/>
  <c r="D349" i="40"/>
  <c r="F349" i="40" s="1"/>
  <c r="D350" i="40"/>
  <c r="G350" i="40" s="1"/>
  <c r="H350" i="40" s="1"/>
  <c r="I350" i="40" s="1"/>
  <c r="J350" i="40" s="1"/>
  <c r="D351" i="40"/>
  <c r="F351" i="40" s="1"/>
  <c r="D352" i="40"/>
  <c r="D353" i="40"/>
  <c r="D354" i="40"/>
  <c r="F354" i="40" s="1"/>
  <c r="D355" i="40"/>
  <c r="F355" i="40" s="1"/>
  <c r="D356" i="40"/>
  <c r="D357" i="40"/>
  <c r="D358" i="40"/>
  <c r="F358" i="40" s="1"/>
  <c r="D359" i="40"/>
  <c r="F359" i="40" s="1"/>
  <c r="D360" i="40"/>
  <c r="D361" i="40"/>
  <c r="D362" i="40"/>
  <c r="F362" i="40" s="1"/>
  <c r="D363" i="40"/>
  <c r="F363" i="40" s="1"/>
  <c r="D364" i="40"/>
  <c r="F364" i="40" s="1"/>
  <c r="D365" i="40"/>
  <c r="D366" i="40"/>
  <c r="F366" i="40" s="1"/>
  <c r="D367" i="40"/>
  <c r="F367" i="40" s="1"/>
  <c r="D368" i="40"/>
  <c r="F368" i="40" s="1"/>
  <c r="D369" i="40"/>
  <c r="D370" i="40"/>
  <c r="K370" i="40" s="1"/>
  <c r="D371" i="40"/>
  <c r="F371" i="40" s="1"/>
  <c r="D372" i="40"/>
  <c r="F372" i="40" s="1"/>
  <c r="D373" i="40"/>
  <c r="F373" i="40" s="1"/>
  <c r="D374" i="40"/>
  <c r="F374" i="40" s="1"/>
  <c r="D375" i="40"/>
  <c r="F375" i="40" s="1"/>
  <c r="D376" i="40"/>
  <c r="F376" i="40" s="1"/>
  <c r="D377" i="40"/>
  <c r="F377" i="40" s="1"/>
  <c r="D378" i="40"/>
  <c r="K378" i="40" s="1"/>
  <c r="D379" i="40"/>
  <c r="F379" i="40" s="1"/>
  <c r="D380" i="40"/>
  <c r="F380" i="40" s="1"/>
  <c r="D381" i="40"/>
  <c r="F381" i="40" s="1"/>
  <c r="D382" i="40"/>
  <c r="K382" i="40" s="1"/>
  <c r="D383" i="40"/>
  <c r="F383" i="40" s="1"/>
  <c r="D384" i="40"/>
  <c r="F384" i="40" s="1"/>
  <c r="D385" i="40"/>
  <c r="F385" i="40" s="1"/>
  <c r="D386" i="40"/>
  <c r="D387" i="40"/>
  <c r="D388" i="40"/>
  <c r="F388" i="40" s="1"/>
  <c r="D389" i="40"/>
  <c r="F389" i="40" s="1"/>
  <c r="D390" i="40"/>
  <c r="D391" i="40"/>
  <c r="D392" i="40"/>
  <c r="F392" i="40" s="1"/>
  <c r="D393" i="40"/>
  <c r="F393" i="40" s="1"/>
  <c r="D394" i="40"/>
  <c r="F394" i="40" s="1"/>
  <c r="D395" i="40"/>
  <c r="D396" i="40"/>
  <c r="F396" i="40" s="1"/>
  <c r="D397" i="40"/>
  <c r="F397" i="40" s="1"/>
  <c r="D398" i="40"/>
  <c r="K398" i="40" s="1"/>
  <c r="D399" i="40"/>
  <c r="D400" i="40"/>
  <c r="D401" i="40"/>
  <c r="D402" i="40"/>
  <c r="K402" i="40" s="1"/>
  <c r="D403" i="40"/>
  <c r="D404" i="40"/>
  <c r="D405" i="40"/>
  <c r="D406" i="40"/>
  <c r="D407" i="40"/>
  <c r="D408" i="40"/>
  <c r="D409" i="40"/>
  <c r="D410" i="40"/>
  <c r="K410" i="40" s="1"/>
  <c r="D411" i="40"/>
  <c r="D412" i="40"/>
  <c r="D413" i="40"/>
  <c r="D414" i="40"/>
  <c r="G414" i="40" s="1"/>
  <c r="H414" i="40" s="1"/>
  <c r="D415" i="40"/>
  <c r="D416" i="40"/>
  <c r="D417" i="40"/>
  <c r="D418" i="40"/>
  <c r="G418" i="40" s="1"/>
  <c r="H418" i="40" s="1"/>
  <c r="D419" i="40"/>
  <c r="D420" i="40"/>
  <c r="D421" i="40"/>
  <c r="D422" i="40"/>
  <c r="K422" i="40" s="1"/>
  <c r="D423" i="40"/>
  <c r="D424" i="40"/>
  <c r="D425" i="40"/>
  <c r="D426" i="40"/>
  <c r="F426" i="40" s="1"/>
  <c r="D427" i="40"/>
  <c r="G427" i="40" s="1"/>
  <c r="H427" i="40" s="1"/>
  <c r="I427" i="40" s="1"/>
  <c r="J427" i="40" s="1"/>
  <c r="D428" i="40"/>
  <c r="K428" i="40" s="1"/>
  <c r="D429" i="40"/>
  <c r="K429" i="40" s="1"/>
  <c r="D430" i="40"/>
  <c r="F430" i="40" s="1"/>
  <c r="D431" i="40"/>
  <c r="K431" i="40" s="1"/>
  <c r="D432" i="40"/>
  <c r="D433" i="40"/>
  <c r="K433" i="40" s="1"/>
  <c r="D434" i="40"/>
  <c r="D435" i="40"/>
  <c r="F435" i="40" s="1"/>
  <c r="D436" i="40"/>
  <c r="K436" i="40" s="1"/>
  <c r="D437" i="40"/>
  <c r="K437" i="40" s="1"/>
  <c r="D438" i="40"/>
  <c r="K438" i="40" s="1"/>
  <c r="D439" i="40"/>
  <c r="K439" i="40" s="1"/>
  <c r="D440" i="40"/>
  <c r="D441" i="40"/>
  <c r="F441" i="40" s="1"/>
  <c r="D442" i="40"/>
  <c r="K442" i="40" s="1"/>
  <c r="D443" i="40"/>
  <c r="G443" i="40" s="1"/>
  <c r="H443" i="40" s="1"/>
  <c r="I443" i="40" s="1"/>
  <c r="J443" i="40" s="1"/>
  <c r="D444" i="40"/>
  <c r="K444" i="40" s="1"/>
  <c r="D445" i="40"/>
  <c r="G445" i="40" s="1"/>
  <c r="D446" i="40"/>
  <c r="K446" i="40" s="1"/>
  <c r="D447" i="40"/>
  <c r="F447" i="40" s="1"/>
  <c r="D448" i="40"/>
  <c r="D449" i="40"/>
  <c r="G449" i="40" s="1"/>
  <c r="D450" i="40"/>
  <c r="K450" i="40" s="1"/>
  <c r="D451" i="40"/>
  <c r="K451" i="40" s="1"/>
  <c r="D452" i="40"/>
  <c r="G452" i="40" s="1"/>
  <c r="D453" i="40"/>
  <c r="G453" i="40" s="1"/>
  <c r="D454" i="40"/>
  <c r="K454" i="40" s="1"/>
  <c r="D455" i="40"/>
  <c r="F455" i="40" s="1"/>
  <c r="D456" i="40"/>
  <c r="F456" i="40" s="1"/>
  <c r="D457" i="40"/>
  <c r="D458" i="40"/>
  <c r="K458" i="40" s="1"/>
  <c r="D459" i="40"/>
  <c r="K459" i="40" s="1"/>
  <c r="D460" i="40"/>
  <c r="D461" i="40"/>
  <c r="D462" i="40"/>
  <c r="K462" i="40" s="1"/>
  <c r="D463" i="40"/>
  <c r="G463" i="40" s="1"/>
  <c r="H463" i="40" s="1"/>
  <c r="I463" i="40" s="1"/>
  <c r="J463" i="40" s="1"/>
  <c r="D464" i="40"/>
  <c r="D465" i="40"/>
  <c r="D466" i="40"/>
  <c r="K466" i="40" s="1"/>
  <c r="D467" i="40"/>
  <c r="K467" i="40" s="1"/>
  <c r="D468" i="40"/>
  <c r="G468" i="40" s="1"/>
  <c r="D469" i="40"/>
  <c r="D470" i="40"/>
  <c r="D471" i="40"/>
  <c r="K471" i="40" s="1"/>
  <c r="D472" i="40"/>
  <c r="D473" i="40"/>
  <c r="D474" i="40"/>
  <c r="K474" i="40" s="1"/>
  <c r="D475" i="40"/>
  <c r="F475" i="40" s="1"/>
  <c r="D476" i="40"/>
  <c r="G476" i="40" s="1"/>
  <c r="D477" i="40"/>
  <c r="F477" i="40" s="1"/>
  <c r="D478" i="40"/>
  <c r="D479" i="40"/>
  <c r="K479" i="40" s="1"/>
  <c r="D480" i="40"/>
  <c r="G480" i="40" s="1"/>
  <c r="D481" i="40"/>
  <c r="D482" i="40"/>
  <c r="K482" i="40" s="1"/>
  <c r="D483" i="40"/>
  <c r="K483" i="40" s="1"/>
  <c r="D484" i="40"/>
  <c r="G484" i="40" s="1"/>
  <c r="D485" i="40"/>
  <c r="F485" i="40" s="1"/>
  <c r="D486" i="40"/>
  <c r="D487" i="40"/>
  <c r="K487" i="40" s="1"/>
  <c r="D488" i="40"/>
  <c r="G488" i="40" s="1"/>
  <c r="H488" i="40" s="1"/>
  <c r="D489" i="40"/>
  <c r="D490" i="40"/>
  <c r="K490" i="40" s="1"/>
  <c r="D491" i="40"/>
  <c r="F491" i="40" s="1"/>
  <c r="D492" i="40"/>
  <c r="F492" i="40" s="1"/>
  <c r="D493" i="40"/>
  <c r="F493" i="40" s="1"/>
  <c r="D494" i="40"/>
  <c r="D495" i="40"/>
  <c r="F495" i="40" s="1"/>
  <c r="D496" i="40"/>
  <c r="D497" i="40"/>
  <c r="D498" i="40"/>
  <c r="D499" i="40"/>
  <c r="G499" i="40" s="1"/>
  <c r="H499" i="40" s="1"/>
  <c r="I499" i="40" s="1"/>
  <c r="J499" i="40" s="1"/>
  <c r="D500" i="40"/>
  <c r="D501" i="40"/>
  <c r="D502" i="40"/>
  <c r="D503" i="40"/>
  <c r="K503" i="40" s="1"/>
  <c r="D504" i="40"/>
  <c r="D505" i="40"/>
  <c r="D506" i="40"/>
  <c r="D507" i="40"/>
  <c r="K507" i="40" s="1"/>
  <c r="D508" i="40"/>
  <c r="D509" i="40"/>
  <c r="D510" i="40"/>
  <c r="D511" i="40"/>
  <c r="G511" i="40" s="1"/>
  <c r="H511" i="40" s="1"/>
  <c r="I511" i="40" s="1"/>
  <c r="J511" i="40" s="1"/>
  <c r="D512" i="40"/>
  <c r="D513" i="40"/>
  <c r="D514" i="40"/>
  <c r="D515" i="40"/>
  <c r="K515" i="40" s="1"/>
  <c r="D516" i="40"/>
  <c r="D517" i="40"/>
  <c r="D518" i="40"/>
  <c r="D519" i="40"/>
  <c r="F519" i="40" s="1"/>
  <c r="D520" i="40"/>
  <c r="D521" i="40"/>
  <c r="F521" i="40" s="1"/>
  <c r="D522" i="40"/>
  <c r="K522" i="40" s="1"/>
  <c r="D523" i="40"/>
  <c r="F523" i="40" s="1"/>
  <c r="D524" i="40"/>
  <c r="F524" i="40" s="1"/>
  <c r="D525" i="40"/>
  <c r="K525" i="40" s="1"/>
  <c r="D526" i="40"/>
  <c r="K526" i="40" s="1"/>
  <c r="D527" i="40"/>
  <c r="G527" i="40" s="1"/>
  <c r="H527" i="40" s="1"/>
  <c r="D528" i="40"/>
  <c r="G528" i="40" s="1"/>
  <c r="D529" i="40"/>
  <c r="F529" i="40" s="1"/>
  <c r="D530" i="40"/>
  <c r="D531" i="40"/>
  <c r="G531" i="40" s="1"/>
  <c r="H531" i="40" s="1"/>
  <c r="D532" i="40"/>
  <c r="G532" i="40" s="1"/>
  <c r="H532" i="40" s="1"/>
  <c r="D533" i="40"/>
  <c r="K533" i="40" s="1"/>
  <c r="D534" i="40"/>
  <c r="D535" i="40"/>
  <c r="G535" i="40" s="1"/>
  <c r="H535" i="40" s="1"/>
  <c r="D536" i="40"/>
  <c r="G536" i="40" s="1"/>
  <c r="D537" i="40"/>
  <c r="D538" i="40"/>
  <c r="K538" i="40" s="1"/>
  <c r="D539" i="40"/>
  <c r="F539" i="40" s="1"/>
  <c r="D540" i="40"/>
  <c r="D541" i="40"/>
  <c r="K541" i="40" s="1"/>
  <c r="D542" i="40"/>
  <c r="D543" i="40"/>
  <c r="F543" i="40" s="1"/>
  <c r="D544" i="40"/>
  <c r="D545" i="40"/>
  <c r="F545" i="40" s="1"/>
  <c r="D546" i="40"/>
  <c r="D547" i="40"/>
  <c r="K547" i="40" s="1"/>
  <c r="D548" i="40"/>
  <c r="G548" i="40" s="1"/>
  <c r="D549" i="40"/>
  <c r="F549" i="40" s="1"/>
  <c r="D550" i="40"/>
  <c r="D551" i="40"/>
  <c r="K551" i="40" s="1"/>
  <c r="D552" i="40"/>
  <c r="G552" i="40" s="1"/>
  <c r="D553" i="40"/>
  <c r="D554" i="40"/>
  <c r="K554" i="40" s="1"/>
  <c r="D555" i="40"/>
  <c r="K555" i="40" s="1"/>
  <c r="D556" i="40"/>
  <c r="D557" i="40"/>
  <c r="F557" i="40" s="1"/>
  <c r="D558" i="40"/>
  <c r="D559" i="40"/>
  <c r="K559" i="40" s="1"/>
  <c r="D560" i="40"/>
  <c r="D561" i="40"/>
  <c r="K561" i="40" s="1"/>
  <c r="D562" i="40"/>
  <c r="D563" i="40"/>
  <c r="K563" i="40" s="1"/>
  <c r="D564" i="40"/>
  <c r="G564" i="40" s="1"/>
  <c r="H564" i="40" s="1"/>
  <c r="D565" i="40"/>
  <c r="F565" i="40" s="1"/>
  <c r="D566" i="40"/>
  <c r="D567" i="40"/>
  <c r="G567" i="40" s="1"/>
  <c r="H567" i="40" s="1"/>
  <c r="I567" i="40" s="1"/>
  <c r="J567" i="40" s="1"/>
  <c r="D568" i="40"/>
  <c r="D569" i="40"/>
  <c r="K569" i="40" s="1"/>
  <c r="D570" i="40"/>
  <c r="K570" i="40" s="1"/>
  <c r="D571" i="40"/>
  <c r="K571" i="40" s="1"/>
  <c r="D572" i="40"/>
  <c r="D573" i="40"/>
  <c r="F573" i="40" s="1"/>
  <c r="D574" i="40"/>
  <c r="K574" i="40" s="1"/>
  <c r="D575" i="40"/>
  <c r="K575" i="40" s="1"/>
  <c r="D576" i="40"/>
  <c r="G576" i="40" s="1"/>
  <c r="H576" i="40" s="1"/>
  <c r="D577" i="40"/>
  <c r="E577" i="40"/>
  <c r="E576" i="40"/>
  <c r="E575" i="40"/>
  <c r="E574" i="40"/>
  <c r="E573" i="40"/>
  <c r="E572" i="40"/>
  <c r="E571" i="40"/>
  <c r="E570" i="40"/>
  <c r="E569" i="40"/>
  <c r="E568" i="40"/>
  <c r="E567" i="40"/>
  <c r="E566" i="40"/>
  <c r="E565" i="40"/>
  <c r="E564" i="40"/>
  <c r="E563" i="40"/>
  <c r="E562" i="40"/>
  <c r="E561" i="40"/>
  <c r="E560" i="40"/>
  <c r="E559" i="40"/>
  <c r="E558" i="40"/>
  <c r="E557" i="40"/>
  <c r="E556" i="40"/>
  <c r="E555" i="40"/>
  <c r="E554" i="40"/>
  <c r="E553" i="40"/>
  <c r="E552" i="40"/>
  <c r="E551" i="40"/>
  <c r="E550" i="40"/>
  <c r="E549" i="40"/>
  <c r="E548" i="40"/>
  <c r="E547" i="40"/>
  <c r="E546" i="40"/>
  <c r="E545" i="40"/>
  <c r="E544" i="40"/>
  <c r="E543" i="40"/>
  <c r="E542" i="40"/>
  <c r="E541" i="40"/>
  <c r="E540" i="40"/>
  <c r="E539" i="40"/>
  <c r="E538" i="40"/>
  <c r="E537" i="40"/>
  <c r="E536" i="40"/>
  <c r="E535" i="40"/>
  <c r="E534" i="40"/>
  <c r="E533" i="40"/>
  <c r="E532" i="40"/>
  <c r="E531" i="40"/>
  <c r="E530" i="40"/>
  <c r="E529" i="40"/>
  <c r="E528" i="40"/>
  <c r="E527" i="40"/>
  <c r="E526" i="40"/>
  <c r="E525" i="40"/>
  <c r="E524" i="40"/>
  <c r="E523" i="40"/>
  <c r="E522" i="40"/>
  <c r="E521" i="40"/>
  <c r="E520" i="40"/>
  <c r="E519" i="40"/>
  <c r="E518" i="40"/>
  <c r="E517" i="40"/>
  <c r="E516" i="40"/>
  <c r="E515" i="40"/>
  <c r="E514" i="40"/>
  <c r="E513" i="40"/>
  <c r="E512" i="40"/>
  <c r="E511" i="40"/>
  <c r="E510" i="40"/>
  <c r="E509" i="40"/>
  <c r="E508" i="40"/>
  <c r="E507" i="40"/>
  <c r="E506" i="40"/>
  <c r="E505" i="40"/>
  <c r="E504" i="40"/>
  <c r="E503" i="40"/>
  <c r="E502" i="40"/>
  <c r="E501" i="40"/>
  <c r="E500" i="40"/>
  <c r="E499" i="40"/>
  <c r="E498" i="40"/>
  <c r="E497" i="40"/>
  <c r="E496" i="40"/>
  <c r="E495" i="40"/>
  <c r="E494" i="40"/>
  <c r="E493" i="40"/>
  <c r="E492" i="40"/>
  <c r="E491" i="40"/>
  <c r="E490" i="40"/>
  <c r="E489" i="40"/>
  <c r="E488" i="40"/>
  <c r="E487" i="40"/>
  <c r="E486" i="40"/>
  <c r="E485" i="40"/>
  <c r="E484" i="40"/>
  <c r="E483" i="40"/>
  <c r="E482" i="40"/>
  <c r="E481" i="40"/>
  <c r="E480" i="40"/>
  <c r="E479" i="40"/>
  <c r="E478" i="40"/>
  <c r="E477" i="40"/>
  <c r="E476" i="40"/>
  <c r="E475" i="40"/>
  <c r="E474" i="40"/>
  <c r="E473" i="40"/>
  <c r="E472" i="40"/>
  <c r="E471" i="40"/>
  <c r="E470" i="40"/>
  <c r="E469" i="40"/>
  <c r="E468" i="40"/>
  <c r="E467" i="40"/>
  <c r="E466" i="40"/>
  <c r="E465" i="40"/>
  <c r="E464" i="40"/>
  <c r="E463" i="40"/>
  <c r="E462" i="40"/>
  <c r="E461" i="40"/>
  <c r="E460" i="40"/>
  <c r="E459" i="40"/>
  <c r="E458" i="40"/>
  <c r="E457" i="40"/>
  <c r="E456" i="40"/>
  <c r="E455" i="40"/>
  <c r="E454" i="40"/>
  <c r="E453" i="40"/>
  <c r="E452" i="40"/>
  <c r="E451" i="40"/>
  <c r="E450" i="40"/>
  <c r="E449" i="40"/>
  <c r="E448" i="40"/>
  <c r="E447" i="40"/>
  <c r="E446" i="40"/>
  <c r="E445" i="40"/>
  <c r="E444" i="40"/>
  <c r="E443" i="40"/>
  <c r="E442" i="40"/>
  <c r="E441" i="40"/>
  <c r="E440" i="40"/>
  <c r="E439" i="40"/>
  <c r="E438" i="40"/>
  <c r="E437" i="40"/>
  <c r="E436" i="40"/>
  <c r="E435" i="40"/>
  <c r="E434" i="40"/>
  <c r="E433" i="40"/>
  <c r="E432" i="40"/>
  <c r="E431" i="40"/>
  <c r="E430" i="40"/>
  <c r="E429" i="40"/>
  <c r="E428" i="40"/>
  <c r="E427" i="40"/>
  <c r="E426" i="40"/>
  <c r="E425" i="40"/>
  <c r="E424" i="40"/>
  <c r="E423" i="40"/>
  <c r="E422" i="40"/>
  <c r="E421" i="40"/>
  <c r="E420" i="40"/>
  <c r="E419" i="40"/>
  <c r="E418" i="40"/>
  <c r="E417" i="40"/>
  <c r="E416" i="40"/>
  <c r="E415" i="40"/>
  <c r="E414" i="40"/>
  <c r="E413" i="40"/>
  <c r="E412" i="40"/>
  <c r="E411" i="40"/>
  <c r="E410" i="40"/>
  <c r="E409" i="40"/>
  <c r="E408" i="40"/>
  <c r="E407" i="40"/>
  <c r="E406" i="40"/>
  <c r="E405" i="40"/>
  <c r="E404" i="40"/>
  <c r="E403" i="40"/>
  <c r="E402" i="40"/>
  <c r="E401" i="40"/>
  <c r="E400" i="40"/>
  <c r="E399" i="40"/>
  <c r="E398" i="40"/>
  <c r="E397" i="40"/>
  <c r="E396" i="40"/>
  <c r="E395" i="40"/>
  <c r="E394" i="40"/>
  <c r="E393" i="40"/>
  <c r="E392" i="40"/>
  <c r="E391" i="40"/>
  <c r="E390" i="40"/>
  <c r="E389" i="40"/>
  <c r="E388" i="40"/>
  <c r="E387" i="40"/>
  <c r="E386" i="40"/>
  <c r="E385" i="40"/>
  <c r="E384" i="40"/>
  <c r="E383" i="40"/>
  <c r="E382" i="40"/>
  <c r="E381" i="40"/>
  <c r="E380" i="40"/>
  <c r="E379" i="40"/>
  <c r="E378" i="40"/>
  <c r="E377" i="40"/>
  <c r="E376" i="40"/>
  <c r="E375" i="40"/>
  <c r="E374" i="40"/>
  <c r="E373" i="40"/>
  <c r="E372" i="40"/>
  <c r="E371" i="40"/>
  <c r="E370" i="40"/>
  <c r="E369" i="40"/>
  <c r="E368" i="40"/>
  <c r="E367" i="40"/>
  <c r="E366" i="40"/>
  <c r="E365" i="40"/>
  <c r="E364" i="40"/>
  <c r="E363" i="40"/>
  <c r="E362" i="40"/>
  <c r="E361" i="40"/>
  <c r="E360" i="40"/>
  <c r="E359" i="40"/>
  <c r="E358" i="40"/>
  <c r="E357" i="40"/>
  <c r="E356" i="40"/>
  <c r="E355" i="40"/>
  <c r="E354" i="40"/>
  <c r="E353" i="40"/>
  <c r="E352" i="40"/>
  <c r="E351" i="40"/>
  <c r="E350" i="40"/>
  <c r="E349" i="40"/>
  <c r="E348" i="40"/>
  <c r="E347" i="40"/>
  <c r="E346" i="40"/>
  <c r="E345" i="40"/>
  <c r="E344" i="40"/>
  <c r="E343" i="40"/>
  <c r="E342" i="40"/>
  <c r="E341" i="40"/>
  <c r="E340" i="40"/>
  <c r="E339" i="40"/>
  <c r="E338" i="40"/>
  <c r="E337" i="40"/>
  <c r="E336" i="40"/>
  <c r="E335" i="40"/>
  <c r="E334" i="40"/>
  <c r="E333" i="40"/>
  <c r="E332" i="40"/>
  <c r="E331" i="40"/>
  <c r="E330" i="40"/>
  <c r="E329" i="40"/>
  <c r="E328" i="40"/>
  <c r="E327" i="40"/>
  <c r="E326" i="40"/>
  <c r="E325" i="40"/>
  <c r="E324" i="40"/>
  <c r="E323" i="40"/>
  <c r="E322" i="40"/>
  <c r="E321" i="40"/>
  <c r="E320" i="40"/>
  <c r="E319" i="40"/>
  <c r="E318" i="40"/>
  <c r="E317" i="40"/>
  <c r="E316" i="40"/>
  <c r="E315" i="40"/>
  <c r="E314" i="40"/>
  <c r="E313" i="40"/>
  <c r="E312" i="40"/>
  <c r="E311" i="40"/>
  <c r="E310" i="40"/>
  <c r="E309" i="40"/>
  <c r="E308" i="40"/>
  <c r="E307" i="40"/>
  <c r="E306" i="40"/>
  <c r="E305" i="40"/>
  <c r="E304" i="40"/>
  <c r="E303" i="40"/>
  <c r="E302" i="40"/>
  <c r="E301" i="40"/>
  <c r="E300" i="40"/>
  <c r="E299" i="40"/>
  <c r="E298" i="40"/>
  <c r="E297" i="40"/>
  <c r="E296" i="40"/>
  <c r="E295" i="40"/>
  <c r="E294" i="40"/>
  <c r="E293" i="40"/>
  <c r="E292" i="40"/>
  <c r="E291" i="40"/>
  <c r="E290" i="40"/>
  <c r="E289" i="40"/>
  <c r="E288" i="40"/>
  <c r="E287" i="40"/>
  <c r="E286" i="40"/>
  <c r="E285" i="40"/>
  <c r="E284" i="40"/>
  <c r="E283" i="40"/>
  <c r="E282" i="40"/>
  <c r="E281" i="40"/>
  <c r="E280" i="40"/>
  <c r="E279" i="40"/>
  <c r="E278" i="40"/>
  <c r="E277" i="40"/>
  <c r="E276" i="40"/>
  <c r="E275" i="40"/>
  <c r="E274" i="40"/>
  <c r="E273" i="40"/>
  <c r="E272" i="40"/>
  <c r="E271" i="40"/>
  <c r="E270" i="40"/>
  <c r="E269" i="40"/>
  <c r="E268" i="40"/>
  <c r="E267" i="40"/>
  <c r="E266" i="40"/>
  <c r="E265" i="40"/>
  <c r="E264" i="40"/>
  <c r="E263" i="40"/>
  <c r="E262" i="40"/>
  <c r="E261" i="40"/>
  <c r="E260" i="40"/>
  <c r="E259" i="40"/>
  <c r="E258" i="40"/>
  <c r="E257" i="40"/>
  <c r="E256" i="40"/>
  <c r="E255" i="40"/>
  <c r="E254" i="40"/>
  <c r="E253" i="40"/>
  <c r="E252" i="40"/>
  <c r="E251" i="40"/>
  <c r="E250" i="40"/>
  <c r="E249" i="40"/>
  <c r="E248" i="40"/>
  <c r="E247" i="40"/>
  <c r="E246" i="40"/>
  <c r="E245" i="40"/>
  <c r="E244" i="40"/>
  <c r="E243" i="40"/>
  <c r="E242" i="40"/>
  <c r="E241" i="40"/>
  <c r="E240" i="40"/>
  <c r="E239" i="40"/>
  <c r="E238" i="40"/>
  <c r="E237" i="40"/>
  <c r="E236" i="40"/>
  <c r="E235" i="40"/>
  <c r="E234" i="40"/>
  <c r="E233" i="40"/>
  <c r="E232" i="40"/>
  <c r="E231" i="40"/>
  <c r="E230" i="40"/>
  <c r="E229" i="40"/>
  <c r="E228" i="40"/>
  <c r="E227" i="40"/>
  <c r="E226" i="40"/>
  <c r="E225" i="40"/>
  <c r="E224" i="40"/>
  <c r="E223" i="40"/>
  <c r="E222" i="40"/>
  <c r="E221" i="40"/>
  <c r="E220" i="40"/>
  <c r="E219" i="40"/>
  <c r="E218" i="40"/>
  <c r="E217" i="40"/>
  <c r="E216" i="40"/>
  <c r="E215" i="40"/>
  <c r="E214" i="40"/>
  <c r="E213" i="40"/>
  <c r="E212" i="40"/>
  <c r="E211" i="40"/>
  <c r="E210" i="40"/>
  <c r="E209" i="40"/>
  <c r="E208" i="40"/>
  <c r="E207" i="40"/>
  <c r="E206" i="40"/>
  <c r="E205" i="40"/>
  <c r="E204" i="40"/>
  <c r="E203" i="40"/>
  <c r="E202" i="40"/>
  <c r="E201" i="40"/>
  <c r="E200" i="40"/>
  <c r="E199" i="40"/>
  <c r="E198" i="40"/>
  <c r="E197" i="40"/>
  <c r="E196" i="40"/>
  <c r="E195" i="40"/>
  <c r="E194" i="40"/>
  <c r="E193" i="40"/>
  <c r="E192" i="40"/>
  <c r="E191" i="40"/>
  <c r="E190" i="40"/>
  <c r="E189" i="40"/>
  <c r="E188" i="40"/>
  <c r="E187" i="40"/>
  <c r="E186" i="40"/>
  <c r="E185" i="40"/>
  <c r="E184" i="40"/>
  <c r="E183" i="40"/>
  <c r="E182" i="40"/>
  <c r="E181" i="40"/>
  <c r="E180" i="40"/>
  <c r="E179" i="40"/>
  <c r="E178" i="40"/>
  <c r="E177" i="40"/>
  <c r="E176" i="40"/>
  <c r="E175" i="40"/>
  <c r="E174" i="40"/>
  <c r="E173" i="40"/>
  <c r="E172" i="40"/>
  <c r="E171" i="40"/>
  <c r="E170" i="40"/>
  <c r="E169" i="40"/>
  <c r="E168" i="40"/>
  <c r="E167" i="40"/>
  <c r="E166" i="40"/>
  <c r="E165" i="40"/>
  <c r="E164" i="40"/>
  <c r="E163" i="40"/>
  <c r="E162" i="40"/>
  <c r="E161" i="40"/>
  <c r="E160" i="40"/>
  <c r="E159" i="40"/>
  <c r="E158" i="40"/>
  <c r="E157" i="40"/>
  <c r="E156" i="40"/>
  <c r="E155" i="40"/>
  <c r="E154" i="40"/>
  <c r="E153" i="40"/>
  <c r="E152" i="40"/>
  <c r="E151" i="40"/>
  <c r="E150" i="40"/>
  <c r="E149" i="40"/>
  <c r="E148" i="40"/>
  <c r="E147" i="40"/>
  <c r="E146" i="40"/>
  <c r="E145" i="40"/>
  <c r="E144" i="40"/>
  <c r="E143" i="40"/>
  <c r="E142" i="40"/>
  <c r="E141" i="40"/>
  <c r="E140" i="40"/>
  <c r="E139" i="40"/>
  <c r="E138" i="40"/>
  <c r="E137" i="40"/>
  <c r="E136" i="40"/>
  <c r="E135" i="40"/>
  <c r="E134" i="40"/>
  <c r="E133" i="40"/>
  <c r="E132" i="40"/>
  <c r="E131" i="40"/>
  <c r="E130" i="40"/>
  <c r="E129" i="40"/>
  <c r="E128" i="40"/>
  <c r="E127" i="40"/>
  <c r="E126" i="40"/>
  <c r="E125" i="40"/>
  <c r="E124" i="40"/>
  <c r="E123" i="40"/>
  <c r="E122" i="40"/>
  <c r="E121" i="40"/>
  <c r="E120" i="40"/>
  <c r="E119" i="40"/>
  <c r="E118" i="40"/>
  <c r="E117" i="40"/>
  <c r="E116" i="40"/>
  <c r="E115" i="40"/>
  <c r="E114" i="40"/>
  <c r="E113" i="40"/>
  <c r="E112" i="40"/>
  <c r="E111" i="40"/>
  <c r="E110" i="40"/>
  <c r="E109" i="40"/>
  <c r="E108" i="40"/>
  <c r="E107" i="40"/>
  <c r="E106" i="40"/>
  <c r="E105" i="40"/>
  <c r="E104" i="40"/>
  <c r="E103" i="40"/>
  <c r="E102" i="40"/>
  <c r="E101" i="40"/>
  <c r="E100" i="40"/>
  <c r="E99" i="40"/>
  <c r="E98" i="40"/>
  <c r="E97" i="40"/>
  <c r="E96" i="40"/>
  <c r="E95" i="40"/>
  <c r="E94" i="40"/>
  <c r="E93" i="40"/>
  <c r="E92" i="40"/>
  <c r="E91" i="40"/>
  <c r="E90" i="40"/>
  <c r="E89" i="40"/>
  <c r="E88" i="40"/>
  <c r="E87" i="40"/>
  <c r="E86" i="40"/>
  <c r="E85" i="40"/>
  <c r="E84" i="40"/>
  <c r="E83" i="40"/>
  <c r="E82" i="40"/>
  <c r="E81" i="40"/>
  <c r="E80" i="40"/>
  <c r="E79" i="40"/>
  <c r="E78" i="40"/>
  <c r="E77" i="40"/>
  <c r="E76" i="40"/>
  <c r="E75" i="40"/>
  <c r="E74" i="40"/>
  <c r="E73" i="40"/>
  <c r="E72" i="40"/>
  <c r="E71" i="40"/>
  <c r="E70" i="40"/>
  <c r="E69" i="40"/>
  <c r="E68" i="40"/>
  <c r="E67" i="40"/>
  <c r="E66" i="40"/>
  <c r="E65" i="40"/>
  <c r="E64" i="40"/>
  <c r="E63" i="40"/>
  <c r="E62" i="40"/>
  <c r="E61" i="40"/>
  <c r="E60" i="40"/>
  <c r="E59" i="40"/>
  <c r="E58" i="40"/>
  <c r="E57" i="40"/>
  <c r="E56" i="40"/>
  <c r="E55" i="40"/>
  <c r="E54" i="40"/>
  <c r="E53" i="40"/>
  <c r="E52" i="40"/>
  <c r="E51" i="40"/>
  <c r="E50" i="40"/>
  <c r="E49" i="40"/>
  <c r="E48" i="40"/>
  <c r="E47" i="40"/>
  <c r="E46" i="40"/>
  <c r="E45" i="40"/>
  <c r="E44" i="40"/>
  <c r="E43" i="40"/>
  <c r="E42" i="40"/>
  <c r="E41" i="40"/>
  <c r="E40" i="40"/>
  <c r="E39" i="40"/>
  <c r="E38" i="40"/>
  <c r="E37" i="40"/>
  <c r="E36" i="40"/>
  <c r="E35" i="40"/>
  <c r="E34" i="40"/>
  <c r="E33" i="40"/>
  <c r="E32" i="40"/>
  <c r="E31" i="40"/>
  <c r="E30" i="40"/>
  <c r="E29" i="40"/>
  <c r="E28" i="40"/>
  <c r="E27" i="40"/>
  <c r="E26" i="40"/>
  <c r="E25" i="40"/>
  <c r="E24" i="40"/>
  <c r="E23" i="40"/>
  <c r="E22" i="40"/>
  <c r="E21" i="40"/>
  <c r="E20" i="40"/>
  <c r="E19" i="40"/>
  <c r="E18" i="40"/>
  <c r="E17" i="40"/>
  <c r="E16" i="40"/>
  <c r="E15" i="40"/>
  <c r="E14" i="40"/>
  <c r="E13" i="40"/>
  <c r="E12" i="40"/>
  <c r="E11" i="40"/>
  <c r="E10" i="40"/>
  <c r="E9" i="40"/>
  <c r="E8" i="40"/>
  <c r="E7" i="40"/>
  <c r="B7" i="40"/>
  <c r="B8" i="40" s="1"/>
  <c r="B9" i="40" s="1"/>
  <c r="B10" i="40" s="1"/>
  <c r="B11" i="40" s="1"/>
  <c r="B12" i="40" s="1"/>
  <c r="B13" i="40" s="1"/>
  <c r="B14" i="40" s="1"/>
  <c r="B15" i="40" s="1"/>
  <c r="B16" i="40" s="1"/>
  <c r="B17" i="40" s="1"/>
  <c r="B18" i="40" s="1"/>
  <c r="B19" i="40" s="1"/>
  <c r="B20" i="40" s="1"/>
  <c r="B21" i="40" s="1"/>
  <c r="B22" i="40" s="1"/>
  <c r="B23" i="40" s="1"/>
  <c r="B24" i="40" s="1"/>
  <c r="B25" i="40" s="1"/>
  <c r="B26" i="40" s="1"/>
  <c r="B27" i="40" s="1"/>
  <c r="B28" i="40" s="1"/>
  <c r="B29" i="40" s="1"/>
  <c r="B30" i="40" s="1"/>
  <c r="B31" i="40" s="1"/>
  <c r="B32" i="40" s="1"/>
  <c r="B33" i="40" s="1"/>
  <c r="B34" i="40" s="1"/>
  <c r="B35" i="40" s="1"/>
  <c r="B36" i="40" s="1"/>
  <c r="B37" i="40" s="1"/>
  <c r="B38" i="40" s="1"/>
  <c r="B39" i="40" s="1"/>
  <c r="B40" i="40" s="1"/>
  <c r="B41" i="40" s="1"/>
  <c r="B42" i="40" s="1"/>
  <c r="B43" i="40" s="1"/>
  <c r="B44" i="40" s="1"/>
  <c r="B45" i="40" s="1"/>
  <c r="B46" i="40" s="1"/>
  <c r="B47" i="40" s="1"/>
  <c r="B48" i="40" s="1"/>
  <c r="B49" i="40" s="1"/>
  <c r="B50" i="40" s="1"/>
  <c r="B51" i="40" s="1"/>
  <c r="B52" i="40" s="1"/>
  <c r="B53" i="40" s="1"/>
  <c r="B54" i="40" s="1"/>
  <c r="B55" i="40" s="1"/>
  <c r="B56" i="40" s="1"/>
  <c r="B57" i="40" s="1"/>
  <c r="B58" i="40" s="1"/>
  <c r="B59" i="40" s="1"/>
  <c r="B60" i="40" s="1"/>
  <c r="B61" i="40" s="1"/>
  <c r="B62" i="40" s="1"/>
  <c r="B63" i="40" s="1"/>
  <c r="B64" i="40" s="1"/>
  <c r="B65" i="40" s="1"/>
  <c r="B66" i="40" s="1"/>
  <c r="B67" i="40" s="1"/>
  <c r="B68" i="40" s="1"/>
  <c r="B69" i="40" s="1"/>
  <c r="B70" i="40" s="1"/>
  <c r="B71" i="40" s="1"/>
  <c r="B72" i="40" s="1"/>
  <c r="B73" i="40" s="1"/>
  <c r="B74" i="40" s="1"/>
  <c r="B75" i="40" s="1"/>
  <c r="B76" i="40" s="1"/>
  <c r="B77" i="40" s="1"/>
  <c r="B78" i="40" s="1"/>
  <c r="B79" i="40" s="1"/>
  <c r="B80" i="40" s="1"/>
  <c r="B81" i="40" s="1"/>
  <c r="B82" i="40" s="1"/>
  <c r="B83" i="40" s="1"/>
  <c r="B84" i="40" s="1"/>
  <c r="B85" i="40" s="1"/>
  <c r="B86" i="40" s="1"/>
  <c r="B87" i="40" s="1"/>
  <c r="B88" i="40" s="1"/>
  <c r="B89" i="40" s="1"/>
  <c r="B90" i="40" s="1"/>
  <c r="B91" i="40" s="1"/>
  <c r="B92" i="40" s="1"/>
  <c r="B93" i="40" s="1"/>
  <c r="B94" i="40" s="1"/>
  <c r="B95" i="40" s="1"/>
  <c r="B96" i="40" s="1"/>
  <c r="B97" i="40" s="1"/>
  <c r="B98" i="40" s="1"/>
  <c r="B99" i="40" s="1"/>
  <c r="B100" i="40" s="1"/>
  <c r="B101" i="40" s="1"/>
  <c r="B102" i="40" s="1"/>
  <c r="B103" i="40" s="1"/>
  <c r="B104" i="40" s="1"/>
  <c r="B105" i="40" s="1"/>
  <c r="B106" i="40" s="1"/>
  <c r="B107" i="40" s="1"/>
  <c r="B108" i="40" s="1"/>
  <c r="B109" i="40" s="1"/>
  <c r="B110" i="40" s="1"/>
  <c r="B111" i="40" s="1"/>
  <c r="B112" i="40" s="1"/>
  <c r="B113" i="40" s="1"/>
  <c r="B114" i="40" s="1"/>
  <c r="B115" i="40" s="1"/>
  <c r="B116" i="40" s="1"/>
  <c r="B117" i="40" s="1"/>
  <c r="B118" i="40" s="1"/>
  <c r="B119" i="40" s="1"/>
  <c r="B120" i="40" s="1"/>
  <c r="B121" i="40" s="1"/>
  <c r="B122" i="40" s="1"/>
  <c r="B123" i="40" s="1"/>
  <c r="B124" i="40" s="1"/>
  <c r="B125" i="40" s="1"/>
  <c r="B126" i="40" s="1"/>
  <c r="B127" i="40" s="1"/>
  <c r="B128" i="40" s="1"/>
  <c r="B129" i="40" s="1"/>
  <c r="B130" i="40" s="1"/>
  <c r="B131" i="40" s="1"/>
  <c r="B132" i="40" s="1"/>
  <c r="B133" i="40" s="1"/>
  <c r="B134" i="40" s="1"/>
  <c r="B135" i="40" s="1"/>
  <c r="B136" i="40" s="1"/>
  <c r="B137" i="40" s="1"/>
  <c r="B138" i="40" s="1"/>
  <c r="B139" i="40" s="1"/>
  <c r="B140" i="40" s="1"/>
  <c r="B141" i="40" s="1"/>
  <c r="B142" i="40" s="1"/>
  <c r="B143" i="40" s="1"/>
  <c r="B144" i="40" s="1"/>
  <c r="B145" i="40" s="1"/>
  <c r="B146" i="40" s="1"/>
  <c r="B147" i="40" s="1"/>
  <c r="B148" i="40" s="1"/>
  <c r="B149" i="40" s="1"/>
  <c r="B150" i="40" s="1"/>
  <c r="B151" i="40" s="1"/>
  <c r="B152" i="40" s="1"/>
  <c r="B153" i="40" s="1"/>
  <c r="B154" i="40" s="1"/>
  <c r="B155" i="40" s="1"/>
  <c r="B156" i="40" s="1"/>
  <c r="B157" i="40" s="1"/>
  <c r="B158" i="40" s="1"/>
  <c r="B159" i="40" s="1"/>
  <c r="B160" i="40" s="1"/>
  <c r="B161" i="40" s="1"/>
  <c r="B162" i="40" s="1"/>
  <c r="B163" i="40" s="1"/>
  <c r="B164" i="40" s="1"/>
  <c r="B165" i="40" s="1"/>
  <c r="B166" i="40" s="1"/>
  <c r="B167" i="40" s="1"/>
  <c r="B168" i="40" s="1"/>
  <c r="B169" i="40" s="1"/>
  <c r="B170" i="40" s="1"/>
  <c r="B171" i="40" s="1"/>
  <c r="B172" i="40" s="1"/>
  <c r="B173" i="40" s="1"/>
  <c r="B174" i="40" s="1"/>
  <c r="B175" i="40" s="1"/>
  <c r="B176" i="40" s="1"/>
  <c r="B177" i="40" s="1"/>
  <c r="B178" i="40" s="1"/>
  <c r="B179" i="40" s="1"/>
  <c r="B180" i="40" s="1"/>
  <c r="B181" i="40" s="1"/>
  <c r="B182" i="40" s="1"/>
  <c r="B183" i="40" s="1"/>
  <c r="B184" i="40" s="1"/>
  <c r="B185" i="40" s="1"/>
  <c r="B186" i="40" s="1"/>
  <c r="B187" i="40" s="1"/>
  <c r="B188" i="40" s="1"/>
  <c r="B189" i="40" s="1"/>
  <c r="B190" i="40" s="1"/>
  <c r="B191" i="40" s="1"/>
  <c r="B192" i="40" s="1"/>
  <c r="B193" i="40" s="1"/>
  <c r="B194" i="40" s="1"/>
  <c r="B195" i="40" s="1"/>
  <c r="B196" i="40" s="1"/>
  <c r="B197" i="40" s="1"/>
  <c r="B198" i="40" s="1"/>
  <c r="B199" i="40" s="1"/>
  <c r="B200" i="40" s="1"/>
  <c r="B201" i="40" s="1"/>
  <c r="B202" i="40" s="1"/>
  <c r="B203" i="40" s="1"/>
  <c r="B204" i="40" s="1"/>
  <c r="B205" i="40" s="1"/>
  <c r="B206" i="40" s="1"/>
  <c r="B207" i="40" s="1"/>
  <c r="B208" i="40" s="1"/>
  <c r="B209" i="40" s="1"/>
  <c r="B210" i="40" s="1"/>
  <c r="B211" i="40" s="1"/>
  <c r="B212" i="40" s="1"/>
  <c r="B213" i="40" s="1"/>
  <c r="B214" i="40" s="1"/>
  <c r="B215" i="40" s="1"/>
  <c r="B216" i="40" s="1"/>
  <c r="B217" i="40" s="1"/>
  <c r="B218" i="40" s="1"/>
  <c r="B219" i="40" s="1"/>
  <c r="B220" i="40" s="1"/>
  <c r="B221" i="40" s="1"/>
  <c r="B222" i="40" s="1"/>
  <c r="B223" i="40" s="1"/>
  <c r="B224" i="40" s="1"/>
  <c r="B225" i="40" s="1"/>
  <c r="B226" i="40" s="1"/>
  <c r="B227" i="40" s="1"/>
  <c r="B228" i="40" s="1"/>
  <c r="B229" i="40" s="1"/>
  <c r="B230" i="40" s="1"/>
  <c r="B231" i="40" s="1"/>
  <c r="B232" i="40" s="1"/>
  <c r="B233" i="40" s="1"/>
  <c r="B234" i="40" s="1"/>
  <c r="B235" i="40" s="1"/>
  <c r="B236" i="40" s="1"/>
  <c r="B237" i="40" s="1"/>
  <c r="B238" i="40" s="1"/>
  <c r="B239" i="40" s="1"/>
  <c r="B240" i="40" s="1"/>
  <c r="B241" i="40" s="1"/>
  <c r="B242" i="40" s="1"/>
  <c r="B243" i="40" s="1"/>
  <c r="B244" i="40" s="1"/>
  <c r="B245" i="40" s="1"/>
  <c r="B246" i="40" s="1"/>
  <c r="B247" i="40" s="1"/>
  <c r="B248" i="40" s="1"/>
  <c r="B249" i="40" s="1"/>
  <c r="B250" i="40" s="1"/>
  <c r="B251" i="40" s="1"/>
  <c r="B252" i="40" s="1"/>
  <c r="B253" i="40" s="1"/>
  <c r="B254" i="40" s="1"/>
  <c r="B255" i="40" s="1"/>
  <c r="B256" i="40" s="1"/>
  <c r="B257" i="40" s="1"/>
  <c r="B258" i="40" s="1"/>
  <c r="B259" i="40" s="1"/>
  <c r="B260" i="40" s="1"/>
  <c r="B261" i="40" s="1"/>
  <c r="B262" i="40" s="1"/>
  <c r="B263" i="40" s="1"/>
  <c r="B264" i="40" s="1"/>
  <c r="B265" i="40" s="1"/>
  <c r="B266" i="40" s="1"/>
  <c r="B267" i="40" s="1"/>
  <c r="B268" i="40" s="1"/>
  <c r="B269" i="40" s="1"/>
  <c r="B270" i="40" s="1"/>
  <c r="B271" i="40" s="1"/>
  <c r="B272" i="40" s="1"/>
  <c r="B273" i="40" s="1"/>
  <c r="B274" i="40" s="1"/>
  <c r="B275" i="40" s="1"/>
  <c r="B276" i="40" s="1"/>
  <c r="B277" i="40" s="1"/>
  <c r="B278" i="40" s="1"/>
  <c r="B279" i="40" s="1"/>
  <c r="B280" i="40" s="1"/>
  <c r="B281" i="40" s="1"/>
  <c r="B282" i="40" s="1"/>
  <c r="B283" i="40" s="1"/>
  <c r="B284" i="40" s="1"/>
  <c r="B285" i="40" s="1"/>
  <c r="B286" i="40" s="1"/>
  <c r="B287" i="40" s="1"/>
  <c r="B288" i="40" s="1"/>
  <c r="B289" i="40" s="1"/>
  <c r="B290" i="40" s="1"/>
  <c r="B291" i="40" s="1"/>
  <c r="B292" i="40" s="1"/>
  <c r="B293" i="40" s="1"/>
  <c r="B294" i="40" s="1"/>
  <c r="B295" i="40" s="1"/>
  <c r="B296" i="40" s="1"/>
  <c r="B297" i="40" s="1"/>
  <c r="B298" i="40" s="1"/>
  <c r="B299" i="40" s="1"/>
  <c r="B300" i="40" s="1"/>
  <c r="B301" i="40" s="1"/>
  <c r="B302" i="40" s="1"/>
  <c r="B303" i="40" s="1"/>
  <c r="B304" i="40" s="1"/>
  <c r="B305" i="40" s="1"/>
  <c r="B306" i="40" s="1"/>
  <c r="B307" i="40" s="1"/>
  <c r="B308" i="40" s="1"/>
  <c r="B309" i="40" s="1"/>
  <c r="B310" i="40" s="1"/>
  <c r="B311" i="40" s="1"/>
  <c r="B312" i="40" s="1"/>
  <c r="B313" i="40" s="1"/>
  <c r="B314" i="40" s="1"/>
  <c r="B315" i="40" s="1"/>
  <c r="B316" i="40" s="1"/>
  <c r="B317" i="40" s="1"/>
  <c r="B318" i="40" s="1"/>
  <c r="B319" i="40" s="1"/>
  <c r="B320" i="40" s="1"/>
  <c r="B321" i="40" s="1"/>
  <c r="B322" i="40" s="1"/>
  <c r="B323" i="40" s="1"/>
  <c r="B324" i="40" s="1"/>
  <c r="B325" i="40" s="1"/>
  <c r="B326" i="40" s="1"/>
  <c r="B327" i="40" s="1"/>
  <c r="B328" i="40" s="1"/>
  <c r="B329" i="40" s="1"/>
  <c r="B330" i="40" s="1"/>
  <c r="B331" i="40" s="1"/>
  <c r="B332" i="40" s="1"/>
  <c r="B333" i="40" s="1"/>
  <c r="B334" i="40" s="1"/>
  <c r="B335" i="40" s="1"/>
  <c r="B336" i="40" s="1"/>
  <c r="B337" i="40" s="1"/>
  <c r="B338" i="40" s="1"/>
  <c r="B339" i="40" s="1"/>
  <c r="B340" i="40" s="1"/>
  <c r="B341" i="40" s="1"/>
  <c r="B342" i="40" s="1"/>
  <c r="B343" i="40" s="1"/>
  <c r="B344" i="40" s="1"/>
  <c r="B345" i="40" s="1"/>
  <c r="B346" i="40" s="1"/>
  <c r="B347" i="40" s="1"/>
  <c r="B348" i="40" s="1"/>
  <c r="B349" i="40" s="1"/>
  <c r="B350" i="40" s="1"/>
  <c r="B351" i="40" s="1"/>
  <c r="B352" i="40" s="1"/>
  <c r="B353" i="40" s="1"/>
  <c r="B354" i="40" s="1"/>
  <c r="B355" i="40" s="1"/>
  <c r="B356" i="40" s="1"/>
  <c r="B357" i="40" s="1"/>
  <c r="B358" i="40" s="1"/>
  <c r="B359" i="40" s="1"/>
  <c r="B360" i="40" s="1"/>
  <c r="B361" i="40" s="1"/>
  <c r="B362" i="40" s="1"/>
  <c r="B363" i="40" s="1"/>
  <c r="B364" i="40" s="1"/>
  <c r="B365" i="40" s="1"/>
  <c r="B366" i="40" s="1"/>
  <c r="B367" i="40" s="1"/>
  <c r="B368" i="40" s="1"/>
  <c r="B369" i="40" s="1"/>
  <c r="B370" i="40" s="1"/>
  <c r="B371" i="40" s="1"/>
  <c r="B372" i="40" s="1"/>
  <c r="B373" i="40" s="1"/>
  <c r="B374" i="40" s="1"/>
  <c r="B375" i="40" s="1"/>
  <c r="B376" i="40" s="1"/>
  <c r="B377" i="40" s="1"/>
  <c r="B378" i="40" s="1"/>
  <c r="B379" i="40" s="1"/>
  <c r="B380" i="40" s="1"/>
  <c r="B381" i="40" s="1"/>
  <c r="B382" i="40" s="1"/>
  <c r="B383" i="40" s="1"/>
  <c r="B384" i="40" s="1"/>
  <c r="B385" i="40" s="1"/>
  <c r="B386" i="40" s="1"/>
  <c r="B387" i="40" s="1"/>
  <c r="B388" i="40" s="1"/>
  <c r="B389" i="40" s="1"/>
  <c r="B390" i="40" s="1"/>
  <c r="B391" i="40" s="1"/>
  <c r="B392" i="40" s="1"/>
  <c r="B393" i="40" s="1"/>
  <c r="B394" i="40" s="1"/>
  <c r="B395" i="40" s="1"/>
  <c r="B396" i="40" s="1"/>
  <c r="B397" i="40" s="1"/>
  <c r="B398" i="40" s="1"/>
  <c r="B399" i="40" s="1"/>
  <c r="B400" i="40" s="1"/>
  <c r="B401" i="40" s="1"/>
  <c r="B402" i="40" s="1"/>
  <c r="B403" i="40" s="1"/>
  <c r="B404" i="40" s="1"/>
  <c r="B405" i="40" s="1"/>
  <c r="B406" i="40" s="1"/>
  <c r="B407" i="40" s="1"/>
  <c r="B408" i="40" s="1"/>
  <c r="B409" i="40" s="1"/>
  <c r="B410" i="40" s="1"/>
  <c r="B411" i="40" s="1"/>
  <c r="B412" i="40" s="1"/>
  <c r="B413" i="40" s="1"/>
  <c r="B414" i="40" s="1"/>
  <c r="B415" i="40" s="1"/>
  <c r="B416" i="40" s="1"/>
  <c r="B417" i="40" s="1"/>
  <c r="B418" i="40" s="1"/>
  <c r="B419" i="40" s="1"/>
  <c r="B420" i="40" s="1"/>
  <c r="B421" i="40" s="1"/>
  <c r="B422" i="40" s="1"/>
  <c r="B423" i="40" s="1"/>
  <c r="B424" i="40" s="1"/>
  <c r="B425" i="40" s="1"/>
  <c r="B426" i="40" s="1"/>
  <c r="B427" i="40" s="1"/>
  <c r="B428" i="40" s="1"/>
  <c r="B429" i="40" s="1"/>
  <c r="B430" i="40" s="1"/>
  <c r="B431" i="40" s="1"/>
  <c r="B432" i="40" s="1"/>
  <c r="B433" i="40" s="1"/>
  <c r="B434" i="40" s="1"/>
  <c r="B435" i="40" s="1"/>
  <c r="B436" i="40" s="1"/>
  <c r="B437" i="40" s="1"/>
  <c r="B438" i="40" s="1"/>
  <c r="B439" i="40" s="1"/>
  <c r="B440" i="40" s="1"/>
  <c r="B441" i="40" s="1"/>
  <c r="B442" i="40" s="1"/>
  <c r="B443" i="40" s="1"/>
  <c r="B444" i="40" s="1"/>
  <c r="B445" i="40" s="1"/>
  <c r="B446" i="40" s="1"/>
  <c r="B447" i="40" s="1"/>
  <c r="B448" i="40" s="1"/>
  <c r="B449" i="40" s="1"/>
  <c r="B450" i="40" s="1"/>
  <c r="B451" i="40" s="1"/>
  <c r="B452" i="40" s="1"/>
  <c r="B453" i="40" s="1"/>
  <c r="B454" i="40" s="1"/>
  <c r="B455" i="40" s="1"/>
  <c r="B456" i="40" s="1"/>
  <c r="B457" i="40" s="1"/>
  <c r="B458" i="40" s="1"/>
  <c r="B459" i="40" s="1"/>
  <c r="B460" i="40" s="1"/>
  <c r="B461" i="40" s="1"/>
  <c r="B462" i="40" s="1"/>
  <c r="B463" i="40" s="1"/>
  <c r="B464" i="40" s="1"/>
  <c r="B465" i="40" s="1"/>
  <c r="B466" i="40" s="1"/>
  <c r="B467" i="40" s="1"/>
  <c r="B468" i="40" s="1"/>
  <c r="B469" i="40" s="1"/>
  <c r="B470" i="40" s="1"/>
  <c r="B471" i="40" s="1"/>
  <c r="B472" i="40" s="1"/>
  <c r="B473" i="40" s="1"/>
  <c r="B474" i="40" s="1"/>
  <c r="B475" i="40" s="1"/>
  <c r="B476" i="40" s="1"/>
  <c r="B477" i="40" s="1"/>
  <c r="B478" i="40" s="1"/>
  <c r="B479" i="40" s="1"/>
  <c r="B480" i="40" s="1"/>
  <c r="B481" i="40" s="1"/>
  <c r="B482" i="40" s="1"/>
  <c r="B483" i="40" s="1"/>
  <c r="B484" i="40" s="1"/>
  <c r="B485" i="40" s="1"/>
  <c r="B486" i="40" s="1"/>
  <c r="B487" i="40" s="1"/>
  <c r="B488" i="40" s="1"/>
  <c r="B489" i="40" s="1"/>
  <c r="B490" i="40" s="1"/>
  <c r="B491" i="40" s="1"/>
  <c r="B492" i="40" s="1"/>
  <c r="B493" i="40" s="1"/>
  <c r="B494" i="40" s="1"/>
  <c r="B495" i="40" s="1"/>
  <c r="B496" i="40" s="1"/>
  <c r="B497" i="40" s="1"/>
  <c r="B498" i="40" s="1"/>
  <c r="B499" i="40" s="1"/>
  <c r="B500" i="40" s="1"/>
  <c r="B501" i="40" s="1"/>
  <c r="B502" i="40" s="1"/>
  <c r="B503" i="40" s="1"/>
  <c r="B504" i="40" s="1"/>
  <c r="B505" i="40" s="1"/>
  <c r="B506" i="40" s="1"/>
  <c r="B507" i="40" s="1"/>
  <c r="B508" i="40" s="1"/>
  <c r="B509" i="40" s="1"/>
  <c r="B510" i="40" s="1"/>
  <c r="B511" i="40" s="1"/>
  <c r="B512" i="40" s="1"/>
  <c r="B513" i="40" s="1"/>
  <c r="B514" i="40" s="1"/>
  <c r="B515" i="40" s="1"/>
  <c r="B516" i="40" s="1"/>
  <c r="B517" i="40" s="1"/>
  <c r="B518" i="40" s="1"/>
  <c r="B519" i="40" s="1"/>
  <c r="B520" i="40" s="1"/>
  <c r="B521" i="40" s="1"/>
  <c r="B522" i="40" s="1"/>
  <c r="B523" i="40" s="1"/>
  <c r="B524" i="40" s="1"/>
  <c r="B525" i="40" s="1"/>
  <c r="B526" i="40" s="1"/>
  <c r="B527" i="40" s="1"/>
  <c r="B528" i="40" s="1"/>
  <c r="B529" i="40" s="1"/>
  <c r="B530" i="40" s="1"/>
  <c r="B531" i="40" s="1"/>
  <c r="B532" i="40" s="1"/>
  <c r="B533" i="40" s="1"/>
  <c r="B534" i="40" s="1"/>
  <c r="B535" i="40" s="1"/>
  <c r="B536" i="40" s="1"/>
  <c r="B537" i="40" s="1"/>
  <c r="B538" i="40" s="1"/>
  <c r="B539" i="40" s="1"/>
  <c r="B540" i="40" s="1"/>
  <c r="B541" i="40" s="1"/>
  <c r="B542" i="40" s="1"/>
  <c r="B543" i="40" s="1"/>
  <c r="B544" i="40" s="1"/>
  <c r="B545" i="40" s="1"/>
  <c r="B546" i="40" s="1"/>
  <c r="B547" i="40" s="1"/>
  <c r="B548" i="40" s="1"/>
  <c r="B549" i="40" s="1"/>
  <c r="B550" i="40" s="1"/>
  <c r="B551" i="40" s="1"/>
  <c r="B552" i="40" s="1"/>
  <c r="B553" i="40" s="1"/>
  <c r="B554" i="40" s="1"/>
  <c r="B555" i="40" s="1"/>
  <c r="B556" i="40" s="1"/>
  <c r="B557" i="40" s="1"/>
  <c r="B558" i="40" s="1"/>
  <c r="B559" i="40" s="1"/>
  <c r="B560" i="40" s="1"/>
  <c r="B561" i="40" s="1"/>
  <c r="B562" i="40" s="1"/>
  <c r="B563" i="40" s="1"/>
  <c r="B564" i="40" s="1"/>
  <c r="B565" i="40" s="1"/>
  <c r="B566" i="40" s="1"/>
  <c r="B567" i="40" s="1"/>
  <c r="B568" i="40" s="1"/>
  <c r="B569" i="40" s="1"/>
  <c r="B570" i="40" s="1"/>
  <c r="B571" i="40" s="1"/>
  <c r="B572" i="40" s="1"/>
  <c r="B573" i="40" s="1"/>
  <c r="B574" i="40" s="1"/>
  <c r="B575" i="40" s="1"/>
  <c r="B576" i="40" s="1"/>
  <c r="B577" i="40" s="1"/>
  <c r="E6" i="40"/>
  <c r="D3" i="40"/>
  <c r="F443" i="40" l="1"/>
  <c r="L443" i="40" s="1"/>
  <c r="F515" i="40"/>
  <c r="F459" i="40"/>
  <c r="L459" i="40" s="1"/>
  <c r="K162" i="40"/>
  <c r="F449" i="40"/>
  <c r="L449" i="40" s="1"/>
  <c r="F274" i="40"/>
  <c r="L274" i="40" s="1"/>
  <c r="K8" i="32"/>
  <c r="R15" i="32"/>
  <c r="R11" i="32"/>
  <c r="R13" i="32"/>
  <c r="L158" i="40"/>
  <c r="G436" i="40"/>
  <c r="H436" i="40" s="1"/>
  <c r="I436" i="40" s="1"/>
  <c r="J436" i="40" s="1"/>
  <c r="L112" i="40"/>
  <c r="K475" i="40"/>
  <c r="G346" i="40"/>
  <c r="H346" i="40" s="1"/>
  <c r="I346" i="40" s="1"/>
  <c r="J346" i="40" s="1"/>
  <c r="G378" i="40"/>
  <c r="H378" i="40" s="1"/>
  <c r="F410" i="40"/>
  <c r="L410" i="40" s="1"/>
  <c r="L381" i="40"/>
  <c r="G314" i="40"/>
  <c r="K492" i="40"/>
  <c r="G492" i="40"/>
  <c r="H492" i="40" s="1"/>
  <c r="I492" i="40" s="1"/>
  <c r="J492" i="40" s="1"/>
  <c r="K310" i="40"/>
  <c r="G495" i="40"/>
  <c r="H495" i="40" s="1"/>
  <c r="I495" i="40" s="1"/>
  <c r="J495" i="40" s="1"/>
  <c r="G523" i="40"/>
  <c r="H523" i="40" s="1"/>
  <c r="I523" i="40" s="1"/>
  <c r="J523" i="40" s="1"/>
  <c r="F290" i="40"/>
  <c r="L290" i="40" s="1"/>
  <c r="K427" i="40"/>
  <c r="K523" i="40"/>
  <c r="F559" i="40"/>
  <c r="L559" i="40" s="1"/>
  <c r="G543" i="40"/>
  <c r="H543" i="40" s="1"/>
  <c r="I543" i="40" s="1"/>
  <c r="J543" i="40" s="1"/>
  <c r="K463" i="40"/>
  <c r="G435" i="40"/>
  <c r="H435" i="40" s="1"/>
  <c r="I435" i="40" s="1"/>
  <c r="J435" i="40" s="1"/>
  <c r="F479" i="40"/>
  <c r="L479" i="40" s="1"/>
  <c r="G519" i="40"/>
  <c r="H519" i="40" s="1"/>
  <c r="I519" i="40" s="1"/>
  <c r="J519" i="40" s="1"/>
  <c r="K435" i="40"/>
  <c r="G447" i="40"/>
  <c r="H447" i="40" s="1"/>
  <c r="F467" i="40"/>
  <c r="L467" i="40" s="1"/>
  <c r="F555" i="40"/>
  <c r="L555" i="40" s="1"/>
  <c r="G142" i="40"/>
  <c r="H142" i="40" s="1"/>
  <c r="G467" i="40"/>
  <c r="H467" i="40" s="1"/>
  <c r="I467" i="40" s="1"/>
  <c r="J467" i="40" s="1"/>
  <c r="F499" i="40"/>
  <c r="L499" i="40" s="1"/>
  <c r="L271" i="40"/>
  <c r="G487" i="40"/>
  <c r="H487" i="40" s="1"/>
  <c r="I487" i="40" s="1"/>
  <c r="J487" i="40" s="1"/>
  <c r="K182" i="40"/>
  <c r="F286" i="40"/>
  <c r="L286" i="40" s="1"/>
  <c r="L305" i="40"/>
  <c r="F418" i="40"/>
  <c r="L418" i="40" s="1"/>
  <c r="F439" i="40"/>
  <c r="L439" i="40" s="1"/>
  <c r="G455" i="40"/>
  <c r="H455" i="40" s="1"/>
  <c r="F471" i="40"/>
  <c r="L471" i="40" s="1"/>
  <c r="F503" i="40"/>
  <c r="L503" i="40" s="1"/>
  <c r="F551" i="40"/>
  <c r="L551" i="40" s="1"/>
  <c r="G555" i="40"/>
  <c r="H555" i="40" s="1"/>
  <c r="I555" i="40" s="1"/>
  <c r="J555" i="40" s="1"/>
  <c r="F575" i="40"/>
  <c r="L575" i="40" s="1"/>
  <c r="K330" i="40"/>
  <c r="K418" i="40"/>
  <c r="F431" i="40"/>
  <c r="L431" i="40" s="1"/>
  <c r="G439" i="40"/>
  <c r="H439" i="40" s="1"/>
  <c r="I439" i="40" s="1"/>
  <c r="J439" i="40" s="1"/>
  <c r="K455" i="40"/>
  <c r="G471" i="40"/>
  <c r="H471" i="40" s="1"/>
  <c r="I471" i="40" s="1"/>
  <c r="J471" i="40" s="1"/>
  <c r="F487" i="40"/>
  <c r="L487" i="40" s="1"/>
  <c r="F511" i="40"/>
  <c r="L511" i="40" s="1"/>
  <c r="F527" i="40"/>
  <c r="L527" i="40" s="1"/>
  <c r="G551" i="40"/>
  <c r="H551" i="40" s="1"/>
  <c r="I551" i="40" s="1"/>
  <c r="J551" i="40" s="1"/>
  <c r="K447" i="40"/>
  <c r="K519" i="40"/>
  <c r="F567" i="40"/>
  <c r="L567" i="40" s="1"/>
  <c r="G431" i="40"/>
  <c r="H431" i="40" s="1"/>
  <c r="I431" i="40" s="1"/>
  <c r="J431" i="40" s="1"/>
  <c r="K527" i="40"/>
  <c r="F142" i="40"/>
  <c r="L142" i="40" s="1"/>
  <c r="F463" i="40"/>
  <c r="L463" i="40" s="1"/>
  <c r="G479" i="40"/>
  <c r="H479" i="40" s="1"/>
  <c r="K535" i="40"/>
  <c r="G547" i="40"/>
  <c r="H547" i="40" s="1"/>
  <c r="I547" i="40" s="1"/>
  <c r="J547" i="40" s="1"/>
  <c r="K495" i="40"/>
  <c r="K543" i="40"/>
  <c r="G559" i="40"/>
  <c r="H559" i="40" s="1"/>
  <c r="I559" i="40" s="1"/>
  <c r="J559" i="40" s="1"/>
  <c r="L174" i="40"/>
  <c r="K511" i="40"/>
  <c r="G218" i="40"/>
  <c r="H218" i="40" s="1"/>
  <c r="I218" i="40" s="1"/>
  <c r="J218" i="40" s="1"/>
  <c r="F378" i="40"/>
  <c r="L378" i="40" s="1"/>
  <c r="G166" i="40"/>
  <c r="H166" i="40" s="1"/>
  <c r="I166" i="40" s="1"/>
  <c r="J166" i="40" s="1"/>
  <c r="K230" i="40"/>
  <c r="G286" i="40"/>
  <c r="H286" i="40" s="1"/>
  <c r="I286" i="40" s="1"/>
  <c r="J286" i="40" s="1"/>
  <c r="L358" i="40"/>
  <c r="G95" i="40"/>
  <c r="K95" i="40" s="1"/>
  <c r="K246" i="40"/>
  <c r="L491" i="40"/>
  <c r="L315" i="40"/>
  <c r="L215" i="40"/>
  <c r="L295" i="40"/>
  <c r="F547" i="40"/>
  <c r="L547" i="40" s="1"/>
  <c r="L58" i="40"/>
  <c r="G198" i="40"/>
  <c r="H198" i="40" s="1"/>
  <c r="I198" i="40" s="1"/>
  <c r="J198" i="40" s="1"/>
  <c r="K278" i="40"/>
  <c r="F382" i="40"/>
  <c r="L382" i="40" s="1"/>
  <c r="K430" i="40"/>
  <c r="L441" i="40"/>
  <c r="L385" i="40"/>
  <c r="L377" i="40"/>
  <c r="L17" i="40"/>
  <c r="F453" i="40"/>
  <c r="L453" i="40" s="1"/>
  <c r="L456" i="40"/>
  <c r="K342" i="40"/>
  <c r="G366" i="40"/>
  <c r="H366" i="40" s="1"/>
  <c r="I366" i="40" s="1"/>
  <c r="J366" i="40" s="1"/>
  <c r="F182" i="40"/>
  <c r="L182" i="40" s="1"/>
  <c r="L187" i="40"/>
  <c r="G230" i="40"/>
  <c r="H230" i="40" s="1"/>
  <c r="K262" i="40"/>
  <c r="K366" i="40"/>
  <c r="G398" i="40"/>
  <c r="H398" i="40" s="1"/>
  <c r="G444" i="40"/>
  <c r="H444" i="40" s="1"/>
  <c r="I444" i="40" s="1"/>
  <c r="J444" i="40" s="1"/>
  <c r="L62" i="40"/>
  <c r="G177" i="40"/>
  <c r="H177" i="40" s="1"/>
  <c r="J177" i="40" s="1"/>
  <c r="L14" i="40"/>
  <c r="G67" i="40"/>
  <c r="K67" i="40" s="1"/>
  <c r="L339" i="40"/>
  <c r="F571" i="40"/>
  <c r="L571" i="40" s="1"/>
  <c r="G491" i="40"/>
  <c r="H491" i="40" s="1"/>
  <c r="I491" i="40" s="1"/>
  <c r="J491" i="40" s="1"/>
  <c r="G515" i="40"/>
  <c r="H515" i="40" s="1"/>
  <c r="I515" i="40" s="1"/>
  <c r="J515" i="40" s="1"/>
  <c r="G571" i="40"/>
  <c r="H571" i="40" s="1"/>
  <c r="G426" i="40"/>
  <c r="H426" i="40" s="1"/>
  <c r="K443" i="40"/>
  <c r="F451" i="40"/>
  <c r="L451" i="40" s="1"/>
  <c r="K426" i="40"/>
  <c r="G451" i="40"/>
  <c r="H451" i="40" s="1"/>
  <c r="I451" i="40" s="1"/>
  <c r="J451" i="40" s="1"/>
  <c r="G483" i="40"/>
  <c r="H483" i="40" s="1"/>
  <c r="I483" i="40" s="1"/>
  <c r="J483" i="40" s="1"/>
  <c r="K491" i="40"/>
  <c r="G524" i="40"/>
  <c r="H524" i="40" s="1"/>
  <c r="I524" i="40" s="1"/>
  <c r="J524" i="40" s="1"/>
  <c r="G539" i="40"/>
  <c r="H539" i="40" s="1"/>
  <c r="I539" i="40" s="1"/>
  <c r="J539" i="40" s="1"/>
  <c r="L384" i="40"/>
  <c r="G107" i="40"/>
  <c r="H107" i="40" s="1"/>
  <c r="J107" i="40" s="1"/>
  <c r="L38" i="40"/>
  <c r="L49" i="40"/>
  <c r="G119" i="40"/>
  <c r="H119" i="40" s="1"/>
  <c r="J119" i="40" s="1"/>
  <c r="G459" i="40"/>
  <c r="H459" i="40" s="1"/>
  <c r="I459" i="40" s="1"/>
  <c r="J459" i="40" s="1"/>
  <c r="K499" i="40"/>
  <c r="L345" i="40"/>
  <c r="F507" i="40"/>
  <c r="L507" i="40" s="1"/>
  <c r="G138" i="40"/>
  <c r="H138" i="40" s="1"/>
  <c r="F242" i="40"/>
  <c r="L242" i="40" s="1"/>
  <c r="F298" i="40"/>
  <c r="L298" i="40" s="1"/>
  <c r="K441" i="40"/>
  <c r="G475" i="40"/>
  <c r="H475" i="40" s="1"/>
  <c r="G507" i="40"/>
  <c r="H507" i="40" s="1"/>
  <c r="I507" i="40" s="1"/>
  <c r="J507" i="40" s="1"/>
  <c r="K539" i="40"/>
  <c r="F563" i="40"/>
  <c r="L563" i="40" s="1"/>
  <c r="G151" i="40"/>
  <c r="K151" i="40" s="1"/>
  <c r="L383" i="40"/>
  <c r="G108" i="40"/>
  <c r="H108" i="40" s="1"/>
  <c r="I108" i="40" s="1"/>
  <c r="K114" i="40"/>
  <c r="L183" i="40"/>
  <c r="F218" i="40"/>
  <c r="L218" i="40" s="1"/>
  <c r="F330" i="40"/>
  <c r="L330" i="40" s="1"/>
  <c r="K322" i="40"/>
  <c r="L335" i="40"/>
  <c r="G433" i="40"/>
  <c r="H433" i="40" s="1"/>
  <c r="I433" i="40" s="1"/>
  <c r="J433" i="40" s="1"/>
  <c r="L128" i="40"/>
  <c r="L134" i="40"/>
  <c r="G298" i="40"/>
  <c r="H298" i="40" s="1"/>
  <c r="I298" i="40" s="1"/>
  <c r="J298" i="40" s="1"/>
  <c r="G322" i="40"/>
  <c r="H322" i="40" s="1"/>
  <c r="I322" i="40" s="1"/>
  <c r="J322" i="40" s="1"/>
  <c r="F427" i="40"/>
  <c r="L427" i="40" s="1"/>
  <c r="L435" i="40"/>
  <c r="K449" i="40"/>
  <c r="F483" i="40"/>
  <c r="L483" i="40" s="1"/>
  <c r="F531" i="40"/>
  <c r="L531" i="40" s="1"/>
  <c r="G563" i="40"/>
  <c r="H563" i="40" s="1"/>
  <c r="I563" i="40" s="1"/>
  <c r="J563" i="40" s="1"/>
  <c r="L374" i="40"/>
  <c r="L366" i="40"/>
  <c r="L262" i="40"/>
  <c r="L230" i="40"/>
  <c r="L150" i="40"/>
  <c r="L30" i="40"/>
  <c r="L26" i="40"/>
  <c r="L32" i="40"/>
  <c r="L379" i="40"/>
  <c r="K314" i="40"/>
  <c r="K531" i="40"/>
  <c r="L84" i="40"/>
  <c r="K374" i="40"/>
  <c r="K414" i="40"/>
  <c r="G441" i="40"/>
  <c r="H441" i="40" s="1"/>
  <c r="I441" i="40" s="1"/>
  <c r="J441" i="40" s="1"/>
  <c r="F553" i="40"/>
  <c r="L553" i="40" s="1"/>
  <c r="K553" i="40"/>
  <c r="G457" i="40"/>
  <c r="H457" i="40" s="1"/>
  <c r="I457" i="40" s="1"/>
  <c r="J457" i="40" s="1"/>
  <c r="F457" i="40"/>
  <c r="L457" i="40" s="1"/>
  <c r="K457" i="40"/>
  <c r="G393" i="40"/>
  <c r="K393" i="40" s="1"/>
  <c r="G153" i="40"/>
  <c r="H153" i="40" s="1"/>
  <c r="J153" i="40" s="1"/>
  <c r="L57" i="40"/>
  <c r="L9" i="40"/>
  <c r="F577" i="40"/>
  <c r="L577" i="40" s="1"/>
  <c r="K577" i="40"/>
  <c r="G7" i="40"/>
  <c r="K7" i="40" s="1"/>
  <c r="G187" i="40"/>
  <c r="H187" i="40" s="1"/>
  <c r="I187" i="40" s="1"/>
  <c r="G193" i="40"/>
  <c r="H193" i="40" s="1"/>
  <c r="I193" i="40" s="1"/>
  <c r="L375" i="40"/>
  <c r="F488" i="40"/>
  <c r="L488" i="40" s="1"/>
  <c r="K488" i="40"/>
  <c r="K480" i="40"/>
  <c r="F480" i="40"/>
  <c r="L480" i="40" s="1"/>
  <c r="K472" i="40"/>
  <c r="G472" i="40"/>
  <c r="H472" i="40" s="1"/>
  <c r="F472" i="40"/>
  <c r="L472" i="40" s="1"/>
  <c r="G448" i="40"/>
  <c r="H448" i="40" s="1"/>
  <c r="I448" i="40" s="1"/>
  <c r="J448" i="40" s="1"/>
  <c r="F448" i="40"/>
  <c r="L448" i="40" s="1"/>
  <c r="G440" i="40"/>
  <c r="H440" i="40" s="1"/>
  <c r="I440" i="40" s="1"/>
  <c r="J440" i="40" s="1"/>
  <c r="F440" i="40"/>
  <c r="L440" i="40" s="1"/>
  <c r="F537" i="40"/>
  <c r="L537" i="40" s="1"/>
  <c r="K537" i="40"/>
  <c r="L21" i="40"/>
  <c r="G39" i="40"/>
  <c r="H39" i="40" s="1"/>
  <c r="J39" i="40" s="1"/>
  <c r="L198" i="40"/>
  <c r="L351" i="40"/>
  <c r="G358" i="40"/>
  <c r="H358" i="40" s="1"/>
  <c r="I358" i="40" s="1"/>
  <c r="J358" i="40" s="1"/>
  <c r="F398" i="40"/>
  <c r="L398" i="40" s="1"/>
  <c r="G430" i="40"/>
  <c r="H430" i="40" s="1"/>
  <c r="I430" i="40" s="1"/>
  <c r="J430" i="40" s="1"/>
  <c r="F433" i="40"/>
  <c r="L433" i="40" s="1"/>
  <c r="G529" i="40"/>
  <c r="H529" i="40" s="1"/>
  <c r="I529" i="40" s="1"/>
  <c r="J529" i="40" s="1"/>
  <c r="F569" i="40"/>
  <c r="L569" i="40" s="1"/>
  <c r="G446" i="40"/>
  <c r="H446" i="40" s="1"/>
  <c r="I446" i="40" s="1"/>
  <c r="J446" i="40" s="1"/>
  <c r="F446" i="40"/>
  <c r="L446" i="40" s="1"/>
  <c r="G438" i="40"/>
  <c r="H438" i="40" s="1"/>
  <c r="F438" i="40"/>
  <c r="L438" i="40" s="1"/>
  <c r="G422" i="40"/>
  <c r="H422" i="40" s="1"/>
  <c r="F422" i="40"/>
  <c r="L422" i="40" s="1"/>
  <c r="K406" i="40"/>
  <c r="F406" i="40"/>
  <c r="L406" i="40" s="1"/>
  <c r="G406" i="40"/>
  <c r="H406" i="40" s="1"/>
  <c r="G390" i="40"/>
  <c r="H390" i="40" s="1"/>
  <c r="I390" i="40" s="1"/>
  <c r="J390" i="40" s="1"/>
  <c r="K390" i="40"/>
  <c r="F350" i="40"/>
  <c r="L350" i="40" s="1"/>
  <c r="K350" i="40"/>
  <c r="F334" i="40"/>
  <c r="L334" i="40" s="1"/>
  <c r="G334" i="40"/>
  <c r="H334" i="40" s="1"/>
  <c r="I334" i="40" s="1"/>
  <c r="J334" i="40" s="1"/>
  <c r="G326" i="40"/>
  <c r="H326" i="40" s="1"/>
  <c r="I326" i="40" s="1"/>
  <c r="J326" i="40" s="1"/>
  <c r="F326" i="40"/>
  <c r="L326" i="40" s="1"/>
  <c r="F318" i="40"/>
  <c r="L318" i="40" s="1"/>
  <c r="G318" i="40"/>
  <c r="H318" i="40" s="1"/>
  <c r="I318" i="40" s="1"/>
  <c r="J318" i="40" s="1"/>
  <c r="G302" i="40"/>
  <c r="H302" i="40" s="1"/>
  <c r="F302" i="40"/>
  <c r="L302" i="40" s="1"/>
  <c r="G294" i="40"/>
  <c r="H294" i="40" s="1"/>
  <c r="F294" i="40"/>
  <c r="L294" i="40" s="1"/>
  <c r="K294" i="40"/>
  <c r="F206" i="40"/>
  <c r="L206" i="40" s="1"/>
  <c r="G206" i="40"/>
  <c r="H206" i="40" s="1"/>
  <c r="L190" i="40"/>
  <c r="K158" i="40"/>
  <c r="G158" i="40"/>
  <c r="H158" i="40" s="1"/>
  <c r="K134" i="40"/>
  <c r="G134" i="40"/>
  <c r="H134" i="40" s="1"/>
  <c r="I134" i="40" s="1"/>
  <c r="J134" i="40" s="1"/>
  <c r="L46" i="40"/>
  <c r="F6" i="40"/>
  <c r="L6" i="40" s="1"/>
  <c r="G64" i="40"/>
  <c r="K64" i="40" s="1"/>
  <c r="G75" i="40"/>
  <c r="H75" i="40" s="1"/>
  <c r="J75" i="40" s="1"/>
  <c r="G87" i="40"/>
  <c r="H87" i="40" s="1"/>
  <c r="J87" i="40" s="1"/>
  <c r="L179" i="40"/>
  <c r="L283" i="40"/>
  <c r="K529" i="40"/>
  <c r="F342" i="40"/>
  <c r="L342" i="40" s="1"/>
  <c r="F561" i="40"/>
  <c r="L561" i="40" s="1"/>
  <c r="G115" i="40"/>
  <c r="H115" i="40" s="1"/>
  <c r="J115" i="40" s="1"/>
  <c r="G127" i="40"/>
  <c r="K127" i="40" s="1"/>
  <c r="G99" i="40"/>
  <c r="K99" i="40" s="1"/>
  <c r="F278" i="40"/>
  <c r="L278" i="40" s="1"/>
  <c r="G382" i="40"/>
  <c r="H382" i="40" s="1"/>
  <c r="F414" i="40"/>
  <c r="L414" i="40" s="1"/>
  <c r="G71" i="40"/>
  <c r="H71" i="40" s="1"/>
  <c r="J71" i="40" s="1"/>
  <c r="G83" i="40"/>
  <c r="H83" i="40" s="1"/>
  <c r="J83" i="40" s="1"/>
  <c r="G111" i="40"/>
  <c r="K111" i="40" s="1"/>
  <c r="G160" i="40"/>
  <c r="K160" i="40" s="1"/>
  <c r="F166" i="40"/>
  <c r="L166" i="40" s="1"/>
  <c r="L175" i="40"/>
  <c r="L207" i="40"/>
  <c r="L219" i="40"/>
  <c r="F246" i="40"/>
  <c r="L246" i="40" s="1"/>
  <c r="F310" i="40"/>
  <c r="L310" i="40" s="1"/>
  <c r="L332" i="40"/>
  <c r="G374" i="40"/>
  <c r="H374" i="40" s="1"/>
  <c r="K545" i="40"/>
  <c r="L545" i="40"/>
  <c r="K567" i="40"/>
  <c r="G575" i="40"/>
  <c r="H575" i="40" s="1"/>
  <c r="I575" i="40" s="1"/>
  <c r="J575" i="40" s="1"/>
  <c r="L485" i="40"/>
  <c r="L389" i="40"/>
  <c r="L373" i="40"/>
  <c r="L349" i="40"/>
  <c r="L333" i="40"/>
  <c r="L205" i="40"/>
  <c r="L173" i="40"/>
  <c r="L149" i="40"/>
  <c r="L61" i="40"/>
  <c r="L53" i="40"/>
  <c r="L45" i="40"/>
  <c r="L37" i="40"/>
  <c r="L29" i="40"/>
  <c r="L492" i="40"/>
  <c r="G124" i="40"/>
  <c r="H124" i="40" s="1"/>
  <c r="G116" i="40"/>
  <c r="K116" i="40" s="1"/>
  <c r="G79" i="40"/>
  <c r="K79" i="40" s="1"/>
  <c r="G123" i="40"/>
  <c r="K123" i="40" s="1"/>
  <c r="L243" i="40"/>
  <c r="L259" i="40"/>
  <c r="L307" i="40"/>
  <c r="L13" i="40"/>
  <c r="G91" i="40"/>
  <c r="K91" i="40" s="1"/>
  <c r="L359" i="40"/>
  <c r="G503" i="40"/>
  <c r="H503" i="40" s="1"/>
  <c r="I503" i="40" s="1"/>
  <c r="J503" i="40" s="1"/>
  <c r="F535" i="40"/>
  <c r="L535" i="40" s="1"/>
  <c r="L543" i="40"/>
  <c r="L20" i="40"/>
  <c r="G36" i="40"/>
  <c r="H36" i="40" s="1"/>
  <c r="J36" i="40" s="1"/>
  <c r="L68" i="40"/>
  <c r="G103" i="40"/>
  <c r="H103" i="40" s="1"/>
  <c r="J103" i="40" s="1"/>
  <c r="L191" i="40"/>
  <c r="L239" i="40"/>
  <c r="L323" i="40"/>
  <c r="L331" i="40"/>
  <c r="L355" i="40"/>
  <c r="L362" i="40"/>
  <c r="L42" i="40"/>
  <c r="L10" i="40"/>
  <c r="G52" i="40"/>
  <c r="K52" i="40" s="1"/>
  <c r="L52" i="40"/>
  <c r="H338" i="40"/>
  <c r="I338" i="40" s="1"/>
  <c r="J338" i="40" s="1"/>
  <c r="G30" i="40"/>
  <c r="K30" i="40" s="1"/>
  <c r="F141" i="40"/>
  <c r="L141" i="40" s="1"/>
  <c r="K194" i="40"/>
  <c r="G226" i="40"/>
  <c r="G242" i="40"/>
  <c r="H242" i="40" s="1"/>
  <c r="I242" i="40" s="1"/>
  <c r="J242" i="40" s="1"/>
  <c r="G274" i="40"/>
  <c r="H274" i="40" s="1"/>
  <c r="I274" i="40" s="1"/>
  <c r="J274" i="40" s="1"/>
  <c r="L299" i="40"/>
  <c r="K346" i="40"/>
  <c r="F429" i="40"/>
  <c r="L429" i="40" s="1"/>
  <c r="K476" i="40"/>
  <c r="K484" i="40"/>
  <c r="L519" i="40"/>
  <c r="G525" i="40"/>
  <c r="H525" i="40" s="1"/>
  <c r="I525" i="40" s="1"/>
  <c r="J525" i="40" s="1"/>
  <c r="I527" i="40"/>
  <c r="J527" i="40" s="1"/>
  <c r="G533" i="40"/>
  <c r="H533" i="40" s="1"/>
  <c r="I533" i="40" s="1"/>
  <c r="J533" i="40" s="1"/>
  <c r="L539" i="40"/>
  <c r="K549" i="40"/>
  <c r="L565" i="40"/>
  <c r="F541" i="40"/>
  <c r="L541" i="40" s="1"/>
  <c r="K565" i="40"/>
  <c r="L36" i="40"/>
  <c r="L346" i="40"/>
  <c r="G429" i="40"/>
  <c r="H429" i="40" s="1"/>
  <c r="I429" i="40" s="1"/>
  <c r="J429" i="40" s="1"/>
  <c r="L41" i="40"/>
  <c r="F226" i="40"/>
  <c r="L226" i="40" s="1"/>
  <c r="K258" i="40"/>
  <c r="L312" i="40"/>
  <c r="K338" i="40"/>
  <c r="G354" i="40"/>
  <c r="H354" i="40" s="1"/>
  <c r="I354" i="40" s="1"/>
  <c r="J354" i="40" s="1"/>
  <c r="G410" i="40"/>
  <c r="H410" i="40" s="1"/>
  <c r="F445" i="40"/>
  <c r="L445" i="40" s="1"/>
  <c r="F476" i="40"/>
  <c r="L476" i="40" s="1"/>
  <c r="F484" i="40"/>
  <c r="L484" i="40" s="1"/>
  <c r="L493" i="40"/>
  <c r="F533" i="40"/>
  <c r="L533" i="40" s="1"/>
  <c r="L178" i="40"/>
  <c r="L354" i="40"/>
  <c r="F402" i="40"/>
  <c r="L402" i="40" s="1"/>
  <c r="F437" i="40"/>
  <c r="L437" i="40" s="1"/>
  <c r="F452" i="40"/>
  <c r="L452" i="40" s="1"/>
  <c r="K573" i="40"/>
  <c r="L96" i="40"/>
  <c r="F338" i="40"/>
  <c r="L338" i="40" s="1"/>
  <c r="G402" i="40"/>
  <c r="H402" i="40" s="1"/>
  <c r="L426" i="40"/>
  <c r="G437" i="40"/>
  <c r="H437" i="40" s="1"/>
  <c r="I437" i="40" s="1"/>
  <c r="J437" i="40" s="1"/>
  <c r="K445" i="40"/>
  <c r="K557" i="40"/>
  <c r="L549" i="40"/>
  <c r="G20" i="40"/>
  <c r="H20" i="40" s="1"/>
  <c r="J20" i="40" s="1"/>
  <c r="L80" i="40"/>
  <c r="L100" i="40"/>
  <c r="F258" i="40"/>
  <c r="L258" i="40" s="1"/>
  <c r="L92" i="40"/>
  <c r="L120" i="40"/>
  <c r="L367" i="40"/>
  <c r="L495" i="40"/>
  <c r="L524" i="40"/>
  <c r="L557" i="40"/>
  <c r="I535" i="40"/>
  <c r="J535" i="40" s="1"/>
  <c r="G259" i="40"/>
  <c r="K259" i="40" s="1"/>
  <c r="L88" i="40"/>
  <c r="L124" i="40"/>
  <c r="L153" i="40"/>
  <c r="L197" i="40"/>
  <c r="L255" i="40"/>
  <c r="L288" i="40"/>
  <c r="L447" i="40"/>
  <c r="L25" i="40"/>
  <c r="L181" i="40"/>
  <c r="G205" i="40"/>
  <c r="K205" i="40" s="1"/>
  <c r="L430" i="40"/>
  <c r="H310" i="40"/>
  <c r="I310" i="40" s="1"/>
  <c r="J310" i="40" s="1"/>
  <c r="L31" i="40"/>
  <c r="L63" i="40"/>
  <c r="L76" i="40"/>
  <c r="L108" i="40"/>
  <c r="L116" i="40"/>
  <c r="I182" i="40"/>
  <c r="J182" i="40" s="1"/>
  <c r="L344" i="40"/>
  <c r="L364" i="40"/>
  <c r="L393" i="40"/>
  <c r="L455" i="40"/>
  <c r="G62" i="40"/>
  <c r="H62" i="40" s="1"/>
  <c r="J62" i="40" s="1"/>
  <c r="L48" i="40"/>
  <c r="L72" i="40"/>
  <c r="L104" i="40"/>
  <c r="G149" i="40"/>
  <c r="K149" i="40" s="1"/>
  <c r="L152" i="40"/>
  <c r="L236" i="40"/>
  <c r="L252" i="40"/>
  <c r="L311" i="40"/>
  <c r="L475" i="40"/>
  <c r="L477" i="40"/>
  <c r="F8" i="40"/>
  <c r="L8" i="40" s="1"/>
  <c r="F44" i="40"/>
  <c r="L44" i="40" s="1"/>
  <c r="F105" i="40"/>
  <c r="L105" i="40" s="1"/>
  <c r="F184" i="40"/>
  <c r="G184" i="40" s="1"/>
  <c r="F23" i="40"/>
  <c r="G23" i="40" s="1"/>
  <c r="F50" i="40"/>
  <c r="L50" i="40" s="1"/>
  <c r="L54" i="40"/>
  <c r="G54" i="40"/>
  <c r="F60" i="40"/>
  <c r="L60" i="40" s="1"/>
  <c r="F77" i="40"/>
  <c r="L77" i="40" s="1"/>
  <c r="F93" i="40"/>
  <c r="L93" i="40" s="1"/>
  <c r="L169" i="40"/>
  <c r="G169" i="40"/>
  <c r="K169" i="40" s="1"/>
  <c r="L275" i="40"/>
  <c r="G275" i="40"/>
  <c r="F66" i="40"/>
  <c r="L66" i="40" s="1"/>
  <c r="L157" i="40"/>
  <c r="G157" i="40"/>
  <c r="K157" i="40" s="1"/>
  <c r="F15" i="40"/>
  <c r="L15" i="40" s="1"/>
  <c r="F40" i="40"/>
  <c r="L40" i="40" s="1"/>
  <c r="F12" i="40"/>
  <c r="L12" i="40" s="1"/>
  <c r="F33" i="40"/>
  <c r="L33" i="40" s="1"/>
  <c r="G38" i="40"/>
  <c r="K38" i="40" s="1"/>
  <c r="G47" i="40"/>
  <c r="G57" i="40"/>
  <c r="K57" i="40" s="1"/>
  <c r="F73" i="40"/>
  <c r="L73" i="40" s="1"/>
  <c r="F89" i="40"/>
  <c r="L89" i="40" s="1"/>
  <c r="F136" i="40"/>
  <c r="L136" i="40" s="1"/>
  <c r="L22" i="40"/>
  <c r="G22" i="40"/>
  <c r="K22" i="40" s="1"/>
  <c r="F65" i="40"/>
  <c r="L65" i="40" s="1"/>
  <c r="F121" i="40"/>
  <c r="G121" i="40" s="1"/>
  <c r="G25" i="40"/>
  <c r="K25" i="40" s="1"/>
  <c r="F56" i="40"/>
  <c r="G56" i="40" s="1"/>
  <c r="F35" i="40"/>
  <c r="L35" i="40" s="1"/>
  <c r="F43" i="40"/>
  <c r="L43" i="40" s="1"/>
  <c r="G48" i="40"/>
  <c r="K48" i="40" s="1"/>
  <c r="L47" i="40"/>
  <c r="F55" i="40"/>
  <c r="G55" i="40" s="1"/>
  <c r="L64" i="40"/>
  <c r="F129" i="40"/>
  <c r="L129" i="40" s="1"/>
  <c r="F189" i="40"/>
  <c r="L189" i="40" s="1"/>
  <c r="F18" i="40"/>
  <c r="L18" i="40" s="1"/>
  <c r="F28" i="40"/>
  <c r="L28" i="40" s="1"/>
  <c r="F113" i="40"/>
  <c r="L113" i="40" s="1"/>
  <c r="L16" i="40"/>
  <c r="F24" i="40"/>
  <c r="L24" i="40" s="1"/>
  <c r="F69" i="40"/>
  <c r="L69" i="40" s="1"/>
  <c r="F85" i="40"/>
  <c r="L85" i="40" s="1"/>
  <c r="F204" i="40"/>
  <c r="L204" i="40" s="1"/>
  <c r="F11" i="40"/>
  <c r="L11" i="40" s="1"/>
  <c r="G16" i="40"/>
  <c r="K16" i="40" s="1"/>
  <c r="F34" i="40"/>
  <c r="L34" i="40" s="1"/>
  <c r="F81" i="40"/>
  <c r="L81" i="40" s="1"/>
  <c r="F97" i="40"/>
  <c r="L97" i="40" s="1"/>
  <c r="F110" i="40"/>
  <c r="L110" i="40" s="1"/>
  <c r="F118" i="40"/>
  <c r="L118" i="40" s="1"/>
  <c r="F126" i="40"/>
  <c r="L126" i="40" s="1"/>
  <c r="F132" i="40"/>
  <c r="L132" i="40" s="1"/>
  <c r="G143" i="40"/>
  <c r="L155" i="40"/>
  <c r="G155" i="40"/>
  <c r="L167" i="40"/>
  <c r="G167" i="40"/>
  <c r="F213" i="40"/>
  <c r="G213" i="40" s="1"/>
  <c r="K213" i="40" s="1"/>
  <c r="F228" i="40"/>
  <c r="G228" i="40" s="1"/>
  <c r="G10" i="40"/>
  <c r="G42" i="40"/>
  <c r="G384" i="40"/>
  <c r="G349" i="40"/>
  <c r="G367" i="40"/>
  <c r="K367" i="40" s="1"/>
  <c r="G333" i="40"/>
  <c r="G345" i="40"/>
  <c r="K345" i="40" s="1"/>
  <c r="G305" i="40"/>
  <c r="G287" i="40"/>
  <c r="G243" i="40"/>
  <c r="G355" i="40"/>
  <c r="K355" i="40" s="1"/>
  <c r="G311" i="40"/>
  <c r="G215" i="40"/>
  <c r="G239" i="40"/>
  <c r="G191" i="40"/>
  <c r="G179" i="40"/>
  <c r="G175" i="40"/>
  <c r="G173" i="40"/>
  <c r="G197" i="40"/>
  <c r="K197" i="40" s="1"/>
  <c r="G174" i="40"/>
  <c r="G271" i="40"/>
  <c r="G9" i="40"/>
  <c r="G14" i="40"/>
  <c r="K14" i="40" s="1"/>
  <c r="F19" i="40"/>
  <c r="L19" i="40" s="1"/>
  <c r="G41" i="40"/>
  <c r="G46" i="40"/>
  <c r="K46" i="40" s="1"/>
  <c r="F51" i="40"/>
  <c r="L51" i="40" s="1"/>
  <c r="F101" i="40"/>
  <c r="L101" i="40" s="1"/>
  <c r="L107" i="40"/>
  <c r="G110" i="40"/>
  <c r="L115" i="40"/>
  <c r="G118" i="40"/>
  <c r="L123" i="40"/>
  <c r="F145" i="40"/>
  <c r="G145" i="40" s="1"/>
  <c r="G152" i="40"/>
  <c r="K152" i="40" s="1"/>
  <c r="L159" i="40"/>
  <c r="G181" i="40"/>
  <c r="F192" i="40"/>
  <c r="G192" i="40" s="1"/>
  <c r="G202" i="40"/>
  <c r="K202" i="40"/>
  <c r="F217" i="40"/>
  <c r="L217" i="40" s="1"/>
  <c r="F245" i="40"/>
  <c r="L245" i="40" s="1"/>
  <c r="G17" i="40"/>
  <c r="G32" i="40"/>
  <c r="F122" i="40"/>
  <c r="G150" i="40"/>
  <c r="F154" i="40"/>
  <c r="L154" i="40" s="1"/>
  <c r="F156" i="40"/>
  <c r="G156" i="40" s="1"/>
  <c r="K156" i="40" s="1"/>
  <c r="G159" i="40"/>
  <c r="F202" i="40"/>
  <c r="L202" i="40" s="1"/>
  <c r="G255" i="40"/>
  <c r="L135" i="40"/>
  <c r="G135" i="40"/>
  <c r="L147" i="40"/>
  <c r="G147" i="40"/>
  <c r="F164" i="40"/>
  <c r="L164" i="40" s="1"/>
  <c r="F27" i="40"/>
  <c r="L27" i="40" s="1"/>
  <c r="G49" i="40"/>
  <c r="F59" i="40"/>
  <c r="L59" i="40" s="1"/>
  <c r="F106" i="40"/>
  <c r="K110" i="40"/>
  <c r="F114" i="40"/>
  <c r="L114" i="40" s="1"/>
  <c r="K118" i="40"/>
  <c r="L7" i="40"/>
  <c r="G26" i="40"/>
  <c r="G31" i="40"/>
  <c r="L39" i="40"/>
  <c r="G58" i="40"/>
  <c r="G63" i="40"/>
  <c r="L67" i="40"/>
  <c r="G68" i="40"/>
  <c r="K68" i="40" s="1"/>
  <c r="L71" i="40"/>
  <c r="G72" i="40"/>
  <c r="K72" i="40" s="1"/>
  <c r="L75" i="40"/>
  <c r="G76" i="40"/>
  <c r="K76" i="40" s="1"/>
  <c r="L79" i="40"/>
  <c r="G80" i="40"/>
  <c r="L83" i="40"/>
  <c r="G84" i="40"/>
  <c r="K84" i="40" s="1"/>
  <c r="L87" i="40"/>
  <c r="G88" i="40"/>
  <c r="K88" i="40" s="1"/>
  <c r="L91" i="40"/>
  <c r="G92" i="40"/>
  <c r="K92" i="40" s="1"/>
  <c r="L95" i="40"/>
  <c r="G96" i="40"/>
  <c r="L99" i="40"/>
  <c r="G100" i="40"/>
  <c r="K100" i="40" s="1"/>
  <c r="L103" i="40"/>
  <c r="G104" i="40"/>
  <c r="K104" i="40" s="1"/>
  <c r="F109" i="40"/>
  <c r="L109" i="40" s="1"/>
  <c r="G112" i="40"/>
  <c r="F117" i="40"/>
  <c r="L117" i="40" s="1"/>
  <c r="G120" i="40"/>
  <c r="K120" i="40" s="1"/>
  <c r="F125" i="40"/>
  <c r="L125" i="40" s="1"/>
  <c r="G128" i="40"/>
  <c r="K128" i="40" s="1"/>
  <c r="F137" i="40"/>
  <c r="L137" i="40" s="1"/>
  <c r="F144" i="40"/>
  <c r="G144" i="40" s="1"/>
  <c r="F168" i="40"/>
  <c r="L168" i="40" s="1"/>
  <c r="G200" i="40"/>
  <c r="F240" i="40"/>
  <c r="G240" i="40" s="1"/>
  <c r="F70" i="40"/>
  <c r="F74" i="40"/>
  <c r="F78" i="40"/>
  <c r="F82" i="40"/>
  <c r="F86" i="40"/>
  <c r="F90" i="40"/>
  <c r="F94" i="40"/>
  <c r="F98" i="40"/>
  <c r="F102" i="40"/>
  <c r="L111" i="40"/>
  <c r="I114" i="40"/>
  <c r="J114" i="40" s="1"/>
  <c r="L119" i="40"/>
  <c r="L127" i="40"/>
  <c r="F133" i="40"/>
  <c r="L133" i="40" s="1"/>
  <c r="F146" i="40"/>
  <c r="G146" i="40" s="1"/>
  <c r="F165" i="40"/>
  <c r="L165" i="40" s="1"/>
  <c r="L176" i="40"/>
  <c r="G176" i="40"/>
  <c r="K176" i="40" s="1"/>
  <c r="L180" i="40"/>
  <c r="G186" i="40"/>
  <c r="K186" i="40"/>
  <c r="F186" i="40"/>
  <c r="L186" i="40" s="1"/>
  <c r="L195" i="40"/>
  <c r="G195" i="40"/>
  <c r="L200" i="40"/>
  <c r="F208" i="40"/>
  <c r="G208" i="40" s="1"/>
  <c r="F232" i="40"/>
  <c r="L232" i="40" s="1"/>
  <c r="F211" i="40"/>
  <c r="L211" i="40" s="1"/>
  <c r="F225" i="40"/>
  <c r="L225" i="40" s="1"/>
  <c r="G247" i="40"/>
  <c r="L247" i="40"/>
  <c r="K254" i="40"/>
  <c r="F254" i="40"/>
  <c r="L254" i="40" s="1"/>
  <c r="G254" i="40"/>
  <c r="G13" i="40"/>
  <c r="G21" i="40"/>
  <c r="G29" i="40"/>
  <c r="G37" i="40"/>
  <c r="G45" i="40"/>
  <c r="G53" i="40"/>
  <c r="G61" i="40"/>
  <c r="G214" i="40"/>
  <c r="K214" i="40"/>
  <c r="F214" i="40"/>
  <c r="L214" i="40" s="1"/>
  <c r="K270" i="40"/>
  <c r="F270" i="40"/>
  <c r="L270" i="40" s="1"/>
  <c r="G270" i="40"/>
  <c r="F277" i="40"/>
  <c r="L277" i="40" s="1"/>
  <c r="F130" i="40"/>
  <c r="G130" i="40" s="1"/>
  <c r="L131" i="40"/>
  <c r="G131" i="40"/>
  <c r="F140" i="40"/>
  <c r="L140" i="40" s="1"/>
  <c r="L143" i="40"/>
  <c r="F162" i="40"/>
  <c r="L162" i="40" s="1"/>
  <c r="L163" i="40"/>
  <c r="G163" i="40"/>
  <c r="F172" i="40"/>
  <c r="L172" i="40" s="1"/>
  <c r="L194" i="40"/>
  <c r="F209" i="40"/>
  <c r="G209" i="40" s="1"/>
  <c r="F216" i="40"/>
  <c r="G216" i="40" s="1"/>
  <c r="K216" i="40" s="1"/>
  <c r="K234" i="40"/>
  <c r="G234" i="40"/>
  <c r="F234" i="40"/>
  <c r="L234" i="40" s="1"/>
  <c r="H238" i="40"/>
  <c r="I238" i="40" s="1"/>
  <c r="J238" i="40" s="1"/>
  <c r="G263" i="40"/>
  <c r="F272" i="40"/>
  <c r="G272" i="40" s="1"/>
  <c r="F292" i="40"/>
  <c r="L292" i="40" s="1"/>
  <c r="F324" i="40"/>
  <c r="L324" i="40" s="1"/>
  <c r="F337" i="40"/>
  <c r="L337" i="40" s="1"/>
  <c r="F387" i="40"/>
  <c r="G387" i="40" s="1"/>
  <c r="F212" i="40"/>
  <c r="L212" i="40" s="1"/>
  <c r="F138" i="40"/>
  <c r="L138" i="40" s="1"/>
  <c r="L139" i="40"/>
  <c r="G139" i="40"/>
  <c r="F148" i="40"/>
  <c r="G148" i="40" s="1"/>
  <c r="L151" i="40"/>
  <c r="I162" i="40"/>
  <c r="J162" i="40" s="1"/>
  <c r="F170" i="40"/>
  <c r="G170" i="40" s="1"/>
  <c r="L171" i="40"/>
  <c r="G171" i="40"/>
  <c r="G183" i="40"/>
  <c r="F188" i="40"/>
  <c r="G188" i="40" s="1"/>
  <c r="G190" i="40"/>
  <c r="K190" i="40"/>
  <c r="L196" i="40"/>
  <c r="L199" i="40"/>
  <c r="G199" i="40"/>
  <c r="F201" i="40"/>
  <c r="L201" i="40" s="1"/>
  <c r="F203" i="40"/>
  <c r="L203" i="40" s="1"/>
  <c r="F244" i="40"/>
  <c r="L244" i="40" s="1"/>
  <c r="L263" i="40"/>
  <c r="G279" i="40"/>
  <c r="K306" i="40"/>
  <c r="G306" i="40"/>
  <c r="F306" i="40"/>
  <c r="L306" i="40" s="1"/>
  <c r="L160" i="40"/>
  <c r="F161" i="40"/>
  <c r="L177" i="40"/>
  <c r="F185" i="40"/>
  <c r="G185" i="40" s="1"/>
  <c r="L193" i="40"/>
  <c r="G210" i="40"/>
  <c r="F210" i="40"/>
  <c r="L210" i="40" s="1"/>
  <c r="L227" i="40"/>
  <c r="G227" i="40"/>
  <c r="K227" i="40" s="1"/>
  <c r="L231" i="40"/>
  <c r="G231" i="40"/>
  <c r="L235" i="40"/>
  <c r="G235" i="40"/>
  <c r="L303" i="40"/>
  <c r="G303" i="40"/>
  <c r="H330" i="40"/>
  <c r="I330" i="40" s="1"/>
  <c r="J330" i="40" s="1"/>
  <c r="G222" i="40"/>
  <c r="F249" i="40"/>
  <c r="L249" i="40" s="1"/>
  <c r="K266" i="40"/>
  <c r="G266" i="40"/>
  <c r="F266" i="40"/>
  <c r="L266" i="40" s="1"/>
  <c r="F309" i="40"/>
  <c r="L309" i="40" s="1"/>
  <c r="H314" i="40"/>
  <c r="I314" i="40" s="1"/>
  <c r="J314" i="40" s="1"/>
  <c r="L329" i="40"/>
  <c r="G329" i="40"/>
  <c r="G207" i="40"/>
  <c r="G219" i="40"/>
  <c r="L223" i="40"/>
  <c r="G223" i="40"/>
  <c r="K238" i="40"/>
  <c r="F238" i="40"/>
  <c r="L238" i="40" s="1"/>
  <c r="G251" i="40"/>
  <c r="L251" i="40"/>
  <c r="F256" i="40"/>
  <c r="L256" i="40" s="1"/>
  <c r="F261" i="40"/>
  <c r="L261" i="40" s="1"/>
  <c r="L319" i="40"/>
  <c r="G319" i="40"/>
  <c r="K319" i="40" s="1"/>
  <c r="G335" i="40"/>
  <c r="K335" i="40" s="1"/>
  <c r="G178" i="40"/>
  <c r="G180" i="40"/>
  <c r="K198" i="40"/>
  <c r="F221" i="40"/>
  <c r="L221" i="40" s="1"/>
  <c r="F222" i="40"/>
  <c r="L222" i="40" s="1"/>
  <c r="F233" i="40"/>
  <c r="L233" i="40" s="1"/>
  <c r="L268" i="40"/>
  <c r="F276" i="40"/>
  <c r="G276" i="40" s="1"/>
  <c r="G283" i="40"/>
  <c r="L313" i="40"/>
  <c r="G313" i="40"/>
  <c r="F320" i="40"/>
  <c r="L320" i="40" s="1"/>
  <c r="F353" i="40"/>
  <c r="L353" i="40" s="1"/>
  <c r="F365" i="40"/>
  <c r="G365" i="40" s="1"/>
  <c r="G194" i="40"/>
  <c r="G196" i="40"/>
  <c r="G220" i="40"/>
  <c r="K220" i="40" s="1"/>
  <c r="K222" i="40"/>
  <c r="K250" i="40"/>
  <c r="G250" i="40"/>
  <c r="F250" i="40"/>
  <c r="L250" i="40" s="1"/>
  <c r="F265" i="40"/>
  <c r="L265" i="40" s="1"/>
  <c r="F297" i="40"/>
  <c r="L297" i="40" s="1"/>
  <c r="F301" i="40"/>
  <c r="L301" i="40" s="1"/>
  <c r="F316" i="40"/>
  <c r="L316" i="40" s="1"/>
  <c r="L327" i="40"/>
  <c r="G327" i="40"/>
  <c r="K327" i="40" s="1"/>
  <c r="L220" i="40"/>
  <c r="F224" i="40"/>
  <c r="G224" i="40" s="1"/>
  <c r="F229" i="40"/>
  <c r="L229" i="40" s="1"/>
  <c r="H258" i="40"/>
  <c r="I258" i="40" s="1"/>
  <c r="J258" i="40" s="1"/>
  <c r="F260" i="40"/>
  <c r="G260" i="40" s="1"/>
  <c r="K260" i="40" s="1"/>
  <c r="L267" i="40"/>
  <c r="G267" i="40"/>
  <c r="F280" i="40"/>
  <c r="L280" i="40" s="1"/>
  <c r="K282" i="40"/>
  <c r="G282" i="40"/>
  <c r="F282" i="40"/>
  <c r="L282" i="40" s="1"/>
  <c r="F321" i="40"/>
  <c r="L321" i="40" s="1"/>
  <c r="F328" i="40"/>
  <c r="L328" i="40" s="1"/>
  <c r="F360" i="40"/>
  <c r="L360" i="40" s="1"/>
  <c r="I246" i="40"/>
  <c r="J246" i="40" s="1"/>
  <c r="F253" i="40"/>
  <c r="G264" i="40"/>
  <c r="K264" i="40" s="1"/>
  <c r="I278" i="40"/>
  <c r="J278" i="40" s="1"/>
  <c r="F281" i="40"/>
  <c r="L287" i="40"/>
  <c r="G296" i="40"/>
  <c r="K296" i="40" s="1"/>
  <c r="L340" i="40"/>
  <c r="F357" i="40"/>
  <c r="L357" i="40" s="1"/>
  <c r="F241" i="40"/>
  <c r="G252" i="40"/>
  <c r="L264" i="40"/>
  <c r="F273" i="40"/>
  <c r="F285" i="40"/>
  <c r="G291" i="40"/>
  <c r="L296" i="40"/>
  <c r="F300" i="40"/>
  <c r="G300" i="40" s="1"/>
  <c r="F308" i="40"/>
  <c r="L308" i="40" s="1"/>
  <c r="G312" i="40"/>
  <c r="K312" i="40" s="1"/>
  <c r="F348" i="40"/>
  <c r="L348" i="40" s="1"/>
  <c r="F284" i="40"/>
  <c r="G284" i="40" s="1"/>
  <c r="F289" i="40"/>
  <c r="L289" i="40" s="1"/>
  <c r="F317" i="40"/>
  <c r="L317" i="40" s="1"/>
  <c r="F325" i="40"/>
  <c r="L325" i="40" s="1"/>
  <c r="F341" i="40"/>
  <c r="L341" i="40" s="1"/>
  <c r="F343" i="40"/>
  <c r="L343" i="40" s="1"/>
  <c r="G363" i="40"/>
  <c r="K363" i="40" s="1"/>
  <c r="G371" i="40"/>
  <c r="K371" i="40" s="1"/>
  <c r="L371" i="40"/>
  <c r="F237" i="40"/>
  <c r="G248" i="40"/>
  <c r="K248" i="40" s="1"/>
  <c r="G262" i="40"/>
  <c r="F269" i="40"/>
  <c r="G290" i="40"/>
  <c r="F293" i="40"/>
  <c r="G299" i="40"/>
  <c r="G315" i="40"/>
  <c r="G323" i="40"/>
  <c r="G331" i="40"/>
  <c r="G339" i="40"/>
  <c r="F352" i="40"/>
  <c r="L352" i="40" s="1"/>
  <c r="G359" i="40"/>
  <c r="K359" i="40" s="1"/>
  <c r="G236" i="40"/>
  <c r="L248" i="40"/>
  <c r="F257" i="40"/>
  <c r="G268" i="40"/>
  <c r="L279" i="40"/>
  <c r="G288" i="40"/>
  <c r="K288" i="40" s="1"/>
  <c r="L291" i="40"/>
  <c r="G295" i="40"/>
  <c r="F304" i="40"/>
  <c r="L304" i="40" s="1"/>
  <c r="G307" i="40"/>
  <c r="F370" i="40"/>
  <c r="L370" i="40" s="1"/>
  <c r="G370" i="40"/>
  <c r="G380" i="40"/>
  <c r="F400" i="40"/>
  <c r="L400" i="40" s="1"/>
  <c r="G423" i="40"/>
  <c r="K423" i="40"/>
  <c r="F423" i="40"/>
  <c r="L423" i="40" s="1"/>
  <c r="G340" i="40"/>
  <c r="K340" i="40" s="1"/>
  <c r="K362" i="40"/>
  <c r="L363" i="40"/>
  <c r="G368" i="40"/>
  <c r="G372" i="40"/>
  <c r="F408" i="40"/>
  <c r="L408" i="40" s="1"/>
  <c r="F413" i="40"/>
  <c r="G413" i="40" s="1"/>
  <c r="G364" i="40"/>
  <c r="L368" i="40"/>
  <c r="G376" i="40"/>
  <c r="L396" i="40"/>
  <c r="G396" i="40"/>
  <c r="K396" i="40" s="1"/>
  <c r="F421" i="40"/>
  <c r="L421" i="40" s="1"/>
  <c r="K421" i="40"/>
  <c r="G421" i="40"/>
  <c r="K432" i="40"/>
  <c r="G432" i="40"/>
  <c r="F432" i="40"/>
  <c r="L432" i="40" s="1"/>
  <c r="F560" i="40"/>
  <c r="L560" i="40" s="1"/>
  <c r="K560" i="40"/>
  <c r="G560" i="40"/>
  <c r="G351" i="40"/>
  <c r="L388" i="40"/>
  <c r="G388" i="40"/>
  <c r="K501" i="40"/>
  <c r="G501" i="40"/>
  <c r="F501" i="40"/>
  <c r="L501" i="40" s="1"/>
  <c r="K516" i="40"/>
  <c r="G516" i="40"/>
  <c r="F516" i="40"/>
  <c r="L516" i="40" s="1"/>
  <c r="G332" i="40"/>
  <c r="K332" i="40" s="1"/>
  <c r="K386" i="40"/>
  <c r="G386" i="40"/>
  <c r="F386" i="40"/>
  <c r="L386" i="40" s="1"/>
  <c r="F404" i="40"/>
  <c r="L404" i="40" s="1"/>
  <c r="L314" i="40"/>
  <c r="L322" i="40"/>
  <c r="F336" i="40"/>
  <c r="L336" i="40" s="1"/>
  <c r="G344" i="40"/>
  <c r="F347" i="40"/>
  <c r="F356" i="40"/>
  <c r="L356" i="40" s="1"/>
  <c r="F361" i="40"/>
  <c r="G361" i="40" s="1"/>
  <c r="G362" i="40"/>
  <c r="F369" i="40"/>
  <c r="L369" i="40" s="1"/>
  <c r="F417" i="40"/>
  <c r="L417" i="40" s="1"/>
  <c r="K417" i="40"/>
  <c r="G417" i="40"/>
  <c r="G419" i="40"/>
  <c r="K419" i="40"/>
  <c r="F419" i="40"/>
  <c r="L419" i="40" s="1"/>
  <c r="G502" i="40"/>
  <c r="F502" i="40"/>
  <c r="L502" i="40" s="1"/>
  <c r="K502" i="40"/>
  <c r="K354" i="40"/>
  <c r="K358" i="40"/>
  <c r="L372" i="40"/>
  <c r="L376" i="40"/>
  <c r="L380" i="40"/>
  <c r="G385" i="40"/>
  <c r="K385" i="40" s="1"/>
  <c r="F391" i="40"/>
  <c r="L391" i="40" s="1"/>
  <c r="G392" i="40"/>
  <c r="L392" i="40"/>
  <c r="F409" i="40"/>
  <c r="L409" i="40" s="1"/>
  <c r="G415" i="40"/>
  <c r="K415" i="40"/>
  <c r="F415" i="40"/>
  <c r="L415" i="40" s="1"/>
  <c r="K464" i="40"/>
  <c r="G464" i="40"/>
  <c r="F464" i="40"/>
  <c r="L464" i="40" s="1"/>
  <c r="K517" i="40"/>
  <c r="G517" i="40"/>
  <c r="F517" i="40"/>
  <c r="L517" i="40" s="1"/>
  <c r="H548" i="40"/>
  <c r="I548" i="40" s="1"/>
  <c r="J548" i="40" s="1"/>
  <c r="G373" i="40"/>
  <c r="G375" i="40"/>
  <c r="K375" i="40" s="1"/>
  <c r="G377" i="40"/>
  <c r="K377" i="40" s="1"/>
  <c r="G379" i="40"/>
  <c r="K379" i="40" s="1"/>
  <c r="G381" i="40"/>
  <c r="G383" i="40"/>
  <c r="K383" i="40" s="1"/>
  <c r="F405" i="40"/>
  <c r="G405" i="40" s="1"/>
  <c r="K405" i="40" s="1"/>
  <c r="F411" i="40"/>
  <c r="L411" i="40" s="1"/>
  <c r="K424" i="40"/>
  <c r="G424" i="40"/>
  <c r="F424" i="40"/>
  <c r="L424" i="40" s="1"/>
  <c r="F434" i="40"/>
  <c r="L434" i="40" s="1"/>
  <c r="K434" i="40"/>
  <c r="G434" i="40"/>
  <c r="K460" i="40"/>
  <c r="G460" i="40"/>
  <c r="F460" i="40"/>
  <c r="L460" i="40" s="1"/>
  <c r="K489" i="40"/>
  <c r="G489" i="40"/>
  <c r="F489" i="40"/>
  <c r="L489" i="40" s="1"/>
  <c r="G394" i="40"/>
  <c r="K394" i="40"/>
  <c r="F401" i="40"/>
  <c r="G401" i="40" s="1"/>
  <c r="F407" i="40"/>
  <c r="L407" i="40" s="1"/>
  <c r="K420" i="40"/>
  <c r="G420" i="40"/>
  <c r="F420" i="40"/>
  <c r="L420" i="40" s="1"/>
  <c r="K465" i="40"/>
  <c r="F465" i="40"/>
  <c r="L465" i="40" s="1"/>
  <c r="G465" i="40"/>
  <c r="K469" i="40"/>
  <c r="G469" i="40"/>
  <c r="F469" i="40"/>
  <c r="L469" i="40" s="1"/>
  <c r="G566" i="40"/>
  <c r="F566" i="40"/>
  <c r="L566" i="40" s="1"/>
  <c r="K566" i="40"/>
  <c r="L394" i="40"/>
  <c r="L397" i="40"/>
  <c r="G397" i="40"/>
  <c r="K397" i="40" s="1"/>
  <c r="F403" i="40"/>
  <c r="G403" i="40" s="1"/>
  <c r="K416" i="40"/>
  <c r="G416" i="40"/>
  <c r="F416" i="40"/>
  <c r="L416" i="40" s="1"/>
  <c r="F428" i="40"/>
  <c r="L428" i="40" s="1"/>
  <c r="G428" i="40"/>
  <c r="G389" i="40"/>
  <c r="K389" i="40" s="1"/>
  <c r="F390" i="40"/>
  <c r="L390" i="40" s="1"/>
  <c r="F399" i="40"/>
  <c r="G399" i="40" s="1"/>
  <c r="F412" i="40"/>
  <c r="L412" i="40" s="1"/>
  <c r="F425" i="40"/>
  <c r="L425" i="40" s="1"/>
  <c r="K425" i="40"/>
  <c r="G425" i="40"/>
  <c r="F442" i="40"/>
  <c r="L442" i="40" s="1"/>
  <c r="G442" i="40"/>
  <c r="L521" i="40"/>
  <c r="F544" i="40"/>
  <c r="L544" i="40" s="1"/>
  <c r="K544" i="40"/>
  <c r="G544" i="40"/>
  <c r="I414" i="40"/>
  <c r="J414" i="40" s="1"/>
  <c r="I418" i="40"/>
  <c r="J418" i="40" s="1"/>
  <c r="K440" i="40"/>
  <c r="K453" i="40"/>
  <c r="H468" i="40"/>
  <c r="I468" i="40" s="1"/>
  <c r="J468" i="40" s="1"/>
  <c r="G486" i="40"/>
  <c r="F486" i="40"/>
  <c r="L486" i="40" s="1"/>
  <c r="K486" i="40"/>
  <c r="K461" i="40"/>
  <c r="G461" i="40"/>
  <c r="F461" i="40"/>
  <c r="L461" i="40" s="1"/>
  <c r="K520" i="40"/>
  <c r="G520" i="40"/>
  <c r="F520" i="40"/>
  <c r="L520" i="40" s="1"/>
  <c r="H453" i="40"/>
  <c r="I453" i="40" s="1"/>
  <c r="J453" i="40" s="1"/>
  <c r="K505" i="40"/>
  <c r="G505" i="40"/>
  <c r="F505" i="40"/>
  <c r="L505" i="40" s="1"/>
  <c r="G518" i="40"/>
  <c r="F518" i="40"/>
  <c r="L518" i="40" s="1"/>
  <c r="K518" i="40"/>
  <c r="G562" i="40"/>
  <c r="F562" i="40"/>
  <c r="L562" i="40" s="1"/>
  <c r="K562" i="40"/>
  <c r="F395" i="40"/>
  <c r="L395" i="40" s="1"/>
  <c r="F436" i="40"/>
  <c r="L436" i="40" s="1"/>
  <c r="H445" i="40"/>
  <c r="I445" i="40" s="1"/>
  <c r="J445" i="40" s="1"/>
  <c r="K448" i="40"/>
  <c r="G454" i="40"/>
  <c r="F454" i="40"/>
  <c r="L454" i="40" s="1"/>
  <c r="G470" i="40"/>
  <c r="F470" i="40"/>
  <c r="L470" i="40" s="1"/>
  <c r="K470" i="40"/>
  <c r="K473" i="40"/>
  <c r="G473" i="40"/>
  <c r="F473" i="40"/>
  <c r="L473" i="40" s="1"/>
  <c r="H476" i="40"/>
  <c r="I476" i="40" s="1"/>
  <c r="J476" i="40" s="1"/>
  <c r="K481" i="40"/>
  <c r="G481" i="40"/>
  <c r="F481" i="40"/>
  <c r="L481" i="40" s="1"/>
  <c r="H484" i="40"/>
  <c r="I484" i="40" s="1"/>
  <c r="J484" i="40" s="1"/>
  <c r="K500" i="40"/>
  <c r="G500" i="40"/>
  <c r="F500" i="40"/>
  <c r="L500" i="40" s="1"/>
  <c r="G546" i="40"/>
  <c r="F546" i="40"/>
  <c r="L546" i="40" s="1"/>
  <c r="K546" i="40"/>
  <c r="H449" i="40"/>
  <c r="I449" i="40" s="1"/>
  <c r="J449" i="40" s="1"/>
  <c r="G458" i="40"/>
  <c r="F458" i="40"/>
  <c r="L458" i="40" s="1"/>
  <c r="K468" i="40"/>
  <c r="G482" i="40"/>
  <c r="F482" i="40"/>
  <c r="L482" i="40" s="1"/>
  <c r="K497" i="40"/>
  <c r="G497" i="40"/>
  <c r="F497" i="40"/>
  <c r="L497" i="40" s="1"/>
  <c r="K512" i="40"/>
  <c r="G512" i="40"/>
  <c r="F512" i="40"/>
  <c r="L512" i="40" s="1"/>
  <c r="G514" i="40"/>
  <c r="F514" i="40"/>
  <c r="L514" i="40" s="1"/>
  <c r="K514" i="40"/>
  <c r="F540" i="40"/>
  <c r="L540" i="40" s="1"/>
  <c r="K540" i="40"/>
  <c r="G540" i="40"/>
  <c r="I564" i="40"/>
  <c r="J564" i="40" s="1"/>
  <c r="H452" i="40"/>
  <c r="I452" i="40" s="1"/>
  <c r="J452" i="40" s="1"/>
  <c r="K485" i="40"/>
  <c r="G485" i="40"/>
  <c r="G494" i="40"/>
  <c r="K494" i="40"/>
  <c r="F494" i="40"/>
  <c r="L494" i="40" s="1"/>
  <c r="K509" i="40"/>
  <c r="G509" i="40"/>
  <c r="F509" i="40"/>
  <c r="L509" i="40" s="1"/>
  <c r="I531" i="40"/>
  <c r="J531" i="40" s="1"/>
  <c r="F556" i="40"/>
  <c r="L556" i="40" s="1"/>
  <c r="K556" i="40"/>
  <c r="G556" i="40"/>
  <c r="F444" i="40"/>
  <c r="L444" i="40" s="1"/>
  <c r="K456" i="40"/>
  <c r="G466" i="40"/>
  <c r="F466" i="40"/>
  <c r="L466" i="40" s="1"/>
  <c r="F468" i="40"/>
  <c r="L468" i="40" s="1"/>
  <c r="G478" i="40"/>
  <c r="F478" i="40"/>
  <c r="L478" i="40" s="1"/>
  <c r="H480" i="40"/>
  <c r="I480" i="40" s="1"/>
  <c r="J480" i="40" s="1"/>
  <c r="K504" i="40"/>
  <c r="G504" i="40"/>
  <c r="F504" i="40"/>
  <c r="L504" i="40" s="1"/>
  <c r="G506" i="40"/>
  <c r="F506" i="40"/>
  <c r="L506" i="40" s="1"/>
  <c r="K506" i="40"/>
  <c r="G530" i="40"/>
  <c r="F530" i="40"/>
  <c r="L530" i="40" s="1"/>
  <c r="K530" i="40"/>
  <c r="F572" i="40"/>
  <c r="L572" i="40" s="1"/>
  <c r="K572" i="40"/>
  <c r="G572" i="40"/>
  <c r="I576" i="40"/>
  <c r="J576" i="40" s="1"/>
  <c r="G474" i="40"/>
  <c r="F474" i="40"/>
  <c r="L474" i="40" s="1"/>
  <c r="G490" i="40"/>
  <c r="F490" i="40"/>
  <c r="L490" i="40" s="1"/>
  <c r="K496" i="40"/>
  <c r="G496" i="40"/>
  <c r="F496" i="40"/>
  <c r="L496" i="40" s="1"/>
  <c r="G498" i="40"/>
  <c r="F498" i="40"/>
  <c r="L498" i="40" s="1"/>
  <c r="K498" i="40"/>
  <c r="K513" i="40"/>
  <c r="G513" i="40"/>
  <c r="F513" i="40"/>
  <c r="L513" i="40" s="1"/>
  <c r="G534" i="40"/>
  <c r="F534" i="40"/>
  <c r="L534" i="40" s="1"/>
  <c r="K534" i="40"/>
  <c r="G450" i="40"/>
  <c r="F450" i="40"/>
  <c r="L450" i="40" s="1"/>
  <c r="K452" i="40"/>
  <c r="G456" i="40"/>
  <c r="G462" i="40"/>
  <c r="F462" i="40"/>
  <c r="L462" i="40" s="1"/>
  <c r="K477" i="40"/>
  <c r="G477" i="40"/>
  <c r="K478" i="40"/>
  <c r="I488" i="40"/>
  <c r="J488" i="40" s="1"/>
  <c r="K493" i="40"/>
  <c r="G493" i="40"/>
  <c r="K508" i="40"/>
  <c r="G508" i="40"/>
  <c r="F508" i="40"/>
  <c r="L508" i="40" s="1"/>
  <c r="G510" i="40"/>
  <c r="F510" i="40"/>
  <c r="L510" i="40" s="1"/>
  <c r="K510" i="40"/>
  <c r="G521" i="40"/>
  <c r="K521" i="40"/>
  <c r="G550" i="40"/>
  <c r="F550" i="40"/>
  <c r="L550" i="40" s="1"/>
  <c r="K550" i="40"/>
  <c r="L573" i="40"/>
  <c r="L515" i="40"/>
  <c r="K528" i="40"/>
  <c r="L529" i="40"/>
  <c r="G526" i="40"/>
  <c r="F526" i="40"/>
  <c r="L526" i="40" s="1"/>
  <c r="F536" i="40"/>
  <c r="L536" i="40" s="1"/>
  <c r="K536" i="40"/>
  <c r="G542" i="40"/>
  <c r="F542" i="40"/>
  <c r="L542" i="40" s="1"/>
  <c r="F552" i="40"/>
  <c r="L552" i="40" s="1"/>
  <c r="K552" i="40"/>
  <c r="G558" i="40"/>
  <c r="F558" i="40"/>
  <c r="L558" i="40" s="1"/>
  <c r="F568" i="40"/>
  <c r="L568" i="40" s="1"/>
  <c r="K568" i="40"/>
  <c r="G574" i="40"/>
  <c r="F574" i="40"/>
  <c r="L574" i="40" s="1"/>
  <c r="F528" i="40"/>
  <c r="L528" i="40" s="1"/>
  <c r="F532" i="40"/>
  <c r="L532" i="40" s="1"/>
  <c r="K532" i="40"/>
  <c r="K524" i="40"/>
  <c r="G538" i="40"/>
  <c r="F538" i="40"/>
  <c r="L538" i="40" s="1"/>
  <c r="F548" i="40"/>
  <c r="L548" i="40" s="1"/>
  <c r="K548" i="40"/>
  <c r="G554" i="40"/>
  <c r="F554" i="40"/>
  <c r="L554" i="40" s="1"/>
  <c r="F564" i="40"/>
  <c r="L564" i="40" s="1"/>
  <c r="K564" i="40"/>
  <c r="G568" i="40"/>
  <c r="G570" i="40"/>
  <c r="F570" i="40"/>
  <c r="L570" i="40" s="1"/>
  <c r="G522" i="40"/>
  <c r="F522" i="40"/>
  <c r="L522" i="40" s="1"/>
  <c r="L523" i="40"/>
  <c r="F525" i="40"/>
  <c r="L525" i="40" s="1"/>
  <c r="H528" i="40"/>
  <c r="I528" i="40" s="1"/>
  <c r="J528" i="40" s="1"/>
  <c r="I532" i="40"/>
  <c r="J532" i="40" s="1"/>
  <c r="H536" i="40"/>
  <c r="I536" i="40" s="1"/>
  <c r="J536" i="40" s="1"/>
  <c r="K542" i="40"/>
  <c r="H552" i="40"/>
  <c r="I552" i="40" s="1"/>
  <c r="J552" i="40" s="1"/>
  <c r="K558" i="40"/>
  <c r="F576" i="40"/>
  <c r="L576" i="40" s="1"/>
  <c r="K576" i="40"/>
  <c r="G537" i="40"/>
  <c r="G541" i="40"/>
  <c r="G545" i="40"/>
  <c r="G549" i="40"/>
  <c r="G553" i="40"/>
  <c r="G557" i="40"/>
  <c r="G561" i="40"/>
  <c r="G565" i="40"/>
  <c r="G569" i="40"/>
  <c r="G573" i="40"/>
  <c r="G577" i="40"/>
  <c r="K177" i="40" l="1"/>
  <c r="H259" i="40"/>
  <c r="J259" i="40" s="1"/>
  <c r="AB8" i="32"/>
  <c r="K6385" i="32"/>
  <c r="K6381" i="32"/>
  <c r="K6377" i="32"/>
  <c r="K6369" i="32"/>
  <c r="K6361" i="32"/>
  <c r="K6353" i="32"/>
  <c r="K6349" i="32"/>
  <c r="K6345" i="32"/>
  <c r="K6337" i="32"/>
  <c r="K6329" i="32"/>
  <c r="K6325" i="32"/>
  <c r="K6321" i="32"/>
  <c r="K6317" i="32"/>
  <c r="K6313" i="32"/>
  <c r="K6305" i="32"/>
  <c r="K6301" i="32"/>
  <c r="K6297" i="32"/>
  <c r="K6293" i="32"/>
  <c r="K6289" i="32"/>
  <c r="K6285" i="32"/>
  <c r="K5214" i="32"/>
  <c r="K4744" i="32"/>
  <c r="K4732" i="32"/>
  <c r="K4612" i="32"/>
  <c r="K4801" i="32"/>
  <c r="K1825" i="32"/>
  <c r="K1915" i="32"/>
  <c r="K1834" i="32"/>
  <c r="K78" i="32"/>
  <c r="K5449" i="32"/>
  <c r="K4771" i="32"/>
  <c r="K4400" i="32"/>
  <c r="K4173" i="32"/>
  <c r="K4197" i="32"/>
  <c r="K4557" i="32"/>
  <c r="K4205" i="32"/>
  <c r="K4391" i="32"/>
  <c r="K22" i="32"/>
  <c r="K1792" i="32"/>
  <c r="K1799" i="32"/>
  <c r="K1788" i="32"/>
  <c r="K1471" i="32"/>
  <c r="K1494" i="32"/>
  <c r="K604" i="32"/>
  <c r="K315" i="32"/>
  <c r="K71" i="32"/>
  <c r="K32" i="32"/>
  <c r="K5914" i="32"/>
  <c r="K69" i="32"/>
  <c r="K5253" i="32"/>
  <c r="K5465" i="32"/>
  <c r="K4800" i="32"/>
  <c r="K4717" i="32"/>
  <c r="K4772" i="32"/>
  <c r="K4571" i="32"/>
  <c r="K4770" i="32"/>
  <c r="K4614" i="32"/>
  <c r="K4406" i="32"/>
  <c r="K4177" i="32"/>
  <c r="K3946" i="32"/>
  <c r="K3957" i="32"/>
  <c r="K3912" i="32"/>
  <c r="K2132" i="32"/>
  <c r="K1823" i="32"/>
  <c r="K603" i="32"/>
  <c r="K1495" i="32"/>
  <c r="K48" i="32"/>
  <c r="K25" i="32"/>
  <c r="K5416" i="32"/>
  <c r="K4416" i="32"/>
  <c r="K4753" i="32"/>
  <c r="K4570" i="32"/>
  <c r="K3929" i="32"/>
  <c r="K3955" i="32"/>
  <c r="K3918" i="32"/>
  <c r="K2143" i="32"/>
  <c r="K1818" i="32"/>
  <c r="K391" i="32"/>
  <c r="K24" i="32"/>
  <c r="K5470" i="32"/>
  <c r="K5250" i="32"/>
  <c r="K6102" i="32"/>
  <c r="K4174" i="32"/>
  <c r="K4274" i="32"/>
  <c r="K4411" i="32"/>
  <c r="K4567" i="32"/>
  <c r="K3908" i="32"/>
  <c r="K4170" i="32"/>
  <c r="K4063" i="32"/>
  <c r="K3433" i="32"/>
  <c r="K3407" i="32"/>
  <c r="K2861" i="32"/>
  <c r="K2739" i="32"/>
  <c r="K2732" i="32"/>
  <c r="K2674" i="32"/>
  <c r="K2635" i="32"/>
  <c r="K2610" i="32"/>
  <c r="K2603" i="32"/>
  <c r="K1819" i="32"/>
  <c r="K1037" i="32"/>
  <c r="K1066" i="32"/>
  <c r="K312" i="32"/>
  <c r="K674" i="32"/>
  <c r="K5247" i="32"/>
  <c r="K5170" i="32"/>
  <c r="K5448" i="32"/>
  <c r="K4722" i="32"/>
  <c r="K4124" i="32"/>
  <c r="K3956" i="32"/>
  <c r="K3930" i="32"/>
  <c r="K3429" i="32"/>
  <c r="K3422" i="32"/>
  <c r="K3405" i="32"/>
  <c r="K2865" i="32"/>
  <c r="K2736" i="32"/>
  <c r="K2729" i="32"/>
  <c r="K2671" i="32"/>
  <c r="K2664" i="32"/>
  <c r="K2607" i="32"/>
  <c r="K2600" i="32"/>
  <c r="K6383" i="32"/>
  <c r="K6371" i="32"/>
  <c r="K6365" i="32"/>
  <c r="K6359" i="32"/>
  <c r="K6354" i="32"/>
  <c r="K6347" i="32"/>
  <c r="K6341" i="32"/>
  <c r="K6335" i="32"/>
  <c r="K6330" i="32"/>
  <c r="K6323" i="32"/>
  <c r="K6310" i="32"/>
  <c r="K1815" i="32"/>
  <c r="K1848" i="32"/>
  <c r="K1507" i="32"/>
  <c r="K5263" i="32"/>
  <c r="K1812" i="32"/>
  <c r="K2281" i="32"/>
  <c r="K1048" i="32"/>
  <c r="K58" i="32"/>
  <c r="K5439" i="32"/>
  <c r="K5196" i="32"/>
  <c r="K4841" i="32"/>
  <c r="K4413" i="32"/>
  <c r="K4751" i="32"/>
  <c r="K4785" i="32"/>
  <c r="K4723" i="32"/>
  <c r="K4784" i="32"/>
  <c r="K3999" i="32"/>
  <c r="K4127" i="32"/>
  <c r="K4003" i="32"/>
  <c r="K3427" i="32"/>
  <c r="K3417" i="32"/>
  <c r="K3397" i="32"/>
  <c r="K3390" i="32"/>
  <c r="K2864" i="32"/>
  <c r="K2737" i="32"/>
  <c r="K2662" i="32"/>
  <c r="K2636" i="32"/>
  <c r="K6387" i="32"/>
  <c r="K6374" i="32"/>
  <c r="K6367" i="32"/>
  <c r="K6333" i="32"/>
  <c r="K6319" i="32"/>
  <c r="K6294" i="32"/>
  <c r="K6287" i="32"/>
  <c r="K2602" i="32"/>
  <c r="K6379" i="32"/>
  <c r="K6373" i="32"/>
  <c r="K6346" i="32"/>
  <c r="K6326" i="32"/>
  <c r="K6306" i="32"/>
  <c r="K6286" i="32"/>
  <c r="K6461" i="32"/>
  <c r="K1943" i="32"/>
  <c r="K734" i="32"/>
  <c r="K326" i="32"/>
  <c r="K321" i="32"/>
  <c r="K5454" i="32"/>
  <c r="K4757" i="32"/>
  <c r="K3904" i="32"/>
  <c r="K3920" i="32"/>
  <c r="K3406" i="32"/>
  <c r="K2608" i="32"/>
  <c r="K6386" i="32"/>
  <c r="K6366" i="32"/>
  <c r="K6318" i="32"/>
  <c r="K6311" i="32"/>
  <c r="K6460" i="32"/>
  <c r="K2162" i="32"/>
  <c r="K4737" i="32"/>
  <c r="K4415" i="32"/>
  <c r="K3423" i="32"/>
  <c r="K3413" i="32"/>
  <c r="K3386" i="32"/>
  <c r="K2727" i="32"/>
  <c r="K2717" i="32"/>
  <c r="K2675" i="32"/>
  <c r="K2634" i="32"/>
  <c r="K2599" i="32"/>
  <c r="K6338" i="32"/>
  <c r="K6298" i="32"/>
  <c r="K6291" i="32"/>
  <c r="K6375" i="32"/>
  <c r="K6342" i="32"/>
  <c r="K6302" i="32"/>
  <c r="K1813" i="32"/>
  <c r="K1509" i="32"/>
  <c r="K6100" i="32"/>
  <c r="K3418" i="32"/>
  <c r="K2857" i="32"/>
  <c r="K2715" i="32"/>
  <c r="K6355" i="32"/>
  <c r="K6334" i="32"/>
  <c r="K6307" i="32"/>
  <c r="K1945" i="32"/>
  <c r="K1059" i="32"/>
  <c r="K1043" i="32"/>
  <c r="K5838" i="32"/>
  <c r="K60" i="32"/>
  <c r="K5456" i="32"/>
  <c r="K4619" i="32"/>
  <c r="K4721" i="32"/>
  <c r="K4277" i="32"/>
  <c r="K4763" i="32"/>
  <c r="K4608" i="32"/>
  <c r="K3941" i="32"/>
  <c r="K3922" i="32"/>
  <c r="K3389" i="32"/>
  <c r="K2856" i="32"/>
  <c r="K2728" i="32"/>
  <c r="K2676" i="32"/>
  <c r="K6339" i="32"/>
  <c r="K6299" i="32"/>
  <c r="K4826" i="32"/>
  <c r="K2659" i="32"/>
  <c r="K6358" i="32"/>
  <c r="K1517" i="32"/>
  <c r="K4794" i="32"/>
  <c r="K4210" i="32"/>
  <c r="K3395" i="32"/>
  <c r="K2735" i="32"/>
  <c r="K6378" i="32"/>
  <c r="K6351" i="32"/>
  <c r="K6331" i="32"/>
  <c r="K6295" i="32"/>
  <c r="K673" i="32"/>
  <c r="K5440" i="32"/>
  <c r="K4558" i="32"/>
  <c r="K6362" i="32"/>
  <c r="K6327" i="32"/>
  <c r="K2153" i="32"/>
  <c r="K598" i="32"/>
  <c r="K1504" i="32"/>
  <c r="K62" i="32"/>
  <c r="K4565" i="32"/>
  <c r="K4792" i="32"/>
  <c r="K4712" i="32"/>
  <c r="K4755" i="32"/>
  <c r="K4603" i="32"/>
  <c r="K4758" i="32"/>
  <c r="K3402" i="32"/>
  <c r="K2860" i="32"/>
  <c r="K2853" i="32"/>
  <c r="K2733" i="32"/>
  <c r="K2658" i="32"/>
  <c r="K6357" i="32"/>
  <c r="K6343" i="32"/>
  <c r="K6309" i="32"/>
  <c r="K6303" i="32"/>
  <c r="K2154" i="32"/>
  <c r="K1846" i="32"/>
  <c r="K1407" i="32"/>
  <c r="K5467" i="32"/>
  <c r="K4761" i="32"/>
  <c r="K4793" i="32"/>
  <c r="K4729" i="32"/>
  <c r="K4190" i="32"/>
  <c r="K3958" i="32"/>
  <c r="K3959" i="32"/>
  <c r="K3421" i="32"/>
  <c r="K3401" i="32"/>
  <c r="K2716" i="32"/>
  <c r="K2672" i="32"/>
  <c r="K2606" i="32"/>
  <c r="K6370" i="32"/>
  <c r="K6363" i="32"/>
  <c r="K6350" i="32"/>
  <c r="K6322" i="32"/>
  <c r="K6315" i="32"/>
  <c r="K6290" i="32"/>
  <c r="K6459" i="32"/>
  <c r="K1838" i="32"/>
  <c r="K1472" i="32"/>
  <c r="K50" i="32"/>
  <c r="K4786" i="32"/>
  <c r="K4731" i="32"/>
  <c r="K4624" i="32"/>
  <c r="K4203" i="32"/>
  <c r="K4561" i="32"/>
  <c r="K4408" i="32"/>
  <c r="K4040" i="32"/>
  <c r="K3938" i="32"/>
  <c r="K3948" i="32"/>
  <c r="K3411" i="32"/>
  <c r="K3391" i="32"/>
  <c r="K2852" i="32"/>
  <c r="K2604" i="32"/>
  <c r="K6382" i="32"/>
  <c r="K5246" i="32"/>
  <c r="K4764" i="32"/>
  <c r="K4398" i="32"/>
  <c r="K4788" i="32"/>
  <c r="K4725" i="32"/>
  <c r="K2731" i="32"/>
  <c r="K2595" i="32"/>
  <c r="K6314" i="32"/>
  <c r="K6292" i="32"/>
  <c r="K6324" i="32"/>
  <c r="K6356" i="32"/>
  <c r="K6388" i="32"/>
  <c r="K3419" i="32"/>
  <c r="K4212" i="32"/>
  <c r="K4799" i="32"/>
  <c r="K5168" i="32"/>
  <c r="K67" i="32"/>
  <c r="K2277" i="32"/>
  <c r="K2202" i="32"/>
  <c r="K1470" i="32"/>
  <c r="K1500" i="32"/>
  <c r="K596" i="32"/>
  <c r="K43" i="32"/>
  <c r="K70" i="32"/>
  <c r="K1940" i="32"/>
  <c r="K1836" i="32"/>
  <c r="K1941" i="32"/>
  <c r="K1845" i="32"/>
  <c r="K399" i="32"/>
  <c r="K1469" i="32"/>
  <c r="K733" i="32"/>
  <c r="K594" i="32"/>
  <c r="K2259" i="32"/>
  <c r="K2139" i="32"/>
  <c r="K1044" i="32"/>
  <c r="K5478" i="32"/>
  <c r="K1806" i="32"/>
  <c r="K1939" i="32"/>
  <c r="K1804" i="32"/>
  <c r="K1491" i="32"/>
  <c r="K1515" i="32"/>
  <c r="K1046" i="32"/>
  <c r="K75" i="32"/>
  <c r="K5450" i="32"/>
  <c r="K1808" i="32"/>
  <c r="K314" i="32"/>
  <c r="K5466" i="32"/>
  <c r="K47" i="32"/>
  <c r="K4407" i="32"/>
  <c r="K4780" i="32"/>
  <c r="K3978" i="32"/>
  <c r="K3404" i="32"/>
  <c r="K2197" i="32"/>
  <c r="K1032" i="32"/>
  <c r="K1014" i="32"/>
  <c r="K23" i="32"/>
  <c r="K64" i="32"/>
  <c r="K4797" i="32"/>
  <c r="K4569" i="32"/>
  <c r="K4397" i="32"/>
  <c r="K4767" i="32"/>
  <c r="K3910" i="32"/>
  <c r="K2193" i="32"/>
  <c r="K5912" i="32"/>
  <c r="K3903" i="32"/>
  <c r="K2142" i="32"/>
  <c r="K1773" i="32"/>
  <c r="K5852" i="32"/>
  <c r="K5468" i="32"/>
  <c r="K4775" i="32"/>
  <c r="K4743" i="32"/>
  <c r="K4618" i="32"/>
  <c r="K2657" i="32"/>
  <c r="K4555" i="32"/>
  <c r="K4802" i="32"/>
  <c r="K72" i="32"/>
  <c r="K1435" i="32"/>
  <c r="K1839" i="32"/>
  <c r="K2186" i="32"/>
  <c r="K2863" i="32"/>
  <c r="K3410" i="32"/>
  <c r="K4742" i="32"/>
  <c r="K4564" i="32"/>
  <c r="K4741" i="32"/>
  <c r="K4609" i="32"/>
  <c r="K4410" i="32"/>
  <c r="K4001" i="32"/>
  <c r="K3924" i="32"/>
  <c r="K2601" i="32"/>
  <c r="K2730" i="32"/>
  <c r="K6018" i="32"/>
  <c r="K317" i="32"/>
  <c r="K2176" i="32"/>
  <c r="K1036" i="32"/>
  <c r="K1946" i="32"/>
  <c r="K1840" i="32"/>
  <c r="K37" i="32"/>
  <c r="K328" i="32"/>
  <c r="K74" i="32"/>
  <c r="K5251" i="32"/>
  <c r="K4610" i="32"/>
  <c r="K4103" i="32"/>
  <c r="K3424" i="32"/>
  <c r="K3392" i="32"/>
  <c r="K1499" i="32"/>
  <c r="K5992" i="32"/>
  <c r="K4754" i="32"/>
  <c r="K5464" i="32"/>
  <c r="K44" i="32"/>
  <c r="K4401" i="32"/>
  <c r="K4777" i="32"/>
  <c r="K4756" i="32"/>
  <c r="K4594" i="32"/>
  <c r="K4394" i="32"/>
  <c r="K6368" i="32"/>
  <c r="K2605" i="32"/>
  <c r="K2734" i="32"/>
  <c r="K1503" i="32"/>
  <c r="K1805" i="32"/>
  <c r="K3426" i="32"/>
  <c r="K3919" i="32"/>
  <c r="K4405" i="32"/>
  <c r="K5254" i="32"/>
  <c r="K2192" i="32"/>
  <c r="K1493" i="32"/>
  <c r="K310" i="32"/>
  <c r="K1064" i="32"/>
  <c r="K1785" i="32"/>
  <c r="K1492" i="32"/>
  <c r="K715" i="32"/>
  <c r="K675" i="32"/>
  <c r="K5993" i="32"/>
  <c r="K1835" i="32"/>
  <c r="K65" i="32"/>
  <c r="K5445" i="32"/>
  <c r="K4714" i="32"/>
  <c r="K4566" i="32"/>
  <c r="K4796" i="32"/>
  <c r="K4554" i="32"/>
  <c r="K4171" i="32"/>
  <c r="K3916" i="32"/>
  <c r="K305" i="32"/>
  <c r="K4403" i="32"/>
  <c r="K4395" i="32"/>
  <c r="K2714" i="32"/>
  <c r="K4748" i="32"/>
  <c r="K3937" i="32"/>
  <c r="K1068" i="32"/>
  <c r="K4713" i="32"/>
  <c r="K2194" i="32"/>
  <c r="K5287" i="32"/>
  <c r="K4790" i="32"/>
  <c r="K4562" i="32"/>
  <c r="K4206" i="32"/>
  <c r="K1794" i="32"/>
  <c r="K3928" i="32"/>
  <c r="K6328" i="32"/>
  <c r="K6360" i="32"/>
  <c r="K4827" i="32"/>
  <c r="K318" i="32"/>
  <c r="K2183" i="32"/>
  <c r="K2151" i="32"/>
  <c r="K599" i="32"/>
  <c r="K1069" i="32"/>
  <c r="K716" i="32"/>
  <c r="K387" i="32"/>
  <c r="K1929" i="32"/>
  <c r="K1830" i="32"/>
  <c r="K1841" i="32"/>
  <c r="K718" i="32"/>
  <c r="K1781" i="32"/>
  <c r="K2203" i="32"/>
  <c r="K1501" i="32"/>
  <c r="K319" i="32"/>
  <c r="K301" i="32"/>
  <c r="K1928" i="32"/>
  <c r="K1802" i="32"/>
  <c r="K1474" i="32"/>
  <c r="K1498" i="32"/>
  <c r="K61" i="32"/>
  <c r="K5442" i="32"/>
  <c r="K1783" i="32"/>
  <c r="K1490" i="32"/>
  <c r="K5459" i="32"/>
  <c r="K31" i="32"/>
  <c r="K5198" i="32"/>
  <c r="K4765" i="32"/>
  <c r="K3917" i="32"/>
  <c r="K3432" i="32"/>
  <c r="K3400" i="32"/>
  <c r="K2145" i="32"/>
  <c r="K2178" i="32"/>
  <c r="K2160" i="32"/>
  <c r="K592" i="32"/>
  <c r="K41" i="32"/>
  <c r="K5481" i="32"/>
  <c r="K4783" i="32"/>
  <c r="K4553" i="32"/>
  <c r="K4752" i="32"/>
  <c r="K2140" i="32"/>
  <c r="K2156" i="32"/>
  <c r="K5837" i="32"/>
  <c r="K76" i="32"/>
  <c r="K4211" i="32"/>
  <c r="K4559" i="32"/>
  <c r="K4065" i="32"/>
  <c r="K2135" i="32"/>
  <c r="K1513" i="32"/>
  <c r="K5443" i="32"/>
  <c r="K4760" i="32"/>
  <c r="K4798" i="32"/>
  <c r="K4727" i="32"/>
  <c r="K4604" i="32"/>
  <c r="K6296" i="32"/>
  <c r="K2597" i="32"/>
  <c r="K2661" i="32"/>
  <c r="K3425" i="32"/>
  <c r="K4249" i="32"/>
  <c r="K1479" i="32"/>
  <c r="K2867" i="32"/>
  <c r="K3415" i="32"/>
  <c r="K4213" i="32"/>
  <c r="K4781" i="32"/>
  <c r="K1801" i="32"/>
  <c r="K4419" i="32"/>
  <c r="K3940" i="32"/>
  <c r="K4617" i="32"/>
  <c r="K1417" i="32"/>
  <c r="K1842" i="32"/>
  <c r="K2171" i="32"/>
  <c r="K2850" i="32"/>
  <c r="K5461" i="32"/>
  <c r="K670" i="32"/>
  <c r="K2285" i="32"/>
  <c r="K2158" i="32"/>
  <c r="K68" i="32"/>
  <c r="K4787" i="32"/>
  <c r="K4418" i="32"/>
  <c r="K1476" i="32"/>
  <c r="K394" i="32"/>
  <c r="K4621" i="32"/>
  <c r="K3393" i="32"/>
  <c r="K5462" i="32"/>
  <c r="K6348" i="32"/>
  <c r="K1063" i="32"/>
  <c r="K1514" i="32"/>
  <c r="K2133" i="32"/>
  <c r="K1051" i="32"/>
  <c r="K33" i="32"/>
  <c r="K2204" i="32"/>
  <c r="K4563" i="32"/>
  <c r="K5252" i="32"/>
  <c r="K4420" i="32"/>
  <c r="K3942" i="32"/>
  <c r="K4606" i="32"/>
  <c r="K3931" i="32"/>
  <c r="K5418" i="32"/>
  <c r="K6288" i="32"/>
  <c r="K6352" i="32"/>
  <c r="K2866" i="32"/>
  <c r="K2152" i="32"/>
  <c r="K2131" i="32"/>
  <c r="K1829" i="32"/>
  <c r="K1056" i="32"/>
  <c r="K1512" i="32"/>
  <c r="K374" i="32"/>
  <c r="K3408" i="32"/>
  <c r="K46" i="32"/>
  <c r="K4782" i="32"/>
  <c r="K4404" i="32"/>
  <c r="K3905" i="32"/>
  <c r="K2196" i="32"/>
  <c r="K1486" i="32"/>
  <c r="K4759" i="32"/>
  <c r="K4396" i="32"/>
  <c r="K39" i="32"/>
  <c r="K2859" i="32"/>
  <c r="K5166" i="32"/>
  <c r="K77" i="32"/>
  <c r="K40" i="32"/>
  <c r="K6300" i="32"/>
  <c r="K6332" i="32"/>
  <c r="K6364" i="32"/>
  <c r="K3387" i="32"/>
  <c r="K3430" i="32"/>
  <c r="K3939" i="32"/>
  <c r="K4613" i="32"/>
  <c r="K2282" i="32"/>
  <c r="K2137" i="32"/>
  <c r="K2150" i="32"/>
  <c r="K717" i="32"/>
  <c r="K666" i="32"/>
  <c r="K1250" i="32"/>
  <c r="K5839" i="32"/>
  <c r="K1824" i="32"/>
  <c r="K1832" i="32"/>
  <c r="K2188" i="32"/>
  <c r="K1489" i="32"/>
  <c r="K1015" i="32"/>
  <c r="K309" i="32"/>
  <c r="K1058" i="32"/>
  <c r="K1917" i="32"/>
  <c r="K1790" i="32"/>
  <c r="K1488" i="32"/>
  <c r="K1508" i="32"/>
  <c r="K1937" i="32"/>
  <c r="K1938" i="32"/>
  <c r="K724" i="32"/>
  <c r="K1466" i="32"/>
  <c r="K373" i="32"/>
  <c r="K5451" i="32"/>
  <c r="K5915" i="32"/>
  <c r="K5194" i="32"/>
  <c r="K4184" i="32"/>
  <c r="K4749" i="32"/>
  <c r="K3947" i="32"/>
  <c r="K3428" i="32"/>
  <c r="K3396" i="32"/>
  <c r="K2147" i="32"/>
  <c r="K1061" i="32"/>
  <c r="K5998" i="32"/>
  <c r="K4768" i="32"/>
  <c r="K4734" i="32"/>
  <c r="K4611" i="32"/>
  <c r="K4280" i="32"/>
  <c r="K2144" i="32"/>
  <c r="K1057" i="32"/>
  <c r="K59" i="32"/>
  <c r="K4791" i="32"/>
  <c r="K1485" i="32"/>
  <c r="K1251" i="32"/>
  <c r="K720" i="32"/>
  <c r="K6101" i="32"/>
  <c r="K4747" i="32"/>
  <c r="K4776" i="32"/>
  <c r="K4616" i="32"/>
  <c r="K4209" i="32"/>
  <c r="K5453" i="32"/>
  <c r="K4623" i="32"/>
  <c r="K4824" i="32"/>
  <c r="K6304" i="32"/>
  <c r="K6336" i="32"/>
  <c r="K1483" i="32"/>
  <c r="K2278" i="32"/>
  <c r="K2155" i="32"/>
  <c r="K2134" i="32"/>
  <c r="K1060" i="32"/>
  <c r="K1039" i="32"/>
  <c r="K1817" i="32"/>
  <c r="K1820" i="32"/>
  <c r="K668" i="32"/>
  <c r="K2287" i="32"/>
  <c r="K2201" i="32"/>
  <c r="K1477" i="32"/>
  <c r="K1847" i="32"/>
  <c r="K719" i="32"/>
  <c r="K601" i="32"/>
  <c r="K1487" i="32"/>
  <c r="K5447" i="32"/>
  <c r="K4719" i="32"/>
  <c r="K1496" i="32"/>
  <c r="K1273" i="32"/>
  <c r="K1465" i="32"/>
  <c r="K4733" i="32"/>
  <c r="K3961" i="32"/>
  <c r="K5200" i="32"/>
  <c r="K6316" i="32"/>
  <c r="K2146" i="32"/>
  <c r="K2166" i="32"/>
  <c r="K1775" i="32"/>
  <c r="K1451" i="32"/>
  <c r="K636" i="32"/>
  <c r="K4825" i="32"/>
  <c r="K3915" i="32"/>
  <c r="K5995" i="32"/>
  <c r="K5249" i="32"/>
  <c r="K73" i="32"/>
  <c r="K6384" i="32"/>
  <c r="K3914" i="32"/>
  <c r="K2205" i="32"/>
  <c r="K1041" i="32"/>
  <c r="K2149" i="32"/>
  <c r="K1816" i="32"/>
  <c r="K327" i="32"/>
  <c r="K1822" i="32"/>
  <c r="K63" i="32"/>
  <c r="K2200" i="32"/>
  <c r="K5864" i="32"/>
  <c r="K2718" i="32"/>
  <c r="K4773" i="32"/>
  <c r="K1042" i="32"/>
  <c r="K4769" i="32"/>
  <c r="K4390" i="32"/>
  <c r="K35" i="32"/>
  <c r="K1480" i="32"/>
  <c r="K1481" i="32"/>
  <c r="K1814" i="32"/>
  <c r="K4208" i="32"/>
  <c r="K4409" i="32"/>
  <c r="K313" i="32"/>
  <c r="K5426" i="32"/>
  <c r="K4399" i="32"/>
  <c r="K4778" i="32"/>
  <c r="K1936" i="32"/>
  <c r="K6308" i="32"/>
  <c r="K6340" i="32"/>
  <c r="K6372" i="32"/>
  <c r="K2854" i="32"/>
  <c r="K3398" i="32"/>
  <c r="K5479" i="32"/>
  <c r="K1769" i="32"/>
  <c r="K2138" i="32"/>
  <c r="K2141" i="32"/>
  <c r="K1045" i="32"/>
  <c r="K1070" i="32"/>
  <c r="K5480" i="32"/>
  <c r="K1810" i="32"/>
  <c r="K1944" i="32"/>
  <c r="K2136" i="32"/>
  <c r="K1811" i="32"/>
  <c r="K320" i="32"/>
  <c r="K1055" i="32"/>
  <c r="K2161" i="32"/>
  <c r="K2198" i="32"/>
  <c r="K2184" i="32"/>
  <c r="K1468" i="32"/>
  <c r="K1478" i="32"/>
  <c r="K400" i="32"/>
  <c r="K5865" i="32"/>
  <c r="K66" i="32"/>
  <c r="K1935" i="32"/>
  <c r="K1833" i="32"/>
  <c r="K2199" i="32"/>
  <c r="K1934" i="32"/>
  <c r="K1843" i="32"/>
  <c r="K1447" i="32"/>
  <c r="K26" i="32"/>
  <c r="K42" i="32"/>
  <c r="K1942" i="32"/>
  <c r="K1497" i="32"/>
  <c r="K1050" i="32"/>
  <c r="K45" i="32"/>
  <c r="K4718" i="32"/>
  <c r="K3420" i="32"/>
  <c r="K3388" i="32"/>
  <c r="K2283" i="32"/>
  <c r="K1475" i="32"/>
  <c r="K4740" i="32"/>
  <c r="K4766" i="32"/>
  <c r="K4607" i="32"/>
  <c r="K4402" i="32"/>
  <c r="K2280" i="32"/>
  <c r="K1473" i="32"/>
  <c r="K1484" i="32"/>
  <c r="K5169" i="32"/>
  <c r="K5457" i="32"/>
  <c r="K28" i="32"/>
  <c r="K4198" i="32"/>
  <c r="K4762" i="32"/>
  <c r="K3960" i="32"/>
  <c r="K2286" i="32"/>
  <c r="K1067" i="32"/>
  <c r="K713" i="32"/>
  <c r="K389" i="32"/>
  <c r="K6017" i="32"/>
  <c r="K5441" i="32"/>
  <c r="K5191" i="32"/>
  <c r="K4720" i="32"/>
  <c r="K4605" i="32"/>
  <c r="K4736" i="32"/>
  <c r="K4347" i="32"/>
  <c r="K4560" i="32"/>
  <c r="K4178" i="32"/>
  <c r="K4276" i="32"/>
  <c r="K2673" i="32"/>
  <c r="K2738" i="32"/>
  <c r="K3906" i="32"/>
  <c r="K4002" i="32"/>
  <c r="K4061" i="32"/>
  <c r="K4207" i="32"/>
  <c r="K4188" i="32"/>
  <c r="K1828" i="32"/>
  <c r="K3431" i="32"/>
  <c r="K3953" i="32"/>
  <c r="K4724" i="32"/>
  <c r="K5444" i="32"/>
  <c r="K722" i="32"/>
  <c r="K1930" i="32"/>
  <c r="K3414" i="32"/>
  <c r="K2275" i="32"/>
  <c r="K2284" i="32"/>
  <c r="K361" i="32"/>
  <c r="K1419" i="32"/>
  <c r="K1035" i="32"/>
  <c r="K2276" i="32"/>
  <c r="K5996" i="32"/>
  <c r="K5477" i="32"/>
  <c r="K5165" i="32"/>
  <c r="K4795" i="32"/>
  <c r="K316" i="32"/>
  <c r="K5850" i="32"/>
  <c r="K329" i="32"/>
  <c r="K6320" i="32"/>
  <c r="K6312" i="32"/>
  <c r="K6376" i="32"/>
  <c r="K2858" i="32"/>
  <c r="K3403" i="32"/>
  <c r="K34" i="32"/>
  <c r="K1047" i="32"/>
  <c r="K302" i="32"/>
  <c r="K2130" i="32"/>
  <c r="K1505" i="32"/>
  <c r="K1033" i="32"/>
  <c r="K323" i="32"/>
  <c r="K1502" i="32"/>
  <c r="K602" i="32"/>
  <c r="K304" i="32"/>
  <c r="K1800" i="32"/>
  <c r="K1933" i="32"/>
  <c r="K1797" i="32"/>
  <c r="K1482" i="32"/>
  <c r="K1506" i="32"/>
  <c r="K1038" i="32"/>
  <c r="K2260" i="32"/>
  <c r="K2148" i="32"/>
  <c r="K2182" i="32"/>
  <c r="K1065" i="32"/>
  <c r="K714" i="32"/>
  <c r="K1827" i="32"/>
  <c r="K1837" i="32"/>
  <c r="K1449" i="32"/>
  <c r="K1431" i="32"/>
  <c r="K6015" i="32"/>
  <c r="K30" i="32"/>
  <c r="K1510" i="32"/>
  <c r="K600" i="32"/>
  <c r="K311" i="32"/>
  <c r="K29" i="32"/>
  <c r="K27" i="32"/>
  <c r="K4823" i="32"/>
  <c r="K3907" i="32"/>
  <c r="K3416" i="32"/>
  <c r="K393" i="32"/>
  <c r="K5469" i="32"/>
  <c r="K5913" i="32"/>
  <c r="K4728" i="32"/>
  <c r="K4615" i="32"/>
  <c r="K4746" i="32"/>
  <c r="K4568" i="32"/>
  <c r="K3954" i="32"/>
  <c r="K721" i="32"/>
  <c r="K672" i="32"/>
  <c r="K1771" i="32"/>
  <c r="K4182" i="32"/>
  <c r="K4745" i="32"/>
  <c r="K4622" i="32"/>
  <c r="K4283" i="32"/>
  <c r="K3943" i="32"/>
  <c r="K2258" i="32"/>
  <c r="K1040" i="32"/>
  <c r="K331" i="32"/>
  <c r="K1062" i="32"/>
  <c r="K52" i="32"/>
  <c r="K5248" i="32"/>
  <c r="K4417" i="32"/>
  <c r="K4716" i="32"/>
  <c r="K4556" i="32"/>
  <c r="K4789" i="32"/>
  <c r="K4412" i="32"/>
  <c r="K3913" i="32"/>
  <c r="K3944" i="32"/>
  <c r="K6344" i="32"/>
  <c r="K2677" i="32"/>
  <c r="K3926" i="32"/>
  <c r="K4128" i="32"/>
  <c r="K4064" i="32"/>
  <c r="K36" i="32"/>
  <c r="K1034" i="32"/>
  <c r="K1931" i="32"/>
  <c r="K2851" i="32"/>
  <c r="K3394" i="32"/>
  <c r="K4414" i="32"/>
  <c r="K4715" i="32"/>
  <c r="K4620" i="32"/>
  <c r="K4750" i="32"/>
  <c r="K5431" i="32"/>
  <c r="K1031" i="32"/>
  <c r="K1511" i="32"/>
  <c r="K1850" i="32"/>
  <c r="K1803" i="32"/>
  <c r="K6284" i="32"/>
  <c r="K6380" i="32"/>
  <c r="K2862" i="32"/>
  <c r="K3945" i="32"/>
  <c r="K4739" i="32"/>
  <c r="K1795" i="32"/>
  <c r="K1467" i="32"/>
  <c r="K1444" i="32"/>
  <c r="K1821" i="32"/>
  <c r="K324" i="32"/>
  <c r="K325" i="32"/>
  <c r="K5840" i="32"/>
  <c r="K3412" i="32"/>
  <c r="K2279" i="32"/>
  <c r="K4726" i="32"/>
  <c r="K671" i="32"/>
  <c r="K4730" i="32"/>
  <c r="K1052" i="32"/>
  <c r="K322" i="32"/>
  <c r="K4774" i="32"/>
  <c r="K3927" i="32"/>
  <c r="K3409" i="32"/>
  <c r="K4126" i="32"/>
  <c r="K2855" i="32"/>
  <c r="K3399" i="32"/>
  <c r="K4779" i="32"/>
  <c r="K1831" i="32"/>
  <c r="I447" i="40"/>
  <c r="J447" i="40" s="1"/>
  <c r="K127" i="32"/>
  <c r="K135" i="32"/>
  <c r="K143" i="32"/>
  <c r="K151" i="32"/>
  <c r="K159" i="32"/>
  <c r="K167" i="32"/>
  <c r="K175" i="32"/>
  <c r="K183" i="32"/>
  <c r="K191" i="32"/>
  <c r="K199" i="32"/>
  <c r="K207" i="32"/>
  <c r="K215" i="32"/>
  <c r="K223" i="32"/>
  <c r="K231" i="32"/>
  <c r="K239" i="32"/>
  <c r="K247" i="32"/>
  <c r="K255" i="32"/>
  <c r="K263" i="32"/>
  <c r="K271" i="32"/>
  <c r="K279" i="32"/>
  <c r="K287" i="32"/>
  <c r="K295" i="32"/>
  <c r="K337" i="32"/>
  <c r="K345" i="32"/>
  <c r="K353" i="32"/>
  <c r="K377" i="32"/>
  <c r="K385" i="32"/>
  <c r="K401" i="32"/>
  <c r="K409" i="32"/>
  <c r="K417" i="32"/>
  <c r="K425" i="32"/>
  <c r="K433" i="32"/>
  <c r="K441" i="32"/>
  <c r="K449" i="32"/>
  <c r="K457" i="32"/>
  <c r="K465" i="32"/>
  <c r="K473" i="32"/>
  <c r="K481" i="32"/>
  <c r="K489" i="32"/>
  <c r="K497" i="32"/>
  <c r="K505" i="32"/>
  <c r="K513" i="32"/>
  <c r="K521" i="32"/>
  <c r="K529" i="32"/>
  <c r="K537" i="32"/>
  <c r="K545" i="32"/>
  <c r="K553" i="32"/>
  <c r="K561" i="32"/>
  <c r="K681" i="32"/>
  <c r="K689" i="32"/>
  <c r="K697" i="32"/>
  <c r="K705" i="32"/>
  <c r="K761" i="32"/>
  <c r="K769" i="32"/>
  <c r="K777" i="32"/>
  <c r="K785" i="32"/>
  <c r="K793" i="32"/>
  <c r="K801" i="32"/>
  <c r="K809" i="32"/>
  <c r="K817" i="32"/>
  <c r="K825" i="32"/>
  <c r="K833" i="32"/>
  <c r="K841" i="32"/>
  <c r="K849" i="32"/>
  <c r="K857" i="32"/>
  <c r="K865" i="32"/>
  <c r="K873" i="32"/>
  <c r="K881" i="32"/>
  <c r="K889" i="32"/>
  <c r="K897" i="32"/>
  <c r="K905" i="32"/>
  <c r="K913" i="32"/>
  <c r="K921" i="32"/>
  <c r="K929" i="32"/>
  <c r="K937" i="32"/>
  <c r="K945" i="32"/>
  <c r="K953" i="32"/>
  <c r="K961" i="32"/>
  <c r="K969" i="32"/>
  <c r="K977" i="32"/>
  <c r="K985" i="32"/>
  <c r="K993" i="32"/>
  <c r="K1001" i="32"/>
  <c r="K1009" i="32"/>
  <c r="K128" i="32"/>
  <c r="K136" i="32"/>
  <c r="K144" i="32"/>
  <c r="K152" i="32"/>
  <c r="K160" i="32"/>
  <c r="K168" i="32"/>
  <c r="K176" i="32"/>
  <c r="K184" i="32"/>
  <c r="K192" i="32"/>
  <c r="K200" i="32"/>
  <c r="K208" i="32"/>
  <c r="K216" i="32"/>
  <c r="K224" i="32"/>
  <c r="K232" i="32"/>
  <c r="K240" i="32"/>
  <c r="K248" i="32"/>
  <c r="K256" i="32"/>
  <c r="K264" i="32"/>
  <c r="K272" i="32"/>
  <c r="K280" i="32"/>
  <c r="K288" i="32"/>
  <c r="K296" i="32"/>
  <c r="K330" i="32"/>
  <c r="K338" i="32"/>
  <c r="K346" i="32"/>
  <c r="K354" i="32"/>
  <c r="K362" i="32"/>
  <c r="K378" i="32"/>
  <c r="K386" i="32"/>
  <c r="K402" i="32"/>
  <c r="K410" i="32"/>
  <c r="K418" i="32"/>
  <c r="K426" i="32"/>
  <c r="K434" i="32"/>
  <c r="K442" i="32"/>
  <c r="K450" i="32"/>
  <c r="K458" i="32"/>
  <c r="K466" i="32"/>
  <c r="K474" i="32"/>
  <c r="K482" i="32"/>
  <c r="K490" i="32"/>
  <c r="K498" i="32"/>
  <c r="K506" i="32"/>
  <c r="K514" i="32"/>
  <c r="K522" i="32"/>
  <c r="K530" i="32"/>
  <c r="K538" i="32"/>
  <c r="K546" i="32"/>
  <c r="K554" i="32"/>
  <c r="K562" i="32"/>
  <c r="K682" i="32"/>
  <c r="K690" i="32"/>
  <c r="K698" i="32"/>
  <c r="K706" i="32"/>
  <c r="K762" i="32"/>
  <c r="K770" i="32"/>
  <c r="K778" i="32"/>
  <c r="K786" i="32"/>
  <c r="K794" i="32"/>
  <c r="K802" i="32"/>
  <c r="K810" i="32"/>
  <c r="K818" i="32"/>
  <c r="K826" i="32"/>
  <c r="K834" i="32"/>
  <c r="K842" i="32"/>
  <c r="K850" i="32"/>
  <c r="K858" i="32"/>
  <c r="K866" i="32"/>
  <c r="K874" i="32"/>
  <c r="K882" i="32"/>
  <c r="K890" i="32"/>
  <c r="K898" i="32"/>
  <c r="K906" i="32"/>
  <c r="K914" i="32"/>
  <c r="K922" i="32"/>
  <c r="K930" i="32"/>
  <c r="K938" i="32"/>
  <c r="K946" i="32"/>
  <c r="K954" i="32"/>
  <c r="K962" i="32"/>
  <c r="K970" i="32"/>
  <c r="K978" i="32"/>
  <c r="K986" i="32"/>
  <c r="K994" i="32"/>
  <c r="K1002" i="32"/>
  <c r="K129" i="32"/>
  <c r="K139" i="32"/>
  <c r="K149" i="32"/>
  <c r="K161" i="32"/>
  <c r="K171" i="32"/>
  <c r="K181" i="32"/>
  <c r="K193" i="32"/>
  <c r="K203" i="32"/>
  <c r="K213" i="32"/>
  <c r="K225" i="32"/>
  <c r="K235" i="32"/>
  <c r="K245" i="32"/>
  <c r="K257" i="32"/>
  <c r="K267" i="32"/>
  <c r="K277" i="32"/>
  <c r="K289" i="32"/>
  <c r="K299" i="32"/>
  <c r="K334" i="32"/>
  <c r="K344" i="32"/>
  <c r="K356" i="32"/>
  <c r="K383" i="32"/>
  <c r="K403" i="32"/>
  <c r="K413" i="32"/>
  <c r="K423" i="32"/>
  <c r="K435" i="32"/>
  <c r="K445" i="32"/>
  <c r="K455" i="32"/>
  <c r="K467" i="32"/>
  <c r="K477" i="32"/>
  <c r="K487" i="32"/>
  <c r="K499" i="32"/>
  <c r="K509" i="32"/>
  <c r="K519" i="32"/>
  <c r="K531" i="32"/>
  <c r="K541" i="32"/>
  <c r="K551" i="32"/>
  <c r="K685" i="32"/>
  <c r="K695" i="32"/>
  <c r="K707" i="32"/>
  <c r="K765" i="32"/>
  <c r="K775" i="32"/>
  <c r="K787" i="32"/>
  <c r="K797" i="32"/>
  <c r="K807" i="32"/>
  <c r="K819" i="32"/>
  <c r="K829" i="32"/>
  <c r="K839" i="32"/>
  <c r="K851" i="32"/>
  <c r="K861" i="32"/>
  <c r="K871" i="32"/>
  <c r="K883" i="32"/>
  <c r="K893" i="32"/>
  <c r="K903" i="32"/>
  <c r="K915" i="32"/>
  <c r="K925" i="32"/>
  <c r="K935" i="32"/>
  <c r="K947" i="32"/>
  <c r="K957" i="32"/>
  <c r="K967" i="32"/>
  <c r="K979" i="32"/>
  <c r="K989" i="32"/>
  <c r="K999" i="32"/>
  <c r="K1226" i="32"/>
  <c r="K1234" i="32"/>
  <c r="K1242" i="32"/>
  <c r="K1258" i="32"/>
  <c r="K1266" i="32"/>
  <c r="K1274" i="32"/>
  <c r="K1282" i="32"/>
  <c r="K1290" i="32"/>
  <c r="K1298" i="32"/>
  <c r="K1306" i="32"/>
  <c r="K1314" i="32"/>
  <c r="K1322" i="32"/>
  <c r="K1330" i="32"/>
  <c r="K1338" i="32"/>
  <c r="K1346" i="32"/>
  <c r="K1354" i="32"/>
  <c r="K1362" i="32"/>
  <c r="K1370" i="32"/>
  <c r="K1378" i="32"/>
  <c r="K1386" i="32"/>
  <c r="K1394" i="32"/>
  <c r="K1610" i="32"/>
  <c r="K1618" i="32"/>
  <c r="K130" i="32"/>
  <c r="K140" i="32"/>
  <c r="K150" i="32"/>
  <c r="K162" i="32"/>
  <c r="K172" i="32"/>
  <c r="K182" i="32"/>
  <c r="K194" i="32"/>
  <c r="K204" i="32"/>
  <c r="K214" i="32"/>
  <c r="K226" i="32"/>
  <c r="K236" i="32"/>
  <c r="K246" i="32"/>
  <c r="K258" i="32"/>
  <c r="K268" i="32"/>
  <c r="K278" i="32"/>
  <c r="K290" i="32"/>
  <c r="K300" i="32"/>
  <c r="K335" i="32"/>
  <c r="K347" i="32"/>
  <c r="K357" i="32"/>
  <c r="K384" i="32"/>
  <c r="K404" i="32"/>
  <c r="K414" i="32"/>
  <c r="K424" i="32"/>
  <c r="K436" i="32"/>
  <c r="K446" i="32"/>
  <c r="K456" i="32"/>
  <c r="K468" i="32"/>
  <c r="K478" i="32"/>
  <c r="K488" i="32"/>
  <c r="K500" i="32"/>
  <c r="K510" i="32"/>
  <c r="K520" i="32"/>
  <c r="K532" i="32"/>
  <c r="K542" i="32"/>
  <c r="K552" i="32"/>
  <c r="K676" i="32"/>
  <c r="K686" i="32"/>
  <c r="K696" i="32"/>
  <c r="K708" i="32"/>
  <c r="K766" i="32"/>
  <c r="K776" i="32"/>
  <c r="K788" i="32"/>
  <c r="K798" i="32"/>
  <c r="K808" i="32"/>
  <c r="K820" i="32"/>
  <c r="K830" i="32"/>
  <c r="K840" i="32"/>
  <c r="K852" i="32"/>
  <c r="K862" i="32"/>
  <c r="K872" i="32"/>
  <c r="K884" i="32"/>
  <c r="K894" i="32"/>
  <c r="K904" i="32"/>
  <c r="K916" i="32"/>
  <c r="K926" i="32"/>
  <c r="K936" i="32"/>
  <c r="K948" i="32"/>
  <c r="K958" i="32"/>
  <c r="K968" i="32"/>
  <c r="K980" i="32"/>
  <c r="K990" i="32"/>
  <c r="K1000" i="32"/>
  <c r="K1227" i="32"/>
  <c r="K1235" i="32"/>
  <c r="K1243" i="32"/>
  <c r="K1259" i="32"/>
  <c r="K1267" i="32"/>
  <c r="K1275" i="32"/>
  <c r="K1283" i="32"/>
  <c r="K1291" i="32"/>
  <c r="K1299" i="32"/>
  <c r="K1307" i="32"/>
  <c r="K1315" i="32"/>
  <c r="K1323" i="32"/>
  <c r="K1331" i="32"/>
  <c r="K1339" i="32"/>
  <c r="K1347" i="32"/>
  <c r="K1355" i="32"/>
  <c r="K1363" i="32"/>
  <c r="K1371" i="32"/>
  <c r="K1379" i="32"/>
  <c r="K1387" i="32"/>
  <c r="K1395" i="32"/>
  <c r="K131" i="32"/>
  <c r="K145" i="32"/>
  <c r="K157" i="32"/>
  <c r="K173" i="32"/>
  <c r="K187" i="32"/>
  <c r="K201" i="32"/>
  <c r="K217" i="32"/>
  <c r="K229" i="32"/>
  <c r="K243" i="32"/>
  <c r="K259" i="32"/>
  <c r="K273" i="32"/>
  <c r="K285" i="32"/>
  <c r="K340" i="32"/>
  <c r="K352" i="32"/>
  <c r="K395" i="32"/>
  <c r="K407" i="32"/>
  <c r="K421" i="32"/>
  <c r="K437" i="32"/>
  <c r="K451" i="32"/>
  <c r="K463" i="32"/>
  <c r="K479" i="32"/>
  <c r="K493" i="32"/>
  <c r="K507" i="32"/>
  <c r="K523" i="32"/>
  <c r="K535" i="32"/>
  <c r="K549" i="32"/>
  <c r="K688" i="32"/>
  <c r="K702" i="32"/>
  <c r="K764" i="32"/>
  <c r="K780" i="32"/>
  <c r="K792" i="32"/>
  <c r="K806" i="32"/>
  <c r="K822" i="32"/>
  <c r="K836" i="32"/>
  <c r="K848" i="32"/>
  <c r="K864" i="32"/>
  <c r="K878" i="32"/>
  <c r="K892" i="32"/>
  <c r="K908" i="32"/>
  <c r="K920" i="32"/>
  <c r="K934" i="32"/>
  <c r="K950" i="32"/>
  <c r="K964" i="32"/>
  <c r="K976" i="32"/>
  <c r="K992" i="32"/>
  <c r="K1006" i="32"/>
  <c r="K1233" i="32"/>
  <c r="K1245" i="32"/>
  <c r="K1253" i="32"/>
  <c r="K1263" i="32"/>
  <c r="K1285" i="32"/>
  <c r="K1295" i="32"/>
  <c r="K1305" i="32"/>
  <c r="K1317" i="32"/>
  <c r="K1327" i="32"/>
  <c r="K1337" i="32"/>
  <c r="K1349" i="32"/>
  <c r="K1359" i="32"/>
  <c r="K1369" i="32"/>
  <c r="K1381" i="32"/>
  <c r="K1391" i="32"/>
  <c r="K1609" i="32"/>
  <c r="K1619" i="32"/>
  <c r="K1627" i="32"/>
  <c r="K1635" i="32"/>
  <c r="K1643" i="32"/>
  <c r="K1651" i="32"/>
  <c r="K1659" i="32"/>
  <c r="K1667" i="32"/>
  <c r="K1675" i="32"/>
  <c r="K1683" i="32"/>
  <c r="K1691" i="32"/>
  <c r="K1699" i="32"/>
  <c r="K1707" i="32"/>
  <c r="K1715" i="32"/>
  <c r="K1723" i="32"/>
  <c r="K1731" i="32"/>
  <c r="K1739" i="32"/>
  <c r="K1747" i="32"/>
  <c r="K2899" i="32"/>
  <c r="K2907" i="32"/>
  <c r="K2915" i="32"/>
  <c r="K2923" i="32"/>
  <c r="K2931" i="32"/>
  <c r="K2939" i="32"/>
  <c r="K2947" i="32"/>
  <c r="K2955" i="32"/>
  <c r="K2963" i="32"/>
  <c r="K2971" i="32"/>
  <c r="K3075" i="32"/>
  <c r="K3083" i="32"/>
  <c r="K3091" i="32"/>
  <c r="K3099" i="32"/>
  <c r="K3107" i="32"/>
  <c r="K3115" i="32"/>
  <c r="K3123" i="32"/>
  <c r="K3131" i="32"/>
  <c r="K3139" i="32"/>
  <c r="K3147" i="32"/>
  <c r="K3155" i="32"/>
  <c r="K3163" i="32"/>
  <c r="K3171" i="32"/>
  <c r="K3179" i="32"/>
  <c r="K3187" i="32"/>
  <c r="K3195" i="32"/>
  <c r="K3203" i="32"/>
  <c r="K3211" i="32"/>
  <c r="K3219" i="32"/>
  <c r="K3227" i="32"/>
  <c r="K3235" i="32"/>
  <c r="K3243" i="32"/>
  <c r="K3251" i="32"/>
  <c r="K3259" i="32"/>
  <c r="K3267" i="32"/>
  <c r="K3275" i="32"/>
  <c r="K3283" i="32"/>
  <c r="K3291" i="32"/>
  <c r="K3299" i="32"/>
  <c r="K3307" i="32"/>
  <c r="K3315" i="32"/>
  <c r="K3323" i="32"/>
  <c r="K3331" i="32"/>
  <c r="K3339" i="32"/>
  <c r="K3347" i="32"/>
  <c r="K3355" i="32"/>
  <c r="K3363" i="32"/>
  <c r="K3371" i="32"/>
  <c r="K3379" i="32"/>
  <c r="K3435" i="32"/>
  <c r="K3443" i="32"/>
  <c r="K3451" i="32"/>
  <c r="K3459" i="32"/>
  <c r="K3467" i="32"/>
  <c r="K3475" i="32"/>
  <c r="K3483" i="32"/>
  <c r="K3491" i="32"/>
  <c r="K3499" i="32"/>
  <c r="K3507" i="32"/>
  <c r="K3515" i="32"/>
  <c r="K3523" i="32"/>
  <c r="K3531" i="32"/>
  <c r="K3539" i="32"/>
  <c r="K3547" i="32"/>
  <c r="K3555" i="32"/>
  <c r="K3563" i="32"/>
  <c r="K3571" i="32"/>
  <c r="K3579" i="32"/>
  <c r="K3587" i="32"/>
  <c r="K3595" i="32"/>
  <c r="K3603" i="32"/>
  <c r="K3611" i="32"/>
  <c r="K3619" i="32"/>
  <c r="K3627" i="32"/>
  <c r="K3635" i="32"/>
  <c r="K3643" i="32"/>
  <c r="K3651" i="32"/>
  <c r="K3659" i="32"/>
  <c r="K3667" i="32"/>
  <c r="K3675" i="32"/>
  <c r="K3683" i="32"/>
  <c r="K3691" i="32"/>
  <c r="K3699" i="32"/>
  <c r="K3707" i="32"/>
  <c r="K3715" i="32"/>
  <c r="K3723" i="32"/>
  <c r="K132" i="32"/>
  <c r="K146" i="32"/>
  <c r="K158" i="32"/>
  <c r="K174" i="32"/>
  <c r="K188" i="32"/>
  <c r="K202" i="32"/>
  <c r="K218" i="32"/>
  <c r="K230" i="32"/>
  <c r="K244" i="32"/>
  <c r="K260" i="32"/>
  <c r="K274" i="32"/>
  <c r="K286" i="32"/>
  <c r="K341" i="32"/>
  <c r="K355" i="32"/>
  <c r="K388" i="32"/>
  <c r="K396" i="32"/>
  <c r="K408" i="32"/>
  <c r="K422" i="32"/>
  <c r="K438" i="32"/>
  <c r="K452" i="32"/>
  <c r="K464" i="32"/>
  <c r="K480" i="32"/>
  <c r="K494" i="32"/>
  <c r="K508" i="32"/>
  <c r="K524" i="32"/>
  <c r="K536" i="32"/>
  <c r="K550" i="32"/>
  <c r="K677" i="32"/>
  <c r="K691" i="32"/>
  <c r="K703" i="32"/>
  <c r="K767" i="32"/>
  <c r="K781" i="32"/>
  <c r="K795" i="32"/>
  <c r="K811" i="32"/>
  <c r="K823" i="32"/>
  <c r="K837" i="32"/>
  <c r="K853" i="32"/>
  <c r="K867" i="32"/>
  <c r="K879" i="32"/>
  <c r="K895" i="32"/>
  <c r="K909" i="32"/>
  <c r="K923" i="32"/>
  <c r="K939" i="32"/>
  <c r="K951" i="32"/>
  <c r="K965" i="32"/>
  <c r="K981" i="32"/>
  <c r="K995" i="32"/>
  <c r="K1007" i="32"/>
  <c r="K1236" i="32"/>
  <c r="K1246" i="32"/>
  <c r="K1254" i="32"/>
  <c r="K1264" i="32"/>
  <c r="K1276" i="32"/>
  <c r="K1286" i="32"/>
  <c r="K1296" i="32"/>
  <c r="K1308" i="32"/>
  <c r="K1318" i="32"/>
  <c r="K1328" i="32"/>
  <c r="K1340" i="32"/>
  <c r="K1350" i="32"/>
  <c r="K1360" i="32"/>
  <c r="K1372" i="32"/>
  <c r="K1382" i="32"/>
  <c r="K1392" i="32"/>
  <c r="K1611" i="32"/>
  <c r="K1620" i="32"/>
  <c r="K1628" i="32"/>
  <c r="K1636" i="32"/>
  <c r="K1644" i="32"/>
  <c r="K1652" i="32"/>
  <c r="K1660" i="32"/>
  <c r="K1668" i="32"/>
  <c r="K1676" i="32"/>
  <c r="K1684" i="32"/>
  <c r="K1692" i="32"/>
  <c r="K1700" i="32"/>
  <c r="K1708" i="32"/>
  <c r="K1716" i="32"/>
  <c r="K1724" i="32"/>
  <c r="K1732" i="32"/>
  <c r="K1740" i="32"/>
  <c r="K1748" i="32"/>
  <c r="K2892" i="32"/>
  <c r="K2900" i="32"/>
  <c r="K2908" i="32"/>
  <c r="K2916" i="32"/>
  <c r="K2924" i="32"/>
  <c r="K2932" i="32"/>
  <c r="K2940" i="32"/>
  <c r="K2948" i="32"/>
  <c r="K2956" i="32"/>
  <c r="K2964" i="32"/>
  <c r="K2972" i="32"/>
  <c r="K3068" i="32"/>
  <c r="K3076" i="32"/>
  <c r="K3084" i="32"/>
  <c r="K3092" i="32"/>
  <c r="K3100" i="32"/>
  <c r="K3108" i="32"/>
  <c r="K3116" i="32"/>
  <c r="K3124" i="32"/>
  <c r="K3132" i="32"/>
  <c r="K3140" i="32"/>
  <c r="K3148" i="32"/>
  <c r="K3156" i="32"/>
  <c r="K3164" i="32"/>
  <c r="K3172" i="32"/>
  <c r="K3180" i="32"/>
  <c r="K3188" i="32"/>
  <c r="K3196" i="32"/>
  <c r="K3204" i="32"/>
  <c r="K3212" i="32"/>
  <c r="K3220" i="32"/>
  <c r="K3228" i="32"/>
  <c r="K3236" i="32"/>
  <c r="K3244" i="32"/>
  <c r="K3252" i="32"/>
  <c r="K3260" i="32"/>
  <c r="K3268" i="32"/>
  <c r="K3276" i="32"/>
  <c r="K3284" i="32"/>
  <c r="K3292" i="32"/>
  <c r="K3300" i="32"/>
  <c r="K3308" i="32"/>
  <c r="K3316" i="32"/>
  <c r="K3324" i="32"/>
  <c r="K3332" i="32"/>
  <c r="K3340" i="32"/>
  <c r="K3348" i="32"/>
  <c r="K3356" i="32"/>
  <c r="K3364" i="32"/>
  <c r="K3372" i="32"/>
  <c r="K3380" i="32"/>
  <c r="K3436" i="32"/>
  <c r="K3444" i="32"/>
  <c r="K3452" i="32"/>
  <c r="K3460" i="32"/>
  <c r="K3468" i="32"/>
  <c r="K3476" i="32"/>
  <c r="K3484" i="32"/>
  <c r="K3492" i="32"/>
  <c r="K3500" i="32"/>
  <c r="K3508" i="32"/>
  <c r="K3516" i="32"/>
  <c r="K3524" i="32"/>
  <c r="K3532" i="32"/>
  <c r="K3540" i="32"/>
  <c r="K3548" i="32"/>
  <c r="K3556" i="32"/>
  <c r="K3564" i="32"/>
  <c r="K3572" i="32"/>
  <c r="K3580" i="32"/>
  <c r="K3588" i="32"/>
  <c r="K3596" i="32"/>
  <c r="K3604" i="32"/>
  <c r="K3612" i="32"/>
  <c r="K3620" i="32"/>
  <c r="K3628" i="32"/>
  <c r="K3636" i="32"/>
  <c r="K3644" i="32"/>
  <c r="K3652" i="32"/>
  <c r="K3660" i="32"/>
  <c r="K3668" i="32"/>
  <c r="K3676" i="32"/>
  <c r="K3684" i="32"/>
  <c r="K3692" i="32"/>
  <c r="K3700" i="32"/>
  <c r="K3708" i="32"/>
  <c r="K3716" i="32"/>
  <c r="K3724" i="32"/>
  <c r="K134" i="32"/>
  <c r="K148" i="32"/>
  <c r="K164" i="32"/>
  <c r="K178" i="32"/>
  <c r="K190" i="32"/>
  <c r="K133" i="32"/>
  <c r="K155" i="32"/>
  <c r="K179" i="32"/>
  <c r="K198" i="32"/>
  <c r="K220" i="32"/>
  <c r="K238" i="32"/>
  <c r="K254" i="32"/>
  <c r="K276" i="32"/>
  <c r="K294" i="32"/>
  <c r="K308" i="32"/>
  <c r="K333" i="32"/>
  <c r="K351" i="32"/>
  <c r="K419" i="32"/>
  <c r="K439" i="32"/>
  <c r="K459" i="32"/>
  <c r="K475" i="32"/>
  <c r="K495" i="32"/>
  <c r="K515" i="32"/>
  <c r="K533" i="32"/>
  <c r="K555" i="32"/>
  <c r="K679" i="32"/>
  <c r="K699" i="32"/>
  <c r="K763" i="32"/>
  <c r="K783" i="32"/>
  <c r="K803" i="32"/>
  <c r="K821" i="32"/>
  <c r="K843" i="32"/>
  <c r="K859" i="32"/>
  <c r="K877" i="32"/>
  <c r="K899" i="32"/>
  <c r="K917" i="32"/>
  <c r="K933" i="32"/>
  <c r="K955" i="32"/>
  <c r="K973" i="32"/>
  <c r="K991" i="32"/>
  <c r="K1228" i="32"/>
  <c r="K1240" i="32"/>
  <c r="K1252" i="32"/>
  <c r="K1268" i="32"/>
  <c r="K1279" i="32"/>
  <c r="K1293" i="32"/>
  <c r="K1309" i="32"/>
  <c r="K1321" i="32"/>
  <c r="K1335" i="32"/>
  <c r="K1351" i="32"/>
  <c r="K1365" i="32"/>
  <c r="K1377" i="32"/>
  <c r="K1393" i="32"/>
  <c r="K1614" i="32"/>
  <c r="K1625" i="32"/>
  <c r="K1637" i="32"/>
  <c r="K1647" i="32"/>
  <c r="K1657" i="32"/>
  <c r="K1669" i="32"/>
  <c r="K1679" i="32"/>
  <c r="K1689" i="32"/>
  <c r="K1701" i="32"/>
  <c r="K1711" i="32"/>
  <c r="K1721" i="32"/>
  <c r="K1733" i="32"/>
  <c r="K1743" i="32"/>
  <c r="K1753" i="32"/>
  <c r="K2898" i="32"/>
  <c r="K2910" i="32"/>
  <c r="K2920" i="32"/>
  <c r="K2930" i="32"/>
  <c r="K2942" i="32"/>
  <c r="K2952" i="32"/>
  <c r="K2962" i="32"/>
  <c r="K3071" i="32"/>
  <c r="K3081" i="32"/>
  <c r="K3093" i="32"/>
  <c r="K3103" i="32"/>
  <c r="K3113" i="32"/>
  <c r="K3125" i="32"/>
  <c r="K3135" i="32"/>
  <c r="K3145" i="32"/>
  <c r="K3157" i="32"/>
  <c r="K3167" i="32"/>
  <c r="K3177" i="32"/>
  <c r="K3189" i="32"/>
  <c r="K3199" i="32"/>
  <c r="K3209" i="32"/>
  <c r="K3221" i="32"/>
  <c r="K3231" i="32"/>
  <c r="K3241" i="32"/>
  <c r="K3253" i="32"/>
  <c r="K3263" i="32"/>
  <c r="K3273" i="32"/>
  <c r="K3285" i="32"/>
  <c r="K3295" i="32"/>
  <c r="K3305" i="32"/>
  <c r="K3317" i="32"/>
  <c r="K3327" i="32"/>
  <c r="K3337" i="32"/>
  <c r="K3349" i="32"/>
  <c r="K3359" i="32"/>
  <c r="K3369" i="32"/>
  <c r="K3381" i="32"/>
  <c r="K3439" i="32"/>
  <c r="K3449" i="32"/>
  <c r="K3461" i="32"/>
  <c r="K3471" i="32"/>
  <c r="K3481" i="32"/>
  <c r="K3493" i="32"/>
  <c r="K3503" i="32"/>
  <c r="K3513" i="32"/>
  <c r="K3525" i="32"/>
  <c r="K3535" i="32"/>
  <c r="K3545" i="32"/>
  <c r="K3557" i="32"/>
  <c r="K3567" i="32"/>
  <c r="K3577" i="32"/>
  <c r="K3589" i="32"/>
  <c r="K3599" i="32"/>
  <c r="K3609" i="32"/>
  <c r="K3621" i="32"/>
  <c r="K3631" i="32"/>
  <c r="K3641" i="32"/>
  <c r="K3653" i="32"/>
  <c r="K3663" i="32"/>
  <c r="K3673" i="32"/>
  <c r="K3685" i="32"/>
  <c r="K3695" i="32"/>
  <c r="K3705" i="32"/>
  <c r="K3717" i="32"/>
  <c r="K3727" i="32"/>
  <c r="K3735" i="32"/>
  <c r="K3743" i="32"/>
  <c r="K3751" i="32"/>
  <c r="K3759" i="32"/>
  <c r="K3767" i="32"/>
  <c r="K3775" i="32"/>
  <c r="K3783" i="32"/>
  <c r="K3791" i="32"/>
  <c r="K3799" i="32"/>
  <c r="K3807" i="32"/>
  <c r="K3815" i="32"/>
  <c r="K3823" i="32"/>
  <c r="K4023" i="32"/>
  <c r="K4031" i="32"/>
  <c r="K4039" i="32"/>
  <c r="K4047" i="32"/>
  <c r="K4055" i="32"/>
  <c r="K4071" i="32"/>
  <c r="K4079" i="32"/>
  <c r="K4087" i="32"/>
  <c r="K4095" i="32"/>
  <c r="K4111" i="32"/>
  <c r="K4119" i="32"/>
  <c r="K4135" i="32"/>
  <c r="K4143" i="32"/>
  <c r="K4151" i="32"/>
  <c r="K4159" i="32"/>
  <c r="K4167" i="32"/>
  <c r="K4175" i="32"/>
  <c r="K4183" i="32"/>
  <c r="K4191" i="32"/>
  <c r="K4199" i="32"/>
  <c r="K4215" i="32"/>
  <c r="K4223" i="32"/>
  <c r="K4231" i="32"/>
  <c r="K4239" i="32"/>
  <c r="K4247" i="32"/>
  <c r="K4263" i="32"/>
  <c r="K4271" i="32"/>
  <c r="K4279" i="32"/>
  <c r="K4287" i="32"/>
  <c r="K4295" i="32"/>
  <c r="K4303" i="32"/>
  <c r="K137" i="32"/>
  <c r="K163" i="32"/>
  <c r="K186" i="32"/>
  <c r="K210" i="32"/>
  <c r="K233" i="32"/>
  <c r="K252" i="32"/>
  <c r="K275" i="32"/>
  <c r="K297" i="32"/>
  <c r="K342" i="32"/>
  <c r="K380" i="32"/>
  <c r="K411" i="32"/>
  <c r="K430" i="32"/>
  <c r="K453" i="32"/>
  <c r="K472" i="32"/>
  <c r="K496" i="32"/>
  <c r="K517" i="32"/>
  <c r="K540" i="32"/>
  <c r="K559" i="32"/>
  <c r="K692" i="32"/>
  <c r="K711" i="32"/>
  <c r="K759" i="32"/>
  <c r="K782" i="32"/>
  <c r="K804" i="32"/>
  <c r="K827" i="32"/>
  <c r="K846" i="32"/>
  <c r="K869" i="32"/>
  <c r="K888" i="32"/>
  <c r="K911" i="32"/>
  <c r="K932" i="32"/>
  <c r="K956" i="32"/>
  <c r="K975" i="32"/>
  <c r="K998" i="32"/>
  <c r="K1232" i="32"/>
  <c r="K1249" i="32"/>
  <c r="K1262" i="32"/>
  <c r="K1278" i="32"/>
  <c r="K1294" i="32"/>
  <c r="K1311" i="32"/>
  <c r="K1326" i="32"/>
  <c r="K1343" i="32"/>
  <c r="K1358" i="32"/>
  <c r="K1375" i="32"/>
  <c r="K1390" i="32"/>
  <c r="K1615" i="32"/>
  <c r="K1629" i="32"/>
  <c r="K1640" i="32"/>
  <c r="K1653" i="32"/>
  <c r="K1664" i="32"/>
  <c r="K1677" i="32"/>
  <c r="K1688" i="32"/>
  <c r="K1702" i="32"/>
  <c r="K1713" i="32"/>
  <c r="K1726" i="32"/>
  <c r="K1737" i="32"/>
  <c r="K1750" i="32"/>
  <c r="K138" i="32"/>
  <c r="K165" i="32"/>
  <c r="K189" i="32"/>
  <c r="K211" i="32"/>
  <c r="K234" i="32"/>
  <c r="K253" i="32"/>
  <c r="K281" i="32"/>
  <c r="K298" i="32"/>
  <c r="K343" i="32"/>
  <c r="K381" i="32"/>
  <c r="K412" i="32"/>
  <c r="K431" i="32"/>
  <c r="K454" i="32"/>
  <c r="K476" i="32"/>
  <c r="K501" i="32"/>
  <c r="K518" i="32"/>
  <c r="K543" i="32"/>
  <c r="K560" i="32"/>
  <c r="K693" i="32"/>
  <c r="K712" i="32"/>
  <c r="K760" i="32"/>
  <c r="K784" i="32"/>
  <c r="K805" i="32"/>
  <c r="K828" i="32"/>
  <c r="K847" i="32"/>
  <c r="K870" i="32"/>
  <c r="K891" i="32"/>
  <c r="K912" i="32"/>
  <c r="K940" i="32"/>
  <c r="K959" i="32"/>
  <c r="K982" i="32"/>
  <c r="K1003" i="32"/>
  <c r="K1237" i="32"/>
  <c r="K1265" i="32"/>
  <c r="K1280" i="32"/>
  <c r="K1297" i="32"/>
  <c r="K1312" i="32"/>
  <c r="K1329" i="32"/>
  <c r="K1344" i="32"/>
  <c r="K1361" i="32"/>
  <c r="K1376" i="32"/>
  <c r="K1396" i="32"/>
  <c r="K1604" i="32"/>
  <c r="K1616" i="32"/>
  <c r="K1630" i="32"/>
  <c r="K1641" i="32"/>
  <c r="K1654" i="32"/>
  <c r="K1665" i="32"/>
  <c r="K1678" i="32"/>
  <c r="K1690" i="32"/>
  <c r="K1703" i="32"/>
  <c r="K1714" i="32"/>
  <c r="K1727" i="32"/>
  <c r="K1738" i="32"/>
  <c r="K1751" i="32"/>
  <c r="K141" i="32"/>
  <c r="K166" i="32"/>
  <c r="K195" i="32"/>
  <c r="K212" i="32"/>
  <c r="K237" i="32"/>
  <c r="K261" i="32"/>
  <c r="K282" i="32"/>
  <c r="K348" i="32"/>
  <c r="K382" i="32"/>
  <c r="K397" i="32"/>
  <c r="K415" i="32"/>
  <c r="K432" i="32"/>
  <c r="K460" i="32"/>
  <c r="K483" i="32"/>
  <c r="K502" i="32"/>
  <c r="K525" i="32"/>
  <c r="K544" i="32"/>
  <c r="K694" i="32"/>
  <c r="K768" i="32"/>
  <c r="K789" i="32"/>
  <c r="K812" i="32"/>
  <c r="K831" i="32"/>
  <c r="K854" i="32"/>
  <c r="K875" i="32"/>
  <c r="K896" i="32"/>
  <c r="K918" i="32"/>
  <c r="K941" i="32"/>
  <c r="K960" i="32"/>
  <c r="K983" i="32"/>
  <c r="K1004" i="32"/>
  <c r="K1238" i="32"/>
  <c r="K1269" i="32"/>
  <c r="K1281" i="32"/>
  <c r="K1300" i="32"/>
  <c r="K1313" i="32"/>
  <c r="K1332" i="32"/>
  <c r="K1345" i="32"/>
  <c r="K1364" i="32"/>
  <c r="K1380" i="32"/>
  <c r="K1397" i="32"/>
  <c r="K1605" i="32"/>
  <c r="K1617" i="32"/>
  <c r="K1631" i="32"/>
  <c r="K1642" i="32"/>
  <c r="K1655" i="32"/>
  <c r="K1666" i="32"/>
  <c r="K1680" i="32"/>
  <c r="K1693" i="32"/>
  <c r="K1704" i="32"/>
  <c r="K1717" i="32"/>
  <c r="K1728" i="32"/>
  <c r="K1741" i="32"/>
  <c r="K1752" i="32"/>
  <c r="K2901" i="32"/>
  <c r="K2912" i="32"/>
  <c r="K2925" i="32"/>
  <c r="K2936" i="32"/>
  <c r="K2949" i="32"/>
  <c r="K2960" i="32"/>
  <c r="K3070" i="32"/>
  <c r="K3082" i="32"/>
  <c r="K3095" i="32"/>
  <c r="K3106" i="32"/>
  <c r="K3119" i="32"/>
  <c r="K3130" i="32"/>
  <c r="K3143" i="32"/>
  <c r="K3154" i="32"/>
  <c r="K3168" i="32"/>
  <c r="K3181" i="32"/>
  <c r="K3192" i="32"/>
  <c r="K3205" i="32"/>
  <c r="K3216" i="32"/>
  <c r="K3229" i="32"/>
  <c r="K3240" i="32"/>
  <c r="K3254" i="32"/>
  <c r="K3265" i="32"/>
  <c r="K3278" i="32"/>
  <c r="K3289" i="32"/>
  <c r="K3302" i="32"/>
  <c r="K3313" i="32"/>
  <c r="K3326" i="32"/>
  <c r="K3338" i="32"/>
  <c r="K3351" i="32"/>
  <c r="K3362" i="32"/>
  <c r="K3375" i="32"/>
  <c r="K142" i="32"/>
  <c r="K169" i="32"/>
  <c r="K196" i="32"/>
  <c r="K219" i="32"/>
  <c r="K241" i="32"/>
  <c r="K262" i="32"/>
  <c r="K283" i="32"/>
  <c r="K349" i="32"/>
  <c r="K398" i="32"/>
  <c r="K416" i="32"/>
  <c r="K440" i="32"/>
  <c r="K461" i="32"/>
  <c r="K484" i="32"/>
  <c r="K503" i="32"/>
  <c r="K526" i="32"/>
  <c r="K547" i="32"/>
  <c r="K678" i="32"/>
  <c r="K700" i="32"/>
  <c r="K771" i="32"/>
  <c r="K790" i="32"/>
  <c r="K813" i="32"/>
  <c r="K832" i="32"/>
  <c r="K855" i="32"/>
  <c r="K876" i="32"/>
  <c r="K900" i="32"/>
  <c r="K919" i="32"/>
  <c r="K942" i="32"/>
  <c r="K963" i="32"/>
  <c r="K984" i="32"/>
  <c r="K1005" i="32"/>
  <c r="K1239" i="32"/>
  <c r="K1255" i="32"/>
  <c r="K1270" i="32"/>
  <c r="K1284" i="32"/>
  <c r="K1301" i="32"/>
  <c r="K1316" i="32"/>
  <c r="K1333" i="32"/>
  <c r="K1348" i="32"/>
  <c r="K1366" i="32"/>
  <c r="K1383" i="32"/>
  <c r="K1398" i="32"/>
  <c r="K1422" i="32"/>
  <c r="K1606" i="32"/>
  <c r="K1621" i="32"/>
  <c r="K1632" i="32"/>
  <c r="K1645" i="32"/>
  <c r="K1656" i="32"/>
  <c r="K1670" i="32"/>
  <c r="K1681" i="32"/>
  <c r="K1694" i="32"/>
  <c r="K1705" i="32"/>
  <c r="K1718" i="32"/>
  <c r="K1729" i="32"/>
  <c r="K1742" i="32"/>
  <c r="K147" i="32"/>
  <c r="K197" i="32"/>
  <c r="K242" i="32"/>
  <c r="K284" i="32"/>
  <c r="K307" i="32"/>
  <c r="K336" i="32"/>
  <c r="K390" i="32"/>
  <c r="K406" i="32"/>
  <c r="K448" i="32"/>
  <c r="K492" i="32"/>
  <c r="K539" i="32"/>
  <c r="K684" i="32"/>
  <c r="K791" i="32"/>
  <c r="K835" i="32"/>
  <c r="K880" i="32"/>
  <c r="K924" i="32"/>
  <c r="K966" i="32"/>
  <c r="K1008" i="32"/>
  <c r="K1225" i="32"/>
  <c r="K1304" i="32"/>
  <c r="K1341" i="32"/>
  <c r="K1373" i="32"/>
  <c r="K1624" i="32"/>
  <c r="K1649" i="32"/>
  <c r="K1673" i="32"/>
  <c r="K1697" i="32"/>
  <c r="K1722" i="32"/>
  <c r="K1746" i="32"/>
  <c r="K153" i="32"/>
  <c r="K205" i="32"/>
  <c r="K249" i="32"/>
  <c r="K291" i="32"/>
  <c r="K339" i="32"/>
  <c r="K420" i="32"/>
  <c r="K462" i="32"/>
  <c r="K504" i="32"/>
  <c r="K548" i="32"/>
  <c r="K687" i="32"/>
  <c r="K796" i="32"/>
  <c r="K838" i="32"/>
  <c r="K885" i="32"/>
  <c r="K927" i="32"/>
  <c r="K971" i="32"/>
  <c r="K1229" i="32"/>
  <c r="K1277" i="32"/>
  <c r="K1310" i="32"/>
  <c r="K1342" i="32"/>
  <c r="K1374" i="32"/>
  <c r="K1626" i="32"/>
  <c r="K1650" i="32"/>
  <c r="K1674" i="32"/>
  <c r="K1698" i="32"/>
  <c r="K1725" i="32"/>
  <c r="K1749" i="32"/>
  <c r="K2902" i="32"/>
  <c r="K2914" i="32"/>
  <c r="K2928" i="32"/>
  <c r="K2943" i="32"/>
  <c r="K2957" i="32"/>
  <c r="K2969" i="32"/>
  <c r="K3080" i="32"/>
  <c r="K3096" i="32"/>
  <c r="K3110" i="32"/>
  <c r="K3122" i="32"/>
  <c r="K3137" i="32"/>
  <c r="K3151" i="32"/>
  <c r="K3165" i="32"/>
  <c r="K3178" i="32"/>
  <c r="K3193" i="32"/>
  <c r="K3207" i="32"/>
  <c r="K3222" i="32"/>
  <c r="K3234" i="32"/>
  <c r="K3248" i="32"/>
  <c r="K3262" i="32"/>
  <c r="K3277" i="32"/>
  <c r="K3290" i="32"/>
  <c r="K3304" i="32"/>
  <c r="K3319" i="32"/>
  <c r="K3333" i="32"/>
  <c r="K3345" i="32"/>
  <c r="K3360" i="32"/>
  <c r="K3374" i="32"/>
  <c r="K3434" i="32"/>
  <c r="K3447" i="32"/>
  <c r="K3458" i="32"/>
  <c r="K3472" i="32"/>
  <c r="K3485" i="32"/>
  <c r="K3496" i="32"/>
  <c r="K3509" i="32"/>
  <c r="K3520" i="32"/>
  <c r="K3533" i="32"/>
  <c r="K3544" i="32"/>
  <c r="K3558" i="32"/>
  <c r="K3569" i="32"/>
  <c r="K3582" i="32"/>
  <c r="K3593" i="32"/>
  <c r="K3606" i="32"/>
  <c r="K3617" i="32"/>
  <c r="K3630" i="32"/>
  <c r="K3642" i="32"/>
  <c r="K3655" i="32"/>
  <c r="K3666" i="32"/>
  <c r="K3679" i="32"/>
  <c r="K3690" i="32"/>
  <c r="K3703" i="32"/>
  <c r="K3714" i="32"/>
  <c r="K3728" i="32"/>
  <c r="K3737" i="32"/>
  <c r="K3746" i="32"/>
  <c r="K3755" i="32"/>
  <c r="K3764" i="32"/>
  <c r="K3773" i="32"/>
  <c r="K3782" i="32"/>
  <c r="K3792" i="32"/>
  <c r="K3801" i="32"/>
  <c r="K3810" i="32"/>
  <c r="K3819" i="32"/>
  <c r="K4020" i="32"/>
  <c r="K4029" i="32"/>
  <c r="K4038" i="32"/>
  <c r="K4048" i="32"/>
  <c r="K4057" i="32"/>
  <c r="K4074" i="32"/>
  <c r="K4083" i="32"/>
  <c r="K154" i="32"/>
  <c r="K206" i="32"/>
  <c r="K250" i="32"/>
  <c r="K292" i="32"/>
  <c r="K350" i="32"/>
  <c r="K392" i="32"/>
  <c r="K427" i="32"/>
  <c r="K469" i="32"/>
  <c r="K511" i="32"/>
  <c r="K556" i="32"/>
  <c r="K701" i="32"/>
  <c r="K799" i="32"/>
  <c r="K844" i="32"/>
  <c r="K886" i="32"/>
  <c r="K928" i="32"/>
  <c r="K972" i="32"/>
  <c r="K1230" i="32"/>
  <c r="K1256" i="32"/>
  <c r="K1287" i="32"/>
  <c r="K1319" i="32"/>
  <c r="K1352" i="32"/>
  <c r="K1384" i="32"/>
  <c r="K1607" i="32"/>
  <c r="K1633" i="32"/>
  <c r="K1658" i="32"/>
  <c r="K1682" i="32"/>
  <c r="K1706" i="32"/>
  <c r="K1730" i="32"/>
  <c r="K2903" i="32"/>
  <c r="K2917" i="32"/>
  <c r="K2929" i="32"/>
  <c r="K170" i="32"/>
  <c r="K221" i="32"/>
  <c r="K265" i="32"/>
  <c r="K359" i="32"/>
  <c r="K429" i="32"/>
  <c r="K471" i="32"/>
  <c r="K516" i="32"/>
  <c r="K558" i="32"/>
  <c r="K709" i="32"/>
  <c r="K772" i="32"/>
  <c r="K814" i="32"/>
  <c r="K856" i="32"/>
  <c r="K901" i="32"/>
  <c r="K943" i="32"/>
  <c r="K987" i="32"/>
  <c r="K1241" i="32"/>
  <c r="K1260" i="32"/>
  <c r="K1289" i="32"/>
  <c r="K1324" i="32"/>
  <c r="K1356" i="32"/>
  <c r="K1388" i="32"/>
  <c r="K1612" i="32"/>
  <c r="K1638" i="32"/>
  <c r="K1662" i="32"/>
  <c r="K1686" i="32"/>
  <c r="K1710" i="32"/>
  <c r="K1735" i="32"/>
  <c r="K2893" i="32"/>
  <c r="K2905" i="32"/>
  <c r="K2919" i="32"/>
  <c r="K2934" i="32"/>
  <c r="K2946" i="32"/>
  <c r="K2961" i="32"/>
  <c r="K3073" i="32"/>
  <c r="K3087" i="32"/>
  <c r="K3101" i="32"/>
  <c r="K3114" i="32"/>
  <c r="K3128" i="32"/>
  <c r="K3142" i="32"/>
  <c r="K3158" i="32"/>
  <c r="K3170" i="32"/>
  <c r="K3184" i="32"/>
  <c r="K3198" i="32"/>
  <c r="K3213" i="32"/>
  <c r="K3225" i="32"/>
  <c r="K3239" i="32"/>
  <c r="K3255" i="32"/>
  <c r="K3269" i="32"/>
  <c r="K3281" i="32"/>
  <c r="K3296" i="32"/>
  <c r="K3310" i="32"/>
  <c r="K3322" i="32"/>
  <c r="K3336" i="32"/>
  <c r="K3352" i="32"/>
  <c r="K3366" i="32"/>
  <c r="K3378" i="32"/>
  <c r="K3440" i="32"/>
  <c r="K3453" i="32"/>
  <c r="K3464" i="32"/>
  <c r="K3477" i="32"/>
  <c r="K3488" i="32"/>
  <c r="K3501" i="32"/>
  <c r="K3512" i="32"/>
  <c r="K3526" i="32"/>
  <c r="K3537" i="32"/>
  <c r="K3550" i="32"/>
  <c r="K3561" i="32"/>
  <c r="K3574" i="32"/>
  <c r="K3585" i="32"/>
  <c r="K3598" i="32"/>
  <c r="K3610" i="32"/>
  <c r="K3623" i="32"/>
  <c r="K3634" i="32"/>
  <c r="K3647" i="32"/>
  <c r="K3658" i="32"/>
  <c r="K3671" i="32"/>
  <c r="K3682" i="32"/>
  <c r="K3696" i="32"/>
  <c r="K3709" i="32"/>
  <c r="K3720" i="32"/>
  <c r="K3731" i="32"/>
  <c r="K3740" i="32"/>
  <c r="K3749" i="32"/>
  <c r="K3758" i="32"/>
  <c r="K3768" i="32"/>
  <c r="K156" i="32"/>
  <c r="K251" i="32"/>
  <c r="K358" i="32"/>
  <c r="K486" i="32"/>
  <c r="K680" i="32"/>
  <c r="K824" i="32"/>
  <c r="K910" i="32"/>
  <c r="K997" i="32"/>
  <c r="K1231" i="32"/>
  <c r="K1271" i="32"/>
  <c r="K1325" i="32"/>
  <c r="K1389" i="32"/>
  <c r="K1423" i="32"/>
  <c r="K1623" i="32"/>
  <c r="K1672" i="32"/>
  <c r="K1720" i="32"/>
  <c r="K177" i="32"/>
  <c r="K266" i="32"/>
  <c r="K360" i="32"/>
  <c r="K379" i="32"/>
  <c r="K405" i="32"/>
  <c r="K491" i="32"/>
  <c r="K683" i="32"/>
  <c r="K845" i="32"/>
  <c r="K931" i="32"/>
  <c r="K1244" i="32"/>
  <c r="K1272" i="32"/>
  <c r="K1334" i="32"/>
  <c r="K1399" i="32"/>
  <c r="K1634" i="32"/>
  <c r="K1685" i="32"/>
  <c r="K1734" i="32"/>
  <c r="K180" i="32"/>
  <c r="K269" i="32"/>
  <c r="K428" i="32"/>
  <c r="K512" i="32"/>
  <c r="K704" i="32"/>
  <c r="K773" i="32"/>
  <c r="K860" i="32"/>
  <c r="K944" i="32"/>
  <c r="K1247" i="32"/>
  <c r="K1336" i="32"/>
  <c r="K1639" i="32"/>
  <c r="K1687" i="32"/>
  <c r="K1736" i="32"/>
  <c r="K2897" i="32"/>
  <c r="K2922" i="32"/>
  <c r="K2944" i="32"/>
  <c r="K2965" i="32"/>
  <c r="K3078" i="32"/>
  <c r="K3097" i="32"/>
  <c r="K3117" i="32"/>
  <c r="K3134" i="32"/>
  <c r="K3152" i="32"/>
  <c r="K3173" i="32"/>
  <c r="K3190" i="32"/>
  <c r="K3208" i="32"/>
  <c r="K3226" i="32"/>
  <c r="K3246" i="32"/>
  <c r="K3264" i="32"/>
  <c r="K3282" i="32"/>
  <c r="K3301" i="32"/>
  <c r="K3320" i="32"/>
  <c r="K3341" i="32"/>
  <c r="K3357" i="32"/>
  <c r="K3376" i="32"/>
  <c r="K3441" i="32"/>
  <c r="K3456" i="32"/>
  <c r="K3473" i="32"/>
  <c r="K3489" i="32"/>
  <c r="K3505" i="32"/>
  <c r="K3521" i="32"/>
  <c r="K3538" i="32"/>
  <c r="K3553" i="32"/>
  <c r="K3570" i="32"/>
  <c r="K185" i="32"/>
  <c r="K270" i="32"/>
  <c r="K443" i="32"/>
  <c r="K527" i="32"/>
  <c r="K710" i="32"/>
  <c r="K774" i="32"/>
  <c r="K863" i="32"/>
  <c r="K949" i="32"/>
  <c r="K1248" i="32"/>
  <c r="K1288" i="32"/>
  <c r="K1353" i="32"/>
  <c r="K1646" i="32"/>
  <c r="K1695" i="32"/>
  <c r="K1744" i="32"/>
  <c r="K2904" i="32"/>
  <c r="K2926" i="32"/>
  <c r="K2945" i="32"/>
  <c r="K2966" i="32"/>
  <c r="K3079" i="32"/>
  <c r="K3098" i="32"/>
  <c r="K3118" i="32"/>
  <c r="K3136" i="32"/>
  <c r="K3153" i="32"/>
  <c r="K3174" i="32"/>
  <c r="K3191" i="32"/>
  <c r="K3210" i="32"/>
  <c r="K3230" i="32"/>
  <c r="K3247" i="32"/>
  <c r="K3266" i="32"/>
  <c r="K3286" i="32"/>
  <c r="K3303" i="32"/>
  <c r="K3321" i="32"/>
  <c r="K3342" i="32"/>
  <c r="K3358" i="32"/>
  <c r="K3377" i="32"/>
  <c r="K3442" i="32"/>
  <c r="K3457" i="32"/>
  <c r="K3474" i="32"/>
  <c r="K3490" i="32"/>
  <c r="K3506" i="32"/>
  <c r="K3522" i="32"/>
  <c r="K3541" i="32"/>
  <c r="K3554" i="32"/>
  <c r="K3573" i="32"/>
  <c r="K3590" i="32"/>
  <c r="K3605" i="32"/>
  <c r="K3622" i="32"/>
  <c r="K3638" i="32"/>
  <c r="K3654" i="32"/>
  <c r="K3670" i="32"/>
  <c r="K3687" i="32"/>
  <c r="K3702" i="32"/>
  <c r="K3719" i="32"/>
  <c r="K3733" i="32"/>
  <c r="K3745" i="32"/>
  <c r="K3757" i="32"/>
  <c r="K3770" i="32"/>
  <c r="K3780" i="32"/>
  <c r="K3790" i="32"/>
  <c r="K3802" i="32"/>
  <c r="K3812" i="32"/>
  <c r="K3822" i="32"/>
  <c r="K4025" i="32"/>
  <c r="K4035" i="32"/>
  <c r="K4045" i="32"/>
  <c r="K4056" i="32"/>
  <c r="K4075" i="32"/>
  <c r="K4085" i="32"/>
  <c r="K4094" i="32"/>
  <c r="K4112" i="32"/>
  <c r="K4121" i="32"/>
  <c r="K4129" i="32"/>
  <c r="K4138" i="32"/>
  <c r="K4147" i="32"/>
  <c r="K4156" i="32"/>
  <c r="K4165" i="32"/>
  <c r="K4193" i="32"/>
  <c r="K4202" i="32"/>
  <c r="K4219" i="32"/>
  <c r="K4228" i="32"/>
  <c r="K4237" i="32"/>
  <c r="K4246" i="32"/>
  <c r="K4264" i="32"/>
  <c r="K4273" i="32"/>
  <c r="K4282" i="32"/>
  <c r="K209" i="32"/>
  <c r="K470" i="32"/>
  <c r="K868" i="32"/>
  <c r="K1357" i="32"/>
  <c r="K1622" i="32"/>
  <c r="K1719" i="32"/>
  <c r="K2909" i="32"/>
  <c r="K2937" i="32"/>
  <c r="K2959" i="32"/>
  <c r="K3086" i="32"/>
  <c r="K3109" i="32"/>
  <c r="K3133" i="32"/>
  <c r="K3160" i="32"/>
  <c r="K3183" i="32"/>
  <c r="K3206" i="32"/>
  <c r="K3233" i="32"/>
  <c r="K3257" i="32"/>
  <c r="K3280" i="32"/>
  <c r="K3309" i="32"/>
  <c r="K3330" i="32"/>
  <c r="K3354" i="32"/>
  <c r="K3383" i="32"/>
  <c r="K3450" i="32"/>
  <c r="K3470" i="32"/>
  <c r="K3495" i="32"/>
  <c r="K3517" i="32"/>
  <c r="K3536" i="32"/>
  <c r="K3560" i="32"/>
  <c r="K3581" i="32"/>
  <c r="K3600" i="32"/>
  <c r="K3616" i="32"/>
  <c r="K3637" i="32"/>
  <c r="K3656" i="32"/>
  <c r="K3674" i="32"/>
  <c r="K3693" i="32"/>
  <c r="K3711" i="32"/>
  <c r="K3729" i="32"/>
  <c r="K3742" i="32"/>
  <c r="K3756" i="32"/>
  <c r="K3771" i="32"/>
  <c r="K3784" i="32"/>
  <c r="K3795" i="32"/>
  <c r="K3806" i="32"/>
  <c r="K3818" i="32"/>
  <c r="K4022" i="32"/>
  <c r="K4034" i="32"/>
  <c r="K4046" i="32"/>
  <c r="K4059" i="32"/>
  <c r="K4067" i="32"/>
  <c r="K4078" i="32"/>
  <c r="K4090" i="32"/>
  <c r="K4100" i="32"/>
  <c r="K4108" i="32"/>
  <c r="K4118" i="32"/>
  <c r="K4139" i="32"/>
  <c r="K4149" i="32"/>
  <c r="K4160" i="32"/>
  <c r="K4179" i="32"/>
  <c r="K4217" i="32"/>
  <c r="K4227" i="32"/>
  <c r="K4238" i="32"/>
  <c r="K4267" i="32"/>
  <c r="K4288" i="32"/>
  <c r="K4297" i="32"/>
  <c r="K4306" i="32"/>
  <c r="K4314" i="32"/>
  <c r="K4322" i="32"/>
  <c r="K4330" i="32"/>
  <c r="K4338" i="32"/>
  <c r="K4346" i="32"/>
  <c r="K4490" i="32"/>
  <c r="K4498" i="32"/>
  <c r="K4506" i="32"/>
  <c r="K4530" i="32"/>
  <c r="K4538" i="32"/>
  <c r="K4874" i="32"/>
  <c r="K4882" i="32"/>
  <c r="K4890" i="32"/>
  <c r="K4898" i="32"/>
  <c r="K4906" i="32"/>
  <c r="K4914" i="32"/>
  <c r="K4922" i="32"/>
  <c r="K4930" i="32"/>
  <c r="K4938" i="32"/>
  <c r="K4946" i="32"/>
  <c r="K4954" i="32"/>
  <c r="K4962" i="32"/>
  <c r="K4970" i="32"/>
  <c r="K4978" i="32"/>
  <c r="K4986" i="32"/>
  <c r="K4994" i="32"/>
  <c r="K5002" i="32"/>
  <c r="K5010" i="32"/>
  <c r="K5018" i="32"/>
  <c r="K5026" i="32"/>
  <c r="K5034" i="32"/>
  <c r="K5042" i="32"/>
  <c r="K5050" i="32"/>
  <c r="K5058" i="32"/>
  <c r="K5066" i="32"/>
  <c r="K5074" i="32"/>
  <c r="K5082" i="32"/>
  <c r="K5090" i="32"/>
  <c r="K5098" i="32"/>
  <c r="K5106" i="32"/>
  <c r="K222" i="32"/>
  <c r="K485" i="32"/>
  <c r="K887" i="32"/>
  <c r="K1257" i="32"/>
  <c r="K1367" i="32"/>
  <c r="K1648" i="32"/>
  <c r="K1745" i="32"/>
  <c r="K2911" i="32"/>
  <c r="K2938" i="32"/>
  <c r="K2967" i="32"/>
  <c r="K3088" i="32"/>
  <c r="K3111" i="32"/>
  <c r="K3138" i="32"/>
  <c r="K3161" i="32"/>
  <c r="K3185" i="32"/>
  <c r="K3214" i="32"/>
  <c r="K3237" i="32"/>
  <c r="K3258" i="32"/>
  <c r="K3287" i="32"/>
  <c r="K3311" i="32"/>
  <c r="K3334" i="32"/>
  <c r="K3361" i="32"/>
  <c r="K3384" i="32"/>
  <c r="K3454" i="32"/>
  <c r="K3478" i="32"/>
  <c r="K3497" i="32"/>
  <c r="K3518" i="32"/>
  <c r="K3542" i="32"/>
  <c r="K3562" i="32"/>
  <c r="K3583" i="32"/>
  <c r="K3601" i="32"/>
  <c r="K3618" i="32"/>
  <c r="K3639" i="32"/>
  <c r="K3657" i="32"/>
  <c r="K3677" i="32"/>
  <c r="K3694" i="32"/>
  <c r="K3712" i="32"/>
  <c r="K3730" i="32"/>
  <c r="K3744" i="32"/>
  <c r="K3760" i="32"/>
  <c r="K3772" i="32"/>
  <c r="K3785" i="32"/>
  <c r="K3796" i="32"/>
  <c r="K3808" i="32"/>
  <c r="K3820" i="32"/>
  <c r="K4024" i="32"/>
  <c r="K4036" i="32"/>
  <c r="K4049" i="32"/>
  <c r="K4060" i="32"/>
  <c r="K4068" i="32"/>
  <c r="K4080" i="32"/>
  <c r="K4091" i="32"/>
  <c r="K4101" i="32"/>
  <c r="K4109" i="32"/>
  <c r="K4120" i="32"/>
  <c r="K4130" i="32"/>
  <c r="K4140" i="32"/>
  <c r="K4150" i="32"/>
  <c r="K4161" i="32"/>
  <c r="K4180" i="32"/>
  <c r="K4189" i="32"/>
  <c r="K4200" i="32"/>
  <c r="K4218" i="32"/>
  <c r="K4229" i="32"/>
  <c r="K4240" i="32"/>
  <c r="K4250" i="32"/>
  <c r="K4268" i="32"/>
  <c r="K4278" i="32"/>
  <c r="K4289" i="32"/>
  <c r="K4298" i="32"/>
  <c r="K4307" i="32"/>
  <c r="K4315" i="32"/>
  <c r="K4323" i="32"/>
  <c r="K4331" i="32"/>
  <c r="K4339" i="32"/>
  <c r="K4491" i="32"/>
  <c r="K4499" i="32"/>
  <c r="K4507" i="32"/>
  <c r="K4531" i="32"/>
  <c r="K4539" i="32"/>
  <c r="K4875" i="32"/>
  <c r="K4883" i="32"/>
  <c r="K4891" i="32"/>
  <c r="K4899" i="32"/>
  <c r="K4907" i="32"/>
  <c r="K4915" i="32"/>
  <c r="K4923" i="32"/>
  <c r="K4931" i="32"/>
  <c r="K4939" i="32"/>
  <c r="K4947" i="32"/>
  <c r="K4955" i="32"/>
  <c r="K4963" i="32"/>
  <c r="K4971" i="32"/>
  <c r="K4979" i="32"/>
  <c r="K4987" i="32"/>
  <c r="K4995" i="32"/>
  <c r="K5003" i="32"/>
  <c r="K5011" i="32"/>
  <c r="K5019" i="32"/>
  <c r="K5027" i="32"/>
  <c r="K5035" i="32"/>
  <c r="K5043" i="32"/>
  <c r="K5051" i="32"/>
  <c r="K5059" i="32"/>
  <c r="K5067" i="32"/>
  <c r="K5075" i="32"/>
  <c r="K5083" i="32"/>
  <c r="K5091" i="32"/>
  <c r="K5099" i="32"/>
  <c r="K5107" i="32"/>
  <c r="K5485" i="32"/>
  <c r="K5493" i="32"/>
  <c r="K5501" i="32"/>
  <c r="K5509" i="32"/>
  <c r="K5517" i="32"/>
  <c r="K5525" i="32"/>
  <c r="K5533" i="32"/>
  <c r="K5541" i="32"/>
  <c r="K5549" i="32"/>
  <c r="K5557" i="32"/>
  <c r="K5565" i="32"/>
  <c r="K5573" i="32"/>
  <c r="K5581" i="32"/>
  <c r="K5589" i="32"/>
  <c r="K5597" i="32"/>
  <c r="K5605" i="32"/>
  <c r="K5613" i="32"/>
  <c r="K5621" i="32"/>
  <c r="K5629" i="32"/>
  <c r="K5637" i="32"/>
  <c r="K5645" i="32"/>
  <c r="K5653" i="32"/>
  <c r="K5661" i="32"/>
  <c r="K5669" i="32"/>
  <c r="K5677" i="32"/>
  <c r="K5685" i="32"/>
  <c r="K5693" i="32"/>
  <c r="K5701" i="32"/>
  <c r="K5709" i="32"/>
  <c r="K5717" i="32"/>
  <c r="K5725" i="32"/>
  <c r="K5733" i="32"/>
  <c r="K5741" i="32"/>
  <c r="K5749" i="32"/>
  <c r="K5757" i="32"/>
  <c r="K5765" i="32"/>
  <c r="K5773" i="32"/>
  <c r="K5781" i="32"/>
  <c r="K5789" i="32"/>
  <c r="K5797" i="32"/>
  <c r="K5805" i="32"/>
  <c r="K5813" i="32"/>
  <c r="K5821" i="32"/>
  <c r="K5829" i="32"/>
  <c r="K5877" i="32"/>
  <c r="K5885" i="32"/>
  <c r="K5893" i="32"/>
  <c r="K5901" i="32"/>
  <c r="K5909" i="32"/>
  <c r="K5917" i="32"/>
  <c r="K5925" i="32"/>
  <c r="K5933" i="32"/>
  <c r="K5941" i="32"/>
  <c r="K5949" i="32"/>
  <c r="K5957" i="32"/>
  <c r="K5965" i="32"/>
  <c r="K5973" i="32"/>
  <c r="K5981" i="32"/>
  <c r="K5989" i="32"/>
  <c r="K227" i="32"/>
  <c r="K528" i="32"/>
  <c r="K902" i="32"/>
  <c r="K1261" i="32"/>
  <c r="K1368" i="32"/>
  <c r="K1661" i="32"/>
  <c r="K2913" i="32"/>
  <c r="K2941" i="32"/>
  <c r="K2968" i="32"/>
  <c r="K3089" i="32"/>
  <c r="K3112" i="32"/>
  <c r="K3141" i="32"/>
  <c r="K3162" i="32"/>
  <c r="K3186" i="32"/>
  <c r="K3215" i="32"/>
  <c r="K3238" i="32"/>
  <c r="K3261" i="32"/>
  <c r="K3288" i="32"/>
  <c r="K3312" i="32"/>
  <c r="K3335" i="32"/>
  <c r="K3365" i="32"/>
  <c r="K3385" i="32"/>
  <c r="K3455" i="32"/>
  <c r="K3479" i="32"/>
  <c r="K3498" i="32"/>
  <c r="K3519" i="32"/>
  <c r="K3543" i="32"/>
  <c r="K3565" i="32"/>
  <c r="K3584" i="32"/>
  <c r="K3602" i="32"/>
  <c r="K3624" i="32"/>
  <c r="K3640" i="32"/>
  <c r="K3661" i="32"/>
  <c r="K3678" i="32"/>
  <c r="K3697" i="32"/>
  <c r="K3713" i="32"/>
  <c r="K3732" i="32"/>
  <c r="K3747" i="32"/>
  <c r="K3761" i="32"/>
  <c r="K3774" i="32"/>
  <c r="K3786" i="32"/>
  <c r="K3797" i="32"/>
  <c r="K3809" i="32"/>
  <c r="K3821" i="32"/>
  <c r="K4026" i="32"/>
  <c r="K4037" i="32"/>
  <c r="K4050" i="32"/>
  <c r="K4069" i="32"/>
  <c r="K4081" i="32"/>
  <c r="K4092" i="32"/>
  <c r="K4102" i="32"/>
  <c r="K4110" i="32"/>
  <c r="K4122" i="32"/>
  <c r="K4131" i="32"/>
  <c r="K4141" i="32"/>
  <c r="K4152" i="32"/>
  <c r="K4162" i="32"/>
  <c r="K4172" i="32"/>
  <c r="K4181" i="32"/>
  <c r="K4201" i="32"/>
  <c r="K4220" i="32"/>
  <c r="K4230" i="32"/>
  <c r="K4241" i="32"/>
  <c r="K4251" i="32"/>
  <c r="K4269" i="32"/>
  <c r="K4290" i="32"/>
  <c r="K4299" i="32"/>
  <c r="K4308" i="32"/>
  <c r="K4316" i="32"/>
  <c r="K4324" i="32"/>
  <c r="K4332" i="32"/>
  <c r="K4340" i="32"/>
  <c r="K4348" i="32"/>
  <c r="K4492" i="32"/>
  <c r="K4500" i="32"/>
  <c r="K4508" i="32"/>
  <c r="K4532" i="32"/>
  <c r="K4540" i="32"/>
  <c r="K4876" i="32"/>
  <c r="K4884" i="32"/>
  <c r="K4892" i="32"/>
  <c r="K4900" i="32"/>
  <c r="K4908" i="32"/>
  <c r="K4916" i="32"/>
  <c r="K4924" i="32"/>
  <c r="K4932" i="32"/>
  <c r="K4940" i="32"/>
  <c r="K4948" i="32"/>
  <c r="K4956" i="32"/>
  <c r="K4964" i="32"/>
  <c r="K4972" i="32"/>
  <c r="K4980" i="32"/>
  <c r="K4988" i="32"/>
  <c r="K4996" i="32"/>
  <c r="K5004" i="32"/>
  <c r="K5012" i="32"/>
  <c r="K5020" i="32"/>
  <c r="K5028" i="32"/>
  <c r="K5036" i="32"/>
  <c r="K5044" i="32"/>
  <c r="K5052" i="32"/>
  <c r="K5060" i="32"/>
  <c r="K5068" i="32"/>
  <c r="K5076" i="32"/>
  <c r="K5084" i="32"/>
  <c r="K5092" i="32"/>
  <c r="K5100" i="32"/>
  <c r="K5108" i="32"/>
  <c r="K5446" i="32"/>
  <c r="K5486" i="32"/>
  <c r="K5494" i="32"/>
  <c r="K5502" i="32"/>
  <c r="K5510" i="32"/>
  <c r="K5518" i="32"/>
  <c r="K5526" i="32"/>
  <c r="K5534" i="32"/>
  <c r="K5542" i="32"/>
  <c r="K5550" i="32"/>
  <c r="K5558" i="32"/>
  <c r="K5566" i="32"/>
  <c r="K5574" i="32"/>
  <c r="K5582" i="32"/>
  <c r="K5590" i="32"/>
  <c r="K5598" i="32"/>
  <c r="K5606" i="32"/>
  <c r="K5614" i="32"/>
  <c r="K5622" i="32"/>
  <c r="K5630" i="32"/>
  <c r="K5638" i="32"/>
  <c r="K5646" i="32"/>
  <c r="K5654" i="32"/>
  <c r="K5662" i="32"/>
  <c r="K5670" i="32"/>
  <c r="K5678" i="32"/>
  <c r="K5686" i="32"/>
  <c r="K5694" i="32"/>
  <c r="K5702" i="32"/>
  <c r="K5710" i="32"/>
  <c r="K5718" i="32"/>
  <c r="K5726" i="32"/>
  <c r="K5734" i="32"/>
  <c r="K5742" i="32"/>
  <c r="K5750" i="32"/>
  <c r="K5758" i="32"/>
  <c r="K5766" i="32"/>
  <c r="K5774" i="32"/>
  <c r="K5782" i="32"/>
  <c r="K5790" i="32"/>
  <c r="K5798" i="32"/>
  <c r="K5806" i="32"/>
  <c r="K5814" i="32"/>
  <c r="K5822" i="32"/>
  <c r="K5830" i="32"/>
  <c r="K5878" i="32"/>
  <c r="K5886" i="32"/>
  <c r="K5894" i="32"/>
  <c r="K5902" i="32"/>
  <c r="K5910" i="32"/>
  <c r="K5918" i="32"/>
  <c r="K5926" i="32"/>
  <c r="K5934" i="32"/>
  <c r="K5942" i="32"/>
  <c r="K5950" i="32"/>
  <c r="K5958" i="32"/>
  <c r="K5966" i="32"/>
  <c r="K5974" i="32"/>
  <c r="K5982" i="32"/>
  <c r="K5990" i="32"/>
  <c r="K6006" i="32"/>
  <c r="K6014" i="32"/>
  <c r="K228" i="32"/>
  <c r="K534" i="32"/>
  <c r="K907" i="32"/>
  <c r="K1385" i="32"/>
  <c r="K1663" i="32"/>
  <c r="K2918" i="32"/>
  <c r="K2950" i="32"/>
  <c r="K2970" i="32"/>
  <c r="K3069" i="32"/>
  <c r="K3090" i="32"/>
  <c r="K3120" i="32"/>
  <c r="K3144" i="32"/>
  <c r="K3166" i="32"/>
  <c r="K3194" i="32"/>
  <c r="K3217" i="32"/>
  <c r="K3242" i="32"/>
  <c r="K3270" i="32"/>
  <c r="K3293" i="32"/>
  <c r="K3314" i="32"/>
  <c r="K3343" i="32"/>
  <c r="K3367" i="32"/>
  <c r="K3437" i="32"/>
  <c r="K3462" i="32"/>
  <c r="K3480" i="32"/>
  <c r="K3502" i="32"/>
  <c r="K3527" i="32"/>
  <c r="K3546" i="32"/>
  <c r="K3566" i="32"/>
  <c r="K3586" i="32"/>
  <c r="K3607" i="32"/>
  <c r="K3625" i="32"/>
  <c r="K3645" i="32"/>
  <c r="K3662" i="32"/>
  <c r="K3680" i="32"/>
  <c r="K3698" i="32"/>
  <c r="K3718" i="32"/>
  <c r="K3734" i="32"/>
  <c r="K3748" i="32"/>
  <c r="K3762" i="32"/>
  <c r="K3776" i="32"/>
  <c r="K3787" i="32"/>
  <c r="K3798" i="32"/>
  <c r="K3811" i="32"/>
  <c r="K3824" i="32"/>
  <c r="K4027" i="32"/>
  <c r="K4051" i="32"/>
  <c r="K4062" i="32"/>
  <c r="K4070" i="32"/>
  <c r="K4082" i="32"/>
  <c r="K4093" i="32"/>
  <c r="K4113" i="32"/>
  <c r="K4123" i="32"/>
  <c r="K4132" i="32"/>
  <c r="K4142" i="32"/>
  <c r="K4153" i="32"/>
  <c r="K4163" i="32"/>
  <c r="K4192" i="32"/>
  <c r="K4221" i="32"/>
  <c r="K4232" i="32"/>
  <c r="K4242" i="32"/>
  <c r="K4252" i="32"/>
  <c r="K4270" i="32"/>
  <c r="K4281" i="32"/>
  <c r="K4291" i="32"/>
  <c r="K4300" i="32"/>
  <c r="K4309" i="32"/>
  <c r="K4317" i="32"/>
  <c r="K4325" i="32"/>
  <c r="K4333" i="32"/>
  <c r="K4341" i="32"/>
  <c r="K4349" i="32"/>
  <c r="K4493" i="32"/>
  <c r="K4501" i="32"/>
  <c r="K4509" i="32"/>
  <c r="K4533" i="32"/>
  <c r="K4541" i="32"/>
  <c r="K4877" i="32"/>
  <c r="K4885" i="32"/>
  <c r="K4893" i="32"/>
  <c r="K4901" i="32"/>
  <c r="K4909" i="32"/>
  <c r="K4917" i="32"/>
  <c r="K4925" i="32"/>
  <c r="K4933" i="32"/>
  <c r="K4941" i="32"/>
  <c r="K4949" i="32"/>
  <c r="K4957" i="32"/>
  <c r="K4965" i="32"/>
  <c r="K4973" i="32"/>
  <c r="K4981" i="32"/>
  <c r="K4989" i="32"/>
  <c r="K4997" i="32"/>
  <c r="K5005" i="32"/>
  <c r="K5013" i="32"/>
  <c r="K5021" i="32"/>
  <c r="K5029" i="32"/>
  <c r="K5037" i="32"/>
  <c r="K5045" i="32"/>
  <c r="K5053" i="32"/>
  <c r="K5061" i="32"/>
  <c r="K5069" i="32"/>
  <c r="K5077" i="32"/>
  <c r="K5085" i="32"/>
  <c r="K5093" i="32"/>
  <c r="K5101" i="32"/>
  <c r="K5109" i="32"/>
  <c r="K5455" i="32"/>
  <c r="K5463" i="32"/>
  <c r="K5471" i="32"/>
  <c r="K5487" i="32"/>
  <c r="K5495" i="32"/>
  <c r="K5503" i="32"/>
  <c r="K5511" i="32"/>
  <c r="K5519" i="32"/>
  <c r="K5527" i="32"/>
  <c r="K5535" i="32"/>
  <c r="K5543" i="32"/>
  <c r="K5551" i="32"/>
  <c r="K5559" i="32"/>
  <c r="K5567" i="32"/>
  <c r="K5575" i="32"/>
  <c r="K5583" i="32"/>
  <c r="K5591" i="32"/>
  <c r="K5599" i="32"/>
  <c r="K5607" i="32"/>
  <c r="K5615" i="32"/>
  <c r="K5623" i="32"/>
  <c r="K5631" i="32"/>
  <c r="K5639" i="32"/>
  <c r="K5647" i="32"/>
  <c r="K5655" i="32"/>
  <c r="K5663" i="32"/>
  <c r="K5671" i="32"/>
  <c r="K5679" i="32"/>
  <c r="K5687" i="32"/>
  <c r="K5695" i="32"/>
  <c r="K5703" i="32"/>
  <c r="K5711" i="32"/>
  <c r="K5719" i="32"/>
  <c r="K5727" i="32"/>
  <c r="K5735" i="32"/>
  <c r="K5743" i="32"/>
  <c r="K5751" i="32"/>
  <c r="K5759" i="32"/>
  <c r="K5767" i="32"/>
  <c r="K5775" i="32"/>
  <c r="K5783" i="32"/>
  <c r="K5791" i="32"/>
  <c r="K5799" i="32"/>
  <c r="K5807" i="32"/>
  <c r="K5815" i="32"/>
  <c r="K5823" i="32"/>
  <c r="K5831" i="32"/>
  <c r="K5879" i="32"/>
  <c r="K5887" i="32"/>
  <c r="K5895" i="32"/>
  <c r="K5903" i="32"/>
  <c r="K5911" i="32"/>
  <c r="K5919" i="32"/>
  <c r="K5927" i="32"/>
  <c r="K5935" i="32"/>
  <c r="K5943" i="32"/>
  <c r="K5951" i="32"/>
  <c r="K5959" i="32"/>
  <c r="K5967" i="32"/>
  <c r="K5975" i="32"/>
  <c r="K5983" i="32"/>
  <c r="K5991" i="32"/>
  <c r="K5999" i="32"/>
  <c r="K6007" i="32"/>
  <c r="K293" i="32"/>
  <c r="K952" i="32"/>
  <c r="K1303" i="32"/>
  <c r="K1709" i="32"/>
  <c r="K2921" i="32"/>
  <c r="K3074" i="32"/>
  <c r="K3126" i="32"/>
  <c r="K3175" i="32"/>
  <c r="K3223" i="32"/>
  <c r="K3272" i="32"/>
  <c r="K3325" i="32"/>
  <c r="K3370" i="32"/>
  <c r="K3465" i="32"/>
  <c r="K3510" i="32"/>
  <c r="K3551" i="32"/>
  <c r="K3592" i="32"/>
  <c r="K3629" i="32"/>
  <c r="K3665" i="32"/>
  <c r="K3704" i="32"/>
  <c r="K3738" i="32"/>
  <c r="K3765" i="32"/>
  <c r="K3789" i="32"/>
  <c r="K3814" i="32"/>
  <c r="K4030" i="32"/>
  <c r="K4052" i="32"/>
  <c r="K4066" i="32"/>
  <c r="K4089" i="32"/>
  <c r="K4106" i="32"/>
  <c r="K4145" i="32"/>
  <c r="K4166" i="32"/>
  <c r="K4234" i="32"/>
  <c r="K4294" i="32"/>
  <c r="K4312" i="32"/>
  <c r="K4328" i="32"/>
  <c r="K4344" i="32"/>
  <c r="K4495" i="32"/>
  <c r="K4511" i="32"/>
  <c r="K4543" i="32"/>
  <c r="K4887" i="32"/>
  <c r="K4903" i="32"/>
  <c r="K4919" i="32"/>
  <c r="K4935" i="32"/>
  <c r="K4951" i="32"/>
  <c r="K4967" i="32"/>
  <c r="K4983" i="32"/>
  <c r="K4999" i="32"/>
  <c r="K5015" i="32"/>
  <c r="K5031" i="32"/>
  <c r="K5047" i="32"/>
  <c r="K5063" i="32"/>
  <c r="K5079" i="32"/>
  <c r="K5095" i="32"/>
  <c r="K5488" i="32"/>
  <c r="K5499" i="32"/>
  <c r="K5513" i="32"/>
  <c r="K5524" i="32"/>
  <c r="K5538" i="32"/>
  <c r="K5552" i="32"/>
  <c r="K5563" i="32"/>
  <c r="K5577" i="32"/>
  <c r="K5588" i="32"/>
  <c r="K5602" i="32"/>
  <c r="K5616" i="32"/>
  <c r="K5627" i="32"/>
  <c r="K5641" i="32"/>
  <c r="K5652" i="32"/>
  <c r="K5666" i="32"/>
  <c r="K5680" i="32"/>
  <c r="K5691" i="32"/>
  <c r="K5705" i="32"/>
  <c r="K5716" i="32"/>
  <c r="K5730" i="32"/>
  <c r="K5744" i="32"/>
  <c r="K5755" i="32"/>
  <c r="K5769" i="32"/>
  <c r="K5780" i="32"/>
  <c r="K5794" i="32"/>
  <c r="K5808" i="32"/>
  <c r="K5819" i="32"/>
  <c r="K5833" i="32"/>
  <c r="K5884" i="32"/>
  <c r="K5898" i="32"/>
  <c r="K5923" i="32"/>
  <c r="K5937" i="32"/>
  <c r="K5948" i="32"/>
  <c r="K5962" i="32"/>
  <c r="K5976" i="32"/>
  <c r="K5987" i="32"/>
  <c r="K6009" i="32"/>
  <c r="K6026" i="32"/>
  <c r="K6034" i="32"/>
  <c r="K6042" i="32"/>
  <c r="K6050" i="32"/>
  <c r="K6058" i="32"/>
  <c r="K6066" i="32"/>
  <c r="K6074" i="32"/>
  <c r="K6082" i="32"/>
  <c r="K6090" i="32"/>
  <c r="K6098" i="32"/>
  <c r="K6106" i="32"/>
  <c r="K6114" i="32"/>
  <c r="K6122" i="32"/>
  <c r="K6130" i="32"/>
  <c r="K6138" i="32"/>
  <c r="K6146" i="32"/>
  <c r="K6154" i="32"/>
  <c r="K6162" i="32"/>
  <c r="K6170" i="32"/>
  <c r="K6178" i="32"/>
  <c r="K6186" i="32"/>
  <c r="K6194" i="32"/>
  <c r="K6202" i="32"/>
  <c r="K6210" i="32"/>
  <c r="K6218" i="32"/>
  <c r="K6226" i="32"/>
  <c r="K6234" i="32"/>
  <c r="K6242" i="32"/>
  <c r="K6250" i="32"/>
  <c r="K6258" i="32"/>
  <c r="K6266" i="32"/>
  <c r="K6274" i="32"/>
  <c r="K6282" i="32"/>
  <c r="K6394" i="32"/>
  <c r="K6402" i="32"/>
  <c r="K6410" i="32"/>
  <c r="K6418" i="32"/>
  <c r="K6426" i="32"/>
  <c r="K6434" i="32"/>
  <c r="K6442" i="32"/>
  <c r="K6450" i="32"/>
  <c r="K6458" i="32"/>
  <c r="K2927" i="32"/>
  <c r="K3127" i="32"/>
  <c r="K3224" i="32"/>
  <c r="K3328" i="32"/>
  <c r="K3466" i="32"/>
  <c r="K3552" i="32"/>
  <c r="K3632" i="32"/>
  <c r="K3706" i="32"/>
  <c r="K3766" i="32"/>
  <c r="K3816" i="32"/>
  <c r="K4032" i="32"/>
  <c r="K4072" i="32"/>
  <c r="K4107" i="32"/>
  <c r="K4168" i="32"/>
  <c r="K4214" i="32"/>
  <c r="K4235" i="32"/>
  <c r="K4313" i="32"/>
  <c r="K4345" i="32"/>
  <c r="K4512" i="32"/>
  <c r="K4904" i="32"/>
  <c r="K4936" i="32"/>
  <c r="K4968" i="32"/>
  <c r="K5000" i="32"/>
  <c r="K5032" i="32"/>
  <c r="K5064" i="32"/>
  <c r="K5096" i="32"/>
  <c r="K5460" i="32"/>
  <c r="K5500" i="32"/>
  <c r="K5528" i="32"/>
  <c r="K5553" i="32"/>
  <c r="K5578" i="32"/>
  <c r="K5603" i="32"/>
  <c r="K5628" i="32"/>
  <c r="K5656" i="32"/>
  <c r="K5681" i="32"/>
  <c r="K5706" i="32"/>
  <c r="K5731" i="32"/>
  <c r="K5756" i="32"/>
  <c r="K5784" i="32"/>
  <c r="K5809" i="32"/>
  <c r="K5834" i="32"/>
  <c r="K5888" i="32"/>
  <c r="K5924" i="32"/>
  <c r="K5952" i="32"/>
  <c r="K5977" i="32"/>
  <c r="K6000" i="32"/>
  <c r="K6019" i="32"/>
  <c r="K6035" i="32"/>
  <c r="K6051" i="32"/>
  <c r="K6067" i="32"/>
  <c r="K6083" i="32"/>
  <c r="K6099" i="32"/>
  <c r="K6115" i="32"/>
  <c r="K6131" i="32"/>
  <c r="K6147" i="32"/>
  <c r="K6163" i="32"/>
  <c r="K6179" i="32"/>
  <c r="K6195" i="32"/>
  <c r="K6203" i="32"/>
  <c r="K6227" i="32"/>
  <c r="K6235" i="32"/>
  <c r="K6251" i="32"/>
  <c r="K6267" i="32"/>
  <c r="K6283" i="32"/>
  <c r="K6403" i="32"/>
  <c r="K6419" i="32"/>
  <c r="K6435" i="32"/>
  <c r="K6451" i="32"/>
  <c r="K444" i="32"/>
  <c r="K2933" i="32"/>
  <c r="K3129" i="32"/>
  <c r="K3232" i="32"/>
  <c r="K3329" i="32"/>
  <c r="K3469" i="32"/>
  <c r="K3559" i="32"/>
  <c r="K3633" i="32"/>
  <c r="K3710" i="32"/>
  <c r="K3769" i="32"/>
  <c r="K3817" i="32"/>
  <c r="K4054" i="32"/>
  <c r="K4097" i="32"/>
  <c r="K4148" i="32"/>
  <c r="K4195" i="32"/>
  <c r="K4236" i="32"/>
  <c r="K4318" i="32"/>
  <c r="K4497" i="32"/>
  <c r="K4905" i="32"/>
  <c r="K4937" i="32"/>
  <c r="K4969" i="32"/>
  <c r="K5001" i="32"/>
  <c r="K5033" i="32"/>
  <c r="K5065" i="32"/>
  <c r="K5097" i="32"/>
  <c r="K5490" i="32"/>
  <c r="K5515" i="32"/>
  <c r="K5540" i="32"/>
  <c r="K5568" i="32"/>
  <c r="K5593" i="32"/>
  <c r="K5618" i="32"/>
  <c r="K5643" i="32"/>
  <c r="K5668" i="32"/>
  <c r="K5696" i="32"/>
  <c r="K5721" i="32"/>
  <c r="K5746" i="32"/>
  <c r="K5771" i="32"/>
  <c r="K5796" i="32"/>
  <c r="K5824" i="32"/>
  <c r="K5875" i="32"/>
  <c r="K5900" i="32"/>
  <c r="K5928" i="32"/>
  <c r="K5953" i="32"/>
  <c r="K5978" i="32"/>
  <c r="K6001" i="32"/>
  <c r="K6020" i="32"/>
  <c r="K6036" i="32"/>
  <c r="K6052" i="32"/>
  <c r="K6068" i="32"/>
  <c r="K6084" i="32"/>
  <c r="K6108" i="32"/>
  <c r="K6124" i="32"/>
  <c r="K6140" i="32"/>
  <c r="K6156" i="32"/>
  <c r="K6172" i="32"/>
  <c r="K6188" i="32"/>
  <c r="K6204" i="32"/>
  <c r="K6220" i="32"/>
  <c r="K6236" i="32"/>
  <c r="K6252" i="32"/>
  <c r="K6268" i="32"/>
  <c r="K6396" i="32"/>
  <c r="K6412" i="32"/>
  <c r="K6428" i="32"/>
  <c r="K6444" i="32"/>
  <c r="K800" i="32"/>
  <c r="K2953" i="32"/>
  <c r="K3150" i="32"/>
  <c r="K3250" i="32"/>
  <c r="K3350" i="32"/>
  <c r="K3487" i="32"/>
  <c r="K3576" i="32"/>
  <c r="K3649" i="32"/>
  <c r="K3725" i="32"/>
  <c r="K3779" i="32"/>
  <c r="K4042" i="32"/>
  <c r="K4117" i="32"/>
  <c r="K4157" i="32"/>
  <c r="K4225" i="32"/>
  <c r="K4305" i="32"/>
  <c r="K4337" i="32"/>
  <c r="K4504" i="32"/>
  <c r="K4880" i="32"/>
  <c r="K4912" i="32"/>
  <c r="K4944" i="32"/>
  <c r="K4976" i="32"/>
  <c r="K4992" i="32"/>
  <c r="K5040" i="32"/>
  <c r="K5072" i="32"/>
  <c r="K5104" i="32"/>
  <c r="K5482" i="32"/>
  <c r="K5507" i="32"/>
  <c r="K5546" i="32"/>
  <c r="K5560" i="32"/>
  <c r="K5585" i="32"/>
  <c r="K5610" i="32"/>
  <c r="K5635" i="32"/>
  <c r="K5674" i="32"/>
  <c r="K5688" i="32"/>
  <c r="K5713" i="32"/>
  <c r="K5738" i="32"/>
  <c r="K5763" i="32"/>
  <c r="K5788" i="32"/>
  <c r="K5816" i="32"/>
  <c r="K5881" i="32"/>
  <c r="K5906" i="32"/>
  <c r="K5920" i="32"/>
  <c r="K5945" i="32"/>
  <c r="K5970" i="32"/>
  <c r="K6031" i="32"/>
  <c r="K6047" i="32"/>
  <c r="K6063" i="32"/>
  <c r="K6071" i="32"/>
  <c r="K6087" i="32"/>
  <c r="K6111" i="32"/>
  <c r="K6127" i="32"/>
  <c r="K6135" i="32"/>
  <c r="K6151" i="32"/>
  <c r="K6175" i="32"/>
  <c r="K6191" i="32"/>
  <c r="K6207" i="32"/>
  <c r="K6223" i="32"/>
  <c r="K6239" i="32"/>
  <c r="K6255" i="32"/>
  <c r="K6271" i="32"/>
  <c r="K6399" i="32"/>
  <c r="K6415" i="32"/>
  <c r="K6431" i="32"/>
  <c r="K6447" i="32"/>
  <c r="K125" i="32"/>
  <c r="K1292" i="32"/>
  <c r="K2896" i="32"/>
  <c r="K2954" i="32"/>
  <c r="K3159" i="32"/>
  <c r="K3256" i="32"/>
  <c r="K3353" i="32"/>
  <c r="K3494" i="32"/>
  <c r="K3578" i="32"/>
  <c r="K3650" i="32"/>
  <c r="K3726" i="32"/>
  <c r="K4021" i="32"/>
  <c r="K4104" i="32"/>
  <c r="K974" i="32"/>
  <c r="K1320" i="32"/>
  <c r="K1712" i="32"/>
  <c r="K3077" i="32"/>
  <c r="K3176" i="32"/>
  <c r="K3274" i="32"/>
  <c r="K3373" i="32"/>
  <c r="K3511" i="32"/>
  <c r="K3594" i="32"/>
  <c r="K3669" i="32"/>
  <c r="K3739" i="32"/>
  <c r="K3793" i="32"/>
  <c r="K4053" i="32"/>
  <c r="K4096" i="32"/>
  <c r="K4146" i="32"/>
  <c r="K4194" i="32"/>
  <c r="K4296" i="32"/>
  <c r="K4329" i="32"/>
  <c r="K4496" i="32"/>
  <c r="K4888" i="32"/>
  <c r="K4920" i="32"/>
  <c r="K4952" i="32"/>
  <c r="K4984" i="32"/>
  <c r="K5016" i="32"/>
  <c r="K5048" i="32"/>
  <c r="K5080" i="32"/>
  <c r="K5489" i="32"/>
  <c r="K5514" i="32"/>
  <c r="K5539" i="32"/>
  <c r="K5564" i="32"/>
  <c r="K5592" i="32"/>
  <c r="K5617" i="32"/>
  <c r="K5642" i="32"/>
  <c r="K5667" i="32"/>
  <c r="K5692" i="32"/>
  <c r="K5720" i="32"/>
  <c r="K5745" i="32"/>
  <c r="K5770" i="32"/>
  <c r="K5795" i="32"/>
  <c r="K5820" i="32"/>
  <c r="K5874" i="32"/>
  <c r="K5899" i="32"/>
  <c r="K5938" i="32"/>
  <c r="K5963" i="32"/>
  <c r="K5988" i="32"/>
  <c r="K6010" i="32"/>
  <c r="K6027" i="32"/>
  <c r="K6043" i="32"/>
  <c r="K6059" i="32"/>
  <c r="K6075" i="32"/>
  <c r="K6091" i="32"/>
  <c r="K6107" i="32"/>
  <c r="K6123" i="32"/>
  <c r="K6139" i="32"/>
  <c r="K6155" i="32"/>
  <c r="K6171" i="32"/>
  <c r="K6187" i="32"/>
  <c r="K6211" i="32"/>
  <c r="K6219" i="32"/>
  <c r="K6243" i="32"/>
  <c r="K6259" i="32"/>
  <c r="K6275" i="32"/>
  <c r="K6395" i="32"/>
  <c r="K6411" i="32"/>
  <c r="K6427" i="32"/>
  <c r="K6443" i="32"/>
  <c r="K988" i="32"/>
  <c r="K3085" i="32"/>
  <c r="K3182" i="32"/>
  <c r="K3279" i="32"/>
  <c r="K3382" i="32"/>
  <c r="K3514" i="32"/>
  <c r="K3597" i="32"/>
  <c r="K3672" i="32"/>
  <c r="K3741" i="32"/>
  <c r="K3794" i="32"/>
  <c r="K4033" i="32"/>
  <c r="K4073" i="32"/>
  <c r="K4114" i="32"/>
  <c r="K4169" i="32"/>
  <c r="K4216" i="32"/>
  <c r="K4265" i="32"/>
  <c r="K4301" i="32"/>
  <c r="K4334" i="32"/>
  <c r="K4513" i="32"/>
  <c r="K4889" i="32"/>
  <c r="K4921" i="32"/>
  <c r="K4953" i="32"/>
  <c r="K4985" i="32"/>
  <c r="K5017" i="32"/>
  <c r="K5049" i="32"/>
  <c r="K5081" i="32"/>
  <c r="K5452" i="32"/>
  <c r="K5504" i="32"/>
  <c r="K5529" i="32"/>
  <c r="K5554" i="32"/>
  <c r="K5579" i="32"/>
  <c r="K5604" i="32"/>
  <c r="K5632" i="32"/>
  <c r="K5657" i="32"/>
  <c r="K5682" i="32"/>
  <c r="K5707" i="32"/>
  <c r="K5732" i="32"/>
  <c r="K5760" i="32"/>
  <c r="K5785" i="32"/>
  <c r="K5810" i="32"/>
  <c r="K5835" i="32"/>
  <c r="K5889" i="32"/>
  <c r="K5939" i="32"/>
  <c r="K5964" i="32"/>
  <c r="K6011" i="32"/>
  <c r="K6028" i="32"/>
  <c r="K6044" i="32"/>
  <c r="K6060" i="32"/>
  <c r="K6076" i="32"/>
  <c r="K6092" i="32"/>
  <c r="K6116" i="32"/>
  <c r="K6132" i="32"/>
  <c r="K6148" i="32"/>
  <c r="K6164" i="32"/>
  <c r="K6180" i="32"/>
  <c r="K6196" i="32"/>
  <c r="K6212" i="32"/>
  <c r="K6228" i="32"/>
  <c r="K6244" i="32"/>
  <c r="K6260" i="32"/>
  <c r="K6276" i="32"/>
  <c r="K6404" i="32"/>
  <c r="K6420" i="32"/>
  <c r="K6436" i="32"/>
  <c r="K6452" i="32"/>
  <c r="K1613" i="32"/>
  <c r="K2895" i="32"/>
  <c r="K3104" i="32"/>
  <c r="K3201" i="32"/>
  <c r="K3298" i="32"/>
  <c r="K3446" i="32"/>
  <c r="K3530" i="32"/>
  <c r="K3614" i="32"/>
  <c r="K3688" i="32"/>
  <c r="K3753" i="32"/>
  <c r="K3804" i="32"/>
  <c r="K4084" i="32"/>
  <c r="K4136" i="32"/>
  <c r="K4186" i="32"/>
  <c r="K4245" i="32"/>
  <c r="K4286" i="32"/>
  <c r="K4321" i="32"/>
  <c r="K4536" i="32"/>
  <c r="K4896" i="32"/>
  <c r="K4928" i="32"/>
  <c r="K4960" i="32"/>
  <c r="K5008" i="32"/>
  <c r="K5024" i="32"/>
  <c r="K5056" i="32"/>
  <c r="K5088" i="32"/>
  <c r="K5474" i="32"/>
  <c r="K5496" i="32"/>
  <c r="K5521" i="32"/>
  <c r="K5532" i="32"/>
  <c r="K5571" i="32"/>
  <c r="K5596" i="32"/>
  <c r="K5624" i="32"/>
  <c r="K5649" i="32"/>
  <c r="K5660" i="32"/>
  <c r="K5699" i="32"/>
  <c r="K5724" i="32"/>
  <c r="K5752" i="32"/>
  <c r="K5777" i="32"/>
  <c r="K5802" i="32"/>
  <c r="K5827" i="32"/>
  <c r="K5892" i="32"/>
  <c r="K5931" i="32"/>
  <c r="K5956" i="32"/>
  <c r="K5984" i="32"/>
  <c r="K6004" i="32"/>
  <c r="K6023" i="32"/>
  <c r="K6039" i="32"/>
  <c r="K6055" i="32"/>
  <c r="K6079" i="32"/>
  <c r="K6095" i="32"/>
  <c r="K6103" i="32"/>
  <c r="K6119" i="32"/>
  <c r="K6143" i="32"/>
  <c r="K6159" i="32"/>
  <c r="K6167" i="32"/>
  <c r="K6183" i="32"/>
  <c r="K6199" i="32"/>
  <c r="K6215" i="32"/>
  <c r="K6231" i="32"/>
  <c r="K6247" i="32"/>
  <c r="K6263" i="32"/>
  <c r="K6279" i="32"/>
  <c r="K6391" i="32"/>
  <c r="K6407" i="32"/>
  <c r="K6423" i="32"/>
  <c r="K6439" i="32"/>
  <c r="K6455" i="32"/>
  <c r="K815" i="32"/>
  <c r="K1671" i="32"/>
  <c r="K3105" i="32"/>
  <c r="K3202" i="32"/>
  <c r="K3306" i="32"/>
  <c r="K3448" i="32"/>
  <c r="K3534" i="32"/>
  <c r="K3615" i="32"/>
  <c r="K3689" i="32"/>
  <c r="K3754" i="32"/>
  <c r="K3805" i="32"/>
  <c r="K4043" i="32"/>
  <c r="K4086" i="32"/>
  <c r="K4137" i="32"/>
  <c r="K332" i="32"/>
  <c r="K447" i="32"/>
  <c r="K996" i="32"/>
  <c r="K2935" i="32"/>
  <c r="K3094" i="32"/>
  <c r="K3146" i="32"/>
  <c r="K3197" i="32"/>
  <c r="K3245" i="32"/>
  <c r="K3294" i="32"/>
  <c r="K3344" i="32"/>
  <c r="K3438" i="32"/>
  <c r="K3482" i="32"/>
  <c r="K3528" i="32"/>
  <c r="K3568" i="32"/>
  <c r="K3608" i="32"/>
  <c r="K3646" i="32"/>
  <c r="K3681" i="32"/>
  <c r="K3721" i="32"/>
  <c r="K3750" i="32"/>
  <c r="K3777" i="32"/>
  <c r="K3800" i="32"/>
  <c r="K3825" i="32"/>
  <c r="K4058" i="32"/>
  <c r="K4076" i="32"/>
  <c r="K4098" i="32"/>
  <c r="K4115" i="32"/>
  <c r="K4133" i="32"/>
  <c r="K4154" i="32"/>
  <c r="K4196" i="32"/>
  <c r="K4222" i="32"/>
  <c r="K4243" i="32"/>
  <c r="K4266" i="32"/>
  <c r="K4284" i="32"/>
  <c r="K4302" i="32"/>
  <c r="K4319" i="32"/>
  <c r="K4335" i="32"/>
  <c r="K4350" i="32"/>
  <c r="K4502" i="32"/>
  <c r="K4534" i="32"/>
  <c r="K4878" i="32"/>
  <c r="K4894" i="32"/>
  <c r="K4910" i="32"/>
  <c r="K4926" i="32"/>
  <c r="K4942" i="32"/>
  <c r="K4958" i="32"/>
  <c r="K4974" i="32"/>
  <c r="K4990" i="32"/>
  <c r="K5006" i="32"/>
  <c r="K5022" i="32"/>
  <c r="K5038" i="32"/>
  <c r="K5054" i="32"/>
  <c r="K5070" i="32"/>
  <c r="K5086" i="32"/>
  <c r="K5102" i="32"/>
  <c r="K5472" i="32"/>
  <c r="K5491" i="32"/>
  <c r="K5505" i="32"/>
  <c r="K5516" i="32"/>
  <c r="K5530" i="32"/>
  <c r="K5544" i="32"/>
  <c r="K5555" i="32"/>
  <c r="K5569" i="32"/>
  <c r="K5580" i="32"/>
  <c r="K5594" i="32"/>
  <c r="K5608" i="32"/>
  <c r="K5619" i="32"/>
  <c r="K5633" i="32"/>
  <c r="K5644" i="32"/>
  <c r="K5658" i="32"/>
  <c r="K5672" i="32"/>
  <c r="K5683" i="32"/>
  <c r="K5697" i="32"/>
  <c r="K5708" i="32"/>
  <c r="K5722" i="32"/>
  <c r="K5736" i="32"/>
  <c r="K5747" i="32"/>
  <c r="K5761" i="32"/>
  <c r="K5772" i="32"/>
  <c r="K5786" i="32"/>
  <c r="K5800" i="32"/>
  <c r="K5811" i="32"/>
  <c r="K5825" i="32"/>
  <c r="K5836" i="32"/>
  <c r="K5876" i="32"/>
  <c r="K5890" i="32"/>
  <c r="K5904" i="32"/>
  <c r="K5929" i="32"/>
  <c r="K5940" i="32"/>
  <c r="K5954" i="32"/>
  <c r="K5968" i="32"/>
  <c r="K5979" i="32"/>
  <c r="K6002" i="32"/>
  <c r="K6012" i="32"/>
  <c r="K6021" i="32"/>
  <c r="K6029" i="32"/>
  <c r="K6037" i="32"/>
  <c r="K6045" i="32"/>
  <c r="K6053" i="32"/>
  <c r="K6061" i="32"/>
  <c r="K6069" i="32"/>
  <c r="K6077" i="32"/>
  <c r="K6085" i="32"/>
  <c r="K6093" i="32"/>
  <c r="K6109" i="32"/>
  <c r="K6117" i="32"/>
  <c r="K6125" i="32"/>
  <c r="K6133" i="32"/>
  <c r="K6141" i="32"/>
  <c r="K6149" i="32"/>
  <c r="K6157" i="32"/>
  <c r="K6165" i="32"/>
  <c r="K6173" i="32"/>
  <c r="K6181" i="32"/>
  <c r="K6189" i="32"/>
  <c r="K6197" i="32"/>
  <c r="K6205" i="32"/>
  <c r="K6213" i="32"/>
  <c r="K6221" i="32"/>
  <c r="K6229" i="32"/>
  <c r="K6237" i="32"/>
  <c r="K6245" i="32"/>
  <c r="K6253" i="32"/>
  <c r="K6261" i="32"/>
  <c r="K6269" i="32"/>
  <c r="K6277" i="32"/>
  <c r="K6389" i="32"/>
  <c r="K6397" i="32"/>
  <c r="K6405" i="32"/>
  <c r="K6413" i="32"/>
  <c r="K6421" i="32"/>
  <c r="K6429" i="32"/>
  <c r="K6437" i="32"/>
  <c r="K6445" i="32"/>
  <c r="K6453" i="32"/>
  <c r="K557" i="32"/>
  <c r="K779" i="32"/>
  <c r="K1608" i="32"/>
  <c r="K2894" i="32"/>
  <c r="K2951" i="32"/>
  <c r="K3102" i="32"/>
  <c r="K3149" i="32"/>
  <c r="K3200" i="32"/>
  <c r="K3249" i="32"/>
  <c r="K3297" i="32"/>
  <c r="K3346" i="32"/>
  <c r="K3445" i="32"/>
  <c r="K3486" i="32"/>
  <c r="K3529" i="32"/>
  <c r="K3575" i="32"/>
  <c r="K3613" i="32"/>
  <c r="K3648" i="32"/>
  <c r="K3686" i="32"/>
  <c r="K3722" i="32"/>
  <c r="K3752" i="32"/>
  <c r="K3778" i="32"/>
  <c r="K3803" i="32"/>
  <c r="K4041" i="32"/>
  <c r="K4077" i="32"/>
  <c r="K4099" i="32"/>
  <c r="K4116" i="32"/>
  <c r="K4134" i="32"/>
  <c r="K4155" i="32"/>
  <c r="K4185" i="32"/>
  <c r="K4224" i="32"/>
  <c r="K4244" i="32"/>
  <c r="K4272" i="32"/>
  <c r="K4285" i="32"/>
  <c r="K4304" i="32"/>
  <c r="K4320" i="32"/>
  <c r="K4336" i="32"/>
  <c r="K4351" i="32"/>
  <c r="K4503" i="32"/>
  <c r="K4535" i="32"/>
  <c r="K4879" i="32"/>
  <c r="K4895" i="32"/>
  <c r="K4911" i="32"/>
  <c r="K4927" i="32"/>
  <c r="K4943" i="32"/>
  <c r="K4959" i="32"/>
  <c r="K4975" i="32"/>
  <c r="K4991" i="32"/>
  <c r="K5007" i="32"/>
  <c r="K5023" i="32"/>
  <c r="K5039" i="32"/>
  <c r="K5055" i="32"/>
  <c r="K5071" i="32"/>
  <c r="K5087" i="32"/>
  <c r="K5103" i="32"/>
  <c r="K5473" i="32"/>
  <c r="K5492" i="32"/>
  <c r="K5506" i="32"/>
  <c r="K5520" i="32"/>
  <c r="K5531" i="32"/>
  <c r="K5545" i="32"/>
  <c r="K5556" i="32"/>
  <c r="K5570" i="32"/>
  <c r="K5584" i="32"/>
  <c r="K5595" i="32"/>
  <c r="K5609" i="32"/>
  <c r="K5620" i="32"/>
  <c r="K5634" i="32"/>
  <c r="K5648" i="32"/>
  <c r="K5659" i="32"/>
  <c r="K5673" i="32"/>
  <c r="K5684" i="32"/>
  <c r="K5698" i="32"/>
  <c r="K5712" i="32"/>
  <c r="K5723" i="32"/>
  <c r="K5737" i="32"/>
  <c r="K5748" i="32"/>
  <c r="K5762" i="32"/>
  <c r="K5776" i="32"/>
  <c r="K5787" i="32"/>
  <c r="K5801" i="32"/>
  <c r="K5812" i="32"/>
  <c r="K5826" i="32"/>
  <c r="K5880" i="32"/>
  <c r="K5891" i="32"/>
  <c r="K5905" i="32"/>
  <c r="K5916" i="32"/>
  <c r="K5930" i="32"/>
  <c r="K5944" i="32"/>
  <c r="K5955" i="32"/>
  <c r="K5969" i="32"/>
  <c r="K5980" i="32"/>
  <c r="K5994" i="32"/>
  <c r="K6003" i="32"/>
  <c r="K6013" i="32"/>
  <c r="K6022" i="32"/>
  <c r="K6030" i="32"/>
  <c r="K6038" i="32"/>
  <c r="K6046" i="32"/>
  <c r="K6054" i="32"/>
  <c r="K6062" i="32"/>
  <c r="K6070" i="32"/>
  <c r="K6078" i="32"/>
  <c r="K6086" i="32"/>
  <c r="K6094" i="32"/>
  <c r="K6110" i="32"/>
  <c r="K6118" i="32"/>
  <c r="K6126" i="32"/>
  <c r="K6134" i="32"/>
  <c r="K6142" i="32"/>
  <c r="K6150" i="32"/>
  <c r="K6158" i="32"/>
  <c r="K6166" i="32"/>
  <c r="K6174" i="32"/>
  <c r="K6182" i="32"/>
  <c r="K6190" i="32"/>
  <c r="K6198" i="32"/>
  <c r="K6206" i="32"/>
  <c r="K6214" i="32"/>
  <c r="K6222" i="32"/>
  <c r="K6230" i="32"/>
  <c r="K6238" i="32"/>
  <c r="K6246" i="32"/>
  <c r="K6254" i="32"/>
  <c r="K6262" i="32"/>
  <c r="K6270" i="32"/>
  <c r="K6278" i="32"/>
  <c r="K6390" i="32"/>
  <c r="K6398" i="32"/>
  <c r="K6406" i="32"/>
  <c r="K6414" i="32"/>
  <c r="K6422" i="32"/>
  <c r="K6430" i="32"/>
  <c r="K6438" i="32"/>
  <c r="K6446" i="32"/>
  <c r="K6454" i="32"/>
  <c r="K3781" i="32"/>
  <c r="K2958" i="32"/>
  <c r="K3072" i="32"/>
  <c r="K3504" i="32"/>
  <c r="K3788" i="32"/>
  <c r="K4233" i="32"/>
  <c r="K4327" i="32"/>
  <c r="K4510" i="32"/>
  <c r="K4902" i="32"/>
  <c r="K4966" i="32"/>
  <c r="K5030" i="32"/>
  <c r="K5094" i="32"/>
  <c r="K5512" i="32"/>
  <c r="K5562" i="32"/>
  <c r="K5612" i="32"/>
  <c r="K5665" i="32"/>
  <c r="K5715" i="32"/>
  <c r="K5768" i="32"/>
  <c r="K5818" i="32"/>
  <c r="K5882" i="32"/>
  <c r="K5960" i="32"/>
  <c r="K6048" i="32"/>
  <c r="K6080" i="32"/>
  <c r="K6129" i="32"/>
  <c r="K6161" i="32"/>
  <c r="K6193" i="32"/>
  <c r="K6225" i="32"/>
  <c r="K6257" i="32"/>
  <c r="K6392" i="32"/>
  <c r="K6424" i="32"/>
  <c r="K6456" i="32"/>
  <c r="K4913" i="32"/>
  <c r="K5105" i="32"/>
  <c r="K5522" i="32"/>
  <c r="K5625" i="32"/>
  <c r="K5778" i="32"/>
  <c r="K5828" i="32"/>
  <c r="K6081" i="32"/>
  <c r="K6136" i="32"/>
  <c r="K6200" i="32"/>
  <c r="K6264" i="32"/>
  <c r="K6393" i="32"/>
  <c r="K6457" i="32"/>
  <c r="K3169" i="32"/>
  <c r="K4343" i="32"/>
  <c r="K4542" i="32"/>
  <c r="K4982" i="32"/>
  <c r="K5523" i="32"/>
  <c r="K5626" i="32"/>
  <c r="K5729" i="32"/>
  <c r="K5779" i="32"/>
  <c r="K5896" i="32"/>
  <c r="K5971" i="32"/>
  <c r="K6024" i="32"/>
  <c r="K6088" i="32"/>
  <c r="K6105" i="32"/>
  <c r="K6169" i="32"/>
  <c r="K6233" i="32"/>
  <c r="K6400" i="32"/>
  <c r="K3218" i="32"/>
  <c r="K3626" i="32"/>
  <c r="K4144" i="32"/>
  <c r="K4929" i="32"/>
  <c r="K5057" i="32"/>
  <c r="K5536" i="32"/>
  <c r="K5636" i="32"/>
  <c r="K5689" i="32"/>
  <c r="K5792" i="32"/>
  <c r="K5922" i="32"/>
  <c r="K6025" i="32"/>
  <c r="K6089" i="32"/>
  <c r="K6144" i="32"/>
  <c r="K6208" i="32"/>
  <c r="K6272" i="32"/>
  <c r="K6401" i="32"/>
  <c r="K5548" i="32"/>
  <c r="K5704" i="32"/>
  <c r="K5946" i="32"/>
  <c r="K6121" i="32"/>
  <c r="K6185" i="32"/>
  <c r="K6281" i="32"/>
  <c r="K3763" i="32"/>
  <c r="K4125" i="32"/>
  <c r="K4505" i="32"/>
  <c r="K5025" i="32"/>
  <c r="K5611" i="32"/>
  <c r="K5764" i="32"/>
  <c r="K6016" i="32"/>
  <c r="K6128" i="32"/>
  <c r="K6224" i="32"/>
  <c r="K6449" i="32"/>
  <c r="K1302" i="32"/>
  <c r="K3121" i="32"/>
  <c r="K3549" i="32"/>
  <c r="K3813" i="32"/>
  <c r="K4248" i="32"/>
  <c r="K4342" i="32"/>
  <c r="K4537" i="32"/>
  <c r="K4977" i="32"/>
  <c r="K5041" i="32"/>
  <c r="K5458" i="32"/>
  <c r="K5572" i="32"/>
  <c r="K5675" i="32"/>
  <c r="K5728" i="32"/>
  <c r="K5883" i="32"/>
  <c r="K5961" i="32"/>
  <c r="K6049" i="32"/>
  <c r="K6104" i="32"/>
  <c r="K6168" i="32"/>
  <c r="K6232" i="32"/>
  <c r="K6425" i="32"/>
  <c r="K3591" i="32"/>
  <c r="K4176" i="32"/>
  <c r="K4918" i="32"/>
  <c r="K5046" i="32"/>
  <c r="K5576" i="32"/>
  <c r="K5676" i="32"/>
  <c r="K5832" i="32"/>
  <c r="K5921" i="32"/>
  <c r="K5997" i="32"/>
  <c r="K6056" i="32"/>
  <c r="K6137" i="32"/>
  <c r="K6201" i="32"/>
  <c r="K6265" i="32"/>
  <c r="K6432" i="32"/>
  <c r="K4088" i="32"/>
  <c r="K4292" i="32"/>
  <c r="K4993" i="32"/>
  <c r="K5483" i="32"/>
  <c r="K5586" i="32"/>
  <c r="K5739" i="32"/>
  <c r="K5897" i="32"/>
  <c r="K5972" i="32"/>
  <c r="K6057" i="32"/>
  <c r="K6112" i="32"/>
  <c r="K6176" i="32"/>
  <c r="K6240" i="32"/>
  <c r="K6433" i="32"/>
  <c r="K5601" i="32"/>
  <c r="K5804" i="32"/>
  <c r="K6072" i="32"/>
  <c r="K6217" i="32"/>
  <c r="K6416" i="32"/>
  <c r="K3463" i="32"/>
  <c r="K4226" i="32"/>
  <c r="K4326" i="32"/>
  <c r="K4897" i="32"/>
  <c r="K5089" i="32"/>
  <c r="K5561" i="32"/>
  <c r="K5714" i="32"/>
  <c r="K5947" i="32"/>
  <c r="K6073" i="32"/>
  <c r="K6160" i="32"/>
  <c r="K6417" i="32"/>
  <c r="K1696" i="32"/>
  <c r="K3271" i="32"/>
  <c r="K3664" i="32"/>
  <c r="K4028" i="32"/>
  <c r="K4158" i="32"/>
  <c r="K4293" i="32"/>
  <c r="K4934" i="32"/>
  <c r="K4998" i="32"/>
  <c r="K5062" i="32"/>
  <c r="K5475" i="32"/>
  <c r="K5484" i="32"/>
  <c r="K5537" i="32"/>
  <c r="K5587" i="32"/>
  <c r="K5640" i="32"/>
  <c r="K5690" i="32"/>
  <c r="K5740" i="32"/>
  <c r="K5793" i="32"/>
  <c r="K5907" i="32"/>
  <c r="K5932" i="32"/>
  <c r="K5985" i="32"/>
  <c r="K6005" i="32"/>
  <c r="K6032" i="32"/>
  <c r="K6064" i="32"/>
  <c r="K6096" i="32"/>
  <c r="K6113" i="32"/>
  <c r="K6145" i="32"/>
  <c r="K6177" i="32"/>
  <c r="K6209" i="32"/>
  <c r="K6241" i="32"/>
  <c r="K6273" i="32"/>
  <c r="K6408" i="32"/>
  <c r="K6440" i="32"/>
  <c r="K3318" i="32"/>
  <c r="K3701" i="32"/>
  <c r="K4105" i="32"/>
  <c r="K4164" i="32"/>
  <c r="K4204" i="32"/>
  <c r="K4310" i="32"/>
  <c r="K4881" i="32"/>
  <c r="K4945" i="32"/>
  <c r="K5009" i="32"/>
  <c r="K5073" i="32"/>
  <c r="K5476" i="32"/>
  <c r="K5497" i="32"/>
  <c r="K5547" i="32"/>
  <c r="K5600" i="32"/>
  <c r="K5650" i="32"/>
  <c r="K5700" i="32"/>
  <c r="K5753" i="32"/>
  <c r="K5803" i="32"/>
  <c r="K5908" i="32"/>
  <c r="K5936" i="32"/>
  <c r="K5986" i="32"/>
  <c r="K6008" i="32"/>
  <c r="K6033" i="32"/>
  <c r="K6065" i="32"/>
  <c r="K6097" i="32"/>
  <c r="K6120" i="32"/>
  <c r="K6152" i="32"/>
  <c r="K6184" i="32"/>
  <c r="K6216" i="32"/>
  <c r="K6248" i="32"/>
  <c r="K6280" i="32"/>
  <c r="K6409" i="32"/>
  <c r="K6441" i="32"/>
  <c r="K126" i="32"/>
  <c r="K816" i="32"/>
  <c r="K3368" i="32"/>
  <c r="K3736" i="32"/>
  <c r="K4044" i="32"/>
  <c r="K4275" i="32"/>
  <c r="K4311" i="32"/>
  <c r="K4494" i="32"/>
  <c r="K4886" i="32"/>
  <c r="K4950" i="32"/>
  <c r="K5014" i="32"/>
  <c r="K5078" i="32"/>
  <c r="K5498" i="32"/>
  <c r="K5651" i="32"/>
  <c r="K5754" i="32"/>
  <c r="K6040" i="32"/>
  <c r="K6153" i="32"/>
  <c r="K6249" i="32"/>
  <c r="K6448" i="32"/>
  <c r="K2906" i="32"/>
  <c r="K4187" i="32"/>
  <c r="K4961" i="32"/>
  <c r="K5508" i="32"/>
  <c r="K5664" i="32"/>
  <c r="K5817" i="32"/>
  <c r="K6041" i="32"/>
  <c r="K6192" i="32"/>
  <c r="K6256" i="32"/>
  <c r="K92" i="32"/>
  <c r="K100" i="32"/>
  <c r="K108" i="32"/>
  <c r="K116" i="32"/>
  <c r="K124" i="32"/>
  <c r="K3828" i="32"/>
  <c r="K3836" i="32"/>
  <c r="K3844" i="32"/>
  <c r="K3852" i="32"/>
  <c r="K3860" i="32"/>
  <c r="K3868" i="32"/>
  <c r="K3838" i="32"/>
  <c r="K3862" i="32"/>
  <c r="K112" i="32"/>
  <c r="K3832" i="32"/>
  <c r="K3864" i="32"/>
  <c r="K97" i="32"/>
  <c r="K121" i="32"/>
  <c r="K3833" i="32"/>
  <c r="K3849" i="32"/>
  <c r="K3873" i="32"/>
  <c r="K106" i="32"/>
  <c r="K3826" i="32"/>
  <c r="K3858" i="32"/>
  <c r="K99" i="32"/>
  <c r="K3851" i="32"/>
  <c r="K93" i="32"/>
  <c r="K101" i="32"/>
  <c r="K109" i="32"/>
  <c r="K117" i="32"/>
  <c r="K3829" i="32"/>
  <c r="K3837" i="32"/>
  <c r="K3845" i="32"/>
  <c r="K3853" i="32"/>
  <c r="K3861" i="32"/>
  <c r="K3869" i="32"/>
  <c r="K3846" i="32"/>
  <c r="K3870" i="32"/>
  <c r="K96" i="32"/>
  <c r="K120" i="32"/>
  <c r="K3840" i="32"/>
  <c r="K3872" i="32"/>
  <c r="K113" i="32"/>
  <c r="K3841" i="32"/>
  <c r="K3865" i="32"/>
  <c r="K90" i="32"/>
  <c r="K114" i="32"/>
  <c r="K3834" i="32"/>
  <c r="K3866" i="32"/>
  <c r="K123" i="32"/>
  <c r="K3859" i="32"/>
  <c r="K94" i="32"/>
  <c r="K102" i="32"/>
  <c r="K110" i="32"/>
  <c r="K118" i="32"/>
  <c r="K3830" i="32"/>
  <c r="K3854" i="32"/>
  <c r="K5110" i="32"/>
  <c r="K5111" i="32"/>
  <c r="K104" i="32"/>
  <c r="K3856" i="32"/>
  <c r="K3842" i="32"/>
  <c r="K91" i="32"/>
  <c r="K115" i="32"/>
  <c r="K3843" i="32"/>
  <c r="K95" i="32"/>
  <c r="K103" i="32"/>
  <c r="K111" i="32"/>
  <c r="K119" i="32"/>
  <c r="K303" i="32"/>
  <c r="K3831" i="32"/>
  <c r="K3839" i="32"/>
  <c r="K3847" i="32"/>
  <c r="K3855" i="32"/>
  <c r="K3863" i="32"/>
  <c r="K3871" i="32"/>
  <c r="K3848" i="32"/>
  <c r="K105" i="32"/>
  <c r="K3857" i="32"/>
  <c r="K107" i="32"/>
  <c r="K3827" i="32"/>
  <c r="K3835" i="32"/>
  <c r="K3867" i="32"/>
  <c r="K98" i="32"/>
  <c r="K122" i="32"/>
  <c r="K306" i="32"/>
  <c r="K3850" i="32"/>
  <c r="N8" i="32"/>
  <c r="N10" i="32"/>
  <c r="N11" i="32"/>
  <c r="N13" i="32"/>
  <c r="I378" i="40"/>
  <c r="J378" i="40" s="1"/>
  <c r="K115" i="40"/>
  <c r="H95" i="40"/>
  <c r="J95" i="40" s="1"/>
  <c r="I142" i="40"/>
  <c r="J142" i="40" s="1"/>
  <c r="H79" i="40"/>
  <c r="J79" i="40" s="1"/>
  <c r="I571" i="40"/>
  <c r="J571" i="40" s="1"/>
  <c r="K83" i="40"/>
  <c r="I302" i="40"/>
  <c r="J302" i="40" s="1"/>
  <c r="H64" i="40"/>
  <c r="J64" i="40" s="1"/>
  <c r="I479" i="40"/>
  <c r="J479" i="40" s="1"/>
  <c r="I374" i="40"/>
  <c r="J374" i="40" s="1"/>
  <c r="K119" i="40"/>
  <c r="K107" i="40"/>
  <c r="K71" i="40"/>
  <c r="K108" i="40"/>
  <c r="H205" i="40"/>
  <c r="J205" i="40" s="1"/>
  <c r="I177" i="40"/>
  <c r="I438" i="40"/>
  <c r="J438" i="40" s="1"/>
  <c r="H99" i="40"/>
  <c r="J99" i="40" s="1"/>
  <c r="H127" i="40"/>
  <c r="J127" i="40" s="1"/>
  <c r="I426" i="40"/>
  <c r="J426" i="40" s="1"/>
  <c r="K193" i="40"/>
  <c r="H52" i="40"/>
  <c r="I52" i="40" s="1"/>
  <c r="H111" i="40"/>
  <c r="J111" i="40" s="1"/>
  <c r="I422" i="40"/>
  <c r="J422" i="40" s="1"/>
  <c r="H7" i="40"/>
  <c r="I7" i="40" s="1"/>
  <c r="K87" i="40"/>
  <c r="H67" i="40"/>
  <c r="J67" i="40" s="1"/>
  <c r="I382" i="40"/>
  <c r="J382" i="40" s="1"/>
  <c r="L240" i="40"/>
  <c r="H91" i="40"/>
  <c r="J91" i="40" s="1"/>
  <c r="H116" i="40"/>
  <c r="J116" i="40" s="1"/>
  <c r="I230" i="40"/>
  <c r="J230" i="40" s="1"/>
  <c r="I158" i="40"/>
  <c r="J158" i="40" s="1"/>
  <c r="I455" i="40"/>
  <c r="J455" i="40" s="1"/>
  <c r="I124" i="40"/>
  <c r="J124" i="40"/>
  <c r="K124" i="40"/>
  <c r="L387" i="40"/>
  <c r="K153" i="40"/>
  <c r="L192" i="40"/>
  <c r="I153" i="40"/>
  <c r="I406" i="40"/>
  <c r="J406" i="40" s="1"/>
  <c r="K187" i="40"/>
  <c r="K103" i="40"/>
  <c r="I402" i="40"/>
  <c r="J402" i="40" s="1"/>
  <c r="I398" i="40"/>
  <c r="J398" i="40" s="1"/>
  <c r="G165" i="40"/>
  <c r="K165" i="40" s="1"/>
  <c r="K75" i="40"/>
  <c r="G109" i="40"/>
  <c r="K109" i="40" s="1"/>
  <c r="I138" i="40"/>
  <c r="J138" i="40" s="1"/>
  <c r="H123" i="40"/>
  <c r="J123" i="40" s="1"/>
  <c r="I39" i="40"/>
  <c r="I472" i="40"/>
  <c r="J472" i="40" s="1"/>
  <c r="L365" i="40"/>
  <c r="G6" i="40"/>
  <c r="H6" i="40" s="1"/>
  <c r="J6" i="40" s="1"/>
  <c r="I294" i="40"/>
  <c r="J294" i="40" s="1"/>
  <c r="G19" i="40"/>
  <c r="H19" i="40" s="1"/>
  <c r="J19" i="40" s="1"/>
  <c r="H151" i="40"/>
  <c r="J151" i="40" s="1"/>
  <c r="H393" i="40"/>
  <c r="J393" i="40" s="1"/>
  <c r="G325" i="40"/>
  <c r="K325" i="40" s="1"/>
  <c r="K39" i="40"/>
  <c r="G11" i="40"/>
  <c r="K11" i="40" s="1"/>
  <c r="I475" i="40"/>
  <c r="J475" i="40" s="1"/>
  <c r="G411" i="40"/>
  <c r="K411" i="40" s="1"/>
  <c r="L260" i="40"/>
  <c r="I119" i="40"/>
  <c r="L213" i="40"/>
  <c r="H160" i="40"/>
  <c r="I160" i="40" s="1"/>
  <c r="G308" i="40"/>
  <c r="K308" i="40" s="1"/>
  <c r="G40" i="40"/>
  <c r="H40" i="40" s="1"/>
  <c r="J40" i="40" s="1"/>
  <c r="K20" i="40"/>
  <c r="L56" i="40"/>
  <c r="K36" i="40"/>
  <c r="G73" i="40"/>
  <c r="K73" i="40" s="1"/>
  <c r="I206" i="40"/>
  <c r="J206" i="40" s="1"/>
  <c r="G141" i="40"/>
  <c r="K141" i="40" s="1"/>
  <c r="I36" i="40"/>
  <c r="G35" i="40"/>
  <c r="K35" i="40" s="1"/>
  <c r="I20" i="40"/>
  <c r="L405" i="40"/>
  <c r="I62" i="40"/>
  <c r="G289" i="40"/>
  <c r="K289" i="40" s="1"/>
  <c r="G357" i="40"/>
  <c r="H357" i="40" s="1"/>
  <c r="J357" i="40" s="1"/>
  <c r="L300" i="40"/>
  <c r="G140" i="40"/>
  <c r="K140" i="40" s="1"/>
  <c r="G51" i="40"/>
  <c r="H51" i="40" s="1"/>
  <c r="J51" i="40" s="1"/>
  <c r="H30" i="40"/>
  <c r="J30" i="40" s="1"/>
  <c r="G233" i="40"/>
  <c r="K233" i="40" s="1"/>
  <c r="I410" i="40"/>
  <c r="J410" i="40" s="1"/>
  <c r="L146" i="40"/>
  <c r="L228" i="40"/>
  <c r="H226" i="40"/>
  <c r="I226" i="40" s="1"/>
  <c r="J226" i="40" s="1"/>
  <c r="L413" i="40"/>
  <c r="G369" i="40"/>
  <c r="K369" i="40" s="1"/>
  <c r="G353" i="40"/>
  <c r="K353" i="40" s="1"/>
  <c r="G125" i="40"/>
  <c r="K125" i="40" s="1"/>
  <c r="G245" i="40"/>
  <c r="K245" i="40" s="1"/>
  <c r="G189" i="40"/>
  <c r="K189" i="40" s="1"/>
  <c r="G50" i="40"/>
  <c r="K50" i="40" s="1"/>
  <c r="L148" i="40"/>
  <c r="G343" i="40"/>
  <c r="H343" i="40" s="1"/>
  <c r="J343" i="40" s="1"/>
  <c r="G304" i="40"/>
  <c r="K304" i="40" s="1"/>
  <c r="G301" i="40"/>
  <c r="K301" i="40" s="1"/>
  <c r="G277" i="40"/>
  <c r="K277" i="40" s="1"/>
  <c r="K62" i="40"/>
  <c r="L224" i="40"/>
  <c r="G280" i="40"/>
  <c r="H280" i="40" s="1"/>
  <c r="J280" i="40" s="1"/>
  <c r="G18" i="40"/>
  <c r="H18" i="40" s="1"/>
  <c r="J187" i="40"/>
  <c r="L185" i="40"/>
  <c r="G212" i="40"/>
  <c r="K212" i="40" s="1"/>
  <c r="L144" i="40"/>
  <c r="G217" i="40"/>
  <c r="K217" i="40" s="1"/>
  <c r="G409" i="40"/>
  <c r="K409" i="40" s="1"/>
  <c r="G336" i="40"/>
  <c r="H336" i="40" s="1"/>
  <c r="G317" i="40"/>
  <c r="K317" i="40" s="1"/>
  <c r="G328" i="40"/>
  <c r="K328" i="40" s="1"/>
  <c r="L216" i="40"/>
  <c r="L156" i="40"/>
  <c r="L23" i="40"/>
  <c r="I87" i="40"/>
  <c r="G24" i="40"/>
  <c r="H24" i="40" s="1"/>
  <c r="J24" i="40" s="1"/>
  <c r="G66" i="40"/>
  <c r="K66" i="40" s="1"/>
  <c r="H149" i="40"/>
  <c r="J149" i="40" s="1"/>
  <c r="G203" i="40"/>
  <c r="H203" i="40" s="1"/>
  <c r="J203" i="40" s="1"/>
  <c r="G320" i="40"/>
  <c r="K320" i="40" s="1"/>
  <c r="G201" i="40"/>
  <c r="K201" i="40" s="1"/>
  <c r="J193" i="40"/>
  <c r="G232" i="40"/>
  <c r="K232" i="40" s="1"/>
  <c r="J108" i="40"/>
  <c r="G97" i="40"/>
  <c r="H97" i="40" s="1"/>
  <c r="J97" i="40" s="1"/>
  <c r="G85" i="40"/>
  <c r="H85" i="40" s="1"/>
  <c r="J85" i="40" s="1"/>
  <c r="G33" i="40"/>
  <c r="H33" i="40" s="1"/>
  <c r="J33" i="40" s="1"/>
  <c r="G27" i="40"/>
  <c r="K27" i="40" s="1"/>
  <c r="L170" i="40"/>
  <c r="L121" i="40"/>
  <c r="G28" i="40"/>
  <c r="K28" i="40" s="1"/>
  <c r="G43" i="40"/>
  <c r="H43" i="40" s="1"/>
  <c r="J43" i="40" s="1"/>
  <c r="I259" i="40"/>
  <c r="L208" i="40"/>
  <c r="G93" i="40"/>
  <c r="K93" i="40" s="1"/>
  <c r="G105" i="40"/>
  <c r="H105" i="40" s="1"/>
  <c r="J105" i="40" s="1"/>
  <c r="I107" i="40"/>
  <c r="L403" i="40"/>
  <c r="G101" i="40"/>
  <c r="K101" i="40" s="1"/>
  <c r="G352" i="40"/>
  <c r="H352" i="40" s="1"/>
  <c r="G297" i="40"/>
  <c r="K297" i="40" s="1"/>
  <c r="G225" i="40"/>
  <c r="K225" i="40" s="1"/>
  <c r="G168" i="40"/>
  <c r="K168" i="40" s="1"/>
  <c r="L145" i="40"/>
  <c r="L184" i="40"/>
  <c r="G44" i="40"/>
  <c r="K44" i="40" s="1"/>
  <c r="H399" i="40"/>
  <c r="J399" i="40" s="1"/>
  <c r="K399" i="40"/>
  <c r="H403" i="40"/>
  <c r="J403" i="40" s="1"/>
  <c r="K403" i="40"/>
  <c r="H361" i="40"/>
  <c r="J361" i="40" s="1"/>
  <c r="K361" i="40"/>
  <c r="H413" i="40"/>
  <c r="J413" i="40" s="1"/>
  <c r="K413" i="40"/>
  <c r="H208" i="40"/>
  <c r="J208" i="40" s="1"/>
  <c r="K208" i="40"/>
  <c r="H276" i="40"/>
  <c r="J276" i="40" s="1"/>
  <c r="K276" i="40"/>
  <c r="H272" i="40"/>
  <c r="J272" i="40" s="1"/>
  <c r="K272" i="40"/>
  <c r="H209" i="40"/>
  <c r="J209" i="40" s="1"/>
  <c r="K209" i="40"/>
  <c r="K130" i="40"/>
  <c r="H130" i="40"/>
  <c r="J130" i="40" s="1"/>
  <c r="H240" i="40"/>
  <c r="J240" i="40" s="1"/>
  <c r="K240" i="40"/>
  <c r="H224" i="40"/>
  <c r="J224" i="40" s="1"/>
  <c r="K224" i="40"/>
  <c r="H121" i="40"/>
  <c r="J121" i="40" s="1"/>
  <c r="K121" i="40"/>
  <c r="H188" i="40"/>
  <c r="J188" i="40" s="1"/>
  <c r="K188" i="40"/>
  <c r="H228" i="40"/>
  <c r="J228" i="40" s="1"/>
  <c r="K228" i="40"/>
  <c r="H401" i="40"/>
  <c r="J401" i="40" s="1"/>
  <c r="K401" i="40"/>
  <c r="H284" i="40"/>
  <c r="J284" i="40" s="1"/>
  <c r="K284" i="40"/>
  <c r="H184" i="40"/>
  <c r="J184" i="40" s="1"/>
  <c r="K184" i="40"/>
  <c r="K148" i="40"/>
  <c r="H148" i="40"/>
  <c r="J148" i="40" s="1"/>
  <c r="H387" i="40"/>
  <c r="J387" i="40" s="1"/>
  <c r="K387" i="40"/>
  <c r="H146" i="40"/>
  <c r="J146" i="40" s="1"/>
  <c r="K146" i="40"/>
  <c r="H145" i="40"/>
  <c r="J145" i="40" s="1"/>
  <c r="K145" i="40"/>
  <c r="H502" i="40"/>
  <c r="I502" i="40" s="1"/>
  <c r="J502" i="40" s="1"/>
  <c r="K372" i="40"/>
  <c r="H372" i="40"/>
  <c r="J372" i="40" s="1"/>
  <c r="H370" i="40"/>
  <c r="I370" i="40" s="1"/>
  <c r="J370" i="40" s="1"/>
  <c r="H339" i="40"/>
  <c r="J339" i="40" s="1"/>
  <c r="K339" i="40"/>
  <c r="L293" i="40"/>
  <c r="G293" i="40"/>
  <c r="H300" i="40"/>
  <c r="J300" i="40" s="1"/>
  <c r="H252" i="40"/>
  <c r="J252" i="40" s="1"/>
  <c r="K252" i="40"/>
  <c r="L276" i="40"/>
  <c r="H365" i="40"/>
  <c r="J365" i="40" s="1"/>
  <c r="H283" i="40"/>
  <c r="J283" i="40" s="1"/>
  <c r="K283" i="40"/>
  <c r="G309" i="40"/>
  <c r="K199" i="40"/>
  <c r="H199" i="40"/>
  <c r="J199" i="40" s="1"/>
  <c r="G337" i="40"/>
  <c r="H270" i="40"/>
  <c r="I270" i="40" s="1"/>
  <c r="J270" i="40" s="1"/>
  <c r="K37" i="40"/>
  <c r="H37" i="40"/>
  <c r="J37" i="40" s="1"/>
  <c r="H186" i="40"/>
  <c r="I186" i="40" s="1"/>
  <c r="J186" i="40" s="1"/>
  <c r="H96" i="40"/>
  <c r="J96" i="40" s="1"/>
  <c r="H80" i="40"/>
  <c r="J80" i="40" s="1"/>
  <c r="H63" i="40"/>
  <c r="J63" i="40" s="1"/>
  <c r="H31" i="40"/>
  <c r="J31" i="40" s="1"/>
  <c r="H147" i="40"/>
  <c r="J147" i="40" s="1"/>
  <c r="K147" i="40"/>
  <c r="H197" i="40"/>
  <c r="J197" i="40" s="1"/>
  <c r="H355" i="40"/>
  <c r="J355" i="40" s="1"/>
  <c r="H384" i="40"/>
  <c r="J384" i="40" s="1"/>
  <c r="K384" i="40"/>
  <c r="H47" i="40"/>
  <c r="J47" i="40" s="1"/>
  <c r="H464" i="40"/>
  <c r="I464" i="40" s="1"/>
  <c r="J464" i="40" s="1"/>
  <c r="H549" i="40"/>
  <c r="I549" i="40" s="1"/>
  <c r="J549" i="40" s="1"/>
  <c r="H496" i="40"/>
  <c r="I496" i="40" s="1"/>
  <c r="J496" i="40" s="1"/>
  <c r="H540" i="40"/>
  <c r="I540" i="40" s="1"/>
  <c r="J540" i="40" s="1"/>
  <c r="L347" i="40"/>
  <c r="G347" i="40"/>
  <c r="H351" i="40"/>
  <c r="J351" i="40" s="1"/>
  <c r="H368" i="40"/>
  <c r="J368" i="40" s="1"/>
  <c r="H250" i="40"/>
  <c r="I250" i="40" s="1"/>
  <c r="J250" i="40" s="1"/>
  <c r="H196" i="40"/>
  <c r="J196" i="40" s="1"/>
  <c r="L74" i="40"/>
  <c r="G74" i="40"/>
  <c r="H26" i="40"/>
  <c r="J26" i="40" s="1"/>
  <c r="K26" i="40"/>
  <c r="H49" i="40"/>
  <c r="J49" i="40" s="1"/>
  <c r="K49" i="40"/>
  <c r="H32" i="40"/>
  <c r="J32" i="40" s="1"/>
  <c r="H152" i="40"/>
  <c r="J152" i="40" s="1"/>
  <c r="H173" i="40"/>
  <c r="J173" i="40" s="1"/>
  <c r="K173" i="40"/>
  <c r="H243" i="40"/>
  <c r="J243" i="40" s="1"/>
  <c r="K243" i="40"/>
  <c r="H42" i="40"/>
  <c r="J42" i="40" s="1"/>
  <c r="K42" i="40"/>
  <c r="H213" i="40"/>
  <c r="J213" i="40" s="1"/>
  <c r="H23" i="40"/>
  <c r="J23" i="40" s="1"/>
  <c r="H275" i="40"/>
  <c r="J275" i="40" s="1"/>
  <c r="K275" i="40"/>
  <c r="K23" i="40"/>
  <c r="G15" i="40"/>
  <c r="H493" i="40"/>
  <c r="I493" i="40" s="1"/>
  <c r="J493" i="40" s="1"/>
  <c r="H530" i="40"/>
  <c r="I530" i="40" s="1"/>
  <c r="J530" i="40" s="1"/>
  <c r="H473" i="40"/>
  <c r="I473" i="40" s="1"/>
  <c r="J473" i="40" s="1"/>
  <c r="H331" i="40"/>
  <c r="J331" i="40" s="1"/>
  <c r="H248" i="40"/>
  <c r="J248" i="40" s="1"/>
  <c r="K29" i="40"/>
  <c r="H29" i="40"/>
  <c r="J29" i="40" s="1"/>
  <c r="H200" i="40"/>
  <c r="J200" i="40" s="1"/>
  <c r="H58" i="40"/>
  <c r="J58" i="40" s="1"/>
  <c r="K58" i="40"/>
  <c r="H522" i="40"/>
  <c r="I522" i="40" s="1"/>
  <c r="J522" i="40" s="1"/>
  <c r="H497" i="40"/>
  <c r="I497" i="40" s="1"/>
  <c r="J497" i="40" s="1"/>
  <c r="G407" i="40"/>
  <c r="L257" i="40"/>
  <c r="G257" i="40"/>
  <c r="H323" i="40"/>
  <c r="J323" i="40" s="1"/>
  <c r="H290" i="40"/>
  <c r="I290" i="40" s="1"/>
  <c r="J290" i="40" s="1"/>
  <c r="G292" i="40"/>
  <c r="G172" i="40"/>
  <c r="H92" i="40"/>
  <c r="J92" i="40" s="1"/>
  <c r="H76" i="40"/>
  <c r="J76" i="40" s="1"/>
  <c r="K175" i="40"/>
  <c r="H175" i="40"/>
  <c r="J175" i="40" s="1"/>
  <c r="H287" i="40"/>
  <c r="J287" i="40" s="1"/>
  <c r="K287" i="40"/>
  <c r="I103" i="40"/>
  <c r="G136" i="40"/>
  <c r="K47" i="40"/>
  <c r="H157" i="40"/>
  <c r="J157" i="40" s="1"/>
  <c r="H54" i="40"/>
  <c r="J54" i="40" s="1"/>
  <c r="H553" i="40"/>
  <c r="I553" i="40" s="1"/>
  <c r="J553" i="40" s="1"/>
  <c r="H466" i="40"/>
  <c r="I466" i="40" s="1"/>
  <c r="J466" i="40" s="1"/>
  <c r="H386" i="40"/>
  <c r="I386" i="40" s="1"/>
  <c r="J386" i="40" s="1"/>
  <c r="H513" i="40"/>
  <c r="I513" i="40" s="1"/>
  <c r="J513" i="40" s="1"/>
  <c r="H425" i="40"/>
  <c r="I425" i="40" s="1"/>
  <c r="J425" i="40" s="1"/>
  <c r="H389" i="40"/>
  <c r="J389" i="40" s="1"/>
  <c r="H379" i="40"/>
  <c r="J379" i="40" s="1"/>
  <c r="G391" i="40"/>
  <c r="L90" i="40"/>
  <c r="G90" i="40"/>
  <c r="H112" i="40"/>
  <c r="J112" i="40" s="1"/>
  <c r="K159" i="40"/>
  <c r="H159" i="40"/>
  <c r="J159" i="40" s="1"/>
  <c r="H485" i="40"/>
  <c r="I485" i="40" s="1"/>
  <c r="J485" i="40" s="1"/>
  <c r="H481" i="40"/>
  <c r="I481" i="40" s="1"/>
  <c r="J481" i="40" s="1"/>
  <c r="H461" i="40"/>
  <c r="I461" i="40" s="1"/>
  <c r="J461" i="40" s="1"/>
  <c r="H344" i="40"/>
  <c r="J344" i="40" s="1"/>
  <c r="H396" i="40"/>
  <c r="J396" i="40" s="1"/>
  <c r="L237" i="40"/>
  <c r="G237" i="40"/>
  <c r="G348" i="40"/>
  <c r="H312" i="40"/>
  <c r="J312" i="40" s="1"/>
  <c r="H291" i="40"/>
  <c r="J291" i="40" s="1"/>
  <c r="K291" i="40"/>
  <c r="G253" i="40"/>
  <c r="L253" i="40"/>
  <c r="G360" i="40"/>
  <c r="H223" i="40"/>
  <c r="J223" i="40" s="1"/>
  <c r="K223" i="40"/>
  <c r="H303" i="40"/>
  <c r="J303" i="40" s="1"/>
  <c r="K303" i="40"/>
  <c r="H21" i="40"/>
  <c r="J21" i="40" s="1"/>
  <c r="K21" i="40"/>
  <c r="H247" i="40"/>
  <c r="J247" i="40" s="1"/>
  <c r="K247" i="40"/>
  <c r="H176" i="40"/>
  <c r="J176" i="40" s="1"/>
  <c r="K150" i="40"/>
  <c r="H150" i="40"/>
  <c r="J150" i="40" s="1"/>
  <c r="H573" i="40"/>
  <c r="I573" i="40" s="1"/>
  <c r="J573" i="40" s="1"/>
  <c r="H538" i="40"/>
  <c r="I538" i="40" s="1"/>
  <c r="J538" i="40" s="1"/>
  <c r="H526" i="40"/>
  <c r="I526" i="40" s="1"/>
  <c r="J526" i="40" s="1"/>
  <c r="H509" i="40"/>
  <c r="I509" i="40" s="1"/>
  <c r="J509" i="40" s="1"/>
  <c r="H486" i="40"/>
  <c r="I486" i="40" s="1"/>
  <c r="J486" i="40" s="1"/>
  <c r="H465" i="40"/>
  <c r="I465" i="40" s="1"/>
  <c r="J465" i="40" s="1"/>
  <c r="H394" i="40"/>
  <c r="I394" i="40" s="1"/>
  <c r="J394" i="40" s="1"/>
  <c r="L399" i="40"/>
  <c r="K344" i="40"/>
  <c r="H432" i="40"/>
  <c r="I432" i="40" s="1"/>
  <c r="J432" i="40" s="1"/>
  <c r="H359" i="40"/>
  <c r="J359" i="40" s="1"/>
  <c r="H315" i="40"/>
  <c r="J315" i="40" s="1"/>
  <c r="G285" i="40"/>
  <c r="L285" i="40"/>
  <c r="H296" i="40"/>
  <c r="J296" i="40" s="1"/>
  <c r="H180" i="40"/>
  <c r="J180" i="40" s="1"/>
  <c r="H335" i="40"/>
  <c r="J335" i="40" s="1"/>
  <c r="G256" i="40"/>
  <c r="L361" i="40"/>
  <c r="H306" i="40"/>
  <c r="I306" i="40" s="1"/>
  <c r="J306" i="40" s="1"/>
  <c r="G229" i="40"/>
  <c r="H171" i="40"/>
  <c r="J171" i="40" s="1"/>
  <c r="K171" i="40"/>
  <c r="L209" i="40"/>
  <c r="K13" i="40"/>
  <c r="H13" i="40"/>
  <c r="J13" i="40" s="1"/>
  <c r="H195" i="40"/>
  <c r="J195" i="40" s="1"/>
  <c r="G137" i="40"/>
  <c r="L102" i="40"/>
  <c r="G102" i="40"/>
  <c r="L86" i="40"/>
  <c r="G86" i="40"/>
  <c r="L70" i="40"/>
  <c r="G70" i="40"/>
  <c r="H128" i="40"/>
  <c r="J128" i="40" s="1"/>
  <c r="H255" i="40"/>
  <c r="J255" i="40" s="1"/>
  <c r="K255" i="40"/>
  <c r="K17" i="40"/>
  <c r="H17" i="40"/>
  <c r="J17" i="40" s="1"/>
  <c r="H118" i="40"/>
  <c r="I118" i="40" s="1"/>
  <c r="J118" i="40" s="1"/>
  <c r="H46" i="40"/>
  <c r="J46" i="40" s="1"/>
  <c r="H14" i="40"/>
  <c r="J14" i="40" s="1"/>
  <c r="H179" i="40"/>
  <c r="J179" i="40" s="1"/>
  <c r="K179" i="40"/>
  <c r="K305" i="40"/>
  <c r="H305" i="40"/>
  <c r="J305" i="40" s="1"/>
  <c r="K32" i="40"/>
  <c r="K143" i="40"/>
  <c r="H143" i="40"/>
  <c r="J143" i="40" s="1"/>
  <c r="L130" i="40"/>
  <c r="I83" i="40"/>
  <c r="I71" i="40"/>
  <c r="G89" i="40"/>
  <c r="G12" i="40"/>
  <c r="H424" i="40"/>
  <c r="I424" i="40" s="1"/>
  <c r="J424" i="40" s="1"/>
  <c r="H494" i="40"/>
  <c r="I494" i="40" s="1"/>
  <c r="J494" i="40" s="1"/>
  <c r="H460" i="40"/>
  <c r="I460" i="40" s="1"/>
  <c r="J460" i="40" s="1"/>
  <c r="H362" i="40"/>
  <c r="I362" i="40" s="1"/>
  <c r="J362" i="40" s="1"/>
  <c r="H216" i="40"/>
  <c r="J216" i="40" s="1"/>
  <c r="H428" i="40"/>
  <c r="I428" i="40" s="1"/>
  <c r="J428" i="40" s="1"/>
  <c r="K368" i="40"/>
  <c r="H340" i="40"/>
  <c r="J340" i="40" s="1"/>
  <c r="G400" i="40"/>
  <c r="G241" i="40"/>
  <c r="L241" i="40"/>
  <c r="K196" i="40"/>
  <c r="K313" i="40"/>
  <c r="H313" i="40"/>
  <c r="J313" i="40" s="1"/>
  <c r="H185" i="40"/>
  <c r="J185" i="40" s="1"/>
  <c r="G244" i="40"/>
  <c r="K183" i="40"/>
  <c r="H183" i="40"/>
  <c r="J183" i="40" s="1"/>
  <c r="K200" i="40"/>
  <c r="H202" i="40"/>
  <c r="I202" i="40" s="1"/>
  <c r="J202" i="40" s="1"/>
  <c r="H541" i="40"/>
  <c r="I541" i="40" s="1"/>
  <c r="J541" i="40" s="1"/>
  <c r="H550" i="40"/>
  <c r="I550" i="40" s="1"/>
  <c r="J550" i="40" s="1"/>
  <c r="H510" i="40"/>
  <c r="I510" i="40" s="1"/>
  <c r="J510" i="40" s="1"/>
  <c r="H562" i="40"/>
  <c r="I562" i="40" s="1"/>
  <c r="J562" i="40" s="1"/>
  <c r="H505" i="40"/>
  <c r="I505" i="40" s="1"/>
  <c r="J505" i="40" s="1"/>
  <c r="H569" i="40"/>
  <c r="I569" i="40" s="1"/>
  <c r="J569" i="40" s="1"/>
  <c r="H537" i="40"/>
  <c r="I537" i="40" s="1"/>
  <c r="J537" i="40" s="1"/>
  <c r="H570" i="40"/>
  <c r="I570" i="40" s="1"/>
  <c r="J570" i="40" s="1"/>
  <c r="H554" i="40"/>
  <c r="I554" i="40" s="1"/>
  <c r="J554" i="40" s="1"/>
  <c r="H462" i="40"/>
  <c r="I462" i="40" s="1"/>
  <c r="J462" i="40" s="1"/>
  <c r="H556" i="40"/>
  <c r="I556" i="40" s="1"/>
  <c r="J556" i="40" s="1"/>
  <c r="H514" i="40"/>
  <c r="I514" i="40" s="1"/>
  <c r="J514" i="40" s="1"/>
  <c r="H500" i="40"/>
  <c r="I500" i="40" s="1"/>
  <c r="J500" i="40" s="1"/>
  <c r="H566" i="40"/>
  <c r="I566" i="40" s="1"/>
  <c r="J566" i="40" s="1"/>
  <c r="H420" i="40"/>
  <c r="I420" i="40" s="1"/>
  <c r="J420" i="40" s="1"/>
  <c r="H434" i="40"/>
  <c r="I434" i="40" s="1"/>
  <c r="J434" i="40" s="1"/>
  <c r="H377" i="40"/>
  <c r="J377" i="40" s="1"/>
  <c r="H517" i="40"/>
  <c r="I517" i="40" s="1"/>
  <c r="J517" i="40" s="1"/>
  <c r="G404" i="40"/>
  <c r="K376" i="40"/>
  <c r="H376" i="40"/>
  <c r="J376" i="40" s="1"/>
  <c r="G408" i="40"/>
  <c r="K307" i="40"/>
  <c r="H307" i="40"/>
  <c r="J307" i="40" s="1"/>
  <c r="H288" i="40"/>
  <c r="J288" i="40" s="1"/>
  <c r="L284" i="40"/>
  <c r="G341" i="40"/>
  <c r="K331" i="40"/>
  <c r="H282" i="40"/>
  <c r="I282" i="40" s="1"/>
  <c r="J282" i="40" s="1"/>
  <c r="G316" i="40"/>
  <c r="G265" i="40"/>
  <c r="H194" i="40"/>
  <c r="I194" i="40" s="1"/>
  <c r="J194" i="40" s="1"/>
  <c r="K180" i="40"/>
  <c r="H319" i="40"/>
  <c r="J319" i="40" s="1"/>
  <c r="H219" i="40"/>
  <c r="J219" i="40" s="1"/>
  <c r="K329" i="40"/>
  <c r="H329" i="40"/>
  <c r="J329" i="40" s="1"/>
  <c r="H266" i="40"/>
  <c r="I266" i="40" s="1"/>
  <c r="J266" i="40" s="1"/>
  <c r="H222" i="40"/>
  <c r="I222" i="40" s="1"/>
  <c r="J222" i="40" s="1"/>
  <c r="H235" i="40"/>
  <c r="J235" i="40" s="1"/>
  <c r="K235" i="40"/>
  <c r="H163" i="40"/>
  <c r="J163" i="40" s="1"/>
  <c r="K163" i="40"/>
  <c r="K219" i="40"/>
  <c r="G133" i="40"/>
  <c r="H104" i="40"/>
  <c r="J104" i="40" s="1"/>
  <c r="H88" i="40"/>
  <c r="J88" i="40" s="1"/>
  <c r="H72" i="40"/>
  <c r="J72" i="40" s="1"/>
  <c r="H156" i="40"/>
  <c r="J156" i="40" s="1"/>
  <c r="H192" i="40"/>
  <c r="J192" i="40" s="1"/>
  <c r="H191" i="40"/>
  <c r="J191" i="40" s="1"/>
  <c r="K191" i="40"/>
  <c r="H345" i="40"/>
  <c r="J345" i="40" s="1"/>
  <c r="G34" i="40"/>
  <c r="G204" i="40"/>
  <c r="G113" i="40"/>
  <c r="H38" i="40"/>
  <c r="J38" i="40" s="1"/>
  <c r="G8" i="40"/>
  <c r="H572" i="40"/>
  <c r="I572" i="40" s="1"/>
  <c r="J572" i="40" s="1"/>
  <c r="H264" i="40"/>
  <c r="J264" i="40" s="1"/>
  <c r="H267" i="40"/>
  <c r="J267" i="40" s="1"/>
  <c r="K267" i="40"/>
  <c r="H545" i="40"/>
  <c r="I545" i="40" s="1"/>
  <c r="J545" i="40" s="1"/>
  <c r="H450" i="40"/>
  <c r="I450" i="40" s="1"/>
  <c r="J450" i="40" s="1"/>
  <c r="H458" i="40"/>
  <c r="I458" i="40" s="1"/>
  <c r="J458" i="40" s="1"/>
  <c r="H542" i="40"/>
  <c r="I542" i="40" s="1"/>
  <c r="J542" i="40" s="1"/>
  <c r="H477" i="40"/>
  <c r="I477" i="40" s="1"/>
  <c r="J477" i="40" s="1"/>
  <c r="H490" i="40"/>
  <c r="I490" i="40" s="1"/>
  <c r="J490" i="40" s="1"/>
  <c r="H478" i="40"/>
  <c r="I478" i="40" s="1"/>
  <c r="J478" i="40" s="1"/>
  <c r="H470" i="40"/>
  <c r="I470" i="40" s="1"/>
  <c r="J470" i="40" s="1"/>
  <c r="H520" i="40"/>
  <c r="I520" i="40" s="1"/>
  <c r="J520" i="40" s="1"/>
  <c r="H544" i="40"/>
  <c r="I544" i="40" s="1"/>
  <c r="J544" i="40" s="1"/>
  <c r="H442" i="40"/>
  <c r="I442" i="40" s="1"/>
  <c r="J442" i="40" s="1"/>
  <c r="K323" i="40"/>
  <c r="H260" i="40"/>
  <c r="J260" i="40" s="1"/>
  <c r="H251" i="40"/>
  <c r="J251" i="40" s="1"/>
  <c r="K251" i="40"/>
  <c r="K207" i="40"/>
  <c r="H207" i="40"/>
  <c r="J207" i="40" s="1"/>
  <c r="H279" i="40"/>
  <c r="J279" i="40" s="1"/>
  <c r="K279" i="40"/>
  <c r="L272" i="40"/>
  <c r="L188" i="40"/>
  <c r="G324" i="40"/>
  <c r="K61" i="40"/>
  <c r="H61" i="40"/>
  <c r="J61" i="40" s="1"/>
  <c r="H254" i="40"/>
  <c r="I254" i="40" s="1"/>
  <c r="J254" i="40" s="1"/>
  <c r="L98" i="40"/>
  <c r="G98" i="40"/>
  <c r="G117" i="40"/>
  <c r="H16" i="40"/>
  <c r="J16" i="40" s="1"/>
  <c r="H169" i="40"/>
  <c r="J169" i="40" s="1"/>
  <c r="G77" i="40"/>
  <c r="H568" i="40"/>
  <c r="I568" i="40" s="1"/>
  <c r="J568" i="40" s="1"/>
  <c r="H456" i="40"/>
  <c r="I456" i="40" s="1"/>
  <c r="J456" i="40" s="1"/>
  <c r="H512" i="40"/>
  <c r="I512" i="40" s="1"/>
  <c r="J512" i="40" s="1"/>
  <c r="H482" i="40"/>
  <c r="I482" i="40" s="1"/>
  <c r="J482" i="40" s="1"/>
  <c r="G412" i="40"/>
  <c r="H416" i="40"/>
  <c r="I416" i="40" s="1"/>
  <c r="J416" i="40" s="1"/>
  <c r="L401" i="40"/>
  <c r="H415" i="40"/>
  <c r="I415" i="40" s="1"/>
  <c r="J415" i="40" s="1"/>
  <c r="H332" i="40"/>
  <c r="J332" i="40" s="1"/>
  <c r="H421" i="40"/>
  <c r="I421" i="40" s="1"/>
  <c r="J421" i="40" s="1"/>
  <c r="K300" i="40"/>
  <c r="G273" i="40"/>
  <c r="L273" i="40"/>
  <c r="L281" i="40"/>
  <c r="G281" i="40"/>
  <c r="K365" i="40"/>
  <c r="H178" i="40"/>
  <c r="J178" i="40" s="1"/>
  <c r="K178" i="40"/>
  <c r="K231" i="40"/>
  <c r="H231" i="40"/>
  <c r="J231" i="40" s="1"/>
  <c r="H210" i="40"/>
  <c r="I210" i="40" s="1"/>
  <c r="J210" i="40" s="1"/>
  <c r="L161" i="40"/>
  <c r="G161" i="40"/>
  <c r="K170" i="40"/>
  <c r="H170" i="40"/>
  <c r="J170" i="40" s="1"/>
  <c r="H139" i="40"/>
  <c r="J139" i="40" s="1"/>
  <c r="K139" i="40"/>
  <c r="H53" i="40"/>
  <c r="J53" i="40" s="1"/>
  <c r="K53" i="40"/>
  <c r="H144" i="40"/>
  <c r="J144" i="40" s="1"/>
  <c r="H120" i="40"/>
  <c r="J120" i="40" s="1"/>
  <c r="H100" i="40"/>
  <c r="J100" i="40" s="1"/>
  <c r="H84" i="40"/>
  <c r="J84" i="40" s="1"/>
  <c r="H68" i="40"/>
  <c r="J68" i="40" s="1"/>
  <c r="G59" i="40"/>
  <c r="G164" i="40"/>
  <c r="K135" i="40"/>
  <c r="H135" i="40"/>
  <c r="J135" i="40" s="1"/>
  <c r="G154" i="40"/>
  <c r="K192" i="40"/>
  <c r="K96" i="40"/>
  <c r="K80" i="40"/>
  <c r="H271" i="40"/>
  <c r="J271" i="40" s="1"/>
  <c r="K271" i="40"/>
  <c r="K215" i="40"/>
  <c r="H215" i="40"/>
  <c r="J215" i="40" s="1"/>
  <c r="H367" i="40"/>
  <c r="J367" i="40" s="1"/>
  <c r="H10" i="40"/>
  <c r="J10" i="40" s="1"/>
  <c r="K10" i="40"/>
  <c r="L55" i="40"/>
  <c r="I115" i="40"/>
  <c r="G129" i="40"/>
  <c r="H48" i="40"/>
  <c r="J48" i="40" s="1"/>
  <c r="H22" i="40"/>
  <c r="J22" i="40" s="1"/>
  <c r="I75" i="40"/>
  <c r="H546" i="40"/>
  <c r="I546" i="40" s="1"/>
  <c r="J546" i="40" s="1"/>
  <c r="H381" i="40"/>
  <c r="J381" i="40" s="1"/>
  <c r="H373" i="40"/>
  <c r="J373" i="40" s="1"/>
  <c r="H574" i="40"/>
  <c r="I574" i="40" s="1"/>
  <c r="J574" i="40" s="1"/>
  <c r="H518" i="40"/>
  <c r="I518" i="40" s="1"/>
  <c r="J518" i="40" s="1"/>
  <c r="H469" i="40"/>
  <c r="I469" i="40" s="1"/>
  <c r="J469" i="40" s="1"/>
  <c r="H405" i="40"/>
  <c r="J405" i="40" s="1"/>
  <c r="H516" i="40"/>
  <c r="I516" i="40" s="1"/>
  <c r="J516" i="40" s="1"/>
  <c r="H227" i="40"/>
  <c r="J227" i="40" s="1"/>
  <c r="H577" i="40"/>
  <c r="I577" i="40" s="1"/>
  <c r="J577" i="40" s="1"/>
  <c r="H565" i="40"/>
  <c r="I565" i="40" s="1"/>
  <c r="J565" i="40" s="1"/>
  <c r="H508" i="40"/>
  <c r="I508" i="40" s="1"/>
  <c r="J508" i="40" s="1"/>
  <c r="H534" i="40"/>
  <c r="I534" i="40" s="1"/>
  <c r="J534" i="40" s="1"/>
  <c r="H506" i="40"/>
  <c r="I506" i="40" s="1"/>
  <c r="J506" i="40" s="1"/>
  <c r="H489" i="40"/>
  <c r="I489" i="40" s="1"/>
  <c r="J489" i="40" s="1"/>
  <c r="H383" i="40"/>
  <c r="J383" i="40" s="1"/>
  <c r="H375" i="40"/>
  <c r="J375" i="40" s="1"/>
  <c r="H385" i="40"/>
  <c r="J385" i="40" s="1"/>
  <c r="H419" i="40"/>
  <c r="I419" i="40" s="1"/>
  <c r="J419" i="40" s="1"/>
  <c r="H501" i="40"/>
  <c r="I501" i="40" s="1"/>
  <c r="J501" i="40" s="1"/>
  <c r="K388" i="40"/>
  <c r="H388" i="40"/>
  <c r="J388" i="40" s="1"/>
  <c r="H560" i="40"/>
  <c r="I560" i="40" s="1"/>
  <c r="J560" i="40" s="1"/>
  <c r="L269" i="40"/>
  <c r="G269" i="40"/>
  <c r="H371" i="40"/>
  <c r="J371" i="40" s="1"/>
  <c r="H234" i="40"/>
  <c r="I234" i="40" s="1"/>
  <c r="J234" i="40" s="1"/>
  <c r="L82" i="40"/>
  <c r="G82" i="40"/>
  <c r="L106" i="40"/>
  <c r="G106" i="40"/>
  <c r="L122" i="40"/>
  <c r="G122" i="40"/>
  <c r="K112" i="40"/>
  <c r="H41" i="40"/>
  <c r="J41" i="40" s="1"/>
  <c r="K41" i="40"/>
  <c r="H9" i="40"/>
  <c r="J9" i="40" s="1"/>
  <c r="K9" i="40"/>
  <c r="H239" i="40"/>
  <c r="J239" i="40" s="1"/>
  <c r="K239" i="40"/>
  <c r="K333" i="40"/>
  <c r="H333" i="40"/>
  <c r="J333" i="40" s="1"/>
  <c r="K167" i="40"/>
  <c r="H167" i="40"/>
  <c r="J167" i="40" s="1"/>
  <c r="H55" i="40"/>
  <c r="J55" i="40" s="1"/>
  <c r="H56" i="40"/>
  <c r="J56" i="40" s="1"/>
  <c r="H25" i="40"/>
  <c r="J25" i="40" s="1"/>
  <c r="G65" i="40"/>
  <c r="H561" i="40"/>
  <c r="I561" i="40" s="1"/>
  <c r="J561" i="40" s="1"/>
  <c r="H557" i="40"/>
  <c r="I557" i="40" s="1"/>
  <c r="J557" i="40" s="1"/>
  <c r="H558" i="40"/>
  <c r="I558" i="40" s="1"/>
  <c r="J558" i="40" s="1"/>
  <c r="H521" i="40"/>
  <c r="I521" i="40" s="1"/>
  <c r="J521" i="40" s="1"/>
  <c r="H498" i="40"/>
  <c r="I498" i="40" s="1"/>
  <c r="J498" i="40" s="1"/>
  <c r="H474" i="40"/>
  <c r="I474" i="40" s="1"/>
  <c r="J474" i="40" s="1"/>
  <c r="H504" i="40"/>
  <c r="I504" i="40" s="1"/>
  <c r="J504" i="40" s="1"/>
  <c r="H454" i="40"/>
  <c r="I454" i="40" s="1"/>
  <c r="J454" i="40" s="1"/>
  <c r="G395" i="40"/>
  <c r="H397" i="40"/>
  <c r="J397" i="40" s="1"/>
  <c r="K381" i="40"/>
  <c r="K373" i="40"/>
  <c r="K392" i="40"/>
  <c r="H392" i="40"/>
  <c r="J392" i="40" s="1"/>
  <c r="H417" i="40"/>
  <c r="I417" i="40" s="1"/>
  <c r="J417" i="40" s="1"/>
  <c r="K351" i="40"/>
  <c r="G356" i="40"/>
  <c r="H364" i="40"/>
  <c r="J364" i="40" s="1"/>
  <c r="K364" i="40"/>
  <c r="H423" i="40"/>
  <c r="I423" i="40" s="1"/>
  <c r="J423" i="40" s="1"/>
  <c r="K380" i="40"/>
  <c r="H380" i="40"/>
  <c r="J380" i="40" s="1"/>
  <c r="H295" i="40"/>
  <c r="J295" i="40" s="1"/>
  <c r="K295" i="40"/>
  <c r="H268" i="40"/>
  <c r="J268" i="40" s="1"/>
  <c r="K268" i="40"/>
  <c r="H236" i="40"/>
  <c r="J236" i="40" s="1"/>
  <c r="K236" i="40"/>
  <c r="H299" i="40"/>
  <c r="J299" i="40" s="1"/>
  <c r="K299" i="40"/>
  <c r="H262" i="40"/>
  <c r="I262" i="40" s="1"/>
  <c r="J262" i="40" s="1"/>
  <c r="H363" i="40"/>
  <c r="J363" i="40" s="1"/>
  <c r="K315" i="40"/>
  <c r="G321" i="40"/>
  <c r="H327" i="40"/>
  <c r="J327" i="40" s="1"/>
  <c r="H220" i="40"/>
  <c r="J220" i="40" s="1"/>
  <c r="G261" i="40"/>
  <c r="G249" i="40"/>
  <c r="H190" i="40"/>
  <c r="I190" i="40" s="1"/>
  <c r="J190" i="40" s="1"/>
  <c r="K185" i="40"/>
  <c r="H263" i="40"/>
  <c r="J263" i="40" s="1"/>
  <c r="K263" i="40"/>
  <c r="G221" i="40"/>
  <c r="H131" i="40"/>
  <c r="J131" i="40" s="1"/>
  <c r="K131" i="40"/>
  <c r="H214" i="40"/>
  <c r="I214" i="40" s="1"/>
  <c r="J214" i="40" s="1"/>
  <c r="K45" i="40"/>
  <c r="H45" i="40"/>
  <c r="J45" i="40" s="1"/>
  <c r="G211" i="40"/>
  <c r="L94" i="40"/>
  <c r="G94" i="40"/>
  <c r="L78" i="40"/>
  <c r="G78" i="40"/>
  <c r="K144" i="40"/>
  <c r="K195" i="40"/>
  <c r="K181" i="40"/>
  <c r="H181" i="40"/>
  <c r="J181" i="40" s="1"/>
  <c r="G126" i="40"/>
  <c r="H110" i="40"/>
  <c r="I110" i="40" s="1"/>
  <c r="J110" i="40" s="1"/>
  <c r="K63" i="40"/>
  <c r="K31" i="40"/>
  <c r="H174" i="40"/>
  <c r="J174" i="40" s="1"/>
  <c r="K174" i="40"/>
  <c r="H311" i="40"/>
  <c r="J311" i="40" s="1"/>
  <c r="K311" i="40"/>
  <c r="H349" i="40"/>
  <c r="J349" i="40" s="1"/>
  <c r="K349" i="40"/>
  <c r="H155" i="40"/>
  <c r="J155" i="40" s="1"/>
  <c r="K155" i="40"/>
  <c r="G132" i="40"/>
  <c r="K54" i="40"/>
  <c r="G81" i="40"/>
  <c r="G69" i="40"/>
  <c r="K55" i="40"/>
  <c r="K56" i="40"/>
  <c r="H57" i="40"/>
  <c r="J57" i="40" s="1"/>
  <c r="G60" i="40"/>
  <c r="I79" i="40" l="1"/>
  <c r="I64" i="40"/>
  <c r="K343" i="40"/>
  <c r="I205" i="40"/>
  <c r="I116" i="40"/>
  <c r="K352" i="40"/>
  <c r="K43" i="40"/>
  <c r="I95" i="40"/>
  <c r="H369" i="40"/>
  <c r="J369" i="40" s="1"/>
  <c r="H165" i="40"/>
  <c r="J165" i="40" s="1"/>
  <c r="J7" i="40"/>
  <c r="K6" i="40"/>
  <c r="I111" i="40"/>
  <c r="I30" i="40"/>
  <c r="I99" i="40"/>
  <c r="H409" i="40"/>
  <c r="J409" i="40" s="1"/>
  <c r="J52" i="40"/>
  <c r="I127" i="40"/>
  <c r="I375" i="40"/>
  <c r="H325" i="40"/>
  <c r="J325" i="40" s="1"/>
  <c r="K33" i="40"/>
  <c r="H301" i="40"/>
  <c r="J301" i="40" s="1"/>
  <c r="I67" i="40"/>
  <c r="I123" i="40"/>
  <c r="H308" i="40"/>
  <c r="J308" i="40" s="1"/>
  <c r="H201" i="40"/>
  <c r="J201" i="40" s="1"/>
  <c r="H140" i="40"/>
  <c r="J140" i="40" s="1"/>
  <c r="I91" i="40"/>
  <c r="I401" i="40"/>
  <c r="H304" i="40"/>
  <c r="J304" i="40" s="1"/>
  <c r="I383" i="40"/>
  <c r="K18" i="40"/>
  <c r="K97" i="40"/>
  <c r="I393" i="40"/>
  <c r="H28" i="40"/>
  <c r="J28" i="40" s="1"/>
  <c r="H411" i="40"/>
  <c r="J411" i="40" s="1"/>
  <c r="K19" i="40"/>
  <c r="H353" i="40"/>
  <c r="J353" i="40" s="1"/>
  <c r="K51" i="40"/>
  <c r="H109" i="40"/>
  <c r="J109" i="40" s="1"/>
  <c r="I155" i="40"/>
  <c r="I223" i="40"/>
  <c r="I291" i="40"/>
  <c r="H233" i="40"/>
  <c r="J233" i="40" s="1"/>
  <c r="H217" i="40"/>
  <c r="J217" i="40" s="1"/>
  <c r="H189" i="40"/>
  <c r="J189" i="40" s="1"/>
  <c r="H11" i="40"/>
  <c r="J11" i="40" s="1"/>
  <c r="I10" i="40"/>
  <c r="I377" i="40"/>
  <c r="H320" i="40"/>
  <c r="J320" i="40" s="1"/>
  <c r="H101" i="40"/>
  <c r="J101" i="40" s="1"/>
  <c r="I296" i="40"/>
  <c r="I6" i="40"/>
  <c r="K280" i="40"/>
  <c r="H50" i="40"/>
  <c r="J50" i="40" s="1"/>
  <c r="I207" i="40"/>
  <c r="H73" i="40"/>
  <c r="J73" i="40" s="1"/>
  <c r="I47" i="40"/>
  <c r="I151" i="40"/>
  <c r="I45" i="40"/>
  <c r="I396" i="40"/>
  <c r="I208" i="40"/>
  <c r="I403" i="40"/>
  <c r="J160" i="40"/>
  <c r="I61" i="40"/>
  <c r="I264" i="40"/>
  <c r="I272" i="40"/>
  <c r="I413" i="40"/>
  <c r="I399" i="40"/>
  <c r="H35" i="40"/>
  <c r="J35" i="40" s="1"/>
  <c r="I58" i="40"/>
  <c r="K40" i="40"/>
  <c r="I379" i="40"/>
  <c r="I85" i="40"/>
  <c r="I149" i="40"/>
  <c r="H141" i="40"/>
  <c r="J141" i="40" s="1"/>
  <c r="K24" i="40"/>
  <c r="I263" i="40"/>
  <c r="H27" i="40"/>
  <c r="J27" i="40" s="1"/>
  <c r="I200" i="40"/>
  <c r="I148" i="40"/>
  <c r="H277" i="40"/>
  <c r="J277" i="40" s="1"/>
  <c r="H168" i="40"/>
  <c r="J168" i="40" s="1"/>
  <c r="I53" i="40"/>
  <c r="H225" i="40"/>
  <c r="J225" i="40" s="1"/>
  <c r="I280" i="40"/>
  <c r="I183" i="40"/>
  <c r="K85" i="40"/>
  <c r="H44" i="40"/>
  <c r="J44" i="40" s="1"/>
  <c r="I373" i="40"/>
  <c r="I22" i="40"/>
  <c r="K357" i="40"/>
  <c r="I72" i="40"/>
  <c r="I163" i="40"/>
  <c r="I13" i="40"/>
  <c r="I152" i="40"/>
  <c r="I240" i="40"/>
  <c r="I203" i="40"/>
  <c r="H245" i="40"/>
  <c r="J245" i="40" s="1"/>
  <c r="I381" i="40"/>
  <c r="I376" i="40"/>
  <c r="I185" i="40"/>
  <c r="H289" i="40"/>
  <c r="J289" i="40" s="1"/>
  <c r="I17" i="40"/>
  <c r="I312" i="40"/>
  <c r="I344" i="40"/>
  <c r="I389" i="40"/>
  <c r="I54" i="40"/>
  <c r="I96" i="40"/>
  <c r="I284" i="40"/>
  <c r="H125" i="40"/>
  <c r="J125" i="40" s="1"/>
  <c r="I397" i="40"/>
  <c r="I371" i="40"/>
  <c r="I405" i="40"/>
  <c r="I144" i="40"/>
  <c r="I169" i="40"/>
  <c r="K336" i="40"/>
  <c r="I248" i="40"/>
  <c r="I97" i="40"/>
  <c r="I252" i="40"/>
  <c r="J336" i="40"/>
  <c r="I336" i="40"/>
  <c r="J18" i="40"/>
  <c r="I18" i="40"/>
  <c r="J352" i="40"/>
  <c r="I352" i="40"/>
  <c r="I213" i="40"/>
  <c r="I33" i="40"/>
  <c r="I355" i="40"/>
  <c r="I339" i="40"/>
  <c r="K105" i="40"/>
  <c r="I156" i="40"/>
  <c r="I315" i="40"/>
  <c r="I40" i="40"/>
  <c r="I29" i="40"/>
  <c r="I49" i="40"/>
  <c r="K203" i="40"/>
  <c r="I327" i="40"/>
  <c r="I239" i="40"/>
  <c r="H328" i="40"/>
  <c r="J328" i="40" s="1"/>
  <c r="I260" i="40"/>
  <c r="I345" i="40"/>
  <c r="I335" i="40"/>
  <c r="I303" i="40"/>
  <c r="I275" i="40"/>
  <c r="I42" i="40"/>
  <c r="I26" i="40"/>
  <c r="I197" i="40"/>
  <c r="I365" i="40"/>
  <c r="I300" i="40"/>
  <c r="I224" i="40"/>
  <c r="I319" i="40"/>
  <c r="I167" i="40"/>
  <c r="I385" i="40"/>
  <c r="H232" i="40"/>
  <c r="H297" i="40"/>
  <c r="J297" i="40" s="1"/>
  <c r="I76" i="40"/>
  <c r="I368" i="40"/>
  <c r="H93" i="40"/>
  <c r="J93" i="40" s="1"/>
  <c r="I329" i="40"/>
  <c r="H317" i="40"/>
  <c r="J317" i="40" s="1"/>
  <c r="I128" i="40"/>
  <c r="I247" i="40"/>
  <c r="I287" i="40"/>
  <c r="I105" i="40"/>
  <c r="I387" i="40"/>
  <c r="I251" i="40"/>
  <c r="H212" i="40"/>
  <c r="J212" i="40" s="1"/>
  <c r="I48" i="40"/>
  <c r="I367" i="40"/>
  <c r="I143" i="40"/>
  <c r="I23" i="40"/>
  <c r="I364" i="40"/>
  <c r="I311" i="40"/>
  <c r="I131" i="40"/>
  <c r="I363" i="40"/>
  <c r="I236" i="40"/>
  <c r="I392" i="40"/>
  <c r="H66" i="40"/>
  <c r="I120" i="40"/>
  <c r="I104" i="40"/>
  <c r="I150" i="40"/>
  <c r="I343" i="40"/>
  <c r="I243" i="40"/>
  <c r="I32" i="40"/>
  <c r="I384" i="40"/>
  <c r="I121" i="40"/>
  <c r="H94" i="40"/>
  <c r="J94" i="40" s="1"/>
  <c r="K94" i="40"/>
  <c r="H129" i="40"/>
  <c r="J129" i="40" s="1"/>
  <c r="K129" i="40"/>
  <c r="H126" i="40"/>
  <c r="J126" i="40" s="1"/>
  <c r="K126" i="40"/>
  <c r="I268" i="40"/>
  <c r="H356" i="40"/>
  <c r="J356" i="40" s="1"/>
  <c r="K356" i="40"/>
  <c r="H65" i="40"/>
  <c r="J65" i="40" s="1"/>
  <c r="K65" i="40"/>
  <c r="H59" i="40"/>
  <c r="J59" i="40" s="1"/>
  <c r="K59" i="40"/>
  <c r="I231" i="40"/>
  <c r="H273" i="40"/>
  <c r="J273" i="40" s="1"/>
  <c r="K273" i="40"/>
  <c r="H98" i="40"/>
  <c r="J98" i="40" s="1"/>
  <c r="K98" i="40"/>
  <c r="H133" i="40"/>
  <c r="J133" i="40" s="1"/>
  <c r="K133" i="40"/>
  <c r="I288" i="40"/>
  <c r="H241" i="40"/>
  <c r="J241" i="40" s="1"/>
  <c r="K241" i="40"/>
  <c r="I340" i="40"/>
  <c r="H12" i="40"/>
  <c r="J12" i="40" s="1"/>
  <c r="K12" i="40"/>
  <c r="H70" i="40"/>
  <c r="J70" i="40" s="1"/>
  <c r="K70" i="40"/>
  <c r="H407" i="40"/>
  <c r="J407" i="40" s="1"/>
  <c r="K407" i="40"/>
  <c r="I361" i="40"/>
  <c r="H69" i="40"/>
  <c r="J69" i="40" s="1"/>
  <c r="K69" i="40"/>
  <c r="I299" i="40"/>
  <c r="I25" i="40"/>
  <c r="I55" i="40"/>
  <c r="I9" i="40"/>
  <c r="I68" i="40"/>
  <c r="K281" i="40"/>
  <c r="H281" i="40"/>
  <c r="J281" i="40" s="1"/>
  <c r="H77" i="40"/>
  <c r="J77" i="40" s="1"/>
  <c r="K77" i="40"/>
  <c r="I235" i="40"/>
  <c r="I219" i="40"/>
  <c r="H316" i="40"/>
  <c r="J316" i="40" s="1"/>
  <c r="K316" i="40"/>
  <c r="H404" i="40"/>
  <c r="J404" i="40" s="1"/>
  <c r="K404" i="40"/>
  <c r="I14" i="40"/>
  <c r="H86" i="40"/>
  <c r="J86" i="40" s="1"/>
  <c r="K86" i="40"/>
  <c r="H229" i="40"/>
  <c r="J229" i="40" s="1"/>
  <c r="K229" i="40"/>
  <c r="I180" i="40"/>
  <c r="I359" i="40"/>
  <c r="I159" i="40"/>
  <c r="H391" i="40"/>
  <c r="J391" i="40" s="1"/>
  <c r="K391" i="40"/>
  <c r="I43" i="40"/>
  <c r="I19" i="40"/>
  <c r="I351" i="40"/>
  <c r="I31" i="40"/>
  <c r="I283" i="40"/>
  <c r="I145" i="40"/>
  <c r="I188" i="40"/>
  <c r="I209" i="40"/>
  <c r="H81" i="40"/>
  <c r="J81" i="40" s="1"/>
  <c r="K81" i="40"/>
  <c r="I388" i="40"/>
  <c r="I215" i="40"/>
  <c r="H154" i="40"/>
  <c r="J154" i="40" s="1"/>
  <c r="K154" i="40"/>
  <c r="I170" i="40"/>
  <c r="I279" i="40"/>
  <c r="I38" i="40"/>
  <c r="I191" i="40"/>
  <c r="I313" i="40"/>
  <c r="H360" i="40"/>
  <c r="J360" i="40" s="1"/>
  <c r="K360" i="40"/>
  <c r="H348" i="40"/>
  <c r="J348" i="40" s="1"/>
  <c r="K348" i="40"/>
  <c r="H15" i="40"/>
  <c r="J15" i="40" s="1"/>
  <c r="K15" i="40"/>
  <c r="H347" i="40"/>
  <c r="J347" i="40" s="1"/>
  <c r="K347" i="40"/>
  <c r="H337" i="40"/>
  <c r="J337" i="40" s="1"/>
  <c r="K337" i="40"/>
  <c r="H249" i="40"/>
  <c r="J249" i="40" s="1"/>
  <c r="K249" i="40"/>
  <c r="H221" i="40"/>
  <c r="J221" i="40" s="1"/>
  <c r="K221" i="40"/>
  <c r="I56" i="40"/>
  <c r="I333" i="40"/>
  <c r="I84" i="40"/>
  <c r="H161" i="40"/>
  <c r="J161" i="40" s="1"/>
  <c r="K161" i="40"/>
  <c r="I178" i="40"/>
  <c r="I267" i="40"/>
  <c r="H113" i="40"/>
  <c r="J113" i="40" s="1"/>
  <c r="K113" i="40"/>
  <c r="I307" i="40"/>
  <c r="I46" i="40"/>
  <c r="I255" i="40"/>
  <c r="H102" i="40"/>
  <c r="J102" i="40" s="1"/>
  <c r="K102" i="40"/>
  <c r="I21" i="40"/>
  <c r="H136" i="40"/>
  <c r="J136" i="40" s="1"/>
  <c r="K136" i="40"/>
  <c r="I331" i="40"/>
  <c r="I51" i="40"/>
  <c r="I196" i="40"/>
  <c r="I63" i="40"/>
  <c r="K122" i="40"/>
  <c r="H122" i="40"/>
  <c r="J122" i="40" s="1"/>
  <c r="K60" i="40"/>
  <c r="H60" i="40"/>
  <c r="J60" i="40" s="1"/>
  <c r="H321" i="40"/>
  <c r="J321" i="40" s="1"/>
  <c r="K321" i="40"/>
  <c r="H211" i="40"/>
  <c r="J211" i="40" s="1"/>
  <c r="K211" i="40"/>
  <c r="K106" i="40"/>
  <c r="H106" i="40"/>
  <c r="J106" i="40" s="1"/>
  <c r="H204" i="40"/>
  <c r="J204" i="40" s="1"/>
  <c r="K204" i="40"/>
  <c r="I192" i="40"/>
  <c r="I88" i="40"/>
  <c r="H408" i="40"/>
  <c r="J408" i="40" s="1"/>
  <c r="K408" i="40"/>
  <c r="H244" i="40"/>
  <c r="J244" i="40" s="1"/>
  <c r="K244" i="40"/>
  <c r="I305" i="40"/>
  <c r="H253" i="40"/>
  <c r="J253" i="40" s="1"/>
  <c r="K253" i="40"/>
  <c r="H237" i="40"/>
  <c r="J237" i="40" s="1"/>
  <c r="K237" i="40"/>
  <c r="I112" i="40"/>
  <c r="I175" i="40"/>
  <c r="I92" i="40"/>
  <c r="I323" i="40"/>
  <c r="I37" i="40"/>
  <c r="I199" i="40"/>
  <c r="K293" i="40"/>
  <c r="H293" i="40"/>
  <c r="J293" i="40" s="1"/>
  <c r="H8" i="40"/>
  <c r="J8" i="40" s="1"/>
  <c r="K8" i="40"/>
  <c r="H265" i="40"/>
  <c r="J265" i="40" s="1"/>
  <c r="K265" i="40"/>
  <c r="H89" i="40"/>
  <c r="J89" i="40" s="1"/>
  <c r="K89" i="40"/>
  <c r="H292" i="40"/>
  <c r="J292" i="40" s="1"/>
  <c r="K292" i="40"/>
  <c r="I380" i="40"/>
  <c r="I174" i="40"/>
  <c r="I181" i="40"/>
  <c r="I57" i="40"/>
  <c r="H261" i="40"/>
  <c r="J261" i="40" s="1"/>
  <c r="K261" i="40"/>
  <c r="I295" i="40"/>
  <c r="I349" i="40"/>
  <c r="H395" i="40"/>
  <c r="J395" i="40" s="1"/>
  <c r="K395" i="40"/>
  <c r="I41" i="40"/>
  <c r="K269" i="40"/>
  <c r="H269" i="40"/>
  <c r="J269" i="40" s="1"/>
  <c r="I135" i="40"/>
  <c r="I220" i="40"/>
  <c r="I24" i="40"/>
  <c r="I227" i="40"/>
  <c r="I271" i="40"/>
  <c r="I100" i="40"/>
  <c r="I139" i="40"/>
  <c r="I357" i="40"/>
  <c r="I332" i="40"/>
  <c r="I16" i="40"/>
  <c r="H324" i="40"/>
  <c r="J324" i="40" s="1"/>
  <c r="K324" i="40"/>
  <c r="H34" i="40"/>
  <c r="J34" i="40" s="1"/>
  <c r="K34" i="40"/>
  <c r="H341" i="40"/>
  <c r="J341" i="40" s="1"/>
  <c r="K341" i="40"/>
  <c r="I216" i="40"/>
  <c r="I179" i="40"/>
  <c r="H137" i="40"/>
  <c r="J137" i="40" s="1"/>
  <c r="K137" i="40"/>
  <c r="H256" i="40"/>
  <c r="J256" i="40" s="1"/>
  <c r="K256" i="40"/>
  <c r="H285" i="40"/>
  <c r="J285" i="40" s="1"/>
  <c r="K285" i="40"/>
  <c r="I176" i="40"/>
  <c r="H90" i="40"/>
  <c r="J90" i="40" s="1"/>
  <c r="K90" i="40"/>
  <c r="H172" i="40"/>
  <c r="J172" i="40" s="1"/>
  <c r="K172" i="40"/>
  <c r="H257" i="40"/>
  <c r="J257" i="40" s="1"/>
  <c r="K257" i="40"/>
  <c r="I147" i="40"/>
  <c r="I80" i="40"/>
  <c r="I372" i="40"/>
  <c r="I146" i="40"/>
  <c r="H132" i="40"/>
  <c r="J132" i="40" s="1"/>
  <c r="K132" i="40"/>
  <c r="H78" i="40"/>
  <c r="J78" i="40" s="1"/>
  <c r="K78" i="40"/>
  <c r="H82" i="40"/>
  <c r="J82" i="40" s="1"/>
  <c r="K82" i="40"/>
  <c r="H164" i="40"/>
  <c r="J164" i="40" s="1"/>
  <c r="K164" i="40"/>
  <c r="H412" i="40"/>
  <c r="J412" i="40" s="1"/>
  <c r="K412" i="40"/>
  <c r="H117" i="40"/>
  <c r="J117" i="40" s="1"/>
  <c r="K117" i="40"/>
  <c r="H400" i="40"/>
  <c r="J400" i="40" s="1"/>
  <c r="K400" i="40"/>
  <c r="I195" i="40"/>
  <c r="I171" i="40"/>
  <c r="I157" i="40"/>
  <c r="I173" i="40"/>
  <c r="H74" i="40"/>
  <c r="J74" i="40" s="1"/>
  <c r="K74" i="40"/>
  <c r="H309" i="40"/>
  <c r="J309" i="40" s="1"/>
  <c r="K309" i="40"/>
  <c r="I184" i="40"/>
  <c r="I228" i="40"/>
  <c r="I130" i="40"/>
  <c r="I276" i="40"/>
  <c r="I165" i="40" l="1"/>
  <c r="I369" i="40"/>
  <c r="I34" i="40"/>
  <c r="I409" i="40"/>
  <c r="I308" i="40"/>
  <c r="I189" i="40"/>
  <c r="I301" i="40"/>
  <c r="I201" i="40"/>
  <c r="I325" i="40"/>
  <c r="I304" i="40"/>
  <c r="I125" i="40"/>
  <c r="I353" i="40"/>
  <c r="I73" i="40"/>
  <c r="I212" i="40"/>
  <c r="I408" i="40"/>
  <c r="I140" i="40"/>
  <c r="I50" i="40"/>
  <c r="I168" i="40"/>
  <c r="I109" i="40"/>
  <c r="I217" i="40"/>
  <c r="I309" i="40"/>
  <c r="I28" i="40"/>
  <c r="I411" i="40"/>
  <c r="I233" i="40"/>
  <c r="I117" i="40"/>
  <c r="I44" i="40"/>
  <c r="I101" i="40"/>
  <c r="I141" i="40"/>
  <c r="I81" i="40"/>
  <c r="I320" i="40"/>
  <c r="I289" i="40"/>
  <c r="I11" i="40"/>
  <c r="I35" i="40"/>
  <c r="I245" i="40"/>
  <c r="I249" i="40"/>
  <c r="I412" i="40"/>
  <c r="I60" i="40"/>
  <c r="I136" i="40"/>
  <c r="I137" i="40"/>
  <c r="I211" i="40"/>
  <c r="I297" i="40"/>
  <c r="I132" i="40"/>
  <c r="I256" i="40"/>
  <c r="I324" i="40"/>
  <c r="I237" i="40"/>
  <c r="I113" i="40"/>
  <c r="I356" i="40"/>
  <c r="I317" i="40"/>
  <c r="I225" i="40"/>
  <c r="I277" i="40"/>
  <c r="I27" i="40"/>
  <c r="I341" i="40"/>
  <c r="I133" i="40"/>
  <c r="I261" i="40"/>
  <c r="I292" i="40"/>
  <c r="I65" i="40"/>
  <c r="I126" i="40"/>
  <c r="I86" i="40"/>
  <c r="I273" i="40"/>
  <c r="I78" i="40"/>
  <c r="I328" i="40"/>
  <c r="I129" i="40"/>
  <c r="I90" i="40"/>
  <c r="I164" i="40"/>
  <c r="I360" i="40"/>
  <c r="I74" i="40"/>
  <c r="I204" i="40"/>
  <c r="I321" i="40"/>
  <c r="I229" i="40"/>
  <c r="I281" i="40"/>
  <c r="I98" i="40"/>
  <c r="J232" i="40"/>
  <c r="I232" i="40"/>
  <c r="I269" i="40"/>
  <c r="I293" i="40"/>
  <c r="I221" i="40"/>
  <c r="I154" i="40"/>
  <c r="I93" i="40"/>
  <c r="J66" i="40"/>
  <c r="I66" i="40"/>
  <c r="I89" i="40"/>
  <c r="I161" i="40"/>
  <c r="I395" i="40"/>
  <c r="I347" i="40"/>
  <c r="I12" i="40"/>
  <c r="I244" i="40"/>
  <c r="I122" i="40"/>
  <c r="I407" i="40"/>
  <c r="I265" i="40"/>
  <c r="I15" i="40"/>
  <c r="I404" i="40"/>
  <c r="I77" i="40"/>
  <c r="I82" i="40"/>
  <c r="I285" i="40"/>
  <c r="I102" i="40"/>
  <c r="I241" i="40"/>
  <c r="I59" i="40"/>
  <c r="I257" i="40"/>
  <c r="I172" i="40"/>
  <c r="I400" i="40"/>
  <c r="I8" i="40"/>
  <c r="I253" i="40"/>
  <c r="I106" i="40"/>
  <c r="I337" i="40"/>
  <c r="I348" i="40"/>
  <c r="I391" i="40"/>
  <c r="I316" i="40"/>
  <c r="I69" i="40"/>
  <c r="I70" i="40"/>
  <c r="I94" i="40"/>
  <c r="W16" i="32" l="1"/>
  <c r="W11" i="32"/>
  <c r="W15" i="32"/>
  <c r="W13" i="32"/>
  <c r="P3" i="32" l="1"/>
  <c r="V2" i="32"/>
  <c r="P2" i="32"/>
  <c r="P9" i="32" s="1"/>
  <c r="Q9" i="32" s="1"/>
  <c r="S9" i="32" s="1"/>
  <c r="T9" i="32" l="1"/>
  <c r="U9" i="32" s="1"/>
  <c r="AC9" i="32" s="1"/>
  <c r="P10" i="32"/>
  <c r="P12" i="32"/>
  <c r="Q12" i="32" s="1"/>
  <c r="S12" i="32" s="1"/>
  <c r="T12" i="32" s="1"/>
  <c r="U12" i="32" s="1"/>
  <c r="AC12" i="32" s="1"/>
  <c r="P14" i="32"/>
  <c r="Q10" i="32"/>
  <c r="S10" i="32" s="1"/>
  <c r="T10" i="32" s="1"/>
  <c r="U10" i="32" s="1"/>
  <c r="AC10" i="32" s="1"/>
  <c r="P16" i="32"/>
  <c r="P8" i="32"/>
  <c r="P11" i="32"/>
  <c r="P13" i="32"/>
  <c r="P15" i="32"/>
  <c r="L90" i="32" l="1"/>
  <c r="L98" i="32"/>
  <c r="L106" i="32"/>
  <c r="L114" i="32"/>
  <c r="L122" i="32"/>
  <c r="L306" i="32"/>
  <c r="L91" i="32"/>
  <c r="L99" i="32"/>
  <c r="L107" i="32"/>
  <c r="L115" i="32"/>
  <c r="L123" i="32"/>
  <c r="L92" i="32"/>
  <c r="L100" i="32"/>
  <c r="L108" i="32"/>
  <c r="L116" i="32"/>
  <c r="L124" i="32"/>
  <c r="L97" i="32"/>
  <c r="L111" i="32"/>
  <c r="L303" i="32"/>
  <c r="L102" i="32"/>
  <c r="L113" i="32"/>
  <c r="L105" i="32"/>
  <c r="L121" i="32"/>
  <c r="L101" i="32"/>
  <c r="L118" i="32"/>
  <c r="L95" i="32"/>
  <c r="L119" i="32"/>
  <c r="L110" i="32"/>
  <c r="L103" i="32"/>
  <c r="L109" i="32"/>
  <c r="L117" i="32"/>
  <c r="L120" i="32"/>
  <c r="L94" i="32"/>
  <c r="L96" i="32"/>
  <c r="L3827" i="32"/>
  <c r="L3835" i="32"/>
  <c r="L3843" i="32"/>
  <c r="L3851" i="32"/>
  <c r="L3859" i="32"/>
  <c r="L3867" i="32"/>
  <c r="L93" i="32"/>
  <c r="L104" i="32"/>
  <c r="L3829" i="32"/>
  <c r="L3837" i="32"/>
  <c r="L3845" i="32"/>
  <c r="L3853" i="32"/>
  <c r="L3861" i="32"/>
  <c r="L3869" i="32"/>
  <c r="L3832" i="32"/>
  <c r="L3840" i="32"/>
  <c r="L3848" i="32"/>
  <c r="L3856" i="32"/>
  <c r="L3864" i="32"/>
  <c r="L3872" i="32"/>
  <c r="L3826" i="32"/>
  <c r="L3839" i="32"/>
  <c r="L3852" i="32"/>
  <c r="L3865" i="32"/>
  <c r="L3828" i="32"/>
  <c r="L3841" i="32"/>
  <c r="L3854" i="32"/>
  <c r="L3866" i="32"/>
  <c r="L3834" i="32"/>
  <c r="L3847" i="32"/>
  <c r="L3860" i="32"/>
  <c r="L3873" i="32"/>
  <c r="L3836" i="32"/>
  <c r="L3857" i="32"/>
  <c r="L3842" i="32"/>
  <c r="L3862" i="32"/>
  <c r="L5110" i="32"/>
  <c r="L3838" i="32"/>
  <c r="L3858" i="32"/>
  <c r="L3830" i="32"/>
  <c r="L3849" i="32"/>
  <c r="L3870" i="32"/>
  <c r="L112" i="32"/>
  <c r="L3831" i="32"/>
  <c r="L3850" i="32"/>
  <c r="L3871" i="32"/>
  <c r="L3855" i="32"/>
  <c r="L3863" i="32"/>
  <c r="L3868" i="32"/>
  <c r="L3833" i="32"/>
  <c r="L5111" i="32"/>
  <c r="L3844" i="32"/>
  <c r="L3846" i="32"/>
  <c r="Q8" i="32"/>
  <c r="S8" i="32" s="1"/>
  <c r="T8" i="32" s="1"/>
  <c r="U8" i="32" s="1"/>
  <c r="AC8" i="32" s="1"/>
  <c r="Q13" i="32"/>
  <c r="S13" i="32" s="1"/>
  <c r="T13" i="32" s="1"/>
  <c r="U13" i="32" s="1"/>
  <c r="AC13" i="32" s="1"/>
  <c r="Q11" i="32"/>
  <c r="S11" i="32" s="1"/>
  <c r="T11" i="32" s="1"/>
  <c r="U11" i="32" s="1"/>
  <c r="AC11" i="32" s="1"/>
  <c r="G3070" i="31"/>
  <c r="G3071" i="31" s="1"/>
  <c r="G3069" i="31"/>
  <c r="G3068" i="31"/>
  <c r="G3067" i="31"/>
  <c r="G3066" i="31"/>
  <c r="G3065" i="31"/>
  <c r="G3064" i="31"/>
  <c r="G3063" i="31"/>
  <c r="J3061" i="31"/>
  <c r="J3062" i="31" s="1"/>
  <c r="G3061" i="31"/>
  <c r="G3062" i="31" s="1"/>
  <c r="J3059" i="31"/>
  <c r="J3060" i="31" s="1"/>
  <c r="G3059" i="31"/>
  <c r="G3060" i="31" s="1"/>
  <c r="J3057" i="31"/>
  <c r="J3058" i="31" s="1"/>
  <c r="G3057" i="31"/>
  <c r="G3058" i="31" s="1"/>
  <c r="G3052" i="31"/>
  <c r="G3051" i="31"/>
  <c r="G3050" i="31"/>
  <c r="G3049" i="31"/>
  <c r="G3048" i="31"/>
  <c r="G3047" i="31"/>
  <c r="G3046" i="31"/>
  <c r="B3046" i="31"/>
  <c r="B3047" i="31" s="1"/>
  <c r="B3048" i="31" s="1"/>
  <c r="B3049" i="31" s="1"/>
  <c r="B3050" i="31" s="1"/>
  <c r="B3051" i="31" s="1"/>
  <c r="B3052" i="31" s="1"/>
  <c r="G3045" i="31"/>
  <c r="G3044" i="31"/>
  <c r="G3043" i="31"/>
  <c r="G3042" i="31"/>
  <c r="G3041" i="31"/>
  <c r="G3040" i="31"/>
  <c r="G3039" i="31"/>
  <c r="G3038" i="31"/>
  <c r="G3037" i="31"/>
  <c r="B3037" i="31"/>
  <c r="B3038" i="31" s="1"/>
  <c r="B3039" i="31" s="1"/>
  <c r="B3040" i="31" s="1"/>
  <c r="B3041" i="31" s="1"/>
  <c r="B3042" i="31" s="1"/>
  <c r="B3043" i="31" s="1"/>
  <c r="B3044" i="31" s="1"/>
  <c r="B3045" i="31" s="1"/>
  <c r="G3036" i="31"/>
  <c r="B3036" i="31"/>
  <c r="G3035" i="31"/>
  <c r="B3035" i="31"/>
  <c r="G3034" i="31"/>
  <c r="G3030" i="31"/>
  <c r="G3029" i="31"/>
  <c r="B3029" i="31"/>
  <c r="B3030" i="31" s="1"/>
  <c r="J3028" i="31"/>
  <c r="G3028" i="31"/>
  <c r="B3028" i="31"/>
  <c r="J3027" i="31"/>
  <c r="G3027" i="31"/>
  <c r="J3022" i="31"/>
  <c r="G3022" i="31"/>
  <c r="D3022" i="31"/>
  <c r="J3021" i="31"/>
  <c r="G3021" i="31"/>
  <c r="D3021" i="31"/>
  <c r="J3020" i="31"/>
  <c r="G3020" i="31"/>
  <c r="D3020" i="31"/>
  <c r="J3019" i="31"/>
  <c r="G3019" i="31"/>
  <c r="D3019" i="31"/>
  <c r="J3018" i="31"/>
  <c r="G3018" i="31"/>
  <c r="D3018" i="31"/>
  <c r="J3017" i="31"/>
  <c r="G3017" i="31"/>
  <c r="D3017" i="31"/>
  <c r="J3016" i="31"/>
  <c r="G3016" i="31"/>
  <c r="D3016" i="31"/>
  <c r="J3015" i="31"/>
  <c r="G3015" i="31"/>
  <c r="D3015" i="31"/>
  <c r="J3014" i="31"/>
  <c r="G3014" i="31"/>
  <c r="D3014" i="31"/>
  <c r="J3013" i="31"/>
  <c r="G3013" i="31"/>
  <c r="D3013" i="31"/>
  <c r="J3012" i="31"/>
  <c r="G3012" i="31"/>
  <c r="D3012" i="31"/>
  <c r="J3011" i="31"/>
  <c r="G3011" i="31"/>
  <c r="D3011" i="31"/>
  <c r="J3010" i="31"/>
  <c r="G3010" i="31"/>
  <c r="D3010" i="31"/>
  <c r="J3009" i="31"/>
  <c r="G3009" i="31"/>
  <c r="D3009" i="31"/>
  <c r="J3008" i="31"/>
  <c r="G3008" i="31"/>
  <c r="D3008" i="31"/>
  <c r="J3007" i="31"/>
  <c r="G3007" i="31"/>
  <c r="D3007" i="31"/>
  <c r="J3006" i="31"/>
  <c r="G3006" i="31"/>
  <c r="D3006" i="31"/>
  <c r="J3005" i="31"/>
  <c r="G3005" i="31"/>
  <c r="D3005" i="31"/>
  <c r="J3004" i="31"/>
  <c r="G3004" i="31"/>
  <c r="D3004" i="31"/>
  <c r="J3003" i="31"/>
  <c r="G3003" i="31"/>
  <c r="D3003" i="31"/>
  <c r="J3002" i="31"/>
  <c r="G3002" i="31"/>
  <c r="D3002" i="31"/>
  <c r="J3001" i="31"/>
  <c r="G3001" i="31"/>
  <c r="D3001" i="31"/>
  <c r="J3000" i="31"/>
  <c r="G3000" i="31"/>
  <c r="D3000" i="31"/>
  <c r="J2999" i="31"/>
  <c r="G2999" i="31"/>
  <c r="D2999" i="31"/>
  <c r="J2998" i="31"/>
  <c r="G2998" i="31"/>
  <c r="D2998" i="31"/>
  <c r="J2997" i="31"/>
  <c r="G2997" i="31"/>
  <c r="D2997" i="31"/>
  <c r="J2996" i="31"/>
  <c r="G2996" i="31"/>
  <c r="D2996" i="31"/>
  <c r="J2995" i="31"/>
  <c r="G2995" i="31"/>
  <c r="D2995" i="31"/>
  <c r="J2994" i="31"/>
  <c r="G2994" i="31"/>
  <c r="D2994" i="31"/>
  <c r="J2993" i="31"/>
  <c r="G2993" i="31"/>
  <c r="D2993" i="31"/>
  <c r="J2992" i="31"/>
  <c r="G2992" i="31"/>
  <c r="D2992" i="31"/>
  <c r="J2991" i="31"/>
  <c r="G2991" i="31"/>
  <c r="D2991" i="31"/>
  <c r="J2990" i="31"/>
  <c r="G2990" i="31"/>
  <c r="D2990" i="31"/>
  <c r="J2989" i="31"/>
  <c r="G2989" i="31"/>
  <c r="D2989" i="31"/>
  <c r="J2988" i="31"/>
  <c r="G2988" i="31"/>
  <c r="D2988" i="31"/>
  <c r="J2987" i="31"/>
  <c r="G2987" i="31"/>
  <c r="D2987" i="31"/>
  <c r="J2986" i="31"/>
  <c r="G2986" i="31"/>
  <c r="D2986" i="31"/>
  <c r="J2985" i="31"/>
  <c r="G2985" i="31"/>
  <c r="D2985" i="31"/>
  <c r="J2984" i="31"/>
  <c r="G2984" i="31"/>
  <c r="D2984" i="31"/>
  <c r="J2983" i="31"/>
  <c r="G2983" i="31"/>
  <c r="D2983" i="31"/>
  <c r="J2982" i="31"/>
  <c r="G2982" i="31"/>
  <c r="D2982" i="31"/>
  <c r="J2981" i="31"/>
  <c r="G2981" i="31"/>
  <c r="D2981" i="31"/>
  <c r="J2980" i="31"/>
  <c r="G2980" i="31"/>
  <c r="D2980" i="31"/>
  <c r="J2979" i="31"/>
  <c r="G2979" i="31"/>
  <c r="D2979" i="31"/>
  <c r="J2978" i="31"/>
  <c r="G2978" i="31"/>
  <c r="D2978" i="31"/>
  <c r="J2977" i="31"/>
  <c r="G2977" i="31"/>
  <c r="D2977" i="31"/>
  <c r="J2976" i="31"/>
  <c r="G2976" i="31"/>
  <c r="D2976" i="31"/>
  <c r="J2975" i="31"/>
  <c r="G2975" i="31"/>
  <c r="D2975" i="31"/>
  <c r="J2974" i="31"/>
  <c r="G2974" i="31"/>
  <c r="D2974" i="31"/>
  <c r="J2973" i="31"/>
  <c r="G2973" i="31"/>
  <c r="D2973" i="31"/>
  <c r="J2972" i="31"/>
  <c r="G2972" i="31"/>
  <c r="D2972" i="31"/>
  <c r="J2971" i="31"/>
  <c r="G2971" i="31"/>
  <c r="D2971" i="31"/>
  <c r="J2970" i="31"/>
  <c r="G2970" i="31"/>
  <c r="D2970" i="31"/>
  <c r="J2969" i="31"/>
  <c r="G2969" i="31"/>
  <c r="D2969" i="31"/>
  <c r="J2968" i="31"/>
  <c r="G2968" i="31"/>
  <c r="D2968" i="31"/>
  <c r="J2967" i="31"/>
  <c r="G2967" i="31"/>
  <c r="D2967" i="31"/>
  <c r="J2966" i="31"/>
  <c r="G2966" i="31"/>
  <c r="D2966" i="31"/>
  <c r="J2965" i="31"/>
  <c r="G2965" i="31"/>
  <c r="D2965" i="31"/>
  <c r="J2964" i="31"/>
  <c r="G2964" i="31"/>
  <c r="D2964" i="31"/>
  <c r="J2963" i="31"/>
  <c r="G2963" i="31"/>
  <c r="D2963" i="31"/>
  <c r="J2962" i="31"/>
  <c r="G2962" i="31"/>
  <c r="D2962" i="31"/>
  <c r="J2961" i="31"/>
  <c r="G2961" i="31"/>
  <c r="D2961" i="31"/>
  <c r="J2960" i="31"/>
  <c r="G2960" i="31"/>
  <c r="D2960" i="31"/>
  <c r="J2959" i="31"/>
  <c r="G2959" i="31"/>
  <c r="D2959" i="31"/>
  <c r="J2958" i="31"/>
  <c r="G2958" i="31"/>
  <c r="D2958" i="31"/>
  <c r="J2957" i="31"/>
  <c r="G2957" i="31"/>
  <c r="D2957" i="31"/>
  <c r="J2956" i="31"/>
  <c r="G2956" i="31"/>
  <c r="D2956" i="31"/>
  <c r="J2955" i="31"/>
  <c r="G2955" i="31"/>
  <c r="D2955" i="31"/>
  <c r="J2954" i="31"/>
  <c r="G2954" i="31"/>
  <c r="D2954" i="31"/>
  <c r="J2953" i="31"/>
  <c r="G2953" i="31"/>
  <c r="D2953" i="31"/>
  <c r="J2952" i="31"/>
  <c r="G2952" i="31"/>
  <c r="D2952" i="31"/>
  <c r="J2951" i="31"/>
  <c r="G2951" i="31"/>
  <c r="D2951" i="31"/>
  <c r="J2950" i="31"/>
  <c r="G2950" i="31"/>
  <c r="D2950" i="31"/>
  <c r="J2949" i="31"/>
  <c r="G2949" i="31"/>
  <c r="D2949" i="31"/>
  <c r="J2948" i="31"/>
  <c r="G2948" i="31"/>
  <c r="D2948" i="31"/>
  <c r="J2947" i="31"/>
  <c r="G2947" i="31"/>
  <c r="D2947" i="31"/>
  <c r="J2946" i="31"/>
  <c r="G2946" i="31"/>
  <c r="D2946" i="31"/>
  <c r="J2945" i="31"/>
  <c r="G2945" i="31"/>
  <c r="D2945" i="31"/>
  <c r="J2944" i="31"/>
  <c r="G2944" i="31"/>
  <c r="D2944" i="31"/>
  <c r="J2943" i="31"/>
  <c r="G2943" i="31"/>
  <c r="D2943" i="31"/>
  <c r="J2942" i="31"/>
  <c r="G2942" i="31"/>
  <c r="D2942" i="31"/>
  <c r="J2941" i="31"/>
  <c r="G2941" i="31"/>
  <c r="D2941" i="31"/>
  <c r="J2940" i="31"/>
  <c r="G2940" i="31"/>
  <c r="D2940" i="31"/>
  <c r="J2939" i="31"/>
  <c r="G2939" i="31"/>
  <c r="D2939" i="31"/>
  <c r="J2938" i="31"/>
  <c r="G2938" i="31"/>
  <c r="D2938" i="31"/>
  <c r="J2937" i="31"/>
  <c r="G2937" i="31"/>
  <c r="D2937" i="31"/>
  <c r="J2936" i="31"/>
  <c r="G2936" i="31"/>
  <c r="D2936" i="31"/>
  <c r="J2935" i="31"/>
  <c r="G2935" i="31"/>
  <c r="D2935" i="31"/>
  <c r="J2934" i="31"/>
  <c r="G2934" i="31"/>
  <c r="D2934" i="31"/>
  <c r="J2933" i="31"/>
  <c r="G2933" i="31"/>
  <c r="D2933" i="31"/>
  <c r="J2932" i="31"/>
  <c r="G2932" i="31"/>
  <c r="D2932" i="31"/>
  <c r="J2931" i="31"/>
  <c r="G2931" i="31"/>
  <c r="D2931" i="31"/>
  <c r="J2930" i="31"/>
  <c r="G2930" i="31"/>
  <c r="D2930" i="31"/>
  <c r="J2929" i="31"/>
  <c r="G2929" i="31"/>
  <c r="D2929" i="31"/>
  <c r="J2928" i="31"/>
  <c r="G2928" i="31"/>
  <c r="D2928" i="31"/>
  <c r="J2927" i="31"/>
  <c r="G2927" i="31"/>
  <c r="D2927" i="31"/>
  <c r="J2926" i="31"/>
  <c r="G2926" i="31"/>
  <c r="D2926" i="31"/>
  <c r="J2925" i="31"/>
  <c r="G2925" i="31"/>
  <c r="D2925" i="31"/>
  <c r="J2924" i="31"/>
  <c r="G2924" i="31"/>
  <c r="D2924" i="31"/>
  <c r="J2923" i="31"/>
  <c r="G2923" i="31"/>
  <c r="D2923" i="31"/>
  <c r="J2922" i="31"/>
  <c r="G2922" i="31"/>
  <c r="D2922" i="31"/>
  <c r="J2921" i="31"/>
  <c r="G2921" i="31"/>
  <c r="D2921" i="31"/>
  <c r="J2920" i="31"/>
  <c r="G2920" i="31"/>
  <c r="D2920" i="31"/>
  <c r="J2919" i="31"/>
  <c r="G2919" i="31"/>
  <c r="D2919" i="31"/>
  <c r="J2918" i="31"/>
  <c r="G2918" i="31"/>
  <c r="D2918" i="31"/>
  <c r="B2918" i="31"/>
  <c r="B2919" i="31" s="1"/>
  <c r="B2920" i="31" s="1"/>
  <c r="B2921" i="31" s="1"/>
  <c r="B2922" i="31" s="1"/>
  <c r="B2923" i="31" s="1"/>
  <c r="B2924" i="31" s="1"/>
  <c r="B2925" i="31" s="1"/>
  <c r="B2926" i="31" s="1"/>
  <c r="B2927" i="31" s="1"/>
  <c r="B2928" i="31" s="1"/>
  <c r="B2929" i="31" s="1"/>
  <c r="B2930" i="31" s="1"/>
  <c r="B2931" i="31" s="1"/>
  <c r="B2932" i="31" s="1"/>
  <c r="B2933" i="31" s="1"/>
  <c r="B2934" i="31" s="1"/>
  <c r="B2935" i="31" s="1"/>
  <c r="B2936" i="31" s="1"/>
  <c r="B2937" i="31" s="1"/>
  <c r="B2938" i="31" s="1"/>
  <c r="B2939" i="31" s="1"/>
  <c r="B2940" i="31" s="1"/>
  <c r="B2941" i="31" s="1"/>
  <c r="B2942" i="31" s="1"/>
  <c r="B2943" i="31" s="1"/>
  <c r="B2944" i="31" s="1"/>
  <c r="B2945" i="31" s="1"/>
  <c r="B2946" i="31" s="1"/>
  <c r="B2947" i="31" s="1"/>
  <c r="B2948" i="31" s="1"/>
  <c r="B2949" i="31" s="1"/>
  <c r="B2950" i="31" s="1"/>
  <c r="B2951" i="31" s="1"/>
  <c r="B2952" i="31" s="1"/>
  <c r="B2953" i="31" s="1"/>
  <c r="B2954" i="31" s="1"/>
  <c r="B2955" i="31" s="1"/>
  <c r="B2956" i="31" s="1"/>
  <c r="B2957" i="31" s="1"/>
  <c r="B2958" i="31" s="1"/>
  <c r="B2959" i="31" s="1"/>
  <c r="B2960" i="31" s="1"/>
  <c r="B2961" i="31" s="1"/>
  <c r="B2962" i="31" s="1"/>
  <c r="B2963" i="31" s="1"/>
  <c r="B2964" i="31" s="1"/>
  <c r="B2965" i="31" s="1"/>
  <c r="B2966" i="31" s="1"/>
  <c r="B2967" i="31" s="1"/>
  <c r="B2968" i="31" s="1"/>
  <c r="B2969" i="31" s="1"/>
  <c r="B2970" i="31" s="1"/>
  <c r="B2971" i="31" s="1"/>
  <c r="B2972" i="31" s="1"/>
  <c r="B2973" i="31" s="1"/>
  <c r="B2974" i="31" s="1"/>
  <c r="B2975" i="31" s="1"/>
  <c r="B2976" i="31" s="1"/>
  <c r="B2977" i="31" s="1"/>
  <c r="B2978" i="31" s="1"/>
  <c r="B2979" i="31" s="1"/>
  <c r="B2980" i="31" s="1"/>
  <c r="B2981" i="31" s="1"/>
  <c r="B2982" i="31" s="1"/>
  <c r="B2983" i="31" s="1"/>
  <c r="B2984" i="31" s="1"/>
  <c r="B2985" i="31" s="1"/>
  <c r="B2986" i="31" s="1"/>
  <c r="B2987" i="31" s="1"/>
  <c r="B2988" i="31" s="1"/>
  <c r="B2989" i="31" s="1"/>
  <c r="B2990" i="31" s="1"/>
  <c r="B2991" i="31" s="1"/>
  <c r="B2992" i="31" s="1"/>
  <c r="B2993" i="31" s="1"/>
  <c r="B2994" i="31" s="1"/>
  <c r="B2995" i="31" s="1"/>
  <c r="B2996" i="31" s="1"/>
  <c r="B2997" i="31" s="1"/>
  <c r="B2998" i="31" s="1"/>
  <c r="B2999" i="31" s="1"/>
  <c r="B3000" i="31" s="1"/>
  <c r="B3001" i="31" s="1"/>
  <c r="B3002" i="31" s="1"/>
  <c r="B3003" i="31" s="1"/>
  <c r="B3004" i="31" s="1"/>
  <c r="B3005" i="31" s="1"/>
  <c r="B3006" i="31" s="1"/>
  <c r="B3007" i="31" s="1"/>
  <c r="B3008" i="31" s="1"/>
  <c r="B3009" i="31" s="1"/>
  <c r="B3010" i="31" s="1"/>
  <c r="B3011" i="31" s="1"/>
  <c r="B3012" i="31" s="1"/>
  <c r="B3013" i="31" s="1"/>
  <c r="B3014" i="31" s="1"/>
  <c r="B3015" i="31" s="1"/>
  <c r="B3016" i="31" s="1"/>
  <c r="B3017" i="31" s="1"/>
  <c r="B3018" i="31" s="1"/>
  <c r="B3019" i="31" s="1"/>
  <c r="B3020" i="31" s="1"/>
  <c r="B3021" i="31" s="1"/>
  <c r="B3022" i="31" s="1"/>
  <c r="J2917" i="31"/>
  <c r="G2917" i="31"/>
  <c r="D2917" i="31"/>
  <c r="J2916" i="31"/>
  <c r="G2916" i="31"/>
  <c r="D2916" i="31"/>
  <c r="J2915" i="31"/>
  <c r="G2915" i="31"/>
  <c r="D2915" i="31"/>
  <c r="J2914" i="31"/>
  <c r="G2914" i="31"/>
  <c r="D2914" i="31"/>
  <c r="J2913" i="31"/>
  <c r="G2913" i="31"/>
  <c r="D2913" i="31"/>
  <c r="J2912" i="31"/>
  <c r="G2912" i="31"/>
  <c r="D2912" i="31"/>
  <c r="J2911" i="31"/>
  <c r="G2911" i="31"/>
  <c r="D2911" i="31"/>
  <c r="J2910" i="31"/>
  <c r="G2910" i="31"/>
  <c r="D2910" i="31"/>
  <c r="J2909" i="31"/>
  <c r="G2909" i="31"/>
  <c r="D2909" i="31"/>
  <c r="J2908" i="31"/>
  <c r="G2908" i="31"/>
  <c r="D2908" i="31"/>
  <c r="B2908" i="31"/>
  <c r="B2909" i="31" s="1"/>
  <c r="B2910" i="31" s="1"/>
  <c r="B2911" i="31" s="1"/>
  <c r="B2912" i="31" s="1"/>
  <c r="B2913" i="31" s="1"/>
  <c r="B2914" i="31" s="1"/>
  <c r="B2915" i="31" s="1"/>
  <c r="B2916" i="31" s="1"/>
  <c r="B2917" i="31" s="1"/>
  <c r="J2907" i="31"/>
  <c r="G2907" i="31"/>
  <c r="D2907" i="31"/>
  <c r="J2906" i="31"/>
  <c r="G2906" i="31"/>
  <c r="D2906" i="31"/>
  <c r="B2906" i="31"/>
  <c r="B2907" i="31" s="1"/>
  <c r="J2905" i="31"/>
  <c r="G2905" i="31"/>
  <c r="D2905" i="31"/>
  <c r="J2904" i="31"/>
  <c r="G2904" i="31"/>
  <c r="D2904" i="31"/>
  <c r="J2903" i="31"/>
  <c r="G2903" i="31"/>
  <c r="D2903" i="31"/>
  <c r="J2902" i="31"/>
  <c r="G2902" i="31"/>
  <c r="D2902" i="31"/>
  <c r="B2902" i="31"/>
  <c r="B2903" i="31" s="1"/>
  <c r="B2904" i="31" s="1"/>
  <c r="B2905" i="31" s="1"/>
  <c r="J2901" i="31"/>
  <c r="G2901" i="31"/>
  <c r="D2901" i="31"/>
  <c r="B2901" i="31"/>
  <c r="J2900" i="31"/>
  <c r="G2900" i="31"/>
  <c r="D2900" i="31"/>
  <c r="B2900" i="31"/>
  <c r="J2899" i="31"/>
  <c r="G2899" i="31"/>
  <c r="D2899" i="31"/>
  <c r="B2899" i="31"/>
  <c r="J2898" i="31"/>
  <c r="G2898" i="31"/>
  <c r="D2898" i="31"/>
  <c r="G2894" i="31"/>
  <c r="G2893" i="31"/>
  <c r="H2893" i="31" s="1"/>
  <c r="G2892" i="31"/>
  <c r="H2892" i="31" s="1"/>
  <c r="G2891" i="31"/>
  <c r="H2891" i="31" s="1"/>
  <c r="G2890" i="31"/>
  <c r="H2890" i="31" s="1"/>
  <c r="G2889" i="31"/>
  <c r="H2889" i="31" s="1"/>
  <c r="G2888" i="31"/>
  <c r="G2887" i="31"/>
  <c r="G2886" i="31"/>
  <c r="G2885" i="31"/>
  <c r="G2884" i="31"/>
  <c r="G2883" i="31"/>
  <c r="G2882" i="31"/>
  <c r="G2881" i="31"/>
  <c r="G2880" i="31"/>
  <c r="G2879" i="31"/>
  <c r="B2879" i="31"/>
  <c r="B2880" i="31" s="1"/>
  <c r="B2881" i="31" s="1"/>
  <c r="B2882" i="31" s="1"/>
  <c r="B2883" i="31" s="1"/>
  <c r="B2884" i="31" s="1"/>
  <c r="B2885" i="31" s="1"/>
  <c r="B2886" i="31" s="1"/>
  <c r="B2887" i="31" s="1"/>
  <c r="B2888" i="31" s="1"/>
  <c r="B2889" i="31" s="1"/>
  <c r="B2890" i="31" s="1"/>
  <c r="B2891" i="31" s="1"/>
  <c r="B2892" i="31" s="1"/>
  <c r="B2893" i="31" s="1"/>
  <c r="B2894" i="31" s="1"/>
  <c r="G2878" i="31"/>
  <c r="B2878" i="31"/>
  <c r="G2877" i="31"/>
  <c r="G2876" i="31"/>
  <c r="G2875" i="31"/>
  <c r="G2874" i="31"/>
  <c r="G2873" i="31"/>
  <c r="G2872" i="31"/>
  <c r="G2871" i="31"/>
  <c r="G2870" i="31"/>
  <c r="B2870" i="31"/>
  <c r="B2871" i="31" s="1"/>
  <c r="B2872" i="31" s="1"/>
  <c r="B2873" i="31" s="1"/>
  <c r="B2874" i="31" s="1"/>
  <c r="B2875" i="31" s="1"/>
  <c r="B2876" i="31" s="1"/>
  <c r="B2877" i="31" s="1"/>
  <c r="G2869" i="31"/>
  <c r="B2869" i="31"/>
  <c r="G2868" i="31"/>
  <c r="J2864" i="31"/>
  <c r="G2864" i="31"/>
  <c r="H2864" i="31" s="1"/>
  <c r="D2864" i="31"/>
  <c r="J2863" i="31"/>
  <c r="G2863" i="31"/>
  <c r="H2863" i="31" s="1"/>
  <c r="D2863" i="31"/>
  <c r="J2862" i="31"/>
  <c r="G2862" i="31"/>
  <c r="H2862" i="31" s="1"/>
  <c r="D2862" i="31"/>
  <c r="J2861" i="31"/>
  <c r="G2861" i="31"/>
  <c r="H2861" i="31" s="1"/>
  <c r="D2861" i="31"/>
  <c r="J2860" i="31"/>
  <c r="G2860" i="31"/>
  <c r="H2860" i="31" s="1"/>
  <c r="D2860" i="31"/>
  <c r="J2859" i="31"/>
  <c r="G2859" i="31"/>
  <c r="H2859" i="31" s="1"/>
  <c r="D2859" i="31"/>
  <c r="J2858" i="31"/>
  <c r="G2858" i="31"/>
  <c r="H2858" i="31" s="1"/>
  <c r="D2858" i="31"/>
  <c r="J2857" i="31"/>
  <c r="G2857" i="31"/>
  <c r="H2857" i="31" s="1"/>
  <c r="D2857" i="31"/>
  <c r="J2856" i="31"/>
  <c r="G2856" i="31"/>
  <c r="H2856" i="31" s="1"/>
  <c r="D2856" i="31"/>
  <c r="J2855" i="31"/>
  <c r="G2855" i="31"/>
  <c r="H2855" i="31" s="1"/>
  <c r="D2855" i="31"/>
  <c r="J2854" i="31"/>
  <c r="G2854" i="31"/>
  <c r="H2854" i="31" s="1"/>
  <c r="D2854" i="31"/>
  <c r="J2853" i="31"/>
  <c r="G2853" i="31"/>
  <c r="H2853" i="31" s="1"/>
  <c r="D2853" i="31"/>
  <c r="J2852" i="31"/>
  <c r="G2852" i="31"/>
  <c r="H2852" i="31" s="1"/>
  <c r="D2852" i="31"/>
  <c r="J2851" i="31"/>
  <c r="G2851" i="31"/>
  <c r="H2851" i="31" s="1"/>
  <c r="D2851" i="31"/>
  <c r="J2850" i="31"/>
  <c r="G2850" i="31"/>
  <c r="H2850" i="31" s="1"/>
  <c r="D2850" i="31"/>
  <c r="J2849" i="31"/>
  <c r="G2849" i="31"/>
  <c r="H2849" i="31" s="1"/>
  <c r="D2849" i="31"/>
  <c r="J2848" i="31"/>
  <c r="G2848" i="31"/>
  <c r="H2848" i="31" s="1"/>
  <c r="D2848" i="31"/>
  <c r="J2847" i="31"/>
  <c r="G2847" i="31"/>
  <c r="H2847" i="31" s="1"/>
  <c r="D2847" i="31"/>
  <c r="J2846" i="31"/>
  <c r="G2846" i="31"/>
  <c r="H2846" i="31" s="1"/>
  <c r="D2846" i="31"/>
  <c r="J2845" i="31"/>
  <c r="G2845" i="31"/>
  <c r="H2845" i="31" s="1"/>
  <c r="D2845" i="31"/>
  <c r="J2844" i="31"/>
  <c r="G2844" i="31"/>
  <c r="H2844" i="31" s="1"/>
  <c r="D2844" i="31"/>
  <c r="J2843" i="31"/>
  <c r="G2843" i="31"/>
  <c r="H2843" i="31" s="1"/>
  <c r="D2843" i="31"/>
  <c r="J2842" i="31"/>
  <c r="G2842" i="31"/>
  <c r="H2842" i="31" s="1"/>
  <c r="D2842" i="31"/>
  <c r="J2841" i="31"/>
  <c r="G2841" i="31"/>
  <c r="H2841" i="31" s="1"/>
  <c r="D2841" i="31"/>
  <c r="J2840" i="31"/>
  <c r="G2840" i="31"/>
  <c r="H2840" i="31" s="1"/>
  <c r="D2840" i="31"/>
  <c r="J2839" i="31"/>
  <c r="G2839" i="31"/>
  <c r="H2839" i="31" s="1"/>
  <c r="D2839" i="31"/>
  <c r="J2838" i="31"/>
  <c r="G2838" i="31"/>
  <c r="H2838" i="31" s="1"/>
  <c r="D2838" i="31"/>
  <c r="J2837" i="31"/>
  <c r="G2837" i="31"/>
  <c r="H2837" i="31" s="1"/>
  <c r="D2837" i="31"/>
  <c r="J2836" i="31"/>
  <c r="G2836" i="31"/>
  <c r="H2836" i="31" s="1"/>
  <c r="D2836" i="31"/>
  <c r="J2835" i="31"/>
  <c r="G2835" i="31"/>
  <c r="H2835" i="31" s="1"/>
  <c r="D2835" i="31"/>
  <c r="J2834" i="31"/>
  <c r="G2834" i="31"/>
  <c r="H2834" i="31" s="1"/>
  <c r="D2834" i="31"/>
  <c r="J2833" i="31"/>
  <c r="G2833" i="31"/>
  <c r="H2833" i="31" s="1"/>
  <c r="D2833" i="31"/>
  <c r="J2832" i="31"/>
  <c r="G2832" i="31"/>
  <c r="H2832" i="31" s="1"/>
  <c r="D2832" i="31"/>
  <c r="J2831" i="31"/>
  <c r="G2831" i="31"/>
  <c r="H2831" i="31" s="1"/>
  <c r="D2831" i="31"/>
  <c r="J2830" i="31"/>
  <c r="G2830" i="31"/>
  <c r="H2830" i="31" s="1"/>
  <c r="D2830" i="31"/>
  <c r="J2829" i="31"/>
  <c r="G2829" i="31"/>
  <c r="H2829" i="31" s="1"/>
  <c r="D2829" i="31"/>
  <c r="J2828" i="31"/>
  <c r="G2828" i="31"/>
  <c r="H2828" i="31" s="1"/>
  <c r="D2828" i="31"/>
  <c r="J2827" i="31"/>
  <c r="G2827" i="31"/>
  <c r="H2827" i="31" s="1"/>
  <c r="D2827" i="31"/>
  <c r="J2826" i="31"/>
  <c r="G2826" i="31"/>
  <c r="H2826" i="31" s="1"/>
  <c r="D2826" i="31"/>
  <c r="J2825" i="31"/>
  <c r="G2825" i="31"/>
  <c r="H2825" i="31" s="1"/>
  <c r="D2825" i="31"/>
  <c r="B2825" i="31"/>
  <c r="B2826" i="31" s="1"/>
  <c r="B2827" i="31" s="1"/>
  <c r="B2828" i="31" s="1"/>
  <c r="B2829" i="31" s="1"/>
  <c r="B2830" i="31" s="1"/>
  <c r="B2831" i="31" s="1"/>
  <c r="B2832" i="31" s="1"/>
  <c r="B2833" i="31" s="1"/>
  <c r="B2834" i="31" s="1"/>
  <c r="B2835" i="31" s="1"/>
  <c r="B2836" i="31" s="1"/>
  <c r="B2837" i="31" s="1"/>
  <c r="B2838" i="31" s="1"/>
  <c r="B2839" i="31" s="1"/>
  <c r="B2840" i="31" s="1"/>
  <c r="B2841" i="31" s="1"/>
  <c r="B2842" i="31" s="1"/>
  <c r="B2843" i="31" s="1"/>
  <c r="B2844" i="31" s="1"/>
  <c r="J2824" i="31"/>
  <c r="G2824" i="31"/>
  <c r="H2824" i="31" s="1"/>
  <c r="D2824" i="31"/>
  <c r="J2823" i="31"/>
  <c r="G2823" i="31"/>
  <c r="H2823" i="31" s="1"/>
  <c r="D2823" i="31"/>
  <c r="J2822" i="31"/>
  <c r="G2822" i="31"/>
  <c r="H2822" i="31" s="1"/>
  <c r="D2822" i="31"/>
  <c r="J2821" i="31"/>
  <c r="G2821" i="31"/>
  <c r="H2821" i="31" s="1"/>
  <c r="D2821" i="31"/>
  <c r="J2820" i="31"/>
  <c r="G2820" i="31"/>
  <c r="H2820" i="31" s="1"/>
  <c r="D2820" i="31"/>
  <c r="J2819" i="31"/>
  <c r="G2819" i="31"/>
  <c r="H2819" i="31" s="1"/>
  <c r="D2819" i="31"/>
  <c r="J2818" i="31"/>
  <c r="G2818" i="31"/>
  <c r="H2818" i="31" s="1"/>
  <c r="D2818" i="31"/>
  <c r="J2817" i="31"/>
  <c r="G2817" i="31"/>
  <c r="H2817" i="31" s="1"/>
  <c r="D2817" i="31"/>
  <c r="J2816" i="31"/>
  <c r="G2816" i="31"/>
  <c r="H2816" i="31" s="1"/>
  <c r="D2816" i="31"/>
  <c r="J2815" i="31"/>
  <c r="G2815" i="31"/>
  <c r="H2815" i="31" s="1"/>
  <c r="D2815" i="31"/>
  <c r="J2814" i="31"/>
  <c r="G2814" i="31"/>
  <c r="H2814" i="31" s="1"/>
  <c r="D2814" i="31"/>
  <c r="J2813" i="31"/>
  <c r="G2813" i="31"/>
  <c r="H2813" i="31" s="1"/>
  <c r="D2813" i="31"/>
  <c r="J2812" i="31"/>
  <c r="G2812" i="31"/>
  <c r="H2812" i="31" s="1"/>
  <c r="D2812" i="31"/>
  <c r="J2811" i="31"/>
  <c r="G2811" i="31"/>
  <c r="H2811" i="31" s="1"/>
  <c r="D2811" i="31"/>
  <c r="J2810" i="31"/>
  <c r="G2810" i="31"/>
  <c r="H2810" i="31" s="1"/>
  <c r="D2810" i="31"/>
  <c r="J2809" i="31"/>
  <c r="G2809" i="31"/>
  <c r="H2809" i="31" s="1"/>
  <c r="D2809" i="31"/>
  <c r="J2808" i="31"/>
  <c r="G2808" i="31"/>
  <c r="H2808" i="31" s="1"/>
  <c r="D2808" i="31"/>
  <c r="B2808" i="31"/>
  <c r="B2809" i="31" s="1"/>
  <c r="B2810" i="31" s="1"/>
  <c r="B2811" i="31" s="1"/>
  <c r="B2812" i="31" s="1"/>
  <c r="B2813" i="31" s="1"/>
  <c r="B2814" i="31" s="1"/>
  <c r="B2815" i="31" s="1"/>
  <c r="B2816" i="31" s="1"/>
  <c r="B2817" i="31" s="1"/>
  <c r="B2818" i="31" s="1"/>
  <c r="B2819" i="31" s="1"/>
  <c r="B2820" i="31" s="1"/>
  <c r="B2821" i="31" s="1"/>
  <c r="B2822" i="31" s="1"/>
  <c r="B2823" i="31" s="1"/>
  <c r="B2824" i="31" s="1"/>
  <c r="J2807" i="31"/>
  <c r="G2807" i="31"/>
  <c r="H2807" i="31" s="1"/>
  <c r="D2807" i="31"/>
  <c r="J2806" i="31"/>
  <c r="G2806" i="31"/>
  <c r="H2806" i="31" s="1"/>
  <c r="D2806" i="31"/>
  <c r="B2806" i="31"/>
  <c r="B2807" i="31" s="1"/>
  <c r="J2805" i="31"/>
  <c r="G2805" i="31"/>
  <c r="H2805" i="31" s="1"/>
  <c r="D2805" i="31"/>
  <c r="B2805" i="31"/>
  <c r="J2804" i="31"/>
  <c r="G2804" i="31"/>
  <c r="H2804" i="31" s="1"/>
  <c r="D2804" i="31"/>
  <c r="G2799" i="31"/>
  <c r="D2799" i="31"/>
  <c r="G2798" i="31"/>
  <c r="D2798" i="31"/>
  <c r="G2797" i="31"/>
  <c r="D2797" i="31"/>
  <c r="G2796" i="31"/>
  <c r="D2796" i="31"/>
  <c r="G2795" i="31"/>
  <c r="D2795" i="31"/>
  <c r="G2794" i="31"/>
  <c r="D2794" i="31"/>
  <c r="G2793" i="31"/>
  <c r="D2793" i="31"/>
  <c r="G2792" i="31"/>
  <c r="D2792" i="31"/>
  <c r="G2791" i="31"/>
  <c r="D2791" i="31"/>
  <c r="G2790" i="31"/>
  <c r="D2790" i="31"/>
  <c r="G2789" i="31"/>
  <c r="D2789" i="31"/>
  <c r="G2788" i="31"/>
  <c r="D2788" i="31"/>
  <c r="G2787" i="31"/>
  <c r="D2787" i="31"/>
  <c r="G2786" i="31"/>
  <c r="D2786" i="31"/>
  <c r="G2785" i="31"/>
  <c r="D2785" i="31"/>
  <c r="J2784" i="31"/>
  <c r="G2784" i="31"/>
  <c r="D2784" i="31"/>
  <c r="J2783" i="31"/>
  <c r="G2783" i="31"/>
  <c r="D2783" i="31"/>
  <c r="J2782" i="31"/>
  <c r="G2782" i="31"/>
  <c r="D2782" i="31"/>
  <c r="J2781" i="31"/>
  <c r="G2781" i="31"/>
  <c r="D2781" i="31"/>
  <c r="J2780" i="31"/>
  <c r="G2780" i="31"/>
  <c r="D2780" i="31"/>
  <c r="J2779" i="31"/>
  <c r="G2779" i="31"/>
  <c r="D2779" i="31"/>
  <c r="J2778" i="31"/>
  <c r="G2778" i="31"/>
  <c r="D2778" i="31"/>
  <c r="J2777" i="31"/>
  <c r="G2777" i="31"/>
  <c r="D2777" i="31"/>
  <c r="J2776" i="31"/>
  <c r="G2776" i="31"/>
  <c r="D2776" i="31"/>
  <c r="J2775" i="31"/>
  <c r="G2775" i="31"/>
  <c r="D2775" i="31"/>
  <c r="J2774" i="31"/>
  <c r="G2774" i="31"/>
  <c r="D2774" i="31"/>
  <c r="J2773" i="31"/>
  <c r="G2773" i="31"/>
  <c r="D2773" i="31"/>
  <c r="J2772" i="31"/>
  <c r="G2772" i="31"/>
  <c r="D2772" i="31"/>
  <c r="J2771" i="31"/>
  <c r="G2771" i="31"/>
  <c r="D2771" i="31"/>
  <c r="J2770" i="31"/>
  <c r="G2770" i="31"/>
  <c r="D2770" i="31"/>
  <c r="J2769" i="31"/>
  <c r="G2769" i="31"/>
  <c r="D2769" i="31"/>
  <c r="J2768" i="31"/>
  <c r="G2768" i="31"/>
  <c r="D2768" i="31"/>
  <c r="J2767" i="31"/>
  <c r="G2767" i="31"/>
  <c r="D2767" i="31"/>
  <c r="J2766" i="31"/>
  <c r="G2766" i="31"/>
  <c r="D2766" i="31"/>
  <c r="J2765" i="31"/>
  <c r="G2765" i="31"/>
  <c r="D2765" i="31"/>
  <c r="J2764" i="31"/>
  <c r="G2764" i="31"/>
  <c r="D2764" i="31"/>
  <c r="J2763" i="31"/>
  <c r="G2763" i="31"/>
  <c r="D2763" i="31"/>
  <c r="J2762" i="31"/>
  <c r="G2762" i="31"/>
  <c r="D2762" i="31"/>
  <c r="J2761" i="31"/>
  <c r="G2761" i="31"/>
  <c r="D2761" i="31"/>
  <c r="J2760" i="31"/>
  <c r="G2760" i="31"/>
  <c r="D2760" i="31"/>
  <c r="J2759" i="31"/>
  <c r="G2759" i="31"/>
  <c r="D2759" i="31"/>
  <c r="J2758" i="31"/>
  <c r="G2758" i="31"/>
  <c r="D2758" i="31"/>
  <c r="J2757" i="31"/>
  <c r="G2757" i="31"/>
  <c r="D2757" i="31"/>
  <c r="J2756" i="31"/>
  <c r="G2756" i="31"/>
  <c r="D2756" i="31"/>
  <c r="J2755" i="31"/>
  <c r="G2755" i="31"/>
  <c r="D2755" i="31"/>
  <c r="B2755" i="31"/>
  <c r="B2756" i="31" s="1"/>
  <c r="B2757" i="31" s="1"/>
  <c r="B2758" i="31" s="1"/>
  <c r="B2759" i="31" s="1"/>
  <c r="B2760" i="31" s="1"/>
  <c r="B2761" i="31" s="1"/>
  <c r="B2762" i="31" s="1"/>
  <c r="B2763" i="31" s="1"/>
  <c r="B2764" i="31" s="1"/>
  <c r="B2765" i="31" s="1"/>
  <c r="B2766" i="31" s="1"/>
  <c r="B2767" i="31" s="1"/>
  <c r="B2768" i="31" s="1"/>
  <c r="B2769" i="31" s="1"/>
  <c r="B2770" i="31" s="1"/>
  <c r="B2771" i="31" s="1"/>
  <c r="B2772" i="31" s="1"/>
  <c r="B2773" i="31" s="1"/>
  <c r="B2774" i="31" s="1"/>
  <c r="B2775" i="31" s="1"/>
  <c r="B2776" i="31" s="1"/>
  <c r="B2777" i="31" s="1"/>
  <c r="B2778" i="31" s="1"/>
  <c r="B2779" i="31" s="1"/>
  <c r="B2780" i="31" s="1"/>
  <c r="B2781" i="31" s="1"/>
  <c r="B2782" i="31" s="1"/>
  <c r="B2783" i="31" s="1"/>
  <c r="B2784" i="31" s="1"/>
  <c r="B2785" i="31" s="1"/>
  <c r="B2786" i="31" s="1"/>
  <c r="B2787" i="31" s="1"/>
  <c r="B2788" i="31" s="1"/>
  <c r="B2789" i="31" s="1"/>
  <c r="B2790" i="31" s="1"/>
  <c r="B2791" i="31" s="1"/>
  <c r="B2792" i="31" s="1"/>
  <c r="B2793" i="31" s="1"/>
  <c r="B2794" i="31" s="1"/>
  <c r="B2795" i="31" s="1"/>
  <c r="B2796" i="31" s="1"/>
  <c r="B2797" i="31" s="1"/>
  <c r="B2798" i="31" s="1"/>
  <c r="B2799" i="31" s="1"/>
  <c r="J2754" i="31"/>
  <c r="G2754" i="31"/>
  <c r="D2754" i="31"/>
  <c r="J2753" i="31"/>
  <c r="J2752" i="31"/>
  <c r="G2752" i="31"/>
  <c r="G2753" i="31" s="1"/>
  <c r="D2752" i="31"/>
  <c r="J2751" i="31"/>
  <c r="B2751" i="31"/>
  <c r="B2752" i="31" s="1"/>
  <c r="B2753" i="31" s="1"/>
  <c r="B2754" i="31" s="1"/>
  <c r="J2750" i="31"/>
  <c r="G2750" i="31"/>
  <c r="G2751" i="31" s="1"/>
  <c r="D2750" i="31"/>
  <c r="G2746" i="31"/>
  <c r="G2745" i="31"/>
  <c r="G2744" i="31"/>
  <c r="G2740" i="31"/>
  <c r="D2740" i="31"/>
  <c r="G2739" i="31"/>
  <c r="D2739" i="31"/>
  <c r="G2738" i="31"/>
  <c r="D2738" i="31"/>
  <c r="G2737" i="31"/>
  <c r="D2737" i="31"/>
  <c r="G2736" i="31"/>
  <c r="D2736" i="31"/>
  <c r="G2735" i="31"/>
  <c r="D2735" i="31"/>
  <c r="G2734" i="31"/>
  <c r="D2734" i="31"/>
  <c r="J2729" i="31"/>
  <c r="G2729" i="31"/>
  <c r="D2729" i="31"/>
  <c r="J2728" i="31"/>
  <c r="G2728" i="31"/>
  <c r="D2728" i="31"/>
  <c r="J2727" i="31"/>
  <c r="G2727" i="31"/>
  <c r="D2727" i="31"/>
  <c r="J2726" i="31"/>
  <c r="G2726" i="31"/>
  <c r="D2726" i="31"/>
  <c r="J2725" i="31"/>
  <c r="G2725" i="31"/>
  <c r="D2725" i="31"/>
  <c r="B2725" i="31"/>
  <c r="B2726" i="31" s="1"/>
  <c r="B2727" i="31" s="1"/>
  <c r="B2728" i="31" s="1"/>
  <c r="B2729" i="31" s="1"/>
  <c r="J2724" i="31"/>
  <c r="G2724" i="31"/>
  <c r="D2724" i="31"/>
  <c r="J2723" i="31"/>
  <c r="G2723" i="31"/>
  <c r="D2723" i="31"/>
  <c r="B2723" i="31"/>
  <c r="B2724" i="31" s="1"/>
  <c r="J2722" i="31"/>
  <c r="G2722" i="31"/>
  <c r="D2722" i="31"/>
  <c r="J2719" i="31"/>
  <c r="G2719" i="31"/>
  <c r="D2719" i="31"/>
  <c r="J2718" i="31"/>
  <c r="G2718" i="31"/>
  <c r="D2718" i="31"/>
  <c r="J2717" i="31"/>
  <c r="G2717" i="31"/>
  <c r="D2717" i="31"/>
  <c r="J2716" i="31"/>
  <c r="G2716" i="31"/>
  <c r="D2716" i="31"/>
  <c r="J2715" i="31"/>
  <c r="G2715" i="31"/>
  <c r="D2715" i="31"/>
  <c r="J2714" i="31"/>
  <c r="G2714" i="31"/>
  <c r="D2714" i="31"/>
  <c r="J2713" i="31"/>
  <c r="G2713" i="31"/>
  <c r="D2713" i="31"/>
  <c r="J2712" i="31"/>
  <c r="G2712" i="31"/>
  <c r="D2712" i="31"/>
  <c r="J2711" i="31"/>
  <c r="G2711" i="31"/>
  <c r="D2711" i="31"/>
  <c r="J2710" i="31"/>
  <c r="G2710" i="31"/>
  <c r="D2710" i="31"/>
  <c r="J2709" i="31"/>
  <c r="G2709" i="31"/>
  <c r="D2709" i="31"/>
  <c r="J2708" i="31"/>
  <c r="G2708" i="31"/>
  <c r="D2708" i="31"/>
  <c r="J2707" i="31"/>
  <c r="G2707" i="31"/>
  <c r="D2707" i="31"/>
  <c r="J2706" i="31"/>
  <c r="G2706" i="31"/>
  <c r="D2706" i="31"/>
  <c r="J2705" i="31"/>
  <c r="G2705" i="31"/>
  <c r="D2705" i="31"/>
  <c r="J2704" i="31"/>
  <c r="G2704" i="31"/>
  <c r="D2704" i="31"/>
  <c r="J2703" i="31"/>
  <c r="G2703" i="31"/>
  <c r="D2703" i="31"/>
  <c r="J2702" i="31"/>
  <c r="G2702" i="31"/>
  <c r="D2702" i="31"/>
  <c r="J2701" i="31"/>
  <c r="G2701" i="31"/>
  <c r="D2701" i="31"/>
  <c r="J2700" i="31"/>
  <c r="G2700" i="31"/>
  <c r="D2700" i="31"/>
  <c r="J2699" i="31"/>
  <c r="G2699" i="31"/>
  <c r="D2699" i="31"/>
  <c r="J2698" i="31"/>
  <c r="G2698" i="31"/>
  <c r="D2698" i="31"/>
  <c r="J2697" i="31"/>
  <c r="G2697" i="31"/>
  <c r="D2697" i="31"/>
  <c r="J2696" i="31"/>
  <c r="G2696" i="31"/>
  <c r="D2696" i="31"/>
  <c r="J2695" i="31"/>
  <c r="G2695" i="31"/>
  <c r="D2695" i="31"/>
  <c r="J2694" i="31"/>
  <c r="G2694" i="31"/>
  <c r="D2694" i="31"/>
  <c r="J2693" i="31"/>
  <c r="G2693" i="31"/>
  <c r="D2693" i="31"/>
  <c r="J2692" i="31"/>
  <c r="G2692" i="31"/>
  <c r="D2692" i="31"/>
  <c r="J2691" i="31"/>
  <c r="G2691" i="31"/>
  <c r="D2691" i="31"/>
  <c r="J2690" i="31"/>
  <c r="G2690" i="31"/>
  <c r="D2690" i="31"/>
  <c r="J2689" i="31"/>
  <c r="G2689" i="31"/>
  <c r="D2689" i="31"/>
  <c r="J2688" i="31"/>
  <c r="G2688" i="31"/>
  <c r="D2688" i="31"/>
  <c r="J2687" i="31"/>
  <c r="G2687" i="31"/>
  <c r="D2687" i="31"/>
  <c r="J2686" i="31"/>
  <c r="G2686" i="31"/>
  <c r="D2686" i="31"/>
  <c r="J2685" i="31"/>
  <c r="G2685" i="31"/>
  <c r="D2685" i="31"/>
  <c r="J2684" i="31"/>
  <c r="G2684" i="31"/>
  <c r="D2684" i="31"/>
  <c r="J2683" i="31"/>
  <c r="G2683" i="31"/>
  <c r="D2683" i="31"/>
  <c r="J2682" i="31"/>
  <c r="G2682" i="31"/>
  <c r="D2682" i="31"/>
  <c r="J2681" i="31"/>
  <c r="G2681" i="31"/>
  <c r="D2681" i="31"/>
  <c r="J2680" i="31"/>
  <c r="G2680" i="31"/>
  <c r="D2680" i="31"/>
  <c r="J2679" i="31"/>
  <c r="G2679" i="31"/>
  <c r="D2679" i="31"/>
  <c r="J2678" i="31"/>
  <c r="G2678" i="31"/>
  <c r="D2678" i="31"/>
  <c r="J2677" i="31"/>
  <c r="G2677" i="31"/>
  <c r="D2677" i="31"/>
  <c r="J2676" i="31"/>
  <c r="G2676" i="31"/>
  <c r="D2676" i="31"/>
  <c r="J2675" i="31"/>
  <c r="G2675" i="31"/>
  <c r="D2675" i="31"/>
  <c r="J2674" i="31"/>
  <c r="G2674" i="31"/>
  <c r="D2674" i="31"/>
  <c r="J2673" i="31"/>
  <c r="G2673" i="31"/>
  <c r="D2673" i="31"/>
  <c r="J2672" i="31"/>
  <c r="G2672" i="31"/>
  <c r="D2672" i="31"/>
  <c r="J2671" i="31"/>
  <c r="G2671" i="31"/>
  <c r="D2671" i="31"/>
  <c r="J2670" i="31"/>
  <c r="G2670" i="31"/>
  <c r="D2670" i="31"/>
  <c r="J2669" i="31"/>
  <c r="G2669" i="31"/>
  <c r="D2669" i="31"/>
  <c r="J2668" i="31"/>
  <c r="G2668" i="31"/>
  <c r="D2668" i="31"/>
  <c r="J2667" i="31"/>
  <c r="G2667" i="31"/>
  <c r="D2667" i="31"/>
  <c r="J2666" i="31"/>
  <c r="G2666" i="31"/>
  <c r="D2666" i="31"/>
  <c r="J2665" i="31"/>
  <c r="G2665" i="31"/>
  <c r="D2665" i="31"/>
  <c r="J2664" i="31"/>
  <c r="G2664" i="31"/>
  <c r="D2664" i="31"/>
  <c r="J2663" i="31"/>
  <c r="G2663" i="31"/>
  <c r="D2663" i="31"/>
  <c r="J2662" i="31"/>
  <c r="G2662" i="31"/>
  <c r="D2662" i="31"/>
  <c r="J2661" i="31"/>
  <c r="G2661" i="31"/>
  <c r="D2661" i="31"/>
  <c r="J2660" i="31"/>
  <c r="G2660" i="31"/>
  <c r="D2660" i="31"/>
  <c r="J2659" i="31"/>
  <c r="G2659" i="31"/>
  <c r="D2659" i="31"/>
  <c r="J2658" i="31"/>
  <c r="G2658" i="31"/>
  <c r="D2658" i="31"/>
  <c r="J2657" i="31"/>
  <c r="G2657" i="31"/>
  <c r="D2657" i="31"/>
  <c r="J2656" i="31"/>
  <c r="G2656" i="31"/>
  <c r="D2656" i="31"/>
  <c r="J2655" i="31"/>
  <c r="G2655" i="31"/>
  <c r="D2655" i="31"/>
  <c r="J2654" i="31"/>
  <c r="G2654" i="31"/>
  <c r="D2654" i="31"/>
  <c r="J2653" i="31"/>
  <c r="G2653" i="31"/>
  <c r="D2653" i="31"/>
  <c r="J2652" i="31"/>
  <c r="G2652" i="31"/>
  <c r="D2652" i="31"/>
  <c r="J2651" i="31"/>
  <c r="G2651" i="31"/>
  <c r="D2651" i="31"/>
  <c r="J2650" i="31"/>
  <c r="G2650" i="31"/>
  <c r="D2650" i="31"/>
  <c r="J2649" i="31"/>
  <c r="G2649" i="31"/>
  <c r="D2649" i="31"/>
  <c r="J2648" i="31"/>
  <c r="G2648" i="31"/>
  <c r="D2648" i="31"/>
  <c r="J2647" i="31"/>
  <c r="G2647" i="31"/>
  <c r="D2647" i="31"/>
  <c r="J2646" i="31"/>
  <c r="G2646" i="31"/>
  <c r="D2646" i="31"/>
  <c r="J2645" i="31"/>
  <c r="G2645" i="31"/>
  <c r="D2645" i="31"/>
  <c r="J2644" i="31"/>
  <c r="G2644" i="31"/>
  <c r="D2644" i="31"/>
  <c r="J2643" i="31"/>
  <c r="G2643" i="31"/>
  <c r="D2643" i="31"/>
  <c r="J2642" i="31"/>
  <c r="G2642" i="31"/>
  <c r="D2642" i="31"/>
  <c r="J2641" i="31"/>
  <c r="G2641" i="31"/>
  <c r="D2641" i="31"/>
  <c r="J2640" i="31"/>
  <c r="G2640" i="31"/>
  <c r="D2640" i="31"/>
  <c r="J2639" i="31"/>
  <c r="G2639" i="31"/>
  <c r="D2639" i="31"/>
  <c r="J2638" i="31"/>
  <c r="G2638" i="31"/>
  <c r="D2638" i="31"/>
  <c r="J2637" i="31"/>
  <c r="G2637" i="31"/>
  <c r="D2637" i="31"/>
  <c r="J2636" i="31"/>
  <c r="G2636" i="31"/>
  <c r="D2636" i="31"/>
  <c r="J2635" i="31"/>
  <c r="G2635" i="31"/>
  <c r="D2635" i="31"/>
  <c r="J2634" i="31"/>
  <c r="G2634" i="31"/>
  <c r="D2634" i="31"/>
  <c r="B2634" i="31"/>
  <c r="B2635" i="31" s="1"/>
  <c r="B2636" i="31" s="1"/>
  <c r="B2637" i="31" s="1"/>
  <c r="B2638" i="31" s="1"/>
  <c r="B2639" i="31" s="1"/>
  <c r="B2640" i="31" s="1"/>
  <c r="B2641" i="31" s="1"/>
  <c r="B2642" i="31" s="1"/>
  <c r="B2643" i="31" s="1"/>
  <c r="B2644" i="31" s="1"/>
  <c r="B2645" i="31" s="1"/>
  <c r="B2646" i="31" s="1"/>
  <c r="B2647" i="31" s="1"/>
  <c r="B2648" i="31" s="1"/>
  <c r="B2649" i="31" s="1"/>
  <c r="B2650" i="31" s="1"/>
  <c r="B2651" i="31" s="1"/>
  <c r="B2652" i="31" s="1"/>
  <c r="B2653" i="31" s="1"/>
  <c r="B2654" i="31" s="1"/>
  <c r="B2655" i="31" s="1"/>
  <c r="B2656" i="31" s="1"/>
  <c r="B2657" i="31" s="1"/>
  <c r="B2658" i="31" s="1"/>
  <c r="B2659" i="31" s="1"/>
  <c r="B2660" i="31" s="1"/>
  <c r="B2661" i="31" s="1"/>
  <c r="B2662" i="31" s="1"/>
  <c r="B2663" i="31" s="1"/>
  <c r="B2664" i="31" s="1"/>
  <c r="B2665" i="31" s="1"/>
  <c r="B2666" i="31" s="1"/>
  <c r="B2667" i="31" s="1"/>
  <c r="B2668" i="31" s="1"/>
  <c r="B2669" i="31" s="1"/>
  <c r="B2670" i="31" s="1"/>
  <c r="B2671" i="31" s="1"/>
  <c r="B2672" i="31" s="1"/>
  <c r="B2673" i="31" s="1"/>
  <c r="B2674" i="31" s="1"/>
  <c r="B2675" i="31" s="1"/>
  <c r="B2676" i="31" s="1"/>
  <c r="B2677" i="31" s="1"/>
  <c r="B2678" i="31" s="1"/>
  <c r="B2679" i="31" s="1"/>
  <c r="B2680" i="31" s="1"/>
  <c r="B2681" i="31" s="1"/>
  <c r="B2682" i="31" s="1"/>
  <c r="B2683" i="31" s="1"/>
  <c r="B2684" i="31" s="1"/>
  <c r="B2685" i="31" s="1"/>
  <c r="B2686" i="31" s="1"/>
  <c r="B2687" i="31" s="1"/>
  <c r="B2688" i="31" s="1"/>
  <c r="B2689" i="31" s="1"/>
  <c r="B2690" i="31" s="1"/>
  <c r="B2691" i="31" s="1"/>
  <c r="B2692" i="31" s="1"/>
  <c r="B2693" i="31" s="1"/>
  <c r="B2694" i="31" s="1"/>
  <c r="B2695" i="31" s="1"/>
  <c r="B2696" i="31" s="1"/>
  <c r="B2697" i="31" s="1"/>
  <c r="B2698" i="31" s="1"/>
  <c r="B2699" i="31" s="1"/>
  <c r="B2700" i="31" s="1"/>
  <c r="B2701" i="31" s="1"/>
  <c r="B2702" i="31" s="1"/>
  <c r="B2703" i="31" s="1"/>
  <c r="B2704" i="31" s="1"/>
  <c r="B2705" i="31" s="1"/>
  <c r="B2706" i="31" s="1"/>
  <c r="B2707" i="31" s="1"/>
  <c r="B2708" i="31" s="1"/>
  <c r="B2709" i="31" s="1"/>
  <c r="B2710" i="31" s="1"/>
  <c r="B2711" i="31" s="1"/>
  <c r="B2712" i="31" s="1"/>
  <c r="B2713" i="31" s="1"/>
  <c r="B2714" i="31" s="1"/>
  <c r="B2715" i="31" s="1"/>
  <c r="B2716" i="31" s="1"/>
  <c r="B2717" i="31" s="1"/>
  <c r="B2718" i="31" s="1"/>
  <c r="B2719" i="31" s="1"/>
  <c r="J2633" i="31"/>
  <c r="G2633" i="31"/>
  <c r="D2633" i="31"/>
  <c r="J2632" i="31"/>
  <c r="G2632" i="31"/>
  <c r="D2632" i="31"/>
  <c r="J2631" i="31"/>
  <c r="G2631" i="31"/>
  <c r="D2631" i="31"/>
  <c r="J2630" i="31"/>
  <c r="G2630" i="31"/>
  <c r="D2630" i="31"/>
  <c r="J2629" i="31"/>
  <c r="G2629" i="31"/>
  <c r="D2629" i="31"/>
  <c r="J2628" i="31"/>
  <c r="G2628" i="31"/>
  <c r="D2628" i="31"/>
  <c r="J2627" i="31"/>
  <c r="G2627" i="31"/>
  <c r="D2627" i="31"/>
  <c r="J2626" i="31"/>
  <c r="G2626" i="31"/>
  <c r="D2626" i="31"/>
  <c r="J2625" i="31"/>
  <c r="G2625" i="31"/>
  <c r="D2625" i="31"/>
  <c r="J2624" i="31"/>
  <c r="G2624" i="31"/>
  <c r="D2624" i="31"/>
  <c r="J2623" i="31"/>
  <c r="G2623" i="31"/>
  <c r="D2623" i="31"/>
  <c r="J2622" i="31"/>
  <c r="G2622" i="31"/>
  <c r="D2622" i="31"/>
  <c r="B2622" i="31"/>
  <c r="B2623" i="31" s="1"/>
  <c r="B2624" i="31" s="1"/>
  <c r="B2625" i="31" s="1"/>
  <c r="B2626" i="31" s="1"/>
  <c r="B2627" i="31" s="1"/>
  <c r="B2628" i="31" s="1"/>
  <c r="B2629" i="31" s="1"/>
  <c r="B2630" i="31" s="1"/>
  <c r="B2631" i="31" s="1"/>
  <c r="B2632" i="31" s="1"/>
  <c r="B2633" i="31" s="1"/>
  <c r="J2621" i="31"/>
  <c r="G2621" i="31"/>
  <c r="D2621" i="31"/>
  <c r="J2620" i="31"/>
  <c r="G2620" i="31"/>
  <c r="D2620" i="31"/>
  <c r="J2619" i="31"/>
  <c r="G2619" i="31"/>
  <c r="D2619" i="31"/>
  <c r="J2618" i="31"/>
  <c r="G2618" i="31"/>
  <c r="D2618" i="31"/>
  <c r="J2617" i="31"/>
  <c r="G2617" i="31"/>
  <c r="D2617" i="31"/>
  <c r="J2616" i="31"/>
  <c r="G2616" i="31"/>
  <c r="D2616" i="31"/>
  <c r="J2615" i="31"/>
  <c r="G2615" i="31"/>
  <c r="D2615" i="31"/>
  <c r="J2614" i="31"/>
  <c r="G2614" i="31"/>
  <c r="D2614" i="31"/>
  <c r="J2613" i="31"/>
  <c r="G2613" i="31"/>
  <c r="D2613" i="31"/>
  <c r="J2612" i="31"/>
  <c r="G2612" i="31"/>
  <c r="D2612" i="31"/>
  <c r="J2611" i="31"/>
  <c r="G2611" i="31"/>
  <c r="D2611" i="31"/>
  <c r="J2610" i="31"/>
  <c r="G2610" i="31"/>
  <c r="D2610" i="31"/>
  <c r="J2609" i="31"/>
  <c r="G2609" i="31"/>
  <c r="D2609" i="31"/>
  <c r="J2608" i="31"/>
  <c r="G2608" i="31"/>
  <c r="D2608" i="31"/>
  <c r="J2607" i="31"/>
  <c r="G2607" i="31"/>
  <c r="D2607" i="31"/>
  <c r="J2606" i="31"/>
  <c r="G2606" i="31"/>
  <c r="D2606" i="31"/>
  <c r="B2606" i="31"/>
  <c r="B2607" i="31" s="1"/>
  <c r="B2608" i="31" s="1"/>
  <c r="B2609" i="31" s="1"/>
  <c r="B2610" i="31" s="1"/>
  <c r="B2611" i="31" s="1"/>
  <c r="B2612" i="31" s="1"/>
  <c r="B2613" i="31" s="1"/>
  <c r="B2614" i="31" s="1"/>
  <c r="B2615" i="31" s="1"/>
  <c r="B2616" i="31" s="1"/>
  <c r="B2617" i="31" s="1"/>
  <c r="B2618" i="31" s="1"/>
  <c r="B2619" i="31" s="1"/>
  <c r="B2620" i="31" s="1"/>
  <c r="B2621" i="31" s="1"/>
  <c r="J2605" i="31"/>
  <c r="G2605" i="31"/>
  <c r="D2605" i="31"/>
  <c r="J2604" i="31"/>
  <c r="G2604" i="31"/>
  <c r="D2604" i="31"/>
  <c r="J2603" i="31"/>
  <c r="G2603" i="31"/>
  <c r="D2603" i="31"/>
  <c r="J2602" i="31"/>
  <c r="G2602" i="31"/>
  <c r="D2602" i="31"/>
  <c r="B2602" i="31"/>
  <c r="B2603" i="31" s="1"/>
  <c r="B2604" i="31" s="1"/>
  <c r="B2605" i="31" s="1"/>
  <c r="J2601" i="31"/>
  <c r="G2601" i="31"/>
  <c r="D2601" i="31"/>
  <c r="Q2600" i="31"/>
  <c r="J2596" i="31"/>
  <c r="G2596" i="31"/>
  <c r="F2596" i="31"/>
  <c r="D2596" i="31"/>
  <c r="J2595" i="31"/>
  <c r="G2595" i="31"/>
  <c r="F2595" i="31"/>
  <c r="D2595" i="31"/>
  <c r="J2594" i="31"/>
  <c r="G2594" i="31"/>
  <c r="F2594" i="31"/>
  <c r="D2594" i="31"/>
  <c r="J2593" i="31"/>
  <c r="G2593" i="31"/>
  <c r="F2593" i="31"/>
  <c r="D2593" i="31"/>
  <c r="J2592" i="31"/>
  <c r="G2592" i="31"/>
  <c r="F2592" i="31"/>
  <c r="D2592" i="31"/>
  <c r="J2591" i="31"/>
  <c r="G2591" i="31"/>
  <c r="F2591" i="31"/>
  <c r="D2591" i="31"/>
  <c r="J2590" i="31"/>
  <c r="G2590" i="31"/>
  <c r="F2590" i="31"/>
  <c r="D2590" i="31"/>
  <c r="J2589" i="31"/>
  <c r="G2589" i="31"/>
  <c r="F2589" i="31"/>
  <c r="D2589" i="31"/>
  <c r="J2588" i="31"/>
  <c r="G2588" i="31"/>
  <c r="F2588" i="31"/>
  <c r="D2588" i="31"/>
  <c r="J2587" i="31"/>
  <c r="G2587" i="31"/>
  <c r="F2587" i="31"/>
  <c r="D2587" i="31"/>
  <c r="J2586" i="31"/>
  <c r="G2586" i="31"/>
  <c r="F2586" i="31"/>
  <c r="D2586" i="31"/>
  <c r="J2585" i="31"/>
  <c r="G2585" i="31"/>
  <c r="F2585" i="31"/>
  <c r="D2585" i="31"/>
  <c r="J2584" i="31"/>
  <c r="G2584" i="31"/>
  <c r="F2584" i="31"/>
  <c r="D2584" i="31"/>
  <c r="J2583" i="31"/>
  <c r="G2583" i="31"/>
  <c r="F2583" i="31"/>
  <c r="D2583" i="31"/>
  <c r="J2582" i="31"/>
  <c r="G2582" i="31"/>
  <c r="F2582" i="31"/>
  <c r="D2582" i="31"/>
  <c r="J2581" i="31"/>
  <c r="G2581" i="31"/>
  <c r="F2581" i="31"/>
  <c r="D2581" i="31"/>
  <c r="J2580" i="31"/>
  <c r="G2580" i="31"/>
  <c r="F2580" i="31"/>
  <c r="D2580" i="31"/>
  <c r="J2579" i="31"/>
  <c r="G2579" i="31"/>
  <c r="F2579" i="31"/>
  <c r="D2579" i="31"/>
  <c r="J2578" i="31"/>
  <c r="G2578" i="31"/>
  <c r="F2578" i="31"/>
  <c r="D2578" i="31"/>
  <c r="J2577" i="31"/>
  <c r="G2577" i="31"/>
  <c r="F2577" i="31"/>
  <c r="D2577" i="31"/>
  <c r="J2576" i="31"/>
  <c r="G2576" i="31"/>
  <c r="F2576" i="31"/>
  <c r="D2576" i="31"/>
  <c r="J2575" i="31"/>
  <c r="G2575" i="31"/>
  <c r="F2575" i="31"/>
  <c r="D2575" i="31"/>
  <c r="J2574" i="31"/>
  <c r="G2574" i="31"/>
  <c r="F2574" i="31"/>
  <c r="D2574" i="31"/>
  <c r="J2573" i="31"/>
  <c r="G2573" i="31"/>
  <c r="F2573" i="31"/>
  <c r="D2573" i="31"/>
  <c r="J2572" i="31"/>
  <c r="G2572" i="31"/>
  <c r="F2572" i="31"/>
  <c r="D2572" i="31"/>
  <c r="J2571" i="31"/>
  <c r="G2571" i="31"/>
  <c r="F2571" i="31"/>
  <c r="D2571" i="31"/>
  <c r="J2570" i="31"/>
  <c r="G2570" i="31"/>
  <c r="F2570" i="31"/>
  <c r="D2570" i="31"/>
  <c r="J2569" i="31"/>
  <c r="G2569" i="31"/>
  <c r="F2569" i="31"/>
  <c r="D2569" i="31"/>
  <c r="J2568" i="31"/>
  <c r="G2568" i="31"/>
  <c r="F2568" i="31"/>
  <c r="D2568" i="31"/>
  <c r="J2567" i="31"/>
  <c r="G2567" i="31"/>
  <c r="F2567" i="31"/>
  <c r="D2567" i="31"/>
  <c r="J2566" i="31"/>
  <c r="G2566" i="31"/>
  <c r="F2566" i="31"/>
  <c r="D2566" i="31"/>
  <c r="J2565" i="31"/>
  <c r="G2565" i="31"/>
  <c r="F2565" i="31"/>
  <c r="D2565" i="31"/>
  <c r="J2564" i="31"/>
  <c r="G2564" i="31"/>
  <c r="F2564" i="31"/>
  <c r="D2564" i="31"/>
  <c r="J2563" i="31"/>
  <c r="G2563" i="31"/>
  <c r="F2563" i="31"/>
  <c r="D2563" i="31"/>
  <c r="J2562" i="31"/>
  <c r="G2562" i="31"/>
  <c r="F2562" i="31"/>
  <c r="D2562" i="31"/>
  <c r="J2561" i="31"/>
  <c r="G2561" i="31"/>
  <c r="F2561" i="31"/>
  <c r="D2561" i="31"/>
  <c r="J2560" i="31"/>
  <c r="G2560" i="31"/>
  <c r="F2560" i="31"/>
  <c r="D2560" i="31"/>
  <c r="J2559" i="31"/>
  <c r="G2559" i="31"/>
  <c r="F2559" i="31"/>
  <c r="D2559" i="31"/>
  <c r="J2558" i="31"/>
  <c r="G2558" i="31"/>
  <c r="F2558" i="31"/>
  <c r="D2558" i="31"/>
  <c r="J2557" i="31"/>
  <c r="G2557" i="31"/>
  <c r="F2557" i="31"/>
  <c r="D2557" i="31"/>
  <c r="J2556" i="31"/>
  <c r="G2556" i="31"/>
  <c r="F2556" i="31"/>
  <c r="D2556" i="31"/>
  <c r="J2555" i="31"/>
  <c r="G2555" i="31"/>
  <c r="F2555" i="31"/>
  <c r="D2555" i="31"/>
  <c r="J2554" i="31"/>
  <c r="G2554" i="31"/>
  <c r="F2554" i="31"/>
  <c r="D2554" i="31"/>
  <c r="J2553" i="31"/>
  <c r="G2553" i="31"/>
  <c r="F2553" i="31"/>
  <c r="D2553" i="31"/>
  <c r="J2552" i="31"/>
  <c r="G2552" i="31"/>
  <c r="F2552" i="31"/>
  <c r="D2552" i="31"/>
  <c r="J2551" i="31"/>
  <c r="G2551" i="31"/>
  <c r="F2551" i="31"/>
  <c r="D2551" i="31"/>
  <c r="J2550" i="31"/>
  <c r="G2550" i="31"/>
  <c r="F2550" i="31"/>
  <c r="D2550" i="31"/>
  <c r="J2549" i="31"/>
  <c r="G2549" i="31"/>
  <c r="F2549" i="31"/>
  <c r="D2549" i="31"/>
  <c r="J2548" i="31"/>
  <c r="G2548" i="31"/>
  <c r="F2548" i="31"/>
  <c r="D2548" i="31"/>
  <c r="J2547" i="31"/>
  <c r="G2547" i="31"/>
  <c r="F2547" i="31"/>
  <c r="D2547" i="31"/>
  <c r="J2546" i="31"/>
  <c r="G2546" i="31"/>
  <c r="F2546" i="31"/>
  <c r="D2546" i="31"/>
  <c r="J2545" i="31"/>
  <c r="G2545" i="31"/>
  <c r="F2545" i="31"/>
  <c r="D2545" i="31"/>
  <c r="J2544" i="31"/>
  <c r="G2544" i="31"/>
  <c r="F2544" i="31"/>
  <c r="D2544" i="31"/>
  <c r="J2543" i="31"/>
  <c r="G2543" i="31"/>
  <c r="F2543" i="31"/>
  <c r="D2543" i="31"/>
  <c r="J2542" i="31"/>
  <c r="G2542" i="31"/>
  <c r="F2542" i="31"/>
  <c r="D2542" i="31"/>
  <c r="J2541" i="31"/>
  <c r="G2541" i="31"/>
  <c r="F2541" i="31"/>
  <c r="D2541" i="31"/>
  <c r="J2540" i="31"/>
  <c r="G2540" i="31"/>
  <c r="F2540" i="31"/>
  <c r="D2540" i="31"/>
  <c r="J2539" i="31"/>
  <c r="G2539" i="31"/>
  <c r="F2539" i="31"/>
  <c r="D2539" i="31"/>
  <c r="J2538" i="31"/>
  <c r="G2538" i="31"/>
  <c r="F2538" i="31"/>
  <c r="D2538" i="31"/>
  <c r="J2537" i="31"/>
  <c r="G2537" i="31"/>
  <c r="F2537" i="31"/>
  <c r="D2537" i="31"/>
  <c r="J2536" i="31"/>
  <c r="G2536" i="31"/>
  <c r="F2536" i="31"/>
  <c r="D2536" i="31"/>
  <c r="J2535" i="31"/>
  <c r="G2535" i="31"/>
  <c r="F2535" i="31"/>
  <c r="D2535" i="31"/>
  <c r="J2534" i="31"/>
  <c r="G2534" i="31"/>
  <c r="F2534" i="31"/>
  <c r="D2534" i="31"/>
  <c r="J2533" i="31"/>
  <c r="G2533" i="31"/>
  <c r="F2533" i="31"/>
  <c r="D2533" i="31"/>
  <c r="J2532" i="31"/>
  <c r="G2532" i="31"/>
  <c r="F2532" i="31"/>
  <c r="D2532" i="31"/>
  <c r="J2531" i="31"/>
  <c r="G2531" i="31"/>
  <c r="F2531" i="31"/>
  <c r="D2531" i="31"/>
  <c r="J2530" i="31"/>
  <c r="G2530" i="31"/>
  <c r="F2530" i="31"/>
  <c r="D2530" i="31"/>
  <c r="J2529" i="31"/>
  <c r="G2529" i="31"/>
  <c r="F2529" i="31"/>
  <c r="D2529" i="31"/>
  <c r="J2528" i="31"/>
  <c r="G2528" i="31"/>
  <c r="F2528" i="31"/>
  <c r="D2528" i="31"/>
  <c r="J2527" i="31"/>
  <c r="G2527" i="31"/>
  <c r="F2527" i="31"/>
  <c r="D2527" i="31"/>
  <c r="J2526" i="31"/>
  <c r="G2526" i="31"/>
  <c r="F2526" i="31"/>
  <c r="D2526" i="31"/>
  <c r="J2525" i="31"/>
  <c r="G2525" i="31"/>
  <c r="F2525" i="31"/>
  <c r="D2525" i="31"/>
  <c r="J2524" i="31"/>
  <c r="G2524" i="31"/>
  <c r="F2524" i="31"/>
  <c r="D2524" i="31"/>
  <c r="J2523" i="31"/>
  <c r="G2523" i="31"/>
  <c r="F2523" i="31"/>
  <c r="D2523" i="31"/>
  <c r="J2522" i="31"/>
  <c r="G2522" i="31"/>
  <c r="F2522" i="31"/>
  <c r="D2522" i="31"/>
  <c r="J2521" i="31"/>
  <c r="G2521" i="31"/>
  <c r="F2521" i="31"/>
  <c r="D2521" i="31"/>
  <c r="J2520" i="31"/>
  <c r="G2520" i="31"/>
  <c r="F2520" i="31"/>
  <c r="D2520" i="31"/>
  <c r="J2519" i="31"/>
  <c r="G2519" i="31"/>
  <c r="F2519" i="31"/>
  <c r="D2519" i="31"/>
  <c r="J2518" i="31"/>
  <c r="G2518" i="31"/>
  <c r="F2518" i="31"/>
  <c r="D2518" i="31"/>
  <c r="J2517" i="31"/>
  <c r="G2517" i="31"/>
  <c r="F2517" i="31"/>
  <c r="D2517" i="31"/>
  <c r="J2516" i="31"/>
  <c r="G2516" i="31"/>
  <c r="F2516" i="31"/>
  <c r="D2516" i="31"/>
  <c r="J2515" i="31"/>
  <c r="G2515" i="31"/>
  <c r="F2515" i="31"/>
  <c r="D2515" i="31"/>
  <c r="J2514" i="31"/>
  <c r="G2514" i="31"/>
  <c r="F2514" i="31"/>
  <c r="D2514" i="31"/>
  <c r="J2513" i="31"/>
  <c r="G2513" i="31"/>
  <c r="F2513" i="31"/>
  <c r="D2513" i="31"/>
  <c r="J2512" i="31"/>
  <c r="G2512" i="31"/>
  <c r="F2512" i="31"/>
  <c r="D2512" i="31"/>
  <c r="J2511" i="31"/>
  <c r="G2511" i="31"/>
  <c r="F2511" i="31"/>
  <c r="D2511" i="31"/>
  <c r="J2510" i="31"/>
  <c r="G2510" i="31"/>
  <c r="F2510" i="31"/>
  <c r="D2510" i="31"/>
  <c r="J2509" i="31"/>
  <c r="G2509" i="31"/>
  <c r="F2509" i="31"/>
  <c r="D2509" i="31"/>
  <c r="J2508" i="31"/>
  <c r="G2508" i="31"/>
  <c r="F2508" i="31"/>
  <c r="D2508" i="31"/>
  <c r="J2507" i="31"/>
  <c r="G2507" i="31"/>
  <c r="F2507" i="31"/>
  <c r="D2507" i="31"/>
  <c r="J2506" i="31"/>
  <c r="G2506" i="31"/>
  <c r="F2506" i="31"/>
  <c r="D2506" i="31"/>
  <c r="J2505" i="31"/>
  <c r="G2505" i="31"/>
  <c r="F2505" i="31"/>
  <c r="D2505" i="31"/>
  <c r="J2504" i="31"/>
  <c r="G2504" i="31"/>
  <c r="F2504" i="31"/>
  <c r="D2504" i="31"/>
  <c r="J2503" i="31"/>
  <c r="G2503" i="31"/>
  <c r="F2503" i="31"/>
  <c r="D2503" i="31"/>
  <c r="J2502" i="31"/>
  <c r="G2502" i="31"/>
  <c r="F2502" i="31"/>
  <c r="D2502" i="31"/>
  <c r="J2501" i="31"/>
  <c r="G2501" i="31"/>
  <c r="F2501" i="31"/>
  <c r="D2501" i="31"/>
  <c r="J2500" i="31"/>
  <c r="G2500" i="31"/>
  <c r="F2500" i="31"/>
  <c r="D2500" i="31"/>
  <c r="J2499" i="31"/>
  <c r="G2499" i="31"/>
  <c r="F2499" i="31"/>
  <c r="D2499" i="31"/>
  <c r="J2498" i="31"/>
  <c r="G2498" i="31"/>
  <c r="F2498" i="31"/>
  <c r="D2498" i="31"/>
  <c r="J2497" i="31"/>
  <c r="G2497" i="31"/>
  <c r="F2497" i="31"/>
  <c r="D2497" i="31"/>
  <c r="J2496" i="31"/>
  <c r="G2496" i="31"/>
  <c r="F2496" i="31"/>
  <c r="D2496" i="31"/>
  <c r="J2495" i="31"/>
  <c r="G2495" i="31"/>
  <c r="F2495" i="31"/>
  <c r="D2495" i="31"/>
  <c r="J2494" i="31"/>
  <c r="G2494" i="31"/>
  <c r="F2494" i="31"/>
  <c r="D2494" i="31"/>
  <c r="J2493" i="31"/>
  <c r="G2493" i="31"/>
  <c r="F2493" i="31"/>
  <c r="D2493" i="31"/>
  <c r="J2492" i="31"/>
  <c r="G2492" i="31"/>
  <c r="F2492" i="31"/>
  <c r="D2492" i="31"/>
  <c r="J2491" i="31"/>
  <c r="G2491" i="31"/>
  <c r="F2491" i="31"/>
  <c r="D2491" i="31"/>
  <c r="J2490" i="31"/>
  <c r="G2490" i="31"/>
  <c r="F2490" i="31"/>
  <c r="D2490" i="31"/>
  <c r="J2489" i="31"/>
  <c r="G2489" i="31"/>
  <c r="F2489" i="31"/>
  <c r="D2489" i="31"/>
  <c r="J2488" i="31"/>
  <c r="G2488" i="31"/>
  <c r="F2488" i="31"/>
  <c r="D2488" i="31"/>
  <c r="J2487" i="31"/>
  <c r="G2487" i="31"/>
  <c r="F2487" i="31"/>
  <c r="D2487" i="31"/>
  <c r="J2486" i="31"/>
  <c r="G2486" i="31"/>
  <c r="F2486" i="31"/>
  <c r="D2486" i="31"/>
  <c r="J2485" i="31"/>
  <c r="G2485" i="31"/>
  <c r="F2485" i="31"/>
  <c r="D2485" i="31"/>
  <c r="J2484" i="31"/>
  <c r="G2484" i="31"/>
  <c r="F2484" i="31"/>
  <c r="D2484" i="31"/>
  <c r="J2483" i="31"/>
  <c r="G2483" i="31"/>
  <c r="F2483" i="31"/>
  <c r="D2483" i="31"/>
  <c r="J2482" i="31"/>
  <c r="G2482" i="31"/>
  <c r="F2482" i="31"/>
  <c r="D2482" i="31"/>
  <c r="J2481" i="31"/>
  <c r="G2481" i="31"/>
  <c r="F2481" i="31"/>
  <c r="D2481" i="31"/>
  <c r="J2480" i="31"/>
  <c r="G2480" i="31"/>
  <c r="F2480" i="31"/>
  <c r="D2480" i="31"/>
  <c r="J2479" i="31"/>
  <c r="G2479" i="31"/>
  <c r="F2479" i="31"/>
  <c r="D2479" i="31"/>
  <c r="J2478" i="31"/>
  <c r="G2478" i="31"/>
  <c r="F2478" i="31"/>
  <c r="D2478" i="31"/>
  <c r="J2477" i="31"/>
  <c r="G2477" i="31"/>
  <c r="F2477" i="31"/>
  <c r="D2477" i="31"/>
  <c r="J2476" i="31"/>
  <c r="G2476" i="31"/>
  <c r="F2476" i="31"/>
  <c r="D2476" i="31"/>
  <c r="J2475" i="31"/>
  <c r="G2475" i="31"/>
  <c r="F2475" i="31"/>
  <c r="D2475" i="31"/>
  <c r="J2474" i="31"/>
  <c r="G2474" i="31"/>
  <c r="F2474" i="31"/>
  <c r="D2474" i="31"/>
  <c r="J2473" i="31"/>
  <c r="G2473" i="31"/>
  <c r="F2473" i="31"/>
  <c r="D2473" i="31"/>
  <c r="J2472" i="31"/>
  <c r="G2472" i="31"/>
  <c r="F2472" i="31"/>
  <c r="D2472" i="31"/>
  <c r="J2471" i="31"/>
  <c r="G2471" i="31"/>
  <c r="F2471" i="31"/>
  <c r="D2471" i="31"/>
  <c r="J2470" i="31"/>
  <c r="G2470" i="31"/>
  <c r="F2470" i="31"/>
  <c r="D2470" i="31"/>
  <c r="J2469" i="31"/>
  <c r="G2469" i="31"/>
  <c r="F2469" i="31"/>
  <c r="D2469" i="31"/>
  <c r="J2468" i="31"/>
  <c r="G2468" i="31"/>
  <c r="F2468" i="31"/>
  <c r="D2468" i="31"/>
  <c r="J2467" i="31"/>
  <c r="G2467" i="31"/>
  <c r="F2467" i="31"/>
  <c r="D2467" i="31"/>
  <c r="J2466" i="31"/>
  <c r="G2466" i="31"/>
  <c r="F2466" i="31"/>
  <c r="D2466" i="31"/>
  <c r="J2465" i="31"/>
  <c r="G2465" i="31"/>
  <c r="F2465" i="31"/>
  <c r="D2465" i="31"/>
  <c r="J2464" i="31"/>
  <c r="G2464" i="31"/>
  <c r="F2464" i="31"/>
  <c r="D2464" i="31"/>
  <c r="J2463" i="31"/>
  <c r="G2463" i="31"/>
  <c r="F2463" i="31"/>
  <c r="D2463" i="31"/>
  <c r="J2462" i="31"/>
  <c r="G2462" i="31"/>
  <c r="F2462" i="31"/>
  <c r="D2462" i="31"/>
  <c r="J2461" i="31"/>
  <c r="G2461" i="31"/>
  <c r="F2461" i="31"/>
  <c r="D2461" i="31"/>
  <c r="J2460" i="31"/>
  <c r="G2460" i="31"/>
  <c r="F2460" i="31"/>
  <c r="D2460" i="31"/>
  <c r="J2459" i="31"/>
  <c r="G2459" i="31"/>
  <c r="F2459" i="31"/>
  <c r="D2459" i="31"/>
  <c r="J2458" i="31"/>
  <c r="G2458" i="31"/>
  <c r="F2458" i="31"/>
  <c r="D2458" i="31"/>
  <c r="J2457" i="31"/>
  <c r="G2457" i="31"/>
  <c r="F2457" i="31"/>
  <c r="D2457" i="31"/>
  <c r="J2456" i="31"/>
  <c r="G2456" i="31"/>
  <c r="F2456" i="31"/>
  <c r="D2456" i="31"/>
  <c r="J2455" i="31"/>
  <c r="G2455" i="31"/>
  <c r="F2455" i="31"/>
  <c r="D2455" i="31"/>
  <c r="J2454" i="31"/>
  <c r="G2454" i="31"/>
  <c r="F2454" i="31"/>
  <c r="D2454" i="31"/>
  <c r="J2453" i="31"/>
  <c r="G2453" i="31"/>
  <c r="F2453" i="31"/>
  <c r="D2453" i="31"/>
  <c r="J2452" i="31"/>
  <c r="G2452" i="31"/>
  <c r="F2452" i="31"/>
  <c r="D2452" i="31"/>
  <c r="J2451" i="31"/>
  <c r="G2451" i="31"/>
  <c r="F2451" i="31"/>
  <c r="D2451" i="31"/>
  <c r="J2450" i="31"/>
  <c r="G2450" i="31"/>
  <c r="F2450" i="31"/>
  <c r="D2450" i="31"/>
  <c r="J2449" i="31"/>
  <c r="G2449" i="31"/>
  <c r="F2449" i="31"/>
  <c r="D2449" i="31"/>
  <c r="J2448" i="31"/>
  <c r="G2448" i="31"/>
  <c r="F2448" i="31"/>
  <c r="D2448" i="31"/>
  <c r="J2447" i="31"/>
  <c r="G2447" i="31"/>
  <c r="F2447" i="31"/>
  <c r="D2447" i="31"/>
  <c r="J2446" i="31"/>
  <c r="G2446" i="31"/>
  <c r="F2446" i="31"/>
  <c r="D2446" i="31"/>
  <c r="J2445" i="31"/>
  <c r="G2445" i="31"/>
  <c r="F2445" i="31"/>
  <c r="D2445" i="31"/>
  <c r="J2444" i="31"/>
  <c r="G2444" i="31"/>
  <c r="F2444" i="31"/>
  <c r="D2444" i="31"/>
  <c r="J2443" i="31"/>
  <c r="G2443" i="31"/>
  <c r="F2443" i="31"/>
  <c r="D2443" i="31"/>
  <c r="J2442" i="31"/>
  <c r="G2442" i="31"/>
  <c r="F2442" i="31"/>
  <c r="D2442" i="31"/>
  <c r="J2441" i="31"/>
  <c r="G2441" i="31"/>
  <c r="F2441" i="31"/>
  <c r="D2441" i="31"/>
  <c r="J2440" i="31"/>
  <c r="G2440" i="31"/>
  <c r="F2440" i="31"/>
  <c r="D2440" i="31"/>
  <c r="J2439" i="31"/>
  <c r="G2439" i="31"/>
  <c r="F2439" i="31"/>
  <c r="D2439" i="31"/>
  <c r="J2438" i="31"/>
  <c r="G2438" i="31"/>
  <c r="F2438" i="31"/>
  <c r="D2438" i="31"/>
  <c r="J2437" i="31"/>
  <c r="G2437" i="31"/>
  <c r="F2437" i="31"/>
  <c r="D2437" i="31"/>
  <c r="J2436" i="31"/>
  <c r="G2436" i="31"/>
  <c r="F2436" i="31"/>
  <c r="D2436" i="31"/>
  <c r="J2435" i="31"/>
  <c r="G2435" i="31"/>
  <c r="F2435" i="31"/>
  <c r="D2435" i="31"/>
  <c r="J2434" i="31"/>
  <c r="G2434" i="31"/>
  <c r="F2434" i="31"/>
  <c r="D2434" i="31"/>
  <c r="J2433" i="31"/>
  <c r="G2433" i="31"/>
  <c r="F2433" i="31"/>
  <c r="D2433" i="31"/>
  <c r="J2432" i="31"/>
  <c r="G2432" i="31"/>
  <c r="F2432" i="31"/>
  <c r="D2432" i="31"/>
  <c r="J2431" i="31"/>
  <c r="G2431" i="31"/>
  <c r="F2431" i="31"/>
  <c r="D2431" i="31"/>
  <c r="J2430" i="31"/>
  <c r="G2430" i="31"/>
  <c r="F2430" i="31"/>
  <c r="D2430" i="31"/>
  <c r="J2429" i="31"/>
  <c r="G2429" i="31"/>
  <c r="F2429" i="31"/>
  <c r="D2429" i="31"/>
  <c r="J2428" i="31"/>
  <c r="G2428" i="31"/>
  <c r="F2428" i="31"/>
  <c r="D2428" i="31"/>
  <c r="J2427" i="31"/>
  <c r="G2427" i="31"/>
  <c r="F2427" i="31"/>
  <c r="D2427" i="31"/>
  <c r="J2426" i="31"/>
  <c r="G2426" i="31"/>
  <c r="F2426" i="31"/>
  <c r="D2426" i="31"/>
  <c r="J2425" i="31"/>
  <c r="G2425" i="31"/>
  <c r="F2425" i="31"/>
  <c r="D2425" i="31"/>
  <c r="J2424" i="31"/>
  <c r="G2424" i="31"/>
  <c r="F2424" i="31"/>
  <c r="D2424" i="31"/>
  <c r="J2423" i="31"/>
  <c r="G2423" i="31"/>
  <c r="F2423" i="31"/>
  <c r="D2423" i="31"/>
  <c r="J2422" i="31"/>
  <c r="G2422" i="31"/>
  <c r="F2422" i="31"/>
  <c r="D2422" i="31"/>
  <c r="J2421" i="31"/>
  <c r="G2421" i="31"/>
  <c r="F2421" i="31"/>
  <c r="D2421" i="31"/>
  <c r="J2420" i="31"/>
  <c r="G2420" i="31"/>
  <c r="F2420" i="31"/>
  <c r="D2420" i="31"/>
  <c r="J2419" i="31"/>
  <c r="G2419" i="31"/>
  <c r="F2419" i="31"/>
  <c r="D2419" i="31"/>
  <c r="J2418" i="31"/>
  <c r="G2418" i="31"/>
  <c r="F2418" i="31"/>
  <c r="D2418" i="31"/>
  <c r="J2417" i="31"/>
  <c r="G2417" i="31"/>
  <c r="F2417" i="31"/>
  <c r="D2417" i="31"/>
  <c r="J2416" i="31"/>
  <c r="G2416" i="31"/>
  <c r="F2416" i="31"/>
  <c r="D2416" i="31"/>
  <c r="J2415" i="31"/>
  <c r="G2415" i="31"/>
  <c r="F2415" i="31"/>
  <c r="D2415" i="31"/>
  <c r="J2414" i="31"/>
  <c r="G2414" i="31"/>
  <c r="F2414" i="31"/>
  <c r="D2414" i="31"/>
  <c r="J2413" i="31"/>
  <c r="G2413" i="31"/>
  <c r="F2413" i="31"/>
  <c r="D2413" i="31"/>
  <c r="J2412" i="31"/>
  <c r="G2412" i="31"/>
  <c r="F2412" i="31"/>
  <c r="D2412" i="31"/>
  <c r="J2411" i="31"/>
  <c r="G2411" i="31"/>
  <c r="F2411" i="31"/>
  <c r="D2411" i="31"/>
  <c r="J2410" i="31"/>
  <c r="G2410" i="31"/>
  <c r="F2410" i="31"/>
  <c r="D2410" i="31"/>
  <c r="J2409" i="31"/>
  <c r="G2409" i="31"/>
  <c r="F2409" i="31"/>
  <c r="D2409" i="31"/>
  <c r="J2408" i="31"/>
  <c r="G2408" i="31"/>
  <c r="F2408" i="31"/>
  <c r="D2408" i="31"/>
  <c r="J2407" i="31"/>
  <c r="G2407" i="31"/>
  <c r="F2407" i="31"/>
  <c r="D2407" i="31"/>
  <c r="J2406" i="31"/>
  <c r="G2406" i="31"/>
  <c r="F2406" i="31"/>
  <c r="D2406" i="31"/>
  <c r="J2405" i="31"/>
  <c r="G2405" i="31"/>
  <c r="F2405" i="31"/>
  <c r="D2405" i="31"/>
  <c r="J2404" i="31"/>
  <c r="G2404" i="31"/>
  <c r="F2404" i="31"/>
  <c r="D2404" i="31"/>
  <c r="J2403" i="31"/>
  <c r="G2403" i="31"/>
  <c r="F2403" i="31"/>
  <c r="D2403" i="31"/>
  <c r="J2402" i="31"/>
  <c r="G2402" i="31"/>
  <c r="F2402" i="31"/>
  <c r="D2402" i="31"/>
  <c r="J2401" i="31"/>
  <c r="G2401" i="31"/>
  <c r="F2401" i="31"/>
  <c r="D2401" i="31"/>
  <c r="J2400" i="31"/>
  <c r="G2400" i="31"/>
  <c r="F2400" i="31"/>
  <c r="D2400" i="31"/>
  <c r="J2399" i="31"/>
  <c r="G2399" i="31"/>
  <c r="F2399" i="31"/>
  <c r="D2399" i="31"/>
  <c r="J2398" i="31"/>
  <c r="G2398" i="31"/>
  <c r="F2398" i="31"/>
  <c r="D2398" i="31"/>
  <c r="J2397" i="31"/>
  <c r="G2397" i="31"/>
  <c r="F2397" i="31"/>
  <c r="D2397" i="31"/>
  <c r="J2396" i="31"/>
  <c r="G2396" i="31"/>
  <c r="F2396" i="31"/>
  <c r="D2396" i="31"/>
  <c r="J2395" i="31"/>
  <c r="G2395" i="31"/>
  <c r="F2395" i="31"/>
  <c r="D2395" i="31"/>
  <c r="J2394" i="31"/>
  <c r="G2394" i="31"/>
  <c r="F2394" i="31"/>
  <c r="D2394" i="31"/>
  <c r="J2393" i="31"/>
  <c r="G2393" i="31"/>
  <c r="F2393" i="31"/>
  <c r="D2393" i="31"/>
  <c r="J2392" i="31"/>
  <c r="G2392" i="31"/>
  <c r="F2392" i="31"/>
  <c r="D2392" i="31"/>
  <c r="J2391" i="31"/>
  <c r="G2391" i="31"/>
  <c r="F2391" i="31"/>
  <c r="D2391" i="31"/>
  <c r="J2390" i="31"/>
  <c r="G2390" i="31"/>
  <c r="F2390" i="31"/>
  <c r="D2390" i="31"/>
  <c r="J2389" i="31"/>
  <c r="G2389" i="31"/>
  <c r="F2389" i="31"/>
  <c r="D2389" i="31"/>
  <c r="J2388" i="31"/>
  <c r="G2388" i="31"/>
  <c r="F2388" i="31"/>
  <c r="D2388" i="31"/>
  <c r="J2387" i="31"/>
  <c r="G2387" i="31"/>
  <c r="F2387" i="31"/>
  <c r="D2387" i="31"/>
  <c r="J2386" i="31"/>
  <c r="G2386" i="31"/>
  <c r="F2386" i="31"/>
  <c r="D2386" i="31"/>
  <c r="J2385" i="31"/>
  <c r="G2385" i="31"/>
  <c r="F2385" i="31"/>
  <c r="D2385" i="31"/>
  <c r="J2384" i="31"/>
  <c r="G2384" i="31"/>
  <c r="F2384" i="31"/>
  <c r="D2384" i="31"/>
  <c r="J2383" i="31"/>
  <c r="G2383" i="31"/>
  <c r="F2383" i="31"/>
  <c r="D2383" i="31"/>
  <c r="J2382" i="31"/>
  <c r="G2382" i="31"/>
  <c r="F2382" i="31"/>
  <c r="D2382" i="31"/>
  <c r="J2381" i="31"/>
  <c r="G2381" i="31"/>
  <c r="F2381" i="31"/>
  <c r="D2381" i="31"/>
  <c r="J2380" i="31"/>
  <c r="G2380" i="31"/>
  <c r="F2380" i="31"/>
  <c r="D2380" i="31"/>
  <c r="J2379" i="31"/>
  <c r="G2379" i="31"/>
  <c r="F2379" i="31"/>
  <c r="D2379" i="31"/>
  <c r="J2378" i="31"/>
  <c r="G2378" i="31"/>
  <c r="F2378" i="31"/>
  <c r="D2378" i="31"/>
  <c r="J2377" i="31"/>
  <c r="G2377" i="31"/>
  <c r="F2377" i="31"/>
  <c r="D2377" i="31"/>
  <c r="J2376" i="31"/>
  <c r="G2376" i="31"/>
  <c r="F2376" i="31"/>
  <c r="D2376" i="31"/>
  <c r="J2375" i="31"/>
  <c r="G2375" i="31"/>
  <c r="F2375" i="31"/>
  <c r="D2375" i="31"/>
  <c r="J2374" i="31"/>
  <c r="G2374" i="31"/>
  <c r="F2374" i="31"/>
  <c r="D2374" i="31"/>
  <c r="J2373" i="31"/>
  <c r="G2373" i="31"/>
  <c r="F2373" i="31"/>
  <c r="D2373" i="31"/>
  <c r="J2372" i="31"/>
  <c r="G2372" i="31"/>
  <c r="F2372" i="31"/>
  <c r="D2372" i="31"/>
  <c r="J2371" i="31"/>
  <c r="G2371" i="31"/>
  <c r="F2371" i="31"/>
  <c r="D2371" i="31"/>
  <c r="J2370" i="31"/>
  <c r="G2370" i="31"/>
  <c r="F2370" i="31"/>
  <c r="D2370" i="31"/>
  <c r="J2369" i="31"/>
  <c r="G2369" i="31"/>
  <c r="F2369" i="31"/>
  <c r="D2369" i="31"/>
  <c r="J2368" i="31"/>
  <c r="G2368" i="31"/>
  <c r="F2368" i="31"/>
  <c r="D2368" i="31"/>
  <c r="J2367" i="31"/>
  <c r="G2367" i="31"/>
  <c r="F2367" i="31"/>
  <c r="D2367" i="31"/>
  <c r="J2366" i="31"/>
  <c r="G2366" i="31"/>
  <c r="F2366" i="31"/>
  <c r="D2366" i="31"/>
  <c r="J2365" i="31"/>
  <c r="G2365" i="31"/>
  <c r="F2365" i="31"/>
  <c r="D2365" i="31"/>
  <c r="J2364" i="31"/>
  <c r="G2364" i="31"/>
  <c r="F2364" i="31"/>
  <c r="D2364" i="31"/>
  <c r="J2363" i="31"/>
  <c r="G2363" i="31"/>
  <c r="F2363" i="31"/>
  <c r="D2363" i="31"/>
  <c r="J2362" i="31"/>
  <c r="G2362" i="31"/>
  <c r="F2362" i="31"/>
  <c r="D2362" i="31"/>
  <c r="J2361" i="31"/>
  <c r="G2361" i="31"/>
  <c r="F2361" i="31"/>
  <c r="D2361" i="31"/>
  <c r="J2360" i="31"/>
  <c r="G2360" i="31"/>
  <c r="F2360" i="31"/>
  <c r="D2360" i="31"/>
  <c r="J2359" i="31"/>
  <c r="G2359" i="31"/>
  <c r="F2359" i="31"/>
  <c r="D2359" i="31"/>
  <c r="J2358" i="31"/>
  <c r="G2358" i="31"/>
  <c r="F2358" i="31"/>
  <c r="D2358" i="31"/>
  <c r="J2357" i="31"/>
  <c r="G2357" i="31"/>
  <c r="F2357" i="31"/>
  <c r="D2357" i="31"/>
  <c r="J2356" i="31"/>
  <c r="G2356" i="31"/>
  <c r="F2356" i="31"/>
  <c r="D2356" i="31"/>
  <c r="J2355" i="31"/>
  <c r="G2355" i="31"/>
  <c r="F2355" i="31"/>
  <c r="D2355" i="31"/>
  <c r="J2354" i="31"/>
  <c r="G2354" i="31"/>
  <c r="F2354" i="31"/>
  <c r="D2354" i="31"/>
  <c r="J2353" i="31"/>
  <c r="G2353" i="31"/>
  <c r="F2353" i="31"/>
  <c r="D2353" i="31"/>
  <c r="J2352" i="31"/>
  <c r="G2352" i="31"/>
  <c r="F2352" i="31"/>
  <c r="D2352" i="31"/>
  <c r="J2351" i="31"/>
  <c r="G2351" i="31"/>
  <c r="F2351" i="31"/>
  <c r="D2351" i="31"/>
  <c r="J2350" i="31"/>
  <c r="G2350" i="31"/>
  <c r="F2350" i="31"/>
  <c r="D2350" i="31"/>
  <c r="J2349" i="31"/>
  <c r="G2349" i="31"/>
  <c r="F2349" i="31"/>
  <c r="D2349" i="31"/>
  <c r="J2348" i="31"/>
  <c r="G2348" i="31"/>
  <c r="F2348" i="31"/>
  <c r="D2348" i="31"/>
  <c r="J2347" i="31"/>
  <c r="G2347" i="31"/>
  <c r="F2347" i="31"/>
  <c r="D2347" i="31"/>
  <c r="J2346" i="31"/>
  <c r="G2346" i="31"/>
  <c r="F2346" i="31"/>
  <c r="D2346" i="31"/>
  <c r="J2345" i="31"/>
  <c r="G2345" i="31"/>
  <c r="F2345" i="31"/>
  <c r="D2345" i="31"/>
  <c r="J2344" i="31"/>
  <c r="G2344" i="31"/>
  <c r="F2344" i="31"/>
  <c r="D2344" i="31"/>
  <c r="J2343" i="31"/>
  <c r="G2343" i="31"/>
  <c r="F2343" i="31"/>
  <c r="D2343" i="31"/>
  <c r="J2342" i="31"/>
  <c r="G2342" i="31"/>
  <c r="F2342" i="31"/>
  <c r="D2342" i="31"/>
  <c r="J2341" i="31"/>
  <c r="G2341" i="31"/>
  <c r="F2341" i="31"/>
  <c r="D2341" i="31"/>
  <c r="J2340" i="31"/>
  <c r="G2340" i="31"/>
  <c r="F2340" i="31"/>
  <c r="D2340" i="31"/>
  <c r="J2339" i="31"/>
  <c r="G2339" i="31"/>
  <c r="F2339" i="31"/>
  <c r="D2339" i="31"/>
  <c r="J2338" i="31"/>
  <c r="G2338" i="31"/>
  <c r="F2338" i="31"/>
  <c r="D2338" i="31"/>
  <c r="J2337" i="31"/>
  <c r="G2337" i="31"/>
  <c r="F2337" i="31"/>
  <c r="D2337" i="31"/>
  <c r="J2336" i="31"/>
  <c r="G2336" i="31"/>
  <c r="F2336" i="31"/>
  <c r="D2336" i="31"/>
  <c r="J2335" i="31"/>
  <c r="G2335" i="31"/>
  <c r="F2335" i="31"/>
  <c r="D2335" i="31"/>
  <c r="J2334" i="31"/>
  <c r="G2334" i="31"/>
  <c r="F2334" i="31"/>
  <c r="D2334" i="31"/>
  <c r="J2333" i="31"/>
  <c r="G2333" i="31"/>
  <c r="F2333" i="31"/>
  <c r="D2333" i="31"/>
  <c r="J2332" i="31"/>
  <c r="G2332" i="31"/>
  <c r="F2332" i="31"/>
  <c r="D2332" i="31"/>
  <c r="J2331" i="31"/>
  <c r="G2331" i="31"/>
  <c r="F2331" i="31"/>
  <c r="D2331" i="31"/>
  <c r="J2330" i="31"/>
  <c r="G2330" i="31"/>
  <c r="F2330" i="31"/>
  <c r="D2330" i="31"/>
  <c r="J2329" i="31"/>
  <c r="G2329" i="31"/>
  <c r="F2329" i="31"/>
  <c r="D2329" i="31"/>
  <c r="J2328" i="31"/>
  <c r="G2328" i="31"/>
  <c r="F2328" i="31"/>
  <c r="D2328" i="31"/>
  <c r="J2327" i="31"/>
  <c r="G2327" i="31"/>
  <c r="F2327" i="31"/>
  <c r="D2327" i="31"/>
  <c r="J2326" i="31"/>
  <c r="G2326" i="31"/>
  <c r="F2326" i="31"/>
  <c r="D2326" i="31"/>
  <c r="J2325" i="31"/>
  <c r="G2325" i="31"/>
  <c r="F2325" i="31"/>
  <c r="D2325" i="31"/>
  <c r="J2324" i="31"/>
  <c r="G2324" i="31"/>
  <c r="F2324" i="31"/>
  <c r="D2324" i="31"/>
  <c r="J2323" i="31"/>
  <c r="G2323" i="31"/>
  <c r="F2323" i="31"/>
  <c r="D2323" i="31"/>
  <c r="J2322" i="31"/>
  <c r="G2322" i="31"/>
  <c r="F2322" i="31"/>
  <c r="D2322" i="31"/>
  <c r="J2321" i="31"/>
  <c r="G2321" i="31"/>
  <c r="F2321" i="31"/>
  <c r="D2321" i="31"/>
  <c r="J2320" i="31"/>
  <c r="G2320" i="31"/>
  <c r="F2320" i="31"/>
  <c r="D2320" i="31"/>
  <c r="J2319" i="31"/>
  <c r="G2319" i="31"/>
  <c r="F2319" i="31"/>
  <c r="D2319" i="31"/>
  <c r="J2318" i="31"/>
  <c r="G2318" i="31"/>
  <c r="F2318" i="31"/>
  <c r="D2318" i="31"/>
  <c r="J2317" i="31"/>
  <c r="G2317" i="31"/>
  <c r="F2317" i="31"/>
  <c r="D2317" i="31"/>
  <c r="J2316" i="31"/>
  <c r="G2316" i="31"/>
  <c r="F2316" i="31"/>
  <c r="D2316" i="31"/>
  <c r="J2315" i="31"/>
  <c r="G2315" i="31"/>
  <c r="F2315" i="31"/>
  <c r="D2315" i="31"/>
  <c r="J2314" i="31"/>
  <c r="G2314" i="31"/>
  <c r="F2314" i="31"/>
  <c r="D2314" i="31"/>
  <c r="J2313" i="31"/>
  <c r="G2313" i="31"/>
  <c r="F2313" i="31"/>
  <c r="D2313" i="31"/>
  <c r="J2312" i="31"/>
  <c r="G2312" i="31"/>
  <c r="F2312" i="31"/>
  <c r="D2312" i="31"/>
  <c r="J2311" i="31"/>
  <c r="G2311" i="31"/>
  <c r="F2311" i="31"/>
  <c r="D2311" i="31"/>
  <c r="J2310" i="31"/>
  <c r="G2310" i="31"/>
  <c r="F2310" i="31"/>
  <c r="D2310" i="31"/>
  <c r="J2309" i="31"/>
  <c r="G2309" i="31"/>
  <c r="F2309" i="31"/>
  <c r="D2309" i="31"/>
  <c r="J2308" i="31"/>
  <c r="G2308" i="31"/>
  <c r="F2308" i="31"/>
  <c r="D2308" i="31"/>
  <c r="J2307" i="31"/>
  <c r="G2307" i="31"/>
  <c r="F2307" i="31"/>
  <c r="D2307" i="31"/>
  <c r="J2306" i="31"/>
  <c r="G2306" i="31"/>
  <c r="F2306" i="31"/>
  <c r="D2306" i="31"/>
  <c r="J2305" i="31"/>
  <c r="G2305" i="31"/>
  <c r="F2305" i="31"/>
  <c r="D2305" i="31"/>
  <c r="J2304" i="31"/>
  <c r="G2304" i="31"/>
  <c r="F2304" i="31"/>
  <c r="D2304" i="31"/>
  <c r="J2303" i="31"/>
  <c r="G2303" i="31"/>
  <c r="F2303" i="31"/>
  <c r="D2303" i="31"/>
  <c r="J2302" i="31"/>
  <c r="G2302" i="31"/>
  <c r="F2302" i="31"/>
  <c r="D2302" i="31"/>
  <c r="J2301" i="31"/>
  <c r="G2301" i="31"/>
  <c r="F2301" i="31"/>
  <c r="D2301" i="31"/>
  <c r="J2300" i="31"/>
  <c r="G2300" i="31"/>
  <c r="F2300" i="31"/>
  <c r="D2300" i="31"/>
  <c r="J2299" i="31"/>
  <c r="G2299" i="31"/>
  <c r="F2299" i="31"/>
  <c r="D2299" i="31"/>
  <c r="J2298" i="31"/>
  <c r="G2298" i="31"/>
  <c r="F2298" i="31"/>
  <c r="D2298" i="31"/>
  <c r="J2297" i="31"/>
  <c r="G2297" i="31"/>
  <c r="F2297" i="31"/>
  <c r="D2297" i="31"/>
  <c r="J2296" i="31"/>
  <c r="G2296" i="31"/>
  <c r="F2296" i="31"/>
  <c r="D2296" i="31"/>
  <c r="J2295" i="31"/>
  <c r="G2295" i="31"/>
  <c r="F2295" i="31"/>
  <c r="D2295" i="31"/>
  <c r="J2294" i="31"/>
  <c r="G2294" i="31"/>
  <c r="F2294" i="31"/>
  <c r="D2294" i="31"/>
  <c r="J2293" i="31"/>
  <c r="G2293" i="31"/>
  <c r="F2293" i="31"/>
  <c r="D2293" i="31"/>
  <c r="J2292" i="31"/>
  <c r="G2292" i="31"/>
  <c r="F2292" i="31"/>
  <c r="D2292" i="31"/>
  <c r="J2291" i="31"/>
  <c r="G2291" i="31"/>
  <c r="F2291" i="31"/>
  <c r="D2291" i="31"/>
  <c r="J2290" i="31"/>
  <c r="G2290" i="31"/>
  <c r="F2290" i="31"/>
  <c r="D2290" i="31"/>
  <c r="J2289" i="31"/>
  <c r="G2289" i="31"/>
  <c r="F2289" i="31"/>
  <c r="D2289" i="31"/>
  <c r="J2288" i="31"/>
  <c r="G2288" i="31"/>
  <c r="L16" i="32" s="1"/>
  <c r="N16" i="32" s="1"/>
  <c r="Q16" i="32" s="1"/>
  <c r="S16" i="32" s="1"/>
  <c r="T16" i="32" s="1"/>
  <c r="U16" i="32" s="1"/>
  <c r="L2796" i="32" s="1"/>
  <c r="F2288" i="31"/>
  <c r="D2288" i="31"/>
  <c r="J2287" i="31"/>
  <c r="G2287" i="31"/>
  <c r="F2287" i="31"/>
  <c r="D2287" i="31"/>
  <c r="J2286" i="31"/>
  <c r="G2286" i="31"/>
  <c r="F2286" i="31"/>
  <c r="D2286" i="31"/>
  <c r="J2285" i="31"/>
  <c r="G2285" i="31"/>
  <c r="F2285" i="31"/>
  <c r="D2285" i="31"/>
  <c r="J2284" i="31"/>
  <c r="G2284" i="31"/>
  <c r="F2284" i="31"/>
  <c r="D2284" i="31"/>
  <c r="J2283" i="31"/>
  <c r="G2283" i="31"/>
  <c r="F2283" i="31"/>
  <c r="D2283" i="31"/>
  <c r="J2282" i="31"/>
  <c r="G2282" i="31"/>
  <c r="F2282" i="31"/>
  <c r="D2282" i="31"/>
  <c r="J2281" i="31"/>
  <c r="G2281" i="31"/>
  <c r="F2281" i="31"/>
  <c r="D2281" i="31"/>
  <c r="J2280" i="31"/>
  <c r="G2280" i="31"/>
  <c r="F2280" i="31"/>
  <c r="D2280" i="31"/>
  <c r="J2279" i="31"/>
  <c r="G2279" i="31"/>
  <c r="F2279" i="31"/>
  <c r="D2279" i="31"/>
  <c r="J2278" i="31"/>
  <c r="G2278" i="31"/>
  <c r="F2278" i="31"/>
  <c r="D2278" i="31"/>
  <c r="J2277" i="31"/>
  <c r="G2277" i="31"/>
  <c r="F2277" i="31"/>
  <c r="D2277" i="31"/>
  <c r="J2276" i="31"/>
  <c r="G2276" i="31"/>
  <c r="F2276" i="31"/>
  <c r="D2276" i="31"/>
  <c r="J2275" i="31"/>
  <c r="G2275" i="31"/>
  <c r="F2275" i="31"/>
  <c r="D2275" i="31"/>
  <c r="J2274" i="31"/>
  <c r="G2274" i="31"/>
  <c r="F2274" i="31"/>
  <c r="D2274" i="31"/>
  <c r="J2273" i="31"/>
  <c r="G2273" i="31"/>
  <c r="F2273" i="31"/>
  <c r="D2273" i="31"/>
  <c r="J2272" i="31"/>
  <c r="G2272" i="31"/>
  <c r="F2272" i="31"/>
  <c r="D2272" i="31"/>
  <c r="J2271" i="31"/>
  <c r="G2271" i="31"/>
  <c r="F2271" i="31"/>
  <c r="D2271" i="31"/>
  <c r="J2270" i="31"/>
  <c r="G2270" i="31"/>
  <c r="F2270" i="31"/>
  <c r="D2270" i="31"/>
  <c r="J2269" i="31"/>
  <c r="G2269" i="31"/>
  <c r="F2269" i="31"/>
  <c r="D2269" i="31"/>
  <c r="J2268" i="31"/>
  <c r="G2268" i="31"/>
  <c r="F2268" i="31"/>
  <c r="D2268" i="31"/>
  <c r="J2267" i="31"/>
  <c r="G2267" i="31"/>
  <c r="F2267" i="31"/>
  <c r="D2267" i="31"/>
  <c r="J2266" i="31"/>
  <c r="G2266" i="31"/>
  <c r="F2266" i="31"/>
  <c r="D2266" i="31"/>
  <c r="J2265" i="31"/>
  <c r="G2265" i="31"/>
  <c r="F2265" i="31"/>
  <c r="D2265" i="31"/>
  <c r="J2264" i="31"/>
  <c r="G2264" i="31"/>
  <c r="F2264" i="31"/>
  <c r="D2264" i="31"/>
  <c r="J2263" i="31"/>
  <c r="G2263" i="31"/>
  <c r="F2263" i="31"/>
  <c r="D2263" i="31"/>
  <c r="J2262" i="31"/>
  <c r="G2262" i="31"/>
  <c r="F2262" i="31"/>
  <c r="D2262" i="31"/>
  <c r="J2261" i="31"/>
  <c r="G2261" i="31"/>
  <c r="F2261" i="31"/>
  <c r="D2261" i="31"/>
  <c r="J2260" i="31"/>
  <c r="G2260" i="31"/>
  <c r="F2260" i="31"/>
  <c r="D2260" i="31"/>
  <c r="J2259" i="31"/>
  <c r="G2259" i="31"/>
  <c r="F2259" i="31"/>
  <c r="D2259" i="31"/>
  <c r="J2258" i="31"/>
  <c r="G2258" i="31"/>
  <c r="F2258" i="31"/>
  <c r="D2258" i="31"/>
  <c r="J2257" i="31"/>
  <c r="G2257" i="31"/>
  <c r="F2257" i="31"/>
  <c r="D2257" i="31"/>
  <c r="J2256" i="31"/>
  <c r="G2256" i="31"/>
  <c r="F2256" i="31"/>
  <c r="D2256" i="31"/>
  <c r="J2255" i="31"/>
  <c r="G2255" i="31"/>
  <c r="F2255" i="31"/>
  <c r="D2255" i="31"/>
  <c r="J2254" i="31"/>
  <c r="G2254" i="31"/>
  <c r="F2254" i="31"/>
  <c r="D2254" i="31"/>
  <c r="J2253" i="31"/>
  <c r="G2253" i="31"/>
  <c r="F2253" i="31"/>
  <c r="D2253" i="31"/>
  <c r="J2252" i="31"/>
  <c r="G2252" i="31"/>
  <c r="F2252" i="31"/>
  <c r="D2252" i="31"/>
  <c r="J2251" i="31"/>
  <c r="G2251" i="31"/>
  <c r="F2251" i="31"/>
  <c r="D2251" i="31"/>
  <c r="J2250" i="31"/>
  <c r="G2250" i="31"/>
  <c r="F2250" i="31"/>
  <c r="D2250" i="31"/>
  <c r="J2249" i="31"/>
  <c r="G2249" i="31"/>
  <c r="F2249" i="31"/>
  <c r="D2249" i="31"/>
  <c r="J2248" i="31"/>
  <c r="G2248" i="31"/>
  <c r="F2248" i="31"/>
  <c r="D2248" i="31"/>
  <c r="J2247" i="31"/>
  <c r="G2247" i="31"/>
  <c r="F2247" i="31"/>
  <c r="D2247" i="31"/>
  <c r="J2246" i="31"/>
  <c r="G2246" i="31"/>
  <c r="F2246" i="31"/>
  <c r="D2246" i="31"/>
  <c r="J2245" i="31"/>
  <c r="G2245" i="31"/>
  <c r="F2245" i="31"/>
  <c r="D2245" i="31"/>
  <c r="J2244" i="31"/>
  <c r="G2244" i="31"/>
  <c r="F2244" i="31"/>
  <c r="D2244" i="31"/>
  <c r="J2243" i="31"/>
  <c r="G2243" i="31"/>
  <c r="F2243" i="31"/>
  <c r="D2243" i="31"/>
  <c r="J2242" i="31"/>
  <c r="G2242" i="31"/>
  <c r="F2242" i="31"/>
  <c r="D2242" i="31"/>
  <c r="J2241" i="31"/>
  <c r="G2241" i="31"/>
  <c r="F2241" i="31"/>
  <c r="D2241" i="31"/>
  <c r="J2240" i="31"/>
  <c r="G2240" i="31"/>
  <c r="F2240" i="31"/>
  <c r="D2240" i="31"/>
  <c r="J2239" i="31"/>
  <c r="G2239" i="31"/>
  <c r="F2239" i="31"/>
  <c r="D2239" i="31"/>
  <c r="J2238" i="31"/>
  <c r="G2238" i="31"/>
  <c r="F2238" i="31"/>
  <c r="D2238" i="31"/>
  <c r="J2237" i="31"/>
  <c r="G2237" i="31"/>
  <c r="F2237" i="31"/>
  <c r="D2237" i="31"/>
  <c r="J2236" i="31"/>
  <c r="G2236" i="31"/>
  <c r="F2236" i="31"/>
  <c r="D2236" i="31"/>
  <c r="J2235" i="31"/>
  <c r="G2235" i="31"/>
  <c r="F2235" i="31"/>
  <c r="D2235" i="31"/>
  <c r="J2234" i="31"/>
  <c r="G2234" i="31"/>
  <c r="F2234" i="31"/>
  <c r="D2234" i="31"/>
  <c r="J2233" i="31"/>
  <c r="G2233" i="31"/>
  <c r="F2233" i="31"/>
  <c r="D2233" i="31"/>
  <c r="J2232" i="31"/>
  <c r="G2232" i="31"/>
  <c r="F2232" i="31"/>
  <c r="D2232" i="31"/>
  <c r="J2231" i="31"/>
  <c r="G2231" i="31"/>
  <c r="F2231" i="31"/>
  <c r="D2231" i="31"/>
  <c r="J2230" i="31"/>
  <c r="G2230" i="31"/>
  <c r="L15" i="32" s="1"/>
  <c r="N15" i="32" s="1"/>
  <c r="Q15" i="32" s="1"/>
  <c r="S15" i="32" s="1"/>
  <c r="T15" i="32" s="1"/>
  <c r="U15" i="32" s="1"/>
  <c r="AC15" i="32" s="1"/>
  <c r="F2230" i="31"/>
  <c r="D2230" i="31"/>
  <c r="J2229" i="31"/>
  <c r="G2229" i="31"/>
  <c r="F2229" i="31"/>
  <c r="D2229" i="31"/>
  <c r="J2228" i="31"/>
  <c r="G2228" i="31"/>
  <c r="F2228" i="31"/>
  <c r="D2228" i="31"/>
  <c r="J2227" i="31"/>
  <c r="G2227" i="31"/>
  <c r="F2227" i="31"/>
  <c r="D2227" i="31"/>
  <c r="J2226" i="31"/>
  <c r="G2226" i="31"/>
  <c r="F2226" i="31"/>
  <c r="D2226" i="31"/>
  <c r="J2225" i="31"/>
  <c r="G2225" i="31"/>
  <c r="F2225" i="31"/>
  <c r="D2225" i="31"/>
  <c r="J2224" i="31"/>
  <c r="G2224" i="31"/>
  <c r="F2224" i="31"/>
  <c r="D2224" i="31"/>
  <c r="J2223" i="31"/>
  <c r="G2223" i="31"/>
  <c r="F2223" i="31"/>
  <c r="D2223" i="31"/>
  <c r="J2222" i="31"/>
  <c r="G2222" i="31"/>
  <c r="F2222" i="31"/>
  <c r="D2222" i="31"/>
  <c r="J2221" i="31"/>
  <c r="G2221" i="31"/>
  <c r="F2221" i="31"/>
  <c r="D2221" i="31"/>
  <c r="J2220" i="31"/>
  <c r="G2220" i="31"/>
  <c r="F2220" i="31"/>
  <c r="D2220" i="31"/>
  <c r="J2219" i="31"/>
  <c r="G2219" i="31"/>
  <c r="F2219" i="31"/>
  <c r="D2219" i="31"/>
  <c r="J2218" i="31"/>
  <c r="G2218" i="31"/>
  <c r="F2218" i="31"/>
  <c r="D2218" i="31"/>
  <c r="J2217" i="31"/>
  <c r="G2217" i="31"/>
  <c r="F2217" i="31"/>
  <c r="D2217" i="31"/>
  <c r="J2216" i="31"/>
  <c r="G2216" i="31"/>
  <c r="F2216" i="31"/>
  <c r="D2216" i="31"/>
  <c r="J2215" i="31"/>
  <c r="G2215" i="31"/>
  <c r="F2215" i="31"/>
  <c r="D2215" i="31"/>
  <c r="J2214" i="31"/>
  <c r="G2214" i="31"/>
  <c r="F2214" i="31"/>
  <c r="D2214" i="31"/>
  <c r="J2213" i="31"/>
  <c r="G2213" i="31"/>
  <c r="F2213" i="31"/>
  <c r="D2213" i="31"/>
  <c r="J2212" i="31"/>
  <c r="G2212" i="31"/>
  <c r="F2212" i="31"/>
  <c r="D2212" i="31"/>
  <c r="J2211" i="31"/>
  <c r="G2211" i="31"/>
  <c r="F2211" i="31"/>
  <c r="D2211" i="31"/>
  <c r="J2210" i="31"/>
  <c r="G2210" i="31"/>
  <c r="F2210" i="31"/>
  <c r="D2210" i="31"/>
  <c r="J2209" i="31"/>
  <c r="G2209" i="31"/>
  <c r="F2209" i="31"/>
  <c r="D2209" i="31"/>
  <c r="J2208" i="31"/>
  <c r="G2208" i="31"/>
  <c r="F2208" i="31"/>
  <c r="D2208" i="31"/>
  <c r="J2207" i="31"/>
  <c r="G2207" i="31"/>
  <c r="F2207" i="31"/>
  <c r="D2207" i="31"/>
  <c r="J2206" i="31"/>
  <c r="G2206" i="31"/>
  <c r="F2206" i="31"/>
  <c r="D2206" i="31"/>
  <c r="J2205" i="31"/>
  <c r="G2205" i="31"/>
  <c r="F2205" i="31"/>
  <c r="D2205" i="31"/>
  <c r="J2204" i="31"/>
  <c r="G2204" i="31"/>
  <c r="F2204" i="31"/>
  <c r="D2204" i="31"/>
  <c r="J2203" i="31"/>
  <c r="G2203" i="31"/>
  <c r="F2203" i="31"/>
  <c r="D2203" i="31"/>
  <c r="J2202" i="31"/>
  <c r="G2202" i="31"/>
  <c r="F2202" i="31"/>
  <c r="D2202" i="31"/>
  <c r="J2201" i="31"/>
  <c r="G2201" i="31"/>
  <c r="F2201" i="31"/>
  <c r="D2201" i="31"/>
  <c r="J2200" i="31"/>
  <c r="G2200" i="31"/>
  <c r="F2200" i="31"/>
  <c r="D2200" i="31"/>
  <c r="J2199" i="31"/>
  <c r="G2199" i="31"/>
  <c r="F2199" i="31"/>
  <c r="D2199" i="31"/>
  <c r="J2198" i="31"/>
  <c r="G2198" i="31"/>
  <c r="F2198" i="31"/>
  <c r="D2198" i="31"/>
  <c r="J2197" i="31"/>
  <c r="G2197" i="31"/>
  <c r="F2197" i="31"/>
  <c r="D2197" i="31"/>
  <c r="J2196" i="31"/>
  <c r="G2196" i="31"/>
  <c r="F2196" i="31"/>
  <c r="D2196" i="31"/>
  <c r="J2195" i="31"/>
  <c r="G2195" i="31"/>
  <c r="F2195" i="31"/>
  <c r="D2195" i="31"/>
  <c r="J2194" i="31"/>
  <c r="G2194" i="31"/>
  <c r="F2194" i="31"/>
  <c r="D2194" i="31"/>
  <c r="J2193" i="31"/>
  <c r="G2193" i="31"/>
  <c r="F2193" i="31"/>
  <c r="D2193" i="31"/>
  <c r="J2192" i="31"/>
  <c r="G2192" i="31"/>
  <c r="F2192" i="31"/>
  <c r="D2192" i="31"/>
  <c r="J2191" i="31"/>
  <c r="G2191" i="31"/>
  <c r="F2191" i="31"/>
  <c r="D2191" i="31"/>
  <c r="J2190" i="31"/>
  <c r="G2190" i="31"/>
  <c r="F2190" i="31"/>
  <c r="D2190" i="31"/>
  <c r="J2189" i="31"/>
  <c r="G2189" i="31"/>
  <c r="F2189" i="31"/>
  <c r="D2189" i="31"/>
  <c r="J2188" i="31"/>
  <c r="G2188" i="31"/>
  <c r="F2188" i="31"/>
  <c r="D2188" i="31"/>
  <c r="J2187" i="31"/>
  <c r="G2187" i="31"/>
  <c r="F2187" i="31"/>
  <c r="D2187" i="31"/>
  <c r="J2186" i="31"/>
  <c r="G2186" i="31"/>
  <c r="F2186" i="31"/>
  <c r="D2186" i="31"/>
  <c r="J2185" i="31"/>
  <c r="G2185" i="31"/>
  <c r="F2185" i="31"/>
  <c r="D2185" i="31"/>
  <c r="J2184" i="31"/>
  <c r="G2184" i="31"/>
  <c r="F2184" i="31"/>
  <c r="D2184" i="31"/>
  <c r="J2183" i="31"/>
  <c r="G2183" i="31"/>
  <c r="F2183" i="31"/>
  <c r="D2183" i="31"/>
  <c r="J2182" i="31"/>
  <c r="G2182" i="31"/>
  <c r="F2182" i="31"/>
  <c r="D2182" i="31"/>
  <c r="J2181" i="31"/>
  <c r="G2181" i="31"/>
  <c r="F2181" i="31"/>
  <c r="D2181" i="31"/>
  <c r="J2180" i="31"/>
  <c r="G2180" i="31"/>
  <c r="F2180" i="31"/>
  <c r="D2180" i="31"/>
  <c r="J2179" i="31"/>
  <c r="G2179" i="31"/>
  <c r="F2179" i="31"/>
  <c r="D2179" i="31"/>
  <c r="J2178" i="31"/>
  <c r="G2178" i="31"/>
  <c r="F2178" i="31"/>
  <c r="D2178" i="31"/>
  <c r="J2177" i="31"/>
  <c r="G2177" i="31"/>
  <c r="F2177" i="31"/>
  <c r="D2177" i="31"/>
  <c r="J2176" i="31"/>
  <c r="G2176" i="31"/>
  <c r="F2176" i="31"/>
  <c r="D2176" i="31"/>
  <c r="J2175" i="31"/>
  <c r="G2175" i="31"/>
  <c r="F2175" i="31"/>
  <c r="D2175" i="31"/>
  <c r="J2174" i="31"/>
  <c r="G2174" i="31"/>
  <c r="F2174" i="31"/>
  <c r="D2174" i="31"/>
  <c r="J2173" i="31"/>
  <c r="G2173" i="31"/>
  <c r="F2173" i="31"/>
  <c r="D2173" i="31"/>
  <c r="J2172" i="31"/>
  <c r="G2172" i="31"/>
  <c r="F2172" i="31"/>
  <c r="D2172" i="31"/>
  <c r="J2171" i="31"/>
  <c r="G2171" i="31"/>
  <c r="F2171" i="31"/>
  <c r="D2171" i="31"/>
  <c r="J2170" i="31"/>
  <c r="G2170" i="31"/>
  <c r="F2170" i="31"/>
  <c r="D2170" i="31"/>
  <c r="J2169" i="31"/>
  <c r="G2169" i="31"/>
  <c r="F2169" i="31"/>
  <c r="D2169" i="31"/>
  <c r="J2168" i="31"/>
  <c r="G2168" i="31"/>
  <c r="F2168" i="31"/>
  <c r="D2168" i="31"/>
  <c r="J2167" i="31"/>
  <c r="G2167" i="31"/>
  <c r="F2167" i="31"/>
  <c r="D2167" i="31"/>
  <c r="J2166" i="31"/>
  <c r="G2166" i="31"/>
  <c r="F2166" i="31"/>
  <c r="D2166" i="31"/>
  <c r="J2165" i="31"/>
  <c r="G2165" i="31"/>
  <c r="F2165" i="31"/>
  <c r="D2165" i="31"/>
  <c r="J2164" i="31"/>
  <c r="G2164" i="31"/>
  <c r="F2164" i="31"/>
  <c r="D2164" i="31"/>
  <c r="J2163" i="31"/>
  <c r="G2163" i="31"/>
  <c r="F2163" i="31"/>
  <c r="D2163" i="31"/>
  <c r="J2162" i="31"/>
  <c r="G2162" i="31"/>
  <c r="F2162" i="31"/>
  <c r="D2162" i="31"/>
  <c r="J2161" i="31"/>
  <c r="G2161" i="31"/>
  <c r="F2161" i="31"/>
  <c r="D2161" i="31"/>
  <c r="J2160" i="31"/>
  <c r="G2160" i="31"/>
  <c r="F2160" i="31"/>
  <c r="D2160" i="31"/>
  <c r="J2159" i="31"/>
  <c r="G2159" i="31"/>
  <c r="F2159" i="31"/>
  <c r="D2159" i="31"/>
  <c r="J2158" i="31"/>
  <c r="G2158" i="31"/>
  <c r="F2158" i="31"/>
  <c r="D2158" i="31"/>
  <c r="J2157" i="31"/>
  <c r="G2157" i="31"/>
  <c r="F2157" i="31"/>
  <c r="D2157" i="31"/>
  <c r="J2156" i="31"/>
  <c r="G2156" i="31"/>
  <c r="F2156" i="31"/>
  <c r="D2156" i="31"/>
  <c r="J2155" i="31"/>
  <c r="G2155" i="31"/>
  <c r="F2155" i="31"/>
  <c r="D2155" i="31"/>
  <c r="J2154" i="31"/>
  <c r="G2154" i="31"/>
  <c r="F2154" i="31"/>
  <c r="D2154" i="31"/>
  <c r="J2153" i="31"/>
  <c r="G2153" i="31"/>
  <c r="F2153" i="31"/>
  <c r="D2153" i="31"/>
  <c r="J2152" i="31"/>
  <c r="G2152" i="31"/>
  <c r="F2152" i="31"/>
  <c r="D2152" i="31"/>
  <c r="J2151" i="31"/>
  <c r="G2151" i="31"/>
  <c r="F2151" i="31"/>
  <c r="D2151" i="31"/>
  <c r="J2150" i="31"/>
  <c r="G2150" i="31"/>
  <c r="F2150" i="31"/>
  <c r="D2150" i="31"/>
  <c r="J2149" i="31"/>
  <c r="G2149" i="31"/>
  <c r="F2149" i="31"/>
  <c r="D2149" i="31"/>
  <c r="J2148" i="31"/>
  <c r="G2148" i="31"/>
  <c r="F2148" i="31"/>
  <c r="D2148" i="31"/>
  <c r="J2147" i="31"/>
  <c r="G2147" i="31"/>
  <c r="F2147" i="31"/>
  <c r="D2147" i="31"/>
  <c r="J2146" i="31"/>
  <c r="G2146" i="31"/>
  <c r="F2146" i="31"/>
  <c r="D2146" i="31"/>
  <c r="J2145" i="31"/>
  <c r="G2145" i="31"/>
  <c r="F2145" i="31"/>
  <c r="D2145" i="31"/>
  <c r="J2144" i="31"/>
  <c r="G2144" i="31"/>
  <c r="F2144" i="31"/>
  <c r="D2144" i="31"/>
  <c r="J2143" i="31"/>
  <c r="G2143" i="31"/>
  <c r="F2143" i="31"/>
  <c r="D2143" i="31"/>
  <c r="J2142" i="31"/>
  <c r="G2142" i="31"/>
  <c r="F2142" i="31"/>
  <c r="D2142" i="31"/>
  <c r="J2141" i="31"/>
  <c r="G2141" i="31"/>
  <c r="F2141" i="31"/>
  <c r="D2141" i="31"/>
  <c r="J2140" i="31"/>
  <c r="G2140" i="31"/>
  <c r="F2140" i="31"/>
  <c r="D2140" i="31"/>
  <c r="J2139" i="31"/>
  <c r="G2139" i="31"/>
  <c r="F2139" i="31"/>
  <c r="D2139" i="31"/>
  <c r="J2138" i="31"/>
  <c r="G2138" i="31"/>
  <c r="F2138" i="31"/>
  <c r="D2138" i="31"/>
  <c r="J2137" i="31"/>
  <c r="G2137" i="31"/>
  <c r="F2137" i="31"/>
  <c r="D2137" i="31"/>
  <c r="J2136" i="31"/>
  <c r="G2136" i="31"/>
  <c r="F2136" i="31"/>
  <c r="D2136" i="31"/>
  <c r="J2135" i="31"/>
  <c r="G2135" i="31"/>
  <c r="F2135" i="31"/>
  <c r="D2135" i="31"/>
  <c r="J2134" i="31"/>
  <c r="G2134" i="31"/>
  <c r="F2134" i="31"/>
  <c r="D2134" i="31"/>
  <c r="J2133" i="31"/>
  <c r="G2133" i="31"/>
  <c r="F2133" i="31"/>
  <c r="D2133" i="31"/>
  <c r="J2132" i="31"/>
  <c r="G2132" i="31"/>
  <c r="F2132" i="31"/>
  <c r="D2132" i="31"/>
  <c r="J2131" i="31"/>
  <c r="G2131" i="31"/>
  <c r="F2131" i="31"/>
  <c r="D2131" i="31"/>
  <c r="J2130" i="31"/>
  <c r="G2130" i="31"/>
  <c r="F2130" i="31"/>
  <c r="D2130" i="31"/>
  <c r="J2129" i="31"/>
  <c r="G2129" i="31"/>
  <c r="L14" i="32" s="1"/>
  <c r="N14" i="32" s="1"/>
  <c r="Q14" i="32" s="1"/>
  <c r="S14" i="32" s="1"/>
  <c r="T14" i="32" s="1"/>
  <c r="U14" i="32" s="1"/>
  <c r="AC14" i="32" s="1"/>
  <c r="F2129" i="31"/>
  <c r="D2129" i="31"/>
  <c r="K14" i="32" s="1"/>
  <c r="AB14" i="32" s="1"/>
  <c r="J2128" i="31"/>
  <c r="G2128" i="31"/>
  <c r="F2128" i="31"/>
  <c r="D2128" i="31"/>
  <c r="J2127" i="31"/>
  <c r="G2127" i="31"/>
  <c r="F2127" i="31"/>
  <c r="D2127" i="31"/>
  <c r="J2126" i="31"/>
  <c r="G2126" i="31"/>
  <c r="F2126" i="31"/>
  <c r="D2126" i="31"/>
  <c r="J2125" i="31"/>
  <c r="G2125" i="31"/>
  <c r="F2125" i="31"/>
  <c r="D2125" i="31"/>
  <c r="J2124" i="31"/>
  <c r="G2124" i="31"/>
  <c r="F2124" i="31"/>
  <c r="D2124" i="31"/>
  <c r="J2123" i="31"/>
  <c r="G2123" i="31"/>
  <c r="F2123" i="31"/>
  <c r="D2123" i="31"/>
  <c r="J2122" i="31"/>
  <c r="G2122" i="31"/>
  <c r="F2122" i="31"/>
  <c r="D2122" i="31"/>
  <c r="J2121" i="31"/>
  <c r="G2121" i="31"/>
  <c r="F2121" i="31"/>
  <c r="D2121" i="31"/>
  <c r="J2120" i="31"/>
  <c r="G2120" i="31"/>
  <c r="F2120" i="31"/>
  <c r="D2120" i="31"/>
  <c r="J2119" i="31"/>
  <c r="G2119" i="31"/>
  <c r="F2119" i="31"/>
  <c r="D2119" i="31"/>
  <c r="J2118" i="31"/>
  <c r="G2118" i="31"/>
  <c r="F2118" i="31"/>
  <c r="D2118" i="31"/>
  <c r="J2117" i="31"/>
  <c r="G2117" i="31"/>
  <c r="F2117" i="31"/>
  <c r="D2117" i="31"/>
  <c r="J2116" i="31"/>
  <c r="G2116" i="31"/>
  <c r="F2116" i="31"/>
  <c r="D2116" i="31"/>
  <c r="J2115" i="31"/>
  <c r="G2115" i="31"/>
  <c r="F2115" i="31"/>
  <c r="D2115" i="31"/>
  <c r="J2114" i="31"/>
  <c r="G2114" i="31"/>
  <c r="F2114" i="31"/>
  <c r="D2114" i="31"/>
  <c r="J2113" i="31"/>
  <c r="G2113" i="31"/>
  <c r="F2113" i="31"/>
  <c r="D2113" i="31"/>
  <c r="J2112" i="31"/>
  <c r="G2112" i="31"/>
  <c r="F2112" i="31"/>
  <c r="D2112" i="31"/>
  <c r="J2111" i="31"/>
  <c r="G2111" i="31"/>
  <c r="F2111" i="31"/>
  <c r="D2111" i="31"/>
  <c r="J2110" i="31"/>
  <c r="G2110" i="31"/>
  <c r="F2110" i="31"/>
  <c r="D2110" i="31"/>
  <c r="J2109" i="31"/>
  <c r="G2109" i="31"/>
  <c r="F2109" i="31"/>
  <c r="D2109" i="31"/>
  <c r="J2108" i="31"/>
  <c r="G2108" i="31"/>
  <c r="F2108" i="31"/>
  <c r="D2108" i="31"/>
  <c r="J2107" i="31"/>
  <c r="G2107" i="31"/>
  <c r="F2107" i="31"/>
  <c r="D2107" i="31"/>
  <c r="J2106" i="31"/>
  <c r="G2106" i="31"/>
  <c r="F2106" i="31"/>
  <c r="D2106" i="31"/>
  <c r="J2105" i="31"/>
  <c r="G2105" i="31"/>
  <c r="F2105" i="31"/>
  <c r="D2105" i="31"/>
  <c r="J2104" i="31"/>
  <c r="G2104" i="31"/>
  <c r="F2104" i="31"/>
  <c r="D2104" i="31"/>
  <c r="J2103" i="31"/>
  <c r="G2103" i="31"/>
  <c r="F2103" i="31"/>
  <c r="D2103" i="31"/>
  <c r="J2102" i="31"/>
  <c r="G2102" i="31"/>
  <c r="F2102" i="31"/>
  <c r="D2102" i="31"/>
  <c r="J2101" i="31"/>
  <c r="G2101" i="31"/>
  <c r="F2101" i="31"/>
  <c r="D2101" i="31"/>
  <c r="J2100" i="31"/>
  <c r="G2100" i="31"/>
  <c r="F2100" i="31"/>
  <c r="D2100" i="31"/>
  <c r="J2099" i="31"/>
  <c r="G2099" i="31"/>
  <c r="F2099" i="31"/>
  <c r="D2099" i="31"/>
  <c r="J2098" i="31"/>
  <c r="G2098" i="31"/>
  <c r="F2098" i="31"/>
  <c r="D2098" i="31"/>
  <c r="J2097" i="31"/>
  <c r="G2097" i="31"/>
  <c r="F2097" i="31"/>
  <c r="D2097" i="31"/>
  <c r="J2096" i="31"/>
  <c r="G2096" i="31"/>
  <c r="F2096" i="31"/>
  <c r="D2096" i="31"/>
  <c r="J2095" i="31"/>
  <c r="G2095" i="31"/>
  <c r="F2095" i="31"/>
  <c r="D2095" i="31"/>
  <c r="J2094" i="31"/>
  <c r="G2094" i="31"/>
  <c r="F2094" i="31"/>
  <c r="D2094" i="31"/>
  <c r="J2093" i="31"/>
  <c r="G2093" i="31"/>
  <c r="F2093" i="31"/>
  <c r="D2093" i="31"/>
  <c r="J2092" i="31"/>
  <c r="G2092" i="31"/>
  <c r="F2092" i="31"/>
  <c r="D2092" i="31"/>
  <c r="J2091" i="31"/>
  <c r="G2091" i="31"/>
  <c r="F2091" i="31"/>
  <c r="D2091" i="31"/>
  <c r="J2090" i="31"/>
  <c r="G2090" i="31"/>
  <c r="F2090" i="31"/>
  <c r="D2090" i="31"/>
  <c r="J2089" i="31"/>
  <c r="G2089" i="31"/>
  <c r="F2089" i="31"/>
  <c r="D2089" i="31"/>
  <c r="J2088" i="31"/>
  <c r="G2088" i="31"/>
  <c r="F2088" i="31"/>
  <c r="D2088" i="31"/>
  <c r="J2087" i="31"/>
  <c r="G2087" i="31"/>
  <c r="F2087" i="31"/>
  <c r="D2087" i="31"/>
  <c r="J2086" i="31"/>
  <c r="G2086" i="31"/>
  <c r="F2086" i="31"/>
  <c r="D2086" i="31"/>
  <c r="J2085" i="31"/>
  <c r="G2085" i="31"/>
  <c r="F2085" i="31"/>
  <c r="D2085" i="31"/>
  <c r="J2084" i="31"/>
  <c r="G2084" i="31"/>
  <c r="F2084" i="31"/>
  <c r="D2084" i="31"/>
  <c r="J2083" i="31"/>
  <c r="G2083" i="31"/>
  <c r="F2083" i="31"/>
  <c r="D2083" i="31"/>
  <c r="J2082" i="31"/>
  <c r="G2082" i="31"/>
  <c r="F2082" i="31"/>
  <c r="D2082" i="31"/>
  <c r="J2081" i="31"/>
  <c r="G2081" i="31"/>
  <c r="F2081" i="31"/>
  <c r="D2081" i="31"/>
  <c r="J2080" i="31"/>
  <c r="G2080" i="31"/>
  <c r="F2080" i="31"/>
  <c r="D2080" i="31"/>
  <c r="J2079" i="31"/>
  <c r="G2079" i="31"/>
  <c r="F2079" i="31"/>
  <c r="D2079" i="31"/>
  <c r="J2078" i="31"/>
  <c r="G2078" i="31"/>
  <c r="F2078" i="31"/>
  <c r="D2078" i="31"/>
  <c r="J2077" i="31"/>
  <c r="G2077" i="31"/>
  <c r="F2077" i="31"/>
  <c r="D2077" i="31"/>
  <c r="J2076" i="31"/>
  <c r="G2076" i="31"/>
  <c r="F2076" i="31"/>
  <c r="D2076" i="31"/>
  <c r="J2075" i="31"/>
  <c r="G2075" i="31"/>
  <c r="F2075" i="31"/>
  <c r="D2075" i="31"/>
  <c r="J2074" i="31"/>
  <c r="G2074" i="31"/>
  <c r="F2074" i="31"/>
  <c r="D2074" i="31"/>
  <c r="J2073" i="31"/>
  <c r="G2073" i="31"/>
  <c r="F2073" i="31"/>
  <c r="D2073" i="31"/>
  <c r="J2072" i="31"/>
  <c r="G2072" i="31"/>
  <c r="F2072" i="31"/>
  <c r="D2072" i="31"/>
  <c r="J2071" i="31"/>
  <c r="G2071" i="31"/>
  <c r="F2071" i="31"/>
  <c r="D2071" i="31"/>
  <c r="J2070" i="31"/>
  <c r="G2070" i="31"/>
  <c r="F2070" i="31"/>
  <c r="D2070" i="31"/>
  <c r="J2069" i="31"/>
  <c r="G2069" i="31"/>
  <c r="F2069" i="31"/>
  <c r="D2069" i="31"/>
  <c r="J2068" i="31"/>
  <c r="G2068" i="31"/>
  <c r="F2068" i="31"/>
  <c r="D2068" i="31"/>
  <c r="J2067" i="31"/>
  <c r="G2067" i="31"/>
  <c r="F2067" i="31"/>
  <c r="D2067" i="31"/>
  <c r="J2066" i="31"/>
  <c r="G2066" i="31"/>
  <c r="F2066" i="31"/>
  <c r="D2066" i="31"/>
  <c r="J2065" i="31"/>
  <c r="G2065" i="31"/>
  <c r="F2065" i="31"/>
  <c r="D2065" i="31"/>
  <c r="J2064" i="31"/>
  <c r="G2064" i="31"/>
  <c r="F2064" i="31"/>
  <c r="D2064" i="31"/>
  <c r="J2063" i="31"/>
  <c r="G2063" i="31"/>
  <c r="F2063" i="31"/>
  <c r="D2063" i="31"/>
  <c r="J2062" i="31"/>
  <c r="G2062" i="31"/>
  <c r="F2062" i="31"/>
  <c r="D2062" i="31"/>
  <c r="J2061" i="31"/>
  <c r="G2061" i="31"/>
  <c r="F2061" i="31"/>
  <c r="D2061" i="31"/>
  <c r="J2060" i="31"/>
  <c r="G2060" i="31"/>
  <c r="F2060" i="31"/>
  <c r="D2060" i="31"/>
  <c r="J2059" i="31"/>
  <c r="G2059" i="31"/>
  <c r="F2059" i="31"/>
  <c r="D2059" i="31"/>
  <c r="J2058" i="31"/>
  <c r="G2058" i="31"/>
  <c r="F2058" i="31"/>
  <c r="D2058" i="31"/>
  <c r="J2057" i="31"/>
  <c r="G2057" i="31"/>
  <c r="F2057" i="31"/>
  <c r="D2057" i="31"/>
  <c r="J2056" i="31"/>
  <c r="G2056" i="31"/>
  <c r="F2056" i="31"/>
  <c r="D2056" i="31"/>
  <c r="J2055" i="31"/>
  <c r="G2055" i="31"/>
  <c r="F2055" i="31"/>
  <c r="D2055" i="31"/>
  <c r="J2054" i="31"/>
  <c r="G2054" i="31"/>
  <c r="F2054" i="31"/>
  <c r="D2054" i="31"/>
  <c r="J2053" i="31"/>
  <c r="G2053" i="31"/>
  <c r="F2053" i="31"/>
  <c r="D2053" i="31"/>
  <c r="J2052" i="31"/>
  <c r="G2052" i="31"/>
  <c r="F2052" i="31"/>
  <c r="D2052" i="31"/>
  <c r="J2051" i="31"/>
  <c r="G2051" i="31"/>
  <c r="F2051" i="31"/>
  <c r="D2051" i="31"/>
  <c r="J2050" i="31"/>
  <c r="G2050" i="31"/>
  <c r="F2050" i="31"/>
  <c r="D2050" i="31"/>
  <c r="J2049" i="31"/>
  <c r="G2049" i="31"/>
  <c r="F2049" i="31"/>
  <c r="D2049" i="31"/>
  <c r="J2048" i="31"/>
  <c r="G2048" i="31"/>
  <c r="F2048" i="31"/>
  <c r="D2048" i="31"/>
  <c r="J2047" i="31"/>
  <c r="G2047" i="31"/>
  <c r="F2047" i="31"/>
  <c r="D2047" i="31"/>
  <c r="J2046" i="31"/>
  <c r="G2046" i="31"/>
  <c r="F2046" i="31"/>
  <c r="D2046" i="31"/>
  <c r="J2045" i="31"/>
  <c r="G2045" i="31"/>
  <c r="F2045" i="31"/>
  <c r="D2045" i="31"/>
  <c r="J2044" i="31"/>
  <c r="G2044" i="31"/>
  <c r="F2044" i="31"/>
  <c r="D2044" i="31"/>
  <c r="J2043" i="31"/>
  <c r="G2043" i="31"/>
  <c r="F2043" i="31"/>
  <c r="D2043" i="31"/>
  <c r="J2042" i="31"/>
  <c r="G2042" i="31"/>
  <c r="F2042" i="31"/>
  <c r="D2042" i="31"/>
  <c r="J2041" i="31"/>
  <c r="G2041" i="31"/>
  <c r="F2041" i="31"/>
  <c r="D2041" i="31"/>
  <c r="J2040" i="31"/>
  <c r="G2040" i="31"/>
  <c r="F2040" i="31"/>
  <c r="D2040" i="31"/>
  <c r="J2039" i="31"/>
  <c r="G2039" i="31"/>
  <c r="F2039" i="31"/>
  <c r="D2039" i="31"/>
  <c r="J2038" i="31"/>
  <c r="G2038" i="31"/>
  <c r="F2038" i="31"/>
  <c r="D2038" i="31"/>
  <c r="B2038" i="31"/>
  <c r="B2039" i="31" s="1"/>
  <c r="B2040" i="31" s="1"/>
  <c r="B2041" i="31" s="1"/>
  <c r="B2042" i="31" s="1"/>
  <c r="B2043" i="31" s="1"/>
  <c r="B2044" i="31" s="1"/>
  <c r="B2045" i="31" s="1"/>
  <c r="B2046" i="31" s="1"/>
  <c r="B2047" i="31" s="1"/>
  <c r="B2048" i="31" s="1"/>
  <c r="B2049" i="31" s="1"/>
  <c r="B2050" i="31" s="1"/>
  <c r="B2051" i="31" s="1"/>
  <c r="B2052" i="31" s="1"/>
  <c r="B2053" i="31" s="1"/>
  <c r="B2054" i="31" s="1"/>
  <c r="B2055" i="31" s="1"/>
  <c r="B2056" i="31" s="1"/>
  <c r="B2057" i="31" s="1"/>
  <c r="B2058" i="31" s="1"/>
  <c r="B2059" i="31" s="1"/>
  <c r="B2060" i="31" s="1"/>
  <c r="B2061" i="31" s="1"/>
  <c r="B2062" i="31" s="1"/>
  <c r="B2063" i="31" s="1"/>
  <c r="B2064" i="31" s="1"/>
  <c r="B2065" i="31" s="1"/>
  <c r="B2066" i="31" s="1"/>
  <c r="B2067" i="31" s="1"/>
  <c r="B2068" i="31" s="1"/>
  <c r="B2069" i="31" s="1"/>
  <c r="B2070" i="31" s="1"/>
  <c r="B2071" i="31" s="1"/>
  <c r="B2072" i="31" s="1"/>
  <c r="B2073" i="31" s="1"/>
  <c r="B2074" i="31" s="1"/>
  <c r="B2075" i="31" s="1"/>
  <c r="B2076" i="31" s="1"/>
  <c r="B2077" i="31" s="1"/>
  <c r="B2078" i="31" s="1"/>
  <c r="B2079" i="31" s="1"/>
  <c r="B2080" i="31" s="1"/>
  <c r="B2081" i="31" s="1"/>
  <c r="B2082" i="31" s="1"/>
  <c r="B2083" i="31" s="1"/>
  <c r="B2084" i="31" s="1"/>
  <c r="B2085" i="31" s="1"/>
  <c r="B2086" i="31" s="1"/>
  <c r="B2087" i="31" s="1"/>
  <c r="B2088" i="31" s="1"/>
  <c r="B2089" i="31" s="1"/>
  <c r="B2090" i="31" s="1"/>
  <c r="B2091" i="31" s="1"/>
  <c r="B2092" i="31" s="1"/>
  <c r="B2093" i="31" s="1"/>
  <c r="B2094" i="31" s="1"/>
  <c r="B2095" i="31" s="1"/>
  <c r="B2096" i="31" s="1"/>
  <c r="B2097" i="31" s="1"/>
  <c r="B2098" i="31" s="1"/>
  <c r="B2099" i="31" s="1"/>
  <c r="B2100" i="31" s="1"/>
  <c r="B2101" i="31" s="1"/>
  <c r="B2102" i="31" s="1"/>
  <c r="B2103" i="31" s="1"/>
  <c r="B2104" i="31" s="1"/>
  <c r="B2105" i="31" s="1"/>
  <c r="B2106" i="31" s="1"/>
  <c r="B2107" i="31" s="1"/>
  <c r="B2108" i="31" s="1"/>
  <c r="B2109" i="31" s="1"/>
  <c r="B2110" i="31" s="1"/>
  <c r="B2111" i="31" s="1"/>
  <c r="B2112" i="31" s="1"/>
  <c r="B2113" i="31" s="1"/>
  <c r="B2114" i="31" s="1"/>
  <c r="B2115" i="31" s="1"/>
  <c r="B2116" i="31" s="1"/>
  <c r="B2117" i="31" s="1"/>
  <c r="B2118" i="31" s="1"/>
  <c r="B2119" i="31" s="1"/>
  <c r="B2120" i="31" s="1"/>
  <c r="B2121" i="31" s="1"/>
  <c r="B2122" i="31" s="1"/>
  <c r="B2123" i="31" s="1"/>
  <c r="B2124" i="31" s="1"/>
  <c r="B2125" i="31" s="1"/>
  <c r="B2126" i="31" s="1"/>
  <c r="B2127" i="31" s="1"/>
  <c r="B2128" i="31" s="1"/>
  <c r="B2129" i="31" s="1"/>
  <c r="B2130" i="31" s="1"/>
  <c r="B2131" i="31" s="1"/>
  <c r="B2132" i="31" s="1"/>
  <c r="B2133" i="31" s="1"/>
  <c r="B2134" i="31" s="1"/>
  <c r="B2135" i="31" s="1"/>
  <c r="B2136" i="31" s="1"/>
  <c r="B2137" i="31" s="1"/>
  <c r="B2138" i="31" s="1"/>
  <c r="B2139" i="31" s="1"/>
  <c r="B2140" i="31" s="1"/>
  <c r="B2141" i="31" s="1"/>
  <c r="B2142" i="31" s="1"/>
  <c r="B2143" i="31" s="1"/>
  <c r="B2144" i="31" s="1"/>
  <c r="B2145" i="31" s="1"/>
  <c r="B2146" i="31" s="1"/>
  <c r="B2147" i="31" s="1"/>
  <c r="B2148" i="31" s="1"/>
  <c r="B2149" i="31" s="1"/>
  <c r="B2150" i="31" s="1"/>
  <c r="B2151" i="31" s="1"/>
  <c r="B2152" i="31" s="1"/>
  <c r="B2153" i="31" s="1"/>
  <c r="B2154" i="31" s="1"/>
  <c r="B2155" i="31" s="1"/>
  <c r="B2156" i="31" s="1"/>
  <c r="B2157" i="31" s="1"/>
  <c r="B2158" i="31" s="1"/>
  <c r="B2159" i="31" s="1"/>
  <c r="B2160" i="31" s="1"/>
  <c r="B2161" i="31" s="1"/>
  <c r="B2162" i="31" s="1"/>
  <c r="B2163" i="31" s="1"/>
  <c r="B2164" i="31" s="1"/>
  <c r="B2165" i="31" s="1"/>
  <c r="B2166" i="31" s="1"/>
  <c r="B2167" i="31" s="1"/>
  <c r="B2168" i="31" s="1"/>
  <c r="B2169" i="31" s="1"/>
  <c r="B2170" i="31" s="1"/>
  <c r="B2171" i="31" s="1"/>
  <c r="B2172" i="31" s="1"/>
  <c r="B2173" i="31" s="1"/>
  <c r="B2174" i="31" s="1"/>
  <c r="B2175" i="31" s="1"/>
  <c r="B2176" i="31" s="1"/>
  <c r="B2177" i="31" s="1"/>
  <c r="B2178" i="31" s="1"/>
  <c r="B2179" i="31" s="1"/>
  <c r="B2180" i="31" s="1"/>
  <c r="B2181" i="31" s="1"/>
  <c r="B2182" i="31" s="1"/>
  <c r="B2183" i="31" s="1"/>
  <c r="B2184" i="31" s="1"/>
  <c r="B2185" i="31" s="1"/>
  <c r="B2186" i="31" s="1"/>
  <c r="B2187" i="31" s="1"/>
  <c r="B2188" i="31" s="1"/>
  <c r="B2189" i="31" s="1"/>
  <c r="B2190" i="31" s="1"/>
  <c r="B2191" i="31" s="1"/>
  <c r="B2192" i="31" s="1"/>
  <c r="B2193" i="31" s="1"/>
  <c r="B2194" i="31" s="1"/>
  <c r="B2195" i="31" s="1"/>
  <c r="B2196" i="31" s="1"/>
  <c r="B2197" i="31" s="1"/>
  <c r="B2198" i="31" s="1"/>
  <c r="B2199" i="31" s="1"/>
  <c r="B2200" i="31" s="1"/>
  <c r="B2201" i="31" s="1"/>
  <c r="B2202" i="31" s="1"/>
  <c r="B2203" i="31" s="1"/>
  <c r="B2204" i="31" s="1"/>
  <c r="B2205" i="31" s="1"/>
  <c r="B2206" i="31" s="1"/>
  <c r="B2207" i="31" s="1"/>
  <c r="B2208" i="31" s="1"/>
  <c r="B2209" i="31" s="1"/>
  <c r="B2210" i="31" s="1"/>
  <c r="B2211" i="31" s="1"/>
  <c r="B2212" i="31" s="1"/>
  <c r="B2213" i="31" s="1"/>
  <c r="B2214" i="31" s="1"/>
  <c r="B2215" i="31" s="1"/>
  <c r="B2216" i="31" s="1"/>
  <c r="B2217" i="31" s="1"/>
  <c r="B2218" i="31" s="1"/>
  <c r="B2219" i="31" s="1"/>
  <c r="B2220" i="31" s="1"/>
  <c r="B2221" i="31" s="1"/>
  <c r="B2222" i="31" s="1"/>
  <c r="B2223" i="31" s="1"/>
  <c r="B2224" i="31" s="1"/>
  <c r="B2225" i="31" s="1"/>
  <c r="B2226" i="31" s="1"/>
  <c r="B2227" i="31" s="1"/>
  <c r="B2228" i="31" s="1"/>
  <c r="B2229" i="31" s="1"/>
  <c r="B2230" i="31" s="1"/>
  <c r="B2231" i="31" s="1"/>
  <c r="B2232" i="31" s="1"/>
  <c r="B2233" i="31" s="1"/>
  <c r="B2234" i="31" s="1"/>
  <c r="B2235" i="31" s="1"/>
  <c r="B2236" i="31" s="1"/>
  <c r="B2237" i="31" s="1"/>
  <c r="B2238" i="31" s="1"/>
  <c r="B2239" i="31" s="1"/>
  <c r="B2240" i="31" s="1"/>
  <c r="B2241" i="31" s="1"/>
  <c r="B2242" i="31" s="1"/>
  <c r="B2243" i="31" s="1"/>
  <c r="B2244" i="31" s="1"/>
  <c r="B2245" i="31" s="1"/>
  <c r="B2246" i="31" s="1"/>
  <c r="B2247" i="31" s="1"/>
  <c r="B2248" i="31" s="1"/>
  <c r="B2249" i="31" s="1"/>
  <c r="B2250" i="31" s="1"/>
  <c r="B2251" i="31" s="1"/>
  <c r="B2252" i="31" s="1"/>
  <c r="B2253" i="31" s="1"/>
  <c r="B2254" i="31" s="1"/>
  <c r="B2255" i="31" s="1"/>
  <c r="B2256" i="31" s="1"/>
  <c r="B2257" i="31" s="1"/>
  <c r="B2258" i="31" s="1"/>
  <c r="B2259" i="31" s="1"/>
  <c r="B2260" i="31" s="1"/>
  <c r="B2261" i="31" s="1"/>
  <c r="B2262" i="31" s="1"/>
  <c r="B2263" i="31" s="1"/>
  <c r="B2264" i="31" s="1"/>
  <c r="B2265" i="31" s="1"/>
  <c r="B2266" i="31" s="1"/>
  <c r="B2267" i="31" s="1"/>
  <c r="B2268" i="31" s="1"/>
  <c r="B2269" i="31" s="1"/>
  <c r="B2270" i="31" s="1"/>
  <c r="B2271" i="31" s="1"/>
  <c r="B2272" i="31" s="1"/>
  <c r="B2273" i="31" s="1"/>
  <c r="B2274" i="31" s="1"/>
  <c r="B2275" i="31" s="1"/>
  <c r="B2276" i="31" s="1"/>
  <c r="B2277" i="31" s="1"/>
  <c r="B2278" i="31" s="1"/>
  <c r="B2279" i="31" s="1"/>
  <c r="B2280" i="31" s="1"/>
  <c r="B2281" i="31" s="1"/>
  <c r="B2282" i="31" s="1"/>
  <c r="B2283" i="31" s="1"/>
  <c r="B2284" i="31" s="1"/>
  <c r="B2285" i="31" s="1"/>
  <c r="B2286" i="31" s="1"/>
  <c r="B2287" i="31" s="1"/>
  <c r="B2288" i="31" s="1"/>
  <c r="B2289" i="31" s="1"/>
  <c r="B2290" i="31" s="1"/>
  <c r="B2291" i="31" s="1"/>
  <c r="B2292" i="31" s="1"/>
  <c r="B2293" i="31" s="1"/>
  <c r="B2294" i="31" s="1"/>
  <c r="B2295" i="31" s="1"/>
  <c r="B2296" i="31" s="1"/>
  <c r="B2297" i="31" s="1"/>
  <c r="B2298" i="31" s="1"/>
  <c r="B2299" i="31" s="1"/>
  <c r="B2300" i="31" s="1"/>
  <c r="B2301" i="31" s="1"/>
  <c r="B2302" i="31" s="1"/>
  <c r="B2303" i="31" s="1"/>
  <c r="B2304" i="31" s="1"/>
  <c r="B2305" i="31" s="1"/>
  <c r="B2306" i="31" s="1"/>
  <c r="B2307" i="31" s="1"/>
  <c r="B2308" i="31" s="1"/>
  <c r="B2309" i="31" s="1"/>
  <c r="B2310" i="31" s="1"/>
  <c r="B2311" i="31" s="1"/>
  <c r="B2312" i="31" s="1"/>
  <c r="B2313" i="31" s="1"/>
  <c r="B2314" i="31" s="1"/>
  <c r="B2315" i="31" s="1"/>
  <c r="B2316" i="31" s="1"/>
  <c r="B2317" i="31" s="1"/>
  <c r="B2318" i="31" s="1"/>
  <c r="B2319" i="31" s="1"/>
  <c r="B2320" i="31" s="1"/>
  <c r="B2321" i="31" s="1"/>
  <c r="B2322" i="31" s="1"/>
  <c r="B2323" i="31" s="1"/>
  <c r="B2324" i="31" s="1"/>
  <c r="B2325" i="31" s="1"/>
  <c r="B2326" i="31" s="1"/>
  <c r="B2327" i="31" s="1"/>
  <c r="B2328" i="31" s="1"/>
  <c r="B2329" i="31" s="1"/>
  <c r="B2330" i="31" s="1"/>
  <c r="B2331" i="31" s="1"/>
  <c r="B2332" i="31" s="1"/>
  <c r="B2333" i="31" s="1"/>
  <c r="B2334" i="31" s="1"/>
  <c r="B2335" i="31" s="1"/>
  <c r="B2336" i="31" s="1"/>
  <c r="B2337" i="31" s="1"/>
  <c r="B2338" i="31" s="1"/>
  <c r="B2339" i="31" s="1"/>
  <c r="B2340" i="31" s="1"/>
  <c r="B2341" i="31" s="1"/>
  <c r="B2342" i="31" s="1"/>
  <c r="B2343" i="31" s="1"/>
  <c r="B2344" i="31" s="1"/>
  <c r="B2345" i="31" s="1"/>
  <c r="B2346" i="31" s="1"/>
  <c r="B2347" i="31" s="1"/>
  <c r="B2348" i="31" s="1"/>
  <c r="B2349" i="31" s="1"/>
  <c r="B2350" i="31" s="1"/>
  <c r="B2351" i="31" s="1"/>
  <c r="B2352" i="31" s="1"/>
  <c r="B2353" i="31" s="1"/>
  <c r="B2354" i="31" s="1"/>
  <c r="B2355" i="31" s="1"/>
  <c r="B2356" i="31" s="1"/>
  <c r="B2357" i="31" s="1"/>
  <c r="B2358" i="31" s="1"/>
  <c r="B2359" i="31" s="1"/>
  <c r="B2360" i="31" s="1"/>
  <c r="B2361" i="31" s="1"/>
  <c r="B2362" i="31" s="1"/>
  <c r="B2363" i="31" s="1"/>
  <c r="B2364" i="31" s="1"/>
  <c r="B2365" i="31" s="1"/>
  <c r="B2366" i="31" s="1"/>
  <c r="B2367" i="31" s="1"/>
  <c r="B2368" i="31" s="1"/>
  <c r="B2369" i="31" s="1"/>
  <c r="B2370" i="31" s="1"/>
  <c r="B2371" i="31" s="1"/>
  <c r="B2372" i="31" s="1"/>
  <c r="B2373" i="31" s="1"/>
  <c r="B2374" i="31" s="1"/>
  <c r="B2375" i="31" s="1"/>
  <c r="B2376" i="31" s="1"/>
  <c r="B2377" i="31" s="1"/>
  <c r="B2378" i="31" s="1"/>
  <c r="B2379" i="31" s="1"/>
  <c r="B2380" i="31" s="1"/>
  <c r="B2381" i="31" s="1"/>
  <c r="B2382" i="31" s="1"/>
  <c r="B2383" i="31" s="1"/>
  <c r="B2384" i="31" s="1"/>
  <c r="B2385" i="31" s="1"/>
  <c r="B2386" i="31" s="1"/>
  <c r="B2387" i="31" s="1"/>
  <c r="B2388" i="31" s="1"/>
  <c r="B2389" i="31" s="1"/>
  <c r="B2390" i="31" s="1"/>
  <c r="B2391" i="31" s="1"/>
  <c r="B2392" i="31" s="1"/>
  <c r="B2393" i="31" s="1"/>
  <c r="B2394" i="31" s="1"/>
  <c r="B2395" i="31" s="1"/>
  <c r="B2396" i="31" s="1"/>
  <c r="B2397" i="31" s="1"/>
  <c r="B2398" i="31" s="1"/>
  <c r="B2399" i="31" s="1"/>
  <c r="B2400" i="31" s="1"/>
  <c r="B2401" i="31" s="1"/>
  <c r="B2402" i="31" s="1"/>
  <c r="B2403" i="31" s="1"/>
  <c r="B2404" i="31" s="1"/>
  <c r="B2405" i="31" s="1"/>
  <c r="B2406" i="31" s="1"/>
  <c r="B2407" i="31" s="1"/>
  <c r="B2408" i="31" s="1"/>
  <c r="B2409" i="31" s="1"/>
  <c r="B2410" i="31" s="1"/>
  <c r="B2411" i="31" s="1"/>
  <c r="B2412" i="31" s="1"/>
  <c r="B2413" i="31" s="1"/>
  <c r="B2414" i="31" s="1"/>
  <c r="B2415" i="31" s="1"/>
  <c r="B2416" i="31" s="1"/>
  <c r="B2417" i="31" s="1"/>
  <c r="B2418" i="31" s="1"/>
  <c r="B2419" i="31" s="1"/>
  <c r="B2420" i="31" s="1"/>
  <c r="B2421" i="31" s="1"/>
  <c r="B2422" i="31" s="1"/>
  <c r="B2423" i="31" s="1"/>
  <c r="B2424" i="31" s="1"/>
  <c r="B2425" i="31" s="1"/>
  <c r="B2426" i="31" s="1"/>
  <c r="B2427" i="31" s="1"/>
  <c r="B2428" i="31" s="1"/>
  <c r="B2429" i="31" s="1"/>
  <c r="B2430" i="31" s="1"/>
  <c r="B2431" i="31" s="1"/>
  <c r="B2432" i="31" s="1"/>
  <c r="B2433" i="31" s="1"/>
  <c r="B2434" i="31" s="1"/>
  <c r="B2435" i="31" s="1"/>
  <c r="B2436" i="31" s="1"/>
  <c r="B2437" i="31" s="1"/>
  <c r="B2438" i="31" s="1"/>
  <c r="B2439" i="31" s="1"/>
  <c r="B2440" i="31" s="1"/>
  <c r="B2441" i="31" s="1"/>
  <c r="B2442" i="31" s="1"/>
  <c r="B2443" i="31" s="1"/>
  <c r="B2444" i="31" s="1"/>
  <c r="B2445" i="31" s="1"/>
  <c r="B2446" i="31" s="1"/>
  <c r="B2447" i="31" s="1"/>
  <c r="B2448" i="31" s="1"/>
  <c r="B2449" i="31" s="1"/>
  <c r="B2450" i="31" s="1"/>
  <c r="B2451" i="31" s="1"/>
  <c r="B2452" i="31" s="1"/>
  <c r="B2453" i="31" s="1"/>
  <c r="B2454" i="31" s="1"/>
  <c r="B2455" i="31" s="1"/>
  <c r="B2456" i="31" s="1"/>
  <c r="B2457" i="31" s="1"/>
  <c r="B2458" i="31" s="1"/>
  <c r="B2459" i="31" s="1"/>
  <c r="B2460" i="31" s="1"/>
  <c r="B2461" i="31" s="1"/>
  <c r="B2462" i="31" s="1"/>
  <c r="B2463" i="31" s="1"/>
  <c r="B2464" i="31" s="1"/>
  <c r="B2465" i="31" s="1"/>
  <c r="B2466" i="31" s="1"/>
  <c r="B2467" i="31" s="1"/>
  <c r="B2468" i="31" s="1"/>
  <c r="B2469" i="31" s="1"/>
  <c r="B2470" i="31" s="1"/>
  <c r="B2471" i="31" s="1"/>
  <c r="B2472" i="31" s="1"/>
  <c r="B2473" i="31" s="1"/>
  <c r="B2474" i="31" s="1"/>
  <c r="B2475" i="31" s="1"/>
  <c r="B2476" i="31" s="1"/>
  <c r="B2477" i="31" s="1"/>
  <c r="B2478" i="31" s="1"/>
  <c r="B2479" i="31" s="1"/>
  <c r="B2480" i="31" s="1"/>
  <c r="B2481" i="31" s="1"/>
  <c r="B2482" i="31" s="1"/>
  <c r="B2483" i="31" s="1"/>
  <c r="B2484" i="31" s="1"/>
  <c r="B2485" i="31" s="1"/>
  <c r="B2486" i="31" s="1"/>
  <c r="B2487" i="31" s="1"/>
  <c r="B2488" i="31" s="1"/>
  <c r="B2489" i="31" s="1"/>
  <c r="B2490" i="31" s="1"/>
  <c r="B2491" i="31" s="1"/>
  <c r="B2492" i="31" s="1"/>
  <c r="B2493" i="31" s="1"/>
  <c r="B2494" i="31" s="1"/>
  <c r="B2495" i="31" s="1"/>
  <c r="B2496" i="31" s="1"/>
  <c r="B2497" i="31" s="1"/>
  <c r="B2498" i="31" s="1"/>
  <c r="B2499" i="31" s="1"/>
  <c r="B2500" i="31" s="1"/>
  <c r="B2501" i="31" s="1"/>
  <c r="B2502" i="31" s="1"/>
  <c r="B2503" i="31" s="1"/>
  <c r="B2504" i="31" s="1"/>
  <c r="B2505" i="31" s="1"/>
  <c r="B2506" i="31" s="1"/>
  <c r="B2507" i="31" s="1"/>
  <c r="B2508" i="31" s="1"/>
  <c r="B2509" i="31" s="1"/>
  <c r="B2510" i="31" s="1"/>
  <c r="B2511" i="31" s="1"/>
  <c r="B2512" i="31" s="1"/>
  <c r="B2513" i="31" s="1"/>
  <c r="B2514" i="31" s="1"/>
  <c r="B2515" i="31" s="1"/>
  <c r="B2516" i="31" s="1"/>
  <c r="B2517" i="31" s="1"/>
  <c r="B2518" i="31" s="1"/>
  <c r="B2519" i="31" s="1"/>
  <c r="B2520" i="31" s="1"/>
  <c r="B2521" i="31" s="1"/>
  <c r="B2522" i="31" s="1"/>
  <c r="B2523" i="31" s="1"/>
  <c r="B2524" i="31" s="1"/>
  <c r="B2525" i="31" s="1"/>
  <c r="B2526" i="31" s="1"/>
  <c r="B2527" i="31" s="1"/>
  <c r="B2528" i="31" s="1"/>
  <c r="B2529" i="31" s="1"/>
  <c r="B2530" i="31" s="1"/>
  <c r="B2531" i="31" s="1"/>
  <c r="B2532" i="31" s="1"/>
  <c r="B2533" i="31" s="1"/>
  <c r="B2534" i="31" s="1"/>
  <c r="B2535" i="31" s="1"/>
  <c r="B2536" i="31" s="1"/>
  <c r="B2537" i="31" s="1"/>
  <c r="B2538" i="31" s="1"/>
  <c r="B2539" i="31" s="1"/>
  <c r="B2540" i="31" s="1"/>
  <c r="B2541" i="31" s="1"/>
  <c r="B2542" i="31" s="1"/>
  <c r="B2543" i="31" s="1"/>
  <c r="B2544" i="31" s="1"/>
  <c r="B2545" i="31" s="1"/>
  <c r="B2546" i="31" s="1"/>
  <c r="B2547" i="31" s="1"/>
  <c r="B2548" i="31" s="1"/>
  <c r="B2549" i="31" s="1"/>
  <c r="B2550" i="31" s="1"/>
  <c r="B2551" i="31" s="1"/>
  <c r="B2552" i="31" s="1"/>
  <c r="B2553" i="31" s="1"/>
  <c r="B2554" i="31" s="1"/>
  <c r="B2555" i="31" s="1"/>
  <c r="B2556" i="31" s="1"/>
  <c r="B2557" i="31" s="1"/>
  <c r="B2558" i="31" s="1"/>
  <c r="B2559" i="31" s="1"/>
  <c r="B2560" i="31" s="1"/>
  <c r="B2561" i="31" s="1"/>
  <c r="B2562" i="31" s="1"/>
  <c r="B2563" i="31" s="1"/>
  <c r="B2564" i="31" s="1"/>
  <c r="B2565" i="31" s="1"/>
  <c r="B2566" i="31" s="1"/>
  <c r="B2567" i="31" s="1"/>
  <c r="B2568" i="31" s="1"/>
  <c r="B2569" i="31" s="1"/>
  <c r="B2570" i="31" s="1"/>
  <c r="B2571" i="31" s="1"/>
  <c r="B2572" i="31" s="1"/>
  <c r="B2573" i="31" s="1"/>
  <c r="B2574" i="31" s="1"/>
  <c r="B2575" i="31" s="1"/>
  <c r="B2576" i="31" s="1"/>
  <c r="B2577" i="31" s="1"/>
  <c r="B2578" i="31" s="1"/>
  <c r="B2579" i="31" s="1"/>
  <c r="B2580" i="31" s="1"/>
  <c r="B2581" i="31" s="1"/>
  <c r="B2582" i="31" s="1"/>
  <c r="B2583" i="31" s="1"/>
  <c r="B2584" i="31" s="1"/>
  <c r="B2585" i="31" s="1"/>
  <c r="B2586" i="31" s="1"/>
  <c r="B2587" i="31" s="1"/>
  <c r="B2588" i="31" s="1"/>
  <c r="B2589" i="31" s="1"/>
  <c r="B2590" i="31" s="1"/>
  <c r="B2591" i="31" s="1"/>
  <c r="B2592" i="31" s="1"/>
  <c r="B2593" i="31" s="1"/>
  <c r="B2594" i="31" s="1"/>
  <c r="B2595" i="31" s="1"/>
  <c r="B2596" i="31" s="1"/>
  <c r="J2037" i="31"/>
  <c r="G2037" i="31"/>
  <c r="F2037" i="31"/>
  <c r="D2037" i="31"/>
  <c r="J2036" i="31"/>
  <c r="G2036" i="31"/>
  <c r="F2036" i="31"/>
  <c r="D2036" i="31"/>
  <c r="J2035" i="31"/>
  <c r="G2035" i="31"/>
  <c r="F2035" i="31"/>
  <c r="D2035" i="31"/>
  <c r="J2034" i="31"/>
  <c r="G2034" i="31"/>
  <c r="F2034" i="31"/>
  <c r="D2034" i="31"/>
  <c r="J2033" i="31"/>
  <c r="G2033" i="31"/>
  <c r="F2033" i="31"/>
  <c r="D2033" i="31"/>
  <c r="J2032" i="31"/>
  <c r="G2032" i="31"/>
  <c r="F2032" i="31"/>
  <c r="D2032" i="31"/>
  <c r="J2031" i="31"/>
  <c r="G2031" i="31"/>
  <c r="F2031" i="31"/>
  <c r="D2031" i="31"/>
  <c r="J2030" i="31"/>
  <c r="G2030" i="31"/>
  <c r="F2030" i="31"/>
  <c r="D2030" i="31"/>
  <c r="J2029" i="31"/>
  <c r="G2029" i="31"/>
  <c r="F2029" i="31"/>
  <c r="D2029" i="31"/>
  <c r="J2028" i="31"/>
  <c r="G2028" i="31"/>
  <c r="F2028" i="31"/>
  <c r="D2028" i="31"/>
  <c r="J2027" i="31"/>
  <c r="G2027" i="31"/>
  <c r="F2027" i="31"/>
  <c r="D2027" i="31"/>
  <c r="J2026" i="31"/>
  <c r="G2026" i="31"/>
  <c r="F2026" i="31"/>
  <c r="D2026" i="31"/>
  <c r="B2026" i="31"/>
  <c r="B2027" i="31" s="1"/>
  <c r="B2028" i="31" s="1"/>
  <c r="B2029" i="31" s="1"/>
  <c r="B2030" i="31" s="1"/>
  <c r="B2031" i="31" s="1"/>
  <c r="B2032" i="31" s="1"/>
  <c r="B2033" i="31" s="1"/>
  <c r="B2034" i="31" s="1"/>
  <c r="B2035" i="31" s="1"/>
  <c r="B2036" i="31" s="1"/>
  <c r="B2037" i="31" s="1"/>
  <c r="J2025" i="31"/>
  <c r="G2025" i="31"/>
  <c r="F2025" i="31"/>
  <c r="D2025" i="31"/>
  <c r="J2019" i="31"/>
  <c r="D2019" i="31"/>
  <c r="J2018" i="31"/>
  <c r="D2018" i="31"/>
  <c r="J2017" i="31"/>
  <c r="D2017" i="31"/>
  <c r="J2016" i="31"/>
  <c r="D2016" i="31"/>
  <c r="J2015" i="31"/>
  <c r="D2015" i="31"/>
  <c r="J2014" i="31"/>
  <c r="D2014" i="31"/>
  <c r="J2013" i="31"/>
  <c r="D2013" i="31"/>
  <c r="J2012" i="31"/>
  <c r="D2012" i="31"/>
  <c r="J2011" i="31"/>
  <c r="D2011" i="31"/>
  <c r="J2010" i="31"/>
  <c r="D2010" i="31"/>
  <c r="J2009" i="31"/>
  <c r="D2009" i="31"/>
  <c r="J2008" i="31"/>
  <c r="D2008" i="31"/>
  <c r="J2007" i="31"/>
  <c r="D2007" i="31"/>
  <c r="J2006" i="31"/>
  <c r="D2006" i="31"/>
  <c r="J2005" i="31"/>
  <c r="D2005" i="31"/>
  <c r="J2004" i="31"/>
  <c r="D2004" i="31"/>
  <c r="J2003" i="31"/>
  <c r="D2003" i="31"/>
  <c r="J2002" i="31"/>
  <c r="D2002" i="31"/>
  <c r="J2001" i="31"/>
  <c r="D2001" i="31"/>
  <c r="J2000" i="31"/>
  <c r="D2000" i="31"/>
  <c r="J1999" i="31"/>
  <c r="D1999" i="31"/>
  <c r="J1998" i="31"/>
  <c r="D1998" i="31"/>
  <c r="J1997" i="31"/>
  <c r="D1997" i="31"/>
  <c r="J1996" i="31"/>
  <c r="D1996" i="31"/>
  <c r="J1995" i="31"/>
  <c r="D1995" i="31"/>
  <c r="J1994" i="31"/>
  <c r="D1994" i="31"/>
  <c r="J1993" i="31"/>
  <c r="D1993" i="31"/>
  <c r="J1992" i="31"/>
  <c r="D1992" i="31"/>
  <c r="J1991" i="31"/>
  <c r="D1991" i="31"/>
  <c r="J1990" i="31"/>
  <c r="D1990" i="31"/>
  <c r="J1989" i="31"/>
  <c r="D1989" i="31"/>
  <c r="J1988" i="31"/>
  <c r="D1988" i="31"/>
  <c r="J1987" i="31"/>
  <c r="D1987" i="31"/>
  <c r="J1986" i="31"/>
  <c r="D1986" i="31"/>
  <c r="J1985" i="31"/>
  <c r="D1985" i="31"/>
  <c r="J1984" i="31"/>
  <c r="D1984" i="31"/>
  <c r="J1983" i="31"/>
  <c r="D1983" i="31"/>
  <c r="J1982" i="31"/>
  <c r="D1982" i="31"/>
  <c r="J1981" i="31"/>
  <c r="D1981" i="31"/>
  <c r="J1980" i="31"/>
  <c r="D1980" i="31"/>
  <c r="J1979" i="31"/>
  <c r="D1979" i="31"/>
  <c r="J1978" i="31"/>
  <c r="D1978" i="31"/>
  <c r="J1977" i="31"/>
  <c r="D1977" i="31"/>
  <c r="J1976" i="31"/>
  <c r="D1976" i="31"/>
  <c r="J1975" i="31"/>
  <c r="D1975" i="31"/>
  <c r="J1974" i="31"/>
  <c r="D1974" i="31"/>
  <c r="J1973" i="31"/>
  <c r="D1973" i="31"/>
  <c r="J1972" i="31"/>
  <c r="D1972" i="31"/>
  <c r="J1971" i="31"/>
  <c r="D1971" i="31"/>
  <c r="J1970" i="31"/>
  <c r="D1970" i="31"/>
  <c r="J1969" i="31"/>
  <c r="D1969" i="31"/>
  <c r="J1968" i="31"/>
  <c r="D1968" i="31"/>
  <c r="J1967" i="31"/>
  <c r="D1967" i="31"/>
  <c r="J1966" i="31"/>
  <c r="D1966" i="31"/>
  <c r="J1965" i="31"/>
  <c r="D1965" i="31"/>
  <c r="J1964" i="31"/>
  <c r="D1964" i="31"/>
  <c r="J1963" i="31"/>
  <c r="D1963" i="31"/>
  <c r="J1962" i="31"/>
  <c r="D1962" i="31"/>
  <c r="J1961" i="31"/>
  <c r="D1961" i="31"/>
  <c r="J1960" i="31"/>
  <c r="D1960" i="31"/>
  <c r="J1959" i="31"/>
  <c r="D1959" i="31"/>
  <c r="J1958" i="31"/>
  <c r="D1958" i="31"/>
  <c r="J1957" i="31"/>
  <c r="D1957" i="31"/>
  <c r="J1956" i="31"/>
  <c r="D1956" i="31"/>
  <c r="J1955" i="31"/>
  <c r="D1955" i="31"/>
  <c r="J1954" i="31"/>
  <c r="D1954" i="31"/>
  <c r="J1953" i="31"/>
  <c r="D1953" i="31"/>
  <c r="J1952" i="31"/>
  <c r="D1952" i="31"/>
  <c r="J1951" i="31"/>
  <c r="D1951" i="31"/>
  <c r="J1950" i="31"/>
  <c r="D1950" i="31"/>
  <c r="J1949" i="31"/>
  <c r="D1949" i="31"/>
  <c r="J1948" i="31"/>
  <c r="D1948" i="31"/>
  <c r="J1947" i="31"/>
  <c r="D1947" i="31"/>
  <c r="J1946" i="31"/>
  <c r="D1946" i="31"/>
  <c r="J1945" i="31"/>
  <c r="D1945" i="31"/>
  <c r="J1944" i="31"/>
  <c r="D1944" i="31"/>
  <c r="J1943" i="31"/>
  <c r="D1943" i="31"/>
  <c r="J1942" i="31"/>
  <c r="D1942" i="31"/>
  <c r="J1941" i="31"/>
  <c r="D1941" i="31"/>
  <c r="J1940" i="31"/>
  <c r="D1940" i="31"/>
  <c r="J1939" i="31"/>
  <c r="D1939" i="31"/>
  <c r="J1938" i="31"/>
  <c r="D1938" i="31"/>
  <c r="J1937" i="31"/>
  <c r="D1937" i="31"/>
  <c r="J1936" i="31"/>
  <c r="D1936" i="31"/>
  <c r="J1935" i="31"/>
  <c r="D1935" i="31"/>
  <c r="J1934" i="31"/>
  <c r="D1934" i="31"/>
  <c r="J1933" i="31"/>
  <c r="D1933" i="31"/>
  <c r="J1932" i="31"/>
  <c r="D1932" i="31"/>
  <c r="J1931" i="31"/>
  <c r="D1931" i="31"/>
  <c r="J1930" i="31"/>
  <c r="D1930" i="31"/>
  <c r="J1929" i="31"/>
  <c r="D1929" i="31"/>
  <c r="J1928" i="31"/>
  <c r="D1928" i="31"/>
  <c r="J1927" i="31"/>
  <c r="D1927" i="31"/>
  <c r="J1926" i="31"/>
  <c r="D1926" i="31"/>
  <c r="J1925" i="31"/>
  <c r="D1925" i="31"/>
  <c r="J1924" i="31"/>
  <c r="D1924" i="31"/>
  <c r="J1923" i="31"/>
  <c r="D1923" i="31"/>
  <c r="J1922" i="31"/>
  <c r="D1922" i="31"/>
  <c r="J1921" i="31"/>
  <c r="D1921" i="31"/>
  <c r="J1920" i="31"/>
  <c r="D1920" i="31"/>
  <c r="J1919" i="31"/>
  <c r="D1919" i="31"/>
  <c r="J1918" i="31"/>
  <c r="D1918" i="31"/>
  <c r="J1917" i="31"/>
  <c r="D1917" i="31"/>
  <c r="J1916" i="31"/>
  <c r="D1916" i="31"/>
  <c r="J1915" i="31"/>
  <c r="D1915" i="31"/>
  <c r="J1914" i="31"/>
  <c r="D1914" i="31"/>
  <c r="J1913" i="31"/>
  <c r="D1913" i="31"/>
  <c r="J1912" i="31"/>
  <c r="D1912" i="31"/>
  <c r="J1911" i="31"/>
  <c r="D1911" i="31"/>
  <c r="J1910" i="31"/>
  <c r="D1910" i="31"/>
  <c r="J1909" i="31"/>
  <c r="D1909" i="31"/>
  <c r="J1908" i="31"/>
  <c r="D1908" i="31"/>
  <c r="J1907" i="31"/>
  <c r="D1907" i="31"/>
  <c r="J1906" i="31"/>
  <c r="D1906" i="31"/>
  <c r="J1905" i="31"/>
  <c r="D1905" i="31"/>
  <c r="J1904" i="31"/>
  <c r="D1904" i="31"/>
  <c r="J1903" i="31"/>
  <c r="D1903" i="31"/>
  <c r="J1902" i="31"/>
  <c r="D1902" i="31"/>
  <c r="J1901" i="31"/>
  <c r="D1901" i="31"/>
  <c r="J1900" i="31"/>
  <c r="D1900" i="31"/>
  <c r="J1899" i="31"/>
  <c r="D1899" i="31"/>
  <c r="J1898" i="31"/>
  <c r="D1898" i="31"/>
  <c r="J1897" i="31"/>
  <c r="D1897" i="31"/>
  <c r="J1896" i="31"/>
  <c r="D1896" i="31"/>
  <c r="J1895" i="31"/>
  <c r="D1895" i="31"/>
  <c r="J1894" i="31"/>
  <c r="D1894" i="31"/>
  <c r="J1893" i="31"/>
  <c r="D1893" i="31"/>
  <c r="J1892" i="31"/>
  <c r="D1892" i="31"/>
  <c r="J1891" i="31"/>
  <c r="D1891" i="31"/>
  <c r="J1890" i="31"/>
  <c r="D1890" i="31"/>
  <c r="J1889" i="31"/>
  <c r="D1889" i="31"/>
  <c r="J1888" i="31"/>
  <c r="D1888" i="31"/>
  <c r="J1887" i="31"/>
  <c r="D1887" i="31"/>
  <c r="J1886" i="31"/>
  <c r="D1886" i="31"/>
  <c r="J1885" i="31"/>
  <c r="D1885" i="31"/>
  <c r="J1884" i="31"/>
  <c r="D1884" i="31"/>
  <c r="J1883" i="31"/>
  <c r="D1883" i="31"/>
  <c r="J1882" i="31"/>
  <c r="D1882" i="31"/>
  <c r="J1881" i="31"/>
  <c r="D1881" i="31"/>
  <c r="J1880" i="31"/>
  <c r="D1880" i="31"/>
  <c r="J1879" i="31"/>
  <c r="D1879" i="31"/>
  <c r="J1878" i="31"/>
  <c r="D1878" i="31"/>
  <c r="J1877" i="31"/>
  <c r="D1877" i="31"/>
  <c r="J1876" i="31"/>
  <c r="D1876" i="31"/>
  <c r="J1875" i="31"/>
  <c r="D1875" i="31"/>
  <c r="J1874" i="31"/>
  <c r="D1874" i="31"/>
  <c r="J1873" i="31"/>
  <c r="D1873" i="31"/>
  <c r="J1872" i="31"/>
  <c r="D1872" i="31"/>
  <c r="J1871" i="31"/>
  <c r="D1871" i="31"/>
  <c r="J1870" i="31"/>
  <c r="D1870" i="31"/>
  <c r="J1869" i="31"/>
  <c r="D1869" i="31"/>
  <c r="J1868" i="31"/>
  <c r="D1868" i="31"/>
  <c r="J1867" i="31"/>
  <c r="D1867" i="31"/>
  <c r="J1866" i="31"/>
  <c r="D1866" i="31"/>
  <c r="J1865" i="31"/>
  <c r="D1865" i="31"/>
  <c r="J1864" i="31"/>
  <c r="D1864" i="31"/>
  <c r="J1863" i="31"/>
  <c r="D1863" i="31"/>
  <c r="J1862" i="31"/>
  <c r="D1862" i="31"/>
  <c r="J1861" i="31"/>
  <c r="D1861" i="31"/>
  <c r="J1860" i="31"/>
  <c r="D1860" i="31"/>
  <c r="J1859" i="31"/>
  <c r="D1859" i="31"/>
  <c r="J1858" i="31"/>
  <c r="D1858" i="31"/>
  <c r="J1857" i="31"/>
  <c r="D1857" i="31"/>
  <c r="J1856" i="31"/>
  <c r="D1856" i="31"/>
  <c r="J1855" i="31"/>
  <c r="D1855" i="31"/>
  <c r="J1854" i="31"/>
  <c r="D1854" i="31"/>
  <c r="J1853" i="31"/>
  <c r="D1853" i="31"/>
  <c r="J1852" i="31"/>
  <c r="D1852" i="31"/>
  <c r="J1851" i="31"/>
  <c r="D1851" i="31"/>
  <c r="J1850" i="31"/>
  <c r="D1850" i="31"/>
  <c r="J1849" i="31"/>
  <c r="D1849" i="31"/>
  <c r="J1848" i="31"/>
  <c r="D1848" i="31"/>
  <c r="J1847" i="31"/>
  <c r="D1847" i="31"/>
  <c r="J1846" i="31"/>
  <c r="D1846" i="31"/>
  <c r="J1845" i="31"/>
  <c r="D1845" i="31"/>
  <c r="J1844" i="31"/>
  <c r="D1844" i="31"/>
  <c r="J1843" i="31"/>
  <c r="D1843" i="31"/>
  <c r="J1842" i="31"/>
  <c r="D1842" i="31"/>
  <c r="J1841" i="31"/>
  <c r="D1841" i="31"/>
  <c r="J1840" i="31"/>
  <c r="D1840" i="31"/>
  <c r="J1839" i="31"/>
  <c r="D1839" i="31"/>
  <c r="J1838" i="31"/>
  <c r="D1838" i="31"/>
  <c r="J1837" i="31"/>
  <c r="D1837" i="31"/>
  <c r="J1836" i="31"/>
  <c r="D1836" i="31"/>
  <c r="J1835" i="31"/>
  <c r="D1835" i="31"/>
  <c r="J1834" i="31"/>
  <c r="D1834" i="31"/>
  <c r="J1833" i="31"/>
  <c r="D1833" i="31"/>
  <c r="J1832" i="31"/>
  <c r="D1832" i="31"/>
  <c r="J1831" i="31"/>
  <c r="D1831" i="31"/>
  <c r="J1830" i="31"/>
  <c r="D1830" i="31"/>
  <c r="J1829" i="31"/>
  <c r="D1829" i="31"/>
  <c r="J1828" i="31"/>
  <c r="D1828" i="31"/>
  <c r="J1827" i="31"/>
  <c r="D1827" i="31"/>
  <c r="J1826" i="31"/>
  <c r="D1826" i="31"/>
  <c r="J1825" i="31"/>
  <c r="D1825" i="31"/>
  <c r="J1824" i="31"/>
  <c r="D1824" i="31"/>
  <c r="J1823" i="31"/>
  <c r="D1823" i="31"/>
  <c r="J1822" i="31"/>
  <c r="D1822" i="31"/>
  <c r="J1821" i="31"/>
  <c r="D1821" i="31"/>
  <c r="J1820" i="31"/>
  <c r="D1820" i="31"/>
  <c r="J1819" i="31"/>
  <c r="D1819" i="31"/>
  <c r="J1818" i="31"/>
  <c r="D1818" i="31"/>
  <c r="J1817" i="31"/>
  <c r="D1817" i="31"/>
  <c r="J1816" i="31"/>
  <c r="D1816" i="31"/>
  <c r="J1815" i="31"/>
  <c r="D1815" i="31"/>
  <c r="J1814" i="31"/>
  <c r="D1814" i="31"/>
  <c r="J1813" i="31"/>
  <c r="D1813" i="31"/>
  <c r="J1812" i="31"/>
  <c r="D1812" i="31"/>
  <c r="J1811" i="31"/>
  <c r="D1811" i="31"/>
  <c r="J1810" i="31"/>
  <c r="D1810" i="31"/>
  <c r="J1809" i="31"/>
  <c r="D1809" i="31"/>
  <c r="J1808" i="31"/>
  <c r="D1808" i="31"/>
  <c r="J1807" i="31"/>
  <c r="D1807" i="31"/>
  <c r="J1806" i="31"/>
  <c r="D1806" i="31"/>
  <c r="J1805" i="31"/>
  <c r="D1805" i="31"/>
  <c r="J1804" i="31"/>
  <c r="D1804" i="31"/>
  <c r="J1803" i="31"/>
  <c r="D1803" i="31"/>
  <c r="J1802" i="31"/>
  <c r="D1802" i="31"/>
  <c r="J1801" i="31"/>
  <c r="D1801" i="31"/>
  <c r="J1800" i="31"/>
  <c r="D1800" i="31"/>
  <c r="J1799" i="31"/>
  <c r="D1799" i="31"/>
  <c r="J1798" i="31"/>
  <c r="D1798" i="31"/>
  <c r="J1797" i="31"/>
  <c r="D1797" i="31"/>
  <c r="J1796" i="31"/>
  <c r="D1796" i="31"/>
  <c r="J1795" i="31"/>
  <c r="D1795" i="31"/>
  <c r="J1794" i="31"/>
  <c r="D1794" i="31"/>
  <c r="J1793" i="31"/>
  <c r="D1793" i="31"/>
  <c r="J1792" i="31"/>
  <c r="D1792" i="31"/>
  <c r="J1791" i="31"/>
  <c r="D1791" i="31"/>
  <c r="J1790" i="31"/>
  <c r="D1790" i="31"/>
  <c r="J1789" i="31"/>
  <c r="D1789" i="31"/>
  <c r="J1788" i="31"/>
  <c r="D1788" i="31"/>
  <c r="J1787" i="31"/>
  <c r="D1787" i="31"/>
  <c r="J1786" i="31"/>
  <c r="D1786" i="31"/>
  <c r="J1785" i="31"/>
  <c r="D1785" i="31"/>
  <c r="J1784" i="31"/>
  <c r="D1784" i="31"/>
  <c r="J1783" i="31"/>
  <c r="D1783" i="31"/>
  <c r="J1782" i="31"/>
  <c r="D1782" i="31"/>
  <c r="J1781" i="31"/>
  <c r="D1781" i="31"/>
  <c r="J1780" i="31"/>
  <c r="D1780" i="31"/>
  <c r="J1779" i="31"/>
  <c r="D1779" i="31"/>
  <c r="J1778" i="31"/>
  <c r="D1778" i="31"/>
  <c r="J1777" i="31"/>
  <c r="D1777" i="31"/>
  <c r="J1776" i="31"/>
  <c r="D1776" i="31"/>
  <c r="J1775" i="31"/>
  <c r="D1775" i="31"/>
  <c r="J1774" i="31"/>
  <c r="D1774" i="31"/>
  <c r="J1773" i="31"/>
  <c r="D1773" i="31"/>
  <c r="J1772" i="31"/>
  <c r="D1772" i="31"/>
  <c r="J1771" i="31"/>
  <c r="D1771" i="31"/>
  <c r="J1770" i="31"/>
  <c r="D1770" i="31"/>
  <c r="J1769" i="31"/>
  <c r="D1769" i="31"/>
  <c r="J1768" i="31"/>
  <c r="D1768" i="31"/>
  <c r="J1767" i="31"/>
  <c r="D1767" i="31"/>
  <c r="J1766" i="31"/>
  <c r="D1766" i="31"/>
  <c r="J1765" i="31"/>
  <c r="D1765" i="31"/>
  <c r="J1764" i="31"/>
  <c r="D1764" i="31"/>
  <c r="J1763" i="31"/>
  <c r="D1763" i="31"/>
  <c r="J1762" i="31"/>
  <c r="D1762" i="31"/>
  <c r="J1761" i="31"/>
  <c r="D1761" i="31"/>
  <c r="J1760" i="31"/>
  <c r="D1760" i="31"/>
  <c r="J1759" i="31"/>
  <c r="D1759" i="31"/>
  <c r="J1758" i="31"/>
  <c r="D1758" i="31"/>
  <c r="J1757" i="31"/>
  <c r="D1757" i="31"/>
  <c r="J1756" i="31"/>
  <c r="D1756" i="31"/>
  <c r="J1755" i="31"/>
  <c r="D1755" i="31"/>
  <c r="J1754" i="31"/>
  <c r="D1754" i="31"/>
  <c r="J1753" i="31"/>
  <c r="D1753" i="31"/>
  <c r="J1752" i="31"/>
  <c r="D1752" i="31"/>
  <c r="J1751" i="31"/>
  <c r="D1751" i="31"/>
  <c r="J1750" i="31"/>
  <c r="D1750" i="31"/>
  <c r="J1749" i="31"/>
  <c r="D1749" i="31"/>
  <c r="J1748" i="31"/>
  <c r="D1748" i="31"/>
  <c r="J1747" i="31"/>
  <c r="D1747" i="31"/>
  <c r="J1746" i="31"/>
  <c r="D1746" i="31"/>
  <c r="J1745" i="31"/>
  <c r="D1745" i="31"/>
  <c r="J1744" i="31"/>
  <c r="D1744" i="31"/>
  <c r="J1743" i="31"/>
  <c r="D1743" i="31"/>
  <c r="J1742" i="31"/>
  <c r="D1742" i="31"/>
  <c r="J1741" i="31"/>
  <c r="D1741" i="31"/>
  <c r="J1740" i="31"/>
  <c r="D1740" i="31"/>
  <c r="J1739" i="31"/>
  <c r="D1739" i="31"/>
  <c r="J1738" i="31"/>
  <c r="D1738" i="31"/>
  <c r="J1737" i="31"/>
  <c r="D1737" i="31"/>
  <c r="J1736" i="31"/>
  <c r="D1736" i="31"/>
  <c r="J1735" i="31"/>
  <c r="D1735" i="31"/>
  <c r="J1734" i="31"/>
  <c r="D1734" i="31"/>
  <c r="J1733" i="31"/>
  <c r="D1733" i="31"/>
  <c r="J1732" i="31"/>
  <c r="D1732" i="31"/>
  <c r="J1731" i="31"/>
  <c r="D1731" i="31"/>
  <c r="J1730" i="31"/>
  <c r="D1730" i="31"/>
  <c r="J1729" i="31"/>
  <c r="D1729" i="31"/>
  <c r="J1728" i="31"/>
  <c r="D1728" i="31"/>
  <c r="J1727" i="31"/>
  <c r="D1727" i="31"/>
  <c r="J1726" i="31"/>
  <c r="D1726" i="31"/>
  <c r="J1725" i="31"/>
  <c r="D1725" i="31"/>
  <c r="J1724" i="31"/>
  <c r="D1724" i="31"/>
  <c r="J1723" i="31"/>
  <c r="D1723" i="31"/>
  <c r="J1722" i="31"/>
  <c r="D1722" i="31"/>
  <c r="J1721" i="31"/>
  <c r="D1721" i="31"/>
  <c r="J1720" i="31"/>
  <c r="D1720" i="31"/>
  <c r="J1719" i="31"/>
  <c r="D1719" i="31"/>
  <c r="J1718" i="31"/>
  <c r="D1718" i="31"/>
  <c r="J1717" i="31"/>
  <c r="D1717" i="31"/>
  <c r="J1716" i="31"/>
  <c r="D1716" i="31"/>
  <c r="J1715" i="31"/>
  <c r="D1715" i="31"/>
  <c r="J1714" i="31"/>
  <c r="D1714" i="31"/>
  <c r="J1713" i="31"/>
  <c r="D1713" i="31"/>
  <c r="J1712" i="31"/>
  <c r="D1712" i="31"/>
  <c r="J1711" i="31"/>
  <c r="D1711" i="31"/>
  <c r="J1710" i="31"/>
  <c r="D1710" i="31"/>
  <c r="J1709" i="31"/>
  <c r="D1709" i="31"/>
  <c r="J1708" i="31"/>
  <c r="D1708" i="31"/>
  <c r="J1707" i="31"/>
  <c r="D1707" i="31"/>
  <c r="J1706" i="31"/>
  <c r="D1706" i="31"/>
  <c r="J1705" i="31"/>
  <c r="D1705" i="31"/>
  <c r="J1704" i="31"/>
  <c r="D1704" i="31"/>
  <c r="J1703" i="31"/>
  <c r="D1703" i="31"/>
  <c r="J1702" i="31"/>
  <c r="D1702" i="31"/>
  <c r="J1701" i="31"/>
  <c r="D1701" i="31"/>
  <c r="J1700" i="31"/>
  <c r="D1700" i="31"/>
  <c r="J1699" i="31"/>
  <c r="D1699" i="31"/>
  <c r="J1698" i="31"/>
  <c r="D1698" i="31"/>
  <c r="J1697" i="31"/>
  <c r="D1697" i="31"/>
  <c r="J1696" i="31"/>
  <c r="D1696" i="31"/>
  <c r="J1695" i="31"/>
  <c r="D1695" i="31"/>
  <c r="J1694" i="31"/>
  <c r="D1694" i="31"/>
  <c r="J1693" i="31"/>
  <c r="D1693" i="31"/>
  <c r="J1692" i="31"/>
  <c r="D1692" i="31"/>
  <c r="J1691" i="31"/>
  <c r="D1691" i="31"/>
  <c r="J1690" i="31"/>
  <c r="D1690" i="31"/>
  <c r="J1689" i="31"/>
  <c r="D1689" i="31"/>
  <c r="J1688" i="31"/>
  <c r="D1688" i="31"/>
  <c r="J1687" i="31"/>
  <c r="D1687" i="31"/>
  <c r="J1686" i="31"/>
  <c r="D1686" i="31"/>
  <c r="J1685" i="31"/>
  <c r="D1685" i="31"/>
  <c r="J1684" i="31"/>
  <c r="D1684" i="31"/>
  <c r="J1683" i="31"/>
  <c r="D1683" i="31"/>
  <c r="J1682" i="31"/>
  <c r="D1682" i="31"/>
  <c r="J1681" i="31"/>
  <c r="D1681" i="31"/>
  <c r="J1680" i="31"/>
  <c r="D1680" i="31"/>
  <c r="J1679" i="31"/>
  <c r="D1679" i="31"/>
  <c r="J1678" i="31"/>
  <c r="D1678" i="31"/>
  <c r="J1677" i="31"/>
  <c r="D1677" i="31"/>
  <c r="J1676" i="31"/>
  <c r="D1676" i="31"/>
  <c r="J1675" i="31"/>
  <c r="D1675" i="31"/>
  <c r="J1674" i="31"/>
  <c r="D1674" i="31"/>
  <c r="J1673" i="31"/>
  <c r="D1673" i="31"/>
  <c r="J1672" i="31"/>
  <c r="D1672" i="31"/>
  <c r="J1671" i="31"/>
  <c r="D1671" i="31"/>
  <c r="J1670" i="31"/>
  <c r="D1670" i="31"/>
  <c r="J1669" i="31"/>
  <c r="D1669" i="31"/>
  <c r="J1668" i="31"/>
  <c r="D1668" i="31"/>
  <c r="J1667" i="31"/>
  <c r="D1667" i="31"/>
  <c r="J1666" i="31"/>
  <c r="D1666" i="31"/>
  <c r="J1665" i="31"/>
  <c r="D1665" i="31"/>
  <c r="J1664" i="31"/>
  <c r="D1664" i="31"/>
  <c r="J1663" i="31"/>
  <c r="D1663" i="31"/>
  <c r="J1662" i="31"/>
  <c r="D1662" i="31"/>
  <c r="J1661" i="31"/>
  <c r="D1661" i="31"/>
  <c r="J1660" i="31"/>
  <c r="D1660" i="31"/>
  <c r="J1659" i="31"/>
  <c r="D1659" i="31"/>
  <c r="J1658" i="31"/>
  <c r="D1658" i="31"/>
  <c r="J1657" i="31"/>
  <c r="D1657" i="31"/>
  <c r="J1656" i="31"/>
  <c r="D1656" i="31"/>
  <c r="J1655" i="31"/>
  <c r="D1655" i="31"/>
  <c r="J1654" i="31"/>
  <c r="D1654" i="31"/>
  <c r="J1653" i="31"/>
  <c r="D1653" i="31"/>
  <c r="J1652" i="31"/>
  <c r="D1652" i="31"/>
  <c r="J1651" i="31"/>
  <c r="D1651" i="31"/>
  <c r="J1650" i="31"/>
  <c r="D1650" i="31"/>
  <c r="J1649" i="31"/>
  <c r="D1649" i="31"/>
  <c r="J1648" i="31"/>
  <c r="D1648" i="31"/>
  <c r="J1647" i="31"/>
  <c r="D1647" i="31"/>
  <c r="J1646" i="31"/>
  <c r="D1646" i="31"/>
  <c r="J1645" i="31"/>
  <c r="D1645" i="31"/>
  <c r="J1644" i="31"/>
  <c r="D1644" i="31"/>
  <c r="J1643" i="31"/>
  <c r="D1643" i="31"/>
  <c r="J1642" i="31"/>
  <c r="D1642" i="31"/>
  <c r="J1641" i="31"/>
  <c r="D1641" i="31"/>
  <c r="J1640" i="31"/>
  <c r="D1640" i="31"/>
  <c r="J1639" i="31"/>
  <c r="D1639" i="31"/>
  <c r="J1638" i="31"/>
  <c r="D1638" i="31"/>
  <c r="J1637" i="31"/>
  <c r="D1637" i="31"/>
  <c r="J1636" i="31"/>
  <c r="D1636" i="31"/>
  <c r="J1635" i="31"/>
  <c r="D1635" i="31"/>
  <c r="J1634" i="31"/>
  <c r="D1634" i="31"/>
  <c r="J1633" i="31"/>
  <c r="D1633" i="31"/>
  <c r="J1632" i="31"/>
  <c r="D1632" i="31"/>
  <c r="J1631" i="31"/>
  <c r="D1631" i="31"/>
  <c r="J1630" i="31"/>
  <c r="D1630" i="31"/>
  <c r="J1629" i="31"/>
  <c r="D1629" i="31"/>
  <c r="J1628" i="31"/>
  <c r="D1628" i="31"/>
  <c r="J1627" i="31"/>
  <c r="D1627" i="31"/>
  <c r="J1626" i="31"/>
  <c r="D1626" i="31"/>
  <c r="J1625" i="31"/>
  <c r="D1625" i="31"/>
  <c r="J1624" i="31"/>
  <c r="D1624" i="31"/>
  <c r="J1623" i="31"/>
  <c r="D1623" i="31"/>
  <c r="J1622" i="31"/>
  <c r="D1622" i="31"/>
  <c r="J1621" i="31"/>
  <c r="D1621" i="31"/>
  <c r="J1620" i="31"/>
  <c r="D1620" i="31"/>
  <c r="J1619" i="31"/>
  <c r="D1619" i="31"/>
  <c r="J1618" i="31"/>
  <c r="D1618" i="31"/>
  <c r="J1617" i="31"/>
  <c r="D1617" i="31"/>
  <c r="J1616" i="31"/>
  <c r="D1616" i="31"/>
  <c r="J1615" i="31"/>
  <c r="D1615" i="31"/>
  <c r="J1614" i="31"/>
  <c r="D1614" i="31"/>
  <c r="J1613" i="31"/>
  <c r="D1613" i="31"/>
  <c r="J1612" i="31"/>
  <c r="D1612" i="31"/>
  <c r="J1611" i="31"/>
  <c r="D1611" i="31"/>
  <c r="J1610" i="31"/>
  <c r="D1610" i="31"/>
  <c r="J1609" i="31"/>
  <c r="D1609" i="31"/>
  <c r="J1608" i="31"/>
  <c r="D1608" i="31"/>
  <c r="J1607" i="31"/>
  <c r="D1607" i="31"/>
  <c r="J1606" i="31"/>
  <c r="D1606" i="31"/>
  <c r="J1605" i="31"/>
  <c r="D1605" i="31"/>
  <c r="J1604" i="31"/>
  <c r="D1604" i="31"/>
  <c r="J1603" i="31"/>
  <c r="D1603" i="31"/>
  <c r="J1602" i="31"/>
  <c r="D1602" i="31"/>
  <c r="J1601" i="31"/>
  <c r="D1601" i="31"/>
  <c r="J1600" i="31"/>
  <c r="D1600" i="31"/>
  <c r="J1599" i="31"/>
  <c r="D1599" i="31"/>
  <c r="J1598" i="31"/>
  <c r="D1598" i="31"/>
  <c r="J1597" i="31"/>
  <c r="D1597" i="31"/>
  <c r="J1596" i="31"/>
  <c r="D1596" i="31"/>
  <c r="J1595" i="31"/>
  <c r="D1595" i="31"/>
  <c r="J1594" i="31"/>
  <c r="D1594" i="31"/>
  <c r="J1593" i="31"/>
  <c r="D1593" i="31"/>
  <c r="J1592" i="31"/>
  <c r="D1592" i="31"/>
  <c r="J1591" i="31"/>
  <c r="D1591" i="31"/>
  <c r="J1590" i="31"/>
  <c r="D1590" i="31"/>
  <c r="J1589" i="31"/>
  <c r="D1589" i="31"/>
  <c r="J1588" i="31"/>
  <c r="D1588" i="31"/>
  <c r="J1587" i="31"/>
  <c r="D1587" i="31"/>
  <c r="J1586" i="31"/>
  <c r="D1586" i="31"/>
  <c r="J1585" i="31"/>
  <c r="D1585" i="31"/>
  <c r="J1584" i="31"/>
  <c r="D1584" i="31"/>
  <c r="J1583" i="31"/>
  <c r="D1583" i="31"/>
  <c r="J1582" i="31"/>
  <c r="D1582" i="31"/>
  <c r="J1581" i="31"/>
  <c r="D1581" i="31"/>
  <c r="J1580" i="31"/>
  <c r="D1580" i="31"/>
  <c r="J1579" i="31"/>
  <c r="D1579" i="31"/>
  <c r="J1578" i="31"/>
  <c r="D1578" i="31"/>
  <c r="J1577" i="31"/>
  <c r="D1577" i="31"/>
  <c r="J1576" i="31"/>
  <c r="D1576" i="31"/>
  <c r="J1575" i="31"/>
  <c r="D1575" i="31"/>
  <c r="J1574" i="31"/>
  <c r="D1574" i="31"/>
  <c r="J1573" i="31"/>
  <c r="D1573" i="31"/>
  <c r="J1572" i="31"/>
  <c r="D1572" i="31"/>
  <c r="J1571" i="31"/>
  <c r="D1571" i="31"/>
  <c r="J1570" i="31"/>
  <c r="D1570" i="31"/>
  <c r="J1569" i="31"/>
  <c r="D1569" i="31"/>
  <c r="J1568" i="31"/>
  <c r="D1568" i="31"/>
  <c r="J1567" i="31"/>
  <c r="D1567" i="31"/>
  <c r="J1566" i="31"/>
  <c r="D1566" i="31"/>
  <c r="J1565" i="31"/>
  <c r="D1565" i="31"/>
  <c r="J1564" i="31"/>
  <c r="D1564" i="31"/>
  <c r="J1563" i="31"/>
  <c r="D1563" i="31"/>
  <c r="J1562" i="31"/>
  <c r="D1562" i="31"/>
  <c r="J1561" i="31"/>
  <c r="D1561" i="31"/>
  <c r="J1560" i="31"/>
  <c r="D1560" i="31"/>
  <c r="J1559" i="31"/>
  <c r="D1559" i="31"/>
  <c r="J1558" i="31"/>
  <c r="D1558" i="31"/>
  <c r="J1557" i="31"/>
  <c r="D1557" i="31"/>
  <c r="J1556" i="31"/>
  <c r="D1556" i="31"/>
  <c r="J1555" i="31"/>
  <c r="D1555" i="31"/>
  <c r="J1554" i="31"/>
  <c r="D1554" i="31"/>
  <c r="J1553" i="31"/>
  <c r="D1553" i="31"/>
  <c r="J1552" i="31"/>
  <c r="D1552" i="31"/>
  <c r="J1551" i="31"/>
  <c r="D1551" i="31"/>
  <c r="J1550" i="31"/>
  <c r="D1550" i="31"/>
  <c r="J1549" i="31"/>
  <c r="D1549" i="31"/>
  <c r="J1548" i="31"/>
  <c r="D1548" i="31"/>
  <c r="J1547" i="31"/>
  <c r="D1547" i="31"/>
  <c r="J1546" i="31"/>
  <c r="D1546" i="31"/>
  <c r="J1545" i="31"/>
  <c r="D1545" i="31"/>
  <c r="J1544" i="31"/>
  <c r="D1544" i="31"/>
  <c r="J1543" i="31"/>
  <c r="D1543" i="31"/>
  <c r="J1542" i="31"/>
  <c r="D1542" i="31"/>
  <c r="J1541" i="31"/>
  <c r="D1541" i="31"/>
  <c r="J1540" i="31"/>
  <c r="D1540" i="31"/>
  <c r="J1539" i="31"/>
  <c r="D1539" i="31"/>
  <c r="J1538" i="31"/>
  <c r="D1538" i="31"/>
  <c r="J1537" i="31"/>
  <c r="D1537" i="31"/>
  <c r="J1536" i="31"/>
  <c r="D1536" i="31"/>
  <c r="J1535" i="31"/>
  <c r="D1535" i="31"/>
  <c r="J1534" i="31"/>
  <c r="D1534" i="31"/>
  <c r="J1533" i="31"/>
  <c r="D1533" i="31"/>
  <c r="J1532" i="31"/>
  <c r="D1532" i="31"/>
  <c r="J1531" i="31"/>
  <c r="D1531" i="31"/>
  <c r="J1530" i="31"/>
  <c r="D1530" i="31"/>
  <c r="J1529" i="31"/>
  <c r="D1529" i="31"/>
  <c r="J1528" i="31"/>
  <c r="D1528" i="31"/>
  <c r="J1527" i="31"/>
  <c r="D1527" i="31"/>
  <c r="J1526" i="31"/>
  <c r="D1526" i="31"/>
  <c r="J1525" i="31"/>
  <c r="D1525" i="31"/>
  <c r="J1524" i="31"/>
  <c r="D1524" i="31"/>
  <c r="J1523" i="31"/>
  <c r="D1523" i="31"/>
  <c r="J1522" i="31"/>
  <c r="D1522" i="31"/>
  <c r="J1521" i="31"/>
  <c r="D1521" i="31"/>
  <c r="J1520" i="31"/>
  <c r="D1520" i="31"/>
  <c r="J1519" i="31"/>
  <c r="D1519" i="31"/>
  <c r="J1518" i="31"/>
  <c r="D1518" i="31"/>
  <c r="J1517" i="31"/>
  <c r="D1517" i="31"/>
  <c r="J1516" i="31"/>
  <c r="D1516" i="31"/>
  <c r="J1515" i="31"/>
  <c r="D1515" i="31"/>
  <c r="J1514" i="31"/>
  <c r="D1514" i="31"/>
  <c r="J1513" i="31"/>
  <c r="D1513" i="31"/>
  <c r="J1512" i="31"/>
  <c r="D1512" i="31"/>
  <c r="J1511" i="31"/>
  <c r="D1511" i="31"/>
  <c r="J1510" i="31"/>
  <c r="D1510" i="31"/>
  <c r="J1509" i="31"/>
  <c r="D1509" i="31"/>
  <c r="J1508" i="31"/>
  <c r="D1508" i="31"/>
  <c r="J1507" i="31"/>
  <c r="D1507" i="31"/>
  <c r="J1506" i="31"/>
  <c r="D1506" i="31"/>
  <c r="J1505" i="31"/>
  <c r="D1505" i="31"/>
  <c r="J1504" i="31"/>
  <c r="D1504" i="31"/>
  <c r="J1503" i="31"/>
  <c r="D1503" i="31"/>
  <c r="J1502" i="31"/>
  <c r="D1502" i="31"/>
  <c r="J1501" i="31"/>
  <c r="D1501" i="31"/>
  <c r="J1500" i="31"/>
  <c r="D1500" i="31"/>
  <c r="J1499" i="31"/>
  <c r="D1499" i="31"/>
  <c r="J1498" i="31"/>
  <c r="D1498" i="31"/>
  <c r="J1497" i="31"/>
  <c r="D1497" i="31"/>
  <c r="J1496" i="31"/>
  <c r="D1496" i="31"/>
  <c r="J1495" i="31"/>
  <c r="D1495" i="31"/>
  <c r="J1494" i="31"/>
  <c r="D1494" i="31"/>
  <c r="J1493" i="31"/>
  <c r="D1493" i="31"/>
  <c r="J1492" i="31"/>
  <c r="D1492" i="31"/>
  <c r="J1491" i="31"/>
  <c r="D1491" i="31"/>
  <c r="J1490" i="31"/>
  <c r="D1490" i="31"/>
  <c r="J1489" i="31"/>
  <c r="D1489" i="31"/>
  <c r="J1488" i="31"/>
  <c r="D1488" i="31"/>
  <c r="J1487" i="31"/>
  <c r="D1487" i="31"/>
  <c r="J1486" i="31"/>
  <c r="D1486" i="31"/>
  <c r="J1485" i="31"/>
  <c r="D1485" i="31"/>
  <c r="J1484" i="31"/>
  <c r="D1484" i="31"/>
  <c r="J1483" i="31"/>
  <c r="D1483" i="31"/>
  <c r="J1482" i="31"/>
  <c r="D1482" i="31"/>
  <c r="J1481" i="31"/>
  <c r="D1481" i="31"/>
  <c r="J1480" i="31"/>
  <c r="D1480" i="31"/>
  <c r="J1479" i="31"/>
  <c r="D1479" i="31"/>
  <c r="J1478" i="31"/>
  <c r="D1478" i="31"/>
  <c r="J1477" i="31"/>
  <c r="D1477" i="31"/>
  <c r="J1476" i="31"/>
  <c r="D1476" i="31"/>
  <c r="J1475" i="31"/>
  <c r="D1475" i="31"/>
  <c r="J1474" i="31"/>
  <c r="D1474" i="31"/>
  <c r="J1473" i="31"/>
  <c r="D1473" i="31"/>
  <c r="J1472" i="31"/>
  <c r="D1472" i="31"/>
  <c r="J1471" i="31"/>
  <c r="D1471" i="31"/>
  <c r="J1470" i="31"/>
  <c r="D1470" i="31"/>
  <c r="J1469" i="31"/>
  <c r="D1469" i="31"/>
  <c r="J1468" i="31"/>
  <c r="D1468" i="31"/>
  <c r="J1467" i="31"/>
  <c r="D1467" i="31"/>
  <c r="J1466" i="31"/>
  <c r="D1466" i="31"/>
  <c r="J1465" i="31"/>
  <c r="D1465" i="31"/>
  <c r="J1464" i="31"/>
  <c r="D1464" i="31"/>
  <c r="J1463" i="31"/>
  <c r="D1463" i="31"/>
  <c r="J1462" i="31"/>
  <c r="D1462" i="31"/>
  <c r="J1461" i="31"/>
  <c r="D1461" i="31"/>
  <c r="J1460" i="31"/>
  <c r="D1460" i="31"/>
  <c r="J1459" i="31"/>
  <c r="D1459" i="31"/>
  <c r="J1458" i="31"/>
  <c r="D1458" i="31"/>
  <c r="J1457" i="31"/>
  <c r="D1457" i="31"/>
  <c r="J1456" i="31"/>
  <c r="D1456" i="31"/>
  <c r="J1455" i="31"/>
  <c r="D1455" i="31"/>
  <c r="J1454" i="31"/>
  <c r="D1454" i="31"/>
  <c r="J1453" i="31"/>
  <c r="D1453" i="31"/>
  <c r="J1452" i="31"/>
  <c r="D1452" i="31"/>
  <c r="J1451" i="31"/>
  <c r="D1451" i="31"/>
  <c r="J1450" i="31"/>
  <c r="D1450" i="31"/>
  <c r="J1449" i="31"/>
  <c r="D1449" i="31"/>
  <c r="J1448" i="31"/>
  <c r="D1448" i="31"/>
  <c r="J1447" i="31"/>
  <c r="D1447" i="31"/>
  <c r="J1446" i="31"/>
  <c r="D1446" i="31"/>
  <c r="J1445" i="31"/>
  <c r="D1445" i="31"/>
  <c r="J1444" i="31"/>
  <c r="D1444" i="31"/>
  <c r="J1443" i="31"/>
  <c r="D1443" i="31"/>
  <c r="J1442" i="31"/>
  <c r="D1442" i="31"/>
  <c r="J1441" i="31"/>
  <c r="D1441" i="31"/>
  <c r="J1440" i="31"/>
  <c r="D1440" i="31"/>
  <c r="J1439" i="31"/>
  <c r="D1439" i="31"/>
  <c r="J1438" i="31"/>
  <c r="D1438" i="31"/>
  <c r="J1437" i="31"/>
  <c r="D1437" i="31"/>
  <c r="J1436" i="31"/>
  <c r="D1436" i="31"/>
  <c r="J1435" i="31"/>
  <c r="D1435" i="31"/>
  <c r="J1434" i="31"/>
  <c r="D1434" i="31"/>
  <c r="J1433" i="31"/>
  <c r="D1433" i="31"/>
  <c r="J1432" i="31"/>
  <c r="D1432" i="31"/>
  <c r="J1431" i="31"/>
  <c r="D1431" i="31"/>
  <c r="J1430" i="31"/>
  <c r="D1430" i="31"/>
  <c r="J1429" i="31"/>
  <c r="D1429" i="31"/>
  <c r="J1428" i="31"/>
  <c r="D1428" i="31"/>
  <c r="J1427" i="31"/>
  <c r="D1427" i="31"/>
  <c r="J1426" i="31"/>
  <c r="D1426" i="31"/>
  <c r="J1425" i="31"/>
  <c r="D1425" i="31"/>
  <c r="J1424" i="31"/>
  <c r="D1424" i="31"/>
  <c r="J1423" i="31"/>
  <c r="D1423" i="31"/>
  <c r="J1422" i="31"/>
  <c r="D1422" i="31"/>
  <c r="J1421" i="31"/>
  <c r="D1421" i="31"/>
  <c r="J1420" i="31"/>
  <c r="D1420" i="31"/>
  <c r="J1419" i="31"/>
  <c r="D1419" i="31"/>
  <c r="J1418" i="31"/>
  <c r="D1418" i="31"/>
  <c r="J1417" i="31"/>
  <c r="D1417" i="31"/>
  <c r="J1416" i="31"/>
  <c r="D1416" i="31"/>
  <c r="J1415" i="31"/>
  <c r="D1415" i="31"/>
  <c r="J1414" i="31"/>
  <c r="D1414" i="31"/>
  <c r="J1413" i="31"/>
  <c r="D1413" i="31"/>
  <c r="J1412" i="31"/>
  <c r="D1412" i="31"/>
  <c r="J1411" i="31"/>
  <c r="D1411" i="31"/>
  <c r="J1410" i="31"/>
  <c r="D1410" i="31"/>
  <c r="J1409" i="31"/>
  <c r="D1409" i="31"/>
  <c r="J1408" i="31"/>
  <c r="D1408" i="31"/>
  <c r="J1407" i="31"/>
  <c r="D1407" i="31"/>
  <c r="J1406" i="31"/>
  <c r="D1406" i="31"/>
  <c r="J1405" i="31"/>
  <c r="D1405" i="31"/>
  <c r="J1404" i="31"/>
  <c r="D1404" i="31"/>
  <c r="J1403" i="31"/>
  <c r="D1403" i="31"/>
  <c r="J1402" i="31"/>
  <c r="D1402" i="31"/>
  <c r="J1401" i="31"/>
  <c r="D1401" i="31"/>
  <c r="J1400" i="31"/>
  <c r="D1400" i="31"/>
  <c r="J1399" i="31"/>
  <c r="D1399" i="31"/>
  <c r="J1398" i="31"/>
  <c r="D1398" i="31"/>
  <c r="J1397" i="31"/>
  <c r="D1397" i="31"/>
  <c r="J1396" i="31"/>
  <c r="D1396" i="31"/>
  <c r="J1395" i="31"/>
  <c r="D1395" i="31"/>
  <c r="J1394" i="31"/>
  <c r="D1394" i="31"/>
  <c r="J1393" i="31"/>
  <c r="D1393" i="31"/>
  <c r="J1392" i="31"/>
  <c r="D1392" i="31"/>
  <c r="J1391" i="31"/>
  <c r="D1391" i="31"/>
  <c r="J1390" i="31"/>
  <c r="D1390" i="31"/>
  <c r="J1389" i="31"/>
  <c r="D1389" i="31"/>
  <c r="J1388" i="31"/>
  <c r="D1388" i="31"/>
  <c r="J1387" i="31"/>
  <c r="D1387" i="31"/>
  <c r="J1386" i="31"/>
  <c r="D1386" i="31"/>
  <c r="J1385" i="31"/>
  <c r="D1385" i="31"/>
  <c r="J1384" i="31"/>
  <c r="D1384" i="31"/>
  <c r="J1383" i="31"/>
  <c r="D1383" i="31"/>
  <c r="J1382" i="31"/>
  <c r="D1382" i="31"/>
  <c r="J1381" i="31"/>
  <c r="D1381" i="31"/>
  <c r="J1380" i="31"/>
  <c r="D1380" i="31"/>
  <c r="J1379" i="31"/>
  <c r="D1379" i="31"/>
  <c r="J1378" i="31"/>
  <c r="D1378" i="31"/>
  <c r="J1377" i="31"/>
  <c r="D1377" i="31"/>
  <c r="J1376" i="31"/>
  <c r="D1376" i="31"/>
  <c r="J1375" i="31"/>
  <c r="D1375" i="31"/>
  <c r="J1374" i="31"/>
  <c r="D1374" i="31"/>
  <c r="J1373" i="31"/>
  <c r="D1373" i="31"/>
  <c r="J1372" i="31"/>
  <c r="D1372" i="31"/>
  <c r="J1371" i="31"/>
  <c r="D1371" i="31"/>
  <c r="J1370" i="31"/>
  <c r="D1370" i="31"/>
  <c r="J1369" i="31"/>
  <c r="D1369" i="31"/>
  <c r="J1368" i="31"/>
  <c r="D1368" i="31"/>
  <c r="J1367" i="31"/>
  <c r="D1367" i="31"/>
  <c r="J1366" i="31"/>
  <c r="D1366" i="31"/>
  <c r="J1365" i="31"/>
  <c r="D1365" i="31"/>
  <c r="J1364" i="31"/>
  <c r="D1364" i="31"/>
  <c r="J1363" i="31"/>
  <c r="D1363" i="31"/>
  <c r="J1362" i="31"/>
  <c r="D1362" i="31"/>
  <c r="J1361" i="31"/>
  <c r="D1361" i="31"/>
  <c r="J1360" i="31"/>
  <c r="D1360" i="31"/>
  <c r="J1359" i="31"/>
  <c r="D1359" i="31"/>
  <c r="J1358" i="31"/>
  <c r="D1358" i="31"/>
  <c r="J1357" i="31"/>
  <c r="D1357" i="31"/>
  <c r="J1356" i="31"/>
  <c r="D1356" i="31"/>
  <c r="J1355" i="31"/>
  <c r="D1355" i="31"/>
  <c r="J1354" i="31"/>
  <c r="D1354" i="31"/>
  <c r="J1353" i="31"/>
  <c r="D1353" i="31"/>
  <c r="J1352" i="31"/>
  <c r="D1352" i="31"/>
  <c r="J1351" i="31"/>
  <c r="D1351" i="31"/>
  <c r="J1350" i="31"/>
  <c r="D1350" i="31"/>
  <c r="J1349" i="31"/>
  <c r="D1349" i="31"/>
  <c r="J1348" i="31"/>
  <c r="D1348" i="31"/>
  <c r="J1347" i="31"/>
  <c r="D1347" i="31"/>
  <c r="J1346" i="31"/>
  <c r="D1346" i="31"/>
  <c r="J1345" i="31"/>
  <c r="D1345" i="31"/>
  <c r="J1344" i="31"/>
  <c r="D1344" i="31"/>
  <c r="J1343" i="31"/>
  <c r="D1343" i="31"/>
  <c r="J1342" i="31"/>
  <c r="D1342" i="31"/>
  <c r="J1341" i="31"/>
  <c r="D1341" i="31"/>
  <c r="J1340" i="31"/>
  <c r="D1340" i="31"/>
  <c r="J1339" i="31"/>
  <c r="D1339" i="31"/>
  <c r="J1338" i="31"/>
  <c r="D1338" i="31"/>
  <c r="J1337" i="31"/>
  <c r="D1337" i="31"/>
  <c r="J1336" i="31"/>
  <c r="D1336" i="31"/>
  <c r="J1335" i="31"/>
  <c r="D1335" i="31"/>
  <c r="J1334" i="31"/>
  <c r="D1334" i="31"/>
  <c r="J1333" i="31"/>
  <c r="D1333" i="31"/>
  <c r="J1332" i="31"/>
  <c r="D1332" i="31"/>
  <c r="J1331" i="31"/>
  <c r="D1331" i="31"/>
  <c r="J1330" i="31"/>
  <c r="D1330" i="31"/>
  <c r="J1329" i="31"/>
  <c r="D1329" i="31"/>
  <c r="J1328" i="31"/>
  <c r="D1328" i="31"/>
  <c r="J1327" i="31"/>
  <c r="D1327" i="31"/>
  <c r="J1326" i="31"/>
  <c r="D1326" i="31"/>
  <c r="J1325" i="31"/>
  <c r="D1325" i="31"/>
  <c r="J1324" i="31"/>
  <c r="D1324" i="31"/>
  <c r="J1323" i="31"/>
  <c r="D1323" i="31"/>
  <c r="J1322" i="31"/>
  <c r="D1322" i="31"/>
  <c r="J1321" i="31"/>
  <c r="D1321" i="31"/>
  <c r="J1320" i="31"/>
  <c r="D1320" i="31"/>
  <c r="J1319" i="31"/>
  <c r="D1319" i="31"/>
  <c r="J1318" i="31"/>
  <c r="D1318" i="31"/>
  <c r="J1317" i="31"/>
  <c r="D1317" i="31"/>
  <c r="J1316" i="31"/>
  <c r="D1316" i="31"/>
  <c r="J1315" i="31"/>
  <c r="D1315" i="31"/>
  <c r="J1314" i="31"/>
  <c r="D1314" i="31"/>
  <c r="J1313" i="31"/>
  <c r="D1313" i="31"/>
  <c r="J1312" i="31"/>
  <c r="D1312" i="31"/>
  <c r="J1311" i="31"/>
  <c r="D1311" i="31"/>
  <c r="J1310" i="31"/>
  <c r="D1310" i="31"/>
  <c r="J1309" i="31"/>
  <c r="D1309" i="31"/>
  <c r="J1308" i="31"/>
  <c r="D1308" i="31"/>
  <c r="J1307" i="31"/>
  <c r="D1307" i="31"/>
  <c r="J1306" i="31"/>
  <c r="D1306" i="31"/>
  <c r="J1305" i="31"/>
  <c r="D1305" i="31"/>
  <c r="J1304" i="31"/>
  <c r="D1304" i="31"/>
  <c r="J1303" i="31"/>
  <c r="D1303" i="31"/>
  <c r="J1302" i="31"/>
  <c r="D1302" i="31"/>
  <c r="J1301" i="31"/>
  <c r="D1301" i="31"/>
  <c r="J1300" i="31"/>
  <c r="D1300" i="31"/>
  <c r="J1299" i="31"/>
  <c r="D1299" i="31"/>
  <c r="J1298" i="31"/>
  <c r="D1298" i="31"/>
  <c r="J1297" i="31"/>
  <c r="D1297" i="31"/>
  <c r="J1296" i="31"/>
  <c r="D1296" i="31"/>
  <c r="J1295" i="31"/>
  <c r="D1295" i="31"/>
  <c r="J1294" i="31"/>
  <c r="D1294" i="31"/>
  <c r="J1293" i="31"/>
  <c r="D1293" i="31"/>
  <c r="J1292" i="31"/>
  <c r="D1292" i="31"/>
  <c r="J1291" i="31"/>
  <c r="D1291" i="31"/>
  <c r="J1290" i="31"/>
  <c r="D1290" i="31"/>
  <c r="J1289" i="31"/>
  <c r="D1289" i="31"/>
  <c r="J1288" i="31"/>
  <c r="D1288" i="31"/>
  <c r="J1287" i="31"/>
  <c r="D1287" i="31"/>
  <c r="J1286" i="31"/>
  <c r="D1286" i="31"/>
  <c r="J1285" i="31"/>
  <c r="D1285" i="31"/>
  <c r="J1284" i="31"/>
  <c r="D1284" i="31"/>
  <c r="J1283" i="31"/>
  <c r="D1283" i="31"/>
  <c r="J1282" i="31"/>
  <c r="D1282" i="31"/>
  <c r="J1281" i="31"/>
  <c r="D1281" i="31"/>
  <c r="J1280" i="31"/>
  <c r="D1280" i="31"/>
  <c r="J1279" i="31"/>
  <c r="D1279" i="31"/>
  <c r="J1278" i="31"/>
  <c r="D1278" i="31"/>
  <c r="J1277" i="31"/>
  <c r="D1277" i="31"/>
  <c r="J1276" i="31"/>
  <c r="D1276" i="31"/>
  <c r="J1275" i="31"/>
  <c r="D1275" i="31"/>
  <c r="J1274" i="31"/>
  <c r="D1274" i="31"/>
  <c r="J1273" i="31"/>
  <c r="D1273" i="31"/>
  <c r="J1272" i="31"/>
  <c r="D1272" i="31"/>
  <c r="J1271" i="31"/>
  <c r="D1271" i="31"/>
  <c r="J1270" i="31"/>
  <c r="D1270" i="31"/>
  <c r="J1269" i="31"/>
  <c r="D1269" i="31"/>
  <c r="J1268" i="31"/>
  <c r="D1268" i="31"/>
  <c r="J1267" i="31"/>
  <c r="D1267" i="31"/>
  <c r="J1266" i="31"/>
  <c r="D1266" i="31"/>
  <c r="J1265" i="31"/>
  <c r="D1265" i="31"/>
  <c r="J1264" i="31"/>
  <c r="D1264" i="31"/>
  <c r="J1263" i="31"/>
  <c r="D1263" i="31"/>
  <c r="J1262" i="31"/>
  <c r="D1262" i="31"/>
  <c r="J1261" i="31"/>
  <c r="D1261" i="31"/>
  <c r="J1260" i="31"/>
  <c r="D1260" i="31"/>
  <c r="J1259" i="31"/>
  <c r="D1259" i="31"/>
  <c r="J1258" i="31"/>
  <c r="D1258" i="31"/>
  <c r="J1257" i="31"/>
  <c r="D1257" i="31"/>
  <c r="J1256" i="31"/>
  <c r="D1256" i="31"/>
  <c r="J1255" i="31"/>
  <c r="D1255" i="31"/>
  <c r="J1254" i="31"/>
  <c r="D1254" i="31"/>
  <c r="J1253" i="31"/>
  <c r="D1253" i="31"/>
  <c r="J1252" i="31"/>
  <c r="D1252" i="31"/>
  <c r="J1251" i="31"/>
  <c r="D1251" i="31"/>
  <c r="J1250" i="31"/>
  <c r="D1250" i="31"/>
  <c r="J1249" i="31"/>
  <c r="D1249" i="31"/>
  <c r="J1248" i="31"/>
  <c r="D1248" i="31"/>
  <c r="J1247" i="31"/>
  <c r="D1247" i="31"/>
  <c r="J1246" i="31"/>
  <c r="D1246" i="31"/>
  <c r="J1245" i="31"/>
  <c r="D1245" i="31"/>
  <c r="J1244" i="31"/>
  <c r="D1244" i="31"/>
  <c r="J1243" i="31"/>
  <c r="D1243" i="31"/>
  <c r="J1242" i="31"/>
  <c r="D1242" i="31"/>
  <c r="J1241" i="31"/>
  <c r="D1241" i="31"/>
  <c r="J1240" i="31"/>
  <c r="D1240" i="31"/>
  <c r="J1239" i="31"/>
  <c r="D1239" i="31"/>
  <c r="J1238" i="31"/>
  <c r="D1238" i="31"/>
  <c r="J1237" i="31"/>
  <c r="D1237" i="31"/>
  <c r="J1236" i="31"/>
  <c r="D1236" i="31"/>
  <c r="J1235" i="31"/>
  <c r="D1235" i="31"/>
  <c r="J1234" i="31"/>
  <c r="D1234" i="31"/>
  <c r="J1233" i="31"/>
  <c r="D1233" i="31"/>
  <c r="J1232" i="31"/>
  <c r="D1232" i="31"/>
  <c r="J1231" i="31"/>
  <c r="D1231" i="31"/>
  <c r="J1230" i="31"/>
  <c r="D1230" i="31"/>
  <c r="J1229" i="31"/>
  <c r="D1229" i="31"/>
  <c r="J1228" i="31"/>
  <c r="D1228" i="31"/>
  <c r="J1227" i="31"/>
  <c r="D1227" i="31"/>
  <c r="J1226" i="31"/>
  <c r="D1226" i="31"/>
  <c r="J1225" i="31"/>
  <c r="D1225" i="31"/>
  <c r="J1224" i="31"/>
  <c r="D1224" i="31"/>
  <c r="J1223" i="31"/>
  <c r="D1223" i="31"/>
  <c r="J1222" i="31"/>
  <c r="D1222" i="31"/>
  <c r="J1221" i="31"/>
  <c r="D1221" i="31"/>
  <c r="J1220" i="31"/>
  <c r="D1220" i="31"/>
  <c r="J1219" i="31"/>
  <c r="D1219" i="31"/>
  <c r="J1218" i="31"/>
  <c r="D1218" i="31"/>
  <c r="J1217" i="31"/>
  <c r="D1217" i="31"/>
  <c r="J1216" i="31"/>
  <c r="D1216" i="31"/>
  <c r="J1215" i="31"/>
  <c r="D1215" i="31"/>
  <c r="J1214" i="31"/>
  <c r="D1214" i="31"/>
  <c r="J1213" i="31"/>
  <c r="D1213" i="31"/>
  <c r="J1212" i="31"/>
  <c r="D1212" i="31"/>
  <c r="J1211" i="31"/>
  <c r="D1211" i="31"/>
  <c r="J1210" i="31"/>
  <c r="D1210" i="31"/>
  <c r="J1209" i="31"/>
  <c r="D1209" i="31"/>
  <c r="J1208" i="31"/>
  <c r="D1208" i="31"/>
  <c r="J1207" i="31"/>
  <c r="D1207" i="31"/>
  <c r="J1206" i="31"/>
  <c r="D1206" i="31"/>
  <c r="J1205" i="31"/>
  <c r="D1205" i="31"/>
  <c r="J1204" i="31"/>
  <c r="D1204" i="31"/>
  <c r="J1203" i="31"/>
  <c r="D1203" i="31"/>
  <c r="J1202" i="31"/>
  <c r="D1202" i="31"/>
  <c r="J1201" i="31"/>
  <c r="D1201" i="31"/>
  <c r="J1200" i="31"/>
  <c r="D1200" i="31"/>
  <c r="J1199" i="31"/>
  <c r="D1199" i="31"/>
  <c r="J1198" i="31"/>
  <c r="D1198" i="31"/>
  <c r="J1197" i="31"/>
  <c r="D1197" i="31"/>
  <c r="J1196" i="31"/>
  <c r="D1196" i="31"/>
  <c r="J1195" i="31"/>
  <c r="D1195" i="31"/>
  <c r="J1194" i="31"/>
  <c r="D1194" i="31"/>
  <c r="J1193" i="31"/>
  <c r="D1193" i="31"/>
  <c r="J1192" i="31"/>
  <c r="D1192" i="31"/>
  <c r="J1191" i="31"/>
  <c r="D1191" i="31"/>
  <c r="J1190" i="31"/>
  <c r="D1190" i="31"/>
  <c r="J1189" i="31"/>
  <c r="D1189" i="31"/>
  <c r="J1188" i="31"/>
  <c r="D1188" i="31"/>
  <c r="J1187" i="31"/>
  <c r="D1187" i="31"/>
  <c r="J1186" i="31"/>
  <c r="D1186" i="31"/>
  <c r="J1185" i="31"/>
  <c r="D1185" i="31"/>
  <c r="J1184" i="31"/>
  <c r="D1184" i="31"/>
  <c r="J1183" i="31"/>
  <c r="D1183" i="31"/>
  <c r="J1182" i="31"/>
  <c r="D1182" i="31"/>
  <c r="J1181" i="31"/>
  <c r="D1181" i="31"/>
  <c r="J1180" i="31"/>
  <c r="D1180" i="31"/>
  <c r="J1179" i="31"/>
  <c r="D1179" i="31"/>
  <c r="J1178" i="31"/>
  <c r="D1178" i="31"/>
  <c r="J1177" i="31"/>
  <c r="D1177" i="31"/>
  <c r="J1176" i="31"/>
  <c r="D1176" i="31"/>
  <c r="J1175" i="31"/>
  <c r="D1175" i="31"/>
  <c r="J1174" i="31"/>
  <c r="D1174" i="31"/>
  <c r="J1173" i="31"/>
  <c r="D1173" i="31"/>
  <c r="J1172" i="31"/>
  <c r="D1172" i="31"/>
  <c r="J1171" i="31"/>
  <c r="D1171" i="31"/>
  <c r="J1170" i="31"/>
  <c r="D1170" i="31"/>
  <c r="J1169" i="31"/>
  <c r="D1169" i="31"/>
  <c r="J1168" i="31"/>
  <c r="D1168" i="31"/>
  <c r="J1167" i="31"/>
  <c r="D1167" i="31"/>
  <c r="J1166" i="31"/>
  <c r="D1166" i="31"/>
  <c r="J1165" i="31"/>
  <c r="D1165" i="31"/>
  <c r="J1164" i="31"/>
  <c r="D1164" i="31"/>
  <c r="J1163" i="31"/>
  <c r="D1163" i="31"/>
  <c r="J1162" i="31"/>
  <c r="D1162" i="31"/>
  <c r="J1161" i="31"/>
  <c r="D1161" i="31"/>
  <c r="J1160" i="31"/>
  <c r="D1160" i="31"/>
  <c r="J1159" i="31"/>
  <c r="D1159" i="31"/>
  <c r="J1158" i="31"/>
  <c r="D1158" i="31"/>
  <c r="J1157" i="31"/>
  <c r="D1157" i="31"/>
  <c r="J1156" i="31"/>
  <c r="D1156" i="31"/>
  <c r="J1155" i="31"/>
  <c r="D1155" i="31"/>
  <c r="J1154" i="31"/>
  <c r="D1154" i="31"/>
  <c r="J1153" i="31"/>
  <c r="D1153" i="31"/>
  <c r="J1152" i="31"/>
  <c r="D1152" i="31"/>
  <c r="J1151" i="31"/>
  <c r="D1151" i="31"/>
  <c r="J1150" i="31"/>
  <c r="D1150" i="31"/>
  <c r="J1149" i="31"/>
  <c r="D1149" i="31"/>
  <c r="J1148" i="31"/>
  <c r="D1148" i="31"/>
  <c r="J1147" i="31"/>
  <c r="D1147" i="31"/>
  <c r="J1146" i="31"/>
  <c r="D1146" i="31"/>
  <c r="J1145" i="31"/>
  <c r="D1145" i="31"/>
  <c r="J1144" i="31"/>
  <c r="D1144" i="31"/>
  <c r="J1143" i="31"/>
  <c r="D1143" i="31"/>
  <c r="J1142" i="31"/>
  <c r="D1142" i="31"/>
  <c r="J1141" i="31"/>
  <c r="D1141" i="31"/>
  <c r="J1140" i="31"/>
  <c r="D1140" i="31"/>
  <c r="J1139" i="31"/>
  <c r="D1139" i="31"/>
  <c r="J1138" i="31"/>
  <c r="D1138" i="31"/>
  <c r="J1137" i="31"/>
  <c r="D1137" i="31"/>
  <c r="J1136" i="31"/>
  <c r="D1136" i="31"/>
  <c r="J1135" i="31"/>
  <c r="D1135" i="31"/>
  <c r="J1134" i="31"/>
  <c r="D1134" i="31"/>
  <c r="J1133" i="31"/>
  <c r="D1133" i="31"/>
  <c r="J1132" i="31"/>
  <c r="D1132" i="31"/>
  <c r="J1131" i="31"/>
  <c r="D1131" i="31"/>
  <c r="J1130" i="31"/>
  <c r="D1130" i="31"/>
  <c r="J1129" i="31"/>
  <c r="D1129" i="31"/>
  <c r="J1128" i="31"/>
  <c r="D1128" i="31"/>
  <c r="J1127" i="31"/>
  <c r="D1127" i="31"/>
  <c r="J1126" i="31"/>
  <c r="D1126" i="31"/>
  <c r="J1125" i="31"/>
  <c r="D1125" i="31"/>
  <c r="J1124" i="31"/>
  <c r="D1124" i="31"/>
  <c r="J1123" i="31"/>
  <c r="D1123" i="31"/>
  <c r="J1122" i="31"/>
  <c r="D1122" i="31"/>
  <c r="J1121" i="31"/>
  <c r="D1121" i="31"/>
  <c r="J1120" i="31"/>
  <c r="D1120" i="31"/>
  <c r="J1119" i="31"/>
  <c r="D1119" i="31"/>
  <c r="J1118" i="31"/>
  <c r="D1118" i="31"/>
  <c r="J1117" i="31"/>
  <c r="D1117" i="31"/>
  <c r="J1116" i="31"/>
  <c r="D1116" i="31"/>
  <c r="J1115" i="31"/>
  <c r="D1115" i="31"/>
  <c r="J1114" i="31"/>
  <c r="D1114" i="31"/>
  <c r="J1113" i="31"/>
  <c r="D1113" i="31"/>
  <c r="J1112" i="31"/>
  <c r="D1112" i="31"/>
  <c r="J1111" i="31"/>
  <c r="D1111" i="31"/>
  <c r="J1110" i="31"/>
  <c r="D1110" i="31"/>
  <c r="J1109" i="31"/>
  <c r="D1109" i="31"/>
  <c r="J1108" i="31"/>
  <c r="D1108" i="31"/>
  <c r="J1107" i="31"/>
  <c r="D1107" i="31"/>
  <c r="J1106" i="31"/>
  <c r="D1106" i="31"/>
  <c r="J1105" i="31"/>
  <c r="D1105" i="31"/>
  <c r="J1104" i="31"/>
  <c r="D1104" i="31"/>
  <c r="J1103" i="31"/>
  <c r="D1103" i="31"/>
  <c r="J1102" i="31"/>
  <c r="D1102" i="31"/>
  <c r="J1101" i="31"/>
  <c r="D1101" i="31"/>
  <c r="J1100" i="31"/>
  <c r="D1100" i="31"/>
  <c r="J1099" i="31"/>
  <c r="D1099" i="31"/>
  <c r="J1098" i="31"/>
  <c r="D1098" i="31"/>
  <c r="J1097" i="31"/>
  <c r="D1097" i="31"/>
  <c r="J1096" i="31"/>
  <c r="D1096" i="31"/>
  <c r="J1095" i="31"/>
  <c r="D1095" i="31"/>
  <c r="J1094" i="31"/>
  <c r="D1094" i="31"/>
  <c r="J1093" i="31"/>
  <c r="D1093" i="31"/>
  <c r="J1092" i="31"/>
  <c r="D1092" i="31"/>
  <c r="J1091" i="31"/>
  <c r="D1091" i="31"/>
  <c r="J1090" i="31"/>
  <c r="D1090" i="31"/>
  <c r="J1089" i="31"/>
  <c r="D1089" i="31"/>
  <c r="J1088" i="31"/>
  <c r="D1088" i="31"/>
  <c r="J1087" i="31"/>
  <c r="D1087" i="31"/>
  <c r="J1086" i="31"/>
  <c r="D1086" i="31"/>
  <c r="J1085" i="31"/>
  <c r="D1085" i="31"/>
  <c r="J1084" i="31"/>
  <c r="D1084" i="31"/>
  <c r="J1083" i="31"/>
  <c r="D1083" i="31"/>
  <c r="J1082" i="31"/>
  <c r="D1082" i="31"/>
  <c r="J1081" i="31"/>
  <c r="D1081" i="31"/>
  <c r="J1080" i="31"/>
  <c r="D1080" i="31"/>
  <c r="J1079" i="31"/>
  <c r="D1079" i="31"/>
  <c r="J1078" i="31"/>
  <c r="D1078" i="31"/>
  <c r="J1077" i="31"/>
  <c r="D1077" i="31"/>
  <c r="J1076" i="31"/>
  <c r="D1076" i="31"/>
  <c r="J1075" i="31"/>
  <c r="D1075" i="31"/>
  <c r="J1074" i="31"/>
  <c r="D1074" i="31"/>
  <c r="J1073" i="31"/>
  <c r="D1073" i="31"/>
  <c r="J1072" i="31"/>
  <c r="D1072" i="31"/>
  <c r="J1071" i="31"/>
  <c r="D1071" i="31"/>
  <c r="J1070" i="31"/>
  <c r="D1070" i="31"/>
  <c r="J1069" i="31"/>
  <c r="D1069" i="31"/>
  <c r="J1068" i="31"/>
  <c r="D1068" i="31"/>
  <c r="J1067" i="31"/>
  <c r="D1067" i="31"/>
  <c r="J1066" i="31"/>
  <c r="D1066" i="31"/>
  <c r="J1065" i="31"/>
  <c r="D1065" i="31"/>
  <c r="J1064" i="31"/>
  <c r="D1064" i="31"/>
  <c r="J1063" i="31"/>
  <c r="D1063" i="31"/>
  <c r="J1062" i="31"/>
  <c r="D1062" i="31"/>
  <c r="J1061" i="31"/>
  <c r="D1061" i="31"/>
  <c r="J1060" i="31"/>
  <c r="D1060" i="31"/>
  <c r="J1059" i="31"/>
  <c r="D1059" i="31"/>
  <c r="J1058" i="31"/>
  <c r="D1058" i="31"/>
  <c r="J1057" i="31"/>
  <c r="D1057" i="31"/>
  <c r="J1056" i="31"/>
  <c r="D1056" i="31"/>
  <c r="J1055" i="31"/>
  <c r="D1055" i="31"/>
  <c r="J1054" i="31"/>
  <c r="D1054" i="31"/>
  <c r="J1053" i="31"/>
  <c r="D1053" i="31"/>
  <c r="J1052" i="31"/>
  <c r="D1052" i="31"/>
  <c r="J1051" i="31"/>
  <c r="D1051" i="31"/>
  <c r="J1050" i="31"/>
  <c r="D1050" i="31"/>
  <c r="J1049" i="31"/>
  <c r="D1049" i="31"/>
  <c r="J1048" i="31"/>
  <c r="D1048" i="31"/>
  <c r="J1047" i="31"/>
  <c r="D1047" i="31"/>
  <c r="J1046" i="31"/>
  <c r="D1046" i="31"/>
  <c r="J1045" i="31"/>
  <c r="D1045" i="31"/>
  <c r="J1044" i="31"/>
  <c r="D1044" i="31"/>
  <c r="J1043" i="31"/>
  <c r="D1043" i="31"/>
  <c r="J1042" i="31"/>
  <c r="D1042" i="31"/>
  <c r="J1041" i="31"/>
  <c r="D1041" i="31"/>
  <c r="J1040" i="31"/>
  <c r="D1040" i="31"/>
  <c r="J1039" i="31"/>
  <c r="D1039" i="31"/>
  <c r="J1038" i="31"/>
  <c r="D1038" i="31"/>
  <c r="J1037" i="31"/>
  <c r="D1037" i="31"/>
  <c r="J1036" i="31"/>
  <c r="D1036" i="31"/>
  <c r="J1035" i="31"/>
  <c r="D1035" i="31"/>
  <c r="J1034" i="31"/>
  <c r="D1034" i="31"/>
  <c r="J1033" i="31"/>
  <c r="D1033" i="31"/>
  <c r="J1032" i="31"/>
  <c r="D1032" i="31"/>
  <c r="J1031" i="31"/>
  <c r="D1031" i="31"/>
  <c r="J1030" i="31"/>
  <c r="D1030" i="31"/>
  <c r="J1029" i="31"/>
  <c r="D1029" i="31"/>
  <c r="J1028" i="31"/>
  <c r="D1028" i="31"/>
  <c r="J1027" i="31"/>
  <c r="D1027" i="31"/>
  <c r="J1026" i="31"/>
  <c r="D1026" i="31"/>
  <c r="J1025" i="31"/>
  <c r="D1025" i="31"/>
  <c r="J1024" i="31"/>
  <c r="D1024" i="31"/>
  <c r="J1023" i="31"/>
  <c r="D1023" i="31"/>
  <c r="J1022" i="31"/>
  <c r="D1022" i="31"/>
  <c r="J1021" i="31"/>
  <c r="D1021" i="31"/>
  <c r="J1020" i="31"/>
  <c r="D1020" i="31"/>
  <c r="J1019" i="31"/>
  <c r="D1019" i="31"/>
  <c r="J1018" i="31"/>
  <c r="D1018" i="31"/>
  <c r="J1017" i="31"/>
  <c r="D1017" i="31"/>
  <c r="J1016" i="31"/>
  <c r="D1016" i="31"/>
  <c r="J1015" i="31"/>
  <c r="D1015" i="31"/>
  <c r="J1014" i="31"/>
  <c r="D1014" i="31"/>
  <c r="J1013" i="31"/>
  <c r="D1013" i="31"/>
  <c r="J1012" i="31"/>
  <c r="D1012" i="31"/>
  <c r="J1011" i="31"/>
  <c r="D1011" i="31"/>
  <c r="J1010" i="31"/>
  <c r="D1010" i="31"/>
  <c r="J1009" i="31"/>
  <c r="D1009" i="31"/>
  <c r="J1008" i="31"/>
  <c r="D1008" i="31"/>
  <c r="J1007" i="31"/>
  <c r="D1007" i="31"/>
  <c r="J1006" i="31"/>
  <c r="D1006" i="31"/>
  <c r="J1005" i="31"/>
  <c r="D1005" i="31"/>
  <c r="J1004" i="31"/>
  <c r="D1004" i="31"/>
  <c r="J1003" i="31"/>
  <c r="D1003" i="31"/>
  <c r="J1002" i="31"/>
  <c r="D1002" i="31"/>
  <c r="J1001" i="31"/>
  <c r="D1001" i="31"/>
  <c r="J1000" i="31"/>
  <c r="D1000" i="31"/>
  <c r="J999" i="31"/>
  <c r="D999" i="31"/>
  <c r="J998" i="31"/>
  <c r="D998" i="31"/>
  <c r="J997" i="31"/>
  <c r="D997" i="31"/>
  <c r="J996" i="31"/>
  <c r="D996" i="31"/>
  <c r="J995" i="31"/>
  <c r="D995" i="31"/>
  <c r="J994" i="31"/>
  <c r="D994" i="31"/>
  <c r="J993" i="31"/>
  <c r="D993" i="31"/>
  <c r="J992" i="31"/>
  <c r="D992" i="31"/>
  <c r="J991" i="31"/>
  <c r="D991" i="31"/>
  <c r="J990" i="31"/>
  <c r="D990" i="31"/>
  <c r="J989" i="31"/>
  <c r="D989" i="31"/>
  <c r="J988" i="31"/>
  <c r="D988" i="31"/>
  <c r="J987" i="31"/>
  <c r="D987" i="31"/>
  <c r="J986" i="31"/>
  <c r="D986" i="31"/>
  <c r="J985" i="31"/>
  <c r="D985" i="31"/>
  <c r="J984" i="31"/>
  <c r="D984" i="31"/>
  <c r="J983" i="31"/>
  <c r="D983" i="31"/>
  <c r="J982" i="31"/>
  <c r="D982" i="31"/>
  <c r="J981" i="31"/>
  <c r="D981" i="31"/>
  <c r="J980" i="31"/>
  <c r="D980" i="31"/>
  <c r="J979" i="31"/>
  <c r="D979" i="31"/>
  <c r="J978" i="31"/>
  <c r="D978" i="31"/>
  <c r="J977" i="31"/>
  <c r="D977" i="31"/>
  <c r="J976" i="31"/>
  <c r="D976" i="31"/>
  <c r="J975" i="31"/>
  <c r="D975" i="31"/>
  <c r="J974" i="31"/>
  <c r="D974" i="31"/>
  <c r="J973" i="31"/>
  <c r="D973" i="31"/>
  <c r="J972" i="31"/>
  <c r="D972" i="31"/>
  <c r="J971" i="31"/>
  <c r="D971" i="31"/>
  <c r="J970" i="31"/>
  <c r="D970" i="31"/>
  <c r="J969" i="31"/>
  <c r="D969" i="31"/>
  <c r="J968" i="31"/>
  <c r="D968" i="31"/>
  <c r="J967" i="31"/>
  <c r="D967" i="31"/>
  <c r="J966" i="31"/>
  <c r="D966" i="31"/>
  <c r="J965" i="31"/>
  <c r="D965" i="31"/>
  <c r="J964" i="31"/>
  <c r="D964" i="31"/>
  <c r="J963" i="31"/>
  <c r="D963" i="31"/>
  <c r="J962" i="31"/>
  <c r="D962" i="31"/>
  <c r="J961" i="31"/>
  <c r="D961" i="31"/>
  <c r="J960" i="31"/>
  <c r="D960" i="31"/>
  <c r="J959" i="31"/>
  <c r="D959" i="31"/>
  <c r="J958" i="31"/>
  <c r="D958" i="31"/>
  <c r="J957" i="31"/>
  <c r="D957" i="31"/>
  <c r="J956" i="31"/>
  <c r="D956" i="31"/>
  <c r="J955" i="31"/>
  <c r="D955" i="31"/>
  <c r="J954" i="31"/>
  <c r="D954" i="31"/>
  <c r="J953" i="31"/>
  <c r="D953" i="31"/>
  <c r="J952" i="31"/>
  <c r="D952" i="31"/>
  <c r="J951" i="31"/>
  <c r="D951" i="31"/>
  <c r="J950" i="31"/>
  <c r="D950" i="31"/>
  <c r="J949" i="31"/>
  <c r="D949" i="31"/>
  <c r="J948" i="31"/>
  <c r="D948" i="31"/>
  <c r="J947" i="31"/>
  <c r="D947" i="31"/>
  <c r="J946" i="31"/>
  <c r="D946" i="31"/>
  <c r="J945" i="31"/>
  <c r="D945" i="31"/>
  <c r="J944" i="31"/>
  <c r="D944" i="31"/>
  <c r="J943" i="31"/>
  <c r="D943" i="31"/>
  <c r="J942" i="31"/>
  <c r="D942" i="31"/>
  <c r="J941" i="31"/>
  <c r="D941" i="31"/>
  <c r="J940" i="31"/>
  <c r="D940" i="31"/>
  <c r="J939" i="31"/>
  <c r="D939" i="31"/>
  <c r="J938" i="31"/>
  <c r="D938" i="31"/>
  <c r="J937" i="31"/>
  <c r="D937" i="31"/>
  <c r="J936" i="31"/>
  <c r="D936" i="31"/>
  <c r="J935" i="31"/>
  <c r="D935" i="31"/>
  <c r="J934" i="31"/>
  <c r="D934" i="31"/>
  <c r="J933" i="31"/>
  <c r="D933" i="31"/>
  <c r="J932" i="31"/>
  <c r="D932" i="31"/>
  <c r="J931" i="31"/>
  <c r="D931" i="31"/>
  <c r="J930" i="31"/>
  <c r="D930" i="31"/>
  <c r="J929" i="31"/>
  <c r="D929" i="31"/>
  <c r="J928" i="31"/>
  <c r="D928" i="31"/>
  <c r="J927" i="31"/>
  <c r="D927" i="31"/>
  <c r="J926" i="31"/>
  <c r="D926" i="31"/>
  <c r="J925" i="31"/>
  <c r="D925" i="31"/>
  <c r="J924" i="31"/>
  <c r="D924" i="31"/>
  <c r="J923" i="31"/>
  <c r="D923" i="31"/>
  <c r="J922" i="31"/>
  <c r="D922" i="31"/>
  <c r="J921" i="31"/>
  <c r="D921" i="31"/>
  <c r="J920" i="31"/>
  <c r="D920" i="31"/>
  <c r="J919" i="31"/>
  <c r="D919" i="31"/>
  <c r="J918" i="31"/>
  <c r="D918" i="31"/>
  <c r="J917" i="31"/>
  <c r="D917" i="31"/>
  <c r="J916" i="31"/>
  <c r="D916" i="31"/>
  <c r="J915" i="31"/>
  <c r="D915" i="31"/>
  <c r="J914" i="31"/>
  <c r="D914" i="31"/>
  <c r="J913" i="31"/>
  <c r="D913" i="31"/>
  <c r="J912" i="31"/>
  <c r="D912" i="31"/>
  <c r="J911" i="31"/>
  <c r="D911" i="31"/>
  <c r="J910" i="31"/>
  <c r="D910" i="31"/>
  <c r="J909" i="31"/>
  <c r="D909" i="31"/>
  <c r="J908" i="31"/>
  <c r="D908" i="31"/>
  <c r="J907" i="31"/>
  <c r="D907" i="31"/>
  <c r="J906" i="31"/>
  <c r="D906" i="31"/>
  <c r="J905" i="31"/>
  <c r="D905" i="31"/>
  <c r="J904" i="31"/>
  <c r="D904" i="31"/>
  <c r="J903" i="31"/>
  <c r="D903" i="31"/>
  <c r="J902" i="31"/>
  <c r="D902" i="31"/>
  <c r="J901" i="31"/>
  <c r="D901" i="31"/>
  <c r="J900" i="31"/>
  <c r="D900" i="31"/>
  <c r="J899" i="31"/>
  <c r="D899" i="31"/>
  <c r="J898" i="31"/>
  <c r="D898" i="31"/>
  <c r="J897" i="31"/>
  <c r="D897" i="31"/>
  <c r="J896" i="31"/>
  <c r="D896" i="31"/>
  <c r="J895" i="31"/>
  <c r="D895" i="31"/>
  <c r="J894" i="31"/>
  <c r="D894" i="31"/>
  <c r="J893" i="31"/>
  <c r="D893" i="31"/>
  <c r="J892" i="31"/>
  <c r="D892" i="31"/>
  <c r="J891" i="31"/>
  <c r="D891" i="31"/>
  <c r="J890" i="31"/>
  <c r="D890" i="31"/>
  <c r="J889" i="31"/>
  <c r="D889" i="31"/>
  <c r="J888" i="31"/>
  <c r="D888" i="31"/>
  <c r="J887" i="31"/>
  <c r="D887" i="31"/>
  <c r="J886" i="31"/>
  <c r="D886" i="31"/>
  <c r="J885" i="31"/>
  <c r="D885" i="31"/>
  <c r="J884" i="31"/>
  <c r="D884" i="31"/>
  <c r="J883" i="31"/>
  <c r="D883" i="31"/>
  <c r="J882" i="31"/>
  <c r="D882" i="31"/>
  <c r="J881" i="31"/>
  <c r="D881" i="31"/>
  <c r="J880" i="31"/>
  <c r="D880" i="31"/>
  <c r="J879" i="31"/>
  <c r="D879" i="31"/>
  <c r="J878" i="31"/>
  <c r="D878" i="31"/>
  <c r="J877" i="31"/>
  <c r="D877" i="31"/>
  <c r="J876" i="31"/>
  <c r="D876" i="31"/>
  <c r="J875" i="31"/>
  <c r="D875" i="31"/>
  <c r="J874" i="31"/>
  <c r="D874" i="31"/>
  <c r="J873" i="31"/>
  <c r="D873" i="31"/>
  <c r="J872" i="31"/>
  <c r="D872" i="31"/>
  <c r="J871" i="31"/>
  <c r="D871" i="31"/>
  <c r="J870" i="31"/>
  <c r="D870" i="31"/>
  <c r="J869" i="31"/>
  <c r="D869" i="31"/>
  <c r="J868" i="31"/>
  <c r="D868" i="31"/>
  <c r="J867" i="31"/>
  <c r="D867" i="31"/>
  <c r="J866" i="31"/>
  <c r="D866" i="31"/>
  <c r="J865" i="31"/>
  <c r="D865" i="31"/>
  <c r="J864" i="31"/>
  <c r="D864" i="31"/>
  <c r="J863" i="31"/>
  <c r="D863" i="31"/>
  <c r="J862" i="31"/>
  <c r="D862" i="31"/>
  <c r="J861" i="31"/>
  <c r="D861" i="31"/>
  <c r="J860" i="31"/>
  <c r="D860" i="31"/>
  <c r="J859" i="31"/>
  <c r="D859" i="31"/>
  <c r="J858" i="31"/>
  <c r="D858" i="31"/>
  <c r="J857" i="31"/>
  <c r="D857" i="31"/>
  <c r="J856" i="31"/>
  <c r="D856" i="31"/>
  <c r="J855" i="31"/>
  <c r="D855" i="31"/>
  <c r="J854" i="31"/>
  <c r="D854" i="31"/>
  <c r="J853" i="31"/>
  <c r="D853" i="31"/>
  <c r="J852" i="31"/>
  <c r="D852" i="31"/>
  <c r="J851" i="31"/>
  <c r="D851" i="31"/>
  <c r="J850" i="31"/>
  <c r="D850" i="31"/>
  <c r="J849" i="31"/>
  <c r="D849" i="31"/>
  <c r="J848" i="31"/>
  <c r="D848" i="31"/>
  <c r="J847" i="31"/>
  <c r="D847" i="31"/>
  <c r="J846" i="31"/>
  <c r="D846" i="31"/>
  <c r="J845" i="31"/>
  <c r="D845" i="31"/>
  <c r="J844" i="31"/>
  <c r="D844" i="31"/>
  <c r="J843" i="31"/>
  <c r="D843" i="31"/>
  <c r="J842" i="31"/>
  <c r="D842" i="31"/>
  <c r="J841" i="31"/>
  <c r="D841" i="31"/>
  <c r="J840" i="31"/>
  <c r="D840" i="31"/>
  <c r="J839" i="31"/>
  <c r="D839" i="31"/>
  <c r="J838" i="31"/>
  <c r="D838" i="31"/>
  <c r="J837" i="31"/>
  <c r="D837" i="31"/>
  <c r="J836" i="31"/>
  <c r="D836" i="31"/>
  <c r="J835" i="31"/>
  <c r="D835" i="31"/>
  <c r="J834" i="31"/>
  <c r="D834" i="31"/>
  <c r="J833" i="31"/>
  <c r="D833" i="31"/>
  <c r="J832" i="31"/>
  <c r="D832" i="31"/>
  <c r="J831" i="31"/>
  <c r="D831" i="31"/>
  <c r="J830" i="31"/>
  <c r="D830" i="31"/>
  <c r="J829" i="31"/>
  <c r="D829" i="31"/>
  <c r="J828" i="31"/>
  <c r="D828" i="31"/>
  <c r="J827" i="31"/>
  <c r="D827" i="31"/>
  <c r="J826" i="31"/>
  <c r="D826" i="31"/>
  <c r="J825" i="31"/>
  <c r="D825" i="31"/>
  <c r="J824" i="31"/>
  <c r="D824" i="31"/>
  <c r="J823" i="31"/>
  <c r="D823" i="31"/>
  <c r="J822" i="31"/>
  <c r="D822" i="31"/>
  <c r="J821" i="31"/>
  <c r="D821" i="31"/>
  <c r="J820" i="31"/>
  <c r="D820" i="31"/>
  <c r="J819" i="31"/>
  <c r="D819" i="31"/>
  <c r="J818" i="31"/>
  <c r="D818" i="31"/>
  <c r="J817" i="31"/>
  <c r="D817" i="31"/>
  <c r="J816" i="31"/>
  <c r="D816" i="31"/>
  <c r="J815" i="31"/>
  <c r="D815" i="31"/>
  <c r="J814" i="31"/>
  <c r="D814" i="31"/>
  <c r="J813" i="31"/>
  <c r="D813" i="31"/>
  <c r="J812" i="31"/>
  <c r="D812" i="31"/>
  <c r="J811" i="31"/>
  <c r="D811" i="31"/>
  <c r="J810" i="31"/>
  <c r="D810" i="31"/>
  <c r="J809" i="31"/>
  <c r="D809" i="31"/>
  <c r="J808" i="31"/>
  <c r="D808" i="31"/>
  <c r="J807" i="31"/>
  <c r="D807" i="31"/>
  <c r="J806" i="31"/>
  <c r="D806" i="31"/>
  <c r="J805" i="31"/>
  <c r="D805" i="31"/>
  <c r="J804" i="31"/>
  <c r="D804" i="31"/>
  <c r="J803" i="31"/>
  <c r="D803" i="31"/>
  <c r="J802" i="31"/>
  <c r="D802" i="31"/>
  <c r="J801" i="31"/>
  <c r="D801" i="31"/>
  <c r="J800" i="31"/>
  <c r="D800" i="31"/>
  <c r="J799" i="31"/>
  <c r="D799" i="31"/>
  <c r="J798" i="31"/>
  <c r="D798" i="31"/>
  <c r="J797" i="31"/>
  <c r="D797" i="31"/>
  <c r="J796" i="31"/>
  <c r="D796" i="31"/>
  <c r="J795" i="31"/>
  <c r="D795" i="31"/>
  <c r="J794" i="31"/>
  <c r="D794" i="31"/>
  <c r="J793" i="31"/>
  <c r="D793" i="31"/>
  <c r="J792" i="31"/>
  <c r="D792" i="31"/>
  <c r="J791" i="31"/>
  <c r="D791" i="31"/>
  <c r="J790" i="31"/>
  <c r="D790" i="31"/>
  <c r="J789" i="31"/>
  <c r="D789" i="31"/>
  <c r="J788" i="31"/>
  <c r="D788" i="31"/>
  <c r="J787" i="31"/>
  <c r="D787" i="31"/>
  <c r="J786" i="31"/>
  <c r="D786" i="31"/>
  <c r="J785" i="31"/>
  <c r="D785" i="31"/>
  <c r="J784" i="31"/>
  <c r="D784" i="31"/>
  <c r="J783" i="31"/>
  <c r="D783" i="31"/>
  <c r="J782" i="31"/>
  <c r="D782" i="31"/>
  <c r="J781" i="31"/>
  <c r="D781" i="31"/>
  <c r="J780" i="31"/>
  <c r="D780" i="31"/>
  <c r="J779" i="31"/>
  <c r="D779" i="31"/>
  <c r="J778" i="31"/>
  <c r="D778" i="31"/>
  <c r="J777" i="31"/>
  <c r="D777" i="31"/>
  <c r="J776" i="31"/>
  <c r="D776" i="31"/>
  <c r="J775" i="31"/>
  <c r="D775" i="31"/>
  <c r="J774" i="31"/>
  <c r="D774" i="31"/>
  <c r="J773" i="31"/>
  <c r="D773" i="31"/>
  <c r="J772" i="31"/>
  <c r="D772" i="31"/>
  <c r="J771" i="31"/>
  <c r="D771" i="31"/>
  <c r="J770" i="31"/>
  <c r="D770" i="31"/>
  <c r="J769" i="31"/>
  <c r="D769" i="31"/>
  <c r="J768" i="31"/>
  <c r="D768" i="31"/>
  <c r="J767" i="31"/>
  <c r="D767" i="31"/>
  <c r="J766" i="31"/>
  <c r="D766" i="31"/>
  <c r="J765" i="31"/>
  <c r="D765" i="31"/>
  <c r="J764" i="31"/>
  <c r="D764" i="31"/>
  <c r="J763" i="31"/>
  <c r="D763" i="31"/>
  <c r="J762" i="31"/>
  <c r="D762" i="31"/>
  <c r="J761" i="31"/>
  <c r="D761" i="31"/>
  <c r="J760" i="31"/>
  <c r="D760" i="31"/>
  <c r="J759" i="31"/>
  <c r="D759" i="31"/>
  <c r="J758" i="31"/>
  <c r="D758" i="31"/>
  <c r="J757" i="31"/>
  <c r="D757" i="31"/>
  <c r="J756" i="31"/>
  <c r="D756" i="31"/>
  <c r="J755" i="31"/>
  <c r="D755" i="31"/>
  <c r="J754" i="31"/>
  <c r="D754" i="31"/>
  <c r="J753" i="31"/>
  <c r="D753" i="31"/>
  <c r="J752" i="31"/>
  <c r="D752" i="31"/>
  <c r="J751" i="31"/>
  <c r="D751" i="31"/>
  <c r="J750" i="31"/>
  <c r="D750" i="31"/>
  <c r="J749" i="31"/>
  <c r="D749" i="31"/>
  <c r="J748" i="31"/>
  <c r="D748" i="31"/>
  <c r="J747" i="31"/>
  <c r="D747" i="31"/>
  <c r="J746" i="31"/>
  <c r="D746" i="31"/>
  <c r="J745" i="31"/>
  <c r="D745" i="31"/>
  <c r="J744" i="31"/>
  <c r="D744" i="31"/>
  <c r="J743" i="31"/>
  <c r="D743" i="31"/>
  <c r="J742" i="31"/>
  <c r="D742" i="31"/>
  <c r="J741" i="31"/>
  <c r="D741" i="31"/>
  <c r="J740" i="31"/>
  <c r="D740" i="31"/>
  <c r="J739" i="31"/>
  <c r="D739" i="31"/>
  <c r="J738" i="31"/>
  <c r="D738" i="31"/>
  <c r="J737" i="31"/>
  <c r="D737" i="31"/>
  <c r="J736" i="31"/>
  <c r="D736" i="31"/>
  <c r="J735" i="31"/>
  <c r="D735" i="31"/>
  <c r="J734" i="31"/>
  <c r="D734" i="31"/>
  <c r="J733" i="31"/>
  <c r="D733" i="31"/>
  <c r="J732" i="31"/>
  <c r="D732" i="31"/>
  <c r="J731" i="31"/>
  <c r="D731" i="31"/>
  <c r="J730" i="31"/>
  <c r="D730" i="31"/>
  <c r="J729" i="31"/>
  <c r="D729" i="31"/>
  <c r="J728" i="31"/>
  <c r="D728" i="31"/>
  <c r="J727" i="31"/>
  <c r="D727" i="31"/>
  <c r="J726" i="31"/>
  <c r="D726" i="31"/>
  <c r="J725" i="31"/>
  <c r="D725" i="31"/>
  <c r="J724" i="31"/>
  <c r="D724" i="31"/>
  <c r="J723" i="31"/>
  <c r="D723" i="31"/>
  <c r="J722" i="31"/>
  <c r="D722" i="31"/>
  <c r="J721" i="31"/>
  <c r="D721" i="31"/>
  <c r="J720" i="31"/>
  <c r="D720" i="31"/>
  <c r="J719" i="31"/>
  <c r="D719" i="31"/>
  <c r="J718" i="31"/>
  <c r="D718" i="31"/>
  <c r="J717" i="31"/>
  <c r="D717" i="31"/>
  <c r="J716" i="31"/>
  <c r="D716" i="31"/>
  <c r="J715" i="31"/>
  <c r="D715" i="31"/>
  <c r="J714" i="31"/>
  <c r="D714" i="31"/>
  <c r="J713" i="31"/>
  <c r="D713" i="31"/>
  <c r="J712" i="31"/>
  <c r="D712" i="31"/>
  <c r="J711" i="31"/>
  <c r="D711" i="31"/>
  <c r="J710" i="31"/>
  <c r="D710" i="31"/>
  <c r="J709" i="31"/>
  <c r="D709" i="31"/>
  <c r="J708" i="31"/>
  <c r="D708" i="31"/>
  <c r="J707" i="31"/>
  <c r="D707" i="31"/>
  <c r="J706" i="31"/>
  <c r="D706" i="31"/>
  <c r="J705" i="31"/>
  <c r="D705" i="31"/>
  <c r="J704" i="31"/>
  <c r="D704" i="31"/>
  <c r="J703" i="31"/>
  <c r="D703" i="31"/>
  <c r="J702" i="31"/>
  <c r="D702" i="31"/>
  <c r="J701" i="31"/>
  <c r="D701" i="31"/>
  <c r="J700" i="31"/>
  <c r="D700" i="31"/>
  <c r="J699" i="31"/>
  <c r="D699" i="31"/>
  <c r="J698" i="31"/>
  <c r="D698" i="31"/>
  <c r="J697" i="31"/>
  <c r="D697" i="31"/>
  <c r="J696" i="31"/>
  <c r="D696" i="31"/>
  <c r="J695" i="31"/>
  <c r="D695" i="31"/>
  <c r="J694" i="31"/>
  <c r="D694" i="31"/>
  <c r="J693" i="31"/>
  <c r="D693" i="31"/>
  <c r="J692" i="31"/>
  <c r="D692" i="31"/>
  <c r="J691" i="31"/>
  <c r="D691" i="31"/>
  <c r="J690" i="31"/>
  <c r="D690" i="31"/>
  <c r="J689" i="31"/>
  <c r="D689" i="31"/>
  <c r="J688" i="31"/>
  <c r="D688" i="31"/>
  <c r="J687" i="31"/>
  <c r="D687" i="31"/>
  <c r="J686" i="31"/>
  <c r="D686" i="31"/>
  <c r="J685" i="31"/>
  <c r="D685" i="31"/>
  <c r="J684" i="31"/>
  <c r="D684" i="31"/>
  <c r="J683" i="31"/>
  <c r="D683" i="31"/>
  <c r="J682" i="31"/>
  <c r="D682" i="31"/>
  <c r="J681" i="31"/>
  <c r="D681" i="31"/>
  <c r="J680" i="31"/>
  <c r="D680" i="31"/>
  <c r="J679" i="31"/>
  <c r="D679" i="31"/>
  <c r="J678" i="31"/>
  <c r="D678" i="31"/>
  <c r="J677" i="31"/>
  <c r="D677" i="31"/>
  <c r="J676" i="31"/>
  <c r="D676" i="31"/>
  <c r="J675" i="31"/>
  <c r="D675" i="31"/>
  <c r="J674" i="31"/>
  <c r="D674" i="31"/>
  <c r="J673" i="31"/>
  <c r="D673" i="31"/>
  <c r="J672" i="31"/>
  <c r="D672" i="31"/>
  <c r="J671" i="31"/>
  <c r="D671" i="31"/>
  <c r="J670" i="31"/>
  <c r="D670" i="31"/>
  <c r="J669" i="31"/>
  <c r="D669" i="31"/>
  <c r="J668" i="31"/>
  <c r="D668" i="31"/>
  <c r="J667" i="31"/>
  <c r="D667" i="31"/>
  <c r="J666" i="31"/>
  <c r="D666" i="31"/>
  <c r="J665" i="31"/>
  <c r="D665" i="31"/>
  <c r="J664" i="31"/>
  <c r="D664" i="31"/>
  <c r="J663" i="31"/>
  <c r="D663" i="31"/>
  <c r="J662" i="31"/>
  <c r="D662" i="31"/>
  <c r="J661" i="31"/>
  <c r="D661" i="31"/>
  <c r="J660" i="31"/>
  <c r="D660" i="31"/>
  <c r="J659" i="31"/>
  <c r="D659" i="31"/>
  <c r="J658" i="31"/>
  <c r="D658" i="31"/>
  <c r="J657" i="31"/>
  <c r="D657" i="31"/>
  <c r="J656" i="31"/>
  <c r="D656" i="31"/>
  <c r="J655" i="31"/>
  <c r="D655" i="31"/>
  <c r="J654" i="31"/>
  <c r="D654" i="31"/>
  <c r="J653" i="31"/>
  <c r="D653" i="31"/>
  <c r="J652" i="31"/>
  <c r="D652" i="31"/>
  <c r="J651" i="31"/>
  <c r="D651" i="31"/>
  <c r="J650" i="31"/>
  <c r="D650" i="31"/>
  <c r="J649" i="31"/>
  <c r="D649" i="31"/>
  <c r="J648" i="31"/>
  <c r="D648" i="31"/>
  <c r="J647" i="31"/>
  <c r="D647" i="31"/>
  <c r="J646" i="31"/>
  <c r="D646" i="31"/>
  <c r="J645" i="31"/>
  <c r="D645" i="31"/>
  <c r="J644" i="31"/>
  <c r="D644" i="31"/>
  <c r="J643" i="31"/>
  <c r="D643" i="31"/>
  <c r="J642" i="31"/>
  <c r="D642" i="31"/>
  <c r="J641" i="31"/>
  <c r="D641" i="31"/>
  <c r="J640" i="31"/>
  <c r="D640" i="31"/>
  <c r="J639" i="31"/>
  <c r="D639" i="31"/>
  <c r="J638" i="31"/>
  <c r="D638" i="31"/>
  <c r="J637" i="31"/>
  <c r="D637" i="31"/>
  <c r="J636" i="31"/>
  <c r="D636" i="31"/>
  <c r="J635" i="31"/>
  <c r="D635" i="31"/>
  <c r="J634" i="31"/>
  <c r="D634" i="31"/>
  <c r="J633" i="31"/>
  <c r="D633" i="31"/>
  <c r="J632" i="31"/>
  <c r="D632" i="31"/>
  <c r="J631" i="31"/>
  <c r="D631" i="31"/>
  <c r="J630" i="31"/>
  <c r="D630" i="31"/>
  <c r="J629" i="31"/>
  <c r="D629" i="31"/>
  <c r="J628" i="31"/>
  <c r="D628" i="31"/>
  <c r="J627" i="31"/>
  <c r="D627" i="31"/>
  <c r="J626" i="31"/>
  <c r="D626" i="31"/>
  <c r="J625" i="31"/>
  <c r="D625" i="31"/>
  <c r="J624" i="31"/>
  <c r="D624" i="31"/>
  <c r="J623" i="31"/>
  <c r="D623" i="31"/>
  <c r="J622" i="31"/>
  <c r="D622" i="31"/>
  <c r="J621" i="31"/>
  <c r="D621" i="31"/>
  <c r="J620" i="31"/>
  <c r="D620" i="31"/>
  <c r="J619" i="31"/>
  <c r="D619" i="31"/>
  <c r="J618" i="31"/>
  <c r="D618" i="31"/>
  <c r="J617" i="31"/>
  <c r="D617" i="31"/>
  <c r="J616" i="31"/>
  <c r="D616" i="31"/>
  <c r="J615" i="31"/>
  <c r="D615" i="31"/>
  <c r="J614" i="31"/>
  <c r="D614" i="31"/>
  <c r="J613" i="31"/>
  <c r="D613" i="31"/>
  <c r="J612" i="31"/>
  <c r="D612" i="31"/>
  <c r="J611" i="31"/>
  <c r="D611" i="31"/>
  <c r="J610" i="31"/>
  <c r="D610" i="31"/>
  <c r="J609" i="31"/>
  <c r="D609" i="31"/>
  <c r="J608" i="31"/>
  <c r="D608" i="31"/>
  <c r="J607" i="31"/>
  <c r="D607" i="31"/>
  <c r="J606" i="31"/>
  <c r="D606" i="31"/>
  <c r="J605" i="31"/>
  <c r="D605" i="31"/>
  <c r="J604" i="31"/>
  <c r="D604" i="31"/>
  <c r="J603" i="31"/>
  <c r="D603" i="31"/>
  <c r="J602" i="31"/>
  <c r="D602" i="31"/>
  <c r="J601" i="31"/>
  <c r="D601" i="31"/>
  <c r="J600" i="31"/>
  <c r="D600" i="31"/>
  <c r="J599" i="31"/>
  <c r="D599" i="31"/>
  <c r="J598" i="31"/>
  <c r="D598" i="31"/>
  <c r="J597" i="31"/>
  <c r="D597" i="31"/>
  <c r="J596" i="31"/>
  <c r="D596" i="31"/>
  <c r="J595" i="31"/>
  <c r="D595" i="31"/>
  <c r="J594" i="31"/>
  <c r="D594" i="31"/>
  <c r="J593" i="31"/>
  <c r="D593" i="31"/>
  <c r="J592" i="31"/>
  <c r="D592" i="31"/>
  <c r="J591" i="31"/>
  <c r="D591" i="31"/>
  <c r="J590" i="31"/>
  <c r="D590" i="31"/>
  <c r="J589" i="31"/>
  <c r="D589" i="31"/>
  <c r="J588" i="31"/>
  <c r="D588" i="31"/>
  <c r="J587" i="31"/>
  <c r="D587" i="31"/>
  <c r="J586" i="31"/>
  <c r="D586" i="31"/>
  <c r="J585" i="31"/>
  <c r="D585" i="31"/>
  <c r="J584" i="31"/>
  <c r="D584" i="31"/>
  <c r="J583" i="31"/>
  <c r="D583" i="31"/>
  <c r="J582" i="31"/>
  <c r="D582" i="31"/>
  <c r="J581" i="31"/>
  <c r="D581" i="31"/>
  <c r="J580" i="31"/>
  <c r="D580" i="31"/>
  <c r="J579" i="31"/>
  <c r="D579" i="31"/>
  <c r="J578" i="31"/>
  <c r="D578" i="31"/>
  <c r="J577" i="31"/>
  <c r="D577" i="31"/>
  <c r="J576" i="31"/>
  <c r="D576" i="31"/>
  <c r="J575" i="31"/>
  <c r="D575" i="31"/>
  <c r="J574" i="31"/>
  <c r="D574" i="31"/>
  <c r="J573" i="31"/>
  <c r="D573" i="31"/>
  <c r="J572" i="31"/>
  <c r="D572" i="31"/>
  <c r="J571" i="31"/>
  <c r="D571" i="31"/>
  <c r="J570" i="31"/>
  <c r="D570" i="31"/>
  <c r="J569" i="31"/>
  <c r="D569" i="31"/>
  <c r="J568" i="31"/>
  <c r="D568" i="31"/>
  <c r="J567" i="31"/>
  <c r="D567" i="31"/>
  <c r="J566" i="31"/>
  <c r="D566" i="31"/>
  <c r="J565" i="31"/>
  <c r="D565" i="31"/>
  <c r="J564" i="31"/>
  <c r="D564" i="31"/>
  <c r="J563" i="31"/>
  <c r="D563" i="31"/>
  <c r="J562" i="31"/>
  <c r="D562" i="31"/>
  <c r="J561" i="31"/>
  <c r="D561" i="31"/>
  <c r="J560" i="31"/>
  <c r="D560" i="31"/>
  <c r="J559" i="31"/>
  <c r="D559" i="31"/>
  <c r="J558" i="31"/>
  <c r="D558" i="31"/>
  <c r="J557" i="31"/>
  <c r="D557" i="31"/>
  <c r="J556" i="31"/>
  <c r="D556" i="31"/>
  <c r="J555" i="31"/>
  <c r="D555" i="31"/>
  <c r="J554" i="31"/>
  <c r="D554" i="31"/>
  <c r="J553" i="31"/>
  <c r="D553" i="31"/>
  <c r="J552" i="31"/>
  <c r="D552" i="31"/>
  <c r="J551" i="31"/>
  <c r="D551" i="31"/>
  <c r="J550" i="31"/>
  <c r="D550" i="31"/>
  <c r="J549" i="31"/>
  <c r="D549" i="31"/>
  <c r="J548" i="31"/>
  <c r="D548" i="31"/>
  <c r="J547" i="31"/>
  <c r="D547" i="31"/>
  <c r="J546" i="31"/>
  <c r="D546" i="31"/>
  <c r="J545" i="31"/>
  <c r="D545" i="31"/>
  <c r="J544" i="31"/>
  <c r="D544" i="31"/>
  <c r="J543" i="31"/>
  <c r="D543" i="31"/>
  <c r="J542" i="31"/>
  <c r="D542" i="31"/>
  <c r="J541" i="31"/>
  <c r="D541" i="31"/>
  <c r="J540" i="31"/>
  <c r="D540" i="31"/>
  <c r="J539" i="31"/>
  <c r="D539" i="31"/>
  <c r="J538" i="31"/>
  <c r="D538" i="31"/>
  <c r="J537" i="31"/>
  <c r="D537" i="31"/>
  <c r="J536" i="31"/>
  <c r="D536" i="31"/>
  <c r="J535" i="31"/>
  <c r="D535" i="31"/>
  <c r="J534" i="31"/>
  <c r="D534" i="31"/>
  <c r="J533" i="31"/>
  <c r="D533" i="31"/>
  <c r="J532" i="31"/>
  <c r="D532" i="31"/>
  <c r="J531" i="31"/>
  <c r="D531" i="31"/>
  <c r="J530" i="31"/>
  <c r="D530" i="31"/>
  <c r="J529" i="31"/>
  <c r="D529" i="31"/>
  <c r="J528" i="31"/>
  <c r="D528" i="31"/>
  <c r="J527" i="31"/>
  <c r="D527" i="31"/>
  <c r="J526" i="31"/>
  <c r="D526" i="31"/>
  <c r="J525" i="31"/>
  <c r="D525" i="31"/>
  <c r="J524" i="31"/>
  <c r="D524" i="31"/>
  <c r="J523" i="31"/>
  <c r="D523" i="31"/>
  <c r="J522" i="31"/>
  <c r="D522" i="31"/>
  <c r="J521" i="31"/>
  <c r="D521" i="31"/>
  <c r="J520" i="31"/>
  <c r="D520" i="31"/>
  <c r="J519" i="31"/>
  <c r="D519" i="31"/>
  <c r="J518" i="31"/>
  <c r="D518" i="31"/>
  <c r="J517" i="31"/>
  <c r="D517" i="31"/>
  <c r="J516" i="31"/>
  <c r="D516" i="31"/>
  <c r="J515" i="31"/>
  <c r="D515" i="31"/>
  <c r="J514" i="31"/>
  <c r="D514" i="31"/>
  <c r="J513" i="31"/>
  <c r="D513" i="31"/>
  <c r="J512" i="31"/>
  <c r="D512" i="31"/>
  <c r="J511" i="31"/>
  <c r="D511" i="31"/>
  <c r="J510" i="31"/>
  <c r="D510" i="31"/>
  <c r="J509" i="31"/>
  <c r="D509" i="31"/>
  <c r="J508" i="31"/>
  <c r="D508" i="31"/>
  <c r="J507" i="31"/>
  <c r="D507" i="31"/>
  <c r="J506" i="31"/>
  <c r="D506" i="31"/>
  <c r="J505" i="31"/>
  <c r="D505" i="31"/>
  <c r="J504" i="31"/>
  <c r="D504" i="31"/>
  <c r="J503" i="31"/>
  <c r="D503" i="31"/>
  <c r="J502" i="31"/>
  <c r="D502" i="31"/>
  <c r="J501" i="31"/>
  <c r="D501" i="31"/>
  <c r="J500" i="31"/>
  <c r="D500" i="31"/>
  <c r="J499" i="31"/>
  <c r="D499" i="31"/>
  <c r="J498" i="31"/>
  <c r="D498" i="31"/>
  <c r="J497" i="31"/>
  <c r="D497" i="31"/>
  <c r="J496" i="31"/>
  <c r="D496" i="31"/>
  <c r="J495" i="31"/>
  <c r="D495" i="31"/>
  <c r="J494" i="31"/>
  <c r="D494" i="31"/>
  <c r="J493" i="31"/>
  <c r="D493" i="31"/>
  <c r="J492" i="31"/>
  <c r="D492" i="31"/>
  <c r="J491" i="31"/>
  <c r="D491" i="31"/>
  <c r="J490" i="31"/>
  <c r="D490" i="31"/>
  <c r="J489" i="31"/>
  <c r="D489" i="31"/>
  <c r="J488" i="31"/>
  <c r="D488" i="31"/>
  <c r="J487" i="31"/>
  <c r="D487" i="31"/>
  <c r="J486" i="31"/>
  <c r="D486" i="31"/>
  <c r="J485" i="31"/>
  <c r="D485" i="31"/>
  <c r="J484" i="31"/>
  <c r="D484" i="31"/>
  <c r="J483" i="31"/>
  <c r="D483" i="31"/>
  <c r="J482" i="31"/>
  <c r="D482" i="31"/>
  <c r="J481" i="31"/>
  <c r="D481" i="31"/>
  <c r="J480" i="31"/>
  <c r="D480" i="31"/>
  <c r="J479" i="31"/>
  <c r="D479" i="31"/>
  <c r="J478" i="31"/>
  <c r="D478" i="31"/>
  <c r="J477" i="31"/>
  <c r="D477" i="31"/>
  <c r="J476" i="31"/>
  <c r="D476" i="31"/>
  <c r="J475" i="31"/>
  <c r="D475" i="31"/>
  <c r="J474" i="31"/>
  <c r="D474" i="31"/>
  <c r="J473" i="31"/>
  <c r="D473" i="31"/>
  <c r="J472" i="31"/>
  <c r="D472" i="31"/>
  <c r="J471" i="31"/>
  <c r="D471" i="31"/>
  <c r="J470" i="31"/>
  <c r="D470" i="31"/>
  <c r="J469" i="31"/>
  <c r="D469" i="31"/>
  <c r="J468" i="31"/>
  <c r="D468" i="31"/>
  <c r="J467" i="31"/>
  <c r="D467" i="31"/>
  <c r="J466" i="31"/>
  <c r="D466" i="31"/>
  <c r="J465" i="31"/>
  <c r="D465" i="31"/>
  <c r="J464" i="31"/>
  <c r="D464" i="31"/>
  <c r="J463" i="31"/>
  <c r="D463" i="31"/>
  <c r="J462" i="31"/>
  <c r="D462" i="31"/>
  <c r="J461" i="31"/>
  <c r="D461" i="31"/>
  <c r="J460" i="31"/>
  <c r="D460" i="31"/>
  <c r="J459" i="31"/>
  <c r="D459" i="31"/>
  <c r="J458" i="31"/>
  <c r="D458" i="31"/>
  <c r="J457" i="31"/>
  <c r="D457" i="31"/>
  <c r="J456" i="31"/>
  <c r="D456" i="31"/>
  <c r="J455" i="31"/>
  <c r="D455" i="31"/>
  <c r="J454" i="31"/>
  <c r="D454" i="31"/>
  <c r="J453" i="31"/>
  <c r="D453" i="31"/>
  <c r="J452" i="31"/>
  <c r="D452" i="31"/>
  <c r="J451" i="31"/>
  <c r="D451" i="31"/>
  <c r="J450" i="31"/>
  <c r="D450" i="31"/>
  <c r="J449" i="31"/>
  <c r="D449" i="31"/>
  <c r="J448" i="31"/>
  <c r="D448" i="31"/>
  <c r="J447" i="31"/>
  <c r="D447" i="31"/>
  <c r="J446" i="31"/>
  <c r="D446" i="31"/>
  <c r="J445" i="31"/>
  <c r="D445" i="31"/>
  <c r="J444" i="31"/>
  <c r="D444" i="31"/>
  <c r="J443" i="31"/>
  <c r="D443" i="31"/>
  <c r="J442" i="31"/>
  <c r="D442" i="31"/>
  <c r="J441" i="31"/>
  <c r="D441" i="31"/>
  <c r="J440" i="31"/>
  <c r="D440" i="31"/>
  <c r="J439" i="31"/>
  <c r="D439" i="31"/>
  <c r="J438" i="31"/>
  <c r="D438" i="31"/>
  <c r="J437" i="31"/>
  <c r="D437" i="31"/>
  <c r="J436" i="31"/>
  <c r="D436" i="31"/>
  <c r="J435" i="31"/>
  <c r="D435" i="31"/>
  <c r="J434" i="31"/>
  <c r="D434" i="31"/>
  <c r="J433" i="31"/>
  <c r="D433" i="31"/>
  <c r="J432" i="31"/>
  <c r="D432" i="31"/>
  <c r="J431" i="31"/>
  <c r="D431" i="31"/>
  <c r="J430" i="31"/>
  <c r="D430" i="31"/>
  <c r="J429" i="31"/>
  <c r="D429" i="31"/>
  <c r="J428" i="31"/>
  <c r="D428" i="31"/>
  <c r="J427" i="31"/>
  <c r="D427" i="31"/>
  <c r="J426" i="31"/>
  <c r="D426" i="31"/>
  <c r="J425" i="31"/>
  <c r="D425" i="31"/>
  <c r="J424" i="31"/>
  <c r="D424" i="31"/>
  <c r="J423" i="31"/>
  <c r="D423" i="31"/>
  <c r="J422" i="31"/>
  <c r="D422" i="31"/>
  <c r="J421" i="31"/>
  <c r="D421" i="31"/>
  <c r="J420" i="31"/>
  <c r="D420" i="31"/>
  <c r="J419" i="31"/>
  <c r="D419" i="31"/>
  <c r="J418" i="31"/>
  <c r="D418" i="31"/>
  <c r="J417" i="31"/>
  <c r="D417" i="31"/>
  <c r="J416" i="31"/>
  <c r="D416" i="31"/>
  <c r="J415" i="31"/>
  <c r="D415" i="31"/>
  <c r="J414" i="31"/>
  <c r="D414" i="31"/>
  <c r="J413" i="31"/>
  <c r="D413" i="31"/>
  <c r="J412" i="31"/>
  <c r="D412" i="31"/>
  <c r="J411" i="31"/>
  <c r="D411" i="31"/>
  <c r="J410" i="31"/>
  <c r="D410" i="31"/>
  <c r="J409" i="31"/>
  <c r="D409" i="31"/>
  <c r="J408" i="31"/>
  <c r="D408" i="31"/>
  <c r="J407" i="31"/>
  <c r="D407" i="31"/>
  <c r="J406" i="31"/>
  <c r="D406" i="31"/>
  <c r="J405" i="31"/>
  <c r="D405" i="31"/>
  <c r="J404" i="31"/>
  <c r="D404" i="31"/>
  <c r="J403" i="31"/>
  <c r="D403" i="31"/>
  <c r="J402" i="31"/>
  <c r="D402" i="31"/>
  <c r="J401" i="31"/>
  <c r="D401" i="31"/>
  <c r="J400" i="31"/>
  <c r="D400" i="31"/>
  <c r="J399" i="31"/>
  <c r="D399" i="31"/>
  <c r="J398" i="31"/>
  <c r="D398" i="31"/>
  <c r="J397" i="31"/>
  <c r="D397" i="31"/>
  <c r="J396" i="31"/>
  <c r="D396" i="31"/>
  <c r="J395" i="31"/>
  <c r="D395" i="31"/>
  <c r="J394" i="31"/>
  <c r="D394" i="31"/>
  <c r="J393" i="31"/>
  <c r="D393" i="31"/>
  <c r="J392" i="31"/>
  <c r="D392" i="31"/>
  <c r="J391" i="31"/>
  <c r="D391" i="31"/>
  <c r="J390" i="31"/>
  <c r="D390" i="31"/>
  <c r="J389" i="31"/>
  <c r="D389" i="31"/>
  <c r="J388" i="31"/>
  <c r="D388" i="31"/>
  <c r="J387" i="31"/>
  <c r="D387" i="31"/>
  <c r="J386" i="31"/>
  <c r="D386" i="31"/>
  <c r="J385" i="31"/>
  <c r="D385" i="31"/>
  <c r="J384" i="31"/>
  <c r="D384" i="31"/>
  <c r="J383" i="31"/>
  <c r="D383" i="31"/>
  <c r="J382" i="31"/>
  <c r="D382" i="31"/>
  <c r="J381" i="31"/>
  <c r="D381" i="31"/>
  <c r="J380" i="31"/>
  <c r="D380" i="31"/>
  <c r="J379" i="31"/>
  <c r="D379" i="31"/>
  <c r="J378" i="31"/>
  <c r="D378" i="31"/>
  <c r="J377" i="31"/>
  <c r="D377" i="31"/>
  <c r="J376" i="31"/>
  <c r="D376" i="31"/>
  <c r="J375" i="31"/>
  <c r="D375" i="31"/>
  <c r="J374" i="31"/>
  <c r="D374" i="31"/>
  <c r="J373" i="31"/>
  <c r="D373" i="31"/>
  <c r="J372" i="31"/>
  <c r="D372" i="31"/>
  <c r="J371" i="31"/>
  <c r="D371" i="31"/>
  <c r="J370" i="31"/>
  <c r="D370" i="31"/>
  <c r="J369" i="31"/>
  <c r="D369" i="31"/>
  <c r="J368" i="31"/>
  <c r="D368" i="31"/>
  <c r="J367" i="31"/>
  <c r="D367" i="31"/>
  <c r="J366" i="31"/>
  <c r="D366" i="31"/>
  <c r="J365" i="31"/>
  <c r="D365" i="31"/>
  <c r="J364" i="31"/>
  <c r="D364" i="31"/>
  <c r="J363" i="31"/>
  <c r="D363" i="31"/>
  <c r="J362" i="31"/>
  <c r="D362" i="31"/>
  <c r="J361" i="31"/>
  <c r="D361" i="31"/>
  <c r="J360" i="31"/>
  <c r="D360" i="31"/>
  <c r="J359" i="31"/>
  <c r="D359" i="31"/>
  <c r="J358" i="31"/>
  <c r="D358" i="31"/>
  <c r="J357" i="31"/>
  <c r="D357" i="31"/>
  <c r="J356" i="31"/>
  <c r="D356" i="31"/>
  <c r="J355" i="31"/>
  <c r="D355" i="31"/>
  <c r="J354" i="31"/>
  <c r="D354" i="31"/>
  <c r="J353" i="31"/>
  <c r="D353" i="31"/>
  <c r="J352" i="31"/>
  <c r="D352" i="31"/>
  <c r="J351" i="31"/>
  <c r="D351" i="31"/>
  <c r="J350" i="31"/>
  <c r="D350" i="31"/>
  <c r="J349" i="31"/>
  <c r="D349" i="31"/>
  <c r="J348" i="31"/>
  <c r="D348" i="31"/>
  <c r="J347" i="31"/>
  <c r="D347" i="31"/>
  <c r="J346" i="31"/>
  <c r="D346" i="31"/>
  <c r="J345" i="31"/>
  <c r="D345" i="31"/>
  <c r="J344" i="31"/>
  <c r="D344" i="31"/>
  <c r="J343" i="31"/>
  <c r="D343" i="31"/>
  <c r="J342" i="31"/>
  <c r="D342" i="31"/>
  <c r="J341" i="31"/>
  <c r="D341" i="31"/>
  <c r="J340" i="31"/>
  <c r="D340" i="31"/>
  <c r="J339" i="31"/>
  <c r="D339" i="31"/>
  <c r="J338" i="31"/>
  <c r="D338" i="31"/>
  <c r="J337" i="31"/>
  <c r="D337" i="31"/>
  <c r="J336" i="31"/>
  <c r="D336" i="31"/>
  <c r="J335" i="31"/>
  <c r="D335" i="31"/>
  <c r="J334" i="31"/>
  <c r="D334" i="31"/>
  <c r="J333" i="31"/>
  <c r="D333" i="31"/>
  <c r="J332" i="31"/>
  <c r="D332" i="31"/>
  <c r="J331" i="31"/>
  <c r="D331" i="31"/>
  <c r="J330" i="31"/>
  <c r="D330" i="31"/>
  <c r="J329" i="31"/>
  <c r="D329" i="31"/>
  <c r="J328" i="31"/>
  <c r="D328" i="31"/>
  <c r="J327" i="31"/>
  <c r="D327" i="31"/>
  <c r="J326" i="31"/>
  <c r="D326" i="31"/>
  <c r="J325" i="31"/>
  <c r="D325" i="31"/>
  <c r="J324" i="31"/>
  <c r="D324" i="31"/>
  <c r="J323" i="31"/>
  <c r="D323" i="31"/>
  <c r="J322" i="31"/>
  <c r="D322" i="31"/>
  <c r="J321" i="31"/>
  <c r="D321" i="31"/>
  <c r="J320" i="31"/>
  <c r="D320" i="31"/>
  <c r="J319" i="31"/>
  <c r="D319" i="31"/>
  <c r="J318" i="31"/>
  <c r="D318" i="31"/>
  <c r="J317" i="31"/>
  <c r="D317" i="31"/>
  <c r="J316" i="31"/>
  <c r="D316" i="31"/>
  <c r="J315" i="31"/>
  <c r="D315" i="31"/>
  <c r="J314" i="31"/>
  <c r="D314" i="31"/>
  <c r="J313" i="31"/>
  <c r="D313" i="31"/>
  <c r="J312" i="31"/>
  <c r="D312" i="31"/>
  <c r="J311" i="31"/>
  <c r="D311" i="31"/>
  <c r="J310" i="31"/>
  <c r="D310" i="31"/>
  <c r="J309" i="31"/>
  <c r="D309" i="31"/>
  <c r="J308" i="31"/>
  <c r="D308" i="31"/>
  <c r="J307" i="31"/>
  <c r="D307" i="31"/>
  <c r="J306" i="31"/>
  <c r="D306" i="31"/>
  <c r="J305" i="31"/>
  <c r="D305" i="31"/>
  <c r="J304" i="31"/>
  <c r="D304" i="31"/>
  <c r="J303" i="31"/>
  <c r="D303" i="31"/>
  <c r="J302" i="31"/>
  <c r="D302" i="31"/>
  <c r="J301" i="31"/>
  <c r="D301" i="31"/>
  <c r="J300" i="31"/>
  <c r="D300" i="31"/>
  <c r="J299" i="31"/>
  <c r="D299" i="31"/>
  <c r="J298" i="31"/>
  <c r="D298" i="31"/>
  <c r="J297" i="31"/>
  <c r="D297" i="31"/>
  <c r="J296" i="31"/>
  <c r="D296" i="31"/>
  <c r="J295" i="31"/>
  <c r="D295" i="31"/>
  <c r="J294" i="31"/>
  <c r="D294" i="31"/>
  <c r="J293" i="31"/>
  <c r="D293" i="31"/>
  <c r="J292" i="31"/>
  <c r="D292" i="31"/>
  <c r="J291" i="31"/>
  <c r="D291" i="31"/>
  <c r="J290" i="31"/>
  <c r="D290" i="31"/>
  <c r="J289" i="31"/>
  <c r="D289" i="31"/>
  <c r="J288" i="31"/>
  <c r="D288" i="31"/>
  <c r="J287" i="31"/>
  <c r="D287" i="31"/>
  <c r="J286" i="31"/>
  <c r="D286" i="31"/>
  <c r="J285" i="31"/>
  <c r="D285" i="31"/>
  <c r="J284" i="31"/>
  <c r="D284" i="31"/>
  <c r="J283" i="31"/>
  <c r="D283" i="31"/>
  <c r="J282" i="31"/>
  <c r="D282" i="31"/>
  <c r="J281" i="31"/>
  <c r="D281" i="31"/>
  <c r="J280" i="31"/>
  <c r="D280" i="31"/>
  <c r="J279" i="31"/>
  <c r="D279" i="31"/>
  <c r="J278" i="31"/>
  <c r="D278" i="31"/>
  <c r="J277" i="31"/>
  <c r="D277" i="31"/>
  <c r="J276" i="31"/>
  <c r="D276" i="31"/>
  <c r="J275" i="31"/>
  <c r="D275" i="31"/>
  <c r="J274" i="31"/>
  <c r="D274" i="31"/>
  <c r="J273" i="31"/>
  <c r="D273" i="31"/>
  <c r="J272" i="31"/>
  <c r="D272" i="31"/>
  <c r="J271" i="31"/>
  <c r="D271" i="31"/>
  <c r="J270" i="31"/>
  <c r="D270" i="31"/>
  <c r="J269" i="31"/>
  <c r="D269" i="31"/>
  <c r="J268" i="31"/>
  <c r="D268" i="31"/>
  <c r="J267" i="31"/>
  <c r="D267" i="31"/>
  <c r="J266" i="31"/>
  <c r="D266" i="31"/>
  <c r="J265" i="31"/>
  <c r="D265" i="31"/>
  <c r="J264" i="31"/>
  <c r="D264" i="31"/>
  <c r="J263" i="31"/>
  <c r="D263" i="31"/>
  <c r="J262" i="31"/>
  <c r="D262" i="31"/>
  <c r="J261" i="31"/>
  <c r="D261" i="31"/>
  <c r="J260" i="31"/>
  <c r="D260" i="31"/>
  <c r="J259" i="31"/>
  <c r="D259" i="31"/>
  <c r="J258" i="31"/>
  <c r="D258" i="31"/>
  <c r="J257" i="31"/>
  <c r="D257" i="31"/>
  <c r="J256" i="31"/>
  <c r="D256" i="31"/>
  <c r="J255" i="31"/>
  <c r="D255" i="31"/>
  <c r="J254" i="31"/>
  <c r="D254" i="31"/>
  <c r="J253" i="31"/>
  <c r="D253" i="31"/>
  <c r="J252" i="31"/>
  <c r="D252" i="31"/>
  <c r="J251" i="31"/>
  <c r="D251" i="31"/>
  <c r="J250" i="31"/>
  <c r="D250" i="31"/>
  <c r="J249" i="31"/>
  <c r="D249" i="31"/>
  <c r="J248" i="31"/>
  <c r="D248" i="31"/>
  <c r="J247" i="31"/>
  <c r="D247" i="31"/>
  <c r="J246" i="31"/>
  <c r="D246" i="31"/>
  <c r="J245" i="31"/>
  <c r="D245" i="31"/>
  <c r="J244" i="31"/>
  <c r="D244" i="31"/>
  <c r="J243" i="31"/>
  <c r="D243" i="31"/>
  <c r="J242" i="31"/>
  <c r="D242" i="31"/>
  <c r="J241" i="31"/>
  <c r="D241" i="31"/>
  <c r="J240" i="31"/>
  <c r="D240" i="31"/>
  <c r="J239" i="31"/>
  <c r="D239" i="31"/>
  <c r="J238" i="31"/>
  <c r="D238" i="31"/>
  <c r="J237" i="31"/>
  <c r="D237" i="31"/>
  <c r="J236" i="31"/>
  <c r="D236" i="31"/>
  <c r="J235" i="31"/>
  <c r="D235" i="31"/>
  <c r="J234" i="31"/>
  <c r="D234" i="31"/>
  <c r="J233" i="31"/>
  <c r="D233" i="31"/>
  <c r="J232" i="31"/>
  <c r="D232" i="31"/>
  <c r="J231" i="31"/>
  <c r="D231" i="31"/>
  <c r="J230" i="31"/>
  <c r="D230" i="31"/>
  <c r="J229" i="31"/>
  <c r="D229" i="31"/>
  <c r="J228" i="31"/>
  <c r="D228" i="31"/>
  <c r="J227" i="31"/>
  <c r="D227" i="31"/>
  <c r="J226" i="31"/>
  <c r="D226" i="31"/>
  <c r="J225" i="31"/>
  <c r="D225" i="31"/>
  <c r="J224" i="31"/>
  <c r="D224" i="31"/>
  <c r="J223" i="31"/>
  <c r="D223" i="31"/>
  <c r="J222" i="31"/>
  <c r="D222" i="31"/>
  <c r="J221" i="31"/>
  <c r="D221" i="31"/>
  <c r="J220" i="31"/>
  <c r="D220" i="31"/>
  <c r="J219" i="31"/>
  <c r="D219" i="31"/>
  <c r="J218" i="31"/>
  <c r="D218" i="31"/>
  <c r="J217" i="31"/>
  <c r="D217" i="31"/>
  <c r="J216" i="31"/>
  <c r="D216" i="31"/>
  <c r="J215" i="31"/>
  <c r="D215" i="31"/>
  <c r="J214" i="31"/>
  <c r="D214" i="31"/>
  <c r="J213" i="31"/>
  <c r="D213" i="31"/>
  <c r="J212" i="31"/>
  <c r="D212" i="31"/>
  <c r="J211" i="31"/>
  <c r="D211" i="31"/>
  <c r="J210" i="31"/>
  <c r="D210" i="31"/>
  <c r="J209" i="31"/>
  <c r="D209" i="31"/>
  <c r="J208" i="31"/>
  <c r="D208" i="31"/>
  <c r="J207" i="31"/>
  <c r="D207" i="31"/>
  <c r="J206" i="31"/>
  <c r="D206" i="31"/>
  <c r="J205" i="31"/>
  <c r="D205" i="31"/>
  <c r="J204" i="31"/>
  <c r="D204" i="31"/>
  <c r="J203" i="31"/>
  <c r="D203" i="31"/>
  <c r="J202" i="31"/>
  <c r="D202" i="31"/>
  <c r="J201" i="31"/>
  <c r="D201" i="31"/>
  <c r="J200" i="31"/>
  <c r="D200" i="31"/>
  <c r="J199" i="31"/>
  <c r="D199" i="31"/>
  <c r="J198" i="31"/>
  <c r="D198" i="31"/>
  <c r="J197" i="31"/>
  <c r="D197" i="31"/>
  <c r="J196" i="31"/>
  <c r="D196" i="31"/>
  <c r="J195" i="31"/>
  <c r="D195" i="31"/>
  <c r="J194" i="31"/>
  <c r="D194" i="31"/>
  <c r="J193" i="31"/>
  <c r="D193" i="31"/>
  <c r="J192" i="31"/>
  <c r="D192" i="31"/>
  <c r="J191" i="31"/>
  <c r="D191" i="31"/>
  <c r="J190" i="31"/>
  <c r="D190" i="31"/>
  <c r="J189" i="31"/>
  <c r="D189" i="31"/>
  <c r="J188" i="31"/>
  <c r="D188" i="31"/>
  <c r="J187" i="31"/>
  <c r="D187" i="31"/>
  <c r="J186" i="31"/>
  <c r="D186" i="31"/>
  <c r="J185" i="31"/>
  <c r="D185" i="31"/>
  <c r="J184" i="31"/>
  <c r="D184" i="31"/>
  <c r="J183" i="31"/>
  <c r="D183" i="31"/>
  <c r="J182" i="31"/>
  <c r="D182" i="31"/>
  <c r="J181" i="31"/>
  <c r="D181" i="31"/>
  <c r="J180" i="31"/>
  <c r="D180" i="31"/>
  <c r="J179" i="31"/>
  <c r="D179" i="31"/>
  <c r="J178" i="31"/>
  <c r="D178" i="31"/>
  <c r="J177" i="31"/>
  <c r="D177" i="31"/>
  <c r="J176" i="31"/>
  <c r="D176" i="31"/>
  <c r="J175" i="31"/>
  <c r="D175" i="31"/>
  <c r="J174" i="31"/>
  <c r="D174" i="31"/>
  <c r="J173" i="31"/>
  <c r="D173" i="31"/>
  <c r="J172" i="31"/>
  <c r="D172" i="31"/>
  <c r="J171" i="31"/>
  <c r="D171" i="31"/>
  <c r="J170" i="31"/>
  <c r="D170" i="31"/>
  <c r="J169" i="31"/>
  <c r="D169" i="31"/>
  <c r="J168" i="31"/>
  <c r="D168" i="31"/>
  <c r="J167" i="31"/>
  <c r="D167" i="31"/>
  <c r="J166" i="31"/>
  <c r="D166" i="31"/>
  <c r="J165" i="31"/>
  <c r="D165" i="31"/>
  <c r="J164" i="31"/>
  <c r="D164" i="31"/>
  <c r="J163" i="31"/>
  <c r="D163" i="31"/>
  <c r="J162" i="31"/>
  <c r="D162" i="31"/>
  <c r="J161" i="31"/>
  <c r="D161" i="31"/>
  <c r="J160" i="31"/>
  <c r="D160" i="31"/>
  <c r="J159" i="31"/>
  <c r="D159" i="31"/>
  <c r="J158" i="31"/>
  <c r="D158" i="31"/>
  <c r="J157" i="31"/>
  <c r="D157" i="31"/>
  <c r="J156" i="31"/>
  <c r="D156" i="31"/>
  <c r="J155" i="31"/>
  <c r="D155" i="31"/>
  <c r="J154" i="31"/>
  <c r="D154" i="31"/>
  <c r="J153" i="31"/>
  <c r="D153" i="31"/>
  <c r="J152" i="31"/>
  <c r="D152" i="31"/>
  <c r="J151" i="31"/>
  <c r="D151" i="31"/>
  <c r="J150" i="31"/>
  <c r="D150" i="31"/>
  <c r="J149" i="31"/>
  <c r="D149" i="31"/>
  <c r="J148" i="31"/>
  <c r="D148" i="31"/>
  <c r="J147" i="31"/>
  <c r="D147" i="31"/>
  <c r="J146" i="31"/>
  <c r="D146" i="31"/>
  <c r="J145" i="31"/>
  <c r="D145" i="31"/>
  <c r="J144" i="31"/>
  <c r="D144" i="31"/>
  <c r="J143" i="31"/>
  <c r="D143" i="31"/>
  <c r="J142" i="31"/>
  <c r="D142" i="31"/>
  <c r="J141" i="31"/>
  <c r="D141" i="31"/>
  <c r="J140" i="31"/>
  <c r="D140" i="31"/>
  <c r="J139" i="31"/>
  <c r="D139" i="31"/>
  <c r="J138" i="31"/>
  <c r="D138" i="31"/>
  <c r="J137" i="31"/>
  <c r="D137" i="31"/>
  <c r="J136" i="31"/>
  <c r="D136" i="31"/>
  <c r="J135" i="31"/>
  <c r="D135" i="31"/>
  <c r="J134" i="31"/>
  <c r="D134" i="31"/>
  <c r="J133" i="31"/>
  <c r="D133" i="31"/>
  <c r="J132" i="31"/>
  <c r="D132" i="31"/>
  <c r="J131" i="31"/>
  <c r="D131" i="31"/>
  <c r="J130" i="31"/>
  <c r="D130" i="31"/>
  <c r="J129" i="31"/>
  <c r="D129" i="31"/>
  <c r="J128" i="31"/>
  <c r="D128" i="31"/>
  <c r="J127" i="31"/>
  <c r="D127" i="31"/>
  <c r="J126" i="31"/>
  <c r="D126" i="31"/>
  <c r="J125" i="31"/>
  <c r="D125" i="31"/>
  <c r="J124" i="31"/>
  <c r="D124" i="31"/>
  <c r="J123" i="31"/>
  <c r="D123" i="31"/>
  <c r="J122" i="31"/>
  <c r="D122" i="31"/>
  <c r="J121" i="31"/>
  <c r="D121" i="31"/>
  <c r="J120" i="31"/>
  <c r="D120" i="31"/>
  <c r="J119" i="31"/>
  <c r="D119" i="31"/>
  <c r="J118" i="31"/>
  <c r="D118" i="31"/>
  <c r="J117" i="31"/>
  <c r="D117" i="31"/>
  <c r="J116" i="31"/>
  <c r="D116" i="31"/>
  <c r="J115" i="31"/>
  <c r="D115" i="31"/>
  <c r="J114" i="31"/>
  <c r="D114" i="31"/>
  <c r="J113" i="31"/>
  <c r="D113" i="31"/>
  <c r="J112" i="31"/>
  <c r="D112" i="31"/>
  <c r="J111" i="31"/>
  <c r="D111" i="31"/>
  <c r="J110" i="31"/>
  <c r="D110" i="31"/>
  <c r="J109" i="31"/>
  <c r="D109" i="31"/>
  <c r="J108" i="31"/>
  <c r="D108" i="31"/>
  <c r="J107" i="31"/>
  <c r="D107" i="31"/>
  <c r="J106" i="31"/>
  <c r="D106" i="31"/>
  <c r="J105" i="31"/>
  <c r="D105" i="31"/>
  <c r="J104" i="31"/>
  <c r="D104" i="31"/>
  <c r="J103" i="31"/>
  <c r="D103" i="31"/>
  <c r="J102" i="31"/>
  <c r="D102" i="31"/>
  <c r="J101" i="31"/>
  <c r="D101" i="31"/>
  <c r="J100" i="31"/>
  <c r="D100" i="31"/>
  <c r="J99" i="31"/>
  <c r="D99" i="31"/>
  <c r="J98" i="31"/>
  <c r="D98" i="31"/>
  <c r="J97" i="31"/>
  <c r="D97" i="31"/>
  <c r="J96" i="31"/>
  <c r="D96" i="31"/>
  <c r="J95" i="31"/>
  <c r="D95" i="31"/>
  <c r="J94" i="31"/>
  <c r="D94" i="31"/>
  <c r="J93" i="31"/>
  <c r="D93" i="31"/>
  <c r="J92" i="31"/>
  <c r="D92" i="31"/>
  <c r="J91" i="31"/>
  <c r="D91" i="31"/>
  <c r="J90" i="31"/>
  <c r="D90" i="31"/>
  <c r="J89" i="31"/>
  <c r="D89" i="31"/>
  <c r="J88" i="31"/>
  <c r="D88" i="31"/>
  <c r="J87" i="31"/>
  <c r="D87" i="31"/>
  <c r="J86" i="31"/>
  <c r="D86" i="31"/>
  <c r="J85" i="31"/>
  <c r="D85" i="31"/>
  <c r="J84" i="31"/>
  <c r="D84" i="31"/>
  <c r="J83" i="31"/>
  <c r="D83" i="31"/>
  <c r="J82" i="31"/>
  <c r="D82" i="31"/>
  <c r="J81" i="31"/>
  <c r="D81" i="31"/>
  <c r="J80" i="31"/>
  <c r="D80" i="31"/>
  <c r="J79" i="31"/>
  <c r="D79" i="31"/>
  <c r="J78" i="31"/>
  <c r="D78" i="31"/>
  <c r="J77" i="31"/>
  <c r="D77" i="31"/>
  <c r="J76" i="31"/>
  <c r="D76" i="31"/>
  <c r="J75" i="31"/>
  <c r="D75" i="31"/>
  <c r="J74" i="31"/>
  <c r="D74" i="31"/>
  <c r="J73" i="31"/>
  <c r="D73" i="31"/>
  <c r="J72" i="31"/>
  <c r="D72" i="31"/>
  <c r="J71" i="31"/>
  <c r="D71" i="31"/>
  <c r="J70" i="31"/>
  <c r="D70" i="31"/>
  <c r="J69" i="31"/>
  <c r="D69" i="31"/>
  <c r="J68" i="31"/>
  <c r="D68" i="31"/>
  <c r="J67" i="31"/>
  <c r="D67" i="31"/>
  <c r="J66" i="31"/>
  <c r="D66" i="31"/>
  <c r="J65" i="31"/>
  <c r="D65" i="31"/>
  <c r="J64" i="31"/>
  <c r="D64" i="31"/>
  <c r="J63" i="31"/>
  <c r="D63" i="31"/>
  <c r="J62" i="31"/>
  <c r="D62" i="31"/>
  <c r="J61" i="31"/>
  <c r="D61" i="31"/>
  <c r="J60" i="31"/>
  <c r="D60" i="31"/>
  <c r="J59" i="31"/>
  <c r="D59" i="31"/>
  <c r="J58" i="31"/>
  <c r="D58" i="31"/>
  <c r="J57" i="31"/>
  <c r="D57" i="31"/>
  <c r="J56" i="31"/>
  <c r="D56" i="31"/>
  <c r="J55" i="31"/>
  <c r="D55" i="31"/>
  <c r="J54" i="31"/>
  <c r="D54" i="31"/>
  <c r="J53" i="31"/>
  <c r="D53" i="31"/>
  <c r="J52" i="31"/>
  <c r="D52" i="31"/>
  <c r="J51" i="31"/>
  <c r="D51" i="31"/>
  <c r="J50" i="31"/>
  <c r="D50" i="31"/>
  <c r="J49" i="31"/>
  <c r="D49" i="31"/>
  <c r="J48" i="31"/>
  <c r="D48" i="31"/>
  <c r="J47" i="31"/>
  <c r="D47" i="31"/>
  <c r="J46" i="31"/>
  <c r="D46" i="31"/>
  <c r="J45" i="31"/>
  <c r="D45" i="31"/>
  <c r="J44" i="31"/>
  <c r="D44" i="31"/>
  <c r="J43" i="31"/>
  <c r="D43" i="31"/>
  <c r="J42" i="31"/>
  <c r="D42" i="31"/>
  <c r="J41" i="31"/>
  <c r="D41" i="31"/>
  <c r="J40" i="31"/>
  <c r="D40" i="31"/>
  <c r="J39" i="31"/>
  <c r="D39" i="31"/>
  <c r="J38" i="31"/>
  <c r="D38" i="31"/>
  <c r="J37" i="31"/>
  <c r="D37" i="31"/>
  <c r="J36" i="31"/>
  <c r="D36" i="31"/>
  <c r="J35" i="31"/>
  <c r="D35" i="31"/>
  <c r="J34" i="31"/>
  <c r="D34" i="31"/>
  <c r="J33" i="31"/>
  <c r="D33" i="31"/>
  <c r="J32" i="31"/>
  <c r="D32" i="31"/>
  <c r="J31" i="31"/>
  <c r="D31" i="31"/>
  <c r="J30" i="31"/>
  <c r="D30" i="31"/>
  <c r="J29" i="31"/>
  <c r="D29" i="31"/>
  <c r="J28" i="31"/>
  <c r="D28" i="31"/>
  <c r="J27" i="31"/>
  <c r="D27" i="31"/>
  <c r="J26" i="31"/>
  <c r="D26" i="31"/>
  <c r="J25" i="31"/>
  <c r="D25" i="31"/>
  <c r="J24" i="31"/>
  <c r="D24" i="31"/>
  <c r="J23" i="31"/>
  <c r="D23" i="31"/>
  <c r="J22" i="31"/>
  <c r="D22" i="31"/>
  <c r="J21" i="31"/>
  <c r="D21" i="31"/>
  <c r="J20" i="31"/>
  <c r="D20" i="31"/>
  <c r="J19" i="31"/>
  <c r="D19" i="31"/>
  <c r="B19" i="31"/>
  <c r="B20" i="31" s="1"/>
  <c r="B21" i="31" s="1"/>
  <c r="B22" i="31" s="1"/>
  <c r="B23" i="31" s="1"/>
  <c r="B24" i="31" s="1"/>
  <c r="B25" i="31" s="1"/>
  <c r="B26" i="31" s="1"/>
  <c r="B27" i="31" s="1"/>
  <c r="B28" i="31" s="1"/>
  <c r="B29" i="31" s="1"/>
  <c r="B30" i="31" s="1"/>
  <c r="B31" i="31" s="1"/>
  <c r="B32" i="31" s="1"/>
  <c r="B33" i="31" s="1"/>
  <c r="B34" i="31" s="1"/>
  <c r="B35" i="31" s="1"/>
  <c r="B36" i="31" s="1"/>
  <c r="B37" i="31" s="1"/>
  <c r="B38" i="31" s="1"/>
  <c r="B39" i="31" s="1"/>
  <c r="B40" i="31" s="1"/>
  <c r="B41" i="31" s="1"/>
  <c r="B42" i="31" s="1"/>
  <c r="B43" i="31" s="1"/>
  <c r="B44" i="31" s="1"/>
  <c r="B45" i="31" s="1"/>
  <c r="B46" i="31" s="1"/>
  <c r="B47" i="31" s="1"/>
  <c r="B48" i="31" s="1"/>
  <c r="B49" i="31" s="1"/>
  <c r="B50" i="31" s="1"/>
  <c r="B51" i="31" s="1"/>
  <c r="B52" i="31" s="1"/>
  <c r="B53" i="31" s="1"/>
  <c r="B54" i="31" s="1"/>
  <c r="B55" i="31" s="1"/>
  <c r="B56" i="31" s="1"/>
  <c r="B57" i="31" s="1"/>
  <c r="B58" i="31" s="1"/>
  <c r="B59" i="31" s="1"/>
  <c r="B60" i="31" s="1"/>
  <c r="B61" i="31" s="1"/>
  <c r="B62" i="31" s="1"/>
  <c r="B63" i="31" s="1"/>
  <c r="B64" i="31" s="1"/>
  <c r="B65" i="31" s="1"/>
  <c r="B66" i="31" s="1"/>
  <c r="B67" i="31" s="1"/>
  <c r="B68" i="31" s="1"/>
  <c r="B69" i="31" s="1"/>
  <c r="B70" i="31" s="1"/>
  <c r="B71" i="31" s="1"/>
  <c r="B72" i="31" s="1"/>
  <c r="B73" i="31" s="1"/>
  <c r="B74" i="31" s="1"/>
  <c r="B75" i="31" s="1"/>
  <c r="B76" i="31" s="1"/>
  <c r="B77" i="31" s="1"/>
  <c r="B78" i="31" s="1"/>
  <c r="B79" i="31" s="1"/>
  <c r="B80" i="31" s="1"/>
  <c r="B81" i="31" s="1"/>
  <c r="B82" i="31" s="1"/>
  <c r="B83" i="31" s="1"/>
  <c r="B84" i="31" s="1"/>
  <c r="B85" i="31" s="1"/>
  <c r="B86" i="31" s="1"/>
  <c r="B87" i="31" s="1"/>
  <c r="B88" i="31" s="1"/>
  <c r="B89" i="31" s="1"/>
  <c r="B90" i="31" s="1"/>
  <c r="B91" i="31" s="1"/>
  <c r="B92" i="31" s="1"/>
  <c r="B93" i="31" s="1"/>
  <c r="B94" i="31" s="1"/>
  <c r="B95" i="31" s="1"/>
  <c r="B96" i="31" s="1"/>
  <c r="B97" i="31" s="1"/>
  <c r="B98" i="31" s="1"/>
  <c r="B99" i="31" s="1"/>
  <c r="B100" i="31" s="1"/>
  <c r="B101" i="31" s="1"/>
  <c r="B102" i="31" s="1"/>
  <c r="B103" i="31" s="1"/>
  <c r="B104" i="31" s="1"/>
  <c r="B105" i="31" s="1"/>
  <c r="B106" i="31" s="1"/>
  <c r="B107" i="31" s="1"/>
  <c r="B108" i="31" s="1"/>
  <c r="B109" i="31" s="1"/>
  <c r="B110" i="31" s="1"/>
  <c r="B111" i="31" s="1"/>
  <c r="B112" i="31" s="1"/>
  <c r="B113" i="31" s="1"/>
  <c r="B114" i="31" s="1"/>
  <c r="B115" i="31" s="1"/>
  <c r="B116" i="31" s="1"/>
  <c r="B117" i="31" s="1"/>
  <c r="B118" i="31" s="1"/>
  <c r="B119" i="31" s="1"/>
  <c r="B120" i="31" s="1"/>
  <c r="B121" i="31" s="1"/>
  <c r="B122" i="31" s="1"/>
  <c r="B123" i="31" s="1"/>
  <c r="B124" i="31" s="1"/>
  <c r="B125" i="31" s="1"/>
  <c r="B126" i="31" s="1"/>
  <c r="B127" i="31" s="1"/>
  <c r="B128" i="31" s="1"/>
  <c r="B129" i="31" s="1"/>
  <c r="B130" i="31" s="1"/>
  <c r="B131" i="31" s="1"/>
  <c r="B132" i="31" s="1"/>
  <c r="B133" i="31" s="1"/>
  <c r="B134" i="31" s="1"/>
  <c r="B135" i="31" s="1"/>
  <c r="B136" i="31" s="1"/>
  <c r="B137" i="31" s="1"/>
  <c r="B138" i="31" s="1"/>
  <c r="B139" i="31" s="1"/>
  <c r="B140" i="31" s="1"/>
  <c r="B141" i="31" s="1"/>
  <c r="B142" i="31" s="1"/>
  <c r="B143" i="31" s="1"/>
  <c r="B144" i="31" s="1"/>
  <c r="B145" i="31" s="1"/>
  <c r="B146" i="31" s="1"/>
  <c r="B147" i="31" s="1"/>
  <c r="B148" i="31" s="1"/>
  <c r="B149" i="31" s="1"/>
  <c r="B150" i="31" s="1"/>
  <c r="B151" i="31" s="1"/>
  <c r="B152" i="31" s="1"/>
  <c r="B153" i="31" s="1"/>
  <c r="B154" i="31" s="1"/>
  <c r="B155" i="31" s="1"/>
  <c r="B156" i="31" s="1"/>
  <c r="B157" i="31" s="1"/>
  <c r="B158" i="31" s="1"/>
  <c r="B159" i="31" s="1"/>
  <c r="B160" i="31" s="1"/>
  <c r="B161" i="31" s="1"/>
  <c r="B162" i="31" s="1"/>
  <c r="B163" i="31" s="1"/>
  <c r="B164" i="31" s="1"/>
  <c r="B165" i="31" s="1"/>
  <c r="B166" i="31" s="1"/>
  <c r="B167" i="31" s="1"/>
  <c r="B168" i="31" s="1"/>
  <c r="B169" i="31" s="1"/>
  <c r="B170" i="31" s="1"/>
  <c r="B171" i="31" s="1"/>
  <c r="B172" i="31" s="1"/>
  <c r="B173" i="31" s="1"/>
  <c r="B174" i="31" s="1"/>
  <c r="B175" i="31" s="1"/>
  <c r="B176" i="31" s="1"/>
  <c r="B177" i="31" s="1"/>
  <c r="B178" i="31" s="1"/>
  <c r="B179" i="31" s="1"/>
  <c r="B180" i="31" s="1"/>
  <c r="B181" i="31" s="1"/>
  <c r="B182" i="31" s="1"/>
  <c r="B183" i="31" s="1"/>
  <c r="B184" i="31" s="1"/>
  <c r="B185" i="31" s="1"/>
  <c r="B186" i="31" s="1"/>
  <c r="B187" i="31" s="1"/>
  <c r="B188" i="31" s="1"/>
  <c r="B189" i="31" s="1"/>
  <c r="B190" i="31" s="1"/>
  <c r="B191" i="31" s="1"/>
  <c r="B192" i="31" s="1"/>
  <c r="B193" i="31" s="1"/>
  <c r="B194" i="31" s="1"/>
  <c r="B195" i="31" s="1"/>
  <c r="B196" i="31" s="1"/>
  <c r="B197" i="31" s="1"/>
  <c r="B198" i="31" s="1"/>
  <c r="B199" i="31" s="1"/>
  <c r="B200" i="31" s="1"/>
  <c r="B201" i="31" s="1"/>
  <c r="B202" i="31" s="1"/>
  <c r="B203" i="31" s="1"/>
  <c r="B204" i="31" s="1"/>
  <c r="B205" i="31" s="1"/>
  <c r="B206" i="31" s="1"/>
  <c r="B207" i="31" s="1"/>
  <c r="B208" i="31" s="1"/>
  <c r="B209" i="31" s="1"/>
  <c r="B210" i="31" s="1"/>
  <c r="B211" i="31" s="1"/>
  <c r="B212" i="31" s="1"/>
  <c r="B213" i="31" s="1"/>
  <c r="B214" i="31" s="1"/>
  <c r="B215" i="31" s="1"/>
  <c r="B216" i="31" s="1"/>
  <c r="B217" i="31" s="1"/>
  <c r="B218" i="31" s="1"/>
  <c r="B219" i="31" s="1"/>
  <c r="B220" i="31" s="1"/>
  <c r="B221" i="31" s="1"/>
  <c r="B222" i="31" s="1"/>
  <c r="B223" i="31" s="1"/>
  <c r="B224" i="31" s="1"/>
  <c r="B225" i="31" s="1"/>
  <c r="B226" i="31" s="1"/>
  <c r="B227" i="31" s="1"/>
  <c r="B228" i="31" s="1"/>
  <c r="B229" i="31" s="1"/>
  <c r="B230" i="31" s="1"/>
  <c r="B231" i="31" s="1"/>
  <c r="B232" i="31" s="1"/>
  <c r="B233" i="31" s="1"/>
  <c r="B234" i="31" s="1"/>
  <c r="B235" i="31" s="1"/>
  <c r="B236" i="31" s="1"/>
  <c r="B237" i="31" s="1"/>
  <c r="B238" i="31" s="1"/>
  <c r="B239" i="31" s="1"/>
  <c r="B240" i="31" s="1"/>
  <c r="B241" i="31" s="1"/>
  <c r="B242" i="31" s="1"/>
  <c r="B243" i="31" s="1"/>
  <c r="B244" i="31" s="1"/>
  <c r="B245" i="31" s="1"/>
  <c r="B246" i="31" s="1"/>
  <c r="B247" i="31" s="1"/>
  <c r="B248" i="31" s="1"/>
  <c r="B249" i="31" s="1"/>
  <c r="B250" i="31" s="1"/>
  <c r="B251" i="31" s="1"/>
  <c r="B252" i="31" s="1"/>
  <c r="B253" i="31" s="1"/>
  <c r="B254" i="31" s="1"/>
  <c r="B255" i="31" s="1"/>
  <c r="B256" i="31" s="1"/>
  <c r="B257" i="31" s="1"/>
  <c r="B258" i="31" s="1"/>
  <c r="B259" i="31" s="1"/>
  <c r="B260" i="31" s="1"/>
  <c r="B261" i="31" s="1"/>
  <c r="B262" i="31" s="1"/>
  <c r="B263" i="31" s="1"/>
  <c r="B264" i="31" s="1"/>
  <c r="B265" i="31" s="1"/>
  <c r="B266" i="31" s="1"/>
  <c r="B267" i="31" s="1"/>
  <c r="B268" i="31" s="1"/>
  <c r="B269" i="31" s="1"/>
  <c r="B270" i="31" s="1"/>
  <c r="B271" i="31" s="1"/>
  <c r="B272" i="31" s="1"/>
  <c r="B273" i="31" s="1"/>
  <c r="B274" i="31" s="1"/>
  <c r="B275" i="31" s="1"/>
  <c r="B276" i="31" s="1"/>
  <c r="B277" i="31" s="1"/>
  <c r="B278" i="31" s="1"/>
  <c r="B279" i="31" s="1"/>
  <c r="B280" i="31" s="1"/>
  <c r="B281" i="31" s="1"/>
  <c r="B282" i="31" s="1"/>
  <c r="B283" i="31" s="1"/>
  <c r="B284" i="31" s="1"/>
  <c r="B285" i="31" s="1"/>
  <c r="B286" i="31" s="1"/>
  <c r="B287" i="31" s="1"/>
  <c r="B288" i="31" s="1"/>
  <c r="B289" i="31" s="1"/>
  <c r="B290" i="31" s="1"/>
  <c r="B291" i="31" s="1"/>
  <c r="B292" i="31" s="1"/>
  <c r="B293" i="31" s="1"/>
  <c r="B294" i="31" s="1"/>
  <c r="B295" i="31" s="1"/>
  <c r="B296" i="31" s="1"/>
  <c r="B297" i="31" s="1"/>
  <c r="B298" i="31" s="1"/>
  <c r="B299" i="31" s="1"/>
  <c r="B300" i="31" s="1"/>
  <c r="B301" i="31" s="1"/>
  <c r="B302" i="31" s="1"/>
  <c r="B303" i="31" s="1"/>
  <c r="B304" i="31" s="1"/>
  <c r="B305" i="31" s="1"/>
  <c r="B306" i="31" s="1"/>
  <c r="B307" i="31" s="1"/>
  <c r="B308" i="31" s="1"/>
  <c r="B309" i="31" s="1"/>
  <c r="B310" i="31" s="1"/>
  <c r="B311" i="31" s="1"/>
  <c r="B312" i="31" s="1"/>
  <c r="B313" i="31" s="1"/>
  <c r="B314" i="31" s="1"/>
  <c r="B315" i="31" s="1"/>
  <c r="B316" i="31" s="1"/>
  <c r="B317" i="31" s="1"/>
  <c r="B318" i="31" s="1"/>
  <c r="B319" i="31" s="1"/>
  <c r="B320" i="31" s="1"/>
  <c r="B321" i="31" s="1"/>
  <c r="B322" i="31" s="1"/>
  <c r="B323" i="31" s="1"/>
  <c r="B324" i="31" s="1"/>
  <c r="B325" i="31" s="1"/>
  <c r="B326" i="31" s="1"/>
  <c r="B327" i="31" s="1"/>
  <c r="B328" i="31" s="1"/>
  <c r="B329" i="31" s="1"/>
  <c r="B330" i="31" s="1"/>
  <c r="B331" i="31" s="1"/>
  <c r="B332" i="31" s="1"/>
  <c r="B333" i="31" s="1"/>
  <c r="B334" i="31" s="1"/>
  <c r="B335" i="31" s="1"/>
  <c r="B336" i="31" s="1"/>
  <c r="B337" i="31" s="1"/>
  <c r="B338" i="31" s="1"/>
  <c r="B339" i="31" s="1"/>
  <c r="B340" i="31" s="1"/>
  <c r="B341" i="31" s="1"/>
  <c r="B342" i="31" s="1"/>
  <c r="B343" i="31" s="1"/>
  <c r="B344" i="31" s="1"/>
  <c r="B345" i="31" s="1"/>
  <c r="B346" i="31" s="1"/>
  <c r="B347" i="31" s="1"/>
  <c r="B348" i="31" s="1"/>
  <c r="B349" i="31" s="1"/>
  <c r="B350" i="31" s="1"/>
  <c r="B351" i="31" s="1"/>
  <c r="B352" i="31" s="1"/>
  <c r="B353" i="31" s="1"/>
  <c r="B354" i="31" s="1"/>
  <c r="B355" i="31" s="1"/>
  <c r="B356" i="31" s="1"/>
  <c r="B357" i="31" s="1"/>
  <c r="B358" i="31" s="1"/>
  <c r="B359" i="31" s="1"/>
  <c r="B360" i="31" s="1"/>
  <c r="B361" i="31" s="1"/>
  <c r="B362" i="31" s="1"/>
  <c r="B363" i="31" s="1"/>
  <c r="B364" i="31" s="1"/>
  <c r="B365" i="31" s="1"/>
  <c r="B366" i="31" s="1"/>
  <c r="B367" i="31" s="1"/>
  <c r="B368" i="31" s="1"/>
  <c r="B369" i="31" s="1"/>
  <c r="B370" i="31" s="1"/>
  <c r="B371" i="31" s="1"/>
  <c r="B372" i="31" s="1"/>
  <c r="B373" i="31" s="1"/>
  <c r="B374" i="31" s="1"/>
  <c r="B375" i="31" s="1"/>
  <c r="B376" i="31" s="1"/>
  <c r="B377" i="31" s="1"/>
  <c r="B378" i="31" s="1"/>
  <c r="B379" i="31" s="1"/>
  <c r="B380" i="31" s="1"/>
  <c r="B381" i="31" s="1"/>
  <c r="B382" i="31" s="1"/>
  <c r="B383" i="31" s="1"/>
  <c r="B384" i="31" s="1"/>
  <c r="B385" i="31" s="1"/>
  <c r="B386" i="31" s="1"/>
  <c r="B387" i="31" s="1"/>
  <c r="B388" i="31" s="1"/>
  <c r="B389" i="31" s="1"/>
  <c r="B390" i="31" s="1"/>
  <c r="B391" i="31" s="1"/>
  <c r="B392" i="31" s="1"/>
  <c r="B393" i="31" s="1"/>
  <c r="B394" i="31" s="1"/>
  <c r="B395" i="31" s="1"/>
  <c r="B396" i="31" s="1"/>
  <c r="B397" i="31" s="1"/>
  <c r="B398" i="31" s="1"/>
  <c r="B399" i="31" s="1"/>
  <c r="B400" i="31" s="1"/>
  <c r="B401" i="31" s="1"/>
  <c r="B402" i="31" s="1"/>
  <c r="B403" i="31" s="1"/>
  <c r="B404" i="31" s="1"/>
  <c r="B405" i="31" s="1"/>
  <c r="B406" i="31" s="1"/>
  <c r="B407" i="31" s="1"/>
  <c r="B408" i="31" s="1"/>
  <c r="B409" i="31" s="1"/>
  <c r="B410" i="31" s="1"/>
  <c r="B411" i="31" s="1"/>
  <c r="B412" i="31" s="1"/>
  <c r="B413" i="31" s="1"/>
  <c r="B414" i="31" s="1"/>
  <c r="B415" i="31" s="1"/>
  <c r="B416" i="31" s="1"/>
  <c r="B417" i="31" s="1"/>
  <c r="B418" i="31" s="1"/>
  <c r="B419" i="31" s="1"/>
  <c r="B420" i="31" s="1"/>
  <c r="B421" i="31" s="1"/>
  <c r="B422" i="31" s="1"/>
  <c r="B423" i="31" s="1"/>
  <c r="B424" i="31" s="1"/>
  <c r="B425" i="31" s="1"/>
  <c r="B426" i="31" s="1"/>
  <c r="B427" i="31" s="1"/>
  <c r="B428" i="31" s="1"/>
  <c r="B429" i="31" s="1"/>
  <c r="B430" i="31" s="1"/>
  <c r="B431" i="31" s="1"/>
  <c r="B432" i="31" s="1"/>
  <c r="B433" i="31" s="1"/>
  <c r="B434" i="31" s="1"/>
  <c r="B435" i="31" s="1"/>
  <c r="B436" i="31" s="1"/>
  <c r="B437" i="31" s="1"/>
  <c r="B438" i="31" s="1"/>
  <c r="B439" i="31" s="1"/>
  <c r="B440" i="31" s="1"/>
  <c r="B441" i="31" s="1"/>
  <c r="B442" i="31" s="1"/>
  <c r="B443" i="31" s="1"/>
  <c r="B444" i="31" s="1"/>
  <c r="B445" i="31" s="1"/>
  <c r="B446" i="31" s="1"/>
  <c r="B447" i="31" s="1"/>
  <c r="B448" i="31" s="1"/>
  <c r="B449" i="31" s="1"/>
  <c r="B450" i="31" s="1"/>
  <c r="B451" i="31" s="1"/>
  <c r="B452" i="31" s="1"/>
  <c r="B453" i="31" s="1"/>
  <c r="B454" i="31" s="1"/>
  <c r="B455" i="31" s="1"/>
  <c r="B456" i="31" s="1"/>
  <c r="B457" i="31" s="1"/>
  <c r="B458" i="31" s="1"/>
  <c r="B459" i="31" s="1"/>
  <c r="B460" i="31" s="1"/>
  <c r="B461" i="31" s="1"/>
  <c r="B462" i="31" s="1"/>
  <c r="B463" i="31" s="1"/>
  <c r="B464" i="31" s="1"/>
  <c r="B465" i="31" s="1"/>
  <c r="B466" i="31" s="1"/>
  <c r="B467" i="31" s="1"/>
  <c r="B468" i="31" s="1"/>
  <c r="B469" i="31" s="1"/>
  <c r="B470" i="31" s="1"/>
  <c r="B471" i="31" s="1"/>
  <c r="B472" i="31" s="1"/>
  <c r="B473" i="31" s="1"/>
  <c r="B474" i="31" s="1"/>
  <c r="B475" i="31" s="1"/>
  <c r="B476" i="31" s="1"/>
  <c r="B477" i="31" s="1"/>
  <c r="B478" i="31" s="1"/>
  <c r="B479" i="31" s="1"/>
  <c r="B480" i="31" s="1"/>
  <c r="B481" i="31" s="1"/>
  <c r="B482" i="31" s="1"/>
  <c r="B483" i="31" s="1"/>
  <c r="B484" i="31" s="1"/>
  <c r="B485" i="31" s="1"/>
  <c r="B486" i="31" s="1"/>
  <c r="B487" i="31" s="1"/>
  <c r="B488" i="31" s="1"/>
  <c r="B489" i="31" s="1"/>
  <c r="B490" i="31" s="1"/>
  <c r="B491" i="31" s="1"/>
  <c r="B492" i="31" s="1"/>
  <c r="B493" i="31" s="1"/>
  <c r="B494" i="31" s="1"/>
  <c r="B495" i="31" s="1"/>
  <c r="B496" i="31" s="1"/>
  <c r="B497" i="31" s="1"/>
  <c r="B498" i="31" s="1"/>
  <c r="B499" i="31" s="1"/>
  <c r="B500" i="31" s="1"/>
  <c r="B501" i="31" s="1"/>
  <c r="B502" i="31" s="1"/>
  <c r="B503" i="31" s="1"/>
  <c r="B504" i="31" s="1"/>
  <c r="B505" i="31" s="1"/>
  <c r="B506" i="31" s="1"/>
  <c r="B507" i="31" s="1"/>
  <c r="B508" i="31" s="1"/>
  <c r="B509" i="31" s="1"/>
  <c r="B510" i="31" s="1"/>
  <c r="B511" i="31" s="1"/>
  <c r="B512" i="31" s="1"/>
  <c r="B513" i="31" s="1"/>
  <c r="B514" i="31" s="1"/>
  <c r="B515" i="31" s="1"/>
  <c r="B516" i="31" s="1"/>
  <c r="B517" i="31" s="1"/>
  <c r="B518" i="31" s="1"/>
  <c r="B519" i="31" s="1"/>
  <c r="B520" i="31" s="1"/>
  <c r="B521" i="31" s="1"/>
  <c r="B522" i="31" s="1"/>
  <c r="B523" i="31" s="1"/>
  <c r="B524" i="31" s="1"/>
  <c r="B525" i="31" s="1"/>
  <c r="B526" i="31" s="1"/>
  <c r="B527" i="31" s="1"/>
  <c r="B528" i="31" s="1"/>
  <c r="B529" i="31" s="1"/>
  <c r="B530" i="31" s="1"/>
  <c r="B531" i="31" s="1"/>
  <c r="B532" i="31" s="1"/>
  <c r="B533" i="31" s="1"/>
  <c r="B534" i="31" s="1"/>
  <c r="B535" i="31" s="1"/>
  <c r="B536" i="31" s="1"/>
  <c r="B537" i="31" s="1"/>
  <c r="B538" i="31" s="1"/>
  <c r="B539" i="31" s="1"/>
  <c r="B540" i="31" s="1"/>
  <c r="B541" i="31" s="1"/>
  <c r="B542" i="31" s="1"/>
  <c r="B543" i="31" s="1"/>
  <c r="B544" i="31" s="1"/>
  <c r="B545" i="31" s="1"/>
  <c r="B546" i="31" s="1"/>
  <c r="B547" i="31" s="1"/>
  <c r="B548" i="31" s="1"/>
  <c r="B549" i="31" s="1"/>
  <c r="B550" i="31" s="1"/>
  <c r="B551" i="31" s="1"/>
  <c r="B552" i="31" s="1"/>
  <c r="B553" i="31" s="1"/>
  <c r="B554" i="31" s="1"/>
  <c r="B555" i="31" s="1"/>
  <c r="B556" i="31" s="1"/>
  <c r="B557" i="31" s="1"/>
  <c r="B558" i="31" s="1"/>
  <c r="B559" i="31" s="1"/>
  <c r="B560" i="31" s="1"/>
  <c r="B561" i="31" s="1"/>
  <c r="B562" i="31" s="1"/>
  <c r="B563" i="31" s="1"/>
  <c r="B564" i="31" s="1"/>
  <c r="B565" i="31" s="1"/>
  <c r="B566" i="31" s="1"/>
  <c r="B567" i="31" s="1"/>
  <c r="B568" i="31" s="1"/>
  <c r="B569" i="31" s="1"/>
  <c r="B570" i="31" s="1"/>
  <c r="B571" i="31" s="1"/>
  <c r="B572" i="31" s="1"/>
  <c r="B573" i="31" s="1"/>
  <c r="B574" i="31" s="1"/>
  <c r="B575" i="31" s="1"/>
  <c r="B576" i="31" s="1"/>
  <c r="B577" i="31" s="1"/>
  <c r="B578" i="31" s="1"/>
  <c r="B579" i="31" s="1"/>
  <c r="B580" i="31" s="1"/>
  <c r="B581" i="31" s="1"/>
  <c r="B582" i="31" s="1"/>
  <c r="B583" i="31" s="1"/>
  <c r="B584" i="31" s="1"/>
  <c r="B585" i="31" s="1"/>
  <c r="B586" i="31" s="1"/>
  <c r="B587" i="31" s="1"/>
  <c r="B588" i="31" s="1"/>
  <c r="B589" i="31" s="1"/>
  <c r="B590" i="31" s="1"/>
  <c r="B591" i="31" s="1"/>
  <c r="B592" i="31" s="1"/>
  <c r="B593" i="31" s="1"/>
  <c r="B594" i="31" s="1"/>
  <c r="B595" i="31" s="1"/>
  <c r="B596" i="31" s="1"/>
  <c r="B597" i="31" s="1"/>
  <c r="B598" i="31" s="1"/>
  <c r="B599" i="31" s="1"/>
  <c r="B600" i="31" s="1"/>
  <c r="B601" i="31" s="1"/>
  <c r="B602" i="31" s="1"/>
  <c r="B603" i="31" s="1"/>
  <c r="B604" i="31" s="1"/>
  <c r="B605" i="31" s="1"/>
  <c r="B606" i="31" s="1"/>
  <c r="B607" i="31" s="1"/>
  <c r="B608" i="31" s="1"/>
  <c r="B609" i="31" s="1"/>
  <c r="B610" i="31" s="1"/>
  <c r="B611" i="31" s="1"/>
  <c r="B612" i="31" s="1"/>
  <c r="B613" i="31" s="1"/>
  <c r="B614" i="31" s="1"/>
  <c r="B615" i="31" s="1"/>
  <c r="B616" i="31" s="1"/>
  <c r="B617" i="31" s="1"/>
  <c r="B618" i="31" s="1"/>
  <c r="B619" i="31" s="1"/>
  <c r="B620" i="31" s="1"/>
  <c r="B621" i="31" s="1"/>
  <c r="B622" i="31" s="1"/>
  <c r="B623" i="31" s="1"/>
  <c r="B624" i="31" s="1"/>
  <c r="B625" i="31" s="1"/>
  <c r="B626" i="31" s="1"/>
  <c r="B627" i="31" s="1"/>
  <c r="B628" i="31" s="1"/>
  <c r="B629" i="31" s="1"/>
  <c r="B630" i="31" s="1"/>
  <c r="B631" i="31" s="1"/>
  <c r="B632" i="31" s="1"/>
  <c r="B633" i="31" s="1"/>
  <c r="B634" i="31" s="1"/>
  <c r="B635" i="31" s="1"/>
  <c r="B636" i="31" s="1"/>
  <c r="B637" i="31" s="1"/>
  <c r="B638" i="31" s="1"/>
  <c r="B639" i="31" s="1"/>
  <c r="B640" i="31" s="1"/>
  <c r="B641" i="31" s="1"/>
  <c r="B642" i="31" s="1"/>
  <c r="B643" i="31" s="1"/>
  <c r="B644" i="31" s="1"/>
  <c r="B645" i="31" s="1"/>
  <c r="B646" i="31" s="1"/>
  <c r="B647" i="31" s="1"/>
  <c r="B648" i="31" s="1"/>
  <c r="B649" i="31" s="1"/>
  <c r="B650" i="31" s="1"/>
  <c r="B651" i="31" s="1"/>
  <c r="B652" i="31" s="1"/>
  <c r="B653" i="31" s="1"/>
  <c r="B654" i="31" s="1"/>
  <c r="B655" i="31" s="1"/>
  <c r="B656" i="31" s="1"/>
  <c r="B657" i="31" s="1"/>
  <c r="B658" i="31" s="1"/>
  <c r="B659" i="31" s="1"/>
  <c r="B660" i="31" s="1"/>
  <c r="B661" i="31" s="1"/>
  <c r="B662" i="31" s="1"/>
  <c r="B663" i="31" s="1"/>
  <c r="B664" i="31" s="1"/>
  <c r="B665" i="31" s="1"/>
  <c r="B666" i="31" s="1"/>
  <c r="B667" i="31" s="1"/>
  <c r="B668" i="31" s="1"/>
  <c r="B669" i="31" s="1"/>
  <c r="B670" i="31" s="1"/>
  <c r="B671" i="31" s="1"/>
  <c r="B672" i="31" s="1"/>
  <c r="B673" i="31" s="1"/>
  <c r="B674" i="31" s="1"/>
  <c r="B675" i="31" s="1"/>
  <c r="B676" i="31" s="1"/>
  <c r="B677" i="31" s="1"/>
  <c r="B678" i="31" s="1"/>
  <c r="B679" i="31" s="1"/>
  <c r="B680" i="31" s="1"/>
  <c r="B681" i="31" s="1"/>
  <c r="B682" i="31" s="1"/>
  <c r="B683" i="31" s="1"/>
  <c r="B684" i="31" s="1"/>
  <c r="B685" i="31" s="1"/>
  <c r="B686" i="31" s="1"/>
  <c r="B687" i="31" s="1"/>
  <c r="B688" i="31" s="1"/>
  <c r="B689" i="31" s="1"/>
  <c r="B690" i="31" s="1"/>
  <c r="B691" i="31" s="1"/>
  <c r="B692" i="31" s="1"/>
  <c r="B693" i="31" s="1"/>
  <c r="B694" i="31" s="1"/>
  <c r="B695" i="31" s="1"/>
  <c r="B696" i="31" s="1"/>
  <c r="B697" i="31" s="1"/>
  <c r="B698" i="31" s="1"/>
  <c r="B699" i="31" s="1"/>
  <c r="B700" i="31" s="1"/>
  <c r="B701" i="31" s="1"/>
  <c r="B702" i="31" s="1"/>
  <c r="B703" i="31" s="1"/>
  <c r="B704" i="31" s="1"/>
  <c r="B705" i="31" s="1"/>
  <c r="B706" i="31" s="1"/>
  <c r="B707" i="31" s="1"/>
  <c r="B708" i="31" s="1"/>
  <c r="B709" i="31" s="1"/>
  <c r="B710" i="31" s="1"/>
  <c r="B711" i="31" s="1"/>
  <c r="B712" i="31" s="1"/>
  <c r="B713" i="31" s="1"/>
  <c r="B714" i="31" s="1"/>
  <c r="B715" i="31" s="1"/>
  <c r="B716" i="31" s="1"/>
  <c r="B717" i="31" s="1"/>
  <c r="B718" i="31" s="1"/>
  <c r="B719" i="31" s="1"/>
  <c r="B720" i="31" s="1"/>
  <c r="B721" i="31" s="1"/>
  <c r="B722" i="31" s="1"/>
  <c r="B723" i="31" s="1"/>
  <c r="B724" i="31" s="1"/>
  <c r="B725" i="31" s="1"/>
  <c r="B726" i="31" s="1"/>
  <c r="B727" i="31" s="1"/>
  <c r="B728" i="31" s="1"/>
  <c r="B729" i="31" s="1"/>
  <c r="B730" i="31" s="1"/>
  <c r="B731" i="31" s="1"/>
  <c r="B732" i="31" s="1"/>
  <c r="B733" i="31" s="1"/>
  <c r="B734" i="31" s="1"/>
  <c r="B735" i="31" s="1"/>
  <c r="B736" i="31" s="1"/>
  <c r="B737" i="31" s="1"/>
  <c r="B738" i="31" s="1"/>
  <c r="B739" i="31" s="1"/>
  <c r="B740" i="31" s="1"/>
  <c r="B741" i="31" s="1"/>
  <c r="B742" i="31" s="1"/>
  <c r="B743" i="31" s="1"/>
  <c r="B744" i="31" s="1"/>
  <c r="B745" i="31" s="1"/>
  <c r="B746" i="31" s="1"/>
  <c r="B747" i="31" s="1"/>
  <c r="B748" i="31" s="1"/>
  <c r="B749" i="31" s="1"/>
  <c r="B750" i="31" s="1"/>
  <c r="B751" i="31" s="1"/>
  <c r="B752" i="31" s="1"/>
  <c r="B753" i="31" s="1"/>
  <c r="B754" i="31" s="1"/>
  <c r="B755" i="31" s="1"/>
  <c r="B756" i="31" s="1"/>
  <c r="B757" i="31" s="1"/>
  <c r="B758" i="31" s="1"/>
  <c r="B759" i="31" s="1"/>
  <c r="B760" i="31" s="1"/>
  <c r="B761" i="31" s="1"/>
  <c r="B762" i="31" s="1"/>
  <c r="B763" i="31" s="1"/>
  <c r="B764" i="31" s="1"/>
  <c r="B765" i="31" s="1"/>
  <c r="B766" i="31" s="1"/>
  <c r="B767" i="31" s="1"/>
  <c r="B768" i="31" s="1"/>
  <c r="B769" i="31" s="1"/>
  <c r="B770" i="31" s="1"/>
  <c r="B771" i="31" s="1"/>
  <c r="B772" i="31" s="1"/>
  <c r="B773" i="31" s="1"/>
  <c r="B774" i="31" s="1"/>
  <c r="B775" i="31" s="1"/>
  <c r="B776" i="31" s="1"/>
  <c r="B777" i="31" s="1"/>
  <c r="B778" i="31" s="1"/>
  <c r="B779" i="31" s="1"/>
  <c r="B780" i="31" s="1"/>
  <c r="B781" i="31" s="1"/>
  <c r="B782" i="31" s="1"/>
  <c r="B783" i="31" s="1"/>
  <c r="B784" i="31" s="1"/>
  <c r="B785" i="31" s="1"/>
  <c r="B786" i="31" s="1"/>
  <c r="B787" i="31" s="1"/>
  <c r="B788" i="31" s="1"/>
  <c r="B789" i="31" s="1"/>
  <c r="B790" i="31" s="1"/>
  <c r="B791" i="31" s="1"/>
  <c r="B792" i="31" s="1"/>
  <c r="B793" i="31" s="1"/>
  <c r="B794" i="31" s="1"/>
  <c r="B795" i="31" s="1"/>
  <c r="B796" i="31" s="1"/>
  <c r="B797" i="31" s="1"/>
  <c r="B798" i="31" s="1"/>
  <c r="B799" i="31" s="1"/>
  <c r="B800" i="31" s="1"/>
  <c r="B801" i="31" s="1"/>
  <c r="B802" i="31" s="1"/>
  <c r="B803" i="31" s="1"/>
  <c r="B804" i="31" s="1"/>
  <c r="B805" i="31" s="1"/>
  <c r="B806" i="31" s="1"/>
  <c r="B807" i="31" s="1"/>
  <c r="B808" i="31" s="1"/>
  <c r="B809" i="31" s="1"/>
  <c r="B810" i="31" s="1"/>
  <c r="B811" i="31" s="1"/>
  <c r="B812" i="31" s="1"/>
  <c r="B813" i="31" s="1"/>
  <c r="B814" i="31" s="1"/>
  <c r="B815" i="31" s="1"/>
  <c r="B816" i="31" s="1"/>
  <c r="B817" i="31" s="1"/>
  <c r="B818" i="31" s="1"/>
  <c r="B819" i="31" s="1"/>
  <c r="B820" i="31" s="1"/>
  <c r="B821" i="31" s="1"/>
  <c r="B822" i="31" s="1"/>
  <c r="B823" i="31" s="1"/>
  <c r="B824" i="31" s="1"/>
  <c r="B825" i="31" s="1"/>
  <c r="B826" i="31" s="1"/>
  <c r="B827" i="31" s="1"/>
  <c r="B828" i="31" s="1"/>
  <c r="B829" i="31" s="1"/>
  <c r="B830" i="31" s="1"/>
  <c r="B831" i="31" s="1"/>
  <c r="B832" i="31" s="1"/>
  <c r="B833" i="31" s="1"/>
  <c r="B834" i="31" s="1"/>
  <c r="B835" i="31" s="1"/>
  <c r="B836" i="31" s="1"/>
  <c r="B837" i="31" s="1"/>
  <c r="B838" i="31" s="1"/>
  <c r="B839" i="31" s="1"/>
  <c r="B840" i="31" s="1"/>
  <c r="B841" i="31" s="1"/>
  <c r="B842" i="31" s="1"/>
  <c r="B843" i="31" s="1"/>
  <c r="B844" i="31" s="1"/>
  <c r="B845" i="31" s="1"/>
  <c r="B846" i="31" s="1"/>
  <c r="B847" i="31" s="1"/>
  <c r="B848" i="31" s="1"/>
  <c r="B849" i="31" s="1"/>
  <c r="B850" i="31" s="1"/>
  <c r="B851" i="31" s="1"/>
  <c r="B852" i="31" s="1"/>
  <c r="B853" i="31" s="1"/>
  <c r="B854" i="31" s="1"/>
  <c r="B855" i="31" s="1"/>
  <c r="B856" i="31" s="1"/>
  <c r="B857" i="31" s="1"/>
  <c r="B858" i="31" s="1"/>
  <c r="B859" i="31" s="1"/>
  <c r="B860" i="31" s="1"/>
  <c r="B861" i="31" s="1"/>
  <c r="B862" i="31" s="1"/>
  <c r="B863" i="31" s="1"/>
  <c r="B864" i="31" s="1"/>
  <c r="B865" i="31" s="1"/>
  <c r="B866" i="31" s="1"/>
  <c r="B867" i="31" s="1"/>
  <c r="B868" i="31" s="1"/>
  <c r="B869" i="31" s="1"/>
  <c r="B870" i="31" s="1"/>
  <c r="B871" i="31" s="1"/>
  <c r="B872" i="31" s="1"/>
  <c r="B873" i="31" s="1"/>
  <c r="B874" i="31" s="1"/>
  <c r="B875" i="31" s="1"/>
  <c r="B876" i="31" s="1"/>
  <c r="B877" i="31" s="1"/>
  <c r="B878" i="31" s="1"/>
  <c r="B879" i="31" s="1"/>
  <c r="B880" i="31" s="1"/>
  <c r="B881" i="31" s="1"/>
  <c r="B882" i="31" s="1"/>
  <c r="B883" i="31" s="1"/>
  <c r="B884" i="31" s="1"/>
  <c r="B885" i="31" s="1"/>
  <c r="B886" i="31" s="1"/>
  <c r="B887" i="31" s="1"/>
  <c r="B888" i="31" s="1"/>
  <c r="B889" i="31" s="1"/>
  <c r="B890" i="31" s="1"/>
  <c r="B891" i="31" s="1"/>
  <c r="B892" i="31" s="1"/>
  <c r="B893" i="31" s="1"/>
  <c r="B894" i="31" s="1"/>
  <c r="B895" i="31" s="1"/>
  <c r="B896" i="31" s="1"/>
  <c r="B897" i="31" s="1"/>
  <c r="B898" i="31" s="1"/>
  <c r="B899" i="31" s="1"/>
  <c r="B900" i="31" s="1"/>
  <c r="B901" i="31" s="1"/>
  <c r="B902" i="31" s="1"/>
  <c r="B903" i="31" s="1"/>
  <c r="B904" i="31" s="1"/>
  <c r="B905" i="31" s="1"/>
  <c r="B906" i="31" s="1"/>
  <c r="B907" i="31" s="1"/>
  <c r="B908" i="31" s="1"/>
  <c r="B909" i="31" s="1"/>
  <c r="B910" i="31" s="1"/>
  <c r="B911" i="31" s="1"/>
  <c r="B912" i="31" s="1"/>
  <c r="B913" i="31" s="1"/>
  <c r="B914" i="31" s="1"/>
  <c r="B915" i="31" s="1"/>
  <c r="B916" i="31" s="1"/>
  <c r="B917" i="31" s="1"/>
  <c r="B918" i="31" s="1"/>
  <c r="B919" i="31" s="1"/>
  <c r="B920" i="31" s="1"/>
  <c r="B921" i="31" s="1"/>
  <c r="B922" i="31" s="1"/>
  <c r="B923" i="31" s="1"/>
  <c r="B924" i="31" s="1"/>
  <c r="B925" i="31" s="1"/>
  <c r="B926" i="31" s="1"/>
  <c r="B927" i="31" s="1"/>
  <c r="B928" i="31" s="1"/>
  <c r="B929" i="31" s="1"/>
  <c r="B930" i="31" s="1"/>
  <c r="B931" i="31" s="1"/>
  <c r="B932" i="31" s="1"/>
  <c r="B933" i="31" s="1"/>
  <c r="B934" i="31" s="1"/>
  <c r="B935" i="31" s="1"/>
  <c r="B936" i="31" s="1"/>
  <c r="B937" i="31" s="1"/>
  <c r="B938" i="31" s="1"/>
  <c r="B939" i="31" s="1"/>
  <c r="B940" i="31" s="1"/>
  <c r="B941" i="31" s="1"/>
  <c r="B942" i="31" s="1"/>
  <c r="B943" i="31" s="1"/>
  <c r="B944" i="31" s="1"/>
  <c r="B945" i="31" s="1"/>
  <c r="B946" i="31" s="1"/>
  <c r="B947" i="31" s="1"/>
  <c r="B948" i="31" s="1"/>
  <c r="B949" i="31" s="1"/>
  <c r="B950" i="31" s="1"/>
  <c r="B951" i="31" s="1"/>
  <c r="B952" i="31" s="1"/>
  <c r="B953" i="31" s="1"/>
  <c r="B954" i="31" s="1"/>
  <c r="B955" i="31" s="1"/>
  <c r="B956" i="31" s="1"/>
  <c r="B957" i="31" s="1"/>
  <c r="B958" i="31" s="1"/>
  <c r="B959" i="31" s="1"/>
  <c r="B960" i="31" s="1"/>
  <c r="B961" i="31" s="1"/>
  <c r="B962" i="31" s="1"/>
  <c r="B963" i="31" s="1"/>
  <c r="B964" i="31" s="1"/>
  <c r="B965" i="31" s="1"/>
  <c r="B966" i="31" s="1"/>
  <c r="B967" i="31" s="1"/>
  <c r="B968" i="31" s="1"/>
  <c r="B969" i="31" s="1"/>
  <c r="B970" i="31" s="1"/>
  <c r="B971" i="31" s="1"/>
  <c r="B972" i="31" s="1"/>
  <c r="B973" i="31" s="1"/>
  <c r="B974" i="31" s="1"/>
  <c r="B975" i="31" s="1"/>
  <c r="B976" i="31" s="1"/>
  <c r="B977" i="31" s="1"/>
  <c r="B978" i="31" s="1"/>
  <c r="B979" i="31" s="1"/>
  <c r="B980" i="31" s="1"/>
  <c r="B981" i="31" s="1"/>
  <c r="B982" i="31" s="1"/>
  <c r="B983" i="31" s="1"/>
  <c r="B984" i="31" s="1"/>
  <c r="B985" i="31" s="1"/>
  <c r="B986" i="31" s="1"/>
  <c r="B987" i="31" s="1"/>
  <c r="B988" i="31" s="1"/>
  <c r="B989" i="31" s="1"/>
  <c r="B990" i="31" s="1"/>
  <c r="B991" i="31" s="1"/>
  <c r="B992" i="31" s="1"/>
  <c r="B993" i="31" s="1"/>
  <c r="B994" i="31" s="1"/>
  <c r="B995" i="31" s="1"/>
  <c r="B996" i="31" s="1"/>
  <c r="B997" i="31" s="1"/>
  <c r="B998" i="31" s="1"/>
  <c r="B999" i="31" s="1"/>
  <c r="B1000" i="31" s="1"/>
  <c r="B1001" i="31" s="1"/>
  <c r="B1002" i="31" s="1"/>
  <c r="B1003" i="31" s="1"/>
  <c r="B1004" i="31" s="1"/>
  <c r="B1005" i="31" s="1"/>
  <c r="B1006" i="31" s="1"/>
  <c r="B1007" i="31" s="1"/>
  <c r="B1008" i="31" s="1"/>
  <c r="B1009" i="31" s="1"/>
  <c r="B1010" i="31" s="1"/>
  <c r="B1011" i="31" s="1"/>
  <c r="B1012" i="31" s="1"/>
  <c r="B1013" i="31" s="1"/>
  <c r="B1014" i="31" s="1"/>
  <c r="B1015" i="31" s="1"/>
  <c r="B1016" i="31" s="1"/>
  <c r="B1017" i="31" s="1"/>
  <c r="B1018" i="31" s="1"/>
  <c r="B1019" i="31" s="1"/>
  <c r="B1020" i="31" s="1"/>
  <c r="B1021" i="31" s="1"/>
  <c r="B1022" i="31" s="1"/>
  <c r="B1023" i="31" s="1"/>
  <c r="B1024" i="31" s="1"/>
  <c r="B1025" i="31" s="1"/>
  <c r="B1026" i="31" s="1"/>
  <c r="B1027" i="31" s="1"/>
  <c r="B1028" i="31" s="1"/>
  <c r="B1029" i="31" s="1"/>
  <c r="B1030" i="31" s="1"/>
  <c r="B1031" i="31" s="1"/>
  <c r="B1032" i="31" s="1"/>
  <c r="B1033" i="31" s="1"/>
  <c r="B1034" i="31" s="1"/>
  <c r="B1035" i="31" s="1"/>
  <c r="B1036" i="31" s="1"/>
  <c r="B1037" i="31" s="1"/>
  <c r="B1038" i="31" s="1"/>
  <c r="B1039" i="31" s="1"/>
  <c r="B1040" i="31" s="1"/>
  <c r="B1041" i="31" s="1"/>
  <c r="B1042" i="31" s="1"/>
  <c r="B1043" i="31" s="1"/>
  <c r="B1044" i="31" s="1"/>
  <c r="B1045" i="31" s="1"/>
  <c r="B1046" i="31" s="1"/>
  <c r="B1047" i="31" s="1"/>
  <c r="B1048" i="31" s="1"/>
  <c r="B1049" i="31" s="1"/>
  <c r="B1050" i="31" s="1"/>
  <c r="B1051" i="31" s="1"/>
  <c r="B1052" i="31" s="1"/>
  <c r="B1053" i="31" s="1"/>
  <c r="B1054" i="31" s="1"/>
  <c r="B1055" i="31" s="1"/>
  <c r="B1056" i="31" s="1"/>
  <c r="B1057" i="31" s="1"/>
  <c r="B1058" i="31" s="1"/>
  <c r="B1059" i="31" s="1"/>
  <c r="B1060" i="31" s="1"/>
  <c r="B1061" i="31" s="1"/>
  <c r="B1062" i="31" s="1"/>
  <c r="B1063" i="31" s="1"/>
  <c r="B1064" i="31" s="1"/>
  <c r="B1065" i="31" s="1"/>
  <c r="B1066" i="31" s="1"/>
  <c r="B1067" i="31" s="1"/>
  <c r="B1068" i="31" s="1"/>
  <c r="B1069" i="31" s="1"/>
  <c r="B1070" i="31" s="1"/>
  <c r="B1071" i="31" s="1"/>
  <c r="B1072" i="31" s="1"/>
  <c r="B1073" i="31" s="1"/>
  <c r="B1074" i="31" s="1"/>
  <c r="B1075" i="31" s="1"/>
  <c r="B1076" i="31" s="1"/>
  <c r="B1077" i="31" s="1"/>
  <c r="B1078" i="31" s="1"/>
  <c r="B1079" i="31" s="1"/>
  <c r="B1080" i="31" s="1"/>
  <c r="B1081" i="31" s="1"/>
  <c r="B1082" i="31" s="1"/>
  <c r="B1083" i="31" s="1"/>
  <c r="B1084" i="31" s="1"/>
  <c r="B1085" i="31" s="1"/>
  <c r="B1086" i="31" s="1"/>
  <c r="B1087" i="31" s="1"/>
  <c r="B1088" i="31" s="1"/>
  <c r="B1089" i="31" s="1"/>
  <c r="B1090" i="31" s="1"/>
  <c r="B1091" i="31" s="1"/>
  <c r="B1092" i="31" s="1"/>
  <c r="B1093" i="31" s="1"/>
  <c r="B1094" i="31" s="1"/>
  <c r="B1095" i="31" s="1"/>
  <c r="B1096" i="31" s="1"/>
  <c r="B1097" i="31" s="1"/>
  <c r="B1098" i="31" s="1"/>
  <c r="B1099" i="31" s="1"/>
  <c r="B1100" i="31" s="1"/>
  <c r="B1101" i="31" s="1"/>
  <c r="B1102" i="31" s="1"/>
  <c r="B1103" i="31" s="1"/>
  <c r="B1104" i="31" s="1"/>
  <c r="B1105" i="31" s="1"/>
  <c r="B1106" i="31" s="1"/>
  <c r="B1107" i="31" s="1"/>
  <c r="B1108" i="31" s="1"/>
  <c r="B1109" i="31" s="1"/>
  <c r="B1110" i="31" s="1"/>
  <c r="B1111" i="31" s="1"/>
  <c r="B1112" i="31" s="1"/>
  <c r="B1113" i="31" s="1"/>
  <c r="B1114" i="31" s="1"/>
  <c r="B1115" i="31" s="1"/>
  <c r="B1116" i="31" s="1"/>
  <c r="B1117" i="31" s="1"/>
  <c r="B1118" i="31" s="1"/>
  <c r="B1119" i="31" s="1"/>
  <c r="B1120" i="31" s="1"/>
  <c r="B1121" i="31" s="1"/>
  <c r="B1122" i="31" s="1"/>
  <c r="B1123" i="31" s="1"/>
  <c r="B1124" i="31" s="1"/>
  <c r="B1125" i="31" s="1"/>
  <c r="B1126" i="31" s="1"/>
  <c r="B1127" i="31" s="1"/>
  <c r="B1128" i="31" s="1"/>
  <c r="B1129" i="31" s="1"/>
  <c r="B1130" i="31" s="1"/>
  <c r="B1131" i="31" s="1"/>
  <c r="B1132" i="31" s="1"/>
  <c r="B1133" i="31" s="1"/>
  <c r="B1134" i="31" s="1"/>
  <c r="B1135" i="31" s="1"/>
  <c r="B1136" i="31" s="1"/>
  <c r="B1137" i="31" s="1"/>
  <c r="B1138" i="31" s="1"/>
  <c r="B1139" i="31" s="1"/>
  <c r="B1140" i="31" s="1"/>
  <c r="B1141" i="31" s="1"/>
  <c r="B1142" i="31" s="1"/>
  <c r="B1143" i="31" s="1"/>
  <c r="B1144" i="31" s="1"/>
  <c r="B1145" i="31" s="1"/>
  <c r="B1146" i="31" s="1"/>
  <c r="B1147" i="31" s="1"/>
  <c r="B1148" i="31" s="1"/>
  <c r="B1149" i="31" s="1"/>
  <c r="B1150" i="31" s="1"/>
  <c r="B1151" i="31" s="1"/>
  <c r="B1152" i="31" s="1"/>
  <c r="B1153" i="31" s="1"/>
  <c r="B1154" i="31" s="1"/>
  <c r="B1155" i="31" s="1"/>
  <c r="B1156" i="31" s="1"/>
  <c r="B1157" i="31" s="1"/>
  <c r="B1158" i="31" s="1"/>
  <c r="B1159" i="31" s="1"/>
  <c r="B1160" i="31" s="1"/>
  <c r="B1161" i="31" s="1"/>
  <c r="B1162" i="31" s="1"/>
  <c r="B1163" i="31" s="1"/>
  <c r="B1164" i="31" s="1"/>
  <c r="B1165" i="31" s="1"/>
  <c r="B1166" i="31" s="1"/>
  <c r="B1167" i="31" s="1"/>
  <c r="B1168" i="31" s="1"/>
  <c r="B1169" i="31" s="1"/>
  <c r="B1170" i="31" s="1"/>
  <c r="B1171" i="31" s="1"/>
  <c r="B1172" i="31" s="1"/>
  <c r="B1173" i="31" s="1"/>
  <c r="B1174" i="31" s="1"/>
  <c r="B1175" i="31" s="1"/>
  <c r="B1176" i="31" s="1"/>
  <c r="B1177" i="31" s="1"/>
  <c r="B1178" i="31" s="1"/>
  <c r="B1179" i="31" s="1"/>
  <c r="B1180" i="31" s="1"/>
  <c r="B1181" i="31" s="1"/>
  <c r="B1182" i="31" s="1"/>
  <c r="B1183" i="31" s="1"/>
  <c r="B1184" i="31" s="1"/>
  <c r="B1185" i="31" s="1"/>
  <c r="B1186" i="31" s="1"/>
  <c r="B1187" i="31" s="1"/>
  <c r="B1188" i="31" s="1"/>
  <c r="B1189" i="31" s="1"/>
  <c r="B1190" i="31" s="1"/>
  <c r="B1191" i="31" s="1"/>
  <c r="B1192" i="31" s="1"/>
  <c r="B1193" i="31" s="1"/>
  <c r="B1194" i="31" s="1"/>
  <c r="B1195" i="31" s="1"/>
  <c r="B1196" i="31" s="1"/>
  <c r="B1197" i="31" s="1"/>
  <c r="B1198" i="31" s="1"/>
  <c r="B1199" i="31" s="1"/>
  <c r="B1200" i="31" s="1"/>
  <c r="B1201" i="31" s="1"/>
  <c r="B1202" i="31" s="1"/>
  <c r="B1203" i="31" s="1"/>
  <c r="B1204" i="31" s="1"/>
  <c r="B1205" i="31" s="1"/>
  <c r="B1206" i="31" s="1"/>
  <c r="B1207" i="31" s="1"/>
  <c r="B1208" i="31" s="1"/>
  <c r="B1209" i="31" s="1"/>
  <c r="B1210" i="31" s="1"/>
  <c r="B1211" i="31" s="1"/>
  <c r="B1212" i="31" s="1"/>
  <c r="B1213" i="31" s="1"/>
  <c r="B1214" i="31" s="1"/>
  <c r="B1215" i="31" s="1"/>
  <c r="B1216" i="31" s="1"/>
  <c r="B1217" i="31" s="1"/>
  <c r="B1218" i="31" s="1"/>
  <c r="B1219" i="31" s="1"/>
  <c r="B1220" i="31" s="1"/>
  <c r="B1221" i="31" s="1"/>
  <c r="B1222" i="31" s="1"/>
  <c r="B1223" i="31" s="1"/>
  <c r="B1224" i="31" s="1"/>
  <c r="B1225" i="31" s="1"/>
  <c r="B1226" i="31" s="1"/>
  <c r="B1227" i="31" s="1"/>
  <c r="B1228" i="31" s="1"/>
  <c r="B1229" i="31" s="1"/>
  <c r="B1230" i="31" s="1"/>
  <c r="B1231" i="31" s="1"/>
  <c r="B1232" i="31" s="1"/>
  <c r="B1233" i="31" s="1"/>
  <c r="B1234" i="31" s="1"/>
  <c r="B1235" i="31" s="1"/>
  <c r="B1236" i="31" s="1"/>
  <c r="B1237" i="31" s="1"/>
  <c r="B1238" i="31" s="1"/>
  <c r="B1239" i="31" s="1"/>
  <c r="B1240" i="31" s="1"/>
  <c r="B1241" i="31" s="1"/>
  <c r="B1242" i="31" s="1"/>
  <c r="B1243" i="31" s="1"/>
  <c r="B1244" i="31" s="1"/>
  <c r="B1245" i="31" s="1"/>
  <c r="B1246" i="31" s="1"/>
  <c r="B1247" i="31" s="1"/>
  <c r="B1248" i="31" s="1"/>
  <c r="B1249" i="31" s="1"/>
  <c r="B1250" i="31" s="1"/>
  <c r="B1251" i="31" s="1"/>
  <c r="B1252" i="31" s="1"/>
  <c r="B1253" i="31" s="1"/>
  <c r="B1254" i="31" s="1"/>
  <c r="B1255" i="31" s="1"/>
  <c r="B1256" i="31" s="1"/>
  <c r="B1257" i="31" s="1"/>
  <c r="B1258" i="31" s="1"/>
  <c r="B1259" i="31" s="1"/>
  <c r="B1260" i="31" s="1"/>
  <c r="B1261" i="31" s="1"/>
  <c r="B1262" i="31" s="1"/>
  <c r="B1263" i="31" s="1"/>
  <c r="B1264" i="31" s="1"/>
  <c r="B1265" i="31" s="1"/>
  <c r="B1266" i="31" s="1"/>
  <c r="B1267" i="31" s="1"/>
  <c r="B1268" i="31" s="1"/>
  <c r="B1269" i="31" s="1"/>
  <c r="B1270" i="31" s="1"/>
  <c r="B1271" i="31" s="1"/>
  <c r="B1272" i="31" s="1"/>
  <c r="B1273" i="31" s="1"/>
  <c r="B1274" i="31" s="1"/>
  <c r="B1275" i="31" s="1"/>
  <c r="B1276" i="31" s="1"/>
  <c r="B1277" i="31" s="1"/>
  <c r="B1278" i="31" s="1"/>
  <c r="B1279" i="31" s="1"/>
  <c r="B1280" i="31" s="1"/>
  <c r="B1281" i="31" s="1"/>
  <c r="B1282" i="31" s="1"/>
  <c r="B1283" i="31" s="1"/>
  <c r="B1284" i="31" s="1"/>
  <c r="B1285" i="31" s="1"/>
  <c r="B1286" i="31" s="1"/>
  <c r="B1287" i="31" s="1"/>
  <c r="B1288" i="31" s="1"/>
  <c r="B1289" i="31" s="1"/>
  <c r="B1290" i="31" s="1"/>
  <c r="B1291" i="31" s="1"/>
  <c r="B1292" i="31" s="1"/>
  <c r="B1293" i="31" s="1"/>
  <c r="B1294" i="31" s="1"/>
  <c r="B1295" i="31" s="1"/>
  <c r="B1296" i="31" s="1"/>
  <c r="B1297" i="31" s="1"/>
  <c r="B1298" i="31" s="1"/>
  <c r="B1299" i="31" s="1"/>
  <c r="B1300" i="31" s="1"/>
  <c r="B1301" i="31" s="1"/>
  <c r="B1302" i="31" s="1"/>
  <c r="B1303" i="31" s="1"/>
  <c r="B1304" i="31" s="1"/>
  <c r="B1305" i="31" s="1"/>
  <c r="B1306" i="31" s="1"/>
  <c r="B1307" i="31" s="1"/>
  <c r="B1308" i="31" s="1"/>
  <c r="B1309" i="31" s="1"/>
  <c r="B1310" i="31" s="1"/>
  <c r="B1311" i="31" s="1"/>
  <c r="B1312" i="31" s="1"/>
  <c r="B1313" i="31" s="1"/>
  <c r="B1314" i="31" s="1"/>
  <c r="B1315" i="31" s="1"/>
  <c r="B1316" i="31" s="1"/>
  <c r="B1317" i="31" s="1"/>
  <c r="B1318" i="31" s="1"/>
  <c r="B1319" i="31" s="1"/>
  <c r="B1320" i="31" s="1"/>
  <c r="B1321" i="31" s="1"/>
  <c r="B1322" i="31" s="1"/>
  <c r="B1323" i="31" s="1"/>
  <c r="B1324" i="31" s="1"/>
  <c r="B1325" i="31" s="1"/>
  <c r="B1326" i="31" s="1"/>
  <c r="B1327" i="31" s="1"/>
  <c r="B1328" i="31" s="1"/>
  <c r="B1329" i="31" s="1"/>
  <c r="B1330" i="31" s="1"/>
  <c r="B1331" i="31" s="1"/>
  <c r="B1332" i="31" s="1"/>
  <c r="B1333" i="31" s="1"/>
  <c r="B1334" i="31" s="1"/>
  <c r="B1335" i="31" s="1"/>
  <c r="B1336" i="31" s="1"/>
  <c r="B1337" i="31" s="1"/>
  <c r="B1338" i="31" s="1"/>
  <c r="B1339" i="31" s="1"/>
  <c r="B1340" i="31" s="1"/>
  <c r="B1341" i="31" s="1"/>
  <c r="B1342" i="31" s="1"/>
  <c r="B1343" i="31" s="1"/>
  <c r="B1344" i="31" s="1"/>
  <c r="B1345" i="31" s="1"/>
  <c r="B1346" i="31" s="1"/>
  <c r="B1347" i="31" s="1"/>
  <c r="B1348" i="31" s="1"/>
  <c r="B1349" i="31" s="1"/>
  <c r="B1350" i="31" s="1"/>
  <c r="B1351" i="31" s="1"/>
  <c r="B1352" i="31" s="1"/>
  <c r="B1353" i="31" s="1"/>
  <c r="B1354" i="31" s="1"/>
  <c r="B1355" i="31" s="1"/>
  <c r="B1356" i="31" s="1"/>
  <c r="B1357" i="31" s="1"/>
  <c r="B1358" i="31" s="1"/>
  <c r="B1359" i="31" s="1"/>
  <c r="B1360" i="31" s="1"/>
  <c r="B1361" i="31" s="1"/>
  <c r="B1362" i="31" s="1"/>
  <c r="B1363" i="31" s="1"/>
  <c r="B1364" i="31" s="1"/>
  <c r="B1365" i="31" s="1"/>
  <c r="B1366" i="31" s="1"/>
  <c r="B1367" i="31" s="1"/>
  <c r="B1368" i="31" s="1"/>
  <c r="B1369" i="31" s="1"/>
  <c r="B1370" i="31" s="1"/>
  <c r="B1371" i="31" s="1"/>
  <c r="B1372" i="31" s="1"/>
  <c r="B1373" i="31" s="1"/>
  <c r="B1374" i="31" s="1"/>
  <c r="B1375" i="31" s="1"/>
  <c r="B1376" i="31" s="1"/>
  <c r="B1377" i="31" s="1"/>
  <c r="B1378" i="31" s="1"/>
  <c r="B1379" i="31" s="1"/>
  <c r="B1380" i="31" s="1"/>
  <c r="B1381" i="31" s="1"/>
  <c r="B1382" i="31" s="1"/>
  <c r="B1383" i="31" s="1"/>
  <c r="B1384" i="31" s="1"/>
  <c r="B1385" i="31" s="1"/>
  <c r="B1386" i="31" s="1"/>
  <c r="B1387" i="31" s="1"/>
  <c r="B1388" i="31" s="1"/>
  <c r="B1389" i="31" s="1"/>
  <c r="B1390" i="31" s="1"/>
  <c r="B1391" i="31" s="1"/>
  <c r="B1392" i="31" s="1"/>
  <c r="B1393" i="31" s="1"/>
  <c r="B1394" i="31" s="1"/>
  <c r="B1395" i="31" s="1"/>
  <c r="B1396" i="31" s="1"/>
  <c r="B1397" i="31" s="1"/>
  <c r="B1398" i="31" s="1"/>
  <c r="B1399" i="31" s="1"/>
  <c r="B1400" i="31" s="1"/>
  <c r="B1401" i="31" s="1"/>
  <c r="B1402" i="31" s="1"/>
  <c r="B1403" i="31" s="1"/>
  <c r="B1404" i="31" s="1"/>
  <c r="B1405" i="31" s="1"/>
  <c r="B1406" i="31" s="1"/>
  <c r="B1407" i="31" s="1"/>
  <c r="B1408" i="31" s="1"/>
  <c r="B1409" i="31" s="1"/>
  <c r="B1410" i="31" s="1"/>
  <c r="B1411" i="31" s="1"/>
  <c r="B1412" i="31" s="1"/>
  <c r="B1413" i="31" s="1"/>
  <c r="B1414" i="31" s="1"/>
  <c r="B1415" i="31" s="1"/>
  <c r="B1416" i="31" s="1"/>
  <c r="B1417" i="31" s="1"/>
  <c r="B1418" i="31" s="1"/>
  <c r="B1419" i="31" s="1"/>
  <c r="B1420" i="31" s="1"/>
  <c r="B1421" i="31" s="1"/>
  <c r="B1422" i="31" s="1"/>
  <c r="B1423" i="31" s="1"/>
  <c r="B1424" i="31" s="1"/>
  <c r="B1425" i="31" s="1"/>
  <c r="B1426" i="31" s="1"/>
  <c r="B1427" i="31" s="1"/>
  <c r="B1428" i="31" s="1"/>
  <c r="B1429" i="31" s="1"/>
  <c r="B1430" i="31" s="1"/>
  <c r="B1431" i="31" s="1"/>
  <c r="B1432" i="31" s="1"/>
  <c r="B1433" i="31" s="1"/>
  <c r="B1434" i="31" s="1"/>
  <c r="B1435" i="31" s="1"/>
  <c r="B1436" i="31" s="1"/>
  <c r="B1437" i="31" s="1"/>
  <c r="B1438" i="31" s="1"/>
  <c r="B1439" i="31" s="1"/>
  <c r="B1440" i="31" s="1"/>
  <c r="B1441" i="31" s="1"/>
  <c r="B1442" i="31" s="1"/>
  <c r="B1443" i="31" s="1"/>
  <c r="B1444" i="31" s="1"/>
  <c r="B1445" i="31" s="1"/>
  <c r="B1446" i="31" s="1"/>
  <c r="B1447" i="31" s="1"/>
  <c r="B1448" i="31" s="1"/>
  <c r="B1449" i="31" s="1"/>
  <c r="B1450" i="31" s="1"/>
  <c r="B1451" i="31" s="1"/>
  <c r="B1452" i="31" s="1"/>
  <c r="B1453" i="31" s="1"/>
  <c r="B1454" i="31" s="1"/>
  <c r="B1455" i="31" s="1"/>
  <c r="B1456" i="31" s="1"/>
  <c r="B1457" i="31" s="1"/>
  <c r="B1458" i="31" s="1"/>
  <c r="B1459" i="31" s="1"/>
  <c r="B1460" i="31" s="1"/>
  <c r="B1461" i="31" s="1"/>
  <c r="B1462" i="31" s="1"/>
  <c r="B1463" i="31" s="1"/>
  <c r="B1464" i="31" s="1"/>
  <c r="B1465" i="31" s="1"/>
  <c r="B1466" i="31" s="1"/>
  <c r="B1467" i="31" s="1"/>
  <c r="B1468" i="31" s="1"/>
  <c r="B1469" i="31" s="1"/>
  <c r="B1470" i="31" s="1"/>
  <c r="B1471" i="31" s="1"/>
  <c r="B1472" i="31" s="1"/>
  <c r="B1473" i="31" s="1"/>
  <c r="B1474" i="31" s="1"/>
  <c r="B1475" i="31" s="1"/>
  <c r="B1476" i="31" s="1"/>
  <c r="B1477" i="31" s="1"/>
  <c r="B1478" i="31" s="1"/>
  <c r="B1479" i="31" s="1"/>
  <c r="B1480" i="31" s="1"/>
  <c r="B1481" i="31" s="1"/>
  <c r="B1482" i="31" s="1"/>
  <c r="B1483" i="31" s="1"/>
  <c r="B1484" i="31" s="1"/>
  <c r="B1485" i="31" s="1"/>
  <c r="B1486" i="31" s="1"/>
  <c r="B1487" i="31" s="1"/>
  <c r="B1488" i="31" s="1"/>
  <c r="B1489" i="31" s="1"/>
  <c r="B1490" i="31" s="1"/>
  <c r="B1491" i="31" s="1"/>
  <c r="B1492" i="31" s="1"/>
  <c r="B1493" i="31" s="1"/>
  <c r="B1494" i="31" s="1"/>
  <c r="B1495" i="31" s="1"/>
  <c r="B1496" i="31" s="1"/>
  <c r="B1497" i="31" s="1"/>
  <c r="B1498" i="31" s="1"/>
  <c r="B1499" i="31" s="1"/>
  <c r="B1500" i="31" s="1"/>
  <c r="B1501" i="31" s="1"/>
  <c r="B1502" i="31" s="1"/>
  <c r="B1503" i="31" s="1"/>
  <c r="B1504" i="31" s="1"/>
  <c r="B1505" i="31" s="1"/>
  <c r="B1506" i="31" s="1"/>
  <c r="B1507" i="31" s="1"/>
  <c r="B1508" i="31" s="1"/>
  <c r="B1509" i="31" s="1"/>
  <c r="B1510" i="31" s="1"/>
  <c r="B1511" i="31" s="1"/>
  <c r="B1512" i="31" s="1"/>
  <c r="B1513" i="31" s="1"/>
  <c r="B1514" i="31" s="1"/>
  <c r="B1515" i="31" s="1"/>
  <c r="B1516" i="31" s="1"/>
  <c r="B1517" i="31" s="1"/>
  <c r="B1518" i="31" s="1"/>
  <c r="B1519" i="31" s="1"/>
  <c r="B1520" i="31" s="1"/>
  <c r="B1521" i="31" s="1"/>
  <c r="B1522" i="31" s="1"/>
  <c r="B1523" i="31" s="1"/>
  <c r="B1524" i="31" s="1"/>
  <c r="B1525" i="31" s="1"/>
  <c r="B1526" i="31" s="1"/>
  <c r="B1527" i="31" s="1"/>
  <c r="B1528" i="31" s="1"/>
  <c r="B1529" i="31" s="1"/>
  <c r="B1530" i="31" s="1"/>
  <c r="B1531" i="31" s="1"/>
  <c r="B1532" i="31" s="1"/>
  <c r="B1533" i="31" s="1"/>
  <c r="B1534" i="31" s="1"/>
  <c r="B1535" i="31" s="1"/>
  <c r="B1536" i="31" s="1"/>
  <c r="B1537" i="31" s="1"/>
  <c r="B1538" i="31" s="1"/>
  <c r="B1539" i="31" s="1"/>
  <c r="B1540" i="31" s="1"/>
  <c r="B1541" i="31" s="1"/>
  <c r="B1542" i="31" s="1"/>
  <c r="B1543" i="31" s="1"/>
  <c r="B1544" i="31" s="1"/>
  <c r="B1545" i="31" s="1"/>
  <c r="B1546" i="31" s="1"/>
  <c r="B1547" i="31" s="1"/>
  <c r="B1548" i="31" s="1"/>
  <c r="B1549" i="31" s="1"/>
  <c r="B1550" i="31" s="1"/>
  <c r="B1551" i="31" s="1"/>
  <c r="B1552" i="31" s="1"/>
  <c r="B1553" i="31" s="1"/>
  <c r="B1554" i="31" s="1"/>
  <c r="B1555" i="31" s="1"/>
  <c r="B1556" i="31" s="1"/>
  <c r="B1557" i="31" s="1"/>
  <c r="B1558" i="31" s="1"/>
  <c r="B1559" i="31" s="1"/>
  <c r="B1560" i="31" s="1"/>
  <c r="B1561" i="31" s="1"/>
  <c r="B1562" i="31" s="1"/>
  <c r="B1563" i="31" s="1"/>
  <c r="B1564" i="31" s="1"/>
  <c r="B1565" i="31" s="1"/>
  <c r="B1566" i="31" s="1"/>
  <c r="B1567" i="31" s="1"/>
  <c r="B1568" i="31" s="1"/>
  <c r="B1569" i="31" s="1"/>
  <c r="B1570" i="31" s="1"/>
  <c r="B1571" i="31" s="1"/>
  <c r="B1572" i="31" s="1"/>
  <c r="B1573" i="31" s="1"/>
  <c r="B1574" i="31" s="1"/>
  <c r="B1575" i="31" s="1"/>
  <c r="B1576" i="31" s="1"/>
  <c r="B1577" i="31" s="1"/>
  <c r="B1578" i="31" s="1"/>
  <c r="B1579" i="31" s="1"/>
  <c r="B1580" i="31" s="1"/>
  <c r="B1581" i="31" s="1"/>
  <c r="B1582" i="31" s="1"/>
  <c r="B1583" i="31" s="1"/>
  <c r="B1584" i="31" s="1"/>
  <c r="B1585" i="31" s="1"/>
  <c r="B1586" i="31" s="1"/>
  <c r="B1587" i="31" s="1"/>
  <c r="B1588" i="31" s="1"/>
  <c r="B1589" i="31" s="1"/>
  <c r="B1590" i="31" s="1"/>
  <c r="B1591" i="31" s="1"/>
  <c r="B1592" i="31" s="1"/>
  <c r="B1593" i="31" s="1"/>
  <c r="B1594" i="31" s="1"/>
  <c r="B1595" i="31" s="1"/>
  <c r="B1596" i="31" s="1"/>
  <c r="B1597" i="31" s="1"/>
  <c r="B1598" i="31" s="1"/>
  <c r="B1599" i="31" s="1"/>
  <c r="B1600" i="31" s="1"/>
  <c r="B1601" i="31" s="1"/>
  <c r="B1602" i="31" s="1"/>
  <c r="B1603" i="31" s="1"/>
  <c r="B1604" i="31" s="1"/>
  <c r="B1605" i="31" s="1"/>
  <c r="B1606" i="31" s="1"/>
  <c r="B1607" i="31" s="1"/>
  <c r="B1608" i="31" s="1"/>
  <c r="B1609" i="31" s="1"/>
  <c r="B1610" i="31" s="1"/>
  <c r="B1611" i="31" s="1"/>
  <c r="B1612" i="31" s="1"/>
  <c r="B1613" i="31" s="1"/>
  <c r="B1614" i="31" s="1"/>
  <c r="B1615" i="31" s="1"/>
  <c r="B1616" i="31" s="1"/>
  <c r="B1617" i="31" s="1"/>
  <c r="B1618" i="31" s="1"/>
  <c r="B1619" i="31" s="1"/>
  <c r="B1620" i="31" s="1"/>
  <c r="B1621" i="31" s="1"/>
  <c r="B1622" i="31" s="1"/>
  <c r="B1623" i="31" s="1"/>
  <c r="B1624" i="31" s="1"/>
  <c r="B1625" i="31" s="1"/>
  <c r="B1626" i="31" s="1"/>
  <c r="B1627" i="31" s="1"/>
  <c r="B1628" i="31" s="1"/>
  <c r="B1629" i="31" s="1"/>
  <c r="B1630" i="31" s="1"/>
  <c r="B1631" i="31" s="1"/>
  <c r="B1632" i="31" s="1"/>
  <c r="B1633" i="31" s="1"/>
  <c r="B1634" i="31" s="1"/>
  <c r="B1635" i="31" s="1"/>
  <c r="B1636" i="31" s="1"/>
  <c r="B1637" i="31" s="1"/>
  <c r="B1638" i="31" s="1"/>
  <c r="B1639" i="31" s="1"/>
  <c r="B1640" i="31" s="1"/>
  <c r="B1641" i="31" s="1"/>
  <c r="B1642" i="31" s="1"/>
  <c r="B1643" i="31" s="1"/>
  <c r="B1644" i="31" s="1"/>
  <c r="B1645" i="31" s="1"/>
  <c r="B1646" i="31" s="1"/>
  <c r="B1647" i="31" s="1"/>
  <c r="B1648" i="31" s="1"/>
  <c r="B1649" i="31" s="1"/>
  <c r="B1650" i="31" s="1"/>
  <c r="B1651" i="31" s="1"/>
  <c r="B1652" i="31" s="1"/>
  <c r="B1653" i="31" s="1"/>
  <c r="B1654" i="31" s="1"/>
  <c r="B1655" i="31" s="1"/>
  <c r="B1656" i="31" s="1"/>
  <c r="B1657" i="31" s="1"/>
  <c r="B1658" i="31" s="1"/>
  <c r="B1659" i="31" s="1"/>
  <c r="B1660" i="31" s="1"/>
  <c r="B1661" i="31" s="1"/>
  <c r="B1662" i="31" s="1"/>
  <c r="B1663" i="31" s="1"/>
  <c r="B1664" i="31" s="1"/>
  <c r="B1665" i="31" s="1"/>
  <c r="B1666" i="31" s="1"/>
  <c r="B1667" i="31" s="1"/>
  <c r="B1668" i="31" s="1"/>
  <c r="B1669" i="31" s="1"/>
  <c r="B1670" i="31" s="1"/>
  <c r="B1671" i="31" s="1"/>
  <c r="B1672" i="31" s="1"/>
  <c r="B1673" i="31" s="1"/>
  <c r="B1674" i="31" s="1"/>
  <c r="B1675" i="31" s="1"/>
  <c r="B1676" i="31" s="1"/>
  <c r="B1677" i="31" s="1"/>
  <c r="B1678" i="31" s="1"/>
  <c r="B1679" i="31" s="1"/>
  <c r="B1680" i="31" s="1"/>
  <c r="B1681" i="31" s="1"/>
  <c r="B1682" i="31" s="1"/>
  <c r="B1683" i="31" s="1"/>
  <c r="B1684" i="31" s="1"/>
  <c r="B1685" i="31" s="1"/>
  <c r="B1686" i="31" s="1"/>
  <c r="B1687" i="31" s="1"/>
  <c r="B1688" i="31" s="1"/>
  <c r="B1689" i="31" s="1"/>
  <c r="B1690" i="31" s="1"/>
  <c r="B1691" i="31" s="1"/>
  <c r="B1692" i="31" s="1"/>
  <c r="B1693" i="31" s="1"/>
  <c r="B1694" i="31" s="1"/>
  <c r="B1695" i="31" s="1"/>
  <c r="B1696" i="31" s="1"/>
  <c r="B1697" i="31" s="1"/>
  <c r="B1698" i="31" s="1"/>
  <c r="B1699" i="31" s="1"/>
  <c r="B1700" i="31" s="1"/>
  <c r="B1701" i="31" s="1"/>
  <c r="B1702" i="31" s="1"/>
  <c r="B1703" i="31" s="1"/>
  <c r="B1704" i="31" s="1"/>
  <c r="B1705" i="31" s="1"/>
  <c r="B1706" i="31" s="1"/>
  <c r="B1707" i="31" s="1"/>
  <c r="B1708" i="31" s="1"/>
  <c r="B1709" i="31" s="1"/>
  <c r="B1710" i="31" s="1"/>
  <c r="B1711" i="31" s="1"/>
  <c r="B1712" i="31" s="1"/>
  <c r="B1713" i="31" s="1"/>
  <c r="B1714" i="31" s="1"/>
  <c r="B1715" i="31" s="1"/>
  <c r="B1716" i="31" s="1"/>
  <c r="B1717" i="31" s="1"/>
  <c r="B1718" i="31" s="1"/>
  <c r="B1719" i="31" s="1"/>
  <c r="B1720" i="31" s="1"/>
  <c r="B1721" i="31" s="1"/>
  <c r="B1722" i="31" s="1"/>
  <c r="B1723" i="31" s="1"/>
  <c r="B1724" i="31" s="1"/>
  <c r="B1725" i="31" s="1"/>
  <c r="B1726" i="31" s="1"/>
  <c r="B1727" i="31" s="1"/>
  <c r="B1728" i="31" s="1"/>
  <c r="B1729" i="31" s="1"/>
  <c r="B1730" i="31" s="1"/>
  <c r="B1731" i="31" s="1"/>
  <c r="B1732" i="31" s="1"/>
  <c r="B1733" i="31" s="1"/>
  <c r="B1734" i="31" s="1"/>
  <c r="B1735" i="31" s="1"/>
  <c r="B1736" i="31" s="1"/>
  <c r="B1737" i="31" s="1"/>
  <c r="B1738" i="31" s="1"/>
  <c r="B1739" i="31" s="1"/>
  <c r="B1740" i="31" s="1"/>
  <c r="B1741" i="31" s="1"/>
  <c r="B1742" i="31" s="1"/>
  <c r="B1743" i="31" s="1"/>
  <c r="B1744" i="31" s="1"/>
  <c r="B1745" i="31" s="1"/>
  <c r="B1746" i="31" s="1"/>
  <c r="B1747" i="31" s="1"/>
  <c r="B1748" i="31" s="1"/>
  <c r="B1749" i="31" s="1"/>
  <c r="B1750" i="31" s="1"/>
  <c r="B1751" i="31" s="1"/>
  <c r="B1752" i="31" s="1"/>
  <c r="B1753" i="31" s="1"/>
  <c r="B1754" i="31" s="1"/>
  <c r="B1755" i="31" s="1"/>
  <c r="B1756" i="31" s="1"/>
  <c r="B1757" i="31" s="1"/>
  <c r="B1758" i="31" s="1"/>
  <c r="B1759" i="31" s="1"/>
  <c r="B1760" i="31" s="1"/>
  <c r="B1761" i="31" s="1"/>
  <c r="B1762" i="31" s="1"/>
  <c r="B1763" i="31" s="1"/>
  <c r="B1764" i="31" s="1"/>
  <c r="B1765" i="31" s="1"/>
  <c r="B1766" i="31" s="1"/>
  <c r="B1767" i="31" s="1"/>
  <c r="B1768" i="31" s="1"/>
  <c r="B1769" i="31" s="1"/>
  <c r="B1770" i="31" s="1"/>
  <c r="B1771" i="31" s="1"/>
  <c r="B1772" i="31" s="1"/>
  <c r="B1773" i="31" s="1"/>
  <c r="B1774" i="31" s="1"/>
  <c r="B1775" i="31" s="1"/>
  <c r="B1776" i="31" s="1"/>
  <c r="B1777" i="31" s="1"/>
  <c r="B1778" i="31" s="1"/>
  <c r="B1779" i="31" s="1"/>
  <c r="B1780" i="31" s="1"/>
  <c r="B1781" i="31" s="1"/>
  <c r="B1782" i="31" s="1"/>
  <c r="B1783" i="31" s="1"/>
  <c r="B1784" i="31" s="1"/>
  <c r="B1785" i="31" s="1"/>
  <c r="B1786" i="31" s="1"/>
  <c r="B1787" i="31" s="1"/>
  <c r="B1788" i="31" s="1"/>
  <c r="B1789" i="31" s="1"/>
  <c r="B1790" i="31" s="1"/>
  <c r="B1791" i="31" s="1"/>
  <c r="B1792" i="31" s="1"/>
  <c r="B1793" i="31" s="1"/>
  <c r="B1794" i="31" s="1"/>
  <c r="B1795" i="31" s="1"/>
  <c r="B1796" i="31" s="1"/>
  <c r="B1797" i="31" s="1"/>
  <c r="B1798" i="31" s="1"/>
  <c r="B1799" i="31" s="1"/>
  <c r="B1800" i="31" s="1"/>
  <c r="B1801" i="31" s="1"/>
  <c r="B1802" i="31" s="1"/>
  <c r="B1803" i="31" s="1"/>
  <c r="B1804" i="31" s="1"/>
  <c r="B1805" i="31" s="1"/>
  <c r="B1806" i="31" s="1"/>
  <c r="B1807" i="31" s="1"/>
  <c r="B1808" i="31" s="1"/>
  <c r="B1809" i="31" s="1"/>
  <c r="B1810" i="31" s="1"/>
  <c r="B1811" i="31" s="1"/>
  <c r="B1812" i="31" s="1"/>
  <c r="B1813" i="31" s="1"/>
  <c r="B1814" i="31" s="1"/>
  <c r="B1815" i="31" s="1"/>
  <c r="B1816" i="31" s="1"/>
  <c r="B1817" i="31" s="1"/>
  <c r="B1818" i="31" s="1"/>
  <c r="B1819" i="31" s="1"/>
  <c r="B1820" i="31" s="1"/>
  <c r="B1821" i="31" s="1"/>
  <c r="B1822" i="31" s="1"/>
  <c r="B1823" i="31" s="1"/>
  <c r="B1824" i="31" s="1"/>
  <c r="B1825" i="31" s="1"/>
  <c r="B1826" i="31" s="1"/>
  <c r="B1827" i="31" s="1"/>
  <c r="B1828" i="31" s="1"/>
  <c r="B1829" i="31" s="1"/>
  <c r="B1830" i="31" s="1"/>
  <c r="B1831" i="31" s="1"/>
  <c r="B1832" i="31" s="1"/>
  <c r="B1833" i="31" s="1"/>
  <c r="B1834" i="31" s="1"/>
  <c r="B1835" i="31" s="1"/>
  <c r="B1836" i="31" s="1"/>
  <c r="B1837" i="31" s="1"/>
  <c r="B1838" i="31" s="1"/>
  <c r="B1839" i="31" s="1"/>
  <c r="B1840" i="31" s="1"/>
  <c r="B1841" i="31" s="1"/>
  <c r="B1842" i="31" s="1"/>
  <c r="B1843" i="31" s="1"/>
  <c r="B1844" i="31" s="1"/>
  <c r="B1845" i="31" s="1"/>
  <c r="B1846" i="31" s="1"/>
  <c r="B1847" i="31" s="1"/>
  <c r="B1848" i="31" s="1"/>
  <c r="B1849" i="31" s="1"/>
  <c r="B1850" i="31" s="1"/>
  <c r="B1851" i="31" s="1"/>
  <c r="B1852" i="31" s="1"/>
  <c r="B1853" i="31" s="1"/>
  <c r="B1854" i="31" s="1"/>
  <c r="B1855" i="31" s="1"/>
  <c r="B1856" i="31" s="1"/>
  <c r="B1857" i="31" s="1"/>
  <c r="B1858" i="31" s="1"/>
  <c r="B1859" i="31" s="1"/>
  <c r="B1860" i="31" s="1"/>
  <c r="B1861" i="31" s="1"/>
  <c r="B1862" i="31" s="1"/>
  <c r="B1863" i="31" s="1"/>
  <c r="B1864" i="31" s="1"/>
  <c r="B1865" i="31" s="1"/>
  <c r="B1866" i="31" s="1"/>
  <c r="B1867" i="31" s="1"/>
  <c r="B1868" i="31" s="1"/>
  <c r="B1869" i="31" s="1"/>
  <c r="B1870" i="31" s="1"/>
  <c r="B1871" i="31" s="1"/>
  <c r="B1872" i="31" s="1"/>
  <c r="B1873" i="31" s="1"/>
  <c r="B1874" i="31" s="1"/>
  <c r="B1875" i="31" s="1"/>
  <c r="B1876" i="31" s="1"/>
  <c r="B1877" i="31" s="1"/>
  <c r="B1878" i="31" s="1"/>
  <c r="B1879" i="31" s="1"/>
  <c r="B1880" i="31" s="1"/>
  <c r="B1881" i="31" s="1"/>
  <c r="B1882" i="31" s="1"/>
  <c r="B1883" i="31" s="1"/>
  <c r="B1884" i="31" s="1"/>
  <c r="B1885" i="31" s="1"/>
  <c r="B1886" i="31" s="1"/>
  <c r="B1887" i="31" s="1"/>
  <c r="B1888" i="31" s="1"/>
  <c r="B1889" i="31" s="1"/>
  <c r="B1890" i="31" s="1"/>
  <c r="B1891" i="31" s="1"/>
  <c r="B1892" i="31" s="1"/>
  <c r="B1893" i="31" s="1"/>
  <c r="B1894" i="31" s="1"/>
  <c r="B1895" i="31" s="1"/>
  <c r="B1896" i="31" s="1"/>
  <c r="B1897" i="31" s="1"/>
  <c r="B1898" i="31" s="1"/>
  <c r="B1899" i="31" s="1"/>
  <c r="B1900" i="31" s="1"/>
  <c r="B1901" i="31" s="1"/>
  <c r="B1902" i="31" s="1"/>
  <c r="B1903" i="31" s="1"/>
  <c r="B1904" i="31" s="1"/>
  <c r="B1905" i="31" s="1"/>
  <c r="B1906" i="31" s="1"/>
  <c r="B1907" i="31" s="1"/>
  <c r="B1908" i="31" s="1"/>
  <c r="B1909" i="31" s="1"/>
  <c r="B1910" i="31" s="1"/>
  <c r="B1911" i="31" s="1"/>
  <c r="B1912" i="31" s="1"/>
  <c r="B1913" i="31" s="1"/>
  <c r="B1914" i="31" s="1"/>
  <c r="B1915" i="31" s="1"/>
  <c r="B1916" i="31" s="1"/>
  <c r="B1917" i="31" s="1"/>
  <c r="B1918" i="31" s="1"/>
  <c r="B1919" i="31" s="1"/>
  <c r="B1920" i="31" s="1"/>
  <c r="B1921" i="31" s="1"/>
  <c r="B1922" i="31" s="1"/>
  <c r="B1923" i="31" s="1"/>
  <c r="B1924" i="31" s="1"/>
  <c r="B1925" i="31" s="1"/>
  <c r="B1926" i="31" s="1"/>
  <c r="B1927" i="31" s="1"/>
  <c r="B1928" i="31" s="1"/>
  <c r="B1929" i="31" s="1"/>
  <c r="B1930" i="31" s="1"/>
  <c r="B1931" i="31" s="1"/>
  <c r="B1932" i="31" s="1"/>
  <c r="B1933" i="31" s="1"/>
  <c r="B1934" i="31" s="1"/>
  <c r="B1935" i="31" s="1"/>
  <c r="B1936" i="31" s="1"/>
  <c r="B1937" i="31" s="1"/>
  <c r="B1938" i="31" s="1"/>
  <c r="B1939" i="31" s="1"/>
  <c r="B1940" i="31" s="1"/>
  <c r="B1941" i="31" s="1"/>
  <c r="B1942" i="31" s="1"/>
  <c r="B1943" i="31" s="1"/>
  <c r="B1944" i="31" s="1"/>
  <c r="B1945" i="31" s="1"/>
  <c r="B1946" i="31" s="1"/>
  <c r="B1947" i="31" s="1"/>
  <c r="B1948" i="31" s="1"/>
  <c r="B1949" i="31" s="1"/>
  <c r="B1950" i="31" s="1"/>
  <c r="B1951" i="31" s="1"/>
  <c r="B1952" i="31" s="1"/>
  <c r="B1953" i="31" s="1"/>
  <c r="B1954" i="31" s="1"/>
  <c r="B1955" i="31" s="1"/>
  <c r="B1956" i="31" s="1"/>
  <c r="B1957" i="31" s="1"/>
  <c r="B1958" i="31" s="1"/>
  <c r="B1959" i="31" s="1"/>
  <c r="B1960" i="31" s="1"/>
  <c r="B1961" i="31" s="1"/>
  <c r="B1962" i="31" s="1"/>
  <c r="B1963" i="31" s="1"/>
  <c r="B1964" i="31" s="1"/>
  <c r="B1965" i="31" s="1"/>
  <c r="B1966" i="31" s="1"/>
  <c r="B1967" i="31" s="1"/>
  <c r="B1968" i="31" s="1"/>
  <c r="B1969" i="31" s="1"/>
  <c r="B1970" i="31" s="1"/>
  <c r="B1971" i="31" s="1"/>
  <c r="B1972" i="31" s="1"/>
  <c r="B1973" i="31" s="1"/>
  <c r="B1974" i="31" s="1"/>
  <c r="B1975" i="31" s="1"/>
  <c r="B1976" i="31" s="1"/>
  <c r="B1977" i="31" s="1"/>
  <c r="B1978" i="31" s="1"/>
  <c r="B1979" i="31" s="1"/>
  <c r="B1980" i="31" s="1"/>
  <c r="B1981" i="31" s="1"/>
  <c r="B1982" i="31" s="1"/>
  <c r="B1983" i="31" s="1"/>
  <c r="B1984" i="31" s="1"/>
  <c r="B1985" i="31" s="1"/>
  <c r="B1986" i="31" s="1"/>
  <c r="B1987" i="31" s="1"/>
  <c r="B1988" i="31" s="1"/>
  <c r="B1989" i="31" s="1"/>
  <c r="B1990" i="31" s="1"/>
  <c r="B1991" i="31" s="1"/>
  <c r="B1992" i="31" s="1"/>
  <c r="B1993" i="31" s="1"/>
  <c r="B1994" i="31" s="1"/>
  <c r="B1995" i="31" s="1"/>
  <c r="B1996" i="31" s="1"/>
  <c r="B1997" i="31" s="1"/>
  <c r="B1998" i="31" s="1"/>
  <c r="B1999" i="31" s="1"/>
  <c r="B2000" i="31" s="1"/>
  <c r="B2001" i="31" s="1"/>
  <c r="B2002" i="31" s="1"/>
  <c r="B2003" i="31" s="1"/>
  <c r="B2004" i="31" s="1"/>
  <c r="B2005" i="31" s="1"/>
  <c r="B2006" i="31" s="1"/>
  <c r="B2007" i="31" s="1"/>
  <c r="B2008" i="31" s="1"/>
  <c r="B2009" i="31" s="1"/>
  <c r="B2010" i="31" s="1"/>
  <c r="B2011" i="31" s="1"/>
  <c r="B2012" i="31" s="1"/>
  <c r="B2013" i="31" s="1"/>
  <c r="B2014" i="31" s="1"/>
  <c r="B2015" i="31" s="1"/>
  <c r="B2016" i="31" s="1"/>
  <c r="B2017" i="31" s="1"/>
  <c r="B2018" i="31" s="1"/>
  <c r="B2019" i="31" s="1"/>
  <c r="J18" i="31"/>
  <c r="D18" i="31"/>
  <c r="B18" i="31"/>
  <c r="J17" i="31"/>
  <c r="D17" i="31"/>
  <c r="C14" i="31"/>
  <c r="G197" i="31" s="1"/>
  <c r="L4514" i="32" l="1"/>
  <c r="L2835" i="32"/>
  <c r="L4489" i="32"/>
  <c r="L3049" i="32"/>
  <c r="L2834" i="32"/>
  <c r="L4522" i="32"/>
  <c r="L3048" i="32"/>
  <c r="L2833" i="32"/>
  <c r="L4484" i="32"/>
  <c r="L3014" i="32"/>
  <c r="L2778" i="32"/>
  <c r="L4451" i="32"/>
  <c r="L3001" i="32"/>
  <c r="L2777" i="32"/>
  <c r="L4440" i="32"/>
  <c r="L3000" i="32"/>
  <c r="L2762" i="32"/>
  <c r="L4427" i="32"/>
  <c r="L2987" i="32"/>
  <c r="L2761" i="32"/>
  <c r="L3030" i="32"/>
  <c r="L4465" i="32"/>
  <c r="L3025" i="32"/>
  <c r="L2807" i="32"/>
  <c r="L4442" i="32"/>
  <c r="L2790" i="32"/>
  <c r="L4519" i="32"/>
  <c r="L4431" i="32"/>
  <c r="L3013" i="32"/>
  <c r="L2821" i="32"/>
  <c r="L2757" i="32"/>
  <c r="L4462" i="32"/>
  <c r="L3044" i="32"/>
  <c r="L2980" i="32"/>
  <c r="L2788" i="32"/>
  <c r="L4458" i="32"/>
  <c r="L2824" i="32"/>
  <c r="L4477" i="32"/>
  <c r="L3039" i="32"/>
  <c r="L2823" i="32"/>
  <c r="L4488" i="32"/>
  <c r="L3038" i="32"/>
  <c r="L2819" i="32"/>
  <c r="L4464" i="32"/>
  <c r="L3002" i="32"/>
  <c r="L2767" i="32"/>
  <c r="L4441" i="32"/>
  <c r="L2991" i="32"/>
  <c r="L2763" i="32"/>
  <c r="L4428" i="32"/>
  <c r="L2990" i="32"/>
  <c r="L2751" i="32"/>
  <c r="L3063" i="32"/>
  <c r="L2977" i="32"/>
  <c r="L2747" i="32"/>
  <c r="L3008" i="32"/>
  <c r="L4453" i="32"/>
  <c r="L3015" i="32"/>
  <c r="L2793" i="32"/>
  <c r="L2817" i="32"/>
  <c r="L2782" i="32"/>
  <c r="L4487" i="32"/>
  <c r="L4423" i="32"/>
  <c r="L3005" i="32"/>
  <c r="L2813" i="32"/>
  <c r="L2749" i="32"/>
  <c r="L4454" i="32"/>
  <c r="L3036" i="32"/>
  <c r="L2844" i="32"/>
  <c r="L2780" i="32"/>
  <c r="AC16" i="32"/>
  <c r="L4436" i="32"/>
  <c r="L2810" i="32"/>
  <c r="L4467" i="32"/>
  <c r="L3027" i="32"/>
  <c r="L2809" i="32"/>
  <c r="L4476" i="32"/>
  <c r="L3026" i="32"/>
  <c r="L2808" i="32"/>
  <c r="L4452" i="32"/>
  <c r="L2992" i="32"/>
  <c r="L2753" i="32"/>
  <c r="L4429" i="32"/>
  <c r="L2979" i="32"/>
  <c r="L2752" i="32"/>
  <c r="L3064" i="32"/>
  <c r="L2978" i="32"/>
  <c r="L4525" i="32"/>
  <c r="L3051" i="32"/>
  <c r="L2839" i="32"/>
  <c r="L4524" i="32"/>
  <c r="L2986" i="32"/>
  <c r="L4443" i="32"/>
  <c r="L3003" i="32"/>
  <c r="L2779" i="32"/>
  <c r="L2838" i="32"/>
  <c r="L2774" i="32"/>
  <c r="L4479" i="32"/>
  <c r="L3061" i="32"/>
  <c r="L2997" i="32"/>
  <c r="L2805" i="32"/>
  <c r="L2741" i="32"/>
  <c r="L4446" i="32"/>
  <c r="L3028" i="32"/>
  <c r="L2836" i="32"/>
  <c r="L2772" i="32"/>
  <c r="E9" i="24"/>
  <c r="K15" i="32"/>
  <c r="E10" i="24"/>
  <c r="K16" i="32"/>
  <c r="L3024" i="32"/>
  <c r="L3062" i="32"/>
  <c r="L2799" i="32"/>
  <c r="L4457" i="32"/>
  <c r="L3017" i="32"/>
  <c r="L2795" i="32"/>
  <c r="L4456" i="32"/>
  <c r="L3016" i="32"/>
  <c r="L2794" i="32"/>
  <c r="L4432" i="32"/>
  <c r="L2982" i="32"/>
  <c r="L4529" i="32"/>
  <c r="L3065" i="32"/>
  <c r="L2841" i="32"/>
  <c r="L4516" i="32"/>
  <c r="L3054" i="32"/>
  <c r="L2840" i="32"/>
  <c r="L4515" i="32"/>
  <c r="L3041" i="32"/>
  <c r="L2825" i="32"/>
  <c r="L4480" i="32"/>
  <c r="L2785" i="32"/>
  <c r="L4433" i="32"/>
  <c r="L2993" i="32"/>
  <c r="L2768" i="32"/>
  <c r="L2830" i="32"/>
  <c r="L2766" i="32"/>
  <c r="L4471" i="32"/>
  <c r="L3053" i="32"/>
  <c r="L2989" i="32"/>
  <c r="L2797" i="32"/>
  <c r="L4526" i="32"/>
  <c r="L4438" i="32"/>
  <c r="L3020" i="32"/>
  <c r="L2828" i="32"/>
  <c r="L2764" i="32"/>
  <c r="L3023" i="32"/>
  <c r="L3040" i="32"/>
  <c r="L2771" i="32"/>
  <c r="L4445" i="32"/>
  <c r="L3007" i="32"/>
  <c r="L2784" i="32"/>
  <c r="L4444" i="32"/>
  <c r="L3006" i="32"/>
  <c r="L2783" i="32"/>
  <c r="L3066" i="32"/>
  <c r="L2842" i="32"/>
  <c r="L4517" i="32"/>
  <c r="L3055" i="32"/>
  <c r="L2827" i="32"/>
  <c r="L4482" i="32"/>
  <c r="L3042" i="32"/>
  <c r="L2826" i="32"/>
  <c r="L4481" i="32"/>
  <c r="L3031" i="32"/>
  <c r="L2811" i="32"/>
  <c r="L4468" i="32"/>
  <c r="L4466" i="32"/>
  <c r="L3067" i="32"/>
  <c r="L2983" i="32"/>
  <c r="L2754" i="32"/>
  <c r="L2822" i="32"/>
  <c r="L2758" i="32"/>
  <c r="L4463" i="32"/>
  <c r="L3045" i="32"/>
  <c r="L2981" i="32"/>
  <c r="L2789" i="32"/>
  <c r="L4518" i="32"/>
  <c r="L4430" i="32"/>
  <c r="L3012" i="32"/>
  <c r="L2820" i="32"/>
  <c r="L2756" i="32"/>
  <c r="L4528" i="32"/>
  <c r="L3018" i="32"/>
  <c r="L2760" i="32"/>
  <c r="L4435" i="32"/>
  <c r="L2995" i="32"/>
  <c r="L2770" i="32"/>
  <c r="L4434" i="32"/>
  <c r="L2994" i="32"/>
  <c r="L2769" i="32"/>
  <c r="L3056" i="32"/>
  <c r="L2831" i="32"/>
  <c r="L4483" i="32"/>
  <c r="L3043" i="32"/>
  <c r="L2816" i="32"/>
  <c r="L4472" i="32"/>
  <c r="L3032" i="32"/>
  <c r="L2801" i="32"/>
  <c r="L4469" i="32"/>
  <c r="L3019" i="32"/>
  <c r="L2800" i="32"/>
  <c r="L4448" i="32"/>
  <c r="L4521" i="32"/>
  <c r="L3057" i="32"/>
  <c r="L2843" i="32"/>
  <c r="L2743" i="32"/>
  <c r="L2814" i="32"/>
  <c r="L2750" i="32"/>
  <c r="L4455" i="32"/>
  <c r="L3037" i="32"/>
  <c r="L2973" i="32"/>
  <c r="L2781" i="32"/>
  <c r="L4486" i="32"/>
  <c r="L4422" i="32"/>
  <c r="L3004" i="32"/>
  <c r="L2812" i="32"/>
  <c r="L2748" i="32"/>
  <c r="L2815" i="32"/>
  <c r="L2998" i="32"/>
  <c r="L2746" i="32"/>
  <c r="L4425" i="32"/>
  <c r="L2985" i="32"/>
  <c r="L2759" i="32"/>
  <c r="L4424" i="32"/>
  <c r="L2984" i="32"/>
  <c r="L2755" i="32"/>
  <c r="L3046" i="32"/>
  <c r="L2803" i="32"/>
  <c r="L4473" i="32"/>
  <c r="L3033" i="32"/>
  <c r="L2802" i="32"/>
  <c r="L4460" i="32"/>
  <c r="L3022" i="32"/>
  <c r="L2787" i="32"/>
  <c r="L4459" i="32"/>
  <c r="L3009" i="32"/>
  <c r="L2786" i="32"/>
  <c r="L4426" i="32"/>
  <c r="L4485" i="32"/>
  <c r="L3047" i="32"/>
  <c r="L2832" i="32"/>
  <c r="L4520" i="32"/>
  <c r="L2806" i="32"/>
  <c r="L2742" i="32"/>
  <c r="L4447" i="32"/>
  <c r="L3029" i="32"/>
  <c r="L2837" i="32"/>
  <c r="L2773" i="32"/>
  <c r="L4478" i="32"/>
  <c r="L3060" i="32"/>
  <c r="L2996" i="32"/>
  <c r="L2804" i="32"/>
  <c r="L2740" i="32"/>
  <c r="L4449" i="32"/>
  <c r="L2976" i="32"/>
  <c r="L4523" i="32"/>
  <c r="L3059" i="32"/>
  <c r="L2975" i="32"/>
  <c r="L2745" i="32"/>
  <c r="L3058" i="32"/>
  <c r="L2974" i="32"/>
  <c r="L2744" i="32"/>
  <c r="L3034" i="32"/>
  <c r="L2792" i="32"/>
  <c r="L4461" i="32"/>
  <c r="L3011" i="32"/>
  <c r="L2791" i="32"/>
  <c r="L4450" i="32"/>
  <c r="L3010" i="32"/>
  <c r="L2776" i="32"/>
  <c r="L4437" i="32"/>
  <c r="L2999" i="32"/>
  <c r="L2775" i="32"/>
  <c r="L3050" i="32"/>
  <c r="L4475" i="32"/>
  <c r="L3035" i="32"/>
  <c r="L2818" i="32"/>
  <c r="L4474" i="32"/>
  <c r="L2798" i="32"/>
  <c r="L4527" i="32"/>
  <c r="L4439" i="32"/>
  <c r="L3021" i="32"/>
  <c r="L2829" i="32"/>
  <c r="L2765" i="32"/>
  <c r="L4470" i="32"/>
  <c r="L3052" i="32"/>
  <c r="L2988" i="32"/>
  <c r="L1072" i="32"/>
  <c r="L1080" i="32"/>
  <c r="L1088" i="32"/>
  <c r="L1096" i="32"/>
  <c r="L1104" i="32"/>
  <c r="L1112" i="32"/>
  <c r="L1120" i="32"/>
  <c r="L1128" i="32"/>
  <c r="L1136" i="32"/>
  <c r="L1144" i="32"/>
  <c r="L1949" i="32"/>
  <c r="L1957" i="32"/>
  <c r="L1965" i="32"/>
  <c r="L1973" i="32"/>
  <c r="L1981" i="32"/>
  <c r="L1989" i="32"/>
  <c r="L1997" i="32"/>
  <c r="L2005" i="32"/>
  <c r="L2013" i="32"/>
  <c r="L2021" i="32"/>
  <c r="L2029" i="32"/>
  <c r="L2037" i="32"/>
  <c r="L2045" i="32"/>
  <c r="L2053" i="32"/>
  <c r="L2061" i="32"/>
  <c r="L2069" i="32"/>
  <c r="L2077" i="32"/>
  <c r="L2085" i="32"/>
  <c r="L2093" i="32"/>
  <c r="L2101" i="32"/>
  <c r="L2109" i="32"/>
  <c r="L2117" i="32"/>
  <c r="L2125" i="32"/>
  <c r="L2350" i="32"/>
  <c r="L2358" i="32"/>
  <c r="L2366" i="32"/>
  <c r="L2374" i="32"/>
  <c r="L2382" i="32"/>
  <c r="L2390" i="32"/>
  <c r="L2398" i="32"/>
  <c r="L2406" i="32"/>
  <c r="L2414" i="32"/>
  <c r="L2422" i="32"/>
  <c r="L2430" i="32"/>
  <c r="L2438" i="32"/>
  <c r="L2446" i="32"/>
  <c r="L2454" i="32"/>
  <c r="L2462" i="32"/>
  <c r="L2470" i="32"/>
  <c r="L2478" i="32"/>
  <c r="L2486" i="32"/>
  <c r="L2494" i="32"/>
  <c r="L2502" i="32"/>
  <c r="L2510" i="32"/>
  <c r="L2518" i="32"/>
  <c r="L2526" i="32"/>
  <c r="L2534" i="32"/>
  <c r="L2542" i="32"/>
  <c r="L2550" i="32"/>
  <c r="L2558" i="32"/>
  <c r="L2566" i="32"/>
  <c r="L2574" i="32"/>
  <c r="L5315" i="32"/>
  <c r="L5323" i="32"/>
  <c r="L5331" i="32"/>
  <c r="L5339" i="32"/>
  <c r="L5347" i="32"/>
  <c r="L5355" i="32"/>
  <c r="L5363" i="32"/>
  <c r="L5371" i="32"/>
  <c r="L5379" i="32"/>
  <c r="L5387" i="32"/>
  <c r="L5395" i="32"/>
  <c r="L5403" i="32"/>
  <c r="L1073" i="32"/>
  <c r="L1129" i="32"/>
  <c r="L1145" i="32"/>
  <c r="L1958" i="32"/>
  <c r="L1966" i="32"/>
  <c r="L1982" i="32"/>
  <c r="L1998" i="32"/>
  <c r="L2014" i="32"/>
  <c r="L2030" i="32"/>
  <c r="L2046" i="32"/>
  <c r="L2054" i="32"/>
  <c r="L1081" i="32"/>
  <c r="L1089" i="32"/>
  <c r="L1097" i="32"/>
  <c r="L1105" i="32"/>
  <c r="L1113" i="32"/>
  <c r="L1121" i="32"/>
  <c r="L1137" i="32"/>
  <c r="L1950" i="32"/>
  <c r="L1974" i="32"/>
  <c r="L1990" i="32"/>
  <c r="L2006" i="32"/>
  <c r="L2022" i="32"/>
  <c r="L2038" i="32"/>
  <c r="L2062" i="32"/>
  <c r="L2078" i="32"/>
  <c r="L1079" i="32"/>
  <c r="L1091" i="32"/>
  <c r="L1101" i="32"/>
  <c r="L1111" i="32"/>
  <c r="L1123" i="32"/>
  <c r="L1133" i="32"/>
  <c r="L1143" i="32"/>
  <c r="L1952" i="32"/>
  <c r="L1962" i="32"/>
  <c r="L1972" i="32"/>
  <c r="L1984" i="32"/>
  <c r="L1994" i="32"/>
  <c r="L2004" i="32"/>
  <c r="L2016" i="32"/>
  <c r="L2026" i="32"/>
  <c r="L2036" i="32"/>
  <c r="L2048" i="32"/>
  <c r="L2058" i="32"/>
  <c r="L2068" i="32"/>
  <c r="L2079" i="32"/>
  <c r="L2088" i="32"/>
  <c r="L2097" i="32"/>
  <c r="L2106" i="32"/>
  <c r="L2115" i="32"/>
  <c r="L2124" i="32"/>
  <c r="L2351" i="32"/>
  <c r="L2360" i="32"/>
  <c r="L2369" i="32"/>
  <c r="L2378" i="32"/>
  <c r="L2387" i="32"/>
  <c r="L2396" i="32"/>
  <c r="L2405" i="32"/>
  <c r="L2415" i="32"/>
  <c r="L2424" i="32"/>
  <c r="L2433" i="32"/>
  <c r="L2442" i="32"/>
  <c r="L2451" i="32"/>
  <c r="L2460" i="32"/>
  <c r="L2469" i="32"/>
  <c r="L2479" i="32"/>
  <c r="L2488" i="32"/>
  <c r="L2497" i="32"/>
  <c r="L2506" i="32"/>
  <c r="L2515" i="32"/>
  <c r="L2524" i="32"/>
  <c r="L2533" i="32"/>
  <c r="L2543" i="32"/>
  <c r="L2552" i="32"/>
  <c r="L2561" i="32"/>
  <c r="L2570" i="32"/>
  <c r="L2678" i="32"/>
  <c r="L5312" i="32"/>
  <c r="L5321" i="32"/>
  <c r="L5330" i="32"/>
  <c r="L5340" i="32"/>
  <c r="L5349" i="32"/>
  <c r="L5358" i="32"/>
  <c r="L5367" i="32"/>
  <c r="L5376" i="32"/>
  <c r="L5385" i="32"/>
  <c r="L5394" i="32"/>
  <c r="L5404" i="32"/>
  <c r="L1082" i="32"/>
  <c r="L1092" i="32"/>
  <c r="L1102" i="32"/>
  <c r="L1114" i="32"/>
  <c r="L1124" i="32"/>
  <c r="L1134" i="32"/>
  <c r="L1146" i="32"/>
  <c r="L1953" i="32"/>
  <c r="L1963" i="32"/>
  <c r="L1975" i="32"/>
  <c r="L1985" i="32"/>
  <c r="L1995" i="32"/>
  <c r="L2007" i="32"/>
  <c r="L2017" i="32"/>
  <c r="L2027" i="32"/>
  <c r="L2039" i="32"/>
  <c r="L2049" i="32"/>
  <c r="L2059" i="32"/>
  <c r="L2070" i="32"/>
  <c r="L2080" i="32"/>
  <c r="L2089" i="32"/>
  <c r="L2098" i="32"/>
  <c r="L2107" i="32"/>
  <c r="L1074" i="32"/>
  <c r="L1084" i="32"/>
  <c r="L1094" i="32"/>
  <c r="L1106" i="32"/>
  <c r="L1116" i="32"/>
  <c r="L1126" i="32"/>
  <c r="L1138" i="32"/>
  <c r="L1148" i="32"/>
  <c r="L1955" i="32"/>
  <c r="L1967" i="32"/>
  <c r="L1977" i="32"/>
  <c r="L1987" i="32"/>
  <c r="L1999" i="32"/>
  <c r="L2009" i="32"/>
  <c r="L2019" i="32"/>
  <c r="L2031" i="32"/>
  <c r="L2041" i="32"/>
  <c r="L2051" i="32"/>
  <c r="L2063" i="32"/>
  <c r="L2072" i="32"/>
  <c r="L2082" i="32"/>
  <c r="L2091" i="32"/>
  <c r="L2100" i="32"/>
  <c r="L2110" i="32"/>
  <c r="L2119" i="32"/>
  <c r="L2128" i="32"/>
  <c r="L2354" i="32"/>
  <c r="L2363" i="32"/>
  <c r="L2372" i="32"/>
  <c r="L2381" i="32"/>
  <c r="L2391" i="32"/>
  <c r="L2400" i="32"/>
  <c r="L2409" i="32"/>
  <c r="L2418" i="32"/>
  <c r="L2427" i="32"/>
  <c r="L2436" i="32"/>
  <c r="L2445" i="32"/>
  <c r="L2455" i="32"/>
  <c r="L2464" i="32"/>
  <c r="L2473" i="32"/>
  <c r="L2482" i="32"/>
  <c r="L2491" i="32"/>
  <c r="L2500" i="32"/>
  <c r="L2509" i="32"/>
  <c r="L2519" i="32"/>
  <c r="L2528" i="32"/>
  <c r="L2537" i="32"/>
  <c r="L2546" i="32"/>
  <c r="L2555" i="32"/>
  <c r="L2564" i="32"/>
  <c r="L2573" i="32"/>
  <c r="L5316" i="32"/>
  <c r="L5325" i="32"/>
  <c r="L5334" i="32"/>
  <c r="L5343" i="32"/>
  <c r="L5352" i="32"/>
  <c r="L5361" i="32"/>
  <c r="L5370" i="32"/>
  <c r="L5380" i="32"/>
  <c r="L5389" i="32"/>
  <c r="L5398" i="32"/>
  <c r="L1095" i="32"/>
  <c r="L1127" i="32"/>
  <c r="L1149" i="32"/>
  <c r="L1968" i="32"/>
  <c r="L1988" i="32"/>
  <c r="L2010" i="32"/>
  <c r="L2032" i="32"/>
  <c r="L2052" i="32"/>
  <c r="L2073" i="32"/>
  <c r="L2092" i="32"/>
  <c r="L2102" i="32"/>
  <c r="L2120" i="32"/>
  <c r="L2355" i="32"/>
  <c r="L2373" i="32"/>
  <c r="L2392" i="32"/>
  <c r="L2410" i="32"/>
  <c r="L2428" i="32"/>
  <c r="L2447" i="32"/>
  <c r="L2465" i="32"/>
  <c r="L2483" i="32"/>
  <c r="L2501" i="32"/>
  <c r="L2520" i="32"/>
  <c r="L2529" i="32"/>
  <c r="L2547" i="32"/>
  <c r="L2565" i="32"/>
  <c r="L5317" i="32"/>
  <c r="L5335" i="32"/>
  <c r="L5353" i="32"/>
  <c r="L5372" i="32"/>
  <c r="L5390" i="32"/>
  <c r="L1086" i="32"/>
  <c r="L1108" i="32"/>
  <c r="L1130" i="32"/>
  <c r="L1150" i="32"/>
  <c r="L1969" i="32"/>
  <c r="L1991" i="32"/>
  <c r="L2011" i="32"/>
  <c r="L2033" i="32"/>
  <c r="L2055" i="32"/>
  <c r="L2074" i="32"/>
  <c r="L1075" i="32"/>
  <c r="L1085" i="32"/>
  <c r="L1107" i="32"/>
  <c r="L1117" i="32"/>
  <c r="L1139" i="32"/>
  <c r="L1956" i="32"/>
  <c r="L1978" i="32"/>
  <c r="L2000" i="32"/>
  <c r="L2020" i="32"/>
  <c r="L2042" i="32"/>
  <c r="L2064" i="32"/>
  <c r="L2083" i="32"/>
  <c r="L2111" i="32"/>
  <c r="L2129" i="32"/>
  <c r="L2364" i="32"/>
  <c r="L2383" i="32"/>
  <c r="L2401" i="32"/>
  <c r="L2419" i="32"/>
  <c r="L2437" i="32"/>
  <c r="L2456" i="32"/>
  <c r="L2474" i="32"/>
  <c r="L2492" i="32"/>
  <c r="L2511" i="32"/>
  <c r="L2538" i="32"/>
  <c r="L2556" i="32"/>
  <c r="L2575" i="32"/>
  <c r="L5326" i="32"/>
  <c r="L5344" i="32"/>
  <c r="L5362" i="32"/>
  <c r="L5381" i="32"/>
  <c r="L5399" i="32"/>
  <c r="L1076" i="32"/>
  <c r="L1098" i="32"/>
  <c r="L1118" i="32"/>
  <c r="L1140" i="32"/>
  <c r="L1959" i="32"/>
  <c r="L1979" i="32"/>
  <c r="L2001" i="32"/>
  <c r="L2023" i="32"/>
  <c r="L2043" i="32"/>
  <c r="L2065" i="32"/>
  <c r="L1093" i="32"/>
  <c r="L1122" i="32"/>
  <c r="L1948" i="32"/>
  <c r="L1976" i="32"/>
  <c r="L2003" i="32"/>
  <c r="L2034" i="32"/>
  <c r="L2060" i="32"/>
  <c r="L2086" i="32"/>
  <c r="L2104" i="32"/>
  <c r="L2121" i="32"/>
  <c r="L2352" i="32"/>
  <c r="L2367" i="32"/>
  <c r="L2380" i="32"/>
  <c r="L2395" i="32"/>
  <c r="L2411" i="32"/>
  <c r="L2425" i="32"/>
  <c r="L2440" i="32"/>
  <c r="L2453" i="32"/>
  <c r="L2468" i="32"/>
  <c r="L2484" i="32"/>
  <c r="L2498" i="32"/>
  <c r="L2513" i="32"/>
  <c r="L2527" i="32"/>
  <c r="L2541" i="32"/>
  <c r="L2557" i="32"/>
  <c r="L2571" i="32"/>
  <c r="L5320" i="32"/>
  <c r="L5336" i="32"/>
  <c r="L5350" i="32"/>
  <c r="L5365" i="32"/>
  <c r="L5378" i="32"/>
  <c r="L5393" i="32"/>
  <c r="L1099" i="32"/>
  <c r="L1125" i="32"/>
  <c r="L1951" i="32"/>
  <c r="L1980" i="32"/>
  <c r="L2008" i="32"/>
  <c r="L2035" i="32"/>
  <c r="L2066" i="32"/>
  <c r="L2087" i="32"/>
  <c r="L2105" i="32"/>
  <c r="L2122" i="32"/>
  <c r="L2353" i="32"/>
  <c r="L2368" i="32"/>
  <c r="L2384" i="32"/>
  <c r="L2397" i="32"/>
  <c r="L2412" i="32"/>
  <c r="L2426" i="32"/>
  <c r="L2441" i="32"/>
  <c r="L2457" i="32"/>
  <c r="L2471" i="32"/>
  <c r="L2485" i="32"/>
  <c r="L2499" i="32"/>
  <c r="L2514" i="32"/>
  <c r="L2530" i="32"/>
  <c r="L2544" i="32"/>
  <c r="L2559" i="32"/>
  <c r="L2572" i="32"/>
  <c r="L5322" i="32"/>
  <c r="L5337" i="32"/>
  <c r="L5351" i="32"/>
  <c r="L5366" i="32"/>
  <c r="L5382" i="32"/>
  <c r="L5396" i="32"/>
  <c r="L1071" i="32"/>
  <c r="L1100" i="32"/>
  <c r="L1131" i="32"/>
  <c r="L1954" i="32"/>
  <c r="L1983" i="32"/>
  <c r="L2012" i="32"/>
  <c r="L2040" i="32"/>
  <c r="L2067" i="32"/>
  <c r="L2090" i="32"/>
  <c r="L2108" i="32"/>
  <c r="L2123" i="32"/>
  <c r="L2356" i="32"/>
  <c r="L2370" i="32"/>
  <c r="L2385" i="32"/>
  <c r="L2399" i="32"/>
  <c r="L2413" i="32"/>
  <c r="L2429" i="32"/>
  <c r="L2443" i="32"/>
  <c r="L2458" i="32"/>
  <c r="L2472" i="32"/>
  <c r="L2487" i="32"/>
  <c r="L2503" i="32"/>
  <c r="L2516" i="32"/>
  <c r="L2531" i="32"/>
  <c r="L2545" i="32"/>
  <c r="L2560" i="32"/>
  <c r="L2576" i="32"/>
  <c r="L5310" i="32"/>
  <c r="L5324" i="32"/>
  <c r="L5338" i="32"/>
  <c r="L5354" i="32"/>
  <c r="L5368" i="32"/>
  <c r="L5383" i="32"/>
  <c r="L5397" i="32"/>
  <c r="L2028" i="32"/>
  <c r="L5348" i="32"/>
  <c r="L1077" i="32"/>
  <c r="L1103" i="32"/>
  <c r="L1132" i="32"/>
  <c r="L1960" i="32"/>
  <c r="L1986" i="32"/>
  <c r="L2015" i="32"/>
  <c r="L2044" i="32"/>
  <c r="L2071" i="32"/>
  <c r="L2094" i="32"/>
  <c r="L2112" i="32"/>
  <c r="L2126" i="32"/>
  <c r="L2357" i="32"/>
  <c r="L2371" i="32"/>
  <c r="L2386" i="32"/>
  <c r="L2402" i="32"/>
  <c r="L2416" i="32"/>
  <c r="L2431" i="32"/>
  <c r="L2444" i="32"/>
  <c r="L2459" i="32"/>
  <c r="L2475" i="32"/>
  <c r="L2489" i="32"/>
  <c r="L2504" i="32"/>
  <c r="L2517" i="32"/>
  <c r="L2532" i="32"/>
  <c r="L2548" i="32"/>
  <c r="L2562" i="32"/>
  <c r="L2577" i="32"/>
  <c r="L5311" i="32"/>
  <c r="L5327" i="32"/>
  <c r="L5341" i="32"/>
  <c r="L5356" i="32"/>
  <c r="L5369" i="32"/>
  <c r="L5384" i="32"/>
  <c r="L5400" i="32"/>
  <c r="L5342" i="32"/>
  <c r="L1110" i="32"/>
  <c r="L1964" i="32"/>
  <c r="L2024" i="32"/>
  <c r="L2076" i="32"/>
  <c r="L2096" i="32"/>
  <c r="L2347" i="32"/>
  <c r="L2376" i="32"/>
  <c r="L2420" i="32"/>
  <c r="L2449" i="32"/>
  <c r="L2567" i="32"/>
  <c r="L2679" i="32"/>
  <c r="L5314" i="32"/>
  <c r="L5345" i="32"/>
  <c r="L5374" i="32"/>
  <c r="L5402" i="32"/>
  <c r="L1087" i="32"/>
  <c r="L1115" i="32"/>
  <c r="L1142" i="32"/>
  <c r="L1970" i="32"/>
  <c r="L1996" i="32"/>
  <c r="L2025" i="32"/>
  <c r="L2056" i="32"/>
  <c r="L2081" i="32"/>
  <c r="L2099" i="32"/>
  <c r="L2116" i="32"/>
  <c r="L2348" i="32"/>
  <c r="L2377" i="32"/>
  <c r="L2393" i="32"/>
  <c r="L2407" i="32"/>
  <c r="L2421" i="32"/>
  <c r="L2435" i="32"/>
  <c r="L2450" i="32"/>
  <c r="L2466" i="32"/>
  <c r="L2480" i="32"/>
  <c r="L2495" i="32"/>
  <c r="L2523" i="32"/>
  <c r="L2553" i="32"/>
  <c r="L5332" i="32"/>
  <c r="L5360" i="32"/>
  <c r="L5391" i="32"/>
  <c r="L1090" i="32"/>
  <c r="L1119" i="32"/>
  <c r="L1147" i="32"/>
  <c r="L1971" i="32"/>
  <c r="L2002" i="32"/>
  <c r="L2057" i="32"/>
  <c r="L2084" i="32"/>
  <c r="L2103" i="32"/>
  <c r="L2118" i="32"/>
  <c r="L2349" i="32"/>
  <c r="L2379" i="32"/>
  <c r="L2394" i="32"/>
  <c r="L2408" i="32"/>
  <c r="L2423" i="32"/>
  <c r="L2452" i="32"/>
  <c r="L2467" i="32"/>
  <c r="L2496" i="32"/>
  <c r="L2525" i="32"/>
  <c r="L2554" i="32"/>
  <c r="L5333" i="32"/>
  <c r="L5364" i="32"/>
  <c r="L5392" i="32"/>
  <c r="L1078" i="32"/>
  <c r="L1109" i="32"/>
  <c r="L1135" i="32"/>
  <c r="L1961" i="32"/>
  <c r="L1992" i="32"/>
  <c r="L2018" i="32"/>
  <c r="L2047" i="32"/>
  <c r="L2075" i="32"/>
  <c r="L2095" i="32"/>
  <c r="L2113" i="32"/>
  <c r="L2127" i="32"/>
  <c r="L2359" i="32"/>
  <c r="L2375" i="32"/>
  <c r="L2388" i="32"/>
  <c r="L2403" i="32"/>
  <c r="L2417" i="32"/>
  <c r="L2432" i="32"/>
  <c r="L2448" i="32"/>
  <c r="L2461" i="32"/>
  <c r="L2476" i="32"/>
  <c r="L2490" i="32"/>
  <c r="L2505" i="32"/>
  <c r="L2521" i="32"/>
  <c r="L2535" i="32"/>
  <c r="L2549" i="32"/>
  <c r="L2563" i="32"/>
  <c r="L2578" i="32"/>
  <c r="L5313" i="32"/>
  <c r="L5328" i="32"/>
  <c r="L5357" i="32"/>
  <c r="L5373" i="32"/>
  <c r="L5386" i="32"/>
  <c r="L5401" i="32"/>
  <c r="L1083" i="32"/>
  <c r="L1141" i="32"/>
  <c r="L1993" i="32"/>
  <c r="L2050" i="32"/>
  <c r="L2114" i="32"/>
  <c r="L2361" i="32"/>
  <c r="L2389" i="32"/>
  <c r="L2404" i="32"/>
  <c r="L2434" i="32"/>
  <c r="L2463" i="32"/>
  <c r="L2477" i="32"/>
  <c r="L2493" i="32"/>
  <c r="L2507" i="32"/>
  <c r="L2522" i="32"/>
  <c r="L2536" i="32"/>
  <c r="L2551" i="32"/>
  <c r="L5329" i="32"/>
  <c r="L5359" i="32"/>
  <c r="L5388" i="32"/>
  <c r="L2362" i="32"/>
  <c r="L2508" i="32"/>
  <c r="L2539" i="32"/>
  <c r="L2568" i="32"/>
  <c r="L5318" i="32"/>
  <c r="L5346" i="32"/>
  <c r="L5375" i="32"/>
  <c r="L2365" i="32"/>
  <c r="L2439" i="32"/>
  <c r="L2481" i="32"/>
  <c r="L2512" i="32"/>
  <c r="L2540" i="32"/>
  <c r="L2569" i="32"/>
  <c r="L5319" i="32"/>
  <c r="L5377" i="32"/>
  <c r="L26" i="32"/>
  <c r="L34" i="32"/>
  <c r="L43" i="32"/>
  <c r="L58" i="32"/>
  <c r="L66" i="32"/>
  <c r="L74" i="32"/>
  <c r="L305" i="32"/>
  <c r="L316" i="32"/>
  <c r="L324" i="32"/>
  <c r="L373" i="32"/>
  <c r="L400" i="32"/>
  <c r="L602" i="32"/>
  <c r="L672" i="32"/>
  <c r="L717" i="32"/>
  <c r="L734" i="32"/>
  <c r="L1036" i="32"/>
  <c r="L1044" i="32"/>
  <c r="L1055" i="32"/>
  <c r="L1063" i="32"/>
  <c r="L1250" i="32"/>
  <c r="L1444" i="32"/>
  <c r="L1469" i="32"/>
  <c r="L1477" i="32"/>
  <c r="L1485" i="32"/>
  <c r="L1493" i="32"/>
  <c r="L1501" i="32"/>
  <c r="L1509" i="32"/>
  <c r="L1769" i="32"/>
  <c r="L1790" i="32"/>
  <c r="L1802" i="32"/>
  <c r="L1812" i="32"/>
  <c r="L1820" i="32"/>
  <c r="L1829" i="32"/>
  <c r="L1837" i="32"/>
  <c r="L1846" i="32"/>
  <c r="L1930" i="32"/>
  <c r="L1939" i="32"/>
  <c r="L2132" i="32"/>
  <c r="L2140" i="32"/>
  <c r="L2148" i="32"/>
  <c r="L2156" i="32"/>
  <c r="L2178" i="32"/>
  <c r="L2194" i="32"/>
  <c r="L2203" i="32"/>
  <c r="L2277" i="32"/>
  <c r="L2285" i="32"/>
  <c r="L2602" i="32"/>
  <c r="L2634" i="32"/>
  <c r="L2664" i="32"/>
  <c r="L2728" i="32"/>
  <c r="L2736" i="32"/>
  <c r="L2853" i="32"/>
  <c r="L2861" i="32"/>
  <c r="L3388" i="32"/>
  <c r="L3396" i="32"/>
  <c r="L3404" i="32"/>
  <c r="L3412" i="32"/>
  <c r="L3420" i="32"/>
  <c r="L3428" i="32"/>
  <c r="L3905" i="32"/>
  <c r="L27" i="32"/>
  <c r="L35" i="32"/>
  <c r="L44" i="32"/>
  <c r="L59" i="32"/>
  <c r="L67" i="32"/>
  <c r="L75" i="32"/>
  <c r="L309" i="32"/>
  <c r="L317" i="32"/>
  <c r="L325" i="32"/>
  <c r="L374" i="32"/>
  <c r="L592" i="32"/>
  <c r="L603" i="32"/>
  <c r="L673" i="32"/>
  <c r="L718" i="32"/>
  <c r="L1014" i="32"/>
  <c r="L1037" i="32"/>
  <c r="L1045" i="32"/>
  <c r="L1056" i="32"/>
  <c r="L1064" i="32"/>
  <c r="L1251" i="32"/>
  <c r="L1447" i="32"/>
  <c r="L1470" i="32"/>
  <c r="L1478" i="32"/>
  <c r="L1486" i="32"/>
  <c r="L1494" i="32"/>
  <c r="L1502" i="32"/>
  <c r="L1510" i="32"/>
  <c r="L1771" i="32"/>
  <c r="L1792" i="32"/>
  <c r="L1803" i="32"/>
  <c r="L1813" i="32"/>
  <c r="L1821" i="32"/>
  <c r="L1830" i="32"/>
  <c r="L1838" i="32"/>
  <c r="L1847" i="32"/>
  <c r="L1931" i="32"/>
  <c r="L1940" i="32"/>
  <c r="L2133" i="32"/>
  <c r="L2141" i="32"/>
  <c r="L2149" i="32"/>
  <c r="L2158" i="32"/>
  <c r="L2182" i="32"/>
  <c r="L2196" i="32"/>
  <c r="L2204" i="32"/>
  <c r="L2278" i="32"/>
  <c r="L2286" i="32"/>
  <c r="L2603" i="32"/>
  <c r="L2635" i="32"/>
  <c r="L2671" i="32"/>
  <c r="L2729" i="32"/>
  <c r="L2737" i="32"/>
  <c r="L2854" i="32"/>
  <c r="L2862" i="32"/>
  <c r="L3389" i="32"/>
  <c r="L3397" i="32"/>
  <c r="L3405" i="32"/>
  <c r="L3413" i="32"/>
  <c r="L3421" i="32"/>
  <c r="L3429" i="32"/>
  <c r="L3906" i="32"/>
  <c r="L3916" i="32"/>
  <c r="L3927" i="32"/>
  <c r="L3940" i="32"/>
  <c r="L3948" i="32"/>
  <c r="L3960" i="32"/>
  <c r="L4061" i="32"/>
  <c r="L4128" i="32"/>
  <c r="L4184" i="32"/>
  <c r="L4207" i="32"/>
  <c r="L4274" i="32"/>
  <c r="L4394" i="32"/>
  <c r="L4402" i="32"/>
  <c r="L4410" i="32"/>
  <c r="L4418" i="32"/>
  <c r="L4554" i="32"/>
  <c r="L4562" i="32"/>
  <c r="L4570" i="32"/>
  <c r="L4608" i="32"/>
  <c r="L4616" i="32"/>
  <c r="L4624" i="32"/>
  <c r="L4719" i="32"/>
  <c r="L4727" i="32"/>
  <c r="L4736" i="32"/>
  <c r="L4745" i="32"/>
  <c r="L4753" i="32"/>
  <c r="L25" i="32"/>
  <c r="L37" i="32"/>
  <c r="L48" i="32"/>
  <c r="L65" i="32"/>
  <c r="L77" i="32"/>
  <c r="L313" i="32"/>
  <c r="L323" i="32"/>
  <c r="L389" i="32"/>
  <c r="L599" i="32"/>
  <c r="L671" i="32"/>
  <c r="L720" i="32"/>
  <c r="L1033" i="32"/>
  <c r="L1043" i="32"/>
  <c r="L1058" i="32"/>
  <c r="L1068" i="32"/>
  <c r="L1435" i="32"/>
  <c r="L1472" i="32"/>
  <c r="L1482" i="32"/>
  <c r="L1492" i="32"/>
  <c r="L1504" i="32"/>
  <c r="L1514" i="32"/>
  <c r="L1788" i="32"/>
  <c r="L1805" i="32"/>
  <c r="L1817" i="32"/>
  <c r="L1828" i="32"/>
  <c r="L1840" i="32"/>
  <c r="L1917" i="32"/>
  <c r="L1938" i="32"/>
  <c r="L2135" i="32"/>
  <c r="L2145" i="32"/>
  <c r="L2155" i="32"/>
  <c r="L2184" i="32"/>
  <c r="L2200" i="32"/>
  <c r="L2276" i="32"/>
  <c r="L2595" i="32"/>
  <c r="L2607" i="32"/>
  <c r="L2662" i="32"/>
  <c r="L2731" i="32"/>
  <c r="L2850" i="32"/>
  <c r="L2860" i="32"/>
  <c r="L3391" i="32"/>
  <c r="L3401" i="32"/>
  <c r="L3411" i="32"/>
  <c r="L3423" i="32"/>
  <c r="L3433" i="32"/>
  <c r="L3914" i="32"/>
  <c r="L3926" i="32"/>
  <c r="L3941" i="32"/>
  <c r="L3954" i="32"/>
  <c r="L3999" i="32"/>
  <c r="L4103" i="32"/>
  <c r="L4177" i="32"/>
  <c r="L4205" i="32"/>
  <c r="L4249" i="32"/>
  <c r="L4395" i="32"/>
  <c r="L4404" i="32"/>
  <c r="L4413" i="32"/>
  <c r="L4559" i="32"/>
  <c r="L4568" i="32"/>
  <c r="L4607" i="32"/>
  <c r="L4617" i="32"/>
  <c r="L4713" i="32"/>
  <c r="L4722" i="32"/>
  <c r="L4731" i="32"/>
  <c r="L4742" i="32"/>
  <c r="L4751" i="32"/>
  <c r="L4760" i="32"/>
  <c r="L4768" i="32"/>
  <c r="L4776" i="32"/>
  <c r="L4784" i="32"/>
  <c r="L4792" i="32"/>
  <c r="L4800" i="32"/>
  <c r="L4841" i="32"/>
  <c r="L5196" i="32"/>
  <c r="L5250" i="32"/>
  <c r="L5426" i="32"/>
  <c r="L5445" i="32"/>
  <c r="L5456" i="32"/>
  <c r="L5467" i="32"/>
  <c r="L5481" i="32"/>
  <c r="L5865" i="32"/>
  <c r="L5996" i="32"/>
  <c r="L6284" i="32"/>
  <c r="L6292" i="32"/>
  <c r="L6300" i="32"/>
  <c r="L28" i="32"/>
  <c r="L39" i="32"/>
  <c r="L50" i="32"/>
  <c r="L68" i="32"/>
  <c r="L78" i="32"/>
  <c r="L314" i="32"/>
  <c r="L326" i="32"/>
  <c r="L391" i="32"/>
  <c r="L600" i="32"/>
  <c r="L674" i="32"/>
  <c r="L721" i="32"/>
  <c r="L1034" i="32"/>
  <c r="L1046" i="32"/>
  <c r="L1059" i="32"/>
  <c r="L1069" i="32"/>
  <c r="L1449" i="32"/>
  <c r="L1473" i="32"/>
  <c r="L1483" i="32"/>
  <c r="L1495" i="32"/>
  <c r="L1505" i="32"/>
  <c r="L1515" i="32"/>
  <c r="L1794" i="32"/>
  <c r="L1806" i="32"/>
  <c r="L1818" i="32"/>
  <c r="L1831" i="32"/>
  <c r="L1841" i="32"/>
  <c r="L1928" i="32"/>
  <c r="L1941" i="32"/>
  <c r="L2136" i="32"/>
  <c r="L2146" i="32"/>
  <c r="L2160" i="32"/>
  <c r="L2186" i="32"/>
  <c r="L2201" i="32"/>
  <c r="L2279" i="32"/>
  <c r="L2597" i="32"/>
  <c r="L2608" i="32"/>
  <c r="L2672" i="32"/>
  <c r="L2714" i="32"/>
  <c r="L2732" i="32"/>
  <c r="L2851" i="32"/>
  <c r="L2863" i="32"/>
  <c r="L3392" i="32"/>
  <c r="L3402" i="32"/>
  <c r="L3414" i="32"/>
  <c r="L3424" i="32"/>
  <c r="L3903" i="32"/>
  <c r="L3915" i="32"/>
  <c r="L3928" i="32"/>
  <c r="L3942" i="32"/>
  <c r="L3955" i="32"/>
  <c r="L4001" i="32"/>
  <c r="L4124" i="32"/>
  <c r="L4178" i="32"/>
  <c r="L4206" i="32"/>
  <c r="L4276" i="32"/>
  <c r="L4396" i="32"/>
  <c r="L4405" i="32"/>
  <c r="L4414" i="32"/>
  <c r="L29" i="32"/>
  <c r="L40" i="32"/>
  <c r="L52" i="32"/>
  <c r="L69" i="32"/>
  <c r="L301" i="32"/>
  <c r="L315" i="32"/>
  <c r="L327" i="32"/>
  <c r="L393" i="32"/>
  <c r="L601" i="32"/>
  <c r="L675" i="32"/>
  <c r="L722" i="32"/>
  <c r="L1035" i="32"/>
  <c r="L1047" i="32"/>
  <c r="L1060" i="32"/>
  <c r="L1070" i="32"/>
  <c r="L1451" i="32"/>
  <c r="L1474" i="32"/>
  <c r="L1484" i="32"/>
  <c r="L1496" i="32"/>
  <c r="L1506" i="32"/>
  <c r="L1517" i="32"/>
  <c r="L1795" i="32"/>
  <c r="L1808" i="32"/>
  <c r="L1819" i="32"/>
  <c r="L1832" i="32"/>
  <c r="L1842" i="32"/>
  <c r="L1929" i="32"/>
  <c r="L1942" i="32"/>
  <c r="L2137" i="32"/>
  <c r="L2147" i="32"/>
  <c r="L2161" i="32"/>
  <c r="L2188" i="32"/>
  <c r="L2202" i="32"/>
  <c r="L2280" i="32"/>
  <c r="L2599" i="32"/>
  <c r="L2610" i="32"/>
  <c r="L2673" i="32"/>
  <c r="L2715" i="32"/>
  <c r="L2733" i="32"/>
  <c r="L2852" i="32"/>
  <c r="L2864" i="32"/>
  <c r="L3393" i="32"/>
  <c r="L3403" i="32"/>
  <c r="L3415" i="32"/>
  <c r="L3425" i="32"/>
  <c r="L3904" i="32"/>
  <c r="L3917" i="32"/>
  <c r="L3929" i="32"/>
  <c r="L3943" i="32"/>
  <c r="L3956" i="32"/>
  <c r="L4002" i="32"/>
  <c r="L4126" i="32"/>
  <c r="L4182" i="32"/>
  <c r="L4208" i="32"/>
  <c r="L4277" i="32"/>
  <c r="L4397" i="32"/>
  <c r="L4406" i="32"/>
  <c r="L4415" i="32"/>
  <c r="L4561" i="32"/>
  <c r="L4571" i="32"/>
  <c r="L4610" i="32"/>
  <c r="L4619" i="32"/>
  <c r="L4715" i="32"/>
  <c r="L4724" i="32"/>
  <c r="L4733" i="32"/>
  <c r="L4744" i="32"/>
  <c r="L4754" i="32"/>
  <c r="L4762" i="32"/>
  <c r="L4770" i="32"/>
  <c r="L4778" i="32"/>
  <c r="L4786" i="32"/>
  <c r="L4794" i="32"/>
  <c r="L4802" i="32"/>
  <c r="L5166" i="32"/>
  <c r="L5200" i="32"/>
  <c r="L5252" i="32"/>
  <c r="L5439" i="32"/>
  <c r="L5448" i="32"/>
  <c r="L5459" i="32"/>
  <c r="L5469" i="32"/>
  <c r="L5838" i="32"/>
  <c r="L5913" i="32"/>
  <c r="L6015" i="32"/>
  <c r="L6286" i="32"/>
  <c r="L6294" i="32"/>
  <c r="L6302" i="32"/>
  <c r="L6310" i="32"/>
  <c r="L30" i="32"/>
  <c r="L46" i="32"/>
  <c r="L71" i="32"/>
  <c r="L312" i="32"/>
  <c r="L331" i="32"/>
  <c r="L604" i="32"/>
  <c r="L716" i="32"/>
  <c r="L1039" i="32"/>
  <c r="L1057" i="32"/>
  <c r="L1417" i="32"/>
  <c r="L1475" i="32"/>
  <c r="L1490" i="32"/>
  <c r="L1508" i="32"/>
  <c r="L1785" i="32"/>
  <c r="L1814" i="32"/>
  <c r="L1833" i="32"/>
  <c r="L1850" i="32"/>
  <c r="L1944" i="32"/>
  <c r="L2144" i="32"/>
  <c r="L2171" i="32"/>
  <c r="L2205" i="32"/>
  <c r="L2284" i="32"/>
  <c r="L2657" i="32"/>
  <c r="L2735" i="32"/>
  <c r="L2859" i="32"/>
  <c r="L3398" i="32"/>
  <c r="L3416" i="32"/>
  <c r="L3431" i="32"/>
  <c r="L3919" i="32"/>
  <c r="L3939" i="32"/>
  <c r="L3959" i="32"/>
  <c r="L4127" i="32"/>
  <c r="L4198" i="32"/>
  <c r="L4283" i="32"/>
  <c r="L4403" i="32"/>
  <c r="L4419" i="32"/>
  <c r="L4556" i="32"/>
  <c r="L4567" i="32"/>
  <c r="L4611" i="32"/>
  <c r="L4622" i="32"/>
  <c r="L4721" i="32"/>
  <c r="L4734" i="32"/>
  <c r="L4748" i="32"/>
  <c r="L4759" i="32"/>
  <c r="L4771" i="32"/>
  <c r="L4781" i="32"/>
  <c r="L4791" i="32"/>
  <c r="L4823" i="32"/>
  <c r="L5170" i="32"/>
  <c r="L5249" i="32"/>
  <c r="L5440" i="32"/>
  <c r="L5451" i="32"/>
  <c r="L5466" i="32"/>
  <c r="L5839" i="32"/>
  <c r="L5992" i="32"/>
  <c r="L6102" i="32"/>
  <c r="L6295" i="32"/>
  <c r="L6305" i="32"/>
  <c r="L6314" i="32"/>
  <c r="L6322" i="32"/>
  <c r="L6330" i="32"/>
  <c r="L6338" i="32"/>
  <c r="L31" i="32"/>
  <c r="L47" i="32"/>
  <c r="L72" i="32"/>
  <c r="L318" i="32"/>
  <c r="L361" i="32"/>
  <c r="L636" i="32"/>
  <c r="L719" i="32"/>
  <c r="L1040" i="32"/>
  <c r="L1061" i="32"/>
  <c r="L1419" i="32"/>
  <c r="L1476" i="32"/>
  <c r="L1491" i="32"/>
  <c r="L1511" i="32"/>
  <c r="L1797" i="32"/>
  <c r="L1815" i="32"/>
  <c r="L1834" i="32"/>
  <c r="L1915" i="32"/>
  <c r="L1945" i="32"/>
  <c r="L2130" i="32"/>
  <c r="L2150" i="32"/>
  <c r="L2176" i="32"/>
  <c r="L2258" i="32"/>
  <c r="L2287" i="32"/>
  <c r="L2658" i="32"/>
  <c r="L2738" i="32"/>
  <c r="L2865" i="32"/>
  <c r="L3399" i="32"/>
  <c r="L3417" i="32"/>
  <c r="L3432" i="32"/>
  <c r="L3920" i="32"/>
  <c r="L3944" i="32"/>
  <c r="L3961" i="32"/>
  <c r="L4170" i="32"/>
  <c r="L4203" i="32"/>
  <c r="L4347" i="32"/>
  <c r="L4407" i="32"/>
  <c r="L4420" i="32"/>
  <c r="L4557" i="32"/>
  <c r="L4569" i="32"/>
  <c r="L4612" i="32"/>
  <c r="L4623" i="32"/>
  <c r="L4723" i="32"/>
  <c r="L4737" i="32"/>
  <c r="L4749" i="32"/>
  <c r="L4761" i="32"/>
  <c r="L4772" i="32"/>
  <c r="L4782" i="32"/>
  <c r="L4793" i="32"/>
  <c r="L4824" i="32"/>
  <c r="L5191" i="32"/>
  <c r="L5251" i="32"/>
  <c r="L5441" i="32"/>
  <c r="L5453" i="32"/>
  <c r="L5468" i="32"/>
  <c r="L5840" i="32"/>
  <c r="L5993" i="32"/>
  <c r="L6285" i="32"/>
  <c r="L6296" i="32"/>
  <c r="L6306" i="32"/>
  <c r="L6315" i="32"/>
  <c r="L6323" i="32"/>
  <c r="L6331" i="32"/>
  <c r="L6339" i="32"/>
  <c r="L6347" i="32"/>
  <c r="L6355" i="32"/>
  <c r="L6363" i="32"/>
  <c r="L6371" i="32"/>
  <c r="L6379" i="32"/>
  <c r="L6387" i="32"/>
  <c r="L23" i="32"/>
  <c r="L42" i="32"/>
  <c r="L64" i="32"/>
  <c r="L310" i="32"/>
  <c r="L328" i="32"/>
  <c r="L596" i="32"/>
  <c r="L714" i="32"/>
  <c r="L1032" i="32"/>
  <c r="L1051" i="32"/>
  <c r="L1273" i="32"/>
  <c r="L1468" i="32"/>
  <c r="L1488" i="32"/>
  <c r="L1503" i="32"/>
  <c r="L1781" i="32"/>
  <c r="L1810" i="32"/>
  <c r="L1825" i="32"/>
  <c r="L1845" i="32"/>
  <c r="L1937" i="32"/>
  <c r="L2142" i="32"/>
  <c r="L2162" i="32"/>
  <c r="L2198" i="32"/>
  <c r="L2282" i="32"/>
  <c r="L2606" i="32"/>
  <c r="L2676" i="32"/>
  <c r="L2730" i="32"/>
  <c r="L2857" i="32"/>
  <c r="L3394" i="32"/>
  <c r="L3409" i="32"/>
  <c r="L3427" i="32"/>
  <c r="L3913" i="32"/>
  <c r="L3937" i="32"/>
  <c r="L3957" i="32"/>
  <c r="L4064" i="32"/>
  <c r="L4190" i="32"/>
  <c r="L4213" i="32"/>
  <c r="L4400" i="32"/>
  <c r="L4416" i="32"/>
  <c r="L4553" i="32"/>
  <c r="L4565" i="32"/>
  <c r="L4606" i="32"/>
  <c r="L4620" i="32"/>
  <c r="L4718" i="32"/>
  <c r="L4730" i="32"/>
  <c r="L4746" i="32"/>
  <c r="L4757" i="32"/>
  <c r="L4767" i="32"/>
  <c r="L4779" i="32"/>
  <c r="L4789" i="32"/>
  <c r="L4799" i="32"/>
  <c r="L5168" i="32"/>
  <c r="L5247" i="32"/>
  <c r="L5418" i="32"/>
  <c r="L5449" i="32"/>
  <c r="L5464" i="32"/>
  <c r="L5480" i="32"/>
  <c r="L5914" i="32"/>
  <c r="L6100" i="32"/>
  <c r="L6291" i="32"/>
  <c r="L6303" i="32"/>
  <c r="L6312" i="32"/>
  <c r="L6320" i="32"/>
  <c r="L6328" i="32"/>
  <c r="L6336" i="32"/>
  <c r="L6344" i="32"/>
  <c r="L6352" i="32"/>
  <c r="L6360" i="32"/>
  <c r="L6368" i="32"/>
  <c r="L6376" i="32"/>
  <c r="L6384" i="32"/>
  <c r="L22" i="32"/>
  <c r="L24" i="32"/>
  <c r="L45" i="32"/>
  <c r="L70" i="32"/>
  <c r="L311" i="32"/>
  <c r="L329" i="32"/>
  <c r="L598" i="32"/>
  <c r="L715" i="32"/>
  <c r="L1038" i="32"/>
  <c r="L1052" i="32"/>
  <c r="L1407" i="32"/>
  <c r="L1471" i="32"/>
  <c r="L1489" i="32"/>
  <c r="L1507" i="32"/>
  <c r="L1783" i="32"/>
  <c r="L1811" i="32"/>
  <c r="L36" i="32"/>
  <c r="L302" i="32"/>
  <c r="L399" i="32"/>
  <c r="L1015" i="32"/>
  <c r="L1066" i="32"/>
  <c r="L1481" i="32"/>
  <c r="L1773" i="32"/>
  <c r="L1823" i="32"/>
  <c r="L1933" i="32"/>
  <c r="L2143" i="32"/>
  <c r="L2193" i="32"/>
  <c r="L2600" i="32"/>
  <c r="L2675" i="32"/>
  <c r="L2734" i="32"/>
  <c r="L3387" i="32"/>
  <c r="L3418" i="32"/>
  <c r="L3912" i="32"/>
  <c r="L3946" i="32"/>
  <c r="L4065" i="32"/>
  <c r="L4211" i="32"/>
  <c r="L4408" i="32"/>
  <c r="L4603" i="32"/>
  <c r="L4621" i="32"/>
  <c r="L4728" i="32"/>
  <c r="L4750" i="32"/>
  <c r="L4766" i="32"/>
  <c r="L4785" i="32"/>
  <c r="L4801" i="32"/>
  <c r="L5214" i="32"/>
  <c r="L5442" i="32"/>
  <c r="L5462" i="32"/>
  <c r="L5852" i="32"/>
  <c r="L6101" i="32"/>
  <c r="L6299" i="32"/>
  <c r="L6316" i="32"/>
  <c r="L6327" i="32"/>
  <c r="L6341" i="32"/>
  <c r="L6351" i="32"/>
  <c r="L6362" i="32"/>
  <c r="L6373" i="32"/>
  <c r="L6383" i="32"/>
  <c r="L321" i="32"/>
  <c r="L5254" i="32"/>
  <c r="L5478" i="32"/>
  <c r="L6308" i="32"/>
  <c r="L6346" i="32"/>
  <c r="L6357" i="32"/>
  <c r="L6459" i="32"/>
  <c r="L322" i="32"/>
  <c r="L4777" i="32"/>
  <c r="L41" i="32"/>
  <c r="L304" i="32"/>
  <c r="L594" i="32"/>
  <c r="L1031" i="32"/>
  <c r="L1067" i="32"/>
  <c r="L1487" i="32"/>
  <c r="L1775" i="32"/>
  <c r="L1824" i="32"/>
  <c r="L1934" i="32"/>
  <c r="L2151" i="32"/>
  <c r="L2197" i="32"/>
  <c r="L2601" i="32"/>
  <c r="L2677" i="32"/>
  <c r="L2739" i="32"/>
  <c r="L3390" i="32"/>
  <c r="L3419" i="32"/>
  <c r="L3918" i="32"/>
  <c r="L3947" i="32"/>
  <c r="L4171" i="32"/>
  <c r="L4212" i="32"/>
  <c r="L4409" i="32"/>
  <c r="L4555" i="32"/>
  <c r="L4604" i="32"/>
  <c r="L4712" i="32"/>
  <c r="L4729" i="32"/>
  <c r="L4752" i="32"/>
  <c r="L4769" i="32"/>
  <c r="L4787" i="32"/>
  <c r="L4825" i="32"/>
  <c r="L5246" i="32"/>
  <c r="L5443" i="32"/>
  <c r="L5465" i="32"/>
  <c r="L5864" i="32"/>
  <c r="L6287" i="32"/>
  <c r="L6301" i="32"/>
  <c r="L6317" i="32"/>
  <c r="L6329" i="32"/>
  <c r="L6342" i="32"/>
  <c r="L6353" i="32"/>
  <c r="L6364" i="32"/>
  <c r="L6374" i="32"/>
  <c r="L6385" i="32"/>
  <c r="L3400" i="32"/>
  <c r="L3924" i="32"/>
  <c r="L4174" i="32"/>
  <c r="L4412" i="32"/>
  <c r="L4560" i="32"/>
  <c r="L4716" i="32"/>
  <c r="L4756" i="32"/>
  <c r="L4790" i="32"/>
  <c r="L5253" i="32"/>
  <c r="L5447" i="32"/>
  <c r="L5915" i="32"/>
  <c r="L6307" i="32"/>
  <c r="L6333" i="32"/>
  <c r="L6356" i="32"/>
  <c r="L6377" i="32"/>
  <c r="L2154" i="32"/>
  <c r="L2716" i="32"/>
  <c r="L3430" i="32"/>
  <c r="L3978" i="32"/>
  <c r="L4391" i="32"/>
  <c r="L4563" i="32"/>
  <c r="L4717" i="32"/>
  <c r="L4758" i="32"/>
  <c r="L4795" i="32"/>
  <c r="L5450" i="32"/>
  <c r="L6290" i="32"/>
  <c r="L6334" i="32"/>
  <c r="L6378" i="32"/>
  <c r="L63" i="32"/>
  <c r="L713" i="32"/>
  <c r="L1050" i="32"/>
  <c r="L1467" i="32"/>
  <c r="L1500" i="32"/>
  <c r="L1804" i="32"/>
  <c r="L2166" i="32"/>
  <c r="L2659" i="32"/>
  <c r="L3407" i="32"/>
  <c r="L3931" i="32"/>
  <c r="L4197" i="32"/>
  <c r="L4564" i="32"/>
  <c r="L4720" i="32"/>
  <c r="L4763" i="32"/>
  <c r="L5169" i="32"/>
  <c r="L60" i="32"/>
  <c r="L319" i="32"/>
  <c r="L666" i="32"/>
  <c r="L1041" i="32"/>
  <c r="L1431" i="32"/>
  <c r="L1497" i="32"/>
  <c r="L1799" i="32"/>
  <c r="L1827" i="32"/>
  <c r="L1935" i="32"/>
  <c r="L2152" i="32"/>
  <c r="L2199" i="32"/>
  <c r="L2604" i="32"/>
  <c r="L3395" i="32"/>
  <c r="L3422" i="32"/>
  <c r="L3922" i="32"/>
  <c r="L3953" i="32"/>
  <c r="L4173" i="32"/>
  <c r="L4280" i="32"/>
  <c r="L4411" i="32"/>
  <c r="L4558" i="32"/>
  <c r="L4605" i="32"/>
  <c r="L4714" i="32"/>
  <c r="L4732" i="32"/>
  <c r="L4755" i="32"/>
  <c r="L4773" i="32"/>
  <c r="L4788" i="32"/>
  <c r="L4826" i="32"/>
  <c r="L5248" i="32"/>
  <c r="L5444" i="32"/>
  <c r="L5470" i="32"/>
  <c r="L5912" i="32"/>
  <c r="L6288" i="32"/>
  <c r="L6304" i="32"/>
  <c r="L6318" i="32"/>
  <c r="L6332" i="32"/>
  <c r="L6343" i="32"/>
  <c r="L6354" i="32"/>
  <c r="L6365" i="32"/>
  <c r="L6375" i="32"/>
  <c r="L6386" i="32"/>
  <c r="L61" i="32"/>
  <c r="L320" i="32"/>
  <c r="L668" i="32"/>
  <c r="L1042" i="32"/>
  <c r="L1465" i="32"/>
  <c r="L1498" i="32"/>
  <c r="L1800" i="32"/>
  <c r="L1835" i="32"/>
  <c r="L1936" i="32"/>
  <c r="L2153" i="32"/>
  <c r="L2259" i="32"/>
  <c r="L2605" i="32"/>
  <c r="L2855" i="32"/>
  <c r="L3426" i="32"/>
  <c r="L3958" i="32"/>
  <c r="L4390" i="32"/>
  <c r="L4609" i="32"/>
  <c r="L4739" i="32"/>
  <c r="L4774" i="32"/>
  <c r="L4827" i="32"/>
  <c r="L5477" i="32"/>
  <c r="L6289" i="32"/>
  <c r="L6319" i="32"/>
  <c r="L6345" i="32"/>
  <c r="L6366" i="32"/>
  <c r="L6388" i="32"/>
  <c r="L62" i="32"/>
  <c r="L670" i="32"/>
  <c r="L1048" i="32"/>
  <c r="L1466" i="32"/>
  <c r="L1499" i="32"/>
  <c r="L1801" i="32"/>
  <c r="L1836" i="32"/>
  <c r="L1943" i="32"/>
  <c r="L2131" i="32"/>
  <c r="L2260" i="32"/>
  <c r="L2636" i="32"/>
  <c r="L2856" i="32"/>
  <c r="L3406" i="32"/>
  <c r="L3930" i="32"/>
  <c r="L4188" i="32"/>
  <c r="L4417" i="32"/>
  <c r="L4613" i="32"/>
  <c r="L4740" i="32"/>
  <c r="L4775" i="32"/>
  <c r="L5165" i="32"/>
  <c r="L5995" i="32"/>
  <c r="L6321" i="32"/>
  <c r="L6367" i="32"/>
  <c r="L1839" i="32"/>
  <c r="L1946" i="32"/>
  <c r="L2134" i="32"/>
  <c r="L2275" i="32"/>
  <c r="L2717" i="32"/>
  <c r="L2858" i="32"/>
  <c r="L3907" i="32"/>
  <c r="L4003" i="32"/>
  <c r="L4398" i="32"/>
  <c r="L4614" i="32"/>
  <c r="L4741" i="32"/>
  <c r="L4796" i="32"/>
  <c r="L5263" i="32"/>
  <c r="L73" i="32"/>
  <c r="L1479" i="32"/>
  <c r="L2183" i="32"/>
  <c r="L2718" i="32"/>
  <c r="L3910" i="32"/>
  <c r="L4401" i="32"/>
  <c r="L4618" i="32"/>
  <c r="L4783" i="32"/>
  <c r="L5457" i="32"/>
  <c r="L6293" i="32"/>
  <c r="L6326" i="32"/>
  <c r="L6359" i="32"/>
  <c r="L6460" i="32"/>
  <c r="L4797" i="32"/>
  <c r="L76" i="32"/>
  <c r="L1480" i="32"/>
  <c r="L2192" i="32"/>
  <c r="L2727" i="32"/>
  <c r="L3938" i="32"/>
  <c r="L4725" i="32"/>
  <c r="L5461" i="32"/>
  <c r="L6297" i="32"/>
  <c r="L6335" i="32"/>
  <c r="L6361" i="32"/>
  <c r="L6461" i="32"/>
  <c r="L724" i="32"/>
  <c r="L2661" i="32"/>
  <c r="L4063" i="32"/>
  <c r="L5198" i="32"/>
  <c r="L5850" i="32"/>
  <c r="L6348" i="32"/>
  <c r="L733" i="32"/>
  <c r="L6349" i="32"/>
  <c r="L1062" i="32"/>
  <c r="L6018" i="32"/>
  <c r="L387" i="32"/>
  <c r="L1512" i="32"/>
  <c r="L2281" i="32"/>
  <c r="L3945" i="32"/>
  <c r="L4726" i="32"/>
  <c r="L4798" i="32"/>
  <c r="L5479" i="32"/>
  <c r="L6298" i="32"/>
  <c r="L6337" i="32"/>
  <c r="L6369" i="32"/>
  <c r="L394" i="32"/>
  <c r="L1513" i="32"/>
  <c r="L2283" i="32"/>
  <c r="L2866" i="32"/>
  <c r="L4040" i="32"/>
  <c r="L4743" i="32"/>
  <c r="L5194" i="32"/>
  <c r="L5837" i="32"/>
  <c r="L6309" i="32"/>
  <c r="L6340" i="32"/>
  <c r="L6370" i="32"/>
  <c r="L1816" i="32"/>
  <c r="L2867" i="32"/>
  <c r="L3386" i="32"/>
  <c r="L4747" i="32"/>
  <c r="L6311" i="32"/>
  <c r="L6372" i="32"/>
  <c r="L1822" i="32"/>
  <c r="L2674" i="32"/>
  <c r="L3408" i="32"/>
  <c r="L4209" i="32"/>
  <c r="L4566" i="32"/>
  <c r="L4764" i="32"/>
  <c r="L5287" i="32"/>
  <c r="L5416" i="32"/>
  <c r="L5998" i="32"/>
  <c r="L6313" i="32"/>
  <c r="L6380" i="32"/>
  <c r="L32" i="32"/>
  <c r="L1843" i="32"/>
  <c r="L2138" i="32"/>
  <c r="L3410" i="32"/>
  <c r="L4210" i="32"/>
  <c r="L4594" i="32"/>
  <c r="L4765" i="32"/>
  <c r="L5431" i="32"/>
  <c r="L6017" i="32"/>
  <c r="L6324" i="32"/>
  <c r="L6350" i="32"/>
  <c r="L6381" i="32"/>
  <c r="L33" i="32"/>
  <c r="L1065" i="32"/>
  <c r="L1848" i="32"/>
  <c r="L2139" i="32"/>
  <c r="L3908" i="32"/>
  <c r="L4399" i="32"/>
  <c r="L4615" i="32"/>
  <c r="L4780" i="32"/>
  <c r="L5454" i="32"/>
  <c r="L6325" i="32"/>
  <c r="L6358" i="32"/>
  <c r="L6382" i="32"/>
  <c r="L130" i="32"/>
  <c r="L138" i="32"/>
  <c r="L146" i="32"/>
  <c r="L154" i="32"/>
  <c r="L162" i="32"/>
  <c r="L170" i="32"/>
  <c r="L178" i="32"/>
  <c r="L186" i="32"/>
  <c r="L194" i="32"/>
  <c r="L202" i="32"/>
  <c r="L210" i="32"/>
  <c r="L218" i="32"/>
  <c r="L226" i="32"/>
  <c r="L234" i="32"/>
  <c r="L242" i="32"/>
  <c r="L250" i="32"/>
  <c r="L258" i="32"/>
  <c r="L266" i="32"/>
  <c r="L274" i="32"/>
  <c r="L282" i="32"/>
  <c r="L290" i="32"/>
  <c r="L298" i="32"/>
  <c r="L330" i="32"/>
  <c r="L338" i="32"/>
  <c r="L346" i="32"/>
  <c r="L354" i="32"/>
  <c r="L362" i="32"/>
  <c r="L378" i="32"/>
  <c r="L386" i="32"/>
  <c r="L402" i="32"/>
  <c r="L410" i="32"/>
  <c r="L418" i="32"/>
  <c r="L426" i="32"/>
  <c r="L434" i="32"/>
  <c r="L442" i="32"/>
  <c r="L450" i="32"/>
  <c r="L458" i="32"/>
  <c r="L466" i="32"/>
  <c r="L474" i="32"/>
  <c r="L482" i="32"/>
  <c r="L490" i="32"/>
  <c r="L498" i="32"/>
  <c r="L506" i="32"/>
  <c r="L514" i="32"/>
  <c r="L522" i="32"/>
  <c r="L530" i="32"/>
  <c r="L538" i="32"/>
  <c r="L546" i="32"/>
  <c r="L554" i="32"/>
  <c r="L562" i="32"/>
  <c r="L682" i="32"/>
  <c r="L690" i="32"/>
  <c r="L698" i="32"/>
  <c r="L706" i="32"/>
  <c r="L762" i="32"/>
  <c r="L770" i="32"/>
  <c r="L778" i="32"/>
  <c r="L786" i="32"/>
  <c r="L794" i="32"/>
  <c r="L802" i="32"/>
  <c r="L810" i="32"/>
  <c r="L131" i="32"/>
  <c r="L139" i="32"/>
  <c r="L147" i="32"/>
  <c r="L155" i="32"/>
  <c r="L163" i="32"/>
  <c r="L171" i="32"/>
  <c r="L179" i="32"/>
  <c r="L187" i="32"/>
  <c r="L195" i="32"/>
  <c r="L203" i="32"/>
  <c r="L211" i="32"/>
  <c r="L219" i="32"/>
  <c r="L227" i="32"/>
  <c r="L235" i="32"/>
  <c r="L243" i="32"/>
  <c r="L251" i="32"/>
  <c r="L259" i="32"/>
  <c r="L267" i="32"/>
  <c r="L275" i="32"/>
  <c r="L283" i="32"/>
  <c r="L291" i="32"/>
  <c r="L299" i="32"/>
  <c r="L307" i="32"/>
  <c r="L339" i="32"/>
  <c r="L347" i="32"/>
  <c r="L355" i="32"/>
  <c r="L379" i="32"/>
  <c r="L395" i="32"/>
  <c r="L403" i="32"/>
  <c r="L411" i="32"/>
  <c r="L419" i="32"/>
  <c r="L427" i="32"/>
  <c r="L435" i="32"/>
  <c r="L443" i="32"/>
  <c r="L451" i="32"/>
  <c r="L459" i="32"/>
  <c r="L467" i="32"/>
  <c r="L475" i="32"/>
  <c r="L483" i="32"/>
  <c r="L491" i="32"/>
  <c r="L499" i="32"/>
  <c r="L507" i="32"/>
  <c r="L515" i="32"/>
  <c r="L523" i="32"/>
  <c r="L531" i="32"/>
  <c r="L539" i="32"/>
  <c r="L547" i="32"/>
  <c r="L555" i="32"/>
  <c r="L683" i="32"/>
  <c r="L691" i="32"/>
  <c r="L699" i="32"/>
  <c r="L707" i="32"/>
  <c r="L763" i="32"/>
  <c r="L771" i="32"/>
  <c r="L779" i="32"/>
  <c r="L787" i="32"/>
  <c r="L795" i="32"/>
  <c r="L803" i="32"/>
  <c r="L132" i="32"/>
  <c r="L140" i="32"/>
  <c r="L148" i="32"/>
  <c r="L156" i="32"/>
  <c r="L164" i="32"/>
  <c r="L172" i="32"/>
  <c r="L180" i="32"/>
  <c r="L188" i="32"/>
  <c r="L196" i="32"/>
  <c r="L204" i="32"/>
  <c r="L212" i="32"/>
  <c r="L220" i="32"/>
  <c r="L228" i="32"/>
  <c r="L236" i="32"/>
  <c r="L244" i="32"/>
  <c r="L252" i="32"/>
  <c r="L260" i="32"/>
  <c r="L268" i="32"/>
  <c r="L276" i="32"/>
  <c r="L284" i="32"/>
  <c r="L292" i="32"/>
  <c r="L300" i="32"/>
  <c r="L308" i="32"/>
  <c r="L332" i="32"/>
  <c r="L340" i="32"/>
  <c r="L348" i="32"/>
  <c r="L356" i="32"/>
  <c r="L380" i="32"/>
  <c r="L388" i="32"/>
  <c r="L396" i="32"/>
  <c r="L404" i="32"/>
  <c r="L412" i="32"/>
  <c r="L420" i="32"/>
  <c r="L428" i="32"/>
  <c r="L436" i="32"/>
  <c r="L444" i="32"/>
  <c r="L452" i="32"/>
  <c r="L460" i="32"/>
  <c r="L468" i="32"/>
  <c r="L476" i="32"/>
  <c r="L484" i="32"/>
  <c r="L492" i="32"/>
  <c r="L500" i="32"/>
  <c r="L508" i="32"/>
  <c r="L516" i="32"/>
  <c r="L524" i="32"/>
  <c r="L532" i="32"/>
  <c r="L540" i="32"/>
  <c r="L548" i="32"/>
  <c r="L556" i="32"/>
  <c r="L676" i="32"/>
  <c r="L684" i="32"/>
  <c r="L692" i="32"/>
  <c r="L700" i="32"/>
  <c r="L708" i="32"/>
  <c r="L764" i="32"/>
  <c r="L772" i="32"/>
  <c r="L780" i="32"/>
  <c r="L788" i="32"/>
  <c r="L796" i="32"/>
  <c r="L804" i="32"/>
  <c r="L125" i="32"/>
  <c r="L136" i="32"/>
  <c r="L150" i="32"/>
  <c r="L161" i="32"/>
  <c r="L175" i="32"/>
  <c r="L189" i="32"/>
  <c r="L200" i="32"/>
  <c r="L214" i="32"/>
  <c r="L225" i="32"/>
  <c r="L239" i="32"/>
  <c r="L253" i="32"/>
  <c r="L264" i="32"/>
  <c r="L278" i="32"/>
  <c r="L289" i="32"/>
  <c r="L343" i="32"/>
  <c r="L357" i="32"/>
  <c r="L382" i="32"/>
  <c r="L392" i="32"/>
  <c r="L405" i="32"/>
  <c r="L416" i="32"/>
  <c r="L430" i="32"/>
  <c r="L441" i="32"/>
  <c r="L455" i="32"/>
  <c r="L469" i="32"/>
  <c r="L480" i="32"/>
  <c r="L494" i="32"/>
  <c r="L505" i="32"/>
  <c r="L519" i="32"/>
  <c r="L533" i="32"/>
  <c r="L544" i="32"/>
  <c r="L558" i="32"/>
  <c r="L681" i="32"/>
  <c r="L695" i="32"/>
  <c r="L709" i="32"/>
  <c r="L765" i="32"/>
  <c r="L776" i="32"/>
  <c r="L790" i="32"/>
  <c r="L801" i="32"/>
  <c r="L813" i="32"/>
  <c r="L821" i="32"/>
  <c r="L829" i="32"/>
  <c r="L837" i="32"/>
  <c r="L845" i="32"/>
  <c r="L853" i="32"/>
  <c r="L861" i="32"/>
  <c r="L869" i="32"/>
  <c r="L877" i="32"/>
  <c r="L885" i="32"/>
  <c r="L893" i="32"/>
  <c r="L901" i="32"/>
  <c r="L909" i="32"/>
  <c r="L917" i="32"/>
  <c r="L925" i="32"/>
  <c r="L933" i="32"/>
  <c r="L941" i="32"/>
  <c r="L949" i="32"/>
  <c r="L957" i="32"/>
  <c r="L965" i="32"/>
  <c r="L973" i="32"/>
  <c r="L981" i="32"/>
  <c r="L989" i="32"/>
  <c r="L997" i="32"/>
  <c r="L1005" i="32"/>
  <c r="L127" i="32"/>
  <c r="L141" i="32"/>
  <c r="L152" i="32"/>
  <c r="L166" i="32"/>
  <c r="L177" i="32"/>
  <c r="L191" i="32"/>
  <c r="L205" i="32"/>
  <c r="L216" i="32"/>
  <c r="L230" i="32"/>
  <c r="L241" i="32"/>
  <c r="L255" i="32"/>
  <c r="L269" i="32"/>
  <c r="L280" i="32"/>
  <c r="L294" i="32"/>
  <c r="L334" i="32"/>
  <c r="L345" i="32"/>
  <c r="L359" i="32"/>
  <c r="L384" i="32"/>
  <c r="L407" i="32"/>
  <c r="L421" i="32"/>
  <c r="L432" i="32"/>
  <c r="L446" i="32"/>
  <c r="L457" i="32"/>
  <c r="L471" i="32"/>
  <c r="L485" i="32"/>
  <c r="L496" i="32"/>
  <c r="L510" i="32"/>
  <c r="L521" i="32"/>
  <c r="L535" i="32"/>
  <c r="L549" i="32"/>
  <c r="L560" i="32"/>
  <c r="L686" i="32"/>
  <c r="L697" i="32"/>
  <c r="L711" i="32"/>
  <c r="L767" i="32"/>
  <c r="L781" i="32"/>
  <c r="L792" i="32"/>
  <c r="L806" i="32"/>
  <c r="L815" i="32"/>
  <c r="L823" i="32"/>
  <c r="L831" i="32"/>
  <c r="L839" i="32"/>
  <c r="L847" i="32"/>
  <c r="L855" i="32"/>
  <c r="L863" i="32"/>
  <c r="L871" i="32"/>
  <c r="L879" i="32"/>
  <c r="L887" i="32"/>
  <c r="L895" i="32"/>
  <c r="L903" i="32"/>
  <c r="L911" i="32"/>
  <c r="L919" i="32"/>
  <c r="L927" i="32"/>
  <c r="L935" i="32"/>
  <c r="L943" i="32"/>
  <c r="L951" i="32"/>
  <c r="L959" i="32"/>
  <c r="L967" i="32"/>
  <c r="L975" i="32"/>
  <c r="L983" i="32"/>
  <c r="L991" i="32"/>
  <c r="L999" i="32"/>
  <c r="L1007" i="32"/>
  <c r="L142" i="32"/>
  <c r="L158" i="32"/>
  <c r="L174" i="32"/>
  <c r="L192" i="32"/>
  <c r="L208" i="32"/>
  <c r="L224" i="32"/>
  <c r="L245" i="32"/>
  <c r="L261" i="32"/>
  <c r="L277" i="32"/>
  <c r="L295" i="32"/>
  <c r="L337" i="32"/>
  <c r="L353" i="32"/>
  <c r="L415" i="32"/>
  <c r="L433" i="32"/>
  <c r="L449" i="32"/>
  <c r="L465" i="32"/>
  <c r="L486" i="32"/>
  <c r="L502" i="32"/>
  <c r="L518" i="32"/>
  <c r="L536" i="32"/>
  <c r="L552" i="32"/>
  <c r="L680" i="32"/>
  <c r="L701" i="32"/>
  <c r="L773" i="32"/>
  <c r="L789" i="32"/>
  <c r="L807" i="32"/>
  <c r="L818" i="32"/>
  <c r="L828" i="32"/>
  <c r="L840" i="32"/>
  <c r="L850" i="32"/>
  <c r="L860" i="32"/>
  <c r="L872" i="32"/>
  <c r="L882" i="32"/>
  <c r="L892" i="32"/>
  <c r="L904" i="32"/>
  <c r="L914" i="32"/>
  <c r="L924" i="32"/>
  <c r="L936" i="32"/>
  <c r="L946" i="32"/>
  <c r="L956" i="32"/>
  <c r="L968" i="32"/>
  <c r="L978" i="32"/>
  <c r="L988" i="32"/>
  <c r="L1000" i="32"/>
  <c r="L1229" i="32"/>
  <c r="L1237" i="32"/>
  <c r="L1245" i="32"/>
  <c r="L1253" i="32"/>
  <c r="L1261" i="32"/>
  <c r="L1269" i="32"/>
  <c r="L1277" i="32"/>
  <c r="L1285" i="32"/>
  <c r="L1293" i="32"/>
  <c r="L1301" i="32"/>
  <c r="L1309" i="32"/>
  <c r="L1317" i="32"/>
  <c r="L1325" i="32"/>
  <c r="L1333" i="32"/>
  <c r="L1341" i="32"/>
  <c r="L1349" i="32"/>
  <c r="L1357" i="32"/>
  <c r="L1365" i="32"/>
  <c r="L134" i="32"/>
  <c r="L151" i="32"/>
  <c r="L168" i="32"/>
  <c r="L184" i="32"/>
  <c r="L201" i="32"/>
  <c r="L221" i="32"/>
  <c r="L237" i="32"/>
  <c r="L254" i="32"/>
  <c r="L271" i="32"/>
  <c r="L287" i="32"/>
  <c r="L333" i="32"/>
  <c r="L350" i="32"/>
  <c r="L381" i="32"/>
  <c r="L409" i="32"/>
  <c r="L425" i="32"/>
  <c r="L445" i="32"/>
  <c r="L462" i="32"/>
  <c r="L478" i="32"/>
  <c r="L495" i="32"/>
  <c r="L512" i="32"/>
  <c r="L528" i="32"/>
  <c r="L545" i="32"/>
  <c r="L677" i="32"/>
  <c r="L693" i="32"/>
  <c r="L710" i="32"/>
  <c r="L766" i="32"/>
  <c r="L783" i="32"/>
  <c r="L799" i="32"/>
  <c r="L814" i="32"/>
  <c r="L825" i="32"/>
  <c r="L835" i="32"/>
  <c r="L846" i="32"/>
  <c r="L857" i="32"/>
  <c r="L867" i="32"/>
  <c r="L878" i="32"/>
  <c r="L889" i="32"/>
  <c r="L899" i="32"/>
  <c r="L910" i="32"/>
  <c r="L921" i="32"/>
  <c r="L931" i="32"/>
  <c r="L942" i="32"/>
  <c r="L953" i="32"/>
  <c r="L963" i="32"/>
  <c r="L974" i="32"/>
  <c r="L985" i="32"/>
  <c r="L995" i="32"/>
  <c r="L1006" i="32"/>
  <c r="L1226" i="32"/>
  <c r="L1234" i="32"/>
  <c r="L1242" i="32"/>
  <c r="L1258" i="32"/>
  <c r="L1266" i="32"/>
  <c r="L1274" i="32"/>
  <c r="L1282" i="32"/>
  <c r="L1290" i="32"/>
  <c r="L1298" i="32"/>
  <c r="L1306" i="32"/>
  <c r="L1314" i="32"/>
  <c r="L1322" i="32"/>
  <c r="L1330" i="32"/>
  <c r="L1338" i="32"/>
  <c r="L1346" i="32"/>
  <c r="L1354" i="32"/>
  <c r="L1362" i="32"/>
  <c r="L1370" i="32"/>
  <c r="L143" i="32"/>
  <c r="L165" i="32"/>
  <c r="L185" i="32"/>
  <c r="L209" i="32"/>
  <c r="L232" i="32"/>
  <c r="L256" i="32"/>
  <c r="L279" i="32"/>
  <c r="L351" i="32"/>
  <c r="L423" i="32"/>
  <c r="L447" i="32"/>
  <c r="L470" i="32"/>
  <c r="L489" i="32"/>
  <c r="L513" i="32"/>
  <c r="L537" i="32"/>
  <c r="L559" i="32"/>
  <c r="L678" i="32"/>
  <c r="L702" i="32"/>
  <c r="L768" i="32"/>
  <c r="L791" i="32"/>
  <c r="L811" i="32"/>
  <c r="L826" i="32"/>
  <c r="L841" i="32"/>
  <c r="L854" i="32"/>
  <c r="L868" i="32"/>
  <c r="L883" i="32"/>
  <c r="L897" i="32"/>
  <c r="L912" i="32"/>
  <c r="L926" i="32"/>
  <c r="L939" i="32"/>
  <c r="L954" i="32"/>
  <c r="L969" i="32"/>
  <c r="L982" i="32"/>
  <c r="L996" i="32"/>
  <c r="L1228" i="32"/>
  <c r="L1239" i="32"/>
  <c r="L1249" i="32"/>
  <c r="L1259" i="32"/>
  <c r="L1270" i="32"/>
  <c r="L1280" i="32"/>
  <c r="L1291" i="32"/>
  <c r="L1302" i="32"/>
  <c r="L1312" i="32"/>
  <c r="L1323" i="32"/>
  <c r="L1334" i="32"/>
  <c r="L1344" i="32"/>
  <c r="L1355" i="32"/>
  <c r="L1366" i="32"/>
  <c r="L1375" i="32"/>
  <c r="L1383" i="32"/>
  <c r="L1391" i="32"/>
  <c r="L1399" i="32"/>
  <c r="L1423" i="32"/>
  <c r="L133" i="32"/>
  <c r="L157" i="32"/>
  <c r="L181" i="32"/>
  <c r="L199" i="32"/>
  <c r="L223" i="32"/>
  <c r="L247" i="32"/>
  <c r="L270" i="32"/>
  <c r="L293" i="32"/>
  <c r="L342" i="32"/>
  <c r="L383" i="32"/>
  <c r="L397" i="32"/>
  <c r="L414" i="32"/>
  <c r="L438" i="32"/>
  <c r="L461" i="32"/>
  <c r="L481" i="32"/>
  <c r="L504" i="32"/>
  <c r="L527" i="32"/>
  <c r="L551" i="32"/>
  <c r="L689" i="32"/>
  <c r="L759" i="32"/>
  <c r="L782" i="32"/>
  <c r="L805" i="32"/>
  <c r="L820" i="32"/>
  <c r="L834" i="32"/>
  <c r="L849" i="32"/>
  <c r="L864" i="32"/>
  <c r="L876" i="32"/>
  <c r="L891" i="32"/>
  <c r="L906" i="32"/>
  <c r="L920" i="32"/>
  <c r="L934" i="32"/>
  <c r="L948" i="32"/>
  <c r="L962" i="32"/>
  <c r="L977" i="32"/>
  <c r="L992" i="32"/>
  <c r="L1004" i="32"/>
  <c r="L1235" i="32"/>
  <c r="L1246" i="32"/>
  <c r="L1255" i="32"/>
  <c r="L1265" i="32"/>
  <c r="L1276" i="32"/>
  <c r="L1287" i="32"/>
  <c r="L1297" i="32"/>
  <c r="L1308" i="32"/>
  <c r="L1319" i="32"/>
  <c r="L1329" i="32"/>
  <c r="L1340" i="32"/>
  <c r="L1351" i="32"/>
  <c r="L1361" i="32"/>
  <c r="L1372" i="32"/>
  <c r="L1380" i="32"/>
  <c r="L1388" i="32"/>
  <c r="L1396" i="32"/>
  <c r="L129" i="32"/>
  <c r="L160" i="32"/>
  <c r="L193" i="32"/>
  <c r="L222" i="32"/>
  <c r="L249" i="32"/>
  <c r="L285" i="32"/>
  <c r="L336" i="32"/>
  <c r="L429" i="32"/>
  <c r="L456" i="32"/>
  <c r="L488" i="32"/>
  <c r="L520" i="32"/>
  <c r="L550" i="32"/>
  <c r="L704" i="32"/>
  <c r="L760" i="32"/>
  <c r="L793" i="32"/>
  <c r="L817" i="32"/>
  <c r="L836" i="32"/>
  <c r="L856" i="32"/>
  <c r="L874" i="32"/>
  <c r="L894" i="32"/>
  <c r="L913" i="32"/>
  <c r="L930" i="32"/>
  <c r="L950" i="32"/>
  <c r="L970" i="32"/>
  <c r="L987" i="32"/>
  <c r="L1008" i="32"/>
  <c r="L1225" i="32"/>
  <c r="L1240" i="32"/>
  <c r="L1252" i="32"/>
  <c r="L1267" i="32"/>
  <c r="L1281" i="32"/>
  <c r="L1295" i="32"/>
  <c r="L1310" i="32"/>
  <c r="L1324" i="32"/>
  <c r="L1337" i="32"/>
  <c r="L1352" i="32"/>
  <c r="L1367" i="32"/>
  <c r="L1378" i="32"/>
  <c r="L1389" i="32"/>
  <c r="L1606" i="32"/>
  <c r="L1614" i="32"/>
  <c r="L1622" i="32"/>
  <c r="L1630" i="32"/>
  <c r="L1638" i="32"/>
  <c r="L1646" i="32"/>
  <c r="L1654" i="32"/>
  <c r="L1662" i="32"/>
  <c r="L1670" i="32"/>
  <c r="L1678" i="32"/>
  <c r="L1686" i="32"/>
  <c r="L1694" i="32"/>
  <c r="L1702" i="32"/>
  <c r="L1710" i="32"/>
  <c r="L1718" i="32"/>
  <c r="L1726" i="32"/>
  <c r="L1734" i="32"/>
  <c r="L1742" i="32"/>
  <c r="L1750" i="32"/>
  <c r="L2894" i="32"/>
  <c r="L2902" i="32"/>
  <c r="L2910" i="32"/>
  <c r="L2918" i="32"/>
  <c r="L2926" i="32"/>
  <c r="L2934" i="32"/>
  <c r="L2942" i="32"/>
  <c r="L2950" i="32"/>
  <c r="L2958" i="32"/>
  <c r="L2966" i="32"/>
  <c r="L3070" i="32"/>
  <c r="L3078" i="32"/>
  <c r="L3086" i="32"/>
  <c r="L3094" i="32"/>
  <c r="L3102" i="32"/>
  <c r="L3110" i="32"/>
  <c r="L3118" i="32"/>
  <c r="L3126" i="32"/>
  <c r="L3134" i="32"/>
  <c r="L3142" i="32"/>
  <c r="L3150" i="32"/>
  <c r="L3158" i="32"/>
  <c r="L3166" i="32"/>
  <c r="L3174" i="32"/>
  <c r="L3182" i="32"/>
  <c r="L3190" i="32"/>
  <c r="L3198" i="32"/>
  <c r="L3206" i="32"/>
  <c r="L3214" i="32"/>
  <c r="L3222" i="32"/>
  <c r="L3230" i="32"/>
  <c r="L137" i="32"/>
  <c r="L169" i="32"/>
  <c r="L198" i="32"/>
  <c r="L231" i="32"/>
  <c r="L262" i="32"/>
  <c r="L288" i="32"/>
  <c r="L344" i="32"/>
  <c r="L390" i="32"/>
  <c r="L406" i="32"/>
  <c r="L437" i="32"/>
  <c r="L464" i="32"/>
  <c r="L497" i="32"/>
  <c r="L526" i="32"/>
  <c r="L557" i="32"/>
  <c r="L685" i="32"/>
  <c r="L712" i="32"/>
  <c r="L769" i="32"/>
  <c r="L798" i="32"/>
  <c r="L822" i="32"/>
  <c r="L842" i="32"/>
  <c r="L859" i="32"/>
  <c r="L880" i="32"/>
  <c r="L898" i="32"/>
  <c r="L916" i="32"/>
  <c r="L937" i="32"/>
  <c r="L955" i="32"/>
  <c r="L972" i="32"/>
  <c r="L993" i="32"/>
  <c r="L1230" i="32"/>
  <c r="L1243" i="32"/>
  <c r="L1256" i="32"/>
  <c r="L1271" i="32"/>
  <c r="L1284" i="32"/>
  <c r="L1299" i="32"/>
  <c r="L1313" i="32"/>
  <c r="L1327" i="32"/>
  <c r="L1342" i="32"/>
  <c r="L1356" i="32"/>
  <c r="L1369" i="32"/>
  <c r="L1381" i="32"/>
  <c r="L1392" i="32"/>
  <c r="L1422" i="32"/>
  <c r="L1608" i="32"/>
  <c r="L1616" i="32"/>
  <c r="L1624" i="32"/>
  <c r="L1632" i="32"/>
  <c r="L1640" i="32"/>
  <c r="L1648" i="32"/>
  <c r="L1656" i="32"/>
  <c r="L1664" i="32"/>
  <c r="L1672" i="32"/>
  <c r="L1680" i="32"/>
  <c r="L1688" i="32"/>
  <c r="L1696" i="32"/>
  <c r="L1704" i="32"/>
  <c r="L1712" i="32"/>
  <c r="L1720" i="32"/>
  <c r="L1728" i="32"/>
  <c r="L1736" i="32"/>
  <c r="L1744" i="32"/>
  <c r="L1752" i="32"/>
  <c r="L2896" i="32"/>
  <c r="L2904" i="32"/>
  <c r="L2912" i="32"/>
  <c r="L2920" i="32"/>
  <c r="L2928" i="32"/>
  <c r="L2936" i="32"/>
  <c r="L2944" i="32"/>
  <c r="L2952" i="32"/>
  <c r="L2960" i="32"/>
  <c r="L2968" i="32"/>
  <c r="L3072" i="32"/>
  <c r="L3080" i="32"/>
  <c r="L3088" i="32"/>
  <c r="L3096" i="32"/>
  <c r="L3104" i="32"/>
  <c r="L3112" i="32"/>
  <c r="L3120" i="32"/>
  <c r="L3128" i="32"/>
  <c r="L3136" i="32"/>
  <c r="L3144" i="32"/>
  <c r="L3152" i="32"/>
  <c r="L3160" i="32"/>
  <c r="L3168" i="32"/>
  <c r="L3176" i="32"/>
  <c r="L3184" i="32"/>
  <c r="L3192" i="32"/>
  <c r="L3200" i="32"/>
  <c r="L3208" i="32"/>
  <c r="L3216" i="32"/>
  <c r="L3224" i="32"/>
  <c r="L153" i="32"/>
  <c r="L197" i="32"/>
  <c r="L238" i="32"/>
  <c r="L273" i="32"/>
  <c r="L341" i="32"/>
  <c r="L417" i="32"/>
  <c r="L454" i="32"/>
  <c r="L501" i="32"/>
  <c r="L541" i="32"/>
  <c r="L703" i="32"/>
  <c r="L775" i="32"/>
  <c r="L812" i="32"/>
  <c r="L838" i="32"/>
  <c r="L865" i="32"/>
  <c r="L888" i="32"/>
  <c r="L915" i="32"/>
  <c r="L940" i="32"/>
  <c r="L964" i="32"/>
  <c r="L990" i="32"/>
  <c r="L1244" i="32"/>
  <c r="L1262" i="32"/>
  <c r="L1279" i="32"/>
  <c r="L1300" i="32"/>
  <c r="L1318" i="32"/>
  <c r="L1336" i="32"/>
  <c r="L1358" i="32"/>
  <c r="L1374" i="32"/>
  <c r="L1387" i="32"/>
  <c r="L1605" i="32"/>
  <c r="L1617" i="32"/>
  <c r="L1627" i="32"/>
  <c r="L1637" i="32"/>
  <c r="L1649" i="32"/>
  <c r="L1659" i="32"/>
  <c r="L1669" i="32"/>
  <c r="L1681" i="32"/>
  <c r="L1691" i="32"/>
  <c r="L1701" i="32"/>
  <c r="L1713" i="32"/>
  <c r="L1723" i="32"/>
  <c r="L1733" i="32"/>
  <c r="L1745" i="32"/>
  <c r="L2898" i="32"/>
  <c r="L2908" i="32"/>
  <c r="L2919" i="32"/>
  <c r="L2930" i="32"/>
  <c r="L2940" i="32"/>
  <c r="L2951" i="32"/>
  <c r="L2962" i="32"/>
  <c r="L2972" i="32"/>
  <c r="L3068" i="32"/>
  <c r="L3079" i="32"/>
  <c r="L3090" i="32"/>
  <c r="L3100" i="32"/>
  <c r="L3111" i="32"/>
  <c r="L3122" i="32"/>
  <c r="L3132" i="32"/>
  <c r="L3143" i="32"/>
  <c r="L3154" i="32"/>
  <c r="L3164" i="32"/>
  <c r="L3175" i="32"/>
  <c r="L3186" i="32"/>
  <c r="L3196" i="32"/>
  <c r="L3207" i="32"/>
  <c r="L3218" i="32"/>
  <c r="L3228" i="32"/>
  <c r="L3237" i="32"/>
  <c r="L3245" i="32"/>
  <c r="L3253" i="32"/>
  <c r="L3261" i="32"/>
  <c r="L3269" i="32"/>
  <c r="L3277" i="32"/>
  <c r="L3285" i="32"/>
  <c r="L3293" i="32"/>
  <c r="L3301" i="32"/>
  <c r="L3309" i="32"/>
  <c r="L3317" i="32"/>
  <c r="L3325" i="32"/>
  <c r="L3333" i="32"/>
  <c r="L3341" i="32"/>
  <c r="L3349" i="32"/>
  <c r="L3357" i="32"/>
  <c r="L3365" i="32"/>
  <c r="L3373" i="32"/>
  <c r="L3381" i="32"/>
  <c r="L3437" i="32"/>
  <c r="L3445" i="32"/>
  <c r="L3453" i="32"/>
  <c r="L3461" i="32"/>
  <c r="L3469" i="32"/>
  <c r="L3477" i="32"/>
  <c r="L3485" i="32"/>
  <c r="L3493" i="32"/>
  <c r="L3501" i="32"/>
  <c r="L3509" i="32"/>
  <c r="L3517" i="32"/>
  <c r="L3525" i="32"/>
  <c r="L3533" i="32"/>
  <c r="L3541" i="32"/>
  <c r="L3549" i="32"/>
  <c r="L3557" i="32"/>
  <c r="L3565" i="32"/>
  <c r="L3573" i="32"/>
  <c r="L159" i="32"/>
  <c r="L206" i="32"/>
  <c r="L240" i="32"/>
  <c r="L281" i="32"/>
  <c r="L349" i="32"/>
  <c r="L422" i="32"/>
  <c r="L463" i="32"/>
  <c r="L503" i="32"/>
  <c r="L542" i="32"/>
  <c r="L705" i="32"/>
  <c r="L777" i="32"/>
  <c r="L816" i="32"/>
  <c r="L843" i="32"/>
  <c r="L866" i="32"/>
  <c r="L890" i="32"/>
  <c r="L918" i="32"/>
  <c r="L944" i="32"/>
  <c r="L966" i="32"/>
  <c r="L994" i="32"/>
  <c r="L1227" i="32"/>
  <c r="L1247" i="32"/>
  <c r="L1263" i="32"/>
  <c r="L1283" i="32"/>
  <c r="L1303" i="32"/>
  <c r="L1320" i="32"/>
  <c r="L1339" i="32"/>
  <c r="L1359" i="32"/>
  <c r="L1376" i="32"/>
  <c r="L1390" i="32"/>
  <c r="L1607" i="32"/>
  <c r="L1618" i="32"/>
  <c r="L1628" i="32"/>
  <c r="L1639" i="32"/>
  <c r="L1650" i="32"/>
  <c r="L1660" i="32"/>
  <c r="L1671" i="32"/>
  <c r="L1682" i="32"/>
  <c r="L1692" i="32"/>
  <c r="L1703" i="32"/>
  <c r="L1714" i="32"/>
  <c r="L1724" i="32"/>
  <c r="L1735" i="32"/>
  <c r="L1746" i="32"/>
  <c r="L135" i="32"/>
  <c r="L176" i="32"/>
  <c r="L215" i="32"/>
  <c r="L257" i="32"/>
  <c r="L297" i="32"/>
  <c r="L360" i="32"/>
  <c r="L385" i="32"/>
  <c r="L439" i="32"/>
  <c r="L477" i="32"/>
  <c r="L517" i="32"/>
  <c r="L561" i="32"/>
  <c r="L687" i="32"/>
  <c r="L797" i="32"/>
  <c r="L827" i="32"/>
  <c r="L851" i="32"/>
  <c r="L875" i="32"/>
  <c r="L902" i="32"/>
  <c r="L928" i="32"/>
  <c r="L952" i="32"/>
  <c r="L979" i="32"/>
  <c r="L1002" i="32"/>
  <c r="L1233" i="32"/>
  <c r="L1272" i="32"/>
  <c r="L1289" i="32"/>
  <c r="L1307" i="32"/>
  <c r="L1328" i="32"/>
  <c r="L1347" i="32"/>
  <c r="L1364" i="32"/>
  <c r="L1382" i="32"/>
  <c r="L1395" i="32"/>
  <c r="L1611" i="32"/>
  <c r="L1621" i="32"/>
  <c r="L1633" i="32"/>
  <c r="L1643" i="32"/>
  <c r="L1653" i="32"/>
  <c r="L1665" i="32"/>
  <c r="L1675" i="32"/>
  <c r="L1685" i="32"/>
  <c r="L1697" i="32"/>
  <c r="L1707" i="32"/>
  <c r="L1717" i="32"/>
  <c r="L1729" i="32"/>
  <c r="L1739" i="32"/>
  <c r="L1749" i="32"/>
  <c r="L144" i="32"/>
  <c r="L182" i="32"/>
  <c r="L217" i="32"/>
  <c r="L263" i="32"/>
  <c r="L401" i="32"/>
  <c r="L440" i="32"/>
  <c r="L479" i="32"/>
  <c r="L525" i="32"/>
  <c r="L688" i="32"/>
  <c r="L800" i="32"/>
  <c r="L830" i="32"/>
  <c r="L852" i="32"/>
  <c r="L881" i="32"/>
  <c r="L905" i="32"/>
  <c r="L929" i="32"/>
  <c r="L958" i="32"/>
  <c r="L980" i="32"/>
  <c r="L1003" i="32"/>
  <c r="L1236" i="32"/>
  <c r="L1254" i="32"/>
  <c r="L1292" i="32"/>
  <c r="L1311" i="32"/>
  <c r="L1331" i="32"/>
  <c r="L1348" i="32"/>
  <c r="L1368" i="32"/>
  <c r="L1384" i="32"/>
  <c r="L1397" i="32"/>
  <c r="L1612" i="32"/>
  <c r="L1623" i="32"/>
  <c r="L1634" i="32"/>
  <c r="L1644" i="32"/>
  <c r="L1655" i="32"/>
  <c r="L1666" i="32"/>
  <c r="L1676" i="32"/>
  <c r="L1687" i="32"/>
  <c r="L1698" i="32"/>
  <c r="L1708" i="32"/>
  <c r="L1719" i="32"/>
  <c r="L1730" i="32"/>
  <c r="L1740" i="32"/>
  <c r="L1751" i="32"/>
  <c r="L2893" i="32"/>
  <c r="L2905" i="32"/>
  <c r="L2915" i="32"/>
  <c r="L2925" i="32"/>
  <c r="L2937" i="32"/>
  <c r="L2947" i="32"/>
  <c r="L2957" i="32"/>
  <c r="L2969" i="32"/>
  <c r="L3075" i="32"/>
  <c r="L3085" i="32"/>
  <c r="L3097" i="32"/>
  <c r="L3107" i="32"/>
  <c r="L3117" i="32"/>
  <c r="L3129" i="32"/>
  <c r="L3139" i="32"/>
  <c r="L3149" i="32"/>
  <c r="L3161" i="32"/>
  <c r="L3171" i="32"/>
  <c r="L3181" i="32"/>
  <c r="L3193" i="32"/>
  <c r="L3203" i="32"/>
  <c r="L3213" i="32"/>
  <c r="L3225" i="32"/>
  <c r="L3234" i="32"/>
  <c r="L3242" i="32"/>
  <c r="L3250" i="32"/>
  <c r="L3258" i="32"/>
  <c r="L3266" i="32"/>
  <c r="L3274" i="32"/>
  <c r="L3282" i="32"/>
  <c r="L3290" i="32"/>
  <c r="L3298" i="32"/>
  <c r="L3306" i="32"/>
  <c r="L3314" i="32"/>
  <c r="L3322" i="32"/>
  <c r="L3330" i="32"/>
  <c r="L3338" i="32"/>
  <c r="L3346" i="32"/>
  <c r="L3354" i="32"/>
  <c r="L3362" i="32"/>
  <c r="L3370" i="32"/>
  <c r="L3378" i="32"/>
  <c r="L3434" i="32"/>
  <c r="L3442" i="32"/>
  <c r="L3450" i="32"/>
  <c r="L3458" i="32"/>
  <c r="L3466" i="32"/>
  <c r="L3474" i="32"/>
  <c r="L3482" i="32"/>
  <c r="L3490" i="32"/>
  <c r="L3498" i="32"/>
  <c r="L3506" i="32"/>
  <c r="L3514" i="32"/>
  <c r="L3522" i="32"/>
  <c r="L3530" i="32"/>
  <c r="L3538" i="32"/>
  <c r="L3546" i="32"/>
  <c r="L3554" i="32"/>
  <c r="L3562" i="32"/>
  <c r="L3570" i="32"/>
  <c r="L3578" i="32"/>
  <c r="L3586" i="32"/>
  <c r="L3594" i="32"/>
  <c r="L3602" i="32"/>
  <c r="L3610" i="32"/>
  <c r="L3618" i="32"/>
  <c r="L3626" i="32"/>
  <c r="L3634" i="32"/>
  <c r="L167" i="32"/>
  <c r="L246" i="32"/>
  <c r="L335" i="32"/>
  <c r="L377" i="32"/>
  <c r="L473" i="32"/>
  <c r="L553" i="32"/>
  <c r="L696" i="32"/>
  <c r="L824" i="32"/>
  <c r="L873" i="32"/>
  <c r="L923" i="32"/>
  <c r="L976" i="32"/>
  <c r="L1232" i="32"/>
  <c r="L1264" i="32"/>
  <c r="L1296" i="32"/>
  <c r="L1335" i="32"/>
  <c r="L1373" i="32"/>
  <c r="L1613" i="32"/>
  <c r="L1635" i="32"/>
  <c r="L1657" i="32"/>
  <c r="L1677" i="32"/>
  <c r="L1699" i="32"/>
  <c r="L1721" i="32"/>
  <c r="L1741" i="32"/>
  <c r="L2895" i="32"/>
  <c r="L2909" i="32"/>
  <c r="L2923" i="32"/>
  <c r="L2938" i="32"/>
  <c r="L2953" i="32"/>
  <c r="L2965" i="32"/>
  <c r="L3077" i="32"/>
  <c r="L3092" i="32"/>
  <c r="L3106" i="32"/>
  <c r="L3121" i="32"/>
  <c r="L3135" i="32"/>
  <c r="L3148" i="32"/>
  <c r="L3163" i="32"/>
  <c r="L3178" i="32"/>
  <c r="L3191" i="32"/>
  <c r="L3205" i="32"/>
  <c r="L3220" i="32"/>
  <c r="L3233" i="32"/>
  <c r="L3244" i="32"/>
  <c r="L3255" i="32"/>
  <c r="L3265" i="32"/>
  <c r="L3276" i="32"/>
  <c r="L3287" i="32"/>
  <c r="L3297" i="32"/>
  <c r="L3308" i="32"/>
  <c r="L3319" i="32"/>
  <c r="L3329" i="32"/>
  <c r="L3340" i="32"/>
  <c r="L3351" i="32"/>
  <c r="L3361" i="32"/>
  <c r="L3372" i="32"/>
  <c r="L3383" i="32"/>
  <c r="L3441" i="32"/>
  <c r="L3452" i="32"/>
  <c r="L3463" i="32"/>
  <c r="L3473" i="32"/>
  <c r="L3484" i="32"/>
  <c r="L3495" i="32"/>
  <c r="L3505" i="32"/>
  <c r="L3516" i="32"/>
  <c r="L3527" i="32"/>
  <c r="L3537" i="32"/>
  <c r="L3548" i="32"/>
  <c r="L3559" i="32"/>
  <c r="L3569" i="32"/>
  <c r="L3580" i="32"/>
  <c r="L3589" i="32"/>
  <c r="L3598" i="32"/>
  <c r="L3607" i="32"/>
  <c r="L3616" i="32"/>
  <c r="L3625" i="32"/>
  <c r="L3635" i="32"/>
  <c r="L3643" i="32"/>
  <c r="L3651" i="32"/>
  <c r="L3659" i="32"/>
  <c r="L3667" i="32"/>
  <c r="L3675" i="32"/>
  <c r="L3683" i="32"/>
  <c r="L3691" i="32"/>
  <c r="L3699" i="32"/>
  <c r="L3707" i="32"/>
  <c r="L3715" i="32"/>
  <c r="L3723" i="32"/>
  <c r="L3731" i="32"/>
  <c r="L3739" i="32"/>
  <c r="L3747" i="32"/>
  <c r="L3755" i="32"/>
  <c r="L3763" i="32"/>
  <c r="L3771" i="32"/>
  <c r="L3779" i="32"/>
  <c r="L3787" i="32"/>
  <c r="L3795" i="32"/>
  <c r="L3803" i="32"/>
  <c r="L3811" i="32"/>
  <c r="L3819" i="32"/>
  <c r="L4027" i="32"/>
  <c r="L4035" i="32"/>
  <c r="L4043" i="32"/>
  <c r="L4051" i="32"/>
  <c r="L4059" i="32"/>
  <c r="L4067" i="32"/>
  <c r="L4075" i="32"/>
  <c r="L4083" i="32"/>
  <c r="L4091" i="32"/>
  <c r="L4099" i="32"/>
  <c r="L4107" i="32"/>
  <c r="L4115" i="32"/>
  <c r="L4123" i="32"/>
  <c r="L4131" i="32"/>
  <c r="L4139" i="32"/>
  <c r="L4147" i="32"/>
  <c r="L4155" i="32"/>
  <c r="L4163" i="32"/>
  <c r="L4179" i="32"/>
  <c r="L173" i="32"/>
  <c r="L248" i="32"/>
  <c r="L352" i="32"/>
  <c r="L408" i="32"/>
  <c r="L487" i="32"/>
  <c r="L183" i="32"/>
  <c r="L265" i="32"/>
  <c r="L358" i="32"/>
  <c r="L413" i="32"/>
  <c r="L493" i="32"/>
  <c r="L774" i="32"/>
  <c r="L833" i="32"/>
  <c r="L886" i="32"/>
  <c r="L938" i="32"/>
  <c r="L986" i="32"/>
  <c r="L1241" i="32"/>
  <c r="L1305" i="32"/>
  <c r="L1345" i="32"/>
  <c r="L1379" i="32"/>
  <c r="L1619" i="32"/>
  <c r="L1641" i="32"/>
  <c r="L1661" i="32"/>
  <c r="L1683" i="32"/>
  <c r="L1705" i="32"/>
  <c r="L1725" i="32"/>
  <c r="L1747" i="32"/>
  <c r="L2899" i="32"/>
  <c r="L2913" i="32"/>
  <c r="L2927" i="32"/>
  <c r="L2941" i="32"/>
  <c r="L2955" i="32"/>
  <c r="L2970" i="32"/>
  <c r="L3082" i="32"/>
  <c r="L3095" i="32"/>
  <c r="L3109" i="32"/>
  <c r="L3124" i="32"/>
  <c r="L3138" i="32"/>
  <c r="L3153" i="32"/>
  <c r="L3167" i="32"/>
  <c r="L3180" i="32"/>
  <c r="L3195" i="32"/>
  <c r="L3210" i="32"/>
  <c r="L3223" i="32"/>
  <c r="L3236" i="32"/>
  <c r="L3247" i="32"/>
  <c r="L3257" i="32"/>
  <c r="L3268" i="32"/>
  <c r="L3279" i="32"/>
  <c r="L3289" i="32"/>
  <c r="L3300" i="32"/>
  <c r="L3311" i="32"/>
  <c r="L3321" i="32"/>
  <c r="L3332" i="32"/>
  <c r="L3343" i="32"/>
  <c r="L3353" i="32"/>
  <c r="L3364" i="32"/>
  <c r="L3375" i="32"/>
  <c r="L3385" i="32"/>
  <c r="L3444" i="32"/>
  <c r="L3455" i="32"/>
  <c r="L3465" i="32"/>
  <c r="L3476" i="32"/>
  <c r="L3487" i="32"/>
  <c r="L3497" i="32"/>
  <c r="L3508" i="32"/>
  <c r="L3519" i="32"/>
  <c r="L3529" i="32"/>
  <c r="L3540" i="32"/>
  <c r="L3551" i="32"/>
  <c r="L3561" i="32"/>
  <c r="L3572" i="32"/>
  <c r="L3582" i="32"/>
  <c r="L3591" i="32"/>
  <c r="L3600" i="32"/>
  <c r="L3609" i="32"/>
  <c r="L3619" i="32"/>
  <c r="L3628" i="32"/>
  <c r="L3637" i="32"/>
  <c r="L3645" i="32"/>
  <c r="L3653" i="32"/>
  <c r="L3661" i="32"/>
  <c r="L3669" i="32"/>
  <c r="L3677" i="32"/>
  <c r="L3685" i="32"/>
  <c r="L3693" i="32"/>
  <c r="L3701" i="32"/>
  <c r="L3709" i="32"/>
  <c r="L3717" i="32"/>
  <c r="L3725" i="32"/>
  <c r="L3733" i="32"/>
  <c r="L3741" i="32"/>
  <c r="L3749" i="32"/>
  <c r="L3757" i="32"/>
  <c r="L3765" i="32"/>
  <c r="L3773" i="32"/>
  <c r="L3781" i="32"/>
  <c r="L3789" i="32"/>
  <c r="L3797" i="32"/>
  <c r="L3805" i="32"/>
  <c r="L3813" i="32"/>
  <c r="L3821" i="32"/>
  <c r="L4021" i="32"/>
  <c r="L4029" i="32"/>
  <c r="L4037" i="32"/>
  <c r="L4045" i="32"/>
  <c r="L128" i="32"/>
  <c r="L213" i="32"/>
  <c r="L296" i="32"/>
  <c r="L448" i="32"/>
  <c r="L529" i="32"/>
  <c r="L808" i="32"/>
  <c r="L858" i="32"/>
  <c r="L907" i="32"/>
  <c r="L960" i="32"/>
  <c r="L1009" i="32"/>
  <c r="L1286" i="32"/>
  <c r="L1321" i="32"/>
  <c r="L1360" i="32"/>
  <c r="L1393" i="32"/>
  <c r="L1604" i="32"/>
  <c r="L1626" i="32"/>
  <c r="L1647" i="32"/>
  <c r="L1668" i="32"/>
  <c r="L1690" i="32"/>
  <c r="L1711" i="32"/>
  <c r="L1732" i="32"/>
  <c r="L2903" i="32"/>
  <c r="L2917" i="32"/>
  <c r="L2932" i="32"/>
  <c r="L2946" i="32"/>
  <c r="L2961" i="32"/>
  <c r="L3073" i="32"/>
  <c r="L3087" i="32"/>
  <c r="L3101" i="32"/>
  <c r="L3115" i="32"/>
  <c r="L3130" i="32"/>
  <c r="L3145" i="32"/>
  <c r="L3157" i="32"/>
  <c r="L3172" i="32"/>
  <c r="L3187" i="32"/>
  <c r="L3201" i="32"/>
  <c r="L3215" i="32"/>
  <c r="L3229" i="32"/>
  <c r="L3240" i="32"/>
  <c r="L3251" i="32"/>
  <c r="L3262" i="32"/>
  <c r="L3272" i="32"/>
  <c r="L3283" i="32"/>
  <c r="L3294" i="32"/>
  <c r="L3304" i="32"/>
  <c r="L3315" i="32"/>
  <c r="L3326" i="32"/>
  <c r="L3336" i="32"/>
  <c r="L3347" i="32"/>
  <c r="L3358" i="32"/>
  <c r="L3368" i="32"/>
  <c r="L3379" i="32"/>
  <c r="L3438" i="32"/>
  <c r="L3448" i="32"/>
  <c r="L3459" i="32"/>
  <c r="L3470" i="32"/>
  <c r="L3480" i="32"/>
  <c r="L3491" i="32"/>
  <c r="L3502" i="32"/>
  <c r="L3512" i="32"/>
  <c r="L3523" i="32"/>
  <c r="L3534" i="32"/>
  <c r="L3544" i="32"/>
  <c r="L3555" i="32"/>
  <c r="L3566" i="32"/>
  <c r="L3576" i="32"/>
  <c r="L3585" i="32"/>
  <c r="L3595" i="32"/>
  <c r="L3604" i="32"/>
  <c r="L3613" i="32"/>
  <c r="L3622" i="32"/>
  <c r="L3631" i="32"/>
  <c r="L3640" i="32"/>
  <c r="L3648" i="32"/>
  <c r="L3656" i="32"/>
  <c r="L3664" i="32"/>
  <c r="L3672" i="32"/>
  <c r="L3680" i="32"/>
  <c r="L3688" i="32"/>
  <c r="L3696" i="32"/>
  <c r="L3704" i="32"/>
  <c r="L3712" i="32"/>
  <c r="L3720" i="32"/>
  <c r="L3728" i="32"/>
  <c r="L3736" i="32"/>
  <c r="L3744" i="32"/>
  <c r="L3752" i="32"/>
  <c r="L3760" i="32"/>
  <c r="L3768" i="32"/>
  <c r="L3776" i="32"/>
  <c r="L3784" i="32"/>
  <c r="L3792" i="32"/>
  <c r="L3800" i="32"/>
  <c r="L3808" i="32"/>
  <c r="L3816" i="32"/>
  <c r="L3824" i="32"/>
  <c r="L4024" i="32"/>
  <c r="L4032" i="32"/>
  <c r="L4048" i="32"/>
  <c r="L4056" i="32"/>
  <c r="L4072" i="32"/>
  <c r="L4080" i="32"/>
  <c r="L4088" i="32"/>
  <c r="L4096" i="32"/>
  <c r="L4104" i="32"/>
  <c r="L4112" i="32"/>
  <c r="L4120" i="32"/>
  <c r="L4136" i="32"/>
  <c r="L4144" i="32"/>
  <c r="L4152" i="32"/>
  <c r="L4160" i="32"/>
  <c r="L4168" i="32"/>
  <c r="L4176" i="32"/>
  <c r="L145" i="32"/>
  <c r="L431" i="32"/>
  <c r="L844" i="32"/>
  <c r="L922" i="32"/>
  <c r="L1001" i="32"/>
  <c r="L1257" i="32"/>
  <c r="L1304" i="32"/>
  <c r="L1363" i="32"/>
  <c r="L1615" i="32"/>
  <c r="L1651" i="32"/>
  <c r="L1684" i="32"/>
  <c r="L1716" i="32"/>
  <c r="L1753" i="32"/>
  <c r="L2914" i="32"/>
  <c r="L2935" i="32"/>
  <c r="L2959" i="32"/>
  <c r="L3081" i="32"/>
  <c r="L3103" i="32"/>
  <c r="L3125" i="32"/>
  <c r="L3147" i="32"/>
  <c r="L3170" i="32"/>
  <c r="L3194" i="32"/>
  <c r="L3217" i="32"/>
  <c r="L3238" i="32"/>
  <c r="L3254" i="32"/>
  <c r="L3271" i="32"/>
  <c r="L3288" i="32"/>
  <c r="L3305" i="32"/>
  <c r="L3323" i="32"/>
  <c r="L3339" i="32"/>
  <c r="L3356" i="32"/>
  <c r="L3374" i="32"/>
  <c r="L3439" i="32"/>
  <c r="L3456" i="32"/>
  <c r="L3472" i="32"/>
  <c r="L3489" i="32"/>
  <c r="L3507" i="32"/>
  <c r="L3524" i="32"/>
  <c r="L3542" i="32"/>
  <c r="L3558" i="32"/>
  <c r="L3575" i="32"/>
  <c r="L3590" i="32"/>
  <c r="L3605" i="32"/>
  <c r="L3620" i="32"/>
  <c r="L3633" i="32"/>
  <c r="L3647" i="32"/>
  <c r="L3660" i="32"/>
  <c r="L3673" i="32"/>
  <c r="L3686" i="32"/>
  <c r="L3698" i="32"/>
  <c r="L3711" i="32"/>
  <c r="L3724" i="32"/>
  <c r="L3737" i="32"/>
  <c r="L3750" i="32"/>
  <c r="L3762" i="32"/>
  <c r="L3775" i="32"/>
  <c r="L3788" i="32"/>
  <c r="L3801" i="32"/>
  <c r="L3814" i="32"/>
  <c r="L4031" i="32"/>
  <c r="L4042" i="32"/>
  <c r="L4054" i="32"/>
  <c r="L4074" i="32"/>
  <c r="L4085" i="32"/>
  <c r="L4095" i="32"/>
  <c r="L4106" i="32"/>
  <c r="L4117" i="32"/>
  <c r="L4137" i="32"/>
  <c r="L4148" i="32"/>
  <c r="L4158" i="32"/>
  <c r="L4169" i="32"/>
  <c r="L4187" i="32"/>
  <c r="L4195" i="32"/>
  <c r="L4219" i="32"/>
  <c r="L4227" i="32"/>
  <c r="L4235" i="32"/>
  <c r="L4243" i="32"/>
  <c r="L4251" i="32"/>
  <c r="L4267" i="32"/>
  <c r="L4275" i="32"/>
  <c r="L4291" i="32"/>
  <c r="L4299" i="32"/>
  <c r="L4307" i="32"/>
  <c r="L4315" i="32"/>
  <c r="L4323" i="32"/>
  <c r="L4331" i="32"/>
  <c r="L4339" i="32"/>
  <c r="L4491" i="32"/>
  <c r="L4499" i="32"/>
  <c r="L4507" i="32"/>
  <c r="L4531" i="32"/>
  <c r="L4539" i="32"/>
  <c r="L4875" i="32"/>
  <c r="L4883" i="32"/>
  <c r="L4891" i="32"/>
  <c r="L4899" i="32"/>
  <c r="L4907" i="32"/>
  <c r="L4915" i="32"/>
  <c r="L4923" i="32"/>
  <c r="L4931" i="32"/>
  <c r="L4939" i="32"/>
  <c r="L4947" i="32"/>
  <c r="L4955" i="32"/>
  <c r="L4963" i="32"/>
  <c r="L4971" i="32"/>
  <c r="L4979" i="32"/>
  <c r="L4987" i="32"/>
  <c r="L4995" i="32"/>
  <c r="L5003" i="32"/>
  <c r="L5011" i="32"/>
  <c r="L5019" i="32"/>
  <c r="L5027" i="32"/>
  <c r="L5035" i="32"/>
  <c r="L5043" i="32"/>
  <c r="L5051" i="32"/>
  <c r="L5059" i="32"/>
  <c r="L5067" i="32"/>
  <c r="L5075" i="32"/>
  <c r="L5083" i="32"/>
  <c r="L5091" i="32"/>
  <c r="L5099" i="32"/>
  <c r="L5107" i="32"/>
  <c r="L149" i="32"/>
  <c r="L453" i="32"/>
  <c r="L679" i="32"/>
  <c r="L848" i="32"/>
  <c r="L932" i="32"/>
  <c r="L1260" i="32"/>
  <c r="L1315" i="32"/>
  <c r="L1371" i="32"/>
  <c r="L1620" i="32"/>
  <c r="L1652" i="32"/>
  <c r="L1689" i="32"/>
  <c r="L1722" i="32"/>
  <c r="L2892" i="32"/>
  <c r="L2916" i="32"/>
  <c r="L2939" i="32"/>
  <c r="L2963" i="32"/>
  <c r="L3083" i="32"/>
  <c r="L3105" i="32"/>
  <c r="L3127" i="32"/>
  <c r="L3151" i="32"/>
  <c r="L3173" i="32"/>
  <c r="L3197" i="32"/>
  <c r="L3219" i="32"/>
  <c r="L3239" i="32"/>
  <c r="L3256" i="32"/>
  <c r="L3273" i="32"/>
  <c r="L3291" i="32"/>
  <c r="L3307" i="32"/>
  <c r="L3324" i="32"/>
  <c r="L3342" i="32"/>
  <c r="L3359" i="32"/>
  <c r="L3376" i="32"/>
  <c r="L3440" i="32"/>
  <c r="L3457" i="32"/>
  <c r="L3475" i="32"/>
  <c r="L3492" i="32"/>
  <c r="L3510" i="32"/>
  <c r="L3526" i="32"/>
  <c r="L3543" i="32"/>
  <c r="L3560" i="32"/>
  <c r="L3577" i="32"/>
  <c r="L3592" i="32"/>
  <c r="L3606" i="32"/>
  <c r="L3621" i="32"/>
  <c r="L3636" i="32"/>
  <c r="L3649" i="32"/>
  <c r="L3662" i="32"/>
  <c r="L3674" i="32"/>
  <c r="L3687" i="32"/>
  <c r="L3700" i="32"/>
  <c r="L3713" i="32"/>
  <c r="L3726" i="32"/>
  <c r="L3738" i="32"/>
  <c r="L3751" i="32"/>
  <c r="L3764" i="32"/>
  <c r="L3777" i="32"/>
  <c r="L3790" i="32"/>
  <c r="L3802" i="32"/>
  <c r="L3815" i="32"/>
  <c r="L4020" i="32"/>
  <c r="L4033" i="32"/>
  <c r="L4044" i="32"/>
  <c r="L4055" i="32"/>
  <c r="L4076" i="32"/>
  <c r="L4086" i="32"/>
  <c r="L4097" i="32"/>
  <c r="L4108" i="32"/>
  <c r="L4118" i="32"/>
  <c r="L4138" i="32"/>
  <c r="L4149" i="32"/>
  <c r="L4159" i="32"/>
  <c r="L4180" i="32"/>
  <c r="L4196" i="32"/>
  <c r="L4204" i="32"/>
  <c r="L4220" i="32"/>
  <c r="L4228" i="32"/>
  <c r="L4236" i="32"/>
  <c r="L4244" i="32"/>
  <c r="L4252" i="32"/>
  <c r="L4268" i="32"/>
  <c r="L4284" i="32"/>
  <c r="L4292" i="32"/>
  <c r="L4300" i="32"/>
  <c r="L4308" i="32"/>
  <c r="L4316" i="32"/>
  <c r="L4324" i="32"/>
  <c r="L4332" i="32"/>
  <c r="L4340" i="32"/>
  <c r="L4348" i="32"/>
  <c r="L4492" i="32"/>
  <c r="L4500" i="32"/>
  <c r="L4508" i="32"/>
  <c r="L4532" i="32"/>
  <c r="L4540" i="32"/>
  <c r="L4876" i="32"/>
  <c r="L4884" i="32"/>
  <c r="L4892" i="32"/>
  <c r="L4900" i="32"/>
  <c r="L4908" i="32"/>
  <c r="L4916" i="32"/>
  <c r="L4924" i="32"/>
  <c r="L4932" i="32"/>
  <c r="L4940" i="32"/>
  <c r="L4948" i="32"/>
  <c r="L4956" i="32"/>
  <c r="L4964" i="32"/>
  <c r="L233" i="32"/>
  <c r="L534" i="32"/>
  <c r="L809" i="32"/>
  <c r="L896" i="32"/>
  <c r="L971" i="32"/>
  <c r="L1248" i="32"/>
  <c r="L1278" i="32"/>
  <c r="L1343" i="32"/>
  <c r="L1394" i="32"/>
  <c r="L1636" i="32"/>
  <c r="L1673" i="32"/>
  <c r="L1706" i="32"/>
  <c r="L1738" i="32"/>
  <c r="L2906" i="32"/>
  <c r="L2929" i="32"/>
  <c r="L2949" i="32"/>
  <c r="L3071" i="32"/>
  <c r="L3093" i="32"/>
  <c r="L3116" i="32"/>
  <c r="L3140" i="32"/>
  <c r="L3162" i="32"/>
  <c r="L3185" i="32"/>
  <c r="L3209" i="32"/>
  <c r="L3231" i="32"/>
  <c r="L3248" i="32"/>
  <c r="L3264" i="32"/>
  <c r="L3281" i="32"/>
  <c r="L3299" i="32"/>
  <c r="L3316" i="32"/>
  <c r="L3334" i="32"/>
  <c r="L3350" i="32"/>
  <c r="L3367" i="32"/>
  <c r="L3384" i="32"/>
  <c r="L3449" i="32"/>
  <c r="L3467" i="32"/>
  <c r="L3483" i="32"/>
  <c r="L3500" i="32"/>
  <c r="L3518" i="32"/>
  <c r="L3535" i="32"/>
  <c r="L3552" i="32"/>
  <c r="L3568" i="32"/>
  <c r="L3584" i="32"/>
  <c r="L3599" i="32"/>
  <c r="L3614" i="32"/>
  <c r="L3629" i="32"/>
  <c r="L3642" i="32"/>
  <c r="L3655" i="32"/>
  <c r="L3668" i="32"/>
  <c r="L3681" i="32"/>
  <c r="L3694" i="32"/>
  <c r="L3706" i="32"/>
  <c r="L3719" i="32"/>
  <c r="L3732" i="32"/>
  <c r="L3745" i="32"/>
  <c r="L3758" i="32"/>
  <c r="L3770" i="32"/>
  <c r="L3783" i="32"/>
  <c r="L3796" i="32"/>
  <c r="L3809" i="32"/>
  <c r="L3822" i="32"/>
  <c r="L4026" i="32"/>
  <c r="L4039" i="32"/>
  <c r="L4050" i="32"/>
  <c r="L4070" i="32"/>
  <c r="L4081" i="32"/>
  <c r="L4092" i="32"/>
  <c r="L4102" i="32"/>
  <c r="L4113" i="32"/>
  <c r="L4133" i="32"/>
  <c r="L4143" i="32"/>
  <c r="L4154" i="32"/>
  <c r="L4165" i="32"/>
  <c r="L4192" i="32"/>
  <c r="L4200" i="32"/>
  <c r="L4216" i="32"/>
  <c r="L4224" i="32"/>
  <c r="L4232" i="32"/>
  <c r="L4240" i="32"/>
  <c r="L4248" i="32"/>
  <c r="L4264" i="32"/>
  <c r="L4272" i="32"/>
  <c r="L4288" i="32"/>
  <c r="L4296" i="32"/>
  <c r="L4304" i="32"/>
  <c r="L4312" i="32"/>
  <c r="L4320" i="32"/>
  <c r="L4328" i="32"/>
  <c r="L4336" i="32"/>
  <c r="L4344" i="32"/>
  <c r="L4496" i="32"/>
  <c r="L4504" i="32"/>
  <c r="L4512" i="32"/>
  <c r="L4536" i="32"/>
  <c r="L4880" i="32"/>
  <c r="L4888" i="32"/>
  <c r="L4896" i="32"/>
  <c r="L4904" i="32"/>
  <c r="L4912" i="32"/>
  <c r="L4920" i="32"/>
  <c r="L4928" i="32"/>
  <c r="L4936" i="32"/>
  <c r="L4944" i="32"/>
  <c r="L4952" i="32"/>
  <c r="L4960" i="32"/>
  <c r="L4968" i="32"/>
  <c r="L4976" i="32"/>
  <c r="L4984" i="32"/>
  <c r="L4992" i="32"/>
  <c r="L5000" i="32"/>
  <c r="L5008" i="32"/>
  <c r="L5016" i="32"/>
  <c r="L5024" i="32"/>
  <c r="L190" i="32"/>
  <c r="L543" i="32"/>
  <c r="L694" i="32"/>
  <c r="L784" i="32"/>
  <c r="L908" i="32"/>
  <c r="L1332" i="32"/>
  <c r="L1631" i="32"/>
  <c r="L1693" i="32"/>
  <c r="L1743" i="32"/>
  <c r="L2922" i="32"/>
  <c r="L2956" i="32"/>
  <c r="L3091" i="32"/>
  <c r="L3131" i="32"/>
  <c r="L3165" i="32"/>
  <c r="L3202" i="32"/>
  <c r="L3235" i="32"/>
  <c r="L3263" i="32"/>
  <c r="L3292" i="32"/>
  <c r="L3318" i="32"/>
  <c r="L3345" i="32"/>
  <c r="L3371" i="32"/>
  <c r="L3447" i="32"/>
  <c r="L3478" i="32"/>
  <c r="L3503" i="32"/>
  <c r="L3531" i="32"/>
  <c r="L3556" i="32"/>
  <c r="L3583" i="32"/>
  <c r="L3608" i="32"/>
  <c r="L3630" i="32"/>
  <c r="L3652" i="32"/>
  <c r="L3671" i="32"/>
  <c r="L3692" i="32"/>
  <c r="L3714" i="32"/>
  <c r="L3734" i="32"/>
  <c r="L3754" i="32"/>
  <c r="L3774" i="32"/>
  <c r="L3794" i="32"/>
  <c r="L3817" i="32"/>
  <c r="L4028" i="32"/>
  <c r="L4047" i="32"/>
  <c r="L4062" i="32"/>
  <c r="L4073" i="32"/>
  <c r="L4090" i="32"/>
  <c r="L4109" i="32"/>
  <c r="L4134" i="32"/>
  <c r="L4151" i="32"/>
  <c r="L4167" i="32"/>
  <c r="L4189" i="32"/>
  <c r="L4201" i="32"/>
  <c r="L4221" i="32"/>
  <c r="L4233" i="32"/>
  <c r="L4246" i="32"/>
  <c r="L4271" i="32"/>
  <c r="L4281" i="32"/>
  <c r="L4293" i="32"/>
  <c r="L4305" i="32"/>
  <c r="L4318" i="32"/>
  <c r="L4330" i="32"/>
  <c r="L4343" i="32"/>
  <c r="L4502" i="32"/>
  <c r="L4530" i="32"/>
  <c r="L4543" i="32"/>
  <c r="L4882" i="32"/>
  <c r="L4895" i="32"/>
  <c r="L4909" i="32"/>
  <c r="L4921" i="32"/>
  <c r="L4934" i="32"/>
  <c r="L4946" i="32"/>
  <c r="L4959" i="32"/>
  <c r="L4972" i="32"/>
  <c r="L4982" i="32"/>
  <c r="L4993" i="32"/>
  <c r="L5004" i="32"/>
  <c r="L5014" i="32"/>
  <c r="L5025" i="32"/>
  <c r="L5034" i="32"/>
  <c r="L5044" i="32"/>
  <c r="L5053" i="32"/>
  <c r="L5062" i="32"/>
  <c r="L5071" i="32"/>
  <c r="L5080" i="32"/>
  <c r="L5089" i="32"/>
  <c r="L5098" i="32"/>
  <c r="L5108" i="32"/>
  <c r="L5473" i="32"/>
  <c r="L5489" i="32"/>
  <c r="L5497" i="32"/>
  <c r="L5505" i="32"/>
  <c r="L5513" i="32"/>
  <c r="L5521" i="32"/>
  <c r="L5529" i="32"/>
  <c r="L5537" i="32"/>
  <c r="L5545" i="32"/>
  <c r="L5553" i="32"/>
  <c r="L5561" i="32"/>
  <c r="L5569" i="32"/>
  <c r="L5577" i="32"/>
  <c r="L5585" i="32"/>
  <c r="L5593" i="32"/>
  <c r="L5601" i="32"/>
  <c r="L5609" i="32"/>
  <c r="L5617" i="32"/>
  <c r="L5625" i="32"/>
  <c r="L5633" i="32"/>
  <c r="L5641" i="32"/>
  <c r="L5649" i="32"/>
  <c r="L5657" i="32"/>
  <c r="L5665" i="32"/>
  <c r="L5673" i="32"/>
  <c r="L5681" i="32"/>
  <c r="L5689" i="32"/>
  <c r="L5697" i="32"/>
  <c r="L5705" i="32"/>
  <c r="L5713" i="32"/>
  <c r="L5721" i="32"/>
  <c r="L5729" i="32"/>
  <c r="L5737" i="32"/>
  <c r="L5745" i="32"/>
  <c r="L5753" i="32"/>
  <c r="L5761" i="32"/>
  <c r="L5769" i="32"/>
  <c r="L5777" i="32"/>
  <c r="L5785" i="32"/>
  <c r="L5793" i="32"/>
  <c r="L5801" i="32"/>
  <c r="L5809" i="32"/>
  <c r="L5817" i="32"/>
  <c r="L5825" i="32"/>
  <c r="L5833" i="32"/>
  <c r="L5881" i="32"/>
  <c r="L5889" i="32"/>
  <c r="L5897" i="32"/>
  <c r="L5905" i="32"/>
  <c r="L5921" i="32"/>
  <c r="L5929" i="32"/>
  <c r="L5937" i="32"/>
  <c r="L5945" i="32"/>
  <c r="L5953" i="32"/>
  <c r="L5961" i="32"/>
  <c r="L5969" i="32"/>
  <c r="L5977" i="32"/>
  <c r="L5985" i="32"/>
  <c r="L6001" i="32"/>
  <c r="L6009" i="32"/>
  <c r="L6025" i="32"/>
  <c r="L6033" i="32"/>
  <c r="L6041" i="32"/>
  <c r="L6049" i="32"/>
  <c r="L6057" i="32"/>
  <c r="L6065" i="32"/>
  <c r="L6073" i="32"/>
  <c r="L6081" i="32"/>
  <c r="L6089" i="32"/>
  <c r="L6097" i="32"/>
  <c r="L6105" i="32"/>
  <c r="L6113" i="32"/>
  <c r="L6121" i="32"/>
  <c r="L6129" i="32"/>
  <c r="L6137" i="32"/>
  <c r="L6145" i="32"/>
  <c r="L6153" i="32"/>
  <c r="L6161" i="32"/>
  <c r="L6169" i="32"/>
  <c r="L6177" i="32"/>
  <c r="L6185" i="32"/>
  <c r="L6193" i="32"/>
  <c r="L6201" i="32"/>
  <c r="L6209" i="32"/>
  <c r="L6217" i="32"/>
  <c r="L6225" i="32"/>
  <c r="L6233" i="32"/>
  <c r="L6241" i="32"/>
  <c r="L6249" i="32"/>
  <c r="L6257" i="32"/>
  <c r="L6265" i="32"/>
  <c r="L6273" i="32"/>
  <c r="L6281" i="32"/>
  <c r="L6393" i="32"/>
  <c r="L6401" i="32"/>
  <c r="L6409" i="32"/>
  <c r="L6417" i="32"/>
  <c r="L6425" i="32"/>
  <c r="L6433" i="32"/>
  <c r="L6441" i="32"/>
  <c r="L6449" i="32"/>
  <c r="L6457" i="32"/>
  <c r="L6410" i="32"/>
  <c r="L229" i="32"/>
  <c r="L947" i="32"/>
  <c r="L1353" i="32"/>
  <c r="L1700" i="32"/>
  <c r="L2897" i="32"/>
  <c r="L2967" i="32"/>
  <c r="L3137" i="32"/>
  <c r="L3211" i="32"/>
  <c r="L3270" i="32"/>
  <c r="L3327" i="32"/>
  <c r="L3380" i="32"/>
  <c r="L3454" i="32"/>
  <c r="L3511" i="32"/>
  <c r="L3564" i="32"/>
  <c r="L3612" i="32"/>
  <c r="L3657" i="32"/>
  <c r="L3697" i="32"/>
  <c r="L3740" i="32"/>
  <c r="L3780" i="32"/>
  <c r="L4034" i="32"/>
  <c r="L4052" i="32"/>
  <c r="L4094" i="32"/>
  <c r="L4140" i="32"/>
  <c r="L4223" i="32"/>
  <c r="L4309" i="32"/>
  <c r="L4334" i="32"/>
  <c r="L4505" i="32"/>
  <c r="L4898" i="32"/>
  <c r="L4925" i="32"/>
  <c r="L4950" i="32"/>
  <c r="L4974" i="32"/>
  <c r="L4996" i="32"/>
  <c r="L5017" i="32"/>
  <c r="L5037" i="32"/>
  <c r="L5055" i="32"/>
  <c r="L5073" i="32"/>
  <c r="L5092" i="32"/>
  <c r="L207" i="32"/>
  <c r="L398" i="32"/>
  <c r="L785" i="32"/>
  <c r="L945" i="32"/>
  <c r="L1268" i="32"/>
  <c r="L1350" i="32"/>
  <c r="L1642" i="32"/>
  <c r="L1695" i="32"/>
  <c r="L1748" i="32"/>
  <c r="L2924" i="32"/>
  <c r="L2964" i="32"/>
  <c r="L3098" i="32"/>
  <c r="L3133" i="32"/>
  <c r="L3169" i="32"/>
  <c r="L3204" i="32"/>
  <c r="L3241" i="32"/>
  <c r="L3267" i="32"/>
  <c r="L3295" i="32"/>
  <c r="L3320" i="32"/>
  <c r="L3348" i="32"/>
  <c r="L3377" i="32"/>
  <c r="L3451" i="32"/>
  <c r="L3479" i="32"/>
  <c r="L3504" i="32"/>
  <c r="L3532" i="32"/>
  <c r="L3563" i="32"/>
  <c r="L3587" i="32"/>
  <c r="L3611" i="32"/>
  <c r="L3632" i="32"/>
  <c r="L3654" i="32"/>
  <c r="L3676" i="32"/>
  <c r="L3695" i="32"/>
  <c r="L3716" i="32"/>
  <c r="L3735" i="32"/>
  <c r="L3756" i="32"/>
  <c r="L3778" i="32"/>
  <c r="L3798" i="32"/>
  <c r="L3818" i="32"/>
  <c r="L4030" i="32"/>
  <c r="L4049" i="32"/>
  <c r="L4077" i="32"/>
  <c r="L4093" i="32"/>
  <c r="L4110" i="32"/>
  <c r="L4125" i="32"/>
  <c r="L4135" i="32"/>
  <c r="L4153" i="32"/>
  <c r="L4181" i="32"/>
  <c r="L4202" i="32"/>
  <c r="L4222" i="32"/>
  <c r="L4234" i="32"/>
  <c r="L4247" i="32"/>
  <c r="L4273" i="32"/>
  <c r="L4282" i="32"/>
  <c r="L4294" i="32"/>
  <c r="L4306" i="32"/>
  <c r="L4319" i="32"/>
  <c r="L4333" i="32"/>
  <c r="L4345" i="32"/>
  <c r="L4490" i="32"/>
  <c r="L4503" i="32"/>
  <c r="L4533" i="32"/>
  <c r="L4885" i="32"/>
  <c r="L4897" i="32"/>
  <c r="L4910" i="32"/>
  <c r="L4922" i="32"/>
  <c r="L4935" i="32"/>
  <c r="L4949" i="32"/>
  <c r="L4961" i="32"/>
  <c r="L4973" i="32"/>
  <c r="L4983" i="32"/>
  <c r="L4994" i="32"/>
  <c r="L5005" i="32"/>
  <c r="L5015" i="32"/>
  <c r="L5026" i="32"/>
  <c r="L5036" i="32"/>
  <c r="L5045" i="32"/>
  <c r="L5054" i="32"/>
  <c r="L5063" i="32"/>
  <c r="L5072" i="32"/>
  <c r="L5081" i="32"/>
  <c r="L5090" i="32"/>
  <c r="L5100" i="32"/>
  <c r="L5109" i="32"/>
  <c r="L5458" i="32"/>
  <c r="L5474" i="32"/>
  <c r="L5482" i="32"/>
  <c r="L5490" i="32"/>
  <c r="L5498" i="32"/>
  <c r="L5506" i="32"/>
  <c r="L5514" i="32"/>
  <c r="L5522" i="32"/>
  <c r="L5530" i="32"/>
  <c r="L5538" i="32"/>
  <c r="L5546" i="32"/>
  <c r="L5554" i="32"/>
  <c r="L5562" i="32"/>
  <c r="L5570" i="32"/>
  <c r="L5578" i="32"/>
  <c r="L5586" i="32"/>
  <c r="L5594" i="32"/>
  <c r="L5602" i="32"/>
  <c r="L5610" i="32"/>
  <c r="L5618" i="32"/>
  <c r="L5626" i="32"/>
  <c r="L5634" i="32"/>
  <c r="L5642" i="32"/>
  <c r="L5650" i="32"/>
  <c r="L5658" i="32"/>
  <c r="L5666" i="32"/>
  <c r="L5674" i="32"/>
  <c r="L5682" i="32"/>
  <c r="L5690" i="32"/>
  <c r="L5698" i="32"/>
  <c r="L5706" i="32"/>
  <c r="L5714" i="32"/>
  <c r="L5722" i="32"/>
  <c r="L5730" i="32"/>
  <c r="L5738" i="32"/>
  <c r="L5746" i="32"/>
  <c r="L5754" i="32"/>
  <c r="L5762" i="32"/>
  <c r="L5770" i="32"/>
  <c r="L5778" i="32"/>
  <c r="L5786" i="32"/>
  <c r="L5794" i="32"/>
  <c r="L5802" i="32"/>
  <c r="L5810" i="32"/>
  <c r="L5818" i="32"/>
  <c r="L5826" i="32"/>
  <c r="L5834" i="32"/>
  <c r="L5874" i="32"/>
  <c r="L5882" i="32"/>
  <c r="L5890" i="32"/>
  <c r="L5898" i="32"/>
  <c r="L5906" i="32"/>
  <c r="L5922" i="32"/>
  <c r="L5930" i="32"/>
  <c r="L5938" i="32"/>
  <c r="L5946" i="32"/>
  <c r="L5954" i="32"/>
  <c r="L5962" i="32"/>
  <c r="L5970" i="32"/>
  <c r="L5978" i="32"/>
  <c r="L5986" i="32"/>
  <c r="L5994" i="32"/>
  <c r="L6002" i="32"/>
  <c r="L6010" i="32"/>
  <c r="L6026" i="32"/>
  <c r="L6034" i="32"/>
  <c r="L6042" i="32"/>
  <c r="L6050" i="32"/>
  <c r="L6058" i="32"/>
  <c r="L6066" i="32"/>
  <c r="L6074" i="32"/>
  <c r="L6082" i="32"/>
  <c r="L6090" i="32"/>
  <c r="L6098" i="32"/>
  <c r="L6106" i="32"/>
  <c r="L6114" i="32"/>
  <c r="L6122" i="32"/>
  <c r="L6130" i="32"/>
  <c r="L6138" i="32"/>
  <c r="L6146" i="32"/>
  <c r="L6154" i="32"/>
  <c r="L6162" i="32"/>
  <c r="L6170" i="32"/>
  <c r="L6178" i="32"/>
  <c r="L6186" i="32"/>
  <c r="L6194" i="32"/>
  <c r="L6202" i="32"/>
  <c r="L6210" i="32"/>
  <c r="L6218" i="32"/>
  <c r="L6226" i="32"/>
  <c r="L6234" i="32"/>
  <c r="L6242" i="32"/>
  <c r="L6250" i="32"/>
  <c r="L6258" i="32"/>
  <c r="L6266" i="32"/>
  <c r="L6274" i="32"/>
  <c r="L6282" i="32"/>
  <c r="L6394" i="32"/>
  <c r="L6402" i="32"/>
  <c r="L6418" i="32"/>
  <c r="L6426" i="32"/>
  <c r="L6434" i="32"/>
  <c r="L6442" i="32"/>
  <c r="L6450" i="32"/>
  <c r="L6458" i="32"/>
  <c r="L819" i="32"/>
  <c r="L1645" i="32"/>
  <c r="L2931" i="32"/>
  <c r="L3099" i="32"/>
  <c r="L3177" i="32"/>
  <c r="L3243" i="32"/>
  <c r="L3296" i="32"/>
  <c r="L3352" i="32"/>
  <c r="L3481" i="32"/>
  <c r="L3536" i="32"/>
  <c r="L3588" i="32"/>
  <c r="L3638" i="32"/>
  <c r="L3678" i="32"/>
  <c r="L3718" i="32"/>
  <c r="L3759" i="32"/>
  <c r="L3799" i="32"/>
  <c r="L3820" i="32"/>
  <c r="L4078" i="32"/>
  <c r="L4111" i="32"/>
  <c r="L4156" i="32"/>
  <c r="L4191" i="32"/>
  <c r="L4237" i="32"/>
  <c r="L4295" i="32"/>
  <c r="L4321" i="32"/>
  <c r="L4346" i="32"/>
  <c r="L4493" i="32"/>
  <c r="L4534" i="32"/>
  <c r="L4886" i="32"/>
  <c r="L4911" i="32"/>
  <c r="L4937" i="32"/>
  <c r="L4962" i="32"/>
  <c r="L4985" i="32"/>
  <c r="L5006" i="32"/>
  <c r="L5028" i="32"/>
  <c r="L5046" i="32"/>
  <c r="L5064" i="32"/>
  <c r="L5082" i="32"/>
  <c r="L5101" i="32"/>
  <c r="L472" i="32"/>
  <c r="L870" i="32"/>
  <c r="L998" i="32"/>
  <c r="L1231" i="32"/>
  <c r="L1294" i="32"/>
  <c r="L1386" i="32"/>
  <c r="L1610" i="32"/>
  <c r="L1667" i="32"/>
  <c r="L1727" i="32"/>
  <c r="L2907" i="32"/>
  <c r="L2945" i="32"/>
  <c r="L3076" i="32"/>
  <c r="L3114" i="32"/>
  <c r="L3155" i="32"/>
  <c r="L3188" i="32"/>
  <c r="L3226" i="32"/>
  <c r="L3252" i="32"/>
  <c r="L3280" i="32"/>
  <c r="L3310" i="32"/>
  <c r="L3335" i="32"/>
  <c r="L3363" i="32"/>
  <c r="L3436" i="32"/>
  <c r="L3464" i="32"/>
  <c r="L3494" i="32"/>
  <c r="L3520" i="32"/>
  <c r="L3547" i="32"/>
  <c r="L3574" i="32"/>
  <c r="L3597" i="32"/>
  <c r="L3623" i="32"/>
  <c r="L3644" i="32"/>
  <c r="L3665" i="32"/>
  <c r="L3684" i="32"/>
  <c r="L3705" i="32"/>
  <c r="L3727" i="32"/>
  <c r="L3746" i="32"/>
  <c r="L3767" i="32"/>
  <c r="L3786" i="32"/>
  <c r="L3807" i="32"/>
  <c r="L4022" i="32"/>
  <c r="L4058" i="32"/>
  <c r="L4068" i="32"/>
  <c r="L4084" i="32"/>
  <c r="L4101" i="32"/>
  <c r="L4119" i="32"/>
  <c r="L4129" i="32"/>
  <c r="L4145" i="32"/>
  <c r="L4162" i="32"/>
  <c r="L4185" i="32"/>
  <c r="L4215" i="32"/>
  <c r="L4229" i="32"/>
  <c r="L4241" i="32"/>
  <c r="L4266" i="32"/>
  <c r="L4278" i="32"/>
  <c r="L4287" i="32"/>
  <c r="L4301" i="32"/>
  <c r="L4313" i="32"/>
  <c r="L4326" i="32"/>
  <c r="L4338" i="32"/>
  <c r="L4350" i="32"/>
  <c r="L4497" i="32"/>
  <c r="L4510" i="32"/>
  <c r="L4538" i="32"/>
  <c r="L4878" i="32"/>
  <c r="L4890" i="32"/>
  <c r="L4903" i="32"/>
  <c r="L4917" i="32"/>
  <c r="L4929" i="32"/>
  <c r="L4942" i="32"/>
  <c r="L4954" i="32"/>
  <c r="L4967" i="32"/>
  <c r="L4978" i="32"/>
  <c r="L4989" i="32"/>
  <c r="L4999" i="32"/>
  <c r="L5010" i="32"/>
  <c r="L5021" i="32"/>
  <c r="L5031" i="32"/>
  <c r="L5040" i="32"/>
  <c r="L5049" i="32"/>
  <c r="L5058" i="32"/>
  <c r="L5068" i="32"/>
  <c r="L5077" i="32"/>
  <c r="L5086" i="32"/>
  <c r="L5095" i="32"/>
  <c r="L5104" i="32"/>
  <c r="L5446" i="32"/>
  <c r="L5486" i="32"/>
  <c r="L5494" i="32"/>
  <c r="L5502" i="32"/>
  <c r="L5510" i="32"/>
  <c r="L5518" i="32"/>
  <c r="L5526" i="32"/>
  <c r="L5534" i="32"/>
  <c r="L5542" i="32"/>
  <c r="L5550" i="32"/>
  <c r="L5558" i="32"/>
  <c r="L5566" i="32"/>
  <c r="L5574" i="32"/>
  <c r="L5582" i="32"/>
  <c r="L5590" i="32"/>
  <c r="L5598" i="32"/>
  <c r="L5606" i="32"/>
  <c r="L5614" i="32"/>
  <c r="L5622" i="32"/>
  <c r="L5630" i="32"/>
  <c r="L5638" i="32"/>
  <c r="L5646" i="32"/>
  <c r="L5654" i="32"/>
  <c r="L5662" i="32"/>
  <c r="L5670" i="32"/>
  <c r="L5678" i="32"/>
  <c r="L5686" i="32"/>
  <c r="L5694" i="32"/>
  <c r="L5702" i="32"/>
  <c r="L5710" i="32"/>
  <c r="L5718" i="32"/>
  <c r="L5726" i="32"/>
  <c r="L5734" i="32"/>
  <c r="L5742" i="32"/>
  <c r="L5750" i="32"/>
  <c r="L5758" i="32"/>
  <c r="L5766" i="32"/>
  <c r="L5774" i="32"/>
  <c r="L5782" i="32"/>
  <c r="L5790" i="32"/>
  <c r="L5798" i="32"/>
  <c r="L5806" i="32"/>
  <c r="L5814" i="32"/>
  <c r="L5822" i="32"/>
  <c r="L5830" i="32"/>
  <c r="L5878" i="32"/>
  <c r="L5886" i="32"/>
  <c r="L5894" i="32"/>
  <c r="L5902" i="32"/>
  <c r="L5910" i="32"/>
  <c r="L5918" i="32"/>
  <c r="L5926" i="32"/>
  <c r="L5934" i="32"/>
  <c r="L5942" i="32"/>
  <c r="L5950" i="32"/>
  <c r="L5958" i="32"/>
  <c r="L5966" i="32"/>
  <c r="L5974" i="32"/>
  <c r="L5982" i="32"/>
  <c r="L5990" i="32"/>
  <c r="L6006" i="32"/>
  <c r="L6014" i="32"/>
  <c r="L6022" i="32"/>
  <c r="L6030" i="32"/>
  <c r="L6038" i="32"/>
  <c r="L6046" i="32"/>
  <c r="L6054" i="32"/>
  <c r="L6062" i="32"/>
  <c r="L6070" i="32"/>
  <c r="L6078" i="32"/>
  <c r="L6086" i="32"/>
  <c r="L6094" i="32"/>
  <c r="L6110" i="32"/>
  <c r="L6118" i="32"/>
  <c r="L6126" i="32"/>
  <c r="L6134" i="32"/>
  <c r="L6142" i="32"/>
  <c r="L6150" i="32"/>
  <c r="L6158" i="32"/>
  <c r="L6166" i="32"/>
  <c r="L6174" i="32"/>
  <c r="L6182" i="32"/>
  <c r="L6190" i="32"/>
  <c r="L6198" i="32"/>
  <c r="L6206" i="32"/>
  <c r="L6214" i="32"/>
  <c r="L6222" i="32"/>
  <c r="L6230" i="32"/>
  <c r="L6238" i="32"/>
  <c r="L6246" i="32"/>
  <c r="L6254" i="32"/>
  <c r="L6262" i="32"/>
  <c r="L6270" i="32"/>
  <c r="L6278" i="32"/>
  <c r="L6390" i="32"/>
  <c r="L6398" i="32"/>
  <c r="L6406" i="32"/>
  <c r="L6414" i="32"/>
  <c r="L6422" i="32"/>
  <c r="L6430" i="32"/>
  <c r="L6438" i="32"/>
  <c r="L6446" i="32"/>
  <c r="L6454" i="32"/>
  <c r="L509" i="32"/>
  <c r="L884" i="32"/>
  <c r="L1238" i="32"/>
  <c r="L1316" i="32"/>
  <c r="L1398" i="32"/>
  <c r="L1625" i="32"/>
  <c r="L1674" i="32"/>
  <c r="L1731" i="32"/>
  <c r="L2911" i="32"/>
  <c r="L2948" i="32"/>
  <c r="L3084" i="32"/>
  <c r="L3119" i="32"/>
  <c r="L3156" i="32"/>
  <c r="L3189" i="32"/>
  <c r="L3227" i="32"/>
  <c r="L3259" i="32"/>
  <c r="L3284" i="32"/>
  <c r="L3312" i="32"/>
  <c r="L3337" i="32"/>
  <c r="L3366" i="32"/>
  <c r="L3443" i="32"/>
  <c r="L3468" i="32"/>
  <c r="L3496" i="32"/>
  <c r="L3521" i="32"/>
  <c r="L3550" i="32"/>
  <c r="L3579" i="32"/>
  <c r="L3601" i="32"/>
  <c r="L3624" i="32"/>
  <c r="L3646" i="32"/>
  <c r="L3666" i="32"/>
  <c r="L3689" i="32"/>
  <c r="L3708" i="32"/>
  <c r="L3729" i="32"/>
  <c r="L3748" i="32"/>
  <c r="L3769" i="32"/>
  <c r="L3791" i="32"/>
  <c r="L3810" i="32"/>
  <c r="L4023" i="32"/>
  <c r="L4041" i="32"/>
  <c r="L4060" i="32"/>
  <c r="L4069" i="32"/>
  <c r="L4087" i="32"/>
  <c r="L4121" i="32"/>
  <c r="L4130" i="32"/>
  <c r="L4146" i="32"/>
  <c r="L4164" i="32"/>
  <c r="L4175" i="32"/>
  <c r="L4186" i="32"/>
  <c r="L4217" i="32"/>
  <c r="L4230" i="32"/>
  <c r="L4242" i="32"/>
  <c r="L4269" i="32"/>
  <c r="L4279" i="32"/>
  <c r="L4289" i="32"/>
  <c r="L4302" i="32"/>
  <c r="L4314" i="32"/>
  <c r="L4327" i="32"/>
  <c r="L4341" i="32"/>
  <c r="L4351" i="32"/>
  <c r="L4498" i="32"/>
  <c r="L4511" i="32"/>
  <c r="L4541" i="32"/>
  <c r="L1326" i="32"/>
  <c r="L1658" i="32"/>
  <c r="L2943" i="32"/>
  <c r="L3141" i="32"/>
  <c r="L3232" i="32"/>
  <c r="L3303" i="32"/>
  <c r="L3382" i="32"/>
  <c r="L3499" i="32"/>
  <c r="L3571" i="32"/>
  <c r="L3639" i="32"/>
  <c r="L3690" i="32"/>
  <c r="L3743" i="32"/>
  <c r="L3804" i="32"/>
  <c r="L4089" i="32"/>
  <c r="L4157" i="32"/>
  <c r="L4194" i="32"/>
  <c r="L4225" i="32"/>
  <c r="L4310" i="32"/>
  <c r="L4342" i="32"/>
  <c r="L4501" i="32"/>
  <c r="L4881" i="32"/>
  <c r="L4906" i="32"/>
  <c r="L4933" i="32"/>
  <c r="L4958" i="32"/>
  <c r="L4981" i="32"/>
  <c r="L5002" i="32"/>
  <c r="L5023" i="32"/>
  <c r="L5042" i="32"/>
  <c r="L5061" i="32"/>
  <c r="L5079" i="32"/>
  <c r="L5097" i="32"/>
  <c r="L5452" i="32"/>
  <c r="L5491" i="32"/>
  <c r="L5503" i="32"/>
  <c r="L5516" i="32"/>
  <c r="L5528" i="32"/>
  <c r="L5541" i="32"/>
  <c r="L5555" i="32"/>
  <c r="L5567" i="32"/>
  <c r="L5580" i="32"/>
  <c r="L5592" i="32"/>
  <c r="L5605" i="32"/>
  <c r="L5619" i="32"/>
  <c r="L5631" i="32"/>
  <c r="L5644" i="32"/>
  <c r="L5656" i="32"/>
  <c r="L5669" i="32"/>
  <c r="L5683" i="32"/>
  <c r="L5695" i="32"/>
  <c r="L5708" i="32"/>
  <c r="L5720" i="32"/>
  <c r="L5733" i="32"/>
  <c r="L5747" i="32"/>
  <c r="L5759" i="32"/>
  <c r="L5772" i="32"/>
  <c r="L5784" i="32"/>
  <c r="L5797" i="32"/>
  <c r="L5811" i="32"/>
  <c r="L5823" i="32"/>
  <c r="L5836" i="32"/>
  <c r="L5883" i="32"/>
  <c r="L5895" i="32"/>
  <c r="L5908" i="32"/>
  <c r="L5917" i="32"/>
  <c r="L5931" i="32"/>
  <c r="L5943" i="32"/>
  <c r="L5956" i="32"/>
  <c r="L5968" i="32"/>
  <c r="L5981" i="32"/>
  <c r="L6004" i="32"/>
  <c r="L6016" i="32"/>
  <c r="L6027" i="32"/>
  <c r="L6039" i="32"/>
  <c r="L6052" i="32"/>
  <c r="L6064" i="32"/>
  <c r="L6077" i="32"/>
  <c r="L6091" i="32"/>
  <c r="L6115" i="32"/>
  <c r="L6127" i="32"/>
  <c r="L6140" i="32"/>
  <c r="L6152" i="32"/>
  <c r="L6165" i="32"/>
  <c r="L6179" i="32"/>
  <c r="L6191" i="32"/>
  <c r="L6204" i="32"/>
  <c r="L6216" i="32"/>
  <c r="L6229" i="32"/>
  <c r="L6243" i="32"/>
  <c r="L6255" i="32"/>
  <c r="L6268" i="32"/>
  <c r="L6280" i="32"/>
  <c r="L6397" i="32"/>
  <c r="L6411" i="32"/>
  <c r="L6423" i="32"/>
  <c r="L6436" i="32"/>
  <c r="L6448" i="32"/>
  <c r="L1679" i="32"/>
  <c r="L3069" i="32"/>
  <c r="L3249" i="32"/>
  <c r="L3446" i="32"/>
  <c r="L3593" i="32"/>
  <c r="L3703" i="32"/>
  <c r="L3812" i="32"/>
  <c r="L4100" i="32"/>
  <c r="L4231" i="32"/>
  <c r="L4285" i="32"/>
  <c r="L4349" i="32"/>
  <c r="L4509" i="32"/>
  <c r="L4889" i="32"/>
  <c r="L4941" i="32"/>
  <c r="L4988" i="32"/>
  <c r="L5030" i="32"/>
  <c r="L5066" i="32"/>
  <c r="L5471" i="32"/>
  <c r="L5507" i="32"/>
  <c r="L5519" i="32"/>
  <c r="L5544" i="32"/>
  <c r="L5571" i="32"/>
  <c r="L5596" i="32"/>
  <c r="L5621" i="32"/>
  <c r="L5647" i="32"/>
  <c r="L5672" i="32"/>
  <c r="L5699" i="32"/>
  <c r="L5724" i="32"/>
  <c r="L5749" i="32"/>
  <c r="L5775" i="32"/>
  <c r="L5800" i="32"/>
  <c r="L5827" i="32"/>
  <c r="L5899" i="32"/>
  <c r="L5920" i="32"/>
  <c r="L5947" i="32"/>
  <c r="L5972" i="32"/>
  <c r="L6029" i="32"/>
  <c r="L6055" i="32"/>
  <c r="L6080" i="32"/>
  <c r="L6104" i="32"/>
  <c r="L6131" i="32"/>
  <c r="L6156" i="32"/>
  <c r="L6181" i="32"/>
  <c r="L6207" i="32"/>
  <c r="L6232" i="32"/>
  <c r="L6259" i="32"/>
  <c r="L6413" i="32"/>
  <c r="L6439" i="32"/>
  <c r="L832" i="32"/>
  <c r="L1709" i="32"/>
  <c r="L3074" i="32"/>
  <c r="L3179" i="32"/>
  <c r="L3260" i="32"/>
  <c r="L3331" i="32"/>
  <c r="L3460" i="32"/>
  <c r="L3528" i="32"/>
  <c r="L3596" i="32"/>
  <c r="L3658" i="32"/>
  <c r="L3710" i="32"/>
  <c r="L3766" i="32"/>
  <c r="L3823" i="32"/>
  <c r="L4038" i="32"/>
  <c r="L4183" i="32"/>
  <c r="L4199" i="32"/>
  <c r="L4238" i="32"/>
  <c r="L4265" i="32"/>
  <c r="L4286" i="32"/>
  <c r="L4322" i="32"/>
  <c r="L4513" i="32"/>
  <c r="L4893" i="32"/>
  <c r="L4918" i="32"/>
  <c r="L4943" i="32"/>
  <c r="L4969" i="32"/>
  <c r="L4990" i="32"/>
  <c r="L5012" i="32"/>
  <c r="L5032" i="32"/>
  <c r="L5050" i="32"/>
  <c r="L5069" i="32"/>
  <c r="L5087" i="32"/>
  <c r="L5105" i="32"/>
  <c r="L5455" i="32"/>
  <c r="L5472" i="32"/>
  <c r="L5483" i="32"/>
  <c r="L5508" i="32"/>
  <c r="L5520" i="32"/>
  <c r="L5533" i="32"/>
  <c r="L5547" i="32"/>
  <c r="L5559" i="32"/>
  <c r="L5572" i="32"/>
  <c r="L5597" i="32"/>
  <c r="L5623" i="32"/>
  <c r="L5648" i="32"/>
  <c r="L5675" i="32"/>
  <c r="L5700" i="32"/>
  <c r="L5725" i="32"/>
  <c r="L5751" i="32"/>
  <c r="L5776" i="32"/>
  <c r="L5803" i="32"/>
  <c r="L5828" i="32"/>
  <c r="L5887" i="32"/>
  <c r="L5923" i="32"/>
  <c r="L5948" i="32"/>
  <c r="L5973" i="32"/>
  <c r="L5997" i="32"/>
  <c r="L6019" i="32"/>
  <c r="L6044" i="32"/>
  <c r="L6069" i="32"/>
  <c r="L6095" i="32"/>
  <c r="L6119" i="32"/>
  <c r="L6144" i="32"/>
  <c r="L6171" i="32"/>
  <c r="L6196" i="32"/>
  <c r="L6221" i="32"/>
  <c r="L6247" i="32"/>
  <c r="L6272" i="32"/>
  <c r="L6389" i="32"/>
  <c r="L6415" i="32"/>
  <c r="L6440" i="32"/>
  <c r="L862" i="32"/>
  <c r="L1715" i="32"/>
  <c r="L3089" i="32"/>
  <c r="L3275" i="32"/>
  <c r="L3462" i="32"/>
  <c r="L3603" i="32"/>
  <c r="L3721" i="32"/>
  <c r="L3825" i="32"/>
  <c r="L4105" i="32"/>
  <c r="L4239" i="32"/>
  <c r="L4290" i="32"/>
  <c r="L4919" i="32"/>
  <c r="L4970" i="32"/>
  <c r="L5013" i="32"/>
  <c r="L5052" i="32"/>
  <c r="L5088" i="32"/>
  <c r="L5475" i="32"/>
  <c r="L5496" i="32"/>
  <c r="L5523" i="32"/>
  <c r="L5548" i="32"/>
  <c r="L5573" i="32"/>
  <c r="L5612" i="32"/>
  <c r="L5637" i="32"/>
  <c r="L5663" i="32"/>
  <c r="L5688" i="32"/>
  <c r="L5715" i="32"/>
  <c r="L5740" i="32"/>
  <c r="L5765" i="32"/>
  <c r="L5791" i="32"/>
  <c r="L5816" i="32"/>
  <c r="L5888" i="32"/>
  <c r="L5924" i="32"/>
  <c r="L5949" i="32"/>
  <c r="L5975" i="32"/>
  <c r="L1377" i="32"/>
  <c r="L1663" i="32"/>
  <c r="L2954" i="32"/>
  <c r="L3146" i="32"/>
  <c r="L3246" i="32"/>
  <c r="L3313" i="32"/>
  <c r="L3435" i="32"/>
  <c r="L3513" i="32"/>
  <c r="L3581" i="32"/>
  <c r="L3641" i="32"/>
  <c r="L3702" i="32"/>
  <c r="L3753" i="32"/>
  <c r="L3806" i="32"/>
  <c r="L4025" i="32"/>
  <c r="L4098" i="32"/>
  <c r="L4161" i="32"/>
  <c r="L4226" i="32"/>
  <c r="L4311" i="32"/>
  <c r="L4506" i="32"/>
  <c r="L4887" i="32"/>
  <c r="L4913" i="32"/>
  <c r="L4938" i="32"/>
  <c r="L4965" i="32"/>
  <c r="L4986" i="32"/>
  <c r="L5007" i="32"/>
  <c r="L5029" i="32"/>
  <c r="L5047" i="32"/>
  <c r="L5065" i="32"/>
  <c r="L5084" i="32"/>
  <c r="L5102" i="32"/>
  <c r="L5492" i="32"/>
  <c r="L5504" i="32"/>
  <c r="L5517" i="32"/>
  <c r="L5531" i="32"/>
  <c r="L5543" i="32"/>
  <c r="L5556" i="32"/>
  <c r="L5568" i="32"/>
  <c r="L5581" i="32"/>
  <c r="L5595" i="32"/>
  <c r="L5607" i="32"/>
  <c r="L5620" i="32"/>
  <c r="L5632" i="32"/>
  <c r="L5645" i="32"/>
  <c r="L5659" i="32"/>
  <c r="L5671" i="32"/>
  <c r="L5684" i="32"/>
  <c r="L5696" i="32"/>
  <c r="L5709" i="32"/>
  <c r="L5723" i="32"/>
  <c r="L5735" i="32"/>
  <c r="L5748" i="32"/>
  <c r="L5760" i="32"/>
  <c r="L5773" i="32"/>
  <c r="L5787" i="32"/>
  <c r="L5799" i="32"/>
  <c r="L5812" i="32"/>
  <c r="L5824" i="32"/>
  <c r="L5884" i="32"/>
  <c r="L5896" i="32"/>
  <c r="L5909" i="32"/>
  <c r="L5919" i="32"/>
  <c r="L5932" i="32"/>
  <c r="L5944" i="32"/>
  <c r="L5957" i="32"/>
  <c r="L5971" i="32"/>
  <c r="L5983" i="32"/>
  <c r="L6005" i="32"/>
  <c r="L6028" i="32"/>
  <c r="L6040" i="32"/>
  <c r="L6053" i="32"/>
  <c r="L6067" i="32"/>
  <c r="L6079" i="32"/>
  <c r="L6092" i="32"/>
  <c r="L6103" i="32"/>
  <c r="L6116" i="32"/>
  <c r="L6128" i="32"/>
  <c r="L6141" i="32"/>
  <c r="L6155" i="32"/>
  <c r="L6167" i="32"/>
  <c r="L6180" i="32"/>
  <c r="L6192" i="32"/>
  <c r="L6205" i="32"/>
  <c r="L6219" i="32"/>
  <c r="L6231" i="32"/>
  <c r="L6244" i="32"/>
  <c r="L6256" i="32"/>
  <c r="L6269" i="32"/>
  <c r="L6283" i="32"/>
  <c r="L6399" i="32"/>
  <c r="L6412" i="32"/>
  <c r="L6424" i="32"/>
  <c r="L6437" i="32"/>
  <c r="L6451" i="32"/>
  <c r="L761" i="32"/>
  <c r="L1385" i="32"/>
  <c r="L2971" i="32"/>
  <c r="L3159" i="32"/>
  <c r="L3328" i="32"/>
  <c r="L3515" i="32"/>
  <c r="L3650" i="32"/>
  <c r="L3761" i="32"/>
  <c r="L4036" i="32"/>
  <c r="L4166" i="32"/>
  <c r="L4263" i="32"/>
  <c r="L4317" i="32"/>
  <c r="L4914" i="32"/>
  <c r="L4966" i="32"/>
  <c r="L5009" i="32"/>
  <c r="L5048" i="32"/>
  <c r="L5085" i="32"/>
  <c r="L5103" i="32"/>
  <c r="L5463" i="32"/>
  <c r="L5493" i="32"/>
  <c r="L5532" i="32"/>
  <c r="L5557" i="32"/>
  <c r="L5583" i="32"/>
  <c r="L5608" i="32"/>
  <c r="L5635" i="32"/>
  <c r="L5660" i="32"/>
  <c r="L5685" i="32"/>
  <c r="L5711" i="32"/>
  <c r="L5736" i="32"/>
  <c r="L5763" i="32"/>
  <c r="L5788" i="32"/>
  <c r="L5813" i="32"/>
  <c r="L5885" i="32"/>
  <c r="L5911" i="32"/>
  <c r="L5933" i="32"/>
  <c r="L5959" i="32"/>
  <c r="L5984" i="32"/>
  <c r="L6007" i="32"/>
  <c r="L6043" i="32"/>
  <c r="L6068" i="32"/>
  <c r="L6093" i="32"/>
  <c r="L6117" i="32"/>
  <c r="L6143" i="32"/>
  <c r="L6168" i="32"/>
  <c r="L6195" i="32"/>
  <c r="L6220" i="32"/>
  <c r="L6245" i="32"/>
  <c r="L6271" i="32"/>
  <c r="L6400" i="32"/>
  <c r="L6427" i="32"/>
  <c r="L6452" i="32"/>
  <c r="L5495" i="32"/>
  <c r="L5584" i="32"/>
  <c r="L5611" i="32"/>
  <c r="L5636" i="32"/>
  <c r="L5661" i="32"/>
  <c r="L5687" i="32"/>
  <c r="L5712" i="32"/>
  <c r="L5739" i="32"/>
  <c r="L5764" i="32"/>
  <c r="L5789" i="32"/>
  <c r="L5815" i="32"/>
  <c r="L5875" i="32"/>
  <c r="L5900" i="32"/>
  <c r="L5935" i="32"/>
  <c r="L5960" i="32"/>
  <c r="L5987" i="32"/>
  <c r="L6008" i="32"/>
  <c r="L6031" i="32"/>
  <c r="L6056" i="32"/>
  <c r="L6083" i="32"/>
  <c r="L6107" i="32"/>
  <c r="L6132" i="32"/>
  <c r="L6157" i="32"/>
  <c r="L6183" i="32"/>
  <c r="L6208" i="32"/>
  <c r="L6235" i="32"/>
  <c r="L6260" i="32"/>
  <c r="L6403" i="32"/>
  <c r="L6428" i="32"/>
  <c r="L6453" i="32"/>
  <c r="L2900" i="32"/>
  <c r="L3183" i="32"/>
  <c r="L3344" i="32"/>
  <c r="L3539" i="32"/>
  <c r="L3663" i="32"/>
  <c r="L3772" i="32"/>
  <c r="L4066" i="32"/>
  <c r="L4132" i="32"/>
  <c r="L4270" i="32"/>
  <c r="L4325" i="32"/>
  <c r="L4535" i="32"/>
  <c r="L4894" i="32"/>
  <c r="L4945" i="32"/>
  <c r="L4991" i="32"/>
  <c r="L5033" i="32"/>
  <c r="L5070" i="32"/>
  <c r="L5106" i="32"/>
  <c r="L5484" i="32"/>
  <c r="L5509" i="32"/>
  <c r="L5535" i="32"/>
  <c r="L5560" i="32"/>
  <c r="L5587" i="32"/>
  <c r="L5599" i="32"/>
  <c r="L5624" i="32"/>
  <c r="L5651" i="32"/>
  <c r="L5676" i="32"/>
  <c r="L5701" i="32"/>
  <c r="L5727" i="32"/>
  <c r="L5752" i="32"/>
  <c r="L5779" i="32"/>
  <c r="L5804" i="32"/>
  <c r="L5829" i="32"/>
  <c r="L5876" i="32"/>
  <c r="L5901" i="32"/>
  <c r="L5936" i="32"/>
  <c r="L5963" i="32"/>
  <c r="L5988" i="32"/>
  <c r="L126" i="32"/>
  <c r="L424" i="32"/>
  <c r="L900" i="32"/>
  <c r="L1737" i="32"/>
  <c r="L2901" i="32"/>
  <c r="L3108" i="32"/>
  <c r="L3199" i="32"/>
  <c r="L3278" i="32"/>
  <c r="L3355" i="32"/>
  <c r="L3471" i="32"/>
  <c r="L3545" i="32"/>
  <c r="L3615" i="32"/>
  <c r="L3670" i="32"/>
  <c r="L3722" i="32"/>
  <c r="L3782" i="32"/>
  <c r="L4046" i="32"/>
  <c r="L4071" i="32"/>
  <c r="L4114" i="32"/>
  <c r="L4141" i="32"/>
  <c r="L4172" i="32"/>
  <c r="L4245" i="32"/>
  <c r="L4297" i="32"/>
  <c r="L4329" i="32"/>
  <c r="L4537" i="32"/>
  <c r="L4874" i="32"/>
  <c r="L4901" i="32"/>
  <c r="L4926" i="32"/>
  <c r="L4951" i="32"/>
  <c r="L4975" i="32"/>
  <c r="L4997" i="32"/>
  <c r="L5018" i="32"/>
  <c r="L5038" i="32"/>
  <c r="L5056" i="32"/>
  <c r="L5074" i="32"/>
  <c r="L5093" i="32"/>
  <c r="L5476" i="32"/>
  <c r="L5485" i="32"/>
  <c r="L5499" i="32"/>
  <c r="L5511" i="32"/>
  <c r="L5524" i="32"/>
  <c r="L5536" i="32"/>
  <c r="L5549" i="32"/>
  <c r="L5563" i="32"/>
  <c r="L5575" i="32"/>
  <c r="L5588" i="32"/>
  <c r="L5600" i="32"/>
  <c r="L5613" i="32"/>
  <c r="L5627" i="32"/>
  <c r="L5639" i="32"/>
  <c r="L5652" i="32"/>
  <c r="L5664" i="32"/>
  <c r="L5677" i="32"/>
  <c r="L5691" i="32"/>
  <c r="L5703" i="32"/>
  <c r="L5716" i="32"/>
  <c r="L5728" i="32"/>
  <c r="L5741" i="32"/>
  <c r="L5755" i="32"/>
  <c r="L5767" i="32"/>
  <c r="L5780" i="32"/>
  <c r="L5792" i="32"/>
  <c r="L5805" i="32"/>
  <c r="L5819" i="32"/>
  <c r="L5831" i="32"/>
  <c r="L5877" i="32"/>
  <c r="L5891" i="32"/>
  <c r="L5903" i="32"/>
  <c r="L5925" i="32"/>
  <c r="L5939" i="32"/>
  <c r="L5951" i="32"/>
  <c r="L5964" i="32"/>
  <c r="L5976" i="32"/>
  <c r="L5989" i="32"/>
  <c r="L5999" i="32"/>
  <c r="L6012" i="32"/>
  <c r="L6021" i="32"/>
  <c r="L6035" i="32"/>
  <c r="L6047" i="32"/>
  <c r="L6060" i="32"/>
  <c r="L6072" i="32"/>
  <c r="L6085" i="32"/>
  <c r="L6099" i="32"/>
  <c r="L6109" i="32"/>
  <c r="L6123" i="32"/>
  <c r="L6135" i="32"/>
  <c r="L6148" i="32"/>
  <c r="L6160" i="32"/>
  <c r="L6173" i="32"/>
  <c r="L6187" i="32"/>
  <c r="L6199" i="32"/>
  <c r="L6212" i="32"/>
  <c r="L6224" i="32"/>
  <c r="L6237" i="32"/>
  <c r="L6251" i="32"/>
  <c r="L6263" i="32"/>
  <c r="L6276" i="32"/>
  <c r="L6392" i="32"/>
  <c r="L6405" i="32"/>
  <c r="L6419" i="32"/>
  <c r="L6431" i="32"/>
  <c r="L6444" i="32"/>
  <c r="L6456" i="32"/>
  <c r="L272" i="32"/>
  <c r="L511" i="32"/>
  <c r="L961" i="32"/>
  <c r="L1275" i="32"/>
  <c r="L1609" i="32"/>
  <c r="L2921" i="32"/>
  <c r="L3113" i="32"/>
  <c r="L3212" i="32"/>
  <c r="L3286" i="32"/>
  <c r="L3360" i="32"/>
  <c r="L3486" i="32"/>
  <c r="L3553" i="32"/>
  <c r="L3617" i="32"/>
  <c r="L3679" i="32"/>
  <c r="L3730" i="32"/>
  <c r="L3785" i="32"/>
  <c r="L4053" i="32"/>
  <c r="L4079" i="32"/>
  <c r="L4116" i="32"/>
  <c r="L4142" i="32"/>
  <c r="L4214" i="32"/>
  <c r="L4298" i="32"/>
  <c r="L4335" i="32"/>
  <c r="L4494" i="32"/>
  <c r="L4542" i="32"/>
  <c r="L4877" i="32"/>
  <c r="L4902" i="32"/>
  <c r="L4927" i="32"/>
  <c r="L4953" i="32"/>
  <c r="L4977" i="32"/>
  <c r="L4998" i="32"/>
  <c r="L5020" i="32"/>
  <c r="L5039" i="32"/>
  <c r="L5057" i="32"/>
  <c r="L5076" i="32"/>
  <c r="L5094" i="32"/>
  <c r="L5487" i="32"/>
  <c r="L5500" i="32"/>
  <c r="L5512" i="32"/>
  <c r="L5525" i="32"/>
  <c r="L5539" i="32"/>
  <c r="L5551" i="32"/>
  <c r="L5564" i="32"/>
  <c r="L5576" i="32"/>
  <c r="L5589" i="32"/>
  <c r="L5603" i="32"/>
  <c r="L5615" i="32"/>
  <c r="L5628" i="32"/>
  <c r="L5640" i="32"/>
  <c r="L5653" i="32"/>
  <c r="L5667" i="32"/>
  <c r="L5679" i="32"/>
  <c r="L5692" i="32"/>
  <c r="L5704" i="32"/>
  <c r="L5717" i="32"/>
  <c r="L5731" i="32"/>
  <c r="L5743" i="32"/>
  <c r="L5756" i="32"/>
  <c r="L5768" i="32"/>
  <c r="L5781" i="32"/>
  <c r="L5795" i="32"/>
  <c r="L5807" i="32"/>
  <c r="L5820" i="32"/>
  <c r="L5832" i="32"/>
  <c r="L5879" i="32"/>
  <c r="L5892" i="32"/>
  <c r="L5904" i="32"/>
  <c r="L5927" i="32"/>
  <c r="L5940" i="32"/>
  <c r="L5952" i="32"/>
  <c r="L5965" i="32"/>
  <c r="L5979" i="32"/>
  <c r="L5991" i="32"/>
  <c r="L6000" i="32"/>
  <c r="L6013" i="32"/>
  <c r="L6023" i="32"/>
  <c r="L6036" i="32"/>
  <c r="L6048" i="32"/>
  <c r="L6061" i="32"/>
  <c r="L6075" i="32"/>
  <c r="L6087" i="32"/>
  <c r="L6111" i="32"/>
  <c r="L6124" i="32"/>
  <c r="L6136" i="32"/>
  <c r="L6149" i="32"/>
  <c r="L6163" i="32"/>
  <c r="L6175" i="32"/>
  <c r="L6188" i="32"/>
  <c r="L6200" i="32"/>
  <c r="L6213" i="32"/>
  <c r="L6227" i="32"/>
  <c r="L6239" i="32"/>
  <c r="L6252" i="32"/>
  <c r="L6264" i="32"/>
  <c r="L6277" i="32"/>
  <c r="L6395" i="32"/>
  <c r="L6407" i="32"/>
  <c r="L6420" i="32"/>
  <c r="L6432" i="32"/>
  <c r="L6445" i="32"/>
  <c r="L286" i="32"/>
  <c r="L984" i="32"/>
  <c r="L1288" i="32"/>
  <c r="L1629" i="32"/>
  <c r="L2933" i="32"/>
  <c r="L3123" i="32"/>
  <c r="L3221" i="32"/>
  <c r="L3302" i="32"/>
  <c r="L3369" i="32"/>
  <c r="L3488" i="32"/>
  <c r="L3567" i="32"/>
  <c r="L3627" i="32"/>
  <c r="L3682" i="32"/>
  <c r="L3742" i="32"/>
  <c r="L3793" i="32"/>
  <c r="L4057" i="32"/>
  <c r="L4082" i="32"/>
  <c r="L4122" i="32"/>
  <c r="L4150" i="32"/>
  <c r="L4193" i="32"/>
  <c r="L4218" i="32"/>
  <c r="L4250" i="32"/>
  <c r="L4303" i="32"/>
  <c r="L4337" i="32"/>
  <c r="L4495" i="32"/>
  <c r="L4879" i="32"/>
  <c r="L4905" i="32"/>
  <c r="L4930" i="32"/>
  <c r="L4957" i="32"/>
  <c r="L4980" i="32"/>
  <c r="L5001" i="32"/>
  <c r="L5022" i="32"/>
  <c r="L5041" i="32"/>
  <c r="L5060" i="32"/>
  <c r="L5078" i="32"/>
  <c r="L5096" i="32"/>
  <c r="L5460" i="32"/>
  <c r="L5488" i="32"/>
  <c r="L5501" i="32"/>
  <c r="L5515" i="32"/>
  <c r="L5527" i="32"/>
  <c r="L5540" i="32"/>
  <c r="L5552" i="32"/>
  <c r="L5565" i="32"/>
  <c r="L5579" i="32"/>
  <c r="L5591" i="32"/>
  <c r="L5604" i="32"/>
  <c r="L5616" i="32"/>
  <c r="L5629" i="32"/>
  <c r="L5643" i="32"/>
  <c r="L5655" i="32"/>
  <c r="L5668" i="32"/>
  <c r="L5680" i="32"/>
  <c r="L5693" i="32"/>
  <c r="L5707" i="32"/>
  <c r="L5719" i="32"/>
  <c r="L5732" i="32"/>
  <c r="L5744" i="32"/>
  <c r="L5757" i="32"/>
  <c r="L5771" i="32"/>
  <c r="L5783" i="32"/>
  <c r="L5796" i="32"/>
  <c r="L5808" i="32"/>
  <c r="L5821" i="32"/>
  <c r="L5835" i="32"/>
  <c r="L5880" i="32"/>
  <c r="L5893" i="32"/>
  <c r="L5907" i="32"/>
  <c r="L5916" i="32"/>
  <c r="L5928" i="32"/>
  <c r="L5941" i="32"/>
  <c r="L5955" i="32"/>
  <c r="L5967" i="32"/>
  <c r="L5980" i="32"/>
  <c r="L6003" i="32"/>
  <c r="L6024" i="32"/>
  <c r="L6037" i="32"/>
  <c r="L6051" i="32"/>
  <c r="L6063" i="32"/>
  <c r="L6076" i="32"/>
  <c r="L6088" i="32"/>
  <c r="L6112" i="32"/>
  <c r="L6125" i="32"/>
  <c r="L6139" i="32"/>
  <c r="L6151" i="32"/>
  <c r="L6164" i="32"/>
  <c r="L6176" i="32"/>
  <c r="L6189" i="32"/>
  <c r="L6203" i="32"/>
  <c r="L6215" i="32"/>
  <c r="L6228" i="32"/>
  <c r="L6240" i="32"/>
  <c r="L6253" i="32"/>
  <c r="L6267" i="32"/>
  <c r="L6279" i="32"/>
  <c r="L6396" i="32"/>
  <c r="L6408" i="32"/>
  <c r="L6421" i="32"/>
  <c r="L6045" i="32"/>
  <c r="L6108" i="32"/>
  <c r="L6211" i="32"/>
  <c r="L6404" i="32"/>
  <c r="L6059" i="32"/>
  <c r="L6120" i="32"/>
  <c r="L6223" i="32"/>
  <c r="L6416" i="32"/>
  <c r="L6011" i="32"/>
  <c r="L6071" i="32"/>
  <c r="L6133" i="32"/>
  <c r="L6236" i="32"/>
  <c r="L6429" i="32"/>
  <c r="L6147" i="32"/>
  <c r="L6096" i="32"/>
  <c r="L6159" i="32"/>
  <c r="L6261" i="32"/>
  <c r="L6443" i="32"/>
  <c r="L6184" i="32"/>
  <c r="L6197" i="32"/>
  <c r="L6391" i="32"/>
  <c r="L6248" i="32"/>
  <c r="L6435" i="32"/>
  <c r="L6172" i="32"/>
  <c r="L6275" i="32"/>
  <c r="L6447" i="32"/>
  <c r="L6020" i="32"/>
  <c r="L6455" i="32"/>
  <c r="L6032" i="32"/>
  <c r="L6084" i="32"/>
  <c r="L82" i="32"/>
  <c r="L370" i="32"/>
  <c r="L570" i="32"/>
  <c r="L578" i="32"/>
  <c r="L586" i="32"/>
  <c r="L610" i="32"/>
  <c r="L618" i="32"/>
  <c r="L626" i="32"/>
  <c r="L634" i="32"/>
  <c r="L642" i="32"/>
  <c r="L650" i="32"/>
  <c r="L658" i="32"/>
  <c r="L730" i="32"/>
  <c r="L738" i="32"/>
  <c r="L746" i="32"/>
  <c r="L754" i="32"/>
  <c r="L51" i="32"/>
  <c r="L83" i="32"/>
  <c r="L363" i="32"/>
  <c r="L371" i="32"/>
  <c r="L563" i="32"/>
  <c r="L571" i="32"/>
  <c r="L579" i="32"/>
  <c r="L587" i="32"/>
  <c r="L595" i="32"/>
  <c r="L611" i="32"/>
  <c r="L619" i="32"/>
  <c r="L627" i="32"/>
  <c r="L635" i="32"/>
  <c r="L643" i="32"/>
  <c r="L651" i="32"/>
  <c r="L659" i="32"/>
  <c r="L667" i="32"/>
  <c r="L723" i="32"/>
  <c r="L731" i="32"/>
  <c r="L739" i="32"/>
  <c r="L747" i="32"/>
  <c r="L755" i="32"/>
  <c r="L84" i="32"/>
  <c r="L364" i="32"/>
  <c r="L372" i="32"/>
  <c r="L564" i="32"/>
  <c r="L572" i="32"/>
  <c r="L580" i="32"/>
  <c r="L588" i="32"/>
  <c r="L612" i="32"/>
  <c r="L620" i="32"/>
  <c r="L628" i="32"/>
  <c r="L644" i="32"/>
  <c r="L652" i="32"/>
  <c r="L660" i="32"/>
  <c r="L732" i="32"/>
  <c r="L740" i="32"/>
  <c r="L748" i="32"/>
  <c r="L756" i="32"/>
  <c r="L86" i="32"/>
  <c r="L368" i="32"/>
  <c r="L569" i="32"/>
  <c r="L583" i="32"/>
  <c r="L614" i="32"/>
  <c r="L625" i="32"/>
  <c r="L638" i="32"/>
  <c r="L649" i="32"/>
  <c r="L663" i="32"/>
  <c r="L726" i="32"/>
  <c r="L737" i="32"/>
  <c r="L751" i="32"/>
  <c r="L1013" i="32"/>
  <c r="L1021" i="32"/>
  <c r="L1029" i="32"/>
  <c r="L1053" i="32"/>
  <c r="L1157" i="32"/>
  <c r="L53" i="32"/>
  <c r="L88" i="32"/>
  <c r="L574" i="32"/>
  <c r="L585" i="32"/>
  <c r="L597" i="32"/>
  <c r="L605" i="32"/>
  <c r="L616" i="32"/>
  <c r="L630" i="32"/>
  <c r="L640" i="32"/>
  <c r="L654" i="32"/>
  <c r="L665" i="32"/>
  <c r="L728" i="32"/>
  <c r="L742" i="32"/>
  <c r="L753" i="32"/>
  <c r="L1023" i="32"/>
  <c r="L1151" i="32"/>
  <c r="L1159" i="32"/>
  <c r="L1167" i="32"/>
  <c r="L1175" i="32"/>
  <c r="L1183" i="32"/>
  <c r="L89" i="32"/>
  <c r="L568" i="32"/>
  <c r="L589" i="32"/>
  <c r="L608" i="32"/>
  <c r="L624" i="32"/>
  <c r="L641" i="32"/>
  <c r="L657" i="32"/>
  <c r="L736" i="32"/>
  <c r="L757" i="32"/>
  <c r="L1010" i="32"/>
  <c r="L1019" i="32"/>
  <c r="L1030" i="32"/>
  <c r="L1152" i="32"/>
  <c r="L1162" i="32"/>
  <c r="L1171" i="32"/>
  <c r="L1180" i="32"/>
  <c r="L1189" i="32"/>
  <c r="L1197" i="32"/>
  <c r="L1205" i="32"/>
  <c r="L1213" i="32"/>
  <c r="L1221" i="32"/>
  <c r="L57" i="32"/>
  <c r="L81" i="32"/>
  <c r="L366" i="32"/>
  <c r="L565" i="32"/>
  <c r="L581" i="32"/>
  <c r="L621" i="32"/>
  <c r="L653" i="32"/>
  <c r="L749" i="32"/>
  <c r="L1016" i="32"/>
  <c r="L1026" i="32"/>
  <c r="L1158" i="32"/>
  <c r="L1168" i="32"/>
  <c r="L1177" i="32"/>
  <c r="L1186" i="32"/>
  <c r="L1194" i="32"/>
  <c r="L1202" i="32"/>
  <c r="L1210" i="32"/>
  <c r="L1218" i="32"/>
  <c r="L582" i="32"/>
  <c r="L607" i="32"/>
  <c r="L631" i="32"/>
  <c r="L647" i="32"/>
  <c r="L725" i="32"/>
  <c r="L744" i="32"/>
  <c r="L1011" i="32"/>
  <c r="L1024" i="32"/>
  <c r="L1161" i="32"/>
  <c r="L1173" i="32"/>
  <c r="L1185" i="32"/>
  <c r="L1196" i="32"/>
  <c r="L1207" i="32"/>
  <c r="L1217" i="32"/>
  <c r="L1415" i="32"/>
  <c r="L1439" i="32"/>
  <c r="L1455" i="32"/>
  <c r="L1463" i="32"/>
  <c r="L1519" i="32"/>
  <c r="L1527" i="32"/>
  <c r="L1535" i="32"/>
  <c r="L1543" i="32"/>
  <c r="L1551" i="32"/>
  <c r="L1559" i="32"/>
  <c r="L1567" i="32"/>
  <c r="L1575" i="32"/>
  <c r="L1583" i="32"/>
  <c r="L1591" i="32"/>
  <c r="L87" i="32"/>
  <c r="L365" i="32"/>
  <c r="L575" i="32"/>
  <c r="L593" i="32"/>
  <c r="L622" i="32"/>
  <c r="L639" i="32"/>
  <c r="L662" i="32"/>
  <c r="L735" i="32"/>
  <c r="L1018" i="32"/>
  <c r="L1155" i="32"/>
  <c r="L1169" i="32"/>
  <c r="L1181" i="32"/>
  <c r="L1192" i="32"/>
  <c r="L1203" i="32"/>
  <c r="L1214" i="32"/>
  <c r="L1224" i="32"/>
  <c r="L1404" i="32"/>
  <c r="L1412" i="32"/>
  <c r="L1420" i="32"/>
  <c r="L1428" i="32"/>
  <c r="L1436" i="32"/>
  <c r="L1452" i="32"/>
  <c r="L1460" i="32"/>
  <c r="L1516" i="32"/>
  <c r="L1524" i="32"/>
  <c r="L1532" i="32"/>
  <c r="L1540" i="32"/>
  <c r="L1548" i="32"/>
  <c r="L1556" i="32"/>
  <c r="L1564" i="32"/>
  <c r="L1572" i="32"/>
  <c r="L367" i="32"/>
  <c r="L577" i="32"/>
  <c r="L613" i="32"/>
  <c r="L637" i="32"/>
  <c r="L1025" i="32"/>
  <c r="L1165" i="32"/>
  <c r="L1182" i="32"/>
  <c r="L1198" i="32"/>
  <c r="L1211" i="32"/>
  <c r="L1400" i="32"/>
  <c r="L1409" i="32"/>
  <c r="L1430" i="32"/>
  <c r="L1440" i="32"/>
  <c r="L1448" i="32"/>
  <c r="L1458" i="32"/>
  <c r="L1528" i="32"/>
  <c r="L1538" i="32"/>
  <c r="L1549" i="32"/>
  <c r="L1560" i="32"/>
  <c r="L1570" i="32"/>
  <c r="L1580" i="32"/>
  <c r="L1589" i="32"/>
  <c r="L1598" i="32"/>
  <c r="L1758" i="32"/>
  <c r="L1766" i="32"/>
  <c r="L1774" i="32"/>
  <c r="L1782" i="32"/>
  <c r="L1798" i="32"/>
  <c r="L1854" i="32"/>
  <c r="L1862" i="32"/>
  <c r="L1870" i="32"/>
  <c r="L1878" i="32"/>
  <c r="L1886" i="32"/>
  <c r="L1894" i="32"/>
  <c r="L1902" i="32"/>
  <c r="L1910" i="32"/>
  <c r="L1918" i="32"/>
  <c r="L1926" i="32"/>
  <c r="L2174" i="32"/>
  <c r="L2190" i="32"/>
  <c r="L2206" i="32"/>
  <c r="L2214" i="32"/>
  <c r="L2222" i="32"/>
  <c r="L2230" i="32"/>
  <c r="L2238" i="32"/>
  <c r="L2246" i="32"/>
  <c r="L2254" i="32"/>
  <c r="L2262" i="32"/>
  <c r="L2270" i="32"/>
  <c r="L2294" i="32"/>
  <c r="L2302" i="32"/>
  <c r="L2310" i="32"/>
  <c r="L2318" i="32"/>
  <c r="L2326" i="32"/>
  <c r="L2334" i="32"/>
  <c r="L2342" i="32"/>
  <c r="L2582" i="32"/>
  <c r="L2590" i="32"/>
  <c r="L2598" i="32"/>
  <c r="L2614" i="32"/>
  <c r="L2622" i="32"/>
  <c r="L2630" i="32"/>
  <c r="L2638" i="32"/>
  <c r="L2646" i="32"/>
  <c r="L2654" i="32"/>
  <c r="L2670" i="32"/>
  <c r="L2686" i="32"/>
  <c r="L2694" i="32"/>
  <c r="L2702" i="32"/>
  <c r="L2710" i="32"/>
  <c r="L2726" i="32"/>
  <c r="L2846" i="32"/>
  <c r="L2870" i="32"/>
  <c r="L2878" i="32"/>
  <c r="L2886" i="32"/>
  <c r="L54" i="32"/>
  <c r="L79" i="32"/>
  <c r="L590" i="32"/>
  <c r="L617" i="32"/>
  <c r="L646" i="32"/>
  <c r="L669" i="32"/>
  <c r="L741" i="32"/>
  <c r="L1012" i="32"/>
  <c r="L1028" i="32"/>
  <c r="L1153" i="32"/>
  <c r="L1170" i="32"/>
  <c r="L1187" i="32"/>
  <c r="L1200" i="32"/>
  <c r="L1215" i="32"/>
  <c r="L1402" i="32"/>
  <c r="L1411" i="32"/>
  <c r="L1432" i="32"/>
  <c r="L1442" i="32"/>
  <c r="L1450" i="32"/>
  <c r="L1461" i="32"/>
  <c r="L1520" i="32"/>
  <c r="L1530" i="32"/>
  <c r="L1541" i="32"/>
  <c r="L1552" i="32"/>
  <c r="L1562" i="32"/>
  <c r="L1573" i="32"/>
  <c r="L1582" i="32"/>
  <c r="L1592" i="32"/>
  <c r="L1600" i="32"/>
  <c r="L1760" i="32"/>
  <c r="L1768" i="32"/>
  <c r="L1776" i="32"/>
  <c r="L1784" i="32"/>
  <c r="L1856" i="32"/>
  <c r="L1864" i="32"/>
  <c r="L1872" i="32"/>
  <c r="L1880" i="32"/>
  <c r="L1888" i="32"/>
  <c r="L1896" i="32"/>
  <c r="L1904" i="32"/>
  <c r="L1912" i="32"/>
  <c r="L1920" i="32"/>
  <c r="L2168" i="32"/>
  <c r="L2208" i="32"/>
  <c r="L2216" i="32"/>
  <c r="L2224" i="32"/>
  <c r="L2232" i="32"/>
  <c r="L2240" i="32"/>
  <c r="L2248" i="32"/>
  <c r="L2256" i="32"/>
  <c r="L2264" i="32"/>
  <c r="L2272" i="32"/>
  <c r="L2288" i="32"/>
  <c r="L2296" i="32"/>
  <c r="L2304" i="32"/>
  <c r="L2312" i="32"/>
  <c r="L2320" i="32"/>
  <c r="L2328" i="32"/>
  <c r="L2336" i="32"/>
  <c r="L2344" i="32"/>
  <c r="L2584" i="32"/>
  <c r="L2592" i="32"/>
  <c r="L2616" i="32"/>
  <c r="L2624" i="32"/>
  <c r="L2632" i="32"/>
  <c r="L2640" i="32"/>
  <c r="L2648" i="32"/>
  <c r="L2656" i="32"/>
  <c r="L2680" i="32"/>
  <c r="L2688" i="32"/>
  <c r="L2696" i="32"/>
  <c r="L2704" i="32"/>
  <c r="L2712" i="32"/>
  <c r="L2720" i="32"/>
  <c r="L2848" i="32"/>
  <c r="L2872" i="32"/>
  <c r="L2880" i="32"/>
  <c r="L2888" i="32"/>
  <c r="L576" i="32"/>
  <c r="L623" i="32"/>
  <c r="L656" i="32"/>
  <c r="L1164" i="32"/>
  <c r="L1188" i="32"/>
  <c r="L1206" i="32"/>
  <c r="L1223" i="32"/>
  <c r="L1403" i="32"/>
  <c r="L1416" i="32"/>
  <c r="L1427" i="32"/>
  <c r="L1441" i="32"/>
  <c r="L1453" i="32"/>
  <c r="L1526" i="32"/>
  <c r="L1542" i="32"/>
  <c r="L1555" i="32"/>
  <c r="L1569" i="32"/>
  <c r="L1584" i="32"/>
  <c r="L1595" i="32"/>
  <c r="L1755" i="32"/>
  <c r="L1765" i="32"/>
  <c r="L1777" i="32"/>
  <c r="L1787" i="32"/>
  <c r="L1844" i="32"/>
  <c r="L1852" i="32"/>
  <c r="L1863" i="32"/>
  <c r="L1874" i="32"/>
  <c r="L1884" i="32"/>
  <c r="L1895" i="32"/>
  <c r="L1906" i="32"/>
  <c r="L1916" i="32"/>
  <c r="L1927" i="32"/>
  <c r="L2159" i="32"/>
  <c r="L2167" i="32"/>
  <c r="L2177" i="32"/>
  <c r="L2185" i="32"/>
  <c r="L2212" i="32"/>
  <c r="L2223" i="32"/>
  <c r="L2234" i="32"/>
  <c r="L2244" i="32"/>
  <c r="L2255" i="32"/>
  <c r="L2266" i="32"/>
  <c r="L2293" i="32"/>
  <c r="L2305" i="32"/>
  <c r="L2315" i="32"/>
  <c r="L2325" i="32"/>
  <c r="L2337" i="32"/>
  <c r="L2579" i="32"/>
  <c r="L2589" i="32"/>
  <c r="L2618" i="32"/>
  <c r="L2628" i="32"/>
  <c r="L2639" i="32"/>
  <c r="L2650" i="32"/>
  <c r="L2660" i="32"/>
  <c r="L2668" i="32"/>
  <c r="L2687" i="32"/>
  <c r="L2698" i="32"/>
  <c r="L2708" i="32"/>
  <c r="L2876" i="32"/>
  <c r="L2887" i="32"/>
  <c r="L80" i="32"/>
  <c r="L375" i="32"/>
  <c r="L584" i="32"/>
  <c r="L629" i="32"/>
  <c r="L661" i="32"/>
  <c r="L743" i="32"/>
  <c r="L1017" i="32"/>
  <c r="L1166" i="32"/>
  <c r="L1190" i="32"/>
  <c r="L1208" i="32"/>
  <c r="L1405" i="32"/>
  <c r="L1429" i="32"/>
  <c r="L1443" i="32"/>
  <c r="L1454" i="32"/>
  <c r="L1529" i="32"/>
  <c r="L1544" i="32"/>
  <c r="L1557" i="32"/>
  <c r="L1571" i="32"/>
  <c r="L1585" i="32"/>
  <c r="L1596" i="32"/>
  <c r="L1756" i="32"/>
  <c r="L1767" i="32"/>
  <c r="L1778" i="32"/>
  <c r="L1796" i="32"/>
  <c r="L1853" i="32"/>
  <c r="L1865" i="32"/>
  <c r="L1875" i="32"/>
  <c r="L38" i="32"/>
  <c r="L752" i="32"/>
  <c r="L1027" i="32"/>
  <c r="L1154" i="32"/>
  <c r="L1176" i="32"/>
  <c r="L1195" i="32"/>
  <c r="L1216" i="32"/>
  <c r="L1408" i="32"/>
  <c r="L1421" i="32"/>
  <c r="L1434" i="32"/>
  <c r="L1446" i="32"/>
  <c r="L1459" i="32"/>
  <c r="L1521" i="32"/>
  <c r="L1534" i="32"/>
  <c r="L1547" i="32"/>
  <c r="L1563" i="32"/>
  <c r="L1577" i="32"/>
  <c r="L1588" i="32"/>
  <c r="L1601" i="32"/>
  <c r="L1761" i="32"/>
  <c r="L1791" i="32"/>
  <c r="L1858" i="32"/>
  <c r="L1868" i="32"/>
  <c r="L1879" i="32"/>
  <c r="L1890" i="32"/>
  <c r="L1900" i="32"/>
  <c r="L1911" i="32"/>
  <c r="L1922" i="32"/>
  <c r="L1947" i="32"/>
  <c r="L2163" i="32"/>
  <c r="L2172" i="32"/>
  <c r="L2181" i="32"/>
  <c r="L2189" i="32"/>
  <c r="L2207" i="32"/>
  <c r="L2218" i="32"/>
  <c r="L2228" i="32"/>
  <c r="L2239" i="32"/>
  <c r="L566" i="32"/>
  <c r="L606" i="32"/>
  <c r="L645" i="32"/>
  <c r="L727" i="32"/>
  <c r="L758" i="32"/>
  <c r="L1156" i="32"/>
  <c r="L1178" i="32"/>
  <c r="L1199" i="32"/>
  <c r="L1219" i="32"/>
  <c r="L1410" i="32"/>
  <c r="L1424" i="32"/>
  <c r="L1462" i="32"/>
  <c r="L1522" i="32"/>
  <c r="L1536" i="32"/>
  <c r="L1550" i="32"/>
  <c r="L1565" i="32"/>
  <c r="L1578" i="32"/>
  <c r="L1590" i="32"/>
  <c r="L1602" i="32"/>
  <c r="L1762" i="32"/>
  <c r="L1772" i="32"/>
  <c r="L1809" i="32"/>
  <c r="L1849" i="32"/>
  <c r="L1859" i="32"/>
  <c r="L1869" i="32"/>
  <c r="L1881" i="32"/>
  <c r="L1891" i="32"/>
  <c r="L1901" i="32"/>
  <c r="L1913" i="32"/>
  <c r="L1923" i="32"/>
  <c r="L1932" i="32"/>
  <c r="L2164" i="32"/>
  <c r="L2173" i="32"/>
  <c r="L2191" i="32"/>
  <c r="L2209" i="32"/>
  <c r="L2219" i="32"/>
  <c r="L2229" i="32"/>
  <c r="L2241" i="32"/>
  <c r="L2251" i="32"/>
  <c r="L2261" i="32"/>
  <c r="L2273" i="32"/>
  <c r="L2290" i="32"/>
  <c r="L2300" i="32"/>
  <c r="L2311" i="32"/>
  <c r="L2322" i="32"/>
  <c r="L2332" i="32"/>
  <c r="L2343" i="32"/>
  <c r="L2586" i="32"/>
  <c r="L2596" i="32"/>
  <c r="L2613" i="32"/>
  <c r="L2625" i="32"/>
  <c r="L2645" i="32"/>
  <c r="L2665" i="32"/>
  <c r="L2683" i="32"/>
  <c r="L2693" i="32"/>
  <c r="L2705" i="32"/>
  <c r="L2724" i="32"/>
  <c r="L2845" i="32"/>
  <c r="L2873" i="32"/>
  <c r="L2883" i="32"/>
  <c r="L85" i="32"/>
  <c r="L632" i="32"/>
  <c r="L750" i="32"/>
  <c r="L1020" i="32"/>
  <c r="L1054" i="32"/>
  <c r="L1193" i="32"/>
  <c r="L1401" i="32"/>
  <c r="L1425" i="32"/>
  <c r="L1445" i="32"/>
  <c r="L1537" i="32"/>
  <c r="L1566" i="32"/>
  <c r="L1593" i="32"/>
  <c r="L1763" i="32"/>
  <c r="L1780" i="32"/>
  <c r="L1857" i="32"/>
  <c r="L1877" i="32"/>
  <c r="L1897" i="32"/>
  <c r="L1914" i="32"/>
  <c r="L2180" i="32"/>
  <c r="L2215" i="32"/>
  <c r="L2233" i="32"/>
  <c r="L2249" i="32"/>
  <c r="L2263" i="32"/>
  <c r="L2297" i="32"/>
  <c r="L2309" i="32"/>
  <c r="L2324" i="32"/>
  <c r="L2339" i="32"/>
  <c r="L2585" i="32"/>
  <c r="L2619" i="32"/>
  <c r="L2633" i="32"/>
  <c r="L2644" i="32"/>
  <c r="L2669" i="32"/>
  <c r="L2691" i="32"/>
  <c r="L2706" i="32"/>
  <c r="L2881" i="32"/>
  <c r="L3875" i="32"/>
  <c r="L3883" i="32"/>
  <c r="L3891" i="32"/>
  <c r="L3899" i="32"/>
  <c r="L3923" i="32"/>
  <c r="L3963" i="32"/>
  <c r="L3971" i="32"/>
  <c r="L3979" i="32"/>
  <c r="L3987" i="32"/>
  <c r="L3995" i="32"/>
  <c r="L4011" i="32"/>
  <c r="L4019" i="32"/>
  <c r="L55" i="32"/>
  <c r="L56" i="32"/>
  <c r="L573" i="32"/>
  <c r="L1163" i="32"/>
  <c r="L1204" i="32"/>
  <c r="L1545" i="32"/>
  <c r="L1574" i="32"/>
  <c r="L1597" i="32"/>
  <c r="L1861" i="32"/>
  <c r="L1883" i="32"/>
  <c r="L1899" i="32"/>
  <c r="L2157" i="32"/>
  <c r="L2170" i="32"/>
  <c r="L2195" i="32"/>
  <c r="L2220" i="32"/>
  <c r="L2236" i="32"/>
  <c r="L2252" i="32"/>
  <c r="L2267" i="32"/>
  <c r="L2299" i="32"/>
  <c r="L2314" i="32"/>
  <c r="L2329" i="32"/>
  <c r="L2341" i="32"/>
  <c r="L2588" i="32"/>
  <c r="L2609" i="32"/>
  <c r="L2621" i="32"/>
  <c r="L2649" i="32"/>
  <c r="L2681" i="32"/>
  <c r="L2695" i="32"/>
  <c r="L2709" i="32"/>
  <c r="L2719" i="32"/>
  <c r="L2869" i="32"/>
  <c r="L2884" i="32"/>
  <c r="L3877" i="32"/>
  <c r="L3885" i="32"/>
  <c r="L3893" i="32"/>
  <c r="L3901" i="32"/>
  <c r="L3909" i="32"/>
  <c r="L3925" i="32"/>
  <c r="L3933" i="32"/>
  <c r="L3949" i="32"/>
  <c r="L3965" i="32"/>
  <c r="L3973" i="32"/>
  <c r="L3981" i="32"/>
  <c r="L3989" i="32"/>
  <c r="L3997" i="32"/>
  <c r="L4005" i="32"/>
  <c r="L4013" i="32"/>
  <c r="L664" i="32"/>
  <c r="L1179" i="32"/>
  <c r="L1220" i="32"/>
  <c r="L1437" i="32"/>
  <c r="L1457" i="32"/>
  <c r="L1525" i="32"/>
  <c r="L1554" i="32"/>
  <c r="L1581" i="32"/>
  <c r="L1754" i="32"/>
  <c r="L1807" i="32"/>
  <c r="L1871" i="32"/>
  <c r="L1889" i="32"/>
  <c r="L1907" i="32"/>
  <c r="L1924" i="32"/>
  <c r="L2187" i="32"/>
  <c r="L2210" i="32"/>
  <c r="L2226" i="32"/>
  <c r="L2243" i="32"/>
  <c r="L2271" i="32"/>
  <c r="L2291" i="32"/>
  <c r="L2306" i="32"/>
  <c r="L2319" i="32"/>
  <c r="L2333" i="32"/>
  <c r="L2580" i="32"/>
  <c r="L2594" i="32"/>
  <c r="L2612" i="32"/>
  <c r="L2627" i="32"/>
  <c r="L2641" i="32"/>
  <c r="L2653" i="32"/>
  <c r="L2685" i="32"/>
  <c r="L2700" i="32"/>
  <c r="L2723" i="32"/>
  <c r="L2847" i="32"/>
  <c r="L2875" i="32"/>
  <c r="L2890" i="32"/>
  <c r="L3880" i="32"/>
  <c r="L3888" i="32"/>
  <c r="L3896" i="32"/>
  <c r="L3936" i="32"/>
  <c r="L3952" i="32"/>
  <c r="L3968" i="32"/>
  <c r="L3976" i="32"/>
  <c r="L3984" i="32"/>
  <c r="L3992" i="32"/>
  <c r="L4000" i="32"/>
  <c r="L4008" i="32"/>
  <c r="L4016" i="32"/>
  <c r="L591" i="32"/>
  <c r="L655" i="32"/>
  <c r="L1209" i="32"/>
  <c r="L1433" i="32"/>
  <c r="L1464" i="32"/>
  <c r="L1533" i="32"/>
  <c r="L1579" i="32"/>
  <c r="L1860" i="32"/>
  <c r="L1892" i="32"/>
  <c r="L2221" i="32"/>
  <c r="L2247" i="32"/>
  <c r="L2268" i="32"/>
  <c r="L2289" i="32"/>
  <c r="L2313" i="32"/>
  <c r="L2335" i="32"/>
  <c r="L2591" i="32"/>
  <c r="L2615" i="32"/>
  <c r="L2655" i="32"/>
  <c r="L2666" i="32"/>
  <c r="L2697" i="32"/>
  <c r="L2868" i="32"/>
  <c r="L2891" i="32"/>
  <c r="L3878" i="32"/>
  <c r="L3890" i="32"/>
  <c r="L3969" i="32"/>
  <c r="L3982" i="32"/>
  <c r="L3994" i="32"/>
  <c r="L4006" i="32"/>
  <c r="L4018" i="32"/>
  <c r="L4259" i="32"/>
  <c r="L4355" i="32"/>
  <c r="L4363" i="32"/>
  <c r="L4371" i="32"/>
  <c r="L4379" i="32"/>
  <c r="L4387" i="32"/>
  <c r="L4547" i="32"/>
  <c r="L4579" i="32"/>
  <c r="L4587" i="32"/>
  <c r="L4595" i="32"/>
  <c r="L4627" i="32"/>
  <c r="L4635" i="32"/>
  <c r="L4643" i="32"/>
  <c r="L4651" i="32"/>
  <c r="L4659" i="32"/>
  <c r="L4667" i="32"/>
  <c r="L4675" i="32"/>
  <c r="L4683" i="32"/>
  <c r="L4691" i="32"/>
  <c r="L4699" i="32"/>
  <c r="L4707" i="32"/>
  <c r="L4803" i="32"/>
  <c r="L4811" i="32"/>
  <c r="L4819" i="32"/>
  <c r="L4835" i="32"/>
  <c r="L4843" i="32"/>
  <c r="L4851" i="32"/>
  <c r="L4859" i="32"/>
  <c r="L4867" i="32"/>
  <c r="L5115" i="32"/>
  <c r="L5123" i="32"/>
  <c r="L5131" i="32"/>
  <c r="L5139" i="32"/>
  <c r="L5147" i="32"/>
  <c r="L5155" i="32"/>
  <c r="L5163" i="32"/>
  <c r="L5171" i="32"/>
  <c r="L5179" i="32"/>
  <c r="L5187" i="32"/>
  <c r="L5195" i="32"/>
  <c r="L5203" i="32"/>
  <c r="L5211" i="32"/>
  <c r="L745" i="32"/>
  <c r="L1212" i="32"/>
  <c r="L1413" i="32"/>
  <c r="L1539" i="32"/>
  <c r="L1586" i="32"/>
  <c r="L1757" i="32"/>
  <c r="L1779" i="32"/>
  <c r="L1866" i="32"/>
  <c r="L1893" i="32"/>
  <c r="L1919" i="32"/>
  <c r="L2225" i="32"/>
  <c r="L2250" i="32"/>
  <c r="L2269" i="32"/>
  <c r="L2292" i="32"/>
  <c r="L2316" i="32"/>
  <c r="L2338" i="32"/>
  <c r="L2593" i="32"/>
  <c r="L2617" i="32"/>
  <c r="L2667" i="32"/>
  <c r="L2699" i="32"/>
  <c r="L2871" i="32"/>
  <c r="L3879" i="32"/>
  <c r="L3892" i="32"/>
  <c r="L3921" i="32"/>
  <c r="L3950" i="32"/>
  <c r="L3970" i="32"/>
  <c r="L3983" i="32"/>
  <c r="L3996" i="32"/>
  <c r="L4007" i="32"/>
  <c r="L4260" i="32"/>
  <c r="L4356" i="32"/>
  <c r="L4364" i="32"/>
  <c r="L4372" i="32"/>
  <c r="L4380" i="32"/>
  <c r="L4388" i="32"/>
  <c r="L4548" i="32"/>
  <c r="L4572" i="32"/>
  <c r="L4580" i="32"/>
  <c r="L4588" i="32"/>
  <c r="L4596" i="32"/>
  <c r="L4628" i="32"/>
  <c r="L4636" i="32"/>
  <c r="L4644" i="32"/>
  <c r="L4652" i="32"/>
  <c r="L4660" i="32"/>
  <c r="L4668" i="32"/>
  <c r="L4676" i="32"/>
  <c r="L4684" i="32"/>
  <c r="L4692" i="32"/>
  <c r="L4700" i="32"/>
  <c r="L4708" i="32"/>
  <c r="L4804" i="32"/>
  <c r="L4812" i="32"/>
  <c r="L4820" i="32"/>
  <c r="L4828" i="32"/>
  <c r="L4836" i="32"/>
  <c r="L4844" i="32"/>
  <c r="L4852" i="32"/>
  <c r="L4860" i="32"/>
  <c r="L4868" i="32"/>
  <c r="L633" i="32"/>
  <c r="L1184" i="32"/>
  <c r="L1518" i="32"/>
  <c r="L1561" i="32"/>
  <c r="L1603" i="32"/>
  <c r="L1770" i="32"/>
  <c r="L1786" i="32"/>
  <c r="L1882" i="32"/>
  <c r="L1908" i="32"/>
  <c r="L2169" i="32"/>
  <c r="L2211" i="32"/>
  <c r="L2237" i="32"/>
  <c r="L2303" i="32"/>
  <c r="L2327" i="32"/>
  <c r="L2581" i="32"/>
  <c r="L2629" i="32"/>
  <c r="L2647" i="32"/>
  <c r="L2689" i="32"/>
  <c r="L2711" i="32"/>
  <c r="L2722" i="32"/>
  <c r="L2849" i="32"/>
  <c r="L2882" i="32"/>
  <c r="L3886" i="32"/>
  <c r="L3898" i="32"/>
  <c r="L3964" i="32"/>
  <c r="L3977" i="32"/>
  <c r="L3990" i="32"/>
  <c r="L4014" i="32"/>
  <c r="L4256" i="32"/>
  <c r="L4352" i="32"/>
  <c r="L4360" i="32"/>
  <c r="L4368" i="32"/>
  <c r="L4376" i="32"/>
  <c r="L4384" i="32"/>
  <c r="L4392" i="32"/>
  <c r="L4544" i="32"/>
  <c r="L4552" i="32"/>
  <c r="L4576" i="32"/>
  <c r="L4584" i="32"/>
  <c r="L4592" i="32"/>
  <c r="L4600" i="32"/>
  <c r="L4632" i="32"/>
  <c r="L4640" i="32"/>
  <c r="L4648" i="32"/>
  <c r="L4656" i="32"/>
  <c r="L4664" i="32"/>
  <c r="L4672" i="32"/>
  <c r="L4680" i="32"/>
  <c r="L4688" i="32"/>
  <c r="L4696" i="32"/>
  <c r="L4704" i="32"/>
  <c r="L4808" i="32"/>
  <c r="L4816" i="32"/>
  <c r="L4832" i="32"/>
  <c r="L4840" i="32"/>
  <c r="L4848" i="32"/>
  <c r="L4856" i="32"/>
  <c r="L4864" i="32"/>
  <c r="L4872" i="32"/>
  <c r="L369" i="32"/>
  <c r="L1022" i="32"/>
  <c r="L1172" i="32"/>
  <c r="L1438" i="32"/>
  <c r="L1576" i="32"/>
  <c r="L1885" i="32"/>
  <c r="L1921" i="32"/>
  <c r="L2245" i="32"/>
  <c r="L2307" i="32"/>
  <c r="L2345" i="32"/>
  <c r="L2690" i="32"/>
  <c r="L2885" i="32"/>
  <c r="L3876" i="32"/>
  <c r="L3897" i="32"/>
  <c r="L3972" i="32"/>
  <c r="L3991" i="32"/>
  <c r="L4009" i="32"/>
  <c r="L4258" i="32"/>
  <c r="L4354" i="32"/>
  <c r="L4367" i="32"/>
  <c r="L4381" i="32"/>
  <c r="L4393" i="32"/>
  <c r="L4583" i="32"/>
  <c r="L4597" i="32"/>
  <c r="L4633" i="32"/>
  <c r="L4646" i="32"/>
  <c r="L4658" i="32"/>
  <c r="L4671" i="32"/>
  <c r="L4685" i="32"/>
  <c r="L4697" i="32"/>
  <c r="L4710" i="32"/>
  <c r="L4809" i="32"/>
  <c r="L4822" i="32"/>
  <c r="L4831" i="32"/>
  <c r="L4845" i="32"/>
  <c r="L4857" i="32"/>
  <c r="L4870" i="32"/>
  <c r="L5117" i="32"/>
  <c r="L5126" i="32"/>
  <c r="L5135" i="32"/>
  <c r="L5144" i="32"/>
  <c r="L5153" i="32"/>
  <c r="L5162" i="32"/>
  <c r="L5172" i="32"/>
  <c r="L5181" i="32"/>
  <c r="L5190" i="32"/>
  <c r="L5199" i="32"/>
  <c r="L5208" i="32"/>
  <c r="L5217" i="32"/>
  <c r="L5225" i="32"/>
  <c r="L5233" i="32"/>
  <c r="L5241" i="32"/>
  <c r="L5257" i="32"/>
  <c r="L5265" i="32"/>
  <c r="L5273" i="32"/>
  <c r="L5281" i="32"/>
  <c r="L5289" i="32"/>
  <c r="L5297" i="32"/>
  <c r="L5305" i="32"/>
  <c r="L5409" i="32"/>
  <c r="L5417" i="32"/>
  <c r="L5425" i="32"/>
  <c r="L5433" i="32"/>
  <c r="L5841" i="32"/>
  <c r="L5849" i="32"/>
  <c r="L5857" i="32"/>
  <c r="L5873" i="32"/>
  <c r="L1594" i="32"/>
  <c r="L2213" i="32"/>
  <c r="L2317" i="32"/>
  <c r="L2620" i="32"/>
  <c r="L3902" i="32"/>
  <c r="L3998" i="32"/>
  <c r="L4262" i="32"/>
  <c r="L4358" i="32"/>
  <c r="L4383" i="32"/>
  <c r="L4546" i="32"/>
  <c r="L4574" i="32"/>
  <c r="L4637" i="32"/>
  <c r="L4662" i="32"/>
  <c r="L4687" i="32"/>
  <c r="L4813" i="32"/>
  <c r="L4847" i="32"/>
  <c r="L4873" i="32"/>
  <c r="L5128" i="32"/>
  <c r="L5146" i="32"/>
  <c r="L5174" i="32"/>
  <c r="L5192" i="32"/>
  <c r="L5210" i="32"/>
  <c r="L5227" i="32"/>
  <c r="L5243" i="32"/>
  <c r="L5267" i="32"/>
  <c r="L5283" i="32"/>
  <c r="L5299" i="32"/>
  <c r="L567" i="32"/>
  <c r="L1174" i="32"/>
  <c r="L1414" i="32"/>
  <c r="L1587" i="32"/>
  <c r="L1887" i="32"/>
  <c r="L1925" i="32"/>
  <c r="L2165" i="32"/>
  <c r="L2253" i="32"/>
  <c r="L2308" i="32"/>
  <c r="L2346" i="32"/>
  <c r="L2611" i="32"/>
  <c r="L2637" i="32"/>
  <c r="L2692" i="32"/>
  <c r="L2889" i="32"/>
  <c r="L3881" i="32"/>
  <c r="L3900" i="32"/>
  <c r="L3974" i="32"/>
  <c r="L3993" i="32"/>
  <c r="L4010" i="32"/>
  <c r="L4261" i="32"/>
  <c r="L4357" i="32"/>
  <c r="L4369" i="32"/>
  <c r="L4382" i="32"/>
  <c r="L4545" i="32"/>
  <c r="L4573" i="32"/>
  <c r="L4585" i="32"/>
  <c r="L4598" i="32"/>
  <c r="L4634" i="32"/>
  <c r="L4647" i="32"/>
  <c r="L4661" i="32"/>
  <c r="L4673" i="32"/>
  <c r="L4686" i="32"/>
  <c r="L4698" i="32"/>
  <c r="L4711" i="32"/>
  <c r="L4735" i="32"/>
  <c r="L4810" i="32"/>
  <c r="L4833" i="32"/>
  <c r="L4846" i="32"/>
  <c r="L4858" i="32"/>
  <c r="L4871" i="32"/>
  <c r="L5118" i="32"/>
  <c r="L5127" i="32"/>
  <c r="L5136" i="32"/>
  <c r="L5145" i="32"/>
  <c r="L5154" i="32"/>
  <c r="L5164" i="32"/>
  <c r="L5173" i="32"/>
  <c r="L5182" i="32"/>
  <c r="L5209" i="32"/>
  <c r="L5218" i="32"/>
  <c r="L5226" i="32"/>
  <c r="L5234" i="32"/>
  <c r="L5242" i="32"/>
  <c r="L5258" i="32"/>
  <c r="L5266" i="32"/>
  <c r="L5274" i="32"/>
  <c r="L5282" i="32"/>
  <c r="L5290" i="32"/>
  <c r="L5298" i="32"/>
  <c r="L5306" i="32"/>
  <c r="L5410" i="32"/>
  <c r="L5434" i="32"/>
  <c r="L5842" i="32"/>
  <c r="L5858" i="32"/>
  <c r="L5866" i="32"/>
  <c r="L1191" i="32"/>
  <c r="L1523" i="32"/>
  <c r="L1759" i="32"/>
  <c r="L1898" i="32"/>
  <c r="L2257" i="32"/>
  <c r="L2583" i="32"/>
  <c r="L2642" i="32"/>
  <c r="L2701" i="32"/>
  <c r="L3882" i="32"/>
  <c r="L3911" i="32"/>
  <c r="L3975" i="32"/>
  <c r="L4012" i="32"/>
  <c r="L4370" i="32"/>
  <c r="L4586" i="32"/>
  <c r="L4599" i="32"/>
  <c r="L4649" i="32"/>
  <c r="L4674" i="32"/>
  <c r="L4701" i="32"/>
  <c r="L4834" i="32"/>
  <c r="L4861" i="32"/>
  <c r="L5119" i="32"/>
  <c r="L5137" i="32"/>
  <c r="L5156" i="32"/>
  <c r="L5183" i="32"/>
  <c r="L5201" i="32"/>
  <c r="L5219" i="32"/>
  <c r="L5235" i="32"/>
  <c r="L5259" i="32"/>
  <c r="L5275" i="32"/>
  <c r="L5291" i="32"/>
  <c r="L5307" i="32"/>
  <c r="L615" i="32"/>
  <c r="L1426" i="32"/>
  <c r="L1456" i="32"/>
  <c r="L1553" i="32"/>
  <c r="L1867" i="32"/>
  <c r="L1909" i="32"/>
  <c r="L2231" i="32"/>
  <c r="L2295" i="32"/>
  <c r="L2330" i="32"/>
  <c r="L2631" i="32"/>
  <c r="L2652" i="32"/>
  <c r="L2713" i="32"/>
  <c r="L2874" i="32"/>
  <c r="L3889" i="32"/>
  <c r="L3934" i="32"/>
  <c r="L3962" i="32"/>
  <c r="L3985" i="32"/>
  <c r="L4254" i="32"/>
  <c r="L4362" i="32"/>
  <c r="L4375" i="32"/>
  <c r="L4389" i="32"/>
  <c r="L4551" i="32"/>
  <c r="L4578" i="32"/>
  <c r="L4591" i="32"/>
  <c r="L4629" i="32"/>
  <c r="L4641" i="32"/>
  <c r="L4654" i="32"/>
  <c r="L4666" i="32"/>
  <c r="L4679" i="32"/>
  <c r="L4693" i="32"/>
  <c r="L4705" i="32"/>
  <c r="L4805" i="32"/>
  <c r="L4817" i="32"/>
  <c r="L4839" i="32"/>
  <c r="L4853" i="32"/>
  <c r="L4865" i="32"/>
  <c r="L5113" i="32"/>
  <c r="L5122" i="32"/>
  <c r="L5132" i="32"/>
  <c r="L5141" i="32"/>
  <c r="L5150" i="32"/>
  <c r="L5159" i="32"/>
  <c r="L5177" i="32"/>
  <c r="L5186" i="32"/>
  <c r="L5205" i="32"/>
  <c r="L5222" i="32"/>
  <c r="L5230" i="32"/>
  <c r="L5238" i="32"/>
  <c r="L5262" i="32"/>
  <c r="L5270" i="32"/>
  <c r="L5278" i="32"/>
  <c r="L5286" i="32"/>
  <c r="L5294" i="32"/>
  <c r="L5302" i="32"/>
  <c r="L5406" i="32"/>
  <c r="L5414" i="32"/>
  <c r="L5422" i="32"/>
  <c r="L5430" i="32"/>
  <c r="L5438" i="32"/>
  <c r="L5846" i="32"/>
  <c r="L5854" i="32"/>
  <c r="L5862" i="32"/>
  <c r="L5870" i="32"/>
  <c r="L49" i="32"/>
  <c r="L1558" i="32"/>
  <c r="L1873" i="32"/>
  <c r="L2235" i="32"/>
  <c r="L2265" i="32"/>
  <c r="L2298" i="32"/>
  <c r="L2331" i="32"/>
  <c r="L2682" i="32"/>
  <c r="L2877" i="32"/>
  <c r="L3894" i="32"/>
  <c r="L3935" i="32"/>
  <c r="L3966" i="32"/>
  <c r="L3986" i="32"/>
  <c r="L4255" i="32"/>
  <c r="L4365" i="32"/>
  <c r="L4377" i="32"/>
  <c r="L4581" i="32"/>
  <c r="L4593" i="32"/>
  <c r="L4630" i="32"/>
  <c r="L4642" i="32"/>
  <c r="L4655" i="32"/>
  <c r="L4669" i="32"/>
  <c r="L1160" i="32"/>
  <c r="L1876" i="32"/>
  <c r="L2301" i="32"/>
  <c r="L2651" i="32"/>
  <c r="L3980" i="32"/>
  <c r="L4017" i="32"/>
  <c r="L4253" i="32"/>
  <c r="L4374" i="32"/>
  <c r="L4550" i="32"/>
  <c r="L4590" i="32"/>
  <c r="L4650" i="32"/>
  <c r="L4681" i="32"/>
  <c r="L4706" i="32"/>
  <c r="L4818" i="32"/>
  <c r="L4830" i="32"/>
  <c r="L4855" i="32"/>
  <c r="L5116" i="32"/>
  <c r="L5134" i="32"/>
  <c r="L5152" i="32"/>
  <c r="L5185" i="32"/>
  <c r="L5229" i="32"/>
  <c r="L5245" i="32"/>
  <c r="L5268" i="32"/>
  <c r="L5284" i="32"/>
  <c r="L5300" i="32"/>
  <c r="L5411" i="32"/>
  <c r="L5421" i="32"/>
  <c r="L5432" i="32"/>
  <c r="L5847" i="32"/>
  <c r="L5859" i="32"/>
  <c r="L5869" i="32"/>
  <c r="L1222" i="32"/>
  <c r="L2274" i="32"/>
  <c r="L2323" i="32"/>
  <c r="L2725" i="32"/>
  <c r="L4601" i="32"/>
  <c r="L4657" i="32"/>
  <c r="L4838" i="32"/>
  <c r="L5121" i="32"/>
  <c r="L5158" i="32"/>
  <c r="L5189" i="32"/>
  <c r="L5216" i="32"/>
  <c r="L5271" i="32"/>
  <c r="L5303" i="32"/>
  <c r="L5424" i="32"/>
  <c r="L5872" i="32"/>
  <c r="L648" i="32"/>
  <c r="L1406" i="32"/>
  <c r="L1546" i="32"/>
  <c r="L2340" i="32"/>
  <c r="L2626" i="32"/>
  <c r="L2707" i="32"/>
  <c r="L2879" i="32"/>
  <c r="L3874" i="32"/>
  <c r="L4353" i="32"/>
  <c r="L4386" i="32"/>
  <c r="L4602" i="32"/>
  <c r="L4626" i="32"/>
  <c r="L4663" i="32"/>
  <c r="L4690" i="32"/>
  <c r="L4738" i="32"/>
  <c r="L4866" i="32"/>
  <c r="L5124" i="32"/>
  <c r="L5142" i="32"/>
  <c r="L5160" i="32"/>
  <c r="L5175" i="32"/>
  <c r="L5204" i="32"/>
  <c r="L5220" i="32"/>
  <c r="L5236" i="32"/>
  <c r="L5256" i="32"/>
  <c r="L5272" i="32"/>
  <c r="L5288" i="32"/>
  <c r="L5304" i="32"/>
  <c r="L5415" i="32"/>
  <c r="L5437" i="32"/>
  <c r="L5863" i="32"/>
  <c r="L1049" i="32"/>
  <c r="L2587" i="32"/>
  <c r="L3951" i="32"/>
  <c r="L4359" i="32"/>
  <c r="L4575" i="32"/>
  <c r="L4665" i="32"/>
  <c r="L4806" i="32"/>
  <c r="L4842" i="32"/>
  <c r="L5125" i="32"/>
  <c r="L5161" i="32"/>
  <c r="L5193" i="32"/>
  <c r="L5221" i="32"/>
  <c r="L5260" i="32"/>
  <c r="L5292" i="32"/>
  <c r="L5308" i="32"/>
  <c r="L5427" i="32"/>
  <c r="L609" i="32"/>
  <c r="L1201" i="32"/>
  <c r="L1903" i="32"/>
  <c r="L2179" i="32"/>
  <c r="L2321" i="32"/>
  <c r="L2684" i="32"/>
  <c r="L2721" i="32"/>
  <c r="L3988" i="32"/>
  <c r="L4257" i="32"/>
  <c r="L4378" i="32"/>
  <c r="L4421" i="32"/>
  <c r="L4653" i="32"/>
  <c r="L4682" i="32"/>
  <c r="L4709" i="32"/>
  <c r="L4821" i="32"/>
  <c r="L4837" i="32"/>
  <c r="L4862" i="32"/>
  <c r="L5120" i="32"/>
  <c r="L5138" i="32"/>
  <c r="L5157" i="32"/>
  <c r="L5188" i="32"/>
  <c r="L5215" i="32"/>
  <c r="L5231" i="32"/>
  <c r="L5269" i="32"/>
  <c r="L5285" i="32"/>
  <c r="L5301" i="32"/>
  <c r="L5412" i="32"/>
  <c r="L5423" i="32"/>
  <c r="L5435" i="32"/>
  <c r="L5848" i="32"/>
  <c r="L5860" i="32"/>
  <c r="L5871" i="32"/>
  <c r="L1531" i="32"/>
  <c r="L1793" i="32"/>
  <c r="L1905" i="32"/>
  <c r="L2623" i="32"/>
  <c r="L2703" i="32"/>
  <c r="L4385" i="32"/>
  <c r="L4625" i="32"/>
  <c r="L4689" i="32"/>
  <c r="L4863" i="32"/>
  <c r="L5140" i="32"/>
  <c r="L5202" i="32"/>
  <c r="L5232" i="32"/>
  <c r="L5255" i="32"/>
  <c r="L5413" i="32"/>
  <c r="L5436" i="32"/>
  <c r="L5861" i="32"/>
  <c r="L5851" i="32"/>
  <c r="L1568" i="32"/>
  <c r="L2217" i="32"/>
  <c r="L3884" i="32"/>
  <c r="L4631" i="32"/>
  <c r="L4694" i="32"/>
  <c r="L4869" i="32"/>
  <c r="L5143" i="32"/>
  <c r="L5176" i="32"/>
  <c r="L5206" i="32"/>
  <c r="L5237" i="32"/>
  <c r="L5276" i="32"/>
  <c r="L376" i="32"/>
  <c r="L1599" i="32"/>
  <c r="L2227" i="32"/>
  <c r="L3887" i="32"/>
  <c r="L4361" i="32"/>
  <c r="L4577" i="32"/>
  <c r="L4638" i="32"/>
  <c r="L4670" i="32"/>
  <c r="L4695" i="32"/>
  <c r="L4807" i="32"/>
  <c r="L4849" i="32"/>
  <c r="L5129" i="32"/>
  <c r="L5148" i="32"/>
  <c r="L5178" i="32"/>
  <c r="L5207" i="32"/>
  <c r="L5223" i="32"/>
  <c r="L5239" i="32"/>
  <c r="L5261" i="32"/>
  <c r="L5277" i="32"/>
  <c r="L5293" i="32"/>
  <c r="L5309" i="32"/>
  <c r="L5405" i="32"/>
  <c r="L5428" i="32"/>
  <c r="L5843" i="32"/>
  <c r="L5853" i="32"/>
  <c r="L1418" i="32"/>
  <c r="L1764" i="32"/>
  <c r="L1851" i="32"/>
  <c r="L2175" i="32"/>
  <c r="L2242" i="32"/>
  <c r="L2663" i="32"/>
  <c r="L3895" i="32"/>
  <c r="L3967" i="32"/>
  <c r="L4004" i="32"/>
  <c r="L4366" i="32"/>
  <c r="L4582" i="32"/>
  <c r="L4639" i="32"/>
  <c r="L4677" i="32"/>
  <c r="L4702" i="32"/>
  <c r="L4814" i="32"/>
  <c r="L4850" i="32"/>
  <c r="L5112" i="32"/>
  <c r="L5130" i="32"/>
  <c r="L5149" i="32"/>
  <c r="L5180" i="32"/>
  <c r="L5212" i="32"/>
  <c r="L5224" i="32"/>
  <c r="L5240" i="32"/>
  <c r="L5279" i="32"/>
  <c r="L5295" i="32"/>
  <c r="L5407" i="32"/>
  <c r="L5419" i="32"/>
  <c r="L5429" i="32"/>
  <c r="L5844" i="32"/>
  <c r="L5855" i="32"/>
  <c r="L5867" i="32"/>
  <c r="L729" i="32"/>
  <c r="L1789" i="32"/>
  <c r="L1826" i="32"/>
  <c r="L1855" i="32"/>
  <c r="L2643" i="32"/>
  <c r="L3932" i="32"/>
  <c r="L4015" i="32"/>
  <c r="L4373" i="32"/>
  <c r="L4549" i="32"/>
  <c r="L4589" i="32"/>
  <c r="L4645" i="32"/>
  <c r="L4678" i="32"/>
  <c r="L4703" i="32"/>
  <c r="L4815" i="32"/>
  <c r="L4829" i="32"/>
  <c r="L4854" i="32"/>
  <c r="L5114" i="32"/>
  <c r="L5133" i="32"/>
  <c r="L5151" i="32"/>
  <c r="L5167" i="32"/>
  <c r="L5184" i="32"/>
  <c r="L5197" i="32"/>
  <c r="L5213" i="32"/>
  <c r="L5228" i="32"/>
  <c r="L5244" i="32"/>
  <c r="L5264" i="32"/>
  <c r="L5280" i="32"/>
  <c r="L5296" i="32"/>
  <c r="L5408" i="32"/>
  <c r="L5420" i="32"/>
  <c r="L5845" i="32"/>
  <c r="L5856" i="32"/>
  <c r="L5868" i="32"/>
  <c r="G107" i="31"/>
  <c r="G71" i="31"/>
  <c r="G31" i="31"/>
  <c r="G41" i="31"/>
  <c r="G23" i="31"/>
  <c r="G49" i="31"/>
  <c r="G87" i="31"/>
  <c r="G17" i="31"/>
  <c r="G27" i="31"/>
  <c r="G95" i="31"/>
  <c r="G81" i="31"/>
  <c r="G115" i="31"/>
  <c r="G59" i="31"/>
  <c r="G25" i="31"/>
  <c r="G51" i="31"/>
  <c r="G113" i="31"/>
  <c r="G35" i="31"/>
  <c r="G45" i="31"/>
  <c r="G55" i="31"/>
  <c r="G65" i="31"/>
  <c r="G75" i="31"/>
  <c r="G99" i="31"/>
  <c r="G19" i="31"/>
  <c r="G29" i="31"/>
  <c r="G39" i="31"/>
  <c r="G79" i="31"/>
  <c r="G103" i="31"/>
  <c r="G129" i="31"/>
  <c r="G33" i="31"/>
  <c r="G43" i="31"/>
  <c r="G63" i="31"/>
  <c r="G73" i="31"/>
  <c r="G83" i="31"/>
  <c r="G97" i="31"/>
  <c r="G47" i="31"/>
  <c r="G57" i="31"/>
  <c r="G67" i="31"/>
  <c r="G91" i="31"/>
  <c r="G119" i="31"/>
  <c r="G135" i="31"/>
  <c r="G151" i="31"/>
  <c r="G170" i="31"/>
  <c r="G175" i="31"/>
  <c r="G188" i="31"/>
  <c r="G191" i="31"/>
  <c r="G2018" i="31"/>
  <c r="G2016" i="31"/>
  <c r="G2014" i="31"/>
  <c r="G2012" i="31"/>
  <c r="G2010" i="31"/>
  <c r="G2008" i="31"/>
  <c r="G2006" i="31"/>
  <c r="G2004" i="31"/>
  <c r="G2002" i="31"/>
  <c r="G2000" i="31"/>
  <c r="G1998" i="31"/>
  <c r="G1996" i="31"/>
  <c r="G1994" i="31"/>
  <c r="G1992" i="31"/>
  <c r="G1990" i="31"/>
  <c r="G1988" i="31"/>
  <c r="G1986" i="31"/>
  <c r="G1984" i="31"/>
  <c r="G1982" i="31"/>
  <c r="G1980" i="31"/>
  <c r="G1978" i="31"/>
  <c r="G1976" i="31"/>
  <c r="G1974" i="31"/>
  <c r="G1972" i="31"/>
  <c r="G1970" i="31"/>
  <c r="G1968" i="31"/>
  <c r="G1966" i="31"/>
  <c r="G1964" i="31"/>
  <c r="G1962" i="31"/>
  <c r="G1960" i="31"/>
  <c r="G1958" i="31"/>
  <c r="G1956" i="31"/>
  <c r="G2015" i="31"/>
  <c r="G1999" i="31"/>
  <c r="G1983" i="31"/>
  <c r="G1967" i="31"/>
  <c r="G1993" i="31"/>
  <c r="G1981" i="31"/>
  <c r="G1969" i="31"/>
  <c r="G1957" i="31"/>
  <c r="G1950" i="31"/>
  <c r="G1943" i="31"/>
  <c r="G1934" i="31"/>
  <c r="G1927" i="31"/>
  <c r="G1918" i="31"/>
  <c r="G1911" i="31"/>
  <c r="G2017" i="31"/>
  <c r="G2005" i="31"/>
  <c r="G1971" i="31"/>
  <c r="G2019" i="31"/>
  <c r="G2007" i="31"/>
  <c r="G1995" i="31"/>
  <c r="G1961" i="31"/>
  <c r="G1954" i="31"/>
  <c r="G1947" i="31"/>
  <c r="G1938" i="31"/>
  <c r="G2011" i="31"/>
  <c r="G1977" i="31"/>
  <c r="G1965" i="31"/>
  <c r="G1953" i="31"/>
  <c r="G1944" i="31"/>
  <c r="G1937" i="31"/>
  <c r="G1928" i="31"/>
  <c r="G1921" i="31"/>
  <c r="G1912" i="31"/>
  <c r="G2013" i="31"/>
  <c r="G2001" i="31"/>
  <c r="G1989" i="31"/>
  <c r="G1955" i="31"/>
  <c r="G1946" i="31"/>
  <c r="G1939" i="31"/>
  <c r="G1930" i="31"/>
  <c r="G1923" i="31"/>
  <c r="G1914" i="31"/>
  <c r="G1907" i="31"/>
  <c r="G1898" i="31"/>
  <c r="G1891" i="31"/>
  <c r="G1882" i="31"/>
  <c r="G1875" i="31"/>
  <c r="G1866" i="31"/>
  <c r="G2003" i="31"/>
  <c r="G1991" i="31"/>
  <c r="G1979" i="31"/>
  <c r="G1948" i="31"/>
  <c r="G1941" i="31"/>
  <c r="G1932" i="31"/>
  <c r="G1925" i="31"/>
  <c r="G1916" i="31"/>
  <c r="G1909" i="31"/>
  <c r="G1900" i="31"/>
  <c r="G1893" i="31"/>
  <c r="G1884" i="31"/>
  <c r="G1877" i="31"/>
  <c r="G1868" i="31"/>
  <c r="G1861" i="31"/>
  <c r="G1859" i="31"/>
  <c r="G1857" i="31"/>
  <c r="G1855" i="31"/>
  <c r="G1853" i="31"/>
  <c r="G1851" i="31"/>
  <c r="G1849" i="31"/>
  <c r="G1847" i="31"/>
  <c r="G1845" i="31"/>
  <c r="G1843" i="31"/>
  <c r="G1841" i="31"/>
  <c r="G1839" i="31"/>
  <c r="G1837" i="31"/>
  <c r="G1835" i="31"/>
  <c r="G1833" i="31"/>
  <c r="G1831" i="31"/>
  <c r="G1829" i="31"/>
  <c r="G1827" i="31"/>
  <c r="G1825" i="31"/>
  <c r="G1823" i="31"/>
  <c r="G1821" i="31"/>
  <c r="G1819" i="31"/>
  <c r="G1817" i="31"/>
  <c r="G1815" i="31"/>
  <c r="G1813" i="31"/>
  <c r="G1811" i="31"/>
  <c r="G1809" i="31"/>
  <c r="G1807" i="31"/>
  <c r="G1805" i="31"/>
  <c r="G1803" i="31"/>
  <c r="G1801" i="31"/>
  <c r="G1799" i="31"/>
  <c r="G1797" i="31"/>
  <c r="G1795" i="31"/>
  <c r="G1793" i="31"/>
  <c r="G1791" i="31"/>
  <c r="G1789" i="31"/>
  <c r="G1787" i="31"/>
  <c r="G1785" i="31"/>
  <c r="G1783" i="31"/>
  <c r="G1781" i="31"/>
  <c r="G1926" i="31"/>
  <c r="G1920" i="31"/>
  <c r="G1917" i="31"/>
  <c r="G1903" i="31"/>
  <c r="G1885" i="31"/>
  <c r="G1880" i="31"/>
  <c r="G1867" i="31"/>
  <c r="G1846" i="31"/>
  <c r="G1830" i="31"/>
  <c r="G1814" i="31"/>
  <c r="G1798" i="31"/>
  <c r="G1782" i="31"/>
  <c r="G1987" i="31"/>
  <c r="G1963" i="31"/>
  <c r="G1931" i="31"/>
  <c r="G1973" i="31"/>
  <c r="G1908" i="31"/>
  <c r="G1905" i="31"/>
  <c r="G1897" i="31"/>
  <c r="G1887" i="31"/>
  <c r="G1869" i="31"/>
  <c r="G1864" i="31"/>
  <c r="G1850" i="31"/>
  <c r="G1975" i="31"/>
  <c r="G1945" i="31"/>
  <c r="G1942" i="31"/>
  <c r="G1915" i="31"/>
  <c r="G1904" i="31"/>
  <c r="G1894" i="31"/>
  <c r="G2009" i="31"/>
  <c r="G1985" i="31"/>
  <c r="G1951" i="31"/>
  <c r="G1924" i="31"/>
  <c r="G1901" i="31"/>
  <c r="G1896" i="31"/>
  <c r="G1935" i="31"/>
  <c r="G1929" i="31"/>
  <c r="G1906" i="31"/>
  <c r="G1888" i="31"/>
  <c r="G1878" i="31"/>
  <c r="G1870" i="31"/>
  <c r="G1860" i="31"/>
  <c r="G1844" i="31"/>
  <c r="G1828" i="31"/>
  <c r="G1812" i="31"/>
  <c r="G1796" i="31"/>
  <c r="G1780" i="31"/>
  <c r="G1778" i="31"/>
  <c r="G1776" i="31"/>
  <c r="G1774" i="31"/>
  <c r="G1772" i="31"/>
  <c r="G1770" i="31"/>
  <c r="G1768" i="31"/>
  <c r="G1766" i="31"/>
  <c r="G1764" i="31"/>
  <c r="G1762" i="31"/>
  <c r="G1760" i="31"/>
  <c r="G1758" i="31"/>
  <c r="G1756" i="31"/>
  <c r="G1754" i="31"/>
  <c r="G1752" i="31"/>
  <c r="G1750" i="31"/>
  <c r="G1748" i="31"/>
  <c r="G1746" i="31"/>
  <c r="G1744" i="31"/>
  <c r="G1742" i="31"/>
  <c r="G1740" i="31"/>
  <c r="G1738" i="31"/>
  <c r="G1736" i="31"/>
  <c r="G1734" i="31"/>
  <c r="G1732" i="31"/>
  <c r="G1730" i="31"/>
  <c r="G1728" i="31"/>
  <c r="G1726" i="31"/>
  <c r="G1724" i="31"/>
  <c r="G1722" i="31"/>
  <c r="G1720" i="31"/>
  <c r="G1718" i="31"/>
  <c r="G1716" i="31"/>
  <c r="G1714" i="31"/>
  <c r="G1712" i="31"/>
  <c r="G1710" i="31"/>
  <c r="G1708" i="31"/>
  <c r="G1706" i="31"/>
  <c r="G1704" i="31"/>
  <c r="G1702" i="31"/>
  <c r="G1700" i="31"/>
  <c r="G1698" i="31"/>
  <c r="G1696" i="31"/>
  <c r="G1694" i="31"/>
  <c r="G1692" i="31"/>
  <c r="G1690" i="31"/>
  <c r="G1688" i="31"/>
  <c r="G1686" i="31"/>
  <c r="G1684" i="31"/>
  <c r="G1682" i="31"/>
  <c r="G1680" i="31"/>
  <c r="G1678" i="31"/>
  <c r="G1676" i="31"/>
  <c r="G1674" i="31"/>
  <c r="G1672" i="31"/>
  <c r="G1670" i="31"/>
  <c r="G1668" i="31"/>
  <c r="G1666" i="31"/>
  <c r="G1664" i="31"/>
  <c r="G1662" i="31"/>
  <c r="G1660" i="31"/>
  <c r="G1658" i="31"/>
  <c r="G1656" i="31"/>
  <c r="G1654" i="31"/>
  <c r="G1652" i="31"/>
  <c r="G1650" i="31"/>
  <c r="G1648" i="31"/>
  <c r="G1646" i="31"/>
  <c r="G1644" i="31"/>
  <c r="G1642" i="31"/>
  <c r="G1640" i="31"/>
  <c r="G1638" i="31"/>
  <c r="G1636" i="31"/>
  <c r="G1634" i="31"/>
  <c r="G1632" i="31"/>
  <c r="G1630" i="31"/>
  <c r="G1628" i="31"/>
  <c r="G1626" i="31"/>
  <c r="G1624" i="31"/>
  <c r="G1622" i="31"/>
  <c r="G1620" i="31"/>
  <c r="G1618" i="31"/>
  <c r="G1616" i="31"/>
  <c r="G1614" i="31"/>
  <c r="G1612" i="31"/>
  <c r="G1610" i="31"/>
  <c r="G1608" i="31"/>
  <c r="G1606" i="31"/>
  <c r="G1604" i="31"/>
  <c r="G1602" i="31"/>
  <c r="G1600" i="31"/>
  <c r="G1598" i="31"/>
  <c r="G1596" i="31"/>
  <c r="G1594" i="31"/>
  <c r="G1592" i="31"/>
  <c r="G1590" i="31"/>
  <c r="G1588" i="31"/>
  <c r="G1586" i="31"/>
  <c r="G1584" i="31"/>
  <c r="G1582" i="31"/>
  <c r="G1580" i="31"/>
  <c r="G1578" i="31"/>
  <c r="G1576" i="31"/>
  <c r="G1574" i="31"/>
  <c r="G1572" i="31"/>
  <c r="G1570" i="31"/>
  <c r="G1568" i="31"/>
  <c r="G1566" i="31"/>
  <c r="G1564" i="31"/>
  <c r="G1562" i="31"/>
  <c r="G1560" i="31"/>
  <c r="G1558" i="31"/>
  <c r="G1556" i="31"/>
  <c r="G1554" i="31"/>
  <c r="G1552" i="31"/>
  <c r="G1550" i="31"/>
  <c r="G1548" i="31"/>
  <c r="G1546" i="31"/>
  <c r="G1544" i="31"/>
  <c r="G1542" i="31"/>
  <c r="G1540" i="31"/>
  <c r="G1538" i="31"/>
  <c r="G1536" i="31"/>
  <c r="G1534" i="31"/>
  <c r="G1532" i="31"/>
  <c r="G1530" i="31"/>
  <c r="G1528" i="31"/>
  <c r="G1526" i="31"/>
  <c r="G1524" i="31"/>
  <c r="G1522" i="31"/>
  <c r="G1520" i="31"/>
  <c r="G1518" i="31"/>
  <c r="G1516" i="31"/>
  <c r="G1514" i="31"/>
  <c r="G1512" i="31"/>
  <c r="G1510" i="31"/>
  <c r="G1508" i="31"/>
  <c r="G1863" i="31"/>
  <c r="G1826" i="31"/>
  <c r="G1808" i="31"/>
  <c r="G1790" i="31"/>
  <c r="G1773" i="31"/>
  <c r="G1757" i="31"/>
  <c r="G1741" i="31"/>
  <c r="G1725" i="31"/>
  <c r="G1910" i="31"/>
  <c r="G1899" i="31"/>
  <c r="G1890" i="31"/>
  <c r="G1852" i="31"/>
  <c r="G1836" i="31"/>
  <c r="G1818" i="31"/>
  <c r="G1800" i="31"/>
  <c r="G1775" i="31"/>
  <c r="G1759" i="31"/>
  <c r="G1743" i="31"/>
  <c r="G1727" i="31"/>
  <c r="G1711" i="31"/>
  <c r="G1695" i="31"/>
  <c r="G1679" i="31"/>
  <c r="G1949" i="31"/>
  <c r="G1913" i="31"/>
  <c r="G1902" i="31"/>
  <c r="G1883" i="31"/>
  <c r="G1872" i="31"/>
  <c r="G1854" i="31"/>
  <c r="G1838" i="31"/>
  <c r="G1810" i="31"/>
  <c r="G1792" i="31"/>
  <c r="G1777" i="31"/>
  <c r="G1761" i="31"/>
  <c r="G1745" i="31"/>
  <c r="G1729" i="31"/>
  <c r="G1713" i="31"/>
  <c r="G1697" i="31"/>
  <c r="G1681" i="31"/>
  <c r="G1665" i="31"/>
  <c r="G1649" i="31"/>
  <c r="G1633" i="31"/>
  <c r="G1617" i="31"/>
  <c r="G1601" i="31"/>
  <c r="G1585" i="31"/>
  <c r="G1569" i="31"/>
  <c r="G1553" i="31"/>
  <c r="G1537" i="31"/>
  <c r="G1952" i="31"/>
  <c r="G1895" i="31"/>
  <c r="G1886" i="31"/>
  <c r="G1865" i="31"/>
  <c r="G1862" i="31"/>
  <c r="G1820" i="31"/>
  <c r="G1802" i="31"/>
  <c r="G1784" i="31"/>
  <c r="G1779" i="31"/>
  <c r="G1763" i="31"/>
  <c r="G1747" i="31"/>
  <c r="G1731" i="31"/>
  <c r="G1715" i="31"/>
  <c r="G1699" i="31"/>
  <c r="G1683" i="31"/>
  <c r="G1667" i="31"/>
  <c r="G1651" i="31"/>
  <c r="G1997" i="31"/>
  <c r="G1959" i="31"/>
  <c r="G1892" i="31"/>
  <c r="G1889" i="31"/>
  <c r="G1874" i="31"/>
  <c r="G1848" i="31"/>
  <c r="G1840" i="31"/>
  <c r="G1822" i="31"/>
  <c r="G1794" i="31"/>
  <c r="G1765" i="31"/>
  <c r="G1749" i="31"/>
  <c r="G1881" i="31"/>
  <c r="G1873" i="31"/>
  <c r="G1858" i="31"/>
  <c r="G1834" i="31"/>
  <c r="G1816" i="31"/>
  <c r="G1788" i="31"/>
  <c r="G1771" i="31"/>
  <c r="G1755" i="31"/>
  <c r="G1739" i="31"/>
  <c r="G1723" i="31"/>
  <c r="G1707" i="31"/>
  <c r="G1691" i="31"/>
  <c r="G1675" i="31"/>
  <c r="G1659" i="31"/>
  <c r="G1643" i="31"/>
  <c r="G1627" i="31"/>
  <c r="G1611" i="31"/>
  <c r="G1595" i="31"/>
  <c r="G1579" i="31"/>
  <c r="G1563" i="31"/>
  <c r="G1547" i="31"/>
  <c r="G1531" i="31"/>
  <c r="G1515" i="31"/>
  <c r="G1506" i="31"/>
  <c r="G1504" i="31"/>
  <c r="G1502" i="31"/>
  <c r="G1500" i="31"/>
  <c r="G1498" i="31"/>
  <c r="G1496" i="31"/>
  <c r="G1494" i="31"/>
  <c r="G1492" i="31"/>
  <c r="G1490" i="31"/>
  <c r="G1488" i="31"/>
  <c r="G1486" i="31"/>
  <c r="G1484" i="31"/>
  <c r="G1482" i="31"/>
  <c r="G1480" i="31"/>
  <c r="G1478" i="31"/>
  <c r="G1476" i="31"/>
  <c r="G1474" i="31"/>
  <c r="G1472" i="31"/>
  <c r="G1470" i="31"/>
  <c r="G1468" i="31"/>
  <c r="G1466" i="31"/>
  <c r="G1464" i="31"/>
  <c r="G1462" i="31"/>
  <c r="G1460" i="31"/>
  <c r="G1458" i="31"/>
  <c r="G1456" i="31"/>
  <c r="G1454" i="31"/>
  <c r="G1452" i="31"/>
  <c r="G1450" i="31"/>
  <c r="G1448" i="31"/>
  <c r="G1446" i="31"/>
  <c r="G1444" i="31"/>
  <c r="G1442" i="31"/>
  <c r="G1440" i="31"/>
  <c r="G1438" i="31"/>
  <c r="G1436" i="31"/>
  <c r="G1434" i="31"/>
  <c r="G1432" i="31"/>
  <c r="G1430" i="31"/>
  <c r="G1428" i="31"/>
  <c r="G1426" i="31"/>
  <c r="G1424" i="31"/>
  <c r="G1422" i="31"/>
  <c r="G1420" i="31"/>
  <c r="G1418" i="31"/>
  <c r="G1416" i="31"/>
  <c r="G1414" i="31"/>
  <c r="G1412" i="31"/>
  <c r="G1410" i="31"/>
  <c r="G1408" i="31"/>
  <c r="G1406" i="31"/>
  <c r="G1404" i="31"/>
  <c r="G1402" i="31"/>
  <c r="G1400" i="31"/>
  <c r="G1398" i="31"/>
  <c r="G1396" i="31"/>
  <c r="G1394" i="31"/>
  <c r="G1392" i="31"/>
  <c r="G1390" i="31"/>
  <c r="G1388" i="31"/>
  <c r="G1386" i="31"/>
  <c r="G1384" i="31"/>
  <c r="G1382" i="31"/>
  <c r="G1380" i="31"/>
  <c r="G1378" i="31"/>
  <c r="G1376" i="31"/>
  <c r="G1374" i="31"/>
  <c r="G1372" i="31"/>
  <c r="G1370" i="31"/>
  <c r="G1368" i="31"/>
  <c r="G1366" i="31"/>
  <c r="G1364" i="31"/>
  <c r="G1362" i="31"/>
  <c r="G1360" i="31"/>
  <c r="G1358" i="31"/>
  <c r="G1356" i="31"/>
  <c r="G1354" i="31"/>
  <c r="G1352" i="31"/>
  <c r="G1350" i="31"/>
  <c r="G1348" i="31"/>
  <c r="G1346" i="31"/>
  <c r="G1344" i="31"/>
  <c r="G1342" i="31"/>
  <c r="G1340" i="31"/>
  <c r="G1338" i="31"/>
  <c r="G1336" i="31"/>
  <c r="G1334" i="31"/>
  <c r="G1332" i="31"/>
  <c r="G1330" i="31"/>
  <c r="G1328" i="31"/>
  <c r="G1326" i="31"/>
  <c r="G1324" i="31"/>
  <c r="G1322" i="31"/>
  <c r="G1320" i="31"/>
  <c r="G1318" i="31"/>
  <c r="G1316" i="31"/>
  <c r="G1314" i="31"/>
  <c r="G1312" i="31"/>
  <c r="G1310" i="31"/>
  <c r="G1308" i="31"/>
  <c r="G1306" i="31"/>
  <c r="G1304" i="31"/>
  <c r="G1302" i="31"/>
  <c r="G1300" i="31"/>
  <c r="G1298" i="31"/>
  <c r="G1296" i="31"/>
  <c r="G1294" i="31"/>
  <c r="G1292" i="31"/>
  <c r="G1290" i="31"/>
  <c r="G1288" i="31"/>
  <c r="G1286" i="31"/>
  <c r="G1284" i="31"/>
  <c r="G1282" i="31"/>
  <c r="G1280" i="31"/>
  <c r="G1278" i="31"/>
  <c r="G1276" i="31"/>
  <c r="G1274" i="31"/>
  <c r="G1272" i="31"/>
  <c r="G1270" i="31"/>
  <c r="G1268" i="31"/>
  <c r="G1266" i="31"/>
  <c r="G1264" i="31"/>
  <c r="G1262" i="31"/>
  <c r="G1260" i="31"/>
  <c r="G1258" i="31"/>
  <c r="G1256" i="31"/>
  <c r="G1254" i="31"/>
  <c r="G1252" i="31"/>
  <c r="G1250" i="31"/>
  <c r="G1248" i="31"/>
  <c r="G1246" i="31"/>
  <c r="G1244" i="31"/>
  <c r="G1242" i="31"/>
  <c r="G1240" i="31"/>
  <c r="G1238" i="31"/>
  <c r="G1236" i="31"/>
  <c r="G1234" i="31"/>
  <c r="G1232" i="31"/>
  <c r="G1230" i="31"/>
  <c r="G1228" i="31"/>
  <c r="G1226" i="31"/>
  <c r="G1224" i="31"/>
  <c r="G1222" i="31"/>
  <c r="G1220" i="31"/>
  <c r="G1218" i="31"/>
  <c r="G1216" i="31"/>
  <c r="G1214" i="31"/>
  <c r="G1212" i="31"/>
  <c r="G1210" i="31"/>
  <c r="G1208" i="31"/>
  <c r="G1206" i="31"/>
  <c r="G1204" i="31"/>
  <c r="G1202" i="31"/>
  <c r="G1200" i="31"/>
  <c r="G1198" i="31"/>
  <c r="G1196" i="31"/>
  <c r="G1194" i="31"/>
  <c r="G1192" i="31"/>
  <c r="G1190" i="31"/>
  <c r="G1188" i="31"/>
  <c r="G1186" i="31"/>
  <c r="G1184" i="31"/>
  <c r="G1182" i="31"/>
  <c r="G1180" i="31"/>
  <c r="G1178" i="31"/>
  <c r="G1176" i="31"/>
  <c r="G1174" i="31"/>
  <c r="G1172" i="31"/>
  <c r="G1170" i="31"/>
  <c r="G1168" i="31"/>
  <c r="G1166" i="31"/>
  <c r="G1164" i="31"/>
  <c r="G1162" i="31"/>
  <c r="G1160" i="31"/>
  <c r="G1158" i="31"/>
  <c r="G1156" i="31"/>
  <c r="G1154" i="31"/>
  <c r="G1152" i="31"/>
  <c r="G1150" i="31"/>
  <c r="G1148" i="31"/>
  <c r="G1146" i="31"/>
  <c r="G1144" i="31"/>
  <c r="G1142" i="31"/>
  <c r="G1140" i="31"/>
  <c r="G1138" i="31"/>
  <c r="G1136" i="31"/>
  <c r="G1134" i="31"/>
  <c r="G1132" i="31"/>
  <c r="G1130" i="31"/>
  <c r="G1128" i="31"/>
  <c r="G1126" i="31"/>
  <c r="G1124" i="31"/>
  <c r="G1122" i="31"/>
  <c r="G1120" i="31"/>
  <c r="G1118" i="31"/>
  <c r="G1116" i="31"/>
  <c r="G1114" i="31"/>
  <c r="G1112" i="31"/>
  <c r="G1110" i="31"/>
  <c r="G1108" i="31"/>
  <c r="G1106" i="31"/>
  <c r="G1104" i="31"/>
  <c r="G1102" i="31"/>
  <c r="G1100" i="31"/>
  <c r="G1098" i="31"/>
  <c r="G1096" i="31"/>
  <c r="G1094" i="31"/>
  <c r="G1092" i="31"/>
  <c r="G1090" i="31"/>
  <c r="G1088" i="31"/>
  <c r="G1086" i="31"/>
  <c r="G1084" i="31"/>
  <c r="G1082" i="31"/>
  <c r="G1080" i="31"/>
  <c r="G1078" i="31"/>
  <c r="G1076" i="31"/>
  <c r="G1074" i="31"/>
  <c r="G1072" i="31"/>
  <c r="G1070" i="31"/>
  <c r="G1068" i="31"/>
  <c r="G1066" i="31"/>
  <c r="G1064" i="31"/>
  <c r="G1062" i="31"/>
  <c r="G1060" i="31"/>
  <c r="G1058" i="31"/>
  <c r="G1056" i="31"/>
  <c r="G1054" i="31"/>
  <c r="G1052" i="31"/>
  <c r="G1050" i="31"/>
  <c r="G1048" i="31"/>
  <c r="G1046" i="31"/>
  <c r="G1044" i="31"/>
  <c r="G1042" i="31"/>
  <c r="G1040" i="31"/>
  <c r="G1038" i="31"/>
  <c r="G1036" i="31"/>
  <c r="G1034" i="31"/>
  <c r="G1032" i="31"/>
  <c r="G1030" i="31"/>
  <c r="G1028" i="31"/>
  <c r="G1026" i="31"/>
  <c r="G1024" i="31"/>
  <c r="G1022" i="31"/>
  <c r="G1020" i="31"/>
  <c r="G1018" i="31"/>
  <c r="G1016" i="31"/>
  <c r="G1014" i="31"/>
  <c r="G1012" i="31"/>
  <c r="G1010" i="31"/>
  <c r="G1008" i="31"/>
  <c r="G1006" i="31"/>
  <c r="G1004" i="31"/>
  <c r="G1002" i="31"/>
  <c r="G1000" i="31"/>
  <c r="G998" i="31"/>
  <c r="G996" i="31"/>
  <c r="G994" i="31"/>
  <c r="G992" i="31"/>
  <c r="G990" i="31"/>
  <c r="G988" i="31"/>
  <c r="G986" i="31"/>
  <c r="G984" i="31"/>
  <c r="G982" i="31"/>
  <c r="G980" i="31"/>
  <c r="G978" i="31"/>
  <c r="G976" i="31"/>
  <c r="G974" i="31"/>
  <c r="G972" i="31"/>
  <c r="G970" i="31"/>
  <c r="G968" i="31"/>
  <c r="G966" i="31"/>
  <c r="G964" i="31"/>
  <c r="G962" i="31"/>
  <c r="G1689" i="31"/>
  <c r="G1663" i="31"/>
  <c r="G1655" i="31"/>
  <c r="G1639" i="31"/>
  <c r="G1631" i="31"/>
  <c r="G1603" i="31"/>
  <c r="G1575" i="31"/>
  <c r="G1567" i="31"/>
  <c r="G1539" i="31"/>
  <c r="G1509" i="31"/>
  <c r="G1493" i="31"/>
  <c r="G1477" i="31"/>
  <c r="G1461" i="31"/>
  <c r="G1445" i="31"/>
  <c r="G1429" i="31"/>
  <c r="G1413" i="31"/>
  <c r="G1397" i="31"/>
  <c r="G1381" i="31"/>
  <c r="G1365" i="31"/>
  <c r="G1349" i="31"/>
  <c r="G1333" i="31"/>
  <c r="G1317" i="31"/>
  <c r="G1301" i="31"/>
  <c r="G1285" i="31"/>
  <c r="G1269" i="31"/>
  <c r="G1253" i="31"/>
  <c r="G1237" i="31"/>
  <c r="G1221" i="31"/>
  <c r="G1767" i="31"/>
  <c r="G1737" i="31"/>
  <c r="G1709" i="31"/>
  <c r="G1677" i="31"/>
  <c r="G1641" i="31"/>
  <c r="G1613" i="31"/>
  <c r="G1605" i="31"/>
  <c r="G1577" i="31"/>
  <c r="G1549" i="31"/>
  <c r="G1541" i="31"/>
  <c r="G1521" i="31"/>
  <c r="G1495" i="31"/>
  <c r="G1479" i="31"/>
  <c r="G1463" i="31"/>
  <c r="G1447" i="31"/>
  <c r="G1431" i="31"/>
  <c r="G1415" i="31"/>
  <c r="G1919" i="31"/>
  <c r="G1832" i="31"/>
  <c r="G1753" i="31"/>
  <c r="G1721" i="31"/>
  <c r="G1703" i="31"/>
  <c r="G1671" i="31"/>
  <c r="G1657" i="31"/>
  <c r="G1623" i="31"/>
  <c r="G1615" i="31"/>
  <c r="G1587" i="31"/>
  <c r="G1559" i="31"/>
  <c r="G1551" i="31"/>
  <c r="G1523" i="31"/>
  <c r="G1511" i="31"/>
  <c r="G1497" i="31"/>
  <c r="G1481" i="31"/>
  <c r="G1465" i="31"/>
  <c r="G1449" i="31"/>
  <c r="G1433" i="31"/>
  <c r="G1417" i="31"/>
  <c r="G1401" i="31"/>
  <c r="G1385" i="31"/>
  <c r="G1369" i="31"/>
  <c r="G1922" i="31"/>
  <c r="G1876" i="31"/>
  <c r="G1804" i="31"/>
  <c r="G1733" i="31"/>
  <c r="G1685" i="31"/>
  <c r="G1625" i="31"/>
  <c r="G1597" i="31"/>
  <c r="G1589" i="31"/>
  <c r="G1561" i="31"/>
  <c r="G1533" i="31"/>
  <c r="G1525" i="31"/>
  <c r="G1513" i="31"/>
  <c r="G1499" i="31"/>
  <c r="G1483" i="31"/>
  <c r="G1467" i="31"/>
  <c r="G1451" i="31"/>
  <c r="G1435" i="31"/>
  <c r="G1419" i="31"/>
  <c r="G1403" i="31"/>
  <c r="G1871" i="31"/>
  <c r="G1856" i="31"/>
  <c r="G1806" i="31"/>
  <c r="G1735" i="31"/>
  <c r="G1687" i="31"/>
  <c r="G1661" i="31"/>
  <c r="G1619" i="31"/>
  <c r="G1591" i="31"/>
  <c r="G1583" i="31"/>
  <c r="G1555" i="31"/>
  <c r="G1527" i="31"/>
  <c r="G1517" i="31"/>
  <c r="G1505" i="31"/>
  <c r="G1489" i="31"/>
  <c r="G1473" i="31"/>
  <c r="G1457" i="31"/>
  <c r="G1441" i="31"/>
  <c r="G1425" i="31"/>
  <c r="G1409" i="31"/>
  <c r="G1393" i="31"/>
  <c r="G1377" i="31"/>
  <c r="G1361" i="31"/>
  <c r="G1345" i="31"/>
  <c r="G1329" i="31"/>
  <c r="G1313" i="31"/>
  <c r="G1297" i="31"/>
  <c r="G1281" i="31"/>
  <c r="G1265" i="31"/>
  <c r="G1249" i="31"/>
  <c r="G1233" i="31"/>
  <c r="G1217" i="31"/>
  <c r="G1201" i="31"/>
  <c r="G1185" i="31"/>
  <c r="G1169" i="31"/>
  <c r="G1153" i="31"/>
  <c r="G1137" i="31"/>
  <c r="G1121" i="31"/>
  <c r="G1105" i="31"/>
  <c r="G1089" i="31"/>
  <c r="G1073" i="31"/>
  <c r="G1057" i="31"/>
  <c r="G1041" i="31"/>
  <c r="G1025" i="31"/>
  <c r="G1009" i="31"/>
  <c r="G993" i="31"/>
  <c r="G977" i="31"/>
  <c r="G961" i="31"/>
  <c r="G959" i="31"/>
  <c r="G957" i="31"/>
  <c r="G955" i="31"/>
  <c r="G953" i="31"/>
  <c r="G951" i="31"/>
  <c r="G949" i="31"/>
  <c r="G947" i="31"/>
  <c r="G945" i="31"/>
  <c r="G943" i="31"/>
  <c r="G941" i="31"/>
  <c r="G939" i="31"/>
  <c r="G937" i="31"/>
  <c r="G935" i="31"/>
  <c r="G933" i="31"/>
  <c r="G931" i="31"/>
  <c r="G929" i="31"/>
  <c r="G927" i="31"/>
  <c r="G925" i="31"/>
  <c r="G923" i="31"/>
  <c r="G921" i="31"/>
  <c r="G919" i="31"/>
  <c r="G917" i="31"/>
  <c r="G915" i="31"/>
  <c r="G913" i="31"/>
  <c r="G911" i="31"/>
  <c r="G909" i="31"/>
  <c r="G907" i="31"/>
  <c r="G905" i="31"/>
  <c r="G903" i="31"/>
  <c r="G901" i="31"/>
  <c r="G899" i="31"/>
  <c r="G1751" i="31"/>
  <c r="G1719" i="31"/>
  <c r="G1701" i="31"/>
  <c r="G1669" i="31"/>
  <c r="G1647" i="31"/>
  <c r="G1629" i="31"/>
  <c r="G1621" i="31"/>
  <c r="G1593" i="31"/>
  <c r="G1565" i="31"/>
  <c r="G1557" i="31"/>
  <c r="G1529" i="31"/>
  <c r="G1519" i="31"/>
  <c r="G1507" i="31"/>
  <c r="G1491" i="31"/>
  <c r="G1475" i="31"/>
  <c r="G1459" i="31"/>
  <c r="G1443" i="31"/>
  <c r="G1427" i="31"/>
  <c r="G1411" i="31"/>
  <c r="G1395" i="31"/>
  <c r="G1379" i="31"/>
  <c r="G1363" i="31"/>
  <c r="G1347" i="31"/>
  <c r="G1331" i="31"/>
  <c r="G1315" i="31"/>
  <c r="G1299" i="31"/>
  <c r="G1283" i="31"/>
  <c r="G1267" i="31"/>
  <c r="G1251" i="31"/>
  <c r="G1235" i="31"/>
  <c r="G1219" i="31"/>
  <c r="G1203" i="31"/>
  <c r="G1187" i="31"/>
  <c r="G1171" i="31"/>
  <c r="G1155" i="31"/>
  <c r="G1139" i="31"/>
  <c r="G1123" i="31"/>
  <c r="G1107" i="31"/>
  <c r="G1091" i="31"/>
  <c r="G1075" i="31"/>
  <c r="G1059" i="31"/>
  <c r="G1043" i="31"/>
  <c r="G1027" i="31"/>
  <c r="G1637" i="31"/>
  <c r="G1609" i="31"/>
  <c r="G1581" i="31"/>
  <c r="G1487" i="31"/>
  <c r="G1423" i="31"/>
  <c r="G1373" i="31"/>
  <c r="G1337" i="31"/>
  <c r="G1307" i="31"/>
  <c r="G1277" i="31"/>
  <c r="G1247" i="31"/>
  <c r="G1239" i="31"/>
  <c r="G1199" i="31"/>
  <c r="G1181" i="31"/>
  <c r="G1163" i="31"/>
  <c r="G1135" i="31"/>
  <c r="G1117" i="31"/>
  <c r="G1099" i="31"/>
  <c r="G1071" i="31"/>
  <c r="G1053" i="31"/>
  <c r="G1035" i="31"/>
  <c r="G1879" i="31"/>
  <c r="G1824" i="31"/>
  <c r="G1769" i="31"/>
  <c r="G1705" i="31"/>
  <c r="G1535" i="31"/>
  <c r="G1453" i="31"/>
  <c r="G1367" i="31"/>
  <c r="G1353" i="31"/>
  <c r="G1323" i="31"/>
  <c r="G1293" i="31"/>
  <c r="G1263" i="31"/>
  <c r="G1255" i="31"/>
  <c r="G1225" i="31"/>
  <c r="G1209" i="31"/>
  <c r="G1573" i="31"/>
  <c r="G1545" i="31"/>
  <c r="G1503" i="31"/>
  <c r="G1439" i="31"/>
  <c r="G1387" i="31"/>
  <c r="G1339" i="31"/>
  <c r="G1309" i="31"/>
  <c r="G1279" i="31"/>
  <c r="G1271" i="31"/>
  <c r="G1241" i="31"/>
  <c r="G1211" i="31"/>
  <c r="G1183" i="31"/>
  <c r="G1165" i="31"/>
  <c r="G1147" i="31"/>
  <c r="G1940" i="31"/>
  <c r="G1933" i="31"/>
  <c r="G1693" i="31"/>
  <c r="G1469" i="31"/>
  <c r="G1405" i="31"/>
  <c r="G1399" i="31"/>
  <c r="G1375" i="31"/>
  <c r="G1355" i="31"/>
  <c r="G1325" i="31"/>
  <c r="G1295" i="31"/>
  <c r="G1287" i="31"/>
  <c r="G1257" i="31"/>
  <c r="G1227" i="31"/>
  <c r="G1786" i="31"/>
  <c r="G1645" i="31"/>
  <c r="G1471" i="31"/>
  <c r="G1407" i="31"/>
  <c r="G1371" i="31"/>
  <c r="G1343" i="31"/>
  <c r="G1335" i="31"/>
  <c r="G1305" i="31"/>
  <c r="G1275" i="31"/>
  <c r="G1245" i="31"/>
  <c r="G1215" i="31"/>
  <c r="G1197" i="31"/>
  <c r="G1179" i="31"/>
  <c r="G1151" i="31"/>
  <c r="G1133" i="31"/>
  <c r="G1115" i="31"/>
  <c r="G1087" i="31"/>
  <c r="G1069" i="31"/>
  <c r="G1051" i="31"/>
  <c r="G1023" i="31"/>
  <c r="G1003" i="31"/>
  <c r="G991" i="31"/>
  <c r="G979" i="31"/>
  <c r="G967" i="31"/>
  <c r="G946" i="31"/>
  <c r="G930" i="31"/>
  <c r="G914" i="31"/>
  <c r="G898" i="31"/>
  <c r="G896" i="31"/>
  <c r="G894" i="31"/>
  <c r="G892" i="31"/>
  <c r="G890" i="31"/>
  <c r="G888" i="31"/>
  <c r="G886" i="31"/>
  <c r="G884" i="31"/>
  <c r="G882" i="31"/>
  <c r="G880" i="31"/>
  <c r="G878" i="31"/>
  <c r="G876" i="31"/>
  <c r="G874" i="31"/>
  <c r="G872" i="31"/>
  <c r="G870" i="31"/>
  <c r="G868" i="31"/>
  <c r="G866" i="31"/>
  <c r="G864" i="31"/>
  <c r="G862" i="31"/>
  <c r="G860" i="31"/>
  <c r="G858" i="31"/>
  <c r="G856" i="31"/>
  <c r="G854" i="31"/>
  <c r="G852" i="31"/>
  <c r="G850" i="31"/>
  <c r="G848" i="31"/>
  <c r="G846" i="31"/>
  <c r="G844" i="31"/>
  <c r="G842" i="31"/>
  <c r="G840" i="31"/>
  <c r="G838" i="31"/>
  <c r="G836" i="31"/>
  <c r="G834" i="31"/>
  <c r="G832" i="31"/>
  <c r="G830" i="31"/>
  <c r="G828" i="31"/>
  <c r="G826" i="31"/>
  <c r="G824" i="31"/>
  <c r="G822" i="31"/>
  <c r="G820" i="31"/>
  <c r="G818" i="31"/>
  <c r="G816" i="31"/>
  <c r="G814" i="31"/>
  <c r="G812" i="31"/>
  <c r="G810" i="31"/>
  <c r="G808" i="31"/>
  <c r="G806" i="31"/>
  <c r="G804" i="31"/>
  <c r="G802" i="31"/>
  <c r="G800" i="31"/>
  <c r="G798" i="31"/>
  <c r="G796" i="31"/>
  <c r="G794" i="31"/>
  <c r="G792" i="31"/>
  <c r="G790" i="31"/>
  <c r="G788" i="31"/>
  <c r="G786" i="31"/>
  <c r="G784" i="31"/>
  <c r="G782" i="31"/>
  <c r="G780" i="31"/>
  <c r="G778" i="31"/>
  <c r="G776" i="31"/>
  <c r="G774" i="31"/>
  <c r="G772" i="31"/>
  <c r="G770" i="31"/>
  <c r="G768" i="31"/>
  <c r="G766" i="31"/>
  <c r="G764" i="31"/>
  <c r="G762" i="31"/>
  <c r="G760" i="31"/>
  <c r="G758" i="31"/>
  <c r="G756" i="31"/>
  <c r="G754" i="31"/>
  <c r="G752" i="31"/>
  <c r="G750" i="31"/>
  <c r="G748" i="31"/>
  <c r="G746" i="31"/>
  <c r="G744" i="31"/>
  <c r="G742" i="31"/>
  <c r="G740" i="31"/>
  <c r="G738" i="31"/>
  <c r="G736" i="31"/>
  <c r="G734" i="31"/>
  <c r="G732" i="31"/>
  <c r="G730" i="31"/>
  <c r="G728" i="31"/>
  <c r="G726" i="31"/>
  <c r="G724" i="31"/>
  <c r="G722" i="31"/>
  <c r="G720" i="31"/>
  <c r="G718" i="31"/>
  <c r="G716" i="31"/>
  <c r="G714" i="31"/>
  <c r="G712" i="31"/>
  <c r="G710" i="31"/>
  <c r="G708" i="31"/>
  <c r="G706" i="31"/>
  <c r="G704" i="31"/>
  <c r="G702" i="31"/>
  <c r="G700" i="31"/>
  <c r="G698" i="31"/>
  <c r="G696" i="31"/>
  <c r="G694" i="31"/>
  <c r="G692" i="31"/>
  <c r="G690" i="31"/>
  <c r="G688" i="31"/>
  <c r="G686" i="31"/>
  <c r="G684" i="31"/>
  <c r="G682" i="31"/>
  <c r="G680" i="31"/>
  <c r="G678" i="31"/>
  <c r="G676" i="31"/>
  <c r="G674" i="31"/>
  <c r="G672" i="31"/>
  <c r="G670" i="31"/>
  <c r="G668" i="31"/>
  <c r="G666" i="31"/>
  <c r="G664" i="31"/>
  <c r="G662" i="31"/>
  <c r="G660" i="31"/>
  <c r="G658" i="31"/>
  <c r="G656" i="31"/>
  <c r="G654" i="31"/>
  <c r="G652" i="31"/>
  <c r="G650" i="31"/>
  <c r="G648" i="31"/>
  <c r="G646" i="31"/>
  <c r="G644" i="31"/>
  <c r="G642" i="31"/>
  <c r="G640" i="31"/>
  <c r="G638" i="31"/>
  <c r="G636" i="31"/>
  <c r="G634" i="31"/>
  <c r="G632" i="31"/>
  <c r="G630" i="31"/>
  <c r="G628" i="31"/>
  <c r="G626" i="31"/>
  <c r="G624" i="31"/>
  <c r="G622" i="31"/>
  <c r="G620" i="31"/>
  <c r="G618" i="31"/>
  <c r="G616" i="31"/>
  <c r="G614" i="31"/>
  <c r="G612" i="31"/>
  <c r="G610" i="31"/>
  <c r="G608" i="31"/>
  <c r="G606" i="31"/>
  <c r="G604" i="31"/>
  <c r="G602" i="31"/>
  <c r="G600" i="31"/>
  <c r="G598" i="31"/>
  <c r="G596" i="31"/>
  <c r="G594" i="31"/>
  <c r="G592" i="31"/>
  <c r="G590" i="31"/>
  <c r="G588" i="31"/>
  <c r="G586" i="31"/>
  <c r="G584" i="31"/>
  <c r="G582" i="31"/>
  <c r="G580" i="31"/>
  <c r="G578" i="31"/>
  <c r="G576" i="31"/>
  <c r="G574" i="31"/>
  <c r="G572" i="31"/>
  <c r="G570" i="31"/>
  <c r="G568" i="31"/>
  <c r="G566" i="31"/>
  <c r="G564" i="31"/>
  <c r="G562" i="31"/>
  <c r="G560" i="31"/>
  <c r="G558" i="31"/>
  <c r="G556" i="31"/>
  <c r="G554" i="31"/>
  <c r="G552" i="31"/>
  <c r="G550" i="31"/>
  <c r="G548" i="31"/>
  <c r="G546" i="31"/>
  <c r="G544" i="31"/>
  <c r="G542" i="31"/>
  <c r="G540" i="31"/>
  <c r="G538" i="31"/>
  <c r="G536" i="31"/>
  <c r="G534" i="31"/>
  <c r="G532" i="31"/>
  <c r="G530" i="31"/>
  <c r="G528" i="31"/>
  <c r="G526" i="31"/>
  <c r="G524" i="31"/>
  <c r="G522" i="31"/>
  <c r="G520" i="31"/>
  <c r="G518" i="31"/>
  <c r="G516" i="31"/>
  <c r="G514" i="31"/>
  <c r="G512" i="31"/>
  <c r="G510" i="31"/>
  <c r="G508" i="31"/>
  <c r="G506" i="31"/>
  <c r="G504" i="31"/>
  <c r="G502" i="31"/>
  <c r="G500" i="31"/>
  <c r="G498" i="31"/>
  <c r="G496" i="31"/>
  <c r="G494" i="31"/>
  <c r="G492" i="31"/>
  <c r="G490" i="31"/>
  <c r="G488" i="31"/>
  <c r="G486" i="31"/>
  <c r="G484" i="31"/>
  <c r="G482" i="31"/>
  <c r="G480" i="31"/>
  <c r="G478" i="31"/>
  <c r="G476" i="31"/>
  <c r="G474" i="31"/>
  <c r="G472" i="31"/>
  <c r="G470" i="31"/>
  <c r="G468" i="31"/>
  <c r="G466" i="31"/>
  <c r="G464" i="31"/>
  <c r="G462" i="31"/>
  <c r="G460" i="31"/>
  <c r="G458" i="31"/>
  <c r="G456" i="31"/>
  <c r="G454" i="31"/>
  <c r="G452" i="31"/>
  <c r="G450" i="31"/>
  <c r="G448" i="31"/>
  <c r="G446" i="31"/>
  <c r="G444" i="31"/>
  <c r="G442" i="31"/>
  <c r="G440" i="31"/>
  <c r="G438" i="31"/>
  <c r="G436" i="31"/>
  <c r="G434" i="31"/>
  <c r="G432" i="31"/>
  <c r="G430" i="31"/>
  <c r="G428" i="31"/>
  <c r="G426" i="31"/>
  <c r="G424" i="31"/>
  <c r="G422" i="31"/>
  <c r="G420" i="31"/>
  <c r="G418" i="31"/>
  <c r="G416" i="31"/>
  <c r="G414" i="31"/>
  <c r="G412" i="31"/>
  <c r="G410" i="31"/>
  <c r="G408" i="31"/>
  <c r="G406" i="31"/>
  <c r="G404" i="31"/>
  <c r="G402" i="31"/>
  <c r="G400" i="31"/>
  <c r="G398" i="31"/>
  <c r="G396" i="31"/>
  <c r="G394" i="31"/>
  <c r="G392" i="31"/>
  <c r="G390" i="31"/>
  <c r="G388" i="31"/>
  <c r="G386" i="31"/>
  <c r="G384" i="31"/>
  <c r="G382" i="31"/>
  <c r="G380" i="31"/>
  <c r="G378" i="31"/>
  <c r="G376" i="31"/>
  <c r="G374" i="31"/>
  <c r="G1717" i="31"/>
  <c r="G1673" i="31"/>
  <c r="G1599" i="31"/>
  <c r="G1571" i="31"/>
  <c r="G1543" i="31"/>
  <c r="G1501" i="31"/>
  <c r="G1437" i="31"/>
  <c r="G1391" i="31"/>
  <c r="G1359" i="31"/>
  <c r="G1351" i="31"/>
  <c r="G1321" i="31"/>
  <c r="G1291" i="31"/>
  <c r="G1261" i="31"/>
  <c r="G1231" i="31"/>
  <c r="G1223" i="31"/>
  <c r="G1207" i="31"/>
  <c r="G1189" i="31"/>
  <c r="G1161" i="31"/>
  <c r="G1143" i="31"/>
  <c r="G1125" i="31"/>
  <c r="G1097" i="31"/>
  <c r="G1079" i="31"/>
  <c r="G1061" i="31"/>
  <c r="G1033" i="31"/>
  <c r="G1015" i="31"/>
  <c r="G981" i="31"/>
  <c r="G1842" i="31"/>
  <c r="G1653" i="31"/>
  <c r="G1607" i="31"/>
  <c r="G1213" i="31"/>
  <c r="G1177" i="31"/>
  <c r="G1149" i="31"/>
  <c r="G1077" i="31"/>
  <c r="G1065" i="31"/>
  <c r="G1047" i="31"/>
  <c r="G952" i="31"/>
  <c r="G918" i="31"/>
  <c r="G906" i="31"/>
  <c r="G885" i="31"/>
  <c r="G869" i="31"/>
  <c r="G853" i="31"/>
  <c r="G837" i="31"/>
  <c r="G821" i="31"/>
  <c r="G805" i="31"/>
  <c r="G789" i="31"/>
  <c r="G773" i="31"/>
  <c r="G757" i="31"/>
  <c r="G741" i="31"/>
  <c r="G725" i="31"/>
  <c r="G709" i="31"/>
  <c r="G693" i="31"/>
  <c r="G677" i="31"/>
  <c r="G661" i="31"/>
  <c r="G645" i="31"/>
  <c r="G629" i="31"/>
  <c r="G613" i="31"/>
  <c r="G597" i="31"/>
  <c r="G581" i="31"/>
  <c r="G565" i="31"/>
  <c r="G549" i="31"/>
  <c r="G533" i="31"/>
  <c r="G517" i="31"/>
  <c r="G501" i="31"/>
  <c r="G485" i="31"/>
  <c r="G469" i="31"/>
  <c r="G453" i="31"/>
  <c r="G437" i="31"/>
  <c r="G421" i="31"/>
  <c r="G405" i="31"/>
  <c r="G389" i="31"/>
  <c r="G373" i="31"/>
  <c r="G371" i="31"/>
  <c r="G369" i="31"/>
  <c r="G367" i="31"/>
  <c r="G365" i="31"/>
  <c r="G363" i="31"/>
  <c r="G361" i="31"/>
  <c r="G359" i="31"/>
  <c r="G357" i="31"/>
  <c r="G355" i="31"/>
  <c r="G353" i="31"/>
  <c r="G351" i="31"/>
  <c r="G349" i="31"/>
  <c r="G347" i="31"/>
  <c r="G345" i="31"/>
  <c r="G343" i="31"/>
  <c r="G341" i="31"/>
  <c r="G339" i="31"/>
  <c r="G337" i="31"/>
  <c r="G335" i="31"/>
  <c r="G333" i="31"/>
  <c r="G331" i="31"/>
  <c r="G329" i="31"/>
  <c r="G327" i="31"/>
  <c r="G325" i="31"/>
  <c r="G323" i="31"/>
  <c r="G1327" i="31"/>
  <c r="G1273" i="31"/>
  <c r="G1259" i="31"/>
  <c r="G1195" i="31"/>
  <c r="G1127" i="31"/>
  <c r="G1109" i="31"/>
  <c r="G1029" i="31"/>
  <c r="G1001" i="31"/>
  <c r="G985" i="31"/>
  <c r="G969" i="31"/>
  <c r="G954" i="31"/>
  <c r="G942" i="31"/>
  <c r="G908" i="31"/>
  <c r="G887" i="31"/>
  <c r="G871" i="31"/>
  <c r="G855" i="31"/>
  <c r="G839" i="31"/>
  <c r="G823" i="31"/>
  <c r="G1341" i="31"/>
  <c r="G1319" i="31"/>
  <c r="G1205" i="31"/>
  <c r="G1145" i="31"/>
  <c r="G1103" i="31"/>
  <c r="G1085" i="31"/>
  <c r="G1067" i="31"/>
  <c r="G995" i="31"/>
  <c r="G987" i="31"/>
  <c r="G971" i="31"/>
  <c r="G956" i="31"/>
  <c r="G944" i="31"/>
  <c r="G932" i="31"/>
  <c r="G920" i="31"/>
  <c r="G889" i="31"/>
  <c r="G873" i="31"/>
  <c r="G857" i="31"/>
  <c r="G841" i="31"/>
  <c r="G825" i="31"/>
  <c r="G809" i="31"/>
  <c r="G1936" i="31"/>
  <c r="G1173" i="31"/>
  <c r="G1167" i="31"/>
  <c r="G1157" i="31"/>
  <c r="G1129" i="31"/>
  <c r="G1111" i="31"/>
  <c r="G1049" i="31"/>
  <c r="G1017" i="31"/>
  <c r="G963" i="31"/>
  <c r="G934" i="31"/>
  <c r="G922" i="31"/>
  <c r="G910" i="31"/>
  <c r="G891" i="31"/>
  <c r="G875" i="31"/>
  <c r="G859" i="31"/>
  <c r="G843" i="31"/>
  <c r="G827" i="31"/>
  <c r="G811" i="31"/>
  <c r="G795" i="31"/>
  <c r="G779" i="31"/>
  <c r="G763" i="31"/>
  <c r="G747" i="31"/>
  <c r="G731" i="31"/>
  <c r="G715" i="31"/>
  <c r="G699" i="31"/>
  <c r="G683" i="31"/>
  <c r="G667" i="31"/>
  <c r="G651" i="31"/>
  <c r="G635" i="31"/>
  <c r="G619" i="31"/>
  <c r="G603" i="31"/>
  <c r="G587" i="31"/>
  <c r="G571" i="31"/>
  <c r="G555" i="31"/>
  <c r="G539" i="31"/>
  <c r="G523" i="31"/>
  <c r="G507" i="31"/>
  <c r="G491" i="31"/>
  <c r="G1635" i="31"/>
  <c r="G1389" i="31"/>
  <c r="G1357" i="31"/>
  <c r="G1303" i="31"/>
  <c r="G1159" i="31"/>
  <c r="G1113" i="31"/>
  <c r="G1063" i="31"/>
  <c r="G1045" i="31"/>
  <c r="G1013" i="31"/>
  <c r="G975" i="31"/>
  <c r="G950" i="31"/>
  <c r="G938" i="31"/>
  <c r="G926" i="31"/>
  <c r="G897" i="31"/>
  <c r="G881" i="31"/>
  <c r="G865" i="31"/>
  <c r="G849" i="31"/>
  <c r="G833" i="31"/>
  <c r="G817" i="31"/>
  <c r="G1485" i="31"/>
  <c r="G1193" i="31"/>
  <c r="G1119" i="31"/>
  <c r="G1101" i="31"/>
  <c r="G1095" i="31"/>
  <c r="G1083" i="31"/>
  <c r="G1039" i="31"/>
  <c r="G1021" i="31"/>
  <c r="G1007" i="31"/>
  <c r="G999" i="31"/>
  <c r="G983" i="31"/>
  <c r="G940" i="31"/>
  <c r="G928" i="31"/>
  <c r="G916" i="31"/>
  <c r="G904" i="31"/>
  <c r="G883" i="31"/>
  <c r="G867" i="31"/>
  <c r="G851" i="31"/>
  <c r="G835" i="31"/>
  <c r="G819" i="31"/>
  <c r="G803" i="31"/>
  <c r="G787" i="31"/>
  <c r="G771" i="31"/>
  <c r="G755" i="31"/>
  <c r="G1421" i="31"/>
  <c r="G973" i="31"/>
  <c r="G912" i="31"/>
  <c r="G861" i="31"/>
  <c r="G777" i="31"/>
  <c r="G769" i="31"/>
  <c r="G737" i="31"/>
  <c r="G729" i="31"/>
  <c r="G701" i="31"/>
  <c r="G1011" i="31"/>
  <c r="G997" i="31"/>
  <c r="G948" i="31"/>
  <c r="G847" i="31"/>
  <c r="G793" i="31"/>
  <c r="G785" i="31"/>
  <c r="G739" i="31"/>
  <c r="G711" i="31"/>
  <c r="G703" i="31"/>
  <c r="G675" i="31"/>
  <c r="G647" i="31"/>
  <c r="G639" i="31"/>
  <c r="G611" i="31"/>
  <c r="G583" i="31"/>
  <c r="G575" i="31"/>
  <c r="G547" i="31"/>
  <c r="G519" i="31"/>
  <c r="G511" i="31"/>
  <c r="G483" i="31"/>
  <c r="G473" i="31"/>
  <c r="G461" i="31"/>
  <c r="G449" i="31"/>
  <c r="G415" i="31"/>
  <c r="G403" i="31"/>
  <c r="G391" i="31"/>
  <c r="G379" i="31"/>
  <c r="G358" i="31"/>
  <c r="G342" i="31"/>
  <c r="G326" i="31"/>
  <c r="G1289" i="31"/>
  <c r="G1191" i="31"/>
  <c r="G1131" i="31"/>
  <c r="G965" i="31"/>
  <c r="G877" i="31"/>
  <c r="G813" i="31"/>
  <c r="G807" i="31"/>
  <c r="G801" i="31"/>
  <c r="G749" i="31"/>
  <c r="G721" i="31"/>
  <c r="G713" i="31"/>
  <c r="G685" i="31"/>
  <c r="G657" i="31"/>
  <c r="G649" i="31"/>
  <c r="G621" i="31"/>
  <c r="G593" i="31"/>
  <c r="G585" i="31"/>
  <c r="G557" i="31"/>
  <c r="G529" i="31"/>
  <c r="G521" i="31"/>
  <c r="G493" i="31"/>
  <c r="G463" i="31"/>
  <c r="G451" i="31"/>
  <c r="G439" i="31"/>
  <c r="G427" i="31"/>
  <c r="G393" i="31"/>
  <c r="G381" i="31"/>
  <c r="G360" i="31"/>
  <c r="G344" i="31"/>
  <c r="G1455" i="31"/>
  <c r="G1093" i="31"/>
  <c r="G958" i="31"/>
  <c r="G924" i="31"/>
  <c r="G900" i="31"/>
  <c r="G863" i="31"/>
  <c r="G765" i="31"/>
  <c r="G723" i="31"/>
  <c r="G695" i="31"/>
  <c r="G687" i="31"/>
  <c r="G659" i="31"/>
  <c r="G1229" i="31"/>
  <c r="G1175" i="31"/>
  <c r="G1081" i="31"/>
  <c r="G1031" i="31"/>
  <c r="G989" i="31"/>
  <c r="G893" i="31"/>
  <c r="G829" i="31"/>
  <c r="G781" i="31"/>
  <c r="G1243" i="31"/>
  <c r="G1019" i="31"/>
  <c r="G895" i="31"/>
  <c r="G831" i="31"/>
  <c r="G799" i="31"/>
  <c r="G791" i="31"/>
  <c r="G761" i="31"/>
  <c r="G753" i="31"/>
  <c r="G727" i="31"/>
  <c r="G719" i="31"/>
  <c r="G691" i="31"/>
  <c r="G783" i="31"/>
  <c r="G745" i="31"/>
  <c r="G735" i="31"/>
  <c r="G689" i="31"/>
  <c r="G679" i="31"/>
  <c r="G631" i="31"/>
  <c r="G569" i="31"/>
  <c r="G541" i="31"/>
  <c r="G513" i="31"/>
  <c r="G479" i="31"/>
  <c r="G471" i="31"/>
  <c r="G455" i="31"/>
  <c r="G417" i="31"/>
  <c r="G385" i="31"/>
  <c r="G364" i="31"/>
  <c r="G346" i="31"/>
  <c r="G319" i="31"/>
  <c r="G310" i="31"/>
  <c r="G303" i="31"/>
  <c r="G294" i="31"/>
  <c r="G287" i="31"/>
  <c r="G278" i="31"/>
  <c r="G262" i="31"/>
  <c r="G1311" i="31"/>
  <c r="G815" i="31"/>
  <c r="G797" i="31"/>
  <c r="G705" i="31"/>
  <c r="G669" i="31"/>
  <c r="G625" i="31"/>
  <c r="G591" i="31"/>
  <c r="G563" i="31"/>
  <c r="G535" i="31"/>
  <c r="G457" i="31"/>
  <c r="G425" i="31"/>
  <c r="G387" i="31"/>
  <c r="G356" i="31"/>
  <c r="G338" i="31"/>
  <c r="G321" i="31"/>
  <c r="G312" i="31"/>
  <c r="G305" i="31"/>
  <c r="G296" i="31"/>
  <c r="G289" i="31"/>
  <c r="G280" i="31"/>
  <c r="G273" i="31"/>
  <c r="G264" i="31"/>
  <c r="G257" i="31"/>
  <c r="G248" i="31"/>
  <c r="G241" i="31"/>
  <c r="G775" i="31"/>
  <c r="G751" i="31"/>
  <c r="G663" i="31"/>
  <c r="G633" i="31"/>
  <c r="G605" i="31"/>
  <c r="G577" i="31"/>
  <c r="G543" i="31"/>
  <c r="G515" i="31"/>
  <c r="G495" i="31"/>
  <c r="G487" i="31"/>
  <c r="G465" i="31"/>
  <c r="G441" i="31"/>
  <c r="G433" i="31"/>
  <c r="G419" i="31"/>
  <c r="G411" i="31"/>
  <c r="G395" i="31"/>
  <c r="G366" i="31"/>
  <c r="G348" i="31"/>
  <c r="G328" i="31"/>
  <c r="G314" i="31"/>
  <c r="G307" i="31"/>
  <c r="G298" i="31"/>
  <c r="G291" i="31"/>
  <c r="G282" i="31"/>
  <c r="G275" i="31"/>
  <c r="G266" i="31"/>
  <c r="G259" i="31"/>
  <c r="G250" i="31"/>
  <c r="G243" i="31"/>
  <c r="G234" i="31"/>
  <c r="G227" i="31"/>
  <c r="G218" i="31"/>
  <c r="G211" i="31"/>
  <c r="G202" i="31"/>
  <c r="G195" i="31"/>
  <c r="G186" i="31"/>
  <c r="G1037" i="31"/>
  <c r="G960" i="31"/>
  <c r="G879" i="31"/>
  <c r="G681" i="31"/>
  <c r="G627" i="31"/>
  <c r="G599" i="31"/>
  <c r="G537" i="31"/>
  <c r="G509" i="31"/>
  <c r="G489" i="31"/>
  <c r="G481" i="31"/>
  <c r="G368" i="31"/>
  <c r="G340" i="31"/>
  <c r="G330" i="31"/>
  <c r="G316" i="31"/>
  <c r="G309" i="31"/>
  <c r="G936" i="31"/>
  <c r="G902" i="31"/>
  <c r="G845" i="31"/>
  <c r="G717" i="31"/>
  <c r="G707" i="31"/>
  <c r="G697" i="31"/>
  <c r="G671" i="31"/>
  <c r="G665" i="31"/>
  <c r="G653" i="31"/>
  <c r="G607" i="31"/>
  <c r="G579" i="31"/>
  <c r="G559" i="31"/>
  <c r="G551" i="31"/>
  <c r="G531" i="31"/>
  <c r="G503" i="31"/>
  <c r="G475" i="31"/>
  <c r="G467" i="31"/>
  <c r="G459" i="31"/>
  <c r="G443" i="31"/>
  <c r="G435" i="31"/>
  <c r="G413" i="31"/>
  <c r="G397" i="31"/>
  <c r="G350" i="31"/>
  <c r="G318" i="31"/>
  <c r="G311" i="31"/>
  <c r="G302" i="31"/>
  <c r="G295" i="31"/>
  <c r="G286" i="31"/>
  <c r="G279" i="31"/>
  <c r="G270" i="31"/>
  <c r="G263" i="31"/>
  <c r="G254" i="31"/>
  <c r="G247" i="31"/>
  <c r="G238" i="31"/>
  <c r="G231" i="31"/>
  <c r="G222" i="31"/>
  <c r="G215" i="31"/>
  <c r="G206" i="31"/>
  <c r="G199" i="31"/>
  <c r="G190" i="31"/>
  <c r="G183" i="31"/>
  <c r="G174" i="31"/>
  <c r="G167" i="31"/>
  <c r="G224" i="31"/>
  <c r="G208" i="31"/>
  <c r="G192" i="31"/>
  <c r="G1055" i="31"/>
  <c r="G767" i="31"/>
  <c r="G743" i="31"/>
  <c r="G733" i="31"/>
  <c r="G641" i="31"/>
  <c r="G601" i="31"/>
  <c r="G573" i="31"/>
  <c r="G553" i="31"/>
  <c r="G545" i="31"/>
  <c r="G525" i="31"/>
  <c r="G497" i="31"/>
  <c r="G445" i="31"/>
  <c r="G429" i="31"/>
  <c r="G407" i="31"/>
  <c r="G399" i="31"/>
  <c r="G383" i="31"/>
  <c r="G375" i="31"/>
  <c r="G370" i="31"/>
  <c r="G352" i="31"/>
  <c r="G332" i="31"/>
  <c r="G320" i="31"/>
  <c r="G313" i="31"/>
  <c r="G304" i="31"/>
  <c r="G297" i="31"/>
  <c r="G288" i="31"/>
  <c r="G281" i="31"/>
  <c r="G272" i="31"/>
  <c r="G265" i="31"/>
  <c r="G256" i="31"/>
  <c r="G249" i="31"/>
  <c r="G240" i="31"/>
  <c r="G233" i="31"/>
  <c r="G217" i="31"/>
  <c r="G201" i="31"/>
  <c r="G1383" i="31"/>
  <c r="G1005" i="31"/>
  <c r="G655" i="31"/>
  <c r="G623" i="31"/>
  <c r="G615" i="31"/>
  <c r="G595" i="31"/>
  <c r="G567" i="31"/>
  <c r="G505" i="31"/>
  <c r="G477" i="31"/>
  <c r="G362" i="31"/>
  <c r="G334" i="31"/>
  <c r="G322" i="31"/>
  <c r="G315" i="31"/>
  <c r="G306" i="31"/>
  <c r="G299" i="31"/>
  <c r="G290" i="31"/>
  <c r="G283" i="31"/>
  <c r="G274" i="31"/>
  <c r="G267" i="31"/>
  <c r="G258" i="31"/>
  <c r="G251" i="31"/>
  <c r="G242" i="31"/>
  <c r="G235" i="31"/>
  <c r="G226" i="31"/>
  <c r="G219" i="31"/>
  <c r="G210" i="31"/>
  <c r="G1141" i="31"/>
  <c r="G759" i="31"/>
  <c r="G673" i="31"/>
  <c r="G643" i="31"/>
  <c r="G637" i="31"/>
  <c r="G617" i="31"/>
  <c r="G609" i="31"/>
  <c r="G589" i="31"/>
  <c r="G561" i="31"/>
  <c r="G527" i="31"/>
  <c r="G499" i="31"/>
  <c r="G447" i="31"/>
  <c r="G431" i="31"/>
  <c r="G423" i="31"/>
  <c r="G409" i="31"/>
  <c r="G401" i="31"/>
  <c r="G377" i="31"/>
  <c r="G372" i="31"/>
  <c r="G354" i="31"/>
  <c r="G336" i="31"/>
  <c r="G324" i="31"/>
  <c r="G317" i="31"/>
  <c r="G308" i="31"/>
  <c r="G301" i="31"/>
  <c r="G292" i="31"/>
  <c r="G285" i="31"/>
  <c r="G276" i="31"/>
  <c r="G269" i="31"/>
  <c r="G260" i="31"/>
  <c r="G253" i="31"/>
  <c r="G244" i="31"/>
  <c r="G237" i="31"/>
  <c r="G228" i="31"/>
  <c r="G221" i="31"/>
  <c r="G212" i="31"/>
  <c r="G205" i="31"/>
  <c r="G196" i="31"/>
  <c r="G189" i="31"/>
  <c r="G180" i="31"/>
  <c r="G173" i="31"/>
  <c r="G164" i="31"/>
  <c r="G162" i="31"/>
  <c r="G160" i="31"/>
  <c r="G158" i="31"/>
  <c r="G156" i="31"/>
  <c r="G154" i="31"/>
  <c r="G152" i="31"/>
  <c r="G150" i="31"/>
  <c r="G148" i="31"/>
  <c r="G146" i="31"/>
  <c r="G144" i="31"/>
  <c r="G142" i="31"/>
  <c r="G140" i="31"/>
  <c r="G138" i="31"/>
  <c r="G136" i="31"/>
  <c r="G134" i="31"/>
  <c r="G132" i="31"/>
  <c r="G130" i="31"/>
  <c r="G128" i="31"/>
  <c r="G126" i="31"/>
  <c r="G124" i="31"/>
  <c r="G122" i="31"/>
  <c r="G120" i="31"/>
  <c r="G118" i="31"/>
  <c r="G116" i="31"/>
  <c r="G114" i="31"/>
  <c r="G112" i="31"/>
  <c r="G110" i="31"/>
  <c r="G108" i="31"/>
  <c r="G106" i="31"/>
  <c r="G104" i="31"/>
  <c r="G102" i="31"/>
  <c r="G100" i="31"/>
  <c r="G98" i="31"/>
  <c r="G96" i="31"/>
  <c r="G94" i="31"/>
  <c r="G92" i="31"/>
  <c r="G90" i="31"/>
  <c r="G88" i="31"/>
  <c r="G86" i="31"/>
  <c r="G84" i="31"/>
  <c r="G82" i="31"/>
  <c r="G80" i="31"/>
  <c r="G78" i="31"/>
  <c r="G76" i="31"/>
  <c r="G74" i="31"/>
  <c r="G72" i="31"/>
  <c r="G70" i="31"/>
  <c r="G68" i="31"/>
  <c r="G66" i="31"/>
  <c r="G64" i="31"/>
  <c r="G62" i="31"/>
  <c r="G60" i="31"/>
  <c r="G58" i="31"/>
  <c r="G56" i="31"/>
  <c r="G54" i="31"/>
  <c r="G52" i="31"/>
  <c r="G50" i="31"/>
  <c r="G48" i="31"/>
  <c r="G46" i="31"/>
  <c r="G44" i="31"/>
  <c r="G42" i="31"/>
  <c r="G40" i="31"/>
  <c r="G38" i="31"/>
  <c r="G36" i="31"/>
  <c r="G34" i="31"/>
  <c r="G32" i="31"/>
  <c r="G30" i="31"/>
  <c r="G28" i="31"/>
  <c r="G26" i="31"/>
  <c r="G24" i="31"/>
  <c r="G22" i="31"/>
  <c r="G20" i="31"/>
  <c r="G18" i="31"/>
  <c r="G271" i="31"/>
  <c r="G255" i="31"/>
  <c r="G21" i="31"/>
  <c r="G37" i="31"/>
  <c r="G53" i="31"/>
  <c r="G69" i="31"/>
  <c r="G85" i="31"/>
  <c r="G101" i="31"/>
  <c r="G117" i="31"/>
  <c r="G133" i="31"/>
  <c r="G149" i="31"/>
  <c r="G165" i="31"/>
  <c r="G194" i="31"/>
  <c r="G200" i="31"/>
  <c r="G203" i="31"/>
  <c r="G284" i="31"/>
  <c r="G131" i="31"/>
  <c r="G147" i="31"/>
  <c r="G163" i="31"/>
  <c r="G168" i="31"/>
  <c r="G178" i="31"/>
  <c r="G209" i="31"/>
  <c r="G277" i="31"/>
  <c r="G145" i="31"/>
  <c r="G161" i="31"/>
  <c r="G176" i="31"/>
  <c r="G181" i="31"/>
  <c r="G198" i="31"/>
  <c r="G213" i="31"/>
  <c r="G216" i="31"/>
  <c r="G225" i="31"/>
  <c r="G245" i="31"/>
  <c r="G252" i="31"/>
  <c r="G111" i="31"/>
  <c r="G127" i="31"/>
  <c r="G143" i="31"/>
  <c r="G159" i="31"/>
  <c r="G166" i="31"/>
  <c r="G171" i="31"/>
  <c r="G184" i="31"/>
  <c r="G204" i="31"/>
  <c r="G207" i="31"/>
  <c r="G229" i="31"/>
  <c r="G232" i="31"/>
  <c r="G300" i="31"/>
  <c r="G61" i="31"/>
  <c r="G77" i="31"/>
  <c r="G93" i="31"/>
  <c r="G109" i="31"/>
  <c r="G125" i="31"/>
  <c r="G141" i="31"/>
  <c r="G157" i="31"/>
  <c r="G169" i="31"/>
  <c r="G179" i="31"/>
  <c r="G187" i="31"/>
  <c r="G220" i="31"/>
  <c r="G223" i="31"/>
  <c r="G239" i="31"/>
  <c r="G293" i="31"/>
  <c r="G123" i="31"/>
  <c r="G139" i="31"/>
  <c r="G155" i="31"/>
  <c r="G182" i="31"/>
  <c r="G193" i="31"/>
  <c r="G214" i="31"/>
  <c r="G236" i="31"/>
  <c r="G246" i="31"/>
  <c r="G268" i="31"/>
  <c r="G89" i="31"/>
  <c r="G105" i="31"/>
  <c r="G121" i="31"/>
  <c r="G137" i="31"/>
  <c r="G153" i="31"/>
  <c r="G172" i="31"/>
  <c r="G177" i="31"/>
  <c r="G185" i="31"/>
  <c r="G230" i="31"/>
  <c r="G261" i="31"/>
  <c r="B2845" i="31"/>
  <c r="B2846" i="31"/>
  <c r="B2847" i="31" s="1"/>
  <c r="B2848" i="31" s="1"/>
  <c r="B2849" i="31" s="1"/>
  <c r="B2850" i="31" s="1"/>
  <c r="B2851" i="31" s="1"/>
  <c r="B2852" i="31" s="1"/>
  <c r="B2853" i="31" s="1"/>
  <c r="B2854" i="31" s="1"/>
  <c r="B2855" i="31" s="1"/>
  <c r="B2856" i="31" s="1"/>
  <c r="B2857" i="31" s="1"/>
  <c r="B2858" i="31" s="1"/>
  <c r="B2859" i="31" s="1"/>
  <c r="B2860" i="31" s="1"/>
  <c r="B2861" i="31" s="1"/>
  <c r="B2862" i="31" s="1"/>
  <c r="B2863" i="31" s="1"/>
  <c r="B2864" i="31" s="1"/>
  <c r="AB16" i="32" l="1"/>
  <c r="K2744" i="32"/>
  <c r="K2830" i="32"/>
  <c r="K3043" i="32"/>
  <c r="K4466" i="32"/>
  <c r="K2780" i="32"/>
  <c r="K2984" i="32"/>
  <c r="K4429" i="32"/>
  <c r="K4517" i="32"/>
  <c r="K2834" i="32"/>
  <c r="K4427" i="32"/>
  <c r="K2742" i="32"/>
  <c r="K2986" i="32"/>
  <c r="K4443" i="32"/>
  <c r="K2783" i="32"/>
  <c r="K3066" i="32"/>
  <c r="K2788" i="32"/>
  <c r="K4529" i="32"/>
  <c r="K2992" i="32"/>
  <c r="K4476" i="32"/>
  <c r="K4516" i="32"/>
  <c r="K4436" i="32"/>
  <c r="K2981" i="32"/>
  <c r="K4467" i="32"/>
  <c r="K3003" i="32"/>
  <c r="K2790" i="32"/>
  <c r="K4518" i="32"/>
  <c r="K2828" i="32"/>
  <c r="K2997" i="32"/>
  <c r="K4521" i="32"/>
  <c r="K3045" i="32"/>
  <c r="K2811" i="32"/>
  <c r="K2982" i="32"/>
  <c r="K3044" i="32"/>
  <c r="K2779" i="32"/>
  <c r="K2821" i="32"/>
  <c r="K3012" i="32"/>
  <c r="K2766" i="32"/>
  <c r="K2979" i="32"/>
  <c r="K3065" i="32"/>
  <c r="K4482" i="32"/>
  <c r="K2801" i="32"/>
  <c r="K3005" i="32"/>
  <c r="K4445" i="32"/>
  <c r="K2750" i="32"/>
  <c r="K2993" i="32"/>
  <c r="K4448" i="32"/>
  <c r="K2770" i="32"/>
  <c r="K3015" i="32"/>
  <c r="K4464" i="32"/>
  <c r="K2822" i="32"/>
  <c r="K4446" i="32"/>
  <c r="K2976" i="32"/>
  <c r="K2767" i="32"/>
  <c r="K3031" i="32"/>
  <c r="K4528" i="32"/>
  <c r="K2775" i="32"/>
  <c r="K4481" i="32"/>
  <c r="K4465" i="32"/>
  <c r="K2760" i="32"/>
  <c r="K4457" i="32"/>
  <c r="K4441" i="32"/>
  <c r="K4455" i="32"/>
  <c r="K4425" i="32"/>
  <c r="K4451" i="32"/>
  <c r="K4523" i="32"/>
  <c r="K4479" i="32"/>
  <c r="K2990" i="32"/>
  <c r="K3052" i="32"/>
  <c r="K2787" i="32"/>
  <c r="K2829" i="32"/>
  <c r="K3020" i="32"/>
  <c r="K2755" i="32"/>
  <c r="K2786" i="32"/>
  <c r="K3001" i="32"/>
  <c r="K4434" i="32"/>
  <c r="K4522" i="32"/>
  <c r="K2823" i="32"/>
  <c r="K3026" i="32"/>
  <c r="K4461" i="32"/>
  <c r="K2777" i="32"/>
  <c r="K3021" i="32"/>
  <c r="K4470" i="32"/>
  <c r="K2799" i="32"/>
  <c r="K3042" i="32"/>
  <c r="K4486" i="32"/>
  <c r="K2989" i="32"/>
  <c r="K4473" i="32"/>
  <c r="K3032" i="32"/>
  <c r="K2804" i="32"/>
  <c r="K3067" i="32"/>
  <c r="K2807" i="32"/>
  <c r="K2836" i="32"/>
  <c r="K3039" i="32"/>
  <c r="K2816" i="32"/>
  <c r="K2778" i="32"/>
  <c r="K2815" i="32"/>
  <c r="K2774" i="32"/>
  <c r="K3019" i="32"/>
  <c r="K2761" i="32"/>
  <c r="K2796" i="32"/>
  <c r="K4472" i="32"/>
  <c r="K2998" i="32"/>
  <c r="K3060" i="32"/>
  <c r="K2795" i="32"/>
  <c r="K2837" i="32"/>
  <c r="K3028" i="32"/>
  <c r="K2763" i="32"/>
  <c r="K2798" i="32"/>
  <c r="K3011" i="32"/>
  <c r="K4442" i="32"/>
  <c r="K2748" i="32"/>
  <c r="K2833" i="32"/>
  <c r="K3037" i="32"/>
  <c r="K4469" i="32"/>
  <c r="K2792" i="32"/>
  <c r="K3035" i="32"/>
  <c r="K4480" i="32"/>
  <c r="K2814" i="32"/>
  <c r="K3057" i="32"/>
  <c r="K4520" i="32"/>
  <c r="K3009" i="32"/>
  <c r="K4488" i="32"/>
  <c r="K4435" i="32"/>
  <c r="K2824" i="32"/>
  <c r="K4433" i="32"/>
  <c r="K3013" i="32"/>
  <c r="K3002" i="32"/>
  <c r="K4439" i="32"/>
  <c r="K2983" i="32"/>
  <c r="K2810" i="32"/>
  <c r="K3007" i="32"/>
  <c r="K2987" i="32"/>
  <c r="K4424" i="32"/>
  <c r="K2831" i="32"/>
  <c r="K2999" i="32"/>
  <c r="K2772" i="32"/>
  <c r="K2805" i="32"/>
  <c r="K2996" i="32"/>
  <c r="K3038" i="32"/>
  <c r="K2773" i="32"/>
  <c r="K2835" i="32"/>
  <c r="K3006" i="32"/>
  <c r="K2808" i="32"/>
  <c r="K3023" i="32"/>
  <c r="K4450" i="32"/>
  <c r="K2759" i="32"/>
  <c r="K2844" i="32"/>
  <c r="K3048" i="32"/>
  <c r="K4477" i="32"/>
  <c r="K2806" i="32"/>
  <c r="K3050" i="32"/>
  <c r="K4515" i="32"/>
  <c r="K2826" i="32"/>
  <c r="K4422" i="32"/>
  <c r="K2745" i="32"/>
  <c r="K3027" i="32"/>
  <c r="K4527" i="32"/>
  <c r="K4449" i="32"/>
  <c r="K2842" i="32"/>
  <c r="K4447" i="32"/>
  <c r="K3051" i="32"/>
  <c r="K3034" i="32"/>
  <c r="K4483" i="32"/>
  <c r="K3017" i="32"/>
  <c r="K2838" i="32"/>
  <c r="K4440" i="32"/>
  <c r="K3053" i="32"/>
  <c r="K4468" i="32"/>
  <c r="K3025" i="32"/>
  <c r="K3059" i="32"/>
  <c r="K2832" i="32"/>
  <c r="K2741" i="32"/>
  <c r="K2803" i="32"/>
  <c r="K2974" i="32"/>
  <c r="K3036" i="32"/>
  <c r="K2771" i="32"/>
  <c r="K2813" i="32"/>
  <c r="K2747" i="32"/>
  <c r="K2820" i="32"/>
  <c r="K3040" i="32"/>
  <c r="K2827" i="32"/>
  <c r="K2754" i="32"/>
  <c r="K4458" i="32"/>
  <c r="K3016" i="32"/>
  <c r="K2978" i="32"/>
  <c r="K2841" i="32"/>
  <c r="K2839" i="32"/>
  <c r="K2746" i="32"/>
  <c r="K4463" i="32"/>
  <c r="K2758" i="32"/>
  <c r="K3041" i="32"/>
  <c r="K2794" i="32"/>
  <c r="K3062" i="32"/>
  <c r="K2980" i="32"/>
  <c r="K2749" i="32"/>
  <c r="K2776" i="32"/>
  <c r="K4474" i="32"/>
  <c r="K3058" i="32"/>
  <c r="K3008" i="32"/>
  <c r="K3000" i="32"/>
  <c r="K3047" i="32"/>
  <c r="K2785" i="32"/>
  <c r="K2743" i="32"/>
  <c r="K4423" i="32"/>
  <c r="K2793" i="32"/>
  <c r="K3056" i="32"/>
  <c r="K3004" i="32"/>
  <c r="K3030" i="32"/>
  <c r="K2819" i="32"/>
  <c r="K2818" i="32"/>
  <c r="K4514" i="32"/>
  <c r="K4437" i="32"/>
  <c r="K3064" i="32"/>
  <c r="K3029" i="32"/>
  <c r="K4431" i="32"/>
  <c r="K2975" i="32"/>
  <c r="K2809" i="32"/>
  <c r="K4487" i="32"/>
  <c r="K4444" i="32"/>
  <c r="K4519" i="32"/>
  <c r="K3054" i="32"/>
  <c r="K2843" i="32"/>
  <c r="K2991" i="32"/>
  <c r="K2791" i="32"/>
  <c r="K4485" i="32"/>
  <c r="K4459" i="32"/>
  <c r="K4454" i="32"/>
  <c r="K2751" i="32"/>
  <c r="K3049" i="32"/>
  <c r="K4456" i="32"/>
  <c r="K2977" i="32"/>
  <c r="K2817" i="32"/>
  <c r="K2800" i="32"/>
  <c r="K3046" i="32"/>
  <c r="K2765" i="32"/>
  <c r="K2994" i="32"/>
  <c r="K2802" i="32"/>
  <c r="K2768" i="32"/>
  <c r="K4484" i="32"/>
  <c r="K4430" i="32"/>
  <c r="K3033" i="32"/>
  <c r="K2812" i="32"/>
  <c r="K4525" i="32"/>
  <c r="K4526" i="32"/>
  <c r="K4475" i="32"/>
  <c r="K2825" i="32"/>
  <c r="K4462" i="32"/>
  <c r="K4524" i="32"/>
  <c r="K3063" i="32"/>
  <c r="K2740" i="32"/>
  <c r="K4428" i="32"/>
  <c r="K2789" i="32"/>
  <c r="K3014" i="32"/>
  <c r="K4426" i="32"/>
  <c r="K2784" i="32"/>
  <c r="K4478" i="32"/>
  <c r="K4471" i="32"/>
  <c r="K2781" i="32"/>
  <c r="K3055" i="32"/>
  <c r="K2973" i="32"/>
  <c r="K2762" i="32"/>
  <c r="K2756" i="32"/>
  <c r="K2764" i="32"/>
  <c r="K2995" i="32"/>
  <c r="K4489" i="32"/>
  <c r="K2782" i="32"/>
  <c r="K2753" i="32"/>
  <c r="K3024" i="32"/>
  <c r="K2985" i="32"/>
  <c r="K2988" i="32"/>
  <c r="K2757" i="32"/>
  <c r="K2769" i="32"/>
  <c r="K3018" i="32"/>
  <c r="K4452" i="32"/>
  <c r="K4432" i="32"/>
  <c r="K4438" i="32"/>
  <c r="K2797" i="32"/>
  <c r="K3022" i="32"/>
  <c r="K4460" i="32"/>
  <c r="K3010" i="32"/>
  <c r="K2840" i="32"/>
  <c r="K2752" i="32"/>
  <c r="K4453" i="32"/>
  <c r="K3061" i="32"/>
  <c r="AB15" i="32"/>
  <c r="K1115" i="32"/>
  <c r="K1984" i="32"/>
  <c r="K2057" i="32"/>
  <c r="K2355" i="32"/>
  <c r="K2428" i="32"/>
  <c r="K2501" i="32"/>
  <c r="K2574" i="32"/>
  <c r="K1128" i="32"/>
  <c r="K1997" i="32"/>
  <c r="K2070" i="32"/>
  <c r="K2358" i="32"/>
  <c r="K2431" i="32"/>
  <c r="K2504" i="32"/>
  <c r="K2577" i="32"/>
  <c r="K1958" i="32"/>
  <c r="K2055" i="32"/>
  <c r="K2366" i="32"/>
  <c r="K2463" i="32"/>
  <c r="K2561" i="32"/>
  <c r="K5362" i="32"/>
  <c r="K1103" i="32"/>
  <c r="K1120" i="32"/>
  <c r="K2013" i="32"/>
  <c r="K2110" i="32"/>
  <c r="K2421" i="32"/>
  <c r="K2518" i="32"/>
  <c r="K5334" i="32"/>
  <c r="K5398" i="32"/>
  <c r="K1953" i="32"/>
  <c r="K1996" i="32"/>
  <c r="K2126" i="32"/>
  <c r="K2469" i="32"/>
  <c r="K5328" i="32"/>
  <c r="K2047" i="32"/>
  <c r="K5331" i="32"/>
  <c r="K1998" i="32"/>
  <c r="K2127" i="32"/>
  <c r="K2471" i="32"/>
  <c r="K5319" i="32"/>
  <c r="K5404" i="32"/>
  <c r="K2032" i="32"/>
  <c r="K2441" i="32"/>
  <c r="K1116" i="32"/>
  <c r="K2347" i="32"/>
  <c r="K2557" i="32"/>
  <c r="K5344" i="32"/>
  <c r="K2401" i="32"/>
  <c r="K1987" i="32"/>
  <c r="K5364" i="32"/>
  <c r="K1133" i="32"/>
  <c r="K2003" i="32"/>
  <c r="K2076" i="32"/>
  <c r="K2373" i="32"/>
  <c r="K2446" i="32"/>
  <c r="K2519" i="32"/>
  <c r="K1073" i="32"/>
  <c r="K1146" i="32"/>
  <c r="K2015" i="32"/>
  <c r="K2088" i="32"/>
  <c r="K2376" i="32"/>
  <c r="K2449" i="32"/>
  <c r="K2523" i="32"/>
  <c r="K1089" i="32"/>
  <c r="K1982" i="32"/>
  <c r="K2080" i="32"/>
  <c r="K2390" i="32"/>
  <c r="K1079" i="32"/>
  <c r="K1948" i="32"/>
  <c r="K2021" i="32"/>
  <c r="K2094" i="32"/>
  <c r="K2391" i="32"/>
  <c r="K2464" i="32"/>
  <c r="K2537" i="32"/>
  <c r="K1091" i="32"/>
  <c r="K1960" i="32"/>
  <c r="K2033" i="32"/>
  <c r="K2107" i="32"/>
  <c r="K2395" i="32"/>
  <c r="K2468" i="32"/>
  <c r="K2541" i="32"/>
  <c r="K1113" i="32"/>
  <c r="K2007" i="32"/>
  <c r="K2104" i="32"/>
  <c r="K2415" i="32"/>
  <c r="K2512" i="32"/>
  <c r="K5330" i="32"/>
  <c r="K5394" i="32"/>
  <c r="K1071" i="32"/>
  <c r="K1964" i="32"/>
  <c r="K2062" i="32"/>
  <c r="K2372" i="32"/>
  <c r="K2470" i="32"/>
  <c r="K2567" i="32"/>
  <c r="K5366" i="32"/>
  <c r="K1108" i="32"/>
  <c r="K1122" i="32"/>
  <c r="K2060" i="32"/>
  <c r="K2405" i="32"/>
  <c r="K2534" i="32"/>
  <c r="K5371" i="32"/>
  <c r="K2456" i="32"/>
  <c r="K1123" i="32"/>
  <c r="K2063" i="32"/>
  <c r="K2406" i="32"/>
  <c r="K2535" i="32"/>
  <c r="K5361" i="32"/>
  <c r="K1967" i="32"/>
  <c r="K2113" i="32"/>
  <c r="K2571" i="32"/>
  <c r="K2027" i="32"/>
  <c r="K2448" i="32"/>
  <c r="K5373" i="32"/>
  <c r="K1130" i="32"/>
  <c r="K5312" i="32"/>
  <c r="K2484" i="32"/>
  <c r="K2040" i="32"/>
  <c r="K1088" i="32"/>
  <c r="K1957" i="32"/>
  <c r="K2030" i="32"/>
  <c r="K2103" i="32"/>
  <c r="K2400" i="32"/>
  <c r="K2473" i="32"/>
  <c r="K2547" i="32"/>
  <c r="K1100" i="32"/>
  <c r="K1969" i="32"/>
  <c r="K2043" i="32"/>
  <c r="K2116" i="32"/>
  <c r="K2404" i="32"/>
  <c r="K2477" i="32"/>
  <c r="K2550" i="32"/>
  <c r="K1125" i="32"/>
  <c r="K2019" i="32"/>
  <c r="K2117" i="32"/>
  <c r="K2427" i="32"/>
  <c r="K2525" i="32"/>
  <c r="K5338" i="32"/>
  <c r="K5402" i="32"/>
  <c r="K1083" i="32"/>
  <c r="K1976" i="32"/>
  <c r="K2073" i="32"/>
  <c r="K2384" i="32"/>
  <c r="K2481" i="32"/>
  <c r="K5310" i="32"/>
  <c r="K5374" i="32"/>
  <c r="K1121" i="32"/>
  <c r="K1147" i="32"/>
  <c r="K2077" i="32"/>
  <c r="K2420" i="32"/>
  <c r="K2551" i="32"/>
  <c r="K5381" i="32"/>
  <c r="K2489" i="32"/>
  <c r="K1148" i="32"/>
  <c r="K2078" i="32"/>
  <c r="K2423" i="32"/>
  <c r="K2552" i="32"/>
  <c r="K5372" i="32"/>
  <c r="K1983" i="32"/>
  <c r="K2129" i="32"/>
  <c r="K5320" i="32"/>
  <c r="K2054" i="32"/>
  <c r="K2478" i="32"/>
  <c r="K5387" i="32"/>
  <c r="K2008" i="32"/>
  <c r="K5345" i="32"/>
  <c r="K2540" i="32"/>
  <c r="K2119" i="32"/>
  <c r="K1097" i="32"/>
  <c r="K1966" i="32"/>
  <c r="K2039" i="32"/>
  <c r="K2112" i="32"/>
  <c r="K2409" i="32"/>
  <c r="K2483" i="32"/>
  <c r="K2556" i="32"/>
  <c r="K1109" i="32"/>
  <c r="K1979" i="32"/>
  <c r="K2052" i="32"/>
  <c r="K2125" i="32"/>
  <c r="K2413" i="32"/>
  <c r="K2486" i="32"/>
  <c r="K2559" i="32"/>
  <c r="K1138" i="32"/>
  <c r="K2031" i="32"/>
  <c r="K2079" i="32"/>
  <c r="K5314" i="32"/>
  <c r="K5350" i="32"/>
  <c r="K2485" i="32"/>
  <c r="K1080" i="32"/>
  <c r="K2038" i="32"/>
  <c r="K2480" i="32"/>
  <c r="K2396" i="32"/>
  <c r="K2012" i="32"/>
  <c r="K2437" i="32"/>
  <c r="K1119" i="32"/>
  <c r="K2097" i="32"/>
  <c r="K2513" i="32"/>
  <c r="K2044" i="32"/>
  <c r="K2452" i="32"/>
  <c r="K5322" i="32"/>
  <c r="K1114" i="32"/>
  <c r="K1989" i="32"/>
  <c r="K2348" i="32"/>
  <c r="K2507" i="32"/>
  <c r="K5358" i="32"/>
  <c r="K1965" i="32"/>
  <c r="K2093" i="32"/>
  <c r="K2502" i="32"/>
  <c r="K5403" i="32"/>
  <c r="K1099" i="32"/>
  <c r="K2357" i="32"/>
  <c r="K2569" i="32"/>
  <c r="K1104" i="32"/>
  <c r="K2407" i="32"/>
  <c r="K2004" i="32"/>
  <c r="K5324" i="32"/>
  <c r="K2059" i="32"/>
  <c r="K2089" i="32"/>
  <c r="K2435" i="32"/>
  <c r="K2035" i="32"/>
  <c r="K2451" i="32"/>
  <c r="K1955" i="32"/>
  <c r="K2533" i="32"/>
  <c r="K2118" i="32"/>
  <c r="K5391" i="32"/>
  <c r="K2462" i="32"/>
  <c r="K2467" i="32"/>
  <c r="K2572" i="32"/>
  <c r="K2022" i="32"/>
  <c r="K5380" i="32"/>
  <c r="K1111" i="32"/>
  <c r="K5367" i="32"/>
  <c r="K5336" i="32"/>
  <c r="K2020" i="32"/>
  <c r="K2041" i="32"/>
  <c r="K2514" i="32"/>
  <c r="K2506" i="32"/>
  <c r="K2498" i="32"/>
  <c r="K2490" i="32"/>
  <c r="K2482" i="32"/>
  <c r="K2410" i="32"/>
  <c r="K2114" i="32"/>
  <c r="K2042" i="32"/>
  <c r="K2048" i="32"/>
  <c r="K2455" i="32"/>
  <c r="K1137" i="32"/>
  <c r="K2349" i="32"/>
  <c r="K2532" i="32"/>
  <c r="K2068" i="32"/>
  <c r="K2476" i="32"/>
  <c r="K5346" i="32"/>
  <c r="K1127" i="32"/>
  <c r="K2000" i="32"/>
  <c r="K2360" i="32"/>
  <c r="K2531" i="32"/>
  <c r="K5382" i="32"/>
  <c r="K1074" i="32"/>
  <c r="K2109" i="32"/>
  <c r="K2517" i="32"/>
  <c r="K2359" i="32"/>
  <c r="K1963" i="32"/>
  <c r="K2374" i="32"/>
  <c r="K2678" i="32"/>
  <c r="K1129" i="32"/>
  <c r="K2472" i="32"/>
  <c r="K2083" i="32"/>
  <c r="K5343" i="32"/>
  <c r="K2351" i="32"/>
  <c r="K2432" i="32"/>
  <c r="K2491" i="32"/>
  <c r="K2056" i="32"/>
  <c r="K2479" i="32"/>
  <c r="K1985" i="32"/>
  <c r="K5327" i="32"/>
  <c r="K2352" i="32"/>
  <c r="K1093" i="32"/>
  <c r="K2515" i="32"/>
  <c r="K2544" i="32"/>
  <c r="K5369" i="32"/>
  <c r="K2100" i="32"/>
  <c r="K1968" i="32"/>
  <c r="K1991" i="32"/>
  <c r="K5396" i="32"/>
  <c r="K5368" i="32"/>
  <c r="K2365" i="32"/>
  <c r="K2102" i="32"/>
  <c r="K2450" i="32"/>
  <c r="K2442" i="32"/>
  <c r="K2434" i="32"/>
  <c r="K2426" i="32"/>
  <c r="K2418" i="32"/>
  <c r="K2122" i="32"/>
  <c r="K2050" i="32"/>
  <c r="K1978" i="32"/>
  <c r="K1078" i="32"/>
  <c r="K2067" i="32"/>
  <c r="K2492" i="32"/>
  <c r="K1951" i="32"/>
  <c r="K2367" i="32"/>
  <c r="K2568" i="32"/>
  <c r="K2092" i="32"/>
  <c r="K2488" i="32"/>
  <c r="K5354" i="32"/>
  <c r="K1139" i="32"/>
  <c r="K2025" i="32"/>
  <c r="K2397" i="32"/>
  <c r="K2543" i="32"/>
  <c r="K5390" i="32"/>
  <c r="K1098" i="32"/>
  <c r="K2356" i="32"/>
  <c r="K2566" i="32"/>
  <c r="K2392" i="32"/>
  <c r="K1981" i="32"/>
  <c r="K2389" i="32"/>
  <c r="K5329" i="32"/>
  <c r="K1999" i="32"/>
  <c r="K2505" i="32"/>
  <c r="K2105" i="32"/>
  <c r="K5357" i="32"/>
  <c r="K2460" i="32"/>
  <c r="K5313" i="32"/>
  <c r="K2542" i="32"/>
  <c r="K2084" i="32"/>
  <c r="K2508" i="32"/>
  <c r="K2036" i="32"/>
  <c r="K5363" i="32"/>
  <c r="K2381" i="32"/>
  <c r="K1959" i="32"/>
  <c r="K2564" i="32"/>
  <c r="K5333" i="32"/>
  <c r="K1141" i="32"/>
  <c r="K2368" i="32"/>
  <c r="K2023" i="32"/>
  <c r="K2053" i="32"/>
  <c r="K1112" i="32"/>
  <c r="K5397" i="32"/>
  <c r="K2497" i="32"/>
  <c r="K2393" i="32"/>
  <c r="K2386" i="32"/>
  <c r="K2378" i="32"/>
  <c r="K2370" i="32"/>
  <c r="K2362" i="32"/>
  <c r="K2354" i="32"/>
  <c r="K2058" i="32"/>
  <c r="K1986" i="32"/>
  <c r="K1118" i="32"/>
  <c r="K1124" i="32"/>
  <c r="K2121" i="32"/>
  <c r="K2528" i="32"/>
  <c r="K2006" i="32"/>
  <c r="K2422" i="32"/>
  <c r="K1101" i="32"/>
  <c r="K2353" i="32"/>
  <c r="K2536" i="32"/>
  <c r="K5378" i="32"/>
  <c r="K1107" i="32"/>
  <c r="K2049" i="32"/>
  <c r="K2433" i="32"/>
  <c r="K5318" i="32"/>
  <c r="K1084" i="32"/>
  <c r="K1980" i="32"/>
  <c r="K2388" i="32"/>
  <c r="K5339" i="32"/>
  <c r="K2521" i="32"/>
  <c r="K2029" i="32"/>
  <c r="K2454" i="32"/>
  <c r="K5351" i="32"/>
  <c r="K2064" i="32"/>
  <c r="K5341" i="32"/>
  <c r="K2398" i="32"/>
  <c r="K5311" i="32"/>
  <c r="K2560" i="32"/>
  <c r="K5377" i="32"/>
  <c r="K1117" i="32"/>
  <c r="K2350" i="32"/>
  <c r="K2558" i="32"/>
  <c r="K2115" i="32"/>
  <c r="K1092" i="32"/>
  <c r="K2461" i="32"/>
  <c r="K2069" i="32"/>
  <c r="K1973" i="32"/>
  <c r="K5395" i="32"/>
  <c r="K2443" i="32"/>
  <c r="K2516" i="32"/>
  <c r="K2387" i="32"/>
  <c r="K2414" i="32"/>
  <c r="K2071" i="32"/>
  <c r="K2072" i="32"/>
  <c r="K5321" i="32"/>
  <c r="K2526" i="32"/>
  <c r="K2034" i="32"/>
  <c r="K2026" i="32"/>
  <c r="K2018" i="32"/>
  <c r="K2010" i="32"/>
  <c r="K2002" i="32"/>
  <c r="K1134" i="32"/>
  <c r="K2522" i="32"/>
  <c r="K1993" i="32"/>
  <c r="K1082" i="32"/>
  <c r="K1995" i="32"/>
  <c r="K1090" i="32"/>
  <c r="K2123" i="32"/>
  <c r="K1145" i="32"/>
  <c r="K5392" i="32"/>
  <c r="K2111" i="32"/>
  <c r="K2375" i="32"/>
  <c r="K2527" i="32"/>
  <c r="K2361" i="32"/>
  <c r="K2429" i="32"/>
  <c r="K5347" i="32"/>
  <c r="K2496" i="32"/>
  <c r="K1143" i="32"/>
  <c r="K2364" i="32"/>
  <c r="K2565" i="32"/>
  <c r="K2024" i="32"/>
  <c r="K2440" i="32"/>
  <c r="K1149" i="32"/>
  <c r="K2379" i="32"/>
  <c r="K2549" i="32"/>
  <c r="K5386" i="32"/>
  <c r="K1131" i="32"/>
  <c r="K2086" i="32"/>
  <c r="K2445" i="32"/>
  <c r="K5326" i="32"/>
  <c r="K1096" i="32"/>
  <c r="K2011" i="32"/>
  <c r="K2436" i="32"/>
  <c r="K5349" i="32"/>
  <c r="K2553" i="32"/>
  <c r="K2046" i="32"/>
  <c r="K2487" i="32"/>
  <c r="K5383" i="32"/>
  <c r="K2081" i="32"/>
  <c r="K1081" i="32"/>
  <c r="K2425" i="32"/>
  <c r="K5359" i="32"/>
  <c r="K5389" i="32"/>
  <c r="K1136" i="32"/>
  <c r="K1950" i="32"/>
  <c r="K2377" i="32"/>
  <c r="K5325" i="32"/>
  <c r="K2380" i="32"/>
  <c r="K1956" i="32"/>
  <c r="K2511" i="32"/>
  <c r="K2091" i="32"/>
  <c r="K2051" i="32"/>
  <c r="K2001" i="32"/>
  <c r="K5315" i="32"/>
  <c r="K2576" i="32"/>
  <c r="K2447" i="32"/>
  <c r="K2475" i="32"/>
  <c r="K2416" i="32"/>
  <c r="K2417" i="32"/>
  <c r="K5355" i="32"/>
  <c r="K5323" i="32"/>
  <c r="K1970" i="32"/>
  <c r="K1962" i="32"/>
  <c r="K1954" i="32"/>
  <c r="K1150" i="32"/>
  <c r="K1142" i="32"/>
  <c r="K2530" i="32"/>
  <c r="K2458" i="32"/>
  <c r="K2419" i="32"/>
  <c r="K2495" i="32"/>
  <c r="K2439" i="32"/>
  <c r="K1952" i="32"/>
  <c r="K2494" i="32"/>
  <c r="K2045" i="32"/>
  <c r="K1075" i="32"/>
  <c r="K2520" i="32"/>
  <c r="K1974" i="32"/>
  <c r="K5401" i="32"/>
  <c r="K2005" i="32"/>
  <c r="K1087" i="32"/>
  <c r="K2065" i="32"/>
  <c r="K2412" i="32"/>
  <c r="K5379" i="32"/>
  <c r="K1975" i="32"/>
  <c r="K2382" i="32"/>
  <c r="K2679" i="32"/>
  <c r="K2061" i="32"/>
  <c r="K2459" i="32"/>
  <c r="K1971" i="32"/>
  <c r="K2403" i="32"/>
  <c r="K2573" i="32"/>
  <c r="K1077" i="32"/>
  <c r="K1144" i="32"/>
  <c r="K2099" i="32"/>
  <c r="K2457" i="32"/>
  <c r="K5342" i="32"/>
  <c r="K1132" i="32"/>
  <c r="K2028" i="32"/>
  <c r="K2453" i="32"/>
  <c r="K5360" i="32"/>
  <c r="K5352" i="32"/>
  <c r="K2095" i="32"/>
  <c r="K2503" i="32"/>
  <c r="K5393" i="32"/>
  <c r="K2096" i="32"/>
  <c r="K1949" i="32"/>
  <c r="K2499" i="32"/>
  <c r="K5375" i="32"/>
  <c r="K1135" i="32"/>
  <c r="K1990" i="32"/>
  <c r="K1977" i="32"/>
  <c r="K2399" i="32"/>
  <c r="K5388" i="32"/>
  <c r="K2430" i="32"/>
  <c r="K2009" i="32"/>
  <c r="K2563" i="32"/>
  <c r="K2383" i="32"/>
  <c r="K2120" i="32"/>
  <c r="K2363" i="32"/>
  <c r="K5348" i="32"/>
  <c r="K5316" i="32"/>
  <c r="K2524" i="32"/>
  <c r="K2545" i="32"/>
  <c r="K2493" i="32"/>
  <c r="K5337" i="32"/>
  <c r="K5384" i="32"/>
  <c r="K5356" i="32"/>
  <c r="K1110" i="32"/>
  <c r="K1102" i="32"/>
  <c r="K1094" i="32"/>
  <c r="K1086" i="32"/>
  <c r="K2538" i="32"/>
  <c r="K2466" i="32"/>
  <c r="K2394" i="32"/>
  <c r="K2385" i="32"/>
  <c r="K2555" i="32"/>
  <c r="K5340" i="32"/>
  <c r="K2108" i="32"/>
  <c r="K2075" i="32"/>
  <c r="K2548" i="32"/>
  <c r="K2570" i="32"/>
  <c r="K2474" i="32"/>
  <c r="K2016" i="32"/>
  <c r="K1140" i="32"/>
  <c r="K5376" i="32"/>
  <c r="K2082" i="32"/>
  <c r="K2128" i="32"/>
  <c r="K1961" i="32"/>
  <c r="K2539" i="32"/>
  <c r="K2087" i="32"/>
  <c r="K5353" i="32"/>
  <c r="K5399" i="32"/>
  <c r="K2562" i="32"/>
  <c r="K2402" i="32"/>
  <c r="K1106" i="32"/>
  <c r="K5370" i="32"/>
  <c r="K5317" i="32"/>
  <c r="K5400" i="32"/>
  <c r="K2411" i="32"/>
  <c r="K5385" i="32"/>
  <c r="K1972" i="32"/>
  <c r="K2554" i="32"/>
  <c r="K2106" i="32"/>
  <c r="K2500" i="32"/>
  <c r="K2575" i="32"/>
  <c r="K2085" i="32"/>
  <c r="K1095" i="32"/>
  <c r="K2424" i="32"/>
  <c r="K2509" i="32"/>
  <c r="K2017" i="32"/>
  <c r="K2124" i="32"/>
  <c r="K2465" i="32"/>
  <c r="K2074" i="32"/>
  <c r="K1988" i="32"/>
  <c r="K2438" i="32"/>
  <c r="K1085" i="32"/>
  <c r="K5365" i="32"/>
  <c r="K2098" i="32"/>
  <c r="K2066" i="32"/>
  <c r="K1072" i="32"/>
  <c r="K2444" i="32"/>
  <c r="K2090" i="32"/>
  <c r="K2371" i="32"/>
  <c r="K2101" i="32"/>
  <c r="K2510" i="32"/>
  <c r="K2037" i="32"/>
  <c r="K2014" i="32"/>
  <c r="K5332" i="32"/>
  <c r="K1105" i="32"/>
  <c r="K5335" i="32"/>
  <c r="K2578" i="32"/>
  <c r="K2546" i="32"/>
  <c r="K2408" i="32"/>
  <c r="K1992" i="32"/>
  <c r="K1076" i="32"/>
  <c r="K2529" i="32"/>
  <c r="K1994" i="32"/>
  <c r="K2369" i="32"/>
  <c r="K1126" i="32"/>
  <c r="L6462" i="32"/>
  <c r="K2404" i="27"/>
  <c r="K2403" i="27"/>
  <c r="K2402" i="27"/>
  <c r="K2401" i="27"/>
  <c r="K2400" i="27"/>
  <c r="K2399" i="27"/>
  <c r="K2398" i="27"/>
  <c r="K2397" i="27"/>
  <c r="K2396" i="27"/>
  <c r="K2395" i="27"/>
  <c r="K2394" i="27"/>
  <c r="K2393" i="27"/>
  <c r="K2392" i="27"/>
  <c r="K2391" i="27"/>
  <c r="K2390" i="27"/>
  <c r="K2389" i="27"/>
  <c r="K2388" i="27"/>
  <c r="K2387" i="27"/>
  <c r="K2386" i="27"/>
  <c r="K2385" i="27"/>
  <c r="K2384" i="27"/>
  <c r="K2383" i="27"/>
  <c r="K2382" i="27"/>
  <c r="K2381" i="27"/>
  <c r="K2380" i="27"/>
  <c r="K2379" i="27"/>
  <c r="K2378" i="27"/>
  <c r="K2377" i="27"/>
  <c r="K2376" i="27"/>
  <c r="K2375" i="27"/>
  <c r="K2374" i="27"/>
  <c r="K2373" i="27"/>
  <c r="K2372" i="27"/>
  <c r="K2371" i="27"/>
  <c r="K2370" i="27"/>
  <c r="K2369" i="27"/>
  <c r="K2368" i="27"/>
  <c r="K2367" i="27"/>
  <c r="K2366" i="27"/>
  <c r="K2365" i="27"/>
  <c r="K2364" i="27"/>
  <c r="K2363" i="27"/>
  <c r="K2362" i="27"/>
  <c r="K2361" i="27"/>
  <c r="K2360" i="27"/>
  <c r="K2359" i="27"/>
  <c r="K2358" i="27"/>
  <c r="K2357" i="27"/>
  <c r="K2356" i="27"/>
  <c r="K2355" i="27"/>
  <c r="K2354" i="27"/>
  <c r="K2353" i="27"/>
  <c r="K2352" i="27"/>
  <c r="K2351" i="27"/>
  <c r="K2350" i="27"/>
  <c r="K2349" i="27"/>
  <c r="K2348" i="27"/>
  <c r="K2347" i="27"/>
  <c r="K2346" i="27"/>
  <c r="K2345" i="27"/>
  <c r="K2344" i="27"/>
  <c r="K2343" i="27"/>
  <c r="K2342" i="27"/>
  <c r="K2341" i="27"/>
  <c r="K2340" i="27"/>
  <c r="K2339" i="27"/>
  <c r="K2338" i="27"/>
  <c r="K2337" i="27"/>
  <c r="K2336" i="27"/>
  <c r="K2335" i="27"/>
  <c r="K2334" i="27"/>
  <c r="K2333" i="27"/>
  <c r="K2332" i="27"/>
  <c r="K2331" i="27"/>
  <c r="K2330" i="27"/>
  <c r="K2329" i="27"/>
  <c r="K2328" i="27"/>
  <c r="K2327" i="27"/>
  <c r="K2326" i="27"/>
  <c r="K2325" i="27"/>
  <c r="K2324" i="27"/>
  <c r="K2323" i="27"/>
  <c r="K2322" i="27"/>
  <c r="K2321" i="27"/>
  <c r="K2320" i="27"/>
  <c r="K2319" i="27"/>
  <c r="K2318" i="27"/>
  <c r="K2317" i="27"/>
  <c r="K2316" i="27"/>
  <c r="K2315" i="27"/>
  <c r="K2314" i="27"/>
  <c r="K2313" i="27"/>
  <c r="K2312" i="27"/>
  <c r="K2311" i="27"/>
  <c r="K2310" i="27"/>
  <c r="K2309" i="27"/>
  <c r="K2308" i="27"/>
  <c r="K2307" i="27"/>
  <c r="K2306" i="27"/>
  <c r="K2305" i="27"/>
  <c r="K2304" i="27"/>
  <c r="K2303" i="27"/>
  <c r="K2302" i="27"/>
  <c r="K2301" i="27"/>
  <c r="K2300" i="27"/>
  <c r="K2299" i="27"/>
  <c r="K2298" i="27"/>
  <c r="K2297" i="27"/>
  <c r="K2296" i="27"/>
  <c r="K2295" i="27"/>
  <c r="K2294" i="27"/>
  <c r="K2293" i="27"/>
  <c r="K2292" i="27"/>
  <c r="K2291" i="27"/>
  <c r="K2290" i="27"/>
  <c r="K2289" i="27"/>
  <c r="K2288" i="27"/>
  <c r="K2287" i="27"/>
  <c r="K2286" i="27"/>
  <c r="K2285" i="27"/>
  <c r="K2284" i="27"/>
  <c r="K2283" i="27"/>
  <c r="K2282" i="27"/>
  <c r="K2281" i="27"/>
  <c r="K2280" i="27"/>
  <c r="K2279" i="27"/>
  <c r="K2278" i="27"/>
  <c r="K2277" i="27"/>
  <c r="K2276" i="27"/>
  <c r="K2275" i="27"/>
  <c r="K2274" i="27"/>
  <c r="K2273" i="27"/>
  <c r="K2272" i="27"/>
  <c r="K2271" i="27"/>
  <c r="K2270" i="27"/>
  <c r="K2269" i="27"/>
  <c r="K2268" i="27"/>
  <c r="K2267" i="27"/>
  <c r="K2266" i="27"/>
  <c r="K2265" i="27"/>
  <c r="K2264" i="27"/>
  <c r="K2263" i="27"/>
  <c r="K2262" i="27"/>
  <c r="K2261" i="27"/>
  <c r="K2260" i="27"/>
  <c r="K2259" i="27"/>
  <c r="K2258" i="27"/>
  <c r="K2257" i="27"/>
  <c r="K2256" i="27"/>
  <c r="K2255" i="27"/>
  <c r="K2254" i="27"/>
  <c r="K2253" i="27"/>
  <c r="K2252" i="27"/>
  <c r="K2251" i="27"/>
  <c r="K2250" i="27"/>
  <c r="K2249" i="27"/>
  <c r="K2248" i="27"/>
  <c r="K2247" i="27"/>
  <c r="K2246" i="27"/>
  <c r="K2245" i="27"/>
  <c r="K2244" i="27"/>
  <c r="K2243" i="27"/>
  <c r="K2242" i="27"/>
  <c r="K2241" i="27"/>
  <c r="K2240" i="27"/>
  <c r="K2239" i="27"/>
  <c r="K2238" i="27"/>
  <c r="K2237" i="27"/>
  <c r="K2236" i="27"/>
  <c r="K2235" i="27"/>
  <c r="K2234" i="27"/>
  <c r="K2233" i="27"/>
  <c r="K2232" i="27"/>
  <c r="K2231" i="27"/>
  <c r="K2230" i="27"/>
  <c r="K2229" i="27"/>
  <c r="K2228" i="27"/>
  <c r="K2227" i="27"/>
  <c r="K2226" i="27"/>
  <c r="K2225" i="27"/>
  <c r="K2224" i="27"/>
  <c r="K2223" i="27"/>
  <c r="K2222" i="27"/>
  <c r="K2221" i="27"/>
  <c r="K2220" i="27"/>
  <c r="K2219" i="27"/>
  <c r="K2218" i="27"/>
  <c r="K2217" i="27"/>
  <c r="K2216" i="27"/>
  <c r="K2215" i="27"/>
  <c r="K2214" i="27"/>
  <c r="K2213" i="27"/>
  <c r="K2212" i="27"/>
  <c r="K2211" i="27"/>
  <c r="K2210" i="27"/>
  <c r="K2209" i="27"/>
  <c r="K2208" i="27"/>
  <c r="K2207" i="27"/>
  <c r="K2206" i="27"/>
  <c r="K2205" i="27"/>
  <c r="K2204" i="27"/>
  <c r="K2203" i="27"/>
  <c r="K2202" i="27"/>
  <c r="K2201" i="27"/>
  <c r="K2200" i="27"/>
  <c r="K2199" i="27"/>
  <c r="K2198" i="27"/>
  <c r="K2197" i="27"/>
  <c r="K2196" i="27"/>
  <c r="K2195" i="27"/>
  <c r="K2194" i="27"/>
  <c r="K2193" i="27"/>
  <c r="K2192" i="27"/>
  <c r="K2191" i="27"/>
  <c r="K2190" i="27"/>
  <c r="K2189" i="27"/>
  <c r="K2188" i="27"/>
  <c r="K2187" i="27"/>
  <c r="K2186" i="27"/>
  <c r="K2185" i="27"/>
  <c r="K2184" i="27"/>
  <c r="K2183" i="27"/>
  <c r="K2182" i="27"/>
  <c r="K2181" i="27"/>
  <c r="K2180" i="27"/>
  <c r="K2179" i="27"/>
  <c r="K2178" i="27"/>
  <c r="K2177" i="27"/>
  <c r="K2176" i="27"/>
  <c r="K2175" i="27"/>
  <c r="K2174" i="27"/>
  <c r="K2173" i="27"/>
  <c r="K2172" i="27"/>
  <c r="K2171" i="27"/>
  <c r="K2170" i="27"/>
  <c r="K2169" i="27"/>
  <c r="K2168" i="27"/>
  <c r="K2167" i="27"/>
  <c r="K2166" i="27"/>
  <c r="K2165" i="27"/>
  <c r="K2164" i="27"/>
  <c r="K2163" i="27"/>
  <c r="K2162" i="27"/>
  <c r="K2161" i="27"/>
  <c r="K2160" i="27"/>
  <c r="K2159" i="27"/>
  <c r="K2158" i="27"/>
  <c r="K2157" i="27"/>
  <c r="K2156" i="27"/>
  <c r="K2155" i="27"/>
  <c r="K2154" i="27"/>
  <c r="K2153" i="27"/>
  <c r="K2152" i="27"/>
  <c r="K2151" i="27"/>
  <c r="K2150" i="27"/>
  <c r="K2149" i="27"/>
  <c r="K2148" i="27"/>
  <c r="K2147" i="27"/>
  <c r="K2146" i="27"/>
  <c r="K2145" i="27"/>
  <c r="K2144" i="27"/>
  <c r="K2143" i="27"/>
  <c r="K2142" i="27"/>
  <c r="K2141" i="27"/>
  <c r="K2140" i="27"/>
  <c r="K2139" i="27"/>
  <c r="K2138" i="27"/>
  <c r="K2137" i="27"/>
  <c r="K2136" i="27"/>
  <c r="K2135" i="27"/>
  <c r="K2134" i="27"/>
  <c r="K2133" i="27"/>
  <c r="K2132" i="27"/>
  <c r="K2131" i="27"/>
  <c r="K2130" i="27"/>
  <c r="K2129" i="27"/>
  <c r="K2128" i="27"/>
  <c r="K2127" i="27"/>
  <c r="K2126" i="27"/>
  <c r="K2125" i="27"/>
  <c r="K2124" i="27"/>
  <c r="K2123" i="27"/>
  <c r="K2122" i="27"/>
  <c r="K2121" i="27"/>
  <c r="K2120" i="27"/>
  <c r="K2119" i="27"/>
  <c r="K2118" i="27"/>
  <c r="K2117" i="27"/>
  <c r="K2116" i="27"/>
  <c r="K2115" i="27"/>
  <c r="K2114" i="27"/>
  <c r="K2113" i="27"/>
  <c r="K2112" i="27"/>
  <c r="K2111" i="27"/>
  <c r="K2110" i="27"/>
  <c r="K2109" i="27"/>
  <c r="K2108" i="27"/>
  <c r="K2107" i="27"/>
  <c r="K2106" i="27"/>
  <c r="K2105" i="27"/>
  <c r="K2104" i="27"/>
  <c r="K2103" i="27"/>
  <c r="K2102" i="27"/>
  <c r="K2101" i="27"/>
  <c r="K2100" i="27"/>
  <c r="K2099" i="27"/>
  <c r="K2098" i="27"/>
  <c r="K2097" i="27"/>
  <c r="K2096" i="27"/>
  <c r="K2095" i="27"/>
  <c r="K2094" i="27"/>
  <c r="K2093" i="27"/>
  <c r="K2092" i="27"/>
  <c r="K2091" i="27"/>
  <c r="K2090" i="27"/>
  <c r="K2089" i="27"/>
  <c r="K2088" i="27"/>
  <c r="K2087" i="27"/>
  <c r="K2086" i="27"/>
  <c r="K2085" i="27"/>
  <c r="K2084" i="27"/>
  <c r="K2083" i="27"/>
  <c r="K2082" i="27"/>
  <c r="K2081" i="27"/>
  <c r="K2080" i="27"/>
  <c r="K2079" i="27"/>
  <c r="K2078" i="27"/>
  <c r="K2077" i="27"/>
  <c r="K2076" i="27"/>
  <c r="K2075" i="27"/>
  <c r="K2074" i="27"/>
  <c r="K2073" i="27"/>
  <c r="K2072" i="27"/>
  <c r="K2071" i="27"/>
  <c r="K2070" i="27"/>
  <c r="K2069" i="27"/>
  <c r="K2068" i="27"/>
  <c r="K2067" i="27"/>
  <c r="K2066" i="27"/>
  <c r="K2065" i="27"/>
  <c r="K2064" i="27"/>
  <c r="K2063" i="27"/>
  <c r="K2062" i="27"/>
  <c r="K2061" i="27"/>
  <c r="K2060" i="27"/>
  <c r="K2059" i="27"/>
  <c r="K2058" i="27"/>
  <c r="K2057" i="27"/>
  <c r="K2056" i="27"/>
  <c r="K2055" i="27"/>
  <c r="K2054" i="27"/>
  <c r="K2053" i="27"/>
  <c r="K2052" i="27"/>
  <c r="K2051" i="27"/>
  <c r="K2050" i="27"/>
  <c r="K2049" i="27"/>
  <c r="K2048" i="27"/>
  <c r="K2047" i="27"/>
  <c r="K2046" i="27"/>
  <c r="K2045" i="27"/>
  <c r="K2044" i="27"/>
  <c r="K2043" i="27"/>
  <c r="K2042" i="27"/>
  <c r="K2041" i="27"/>
  <c r="K2040" i="27"/>
  <c r="K2039" i="27"/>
  <c r="K2038" i="27"/>
  <c r="K2037" i="27"/>
  <c r="K2036" i="27"/>
  <c r="K2035" i="27"/>
  <c r="K2034" i="27"/>
  <c r="K2033" i="27"/>
  <c r="K2032" i="27"/>
  <c r="K2031" i="27"/>
  <c r="K2030" i="27"/>
  <c r="K2029" i="27"/>
  <c r="K2028" i="27"/>
  <c r="K2027" i="27"/>
  <c r="K2026" i="27"/>
  <c r="K2025" i="27"/>
  <c r="K2024" i="27"/>
  <c r="K2023" i="27"/>
  <c r="K2022" i="27"/>
  <c r="K2021" i="27"/>
  <c r="K2020" i="27"/>
  <c r="K2019" i="27"/>
  <c r="K2018" i="27"/>
  <c r="K2017" i="27"/>
  <c r="K2016" i="27"/>
  <c r="K2015" i="27"/>
  <c r="K2014" i="27"/>
  <c r="K2013" i="27"/>
  <c r="K2012" i="27"/>
  <c r="K2011" i="27"/>
  <c r="K2010" i="27"/>
  <c r="K2009" i="27"/>
  <c r="K2008" i="27"/>
  <c r="K2007" i="27"/>
  <c r="K2006" i="27"/>
  <c r="K2005" i="27"/>
  <c r="K2004" i="27"/>
  <c r="K2003" i="27"/>
  <c r="K2002" i="27"/>
  <c r="K2001" i="27"/>
  <c r="K2000" i="27"/>
  <c r="K1999" i="27"/>
  <c r="K1998" i="27"/>
  <c r="K1997" i="27"/>
  <c r="K1996" i="27"/>
  <c r="K1995" i="27"/>
  <c r="K1994" i="27"/>
  <c r="K1993" i="27"/>
  <c r="K1992" i="27"/>
  <c r="K1991" i="27"/>
  <c r="K1990" i="27"/>
  <c r="K1989" i="27"/>
  <c r="K1988" i="27"/>
  <c r="K1987" i="27"/>
  <c r="K1986" i="27"/>
  <c r="K1985" i="27"/>
  <c r="K1984" i="27"/>
  <c r="K1983" i="27"/>
  <c r="K1982" i="27"/>
  <c r="K1981" i="27"/>
  <c r="K1980" i="27"/>
  <c r="K1979" i="27"/>
  <c r="K1978" i="27"/>
  <c r="K1977" i="27"/>
  <c r="K1976" i="27"/>
  <c r="K1975" i="27"/>
  <c r="K1974" i="27"/>
  <c r="K1973" i="27"/>
  <c r="K1972" i="27"/>
  <c r="K1971" i="27"/>
  <c r="K1970" i="27"/>
  <c r="K1969" i="27"/>
  <c r="K1968" i="27"/>
  <c r="K1967" i="27"/>
  <c r="K1966" i="27"/>
  <c r="K1965" i="27"/>
  <c r="K1964" i="27"/>
  <c r="K1963" i="27"/>
  <c r="K1962" i="27"/>
  <c r="K1961" i="27"/>
  <c r="K1960" i="27"/>
  <c r="K1959" i="27"/>
  <c r="K1958" i="27"/>
  <c r="K1957" i="27"/>
  <c r="K1956" i="27"/>
  <c r="K1955" i="27"/>
  <c r="K1954" i="27"/>
  <c r="K1953" i="27"/>
  <c r="K1952" i="27"/>
  <c r="K1951" i="27"/>
  <c r="K1950" i="27"/>
  <c r="K1949" i="27"/>
  <c r="K1948" i="27"/>
  <c r="K1947" i="27"/>
  <c r="K1946" i="27"/>
  <c r="K1945" i="27"/>
  <c r="K1944" i="27"/>
  <c r="K1943" i="27"/>
  <c r="K1942" i="27"/>
  <c r="K1941" i="27"/>
  <c r="K1940" i="27"/>
  <c r="K1939" i="27"/>
  <c r="K1938" i="27"/>
  <c r="K1937" i="27"/>
  <c r="K1936" i="27"/>
  <c r="K1935" i="27"/>
  <c r="K1934" i="27"/>
  <c r="K1933" i="27"/>
  <c r="K1932" i="27"/>
  <c r="K1931" i="27"/>
  <c r="K1930" i="27"/>
  <c r="K1929" i="27"/>
  <c r="K1928" i="27"/>
  <c r="K1927" i="27"/>
  <c r="K1926" i="27"/>
  <c r="K1925" i="27"/>
  <c r="K1924" i="27"/>
  <c r="K1923" i="27"/>
  <c r="K1922" i="27"/>
  <c r="K1921" i="27"/>
  <c r="K1920" i="27"/>
  <c r="K1919" i="27"/>
  <c r="K1918" i="27"/>
  <c r="K1917" i="27"/>
  <c r="K1916" i="27"/>
  <c r="K1915" i="27"/>
  <c r="K1914" i="27"/>
  <c r="K1913" i="27"/>
  <c r="K1912" i="27"/>
  <c r="K1911" i="27"/>
  <c r="K1910" i="27"/>
  <c r="K1909" i="27"/>
  <c r="K1908" i="27"/>
  <c r="K1907" i="27"/>
  <c r="K1906" i="27"/>
  <c r="K1905" i="27"/>
  <c r="K1904" i="27"/>
  <c r="K1903" i="27"/>
  <c r="K1902" i="27"/>
  <c r="K1901" i="27"/>
  <c r="K1900" i="27"/>
  <c r="K1899" i="27"/>
  <c r="K1898" i="27"/>
  <c r="K1897" i="27"/>
  <c r="K1896" i="27"/>
  <c r="K1895" i="27"/>
  <c r="K1894" i="27"/>
  <c r="K1893" i="27"/>
  <c r="K1892" i="27"/>
  <c r="K1891" i="27"/>
  <c r="K1890" i="27"/>
  <c r="K1889" i="27"/>
  <c r="K1888" i="27"/>
  <c r="K1887" i="27"/>
  <c r="K1886" i="27"/>
  <c r="K1885" i="27"/>
  <c r="K1884" i="27"/>
  <c r="K1883" i="27"/>
  <c r="K1882" i="27"/>
  <c r="K1881" i="27"/>
  <c r="K1880" i="27"/>
  <c r="K1879" i="27"/>
  <c r="K1878" i="27"/>
  <c r="K1877" i="27"/>
  <c r="K1876" i="27"/>
  <c r="K1875" i="27"/>
  <c r="K1874" i="27"/>
  <c r="K1873" i="27"/>
  <c r="K1872" i="27"/>
  <c r="K1871" i="27"/>
  <c r="K1870" i="27"/>
  <c r="K1869" i="27"/>
  <c r="K1868" i="27"/>
  <c r="K1867" i="27"/>
  <c r="K1866" i="27"/>
  <c r="K1865" i="27"/>
  <c r="K1864" i="27"/>
  <c r="K1863" i="27"/>
  <c r="K1862" i="27"/>
  <c r="K1861" i="27"/>
  <c r="K1860" i="27"/>
  <c r="K1859" i="27"/>
  <c r="K1858" i="27"/>
  <c r="K1857" i="27"/>
  <c r="K1856" i="27"/>
  <c r="K1855" i="27"/>
  <c r="K1854" i="27"/>
  <c r="K1853" i="27"/>
  <c r="K1852" i="27"/>
  <c r="K1851" i="27"/>
  <c r="K1850" i="27"/>
  <c r="K1849" i="27"/>
  <c r="K1848" i="27"/>
  <c r="K1847" i="27"/>
  <c r="K1846" i="27"/>
  <c r="K1845" i="27"/>
  <c r="K1844" i="27"/>
  <c r="K1843" i="27"/>
  <c r="K1842" i="27"/>
  <c r="K1841" i="27"/>
  <c r="K1840" i="27"/>
  <c r="K1839" i="27"/>
  <c r="K1838" i="27"/>
  <c r="K1837" i="27"/>
  <c r="K1836" i="27"/>
  <c r="K1835" i="27"/>
  <c r="K1834" i="27"/>
  <c r="K1833" i="27"/>
  <c r="K1832" i="27"/>
  <c r="K1831" i="27"/>
  <c r="K1830" i="27"/>
  <c r="K1829" i="27"/>
  <c r="K1828" i="27"/>
  <c r="K1827" i="27"/>
  <c r="K1826" i="27"/>
  <c r="K1825" i="27"/>
  <c r="K1824" i="27"/>
  <c r="K1823" i="27"/>
  <c r="K1822" i="27"/>
  <c r="K1821" i="27"/>
  <c r="K1820" i="27"/>
  <c r="K1819" i="27"/>
  <c r="K1818" i="27"/>
  <c r="K1817" i="27"/>
  <c r="K1816" i="27"/>
  <c r="K1815" i="27"/>
  <c r="K1814" i="27"/>
  <c r="K1813" i="27"/>
  <c r="K1812" i="27"/>
  <c r="K1811" i="27"/>
  <c r="K1810" i="27"/>
  <c r="K1809" i="27"/>
  <c r="K1808" i="27"/>
  <c r="K1807" i="27"/>
  <c r="K1806" i="27"/>
  <c r="K1805" i="27"/>
  <c r="K1804" i="27"/>
  <c r="K1803" i="27"/>
  <c r="K1802" i="27"/>
  <c r="K1801" i="27"/>
  <c r="K1800" i="27"/>
  <c r="K1799" i="27"/>
  <c r="K1798" i="27"/>
  <c r="K1797" i="27"/>
  <c r="K1796" i="27"/>
  <c r="K1795" i="27"/>
  <c r="K1794" i="27"/>
  <c r="K1793" i="27"/>
  <c r="K1792" i="27"/>
  <c r="K1791" i="27"/>
  <c r="K1790" i="27"/>
  <c r="K1789" i="27"/>
  <c r="K1788" i="27"/>
  <c r="K1787" i="27"/>
  <c r="K1786" i="27"/>
  <c r="K1785" i="27"/>
  <c r="K1784" i="27"/>
  <c r="K1783" i="27"/>
  <c r="K1782" i="27"/>
  <c r="K1781" i="27"/>
  <c r="K1780" i="27"/>
  <c r="K1779" i="27"/>
  <c r="K1778" i="27"/>
  <c r="K1777" i="27"/>
  <c r="K1776" i="27"/>
  <c r="K1775" i="27"/>
  <c r="K1774" i="27"/>
  <c r="K1773" i="27"/>
  <c r="K1772" i="27"/>
  <c r="K1771" i="27"/>
  <c r="K1770" i="27"/>
  <c r="K1769" i="27"/>
  <c r="K1768" i="27"/>
  <c r="K1767" i="27"/>
  <c r="K1766" i="27"/>
  <c r="K1765" i="27"/>
  <c r="K1764" i="27"/>
  <c r="K1763" i="27"/>
  <c r="K1762" i="27"/>
  <c r="K1761" i="27"/>
  <c r="K1760" i="27"/>
  <c r="K1759" i="27"/>
  <c r="K1758" i="27"/>
  <c r="K1757" i="27"/>
  <c r="K1756" i="27"/>
  <c r="K1755" i="27"/>
  <c r="K1754" i="27"/>
  <c r="K1753" i="27"/>
  <c r="K1752" i="27"/>
  <c r="K1751" i="27"/>
  <c r="K1750" i="27"/>
  <c r="K1749" i="27"/>
  <c r="K1748" i="27"/>
  <c r="K1747" i="27"/>
  <c r="K1746" i="27"/>
  <c r="K1745" i="27"/>
  <c r="K1744" i="27"/>
  <c r="K1743" i="27"/>
  <c r="K1742" i="27"/>
  <c r="K1741" i="27"/>
  <c r="K1740" i="27"/>
  <c r="K1739" i="27"/>
  <c r="K1738" i="27"/>
  <c r="K1737" i="27"/>
  <c r="K1736" i="27"/>
  <c r="K1735" i="27"/>
  <c r="K1734" i="27"/>
  <c r="K1733" i="27"/>
  <c r="K1732" i="27"/>
  <c r="K1731" i="27"/>
  <c r="K1730" i="27"/>
  <c r="K1729" i="27"/>
  <c r="K1728" i="27"/>
  <c r="K1727" i="27"/>
  <c r="K1726" i="27"/>
  <c r="K1725" i="27"/>
  <c r="K1724" i="27"/>
  <c r="K1723" i="27"/>
  <c r="K1722" i="27"/>
  <c r="K1721" i="27"/>
  <c r="K1720" i="27"/>
  <c r="K1719" i="27"/>
  <c r="K1718" i="27"/>
  <c r="K1717" i="27"/>
  <c r="K1716" i="27"/>
  <c r="K1715" i="27"/>
  <c r="K1714" i="27"/>
  <c r="K1713" i="27"/>
  <c r="K1712" i="27"/>
  <c r="K1711" i="27"/>
  <c r="K1710" i="27"/>
  <c r="K1709" i="27"/>
  <c r="K1708" i="27"/>
  <c r="K1707" i="27"/>
  <c r="K1706" i="27"/>
  <c r="K1705" i="27"/>
  <c r="K1704" i="27"/>
  <c r="K1703" i="27"/>
  <c r="K1702" i="27"/>
  <c r="K1701" i="27"/>
  <c r="K1700" i="27"/>
  <c r="K1699" i="27"/>
  <c r="K1698" i="27"/>
  <c r="K1697" i="27"/>
  <c r="K1696" i="27"/>
  <c r="K1695" i="27"/>
  <c r="K1694" i="27"/>
  <c r="K1693" i="27"/>
  <c r="K1692" i="27"/>
  <c r="K1691" i="27"/>
  <c r="K1690" i="27"/>
  <c r="K1689" i="27"/>
  <c r="K1688" i="27"/>
  <c r="K1687" i="27"/>
  <c r="K1686" i="27"/>
  <c r="K1685" i="27"/>
  <c r="K1684" i="27"/>
  <c r="K1683" i="27"/>
  <c r="K1682" i="27"/>
  <c r="K1681" i="27"/>
  <c r="K1680" i="27"/>
  <c r="K1679" i="27"/>
  <c r="K1678" i="27"/>
  <c r="K1677" i="27"/>
  <c r="K1676" i="27"/>
  <c r="K1675" i="27"/>
  <c r="K1674" i="27"/>
  <c r="K1673" i="27"/>
  <c r="K1672" i="27"/>
  <c r="K1671" i="27"/>
  <c r="K1670" i="27"/>
  <c r="K1669" i="27"/>
  <c r="K1668" i="27"/>
  <c r="K1667" i="27"/>
  <c r="K1666" i="27"/>
  <c r="K1665" i="27"/>
  <c r="K1664" i="27"/>
  <c r="K1663" i="27"/>
  <c r="K1662" i="27"/>
  <c r="K1661" i="27"/>
  <c r="K1660" i="27"/>
  <c r="K1659" i="27"/>
  <c r="K1658" i="27"/>
  <c r="K1657" i="27"/>
  <c r="K1656" i="27"/>
  <c r="K1655" i="27"/>
  <c r="K1654" i="27"/>
  <c r="K1653" i="27"/>
  <c r="K1652" i="27"/>
  <c r="K1651" i="27"/>
  <c r="K1650" i="27"/>
  <c r="K1649" i="27"/>
  <c r="K1648" i="27"/>
  <c r="K1647" i="27"/>
  <c r="K1646" i="27"/>
  <c r="K1645" i="27"/>
  <c r="K1644" i="27"/>
  <c r="K1643" i="27"/>
  <c r="K1642" i="27"/>
  <c r="K1641" i="27"/>
  <c r="K1640" i="27"/>
  <c r="K1639" i="27"/>
  <c r="K1638" i="27"/>
  <c r="K1637" i="27"/>
  <c r="K1636" i="27"/>
  <c r="K1635" i="27"/>
  <c r="K1634" i="27"/>
  <c r="K1633" i="27"/>
  <c r="K1632" i="27"/>
  <c r="K1631" i="27"/>
  <c r="K1630" i="27"/>
  <c r="K1629" i="27"/>
  <c r="K1628" i="27"/>
  <c r="K1627" i="27"/>
  <c r="K1626" i="27"/>
  <c r="K1625" i="27"/>
  <c r="K1624" i="27"/>
  <c r="K1623" i="27"/>
  <c r="K1622" i="27"/>
  <c r="K1621" i="27"/>
  <c r="K1620" i="27"/>
  <c r="K1619" i="27"/>
  <c r="K1618" i="27"/>
  <c r="K1617" i="27"/>
  <c r="K1616" i="27"/>
  <c r="K1615" i="27"/>
  <c r="K1614" i="27"/>
  <c r="K1613" i="27"/>
  <c r="K1612" i="27"/>
  <c r="K1611" i="27"/>
  <c r="K1610" i="27"/>
  <c r="K1609" i="27"/>
  <c r="K1608" i="27"/>
  <c r="K1607" i="27"/>
  <c r="K1606" i="27"/>
  <c r="K1605" i="27"/>
  <c r="K1604" i="27"/>
  <c r="K1603" i="27"/>
  <c r="K1602" i="27"/>
  <c r="K1601" i="27"/>
  <c r="K1600" i="27"/>
  <c r="K1599" i="27"/>
  <c r="K1598" i="27"/>
  <c r="K1597" i="27"/>
  <c r="K1596" i="27"/>
  <c r="K1595" i="27"/>
  <c r="K1594" i="27"/>
  <c r="K1593" i="27"/>
  <c r="K1592" i="27"/>
  <c r="K1591" i="27"/>
  <c r="K1590" i="27"/>
  <c r="K1589" i="27"/>
  <c r="K1588" i="27"/>
  <c r="K1587" i="27"/>
  <c r="K1586" i="27"/>
  <c r="K1585" i="27"/>
  <c r="K1584" i="27"/>
  <c r="K1583" i="27"/>
  <c r="K1582" i="27"/>
  <c r="K1581" i="27"/>
  <c r="K1580" i="27"/>
  <c r="K1579" i="27"/>
  <c r="K1578" i="27"/>
  <c r="K1577" i="27"/>
  <c r="K1576" i="27"/>
  <c r="K1575" i="27"/>
  <c r="K1574" i="27"/>
  <c r="K1573" i="27"/>
  <c r="K1572" i="27"/>
  <c r="K1571" i="27"/>
  <c r="K1570" i="27"/>
  <c r="K1569" i="27"/>
  <c r="K1568" i="27"/>
  <c r="K1567" i="27"/>
  <c r="K1566" i="27"/>
  <c r="K1565" i="27"/>
  <c r="K1564" i="27"/>
  <c r="K1563" i="27"/>
  <c r="K1562" i="27"/>
  <c r="K1561" i="27"/>
  <c r="K1560" i="27"/>
  <c r="K1559" i="27"/>
  <c r="K1558" i="27"/>
  <c r="K1557" i="27"/>
  <c r="K1556" i="27"/>
  <c r="K1555" i="27"/>
  <c r="K1554" i="27"/>
  <c r="K1553" i="27"/>
  <c r="K1552" i="27"/>
  <c r="K1551" i="27"/>
  <c r="K1550" i="27"/>
  <c r="K1549" i="27"/>
  <c r="K1548" i="27"/>
  <c r="K1547" i="27"/>
  <c r="K1546" i="27"/>
  <c r="K1545" i="27"/>
  <c r="K1544" i="27"/>
  <c r="K1543" i="27"/>
  <c r="K1542" i="27"/>
  <c r="K1541" i="27"/>
  <c r="K1540" i="27"/>
  <c r="K1539" i="27"/>
  <c r="K1538" i="27"/>
  <c r="K1537" i="27"/>
  <c r="K1536" i="27"/>
  <c r="K1535" i="27"/>
  <c r="K1534" i="27"/>
  <c r="K1533" i="27"/>
  <c r="K1532" i="27"/>
  <c r="K1531" i="27"/>
  <c r="K1530" i="27"/>
  <c r="K1529" i="27"/>
  <c r="K1528" i="27"/>
  <c r="K1527" i="27"/>
  <c r="K1526" i="27"/>
  <c r="K1525" i="27"/>
  <c r="K1524" i="27"/>
  <c r="K1523" i="27"/>
  <c r="K1522" i="27"/>
  <c r="K1521" i="27"/>
  <c r="K1520" i="27"/>
  <c r="K1519" i="27"/>
  <c r="K1518" i="27"/>
  <c r="K1517" i="27"/>
  <c r="K1516" i="27"/>
  <c r="K1515" i="27"/>
  <c r="K1514" i="27"/>
  <c r="K1513" i="27"/>
  <c r="K1512" i="27"/>
  <c r="K1511" i="27"/>
  <c r="K1510" i="27"/>
  <c r="K1509" i="27"/>
  <c r="K1508" i="27"/>
  <c r="K1507" i="27"/>
  <c r="K1506" i="27"/>
  <c r="K1505" i="27"/>
  <c r="K1504" i="27"/>
  <c r="K1503" i="27"/>
  <c r="K1502" i="27"/>
  <c r="K1501" i="27"/>
  <c r="K1500" i="27"/>
  <c r="K1499" i="27"/>
  <c r="K1498" i="27"/>
  <c r="K1497" i="27"/>
  <c r="K1496" i="27"/>
  <c r="K1495" i="27"/>
  <c r="K1494" i="27"/>
  <c r="K1493" i="27"/>
  <c r="K1492" i="27"/>
  <c r="K1491" i="27"/>
  <c r="K1490" i="27"/>
  <c r="K1489" i="27"/>
  <c r="K1488" i="27"/>
  <c r="K1487" i="27"/>
  <c r="K1486" i="27"/>
  <c r="K1485" i="27"/>
  <c r="K1484" i="27"/>
  <c r="K1483" i="27"/>
  <c r="K1482" i="27"/>
  <c r="K1481" i="27"/>
  <c r="K1480" i="27"/>
  <c r="K1479" i="27"/>
  <c r="K1478" i="27"/>
  <c r="K1477" i="27"/>
  <c r="K1476" i="27"/>
  <c r="K1475" i="27"/>
  <c r="K1474" i="27"/>
  <c r="K1473" i="27"/>
  <c r="K1472" i="27"/>
  <c r="K1471" i="27"/>
  <c r="K1470" i="27"/>
  <c r="K1469" i="27"/>
  <c r="K1468" i="27"/>
  <c r="K1467" i="27"/>
  <c r="K1466" i="27"/>
  <c r="K1465" i="27"/>
  <c r="K1464" i="27"/>
  <c r="K1463" i="27"/>
  <c r="K1462" i="27"/>
  <c r="K1461" i="27"/>
  <c r="K1460" i="27"/>
  <c r="K1459" i="27"/>
  <c r="K1458" i="27"/>
  <c r="K1457" i="27"/>
  <c r="K1456" i="27"/>
  <c r="K1455" i="27"/>
  <c r="K1454" i="27"/>
  <c r="K1453" i="27"/>
  <c r="K1452" i="27"/>
  <c r="K1451" i="27"/>
  <c r="K1450" i="27"/>
  <c r="K1449" i="27"/>
  <c r="K1448" i="27"/>
  <c r="K1447" i="27"/>
  <c r="K1446" i="27"/>
  <c r="K1445" i="27"/>
  <c r="K1444" i="27"/>
  <c r="K1443" i="27"/>
  <c r="K1442" i="27"/>
  <c r="K1441" i="27"/>
  <c r="K1440" i="27"/>
  <c r="K1439" i="27"/>
  <c r="K1438" i="27"/>
  <c r="K1437" i="27"/>
  <c r="K1436" i="27"/>
  <c r="K1435" i="27"/>
  <c r="K1434" i="27"/>
  <c r="K1433" i="27"/>
  <c r="K1432" i="27"/>
  <c r="K1431" i="27"/>
  <c r="K1430" i="27"/>
  <c r="K1429" i="27"/>
  <c r="K1428" i="27"/>
  <c r="K1427" i="27"/>
  <c r="K1426" i="27"/>
  <c r="K1425" i="27"/>
  <c r="K1424" i="27"/>
  <c r="K1423" i="27"/>
  <c r="K1422" i="27"/>
  <c r="K1421" i="27"/>
  <c r="K1420" i="27"/>
  <c r="K1419" i="27"/>
  <c r="K1418" i="27"/>
  <c r="K1417" i="27"/>
  <c r="K1416" i="27"/>
  <c r="K1415" i="27"/>
  <c r="K1414" i="27"/>
  <c r="K1413" i="27"/>
  <c r="K1412" i="27"/>
  <c r="K1411" i="27"/>
  <c r="K1410" i="27"/>
  <c r="K1409" i="27"/>
  <c r="K1408" i="27"/>
  <c r="K1407" i="27"/>
  <c r="K1406" i="27"/>
  <c r="K1405" i="27"/>
  <c r="K1404" i="27"/>
  <c r="K1403" i="27"/>
  <c r="K1402" i="27"/>
  <c r="K1401" i="27"/>
  <c r="K1400" i="27"/>
  <c r="K1399" i="27"/>
  <c r="K1398" i="27"/>
  <c r="K1397" i="27"/>
  <c r="K1396" i="27"/>
  <c r="K1395" i="27"/>
  <c r="K1394" i="27"/>
  <c r="K1393" i="27"/>
  <c r="K1392" i="27"/>
  <c r="K1391" i="27"/>
  <c r="K1390" i="27"/>
  <c r="K1389" i="27"/>
  <c r="K1388" i="27"/>
  <c r="K1387" i="27"/>
  <c r="K1386" i="27"/>
  <c r="K1385" i="27"/>
  <c r="K1384" i="27"/>
  <c r="K1383" i="27"/>
  <c r="K1382" i="27"/>
  <c r="K1381" i="27"/>
  <c r="K1380" i="27"/>
  <c r="K1379" i="27"/>
  <c r="K1378" i="27"/>
  <c r="K1377" i="27"/>
  <c r="K1376" i="27"/>
  <c r="K1375" i="27"/>
  <c r="K1374" i="27"/>
  <c r="K1373" i="27"/>
  <c r="K1372" i="27"/>
  <c r="K1371" i="27"/>
  <c r="K1370" i="27"/>
  <c r="K1369" i="27"/>
  <c r="K1368" i="27"/>
  <c r="K1367" i="27"/>
  <c r="K1366" i="27"/>
  <c r="K1365" i="27"/>
  <c r="K1364" i="27"/>
  <c r="K1363" i="27"/>
  <c r="K1362" i="27"/>
  <c r="K1361" i="27"/>
  <c r="K1360" i="27"/>
  <c r="K1359" i="27"/>
  <c r="K1358" i="27"/>
  <c r="K1357" i="27"/>
  <c r="K1356" i="27"/>
  <c r="K1355" i="27"/>
  <c r="K1354" i="27"/>
  <c r="K1353" i="27"/>
  <c r="K1352" i="27"/>
  <c r="K1351" i="27"/>
  <c r="K1350" i="27"/>
  <c r="K1349" i="27"/>
  <c r="K1348" i="27"/>
  <c r="K1347" i="27"/>
  <c r="K1346" i="27"/>
  <c r="K1345" i="27"/>
  <c r="K1344" i="27"/>
  <c r="K1343" i="27"/>
  <c r="K1342" i="27"/>
  <c r="K1341" i="27"/>
  <c r="K1340" i="27"/>
  <c r="K1339" i="27"/>
  <c r="K1338" i="27"/>
  <c r="K1337" i="27"/>
  <c r="K1336" i="27"/>
  <c r="K1335" i="27"/>
  <c r="K1334" i="27"/>
  <c r="K1333" i="27"/>
  <c r="K1332" i="27"/>
  <c r="K1331" i="27"/>
  <c r="K1330" i="27"/>
  <c r="K1329" i="27"/>
  <c r="K1328" i="27"/>
  <c r="K1327" i="27"/>
  <c r="K1326" i="27"/>
  <c r="K1325" i="27"/>
  <c r="K1324" i="27"/>
  <c r="K1323" i="27"/>
  <c r="K1322" i="27"/>
  <c r="K1321" i="27"/>
  <c r="K1320" i="27"/>
  <c r="K1319" i="27"/>
  <c r="K1318" i="27"/>
  <c r="K1317" i="27"/>
  <c r="K1316" i="27"/>
  <c r="K1315" i="27"/>
  <c r="K1314" i="27"/>
  <c r="K1313" i="27"/>
  <c r="K1312" i="27"/>
  <c r="K1311" i="27"/>
  <c r="K1310" i="27"/>
  <c r="K1309" i="27"/>
  <c r="K1308" i="27"/>
  <c r="K1307" i="27"/>
  <c r="K1306" i="27"/>
  <c r="K1305" i="27"/>
  <c r="K1304" i="27"/>
  <c r="K1303" i="27"/>
  <c r="K1302" i="27"/>
  <c r="K1301" i="27"/>
  <c r="K1300" i="27"/>
  <c r="K1299" i="27"/>
  <c r="K1298" i="27"/>
  <c r="K1297" i="27"/>
  <c r="K1296" i="27"/>
  <c r="K1295" i="27"/>
  <c r="K1294" i="27"/>
  <c r="K1293" i="27"/>
  <c r="K1292" i="27"/>
  <c r="K1291" i="27"/>
  <c r="K1290" i="27"/>
  <c r="K1289" i="27"/>
  <c r="K1288" i="27"/>
  <c r="K1287" i="27"/>
  <c r="K1286" i="27"/>
  <c r="K1285" i="27"/>
  <c r="K1284" i="27"/>
  <c r="K1283" i="27"/>
  <c r="K1282" i="27"/>
  <c r="K1281" i="27"/>
  <c r="K1280" i="27"/>
  <c r="K1279" i="27"/>
  <c r="K1278" i="27"/>
  <c r="K1277" i="27"/>
  <c r="K1276" i="27"/>
  <c r="K1275" i="27"/>
  <c r="K1274" i="27"/>
  <c r="K1273" i="27"/>
  <c r="K1272" i="27"/>
  <c r="K1271" i="27"/>
  <c r="K1270" i="27"/>
  <c r="K1269" i="27"/>
  <c r="K1268" i="27"/>
  <c r="K1267" i="27"/>
  <c r="K1266" i="27"/>
  <c r="K1265" i="27"/>
  <c r="K1264" i="27"/>
  <c r="K1263" i="27"/>
  <c r="K1262" i="27"/>
  <c r="K1261" i="27"/>
  <c r="K1260" i="27"/>
  <c r="K1259" i="27"/>
  <c r="K1258" i="27"/>
  <c r="K1257" i="27"/>
  <c r="K1256" i="27"/>
  <c r="K1255" i="27"/>
  <c r="K1254" i="27"/>
  <c r="K1253" i="27"/>
  <c r="K1252" i="27"/>
  <c r="K1251" i="27"/>
  <c r="K1250" i="27"/>
  <c r="K1249" i="27"/>
  <c r="K1248" i="27"/>
  <c r="K1247" i="27"/>
  <c r="K1246" i="27"/>
  <c r="K1245" i="27"/>
  <c r="K1244" i="27"/>
  <c r="K1243" i="27"/>
  <c r="K1242" i="27"/>
  <c r="K1241" i="27"/>
  <c r="K1240" i="27"/>
  <c r="K1239" i="27"/>
  <c r="K1238" i="27"/>
  <c r="K1237" i="27"/>
  <c r="K1236" i="27"/>
  <c r="K1235" i="27"/>
  <c r="K1234" i="27"/>
  <c r="K1233" i="27"/>
  <c r="K1232" i="27"/>
  <c r="K1231" i="27"/>
  <c r="K1230" i="27"/>
  <c r="K1229" i="27"/>
  <c r="K1228" i="27"/>
  <c r="K1227" i="27"/>
  <c r="K1226" i="27"/>
  <c r="K1225" i="27"/>
  <c r="K1224" i="27"/>
  <c r="K1223" i="27"/>
  <c r="K1222" i="27"/>
  <c r="K1221" i="27"/>
  <c r="K1220" i="27"/>
  <c r="K1219" i="27"/>
  <c r="K1218" i="27"/>
  <c r="K1217" i="27"/>
  <c r="K1216" i="27"/>
  <c r="K1215" i="27"/>
  <c r="K1214" i="27"/>
  <c r="K1213" i="27"/>
  <c r="K1212" i="27"/>
  <c r="K1211" i="27"/>
  <c r="K1210" i="27"/>
  <c r="K1209" i="27"/>
  <c r="K1208" i="27"/>
  <c r="K1207" i="27"/>
  <c r="K1206" i="27"/>
  <c r="K1205" i="27"/>
  <c r="K1204" i="27"/>
  <c r="K1203" i="27"/>
  <c r="K1202" i="27"/>
  <c r="K1201" i="27"/>
  <c r="K1200" i="27"/>
  <c r="K1199" i="27"/>
  <c r="K1198" i="27"/>
  <c r="K1197" i="27"/>
  <c r="K1196" i="27"/>
  <c r="K1195" i="27"/>
  <c r="K1194" i="27"/>
  <c r="K1193" i="27"/>
  <c r="K1192" i="27"/>
  <c r="K1191" i="27"/>
  <c r="K1190" i="27"/>
  <c r="K1189" i="27"/>
  <c r="K1188" i="27"/>
  <c r="K1187" i="27"/>
  <c r="K1186" i="27"/>
  <c r="K1185" i="27"/>
  <c r="K1184" i="27"/>
  <c r="K1183" i="27"/>
  <c r="K1182" i="27"/>
  <c r="K1181" i="27"/>
  <c r="K1180" i="27"/>
  <c r="K1179" i="27"/>
  <c r="K1178" i="27"/>
  <c r="K1177" i="27"/>
  <c r="K1176" i="27"/>
  <c r="K1175" i="27"/>
  <c r="K1174" i="27"/>
  <c r="K1173" i="27"/>
  <c r="K1172" i="27"/>
  <c r="K1171" i="27"/>
  <c r="K1170" i="27"/>
  <c r="K1169" i="27"/>
  <c r="K1168" i="27"/>
  <c r="K1167" i="27"/>
  <c r="K1166" i="27"/>
  <c r="K1165" i="27"/>
  <c r="K1164" i="27"/>
  <c r="K1163" i="27"/>
  <c r="K1162" i="27"/>
  <c r="K1161" i="27"/>
  <c r="K1160" i="27"/>
  <c r="K1159" i="27"/>
  <c r="K1158" i="27"/>
  <c r="K1157" i="27"/>
  <c r="K1156" i="27"/>
  <c r="K1155" i="27"/>
  <c r="K1154" i="27"/>
  <c r="K1153" i="27"/>
  <c r="K1152" i="27"/>
  <c r="K1151" i="27"/>
  <c r="K1150" i="27"/>
  <c r="K1149" i="27"/>
  <c r="K1148" i="27"/>
  <c r="K1147" i="27"/>
  <c r="K1146" i="27"/>
  <c r="K1145" i="27"/>
  <c r="K1144" i="27"/>
  <c r="K1143" i="27"/>
  <c r="K1142" i="27"/>
  <c r="K1141" i="27"/>
  <c r="K1140" i="27"/>
  <c r="K1139" i="27"/>
  <c r="K1138" i="27"/>
  <c r="K1137" i="27"/>
  <c r="K1136" i="27"/>
  <c r="K1135" i="27"/>
  <c r="K1134" i="27"/>
  <c r="K1133" i="27"/>
  <c r="K1132" i="27"/>
  <c r="K1131" i="27"/>
  <c r="K1130" i="27"/>
  <c r="K1129" i="27"/>
  <c r="K1128" i="27"/>
  <c r="K1127" i="27"/>
  <c r="K1126" i="27"/>
  <c r="K1125" i="27"/>
  <c r="K1124" i="27"/>
  <c r="K1123" i="27"/>
  <c r="K1122" i="27"/>
  <c r="K1121" i="27"/>
  <c r="K1120" i="27"/>
  <c r="K1119" i="27"/>
  <c r="K1118" i="27"/>
  <c r="K1117" i="27"/>
  <c r="K1116" i="27"/>
  <c r="K1115" i="27"/>
  <c r="K1114" i="27"/>
  <c r="K1113" i="27"/>
  <c r="K1112" i="27"/>
  <c r="K1111" i="27"/>
  <c r="K1110" i="27"/>
  <c r="K1109" i="27"/>
  <c r="K1108" i="27"/>
  <c r="K1107" i="27"/>
  <c r="K1106" i="27"/>
  <c r="K1105" i="27"/>
  <c r="K1104" i="27"/>
  <c r="K1103" i="27"/>
  <c r="K1102" i="27"/>
  <c r="K1101" i="27"/>
  <c r="K1100" i="27"/>
  <c r="K1099" i="27"/>
  <c r="K1098" i="27"/>
  <c r="K1097" i="27"/>
  <c r="K1096" i="27"/>
  <c r="K1095" i="27"/>
  <c r="K1094" i="27"/>
  <c r="K1093" i="27"/>
  <c r="K1092" i="27"/>
  <c r="K1091" i="27"/>
  <c r="K1090" i="27"/>
  <c r="K1089" i="27"/>
  <c r="K1088" i="27"/>
  <c r="K1087" i="27"/>
  <c r="K1086" i="27"/>
  <c r="K1085" i="27"/>
  <c r="K1084" i="27"/>
  <c r="K1083" i="27"/>
  <c r="K1082" i="27"/>
  <c r="K1081" i="27"/>
  <c r="K1080" i="27"/>
  <c r="K1079" i="27"/>
  <c r="K1078" i="27"/>
  <c r="K1077" i="27"/>
  <c r="K1076" i="27"/>
  <c r="K1075" i="27"/>
  <c r="K1074" i="27"/>
  <c r="K1073" i="27"/>
  <c r="K1072" i="27"/>
  <c r="K1071" i="27"/>
  <c r="K1070" i="27"/>
  <c r="K1069" i="27"/>
  <c r="K1068" i="27"/>
  <c r="K1067" i="27"/>
  <c r="K1066" i="27"/>
  <c r="K1065" i="27"/>
  <c r="K1064" i="27"/>
  <c r="K1063" i="27"/>
  <c r="K1062" i="27"/>
  <c r="K1061" i="27"/>
  <c r="K1060" i="27"/>
  <c r="K1059" i="27"/>
  <c r="K1058" i="27"/>
  <c r="K1057" i="27"/>
  <c r="K1056" i="27"/>
  <c r="K1055" i="27"/>
  <c r="K1054" i="27"/>
  <c r="K1053" i="27"/>
  <c r="K1052" i="27"/>
  <c r="K1051" i="27"/>
  <c r="K1050" i="27"/>
  <c r="K1049" i="27"/>
  <c r="K1048" i="27"/>
  <c r="K1047" i="27"/>
  <c r="K1046" i="27"/>
  <c r="K1045" i="27"/>
  <c r="K1044" i="27"/>
  <c r="K1043" i="27"/>
  <c r="K1042" i="27"/>
  <c r="K1041" i="27"/>
  <c r="K1040" i="27"/>
  <c r="K1039" i="27"/>
  <c r="K1038" i="27"/>
  <c r="K1037" i="27"/>
  <c r="K1036" i="27"/>
  <c r="K1035" i="27"/>
  <c r="K1034" i="27"/>
  <c r="K1033" i="27"/>
  <c r="K1032" i="27"/>
  <c r="K1031" i="27"/>
  <c r="K1030" i="27"/>
  <c r="K1029" i="27"/>
  <c r="K1028" i="27"/>
  <c r="K1027" i="27"/>
  <c r="K1026" i="27"/>
  <c r="K1025" i="27"/>
  <c r="K1024" i="27"/>
  <c r="K1023" i="27"/>
  <c r="K1022" i="27"/>
  <c r="K1021" i="27"/>
  <c r="K1020" i="27"/>
  <c r="K1019" i="27"/>
  <c r="K1018" i="27"/>
  <c r="K1017" i="27"/>
  <c r="K1016" i="27"/>
  <c r="K1015" i="27"/>
  <c r="K1014" i="27"/>
  <c r="K1013" i="27"/>
  <c r="K1012" i="27"/>
  <c r="K1011" i="27"/>
  <c r="K1010" i="27"/>
  <c r="K1009" i="27"/>
  <c r="K1008" i="27"/>
  <c r="K1007" i="27"/>
  <c r="K1006" i="27"/>
  <c r="K1005" i="27"/>
  <c r="K1004" i="27"/>
  <c r="K1003" i="27"/>
  <c r="K1002" i="27"/>
  <c r="K1001" i="27"/>
  <c r="K1000" i="27"/>
  <c r="K999" i="27"/>
  <c r="K998" i="27"/>
  <c r="K997" i="27"/>
  <c r="K996" i="27"/>
  <c r="K995" i="27"/>
  <c r="K994" i="27"/>
  <c r="K993" i="27"/>
  <c r="K992" i="27"/>
  <c r="K991" i="27"/>
  <c r="K990" i="27"/>
  <c r="K989" i="27"/>
  <c r="K988" i="27"/>
  <c r="K987" i="27"/>
  <c r="K986" i="27"/>
  <c r="K985" i="27"/>
  <c r="K984" i="27"/>
  <c r="K983" i="27"/>
  <c r="K982" i="27"/>
  <c r="K981" i="27"/>
  <c r="K980" i="27"/>
  <c r="K979" i="27"/>
  <c r="K978" i="27"/>
  <c r="K977" i="27"/>
  <c r="K976" i="27"/>
  <c r="K975" i="27"/>
  <c r="K974" i="27"/>
  <c r="K973" i="27"/>
  <c r="K972" i="27"/>
  <c r="K971" i="27"/>
  <c r="K970" i="27"/>
  <c r="K969" i="27"/>
  <c r="K968" i="27"/>
  <c r="K967" i="27"/>
  <c r="K966" i="27"/>
  <c r="K965" i="27"/>
  <c r="K964" i="27"/>
  <c r="K963" i="27"/>
  <c r="K962" i="27"/>
  <c r="K961" i="27"/>
  <c r="K960" i="27"/>
  <c r="K959" i="27"/>
  <c r="K958" i="27"/>
  <c r="K957" i="27"/>
  <c r="K956" i="27"/>
  <c r="K955" i="27"/>
  <c r="K954" i="27"/>
  <c r="K953" i="27"/>
  <c r="K952" i="27"/>
  <c r="K951" i="27"/>
  <c r="K950" i="27"/>
  <c r="K949" i="27"/>
  <c r="K948" i="27"/>
  <c r="K947" i="27"/>
  <c r="K946" i="27"/>
  <c r="K945" i="27"/>
  <c r="K944" i="27"/>
  <c r="K943" i="27"/>
  <c r="K942" i="27"/>
  <c r="K941" i="27"/>
  <c r="K940" i="27"/>
  <c r="K939" i="27"/>
  <c r="K938" i="27"/>
  <c r="K937" i="27"/>
  <c r="K936" i="27"/>
  <c r="K935" i="27"/>
  <c r="K934" i="27"/>
  <c r="K933" i="27"/>
  <c r="K932" i="27"/>
  <c r="K931" i="27"/>
  <c r="K930" i="27"/>
  <c r="K929" i="27"/>
  <c r="K928" i="27"/>
  <c r="K927" i="27"/>
  <c r="K926" i="27"/>
  <c r="K925" i="27"/>
  <c r="K924" i="27"/>
  <c r="K923" i="27"/>
  <c r="K922" i="27"/>
  <c r="K921" i="27"/>
  <c r="K920" i="27"/>
  <c r="K919" i="27"/>
  <c r="K918" i="27"/>
  <c r="K917" i="27"/>
  <c r="K916" i="27"/>
  <c r="K915" i="27"/>
  <c r="K914" i="27"/>
  <c r="K913" i="27"/>
  <c r="K912" i="27"/>
  <c r="K911" i="27"/>
  <c r="K910" i="27"/>
  <c r="K909" i="27"/>
  <c r="K908" i="27"/>
  <c r="K907" i="27"/>
  <c r="K906" i="27"/>
  <c r="K905" i="27"/>
  <c r="K904" i="27"/>
  <c r="K903" i="27"/>
  <c r="K902" i="27"/>
  <c r="K901" i="27"/>
  <c r="K900" i="27"/>
  <c r="K899" i="27"/>
  <c r="K898" i="27"/>
  <c r="K897" i="27"/>
  <c r="K896" i="27"/>
  <c r="K895" i="27"/>
  <c r="K894" i="27"/>
  <c r="K893" i="27"/>
  <c r="K892" i="27"/>
  <c r="K891" i="27"/>
  <c r="K890" i="27"/>
  <c r="K889" i="27"/>
  <c r="K888" i="27"/>
  <c r="K887" i="27"/>
  <c r="K886" i="27"/>
  <c r="K885" i="27"/>
  <c r="K884" i="27"/>
  <c r="K883" i="27"/>
  <c r="K882" i="27"/>
  <c r="K881" i="27"/>
  <c r="K880" i="27"/>
  <c r="K879" i="27"/>
  <c r="K878" i="27"/>
  <c r="K877" i="27"/>
  <c r="K876" i="27"/>
  <c r="K875" i="27"/>
  <c r="K874" i="27"/>
  <c r="K873" i="27"/>
  <c r="K872" i="27"/>
  <c r="K871" i="27"/>
  <c r="K870" i="27"/>
  <c r="K869" i="27"/>
  <c r="K868" i="27"/>
  <c r="K867" i="27"/>
  <c r="K866" i="27"/>
  <c r="K865" i="27"/>
  <c r="K864" i="27"/>
  <c r="K863" i="27"/>
  <c r="K862" i="27"/>
  <c r="K861" i="27"/>
  <c r="K860" i="27"/>
  <c r="K859" i="27"/>
  <c r="K858" i="27"/>
  <c r="K857" i="27"/>
  <c r="K856" i="27"/>
  <c r="K855" i="27"/>
  <c r="K854" i="27"/>
  <c r="K853" i="27"/>
  <c r="K852" i="27"/>
  <c r="K851" i="27"/>
  <c r="K850" i="27"/>
  <c r="K849" i="27"/>
  <c r="K848" i="27"/>
  <c r="K847" i="27"/>
  <c r="K846" i="27"/>
  <c r="K845" i="27"/>
  <c r="K844" i="27"/>
  <c r="K843" i="27"/>
  <c r="K842" i="27"/>
  <c r="K841" i="27"/>
  <c r="K840" i="27"/>
  <c r="K839" i="27"/>
  <c r="K838" i="27"/>
  <c r="K837" i="27"/>
  <c r="K836" i="27"/>
  <c r="K835" i="27"/>
  <c r="K834" i="27"/>
  <c r="K833" i="27"/>
  <c r="K832" i="27"/>
  <c r="K831" i="27"/>
  <c r="K830" i="27"/>
  <c r="K829" i="27"/>
  <c r="K828" i="27"/>
  <c r="K827" i="27"/>
  <c r="K826" i="27"/>
  <c r="K825" i="27"/>
  <c r="K824" i="27"/>
  <c r="K823" i="27"/>
  <c r="K822" i="27"/>
  <c r="K821" i="27"/>
  <c r="K820" i="27"/>
  <c r="K819" i="27"/>
  <c r="K818" i="27"/>
  <c r="K817" i="27"/>
  <c r="K816" i="27"/>
  <c r="K815" i="27"/>
  <c r="K814" i="27"/>
  <c r="K813" i="27"/>
  <c r="K812" i="27"/>
  <c r="K811" i="27"/>
  <c r="K810" i="27"/>
  <c r="K809" i="27"/>
  <c r="K808" i="27"/>
  <c r="K807" i="27"/>
  <c r="K806" i="27"/>
  <c r="K805" i="27"/>
  <c r="K804" i="27"/>
  <c r="K803" i="27"/>
  <c r="K802" i="27"/>
  <c r="K801" i="27"/>
  <c r="K800" i="27"/>
  <c r="K799" i="27"/>
  <c r="K798" i="27"/>
  <c r="K797" i="27"/>
  <c r="K796" i="27"/>
  <c r="K795" i="27"/>
  <c r="K794" i="27"/>
  <c r="K793" i="27"/>
  <c r="K792" i="27"/>
  <c r="K791" i="27"/>
  <c r="K790" i="27"/>
  <c r="K789" i="27"/>
  <c r="K788" i="27"/>
  <c r="K787" i="27"/>
  <c r="K786" i="27"/>
  <c r="K785" i="27"/>
  <c r="K784" i="27"/>
  <c r="K783" i="27"/>
  <c r="K782" i="27"/>
  <c r="K781" i="27"/>
  <c r="K780" i="27"/>
  <c r="K779" i="27"/>
  <c r="K778" i="27"/>
  <c r="K777" i="27"/>
  <c r="K776" i="27"/>
  <c r="K775" i="27"/>
  <c r="K774" i="27"/>
  <c r="K773" i="27"/>
  <c r="K772" i="27"/>
  <c r="K771" i="27"/>
  <c r="K770" i="27"/>
  <c r="K769" i="27"/>
  <c r="K768" i="27"/>
  <c r="K767" i="27"/>
  <c r="K766" i="27"/>
  <c r="K765" i="27"/>
  <c r="K764" i="27"/>
  <c r="K763" i="27"/>
  <c r="K762" i="27"/>
  <c r="K761" i="27"/>
  <c r="K760" i="27"/>
  <c r="K759" i="27"/>
  <c r="K758" i="27"/>
  <c r="K757" i="27"/>
  <c r="K756" i="27"/>
  <c r="K755" i="27"/>
  <c r="K754" i="27"/>
  <c r="K753" i="27"/>
  <c r="K752" i="27"/>
  <c r="K751" i="27"/>
  <c r="K750" i="27"/>
  <c r="K749" i="27"/>
  <c r="K748" i="27"/>
  <c r="K747" i="27"/>
  <c r="K746" i="27"/>
  <c r="K745" i="27"/>
  <c r="K744" i="27"/>
  <c r="K743" i="27"/>
  <c r="K742" i="27"/>
  <c r="K741" i="27"/>
  <c r="K740" i="27"/>
  <c r="K739" i="27"/>
  <c r="K738" i="27"/>
  <c r="K737" i="27"/>
  <c r="K736" i="27"/>
  <c r="K735" i="27"/>
  <c r="K734" i="27"/>
  <c r="K733" i="27"/>
  <c r="K732" i="27"/>
  <c r="K731" i="27"/>
  <c r="K730" i="27"/>
  <c r="K729" i="27"/>
  <c r="K728" i="27"/>
  <c r="K727" i="27"/>
  <c r="K726" i="27"/>
  <c r="K725" i="27"/>
  <c r="K724" i="27"/>
  <c r="K723" i="27"/>
  <c r="K722" i="27"/>
  <c r="K721" i="27"/>
  <c r="K720" i="27"/>
  <c r="K719" i="27"/>
  <c r="K718" i="27"/>
  <c r="K717" i="27"/>
  <c r="K716" i="27"/>
  <c r="K715" i="27"/>
  <c r="K714" i="27"/>
  <c r="K713" i="27"/>
  <c r="K712" i="27"/>
  <c r="K711" i="27"/>
  <c r="K710" i="27"/>
  <c r="K709" i="27"/>
  <c r="K708" i="27"/>
  <c r="K707" i="27"/>
  <c r="K706" i="27"/>
  <c r="K705" i="27"/>
  <c r="K704" i="27"/>
  <c r="K703" i="27"/>
  <c r="K702" i="27"/>
  <c r="K701" i="27"/>
  <c r="K700" i="27"/>
  <c r="K699" i="27"/>
  <c r="K698" i="27"/>
  <c r="K697" i="27"/>
  <c r="K696" i="27"/>
  <c r="K695" i="27"/>
  <c r="K694" i="27"/>
  <c r="K693" i="27"/>
  <c r="K692" i="27"/>
  <c r="K691" i="27"/>
  <c r="K690" i="27"/>
  <c r="K689" i="27"/>
  <c r="K688" i="27"/>
  <c r="K687" i="27"/>
  <c r="K686" i="27"/>
  <c r="K685" i="27"/>
  <c r="K684" i="27"/>
  <c r="K683" i="27"/>
  <c r="K682" i="27"/>
  <c r="K681" i="27"/>
  <c r="K680" i="27"/>
  <c r="K679" i="27"/>
  <c r="K678" i="27"/>
  <c r="K677" i="27"/>
  <c r="K676" i="27"/>
  <c r="K675" i="27"/>
  <c r="K674" i="27"/>
  <c r="K673" i="27"/>
  <c r="K672" i="27"/>
  <c r="K671" i="27"/>
  <c r="K670" i="27"/>
  <c r="K669" i="27"/>
  <c r="K668" i="27"/>
  <c r="K667" i="27"/>
  <c r="K666" i="27"/>
  <c r="K665" i="27"/>
  <c r="K664" i="27"/>
  <c r="K663" i="27"/>
  <c r="K662" i="27"/>
  <c r="K661" i="27"/>
  <c r="K660" i="27"/>
  <c r="K659" i="27"/>
  <c r="K658" i="27"/>
  <c r="K657" i="27"/>
  <c r="K656" i="27"/>
  <c r="K655" i="27"/>
  <c r="K654" i="27"/>
  <c r="K653" i="27"/>
  <c r="K652" i="27"/>
  <c r="K651" i="27"/>
  <c r="K650" i="27"/>
  <c r="K649" i="27"/>
  <c r="K648" i="27"/>
  <c r="K647" i="27"/>
  <c r="K646" i="27"/>
  <c r="K645" i="27"/>
  <c r="K644" i="27"/>
  <c r="K643" i="27"/>
  <c r="K642" i="27"/>
  <c r="K641" i="27"/>
  <c r="K640" i="27"/>
  <c r="K639" i="27"/>
  <c r="K638" i="27"/>
  <c r="K637" i="27"/>
  <c r="K636" i="27"/>
  <c r="K635" i="27"/>
  <c r="K634" i="27"/>
  <c r="K633" i="27"/>
  <c r="K632" i="27"/>
  <c r="K631" i="27"/>
  <c r="K630" i="27"/>
  <c r="K629" i="27"/>
  <c r="K628" i="27"/>
  <c r="K627" i="27"/>
  <c r="K626" i="27"/>
  <c r="K625" i="27"/>
  <c r="K624" i="27"/>
  <c r="K623" i="27"/>
  <c r="K622" i="27"/>
  <c r="K621" i="27"/>
  <c r="K620" i="27"/>
  <c r="K619" i="27"/>
  <c r="K618" i="27"/>
  <c r="K617" i="27"/>
  <c r="K616" i="27"/>
  <c r="K615" i="27"/>
  <c r="K614" i="27"/>
  <c r="K613" i="27"/>
  <c r="K612" i="27"/>
  <c r="K611" i="27"/>
  <c r="K610" i="27"/>
  <c r="K609" i="27"/>
  <c r="K608" i="27"/>
  <c r="K607" i="27"/>
  <c r="K606" i="27"/>
  <c r="K605" i="27"/>
  <c r="K604" i="27"/>
  <c r="K603" i="27"/>
  <c r="K602" i="27"/>
  <c r="K601" i="27"/>
  <c r="K600" i="27"/>
  <c r="K599" i="27"/>
  <c r="K598" i="27"/>
  <c r="K597" i="27"/>
  <c r="K596" i="27"/>
  <c r="K595" i="27"/>
  <c r="K594" i="27"/>
  <c r="K593" i="27"/>
  <c r="K592" i="27"/>
  <c r="K591" i="27"/>
  <c r="K590" i="27"/>
  <c r="K589" i="27"/>
  <c r="K588" i="27"/>
  <c r="K587" i="27"/>
  <c r="K586" i="27"/>
  <c r="K585" i="27"/>
  <c r="K584" i="27"/>
  <c r="K583" i="27"/>
  <c r="K582" i="27"/>
  <c r="K581" i="27"/>
  <c r="K580" i="27"/>
  <c r="K579" i="27"/>
  <c r="K578" i="27"/>
  <c r="K577" i="27"/>
  <c r="K576" i="27"/>
  <c r="K575" i="27"/>
  <c r="K574" i="27"/>
  <c r="K573" i="27"/>
  <c r="K572" i="27"/>
  <c r="K571" i="27"/>
  <c r="K570" i="27"/>
  <c r="K569" i="27"/>
  <c r="K568" i="27"/>
  <c r="K567" i="27"/>
  <c r="K566" i="27"/>
  <c r="K565" i="27"/>
  <c r="K564" i="27"/>
  <c r="K563" i="27"/>
  <c r="K562" i="27"/>
  <c r="K561" i="27"/>
  <c r="K560" i="27"/>
  <c r="K559" i="27"/>
  <c r="K558" i="27"/>
  <c r="K557" i="27"/>
  <c r="K556" i="27"/>
  <c r="K555" i="27"/>
  <c r="K554" i="27"/>
  <c r="K553" i="27"/>
  <c r="K552" i="27"/>
  <c r="K551" i="27"/>
  <c r="K550" i="27"/>
  <c r="K549" i="27"/>
  <c r="K548" i="27"/>
  <c r="K547" i="27"/>
  <c r="K546" i="27"/>
  <c r="K545" i="27"/>
  <c r="K544" i="27"/>
  <c r="K543" i="27"/>
  <c r="K542" i="27"/>
  <c r="K541" i="27"/>
  <c r="K540" i="27"/>
  <c r="K539" i="27"/>
  <c r="K538" i="27"/>
  <c r="K537" i="27"/>
  <c r="K536" i="27"/>
  <c r="K535" i="27"/>
  <c r="K534" i="27"/>
  <c r="K533" i="27"/>
  <c r="K532" i="27"/>
  <c r="K531" i="27"/>
  <c r="K530" i="27"/>
  <c r="K529" i="27"/>
  <c r="K528" i="27"/>
  <c r="K527" i="27"/>
  <c r="K526" i="27"/>
  <c r="K525" i="27"/>
  <c r="K524" i="27"/>
  <c r="K523" i="27"/>
  <c r="K522" i="27"/>
  <c r="K521" i="27"/>
  <c r="K520" i="27"/>
  <c r="K519" i="27"/>
  <c r="K518" i="27"/>
  <c r="K517" i="27"/>
  <c r="K516" i="27"/>
  <c r="K515" i="27"/>
  <c r="K514" i="27"/>
  <c r="K513" i="27"/>
  <c r="K512" i="27"/>
  <c r="K511" i="27"/>
  <c r="K510" i="27"/>
  <c r="K509" i="27"/>
  <c r="K508" i="27"/>
  <c r="K507" i="27"/>
  <c r="K506" i="27"/>
  <c r="K505" i="27"/>
  <c r="K504" i="27"/>
  <c r="K503" i="27"/>
  <c r="K502" i="27"/>
  <c r="K501" i="27"/>
  <c r="K500" i="27"/>
  <c r="K499" i="27"/>
  <c r="K498" i="27"/>
  <c r="K497" i="27"/>
  <c r="K496" i="27"/>
  <c r="K495" i="27"/>
  <c r="K494" i="27"/>
  <c r="K493" i="27"/>
  <c r="K492" i="27"/>
  <c r="K491" i="27"/>
  <c r="K490" i="27"/>
  <c r="K489" i="27"/>
  <c r="K488" i="27"/>
  <c r="K487" i="27"/>
  <c r="K486" i="27"/>
  <c r="K485" i="27"/>
  <c r="K484" i="27"/>
  <c r="K483" i="27"/>
  <c r="K482" i="27"/>
  <c r="K481" i="27"/>
  <c r="K480" i="27"/>
  <c r="K479" i="27"/>
  <c r="K478" i="27"/>
  <c r="K477" i="27"/>
  <c r="K476" i="27"/>
  <c r="K475" i="27"/>
  <c r="K474" i="27"/>
  <c r="K473" i="27"/>
  <c r="K472" i="27"/>
  <c r="K471" i="27"/>
  <c r="K470" i="27"/>
  <c r="K469" i="27"/>
  <c r="K468" i="27"/>
  <c r="K467" i="27"/>
  <c r="K466" i="27"/>
  <c r="K465" i="27"/>
  <c r="K464" i="27"/>
  <c r="K463" i="27"/>
  <c r="K462" i="27"/>
  <c r="K461" i="27"/>
  <c r="K460" i="27"/>
  <c r="K459" i="27"/>
  <c r="K458" i="27"/>
  <c r="K457" i="27"/>
  <c r="K456" i="27"/>
  <c r="K455" i="27"/>
  <c r="K454" i="27"/>
  <c r="K453" i="27"/>
  <c r="K452" i="27"/>
  <c r="K451" i="27"/>
  <c r="K450" i="27"/>
  <c r="K449" i="27"/>
  <c r="K448" i="27"/>
  <c r="K447" i="27"/>
  <c r="K446" i="27"/>
  <c r="K445" i="27"/>
  <c r="K444" i="27"/>
  <c r="K443" i="27"/>
  <c r="K442" i="27"/>
  <c r="K441" i="27"/>
  <c r="K440" i="27"/>
  <c r="K439" i="27"/>
  <c r="K438" i="27"/>
  <c r="K437" i="27"/>
  <c r="K436" i="27"/>
  <c r="K435" i="27"/>
  <c r="K434" i="27"/>
  <c r="K433" i="27"/>
  <c r="K432" i="27"/>
  <c r="K431" i="27"/>
  <c r="K430" i="27"/>
  <c r="K429" i="27"/>
  <c r="K428" i="27"/>
  <c r="K427" i="27"/>
  <c r="K426" i="27"/>
  <c r="K425" i="27"/>
  <c r="K424" i="27"/>
  <c r="K423" i="27"/>
  <c r="K422" i="27"/>
  <c r="K421" i="27"/>
  <c r="K420" i="27"/>
  <c r="K419" i="27"/>
  <c r="K418" i="27"/>
  <c r="K417" i="27"/>
  <c r="K416" i="27"/>
  <c r="K415" i="27"/>
  <c r="K414" i="27"/>
  <c r="K413" i="27"/>
  <c r="K412" i="27"/>
  <c r="K411" i="27"/>
  <c r="K410" i="27"/>
  <c r="K409" i="27"/>
  <c r="K408" i="27"/>
  <c r="K407" i="27"/>
  <c r="K406" i="27"/>
  <c r="K405" i="27"/>
  <c r="K404" i="27"/>
  <c r="K403" i="27"/>
  <c r="K402" i="27"/>
  <c r="K401" i="27"/>
  <c r="K400" i="27"/>
  <c r="K399" i="27"/>
  <c r="K398" i="27"/>
  <c r="K397" i="27"/>
  <c r="K396" i="27"/>
  <c r="K395" i="27"/>
  <c r="K394" i="27"/>
  <c r="K393" i="27"/>
  <c r="K392" i="27"/>
  <c r="K391" i="27"/>
  <c r="K390" i="27"/>
  <c r="K389" i="27"/>
  <c r="K388" i="27"/>
  <c r="K387" i="27"/>
  <c r="K386" i="27"/>
  <c r="K385" i="27"/>
  <c r="K384" i="27"/>
  <c r="K383" i="27"/>
  <c r="K382" i="27"/>
  <c r="K381" i="27"/>
  <c r="K380" i="27"/>
  <c r="K379" i="27"/>
  <c r="K378" i="27"/>
  <c r="K377" i="27"/>
  <c r="K376" i="27"/>
  <c r="K375" i="27"/>
  <c r="K374" i="27"/>
  <c r="K373" i="27"/>
  <c r="K372" i="27"/>
  <c r="K371" i="27"/>
  <c r="K370" i="27"/>
  <c r="K369" i="27"/>
  <c r="K368" i="27"/>
  <c r="K367" i="27"/>
  <c r="K366" i="27"/>
  <c r="K365" i="27"/>
  <c r="K364" i="27"/>
  <c r="K363" i="27"/>
  <c r="K362" i="27"/>
  <c r="K361" i="27"/>
  <c r="K360" i="27"/>
  <c r="K359" i="27"/>
  <c r="K358" i="27"/>
  <c r="K357" i="27"/>
  <c r="K356" i="27"/>
  <c r="K355" i="27"/>
  <c r="K354" i="27"/>
  <c r="K353" i="27"/>
  <c r="K352" i="27"/>
  <c r="K351" i="27"/>
  <c r="K350" i="27"/>
  <c r="K349" i="27"/>
  <c r="K348" i="27"/>
  <c r="K347" i="27"/>
  <c r="K346" i="27"/>
  <c r="K345" i="27"/>
  <c r="K344" i="27"/>
  <c r="K343" i="27"/>
  <c r="K342" i="27"/>
  <c r="K341" i="27"/>
  <c r="K340" i="27"/>
  <c r="K339" i="27"/>
  <c r="K338" i="27"/>
  <c r="K337" i="27"/>
  <c r="K336" i="27"/>
  <c r="K335" i="27"/>
  <c r="K334" i="27"/>
  <c r="K333" i="27"/>
  <c r="K332" i="27"/>
  <c r="K331" i="27"/>
  <c r="K330" i="27"/>
  <c r="K329" i="27"/>
  <c r="K328" i="27"/>
  <c r="K327" i="27"/>
  <c r="K326" i="27"/>
  <c r="K325" i="27"/>
  <c r="K324" i="27"/>
  <c r="K323" i="27"/>
  <c r="K322" i="27"/>
  <c r="K321" i="27"/>
  <c r="K320" i="27"/>
  <c r="K319" i="27"/>
  <c r="K318" i="27"/>
  <c r="K317" i="27"/>
  <c r="K316" i="27"/>
  <c r="K315" i="27"/>
  <c r="K314" i="27"/>
  <c r="K313" i="27"/>
  <c r="K312" i="27"/>
  <c r="K311" i="27"/>
  <c r="K310" i="27"/>
  <c r="K309" i="27"/>
  <c r="K308" i="27"/>
  <c r="K307" i="27"/>
  <c r="K306" i="27"/>
  <c r="K305" i="27"/>
  <c r="K304" i="27"/>
  <c r="K303" i="27"/>
  <c r="K302" i="27"/>
  <c r="K301" i="27"/>
  <c r="K300" i="27"/>
  <c r="K299" i="27"/>
  <c r="K298" i="27"/>
  <c r="K297" i="27"/>
  <c r="K296" i="27"/>
  <c r="K295" i="27"/>
  <c r="K294" i="27"/>
  <c r="K293" i="27"/>
  <c r="K292" i="27"/>
  <c r="K291" i="27"/>
  <c r="K290" i="27"/>
  <c r="K289" i="27"/>
  <c r="K288" i="27"/>
  <c r="K287" i="27"/>
  <c r="K286" i="27"/>
  <c r="K285" i="27"/>
  <c r="K284" i="27"/>
  <c r="K283" i="27"/>
  <c r="K282" i="27"/>
  <c r="K281" i="27"/>
  <c r="K280" i="27"/>
  <c r="K279" i="27"/>
  <c r="K278" i="27"/>
  <c r="K277" i="27"/>
  <c r="K276" i="27"/>
  <c r="K275" i="27"/>
  <c r="K274" i="27"/>
  <c r="K273" i="27"/>
  <c r="K272" i="27"/>
  <c r="K271" i="27"/>
  <c r="K270" i="27"/>
  <c r="K269" i="27"/>
  <c r="K268" i="27"/>
  <c r="K267" i="27"/>
  <c r="K266" i="27"/>
  <c r="K265" i="27"/>
  <c r="K264" i="27"/>
  <c r="K263" i="27"/>
  <c r="K262" i="27"/>
  <c r="K261" i="27"/>
  <c r="K260" i="27"/>
  <c r="K259" i="27"/>
  <c r="K258" i="27"/>
  <c r="K257" i="27"/>
  <c r="K256" i="27"/>
  <c r="K255" i="27"/>
  <c r="K254" i="27"/>
  <c r="K253" i="27"/>
  <c r="K252" i="27"/>
  <c r="K251" i="27"/>
  <c r="K250" i="27"/>
  <c r="K249" i="27"/>
  <c r="K248" i="27"/>
  <c r="K247" i="27"/>
  <c r="K246" i="27"/>
  <c r="K245" i="27"/>
  <c r="K244" i="27"/>
  <c r="K243" i="27"/>
  <c r="K242" i="27"/>
  <c r="K241" i="27"/>
  <c r="K240" i="27"/>
  <c r="K239" i="27"/>
  <c r="K238" i="27"/>
  <c r="K237" i="27"/>
  <c r="K236" i="27"/>
  <c r="K235" i="27"/>
  <c r="K234" i="27"/>
  <c r="K233" i="27"/>
  <c r="K232" i="27"/>
  <c r="K231" i="27"/>
  <c r="K230" i="27"/>
  <c r="K229" i="27"/>
  <c r="K228" i="27"/>
  <c r="K227" i="27"/>
  <c r="K226" i="27"/>
  <c r="K225" i="27"/>
  <c r="K224" i="27"/>
  <c r="K223" i="27"/>
  <c r="K222" i="27"/>
  <c r="K221" i="27"/>
  <c r="K220" i="27"/>
  <c r="K219" i="27"/>
  <c r="K218" i="27"/>
  <c r="K217" i="27"/>
  <c r="K216" i="27"/>
  <c r="K215" i="27"/>
  <c r="K214" i="27"/>
  <c r="K213" i="27"/>
  <c r="K212" i="27"/>
  <c r="K211" i="27"/>
  <c r="K210" i="27"/>
  <c r="K209" i="27"/>
  <c r="K208" i="27"/>
  <c r="K207" i="27"/>
  <c r="K206" i="27"/>
  <c r="K205" i="27"/>
  <c r="K204" i="27"/>
  <c r="K203" i="27"/>
  <c r="K202" i="27"/>
  <c r="K201" i="27"/>
  <c r="K200" i="27"/>
  <c r="K199" i="27"/>
  <c r="K198" i="27"/>
  <c r="K197" i="27"/>
  <c r="K196" i="27"/>
  <c r="K195" i="27"/>
  <c r="K194" i="27"/>
  <c r="K193" i="27"/>
  <c r="K192" i="27"/>
  <c r="K191" i="27"/>
  <c r="K190" i="27"/>
  <c r="K189" i="27"/>
  <c r="K188" i="27"/>
  <c r="K187" i="27"/>
  <c r="K186" i="27"/>
  <c r="K185" i="27"/>
  <c r="K184" i="27"/>
  <c r="K183" i="27"/>
  <c r="K182" i="27"/>
  <c r="K181" i="27"/>
  <c r="K180" i="27"/>
  <c r="K179" i="27"/>
  <c r="K178" i="27"/>
  <c r="K177" i="27"/>
  <c r="K176" i="27"/>
  <c r="K175" i="27"/>
  <c r="K174" i="27"/>
  <c r="K173" i="27"/>
  <c r="K172" i="27"/>
  <c r="K171" i="27"/>
  <c r="K170" i="27"/>
  <c r="K169" i="27"/>
  <c r="K168" i="27"/>
  <c r="K167" i="27"/>
  <c r="K166" i="27"/>
  <c r="K165" i="27"/>
  <c r="K164" i="27"/>
  <c r="K163" i="27"/>
  <c r="K162" i="27"/>
  <c r="K161" i="27"/>
  <c r="K160" i="27"/>
  <c r="K159" i="27"/>
  <c r="K158" i="27"/>
  <c r="K157" i="27"/>
  <c r="K156" i="27"/>
  <c r="K155" i="27"/>
  <c r="K154" i="27"/>
  <c r="K153" i="27"/>
  <c r="K152" i="27"/>
  <c r="K151" i="27"/>
  <c r="K150" i="27"/>
  <c r="K149" i="27"/>
  <c r="K148" i="27"/>
  <c r="K147" i="27"/>
  <c r="K146" i="27"/>
  <c r="K145" i="27"/>
  <c r="K144" i="27"/>
  <c r="K143" i="27"/>
  <c r="K142" i="27"/>
  <c r="K141" i="27"/>
  <c r="K140" i="27"/>
  <c r="K139" i="27"/>
  <c r="K138" i="27"/>
  <c r="K137" i="27"/>
  <c r="K136" i="27"/>
  <c r="K135" i="27"/>
  <c r="K134" i="27"/>
  <c r="K133" i="27"/>
  <c r="K132" i="27"/>
  <c r="K131" i="27"/>
  <c r="K130" i="27"/>
  <c r="K129" i="27"/>
  <c r="K128" i="27"/>
  <c r="K127" i="27"/>
  <c r="K126" i="27"/>
  <c r="K125" i="27"/>
  <c r="K124" i="27"/>
  <c r="K123" i="27"/>
  <c r="K122" i="27"/>
  <c r="K121" i="27"/>
  <c r="K120" i="27"/>
  <c r="K119" i="27"/>
  <c r="K118" i="27"/>
  <c r="K117" i="27"/>
  <c r="K116" i="27"/>
  <c r="K115" i="27"/>
  <c r="K114" i="27"/>
  <c r="K113" i="27"/>
  <c r="K112" i="27"/>
  <c r="K111" i="27"/>
  <c r="K110" i="27"/>
  <c r="K109" i="27"/>
  <c r="K108" i="27"/>
  <c r="K107" i="27"/>
  <c r="K106" i="27"/>
  <c r="K105" i="27"/>
  <c r="K104" i="27"/>
  <c r="K103" i="27"/>
  <c r="K102" i="27"/>
  <c r="K101" i="27"/>
  <c r="K100" i="27"/>
  <c r="K99" i="27"/>
  <c r="K98" i="27"/>
  <c r="K97" i="27"/>
  <c r="K96" i="27"/>
  <c r="K95" i="27"/>
  <c r="K94" i="27"/>
  <c r="K93" i="27"/>
  <c r="K92" i="27"/>
  <c r="K91" i="27"/>
  <c r="K90" i="27"/>
  <c r="K89" i="27"/>
  <c r="K88" i="27"/>
  <c r="K87" i="27"/>
  <c r="K86" i="27"/>
  <c r="K85" i="27"/>
  <c r="K84" i="27"/>
  <c r="K83" i="27"/>
  <c r="K82" i="27"/>
  <c r="K81" i="27"/>
  <c r="K80" i="27"/>
  <c r="K79" i="27"/>
  <c r="K78" i="27"/>
  <c r="K77" i="27"/>
  <c r="K76" i="27"/>
  <c r="K75" i="27"/>
  <c r="K74" i="27"/>
  <c r="K73" i="27"/>
  <c r="K72" i="27"/>
  <c r="K71" i="27"/>
  <c r="K70" i="27"/>
  <c r="K69" i="27"/>
  <c r="K68" i="27"/>
  <c r="K67" i="27"/>
  <c r="K66" i="27"/>
  <c r="K65" i="27"/>
  <c r="K64" i="27"/>
  <c r="K63" i="27"/>
  <c r="K62" i="27"/>
  <c r="K61" i="27"/>
  <c r="K60" i="27"/>
  <c r="K59" i="27"/>
  <c r="K58" i="27"/>
  <c r="K57" i="27"/>
  <c r="K56" i="27"/>
  <c r="K55" i="27"/>
  <c r="K54" i="27"/>
  <c r="K53" i="27"/>
  <c r="K52" i="27"/>
  <c r="K51" i="27"/>
  <c r="K50" i="27"/>
  <c r="K49" i="27"/>
  <c r="K48" i="27"/>
  <c r="K47" i="27"/>
  <c r="K46" i="27"/>
  <c r="K45" i="27"/>
  <c r="K44" i="27"/>
  <c r="K43" i="27"/>
  <c r="K42" i="27"/>
  <c r="K41" i="27"/>
  <c r="K40" i="27"/>
  <c r="K39" i="27"/>
  <c r="K38" i="27"/>
  <c r="K37" i="27"/>
  <c r="K36" i="27"/>
  <c r="K35" i="27"/>
  <c r="K34" i="27"/>
  <c r="K33" i="27"/>
  <c r="K32" i="27"/>
  <c r="K31" i="27"/>
  <c r="K30" i="27"/>
  <c r="K29" i="27"/>
  <c r="K28" i="27"/>
  <c r="K27" i="27"/>
  <c r="K26" i="27"/>
  <c r="K25" i="27"/>
  <c r="K24" i="27"/>
  <c r="K23" i="27"/>
  <c r="K22" i="27"/>
  <c r="K21" i="27"/>
  <c r="K20" i="27"/>
  <c r="K19" i="27"/>
  <c r="K18" i="27"/>
  <c r="K17" i="27"/>
  <c r="K16" i="27"/>
  <c r="K15" i="27"/>
  <c r="K14" i="27"/>
  <c r="K13" i="27"/>
  <c r="K12" i="27"/>
  <c r="K11" i="27"/>
  <c r="K10" i="27"/>
  <c r="K9" i="27"/>
  <c r="K8" i="27"/>
  <c r="K7" i="27"/>
  <c r="K6" i="27"/>
  <c r="K5" i="27"/>
  <c r="K4" i="27"/>
  <c r="K3" i="27"/>
</calcChain>
</file>

<file path=xl/comments1.xml><?xml version="1.0" encoding="utf-8"?>
<comments xmlns="http://schemas.openxmlformats.org/spreadsheetml/2006/main">
  <authors>
    <author>pc05</author>
  </authors>
  <commentList>
    <comment ref="G3056" authorId="0" shapeId="0">
      <text>
        <r>
          <rPr>
            <b/>
            <sz val="8"/>
            <color indexed="81"/>
            <rFont val="Tahoma"/>
            <family val="2"/>
          </rPr>
          <t>Marcos:</t>
        </r>
        <r>
          <rPr>
            <sz val="8"/>
            <color indexed="81"/>
            <rFont val="Tahoma"/>
            <family val="2"/>
          </rPr>
          <t xml:space="preserve">
Esta partida tiene un precio 0. Tiene costo de montaje.
(Nota: se mantiene en esta lista para mostrar nombre de partida en formato de modulos)</t>
        </r>
      </text>
    </comment>
  </commentList>
</comments>
</file>

<file path=xl/connections.xml><?xml version="1.0" encoding="utf-8"?>
<connections xmlns="http://schemas.openxmlformats.org/spreadsheetml/2006/main">
  <connection id="1" keepAlive="1" name="SRVGART04 DDE_CAL_SICODI Reporte_Material_Total1" type="5" refreshedVersion="3" background="1" saveData="1">
    <dbPr connection="Provider=SQLOLEDB.1;Integrated Security=SSPI;Persist Security Info=True;Initial Catalog=SICODI_GART;Data Source=SERVIDOR;Use Procedure for Prepare=1;Auto Translate=True;Packet Size=4096;Workstation ID=WS-FCOSSIOG;Use Encryption for Data=False;Tag with column collation when possible=False" command="&quot;SICODI_GART&quot;.&quot;dbo&quot;.&quot;Reporte_Material_Total&quot;" commandType="3"/>
  </connection>
</connections>
</file>

<file path=xl/sharedStrings.xml><?xml version="1.0" encoding="utf-8"?>
<sst xmlns="http://schemas.openxmlformats.org/spreadsheetml/2006/main" count="56002" uniqueCount="8152">
  <si>
    <t xml:space="preserve">Base de datos según lo normado por OSINERGMIN </t>
  </si>
  <si>
    <t>Distrito</t>
  </si>
  <si>
    <t>Provincia</t>
  </si>
  <si>
    <t>TA060SIR1S1C1120FS±0</t>
  </si>
  <si>
    <t>TA060SIR1S1C1120FS+6</t>
  </si>
  <si>
    <t>TA060SIR1S1C1120FA±0</t>
  </si>
  <si>
    <t>TA060SIR1S1C1120FB+3</t>
  </si>
  <si>
    <t>TA060SIR1S1C1120FR±0</t>
  </si>
  <si>
    <t>TA060SIR1D1C1120FS±0</t>
  </si>
  <si>
    <t>TA060SIR1D1C1120FS+6</t>
  </si>
  <si>
    <t>TA060SIR1D1C1120FA±0</t>
  </si>
  <si>
    <t>TA060SIR1D1C1120FB+3</t>
  </si>
  <si>
    <t>TA060SIR1D1C1120FR±0</t>
  </si>
  <si>
    <t>TA060SIR1D1C1120FR+3</t>
  </si>
  <si>
    <t>AT</t>
  </si>
  <si>
    <t>PRECIO CIF UNITARIO
(US$)</t>
  </si>
  <si>
    <t>DESCRIPCION</t>
  </si>
  <si>
    <t>PRECIO CIF UNITARIO
(US$), sin IGV</t>
  </si>
  <si>
    <t>RESUMEN DE PRECIOS DE LOS SUMINISTROS DE LINEAS DE TRANSMISIÓN</t>
  </si>
  <si>
    <t>Indice de Suministros</t>
  </si>
  <si>
    <t>Torres de Acero</t>
  </si>
  <si>
    <t>Cadena de Aisladores</t>
  </si>
  <si>
    <t>Accesorios del Cable de Guarda</t>
  </si>
  <si>
    <t>Armado de Estructuras de Acero y Concreto</t>
  </si>
  <si>
    <t>Conductor Activo</t>
  </si>
  <si>
    <t>Puesta a Tierra</t>
  </si>
  <si>
    <t>Armado de Estructuras de Madera</t>
  </si>
  <si>
    <t>Accesorio Cable Subterráneo</t>
  </si>
  <si>
    <t>Parrillas y Stubs</t>
  </si>
  <si>
    <t>Accesorios del Coductor Activo</t>
  </si>
  <si>
    <t>Retenidas</t>
  </si>
  <si>
    <t>Cable de Guarda</t>
  </si>
  <si>
    <t>TORRES DE ACERO</t>
  </si>
  <si>
    <t>Precio Acero Torres US$/Kg</t>
  </si>
  <si>
    <t>TIPO:</t>
  </si>
  <si>
    <t>Nacional</t>
  </si>
  <si>
    <t>ACEROTORRE</t>
  </si>
  <si>
    <t>Importado</t>
  </si>
  <si>
    <t>ITEM</t>
  </si>
  <si>
    <t>CODIGO</t>
  </si>
  <si>
    <t>UNIDAD</t>
  </si>
  <si>
    <t>TIPO DE
SUMINISTRO</t>
  </si>
  <si>
    <t>PESO EN KG</t>
  </si>
  <si>
    <t>TA220COR0D0C1600S-6</t>
  </si>
  <si>
    <t>Und</t>
  </si>
  <si>
    <t>TA220COR0D0C1600S-3</t>
  </si>
  <si>
    <t>TA220COR0D0C1600S±0</t>
  </si>
  <si>
    <t>TA220COR0D0C1600S+3</t>
  </si>
  <si>
    <t>TA220COR0D0C1600S+6</t>
  </si>
  <si>
    <t>TA220COR0D0C1600A-3</t>
  </si>
  <si>
    <t>TA220COR0D0C1600A±0</t>
  </si>
  <si>
    <t>TA220COR0D0C1600A+3</t>
  </si>
  <si>
    <t>TA220COR0D0C1600B-3</t>
  </si>
  <si>
    <t>TA220COR0D0C1600B±0</t>
  </si>
  <si>
    <t>TA220COR0D0C1600B+3</t>
  </si>
  <si>
    <t>TA220COR0D0C1600R-3</t>
  </si>
  <si>
    <t>TA220COR0D0C1600R±0</t>
  </si>
  <si>
    <t>TA220COR0D0C1600R+3</t>
  </si>
  <si>
    <t>TA220SIR2S2C2726S-6</t>
  </si>
  <si>
    <t>TA220SIR2S2C2726S-3</t>
  </si>
  <si>
    <t>TA220SIR2S2C2726S±0</t>
  </si>
  <si>
    <t>TA220SIR2S2C2726S+3</t>
  </si>
  <si>
    <t>TA220SIR2S2C2726S+6</t>
  </si>
  <si>
    <t>TA220SIR2S2C2726A-3</t>
  </si>
  <si>
    <t>TA220SIR2S2C2726A±0</t>
  </si>
  <si>
    <t>TA220SIR2S2C2726A+3</t>
  </si>
  <si>
    <t>TA220SIR2S2C2726B-3</t>
  </si>
  <si>
    <t>TA220SIR2S2C2726B±0</t>
  </si>
  <si>
    <t>TA220SIR2S2C2726B+3</t>
  </si>
  <si>
    <t>TA220SIR2S2C2726R-3</t>
  </si>
  <si>
    <t>TA220SIR2S2C2726R±0</t>
  </si>
  <si>
    <t>TA220SIR2S2C2726R+3</t>
  </si>
  <si>
    <t>TA220SIR2S2C2592S-6</t>
  </si>
  <si>
    <t>TA220SIR2S2C2592S-3</t>
  </si>
  <si>
    <t>TA220SIR2S2C2592S±0</t>
  </si>
  <si>
    <t>TA220SIR2S2C2592S+3</t>
  </si>
  <si>
    <t>TA220SIR2S2C2592S+6</t>
  </si>
  <si>
    <t>TA220SIR2S2C2592A-3</t>
  </si>
  <si>
    <t>TA220SIR2S2C2592A±0</t>
  </si>
  <si>
    <t>TA220SIR2S2C2592A+3</t>
  </si>
  <si>
    <t>TA220SIR2S2C2592B-3</t>
  </si>
  <si>
    <t>TA220SIR2S2C2592B±0</t>
  </si>
  <si>
    <t>TA220SIR2S2C2592B+3</t>
  </si>
  <si>
    <t>TA220SIR2S2C2592R-3</t>
  </si>
  <si>
    <t>TA220SIR2S2C2592R±0</t>
  </si>
  <si>
    <t>TA220SIR2S2C2592R+3</t>
  </si>
  <si>
    <t>TA220SIR2D2C2726S-6</t>
  </si>
  <si>
    <t>TA220SIR2D2C2726S-3</t>
  </si>
  <si>
    <t>TA220SIR2D2C2726S±0</t>
  </si>
  <si>
    <t>TA220SIR2D2C2726S+3</t>
  </si>
  <si>
    <t>TA220SIR2D2C2726S+6</t>
  </si>
  <si>
    <t>TA220SIR2D2C2726A-3</t>
  </si>
  <si>
    <t>TA220SIR2D2C2726A±0</t>
  </si>
  <si>
    <t>TA220SIR2D2C2726A+3</t>
  </si>
  <si>
    <t>TA220SIR2D2C2726B-3</t>
  </si>
  <si>
    <t>TA220SIR2D2C2726B±0</t>
  </si>
  <si>
    <t>TA220SIR2D2C2726B+3</t>
  </si>
  <si>
    <t>TA220SIR2D2C2726R-3</t>
  </si>
  <si>
    <t>TA220SIR2D2C2726R±0</t>
  </si>
  <si>
    <t>TA220SIR2D2C2726R+3</t>
  </si>
  <si>
    <t>TA220SIR2D2C2592S-6</t>
  </si>
  <si>
    <t>TA220SIR2D2C2592S-3</t>
  </si>
  <si>
    <t>TA220SIR2D2C2592S±0</t>
  </si>
  <si>
    <t>TA220SIR2D2C2592S+3</t>
  </si>
  <si>
    <t>TA220SIR2D2C2592S+6</t>
  </si>
  <si>
    <t>TA220SIR2D2C2592A-3</t>
  </si>
  <si>
    <t>TA220SIR2D2C2592A±0</t>
  </si>
  <si>
    <t>TA220SIR2D2C2592A+3</t>
  </si>
  <si>
    <t>TA220SIR2D2C2592B-3</t>
  </si>
  <si>
    <t>TA220SIR2D2C2592B±0</t>
  </si>
  <si>
    <t>TA220SIR2D2C2592B+3</t>
  </si>
  <si>
    <t>TA220SIR2D2C2592R-3</t>
  </si>
  <si>
    <t>TA220SIR2D2C2592R±0</t>
  </si>
  <si>
    <t>TA220SIR2D2C2592R+3</t>
  </si>
  <si>
    <t>TA220SIR1S2C2726S-6</t>
  </si>
  <si>
    <t>TA220SIR1S2C2726S-3</t>
  </si>
  <si>
    <t>TA220SIR1S2C2726S±0</t>
  </si>
  <si>
    <t>TA220SIR1S2C2726S+3</t>
  </si>
  <si>
    <t>TA220SIR1S2C2726S+6</t>
  </si>
  <si>
    <t>TA220SIR1S2C2726A-3</t>
  </si>
  <si>
    <t>TA220SIR1S2C2726A±0</t>
  </si>
  <si>
    <t>TA220SIR1S2C2726A+3</t>
  </si>
  <si>
    <t>TA220SIR1S2C2726B-3</t>
  </si>
  <si>
    <t>TA220SIR1S2C2726B±0</t>
  </si>
  <si>
    <t>TA220SIR1S2C2726B+3</t>
  </si>
  <si>
    <t>TA220SIR1S2C2726R-3</t>
  </si>
  <si>
    <t>TA220SIR1S2C2726R±0</t>
  </si>
  <si>
    <t>TA220SIR1S2C2726R+3</t>
  </si>
  <si>
    <t>TA220SIR1S2C2592S-6</t>
  </si>
  <si>
    <t>TA220SIR1S2C2592S-3</t>
  </si>
  <si>
    <t>TA220SIR1S2C2592S±0</t>
  </si>
  <si>
    <t>TA220SIR1S2C2592S+3</t>
  </si>
  <si>
    <t>TA220SIR1S2C2592S+6</t>
  </si>
  <si>
    <t>TA220SIR1S2C2592A-3</t>
  </si>
  <si>
    <t>TA220SIR1S2C2592A±0</t>
  </si>
  <si>
    <t>TA220SIR1S2C2592A+3</t>
  </si>
  <si>
    <t>TA220SIR1S2C2592B-3</t>
  </si>
  <si>
    <t>TA220SIR1S2C2592B±0</t>
  </si>
  <si>
    <t>TA220SIR1S2C2592B+3</t>
  </si>
  <si>
    <t>TA220SIR1S2C2592R-3</t>
  </si>
  <si>
    <t>TA220SIR1S2C2592R±0</t>
  </si>
  <si>
    <t>TA220SIR1S2C2592R+3</t>
  </si>
  <si>
    <t>TA220SIR1S1C2726S-6</t>
  </si>
  <si>
    <t>TA220SIR1S1C2726S-3</t>
  </si>
  <si>
    <t>TA220SIR1S1C2726S±0</t>
  </si>
  <si>
    <t>TA220SIR1S1C2726S+3</t>
  </si>
  <si>
    <t>TA220SIR1S1C2726S+6</t>
  </si>
  <si>
    <t>TA220SIR1S1C2726A-3</t>
  </si>
  <si>
    <t>TA220SIR1S1C2726A±0</t>
  </si>
  <si>
    <t>TA220SIR1S1C2726A+3</t>
  </si>
  <si>
    <t>TA220SIR1S1C2726B-3</t>
  </si>
  <si>
    <t>TA220SIR1S1C2726B±0</t>
  </si>
  <si>
    <t>TA220SIR1S1C2726B+3</t>
  </si>
  <si>
    <t>TA220SIR1S1C2726R-3</t>
  </si>
  <si>
    <t>TA220SIR1S1C2726R±0</t>
  </si>
  <si>
    <t>TA220SIR1S1C2726R+3</t>
  </si>
  <si>
    <t>TA220SIR1S1C2592S-6</t>
  </si>
  <si>
    <t>TA220SIR1S1C2592S-3</t>
  </si>
  <si>
    <t>TA220SIR1S1C2592S±0</t>
  </si>
  <si>
    <t>TA220SIR1S1C2592S+3</t>
  </si>
  <si>
    <t>TA220SIR1S1C2592S+6</t>
  </si>
  <si>
    <t>TA220SIR1S1C2592A-3</t>
  </si>
  <si>
    <t>TA220SIR1S1C2592A±0</t>
  </si>
  <si>
    <t>TA220SIR1S1C2592A+3</t>
  </si>
  <si>
    <t>TA220SIR1S1C2592B-3</t>
  </si>
  <si>
    <t>TA220SIR1S1C2592B±0</t>
  </si>
  <si>
    <t>TA220SIR1S1C2592B+3</t>
  </si>
  <si>
    <t>TA220SIR1S1C2592R-3</t>
  </si>
  <si>
    <t>TA220SIR1S1C2592R±0</t>
  </si>
  <si>
    <t>TA220SIR1S1C2592R+3</t>
  </si>
  <si>
    <t>TA220SIR1D2C2726S-6</t>
  </si>
  <si>
    <t>TA220SIR1D2C2726S-3</t>
  </si>
  <si>
    <t>TA220SIR1D2C2726S±0</t>
  </si>
  <si>
    <t>TA220SIR1D2C2726S+3</t>
  </si>
  <si>
    <t>TA220SIR1D2C2726S+6</t>
  </si>
  <si>
    <t>TA220SIR1D2C2726A-3</t>
  </si>
  <si>
    <t>TA220SIR1D2C2726A±0</t>
  </si>
  <si>
    <t>TA220SIR1D2C2726A+3</t>
  </si>
  <si>
    <t>TA220SIR1D2C2726B-3</t>
  </si>
  <si>
    <t>TA220SIR1D2C2726B±0</t>
  </si>
  <si>
    <t>TA220SIR1D2C2726B+3</t>
  </si>
  <si>
    <t>TA220SIR1D2C2726R-3</t>
  </si>
  <si>
    <t>TA220SIR1D2C2726R±0</t>
  </si>
  <si>
    <t>TA220SIR1D2C2726R+3</t>
  </si>
  <si>
    <t>TA220SIR1D2C2592S-6</t>
  </si>
  <si>
    <t>TA220SIR1D2C2592S-3</t>
  </si>
  <si>
    <t>TA220SIR1D2C2592S±0</t>
  </si>
  <si>
    <t>TA220SIR1D2C2592S+3</t>
  </si>
  <si>
    <t>TA220SIR1D2C2592S+6</t>
  </si>
  <si>
    <t>TA220SIR1D2C2592A-3</t>
  </si>
  <si>
    <t>TA220SIR1D2C2592A±0</t>
  </si>
  <si>
    <t>TA220SIR1D2C2592A+3</t>
  </si>
  <si>
    <t>TA220SIR1D2C2592B-3</t>
  </si>
  <si>
    <t>TA220SIR1D2C2592B±0</t>
  </si>
  <si>
    <t>TA220SIR1D2C2592B+3</t>
  </si>
  <si>
    <t>TA220SIR1D2C2592R-3</t>
  </si>
  <si>
    <t>TA220SIR1D2C2592R±0</t>
  </si>
  <si>
    <t>TA220SIR1D2C2592R+3</t>
  </si>
  <si>
    <t>TA220SIR1D1C2726S-6</t>
  </si>
  <si>
    <t>TA220SIR1D1C2726S-3</t>
  </si>
  <si>
    <t>TA220SIR1D1C2726S±0</t>
  </si>
  <si>
    <t>TA220SIR1D1C2726S+3</t>
  </si>
  <si>
    <t>TA220SIR1D1C2726S+6</t>
  </si>
  <si>
    <t>TA220SIR1D1C2726A-3</t>
  </si>
  <si>
    <t>TA220SIR1D1C2726A±0</t>
  </si>
  <si>
    <t>TA220SIR1D1C2726A+3</t>
  </si>
  <si>
    <t>TA220SIR1D1C2726B-3</t>
  </si>
  <si>
    <t>TA220SIR1D1C2726B±0</t>
  </si>
  <si>
    <t>TA220SIR1D1C2726B+3</t>
  </si>
  <si>
    <t>TA220SIR1D1C2726R-3</t>
  </si>
  <si>
    <t>TA220SIR1D1C2726R±0</t>
  </si>
  <si>
    <t>TA220SIR1D1C2726R+3</t>
  </si>
  <si>
    <t>TA220SIR1D1C2592S-6</t>
  </si>
  <si>
    <t>TA220SIR1D1C2592S-3</t>
  </si>
  <si>
    <t>TA220SIR1D1C2592S±0</t>
  </si>
  <si>
    <t>TA220SIR1D1C2592S+3</t>
  </si>
  <si>
    <t>TA220SIR1D1C2592S+6</t>
  </si>
  <si>
    <t>TA220SIR1D1C2592A-3</t>
  </si>
  <si>
    <t>TA220SIR1D1C2592A±0</t>
  </si>
  <si>
    <t>TA220SIR1D1C2592A+3</t>
  </si>
  <si>
    <t>TA220SIR1D1C2592B-3</t>
  </si>
  <si>
    <t>TA220SIR1D1C2592B±0</t>
  </si>
  <si>
    <t>TA220SIR1D1C2592B+3</t>
  </si>
  <si>
    <t>TA220SIR1D1C2592R-3</t>
  </si>
  <si>
    <t>TA220SIR1D1C2592R±0</t>
  </si>
  <si>
    <t>TA220SIR1D1C2592R+3</t>
  </si>
  <si>
    <t>TA220SIR0S2C1600S-6</t>
  </si>
  <si>
    <t>TA220SIR0S2C1600S-3</t>
  </si>
  <si>
    <t>TA220SIR0S2C1600S±0</t>
  </si>
  <si>
    <t>TA220SIR0S2C1600S+3</t>
  </si>
  <si>
    <t>TA220SIR0S2C1600S+6</t>
  </si>
  <si>
    <t>TA220SIR0S2C1600A-3</t>
  </si>
  <si>
    <t>TA220SIR0S2C1600A±0</t>
  </si>
  <si>
    <t>TA220SIR0S2C1600A+3</t>
  </si>
  <si>
    <t>TA220SIR0S2C1600B-3</t>
  </si>
  <si>
    <t>TA220SIR0S2C1600B±0</t>
  </si>
  <si>
    <t>TA220SIR0S2C1600B+3</t>
  </si>
  <si>
    <t>TA220SIR0S2C1600R-3</t>
  </si>
  <si>
    <t>TA220SIR0S2C1600R±0</t>
  </si>
  <si>
    <t>TA220SIR0S2C1600R+3</t>
  </si>
  <si>
    <t>TA220SIR0S2C1500S-6</t>
  </si>
  <si>
    <t>TA220SIR0S2C1500S-3</t>
  </si>
  <si>
    <t>TA220SIR0S2C1500S±0</t>
  </si>
  <si>
    <t>TA220SIR0S2C1500S+3</t>
  </si>
  <si>
    <t>TA220SIR0S2C1500S+6</t>
  </si>
  <si>
    <t>TA220SIR0S2C1500A-3</t>
  </si>
  <si>
    <t>TA220SIR0S2C1500A±0</t>
  </si>
  <si>
    <t>TA220SIR0S2C1500A+3</t>
  </si>
  <si>
    <t>TA220SIR0S2C1500B-3</t>
  </si>
  <si>
    <t>TA220SIR0S2C1500B±0</t>
  </si>
  <si>
    <t>TA220SIR0S2C1500B+3</t>
  </si>
  <si>
    <t>TA220SIR0S2C1500R-3</t>
  </si>
  <si>
    <t>TA220SIR0S2C1500R±0</t>
  </si>
  <si>
    <t>TA220SIR0S2C1500R+3</t>
  </si>
  <si>
    <t>TA220SIR0S1C1600S-6</t>
  </si>
  <si>
    <t>TA220SIR0S1C1600S-3</t>
  </si>
  <si>
    <t>TA220SIR0S1C1600S±0</t>
  </si>
  <si>
    <t>TA220SIR0S1C1600S+3</t>
  </si>
  <si>
    <t>TA220SIR0S1C1600S+6</t>
  </si>
  <si>
    <t>TA220SIR0S1C1600A-3</t>
  </si>
  <si>
    <t>TA220SIR0S1C1600A±0</t>
  </si>
  <si>
    <t>TA220SIR0S1C1600A+3</t>
  </si>
  <si>
    <t>TA220SIR0S1C1600B-3</t>
  </si>
  <si>
    <t>TA220SIR0S1C1600B±0</t>
  </si>
  <si>
    <t>TA220SIR0S1C1600B+3</t>
  </si>
  <si>
    <t>TA220SIR0S1C1600R-3</t>
  </si>
  <si>
    <t>TA220SIR0S1C1600R±0</t>
  </si>
  <si>
    <t>TA220SIR0S1C1600R+3</t>
  </si>
  <si>
    <t>TA220SIR0S1C1500S-6</t>
  </si>
  <si>
    <t>TA220SIR0S1C1500S-3</t>
  </si>
  <si>
    <t>TA220SIR0S1C1500S±0</t>
  </si>
  <si>
    <t>TA220SIR0S1C1500S+3</t>
  </si>
  <si>
    <t>TA220SIR0S1C1500S+6</t>
  </si>
  <si>
    <t>TA220SIR0S1C1500A-3</t>
  </si>
  <si>
    <t>TA220SIR0S1C1500A±0</t>
  </si>
  <si>
    <t>TA220SIR0S1C1500A+3</t>
  </si>
  <si>
    <t>TA220SIR0S1C1500B-3</t>
  </si>
  <si>
    <t>TA220SIR0S1C1500B±0</t>
  </si>
  <si>
    <t>TA220SIR0S1C1500B+3</t>
  </si>
  <si>
    <t>TA220SIR0S1C1500R-3</t>
  </si>
  <si>
    <t>TA220SIR0S1C1500R±0</t>
  </si>
  <si>
    <t>TA220SIR0S1C1500R+3</t>
  </si>
  <si>
    <t>TA220SIR0D2C1700S-6</t>
  </si>
  <si>
    <t>TA220SIR0D2C1700S-3</t>
  </si>
  <si>
    <t>TA220SIR0D2C1700S±0</t>
  </si>
  <si>
    <t>TA220SIR0D2C1700S+3</t>
  </si>
  <si>
    <t>TA220SIR0D2C1700S+6</t>
  </si>
  <si>
    <t>TA220SIR0D2C1700A-3</t>
  </si>
  <si>
    <t>TA220SIR0D2C1700A±0</t>
  </si>
  <si>
    <t>TA220SIR0D2C1700A+3</t>
  </si>
  <si>
    <t>TA220SIR0D2C1700B-3</t>
  </si>
  <si>
    <t>TA220SIR0D2C1700B±0</t>
  </si>
  <si>
    <t>TA220SIR0D2C1700B+3</t>
  </si>
  <si>
    <t>TA220SIR0D2C1700R-3</t>
  </si>
  <si>
    <t>TA220SIR0D2C1700R±0</t>
  </si>
  <si>
    <t>TA220SIR0D2C1700R+3</t>
  </si>
  <si>
    <t>TA220SIR0D2C1600S-6</t>
  </si>
  <si>
    <t>TA220SIR0D2C1600S-3</t>
  </si>
  <si>
    <t>TA220SIR0D2C1600S±0</t>
  </si>
  <si>
    <t>TA220SIR0D2C1600S+3</t>
  </si>
  <si>
    <t>TA220SIR0D2C1600S+6</t>
  </si>
  <si>
    <t>TA220SIR0D2C1600A-3</t>
  </si>
  <si>
    <t>TA220SIR0D2C1600A±0</t>
  </si>
  <si>
    <t>TA220SIR0D2C1600A+3</t>
  </si>
  <si>
    <t>TA220SIR0D2C1600B-3</t>
  </si>
  <si>
    <t>TA220SIR0D2C1600B±0</t>
  </si>
  <si>
    <t>TA220SIR0D2C1600B+3</t>
  </si>
  <si>
    <t>TA220SIR0D2C1600R-3</t>
  </si>
  <si>
    <t>TA220SIR0D2C1600R±0</t>
  </si>
  <si>
    <t>TA220SIR0D2C1600R+3</t>
  </si>
  <si>
    <t>TA220SIR0D1C1700S-6</t>
  </si>
  <si>
    <t>TA220SIR0D1C1700S-3</t>
  </si>
  <si>
    <t>TA220SIR0D1C1700S±0</t>
  </si>
  <si>
    <t>TA220SIR0D1C1700S+3</t>
  </si>
  <si>
    <t>TA220SIR0D1C1700S+6</t>
  </si>
  <si>
    <t>TA220SIR0D1C1700A-3</t>
  </si>
  <si>
    <t>TA220SIR0D1C1700A±0</t>
  </si>
  <si>
    <t>TA220SIR0D1C1700A+3</t>
  </si>
  <si>
    <t>TA220SIR0D1C1700B-3</t>
  </si>
  <si>
    <t>TA220SIR0D1C1700B±0</t>
  </si>
  <si>
    <t>TA220SIR0D1C1700B+3</t>
  </si>
  <si>
    <t>TA220SIR0D1C1700R-3</t>
  </si>
  <si>
    <t>TA220SIR0D1C1700R±0</t>
  </si>
  <si>
    <t>TA220SIR0D1C1700R+3</t>
  </si>
  <si>
    <t>TA220SIR0D1C1600S-6</t>
  </si>
  <si>
    <t>TA220SIR0D1C1600S-3</t>
  </si>
  <si>
    <t>TA220SIR0D1C1600S±0</t>
  </si>
  <si>
    <t>TA220SIR0D1C1600S+3</t>
  </si>
  <si>
    <t>TA220SIR0D1C1600S+6</t>
  </si>
  <si>
    <t>TA220SIR0D1C1600A-3</t>
  </si>
  <si>
    <t>TA220SIR0D1C1600A±0</t>
  </si>
  <si>
    <t>TA220SIR0D1C1600A+3</t>
  </si>
  <si>
    <t>TA220SIR0D1C1600B-3</t>
  </si>
  <si>
    <t>TA220SIR0D1C1600B±0</t>
  </si>
  <si>
    <t>TA220SIR0D1C1600B+3</t>
  </si>
  <si>
    <t>TA220SIR0D1C1600R-3</t>
  </si>
  <si>
    <t>TA220SIR0D1C1600R±0</t>
  </si>
  <si>
    <t>TA220SIR0D1C1600R+3</t>
  </si>
  <si>
    <t>TA220SER0S2C4500S-6</t>
  </si>
  <si>
    <t>TA220SER0S2C4500S-3</t>
  </si>
  <si>
    <t>TA220SER0S2C4500S±0</t>
  </si>
  <si>
    <t>TA220SER0S2C4500S+3</t>
  </si>
  <si>
    <t>TA220SER0S2C4500S+6</t>
  </si>
  <si>
    <t>TA220SER0S2C4500A-3</t>
  </si>
  <si>
    <t>TA220SER0S2C4500A±0</t>
  </si>
  <si>
    <t>TA220SER0S2C4500A+3</t>
  </si>
  <si>
    <t>TA220SER0S2C4500B-3</t>
  </si>
  <si>
    <t>TA220SER0S2C4500B±0</t>
  </si>
  <si>
    <t>TA220SER0S2C4500B+3</t>
  </si>
  <si>
    <t>TA220SER0S2C4500R-3</t>
  </si>
  <si>
    <t>TA220SER0S2C4500R±0</t>
  </si>
  <si>
    <t>TA220SER0S2C4500R+3</t>
  </si>
  <si>
    <t>TA220SER0S2C4400S-6</t>
  </si>
  <si>
    <t>TA220SER0S2C4400S-3</t>
  </si>
  <si>
    <t>TA220SER0S2C4400S±0</t>
  </si>
  <si>
    <t>TA220SER0S2C4400S+3</t>
  </si>
  <si>
    <t>TA220SER0S2C4400S+6</t>
  </si>
  <si>
    <t>TA220SER0S2C4400A-3</t>
  </si>
  <si>
    <t>TA220SER0S2C4400A±0</t>
  </si>
  <si>
    <t>TA220SER0S2C4400A+3</t>
  </si>
  <si>
    <t>TA220SER0S2C4400B-3</t>
  </si>
  <si>
    <t>TA220SER0S2C4400B±0</t>
  </si>
  <si>
    <t>TA220SER0S2C4400B+3</t>
  </si>
  <si>
    <t>TA220SER0S2C4400R-3</t>
  </si>
  <si>
    <t>TA220SER0S2C4400R±0</t>
  </si>
  <si>
    <t>TA220SER0S2C4400R+3</t>
  </si>
  <si>
    <t>TA220SER0S2C4600S-6</t>
  </si>
  <si>
    <t>TA220SER0S2C4600S-3</t>
  </si>
  <si>
    <t>TA220SER0S2C4600S±0</t>
  </si>
  <si>
    <t>TA220SER0S2C4600S+3</t>
  </si>
  <si>
    <t>TA220SER0S2C4600S+6</t>
  </si>
  <si>
    <t>TA220SER0S2C4600A-3</t>
  </si>
  <si>
    <t>TA220SER0S2C4600A±0</t>
  </si>
  <si>
    <t>TA220SER0S2C4600A+3</t>
  </si>
  <si>
    <t>TA220SER0S2C4600B-3</t>
  </si>
  <si>
    <t>TA220SER0S2C4600B±0</t>
  </si>
  <si>
    <t>TA220SER0S2C4600B+3</t>
  </si>
  <si>
    <t>TA220SER0S2C4600R-3</t>
  </si>
  <si>
    <t>TA220SER0S2C4600R±0</t>
  </si>
  <si>
    <t>TA220SER0S2C4600R+3</t>
  </si>
  <si>
    <t>TA220SER0S1C4500S-6</t>
  </si>
  <si>
    <t>TA220SER0S1C4500S-3</t>
  </si>
  <si>
    <t>TA220SER0S1C4500S±0</t>
  </si>
  <si>
    <t>TA220SER0S1C4500S+3</t>
  </si>
  <si>
    <t>TA220SER0S1C4500S+6</t>
  </si>
  <si>
    <t>TA220SER0S1C4500A-3</t>
  </si>
  <si>
    <t>TA220SER0S1C4500A±0</t>
  </si>
  <si>
    <t>TA220SER0S1C4500A+3</t>
  </si>
  <si>
    <t>TA220SER0S1C4500B-3</t>
  </si>
  <si>
    <t>TA220SER0S1C4500B±0</t>
  </si>
  <si>
    <t>TA220SER0S1C4500B+3</t>
  </si>
  <si>
    <t>TA220SER0S1C4500R-3</t>
  </si>
  <si>
    <t>TA220SER0S1C4500R±0</t>
  </si>
  <si>
    <t>TA220SER0S1C4500R+3</t>
  </si>
  <si>
    <t>TA220SER0S1C4400S-6</t>
  </si>
  <si>
    <t>TA220SER0S1C4400S-3</t>
  </si>
  <si>
    <t>TA220SER0S1C4400S±0</t>
  </si>
  <si>
    <t>TA220SER0S1C4400S+3</t>
  </si>
  <si>
    <t>TA220SER0S1C4400S+6</t>
  </si>
  <si>
    <t>TA220SER0S1C4400A-3</t>
  </si>
  <si>
    <t>TA220SER0S1C4400A±0</t>
  </si>
  <si>
    <t>TA220SER0S1C4400A+3</t>
  </si>
  <si>
    <t>TA220SER0S1C4400B-3</t>
  </si>
  <si>
    <t>TA220SER0S1C4400B±0</t>
  </si>
  <si>
    <t>TA220SER0S1C4400B+3</t>
  </si>
  <si>
    <t>TA220SER0S1C4400R-3</t>
  </si>
  <si>
    <t>TA220SER0S1C4400R±0</t>
  </si>
  <si>
    <t>TA220SER0S1C4400R+3</t>
  </si>
  <si>
    <t>TA220SER0S1C1600S-6</t>
  </si>
  <si>
    <t>TA220SER0S1C1600S-3</t>
  </si>
  <si>
    <t>TA220SER0S1C1600S±0</t>
  </si>
  <si>
    <t>TA220SER0S1C1600S+3</t>
  </si>
  <si>
    <t>TA220SER0S1C1600S+6</t>
  </si>
  <si>
    <t>TA220SER0S1C1600A-3</t>
  </si>
  <si>
    <t>TA220SER0S1C1600A±0</t>
  </si>
  <si>
    <t>TA220SER0S1C1600A+3</t>
  </si>
  <si>
    <t>TA220SER0S1C1600B-3</t>
  </si>
  <si>
    <t>TA220SER0S1C1600B±0</t>
  </si>
  <si>
    <t>TA220SER0S1C1600B+3</t>
  </si>
  <si>
    <t>TA220SER0S1C1600R-3</t>
  </si>
  <si>
    <t>TA220SER0S1C1600R±0</t>
  </si>
  <si>
    <t>TA220SER0S1C1600R+3</t>
  </si>
  <si>
    <t>TA220SER0S1C1500S-6</t>
  </si>
  <si>
    <t>TA220SER0S1C1500S-3</t>
  </si>
  <si>
    <t>TA220SER0S1C1500S±0</t>
  </si>
  <si>
    <t>TA220SER0S1C1500S+3</t>
  </si>
  <si>
    <t>TA220SER0S1C1500S+6</t>
  </si>
  <si>
    <t>TA220SER0S1C1500A-3</t>
  </si>
  <si>
    <t>TA220SER0S1C1500A±0</t>
  </si>
  <si>
    <t>TA220SER0S1C1500A+3</t>
  </si>
  <si>
    <t>TA220SER0S1C1500B-3</t>
  </si>
  <si>
    <t>TA220SER0S1C1500B±0</t>
  </si>
  <si>
    <t>TA220SER0S1C1500B+3</t>
  </si>
  <si>
    <t>TA220SER0S1C1500R-3</t>
  </si>
  <si>
    <t>TA220SER0S1C1500R±0</t>
  </si>
  <si>
    <t>TA220SER0S1C1500R+3</t>
  </si>
  <si>
    <t>TA220SER0S1C1400S-6</t>
  </si>
  <si>
    <t>TA220SER0S1C1400S-3</t>
  </si>
  <si>
    <t>TA220SER0S1C1400S±0</t>
  </si>
  <si>
    <t>TA220SER0S1C1400S+3</t>
  </si>
  <si>
    <t>TA220SER0S1C1400S+6</t>
  </si>
  <si>
    <t>TA220SER0S1C1400A-3</t>
  </si>
  <si>
    <t>TA220SER0S1C1400A±0</t>
  </si>
  <si>
    <t>TA220SER0S1C1400A+3</t>
  </si>
  <si>
    <t>TA220SER0S1C1400B-3</t>
  </si>
  <si>
    <t>TA220SER0S1C1400B±0</t>
  </si>
  <si>
    <t>TA220SER0S1C1400B+3</t>
  </si>
  <si>
    <t>TA220SER0S1C1400R-3</t>
  </si>
  <si>
    <t>TA220SER0S1C1400R±0</t>
  </si>
  <si>
    <t>TA220SER0S1C1400R+3</t>
  </si>
  <si>
    <t>TA220SER0D2C4600S-6</t>
  </si>
  <si>
    <t>TA220SER0D2C4600S-3</t>
  </si>
  <si>
    <t>TA220SER0D2C4600S±0</t>
  </si>
  <si>
    <t>TA220SER0D2C4600S+3</t>
  </si>
  <si>
    <t>TA220SER0D2C4600S+6</t>
  </si>
  <si>
    <t>TA220SER0D2C4600A-3</t>
  </si>
  <si>
    <t>TA220SER0D2C4600A±0</t>
  </si>
  <si>
    <t>TA220SER0D2C4600A+3</t>
  </si>
  <si>
    <t>TA220SER0D2C4600B-3</t>
  </si>
  <si>
    <t>TA220SER0D2C4600B±0</t>
  </si>
  <si>
    <t>TA220SER0D2C4600B+3</t>
  </si>
  <si>
    <t>TA220SER0D2C4600R-3</t>
  </si>
  <si>
    <t>TA220SER0D2C4600R±0</t>
  </si>
  <si>
    <t>TA220SER0D2C4600R+3</t>
  </si>
  <si>
    <t>TA220SER0S1C4600S-6</t>
  </si>
  <si>
    <t>TA220SER0S1C4600S-3</t>
  </si>
  <si>
    <t>TA220SER0S1C4600S±0</t>
  </si>
  <si>
    <t>TA220SER0S1C4600S+3</t>
  </si>
  <si>
    <t>TA220SER0S1C4600S+6</t>
  </si>
  <si>
    <t>TA220SER0S1C4600A-3</t>
  </si>
  <si>
    <t>TA220SER0S1C4600A±0</t>
  </si>
  <si>
    <t>TA220SER0S1C4600A+3</t>
  </si>
  <si>
    <t>TA220SER0S1C4600B-3</t>
  </si>
  <si>
    <t>TA220SER0S1C4600B±0</t>
  </si>
  <si>
    <t>TA220SER0S1C4600B+3</t>
  </si>
  <si>
    <t>TA220SER0S1C4600R-3</t>
  </si>
  <si>
    <t>TA220SER0S1C4600R±0</t>
  </si>
  <si>
    <t>TA220SER0S1C4600R+3</t>
  </si>
  <si>
    <t>TA138SIR2S1C2400S-6</t>
  </si>
  <si>
    <t>TA138SIR2S1C2400S-3</t>
  </si>
  <si>
    <t>TA138SIR2S1C2400S±0</t>
  </si>
  <si>
    <t>TA138SIR2S1C2400S+3</t>
  </si>
  <si>
    <t>TA138SIR2S1C2400S+6</t>
  </si>
  <si>
    <t>TA138SIR2S1C2400A-3</t>
  </si>
  <si>
    <t>TA138SIR2S1C2400A±0</t>
  </si>
  <si>
    <t>TA138SIR2S1C2400A+3</t>
  </si>
  <si>
    <t>TA138SIR2S1C2400B-3</t>
  </si>
  <si>
    <t>TA138SIR2S1C2400B±0</t>
  </si>
  <si>
    <t>TA138SIR2S1C2400B+3</t>
  </si>
  <si>
    <t>TA138SIR2S1C2400R-3</t>
  </si>
  <si>
    <t>TA138SIR2S1C2400R±0</t>
  </si>
  <si>
    <t>TA138SIR2S1C2400R+3</t>
  </si>
  <si>
    <t>TA138SIR2S1C2315S-6</t>
  </si>
  <si>
    <t>TA138SIR2S1C2315S-3</t>
  </si>
  <si>
    <t>TA138SIR2S1C2315S±0</t>
  </si>
  <si>
    <t>TA138SIR2S1C2315S+3</t>
  </si>
  <si>
    <t>TA138SIR2S1C2315S+6</t>
  </si>
  <si>
    <t>TA138SIR2S1C2315A-3</t>
  </si>
  <si>
    <t>TA138SIR2S1C2315A±0</t>
  </si>
  <si>
    <t>TA138SIR2S1C2315A+3</t>
  </si>
  <si>
    <t>TA138SIR2S1C2315B-3</t>
  </si>
  <si>
    <t>TA138SIR2S1C2315B±0</t>
  </si>
  <si>
    <t>TA138SIR2S1C2315B+3</t>
  </si>
  <si>
    <t>TA138SIR2S1C2315R-3</t>
  </si>
  <si>
    <t>TA138SIR2S1C2315R±0</t>
  </si>
  <si>
    <t>TA138SIR2S1C2315R+3</t>
  </si>
  <si>
    <t>TA138SIR2D1C2400S-6</t>
  </si>
  <si>
    <t>TA138SIR2D1C2400S-3</t>
  </si>
  <si>
    <t>TA138SIR2D1C2400S±0</t>
  </si>
  <si>
    <t>TA138SIR2D1C2400S+3</t>
  </si>
  <si>
    <t>TA138SIR2D1C2400S+6</t>
  </si>
  <si>
    <t>TA138SIR2D1C2400A-3</t>
  </si>
  <si>
    <t>TA138SIR2D1C2400A±0</t>
  </si>
  <si>
    <t>TA138SIR2D1C2400A+3</t>
  </si>
  <si>
    <t>TA138SIR2D1C2400B-3</t>
  </si>
  <si>
    <t>TA138SIR2D1C2400B±0</t>
  </si>
  <si>
    <t>TA138SIR2D1C2400B+3</t>
  </si>
  <si>
    <t>TA138SIR2D1C2400R-3</t>
  </si>
  <si>
    <t>TA138SIR2D1C2400R±0</t>
  </si>
  <si>
    <t>TA138SIR2D1C2400R+3</t>
  </si>
  <si>
    <t>TA138SIR2D1C2315S-6</t>
  </si>
  <si>
    <t>TA138SIR2D1C2315S-3</t>
  </si>
  <si>
    <t>TA138SIR2D1C2315S±0</t>
  </si>
  <si>
    <t>TA138SIR2D1C2315S+3</t>
  </si>
  <si>
    <t>TA138SIR2D1C2315S+6</t>
  </si>
  <si>
    <t>TA138SIR2D1C2315A-3</t>
  </si>
  <si>
    <t>TA138SIR2D1C2315A±0</t>
  </si>
  <si>
    <t>TA138SIR2D1C2315A+3</t>
  </si>
  <si>
    <t>TA138SIR2D1C2315B-3</t>
  </si>
  <si>
    <t>TA138SIR2D1C2315B±0</t>
  </si>
  <si>
    <t>TA138SIR2D1C2315B+3</t>
  </si>
  <si>
    <t>TA138SIR2D1C2315R-3</t>
  </si>
  <si>
    <t>TA138SIR2D1C2315R±0</t>
  </si>
  <si>
    <t>TA138SIR2D1C2315R+3</t>
  </si>
  <si>
    <t>TA138SIR1S1C1400S-6</t>
  </si>
  <si>
    <t>TA138SIR1S1C1400S-3</t>
  </si>
  <si>
    <t>TA138SIR1S1C1400S±0</t>
  </si>
  <si>
    <t>TA138SIR1S1C1400S+3</t>
  </si>
  <si>
    <t>TA138SIR1S1C1400S+6</t>
  </si>
  <si>
    <t>TA138SIR1S1C1400A-3</t>
  </si>
  <si>
    <t>TA138SIR1S1C1400A±0</t>
  </si>
  <si>
    <t>TA138SIR1S1C1400A+3</t>
  </si>
  <si>
    <t>TA138SIR1S1C1400B-3</t>
  </si>
  <si>
    <t>TA138SIR1S1C1400B±0</t>
  </si>
  <si>
    <t>TA138SIR1S1C1400B+3</t>
  </si>
  <si>
    <t>TA138SIR1S1C1400R-3</t>
  </si>
  <si>
    <t>TA138SIR1S1C1400R±0</t>
  </si>
  <si>
    <t>TA138SIR1S1C1400R+3</t>
  </si>
  <si>
    <t>TA138SIR1S1C1300S-6</t>
  </si>
  <si>
    <t>TA138SIR1S1C1300S-3</t>
  </si>
  <si>
    <t>TA138SIR1S1C1300S±0</t>
  </si>
  <si>
    <t>TA138SIR1S1C1300S+3</t>
  </si>
  <si>
    <t>TA138SIR1S1C1300S+6</t>
  </si>
  <si>
    <t>TA138SIR1S1C1300A-3</t>
  </si>
  <si>
    <t>TA138SIR1S1C1300A±0</t>
  </si>
  <si>
    <t>TA138SIR1S1C1300A+3</t>
  </si>
  <si>
    <t>TA138SIR1S1C1300B-3</t>
  </si>
  <si>
    <t>TA138SIR1S1C1300B±0</t>
  </si>
  <si>
    <t>TA138SIR1S1C1300B+3</t>
  </si>
  <si>
    <t>TA138SIR1S1C1300R-3</t>
  </si>
  <si>
    <t>TA138SIR1S1C1300R±0</t>
  </si>
  <si>
    <t>TA138SIR1S1C1300R+3</t>
  </si>
  <si>
    <t>TA138SIR1S1C1240S-6</t>
  </si>
  <si>
    <t>TA138SIR1S1C1240S-3</t>
  </si>
  <si>
    <t>TA138SIR1S1C1240S±0</t>
  </si>
  <si>
    <t>TA138SIR1S1C1240S+3</t>
  </si>
  <si>
    <t>TA138SIR1S1C1240S+6</t>
  </si>
  <si>
    <t>TA138SIR1S1C1240A-3</t>
  </si>
  <si>
    <t>TA138SIR1S1C1240A±0</t>
  </si>
  <si>
    <t>TA138SIR1S1C1240A+3</t>
  </si>
  <si>
    <t>TA138SIR1S1C1240B-3</t>
  </si>
  <si>
    <t>TA138SIR1S1C1240B±0</t>
  </si>
  <si>
    <t>TA138SIR1S1C1240B+3</t>
  </si>
  <si>
    <t>TA138SIR1S1C1240R-3</t>
  </si>
  <si>
    <t>TA138SIR1S1C1240R±0</t>
  </si>
  <si>
    <t>TA138SIR1S1C1240R+3</t>
  </si>
  <si>
    <t>TA138SIR1D1C1400S-6</t>
  </si>
  <si>
    <t>TA138SIR1D1C1400S-3</t>
  </si>
  <si>
    <t>TA138SIR1D1C1400S±0</t>
  </si>
  <si>
    <t>TA138SIR1D1C1400S+3</t>
  </si>
  <si>
    <t>TA138SIR1D1C1400S+6</t>
  </si>
  <si>
    <t>TA138SIR1D1C1400A-3</t>
  </si>
  <si>
    <t>TA138SIR1D1C1400A±0</t>
  </si>
  <si>
    <t>TA138SIR1D1C1400A+3</t>
  </si>
  <si>
    <t>TA138SIR1D1C1400B-3</t>
  </si>
  <si>
    <t>TA138SIR1D1C1400B±0</t>
  </si>
  <si>
    <t>TA138SIR1D1C1400B+3</t>
  </si>
  <si>
    <t>TA138SIR1D1C1400R-3</t>
  </si>
  <si>
    <t>TA138SIR1D1C1400R±0</t>
  </si>
  <si>
    <t>TA138SIR1D1C1400R+3</t>
  </si>
  <si>
    <t>TA138SIR1D1C1300S-6</t>
  </si>
  <si>
    <t>TA138SIR1D1C1300S-3</t>
  </si>
  <si>
    <t>TA138SIR1D1C1300S±0</t>
  </si>
  <si>
    <t>TA138SIR1D1C1300S+3</t>
  </si>
  <si>
    <t>TA138SIR1D1C1300S+6</t>
  </si>
  <si>
    <t>TA138SIR1D1C1300A-3</t>
  </si>
  <si>
    <t>TA138SIR1D1C1300A±0</t>
  </si>
  <si>
    <t>TA138SIR1D1C1300A+3</t>
  </si>
  <si>
    <t>TA138SIR1D1C1300B-3</t>
  </si>
  <si>
    <t>TA138SIR1D1C1300B±0</t>
  </si>
  <si>
    <t>TA138SIR1D1C1300B+3</t>
  </si>
  <si>
    <t>TA138SIR1D1C1300R-3</t>
  </si>
  <si>
    <t>TA138SIR1D1C1300R±0</t>
  </si>
  <si>
    <t>TA138SIR1D1C1300R+3</t>
  </si>
  <si>
    <t>TA138SIR1D1C1240S-6</t>
  </si>
  <si>
    <t>TA138SIR1D1C1240S-3</t>
  </si>
  <si>
    <t>TA138SIR1D1C1240S±0</t>
  </si>
  <si>
    <t>TA138SIR1D1C1240S+3</t>
  </si>
  <si>
    <t>TA138SIR1D1C1240S+6</t>
  </si>
  <si>
    <t>TA138SIR1D1C1240A-3</t>
  </si>
  <si>
    <t>TA138SIR1D1C1240A±0</t>
  </si>
  <si>
    <t>TA138SIR1D1C1240A+3</t>
  </si>
  <si>
    <t>TA138SIR1D1C1240B-3</t>
  </si>
  <si>
    <t>TA138SIR1D1C1240B±0</t>
  </si>
  <si>
    <t>TA138SIR1D1C1240B+3</t>
  </si>
  <si>
    <t>TA138SIR1D1C1240R-3</t>
  </si>
  <si>
    <t>TA138SIR1D1C1240R±0</t>
  </si>
  <si>
    <t>TA138SIR1D1C1240R+3</t>
  </si>
  <si>
    <t>TA138SIR0S1C1400S-6</t>
  </si>
  <si>
    <t>TA138SIR0S1C1400S-3</t>
  </si>
  <si>
    <t>TA138SIR0S1C1400S±0</t>
  </si>
  <si>
    <t>TA138SIR0S1C1400S+3</t>
  </si>
  <si>
    <t>TA138SIR0S1C1400S+6</t>
  </si>
  <si>
    <t>TA138SIR0S1C1400A-3</t>
  </si>
  <si>
    <t>TA138SIR0S1C1400A±0</t>
  </si>
  <si>
    <t>TA138SIR0S1C1400A+3</t>
  </si>
  <si>
    <t>TA138SIR0S1C1400B-3</t>
  </si>
  <si>
    <t>TA138SIR0S1C1400B±0</t>
  </si>
  <si>
    <t>TA138SIR0S1C1400B+3</t>
  </si>
  <si>
    <t>TA138SIR0S1C1400R-3</t>
  </si>
  <si>
    <t>TA138SIR0S1C1400R±0</t>
  </si>
  <si>
    <t>TA138SIR0S1C1400R+3</t>
  </si>
  <si>
    <t>TA138SIR0S1C1300S-6</t>
  </si>
  <si>
    <t>TA138SIR0S1C1300S-3</t>
  </si>
  <si>
    <t>TA138SIR0S1C1300S±0</t>
  </si>
  <si>
    <t>TA138SIR0S1C1300S+3</t>
  </si>
  <si>
    <t>TA138SIR0S1C1300S+6</t>
  </si>
  <si>
    <t>TA138SIR0S1C1300A-3</t>
  </si>
  <si>
    <t>TA138SIR0S1C1300A±0</t>
  </si>
  <si>
    <t>TA138SIR0S1C1300A+3</t>
  </si>
  <si>
    <t>TA138SIR0S1C1300B-3</t>
  </si>
  <si>
    <t>TA138SIR0S1C1300B±0</t>
  </si>
  <si>
    <t>TA138SIR0S1C1300B+3</t>
  </si>
  <si>
    <t>TA138SIR0S1C1300R-3</t>
  </si>
  <si>
    <t>TA138SIR0S1C1300R±0</t>
  </si>
  <si>
    <t>TA138SIR0S1C1300R+3</t>
  </si>
  <si>
    <t>TA138SIR0S1C1240S-6</t>
  </si>
  <si>
    <t>TA138SIR0S1C1240S-3</t>
  </si>
  <si>
    <t>TA138SIR0S1C1240S±0</t>
  </si>
  <si>
    <t>TA138SIR0S1C1240S+3</t>
  </si>
  <si>
    <t>TA138SIR0S1C1240S+6</t>
  </si>
  <si>
    <t>TA138SIR0S1C1240A-3</t>
  </si>
  <si>
    <t>TA138SIR0S1C1240A±0</t>
  </si>
  <si>
    <t>TA138SIR0S1C1240A+3</t>
  </si>
  <si>
    <t>TA138SIR0S1C1240B-3</t>
  </si>
  <si>
    <t>TA138SIR0S1C1240B±0</t>
  </si>
  <si>
    <t>TA138SIR0S1C1240B+3</t>
  </si>
  <si>
    <t>TA138SIR0S1C1240R-3</t>
  </si>
  <si>
    <t>TA138SIR0S1C1240R±0</t>
  </si>
  <si>
    <t>TA138SIR0S1C1240R+3</t>
  </si>
  <si>
    <t>TA138SIR0D1C1400S-6</t>
  </si>
  <si>
    <t>TA138SIR0D1C1400S-3</t>
  </si>
  <si>
    <t>TA138SIR0D1C1400S±0</t>
  </si>
  <si>
    <t>TA138SIR0D1C1400S+3</t>
  </si>
  <si>
    <t>TA138SIR0D1C1400S+6</t>
  </si>
  <si>
    <t>TA138SIR0D1C1400A-3</t>
  </si>
  <si>
    <t>TA138SIR0D1C1400A±0</t>
  </si>
  <si>
    <t>TA138SIR0D1C1400A+3</t>
  </si>
  <si>
    <t>TA138SIR0D1C1400B-3</t>
  </si>
  <si>
    <t>TA138SIR0D1C1400B±0</t>
  </si>
  <si>
    <t>TA138SIR0D1C1400B+3</t>
  </si>
  <si>
    <t>TA138SIR0D1C1400R-3</t>
  </si>
  <si>
    <t>TA138SIR0D1C1400R±0</t>
  </si>
  <si>
    <t>TA138SIR0D1C1400R+3</t>
  </si>
  <si>
    <t>TA138SIR0D1C1300S-6</t>
  </si>
  <si>
    <t>TA138SIR0D1C1300S-3</t>
  </si>
  <si>
    <t>TA138SIR0D1C1300S±0</t>
  </si>
  <si>
    <t>TA138SIR0D1C1300S+3</t>
  </si>
  <si>
    <t>TA138SIR0D1C1300S+6</t>
  </si>
  <si>
    <t>TA138SIR0D1C1300A-3</t>
  </si>
  <si>
    <t>TA138SIR0D1C1300A±0</t>
  </si>
  <si>
    <t>TA138SIR0D1C1300A+3</t>
  </si>
  <si>
    <t>TA138SIR0D1C1300B-3</t>
  </si>
  <si>
    <t>TA138SIR0D1C1300B±0</t>
  </si>
  <si>
    <t>TA138SIR0D1C1300B+3</t>
  </si>
  <si>
    <t>TA138SIR0D1C1300R-3</t>
  </si>
  <si>
    <t>TA138SIR0D1C1300R±0</t>
  </si>
  <si>
    <t>TA138SIR0D1C1300R+3</t>
  </si>
  <si>
    <t>TA138SIR0D1C1240S-6</t>
  </si>
  <si>
    <t>TA138SIR0D1C1240S-3</t>
  </si>
  <si>
    <t>TA138SIR0D1C1240S±0</t>
  </si>
  <si>
    <t>TA138SIR0D1C1240S+3</t>
  </si>
  <si>
    <t>TA138SIR0D1C1240S+6</t>
  </si>
  <si>
    <t>TA138SIR0D1C1240A-3</t>
  </si>
  <si>
    <t>TA138SIR0D1C1240A±0</t>
  </si>
  <si>
    <t>TA138SIR0D1C1240A+3</t>
  </si>
  <si>
    <t>TA138SIR0D1C1240B-3</t>
  </si>
  <si>
    <t>TA138SIR0D1C1240B±0</t>
  </si>
  <si>
    <t>TA138SIR0D1C1240B+3</t>
  </si>
  <si>
    <t>TA138SIR0D1C1240R-3</t>
  </si>
  <si>
    <t>TA138SIR0D1C1240R±0</t>
  </si>
  <si>
    <t>TA138SIR0D1C1240R+3</t>
  </si>
  <si>
    <t>TA138SER0S1C4400S-6</t>
  </si>
  <si>
    <t>TA138SER0S1C4400S-3</t>
  </si>
  <si>
    <t>TA138SER0S1C4400S±0</t>
  </si>
  <si>
    <t>TA138SER0S1C4400S+3</t>
  </si>
  <si>
    <t>TA138SER0S1C4400S+6</t>
  </si>
  <si>
    <t>TA138SER0S1C4400A-3</t>
  </si>
  <si>
    <t>TA138SER0S1C4400A±0</t>
  </si>
  <si>
    <t>TA138SER0S1C4400A+3</t>
  </si>
  <si>
    <t>TA138SER0S1C4400B-3</t>
  </si>
  <si>
    <t>TA138SER0S1C4400B±0</t>
  </si>
  <si>
    <t>TA138SER0S1C4400B+3</t>
  </si>
  <si>
    <t>TA138SER0S1C4400R-3</t>
  </si>
  <si>
    <t>TA138SER0S1C4400R±0</t>
  </si>
  <si>
    <t>TA138SER0S1C4400R+3</t>
  </si>
  <si>
    <t>TA138SER0S1C4300S-6</t>
  </si>
  <si>
    <t>TA138SER0S1C4300S-3</t>
  </si>
  <si>
    <t>TA138SER0S1C4300S±0</t>
  </si>
  <si>
    <t>TA138SER0S1C4300S+3</t>
  </si>
  <si>
    <t>TA138SER0S1C4300S+6</t>
  </si>
  <si>
    <t>TA138SER0S1C4300A-3</t>
  </si>
  <si>
    <t>TA138SER0S1C4300A±0</t>
  </si>
  <si>
    <t>TA138SER0S1C4300A+3</t>
  </si>
  <si>
    <t>TA138SER0S1C4300B-3</t>
  </si>
  <si>
    <t>TA138SER0S1C4300B±0</t>
  </si>
  <si>
    <t>TA138SER0S1C4300B+3</t>
  </si>
  <si>
    <t>TA138SER0S1C4300R-3</t>
  </si>
  <si>
    <t>TA138SER0S1C4300R±0</t>
  </si>
  <si>
    <t>TA138SER0S1C4300R+3</t>
  </si>
  <si>
    <t>TA138SER0S1C4240S-6</t>
  </si>
  <si>
    <t>TA138SER0S1C4240S-3</t>
  </si>
  <si>
    <t>TA138SER0S1C4240S±0</t>
  </si>
  <si>
    <t>TA138SER0S1C4240S+3</t>
  </si>
  <si>
    <t>TA138SER0S1C4240S+6</t>
  </si>
  <si>
    <t>TA138SER0S1C4240A-3</t>
  </si>
  <si>
    <t>TA138SER0S1C4240A±0</t>
  </si>
  <si>
    <t>TA138SER0S1C4240A+3</t>
  </si>
  <si>
    <t>TA138SER0S1C4240B-3</t>
  </si>
  <si>
    <t>TA138SER0S1C4240B±0</t>
  </si>
  <si>
    <t>TA138SER0S1C4240B+3</t>
  </si>
  <si>
    <t>TA138SER0S1C4240R-3</t>
  </si>
  <si>
    <t>TA138SER0S1C4240R±0</t>
  </si>
  <si>
    <t>TA138SER0S1C4240R+3</t>
  </si>
  <si>
    <t>TA060SIR2S1C2250S-6</t>
  </si>
  <si>
    <t>TA060SIR2S1C2250S-3</t>
  </si>
  <si>
    <t>TA060SIR2S1C2250S±0</t>
  </si>
  <si>
    <t>TA060SIR2S1C2250S+3</t>
  </si>
  <si>
    <t>TA060SIR2S1C2250S+6</t>
  </si>
  <si>
    <t>TA060SIR2S1C2250A-3</t>
  </si>
  <si>
    <t>TA060SIR2S1C2250A±0</t>
  </si>
  <si>
    <t>TA060SIR2S1C2250A+3</t>
  </si>
  <si>
    <t>TA060SIR2S1C2250B-3</t>
  </si>
  <si>
    <t>TA060SIR2S1C2250B±0</t>
  </si>
  <si>
    <t>TA060SIR2S1C2250B+3</t>
  </si>
  <si>
    <t>TA060SIR2S1C2250R-3</t>
  </si>
  <si>
    <t>TA060SIR2S1C2250R±0</t>
  </si>
  <si>
    <t>TA060SIR2S1C2250R+3</t>
  </si>
  <si>
    <t>TA060SIR2D1C2250S-6</t>
  </si>
  <si>
    <t>TA060SIR2D1C2250S-3</t>
  </si>
  <si>
    <t>TA060SIR2D1C2250S±0</t>
  </si>
  <si>
    <t>TA060SIR2D1C2250S+3</t>
  </si>
  <si>
    <t>TA060SIR2D1C2250S+6</t>
  </si>
  <si>
    <t>TA060SIR2D1C2250A-3</t>
  </si>
  <si>
    <t>TA060SIR2D1C2250A±0</t>
  </si>
  <si>
    <t>TA060SIR2D1C2250A+3</t>
  </si>
  <si>
    <t>TA060SIR2D1C2250B-3</t>
  </si>
  <si>
    <t>TA060SIR2D1C2250B±0</t>
  </si>
  <si>
    <t>TA060SIR2D1C2250B+3</t>
  </si>
  <si>
    <t>TA060SIR2D1C2250R-3</t>
  </si>
  <si>
    <t>TA060SIR2D1C2250R±0</t>
  </si>
  <si>
    <t>TA060SIR2D1C2250R+3</t>
  </si>
  <si>
    <t>TA060SIR1S1C1070S-6</t>
  </si>
  <si>
    <t>TA060SIR1S1C1070S-3</t>
  </si>
  <si>
    <t>TA060SIR1S1C1070S±0</t>
  </si>
  <si>
    <t>TA060SIR1S1C1070S+3</t>
  </si>
  <si>
    <t>TA060SIR1S1C1070S+6</t>
  </si>
  <si>
    <t>TA060SIR1S1C1070A-3</t>
  </si>
  <si>
    <t>TA060SIR1S1C1070A±0</t>
  </si>
  <si>
    <t>TA060SIR1S1C1070A+3</t>
  </si>
  <si>
    <t>TA060SIR1S1C1070B-3</t>
  </si>
  <si>
    <t>TA060SIR1S1C1070B±0</t>
  </si>
  <si>
    <t>TA060SIR1S1C1070B+3</t>
  </si>
  <si>
    <t>TA060SIR1S1C1070R-3</t>
  </si>
  <si>
    <t>TA060SIR1S1C1070R±0</t>
  </si>
  <si>
    <t>TA060SIR1S1C1070R+3</t>
  </si>
  <si>
    <t>TA060SIR1D1C1070S-6</t>
  </si>
  <si>
    <t>TA060SIR1D1C1070S-3</t>
  </si>
  <si>
    <t>TA060SIR1D1C1070S±0</t>
  </si>
  <si>
    <t>TA060SIR1D1C1070S+3</t>
  </si>
  <si>
    <t>TA060SIR1D1C1070S+6</t>
  </si>
  <si>
    <t>TA060SIR1D1C1070A-3</t>
  </si>
  <si>
    <t>TA060SIR1D1C1070A±0</t>
  </si>
  <si>
    <t>TA060SIR1D1C1070A+3</t>
  </si>
  <si>
    <t>TA060SIR1D1C1070B-3</t>
  </si>
  <si>
    <t>TA060SIR1D1C1070B±0</t>
  </si>
  <si>
    <t>TA060SIR1D1C1070B+3</t>
  </si>
  <si>
    <t>TA060SIR1D1C1070R-3</t>
  </si>
  <si>
    <t>TA060SIR1D1C1070R±0</t>
  </si>
  <si>
    <t>TA060SIR1D1C1070R+3</t>
  </si>
  <si>
    <t>TA060SIR1S1C1240S-6</t>
  </si>
  <si>
    <t>TA060SIR1S1C1240S-3</t>
  </si>
  <si>
    <t>TA060SIR1S1C1240S±0</t>
  </si>
  <si>
    <t>TA060SIR1S1C1240S+3</t>
  </si>
  <si>
    <t>TA060SIR1S1C1240S+6</t>
  </si>
  <si>
    <t>TA060SIR1S1C1240A-3</t>
  </si>
  <si>
    <t>TA060SIR1S1C1240A±0</t>
  </si>
  <si>
    <t>TA060SIR1S1C1240A+3</t>
  </si>
  <si>
    <t>TA060SIR1S1C1240B-3</t>
  </si>
  <si>
    <t>TA060SIR1S1C1240B±0</t>
  </si>
  <si>
    <t>TA060SIR1S1C1240B+3</t>
  </si>
  <si>
    <t>TA060SIR1S1C1240R-3</t>
  </si>
  <si>
    <t>TA060SIR1S1C1240R±0</t>
  </si>
  <si>
    <t>TA060SIR1S1C1240R+3</t>
  </si>
  <si>
    <t>TA060SIR1S1C1120S-6</t>
  </si>
  <si>
    <t>TA060SIR1S1C1120S-3</t>
  </si>
  <si>
    <t>TA060SIR1S1C1120S±0</t>
  </si>
  <si>
    <t>TA060SIR1S1C1120S+3</t>
  </si>
  <si>
    <t>TA060SIR1S1C1120S+6</t>
  </si>
  <si>
    <t>TA060SIR1S1C1120A-3</t>
  </si>
  <si>
    <t>TA060SIR1S1C1120A±0</t>
  </si>
  <si>
    <t>TA060SIR1S1C1120A+3</t>
  </si>
  <si>
    <t>TA060SIR1S1C1120B-3</t>
  </si>
  <si>
    <t>TA060SIR1S1C1120B±0</t>
  </si>
  <si>
    <t>TA060SIR1S1C1120B+3</t>
  </si>
  <si>
    <t>TA060SIR1S1C1120R-3</t>
  </si>
  <si>
    <t>TA060SIR1S1C1120R±0</t>
  </si>
  <si>
    <t>TA060SIR1S1C1120R+3</t>
  </si>
  <si>
    <t>TA060SIR1D1C1240S-6</t>
  </si>
  <si>
    <t>TA060SIR1D1C1240S-3</t>
  </si>
  <si>
    <t>TA060SIR1D1C1240S±0</t>
  </si>
  <si>
    <t>TA060SIR1D1C1240S+3</t>
  </si>
  <si>
    <t>TA060SIR1D1C1240S+6</t>
  </si>
  <si>
    <t>TA060SIR1D1C1240A-3</t>
  </si>
  <si>
    <t>TA060SIR1D1C1240A±0</t>
  </si>
  <si>
    <t>TA060SIR1D1C1240A+3</t>
  </si>
  <si>
    <t>TA060SIR1D1C1240B-3</t>
  </si>
  <si>
    <t>TA060SIR1D1C1240B±0</t>
  </si>
  <si>
    <t>TA060SIR1D1C1240B+3</t>
  </si>
  <si>
    <t>TA060SIR1D1C1240R-3</t>
  </si>
  <si>
    <t>TA060SIR1D1C1240R±0</t>
  </si>
  <si>
    <t>TA060SIR1D1C1240R+3</t>
  </si>
  <si>
    <t>TA060SIR1D1C1120S-6</t>
  </si>
  <si>
    <t>TA060SIR1D1C1120S-3</t>
  </si>
  <si>
    <t>TA060SIR1D1C1120S±0</t>
  </si>
  <si>
    <t>TA060SIR1D1C1120S+3</t>
  </si>
  <si>
    <t>TA060SIR1D1C1120S+6</t>
  </si>
  <si>
    <t>TA060SIR1D1C1120A-3</t>
  </si>
  <si>
    <t>TA060SIR1D1C1120A±0</t>
  </si>
  <si>
    <t>TA060SIR1D1C1120A+3</t>
  </si>
  <si>
    <t>TA060SIR1D1C1120B-3</t>
  </si>
  <si>
    <t>TA060SIR1D1C1120B±0</t>
  </si>
  <si>
    <t>TA060SIR1D1C1120B+3</t>
  </si>
  <si>
    <t>TA060SIR1D1C1120R-3</t>
  </si>
  <si>
    <t>TA060SIR1D1C1120R±0</t>
  </si>
  <si>
    <t>TA060SIR1D1C1120R+3</t>
  </si>
  <si>
    <t>TA060SIR1S1C2250S-6</t>
  </si>
  <si>
    <t>TA060SIR1S1C2250S-3</t>
  </si>
  <si>
    <t>TA060SIR1S1C2250S±0</t>
  </si>
  <si>
    <t>TA060SIR1S1C2250S+3</t>
  </si>
  <si>
    <t>TA060SIR1S1C2250S+6</t>
  </si>
  <si>
    <t>TA060SIR1S1C2250A-3</t>
  </si>
  <si>
    <t>TA060SIR1S1C2250A±0</t>
  </si>
  <si>
    <t>TA060SIR1S1C2250A+3</t>
  </si>
  <si>
    <t>TA060SIR1S1C2250B-3</t>
  </si>
  <si>
    <t>TA060SIR1S1C2250B±0</t>
  </si>
  <si>
    <t>TA060SIR1S1C2250B+3</t>
  </si>
  <si>
    <t>TA060SIR1S1C2250R-3</t>
  </si>
  <si>
    <t>TA060SIR1S1C2250R±0</t>
  </si>
  <si>
    <t>TA060SIR1S1C2250R+3</t>
  </si>
  <si>
    <t>TA060SIR0S1C1240S-6</t>
  </si>
  <si>
    <t>TA060SIR0S1C1240S-3</t>
  </si>
  <si>
    <t>TA060SIR0S1C1240S±0</t>
  </si>
  <si>
    <t>TA060SIR0S1C1240S+3</t>
  </si>
  <si>
    <t>TA060SIR0S1C1240S+6</t>
  </si>
  <si>
    <t>TA060SIR0S1C1240A-3</t>
  </si>
  <si>
    <t>TA060SIR0S1C1240A±0</t>
  </si>
  <si>
    <t>TA060SIR0S1C1240A+3</t>
  </si>
  <si>
    <t>TA060SIR0S1C1240B-3</t>
  </si>
  <si>
    <t>TA060SIR0S1C1240B±0</t>
  </si>
  <si>
    <t>TA060SIR0S1C1240B+3</t>
  </si>
  <si>
    <t>TA060SIR0S1C1240R-3</t>
  </si>
  <si>
    <t>TA060SIR0S1C1240R±0</t>
  </si>
  <si>
    <t>TA060SIR0S1C1240R+3</t>
  </si>
  <si>
    <t>TA060SIR0S1C1120S-6</t>
  </si>
  <si>
    <t>TA060SIR0S1C1120S-3</t>
  </si>
  <si>
    <t>TA060SIR0S1C1120S±0</t>
  </si>
  <si>
    <t>TA060SIR0S1C1120S+3</t>
  </si>
  <si>
    <t>TA060SIR0S1C1120S+6</t>
  </si>
  <si>
    <t>TA060SIR0S1C1120A-3</t>
  </si>
  <si>
    <t>TA060SIR0S1C1120A±0</t>
  </si>
  <si>
    <t>TA060SIR0S1C1120A+3</t>
  </si>
  <si>
    <t>TA060SIR0S1C1120B-3</t>
  </si>
  <si>
    <t>TA060SIR0S1C1120B±0</t>
  </si>
  <si>
    <t>TA060SIR0S1C1120B+3</t>
  </si>
  <si>
    <t>TA060SIR0S1C1120R-3</t>
  </si>
  <si>
    <t>TA060SIR0S1C1120R±0</t>
  </si>
  <si>
    <t>TA060SIR0S1C1120R+3</t>
  </si>
  <si>
    <t>TA060SIR0S1C1070S-6</t>
  </si>
  <si>
    <t>TA060SIR0S1C1070S-3</t>
  </si>
  <si>
    <t>TA060SIR0S1C1070S±0</t>
  </si>
  <si>
    <t>TA060SIR0S1C1070S+3</t>
  </si>
  <si>
    <t>TA060SIR0S1C1070S+6</t>
  </si>
  <si>
    <t>TA060SIR0S1C1070A-3</t>
  </si>
  <si>
    <t>TA060SIR0S1C1070A±0</t>
  </si>
  <si>
    <t>TA060SIR0S1C1070A+3</t>
  </si>
  <si>
    <t>TA060SIR0S1C1070B-3</t>
  </si>
  <si>
    <t>TA060SIR0S1C1070B±0</t>
  </si>
  <si>
    <t>TA060SIR0S1C1070B+3</t>
  </si>
  <si>
    <t>TA060SIR0S1C1070R-3</t>
  </si>
  <si>
    <t>TA060SIR0S1C1070R±0</t>
  </si>
  <si>
    <t>TA060SIR0S1C1070R+3</t>
  </si>
  <si>
    <t>TA060SIR0D1C1240S-6</t>
  </si>
  <si>
    <t>TA060SIR0D1C1240S-3</t>
  </si>
  <si>
    <t>TA060SIR0D1C1240S±0</t>
  </si>
  <si>
    <t>TA060SIR0D1C1240S+3</t>
  </si>
  <si>
    <t>TA060SIR0D1C1240S+6</t>
  </si>
  <si>
    <t>TA060SIR0D1C1240A-3</t>
  </si>
  <si>
    <t>TA060SIR0D1C1240A±0</t>
  </si>
  <si>
    <t>TA060SIR0D1C1240A+3</t>
  </si>
  <si>
    <t>TA060SIR0D1C1240B-3</t>
  </si>
  <si>
    <t>TA060SIR0D1C1240B±0</t>
  </si>
  <si>
    <t>TA060SIR0D1C1240B+3</t>
  </si>
  <si>
    <t>TA060SIR0D1C1240R-3</t>
  </si>
  <si>
    <t>TA060SIR0D1C1240R±0</t>
  </si>
  <si>
    <t>TA060SIR0D1C1240R+3</t>
  </si>
  <si>
    <t>TA060SIR0D1C1120S-6</t>
  </si>
  <si>
    <t>TA060SIR0D1C1120S-3</t>
  </si>
  <si>
    <t>TA060SIR0D1C1120S±0</t>
  </si>
  <si>
    <t>TA060SIR0D1C1120S+3</t>
  </si>
  <si>
    <t>TA060SIR0D1C1120S+6</t>
  </si>
  <si>
    <t>TA060SIR0D1C1120A-3</t>
  </si>
  <si>
    <t>TA060SIR0D1C1120A±0</t>
  </si>
  <si>
    <t>TA060SIR0D1C1120A+3</t>
  </si>
  <si>
    <t>TA060SIR0D1C1120B-3</t>
  </si>
  <si>
    <t>TA060SIR0D1C1120B±0</t>
  </si>
  <si>
    <t>TA060SIR0D1C1120B+3</t>
  </si>
  <si>
    <t>TA060SIR0D1C1120R-3</t>
  </si>
  <si>
    <t>TA060SIR0D1C1120R±0</t>
  </si>
  <si>
    <t>TA060SIR0D1C1120R+3</t>
  </si>
  <si>
    <t>TA060SIR0D1C1070S-6</t>
  </si>
  <si>
    <t>TA060SIR0D1C1070S-3</t>
  </si>
  <si>
    <t>TA060SIR0D1C1070S±0</t>
  </si>
  <si>
    <t>TA060SIR0D1C1070S+3</t>
  </si>
  <si>
    <t>TA060SIR0D1C1070S+6</t>
  </si>
  <si>
    <t>TA060SIR0D1C1070A-3</t>
  </si>
  <si>
    <t>TA060SIR0D1C1070A±0</t>
  </si>
  <si>
    <t>TA060SIR0D1C1070A+3</t>
  </si>
  <si>
    <t>TA060SIR0D1C1070B-3</t>
  </si>
  <si>
    <t>TA060SIR0D1C1070B±0</t>
  </si>
  <si>
    <t>TA060SIR0D1C1070B+3</t>
  </si>
  <si>
    <t>TA060SIR0D1C1070R-3</t>
  </si>
  <si>
    <t>TA060SIR0D1C1070R±0</t>
  </si>
  <si>
    <t>TA060SIR0D1C1070R+3</t>
  </si>
  <si>
    <t>TA060SIR0S0C1120S-6</t>
  </si>
  <si>
    <t>TA060SIR0S0C1120S-3</t>
  </si>
  <si>
    <t>TA060SIR0S0C1120S±0</t>
  </si>
  <si>
    <t>TA060SIR0S0C1120S+3</t>
  </si>
  <si>
    <t>TA060SIR0S0C1120S+6</t>
  </si>
  <si>
    <t>TA060SIR0S0C1120A-3</t>
  </si>
  <si>
    <t>TA060SIR0S0C1120A±0</t>
  </si>
  <si>
    <t>TA060SIR0S0C1120A+3</t>
  </si>
  <si>
    <t>TA060SIR0S0C1120B-3</t>
  </si>
  <si>
    <t>TA060SIR0S0C1120B±0</t>
  </si>
  <si>
    <t>TA060SIR0S0C1120B+3</t>
  </si>
  <si>
    <t>TA060SIR0S0C1120R-3</t>
  </si>
  <si>
    <t>TA060SIR0S0C1120R±0</t>
  </si>
  <si>
    <t>TA060SIR0S0C1120R+3</t>
  </si>
  <si>
    <t>TA060SER0S1C1240S-6</t>
  </si>
  <si>
    <t>TA060SER0S1C1240S-3</t>
  </si>
  <si>
    <t>TA060SER0S1C1240S±0</t>
  </si>
  <si>
    <t>TA060SER0S1C1240S+3</t>
  </si>
  <si>
    <t>TA060SER0S1C1240S+6</t>
  </si>
  <si>
    <t>TA060SER0S1C1240A-3</t>
  </si>
  <si>
    <t>TA060SER0S1C1240A±0</t>
  </si>
  <si>
    <t>TA060SER0S1C1240A+3</t>
  </si>
  <si>
    <t>TA060SER0S1C1240B-3</t>
  </si>
  <si>
    <t>TA060SER0S1C1240B±0</t>
  </si>
  <si>
    <t>TA060SER0S1C1240B+3</t>
  </si>
  <si>
    <t>TA060SER0S1C1240R-3</t>
  </si>
  <si>
    <t>TA060SER0S1C1240R±0</t>
  </si>
  <si>
    <t>TA060SER0S1C1240R+3</t>
  </si>
  <si>
    <t>TA060SER0S1C1120S-6</t>
  </si>
  <si>
    <t>TA060SER0S1C1120S-3</t>
  </si>
  <si>
    <t>TA060SER0S1C1120S±0</t>
  </si>
  <si>
    <t>TA060SER0S1C1120S+3</t>
  </si>
  <si>
    <t>TA060SER0S1C1120S+6</t>
  </si>
  <si>
    <t>TA060SER0S1C1120A-3</t>
  </si>
  <si>
    <t>TA060SER0S1C1120A±0</t>
  </si>
  <si>
    <t>TA060SER0S1C1120A+3</t>
  </si>
  <si>
    <t>TA060SER0S1C1120B-3</t>
  </si>
  <si>
    <t>TA060SER0S1C1120B±0</t>
  </si>
  <si>
    <t>TA060SER0S1C1120B+3</t>
  </si>
  <si>
    <t>TA060SER0S1C1120R-3</t>
  </si>
  <si>
    <t>TA060SER0S1C1120R±0</t>
  </si>
  <si>
    <t>TA060SER0S1C1120R+3</t>
  </si>
  <si>
    <t>TA060SER0S1C1070S-6</t>
  </si>
  <si>
    <t>TA060SER0S1C1070S-3</t>
  </si>
  <si>
    <t>TA060SER0S1C1070S±0</t>
  </si>
  <si>
    <t>TA060SER0S1C1070S+3</t>
  </si>
  <si>
    <t>TA060SER0S1C1070S+6</t>
  </si>
  <si>
    <t>TA060SER0S1C1070A-3</t>
  </si>
  <si>
    <t>TA060SER0S1C1070A±0</t>
  </si>
  <si>
    <t>TA060SER0S1C1070A+3</t>
  </si>
  <si>
    <t>TA060SER0S1C1070B-3</t>
  </si>
  <si>
    <t>TA060SER0S1C1070B±0</t>
  </si>
  <si>
    <t>TA060SER0S1C1070B+3</t>
  </si>
  <si>
    <t>TA060SER0S1C1070R-3</t>
  </si>
  <si>
    <t>TA060SER0S1C1070R±0</t>
  </si>
  <si>
    <t>TA060SER0S1C1070R+3</t>
  </si>
  <si>
    <t>TA060SER0D1C1240S-6</t>
  </si>
  <si>
    <t>TA060SER0D1C1240S-3</t>
  </si>
  <si>
    <t>TA060SER0D1C1240S±0</t>
  </si>
  <si>
    <t>TA060SER0D1C1240S+3</t>
  </si>
  <si>
    <t>TA060SER0D1C1240S+6</t>
  </si>
  <si>
    <t>TA060SER0D1C1240A-3</t>
  </si>
  <si>
    <t>TA060SER0D1C1240A±0</t>
  </si>
  <si>
    <t>TA060SER0D1C1240A+3</t>
  </si>
  <si>
    <t>TA060SER0D1C1240B-3</t>
  </si>
  <si>
    <t>TA060SER0D1C1240B±0</t>
  </si>
  <si>
    <t>TA060SER0D1C1240B+3</t>
  </si>
  <si>
    <t>TA060SER0D1C1240R-3</t>
  </si>
  <si>
    <t>TA060SER0D1C1240R±0</t>
  </si>
  <si>
    <t>TA060SER0D1C1240R+3</t>
  </si>
  <si>
    <t>TA060SER0D1C1120S-6</t>
  </si>
  <si>
    <t>TA060SER0D1C1120S-3</t>
  </si>
  <si>
    <t>TA060SER0D1C1120S±0</t>
  </si>
  <si>
    <t>TA060SER0D1C1120S+3</t>
  </si>
  <si>
    <t>TA060SER0D1C1120S+6</t>
  </si>
  <si>
    <t>TA060SER0D1C1120A-3</t>
  </si>
  <si>
    <t>TA060SER0D1C1120A±0</t>
  </si>
  <si>
    <t>TA060SER0D1C1120A+3</t>
  </si>
  <si>
    <t>TA060SER0D1C1120B-3</t>
  </si>
  <si>
    <t>TA060SER0D1C1120B±0</t>
  </si>
  <si>
    <t>TA060SER0D1C1120B+3</t>
  </si>
  <si>
    <t>TA060SER0D1C1120R-3</t>
  </si>
  <si>
    <t>TA060SER0D1C1120R±0</t>
  </si>
  <si>
    <t>TA060SER0D1C1120R+3</t>
  </si>
  <si>
    <t>TA060SER0D1C1070S-6</t>
  </si>
  <si>
    <t>TA060SER0D1C1070S-3</t>
  </si>
  <si>
    <t>TA060SER0D1C1070S±0</t>
  </si>
  <si>
    <t>TA060SER0D1C1070S+3</t>
  </si>
  <si>
    <t>TA060SER0D1C1070S+6</t>
  </si>
  <si>
    <t>TA060SER0D1C1070A-3</t>
  </si>
  <si>
    <t>TA060SER0D1C1070A±0</t>
  </si>
  <si>
    <t>TA060SER0D1C1070A+3</t>
  </si>
  <si>
    <t>TA060SER0D1C1070B-3</t>
  </si>
  <si>
    <t>TA060SER0D1C1070B±0</t>
  </si>
  <si>
    <t>TA060SER0D1C1070B+3</t>
  </si>
  <si>
    <t>TA060SER0D1C1070R-3</t>
  </si>
  <si>
    <t>TA060SER0D1C1070R±0</t>
  </si>
  <si>
    <t>TA060SER0D1C1070R+3</t>
  </si>
  <si>
    <t>TA220SIR2S2C2726FS-6</t>
  </si>
  <si>
    <t>TA220SIR2S2C2726FS-3</t>
  </si>
  <si>
    <t>TA220SIR2S2C2726FS±0</t>
  </si>
  <si>
    <t>TA220SIR2S2C2726FS+3</t>
  </si>
  <si>
    <t>TA220SIR2S2C2726FS+6</t>
  </si>
  <si>
    <t>TA220SIR2S2C2726FA-3</t>
  </si>
  <si>
    <t>TA220SIR2S2C2726FA±0</t>
  </si>
  <si>
    <t>TA220SIR2S2C2726FA+3</t>
  </si>
  <si>
    <t>TA220SIR2S2C2726FB-3</t>
  </si>
  <si>
    <t>TA220SIR2S2C2726FB±0</t>
  </si>
  <si>
    <t>TA220SIR2S2C2726FB+3</t>
  </si>
  <si>
    <t>TA220SIR2S2C2726FR-3</t>
  </si>
  <si>
    <t>TA220SIR2S2C2726FR±0</t>
  </si>
  <si>
    <t>TA220SIR2S2C2726FR+3</t>
  </si>
  <si>
    <t>TA220SIR2S2C2592FS-6</t>
  </si>
  <si>
    <t>TA220SIR2S2C2592FS-3</t>
  </si>
  <si>
    <t>TA220SIR2S2C2592FS±0</t>
  </si>
  <si>
    <t>TA220SIR2S2C2592FS+3</t>
  </si>
  <si>
    <t>TA220SIR2S2C2592FS+6</t>
  </si>
  <si>
    <t>TA220SIR2S2C2592FA-3</t>
  </si>
  <si>
    <t>TA220SIR2S2C2592FA±0</t>
  </si>
  <si>
    <t>TA220SIR2S2C2592FA+3</t>
  </si>
  <si>
    <t>TA220SIR2S2C2592FB-3</t>
  </si>
  <si>
    <t>TA220SIR2S2C2592FB±0</t>
  </si>
  <si>
    <t>TA220SIR2S2C2592FB+3</t>
  </si>
  <si>
    <t>TA220SIR2S2C2592FR-3</t>
  </si>
  <si>
    <t>TA220SIR2S2C2592FR±0</t>
  </si>
  <si>
    <t>TA220SIR2S2C2592FR+3</t>
  </si>
  <si>
    <t>TA220SIR2D2C2726FS-6</t>
  </si>
  <si>
    <t>TA220SIR2D2C2726FS-3</t>
  </si>
  <si>
    <t>TA220SIR2D2C2726FS±0</t>
  </si>
  <si>
    <t>TA220SIR2D2C2726FS+3</t>
  </si>
  <si>
    <t>TA220SIR2D2C2726FS+6</t>
  </si>
  <si>
    <t>TA220SIR2D2C2726FA-3</t>
  </si>
  <si>
    <t>TA220SIR2D2C2726FA±0</t>
  </si>
  <si>
    <t>TA220SIR2D2C2726FA+3</t>
  </si>
  <si>
    <t>TA220SIR2D2C2726FB-3</t>
  </si>
  <si>
    <t>TA220SIR2D2C2726FB±0</t>
  </si>
  <si>
    <t>TA220SIR2D2C2726FB+3</t>
  </si>
  <si>
    <t>TA220SIR2D2C2726FR-3</t>
  </si>
  <si>
    <t>TA220SIR2D2C2726FR±0</t>
  </si>
  <si>
    <t>TA220SIR2D2C2726FR+3</t>
  </si>
  <si>
    <t>TA220SIR2D2C2592FS-6</t>
  </si>
  <si>
    <t>TA220SIR2D2C2592FS-3</t>
  </si>
  <si>
    <t>TA220SIR2D2C2592FS±0</t>
  </si>
  <si>
    <t>TA220SIR2D2C2592FS+3</t>
  </si>
  <si>
    <t>TA220SIR2D2C2592FS+6</t>
  </si>
  <si>
    <t>TA220SIR2D2C2592FA-3</t>
  </si>
  <si>
    <t>TA220SIR2D2C2592FA±0</t>
  </si>
  <si>
    <t>TA220SIR2D2C2592FA+3</t>
  </si>
  <si>
    <t>TA220SIR2D2C2592FB-3</t>
  </si>
  <si>
    <t>TA220SIR2D2C2592FB±0</t>
  </si>
  <si>
    <t>TA220SIR2D2C2592FB+3</t>
  </si>
  <si>
    <t>TA220SIR2D2C2592FR-3</t>
  </si>
  <si>
    <t>TA220SIR2D2C2592FR±0</t>
  </si>
  <si>
    <t>TA220SIR2D2C2592FR+3</t>
  </si>
  <si>
    <t>TA220SIR1S2C2726FS-6</t>
  </si>
  <si>
    <t>TA220SIR1S2C2726FS-3</t>
  </si>
  <si>
    <t>TA220SIR1S2C2726FS±0</t>
  </si>
  <si>
    <t>TA220SIR1S2C2726FS+3</t>
  </si>
  <si>
    <t>TA220SIR1S2C2726FS+6</t>
  </si>
  <si>
    <t>TA220SIR1S2C2726FA-3</t>
  </si>
  <si>
    <t>TA220SIR1S2C2726FA±0</t>
  </si>
  <si>
    <t>TA220SIR1S2C2726FA+3</t>
  </si>
  <si>
    <t>TA220SIR1S2C2726FB-3</t>
  </si>
  <si>
    <t>TA220SIR1S2C2726FB±0</t>
  </si>
  <si>
    <t>TA220SIR1S2C2726FB+3</t>
  </si>
  <si>
    <t>TA220SIR1S2C2726FR-3</t>
  </si>
  <si>
    <t>TA220SIR1S2C2726FR±0</t>
  </si>
  <si>
    <t>TA220SIR1S2C2726FR+3</t>
  </si>
  <si>
    <t>TA220SIR1S2C2592FS-6</t>
  </si>
  <si>
    <t>TA220SIR1S2C2592FS-3</t>
  </si>
  <si>
    <t>TA220SIR1S2C2592FS±0</t>
  </si>
  <si>
    <t>TA220SIR1S2C2592FS+3</t>
  </si>
  <si>
    <t>TA220SIR1S2C2592FS+6</t>
  </si>
  <si>
    <t>TA220SIR1S2C2592FA-3</t>
  </si>
  <si>
    <t>TA220SIR1S2C2592FA±0</t>
  </si>
  <si>
    <t>TA220SIR1S2C2592FA+3</t>
  </si>
  <si>
    <t>TA220SIR1S2C2592FB-3</t>
  </si>
  <si>
    <t>TA220SIR1S2C2592FB±0</t>
  </si>
  <si>
    <t>TA220SIR1S2C2592FB+3</t>
  </si>
  <si>
    <t>TA220SIR1S2C2592FR-3</t>
  </si>
  <si>
    <t>TA220SIR1S2C2592FR±0</t>
  </si>
  <si>
    <t>TA220SIR1S2C2592FR+3</t>
  </si>
  <si>
    <t>TA220SIR1S1C2726FS-6</t>
  </si>
  <si>
    <t>TA220SIR1S1C2726FS-3</t>
  </si>
  <si>
    <t>TA220SIR1S1C2726FS±0</t>
  </si>
  <si>
    <t>TA220SIR1S1C2726FS+3</t>
  </si>
  <si>
    <t>TA220SIR1S1C2726FS+6</t>
  </si>
  <si>
    <t>TA220SIR1S1C2726FA-3</t>
  </si>
  <si>
    <t>TA220SIR1S1C2726FA±0</t>
  </si>
  <si>
    <t>TA220SIR1S1C2726FA+3</t>
  </si>
  <si>
    <t>TA220SIR1S1C2726FB-3</t>
  </si>
  <si>
    <t>TA220SIR1S1C2726FB±0</t>
  </si>
  <si>
    <t>TA220SIR1S1C2726FB+3</t>
  </si>
  <si>
    <t>TA220SIR1S1C2726FR-3</t>
  </si>
  <si>
    <t>TA220SIR1S1C2726FR±0</t>
  </si>
  <si>
    <t>TA220SIR1S1C2726FR+3</t>
  </si>
  <si>
    <t>TA220SIR1S1C2592FS-6</t>
  </si>
  <si>
    <t>TA220SIR1S1C2592FS-3</t>
  </si>
  <si>
    <t>TA220SIR1S1C2592FS±0</t>
  </si>
  <si>
    <t>TA220SIR1S1C2592FS+3</t>
  </si>
  <si>
    <t>TA220SIR1S1C2592FS+6</t>
  </si>
  <si>
    <t>TA220SIR1S1C2592FA-3</t>
  </si>
  <si>
    <t>TA220SIR1S1C2592FA±0</t>
  </si>
  <si>
    <t>TA220SIR1S1C2592FA+3</t>
  </si>
  <si>
    <t>TA220SIR1S1C2592FB-3</t>
  </si>
  <si>
    <t>TA220SIR1S1C2592FB±0</t>
  </si>
  <si>
    <t>TA220SIR1S1C2592FB+3</t>
  </si>
  <si>
    <t>TA220SIR1S1C2592FR-3</t>
  </si>
  <si>
    <t>TA220SIR1S1C2592FR±0</t>
  </si>
  <si>
    <t>TA220SIR1S1C2592FR+3</t>
  </si>
  <si>
    <t>TA220SIR1D2C2726FS-6</t>
  </si>
  <si>
    <t>TA220SIR1D2C2726FS-3</t>
  </si>
  <si>
    <t>TA220SIR1D2C2726FS±0</t>
  </si>
  <si>
    <t>TA220SIR1D2C2726FS+3</t>
  </si>
  <si>
    <t>TA220SIR1D2C2726FS+6</t>
  </si>
  <si>
    <t>TA220SIR1D2C2726FA-3</t>
  </si>
  <si>
    <t>TA220SIR1D2C2726FA±0</t>
  </si>
  <si>
    <t>TA220SIR1D2C2726FA+3</t>
  </si>
  <si>
    <t>TA220SIR1D2C2726FB-3</t>
  </si>
  <si>
    <t>TA220SIR1D2C2726FB±0</t>
  </si>
  <si>
    <t>TA220SIR1D2C2726FB+3</t>
  </si>
  <si>
    <t>TA220SIR1D2C2726FR-3</t>
  </si>
  <si>
    <t>TA220SIR1D2C2726FR±0</t>
  </si>
  <si>
    <t>TA220SIR1D2C2726FR+3</t>
  </si>
  <si>
    <t>TA220SIR1D2C2592FS-6</t>
  </si>
  <si>
    <t>TA220SIR1D2C2592FS-3</t>
  </si>
  <si>
    <t>TA220SIR1D2C2592FS±0</t>
  </si>
  <si>
    <t>TA220SIR1D2C2592FS+3</t>
  </si>
  <si>
    <t>TA220SIR1D2C2592FS+6</t>
  </si>
  <si>
    <t>TA220SIR1D2C2592FA-3</t>
  </si>
  <si>
    <t>TA220SIR1D2C2592FA±0</t>
  </si>
  <si>
    <t>TA220SIR1D2C2592FA+3</t>
  </si>
  <si>
    <t>TA220SIR1D2C2592FB-3</t>
  </si>
  <si>
    <t>TA220SIR1D2C2592FB±0</t>
  </si>
  <si>
    <t>TA220SIR1D2C2592FB+3</t>
  </si>
  <si>
    <t>TA220SIR1D2C2592FR-3</t>
  </si>
  <si>
    <t>TA220SIR1D2C2592FR±0</t>
  </si>
  <si>
    <t>TA220SIR1D2C2592FR+3</t>
  </si>
  <si>
    <t>TA220SIR1D1C2726FS-6</t>
  </si>
  <si>
    <t>TA220SIR1D1C2726FS-3</t>
  </si>
  <si>
    <t>TA220SIR1D1C2726FS±0</t>
  </si>
  <si>
    <t>TA220SIR1D1C2726FS+3</t>
  </si>
  <si>
    <t>TA220SIR1D1C2726FS+6</t>
  </si>
  <si>
    <t>TA220SIR1D1C2726FA-3</t>
  </si>
  <si>
    <t>TA220SIR1D1C2726FA±0</t>
  </si>
  <si>
    <t>TA220SIR1D1C2726FA+3</t>
  </si>
  <si>
    <t>TA220SIR1D1C2726FB-3</t>
  </si>
  <si>
    <t>TA220SIR1D1C2726FB±0</t>
  </si>
  <si>
    <t>TA220SIR1D1C2726FB+3</t>
  </si>
  <si>
    <t>TA220SIR1D1C2726FR-3</t>
  </si>
  <si>
    <t>TA220SIR1D1C2726FR±0</t>
  </si>
  <si>
    <t>TA220SIR1D1C2726FR+3</t>
  </si>
  <si>
    <t>TA220SIR1D1C2592FS-6</t>
  </si>
  <si>
    <t>TA220SIR1D1C2592FS-3</t>
  </si>
  <si>
    <t>TA220SIR1D1C2592FS±0</t>
  </si>
  <si>
    <t>TA220SIR1D1C2592FS+3</t>
  </si>
  <si>
    <t>TA220SIR1D1C2592FS+6</t>
  </si>
  <si>
    <t>TA220SIR1D1C2592FA-3</t>
  </si>
  <si>
    <t>TA220SIR1D1C2592FA±0</t>
  </si>
  <si>
    <t>TA220SIR1D1C2592FA+3</t>
  </si>
  <si>
    <t>TA220SIR1D1C2592FB-3</t>
  </si>
  <si>
    <t>TA220SIR1D1C2592FB±0</t>
  </si>
  <si>
    <t>TA220SIR1D1C2592FB+3</t>
  </si>
  <si>
    <t>TA220SIR1D1C2592FR-3</t>
  </si>
  <si>
    <t>TA220SIR1D1C2592FR±0</t>
  </si>
  <si>
    <t>TA220SIR1D1C2592FR+3</t>
  </si>
  <si>
    <t>TA220SIR0S2C1600FS-6</t>
  </si>
  <si>
    <t>TA220SIR0S2C1600FS-3</t>
  </si>
  <si>
    <t>TA220SIR0S2C1600FS±0</t>
  </si>
  <si>
    <t>TA220SIR0S2C1600FS+3</t>
  </si>
  <si>
    <t>TA220SIR0S2C1600FS+6</t>
  </si>
  <si>
    <t>TA220SIR0S2C1600FA-3</t>
  </si>
  <si>
    <t>TA220SIR0S2C1600FA±0</t>
  </si>
  <si>
    <t>TA220SIR0S2C1600FA+3</t>
  </si>
  <si>
    <t>TA220SIR0S2C1600FB-3</t>
  </si>
  <si>
    <t>TA220SIR0S2C1600FB±0</t>
  </si>
  <si>
    <t>TA220SIR0S2C1600FB+3</t>
  </si>
  <si>
    <t>TA220SIR0S2C1600FR-3</t>
  </si>
  <si>
    <t>TA220SIR0S2C1600FR±0</t>
  </si>
  <si>
    <t>TA220SIR0S2C1600FR+3</t>
  </si>
  <si>
    <t>TA220SIR0S2C1500FS-6</t>
  </si>
  <si>
    <t>TA220SIR0S2C1500FS-3</t>
  </si>
  <si>
    <t>TA220SIR0S2C1500FS±0</t>
  </si>
  <si>
    <t>TA220SIR0S2C1500FS+3</t>
  </si>
  <si>
    <t>TA220SIR0S2C1500FS+6</t>
  </si>
  <si>
    <t>TA220SIR0S2C1500FA-3</t>
  </si>
  <si>
    <t>TA220SIR0S2C1500FA±0</t>
  </si>
  <si>
    <t>TA220SIR0S2C1500FA+3</t>
  </si>
  <si>
    <t>TA220SIR0S2C1500FB-3</t>
  </si>
  <si>
    <t>TA220SIR0S2C1500FB±0</t>
  </si>
  <si>
    <t>TA220SIR0S2C1500FB+3</t>
  </si>
  <si>
    <t>TA220SIR0S2C1500FR-3</t>
  </si>
  <si>
    <t>TA220SIR0S2C1500FR±0</t>
  </si>
  <si>
    <t>TA220SIR0S2C1500FR+3</t>
  </si>
  <si>
    <t>TA220SIR0S1C1600FS-6</t>
  </si>
  <si>
    <t>TA220SIR0S1C1600FS-3</t>
  </si>
  <si>
    <t>TA220SIR0S1C1600FS±0</t>
  </si>
  <si>
    <t>TA220SIR0S1C1600FS+3</t>
  </si>
  <si>
    <t>TA220SIR0S1C1600FS+6</t>
  </si>
  <si>
    <t>TA220SIR0S1C1600FA-3</t>
  </si>
  <si>
    <t>TA220SIR0S1C1600FA±0</t>
  </si>
  <si>
    <t>TA220SIR0S1C1600FA+3</t>
  </si>
  <si>
    <t>TA220SIR0S1C1600FB-3</t>
  </si>
  <si>
    <t>TA220SIR0S1C1600FB±0</t>
  </si>
  <si>
    <t>TA220SIR0S1C1600FB+3</t>
  </si>
  <si>
    <t>TA220SIR0S1C1600FR-3</t>
  </si>
  <si>
    <t>TA220SIR0S1C1600FR±0</t>
  </si>
  <si>
    <t>TA220SIR0S1C1600FR+3</t>
  </si>
  <si>
    <t>TA220SIR0S1C1500FS-6</t>
  </si>
  <si>
    <t>TA220SIR0S1C1500FS-3</t>
  </si>
  <si>
    <t>TA220SIR0S1C1500FS±0</t>
  </si>
  <si>
    <t>TA220SIR0S1C1500FS+3</t>
  </si>
  <si>
    <t>TA220SIR0S1C1500FS+6</t>
  </si>
  <si>
    <t>TA220SIR0S1C1500FA-3</t>
  </si>
  <si>
    <t>TA220SIR0S1C1500FA±0</t>
  </si>
  <si>
    <t>TA220SIR0S1C1500FA+3</t>
  </si>
  <si>
    <t>TA220SIR0S1C1500FB-3</t>
  </si>
  <si>
    <t>TA220SIR0S1C1500FB±0</t>
  </si>
  <si>
    <t>TA220SIR0S1C1500FB+3</t>
  </si>
  <si>
    <t>TA220SIR0S1C1500FR-3</t>
  </si>
  <si>
    <t>TA220SIR0S1C1500FR±0</t>
  </si>
  <si>
    <t>TA220SIR0S1C1500FR+3</t>
  </si>
  <si>
    <t>TA220SIR0D2C1700FS-6</t>
  </si>
  <si>
    <t>TA220SIR0D2C1700FS-3</t>
  </si>
  <si>
    <t>TA220SIR0D2C1700FS±0</t>
  </si>
  <si>
    <t>TA220SIR0D2C1700FS+3</t>
  </si>
  <si>
    <t>TA220SIR0D2C1700FS+6</t>
  </si>
  <si>
    <t>TA220SIR0D2C1700FA-3</t>
  </si>
  <si>
    <t>TA220SIR0D2C1700FA±0</t>
  </si>
  <si>
    <t>TA220SIR0D2C1700FA+3</t>
  </si>
  <si>
    <t>TA220SIR0D2C1700FB-3</t>
  </si>
  <si>
    <t>TA220SIR0D2C1700FB±0</t>
  </si>
  <si>
    <t>TA220SIR0D2C1700FB+3</t>
  </si>
  <si>
    <t>TA220SIR0D2C1700FR-3</t>
  </si>
  <si>
    <t>TA220SIR0D2C1700FR±0</t>
  </si>
  <si>
    <t>TA220SIR0D2C1700FR+3</t>
  </si>
  <si>
    <t>TA220SIR0D2C1600FS-6</t>
  </si>
  <si>
    <t>TA220SIR0D2C1600FS-3</t>
  </si>
  <si>
    <t>TA220SIR0D2C1600FS±0</t>
  </si>
  <si>
    <t>TA220SIR0D2C1600FS+3</t>
  </si>
  <si>
    <t>TA220SIR0D2C1600FS+6</t>
  </si>
  <si>
    <t>TA220SIR0D2C1600FA-3</t>
  </si>
  <si>
    <t>TA220SIR0D2C1600FA±0</t>
  </si>
  <si>
    <t>TA220SIR0D2C1600FA+3</t>
  </si>
  <si>
    <t>TA220SIR0D2C1600FB-3</t>
  </si>
  <si>
    <t>TA220SIR0D2C1600FB±0</t>
  </si>
  <si>
    <t>TA220SIR0D2C1600FB+3</t>
  </si>
  <si>
    <t>TA220SIR0D2C1600FR-3</t>
  </si>
  <si>
    <t>TA220SIR0D2C1600FR±0</t>
  </si>
  <si>
    <t>TA220SIR0D2C1600FR+3</t>
  </si>
  <si>
    <t>TA220SIR0D1C1700FS-6</t>
  </si>
  <si>
    <t>TA220SIR0D1C1700FS-3</t>
  </si>
  <si>
    <t>TA220SIR0D1C1700FS±0</t>
  </si>
  <si>
    <t>TA220SIR0D1C1700FS+3</t>
  </si>
  <si>
    <t>TA220SIR0D1C1700FS+6</t>
  </si>
  <si>
    <t>TA220SIR0D1C1700FA-3</t>
  </si>
  <si>
    <t>TA220SIR0D1C1700FA±0</t>
  </si>
  <si>
    <t>TA220SIR0D1C1700FA+3</t>
  </si>
  <si>
    <t>TA220SIR0D1C1700FB-3</t>
  </si>
  <si>
    <t>TA220SIR0D1C1700FB±0</t>
  </si>
  <si>
    <t>TA220SIR0D1C1700FB+3</t>
  </si>
  <si>
    <t>TA220SIR0D1C1700FR-3</t>
  </si>
  <si>
    <t>TA220SIR0D1C1700FR±0</t>
  </si>
  <si>
    <t>TA220SIR0D1C1700FR+3</t>
  </si>
  <si>
    <t>TA220SIR0D1C1600FS-6</t>
  </si>
  <si>
    <t>TA220SIR0D1C1600FS-3</t>
  </si>
  <si>
    <t>TA220SIR0D1C1600FS±0</t>
  </si>
  <si>
    <t>TA220SIR0D1C1600FS+3</t>
  </si>
  <si>
    <t>TA220SIR0D1C1600FS+6</t>
  </si>
  <si>
    <t>TA220SIR0D1C1600FA-3</t>
  </si>
  <si>
    <t>TA220SIR0D1C1600FA±0</t>
  </si>
  <si>
    <t>TA220SIR0D1C1600FA+3</t>
  </si>
  <si>
    <t>TA220SIR0D1C1600FB-3</t>
  </si>
  <si>
    <t>TA220SIR0D1C1600FB±0</t>
  </si>
  <si>
    <t>TA220SIR0D1C1600FB+3</t>
  </si>
  <si>
    <t>TA220SIR0D1C1600FR-3</t>
  </si>
  <si>
    <t>TA220SIR0D1C1600FR±0</t>
  </si>
  <si>
    <t>TA220SIR0D1C1600FR+3</t>
  </si>
  <si>
    <t>TA220SER0S2C4500FS-6</t>
  </si>
  <si>
    <t>TA220SER0S2C4500FS-3</t>
  </si>
  <si>
    <t>TA220SER0S2C4500FS±0</t>
  </si>
  <si>
    <t>TA220SER0S2C4500FS+3</t>
  </si>
  <si>
    <t>TA220SER0S2C4500FS+6</t>
  </si>
  <si>
    <t>TA220SER0S2C4500FA-3</t>
  </si>
  <si>
    <t>TA220SER0S2C4500FA±0</t>
  </si>
  <si>
    <t>TA220SER0S2C4500FA+3</t>
  </si>
  <si>
    <t>TA220SER0S2C4500FB-3</t>
  </si>
  <si>
    <t>TA220SER0S2C4500FB±0</t>
  </si>
  <si>
    <t>TA220SER0S2C4500FB+3</t>
  </si>
  <si>
    <t>TA220SER0S2C4500FR-3</t>
  </si>
  <si>
    <t>TA220SER0S2C4500FR±0</t>
  </si>
  <si>
    <t>TA220SER0S2C4500FR+3</t>
  </si>
  <si>
    <t>TA220SER0S2C4400FS-6</t>
  </si>
  <si>
    <t>TA220SER0S2C4400FS-3</t>
  </si>
  <si>
    <t>TA220SER0S2C4400FS±0</t>
  </si>
  <si>
    <t>TA220SER0S2C4400FS+3</t>
  </si>
  <si>
    <t>TA220SER0S2C4400FS+6</t>
  </si>
  <si>
    <t>TA220SER0S2C4400FA-3</t>
  </si>
  <si>
    <t>TA220SER0S2C4400FA±0</t>
  </si>
  <si>
    <t>TA220SER0S2C4400FA+3</t>
  </si>
  <si>
    <t>TA220SER0S2C4400FB-3</t>
  </si>
  <si>
    <t>TA220SER0S2C4400FB±0</t>
  </si>
  <si>
    <t>TA220SER0S2C4400FB+3</t>
  </si>
  <si>
    <t>TA220SER0S2C4400FR-3</t>
  </si>
  <si>
    <t>TA220SER0S2C4400FR±0</t>
  </si>
  <si>
    <t>TA220SER0S2C4400FR+3</t>
  </si>
  <si>
    <t>TA220SER0S2C4600FS-6</t>
  </si>
  <si>
    <t>TA220SER0S2C4600FS-3</t>
  </si>
  <si>
    <t>TA220SER0S2C4600FS±0</t>
  </si>
  <si>
    <t>TA220SER0S2C4600FS+3</t>
  </si>
  <si>
    <t>TA220SER0S2C4600FS+6</t>
  </si>
  <si>
    <t>TA220SER0S2C4600FA-3</t>
  </si>
  <si>
    <t>TA220SER0S2C4600FA±0</t>
  </si>
  <si>
    <t>TA220SER0S2C4600FA+3</t>
  </si>
  <si>
    <t>TA220SER0S2C4600FB-3</t>
  </si>
  <si>
    <t>TA220SER0S2C4600FB±0</t>
  </si>
  <si>
    <t>TA220SER0S2C4600FB+3</t>
  </si>
  <si>
    <t>TA220SER0S2C4600FR-3</t>
  </si>
  <si>
    <t>TA220SER0S2C4600FR±0</t>
  </si>
  <si>
    <t>TA220SER0S2C4600FR+3</t>
  </si>
  <si>
    <t>TA220SER0S1C4500FS-6</t>
  </si>
  <si>
    <t>TA220SER0S1C4500FS-3</t>
  </si>
  <si>
    <t>TA220SER0S1C4500FS±0</t>
  </si>
  <si>
    <t>TA220SER0S1C4500FS+3</t>
  </si>
  <si>
    <t>TA220SER0S1C4500FS+6</t>
  </si>
  <si>
    <t>TA220SER0S1C4500FA-3</t>
  </si>
  <si>
    <t>TA220SER0S1C4500FA±0</t>
  </si>
  <si>
    <t>TA220SER0S1C4500FA+3</t>
  </si>
  <si>
    <t>TA220SER0S1C4500FB-3</t>
  </si>
  <si>
    <t>TA220SER0S1C4500FB±0</t>
  </si>
  <si>
    <t>TA220SER0S1C4500FB+3</t>
  </si>
  <si>
    <t>TA220SER0S1C4500FR-3</t>
  </si>
  <si>
    <t>TA220SER0S1C4500FR±0</t>
  </si>
  <si>
    <t>TA220SER0S1C4500FR+3</t>
  </si>
  <si>
    <t>TA220SER0S1C4400FS-6</t>
  </si>
  <si>
    <t>TA220SER0S1C4400FS-3</t>
  </si>
  <si>
    <t>TA220SER0S1C4400FS±0</t>
  </si>
  <si>
    <t>TA220SER0S1C4400FS+3</t>
  </si>
  <si>
    <t>TA220SER0S1C4400FS+6</t>
  </si>
  <si>
    <t>TA220SER0S1C4400FA-3</t>
  </si>
  <si>
    <t>TA220SER0S1C4400FA±0</t>
  </si>
  <si>
    <t>TA220SER0S1C4400FA+3</t>
  </si>
  <si>
    <t>TA220SER0S1C4400FB-3</t>
  </si>
  <si>
    <t>TA220SER0S1C4400FB±0</t>
  </si>
  <si>
    <t>TA220SER0S1C4400FB+3</t>
  </si>
  <si>
    <t>TA220SER0S1C4400FR-3</t>
  </si>
  <si>
    <t>TA220SER0S1C4400FR±0</t>
  </si>
  <si>
    <t>TA220SER0S1C4400FR+3</t>
  </si>
  <si>
    <t>TA220SER0S1C1600FS-6</t>
  </si>
  <si>
    <t>TA220SER0S1C1600FS-3</t>
  </si>
  <si>
    <t>TA220SER0S1C1600FS±0</t>
  </si>
  <si>
    <t>TA220SER0S1C1600FS+3</t>
  </si>
  <si>
    <t>TA220SER0S1C1600FS+6</t>
  </si>
  <si>
    <t>TA220SER0S1C1600FA-3</t>
  </si>
  <si>
    <t>TA220SER0S1C1600FA±0</t>
  </si>
  <si>
    <t>TA220SER0S1C1600FA+3</t>
  </si>
  <si>
    <t>TA220SER0S1C1600FB-3</t>
  </si>
  <si>
    <t>TA220SER0S1C1600FB±0</t>
  </si>
  <si>
    <t>TA220SER0S1C1600FB+3</t>
  </si>
  <si>
    <t>TA220SER0S1C1600FR-3</t>
  </si>
  <si>
    <t>TA220SER0S1C1600FR±0</t>
  </si>
  <si>
    <t>TA220SER0S1C1600FR+3</t>
  </si>
  <si>
    <t>TA220SER0S1C1500FS-6</t>
  </si>
  <si>
    <t>TA220SER0S1C1500FS-3</t>
  </si>
  <si>
    <t>TA220SER0S1C1500FS±0</t>
  </si>
  <si>
    <t>TA220SER0S1C1500FS+3</t>
  </si>
  <si>
    <t>TA220SER0S1C1500FS+6</t>
  </si>
  <si>
    <t>TA220SER0S1C1500FA-3</t>
  </si>
  <si>
    <t>TA220SER0S1C1500FA±0</t>
  </si>
  <si>
    <t>TA220SER0S1C1500FA+3</t>
  </si>
  <si>
    <t>TA220SER0S1C1500FB-3</t>
  </si>
  <si>
    <t>TA220SER0S1C1500FB±0</t>
  </si>
  <si>
    <t>TA220SER0S1C1500FB+3</t>
  </si>
  <si>
    <t>TA220SER0S1C1500FR-3</t>
  </si>
  <si>
    <t>TA220SER0S1C1500FR±0</t>
  </si>
  <si>
    <t>TA220SER0S1C1500FR+3</t>
  </si>
  <si>
    <t>TA220SER0S1C1400FS-6</t>
  </si>
  <si>
    <t>TA220SER0S1C1400FS-3</t>
  </si>
  <si>
    <t>TA220SER0S1C1400FS±0</t>
  </si>
  <si>
    <t>TA220SER0S1C1400FS+3</t>
  </si>
  <si>
    <t>TA220SER0S1C1400FS+6</t>
  </si>
  <si>
    <t>TA220SER0S1C1400FA-3</t>
  </si>
  <si>
    <t>TA220SER0S1C1400FA±0</t>
  </si>
  <si>
    <t>TA220SER0S1C1400FA+3</t>
  </si>
  <si>
    <t>TA220SER0S1C1400FB-3</t>
  </si>
  <si>
    <t>TA220SER0S1C1400FB±0</t>
  </si>
  <si>
    <t>TA220SER0S1C1400FB+3</t>
  </si>
  <si>
    <t>TA220SER0S1C1400FR-3</t>
  </si>
  <si>
    <t>TA220SER0S1C1400FR±0</t>
  </si>
  <si>
    <t>TA220SER0S1C1400FR+3</t>
  </si>
  <si>
    <t>TA220SER0D2C4600FS-6</t>
  </si>
  <si>
    <t>TA220SER0D2C4600FS-3</t>
  </si>
  <si>
    <t>TA220SER0D2C4600FS±0</t>
  </si>
  <si>
    <t>TA220SER0D2C4600FS+3</t>
  </si>
  <si>
    <t>TA220SER0D2C4600FS+6</t>
  </si>
  <si>
    <t>TA220SER0D2C4600FA-3</t>
  </si>
  <si>
    <t>TA220SER0D2C4600FA±0</t>
  </si>
  <si>
    <t>TA220SER0D2C4600FA+3</t>
  </si>
  <si>
    <t>TA220SER0D2C4600FB-3</t>
  </si>
  <si>
    <t>TA220SER0D2C4600FB±0</t>
  </si>
  <si>
    <t>TA220SER0D2C4600FB+3</t>
  </si>
  <si>
    <t>TA220SER0D2C4600FR-3</t>
  </si>
  <si>
    <t>TA220SER0D2C4600FR±0</t>
  </si>
  <si>
    <t>TA220SER0D2C4600FR+3</t>
  </si>
  <si>
    <t>TA220SER0S1C4600FS-6</t>
  </si>
  <si>
    <t>TA220SER0S1C4600FS-3</t>
  </si>
  <si>
    <t>TA220SER0S1C4600FS±0</t>
  </si>
  <si>
    <t>TA220SER0S1C4600FS+3</t>
  </si>
  <si>
    <t>TA220SER0S1C4600FS+6</t>
  </si>
  <si>
    <t>TA220SER0S1C4600FA-3</t>
  </si>
  <si>
    <t>TA220SER0S1C4600FA±0</t>
  </si>
  <si>
    <t>TA220SER0S1C4600FA+3</t>
  </si>
  <si>
    <t>TA220SER0S1C4600FB-3</t>
  </si>
  <si>
    <t>TA220SER0S1C4600FB±0</t>
  </si>
  <si>
    <t>TA220SER0S1C4600FB+3</t>
  </si>
  <si>
    <t>TA220SER0S1C4600FR-3</t>
  </si>
  <si>
    <t>TA220SER0S1C4600FR±0</t>
  </si>
  <si>
    <t>TA220SER0S1C4600FR+3</t>
  </si>
  <si>
    <t>TA138SIR2S1C2400FS-6</t>
  </si>
  <si>
    <t>TA138SIR2S1C2400FS-3</t>
  </si>
  <si>
    <t>TA138SIR2S1C2400FS±0</t>
  </si>
  <si>
    <t>TA138SIR2S1C2400FS+3</t>
  </si>
  <si>
    <t>TA138SIR2S1C2400FS+6</t>
  </si>
  <si>
    <t>TA138SIR2S1C2400FA-3</t>
  </si>
  <si>
    <t>TA138SIR2S1C2400FA±0</t>
  </si>
  <si>
    <t>TA138SIR2S1C2400FA+3</t>
  </si>
  <si>
    <t>TA138SIR2S1C2400FB-3</t>
  </si>
  <si>
    <t>TA138SIR2S1C2400FB±0</t>
  </si>
  <si>
    <t>TA138SIR2S1C2400FB+3</t>
  </si>
  <si>
    <t>TA138SIR2S1C2400FR-3</t>
  </si>
  <si>
    <t>TA138SIR2S1C2400FR±0</t>
  </si>
  <si>
    <t>TA138SIR2S1C2400FR+3</t>
  </si>
  <si>
    <t>TA138SIR2S1C2315FS-6</t>
  </si>
  <si>
    <t>TA138SIR2S1C2315FS-3</t>
  </si>
  <si>
    <t>TA138SIR2S1C2315FS±0</t>
  </si>
  <si>
    <t>TA138SIR2S1C2315FS+3</t>
  </si>
  <si>
    <t>TA138SIR2S1C2315FS+6</t>
  </si>
  <si>
    <t>TA138SIR2S1C2315FA-3</t>
  </si>
  <si>
    <t>TA138SIR2S1C2315FA±0</t>
  </si>
  <si>
    <t>TA138SIR2S1C2315FA+3</t>
  </si>
  <si>
    <t>TA138SIR2S1C2315FB-3</t>
  </si>
  <si>
    <t>TA138SIR2S1C2315FB±0</t>
  </si>
  <si>
    <t>TA138SIR2S1C2315FB+3</t>
  </si>
  <si>
    <t>TA138SIR2S1C2315FR-3</t>
  </si>
  <si>
    <t>TA138SIR2S1C2315FR±0</t>
  </si>
  <si>
    <t>TA138SIR2S1C2315FR+3</t>
  </si>
  <si>
    <t>TA138SIR2D1C2400FS-6</t>
  </si>
  <si>
    <t>TA138SIR2D1C2400FS-3</t>
  </si>
  <si>
    <t>TA138SIR2D1C2400FS±0</t>
  </si>
  <si>
    <t>TA138SIR2D1C2400FS+3</t>
  </si>
  <si>
    <t>TA138SIR2D1C2400FS+6</t>
  </si>
  <si>
    <t>TA138SIR2D1C2400FA-3</t>
  </si>
  <si>
    <t>TA138SIR2D1C2400FA±0</t>
  </si>
  <si>
    <t>TA138SIR2D1C2400FA+3</t>
  </si>
  <si>
    <t>TA138SIR2D1C2400FB-3</t>
  </si>
  <si>
    <t>TA138SIR2D1C2400FB±0</t>
  </si>
  <si>
    <t>TA138SIR2D1C2400FB+3</t>
  </si>
  <si>
    <t>TA138SIR2D1C2400FR-3</t>
  </si>
  <si>
    <t>TA138SIR2D1C2400FR±0</t>
  </si>
  <si>
    <t>TA138SIR2D1C2400FR+3</t>
  </si>
  <si>
    <t>TA138SIR2D1C2315FS-6</t>
  </si>
  <si>
    <t>TA138SIR2D1C2315FS-3</t>
  </si>
  <si>
    <t>TA138SIR2D1C2315FS±0</t>
  </si>
  <si>
    <t>TA138SIR2D1C2315FS+3</t>
  </si>
  <si>
    <t>TA138SIR2D1C2315FS+6</t>
  </si>
  <si>
    <t>TA138SIR2D1C2315FA-3</t>
  </si>
  <si>
    <t>TA138SIR2D1C2315FA±0</t>
  </si>
  <si>
    <t>TA138SIR2D1C2315FA+3</t>
  </si>
  <si>
    <t>TA138SIR2D1C2315FB-3</t>
  </si>
  <si>
    <t>TA138SIR2D1C2315FB±0</t>
  </si>
  <si>
    <t>TA138SIR2D1C2315FB+3</t>
  </si>
  <si>
    <t>TA138SIR2D1C2315FR-3</t>
  </si>
  <si>
    <t>TA138SIR2D1C2315FR±0</t>
  </si>
  <si>
    <t>TA138SIR2D1C2315FR+3</t>
  </si>
  <si>
    <t>TA138SIR1S1C1400FS-6</t>
  </si>
  <si>
    <t>TA138SIR1S1C1400FS-3</t>
  </si>
  <si>
    <t>TA138SIR1S1C1400FS±0</t>
  </si>
  <si>
    <t>TA138SIR1S1C1400FS+3</t>
  </si>
  <si>
    <t>TA138SIR1S1C1400FS+6</t>
  </si>
  <si>
    <t>TA138SIR1S1C1400FA-3</t>
  </si>
  <si>
    <t>TA138SIR1S1C1400FA±0</t>
  </si>
  <si>
    <t>TA138SIR1S1C1400FA+3</t>
  </si>
  <si>
    <t>TA138SIR1S1C1400FB-3</t>
  </si>
  <si>
    <t>TA138SIR1S1C1400FB±0</t>
  </si>
  <si>
    <t>TA138SIR1S1C1400FB+3</t>
  </si>
  <si>
    <t>TA138SIR1S1C1400FR-3</t>
  </si>
  <si>
    <t>TA138SIR1S1C1400FR±0</t>
  </si>
  <si>
    <t>TA138SIR1S1C1400FR+3</t>
  </si>
  <si>
    <t>TA138SIR1S1C1300FS-6</t>
  </si>
  <si>
    <t>TA138SIR1S1C1300FS-3</t>
  </si>
  <si>
    <t>TA138SIR1S1C1300FS±0</t>
  </si>
  <si>
    <t>TA138SIR1S1C1300FS+3</t>
  </si>
  <si>
    <t>TA138SIR1S1C1300FS+6</t>
  </si>
  <si>
    <t>TA138SIR1S1C1300FA-3</t>
  </si>
  <si>
    <t>TA138SIR1S1C1300FA±0</t>
  </si>
  <si>
    <t>TA138SIR1S1C1300FA+3</t>
  </si>
  <si>
    <t>TA138SIR1S1C1300FB-3</t>
  </si>
  <si>
    <t>TA138SIR1S1C1300FB±0</t>
  </si>
  <si>
    <t>TA138SIR1S1C1300FB+3</t>
  </si>
  <si>
    <t>TA138SIR1S1C1300FR-3</t>
  </si>
  <si>
    <t>TA138SIR1S1C1300FR±0</t>
  </si>
  <si>
    <t>TA138SIR1S1C1300FR+3</t>
  </si>
  <si>
    <t>TA138SIR1S1C1240FS-6</t>
  </si>
  <si>
    <t>TA138SIR1S1C1240FS-3</t>
  </si>
  <si>
    <t>TA138SIR1S1C1240FS±0</t>
  </si>
  <si>
    <t>TA138SIR1S1C1240FS+3</t>
  </si>
  <si>
    <t>TA138SIR1S1C1240FS+6</t>
  </si>
  <si>
    <t>TA138SIR1S1C1240FA-3</t>
  </si>
  <si>
    <t>TA138SIR1S1C1240FA±0</t>
  </si>
  <si>
    <t>TA138SIR1S1C1240FA+3</t>
  </si>
  <si>
    <t>TA138SIR1S1C1240FB-3</t>
  </si>
  <si>
    <t>TA138SIR1S1C1240FB±0</t>
  </si>
  <si>
    <t>TA138SIR1S1C1240FB+3</t>
  </si>
  <si>
    <t>TA138SIR1S1C1240FR-3</t>
  </si>
  <si>
    <t>TA138SIR1S1C1240FR±0</t>
  </si>
  <si>
    <t>TA138SIR1S1C1240FR+3</t>
  </si>
  <si>
    <t>TA138SIR1D1C1400FS-6</t>
  </si>
  <si>
    <t>TA138SIR1D1C1400FS-3</t>
  </si>
  <si>
    <t>TA138SIR1D1C1400FS±0</t>
  </si>
  <si>
    <t>TA138SIR1D1C1400FS+3</t>
  </si>
  <si>
    <t>TA138SIR1D1C1400FS+6</t>
  </si>
  <si>
    <t>TA138SIR1D1C1400FA-3</t>
  </si>
  <si>
    <t>TA138SIR1D1C1400FA±0</t>
  </si>
  <si>
    <t>TA138SIR1D1C1400FA+3</t>
  </si>
  <si>
    <t>TA138SIR1D1C1400FB-3</t>
  </si>
  <si>
    <t>TA138SIR1D1C1400FB±0</t>
  </si>
  <si>
    <t>TA138SIR1D1C1400FB+3</t>
  </si>
  <si>
    <t>TA138SIR1D1C1400FR-3</t>
  </si>
  <si>
    <t>TA138SIR1D1C1400FR±0</t>
  </si>
  <si>
    <t>TA138SIR1D1C1400FR+3</t>
  </si>
  <si>
    <t>TA138SIR1D1C1300FS-6</t>
  </si>
  <si>
    <t>TA138SIR1D1C1300FS-3</t>
  </si>
  <si>
    <t>TA138SIR1D1C1300FS±0</t>
  </si>
  <si>
    <t>TA138SIR1D1C1300FS+3</t>
  </si>
  <si>
    <t>TA138SIR1D1C1300FS+6</t>
  </si>
  <si>
    <t>TA138SIR1D1C1300FA-3</t>
  </si>
  <si>
    <t>TA138SIR1D1C1300FA±0</t>
  </si>
  <si>
    <t>TA138SIR1D1C1300FA+3</t>
  </si>
  <si>
    <t>TA138SIR1D1C1300FB-3</t>
  </si>
  <si>
    <t>TA138SIR1D1C1300FB±0</t>
  </si>
  <si>
    <t>TA138SIR1D1C1300FB+3</t>
  </si>
  <si>
    <t>TA138SIR1D1C1300FR-3</t>
  </si>
  <si>
    <t>TA138SIR1D1C1300FR±0</t>
  </si>
  <si>
    <t>TA138SIR1D1C1300FR+3</t>
  </si>
  <si>
    <t>TA138SIR1D1C1240FS-6</t>
  </si>
  <si>
    <t>TA138SIR1D1C1240FS-3</t>
  </si>
  <si>
    <t>TA138SIR1D1C1240FS±0</t>
  </si>
  <si>
    <t>TA138SIR1D1C1240FS+3</t>
  </si>
  <si>
    <t>TA138SIR1D1C1240FS+6</t>
  </si>
  <si>
    <t>TA138SIR1D1C1240FA-3</t>
  </si>
  <si>
    <t>TA138SIR1D1C1240FA±0</t>
  </si>
  <si>
    <t>TA138SIR1D1C1240FA+3</t>
  </si>
  <si>
    <t>TA138SIR1D1C1240FB-3</t>
  </si>
  <si>
    <t>TA138SIR1D1C1240FB±0</t>
  </si>
  <si>
    <t>TA138SIR1D1C1240FB+3</t>
  </si>
  <si>
    <t>TA138SIR1D1C1240FR-3</t>
  </si>
  <si>
    <t>TA138SIR1D1C1240FR±0</t>
  </si>
  <si>
    <t>TA138SIR1D1C1240FR+3</t>
  </si>
  <si>
    <t>TA138SIR0S1C1400FS-6</t>
  </si>
  <si>
    <t>TA138SIR0S1C1400FS-3</t>
  </si>
  <si>
    <t>TA138SIR0S1C1400FS±0</t>
  </si>
  <si>
    <t>TA138SIR0S1C1400FS+3</t>
  </si>
  <si>
    <t>TA138SIR0S1C1400FS+6</t>
  </si>
  <si>
    <t>TA138SIR0S1C1400FA-3</t>
  </si>
  <si>
    <t>TA138SIR0S1C1400FA±0</t>
  </si>
  <si>
    <t>TA138SIR0S1C1400FA+3</t>
  </si>
  <si>
    <t>TA138SIR0S1C1400FB-3</t>
  </si>
  <si>
    <t>TA138SIR0S1C1400FB±0</t>
  </si>
  <si>
    <t>TA138SIR0S1C1400FB+3</t>
  </si>
  <si>
    <t>TA138SIR0S1C1400FR-3</t>
  </si>
  <si>
    <t>TA138SIR0S1C1400FR±0</t>
  </si>
  <si>
    <t>TA138SIR0S1C1400FR+3</t>
  </si>
  <si>
    <t>TA138SIR0S1C1300FS-6</t>
  </si>
  <si>
    <t>TA138SIR0S1C1300FS-3</t>
  </si>
  <si>
    <t>TA138SIR0S1C1300FS±0</t>
  </si>
  <si>
    <t>TA138SIR0S1C1300FS+3</t>
  </si>
  <si>
    <t>TA138SIR0S1C1300FS+6</t>
  </si>
  <si>
    <t>TA138SIR0S1C1300FA-3</t>
  </si>
  <si>
    <t>TA138SIR0S1C1300FA±0</t>
  </si>
  <si>
    <t>TA138SIR0S1C1300FA+3</t>
  </si>
  <si>
    <t>TA138SIR0S1C1300FB-3</t>
  </si>
  <si>
    <t>TA138SIR0S1C1300FB±0</t>
  </si>
  <si>
    <t>TA138SIR0S1C1300FB+3</t>
  </si>
  <si>
    <t>TA138SIR0S1C1300FR-3</t>
  </si>
  <si>
    <t>TA138SIR0S1C1300FR±0</t>
  </si>
  <si>
    <t>TA138SIR0S1C1300FR+3</t>
  </si>
  <si>
    <t>TA138SIR0S1C1240FS-6</t>
  </si>
  <si>
    <t>TA138SIR0S1C1240FS-3</t>
  </si>
  <si>
    <t>TA138SIR0S1C1240FS±0</t>
  </si>
  <si>
    <t>TA138SIR0S1C1240FS+3</t>
  </si>
  <si>
    <t>TA138SIR0S1C1240FS+6</t>
  </si>
  <si>
    <t>TA138SIR0S1C1240FA-3</t>
  </si>
  <si>
    <t>TA138SIR0S1C1240FA±0</t>
  </si>
  <si>
    <t>TA138SIR0S1C1240FA+3</t>
  </si>
  <si>
    <t>TA138SIR0S1C1240FB-3</t>
  </si>
  <si>
    <t>TA138SIR0S1C1240FB±0</t>
  </si>
  <si>
    <t>TA138SIR0S1C1240FB+3</t>
  </si>
  <si>
    <t>TA138SIR0S1C1240FR-3</t>
  </si>
  <si>
    <t>TA138SIR0S1C1240FR±0</t>
  </si>
  <si>
    <t>TA138SIR0S1C1240FR+3</t>
  </si>
  <si>
    <t>TA138SIR0D1C1400FS-6</t>
  </si>
  <si>
    <t>TA138SIR0D1C1400FS-3</t>
  </si>
  <si>
    <t>TA138SIR0D1C1400FS±0</t>
  </si>
  <si>
    <t>TA138SIR0D1C1400FS+3</t>
  </si>
  <si>
    <t>TA138SIR0D1C1400FS+6</t>
  </si>
  <si>
    <t>TA138SIR0D1C1400FA-3</t>
  </si>
  <si>
    <t>TA138SIR0D1C1400FA±0</t>
  </si>
  <si>
    <t>TA138SIR0D1C1400FA+3</t>
  </si>
  <si>
    <t>TA138SIR0D1C1400FB-3</t>
  </si>
  <si>
    <t>TA138SIR0D1C1400FB±0</t>
  </si>
  <si>
    <t>TA138SIR0D1C1400FB+3</t>
  </si>
  <si>
    <t>TA138SIR0D1C1400FR-3</t>
  </si>
  <si>
    <t>TA138SIR0D1C1400FR±0</t>
  </si>
  <si>
    <t>TA138SIR0D1C1400FR+3</t>
  </si>
  <si>
    <t>TA138SIR0D1C1300FS-6</t>
  </si>
  <si>
    <t>TA138SIR0D1C1300FS-3</t>
  </si>
  <si>
    <t>TA138SIR0D1C1300FS±0</t>
  </si>
  <si>
    <t>TA138SIR0D1C1300FS+3</t>
  </si>
  <si>
    <t>TA138SIR0D1C1300FS+6</t>
  </si>
  <si>
    <t>TA138SIR0D1C1300FA-3</t>
  </si>
  <si>
    <t>TA138SIR0D1C1300FA±0</t>
  </si>
  <si>
    <t>TA138SIR0D1C1300FA+3</t>
  </si>
  <si>
    <t>TA138SIR0D1C1300FB-3</t>
  </si>
  <si>
    <t>TA138SIR0D1C1300FB±0</t>
  </si>
  <si>
    <t>TA138SIR0D1C1300FB+3</t>
  </si>
  <si>
    <t>TA138SIR0D1C1300FR-3</t>
  </si>
  <si>
    <t>TA138SIR0D1C1300FR±0</t>
  </si>
  <si>
    <t>TA138SIR0D1C1300FR+3</t>
  </si>
  <si>
    <t>TA138SIR0D1C1240FS-6</t>
  </si>
  <si>
    <t>TA138SIR0D1C1240FS-3</t>
  </si>
  <si>
    <t>TA138SIR0D1C1240FS±0</t>
  </si>
  <si>
    <t>TA138SIR0D1C1240FS+3</t>
  </si>
  <si>
    <t>TA138SIR0D1C1240FS+6</t>
  </si>
  <si>
    <t>TA138SIR0D1C1240FA-3</t>
  </si>
  <si>
    <t>TA138SIR0D1C1240FA±0</t>
  </si>
  <si>
    <t>TA138SIR0D1C1240FA+3</t>
  </si>
  <si>
    <t>TA138SIR0D1C1240FB-3</t>
  </si>
  <si>
    <t>TA138SIR0D1C1240FB±0</t>
  </si>
  <si>
    <t>TA138SIR0D1C1240FB+3</t>
  </si>
  <si>
    <t>TA138SIR0D1C1240FR-3</t>
  </si>
  <si>
    <t>TA138SIR0D1C1240FR±0</t>
  </si>
  <si>
    <t>TA138SIR0D1C1240FR+3</t>
  </si>
  <si>
    <t>TA138SER0S1C4400FS-6</t>
  </si>
  <si>
    <t>TA138SER0S1C4400FS-3</t>
  </si>
  <si>
    <t>TA138SER0S1C4400FS±0</t>
  </si>
  <si>
    <t>TA138SER0S1C4400FS+3</t>
  </si>
  <si>
    <t>TA138SER0S1C4400FS+6</t>
  </si>
  <si>
    <t>TA138SER0S1C4400FA-3</t>
  </si>
  <si>
    <t>TA138SER0S1C4400FA±0</t>
  </si>
  <si>
    <t>TA138SER0S1C4400FA+3</t>
  </si>
  <si>
    <t>TA138SER0S1C4400FB-3</t>
  </si>
  <si>
    <t>TA138SER0S1C4400FB±0</t>
  </si>
  <si>
    <t>TA138SER0S1C4400FB+3</t>
  </si>
  <si>
    <t>TA138SER0S1C4400FR-3</t>
  </si>
  <si>
    <t>TA138SER0S1C4400FR±0</t>
  </si>
  <si>
    <t>TA138SER0S1C4400FR+3</t>
  </si>
  <si>
    <t>TA138SER0S1C4300FS-6</t>
  </si>
  <si>
    <t>TA138SER0S1C4300FS-3</t>
  </si>
  <si>
    <t>TA138SER0S1C4300FS±0</t>
  </si>
  <si>
    <t>TA138SER0S1C4300FS+3</t>
  </si>
  <si>
    <t>TA138SER0S1C4300FS+6</t>
  </si>
  <si>
    <t>TA138SER0S1C4300FA-3</t>
  </si>
  <si>
    <t>TA138SER0S1C4300FA±0</t>
  </si>
  <si>
    <t>TA138SER0S1C4300FA+3</t>
  </si>
  <si>
    <t>TA138SER0S1C4300FB-3</t>
  </si>
  <si>
    <t>TA138SER0S1C4300FB±0</t>
  </si>
  <si>
    <t>TA138SER0S1C4300FB+3</t>
  </si>
  <si>
    <t>TA138SER0S1C4300FR-3</t>
  </si>
  <si>
    <t>TA138SER0S1C4300FR±0</t>
  </si>
  <si>
    <t>TA138SER0S1C4300FR+3</t>
  </si>
  <si>
    <t>TA138SER0S1C4240FS-6</t>
  </si>
  <si>
    <t>TA138SER0S1C4240FS-3</t>
  </si>
  <si>
    <t>TA138SER0S1C4240FS±0</t>
  </si>
  <si>
    <t>TA138SER0S1C4240FS+3</t>
  </si>
  <si>
    <t>TA138SER0S1C4240FS+6</t>
  </si>
  <si>
    <t>TA138SER0S1C4240FA-3</t>
  </si>
  <si>
    <t>TA138SER0S1C4240FA±0</t>
  </si>
  <si>
    <t>TA138SER0S1C4240FA+3</t>
  </si>
  <si>
    <t>TA138SER0S1C4240FB-3</t>
  </si>
  <si>
    <t>TA138SER0S1C4240FB±0</t>
  </si>
  <si>
    <t>TA138SER0S1C4240FB+3</t>
  </si>
  <si>
    <t>TA138SER0S1C4240FR-3</t>
  </si>
  <si>
    <t>TA138SER0S1C4240FR±0</t>
  </si>
  <si>
    <t>TA138SER0S1C4240FR+3</t>
  </si>
  <si>
    <t>TA060SIR2S1C2250FS-6</t>
  </si>
  <si>
    <t>TA060SIR2S1C2250FS-3</t>
  </si>
  <si>
    <t>TA060SIR2S1C2250FS±0</t>
  </si>
  <si>
    <t>TA060SIR2S1C2250FS+3</t>
  </si>
  <si>
    <t>TA060SIR2S1C2250FS+6</t>
  </si>
  <si>
    <t>TA060SIR2S1C2250FA-3</t>
  </si>
  <si>
    <t>TA060SIR2S1C2250FA±0</t>
  </si>
  <si>
    <t>TA060SIR2S1C2250FA+3</t>
  </si>
  <si>
    <t>TA060SIR2S1C2250FB-3</t>
  </si>
  <si>
    <t>TA060SIR2S1C2250FB±0</t>
  </si>
  <si>
    <t>TA060SIR2S1C2250FB+3</t>
  </si>
  <si>
    <t>TA060SIR2S1C2250FR-3</t>
  </si>
  <si>
    <t>TA060SIR2S1C2250FR±0</t>
  </si>
  <si>
    <t>TA060SIR2S1C2250FR+3</t>
  </si>
  <si>
    <t>TA060SIR2D1C2250FS-6</t>
  </si>
  <si>
    <t>TA060SIR2D1C2250FS-3</t>
  </si>
  <si>
    <t>TA060SIR2D1C2250FS±0</t>
  </si>
  <si>
    <t>TA060SIR2D1C2250FS+3</t>
  </si>
  <si>
    <t>TA060SIR2D1C2250FS+6</t>
  </si>
  <si>
    <t>TA060SIR2D1C2250FA-3</t>
  </si>
  <si>
    <t>TA060SIR2D1C2250FA±0</t>
  </si>
  <si>
    <t>TA060SIR2D1C2250FA+3</t>
  </si>
  <si>
    <t>TA060SIR2D1C2250FB-3</t>
  </si>
  <si>
    <t>TA060SIR2D1C2250FB±0</t>
  </si>
  <si>
    <t>TA060SIR2D1C2250FB+3</t>
  </si>
  <si>
    <t>TA060SIR2D1C2250FR-3</t>
  </si>
  <si>
    <t>TA060SIR2D1C2250FR±0</t>
  </si>
  <si>
    <t>TA060SIR2D1C2250FR+3</t>
  </si>
  <si>
    <t>TA060SIR1S1C1070FS-6</t>
  </si>
  <si>
    <t>TA060SIR1S1C1070FS-3</t>
  </si>
  <si>
    <t>TA060SIR1S1C1070FS±0</t>
  </si>
  <si>
    <t>TA060SIR1S1C1070FS+3</t>
  </si>
  <si>
    <t>TA060SIR1S1C1070FS+6</t>
  </si>
  <si>
    <t>TA060SIR1S1C1070FA-3</t>
  </si>
  <si>
    <t>TA060SIR1S1C1070FA±0</t>
  </si>
  <si>
    <t>TA060SIR1S1C1070FA+3</t>
  </si>
  <si>
    <t>TA060SIR1S1C1070FB-3</t>
  </si>
  <si>
    <t>TA060SIR1S1C1070FB±0</t>
  </si>
  <si>
    <t>TA060SIR1S1C1070FB+3</t>
  </si>
  <si>
    <t>TA060SIR1S1C1070FR-3</t>
  </si>
  <si>
    <t>TA060SIR1S1C1070FR±0</t>
  </si>
  <si>
    <t>TA060SIR1S1C1070FR+3</t>
  </si>
  <si>
    <t>TA060SIR1D1C1070FS-6</t>
  </si>
  <si>
    <t>TA060SIR1D1C1070FS-3</t>
  </si>
  <si>
    <t>TA060SIR1D1C1070FS±0</t>
  </si>
  <si>
    <t>TA060SIR1D1C1070FS+3</t>
  </si>
  <si>
    <t>TA060SIR1D1C1070FS+6</t>
  </si>
  <si>
    <t>TA060SIR1D1C1070FA-3</t>
  </si>
  <si>
    <t>TA060SIR1D1C1070FA±0</t>
  </si>
  <si>
    <t>TA060SIR1D1C1070FA+3</t>
  </si>
  <si>
    <t>TA060SIR1D1C1070FB-3</t>
  </si>
  <si>
    <t>TA060SIR1D1C1070FB±0</t>
  </si>
  <si>
    <t>TA060SIR1D1C1070FB+3</t>
  </si>
  <si>
    <t>TA060SIR1D1C1070FR-3</t>
  </si>
  <si>
    <t>TA060SIR1D1C1070FR±0</t>
  </si>
  <si>
    <t>TA060SIR1D1C1070FR+3</t>
  </si>
  <si>
    <t>TA060SIR1S1C1240FS-6</t>
  </si>
  <si>
    <t>TA060SIR1S1C1240FS-3</t>
  </si>
  <si>
    <t>TA060SIR1S1C1240FS±0</t>
  </si>
  <si>
    <t>TA060SIR1S1C1240FS+3</t>
  </si>
  <si>
    <t>TA060SIR1S1C1240FS+6</t>
  </si>
  <si>
    <t>TA060SIR1S1C1240FA-3</t>
  </si>
  <si>
    <t>TA060SIR1S1C1240FA±0</t>
  </si>
  <si>
    <t>TA060SIR1S1C1240FA+3</t>
  </si>
  <si>
    <t>TA060SIR1S1C1240FB-3</t>
  </si>
  <si>
    <t>TA060SIR1S1C1240FB±0</t>
  </si>
  <si>
    <t>TA060SIR1S1C1240FB+3</t>
  </si>
  <si>
    <t>TA060SIR1S1C1240FR-3</t>
  </si>
  <si>
    <t>TA060SIR1S1C1240FR±0</t>
  </si>
  <si>
    <t>TA060SIR1S1C1240FR+3</t>
  </si>
  <si>
    <t>TA060SIR1S1C1120FS-6</t>
  </si>
  <si>
    <t>TA060SIR1S1C1120FS-3</t>
  </si>
  <si>
    <t>TA060SIR1S1C1120FS+3</t>
  </si>
  <si>
    <t>TA060SIR1S1C1120FA-3</t>
  </si>
  <si>
    <t>TA060SIR1S1C1120FA+3</t>
  </si>
  <si>
    <t>TA060SIR1S1C1120FB-3</t>
  </si>
  <si>
    <t>TA060SIR1S1C1120FB±0</t>
  </si>
  <si>
    <t>TA060SIR1S1C1120FR-3</t>
  </si>
  <si>
    <t>TA060SIR1S1C1120FR+3</t>
  </si>
  <si>
    <t>TA060SIR1D1C1240FS-6</t>
  </si>
  <si>
    <t>TA060SIR1D1C1240FS-3</t>
  </si>
  <si>
    <t>TA060SIR1D1C1240FS±0</t>
  </si>
  <si>
    <t>TA060SIR1D1C1240FS+3</t>
  </si>
  <si>
    <t>TA060SIR1D1C1240FS+6</t>
  </si>
  <si>
    <t>TA060SIR1D1C1240FA-3</t>
  </si>
  <si>
    <t>TA060SIR1D1C1240FA±0</t>
  </si>
  <si>
    <t>TA060SIR1D1C1240FA+3</t>
  </si>
  <si>
    <t>TA060SIR1D1C1240FB-3</t>
  </si>
  <si>
    <t>TA060SIR1D1C1240FB±0</t>
  </si>
  <si>
    <t>TA060SIR1D1C1240FB+3</t>
  </si>
  <si>
    <t>TA060SIR1D1C1240FR-3</t>
  </si>
  <si>
    <t>TA060SIR1D1C1240FR±0</t>
  </si>
  <si>
    <t>TA060SIR1D1C1240FR+3</t>
  </si>
  <si>
    <t>TA060SIR1D1C1120FS-6</t>
  </si>
  <si>
    <t>TA060SIR1D1C1120FS-3</t>
  </si>
  <si>
    <t>TA060SIR1D1C1120FS+3</t>
  </si>
  <si>
    <t>TA060SIR1D1C1120FA-3</t>
  </si>
  <si>
    <t>TA060SIR1D1C1120FA+3</t>
  </si>
  <si>
    <t>TA060SIR1D1C1120FB-3</t>
  </si>
  <si>
    <t>TA060SIR1D1C1120FB±0</t>
  </si>
  <si>
    <t>TA060SIR1D1C1120FR-3</t>
  </si>
  <si>
    <t>TA060SIR1S1C2250FS-6</t>
  </si>
  <si>
    <t>TA060SIR1S1C2250FS-3</t>
  </si>
  <si>
    <t>TA060SIR1S1C2250FS±0</t>
  </si>
  <si>
    <t>TA060SIR1S1C2250FS+3</t>
  </si>
  <si>
    <t>TA060SIR1S1C2250FS+6</t>
  </si>
  <si>
    <t>TA060SIR1S1C2250FA-3</t>
  </si>
  <si>
    <t>TA060SIR1S1C2250FA±0</t>
  </si>
  <si>
    <t>TA060SIR1S1C2250FA+3</t>
  </si>
  <si>
    <t>TA060SIR1S1C2250FB-3</t>
  </si>
  <si>
    <t>TA060SIR1S1C2250FB±0</t>
  </si>
  <si>
    <t>TA060SIR1S1C2250FB+3</t>
  </si>
  <si>
    <t>TA060SIR1S1C2250FR-3</t>
  </si>
  <si>
    <t>TA060SIR1S1C2250FR±0</t>
  </si>
  <si>
    <t>TA060SIR1S1C2250FR+3</t>
  </si>
  <si>
    <t>TA060SIR0S1C1240FS-6</t>
  </si>
  <si>
    <t>TA060SIR0S1C1240FS-3</t>
  </si>
  <si>
    <t>TA060SIR0S1C1240FS±0</t>
  </si>
  <si>
    <t>TA060SIR0S1C1240FS+3</t>
  </si>
  <si>
    <t>TA060SIR0S1C1240FS+6</t>
  </si>
  <si>
    <t>TA060SIR0S1C1240FA-3</t>
  </si>
  <si>
    <t>TA060SIR0S1C1240FA±0</t>
  </si>
  <si>
    <t>TA060SIR0S1C1240FA+3</t>
  </si>
  <si>
    <t>TA060SIR0S1C1240FB-3</t>
  </si>
  <si>
    <t>TA060SIR0S1C1240FB±0</t>
  </si>
  <si>
    <t>TA060SIR0S1C1240FB+3</t>
  </si>
  <si>
    <t>TA060SIR0S1C1240FR-3</t>
  </si>
  <si>
    <t>TA060SIR0S1C1240FR±0</t>
  </si>
  <si>
    <t>TA060SIR0S1C1240FR+3</t>
  </si>
  <si>
    <t>TA060SIR0S1C1120FS-6</t>
  </si>
  <si>
    <t>TA060SIR0S1C1120FS-3</t>
  </si>
  <si>
    <t>TA060SIR0S1C1120FS±0</t>
  </si>
  <si>
    <t>TA060SIR0S1C1120FS+3</t>
  </si>
  <si>
    <t>TA060SIR0S1C1120FS+6</t>
  </si>
  <si>
    <t>TA060SIR0S1C1120FA-3</t>
  </si>
  <si>
    <t>TA060SIR0S1C1120FA±0</t>
  </si>
  <si>
    <t>TA060SIR0S1C1120FA+3</t>
  </si>
  <si>
    <t>TA060SIR0S1C1120FB-3</t>
  </si>
  <si>
    <t>TA060SIR0S1C1120FB±0</t>
  </si>
  <si>
    <t>TA060SIR0S1C1120FB+3</t>
  </si>
  <si>
    <t>TA060SIR0S1C1120FR-3</t>
  </si>
  <si>
    <t>TA060SIR0S1C1120FR±0</t>
  </si>
  <si>
    <t>TA060SIR0S1C1120FR+3</t>
  </si>
  <si>
    <t>TA060SIR0S1C1070FS-6</t>
  </si>
  <si>
    <t>TA060SIR0S1C1070FS-3</t>
  </si>
  <si>
    <t>TA060SIR0S1C1070FS±0</t>
  </si>
  <si>
    <t>TA060SIR0S1C1070FS+3</t>
  </si>
  <si>
    <t>TA060SIR0S1C1070FS+6</t>
  </si>
  <si>
    <t>TA060SIR0S1C1070FA-3</t>
  </si>
  <si>
    <t>TA060SIR0S1C1070FA±0</t>
  </si>
  <si>
    <t>TA060SIR0S1C1070FA+3</t>
  </si>
  <si>
    <t>TA060SIR0S1C1070FB-3</t>
  </si>
  <si>
    <t>TA060SIR0S1C1070FB±0</t>
  </si>
  <si>
    <t>TA060SIR0S1C1070FB+3</t>
  </si>
  <si>
    <t>TA060SIR0S1C1070FR-3</t>
  </si>
  <si>
    <t>TA060SIR0S1C1070FR±0</t>
  </si>
  <si>
    <t>TA060SIR0S1C1070FR+3</t>
  </si>
  <si>
    <t>TA060SIR0D1C1240FS-6</t>
  </si>
  <si>
    <t>TA060SIR0D1C1240FS-3</t>
  </si>
  <si>
    <t>TA060SIR0D1C1240FS±0</t>
  </si>
  <si>
    <t>TA060SIR0D1C1240FS+3</t>
  </si>
  <si>
    <t>TA060SIR0D1C1240FS+6</t>
  </si>
  <si>
    <t>TA060SIR0D1C1240FA-3</t>
  </si>
  <si>
    <t>TA060SIR0D1C1240FA±0</t>
  </si>
  <si>
    <t>TA060SIR0D1C1240FA+3</t>
  </si>
  <si>
    <t>TA060SIR0D1C1240FB-3</t>
  </si>
  <si>
    <t>TA060SIR0D1C1240FB±0</t>
  </si>
  <si>
    <t>TA060SIR0D1C1240FB+3</t>
  </si>
  <si>
    <t>TA060SIR0D1C1240FR-3</t>
  </si>
  <si>
    <t>TA060SIR0D1C1240FR±0</t>
  </si>
  <si>
    <t>TA060SIR0D1C1240FR+3</t>
  </si>
  <si>
    <t>TA060SIR0D1C1120FS-6</t>
  </si>
  <si>
    <t>TA060SIR0D1C1120FS-3</t>
  </si>
  <si>
    <t>TA060SIR0D1C1120FS±0</t>
  </si>
  <si>
    <t>TA060SIR0D1C1120FS+3</t>
  </si>
  <si>
    <t>TA060SIR0D1C1120FS+6</t>
  </si>
  <si>
    <t>TA060SIR0D1C1120FA-3</t>
  </si>
  <si>
    <t>TA060SIR0D1C1120FA±0</t>
  </si>
  <si>
    <t>TA060SIR0D1C1120FA+3</t>
  </si>
  <si>
    <t>TA060SIR0D1C1120FB-3</t>
  </si>
  <si>
    <t>TA060SIR0D1C1120FB±0</t>
  </si>
  <si>
    <t>TA060SIR0D1C1120FB+3</t>
  </si>
  <si>
    <t>TA060SIR0D1C1120FR-3</t>
  </si>
  <si>
    <t>TA060SIR0D1C1120FR±0</t>
  </si>
  <si>
    <t>TA060SIR0D1C1120FR+3</t>
  </si>
  <si>
    <t>TA060SIR0D1C1070FS-6</t>
  </si>
  <si>
    <t>TA060SIR0D1C1070FS-3</t>
  </si>
  <si>
    <t>TA060SIR0D1C1070FS±0</t>
  </si>
  <si>
    <t>TA060SIR0D1C1070FS+3</t>
  </si>
  <si>
    <t>TA060SIR0D1C1070FS+6</t>
  </si>
  <si>
    <t>TA060SIR0D1C1070FA-3</t>
  </si>
  <si>
    <t>TA060SIR0D1C1070FA±0</t>
  </si>
  <si>
    <t>TA060SIR0D1C1070FA+3</t>
  </si>
  <si>
    <t>TA060SIR0D1C1070FB-3</t>
  </si>
  <si>
    <t>TA060SIR0D1C1070FB±0</t>
  </si>
  <si>
    <t>TA060SIR0D1C1070FB+3</t>
  </si>
  <si>
    <t>TA060SIR0D1C1070FR-3</t>
  </si>
  <si>
    <t>TA060SIR0D1C1070FR±0</t>
  </si>
  <si>
    <t>TA060SIR0D1C1070FR+3</t>
  </si>
  <si>
    <t>TA060SIR0S0C1120FS-6</t>
  </si>
  <si>
    <t>TA060SIR0S0C1120FS-3</t>
  </si>
  <si>
    <t>TA060SIR0S0C1120FS±0</t>
  </si>
  <si>
    <t>TA060SIR0S0C1120FS+3</t>
  </si>
  <si>
    <t>TA060SIR0S0C1120FS+6</t>
  </si>
  <si>
    <t>TA060SIR0S0C1120FA-3</t>
  </si>
  <si>
    <t>TA060SIR0S0C1120FA±0</t>
  </si>
  <si>
    <t>TA060SIR0S0C1120FA+3</t>
  </si>
  <si>
    <t>TA060SIR0S0C1120FB-3</t>
  </si>
  <si>
    <t>TA060SIR0S0C1120FB±0</t>
  </si>
  <si>
    <t>TA060SIR0S0C1120FB+3</t>
  </si>
  <si>
    <t>TA060SIR0S0C1120FR-3</t>
  </si>
  <si>
    <t>TA060SIR0S0C1120FR±0</t>
  </si>
  <si>
    <t>TA060SIR0S0C1120FR+3</t>
  </si>
  <si>
    <t>TA060SER0S1C1240FS-6</t>
  </si>
  <si>
    <t>TA060SER0S1C1240FS-3</t>
  </si>
  <si>
    <t>TA060SER0S1C1240FS±0</t>
  </si>
  <si>
    <t>TA060SER0S1C1240FS+3</t>
  </si>
  <si>
    <t>TA060SER0S1C1240FS+6</t>
  </si>
  <si>
    <t>TA060SER0S1C1240FA-3</t>
  </si>
  <si>
    <t>TA060SER0S1C1240FA±0</t>
  </si>
  <si>
    <t>TA060SER0S1C1240FA+3</t>
  </si>
  <si>
    <t>TA060SER0S1C1240FB-3</t>
  </si>
  <si>
    <t>TA060SER0S1C1240FB±0</t>
  </si>
  <si>
    <t>TA060SER0S1C1240FB+3</t>
  </si>
  <si>
    <t>TA060SER0S1C1240FR-3</t>
  </si>
  <si>
    <t>TA060SER0S1C1240FR±0</t>
  </si>
  <si>
    <t>TA060SER0S1C1240FR+3</t>
  </si>
  <si>
    <t>TA060SER0S1C1120FS-6</t>
  </si>
  <si>
    <t>TA060SER0S1C1120FS-3</t>
  </si>
  <si>
    <t>TA060SER0S1C1120FS±0</t>
  </si>
  <si>
    <t>TA060SER0S1C1120FS+3</t>
  </si>
  <si>
    <t>TA060SER0S1C1120FS+6</t>
  </si>
  <si>
    <t>TA060SER0S1C1120FA-3</t>
  </si>
  <si>
    <t>TA060SER0S1C1120FA±0</t>
  </si>
  <si>
    <t>TA060SER0S1C1120FA+3</t>
  </si>
  <si>
    <t>TA060SER0S1C1120FB-3</t>
  </si>
  <si>
    <t>TA060SER0S1C1120FB±0</t>
  </si>
  <si>
    <t>TA060SER0S1C1120FB+3</t>
  </si>
  <si>
    <t>TA060SER0S1C1120FR-3</t>
  </si>
  <si>
    <t>TA060SER0S1C1120FR±0</t>
  </si>
  <si>
    <t>TA060SER0S1C1120FR+3</t>
  </si>
  <si>
    <t>TA060SER0S1C1070FS-6</t>
  </si>
  <si>
    <t>TA060SER0S1C1070FS-3</t>
  </si>
  <si>
    <t>TA060SER0S1C1070FS±0</t>
  </si>
  <si>
    <t>TA060SER0S1C1070FS+3</t>
  </si>
  <si>
    <t>TA060SER0S1C1070FS+6</t>
  </si>
  <si>
    <t>TA060SER0S1C1070FA-3</t>
  </si>
  <si>
    <t>TA060SER0S1C1070FA±0</t>
  </si>
  <si>
    <t>TA060SER0S1C1070FA+3</t>
  </si>
  <si>
    <t>TA060SER0S1C1070FB-3</t>
  </si>
  <si>
    <t>TA060SER0S1C1070FB±0</t>
  </si>
  <si>
    <t>TA060SER0S1C1070FB+3</t>
  </si>
  <si>
    <t>TA060SER0S1C1070FR-3</t>
  </si>
  <si>
    <t>TA060SER0S1C1070FR±0</t>
  </si>
  <si>
    <t>TA060SER0S1C1070FR+3</t>
  </si>
  <si>
    <t>TA060SER0D1C1240FS-6</t>
  </si>
  <si>
    <t>TA060SER0D1C1240FS-3</t>
  </si>
  <si>
    <t>TA060SER0D1C1240FS±0</t>
  </si>
  <si>
    <t>TA060SER0D1C1240FS+3</t>
  </si>
  <si>
    <t>TA060SER0D1C1240FS+6</t>
  </si>
  <si>
    <t>TA060SER0D1C1240FA-3</t>
  </si>
  <si>
    <t>TA060SER0D1C1240FA±0</t>
  </si>
  <si>
    <t>TA060SER0D1C1240FA+3</t>
  </si>
  <si>
    <t>TA060SER0D1C1240FB-3</t>
  </si>
  <si>
    <t>TA060SER0D1C1240FB±0</t>
  </si>
  <si>
    <t>TA060SER0D1C1240FB+3</t>
  </si>
  <si>
    <t>TA060SER0D1C1240FR-3</t>
  </si>
  <si>
    <t>TA060SER0D1C1240FR±0</t>
  </si>
  <si>
    <t>TA060SER0D1C1240FR+3</t>
  </si>
  <si>
    <t>TA060SER0D1C1120FS-6</t>
  </si>
  <si>
    <t>TA060SER0D1C1120FS-3</t>
  </si>
  <si>
    <t>TA060SER0D1C1120FS±0</t>
  </si>
  <si>
    <t>TA060SER0D1C1120FS+3</t>
  </si>
  <si>
    <t>TA060SER0D1C1120FS+6</t>
  </si>
  <si>
    <t>TA060SER0D1C1120FA-3</t>
  </si>
  <si>
    <t>TA060SER0D1C1120FA±0</t>
  </si>
  <si>
    <t>TA060SER0D1C1120FA+3</t>
  </si>
  <si>
    <t>TA060SER0D1C1120FB-3</t>
  </si>
  <si>
    <t>TA060SER0D1C1120FB±0</t>
  </si>
  <si>
    <t>TA060SER0D1C1120FB+3</t>
  </si>
  <si>
    <t>TA060SER0D1C1120FR-3</t>
  </si>
  <si>
    <t>TA060SER0D1C1120FR±0</t>
  </si>
  <si>
    <t>TA060SER0D1C1120FR+3</t>
  </si>
  <si>
    <t>TA060SER0D1C1070FS-6</t>
  </si>
  <si>
    <t>TA060SER0D1C1070FS-3</t>
  </si>
  <si>
    <t>TA060SER0D1C1070FS±0</t>
  </si>
  <si>
    <t>TA060SER0D1C1070FS+3</t>
  </si>
  <si>
    <t>TA060SER0D1C1070FS+6</t>
  </si>
  <si>
    <t>TA060SER0D1C1070FA-3</t>
  </si>
  <si>
    <t>TA060SER0D1C1070FA±0</t>
  </si>
  <si>
    <t>TA060SER0D1C1070FA+3</t>
  </si>
  <si>
    <t>TA060SER0D1C1070FB-3</t>
  </si>
  <si>
    <t>TA060SER0D1C1070FB±0</t>
  </si>
  <si>
    <t>TA060SER0D1C1070FB+3</t>
  </si>
  <si>
    <t>TA060SER0D1C1070FR-3</t>
  </si>
  <si>
    <t>TA060SER0D1C1070FR±0</t>
  </si>
  <si>
    <t>TA060SER0D1C1070FR+3</t>
  </si>
  <si>
    <t>TA220COR0D0C1600T</t>
  </si>
  <si>
    <t>ARMADO DE ESTRUCTURAS DE ACERO Y DE CONCRETO</t>
  </si>
  <si>
    <t>EA220COU0S0-400-S1</t>
  </si>
  <si>
    <t>EA220COU0S0-400-S2</t>
  </si>
  <si>
    <t>EA220COU0S0-400-A1</t>
  </si>
  <si>
    <t>EA220COU0S0-400-A2</t>
  </si>
  <si>
    <t>EA220COU0S0-500-S1</t>
  </si>
  <si>
    <t>EA220COU0S0-500-S2</t>
  </si>
  <si>
    <t>EA220COU0S0-500-A1</t>
  </si>
  <si>
    <t>EA220COU0S0-500-A2</t>
  </si>
  <si>
    <t>EA220COU0S09500-S1</t>
  </si>
  <si>
    <t>EA220COU0S09500-S2</t>
  </si>
  <si>
    <t>EA220COU0S09500-A1</t>
  </si>
  <si>
    <t>EA220COU0S09500-A2</t>
  </si>
  <si>
    <t>EA220COU0S0-600-S1</t>
  </si>
  <si>
    <t>EA220COU0S0-600-S2</t>
  </si>
  <si>
    <t>EA220COU0S0-600-A1</t>
  </si>
  <si>
    <t>EA220COU0S0-600-A2</t>
  </si>
  <si>
    <t>EA220COU0D0-400-S1</t>
  </si>
  <si>
    <t>EA220COU0D0-400-S2</t>
  </si>
  <si>
    <t>EA220COU0D0-400-A1</t>
  </si>
  <si>
    <t>EA220COU0D0-400-A2</t>
  </si>
  <si>
    <t>EA220COU0D0-500-S1</t>
  </si>
  <si>
    <t>EA220COU0D0-500-S2</t>
  </si>
  <si>
    <t>EA220COU0D0-500-A1</t>
  </si>
  <si>
    <t>EA220COU0D0-500-A2</t>
  </si>
  <si>
    <t>EA220COU0D09500-S1</t>
  </si>
  <si>
    <t>EA220COU0D09500-S2</t>
  </si>
  <si>
    <t>EA220COU0D09500-A1</t>
  </si>
  <si>
    <t>EA220COU0D09500-A2</t>
  </si>
  <si>
    <t>EA220COU0D0-600-S1</t>
  </si>
  <si>
    <t>EA220COU0D0-600-S2</t>
  </si>
  <si>
    <t>EA220COU0D0-600-A1</t>
  </si>
  <si>
    <t>EA220COU0D0-600-A2</t>
  </si>
  <si>
    <t>EA220SIU0S1-400-S1</t>
  </si>
  <si>
    <t>EA220SIU0S1-400-S2</t>
  </si>
  <si>
    <t>EA220SIU0S1-400-A1</t>
  </si>
  <si>
    <t>EA220SIU0S1-400-A2</t>
  </si>
  <si>
    <t>EA220SIU0S1-500-S1</t>
  </si>
  <si>
    <t>EA220SIU0S1-500-S2</t>
  </si>
  <si>
    <t>EA220SIU0S1-500-A1</t>
  </si>
  <si>
    <t>EA220SIU0S1-500-A2</t>
  </si>
  <si>
    <t>EA220SIU0S1-600-S1</t>
  </si>
  <si>
    <t>EA220SIU0S1-600-S2</t>
  </si>
  <si>
    <t>EA220SIU0S1-600-A1</t>
  </si>
  <si>
    <t>EA220SIU0S1-600-A2</t>
  </si>
  <si>
    <t>EA220SIU0D1-400-S1</t>
  </si>
  <si>
    <t>EA220SIU0D1-400-S2</t>
  </si>
  <si>
    <t>EA220SIU0D1-400-A1</t>
  </si>
  <si>
    <t>EA220SIU0D1-400-A2</t>
  </si>
  <si>
    <t>EA220SIU0D1-500-S1</t>
  </si>
  <si>
    <t>EA220SIU0D1-500-S2</t>
  </si>
  <si>
    <t>EA220SIU0D1-500-A1</t>
  </si>
  <si>
    <t>EA220SIU0D1-500-A2</t>
  </si>
  <si>
    <t>EA220SIU0D1-600-S1</t>
  </si>
  <si>
    <t>EA220SIU0D1-600-S2</t>
  </si>
  <si>
    <t>EA220SIU0D1-600-A1</t>
  </si>
  <si>
    <t>EA220SIU0D1-600-A2</t>
  </si>
  <si>
    <t>EA220SIU1S1-400-S1</t>
  </si>
  <si>
    <t>EA220SIU1S1-400-S2</t>
  </si>
  <si>
    <t>EA220SIU1S1-400-A1</t>
  </si>
  <si>
    <t>EA220SIU1S1-400-A2</t>
  </si>
  <si>
    <t>EA220SIU1S1-500-S1</t>
  </si>
  <si>
    <t>EA220SIU1S1-500-S2</t>
  </si>
  <si>
    <t>EA220SIU1S1-500-A1</t>
  </si>
  <si>
    <t>EA220SIU1S1-500-A2</t>
  </si>
  <si>
    <t>EA220SIU1S1-600-S1</t>
  </si>
  <si>
    <t>EA220SIU1S1-600-S2</t>
  </si>
  <si>
    <t>EA220SIU1S1-600-A1</t>
  </si>
  <si>
    <t>EA220SIU1S1-600-A2</t>
  </si>
  <si>
    <t>EA220SIU1D1-400-S1</t>
  </si>
  <si>
    <t>EA220SIU1D1-400-S2</t>
  </si>
  <si>
    <t>EA220SIU1D1-400-A1</t>
  </si>
  <si>
    <t>EA220SIU1D1-400-A2</t>
  </si>
  <si>
    <t>EA220SIU1D1-500-S1</t>
  </si>
  <si>
    <t>EA220SIU1D1-500-S2</t>
  </si>
  <si>
    <t>EA220SIU1D1-500-A1</t>
  </si>
  <si>
    <t>EA220SIU1D1-500-A2</t>
  </si>
  <si>
    <t>EA220SIU1D1-600-S1</t>
  </si>
  <si>
    <t>EA220SIU1D1-600-S2</t>
  </si>
  <si>
    <t>EA220SIU1D1-600-A1</t>
  </si>
  <si>
    <t>EA220SIU1D1-600-A2</t>
  </si>
  <si>
    <t>EA220SEU0S1-400-S1</t>
  </si>
  <si>
    <t>EA220SEU0S1-400-S2</t>
  </si>
  <si>
    <t>EA220SEU0S1-400-A1</t>
  </si>
  <si>
    <t>EA220SEU0S1-400-A2</t>
  </si>
  <si>
    <t>EA220SEU0S1-500-S1</t>
  </si>
  <si>
    <t>EA220SEU0S1-500-S2</t>
  </si>
  <si>
    <t>EA220SEU0S1-500-A1</t>
  </si>
  <si>
    <t>EA220SEU0S1-500-A2</t>
  </si>
  <si>
    <t>EA220SEU0S1-600-S1</t>
  </si>
  <si>
    <t>EA220SEU0S1-600-S2</t>
  </si>
  <si>
    <t>EA220SEU0S1-600-A1</t>
  </si>
  <si>
    <t>EA220SEU0S1-600-A2</t>
  </si>
  <si>
    <t>EA220SEU0D1-400-S1</t>
  </si>
  <si>
    <t>EA220SEU0D1-400-S2</t>
  </si>
  <si>
    <t>EA220SEU0D1-400-A1</t>
  </si>
  <si>
    <t>EA220SEU0D1-400-A2</t>
  </si>
  <si>
    <t>EA220SEU0D1-500-S1</t>
  </si>
  <si>
    <t>EA220SEU0D1-500-S2</t>
  </si>
  <si>
    <t>EA220SEU0D1-500-A1</t>
  </si>
  <si>
    <t>EA220SEU0D1-500-A2</t>
  </si>
  <si>
    <t>EA220SEU0D1-600-S1</t>
  </si>
  <si>
    <t>EA220SEU0D1-600-S2</t>
  </si>
  <si>
    <t>EA220SEU0D1-600-A1</t>
  </si>
  <si>
    <t>EA220SEU0D1-600-A2</t>
  </si>
  <si>
    <t>EC138COU0S0-240-S1</t>
  </si>
  <si>
    <t>EA138COU0S0-240-S2</t>
  </si>
  <si>
    <t>EA138COU0S0-240-A1</t>
  </si>
  <si>
    <t>EA138COU0S0-240-A2</t>
  </si>
  <si>
    <t>EC138COU0S0-300-S1</t>
  </si>
  <si>
    <t>EA138COU0S0-300-S2</t>
  </si>
  <si>
    <t>EA138COU0S0-300-A1</t>
  </si>
  <si>
    <t>EA138COU0S0-300-A2</t>
  </si>
  <si>
    <t>EC138COU0S0-400-S1</t>
  </si>
  <si>
    <t>EA138COU0S0-400-S2</t>
  </si>
  <si>
    <t>EA138COU0S0-400-A1</t>
  </si>
  <si>
    <t>EA138COU0S0-400-A2</t>
  </si>
  <si>
    <t>EA138COU0D0-240-S1</t>
  </si>
  <si>
    <t>EA138COU0D0-240-S2</t>
  </si>
  <si>
    <t>EA138COU0D0-240-A1</t>
  </si>
  <si>
    <t>EA138COU0D0-240-A2</t>
  </si>
  <si>
    <t>EA138COU0D0-300-S1</t>
  </si>
  <si>
    <t>EA138COU0D0-300-S2</t>
  </si>
  <si>
    <t>EA138COU0D0-300-A1</t>
  </si>
  <si>
    <t>EA138COU0D0-300-A2</t>
  </si>
  <si>
    <t>EA138COU0D0-400-S1</t>
  </si>
  <si>
    <t>EA138COU0D0-400-S2</t>
  </si>
  <si>
    <t>EA138COU0D0-400-A1</t>
  </si>
  <si>
    <t>EA138COU0D0-400-A2</t>
  </si>
  <si>
    <t>EC138SIU0S1-240-S1</t>
  </si>
  <si>
    <t>EA138SIU0S1-240-S2</t>
  </si>
  <si>
    <t>EA138SIU0S1-240-A1</t>
  </si>
  <si>
    <t>EA138SIU0S1-240-A2</t>
  </si>
  <si>
    <t>EC138SIU0S1-300-S1</t>
  </si>
  <si>
    <t>EA138SIU0S1-300-S2</t>
  </si>
  <si>
    <t>EA138SIU0S1-300-A1</t>
  </si>
  <si>
    <t>EA138SIU0S1-300-A2</t>
  </si>
  <si>
    <t>EC138SIU0S1-400-S1</t>
  </si>
  <si>
    <t>EA138SIU0S1-400-S2</t>
  </si>
  <si>
    <t>EA138SIU0S1-400-A1</t>
  </si>
  <si>
    <t>EA138SIU0S1-400-A2</t>
  </si>
  <si>
    <t>EA138SIU0D1-240-S1</t>
  </si>
  <si>
    <t>EA138SIU0D1-240-S2</t>
  </si>
  <si>
    <t>EA138SIU0D1-240-A1</t>
  </si>
  <si>
    <t>EA138SIU0D1-240-A2</t>
  </si>
  <si>
    <t>EA138SIU0D1-300-S1</t>
  </si>
  <si>
    <t>EA138SIU0D1-300-S2</t>
  </si>
  <si>
    <t>EA138SIU0D1-300-A1</t>
  </si>
  <si>
    <t>EA138SIU0D1-300-A2</t>
  </si>
  <si>
    <t>EA138SIU0D1-400-S1</t>
  </si>
  <si>
    <t>EA138SIU0D1-400-S2</t>
  </si>
  <si>
    <t>EA138SIU0D1-400-A1</t>
  </si>
  <si>
    <t>EA138SIU0D1-400-A2</t>
  </si>
  <si>
    <t>EC138SEU0S1-240-S1</t>
  </si>
  <si>
    <t>EA138SEU0S1-240-S2</t>
  </si>
  <si>
    <t>EA138SEU0S1-240-A1</t>
  </si>
  <si>
    <t>EA138SEU0S1-240-A2</t>
  </si>
  <si>
    <t>EC138SEU0S1-300-S1</t>
  </si>
  <si>
    <t>EA138SEU0S1-300-S2</t>
  </si>
  <si>
    <t>EA138SEU0S1-300-A1</t>
  </si>
  <si>
    <t>EA138SEU0S1-300-A2</t>
  </si>
  <si>
    <t>EC138SEU0S1-400-S1</t>
  </si>
  <si>
    <t>EA138SEU0S1-400-S2</t>
  </si>
  <si>
    <t>EA138SEU0S1-400-A1</t>
  </si>
  <si>
    <t>EA138SEU0S1-400-A2</t>
  </si>
  <si>
    <t>EA138SEU0D1-240-S1</t>
  </si>
  <si>
    <t>EA138SEU0D1-240-S2</t>
  </si>
  <si>
    <t>EA138SEU0D1-240-A1</t>
  </si>
  <si>
    <t>EA138SEU0D1-240-A2</t>
  </si>
  <si>
    <t>EA138SEU0D1-300-S1</t>
  </si>
  <si>
    <t>EA138SEU0D1-300-S2</t>
  </si>
  <si>
    <t>EA138SEU0D1-300-A1</t>
  </si>
  <si>
    <t>EA138SEU0D1-300-A2</t>
  </si>
  <si>
    <t>EA138SEU0D1-400-S1</t>
  </si>
  <si>
    <t>EA138SEU0D1-400-S2</t>
  </si>
  <si>
    <t>EA138SEU0D1-400-A1</t>
  </si>
  <si>
    <t>EA138SEU0D1-400-A2</t>
  </si>
  <si>
    <t>EC060COU0S0-070-S1</t>
  </si>
  <si>
    <t>EA060COU0S0-070-S2</t>
  </si>
  <si>
    <t>EA060COU0S0-070-A1</t>
  </si>
  <si>
    <t>EA060COU0S0-070-A2</t>
  </si>
  <si>
    <t>EC060COU0S0-120-S1</t>
  </si>
  <si>
    <t>EA060COU0S0-120-S2</t>
  </si>
  <si>
    <t>EA060COU0S0-120-A1</t>
  </si>
  <si>
    <t>EA060COU0S0-120-A2</t>
  </si>
  <si>
    <t>EC060COU0S09150-S1</t>
  </si>
  <si>
    <t>EA060COU0S09150-S2</t>
  </si>
  <si>
    <t>EA060COU0S09150-A1</t>
  </si>
  <si>
    <t>EA060COU0S09150-A2</t>
  </si>
  <si>
    <t>EC060COU0S0-240-S1</t>
  </si>
  <si>
    <t>EA060COU0S0-240-S2</t>
  </si>
  <si>
    <t>EA060COU0S0-240-A1</t>
  </si>
  <si>
    <t>EA060COU0S0-240-A2</t>
  </si>
  <si>
    <t>EC060COU0S0-300-S1</t>
  </si>
  <si>
    <t>EA060COU0S0-300-S2</t>
  </si>
  <si>
    <t>EA060COU0S0-300-A1</t>
  </si>
  <si>
    <t>EA060COU0S0-300-A2</t>
  </si>
  <si>
    <t>EC060COU0S0-400-S1</t>
  </si>
  <si>
    <t>EA060COU0S0-400-S2</t>
  </si>
  <si>
    <t>EA060COU0S0-400-A1</t>
  </si>
  <si>
    <t>EA060COU0S0-400-A2</t>
  </si>
  <si>
    <t>EC060COU0D0-070-S1</t>
  </si>
  <si>
    <t>EA060COU0D0-070-S2</t>
  </si>
  <si>
    <t>EA060COU0D0-070-A1</t>
  </si>
  <si>
    <t>EA060COU0D0-070-A2</t>
  </si>
  <si>
    <t>EC060COU0D0-120-S1</t>
  </si>
  <si>
    <t>EA060COU0D0-120-S2</t>
  </si>
  <si>
    <t>EA060COU0D0-120-A1</t>
  </si>
  <si>
    <t>EA060COU0D0-120-A2</t>
  </si>
  <si>
    <t>EC060COU0D09150-S1</t>
  </si>
  <si>
    <t>EA060COU0D09150-S2</t>
  </si>
  <si>
    <t>EA060COU0D09150-A1</t>
  </si>
  <si>
    <t>EA060COU0D09150-A2</t>
  </si>
  <si>
    <t>EC060COU0D0-240-S1</t>
  </si>
  <si>
    <t>EA060COU0D0-240-S2</t>
  </si>
  <si>
    <t>EA060COU0D0-240-A1</t>
  </si>
  <si>
    <t>EA060COU0D0-240-A2</t>
  </si>
  <si>
    <t>EC060COU0D0-300-S1</t>
  </si>
  <si>
    <t>EA060COU0D0-300-S2</t>
  </si>
  <si>
    <t>EA060COU0D0-300-A1</t>
  </si>
  <si>
    <t>EA060COU0D0-300-A2</t>
  </si>
  <si>
    <t>EC060COU0D0-400-S1</t>
  </si>
  <si>
    <t>EA060COU0D0-400-S2</t>
  </si>
  <si>
    <t>EA060COU0D0-400-A1</t>
  </si>
  <si>
    <t>EA060COU0D0-400-A2</t>
  </si>
  <si>
    <t>EC060COU0D0-500-S1</t>
  </si>
  <si>
    <t>EA060COU0D0-500-S2</t>
  </si>
  <si>
    <t>EA060COU0D0-500-A1</t>
  </si>
  <si>
    <t>EA060COU0D0-500-A2</t>
  </si>
  <si>
    <t>EC060SIU0S1-070-S1</t>
  </si>
  <si>
    <t>EA060SIU0S1-070-S2</t>
  </si>
  <si>
    <t>EA060SIU0S1-070-A1</t>
  </si>
  <si>
    <t>EA060SIU0S1-070-A2</t>
  </si>
  <si>
    <t>EC060SIU0S1-120-S1</t>
  </si>
  <si>
    <t>EA060SIU0S1-120-S2</t>
  </si>
  <si>
    <t>EA060SIU0S1-120-A1</t>
  </si>
  <si>
    <t>EA060SIU0S1-120-A2</t>
  </si>
  <si>
    <t>EC060SIU0S1-240-S1</t>
  </si>
  <si>
    <t>EA060SIU0S1-240-S2</t>
  </si>
  <si>
    <t>EA060SIU0S1-240-A1</t>
  </si>
  <si>
    <t>EA060SIU0S1-240-A2</t>
  </si>
  <si>
    <t>EC060SIU0D1-070-S1</t>
  </si>
  <si>
    <t>EA060SIU0D1-070-S2</t>
  </si>
  <si>
    <t>EA060SIU0D1-070-A1</t>
  </si>
  <si>
    <t>EA060SIU0D1-070-A2</t>
  </si>
  <si>
    <t>EC060SIU0D1-120-S1</t>
  </si>
  <si>
    <t>EA060SIU0D1-120-S2</t>
  </si>
  <si>
    <t>EA060SIU0D1-120-A1</t>
  </si>
  <si>
    <t>EA060SIU0D1-120-A2</t>
  </si>
  <si>
    <t>EC060SIU0D1-240-S1</t>
  </si>
  <si>
    <t>EA060SIU0D1-240-S2</t>
  </si>
  <si>
    <t>EA060SIU0D1-240-A1</t>
  </si>
  <si>
    <t>EA060SIU0D1-240-A2</t>
  </si>
  <si>
    <t>EC060SEU0S1-070-S1</t>
  </si>
  <si>
    <t>EA060SEU0S1-070-S2</t>
  </si>
  <si>
    <t>EA060SEU0S1-070-A1</t>
  </si>
  <si>
    <t>EA060SEU0S1-070-A2</t>
  </si>
  <si>
    <t>EC060SEU0S1-120-S1</t>
  </si>
  <si>
    <t>EA060SEU0S1-120-S2</t>
  </si>
  <si>
    <t>EA060SEU0S1-120-A1</t>
  </si>
  <si>
    <t>EA060SEU0S1-120-A2</t>
  </si>
  <si>
    <t>EC060SEU0S1-240-S1</t>
  </si>
  <si>
    <t>EA060SEU0S1-240-S2</t>
  </si>
  <si>
    <t>EA060SEU0S1-240-A1</t>
  </si>
  <si>
    <t>EA060SEU0S1-240-A2</t>
  </si>
  <si>
    <t>EC060SEU0D1-070-S1</t>
  </si>
  <si>
    <t>EA060SEU0D1-070-S2</t>
  </si>
  <si>
    <t>EA060SEU0D1-070-A1</t>
  </si>
  <si>
    <t>EA060SEU0D1-070-A2</t>
  </si>
  <si>
    <t>EC060SEU0D1-120-S1</t>
  </si>
  <si>
    <t>EA060SEU0D1-120-S2</t>
  </si>
  <si>
    <t>EA060SEU0D1-120-A1</t>
  </si>
  <si>
    <t>EA060SEU0D1-120-A2</t>
  </si>
  <si>
    <t>EC060SEU0D1-240-S1</t>
  </si>
  <si>
    <t>EA060SEU0D1-240-S2</t>
  </si>
  <si>
    <t>EA060SEU0D1-240-A1</t>
  </si>
  <si>
    <t>EA060SEU0D1-240-A2</t>
  </si>
  <si>
    <t>EC033COU0S0-035-S1</t>
  </si>
  <si>
    <t>EA033COU0S0-035-S3</t>
  </si>
  <si>
    <t>EA033COU0S0-035-A2</t>
  </si>
  <si>
    <t>EA033COU0S0-035-RT</t>
  </si>
  <si>
    <t>EC033COU0S0-050-S1</t>
  </si>
  <si>
    <t>EA033COU0S0-050-S3</t>
  </si>
  <si>
    <t>EA033COU0S0-050-A2</t>
  </si>
  <si>
    <t>EA033COU0S0-050-RT</t>
  </si>
  <si>
    <t>EC033COU0S0-070-S1</t>
  </si>
  <si>
    <t>EA033COU0S0-070-S3</t>
  </si>
  <si>
    <t>EA033COU0S0-070-A2</t>
  </si>
  <si>
    <t>EA033COU0S0-070-RT</t>
  </si>
  <si>
    <t>EC033COU0S0-120-S1</t>
  </si>
  <si>
    <t>EA033COU0S0-120-S3</t>
  </si>
  <si>
    <t>EA033COU0S0-120-A2</t>
  </si>
  <si>
    <t>EA033COU0S0-120-RT</t>
  </si>
  <si>
    <t>EC033COU0S0-150-S1</t>
  </si>
  <si>
    <t>EA033COU0S0-150-S3</t>
  </si>
  <si>
    <t>EA033COU0S0-150-A2</t>
  </si>
  <si>
    <t>EA033COU0S0-150-RT</t>
  </si>
  <si>
    <t>EC033COU0D0-035-S1</t>
  </si>
  <si>
    <t>EA033COU0D0-035-S3</t>
  </si>
  <si>
    <t>EA033COU0D0-035-A2</t>
  </si>
  <si>
    <t>EA033COU0D0-035-RT</t>
  </si>
  <si>
    <t>EC033COU0D0-050-S1</t>
  </si>
  <si>
    <t>EA033COU0D0-050-S3</t>
  </si>
  <si>
    <t>EA033COU0D0-050-A2</t>
  </si>
  <si>
    <t>EA033COU0D0-050-RT</t>
  </si>
  <si>
    <t>EC033COU0D0-070-S1</t>
  </si>
  <si>
    <t>EA033COU0D0-070-S3</t>
  </si>
  <si>
    <t>EA033COU0D0-070-A2</t>
  </si>
  <si>
    <t>EA033COU0D0-070-RT</t>
  </si>
  <si>
    <t>EC033COU0D0-120-S1</t>
  </si>
  <si>
    <t>EA033COU0D0-120-S3</t>
  </si>
  <si>
    <t>EA033COU0D0-120-A2</t>
  </si>
  <si>
    <t>EA033COU0D0-120-RT</t>
  </si>
  <si>
    <t>EC033COU0D0-150-S1</t>
  </si>
  <si>
    <t>EA033COU0D0-150-S3</t>
  </si>
  <si>
    <t>EA033COU0D0-150-A2</t>
  </si>
  <si>
    <t>EA033COU0D0-150-RT</t>
  </si>
  <si>
    <t>EC033SIU0S0-035-S1</t>
  </si>
  <si>
    <t>EA033SIU0S0-035-S3</t>
  </si>
  <si>
    <t>EA033SIU0S0-035-A2</t>
  </si>
  <si>
    <t>EA033SIU0S0-035-RT</t>
  </si>
  <si>
    <t>EC033SIU0S0-050-S1</t>
  </si>
  <si>
    <t>EA033SIU0S0-050-S3</t>
  </si>
  <si>
    <t>EA033SIU0S0-050-A2</t>
  </si>
  <si>
    <t>EA033SIU0S0-050-RT</t>
  </si>
  <si>
    <t>EC033SIU0S0-070-S1</t>
  </si>
  <si>
    <t>EA033SIU0S0-070-S3</t>
  </si>
  <si>
    <t>EA033SIU0S0-070-A2</t>
  </si>
  <si>
    <t>EA033SIU0S0-070-RT</t>
  </si>
  <si>
    <t>EC033SIU0S0-120-S1</t>
  </si>
  <si>
    <t>EA033SIU0S0-120-S3</t>
  </si>
  <si>
    <t>EA033SIU0S0-120-A2</t>
  </si>
  <si>
    <t>EA033SIU0S0-120-RT</t>
  </si>
  <si>
    <t>EC033SIU0S0-150-S1</t>
  </si>
  <si>
    <t>EA033SIU0S0-150-S3</t>
  </si>
  <si>
    <t>EA033SIU0S0-150-A2</t>
  </si>
  <si>
    <t>EA033SIU0S0-150-RT</t>
  </si>
  <si>
    <t>EC033SIU0S0-185-S1</t>
  </si>
  <si>
    <t>EA033SIU0S0-185-S3</t>
  </si>
  <si>
    <t>EA033SIU0S0-185-A2</t>
  </si>
  <si>
    <t>EA033SIU0S0-185-RT</t>
  </si>
  <si>
    <t>EC033SIU0S0-300-S1</t>
  </si>
  <si>
    <t>EA033SIU0S0-300-S3</t>
  </si>
  <si>
    <t>EA033SIU0S0-300-A2</t>
  </si>
  <si>
    <t>EA033SIU0S0-300-RT</t>
  </si>
  <si>
    <t>EC033SIU0D0-035-S1</t>
  </si>
  <si>
    <t>EA033SIU0D0-035-S3</t>
  </si>
  <si>
    <t>EA033SIU0D0-035-A2</t>
  </si>
  <si>
    <t>EA033SIU0D0-035-RT</t>
  </si>
  <si>
    <t>EC033SIU0D0-050-S1</t>
  </si>
  <si>
    <t>EA033SIU0D0-050-S3</t>
  </si>
  <si>
    <t>EA033SIU0D0-050-A2</t>
  </si>
  <si>
    <t>EA033SIU0D0-050-RT</t>
  </si>
  <si>
    <t>EC033SIU0D0-070-S1</t>
  </si>
  <si>
    <t>EA033SIU0D0-070-S3</t>
  </si>
  <si>
    <t>EA033SIU0D0-070-A2</t>
  </si>
  <si>
    <t>EA033SIU0D0-070-RT</t>
  </si>
  <si>
    <t>EC033SIU0D0-120-S1</t>
  </si>
  <si>
    <t>EA033SIU0D0-120-S3</t>
  </si>
  <si>
    <t>EA033SIU0D0-120-A2</t>
  </si>
  <si>
    <t>EA033SIU0D0-120-RT</t>
  </si>
  <si>
    <t>EC033SIU0D0-150-S1</t>
  </si>
  <si>
    <t>EA033SIU0D0-150-S3</t>
  </si>
  <si>
    <t>EA033SIU0D0-150-A2</t>
  </si>
  <si>
    <t>EA033SIU0D0-150-RT</t>
  </si>
  <si>
    <t>EC033SIU0D0-185-S1</t>
  </si>
  <si>
    <t>EA033SIU0D0-185-S3</t>
  </si>
  <si>
    <t>EA033SIU0D0-185-A2</t>
  </si>
  <si>
    <t>EA033SIU0D0-185-RT</t>
  </si>
  <si>
    <t>EC033SEU0S0-035-S1</t>
  </si>
  <si>
    <t>EA033SEU0S0-035-S3</t>
  </si>
  <si>
    <t>EA033SEU0S0-035-A2</t>
  </si>
  <si>
    <t>EA033SEU0S0-035-RT</t>
  </si>
  <si>
    <t>EC033SEU0S0-050-S1</t>
  </si>
  <si>
    <t>EA033SEU0S0-050-S3</t>
  </si>
  <si>
    <t>EA033SEU0S0-050-A2</t>
  </si>
  <si>
    <t>EA033SEU0S0-050-RT</t>
  </si>
  <si>
    <t>EC033SEU0S0-070-S1</t>
  </si>
  <si>
    <t>EA033SEU0S0-070-S3</t>
  </si>
  <si>
    <t>EA033SEU0S0-070-A2</t>
  </si>
  <si>
    <t>EA033SEU0S0-070-RT</t>
  </si>
  <si>
    <t>EC033SEU0S0-120-S1</t>
  </si>
  <si>
    <t>EA033SEU0S0-120-S3</t>
  </si>
  <si>
    <t>EA033SEU0S0-120-A2</t>
  </si>
  <si>
    <t>EA033SEU0S0-120-RT</t>
  </si>
  <si>
    <t>EC033SEU0S0-150-S1</t>
  </si>
  <si>
    <t>EA033SEU0S0-150-S3</t>
  </si>
  <si>
    <t>EA033SEU0S0-150-A2</t>
  </si>
  <si>
    <t>EA033SEU0S0-150-RT</t>
  </si>
  <si>
    <t>EC033SEU0D0-035-S1</t>
  </si>
  <si>
    <t>EA033SEU0D0-035-S3</t>
  </si>
  <si>
    <t>EA033SEU0D0-035-A2</t>
  </si>
  <si>
    <t>EA033SEU0D0-035-RT</t>
  </si>
  <si>
    <t>EC033SEU0D0-050-S1</t>
  </si>
  <si>
    <t>EA033SEU0D0-050-S3</t>
  </si>
  <si>
    <t>EA033SEU0D0-050-A2</t>
  </si>
  <si>
    <t>EA033SEU0D0-050-RT</t>
  </si>
  <si>
    <t>EC033SEU0D0-070-S1</t>
  </si>
  <si>
    <t>EA033SEU0D0-070-S3</t>
  </si>
  <si>
    <t>EA033SEU0D0-070-A2</t>
  </si>
  <si>
    <t>EA033SEU0D0-070-RT</t>
  </si>
  <si>
    <t>EC033SEU0D0-120-S1</t>
  </si>
  <si>
    <t>EA033SEU0D0-120-S3</t>
  </si>
  <si>
    <t>EA033SEU0D0-120-A2</t>
  </si>
  <si>
    <t>EA033SEU0D0-120-RT</t>
  </si>
  <si>
    <t>EC033SEU0D0-150-S1</t>
  </si>
  <si>
    <t>EA033SEU0D0-150-S3</t>
  </si>
  <si>
    <t>EA033SEU0D0-150-A2</t>
  </si>
  <si>
    <t>EA033SEU0D0-150-RT</t>
  </si>
  <si>
    <t>EC138SER0S1-240-S1</t>
  </si>
  <si>
    <t>EC138SER0S1-240-S2</t>
  </si>
  <si>
    <t>EC138SER0S1-240-A1</t>
  </si>
  <si>
    <t>EC138SER0S1-240-A2</t>
  </si>
  <si>
    <t>EC138SER0S1-300-S1</t>
  </si>
  <si>
    <t>EC138SER0S1-300-S2</t>
  </si>
  <si>
    <t>EC138SER0S1-300-A1</t>
  </si>
  <si>
    <t>EC138SER0S1-300-A2</t>
  </si>
  <si>
    <t>EC138SER0S1-400-S1</t>
  </si>
  <si>
    <t>EC138SER0S1-400-S2</t>
  </si>
  <si>
    <t>EC138SER0S1-400-A1</t>
  </si>
  <si>
    <t>EC138SER0S1-400-A2</t>
  </si>
  <si>
    <t>EC060SER0S1-070-S1</t>
  </si>
  <si>
    <t>EC060SER0S1-070-S2</t>
  </si>
  <si>
    <t>EC060SER0S1-070-A1</t>
  </si>
  <si>
    <t>EC060SER0S1-070-A2</t>
  </si>
  <si>
    <t>EC060SER0S1-120-S1</t>
  </si>
  <si>
    <t>EC060SER0S1-120-S2</t>
  </si>
  <si>
    <t>EC060SER0S1-120-A1</t>
  </si>
  <si>
    <t>EC060SER0S1-120-A2</t>
  </si>
  <si>
    <t>EC060SER0S1-240-S1</t>
  </si>
  <si>
    <t>EC060SER0S1-240-S2</t>
  </si>
  <si>
    <t>EC060SER0S1-240-A1</t>
  </si>
  <si>
    <t>EC060SER0S1-240-A2</t>
  </si>
  <si>
    <t>EC060SIU1S1-240-S1</t>
  </si>
  <si>
    <t>EC060SIU1S1-240-S2</t>
  </si>
  <si>
    <t>EC060SIU1S1-240-A1</t>
  </si>
  <si>
    <t>EC060SIU1S1-240-A2</t>
  </si>
  <si>
    <t>EC060SER0D1-070-S1</t>
  </si>
  <si>
    <t>EC060SER0D1-070-S2</t>
  </si>
  <si>
    <t>EC060SER0D1-070-A1</t>
  </si>
  <si>
    <t>EC060SER0D1-070-A2</t>
  </si>
  <si>
    <t>EC060SER0D1-120-S1</t>
  </si>
  <si>
    <t>EC060SER0D1-120-S2</t>
  </si>
  <si>
    <t>EC060SER0D1-120-A1</t>
  </si>
  <si>
    <t>EC060SER0D1-120-A2</t>
  </si>
  <si>
    <t>EC060SER0D1-240-S1</t>
  </si>
  <si>
    <t>EC060SER0D1-240-S2</t>
  </si>
  <si>
    <t>EC060SER0D1-240-A1</t>
  </si>
  <si>
    <t>EC060SER0D1-240-A2</t>
  </si>
  <si>
    <t>EC033COR0S0-035-S1</t>
  </si>
  <si>
    <t>EC033COR0S0-035-S3</t>
  </si>
  <si>
    <t>EC033COR0S0-035-A2</t>
  </si>
  <si>
    <t>EC033COR0S0-035-RT</t>
  </si>
  <si>
    <t>EC033COR0S0-050-S1</t>
  </si>
  <si>
    <t>EC033COR0S0-050-S3</t>
  </si>
  <si>
    <t>EC033COR0S0-050-A2</t>
  </si>
  <si>
    <t>EC033COR0S0-050-RT</t>
  </si>
  <si>
    <t>EC033COR0S0-070-S1</t>
  </si>
  <si>
    <t>EC033COR0S0-070-S3</t>
  </si>
  <si>
    <t>EC033COR0S0-070-A2</t>
  </si>
  <si>
    <t>EC033COR0S0-070-RT</t>
  </si>
  <si>
    <t>EC033COR0S0-120-S1</t>
  </si>
  <si>
    <t>EC033COR0S0-120-S3</t>
  </si>
  <si>
    <t>EC033COR0S0-120-A2</t>
  </si>
  <si>
    <t>EC033COR0S0-120-RT</t>
  </si>
  <si>
    <t>EC033COR0S0-150-S1</t>
  </si>
  <si>
    <t>EC033COR0S0-150-S3</t>
  </si>
  <si>
    <t>EC033COR0S0-150-A2</t>
  </si>
  <si>
    <t>EC033COR0S0-150-RT</t>
  </si>
  <si>
    <t>EC033COR0D0-035-S1</t>
  </si>
  <si>
    <t>EC033COR0D0-035-S3</t>
  </si>
  <si>
    <t>EC033COR0D0-035-A2</t>
  </si>
  <si>
    <t>EC033COR0D0-035-RT</t>
  </si>
  <si>
    <t>EC033COR0D0-050-S1</t>
  </si>
  <si>
    <t>EC033COR0D0-050-S3</t>
  </si>
  <si>
    <t>EC033COR0D0-050-A2</t>
  </si>
  <si>
    <t>EC033COR0D0-050-RT</t>
  </si>
  <si>
    <t>EC033COR0D0-070-S1</t>
  </si>
  <si>
    <t>EC033COR0D0-070-S3</t>
  </si>
  <si>
    <t>EC033COR0D0-070-A2</t>
  </si>
  <si>
    <t>EC033COR0D0-070-RT</t>
  </si>
  <si>
    <t>EC033COR0D0-120-S1</t>
  </si>
  <si>
    <t>EC033COR0D0-120-S3</t>
  </si>
  <si>
    <t>EC033COR0D0-120-A2</t>
  </si>
  <si>
    <t>EC033COR0D0-120-RT</t>
  </si>
  <si>
    <t>EC033COR0D0-150-S1</t>
  </si>
  <si>
    <t>EC033COR0D0-150-S3</t>
  </si>
  <si>
    <t>EC033COR0D0-150-A2</t>
  </si>
  <si>
    <t>EC033COR0D0-150-RT</t>
  </si>
  <si>
    <t>EC033SIR0S0-035-S1</t>
  </si>
  <si>
    <t>EC033SIR0S0-035-S3</t>
  </si>
  <si>
    <t>EC033SIR0S0-035-A2</t>
  </si>
  <si>
    <t>EC033SIR0S0-035-RT</t>
  </si>
  <si>
    <t>EC033SIR0S0-050-S1</t>
  </si>
  <si>
    <t>EC033SIR0S0-050-S3</t>
  </si>
  <si>
    <t>EC033SIR0S0-050-A2</t>
  </si>
  <si>
    <t>EC033SIR0S0-050-RT</t>
  </si>
  <si>
    <t>EC033SIR0S0-070-S1</t>
  </si>
  <si>
    <t>EC033SIR0S0-070-S3</t>
  </si>
  <si>
    <t>EC033SIR0S0-070-A2</t>
  </si>
  <si>
    <t>EC033SIR0S0-070-RT</t>
  </si>
  <si>
    <t>EC033SIR0S0-120-S1</t>
  </si>
  <si>
    <t>EC033SIR0S0-120-S3</t>
  </si>
  <si>
    <t>EC033SIR0S0-120-A2</t>
  </si>
  <si>
    <t>EC033SIR0S0-120-RT</t>
  </si>
  <si>
    <t>EC033SIR0S0-150-S1</t>
  </si>
  <si>
    <t>EC033SIR0S0-150-S3</t>
  </si>
  <si>
    <t>EC033SIR0S0-150-A2</t>
  </si>
  <si>
    <t>EC033SIR0S0-150-RT</t>
  </si>
  <si>
    <t>EC033SIR0D0-035-S1</t>
  </si>
  <si>
    <t>EC033SIR0D0-035-S3</t>
  </si>
  <si>
    <t>EC033SIR0D0-035-A2</t>
  </si>
  <si>
    <t>EC033SIR0D0-035-RT</t>
  </si>
  <si>
    <t>EC033SIR0D0-050-S1</t>
  </si>
  <si>
    <t>EC033SIR0D0-050-S3</t>
  </si>
  <si>
    <t>EC033SIR0D0-050-A2</t>
  </si>
  <si>
    <t>EC033SIR0D0-050-RT</t>
  </si>
  <si>
    <t>EC033SIR0D0-070-S1</t>
  </si>
  <si>
    <t>EC033SIR0D0-070-S3</t>
  </si>
  <si>
    <t>EC033SIR0D0-070-A2</t>
  </si>
  <si>
    <t>EC033SIR0D0-070-RT</t>
  </si>
  <si>
    <t>EC033SIR0D0-120-S1</t>
  </si>
  <si>
    <t>EC033SIR0D0-120-S3</t>
  </si>
  <si>
    <t>EC033SIR0D0-120-A2</t>
  </si>
  <si>
    <t>EC033SIR0D0-120-RT</t>
  </si>
  <si>
    <t>EC033SIR0D0-150-S1</t>
  </si>
  <si>
    <t>EC033SIR0D0-150-S3</t>
  </si>
  <si>
    <t>EC033SIR0D0-150-A2</t>
  </si>
  <si>
    <t>EC033SIR0D0-150-RT</t>
  </si>
  <si>
    <t>EC033SER0S0-035-S1</t>
  </si>
  <si>
    <t>EC033SER0S0-035-S3</t>
  </si>
  <si>
    <t>EC033SER0S0-035-A2</t>
  </si>
  <si>
    <t>EC033SER0S0-035-RT</t>
  </si>
  <si>
    <t>EC033SER0S0-050-S1</t>
  </si>
  <si>
    <t>EC033SER0S0-050-S3</t>
  </si>
  <si>
    <t>EC033SER0S0-050-A2</t>
  </si>
  <si>
    <t>EC033SER0S0-050-RT</t>
  </si>
  <si>
    <t>EC033SER0S0-070-S1</t>
  </si>
  <si>
    <t>EC033SER0S0-070-S3</t>
  </si>
  <si>
    <t>EC033SER0S0-070-A2</t>
  </si>
  <si>
    <t>EC033SER0S0-070-RT</t>
  </si>
  <si>
    <t>EC033SER0S0-095-S1</t>
  </si>
  <si>
    <t>EC033SER0S0-095-S3</t>
  </si>
  <si>
    <t>EC033SER0S0-095-A2</t>
  </si>
  <si>
    <t>EC033SER0S0-095-RT</t>
  </si>
  <si>
    <t>EC033SER0S0-120-S1</t>
  </si>
  <si>
    <t>EC033SER0S0-120-S3</t>
  </si>
  <si>
    <t>EC033SER0S0-120-A2</t>
  </si>
  <si>
    <t>EC033SER0S0-120-RT</t>
  </si>
  <si>
    <t>EC033SER0S0-150-S1</t>
  </si>
  <si>
    <t>EC033SER0S0-150-S3</t>
  </si>
  <si>
    <t>EC033SER0S0-150-A2</t>
  </si>
  <si>
    <t>EC033SER0S0-150-RT</t>
  </si>
  <si>
    <t>EC033SER0D0-035-S1</t>
  </si>
  <si>
    <t>EC033SER0D0-035-S3</t>
  </si>
  <si>
    <t>EC033SER0D0-035-A2</t>
  </si>
  <si>
    <t>EC033SER0D0-035-RT</t>
  </si>
  <si>
    <t>EC033SER0D0-050-S1</t>
  </si>
  <si>
    <t>EC033SER0D0-050-S3</t>
  </si>
  <si>
    <t>EC033SER0D0-050-A2</t>
  </si>
  <si>
    <t>EC033SER0D0-050-RT</t>
  </si>
  <si>
    <t>EC033SER0D0-070-S1</t>
  </si>
  <si>
    <t>EC033SER0D0-070-S3</t>
  </si>
  <si>
    <t>EC033SER0D0-070-A2</t>
  </si>
  <si>
    <t>EC033SER0D0-070-RT</t>
  </si>
  <si>
    <t>EC033SER0D0-120-S1</t>
  </si>
  <si>
    <t>EC033SER0D0-120-S3</t>
  </si>
  <si>
    <t>EC033SER0D0-120-A2</t>
  </si>
  <si>
    <t>EC033SER0D0-120-RT</t>
  </si>
  <si>
    <t>EC033SER0D0-150-S1</t>
  </si>
  <si>
    <t>EC033SER0D0-150-S3</t>
  </si>
  <si>
    <t>EC033SER0D0-150-A2</t>
  </si>
  <si>
    <t>EC033SER0D0-150-RT</t>
  </si>
  <si>
    <t>ARMADO DE ESTRUCTURAS DE MADERA</t>
  </si>
  <si>
    <t>EMSU2P90CH1</t>
  </si>
  <si>
    <t>EMSU2P90CH2</t>
  </si>
  <si>
    <t>EMSU2P95C4</t>
  </si>
  <si>
    <t>EMSU2P90C1</t>
  </si>
  <si>
    <t>EMSU2P90C2</t>
  </si>
  <si>
    <t>EMSU2P80C3</t>
  </si>
  <si>
    <t>EMSU2P85C2</t>
  </si>
  <si>
    <t>EMSU2P85C3</t>
  </si>
  <si>
    <t>EMSU2P60C2</t>
  </si>
  <si>
    <t>EMSU2P60C3</t>
  </si>
  <si>
    <t>EMSU2P60C4</t>
  </si>
  <si>
    <t>EMSU2P75C3</t>
  </si>
  <si>
    <t>EMSU2P75C4</t>
  </si>
  <si>
    <t>EMSU1P95C4</t>
  </si>
  <si>
    <t>EMSU1P90C2</t>
  </si>
  <si>
    <t>EMSU1P90C1</t>
  </si>
  <si>
    <t>EMSU1P80C4</t>
  </si>
  <si>
    <t>EMSU1P75C4</t>
  </si>
  <si>
    <t>EMSU1P85C2</t>
  </si>
  <si>
    <t>EMSU1P85C1</t>
  </si>
  <si>
    <t>EMSU1P85C4</t>
  </si>
  <si>
    <t>EMSU1P75C2</t>
  </si>
  <si>
    <t>EMSU1P60C4</t>
  </si>
  <si>
    <t>EMSU1P60C3</t>
  </si>
  <si>
    <t>EMSU1P60C1</t>
  </si>
  <si>
    <t>EMSU1P75C1</t>
  </si>
  <si>
    <t>EMSU1P85C3</t>
  </si>
  <si>
    <t>EMSS2P90CH1</t>
  </si>
  <si>
    <t>EMSS2P90CH2</t>
  </si>
  <si>
    <t>EMSS2P75C1</t>
  </si>
  <si>
    <t>EMSS2P90C1</t>
  </si>
  <si>
    <t>EMSS2P90C2</t>
  </si>
  <si>
    <t>EMSS1P75C3</t>
  </si>
  <si>
    <t>EMSS2P70C4</t>
  </si>
  <si>
    <t>EMSS2P75C4</t>
  </si>
  <si>
    <t>EMSS2P75C3</t>
  </si>
  <si>
    <t>EMSS2P85C3</t>
  </si>
  <si>
    <t>EMSS2P80C3</t>
  </si>
  <si>
    <t>EMSS2P85C2</t>
  </si>
  <si>
    <t>EMSS2P75C2</t>
  </si>
  <si>
    <t>EMSS1P90C2</t>
  </si>
  <si>
    <t>EMSS1P90C1</t>
  </si>
  <si>
    <t>EMSS1P85C2</t>
  </si>
  <si>
    <t>EMSS1P85C1</t>
  </si>
  <si>
    <t>EMSS1P85C4</t>
  </si>
  <si>
    <t>EMSS1P85C3</t>
  </si>
  <si>
    <t>EMSS1P75C1</t>
  </si>
  <si>
    <t>EMSS1P75C2</t>
  </si>
  <si>
    <t>EMSS1P80C4</t>
  </si>
  <si>
    <t>EMSS1P75C4</t>
  </si>
  <si>
    <t>EMSA3P85C2</t>
  </si>
  <si>
    <t>EMSA3P85C3</t>
  </si>
  <si>
    <t>EMSA2P75C3</t>
  </si>
  <si>
    <t>EMSA2P70C4</t>
  </si>
  <si>
    <t>EMSA2P75C4</t>
  </si>
  <si>
    <t>EMSA2P90C2</t>
  </si>
  <si>
    <t>EMSA2P90C1</t>
  </si>
  <si>
    <t>EMSA2P85C3</t>
  </si>
  <si>
    <t>EMSA2P80C3</t>
  </si>
  <si>
    <t>EMSA2P85C2</t>
  </si>
  <si>
    <t>EMSA2P75C2</t>
  </si>
  <si>
    <t>EMSA2P75C1</t>
  </si>
  <si>
    <t>EMSA1P75C1</t>
  </si>
  <si>
    <t>EMSA1P85C3</t>
  </si>
  <si>
    <t>EMSA1P85C1</t>
  </si>
  <si>
    <t>EMSA1P85C4</t>
  </si>
  <si>
    <t>EMSA1P85C2</t>
  </si>
  <si>
    <t>EMSA1P75C2</t>
  </si>
  <si>
    <t>EMSA1P80C4</t>
  </si>
  <si>
    <t>EMSA1P75C4</t>
  </si>
  <si>
    <t>EMRE2P90C2</t>
  </si>
  <si>
    <t>EMRE2P90C1</t>
  </si>
  <si>
    <t>EMRE2P85C3</t>
  </si>
  <si>
    <t>EMRE2P80C3</t>
  </si>
  <si>
    <t>EMRE2P85C2</t>
  </si>
  <si>
    <t>EMRE2P75C2</t>
  </si>
  <si>
    <t>EMRE2P75C1</t>
  </si>
  <si>
    <t>EMRE2P75C3</t>
  </si>
  <si>
    <t>EMRE1P85C3</t>
  </si>
  <si>
    <t>EMRE1P85C1</t>
  </si>
  <si>
    <t>EMRE1P85C4</t>
  </si>
  <si>
    <t>EMRE1P85C2</t>
  </si>
  <si>
    <t>EMRE1P75C2</t>
  </si>
  <si>
    <t>EMRE1P75C1</t>
  </si>
  <si>
    <t>EMRE1P75C4</t>
  </si>
  <si>
    <t>EMRE1P80C4</t>
  </si>
  <si>
    <t>EMAM6P90CH1</t>
  </si>
  <si>
    <t>EMAM6P90CH2</t>
  </si>
  <si>
    <t>EMAM6P90C1</t>
  </si>
  <si>
    <t>EMAM6P90C2</t>
  </si>
  <si>
    <t>EMAM2P85C3</t>
  </si>
  <si>
    <t>EMAM2P80C3</t>
  </si>
  <si>
    <t>EMAM3P85C2</t>
  </si>
  <si>
    <t>EMAM6P85C2</t>
  </si>
  <si>
    <t>EMAM2P90C2</t>
  </si>
  <si>
    <t>EMAM2P90C1</t>
  </si>
  <si>
    <t>EMAM2P85C2</t>
  </si>
  <si>
    <t>EMAM3P85C3</t>
  </si>
  <si>
    <t>EMAM2P75C2</t>
  </si>
  <si>
    <t>EMAM2P75C3</t>
  </si>
  <si>
    <t>EMAM2P75C1</t>
  </si>
  <si>
    <t>EMAM2P75C4</t>
  </si>
  <si>
    <t>EMAM2P70C4</t>
  </si>
  <si>
    <t>EMAM1P85C3</t>
  </si>
  <si>
    <t>EMAM1P85C1</t>
  </si>
  <si>
    <t>EMAM1P85C4</t>
  </si>
  <si>
    <t>EMAM1P85C2</t>
  </si>
  <si>
    <t>EMAM1P75C2</t>
  </si>
  <si>
    <t>EMAM1P75C1</t>
  </si>
  <si>
    <t>EMAM1P80C4</t>
  </si>
  <si>
    <t>EMAM1P75C4</t>
  </si>
  <si>
    <t>EMSU2P75C2</t>
  </si>
  <si>
    <t>EMSU2P75C1</t>
  </si>
  <si>
    <t>EMSU2P70C4</t>
  </si>
  <si>
    <t>ET-220COTAD600</t>
  </si>
  <si>
    <t>ET-220COPAS600</t>
  </si>
  <si>
    <t>ET-220COPAS500</t>
  </si>
  <si>
    <t>ET-220COPAD600</t>
  </si>
  <si>
    <t>ET-220COPAD500</t>
  </si>
  <si>
    <t>ET-060COACS400</t>
  </si>
  <si>
    <t>ET-060COACD400</t>
  </si>
  <si>
    <t>ET-060COACD500</t>
  </si>
  <si>
    <t>PARRILLAS Y STUBS</t>
  </si>
  <si>
    <t>PSA-TA</t>
  </si>
  <si>
    <t>TN</t>
  </si>
  <si>
    <t>SSU220</t>
  </si>
  <si>
    <t>SSU138</t>
  </si>
  <si>
    <t>SSU060</t>
  </si>
  <si>
    <t>SAN220</t>
  </si>
  <si>
    <t>SAN138</t>
  </si>
  <si>
    <t>SAN060</t>
  </si>
  <si>
    <t>RETENIDAS</t>
  </si>
  <si>
    <t>RETEN01</t>
  </si>
  <si>
    <t>RETENIDAS DE LOS POSTES DE MADERA</t>
  </si>
  <si>
    <t>Cjto</t>
  </si>
  <si>
    <t>RETEN02</t>
  </si>
  <si>
    <t>RETENIDAS DE LOS POSTES DE CONCRETO</t>
  </si>
  <si>
    <t>RETEN03</t>
  </si>
  <si>
    <t>RETENIDAS DE LOS POSTES DE ACERO CONCRETO</t>
  </si>
  <si>
    <t>CADENAS DE AISLADORES</t>
  </si>
  <si>
    <t>CA22AN3-220</t>
  </si>
  <si>
    <t>Jgo</t>
  </si>
  <si>
    <t>CA22AN2-220</t>
  </si>
  <si>
    <t>Tipo anclaje con 22 aisladores standard, incluye accesorios 220 KV</t>
  </si>
  <si>
    <t>CA21SU2-220</t>
  </si>
  <si>
    <t>CA21SU1-220</t>
  </si>
  <si>
    <t>Tipo suspensión con 21 aisladores standard, incluye accesorios 220 kV</t>
  </si>
  <si>
    <t>CA21NN2-220</t>
  </si>
  <si>
    <t>CA21AN3-220</t>
  </si>
  <si>
    <t>CA20SU2-220</t>
  </si>
  <si>
    <t>CA20NN2-220</t>
  </si>
  <si>
    <t>CA15AN2-138</t>
  </si>
  <si>
    <t>CA15AN3-138</t>
  </si>
  <si>
    <t>CA14SU2-138</t>
  </si>
  <si>
    <t>CA14NN2-138</t>
  </si>
  <si>
    <t>CA14AN3-138</t>
  </si>
  <si>
    <t>CA13SU2-138</t>
  </si>
  <si>
    <t>CA13NN2-138</t>
  </si>
  <si>
    <t>CA12AN3-138</t>
  </si>
  <si>
    <t>CA11SU2-138</t>
  </si>
  <si>
    <t>CA11NN2-138</t>
  </si>
  <si>
    <t>CA07AN2-060</t>
  </si>
  <si>
    <t>CA06SU1-060</t>
  </si>
  <si>
    <t>CA06NN1-060</t>
  </si>
  <si>
    <t>CA06AN2-060</t>
  </si>
  <si>
    <t>CA05SU1-060</t>
  </si>
  <si>
    <t>CA05NN1-060</t>
  </si>
  <si>
    <t>CA04AN2-033</t>
  </si>
  <si>
    <t>CA03SU1-033</t>
  </si>
  <si>
    <t>CA03RH1-033</t>
  </si>
  <si>
    <t>CA03NN1-033</t>
  </si>
  <si>
    <t>AP220SUC9-120</t>
  </si>
  <si>
    <t>AP220RHC9-120</t>
  </si>
  <si>
    <t>AP220ANC9-160</t>
  </si>
  <si>
    <t>AP060SUC9-070</t>
  </si>
  <si>
    <t>AP060ANC9-070</t>
  </si>
  <si>
    <t>AP060RHC9-120</t>
  </si>
  <si>
    <t>AP060RHC9-070</t>
  </si>
  <si>
    <t>AP220SU00-120</t>
  </si>
  <si>
    <t>AP220RH00-120</t>
  </si>
  <si>
    <t>AP220AN00-160</t>
  </si>
  <si>
    <t>AP138SU00-120</t>
  </si>
  <si>
    <t>AP138RH00-120</t>
  </si>
  <si>
    <t>AP138AN00-120</t>
  </si>
  <si>
    <t>AP060SU00-070</t>
  </si>
  <si>
    <t>AP060RH00-120</t>
  </si>
  <si>
    <t>AP060RH00-070</t>
  </si>
  <si>
    <t>AP060AN00-120</t>
  </si>
  <si>
    <t>AP060AN00-070</t>
  </si>
  <si>
    <t>AP033SU00-070</t>
  </si>
  <si>
    <t>AP033RH00-070</t>
  </si>
  <si>
    <t>AP033AN00-070</t>
  </si>
  <si>
    <t>PRC220LT</t>
  </si>
  <si>
    <t>CONDUCTORES ACTIVOS</t>
  </si>
  <si>
    <t>PRECIO CIF UNITARIO
(US$)/KM</t>
  </si>
  <si>
    <t>COBRE Y ALUMINIO</t>
  </si>
  <si>
    <t>C1-035</t>
  </si>
  <si>
    <t>km</t>
  </si>
  <si>
    <t>C1-050</t>
  </si>
  <si>
    <t>C1-070</t>
  </si>
  <si>
    <t>C1-095</t>
  </si>
  <si>
    <t>C1-120</t>
  </si>
  <si>
    <t>C1-150</t>
  </si>
  <si>
    <t>C1-185</t>
  </si>
  <si>
    <t>C1-240</t>
  </si>
  <si>
    <t>C1-300</t>
  </si>
  <si>
    <t>C1-400</t>
  </si>
  <si>
    <t>C1-500</t>
  </si>
  <si>
    <t>C1-600</t>
  </si>
  <si>
    <t>C1-700</t>
  </si>
  <si>
    <t>C1-10E</t>
  </si>
  <si>
    <t>C2-250</t>
  </si>
  <si>
    <t>C2-315</t>
  </si>
  <si>
    <t>C2-400</t>
  </si>
  <si>
    <t>C2-592</t>
  </si>
  <si>
    <t>C2-726</t>
  </si>
  <si>
    <t>C4-240</t>
  </si>
  <si>
    <t>C4-300</t>
  </si>
  <si>
    <t>C4-400</t>
  </si>
  <si>
    <t>C4-500</t>
  </si>
  <si>
    <t>C4-600</t>
  </si>
  <si>
    <t>C5-070</t>
  </si>
  <si>
    <t>C5-120</t>
  </si>
  <si>
    <t>C5-150</t>
  </si>
  <si>
    <t>C5-240</t>
  </si>
  <si>
    <t>C5-300</t>
  </si>
  <si>
    <t>C5-400</t>
  </si>
  <si>
    <t>C5-500</t>
  </si>
  <si>
    <t>C5-600</t>
  </si>
  <si>
    <t>C9-500</t>
  </si>
  <si>
    <t>C9-150</t>
  </si>
  <si>
    <t>C2-243</t>
  </si>
  <si>
    <t>C2-125</t>
  </si>
  <si>
    <t>C5-177</t>
  </si>
  <si>
    <t>C5-242</t>
  </si>
  <si>
    <t>C31-12E</t>
  </si>
  <si>
    <t>C31-10E</t>
  </si>
  <si>
    <t>C32-10E</t>
  </si>
  <si>
    <t>C32-630</t>
  </si>
  <si>
    <t>C32-12E</t>
  </si>
  <si>
    <t>C33-12E</t>
  </si>
  <si>
    <t>C31-16E</t>
  </si>
  <si>
    <t>C33-10E</t>
  </si>
  <si>
    <t>C31-800</t>
  </si>
  <si>
    <t>C31-600</t>
  </si>
  <si>
    <t>C32-800</t>
  </si>
  <si>
    <t>C33-800</t>
  </si>
  <si>
    <t>C33-630</t>
  </si>
  <si>
    <t>C33-500</t>
  </si>
  <si>
    <t>C33-400</t>
  </si>
  <si>
    <t>C32-400</t>
  </si>
  <si>
    <t>C33-300</t>
  </si>
  <si>
    <t>C63-12E</t>
  </si>
  <si>
    <t>C63-800</t>
  </si>
  <si>
    <t>C63-500</t>
  </si>
  <si>
    <t>C34-120</t>
  </si>
  <si>
    <t>C34-240</t>
  </si>
  <si>
    <t>ACCESORIOS CABLE SUBTERRÁNEO</t>
  </si>
  <si>
    <t>JE-XLPE-220-16E</t>
  </si>
  <si>
    <t>Empalme unipolar cable XLPE 1200 mm2, 220 kV</t>
  </si>
  <si>
    <t>JE-XLPE-220-12E</t>
  </si>
  <si>
    <t>JE-XLPE-220-10E</t>
  </si>
  <si>
    <t>JE-XLPE-220-800</t>
  </si>
  <si>
    <t>Empalme unipolar cable XLPE 800 mm2, 220 kV</t>
  </si>
  <si>
    <t>JE-XLPE-220-600</t>
  </si>
  <si>
    <t>Empalme unipolar cable XLPE 600 mm2, 220 kV</t>
  </si>
  <si>
    <t>JE-XLPE-138-12E</t>
  </si>
  <si>
    <t>Empalme unipolar cable XLPE 1200 mm2, 138 kV</t>
  </si>
  <si>
    <t>JE-XLPE-138-10E</t>
  </si>
  <si>
    <t>Empalme unipolar cable XLPE 1000 mm2, 138 kV</t>
  </si>
  <si>
    <t>JE-XLPE-138-630</t>
  </si>
  <si>
    <t>Empalme unipolar cable XLPE 630 mm2, 138 kV</t>
  </si>
  <si>
    <t>JE-XLPE-138-400</t>
  </si>
  <si>
    <t>Empalme unipolar cable XLPE 400 mm2, 138 kV</t>
  </si>
  <si>
    <t>JE-XLPE-138-800</t>
  </si>
  <si>
    <t>Empalme unipolar cable XLPE 800 mm2, 138 kV</t>
  </si>
  <si>
    <t>JE-XLPE-060-300</t>
  </si>
  <si>
    <t>Empalme unipolar cable XLPE 300 mm2, 60 kV</t>
  </si>
  <si>
    <t>JE-XLPE-060-400</t>
  </si>
  <si>
    <t>Empalme unipolar cable XLPE 400 mm2, 60 kV</t>
  </si>
  <si>
    <t>JE-XLPE-060-500</t>
  </si>
  <si>
    <t>Empalme unipolar cable XLPE 500 mm2, 60 kV</t>
  </si>
  <si>
    <t>JE-XLPE-060-630</t>
  </si>
  <si>
    <t>Empalme unipolar cable XLPE 630 mm2, 60 kV</t>
  </si>
  <si>
    <t>JE-XLPE-060-10E</t>
  </si>
  <si>
    <t>Empalme unipolar cable XLPE 800 mm2, 60 kV</t>
  </si>
  <si>
    <t>JE-XLPE-060-12E</t>
  </si>
  <si>
    <t>JE-XLPE-060-800</t>
  </si>
  <si>
    <t>JE-XLPE-033-120</t>
  </si>
  <si>
    <t>Empalme unipolar cable XLPE 120 mm2, 33 kV</t>
  </si>
  <si>
    <t>JE-XLPE-033-240</t>
  </si>
  <si>
    <t>Empalme unipolar cable XLPE 240 mm2, 33 kV</t>
  </si>
  <si>
    <t>CTCU220</t>
  </si>
  <si>
    <t>Cabeza terminal tipo exterior para cable subterráneo unipolar XLPE Cobre 220 kV</t>
  </si>
  <si>
    <t>CTCU138</t>
  </si>
  <si>
    <t>Cabeza terminal tipo exterior para cable subterráneo unipolar XLPE Cobre 138 kV</t>
  </si>
  <si>
    <t>CTCU060</t>
  </si>
  <si>
    <t>Cabeza terminal tipo exterior para cable subterráneo unipolar XLPE Cobre 60 kV</t>
  </si>
  <si>
    <t>CTCU033</t>
  </si>
  <si>
    <t>Cabeza terminal tipo exterior para cable subterráneo unipolar XLPE Cobre 33 kV</t>
  </si>
  <si>
    <t>CTAL060</t>
  </si>
  <si>
    <t>Cabeza terminal tipo exterior para cable subterráneo unipolar XLPE Aluminio 60 kV</t>
  </si>
  <si>
    <t>CAMAGN</t>
  </si>
  <si>
    <t>Conectores amagnéticos para cables subterráneos</t>
  </si>
  <si>
    <t>ACCESORIOS DE CONDUCTOR ACTIVO</t>
  </si>
  <si>
    <t>VA1-700C1</t>
  </si>
  <si>
    <t>VA1-726C2</t>
  </si>
  <si>
    <t>VA1-600C4</t>
  </si>
  <si>
    <t>VA1-600C1</t>
  </si>
  <si>
    <t>VA1-592C2</t>
  </si>
  <si>
    <t>VA1-500C4</t>
  </si>
  <si>
    <t>VA1-500C1</t>
  </si>
  <si>
    <t>VA1-500C9</t>
  </si>
  <si>
    <t>VA1-430C4</t>
  </si>
  <si>
    <t>VA1-400C4</t>
  </si>
  <si>
    <t>VA1-400C2</t>
  </si>
  <si>
    <t>VA1-400C1</t>
  </si>
  <si>
    <t>VA1-380C4</t>
  </si>
  <si>
    <t>VA1-350C4</t>
  </si>
  <si>
    <t>VA1-315C2</t>
  </si>
  <si>
    <t>VA1-300C4</t>
  </si>
  <si>
    <t>VA1-300C1</t>
  </si>
  <si>
    <t>VA1-280C4</t>
  </si>
  <si>
    <t>VA1-250C2</t>
  </si>
  <si>
    <t>VA1-242C5</t>
  </si>
  <si>
    <t>VA1-240C4</t>
  </si>
  <si>
    <t>VA1-240C1</t>
  </si>
  <si>
    <t>VA1-185C1</t>
  </si>
  <si>
    <t>VA1-150C9</t>
  </si>
  <si>
    <t>VA1-177C5</t>
  </si>
  <si>
    <t>VA1-150C1</t>
  </si>
  <si>
    <t>VA1-120C1</t>
  </si>
  <si>
    <t>VA1-095C1</t>
  </si>
  <si>
    <t>VA1-080C2</t>
  </si>
  <si>
    <t>VA1-050C1</t>
  </si>
  <si>
    <t>VA1-035C1</t>
  </si>
  <si>
    <t>VA1-070C1</t>
  </si>
  <si>
    <t>MA1-700C1</t>
  </si>
  <si>
    <t>MA1-726C2</t>
  </si>
  <si>
    <t>MA1-600C4</t>
  </si>
  <si>
    <t>MA1-600C1</t>
  </si>
  <si>
    <t>MA1-592C2</t>
  </si>
  <si>
    <t>MA1-500C4</t>
  </si>
  <si>
    <t>MA1-500C1</t>
  </si>
  <si>
    <t>MA1-500C9</t>
  </si>
  <si>
    <t>MA1-430C4</t>
  </si>
  <si>
    <t>MA1-400C4</t>
  </si>
  <si>
    <t>MA1-400C2</t>
  </si>
  <si>
    <t>MA1-400C1</t>
  </si>
  <si>
    <t>MA1-380C4</t>
  </si>
  <si>
    <t>MA1-350C4</t>
  </si>
  <si>
    <t>MA1-315C2</t>
  </si>
  <si>
    <t>MA1-300C4</t>
  </si>
  <si>
    <t>MA1-300C1</t>
  </si>
  <si>
    <t>MA1-280C4</t>
  </si>
  <si>
    <t>MA1-250C2</t>
  </si>
  <si>
    <t>MA1-242C5</t>
  </si>
  <si>
    <t>MA1-240C4</t>
  </si>
  <si>
    <t>MA1-240C1</t>
  </si>
  <si>
    <t>MA1-185C1</t>
  </si>
  <si>
    <t>MA1-150C9</t>
  </si>
  <si>
    <t>MA1-177C5</t>
  </si>
  <si>
    <t>MA1-150C1</t>
  </si>
  <si>
    <t>MA1-120C1</t>
  </si>
  <si>
    <t>MA1-095C1</t>
  </si>
  <si>
    <t>MA1-080C2</t>
  </si>
  <si>
    <t>MA1-070C1</t>
  </si>
  <si>
    <t>MA1-050C1</t>
  </si>
  <si>
    <t>MA1-035C1</t>
  </si>
  <si>
    <t>JE1-700C1</t>
  </si>
  <si>
    <t>JE1-726C2</t>
  </si>
  <si>
    <t>JE1-600C4</t>
  </si>
  <si>
    <t>JE1-600C1</t>
  </si>
  <si>
    <t>JE1-592C2</t>
  </si>
  <si>
    <t>JE1-500C4</t>
  </si>
  <si>
    <t>JE1-500C9</t>
  </si>
  <si>
    <t>JE1-500C1</t>
  </si>
  <si>
    <t>JE1-430C4</t>
  </si>
  <si>
    <t>JE1-400C4</t>
  </si>
  <si>
    <t>JE1-400C2</t>
  </si>
  <si>
    <t>JE1-400C1</t>
  </si>
  <si>
    <t>JE1-380C4</t>
  </si>
  <si>
    <t>JE1-350C4</t>
  </si>
  <si>
    <t>JE1-315C2</t>
  </si>
  <si>
    <t>JE1-300C4</t>
  </si>
  <si>
    <t>JE1-300C1</t>
  </si>
  <si>
    <t>JE1-280C4</t>
  </si>
  <si>
    <t>JE1-250C2</t>
  </si>
  <si>
    <t>JE1-242C5</t>
  </si>
  <si>
    <t>JE1-240C4</t>
  </si>
  <si>
    <t>JE1-240C1</t>
  </si>
  <si>
    <t>JE1-185C1</t>
  </si>
  <si>
    <t>JE1-150C9</t>
  </si>
  <si>
    <t>JE1-177C5</t>
  </si>
  <si>
    <t>JE1-150C1</t>
  </si>
  <si>
    <t>JE1-120C1</t>
  </si>
  <si>
    <t>JE1-095C1</t>
  </si>
  <si>
    <t>JE1-080C2</t>
  </si>
  <si>
    <t>JE1-070C1</t>
  </si>
  <si>
    <t>JE1-050C1</t>
  </si>
  <si>
    <t>JE1-035C1</t>
  </si>
  <si>
    <t>AM1-700C1</t>
  </si>
  <si>
    <t>AM1-726C2</t>
  </si>
  <si>
    <t>AM1-600C4</t>
  </si>
  <si>
    <t>AM1-600C1</t>
  </si>
  <si>
    <t>AM1-592C2</t>
  </si>
  <si>
    <t>AM1-500C4</t>
  </si>
  <si>
    <t>AM1-500C1</t>
  </si>
  <si>
    <t>AM1-500C9</t>
  </si>
  <si>
    <t>AM1-430C4</t>
  </si>
  <si>
    <t>AM1-400C4</t>
  </si>
  <si>
    <t>AM1-400C2</t>
  </si>
  <si>
    <t>AM1-400C1</t>
  </si>
  <si>
    <t>AM1-380C4</t>
  </si>
  <si>
    <t>AM1-350C4</t>
  </si>
  <si>
    <t>AM1-315C2</t>
  </si>
  <si>
    <t>AM1-300C4</t>
  </si>
  <si>
    <t>AM1-300C1</t>
  </si>
  <si>
    <t>AM1-280C4</t>
  </si>
  <si>
    <t>AM1-250C2</t>
  </si>
  <si>
    <t>AM1-240C4</t>
  </si>
  <si>
    <t>AM1-240C1</t>
  </si>
  <si>
    <t>AM1-185C1</t>
  </si>
  <si>
    <t>AM1-150C9</t>
  </si>
  <si>
    <t>AM1-150C1</t>
  </si>
  <si>
    <t>AM1-120C1</t>
  </si>
  <si>
    <t>AM1-095C1</t>
  </si>
  <si>
    <t>AM1-070C1</t>
  </si>
  <si>
    <t>AM1-050C1</t>
  </si>
  <si>
    <t>AM1-035C1</t>
  </si>
  <si>
    <t>CABLES DE GUARDA</t>
  </si>
  <si>
    <t>CGACG02</t>
  </si>
  <si>
    <t>Cable de guarda de AoGo 3/8" EHS</t>
  </si>
  <si>
    <t>CGACG01</t>
  </si>
  <si>
    <t>Cable de guarda de AoGo 5/16" EHS</t>
  </si>
  <si>
    <t>FOOPGW24</t>
  </si>
  <si>
    <t>Cable OPGW 24 hilos</t>
  </si>
  <si>
    <t>FOOPGW12</t>
  </si>
  <si>
    <t>Cable OPGW 12 hilos</t>
  </si>
  <si>
    <t>ACCESORIOS DEL CABLE DE GUARDA</t>
  </si>
  <si>
    <t>ES2-051C5</t>
  </si>
  <si>
    <t>Ensamble suspensión cable de guarda de Ao Gdo. 3/8" EHS</t>
  </si>
  <si>
    <t>ES2-038C5</t>
  </si>
  <si>
    <t>Ensamble suspensión cable de guarda de Ao Gdo.5/16" EHS</t>
  </si>
  <si>
    <t>EN2-051C5</t>
  </si>
  <si>
    <t>Ensamble anclaje cable de guarda de Ao Gdo. 3/8" EHS</t>
  </si>
  <si>
    <t>EN2-038C5</t>
  </si>
  <si>
    <t>Ensamble anclaje cable de guarda de Ao Gdo. 5/16" EHS</t>
  </si>
  <si>
    <t>AM2-051C5</t>
  </si>
  <si>
    <t>Amortiguador cable de guarda de Ao Gdo. 3/8" EHS</t>
  </si>
  <si>
    <t>AM2-038C5</t>
  </si>
  <si>
    <t>Amortiguador cable de guarda de Ao Gdo. 5/16" EHS</t>
  </si>
  <si>
    <t>JE2-051C5</t>
  </si>
  <si>
    <t>Juntas de empalme cable de guarda de Ao Gdo. 3/8" EHS</t>
  </si>
  <si>
    <t>JE2-038C5</t>
  </si>
  <si>
    <t>Juntas de empalme cable de guarda de Ao Gdo. 5/16" EHS</t>
  </si>
  <si>
    <t>MA2-051C5</t>
  </si>
  <si>
    <t>Manguitos de Reparación cable de guarda de Ao Gdo. 3/8" EHS</t>
  </si>
  <si>
    <t>MA2-038C5</t>
  </si>
  <si>
    <t>Manguitos de Reparación cable de guarda de Ao Gdo. 5/16" EHS</t>
  </si>
  <si>
    <t>ES-OPGW24</t>
  </si>
  <si>
    <t>Conjunto de suspensión para Cable OPGW-24 hilos</t>
  </si>
  <si>
    <t>ES-OPGW12</t>
  </si>
  <si>
    <t>Conjunto de suspensión para Cable OPGW-12 hilos</t>
  </si>
  <si>
    <t>EN-OPGW24</t>
  </si>
  <si>
    <t>Conjunto de anclaje para Cable OPGW-24 hilos</t>
  </si>
  <si>
    <t>EN-OPGW12</t>
  </si>
  <si>
    <t>Conjunto de anclaje para Cable OPGW-12 hilos</t>
  </si>
  <si>
    <t>JE-OPGW</t>
  </si>
  <si>
    <t>Caja de empalme</t>
  </si>
  <si>
    <t>ESA-OPGW24</t>
  </si>
  <si>
    <t>Conjunto de Semianclaje para Cable OPGW-24 hilos</t>
  </si>
  <si>
    <t>ESA-OPGW12</t>
  </si>
  <si>
    <t>Conjunto de Semianclaje para Cable OPGW-12 hilos</t>
  </si>
  <si>
    <t>AM-OPGW24</t>
  </si>
  <si>
    <t>Amortiguadores para Cable OPGW-24 hilos</t>
  </si>
  <si>
    <t>AM-OPGW12</t>
  </si>
  <si>
    <t>Amortiguadores para Cable OPGW-12 hilos</t>
  </si>
  <si>
    <t>PUESTA A TIERRA</t>
  </si>
  <si>
    <t>PT-MR</t>
  </si>
  <si>
    <t>Medición de resistividad y resistencia de puesta a tierra</t>
  </si>
  <si>
    <t>PT-CO035N</t>
  </si>
  <si>
    <t>Conductor de copperweld Nº 2 AWG, en terreno  normal</t>
  </si>
  <si>
    <t>PT-CO035R</t>
  </si>
  <si>
    <t>Conductor de copperweld Nº 2 AWG, en terreno rocoso</t>
  </si>
  <si>
    <t>PT-CO120N</t>
  </si>
  <si>
    <t>Conductor de copperweld 120 mm2, en terreno  normal</t>
  </si>
  <si>
    <t>PT-CO120R</t>
  </si>
  <si>
    <t>Conductor de copperweld 120 mm2, en terreno rocoso</t>
  </si>
  <si>
    <t>PT-CO150N</t>
  </si>
  <si>
    <t>Conductor de copperweld 150 mm2, en terreno  normal</t>
  </si>
  <si>
    <t>PT-CO150R</t>
  </si>
  <si>
    <t>Conductor de copperweld 150 mm2, en terreno rocoso</t>
  </si>
  <si>
    <t>PT-JC</t>
  </si>
  <si>
    <t>Jabalinas copperweld y conectores</t>
  </si>
  <si>
    <t>PT-PT</t>
  </si>
  <si>
    <t>Pozo a tierra sal - bentonita</t>
  </si>
  <si>
    <t>PT-CD</t>
  </si>
  <si>
    <t xml:space="preserve">Conductor desnudo de puesta a tierra de 70 mm2 Cu </t>
  </si>
  <si>
    <t>m</t>
  </si>
  <si>
    <t>PT-CU</t>
  </si>
  <si>
    <t>Cable de conexión unipolar y de continuidad de tierra de 120 mm2 Cu</t>
  </si>
  <si>
    <t>PT-ET</t>
  </si>
  <si>
    <t>Electrodo copperweld de 5/8" x 2.4 m de puesta a tierra + accesorios</t>
  </si>
  <si>
    <t>Glb</t>
  </si>
  <si>
    <t>PT-CAT1</t>
  </si>
  <si>
    <t>Caja tripolar de conexión directa a tierra de pantalla, uso exterior</t>
  </si>
  <si>
    <t>PT-CAT2</t>
  </si>
  <si>
    <t>Caja tripolar de conexión a tierra de pantalla, con limitador de tensión(SVL) de uso exterior</t>
  </si>
  <si>
    <t>PT-XBOND</t>
  </si>
  <si>
    <t>Caja de Puesta a Tierra Cross Bonding con SVL 1 kV</t>
  </si>
  <si>
    <t>PT-SBOND</t>
  </si>
  <si>
    <t>Caja de Puesta a Tierra Single Bonding con SVL 1 kV</t>
  </si>
  <si>
    <t>Costo de Montaje</t>
  </si>
  <si>
    <t>BT - base de cálculo
(US$), sin IGV</t>
  </si>
  <si>
    <t>Imp</t>
  </si>
  <si>
    <t>Parámetro OMs (i/h)</t>
  </si>
  <si>
    <t>i =</t>
  </si>
  <si>
    <t>h =</t>
  </si>
  <si>
    <t>OMs</t>
  </si>
  <si>
    <t xml:space="preserve">im </t>
  </si>
  <si>
    <t>i / h</t>
  </si>
  <si>
    <t>Redondeado</t>
  </si>
  <si>
    <t>N°</t>
  </si>
  <si>
    <t>Región</t>
  </si>
  <si>
    <t>Na (*)</t>
  </si>
  <si>
    <t>OMc (para 3 arrendatarios)</t>
  </si>
  <si>
    <t>Parámetro OMc (Na=3)</t>
  </si>
  <si>
    <t>"f" (para 3 arrendatarios)</t>
  </si>
  <si>
    <t>Baja tensión</t>
  </si>
  <si>
    <t>Media o alta tensión</t>
  </si>
  <si>
    <t>i anual</t>
  </si>
  <si>
    <t>Tipo</t>
  </si>
  <si>
    <t>Material Estructura</t>
  </si>
  <si>
    <t>RETRIBUCIÓN MENSUAL UNITARIA POR ARRENDATARIO (US$ sin IGV)</t>
  </si>
  <si>
    <t>Cantidad de torres y/o postes por retribución mensual</t>
  </si>
  <si>
    <t>Estructura (%)</t>
  </si>
  <si>
    <t>Nivel de tensión</t>
  </si>
  <si>
    <t>Altura estructura</t>
  </si>
  <si>
    <t>Descripción de Estructuras</t>
  </si>
  <si>
    <t>Nº</t>
  </si>
  <si>
    <t>Cantidad</t>
  </si>
  <si>
    <t>Altura</t>
  </si>
  <si>
    <t>Tensión</t>
  </si>
  <si>
    <t>Material</t>
  </si>
  <si>
    <t>Nº Max</t>
  </si>
  <si>
    <t>Descripción</t>
  </si>
  <si>
    <t>Código OSINERGMIN</t>
  </si>
  <si>
    <t>Código de la infraestructura de soporte eléctrico (OSINERGMIN)</t>
  </si>
  <si>
    <t xml:space="preserve">Tipo </t>
  </si>
  <si>
    <t>POSTE</t>
  </si>
  <si>
    <t>PPC19</t>
  </si>
  <si>
    <t>PPM15</t>
  </si>
  <si>
    <t>PPC15</t>
  </si>
  <si>
    <t>PPC18</t>
  </si>
  <si>
    <t>PPC02</t>
  </si>
  <si>
    <t>PPC22</t>
  </si>
  <si>
    <t>PPC05</t>
  </si>
  <si>
    <t>PPC08</t>
  </si>
  <si>
    <t>PPC09</t>
  </si>
  <si>
    <t>PPM19</t>
  </si>
  <si>
    <t>PPM23</t>
  </si>
  <si>
    <t>PPH01</t>
  </si>
  <si>
    <t>PPC06</t>
  </si>
  <si>
    <t>PPC16</t>
  </si>
  <si>
    <t>PPC11</t>
  </si>
  <si>
    <t>PPC03</t>
  </si>
  <si>
    <t>PPC10</t>
  </si>
  <si>
    <t>PPM01</t>
  </si>
  <si>
    <t>PPF08</t>
  </si>
  <si>
    <t>PPC23</t>
  </si>
  <si>
    <t>PPF10</t>
  </si>
  <si>
    <t>PPF05</t>
  </si>
  <si>
    <t>PPF02</t>
  </si>
  <si>
    <t>Poste</t>
  </si>
  <si>
    <t>BT</t>
  </si>
  <si>
    <t>MT</t>
  </si>
  <si>
    <t>Concreto</t>
  </si>
  <si>
    <t>DESCRIPCION_EMPRESA</t>
  </si>
  <si>
    <t>COD_GRUPO</t>
  </si>
  <si>
    <t>DESCRIPCION_GRUPO</t>
  </si>
  <si>
    <t>COD_FAMILIA</t>
  </si>
  <si>
    <t>DESCRIPCION_FAMILIA</t>
  </si>
  <si>
    <t>COD_MATERIAL</t>
  </si>
  <si>
    <t>NOMBRE_MATERIAL</t>
  </si>
  <si>
    <t>COSTOMAT</t>
  </si>
  <si>
    <t>COSTOMAT*</t>
  </si>
  <si>
    <t>OSINERGMIN-GART</t>
  </si>
  <si>
    <t>CMyE01</t>
  </si>
  <si>
    <t>Aisladores y Accesorios</t>
  </si>
  <si>
    <t>Aislador Tipo Carrete</t>
  </si>
  <si>
    <t>ACS01</t>
  </si>
  <si>
    <t>AISLADOR CARRETE CLASE ANSI 53-1</t>
  </si>
  <si>
    <t>UND.</t>
  </si>
  <si>
    <t>ACS02</t>
  </si>
  <si>
    <t>AISLADOR CARRETE CLASE ANSI 53-2</t>
  </si>
  <si>
    <t>Aislador Tipo Line Post</t>
  </si>
  <si>
    <t>ALH02</t>
  </si>
  <si>
    <t>AISLADOR LINE POST, CUELLO F, POSICION HORIZONTAL, PARA 20 KV</t>
  </si>
  <si>
    <t>ALH05</t>
  </si>
  <si>
    <t>AISLADOR LINE POST, PARA GRAMPA, HORIZONTAL, PARA 25 KV.</t>
  </si>
  <si>
    <t>ALV01</t>
  </si>
  <si>
    <t>AISLADOR LINE POST, CUELLO F, PARA 15 KV</t>
  </si>
  <si>
    <t>ALV02</t>
  </si>
  <si>
    <t>AISLADOR LINE POST, CUELLO F, PARA 22 KV</t>
  </si>
  <si>
    <t>ALV03</t>
  </si>
  <si>
    <t>AISLADOR LINE POST, CUELLO F, PARA 25 KV, ANSI 57-1</t>
  </si>
  <si>
    <t>ALV04</t>
  </si>
  <si>
    <t>AISLADOR LINE POST, CUELLO F, PARA 27 KV</t>
  </si>
  <si>
    <t>ALV05</t>
  </si>
  <si>
    <t>AISLADOR LINE POST, PARA GRAMPA, VERTICAL, PARA 15 KV.</t>
  </si>
  <si>
    <t>ALV06</t>
  </si>
  <si>
    <t>AISLADOR LINE POST, PARA GRAMPA, VERTICAL, PARA 25 KV., ANSI 57-11</t>
  </si>
  <si>
    <t>Aislador Tipo PIN</t>
  </si>
  <si>
    <t>APS01</t>
  </si>
  <si>
    <t>AISLADOR PIN CLASE ANSI 55-4</t>
  </si>
  <si>
    <t>APS02</t>
  </si>
  <si>
    <t>AISLADOR PIN CLASE ANSI 55-5</t>
  </si>
  <si>
    <t>APS03</t>
  </si>
  <si>
    <t>AISLADOR PIN CLASE ANSI 56-2</t>
  </si>
  <si>
    <t>APS04</t>
  </si>
  <si>
    <t>AISLADOR PIN CLASE ANSI 56-3</t>
  </si>
  <si>
    <t>APS06</t>
  </si>
  <si>
    <t>AISLADOR HIBRIDO PIN PARA LINEAS AEREAS DE 10 KV</t>
  </si>
  <si>
    <t>APS07</t>
  </si>
  <si>
    <t>AISLADOR PIN, POLIMERICO, 15KV</t>
  </si>
  <si>
    <t>Aislador Tipo Suspension</t>
  </si>
  <si>
    <t>ASN01</t>
  </si>
  <si>
    <t>AISLADOR SUSPENSION ANTINIEBLA ANSI 52-5 CON ANODO DE SACRIFICIO</t>
  </si>
  <si>
    <t>ASN02</t>
  </si>
  <si>
    <t>AISLADOR SUSPENSION ANTINIEBLA ANSI 52-5 SIN ANODO DE SACRIFICIO</t>
  </si>
  <si>
    <t>ASS01</t>
  </si>
  <si>
    <t>AISLADOR SUSPENSION CLASE ANSI 52-3</t>
  </si>
  <si>
    <t>ASS02</t>
  </si>
  <si>
    <t>AISLADOR SUSPENSION CLASE ANSI 52-4</t>
  </si>
  <si>
    <t>ASS03</t>
  </si>
  <si>
    <t>AISLADOR SUSPENSION DE GOMA DE SILICON RPP-25 Y ACCS.</t>
  </si>
  <si>
    <t>ASS04</t>
  </si>
  <si>
    <t>AISLADOR SUSPENSION DE GOMA DE SILICON RPP-15</t>
  </si>
  <si>
    <t>ASS06</t>
  </si>
  <si>
    <t>AISLADOR SUSPENSION POLIMERICO PARA REDES DE 22,9 KV</t>
  </si>
  <si>
    <t>Aislador Tipo Tensor</t>
  </si>
  <si>
    <t>ATS01</t>
  </si>
  <si>
    <t>AISLADOR TENSOR CLASE ANSI  54-1</t>
  </si>
  <si>
    <t>ATS02</t>
  </si>
  <si>
    <t>AISLADOR TENSOR CLASE ANSI  54-2</t>
  </si>
  <si>
    <t>ATS03</t>
  </si>
  <si>
    <t>AISLADOR TENSOR CLASE ANSI  54-3</t>
  </si>
  <si>
    <t>ATS04</t>
  </si>
  <si>
    <t>AISLADOR TENSOR CLASE ANSI  54-4</t>
  </si>
  <si>
    <t>Accesorios: Otros</t>
  </si>
  <si>
    <t>AUM04</t>
  </si>
  <si>
    <t>AISLADOR SOPORTE PORTABARRA PORCELANA 130MM.INT.10KV.</t>
  </si>
  <si>
    <t>AUM05</t>
  </si>
  <si>
    <t>AISLADOR EXTENSOR, POLIMERICO, 25KV, PARA CUT-OUT</t>
  </si>
  <si>
    <t>AUX03</t>
  </si>
  <si>
    <t>AISLADOR PASANTE TIPO POZO CORTO   10KV 200A</t>
  </si>
  <si>
    <t>AXA01</t>
  </si>
  <si>
    <t>GRILLETE AC.GALV.16MMD.-19MM.ABERT.77MML.PASAD-SEG</t>
  </si>
  <si>
    <t>AXA02</t>
  </si>
  <si>
    <t>ADAPTADOR DE Fo.Go. TIPO HORQUILLA-BOLA</t>
  </si>
  <si>
    <t>AXA04</t>
  </si>
  <si>
    <t>ADAPTADOR DE Fo.Go. TIPO CASQUILLO-OJO</t>
  </si>
  <si>
    <t>AXA05</t>
  </si>
  <si>
    <t>ADAPTADOR DE Fo.Go. TIPO HORQUILLA-OJO</t>
  </si>
  <si>
    <t>AXA06</t>
  </si>
  <si>
    <t>ADAPTADOR DE Fo.Go. TIPO CASQUILLO-BOLA</t>
  </si>
  <si>
    <t>Accesorios: Espigas O Pines</t>
  </si>
  <si>
    <t>AXC01</t>
  </si>
  <si>
    <t>ESPIGA CORTA DE CRUCETA PARA AISLADOR PIN ANSI 55-4</t>
  </si>
  <si>
    <t>AXC02</t>
  </si>
  <si>
    <t>ESPIGA CORTA DE CRUCETA PARA AISLADOR PIN ANSI 55-5</t>
  </si>
  <si>
    <t>AXC03</t>
  </si>
  <si>
    <t>ESPIGA CORTA DE CRUCETA PARA AISLADOR PIN ANSI 56-2</t>
  </si>
  <si>
    <t>AXC04</t>
  </si>
  <si>
    <t>ESPIGA CURVA PARA AISLADOR PIN CON ARANDELAS Y TUERCAS</t>
  </si>
  <si>
    <t>AXC05</t>
  </si>
  <si>
    <t>ESPIGA DE VERTICE DE POSTE DE 1 3/8 PULG. DIAM. PARA AISLADOR PIN</t>
  </si>
  <si>
    <t>AXC06</t>
  </si>
  <si>
    <t>ESPIGA DE VERTICE DE POSTE DE 1 PULG. DIAM. PARA AISLADOR PIN</t>
  </si>
  <si>
    <t>AXC07</t>
  </si>
  <si>
    <t>ESPIGA LARGA DE CRUCETA PARA AISLADOR PIN 5/8 DIAM. x 11 3/4  LONG.</t>
  </si>
  <si>
    <t>AXC08</t>
  </si>
  <si>
    <t>ESPIGA LARGA DE CRUCETA PARA AISLADOR PIN ANSI 55-4 (5/8 DIA. X 10 3/4 LONG.)</t>
  </si>
  <si>
    <t>AXC09</t>
  </si>
  <si>
    <t>ESPIGA LARGA DE CRUCETA PARA AISLADOR PIN ANSI 55-5 (5/8 DIAM. x 11 3/4  LONG.)</t>
  </si>
  <si>
    <t>AXC10</t>
  </si>
  <si>
    <t>PIN PARA LINE POST, PARA CRUCETA DE FIERRO, 3/4 DIAM. DE CABEZA,  5/8 DIAM. BASE</t>
  </si>
  <si>
    <t>AXC11</t>
  </si>
  <si>
    <t>PIN PARA LINE POST, PARA CRUCETA DE FIERRO, 3/4 DIAM. DE CABEZA, 3/4 DIAM. BASE</t>
  </si>
  <si>
    <t>AXC12</t>
  </si>
  <si>
    <t>PIN PARA LINE POST, PARA CRUCETA DE MADERA, 3/4 DIAM. DE CABEZA,  5/8 DIAM. BASE,  7-9/16 LONG.</t>
  </si>
  <si>
    <t>AXC13</t>
  </si>
  <si>
    <t>PIN PARA LINE POST, PARA CRUCETA DE MADERA, 3/4 DIAM. DE CABEZA,  5/8 DIAM. BASE, 10-1/16 LONG.</t>
  </si>
  <si>
    <t>AXC14</t>
  </si>
  <si>
    <t>PIN PARA LINE POST, PARA CRUCETA DE MADERA, 3/4 DIAM. DE CABEZA,  5/8 DIAM. BASE, 12-1/16 LONG.</t>
  </si>
  <si>
    <t>AXC15</t>
  </si>
  <si>
    <t>PIN PARA LINE POST, PARA CRUCETA DE MADERA, 3/4 DIAM. DE CABEZA, 3/4 DIAM. BASE,  7-9/16 LONG.</t>
  </si>
  <si>
    <t>AXC16</t>
  </si>
  <si>
    <t>PIN PARA LINE POST, PARA CRUCETA DE MADERA, 3/4 DIAM. DE CABEZA, 3/4 DIAM. BASE, 10-1/16 LONG.</t>
  </si>
  <si>
    <t>AXC17</t>
  </si>
  <si>
    <t>PIN PARA LINE POST, PARA CRUCETA DE MADERA, 3/4 DIAM. DE CABEZA, 3/4 DIAM. BASE, 12-1/16 LONG.</t>
  </si>
  <si>
    <t>AXC18</t>
  </si>
  <si>
    <t>ESPIGA CORTA DE CRUCETA PARA AISLADOR PIN ANSI 56-3</t>
  </si>
  <si>
    <t>Accesorios: Grampas</t>
  </si>
  <si>
    <t>AXG01</t>
  </si>
  <si>
    <t>GRAMPA DE ANCLAJE TIPO PISTOLA DE 2 PERNOS, ALEACION DE ALUMINIO (16 - 70 mm2 AL)</t>
  </si>
  <si>
    <t>AXG02</t>
  </si>
  <si>
    <t>GRAMPA DE ANCLAJE TIPO PISTOLA DE 2 PERNOS, ALEACION DE ALUMINIO (25 - 125 mm2 AL)</t>
  </si>
  <si>
    <t>AXG03</t>
  </si>
  <si>
    <t>GRAMPA DE ANCLAJE TIPO PISTOLA DE 2 PERNOS, HIERRO GALVANIZADO (6 - 2/0 AWG CU)</t>
  </si>
  <si>
    <t>AXG04</t>
  </si>
  <si>
    <t>GRAMPA DE ANCLAJE TIPO PISTOLA DE 3 PERNOS, ALEACION DE ALUMINIO (2 - 2/0 AWG AL)</t>
  </si>
  <si>
    <t>AXG05</t>
  </si>
  <si>
    <t>GRAMPA DE ANCLAJE TIPO PISTOLA DE 3 PERNOS, ALEACION DE ALUMINIO COND. AL. 67-125 mm2</t>
  </si>
  <si>
    <t>AXG06</t>
  </si>
  <si>
    <t>GRAMPA DE ANCLAJE TIPO PU-O, HIERRO GALVANIZADO, PARA COND. CU. 13,21,33,42 mm2</t>
  </si>
  <si>
    <t>AXG07</t>
  </si>
  <si>
    <t>GRAMPA DE SUSPENSION, ALEACION DE ALUMINIO, PARA COND. DE AA, AL DE 16 - 95 mm2.</t>
  </si>
  <si>
    <t>AXG08</t>
  </si>
  <si>
    <t>GRAMPA DE SUSPENSION, BRONCE, PARA COND. CU 13-67 mm2</t>
  </si>
  <si>
    <t>AXG09</t>
  </si>
  <si>
    <t>GRAMPA DE SUSPENSION, EN ANGULO PARA COND. CU. 13-67 mm2</t>
  </si>
  <si>
    <t>AXG10</t>
  </si>
  <si>
    <t>GRAMPA DE SUSPENSION, EN ANGULO PARA COND. CU. 33-125 mm2</t>
  </si>
  <si>
    <t>AXG11</t>
  </si>
  <si>
    <t>GRAMPA DE SUSPENSION, HIERRO GALVANIZADO, PARA COND. ALDREY 125 mm2</t>
  </si>
  <si>
    <t>AXG12</t>
  </si>
  <si>
    <t>GRAMPA DE SUSPENSION, HIERRO GALVANIZADO, PARA COND. CU. 13-67 mm2</t>
  </si>
  <si>
    <t>AXG13</t>
  </si>
  <si>
    <t>GRAMPA PARA LINE POST, VERTICAL Y HORIZONTAL, CONDUCTOR 0.25-0.56 PULG. DIAM.</t>
  </si>
  <si>
    <t>AXG14</t>
  </si>
  <si>
    <t>GRAMPA PARA LINE POST, VERTICAL Y HORIZONTAL, CONDUCTOR 0.50-1.06 PULG. DIAM.</t>
  </si>
  <si>
    <t>AXG15</t>
  </si>
  <si>
    <t>GRAMPA PARA LINE POST, VERTICAL Y HORIZONTAL, CONDUCTOR 1.00-1.50 PULG. DIAM.</t>
  </si>
  <si>
    <t>AXG16</t>
  </si>
  <si>
    <t>GRAMPA PARA LINE POST, VERTICAL Y HORIZONTAL, CONDUCTOR 1.50-2.00 PULG. DIAM.</t>
  </si>
  <si>
    <t>AXG17</t>
  </si>
  <si>
    <t>GRAMPA DE ANCLAJE TIPO PISTOLA DE BRONCE, 2 PERNOS, PARA CU 16-70 mm2</t>
  </si>
  <si>
    <t>AXG18</t>
  </si>
  <si>
    <t>GRAPA DE ANCLAJE TIPO PASANTE PARA CONDUCTOR  AA 300/500 mm2</t>
  </si>
  <si>
    <t>AXG20</t>
  </si>
  <si>
    <t>GRAPA FIN DE LINEA 360MML 12,6MMD PARA CABLE AUTOPORTANTE DE MEDIA TENSION</t>
  </si>
  <si>
    <t>AXG21</t>
  </si>
  <si>
    <t>GRAMPA DE ANCLAJE TIPO PISTOLA DE 3 PERNOS, ALEACION DE ALUMINIO COND. AL. 185-240 mm2</t>
  </si>
  <si>
    <t>AXG30</t>
  </si>
  <si>
    <t>GRAPA DE ANCLAJE DE ALUMINIO TIPO SUSPENSION PARA CONDUCTOR DE Al. 120 mm2</t>
  </si>
  <si>
    <t>AXG36</t>
  </si>
  <si>
    <t>GRAPA DE ANCLAJE DE ALUMINIO TIPO PUÑO PARA CONDUCTOR DE Al. 35-70 mm2</t>
  </si>
  <si>
    <t>AXG37</t>
  </si>
  <si>
    <t>GRAPA DE ANCLAJE DE ALUMINIO TIPO PUÑO PARA CONDUCTOR DE Al. 95-120 mm2</t>
  </si>
  <si>
    <t>Accesorios: Portalineas Y Soportes</t>
  </si>
  <si>
    <t>AXP01</t>
  </si>
  <si>
    <t>PALOMILLA DE FIERRO CORTO PARA AISLADORES</t>
  </si>
  <si>
    <t>AXP02</t>
  </si>
  <si>
    <t>PERNO DOBLE BORDE DE 13-1/8 PULG. LONG.; 5/8 PULG. DIAM. PARA AISLADOR CARRETE 53-2</t>
  </si>
  <si>
    <t>AXP03</t>
  </si>
  <si>
    <t>PERNO DOBLE BORDE DE 14-1/8 PULG. LONG.; 5/8 PULG. DIAM. PARA AISLADOR CARRETE 53-2</t>
  </si>
  <si>
    <t>AXP04</t>
  </si>
  <si>
    <t>PERNO DOBLE BORDE DE 15-1/8 PULG. LONG.; 5/8 PULG. DIAM. PARA AISLADOR CARRETE 53-2</t>
  </si>
  <si>
    <t>AXP05</t>
  </si>
  <si>
    <t>PERNO DOBLE BORDE DE 16-1/8 PULG. LONG.; 5/8 PULG. DIAM. PARA AISLADOR CARRETE 53-2</t>
  </si>
  <si>
    <t>AXP06</t>
  </si>
  <si>
    <t>PERNO SIMPLE BORDE DE 10 PULG. LONG.; 5/8 PULG. DIAM. PARA AISLADOR CARRETE 53-1</t>
  </si>
  <si>
    <t>AXP07</t>
  </si>
  <si>
    <t>PERNO SIMPLE BORDE DE 11-3/4 PULG. LONG.; 1/2 PULG. DIAM. PARA AISLADOR CARRETE 53-1</t>
  </si>
  <si>
    <t>AXP08</t>
  </si>
  <si>
    <t>PERNO SIMPLE BORDE DE 12-3/4 PULG. LONG.; 1/2 PULG. DIAM. PARA AISLADOR CARRETE 53-1</t>
  </si>
  <si>
    <t>AXP09</t>
  </si>
  <si>
    <t>PERNO SIMPLE BORDE DE 12-3/4 PULG. LONG.; 1/2 PULG. DIAM. PARA AISLADOR CARRETE 53-2</t>
  </si>
  <si>
    <t>AXP10</t>
  </si>
  <si>
    <t>PERNO SIMPLE BORDE DE 12-3/4 PULG. LONG.; 5/8 PULG. DIAM. PARA AISLADOR CARRETE 53-2</t>
  </si>
  <si>
    <t>AXP11</t>
  </si>
  <si>
    <t>PERNO SIMPLE BORDE DE 13-3/4 PULG. LONG.; 1/2 PULG. DIAM. PARA AISLADOR CARRETE 53-1</t>
  </si>
  <si>
    <t>AXP12</t>
  </si>
  <si>
    <t>PERNO SIMPLE BORDE DE 13-3/4 PULG. LONG.; 1/2 PULG. DIAM. PARA AISLADOR CARRETE 53-2</t>
  </si>
  <si>
    <t>AXP13</t>
  </si>
  <si>
    <t>PERNO SIMPLE BORDE DE 13-3/4 PULG. LONG.; 5/8 PULG. DIAM. PARA AISLADOR CARRETE 53-2</t>
  </si>
  <si>
    <t>AXP14</t>
  </si>
  <si>
    <t>PERNO SIMPLE BORDE DE 14-3/4 PULG. LONG.; 1/2 PULG. DIAM. PARA AISLADOR CARRETE 53-2</t>
  </si>
  <si>
    <t>AXP15</t>
  </si>
  <si>
    <t>PERNO SIMPLE BORDE DE 14-3/4 PULG. LONG.; 5/8 PULG. DIAM. PARA AISLADOR CARRETE 53-2</t>
  </si>
  <si>
    <t>AXP16</t>
  </si>
  <si>
    <t>PORTALINEA BIPOLAR PARA AISLADOR ANSI 53-1</t>
  </si>
  <si>
    <t>AXP17</t>
  </si>
  <si>
    <t>PORTALINEA PENTAPOLAR PARA AISLADOR ANSI 53-1</t>
  </si>
  <si>
    <t>AXP18</t>
  </si>
  <si>
    <t>PORTALINEA TETRAPOLAR PARA AISLADOR ANSI 53-1</t>
  </si>
  <si>
    <t>AXP19</t>
  </si>
  <si>
    <t>PORTALINEA TRIPOLAR PARA AISLADOR ANSI 53-1</t>
  </si>
  <si>
    <t>AXP20</t>
  </si>
  <si>
    <t>PORTALINEA UNIPOLAR PARA AISLADOR ANSI 53-1</t>
  </si>
  <si>
    <t>AXP21</t>
  </si>
  <si>
    <t>PORTALINEA UNIPOLAR PARA AISLADOR ANSI 53-1, TIPO CLEVIS</t>
  </si>
  <si>
    <t>AXP22</t>
  </si>
  <si>
    <t>PORTALINEA UNIPOLAR PARA AISLADOR ANSI 53-2, TIPO CLEVIS</t>
  </si>
  <si>
    <t>AXP30</t>
  </si>
  <si>
    <t>SOPORTE LATERAL PARA AISLADOR PIN POLIMERICO</t>
  </si>
  <si>
    <t>AXV06</t>
  </si>
  <si>
    <t>ABRAZADERA DE Fo.Go., FIJACION DE PORTALINEA, PERNOS Y TUERCAS.</t>
  </si>
  <si>
    <t>CMyE02</t>
  </si>
  <si>
    <t>Conductores Cables y Accesorios</t>
  </si>
  <si>
    <t>Conductores De Aleacion De Aluminio O Similar Desnudo</t>
  </si>
  <si>
    <t>CAA01</t>
  </si>
  <si>
    <t>CONDUCTOR DE AA. DESNUDO   6 mm2, 1 HILO</t>
  </si>
  <si>
    <t>METRO</t>
  </si>
  <si>
    <t>CAA02</t>
  </si>
  <si>
    <t>CONDUCTOR DE AA. DESNUDO   6 mm2, 7 HILOS</t>
  </si>
  <si>
    <t>CAA03</t>
  </si>
  <si>
    <t>CONDUCTOR DE AA. DESNUDO  10 mm2, 1 HILO</t>
  </si>
  <si>
    <t>CAA04</t>
  </si>
  <si>
    <t>CONDUCTOR DE AA. DESNUDO  10 mm2, 7 HILOS</t>
  </si>
  <si>
    <t>CAA05</t>
  </si>
  <si>
    <t>CONDUCTOR DE AA. DESNUDO  16 mm2, 1 HILO</t>
  </si>
  <si>
    <t>CAA06</t>
  </si>
  <si>
    <t>CONDUCTOR DE AA. DESNUDO  16 mm2, 7 HILOS</t>
  </si>
  <si>
    <t>CAA07</t>
  </si>
  <si>
    <t>CONDUCTOR DE AA. DESNUDO  25 mm2, 7 HILOS</t>
  </si>
  <si>
    <t>CAA08</t>
  </si>
  <si>
    <t>CONDUCTOR DE AA. DESNUDO  35 mm2, 7 HILOS</t>
  </si>
  <si>
    <t>CAA09</t>
  </si>
  <si>
    <t>CONDUCTOR DE AA. DESNUDO  50 mm2, 19 HILOS</t>
  </si>
  <si>
    <t>CAA10</t>
  </si>
  <si>
    <t>CONDUCTOR DE AA. DESNUDO  70 mm2, 19 HILOS</t>
  </si>
  <si>
    <t>CAA11</t>
  </si>
  <si>
    <t>CONDUCTOR DE AA. DESNUDO  95 mm2, 19 HILOS</t>
  </si>
  <si>
    <t>CAA12</t>
  </si>
  <si>
    <t>CONDUCTOR DE AA. DESNUDO 120 mm2, 19 HILOS</t>
  </si>
  <si>
    <t>CAA13</t>
  </si>
  <si>
    <t>CONDUCTOR DE AA. DESNUDO 185 mm2,  19 HILOS</t>
  </si>
  <si>
    <t>CAA14</t>
  </si>
  <si>
    <t>CONDUCTOR TIPO ACSR 16 mm2 - 7/1 HILOS</t>
  </si>
  <si>
    <t>CAA15</t>
  </si>
  <si>
    <t>CONDUCTOR TIPO ACSR 25 mm2 - 7/1 HILOS</t>
  </si>
  <si>
    <t>CAA16</t>
  </si>
  <si>
    <t>CONDUCTOR TIPO ACSR 35 mm2 - 6/1 HILOS</t>
  </si>
  <si>
    <t>CAA17</t>
  </si>
  <si>
    <t>CONDUCTOR TIPO ACSR 50 mm2 - 6/1 HILOS</t>
  </si>
  <si>
    <t>CAA18</t>
  </si>
  <si>
    <t>CONDUCTOR TIPO ACSR 70 mm2 - 6/1 HILOS</t>
  </si>
  <si>
    <t>CAA19</t>
  </si>
  <si>
    <t>CONDUCTOR DE AA. DESNUDO  85 mm2</t>
  </si>
  <si>
    <t>CAA20</t>
  </si>
  <si>
    <t>CONDUCTOR DE AA. DESNUDO  125 mm2</t>
  </si>
  <si>
    <t>CAA21</t>
  </si>
  <si>
    <t>CONDUCTOR DE AA. DESNUDO  150 mm2</t>
  </si>
  <si>
    <t>CAA22</t>
  </si>
  <si>
    <t>CONDUCTOR DE AA. DESNUDO  235 mm2</t>
  </si>
  <si>
    <t>CAA23</t>
  </si>
  <si>
    <t>CONDUCTOR DE AA. DESNUDO  240 mm2</t>
  </si>
  <si>
    <t>CAA24</t>
  </si>
  <si>
    <t>CONDUCTOR DE AA. DESNUDO 210 mm2</t>
  </si>
  <si>
    <t>Conductores De Aleacion De Aluminio O Similar. Protegido Para B.T.</t>
  </si>
  <si>
    <t>CAB01</t>
  </si>
  <si>
    <t>CONDUCTOR DE ALUM. PROTEGIDO, DE  6 mm2, 1 HILO; BAJA TENSION</t>
  </si>
  <si>
    <t>CAB02</t>
  </si>
  <si>
    <t>CONDUCTOR DE ALUM. PROTEGIDO, DE  6 mm2, 7 HILOS; BAJA TENSION</t>
  </si>
  <si>
    <t>CAB03</t>
  </si>
  <si>
    <t>CONDUCTOR DE ALUM. PROTEGIDO, DE 10 mm2, 1 HILO; BAJA TENSION</t>
  </si>
  <si>
    <t>CAB04</t>
  </si>
  <si>
    <t>CONDUCTOR DE ALUM. PROTEGIDO, DE 10 mm2, 7 HILOS; BAJA TENSION</t>
  </si>
  <si>
    <t>CAB05</t>
  </si>
  <si>
    <t>CONDUCTOR DE ALUM. PROTEGIDO, DE 16 mm2, 1 HILO; BAJA TENSION</t>
  </si>
  <si>
    <t>CAB06</t>
  </si>
  <si>
    <t>CONDUCTOR DE ALUM. PROTEGIDO, DE 16 mm2, 7 HILOS; BAJA TENSION</t>
  </si>
  <si>
    <t>CAB07</t>
  </si>
  <si>
    <t>CONDUCTOR DE ALUM. PROTEGIDO, DE 25 mm2, 7 HILOS; BAJA TENSION</t>
  </si>
  <si>
    <t>CAB08</t>
  </si>
  <si>
    <t>CONDUCTOR DE ALUM. PROTEGIDO, DE 35 mm2, 7 HILOS; BAJA TENSION</t>
  </si>
  <si>
    <t>CAB09</t>
  </si>
  <si>
    <t>CONDUCTOR DE ALUM. PROTEGIDO, DE 50 mm2, 7 HILOS; BAJA TENSION</t>
  </si>
  <si>
    <t>CAB10</t>
  </si>
  <si>
    <t>CONDUCTOR DE ALUM. PROTEGIDO, DE 70 mm2, 19 HILOS; BAJA TENSION</t>
  </si>
  <si>
    <t>CAB11</t>
  </si>
  <si>
    <t>CONDUCTOR DE ALUM. PROTEGIDO, DE 95 mm2; BAJA TENSION</t>
  </si>
  <si>
    <t>CAB12</t>
  </si>
  <si>
    <t>CONDUCTOR DE ALUM. PROTEGIDO, DE 120 mm2; BAJA TENSION</t>
  </si>
  <si>
    <t>CAB13</t>
  </si>
  <si>
    <t>CONDUCTOR DE ALUM. PROTEGIDO, DE 150 mm2; BAJA TENSION</t>
  </si>
  <si>
    <t>CAB14</t>
  </si>
  <si>
    <t>CONDUCTOR DE ALUM. PROTEGIDO, DE 185 mm2; BAJA TENSION</t>
  </si>
  <si>
    <t>CAB15</t>
  </si>
  <si>
    <t>CONDUCTOR DE ALUM. PROTEGIDO, DE 240 mm2; BAJA TENSION</t>
  </si>
  <si>
    <t>Conductores De Aleacion De Aluminio O Similar. Autosoportado Para B.T.</t>
  </si>
  <si>
    <t>CAC01</t>
  </si>
  <si>
    <t>CONDUCTOR DE ALUMINIO AUTOSOPORTADO, DUPLEX  DE 2 x  16 + 25 mm2</t>
  </si>
  <si>
    <t>CAC02</t>
  </si>
  <si>
    <t>CONDUCTOR DE ALUMINIO AUTOSOPORTADO, DUPLEX  DE 2 x  25 + 25 mm2</t>
  </si>
  <si>
    <t>CAC03</t>
  </si>
  <si>
    <t>CONDUCTOR DE ALUMINIO AUTOSOPORTADO, DUPLEX  DE 2 x  35 + 25 mm2</t>
  </si>
  <si>
    <t>CAC04</t>
  </si>
  <si>
    <t>CONDUCTOR DE ALUMINIO AUTOSOPORTADO, DUPLEX  DE 2 x  50 + 35 mm2</t>
  </si>
  <si>
    <t>CAC05</t>
  </si>
  <si>
    <t>CONDUCTOR DE ALUMINIO AUTOSOPORTADO, DUPLEX  DE 2 x  70 + 50 mm2</t>
  </si>
  <si>
    <t>CAC06</t>
  </si>
  <si>
    <t>CONDUCTOR DE ALUMINIO AUTOSOPORTADO, DUPLEX  DE 2 x  95 + 70 mm2</t>
  </si>
  <si>
    <t>CAC07</t>
  </si>
  <si>
    <t>CONDUCTOR DE ALUMINIO AUTOSOPORTADO, DUPLEX  DE 2 x 120 + 95 mm2</t>
  </si>
  <si>
    <t>CAC08</t>
  </si>
  <si>
    <t>CONDUCTOR DE ALUMINIO AUTOSOPORTADO, TRIPLEX DE 3 x  16 + 25 mm2</t>
  </si>
  <si>
    <t>CAC09</t>
  </si>
  <si>
    <t>CONDUCTOR DE ALUMINIO AUTOSOPORTADO, TRIPLEX DE 3 x  25 + 25 mm2</t>
  </si>
  <si>
    <t>CAC10</t>
  </si>
  <si>
    <t>CONDUCTOR DE ALUMINIO AUTOSOPORTADO, TRIPLEX DE 3 x  35 + 25 mm2</t>
  </si>
  <si>
    <t>CAC11</t>
  </si>
  <si>
    <t>CONDUCTOR DE ALUMINIO AUTOSOPORTADO, TRIPLEX DE 3 x  50 + 35 mm2</t>
  </si>
  <si>
    <t>CAC12</t>
  </si>
  <si>
    <t>CONDUCTOR DE ALUMINIO AUTOSOPORTADO, TRIPLEX DE 3 x  70 + 50 mm2</t>
  </si>
  <si>
    <t>CAC13</t>
  </si>
  <si>
    <t>CONDUCTOR DE ALUMINIO AUTOSOPORTADO, TRIPLEX DE 3 x  95 + 70 mm2</t>
  </si>
  <si>
    <t>CAC14</t>
  </si>
  <si>
    <t>CONDUCTOR DE ALUMINIO AUTOSOPORTADO, TRIPLEX DE 3 x 120 + 95 mm2</t>
  </si>
  <si>
    <t>CAC15</t>
  </si>
  <si>
    <t>CONDUCTOR DE ALUMINIO AUTOSOPORTADO SP+AP 3x25 mm2+1x25 mm2+portante, PARA SP</t>
  </si>
  <si>
    <t>CAC16</t>
  </si>
  <si>
    <t>CONDUCTOR DE ALUMINIO AUTOSOPORTADO SP+AP 3x35 mm2+1x25 mm2+portante, PARA SP</t>
  </si>
  <si>
    <t>CAC17</t>
  </si>
  <si>
    <t>CONDUCTOR DE ALUMINIO AUTOSOPORTADO SP+AP 3x50 mm2+1x25 mm2+portante, PARA SP</t>
  </si>
  <si>
    <t>CAC18</t>
  </si>
  <si>
    <t>CONDUCTOR DE ALUMINIO AUTOSOPORTADO SP+AP 3x70 mm2+1x25 mm2+portante, PARA SP</t>
  </si>
  <si>
    <t>CAC19</t>
  </si>
  <si>
    <t>CONDUCTOR DE ALUMINIO AUTOSOPORTADO SP+AP 3x25 mm2+2x16 mm2+portante, PARA SP</t>
  </si>
  <si>
    <t>CAC20</t>
  </si>
  <si>
    <t>CONDUCTOR DE ALUMINIO AUTOSOPORTADO SP+AP 3x35 mm2+2x16 mm2+portante, PARA SP</t>
  </si>
  <si>
    <t>CAC21</t>
  </si>
  <si>
    <t>CONDUCTOR DE ALUMINIO AUTOSOPORTADO SP+AP 3x50 mm2+2x16 mm2+portante, PARA SP</t>
  </si>
  <si>
    <t>CAC22</t>
  </si>
  <si>
    <t>CONDUCTOR DE ALUMINIO AUTOSOPORTADO SP+AP 3x70 mm2+2x16 mm2+portante, PARA SP</t>
  </si>
  <si>
    <t>CAC23</t>
  </si>
  <si>
    <t>CONDUCTOR DE ALUMINIO AUTOSOPORTADO DE 1x16 mm2+portante</t>
  </si>
  <si>
    <t>CAC24</t>
  </si>
  <si>
    <t>CONDUCTOR DE ALUMINIO AUTOSOPORTADO DE 1x25 mm2+portante</t>
  </si>
  <si>
    <t>CAC25</t>
  </si>
  <si>
    <t>CONDUCTOR DE ALUMINIO AUTOSOPORTADO DE 1x35 mm2+portante</t>
  </si>
  <si>
    <t>CAC26</t>
  </si>
  <si>
    <t>CONDUCTOR DE ALUMINIO AUTOSOPORTADO DE 1x50 mm2+portante</t>
  </si>
  <si>
    <t>CAC27</t>
  </si>
  <si>
    <t>CONDUCTOR DE ALUMINIO AUTOSOPORTADO DE 1x70 mm2+portante</t>
  </si>
  <si>
    <t>CAC28</t>
  </si>
  <si>
    <t>CONDUCTOR DE ALUMINIO AUTOSOPORTADO DE 1x95 mm2+portante</t>
  </si>
  <si>
    <t>CAC29</t>
  </si>
  <si>
    <t>CONDUCTOR DE ALUMINIO AUTOSOPORTADO DE 3x150 mm2+portante</t>
  </si>
  <si>
    <t>CAC30</t>
  </si>
  <si>
    <t>CONDUCTOR DE ALUMINIO AUTOSOPORTADO SP+AP 3x35 mm2+2x6 mm2+portante, PARA SP</t>
  </si>
  <si>
    <t>CAC31</t>
  </si>
  <si>
    <t>CONDUCTOR DE ALUMINIO AUTOSOPORTADO SP+AP 3x35 mm2+2x10 mm2+portante, PARA SP</t>
  </si>
  <si>
    <t>CAC32</t>
  </si>
  <si>
    <t>CONDUCTOR DE ALUMINIO AUTOSOPORTADO SP+AP 3x70 mm2+1x16 mm2+portante, PARA SP</t>
  </si>
  <si>
    <t>CAC33</t>
  </si>
  <si>
    <t>CONDUCTOR DE ALUMINIO AUTOSOPORTADO SP+AP 3x70 mm2+2x6 mm2+portante, PARA SP</t>
  </si>
  <si>
    <t>CAC34</t>
  </si>
  <si>
    <t>CONDUCTOR DE ALUMINIO AUTOSOPORTADO SP+AP 3x70 mm2+2x10 mm2+portante, PARA SP</t>
  </si>
  <si>
    <t>CAC35</t>
  </si>
  <si>
    <t>CONDUCTOR DE ALUMINIO AUTOSOPORTADO SP+AP 3x95 mm2+1x6 mm2+portante, PARA SP</t>
  </si>
  <si>
    <t>CAC36</t>
  </si>
  <si>
    <t>CONDUCTOR DE ALUMINIO AUTOSOPORTADO SP+AP 3x95 mm2+1x10 mm2+portante, PARA SP</t>
  </si>
  <si>
    <t>CAC37</t>
  </si>
  <si>
    <t>CONDUCTOR DE ALUMINIO AUTOSOPORTADO SP+AP 3x95 mm2+1x16 mm2+portante, PARA SP</t>
  </si>
  <si>
    <t>CAC38</t>
  </si>
  <si>
    <t>CONDUCTOR DE ALUMINIO AUTOSOPORTADO SP+AP 3x95 mm2+1x25 mm2+portante, PARA SP</t>
  </si>
  <si>
    <t>CAC39</t>
  </si>
  <si>
    <t>CONDUCTOR DE ALUMINIO AUTOSOPORTADO SP+AP 3x95 mm2+2x16 mm2+portante, PARA SP</t>
  </si>
  <si>
    <t>CAC40</t>
  </si>
  <si>
    <t>CONDUCTOR DE ALUMINIO AUTOSOPORTADO SP+AP 3x120 mm2+1x25 mm2+portante, PARA SP</t>
  </si>
  <si>
    <t>CAC41</t>
  </si>
  <si>
    <t>CONDUCTOR DE ALUMINIO AUTOSOPORTADO SP+AP 3x150 mm2+1x25 mm2+portante, PARA SP</t>
  </si>
  <si>
    <t>CAC42</t>
  </si>
  <si>
    <t>CONDUCTOR DE ALUMINIO AUTOSOPORTADO SP+AP 3x25 mm2+1x25 mm2+portante, PARA AP</t>
  </si>
  <si>
    <t>CAC43</t>
  </si>
  <si>
    <t>CONDUCTOR DE ALUMINIO AUTOSOPORTADO SP+AP 3x35 mm2+1x25 mm2+portante, PARA AP</t>
  </si>
  <si>
    <t>CAC44</t>
  </si>
  <si>
    <t>CONDUCTOR DE ALUMINIO AUTOSOPORTADO SP+AP 3x50 mm2+1x25 mm2+portante, PARA AP</t>
  </si>
  <si>
    <t>CAC45</t>
  </si>
  <si>
    <t>CONDUCTOR DE ALUMINIO AUTOSOPORTADO SP+AP 3x70 mm2+1x25 mm2+portante, PARA AP</t>
  </si>
  <si>
    <t>CAC46</t>
  </si>
  <si>
    <t>CONDUCTOR DE ALUMINIO AUTOSOPORTADO SP+AP 3x25 mm2+2x16 mm2+portante, PARA AP</t>
  </si>
  <si>
    <t>CAC47</t>
  </si>
  <si>
    <t>CONDUCTOR DE ALUMINIO AUTOSOPORTADO SP+AP 3x35 mm2+2x16 mm2+portante, PARA AP</t>
  </si>
  <si>
    <t>CAC48</t>
  </si>
  <si>
    <t>CONDUCTOR DE ALUMINIO AUTOSOPORTADO SP+AP 3x50 mm2+2x16 mm2+portante, PARA AP</t>
  </si>
  <si>
    <t>CAC49</t>
  </si>
  <si>
    <t>CONDUCTOR DE ALUMINIO AUTOSOPORTADO SP+AP 3x70 mm2+2x16 mm2+portante, PARA AP</t>
  </si>
  <si>
    <t>CAC50</t>
  </si>
  <si>
    <t>CONDUCTOR DE ALUMINIO AUTOSOPORTADO SP+AP 3x35 mm2+2x6 mm2+portante, PARA AP</t>
  </si>
  <si>
    <t>CAC51</t>
  </si>
  <si>
    <t>CONDUCTOR DE ALUMINIO AUTOSOPORTADO SP+AP 3x35 mm2+2x10 mm2+portante, PARA AP</t>
  </si>
  <si>
    <t>CAC52</t>
  </si>
  <si>
    <t>CONDUCTOR DE ALUMINIO AUTOSOPORTADO SP+AP 3x70 mm2+1x16 mm2+portante, PARA AP</t>
  </si>
  <si>
    <t>CAC53</t>
  </si>
  <si>
    <t>CONDUCTOR DE ALUMINIO AUTOSOPORTADO SP+AP 3x70 mm2+2x6 mm2+portante, PARA AP</t>
  </si>
  <si>
    <t>CAC54</t>
  </si>
  <si>
    <t>CONDUCTOR DE ALUMINIO AUTOSOPORTADO SP+AP 3x70 mm2+2x10 mm2+portante, PARA AP</t>
  </si>
  <si>
    <t>CAC55</t>
  </si>
  <si>
    <t>CONDUCTOR DE ALUMINIO AUTOSOPORTADO SP+AP 3x95 mm2+1x6 mm2+portante, PARA AP</t>
  </si>
  <si>
    <t>CAC57</t>
  </si>
  <si>
    <t>CONDUCTOR DE ALUMINIO AUTOSOPORTADO SP+AP 3x95 mm2+1x10 mm2+portante, PARA AP</t>
  </si>
  <si>
    <t>CAC58</t>
  </si>
  <si>
    <t>CONDUCTOR DE ALUMINIO AUTOSOPORTADO SP+AP 3x95 mm2+1x16 mm2+portante, PARA AP</t>
  </si>
  <si>
    <t>CAC59</t>
  </si>
  <si>
    <t>CONDUCTOR DE ALUMINIO AUTOSOPORTADO SP+AP 3x95 mm2+1x25 mm2+portante, PARA AP</t>
  </si>
  <si>
    <t>CAC60</t>
  </si>
  <si>
    <t>CONDUCTOR DE ALUMINIO AUTOSOPORTADO SP+AP 3x95 mm2+2x16 mm2+portante, PARA AP</t>
  </si>
  <si>
    <t>CAC61</t>
  </si>
  <si>
    <t>CONDUCTOR DE ALUMINIO AUTOSOPORTADO SP+AP 3x120 mm2+1x25 mm2+portante, PARA AP</t>
  </si>
  <si>
    <t>CAC62</t>
  </si>
  <si>
    <t>CONDUCTOR DE ALUMINIO AUTOSOPORTADO SP+AP 3x150 mm2+1x25 mm2+portante, PARA AP</t>
  </si>
  <si>
    <t>CAC63</t>
  </si>
  <si>
    <t>CONDUCTOR DE ALUMINIO AUTOSOPORTADO SP+AP 3x16 mm2+1x25 mm2+portante, PARA SP</t>
  </si>
  <si>
    <t>CAC64</t>
  </si>
  <si>
    <t>CONDUCTOR DE ALUMINIO AUTOSOPORTADO SP+AP 3x16 mm2+1x16 mm2+portante, PARA SP</t>
  </si>
  <si>
    <t>CAC65</t>
  </si>
  <si>
    <t>CONDUCTOR DE ALUMINIO AUTOSOPORTADO SP+AP 3x25 mm2+1x16 mm2+portante, PARA SP</t>
  </si>
  <si>
    <t>CAC66</t>
  </si>
  <si>
    <t>CONDUCTOR DE ALUMINIO AUTOSOPORTADO SP+AP 3x35 mm2+1x16 mm2+portante, PARA SP</t>
  </si>
  <si>
    <t>CAC67</t>
  </si>
  <si>
    <t>CONDUCTOR DE ALUMINIO AUTOSOPORTADO SP+AP 3x50 mm2+1x16 mm2+portante, PARA SP</t>
  </si>
  <si>
    <t>CAC68</t>
  </si>
  <si>
    <t>CONDUCTOR DE ALUMINIO AUTOSOPORTADO SP+AP 3x16 mm2+1x25 mm2+portante, PARA AP</t>
  </si>
  <si>
    <t>CAC69</t>
  </si>
  <si>
    <t>CONDUCTOR DE ALUMINIO AUTOSOPORTADO SP+AP 3x16 mm2+1x16 mm2+portante, PARA AP</t>
  </si>
  <si>
    <t>CAC70</t>
  </si>
  <si>
    <t>CONDUCTOR DE ALUMINIO AUTOSOPORTADO SP+AP 3x25 mm2+1x16 mm2+portante, PARA AP</t>
  </si>
  <si>
    <t>CAC71</t>
  </si>
  <si>
    <t>CONDUCTOR DE ALUMINIO AUTOSOPORTADO SP+AP 3x35 mm2+1x16 mm2+portante, PARA AP</t>
  </si>
  <si>
    <t>CAC72</t>
  </si>
  <si>
    <t>CONDUCTOR DE ALUMINIO AUTOSOPORTADO SP+AP 3x50 mm2+1x16 mm2+portante, PARA AP</t>
  </si>
  <si>
    <t>CAC73</t>
  </si>
  <si>
    <t>CONDUCTOR DE ALUMINIO AUTOSOPORTADO DE 1x10 mm2+portante</t>
  </si>
  <si>
    <t>CAC74</t>
  </si>
  <si>
    <t>CONDUCTOR DE ALUMINIO AUTOSOPORTADO, DUPLEX  DE 2 x 10 + 25 mm2</t>
  </si>
  <si>
    <t>CAC75</t>
  </si>
  <si>
    <t>CONDUCTOR DE ALUMINIO AUTOSOPORTADO, TRIPLEX DE 3 x 10 +25 mm2</t>
  </si>
  <si>
    <t>CAC76</t>
  </si>
  <si>
    <t>CONDUCTOR DE ALUMINIO AUTOSOPORTADO SP+AP 3x16 mm2+1x10 mm2+portante, PARA SP</t>
  </si>
  <si>
    <t>CAC77</t>
  </si>
  <si>
    <t>CONDUCTOR DE ALUMINIO AUTOSOPORTADO SP+AP 3x16 mm2+2x16 mm2+portante, PARA AP</t>
  </si>
  <si>
    <t>CAC78</t>
  </si>
  <si>
    <t>CONDUCTOR DE ALUMINIO AUTOSOPORTADO SP+AP 3x16 mm2+2x16 mm2+portante, PARA SP</t>
  </si>
  <si>
    <t>CAC79</t>
  </si>
  <si>
    <t>CONDUCTOR DE ALUMINIO AUTOSOPORTADO SP+AP 1x16 mm2+1x16 mm2+portante, PARA SP</t>
  </si>
  <si>
    <t>CAC80</t>
  </si>
  <si>
    <t>CONDUCTOR DE ALUMINIO AUTOSOPORTADO SP+AP 1x16 mm2+1x16 mm2+portante, PARA AP</t>
  </si>
  <si>
    <t>CAC81</t>
  </si>
  <si>
    <t>CONDUCTOR DE ALUMINIO AUTOSOPORTADO SP+AP 1x25 mm2+1x16 mm2+portante, PARA SP</t>
  </si>
  <si>
    <t>CAC82</t>
  </si>
  <si>
    <t>CONDUCTOR DE ALUMINIO AUTOSOPORTADO SP+AP 1x25 mm2+1x16 mm2+portante, PARA AP</t>
  </si>
  <si>
    <t>CAC83</t>
  </si>
  <si>
    <t>CONDUCTOR DE ALUMINIO AUTOSOPORTADO SP+AP 1x25 mm2+1x25 mm2+portante, PARA SP</t>
  </si>
  <si>
    <t>CAC84</t>
  </si>
  <si>
    <t>CONDUCTOR DE ALUMINIO AUTOSOPORTADO SP+AP 1x25 mm2+1x25 mm2+portante, PARA AP</t>
  </si>
  <si>
    <t>CAC85</t>
  </si>
  <si>
    <t>CONDUCTOR DE ALUMINIO AUTOSOPORTADO SP+AP 2x16 mm2+1x16 mm2+portante, PARA SP</t>
  </si>
  <si>
    <t>CAC86</t>
  </si>
  <si>
    <t>CONDUCTOR DE ALUMINIO AUTOSOPORTADO SP+AP 2x16 mm2+1x16 mm2+portante, PARA AP</t>
  </si>
  <si>
    <t>CAC87</t>
  </si>
  <si>
    <t>CONDUCTOR DE ALUMINIO AUTOSOPORTADO SP+AP 2x16 mm2+1x25 mm2+portante, PARA SP</t>
  </si>
  <si>
    <t>CAC88</t>
  </si>
  <si>
    <t>CONDUCTOR DE ALUMINIO AUTOSOPORTADO SP+AP 2x16 mm2+1x25 mm2+portante, PARA AP</t>
  </si>
  <si>
    <t>CAC89</t>
  </si>
  <si>
    <t>CONDUCTOR DE ALUMINIO AUTOSOPORTADO SP+AP 2x16 mm2+2x16 mm2+portante, PARA SP</t>
  </si>
  <si>
    <t>CAC90</t>
  </si>
  <si>
    <t>CONDUCTOR DE ALUMINIO AUTOSOPORTADO SP+AP 2x16 mm2+2x16 mm2+portante, PARA AP</t>
  </si>
  <si>
    <t>CAC91</t>
  </si>
  <si>
    <t>CONDUCTOR DE ALUMINIO AUTOSOPORTADO SP+AP 2x25 mm2+1x16 mm2+portante, PARA SP</t>
  </si>
  <si>
    <t>CAC92</t>
  </si>
  <si>
    <t>CONDUCTOR DE ALUMINIO AUTOSOPORTADO SP+AP 2x25 mm2+1x16 mm2+portante, PARA AP</t>
  </si>
  <si>
    <t>CAC93</t>
  </si>
  <si>
    <t>CONDUCTOR DE ALUMINIO AUTOSOPORTADO SP+AP 2x35 mm2+1x16 mm2+portante, PARA SP</t>
  </si>
  <si>
    <t>CAC94</t>
  </si>
  <si>
    <t>CONDUCTOR DE ALUMINIO AUTOSOPORTADO SP+AP 2x35 mm2+1x16 mm2+portante, PARA AP</t>
  </si>
  <si>
    <t>CAC95</t>
  </si>
  <si>
    <t>CONDUCTOR DE ALUMINIO AUTOSOPORTADO SP+AP 1x35 mm2+1x16 mm2+portante, PARA AP</t>
  </si>
  <si>
    <t>CAC96</t>
  </si>
  <si>
    <t>CONDUCTOR DE ALUMINIO AUTOSOPORTADO SP+AP 1x35 mm2+1x16 mm2+portante, PARA SP</t>
  </si>
  <si>
    <t>Conductores De Aleacion De Aluminio o Similar. Autosoportado Para M.T.</t>
  </si>
  <si>
    <t>CAE01</t>
  </si>
  <si>
    <t>CONDUCTOR DE ALUMINIO AUTOSOPORTADO 3x35 mm2 + portante</t>
  </si>
  <si>
    <t>CAE02</t>
  </si>
  <si>
    <t>CONDUCTOR DE ALUMINIO AUTOSOPORTADO 3x70 mm2 + portante</t>
  </si>
  <si>
    <t>CAE03</t>
  </si>
  <si>
    <t>CONDUCTOR DE ALUMINIO AUTOSOPORTADO 3x120 mm2 + portante</t>
  </si>
  <si>
    <t>CAE04</t>
  </si>
  <si>
    <t>CONDUCTOR DE ALUMINIO AUTOSOPORTADO 3x50 mm2 + portante</t>
  </si>
  <si>
    <t>CAE05</t>
  </si>
  <si>
    <t>CONDUCTOR DE ALUMINIO AUTOSOPORTADO 3x95 mm2 + portante</t>
  </si>
  <si>
    <t>CAE06</t>
  </si>
  <si>
    <t>CONDUCTOR DE ALUMINIO AUTOSOPORTADO 3x16 mm2 + portante</t>
  </si>
  <si>
    <t>CAE07</t>
  </si>
  <si>
    <t>CONDUCTOR DE ALUMINIO AUTOSOPORTADO 3x25 mm2 + portante</t>
  </si>
  <si>
    <t>CAE08</t>
  </si>
  <si>
    <t>CONDUCTOR DE ALUMINIO AUTOSOPORTADO 3x185 mm2 + portante</t>
  </si>
  <si>
    <t>Conductores De Aleacion De Aluminio O Similar. Protegido Para M.T.</t>
  </si>
  <si>
    <t>CAM01</t>
  </si>
  <si>
    <t>CONDUCTOR DE ALUMINIO PROTEGIDO, DE 70 mm2, 7 HILOS; MEDIA TENSIÓN</t>
  </si>
  <si>
    <t>CAM02</t>
  </si>
  <si>
    <t>CONDUCTOR DE ALUMINIO PROTEGIDO, DE 50 mm2</t>
  </si>
  <si>
    <t>Conductores De Cobre. Desnudo</t>
  </si>
  <si>
    <t>CBA01</t>
  </si>
  <si>
    <t>CONDUCTOR DE COBRE DESNUDO  6 mm2, 1 HILO</t>
  </si>
  <si>
    <t>CBA02</t>
  </si>
  <si>
    <t>CONDUCTOR DE COBRE DESNUDO  6 mm2, 7 HILOS</t>
  </si>
  <si>
    <t>CBA03</t>
  </si>
  <si>
    <t>CONDUCTOR DE COBRE DESNUDO 10 mm2, 1 HILO</t>
  </si>
  <si>
    <t>CBA04</t>
  </si>
  <si>
    <t>CONDUCTOR DE COBRE DESNUDO 10 mm2, 7 HILOS</t>
  </si>
  <si>
    <t>CBA05</t>
  </si>
  <si>
    <t>CONDUCTOR DE COBRE DESNUDO 16 mm2, 1 HILO</t>
  </si>
  <si>
    <t>CBA06</t>
  </si>
  <si>
    <t>CONDUCTOR DE COBRE DESNUDO 16 mm2, 7 HILOS</t>
  </si>
  <si>
    <t>CBA07</t>
  </si>
  <si>
    <t>CONDUCTOR DE COBRE DESNUDO 25 mm2, 7 HILOS</t>
  </si>
  <si>
    <t>CBA08</t>
  </si>
  <si>
    <t>CONDUCTOR DE COBRE DESNUDO 35 mm2, 7 HILOS</t>
  </si>
  <si>
    <t>CBA09</t>
  </si>
  <si>
    <t>CONDUCTOR DE COBRE DESNUDO 50 mm2, 19 HILOS</t>
  </si>
  <si>
    <t>CBA10</t>
  </si>
  <si>
    <t>CONDUCTOR DE COBRE DESNUDO 70 mm2, 19 HILOS</t>
  </si>
  <si>
    <t>CBA11</t>
  </si>
  <si>
    <t>CONDUCTOR DE COBRE DESNUDO 85 mm2</t>
  </si>
  <si>
    <t>CBA12</t>
  </si>
  <si>
    <t>CONDUCTOR DE COBRE DESNUDO 95 mm2</t>
  </si>
  <si>
    <t>CBA13</t>
  </si>
  <si>
    <t>CONDUCTOR DE COBRE DESNUDO 120 mm2</t>
  </si>
  <si>
    <t>CBA14</t>
  </si>
  <si>
    <t>CONDUCTOR DE COBRE DESNUDO 125 mm2</t>
  </si>
  <si>
    <t>CBA15</t>
  </si>
  <si>
    <t>CONDUCTOR DE COBRE DESNUDO 135 mm2</t>
  </si>
  <si>
    <t>CBA16</t>
  </si>
  <si>
    <t>CONDUCTOR DE COBRE DESNUDO 150 mm2</t>
  </si>
  <si>
    <t>CBA17</t>
  </si>
  <si>
    <t>CONDUCTOR DE COBRE DESNUDO 185 mm2</t>
  </si>
  <si>
    <t>Conductores De Cobre. Protegido Para B.T.</t>
  </si>
  <si>
    <t>CBB01</t>
  </si>
  <si>
    <t>CONDUCTOR DE COBRE PROTEGIDO, DE  6 mm2, 1 HILO; BAJA TENSION</t>
  </si>
  <si>
    <t>CBB02</t>
  </si>
  <si>
    <t>CONDUCTOR DE COBRE PROTEGIDO, DE  6 mm2, 7 HILOS; BAJA TENSION</t>
  </si>
  <si>
    <t>CBB03</t>
  </si>
  <si>
    <t>CONDUCTOR DE COBRE PROTEGIDO, DE 10 mm2, 1 HILO; BAJA TENSION</t>
  </si>
  <si>
    <t>CBB04</t>
  </si>
  <si>
    <t>CONDUCTOR DE COBRE PROTEGIDO, DE 10 mm2, 7 HILOS; BAJA TENSION</t>
  </si>
  <si>
    <t>CBB05</t>
  </si>
  <si>
    <t>CONDUCTOR DE COBRE PROTEGIDO, DE 16 mm2, 1 HILO; BAJA TENSION</t>
  </si>
  <si>
    <t>CBB06</t>
  </si>
  <si>
    <t>CONDUCTOR DE COBRE PROTEGIDO, DE 16 mm2, 7 HILOS; BAJA TENSION</t>
  </si>
  <si>
    <t>CBB07</t>
  </si>
  <si>
    <t>CONDUCTOR DE COBRE PROTEGIDO, DE 25 mm2, 7 HILOS; BAJA TENSION</t>
  </si>
  <si>
    <t>CBB08</t>
  </si>
  <si>
    <t>CONDUCTOR DE COBRE PROTEGIDO, DE 35 mm2, 7 HILOS; BAJA TENSION</t>
  </si>
  <si>
    <t>CBB09</t>
  </si>
  <si>
    <t>CONDUCTOR DE COBRE PROTEGIDO, DE 50 mm2, 7 HILOS; BAJA TENSION</t>
  </si>
  <si>
    <t>CBB10</t>
  </si>
  <si>
    <t>CONDUCTOR DE COBRE PROTEGIDO, DE 70 mm2, 19 HILOS; BAJA TENSION</t>
  </si>
  <si>
    <t>CBB11</t>
  </si>
  <si>
    <t>CONDUCTOR DE COBRE PROTEGIDO, DE 95 mm2; BAJA TENSION</t>
  </si>
  <si>
    <t>CBB12</t>
  </si>
  <si>
    <t>CONDUCTOR DE COBRE PROTEGIDO, DE 120 mm2; BAJA TENSION</t>
  </si>
  <si>
    <t>CBB13</t>
  </si>
  <si>
    <t>CONDUCTOR DE COBRE PROTEGIDO, DE 150 mm2; BAJA TENSION</t>
  </si>
  <si>
    <t>CBB14</t>
  </si>
  <si>
    <t>CONDUCTOR DE COBRE PROTEGIDO, DE 185 mm2; BAJA TENSION</t>
  </si>
  <si>
    <t>Conductores De Cobre. Autosoportado Para B.T.</t>
  </si>
  <si>
    <t>CBC01</t>
  </si>
  <si>
    <t>CONDUCTOR DE COBRE AUTOSOPORTADO DE 2 x  6 + 6 mm2</t>
  </si>
  <si>
    <t>CBC02</t>
  </si>
  <si>
    <t>CONDUCTOR DE COBRE AUTOSOPORTADO DE 2 x 10 + 10 mm2</t>
  </si>
  <si>
    <t>CBC03</t>
  </si>
  <si>
    <t>CONDUCTOR DE COBRE AUTOSOPORTADO DE 2 x 16 + 16 mm2</t>
  </si>
  <si>
    <t>CBC04</t>
  </si>
  <si>
    <t>CONDUCTOR DE COBRE AUTOSOPORTADO DE 2 x 25 + 25 mm2</t>
  </si>
  <si>
    <t>CBC05</t>
  </si>
  <si>
    <t>CONDUCTOR DE COBRE AUTOSOPORTADO DE 3 x  6 + 1 x 4 + 6 mm2</t>
  </si>
  <si>
    <t>CBC06</t>
  </si>
  <si>
    <t>CONDUCTOR DE COBRE AUTOSOPORTADO DE 3 x  6 + 1 x 4 mm2</t>
  </si>
  <si>
    <t>CBC07</t>
  </si>
  <si>
    <t>CONDUCTOR DE COBRE AUTOSOPORTADO DE 3 x  6 + 6 mm2</t>
  </si>
  <si>
    <t>CBC08</t>
  </si>
  <si>
    <t>CONDUCTOR DE COBRE AUTOSOPORTADO DE 3 x  6 mm2</t>
  </si>
  <si>
    <t>CBC09</t>
  </si>
  <si>
    <t>CONDUCTOR DE COBRE AUTOSOPORTADO DE 3 x 10 + 1 x 4 + 10 mm2</t>
  </si>
  <si>
    <t>CBC10</t>
  </si>
  <si>
    <t>CONDUCTOR DE COBRE AUTOSOPORTADO DE 3 x 10 + 1 x 4 mm2</t>
  </si>
  <si>
    <t>CBC100</t>
  </si>
  <si>
    <t>CONDUCTOR DE COBRE AUTOSOPORTADO SP+AP 3x16 mm2+1x16 mm2+portante, PARA SP</t>
  </si>
  <si>
    <t>CBC101</t>
  </si>
  <si>
    <t>CONDUCTOR DE COBRE AUTOSOPORTADO SP+AP 3x25 mm2+1x16 mm2+portante, PARA SP</t>
  </si>
  <si>
    <t>CBC102</t>
  </si>
  <si>
    <t>CONDUCTOR DE COBRE AUTOSOPORTADO SP+AP 3x25 mm2+1x16 mm2+portante, PARA AP</t>
  </si>
  <si>
    <t>CBC103</t>
  </si>
  <si>
    <t>CONDUCTOR DE COBRE AUTOSOPORTADO SP+AP 2x10 mm2+1x10 mm2+portante, PARA SP</t>
  </si>
  <si>
    <t>CBC104</t>
  </si>
  <si>
    <t>CONDUCTOR DE COBRE AUTOSOPORTADO SP+AP 2x10 mm2+1x10 mm2+portante, PARA AP</t>
  </si>
  <si>
    <t>CBC105</t>
  </si>
  <si>
    <t>CONDUCTOR DE COBRE AUTOSOPORTADO SP+AP 3x16 mm2+1x16 mm2+portante, PARA AP</t>
  </si>
  <si>
    <t>CBC106</t>
  </si>
  <si>
    <t>CONDUCTOR DE COBRE AUTOSOPORTADO SP+AP 3x10 mm2+1x16 mm2+portante, PARA AP</t>
  </si>
  <si>
    <t>CBC107</t>
  </si>
  <si>
    <t>CONDUCTOR DE COBRE AUTOSOPORTADO SP+AP 1x10 mm2+1x10 mm2+portante, PARA SP</t>
  </si>
  <si>
    <t>CBC108</t>
  </si>
  <si>
    <t>CONDUCTOR DE COBRE AUTOSOPORTADO SP+AP 1x10 mm2+1x10 mm2+portante, PARA AP</t>
  </si>
  <si>
    <t>CBC109</t>
  </si>
  <si>
    <t>CONDUCTOR DE COBRE AUTOSOPORTADO SP+AP 2x25 mm2+1x10 mm2+portante, PARA SP</t>
  </si>
  <si>
    <t>CBC11</t>
  </si>
  <si>
    <t>CBC110</t>
  </si>
  <si>
    <t>CONDUCTOR DE COBRE AUTOSOPORTADO SP+AP 2x16 mm2+1x10 mm2+portante, PARA SP</t>
  </si>
  <si>
    <t>CBC111</t>
  </si>
  <si>
    <t>CONDUCTOR DE COBRE AUTOSOPORTADO SP+AP 2x16 mm2+1x10 mm2+portante, PARA AP</t>
  </si>
  <si>
    <t>CBC112</t>
  </si>
  <si>
    <t>CONDUCTOR DE COBRE AUTOSOPORTADO SP+AP 2x10 mm2+1x16 mm2+portante, PARA AP</t>
  </si>
  <si>
    <t>CBC113</t>
  </si>
  <si>
    <t>CONDUCTOR DE COBRE AUTOSOPORTADO SP+AP 2x10 mm2+1x16 mm2+portante, PARA SP</t>
  </si>
  <si>
    <t>CBC114</t>
  </si>
  <si>
    <t>CONDUCTOR DE COBRE AUTOSOPORTADO SP+AP 1x16 mm2+1x10 mm2+portante, PARA AP</t>
  </si>
  <si>
    <t>CBC115</t>
  </si>
  <si>
    <t>CONDUCTOR DE COBRE AUTOSOPORTADO SP+AP 1x16 mm2+1x10 mm2+portante, PARA SP</t>
  </si>
  <si>
    <t>CBC116</t>
  </si>
  <si>
    <t>CONDUCTOR DE COBRE AUTOSOPORTADO SP+AP 1x16 mm2+1x16 mm2+portante, PARA AP</t>
  </si>
  <si>
    <t>CBC117</t>
  </si>
  <si>
    <t>CONDUCTOR DE COBRE AUTOSOPORTADO SP+AP 1x16 mm2+1x16 mm2+portante, PARA SP</t>
  </si>
  <si>
    <t>CBC12</t>
  </si>
  <si>
    <t>CONDUCTOR DE COBRE AUTOSOPORTADO DE 3 x 10 + 10 mm2</t>
  </si>
  <si>
    <t>CBC13</t>
  </si>
  <si>
    <t>CONDUCTOR DE COBRE AUTOSOPORTADO DE 3 x 10 mm2</t>
  </si>
  <si>
    <t>CBC14</t>
  </si>
  <si>
    <t>CONDUCTOR DE COBRE AUTOSOPORTADO DE 3 x 16 + 1 x 4 + 16 mm2</t>
  </si>
  <si>
    <t>CBC15</t>
  </si>
  <si>
    <t>CONDUCTOR DE COBRE AUTOSOPORTADO DE 3 x 16 + 1 x 4 mm2</t>
  </si>
  <si>
    <t>CBC16</t>
  </si>
  <si>
    <t>CONDUCTOR DE COBRE AUTOSOPORTADO DE 3 x 16 + 16 mm2</t>
  </si>
  <si>
    <t>CBC17</t>
  </si>
  <si>
    <t>CONDUCTOR DE COBRE AUTOSOPORTADO DE 3 x 16 mm2</t>
  </si>
  <si>
    <t>CBC18</t>
  </si>
  <si>
    <t>CONDUCTOR DE COBRE AUTOSOPORTADO DE 3 x 25 + 1 x 4 + 25 mm2</t>
  </si>
  <si>
    <t>CBC19</t>
  </si>
  <si>
    <t>CONDUCTOR DE COBRE AUTOSOPORTADO DE 3 x 25 + 25 mm2</t>
  </si>
  <si>
    <t>CBC20</t>
  </si>
  <si>
    <t>CONDUCTOR DE COBRE AUTOSOPORTADO DE 3 x 25 mm2</t>
  </si>
  <si>
    <t>CBC21</t>
  </si>
  <si>
    <t>CONDUCTOR DE COBRE AUTOSOPORTADO SP+AP 3x16 mm2+1x6 mm2+portante, PARA SP</t>
  </si>
  <si>
    <t>CBC22</t>
  </si>
  <si>
    <t>CONDUCTOR DE COBRE AUTOSOPORTADO SP+AP 3x35 mm2+1x6 mm2+portante, PARA SP</t>
  </si>
  <si>
    <t>CBC23</t>
  </si>
  <si>
    <t>CONDUCTOR DE COBRE AUTOSOPORTADO SP+AP 3x70 mm2+1x6 mm2+portante, PARA SP</t>
  </si>
  <si>
    <t>CBC24</t>
  </si>
  <si>
    <t>CONDUCTOR DE COBRE AUTOSOPORTADO SP+AP 3x10 mm2+1x10 mm2+portante, PARA SP</t>
  </si>
  <si>
    <t>CBC25</t>
  </si>
  <si>
    <t>CONDUCTOR DE COBRE AUTOSOPORTADO SP+AP 3x16 mm2+1x10 mm2+portante, PARA SP</t>
  </si>
  <si>
    <t>CBC26</t>
  </si>
  <si>
    <t>CONDUCTOR DE COBRE AUTOSOPORTADO SP+AP 3x25 mm2+1x10 mm2+portante, PARA SP</t>
  </si>
  <si>
    <t>CBC27</t>
  </si>
  <si>
    <t>CONDUCTOR DE COBRE AUTOSOPORTADO SP+AP 3x35 mm2+1x10 mm2+portante, PARA SP</t>
  </si>
  <si>
    <t>CBC28</t>
  </si>
  <si>
    <t>CONDUCTOR DE COBRE AUTOSOPORTADO SP+AP 3x50 mm2+1x10 mm2+portante, PARA SP</t>
  </si>
  <si>
    <t>CBC29</t>
  </si>
  <si>
    <t>CONDUCTOR DE COBRE AUTOSOPORTADO SP+AP 3x70 mm2+1x10 mm2+portante, PARA SP</t>
  </si>
  <si>
    <t>CBC30</t>
  </si>
  <si>
    <t>CONDUCTOR DE COBRE AUTOSOPORTADO SP+AP 3x35 mm2+1x16 mm2+portante, PARA SP</t>
  </si>
  <si>
    <t>CBC31</t>
  </si>
  <si>
    <t>CONDUCTOR DE COBRE AUTOSOPORTADO SP+AP 3x50 mm2+1x16 mm2+portante, PARA SP</t>
  </si>
  <si>
    <t>CBC32</t>
  </si>
  <si>
    <t>CONDUCTOR DE COBRE AUTOSOPORTADO SP+AP 3x70 mm2+1x16 mm2+portante, PARA SP</t>
  </si>
  <si>
    <t>CBC33</t>
  </si>
  <si>
    <t>CONDUCTOR DE COBRE AUTOSOPORTADO SP+AP 3x16 mm2+2x6 mm2+portante, PARA SP</t>
  </si>
  <si>
    <t>CBC34</t>
  </si>
  <si>
    <t>CONDUCTOR DE COBRE AUTOSOPORTADO SP+AP 3x35 mm2+2x6 mm2+portante, PARA SP</t>
  </si>
  <si>
    <t>CBC35</t>
  </si>
  <si>
    <t>CONDUCTOR DE COBRE AUTOSOPORTADO SP+AP 3x16 mm2+2x10 mm2+portante, PARA SP</t>
  </si>
  <si>
    <t>CBC36</t>
  </si>
  <si>
    <t>CONDUCTOR DE COBRE AUTOSOPORTADO DE 1x6 mm2+portante</t>
  </si>
  <si>
    <t>CBC37</t>
  </si>
  <si>
    <t>CONDUCTOR DE COBRE AUTOSOPORTADO DE 1x10 mm2+portante</t>
  </si>
  <si>
    <t>CBC38</t>
  </si>
  <si>
    <t>CONDUCTOR DE COBRE AUTOSOPORTADO DE 1x16 mm2+portante</t>
  </si>
  <si>
    <t>CBC39</t>
  </si>
  <si>
    <t>CONDUCTOR DE COBRE AUTOSOPORTADO DE 1x25 mm2+portante</t>
  </si>
  <si>
    <t>CBC40</t>
  </si>
  <si>
    <t>CONDUCTOR DE COBRE AUTOSOPORTADO DE 1x35 mm2+portante</t>
  </si>
  <si>
    <t>CBC41</t>
  </si>
  <si>
    <t>CONDUCTOR DE COBRE AUTOSOPORTADO DE 1x50 mm2+portante</t>
  </si>
  <si>
    <t>CBC42</t>
  </si>
  <si>
    <t>CONDUCTOR DE COBRE AUTOSOPORTADO DE 1x70 mm2+portante</t>
  </si>
  <si>
    <t>CBC43</t>
  </si>
  <si>
    <t>CONDUCTOR DE COBRE AUTOSOPORTADO DE 1x120 mm2+portante</t>
  </si>
  <si>
    <t>CBC44</t>
  </si>
  <si>
    <t>CONDUCTOR DE COBRE AUTOSOPORTADO DE 2x35 mm2+portante</t>
  </si>
  <si>
    <t>CBC45</t>
  </si>
  <si>
    <t>CONDUCTOR DE COBRE AUTOSOPORTADO DE 2x50 mm2+portante</t>
  </si>
  <si>
    <t>CBC46</t>
  </si>
  <si>
    <t>CONDUCTOR DE COBRE AUTOSOPORTADO DE 2x70 mm2+portante</t>
  </si>
  <si>
    <t>CBC47</t>
  </si>
  <si>
    <t>CONDUCTOR DE COBRE AUTOSOPORTADO DE 2x75 mm2+portante</t>
  </si>
  <si>
    <t>CBC48</t>
  </si>
  <si>
    <t>CONDUCTOR DE COBRE AUTOSOPORTADO DE 2x95 mm2+portante</t>
  </si>
  <si>
    <t>CBC49</t>
  </si>
  <si>
    <t>CONDUCTOR DE COBRE AUTOSOPORTADO DE 2x120 mm2+portante</t>
  </si>
  <si>
    <t>CBC50</t>
  </si>
  <si>
    <t>CONDUCTOR DE COBRE AUTOSOPORTADO DE 3x35 mm2+portante</t>
  </si>
  <si>
    <t>CBC51</t>
  </si>
  <si>
    <t>CONDUCTOR DE COBRE AUTOSOPORTADO DE 3x50 mm2+portante</t>
  </si>
  <si>
    <t>CBC52</t>
  </si>
  <si>
    <t>CONDUCTOR DE COBRE AUTOSOPORTADO DE 3x70 mm2+portante</t>
  </si>
  <si>
    <t>CBC53</t>
  </si>
  <si>
    <t>CONDUCTOR DE COBRE AUTOSOPORTADO DE 3x75 mm2+portante</t>
  </si>
  <si>
    <t>CBC54</t>
  </si>
  <si>
    <t>CONDUCTOR DE COBRE AUTOSOPORTADO DE 3x95 mm2+portante</t>
  </si>
  <si>
    <t>CBC55</t>
  </si>
  <si>
    <t>CONDUCTOR DE COBRE AUTOSOPORTADO DE 3x120 mm2+portante</t>
  </si>
  <si>
    <t>CBC56</t>
  </si>
  <si>
    <t>CONDUCTOR DE COBRE AUTOSOPORTADO SP+AP 3x10 mm2+1x6 mm2+portante, PARA SP</t>
  </si>
  <si>
    <t>CBC57</t>
  </si>
  <si>
    <t>CONDUCTOR DE COBRE AUTOSOPORTADO SP+AP 3x25 mm2+1x6 mm2+portante, PARA SP</t>
  </si>
  <si>
    <t>CBC58</t>
  </si>
  <si>
    <t>CONDUCTOR DE COBRE AUTOSOPORTADO SP+AP 3x50 mm2+1x6 mm2+portante, PARA SP</t>
  </si>
  <si>
    <t>CBC59</t>
  </si>
  <si>
    <t>CONDUCTOR DE COBRE AUTOSOPORTADO SP+AP 3x95 mm2+1x6 mm2+portante, PARA SP</t>
  </si>
  <si>
    <t>CBC60</t>
  </si>
  <si>
    <t>CONDUCTOR DE COBRE AUTOSOPORTADO SP+AP 3x120 mm2+1x6 mm2+portante, PARA SP</t>
  </si>
  <si>
    <t>CBC61</t>
  </si>
  <si>
    <t>CONDUCTOR DE COBRE AUTOSOPORTADO SP+AP 3x35 mm2+2x10 mm2+portante, PARA SP</t>
  </si>
  <si>
    <t>CBC62</t>
  </si>
  <si>
    <t>CONDUCTOR DE COBRE AUTOSOPORTADO SP+AP 3x16 mm2+1x6 mm2+portante, PARA AP</t>
  </si>
  <si>
    <t>CBC63</t>
  </si>
  <si>
    <t>CONDUCTOR DE COBRE AUTOSOPORTADO SP+AP 3x35 mm2+1x6 mm2+portante, PARA AP</t>
  </si>
  <si>
    <t>CBC64</t>
  </si>
  <si>
    <t>CONDUCTOR DE COBRE AUTOSOPORTADO SP+AP 3x70 mm2+1x6 mm2+portante, PARA AP</t>
  </si>
  <si>
    <t>CBC65</t>
  </si>
  <si>
    <t>CONDUCTOR DE COBRE AUTOSOPORTADO SP+AP 3x10 mm2+1x10 mm2+portante, PARA AP</t>
  </si>
  <si>
    <t>CBC66</t>
  </si>
  <si>
    <t>CONDUCTOR DE COBRE AUTOSOPORTADO SP+AP 3x16 mm2+1x10 mm2+portante, PARA AP</t>
  </si>
  <si>
    <t>CBC67</t>
  </si>
  <si>
    <t>CONDUCTOR DE COBRE AUTOSOPORTADO SP+AP 3x25 mm2+1x10 mm2+portante, PARA AP</t>
  </si>
  <si>
    <t>CBC68</t>
  </si>
  <si>
    <t>CONDUCTOR DE COBRE AUTOSOPORTADO SP+AP 3x35 mm2+1x10 mm2+portante, PARA AP</t>
  </si>
  <si>
    <t>CBC69</t>
  </si>
  <si>
    <t>CONDUCTOR DE COBRE AUTOSOPORTADO SP+AP 3x50 mm2+1x10 mm2+portante, PARA AP</t>
  </si>
  <si>
    <t>CBC70</t>
  </si>
  <si>
    <t>CONDUCTOR DE COBRE AUTOSOPORTADO SP+AP 3x70 mm2+1x10 mm2+portante, PARA AP</t>
  </si>
  <si>
    <t>CBC71</t>
  </si>
  <si>
    <t>CONDUCTOR DE COBRE AUTOSOPORTADO SP+AP 3x35 mm2+1x16 mm2+portante, PARA AP</t>
  </si>
  <si>
    <t>CBC72</t>
  </si>
  <si>
    <t>CONDUCTOR DE COBRE AUTOSOPORTADO SP+AP 3x50 mm2+1x16 mm2+portante, PARA AP</t>
  </si>
  <si>
    <t>CBC73</t>
  </si>
  <si>
    <t>CONDUCTOR DE COBRE AUTOSOPORTADO SP+AP 3x70 mm2+1x16 mm2+portante, PARA AP</t>
  </si>
  <si>
    <t>CBC74</t>
  </si>
  <si>
    <t>CONDUCTOR DE COBRE AUTOSOPORTADO SP+AP 3x16 mm2+2x6 mm2+portante, PARA AP</t>
  </si>
  <si>
    <t>CBC75</t>
  </si>
  <si>
    <t>CONDUCTOR DE COBRE AUTOSOPORTADO SP+AP 3x35 mm2+2x6 mm2+portante, PARA AP</t>
  </si>
  <si>
    <t>CBC76</t>
  </si>
  <si>
    <t>CONDUCTOR DE COBRE AUTOSOPORTADO SP+AP 3x16 mm2+2x10 mm2+portante, PARA AP</t>
  </si>
  <si>
    <t>CBC77</t>
  </si>
  <si>
    <t>CONDUCTOR DE COBRE AUTOSOPORTADO SP+AP 3x10 mm2+1x6 mm2+portante, PARA AP</t>
  </si>
  <si>
    <t>CBC78</t>
  </si>
  <si>
    <t>CONDUCTOR DE COBRE AUTOSOPORTADO SP+AP 3x25 mm2+1x6 mm2+portante, PARA AP</t>
  </si>
  <si>
    <t>CBC79</t>
  </si>
  <si>
    <t>CONDUCTOR DE COBRE AUTOSOPORTADO SP+AP 3x50 mm2+1x6 mm2+portante, PARA AP</t>
  </si>
  <si>
    <t>CBC80</t>
  </si>
  <si>
    <t>CONDUCTOR DE COBRE AUTOSOPORTADO SP+AP 3x95 mm2+1x6 mm2+portante, PARA AP</t>
  </si>
  <si>
    <t>CBC81</t>
  </si>
  <si>
    <t>CONDUCTOR DE COBRE AUTOSOPORTADO SP+AP 3x120 mm2+1x6 mm2+portante, PARA AP</t>
  </si>
  <si>
    <t>CBC82</t>
  </si>
  <si>
    <t>CONDUCTOR DE COBRE AUTOSOPORTADO SP+AP 3x35 mm2+2x10 mm2+portante, PARA AP</t>
  </si>
  <si>
    <t>CBC83</t>
  </si>
  <si>
    <t>CONDUCTOR DE COBRE AUTOSOPORTADO SP+AP 3x10 mm2+2x6 mm2+portante, PARA SP</t>
  </si>
  <si>
    <t>CBC84</t>
  </si>
  <si>
    <t>CONDUCTOR DE COBRE AUTOSOPORTADO SP+AP 3x10 mm2+2x10 mm2+portante, PARA SP</t>
  </si>
  <si>
    <t>CBC85</t>
  </si>
  <si>
    <t>CONDUCTOR DE COBRE AUTOSOPORTADO SP+AP 3x25 mm2+2x6 mm2+portante, PARA SP</t>
  </si>
  <si>
    <t>CBC86</t>
  </si>
  <si>
    <t>CONDUCTOR DE COBRE AUTOSOPORTADO SP+AP 3x70 mm2+2x10 mm2+portante, PARA SP</t>
  </si>
  <si>
    <t>CBC91</t>
  </si>
  <si>
    <t>CONDUCTOR DE COBRE AUTOSOPORTADO SP+AP 3x10 mm2+2x6 mm2+portante, PARA AP</t>
  </si>
  <si>
    <t>CBC92</t>
  </si>
  <si>
    <t>CONDUCTOR DE COBRE AUTOSOPORTADO SP+AP 3x10 mm2+2x10 mm2+portante, PARA AP</t>
  </si>
  <si>
    <t>CBC93</t>
  </si>
  <si>
    <t>CONDUCTOR DE COBRE AUTOSOPORTADO SP+AP 3x25 mm2+2x6 mm2+portante, PARA AP</t>
  </si>
  <si>
    <t>CBC94</t>
  </si>
  <si>
    <t>CONDUCTOR DE COBRE AUTOSOPORTADO SP+AP 3x70 mm2+2x10 mm2+portante, PARA AP</t>
  </si>
  <si>
    <t>CBC95</t>
  </si>
  <si>
    <t>CONDUCTOR DE COBRE AUTOSOPORTADO SP+AP 3x25 mm2+2x10 mm2+portante, PARA SP</t>
  </si>
  <si>
    <t>CBC96</t>
  </si>
  <si>
    <t>CONDUCTOR DE COBRE AUTOSOPORTADO SP+AP 3x50 mm2+2x10 mm2+portante, PARA SP</t>
  </si>
  <si>
    <t>CBC97</t>
  </si>
  <si>
    <t>CONDUCTOR DE COBRE AUTOSOPORTADO SP+AP 3x25 mm2+2x10 mm2+portante, PARA AP</t>
  </si>
  <si>
    <t>CBC98</t>
  </si>
  <si>
    <t>CONDUCTOR DE COBRE AUTOSOPORTADO SP+AP 3x50 mm2+2x10 mm2+portante, PARA AP</t>
  </si>
  <si>
    <t>CBC99</t>
  </si>
  <si>
    <t>CONDUCTOR DE COBRE AUTOSOPORTADO SP+AP 3x10 mm2+1x16 mm2+portante, PARA SP</t>
  </si>
  <si>
    <t>Conductores De Cobre. Protegido Para M.T.</t>
  </si>
  <si>
    <t>CBD01</t>
  </si>
  <si>
    <t>CONDUCTOR DE COBRE PROTEGIDO, DE  10 mm2; MEDIA TENSION</t>
  </si>
  <si>
    <t>CBD02</t>
  </si>
  <si>
    <t>CONDUCTOR DE COBRE PROTEGIDO, DE  16 mm2; MEDIA TENSION</t>
  </si>
  <si>
    <t>CBD03</t>
  </si>
  <si>
    <t>CONDUCTOR DE COBRE PROTEGIDO, DE  25 mm2; MEDIA TENSION</t>
  </si>
  <si>
    <t>CBD04</t>
  </si>
  <si>
    <t>CONDUCTOR DE COBRE PROTEGIDO, DE  35 mm2; MEDIA TENSION</t>
  </si>
  <si>
    <t>CBD05</t>
  </si>
  <si>
    <t>CONDUCTOR DE COBRE PROTEGIDO, DE  50 mm2; MEDIA TENSION</t>
  </si>
  <si>
    <t>CBD06</t>
  </si>
  <si>
    <t>CONDUCTOR DE COBRE PROTEGIDO, DE  70 mm2; MEDIA TENSION</t>
  </si>
  <si>
    <t>CBD07</t>
  </si>
  <si>
    <t>CONDUCTOR DE COBRE PROTEGIDO, DE  95 mm2; MEDIA TENSION</t>
  </si>
  <si>
    <t>CBD08</t>
  </si>
  <si>
    <t>CONDUCTOR DE COBRE PROTEGIDO, DE  120 mm2; MEDIA TENSION</t>
  </si>
  <si>
    <t>Conductores De Cobre. Autosoportado Para M.T.</t>
  </si>
  <si>
    <t>CBE01</t>
  </si>
  <si>
    <t>CONDUCTOR DE COBRE AUTOSOPORTADO DE 3 x 25 mm2 + portante</t>
  </si>
  <si>
    <t>CBE02</t>
  </si>
  <si>
    <t>CONDUCTOR DE COBRE AUTOSOPORTADO DE 3 x 35 mm2 + portante</t>
  </si>
  <si>
    <t>CBE03</t>
  </si>
  <si>
    <t>CONDUCTOR DE COBRE AUTOSOPORTADO DE 3 x 50 mm2 + portante</t>
  </si>
  <si>
    <t>CBE04</t>
  </si>
  <si>
    <t>CONDUCTOR DE COBRE AUTOSOPORTADO DE 3 x 70 mm2 + portante</t>
  </si>
  <si>
    <t>CBE05</t>
  </si>
  <si>
    <t>CONDUCTOR DE COBRE AUTOSOPORTADO DE 3 x 95 mm2 + portante</t>
  </si>
  <si>
    <t>Conductores De Cobre. Concentrico Para B.T.</t>
  </si>
  <si>
    <t>CBF01</t>
  </si>
  <si>
    <t>CONDUCTOR DE COBRE CONCENTRICO DE 2 x 4 mm2</t>
  </si>
  <si>
    <t>CBF02</t>
  </si>
  <si>
    <t>CONDUCTOR DE COBRE CONCENTRICO DE 2 x 6 mm2</t>
  </si>
  <si>
    <t>CBF03</t>
  </si>
  <si>
    <t>CONDUCTOR DE COBRE CONCENTRICO DE 2 x 10 mm2</t>
  </si>
  <si>
    <t>CBF04</t>
  </si>
  <si>
    <t>CONDUCTOR DE COBRE CONCENTRICO DE 2 x 16 mm2</t>
  </si>
  <si>
    <t>CBF05</t>
  </si>
  <si>
    <t>CONDUCTOR DE COBRE CONCENTRICO DE 3 x 6 mm2</t>
  </si>
  <si>
    <t>CBF06</t>
  </si>
  <si>
    <t>CONDUCTOR DE COBRE CONCENTRICO DE 3 x 10 mm2</t>
  </si>
  <si>
    <t>CBF07</t>
  </si>
  <si>
    <t>CONDUCTOR DE COBRE CONCENTRICO DE 3 x 16 mm2</t>
  </si>
  <si>
    <t>CBF10</t>
  </si>
  <si>
    <t>CONDUCTOR DE COBRE CONCENTRICO DE 4 x 10 mm2</t>
  </si>
  <si>
    <t>Conductores De Cobre. TWT Biplasto Para B.T.</t>
  </si>
  <si>
    <t>CBG01</t>
  </si>
  <si>
    <t>CONDUCTOR DE COBRE TWT BIPLASTO DE 2 x 1,5 mm2</t>
  </si>
  <si>
    <t>CBG02</t>
  </si>
  <si>
    <t>CONDUCTOR DE COBRE TWT BIPLASTO DE 2 x 2,5 mm2</t>
  </si>
  <si>
    <t>Conductores De Cobre. THW Para B.T.</t>
  </si>
  <si>
    <t>CBH01</t>
  </si>
  <si>
    <t>CONDUCTOR CABLEADO THW 750V 1x 10MM2</t>
  </si>
  <si>
    <t>Cables Subterraneos. Con Aislamiento En Papel Y Aceite. Para B.T. Tipo NKY</t>
  </si>
  <si>
    <t>CCA01</t>
  </si>
  <si>
    <t>CABLE NKY BIPOLAR DE   6 mm2; BAJA TENSION</t>
  </si>
  <si>
    <t>CCA02</t>
  </si>
  <si>
    <t>CABLE NKY TRIPOLAR DE   6 mm2; BAJA TENSION</t>
  </si>
  <si>
    <t>CCA03</t>
  </si>
  <si>
    <t>CABLE NKY TRIPOLAR DE  10 mm2; BAJA TENSION</t>
  </si>
  <si>
    <t>CCA04</t>
  </si>
  <si>
    <t>CABLE NKY TRIPOLAR DE  16 mm2; BAJA TENSION</t>
  </si>
  <si>
    <t>CCA05</t>
  </si>
  <si>
    <t>CABLE NKY TRIPOLAR DE  35 mm2; BAJA TENSION</t>
  </si>
  <si>
    <t>CCA06</t>
  </si>
  <si>
    <t>CABLE NKY TRIPOLAR DE  70 mm2; BAJA TENSION</t>
  </si>
  <si>
    <t>CCA07</t>
  </si>
  <si>
    <t>CABLE NKY TRIPOLAR DE 120 mm2; BAJA TENSION</t>
  </si>
  <si>
    <t>CCA08</t>
  </si>
  <si>
    <t>CABLE NKY TRIPOLAR DE 185 mm2; BAJA TENSION</t>
  </si>
  <si>
    <t>CCA09</t>
  </si>
  <si>
    <t>CABLE NKY TRIPOLAR DE 300 mm2; BAJA TENSION</t>
  </si>
  <si>
    <t>CCA10</t>
  </si>
  <si>
    <t>CABLE NKY BIPOLAR DE 10 mm2; BAJA TENSION</t>
  </si>
  <si>
    <t>CCA11</t>
  </si>
  <si>
    <t>CABLE NKY BIPOLAR DE 16 mm2; BAJA TENSION</t>
  </si>
  <si>
    <t>CCA12</t>
  </si>
  <si>
    <t>CABLE NKY TRIPOLAR DE 20 mm2; BAJA TENSION</t>
  </si>
  <si>
    <t>CCA13</t>
  </si>
  <si>
    <t>CABLE NKY TRIPOLAR DE 25 mm2; BAJA TENSION</t>
  </si>
  <si>
    <t>CCA14</t>
  </si>
  <si>
    <t>CABLE NKY TRIPOLAR DE 50 mm2; BAJA TENSION</t>
  </si>
  <si>
    <t>CCA15</t>
  </si>
  <si>
    <t>CABLE NKY TRIPOLAR DE 95 mm2; BAJA TENSION</t>
  </si>
  <si>
    <t>CCA16</t>
  </si>
  <si>
    <t>CABLE NKY TRIPOLAR DE 150 mm2; BAJA TENSION</t>
  </si>
  <si>
    <t>CCA17</t>
  </si>
  <si>
    <t>CABLE NKY TRIPOLAR DE 200 mm2; BAJA TENSION</t>
  </si>
  <si>
    <t>CCA18</t>
  </si>
  <si>
    <t>CABLE NKY TRIPOLAR DE 240 mm2; BAJA TENSION</t>
  </si>
  <si>
    <t>CCA19</t>
  </si>
  <si>
    <t>CABLE NKY TRIPOLAR DE 360 mm2; BAJA TENSION</t>
  </si>
  <si>
    <t>CCA20</t>
  </si>
  <si>
    <t>CABLE NKY TRIPOLAR DE 500 mm2; BAJA TENSION</t>
  </si>
  <si>
    <t>CCA21</t>
  </si>
  <si>
    <t>CABLE NKY UNIPOLAR DE 35 mm2; BAJA TENSION</t>
  </si>
  <si>
    <t>CCA22</t>
  </si>
  <si>
    <t>CABLE NKY UNIPOLAR DE 70 mm2; BAJA TENSION</t>
  </si>
  <si>
    <t>CCA23</t>
  </si>
  <si>
    <t>CABLE NKY BIPOLAR DE 25 mm2; BAJA TENSION</t>
  </si>
  <si>
    <t>CCA24</t>
  </si>
  <si>
    <t>CABLE NKY UNIPOLAR DE 6 mm2; BAJA TENSION</t>
  </si>
  <si>
    <t>CCA25</t>
  </si>
  <si>
    <t>CABLE NKY UNIPOLAR DE 10 mm2; BAJA TENSION</t>
  </si>
  <si>
    <t>CCA26</t>
  </si>
  <si>
    <t>CABLE NKY UNIPOLAR DE 16 mm2; BAJA TENSION</t>
  </si>
  <si>
    <t>CCA27</t>
  </si>
  <si>
    <t>CABLE NKY UNIPOLAR DE 95 mm2; BAJA TENSION</t>
  </si>
  <si>
    <t>CCA28</t>
  </si>
  <si>
    <t>CABLE NKY UNIPOLAR DE 120 mm2; BAJA TENSION</t>
  </si>
  <si>
    <t>CCA29</t>
  </si>
  <si>
    <t>CABLE NKY UNIPOLAR DE 25 mm2; BAJA TENSION</t>
  </si>
  <si>
    <t>CCA30</t>
  </si>
  <si>
    <t>CABLE NKY UNIPOLAR DE 50 mm2; BAJA TENSION</t>
  </si>
  <si>
    <t>Cables Subterraneos. Con Aislamiento De Pvc. Para B.T. Tipo NYY</t>
  </si>
  <si>
    <t>CCB01</t>
  </si>
  <si>
    <t>CABLE NYY DE 2-1X  6 mm2; BAJA TENSION</t>
  </si>
  <si>
    <t>CCB02</t>
  </si>
  <si>
    <t>CABLE NYY DE 3-1X  6 mm2; BAJA TENSION</t>
  </si>
  <si>
    <t>CCB03</t>
  </si>
  <si>
    <t>CABLE NYY DE 3-1X 10 mm2; BAJA TENSION</t>
  </si>
  <si>
    <t>CCB04</t>
  </si>
  <si>
    <t>CABLE NYY DE 3-1X 16 mm2; BAJA TENSION</t>
  </si>
  <si>
    <t>CCB05</t>
  </si>
  <si>
    <t>CABLE NYY DE 3-1X 35 mm2; BAJA TENSION</t>
  </si>
  <si>
    <t>CCB06</t>
  </si>
  <si>
    <t>CABLE NYY DE 3-1X 70 mm2; BAJA TENSION</t>
  </si>
  <si>
    <t>CCB07</t>
  </si>
  <si>
    <t>CABLE NYY DE 3-1X120 mm2; BAJA TENSION</t>
  </si>
  <si>
    <t>CCB08</t>
  </si>
  <si>
    <t>CABLE NYY DE 3-1X185 mm2; BAJA TENSION</t>
  </si>
  <si>
    <t>CCB09</t>
  </si>
  <si>
    <t>CABLE NYY DE 3-1X300 mm2; BAJA TENSION</t>
  </si>
  <si>
    <t>CCB10</t>
  </si>
  <si>
    <t>CABLE NYY DE 3-1X500 mm2; BAJA TENSION</t>
  </si>
  <si>
    <t>CCB11</t>
  </si>
  <si>
    <t>CABLE NYY UNIPOLAR DE 6 mm2; BAJA TENSION</t>
  </si>
  <si>
    <t>CCB12</t>
  </si>
  <si>
    <t>CABLE NYY UNIPOLAR DE 10 mm2; BAJA TENSION</t>
  </si>
  <si>
    <t>CCB13</t>
  </si>
  <si>
    <t>CABLE NYY UNIPOLAR DE 16 mm2; BAJA TENSION</t>
  </si>
  <si>
    <t>CCB14</t>
  </si>
  <si>
    <t>CABLE NYY UNIPOLAR DE 20 mm2; BAJA TENSION</t>
  </si>
  <si>
    <t>CCB15</t>
  </si>
  <si>
    <t>CABLE NYY UNIPOLAR DE 25 mm2; BAJA TENSION</t>
  </si>
  <si>
    <t>CCB16</t>
  </si>
  <si>
    <t>CABLE NYY UNIPOLAR DE 35 mm2; BAJA TENSION</t>
  </si>
  <si>
    <t>CCB17</t>
  </si>
  <si>
    <t>CABLE NYY UNIPOLAR DE 50 mm2; BAJA TENSION</t>
  </si>
  <si>
    <t>CCB18</t>
  </si>
  <si>
    <t>CABLE NYY UNIPOLAR DE 70 mm2; BAJA TENSION</t>
  </si>
  <si>
    <t>CCB19</t>
  </si>
  <si>
    <t>CABLE NYY UNIPOLAR DE 95 mm2; BAJA TENSION</t>
  </si>
  <si>
    <t>CCB20</t>
  </si>
  <si>
    <t>CABLE NYY UNIPOLAR DE 120 mm2; BAJA TENSION</t>
  </si>
  <si>
    <t>CCB21</t>
  </si>
  <si>
    <t>CABLE NYY UNIPOLAR DE 150 mm2; BAJA TENSION</t>
  </si>
  <si>
    <t>CCB22</t>
  </si>
  <si>
    <t>CABLE NYY UNIPOLAR DE 185 mm2; BAJA TENSION</t>
  </si>
  <si>
    <t>CCB23</t>
  </si>
  <si>
    <t>CABLE NYY UNIPOLAR DE 200 mm2; BAJA TENSION</t>
  </si>
  <si>
    <t>CCB24</t>
  </si>
  <si>
    <t>CABLE NYY UNIPOLAR DE 240 mm2; BAJA TENSION</t>
  </si>
  <si>
    <t>CCB25</t>
  </si>
  <si>
    <t>CABLE NYY UNIPOLAR DE 300 mm2; BAJA TENSION</t>
  </si>
  <si>
    <t>CCB26</t>
  </si>
  <si>
    <t>CABLE NYY UNIPOLAR DE 360 mm2; BAJA TENSION</t>
  </si>
  <si>
    <t>CCB27</t>
  </si>
  <si>
    <t>CABLE NYY UNIPOLAR DE 500 mm2; BAJA TENSION</t>
  </si>
  <si>
    <t>CCB28</t>
  </si>
  <si>
    <t>CABLE NYY UNIPOLAR DE 800 mm2; BAJA TENSION</t>
  </si>
  <si>
    <t>CCB29</t>
  </si>
  <si>
    <t>CABLE NYY DE 3-1X 25 mm2; BAJA TENSION</t>
  </si>
  <si>
    <t>CCB30</t>
  </si>
  <si>
    <t>CABLE NYY DE 3-1X 50 mm2; BAJA TENSION</t>
  </si>
  <si>
    <t>CCB31</t>
  </si>
  <si>
    <t>CABLE NYY DE 3-1X 95 mm2; BAJA TENSION</t>
  </si>
  <si>
    <t>CCB32</t>
  </si>
  <si>
    <t>CABLE NYY DE 3-1X 150 mm2; BAJA TENSION</t>
  </si>
  <si>
    <t>CCB33</t>
  </si>
  <si>
    <t>CABLE NYY DE 3-1X 240 mm2; BAJA TENSION</t>
  </si>
  <si>
    <t>CCB34</t>
  </si>
  <si>
    <t>CABLE NYY DE 3-1X 360 mm2; BAJA TENSION</t>
  </si>
  <si>
    <t>CCB35</t>
  </si>
  <si>
    <t>CABLE NYY DE 2X6 mm2; BAJA TENSION</t>
  </si>
  <si>
    <t>CCB36</t>
  </si>
  <si>
    <t>CABLE NYY DE 3X6 mm2; BAJA TENSION</t>
  </si>
  <si>
    <t>CCB37</t>
  </si>
  <si>
    <t>CABLE NYY DE 3X10 mm2; BAJA TENSION</t>
  </si>
  <si>
    <t>CCB38</t>
  </si>
  <si>
    <t>CABLE NYY DE 3X16 mm2; BAJA TENSION</t>
  </si>
  <si>
    <t>CCB39</t>
  </si>
  <si>
    <t>CABLE NYY DE 3X35 mm2; BAJA TENSION</t>
  </si>
  <si>
    <t>CCB40</t>
  </si>
  <si>
    <t>CABLE NYY DE 3X25 mm2; BAJA TENSION</t>
  </si>
  <si>
    <t>CCB41</t>
  </si>
  <si>
    <t>CABLE NYY DE 3X50 mm2; BAJA TENSION</t>
  </si>
  <si>
    <t>CCB42</t>
  </si>
  <si>
    <t>CABLE NYY DE 3X70 mm2; BAJA TENSION</t>
  </si>
  <si>
    <t>CCB43</t>
  </si>
  <si>
    <t>CABLE NYY DE 3X120 mm2; BAJA TENSION</t>
  </si>
  <si>
    <t>CCB44</t>
  </si>
  <si>
    <t>CABLE NYY DE 3X150 mm2; BAJA TENSION</t>
  </si>
  <si>
    <t>CCB45</t>
  </si>
  <si>
    <t>CABLE NYY DE 3X185 mm2; BAJA TENSION</t>
  </si>
  <si>
    <t>CCB46</t>
  </si>
  <si>
    <t>CABLE NYY DE 3X200 mm2; BAJA TENSION</t>
  </si>
  <si>
    <t>CCB47</t>
  </si>
  <si>
    <t>CABLE NYY DE 3X240 mm2; BAJA TENSION</t>
  </si>
  <si>
    <t>CCB48</t>
  </si>
  <si>
    <t>CABLE NYY DE 3X300 mm2; BAJA TENSION</t>
  </si>
  <si>
    <t>CCB49</t>
  </si>
  <si>
    <t>CABLE NYY DE 3X360 mm2; BAJA TENSION</t>
  </si>
  <si>
    <t>CCB50</t>
  </si>
  <si>
    <t>CABLE NYY DE 3X500 mm2; BAJA TENSION</t>
  </si>
  <si>
    <t>CCB51</t>
  </si>
  <si>
    <t>CABLE NYY DE 3X95 mm2; BAJA TENSION</t>
  </si>
  <si>
    <t>CCB52</t>
  </si>
  <si>
    <t>CABLE NYY DE 3X800 mm2; BAJA TENSION</t>
  </si>
  <si>
    <t>Cables Subterraneos. Con Aislamiento En Papel Y Aceite. Para M.T. Tipo NKY</t>
  </si>
  <si>
    <t>CCC01</t>
  </si>
  <si>
    <t>CABLE NKY TRIPOLAR DE  16 mm2; MEDIA TENSION</t>
  </si>
  <si>
    <t>CCC02</t>
  </si>
  <si>
    <t>CABLE NKY TRIPOLAR DE  25 mm2; MEDIA TENSION</t>
  </si>
  <si>
    <t>CCC03</t>
  </si>
  <si>
    <t>CABLE NKY TRIPOLAR DE  35 mm2; MEDIA TENSION</t>
  </si>
  <si>
    <t>CCC04</t>
  </si>
  <si>
    <t>CABLE NKY TRIPOLAR DE  70 mm2; MEDIA TENSION</t>
  </si>
  <si>
    <t>CCC05</t>
  </si>
  <si>
    <t>CABLE NKY TRIPOLAR DE  120 mm2; MEDIA TENSION</t>
  </si>
  <si>
    <t>CCC06</t>
  </si>
  <si>
    <t>CABLE NKY TRIPOLAR DE  150 mm2; MEDIA TENSION</t>
  </si>
  <si>
    <t>CCC07</t>
  </si>
  <si>
    <t>CABLE NKY TRIPOLAR DE  240 mm2; MEDIA TENSION</t>
  </si>
  <si>
    <t>CCC08</t>
  </si>
  <si>
    <t>CABLE NKY TRIPOLAR DE  10 mm2; MEDIA TENSION</t>
  </si>
  <si>
    <t>CCC09</t>
  </si>
  <si>
    <t>CABLE NKY TRIPOLAR DE  50 mm2; MEDIA TENSION</t>
  </si>
  <si>
    <t>CCC10</t>
  </si>
  <si>
    <t>CABLE NKY TRIPOLAR DE  95 mm2; MEDIA TENSION</t>
  </si>
  <si>
    <t>CCC11</t>
  </si>
  <si>
    <t>CABLE NKY TRIPOLAR DE  185 mm2; MEDIA TENSION</t>
  </si>
  <si>
    <t>CCC12</t>
  </si>
  <si>
    <t>CABLE NKY TRIPOLAR DE  200 mm2; MEDIA TENSION</t>
  </si>
  <si>
    <t>CCC13</t>
  </si>
  <si>
    <t>CABLE NKY TRIPOLAR DE  300 mm2; MEDIA TENSION</t>
  </si>
  <si>
    <t>CCC14</t>
  </si>
  <si>
    <t>CABLE NKY TRIPOLAR DE  400 mm2; MEDIA TENSION</t>
  </si>
  <si>
    <t>CCC15</t>
  </si>
  <si>
    <t>CABLE NKY TRIPOLAR DE  500 mm2; MEDIA TENSION</t>
  </si>
  <si>
    <t>Cables Subterraneos. Con Aislamiento De Pvc. Para M.T. Tipo N2XSY</t>
  </si>
  <si>
    <t>CCD01</t>
  </si>
  <si>
    <t>CABLE N2XSY UNIPOLAR 10 KV;  25 mm2</t>
  </si>
  <si>
    <t>CCD02</t>
  </si>
  <si>
    <t>CABLE N2XSY UNIPOLAR 10 KV;  50 mm2</t>
  </si>
  <si>
    <t>CCD03</t>
  </si>
  <si>
    <t>CABLE N2XSY UNIPOLAR 10 KV;  70 mm2</t>
  </si>
  <si>
    <t>CCD04</t>
  </si>
  <si>
    <t>CABLE N2XSY UNIPOLAR 10 KV; 120 mm2</t>
  </si>
  <si>
    <t>CCD05</t>
  </si>
  <si>
    <t>CABLE N2XSY UNIPOLAR 10 KV; 150 mm2</t>
  </si>
  <si>
    <t>CCD06</t>
  </si>
  <si>
    <t>CABLE N2XSY UNIPOLAR 10 KV; 240 mm2</t>
  </si>
  <si>
    <t>CCD07</t>
  </si>
  <si>
    <t>CABLE N2XSY UNIPOLAR 10 KV; 10 mm2</t>
  </si>
  <si>
    <t>CCD08</t>
  </si>
  <si>
    <t>CABLE N2XSY UNIPOLAR 10 KV; 16 mm2</t>
  </si>
  <si>
    <t>CCD09</t>
  </si>
  <si>
    <t>CABLE N2XSY UNIPOLAR 10 KV; 35 mm2</t>
  </si>
  <si>
    <t>CCD10</t>
  </si>
  <si>
    <t>CABLE N2XSY UNIPOLAR 10 KV; 95 mm2</t>
  </si>
  <si>
    <t>CCD11</t>
  </si>
  <si>
    <t>CABLE N2XSY UNIPOLAR 10 KV; 400 mm2</t>
  </si>
  <si>
    <t>CCD12</t>
  </si>
  <si>
    <t>CABLE N2XSY UNIPOLAR 10 KV; 300 mm2</t>
  </si>
  <si>
    <t>CCD13</t>
  </si>
  <si>
    <t>CABLE N2XSY 18/30 KV UNIPOLAR 1X25MM2</t>
  </si>
  <si>
    <t>CCD14</t>
  </si>
  <si>
    <t>CABLE N2XSY 18/30 KV UNIPOLAR 1X50MM2</t>
  </si>
  <si>
    <t>CCD15</t>
  </si>
  <si>
    <t>CABLE N2XSY 18/30 KV UNIPOLAR 1X70MM2</t>
  </si>
  <si>
    <t>CCD16</t>
  </si>
  <si>
    <t>CABLE N2XSY 18/30 KV UNIPOLAR 1X120MM2</t>
  </si>
  <si>
    <t>CCD17</t>
  </si>
  <si>
    <t>CABLE N2XSY 18/30 KV UNIPOLAR 1X240MM2</t>
  </si>
  <si>
    <t>CCD18</t>
  </si>
  <si>
    <t>CABLE N2XSY UNIPOLAR 10 KV; 185 mm2</t>
  </si>
  <si>
    <t>CCD19</t>
  </si>
  <si>
    <t>CABLE N2XSY 18/30 KV UNIPOLAR 1X35MM2</t>
  </si>
  <si>
    <t>CCD20</t>
  </si>
  <si>
    <t>CABLE N2XSY 18/30 KV UNIPOLAR 1X95MM2</t>
  </si>
  <si>
    <t>Cables Subterraneos. Con Aislamiento De Pvc. Para M.T. Tipo NYSY</t>
  </si>
  <si>
    <t>CCE01</t>
  </si>
  <si>
    <t>CABLE NYSY UNIPOLAR 10 KV;  25 mm2</t>
  </si>
  <si>
    <t>CCE02</t>
  </si>
  <si>
    <t>CABLE NYSY UNIPOLAR 10 KV;  35 mm2</t>
  </si>
  <si>
    <t>CCE03</t>
  </si>
  <si>
    <t>CABLE NYSY UNIPOLAR 10 KV;  70 mm2</t>
  </si>
  <si>
    <t>CCE04</t>
  </si>
  <si>
    <t>CABLE NYSY UNIPOLAR 10 KV; 120 mm2</t>
  </si>
  <si>
    <t>CCE05</t>
  </si>
  <si>
    <t>CABLE NYSY UNIPOLAR 10 KV; 10 mm2</t>
  </si>
  <si>
    <t>CCE06</t>
  </si>
  <si>
    <t>CABLE NYSY UNIPOLAR 10 KV; 16 mm2</t>
  </si>
  <si>
    <t>CCE07</t>
  </si>
  <si>
    <t>CABLE NYSY UNIPOLAR 10 KV; 30 mm2</t>
  </si>
  <si>
    <t>CCE08</t>
  </si>
  <si>
    <t>CABLE NYSY UNIPOLAR 10 KV; 50 mm2</t>
  </si>
  <si>
    <t>CCE09</t>
  </si>
  <si>
    <t>CABLE NYSY UNIPOLAR 10 KV; 95 mm2</t>
  </si>
  <si>
    <t>CCE10</t>
  </si>
  <si>
    <t>CABLE NYSY UNIPOLAR 10 KV; 150 mm2</t>
  </si>
  <si>
    <t>CCE11</t>
  </si>
  <si>
    <t>CABLE NYSY UNIPOLAR 10 KV; 240 mm2</t>
  </si>
  <si>
    <t>Cables Subterraneos. Para B.T. Tipo NYBY</t>
  </si>
  <si>
    <t>CCF01</t>
  </si>
  <si>
    <t>CABLE NYBY DE 1x70 mm2; BAJA TENSION</t>
  </si>
  <si>
    <t>CCF02</t>
  </si>
  <si>
    <t>CABLE NYBY DE 1x120 mm2; BAJA TENSION</t>
  </si>
  <si>
    <t>Cables Subterraneos. Para M.T. Tipo N2YSEY</t>
  </si>
  <si>
    <t>CCG01</t>
  </si>
  <si>
    <t>CABLE N2YSEY DE 3-1X10 mm2; MEDIA TENSION</t>
  </si>
  <si>
    <t>CCG02</t>
  </si>
  <si>
    <t>CABLE N2YSEY DE 3-1X16 mm2; MEDIA TENSION</t>
  </si>
  <si>
    <t>CCG03</t>
  </si>
  <si>
    <t>CABLE N2YSEY DE 3-1X25 mm2; MEDIA TENSION</t>
  </si>
  <si>
    <t>CCG04</t>
  </si>
  <si>
    <t>CABLE N2YSEY DE 3-1X35 mm2; MEDIA TENSION</t>
  </si>
  <si>
    <t>CCG05</t>
  </si>
  <si>
    <t>CABLE N2YSEY DE 3-1X50 mm2; MEDIA TENSION</t>
  </si>
  <si>
    <t>CCG06</t>
  </si>
  <si>
    <t>CABLE N2YSEY DE 3-1X70 mm2; MEDIA TENSION</t>
  </si>
  <si>
    <t>CCG07</t>
  </si>
  <si>
    <t>CABLE N2YSEY DE 3-1X95 mm2; MEDIA TENSION</t>
  </si>
  <si>
    <t>CCG08</t>
  </si>
  <si>
    <t>CABLE N2YSEY DE 3-1X120 mm2; MEDIA TENSION</t>
  </si>
  <si>
    <t>CCG09</t>
  </si>
  <si>
    <t>CABLE N2YSEY DE 3-1X150 mm2; MEDIA TENSION</t>
  </si>
  <si>
    <t>CCG10</t>
  </si>
  <si>
    <t>CABLE N2YSEY DE 3-1X240 mm2; MEDIA TENSION</t>
  </si>
  <si>
    <t>Cables Subterraneos. Para M.T. Tipo N2YSY</t>
  </si>
  <si>
    <t>CCH01</t>
  </si>
  <si>
    <t>CABLE N2YSY UNIPOLAR DE 10 mm2; MEDIA TENSION</t>
  </si>
  <si>
    <t>CCH02</t>
  </si>
  <si>
    <t>CABLE N2YSY UNIPOLAR DE 16 mm2; MEDIA TENSION</t>
  </si>
  <si>
    <t>CCH03</t>
  </si>
  <si>
    <t>CABLE N2YSY UNIPOLAR DE 25 mm2; MEDIA TENSION</t>
  </si>
  <si>
    <t>CCH04</t>
  </si>
  <si>
    <t>CABLE N2YSY UNIPOLAR DE 35 mm2; MEDIA TENSION</t>
  </si>
  <si>
    <t>CCH05</t>
  </si>
  <si>
    <t>CABLE N2YSY UNIPOLAR DE 50 mm2; MEDIA TENSION</t>
  </si>
  <si>
    <t>CCH06</t>
  </si>
  <si>
    <t>CABLE N2YSY UNIPOLAR DE 70 mm2; MEDIA TENSION</t>
  </si>
  <si>
    <t>CCH07</t>
  </si>
  <si>
    <t>CABLE N2YSY UNIPOLAR DE 95 mm2; MEDIA TENSION</t>
  </si>
  <si>
    <t>CCH08</t>
  </si>
  <si>
    <t>CABLE N2YSY UNIPOLAR DE 120 mm2; MEDIA TENSION</t>
  </si>
  <si>
    <t>CCH09</t>
  </si>
  <si>
    <t>CABLE N2YSY UNIPOLAR DE 150 mm2; MEDIA TENSION</t>
  </si>
  <si>
    <t>CCH10</t>
  </si>
  <si>
    <t>CABLE N2YSY UNIPOLAR DE 240 mm2; MEDIA TENSION</t>
  </si>
  <si>
    <t>Cables Subterraneos. Para B.T. Tipo NAYY</t>
  </si>
  <si>
    <t>CCI01</t>
  </si>
  <si>
    <t>CABLE NAYY DE 3X16 mm2; BAJA TENSION</t>
  </si>
  <si>
    <t>CCI02</t>
  </si>
  <si>
    <t>CABLE NAYY DE 3X70 mm2; BAJA TENSION</t>
  </si>
  <si>
    <t>CCI03</t>
  </si>
  <si>
    <t>CABLE NAYY DE 3X120 mm2; BAJA TENSION</t>
  </si>
  <si>
    <t>CCI04</t>
  </si>
  <si>
    <t>CABLE NAYY DE 3X185 mm2; BAJA TENSION</t>
  </si>
  <si>
    <t>CCI05</t>
  </si>
  <si>
    <t>CABLE NAYY DE 3X300 mm2; BAJA TENSION</t>
  </si>
  <si>
    <t>Cables Subterraneos. Para B.T. Tipo NA2XY</t>
  </si>
  <si>
    <t>CCJ01</t>
  </si>
  <si>
    <t>CABLE NA2XY DE 3-1x70 mm2; BAJA TENSION</t>
  </si>
  <si>
    <t>CCJ02</t>
  </si>
  <si>
    <t>CABLE NA2XY DE 3-1x150 mm2; BAJA TENSION</t>
  </si>
  <si>
    <t>CCJ03</t>
  </si>
  <si>
    <t>CABLE NA2XY DE 3-1x240 mm2; BAJA TENSION</t>
  </si>
  <si>
    <t>CCJ04</t>
  </si>
  <si>
    <t>CABLE NA2XY DE 3-1x400 mm2; BAJA TENSION</t>
  </si>
  <si>
    <t>CCJ05</t>
  </si>
  <si>
    <t>CABLE NA2XY DE 3-1x120 mm2; BAJA TENSION</t>
  </si>
  <si>
    <t>CCJ06</t>
  </si>
  <si>
    <t>CABLE NA2XY DE 3-1x25 mm2; BAJA TENSION</t>
  </si>
  <si>
    <t>CCJ07</t>
  </si>
  <si>
    <t>CABLE NA2XY DE 3-1x35 mm2; BAJA TENSION</t>
  </si>
  <si>
    <t>CCJ08</t>
  </si>
  <si>
    <t>CABLE NA2XY DE 3-1x50 mm2; BAJA TENSION</t>
  </si>
  <si>
    <t>CCJ09</t>
  </si>
  <si>
    <t>CABLE NA2XY DE 3-1x95 mm2; BAJA TENSION</t>
  </si>
  <si>
    <t>CCJ10</t>
  </si>
  <si>
    <t>CABLE NA2XY DE 3-1x185 mm2; BAJA TENSION</t>
  </si>
  <si>
    <t>CCJ11</t>
  </si>
  <si>
    <t>CABLE NA2XY DE 3-1x16 mm2; BAJA TENSION</t>
  </si>
  <si>
    <t>CCJ13</t>
  </si>
  <si>
    <t>CABLE NA2XY DE 3-1x10 mm2; BAJA TENSION</t>
  </si>
  <si>
    <t>CCJ14</t>
  </si>
  <si>
    <t>CABLE NA2XY DE 3-1x500 mm2; BAJA TENSION</t>
  </si>
  <si>
    <t>Cables de Acero. Para M.T.</t>
  </si>
  <si>
    <t>CDA01</t>
  </si>
  <si>
    <t>CABLE DE ACERO GALVANIZADO DE 1/4</t>
  </si>
  <si>
    <t>CDA02</t>
  </si>
  <si>
    <t>CABLE DE ACERO GALVANIZADO DE 3/8</t>
  </si>
  <si>
    <t>Cables Subterraneos. Para M.T. Tipo NA2XSY</t>
  </si>
  <si>
    <t>CDB01</t>
  </si>
  <si>
    <t>CABLE NA2XSY UNIPOLAR 150 mm2; MEDIA TENSION</t>
  </si>
  <si>
    <t>CDB02</t>
  </si>
  <si>
    <t>CABLE NA2XSY UNIPOLAR 50 mm2; MEDIA TENSION</t>
  </si>
  <si>
    <t>CDB03</t>
  </si>
  <si>
    <t>CABLE NA2XSY UNIPOLAR 95 mm2; MEDIA TENSION</t>
  </si>
  <si>
    <t>CDB04</t>
  </si>
  <si>
    <t>CABLE NA2XSY UNIPOLAR 120 mm2; MEDIA TENSION</t>
  </si>
  <si>
    <t>CDB05</t>
  </si>
  <si>
    <t>CABLE NA2XSY UNIPOLAR 185 mm2; MEDIA TENSION</t>
  </si>
  <si>
    <t>CDB06</t>
  </si>
  <si>
    <t>CABLE NA2XSY UNIPOLAR 400 mm2; MEDIA TENSION</t>
  </si>
  <si>
    <t>CDB07</t>
  </si>
  <si>
    <t>CABLE NA2XSY UNIPOLAR 70 mm2; MEDIA TENSION</t>
  </si>
  <si>
    <t>CDB08</t>
  </si>
  <si>
    <t>CABLE NA2XSY UNIPOLAR 240 mm2; MEDIA TENSION</t>
  </si>
  <si>
    <t>CDB09</t>
  </si>
  <si>
    <t>CABLE NA2XSY UNIPOLAR 25 mm2; MEDIA TENSION</t>
  </si>
  <si>
    <t>CDB10</t>
  </si>
  <si>
    <t>CABLE NA2XSY UNIPOLAR 35 mm2; MEDIA TENSION</t>
  </si>
  <si>
    <t>CDB19</t>
  </si>
  <si>
    <t>CDB20</t>
  </si>
  <si>
    <t>Accesorios: Conectores</t>
  </si>
  <si>
    <t>CXC01</t>
  </si>
  <si>
    <t>CONECTOR TERMINAL A COMPRESION CABLE 10MM2</t>
  </si>
  <si>
    <t>CXC02</t>
  </si>
  <si>
    <t>CONECTOR TERMINAL A COMPRESION CABLE 16MM2</t>
  </si>
  <si>
    <t>CXC03</t>
  </si>
  <si>
    <t>CONECTOR TERMINAL A COMPRESION CABLE 25MM2</t>
  </si>
  <si>
    <t>CXC04</t>
  </si>
  <si>
    <t>CONECTOR TERMINAL A COMPRESION CABLE 35MM2</t>
  </si>
  <si>
    <t>CXC05</t>
  </si>
  <si>
    <t>CONECTOR TERMINAL A COMPRESION CABLE 185MM2</t>
  </si>
  <si>
    <t>CXC06</t>
  </si>
  <si>
    <t>CONECTOR TERMINAL A COMPRESION CABLE 240MM2</t>
  </si>
  <si>
    <t>CXC26</t>
  </si>
  <si>
    <t>CONECTOR TERMINAL A COMPRESION CABLE 70MM2</t>
  </si>
  <si>
    <t>CXC27</t>
  </si>
  <si>
    <t>CONECTOR TERMINAL A COMPRESION CABLE 120MM2</t>
  </si>
  <si>
    <t>CXC28</t>
  </si>
  <si>
    <t>CONECTOR TERMINAL A COMPRESION CABLE 300MM2</t>
  </si>
  <si>
    <t>CXC29</t>
  </si>
  <si>
    <t>CONECTOR DERIVACION COMPRESION TIPO H BIMETALICO AA35-70/AA35-CU16-35MM2</t>
  </si>
  <si>
    <t>CXC30</t>
  </si>
  <si>
    <t>CONECTOR DERIVACION COMPRESION TIPO H BIMETALICO AA120/AA70-CU16A70MM2</t>
  </si>
  <si>
    <t>CXC31</t>
  </si>
  <si>
    <t>CONECTOR DERIVACION COMPRESION TIPO H BIMETALICO AA120-185/AA120-185MM2</t>
  </si>
  <si>
    <t>CXC32</t>
  </si>
  <si>
    <t>CONECTOR DERIVACION TIPO PERNO PARTIDO DE BRONCE</t>
  </si>
  <si>
    <t>CXC33</t>
  </si>
  <si>
    <t>CONECTOR DERIVACION TIPO CUÑA</t>
  </si>
  <si>
    <t>CXC34</t>
  </si>
  <si>
    <t>GRAPA TIPO CROSBY O SIMILAR CONDUCT. AA. 35MM2</t>
  </si>
  <si>
    <t>CXC35</t>
  </si>
  <si>
    <t>CONECTOR PERFORACION DE AISLAMIENTO BIMETALICO AA16-70/CU10-16MM2</t>
  </si>
  <si>
    <t>CXC37</t>
  </si>
  <si>
    <t>CONECTOR PERFORACION DE AISLAMIENTO BIMETALICO AA16-70/CU1.5-6MM2</t>
  </si>
  <si>
    <t>CXC40</t>
  </si>
  <si>
    <t>CONECTOR DERIVACION A COMPRESION PARA CONDUCTOR DE COBRE MT</t>
  </si>
  <si>
    <t>CXC41</t>
  </si>
  <si>
    <t>CONECTOR TIPO CODO PARA CABLE 25MM2 10KV.</t>
  </si>
  <si>
    <t>CXP06</t>
  </si>
  <si>
    <t>AMARRE PREFORMADO PARA AISLADOR PIN</t>
  </si>
  <si>
    <t>CXP07</t>
  </si>
  <si>
    <t>AMARRE DE ALUMINIO B.T.</t>
  </si>
  <si>
    <t>CXP12</t>
  </si>
  <si>
    <t>VARILLA DE ARMAR DE 1.20m., APTO PARA CONDUCTOR DE AAAC. De 35 mm2</t>
  </si>
  <si>
    <t>CXP14</t>
  </si>
  <si>
    <t>VARILLA DE ARMAR DE 1.20m., APTO PARA CONDUCTOR DE AAAC. De 25 mm2</t>
  </si>
  <si>
    <t>CXP17</t>
  </si>
  <si>
    <t>VARILLA DE ARMAR DE 1.20m., APTO PARA CONDUCTOR DE AAAC. De 50 mm3</t>
  </si>
  <si>
    <t>CXP18</t>
  </si>
  <si>
    <t>VARILLA DE ARMAR DE 1.20m., APTO PARA CONDUCTOR DE AAAC. De 70 mm2</t>
  </si>
  <si>
    <t>CXP20</t>
  </si>
  <si>
    <t>VARILLA DE ARMAR DE 1.20m., APTO PARA CONDUCTOR DE AAAC. De 90 mm2</t>
  </si>
  <si>
    <t>CXP60</t>
  </si>
  <si>
    <t>VARILLA DE ARMAR DE 1.20m., APTO PARA CONDUCTOR DE AAAC. De 120 mm2</t>
  </si>
  <si>
    <t>Accesorios: Empalmes Y Mangas Para Cables Subterraneos</t>
  </si>
  <si>
    <t>CXS01</t>
  </si>
  <si>
    <t>EMPALME ASIMETRICO EN M.T. PARA CABLES NKY-N2XSY DE 16-35 mm2</t>
  </si>
  <si>
    <t>CXS02</t>
  </si>
  <si>
    <t>EMPALME ASIMETRICO EN M.T. PARA CABLES NKY-N2XSY DE 35-35 mm2</t>
  </si>
  <si>
    <t>CXS03</t>
  </si>
  <si>
    <t>EMPALME ASIMETRICO EN M.T. PARA CABLES NKY-N2XSY DE 70-35 mm2</t>
  </si>
  <si>
    <t>CXS04</t>
  </si>
  <si>
    <t>EMPALME DERECHO PARA CABLE N2XSY 10 KV DE  25 mm2.</t>
  </si>
  <si>
    <t>CXS05</t>
  </si>
  <si>
    <t>EMPALME DERECHO PARA CABLE NKY(10 KV) DE  16 mm2.</t>
  </si>
  <si>
    <t>CXS06</t>
  </si>
  <si>
    <t>EMPALME DERECHO PARA CABLE NKY(10 KV) DE  35 mm2.</t>
  </si>
  <si>
    <t>CXS07</t>
  </si>
  <si>
    <t>EMPALME DERECHO PARA CABLE NKY(10 KV) DE  70 mm2.</t>
  </si>
  <si>
    <t>CXS08</t>
  </si>
  <si>
    <t>EMPALME DERECHO PARA CABLE NKY(10 KV) DE 120 mm2.</t>
  </si>
  <si>
    <t>CXS09</t>
  </si>
  <si>
    <t>EMPALME DERECHO PARA CABLE NKY(10 KV) DE 240 mm2.</t>
  </si>
  <si>
    <t>CXS10</t>
  </si>
  <si>
    <t>EMPALME EN DERIVACION PARA CABLE N2XSY 10 KV. DE  25 mm2.</t>
  </si>
  <si>
    <t>CXS100</t>
  </si>
  <si>
    <t>EMPALME DERECHO CABLE SECO N2XSY 22,9 KV 1x25 mm2 AUTOCONTRAIBLE</t>
  </si>
  <si>
    <t>CXS101</t>
  </si>
  <si>
    <t>EMPALME DERECHO CABLE SECO N2XSY 22,9 KV 1x50 mm2 AUTOCONTRAIBLE</t>
  </si>
  <si>
    <t>CXS102</t>
  </si>
  <si>
    <t>EMPALMES UNIPOLARES PARA CABLES NA2XY (70 mm2) DE BAJA TENSION</t>
  </si>
  <si>
    <t>CXS103</t>
  </si>
  <si>
    <t>EMPALMES UNIPOLARES PARA CABLES NA2XY (150 mm2) DE BAJA TENSION</t>
  </si>
  <si>
    <t>CXS104</t>
  </si>
  <si>
    <t>EMPALMES UNIPOLARES PARA CABLES NA2XY (240 mm2) DE BAJA TENSION</t>
  </si>
  <si>
    <t>CXS105</t>
  </si>
  <si>
    <t>EMPALMES UNIPOLARES PARA CABLES NA2XY (400 mm2) DE BAJA TENSION</t>
  </si>
  <si>
    <t>CXS106</t>
  </si>
  <si>
    <t>EMPALME DERECHO PARA CABLE NA2XSY (10 KV) DE 70 mm2.</t>
  </si>
  <si>
    <t>CXS107</t>
  </si>
  <si>
    <t>EMPALME DERECHO PARA CABLE NA2XSY (10 KV) DE 150 mm2.</t>
  </si>
  <si>
    <t>CXS108</t>
  </si>
  <si>
    <t>EMPALME DERECHO PARA CABLE NA2XSY (10 KV) DE 240 mm2.</t>
  </si>
  <si>
    <t>CXS109</t>
  </si>
  <si>
    <t>EMPALME DERECHO PARA CABLE NA2XSY (10 KV) DE 400 mm2.</t>
  </si>
  <si>
    <t>CXS11</t>
  </si>
  <si>
    <t>EMPALME EN DERIVACION PARA CABLE NKY 10 KV  16/16 mm2.</t>
  </si>
  <si>
    <t>CXS110</t>
  </si>
  <si>
    <t>EMPALMES UNIPOLARES PARA CABLES NA2XY (120 mm2) DE BAJA TENSION</t>
  </si>
  <si>
    <t>UND</t>
  </si>
  <si>
    <t>CXS116</t>
  </si>
  <si>
    <t>EMPALME DERECHO PARA CABLE NA2XSY (10 KV) DE 50 mm2.</t>
  </si>
  <si>
    <t>CXS117</t>
  </si>
  <si>
    <t>EMPALME DERECHO PARA CABLE NA2XSY (10 KV) DE 185 mm2.</t>
  </si>
  <si>
    <t>CXS118</t>
  </si>
  <si>
    <t>EMPALMES UNIPOLARES PARA CABLES NA2XY (10 mm2) DE BAJA TENSION</t>
  </si>
  <si>
    <t>CXS119</t>
  </si>
  <si>
    <t>EMPALMES UNIPOLARES PARA CABLES NA2XY (16 mm2) DE BAJA TENSION</t>
  </si>
  <si>
    <t>CXS12</t>
  </si>
  <si>
    <t>EMPALME EN DERIVACION PARA CABLE NKY 10 KV  35/35-16 mm2.</t>
  </si>
  <si>
    <t>CXS120</t>
  </si>
  <si>
    <t>EMPALMES UNIPOLARES PARA CABLES NA2XY (35 mm2) DE BAJA TENSION</t>
  </si>
  <si>
    <t>CXS121</t>
  </si>
  <si>
    <t>EMPALMES UNIPOLARES PARA CABLES NA2XY (500 mm2) DE BAJA TENSION</t>
  </si>
  <si>
    <t>CXS13</t>
  </si>
  <si>
    <t>EMPALME EN DERIVACION PARA CABLE NKY 10 KV  70/35-16 mm2.</t>
  </si>
  <si>
    <t>CXS14</t>
  </si>
  <si>
    <t>EMPALME EN DERIVACION PARA CABLE NKY 10 KV  70/70 mm2.</t>
  </si>
  <si>
    <t>CXS15</t>
  </si>
  <si>
    <t>EMPALME EN DERIVACION PARA CABLE NKY 10 KV 120/120-70 mm2.</t>
  </si>
  <si>
    <t>CXS16</t>
  </si>
  <si>
    <t>EMPALME EN DERIVACION PARA CABLE NKY 10 KV 120/35 mm2.</t>
  </si>
  <si>
    <t>CXS17</t>
  </si>
  <si>
    <t>EMPALMES UNIPOLARES PARA CABLES NYY ( 16-35) DE BAJA TENSION</t>
  </si>
  <si>
    <t>CXS18</t>
  </si>
  <si>
    <t>EMPALMES UNIPOLARES PARA CABLES NYY ( 70) DE BAJA TENSION</t>
  </si>
  <si>
    <t>CXS19</t>
  </si>
  <si>
    <t>EMPALMES UNIPOLARES PARA CABLES NYY (120-185) DE BAJA TENSION</t>
  </si>
  <si>
    <t>CXS20</t>
  </si>
  <si>
    <t>MANGAS DE PLOMO TAMA-O 1, PARA EMPALMES DE CABLES NKY</t>
  </si>
  <si>
    <t>CXS21</t>
  </si>
  <si>
    <t>MANGAS DE PLOMO TAMA-O 2a, PARA EMPALMES DE CABLES NKY</t>
  </si>
  <si>
    <t>CXS22</t>
  </si>
  <si>
    <t>MANGAS DE PLOMO TAMA-O 2b, PARA EMPALMES DE CABLES NKY</t>
  </si>
  <si>
    <t>CXS23</t>
  </si>
  <si>
    <t>MANGAS DE PLOMO TAMA-O 2c, PARA EMPALMES DE CABLES NKY</t>
  </si>
  <si>
    <t>CXS24</t>
  </si>
  <si>
    <t>MANGAS DE PLOMO TAMA-O 3a, PARA EMPALMES DE CABLES NKY</t>
  </si>
  <si>
    <t>CXS25</t>
  </si>
  <si>
    <t>MANGAS DE PLOMO TAMA-O 3b, PARA EMPALMES DE CABLES NKY</t>
  </si>
  <si>
    <t>CXS26</t>
  </si>
  <si>
    <t>MANGAS DE REPARACION A COMPRESION PARA COND. DE CU. DE  67 mm2.</t>
  </si>
  <si>
    <t>CXS27</t>
  </si>
  <si>
    <t>MANGAS DE REPARACION A COMPRESION PARA COND. DE CU. DE 125 mm2.</t>
  </si>
  <si>
    <t>CXS28</t>
  </si>
  <si>
    <t>EMPALME UNIPOLAR DERECHO/DERIVACION PARA CABLE NYY 300 mm2</t>
  </si>
  <si>
    <t>CXS29</t>
  </si>
  <si>
    <t>EMPALME ASIMETRICO DERECHO/DERIVACION NKY-CABLE SECO BT 35/6-35 mm2</t>
  </si>
  <si>
    <t>CXS30</t>
  </si>
  <si>
    <t>EMPALME ASIMETRICO DERECHO/DERIVACION NKY-CABLE SECO BT 6-16/6-16 mm2</t>
  </si>
  <si>
    <t>CXS31</t>
  </si>
  <si>
    <t>EMPALME DERECHO CABLE SECO N2XSY 1x 50 mm2 15KV PREMOLDEADO</t>
  </si>
  <si>
    <t>CXS32</t>
  </si>
  <si>
    <t>EMPALME DERECHO CABLE SECO N2XSY 1x 70 mm2 15KV PREMOLDEADO</t>
  </si>
  <si>
    <t>CXS33</t>
  </si>
  <si>
    <t>EMPALME DERECHO CABLE SECO N2XSY 1x120 mm2 15KV PREMOLDEADO</t>
  </si>
  <si>
    <t>CXS34</t>
  </si>
  <si>
    <t>EMPALME DERECHO CABLE SECO N2XSY 1x240 mm2 15KV PREMOLDEADO</t>
  </si>
  <si>
    <t>CXS35</t>
  </si>
  <si>
    <t>EMPALME DERECHO CABLE SECO N2XSY 22,9 KV 1x120 mm2 AUTOCONTRAIBLE</t>
  </si>
  <si>
    <t>CXS36</t>
  </si>
  <si>
    <t>EMPALME DERECHO CABLE SECO N2XSY 22,9 KV. 1X240MM2 AUTOCONTRAIBLE</t>
  </si>
  <si>
    <t>CXS50</t>
  </si>
  <si>
    <t>EMPALME SIMETRICO HASTA 1 KV RECTO O EN DERIVACION, CABLE SECO 16 - 35 mm2</t>
  </si>
  <si>
    <t>CXS52</t>
  </si>
  <si>
    <t>EMPALME SIMETRICO HASTA 1 KV RECTO O EN DERIVACION, CABLE SECO 70 mm2</t>
  </si>
  <si>
    <t>CXS54</t>
  </si>
  <si>
    <t>EMPALME SIMETRICO HASTA 1 KV RECTO O EN DERIVACION, CABLE SECO 120 - 185mm2</t>
  </si>
  <si>
    <t>CXS56</t>
  </si>
  <si>
    <t>EMPALME SIMETRICO HASTA 1 KV RECTO O EN DERIVACION, CABLE SECO 240 - 300 mm2</t>
  </si>
  <si>
    <t>CXS60</t>
  </si>
  <si>
    <t>EMPALME RECTO CON RESINA A PRESION 15 KV, CABLE SECO TRIPOLAR DE 120 mm2</t>
  </si>
  <si>
    <t>CXS61</t>
  </si>
  <si>
    <t>EMPALME RECTO CON RESINA A PRESION 15 KV, CABLE SECO TRIPOLAR DE 16 - 35 mm2</t>
  </si>
  <si>
    <t>CXS62</t>
  </si>
  <si>
    <t>EMPALME RECTO CON RESINA A PRESION 15 KV, CABLE SECO TRIPOLAR DE 240 - 300 mm2</t>
  </si>
  <si>
    <t>CXS63</t>
  </si>
  <si>
    <t>EMPALME RECTO CON RESINA A PRESION 15 KV, CABLE SECO TRIPOLAR DE 70 mm2</t>
  </si>
  <si>
    <t>CXS64</t>
  </si>
  <si>
    <t>EMPALME RECTO CON RESINA A PRESION 15 KV, CABLE SECO UNIPOLAR DE 120 mm2</t>
  </si>
  <si>
    <t>CXS65</t>
  </si>
  <si>
    <t>EMPALME RECTO CON RESINA A PRESION 15 KV, CABLE SECO UNIPOLAR DE 16 - 35 mm2</t>
  </si>
  <si>
    <t>CXS66</t>
  </si>
  <si>
    <t>EMPALME RECTO CON RESINA A PRESION 15 KV, CABLE SECO UNIPOLAR DE 240 mm2</t>
  </si>
  <si>
    <t>CXS67</t>
  </si>
  <si>
    <t>EMPALME RECTO CON RESINA A PRESION 15 KV, CABLE SECO UNIPOLAR DE 300 mm2</t>
  </si>
  <si>
    <t>CXS68</t>
  </si>
  <si>
    <t>EMPALME RECTO CON RESINA A PRESION 15 KV, CABLE SECO UNIPOLAR DE 70 mm2</t>
  </si>
  <si>
    <t>CXS70</t>
  </si>
  <si>
    <t>MANGUITO DE EMPALME AUTOMATICO APTO PARA CABLE DE AAAC DE 120 mm2</t>
  </si>
  <si>
    <t>CXS71</t>
  </si>
  <si>
    <t>MANGUITO DE EMPALME AUTOMATICO APTO PARA CABLE DE AAAC DE 35 mm2</t>
  </si>
  <si>
    <t>CXS72</t>
  </si>
  <si>
    <t>MANGUITO DE EMPALME AUTOMATICO APTO PARA CABLE DE AAAC DE 50 mm2</t>
  </si>
  <si>
    <t>CXS73</t>
  </si>
  <si>
    <t>MANGUITO DE EMPALME AUTOMATICO APTO PARA CABLE DE AAAC DE 70 mm2</t>
  </si>
  <si>
    <t>CXS74</t>
  </si>
  <si>
    <t>MANGUITO DE EMPALME AUTOMATICO APTO PARA CABLE DE Al DE 25 mm2</t>
  </si>
  <si>
    <t>CXS80</t>
  </si>
  <si>
    <t>EMPALME ASIMETRICO EN M.T. PARA CABLES NKY-N2XSY DE 70-70 mm2</t>
  </si>
  <si>
    <t>CXS81</t>
  </si>
  <si>
    <t>EMPALME ASIMETRICO EN M.T. PARA CABLES NKY-N2XSY DE 120-120 mm2</t>
  </si>
  <si>
    <t>CXS82</t>
  </si>
  <si>
    <t>EMPALME EN DERIVACION PARA CABLE N2XSY 10 KV. DE  35 mm2</t>
  </si>
  <si>
    <t>CXS83</t>
  </si>
  <si>
    <t>EMPALME EN DERIVACION PARA CABLE N2XSY 10 KV. DE  70 mm2</t>
  </si>
  <si>
    <t>CXS84</t>
  </si>
  <si>
    <t>EMPALME EN DERIVACION PARA CABLE N2XSY 10 KV. DE  120 mm2</t>
  </si>
  <si>
    <t>CXS85</t>
  </si>
  <si>
    <t>EMPALME EN DERIVACION PARA CABLE N2XSY 10 KV. DE  240 mm2</t>
  </si>
  <si>
    <t>CXS86</t>
  </si>
  <si>
    <t>EMPALME DERECHO PARA CABLE N2XSY (10 KV) DE 35 mm2</t>
  </si>
  <si>
    <t>CXS90</t>
  </si>
  <si>
    <t>EMPALME ASIMETRICO DERECHO Y DERIVACION EN B.T. PARA CABLES NKY-NYY DE 35/6-35 mm2</t>
  </si>
  <si>
    <t>CXS91</t>
  </si>
  <si>
    <t>EMPALME ASIMETRICO DERECHO Y DERIVACION EN B.T. PARA CABLES NKY-NYY DE 70/6-70 mm2</t>
  </si>
  <si>
    <t>CXS92</t>
  </si>
  <si>
    <t>EMPALME ASIMETRICO DERECHO Y DERIVACION EN B.T. PARA CABLES NKY-NYY DE 120-185/10-185 mm2</t>
  </si>
  <si>
    <t>CXS93</t>
  </si>
  <si>
    <t>EMPALME ASIMETRICO DERECHO Y DERIVACION EN B.T. PARA CABLES NKY-NYY DE 300/10-300 mm2</t>
  </si>
  <si>
    <t>CXS96</t>
  </si>
  <si>
    <t>EMPALMES UNIPOLARES PARA CABLES NYY 6-10 mm2 DE BAJA TENSION</t>
  </si>
  <si>
    <t>CXS97</t>
  </si>
  <si>
    <t>EMPALMES UNIPOLARES PARA CABLES NYY 300 mm2 DE BAJA TENSION</t>
  </si>
  <si>
    <t>CXS98</t>
  </si>
  <si>
    <t>TERMINACION POLIM. INTEMP. AUTOSOP. AL 3X120+67MM2 10KV</t>
  </si>
  <si>
    <t>CXS99</t>
  </si>
  <si>
    <t>TERMINACION POLIM. INTEMP. AUTOSOP. AL 3X70+67MM2 10KV</t>
  </si>
  <si>
    <t>Accesorios: Terminales Para Cables Subterraneos</t>
  </si>
  <si>
    <t>CXT01</t>
  </si>
  <si>
    <t>TERMINAL EXTERIOR EPDM PARA CABLE SECO 10 KV. DE  16-35 mm2.</t>
  </si>
  <si>
    <t>CXT02</t>
  </si>
  <si>
    <t>TERMINAL EXTERIOR EPDM PARA CABLE SECO 10 KV. DE  70 mm2.</t>
  </si>
  <si>
    <t>CXT03</t>
  </si>
  <si>
    <t>TERMINAL EXTERIOR PORCELANA PARA CABLE N2XSY 10 KV. DE  25 mm2.</t>
  </si>
  <si>
    <t>CXT04</t>
  </si>
  <si>
    <t>TERMINAL EXTERIOR PORCELANA PARA CABLE NKY 10 KV. DE  16 mm2.</t>
  </si>
  <si>
    <t>CXT05</t>
  </si>
  <si>
    <t>TERMINAL EXTERIOR PORCELANA PARA CABLE NKY 10 KV. DE  35 mm2.</t>
  </si>
  <si>
    <t>CXT06</t>
  </si>
  <si>
    <t>TERMINAL EXTERIOR PORCELANA PARA CABLE NKY 10 KV. DE  70 mm2.</t>
  </si>
  <si>
    <t>CXT07</t>
  </si>
  <si>
    <t>TERMINAL EXTERIOR PORCELANA PARA CABLE NKY 10 KV. DE 120 mm2.</t>
  </si>
  <si>
    <t>CXT08</t>
  </si>
  <si>
    <t>TERMINAL EXTERIOR PORCELANA PARA CABLE NKY 10 KV. DE 240 mm2.</t>
  </si>
  <si>
    <t>CXT09</t>
  </si>
  <si>
    <t>TERMINAL EXTERIOR TERMORESTRINGENTE PARA CABLE N2XSY 10 KV. DE  25 mm2.</t>
  </si>
  <si>
    <t>CXT10</t>
  </si>
  <si>
    <t>TERMINAL EXTERIOR TERMORESTRINGENTE PARA CABLE SECO 10 KV. DE  16-35 mm2.</t>
  </si>
  <si>
    <t>CXT100</t>
  </si>
  <si>
    <t>TERMINAL EXTERIOR TERMORESTRINGENTE PARA CABLE N2XSY 22.9 KV. DE  50 mm2.</t>
  </si>
  <si>
    <t>CXT101</t>
  </si>
  <si>
    <t>TERMINAL INTERIOR TERMORESTRINGENTE PARA CABLE N2XSY 22.9 KV. DE  50 mm2.</t>
  </si>
  <si>
    <t>CXT102</t>
  </si>
  <si>
    <t>TERMINAL EXTERIOR TERMORESTRINGENTE PARA CABLE N2XSY 22.9 KV. DE  120 mm2.</t>
  </si>
  <si>
    <t>CXT103</t>
  </si>
  <si>
    <t>TERMINAL INTERIOR TERMORESTRINGENTE PARA CABLE N2XSY 22.9 KV. DE  120 mm2.</t>
  </si>
  <si>
    <t>CXT104</t>
  </si>
  <si>
    <t>TERMINAL EXTERIOR TERMORESTRINGENTE PARA CABLE N2XSY 22.9 KV. DE  240 mm2.</t>
  </si>
  <si>
    <t>CXT105</t>
  </si>
  <si>
    <t>TERMINAL INTERIOR TERMORESTRINGENTE PARA CABLE N2XSY 22.9 KV. DE  240 mm2.</t>
  </si>
  <si>
    <t>CXT106</t>
  </si>
  <si>
    <t>TERMINAL PARA B.T. PARA CABLE NA2XY 70 mm2</t>
  </si>
  <si>
    <t>CXT107</t>
  </si>
  <si>
    <t>TERMINAL PARA B.T. PARA CABLE NA2XY 150 mm2</t>
  </si>
  <si>
    <t>CXT108</t>
  </si>
  <si>
    <t>TERMINAL PARA B.T. PARA CABLE NA2XY 240 mm2</t>
  </si>
  <si>
    <t>CXT109</t>
  </si>
  <si>
    <t>TERMINAL PARA B.T. PARA CABLE NA2XY 400 mm2</t>
  </si>
  <si>
    <t>CXT11</t>
  </si>
  <si>
    <t>TERMINAL EXTERIOR TERMORESTRINGENTE PARA CABLE SECO 10 KV. DE  70 mm2.</t>
  </si>
  <si>
    <t>CXT110</t>
  </si>
  <si>
    <t>TERMINAL EXTERIOR TERMORESTRINGENTE PARA CABLE NA2XSY 10 KV. DE  70 mm2.</t>
  </si>
  <si>
    <t>CXT111</t>
  </si>
  <si>
    <t>TERMINAL INTERIOR TERMORESTRINGENTE PARA CABLE NA2XSY 10 KV. DE  70 mm2.</t>
  </si>
  <si>
    <t>CXT112</t>
  </si>
  <si>
    <t>TERMINAL EXTERIOR TERMORESTRINGENTE PARA CABLE NA2XSY 10 KV. DE  150 mm2.</t>
  </si>
  <si>
    <t>CXT113</t>
  </si>
  <si>
    <t>TERMINAL INTERIOR TERMORESTRINGENTE PARA CABLE NA2XSY 10 KV. DE  150 mm2.</t>
  </si>
  <si>
    <t>CXT114</t>
  </si>
  <si>
    <t>TERMINAL EXTERIOR TERMORESTRINGENTE PARA CABLE NA2XSY 10 KV. DE  240 mm2.</t>
  </si>
  <si>
    <t>CXT115</t>
  </si>
  <si>
    <t>TERMINAL INTERIOR TERMORESTRINGENTE PARA CABLE NA2XSY 10 KV. DE  240 mm2.</t>
  </si>
  <si>
    <t>CXT116</t>
  </si>
  <si>
    <t>TERMINAL EXTERIOR TERMORESTRINGENTE PARA CABLE NA2XSY 10 KV. DE  400 mm2.</t>
  </si>
  <si>
    <t>CXT117</t>
  </si>
  <si>
    <t>TERMINAL INTERIOR TERMORESTRINGENTE PARA CABLE NA2XSY 10 KV. DE  400 mm2.</t>
  </si>
  <si>
    <t>CXT118</t>
  </si>
  <si>
    <t>TERMINAL PARA B.T. PARA CABLE NA2XY 120 mm2</t>
  </si>
  <si>
    <t>CXT12</t>
  </si>
  <si>
    <t>TERMINAL EXTERIOR TERMORESTRINGENTE PARA CABLE SECO 10 KV. DE 120 mm2.</t>
  </si>
  <si>
    <t>CXT13</t>
  </si>
  <si>
    <t>TERMINAL EXTERIOR TERMORESTRINGENTE PARA CABLE SECO 10 KV. DE 240 mm2.</t>
  </si>
  <si>
    <t>CXT132</t>
  </si>
  <si>
    <t>TERMINAL EXTERIOR TERMORESTRINGENTE PARA CABLE N2XSY 20 KV. DE  120 mm2.</t>
  </si>
  <si>
    <t>CXT133</t>
  </si>
  <si>
    <t>TERMINAL INTERIOR TERMORESTRINGENTE PARA CABLE N2XSY 20 KV. DE  120 mm2.</t>
  </si>
  <si>
    <t>CXT134</t>
  </si>
  <si>
    <t>TERMINAL EXTERIOR TERMORESTRINGENTE PARA CABLE N2XSY 20 KV. DE  500 mm2.</t>
  </si>
  <si>
    <t>CXT135</t>
  </si>
  <si>
    <t>TERMINAL INTERIOR TERMORESTRINGENTE PARA CABLE N2XSY 20 KV. DE  500 mm2.</t>
  </si>
  <si>
    <t>CXT136</t>
  </si>
  <si>
    <t>TERMINAL PARA B.T. PARA CABLE NA2XY 10 mm2</t>
  </si>
  <si>
    <t>CXT137</t>
  </si>
  <si>
    <t>TERMINAL PARA B.T. PARA CABLE NA2XY 16 mm2</t>
  </si>
  <si>
    <t>CXT138</t>
  </si>
  <si>
    <t>TERMINAL PARA B.T. PARA CABLE NA2XY 35 mm2</t>
  </si>
  <si>
    <t>CXT139</t>
  </si>
  <si>
    <t>TERMINAL INTERIOR TERMORESTRINGENTE PARA CABLE SECO 10 KV. DE  50 mm2.</t>
  </si>
  <si>
    <t>CXT14</t>
  </si>
  <si>
    <t>TERMINAL INTERIOR EPDM PARA CABLE SECO 10 KV. DE 35 mm2.</t>
  </si>
  <si>
    <t>CXT140</t>
  </si>
  <si>
    <t>TERMINAL INTERIOR TERMORESTRINGENTE PARA CABLE SECO 10 KV. DE  185 mm2.</t>
  </si>
  <si>
    <t>CXT141</t>
  </si>
  <si>
    <t>TERMINAL EXTERIOR TERMORESTRINGENTE PARA CABLE SECO 10 KV. DE  50 mm2.</t>
  </si>
  <si>
    <t>CXT142</t>
  </si>
  <si>
    <t>TERMINAL EXTERIOR TERMORESTRINGENTE PARA CABLE SECO 10 KV. DE  185 mm2.</t>
  </si>
  <si>
    <t>CXT15</t>
  </si>
  <si>
    <t>TERMINAL INTERIOR EPDM PARA CABLE SECO 10 KV. DE 70 mm2.</t>
  </si>
  <si>
    <t>CXT16</t>
  </si>
  <si>
    <t>TERMINAL INTERIOR PORCELANA PARA CABLE NKY 10 KV. DE  16 mm2.</t>
  </si>
  <si>
    <t>CXT17</t>
  </si>
  <si>
    <t>TERMINAL INTERIOR PORCELANA PARA CABLE NKY 10 KV. DE  35 mm2.</t>
  </si>
  <si>
    <t>CXT18</t>
  </si>
  <si>
    <t>TERMINAL INTERIOR PORCELANA PARA CABLE NKY 10 KV. DE  70 mm2.</t>
  </si>
  <si>
    <t>CXT19</t>
  </si>
  <si>
    <t>TERMINAL INTERIOR PORCELANA PARA CABLE NKY 10 KV. DE 120 mm2.</t>
  </si>
  <si>
    <t>CXT20</t>
  </si>
  <si>
    <t>TERMINAL INTERIOR PORCELANA PARA CABLE NKY 10 KV. DE 240 mm2.</t>
  </si>
  <si>
    <t>CXT21</t>
  </si>
  <si>
    <t>TERMINAL INTERIOR TERMORESTRINGENTE PARA CABLE N2XSY 10 KV. DE  25 mm2.</t>
  </si>
  <si>
    <t>CXT22</t>
  </si>
  <si>
    <t>TERMINAL INTERIOR TERMORESTRINGENTE PARA CABLE NKY 10 KV. DE  16 mm2.</t>
  </si>
  <si>
    <t>CXT23</t>
  </si>
  <si>
    <t>TERMINAL INTERIOR TERMORESTRINGENTE PARA CABLE NKY 10 KV. DE  35 mm2.</t>
  </si>
  <si>
    <t>CXT24</t>
  </si>
  <si>
    <t>TERMINAL INTERIOR TERMORESTRINGENTE PARA CABLE NKY 10 KV. DE  70 mm2.</t>
  </si>
  <si>
    <t>CXT25</t>
  </si>
  <si>
    <t>TERMINAL INTERIOR TERMORESTRINGENTE PARA CABLE NKY 10 KV. DE 120 mm2.</t>
  </si>
  <si>
    <t>CXT26</t>
  </si>
  <si>
    <t>TERMINAL INTERIOR TERMORESTRINGENTE PARA CABLE NKY 10 KV. DE 240 mm2.</t>
  </si>
  <si>
    <t>CXT27</t>
  </si>
  <si>
    <t>TERMINAL INTERIOR TERMORESTRINGENTE PARA CABLE SECO 10 KV. DE  16-35 mm2.</t>
  </si>
  <si>
    <t>CXT28</t>
  </si>
  <si>
    <t>TERMINAL INTERIOR TERMORESTRINGENTE PARA CABLE SECO 10 KV. DE  70 mm2.</t>
  </si>
  <si>
    <t>CXT29</t>
  </si>
  <si>
    <t>TERMINAL INTERIOR TERMORESTRINGENTE PARA CABLE SECO 10 KV. DE 120 mm2.</t>
  </si>
  <si>
    <t>CXT30</t>
  </si>
  <si>
    <t>TERMINAL INTERIOR TERMORESTRINGENTE PARA CABLE SECO 10 KV. DE 240 mm2.</t>
  </si>
  <si>
    <t>CXT31</t>
  </si>
  <si>
    <t>TERMINAL PARA B.T. PARA CABLE NKY</t>
  </si>
  <si>
    <t>CXT32</t>
  </si>
  <si>
    <t>TERMINAL PARA B.T. PARA CABLE SECO</t>
  </si>
  <si>
    <t>CXT36</t>
  </si>
  <si>
    <t>TERMINAL INTERIOR PARA CABLE N2XSY 3-1X 25 HASTA 3-1X50 MM2  10KV.</t>
  </si>
  <si>
    <t>CXT37</t>
  </si>
  <si>
    <t>TERMINAL EXTERIOR PARA CABLE N2XSY 3-1X25 HASTA 3-1X50 MM2  10KV</t>
  </si>
  <si>
    <t>CXT38</t>
  </si>
  <si>
    <t>TERMINAL TP. CAJA INTEMPERIE CABLE NKY 10KV.3X35MM2. TERMOCONTRAIBLE</t>
  </si>
  <si>
    <t>CXT39</t>
  </si>
  <si>
    <t>TERMINAL TP. CAJA INTEMPERIE CABLE NKY 10KV.3X120MM2. TERMOCONTRAIBLE</t>
  </si>
  <si>
    <t>CXT40</t>
  </si>
  <si>
    <t>TERMINAL EXTERIOR TERMOCONTRAIBLE CABLE NKY 10KV 3X240MM2.</t>
  </si>
  <si>
    <t>CXT41</t>
  </si>
  <si>
    <t>TERMINAL EXTERIOR PARA CABLE AA.NA2XS2Y-S 70MM2 15KV</t>
  </si>
  <si>
    <t>CXT42</t>
  </si>
  <si>
    <t>TERMINAL INTERIOR CABLE SECO N2XSY 3-1X240MM2 22,9 KV.TERMOCONTRAIBLE</t>
  </si>
  <si>
    <t>CXT43</t>
  </si>
  <si>
    <t>TERMINAL EXTERIOR TERMORESTRINGENTE PARA CABLE NKY 10 KV. DE  16 mm2.</t>
  </si>
  <si>
    <t>CXT44</t>
  </si>
  <si>
    <t>TERMINAL EXTERIOR TERMORESTRINGENTE PARA CABLE NKY 10 KV. DE  35 mm2.</t>
  </si>
  <si>
    <t>CXT45</t>
  </si>
  <si>
    <t>TERMINAL EXTERIOR TERMORESTRINGENTE PARA CABLE NKY 10 KV. DE  70 mm2.</t>
  </si>
  <si>
    <t>CXT46</t>
  </si>
  <si>
    <t>TERMINAL EXTERIOR TERMORESTRINGENTE PARA CABLE NKY 10 KV. DE  120 mm2.</t>
  </si>
  <si>
    <t>CXT50</t>
  </si>
  <si>
    <t>TERMINACIONES PARA CABLE SECO UNIPOLAR, INTERIOR, 15 KV., 25 - 70 mm2</t>
  </si>
  <si>
    <t>CXT52</t>
  </si>
  <si>
    <t>TERMINACIONES PARA CABLE SECO UNIPOLAR, INTERIOR, 15 KV., 120 - 240 mm2</t>
  </si>
  <si>
    <t>CXT54</t>
  </si>
  <si>
    <t>TERMINACIONES PARA CABLE SECO UNIPOLAR, INTERIOR, 15 KV., 300mm2</t>
  </si>
  <si>
    <t>CXT56</t>
  </si>
  <si>
    <t>TERMINACIONES PARA CABLE SECO UNIPOLAR, EXTERIOR, 15 KV., 25 - 70 mm2</t>
  </si>
  <si>
    <t>CXT58</t>
  </si>
  <si>
    <t>TERMINACIONES PARA CABLE SECO UNIPOLAR, EXTERIOR, 15 KV., 120 - 240 mm2</t>
  </si>
  <si>
    <t>CXT60</t>
  </si>
  <si>
    <t>TERMINACIONES PARA CABLE SECO UNIPOLAR, EXTERIOR, 15 KV., 300 - 500 mm2</t>
  </si>
  <si>
    <t>CXT62</t>
  </si>
  <si>
    <t>TERMINACIONES PARA CABLE SECO UNIPOLAR, EXTERIOR, 15 KV., 500 - 850 mm2</t>
  </si>
  <si>
    <t>CXT64</t>
  </si>
  <si>
    <t>TERMINACIONES PARA CABLE SECO TRIPOLAR, INTERIOR, 15 KV., 25 - 70 mm2</t>
  </si>
  <si>
    <t>CXT66</t>
  </si>
  <si>
    <t>TERMINACIONES PARA CABLE SECO TRIPOLAR, INTERIOR, 15 KV., 120 - 240 mm2</t>
  </si>
  <si>
    <t>CXT68</t>
  </si>
  <si>
    <t>TERMINACIONES PARA CABLE SECO TRIPOLAR, INTERIOR, 15 KV., 300  - 400 mm2</t>
  </si>
  <si>
    <t>CXT70</t>
  </si>
  <si>
    <t>TERMINACIONES PARA CABLE SECO TRIPOLAR, EXTERIOR, 15 KV., 25 - 70 mm2</t>
  </si>
  <si>
    <t>CXT72</t>
  </si>
  <si>
    <t>TERMINACIONES PARA CABLE SECO TRIPOLAR, EXTERIOR, 15 KV., 120 - 240 mm2</t>
  </si>
  <si>
    <t>CXT74</t>
  </si>
  <si>
    <t>TERMINACIONES PARA CABLE SECO TRIPOLAR, EXTERIOR, 15 KV., 300 - 400 mm2</t>
  </si>
  <si>
    <t>CXT80</t>
  </si>
  <si>
    <t>CABEZA TERMINAL PARA CABLE NKY USO EXTERIOR - INTERIOR, 15 KV.; 35 mm2</t>
  </si>
  <si>
    <t>CXT82</t>
  </si>
  <si>
    <t>CABEZA TERMINAL PARA CABLE NKY USO EXTERIOR - INTERIOR, 15 KV.; 70 mm2</t>
  </si>
  <si>
    <t>CXT84</t>
  </si>
  <si>
    <t>CABEZA TERMINAL PARA CABLE NKY USO EXTERIOR - INTERIOR, 15 KV.; 120  - 185 mm2</t>
  </si>
  <si>
    <t>CXT86</t>
  </si>
  <si>
    <t>CABEZA TERMINAL PARA CABLE NKY USO EXTERIOR - INTERIOR, 15 KV.; 240 mm2</t>
  </si>
  <si>
    <t>CXT90</t>
  </si>
  <si>
    <t>TERMINAL DE COBRE DE PRESION PARA CONDUCTOR DE 25 mm2</t>
  </si>
  <si>
    <t>CXT91</t>
  </si>
  <si>
    <t>TERMINAL DE COBRE DE PRESION PARA CONDUCTOR DE 35 mm2</t>
  </si>
  <si>
    <t>CXT92</t>
  </si>
  <si>
    <t>TERMINAL DE COBRE DE PRESION PARA CONDUCTOR DE 50 mm2</t>
  </si>
  <si>
    <t>CXT93</t>
  </si>
  <si>
    <t>TERMINAL DE COBRE DE PRESION PARA CONDUCTOR DE 70 mm2</t>
  </si>
  <si>
    <t>CXT94</t>
  </si>
  <si>
    <t>TERMINAL DE COBRE DE PRESION PARA CONDUCTOR  DE 90 mm2</t>
  </si>
  <si>
    <t>CXT95</t>
  </si>
  <si>
    <t>TERMINAL DE COBRE DE PRESION PARA CONDUCTOR DE 120 mm2</t>
  </si>
  <si>
    <t>CXT96</t>
  </si>
  <si>
    <t>TERMINAL DE COBRE DE PRESION PARA 300 A.</t>
  </si>
  <si>
    <t>CXT97</t>
  </si>
  <si>
    <t>TERMINAL EXTERIOR TERMORESTRINGENTE PARA CABLE NKY 10 KV. DE  240 mm2.</t>
  </si>
  <si>
    <t>CXT98</t>
  </si>
  <si>
    <t>TERMINAL EXTERIOR TERMORESTRINGENTE PARA CABLE N2XSY 22.9 KV. DE  25 mm2.</t>
  </si>
  <si>
    <t>CXT99</t>
  </si>
  <si>
    <t>TERMINAL INTERIOR TERMORESTRINGENTE PARA CABLE N2XSY 22.9 KV. DE  25 mm2.</t>
  </si>
  <si>
    <t>Accesorios: Ductos. Separadores. Tubo</t>
  </si>
  <si>
    <t>CXX03</t>
  </si>
  <si>
    <t>CONDUCTOR DE COBRE, TEMPLE SUAVE, TIPO TW de 6 mm2 PARA AMARRE</t>
  </si>
  <si>
    <t>CXX04</t>
  </si>
  <si>
    <t>CONDUCTOR DE COBRE, TEMPLE SUAVE, TIPO TW de 4 mm2 PARA AMARRE</t>
  </si>
  <si>
    <t>CXX05</t>
  </si>
  <si>
    <t>AMARRE DOBLE ALUMINIO BLANDO EC 4AWG 1600MM MT</t>
  </si>
  <si>
    <t>CXX09</t>
  </si>
  <si>
    <t>CINTA PLANA DE ARMAR DE ALUMINIO DE 1.4 mm x 7.6 mm</t>
  </si>
  <si>
    <t>CXX10</t>
  </si>
  <si>
    <t>CINTA SEÑALIZADORA, PLASTICO PESADO ROJO, 0.05m ANCHO, INST. CABLE SUBTERRANEO DE B.T.</t>
  </si>
  <si>
    <t>CXX11</t>
  </si>
  <si>
    <t>DUCTOS DE CONCRETO</t>
  </si>
  <si>
    <t>CXX13</t>
  </si>
  <si>
    <t>SEPARADOR PARA B.T. DE PVC-SAP DE  2 VIAS</t>
  </si>
  <si>
    <t>CXX14</t>
  </si>
  <si>
    <t>SEPARADOR PARA B.T. DE PVC-SAP DE  3 VIAS</t>
  </si>
  <si>
    <t>CXX15</t>
  </si>
  <si>
    <t>SEPARADOR PARA B.T. DE PVC-SAP DE  4 VIAS</t>
  </si>
  <si>
    <t>CXX16</t>
  </si>
  <si>
    <t>SEPARADOR PARA B.T. DE PVC-SAP DE  5 VIAS</t>
  </si>
  <si>
    <t>CXX17</t>
  </si>
  <si>
    <t>SEPARADOR PARA B.T. DE PVC-TRIANGULAR, PARA CABLE AUTOSOPORTADO</t>
  </si>
  <si>
    <t>CXX18</t>
  </si>
  <si>
    <t>SEPARADOR PARA M.T. DE PVC-TRIANGULAR</t>
  </si>
  <si>
    <t>CXX19</t>
  </si>
  <si>
    <t>TUBO DE PROTECCION DE CABLE SUBTERRANEO EN POSTE</t>
  </si>
  <si>
    <t>CXX25</t>
  </si>
  <si>
    <t>ABRAZADERA CABLE UNIP. N2XSY 1X25MM2  36MMD</t>
  </si>
  <si>
    <t>CXX30</t>
  </si>
  <si>
    <t>CINTA ELECTR.TERMOPLASTICA BLANCA 19MM.X 10M</t>
  </si>
  <si>
    <t>ROLLO</t>
  </si>
  <si>
    <t>CXX32</t>
  </si>
  <si>
    <t>CINTA AISLANTE TERMOCONTRAIBLE PARA LINEAS AEREAS 10KV</t>
  </si>
  <si>
    <t>CXX34</t>
  </si>
  <si>
    <t>CINTA AISLANTE DE ALGODON DE 19MM ANCHO</t>
  </si>
  <si>
    <t>CXX36</t>
  </si>
  <si>
    <t>CUBIERTAS AISLANTES PARA FIN DE LINEA (RK 99.3595 o SIMILAR)</t>
  </si>
  <si>
    <t>CXX40</t>
  </si>
  <si>
    <t>CAPUCHON TERMORREST. CABLE NKY  70/120MM2.</t>
  </si>
  <si>
    <t>CXX42</t>
  </si>
  <si>
    <t>CAMPANA PARA TERMINAL INTEMPERIE 70/120MM2 10KV</t>
  </si>
  <si>
    <t>CXX44</t>
  </si>
  <si>
    <t>BORNE RESINA TERMOPLAST. TETRAPOLAR 30A. 500V. 16MM2</t>
  </si>
  <si>
    <t>CXX45</t>
  </si>
  <si>
    <t>DUCTOS DE CONCRETO,  2 VIAS</t>
  </si>
  <si>
    <t>CXY01</t>
  </si>
  <si>
    <t>CAJA METALICA DE DERIVACION AEREA BT</t>
  </si>
  <si>
    <t>CMyE03</t>
  </si>
  <si>
    <t>Tableros de Distribución</t>
  </si>
  <si>
    <t>Tableros De Distribucion B.T.</t>
  </si>
  <si>
    <t>DCA01</t>
  </si>
  <si>
    <t>TABLERO DE DISTRIBUCION DE ACOMETIDAS CON BORNERA 3F BT</t>
  </si>
  <si>
    <t>DCB01</t>
  </si>
  <si>
    <t>TABLERO DE DISTRIBUCION, PARA S.E. AEREA BIPOSTE.</t>
  </si>
  <si>
    <t>DCC01</t>
  </si>
  <si>
    <t>TABLERO DE DISTRIBUCION, PARA S.E. COMPACTA BOVEDA.</t>
  </si>
  <si>
    <t>DCC02</t>
  </si>
  <si>
    <t>TABLERO DE DISTRIBUCION, PARA S.E. BIPOSTE/COMPACTA BOVEDA Y ACCESORIOS, TAMAÑO 1</t>
  </si>
  <si>
    <t>DCC03</t>
  </si>
  <si>
    <t>TABLERO DE DISTRIBUCION, PARA S.E. BIPOSTE/COMPACTA BOVEDA Y ACCESORIOS, TAMAÑO 2</t>
  </si>
  <si>
    <t>DCM01</t>
  </si>
  <si>
    <t>TABLERO DE DISTRIBUCION, PARA S.E. AEREA MONOPOSTE</t>
  </si>
  <si>
    <t>DCM02</t>
  </si>
  <si>
    <t>TABLERO DE DISTRIBUCION, TIPO M01, PARA S.E. MONOPOSTE Y ACCESORIOS</t>
  </si>
  <si>
    <t>DCM03</t>
  </si>
  <si>
    <t>TABLERO DE DISTRIBUCION, TIPO M02, PARA S.E. MONOPOSTE Y ACCESORIOS</t>
  </si>
  <si>
    <t>DCM04</t>
  </si>
  <si>
    <t>TABLERO DE DISTRIBUCION, TIPO M03, PARA S.E. MONOPOSTE Y ACCESORIOS</t>
  </si>
  <si>
    <t>Accesorios</t>
  </si>
  <si>
    <t>DCT01</t>
  </si>
  <si>
    <t>CAJA DE MEDICION TIPO LT CON TABLERO, VIDRIO Y CERRADURA</t>
  </si>
  <si>
    <t>DCT03</t>
  </si>
  <si>
    <t>CAJA TOMA TIPO F2 CON TABLERO DE DISTRIBUCION 100KVA</t>
  </si>
  <si>
    <t>DPF01</t>
  </si>
  <si>
    <t>BASE PORTAFUSIBLE TRIPOLAR TIPO T30 DE 100 A.; PARA FUSIBLE TIPO LAMINA</t>
  </si>
  <si>
    <t>DPF02</t>
  </si>
  <si>
    <t>BASE PORTAFUSIBLE UNIPOLAR TIPO F DE 350 A.; PARA FUSIBLE TIPO LAMINA</t>
  </si>
  <si>
    <t>DXA28</t>
  </si>
  <si>
    <t>MEDIDOR TRIFASICO ELECTRONICO 3 HILOS 220V 15/90A</t>
  </si>
  <si>
    <t>DXA29</t>
  </si>
  <si>
    <t>MEDIDOR MONOFASICO ELECTRONICO 2 HILOS 220V 10/50A</t>
  </si>
  <si>
    <t>DXS01</t>
  </si>
  <si>
    <t>BARRA DE COBRE PARA TABLERO B.T. 40 X 5 mm.</t>
  </si>
  <si>
    <t>DXS02</t>
  </si>
  <si>
    <t>SOPORTE DE TABLERO DE DIST. SEC. Y AP. PARA S.E. CONVENCIONAL DE 5.00 X 4.00 m.</t>
  </si>
  <si>
    <t>DXS03</t>
  </si>
  <si>
    <t>SOPORTE DE TABLERO DE DIST. SEC. Y AP. PARA S.E. CONVENCIONAL DE 5.00 X 7.50 m.</t>
  </si>
  <si>
    <t>DXS04</t>
  </si>
  <si>
    <t>BARRA COLECTORA BT SUBESTACION CONVENCIONAL 100/250KVA 8X60X660MM</t>
  </si>
  <si>
    <t>DXS05</t>
  </si>
  <si>
    <t>BARRA COLECTORA TABLERO DE DISTRIBUCION SECUNDARIA AP (U-V-W)</t>
  </si>
  <si>
    <t>DXS06</t>
  </si>
  <si>
    <t>BARRA COLECTORA BT SUBESTACION CONVENCIONAL 100/250KVA 8X60X1030MM</t>
  </si>
  <si>
    <t>DXS07</t>
  </si>
  <si>
    <t>BARRA COLECTORA BT SUBESTACION CONVENCIONAL 400KVA 8X80X1110MM</t>
  </si>
  <si>
    <t>DXS08</t>
  </si>
  <si>
    <t>BARRA COLECTORA BT SUBESTACION CONVENCIONAL 630KVA 8X80X1190MM</t>
  </si>
  <si>
    <t>DXS35</t>
  </si>
  <si>
    <t>MODULO AP. PARA TABLERO DE DISTRIBUCION SECUNDARIA SAB-SCP-SCB</t>
  </si>
  <si>
    <t>DXS37</t>
  </si>
  <si>
    <t>CARGADOR MONOFASICO PARA BATERIA 220VAC/24VDC</t>
  </si>
  <si>
    <t>DXS38</t>
  </si>
  <si>
    <t>BANCO DE BATERIA 24VCC. 30AH 20 CELDAS</t>
  </si>
  <si>
    <t>CMyE04</t>
  </si>
  <si>
    <t>Ferretería</t>
  </si>
  <si>
    <t>Arandelas</t>
  </si>
  <si>
    <t>FAC01</t>
  </si>
  <si>
    <t>ARANDELA CUADRADA CURVA DE 57X57X5 mm (2-1/4X2-1/4X3/16 PULG.); AGUJERO 14 mm. DIAM.</t>
  </si>
  <si>
    <t>FAC02</t>
  </si>
  <si>
    <t>ARANDELA CUADRADA CURVA DE 57X57X5 mm (2-1/4X2-1/4X3/16 PULG.); AGUJERO 17 mm. DIAM.</t>
  </si>
  <si>
    <t>FAC03</t>
  </si>
  <si>
    <t>ARANDELA CUADRADA CURVA DE 57X57X5 mm (2-1/4X2-1/4X3/16 PULG.); AGUJERO 21 mm. DIAM.</t>
  </si>
  <si>
    <t>FAC04</t>
  </si>
  <si>
    <t>ARANDELA CUADRADA CURVA DE 76X76X5 mm ( 3X3 X3/16 PULG); AGUJERO 17 mm. DIAM.</t>
  </si>
  <si>
    <t>FAC05</t>
  </si>
  <si>
    <t>ARANDELA CUADRADA CURVA DE 76X76X6 mm (3X3 X1/4 PULG.); AGUJERO 21 mm. DIAM.</t>
  </si>
  <si>
    <t>FAC06</t>
  </si>
  <si>
    <t>ARANDELA CUADRADA PLANA DE  57X57X5 mm (2-1/4X2-1/4X3/16 PULG.); AGUJERO 14 mm. DIAM.</t>
  </si>
  <si>
    <t>FAC07</t>
  </si>
  <si>
    <t>ARANDELA CUADRADA PLANA DE  57X57X5 mm (2-1/4X2-1/4X3/16 PULG.); AGUJERO 17 mm. DIAM.</t>
  </si>
  <si>
    <t>FAC08</t>
  </si>
  <si>
    <t>ARANDELA CUADRADA PLANA DE  57X57X5 mm (2-1/4X2-1/4X3/16 PULG.); AGUJERO 21 mm. DIAM.</t>
  </si>
  <si>
    <t>FAC09</t>
  </si>
  <si>
    <t>ARANDELA CUADRADA PLANA DE  76X76X6 mm (3X3X1/4 PULG.); AGUJERO 21 mm. DIAM.</t>
  </si>
  <si>
    <t>FAC10</t>
  </si>
  <si>
    <t>ARANDELA CUADRADA PLANA DE 102X102X 5 mm (4X4X3/16 PULG.); AGUJERO 17 mm. DIAM.</t>
  </si>
  <si>
    <t>FAC11</t>
  </si>
  <si>
    <t>ARANDELA CUADRADA PLANA DE 102X102X13 mm (4X4X1/2 PULG.); AGUJERO 21 mm. DIAM.</t>
  </si>
  <si>
    <t>FAC12</t>
  </si>
  <si>
    <t>ARANDELA PLANA DE BRONCE DE 102X102X13 mm; AGUJERO 21 mm. DIAM.</t>
  </si>
  <si>
    <t>FAR01</t>
  </si>
  <si>
    <t>ARANDELA REDONDA  DE 35 mm. (1-3/8 PULG.) DIAM. EXTERIOR; AGUJERO 14 mm. DIAM.</t>
  </si>
  <si>
    <t>FAR02</t>
  </si>
  <si>
    <t>ARANDELA REDONDA  DE 45 mm. (1-3/4 PULG.) DIAM. EXTERIOR; AGUJERO 17 mm. DIAM.</t>
  </si>
  <si>
    <t>Tirafondos</t>
  </si>
  <si>
    <t>FFS01</t>
  </si>
  <si>
    <t>TIRAFONDO DE  75 mm LONG.; 10 mm DIAM.</t>
  </si>
  <si>
    <t>FFS02</t>
  </si>
  <si>
    <t>TIRAFONDO DE 100 mm LONG.; 13 mm DIAM.</t>
  </si>
  <si>
    <t>FFS03</t>
  </si>
  <si>
    <t>TIRAFONDO HO.GALV.  3/8 X 2</t>
  </si>
  <si>
    <t>Ferreteria Para Sistema Autoportante B.T.</t>
  </si>
  <si>
    <t>FKC01</t>
  </si>
  <si>
    <t>CINTA BANDIT</t>
  </si>
  <si>
    <t>FKC02</t>
  </si>
  <si>
    <t>CORREA PLASTICA DE AMARRE</t>
  </si>
  <si>
    <t>FKG01</t>
  </si>
  <si>
    <t>GANCHO DE BANDA DE 45X120 mm X 65 mm DE VUELO, GANCHO DE 12 mm DIAM.</t>
  </si>
  <si>
    <t>FKG02</t>
  </si>
  <si>
    <t>GANCHO DE BANDA DE 45X150 mm X 85 mm DE VUELO, GANCHO DE 16 mm DIAM.</t>
  </si>
  <si>
    <t>FKG03</t>
  </si>
  <si>
    <t>GANCHO DE BANDA DE 45X250 mm X 90 mm DE VUELO, GANCHO DE 20 mm DIAM.</t>
  </si>
  <si>
    <t>FKL01</t>
  </si>
  <si>
    <t>PLACA GANCHO DE 95X200 mm X 65 mm DE VUELO, GANCHO DE 16 mm DIAM.</t>
  </si>
  <si>
    <t>FKL02</t>
  </si>
  <si>
    <t>PLACA GANCHO, CON 6 TIRAFONDOS DE 6.7X160 mm, PARA MADERA</t>
  </si>
  <si>
    <t>FKL03</t>
  </si>
  <si>
    <t>PLACA GANCHO, CON 6 TIRAFONDOS DE 6X50 CON 6 MANGAS</t>
  </si>
  <si>
    <t>FKL04</t>
  </si>
  <si>
    <t>PLACA GANCHO, CON 6 TIRAFONDOS DE 6X50 mm</t>
  </si>
  <si>
    <t>FKL05</t>
  </si>
  <si>
    <t>PLACA GANCHO, SIN TIRAFONDOS</t>
  </si>
  <si>
    <t>FKM01</t>
  </si>
  <si>
    <t>MORDAZA CONICA TERMINAL PARA MENSAJERO DE 25 mm2</t>
  </si>
  <si>
    <t>FKM02</t>
  </si>
  <si>
    <t>MORDAZA CONICA TERMINAL PARA MENSAJERO DE 35 mm2</t>
  </si>
  <si>
    <t>FKM03</t>
  </si>
  <si>
    <t>MORDAZA CONICA TERMINAL PARA MENSAJERO DE 50 mm2</t>
  </si>
  <si>
    <t>FKM04</t>
  </si>
  <si>
    <t>MORDAZA CONICA TERMINAL PARA MENSAJERO DE 70 mm2</t>
  </si>
  <si>
    <t>FKM05</t>
  </si>
  <si>
    <t>MORDAZA CONICA TERMINAL PARA MENSAJERO DE 95 mm2</t>
  </si>
  <si>
    <t>FKM06</t>
  </si>
  <si>
    <t>MORDAZA DE SUSPENSION</t>
  </si>
  <si>
    <t>FKP01</t>
  </si>
  <si>
    <t>PERNO GANCHO DE SUSPENSION DE 200 mm X 16 mm2 DIAM.</t>
  </si>
  <si>
    <t>FKP02</t>
  </si>
  <si>
    <t>PERNO GANCHO DE SUSPENSION DE 200 mm X 20 mm2 DIAM.</t>
  </si>
  <si>
    <t>FKP03</t>
  </si>
  <si>
    <t>PERNO GANCHO DE SUSPENSION DE 240 mm X 16 mm2 DIAM.</t>
  </si>
  <si>
    <t>FKP04</t>
  </si>
  <si>
    <t>PERNO GANCHO DE SUSPENSION DE 240 mm X 20 mm2 DIAM.</t>
  </si>
  <si>
    <t>FKP05</t>
  </si>
  <si>
    <t>PERNO GANCHO DE SUSPENSION DE 320 mm X 16 mm2 DIAM.</t>
  </si>
  <si>
    <t>FKP06</t>
  </si>
  <si>
    <t>PERNO GANCHO DE SUSPENSION DE 320 mm X 20 mm2 DIAM.</t>
  </si>
  <si>
    <t>FKP07</t>
  </si>
  <si>
    <t>PERNO GANCHO DE SUSPENSION DE 350 mm X 20 mm2 DIAM.</t>
  </si>
  <si>
    <t>FKP08</t>
  </si>
  <si>
    <t>PERNO GANCHO TIRAFON</t>
  </si>
  <si>
    <t>FKT01</t>
  </si>
  <si>
    <t>TUERCA GANCHO PARA FIN DE LINEA</t>
  </si>
  <si>
    <t>FKX01</t>
  </si>
  <si>
    <t>CONECTOR AL/AL SL 2.11 Y CUBIERTA AISLANTE</t>
  </si>
  <si>
    <t>FKX02</t>
  </si>
  <si>
    <t>CONECTOR BIMETALICO AL/CU</t>
  </si>
  <si>
    <t>FKX03</t>
  </si>
  <si>
    <t>CONECTOR TIPO AB  PARA VARILLA DE PUESTA A TIERRA DE COPPERWELD</t>
  </si>
  <si>
    <t>FKX04</t>
  </si>
  <si>
    <t>EMPALME AUTOMATICO MENSAJERO</t>
  </si>
  <si>
    <t>FKX10</t>
  </si>
  <si>
    <t>CONECTOR DE DOBLE VIA DE Al - Al APTO PARA CONDUCTOR DE 16 - 120 mm2</t>
  </si>
  <si>
    <t>FKX14</t>
  </si>
  <si>
    <t>CUBIERTA AISLANTE DE CONECTOR</t>
  </si>
  <si>
    <t>FKX15</t>
  </si>
  <si>
    <t>GRAPA DOBLE VIA DE AG 3 PERNOS CABLE PORTANTE</t>
  </si>
  <si>
    <t>FKX16</t>
  </si>
  <si>
    <t>GRAPA DE SUSPENSION</t>
  </si>
  <si>
    <t>Pernos Tipo Coche</t>
  </si>
  <si>
    <t>FPC01</t>
  </si>
  <si>
    <t>PERNO TIPO COCHE DE 3 PULG. LONG. X 3/8  PULG. DIAM.</t>
  </si>
  <si>
    <t>FPC02</t>
  </si>
  <si>
    <t>PERNO TIPO COCHE DE 4 PULG. LONG. X 3/8  PULG. DIAM.</t>
  </si>
  <si>
    <t>FPC03</t>
  </si>
  <si>
    <t>PERNO TIPO COCHE DE 4-1/2 PULG. LONG. X  3/8  PULG. DIAM.</t>
  </si>
  <si>
    <t>FPC04</t>
  </si>
  <si>
    <t>PERNO TIPO COCHE DE 4-1/2 PULG. LONG. X 1/2  PULG. DIAM.</t>
  </si>
  <si>
    <t>FPC05</t>
  </si>
  <si>
    <t>PERNO TIPO COCHE DE 5 PULG. LONG. X  3/8  PULG. DIAM.</t>
  </si>
  <si>
    <t>FPC06</t>
  </si>
  <si>
    <t>PERNO TIPO COCHE DE 5 PULG. LONG. X 1/2  PULG. DIAM.</t>
  </si>
  <si>
    <t>FPC07</t>
  </si>
  <si>
    <t>PERNO TIPO COCHE DE 5-1/2 PULG. LONG. X  3/8  PULG. DIAM.</t>
  </si>
  <si>
    <t>FPC08</t>
  </si>
  <si>
    <t>PERNO TIPO COCHE DE 5-1/2 PULG. LONG. X 1/2  PULG. DIAM.</t>
  </si>
  <si>
    <t>FPC09</t>
  </si>
  <si>
    <t>PERNO TIPO COCHE DE 6 PULG. LONG. X  3/8  PULG. DIAM.</t>
  </si>
  <si>
    <t>FPC10</t>
  </si>
  <si>
    <t>PERNO TIPO COCHE DE 6 PULG. LONG. X 1/2  PULG. DIAM.</t>
  </si>
  <si>
    <t>Pernos Tipo Doble Armado</t>
  </si>
  <si>
    <t>FPD01</t>
  </si>
  <si>
    <t>PERNO TIPO DOBLE ARMADO DE 10 PULG. LONG. X 5/8 PULG. DIAM.</t>
  </si>
  <si>
    <t>FPD02</t>
  </si>
  <si>
    <t>PERNO TIPO DOBLE ARMADO DE 12 PULG. LONG. X 5/8  PULG. DIAM.</t>
  </si>
  <si>
    <t>FPD03</t>
  </si>
  <si>
    <t>PERNO TIPO DOBLE ARMADO DE 14 PULG. LONG. X 5/8  PULG. DIAM.</t>
  </si>
  <si>
    <t>FPD04</t>
  </si>
  <si>
    <t>PERNO TIPO DOBLE ARMADO DE 16 PULG. LONG. X 5/8  PULG. DIAM.</t>
  </si>
  <si>
    <t>FPD05</t>
  </si>
  <si>
    <t>PERNO TIPO DOBLE ARMADO DE 18 PULG. LONG. X 5/8  PULG. DIAM.</t>
  </si>
  <si>
    <t>FPD06</t>
  </si>
  <si>
    <t>PERNO TIPO DOBLE ARMADO DE 20 PULG. LONG. X  5/8  PULG. DIAM.</t>
  </si>
  <si>
    <t>FPD07</t>
  </si>
  <si>
    <t>PERNO TIPO DOBLE ARMADO DE 20 PULG. LONG. X 3/4  PULG. DIAM.</t>
  </si>
  <si>
    <t>FPD08</t>
  </si>
  <si>
    <t>PERNO TIPO DOBLE ARMADO DE 22 PULG. LONG. X  5/8  PULG. DIAM.</t>
  </si>
  <si>
    <t>FPD09</t>
  </si>
  <si>
    <t>PERNO TIPO DOBLE ARMADO DE 22 PULG. LONG. X 3/4  PULG. DIAM.</t>
  </si>
  <si>
    <t>FPD10</t>
  </si>
  <si>
    <t>PERNO TIPO DOBLE ARMADO DE 24 PULG. LONG. X  5/8  PULG. DIAM.</t>
  </si>
  <si>
    <t>FPD11</t>
  </si>
  <si>
    <t>PERNO TIPO DOBLE ARMADO DE 24 PULG. LONG. X 3/4  PULG. DIAM.</t>
  </si>
  <si>
    <t>FPD12</t>
  </si>
  <si>
    <t>PERNO TIPO DOBLE ARMADO DE 26 PULG. LONG. X 5/8 PULG. DIAM.</t>
  </si>
  <si>
    <t>FPD13</t>
  </si>
  <si>
    <t>PERNO TIPO DOBLE ARMADO DE 28 PULG. LONG. X 5/8 PULG. DIAM.</t>
  </si>
  <si>
    <t>Pernos Tipo Maquinado</t>
  </si>
  <si>
    <t>FPM01</t>
  </si>
  <si>
    <t>PERNO MAQUINADO DE  6 PULG. LONG. X  1/2 PULG. DIAM.</t>
  </si>
  <si>
    <t>FPM02</t>
  </si>
  <si>
    <t>PERNO MAQUINADO DE  6 PULG. LONG. X  5/8  PULG. DIAM.</t>
  </si>
  <si>
    <t>FPM03</t>
  </si>
  <si>
    <t>PERNO MAQUINADO DE  6 PULG. LONG. X 3/4  PULG. DIAM.</t>
  </si>
  <si>
    <t>FPM04</t>
  </si>
  <si>
    <t>PERNO MAQUINADO DE  7 PULG. LONG. X 1/2 PULG. DIAM.</t>
  </si>
  <si>
    <t>FPM05</t>
  </si>
  <si>
    <t>PERNO MAQUINADO DE  7 PULG. LONG. X 5/8  PULG. DIAM.</t>
  </si>
  <si>
    <t>FPM06</t>
  </si>
  <si>
    <t>PERNO MAQUINADO DE  8 PULG. LONG. X  1/2 PULG. DIAM.</t>
  </si>
  <si>
    <t>FPM07</t>
  </si>
  <si>
    <t>PERNO MAQUINADO DE  8 PULG. LONG. X  5/8  PULG. DIAM.</t>
  </si>
  <si>
    <t>FPM08</t>
  </si>
  <si>
    <t>PERNO MAQUINADO DE  8 PULG. LONG. X 3/4  PULG. DIAM.</t>
  </si>
  <si>
    <t>FPM09</t>
  </si>
  <si>
    <t>PERNO MAQUINADO DE  9 PULG. LONG. X 1/2 PULG. DIAM.</t>
  </si>
  <si>
    <t>FPM10</t>
  </si>
  <si>
    <t>PERNO MAQUINADO DE  9 PULG. LONG. X 5/8  PULG. DIAM.</t>
  </si>
  <si>
    <t>FPM11</t>
  </si>
  <si>
    <t>PERNO MAQUINADO DE 10 PULG. LONG. X  1/2 PULG. DIAM.</t>
  </si>
  <si>
    <t>FPM12</t>
  </si>
  <si>
    <t>PERNO MAQUINADO DE 10 PULG. LONG. X  5/8  PULG. DIAM.</t>
  </si>
  <si>
    <t>FPM13</t>
  </si>
  <si>
    <t>PERNO MAQUINADO DE 10 PULG. LONG. X 3/4  PULG. DIAM.</t>
  </si>
  <si>
    <t>FPM14</t>
  </si>
  <si>
    <t>PERNO MAQUINADO DE 12 PULG. LONG. X  5/8  PULG. DIAM.</t>
  </si>
  <si>
    <t>FPM15</t>
  </si>
  <si>
    <t>PERNO MAQUINADO DE 12 PULG. LONG. X 3/4  PULG. DIAM.</t>
  </si>
  <si>
    <t>FPM16</t>
  </si>
  <si>
    <t>PERNO MAQUINADO DE 14 PULG. LONG. X  5/8  PULG. DIAM.</t>
  </si>
  <si>
    <t>FPM17</t>
  </si>
  <si>
    <t>PERNO MAQUINADO DE 14 PULG. LONG. X 3/4  PULG. DIAM.</t>
  </si>
  <si>
    <t>FPM18</t>
  </si>
  <si>
    <t>PERNO MAQUINADO DE 16 PULG. LONG. X  5/8  PULG. DIAM.</t>
  </si>
  <si>
    <t>FPM19</t>
  </si>
  <si>
    <t>PERNO MAQUINADO DE 16 PULG. LONG. X 3/4  PULG. DIAM.</t>
  </si>
  <si>
    <t>FPM20</t>
  </si>
  <si>
    <t>PERNO MAQUINADO DE 18 PULG. LONG. X  5/8  PULG. DIAM.</t>
  </si>
  <si>
    <t>FPM21</t>
  </si>
  <si>
    <t>PERNO MAQUINADO DE 18 PULG. LONG. X 3/4  PULG. DIAM.</t>
  </si>
  <si>
    <t>FPM22</t>
  </si>
  <si>
    <t>PERNO MAQUINADO DE 20 PULG. LONG. X  5/8  PULG. DIAM.</t>
  </si>
  <si>
    <t>FPM23</t>
  </si>
  <si>
    <t>PERNO MAQUINADO DE 20 PULG. LONG. X 3/4  PULG. DIAM.</t>
  </si>
  <si>
    <t>FPM24</t>
  </si>
  <si>
    <t>PERNO MAQUINADO DE 22 PULG. LONG. X  5/8  PULG. DIAM.</t>
  </si>
  <si>
    <t>FPM25</t>
  </si>
  <si>
    <t>PERNO MAQUINADO DE 22 PULG. LONG. X 3/4  PULG. DIAM.</t>
  </si>
  <si>
    <t>FPM26</t>
  </si>
  <si>
    <t>PERNO MAQUINADO DE 24 PULG. LONG. X  5/8  PULG. DIAM.</t>
  </si>
  <si>
    <t>FPM27</t>
  </si>
  <si>
    <t>PERNO MAQUINADO DE 24 PULG. LONG. X 3/4  PULG. DIAM.</t>
  </si>
  <si>
    <t>FPM28</t>
  </si>
  <si>
    <t>PERNO MAQUINADO DE 26 PULG. LONG. X 3/4  PULG. DIAM.</t>
  </si>
  <si>
    <t>Pernos Tipo Ojo</t>
  </si>
  <si>
    <t>FPO01</t>
  </si>
  <si>
    <t>PERNO TIPO OJO DE  6 PULG. LONG. X 5/8  PULG. DIAM.</t>
  </si>
  <si>
    <t>FPO02</t>
  </si>
  <si>
    <t>PERNO TIPO OJO DE  8 PULG. LONG. X  5/8  PULG. DIAM.</t>
  </si>
  <si>
    <t>FPO03</t>
  </si>
  <si>
    <t>PERNO TIPO OJO DE  8 PULG. LONG. X 3/4  PULG. DIAM.</t>
  </si>
  <si>
    <t>FPO04</t>
  </si>
  <si>
    <t>PERNO TIPO OJO DE  9 PULG. LONG. X 5/8  PULG. DIAM.</t>
  </si>
  <si>
    <t>FPO05</t>
  </si>
  <si>
    <t>PERNO TIPO OJO DE 10 PULG. LONG. X  5/8  PULG. DIAM.</t>
  </si>
  <si>
    <t>FPO06</t>
  </si>
  <si>
    <t>PERNO TIPO OJO DE 10 PULG. LONG. X 3/4  PULG. DIAM.</t>
  </si>
  <si>
    <t>FPO07</t>
  </si>
  <si>
    <t>PERNO TIPO OJO DE 12 PULG. LONG. X  5/8  PULG. DIAM.</t>
  </si>
  <si>
    <t>FPO08</t>
  </si>
  <si>
    <t>PERNO TIPO OJO DE 12 PULG. LONG. X 3/4  PULG. DIAM.</t>
  </si>
  <si>
    <t>FPO09</t>
  </si>
  <si>
    <t>PERNO TIPO OJO DE 14 PULG. LONG. X  5/8  PULG. DIAM.</t>
  </si>
  <si>
    <t>FPO10</t>
  </si>
  <si>
    <t>PERNO TIPO OJO DE 14 PULG. LONG. X 3/4  PULG. DIAM.</t>
  </si>
  <si>
    <t>FPO11</t>
  </si>
  <si>
    <t>PERNO TIPO OJO DE 16 PULG. LONG. X  5/8  PULG. DIAM.</t>
  </si>
  <si>
    <t>FPO12</t>
  </si>
  <si>
    <t>PERNO TIPO OJO DE 16 PULG. LONG. X 3/4  PULG. DIAM.</t>
  </si>
  <si>
    <t>FPO13</t>
  </si>
  <si>
    <t>PERNO TIPO OJO DE 18 PULG. LONG. X  5/8  PULG. DIAM.</t>
  </si>
  <si>
    <t>FPO14</t>
  </si>
  <si>
    <t>PERNO TIPO OJO DE 18 PULG. LONG. X 3/4  PULG. DIAM.</t>
  </si>
  <si>
    <t>FPO15</t>
  </si>
  <si>
    <t>PERNO TIPO OJO DE 20 PULG. LONG. X  5/8  PULG. DIAM.</t>
  </si>
  <si>
    <t>FPO16</t>
  </si>
  <si>
    <t>PERNO TIPO OJO DE 20 PULG. LONG. X 3/4  PULG. DIAM.</t>
  </si>
  <si>
    <t>Pernos Tipo Ojo Doble Armado</t>
  </si>
  <si>
    <t>FPO17</t>
  </si>
  <si>
    <t>PERNO TIPO OJO DOBLE ARMADO DE 14 PULG. LONG. X 5/8 PULG. DIAM.</t>
  </si>
  <si>
    <t>FPO18</t>
  </si>
  <si>
    <t>PERNO TIPO OJO DOBLE ARMADO DE 16 PULG. LONG. X 5/8 PULG. DIAM.</t>
  </si>
  <si>
    <t>FPO19</t>
  </si>
  <si>
    <t>PERNO TIPO OJO DOBLE ARMADO DE 18 PULG. LONG. X 5/8 PULG. DIAM.</t>
  </si>
  <si>
    <t>FPO20</t>
  </si>
  <si>
    <t>PERNO TIPO OJO DOBLE ARMADO DE 20 PULG. LONG. X 5/8 PULG. DIAM.</t>
  </si>
  <si>
    <t>FPO21</t>
  </si>
  <si>
    <t>PERNO TIPO OJO DOBLE ARMADO DE 22 PULG. LONG. X 5/8 PULG. DIAM.</t>
  </si>
  <si>
    <t>FPO22</t>
  </si>
  <si>
    <t>PERNO TIPO OJO DOBLE ARMADO DE 24 PULG. LONG. X 5/8 PULG. DIAM.</t>
  </si>
  <si>
    <t>FPO23</t>
  </si>
  <si>
    <t>PERNO TIPO OJO DOBLE ARMADO DE 26 PULG. LONG. X 5/8 PULG. DIAM.</t>
  </si>
  <si>
    <t>Varios: Flejes O Cinta Bandit Y Otros</t>
  </si>
  <si>
    <t>FPX25</t>
  </si>
  <si>
    <t>PERNO ACERO GALVANIZADO  5/8 X 3 CON TUERCA</t>
  </si>
  <si>
    <t>FPX30</t>
  </si>
  <si>
    <t>PERNO ACERO GALVANIZADO 1/2X1.1/2P C/TUERCA</t>
  </si>
  <si>
    <t>Contratuercas. Tuerca De Ojo</t>
  </si>
  <si>
    <t>FTC01</t>
  </si>
  <si>
    <t>CONTRATUERCA CUADRADA PARA PERNO DE 5/8</t>
  </si>
  <si>
    <t>FTC02</t>
  </si>
  <si>
    <t>CONTRATUERCA PARA PERNO DE 3/4 DIAM.</t>
  </si>
  <si>
    <t>FTC03</t>
  </si>
  <si>
    <t>CONTRATUERCA PARA PERNO DE 1/2 DIAM.</t>
  </si>
  <si>
    <t>FTO01</t>
  </si>
  <si>
    <t>TUERCA OJO OVAL PARA PERNO DE 5/8 PULG. (16 mm.)</t>
  </si>
  <si>
    <t>FTO02</t>
  </si>
  <si>
    <t>OJAL ROSCADO AC. GALV., 5/8PULGx80MML</t>
  </si>
  <si>
    <t>FTO03</t>
  </si>
  <si>
    <t>OJAL ROSCADO 1 VIA, DE BRONCE DE 3/4PULG.</t>
  </si>
  <si>
    <t>FXC01</t>
  </si>
  <si>
    <t>ALAMBRE GALVANIZADO No 12  AWG</t>
  </si>
  <si>
    <t>KILO</t>
  </si>
  <si>
    <t>FXF01</t>
  </si>
  <si>
    <t>FLEJE DE ACERO INOXIDABLE DE 13 mm DE ANCHO X METRO</t>
  </si>
  <si>
    <t>FXF02</t>
  </si>
  <si>
    <t>FLEJE DE ACERO INOXIDABLE DE 13 mm DE ANCHO X ROLLO</t>
  </si>
  <si>
    <t>FXF03</t>
  </si>
  <si>
    <t>FLEJE DE ACERO INOXIDABLE DE 19 mm DE ANCHO X METRO</t>
  </si>
  <si>
    <t>FXF04</t>
  </si>
  <si>
    <t>FLEJE DE ACERO INOXIDABLE DE 19 mm DE ANCHO X ROLLO</t>
  </si>
  <si>
    <t>FXF05</t>
  </si>
  <si>
    <t>HEBILLA PARA FLEJE DE ACERO INOXIDABLE DE 13 mm DE ANCHO</t>
  </si>
  <si>
    <t>FXF06</t>
  </si>
  <si>
    <t>HEBILLA PARA FLEJE DE ACERO INOXIDABLE DE 19 mm DE ANCHO</t>
  </si>
  <si>
    <t>FXP01</t>
  </si>
  <si>
    <t>PLANCHA DE FoGo 4x8</t>
  </si>
  <si>
    <t>FXP02</t>
  </si>
  <si>
    <t>PLANCHA DE FoGo 6x6</t>
  </si>
  <si>
    <t>FXT01</t>
  </si>
  <si>
    <t>TUBO DE FoGo DE 2</t>
  </si>
  <si>
    <t>FXT02</t>
  </si>
  <si>
    <t>TUBO ESPACIADOR DE 3/4 x 11/2 LONG</t>
  </si>
  <si>
    <t>FXT04</t>
  </si>
  <si>
    <t>TUBO PLASTICO CORRUGADO FLEXIBLE DE 1 DE DIAMETRO x 0.20m.</t>
  </si>
  <si>
    <t>FXT06</t>
  </si>
  <si>
    <t>TUBO PARTIDO PARA PROTECCION DE CABLE AEREO EN GRAPA DE SUSPENSION</t>
  </si>
  <si>
    <t>FXT08</t>
  </si>
  <si>
    <t>TUBO PVC - SAP  3/4 PARA PUESTA A TIERRA</t>
  </si>
  <si>
    <t>FXX06</t>
  </si>
  <si>
    <t>ARANDELA PLANA AC.GALV. PERNO  3/8</t>
  </si>
  <si>
    <t>FXX10</t>
  </si>
  <si>
    <t>ESLABON BOLA F-1353 NTERMEDIO DE ACERO</t>
  </si>
  <si>
    <t>FXX11</t>
  </si>
  <si>
    <t>FERRETERIA</t>
  </si>
  <si>
    <t>FXX12</t>
  </si>
  <si>
    <t>EXTENSOR DE LINEA DE FUGA 120-100 MM. DIAMETRO</t>
  </si>
  <si>
    <t>FXX13</t>
  </si>
  <si>
    <t>CABLE DE ACERO GALVANIZADO 1/2</t>
  </si>
  <si>
    <t>CMyE05</t>
  </si>
  <si>
    <t>Conductor</t>
  </si>
  <si>
    <t>GCS01</t>
  </si>
  <si>
    <t>CONDUCTOR DE CU DESNUDO 16 mm2 (Nº 6AWG),  PARA PUESTA A TIERRA</t>
  </si>
  <si>
    <t>GCS02</t>
  </si>
  <si>
    <t>CONDUCTOR DE CU DESNUDO 25 mm2,  PARA PUESTA A TIERRA</t>
  </si>
  <si>
    <t>GCS03</t>
  </si>
  <si>
    <t>CONDUCTOR DE COBRE TW UNIPOLAR DE 35mm2</t>
  </si>
  <si>
    <t>GCS04</t>
  </si>
  <si>
    <t>CONDUCTOR DE COBRE TW UNIPOLAR DE 70mm2</t>
  </si>
  <si>
    <t>Varillas O Electrodos De Puesta A Tierra</t>
  </si>
  <si>
    <t>GVC01</t>
  </si>
  <si>
    <t>VARILLA DE PUESTA A TIERRA DE COBRE O ALEACION DE COBRE, 2400 mm. LONG.; 16 mm. DIAM.</t>
  </si>
  <si>
    <t>GVW01</t>
  </si>
  <si>
    <t>VARILLA DE PUESTA A TIERRA DE COPPERWELD, 2400 mm. LONG.; 16 mm. DIAM.</t>
  </si>
  <si>
    <t>Otros</t>
  </si>
  <si>
    <t>GXA01</t>
  </si>
  <si>
    <t>ADAPTADOR PARA CONEXION TIERRA</t>
  </si>
  <si>
    <t>GXC01</t>
  </si>
  <si>
    <t>GXP01</t>
  </si>
  <si>
    <t>PLANCHA DE COBRE PARA LINEA A TIERRA</t>
  </si>
  <si>
    <t>GXS01</t>
  </si>
  <si>
    <t>SALES, GELS</t>
  </si>
  <si>
    <t>GXX01</t>
  </si>
  <si>
    <t>GRAMPAS EN U DE 16 mm (5/8 PULG.)</t>
  </si>
  <si>
    <t>GXX06</t>
  </si>
  <si>
    <t>BOVEDA CONCRETO CON TAPA PARA ELECTRODO DE PUESTA A TIERRA</t>
  </si>
  <si>
    <t>GXX07</t>
  </si>
  <si>
    <t>UNION DE CONDUCTOR CON VARILLA, SOLDADURA EXOTERMICA</t>
  </si>
  <si>
    <t>CMyE11</t>
  </si>
  <si>
    <t>Otros Materiales y Equipos</t>
  </si>
  <si>
    <t>IAA01</t>
  </si>
  <si>
    <t>LADRILLO</t>
  </si>
  <si>
    <t>IAA02</t>
  </si>
  <si>
    <t>ARENA</t>
  </si>
  <si>
    <t>M3</t>
  </si>
  <si>
    <t>IAA03</t>
  </si>
  <si>
    <t>PIEDRA</t>
  </si>
  <si>
    <t>IAA04</t>
  </si>
  <si>
    <t>CEMENTO</t>
  </si>
  <si>
    <t>BOLSA</t>
  </si>
  <si>
    <t>IAA05</t>
  </si>
  <si>
    <t>TERRENO (SUBESTACION DE DISTRIBUCION)</t>
  </si>
  <si>
    <t>M2</t>
  </si>
  <si>
    <t>IAA06</t>
  </si>
  <si>
    <t>FIERRO DE CONSTRUCCION</t>
  </si>
  <si>
    <t>IAA10</t>
  </si>
  <si>
    <t>VARILLA DE FIERRO DE CONSTRUCCION DE 1/2 X 9M</t>
  </si>
  <si>
    <t>IAA14</t>
  </si>
  <si>
    <t>ASFALTO</t>
  </si>
  <si>
    <t>IAA15</t>
  </si>
  <si>
    <t>AGUA</t>
  </si>
  <si>
    <t>IAA16</t>
  </si>
  <si>
    <t>AFIRMADO 40 MM FIRTH ZONAS I, II</t>
  </si>
  <si>
    <t>IAA17</t>
  </si>
  <si>
    <t>ASFALTO LIQUIDO DE CURADO RAPIDO RC-250</t>
  </si>
  <si>
    <t>GLN</t>
  </si>
  <si>
    <t>CMyE06</t>
  </si>
  <si>
    <t>Alumbrado Publico</t>
  </si>
  <si>
    <t>Control De Encendido</t>
  </si>
  <si>
    <t>LEC01</t>
  </si>
  <si>
    <t>BASE PORTA CELULA FOTOELECTRICA</t>
  </si>
  <si>
    <t>LEC02</t>
  </si>
  <si>
    <t>BASE PORTA CELULA FOTOELECTRICA CON CONTACTOR INCORPORADO</t>
  </si>
  <si>
    <t>LEC03</t>
  </si>
  <si>
    <t>CAJA DE TABLERO DE CONTROL DE A.P. DE 610 X 480 X 200 mm.</t>
  </si>
  <si>
    <t>LEC04</t>
  </si>
  <si>
    <t>CAJA METALICA PORTAMEDIDOR TIPO MONOFASICO PARA ALUMBRADO</t>
  </si>
  <si>
    <t>LEC05</t>
  </si>
  <si>
    <t>CELULA FOTOELECTRICA, 1000 W, 220 V.</t>
  </si>
  <si>
    <t>LEC06</t>
  </si>
  <si>
    <t>CONTACTOR ELECTROMAGNETICO TRIPOLAR DE 15 AMP.</t>
  </si>
  <si>
    <t>LEC07</t>
  </si>
  <si>
    <t>CONTACTOR ELECTROMAGNETICO TRIPOLAR DE 30 AMP.</t>
  </si>
  <si>
    <t>LEC08</t>
  </si>
  <si>
    <t>CONTACTOR ELECTROMAGNETICO TRIPOLAR DE 50 AMP.</t>
  </si>
  <si>
    <t>LEC09</t>
  </si>
  <si>
    <t>CONTACTOR ELECTROMAGNETICO TRIPOLAR DE 63 AMP.</t>
  </si>
  <si>
    <t>LEC10</t>
  </si>
  <si>
    <t>CONTACTOR ELECTROMAGNETICO TRIPOLAR DE 80 AMP.</t>
  </si>
  <si>
    <t>LEC11</t>
  </si>
  <si>
    <t>RELOJ TEMPORIZADOR PARA ENCENDIDO</t>
  </si>
  <si>
    <t>LEC12</t>
  </si>
  <si>
    <t>CONTACTOR ELECTROMAGNETICO TRIPOLAR 125 AMP.</t>
  </si>
  <si>
    <t>Farolas Con  Lamparas</t>
  </si>
  <si>
    <t>LFA01</t>
  </si>
  <si>
    <t>FAROLA CON LAMPARA DE 70 W VAPOR DE SODIO</t>
  </si>
  <si>
    <t>LFA02</t>
  </si>
  <si>
    <t>FAROLA CON LAMPARA DE 80 W VAPOR DE Hg</t>
  </si>
  <si>
    <t>LFA03</t>
  </si>
  <si>
    <t>FAROLA CON LAMPARA DE 80 W LUZ MIXTA</t>
  </si>
  <si>
    <t>LFA04</t>
  </si>
  <si>
    <t>FAROLA TIPO ORNAMENTAL CON DOS BRAZOS, VAPOR DE Hg 80 W</t>
  </si>
  <si>
    <t>LFA05</t>
  </si>
  <si>
    <t>FAROLA TIPO ORNAMENTAL CON TRES BRAZOS, VAPOR DE Hg 80 W</t>
  </si>
  <si>
    <t>LFA06</t>
  </si>
  <si>
    <t>FAROLA TIPO ORNAMENTAL CON CUATRO BRAZOS, VAPOR DE Hg 80 W</t>
  </si>
  <si>
    <t>LFA07</t>
  </si>
  <si>
    <t>FAROLA CON LAMPARA DE 125 W VAPOR DE Hg</t>
  </si>
  <si>
    <t>LFA08</t>
  </si>
  <si>
    <t>FAROLA TIPO ORNAMENTAL CON DOS BRAZOS, VAPOR DE Hg 125 W</t>
  </si>
  <si>
    <t>LFA09</t>
  </si>
  <si>
    <t>FAROLA TIPO ORNAMENTAL CON TRES BRAZOS, VAPOR DE Hg 125 W</t>
  </si>
  <si>
    <t>LFA10</t>
  </si>
  <si>
    <t>FAROLA TIPO ORNAMENTAL CON CUATRO BRAZOS, VAPOR DE Hg 125 W</t>
  </si>
  <si>
    <t>LFA11</t>
  </si>
  <si>
    <t>FAROLA CON LAMPARA DE 150 W VAPOR DE SODIO</t>
  </si>
  <si>
    <t>LFA12</t>
  </si>
  <si>
    <t>FAROLA CON LAMPARA DE 160 W LUZ MIXTA</t>
  </si>
  <si>
    <t>LFA13</t>
  </si>
  <si>
    <t>FAROLA CON LAMPARA DE 250 W VAPOR DE Hg</t>
  </si>
  <si>
    <t>LFA14</t>
  </si>
  <si>
    <t>FAROLA CON LAMPARA DE 250 W LUZ MIXTA</t>
  </si>
  <si>
    <t>LFA15</t>
  </si>
  <si>
    <t>FAROLA TIPO ORNAMENTAL CON DOS BRAZOS, LAMPARA LUZ MIXTA 250 W</t>
  </si>
  <si>
    <t>LFA16</t>
  </si>
  <si>
    <t>FAROLA TIPO ORNAMENTAL CON TRES BRAZOS, LAMPARA LUZ MIXTA 250 W</t>
  </si>
  <si>
    <t>LFA17</t>
  </si>
  <si>
    <t>FAROLA TIPO ORNAMENTAL CON CUATRO BRAZOS, LAMPARA LUZ MIXTA 250 W</t>
  </si>
  <si>
    <t>LFA18</t>
  </si>
  <si>
    <t>FAROLA CON LAMPARA DE 400 W VAPOR DE Hg</t>
  </si>
  <si>
    <t>LFA19</t>
  </si>
  <si>
    <t>FAROLA CON LAMPARA DE 400 W LUZ MIXTA</t>
  </si>
  <si>
    <t>LFA20</t>
  </si>
  <si>
    <t>FAROLA TIPO ORNAMENTAL CON DOS BRAZOS, VAPOR DE SODIO 70 W</t>
  </si>
  <si>
    <t>LFA21</t>
  </si>
  <si>
    <t>FAROLA TIPO ORNAMENTAL CON TRES BRAZOS, VAPOR DE SODIO 70 W</t>
  </si>
  <si>
    <t>LFA22</t>
  </si>
  <si>
    <t>FAROLA CON LAMPARA DE 70 W HALOGENURO</t>
  </si>
  <si>
    <t>LFA23</t>
  </si>
  <si>
    <t>FAROLA CON LAMPARA DE 150 W HALOGENURO</t>
  </si>
  <si>
    <t>Luminarias Para Lamparas De Vapor De Sodio</t>
  </si>
  <si>
    <t>LLA01</t>
  </si>
  <si>
    <t>LUMINARIA PARA LAMPARA DE VAPOR DE SODIO DE  70 W.</t>
  </si>
  <si>
    <t>LLA02</t>
  </si>
  <si>
    <t>LUMINARIA PARA LAMPARA DE VAPOR DE SODIO DE  75 W.</t>
  </si>
  <si>
    <t>LLA03</t>
  </si>
  <si>
    <t>LUMINARIA PARA LAMPARA DE VAPOR DE SODIO DE 150 W.</t>
  </si>
  <si>
    <t>LLA04</t>
  </si>
  <si>
    <t>LUMINARIA PARA LAMPARA DE VAPOR DE SODIO DE 250 W.</t>
  </si>
  <si>
    <t>LLA05</t>
  </si>
  <si>
    <t>LUMINARIA PARA LAMPARA DE VAPOR DE SODIO DE 400 W.</t>
  </si>
  <si>
    <t>LLA06</t>
  </si>
  <si>
    <t>LUMINARIA PARA LAMPARA DE VAPOR DE SODIO DE 50 W.</t>
  </si>
  <si>
    <t>Luminarias Para Lamparas De Vapor De Mercurio</t>
  </si>
  <si>
    <t>LLB01</t>
  </si>
  <si>
    <t>LUMINARIA PARA LAMPARA DE VAPOR DE MERCURIO DE  80 W.</t>
  </si>
  <si>
    <t>LLB02</t>
  </si>
  <si>
    <t>LUMINARIA PARA LAMPARA DE VAPOR DE MERCURIO DE 125 W.</t>
  </si>
  <si>
    <t>LLB03</t>
  </si>
  <si>
    <t>LUMINARIA PARA LAMPARA DE VAPOR DE MERCURIO DE 250 W.</t>
  </si>
  <si>
    <t>LLB04</t>
  </si>
  <si>
    <t>LUMINARIA PARA LAMPARA DE VAPOR DE MERCURIO DE 400 W.</t>
  </si>
  <si>
    <t>Luminarias Para Lamparas De Luz Mixta</t>
  </si>
  <si>
    <t>LLC01</t>
  </si>
  <si>
    <t>LUMINARIA PARA LAMPARA DE LUZ MIXTA DE  80 W.</t>
  </si>
  <si>
    <t>LLC02</t>
  </si>
  <si>
    <t>LUMINARIA PARA LAMPARA DE LUZ MIXTA DE 160 W.</t>
  </si>
  <si>
    <t>LLC03</t>
  </si>
  <si>
    <t>LUMINARIA PARA LAMPARA DE LUZ MIXTA DE 250 W.</t>
  </si>
  <si>
    <t>LLC04</t>
  </si>
  <si>
    <t>LUMINARIA PARA LAMPARA DE LUZ MIXTA DE 400 W.</t>
  </si>
  <si>
    <t>LLC05</t>
  </si>
  <si>
    <t>LUMINARIA PARA LAMPARA DE LUZ MIXTA DE 500 W.</t>
  </si>
  <si>
    <t>Luminarias Con Lamparas</t>
  </si>
  <si>
    <t>LLD01</t>
  </si>
  <si>
    <t>LUMINARIA CON LAMPARA DE 40 W FLUORESCENTE</t>
  </si>
  <si>
    <t>LLD02</t>
  </si>
  <si>
    <t>LUMINARIA CON LAMPARA DE 100 W INCANDESCENTE</t>
  </si>
  <si>
    <t>LLE01</t>
  </si>
  <si>
    <t>LUMINARIA PARA LAMPARA DE HALOGENURO DE 70 W.</t>
  </si>
  <si>
    <t>LLE02</t>
  </si>
  <si>
    <t>LUMINARIA PARA LAMPARA DE HALOGENURO DE 150 W.</t>
  </si>
  <si>
    <t>LLE03</t>
  </si>
  <si>
    <t>LUMINARIA PARA LAMPARA DE HALOGENURO DE 250 W.</t>
  </si>
  <si>
    <t>LLE04</t>
  </si>
  <si>
    <t>LUMINARIA PARA LAMPARA DE HALOGENURO DE 400 W.</t>
  </si>
  <si>
    <t>Pastorales De Concreto Armado</t>
  </si>
  <si>
    <t>LPC01</t>
  </si>
  <si>
    <t>PASTORAL DE CONCRETO CUADRUPLE SUCRE PC/0.50/0.25/125 DIA</t>
  </si>
  <si>
    <t>LPC02</t>
  </si>
  <si>
    <t>PASTORAL DE CONCRETO DOBLE PARABOLICO PD/1.50/1.30/120 DIA</t>
  </si>
  <si>
    <t>LPC03</t>
  </si>
  <si>
    <t>PASTORAL DE CONCRETO DOBLE SUCRE PD/0.50/0.25/125 DIA</t>
  </si>
  <si>
    <t>LPC04</t>
  </si>
  <si>
    <t>PASTORAL DE CONCRETO DOBLE SUCRE PD/1.30/0.90/125 DIA</t>
  </si>
  <si>
    <t>LPC05</t>
  </si>
  <si>
    <t>PASTORAL DE CONCRETO DOBLE SUCRE PD/1.30/0.90/95 DIA</t>
  </si>
  <si>
    <t>LPC06</t>
  </si>
  <si>
    <t>PASTORAL DE CONCRETO RECORTADO CUADRUPLE DE 0.5 MTS.</t>
  </si>
  <si>
    <t>LPC07</t>
  </si>
  <si>
    <t>PASTORAL DE CONCRETO RECORTADO DOBLE DE 0.5 MTS.</t>
  </si>
  <si>
    <t>LPC08</t>
  </si>
  <si>
    <t>PASTORAL DE CONCRETO RECORTADO SIMPLE DE 0.5 MTS.</t>
  </si>
  <si>
    <t>LPC09</t>
  </si>
  <si>
    <t>PASTORAL DE CONCRETO RECORTADO TRIPLE DE 0.5 MTS.</t>
  </si>
  <si>
    <t>LPC10</t>
  </si>
  <si>
    <t>PASTORAL DE CONCRETO SIMPLE PARABOLICO PS/1.50/1.30/120 DIA</t>
  </si>
  <si>
    <t>LPC11</t>
  </si>
  <si>
    <t>LPC12</t>
  </si>
  <si>
    <t>PASTORAL DE CONCRETO SIMPLE PARABOLICO PS/1.50/1.30/90 DIA</t>
  </si>
  <si>
    <t>LPC13</t>
  </si>
  <si>
    <t>PASTORAL DE CONCRETO SIMPLE PARABOLICO PS/1.50/1.90/120 DIA</t>
  </si>
  <si>
    <t>LPC14</t>
  </si>
  <si>
    <t>PASTORAL DE CONCRETO SIMPLE PARABOLICO PS/1.50/1.90/90 DIA</t>
  </si>
  <si>
    <t>LPC15</t>
  </si>
  <si>
    <t>PASTORAL DE CONCRETO SIMPLE SUCRE PS/0.50/0.25/125 DIA</t>
  </si>
  <si>
    <t>LPC16</t>
  </si>
  <si>
    <t>PASTORAL DE CONCRETO SIMPLE SUCRE PS/0.50/0.25/95 DIA</t>
  </si>
  <si>
    <t>LPC17</t>
  </si>
  <si>
    <t>PASTORAL DE CONCRETO SIMPLE SUCRE PS/1.30/0.90/125 DIA</t>
  </si>
  <si>
    <t>LPC18</t>
  </si>
  <si>
    <t>PASTORAL DE CONCRETO SIMPLE SUCRE PS/1.30/0.90/95 DIA</t>
  </si>
  <si>
    <t>LPC19</t>
  </si>
  <si>
    <t>PASTORAL DE CONCRETO TRIPLE PARABOLICO PT/1.30/0.90/125 DIA</t>
  </si>
  <si>
    <t>LPC20</t>
  </si>
  <si>
    <t>PASTORAL DE CONCRETO TRIPLE SUCRE PT/0.50/0.25/125 DIA</t>
  </si>
  <si>
    <t>LPC21</t>
  </si>
  <si>
    <t>PASTORAL DE CONCRETO SIMPLE PARABOLICO RECORTADO</t>
  </si>
  <si>
    <t>Pastorales  Metalicos</t>
  </si>
  <si>
    <t>LPF01</t>
  </si>
  <si>
    <t>PASTORAL DE ACERO DOBLE PD/1.50/1.90/1.5 DIA</t>
  </si>
  <si>
    <t>LPF02</t>
  </si>
  <si>
    <t>PASTORAL DE ACERO DOBLE PD/3.40/2.80/2.0 DIA</t>
  </si>
  <si>
    <t>LPF03</t>
  </si>
  <si>
    <t>PASTORAL DE ACERO DOBLE PD/3.50/3.40/1.5 DIA</t>
  </si>
  <si>
    <t>LPF04</t>
  </si>
  <si>
    <t>PASTORAL DE ACERO SIMPLE PS/1.5/1.9/1.5 DIA</t>
  </si>
  <si>
    <t>LPF05</t>
  </si>
  <si>
    <t>PASTORAL DE ACERO SIMPLE PS/3.2/3.4/1.5 DIA</t>
  </si>
  <si>
    <t>LPF06</t>
  </si>
  <si>
    <t>PASTORAL DE ACERO SIMPLE PS/3.4/2.3/2 DIA</t>
  </si>
  <si>
    <t>LPF07</t>
  </si>
  <si>
    <t>PASTORAL DE FIERRO GALVANIZADO  500/580/27</t>
  </si>
  <si>
    <t>LPF08</t>
  </si>
  <si>
    <t>PASTORAL DE FIERRO GALVANIZADO  500/750/42</t>
  </si>
  <si>
    <t>LPF09</t>
  </si>
  <si>
    <t>PASTORAL DE FIERRO GALVANIZADO 1000/850/27</t>
  </si>
  <si>
    <t>LPF10</t>
  </si>
  <si>
    <t>PASTORAL DE FIERRO GALVANIZADO 1000/930/34</t>
  </si>
  <si>
    <t>LPF11</t>
  </si>
  <si>
    <t>PASTORAL DE FIERRO GALVANIZADO 1000/930/49</t>
  </si>
  <si>
    <t>LPF12</t>
  </si>
  <si>
    <t>PASTORAL DE FIERRO GALVANIZADO 1500/1110/34</t>
  </si>
  <si>
    <t>LPF13</t>
  </si>
  <si>
    <t>PASTORAL DE FIERRO GALVANIZADO 1500/1110/49</t>
  </si>
  <si>
    <t>LPF14</t>
  </si>
  <si>
    <t>PASTORAL DE FIERRO GALVANIZADO 1500/1110/50</t>
  </si>
  <si>
    <t>LPF15</t>
  </si>
  <si>
    <t>PASTORAL DE ACERO SIMPLE PS/0.55/1.62/1.5 DIA</t>
  </si>
  <si>
    <t>LPF17</t>
  </si>
  <si>
    <t>PASTORAL DE ACERO TRIPLE PT/1.50/1.90/1.5 DIA</t>
  </si>
  <si>
    <t>LPF19</t>
  </si>
  <si>
    <t>PASTORAL DE ACERO SIMPLE PS/1.2/1.7/1.5 DIA</t>
  </si>
  <si>
    <t>Reflectores Con  Lamparas</t>
  </si>
  <si>
    <t>LRA01</t>
  </si>
  <si>
    <t>REFLECTOR CON LAMPARA DE 80 W VAPOR DE SODIO</t>
  </si>
  <si>
    <t>LRA02</t>
  </si>
  <si>
    <t>REFLECTOR CON LAMPARA DE 150 W VAPOR DE SODIO</t>
  </si>
  <si>
    <t>LRA03</t>
  </si>
  <si>
    <t>REFLECTOR CON LAMPARA DE 250 W VAPOR DE SODIO</t>
  </si>
  <si>
    <t>LRA04</t>
  </si>
  <si>
    <t>REFLECTOR CON LAMPARA DE 400 W VAPOR DE SODIO</t>
  </si>
  <si>
    <t>LRA05</t>
  </si>
  <si>
    <t>REFLECTOR CON 2 LAMPARAS DE 400 W VAPOR DE SODIO</t>
  </si>
  <si>
    <t>LRA06</t>
  </si>
  <si>
    <t>REFLECTOR CON LAMPARA DE 70 W VAPOR DE SODIO</t>
  </si>
  <si>
    <t>LRA07</t>
  </si>
  <si>
    <t>REFLECTOR CON LAMPARA DE 400 W  LUZ MIXTA</t>
  </si>
  <si>
    <t>LRA10</t>
  </si>
  <si>
    <t>REFLECTOR CON 2 LAMPARAS DE 250 W VAPOR DE SODIO</t>
  </si>
  <si>
    <t>LRA13</t>
  </si>
  <si>
    <t>Reflector con lampara tipo Halogenuro de 150 W.</t>
  </si>
  <si>
    <t>LRA14</t>
  </si>
  <si>
    <t>Reflector con lampara tipo Halogenuro de 250 W.</t>
  </si>
  <si>
    <t>LRB01</t>
  </si>
  <si>
    <t>CORONA METALICA PARA 06 REFLECTORES</t>
  </si>
  <si>
    <t>LRB02</t>
  </si>
  <si>
    <t>CORONA METALICA PARA 08 REFLECTORES</t>
  </si>
  <si>
    <t>LRB03</t>
  </si>
  <si>
    <t>CORONA METALICA PARA 10 REFLECTORES</t>
  </si>
  <si>
    <t>CMyE07</t>
  </si>
  <si>
    <t>Postes y Accesorios</t>
  </si>
  <si>
    <t>PAA01</t>
  </si>
  <si>
    <t>ABRAZADERA PARA PASTORAL SIMPLE TIPO 1 48MMD. POSTE DE ACERO 62MMD.</t>
  </si>
  <si>
    <t>PAA02</t>
  </si>
  <si>
    <t>ABRAZADERA PARA PASTORAL SIMPLE TIPO 3 48MMD. POSTE DE ACERO 132MMD.</t>
  </si>
  <si>
    <t>PAA03</t>
  </si>
  <si>
    <t>ABRAZADERA PARA PASTORAL SIMPLE TIPO 4 48MMD. POSTE DE ACERO 152MMD.</t>
  </si>
  <si>
    <t>PAA04</t>
  </si>
  <si>
    <t>ABRAZADERA PARA PASTORAL SIMPLE 90MMD. POSTE DE CONCRETO 102MMD.</t>
  </si>
  <si>
    <t>PAA05</t>
  </si>
  <si>
    <t>ABRAZADERA PARA PASTORAL SIMPLE DE ACERO 90MMD. POSTE DE ACERO 132MMD.</t>
  </si>
  <si>
    <t>PAA08</t>
  </si>
  <si>
    <t>ABRAZADERA TIPO PARTIDO</t>
  </si>
  <si>
    <t>PAA09</t>
  </si>
  <si>
    <t>TEMPLADOR PARA RETENIDA CON OJAL Y GANCHO</t>
  </si>
  <si>
    <t>PAA10</t>
  </si>
  <si>
    <t>TEMPLADOR PARA ACOMETIDA</t>
  </si>
  <si>
    <t>Brazos O Riostras</t>
  </si>
  <si>
    <t>PCB01</t>
  </si>
  <si>
    <t>BRAZO DE ACERO PARA CRUCETA</t>
  </si>
  <si>
    <t>PCB02</t>
  </si>
  <si>
    <t>BRAZO DE MADERA  PARA CRUCETA  60 PUL. VANO* 30 PULG. DECLIVE</t>
  </si>
  <si>
    <t>PCB03</t>
  </si>
  <si>
    <t>BRAZO DE MADERA PARA CRUCETA  28 PUL. 1-5/8 X13/16</t>
  </si>
  <si>
    <t>PCB04</t>
  </si>
  <si>
    <t>BRAZOS DE FoGo LARGOS</t>
  </si>
  <si>
    <t>PCB05</t>
  </si>
  <si>
    <t>RIOSTRA PERFIL ANGULAR DE Fo Go DE  1/2 X 1/2 X 3/16 X 1300 MM.</t>
  </si>
  <si>
    <t>PCB06</t>
  </si>
  <si>
    <t>RIOSTRA PERFIL ANGULAR DE Fo Go DE 1 1/2 X 1 1/2 X 3/16 X  600 MM.</t>
  </si>
  <si>
    <t>PCB07</t>
  </si>
  <si>
    <t>RIOSTRA PERFIL ANGULAR DE Fo Go DE 1 1/2 X 1 1/2 X 3/16 X 1300 MM.</t>
  </si>
  <si>
    <t>PCB08</t>
  </si>
  <si>
    <t>RIOSTRA PERFIL ANGULAR DE Fo Go DE 1 1/2 X 1 1/2 X 3/16 X 1500 MM.</t>
  </si>
  <si>
    <t>PCB10</t>
  </si>
  <si>
    <t>RIOSTRA DE PERFIL ANGULAR DE Fo.Go DE 1 1/2 x 1 1/2 x 3/16 x 0.80m.</t>
  </si>
  <si>
    <t>PCB11</t>
  </si>
  <si>
    <t>RIOSTRA DE PERFIL ANGULAR DE Fo.Go DE 2 x 2 x 3/16 x 0.80m</t>
  </si>
  <si>
    <t>PCB12</t>
  </si>
  <si>
    <t>RIOSTRA DE PERFIL ANGULAR DE Fo.Go DE 2 x 2 x 3/16 x 1.00m</t>
  </si>
  <si>
    <t>PCB13</t>
  </si>
  <si>
    <t>RIOSTRA DE PERFIL ANGULAR DE Fo.Go DE 2 1/2 x 2 1/2 x 1/4 x 2.50m</t>
  </si>
  <si>
    <t>PCB14</t>
  </si>
  <si>
    <t>RIOSTRA DE PERFIL ANGULAR DE Fo.Go DE 3 x 3 x 1/4 x 2.50m</t>
  </si>
  <si>
    <t>PCB16</t>
  </si>
  <si>
    <t>ANGULO ACERO GALVANIZADO SAE1020 3/16X1.1/4X1.1/4LINEA AEREA</t>
  </si>
  <si>
    <t>Crucetas. Mensulas. Palomillas De Concreto Armado</t>
  </si>
  <si>
    <t>PCC01</t>
  </si>
  <si>
    <t>CRUCETA ASIMETRICA DE CONCRETO ARMADO Za/1.50/0.90/250 CON AGUJERO 145 mm.</t>
  </si>
  <si>
    <t>PCC02</t>
  </si>
  <si>
    <t>CRUCETA ASIMETRICA DE CONCRETO ARMADO Za/1.50/0.90/250 CON AGUJERO 180 mm.</t>
  </si>
  <si>
    <t>PCC03</t>
  </si>
  <si>
    <t>CRUCETA ASIMETRICA DE CONCRETO ARMADO Za/1.50/0.90/250 CON AGUJERO 210 mm.</t>
  </si>
  <si>
    <t>PCC04</t>
  </si>
  <si>
    <t>CRUCETA DE CONCRETO ARMADO Z/1.20/300; 145 mm. DIAM.</t>
  </si>
  <si>
    <t>PCC05</t>
  </si>
  <si>
    <t>CRUCETA DE CONCRETO ARMADO Z/1.20/300; 160 mm. DIAM.</t>
  </si>
  <si>
    <t>PCC06</t>
  </si>
  <si>
    <t>CRUCETA DE CONCRETO ARMADO Z/1.20/300; 185 mm. DIAM.</t>
  </si>
  <si>
    <t>PCC07</t>
  </si>
  <si>
    <t>CRUCETA DE CONCRETO ARMADO Z/1.50/400; 185 mm. DIAM.</t>
  </si>
  <si>
    <t>PCC08</t>
  </si>
  <si>
    <t>CRUCETA DE CONCRETO ARMADO Z/1.50/400; 195 mm. DIAM.</t>
  </si>
  <si>
    <t>PCC09</t>
  </si>
  <si>
    <t>CRUCETA DE CONCRETO ARMADO Z/1.50/400; 220 mm. DIAM.</t>
  </si>
  <si>
    <t>PCC10</t>
  </si>
  <si>
    <t>CRUCETA DE CONCRETO ARMADO Z/2.00/500; 160 mm. DIAM.</t>
  </si>
  <si>
    <t>PCC11</t>
  </si>
  <si>
    <t>CRUCETA DE CONCRETO ARMADO Z/2.00/500; 195 mm. DIAM.</t>
  </si>
  <si>
    <t>PCC12</t>
  </si>
  <si>
    <t>CRUCETA DE CONCRETO ARMADO Z/2.00/500; 220 mm. DIAM.</t>
  </si>
  <si>
    <t>PCC13</t>
  </si>
  <si>
    <t>MENSULA DE CONCRETO ARMADO M/0.60/250 CON AGUJERO 145 mm. DIAM.</t>
  </si>
  <si>
    <t>PCC14</t>
  </si>
  <si>
    <t>MENSULA DE CONCRETO ARMADO M/0.60/250 CON AGUJERO 170 mm. DIAM.</t>
  </si>
  <si>
    <t>PCC15</t>
  </si>
  <si>
    <t>MENSULA DE CONCRETO ARMADO M/0.60/250 CON AGUJERO 200 mm. DIAM.</t>
  </si>
  <si>
    <t>PCC16</t>
  </si>
  <si>
    <t>MENSULA DE CONCRETO ARMADO M/1.00/250 CON AGUJERO 145 mm. DIAM.</t>
  </si>
  <si>
    <t>PCC17</t>
  </si>
  <si>
    <t>MENSULA DE CONCRETO ARMADO M/1.00/250 CON AGUJERO 170 mm. DIAM.</t>
  </si>
  <si>
    <t>PCC18</t>
  </si>
  <si>
    <t>MENSULA DE CONCRETO ARMADO M/1.00/250 CON AGUJERO 200 mm. DIAM.</t>
  </si>
  <si>
    <t>PCC19</t>
  </si>
  <si>
    <t>PALOMILLA DOBLE DE CONCRETO ARMADO PARA BIPOSTE (S.E. 400-630 KVA) DE 11 mts.</t>
  </si>
  <si>
    <t>PCC20</t>
  </si>
  <si>
    <t>PALOMILLA DOBLE DE CONCRETO ARMADO PARA BIPOSTE DE 11 mts.</t>
  </si>
  <si>
    <t>PCC21</t>
  </si>
  <si>
    <t>PALOMILLA DOBLE DE CONCRETO ARMADO PARA BIPOSTE DE 13 mts.</t>
  </si>
  <si>
    <t>PCC22</t>
  </si>
  <si>
    <t>CRUCETA DE CONCRETO ARMADO  Z/2.4/600 -275MMD. MONTAJE A POSTE.</t>
  </si>
  <si>
    <t>PCC24</t>
  </si>
  <si>
    <t>MENSULA DE CONCRETO ARMADO  M/0.60/250 DE 245MMD MONTAJE POSTE</t>
  </si>
  <si>
    <t>PCC25</t>
  </si>
  <si>
    <t>MENSULA DE CONCRETO ARMADO M/1.00/250 DE 275MMD MONTAJE POSTE</t>
  </si>
  <si>
    <t>Crucetas. Palomillas De Metal</t>
  </si>
  <si>
    <t>PCF01</t>
  </si>
  <si>
    <t>CRUCETA DE FIERRO DE 1.2 MTS.  PARA BASE SOPORTE DE TRANSFORMADORES  MONOPOSTE</t>
  </si>
  <si>
    <t>PCF02</t>
  </si>
  <si>
    <t>CRUCETA DE FIERRO DE 1.50 MTS</t>
  </si>
  <si>
    <t>PCF03</t>
  </si>
  <si>
    <t>CRUCETA DE FIERRO DE 2.40 MTS.</t>
  </si>
  <si>
    <t>PCF04</t>
  </si>
  <si>
    <t>CRUCETA DE FIERRO DE 2.40 MTS.  PARA BASE SOPORTE DE TRANSFORMADORES</t>
  </si>
  <si>
    <t>PCF05</t>
  </si>
  <si>
    <t>PALOMILLA DE FIERRO LARGO PARA AISLADORES</t>
  </si>
  <si>
    <t>PCF06</t>
  </si>
  <si>
    <t>PALOMILLA EN  E</t>
  </si>
  <si>
    <t>PCF07</t>
  </si>
  <si>
    <t>CRUCETA DE FIERRO DE 4.30 MTS</t>
  </si>
  <si>
    <t>Crucetas De Concreto Armado Tipo "H"</t>
  </si>
  <si>
    <t>PCH01</t>
  </si>
  <si>
    <t>CRUCETA DE HORMIGON PRETENSADO, 1.20m/180-200 KG/mm2</t>
  </si>
  <si>
    <t>Crucetas De Madera Tratada</t>
  </si>
  <si>
    <t>PCM01</t>
  </si>
  <si>
    <t>CRUCETA DE MADERA DE 1000 X  90 X 115 mm. ( 3.3' X 3 1/2 X 4 1/2)</t>
  </si>
  <si>
    <t>PCM02</t>
  </si>
  <si>
    <t>CRUCETA DE MADERA DE 1500 X  90 X 115 mm. ( 5' X 3 1/2 X 4 1/2 )</t>
  </si>
  <si>
    <t>PCM03</t>
  </si>
  <si>
    <t>CRUCETA DE MADERA DE 1500 X 100 X 125 mm. ( 5' X 4 X 5 )</t>
  </si>
  <si>
    <t>PCM04</t>
  </si>
  <si>
    <t>CRUCETA DE MADERA DE 1800 X  90 X 115 mm. ( 6' X 3 1/2 X 4 1/2 )</t>
  </si>
  <si>
    <t>PCM05</t>
  </si>
  <si>
    <t>CRUCETA DE MADERA DE 2400 X  90 X 115 mm. ( 8' X 3 1/2 X 4 1/2 )</t>
  </si>
  <si>
    <t>PCM06</t>
  </si>
  <si>
    <t>CRUCETA DE MADERA DE 2400 X  95 X 120 mm. ( 8' X 3 3/4 X 4 3/4 )</t>
  </si>
  <si>
    <t>PCM07</t>
  </si>
  <si>
    <t>CRUCETA DE MADERA DE 3000 X  95 X 120 mm. ( 10' X 3 3/4 X 4 1/2 )</t>
  </si>
  <si>
    <t>PCM10</t>
  </si>
  <si>
    <t>CRUCETA DE MADERA DE 4 x 5 x 2.50m</t>
  </si>
  <si>
    <t>PCM11</t>
  </si>
  <si>
    <t>CRUCETA DE MADERA DE 4 x 5 x 3.00m</t>
  </si>
  <si>
    <t>PCM14</t>
  </si>
  <si>
    <t>CRUCETA DE MADERA DE 4X 4X 1.3 PIES</t>
  </si>
  <si>
    <t>PCM16</t>
  </si>
  <si>
    <t>CRUCETA DE MADERA DE 4X 4X 4 PIES</t>
  </si>
  <si>
    <t>Postes De Concreto Armado</t>
  </si>
  <si>
    <t>PPC01</t>
  </si>
  <si>
    <t>POSTE DE CONCRETO ARMADO DE  7/100/120/225</t>
  </si>
  <si>
    <t>POSTE DE CONCRETO ARMADO DE  7/200/120/225</t>
  </si>
  <si>
    <t>POSTE DE CONCRETO ARMADO DE  7/300/120/225</t>
  </si>
  <si>
    <t>PPC04</t>
  </si>
  <si>
    <t>POSTE DE CONCRETO ARMADO DE  7/70/90/195</t>
  </si>
  <si>
    <t>POSTE DE CONCRETO ARMADO DE  8/200/120/240</t>
  </si>
  <si>
    <t>POSTE DE CONCRETO ARMADO DE  8/300/120/240</t>
  </si>
  <si>
    <t>PPC07</t>
  </si>
  <si>
    <t>POSTE DE CONCRETO ARMADO DE  8/70/90/210</t>
  </si>
  <si>
    <t>POSTE DE CONCRETO ARMADO DE  9/200/120/255</t>
  </si>
  <si>
    <t>POSTE DE CONCRETO ARMADO DE  9/300/120/255</t>
  </si>
  <si>
    <t>POSTE DE CONCRETO ARMADO DE  9/400/140/275</t>
  </si>
  <si>
    <t>POSTE DE CONCRETO ARMADO DE 11/200/120/285</t>
  </si>
  <si>
    <t>PPC12</t>
  </si>
  <si>
    <t>POSTE DE CONCRETO ARMADO DE 11/300/120/285</t>
  </si>
  <si>
    <t>PPC13</t>
  </si>
  <si>
    <t>POSTE DE CONCRETO ARMADO DE 11/400/140/305</t>
  </si>
  <si>
    <t>PPC14</t>
  </si>
  <si>
    <t>POSTE DE CONCRETO ARMADO DE 11/500/160/325</t>
  </si>
  <si>
    <t>POSTE DE CONCRETO ARMADO DE 12/200/120/300</t>
  </si>
  <si>
    <t>POSTE DE CONCRETO ARMADO DE 12/300/150/330</t>
  </si>
  <si>
    <t>PPC17</t>
  </si>
  <si>
    <t>POSTE DE CONCRETO ARMADO DE 12/400/150/330</t>
  </si>
  <si>
    <t>POSTE DE CONCRETO ARMADO DE 13/200/140/335</t>
  </si>
  <si>
    <t>POSTE DE CONCRETO ARMADO DE 13/300/150/345</t>
  </si>
  <si>
    <t>PPC20</t>
  </si>
  <si>
    <t>POSTE DE CONCRETO ARMADO DE 13/400/150/345</t>
  </si>
  <si>
    <t>PPC21</t>
  </si>
  <si>
    <t>POSTE DE CONCRETO ARMADO DE 13/500/160/355</t>
  </si>
  <si>
    <t>POSTE DE CONCRETO ARMADO DE 15/200/135/360</t>
  </si>
  <si>
    <t>POSTE DE CONCRETO ARMADO DE 15/300/140/365</t>
  </si>
  <si>
    <t>PPC24</t>
  </si>
  <si>
    <t>POSTE DE CONCRETO ARMADO DE 15/400/150/375</t>
  </si>
  <si>
    <t>PPC25</t>
  </si>
  <si>
    <t>POSTE DE CONCRETO ARMADO DE 15/500/180/405</t>
  </si>
  <si>
    <t>PPC26</t>
  </si>
  <si>
    <t>POSTE DE CONCRETO ARMADO DE 17/200/150/405</t>
  </si>
  <si>
    <t>PPC27</t>
  </si>
  <si>
    <t>POSTE DE CONCRETO ARMADO DE 17/300/150/405</t>
  </si>
  <si>
    <t>PPC28</t>
  </si>
  <si>
    <t>POSTE DE CONCRETO ARMADO DE 17/400/165/420</t>
  </si>
  <si>
    <t>Postes De Concreto Armado Para Alumbrado Publico</t>
  </si>
  <si>
    <t>PPC29</t>
  </si>
  <si>
    <t>POSTE DE CONCRETO ARMADO PARA A. P.  5/70/90/165</t>
  </si>
  <si>
    <t>PPC30</t>
  </si>
  <si>
    <t>POSTE DE CONCRETO ARMADO PARA A. P.  6/70/90/180</t>
  </si>
  <si>
    <t>PPC31</t>
  </si>
  <si>
    <t>POSTE DE CONCRETO ARMADO PARA A. P.  7/100/120/225</t>
  </si>
  <si>
    <t>PPC32</t>
  </si>
  <si>
    <t>POSTE DE CONCRETO ARMADO PARA A. P.  7/200/120/225</t>
  </si>
  <si>
    <t>PPC33</t>
  </si>
  <si>
    <t>POSTE DE CONCRETO ARMADO PARA A. P.  7/300/120/225</t>
  </si>
  <si>
    <t>PPC34</t>
  </si>
  <si>
    <t>POSTE DE CONCRETO ARMADO PARA A. P.  8/100/120/240</t>
  </si>
  <si>
    <t>PPC35</t>
  </si>
  <si>
    <t>POSTE DE CONCRETO ARMADO PARA A. P.  8/200/120/240</t>
  </si>
  <si>
    <t>PPC36</t>
  </si>
  <si>
    <t>POSTE DE CONCRETO ARMADO PARA A. P.  8/300/120/240</t>
  </si>
  <si>
    <t>PPC37</t>
  </si>
  <si>
    <t>POSTE DE CONCRETO ARMADO PARA A. P.  9/100/120/255</t>
  </si>
  <si>
    <t>PPC38</t>
  </si>
  <si>
    <t>POSTE DE CONCRETO ARMADO PARA A. P.  9/200/120/245</t>
  </si>
  <si>
    <t>PPC39</t>
  </si>
  <si>
    <t>POSTE DE CONCRETO ARMADO PARA A. P.  9/300/120/255</t>
  </si>
  <si>
    <t>PPC40</t>
  </si>
  <si>
    <t>POSTE DE CONCRETO ARMADO PARA A. P. 11/200/120/285</t>
  </si>
  <si>
    <t>PPC41</t>
  </si>
  <si>
    <t>POSTE DE CONCRETO ARMADO PARA A. P. 11/400/140/305</t>
  </si>
  <si>
    <t>PPC42</t>
  </si>
  <si>
    <t>POSTE DE CONCRETO ARMADO PARA A. P. 13/100/120/315</t>
  </si>
  <si>
    <t>PPC43</t>
  </si>
  <si>
    <t>POSTE DE CONCRETO ARMADO PARA A. P. 13/200/140/335</t>
  </si>
  <si>
    <t>PPC44</t>
  </si>
  <si>
    <t>POSTE DE CONCRETO ARMADO PARA A. P. 13/400/160/355</t>
  </si>
  <si>
    <t>PPC45</t>
  </si>
  <si>
    <t>POSTE DE CONCRETO ARMADO PARA A. P. 15/200/140/365</t>
  </si>
  <si>
    <t>PPC46</t>
  </si>
  <si>
    <t>POSTE DE CONCRETO ARMADO PARA A. P. 15/400/160/385</t>
  </si>
  <si>
    <t>PPC47</t>
  </si>
  <si>
    <t>POSTE DE CONCRETO ARMADO PARA A. P. 25 m</t>
  </si>
  <si>
    <t>PPC48</t>
  </si>
  <si>
    <t>POSTE DE CONCRETO ARMADO PARA A. P. 10/200/120/285</t>
  </si>
  <si>
    <t>PPC49</t>
  </si>
  <si>
    <t>POSTE DE CONCRETO ARMADO PARA A. P. 12/200/120/300</t>
  </si>
  <si>
    <t>PPC50</t>
  </si>
  <si>
    <t>POSTE DE CONCRETO ARMADO DE  9/200/150/280</t>
  </si>
  <si>
    <t>PPC51</t>
  </si>
  <si>
    <t>POSTE DE CONCRETO ARMADO DE 9/300/150/280</t>
  </si>
  <si>
    <t>PPC52</t>
  </si>
  <si>
    <t>POSTE DE CONCRETO ARMADO DE 10/300/150/300</t>
  </si>
  <si>
    <t>PPC53</t>
  </si>
  <si>
    <t>POSTE DE CONCRETO ARMADO DE 10/400/150/300</t>
  </si>
  <si>
    <t>Postes Metalicos</t>
  </si>
  <si>
    <t>PPF01</t>
  </si>
  <si>
    <t>POSTE DE METAL DE  6 mts.</t>
  </si>
  <si>
    <t>POSTE DE METAL DE  8 mts.</t>
  </si>
  <si>
    <t>PPF03</t>
  </si>
  <si>
    <t>POSTE DE METAL DE 11 mts.</t>
  </si>
  <si>
    <t>PPF04</t>
  </si>
  <si>
    <t>POSTE DE METAL DE 13 mts.</t>
  </si>
  <si>
    <t>POSTE DE METAL DE 15 mts.</t>
  </si>
  <si>
    <t>PPF06</t>
  </si>
  <si>
    <t>POSTE DE METAL DE  5 mts.</t>
  </si>
  <si>
    <t>PPF07</t>
  </si>
  <si>
    <t>POSTE DE METAL DE  10 mts.</t>
  </si>
  <si>
    <t>POSTE DE METAL DE  12 mts.</t>
  </si>
  <si>
    <t>POSTE DE METAL DE 7.0 mts.</t>
  </si>
  <si>
    <t>PPF12</t>
  </si>
  <si>
    <t>POSTE DE METAL DE 9.0 mts.</t>
  </si>
  <si>
    <t>PPF14</t>
  </si>
  <si>
    <t>POSTE DE METAL DE 25.0 mts.</t>
  </si>
  <si>
    <t>Postes De Concreto Armado. Seccion "H"</t>
  </si>
  <si>
    <t>POSTE DE HORMIGON SECCION H,  8.70m/225 KG</t>
  </si>
  <si>
    <t>PPH02</t>
  </si>
  <si>
    <t>POSTE DE HORMIGON SECCION H, 10.00m/225 KG</t>
  </si>
  <si>
    <t>PPH03</t>
  </si>
  <si>
    <t>POSTE DE HORMIGON SECCION H, 11.50m/300 KG</t>
  </si>
  <si>
    <t>PPH04</t>
  </si>
  <si>
    <t>POSTE DE HORMIGON SECCION H, 15.00m/650 KG</t>
  </si>
  <si>
    <t>Postes De Madera Tratada</t>
  </si>
  <si>
    <t>POSTE DE MADERA TRATADA DE  8 mts. CL.4</t>
  </si>
  <si>
    <t>PPM02</t>
  </si>
  <si>
    <t>POSTE DE MADERA TRATADA DE  8 mts. CL.5</t>
  </si>
  <si>
    <t>PPM03</t>
  </si>
  <si>
    <t>POSTE DE MADERA TRATADA DE  8 mts. CL.6</t>
  </si>
  <si>
    <t>PPM04</t>
  </si>
  <si>
    <t>POSTE DE MADERA TRATADA DE  8 mts. CL.7</t>
  </si>
  <si>
    <t>PPM05</t>
  </si>
  <si>
    <t>POSTE DE MADERA TRATADA DE  8 mts. CL.8</t>
  </si>
  <si>
    <t>PPM06</t>
  </si>
  <si>
    <t>POSTE DE MADERA TRATADA DE  9 mts. CL.4</t>
  </si>
  <si>
    <t>PPM07</t>
  </si>
  <si>
    <t>POSTE DE MADERA TRATADA DE  9 mts. CL.5</t>
  </si>
  <si>
    <t>PPM08</t>
  </si>
  <si>
    <t>POSTE DE MADERA TRATADA DE  9 mts. CL.6</t>
  </si>
  <si>
    <t>PPM09</t>
  </si>
  <si>
    <t>POSTE DE MADERA TRATADA DE  9 mts. CL.7</t>
  </si>
  <si>
    <t>PPM10</t>
  </si>
  <si>
    <t>POSTE DE MADERA TRATADA DE  9 mts. CL.8</t>
  </si>
  <si>
    <t>PPM11</t>
  </si>
  <si>
    <t>POSTE DE MADERA TRATADA DE 10 mts. CL.4</t>
  </si>
  <si>
    <t>PPM12</t>
  </si>
  <si>
    <t>POSTE DE MADERA TRATADA DE 10 mts. CL.5</t>
  </si>
  <si>
    <t>PPM13</t>
  </si>
  <si>
    <t>POSTE DE MADERA TRATADA DE 10 mts. CL.6</t>
  </si>
  <si>
    <t>PPM14</t>
  </si>
  <si>
    <t>POSTE DE MADERA TRATADA DE 10 mts. CL.7</t>
  </si>
  <si>
    <t>POSTE DE MADERA TRATADA DE 11 mts. CL.4</t>
  </si>
  <si>
    <t>PPM16</t>
  </si>
  <si>
    <t>POSTE DE MADERA TRATADA DE 11 mts. CL.5</t>
  </si>
  <si>
    <t>PPM17</t>
  </si>
  <si>
    <t>POSTE DE MADERA TRATADA DE 11 mts. CL.6</t>
  </si>
  <si>
    <t>PPM18</t>
  </si>
  <si>
    <t>POSTE DE MADERA TRATADA DE 11 mts. CL.7</t>
  </si>
  <si>
    <t>POSTE DE MADERA TRATADA DE 12 mts. CL.4</t>
  </si>
  <si>
    <t>PPM20</t>
  </si>
  <si>
    <t>POSTE DE MADERA TRATADA DE 12 mts. CL.5</t>
  </si>
  <si>
    <t>PPM21</t>
  </si>
  <si>
    <t>POSTE DE MADERA TRATADA DE 12 mts. CL.6</t>
  </si>
  <si>
    <t>PPM22</t>
  </si>
  <si>
    <t>POSTE DE MADERA TRATADA DE 12 mts. CL.7</t>
  </si>
  <si>
    <t>POSTE DE MADERA TRATADA DE 13 mts. CL.4</t>
  </si>
  <si>
    <t>PPM24</t>
  </si>
  <si>
    <t>POSTE DE MADERA TRATADA DE 13 mts. CL.5</t>
  </si>
  <si>
    <t>PPM25</t>
  </si>
  <si>
    <t>POSTE DE MADERA TRATADA DE 13 mts. CL.6</t>
  </si>
  <si>
    <t>PPM26</t>
  </si>
  <si>
    <t>POSTE DE MADERA TRATADA DE 13 mts. CL.7</t>
  </si>
  <si>
    <t>PPM27</t>
  </si>
  <si>
    <t>POSTE DE MADERA TRATADA DE  5 mts. CL.7</t>
  </si>
  <si>
    <t>PPM28</t>
  </si>
  <si>
    <t>POSTE DE MADERA TRATADA DE  7 mts. CL.7</t>
  </si>
  <si>
    <t>PPM29</t>
  </si>
  <si>
    <t>POSTE DE MADERA TRATADA DE 15 mts. CL.7</t>
  </si>
  <si>
    <t>Plataformas Soporte</t>
  </si>
  <si>
    <t>PSC01</t>
  </si>
  <si>
    <t>PLATAFORMA SOPORTE DE TRANSFORMADOR DE CONCRETO ARMADO PARA BIPOSTE DE 11 mts.</t>
  </si>
  <si>
    <t>PSC02</t>
  </si>
  <si>
    <t>PLATAFORMA SOPORTE DE TRANSFORMADOR DE CONCRETO ARMADO PARA BIPOSTE DE 11 mts. (S.E. 400-630 KVA)</t>
  </si>
  <si>
    <t>PSC03</t>
  </si>
  <si>
    <t>PLATAFORMA SOPORTE DE TRANSFORMADOR DE CONCRETO ARMADO PARA BIPOSTE DE 13 mts.</t>
  </si>
  <si>
    <t>PSC10</t>
  </si>
  <si>
    <t>BLOQUE DE CONCRETO PARA PROTECCION DE POSTE</t>
  </si>
  <si>
    <t>PSC14</t>
  </si>
  <si>
    <t>SOPORTE DE ACERO GALVANIZADO PARA TRANFORMADOR MONOFASICO AEREO</t>
  </si>
  <si>
    <t>PSC16</t>
  </si>
  <si>
    <t>SOPORTE PARA EQUIPO DE SECCIONAMIENTO Y PROTECCION, S.E.MONOPOSTE :</t>
  </si>
  <si>
    <t>PSC18</t>
  </si>
  <si>
    <t>SOPORTE PARA EQUIPOS DE SECCIONAMIENTO Y PROTECCION, PARA S.E.BIPOSTE:</t>
  </si>
  <si>
    <t>CMyE08</t>
  </si>
  <si>
    <t>Cables De Viento Para Retenidas</t>
  </si>
  <si>
    <t>RCA01</t>
  </si>
  <si>
    <t>CABLE PARA VIENTO DE ACERO GALVANIZADO TEMPLE S&amp;M, 10 mm (3/8 PULG.) DIAM.</t>
  </si>
  <si>
    <t>RCA02</t>
  </si>
  <si>
    <t>CABLE PARA VIENTO DE ACERO GALVANIZADO TEMPLE S&amp;M, 13 mm (1/2 PULG.) DIAM.</t>
  </si>
  <si>
    <t>RCW01</t>
  </si>
  <si>
    <t>CABLE PARA VIENTO DE ALUMOWELD 7 X 9 AWG.</t>
  </si>
  <si>
    <t>RCW02</t>
  </si>
  <si>
    <t>CABLE PARA VIENTO DE COPPERWELD 7 X 9 AWG.</t>
  </si>
  <si>
    <t>Bloques De Anclaje</t>
  </si>
  <si>
    <t>RVA01</t>
  </si>
  <si>
    <t>BLOQUE DE ANCLAJE DE 400 X 400 X 100 mm.; AGUJERO DE 3/4 PULG. DIAM.</t>
  </si>
  <si>
    <t>RVA02</t>
  </si>
  <si>
    <t>BLOQUE DE ANCLAJE DE 400 X 400 X 100 mm.; AGUJERO DE 5/8 PULG. DIAM.</t>
  </si>
  <si>
    <t>RVA03</t>
  </si>
  <si>
    <t>BLOQUE DE ANCLAJE DE 500 X 500 X 150 mm.; AGUJERO DE 3/4 PULG. DIAM.</t>
  </si>
  <si>
    <t>RVA04</t>
  </si>
  <si>
    <t>BLOQUE DE ANCLAJE DE 500 X 500 X 150 mm.; AGUJERO DE 5/8 PULG. DIAM.</t>
  </si>
  <si>
    <t>RVA05</t>
  </si>
  <si>
    <t>BLOQUE DE ANCLAJE DE 700 X 700 X 200 mm.; AGUJERO DE 1 PULG. DIAM.</t>
  </si>
  <si>
    <t>RVA06</t>
  </si>
  <si>
    <t>PLANCHA DE ANCLAJE DE Fo Go PARA RETENIDA</t>
  </si>
  <si>
    <t>Varillas. Pernos De Anclaje</t>
  </si>
  <si>
    <t>RVV01</t>
  </si>
  <si>
    <t>PERNO DE ANCLAJE DE COPPERWELD O ALEACION DE COBRE DE 2400 mm DE LONG.</t>
  </si>
  <si>
    <t>RVV02</t>
  </si>
  <si>
    <t>VARILLA DE ANCLAJE CON OJO GUARDACABO DE 1800 mm LONG.; 13  mm DIAM.</t>
  </si>
  <si>
    <t>RVV03</t>
  </si>
  <si>
    <t>VARILLA DE ANCLAJE CON OJO GUARDACABO DE 1800 mm LONG.; 16  mm DIAM.</t>
  </si>
  <si>
    <t>RVV04</t>
  </si>
  <si>
    <t>VARILLA DE ANCLAJE CON OJO GUARDACABO DE 2400 mm LONG.; 16  mm DIAM.</t>
  </si>
  <si>
    <t>RVV05</t>
  </si>
  <si>
    <t>VARILLA DE ANCLAJE CON OJO GUARDACABO DE 2400 mm LONG.; 19  mm DIAM.</t>
  </si>
  <si>
    <t>RXA01</t>
  </si>
  <si>
    <t>ABRAZADERA DE ACERO GALVANIZADO PARA RETENIDA MT</t>
  </si>
  <si>
    <t>RXA02</t>
  </si>
  <si>
    <t>ABRAZADERA DE ACERO GALVANIZADO PARA RETENIDA BT</t>
  </si>
  <si>
    <t>RXC01</t>
  </si>
  <si>
    <t>GUARDACABO ACERO GALV. EN CALIENTE 15MM ESP. 1/2D</t>
  </si>
  <si>
    <t>RXF01</t>
  </si>
  <si>
    <t>AMARRE PREFORMADO DE ALUMOWELD  PARA RETENIDA</t>
  </si>
  <si>
    <t>RXF02</t>
  </si>
  <si>
    <t>AMARRE PREFORMADO DE COPPERWELD PARA RETENIDA</t>
  </si>
  <si>
    <t>RXF03</t>
  </si>
  <si>
    <t>AMARRE PREFORMADO DE ACERO GALVANIZADO PARA RETENIDA</t>
  </si>
  <si>
    <t>RXG02</t>
  </si>
  <si>
    <t>GRAPA DOBLE VIA DE AG 3 PERNOS CABLE RETENIDA</t>
  </si>
  <si>
    <t>RXX02</t>
  </si>
  <si>
    <t>CANALETA DE ACERO GALVANIZADO PARA PROTECCION DE RETENIDA</t>
  </si>
  <si>
    <t>RXX06</t>
  </si>
  <si>
    <t>BRAZO METALICO DE APOYO PARA RETENIDA TIPO VIOLIN MT y BT</t>
  </si>
  <si>
    <t>RXX07</t>
  </si>
  <si>
    <t>BRAZO METALICO DE APOYO PARA RETENIDA TIPO VIOLIN BT</t>
  </si>
  <si>
    <t>RXX10</t>
  </si>
  <si>
    <t>ESLABON ANGULAR DE ACERO GALVANIZADO 50x110mm. AGUJERO 17.5MM - DAC</t>
  </si>
  <si>
    <t>RXX12</t>
  </si>
  <si>
    <t>TUERCA CIEGA DE BRONCE 3/4DIA. BARRA 1.1/4 PARA VARILLA DE ANCLAJE</t>
  </si>
  <si>
    <t>CMyE09</t>
  </si>
  <si>
    <t>Seccionamiento y Protección</t>
  </si>
  <si>
    <t>SAA01</t>
  </si>
  <si>
    <t>CELDA (ESTRUCTURA METALICA Y OBRA CIVIL)</t>
  </si>
  <si>
    <t>SAA02</t>
  </si>
  <si>
    <t>CELDA PARA INTERRUPTOR M.T. EN S.E. CONVENCIONAL</t>
  </si>
  <si>
    <t>SAA03</t>
  </si>
  <si>
    <t>ESTRUCTURA METALICA O CELDAS PARA S.E. CONVENCIONAL DE 5X9.5M2.</t>
  </si>
  <si>
    <t>SAA04</t>
  </si>
  <si>
    <t>ESTRUCTURA METALICA O CELDAS PARA S.E. CONVENCIONAL DE 5X7.5M2.</t>
  </si>
  <si>
    <t>SAA05</t>
  </si>
  <si>
    <t>ESTRUCTURA METALICA O CELDAS PARA S.E. CONVENCIONAL DE 5X4M2.</t>
  </si>
  <si>
    <t>SAA06</t>
  </si>
  <si>
    <t>CARPINTERIA METALICA PARA S.E. CONVENCIONAL A NIVEL</t>
  </si>
  <si>
    <t>SAA07</t>
  </si>
  <si>
    <t>CARPINTERIA METALICA PARA S.E. CONVENCIONAL SUBTERRANEA</t>
  </si>
  <si>
    <t>SAB01</t>
  </si>
  <si>
    <t>BANCO DE CONDENSADORES FIJO, TRIPOLAR, 300 KVAR, 10-15 KV, EXTERIOR</t>
  </si>
  <si>
    <t>SAB02</t>
  </si>
  <si>
    <t>BANCO DE CONDENSADORES FIJO, MONOFASICO, 100 KVAR, 10-15 KV, EXTERIOR</t>
  </si>
  <si>
    <t>SAB04</t>
  </si>
  <si>
    <t>REGULADOR DE TENSION, MONOFASICO, 15 KV, In = 200 A CON CONTROL ELECTRONICO</t>
  </si>
  <si>
    <t>SAB05</t>
  </si>
  <si>
    <t>CONDENSADOR MONOFASICO 50 KVAR 10 KV</t>
  </si>
  <si>
    <t>SAB06</t>
  </si>
  <si>
    <t>CONDENSADOR MONOFASICO 100 KVAR 10 KV</t>
  </si>
  <si>
    <t>SAB07</t>
  </si>
  <si>
    <t>CONDENSADOR MONOFASICO 150 KVAR 10 KV</t>
  </si>
  <si>
    <t>SAB08</t>
  </si>
  <si>
    <t>TRANSFORMADOR DE CORRIENTE 300/5A 220V</t>
  </si>
  <si>
    <t>SAB09</t>
  </si>
  <si>
    <t>TRANSFORMADOR DE CORRIENTE 750/5A 220V</t>
  </si>
  <si>
    <t>SAB14</t>
  </si>
  <si>
    <t>TRANSFORMADOR DE CORRIENTE (100-200)/5A 20VA 10KV</t>
  </si>
  <si>
    <t>SAB17</t>
  </si>
  <si>
    <t>TRANSFORMADOR DE CORRIENTE 500/5A 220V</t>
  </si>
  <si>
    <t>SAB18</t>
  </si>
  <si>
    <t>TRANSFORMADOR DE CORRIENTE 600/5A 220V</t>
  </si>
  <si>
    <t>SAB19</t>
  </si>
  <si>
    <t>TRANSFORMADOR DE CORRIENTE 850/5A 220V</t>
  </si>
  <si>
    <t>SAB20</t>
  </si>
  <si>
    <t>TRANSFORMADOR DE CORRIENTE 1000/5A 220V</t>
  </si>
  <si>
    <t>SAB21</t>
  </si>
  <si>
    <t>TRANSFORMADOR DE CORRIENTE 1500/5A 220V</t>
  </si>
  <si>
    <t>SAB22</t>
  </si>
  <si>
    <t>TRANSFORMADOR DE CORRIENTE 2000/5A 220V</t>
  </si>
  <si>
    <t>SAB23</t>
  </si>
  <si>
    <t>TRANSFORMADOR DE CORRIENTE BLOQUE 300/5A 10KV 30VA INTERIOR</t>
  </si>
  <si>
    <t>SAB24</t>
  </si>
  <si>
    <t>TRANSFORMADOR DE CORRIENTE TOROIDAL 100-200/1A 10KV DIAMETRO 150MM</t>
  </si>
  <si>
    <t>SAB25</t>
  </si>
  <si>
    <t>TRANSFORMADOR DE CORRIENTE 200/5A 220V</t>
  </si>
  <si>
    <t>SAB26</t>
  </si>
  <si>
    <t>TRANSFORMADOR DE CORRIENTE 400/5A 220V</t>
  </si>
  <si>
    <t>SAB27</t>
  </si>
  <si>
    <t>REGULADOR DE TENSION, MONOFASICO, 10 KV, In = 250</t>
  </si>
  <si>
    <t>Conectores</t>
  </si>
  <si>
    <t>SCA02</t>
  </si>
  <si>
    <t>CONECTORES AISLADOS SEPARABLES, 600 A, 3 VIAS</t>
  </si>
  <si>
    <t>SCA04</t>
  </si>
  <si>
    <t>CONECTORES AISLADOS SEPARABLES, 600 A, BAJO CARGA, 1 DERIV.</t>
  </si>
  <si>
    <t>SCA05</t>
  </si>
  <si>
    <t>CONECTORES AISLADOS SEPARABLES, 600 A, BAJO CARGA, 2 DERIV.</t>
  </si>
  <si>
    <t>Fusibles</t>
  </si>
  <si>
    <t>SFB41</t>
  </si>
  <si>
    <t>FUSIBLE LIMITADOR DE CORRIENTE TIPO: NH TAMAÑO-1 220V. 63A.</t>
  </si>
  <si>
    <t>UNID.</t>
  </si>
  <si>
    <t>SFB42</t>
  </si>
  <si>
    <t>FUSIBLE LIMITADOR DE CORRIENTE TIPO: NH TAMAÑO-1 220V. 80A.</t>
  </si>
  <si>
    <t>SFB43</t>
  </si>
  <si>
    <t>FUSIBLE LIMITADOR DE CORRIENTE TIPO: NH TAMAÑO-1 220V. 100A.</t>
  </si>
  <si>
    <t>SFB52</t>
  </si>
  <si>
    <t>FUSIBLE LIMITADOR DE CORRIENTE TIPO: NH TAMAÑO-1 220V. 160A.</t>
  </si>
  <si>
    <t>SFB66</t>
  </si>
  <si>
    <t>FUSIBLE LIMITADOR DE CORRIENTE TIPO: NH TAMAÑO-2 220V. 315A.</t>
  </si>
  <si>
    <t>SFB68</t>
  </si>
  <si>
    <t>FUSIBLE LIMITADOR DE CORRIENTE TIPO: NH TAMAÑ0-3 220V. 315A.</t>
  </si>
  <si>
    <t>SFB70</t>
  </si>
  <si>
    <t>FUSIBLE LIMITADOR DE CORRIENTE TIPO: NH TAMAÑO-2 220V. 250A.</t>
  </si>
  <si>
    <t>SFB71</t>
  </si>
  <si>
    <t>FUSIBLE LIMITADOR DE CORRIENTE TIPO: NH TAMAÑO-3 220V. 630A.</t>
  </si>
  <si>
    <t>SFE01</t>
  </si>
  <si>
    <t>FUSIBLE LIMITADOR, UNIPOLAR, 50 A, EXTERIOR</t>
  </si>
  <si>
    <t>SFE02</t>
  </si>
  <si>
    <t>FUSIBLE LIMITADOR, UNIPOLAR, 100 A, EXTERIOR</t>
  </si>
  <si>
    <t>SFE03</t>
  </si>
  <si>
    <t>FUSIBLE LIMITADOR, UNIPOLAR, 200 A, EXTERIOR</t>
  </si>
  <si>
    <t>SFE04</t>
  </si>
  <si>
    <t>FUSIBLE EXPULSION, UNIPOLAR, 50 A, EXTERIOR</t>
  </si>
  <si>
    <t>SFE05</t>
  </si>
  <si>
    <t>FUSIBLE EXPULSION, UNIPOLAR, 100 A, EXTERIOR</t>
  </si>
  <si>
    <t>SFE06</t>
  </si>
  <si>
    <t>FUSIBLE EXPULSION, UNIPOLAR, 200 A, EXTERIOR</t>
  </si>
  <si>
    <t>SFE07</t>
  </si>
  <si>
    <t>FUSIBLE  DE EXPULSION 20A TIPO K 10 Y 22.9KV</t>
  </si>
  <si>
    <t>SFE08</t>
  </si>
  <si>
    <t>FUSIBLE LIMITADOR DE CORRIENTE 10KV 20A INTERIOR</t>
  </si>
  <si>
    <t>SFE09</t>
  </si>
  <si>
    <t>FUSIBLE LIMITADOR DE CORRIENTE 10KV 30A INTERIOR</t>
  </si>
  <si>
    <t>SFE10</t>
  </si>
  <si>
    <t>FUSIBLE LIMITADOR DE CORRIENTE 10KV 50A INTERIOR</t>
  </si>
  <si>
    <t>SFE11</t>
  </si>
  <si>
    <t>FUSIBLE LIMITADOR DE CORRIENTE 10KV 63A INTERIOR</t>
  </si>
  <si>
    <t>SFE12</t>
  </si>
  <si>
    <t>FUSIBLE LIMITADOR DE CORRIENTE 10KV 100A INTERIOR</t>
  </si>
  <si>
    <t>SFE13</t>
  </si>
  <si>
    <t>FUSIBLE LIMITADOR DE CORRIENTE 10KV 125A INTERIOR</t>
  </si>
  <si>
    <t>SFE14</t>
  </si>
  <si>
    <t>FUSIBLE LIMITADOR DE CORRIENTE 22,9 KV 10A INTERIOR</t>
  </si>
  <si>
    <t>SFE15</t>
  </si>
  <si>
    <t>FUSIBLE LIMITADOR DE CORRIENTE 22,9 KV 16A INTERIOR</t>
  </si>
  <si>
    <t>SFE16</t>
  </si>
  <si>
    <t>FUSIBLE LIMITADOR DE CORRIENTE 22,9 KV 30A INTERIOR</t>
  </si>
  <si>
    <t>SFE17</t>
  </si>
  <si>
    <t>FUSIBLE LIMITADOR DE CORRIENTE 22,9 KV 100A INTERIOR</t>
  </si>
  <si>
    <t>SFE18</t>
  </si>
  <si>
    <t>FUSIBLE LIMITADOR DE CORRIENTE 22,9 KV 125A INTERIOR</t>
  </si>
  <si>
    <t>SFE19</t>
  </si>
  <si>
    <t>FUSIBLE LIMITADOR DE CORRIENTE 10KV 80A INTERIOR</t>
  </si>
  <si>
    <t>SFE20</t>
  </si>
  <si>
    <t>FUSIBLE LIMITADOR DE CORRIENTE 10KV 8A INTERIOR</t>
  </si>
  <si>
    <t>SFE21</t>
  </si>
  <si>
    <t>FUSIBLE LIMITADOR DE CORRIENTE 10KV 12A INTERIOR</t>
  </si>
  <si>
    <t>SFE22</t>
  </si>
  <si>
    <t>FUSIBLE LIMITADOR DE CORRIENTE 10KV 40A INTERIOR</t>
  </si>
  <si>
    <t>SFM02</t>
  </si>
  <si>
    <t>FUSIBLES TIPO CHICOTE  10 - 15 KV,2H</t>
  </si>
  <si>
    <t>SFM03</t>
  </si>
  <si>
    <t>FUSIBLES TIPO CHICOTE  10 - 15 KV., 3 H</t>
  </si>
  <si>
    <t>SFM04</t>
  </si>
  <si>
    <t>FUSIBLES TIPO CHICOTE  10 - 15 KV,5 H</t>
  </si>
  <si>
    <t>SFM20</t>
  </si>
  <si>
    <t>FUSIBLES TIPO CHICOTE  10 - 15 KV., 6 K</t>
  </si>
  <si>
    <t>SFM21</t>
  </si>
  <si>
    <t>FUSIBLES TIPO CHICOTE  10 - 15 KV., 8 K</t>
  </si>
  <si>
    <t>SFM22</t>
  </si>
  <si>
    <t>FUSIBLES TIPO CHICOTE  10 - 15 KV., 10 K</t>
  </si>
  <si>
    <t>SFM23</t>
  </si>
  <si>
    <t>FUSIBLES TIPO CHICOTE  10 - 15 KV., 12 K</t>
  </si>
  <si>
    <t>SFM24</t>
  </si>
  <si>
    <t>FUSIBLES TIPO CHICOTE  10 - 15 KV., 15 K</t>
  </si>
  <si>
    <t>SFM25</t>
  </si>
  <si>
    <t>FUSIBLES TIPO CHICOTE  10 - 15 KV., 20 K</t>
  </si>
  <si>
    <t>SFM26</t>
  </si>
  <si>
    <t>FUSIBLES TIPO CHICOTE  10 - 15 KV., 25 K</t>
  </si>
  <si>
    <t>SFM27</t>
  </si>
  <si>
    <t>FUSIBLES TIPO CHICOTE  10 - 15 KV., 30 K</t>
  </si>
  <si>
    <t>SFM28</t>
  </si>
  <si>
    <t>FUSIBLES TIPO CHICOTE  10 - 15 KV., 35 K</t>
  </si>
  <si>
    <t>SFM29</t>
  </si>
  <si>
    <t>FUSIBLES TIPO CHICOTE  10 - 15 KV., 50 K</t>
  </si>
  <si>
    <t>SFM31</t>
  </si>
  <si>
    <t>FUSIBLES TIPO CHICOTE  10 - 15 KV.,  80 K</t>
  </si>
  <si>
    <t>SFM32</t>
  </si>
  <si>
    <t>FUSIBLES TIPO CHICOTE  10 - 15 KV., 100K</t>
  </si>
  <si>
    <t>SFM33</t>
  </si>
  <si>
    <t>FUSIBLES TIPO CHICOTE  10 - 15 KV., 120 K</t>
  </si>
  <si>
    <t>SFM34</t>
  </si>
  <si>
    <t>FUSIBLES TIPO CHICOTE  10 - 15 KV., 160 K</t>
  </si>
  <si>
    <t>SFM35</t>
  </si>
  <si>
    <t>FUSIBLES TIPO CHICOTE  10 - 15 KV., 200 K</t>
  </si>
  <si>
    <t>Interruptores Para Baja Tension</t>
  </si>
  <si>
    <t>SIB01</t>
  </si>
  <si>
    <t>INTERRUPTOR TERMOMAGNETICO B.T. 3 X  80 A.</t>
  </si>
  <si>
    <t>SIB02</t>
  </si>
  <si>
    <t>INTERRUPTOR TERMOMAGNETICO B.T. 3 X 100 A.</t>
  </si>
  <si>
    <t>SIB03</t>
  </si>
  <si>
    <t>INTERRUPTOR TERMOMAGNETICO B.T. 3 X 250 A.</t>
  </si>
  <si>
    <t>SIB04</t>
  </si>
  <si>
    <t>INTERRUPTOR TERMOMAGNETICO B.T. 3 X 500 A.</t>
  </si>
  <si>
    <t>SIB05</t>
  </si>
  <si>
    <t>INTERRUPTOR TERMOMAGNETICO B.T. 3 X 800 A.</t>
  </si>
  <si>
    <t>SIB06</t>
  </si>
  <si>
    <t>INTERRUPTOR TERMOMAGNETICO B.T. 3 X 1250 A.</t>
  </si>
  <si>
    <t>SIB07</t>
  </si>
  <si>
    <t>INTERRUPTOR TERMOMAGNETICO B.T. 3 X 2000 A.</t>
  </si>
  <si>
    <t>SIB08</t>
  </si>
  <si>
    <t>INTERRUPTOR BIPOLAR B.T. 2 X 30 A.</t>
  </si>
  <si>
    <t>SIB10</t>
  </si>
  <si>
    <t>INTERRUPTOR TERMOMAGNETICO BIPOLAR B.T. 2 X 16A.</t>
  </si>
  <si>
    <t>Interruptores Para Media Tension De Gran Y Minimo Volumen De Aceite</t>
  </si>
  <si>
    <t>SIM01</t>
  </si>
  <si>
    <t>INTERRUPTOR DE GRAN VOLUMEN DE ACEITE, TRIPOLAR, MT, 250 MVA, INTERIOR</t>
  </si>
  <si>
    <t>SIM02</t>
  </si>
  <si>
    <t>INTERRUPTOR DE GRAN VOLUMEN DE ACEITE, TRIPOLAR, MT, 500 MVA, INTERIOR</t>
  </si>
  <si>
    <t>SIM03</t>
  </si>
  <si>
    <t>INTERRUPTOR DE MINIMO VOLUMEN DE ACEITE, TRIPOLAR, 10 KV, In = 400 A, Pcc = 250 MVA, INTERIOR</t>
  </si>
  <si>
    <t>SIM04</t>
  </si>
  <si>
    <t>INTERRUPTOR DE MINIMO VOLUMEN DE ACEITE, TRIPOLAR, 10 KV, In = 400 A, Pcc = 500 MVA, INTERIOR</t>
  </si>
  <si>
    <t>SIM05</t>
  </si>
  <si>
    <t>INTERRUPTOR DE MINIMO VOLUMEN DE ACEITE, TRIPOLAR, 12 KV, In =  630 A, Pcc = 330 MVA, INTERIOR</t>
  </si>
  <si>
    <t>SIM06</t>
  </si>
  <si>
    <t>INTERRUPTOR DE MINIMO VOLUMEN DE ACEITE, TRIPOLAR, 12 KV, In =  800 A, Pcc = 420 MVA, INTERIOR</t>
  </si>
  <si>
    <t>SIM07</t>
  </si>
  <si>
    <t>INTERRUPTOR DE MINIMO VOLUMEN DE ACEITE, TRIPOLAR, 12 KV, In = 1250 A, Pcc &gt; 600 MVA, INTERIOR</t>
  </si>
  <si>
    <t>SIM08</t>
  </si>
  <si>
    <t>INTERRUPTOR DE MINIMO VOLUMEN DE ACEITE, TRIPOLAR, 24 KV, In = 630 A, Pcc = 420 MVA, INTERIOR</t>
  </si>
  <si>
    <t>SIM09</t>
  </si>
  <si>
    <t>INTERRUPTOR DE MINIMO VOLUMEN DE ACEITE, TRIPOLAR, 24 KV, In = 800 A, Pcc &gt; 600 MVA, INTERIOR</t>
  </si>
  <si>
    <t>Interruptores Para Media Tension De Soplado Magnetico</t>
  </si>
  <si>
    <t>SIM12</t>
  </si>
  <si>
    <t>INTERRUPTOR DE SOPLADO MAGNETICO, TRIPOLAR, 15 KV, In = 1250 A, Pcc = 250 MVA, INTERIOR</t>
  </si>
  <si>
    <t>Interruptores Para Media Tension De Vacio. Neumaticos Y Sf6</t>
  </si>
  <si>
    <t>SIM14</t>
  </si>
  <si>
    <t>INTERRUPTOR DE VACIO, TRIPOLAR, 500 MVA, INTERIOR</t>
  </si>
  <si>
    <t>SIM19</t>
  </si>
  <si>
    <t>INTERRUPTOR NEUMATICO, TRIPOLAR, 12 KV,  500 MVA, INTERIOR</t>
  </si>
  <si>
    <t>SIM21</t>
  </si>
  <si>
    <t>INTERRUPTOR SF6, TRIPOLAR, 500 MVA, INTERIOR</t>
  </si>
  <si>
    <t>SIM22</t>
  </si>
  <si>
    <t>INTERRUPTOR DE VACIO TRIPOLAR In = 400/630 A 10 KV INTERIOR</t>
  </si>
  <si>
    <t>SIM23</t>
  </si>
  <si>
    <t>INTERRUPTOR DE VACIO TRIPOLAR In = 630 A 22,9 KV INTERIOR</t>
  </si>
  <si>
    <t>SIM24</t>
  </si>
  <si>
    <t>INTERRUPTOR CORTE EN ACEITE, TRIFASICO, 15 KV, In = 400 A EXTERIOR</t>
  </si>
  <si>
    <t>SIM26</t>
  </si>
  <si>
    <t>INTERRUPTOR SF6, TRIPOLAR, 22.9 KV, 630 A, 16 KA, INTERIOR</t>
  </si>
  <si>
    <t>SIM28</t>
  </si>
  <si>
    <t>INTERRUPTOR SF6, TRIPOLAR, 10 KV, 630 A, 25 KA, INTERIOR</t>
  </si>
  <si>
    <t>Interruptores Para Media Tension De Recierre Automatico En Aceite - Recloser Tripolar</t>
  </si>
  <si>
    <t>SIR01</t>
  </si>
  <si>
    <t>RECLOSER HIDRAULICO, TRIPOLAR, 2.4 - 14.4 KV, In =   50 A, Icc = 1250 A, EXTERIOR</t>
  </si>
  <si>
    <t>SIR02</t>
  </si>
  <si>
    <t>RECLOSER HIDRAULICO, TRIPOLAR, 2.4 - 14.4 KV, In =  100 A, Icc = 2000 A, EXTERIOR</t>
  </si>
  <si>
    <t>SIR03</t>
  </si>
  <si>
    <t>RECLOSER HIDRAULICO, TRIPOLAR, 2.4 - 14.4 KV, In =  200 A, Icc = 2000 A, EXTERIOR</t>
  </si>
  <si>
    <t>SIR04</t>
  </si>
  <si>
    <t>RECLOSER HIDRAULICO, TRIPOLAR, 2.4 - 14.4 KV, In =  400 A, Icc = 4000 A, EXTERIOR</t>
  </si>
  <si>
    <t>SIR05</t>
  </si>
  <si>
    <t>RECLOSER HIDRAULICO, TRIPOLAR, 2.4 - 14.4 KV, In =  400 A, Icc = 6000 A, EXTERIOR</t>
  </si>
  <si>
    <t>SIR06</t>
  </si>
  <si>
    <t>RECLOSER HIDRAULICO, TRIPOLAR, 2.4 - 14.4 KV, In =  560 A, Icc = 10000 A, EXTERIOR</t>
  </si>
  <si>
    <t>SIR07</t>
  </si>
  <si>
    <t>RECLOSER HIDRAULICO, TRIPOLAR, 2.4 - 14.4 KV, In =  560 A, Icc = 12000 A, EXTERIOR</t>
  </si>
  <si>
    <t>SIR08</t>
  </si>
  <si>
    <t>RECLOSER HIDRAULICO, TRIPOLAR, 2.4 - 14.4 KV, In =  560 A, Icc = 16000 A, EXTERIOR</t>
  </si>
  <si>
    <t>SIR09</t>
  </si>
  <si>
    <t>RECLOSER HIDRAULICO, TRIPOLAR, 2.4 - 14.4 KV, In = 1120 A, Icc = 16000 A, EXTERIOR</t>
  </si>
  <si>
    <t>SIR10</t>
  </si>
  <si>
    <t>RECLOSER HIDRAULICO, TRIPOLAR, 24.9 KV, In = 560 A, Icc = 10000 A, EXTERIOR</t>
  </si>
  <si>
    <t>SIR11</t>
  </si>
  <si>
    <t>RECLOSER HIDRAULICO, TRIPOLAR, 24.9 KV, In = 560 A, Icc = 12000 A, EXTERIOR</t>
  </si>
  <si>
    <t>SIR12</t>
  </si>
  <si>
    <t>RECLOSER HIDRAULICO, TRIPOLAR, 24.9 KV, In = 560 A, Icc = 8000 A, EXTERIOR</t>
  </si>
  <si>
    <t>Interruptores Para Media Tension De Recierre Automatico En Aceite - Recloser Unipolar</t>
  </si>
  <si>
    <t>SIR13</t>
  </si>
  <si>
    <t>RECLOSER HIDRAULICO, UNIPOLAR, 2.4 - 14.4 KV, In =  50 A, Icc = 1250 A, EXTERIOR</t>
  </si>
  <si>
    <t>SIR14</t>
  </si>
  <si>
    <t>RECLOSER HIDRAULICO, UNIPOLAR, 2.4 - 14.4 KV, In = 100 A, Icc = 2000 A, EXTERIOR</t>
  </si>
  <si>
    <t>SIR15</t>
  </si>
  <si>
    <t>RECLOSER HIDRAULICO, UNIPOLAR, 2.4 - 14.4 KV, In = 200 A, Icc = 2000 A, EXTERIOR</t>
  </si>
  <si>
    <t>SIR17</t>
  </si>
  <si>
    <t>RECLOSER HIDRAULICO, UNIPOLAR, 2.4 - 14.4 KV, In = 560 A, Icc = 8000 A, EXTERIOR</t>
  </si>
  <si>
    <t>SIR18</t>
  </si>
  <si>
    <t>RECLOSER HIDRAULICO, UNIPOLAR, 24.9 KV, In = 100 A, Icc = 2000 A, EXTERIOR</t>
  </si>
  <si>
    <t>SIR19</t>
  </si>
  <si>
    <t>RECLOSER HIDRAULICO, UNIPOLAR, 24.9 KV, In = 280 A, Icc = 4000 A, EXTERIOR</t>
  </si>
  <si>
    <t>SIR20</t>
  </si>
  <si>
    <t>RECLOSER INTERRUPCION EN VACIO, TRIFASICO, 12 KV, In = 600 A CON CONTROL ELECTRONICO</t>
  </si>
  <si>
    <t>SIR27</t>
  </si>
  <si>
    <t>RECLOSER INTERRUPCION EN VACIO, TRIFASICO, 22.9 kV, In = 800 A, CONTROL ELECTRONICO</t>
  </si>
  <si>
    <t>SIR28</t>
  </si>
  <si>
    <t>RECLOSER INTERRUPCION EN VACIO, TRIFASICO, 10 kV, In = 800 A, CONTROL ELECTRONICO</t>
  </si>
  <si>
    <t>Pararrayos Clase Distribucion</t>
  </si>
  <si>
    <t>SPA01</t>
  </si>
  <si>
    <t>PARARRAYO CLASE DISTRIBUCION,  9 KV, AUTOVALVULA</t>
  </si>
  <si>
    <t>SPA02</t>
  </si>
  <si>
    <t>PARARRAYO CLASE DISTRIBUCION, 12 KV, AUTOVALVULA</t>
  </si>
  <si>
    <t>SPA03</t>
  </si>
  <si>
    <t>PARARRAYO CLASE DISTRIBUCION, 15 KV, AUTOVALVULA</t>
  </si>
  <si>
    <t>SPA04</t>
  </si>
  <si>
    <t>PARARRAYO CLASE DISTRIBUCION, 18 KV, AUTOVALVULA</t>
  </si>
  <si>
    <t>SPZ01</t>
  </si>
  <si>
    <t>PARARRAYO CLASE DISTRIBUCION,  8.4 KV, PARA SISTEMA DE 7.62/13.2 KV, OXIDO DE ZINC</t>
  </si>
  <si>
    <t>SPZ02</t>
  </si>
  <si>
    <t>PARARRAYO CLASE DISTRIBUCION, 10.2 KV, PARA SISTEMA DE 10 KV L-L, OXIDO DE ZINC</t>
  </si>
  <si>
    <t>SPZ03</t>
  </si>
  <si>
    <t>PARARRAYO CLASE DISTRIBUCION, 12.7 KV, PARA SISTEMA DE 13.2 KV L-L, OXIDO DE ZINC</t>
  </si>
  <si>
    <t>SPZ04</t>
  </si>
  <si>
    <t>PARARRAYO CLASE DISTRIBUCION, 15.3 KV, PARA SISTEMA DE 13.2/22.9 KV, OXIDO DE ZINC</t>
  </si>
  <si>
    <t>SPZ05</t>
  </si>
  <si>
    <t>PARARRAYO CLASE DISTRIBUCION, 21 KV, PARA SISTEMA DE 13.2/22.9 KV, OXIDO DE ZINC</t>
  </si>
  <si>
    <t>SPZ06</t>
  </si>
  <si>
    <t>PARARRAYOS UNIPOLARES DE Vn= 12 KV. 10 KA,  95 KV. NBA,3500m.s.n.m, ACCESORIOS DE MONTAJE</t>
  </si>
  <si>
    <t>SPZ08</t>
  </si>
  <si>
    <t>PARARRAYOS UNIPOLARES DE Vn= 15 KV. 10 KA, 125 KV. NBA,3500m.s.n.m, ACCESORIOS DE MONTAJE</t>
  </si>
  <si>
    <t>SPZ10</t>
  </si>
  <si>
    <t>PARARRAYOS UNIPOLARES DE Vn= 21 KV. 10 KA, 125 KV. NBA,3500m.s.n.m, ACCESORIOS DE MONTAJE</t>
  </si>
  <si>
    <t>SPZ12</t>
  </si>
  <si>
    <t>PARARRAYOS UNIPOLARES DE Vn= 24 KV. 10 KA, 175 KV. NBA,3500m.s.n.m, ACCESORIOS DE MONTAJE</t>
  </si>
  <si>
    <t>SSA08</t>
  </si>
  <si>
    <t>CELDA DE M.T. COMPACTO DE 1.50 x 0.50 x 0.60 TIPO QM</t>
  </si>
  <si>
    <t>SSA09</t>
  </si>
  <si>
    <t>CELDA DE M.T. COMPACTO DE 1.50 x 0.50 x 0.60 TIPO IM</t>
  </si>
  <si>
    <t>SSA10</t>
  </si>
  <si>
    <t>DERIVACION TRIFASICA TIPO BOVEDA 10 KV</t>
  </si>
  <si>
    <t>SSA11</t>
  </si>
  <si>
    <t>DERIVACION TRIFASICA TIPO PEDESTAL 10 KV</t>
  </si>
  <si>
    <t>SSA12</t>
  </si>
  <si>
    <t>CELDA PARA TRANSFORMADOR MT/BT, EN S.E. CONVENCIONAL</t>
  </si>
  <si>
    <t>SSA13</t>
  </si>
  <si>
    <t>ESTRUCTURA METALICA O CELDAS PARA S.E. CONVENCIONAL DE 3.5X7M2.</t>
  </si>
  <si>
    <t>SSA15</t>
  </si>
  <si>
    <t>RELE MULTIFUNCION PARA FALLAS A TIERRA</t>
  </si>
  <si>
    <t>SSA18</t>
  </si>
  <si>
    <t>RELE MULTIFUNCION, 24VCC, 5A/1A</t>
  </si>
  <si>
    <t>SSA19</t>
  </si>
  <si>
    <t>CELDA MODULAR EN AIRE CON SECCIONADOR DE POTENCIA TRIPOLAR EN SF6, 630A, 20KA</t>
  </si>
  <si>
    <t>SSA20</t>
  </si>
  <si>
    <t>CELDA MODULAR EN AIRE CON SECCIONADOR DE POTENCIA TRIPOLAR EN SF6, 630A, 20KA, CON BASE PORTAFUSIBLE Y FUSIBLES</t>
  </si>
  <si>
    <t>SSA21</t>
  </si>
  <si>
    <t>CELDA MODULAR EN VACÍO CON INTERRUPTOR EN SF6, 630A, 20KA, CON TRANSFORMADORES DE PROTECCIÓN Y MEDIDA</t>
  </si>
  <si>
    <t>Seccionadores De Potencia M.T.</t>
  </si>
  <si>
    <t>SSE01</t>
  </si>
  <si>
    <t>SECCIONADOR DE POTENCIA TRIPOLAR DE 10 KV. 600 A. EXTERIOR</t>
  </si>
  <si>
    <t>SSE02</t>
  </si>
  <si>
    <t>SECCIONADOR DE POTENCIA TRIPOLAR DE 14.4 KV. EXTERIOR</t>
  </si>
  <si>
    <t>Seccionadores Fusible - Cut Out</t>
  </si>
  <si>
    <t>SSE03</t>
  </si>
  <si>
    <t>SECCIONADOR FUSIBLE (CUT-OUT) x1,  5.2/7.8 KV,  50 A, EXTERIOR</t>
  </si>
  <si>
    <t>SSE06</t>
  </si>
  <si>
    <t>SECCIONADOR FUSIBLE (CUT-OUT) x1,  5.2/7.8 KV, 100 A, EXTERIOR</t>
  </si>
  <si>
    <t>SSE07</t>
  </si>
  <si>
    <t>SECCIONADOR FUSIBLE (CUT-OUT) x2,  5.2/7.8 KV, 100 A, EXTERIOR</t>
  </si>
  <si>
    <t>SSE08</t>
  </si>
  <si>
    <t>SECCIONADOR FUSIBLE (CUT-OUT) x3,  5.2/7.8 KV, 100 A, EXTERIOR</t>
  </si>
  <si>
    <t>SSE09</t>
  </si>
  <si>
    <t>SECCIONADOR FUSIBLE (CUT-OUT) x1,  7.8/13.5 KV, 100 A, EXTERIOR</t>
  </si>
  <si>
    <t>SSE11</t>
  </si>
  <si>
    <t>SECCIONADOR FUSIBLE (CUT-OUT) x3,  7.8/13.5 KV, 100 A, EXTERIOR</t>
  </si>
  <si>
    <t>SSE12</t>
  </si>
  <si>
    <t>SECCIONADOR FUSIBLE (CUT-OUT) x1,  7.8/13.5 KV, 200 A, EXTERIOR</t>
  </si>
  <si>
    <t>SSE14</t>
  </si>
  <si>
    <t>SECCIONADOR FUSIBLE (CUT-OUT) x3,  7.8/13.5 KV, 200 A, EXTERIOR</t>
  </si>
  <si>
    <t>SSE15</t>
  </si>
  <si>
    <t>SECCIONADOR FUSIBLE (CUT-OUT), 15 KV,  50 A, EXTERIOR</t>
  </si>
  <si>
    <t>SSE16</t>
  </si>
  <si>
    <t>SECCIONADOR FUSIBLE (CUT-OUT), 15 KV, 100 A, EXTERIOR</t>
  </si>
  <si>
    <t>SSE17</t>
  </si>
  <si>
    <t>SECCIONADOR FUSIBLE (CUT-OUT), 15 KV, 200 A, EXTERIOR</t>
  </si>
  <si>
    <t>SSE18</t>
  </si>
  <si>
    <t>SECCIONADOR FUSIBLE (CUT-OUT), 15/26 KV, 100 A, EXTERIOR</t>
  </si>
  <si>
    <t>SSE19</t>
  </si>
  <si>
    <t>SECCIONADOR FUSIBLE (CUT-OUT), 15/26 KV, 200 A, EXTERIOR</t>
  </si>
  <si>
    <t>Seccionadores Fusible Para B.T. Exterior</t>
  </si>
  <si>
    <t>SSE20</t>
  </si>
  <si>
    <t>SECCIONADOR FUSIBLE TETRAPOLAR PARA FUSIBLE NH, HORIZONTAL, TIPO EXTERIOR</t>
  </si>
  <si>
    <t>SSE21</t>
  </si>
  <si>
    <t>SECCIONADOR FUSIBLE TRIPOLAR PARA FUSIBLE NH, HORIZONTAL, TIPO EXTERIOR</t>
  </si>
  <si>
    <t>Otros Seccionadores. Seccionalizadores Para M.T.</t>
  </si>
  <si>
    <t>SSE22</t>
  </si>
  <si>
    <t>SECCIONADOR UNIPOLAR AEREO DE In = 350 A. EXTERIOR</t>
  </si>
  <si>
    <t>SSE23</t>
  </si>
  <si>
    <t>SECCIONADOR UNIPOLAR AEREO DE In = 400 A. EXTERIOR</t>
  </si>
  <si>
    <t>SSE35</t>
  </si>
  <si>
    <t>SECCIONALIZADOR HIDRAULICO CORTE EN ACEITE, TRIPOLAR, 14,4 KV, In = 200 A, Icc = 9000 A, EXTERIOR</t>
  </si>
  <si>
    <t>SSE36</t>
  </si>
  <si>
    <t>SECCIONALIZADOR HIDRAULICO CORTE EN ACEITE, UNIPOLAR, 14,4 KV, In =   5 A, Icc = 800 A, EXTERIOR</t>
  </si>
  <si>
    <t>SSE45</t>
  </si>
  <si>
    <t>SECCIONADOR FUSIBLE (CUT-OUT), UNIPOLAR x2, 7.8/13.5 KV, 100 A, INCL. ACCES. DE INSTAL. EXTERIOR, CORROSION</t>
  </si>
  <si>
    <t>SSE46</t>
  </si>
  <si>
    <t>SECCIONADOR FUSIBLE (CUT-OUT), UNIPOLAR x3, 7.8/13.5 KV, 100 A, INCL. ACCES. DE INSTAL. EXTERIOR, CORROSION</t>
  </si>
  <si>
    <t>SSE48</t>
  </si>
  <si>
    <t>SECCIONADOR FUSIBLE (CUT-OUT), UNIPOLAR x3, 15 KV, 200 A, INCL. ACCES. DE INSTAL. EXTERIOR, CORROSION</t>
  </si>
  <si>
    <t>SSE49</t>
  </si>
  <si>
    <t>SECCIONADOR UNIPOLAR AEREO DE In = 600 A. EXTERIOR</t>
  </si>
  <si>
    <t>SSE50</t>
  </si>
  <si>
    <t>SECCIONADOR BAJO CARGA, SF6, TRIPOLAR, 10/15 kV, 400 A</t>
  </si>
  <si>
    <t>SSE57</t>
  </si>
  <si>
    <t>SECCIONADOR FUSIBLE (CUT-OUT), BAJO CARGA, UNIPOLAR x 1, 15 kV, 100 A</t>
  </si>
  <si>
    <t>SSE58</t>
  </si>
  <si>
    <t>SECCIONADOR FUSIBLE (CUT-OUT), BAJO CARGA, UNIPOLAR x 1, 15 kV, 200 A</t>
  </si>
  <si>
    <t>Seccionadores Para Montaje Interior</t>
  </si>
  <si>
    <t>SSI01</t>
  </si>
  <si>
    <t>CAJA SECCIONADORA SF6, 3 VIAS, M.T.</t>
  </si>
  <si>
    <t>SSI04</t>
  </si>
  <si>
    <t>SECCIONADOR BAJO CARGA, FUSIBLE LIMITADOR, TRIPOLAR, 10/12 KV, 400/630 A, INTERIOR</t>
  </si>
  <si>
    <t>SSI05</t>
  </si>
  <si>
    <t>SECCIONADOR BAJO CARGA, SOPLADO AUTONEUMATICO, TRIPOLAR,  10/12 KV, 400/630 A, INTERIOR</t>
  </si>
  <si>
    <t>SSI06</t>
  </si>
  <si>
    <t>SECCIONADOR DE POTENCIA TRIPOLAR DE 10 KV, 200 AMP. TIPO INTERIOR</t>
  </si>
  <si>
    <t>Seccionadores Fusible Para B.T. Interior</t>
  </si>
  <si>
    <t>SSI07</t>
  </si>
  <si>
    <t>SECCIONADOR FUSIBLE TRIPOLAR PARA FUSIBLE NH, HORIZONTAL, TIPO INTERIOR</t>
  </si>
  <si>
    <t>SSI08</t>
  </si>
  <si>
    <t>SECCIONADOR FUSIBLE TRIPOLAR PARA FUSIBLE NH, VERTICAL, TIPO INTERIOR</t>
  </si>
  <si>
    <t>Seccionadores Unipolares Para M.T.</t>
  </si>
  <si>
    <t>SSI09</t>
  </si>
  <si>
    <t>SECCIONADOR FUSIBLE UNIPOLAR DE 10 KV; 200 A. TIPO INTERIOR</t>
  </si>
  <si>
    <t>SSI10</t>
  </si>
  <si>
    <t>SECCIONADOR UNIPOLAR, In = 350 A, INTERIOR</t>
  </si>
  <si>
    <t>SSI11</t>
  </si>
  <si>
    <t>SECCIONADOR UNIPOLAR x 1, In = 400/600 A, INTERIOR</t>
  </si>
  <si>
    <t>SSI12</t>
  </si>
  <si>
    <t>SECCIONADOR UNIPOLAR x 1, In = 400 A, EXTERIOR, 22,9 KV</t>
  </si>
  <si>
    <t>SSI13</t>
  </si>
  <si>
    <t>SECCIONADOR UNIPOLAR x 1, In = 400 A, INTERIOR, 22,9 KV</t>
  </si>
  <si>
    <t>SSI14</t>
  </si>
  <si>
    <t>SECCIONADOR BAJO CARGA, FUSIBLE LIMITADOR, TRIPOLAR, 22,9 KV, 400/630 A, INTERIOR</t>
  </si>
  <si>
    <t>SSI15</t>
  </si>
  <si>
    <t>SECCIONADOR TRIPOLAR PARA FUSIBLE NH HORIZONTAL 220V,160A.</t>
  </si>
  <si>
    <t>SSI16</t>
  </si>
  <si>
    <t>SECCIONADOR TRIPOLAR PARA FUSIBLE NH HORIZONTAL 220V, 250A.</t>
  </si>
  <si>
    <t>SSI17</t>
  </si>
  <si>
    <t>SECCIONADOR TRIPOLAR PARA FUSIBLE NH VERTICAL 220V,400A.</t>
  </si>
  <si>
    <t>SSI18</t>
  </si>
  <si>
    <t>SECCIONADOR TRIPOLAR PARA FUSIBLE NH VERTICAL 220V, 630A.</t>
  </si>
  <si>
    <t>SSI19</t>
  </si>
  <si>
    <t>SECCIONADOR BAJO CARGA, SOPLADO AUTONEUMATICO, TRIPOLAR,  10/12 KV, 400/630 A, EXTERIOR</t>
  </si>
  <si>
    <t>SSL01</t>
  </si>
  <si>
    <t>SECCIONALIZADOR HIDRAULICO CORTE EN ACEITE, UNIPOLAR, 27 KV, In=200A, EXTERIOR, ELECTRONICO, CORROSION</t>
  </si>
  <si>
    <t>CMyE10</t>
  </si>
  <si>
    <t>Transformadores y Accesorios</t>
  </si>
  <si>
    <t>Transformadores Monofasicos Aereos Autoprotegidos</t>
  </si>
  <si>
    <t>TMA03</t>
  </si>
  <si>
    <t>TRANSFORMADOR MONOFASICO AEREO AUTOPROTEGIDO DE 15 KVA; 7.62/0.22 KV.</t>
  </si>
  <si>
    <t>Transformadores Compacto Boveda</t>
  </si>
  <si>
    <t>TMB01</t>
  </si>
  <si>
    <t>TRANSFORMADOR COMPACTO BOVEDA DE 50 KVA MONOFASICO</t>
  </si>
  <si>
    <t>Transformadores Monofasicos Aereos Convencional</t>
  </si>
  <si>
    <t>TMC01</t>
  </si>
  <si>
    <t>TRANSFORMADOR MONOFASICO AEREO CONVENCIONAL DE  5 KVA;  7.62/0.44-0.22 KV.</t>
  </si>
  <si>
    <t>TMC02</t>
  </si>
  <si>
    <t>TRANSFORMADOR MONOFASICO AEREO CONVENCIONAL DE  5 KVA; 10/0.22 KV.</t>
  </si>
  <si>
    <t>TMC03</t>
  </si>
  <si>
    <t>TRANSFORMADOR MONOFASICO AEREO CONVENCIONAL DE  5 KVA; 13.2/0.22 KV.</t>
  </si>
  <si>
    <t>TMC04</t>
  </si>
  <si>
    <t>TRANSFORMADOR MONOFASICO AEREO CONVENCIONAL DE  5 KVA; 13.2/0.44-0.22 KV.</t>
  </si>
  <si>
    <t>TMC05</t>
  </si>
  <si>
    <t>TRANSFORMADOR MONOFASICO AEREO CONVENCIONAL DE  5 KVA; 22.9/0.22 KV.</t>
  </si>
  <si>
    <t>TMC06</t>
  </si>
  <si>
    <t>TRANSFORMADOR MONOFASICO AEREO CONVENCIONAL DE 10 KVA;  7.62/0.44-0.22 KV.</t>
  </si>
  <si>
    <t>TMC07</t>
  </si>
  <si>
    <t>TRANSFORMADOR MONOFASICO AEREO CONVENCIONAL DE 10 KVA; 10/0.22 KV.</t>
  </si>
  <si>
    <t>TMC08</t>
  </si>
  <si>
    <t>TRANSFORMADOR MONOFASICO AEREO CONVENCIONAL DE 10 KVA; 13.2/0.22 KV.</t>
  </si>
  <si>
    <t>TMC09</t>
  </si>
  <si>
    <t>TRANSFORMADOR MONOFASICO AEREO CONVENCIONAL DE 10 KVA; 13.2/0.44-0.22 KV.</t>
  </si>
  <si>
    <t>TMC10</t>
  </si>
  <si>
    <t>TRANSFORMADOR MONOFASICO AEREO CONVENCIONAL DE 10 KVA; 22.9/0.22 KV.</t>
  </si>
  <si>
    <t>TMC100</t>
  </si>
  <si>
    <t>TRANSFORMADOR MONOFASICO AEREO CONVENCIONAL DE 50 KVA 2.3 / 0.38-0.22 KV</t>
  </si>
  <si>
    <t>TMC101</t>
  </si>
  <si>
    <t>TRANSFORMADOR MONOFASICO AEREO CONVENCIONAL DE 50 KVA 13.2 / 0.38-0.22 KV</t>
  </si>
  <si>
    <t>TMC102</t>
  </si>
  <si>
    <t>TRANSFORMADOR MONOFASICO AEREO CONVENCIONAL DE 50 KVA 10 / 0.44-0.22 KV</t>
  </si>
  <si>
    <t>TMC103</t>
  </si>
  <si>
    <t>TRANSFORMADOR MONOFASICO AEREO CONVENCIONAL DE 50 KVA 10 / 0.38-0.22 KV</t>
  </si>
  <si>
    <t>TMC105</t>
  </si>
  <si>
    <t>TRANSFORMADOR MONOFASICO AEREO CONVENCIONAL DE 75 KVA 10 / 0.38-0.22 KV</t>
  </si>
  <si>
    <t>TMC106</t>
  </si>
  <si>
    <t>TRANSFORMADOR MONOFASICO AEREO CONVENCIONAL DE 75 KVA 10 / 0.44-0.22 KV</t>
  </si>
  <si>
    <t>TMC107</t>
  </si>
  <si>
    <t>TRANSFORMADOR MONOFASICO AEREO CONVENCIONAL DE 75 KVA 13.2 / 0.38-0.22 KV</t>
  </si>
  <si>
    <t>TMC108</t>
  </si>
  <si>
    <t>TRANSFORMADOR MONOFASICO AEREO CONVENCIONAL DE 80 KVA 2.3 / 0.38-0.22 KV</t>
  </si>
  <si>
    <t>TMC109</t>
  </si>
  <si>
    <t>TRANSFORMADOR MONOFASICO AEREO CONVENCIONAL DE 80 KVA 10 / 0.38-0.22 KV</t>
  </si>
  <si>
    <t>TMC11</t>
  </si>
  <si>
    <t>TRANSFORMADOR MONOFASICO AEREO CONVENCIONAL DE 15 KVA;  7.62/0.44-0.22 KV.</t>
  </si>
  <si>
    <t>TMC110</t>
  </si>
  <si>
    <t>TRANSFORMADOR MONOFASICO AEREO CONVENCIONAL DE  1,5 KVA;  7.62/0.22 KV.</t>
  </si>
  <si>
    <t>TMC111</t>
  </si>
  <si>
    <t>TRANSFORMADOR MONOFASICO AEREO CONVENCIONAL DE  1,5 KVA;  10/0.38-0.22 KV.</t>
  </si>
  <si>
    <t>TMC112</t>
  </si>
  <si>
    <t>TRANSFORMADOR MONOFASICO AEREO CONVENCIONAL DE  1,5 KVA;  10/0.44-0.22 KV.</t>
  </si>
  <si>
    <t>TMC113</t>
  </si>
  <si>
    <t>TRANSFORMADOR MONOFASICO AEREO CONVENCIONAL DE  1,5 KVA;  12/0.44-0.22 KV.</t>
  </si>
  <si>
    <t>TMC114</t>
  </si>
  <si>
    <t>TRANSFORMADOR MONOFASICO AEREO CONVENCIONAL DE  1,5 KVA;  13.2/0.38-0.22 KV.</t>
  </si>
  <si>
    <t>TMC115</t>
  </si>
  <si>
    <t>TRANSFORMADOR MONOFASICO AEREO CONVENCIONAL DE  1,5 KVA;  22.9/0.38-0.22 KV.</t>
  </si>
  <si>
    <t>TMC116</t>
  </si>
  <si>
    <t>TRANSFORMADOR MONOFASICO AEREO CONVENCIONAL DE  1,5 KVA; 22.9/0.44-0.22 KV.</t>
  </si>
  <si>
    <t>TMC117</t>
  </si>
  <si>
    <t>TRANSFORMADOR MONOFASICO AEREO CONVENCIONAL DE  3 KVA; 10/0.44-0.22 KV.</t>
  </si>
  <si>
    <t>TMC118</t>
  </si>
  <si>
    <t>TRANSFORMADOR MONOFASICO AEREO CONVENCIONAL DE  3 KVA; 12/0.22 KV.</t>
  </si>
  <si>
    <t>TMC119</t>
  </si>
  <si>
    <t>TRANSFORMADOR MONOFASICO AEREO CONVENCIONAL DE  3 KVA; 12/0.44-0.22 KV.</t>
  </si>
  <si>
    <t>TMC12</t>
  </si>
  <si>
    <t>TRANSFORMADOR MONOFASICO AEREO CONVENCIONAL DE 15 KVA; 10/0.22 KV.</t>
  </si>
  <si>
    <t>TMC120</t>
  </si>
  <si>
    <t>TRANSFORMADOR MONOFASICO AEREO CONVENCIONAL DE  3 KVA; 22.9/0.44-0.22 KV.</t>
  </si>
  <si>
    <t>TMC121</t>
  </si>
  <si>
    <t>TRANSFORMADOR MONOFASICO AEREO CONVENCIONAL DE  5 KVA; 7.62/0.22 KV.</t>
  </si>
  <si>
    <t>TMC122</t>
  </si>
  <si>
    <t>TRANSFORMADOR MONOFASICO AEREO CONVENCIONAL DE  5 KVA; 10/0.38-0.22 KV.</t>
  </si>
  <si>
    <t>TMC123</t>
  </si>
  <si>
    <t>TRANSFORMADOR MONOFASICO AEREO CONVENCIONAL DE  5 KVA; 12/0.38-0.22 KV.</t>
  </si>
  <si>
    <t>TMC124</t>
  </si>
  <si>
    <t>TRANSFORMADOR MONOFASICO AEREO CONVENCIONAL DE  5 KVA; 12/0.44-0.22 KV.</t>
  </si>
  <si>
    <t>TMC125</t>
  </si>
  <si>
    <t>TRANSFORMADOR MONOFASICO AEREO CONVENCIONAL DE  5 KVA; 13.2/0.38-0.22 KV.</t>
  </si>
  <si>
    <t>TMC126</t>
  </si>
  <si>
    <t>TRANSFORMADOR MONOFASICO AEREO CONVENCIONAL DE  5 KVA; 22.9/0.38-0.22 KV.</t>
  </si>
  <si>
    <t>TMC127</t>
  </si>
  <si>
    <t>TRANSFORMADOR MONOFASICO AEREO CONVENCIONAL DE  5 KVA; 22.9/0.44-0.22 KV.</t>
  </si>
  <si>
    <t>TMC128</t>
  </si>
  <si>
    <t>TRANSFORMADOR MONOFASICO AEREO CONVENCIONAL DE  7 KVA;  7.62/0.22 KV.</t>
  </si>
  <si>
    <t>TMC129</t>
  </si>
  <si>
    <t>TRANSFORMADOR MONOFASICO AEREO CONVENCIONAL DE  7 KVA;  10/0.38-0.22 KV.</t>
  </si>
  <si>
    <t>TMC13</t>
  </si>
  <si>
    <t>TRANSFORMADOR MONOFASICO AEREO CONVENCIONAL DE 15 KVA; 13.2/0.22 KV.</t>
  </si>
  <si>
    <t>TMC130</t>
  </si>
  <si>
    <t>TRANSFORMADOR MONOFASICO AEREO CONVENCIONAL DE  7 KVA;  10/0.44-0.22 KV.</t>
  </si>
  <si>
    <t>TMC131</t>
  </si>
  <si>
    <t>TRANSFORMADOR MONOFASICO AEREO CONVENCIONAL DE  7 KVA;  12/0.22 KV.</t>
  </si>
  <si>
    <t>TMC132</t>
  </si>
  <si>
    <t>TRANSFORMADOR MONOFASICO AEREO CONVENCIONAL DE  7 KVA; 12/0.44-0.22 KV.</t>
  </si>
  <si>
    <t>TMC133</t>
  </si>
  <si>
    <t>TRANSFORMADOR MONOFASICO AEREO CONVENCIONAL DE  7 KVA; 13.2/0.38-0.22 KV.</t>
  </si>
  <si>
    <t>TMC134</t>
  </si>
  <si>
    <t>TRANSFORMADOR MONOFASICO AEREO CONVENCIONAL DE  7 KVA; 22.9/0.38-0.22 KV.</t>
  </si>
  <si>
    <t>TMC135</t>
  </si>
  <si>
    <t>TRANSFORMADOR MONOFASICO AEREO CONVENCIONAL DE  7 KVA; 22.9/0.44-0.22 KV.</t>
  </si>
  <si>
    <t>TMC136</t>
  </si>
  <si>
    <t>TRANSFORMADOR MONOFASICO AEREO CONVENCIONAL DE 10 KVA; 2.3/0.22 KV.</t>
  </si>
  <si>
    <t>TMC137</t>
  </si>
  <si>
    <t>TRANSFORMADOR MONOFASICO AEREO CONVENCIONAL DE 10 KVA; 7.62/0.22 KV.</t>
  </si>
  <si>
    <t>TMC138</t>
  </si>
  <si>
    <t>TRANSFORMADOR MONOFASICO AEREO CONVENCIONAL DE 10 KVA; 10/0.38-0.22 KV.</t>
  </si>
  <si>
    <t>TMC139</t>
  </si>
  <si>
    <t>TRANSFORMADOR MONOFASICO AEREO CONVENCIONAL DE 10 KVA; 12/0.22 KV.</t>
  </si>
  <si>
    <t>TMC14</t>
  </si>
  <si>
    <t>TRANSFORMADOR MONOFASICO AEREO CONVENCIONAL DE 15 KVA; 13.2/0.44-0.22 KV.</t>
  </si>
  <si>
    <t>TMC140</t>
  </si>
  <si>
    <t>TRANSFORMADOR MONOFASICO AEREO CONVENCIONAL DE 10 KVA; 12/0.44-0.22 KV.</t>
  </si>
  <si>
    <t>TMC141</t>
  </si>
  <si>
    <t>TRANSFORMADOR MONOFASICO AEREO CONVENCIONAL DE 10 KVA; 13.2/0.38-0.22 KV.</t>
  </si>
  <si>
    <t>TMC142</t>
  </si>
  <si>
    <t>TRANSFORMADOR MONOFASICO AEREO CONVENCIONAL DE 10 KVA; 22.9/0.38-0.22 KV.</t>
  </si>
  <si>
    <t>TMC143</t>
  </si>
  <si>
    <t>TRANSFORMADOR MONOFASICO AEREO CONVENCIONAL DE 10 KVA; 22.9/0.44-0.22 KV.</t>
  </si>
  <si>
    <t>TMC144</t>
  </si>
  <si>
    <t>TRANSFORMADOR MONOFASICO AEREO CONVENCIONAL DE 15 KVA; 2.3/0.22 KV.</t>
  </si>
  <si>
    <t>TMC145</t>
  </si>
  <si>
    <t>TRANSFORMADOR MONOFASICO AEREO CONVENCIONAL DE 15 KVA; 22.9/0.38-0.22 KV.</t>
  </si>
  <si>
    <t>TMC146</t>
  </si>
  <si>
    <t>TRANSFORMADOR MONOFASICO AEREO CONVENCIONAL DE 15 KVA; 22.9/0.44-0.22 KV.</t>
  </si>
  <si>
    <t>TMC147</t>
  </si>
  <si>
    <t>TRANSFORMADOR MONOFASICO AEREO CONVENCIONAL DE  20 KVA; 7.62/0.22 KV.</t>
  </si>
  <si>
    <t>TMC148</t>
  </si>
  <si>
    <t>TRANSFORMADOR MONOFASICO AEREO CONVENCIONAL DE  20 KVA; 10/0.38-0.22 KV.</t>
  </si>
  <si>
    <t>TMC149</t>
  </si>
  <si>
    <t>TRANSFORMADOR MONOFASICO AEREO CONVENCIONAL DE  20 KVA; 10/0.44-0.22 KV.</t>
  </si>
  <si>
    <t>TMC15</t>
  </si>
  <si>
    <t>TRANSFORMADOR MONOFASICO AEREO CONVENCIONAL DE 15 KVA; 22.9/0.22 KV.</t>
  </si>
  <si>
    <t>TMC150</t>
  </si>
  <si>
    <t>TRANSFORMADOR MONOFASICO AEREO CONVENCIONAL DE  20 KVA; 12/0.22 KV.</t>
  </si>
  <si>
    <t>TMC151</t>
  </si>
  <si>
    <t>TRANSFORMADOR MONOFASICO AEREO CONVENCIONAL DE  20 KVA; 12/0.44-0.22 KV.</t>
  </si>
  <si>
    <t>TMC152</t>
  </si>
  <si>
    <t>TRANSFORMADOR MONOFASICO AEREO CONVENCIONAL DE  20 KVA; 13.2/0.38-0.22 KV.</t>
  </si>
  <si>
    <t>TMC153</t>
  </si>
  <si>
    <t>TRANSFORMADOR MONOFASICO AEREO CONVENCIONAL DE  20 KVA; 22.9/0.38-0.22 KV.</t>
  </si>
  <si>
    <t>TMC154</t>
  </si>
  <si>
    <t>TRANSFORMADOR MONOFASICO AEREO CONVENCIONAL DE  20 KVA; 22.9/0.44-0.22 KV.</t>
  </si>
  <si>
    <t>TMC155</t>
  </si>
  <si>
    <t>TRANSFORMADOR MONOFASICO AEREO CONVENCIONAL DE 25 KVA; 10/0.38-0.22 KV.</t>
  </si>
  <si>
    <t>TMC156</t>
  </si>
  <si>
    <t>TRANSFORMADOR MONOFASICO AEREO CONVENCIONAL DE 25 KVA; 12/0.22 KV.</t>
  </si>
  <si>
    <t>TMC157</t>
  </si>
  <si>
    <t>TRANSFORMADOR MONOFASICO AEREO CONVENCIONAL DE 25 KVA; 12/0.38-0.22 KV.</t>
  </si>
  <si>
    <t>TMC158</t>
  </si>
  <si>
    <t>TRANSFORMADOR MONOFASICO AEREO CONVENCIONAL DE 25 KVA; 12/0.44-0.22 KV.</t>
  </si>
  <si>
    <t>TMC159</t>
  </si>
  <si>
    <t>TRANSFORMADOR MONOFASICO AEREO CONVENCIONAL DE 25 KVA; 22.9/0.38-0.22 KV.</t>
  </si>
  <si>
    <t>TMC16</t>
  </si>
  <si>
    <t>TRANSFORMADOR MONOFASICO AEREO CONVENCIONAL DE 25 KVA;  7.62/0.22 KV.</t>
  </si>
  <si>
    <t>TMC160</t>
  </si>
  <si>
    <t>TRANSFORMADOR MONOFASICO AEREO CONVENCIONAL DE  30 KVA;  10/0.44-0.22 KV.</t>
  </si>
  <si>
    <t>TMC161</t>
  </si>
  <si>
    <t>TRANSFORMADOR MONOFASICO AEREO CONVENCIONAL DE  30 KVA;  12/0.44-0.22 KV.</t>
  </si>
  <si>
    <t>TMC162</t>
  </si>
  <si>
    <t>TRANSFORMADOR MONOFASICO AEREO CONVENCIONAL DE  30 KVA;  22.9/0.44-0.22 KV.</t>
  </si>
  <si>
    <t>TMC163</t>
  </si>
  <si>
    <t>TRANSFORMADOR MONOFASICO AEREO CONVENCIONAL DE 37.5 KVA; 2.3/0.22 KV.</t>
  </si>
  <si>
    <t>TMC164</t>
  </si>
  <si>
    <t>TRANSFORMADOR MONOFASICO AEREO CONVENCIONAL DE 37.5 KVA; 12/0.22 KV.</t>
  </si>
  <si>
    <t>TMC165</t>
  </si>
  <si>
    <t>TRANSFORMADOR MONOFASICO AEREO CONVENCIONAL DE 37.5 KVA; 12/0.44-0.22 KV.</t>
  </si>
  <si>
    <t>TMC166</t>
  </si>
  <si>
    <t>TRANSFORMADOR MONOFASICO AEREO CONVENCIONAL DE 37.5 KVA; 22.9/0.38-0.22 KV.</t>
  </si>
  <si>
    <t>TMC167</t>
  </si>
  <si>
    <t>TRANSFORMADOR MONOFASICO AEREO CONVENCIONAL DE 50 KVA;  22.9/0.38-0.22 KV.</t>
  </si>
  <si>
    <t>TMC168</t>
  </si>
  <si>
    <t>TRANSFORMADOR MONOFASICO AEREO CONVENCIONAL DE 50 KVA;  22.9/0.44-0.22 KV.</t>
  </si>
  <si>
    <t>TMC169</t>
  </si>
  <si>
    <t>TRANSFORMADOR MONOFASICO AEREO CONVENCIONAL DE 75 KVA; 13.2/0.38-0.22 KV.</t>
  </si>
  <si>
    <t>TMC17</t>
  </si>
  <si>
    <t>TRANSFORMADOR MONOFASICO AEREO CONVENCIONAL DE 25 KVA;  7.62/0.44-0.22 KV.</t>
  </si>
  <si>
    <t>TMC170</t>
  </si>
  <si>
    <t>TRANSFORMADOR MONOFASICO AEREO CONVENCIONAL DE 75 KVA; 22.9/0.44-0.22 KV.</t>
  </si>
  <si>
    <t>TMC171</t>
  </si>
  <si>
    <t>TRANSFORMADOR MONOFASICO AEREO CONVENCIONAL DE 75 KVA; BT/0.38-0.22 KV.</t>
  </si>
  <si>
    <t>TMC172</t>
  </si>
  <si>
    <t>TRANSFORMADOR MONOFASICO AEREO CONVENCIONAL DE  125 KVA; 10/0.38-0.22 KV.</t>
  </si>
  <si>
    <t>TMC173</t>
  </si>
  <si>
    <t>TRANSFORMADOR MONOFASICO DE 10 KVA, 2.3/0.44-0.22 KV.</t>
  </si>
  <si>
    <t>TMC174</t>
  </si>
  <si>
    <t>TRANSFORMADOR MONOFASICO DE 10 KVA, 7.62/0.44-0.22 KV.</t>
  </si>
  <si>
    <t>TMC175</t>
  </si>
  <si>
    <t>TRANSFORMADOR MONOFASICO DE 10 KVA, 13.2/0.44-0.22 KV.</t>
  </si>
  <si>
    <t>TMC176</t>
  </si>
  <si>
    <t>TRANSFORMADOR MONOFASICO DE 15 KVA, 2.3/0.44-0.22 KV.</t>
  </si>
  <si>
    <t>TMC177</t>
  </si>
  <si>
    <t>TRANSFORMADOR MONOFASICO DE 25 KVA, 7.62/0.22 KV.</t>
  </si>
  <si>
    <t>TMC178</t>
  </si>
  <si>
    <t>TRANSFORMADOR MONOFASICO AEREO CONVENCIONAL DE 15 KVA; 2.3/0.38-0.22 KV.</t>
  </si>
  <si>
    <t>TMC179</t>
  </si>
  <si>
    <t>TRANSFORMADOR MONOFASICO AEREO CONVENCIONAL DE 25 KVA;  13.2/0.38-0.22 KV.</t>
  </si>
  <si>
    <t>TMC18</t>
  </si>
  <si>
    <t>TRANSFORMADOR MONOFASICO AEREO CONVENCIONAL DE 25 KVA; 10/0.22 KV.</t>
  </si>
  <si>
    <t>TMC180</t>
  </si>
  <si>
    <t>TRANSFORMADOR MONOFASICO AEREO CONVENCIONAL DE 30 KVA;  2.3/0.22 KV.</t>
  </si>
  <si>
    <t>TMC181</t>
  </si>
  <si>
    <t>TRANSFORMADOR MONOFASICO AEREO CONVENCIONAL DE 30 KVA;  10/0.38-0.22 KV.</t>
  </si>
  <si>
    <t>TMC182</t>
  </si>
  <si>
    <t>TRANSFORMADOR MONOFASICO AEREO CONVENCIONAL DE 37.5 KVA;  5.8/0.22 KV.</t>
  </si>
  <si>
    <t>TMC183</t>
  </si>
  <si>
    <t>TRANSFORMADOR MONOFASICO AEREO CONVENCIONAL DE 40 KVA;  10/0.38-0.22 KV.</t>
  </si>
  <si>
    <t>TMC184</t>
  </si>
  <si>
    <t>TRANSFORMADOR MONOFASICO AEREO CONVENCIONAL DE 40 KVA;  13.2/0.38-0.22 KV.</t>
  </si>
  <si>
    <t>TMC185</t>
  </si>
  <si>
    <t>TRANSFORMADOR MONOFASICO AEREO CONVENCIONAL DE 50 KVA;  5.8/-0.22 KV.</t>
  </si>
  <si>
    <t>TMC186</t>
  </si>
  <si>
    <t>TRANSFORMADOR MONOFASICO AEREO CONVENCIONAL DE 75 KVA;  5.8/0.22 KV.</t>
  </si>
  <si>
    <t>TMC187</t>
  </si>
  <si>
    <t>TRANSFORMADOR MONOFASICO AEREO CONVENCIONAL DE 75 KVA;  22.9/0.38-0.22 KV.</t>
  </si>
  <si>
    <t>TMC188</t>
  </si>
  <si>
    <t>TRANSFORMADOR MONOFASICO AEREO CONVENCIONAL DE 125 KVA;  2.3/0.22 KV.</t>
  </si>
  <si>
    <t>TMC189</t>
  </si>
  <si>
    <t>TRANSFORMADOR MONOFASICO DE 250 KVA, 10/0.22 KV.</t>
  </si>
  <si>
    <t>TMC19</t>
  </si>
  <si>
    <t>TRANSFORMADOR MONOFASICO AEREO CONVENCIONAL DE 25 KVA; 13.2/0.22 KV.</t>
  </si>
  <si>
    <t>TMC190</t>
  </si>
  <si>
    <t>TRANSFORMADOR MONOFASICO DE 250 KVA, 13.2/0.22 KV.</t>
  </si>
  <si>
    <t>TMC191</t>
  </si>
  <si>
    <t>TRANSFORMADOR MONOFASICO DE 250 KVA, 13.2/0.38-0.22 KV.</t>
  </si>
  <si>
    <t>TMC192</t>
  </si>
  <si>
    <t>TRANSFORMADOR MONOFASICO DE 15 KVA, 10/0.22 KV.</t>
  </si>
  <si>
    <t>TMC193</t>
  </si>
  <si>
    <t>TRANSFORMADOR MONOFASICO DE 37 KVA, 10/0.22 KV.</t>
  </si>
  <si>
    <t>TMC194</t>
  </si>
  <si>
    <t>TRANSFORMADOR MONOFASICO DE 75 KVA, 10/0.22 KV.</t>
  </si>
  <si>
    <t>TMC195</t>
  </si>
  <si>
    <t>TRANSFORMADOR MONOFASICO DE 125 KVA, 10/0.22 KV.</t>
  </si>
  <si>
    <t>TMC196</t>
  </si>
  <si>
    <t>TRANSFORMADOR MONOFASICO DE 175 KVA, 10/0.22 KV.</t>
  </si>
  <si>
    <t>TMC197</t>
  </si>
  <si>
    <t>TRANSFORMADOR MONOFASICO AEREO CONVENCIONAL DE  1,5 KVA; 2.3/0.22 KV.</t>
  </si>
  <si>
    <t>TMC198</t>
  </si>
  <si>
    <t>TRANSFORMADOR MONOFASICO AEREO CONVENCIONAL DE  3 KVA; 2.3/0.22 KV.</t>
  </si>
  <si>
    <t>TMC199</t>
  </si>
  <si>
    <t>TRANSFORMADOR MONOFASICO AEREO CONVENCIONAL DE  5 KVA; 2.3/0.22 KV.</t>
  </si>
  <si>
    <t>TMC20</t>
  </si>
  <si>
    <t>TRANSFORMADOR MONOFASICO AEREO CONVENCIONAL DE 25 KVA; 13.2/0.44-0.22 KV.</t>
  </si>
  <si>
    <t>TMC200</t>
  </si>
  <si>
    <t>TRANSFORMADOR MONOFASICO AEREO CONVENCIONAL DE  5 KVA; MT/0.22 KV.</t>
  </si>
  <si>
    <t>TMC201</t>
  </si>
  <si>
    <t>TRANSFORMADOR MONOFASICO AEREO CONVENCIONAL DE  7 KVA; 2.3/0.22 KV.</t>
  </si>
  <si>
    <t>TMC202</t>
  </si>
  <si>
    <t>TRANSFORMADOR MONOFASICO AEREO CONVENCIONAL DE  7 KVA; MT/0.22 KV.</t>
  </si>
  <si>
    <t>TMC203</t>
  </si>
  <si>
    <t>TRANSFORMADOR MONOFASICO AEREO CONVENCIONAL DE 10 KVA; MT/0.22 KV.</t>
  </si>
  <si>
    <t>TMC204</t>
  </si>
  <si>
    <t>TRANSFORMADOR MONOFASICO AEREO CONVENCIONAL DE 15 KVA; 10/BT KV.</t>
  </si>
  <si>
    <t>TMC205</t>
  </si>
  <si>
    <t>TRANSFORMADOR MONOFASICO AEREO CONVENCIONAL DE 15 KVA; 12/0.44-0.22 KV.</t>
  </si>
  <si>
    <t>TMC206</t>
  </si>
  <si>
    <t>TRANSFORMADOR MONOFASICO AEREO CONVENCIONAL DE 15 KVA; 7.62/0.22 KV.</t>
  </si>
  <si>
    <t>TMC207</t>
  </si>
  <si>
    <t>TRANSFORMADOR MONOFASICO AEREO CONVENCIONAL DE 15 KVA; MT/0.22 KV.</t>
  </si>
  <si>
    <t>TMC208</t>
  </si>
  <si>
    <t>TRANSFORMADOR MONOFASICO AEREO CONVENCIONAL DE 20 KVA; 2.3/0.22 KV.</t>
  </si>
  <si>
    <t>TMC209</t>
  </si>
  <si>
    <t>TRANSFORMADOR MONOFASICO AEREO CONVENCIONAL DE 20 KVA; 2.3/0.44-0.22 KV.</t>
  </si>
  <si>
    <t>TMC21</t>
  </si>
  <si>
    <t>TRANSFORMADOR MONOFASICO AEREO CONVENCIONAL DE 25 KVA; 22.92/0.22 KV.</t>
  </si>
  <si>
    <t>TMC210</t>
  </si>
  <si>
    <t>TRANSFORMADOR MONOFASICO AEREO CONVENCIONAL DE 20 KVA; 5.8/0.22 KV.</t>
  </si>
  <si>
    <t>TMC211</t>
  </si>
  <si>
    <t>TRANSFORMADOR MONOFASICO AEREO CONVENCIONAL DE 25 KVA; 10/BT KV.</t>
  </si>
  <si>
    <t>TMC212</t>
  </si>
  <si>
    <t>TRANSFORMADOR MONOFASICO AEREO CONVENCIONAL DE 25 KVA; 22.9 KV/BT KV.</t>
  </si>
  <si>
    <t>TMC213</t>
  </si>
  <si>
    <t>TRANSFORMADOR MONOFASICO AEREO CONVENCIONAL DE 25 KVA; MT/0.22 KV.</t>
  </si>
  <si>
    <t>TMC214</t>
  </si>
  <si>
    <t>TRANSFORMADOR MONOFASICO AEREO CONVENCIONAL DE 30 KVA; 13.2/BT KV.</t>
  </si>
  <si>
    <t>TMC215</t>
  </si>
  <si>
    <t>TRANSFORMADOR MONOFASICO AEREO CONVENCIONAL DE 40 KVA; 10/0.44-0.22 KV.</t>
  </si>
  <si>
    <t>TMC216</t>
  </si>
  <si>
    <t>TRANSFORMADOR MONOFASICO AEREO CONVENCIONAL DE 40 KVA; 12/0.38-0.22 KV.</t>
  </si>
  <si>
    <t>TMC217</t>
  </si>
  <si>
    <t>TRANSFORMADOR MONOFASICO AEREO CONVENCIONAL DE 40 KVA; 12/0.44-0.22 KV.</t>
  </si>
  <si>
    <t>TMC218</t>
  </si>
  <si>
    <t>TRANSFORMADOR MONOFASICO AEREO CONVENCIONAL DE 40 KVA; 2.3/0.44-0.22 KV.</t>
  </si>
  <si>
    <t>TMC219</t>
  </si>
  <si>
    <t>TRANSFORMADOR MONOFASICO AEREO CONVENCIONAL DE 40 KVA; 22.9/0.38-0.22 KV.</t>
  </si>
  <si>
    <t>TMC22</t>
  </si>
  <si>
    <t>TRANSFORMADOR MONOFASICO AEREO CONVENCIONAL DE 37.5 KVA;  7.62/0.22 KV.</t>
  </si>
  <si>
    <t>TMC220</t>
  </si>
  <si>
    <t>TRANSFORMADOR MONOFASICO AEREO CONVENCIONAL DE 40 KVA; 22.9/0.44-0.22 KV.</t>
  </si>
  <si>
    <t>TMC221</t>
  </si>
  <si>
    <t>TRANSFORMADOR MONOFASICO AEREO CONVENCIONAL DE 40 KVA; 5.8/0.38-0.22 KV.</t>
  </si>
  <si>
    <t>TMC222</t>
  </si>
  <si>
    <t>TRANSFORMADOR MONOFASICO AEREO CONVENCIONAL DE 40 KVA; 7.62/0.22 KV.</t>
  </si>
  <si>
    <t>TMC223</t>
  </si>
  <si>
    <t>TRANSFORMADOR MONOFASICO AEREO CONVENCIONAL DE 40 KVA; MT/0.22 KV.</t>
  </si>
  <si>
    <t>TMC224</t>
  </si>
  <si>
    <t>TRANSFORMADOR MONOFASICO AEREO CONVENCIONAL DE 40 KVA; MT/0.38-0.22 KV.</t>
  </si>
  <si>
    <t>TMC225</t>
  </si>
  <si>
    <t>TRANSFORMADOR MONOFASICO AEREO CONVENCIONAL DE 50 KVA; 12/0.22 KV.</t>
  </si>
  <si>
    <t>TMC226</t>
  </si>
  <si>
    <t>TRANSFORMADOR MONOFASICO AEREO CONVENCIONAL DE 50 KVA; 12/0.38-0.22 KV.</t>
  </si>
  <si>
    <t>TMC227</t>
  </si>
  <si>
    <t>TRANSFORMADOR MONOFASICO AEREO CONVENCIONAL DE 50 KVA; 12/0.44-0.22 KV.</t>
  </si>
  <si>
    <t>TMC228</t>
  </si>
  <si>
    <t>TRANSFORMADOR MONOFASICO AEREO CONVENCIONAL DE 75 KVA; 10KV/ BT</t>
  </si>
  <si>
    <t>TMC229</t>
  </si>
  <si>
    <t>TRANSFORMADOR MONOFASICO AEREO CONVENCIONAL DE 75 KVA; 12/0.44-0.22 KV</t>
  </si>
  <si>
    <t>TMC23</t>
  </si>
  <si>
    <t>TRANSFORMADOR MONOFASICO AEREO CONVENCIONAL DE 37.5 KVA;  7.62/0.44-0.22 KV.</t>
  </si>
  <si>
    <t>TMC230</t>
  </si>
  <si>
    <t>TRANSFORMADOR MONOFASICO AEREO CONVENCIONAL DE 75 KVA; 13.2KV/ BT</t>
  </si>
  <si>
    <t>TMC231</t>
  </si>
  <si>
    <t>TRANSFORMADOR MONOFASICO AEREO CONVENCIONAL DE 75 KVA; 2.3/0.22 KV</t>
  </si>
  <si>
    <t>TMC232</t>
  </si>
  <si>
    <t>TRANSFORMADOR MONOFASICO AEREO CONVENCIONAL DE 75 KVA; MT/0.22 KV</t>
  </si>
  <si>
    <t>TMC233</t>
  </si>
  <si>
    <t>TRANSFORMADOR MONOFASICO AEREO CONVENCIONAL DE 80 KVA; 13.2/0.38-0.22 KV</t>
  </si>
  <si>
    <t>TMC234</t>
  </si>
  <si>
    <t>TRANSFORMADOR MONOFASICO AEREO CONVENCIONAL DE 80 KVA; 2.3/0.22 KV</t>
  </si>
  <si>
    <t>TMC235</t>
  </si>
  <si>
    <t>TRANSFORMADOR MONOFASICO AEREO CONVENCIONAL DE  125 KVA; 13.2/0.38-0.22 KV.</t>
  </si>
  <si>
    <t>TMC236</t>
  </si>
  <si>
    <t>TRANSFORMADOR MONOFASICO DE 10 KVA, 2.3/0.22 KV.</t>
  </si>
  <si>
    <t>TMC237</t>
  </si>
  <si>
    <t>TRANSFORMADOR MONOFASICO DE 10 KVA, 13.2/0.22 KV.</t>
  </si>
  <si>
    <t>TMC238</t>
  </si>
  <si>
    <t>TRANSFORMADOR MONOFASICO DE 37 KVA, 22.9/0.44-0.22 KV.</t>
  </si>
  <si>
    <t>TMC239</t>
  </si>
  <si>
    <t>TRANSFORMADOR MONOFASICO DE 50 KVA, 10/0.38-0.22 KV.</t>
  </si>
  <si>
    <t>TMC24</t>
  </si>
  <si>
    <t>TRANSFORMADOR MONOFASICO AEREO CONVENCIONAL DE 37.5 KVA; 10/0.22 KV.</t>
  </si>
  <si>
    <t>TMC240</t>
  </si>
  <si>
    <t>TRANSFORMADOR MONOFASICO DE 50 KVA, 10KV/BT</t>
  </si>
  <si>
    <t>TMC241</t>
  </si>
  <si>
    <t>TRANSFORMADOR MONOFASICO DE 50 KVA, 22.9/0.44-0.22 KV.</t>
  </si>
  <si>
    <t>TMC242</t>
  </si>
  <si>
    <t>TRANSFORMADOR MONOFASICO DE 167 KVA, 10/0.38-0.22 KV.</t>
  </si>
  <si>
    <t>TMC243</t>
  </si>
  <si>
    <t>TRANSFORMADOR MONOFASICO DE 167 KVA, 13.2/0.44-0.22 KV.</t>
  </si>
  <si>
    <t>TMC244</t>
  </si>
  <si>
    <t>TRANSFORMADOR MONOFASICO AEREO CONVENCIONAL DE  5 KVA; 2.3/0.44-0.22 KV.</t>
  </si>
  <si>
    <t>TMC245</t>
  </si>
  <si>
    <t>TRANSFORMADOR MONOFASICO AEREO CONVENCIONAL DE 37.5 KVA; 2.3/0.44-0.22 KV.</t>
  </si>
  <si>
    <t>TMC246</t>
  </si>
  <si>
    <t>TRANSFORMADOR MONOFASICO AEREO CONVENCIONAL DE 37.5 KVA; 5.8/0.38-0.22 KV.</t>
  </si>
  <si>
    <t>TMC247</t>
  </si>
  <si>
    <t>TRANSFORMADOR MONOFASICO AEREO CONVENCIONAL DE 37.5 KVA; 12/0.38-0.22 KV.</t>
  </si>
  <si>
    <t>TMC248</t>
  </si>
  <si>
    <t>TRANSFORMADOR MONOFASICO DE 15 KVA, 7.62/0.44-0.22 KV.</t>
  </si>
  <si>
    <t>TMC249</t>
  </si>
  <si>
    <t>TRANSFORMADOR MONOFASICO DE 100 KVA, 7.62/0.22 KV.</t>
  </si>
  <si>
    <t>TMC25</t>
  </si>
  <si>
    <t>TRANSFORMADOR MONOFASICO AEREO CONVENCIONAL DE 37.5 KVA; 13.2/0.22 KV.</t>
  </si>
  <si>
    <t>TMC250</t>
  </si>
  <si>
    <t>TRANSFORMADOR MONOFASICO DE 100 KVA, 10/0.22 KV.</t>
  </si>
  <si>
    <t>TMC251</t>
  </si>
  <si>
    <t>TRANSFORMADOR MONOFASICO DE 100 KVA, 22.9/0.22 KV.</t>
  </si>
  <si>
    <t>TMC26</t>
  </si>
  <si>
    <t>TRANSFORMADOR MONOFASICO AEREO CONVENCIONAL DE 37.5 KVA; 13.2/0.44-0.22 KV.</t>
  </si>
  <si>
    <t>TMC27</t>
  </si>
  <si>
    <t>TRANSFORMADOR MONOFASICO AEREO CONVENCIONAL DE 37.5 KVA; 22.9/0.22 KV.</t>
  </si>
  <si>
    <t>TMC28</t>
  </si>
  <si>
    <t>TRANSFORMADOR MONOFASICO AEREO CONVENCIONAL DE 50 KVA;  7.62/0.44-0.22 KV.</t>
  </si>
  <si>
    <t>TMC29</t>
  </si>
  <si>
    <t>TRANSFORMADOR MONOFASICO AEREO CONVENCIONAL DE 50 KVA; 10/0.22 KV.</t>
  </si>
  <si>
    <t>TMC30</t>
  </si>
  <si>
    <t>TRANSFORMADOR MONOFASICO AEREO CONVENCIONAL DE 50 KVA; 13.2/0.22 KV.</t>
  </si>
  <si>
    <t>TMC31</t>
  </si>
  <si>
    <t>TRANSFORMADOR MONOFASICO AEREO CONVENCIONAL DE 50 KVA; 13.2/0.44-0.22 KV.</t>
  </si>
  <si>
    <t>TMC32</t>
  </si>
  <si>
    <t>TRANSFORMADOR MONOFASICO AEREO CONVENCIONAL DE 50 KVA; 22.9/0.22 KV.</t>
  </si>
  <si>
    <t>TMC33</t>
  </si>
  <si>
    <t>TRANSFORMADOR MONOFASICO AEREO CONVENCIONAL DE 75 KVA;  7.62/0.44-0.22 KV.</t>
  </si>
  <si>
    <t>TMC34</t>
  </si>
  <si>
    <t>TRANSFORMADOR MONOFASICO AEREO CONVENCIONAL DE 75 KVA; 10/0.22 KV.</t>
  </si>
  <si>
    <t>TMC35</t>
  </si>
  <si>
    <t>TRANSFORMADOR MONOFASICO AEREO CONVENCIONAL DE 75 KVA; 13.2/0.22 KV.</t>
  </si>
  <si>
    <t>TMC36</t>
  </si>
  <si>
    <t>TRANSFORMADOR MONOFASICO AEREO CONVENCIONAL DE 75 KVA; 13.2/0.44-0.22 KV.</t>
  </si>
  <si>
    <t>TMC37</t>
  </si>
  <si>
    <t>TRANSFORMADOR MONOFASICO AEREO CONVENCIONAL DE 75 KVA; 22.9/0.22 KV.</t>
  </si>
  <si>
    <t>TMC38</t>
  </si>
  <si>
    <t>TRANSFORMADOR MONOFASICO AEREO CONVENCIONAL DE  1,5 KVA;  7.62/0.44-0.22 KV.</t>
  </si>
  <si>
    <t>TMC39</t>
  </si>
  <si>
    <t>TRANSFORMADOR MONOFASICO AEREO CONVENCIONAL DE  1,5 KVA; 10/0.22 KV.</t>
  </si>
  <si>
    <t>TMC40</t>
  </si>
  <si>
    <t>TRANSFORMADOR MONOFASICO AEREO CONVENCIONAL DE  1,5 KVA; 13.2/0.22 KV.</t>
  </si>
  <si>
    <t>TMC41</t>
  </si>
  <si>
    <t>TRANSFORMADOR MONOFASICO AEREO CONVENCIONAL DE  1,5 KVA; 13.2/0.44-0.22 KV.</t>
  </si>
  <si>
    <t>TMC42</t>
  </si>
  <si>
    <t>TRANSFORMADOR MONOFASICO AEREO CONVENCIONAL DE  1,5 KVA; 22.9/0.22 KV.</t>
  </si>
  <si>
    <t>TMC43</t>
  </si>
  <si>
    <t>TRANSFORMADOR MONOFASICO AEREO CONVENCIONAL DE  3 KVA;  7.62/0.44-0.22 KV.</t>
  </si>
  <si>
    <t>TMC44</t>
  </si>
  <si>
    <t>TRANSFORMADOR MONOFASICO AEREO CONVENCIONAL DE  3 KVA; 10/0.22 KV.</t>
  </si>
  <si>
    <t>TMC45</t>
  </si>
  <si>
    <t>TRANSFORMADOR MONOFASICO AEREO CONVENCIONAL DE  3 KVA; 13.2/0.22 KV.</t>
  </si>
  <si>
    <t>TMC46</t>
  </si>
  <si>
    <t>TRANSFORMADOR MONOFASICO AEREO CONVENCIONAL DE  3 KVA; 13.2/0.44-0.22 KV.</t>
  </si>
  <si>
    <t>TMC47</t>
  </si>
  <si>
    <t>TRANSFORMADOR MONOFASICO AEREO CONVENCIONAL DE  3 KVA; 22.9/0.22 KV.</t>
  </si>
  <si>
    <t>TMC48</t>
  </si>
  <si>
    <t>TRANSFORMADOR MONOFASICO AEREO CONVENCIONAL DE  7 KVA;  7.62/0.44-0.22 KV.</t>
  </si>
  <si>
    <t>TMC49</t>
  </si>
  <si>
    <t>TRANSFORMADOR MONOFASICO AEREO CONVENCIONAL DE  7 KVA; 10/0.22 KV.</t>
  </si>
  <si>
    <t>TMC50</t>
  </si>
  <si>
    <t>TRANSFORMADOR MONOFASICO AEREO CONVENCIONAL DE  7 KVA; 13.2/0.22 KV.</t>
  </si>
  <si>
    <t>TMC51</t>
  </si>
  <si>
    <t>TRANSFORMADOR MONOFASICO AEREO CONVENCIONAL DE  7 KVA; 13.2/0.44-0.22 KV.</t>
  </si>
  <si>
    <t>TMC52</t>
  </si>
  <si>
    <t>TRANSFORMADOR MONOFASICO AEREO CONVENCIONAL DE  7 KVA; 22.9/0.22 KV.</t>
  </si>
  <si>
    <t>TMC53</t>
  </si>
  <si>
    <t>TRANSFORMADOR MONOFASICO AEREO CONVENCIONAL DE  20 KVA;  7.62/0.44-0.22 KV.</t>
  </si>
  <si>
    <t>TMC54</t>
  </si>
  <si>
    <t>TRANSFORMADOR MONOFASICO AEREO CONVENCIONAL DE  20 KVA; 10/0.22 KV.</t>
  </si>
  <si>
    <t>TMC55</t>
  </si>
  <si>
    <t>TRANSFORMADOR MONOFASICO AEREO CONVENCIONAL DE  20 KVA; 13.2/0.22 KV.</t>
  </si>
  <si>
    <t>TMC56</t>
  </si>
  <si>
    <t>TRANSFORMADOR MONOFASICO AEREO CONVENCIONAL DE  20 KVA; 13.2/0.44-0.22 KV.</t>
  </si>
  <si>
    <t>TMC57</t>
  </si>
  <si>
    <t>TRANSFORMADOR MONOFASICO AEREO CONVENCIONAL DE  20 KVA; 22.9/0.22 KV.</t>
  </si>
  <si>
    <t>TMC58</t>
  </si>
  <si>
    <t>TRANSFORMADOR MONOFASICO AEREO CONVENCIONAL DE  30 KVA;  7.62/0.44-0.22 KV.</t>
  </si>
  <si>
    <t>TMC59</t>
  </si>
  <si>
    <t>TRANSFORMADOR MONOFASICO AEREO CONVENCIONAL DE  30 KVA; 10/0.22 KV.</t>
  </si>
  <si>
    <t>TMC60</t>
  </si>
  <si>
    <t>TRANSFORMADOR MONOFASICO AEREO CONVENCIONAL DE  30 KVA; 13.2/0.22 KV.</t>
  </si>
  <si>
    <t>TMC61</t>
  </si>
  <si>
    <t>TRANSFORMADOR MONOFASICO AEREO CONVENCIONAL DE  30 KVA; 13.2/0.44-0.22 KV.</t>
  </si>
  <si>
    <t>TMC62</t>
  </si>
  <si>
    <t>TRANSFORMADOR MONOFASICO AEREO CONVENCIONAL DE  30 KVA; 22.9/0.22 KV.</t>
  </si>
  <si>
    <t>TMC63</t>
  </si>
  <si>
    <t>TRANSFORMADOR MONOFASICO AEREO CONVENCIONAL DE  40 KVA;  7.62/0.44-0.22 KV.</t>
  </si>
  <si>
    <t>TMC64</t>
  </si>
  <si>
    <t>TRANSFORMADOR MONOFASICO AEREO CONVENCIONAL DE  40 KVA; 10/0.22 KV.</t>
  </si>
  <si>
    <t>TMC65</t>
  </si>
  <si>
    <t>TRANSFORMADOR MONOFASICO AEREO CONVENCIONAL DE  40 KVA; 13.2/0.22 KV.</t>
  </si>
  <si>
    <t>TMC66</t>
  </si>
  <si>
    <t>TRANSFORMADOR MONOFASICO AEREO CONVENCIONAL DE  40 KVA; 13.2/0.44-0.22 KV.</t>
  </si>
  <si>
    <t>TMC67</t>
  </si>
  <si>
    <t>TRANSFORMADOR MONOFASICO AEREO CONVENCIONAL DE  40 KVA; 22.9/0.22 KV.</t>
  </si>
  <si>
    <t>TMC68</t>
  </si>
  <si>
    <t>TRANSFORMADOR MONOFASICO AEREO CONVENCIONAL DE  80 KVA;  7.62/0.44-0.22 KV.</t>
  </si>
  <si>
    <t>TMC69</t>
  </si>
  <si>
    <t>TRANSFORMADOR MONOFASICO AEREO CONVENCIONAL DE  80 KVA; 10/0.22 KV.</t>
  </si>
  <si>
    <t>TMC70</t>
  </si>
  <si>
    <t>TRANSFORMADOR MONOFASICO AEREO CONVENCIONAL DE  80 KVA; 13.2/0.22 KV.</t>
  </si>
  <si>
    <t>TMC71</t>
  </si>
  <si>
    <t>TRANSFORMADOR MONOFASICO AEREO CONVENCIONAL DE  80 KVA; 13.2/0.44-0.22 KV.</t>
  </si>
  <si>
    <t>TMC72</t>
  </si>
  <si>
    <t>TRANSFORMADOR MONOFASICO AEREO CONVENCIONAL DE  80 KVA; 22.9/0.22 KV.</t>
  </si>
  <si>
    <t>TMC73</t>
  </si>
  <si>
    <t>TRANSFORMADOR MONOFASICO AEREO CONVENCIONAL DE  125 KVA;  7.62/0.44-0.22 KV.</t>
  </si>
  <si>
    <t>TMC74</t>
  </si>
  <si>
    <t>TRANSFORMADOR MONOFASICO AEREO CONVENCIONAL DE  125 KVA; 10/0.22 KV.</t>
  </si>
  <si>
    <t>TMC75</t>
  </si>
  <si>
    <t>TRANSFORMADOR MONOFASICO AEREO CONVENCIONAL DE  125 KVA; 13.2/0.22 KV.</t>
  </si>
  <si>
    <t>TMC76</t>
  </si>
  <si>
    <t>TRANSFORMADOR MONOFASICO AEREO CONVENCIONAL DE  125 KVA; 13.2/0.44-0.22 KV.</t>
  </si>
  <si>
    <t>TMC77</t>
  </si>
  <si>
    <t>TRANSFORMADOR MONOFASICO AEREO CONVENCIONAL DE  125 KVA; 22.9/0.22 KV.</t>
  </si>
  <si>
    <t>TMC78</t>
  </si>
  <si>
    <t>TRANSFORMADOR MONOFASICO AEREO CONVENCIONAL DE  5 KVA 2.3 / 0.44-0.22 KV</t>
  </si>
  <si>
    <t>TMC79</t>
  </si>
  <si>
    <t>TRANSFORMADOR MONOFASICO AEREO CONVENCIONAL DE 10 KVA 2.3 / 0.44-0.22 KV</t>
  </si>
  <si>
    <t>TMC80</t>
  </si>
  <si>
    <t>TRANSFORMADOR MONOFASICO DE 5 KVA, 22.9-10/0.44-0.22 KV.</t>
  </si>
  <si>
    <t>TMC81</t>
  </si>
  <si>
    <t>TRANSFORMADOR MONOFASICO AEREO CONVENCIONAL DE 15 KVA 10 / 0.38-0.22 KV</t>
  </si>
  <si>
    <t>TMC82</t>
  </si>
  <si>
    <t>TRANSFORMADOR MONOFASICO DE 5 KVA, 10/0.44-0.22 KV.</t>
  </si>
  <si>
    <t>TMC83</t>
  </si>
  <si>
    <t>TRANSFORMADOR MONOFASICO AEREO CONVENCIONAL DE 15 KVA 2.3 / 0.44-0.22 KV</t>
  </si>
  <si>
    <t>TMC84</t>
  </si>
  <si>
    <t>TRANSFORMADOR MONOFASICO DE 10 KVA, 22.9-10/0.44-0.22 KV.</t>
  </si>
  <si>
    <t>TMC85</t>
  </si>
  <si>
    <t>TRANSFORMADOR MONOFASICO AEREO CONVENCIONAL DE 15 KVA 13.2 / 0.38-0.22 KV</t>
  </si>
  <si>
    <t>TMC86</t>
  </si>
  <si>
    <t>TRANSFORMADOR MONOFASICO DE 10 KVA, 10/0.44-0.22 KV.</t>
  </si>
  <si>
    <t>TMC87</t>
  </si>
  <si>
    <t>TRANSFORMADOR MONOFASICO AEREO CONVENCIONAL DE 25 KVA 2.3 / 0.22 KV</t>
  </si>
  <si>
    <t>TMC88</t>
  </si>
  <si>
    <t>TRANSFORMADOR MONOFASICO DE 15KVA, 22.9-10/0.44-0.22 KV.</t>
  </si>
  <si>
    <t>TMC89</t>
  </si>
  <si>
    <t>TRANSFORMADOR MONOFASICO AEREO CONVENCIONAL DE 25 KVA 2.3 / 0.44-0.22 KV</t>
  </si>
  <si>
    <t>TMC90</t>
  </si>
  <si>
    <t>TRANSFORMADOR MONOFASICO DE 15 KVA, 10/0.44-0.22 KV.</t>
  </si>
  <si>
    <t>TMC91</t>
  </si>
  <si>
    <t>TRANSFORMADOR MONOFASICO AEREO CONVENCIONAL DE 25 KVA 5.8 / 0.22 KV</t>
  </si>
  <si>
    <t>TMC92</t>
  </si>
  <si>
    <t>TRANSFORMADOR MONOFASICO DE 25 KVA, 22.9-10/0.44-0.22 KV.</t>
  </si>
  <si>
    <t>TMC93</t>
  </si>
  <si>
    <t>TRANSFORMADOR MONOFASICO AEREO CONVENCIONAL DE 37.5 KVA 2.3 / 0.38-0.22 KV</t>
  </si>
  <si>
    <t>TMC94</t>
  </si>
  <si>
    <t>TRANSFORMADOR MONOFASICO DE 25 KVA, 10/0.44-0.22 KV.</t>
  </si>
  <si>
    <t>TMC95</t>
  </si>
  <si>
    <t>TRANSFORMADOR MONOFASICO AEREO CONVENCIONAL DE 37.5 KVA 10 / 0.38-0.22 KV</t>
  </si>
  <si>
    <t>TMC96</t>
  </si>
  <si>
    <t>TRANSFORMADOR MONOFASICO AEREO CONVENCIONAL DE 37.5 KVA 10 / 0.44-0.22 KV</t>
  </si>
  <si>
    <t>TMC97</t>
  </si>
  <si>
    <t>TRANSFORMADOR MONOFASICO AEREO CONVENCIONAL DE 37.5 KVA 13.2 / 0.38-0.22 KV</t>
  </si>
  <si>
    <t>TMC98</t>
  </si>
  <si>
    <t>TRANSFORMADOR MONOFASICO AEREO CONVENCIONAL DE 37.5 KVA 22.9 / 0.44-0.22 KV</t>
  </si>
  <si>
    <t>TMC99</t>
  </si>
  <si>
    <t>TRANSFORMADOR MONOFASICO AEREO CONVENCIONAL DE 50 KVA 2.3 / 0.22 KV</t>
  </si>
  <si>
    <t>Transformadores SE Convencional</t>
  </si>
  <si>
    <t>TMV01</t>
  </si>
  <si>
    <t>TRANSFORMADOR DE 10 KVA MONOFASICO</t>
  </si>
  <si>
    <t>TMV02</t>
  </si>
  <si>
    <t>TRANSFORMADOR DE 15 KVA MONOFASICO</t>
  </si>
  <si>
    <t>TMV03</t>
  </si>
  <si>
    <t>TRANSFORMADOR DE 25 KVA MONOFASICO</t>
  </si>
  <si>
    <t>TMV04</t>
  </si>
  <si>
    <t>TRANSFORMADOR DE 37 KVA MONOFASICO</t>
  </si>
  <si>
    <t>TMV05</t>
  </si>
  <si>
    <t>TRANSFORMADOR DE 50 KVA MONOFASICO</t>
  </si>
  <si>
    <t>TMV06</t>
  </si>
  <si>
    <t>TRANSFORMADOR DE 75 KVA MONOFASICO</t>
  </si>
  <si>
    <t>TMV07</t>
  </si>
  <si>
    <t>TRANSFORMADOR DE 167 KVA MONOFASICO</t>
  </si>
  <si>
    <t>TMV08</t>
  </si>
  <si>
    <t>TRANSFORMADOR DE 250 KVA MONOFASICO</t>
  </si>
  <si>
    <t>Transformadores Trifasicos Aereos</t>
  </si>
  <si>
    <t>TTA01</t>
  </si>
  <si>
    <t>TRANSFORMADOR TRIFASICO AEREO  10 KVA; 10/0.22 KV.</t>
  </si>
  <si>
    <t>TTA02</t>
  </si>
  <si>
    <t>TRANSFORMADOR TRIFASICO AEREO  10 KVA; 13.2/0.22 KV.</t>
  </si>
  <si>
    <t>TTA03</t>
  </si>
  <si>
    <t>TRANSFORMADOR TRIFASICO AEREO  10 KVA; 13.2/0.38 KV.</t>
  </si>
  <si>
    <t>TTA04</t>
  </si>
  <si>
    <t>TRANSFORMADOR TRIFASICO AEREO  10 KVA; 22.9/0.22 KV.</t>
  </si>
  <si>
    <t>TTA05</t>
  </si>
  <si>
    <t>TRANSFORMADOR TRIFASICO AEREO  10 KVA; 22.9/0.38-0.22 KV.</t>
  </si>
  <si>
    <t>TTA06</t>
  </si>
  <si>
    <t>TRANSFORMADOR TRIFASICO AEREO  15 KVA; 10/0.22 KV.</t>
  </si>
  <si>
    <t>TTA07</t>
  </si>
  <si>
    <t>TRANSFORMADOR TRIFASICO AEREO  15 KVA; 13.2/0.22 KV.</t>
  </si>
  <si>
    <t>TTA08</t>
  </si>
  <si>
    <t>TRANSFORMADOR TRIFASICO AEREO  15 KVA; 13.2/0.38 KV.</t>
  </si>
  <si>
    <t>TTA09</t>
  </si>
  <si>
    <t>TRANSFORMADOR TRIFASICO AEREO  15 KVA; 22.9/0.22 KV.</t>
  </si>
  <si>
    <t>TTA10</t>
  </si>
  <si>
    <t>TRANSFORMADOR TRIFASICO AEREO  15 KVA; 22.9/0.38-0.22 KV.</t>
  </si>
  <si>
    <t>TTA100</t>
  </si>
  <si>
    <t>TRANSFORMADOR TRIFASICO AEREO  220 KVA; 22.9/0.22 KV.</t>
  </si>
  <si>
    <t>TTA101</t>
  </si>
  <si>
    <t>TRANSFORMADOR TRIFASICO AEREO  220 KVA; 22.9/0.38-0.22 KV.</t>
  </si>
  <si>
    <t>TTA102</t>
  </si>
  <si>
    <t>TRANSFORMADOR TRIFASICO AEREO  225 KVA; 10/0.22 KV.</t>
  </si>
  <si>
    <t>TTA103</t>
  </si>
  <si>
    <t>TRANSFORMADOR TRIFASICO AEREO  225 KVA; 13.2/0.22 KV.</t>
  </si>
  <si>
    <t>TTA104</t>
  </si>
  <si>
    <t>TRANSFORMADOR TRIFASICO AEREO  225 KVA; 13.2/0.38 KV.</t>
  </si>
  <si>
    <t>TTA105</t>
  </si>
  <si>
    <t>TRANSFORMADOR TRIFASICO AEREO  225 KVA; 22.9/0.22 KV.</t>
  </si>
  <si>
    <t>TTA106</t>
  </si>
  <si>
    <t>TRANSFORMADOR TRIFASICO AEREO  225 KVA; 22.9/0.38-0.22 KV.</t>
  </si>
  <si>
    <t>TTA107</t>
  </si>
  <si>
    <t>TRANSFORMADOR TRIFASICO AEREO  275 KVA; 10/0.22 KV.</t>
  </si>
  <si>
    <t>TTA108</t>
  </si>
  <si>
    <t>TRANSFORMADOR TRIFASICO AEREO  275 KVA; 13.2/0.22 KV.</t>
  </si>
  <si>
    <t>TTA109</t>
  </si>
  <si>
    <t>TRANSFORMADOR TRIFASICO AEREO  275 KVA; 13.2/0.38 KV.</t>
  </si>
  <si>
    <t>TTA11</t>
  </si>
  <si>
    <t>TRANSFORMADOR TRIFASICO AEREO  25 KVA; 10/0.22 KV.</t>
  </si>
  <si>
    <t>TTA110</t>
  </si>
  <si>
    <t>TRANSFORMADOR TRIFASICO AEREO  275 KVA; 22.9/0.22 KV.</t>
  </si>
  <si>
    <t>TTA111</t>
  </si>
  <si>
    <t>TRANSFORMADOR TRIFASICO AEREO  275 KVA; 22.9/0.38-0.22 KV.</t>
  </si>
  <si>
    <t>TTA112</t>
  </si>
  <si>
    <t>TRANSFORMADOR TRIFASICO AEREO  300 KVA; 10/0.22 KV.</t>
  </si>
  <si>
    <t>TTA113</t>
  </si>
  <si>
    <t>TRANSFORMADOR TRIFASICO AEREO  300 KVA; 13.2/0.22 KV.</t>
  </si>
  <si>
    <t>TTA114</t>
  </si>
  <si>
    <t>TRANSFORMADOR TRIFASICO AEREO  300 KVA; 13.2/0.38 KV.</t>
  </si>
  <si>
    <t>TTA115</t>
  </si>
  <si>
    <t>TRANSFORMADOR TRIFASICO AEREO  300 KVA; 22.9/0.22 KV.</t>
  </si>
  <si>
    <t>TTA116</t>
  </si>
  <si>
    <t>TRANSFORMADOR TRIFASICO AEREO  300 KVA; 22.9/0.38-0.22 KV.</t>
  </si>
  <si>
    <t>TTA117</t>
  </si>
  <si>
    <t>TRANSFORMADOR TRIFASICO AEREO  315 KVA; 10/0.22 KV.</t>
  </si>
  <si>
    <t>TTA118</t>
  </si>
  <si>
    <t>TRANSFORMADOR TRIFASICO AEREO  315 KVA; 13.2/0.22 KV.</t>
  </si>
  <si>
    <t>TTA119</t>
  </si>
  <si>
    <t>TRANSFORMADOR TRIFASICO AEREO  315 KVA; 13.2/0.38 KV.</t>
  </si>
  <si>
    <t>TTA12</t>
  </si>
  <si>
    <t>TRANSFORMADOR TRIFASICO AEREO  25 KVA; 13.2/0.22 KV.</t>
  </si>
  <si>
    <t>TTA120</t>
  </si>
  <si>
    <t>TRANSFORMADOR TRIFASICO AEREO  315 KVA; 22.9/0.22 KV.</t>
  </si>
  <si>
    <t>TTA121</t>
  </si>
  <si>
    <t>TRANSFORMADOR TRIFASICO AEREO  315 KVA; 22.9/0.38-0.22 KV.</t>
  </si>
  <si>
    <t>TTA122</t>
  </si>
  <si>
    <t>TRANSFORMADOR TRIFASICO AEREO  320 KVA; 10/0.22 KV.</t>
  </si>
  <si>
    <t>TTA123</t>
  </si>
  <si>
    <t>TRANSFORMADOR TRIFASICO AEREO  320 KVA; 13.2/0.22 KV.</t>
  </si>
  <si>
    <t>TTA124</t>
  </si>
  <si>
    <t>TRANSFORMADOR TRIFASICO AEREO  320 KVA; 13.2/0.38 KV.</t>
  </si>
  <si>
    <t>TTA125</t>
  </si>
  <si>
    <t>TRANSFORMADOR TRIFASICO AEREO  320 KVA; 22.9/0.22 KV.</t>
  </si>
  <si>
    <t>TTA126</t>
  </si>
  <si>
    <t>TRANSFORMADOR TRIFASICO AEREO  320 KVA; 22.9/0.38-0.22 KV.</t>
  </si>
  <si>
    <t>TTA127</t>
  </si>
  <si>
    <t>TRANSFORMADOR TRIFASICO AEREO  375 KVA; 10/0.22 KV.</t>
  </si>
  <si>
    <t>TTA128</t>
  </si>
  <si>
    <t>TRANSFORMADOR TRIFASICO AEREO  375 KVA; 13.2/0.22 KV.</t>
  </si>
  <si>
    <t>TTA129</t>
  </si>
  <si>
    <t>TRANSFORMADOR TRIFASICO AEREO  375 KVA; 13.2/0.38 KV.</t>
  </si>
  <si>
    <t>TTA13</t>
  </si>
  <si>
    <t>TRANSFORMADOR TRIFASICO AEREO  25 KVA; 13.2/0.38 KV.</t>
  </si>
  <si>
    <t>TTA130</t>
  </si>
  <si>
    <t>TRANSFORMADOR TRIFASICO AEREO  375 KVA; 22.9/0.22 KV.</t>
  </si>
  <si>
    <t>TTA131</t>
  </si>
  <si>
    <t>TRANSFORMADOR TRIFASICO AEREO  375 KVA; 22.9/0.38-0.22 KV.</t>
  </si>
  <si>
    <t>TTA14</t>
  </si>
  <si>
    <t>TRANSFORMADOR TRIFASICO AEREO  25 KVA; 22.9/0.22 KV.</t>
  </si>
  <si>
    <t>TTA140</t>
  </si>
  <si>
    <t>TRANSFORMADOR TRIFASICO 250 KVA 10 / 0.40 - 0.23 KV.</t>
  </si>
  <si>
    <t>TTA141</t>
  </si>
  <si>
    <t>TRANSFORMADOR TRIFASICO 160 KVA 22.9 - 10 / 0.40 - 0.23 KV.</t>
  </si>
  <si>
    <t>TTA142</t>
  </si>
  <si>
    <t>TRANSFORMADOR TRIFASICO 160 KVA 13.2 - 22.9  / 0.40 - 0.23 KV.</t>
  </si>
  <si>
    <t>TTA143</t>
  </si>
  <si>
    <t>TRANSFORMADOR TRIFASICO 160 KVA 10 / 0.40 - 0.23 KV.</t>
  </si>
  <si>
    <t>TTA144</t>
  </si>
  <si>
    <t>TRANSFORMADOR TRIFASICO 100 KVA 22.9 - 10 / 0.40 - 0.23 KV.</t>
  </si>
  <si>
    <t>TTA145</t>
  </si>
  <si>
    <t>TRANSFORMADOR TRIFASICO 100 KVA 13.2 - 22.9  / 0.40 - 0.23 KV.</t>
  </si>
  <si>
    <t>TTA146</t>
  </si>
  <si>
    <t>TRANSFORMADOR TRIFASICO 100 KVA 10 / 0.40 - 0.23 KV.</t>
  </si>
  <si>
    <t>TTA147</t>
  </si>
  <si>
    <t>TRANSFORMADOR TRIFASICO 50 KVA 22.9 - 10 / 0.40 - 0.23 KV.</t>
  </si>
  <si>
    <t>TTA148</t>
  </si>
  <si>
    <t>TRANSFORMADOR TRIFASICO 50 KVA 13.2 - 22.9  / 0.40 - 0.23 KV.</t>
  </si>
  <si>
    <t>TTA149</t>
  </si>
  <si>
    <t>TRANSFORMADOR TRIFASICO 50 KVA 10 / 0.40 - 0.23 KV.</t>
  </si>
  <si>
    <t>TTA15</t>
  </si>
  <si>
    <t>TRANSFORMADOR TRIFASICO AEREO  25 KVA; 22.9/0.38-0.22 KV.</t>
  </si>
  <si>
    <t>TTA150</t>
  </si>
  <si>
    <t>TRANSFORMADOR TRIFASICO 25 KVA 22.9 - 10 / 0.40 - 0.23 KV.</t>
  </si>
  <si>
    <t>TTA151</t>
  </si>
  <si>
    <t>TRANSFORMADOR TRIFASICO 25 KVA 13.2 - 22.9  / 0.40 - 0.23 KV.</t>
  </si>
  <si>
    <t>TTA152</t>
  </si>
  <si>
    <t>TRANSFORMADOR TRIFASICO 25 KVA 10 / 0.40 - 0.23 KV.</t>
  </si>
  <si>
    <t>TTA153</t>
  </si>
  <si>
    <t>TRANSFORMADOR TRIFASICO AEREO  10 KVA; 2.3/0.44-0.22 KV.</t>
  </si>
  <si>
    <t>TTA154</t>
  </si>
  <si>
    <t>TRANSFORMADOR TRIFASICO AEREO  10 KVA; 7.62/0.22 KV.</t>
  </si>
  <si>
    <t>TTA155</t>
  </si>
  <si>
    <t>TRANSFORMADOR TRIFASICO AEREO  10 KVA; 7.62/0.44-0.22 KV.</t>
  </si>
  <si>
    <t>TTA156</t>
  </si>
  <si>
    <t>TRANSFORMADOR TRIFASICO AEREO  10 KVA; 10/0.38-0.22 KV.</t>
  </si>
  <si>
    <t>TTA157</t>
  </si>
  <si>
    <t>TRANSFORMADOR TRIFASICO AEREO  10 KVA; 10/0.44-0.22 KV.</t>
  </si>
  <si>
    <t>TTA158</t>
  </si>
  <si>
    <t>TRANSFORMADOR TRIFASICO AEREO  10 KVA; 12/0.38-0.22 KV.</t>
  </si>
  <si>
    <t>TTA159</t>
  </si>
  <si>
    <t>TRANSFORMADOR TRIFASICO AEREO  10 KVA; 12/0.44-0.22 KV.</t>
  </si>
  <si>
    <t>TTA16</t>
  </si>
  <si>
    <t>TRANSFORMADOR TRIFASICO AEREO  50 KVA; 10/0.22 KV.</t>
  </si>
  <si>
    <t>TTA160</t>
  </si>
  <si>
    <t>TRANSFORMADOR TRIFASICO AEREO  10 KVA; 13.2/0.38-0.22 KV.</t>
  </si>
  <si>
    <t>TTA161</t>
  </si>
  <si>
    <t>TRANSFORMADOR TRIFASICO AEREO  10 KVA; 13.2/0.44-0.22 KV.</t>
  </si>
  <si>
    <t>TTA162</t>
  </si>
  <si>
    <t>TRANSFORMADOR TRIFASICO AEREO  10 KVA; 22.9/0.44-0.22 KV.</t>
  </si>
  <si>
    <t>TTA163</t>
  </si>
  <si>
    <t>TRANSFORMADOR TRIFASICO AEREO  15 KVA; 2.3/0.38-0.22 KV.</t>
  </si>
  <si>
    <t>TTA164</t>
  </si>
  <si>
    <t>TRANSFORMADOR TRIFASICO AEREO  15 KVA; 7.62/0.44-0.22 KV.</t>
  </si>
  <si>
    <t>TTA165</t>
  </si>
  <si>
    <t>TRANSFORMADOR TRIFASICO AEREO  15 KVA; 10/0.38-0.22 KV.</t>
  </si>
  <si>
    <t>TTA166</t>
  </si>
  <si>
    <t>TRANSFORMADOR TRIFASICO AEREO  15 KVA; 10/0.44-0.22 KV.</t>
  </si>
  <si>
    <t>TTA167</t>
  </si>
  <si>
    <t>TRANSFORMADOR TRIFASICO AEREO  15 KVA; 22.9/0.44-0.22 KV.</t>
  </si>
  <si>
    <t>TTA168</t>
  </si>
  <si>
    <t>TRANSFORMADOR TRIFASICO AEREO  25 KVA; 5.8/0.22 KV</t>
  </si>
  <si>
    <t>TTA169</t>
  </si>
  <si>
    <t>TRANSFORMADOR TRIFASICO AEREO  25 KVA; 7.62/0.22 KV</t>
  </si>
  <si>
    <t>TTA17</t>
  </si>
  <si>
    <t>TRANSFORMADOR TRIFASICO AEREO  50 KVA; 13.2/0.22 KV.</t>
  </si>
  <si>
    <t>TTA170</t>
  </si>
  <si>
    <t>TRANSFORMADOR TRIFASICO AEREO  25 KVA; 10/0.38-0.22 KV</t>
  </si>
  <si>
    <t>TTA171</t>
  </si>
  <si>
    <t>TRANSFORMADOR TRIFASICO AEREO  25 KVA; 10/0.44-0.22 KV</t>
  </si>
  <si>
    <t>TTA172</t>
  </si>
  <si>
    <t>TRANSFORMADOR TRIFASICO AEREO  25 KVA; 12/0.22 KV</t>
  </si>
  <si>
    <t>TTA173</t>
  </si>
  <si>
    <t>TRANSFORMADOR TRIFASICO AEREO  25 KVA; 12/0.44-0.22 KV</t>
  </si>
  <si>
    <t>TTA174</t>
  </si>
  <si>
    <t>TRANSFORMADOR TRIFASICO AEREO  25 KVA; 22.9/0.44-0.22 KV</t>
  </si>
  <si>
    <t>TTA175</t>
  </si>
  <si>
    <t>TRANSFORMADOR TRIFASICO AEREO  30 KVA; 10/0.44-0.22 KV.</t>
  </si>
  <si>
    <t>TTA176</t>
  </si>
  <si>
    <t>TRANSFORMADOR TRIFASICO AEREO  30 KVA; 13.2/0.44-0.22 KV.</t>
  </si>
  <si>
    <t>TTA177</t>
  </si>
  <si>
    <t>TRANSFORMADOR TRIFASICO AEREO  30 KVA; 22.9/0.44-0.22 KV.</t>
  </si>
  <si>
    <t>TTA178</t>
  </si>
  <si>
    <t>TRANSFORMADOR TRIFASICO AEREO  37 KVA; 10/0.38-0.22 KV.</t>
  </si>
  <si>
    <t>TTA179</t>
  </si>
  <si>
    <t>TRANSFORMADOR TRIFASICO AEREO  37 KVA; 12/0.22 KV.</t>
  </si>
  <si>
    <t>TTA18</t>
  </si>
  <si>
    <t>TRANSFORMADOR TRIFASICO AEREO  50 KVA; 13.2/0.38 KV.</t>
  </si>
  <si>
    <t>TTA180</t>
  </si>
  <si>
    <t>TRANSFORMADOR TRIFASICO AEREO  37 KVA; 12/0.38-0.22 KV.</t>
  </si>
  <si>
    <t>TTA181</t>
  </si>
  <si>
    <t>TRANSFORMADOR TRIFASICO AEREO  37 KVA; 22.9/0.44-0.22 KV.</t>
  </si>
  <si>
    <t>TTA182</t>
  </si>
  <si>
    <t>TRANSFORMADOR TRIFASICO AEREO  50 KVA; 2.3/0.38-0.22 KV.</t>
  </si>
  <si>
    <t>TTA183</t>
  </si>
  <si>
    <t>TRANSFORMADOR TRIFASICO AEREO  50 KVA; 7.62/0.44-0.22 KV.</t>
  </si>
  <si>
    <t>TTA184</t>
  </si>
  <si>
    <t>TRANSFORMADOR TRIFASICO AEREO  50 KVA; 10/0.38-0.22 KV.</t>
  </si>
  <si>
    <t>TTA185</t>
  </si>
  <si>
    <t>TRANSFORMADOR TRIFASICO AEREO  50 KVA; 10/0.44-0.22 KV.</t>
  </si>
  <si>
    <t>TTA186</t>
  </si>
  <si>
    <t>TRANSFORMADOR TRIFASICO AEREO  50 KVA; 12/0.22 KV.</t>
  </si>
  <si>
    <t>TTA187</t>
  </si>
  <si>
    <t>TRANSFORMADOR TRIFASICO AEREO  50 KVA; 22.9/0.44-0.22 KV.</t>
  </si>
  <si>
    <t>TTA188</t>
  </si>
  <si>
    <t>TRANSFORMADOR TRIFASICO AEREO  75 KVA; 7.62/0.22 KV.</t>
  </si>
  <si>
    <t>TTA189</t>
  </si>
  <si>
    <t>TRANSFORMADOR TRIFASICO AEREO  75 KVA; 10/0.44-0.22 KV.</t>
  </si>
  <si>
    <t>TTA19</t>
  </si>
  <si>
    <t>TRANSFORMADOR TRIFASICO AEREO  50 KVA; 22.9/0.22 KV.</t>
  </si>
  <si>
    <t>TTA190</t>
  </si>
  <si>
    <t>TRANSFORMADOR TRIFASICO AEREO  75 KVA; 12/0.22 KV.</t>
  </si>
  <si>
    <t>TTA191</t>
  </si>
  <si>
    <t>TRANSFORMADOR TRIFASICO AEREO  75 KVA; 12/0.38-0.22 KV.</t>
  </si>
  <si>
    <t>TTA192</t>
  </si>
  <si>
    <t>TRANSFORMADOR TRIFASICO AEREO  75 KVA; 12/0.44-0.22 KV.</t>
  </si>
  <si>
    <t>TTA193</t>
  </si>
  <si>
    <t>TRANSFORMADOR TRIFASICO AEREO  75 KVA; 13.2/0.44-0.22 KV.</t>
  </si>
  <si>
    <t>TTA194</t>
  </si>
  <si>
    <t>TRANSFORMADOR TRIFASICO AEREO  75 KVA; 22.9/0.44-0.22 KV.</t>
  </si>
  <si>
    <t>TTA195</t>
  </si>
  <si>
    <t>TRANSFORMADOR TRIFASICO AEREO  80 KVA; 7.62/0.22 KV.</t>
  </si>
  <si>
    <t>TTA196</t>
  </si>
  <si>
    <t>TRANSFORMADOR TRIFASICO AEREO  80 KVA; 10/0.38-0.22 KV.</t>
  </si>
  <si>
    <t>TTA197</t>
  </si>
  <si>
    <t>TRANSFORMADOR TRIFASICO AEREO  80 KVA; 12/0.38-0.22 KV.</t>
  </si>
  <si>
    <t>TTA198</t>
  </si>
  <si>
    <t>TRANSFORMADOR TRIFASICO AEREO  80 KVA; 13.2/0.44-0.22 KV.</t>
  </si>
  <si>
    <t>TTA199</t>
  </si>
  <si>
    <t>TRANSFORMADOR TRIFASICO AEREO  80 KVA; 22.9/0.44-0.22 KV.</t>
  </si>
  <si>
    <t>TTA20</t>
  </si>
  <si>
    <t>TRANSFORMADOR TRIFASICO AEREO  50 KVA; 22.9/0.38-0.22 KV.</t>
  </si>
  <si>
    <t>TTA200</t>
  </si>
  <si>
    <t>TRANSFORMADOR TRIFASICO AEREO  90 KVA; 10/0.44-0.22 KV.</t>
  </si>
  <si>
    <t>TTA201</t>
  </si>
  <si>
    <t>TRANSFORMADOR TRIFASICO AEREO  90 KVA; 12/0.22 KV.</t>
  </si>
  <si>
    <t>TTA202</t>
  </si>
  <si>
    <t>TRANSFORMADOR TRIFASICO AEREO  90 KVA; 13.2/0.38-0.22 KV.</t>
  </si>
  <si>
    <t>TTA203</t>
  </si>
  <si>
    <t>TRANSFORMADOR TRIFASICO AEREO  90 KVA; 13.2/0.44-0.22 KV.</t>
  </si>
  <si>
    <t>TTA204</t>
  </si>
  <si>
    <t>TRANSFORMADOR TRIFASICO AEREO  90 KVA; 22.9/0.44-0.22 KV.</t>
  </si>
  <si>
    <t>TTA205</t>
  </si>
  <si>
    <t>TRANSFORMADOR TRIFASICO AEREO  100 KVA;  5.8/0.22 KV.</t>
  </si>
  <si>
    <t>TTA206</t>
  </si>
  <si>
    <t>TRANSFORMADOR TRIFASICO AEREO  100 KVA;  10/0.38-0.22 KV.</t>
  </si>
  <si>
    <t>TTA207</t>
  </si>
  <si>
    <t>TRANSFORMADOR TRIFASICO AEREO  100 KVA;  10/0.44-0.22 KV.</t>
  </si>
  <si>
    <t>TTA208</t>
  </si>
  <si>
    <t>TRANSFORMADOR TRIFASICO AEREO  100 KVA;  13.2/0.44-0.22 KV.</t>
  </si>
  <si>
    <t>TTA209</t>
  </si>
  <si>
    <t>TRANSFORMADOR TRIFASICO AEREO  100 KVA;  22.9/0.44-0.22 KV.</t>
  </si>
  <si>
    <t>TTA21</t>
  </si>
  <si>
    <t>TRANSFORMADOR TRIFASICO AEREO  75 KVA; 10/0.22 KV.</t>
  </si>
  <si>
    <t>TTA210</t>
  </si>
  <si>
    <t>TRANSFORMADOR TRIFASICO AEREO  125 KVA; 10/0.38-0.22 KV.</t>
  </si>
  <si>
    <t>TTA211</t>
  </si>
  <si>
    <t>TRANSFORMADOR TRIFASICO AEREO  125 KVA; 10/0.44-0.22 KV.</t>
  </si>
  <si>
    <t>TTA212</t>
  </si>
  <si>
    <t>TRANSFORMADOR TRIFASICO AEREO  125 KVA; 12/0.38-0.22 KV.</t>
  </si>
  <si>
    <t>TTA213</t>
  </si>
  <si>
    <t>TRANSFORMADOR TRIFASICO AEREO  125 KVA; 13.2/0.44-0.22 KV.</t>
  </si>
  <si>
    <t>TTA214</t>
  </si>
  <si>
    <t>TRANSFORMADOR TRIFASICO AEREO  125 KVA; 22.9/0.44-0.22 KV.</t>
  </si>
  <si>
    <t>TTA215</t>
  </si>
  <si>
    <t>TRANSFORMADOR TRIFASICO AEREO  150 KVA; 10/0.44-0.22 KV.</t>
  </si>
  <si>
    <t>TTA216</t>
  </si>
  <si>
    <t>TRANSFORMADOR TRIFASICO AEREO  150 KVA; 13.2/0.44-0.22 KV.</t>
  </si>
  <si>
    <t>TTA217</t>
  </si>
  <si>
    <t>TRANSFORMADOR TRIFASICO AEREO  150 KVA; 22.9/0.44-0.22 KV.</t>
  </si>
  <si>
    <t>TTA218</t>
  </si>
  <si>
    <t>TRANSFORMADOR TRIFASICO AEREO  160 KVA; 10/0.38-0.22 KV.</t>
  </si>
  <si>
    <t>TTA219</t>
  </si>
  <si>
    <t>TRANSFORMADOR TRIFASICO AEREO  160 KVA; 10/0.44-0.22 KV.</t>
  </si>
  <si>
    <t>TTA22</t>
  </si>
  <si>
    <t>TRANSFORMADOR TRIFASICO AEREO  75 KVA; 13.2/0.22 KV.</t>
  </si>
  <si>
    <t>TTA220</t>
  </si>
  <si>
    <t>TRANSFORMADOR TRIFASICO AEREO  160 KVA; 12/0.38-0.22 KV.</t>
  </si>
  <si>
    <t>TTA221</t>
  </si>
  <si>
    <t>TRANSFORMADOR TRIFASICO AEREO  160 KVA; 13.2/0.44-0.22 KV.</t>
  </si>
  <si>
    <t>TTA222</t>
  </si>
  <si>
    <t>TRANSFORMADOR TRIFASICO AEREO  160 KVA; 22.9/0.44-0.22 KV.</t>
  </si>
  <si>
    <t>TTA223</t>
  </si>
  <si>
    <t>TRANSFORMADOR TRIFASICO AEREO  175 KVA; 10/0.44-0.22 KV.</t>
  </si>
  <si>
    <t>TTA224</t>
  </si>
  <si>
    <t>TRANSFORMADOR TRIFASICO AEREO  175 KVA; 13.2/0.38-0.22 KV.</t>
  </si>
  <si>
    <t>TTA225</t>
  </si>
  <si>
    <t>TRANSFORMADOR TRIFASICO AEREO  175 KVA; 13.2/0.44-0.22 KV.</t>
  </si>
  <si>
    <t>TTA226</t>
  </si>
  <si>
    <t>TRANSFORMADOR TRIFASICO AEREO  200 KVA; 2.3/0.38-0.22 KV.</t>
  </si>
  <si>
    <t>TTA227</t>
  </si>
  <si>
    <t>TRANSFORMADOR TRIFASICO AEREO  200 KVA; 10/0.38-0.22 KV.</t>
  </si>
  <si>
    <t>TTA228</t>
  </si>
  <si>
    <t>TRANSFORMADOR TRIFASICO AEREO  200 KVA; 13.2/0.44-0.22 KV.</t>
  </si>
  <si>
    <t>TTA229</t>
  </si>
  <si>
    <t>TRANSFORMADOR TRIFASICO AEREO  220 KVA; 10/0.44-0.22 KV.</t>
  </si>
  <si>
    <t>TTA23</t>
  </si>
  <si>
    <t>TRANSFORMADOR TRIFASICO AEREO  75 KVA; 13.2/0.38 KV.</t>
  </si>
  <si>
    <t>TTA230</t>
  </si>
  <si>
    <t>TRANSFORMADOR TRIFASICO AEREO  220 KVA; 13.2/0.44-0.22 KV.</t>
  </si>
  <si>
    <t>TTA231</t>
  </si>
  <si>
    <t>TRANSFORMADOR TRIFASICO AEREO  225 KVA; 10/0.44-0.22 KV.</t>
  </si>
  <si>
    <t>TTA232</t>
  </si>
  <si>
    <t>TRANSFORMADOR TRIFASICO AEREO  250 KVA; 10/0.38-0.22 KV.</t>
  </si>
  <si>
    <t>TTA233</t>
  </si>
  <si>
    <t>TRANSFORMADOR TRIFASICO AEREO  250 KVA; 10/0.44-0.22 KV.</t>
  </si>
  <si>
    <t>TTA234</t>
  </si>
  <si>
    <t>TRANSFORMADOR TRIFASICO AEREO  250 KVA; 22.9/0.38-0.22 KV.</t>
  </si>
  <si>
    <t>TTA235</t>
  </si>
  <si>
    <t>TRANSFORMADOR TRIFASICO AEREO  300 KVA; 10/0.38-0.22 KV.</t>
  </si>
  <si>
    <t>TTA236</t>
  </si>
  <si>
    <t>TRANSFORMADOR TRIFASICO AEREO  320 KVA; 2.3/0.38-0.22 KV.</t>
  </si>
  <si>
    <t>TTA237</t>
  </si>
  <si>
    <t>TRANSFORMADOR TRIFASICO AEREO 630 KVA; 10/0.38-0.22 KV.</t>
  </si>
  <si>
    <t>TTA238</t>
  </si>
  <si>
    <t>TRANSFORMADOR TRIFASICO 25 KVA 2.3 /  0.22 KV.</t>
  </si>
  <si>
    <t>TTA239</t>
  </si>
  <si>
    <t>TRANSFORMADOR TRIFASICO 25 KVA 13.2 /  0.22 KV.</t>
  </si>
  <si>
    <t>TTA24</t>
  </si>
  <si>
    <t>TRANSFORMADOR TRIFASICO AEREO  75 KVA; 22.9/0.22 KV.</t>
  </si>
  <si>
    <t>TTA240</t>
  </si>
  <si>
    <t>TRANSFORMADOR TRIFASICO 25 KVA 13.2 /  0.38-0.22 KV.</t>
  </si>
  <si>
    <t>TTA241</t>
  </si>
  <si>
    <t>TRANSFORMADOR TRIFASICO 25 KVA 22.9 /  0.22 KV.</t>
  </si>
  <si>
    <t>TTA242</t>
  </si>
  <si>
    <t>TRANSFORMADOR TRIFASICO 50 KVA 2.3 /  0.22 KV.</t>
  </si>
  <si>
    <t>TTA243</t>
  </si>
  <si>
    <t>TRANSFORMADOR TRIFASICO 50 KVA 2.3 / 0.38- 0.22 KV.</t>
  </si>
  <si>
    <t>TTA244</t>
  </si>
  <si>
    <t>TRANSFORMADOR TRIFASICO 50 KVA 7.62 /  0.44-0.22 KV.</t>
  </si>
  <si>
    <t>TTA245</t>
  </si>
  <si>
    <t>TRANSFORMADOR TRIFASICO 50 KVA 13.2 /  0.44-0.22 KV.</t>
  </si>
  <si>
    <t>TTA246</t>
  </si>
  <si>
    <t>TRANSFORMADOR TRIFASICO 50 KVA 22.9 /  0.38-0.22 KV.</t>
  </si>
  <si>
    <t>TTA247</t>
  </si>
  <si>
    <t>TRANSFORMADOR TRIFASICO 100 KVA 10 /  0.22 KV.</t>
  </si>
  <si>
    <t>TTA248</t>
  </si>
  <si>
    <t>TRANSFORMADOR TRIFASICO 100 KVA 22.9 /  0.22 KV.</t>
  </si>
  <si>
    <t>TTA249</t>
  </si>
  <si>
    <t>TRANSFORMADOR TRIFASICO 100 KVA 22.9 /  0.38-0.22 KV.</t>
  </si>
  <si>
    <t>TTA25</t>
  </si>
  <si>
    <t>TRANSFORMADOR TRIFASICO AEREO  75 KVA; 22.9/0.38-0.22 KV.</t>
  </si>
  <si>
    <t>TTA250</t>
  </si>
  <si>
    <t>TRANSFORMADOR TRIFASICO 125 KVA 2.3 /  0.22 KV.</t>
  </si>
  <si>
    <t>TTA251</t>
  </si>
  <si>
    <t>TRANSFORMADOR TRIFASICO 125 KVA 10 /  0.22 KV.</t>
  </si>
  <si>
    <t>TTA252</t>
  </si>
  <si>
    <t>TRANSFORMADOR TRIFASICO 150 KVA 2.3 / 0.38- 0.22 KV.</t>
  </si>
  <si>
    <t>TTA253</t>
  </si>
  <si>
    <t>TRANSFORMADOR TRIFASICO 150 KVA 10 / 0.38- 0.22 KV.</t>
  </si>
  <si>
    <t>TTA254</t>
  </si>
  <si>
    <t>TRANSFORMADOR TRIFASICO 160 KVA 22.9 /  0.22 KV.</t>
  </si>
  <si>
    <t>TTA255</t>
  </si>
  <si>
    <t>TRANSFORMADOR TRIFASICO 200 KVA 10 /  0.22 KV.</t>
  </si>
  <si>
    <t>TTA256</t>
  </si>
  <si>
    <t>TRANSFORMADOR TRIFASICO 220 KVA 13.2 /  0.22 KV.</t>
  </si>
  <si>
    <t>TTA257</t>
  </si>
  <si>
    <t>TRANSFORMADOR TRIFASICO 250 KVA 13.2 /  0.38-0.22 KV.</t>
  </si>
  <si>
    <t>TTA258</t>
  </si>
  <si>
    <t>TRANSFORMADOR TRIFASICO 275 KVA 22.9 /  0.22 KV.</t>
  </si>
  <si>
    <t>TTA259</t>
  </si>
  <si>
    <t>TRANSFORMADOR TRIFASICO 300 KVA 10 /  0.22 KV.</t>
  </si>
  <si>
    <t>TTA26</t>
  </si>
  <si>
    <t>TRANSFORMADOR TRIFASICO AEREO 100 KVA; 10/0.22 KV.</t>
  </si>
  <si>
    <t>TTA260</t>
  </si>
  <si>
    <t>TRANSFORMADOR TRIFASICO 315 KVA 13.2 /  0.22 KV.</t>
  </si>
  <si>
    <t>TTA261</t>
  </si>
  <si>
    <t>TRANSFORMADOR TRIFASICO 320 KVA 10 /  0.22 KV.</t>
  </si>
  <si>
    <t>TTA262</t>
  </si>
  <si>
    <t>TRANSFORMADOR TRIFASICO 100 KVA 13.2/0.44-0.22 KV.</t>
  </si>
  <si>
    <t>TTA263</t>
  </si>
  <si>
    <t>TRANSFORMADOR TRIFASICO 100 KVA 13.2 KV/ BT</t>
  </si>
  <si>
    <t>TTA264</t>
  </si>
  <si>
    <t>TRANSFORMADOR TRIFASICO 100 KVA 2.3/0.44-0.22 KV.</t>
  </si>
  <si>
    <t>TTA265</t>
  </si>
  <si>
    <t>TRANSFORMADOR TRIFASICO 100 KVA 22.9/0.44-0.22 KV.</t>
  </si>
  <si>
    <t>TTA266</t>
  </si>
  <si>
    <t>TRANSFORMADOR TRIFASICO 150 KVA 13.2/0.44-0.22 KV.</t>
  </si>
  <si>
    <t>TTA267</t>
  </si>
  <si>
    <t>TRANSFORMADOR TRIFASICO 150 KVA 13.2 KV/ BT</t>
  </si>
  <si>
    <t>TTA268</t>
  </si>
  <si>
    <t>TRANSFORMADOR TRIFASICO 150 KVA 2.3/0.22 KV</t>
  </si>
  <si>
    <t>TTA269</t>
  </si>
  <si>
    <t>TRANSFORMADOR TRIFASICO 160 KVA 2.3/0.38-0.22 KV</t>
  </si>
  <si>
    <t>TTA27</t>
  </si>
  <si>
    <t>TRANSFORMADOR TRIFASICO AEREO 100 KVA; 13.2/0.22 KV.</t>
  </si>
  <si>
    <t>TTA270</t>
  </si>
  <si>
    <t>TRANSFORMADOR TRIFASICO 200 KVA 13.2 KV/ BT</t>
  </si>
  <si>
    <t>TTA271</t>
  </si>
  <si>
    <t>TRANSFORMADOR TRIFASICO 200 KVA 2.3/0.38-0.22 KV</t>
  </si>
  <si>
    <t>TTA272</t>
  </si>
  <si>
    <t>TRANSFORMADOR TRIFASICO 220 KVA 2.3/0.22 KV</t>
  </si>
  <si>
    <t>TTA273</t>
  </si>
  <si>
    <t>TRANSFORMADOR TRIFASICO 250 KVA 13.2/0.44-0.22 KV</t>
  </si>
  <si>
    <t>TTA274</t>
  </si>
  <si>
    <t>TRANSFORMADOR TRIFASICO 250 KVA 13.2 KV/ BT</t>
  </si>
  <si>
    <t>TTA275</t>
  </si>
  <si>
    <t>TRANSFORMADOR TRIFASICO 250 KVA 22.9/0.22 KV</t>
  </si>
  <si>
    <t>TTA276</t>
  </si>
  <si>
    <t>TRANSFORMADOR TRIFASICO 300 KVA 13.2/0.44-0.22 KV</t>
  </si>
  <si>
    <t>TTA277</t>
  </si>
  <si>
    <t>TRANSFORMADOR TRIFASICO 300 KVA 2.3/0.22 KV</t>
  </si>
  <si>
    <t>TTA278</t>
  </si>
  <si>
    <t>TRANSFORMADOR TRIFASICO 315 KVA 13.2/0.38-0.22 KV</t>
  </si>
  <si>
    <t>TTA279</t>
  </si>
  <si>
    <t>TRANSFORMADOR TRIFASICO 320 KVA 2.3/0.22 KV</t>
  </si>
  <si>
    <t>TTA28</t>
  </si>
  <si>
    <t>TRANSFORMADOR TRIFASICO AEREO 100 KVA; 13.2/0.38-0.22 KV.</t>
  </si>
  <si>
    <t>TTA280</t>
  </si>
  <si>
    <t>TRANSFORMADOR TRIFASICO 400 KVA 13.2/0.44-0.22 KV</t>
  </si>
  <si>
    <t>TTA281</t>
  </si>
  <si>
    <t>TRANSFORMADOR TRIFASICO 50 KVA 13.2/0.38-0.22 KV</t>
  </si>
  <si>
    <t>TTA282</t>
  </si>
  <si>
    <t>TRANSFORMADOR TRIFASICO 50 KVA 22.9/0.22 KV</t>
  </si>
  <si>
    <t>TTA283</t>
  </si>
  <si>
    <t>TRANSFORMADOR TRIFASICO 500 KVA 13.2/0.22 KV</t>
  </si>
  <si>
    <t>TTA284</t>
  </si>
  <si>
    <t>TRANSFORMADOR TRIFASICO 500 KVA 13.2/0.44-0.22 KV</t>
  </si>
  <si>
    <t>TTA285</t>
  </si>
  <si>
    <t>TRANSFORMADOR TRIFASICO 550 KVA 13.2 KV/ BT</t>
  </si>
  <si>
    <t>TTA286</t>
  </si>
  <si>
    <t>TRANSFORMADOR TRIFASICO 80 KVA 13.2/0.22 KV</t>
  </si>
  <si>
    <t>TTA287</t>
  </si>
  <si>
    <t>TRANSFORMADOR TRIFASICO 80 KVA 13.2/0.38-0.22 KV</t>
  </si>
  <si>
    <t>TTA288</t>
  </si>
  <si>
    <t>TRANSFORMADOR TRIFASICO 80 KVA 2.3/0.22 KV</t>
  </si>
  <si>
    <t>TTA289</t>
  </si>
  <si>
    <t>TRANSFORMADOR TRIFASICO AEREO  10 KVA; 2.3/0.22 KV.</t>
  </si>
  <si>
    <t>TTA29</t>
  </si>
  <si>
    <t>TRANSFORMADOR TRIFASICO AEREO 100 KVA; 22.9/0.22 KV.</t>
  </si>
  <si>
    <t>TTA290</t>
  </si>
  <si>
    <t>TRANSFORMADOR TRIFASICO AEREO  10 KVA; 5.8/0.22 KV.</t>
  </si>
  <si>
    <t>TTA291</t>
  </si>
  <si>
    <t>TRANSFORMADOR TRIFASICO AEREO  10 KVA; 5.8/0.38-0.22 KV.</t>
  </si>
  <si>
    <t>TTA292</t>
  </si>
  <si>
    <t>TRANSFORMADOR TRIFASICO AEREO  125 KVA; 2.3/0.38-0.22 KV.</t>
  </si>
  <si>
    <t>TTA293</t>
  </si>
  <si>
    <t>TRANSFORMADOR TRIFASICO AEREO  15 KVA; 2.3/0.22 KV.</t>
  </si>
  <si>
    <t>TTA294</t>
  </si>
  <si>
    <t>TRANSFORMADOR TRIFASICO AEREO  15 KVA; 5.8/0.22 KV.</t>
  </si>
  <si>
    <t>TTA295</t>
  </si>
  <si>
    <t>TRANSFORMADOR TRIFASICO AEREO  150 KVA; 2.3/0.22 KV.</t>
  </si>
  <si>
    <t>TTA296</t>
  </si>
  <si>
    <t>TRANSFORMADOR TRIFASICO AEREO  150 KVA; 5.8/0.38-0.22 KV.</t>
  </si>
  <si>
    <t>TTA297</t>
  </si>
  <si>
    <t>TRANSFORMADOR TRIFASICO AEREO  175 KVA; 2.3/0.22 KV.</t>
  </si>
  <si>
    <t>TTA298</t>
  </si>
  <si>
    <t>TRANSFORMADOR TRIFASICO AEREO  200 KVA; 22.9/0.44-0.22 KV.</t>
  </si>
  <si>
    <t>TTA299</t>
  </si>
  <si>
    <t>TRANSFORMADOR TRIFASICO AEREO  225 KVA; 13.2/0.38-0.22 KV.</t>
  </si>
  <si>
    <t>TTA30</t>
  </si>
  <si>
    <t>TRANSFORMADOR TRIFASICO AEREO 100 KVA; 22.9/0.38-0.22 KV.</t>
  </si>
  <si>
    <t>TTA300</t>
  </si>
  <si>
    <t>TTA301</t>
  </si>
  <si>
    <t>TRANSFORMADOR TRIFASICO AEREO  25 KVA; 2.3/0.38-0.22 KV.</t>
  </si>
  <si>
    <t>TTA302</t>
  </si>
  <si>
    <t>TRANSFORMADOR TRIFASICO AEREO  30 KVA; 2.3/0.44-0.22 KV.</t>
  </si>
  <si>
    <t>TTA303</t>
  </si>
  <si>
    <t>TRANSFORMADOR TRIFASICO AEREO  300 KVA; 2.3/0.22 KV.</t>
  </si>
  <si>
    <t>TTA304</t>
  </si>
  <si>
    <t>TRANSFORMADOR TRIFASICO AEREO  320 KVA; 13.2/0.38-0.22 KV.</t>
  </si>
  <si>
    <t>TTA305</t>
  </si>
  <si>
    <t>TRANSFORMADOR TRIFASICO AEREO  320 KVA; 13.2/0.44-0.22 KV.</t>
  </si>
  <si>
    <t>TTA306</t>
  </si>
  <si>
    <t>TRANSFORMADOR TRIFASICO AEREO  40 KVA; 13.2/0.44-0.22 KV.</t>
  </si>
  <si>
    <t>TTA307</t>
  </si>
  <si>
    <t>TRANSFORMADOR TRIFASICO AEREO  40 KVA; 13.2 KB/BT</t>
  </si>
  <si>
    <t>TTA308</t>
  </si>
  <si>
    <t>TRANSFORMADOR TRIFASICO AEREO  40 KVA; 2.3/0.22 KV.</t>
  </si>
  <si>
    <t>TTA309</t>
  </si>
  <si>
    <t>TRANSFORMADOR TRIFASICO AEREO  40 KVA, 22.9 KV/220 V</t>
  </si>
  <si>
    <t>TTA31</t>
  </si>
  <si>
    <t>TRANSFORMADOR TRIFASICO AEREO 160 KVA; 10/0.22 KV.</t>
  </si>
  <si>
    <t>TTA310</t>
  </si>
  <si>
    <t>TRANSFORMADOR TRIFASICO AEREO  40 KVA, 22.9 KV/440/220 V</t>
  </si>
  <si>
    <t>TTA311</t>
  </si>
  <si>
    <t>TRANSFORMADOR TRIFASICO AEREO  50 KVA, 2.3 KV/440/220 V</t>
  </si>
  <si>
    <t>TTA312</t>
  </si>
  <si>
    <t>TRANSFORMADOR TRIFASICO AEREO  50 KVA, 22.9 KV/BT</t>
  </si>
  <si>
    <t>TTA313</t>
  </si>
  <si>
    <t>TRANSFORMADOR TRIFASICO AEREO  75 KVA, 2.3 KV/220 V</t>
  </si>
  <si>
    <t>TTA314</t>
  </si>
  <si>
    <t>TRANSFORMADOR TRIFASICO AEREO  75 KVA, 2.3 KV/380/220 V</t>
  </si>
  <si>
    <t>TTA315</t>
  </si>
  <si>
    <t>TRANSFORMADOR TRIFASICO AEREO  75 KVA, 2.3 KV/440/220 V</t>
  </si>
  <si>
    <t>TTA316</t>
  </si>
  <si>
    <t>TRANSFORMADOR TRIFASICO AEREO  80 KVA, 13.2 KV/BT</t>
  </si>
  <si>
    <t>TTA317</t>
  </si>
  <si>
    <t>TRANSFORMADOR TRIFASICO AEREO  80 KVA, 2.3 KV/220 V</t>
  </si>
  <si>
    <t>TTA318</t>
  </si>
  <si>
    <t>TRANSFORMADOR TRIFASICO AEREO  80 KVA, 2.3 KV/440/220 V</t>
  </si>
  <si>
    <t>TTA319</t>
  </si>
  <si>
    <t>TRANSFORMADOR TRIFASICO AEREO  90 KVA, 2.3 KV/220 V</t>
  </si>
  <si>
    <t>TTA32</t>
  </si>
  <si>
    <t>TRANSFORMADOR TRIFASICO AEREO 160 KVA; 13.2/0.22 KV.</t>
  </si>
  <si>
    <t>TTA320</t>
  </si>
  <si>
    <t>TRANSFORMADOR TRIFASICO AEREO  90 KVA, 2.3 KV/440/220 V</t>
  </si>
  <si>
    <t>TTA321</t>
  </si>
  <si>
    <t>TRANSFORMADOR TRIFASICO AEREO  90 KVA, 5.8 KV/380/220 V</t>
  </si>
  <si>
    <t>TTA322</t>
  </si>
  <si>
    <t>TRANSFORMADOR TRIFASICO AEREO 100 KVA, 2.3 KV/220 V</t>
  </si>
  <si>
    <t>TTA323</t>
  </si>
  <si>
    <t>TRANSFORMADOR TRIFASICO AEREO 100 KVA, 2.3 KV/380/220 V</t>
  </si>
  <si>
    <t>TTA324</t>
  </si>
  <si>
    <t>TRANSFORMADOR TRIFASICO AEREO 100 KVA, 2.3 KV/440/220 V</t>
  </si>
  <si>
    <t>TTA325</t>
  </si>
  <si>
    <t>TRANSFORMADOR TRIFASICO AEREO 100 KVA, 22.9 KV/BT</t>
  </si>
  <si>
    <t>TTA326</t>
  </si>
  <si>
    <t>TRANSFORMADOR TRIFASICO AEREO 100 KVA, 5.8 KV/380/220 V</t>
  </si>
  <si>
    <t>TTA327</t>
  </si>
  <si>
    <t>TRANSFORMADOR TRIFASICO AEREO 100 KVA, 7.62 KV/220 V</t>
  </si>
  <si>
    <t>TTA328</t>
  </si>
  <si>
    <t>TRANSFORMADOR TRIFASICO AEREO 160 KVA, 2.3 KV/220 V</t>
  </si>
  <si>
    <t>TTA329</t>
  </si>
  <si>
    <t>TRANSFORMADOR TRIFASICO AEREO 160 KVA, 2.3 KV/380/220 V</t>
  </si>
  <si>
    <t>TTA33</t>
  </si>
  <si>
    <t>TRANSFORMADOR TRIFASICO AEREO 160 KVA; 13.2/0.38-0.22 KV.</t>
  </si>
  <si>
    <t>TTA330</t>
  </si>
  <si>
    <t>TRANSFORMADOR TRIFASICO AEREO 160 KVA, 2.3 KV/440/220 V</t>
  </si>
  <si>
    <t>TTA331</t>
  </si>
  <si>
    <t>TRANSFORMADOR TRIFASICO AEREO 250 KVA, 13.2 KV/440/220 V</t>
  </si>
  <si>
    <t>TTA332</t>
  </si>
  <si>
    <t>TRANSFORMADOR TRIFASICO AEREO 250 KVA, 13.2 KV/BT</t>
  </si>
  <si>
    <t>TTA333</t>
  </si>
  <si>
    <t>TRANSFORMADOR TRIFASICO AEREO 250 KVA, 2.3 KV/220 V</t>
  </si>
  <si>
    <t>TTA334</t>
  </si>
  <si>
    <t>TRANSFORMADOR TRIFASICO AEREO 400 KVA, 2.3 KV/440/220 V</t>
  </si>
  <si>
    <t>TTA335</t>
  </si>
  <si>
    <t>TRANSFORMADOR DE 160 KVA TRIFASICO, 10 KV/BT</t>
  </si>
  <si>
    <t>TTA336</t>
  </si>
  <si>
    <t>TRANSFORMADOR DE 200 KVA TRIFASICO, 10 KV/440/220 V</t>
  </si>
  <si>
    <t>TTA337</t>
  </si>
  <si>
    <t>TRANSFORMADOR DE 220 KVA TRIFASICO, 10 KV/440/220 V</t>
  </si>
  <si>
    <t>TTA338</t>
  </si>
  <si>
    <t>TRANSFORMADOR DE 250 KVA TRIFASICO, 10 KV/BT</t>
  </si>
  <si>
    <t>TTA339</t>
  </si>
  <si>
    <t>TRANSFORMADOR DE 350 KVA TRIFASICO, 10 KV/440/220 V</t>
  </si>
  <si>
    <t>TTA34</t>
  </si>
  <si>
    <t>TRANSFORMADOR TRIFASICO AEREO 160 KVA; 22.9/0.22 KV.</t>
  </si>
  <si>
    <t>TTA340</t>
  </si>
  <si>
    <t>TRANSFORMADOR DE 400 KVA TRIFASICO, 10 KV/BT</t>
  </si>
  <si>
    <t>TTA341</t>
  </si>
  <si>
    <t>TRANSFORMADOR DE 480 KVA TRIFASICO, 10 KV/220 V</t>
  </si>
  <si>
    <t>TTA342</t>
  </si>
  <si>
    <t>TRANSFORMADOR DE 50 KVA TRIFASICO, MT/220 V</t>
  </si>
  <si>
    <t>TTA343</t>
  </si>
  <si>
    <t>TRANSFORMADOR DE 500 KVA TRIFASICO, 10 KV/BT</t>
  </si>
  <si>
    <t>TTA344</t>
  </si>
  <si>
    <t>TRANSFORMADOR DE 550 KVA TRIFASICO, 10 KV/440/220 V</t>
  </si>
  <si>
    <t>TTA345</t>
  </si>
  <si>
    <t>TRANSFORMADOR DE 700 KVA TRIFASICO, 10 KV/440/220 V</t>
  </si>
  <si>
    <t>TTA346</t>
  </si>
  <si>
    <t>TRANSFORMADOR DE 80 KVA TRIFASICO, 10 KV/440/220 V</t>
  </si>
  <si>
    <t>TTA347</t>
  </si>
  <si>
    <t>TRANSFORMADOR TRIFASICO AEREO  10 KVA, MT/380/220 V</t>
  </si>
  <si>
    <t>TTA348</t>
  </si>
  <si>
    <t>TRANSFORMADOR TRIFASICO AEREO  125 KVA, MT/220 V</t>
  </si>
  <si>
    <t>TTA349</t>
  </si>
  <si>
    <t>TRANSFORMADOR TRIFASICO AEREO  125 KVA, MT/380/220 V</t>
  </si>
  <si>
    <t>TTA35</t>
  </si>
  <si>
    <t>TRANSFORMADOR TRIFASICO AEREO 160 KVA; 22.9/0.38-0.22 KV.</t>
  </si>
  <si>
    <t>TTA350</t>
  </si>
  <si>
    <t>TRANSFORMADOR TRIFASICO AEREO  15 KVA, 10 KV/BT</t>
  </si>
  <si>
    <t>TTA351</t>
  </si>
  <si>
    <t>TRANSFORMADOR TRIFASICO AEREO  15 KVA, MT/380/220 V</t>
  </si>
  <si>
    <t>TTA352</t>
  </si>
  <si>
    <t>TRANSFORMADOR TRIFASICO AEREO  150 KVA, MT/220 V</t>
  </si>
  <si>
    <t>TTA353</t>
  </si>
  <si>
    <t>TRANSFORMADOR TRIFASICO AEREO  200 KVA, 10 KV/BT</t>
  </si>
  <si>
    <t>TTA354</t>
  </si>
  <si>
    <t>TRANSFORMADOR TRIFASICO AEREO  225 KVA, MT/220 V</t>
  </si>
  <si>
    <t>TTA355</t>
  </si>
  <si>
    <t>TRANSFORMADOR TRIFASICO AEREO  25 KVA, MT/380/220 V</t>
  </si>
  <si>
    <t>TTA356</t>
  </si>
  <si>
    <t>TRANSFORMADOR TRIFASICO AEREO  275 KVA, 10 KV/440/220 V</t>
  </si>
  <si>
    <t>TTA357</t>
  </si>
  <si>
    <t>TRANSFORMADOR TRIFASICO AEREO  30 KVA, MT/220 V</t>
  </si>
  <si>
    <t>TTA358</t>
  </si>
  <si>
    <t>TRANSFORMADOR TRIFASICO AEREO  30 KVA, MT/380/220 V</t>
  </si>
  <si>
    <t>TTA359</t>
  </si>
  <si>
    <t>TRANSFORMADOR TRIFASICO AEREO  320 KVA, 10 KV/380/220 V</t>
  </si>
  <si>
    <t>TTA36</t>
  </si>
  <si>
    <t>TRANSFORMADOR TRIFASICO AEREO 250 KVA; 10/0.22 KV.</t>
  </si>
  <si>
    <t>TTA360</t>
  </si>
  <si>
    <t>TRANSFORMADOR TRIFASICO AEREO  375 KVA, 10 KV/380/220 V</t>
  </si>
  <si>
    <t>TTA361</t>
  </si>
  <si>
    <t>TRANSFORMADOR TRIFASICO AEREO  40 KVA, 10 KV/440/220 V</t>
  </si>
  <si>
    <t>TTA362</t>
  </si>
  <si>
    <t>TRANSFORMADOR TRIFASICO AEREO  50 KVA, 12 KV/380/220 V</t>
  </si>
  <si>
    <t>TTA363</t>
  </si>
  <si>
    <t>TRANSFORMADOR TRIFASICO AEREO  50 KVA, 12 KV/440/220 V</t>
  </si>
  <si>
    <t>TTA364</t>
  </si>
  <si>
    <t>TRANSFORMADOR TRIFASICO AEREO  50 KVA, MT/220 V</t>
  </si>
  <si>
    <t>TTA365</t>
  </si>
  <si>
    <t>TRANSFORMADOR TRIFASICO AEREO  50 KVA, MT/380/220 V</t>
  </si>
  <si>
    <t>TTA366</t>
  </si>
  <si>
    <t>TRANSFORMADOR TRIFASICO AEREO  75 KVA, MT/220 V</t>
  </si>
  <si>
    <t>TTA367</t>
  </si>
  <si>
    <t>TRANSFORMADOR TRIFASICO AEREO  75 KVA, MT/380/220 V</t>
  </si>
  <si>
    <t>TTA368</t>
  </si>
  <si>
    <t>TRANSFORMADOR TRIFASICO AEREO  75 KVA, MT/440/220 V</t>
  </si>
  <si>
    <t>TTA369</t>
  </si>
  <si>
    <t>TRANSFORMADOR TRIFASICO AEREO  80 KVA, 12 KV/220 V</t>
  </si>
  <si>
    <t>TTA37</t>
  </si>
  <si>
    <t>TRANSFORMADOR TRIFASICO AEREO 250 KVA; 13.2/0.22 KV.</t>
  </si>
  <si>
    <t>TTA370</t>
  </si>
  <si>
    <t>TRANSFORMADOR TRIFASICO AEREO  80 KVA, MT/220 V</t>
  </si>
  <si>
    <t>TTA371</t>
  </si>
  <si>
    <t>TRANSFORMADOR TRIFASICO AEREO  80 KVA, MT/380/220 V</t>
  </si>
  <si>
    <t>TTA372</t>
  </si>
  <si>
    <t>TRANSFORMADOR TRIFASICO AEREO  90 KVA, MT/220 V</t>
  </si>
  <si>
    <t>TTA373</t>
  </si>
  <si>
    <t>TRANSFORMADOR TRIFASICO AEREO  90 KVA, MT/380/220 V</t>
  </si>
  <si>
    <t>TTA374</t>
  </si>
  <si>
    <t>TRANSFORMADOR TRIFASICO AEREO 100 KVA, 10 KV/BT</t>
  </si>
  <si>
    <t>TTA375</t>
  </si>
  <si>
    <t>TRANSFORMADOR TRIFASICO AEREO 100 KVA, 12 KV/220 V</t>
  </si>
  <si>
    <t>TTA376</t>
  </si>
  <si>
    <t>TRANSFORMADOR TRIFASICO AEREO 100 KVA, 12 KV/380/220 V</t>
  </si>
  <si>
    <t>TTA377</t>
  </si>
  <si>
    <t>TRANSFORMADOR TRIFASICO AEREO 100 KVA, MT/220 V</t>
  </si>
  <si>
    <t>TTA378</t>
  </si>
  <si>
    <t>TRANSFORMADOR TRIFASICO AEREO 100 KVA, MT/380/220 V</t>
  </si>
  <si>
    <t>TTA379</t>
  </si>
  <si>
    <t>TRANSFORMADOR TRIFASICO AEREO 100 KVA, MT/440/220 V</t>
  </si>
  <si>
    <t>TTA38</t>
  </si>
  <si>
    <t>TRANSFORMADOR TRIFASICO AEREO 250 KVA; 13.2/0.38 KV.</t>
  </si>
  <si>
    <t>TTA380</t>
  </si>
  <si>
    <t>TRANSFORMADOR TRIFASICO AEREO 160 KVA, 10 KV/BT</t>
  </si>
  <si>
    <t>TTA381</t>
  </si>
  <si>
    <t>TRANSFORMADOR TRIFASICO AEREO 160 KVA, MT/380/220 V</t>
  </si>
  <si>
    <t>TTA382</t>
  </si>
  <si>
    <t>TRANSFORMADOR TRIFASICO AEREO 250 KVA, 10 KV/BT</t>
  </si>
  <si>
    <t>TTA383</t>
  </si>
  <si>
    <t>TRANSFORMADOR TRIFASICO AEREO 250 KVA, MT/380/220 V</t>
  </si>
  <si>
    <t>TTA384</t>
  </si>
  <si>
    <t>TRANSFORMADOR TRIFASICO AEREO 400 KVA, 10 KV/BT</t>
  </si>
  <si>
    <t>TTA385</t>
  </si>
  <si>
    <t>TRANSFORMADOR TRIFASICO 375 KVA 10 / 0.22 KV.</t>
  </si>
  <si>
    <t>TTA386</t>
  </si>
  <si>
    <t>TRANSFORMADOR TRIFASICO AEREO  37 KVA; 12/0.44-0.22 KV.</t>
  </si>
  <si>
    <t>TTA387</t>
  </si>
  <si>
    <t>TRANSFORMADOR TRIFASICO AEREO  37 KVA; 5.8/0.38-0.22 KV.</t>
  </si>
  <si>
    <t>TTA388</t>
  </si>
  <si>
    <t>TRANSFORMADOR TRIFASICO AEREO  90 KVA; 7.62/0.22 KV.</t>
  </si>
  <si>
    <t>TTA389</t>
  </si>
  <si>
    <t>TRANSFORMADOR TRIFASICO AEREO  125 KVA; 5.8/0.38-0.22 KV.</t>
  </si>
  <si>
    <t>TTA39</t>
  </si>
  <si>
    <t>TRANSFORMADOR TRIFASICO AEREO 250 KVA; 22.9/0.22 KV.</t>
  </si>
  <si>
    <t>TTA390</t>
  </si>
  <si>
    <t>TRANSFORMADOR TRIFASICO AEREO  125 KVA; 7.62/0.22 KV.</t>
  </si>
  <si>
    <t>TTA391</t>
  </si>
  <si>
    <t>TRANSFORMADOR TRIFASICO AEREO  125 KVA; 7.62/0.38-0.22 KV.</t>
  </si>
  <si>
    <t>TTA392</t>
  </si>
  <si>
    <t>TRANSFORMADOR TRIFASICO AEREO  150 KVA; 7.62/0.22 KV.</t>
  </si>
  <si>
    <t>TTA393</t>
  </si>
  <si>
    <t>TRANSFORMADOR TRIFASICO AEREO  30 KVA; 7.62/0.22 KV.</t>
  </si>
  <si>
    <t>TTA394</t>
  </si>
  <si>
    <t>TRANSFORMADOR TRIFASICO AEREO  37 KVA; 7.62/0.22 KV.</t>
  </si>
  <si>
    <t>TTA395</t>
  </si>
  <si>
    <t>TRANSFORMADOR TRIFASICO AEREO  5 KVA; 10/0.22 KV.</t>
  </si>
  <si>
    <t>TTA396</t>
  </si>
  <si>
    <t>TRANSFORMADOR TRIFASICO AEREO  5 KVA; 10/0.38-0.22 KV.</t>
  </si>
  <si>
    <t>TTA397</t>
  </si>
  <si>
    <t>TRANSFORMADOR TRIFASICO AEREO  5 KVA; 22.9/0.22 KV.</t>
  </si>
  <si>
    <t>TTA398</t>
  </si>
  <si>
    <t>TRANSFORMADOR TRIFASICO AEREO  5 KVA; 22.9/0.38-0.22 KV.</t>
  </si>
  <si>
    <t>TTA399</t>
  </si>
  <si>
    <t>TRANSFORMADOR TRIFASICO AEREO  3 KVA; 10/0.22 KV.</t>
  </si>
  <si>
    <t>TTA40</t>
  </si>
  <si>
    <t>TRANSFORMADOR TRIFASICO AEREO 250 KVA; 22.9/0.38 KV.</t>
  </si>
  <si>
    <t>TTA400</t>
  </si>
  <si>
    <t>TRANSFORMADOR TRIFASICO AEREO  3 KVA; 10/0.38-0.22 KV.</t>
  </si>
  <si>
    <t>TTA401</t>
  </si>
  <si>
    <t>TRANSFORMADOR TRIFASICO AEREO  3 KVA; 22.9/0.22 KV.</t>
  </si>
  <si>
    <t>TTA402</t>
  </si>
  <si>
    <t>TRANSFORMADOR TRIFASICO AEREO  3 KVA; 22.9/0.38-0.22 KV.</t>
  </si>
  <si>
    <t>TTA403</t>
  </si>
  <si>
    <t>TRANSFORMADOR TRIFASICO AEREO 40 KVA; 5.8/0.22 KV.</t>
  </si>
  <si>
    <t>TTA404</t>
  </si>
  <si>
    <t>TRANSFORMADOR TRIFASICO AEREO 300 KVA; 10/0.44-0.22 KV.</t>
  </si>
  <si>
    <t>TTA405</t>
  </si>
  <si>
    <t>TRANSFORMADOR TRIFASICO AEREO 375 KVA; 10/0.44-0.22 KV.</t>
  </si>
  <si>
    <t>TTA406</t>
  </si>
  <si>
    <t>TRANSFORMADOR TRIFASICO AEREO 375 KVA; 22.9/0.44-0.22 KV.</t>
  </si>
  <si>
    <t>TTA407</t>
  </si>
  <si>
    <t>TRANSFORMADOR TRIFASICO AEREO 400 KVA; 10/0.44-0.22 KV.</t>
  </si>
  <si>
    <t>TTA408</t>
  </si>
  <si>
    <t>TRANSFORMADOR TRIFASICO AEREO 400 KVA; 22.9/0.44-0.22 KV.</t>
  </si>
  <si>
    <t>TTA409</t>
  </si>
  <si>
    <t>TRANSFORMADOR TRIFASICO AEREO 630 KVA; 10/0.44-0.22 KV.</t>
  </si>
  <si>
    <t>TTA41</t>
  </si>
  <si>
    <t>TRANSFORMADOR TRIFASICO AEREO 400 KVA; 10/0.22 KV.</t>
  </si>
  <si>
    <t>TTA410</t>
  </si>
  <si>
    <t>TRANSFORMADOR TRIFASICO AEREO 630 KVA; 22.9/0.44-0.22 KV.</t>
  </si>
  <si>
    <t>TTA411</t>
  </si>
  <si>
    <t>TRANSFORMADOR TRIFASICO AEREO 500 KVA; 22.9/0.44-0.22 KV.</t>
  </si>
  <si>
    <t>TTA418</t>
  </si>
  <si>
    <t>TRANSFORMADOR TRIFASICO AEREO  3 KVA, 2.3 KV/220 V</t>
  </si>
  <si>
    <t>TTA42</t>
  </si>
  <si>
    <t>TRANSFORMADOR TRIFASICO AEREO 400 KVA; 13.2/0.22 KV.</t>
  </si>
  <si>
    <t>TTA43</t>
  </si>
  <si>
    <t>TRANSFORMADOR TRIFASICO AEREO 400 KVA; 13.2/0.38 KV.</t>
  </si>
  <si>
    <t>TTA44</t>
  </si>
  <si>
    <t>TRANSFORMADOR TRIFASICO AEREO 400 KVA; 22.9/0.22 KV.</t>
  </si>
  <si>
    <t>TTA45</t>
  </si>
  <si>
    <t>TRANSFORMADOR TRIFASICO AEREO 400 KVA; 22.9/0.38 KV.</t>
  </si>
  <si>
    <t>TTA46</t>
  </si>
  <si>
    <t>TRANSFORMADOR TRIFASICO AEREO 630 KVA; 10/0.22 KV.</t>
  </si>
  <si>
    <t>TTA48</t>
  </si>
  <si>
    <t>TRANSFORMADOR TRIFASICO AEREO 630 KVA; 13.2/0.22 KV.</t>
  </si>
  <si>
    <t>TTA49</t>
  </si>
  <si>
    <t>TRANSFORMADOR TRIFASICO AEREO 630 KVA; 13.2/0.38 KV.</t>
  </si>
  <si>
    <t>TTA50</t>
  </si>
  <si>
    <t>TRANSFORMADOR TRIFASICO AEREO 630 KVA; 22.92/0.22 KV.</t>
  </si>
  <si>
    <t>TTA51</t>
  </si>
  <si>
    <t>TRANSFORMADOR TRIFASICO AEREO 630 KVA; 22.92/0.38 KV.</t>
  </si>
  <si>
    <t>TTA52</t>
  </si>
  <si>
    <t>TRANSFORMADOR TRIFASICO AEREO  30 KVA; 10/0.22 KV.</t>
  </si>
  <si>
    <t>TTA53</t>
  </si>
  <si>
    <t>TRANSFORMADOR TRIFASICO AEREO  30 KVA; 13.2/0.22 KV.</t>
  </si>
  <si>
    <t>TTA54</t>
  </si>
  <si>
    <t>TRANSFORMADOR TRIFASICO AEREO  30 KVA; 13.2/0.38 KV.</t>
  </si>
  <si>
    <t>TTA55</t>
  </si>
  <si>
    <t>TRANSFORMADOR TRIFASICO AEREO  30 KVA; 22.9/0.22 KV.</t>
  </si>
  <si>
    <t>TTA56</t>
  </si>
  <si>
    <t>TRANSFORMADOR TRIFASICO AEREO  30 KVA; 22.9/0.38-0.22 KV.</t>
  </si>
  <si>
    <t>TTA57</t>
  </si>
  <si>
    <t>TRANSFORMADOR TRIFASICO AEREO  37 KVA; 10/0.22 KV.</t>
  </si>
  <si>
    <t>TTA58</t>
  </si>
  <si>
    <t>TRANSFORMADOR TRIFASICO AEREO  37 KVA; 13.2/0.22 KV.</t>
  </si>
  <si>
    <t>TTA59</t>
  </si>
  <si>
    <t>TRANSFORMADOR TRIFASICO AEREO  37 KVA; 13.2/0.38 KV.</t>
  </si>
  <si>
    <t>TTA60</t>
  </si>
  <si>
    <t>TRANSFORMADOR TRIFASICO AEREO  37 KVA; 22.9/0.22 KV.</t>
  </si>
  <si>
    <t>TTA61</t>
  </si>
  <si>
    <t>TRANSFORMADOR TRIFASICO AEREO  37 KVA; 22.9/0.38-0.22 KV.</t>
  </si>
  <si>
    <t>TTA62</t>
  </si>
  <si>
    <t>TRANSFORMADOR TRIFASICO AEREO  40 KVA; 10/0.22 KV.</t>
  </si>
  <si>
    <t>TTA63</t>
  </si>
  <si>
    <t>TRANSFORMADOR TRIFASICO AEREO  40 KVA; 13.2/0.22 KV.</t>
  </si>
  <si>
    <t>TTA64</t>
  </si>
  <si>
    <t>TRANSFORMADOR TRIFASICO AEREO  40 KVA; 13.2/0.38 KV.</t>
  </si>
  <si>
    <t>TTA65</t>
  </si>
  <si>
    <t>TRANSFORMADOR TRIFASICO AEREO  40 KVA; 22.9/0.22 KV.</t>
  </si>
  <si>
    <t>TTA66</t>
  </si>
  <si>
    <t>TRANSFORMADOR TRIFASICO AEREO  40 KVA; 22.9/0.38-0.22 KV.</t>
  </si>
  <si>
    <t>TTA67</t>
  </si>
  <si>
    <t>TRANSFORMADOR TRIFASICO AEREO  80 KVA; 10/0.22 KV.</t>
  </si>
  <si>
    <t>TTA68</t>
  </si>
  <si>
    <t>TRANSFORMADOR TRIFASICO AEREO  80 KVA; 13.2/0.22 KV.</t>
  </si>
  <si>
    <t>TTA69</t>
  </si>
  <si>
    <t>TRANSFORMADOR TRIFASICO AEREO  80 KVA; 13.2/0.38 KV.</t>
  </si>
  <si>
    <t>TTA70</t>
  </si>
  <si>
    <t>TRANSFORMADOR TRIFASICO AEREO  80 KVA; 22.9/0.22 KV.</t>
  </si>
  <si>
    <t>TTA71</t>
  </si>
  <si>
    <t>TRANSFORMADOR TRIFASICO AEREO  80 KVA; 22.9/0.38-0.22 KV.</t>
  </si>
  <si>
    <t>TTA72</t>
  </si>
  <si>
    <t>TRANSFORMADOR TRIFASICO AEREO  90 KVA; 10/0.22 KV.</t>
  </si>
  <si>
    <t>TTA73</t>
  </si>
  <si>
    <t>TRANSFORMADOR TRIFASICO AEREO  90 KVA; 13.2/0.22 KV.</t>
  </si>
  <si>
    <t>TTA74</t>
  </si>
  <si>
    <t>TRANSFORMADOR TRIFASICO AEREO  90 KVA; 13.2/0.38 KV.</t>
  </si>
  <si>
    <t>TTA75</t>
  </si>
  <si>
    <t>TRANSFORMADOR TRIFASICO AEREO  90 KVA; 22.9/0.22 KV.</t>
  </si>
  <si>
    <t>TTA76</t>
  </si>
  <si>
    <t>TRANSFORMADOR TRIFASICO AEREO  90 KVA; 22.9/0.38-0.22 KV.</t>
  </si>
  <si>
    <t>TTA77</t>
  </si>
  <si>
    <t>TRANSFORMADOR TRIFASICO AEREO  125 KVA; 10/0.22 KV.</t>
  </si>
  <si>
    <t>TTA78</t>
  </si>
  <si>
    <t>TRANSFORMADOR TRIFASICO AEREO  125 KVA; 13.2/0.22 KV.</t>
  </si>
  <si>
    <t>TTA79</t>
  </si>
  <si>
    <t>TRANSFORMADOR TRIFASICO AEREO  125 KVA; 13.2/0.38 KV.</t>
  </si>
  <si>
    <t>TTA80</t>
  </si>
  <si>
    <t>TRANSFORMADOR TRIFASICO AEREO  125 KVA; 22.9/0.22 KV.</t>
  </si>
  <si>
    <t>TTA81</t>
  </si>
  <si>
    <t>TRANSFORMADOR TRIFASICO AEREO  125 KVA; 22.9/0.38-0.22 KV.</t>
  </si>
  <si>
    <t>TTA82</t>
  </si>
  <si>
    <t>TRANSFORMADOR TRIFASICO AEREO  150 KVA; 10/0.22 KV.</t>
  </si>
  <si>
    <t>TTA83</t>
  </si>
  <si>
    <t>TRANSFORMADOR TRIFASICO AEREO  150 KVA; 13.2/0.22 KV.</t>
  </si>
  <si>
    <t>TTA84</t>
  </si>
  <si>
    <t>TRANSFORMADOR TRIFASICO AEREO  150 KVA; 13.2/0.38 KV.</t>
  </si>
  <si>
    <t>TTA85</t>
  </si>
  <si>
    <t>TRANSFORMADOR TRIFASICO AEREO  150 KVA; 22.9/0.22 KV.</t>
  </si>
  <si>
    <t>TTA86</t>
  </si>
  <si>
    <t>TRANSFORMADOR TRIFASICO AEREO  150 KVA; 22.9/0.38-0.22 KV.</t>
  </si>
  <si>
    <t>TTA87</t>
  </si>
  <si>
    <t>TRANSFORMADOR TRIFASICO AEREO  175 KVA; 10/0.22 KV.</t>
  </si>
  <si>
    <t>TTA88</t>
  </si>
  <si>
    <t>TRANSFORMADOR TRIFASICO AEREO  175 KVA; 13.2/0.22 KV.</t>
  </si>
  <si>
    <t>TTA89</t>
  </si>
  <si>
    <t>TRANSFORMADOR TRIFASICO AEREO  175 KVA; 13.2/0.38 KV.</t>
  </si>
  <si>
    <t>TTA90</t>
  </si>
  <si>
    <t>TRANSFORMADOR TRIFASICO AEREO  175 KVA; 22.9/0.22 KV.</t>
  </si>
  <si>
    <t>TTA91</t>
  </si>
  <si>
    <t>TRANSFORMADOR TRIFASICO AEREO  175 KVA; 22.9/0.38-0.22 KV.</t>
  </si>
  <si>
    <t>TTA92</t>
  </si>
  <si>
    <t>TRANSFORMADOR TRIFASICO AEREO  200 KVA; 10/0.22 KV.</t>
  </si>
  <si>
    <t>TTA93</t>
  </si>
  <si>
    <t>TRANSFORMADOR TRIFASICO AEREO  200 KVA; 13.2/0.22 KV.</t>
  </si>
  <si>
    <t>TTA94</t>
  </si>
  <si>
    <t>TRANSFORMADOR TRIFASICO AEREO  200 KVA; 13.2/0.38 KV.</t>
  </si>
  <si>
    <t>TTA95</t>
  </si>
  <si>
    <t>TRANSFORMADOR TRIFASICO AEREO  200 KVA; 22.9/0.22 KV.</t>
  </si>
  <si>
    <t>TTA96</t>
  </si>
  <si>
    <t>TRANSFORMADOR TRIFASICO AEREO  200 KVA; 22.9/0.38-0.22 KV.</t>
  </si>
  <si>
    <t>TTA97</t>
  </si>
  <si>
    <t>TRANSFORMADOR TRIFASICO AEREO  220 KVA; 10/0.22 KV.</t>
  </si>
  <si>
    <t>TTA98</t>
  </si>
  <si>
    <t>TRANSFORMADOR TRIFASICO AEREO  220 KVA; 13.2/0.22 KV.</t>
  </si>
  <si>
    <t>TTA99</t>
  </si>
  <si>
    <t>TRANSFORMADOR TRIFASICO AEREO  220 KVA; 13.2/0.38 KV.</t>
  </si>
  <si>
    <t>TTB01</t>
  </si>
  <si>
    <t>TRANSFORMADOR COMPACTO BOVEDA DE  50 KVA TRIFASICO</t>
  </si>
  <si>
    <t>TTB02</t>
  </si>
  <si>
    <t>TRANSFORMADOR COMPACTO BOVEDA DE 100 KVA TRIFASICO</t>
  </si>
  <si>
    <t>TTB03</t>
  </si>
  <si>
    <t>TRANSFORMADOR COMPACTO BOVEDA DE 160 KVA TRIFASICO</t>
  </si>
  <si>
    <t>TTB04</t>
  </si>
  <si>
    <t>TRANSFORMADOR COMPACTO BOVEDA DE 250 KVA TRIFASICO</t>
  </si>
  <si>
    <t>TTB05</t>
  </si>
  <si>
    <t>TRANSFORMADOR COMPACTO BOVEDA DE 400 KVA TRIFASICO</t>
  </si>
  <si>
    <t>TTB06</t>
  </si>
  <si>
    <t>TRANSFORMADOR COMPACTO BOVEDA DE 630 KVA TRIFASICO</t>
  </si>
  <si>
    <t>TTB07</t>
  </si>
  <si>
    <t>TRANSFORMADOR COMPACTO BOVEDA DE 37 KVA TRIFASICO</t>
  </si>
  <si>
    <t>TTB08</t>
  </si>
  <si>
    <t>TRANSFORMADOR COMPACTO BOVEDA DE 75 KVA TRIFASICO</t>
  </si>
  <si>
    <t>TTB09</t>
  </si>
  <si>
    <t>TRANSFORMADOR COMPACTO BOVEDA DE 110 KVA TRIFASICO</t>
  </si>
  <si>
    <t>TTB10</t>
  </si>
  <si>
    <t>TRANSFORMADOR COMPACTO BOVEDA DE 150 KVA TRIFASICO</t>
  </si>
  <si>
    <t>TTB11</t>
  </si>
  <si>
    <t>TRANSFORMADOR COMPACTO BOVEDA DE 200 KVA TRIFASICO</t>
  </si>
  <si>
    <t>TTB12</t>
  </si>
  <si>
    <t>TRANSFORMADOR COMPACTO BOVEDA DE 300 KVA TRIFASICO</t>
  </si>
  <si>
    <t>TTB13</t>
  </si>
  <si>
    <t>TRANSFORMADOR COMPACTO BOVEDA DE 315 KVA TRIFASICO</t>
  </si>
  <si>
    <t>TTB14</t>
  </si>
  <si>
    <t>TRANSFORMADOR COMPACTO BOVEDA DE 320 KVA TRIFASICO</t>
  </si>
  <si>
    <t>TTB15</t>
  </si>
  <si>
    <t>TRANSFORMADOR COMPACTO BOVEDA DE 500 KVA TRIFASICO</t>
  </si>
  <si>
    <t>TTB16</t>
  </si>
  <si>
    <t>TRANSFORMADOR COMPACTO BOVEDA DE 640 KVA TRIFASICO</t>
  </si>
  <si>
    <t>TTB17</t>
  </si>
  <si>
    <t>TRANSFORMADOR COMPACTO BOVEDA DE 75 KVA TRIFASICO 10 / 0.38-0.22 KV</t>
  </si>
  <si>
    <t>TTB18</t>
  </si>
  <si>
    <t>TRANSFORMADOR COMPACTO BOVEDA DE 100 KVA TRIFASICO 10 / 0.44-0.22 KV</t>
  </si>
  <si>
    <t>TTB19</t>
  </si>
  <si>
    <t>TRANSFORMADOR COMPACTO BOVEDA DE 160 KVA TRIFASICO 10 / 0.38-0.22 KV</t>
  </si>
  <si>
    <t>TTB20</t>
  </si>
  <si>
    <t>TRANSFORMADOR COMPACTO BOVEDA DE 250 KVA TRIFASICO 10 / 0.38-0.22 KV</t>
  </si>
  <si>
    <t>TTB21</t>
  </si>
  <si>
    <t>TRANSFORMADOR COMPACTO BOVEDA DE 320 KVA TRIFASICO 10 / 0.38-0.22 KV</t>
  </si>
  <si>
    <t>TTB22</t>
  </si>
  <si>
    <t>TRANSFORMADOR COMPACTO BOVEDA DE 400 KVA TRIFASICO 10 / 0.38-0.22 KV</t>
  </si>
  <si>
    <t>TTC01</t>
  </si>
  <si>
    <t>TRANSFORMADOR TRIFASICO 25 kVA, 10/0.38-0.22 kV</t>
  </si>
  <si>
    <t>TTC02</t>
  </si>
  <si>
    <t>TRANSFORMADOR TRIFASICO 37,5 kVA, 10/0.38-0.22 kV</t>
  </si>
  <si>
    <t>TTC03</t>
  </si>
  <si>
    <t>TRANSFORMADOR TRIFASICO 50 kVA, 10/0.38-0.22 kV</t>
  </si>
  <si>
    <t>TTC04</t>
  </si>
  <si>
    <t>TRANSFORMADOR TRIFASICO 80 kVA, 10/0.38-0.22 kV</t>
  </si>
  <si>
    <t>TTC05</t>
  </si>
  <si>
    <t>TRANSFORMADOR TRIFASICO 100 kVA, 10/0.38-0.22 kV</t>
  </si>
  <si>
    <t>TTC06</t>
  </si>
  <si>
    <t>TRANSFORMADOR TRIFASICO 125 kVA, 10/0.38-0.22 kV</t>
  </si>
  <si>
    <t>TTC07</t>
  </si>
  <si>
    <t>TRANSFORMADOR TRIFASICO 160 kVA, 10/0.38-0.22 kV</t>
  </si>
  <si>
    <t>TTC08</t>
  </si>
  <si>
    <t>TRANSFORMADOR TRIFASICO 200 kVA, 10/0.38-0.22 kV</t>
  </si>
  <si>
    <t>TTC09</t>
  </si>
  <si>
    <t>TRANSFORMADOR TRIFASICO 250 kVA, 10/0.38-0.22 kV</t>
  </si>
  <si>
    <t>TTC132</t>
  </si>
  <si>
    <t>TRANSFORMADOR TRIFASICO AEREO  15 KVA 13.2 / 0.38-0.22 KV</t>
  </si>
  <si>
    <t>TTC133</t>
  </si>
  <si>
    <t>TRANSFORMADOR TRIFASICO AEREO  15 KVA 13.2 / 0.44-0.22 KV</t>
  </si>
  <si>
    <t>TTC134</t>
  </si>
  <si>
    <t>TRANSFORMADOR TRIFASICO AEREO  25 KVA 2.3 / 0.22 KV</t>
  </si>
  <si>
    <t>TTC135</t>
  </si>
  <si>
    <t>TRANSFORMADOR TRIFASICO AEREO  25 KVA 13.2 / 0.38-0.22 KV</t>
  </si>
  <si>
    <t>TTC136</t>
  </si>
  <si>
    <t>TRANSFORMADOR TRIFASICO AEREO  25 KVA 13.2 / 0.44-0.22 KV</t>
  </si>
  <si>
    <t>TTC137</t>
  </si>
  <si>
    <t>TRANSFORMADOR TRIFASICO AEREO  25 KVA 2.3 / 0.44-0.22 KV</t>
  </si>
  <si>
    <t>TTC138</t>
  </si>
  <si>
    <t>TRANSFORMADOR TRIFASICO AEREO  30 KVA 2.3 / 0.22 KV</t>
  </si>
  <si>
    <t>TTC139</t>
  </si>
  <si>
    <t>TRANSFORMADOR TRIFASICO AEREO  30 KVA 13.2 / 0.38-0.22 KV</t>
  </si>
  <si>
    <t>TTC153</t>
  </si>
  <si>
    <t>TRANSFORMADOR TRIFASICO AEREO  30 KVA 10 / 0.38-0.22 KV</t>
  </si>
  <si>
    <t>TTC154</t>
  </si>
  <si>
    <t>TRANSFORMADOR TRIFASICO AEREO  37 KVA 2.3 / 0.38-0.22 KV</t>
  </si>
  <si>
    <t>TTC155</t>
  </si>
  <si>
    <t>TRANSFORMADOR TRIFASICO AEREO  37 KVA 5.8 / 0.22 KV</t>
  </si>
  <si>
    <t>TTC156</t>
  </si>
  <si>
    <t>TRANSFORMADOR TRIFASICO AEREO  37 KVA 10 / 0.44-0.22 KV</t>
  </si>
  <si>
    <t>TTC157</t>
  </si>
  <si>
    <t>TRANSFORMADOR TRIFASICO AEREO  37 KVA 13.2 / 0.38-0.22 KV</t>
  </si>
  <si>
    <t>TTC158</t>
  </si>
  <si>
    <t>TRANSFORMADOR TRIFASICO AEREO  37 KVA 13.2 / 0.44-0.22 KV</t>
  </si>
  <si>
    <t>TTC159</t>
  </si>
  <si>
    <t>TRANSFORMADOR TRIFASICO AEREO  37 KVA 2.3 / 0.22 KV</t>
  </si>
  <si>
    <t>TTC160</t>
  </si>
  <si>
    <t>TRANSFORMADOR TRIFASICO AEREO  40 KVA 10 / 0.38-0.22 KV</t>
  </si>
  <si>
    <t>TTC161</t>
  </si>
  <si>
    <t>TRANSFORMADOR TRIFASICO AEREO  40 KVA 13.2 / 0.38-0.22 KV</t>
  </si>
  <si>
    <t>TTC162</t>
  </si>
  <si>
    <t>TRANSFORMADOR TRIFASICO AEREO  50 KVA 2.3 / 0.22 KV</t>
  </si>
  <si>
    <t>TTC163</t>
  </si>
  <si>
    <t>TRANSFORMADOR TRIFASICO AEREO  50 KVA 5.8 / 0.22 KV</t>
  </si>
  <si>
    <t>TTC164</t>
  </si>
  <si>
    <t>TRANSFORMADOR TRIFASICO AEREO  50 KVA 13.2 / 0.38-0.22 KV</t>
  </si>
  <si>
    <t>TTC165</t>
  </si>
  <si>
    <t>TRANSFORMADOR TRIFASICO AEREO  50 KVA 13.2 / 0.44-0.22 KV</t>
  </si>
  <si>
    <t>TTC166</t>
  </si>
  <si>
    <t>TRANSFORMADOR TRIFASICO AEREO  75 KVA 5.8 / 0.22 KV</t>
  </si>
  <si>
    <t>TTC167</t>
  </si>
  <si>
    <t>TRANSFORMADOR TRIFASICO AEREO  75 KVA 10 / 0.38-0.22 KV</t>
  </si>
  <si>
    <t>TTC168</t>
  </si>
  <si>
    <t>TRANSFORMADOR TRIFASICO AEREO  75 KVA 13.2 / 0.38-0.22 KV</t>
  </si>
  <si>
    <t>TTC169</t>
  </si>
  <si>
    <t>TRANSFORMADOR TRIFASICO AEREO  80 KVA 2.3 / 0.38-0.22 KV</t>
  </si>
  <si>
    <t>TTC170</t>
  </si>
  <si>
    <t>TRANSFORMADOR TRIFASICO AEREO  80 KVA 10 / 0.44-0.22 KV</t>
  </si>
  <si>
    <t>TTC171</t>
  </si>
  <si>
    <t>TRANSFORMADOR TRIFASICO AEREO  80 KVA 13.2 / 0.38-0.22 KV</t>
  </si>
  <si>
    <t>TTC172</t>
  </si>
  <si>
    <t>TRANSFORMADOR TRIFASICO AEREO  90 KVA 10 / 0.38-0.22 KV</t>
  </si>
  <si>
    <t>TTC173</t>
  </si>
  <si>
    <t>TRANSFORMADOR TRIFASICO AEREO  125 KVA   2.3 / 0.22 KV</t>
  </si>
  <si>
    <t>TTC174</t>
  </si>
  <si>
    <t>TRANSFORMADOR TRIFASICO AEREO  125 KVA  13.2 / 0.38-0.22 KV</t>
  </si>
  <si>
    <t>TTC175</t>
  </si>
  <si>
    <t>TRANSFORMADOR TRIFASICO AEREO  150 KVA   2.3 / 0.38-0.22 KV</t>
  </si>
  <si>
    <t>TTC176</t>
  </si>
  <si>
    <t>TRANSFORMADOR TRIFASICO AEREO  150 KVA   10 / 0.38-0.22 KV</t>
  </si>
  <si>
    <t>TTC177</t>
  </si>
  <si>
    <t>TRANSFORMADOR TRIFASICO AEREO  150 KVA  13.2 / 0.38-0.22 KV</t>
  </si>
  <si>
    <t>TTC178</t>
  </si>
  <si>
    <t>TRANSFORMADOR TRIFASICO AEREO  175 KVA   10 / 0.38-0.22 KV</t>
  </si>
  <si>
    <t>TTC179</t>
  </si>
  <si>
    <t>TRANSFORMADOR TRIFASICO AEREO  200 KVA   2.3 / 0.22 KV</t>
  </si>
  <si>
    <t>TTC180</t>
  </si>
  <si>
    <t>TRANSFORMADOR TRIFASICO AEREO  200 KVA   10 / 0.44-0.22 KV</t>
  </si>
  <si>
    <t>TTC181</t>
  </si>
  <si>
    <t>TRANSFORMADOR TRIFASICO AEREO  200 KVA  13.2 / 0.38-0.22 KV</t>
  </si>
  <si>
    <t>TTC182</t>
  </si>
  <si>
    <t>TRANSFORMADOR TRIFASICO AEREO  220 KVA   10 / 0.38-0.22 KV</t>
  </si>
  <si>
    <t>TTC183</t>
  </si>
  <si>
    <t>TRANSFORMADOR TRIFASICO AEREO  225 KVA   10 / 0.38-0.22 KV</t>
  </si>
  <si>
    <t>TTC184</t>
  </si>
  <si>
    <t>TRANSFORMADOR TRIFASICO AEREO 250 KVA 13.2 / 0.38-0.22 KV</t>
  </si>
  <si>
    <t>TTC185</t>
  </si>
  <si>
    <t>TRANSFORMADOR TRIFASICO AEREO  315 KVA   10 / 0.38-0.22 KV</t>
  </si>
  <si>
    <t>TTC186</t>
  </si>
  <si>
    <t>TRANSFORMADOR TRIFASICO AEREO  315 KVA   10 / 0.44-0.22 KV</t>
  </si>
  <si>
    <t>TTC187</t>
  </si>
  <si>
    <t>TRANSFORMADOR TRIFASICO AEREO  315 KVA  13.2 / 0.38-0.22 KV</t>
  </si>
  <si>
    <t>TTC188</t>
  </si>
  <si>
    <t>TRANSFORMADOR TRIFASICO AEREO  320 KVA   10 / 0.44-0.22 KV</t>
  </si>
  <si>
    <t>TTC189</t>
  </si>
  <si>
    <t>TRANSFORMADOR TRIFASICO AEREO 400 KVA 10 / 0.38-0.22 KV</t>
  </si>
  <si>
    <t>TTC47</t>
  </si>
  <si>
    <t>TRANSFORMADOR TRIFASICO AEREO  15 KVA 2.3 / 0.44-0.22 KV</t>
  </si>
  <si>
    <t>TTE01</t>
  </si>
  <si>
    <t>TRANSFORMADOR DE 650 KVA TRIFASICO 2,3KV/10KV</t>
  </si>
  <si>
    <t>TTE02</t>
  </si>
  <si>
    <t>TRANSFORMADOR DE 1100 KVA TRIFASICO 2,3KV/10KV</t>
  </si>
  <si>
    <t>TTE03</t>
  </si>
  <si>
    <t>TRANSFORMADOR DE 3 MVA TRIFASICO 10KV/22,9KV</t>
  </si>
  <si>
    <t>Transformadores Compacto Pedestal</t>
  </si>
  <si>
    <t>TTP01</t>
  </si>
  <si>
    <t>TRANSFORMADOR COMPACTO PEDESTAL DE 100 KVA TRIFASICO</t>
  </si>
  <si>
    <t>TTP02</t>
  </si>
  <si>
    <t>TRANSFORMADOR COMPACTO PEDESTAL DE 160 KVA TRIFASICO</t>
  </si>
  <si>
    <t>TTP03</t>
  </si>
  <si>
    <t>TRANSFORMADOR COMPACTO PEDESTAL DE 250 KVA TRIFASICO</t>
  </si>
  <si>
    <t>TTP04</t>
  </si>
  <si>
    <t>TRANSFORMADOR COMPACTO PEDESTAL DE 400 KVA TRIFASICO</t>
  </si>
  <si>
    <t>TTP05</t>
  </si>
  <si>
    <t>TRANSFORMADOR COMPACTO PEDESTAL DE 630 KVA TRIFASICO</t>
  </si>
  <si>
    <t>TTP06</t>
  </si>
  <si>
    <t>TRANSFORMADOR COMPACTO PEDESTAL DE 37 KVA TRIFASICO</t>
  </si>
  <si>
    <t>TTP07</t>
  </si>
  <si>
    <t>TRANSFORMADOR COMPACTO PEDESTAL DE 50 KVA TRIFASICO</t>
  </si>
  <si>
    <t>TTP08</t>
  </si>
  <si>
    <t>TRANSFORMADOR COMPACTO PEDESTAL DE 75 KVA TRIFASICO</t>
  </si>
  <si>
    <t>TTP09</t>
  </si>
  <si>
    <t>TRANSFORMADOR COMPACTO PEDESTAL DE 80 KVA TRIFASICO</t>
  </si>
  <si>
    <t>TTP10</t>
  </si>
  <si>
    <t>TRANSFORMADOR COMPACTO PEDESTAL DE 110 KVA TRIFASICO</t>
  </si>
  <si>
    <t>TTP11</t>
  </si>
  <si>
    <t>TRANSFORMADOR COMPACTO PEDESTAL DE 150 KVA TRIFASICO</t>
  </si>
  <si>
    <t>TTP12</t>
  </si>
  <si>
    <t>TRANSFORMADOR COMPACTO PEDESTAL DE 200 KVA TRIFASICO</t>
  </si>
  <si>
    <t>TTP13</t>
  </si>
  <si>
    <t>TRANSFORMADOR COMPACTO PEDESTAL DE 300 KVA TRIFASICO</t>
  </si>
  <si>
    <t>TTP14</t>
  </si>
  <si>
    <t>TRANSFORMADOR COMPACTO PEDESTAL DE 315 KVA TRIFASICO</t>
  </si>
  <si>
    <t>TTP15</t>
  </si>
  <si>
    <t>TRANSFORMADOR COMPACTO PEDESTAL DE 320 KVA TRIFASICO</t>
  </si>
  <si>
    <t>TTP16</t>
  </si>
  <si>
    <t>TRANSFORMADOR COMPACTO PEDESTAL DE 500 KVA TRIFASICO</t>
  </si>
  <si>
    <t>TTP17</t>
  </si>
  <si>
    <t>TRANSFORMADOR COMPACTO PEDESTAL DE 640 KVA TRIFASICO</t>
  </si>
  <si>
    <t>TTP18</t>
  </si>
  <si>
    <t>TRANSFORMADOR COMPACTO PEDESTAL DE 37.5 KVA TRIFASICO 10 / 0.38-0.22 KV</t>
  </si>
  <si>
    <t>TTP19</t>
  </si>
  <si>
    <t>TRANSFORMADOR COMPACTO PEDESTAL DE 75 KVA TRIFASICO 10 / 0.38-0.22 KV</t>
  </si>
  <si>
    <t>TTP20</t>
  </si>
  <si>
    <t>TRANSFORMADOR COMPACTO PEDESTAL DE 100 KVA TRIFASICO 10 / 0.38-0.22 KV</t>
  </si>
  <si>
    <t>TTP21</t>
  </si>
  <si>
    <t>TRANSFORMADOR COMPACTO PEDESTAL DE 150 KVA TRIFASICO 10 / 0.38-0.22 KV</t>
  </si>
  <si>
    <t>TTP22</t>
  </si>
  <si>
    <t>TRANSFORMADOR COMPACTO PEDESTAL DE 160 KVA TRIFASICO 10 / 0.38-0.22 KV</t>
  </si>
  <si>
    <t>TTP23</t>
  </si>
  <si>
    <t>TRANSFORMADOR COMPACTO PEDESTAL DE 200 KVA TRIFASICO 10 / 0.38-0.22 KV</t>
  </si>
  <si>
    <t>TTP24</t>
  </si>
  <si>
    <t>TRANSFORMADOR COMPACTO PEDESTAL DE 200 KVA TRIFASICO 10 / 0.44-0.22 KV</t>
  </si>
  <si>
    <t>TTP25</t>
  </si>
  <si>
    <t>TRANSFORMADOR COMPACTO PEDESTAL DE 250 KVA TRIFASICO 10 / 0.38-0.22 KV</t>
  </si>
  <si>
    <t>TTP26</t>
  </si>
  <si>
    <t>TRANSFORMADOR COMPACTO PEDESTAL DE 300 KVA TRIFASICO 10 / 0.38-0.22 KV</t>
  </si>
  <si>
    <t>TTP27</t>
  </si>
  <si>
    <t>TRANSFORMADOR COMPACTO PEDESTAL DE 315 KVA TRIFASICO 10 / 0.38-0.22 KV</t>
  </si>
  <si>
    <t>TTP28</t>
  </si>
  <si>
    <t>TRANSFORMADOR COMPACTO PEDESTAL DE 320 KVA TRIFASICO 10 / 0.38-0.22 KV</t>
  </si>
  <si>
    <t>TTP29</t>
  </si>
  <si>
    <t>TRANSFORMADOR COMPACTO PEDESTAL DE 400 KVA TRIFASICO 10 / 0.38-0.22 KV</t>
  </si>
  <si>
    <t>TTP30</t>
  </si>
  <si>
    <t>TRANSFORMADOR COMPACTO PEDESTAL DE 500 KVA TRIFASICO 10 / 0.38-0.22 KV</t>
  </si>
  <si>
    <t>TTV01</t>
  </si>
  <si>
    <t>TRANSFORMADOR DE 25 KVA TRIFASICO</t>
  </si>
  <si>
    <t>TTV02</t>
  </si>
  <si>
    <t>TRANSFORMADOR DE 50 KVA TRIFASICO</t>
  </si>
  <si>
    <t>TTV03</t>
  </si>
  <si>
    <t>TRANSFORMADOR DE 80 KVA TRIFASICO</t>
  </si>
  <si>
    <t>TTV04</t>
  </si>
  <si>
    <t>TRANSFORMADOR DE 100 KVA TRIFASICO</t>
  </si>
  <si>
    <t>TTV05</t>
  </si>
  <si>
    <t>TRANSFORMADOR DE 125 KVA TRIFASICO</t>
  </si>
  <si>
    <t>TTV06</t>
  </si>
  <si>
    <t>TRANSFORMADOR DE 137 KVA TRIFASICO</t>
  </si>
  <si>
    <t>TTV07</t>
  </si>
  <si>
    <t>TRANSFORMADOR DE 150 KVA TRIFASICO</t>
  </si>
  <si>
    <t>TTV08</t>
  </si>
  <si>
    <t>TRANSFORMADOR DE 160 KVA TRIFASICO</t>
  </si>
  <si>
    <t>TTV09</t>
  </si>
  <si>
    <t>TRANSFORMADOR DE 175 KVA TRIFASICO</t>
  </si>
  <si>
    <t>TTV10</t>
  </si>
  <si>
    <t>TRANSFORMADOR DE 200 KVA TRIFASICO</t>
  </si>
  <si>
    <t>TTV11</t>
  </si>
  <si>
    <t>TRANSFORMADOR DE 220 KVA TRIFASICO</t>
  </si>
  <si>
    <t>TTV12</t>
  </si>
  <si>
    <t>TRANSFORMADOR DE 250 KVA TRIFASICO</t>
  </si>
  <si>
    <t>TTV13</t>
  </si>
  <si>
    <t>TRANSFORMADOR DE 275 KVA TRIFASICO</t>
  </si>
  <si>
    <t>TTV14</t>
  </si>
  <si>
    <t>TRANSFORMADOR DE 300 KVA TRIFASICO</t>
  </si>
  <si>
    <t>TTV15</t>
  </si>
  <si>
    <t>TRANSFORMADOR DE 315 KVA TRIFASICO</t>
  </si>
  <si>
    <t>TTV16</t>
  </si>
  <si>
    <t>TRANSFORMADOR DE 320 KVA TRIFASICO</t>
  </si>
  <si>
    <t>TTV17</t>
  </si>
  <si>
    <t>TRANSFORMADOR DE 350 KVA TRIFASICO</t>
  </si>
  <si>
    <t>TTV18</t>
  </si>
  <si>
    <t>TRANSFORMADOR DE 375 KVA TRIFASICO</t>
  </si>
  <si>
    <t>TTV19</t>
  </si>
  <si>
    <t>TRANSFORMADOR DE 400 KVA TRIFASICO</t>
  </si>
  <si>
    <t>TTV20</t>
  </si>
  <si>
    <t>TRANSFORMADOR DE 480 KVA TRIFASICO</t>
  </si>
  <si>
    <t>TTV21</t>
  </si>
  <si>
    <t>TRANSFORMADOR DE 500 KVA TRIFASICO</t>
  </si>
  <si>
    <t>TTV22</t>
  </si>
  <si>
    <t>TRANSFORMADOR DE 550 KVA TRIFASICO</t>
  </si>
  <si>
    <t>TTV23</t>
  </si>
  <si>
    <t>TRANSFORMADOR DE 630 KVA TRIFASICO</t>
  </si>
  <si>
    <t>TTV24</t>
  </si>
  <si>
    <t>TRANSFORMADOR DE 640 KVA TRIFASICO</t>
  </si>
  <si>
    <t>TTV25</t>
  </si>
  <si>
    <t>TRANSFORMADOR DE 700 KVA TRIFASICO</t>
  </si>
  <si>
    <t>TTV26</t>
  </si>
  <si>
    <t>TRANSFORMADOR DE 25 KVA TRIFASICO  10 / 0.38-0.22 KV</t>
  </si>
  <si>
    <t>TTV27</t>
  </si>
  <si>
    <t>TRANSFORMADOR DE 50 KVA TRIFASICO  5.8 / 0.22 KV</t>
  </si>
  <si>
    <t>TTV28</t>
  </si>
  <si>
    <t>TRANSFORMADOR DE 100 KVA TRIFASICO 5.8 / 0.22 KV</t>
  </si>
  <si>
    <t>TTV29</t>
  </si>
  <si>
    <t>TRANSFORMADOR DE 100 KVA TRIFASICO 10 / 0.38-0.22 KV</t>
  </si>
  <si>
    <t>TTV30</t>
  </si>
  <si>
    <t>TRANSFORMADOR DE 100 KVA TRIFASICO 10 / 0.44-0.22 KV</t>
  </si>
  <si>
    <t>TTV31</t>
  </si>
  <si>
    <t>TRANSFORMADOR DE 125 KVA TRIFASICO 10 / 0.38-0.22 KV</t>
  </si>
  <si>
    <t>TTV32</t>
  </si>
  <si>
    <t>TRANSFORMADOR DE 125 KVA TRIFASICO 10 / 0.44-0.22 KV</t>
  </si>
  <si>
    <t>TTV33</t>
  </si>
  <si>
    <t>TRANSFORMADOR DE 150 KVA TRIFASICO 13.2 / 0.22 KV</t>
  </si>
  <si>
    <t>TTV34</t>
  </si>
  <si>
    <t>TRANSFORMADOR DE 160 KVA TRIFASICO 10 / 0.38-0.22 KV</t>
  </si>
  <si>
    <t>TTV35</t>
  </si>
  <si>
    <t>TRANSFORMADOR DE 160 KVA TRIFASICO 10 / 0.44-0.22 KV</t>
  </si>
  <si>
    <t>TTV36</t>
  </si>
  <si>
    <t>TRANSFORMADOR DE 200 KVA TRIFASICO 10 / 0.38-0.22 KV</t>
  </si>
  <si>
    <t>TTV37</t>
  </si>
  <si>
    <t>TRANSFORMADOR DE 200 KVA TRIFASICO 13.2 / 0.22 KV</t>
  </si>
  <si>
    <t>TTV38</t>
  </si>
  <si>
    <t>TTV39</t>
  </si>
  <si>
    <t>TRANSFORMADOR DE 220 KVA TRIFASICO 10 / 0.38-0.22 KV</t>
  </si>
  <si>
    <t>TTV40</t>
  </si>
  <si>
    <t>TRANSFORMADOR DE 250 KVA TRIFASICO 10 / 0.38-0.22 KV</t>
  </si>
  <si>
    <t>TTV41</t>
  </si>
  <si>
    <t>TRANSFORMADOR DE 250 KVA TRIFASICO 10 / 0.44-0.22 KV</t>
  </si>
  <si>
    <t>TTV42</t>
  </si>
  <si>
    <t>TRANSFORMADOR DE 300 KVA TRIFASICO 10 / 0.44-0.22 KV</t>
  </si>
  <si>
    <t>TTV43</t>
  </si>
  <si>
    <t>TRANSFORMADOR DE 315 KVA TRIFASICO 10 / 0.38-0.22 KV</t>
  </si>
  <si>
    <t>TTV44</t>
  </si>
  <si>
    <t>TRANSFORMADOR DE 315 KVA TRIFASICO 10 / 0.44-0.22 KV</t>
  </si>
  <si>
    <t>TTV45</t>
  </si>
  <si>
    <t>TRANSFORMADOR DE 320 KVA TRIFASICO 2.3 / 0.38-0.22 KV</t>
  </si>
  <si>
    <t>TTV46</t>
  </si>
  <si>
    <t>TRANSFORMADOR DE 320 KVA TRIFASICO 10 / 0.38-0.22 KV</t>
  </si>
  <si>
    <t>TTV47</t>
  </si>
  <si>
    <t>TRANSFORMADOR DE 320 KVA TRIFASICO 10 / 0.44-0.22 KV</t>
  </si>
  <si>
    <t>TTV48</t>
  </si>
  <si>
    <t>TRANSFORMADOR DE 350 KVA TRIFASICO 10 / 0.38-0.22 KV</t>
  </si>
  <si>
    <t>TTV49</t>
  </si>
  <si>
    <t>TRANSFORMADOR DE 400 KVA TRIFASICO 10 / 0.38-0.22 KV</t>
  </si>
  <si>
    <t>TTV50</t>
  </si>
  <si>
    <t>TRANSFORMADOR DE 400 KVA TRIFASICO 10 / 0.44-0.22 KV</t>
  </si>
  <si>
    <t>TTV51</t>
  </si>
  <si>
    <t>TRANSFORMADOR DE 400 KVA TRIFASICO 13.2 / 0.22 KV</t>
  </si>
  <si>
    <t>TTV52</t>
  </si>
  <si>
    <t>TRANSFORMADOR DE 400 KVA TRIFASICO 13.2 / 0.38-0.22 KV</t>
  </si>
  <si>
    <t>TTV53</t>
  </si>
  <si>
    <t>TRANSFORMADOR DE 500 KVA TRIFASICO 10 / 0.38-0.22 KV</t>
  </si>
  <si>
    <t>TTV54</t>
  </si>
  <si>
    <t>TRANSFORMADOR DE 500 KVA TRIFASICO 10 / 0.44-0.22 KV</t>
  </si>
  <si>
    <t>TTV55</t>
  </si>
  <si>
    <t>TRANSFORMADOR DE 550 KVA TRIFASICO 10 / 0.38-0.22 KV</t>
  </si>
  <si>
    <t>TTV56</t>
  </si>
  <si>
    <t>TRANSFORMADOR DE 630 KVA TRIFASICO 10 / 0.38-0.22 KV</t>
  </si>
  <si>
    <t>TTV57</t>
  </si>
  <si>
    <t>TRANSFORMADOR DE 640 KVA TRIFASICO 10 / 0.38-0.22 KV</t>
  </si>
  <si>
    <t>TTV58</t>
  </si>
  <si>
    <t>TRANSFORMADOR DE 50 KVA TRIFASICO  13.2 / 0.22 KV</t>
  </si>
  <si>
    <t>TTV59</t>
  </si>
  <si>
    <t>TRANSFORMADOR DE 100 KVA TRIFASICO  13.2 / 0.22 KV</t>
  </si>
  <si>
    <t>TTV60</t>
  </si>
  <si>
    <t>TRANSFORMADOR DE 100 KVA TRIFASICO  13.2 / 0.38-0.22 KV</t>
  </si>
  <si>
    <t>TTV61</t>
  </si>
  <si>
    <t>TRANSFORMADOR DE 125 KVA TRIFASICO  13.2 / 0.22 KV</t>
  </si>
  <si>
    <t>TTV62</t>
  </si>
  <si>
    <t>TRANSFORMADOR DE 160 KVA TRIFASICO  13.2 / 0.22 KV</t>
  </si>
  <si>
    <t>TTV63</t>
  </si>
  <si>
    <t>TRANSFORMADOR DE 160 KVA TRIFASICO  13.2 / 0.38-0.22 KV</t>
  </si>
  <si>
    <t>TTV64</t>
  </si>
  <si>
    <t>TRANSFORMADOR DE 175 KVA TRIFASICO  10 / 0.38-0.22 KV</t>
  </si>
  <si>
    <t>TTV65</t>
  </si>
  <si>
    <t>TRANSFORMADOR DE 200 KVA TRIFASICO  22.9 / 0.38-0.22 KV</t>
  </si>
  <si>
    <t>TTV66</t>
  </si>
  <si>
    <t>TRANSFORMADOR DE 250 KVA TRIFASICO  13.2 / 0.22 KV</t>
  </si>
  <si>
    <t>TTV67</t>
  </si>
  <si>
    <t>TRANSFORMADOR DE 250 KVA TRIFASICO  22.9 / 0.38-0.22 KV</t>
  </si>
  <si>
    <t>TTV68</t>
  </si>
  <si>
    <t>TRANSFORMADOR DE 300 KVA TRIFASICO  10 / 0.38-0.22 KV</t>
  </si>
  <si>
    <t>TTV69</t>
  </si>
  <si>
    <t>TRANSFORMADOR DE 320 KVA TRIFASICO  22.9 / 0.22 KV</t>
  </si>
  <si>
    <t>TTV70</t>
  </si>
  <si>
    <t>TRANSFORMADOR DE 350 KVA TRIFASICO  22.9 / 0.22 KV</t>
  </si>
  <si>
    <t>TTV71</t>
  </si>
  <si>
    <t>TRANSFORMADOR DE 375 KVA TRIFASICO 10 / 0.38-0.22 KV</t>
  </si>
  <si>
    <t>TTV72</t>
  </si>
  <si>
    <t>TRANSFORMADOR DE 400 KVA TRIFASICO  22.9 / BT KV</t>
  </si>
  <si>
    <t>TTV73</t>
  </si>
  <si>
    <t>TRANSFORMADOR DE 500 KVA TRIFASICO  22.9 / 0.22 KV</t>
  </si>
  <si>
    <t>TTV74</t>
  </si>
  <si>
    <t>TRANSFORMADOR DE 550 KVA TRIFASICO  22.9 / BT KV</t>
  </si>
  <si>
    <t>TTV75</t>
  </si>
  <si>
    <t>TRANSFORMADOR DE 640 KVA TRIFASICO  10 / 0.44-0.22 KV</t>
  </si>
  <si>
    <t>TTV76</t>
  </si>
  <si>
    <t>TRANSFORMADOR DE 650 KVA TRIFASICO  2.3 / 10 KV</t>
  </si>
  <si>
    <t>TTV77</t>
  </si>
  <si>
    <t>TRANSFORMADOR DE 700 KVA TRIFASICO 10 / 0.38-0.22 KV</t>
  </si>
  <si>
    <t>TTV78</t>
  </si>
  <si>
    <t>TRANSFORMADOR DE 700 KVA TRIFASICO 13.2 / BT KV</t>
  </si>
  <si>
    <t>TTV79</t>
  </si>
  <si>
    <t>TRANSFORMADOR DE 700 KVA TRIFASICO 22.9 / BT KV</t>
  </si>
  <si>
    <t>TTV80</t>
  </si>
  <si>
    <t>TRANSFORMADOR DE 3000 KVA TRIFASICO 22.9 / 10 KV</t>
  </si>
  <si>
    <t>TTV81</t>
  </si>
  <si>
    <t>TRANSFORMADOR DE 10 KVA TRIFASICO 22.9/0.38-0.22 KV</t>
  </si>
  <si>
    <t>TTV82</t>
  </si>
  <si>
    <t>TRANSFORMADOR DE 175 KVA TRIFASICO 10/0.44-0.22 KV</t>
  </si>
  <si>
    <t>TTV83</t>
  </si>
  <si>
    <t>TRANSFORMADOR DE 175 KVA TRIFASICO 13.2/0.44-0.22 KV</t>
  </si>
  <si>
    <t>TTV84</t>
  </si>
  <si>
    <t>TRANSFORMADOR DE 275 KVA TRIFASICO 13.2/0.44-0.22 KV</t>
  </si>
  <si>
    <t>TTV85</t>
  </si>
  <si>
    <t>TRANSFORMADOR DE 375 KVA TRIFASICO 10/0.44-0.22 KV</t>
  </si>
  <si>
    <t>TTV86</t>
  </si>
  <si>
    <t>TRANSFORMADOR DE 375 KVA TRIFASICO 13.2/0.44-0.22 KV</t>
  </si>
  <si>
    <t>TTV87</t>
  </si>
  <si>
    <t>TRANSFORMADOR DE 550 KVA TRIFASICO 13.2/0.44-0.22 KV</t>
  </si>
  <si>
    <t>TTV88</t>
  </si>
  <si>
    <t>TRANSFORMADOR DE 630 KVA TRIFASICO 22.9/0.44-0.22 KV</t>
  </si>
  <si>
    <t>TTV89</t>
  </si>
  <si>
    <t>TRANSFORMADOR DE 160 KVA TRIFASICO 13.2/0.44-0.22 KV</t>
  </si>
  <si>
    <t>TTV90</t>
  </si>
  <si>
    <t>TRANSFORMADOR DE 200 KVA TRIFASICO 13.2/0.44-0.22 KV</t>
  </si>
  <si>
    <t>TTV91</t>
  </si>
  <si>
    <t>TRANSFORMADOR DE 315 KVA TRIFASICO 13.2/0.44-0.22 KV</t>
  </si>
  <si>
    <t>TTV92</t>
  </si>
  <si>
    <t>TRANSFORMADOR DE 220 KVA TRIFASICO 10/0.44-0.22 KV</t>
  </si>
  <si>
    <t>TTV93</t>
  </si>
  <si>
    <t>TRANSFORMADOR DE 220 KVA TRIFASICO 13.2/0.44-0.22 KV</t>
  </si>
  <si>
    <t>TTV94</t>
  </si>
  <si>
    <t>TRANSFORMADOR DE 700 KVA TRIFASICO 10/0.44-0.22 KV</t>
  </si>
  <si>
    <t>TTV95</t>
  </si>
  <si>
    <t>TRANSFORMADOR DE 1000 KVA TRIFASICO 10/0.22 KV</t>
  </si>
  <si>
    <t>TTV96</t>
  </si>
  <si>
    <t>TRANSFORMADOR DE 1000 KVA TRIFASICO 10/0.38-0.22 KV</t>
  </si>
  <si>
    <t>TTV97</t>
  </si>
  <si>
    <t>TRANSFORMADOR DE 1000 KVA TRIFASICO 10/0.44-0.22 KV</t>
  </si>
  <si>
    <t>TTV98</t>
  </si>
  <si>
    <t>TRANSFORMADOR DE 137 KVA TRIFASICO 13.2/0.38-0.22 KV</t>
  </si>
  <si>
    <t>* El precio de los postes de madera contienen el precio de una cruceta (13% sobre el costo del poste) y de un brazo ($5, $12, $36) en función al rango en el cual se encuentre el precio del poste (S0, $110, $320 a más). Adicionalmente se agrega el 1% (sobre el costo del poste más brazo y cruceta) por concepto de ferretería y el 14% por actualizción de precios tomando como base el índice de precios de materiales de construcción (IPMC), periodo Dic. 2012 - Dic. 2017.</t>
  </si>
  <si>
    <t>* El precio de los postes de acero, hormigón y concreto contienen el costo de 1% por concepto de ferretería y el 14% por actualización de precios tomando como base el índice de precios de materiales de construcción (IPMC), periodo Dic. 2012 - Dic. 2017.</t>
  </si>
  <si>
    <t>* Los materiales restantes contienen el 16% por actualización de precios tomando como base el índice de precios de materiales de construcción (IPMC), periodo Dic. 2012 - Dic. 2017.</t>
  </si>
  <si>
    <t>SICODI</t>
  </si>
  <si>
    <t>TORRE</t>
  </si>
  <si>
    <t>Departamento</t>
  </si>
  <si>
    <t>RETRIBUCIÓN MENSUAL UNITARIA DE CADA POSTE O TORRE (US$ sin IGV)</t>
  </si>
  <si>
    <t>Madera</t>
  </si>
  <si>
    <t>Metálico</t>
  </si>
  <si>
    <t>Nivel de Tensión (BT, MT, AT)</t>
  </si>
  <si>
    <t>DESCRIPCION DE LOS POSTES Y/O TORRES DE ELECTRO DUNAS</t>
  </si>
  <si>
    <t>RETRIBUCIÓN MENSUAL UNITARIA POR ARRENDATARIO
(US$ sin IGV)</t>
  </si>
  <si>
    <t>CANTIDAD</t>
  </si>
  <si>
    <t xml:space="preserve"> CÓDIGO DE LAS ESTRUCTURAS DE SOPORTE ELÉCTRICO</t>
  </si>
  <si>
    <t>PC18/800</t>
  </si>
  <si>
    <t>PC19/700</t>
  </si>
  <si>
    <t>ARMADOS DE LAS ESTRUCTURAS</t>
  </si>
  <si>
    <t>ACEROPOSTE</t>
  </si>
  <si>
    <t>US$/kg</t>
  </si>
  <si>
    <t>ESTRUCTURA</t>
  </si>
  <si>
    <t>CANT</t>
  </si>
  <si>
    <t>PESO POSTE
(KG)</t>
  </si>
  <si>
    <t>COSTO TOTAL 
POSTES</t>
  </si>
  <si>
    <t>TOTAL</t>
  </si>
  <si>
    <t>COSTO UNITARIO NACIONAL
(US$)</t>
  </si>
  <si>
    <t>COSTO UNITARIO IMPORTADO
(US$)</t>
  </si>
  <si>
    <t>PESO ESTRUCT 
(KG)</t>
  </si>
  <si>
    <t>PC21/500</t>
  </si>
  <si>
    <t xml:space="preserve">RETRIBUCIÓN MENSUAL UNITARIA DE CADA TIPO DE POSTE Y TORRE (US$ sin IGV) </t>
  </si>
  <si>
    <t>Codigo de la Infraestructura de soporte electrico 1/</t>
  </si>
  <si>
    <t>Base de Datos a la que corresponde el codigo 2/</t>
  </si>
  <si>
    <t>Tipo de estructura 3/</t>
  </si>
  <si>
    <t>Nivel de Tension 4/</t>
  </si>
  <si>
    <t>Material Estructura 5/</t>
  </si>
  <si>
    <t>Altura de la estructura (en metros)</t>
  </si>
  <si>
    <t>SICODI 2013</t>
  </si>
  <si>
    <t>Concreto Armado</t>
  </si>
  <si>
    <t>Concreto Armado C</t>
  </si>
  <si>
    <t>Madera Tratada</t>
  </si>
  <si>
    <t>PA18/2400</t>
  </si>
  <si>
    <t>Estructura de Acero y Concreto</t>
  </si>
  <si>
    <t>Metalico</t>
  </si>
  <si>
    <t>PA21/7000</t>
  </si>
  <si>
    <t>Estructura de Acero</t>
  </si>
  <si>
    <t>CAC</t>
  </si>
  <si>
    <t>No Reporta</t>
  </si>
  <si>
    <t>No reporta</t>
  </si>
  <si>
    <t>Infraestructura reportada mediante Escrito 2 de ELECTRO PUNO, recibido con fecha 25 de mayo de 2018.</t>
  </si>
  <si>
    <t>MOD_INV_2018</t>
  </si>
  <si>
    <t>Puno</t>
  </si>
  <si>
    <t>-</t>
  </si>
  <si>
    <t>ANEXO 2</t>
  </si>
  <si>
    <t>CALCULO DETALLADO DE LA RETRIBUCIÓN POR EL ACCESO Y USO DE LA INFRAESTRUCTURA ELÉCTRICA DE ELECTRO PUNO</t>
  </si>
  <si>
    <t>N.D.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</si>
</sst>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 * #,##0.00_ ;_ * \-#,##0.00_ ;_ * &quot;-&quot;??_ ;_ @_ "/>
    <numFmt numFmtId="165" formatCode="_-* #,##0.00_-;\-* #,##0.00_-;_-* &quot;-&quot;??_-;_-@_-"/>
    <numFmt numFmtId="166" formatCode="_-* #,##0.00\ _S_/_._-;\-* #,##0.00\ _S_/_._-;_-* &quot;-&quot;??\ _S_/_._-;_-@_-"/>
    <numFmt numFmtId="167" formatCode="0.0"/>
    <numFmt numFmtId="168" formatCode="#,##0.000"/>
    <numFmt numFmtId="169" formatCode="_-* #,##0.000\ _€_-;\-* #,##0.000\ _€_-;_-* &quot;-&quot;??\ _€_-;_-@_-"/>
    <numFmt numFmtId="170" formatCode="0.000000%"/>
    <numFmt numFmtId="171" formatCode="_-* #,##0\ _€_-;\-* #,##0\ _€_-;_-* &quot;-&quot;???\ _€_-;_-@_-"/>
    <numFmt numFmtId="172" formatCode="0.000"/>
    <numFmt numFmtId="173" formatCode="0.0%"/>
  </numFmts>
  <fonts count="5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name val="Arial"/>
      <family val="2"/>
    </font>
    <font>
      <b/>
      <sz val="20"/>
      <name val="Arial"/>
      <family val="2"/>
    </font>
    <font>
      <b/>
      <sz val="12"/>
      <name val="Arial"/>
      <family val="2"/>
    </font>
    <font>
      <u/>
      <sz val="10"/>
      <color indexed="12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10"/>
      <color indexed="10"/>
      <name val="Arial Narrow"/>
      <family val="2"/>
    </font>
    <font>
      <sz val="7"/>
      <name val="Arial"/>
      <family val="2"/>
    </font>
    <font>
      <sz val="8"/>
      <name val="Tahoma"/>
      <family val="2"/>
    </font>
    <font>
      <sz val="8"/>
      <name val="Arial Narrow"/>
      <family val="2"/>
    </font>
    <font>
      <sz val="8"/>
      <color indexed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color rgb="FF0000CC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b/>
      <sz val="10"/>
      <color rgb="FFFFFFFF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9"/>
      <color rgb="FFFFFFFF"/>
      <name val="Arial"/>
      <family val="2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1"/>
      <color rgb="FFFFFFFF"/>
      <name val="Calibri"/>
      <family val="2"/>
      <scheme val="minor"/>
    </font>
    <font>
      <sz val="10"/>
      <color rgb="FF000000"/>
      <name val="Arial"/>
      <family val="2"/>
    </font>
    <font>
      <b/>
      <sz val="16"/>
      <name val="Arial"/>
      <family val="2"/>
    </font>
    <font>
      <sz val="12"/>
      <name val="Arial Narrow"/>
      <family val="2"/>
    </font>
    <font>
      <sz val="8"/>
      <color rgb="FFFF0000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2E74B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4472C4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7">
    <xf numFmtId="0" fontId="0" fillId="0" borderId="0"/>
    <xf numFmtId="0" fontId="4" fillId="0" borderId="0"/>
    <xf numFmtId="0" fontId="5" fillId="0" borderId="0"/>
    <xf numFmtId="165" fontId="5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9" fillId="0" borderId="0" applyNumberFormat="0" applyFill="0" applyBorder="0" applyAlignment="0" applyProtection="0"/>
    <xf numFmtId="0" fontId="10" fillId="2" borderId="0" applyNumberFormat="0" applyBorder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13" fillId="5" borderId="5" applyNumberFormat="0" applyAlignment="0" applyProtection="0"/>
    <xf numFmtId="0" fontId="14" fillId="6" borderId="6" applyNumberFormat="0" applyAlignment="0" applyProtection="0"/>
    <xf numFmtId="0" fontId="15" fillId="6" borderId="5" applyNumberFormat="0" applyAlignment="0" applyProtection="0"/>
    <xf numFmtId="0" fontId="16" fillId="0" borderId="7" applyNumberFormat="0" applyFill="0" applyAlignment="0" applyProtection="0"/>
    <xf numFmtId="0" fontId="2" fillId="7" borderId="8" applyNumberFormat="0" applyAlignment="0" applyProtection="0"/>
    <xf numFmtId="0" fontId="17" fillId="0" borderId="0" applyNumberFormat="0" applyFill="0" applyBorder="0" applyAlignment="0" applyProtection="0"/>
    <xf numFmtId="0" fontId="1" fillId="8" borderId="9" applyNumberFormat="0" applyFont="0" applyAlignment="0" applyProtection="0"/>
    <xf numFmtId="0" fontId="18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19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9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1" fillId="0" borderId="0"/>
    <xf numFmtId="166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0"/>
    <xf numFmtId="9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47" fillId="0" borderId="0"/>
    <xf numFmtId="9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49" fillId="0" borderId="0"/>
  </cellStyleXfs>
  <cellXfs count="209">
    <xf numFmtId="0" fontId="0" fillId="0" borderId="0" xfId="0"/>
    <xf numFmtId="0" fontId="0" fillId="0" borderId="0" xfId="0"/>
    <xf numFmtId="0" fontId="22" fillId="0" borderId="0" xfId="1" applyFont="1" applyFill="1"/>
    <xf numFmtId="0" fontId="22" fillId="0" borderId="1" xfId="1" applyFont="1" applyFill="1" applyBorder="1"/>
    <xf numFmtId="0" fontId="0" fillId="0" borderId="0" xfId="0" applyAlignment="1">
      <alignment horizontal="center"/>
    </xf>
    <xf numFmtId="0" fontId="3" fillId="0" borderId="0" xfId="0" applyFont="1" applyAlignment="1">
      <alignment horizontal="center" vertical="center" wrapText="1"/>
    </xf>
    <xf numFmtId="0" fontId="42" fillId="33" borderId="14" xfId="0" applyFont="1" applyFill="1" applyBorder="1" applyAlignment="1">
      <alignment horizontal="center" vertical="center" wrapText="1"/>
    </xf>
    <xf numFmtId="0" fontId="42" fillId="33" borderId="11" xfId="0" applyFont="1" applyFill="1" applyBorder="1" applyAlignment="1">
      <alignment horizontal="center" vertical="center" wrapText="1"/>
    </xf>
    <xf numFmtId="0" fontId="42" fillId="33" borderId="1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9" fontId="37" fillId="35" borderId="1" xfId="54" applyNumberFormat="1" applyFont="1" applyFill="1" applyBorder="1" applyAlignment="1">
      <alignment horizontal="center" vertical="center"/>
    </xf>
    <xf numFmtId="0" fontId="40" fillId="35" borderId="1" xfId="2" applyFont="1" applyFill="1" applyBorder="1" applyAlignment="1">
      <alignment horizontal="center" vertical="center"/>
    </xf>
    <xf numFmtId="0" fontId="37" fillId="35" borderId="1" xfId="2" applyFont="1" applyFill="1" applyBorder="1" applyAlignment="1">
      <alignment horizontal="center" vertical="center"/>
    </xf>
    <xf numFmtId="169" fontId="0" fillId="35" borderId="1" xfId="54" applyNumberFormat="1" applyFont="1" applyFill="1" applyBorder="1" applyAlignment="1">
      <alignment horizontal="center" vertical="center"/>
    </xf>
    <xf numFmtId="171" fontId="37" fillId="35" borderId="1" xfId="0" applyNumberFormat="1" applyFont="1" applyFill="1" applyBorder="1" applyAlignment="1">
      <alignment horizontal="center" vertical="center"/>
    </xf>
    <xf numFmtId="10" fontId="37" fillId="35" borderId="1" xfId="51" applyNumberFormat="1" applyFont="1" applyFill="1" applyBorder="1" applyAlignment="1">
      <alignment horizontal="center" vertical="center"/>
    </xf>
    <xf numFmtId="170" fontId="37" fillId="35" borderId="1" xfId="51" applyNumberFormat="1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 wrapText="1"/>
    </xf>
    <xf numFmtId="0" fontId="0" fillId="0" borderId="0" xfId="0" applyFont="1" applyFill="1" applyAlignment="1">
      <alignment horizontal="center" vertical="center"/>
    </xf>
    <xf numFmtId="0" fontId="39" fillId="0" borderId="0" xfId="0" applyFont="1" applyAlignment="1">
      <alignment horizontal="center" vertical="center"/>
    </xf>
    <xf numFmtId="165" fontId="40" fillId="0" borderId="1" xfId="3" applyFont="1" applyFill="1" applyBorder="1" applyAlignment="1">
      <alignment horizontal="center" vertical="center"/>
    </xf>
    <xf numFmtId="165" fontId="38" fillId="36" borderId="1" xfId="0" applyNumberFormat="1" applyFont="1" applyFill="1" applyBorder="1" applyAlignment="1">
      <alignment horizontal="center" vertical="center"/>
    </xf>
    <xf numFmtId="0" fontId="3" fillId="0" borderId="0" xfId="0" applyFont="1" applyBorder="1" applyAlignment="1">
      <alignment horizontal="left" vertical="center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horizontal="left" vertical="center" wrapText="1"/>
    </xf>
    <xf numFmtId="0" fontId="0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0" fillId="0" borderId="0" xfId="0" applyAlignment="1">
      <alignment horizontal="left"/>
    </xf>
    <xf numFmtId="0" fontId="3" fillId="0" borderId="0" xfId="0" applyFont="1" applyFill="1" applyAlignment="1">
      <alignment horizontal="left"/>
    </xf>
    <xf numFmtId="3" fontId="40" fillId="0" borderId="1" xfId="0" applyNumberFormat="1" applyFont="1" applyBorder="1" applyAlignment="1">
      <alignment horizontal="center" vertical="center"/>
    </xf>
    <xf numFmtId="3" fontId="3" fillId="0" borderId="0" xfId="0" applyNumberFormat="1" applyFont="1" applyFill="1" applyAlignment="1">
      <alignment horizontal="center" vertical="center"/>
    </xf>
    <xf numFmtId="167" fontId="22" fillId="0" borderId="1" xfId="1" applyNumberFormat="1" applyFont="1" applyFill="1" applyBorder="1" applyAlignment="1">
      <alignment horizontal="left"/>
    </xf>
    <xf numFmtId="2" fontId="22" fillId="0" borderId="0" xfId="1" applyNumberFormat="1" applyFont="1" applyFill="1" applyBorder="1" applyAlignment="1">
      <alignment horizontal="center"/>
    </xf>
    <xf numFmtId="0" fontId="22" fillId="0" borderId="0" xfId="1" applyFont="1" applyFill="1" applyBorder="1"/>
    <xf numFmtId="0" fontId="27" fillId="0" borderId="0" xfId="55" applyFill="1" applyAlignment="1" applyProtection="1"/>
    <xf numFmtId="0" fontId="27" fillId="0" borderId="0" xfId="55" applyFill="1" applyBorder="1" applyAlignment="1" applyProtection="1">
      <alignment horizontal="left"/>
    </xf>
    <xf numFmtId="0" fontId="27" fillId="0" borderId="0" xfId="55" applyFill="1" applyBorder="1" applyAlignment="1" applyProtection="1"/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40" fillId="0" borderId="1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19" fillId="34" borderId="1" xfId="0" applyFont="1" applyFill="1" applyBorder="1" applyAlignment="1">
      <alignment horizontal="center" vertical="center" wrapText="1"/>
    </xf>
    <xf numFmtId="4" fontId="19" fillId="34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1" xfId="0" applyBorder="1"/>
    <xf numFmtId="4" fontId="0" fillId="0" borderId="1" xfId="0" applyNumberFormat="1" applyBorder="1"/>
    <xf numFmtId="0" fontId="20" fillId="0" borderId="0" xfId="0" applyFont="1"/>
    <xf numFmtId="4" fontId="0" fillId="0" borderId="0" xfId="0" applyNumberFormat="1"/>
    <xf numFmtId="0" fontId="3" fillId="0" borderId="0" xfId="0" applyFont="1" applyFill="1" applyAlignment="1"/>
    <xf numFmtId="0" fontId="0" fillId="0" borderId="0" xfId="0" applyAlignment="1"/>
    <xf numFmtId="0" fontId="22" fillId="38" borderId="1" xfId="1" applyFont="1" applyFill="1" applyBorder="1"/>
    <xf numFmtId="173" fontId="40" fillId="0" borderId="1" xfId="56" applyNumberFormat="1" applyFont="1" applyBorder="1" applyAlignment="1">
      <alignment horizontal="center" vertical="center"/>
    </xf>
    <xf numFmtId="3" fontId="0" fillId="0" borderId="1" xfId="0" applyNumberFormat="1" applyFont="1" applyBorder="1" applyAlignment="1">
      <alignment horizontal="center" vertical="center"/>
    </xf>
    <xf numFmtId="0" fontId="0" fillId="0" borderId="0" xfId="0" applyFont="1" applyAlignment="1">
      <alignment horizontal="center"/>
    </xf>
    <xf numFmtId="0" fontId="24" fillId="0" borderId="0" xfId="63" applyFont="1" applyFill="1" applyBorder="1" applyAlignment="1"/>
    <xf numFmtId="0" fontId="47" fillId="0" borderId="0" xfId="63" applyFill="1" applyBorder="1" applyAlignment="1">
      <alignment horizontal="centerContinuous"/>
    </xf>
    <xf numFmtId="0" fontId="47" fillId="0" borderId="0" xfId="63" applyFill="1" applyBorder="1"/>
    <xf numFmtId="0" fontId="47" fillId="0" borderId="0" xfId="63" applyFill="1"/>
    <xf numFmtId="0" fontId="25" fillId="0" borderId="0" xfId="63" applyFont="1" applyFill="1" applyBorder="1" applyAlignment="1">
      <alignment horizontal="center"/>
    </xf>
    <xf numFmtId="0" fontId="4" fillId="0" borderId="0" xfId="63" applyFont="1" applyFill="1" applyBorder="1" applyAlignment="1">
      <alignment horizontal="centerContinuous"/>
    </xf>
    <xf numFmtId="0" fontId="26" fillId="0" borderId="0" xfId="63" applyFont="1" applyFill="1"/>
    <xf numFmtId="0" fontId="28" fillId="0" borderId="0" xfId="63" applyFont="1" applyFill="1" applyBorder="1" applyAlignment="1">
      <alignment horizontal="centerContinuous"/>
    </xf>
    <xf numFmtId="167" fontId="26" fillId="0" borderId="0" xfId="63" applyNumberFormat="1" applyFont="1" applyFill="1" applyBorder="1" applyAlignment="1">
      <alignment horizontal="left"/>
    </xf>
    <xf numFmtId="0" fontId="29" fillId="0" borderId="1" xfId="63" applyFont="1" applyFill="1" applyBorder="1" applyAlignment="1">
      <alignment horizontal="center" wrapText="1"/>
    </xf>
    <xf numFmtId="0" fontId="4" fillId="0" borderId="0" xfId="63" applyFont="1" applyFill="1"/>
    <xf numFmtId="0" fontId="4" fillId="0" borderId="1" xfId="63" applyFont="1" applyFill="1" applyBorder="1"/>
    <xf numFmtId="0" fontId="4" fillId="0" borderId="1" xfId="63" applyFont="1" applyFill="1" applyBorder="1" applyAlignment="1">
      <alignment horizontal="center"/>
    </xf>
    <xf numFmtId="0" fontId="30" fillId="0" borderId="0" xfId="63" applyFont="1" applyFill="1"/>
    <xf numFmtId="168" fontId="4" fillId="0" borderId="1" xfId="63" applyNumberFormat="1" applyFont="1" applyFill="1" applyBorder="1" applyAlignment="1">
      <alignment horizontal="center"/>
    </xf>
    <xf numFmtId="0" fontId="22" fillId="0" borderId="0" xfId="63" applyFont="1" applyFill="1" applyBorder="1"/>
    <xf numFmtId="0" fontId="31" fillId="0" borderId="0" xfId="63" applyFont="1" applyFill="1" applyBorder="1" applyAlignment="1">
      <alignment horizontal="center"/>
    </xf>
    <xf numFmtId="2" fontId="31" fillId="0" borderId="0" xfId="63" applyNumberFormat="1" applyFont="1" applyFill="1" applyBorder="1"/>
    <xf numFmtId="2" fontId="47" fillId="0" borderId="0" xfId="63" applyNumberFormat="1" applyFill="1" applyBorder="1" applyAlignment="1">
      <alignment horizontal="center"/>
    </xf>
    <xf numFmtId="0" fontId="23" fillId="0" borderId="1" xfId="63" applyFont="1" applyFill="1" applyBorder="1" applyAlignment="1">
      <alignment horizontal="center" vertical="center"/>
    </xf>
    <xf numFmtId="0" fontId="23" fillId="0" borderId="1" xfId="63" applyFont="1" applyFill="1" applyBorder="1" applyAlignment="1">
      <alignment horizontal="center" vertical="center" wrapText="1"/>
    </xf>
    <xf numFmtId="0" fontId="23" fillId="0" borderId="12" xfId="63" applyFont="1" applyFill="1" applyBorder="1" applyAlignment="1">
      <alignment horizontal="center" wrapText="1"/>
    </xf>
    <xf numFmtId="0" fontId="23" fillId="0" borderId="0" xfId="63" applyFont="1" applyFill="1" applyBorder="1" applyAlignment="1">
      <alignment horizontal="center" vertical="center" wrapText="1"/>
    </xf>
    <xf numFmtId="0" fontId="22" fillId="0" borderId="0" xfId="63" applyFont="1" applyFill="1"/>
    <xf numFmtId="0" fontId="22" fillId="0" borderId="1" xfId="63" applyFont="1" applyFill="1" applyBorder="1" applyAlignment="1">
      <alignment horizontal="center"/>
    </xf>
    <xf numFmtId="167" fontId="22" fillId="0" borderId="1" xfId="63" applyNumberFormat="1" applyFont="1" applyFill="1" applyBorder="1" applyAlignment="1">
      <alignment horizontal="left"/>
    </xf>
    <xf numFmtId="0" fontId="22" fillId="0" borderId="1" xfId="63" applyFont="1" applyFill="1" applyBorder="1"/>
    <xf numFmtId="167" fontId="22" fillId="0" borderId="1" xfId="63" applyNumberFormat="1" applyFont="1" applyFill="1" applyBorder="1" applyAlignment="1">
      <alignment horizontal="center"/>
    </xf>
    <xf numFmtId="1" fontId="22" fillId="0" borderId="1" xfId="63" applyNumberFormat="1" applyFont="1" applyFill="1" applyBorder="1" applyAlignment="1">
      <alignment horizontal="center"/>
    </xf>
    <xf numFmtId="4" fontId="22" fillId="0" borderId="1" xfId="63" applyNumberFormat="1" applyFont="1" applyFill="1" applyBorder="1" applyAlignment="1">
      <alignment horizontal="right"/>
    </xf>
    <xf numFmtId="167" fontId="22" fillId="0" borderId="12" xfId="63" applyNumberFormat="1" applyFont="1" applyFill="1" applyBorder="1" applyAlignment="1">
      <alignment horizontal="left"/>
    </xf>
    <xf numFmtId="0" fontId="32" fillId="0" borderId="0" xfId="63" quotePrefix="1" applyFont="1" applyFill="1"/>
    <xf numFmtId="2" fontId="22" fillId="0" borderId="0" xfId="63" applyNumberFormat="1" applyFont="1" applyFill="1" applyBorder="1" applyAlignment="1">
      <alignment horizontal="center"/>
    </xf>
    <xf numFmtId="2" fontId="31" fillId="0" borderId="12" xfId="63" applyNumberFormat="1" applyFont="1" applyFill="1" applyBorder="1"/>
    <xf numFmtId="0" fontId="4" fillId="0" borderId="12" xfId="63" applyFont="1" applyFill="1" applyBorder="1"/>
    <xf numFmtId="0" fontId="22" fillId="0" borderId="12" xfId="63" applyFont="1" applyFill="1" applyBorder="1" applyAlignment="1">
      <alignment horizontal="center" wrapText="1"/>
    </xf>
    <xf numFmtId="167" fontId="22" fillId="0" borderId="0" xfId="63" applyNumberFormat="1" applyFont="1" applyFill="1" applyBorder="1" applyAlignment="1">
      <alignment horizontal="left"/>
    </xf>
    <xf numFmtId="0" fontId="4" fillId="0" borderId="0" xfId="63" applyFont="1" applyFill="1" applyBorder="1"/>
    <xf numFmtId="0" fontId="47" fillId="0" borderId="0" xfId="63" applyFill="1" applyBorder="1" applyAlignment="1">
      <alignment horizontal="center"/>
    </xf>
    <xf numFmtId="0" fontId="33" fillId="0" borderId="1" xfId="63" applyFont="1" applyFill="1" applyBorder="1" applyAlignment="1">
      <alignment vertical="center" wrapText="1"/>
    </xf>
    <xf numFmtId="4" fontId="4" fillId="0" borderId="0" xfId="63" applyNumberFormat="1" applyFont="1" applyFill="1" applyBorder="1"/>
    <xf numFmtId="167" fontId="22" fillId="0" borderId="0" xfId="63" applyNumberFormat="1" applyFont="1" applyFill="1" applyBorder="1" applyAlignment="1">
      <alignment horizontal="center"/>
    </xf>
    <xf numFmtId="1" fontId="22" fillId="0" borderId="0" xfId="63" applyNumberFormat="1" applyFont="1" applyFill="1" applyBorder="1" applyAlignment="1">
      <alignment horizontal="center"/>
    </xf>
    <xf numFmtId="0" fontId="26" fillId="0" borderId="0" xfId="63" applyFont="1" applyFill="1" applyBorder="1"/>
    <xf numFmtId="0" fontId="47" fillId="0" borderId="0" xfId="63" applyFill="1" applyBorder="1" applyAlignment="1">
      <alignment horizontal="center" vertical="center"/>
    </xf>
    <xf numFmtId="167" fontId="22" fillId="0" borderId="1" xfId="63" applyNumberFormat="1" applyFont="1" applyFill="1" applyBorder="1" applyAlignment="1">
      <alignment horizontal="left" wrapText="1"/>
    </xf>
    <xf numFmtId="0" fontId="47" fillId="0" borderId="0" xfId="63"/>
    <xf numFmtId="0" fontId="22" fillId="0" borderId="0" xfId="63" applyFont="1" applyFill="1" applyBorder="1" applyAlignment="1">
      <alignment horizontal="center"/>
    </xf>
    <xf numFmtId="167" fontId="22" fillId="0" borderId="0" xfId="63" applyNumberFormat="1" applyFont="1" applyFill="1" applyBorder="1" applyAlignment="1">
      <alignment horizontal="left" wrapText="1"/>
    </xf>
    <xf numFmtId="4" fontId="22" fillId="0" borderId="0" xfId="63" applyNumberFormat="1" applyFont="1" applyFill="1" applyBorder="1" applyAlignment="1">
      <alignment horizontal="right"/>
    </xf>
    <xf numFmtId="0" fontId="47" fillId="0" borderId="1" xfId="63" applyFill="1" applyBorder="1"/>
    <xf numFmtId="11" fontId="47" fillId="0" borderId="0" xfId="63" applyNumberFormat="1" applyFill="1" applyBorder="1"/>
    <xf numFmtId="2" fontId="22" fillId="0" borderId="1" xfId="63" applyNumberFormat="1" applyFont="1" applyFill="1" applyBorder="1" applyAlignment="1">
      <alignment horizontal="right"/>
    </xf>
    <xf numFmtId="1" fontId="22" fillId="0" borderId="0" xfId="63" quotePrefix="1" applyNumberFormat="1" applyFont="1" applyFill="1" applyBorder="1" applyAlignment="1">
      <alignment horizontal="center"/>
    </xf>
    <xf numFmtId="0" fontId="26" fillId="0" borderId="0" xfId="63" applyFont="1" applyFill="1" applyBorder="1" applyAlignment="1">
      <alignment horizontal="left" vertical="center"/>
    </xf>
    <xf numFmtId="0" fontId="22" fillId="0" borderId="1" xfId="63" applyFont="1" applyFill="1" applyBorder="1" applyAlignment="1">
      <alignment horizontal="left" vertical="center"/>
    </xf>
    <xf numFmtId="2" fontId="22" fillId="0" borderId="1" xfId="63" applyNumberFormat="1" applyFont="1" applyFill="1" applyBorder="1"/>
    <xf numFmtId="2" fontId="22" fillId="0" borderId="12" xfId="63" applyNumberFormat="1" applyFont="1" applyFill="1" applyBorder="1"/>
    <xf numFmtId="2" fontId="22" fillId="0" borderId="0" xfId="63" applyNumberFormat="1" applyFont="1" applyFill="1" applyBorder="1"/>
    <xf numFmtId="2" fontId="22" fillId="0" borderId="1" xfId="63" applyNumberFormat="1" applyFont="1" applyFill="1" applyBorder="1" applyAlignment="1">
      <alignment horizontal="center"/>
    </xf>
    <xf numFmtId="2" fontId="47" fillId="0" borderId="0" xfId="63" applyNumberFormat="1" applyFill="1" applyBorder="1"/>
    <xf numFmtId="9" fontId="0" fillId="0" borderId="0" xfId="64" applyFont="1" applyFill="1" applyBorder="1"/>
    <xf numFmtId="2" fontId="22" fillId="0" borderId="0" xfId="63" applyNumberFormat="1" applyFont="1" applyFill="1" applyBorder="1" applyAlignment="1">
      <alignment horizontal="right"/>
    </xf>
    <xf numFmtId="2" fontId="22" fillId="0" borderId="0" xfId="63" quotePrefix="1" applyNumberFormat="1" applyFont="1" applyFill="1" applyBorder="1"/>
    <xf numFmtId="2" fontId="31" fillId="0" borderId="1" xfId="63" applyNumberFormat="1" applyFont="1" applyFill="1" applyBorder="1"/>
    <xf numFmtId="0" fontId="34" fillId="0" borderId="0" xfId="63" applyFont="1" applyFill="1" applyBorder="1"/>
    <xf numFmtId="167" fontId="34" fillId="0" borderId="0" xfId="63" applyNumberFormat="1" applyFont="1" applyFill="1" applyBorder="1" applyAlignment="1">
      <alignment horizontal="left"/>
    </xf>
    <xf numFmtId="0" fontId="34" fillId="0" borderId="0" xfId="63" applyFont="1" applyFill="1" applyBorder="1" applyAlignment="1">
      <alignment horizontal="center"/>
    </xf>
    <xf numFmtId="1" fontId="34" fillId="0" borderId="0" xfId="63" applyNumberFormat="1" applyFont="1" applyFill="1" applyBorder="1" applyAlignment="1">
      <alignment horizontal="center"/>
    </xf>
    <xf numFmtId="2" fontId="34" fillId="0" borderId="0" xfId="63" applyNumberFormat="1" applyFont="1" applyFill="1" applyBorder="1" applyAlignment="1">
      <alignment horizontal="right"/>
    </xf>
    <xf numFmtId="2" fontId="34" fillId="0" borderId="0" xfId="63" applyNumberFormat="1" applyFont="1" applyFill="1" applyBorder="1" applyAlignment="1">
      <alignment horizontal="center"/>
    </xf>
    <xf numFmtId="1" fontId="31" fillId="0" borderId="0" xfId="63" applyNumberFormat="1" applyFont="1" applyFill="1" applyBorder="1" applyAlignment="1">
      <alignment horizontal="center"/>
    </xf>
    <xf numFmtId="2" fontId="22" fillId="0" borderId="1" xfId="63" applyNumberFormat="1" applyFont="1" applyFill="1" applyBorder="1" applyAlignment="1">
      <alignment horizontal="left"/>
    </xf>
    <xf numFmtId="165" fontId="32" fillId="0" borderId="0" xfId="65" quotePrefix="1" applyFont="1" applyFill="1"/>
    <xf numFmtId="2" fontId="31" fillId="0" borderId="0" xfId="63" quotePrefix="1" applyNumberFormat="1" applyFont="1" applyFill="1" applyBorder="1"/>
    <xf numFmtId="0" fontId="44" fillId="37" borderId="1" xfId="0" applyFont="1" applyFill="1" applyBorder="1" applyAlignment="1">
      <alignment horizontal="center" vertical="center" wrapText="1"/>
    </xf>
    <xf numFmtId="0" fontId="44" fillId="37" borderId="1" xfId="0" applyFont="1" applyFill="1" applyBorder="1" applyAlignment="1">
      <alignment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3" fontId="0" fillId="0" borderId="0" xfId="0" applyNumberFormat="1"/>
    <xf numFmtId="3" fontId="44" fillId="37" borderId="1" xfId="0" applyNumberFormat="1" applyFont="1" applyFill="1" applyBorder="1" applyAlignment="1">
      <alignment horizontal="center" vertical="center" wrapText="1"/>
    </xf>
    <xf numFmtId="0" fontId="44" fillId="37" borderId="1" xfId="0" applyFont="1" applyFill="1" applyBorder="1" applyAlignment="1">
      <alignment horizontal="left" vertical="center" wrapText="1"/>
    </xf>
    <xf numFmtId="43" fontId="41" fillId="0" borderId="0" xfId="54" applyFont="1" applyBorder="1" applyAlignment="1">
      <alignment horizontal="center" vertical="center"/>
    </xf>
    <xf numFmtId="9" fontId="40" fillId="0" borderId="0" xfId="56" applyFont="1" applyBorder="1" applyAlignment="1">
      <alignment horizontal="center" vertical="center"/>
    </xf>
    <xf numFmtId="2" fontId="40" fillId="0" borderId="0" xfId="0" applyNumberFormat="1" applyFont="1" applyBorder="1" applyAlignment="1">
      <alignment horizontal="center" vertical="center"/>
    </xf>
    <xf numFmtId="2" fontId="0" fillId="0" borderId="0" xfId="0" applyNumberFormat="1" applyFont="1" applyAlignment="1">
      <alignment horizontal="center" vertical="center"/>
    </xf>
    <xf numFmtId="0" fontId="48" fillId="33" borderId="1" xfId="0" applyFont="1" applyFill="1" applyBorder="1" applyAlignment="1">
      <alignment horizontal="center" vertical="center" wrapText="1"/>
    </xf>
    <xf numFmtId="0" fontId="42" fillId="33" borderId="15" xfId="0" applyFont="1" applyFill="1" applyBorder="1" applyAlignment="1">
      <alignment horizontal="center" vertical="center" wrapText="1"/>
    </xf>
    <xf numFmtId="0" fontId="42" fillId="33" borderId="16" xfId="0" applyFont="1" applyFill="1" applyBorder="1" applyAlignment="1">
      <alignment horizontal="center" vertical="center" wrapText="1"/>
    </xf>
    <xf numFmtId="4" fontId="0" fillId="0" borderId="13" xfId="0" applyNumberFormat="1" applyFont="1" applyBorder="1" applyAlignment="1">
      <alignment horizontal="left" vertical="center"/>
    </xf>
    <xf numFmtId="0" fontId="3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left" vertical="center"/>
    </xf>
    <xf numFmtId="3" fontId="0" fillId="0" borderId="13" xfId="0" applyNumberFormat="1" applyFont="1" applyFill="1" applyBorder="1" applyAlignment="1">
      <alignment horizontal="center" vertical="center"/>
    </xf>
    <xf numFmtId="0" fontId="40" fillId="0" borderId="1" xfId="0" applyFont="1" applyFill="1" applyBorder="1" applyAlignment="1">
      <alignment horizontal="center" vertical="center"/>
    </xf>
    <xf numFmtId="43" fontId="40" fillId="0" borderId="1" xfId="54" applyFont="1" applyFill="1" applyBorder="1" applyAlignment="1">
      <alignment horizontal="center" vertical="center"/>
    </xf>
    <xf numFmtId="172" fontId="40" fillId="0" borderId="1" xfId="0" applyNumberFormat="1" applyFont="1" applyFill="1" applyBorder="1" applyAlignment="1">
      <alignment horizontal="center" vertical="center"/>
    </xf>
    <xf numFmtId="43" fontId="40" fillId="0" borderId="1" xfId="0" applyNumberFormat="1" applyFont="1" applyFill="1" applyBorder="1" applyAlignment="1">
      <alignment horizontal="center" vertical="center"/>
    </xf>
    <xf numFmtId="0" fontId="22" fillId="0" borderId="0" xfId="1" applyFont="1" applyFill="1" applyAlignment="1">
      <alignment horizontal="left"/>
    </xf>
    <xf numFmtId="0" fontId="33" fillId="0" borderId="0" xfId="1" applyFont="1" applyFill="1" applyAlignment="1">
      <alignment horizontal="right"/>
    </xf>
    <xf numFmtId="165" fontId="51" fillId="0" borderId="1" xfId="50" applyFont="1" applyFill="1" applyBorder="1" applyAlignment="1">
      <alignment horizontal="center"/>
    </xf>
    <xf numFmtId="0" fontId="22" fillId="0" borderId="0" xfId="1" applyFont="1" applyFill="1" applyAlignment="1">
      <alignment horizontal="center"/>
    </xf>
    <xf numFmtId="0" fontId="33" fillId="0" borderId="0" xfId="1" applyFont="1" applyFill="1"/>
    <xf numFmtId="0" fontId="22" fillId="0" borderId="0" xfId="1" applyFont="1" applyFill="1" applyBorder="1" applyAlignment="1">
      <alignment horizontal="left"/>
    </xf>
    <xf numFmtId="0" fontId="23" fillId="0" borderId="1" xfId="1" applyFont="1" applyFill="1" applyBorder="1" applyAlignment="1">
      <alignment horizontal="center" vertical="center"/>
    </xf>
    <xf numFmtId="0" fontId="23" fillId="0" borderId="1" xfId="1" applyFont="1" applyFill="1" applyBorder="1" applyAlignment="1">
      <alignment horizontal="center" vertical="center" wrapText="1"/>
    </xf>
    <xf numFmtId="0" fontId="22" fillId="0" borderId="17" xfId="1" applyFont="1" applyFill="1" applyBorder="1" applyAlignment="1">
      <alignment horizontal="center"/>
    </xf>
    <xf numFmtId="0" fontId="33" fillId="0" borderId="17" xfId="1" applyFont="1" applyFill="1" applyBorder="1" applyAlignment="1">
      <alignment vertical="center" wrapText="1"/>
    </xf>
    <xf numFmtId="0" fontId="22" fillId="0" borderId="17" xfId="1" applyFont="1" applyFill="1" applyBorder="1"/>
    <xf numFmtId="2" fontId="33" fillId="0" borderId="17" xfId="1" applyNumberFormat="1" applyFont="1" applyFill="1" applyBorder="1" applyAlignment="1">
      <alignment vertical="center" wrapText="1"/>
    </xf>
    <xf numFmtId="165" fontId="22" fillId="0" borderId="17" xfId="50" applyFont="1" applyFill="1" applyBorder="1" applyAlignment="1">
      <alignment horizontal="center"/>
    </xf>
    <xf numFmtId="165" fontId="22" fillId="0" borderId="17" xfId="1" applyNumberFormat="1" applyFont="1" applyFill="1" applyBorder="1" applyAlignment="1">
      <alignment horizontal="center"/>
    </xf>
    <xf numFmtId="0" fontId="22" fillId="0" borderId="18" xfId="1" applyFont="1" applyFill="1" applyBorder="1" applyAlignment="1">
      <alignment horizontal="center"/>
    </xf>
    <xf numFmtId="0" fontId="33" fillId="0" borderId="18" xfId="1" applyFont="1" applyFill="1" applyBorder="1" applyAlignment="1">
      <alignment vertical="center" wrapText="1"/>
    </xf>
    <xf numFmtId="0" fontId="22" fillId="0" borderId="18" xfId="1" applyFont="1" applyFill="1" applyBorder="1"/>
    <xf numFmtId="2" fontId="33" fillId="0" borderId="18" xfId="1" applyNumberFormat="1" applyFont="1" applyFill="1" applyBorder="1" applyAlignment="1">
      <alignment vertical="center" wrapText="1"/>
    </xf>
    <xf numFmtId="165" fontId="22" fillId="0" borderId="18" xfId="50" applyFont="1" applyFill="1" applyBorder="1" applyAlignment="1">
      <alignment horizontal="center"/>
    </xf>
    <xf numFmtId="165" fontId="22" fillId="0" borderId="18" xfId="1" applyNumberFormat="1" applyFont="1" applyFill="1" applyBorder="1" applyAlignment="1">
      <alignment horizontal="center"/>
    </xf>
    <xf numFmtId="0" fontId="33" fillId="0" borderId="19" xfId="1" applyFont="1" applyFill="1" applyBorder="1" applyAlignment="1">
      <alignment vertical="center" wrapText="1"/>
    </xf>
    <xf numFmtId="0" fontId="22" fillId="0" borderId="19" xfId="1" applyFont="1" applyFill="1" applyBorder="1"/>
    <xf numFmtId="167" fontId="22" fillId="0" borderId="18" xfId="1" applyNumberFormat="1" applyFont="1" applyFill="1" applyBorder="1" applyAlignment="1">
      <alignment horizontal="left"/>
    </xf>
    <xf numFmtId="0" fontId="22" fillId="0" borderId="20" xfId="1" applyFont="1" applyFill="1" applyBorder="1" applyAlignment="1">
      <alignment horizontal="center"/>
    </xf>
    <xf numFmtId="0" fontId="22" fillId="0" borderId="21" xfId="1" applyFont="1" applyFill="1" applyBorder="1"/>
    <xf numFmtId="0" fontId="22" fillId="0" borderId="20" xfId="1" applyFont="1" applyFill="1" applyBorder="1"/>
    <xf numFmtId="2" fontId="33" fillId="0" borderId="20" xfId="1" applyNumberFormat="1" applyFont="1" applyFill="1" applyBorder="1" applyAlignment="1">
      <alignment vertical="center" wrapText="1"/>
    </xf>
    <xf numFmtId="165" fontId="22" fillId="0" borderId="20" xfId="50" applyFont="1" applyFill="1" applyBorder="1" applyAlignment="1">
      <alignment horizontal="center"/>
    </xf>
    <xf numFmtId="165" fontId="22" fillId="0" borderId="20" xfId="1" applyNumberFormat="1" applyFont="1" applyFill="1" applyBorder="1" applyAlignment="1">
      <alignment horizontal="center"/>
    </xf>
    <xf numFmtId="0" fontId="52" fillId="0" borderId="1" xfId="1" applyFont="1" applyFill="1" applyBorder="1"/>
    <xf numFmtId="0" fontId="52" fillId="0" borderId="1" xfId="1" applyFont="1" applyFill="1" applyBorder="1" applyAlignment="1">
      <alignment horizontal="center"/>
    </xf>
    <xf numFmtId="2" fontId="33" fillId="0" borderId="1" xfId="1" applyNumberFormat="1" applyFont="1" applyFill="1" applyBorder="1" applyAlignment="1">
      <alignment vertical="center" wrapText="1"/>
    </xf>
    <xf numFmtId="165" fontId="22" fillId="0" borderId="1" xfId="50" applyFont="1" applyFill="1" applyBorder="1" applyAlignment="1">
      <alignment horizontal="center"/>
    </xf>
    <xf numFmtId="165" fontId="22" fillId="0" borderId="1" xfId="1" applyNumberFormat="1" applyFont="1" applyFill="1" applyBorder="1" applyAlignment="1">
      <alignment horizontal="center"/>
    </xf>
    <xf numFmtId="0" fontId="43" fillId="34" borderId="0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1" fontId="3" fillId="0" borderId="1" xfId="0" applyNumberFormat="1" applyFont="1" applyBorder="1" applyAlignment="1">
      <alignment horizontal="center" vertical="center" wrapText="1"/>
    </xf>
    <xf numFmtId="1" fontId="0" fillId="0" borderId="1" xfId="0" applyNumberFormat="1" applyBorder="1" applyAlignment="1">
      <alignment horizontal="center" vertical="center"/>
    </xf>
    <xf numFmtId="1" fontId="0" fillId="0" borderId="0" xfId="0" applyNumberFormat="1"/>
    <xf numFmtId="1" fontId="0" fillId="0" borderId="0" xfId="0" applyNumberFormat="1" applyFont="1" applyAlignment="1">
      <alignment horizontal="center"/>
    </xf>
    <xf numFmtId="1" fontId="0" fillId="0" borderId="0" xfId="0" applyNumberFormat="1" applyFont="1" applyAlignment="1">
      <alignment horizontal="center" vertical="center"/>
    </xf>
    <xf numFmtId="43" fontId="0" fillId="0" borderId="0" xfId="0" applyNumberFormat="1"/>
    <xf numFmtId="0" fontId="0" fillId="0" borderId="1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3" fontId="0" fillId="0" borderId="1" xfId="0" applyNumberFormat="1" applyFont="1" applyFill="1" applyBorder="1" applyAlignment="1">
      <alignment horizontal="center" vertical="center"/>
    </xf>
    <xf numFmtId="43" fontId="41" fillId="0" borderId="1" xfId="54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53" fillId="0" borderId="0" xfId="0" applyFont="1" applyAlignment="1">
      <alignment horizontal="center" vertical="center"/>
    </xf>
    <xf numFmtId="0" fontId="53" fillId="0" borderId="0" xfId="0" applyFont="1"/>
    <xf numFmtId="0" fontId="50" fillId="0" borderId="0" xfId="1" applyFont="1" applyFill="1" applyAlignment="1">
      <alignment horizontal="center"/>
    </xf>
    <xf numFmtId="0" fontId="24" fillId="0" borderId="0" xfId="63" applyFont="1" applyFill="1" applyBorder="1" applyAlignment="1">
      <alignment horizontal="center"/>
    </xf>
    <xf numFmtId="2" fontId="38" fillId="36" borderId="22" xfId="0" applyNumberFormat="1" applyFont="1" applyFill="1" applyBorder="1" applyAlignment="1">
      <alignment horizontal="center" vertical="center" wrapText="1"/>
    </xf>
    <xf numFmtId="0" fontId="48" fillId="33" borderId="11" xfId="0" applyFont="1" applyFill="1" applyBorder="1" applyAlignment="1">
      <alignment horizontal="center" vertical="center" wrapText="1"/>
    </xf>
    <xf numFmtId="0" fontId="54" fillId="0" borderId="1" xfId="0" applyFont="1" applyBorder="1" applyAlignment="1">
      <alignment horizontal="center" vertical="center" wrapText="1"/>
    </xf>
    <xf numFmtId="3" fontId="54" fillId="0" borderId="1" xfId="0" applyNumberFormat="1" applyFont="1" applyBorder="1" applyAlignment="1">
      <alignment horizontal="center" vertical="center" wrapText="1"/>
    </xf>
  </cellXfs>
  <cellStyles count="67">
    <cellStyle name="20% - Énfasis1" xfId="22" builtinId="30" customBuiltin="1"/>
    <cellStyle name="20% - Énfasis2" xfId="26" builtinId="34" customBuiltin="1"/>
    <cellStyle name="20% - Énfasis3" xfId="30" builtinId="38" customBuiltin="1"/>
    <cellStyle name="20% - Énfasis4" xfId="34" builtinId="42" customBuiltin="1"/>
    <cellStyle name="20% - Énfasis5" xfId="38" builtinId="46" customBuiltin="1"/>
    <cellStyle name="20% - Énfasis6" xfId="42" builtinId="50" customBuiltin="1"/>
    <cellStyle name="40% - Énfasis1" xfId="23" builtinId="31" customBuiltin="1"/>
    <cellStyle name="40% - Énfasis2" xfId="27" builtinId="35" customBuiltin="1"/>
    <cellStyle name="40% - Énfasis3" xfId="31" builtinId="39" customBuiltin="1"/>
    <cellStyle name="40% - Énfasis4" xfId="35" builtinId="43" customBuiltin="1"/>
    <cellStyle name="40% - Énfasis5" xfId="39" builtinId="47" customBuiltin="1"/>
    <cellStyle name="40% - Énfasis6" xfId="43" builtinId="51" customBuiltin="1"/>
    <cellStyle name="60% - Énfasis1" xfId="24" builtinId="32" customBuiltin="1"/>
    <cellStyle name="60% - Énfasis2" xfId="28" builtinId="36" customBuiltin="1"/>
    <cellStyle name="60% - Énfasis3" xfId="32" builtinId="40" customBuiltin="1"/>
    <cellStyle name="60% - Énfasis4" xfId="36" builtinId="44" customBuiltin="1"/>
    <cellStyle name="60% - Énfasis5" xfId="40" builtinId="48" customBuiltin="1"/>
    <cellStyle name="60% - Énfasis6" xfId="44" builtinId="52" customBuiltin="1"/>
    <cellStyle name="Buena" xfId="9" builtinId="26" customBuiltin="1"/>
    <cellStyle name="Cálculo" xfId="14" builtinId="22" customBuiltin="1"/>
    <cellStyle name="Celda de comprobación" xfId="16" builtinId="23" customBuiltin="1"/>
    <cellStyle name="Celda vinculada" xfId="15" builtinId="24" customBuiltin="1"/>
    <cellStyle name="Encabezado 1" xfId="5" builtinId="16" customBuiltin="1"/>
    <cellStyle name="Encabezado 4" xfId="8" builtinId="19" customBuiltin="1"/>
    <cellStyle name="Énfasis1" xfId="21" builtinId="29" customBuiltin="1"/>
    <cellStyle name="Énfasis2" xfId="25" builtinId="33" customBuiltin="1"/>
    <cellStyle name="Énfasis3" xfId="29" builtinId="37" customBuiltin="1"/>
    <cellStyle name="Énfasis4" xfId="33" builtinId="41" customBuiltin="1"/>
    <cellStyle name="Énfasis5" xfId="37" builtinId="45" customBuiltin="1"/>
    <cellStyle name="Énfasis6" xfId="41" builtinId="49" customBuiltin="1"/>
    <cellStyle name="Entrada" xfId="12" builtinId="20" customBuiltin="1"/>
    <cellStyle name="Hipervínculo" xfId="55" builtinId="8"/>
    <cellStyle name="Hipervínculo 2" xfId="57"/>
    <cellStyle name="Incorrecto" xfId="10" builtinId="27" customBuiltin="1"/>
    <cellStyle name="Millares" xfId="54" builtinId="3"/>
    <cellStyle name="Millares 2" xfId="3"/>
    <cellStyle name="Millares 2 2" xfId="50"/>
    <cellStyle name="Millares 2 3" xfId="46"/>
    <cellStyle name="Millares 3" xfId="47"/>
    <cellStyle name="Millares 4" xfId="45"/>
    <cellStyle name="Millares 5" xfId="53"/>
    <cellStyle name="Millares 6" xfId="60"/>
    <cellStyle name="Millares 7" xfId="62"/>
    <cellStyle name="Millares 8" xfId="65"/>
    <cellStyle name="Moneda 2" xfId="48"/>
    <cellStyle name="Neutral" xfId="11" builtinId="28" customBuiltin="1"/>
    <cellStyle name="Normal" xfId="0" builtinId="0"/>
    <cellStyle name="Normal 2" xfId="1"/>
    <cellStyle name="Normal 3" xfId="2"/>
    <cellStyle name="Normal 3 2" xfId="49"/>
    <cellStyle name="Normal 3 3" xfId="61"/>
    <cellStyle name="Normal 4" xfId="52"/>
    <cellStyle name="Normal 5" xfId="58"/>
    <cellStyle name="Normal 6" xfId="63"/>
    <cellStyle name="Normal 7" xfId="66"/>
    <cellStyle name="Notas" xfId="18" builtinId="10" customBuiltin="1"/>
    <cellStyle name="Porcentaje" xfId="56" builtinId="5"/>
    <cellStyle name="Porcentaje 2" xfId="51"/>
    <cellStyle name="Porcentaje 3" xfId="59"/>
    <cellStyle name="Porcentaje 4" xfId="64"/>
    <cellStyle name="Salida" xfId="13" builtinId="21" customBuiltin="1"/>
    <cellStyle name="Texto de advertencia" xfId="17" builtinId="11" customBuiltin="1"/>
    <cellStyle name="Texto explicativo" xfId="19" builtinId="53" customBuiltin="1"/>
    <cellStyle name="Título" xfId="4" builtinId="15" customBuiltin="1"/>
    <cellStyle name="Título 2" xfId="6" builtinId="17" customBuiltin="1"/>
    <cellStyle name="Título 3" xfId="7" builtinId="18" customBuiltin="1"/>
    <cellStyle name="Total" xfId="20" builtinId="25" customBuiltin="1"/>
  </cellStyles>
  <dxfs count="0"/>
  <tableStyles count="0" defaultTableStyle="TableStyleMedium2" defaultPivotStyle="PivotStyleLight16"/>
  <colors>
    <mruColors>
      <color rgb="FF0000FF"/>
      <color rgb="FF0000CC"/>
      <color rgb="FFCCFF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10" Type="http://schemas.openxmlformats.org/officeDocument/2006/relationships/externalLink" Target="externalLinks/externalLink4.xml"/><Relationship Id="rId19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5\c\SISTEMA%20DE%20MODULOS\BASE%20DE%20DATOS\TIPO%20DE%20CAMBI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MOD_INV_2018/MODULO%20DE%20LINEAS%20DE%20TRANSMISION/Electromec&#225;nica/C&#225;lculos%20Justificativos/Aux%201%20L.T.,%20Vanos%20y%20Cargas%20Torres%20de%20Acero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MOD_INV_2018/Archivos%20Comunes/CODIGO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Matucana-San%20Mateo\1.6-%20Carteras%20finales%20ACP\Plantilla%20Matucana-%20San%20Mate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lliam\azteca%202015\Usuarios\ysegovia\Desktop\Huancayo-Lima\Huancayo-Concepci&#243;n\Ruta%20Azteca%20Huancayo-Concepci&#243;n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dgar2\Proyectos\CLARO\claro%202013\Listado%20de%20Postes_LMSQ027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uarios/jzuniga/AppData/Local/Temp/notes90C43B/Distribuidor%20Lima%20-%20ED%20Sur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pisco\CATASTRO%202010\Documents%20and%20Settings\jyuncar\Escritorio\CATASTRO%20DE%20COMUNICACION%2004-05-2011\BASE%20CATASTRO%202DA%20BAS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2018/NORMATIVIDAD/ARRENDAMIENTO%20DE%20INFAESTRUCTURA/OSINERGMIN/MOD_INV_2018%20MARZO%202018/Resolucion-054-2018-MOD_INV_2018/MOD_INV_2018/BASE%20DE%20DATOS/FUENTES/I-404%20(Fuente%20Precios%20Sum%20LL.TT.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MOD_INV_2018/MODULO%20DE%20LINEAS%20DE%20TRANSMISION/Electromec&#225;nica/C&#225;lculos%20Justificativos/Aux%204%20L.T.,%20Esfuerzos%20Postes%20de%20Acero%20y%20Concret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2018/NORMATIVIDAD/ARRENDAMIENTO%20DE%20INFAESTRUCTURA/OSINERGMIN/MOD_INV_2018%20MARZO%202018/Resolucion-054-2018-MOD_INV_2018/MOD_INV_2018/BASE%20DE%20DATOS/I-403-LLT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po de Cambio"/>
      <sheetName val="datos"/>
      <sheetName val="#¡REF"/>
      <sheetName val="FORMA- RE1"/>
      <sheetName val="FORMA-SE2"/>
      <sheetName val="FORMA-ST1"/>
      <sheetName val="FORMA-LM3"/>
      <sheetName val="FORMA-LM1"/>
      <sheetName val="FORMA-LS1-LS2"/>
      <sheetName val="FORMA-LS3"/>
      <sheetName val="FORMA-(SE1)"/>
      <sheetName val="SE_Chavarria"/>
      <sheetName val="SE_Chiclayo_Oeste"/>
      <sheetName val="SE_Chimbote1"/>
      <sheetName val="SE_Ica"/>
      <sheetName val="SE_Independencia"/>
      <sheetName val="SE_Paramonga_Nueva"/>
      <sheetName val="SE_Piura_Oeste"/>
      <sheetName val="SE_San_Juan"/>
      <sheetName val="SE_Santa_Rosa"/>
      <sheetName val="SE_Trujillo_Norte"/>
      <sheetName val="FORMA-RL1"/>
      <sheetName val="C.A.P. 10.2000"/>
      <sheetName val="auxiliar"/>
      <sheetName val="Precio Barra Eq. MT"/>
      <sheetName val="Tarifa Barra"/>
      <sheetName val="Pliegos"/>
      <sheetName val="Cuadro B-1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pótesis"/>
      <sheetName val="Datos Conductor"/>
      <sheetName val="ANALISIS MONTAJE"/>
      <sheetName val="Resumen Peso"/>
      <sheetName val="Resumen Vano"/>
      <sheetName val="PLANTILLA"/>
    </sheetNames>
    <sheetDataSet>
      <sheetData sheetId="0"/>
      <sheetData sheetId="1"/>
      <sheetData sheetId="2"/>
      <sheetData sheetId="3">
        <row r="3">
          <cell r="B3" t="str">
            <v>CODIGO</v>
          </cell>
          <cell r="C3" t="str">
            <v>DESCRIPCION</v>
          </cell>
          <cell r="D3" t="str">
            <v>PESO TOTAL</v>
          </cell>
        </row>
        <row r="4">
          <cell r="B4" t="str">
            <v>TA220COR0D0C1600S-6</v>
          </cell>
          <cell r="C4" t="str">
            <v>Torre de suspensión tipo SC2 (5°)Tipo SC2-6</v>
          </cell>
          <cell r="D4">
            <v>4296.1618276402132</v>
          </cell>
        </row>
        <row r="5">
          <cell r="B5" t="str">
            <v>TA220COR0D0C1600S-3</v>
          </cell>
          <cell r="C5" t="str">
            <v>Torre de suspensión tipo SC2 (5°)Tipo SC2-3</v>
          </cell>
          <cell r="D5">
            <v>4915.4283973901538</v>
          </cell>
        </row>
        <row r="6">
          <cell r="B6" t="str">
            <v>TA220COR0D0C1600S±0</v>
          </cell>
          <cell r="C6" t="str">
            <v>Torre de suspensión tipo SC2 (5°)Tipo SC2±0</v>
          </cell>
          <cell r="D6">
            <v>5529.165801338756</v>
          </cell>
        </row>
        <row r="7">
          <cell r="B7" t="str">
            <v>TA220COR0D0C1600S+3</v>
          </cell>
          <cell r="C7" t="str">
            <v>Torre de suspensión tipo SC2 (5°)Tipo SC2+3</v>
          </cell>
          <cell r="D7">
            <v>6137.3740394860197</v>
          </cell>
        </row>
        <row r="8">
          <cell r="B8" t="str">
            <v>TA220COR0D0C1600S+6</v>
          </cell>
          <cell r="C8" t="str">
            <v>Torre de suspensión tipo SC2 (5°)Tipo SC2+6</v>
          </cell>
          <cell r="D8">
            <v>6745.5822776332825</v>
          </cell>
        </row>
        <row r="9">
          <cell r="B9" t="str">
            <v>TA220COR0D0C1600A-3</v>
          </cell>
          <cell r="C9" t="str">
            <v>Torre de ángulo menor tipo AC2 (30°)Tipo AC2-3</v>
          </cell>
          <cell r="D9">
            <v>7562.3395914754419</v>
          </cell>
        </row>
        <row r="10">
          <cell r="B10" t="str">
            <v>TA220COR0D0C1600A±0</v>
          </cell>
          <cell r="C10" t="str">
            <v>Torre de ángulo menor tipo AC2 (30°)Tipo AC2±0</v>
          </cell>
          <cell r="D10">
            <v>8393.2736864322324</v>
          </cell>
        </row>
        <row r="11">
          <cell r="B11" t="str">
            <v>TA220COR0D0C1600A+3</v>
          </cell>
          <cell r="C11" t="str">
            <v>Torre de ángulo menor tipo AC2 (30°)Tipo AC2+3</v>
          </cell>
          <cell r="D11">
            <v>9224.2077813890228</v>
          </cell>
        </row>
        <row r="12">
          <cell r="B12" t="str">
            <v>TA220COR0D0C1600B-3</v>
          </cell>
          <cell r="C12" t="str">
            <v>Torre de ángulo mayor tipo BC2 (65°)Tipo BC2-3</v>
          </cell>
          <cell r="D12">
            <v>10205.314329143461</v>
          </cell>
        </row>
        <row r="13">
          <cell r="B13" t="str">
            <v>TA220COR0D0C1600B±0</v>
          </cell>
          <cell r="C13" t="str">
            <v>Torre de ángulo mayor tipo BC2 (65°)Tipo BC2±0</v>
          </cell>
          <cell r="D13">
            <v>11364.492571429244</v>
          </cell>
        </row>
        <row r="14">
          <cell r="B14" t="str">
            <v>TA220COR0D0C1600B+3</v>
          </cell>
          <cell r="C14" t="str">
            <v>Torre de ángulo mayor tipo BC2 (65°)Tipo BC2+3</v>
          </cell>
          <cell r="D14">
            <v>12728.231680000754</v>
          </cell>
        </row>
        <row r="15">
          <cell r="B15" t="str">
            <v>TA220COR0D0C1600R-3</v>
          </cell>
          <cell r="C15" t="str">
            <v>Torre de anclaje, retención intermedia y terminal (15°) Tipo RC2-3</v>
          </cell>
          <cell r="D15">
            <v>13140.001339341348</v>
          </cell>
        </row>
        <row r="16">
          <cell r="B16" t="str">
            <v>TA220COR0D0C1600R±0</v>
          </cell>
          <cell r="C16" t="str">
            <v>Torre de anclaje, retención intermedia y terminal (15°) Tipo RC2±0</v>
          </cell>
          <cell r="D16">
            <v>14648.830924572294</v>
          </cell>
        </row>
        <row r="17">
          <cell r="B17" t="str">
            <v>TA220COR0D0C1600R+3</v>
          </cell>
          <cell r="C17" t="str">
            <v>Torre de anclaje, retención intermedia y terminal (15°) Tipo RC2+3</v>
          </cell>
          <cell r="D17">
            <v>16157.66050980324</v>
          </cell>
        </row>
        <row r="18">
          <cell r="B18" t="str">
            <v>TA220SIR2S2C2726S-6</v>
          </cell>
          <cell r="C18" t="str">
            <v>Torre de suspensión tipo SC1 (5°)Tipo SC1-6</v>
          </cell>
          <cell r="D18">
            <v>4837.5220076983533</v>
          </cell>
        </row>
        <row r="19">
          <cell r="B19" t="str">
            <v>TA220SIR2S2C2726S-3</v>
          </cell>
          <cell r="C19" t="str">
            <v>Torre de suspensión tipo SC1 (5°)Tipo SC1-3</v>
          </cell>
          <cell r="D19">
            <v>5534.8224772764943</v>
          </cell>
        </row>
        <row r="20">
          <cell r="B20" t="str">
            <v>TA220SIR2S2C2726S±0</v>
          </cell>
          <cell r="C20" t="str">
            <v>Torre de suspensión tipo SC1 (5°)Tipo SC1±0</v>
          </cell>
          <cell r="D20">
            <v>6225.8970498048302</v>
          </cell>
        </row>
        <row r="21">
          <cell r="B21" t="str">
            <v>TA220SIR2S2C2726S+3</v>
          </cell>
          <cell r="C21" t="str">
            <v>Torre de suspensión tipo SC1 (5°)Tipo SC1+3</v>
          </cell>
          <cell r="D21">
            <v>6910.7457252833619</v>
          </cell>
        </row>
        <row r="22">
          <cell r="B22" t="str">
            <v>TA220SIR2S2C2726S+6</v>
          </cell>
          <cell r="C22" t="str">
            <v>Torre de suspensión tipo SC1 (5°)Tipo SC1+6</v>
          </cell>
          <cell r="D22">
            <v>7595.5944007618928</v>
          </cell>
        </row>
        <row r="23">
          <cell r="B23" t="str">
            <v>TA220SIR2S2C2726A-3</v>
          </cell>
          <cell r="C23" t="str">
            <v>Torre de ángulo menor tipo AC1 (30°)Tipo AC1-3</v>
          </cell>
          <cell r="D23">
            <v>8515.2714611649626</v>
          </cell>
        </row>
        <row r="24">
          <cell r="B24" t="str">
            <v>TA220SIR2S2C2726A±0</v>
          </cell>
          <cell r="C24" t="str">
            <v>Torre de ángulo menor tipo AC1 (30°)Tipo AC1±0</v>
          </cell>
          <cell r="D24">
            <v>9450.9117216037321</v>
          </cell>
        </row>
        <row r="25">
          <cell r="B25" t="str">
            <v>TA220SIR2S2C2726A+3</v>
          </cell>
          <cell r="C25" t="str">
            <v>Torre de ángulo menor tipo AC1 (30°)Tipo AC1+3</v>
          </cell>
          <cell r="D25">
            <v>10386.551982042502</v>
          </cell>
        </row>
        <row r="26">
          <cell r="B26" t="str">
            <v>TA220SIR2S2C2726B-3</v>
          </cell>
          <cell r="C26" t="str">
            <v>Torre de ángulo mayor tipo BC1 (65°)Tipo BC1-3</v>
          </cell>
          <cell r="D26">
            <v>11491.287955004207</v>
          </cell>
        </row>
        <row r="27">
          <cell r="B27" t="str">
            <v>TA220SIR2S2C2726B±0</v>
          </cell>
          <cell r="C27" t="str">
            <v>Torre de ángulo mayor tipo BC1 (65°)Tipo BC1±0</v>
          </cell>
          <cell r="D27">
            <v>12796.534471051455</v>
          </cell>
        </row>
        <row r="28">
          <cell r="B28" t="str">
            <v>TA220SIR2S2C2726B+3</v>
          </cell>
          <cell r="C28" t="str">
            <v>Torre de ángulo mayor tipo BC1 (65°)Tipo BC1+3</v>
          </cell>
          <cell r="D28">
            <v>14332.118607577631</v>
          </cell>
        </row>
        <row r="29">
          <cell r="B29" t="str">
            <v>TA220SIR2S2C2726R-3</v>
          </cell>
          <cell r="C29" t="str">
            <v>Torre de anclaje, retención intermedia y terminal (15°) Tipo RC1-3</v>
          </cell>
          <cell r="D29">
            <v>14795.775441067237</v>
          </cell>
        </row>
        <row r="30">
          <cell r="B30" t="str">
            <v>TA220SIR2S2C2726R±0</v>
          </cell>
          <cell r="C30" t="str">
            <v>Torre de anclaje, retención intermedia y terminal (15°) Tipo RC1±0</v>
          </cell>
          <cell r="D30">
            <v>16494.732933185325</v>
          </cell>
        </row>
        <row r="31">
          <cell r="B31" t="str">
            <v>TA220SIR2S2C2726R+3</v>
          </cell>
          <cell r="C31" t="str">
            <v>Torre de anclaje, retención intermedia y terminal (15°) Tipo RC1+3</v>
          </cell>
          <cell r="D31">
            <v>18193.690425303412</v>
          </cell>
        </row>
        <row r="32">
          <cell r="B32" t="str">
            <v>TA220SIR2S2C2592S-6</v>
          </cell>
          <cell r="C32" t="str">
            <v>Torre de suspensión tipo SC1 (5°)Tipo SC1-6</v>
          </cell>
          <cell r="D32">
            <v>4415.6819253647482</v>
          </cell>
        </row>
        <row r="33">
          <cell r="B33" t="str">
            <v>TA220SIR2S2C2592S-3</v>
          </cell>
          <cell r="C33" t="str">
            <v>Torre de suspensión tipo SC1 (5°)Tipo SC1-3</v>
          </cell>
          <cell r="D33">
            <v>5052.1766173092165</v>
          </cell>
        </row>
        <row r="34">
          <cell r="B34" t="str">
            <v>TA220SIR2S2C2592S±0</v>
          </cell>
          <cell r="C34" t="str">
            <v>Torre de suspensión tipo SC1 (5°)Tipo SC1±0</v>
          </cell>
          <cell r="D34">
            <v>5682.9883209327518</v>
          </cell>
        </row>
        <row r="35">
          <cell r="B35" t="str">
            <v>TA220SIR2S2C2592S+3</v>
          </cell>
          <cell r="C35" t="str">
            <v>Torre de suspensión tipo SC1 (5°)Tipo SC1+3</v>
          </cell>
          <cell r="D35">
            <v>6308.117036235355</v>
          </cell>
        </row>
        <row r="36">
          <cell r="B36" t="str">
            <v>TA220SIR2S2C2592S+6</v>
          </cell>
          <cell r="C36" t="str">
            <v>Torre de suspensión tipo SC1 (5°)Tipo SC1+6</v>
          </cell>
          <cell r="D36">
            <v>6933.2457515379574</v>
          </cell>
        </row>
        <row r="37">
          <cell r="B37" t="str">
            <v>TA220SIR2S2C2592A-3</v>
          </cell>
          <cell r="C37" t="str">
            <v>Torre de ángulo menor tipo AC1 (30°)Tipo AC1-3</v>
          </cell>
          <cell r="D37">
            <v>7772.7254203295015</v>
          </cell>
        </row>
        <row r="38">
          <cell r="B38" t="str">
            <v>TA220SIR2S2C2592A±0</v>
          </cell>
          <cell r="C38" t="str">
            <v>Torre de ángulo menor tipo AC1 (30°)Tipo AC1±0</v>
          </cell>
          <cell r="D38">
            <v>8626.7762711759169</v>
          </cell>
        </row>
        <row r="39">
          <cell r="B39" t="str">
            <v>TA220SIR2S2C2592A+3</v>
          </cell>
          <cell r="C39" t="str">
            <v>Torre de ángulo menor tipo AC1 (30°)Tipo AC1+3</v>
          </cell>
          <cell r="D39">
            <v>9480.8271220223323</v>
          </cell>
        </row>
        <row r="40">
          <cell r="B40" t="str">
            <v>TA220SIR2S2C2592B-3</v>
          </cell>
          <cell r="C40" t="str">
            <v>Torre de ángulo mayor tipo BC1 (65°)Tipo BC1-3</v>
          </cell>
          <cell r="D40">
            <v>10489.228253912628</v>
          </cell>
        </row>
        <row r="41">
          <cell r="B41" t="str">
            <v>TA220SIR2S2C2592B±0</v>
          </cell>
          <cell r="C41" t="str">
            <v>Torre de ángulo mayor tipo BC1 (65°)Tipo BC1±0</v>
          </cell>
          <cell r="D41">
            <v>11680.655071172192</v>
          </cell>
        </row>
        <row r="42">
          <cell r="B42" t="str">
            <v>TA220SIR2S2C2592B+3</v>
          </cell>
          <cell r="C42" t="str">
            <v>Torre de ángulo mayor tipo BC1 (65°)Tipo BC1+3</v>
          </cell>
          <cell r="D42">
            <v>13082.333679712856</v>
          </cell>
        </row>
        <row r="43">
          <cell r="B43" t="str">
            <v>TA220SIR2S2C2592R-3</v>
          </cell>
          <cell r="C43" t="str">
            <v>Torre de anclaje, retención intermedia y terminal (15°) Tipo RC1-3</v>
          </cell>
          <cell r="D43">
            <v>13505.558854906638</v>
          </cell>
        </row>
        <row r="44">
          <cell r="B44" t="str">
            <v>TA220SIR2S2C2592R±0</v>
          </cell>
          <cell r="C44" t="str">
            <v>Torre de anclaje, retención intermedia y terminal (15°) Tipo RC1±0</v>
          </cell>
          <cell r="D44">
            <v>15056.364386740956</v>
          </cell>
        </row>
        <row r="45">
          <cell r="B45" t="str">
            <v>TA220SIR2S2C2592R+3</v>
          </cell>
          <cell r="C45" t="str">
            <v>Torre de anclaje, retención intermedia y terminal (15°) Tipo RC1+3</v>
          </cell>
          <cell r="D45">
            <v>16607.169918575273</v>
          </cell>
        </row>
        <row r="46">
          <cell r="B46" t="str">
            <v>TA220SIR2D2C2726S-6</v>
          </cell>
          <cell r="C46" t="str">
            <v>Torre de suspensión tipo SC2 (5°)Tipo SC2-6</v>
          </cell>
          <cell r="D46">
            <v>6489.86519067257</v>
          </cell>
        </row>
        <row r="47">
          <cell r="B47" t="str">
            <v>TA220SIR2D2C2726S-3</v>
          </cell>
          <cell r="C47" t="str">
            <v>Torre de suspensión tipo SC2 (5°)Tipo SC2-3</v>
          </cell>
          <cell r="D47">
            <v>7425.3412541929401</v>
          </cell>
        </row>
        <row r="48">
          <cell r="B48" t="str">
            <v>TA220SIR2D2C2726S±0</v>
          </cell>
          <cell r="C48" t="str">
            <v>Torre de suspensión tipo SC2 (5°)Tipo SC2±0</v>
          </cell>
          <cell r="D48">
            <v>8352.4648528604503</v>
          </cell>
        </row>
        <row r="49">
          <cell r="B49" t="str">
            <v>TA220SIR2D2C2726S+3</v>
          </cell>
          <cell r="C49" t="str">
            <v>Torre de suspensión tipo SC2 (5°)Tipo SC2+3</v>
          </cell>
          <cell r="D49">
            <v>9271.2359866751012</v>
          </cell>
        </row>
        <row r="50">
          <cell r="B50" t="str">
            <v>TA220SIR2D2C2726S+6</v>
          </cell>
          <cell r="C50" t="str">
            <v>Torre de suspensión tipo SC2 (5°)Tipo SC2+6</v>
          </cell>
          <cell r="D50">
            <v>10190.007120489749</v>
          </cell>
        </row>
        <row r="51">
          <cell r="B51" t="str">
            <v>TA220SIR2D2C2726A-3</v>
          </cell>
          <cell r="C51" t="str">
            <v>Torre de ángulo menor tipo AC2 (30°)Tipo AC2-3</v>
          </cell>
          <cell r="D51">
            <v>11423.81652362459</v>
          </cell>
        </row>
        <row r="52">
          <cell r="B52" t="str">
            <v>TA220SIR2D2C2726A±0</v>
          </cell>
          <cell r="C52" t="str">
            <v>Torre de ángulo menor tipo AC2 (30°)Tipo AC2±0</v>
          </cell>
          <cell r="D52">
            <v>12679.041646642163</v>
          </cell>
        </row>
        <row r="53">
          <cell r="B53" t="str">
            <v>TA220SIR2D2C2726A+3</v>
          </cell>
          <cell r="C53" t="str">
            <v>Torre de ángulo menor tipo AC2 (30°)Tipo AC2+3</v>
          </cell>
          <cell r="D53">
            <v>13934.266769659736</v>
          </cell>
        </row>
        <row r="54">
          <cell r="B54" t="str">
            <v>TA220SIR2D2C2726B-3</v>
          </cell>
          <cell r="C54" t="str">
            <v>Torre de ángulo mayor tipo BC2 (65°)Tipo BC2-3</v>
          </cell>
          <cell r="D54">
            <v>15416.345305819033</v>
          </cell>
        </row>
        <row r="55">
          <cell r="B55" t="str">
            <v>TA220SIR2D2C2726B±0</v>
          </cell>
          <cell r="C55" t="str">
            <v>Torre de ángulo mayor tipo BC2 (65°)Tipo BC2±0</v>
          </cell>
          <cell r="D55">
            <v>17167.422389553489</v>
          </cell>
        </row>
        <row r="56">
          <cell r="B56" t="str">
            <v>TA220SIR2D2C2726B+3</v>
          </cell>
          <cell r="C56" t="str">
            <v>Torre de ángulo mayor tipo BC2 (65°)Tipo BC2+3</v>
          </cell>
          <cell r="D56">
            <v>19227.513076299911</v>
          </cell>
        </row>
        <row r="57">
          <cell r="B57" t="str">
            <v>TA220SIR2D2C2726R-3</v>
          </cell>
          <cell r="C57" t="str">
            <v>Torre de anclaje, retención intermedia y terminal (15°) Tipo RC2-3</v>
          </cell>
          <cell r="D57">
            <v>19849.540291740599</v>
          </cell>
        </row>
        <row r="58">
          <cell r="B58" t="str">
            <v>TA220SIR2D2C2726R±0</v>
          </cell>
          <cell r="C58" t="str">
            <v>Torre de anclaje, retención intermedia y terminal (15°) Tipo RC2±0</v>
          </cell>
          <cell r="D58">
            <v>22128.807460134445</v>
          </cell>
        </row>
        <row r="59">
          <cell r="B59" t="str">
            <v>TA220SIR2D2C2726R+3</v>
          </cell>
          <cell r="C59" t="str">
            <v>Torre de anclaje, retención intermedia y terminal (15°) Tipo RC2+3</v>
          </cell>
          <cell r="D59">
            <v>24408.074628528291</v>
          </cell>
        </row>
        <row r="60">
          <cell r="B60" t="str">
            <v>TA220SIR2D2C2592S-6</v>
          </cell>
          <cell r="C60" t="str">
            <v>Torre de suspensión tipo SC2 (5°)Tipo SC2-6</v>
          </cell>
          <cell r="D60">
            <v>5924.7465863015241</v>
          </cell>
        </row>
        <row r="61">
          <cell r="B61" t="str">
            <v>TA220SIR2D2C2592S-3</v>
          </cell>
          <cell r="C61" t="str">
            <v>Torre de suspensión tipo SC2 (5°)Tipo SC2-3</v>
          </cell>
          <cell r="D61">
            <v>6778.7641122548966</v>
          </cell>
        </row>
        <row r="62">
          <cell r="B62" t="str">
            <v>TA220SIR2D2C2592S±0</v>
          </cell>
          <cell r="C62" t="str">
            <v>Torre de suspensión tipo SC2 (5°)Tipo SC2±0</v>
          </cell>
          <cell r="D62">
            <v>7625.1564817265426</v>
          </cell>
        </row>
        <row r="63">
          <cell r="B63" t="str">
            <v>TA220SIR2D2C2592S+3</v>
          </cell>
          <cell r="C63" t="str">
            <v>Torre de suspensión tipo SC2 (5°)Tipo SC2+3</v>
          </cell>
          <cell r="D63">
            <v>8463.9236947164627</v>
          </cell>
        </row>
        <row r="64">
          <cell r="B64" t="str">
            <v>TA220SIR2D2C2592S+6</v>
          </cell>
          <cell r="C64" t="str">
            <v>Torre de suspensión tipo SC2 (5°)Tipo SC2+6</v>
          </cell>
          <cell r="D64">
            <v>9302.690907706381</v>
          </cell>
        </row>
        <row r="65">
          <cell r="B65" t="str">
            <v>TA220SIR2D2C2592A-3</v>
          </cell>
          <cell r="C65" t="str">
            <v>Torre de ángulo menor tipo AC2 (30°)Tipo AC2-3</v>
          </cell>
          <cell r="D65">
            <v>10429.063772874064</v>
          </cell>
        </row>
        <row r="66">
          <cell r="B66" t="str">
            <v>TA220SIR2D2C2592A±0</v>
          </cell>
          <cell r="C66" t="str">
            <v>Torre de ángulo menor tipo AC2 (30°)Tipo AC2±0</v>
          </cell>
          <cell r="D66">
            <v>11574.987539260892</v>
          </cell>
        </row>
        <row r="67">
          <cell r="B67" t="str">
            <v>TA220SIR2D2C2592A+3</v>
          </cell>
          <cell r="C67" t="str">
            <v>Torre de ángulo menor tipo AC2 (30°)Tipo AC2+3</v>
          </cell>
          <cell r="D67">
            <v>12720.91130564772</v>
          </cell>
        </row>
        <row r="68">
          <cell r="B68" t="str">
            <v>TA220SIR2D2C2592B-3</v>
          </cell>
          <cell r="C68" t="str">
            <v>Torre de ángulo mayor tipo BC2 (65°)Tipo BC2-3</v>
          </cell>
          <cell r="D68">
            <v>14073.934749087006</v>
          </cell>
        </row>
        <row r="69">
          <cell r="B69" t="str">
            <v>TA220SIR2D2C2592B±0</v>
          </cell>
          <cell r="C69" t="str">
            <v>Torre de ángulo mayor tipo BC2 (65°)Tipo BC2±0</v>
          </cell>
          <cell r="D69">
            <v>15672.533128159248</v>
          </cell>
        </row>
        <row r="70">
          <cell r="B70" t="str">
            <v>TA220SIR2D2C2592B+3</v>
          </cell>
          <cell r="C70" t="str">
            <v>Torre de ángulo mayor tipo BC2 (65°)Tipo BC2+3</v>
          </cell>
          <cell r="D70">
            <v>17553.237103538358</v>
          </cell>
        </row>
        <row r="71">
          <cell r="B71" t="str">
            <v>TA220SIR2D2C2592R-3</v>
          </cell>
          <cell r="C71" t="str">
            <v>Torre de anclaje, retención intermedia y terminal (15°) Tipo RC2-3</v>
          </cell>
          <cell r="D71">
            <v>18121.099996370951</v>
          </cell>
        </row>
        <row r="72">
          <cell r="B72" t="str">
            <v>TA220SIR2D2C2592R±0</v>
          </cell>
          <cell r="C72" t="str">
            <v>Torre de anclaje, retención intermedia y terminal (15°) Tipo RC2±0</v>
          </cell>
          <cell r="D72">
            <v>20201.895202197269</v>
          </cell>
        </row>
        <row r="73">
          <cell r="B73" t="str">
            <v>TA220SIR2D2C2592R+3</v>
          </cell>
          <cell r="C73" t="str">
            <v>Torre de anclaje, retención intermedia y terminal (15°) Tipo RC2+3</v>
          </cell>
          <cell r="D73">
            <v>22282.690408023587</v>
          </cell>
        </row>
        <row r="74">
          <cell r="B74" t="str">
            <v>TA220SIR1S2C2726S-6</v>
          </cell>
          <cell r="C74" t="str">
            <v>Torre de suspensión tipo SC1 (5°)Tipo SC1-6</v>
          </cell>
          <cell r="D74">
            <v>4612.1379664658962</v>
          </cell>
        </row>
        <row r="75">
          <cell r="B75" t="str">
            <v>TA220SIR1S2C2726S-3</v>
          </cell>
          <cell r="C75" t="str">
            <v>Torre de suspensión tipo SC1 (5°)Tipo SC1-3</v>
          </cell>
          <cell r="D75">
            <v>5276.9506463168364</v>
          </cell>
        </row>
        <row r="76">
          <cell r="B76" t="str">
            <v>TA220SIR1S2C2726S±0</v>
          </cell>
          <cell r="C76" t="str">
            <v>Torre de suspensión tipo SC1 (5°)Tipo SC1±0</v>
          </cell>
          <cell r="D76">
            <v>5935.8274986691067</v>
          </cell>
        </row>
        <row r="77">
          <cell r="B77" t="str">
            <v>TA220SIR1S2C2726S+3</v>
          </cell>
          <cell r="C77" t="str">
            <v>Torre de suspensión tipo SC1 (5°)Tipo SC1+3</v>
          </cell>
          <cell r="D77">
            <v>6588.7685235227091</v>
          </cell>
        </row>
        <row r="78">
          <cell r="B78" t="str">
            <v>TA220SIR1S2C2726S+6</v>
          </cell>
          <cell r="C78" t="str">
            <v>Torre de suspensión tipo SC1 (5°)Tipo SC1+6</v>
          </cell>
          <cell r="D78">
            <v>7241.7095483763096</v>
          </cell>
        </row>
        <row r="79">
          <cell r="B79" t="str">
            <v>TA220SIR1S2C2726A-3</v>
          </cell>
          <cell r="C79" t="str">
            <v>Torre de ángulo menor tipo AC1 (30°)Tipo AC1-3</v>
          </cell>
          <cell r="D79">
            <v>8118.5381148247134</v>
          </cell>
        </row>
        <row r="80">
          <cell r="B80" t="str">
            <v>TA220SIR1S2C2726A±0</v>
          </cell>
          <cell r="C80" t="str">
            <v>Torre de ángulo menor tipo AC1 (30°)Tipo AC1±0</v>
          </cell>
          <cell r="D80">
            <v>9010.5861429797042</v>
          </cell>
        </row>
        <row r="81">
          <cell r="B81" t="str">
            <v>TA220SIR1S2C2726A+3</v>
          </cell>
          <cell r="C81" t="str">
            <v>Torre de ángulo menor tipo AC1 (30°)Tipo AC1+3</v>
          </cell>
          <cell r="D81">
            <v>9902.634171134694</v>
          </cell>
        </row>
        <row r="82">
          <cell r="B82" t="str">
            <v>TA220SIR1S2C2726B-3</v>
          </cell>
          <cell r="C82" t="str">
            <v>Torre de ángulo mayor tipo BC1 (65°)Tipo BC1-3</v>
          </cell>
          <cell r="D82">
            <v>10955.899606559879</v>
          </cell>
        </row>
        <row r="83">
          <cell r="B83" t="str">
            <v>TA220SIR1S2C2726B±0</v>
          </cell>
          <cell r="C83" t="str">
            <v>Torre de ángulo mayor tipo BC1 (65°)Tipo BC1±0</v>
          </cell>
          <cell r="D83">
            <v>12200.33363759452</v>
          </cell>
        </row>
        <row r="84">
          <cell r="B84" t="str">
            <v>TA220SIR1S2C2726B+3</v>
          </cell>
          <cell r="C84" t="str">
            <v>Torre de ángulo mayor tipo BC1 (65°)Tipo BC1+3</v>
          </cell>
          <cell r="D84">
            <v>13664.373674105864</v>
          </cell>
        </row>
        <row r="85">
          <cell r="B85" t="str">
            <v>TA220SIR1S2C2726R-3</v>
          </cell>
          <cell r="C85" t="str">
            <v>Torre de anclaje, retención intermedia y terminal (15°) Tipo RC1-3</v>
          </cell>
          <cell r="D85">
            <v>14106.428362796823</v>
          </cell>
        </row>
        <row r="86">
          <cell r="B86" t="str">
            <v>TA220SIR1S2C2726R±0</v>
          </cell>
          <cell r="C86" t="str">
            <v>Torre de anclaje, retención intermedia y terminal (15°) Tipo RC1±0</v>
          </cell>
          <cell r="D86">
            <v>15726.230058859335</v>
          </cell>
        </row>
        <row r="87">
          <cell r="B87" t="str">
            <v>TA220SIR1S2C2726R+3</v>
          </cell>
          <cell r="C87" t="str">
            <v>Torre de anclaje, retención intermedia y terminal (15°) Tipo RC1+3</v>
          </cell>
          <cell r="D87">
            <v>17346.031754921845</v>
          </cell>
        </row>
        <row r="88">
          <cell r="B88" t="str">
            <v>TA220SIR1S2C2592S-6</v>
          </cell>
          <cell r="C88" t="str">
            <v>Torre de suspensión tipo SC1 (5°)Tipo SC1-6</v>
          </cell>
          <cell r="D88">
            <v>4205.6560965421631</v>
          </cell>
        </row>
        <row r="89">
          <cell r="B89" t="str">
            <v>TA220SIR1S2C2592S-3</v>
          </cell>
          <cell r="C89" t="str">
            <v>Torre de suspensión tipo SC1 (5°)Tipo SC1-3</v>
          </cell>
          <cell r="D89">
            <v>4811.8767951428354</v>
          </cell>
        </row>
        <row r="90">
          <cell r="B90" t="str">
            <v>TA220SIR1S2C2592S±0</v>
          </cell>
          <cell r="C90" t="str">
            <v>Torre de suspensión tipo SC1 (5°)Tipo SC1±0</v>
          </cell>
          <cell r="D90">
            <v>5412.6848089345731</v>
          </cell>
        </row>
        <row r="91">
          <cell r="B91" t="str">
            <v>TA220SIR1S2C2592S+3</v>
          </cell>
          <cell r="C91" t="str">
            <v>Torre de suspensión tipo SC1 (5°)Tipo SC1+3</v>
          </cell>
          <cell r="D91">
            <v>6008.0801379173763</v>
          </cell>
        </row>
        <row r="92">
          <cell r="B92" t="str">
            <v>TA220SIR1S2C2592S+6</v>
          </cell>
          <cell r="C92" t="str">
            <v>Torre de suspensión tipo SC1 (5°)Tipo SC1+6</v>
          </cell>
          <cell r="D92">
            <v>6603.4754669001786</v>
          </cell>
        </row>
        <row r="93">
          <cell r="B93" t="str">
            <v>TA220SIR1S2C2592A-3</v>
          </cell>
          <cell r="C93" t="str">
            <v>Torre de ángulo menor tipo AC1 (30°)Tipo AC1-3</v>
          </cell>
          <cell r="D93">
            <v>7403.0264415063775</v>
          </cell>
        </row>
        <row r="94">
          <cell r="B94" t="str">
            <v>TA220SIR1S2C2592A±0</v>
          </cell>
          <cell r="C94" t="str">
            <v>Torre de ángulo menor tipo AC1 (30°)Tipo AC1±0</v>
          </cell>
          <cell r="D94">
            <v>8216.4555399626825</v>
          </cell>
        </row>
        <row r="95">
          <cell r="B95" t="str">
            <v>TA220SIR1S2C2592A+3</v>
          </cell>
          <cell r="C95" t="str">
            <v>Torre de ángulo menor tipo AC1 (30°)Tipo AC1+3</v>
          </cell>
          <cell r="D95">
            <v>9029.8846384189874</v>
          </cell>
        </row>
        <row r="96">
          <cell r="B96" t="str">
            <v>TA220SIR1S2C2592B-3</v>
          </cell>
          <cell r="C96" t="str">
            <v>Torre de ángulo mayor tipo BC1 (65°)Tipo BC1-3</v>
          </cell>
          <cell r="D96">
            <v>9990.322559396307</v>
          </cell>
        </row>
        <row r="97">
          <cell r="B97" t="str">
            <v>TA220SIR1S2C2592B±0</v>
          </cell>
          <cell r="C97" t="str">
            <v>Torre de ángulo mayor tipo BC1 (65°)Tipo BC1±0</v>
          </cell>
          <cell r="D97">
            <v>11125.080801109472</v>
          </cell>
        </row>
        <row r="98">
          <cell r="B98" t="str">
            <v>TA220SIR1S2C2592B+3</v>
          </cell>
          <cell r="C98" t="str">
            <v>Torre de ángulo mayor tipo BC1 (65°)Tipo BC1+3</v>
          </cell>
          <cell r="D98">
            <v>12460.090497242611</v>
          </cell>
        </row>
        <row r="99">
          <cell r="B99" t="str">
            <v>TA220SIR1S2C2592R-3</v>
          </cell>
          <cell r="C99" t="str">
            <v>Torre de anclaje, retención intermedia y terminal (15°) Tipo RC1-3</v>
          </cell>
          <cell r="D99">
            <v>12863.185549909207</v>
          </cell>
        </row>
        <row r="100">
          <cell r="B100" t="str">
            <v>TA220SIR1S2C2592R±0</v>
          </cell>
          <cell r="C100" t="str">
            <v>Torre de anclaje, retención intermedia y terminal (15°) Tipo RC1±0</v>
          </cell>
          <cell r="D100">
            <v>14340.229152630109</v>
          </cell>
        </row>
        <row r="101">
          <cell r="B101" t="str">
            <v>TA220SIR1S2C2592R+3</v>
          </cell>
          <cell r="C101" t="str">
            <v>Torre de anclaje, retención intermedia y terminal (15°) Tipo RC1+3</v>
          </cell>
          <cell r="D101">
            <v>15817.27275535101</v>
          </cell>
        </row>
        <row r="102">
          <cell r="B102" t="str">
            <v>TA220SIR1S1C2726S-6</v>
          </cell>
          <cell r="C102" t="str">
            <v>Torre de suspensión tipo SC1 (5°)Tipo SC1-6</v>
          </cell>
          <cell r="D102">
            <v>5172.8624792660312</v>
          </cell>
        </row>
        <row r="103">
          <cell r="B103" t="str">
            <v>TA220SIR1S1C2726S-3</v>
          </cell>
          <cell r="C103" t="str">
            <v>Torre de suspensión tipo SC1 (5°)Tipo SC1-3</v>
          </cell>
          <cell r="D103">
            <v>5918.5003141151892</v>
          </cell>
        </row>
        <row r="104">
          <cell r="B104" t="str">
            <v>TA220SIR1S1C2726S±0</v>
          </cell>
          <cell r="C104" t="str">
            <v>Torre de suspensión tipo SC1 (5°)Tipo SC1±0</v>
          </cell>
          <cell r="D104">
            <v>6657.4806682960507</v>
          </cell>
        </row>
        <row r="105">
          <cell r="B105" t="str">
            <v>TA220SIR1S1C2726S+3</v>
          </cell>
          <cell r="C105" t="str">
            <v>Torre de suspensión tipo SC1 (5°)Tipo SC1+3</v>
          </cell>
          <cell r="D105">
            <v>7389.8035418086165</v>
          </cell>
        </row>
        <row r="106">
          <cell r="B106" t="str">
            <v>TA220SIR1S1C2726S+6</v>
          </cell>
          <cell r="C106" t="str">
            <v>Torre de suspensión tipo SC1 (5°)Tipo SC1+6</v>
          </cell>
          <cell r="D106">
            <v>8122.1264153211814</v>
          </cell>
        </row>
        <row r="107">
          <cell r="B107" t="str">
            <v>TA220SIR1S1C2726A-3</v>
          </cell>
          <cell r="C107" t="str">
            <v>Torre de ángulo menor tipo AC1 (30°)Tipo AC1-3</v>
          </cell>
          <cell r="D107">
            <v>9105.5561446805368</v>
          </cell>
        </row>
        <row r="108">
          <cell r="B108" t="str">
            <v>TA220SIR1S1C2726A±0</v>
          </cell>
          <cell r="C108" t="str">
            <v>Torre de ángulo menor tipo AC1 (30°)Tipo AC1±0</v>
          </cell>
          <cell r="D108">
            <v>10106.055654473405</v>
          </cell>
        </row>
        <row r="109">
          <cell r="B109" t="str">
            <v>TA220SIR1S1C2726A+3</v>
          </cell>
          <cell r="C109" t="str">
            <v>Torre de ángulo menor tipo AC1 (30°)Tipo AC1+3</v>
          </cell>
          <cell r="D109">
            <v>11106.555164266272</v>
          </cell>
        </row>
        <row r="110">
          <cell r="B110" t="str">
            <v>TA220SIR1S1C2726B-3</v>
          </cell>
          <cell r="C110" t="str">
            <v>Torre de ángulo mayor tipo BC1 (65°)Tipo BC1-3</v>
          </cell>
          <cell r="D110">
            <v>12287.872221828977</v>
          </cell>
        </row>
        <row r="111">
          <cell r="B111" t="str">
            <v>TA220SIR1S1C2726B±0</v>
          </cell>
          <cell r="C111" t="str">
            <v>Torre de ángulo mayor tipo BC1 (65°)Tipo BC1±0</v>
          </cell>
          <cell r="D111">
            <v>13683.59935615699</v>
          </cell>
        </row>
        <row r="112">
          <cell r="B112" t="str">
            <v>TA220SIR1S1C2726B+3</v>
          </cell>
          <cell r="C112" t="str">
            <v>Torre de ángulo mayor tipo BC1 (65°)Tipo BC1+3</v>
          </cell>
          <cell r="D112">
            <v>15325.631278895831</v>
          </cell>
        </row>
        <row r="113">
          <cell r="B113" t="str">
            <v>TA220SIR1S1C2726R-3</v>
          </cell>
          <cell r="C113" t="str">
            <v>Torre de anclaje, retención intermedia y terminal (15°) Tipo RC1-3</v>
          </cell>
          <cell r="D113">
            <v>15821.429134367463</v>
          </cell>
        </row>
        <row r="114">
          <cell r="B114" t="str">
            <v>TA220SIR1S1C2726R±0</v>
          </cell>
          <cell r="C114" t="str">
            <v>Torre de anclaje, retención intermedia y terminal (15°) Tipo RC1±0</v>
          </cell>
          <cell r="D114">
            <v>17638.159570086358</v>
          </cell>
        </row>
        <row r="115">
          <cell r="B115" t="str">
            <v>TA220SIR1S1C2726R+3</v>
          </cell>
          <cell r="C115" t="str">
            <v>Torre de anclaje, retención intermedia y terminal (15°) Tipo RC1+3</v>
          </cell>
          <cell r="D115">
            <v>19454.890005805253</v>
          </cell>
        </row>
        <row r="116">
          <cell r="B116" t="str">
            <v>TA220SIR1S1C2592S-6</v>
          </cell>
          <cell r="C116" t="str">
            <v>Torre de suspensión tipo SC1 (5°)Tipo SC1-6</v>
          </cell>
          <cell r="D116">
            <v>4776.3023734518829</v>
          </cell>
        </row>
        <row r="117">
          <cell r="B117" t="str">
            <v>TA220SIR1S1C2592S-3</v>
          </cell>
          <cell r="C117" t="str">
            <v>Torre de suspensión tipo SC1 (5°)Tipo SC1-3</v>
          </cell>
          <cell r="D117">
            <v>5464.7783912467485</v>
          </cell>
        </row>
        <row r="118">
          <cell r="B118" t="str">
            <v>TA220SIR1S1C2592S±0</v>
          </cell>
          <cell r="C118" t="str">
            <v>Torre de suspensión tipo SC1 (5°)Tipo SC1±0</v>
          </cell>
          <cell r="D118">
            <v>6147.1073017398749</v>
          </cell>
        </row>
        <row r="119">
          <cell r="B119" t="str">
            <v>TA220SIR1S1C2592S+3</v>
          </cell>
          <cell r="C119" t="str">
            <v>Torre de suspensión tipo SC1 (5°)Tipo SC1+3</v>
          </cell>
          <cell r="D119">
            <v>6823.289104931262</v>
          </cell>
        </row>
        <row r="120">
          <cell r="B120" t="str">
            <v>TA220SIR1S1C2592S+6</v>
          </cell>
          <cell r="C120" t="str">
            <v>Torre de suspensión tipo SC1 (5°)Tipo SC1+6</v>
          </cell>
          <cell r="D120">
            <v>7499.4709081226474</v>
          </cell>
        </row>
        <row r="121">
          <cell r="B121" t="str">
            <v>TA220SIR1S1C2592A-3</v>
          </cell>
          <cell r="C121" t="str">
            <v>Torre de ángulo menor tipo AC1 (30°)Tipo AC1-3</v>
          </cell>
          <cell r="D121">
            <v>8407.5093045210597</v>
          </cell>
        </row>
        <row r="122">
          <cell r="B122" t="str">
            <v>TA220SIR1S1C2592A±0</v>
          </cell>
          <cell r="C122" t="str">
            <v>Torre de ángulo menor tipo AC1 (30°)Tipo AC1±0</v>
          </cell>
          <cell r="D122">
            <v>9331.308884041131</v>
          </cell>
        </row>
        <row r="123">
          <cell r="B123" t="str">
            <v>TA220SIR1S1C2592A+3</v>
          </cell>
          <cell r="C123" t="str">
            <v>Torre de ángulo menor tipo AC1 (30°)Tipo AC1+3</v>
          </cell>
          <cell r="D123">
            <v>10255.108463561202</v>
          </cell>
        </row>
        <row r="124">
          <cell r="B124" t="str">
            <v>TA220SIR1S1C2592B-3</v>
          </cell>
          <cell r="C124" t="str">
            <v>Torre de ángulo mayor tipo BC1 (65°)Tipo BC1-3</v>
          </cell>
          <cell r="D124">
            <v>11345.863821634541</v>
          </cell>
        </row>
        <row r="125">
          <cell r="B125" t="str">
            <v>TA220SIR1S1C2592B±0</v>
          </cell>
          <cell r="C125" t="str">
            <v>Torre de ángulo mayor tipo BC1 (65°)Tipo BC1±0</v>
          </cell>
          <cell r="D125">
            <v>12634.592228991693</v>
          </cell>
        </row>
        <row r="126">
          <cell r="B126" t="str">
            <v>TA220SIR1S1C2592B+3</v>
          </cell>
          <cell r="C126" t="str">
            <v>Torre de ángulo mayor tipo BC1 (65°)Tipo BC1+3</v>
          </cell>
          <cell r="D126">
            <v>14150.743296470697</v>
          </cell>
        </row>
        <row r="127">
          <cell r="B127" t="str">
            <v>TA220SIR1S1C2592R-3</v>
          </cell>
          <cell r="C127" t="str">
            <v>Torre de anclaje, retención intermedia y terminal (15°) Tipo RC1-3</v>
          </cell>
          <cell r="D127">
            <v>14608.532476703751</v>
          </cell>
        </row>
        <row r="128">
          <cell r="B128" t="str">
            <v>TA220SIR1S1C2592R±0</v>
          </cell>
          <cell r="C128" t="str">
            <v>Torre de anclaje, retención intermedia y terminal (15°) Tipo RC1±0</v>
          </cell>
          <cell r="D128">
            <v>16285.98938317029</v>
          </cell>
        </row>
        <row r="129">
          <cell r="B129" t="str">
            <v>TA220SIR1S1C2592R+3</v>
          </cell>
          <cell r="C129" t="str">
            <v>Torre de anclaje, retención intermedia y terminal (15°) Tipo RC1+3</v>
          </cell>
          <cell r="D129">
            <v>17963.446289636831</v>
          </cell>
        </row>
        <row r="130">
          <cell r="B130" t="str">
            <v>TA220SIR1D2C2726S-6</v>
          </cell>
          <cell r="C130" t="str">
            <v>Torre de suspensión tipo SC2 (5°)Tipo SC2-6</v>
          </cell>
          <cell r="D130">
            <v>6201.6123135294147</v>
          </cell>
        </row>
        <row r="131">
          <cell r="B131" t="str">
            <v>TA220SIR1D2C2726S-3</v>
          </cell>
          <cell r="C131" t="str">
            <v>Torre de suspensión tipo SC2 (5°)Tipo SC2-3</v>
          </cell>
          <cell r="D131">
            <v>7095.5384127768975</v>
          </cell>
        </row>
        <row r="132">
          <cell r="B132" t="str">
            <v>TA220SIR1D2C2726S±0</v>
          </cell>
          <cell r="C132" t="str">
            <v>Torre de suspensión tipo SC2 (5°)Tipo SC2±0</v>
          </cell>
          <cell r="D132">
            <v>7981.4830289953852</v>
          </cell>
        </row>
        <row r="133">
          <cell r="B133" t="str">
            <v>TA220SIR1D2C2726S+3</v>
          </cell>
          <cell r="C133" t="str">
            <v>Torre de suspensión tipo SC2 (5°)Tipo SC2+3</v>
          </cell>
          <cell r="D133">
            <v>8859.4461621848786</v>
          </cell>
        </row>
        <row r="134">
          <cell r="B134" t="str">
            <v>TA220SIR1D2C2726S+6</v>
          </cell>
          <cell r="C134" t="str">
            <v>Torre de suspensión tipo SC2 (5°)Tipo SC2+6</v>
          </cell>
          <cell r="D134">
            <v>9737.4092953743693</v>
          </cell>
        </row>
        <row r="135">
          <cell r="B135" t="str">
            <v>TA220SIR1D2C2726A-3</v>
          </cell>
          <cell r="C135" t="str">
            <v>Torre de ángulo menor tipo AC2 (30°)Tipo AC2-3</v>
          </cell>
          <cell r="D135">
            <v>10916.418005451509</v>
          </cell>
        </row>
        <row r="136">
          <cell r="B136" t="str">
            <v>TA220SIR1D2C2726A±0</v>
          </cell>
          <cell r="C136" t="str">
            <v>Torre de ángulo menor tipo AC2 (30°)Tipo AC2±0</v>
          </cell>
          <cell r="D136">
            <v>12115.891238014994</v>
          </cell>
        </row>
        <row r="137">
          <cell r="B137" t="str">
            <v>TA220SIR1D2C2726A+3</v>
          </cell>
          <cell r="C137" t="str">
            <v>Torre de ángulo menor tipo AC2 (30°)Tipo AC2+3</v>
          </cell>
          <cell r="D137">
            <v>13315.364470578479</v>
          </cell>
        </row>
        <row r="138">
          <cell r="B138" t="str">
            <v>TA220SIR1D2C2726B-3</v>
          </cell>
          <cell r="C138" t="str">
            <v>Torre de ángulo mayor tipo BC2 (65°)Tipo BC2-3</v>
          </cell>
          <cell r="D138">
            <v>14731.615229172527</v>
          </cell>
        </row>
        <row r="139">
          <cell r="B139" t="str">
            <v>TA220SIR1D2C2726B±0</v>
          </cell>
          <cell r="C139" t="str">
            <v>Torre de ángulo mayor tipo BC2 (65°)Tipo BC2±0</v>
          </cell>
          <cell r="D139">
            <v>16404.916736272302</v>
          </cell>
        </row>
        <row r="140">
          <cell r="B140" t="str">
            <v>TA220SIR1D2C2726B+3</v>
          </cell>
          <cell r="C140" t="str">
            <v>Torre de ángulo mayor tipo BC2 (65°)Tipo BC2+3</v>
          </cell>
          <cell r="D140">
            <v>18373.506744624981</v>
          </cell>
        </row>
        <row r="141">
          <cell r="B141" t="str">
            <v>TA220SIR1D2C2726R-3</v>
          </cell>
          <cell r="C141" t="str">
            <v>Torre de anclaje, retención intermedia y terminal (15°) Tipo RC2-3</v>
          </cell>
          <cell r="D141">
            <v>18967.906092730333</v>
          </cell>
        </row>
        <row r="142">
          <cell r="B142" t="str">
            <v>TA220SIR1D2C2726R±0</v>
          </cell>
          <cell r="C142" t="str">
            <v>Torre de anclaje, retención intermedia y terminal (15°) Tipo RC2±0</v>
          </cell>
          <cell r="D142">
            <v>21145.937673054996</v>
          </cell>
        </row>
        <row r="143">
          <cell r="B143" t="str">
            <v>TA220SIR1D2C2726R+3</v>
          </cell>
          <cell r="C143" t="str">
            <v>Torre de anclaje, retención intermedia y terminal (15°) Tipo RC2+3</v>
          </cell>
          <cell r="D143">
            <v>23323.969253379659</v>
          </cell>
        </row>
        <row r="144">
          <cell r="B144" t="str">
            <v>TA220SIR1D2C2592S-6</v>
          </cell>
          <cell r="C144" t="str">
            <v>Torre de suspensión tipo SC2 (5°)Tipo SC2-6</v>
          </cell>
          <cell r="D144">
            <v>5650.8351853195563</v>
          </cell>
        </row>
        <row r="145">
          <cell r="B145" t="str">
            <v>TA220SIR1D2C2592S-3</v>
          </cell>
          <cell r="C145" t="str">
            <v>Torre de suspensión tipo SC2 (5°)Tipo SC2-3</v>
          </cell>
          <cell r="D145">
            <v>6465.3699868070598</v>
          </cell>
        </row>
        <row r="146">
          <cell r="B146" t="str">
            <v>TA220SIR1D2C2592S±0</v>
          </cell>
          <cell r="C146" t="str">
            <v>Torre de suspensión tipo SC2 (5°)Tipo SC2±0</v>
          </cell>
          <cell r="D146">
            <v>7272.6321561384248</v>
          </cell>
        </row>
        <row r="147">
          <cell r="B147" t="str">
            <v>TA220SIR1D2C2592S+3</v>
          </cell>
          <cell r="C147" t="str">
            <v>Torre de suspensión tipo SC2 (5°)Tipo SC2+3</v>
          </cell>
          <cell r="D147">
            <v>8072.621693313652</v>
          </cell>
        </row>
        <row r="148">
          <cell r="B148" t="str">
            <v>TA220SIR1D2C2592S+6</v>
          </cell>
          <cell r="C148" t="str">
            <v>Torre de suspensión tipo SC2 (5°)Tipo SC2+6</v>
          </cell>
          <cell r="D148">
            <v>8872.6112304888775</v>
          </cell>
        </row>
        <row r="149">
          <cell r="B149" t="str">
            <v>TA220SIR1D2C2592A-3</v>
          </cell>
          <cell r="C149" t="str">
            <v>Torre de ángulo menor tipo AC2 (30°)Tipo AC2-3</v>
          </cell>
          <cell r="D149">
            <v>9946.9099073293346</v>
          </cell>
        </row>
        <row r="150">
          <cell r="B150" t="str">
            <v>TA220SIR1D2C2592A±0</v>
          </cell>
          <cell r="C150" t="str">
            <v>Torre de ángulo menor tipo AC2 (30°)Tipo AC2±0</v>
          </cell>
          <cell r="D150">
            <v>11039.85561301813</v>
          </cell>
        </row>
        <row r="151">
          <cell r="B151" t="str">
            <v>TA220SIR1D2C2592A+3</v>
          </cell>
          <cell r="C151" t="str">
            <v>Torre de ángulo menor tipo AC2 (30°)Tipo AC2+3</v>
          </cell>
          <cell r="D151">
            <v>12132.801318706925</v>
          </cell>
        </row>
        <row r="152">
          <cell r="B152" t="str">
            <v>TA220SIR1D2C2592B-3</v>
          </cell>
          <cell r="C152" t="str">
            <v>Torre de ángulo mayor tipo BC2 (65°)Tipo BC2-3</v>
          </cell>
          <cell r="D152">
            <v>13423.272121023841</v>
          </cell>
        </row>
        <row r="153">
          <cell r="B153" t="str">
            <v>TA220SIR1D2C2592B±0</v>
          </cell>
          <cell r="C153" t="str">
            <v>Torre de ángulo mayor tipo BC2 (65°)Tipo BC2±0</v>
          </cell>
          <cell r="D153">
            <v>14947.964500026548</v>
          </cell>
        </row>
        <row r="154">
          <cell r="B154" t="str">
            <v>TA220SIR1D2C2592B+3</v>
          </cell>
          <cell r="C154" t="str">
            <v>Torre de ángulo mayor tipo BC2 (65°)Tipo BC2+3</v>
          </cell>
          <cell r="D154">
            <v>16741.720240029736</v>
          </cell>
        </row>
        <row r="155">
          <cell r="B155" t="str">
            <v>TA220SIR1D2C2592R-3</v>
          </cell>
          <cell r="C155" t="str">
            <v>Torre de anclaje, retención intermedia y terminal (15°) Tipo RC2-3</v>
          </cell>
          <cell r="D155">
            <v>17283.329837759196</v>
          </cell>
        </row>
        <row r="156">
          <cell r="B156" t="str">
            <v>TA220SIR1D2C2592R±0</v>
          </cell>
          <cell r="C156" t="str">
            <v>Torre de anclaje, retención intermedia y terminal (15°) Tipo RC2±0</v>
          </cell>
          <cell r="D156">
            <v>19267.92624053422</v>
          </cell>
        </row>
        <row r="157">
          <cell r="B157" t="str">
            <v>TA220SIR1D2C2592R+3</v>
          </cell>
          <cell r="C157" t="str">
            <v>Torre de anclaje, retención intermedia y terminal (15°) Tipo RC2+3</v>
          </cell>
          <cell r="D157">
            <v>21252.522643309243</v>
          </cell>
        </row>
        <row r="158">
          <cell r="B158" t="str">
            <v>TA220SIR1D1C2726S-6</v>
          </cell>
          <cell r="C158" t="str">
            <v>Torre de suspensión tipo SC2 (5°)Tipo SC2-6</v>
          </cell>
          <cell r="D158">
            <v>6715.6648693626321</v>
          </cell>
        </row>
        <row r="159">
          <cell r="B159" t="str">
            <v>TA220SIR1D1C2726S-3</v>
          </cell>
          <cell r="C159" t="str">
            <v>Torre de suspensión tipo SC2 (5°)Tipo SC2-3</v>
          </cell>
          <cell r="D159">
            <v>7683.6886343158039</v>
          </cell>
        </row>
        <row r="160">
          <cell r="B160" t="str">
            <v>TA220SIR1D1C2726S±0</v>
          </cell>
          <cell r="C160" t="str">
            <v>Torre de suspensión tipo SC2 (5°)Tipo SC2±0</v>
          </cell>
          <cell r="D160">
            <v>8643.0693299390368</v>
          </cell>
        </row>
        <row r="161">
          <cell r="B161" t="str">
            <v>TA220SIR1D1C2726S+3</v>
          </cell>
          <cell r="C161" t="str">
            <v>Torre de suspensión tipo SC2 (5°)Tipo SC2+3</v>
          </cell>
          <cell r="D161">
            <v>9593.8069562323326</v>
          </cell>
        </row>
        <row r="162">
          <cell r="B162" t="str">
            <v>TA220SIR1D1C2726S+6</v>
          </cell>
          <cell r="C162" t="str">
            <v>Torre de suspensión tipo SC2 (5°)Tipo SC2+6</v>
          </cell>
          <cell r="D162">
            <v>10544.544582525625</v>
          </cell>
        </row>
        <row r="163">
          <cell r="B163" t="str">
            <v>TA220SIR1D1C2726A-3</v>
          </cell>
          <cell r="C163" t="str">
            <v>Torre de ángulo menor tipo AC2 (30°)Tipo AC2-3</v>
          </cell>
          <cell r="D163">
            <v>11821.281497805559</v>
          </cell>
        </row>
        <row r="164">
          <cell r="B164" t="str">
            <v>TA220SIR1D1C2726A±0</v>
          </cell>
          <cell r="C164" t="str">
            <v>Torre de ángulo menor tipo AC2 (30°)Tipo AC2±0</v>
          </cell>
          <cell r="D164">
            <v>13120.179242847458</v>
          </cell>
        </row>
        <row r="165">
          <cell r="B165" t="str">
            <v>TA220SIR1D1C2726A+3</v>
          </cell>
          <cell r="C165" t="str">
            <v>Torre de ángulo menor tipo AC2 (30°)Tipo AC2+3</v>
          </cell>
          <cell r="D165">
            <v>14419.076987889357</v>
          </cell>
        </row>
        <row r="166">
          <cell r="B166" t="str">
            <v>TA220SIR1D1C2726B-3</v>
          </cell>
          <cell r="C166" t="str">
            <v>Torre de ángulo mayor tipo BC2 (65°)Tipo BC2-3</v>
          </cell>
          <cell r="D166">
            <v>15952.720979944284</v>
          </cell>
        </row>
        <row r="167">
          <cell r="B167" t="str">
            <v>TA220SIR1D1C2726B±0</v>
          </cell>
          <cell r="C167" t="str">
            <v>Torre de ángulo mayor tipo BC2 (65°)Tipo BC2±0</v>
          </cell>
          <cell r="D167">
            <v>17764.72269481546</v>
          </cell>
        </row>
        <row r="168">
          <cell r="B168" t="str">
            <v>TA220SIR1D1C2726B+3</v>
          </cell>
          <cell r="C168" t="str">
            <v>Torre de ángulo mayor tipo BC2 (65°)Tipo BC2+3</v>
          </cell>
          <cell r="D168">
            <v>19896.489418193316</v>
          </cell>
        </row>
        <row r="169">
          <cell r="B169" t="str">
            <v>TA220SIR1D1C2726R-3</v>
          </cell>
          <cell r="C169" t="str">
            <v>Torre de anclaje, retención intermedia y terminal (15°) Tipo RC2-3</v>
          </cell>
          <cell r="D169">
            <v>20540.158615594562</v>
          </cell>
        </row>
        <row r="170">
          <cell r="B170" t="str">
            <v>TA220SIR1D1C2726R±0</v>
          </cell>
          <cell r="C170" t="str">
            <v>Torre de anclaje, retención intermedia y terminal (15°) Tipo RC2±0</v>
          </cell>
          <cell r="D170">
            <v>22898.727553617126</v>
          </cell>
        </row>
        <row r="171">
          <cell r="B171" t="str">
            <v>TA220SIR1D1C2726R+3</v>
          </cell>
          <cell r="C171" t="str">
            <v>Torre de anclaje, retención intermedia y terminal (15°) Tipo RC2+3</v>
          </cell>
          <cell r="D171">
            <v>25257.296491639689</v>
          </cell>
        </row>
        <row r="172">
          <cell r="B172" t="str">
            <v>TA220SIR1D1C2592S-6</v>
          </cell>
          <cell r="C172" t="str">
            <v>Torre de suspensión tipo SC2 (5°)Tipo SC2-6</v>
          </cell>
          <cell r="D172">
            <v>6177.7113573158485</v>
          </cell>
        </row>
        <row r="173">
          <cell r="B173" t="str">
            <v>TA220SIR1D1C2592S-3</v>
          </cell>
          <cell r="C173" t="str">
            <v>Torre de suspensión tipo SC2 (5°)Tipo SC2-3</v>
          </cell>
          <cell r="D173">
            <v>7068.1922736857005</v>
          </cell>
        </row>
        <row r="174">
          <cell r="B174" t="str">
            <v>TA220SIR1D1C2592S±0</v>
          </cell>
          <cell r="C174" t="str">
            <v>Torre de suspensión tipo SC2 (5°)Tipo SC2±0</v>
          </cell>
          <cell r="D174">
            <v>7950.7224675879643</v>
          </cell>
        </row>
        <row r="175">
          <cell r="B175" t="str">
            <v>TA220SIR1D1C2592S+3</v>
          </cell>
          <cell r="C175" t="str">
            <v>Torre de suspensión tipo SC2 (5°)Tipo SC2+3</v>
          </cell>
          <cell r="D175">
            <v>8825.3019390226418</v>
          </cell>
        </row>
        <row r="176">
          <cell r="B176" t="str">
            <v>TA220SIR1D1C2592S+6</v>
          </cell>
          <cell r="C176" t="str">
            <v>Torre de suspensión tipo SC2 (5°)Tipo SC2+6</v>
          </cell>
          <cell r="D176">
            <v>9699.8814104573157</v>
          </cell>
        </row>
        <row r="177">
          <cell r="B177" t="str">
            <v>TA220SIR1D1C2592A-3</v>
          </cell>
          <cell r="C177" t="str">
            <v>Torre de ángulo menor tipo AC2 (30°)Tipo AC2-3</v>
          </cell>
          <cell r="D177">
            <v>10874.346231924475</v>
          </cell>
        </row>
        <row r="178">
          <cell r="B178" t="str">
            <v>TA220SIR1D1C2592A±0</v>
          </cell>
          <cell r="C178" t="str">
            <v>Torre de ángulo menor tipo AC2 (30°)Tipo AC2±0</v>
          </cell>
          <cell r="D178">
            <v>12069.196705798529</v>
          </cell>
        </row>
        <row r="179">
          <cell r="B179" t="str">
            <v>TA220SIR1D1C2592A+3</v>
          </cell>
          <cell r="C179" t="str">
            <v>Torre de ángulo menor tipo AC2 (30°)Tipo AC2+3</v>
          </cell>
          <cell r="D179">
            <v>13264.047179672583</v>
          </cell>
        </row>
        <row r="180">
          <cell r="B180" t="str">
            <v>TA220SIR1D1C2592B-3</v>
          </cell>
          <cell r="C180" t="str">
            <v>Torre de ángulo mayor tipo BC2 (65°)Tipo BC2-3</v>
          </cell>
          <cell r="D180">
            <v>14674.839721006787</v>
          </cell>
        </row>
        <row r="181">
          <cell r="B181" t="str">
            <v>TA220SIR1D1C2592B±0</v>
          </cell>
          <cell r="C181" t="str">
            <v>Torre de ángulo mayor tipo BC2 (65°)Tipo BC2±0</v>
          </cell>
          <cell r="D181">
            <v>16341.69233965121</v>
          </cell>
        </row>
        <row r="182">
          <cell r="B182" t="str">
            <v>TA220SIR1D1C2592B+3</v>
          </cell>
          <cell r="C182" t="str">
            <v>Torre de ángulo mayor tipo BC2 (65°)Tipo BC2+3</v>
          </cell>
          <cell r="D182">
            <v>18302.695420409356</v>
          </cell>
        </row>
        <row r="183">
          <cell r="B183" t="str">
            <v>TA220SIR1D1C2592R-3</v>
          </cell>
          <cell r="C183" t="str">
            <v>Torre de anclaje, retención intermedia y terminal (15°) Tipo RC2-3</v>
          </cell>
          <cell r="D183">
            <v>18894.803958951936</v>
          </cell>
        </row>
        <row r="184">
          <cell r="B184" t="str">
            <v>TA220SIR1D1C2592R±0</v>
          </cell>
          <cell r="C184" t="str">
            <v>Torre de anclaje, retención intermedia y terminal (15°) Tipo RC2±0</v>
          </cell>
          <cell r="D184">
            <v>21064.441425810408</v>
          </cell>
        </row>
        <row r="185">
          <cell r="B185" t="str">
            <v>TA220SIR1D1C2592R+3</v>
          </cell>
          <cell r="C185" t="str">
            <v>Torre de anclaje, retención intermedia y terminal (15°) Tipo RC2+3</v>
          </cell>
          <cell r="D185">
            <v>23234.07889266888</v>
          </cell>
        </row>
        <row r="186">
          <cell r="B186" t="str">
            <v>TA220SIR0S2C1600S-6</v>
          </cell>
          <cell r="C186" t="str">
            <v>Torre de suspensión tipo SC1 (5°)Tipo SC1-6</v>
          </cell>
          <cell r="D186">
            <v>4158.3006661366126</v>
          </cell>
        </row>
        <row r="187">
          <cell r="B187" t="str">
            <v>TA220SIR0S2C1600S-3</v>
          </cell>
          <cell r="C187" t="str">
            <v>Torre de suspensión tipo SC1 (5°)Tipo SC1-3</v>
          </cell>
          <cell r="D187">
            <v>4757.695356750899</v>
          </cell>
        </row>
        <row r="188">
          <cell r="B188" t="str">
            <v>TA220SIR0S2C1600S±0</v>
          </cell>
          <cell r="C188" t="str">
            <v>Torre de suspensión tipo SC1 (5°)Tipo SC1±0</v>
          </cell>
          <cell r="D188">
            <v>5351.7383090561289</v>
          </cell>
        </row>
        <row r="189">
          <cell r="B189" t="str">
            <v>TA220SIR0S2C1600S+3</v>
          </cell>
          <cell r="C189" t="str">
            <v>Torre de suspensión tipo SC1 (5°)Tipo SC1+3</v>
          </cell>
          <cell r="D189">
            <v>5940.4295230523039</v>
          </cell>
        </row>
        <row r="190">
          <cell r="B190" t="str">
            <v>TA220SIR0S2C1600S+6</v>
          </cell>
          <cell r="C190" t="str">
            <v>Torre de suspensión tipo SC1 (5°)Tipo SC1+6</v>
          </cell>
          <cell r="D190">
            <v>6529.1207370484772</v>
          </cell>
        </row>
        <row r="191">
          <cell r="B191" t="str">
            <v>TA220SIR0S2C1600A-3</v>
          </cell>
          <cell r="C191" t="str">
            <v>Torre de ángulo menor tipo AC1 (30°)Tipo AC1-3</v>
          </cell>
          <cell r="D191">
            <v>7319.6688165856312</v>
          </cell>
        </row>
        <row r="192">
          <cell r="B192" t="str">
            <v>TA220SIR0S2C1600A±0</v>
          </cell>
          <cell r="C192" t="str">
            <v>Torre de ángulo menor tipo AC1 (30°)Tipo AC1±0</v>
          </cell>
          <cell r="D192">
            <v>8123.9387531472039</v>
          </cell>
        </row>
        <row r="193">
          <cell r="B193" t="str">
            <v>TA220SIR0S2C1600A+3</v>
          </cell>
          <cell r="C193" t="str">
            <v>Torre de ángulo menor tipo AC1 (30°)Tipo AC1+3</v>
          </cell>
          <cell r="D193">
            <v>8928.2086897087775</v>
          </cell>
        </row>
        <row r="194">
          <cell r="B194" t="str">
            <v>TA220SIR0S2C1600B-3</v>
          </cell>
          <cell r="C194" t="str">
            <v>Torre de ángulo mayor tipo BC1 (65°)Tipo BC1-3</v>
          </cell>
          <cell r="D194">
            <v>9877.8321384416613</v>
          </cell>
        </row>
        <row r="195">
          <cell r="B195" t="str">
            <v>TA220SIR0S2C1600B±0</v>
          </cell>
          <cell r="C195" t="str">
            <v>Torre de ángulo mayor tipo BC1 (65°)Tipo BC1±0</v>
          </cell>
          <cell r="D195">
            <v>10999.813071761315</v>
          </cell>
        </row>
        <row r="196">
          <cell r="B196" t="str">
            <v>TA220SIR0S2C1600B+3</v>
          </cell>
          <cell r="C196" t="str">
            <v>Torre de ángulo mayor tipo BC1 (65°)Tipo BC1+3</v>
          </cell>
          <cell r="D196">
            <v>12319.790640372674</v>
          </cell>
        </row>
        <row r="197">
          <cell r="B197" t="str">
            <v>TA220SIR0S2C1600R-3</v>
          </cell>
          <cell r="C197" t="str">
            <v>Torre de anclaje, retención intermedia y terminal (15°) Tipo RC1-3</v>
          </cell>
          <cell r="D197">
            <v>12718.346867401799</v>
          </cell>
        </row>
        <row r="198">
          <cell r="B198" t="str">
            <v>TA220SIR0S2C1600R±0</v>
          </cell>
          <cell r="C198" t="str">
            <v>Torre de anclaje, retención intermedia y terminal (15°) Tipo RC1±0</v>
          </cell>
          <cell r="D198">
            <v>14178.759049500333</v>
          </cell>
        </row>
        <row r="199">
          <cell r="B199" t="str">
            <v>TA220SIR0S2C1600R+3</v>
          </cell>
          <cell r="C199" t="str">
            <v>Torre de anclaje, retención intermedia y terminal (15°) Tipo RC1+3</v>
          </cell>
          <cell r="D199">
            <v>15639.171231598868</v>
          </cell>
        </row>
        <row r="200">
          <cell r="B200" t="str">
            <v>TA220SIR0S2C1500S-6</v>
          </cell>
          <cell r="C200" t="str">
            <v>Torre de suspensión tipo SC1 (5°)Tipo SC1-6</v>
          </cell>
          <cell r="D200">
            <v>3859.9944868152238</v>
          </cell>
        </row>
        <row r="201">
          <cell r="B201" t="str">
            <v>TA220SIR0S2C1500S-3</v>
          </cell>
          <cell r="C201" t="str">
            <v>Torre de suspensión tipo SC1 (5°)Tipo SC1-3</v>
          </cell>
          <cell r="D201">
            <v>4416.3900885183193</v>
          </cell>
        </row>
        <row r="202">
          <cell r="B202" t="str">
            <v>TA220SIR0S2C1500S±0</v>
          </cell>
          <cell r="C202" t="str">
            <v>Torre de suspensión tipo SC1 (5°)Tipo SC1±0</v>
          </cell>
          <cell r="D202">
            <v>4967.8178723490655</v>
          </cell>
        </row>
        <row r="203">
          <cell r="B203" t="str">
            <v>TA220SIR0S2C1500S+3</v>
          </cell>
          <cell r="C203" t="str">
            <v>Torre de suspensión tipo SC1 (5°)Tipo SC1+3</v>
          </cell>
          <cell r="D203">
            <v>5514.2778383074628</v>
          </cell>
        </row>
        <row r="204">
          <cell r="B204" t="str">
            <v>TA220SIR0S2C1500S+6</v>
          </cell>
          <cell r="C204" t="str">
            <v>Torre de suspensión tipo SC1 (5°)Tipo SC1+6</v>
          </cell>
          <cell r="D204">
            <v>6060.7378042658602</v>
          </cell>
        </row>
        <row r="205">
          <cell r="B205" t="str">
            <v>TA220SIR0S2C1500A-3</v>
          </cell>
          <cell r="C205" t="str">
            <v>Torre de ángulo menor tipo AC1 (30°)Tipo AC1-3</v>
          </cell>
          <cell r="D205">
            <v>6794.5739247335196</v>
          </cell>
        </row>
        <row r="206">
          <cell r="B206" t="str">
            <v>TA220SIR0S2C1500A±0</v>
          </cell>
          <cell r="C206" t="str">
            <v>Torre de ángulo menor tipo AC1 (30°)Tipo AC1±0</v>
          </cell>
          <cell r="D206">
            <v>7541.1475302258814</v>
          </cell>
        </row>
        <row r="207">
          <cell r="B207" t="str">
            <v>TA220SIR0S2C1500A+3</v>
          </cell>
          <cell r="C207" t="str">
            <v>Torre de ángulo menor tipo AC1 (30°)Tipo AC1+3</v>
          </cell>
          <cell r="D207">
            <v>8287.7211357182441</v>
          </cell>
        </row>
        <row r="208">
          <cell r="B208" t="str">
            <v>TA220SIR0S2C1500B-3</v>
          </cell>
          <cell r="C208" t="str">
            <v>Torre de ángulo mayor tipo BC1 (65°)Tipo BC1-3</v>
          </cell>
          <cell r="D208">
            <v>9169.220952821408</v>
          </cell>
        </row>
        <row r="209">
          <cell r="B209" t="str">
            <v>TA220SIR0S2C1500B±0</v>
          </cell>
          <cell r="C209" t="str">
            <v>Torre de ángulo mayor tipo BC1 (65°)Tipo BC1±0</v>
          </cell>
          <cell r="D209">
            <v>10210.713755925844</v>
          </cell>
        </row>
        <row r="210">
          <cell r="B210" t="str">
            <v>TA220SIR0S2C1500B+3</v>
          </cell>
          <cell r="C210" t="str">
            <v>Torre de ángulo mayor tipo BC1 (65°)Tipo BC1+3</v>
          </cell>
          <cell r="D210">
            <v>11435.999406636947</v>
          </cell>
        </row>
        <row r="211">
          <cell r="B211" t="str">
            <v>TA220SIR0S2C1500R-3</v>
          </cell>
          <cell r="C211" t="str">
            <v>Torre de anclaje, retención intermedia y terminal (15°) Tipo RC1-3</v>
          </cell>
          <cell r="D211">
            <v>11805.964198155407</v>
          </cell>
        </row>
        <row r="212">
          <cell r="B212" t="str">
            <v>TA220SIR0S2C1500R±0</v>
          </cell>
          <cell r="C212" t="str">
            <v>Torre de anclaje, retención intermedia y terminal (15°) Tipo RC1±0</v>
          </cell>
          <cell r="D212">
            <v>13161.610031388413</v>
          </cell>
        </row>
        <row r="213">
          <cell r="B213" t="str">
            <v>TA220SIR0S2C1500R+3</v>
          </cell>
          <cell r="C213" t="str">
            <v>Torre de anclaje, retención intermedia y terminal (15°) Tipo RC1+3</v>
          </cell>
          <cell r="D213">
            <v>14517.255864621418</v>
          </cell>
        </row>
        <row r="214">
          <cell r="B214" t="str">
            <v>TA220SIR0S1C1600S-6</v>
          </cell>
          <cell r="C214" t="str">
            <v>Torre de suspensión tipo SC1 (5°)Tipo SC1-6</v>
          </cell>
          <cell r="D214">
            <v>4750.1021768551718</v>
          </cell>
        </row>
        <row r="215">
          <cell r="B215" t="str">
            <v>TA220SIR0S1C1600S-3</v>
          </cell>
          <cell r="C215" t="str">
            <v>Torre de suspensión tipo SC1 (5°)Tipo SC1-3</v>
          </cell>
          <cell r="D215">
            <v>5434.8015897351961</v>
          </cell>
        </row>
        <row r="216">
          <cell r="B216" t="str">
            <v>TA220SIR0S1C1600S±0</v>
          </cell>
          <cell r="C216" t="str">
            <v>Torre de suspensión tipo SC1 (5°)Tipo SC1±0</v>
          </cell>
          <cell r="D216">
            <v>6113.3876150002206</v>
          </cell>
        </row>
        <row r="217">
          <cell r="B217" t="str">
            <v>TA220SIR0S1C1600S+3</v>
          </cell>
          <cell r="C217" t="str">
            <v>Torre de suspensión tipo SC1 (5°)Tipo SC1+3</v>
          </cell>
          <cell r="D217">
            <v>6785.8602526502455</v>
          </cell>
        </row>
        <row r="218">
          <cell r="B218" t="str">
            <v>TA220SIR0S1C1600S+6</v>
          </cell>
          <cell r="C218" t="str">
            <v>Torre de suspensión tipo SC1 (5°)Tipo SC1+6</v>
          </cell>
          <cell r="D218">
            <v>7458.3328903002694</v>
          </cell>
        </row>
        <row r="219">
          <cell r="B219" t="str">
            <v>TA220SIR0S1C1600A-3</v>
          </cell>
          <cell r="C219" t="str">
            <v>Torre de ángulo menor tipo AC1 (30°)Tipo AC1-3</v>
          </cell>
          <cell r="D219">
            <v>8361.3902820128715</v>
          </cell>
        </row>
        <row r="220">
          <cell r="B220" t="str">
            <v>TA220SIR0S1C1600A±0</v>
          </cell>
          <cell r="C220" t="str">
            <v>Torre de ángulo menor tipo AC1 (30°)Tipo AC1±0</v>
          </cell>
          <cell r="D220">
            <v>9280.1223995703349</v>
          </cell>
        </row>
        <row r="221">
          <cell r="B221" t="str">
            <v>TA220SIR0S1C1600A+3</v>
          </cell>
          <cell r="C221" t="str">
            <v>Torre de ángulo menor tipo AC1 (30°)Tipo AC1+3</v>
          </cell>
          <cell r="D221">
            <v>10198.854517127798</v>
          </cell>
        </row>
        <row r="222">
          <cell r="B222" t="str">
            <v>TA220SIR0S1C1600B-3</v>
          </cell>
          <cell r="C222" t="str">
            <v>Torre de ángulo mayor tipo BC1 (65°)Tipo BC1-3</v>
          </cell>
          <cell r="D222">
            <v>11283.626584658376</v>
          </cell>
        </row>
        <row r="223">
          <cell r="B223" t="str">
            <v>TA220SIR0S1C1600B±0</v>
          </cell>
          <cell r="C223" t="str">
            <v>Torre de ángulo mayor tipo BC1 (65°)Tipo BC1±0</v>
          </cell>
          <cell r="D223">
            <v>12565.285729018235</v>
          </cell>
        </row>
        <row r="224">
          <cell r="B224" t="str">
            <v>TA220SIR0S1C1600B+3</v>
          </cell>
          <cell r="C224" t="str">
            <v>Torre de ángulo mayor tipo BC1 (65°)Tipo BC1+3</v>
          </cell>
          <cell r="D224">
            <v>14073.120016500425</v>
          </cell>
        </row>
        <row r="225">
          <cell r="B225" t="str">
            <v>TA220SIR0S1C1600R-3</v>
          </cell>
          <cell r="C225" t="str">
            <v>Torre de anclaje, retención intermedia y terminal (15°) Tipo RC1-3</v>
          </cell>
          <cell r="D225">
            <v>14528.398014319941</v>
          </cell>
        </row>
        <row r="226">
          <cell r="B226" t="str">
            <v>TA220SIR0S1C1600R±0</v>
          </cell>
          <cell r="C226" t="str">
            <v>Torre de anclaje, retención intermedia y terminal (15°) Tipo RC1±0</v>
          </cell>
          <cell r="D226">
            <v>16196.653304704503</v>
          </cell>
        </row>
        <row r="227">
          <cell r="B227" t="str">
            <v>TA220SIR0S1C1600R+3</v>
          </cell>
          <cell r="C227" t="str">
            <v>Torre de anclaje, retención intermedia y terminal (15°) Tipo RC1+3</v>
          </cell>
          <cell r="D227">
            <v>17864.908595089066</v>
          </cell>
        </row>
        <row r="228">
          <cell r="B228" t="str">
            <v>TA220SIR0S1C1500S-6</v>
          </cell>
          <cell r="C228" t="str">
            <v>Torre de suspensión tipo SC1 (5°)Tipo SC1-6</v>
          </cell>
          <cell r="D228">
            <v>4458.2693799370991</v>
          </cell>
        </row>
        <row r="229">
          <cell r="B229" t="str">
            <v>TA220SIR0S1C1500S-3</v>
          </cell>
          <cell r="C229" t="str">
            <v>Torre de suspensión tipo SC1 (5°)Tipo SC1-3</v>
          </cell>
          <cell r="D229">
            <v>5100.902804072176</v>
          </cell>
        </row>
        <row r="230">
          <cell r="B230" t="str">
            <v>TA220SIR0S1C1500S±0</v>
          </cell>
          <cell r="C230" t="str">
            <v>Torre de suspensión tipo SC1 (5°)Tipo SC1±0</v>
          </cell>
          <cell r="D230">
            <v>5737.7984297774756</v>
          </cell>
        </row>
        <row r="231">
          <cell r="B231" t="str">
            <v>TA220SIR0S1C1500S+3</v>
          </cell>
          <cell r="C231" t="str">
            <v>Torre de suspensión tipo SC1 (5°)Tipo SC1+3</v>
          </cell>
          <cell r="D231">
            <v>6368.9562570529988</v>
          </cell>
        </row>
        <row r="232">
          <cell r="B232" t="str">
            <v>TA220SIR0S1C1500S+6</v>
          </cell>
          <cell r="C232" t="str">
            <v>Torre de suspensión tipo SC1 (5°)Tipo SC1+6</v>
          </cell>
          <cell r="D232">
            <v>7000.1140843285202</v>
          </cell>
        </row>
        <row r="233">
          <cell r="B233" t="str">
            <v>TA220SIR0S1C1500A-3</v>
          </cell>
          <cell r="C233" t="str">
            <v>Torre de ángulo menor tipo AC1 (30°)Tipo AC1-3</v>
          </cell>
          <cell r="D233">
            <v>7847.6901927783902</v>
          </cell>
        </row>
        <row r="234">
          <cell r="B234" t="str">
            <v>TA220SIR0S1C1500A±0</v>
          </cell>
          <cell r="C234" t="str">
            <v>Torre de ángulo menor tipo AC1 (30°)Tipo AC1±0</v>
          </cell>
          <cell r="D234">
            <v>8709.9780164022086</v>
          </cell>
        </row>
        <row r="235">
          <cell r="B235" t="str">
            <v>TA220SIR0S1C1500A+3</v>
          </cell>
          <cell r="C235" t="str">
            <v>Torre de ángulo menor tipo AC1 (30°)Tipo AC1+3</v>
          </cell>
          <cell r="D235">
            <v>9572.2658400260279</v>
          </cell>
        </row>
        <row r="236">
          <cell r="B236" t="str">
            <v>TA220SIR0S1C1500B-3</v>
          </cell>
          <cell r="C236" t="str">
            <v>Torre de ángulo mayor tipo BC1 (65°)Tipo BC1-3</v>
          </cell>
          <cell r="D236">
            <v>10590.392590319316</v>
          </cell>
        </row>
        <row r="237">
          <cell r="B237" t="str">
            <v>TA220SIR0S1C1500B±0</v>
          </cell>
          <cell r="C237" t="str">
            <v>Torre de ángulo mayor tipo BC1 (65°)Tipo BC1±0</v>
          </cell>
          <cell r="D237">
            <v>11793.310234208591</v>
          </cell>
        </row>
        <row r="238">
          <cell r="B238" t="str">
            <v>TA220SIR0S1C1500B+3</v>
          </cell>
          <cell r="C238" t="str">
            <v>Torre de ángulo mayor tipo BC1 (65°)Tipo BC1+3</v>
          </cell>
          <cell r="D238">
            <v>13208.507462313624</v>
          </cell>
        </row>
        <row r="239">
          <cell r="B239" t="str">
            <v>TA220SIR0S1C1500R-3</v>
          </cell>
          <cell r="C239" t="str">
            <v>Torre de anclaje, retención intermedia y terminal (15°) Tipo RC1-3</v>
          </cell>
          <cell r="D239">
            <v>13635.8144720297</v>
          </cell>
        </row>
        <row r="240">
          <cell r="B240" t="str">
            <v>TA220SIR0S1C1500R±0</v>
          </cell>
          <cell r="C240" t="str">
            <v>Torre de anclaje, retención intermedia y terminal (15°) Tipo RC1±0</v>
          </cell>
          <cell r="D240">
            <v>15201.576891894872</v>
          </cell>
        </row>
        <row r="241">
          <cell r="B241" t="str">
            <v>TA220SIR0S1C1500R+3</v>
          </cell>
          <cell r="C241" t="str">
            <v>Torre de anclaje, retención intermedia y terminal (15°) Tipo RC1+3</v>
          </cell>
          <cell r="D241">
            <v>16767.339311760043</v>
          </cell>
        </row>
        <row r="242">
          <cell r="B242" t="str">
            <v>TA220SIR0D2C1700S-6</v>
          </cell>
          <cell r="C242" t="str">
            <v>Torre de suspensión tipo SC2 (5°)Tipo SC2-6</v>
          </cell>
          <cell r="D242">
            <v>6062.6635701321338</v>
          </cell>
        </row>
        <row r="243">
          <cell r="B243" t="str">
            <v>TA220SIR0D2C1700S-3</v>
          </cell>
          <cell r="C243" t="str">
            <v>Torre de suspensión tipo SC2 (5°)Tipo SC2-3</v>
          </cell>
          <cell r="D243">
            <v>6936.5610216827117</v>
          </cell>
        </row>
        <row r="244">
          <cell r="B244" t="str">
            <v>TA220SIR0D2C1700S±0</v>
          </cell>
          <cell r="C244" t="str">
            <v>Torre de suspensión tipo SC2 (5°)Tipo SC2±0</v>
          </cell>
          <cell r="D244">
            <v>7802.6558174158736</v>
          </cell>
        </row>
        <row r="245">
          <cell r="B245" t="str">
            <v>TA220SIR0D2C1700S+3</v>
          </cell>
          <cell r="C245" t="str">
            <v>Torre de suspensión tipo SC2 (5°)Tipo SC2+3</v>
          </cell>
          <cell r="D245">
            <v>8660.9479573316203</v>
          </cell>
        </row>
        <row r="246">
          <cell r="B246" t="str">
            <v>TA220SIR0D2C1700S+6</v>
          </cell>
          <cell r="C246" t="str">
            <v>Torre de suspensión tipo SC2 (5°)Tipo SC2+6</v>
          </cell>
          <cell r="D246">
            <v>9519.2400972473661</v>
          </cell>
        </row>
        <row r="247">
          <cell r="B247" t="str">
            <v>TA220SIR0D2C1700A-3</v>
          </cell>
          <cell r="C247" t="str">
            <v>Torre de ángulo menor tipo AC2 (30°)Tipo AC2-3</v>
          </cell>
          <cell r="D247">
            <v>10671.832809284404</v>
          </cell>
        </row>
        <row r="248">
          <cell r="B248" t="str">
            <v>TA220SIR0D2C1700A±0</v>
          </cell>
          <cell r="C248" t="str">
            <v>Torre de ángulo menor tipo AC2 (30°)Tipo AC2±0</v>
          </cell>
          <cell r="D248">
            <v>11844.431530837297</v>
          </cell>
        </row>
        <row r="249">
          <cell r="B249" t="str">
            <v>TA220SIR0D2C1700A+3</v>
          </cell>
          <cell r="C249" t="str">
            <v>Torre de ángulo menor tipo AC2 (30°)Tipo AC2+3</v>
          </cell>
          <cell r="D249">
            <v>13017.03025239019</v>
          </cell>
        </row>
        <row r="250">
          <cell r="B250" t="str">
            <v>TA220SIR0D2C1700B-3</v>
          </cell>
          <cell r="C250" t="str">
            <v>Torre de ángulo mayor tipo BC2 (65°)Tipo BC2-3</v>
          </cell>
          <cell r="D250">
            <v>14401.549542892824</v>
          </cell>
        </row>
        <row r="251">
          <cell r="B251" t="str">
            <v>TA220SIR0D2C1700B±0</v>
          </cell>
          <cell r="C251" t="str">
            <v>Torre de ángulo mayor tipo BC2 (65°)Tipo BC2±0</v>
          </cell>
          <cell r="D251">
            <v>16037.360292753701</v>
          </cell>
        </row>
        <row r="252">
          <cell r="B252" t="str">
            <v>TA220SIR0D2C1700B+3</v>
          </cell>
          <cell r="C252" t="str">
            <v>Torre de ángulo mayor tipo BC2 (65°)Tipo BC2+3</v>
          </cell>
          <cell r="D252">
            <v>17961.843527884146</v>
          </cell>
        </row>
        <row r="253">
          <cell r="B253" t="str">
            <v>TA220SIR0D2C1700R-3</v>
          </cell>
          <cell r="C253" t="str">
            <v>Torre de anclaje, retención intermedia y terminal (15°) Tipo RC2-3</v>
          </cell>
          <cell r="D253">
            <v>18542.925203371487</v>
          </cell>
        </row>
        <row r="254">
          <cell r="B254" t="str">
            <v>TA220SIR0D2C1700R±0</v>
          </cell>
          <cell r="C254" t="str">
            <v>Torre de anclaje, retención intermedia y terminal (15°) Tipo RC2±0</v>
          </cell>
          <cell r="D254">
            <v>20672.157417359518</v>
          </cell>
        </row>
        <row r="255">
          <cell r="B255" t="str">
            <v>TA220SIR0D2C1700R+3</v>
          </cell>
          <cell r="C255" t="str">
            <v>Torre de anclaje, retención intermedia y terminal (15°) Tipo RC2+3</v>
          </cell>
          <cell r="D255">
            <v>22801.389631347549</v>
          </cell>
        </row>
        <row r="256">
          <cell r="B256" t="str">
            <v>TA220SIR0D2C1600S-6</v>
          </cell>
          <cell r="C256" t="str">
            <v>Torre de suspensión tipo SC2 (5°)Tipo SC2-6</v>
          </cell>
          <cell r="D256">
            <v>5532.9393025841655</v>
          </cell>
        </row>
        <row r="257">
          <cell r="B257" t="str">
            <v>TA220SIR0D2C1600S-3</v>
          </cell>
          <cell r="C257" t="str">
            <v>Torre de suspensión tipo SC2 (5°)Tipo SC2-3</v>
          </cell>
          <cell r="D257">
            <v>6330.4801029566579</v>
          </cell>
        </row>
        <row r="258">
          <cell r="B258" t="str">
            <v>TA220SIR0D2C1600S±0</v>
          </cell>
          <cell r="C258" t="str">
            <v>Torre de suspensión tipo SC2 (5°)Tipo SC2±0</v>
          </cell>
          <cell r="D258">
            <v>7120.9000033258244</v>
          </cell>
        </row>
        <row r="259">
          <cell r="B259" t="str">
            <v>TA220SIR0D2C1600S+3</v>
          </cell>
          <cell r="C259" t="str">
            <v>Torre de suspensión tipo SC2 (5°)Tipo SC2+3</v>
          </cell>
          <cell r="D259">
            <v>7904.1990036916659</v>
          </cell>
        </row>
        <row r="260">
          <cell r="B260" t="str">
            <v>TA220SIR0D2C1600S+6</v>
          </cell>
          <cell r="C260" t="str">
            <v>Torre de suspensión tipo SC2 (5°)Tipo SC2+6</v>
          </cell>
          <cell r="D260">
            <v>8687.4980040575065</v>
          </cell>
        </row>
        <row r="261">
          <cell r="B261" t="str">
            <v>TA220SIR0D2C1600A-3</v>
          </cell>
          <cell r="C261" t="str">
            <v>Torre de ángulo menor tipo AC2 (30°)Tipo AC2-3</v>
          </cell>
          <cell r="D261">
            <v>9739.3831107487895</v>
          </cell>
        </row>
        <row r="262">
          <cell r="B262" t="str">
            <v>TA220SIR0D2C1600A±0</v>
          </cell>
          <cell r="C262" t="str">
            <v>Torre de ángulo menor tipo AC2 (30°)Tipo AC2±0</v>
          </cell>
          <cell r="D262">
            <v>10809.526205048602</v>
          </cell>
        </row>
        <row r="263">
          <cell r="B263" t="str">
            <v>TA220SIR0D2C1600A+3</v>
          </cell>
          <cell r="C263" t="str">
            <v>Torre de ángulo menor tipo AC2 (30°)Tipo AC2+3</v>
          </cell>
          <cell r="D263">
            <v>11879.669299348414</v>
          </cell>
        </row>
        <row r="264">
          <cell r="B264" t="str">
            <v>TA220SIR0D2C1600B-3</v>
          </cell>
          <cell r="C264" t="str">
            <v>Torre de ángulo mayor tipo BC2 (65°)Tipo BC2-3</v>
          </cell>
          <cell r="D264">
            <v>13143.216436508956</v>
          </cell>
        </row>
        <row r="265">
          <cell r="B265" t="str">
            <v>TA220SIR0D2C1600B±0</v>
          </cell>
          <cell r="C265" t="str">
            <v>Torre de ángulo mayor tipo BC2 (65°)Tipo BC2±0</v>
          </cell>
          <cell r="D265">
            <v>14636.098481635807</v>
          </cell>
        </row>
        <row r="266">
          <cell r="B266" t="str">
            <v>TA220SIR0D2C1600B+3</v>
          </cell>
          <cell r="C266" t="str">
            <v>Torre de ángulo mayor tipo BC2 (65°)Tipo BC2+3</v>
          </cell>
          <cell r="D266">
            <v>16392.430299432104</v>
          </cell>
        </row>
        <row r="267">
          <cell r="B267" t="str">
            <v>TA220SIR0D2C1600R-3</v>
          </cell>
          <cell r="C267" t="str">
            <v>Torre de anclaje, retención intermedia y terminal (15°) Tipo RC2-3</v>
          </cell>
          <cell r="D267">
            <v>16922.740055717211</v>
          </cell>
        </row>
        <row r="268">
          <cell r="B268" t="str">
            <v>TA220SIR0D2C1600R±0</v>
          </cell>
          <cell r="C268" t="str">
            <v>Torre de anclaje, retención intermedia y terminal (15°) Tipo RC2±0</v>
          </cell>
          <cell r="D268">
            <v>18865.930942828552</v>
          </cell>
        </row>
        <row r="269">
          <cell r="B269" t="str">
            <v>TA220SIR0D2C1600R+3</v>
          </cell>
          <cell r="C269" t="str">
            <v>Torre de anclaje, retención intermedia y terminal (15°) Tipo RC2+3</v>
          </cell>
          <cell r="D269">
            <v>20809.121829939893</v>
          </cell>
        </row>
        <row r="270">
          <cell r="B270" t="str">
            <v>TA220SIR0D1C1700S-6</v>
          </cell>
          <cell r="C270" t="str">
            <v>Torre de suspensión tipo SC2 (5°)Tipo SC2-6</v>
          </cell>
          <cell r="D270">
            <v>6615.5812148207406</v>
          </cell>
        </row>
        <row r="271">
          <cell r="B271" t="str">
            <v>TA220SIR0D1C1700S-3</v>
          </cell>
          <cell r="C271" t="str">
            <v>Torre de suspensión tipo SC2 (5°)Tipo SC2-3</v>
          </cell>
          <cell r="D271">
            <v>7569.1785070471533</v>
          </cell>
        </row>
        <row r="272">
          <cell r="B272" t="str">
            <v>TA220SIR0D1C1700S±0</v>
          </cell>
          <cell r="C272" t="str">
            <v>Torre de suspensión tipo SC2 (5°)Tipo SC2±0</v>
          </cell>
          <cell r="D272">
            <v>8514.2615377358306</v>
          </cell>
        </row>
        <row r="273">
          <cell r="B273" t="str">
            <v>TA220SIR0D1C1700S+3</v>
          </cell>
          <cell r="C273" t="str">
            <v>Torre de suspensión tipo SC2 (5°)Tipo SC2+3</v>
          </cell>
          <cell r="D273">
            <v>9450.8303068867735</v>
          </cell>
        </row>
        <row r="274">
          <cell r="B274" t="str">
            <v>TA220SIR0D1C1700S+6</v>
          </cell>
          <cell r="C274" t="str">
            <v>Torre de suspensión tipo SC2 (5°)Tipo SC2+6</v>
          </cell>
          <cell r="D274">
            <v>10387.399076037713</v>
          </cell>
        </row>
        <row r="275">
          <cell r="B275" t="str">
            <v>TA220SIR0D1C1700A-3</v>
          </cell>
          <cell r="C275" t="str">
            <v>Torre de ángulo menor tipo AC2 (30°)Tipo AC2-3</v>
          </cell>
          <cell r="D275">
            <v>11645.108761868976</v>
          </cell>
        </row>
        <row r="276">
          <cell r="B276" t="str">
            <v>TA220SIR0D1C1700A±0</v>
          </cell>
          <cell r="C276" t="str">
            <v>Torre de ángulo menor tipo AC2 (30°)Tipo AC2±0</v>
          </cell>
          <cell r="D276">
            <v>12924.649014282992</v>
          </cell>
        </row>
        <row r="277">
          <cell r="B277" t="str">
            <v>TA220SIR0D1C1700A+3</v>
          </cell>
          <cell r="C277" t="str">
            <v>Torre de ángulo menor tipo AC2 (30°)Tipo AC2+3</v>
          </cell>
          <cell r="D277">
            <v>14204.189266697007</v>
          </cell>
        </row>
        <row r="278">
          <cell r="B278" t="str">
            <v>TA220SIR0D1C1700B-3</v>
          </cell>
          <cell r="C278" t="str">
            <v>Torre de ángulo mayor tipo BC2 (65°)Tipo BC2-3</v>
          </cell>
          <cell r="D278">
            <v>15714.977339274576</v>
          </cell>
        </row>
        <row r="279">
          <cell r="B279" t="str">
            <v>TA220SIR0D1C1700B±0</v>
          </cell>
          <cell r="C279" t="str">
            <v>Torre de ángulo mayor tipo BC2 (65°)Tipo BC2±0</v>
          </cell>
          <cell r="D279">
            <v>17499.974765339171</v>
          </cell>
        </row>
        <row r="280">
          <cell r="B280" t="str">
            <v>TA220SIR0D1C1700B+3</v>
          </cell>
          <cell r="C280" t="str">
            <v>Torre de ángulo mayor tipo BC2 (65°)Tipo BC2+3</v>
          </cell>
          <cell r="D280">
            <v>19599.971737179872</v>
          </cell>
        </row>
        <row r="281">
          <cell r="B281" t="str">
            <v>TA220SIR0D1C1700R-3</v>
          </cell>
          <cell r="C281" t="str">
            <v>Torre de anclaje, retención intermedia y terminal (15°) Tipo RC2-3</v>
          </cell>
          <cell r="D281">
            <v>20234.048322852406</v>
          </cell>
        </row>
        <row r="282">
          <cell r="B282" t="str">
            <v>TA220SIR0D1C1700R±0</v>
          </cell>
          <cell r="C282" t="str">
            <v>Torre de anclaje, retención intermedia y terminal (15°) Tipo RC2±0</v>
          </cell>
          <cell r="D282">
            <v>22557.467472522192</v>
          </cell>
        </row>
        <row r="283">
          <cell r="B283" t="str">
            <v>TA220SIR0D1C1700R+3</v>
          </cell>
          <cell r="C283" t="str">
            <v>Torre de anclaje, retención intermedia y terminal (15°) Tipo RC2+3</v>
          </cell>
          <cell r="D283">
            <v>24880.886622191978</v>
          </cell>
        </row>
        <row r="284">
          <cell r="B284" t="str">
            <v>TA220SIR0D1C1600S-6</v>
          </cell>
          <cell r="C284" t="str">
            <v>Torre de suspensión tipo SC2 (5°)Tipo SC2-6</v>
          </cell>
          <cell r="D284">
            <v>6081.7328438657241</v>
          </cell>
        </row>
        <row r="285">
          <cell r="B285" t="str">
            <v>TA220SIR0D1C1600S-3</v>
          </cell>
          <cell r="C285" t="str">
            <v>Torre de suspensión tipo SC2 (5°)Tipo SC2-3</v>
          </cell>
          <cell r="D285">
            <v>6958.3790195580814</v>
          </cell>
        </row>
        <row r="286">
          <cell r="B286" t="str">
            <v>TA220SIR0D1C1600S±0</v>
          </cell>
          <cell r="C286" t="str">
            <v>Torre de suspensión tipo SC2 (5°)Tipo SC2±0</v>
          </cell>
          <cell r="D286">
            <v>7827.1979972531844</v>
          </cell>
        </row>
        <row r="287">
          <cell r="B287" t="str">
            <v>TA220SIR0D1C1600S+3</v>
          </cell>
          <cell r="C287" t="str">
            <v>Torre de suspensión tipo SC2 (5°)Tipo SC2+3</v>
          </cell>
          <cell r="D287">
            <v>8688.189776951036</v>
          </cell>
        </row>
        <row r="288">
          <cell r="B288" t="str">
            <v>TA220SIR0D1C1600S+6</v>
          </cell>
          <cell r="C288" t="str">
            <v>Torre de suspensión tipo SC2 (5°)Tipo SC2+6</v>
          </cell>
          <cell r="D288">
            <v>9549.181556648884</v>
          </cell>
        </row>
        <row r="289">
          <cell r="B289" t="str">
            <v>TA220SIR0D1C1600A-3</v>
          </cell>
          <cell r="C289" t="str">
            <v>Torre de ángulo menor tipo AC2 (30°)Tipo AC2-3</v>
          </cell>
          <cell r="D289">
            <v>10705.399590407131</v>
          </cell>
        </row>
        <row r="290">
          <cell r="B290" t="str">
            <v>TA220SIR0D1C1600A±0</v>
          </cell>
          <cell r="C290" t="str">
            <v>Torre de ángulo menor tipo AC2 (30°)Tipo AC2±0</v>
          </cell>
          <cell r="D290">
            <v>11881.686559830334</v>
          </cell>
        </row>
        <row r="291">
          <cell r="B291" t="str">
            <v>TA220SIR0D1C1600A+3</v>
          </cell>
          <cell r="C291" t="str">
            <v>Torre de ángulo menor tipo AC2 (30°)Tipo AC2+3</v>
          </cell>
          <cell r="D291">
            <v>13057.973529253537</v>
          </cell>
        </row>
        <row r="292">
          <cell r="B292" t="str">
            <v>TA220SIR0D1C1600B-3</v>
          </cell>
          <cell r="C292" t="str">
            <v>Torre de ángulo mayor tipo BC2 (65°)Tipo BC2-3</v>
          </cell>
          <cell r="D292">
            <v>14446.847634605227</v>
          </cell>
        </row>
        <row r="293">
          <cell r="B293" t="str">
            <v>TA220SIR0D1C1600B±0</v>
          </cell>
          <cell r="C293" t="str">
            <v>Torre de ángulo mayor tipo BC2 (65°)Tipo BC2±0</v>
          </cell>
          <cell r="D293">
            <v>16087.803602010274</v>
          </cell>
        </row>
        <row r="294">
          <cell r="B294" t="str">
            <v>TA220SIR0D1C1600B+3</v>
          </cell>
          <cell r="C294" t="str">
            <v>Torre de ángulo mayor tipo BC2 (65°)Tipo BC2+3</v>
          </cell>
          <cell r="D294">
            <v>18018.340034251509</v>
          </cell>
        </row>
        <row r="295">
          <cell r="B295" t="str">
            <v>TA220SIR0D1C1600R-3</v>
          </cell>
          <cell r="C295" t="str">
            <v>Torre de anclaje, retención intermedia y terminal (15°) Tipo RC2-3</v>
          </cell>
          <cell r="D295">
            <v>18601.249422163142</v>
          </cell>
        </row>
        <row r="296">
          <cell r="B296" t="str">
            <v>TA220SIR0D1C1600R±0</v>
          </cell>
          <cell r="C296" t="str">
            <v>Torre de anclaje, retención intermedia y terminal (15°) Tipo RC2±0</v>
          </cell>
          <cell r="D296">
            <v>20737.178842991241</v>
          </cell>
        </row>
        <row r="297">
          <cell r="B297" t="str">
            <v>TA220SIR0D1C1600R+3</v>
          </cell>
          <cell r="C297" t="str">
            <v>Torre de anclaje, retención intermedia y terminal (15°) Tipo RC2+3</v>
          </cell>
          <cell r="D297">
            <v>22873.10826381934</v>
          </cell>
        </row>
        <row r="298">
          <cell r="B298" t="str">
            <v>TA220SER0S2C4500S-6</v>
          </cell>
          <cell r="C298" t="str">
            <v>Torre de suspensión tipo SC1 (5°)Tipo SC1-6</v>
          </cell>
          <cell r="D298">
            <v>3544.7181435636285</v>
          </cell>
        </row>
        <row r="299">
          <cell r="B299" t="str">
            <v>TA220SER0S2C4500S-3</v>
          </cell>
          <cell r="C299" t="str">
            <v>Torre de suspensión tipo SC1 (5°)Tipo SC1-3</v>
          </cell>
          <cell r="D299">
            <v>4055.6685065998272</v>
          </cell>
        </row>
        <row r="300">
          <cell r="B300" t="str">
            <v>TA220SER0S2C4500S±0</v>
          </cell>
          <cell r="C300" t="str">
            <v>Torre de suspensión tipo SC1 (5°)Tipo SC1±0</v>
          </cell>
          <cell r="D300">
            <v>4562.0568128232026</v>
          </cell>
        </row>
        <row r="301">
          <cell r="B301" t="str">
            <v>TA220SER0S2C4500S+3</v>
          </cell>
          <cell r="C301" t="str">
            <v>Torre de suspensión tipo SC1 (5°)Tipo SC1+3</v>
          </cell>
          <cell r="D301">
            <v>5063.8830622337555</v>
          </cell>
        </row>
        <row r="302">
          <cell r="B302" t="str">
            <v>TA220SER0S2C4500S+6</v>
          </cell>
          <cell r="C302" t="str">
            <v>Torre de suspensión tipo SC1 (5°)Tipo SC1+6</v>
          </cell>
          <cell r="D302">
            <v>5565.7093116443066</v>
          </cell>
        </row>
        <row r="303">
          <cell r="B303" t="str">
            <v>TA220SER0S2C4500A-3</v>
          </cell>
          <cell r="C303" t="str">
            <v>Torre de ángulo menor tipo AC1 (30°)Tipo AC1-3</v>
          </cell>
          <cell r="D303">
            <v>6239.6072199209248</v>
          </cell>
        </row>
        <row r="304">
          <cell r="B304" t="str">
            <v>TA220SER0S2C4500A±0</v>
          </cell>
          <cell r="C304" t="str">
            <v>Torre de ángulo menor tipo AC1 (30°)Tipo AC1±0</v>
          </cell>
          <cell r="D304">
            <v>6925.2022418656215</v>
          </cell>
        </row>
        <row r="305">
          <cell r="B305" t="str">
            <v>TA220SER0S2C4500A+3</v>
          </cell>
          <cell r="C305" t="str">
            <v>Torre de ángulo menor tipo AC1 (30°)Tipo AC1+3</v>
          </cell>
          <cell r="D305">
            <v>7610.7972638103183</v>
          </cell>
        </row>
        <row r="306">
          <cell r="B306" t="str">
            <v>TA220SER0S2C4500B-3</v>
          </cell>
          <cell r="C306" t="str">
            <v>Torre de ángulo mayor tipo BC1 (65°)Tipo BC1-3</v>
          </cell>
          <cell r="D306">
            <v>8420.2980042664749</v>
          </cell>
        </row>
        <row r="307">
          <cell r="B307" t="str">
            <v>TA220SER0S2C4500B±0</v>
          </cell>
          <cell r="C307" t="str">
            <v>Torre de ángulo mayor tipo BC1 (65°)Tipo BC1±0</v>
          </cell>
          <cell r="D307">
            <v>9376.7238354860528</v>
          </cell>
        </row>
        <row r="308">
          <cell r="B308" t="str">
            <v>TA220SER0S2C4500B+3</v>
          </cell>
          <cell r="C308" t="str">
            <v>Torre de ángulo mayor tipo BC1 (65°)Tipo BC1+3</v>
          </cell>
          <cell r="D308">
            <v>10501.930695744381</v>
          </cell>
        </row>
        <row r="309">
          <cell r="B309" t="str">
            <v>TA220SER0S2C4500R-3</v>
          </cell>
          <cell r="C309" t="str">
            <v>Torre de anclaje, retención intermedia y terminal (15°) Tipo RC1-3</v>
          </cell>
          <cell r="D309">
            <v>10841.677530475545</v>
          </cell>
        </row>
        <row r="310">
          <cell r="B310" t="str">
            <v>TA220SER0S2C4500R±0</v>
          </cell>
          <cell r="C310" t="str">
            <v>Torre de anclaje, retención intermedia y terminal (15°) Tipo RC1±0</v>
          </cell>
          <cell r="D310">
            <v>12086.597023941522</v>
          </cell>
        </row>
        <row r="311">
          <cell r="B311" t="str">
            <v>TA220SER0S2C4500R+3</v>
          </cell>
          <cell r="C311" t="str">
            <v>Torre de anclaje, retención intermedia y terminal (15°) Tipo RC1+3</v>
          </cell>
          <cell r="D311">
            <v>13331.516517407499</v>
          </cell>
        </row>
        <row r="312">
          <cell r="B312" t="str">
            <v>TA220SER0S2C4400S-6</v>
          </cell>
          <cell r="C312" t="str">
            <v>Torre de suspensión tipo SC1 (5°)Tipo SC1-6</v>
          </cell>
          <cell r="D312">
            <v>3282.5956096563486</v>
          </cell>
        </row>
        <row r="313">
          <cell r="B313" t="str">
            <v>TA220SER0S2C4400S-3</v>
          </cell>
          <cell r="C313" t="str">
            <v>Torre de suspensión tipo SC1 (5°)Tipo SC1-3</v>
          </cell>
          <cell r="D313">
            <v>3755.7625443815878</v>
          </cell>
        </row>
        <row r="314">
          <cell r="B314" t="str">
            <v>TA220SER0S2C4400S±0</v>
          </cell>
          <cell r="C314" t="str">
            <v>Torre de suspensión tipo SC1 (5°)Tipo SC1±0</v>
          </cell>
          <cell r="D314">
            <v>4224.7047743324947</v>
          </cell>
        </row>
        <row r="315">
          <cell r="B315" t="str">
            <v>TA220SER0S2C4400S+3</v>
          </cell>
          <cell r="C315" t="str">
            <v>Torre de suspensión tipo SC1 (5°)Tipo SC1+3</v>
          </cell>
          <cell r="D315">
            <v>4689.4222995090695</v>
          </cell>
        </row>
        <row r="316">
          <cell r="B316" t="str">
            <v>TA220SER0S2C4400S+6</v>
          </cell>
          <cell r="C316" t="str">
            <v>Torre de suspensión tipo SC1 (5°)Tipo SC1+6</v>
          </cell>
          <cell r="D316">
            <v>5154.1398246856434</v>
          </cell>
        </row>
        <row r="317">
          <cell r="B317" t="str">
            <v>TA220SER0S2C4400A-3</v>
          </cell>
          <cell r="C317" t="str">
            <v>Torre de ángulo menor tipo AC1 (30°)Tipo AC1-3</v>
          </cell>
          <cell r="D317">
            <v>5778.2047645404919</v>
          </cell>
        </row>
        <row r="318">
          <cell r="B318" t="str">
            <v>TA220SER0S2C4400A±0</v>
          </cell>
          <cell r="C318" t="str">
            <v>Torre de ángulo menor tipo AC1 (30°)Tipo AC1±0</v>
          </cell>
          <cell r="D318">
            <v>6413.1018474367274</v>
          </cell>
        </row>
        <row r="319">
          <cell r="B319" t="str">
            <v>TA220SER0S2C4400A+3</v>
          </cell>
          <cell r="C319" t="str">
            <v>Torre de ángulo menor tipo AC1 (30°)Tipo AC1+3</v>
          </cell>
          <cell r="D319">
            <v>7047.998930332963</v>
          </cell>
        </row>
        <row r="320">
          <cell r="B320" t="str">
            <v>TA220SER0S2C4400B-3</v>
          </cell>
          <cell r="C320" t="str">
            <v>Torre de ángulo mayor tipo BC1 (65°)Tipo BC1-3</v>
          </cell>
          <cell r="D320">
            <v>7797.6392314835384</v>
          </cell>
        </row>
        <row r="321">
          <cell r="B321" t="str">
            <v>TA220SER0S2C4400B±0</v>
          </cell>
          <cell r="C321" t="str">
            <v>Torre de ángulo mayor tipo BC1 (65°)Tipo BC1±0</v>
          </cell>
          <cell r="D321">
            <v>8683.33990142933</v>
          </cell>
        </row>
        <row r="322">
          <cell r="B322" t="str">
            <v>TA220SER0S2C4400B+3</v>
          </cell>
          <cell r="C322" t="str">
            <v>Torre de ángulo mayor tipo BC1 (65°)Tipo BC1+3</v>
          </cell>
          <cell r="D322">
            <v>9725.340689600851</v>
          </cell>
        </row>
        <row r="323">
          <cell r="B323" t="str">
            <v>TA220SER0S2C4400R-3</v>
          </cell>
          <cell r="C323" t="str">
            <v>Torre de anclaje, retención intermedia y terminal (15°) Tipo RC1-3</v>
          </cell>
          <cell r="D323">
            <v>10039.964144249338</v>
          </cell>
        </row>
        <row r="324">
          <cell r="B324" t="str">
            <v>TA220SER0S2C4400R±0</v>
          </cell>
          <cell r="C324" t="str">
            <v>Torre de anclaje, retención intermedia y terminal (15°) Tipo RC1±0</v>
          </cell>
          <cell r="D324">
            <v>11192.825132942406</v>
          </cell>
        </row>
        <row r="325">
          <cell r="B325" t="str">
            <v>TA220SER0S2C4400R+3</v>
          </cell>
          <cell r="C325" t="str">
            <v>Torre de anclaje, retención intermedia y terminal (15°) Tipo RC1+3</v>
          </cell>
          <cell r="D325">
            <v>12345.686121635474</v>
          </cell>
        </row>
        <row r="326">
          <cell r="B326" t="str">
            <v>TA220SER0S2C4600S-6</v>
          </cell>
          <cell r="C326" t="str">
            <v>Torre de suspensión tipo SC1 (5°)Tipo SC1-6</v>
          </cell>
          <cell r="D326">
            <v>3807.0085238707861</v>
          </cell>
        </row>
        <row r="327">
          <cell r="B327" t="str">
            <v>TA220SER0S2C4600S-3</v>
          </cell>
          <cell r="C327" t="str">
            <v>Torre de suspensión tipo SC1 (5°)Tipo SC1-3</v>
          </cell>
          <cell r="D327">
            <v>4355.7665092936022</v>
          </cell>
        </row>
        <row r="328">
          <cell r="B328" t="str">
            <v>TA220SER0S2C4600S±0</v>
          </cell>
          <cell r="C328" t="str">
            <v>Torre de suspensión tipo SC1 (5°)Tipo SC1±0</v>
          </cell>
          <cell r="D328">
            <v>4899.6248698465715</v>
          </cell>
        </row>
        <row r="329">
          <cell r="B329" t="str">
            <v>TA220SER0S2C4600S+3</v>
          </cell>
          <cell r="C329" t="str">
            <v>Torre de suspensión tipo SC1 (5°)Tipo SC1+3</v>
          </cell>
          <cell r="D329">
            <v>5438.583605529695</v>
          </cell>
        </row>
        <row r="330">
          <cell r="B330" t="str">
            <v>TA220SER0S2C4600S+6</v>
          </cell>
          <cell r="C330" t="str">
            <v>Torre de suspensión tipo SC1 (5°)Tipo SC1+6</v>
          </cell>
          <cell r="D330">
            <v>5977.5423412128175</v>
          </cell>
        </row>
        <row r="331">
          <cell r="B331" t="str">
            <v>TA220SER0S2C4600A-3</v>
          </cell>
          <cell r="C331" t="str">
            <v>Torre de ángulo menor tipo AC1 (30°)Tipo AC1-3</v>
          </cell>
          <cell r="D331">
            <v>6701.3051277368131</v>
          </cell>
        </row>
        <row r="332">
          <cell r="B332" t="str">
            <v>TA220SER0S2C4600A±0</v>
          </cell>
          <cell r="C332" t="str">
            <v>Torre de ángulo menor tipo AC1 (30°)Tipo AC1±0</v>
          </cell>
          <cell r="D332">
            <v>7437.6305524270956</v>
          </cell>
        </row>
        <row r="333">
          <cell r="B333" t="str">
            <v>TA220SER0S2C4600A+3</v>
          </cell>
          <cell r="C333" t="str">
            <v>Torre de ángulo menor tipo AC1 (30°)Tipo AC1+3</v>
          </cell>
          <cell r="D333">
            <v>8173.9559771173781</v>
          </cell>
        </row>
        <row r="334">
          <cell r="B334" t="str">
            <v>TA220SER0S2C4600B-3</v>
          </cell>
          <cell r="C334" t="str">
            <v>Torre de ángulo mayor tipo BC1 (65°)Tipo BC1-3</v>
          </cell>
          <cell r="D334">
            <v>9043.3554876516864</v>
          </cell>
        </row>
        <row r="335">
          <cell r="B335" t="str">
            <v>TA220SER0S2C4600B±0</v>
          </cell>
          <cell r="C335" t="str">
            <v>Torre de ángulo mayor tipo BC1 (65°)Tipo BC1±0</v>
          </cell>
          <cell r="D335">
            <v>10070.551767986288</v>
          </cell>
        </row>
        <row r="336">
          <cell r="B336" t="str">
            <v>TA220SER0S2C4600B+3</v>
          </cell>
          <cell r="C336" t="str">
            <v>Torre de ángulo mayor tipo BC1 (65°)Tipo BC1+3</v>
          </cell>
          <cell r="D336">
            <v>11279.017980144643</v>
          </cell>
        </row>
        <row r="337">
          <cell r="B337" t="str">
            <v>TA220SER0S2C4600R-3</v>
          </cell>
          <cell r="C337" t="str">
            <v>Torre de anclaje, retención intermedia y terminal (15°) Tipo RC1-3</v>
          </cell>
          <cell r="D337">
            <v>11643.904282354088</v>
          </cell>
        </row>
        <row r="338">
          <cell r="B338" t="str">
            <v>TA220SER0S2C4600R±0</v>
          </cell>
          <cell r="C338" t="str">
            <v>Torre de anclaje, retención intermedia y terminal (15°) Tipo RC1±0</v>
          </cell>
          <cell r="D338">
            <v>12980.941228934324</v>
          </cell>
        </row>
        <row r="339">
          <cell r="B339" t="str">
            <v>TA220SER0S2C4600R+3</v>
          </cell>
          <cell r="C339" t="str">
            <v>Torre de anclaje, retención intermedia y terminal (15°) Tipo RC1+3</v>
          </cell>
          <cell r="D339">
            <v>14317.97817551456</v>
          </cell>
        </row>
        <row r="340">
          <cell r="B340" t="str">
            <v>TA220SER0S1C4500S-6</v>
          </cell>
          <cell r="C340" t="str">
            <v>Torre de suspensión tipo SC1 (5°)Tipo SC1-6</v>
          </cell>
          <cell r="D340">
            <v>4077.7443240349071</v>
          </cell>
        </row>
        <row r="341">
          <cell r="B341" t="str">
            <v>TA220SER0S1C4500S-3</v>
          </cell>
          <cell r="C341" t="str">
            <v>Torre de suspensión tipo SC1 (5°)Tipo SC1-3</v>
          </cell>
          <cell r="D341">
            <v>4665.5272896615606</v>
          </cell>
        </row>
        <row r="342">
          <cell r="B342" t="str">
            <v>TA220SER0S1C4500S±0</v>
          </cell>
          <cell r="C342" t="str">
            <v>Torre de suspensión tipo SC1 (5°)Tipo SC1±0</v>
          </cell>
          <cell r="D342">
            <v>5248.0621930951183</v>
          </cell>
        </row>
        <row r="343">
          <cell r="B343" t="str">
            <v>TA220SER0S1C4500S+3</v>
          </cell>
          <cell r="C343" t="str">
            <v>Torre de suspensión tipo SC1 (5°)Tipo SC1+3</v>
          </cell>
          <cell r="D343">
            <v>5825.3490343355816</v>
          </cell>
        </row>
        <row r="344">
          <cell r="B344" t="str">
            <v>TA220SER0S1C4500S+6</v>
          </cell>
          <cell r="C344" t="str">
            <v>Torre de suspensión tipo SC1 (5°)Tipo SC1+6</v>
          </cell>
          <cell r="D344">
            <v>6402.6358755760439</v>
          </cell>
        </row>
        <row r="345">
          <cell r="B345" t="str">
            <v>TA220SER0S1C4500A-3</v>
          </cell>
          <cell r="C345" t="str">
            <v>Torre de ángulo menor tipo AC1 (30°)Tipo AC1-3</v>
          </cell>
          <cell r="D345">
            <v>7177.8691266156693</v>
          </cell>
        </row>
        <row r="346">
          <cell r="B346" t="str">
            <v>TA220SER0S1C4500A±0</v>
          </cell>
          <cell r="C346" t="str">
            <v>Torre de ángulo menor tipo AC1 (30°)Tipo AC1±0</v>
          </cell>
          <cell r="D346">
            <v>7966.55840911839</v>
          </cell>
        </row>
        <row r="347">
          <cell r="B347" t="str">
            <v>TA220SER0S1C4500A+3</v>
          </cell>
          <cell r="C347" t="str">
            <v>Torre de ángulo menor tipo AC1 (30°)Tipo AC1+3</v>
          </cell>
          <cell r="D347">
            <v>8755.2476916211108</v>
          </cell>
        </row>
        <row r="348">
          <cell r="B348" t="str">
            <v>TA220SER0S1C4500B-3</v>
          </cell>
          <cell r="C348" t="str">
            <v>Torre de ángulo mayor tipo BC1 (65°)Tipo BC1-3</v>
          </cell>
          <cell r="D348">
            <v>9686.4746371797792</v>
          </cell>
        </row>
        <row r="349">
          <cell r="B349" t="str">
            <v>TA220SER0S1C4500B±0</v>
          </cell>
          <cell r="C349" t="str">
            <v>Torre de ángulo mayor tipo BC1 (65°)Tipo BC1±0</v>
          </cell>
          <cell r="D349">
            <v>10786.720085946301</v>
          </cell>
        </row>
        <row r="350">
          <cell r="B350" t="str">
            <v>TA220SER0S1C4500B+3</v>
          </cell>
          <cell r="C350" t="str">
            <v>Torre de ángulo mayor tipo BC1 (65°)Tipo BC1+3</v>
          </cell>
          <cell r="D350">
            <v>12081.126496259858</v>
          </cell>
        </row>
        <row r="351">
          <cell r="B351" t="str">
            <v>TA220SER0S1C4500R-3</v>
          </cell>
          <cell r="C351" t="str">
            <v>Torre de anclaje, retención intermedia y terminal (15°) Tipo RC1-3</v>
          </cell>
          <cell r="D351">
            <v>12471.961725133948</v>
          </cell>
        </row>
        <row r="352">
          <cell r="B352" t="str">
            <v>TA220SER0S1C4500R±0</v>
          </cell>
          <cell r="C352" t="str">
            <v>Torre de anclaje, retención intermedia y terminal (15°) Tipo RC1±0</v>
          </cell>
          <cell r="D352">
            <v>13904.08219078478</v>
          </cell>
        </row>
        <row r="353">
          <cell r="B353" t="str">
            <v>TA220SER0S1C4500R+3</v>
          </cell>
          <cell r="C353" t="str">
            <v>Torre de anclaje, retención intermedia y terminal (15°) Tipo RC1+3</v>
          </cell>
          <cell r="D353">
            <v>15336.202656435613</v>
          </cell>
        </row>
        <row r="354">
          <cell r="B354" t="str">
            <v>TA220SER0S1C4400S-6</v>
          </cell>
          <cell r="C354" t="str">
            <v>Torre de suspensión tipo SC1 (5°)Tipo SC1-6</v>
          </cell>
          <cell r="D354">
            <v>3830.4447700245028</v>
          </cell>
        </row>
        <row r="355">
          <cell r="B355" t="str">
            <v>TA220SER0S1C4400S-3</v>
          </cell>
          <cell r="C355" t="str">
            <v>Torre de suspensión tipo SC1 (5°)Tipo SC1-3</v>
          </cell>
          <cell r="D355">
            <v>4382.5809530910974</v>
          </cell>
        </row>
        <row r="356">
          <cell r="B356" t="str">
            <v>TA220SER0S1C4400S±0</v>
          </cell>
          <cell r="C356" t="str">
            <v>Torre de suspensión tipo SC1 (5°)Tipo SC1±0</v>
          </cell>
          <cell r="D356">
            <v>4929.7873488088835</v>
          </cell>
        </row>
        <row r="357">
          <cell r="B357" t="str">
            <v>TA220SER0S1C4400S+3</v>
          </cell>
          <cell r="C357" t="str">
            <v>Torre de suspensión tipo SC1 (5°)Tipo SC1+3</v>
          </cell>
          <cell r="D357">
            <v>5472.0639571778611</v>
          </cell>
        </row>
        <row r="358">
          <cell r="B358" t="str">
            <v>TA220SER0S1C4400S+6</v>
          </cell>
          <cell r="C358" t="str">
            <v>Torre de suspensión tipo SC1 (5°)Tipo SC1+6</v>
          </cell>
          <cell r="D358">
            <v>6014.3405655468378</v>
          </cell>
        </row>
        <row r="359">
          <cell r="B359" t="str">
            <v>TA220SER0S1C4400A-3</v>
          </cell>
          <cell r="C359" t="str">
            <v>Torre de ángulo menor tipo AC1 (30°)Tipo AC1-3</v>
          </cell>
          <cell r="D359">
            <v>6742.558893138189</v>
          </cell>
        </row>
        <row r="360">
          <cell r="B360" t="str">
            <v>TA220SER0S1C4400A±0</v>
          </cell>
          <cell r="C360" t="str">
            <v>Torre de ángulo menor tipo AC1 (30°)Tipo AC1±0</v>
          </cell>
          <cell r="D360">
            <v>7483.4171954918856</v>
          </cell>
        </row>
        <row r="361">
          <cell r="B361" t="str">
            <v>TA220SER0S1C4400A+3</v>
          </cell>
          <cell r="C361" t="str">
            <v>Torre de ángulo menor tipo AC1 (30°)Tipo AC1+3</v>
          </cell>
          <cell r="D361">
            <v>8224.2754978455814</v>
          </cell>
        </row>
        <row r="362">
          <cell r="B362" t="str">
            <v>TA220SER0S1C4400B-3</v>
          </cell>
          <cell r="C362" t="str">
            <v>Torre de ángulo mayor tipo BC1 (65°)Tipo BC1-3</v>
          </cell>
          <cell r="D362">
            <v>9099.0271006610201</v>
          </cell>
        </row>
        <row r="363">
          <cell r="B363" t="str">
            <v>TA220SER0S1C4400B±0</v>
          </cell>
          <cell r="C363" t="str">
            <v>Torre de ángulo mayor tipo BC1 (65°)Tipo BC1±0</v>
          </cell>
          <cell r="D363">
            <v>10132.546882696013</v>
          </cell>
        </row>
        <row r="364">
          <cell r="B364" t="str">
            <v>TA220SER0S1C4400B+3</v>
          </cell>
          <cell r="C364" t="str">
            <v>Torre de ángulo mayor tipo BC1 (65°)Tipo BC1+3</v>
          </cell>
          <cell r="D364">
            <v>11348.452508619535</v>
          </cell>
        </row>
        <row r="365">
          <cell r="B365" t="str">
            <v>TA220SER0S1C4400R-3</v>
          </cell>
          <cell r="C365" t="str">
            <v>Torre de anclaje, retención intermedia y terminal (15°) Tipo RC1-3</v>
          </cell>
          <cell r="D365">
            <v>11715.585079820259</v>
          </cell>
        </row>
        <row r="366">
          <cell r="B366" t="str">
            <v>TA220SER0S1C4400R±0</v>
          </cell>
          <cell r="C366" t="str">
            <v>Torre de anclaje, retención intermedia y terminal (15°) Tipo RC1±0</v>
          </cell>
          <cell r="D366">
            <v>13060.85293179516</v>
          </cell>
        </row>
        <row r="367">
          <cell r="B367" t="str">
            <v>TA220SER0S1C4400R+3</v>
          </cell>
          <cell r="C367" t="str">
            <v>Torre de anclaje, retención intermedia y terminal (15°) Tipo RC1+3</v>
          </cell>
          <cell r="D367">
            <v>14406.12078377006</v>
          </cell>
        </row>
        <row r="368">
          <cell r="B368" t="str">
            <v>TA220SER0S1C1600S-6</v>
          </cell>
          <cell r="C368" t="str">
            <v>Torre de suspensión tipo SC1 (5°)Tipo SC1-6</v>
          </cell>
          <cell r="D368">
            <v>4072.2986160606952</v>
          </cell>
        </row>
        <row r="369">
          <cell r="B369" t="str">
            <v>TA220SER0S1C1600S-3</v>
          </cell>
          <cell r="C369" t="str">
            <v>Torre de suspensión tipo SC1 (5°)Tipo SC1-3</v>
          </cell>
          <cell r="D369">
            <v>4659.2966147721472</v>
          </cell>
        </row>
        <row r="370">
          <cell r="B370" t="str">
            <v>TA220SER0S1C1600S±0</v>
          </cell>
          <cell r="C370" t="str">
            <v>Torre de suspensión tipo SC1 (5°)Tipo SC1±0</v>
          </cell>
          <cell r="D370">
            <v>5241.0535599236746</v>
          </cell>
        </row>
        <row r="371">
          <cell r="B371" t="str">
            <v>TA220SER0S1C1600S+3</v>
          </cell>
          <cell r="C371" t="str">
            <v>Torre de suspensión tipo SC1 (5°)Tipo SC1+3</v>
          </cell>
          <cell r="D371">
            <v>5817.5694515152791</v>
          </cell>
        </row>
        <row r="372">
          <cell r="B372" t="str">
            <v>TA220SER0S1C1600S+6</v>
          </cell>
          <cell r="C372" t="str">
            <v>Torre de suspensión tipo SC1 (5°)Tipo SC1+6</v>
          </cell>
          <cell r="D372">
            <v>6394.0853431068826</v>
          </cell>
        </row>
        <row r="373">
          <cell r="B373" t="str">
            <v>TA220SER0S1C1600A-3</v>
          </cell>
          <cell r="C373" t="str">
            <v>Torre de ángulo menor tipo AC1 (30°)Tipo AC1-3</v>
          </cell>
          <cell r="D373">
            <v>7168.283292871688</v>
          </cell>
        </row>
        <row r="374">
          <cell r="B374" t="str">
            <v>TA220SER0S1C1600A±0</v>
          </cell>
          <cell r="C374" t="str">
            <v>Torre de ángulo menor tipo AC1 (30°)Tipo AC1±0</v>
          </cell>
          <cell r="D374">
            <v>7955.9193039641377</v>
          </cell>
        </row>
        <row r="375">
          <cell r="B375" t="str">
            <v>TA220SER0S1C1600A+3</v>
          </cell>
          <cell r="C375" t="str">
            <v>Torre de ángulo menor tipo AC1 (30°)Tipo AC1+3</v>
          </cell>
          <cell r="D375">
            <v>8743.5553150565866</v>
          </cell>
        </row>
        <row r="376">
          <cell r="B376" t="str">
            <v>TA220SER0S1C1600B-3</v>
          </cell>
          <cell r="C376" t="str">
            <v>Torre de ángulo mayor tipo BC1 (65°)Tipo BC1-3</v>
          </cell>
          <cell r="D376">
            <v>9673.538634335564</v>
          </cell>
        </row>
        <row r="377">
          <cell r="B377" t="str">
            <v>TA220SER0S1C1600B±0</v>
          </cell>
          <cell r="C377" t="str">
            <v>Torre de ángulo mayor tipo BC1 (65°)Tipo BC1±0</v>
          </cell>
          <cell r="D377">
            <v>10772.314737567443</v>
          </cell>
        </row>
        <row r="378">
          <cell r="B378" t="str">
            <v>TA220SER0S1C1600B+3</v>
          </cell>
          <cell r="C378" t="str">
            <v>Torre de ángulo mayor tipo BC1 (65°)Tipo BC1+3</v>
          </cell>
          <cell r="D378">
            <v>12064.992506075538</v>
          </cell>
        </row>
        <row r="379">
          <cell r="B379" t="str">
            <v>TA220SER0S1C1600R-3</v>
          </cell>
          <cell r="C379" t="str">
            <v>Torre de anclaje, retención intermedia y terminal (15°) Tipo RC1-3</v>
          </cell>
          <cell r="D379">
            <v>12455.305785961818</v>
          </cell>
        </row>
        <row r="380">
          <cell r="B380" t="str">
            <v>TA220SER0S1C1600R±0</v>
          </cell>
          <cell r="C380" t="str">
            <v>Torre de anclaje, retención intermedia y terminal (15°) Tipo RC1±0</v>
          </cell>
          <cell r="D380">
            <v>13885.513696724434</v>
          </cell>
        </row>
        <row r="381">
          <cell r="B381" t="str">
            <v>TA220SER0S1C1600R+3</v>
          </cell>
          <cell r="C381" t="str">
            <v>Torre de anclaje, retención intermedia y terminal (15°) Tipo RC1+3</v>
          </cell>
          <cell r="D381">
            <v>15315.72160748705</v>
          </cell>
        </row>
        <row r="382">
          <cell r="B382" t="str">
            <v>TA220SER0S1C1500S-6</v>
          </cell>
          <cell r="C382" t="str">
            <v>Torre de suspensión tipo SC1 (5°)Tipo SC1-6</v>
          </cell>
          <cell r="D382">
            <v>3816.1896321850386</v>
          </cell>
        </row>
        <row r="383">
          <cell r="B383" t="str">
            <v>TA220SER0S1C1500S-3</v>
          </cell>
          <cell r="C383" t="str">
            <v>Torre de suspensión tipo SC1 (5°)Tipo SC1-3</v>
          </cell>
          <cell r="D383">
            <v>4366.2710206081074</v>
          </cell>
        </row>
        <row r="384">
          <cell r="B384" t="str">
            <v>TA220SER0S1C1500S±0</v>
          </cell>
          <cell r="C384" t="str">
            <v>Torre de suspensión tipo SC1 (5°)Tipo SC1±0</v>
          </cell>
          <cell r="D384">
            <v>4911.4409680631125</v>
          </cell>
        </row>
        <row r="385">
          <cell r="B385" t="str">
            <v>TA220SER0S1C1500S+3</v>
          </cell>
          <cell r="C385" t="str">
            <v>Torre de suspensión tipo SC1 (5°)Tipo SC1+3</v>
          </cell>
          <cell r="D385">
            <v>5451.6994745500551</v>
          </cell>
        </row>
        <row r="386">
          <cell r="B386" t="str">
            <v>TA220SER0S1C1500S+6</v>
          </cell>
          <cell r="C386" t="str">
            <v>Torre de suspensión tipo SC1 (5°)Tipo SC1+6</v>
          </cell>
          <cell r="D386">
            <v>5991.9579810369969</v>
          </cell>
        </row>
        <row r="387">
          <cell r="B387" t="str">
            <v>TA220SER0S1C1500A-3</v>
          </cell>
          <cell r="C387" t="str">
            <v>Torre de ángulo menor tipo AC1 (30°)Tipo AC1-3</v>
          </cell>
          <cell r="D387">
            <v>6717.4662179573443</v>
          </cell>
        </row>
        <row r="388">
          <cell r="B388" t="str">
            <v>TA220SER0S1C1500A±0</v>
          </cell>
          <cell r="C388" t="str">
            <v>Torre de ángulo menor tipo AC1 (30°)Tipo AC1±0</v>
          </cell>
          <cell r="D388">
            <v>7455.5673895198051</v>
          </cell>
        </row>
        <row r="389">
          <cell r="B389" t="str">
            <v>TA220SER0S1C1500A+3</v>
          </cell>
          <cell r="C389" t="str">
            <v>Torre de ángulo menor tipo AC1 (30°)Tipo AC1+3</v>
          </cell>
          <cell r="D389">
            <v>8193.668561082266</v>
          </cell>
        </row>
        <row r="390">
          <cell r="B390" t="str">
            <v>TA220SER0S1C1500B-3</v>
          </cell>
          <cell r="C390" t="str">
            <v>Torre de ángulo mayor tipo BC1 (65°)Tipo BC1-3</v>
          </cell>
          <cell r="D390">
            <v>9065.1647443780166</v>
          </cell>
        </row>
        <row r="391">
          <cell r="B391" t="str">
            <v>TA220SER0S1C1500B±0</v>
          </cell>
          <cell r="C391" t="str">
            <v>Torre de ángulo mayor tipo BC1 (65°)Tipo BC1±0</v>
          </cell>
          <cell r="D391">
            <v>10094.838245409817</v>
          </cell>
        </row>
        <row r="392">
          <cell r="B392" t="str">
            <v>TA220SER0S1C1500B+3</v>
          </cell>
          <cell r="C392" t="str">
            <v>Torre de ángulo mayor tipo BC1 (65°)Tipo BC1+3</v>
          </cell>
          <cell r="D392">
            <v>11306.218834858997</v>
          </cell>
        </row>
        <row r="393">
          <cell r="B393" t="str">
            <v>TA220SER0S1C1500R-3</v>
          </cell>
          <cell r="C393" t="str">
            <v>Torre de anclaje, retención intermedia y terminal (15°) Tipo RC1-3</v>
          </cell>
          <cell r="D393">
            <v>11671.985109004929</v>
          </cell>
        </row>
        <row r="394">
          <cell r="B394" t="str">
            <v>TA220SER0S1C1500R±0</v>
          </cell>
          <cell r="C394" t="str">
            <v>Torre de anclaje, retención intermedia y terminal (15°) Tipo RC1±0</v>
          </cell>
          <cell r="D394">
            <v>13012.246498333254</v>
          </cell>
        </row>
        <row r="395">
          <cell r="B395" t="str">
            <v>TA220SER0S1C1500R+3</v>
          </cell>
          <cell r="C395" t="str">
            <v>Torre de anclaje, retención intermedia y terminal (15°) Tipo RC1+3</v>
          </cell>
          <cell r="D395">
            <v>14352.507887661579</v>
          </cell>
        </row>
        <row r="396">
          <cell r="B396" t="str">
            <v>TA220SER0S1C1400S-6</v>
          </cell>
          <cell r="C396" t="str">
            <v>Torre de suspensión tipo SC1 (5°)Tipo SC1-6</v>
          </cell>
          <cell r="D396">
            <v>3561.1021505843223</v>
          </cell>
        </row>
        <row r="397">
          <cell r="B397" t="str">
            <v>TA220SER0S1C1400S-3</v>
          </cell>
          <cell r="C397" t="str">
            <v>Torre de suspensión tipo SC1 (5°)Tipo SC1-3</v>
          </cell>
          <cell r="D397">
            <v>4074.4141722901709</v>
          </cell>
        </row>
        <row r="398">
          <cell r="B398" t="str">
            <v>TA220SER0S1C1400S±0</v>
          </cell>
          <cell r="C398" t="str">
            <v>Torre de suspensión tipo SC1 (5°)Tipo SC1±0</v>
          </cell>
          <cell r="D398">
            <v>4583.1430509450738</v>
          </cell>
        </row>
        <row r="399">
          <cell r="B399" t="str">
            <v>TA220SER0S1C1400S+3</v>
          </cell>
          <cell r="C399" t="str">
            <v>Torre de suspensión tipo SC1 (5°)Tipo SC1+3</v>
          </cell>
          <cell r="D399">
            <v>5087.288786549032</v>
          </cell>
        </row>
        <row r="400">
          <cell r="B400" t="str">
            <v>TA220SER0S1C1400S+6</v>
          </cell>
          <cell r="C400" t="str">
            <v>Torre de suspensión tipo SC1 (5°)Tipo SC1+6</v>
          </cell>
          <cell r="D400">
            <v>5591.4345221529902</v>
          </cell>
        </row>
        <row r="401">
          <cell r="B401" t="str">
            <v>TA220SER0S1C1400A-3</v>
          </cell>
          <cell r="C401" t="str">
            <v>Torre de ángulo menor tipo AC1 (30°)Tipo AC1-3</v>
          </cell>
          <cell r="D401">
            <v>6268.4472473524947</v>
          </cell>
        </row>
        <row r="402">
          <cell r="B402" t="str">
            <v>TA220SER0S1C1400A±0</v>
          </cell>
          <cell r="C402" t="str">
            <v>Torre de ángulo menor tipo AC1 (30°)Tipo AC1±0</v>
          </cell>
          <cell r="D402">
            <v>6957.2111513346217</v>
          </cell>
        </row>
        <row r="403">
          <cell r="B403" t="str">
            <v>TA220SER0S1C1400A+3</v>
          </cell>
          <cell r="C403" t="str">
            <v>Torre de ángulo menor tipo AC1 (30°)Tipo AC1+3</v>
          </cell>
          <cell r="D403">
            <v>7645.9750553167487</v>
          </cell>
        </row>
        <row r="404">
          <cell r="B404" t="str">
            <v>TA220SER0S1C1400B-3</v>
          </cell>
          <cell r="C404" t="str">
            <v>Torre de ángulo mayor tipo BC1 (65°)Tipo BC1-3</v>
          </cell>
          <cell r="D404">
            <v>8459.2173812185556</v>
          </cell>
        </row>
        <row r="405">
          <cell r="B405" t="str">
            <v>TA220SER0S1C1400B±0</v>
          </cell>
          <cell r="C405" t="str">
            <v>Torre de ángulo mayor tipo BC1 (65°)Tipo BC1±0</v>
          </cell>
          <cell r="D405">
            <v>9420.0638989070776</v>
          </cell>
        </row>
        <row r="406">
          <cell r="B406" t="str">
            <v>TA220SER0S1C1400B+3</v>
          </cell>
          <cell r="C406" t="str">
            <v>Torre de ángulo mayor tipo BC1 (65°)Tipo BC1+3</v>
          </cell>
          <cell r="D406">
            <v>10550.471566775928</v>
          </cell>
        </row>
        <row r="407">
          <cell r="B407" t="str">
            <v>TA220SER0S1C1400R-3</v>
          </cell>
          <cell r="C407" t="str">
            <v>Torre de anclaje, retención intermedia y terminal (15°) Tipo RC1-3</v>
          </cell>
          <cell r="D407">
            <v>10891.788742025026</v>
          </cell>
        </row>
        <row r="408">
          <cell r="B408" t="str">
            <v>TA220SER0S1C1400R±0</v>
          </cell>
          <cell r="C408" t="str">
            <v>Torre de anclaje, retención intermedia y terminal (15°) Tipo RC1±0</v>
          </cell>
          <cell r="D408">
            <v>12142.462365691223</v>
          </cell>
        </row>
        <row r="409">
          <cell r="B409" t="str">
            <v>TA220SER0S1C1400R+3</v>
          </cell>
          <cell r="C409" t="str">
            <v>Torre de anclaje, retención intermedia y terminal (15°) Tipo RC1+3</v>
          </cell>
          <cell r="D409">
            <v>13393.135989357419</v>
          </cell>
        </row>
        <row r="410">
          <cell r="B410" t="str">
            <v>TA220SER0D2C4600S-6</v>
          </cell>
          <cell r="C410" t="str">
            <v>Torre de suspensión tipo SC2 (5°)Tipo SC2-6</v>
          </cell>
          <cell r="D410">
            <v>5065.0575561621145</v>
          </cell>
        </row>
        <row r="411">
          <cell r="B411" t="str">
            <v>TA220SER0D2C4600S-3</v>
          </cell>
          <cell r="C411" t="str">
            <v>Torre de suspensión tipo SC2 (5°)Tipo SC2-3</v>
          </cell>
          <cell r="D411">
            <v>5795.1559426359318</v>
          </cell>
        </row>
        <row r="412">
          <cell r="B412" t="str">
            <v>TA220SER0D2C4600S±0</v>
          </cell>
          <cell r="C412" t="str">
            <v>Torre de suspensión tipo SC2 (5°)Tipo SC2±0</v>
          </cell>
          <cell r="D412">
            <v>6518.7355935162341</v>
          </cell>
        </row>
        <row r="413">
          <cell r="B413" t="str">
            <v>TA220SER0D2C4600S+3</v>
          </cell>
          <cell r="C413" t="str">
            <v>Torre de suspensión tipo SC2 (5°)Tipo SC2+3</v>
          </cell>
          <cell r="D413">
            <v>7235.7965088030205</v>
          </cell>
        </row>
        <row r="414">
          <cell r="B414" t="str">
            <v>TA220SER0D2C4600S+6</v>
          </cell>
          <cell r="C414" t="str">
            <v>Torre de suspensión tipo SC2 (5°)Tipo SC2+6</v>
          </cell>
          <cell r="D414">
            <v>7952.8574240898051</v>
          </cell>
        </row>
        <row r="415">
          <cell r="B415" t="str">
            <v>TA220SER0D2C4600A-3</v>
          </cell>
          <cell r="C415" t="str">
            <v>Torre de ángulo menor tipo AC2 (30°)Tipo AC2-3</v>
          </cell>
          <cell r="D415">
            <v>8915.7920084928373</v>
          </cell>
        </row>
        <row r="416">
          <cell r="B416" t="str">
            <v>TA220SER0D2C4600A±0</v>
          </cell>
          <cell r="C416" t="str">
            <v>Torre de ángulo menor tipo AC2 (30°)Tipo AC2±0</v>
          </cell>
          <cell r="D416">
            <v>9895.4406309576443</v>
          </cell>
        </row>
        <row r="417">
          <cell r="B417" t="str">
            <v>TA220SER0D2C4600A+3</v>
          </cell>
          <cell r="C417" t="str">
            <v>Torre de ángulo menor tipo AC2 (30°)Tipo AC2+3</v>
          </cell>
          <cell r="D417">
            <v>10875.089253422451</v>
          </cell>
        </row>
        <row r="418">
          <cell r="B418" t="str">
            <v>TA220SER0D2C4600B-3</v>
          </cell>
          <cell r="C418" t="str">
            <v>Torre de ángulo mayor tipo BC2 (65°)Tipo BC2-3</v>
          </cell>
          <cell r="D418">
            <v>12031.787099656352</v>
          </cell>
        </row>
        <row r="419">
          <cell r="B419" t="str">
            <v>TA220SER0D2C4600B±0</v>
          </cell>
          <cell r="C419" t="str">
            <v>Torre de ángulo mayor tipo BC2 (65°)Tipo BC2±0</v>
          </cell>
          <cell r="D419">
            <v>13398.426614316651</v>
          </cell>
        </row>
        <row r="420">
          <cell r="B420" t="str">
            <v>TA220SER0D2C4600B+3</v>
          </cell>
          <cell r="C420" t="str">
            <v>Torre de ángulo mayor tipo BC2 (65°)Tipo BC2+3</v>
          </cell>
          <cell r="D420">
            <v>15006.237808034652</v>
          </cell>
        </row>
        <row r="421">
          <cell r="B421" t="str">
            <v>TA220SER0D2C4600R-3</v>
          </cell>
          <cell r="C421" t="str">
            <v>Torre de anclaje, retención intermedia y terminal (15°) Tipo RC2-3</v>
          </cell>
          <cell r="D421">
            <v>15491.702999551184</v>
          </cell>
        </row>
        <row r="422">
          <cell r="B422" t="str">
            <v>TA220SER0D2C4600R±0</v>
          </cell>
          <cell r="C422" t="str">
            <v>Torre de anclaje, retención intermedia y terminal (15°) Tipo RC2±0</v>
          </cell>
          <cell r="D422">
            <v>17270.571905854162</v>
          </cell>
        </row>
        <row r="423">
          <cell r="B423" t="str">
            <v>TA220SER0D2C4600R+3</v>
          </cell>
          <cell r="C423" t="str">
            <v>Torre de anclaje, retención intermedia y terminal (15°) Tipo RC2+3</v>
          </cell>
          <cell r="D423">
            <v>19049.44081215714</v>
          </cell>
        </row>
        <row r="424">
          <cell r="B424" t="str">
            <v>TA220SER0S1C4600S-6</v>
          </cell>
          <cell r="C424" t="str">
            <v>Torre de suspensión tipo SC1 (5°)Tipo SC1-6</v>
          </cell>
          <cell r="D424">
            <v>4332.0038310617019</v>
          </cell>
        </row>
        <row r="425">
          <cell r="B425" t="str">
            <v>TA220SER0S1C4600S-3</v>
          </cell>
          <cell r="C425" t="str">
            <v>Torre de suspensión tipo SC1 (5°)Tipo SC1-3</v>
          </cell>
          <cell r="D425">
            <v>4956.4368157192439</v>
          </cell>
        </row>
        <row r="426">
          <cell r="B426" t="str">
            <v>TA220SER0S1C4600S±0</v>
          </cell>
          <cell r="C426" t="str">
            <v>Torre de suspensión tipo SC1 (5°)Tipo SC1±0</v>
          </cell>
          <cell r="D426">
            <v>5575.2945058709156</v>
          </cell>
        </row>
        <row r="427">
          <cell r="B427" t="str">
            <v>TA220SER0S1C4600S+3</v>
          </cell>
          <cell r="C427" t="str">
            <v>Torre de suspensión tipo SC1 (5°)Tipo SC1+3</v>
          </cell>
          <cell r="D427">
            <v>6188.576901516717</v>
          </cell>
        </row>
        <row r="428">
          <cell r="B428" t="str">
            <v>TA220SER0S1C4600S+6</v>
          </cell>
          <cell r="C428" t="str">
            <v>Torre de suspensión tipo SC1 (5°)Tipo SC1+6</v>
          </cell>
          <cell r="D428">
            <v>6801.8592971625167</v>
          </cell>
        </row>
        <row r="429">
          <cell r="B429" t="str">
            <v>TA220SER0S1C4600A-3</v>
          </cell>
          <cell r="C429" t="str">
            <v>Torre de ángulo menor tipo AC1 (30°)Tipo AC1-3</v>
          </cell>
          <cell r="D429">
            <v>7625.4306509807584</v>
          </cell>
        </row>
        <row r="430">
          <cell r="B430" t="str">
            <v>TA220SER0S1C4600A±0</v>
          </cell>
          <cell r="C430" t="str">
            <v>Torre de ángulo menor tipo AC1 (30°)Tipo AC1±0</v>
          </cell>
          <cell r="D430">
            <v>8463.2970599120508</v>
          </cell>
        </row>
        <row r="431">
          <cell r="B431" t="str">
            <v>TA220SER0S1C4600A+3</v>
          </cell>
          <cell r="C431" t="str">
            <v>Torre de ángulo menor tipo AC1 (30°)Tipo AC1+3</v>
          </cell>
          <cell r="D431">
            <v>9301.1634688433442</v>
          </cell>
        </row>
        <row r="432">
          <cell r="B432" t="str">
            <v>TA220SER0S1C4600B-3</v>
          </cell>
          <cell r="C432" t="str">
            <v>Torre de ángulo mayor tipo BC1 (65°)Tipo BC1-3</v>
          </cell>
          <cell r="D432">
            <v>10290.455188770584</v>
          </cell>
        </row>
        <row r="433">
          <cell r="B433" t="str">
            <v>TA220SER0S1C4600B±0</v>
          </cell>
          <cell r="C433" t="str">
            <v>Torre de ángulo mayor tipo BC1 (65°)Tipo BC1±0</v>
          </cell>
          <cell r="D433">
            <v>11459.304219120917</v>
          </cell>
        </row>
        <row r="434">
          <cell r="B434" t="str">
            <v>TA220SER0S1C4600B+3</v>
          </cell>
          <cell r="C434" t="str">
            <v>Torre de ángulo mayor tipo BC1 (65°)Tipo BC1+3</v>
          </cell>
          <cell r="D434">
            <v>12834.420725415428</v>
          </cell>
        </row>
        <row r="435">
          <cell r="B435" t="str">
            <v>TA220SER0S1C4600R-3</v>
          </cell>
          <cell r="C435" t="str">
            <v>Torre de anclaje, retención intermedia y terminal (15°) Tipo RC1-3</v>
          </cell>
          <cell r="D435">
            <v>13249.625695186834</v>
          </cell>
        </row>
        <row r="436">
          <cell r="B436" t="str">
            <v>TA220SER0S1C4600R±0</v>
          </cell>
          <cell r="C436" t="str">
            <v>Torre de anclaje, retención intermedia y terminal (15°) Tipo RC1±0</v>
          </cell>
          <cell r="D436">
            <v>14771.043138446861</v>
          </cell>
        </row>
        <row r="437">
          <cell r="B437" t="str">
            <v>TA220SER0S1C4600R+3</v>
          </cell>
          <cell r="C437" t="str">
            <v>Torre de anclaje, retención intermedia y terminal (15°) Tipo RC1+3</v>
          </cell>
          <cell r="D437">
            <v>16292.460581706888</v>
          </cell>
        </row>
        <row r="438">
          <cell r="B438" t="str">
            <v>TA138SIR2S1C2400S-6</v>
          </cell>
          <cell r="C438" t="str">
            <v>Torre de suspensión tipo SS1 (5°)Tipo SS1-6</v>
          </cell>
          <cell r="D438">
            <v>3725.1873075354233</v>
          </cell>
        </row>
        <row r="439">
          <cell r="B439" t="str">
            <v>TA138SIR2S1C2400S-3</v>
          </cell>
          <cell r="C439" t="str">
            <v>Torre de suspensión tipo SS1 (5°)Tipo SS1-3</v>
          </cell>
          <cell r="D439">
            <v>4262.1512437567453</v>
          </cell>
        </row>
        <row r="440">
          <cell r="B440" t="str">
            <v>TA138SIR2S1C2400S±0</v>
          </cell>
          <cell r="C440" t="str">
            <v>Torre de suspensión tipo SS1 (5°)Tipo SS1±0</v>
          </cell>
          <cell r="D440">
            <v>4794.3208591189486</v>
          </cell>
        </row>
        <row r="441">
          <cell r="B441" t="str">
            <v>TA138SIR2S1C2400S+3</v>
          </cell>
          <cell r="C441" t="str">
            <v>Torre de suspensión tipo SS1 (5°)Tipo SS1+3</v>
          </cell>
          <cell r="D441">
            <v>5321.6961536220333</v>
          </cell>
        </row>
        <row r="442">
          <cell r="B442" t="str">
            <v>TA138SIR2S1C2400S+6</v>
          </cell>
          <cell r="C442" t="str">
            <v>Torre de suspensión tipo SS1 (5°)Tipo SS1+6</v>
          </cell>
          <cell r="D442">
            <v>5849.0714481251171</v>
          </cell>
        </row>
        <row r="443">
          <cell r="B443" t="str">
            <v>TA138SIR2S1C2400A-3</v>
          </cell>
          <cell r="C443" t="str">
            <v>Torre de ángulo menor tipo AS1 (30°)Tipo AS1-3</v>
          </cell>
          <cell r="D443">
            <v>6557.2789367924506</v>
          </cell>
        </row>
        <row r="444">
          <cell r="B444" t="str">
            <v>TA138SIR2S1C2400A±0</v>
          </cell>
          <cell r="C444" t="str">
            <v>Torre de ángulo menor tipo AS1 (30°)Tipo AS1±0</v>
          </cell>
          <cell r="D444">
            <v>7277.7790641425645</v>
          </cell>
        </row>
        <row r="445">
          <cell r="B445" t="str">
            <v>TA138SIR2S1C2400A+3</v>
          </cell>
          <cell r="C445" t="str">
            <v>Torre de ángulo menor tipo AS1 (30°)Tipo AS1+3</v>
          </cell>
          <cell r="D445">
            <v>7998.2791914926784</v>
          </cell>
        </row>
        <row r="446">
          <cell r="B446" t="str">
            <v>TA138SIR2S1C2400B-3</v>
          </cell>
          <cell r="C446" t="str">
            <v>Torre de ángulo mayor tipo BS1 (65°)Tipo BS1-3</v>
          </cell>
          <cell r="D446">
            <v>8848.9933418584314</v>
          </cell>
        </row>
        <row r="447">
          <cell r="B447" t="str">
            <v>TA138SIR2S1C2400B±0</v>
          </cell>
          <cell r="C447" t="str">
            <v>Torre de ángulo mayor tipo BS1 (65°)Tipo BS1±0</v>
          </cell>
          <cell r="D447">
            <v>9854.1128528490335</v>
          </cell>
        </row>
        <row r="448">
          <cell r="B448" t="str">
            <v>TA138SIR2S1C2400B+3</v>
          </cell>
          <cell r="C448" t="str">
            <v>Torre de ángulo mayor tipo BS1 (65°)Tipo BS1+3</v>
          </cell>
          <cell r="D448">
            <v>11036.606395190918</v>
          </cell>
        </row>
        <row r="449">
          <cell r="B449" t="str">
            <v>TA138SIR2S1C2400R-3</v>
          </cell>
          <cell r="C449" t="str">
            <v>Torre de anclaje, retención intermedia y terminal (15°) Tipo RS1-3</v>
          </cell>
          <cell r="D449">
            <v>11393.650466188197</v>
          </cell>
        </row>
        <row r="450">
          <cell r="B450" t="str">
            <v>TA138SIR2S1C2400R±0</v>
          </cell>
          <cell r="C450" t="str">
            <v>Torre de anclaje, retención intermedia y terminal (15°) Tipo RS1±0</v>
          </cell>
          <cell r="D450">
            <v>12701.951467322404</v>
          </cell>
        </row>
        <row r="451">
          <cell r="B451" t="str">
            <v>TA138SIR2S1C2400R+3</v>
          </cell>
          <cell r="C451" t="str">
            <v>Torre de anclaje, retención intermedia y terminal (15°) Tipo RS1+3</v>
          </cell>
          <cell r="D451">
            <v>14010.252468456611</v>
          </cell>
        </row>
        <row r="452">
          <cell r="B452" t="str">
            <v>TA138SIR2S1C2315S-6</v>
          </cell>
          <cell r="C452" t="str">
            <v>Torre de suspensión tipo SS1 (5°)Tipo SS1-6</v>
          </cell>
          <cell r="D452">
            <v>3433.1986634810901</v>
          </cell>
        </row>
        <row r="453">
          <cell r="B453" t="str">
            <v>TA138SIR2S1C2315S-3</v>
          </cell>
          <cell r="C453" t="str">
            <v>Torre de suspensión tipo SS1 (5°)Tipo SS1-3</v>
          </cell>
          <cell r="D453">
            <v>3928.0741465053911</v>
          </cell>
        </row>
        <row r="454">
          <cell r="B454" t="str">
            <v>TA138SIR2S1C2315S±0</v>
          </cell>
          <cell r="C454" t="str">
            <v>Torre de suspensión tipo SS1 (5°)Tipo SS1±0</v>
          </cell>
          <cell r="D454">
            <v>4418.5310984312609</v>
          </cell>
        </row>
        <row r="455">
          <cell r="B455" t="str">
            <v>TA138SIR2S1C2315S+3</v>
          </cell>
          <cell r="C455" t="str">
            <v>Torre de suspensión tipo SS1 (5°)Tipo SS1+3</v>
          </cell>
          <cell r="D455">
            <v>4904.5695192587</v>
          </cell>
        </row>
        <row r="456">
          <cell r="B456" t="str">
            <v>TA138SIR2S1C2315S+6</v>
          </cell>
          <cell r="C456" t="str">
            <v>Torre de suspensión tipo SS1 (5°)Tipo SS1+6</v>
          </cell>
          <cell r="D456">
            <v>5390.6079400861381</v>
          </cell>
        </row>
        <row r="457">
          <cell r="B457" t="str">
            <v>TA138SIR2S1C2315A-3</v>
          </cell>
          <cell r="C457" t="str">
            <v>Torre de ángulo menor tipo AS1 (30°)Tipo AS1-3</v>
          </cell>
          <cell r="D457">
            <v>6043.3045168842073</v>
          </cell>
        </row>
        <row r="458">
          <cell r="B458" t="str">
            <v>TA138SIR2S1C2315A±0</v>
          </cell>
          <cell r="C458" t="str">
            <v>Torre de ángulo menor tipo AS1 (30°)Tipo AS1±0</v>
          </cell>
          <cell r="D458">
            <v>6707.330207418654</v>
          </cell>
        </row>
        <row r="459">
          <cell r="B459" t="str">
            <v>TA138SIR2S1C2315A+3</v>
          </cell>
          <cell r="C459" t="str">
            <v>Torre de ángulo menor tipo AS1 (30°)Tipo AS1+3</v>
          </cell>
          <cell r="D459">
            <v>7371.3558979531008</v>
          </cell>
        </row>
        <row r="460">
          <cell r="B460" t="str">
            <v>TA138SIR2S1C2315B-3</v>
          </cell>
          <cell r="C460" t="str">
            <v>Torre de ángulo mayor tipo BS1 (65°)Tipo BS1-3</v>
          </cell>
          <cell r="D460">
            <v>8155.3891405586828</v>
          </cell>
        </row>
        <row r="461">
          <cell r="B461" t="str">
            <v>TA138SIR2S1C2315B±0</v>
          </cell>
          <cell r="C461" t="str">
            <v>Torre de ángulo mayor tipo BS1 (65°)Tipo BS1±0</v>
          </cell>
          <cell r="D461">
            <v>9081.7251008448584</v>
          </cell>
        </row>
        <row r="462">
          <cell r="B462" t="str">
            <v>TA138SIR2S1C2315B+3</v>
          </cell>
          <cell r="C462" t="str">
            <v>Torre de ángulo mayor tipo BS1 (65°)Tipo BS1+3</v>
          </cell>
          <cell r="D462">
            <v>10171.532112946243</v>
          </cell>
        </row>
        <row r="463">
          <cell r="B463" t="str">
            <v>TA138SIR2S1C2315R-3</v>
          </cell>
          <cell r="C463" t="str">
            <v>Torre de anclaje, retención intermedia y terminal (15°) Tipo RS1-3</v>
          </cell>
          <cell r="D463">
            <v>10500.590258525152</v>
          </cell>
        </row>
        <row r="464">
          <cell r="B464" t="str">
            <v>TA138SIR2S1C2315R±0</v>
          </cell>
          <cell r="C464" t="str">
            <v>Torre de anclaje, retención intermedia y terminal (15°) Tipo RS1±0</v>
          </cell>
          <cell r="D464">
            <v>11706.343654989021</v>
          </cell>
        </row>
        <row r="465">
          <cell r="B465" t="str">
            <v>TA138SIR2S1C2315R+3</v>
          </cell>
          <cell r="C465" t="str">
            <v>Torre de anclaje, retención intermedia y terminal (15°) Tipo RS1+3</v>
          </cell>
          <cell r="D465">
            <v>12912.097051452891</v>
          </cell>
        </row>
        <row r="466">
          <cell r="B466" t="str">
            <v>TA138SIR2D1C2400S-6</v>
          </cell>
          <cell r="C466" t="str">
            <v>Torre de suspensión tipo SS2 (5°)Tipo SS2-6</v>
          </cell>
          <cell r="D466">
            <v>5152.3452718047156</v>
          </cell>
        </row>
        <row r="467">
          <cell r="B467" t="str">
            <v>TA138SIR2D1C2400S-3</v>
          </cell>
          <cell r="C467" t="str">
            <v>Torre de suspensión tipo SS2 (5°)Tipo SS2-3</v>
          </cell>
          <cell r="D467">
            <v>5895.025671344134</v>
          </cell>
        </row>
        <row r="468">
          <cell r="B468" t="str">
            <v>TA138SIR2D1C2400S±0</v>
          </cell>
          <cell r="C468" t="str">
            <v>Torre de suspensión tipo SS2 (5°)Tipo SS2±0</v>
          </cell>
          <cell r="D468">
            <v>6631.074995887665</v>
          </cell>
        </row>
        <row r="469">
          <cell r="B469" t="str">
            <v>TA138SIR2D1C2400S+3</v>
          </cell>
          <cell r="C469" t="str">
            <v>Torre de suspensión tipo SS2 (5°)Tipo SS2+3</v>
          </cell>
          <cell r="D469">
            <v>7360.4932454353084</v>
          </cell>
        </row>
        <row r="470">
          <cell r="B470" t="str">
            <v>TA138SIR2D1C2400S+6</v>
          </cell>
          <cell r="C470" t="str">
            <v>Torre de suspensión tipo SS2 (5°)Tipo SS2+6</v>
          </cell>
          <cell r="D470">
            <v>8089.9114949829509</v>
          </cell>
        </row>
        <row r="471">
          <cell r="B471" t="str">
            <v>TA138SIR2D1C2400A-3</v>
          </cell>
          <cell r="C471" t="str">
            <v>Torre de ángulo menor tipo AS2 (30°)Tipo AS2-3</v>
          </cell>
          <cell r="D471">
            <v>9069.440631225485</v>
          </cell>
        </row>
        <row r="472">
          <cell r="B472" t="str">
            <v>TA138SIR2D1C2400A±0</v>
          </cell>
          <cell r="C472" t="str">
            <v>Torre de ángulo menor tipo AS2 (30°)Tipo AS2±0</v>
          </cell>
          <cell r="D472">
            <v>10065.971843757476</v>
          </cell>
        </row>
        <row r="473">
          <cell r="B473" t="str">
            <v>TA138SIR2D1C2400A+3</v>
          </cell>
          <cell r="C473" t="str">
            <v>Torre de ángulo menor tipo AS2 (30°)Tipo AS2+3</v>
          </cell>
          <cell r="D473">
            <v>11062.503056289466</v>
          </cell>
        </row>
        <row r="474">
          <cell r="B474" t="str">
            <v>TA138SIR2D1C2400B-3</v>
          </cell>
          <cell r="C474" t="str">
            <v>Torre de ángulo mayor tipo BS2 (65°)Tipo BS2-3</v>
          </cell>
          <cell r="D474">
            <v>12239.134637049965</v>
          </cell>
        </row>
        <row r="475">
          <cell r="B475" t="str">
            <v>TA138SIR2D1C2400B±0</v>
          </cell>
          <cell r="C475" t="str">
            <v>Torre de ángulo mayor tipo BS2 (65°)Tipo BS2±0</v>
          </cell>
          <cell r="D475">
            <v>13629.325876447623</v>
          </cell>
        </row>
        <row r="476">
          <cell r="B476" t="str">
            <v>TA138SIR2D1C2400B+3</v>
          </cell>
          <cell r="C476" t="str">
            <v>Torre de ángulo mayor tipo BS2 (65°)Tipo BS2+3</v>
          </cell>
          <cell r="D476">
            <v>15264.84498162134</v>
          </cell>
        </row>
        <row r="477">
          <cell r="B477" t="str">
            <v>TA138SIR2D1C2400R-3</v>
          </cell>
          <cell r="C477" t="str">
            <v>Torre de anclaje, retención intermedia y terminal (15°) Tipo RS2-3</v>
          </cell>
          <cell r="D477">
            <v>15758.676346102664</v>
          </cell>
        </row>
        <row r="478">
          <cell r="B478" t="str">
            <v>TA138SIR2D1C2400R±0</v>
          </cell>
          <cell r="C478" t="str">
            <v>Torre de anclaje, retención intermedia y terminal (15°) Tipo RS2±0</v>
          </cell>
          <cell r="D478">
            <v>17568.201054740985</v>
          </cell>
        </row>
        <row r="479">
          <cell r="B479" t="str">
            <v>TA138SIR2D1C2400R+3</v>
          </cell>
          <cell r="C479" t="str">
            <v>Torre de anclaje, retención intermedia y terminal (15°) Tipo RS2+3</v>
          </cell>
          <cell r="D479">
            <v>19377.725763379305</v>
          </cell>
        </row>
        <row r="480">
          <cell r="B480" t="str">
            <v>TA138SIR2D1C2315S-6</v>
          </cell>
          <cell r="C480" t="str">
            <v>Torre de suspensión tipo SS2 (5°)Tipo SS2-6</v>
          </cell>
          <cell r="D480">
            <v>4724.269901998865</v>
          </cell>
        </row>
        <row r="481">
          <cell r="B481" t="str">
            <v>TA138SIR2D1C2315S-3</v>
          </cell>
          <cell r="C481" t="str">
            <v>Torre de suspensión tipo SS2 (5°)Tipo SS2-3</v>
          </cell>
          <cell r="D481">
            <v>5405.2457437284311</v>
          </cell>
        </row>
        <row r="482">
          <cell r="B482" t="str">
            <v>TA138SIR2D1C2315S±0</v>
          </cell>
          <cell r="C482" t="str">
            <v>Torre de suspensión tipo SS2 (5°)Tipo SS2±0</v>
          </cell>
          <cell r="D482">
            <v>6080.1414440139833</v>
          </cell>
        </row>
        <row r="483">
          <cell r="B483" t="str">
            <v>TA138SIR2D1C2315S+3</v>
          </cell>
          <cell r="C483" t="str">
            <v>Torre de suspensión tipo SS2 (5°)Tipo SS2+3</v>
          </cell>
          <cell r="D483">
            <v>6748.9570028555218</v>
          </cell>
        </row>
        <row r="484">
          <cell r="B484" t="str">
            <v>TA138SIR2D1C2315S+6</v>
          </cell>
          <cell r="C484" t="str">
            <v>Torre de suspensión tipo SS2 (5°)Tipo SS2+6</v>
          </cell>
          <cell r="D484">
            <v>7417.7725616970592</v>
          </cell>
        </row>
        <row r="485">
          <cell r="B485" t="str">
            <v>TA138SIR2D1C2315A-3</v>
          </cell>
          <cell r="C485" t="str">
            <v>Torre de ángulo menor tipo AS2 (30°)Tipo AS2-3</v>
          </cell>
          <cell r="D485">
            <v>8315.9188955239188</v>
          </cell>
        </row>
        <row r="486">
          <cell r="B486" t="str">
            <v>TA138SIR2D1C2315A±0</v>
          </cell>
          <cell r="C486" t="str">
            <v>Torre de ángulo menor tipo AS2 (30°)Tipo AS2±0</v>
          </cell>
          <cell r="D486">
            <v>9229.6547120132273</v>
          </cell>
        </row>
        <row r="487">
          <cell r="B487" t="str">
            <v>TA138SIR2D1C2315A+3</v>
          </cell>
          <cell r="C487" t="str">
            <v>Torre de ángulo menor tipo AS2 (30°)Tipo AS2+3</v>
          </cell>
          <cell r="D487">
            <v>10143.390528502536</v>
          </cell>
        </row>
        <row r="488">
          <cell r="B488" t="str">
            <v>TA138SIR2D1C2315B-3</v>
          </cell>
          <cell r="C488" t="str">
            <v>Torre de ángulo mayor tipo BS2 (65°)Tipo BS2-3</v>
          </cell>
          <cell r="D488">
            <v>11222.263327099188</v>
          </cell>
        </row>
        <row r="489">
          <cell r="B489" t="str">
            <v>TA138SIR2D1C2315B±0</v>
          </cell>
          <cell r="C489" t="str">
            <v>Torre de ángulo mayor tipo BS2 (65°)Tipo BS2±0</v>
          </cell>
          <cell r="D489">
            <v>12496.952480065911</v>
          </cell>
        </row>
        <row r="490">
          <cell r="B490" t="str">
            <v>TA138SIR2D1C2315B+3</v>
          </cell>
          <cell r="C490" t="str">
            <v>Torre de ángulo mayor tipo BS2 (65°)Tipo BS2+3</v>
          </cell>
          <cell r="D490">
            <v>13996.586777673821</v>
          </cell>
        </row>
        <row r="491">
          <cell r="B491" t="str">
            <v>TA138SIR2D1C2315R-3</v>
          </cell>
          <cell r="C491" t="str">
            <v>Torre de anclaje, retención intermedia y terminal (15°) Tipo RS2-3</v>
          </cell>
          <cell r="D491">
            <v>14449.388856884048</v>
          </cell>
        </row>
        <row r="492">
          <cell r="B492" t="str">
            <v>TA138SIR2D1C2315R±0</v>
          </cell>
          <cell r="C492" t="str">
            <v>Torre de anclaje, retención intermedia y terminal (15°) Tipo RS2±0</v>
          </cell>
          <cell r="D492">
            <v>16108.571746804959</v>
          </cell>
        </row>
        <row r="493">
          <cell r="B493" t="str">
            <v>TA138SIR2D1C2315R+3</v>
          </cell>
          <cell r="C493" t="str">
            <v>Torre de anclaje, retención intermedia y terminal (15°) Tipo RS2+3</v>
          </cell>
          <cell r="D493">
            <v>17767.754636725869</v>
          </cell>
        </row>
        <row r="494">
          <cell r="B494" t="str">
            <v>TA138SIR1S1C1400S-6</v>
          </cell>
          <cell r="C494" t="str">
            <v>Torre de suspensión tipo SS1 (5°)Tipo SS1-6</v>
          </cell>
          <cell r="D494">
            <v>3215.2360308291918</v>
          </cell>
        </row>
        <row r="495">
          <cell r="B495" t="str">
            <v>TA138SIR1S1C1400S-3</v>
          </cell>
          <cell r="C495" t="str">
            <v>Torre de suspensión tipo SS1 (5°)Tipo SS1-3</v>
          </cell>
          <cell r="D495">
            <v>3678.6934767144803</v>
          </cell>
        </row>
        <row r="496">
          <cell r="B496" t="str">
            <v>TA138SIR1S1C1400S±0</v>
          </cell>
          <cell r="C496" t="str">
            <v>Torre de suspensión tipo SS1 (5°)Tipo SS1±0</v>
          </cell>
          <cell r="D496">
            <v>4138.0129096900791</v>
          </cell>
        </row>
        <row r="497">
          <cell r="B497" t="str">
            <v>TA138SIR1S1C1400S+3</v>
          </cell>
          <cell r="C497" t="str">
            <v>Torre de suspensión tipo SS1 (5°)Tipo SS1+3</v>
          </cell>
          <cell r="D497">
            <v>4593.1943297559883</v>
          </cell>
        </row>
        <row r="498">
          <cell r="B498" t="str">
            <v>TA138SIR1S1C1400S+6</v>
          </cell>
          <cell r="C498" t="str">
            <v>Torre de suspensión tipo SS1 (5°)Tipo SS1+6</v>
          </cell>
          <cell r="D498">
            <v>5048.3757498218965</v>
          </cell>
        </row>
        <row r="499">
          <cell r="B499" t="str">
            <v>TA138SIR1S1C1400A-3</v>
          </cell>
          <cell r="C499" t="str">
            <v>Torre de ángulo menor tipo AS1 (30°)Tipo AS1-3</v>
          </cell>
          <cell r="D499">
            <v>5659.6347408154961</v>
          </cell>
        </row>
        <row r="500">
          <cell r="B500" t="str">
            <v>TA138SIR1S1C1400A±0</v>
          </cell>
          <cell r="C500" t="str">
            <v>Torre de ángulo menor tipo AS1 (30°)Tipo AS1±0</v>
          </cell>
          <cell r="D500">
            <v>6281.5035969095406</v>
          </cell>
        </row>
        <row r="501">
          <cell r="B501" t="str">
            <v>TA138SIR1S1C1400A+3</v>
          </cell>
          <cell r="C501" t="str">
            <v>Torre de ángulo menor tipo AS1 (30°)Tipo AS1+3</v>
          </cell>
          <cell r="D501">
            <v>6903.3724530035852</v>
          </cell>
        </row>
        <row r="502">
          <cell r="B502" t="str">
            <v>TA138SIR1S1C1400B-3</v>
          </cell>
          <cell r="C502" t="str">
            <v>Torre de ángulo mayor tipo BS1 (65°)Tipo BS1-3</v>
          </cell>
          <cell r="D502">
            <v>7637.6299714535353</v>
          </cell>
        </row>
        <row r="503">
          <cell r="B503" t="str">
            <v>TA138SIR1S1C1400B±0</v>
          </cell>
          <cell r="C503" t="str">
            <v>Torre de ángulo mayor tipo BS1 (65°)Tipo BS1±0</v>
          </cell>
          <cell r="D503">
            <v>8505.155870215518</v>
          </cell>
        </row>
        <row r="504">
          <cell r="B504" t="str">
            <v>TA138SIR1S1C1400B+3</v>
          </cell>
          <cell r="C504" t="str">
            <v>Torre de ángulo mayor tipo BS1 (65°)Tipo BS1+3</v>
          </cell>
          <cell r="D504">
            <v>9525.7745746413802</v>
          </cell>
        </row>
        <row r="505">
          <cell r="B505" t="str">
            <v>TA138SIR1S1C1400R-3</v>
          </cell>
          <cell r="C505" t="str">
            <v>Torre de anclaje, retención intermedia y terminal (15°) Tipo RS1-3</v>
          </cell>
          <cell r="D505">
            <v>9833.9418872868991</v>
          </cell>
        </row>
        <row r="506">
          <cell r="B506" t="str">
            <v>TA138SIR1S1C1400R±0</v>
          </cell>
          <cell r="C506" t="str">
            <v>Torre de anclaje, retención intermedia y terminal (15°) Tipo RS1±0</v>
          </cell>
          <cell r="D506">
            <v>10963.145916707803</v>
          </cell>
        </row>
        <row r="507">
          <cell r="B507" t="str">
            <v>TA138SIR1S1C1400R+3</v>
          </cell>
          <cell r="C507" t="str">
            <v>Torre de anclaje, retención intermedia y terminal (15°) Tipo RS1+3</v>
          </cell>
          <cell r="D507">
            <v>12092.349946128707</v>
          </cell>
        </row>
        <row r="508">
          <cell r="B508" t="str">
            <v>TA138SIR1S1C1300S-6</v>
          </cell>
          <cell r="C508" t="str">
            <v>Torre de suspensión tipo SS1 (5°)Tipo SS1-6</v>
          </cell>
          <cell r="D508">
            <v>2922.3207251055851</v>
          </cell>
        </row>
        <row r="509">
          <cell r="B509" t="str">
            <v>TA138SIR1S1C1300S-3</v>
          </cell>
          <cell r="C509" t="str">
            <v>Torre de suspensión tipo SS1 (5°)Tipo SS1-3</v>
          </cell>
          <cell r="D509">
            <v>3343.5561449406246</v>
          </cell>
        </row>
        <row r="510">
          <cell r="B510" t="str">
            <v>TA138SIR1S1C1300S±0</v>
          </cell>
          <cell r="C510" t="str">
            <v>Torre de suspensión tipo SS1 (5°)Tipo SS1±0</v>
          </cell>
          <cell r="D510">
            <v>3761.0305342414222</v>
          </cell>
        </row>
        <row r="511">
          <cell r="B511" t="str">
            <v>TA138SIR1S1C1300S+3</v>
          </cell>
          <cell r="C511" t="str">
            <v>Torre de suspensión tipo SS1 (5°)Tipo SS1+3</v>
          </cell>
          <cell r="D511">
            <v>4174.7438930079788</v>
          </cell>
        </row>
        <row r="512">
          <cell r="B512" t="str">
            <v>TA138SIR1S1C1300S+6</v>
          </cell>
          <cell r="C512" t="str">
            <v>Torre de suspensión tipo SS1 (5°)Tipo SS1+6</v>
          </cell>
          <cell r="D512">
            <v>4588.4572517745346</v>
          </cell>
        </row>
        <row r="513">
          <cell r="B513" t="str">
            <v>TA138SIR1S1C1300A-3</v>
          </cell>
          <cell r="C513" t="str">
            <v>Torre de ángulo menor tipo AS1 (30°)Tipo AS1-3</v>
          </cell>
          <cell r="D513">
            <v>5144.0291602316092</v>
          </cell>
        </row>
        <row r="514">
          <cell r="B514" t="str">
            <v>TA138SIR1S1C1300A±0</v>
          </cell>
          <cell r="C514" t="str">
            <v>Torre de ángulo menor tipo AS1 (30°)Tipo AS1±0</v>
          </cell>
          <cell r="D514">
            <v>5709.2443509784789</v>
          </cell>
        </row>
        <row r="515">
          <cell r="B515" t="str">
            <v>TA138SIR1S1C1300A+3</v>
          </cell>
          <cell r="C515" t="str">
            <v>Torre de ángulo menor tipo AS1 (30°)Tipo AS1+3</v>
          </cell>
          <cell r="D515">
            <v>6274.4595417253486</v>
          </cell>
        </row>
        <row r="516">
          <cell r="B516" t="str">
            <v>TA138SIR1S1C1300B-3</v>
          </cell>
          <cell r="C516" t="str">
            <v>Torre de ángulo mayor tipo BS1 (65°)Tipo BS1-3</v>
          </cell>
          <cell r="D516">
            <v>6941.8245323999254</v>
          </cell>
        </row>
        <row r="517">
          <cell r="B517" t="str">
            <v>TA138SIR1S1C1300B±0</v>
          </cell>
          <cell r="C517" t="str">
            <v>Torre de ángulo mayor tipo BS1 (65°)Tipo BS1±0</v>
          </cell>
          <cell r="D517">
            <v>7730.3168512248612</v>
          </cell>
        </row>
        <row r="518">
          <cell r="B518" t="str">
            <v>TA138SIR1S1C1300B+3</v>
          </cell>
          <cell r="C518" t="str">
            <v>Torre de ángulo mayor tipo BS1 (65°)Tipo BS1+3</v>
          </cell>
          <cell r="D518">
            <v>8657.9548733718457</v>
          </cell>
        </row>
        <row r="519">
          <cell r="B519" t="str">
            <v>TA138SIR1S1C1300R-3</v>
          </cell>
          <cell r="C519" t="str">
            <v>Torre de anclaje, retención intermedia y terminal (15°) Tipo RS1-3</v>
          </cell>
          <cell r="D519">
            <v>8938.0474438422734</v>
          </cell>
        </row>
        <row r="520">
          <cell r="B520" t="str">
            <v>TA138SIR1S1C1300R±0</v>
          </cell>
          <cell r="C520" t="str">
            <v>Torre de anclaje, retención intermedia y terminal (15°) Tipo RS1±0</v>
          </cell>
          <cell r="D520">
            <v>9964.3784212288447</v>
          </cell>
        </row>
        <row r="521">
          <cell r="B521" t="str">
            <v>TA138SIR1S1C1300R+3</v>
          </cell>
          <cell r="C521" t="str">
            <v>Torre de anclaje, retención intermedia y terminal (15°) Tipo RS1+3</v>
          </cell>
          <cell r="D521">
            <v>10990.709398615416</v>
          </cell>
        </row>
        <row r="522">
          <cell r="B522" t="str">
            <v>TA138SIR1S1C1240S-6</v>
          </cell>
          <cell r="C522" t="str">
            <v>Torre de suspensión tipo SS1 (5°)Tipo SS1-6</v>
          </cell>
          <cell r="D522">
            <v>2743.4819532957358</v>
          </cell>
        </row>
        <row r="523">
          <cell r="B523" t="str">
            <v>TA138SIR1S1C1240S-3</v>
          </cell>
          <cell r="C523" t="str">
            <v>Torre de suspensión tipo SS1 (5°)Tipo SS1-3</v>
          </cell>
          <cell r="D523">
            <v>3138.9388114284543</v>
          </cell>
        </row>
        <row r="524">
          <cell r="B524" t="str">
            <v>TA138SIR1S1C1240S±0</v>
          </cell>
          <cell r="C524" t="str">
            <v>Torre de suspensión tipo SS1 (5°)Tipo SS1±0</v>
          </cell>
          <cell r="D524">
            <v>3530.8648047564166</v>
          </cell>
        </row>
        <row r="525">
          <cell r="B525" t="str">
            <v>TA138SIR1S1C1240S+3</v>
          </cell>
          <cell r="C525" t="str">
            <v>Torre de suspensión tipo SS1 (5°)Tipo SS1+3</v>
          </cell>
          <cell r="D525">
            <v>3919.2599332796226</v>
          </cell>
        </row>
        <row r="526">
          <cell r="B526" t="str">
            <v>TA138SIR1S1C1240S+6</v>
          </cell>
          <cell r="C526" t="str">
            <v>Torre de suspensión tipo SS1 (5°)Tipo SS1+6</v>
          </cell>
          <cell r="D526">
            <v>4307.6550618028277</v>
          </cell>
        </row>
        <row r="527">
          <cell r="B527" t="str">
            <v>TA138SIR1S1C1240A-3</v>
          </cell>
          <cell r="C527" t="str">
            <v>Torre de ángulo menor tipo AS1 (30°)Tipo AS1-3</v>
          </cell>
          <cell r="D527">
            <v>4829.2273490318366</v>
          </cell>
        </row>
        <row r="528">
          <cell r="B528" t="str">
            <v>TA138SIR1S1C1240A±0</v>
          </cell>
          <cell r="C528" t="str">
            <v>Torre de ángulo menor tipo AS1 (30°)Tipo AS1±0</v>
          </cell>
          <cell r="D528">
            <v>5359.8527736202404</v>
          </cell>
        </row>
        <row r="529">
          <cell r="B529" t="str">
            <v>TA138SIR1S1C1240A+3</v>
          </cell>
          <cell r="C529" t="str">
            <v>Torre de ángulo menor tipo AS1 (30°)Tipo AS1+3</v>
          </cell>
          <cell r="D529">
            <v>5890.4781982086442</v>
          </cell>
        </row>
        <row r="530">
          <cell r="B530" t="str">
            <v>TA138SIR1S1C1240B-3</v>
          </cell>
          <cell r="C530" t="str">
            <v>Torre de ángulo mayor tipo BS1 (65°)Tipo BS1-3</v>
          </cell>
          <cell r="D530">
            <v>6517.0021086226625</v>
          </cell>
        </row>
        <row r="531">
          <cell r="B531" t="str">
            <v>TA138SIR1S1C1240B±0</v>
          </cell>
          <cell r="C531" t="str">
            <v>Torre de ángulo mayor tipo BS1 (65°)Tipo BS1±0</v>
          </cell>
          <cell r="D531">
            <v>7257.2406554818062</v>
          </cell>
        </row>
        <row r="532">
          <cell r="B532" t="str">
            <v>TA138SIR1S1C1240B+3</v>
          </cell>
          <cell r="C532" t="str">
            <v>Torre de ángulo mayor tipo BS1 (65°)Tipo BS1+3</v>
          </cell>
          <cell r="D532">
            <v>8128.109534139624</v>
          </cell>
        </row>
        <row r="533">
          <cell r="B533" t="str">
            <v>TA138SIR1S1C1240R-3</v>
          </cell>
          <cell r="C533" t="str">
            <v>Torre de anclaje, retención intermedia y terminal (15°) Tipo RS1-3</v>
          </cell>
          <cell r="D533">
            <v>8391.0611348096936</v>
          </cell>
        </row>
        <row r="534">
          <cell r="B534" t="str">
            <v>TA138SIR1S1C1240R±0</v>
          </cell>
          <cell r="C534" t="str">
            <v>Torre de anclaje, retención intermedia y terminal (15°) Tipo RS1±0</v>
          </cell>
          <cell r="D534">
            <v>9354.5832049160472</v>
          </cell>
        </row>
        <row r="535">
          <cell r="B535" t="str">
            <v>TA138SIR1S1C1240R+3</v>
          </cell>
          <cell r="C535" t="str">
            <v>Torre de anclaje, retención intermedia y terminal (15°) Tipo RS1+3</v>
          </cell>
          <cell r="D535">
            <v>10318.105275022401</v>
          </cell>
        </row>
        <row r="536">
          <cell r="B536" t="str">
            <v>TA138SIR1D1C1400S-6</v>
          </cell>
          <cell r="C536" t="str">
            <v>Torre de suspensión tipo SS2 (5°)Tipo SS2-6</v>
          </cell>
          <cell r="D536">
            <v>4423.0820354738707</v>
          </cell>
        </row>
        <row r="537">
          <cell r="B537" t="str">
            <v>TA138SIR1D1C1400S-3</v>
          </cell>
          <cell r="C537" t="str">
            <v>Torre de suspensión tipo SS2 (5°)Tipo SS2-3</v>
          </cell>
          <cell r="D537">
            <v>5060.6434099565904</v>
          </cell>
        </row>
        <row r="538">
          <cell r="B538" t="str">
            <v>TA138SIR1D1C1400S±0</v>
          </cell>
          <cell r="C538" t="str">
            <v>Torre de suspensión tipo SS2 (5°)Tipo SS2±0</v>
          </cell>
          <cell r="D538">
            <v>5692.5122721671432</v>
          </cell>
        </row>
        <row r="539">
          <cell r="B539" t="str">
            <v>TA138SIR1D1C1400S+3</v>
          </cell>
          <cell r="C539" t="str">
            <v>Torre de suspensión tipo SS2 (5°)Tipo SS2+3</v>
          </cell>
          <cell r="D539">
            <v>6318.6886221055292</v>
          </cell>
        </row>
        <row r="540">
          <cell r="B540" t="str">
            <v>TA138SIR1D1C1400S+6</v>
          </cell>
          <cell r="C540" t="str">
            <v>Torre de suspensión tipo SS2 (5°)Tipo SS2+6</v>
          </cell>
          <cell r="D540">
            <v>6944.8649720439143</v>
          </cell>
        </row>
        <row r="541">
          <cell r="B541" t="str">
            <v>TA138SIR1D1C1400A-3</v>
          </cell>
          <cell r="C541" t="str">
            <v>Torre de ángulo menor tipo AS2 (30°)Tipo AS2-3</v>
          </cell>
          <cell r="D541">
            <v>7785.7514998639008</v>
          </cell>
        </row>
        <row r="542">
          <cell r="B542" t="str">
            <v>TA138SIR1D1C1400A±0</v>
          </cell>
          <cell r="C542" t="str">
            <v>Torre de ángulo menor tipo AS2 (30°)Tipo AS2±0</v>
          </cell>
          <cell r="D542">
            <v>8641.2336291497231</v>
          </cell>
        </row>
        <row r="543">
          <cell r="B543" t="str">
            <v>TA138SIR1D1C1400A+3</v>
          </cell>
          <cell r="C543" t="str">
            <v>Torre de ángulo menor tipo AS2 (30°)Tipo AS2+3</v>
          </cell>
          <cell r="D543">
            <v>9496.7157584355464</v>
          </cell>
        </row>
        <row r="544">
          <cell r="B544" t="str">
            <v>TA138SIR1D1C1400B-3</v>
          </cell>
          <cell r="C544" t="str">
            <v>Torre de ángulo mayor tipo BS2 (65°)Tipo BS2-3</v>
          </cell>
          <cell r="D544">
            <v>10506.806839814115</v>
          </cell>
        </row>
        <row r="545">
          <cell r="B545" t="str">
            <v>TA138SIR1D1C1400B±0</v>
          </cell>
          <cell r="C545" t="str">
            <v>Torre de ángulo mayor tipo BS2 (65°)Tipo BS2±0</v>
          </cell>
          <cell r="D545">
            <v>11700.230333868725</v>
          </cell>
        </row>
        <row r="546">
          <cell r="B546" t="str">
            <v>TA138SIR1D1C1400B+3</v>
          </cell>
          <cell r="C546" t="str">
            <v>Torre de ángulo mayor tipo BS2 (65°)Tipo BS2+3</v>
          </cell>
          <cell r="D546">
            <v>13104.257973932974</v>
          </cell>
        </row>
        <row r="547">
          <cell r="B547" t="str">
            <v>TA138SIR1D1C1400R-3</v>
          </cell>
          <cell r="C547" t="str">
            <v>Torre de anclaje, retención intermedia y terminal (15°) Tipo RS2-3</v>
          </cell>
          <cell r="D547">
            <v>13528.192419620038</v>
          </cell>
        </row>
        <row r="548">
          <cell r="B548" t="str">
            <v>TA138SIR1D1C1400R±0</v>
          </cell>
          <cell r="C548" t="str">
            <v>Torre de anclaje, retención intermedia y terminal (15°) Tipo RS2±0</v>
          </cell>
          <cell r="D548">
            <v>15081.596900356786</v>
          </cell>
        </row>
        <row r="549">
          <cell r="B549" t="str">
            <v>TA138SIR1D1C1400R+3</v>
          </cell>
          <cell r="C549" t="str">
            <v>Torre de anclaje, retención intermedia y terminal (15°) Tipo RS2+3</v>
          </cell>
          <cell r="D549">
            <v>16635.001381093534</v>
          </cell>
        </row>
        <row r="550">
          <cell r="B550" t="str">
            <v>TA138SIR1D1C1300S-6</v>
          </cell>
          <cell r="C550" t="str">
            <v>Torre de suspensión tipo SS2 (5°)Tipo SS2-6</v>
          </cell>
          <cell r="D550">
            <v>4002.5862734925859</v>
          </cell>
        </row>
        <row r="551">
          <cell r="B551" t="str">
            <v>TA138SIR1D1C1300S-3</v>
          </cell>
          <cell r="C551" t="str">
            <v>Torre de suspensión tipo SS2 (5°)Tipo SS2-3</v>
          </cell>
          <cell r="D551">
            <v>4579.5356462482732</v>
          </cell>
        </row>
        <row r="552">
          <cell r="B552" t="str">
            <v>TA138SIR1D1C1300S±0</v>
          </cell>
          <cell r="C552" t="str">
            <v>Torre de suspensión tipo SS2 (5°)Tipo SS2±0</v>
          </cell>
          <cell r="D552">
            <v>5151.3336853186429</v>
          </cell>
        </row>
        <row r="553">
          <cell r="B553" t="str">
            <v>TA138SIR1D1C1300S+3</v>
          </cell>
          <cell r="C553" t="str">
            <v>Torre de suspensión tipo SS2 (5°)Tipo SS2+3</v>
          </cell>
          <cell r="D553">
            <v>5717.980390703694</v>
          </cell>
        </row>
        <row r="554">
          <cell r="B554" t="str">
            <v>TA138SIR1D1C1300S+6</v>
          </cell>
          <cell r="C554" t="str">
            <v>Torre de suspensión tipo SS2 (5°)Tipo SS2+6</v>
          </cell>
          <cell r="D554">
            <v>6284.6270960887441</v>
          </cell>
        </row>
        <row r="555">
          <cell r="B555" t="str">
            <v>TA138SIR1D1C1300A-3</v>
          </cell>
          <cell r="C555" t="str">
            <v>Torre de ángulo menor tipo AS2 (30°)Tipo AS2-3</v>
          </cell>
          <cell r="D555">
            <v>7045.5718054166437</v>
          </cell>
        </row>
        <row r="556">
          <cell r="B556" t="str">
            <v>TA138SIR1D1C1300A±0</v>
          </cell>
          <cell r="C556" t="str">
            <v>Torre de ángulo menor tipo AS2 (30°)Tipo AS2±0</v>
          </cell>
          <cell r="D556">
            <v>7819.7245343137001</v>
          </cell>
        </row>
        <row r="557">
          <cell r="B557" t="str">
            <v>TA138SIR1D1C1300A+3</v>
          </cell>
          <cell r="C557" t="str">
            <v>Torre de ángulo menor tipo AS2 (30°)Tipo AS2+3</v>
          </cell>
          <cell r="D557">
            <v>8593.8772632107557</v>
          </cell>
        </row>
        <row r="558">
          <cell r="B558" t="str">
            <v>TA138SIR1D1C1300B-3</v>
          </cell>
          <cell r="C558" t="str">
            <v>Torre de ángulo mayor tipo BS2 (65°)Tipo BS2-3</v>
          </cell>
          <cell r="D558">
            <v>9507.9405034757547</v>
          </cell>
        </row>
        <row r="559">
          <cell r="B559" t="str">
            <v>TA138SIR1D1C1300B±0</v>
          </cell>
          <cell r="C559" t="str">
            <v>Torre de ángulo mayor tipo BS2 (65°)Tipo BS2±0</v>
          </cell>
          <cell r="D559">
            <v>10587.90701946075</v>
          </cell>
        </row>
        <row r="560">
          <cell r="B560" t="str">
            <v>TA138SIR1D1C1300B+3</v>
          </cell>
          <cell r="C560" t="str">
            <v>Torre de ángulo mayor tipo BS2 (65°)Tipo BS2+3</v>
          </cell>
          <cell r="D560">
            <v>11858.455861796041</v>
          </cell>
        </row>
        <row r="561">
          <cell r="B561" t="str">
            <v>TA138SIR1D1C1300R-3</v>
          </cell>
          <cell r="C561" t="str">
            <v>Torre de anclaje, retención intermedia y terminal (15°) Tipo RS2-3</v>
          </cell>
          <cell r="D561">
            <v>12242.08749683216</v>
          </cell>
        </row>
        <row r="562">
          <cell r="B562" t="str">
            <v>TA138SIR1D1C1300R±0</v>
          </cell>
          <cell r="C562" t="str">
            <v>Torre de anclaje, retención intermedia y terminal (15°) Tipo RS2±0</v>
          </cell>
          <cell r="D562">
            <v>13647.812148084906</v>
          </cell>
        </row>
        <row r="563">
          <cell r="B563" t="str">
            <v>TA138SIR1D1C1300R+3</v>
          </cell>
          <cell r="C563" t="str">
            <v>Torre de anclaje, retención intermedia y terminal (15°) Tipo RS2+3</v>
          </cell>
          <cell r="D563">
            <v>15053.536799337651</v>
          </cell>
        </row>
        <row r="564">
          <cell r="B564" t="str">
            <v>TA138SIR1D1C1240S-6</v>
          </cell>
          <cell r="C564" t="str">
            <v>Torre de suspensión tipo SS2 (5°)Tipo SS2-6</v>
          </cell>
          <cell r="D564">
            <v>3743.1495372019881</v>
          </cell>
        </row>
        <row r="565">
          <cell r="B565" t="str">
            <v>TA138SIR1D1C1240S-3</v>
          </cell>
          <cell r="C565" t="str">
            <v>Torre de suspensión tipo SS2 (5°)Tipo SS2-3</v>
          </cell>
          <cell r="D565">
            <v>4282.7026236455176</v>
          </cell>
        </row>
        <row r="566">
          <cell r="B566" t="str">
            <v>TA138SIR1D1C1240S±0</v>
          </cell>
          <cell r="C566" t="str">
            <v>Torre de suspensión tipo SS2 (5°)Tipo SS2±0</v>
          </cell>
          <cell r="D566">
            <v>4817.4382718172301</v>
          </cell>
        </row>
        <row r="567">
          <cell r="B567" t="str">
            <v>TA138SIR1D1C1240S+3</v>
          </cell>
          <cell r="C567" t="str">
            <v>Torre de suspensión tipo SS2 (5°)Tipo SS2+3</v>
          </cell>
          <cell r="D567">
            <v>5347.3564817171255</v>
          </cell>
        </row>
        <row r="568">
          <cell r="B568" t="str">
            <v>TA138SIR1D1C1240S+6</v>
          </cell>
          <cell r="C568" t="str">
            <v>Torre de suspensión tipo SS2 (5°)Tipo SS2+6</v>
          </cell>
          <cell r="D568">
            <v>5877.2746916170208</v>
          </cell>
        </row>
        <row r="569">
          <cell r="B569" t="str">
            <v>TA138SIR1D1C1240A-3</v>
          </cell>
          <cell r="C569" t="str">
            <v>Torre de ángulo menor tipo AS2 (30°)Tipo AS2-3</v>
          </cell>
          <cell r="D569">
            <v>6588.8970382533189</v>
          </cell>
        </row>
        <row r="570">
          <cell r="B570" t="str">
            <v>TA138SIR1D1C1240A±0</v>
          </cell>
          <cell r="C570" t="str">
            <v>Torre de ángulo menor tipo AS2 (30°)Tipo AS2±0</v>
          </cell>
          <cell r="D570">
            <v>7312.8712966185558</v>
          </cell>
        </row>
        <row r="571">
          <cell r="B571" t="str">
            <v>TA138SIR1D1C1240A+3</v>
          </cell>
          <cell r="C571" t="str">
            <v>Torre de ángulo menor tipo AS2 (30°)Tipo AS2+3</v>
          </cell>
          <cell r="D571">
            <v>8036.8455549837927</v>
          </cell>
        </row>
        <row r="572">
          <cell r="B572" t="str">
            <v>TA138SIR1D1C1240B-3</v>
          </cell>
          <cell r="C572" t="str">
            <v>Torre de ángulo mayor tipo BS2 (65°)Tipo BS2-3</v>
          </cell>
          <cell r="D572">
            <v>8891.6617065881292</v>
          </cell>
        </row>
        <row r="573">
          <cell r="B573" t="str">
            <v>TA138SIR1D1C1240B±0</v>
          </cell>
          <cell r="C573" t="str">
            <v>Torre de ángulo mayor tipo BS2 (65°)Tipo BS2±0</v>
          </cell>
          <cell r="D573">
            <v>9901.6277356215251</v>
          </cell>
        </row>
        <row r="574">
          <cell r="B574" t="str">
            <v>TA138SIR1D1C1240B+3</v>
          </cell>
          <cell r="C574" t="str">
            <v>Torre de ángulo mayor tipo BS2 (65°)Tipo BS2+3</v>
          </cell>
          <cell r="D574">
            <v>11089.823063896109</v>
          </cell>
        </row>
        <row r="575">
          <cell r="B575" t="str">
            <v>TA138SIR1D1C1240R-3</v>
          </cell>
          <cell r="C575" t="str">
            <v>Torre de anclaje, retención intermedia y terminal (15°) Tipo RS2-3</v>
          </cell>
          <cell r="D575">
            <v>11448.588741640882</v>
          </cell>
        </row>
        <row r="576">
          <cell r="B576" t="str">
            <v>TA138SIR1D1C1240R±0</v>
          </cell>
          <cell r="C576" t="str">
            <v>Torre de anclaje, retención intermedia y terminal (15°) Tipo RS2±0</v>
          </cell>
          <cell r="D576">
            <v>12763.198151216146</v>
          </cell>
        </row>
        <row r="577">
          <cell r="B577" t="str">
            <v>TA138SIR1D1C1240R+3</v>
          </cell>
          <cell r="C577" t="str">
            <v>Torre de anclaje, retención intermedia y terminal (15°) Tipo RS2+3</v>
          </cell>
          <cell r="D577">
            <v>14077.807560791409</v>
          </cell>
        </row>
        <row r="578">
          <cell r="B578" t="str">
            <v>TA138SIR0S1C1400S-6</v>
          </cell>
          <cell r="C578" t="str">
            <v>Torre de suspensión tipo SS1 (5°)Tipo SS1-6</v>
          </cell>
          <cell r="D578">
            <v>3453.5194593834476</v>
          </cell>
        </row>
        <row r="579">
          <cell r="B579" t="str">
            <v>TA138SIR0S1C1400S-3</v>
          </cell>
          <cell r="C579" t="str">
            <v>Torre de suspensión tipo SS1 (5°)Tipo SS1-3</v>
          </cell>
          <cell r="D579">
            <v>3951.324066141422</v>
          </cell>
        </row>
        <row r="580">
          <cell r="B580" t="str">
            <v>TA138SIR0S1C1400S±0</v>
          </cell>
          <cell r="C580" t="str">
            <v>Torre de suspensión tipo SS1 (5°)Tipo SS1±0</v>
          </cell>
          <cell r="D580">
            <v>4444.6839889104858</v>
          </cell>
        </row>
        <row r="581">
          <cell r="B581" t="str">
            <v>TA138SIR0S1C1400S+3</v>
          </cell>
          <cell r="C581" t="str">
            <v>Torre de suspensión tipo SS1 (5°)Tipo SS1+3</v>
          </cell>
          <cell r="D581">
            <v>4933.59922769064</v>
          </cell>
        </row>
        <row r="582">
          <cell r="B582" t="str">
            <v>TA138SIR0S1C1400S+6</v>
          </cell>
          <cell r="C582" t="str">
            <v>Torre de suspensión tipo SS1 (5°)Tipo SS1+6</v>
          </cell>
          <cell r="D582">
            <v>5422.5144664707923</v>
          </cell>
        </row>
        <row r="583">
          <cell r="B583" t="str">
            <v>TA138SIR0S1C1400A-3</v>
          </cell>
          <cell r="C583" t="str">
            <v>Torre de ángulo menor tipo AS1 (30°)Tipo AS1-3</v>
          </cell>
          <cell r="D583">
            <v>6079.0742959446725</v>
          </cell>
        </row>
        <row r="584">
          <cell r="B584" t="str">
            <v>TA138SIR0S1C1400A±0</v>
          </cell>
          <cell r="C584" t="str">
            <v>Torre de ángulo menor tipo AS1 (30°)Tipo AS1±0</v>
          </cell>
          <cell r="D584">
            <v>6747.0302951661179</v>
          </cell>
        </row>
        <row r="585">
          <cell r="B585" t="str">
            <v>TA138SIR0S1C1400A+3</v>
          </cell>
          <cell r="C585" t="str">
            <v>Torre de ángulo menor tipo AS1 (30°)Tipo AS1+3</v>
          </cell>
          <cell r="D585">
            <v>7414.9862943875632</v>
          </cell>
        </row>
        <row r="586">
          <cell r="B586" t="str">
            <v>TA138SIR0S1C1400B-3</v>
          </cell>
          <cell r="C586" t="str">
            <v>Torre de ángulo mayor tipo BS1 (65°)Tipo BS1-3</v>
          </cell>
          <cell r="D586">
            <v>8203.6601596501223</v>
          </cell>
        </row>
        <row r="587">
          <cell r="B587" t="str">
            <v>TA138SIR0S1C1400B±0</v>
          </cell>
          <cell r="C587" t="str">
            <v>Torre de ángulo mayor tipo BS1 (65°)Tipo BS1±0</v>
          </cell>
          <cell r="D587">
            <v>9135.4790196549238</v>
          </cell>
        </row>
        <row r="588">
          <cell r="B588" t="str">
            <v>TA138SIR0S1C1400B+3</v>
          </cell>
          <cell r="C588" t="str">
            <v>Torre de ángulo mayor tipo BS1 (65°)Tipo BS1+3</v>
          </cell>
          <cell r="D588">
            <v>10231.736502013515</v>
          </cell>
        </row>
        <row r="589">
          <cell r="B589" t="str">
            <v>TA138SIR0S1C1400R-3</v>
          </cell>
          <cell r="C589" t="str">
            <v>Torre de anclaje, retención intermedia y terminal (15°) Tipo RS1-3</v>
          </cell>
          <cell r="D589">
            <v>10562.74231333267</v>
          </cell>
        </row>
        <row r="590">
          <cell r="B590" t="str">
            <v>TA138SIR0S1C1400R±0</v>
          </cell>
          <cell r="C590" t="str">
            <v>Torre de anclaje, retención intermedia y terminal (15°) Tipo RS1±0</v>
          </cell>
          <cell r="D590">
            <v>11775.632456335195</v>
          </cell>
        </row>
        <row r="591">
          <cell r="B591" t="str">
            <v>TA138SIR0S1C1400R+3</v>
          </cell>
          <cell r="C591" t="str">
            <v>Torre de anclaje, retención intermedia y terminal (15°) Tipo RS1+3</v>
          </cell>
          <cell r="D591">
            <v>12988.522599337721</v>
          </cell>
        </row>
        <row r="592">
          <cell r="B592" t="str">
            <v>TA138SIR0S1C1300S-6</v>
          </cell>
          <cell r="C592" t="str">
            <v>Torre de suspensión tipo SS1 (5°)Tipo SS1-6</v>
          </cell>
          <cell r="D592">
            <v>3144.2755023677355</v>
          </cell>
        </row>
        <row r="593">
          <cell r="B593" t="str">
            <v>TA138SIR0S1C1300S-3</v>
          </cell>
          <cell r="C593" t="str">
            <v>Torre de suspensión tipo SS1 (5°)Tipo SS1-3</v>
          </cell>
          <cell r="D593">
            <v>3597.5044036099316</v>
          </cell>
        </row>
        <row r="594">
          <cell r="B594" t="str">
            <v>TA138SIR0S1C1300S±0</v>
          </cell>
          <cell r="C594" t="str">
            <v>Torre de suspensión tipo SS1 (5°)Tipo SS1±0</v>
          </cell>
          <cell r="D594">
            <v>4046.6866182338936</v>
          </cell>
        </row>
        <row r="595">
          <cell r="B595" t="str">
            <v>TA138SIR0S1C1300S+3</v>
          </cell>
          <cell r="C595" t="str">
            <v>Torre de suspensión tipo SS1 (5°)Tipo SS1+3</v>
          </cell>
          <cell r="D595">
            <v>4491.8221462396223</v>
          </cell>
        </row>
        <row r="596">
          <cell r="B596" t="str">
            <v>TA138SIR0S1C1300S+6</v>
          </cell>
          <cell r="C596" t="str">
            <v>Torre de suspensión tipo SS1 (5°)Tipo SS1+6</v>
          </cell>
          <cell r="D596">
            <v>4936.9576742453501</v>
          </cell>
        </row>
        <row r="597">
          <cell r="B597" t="str">
            <v>TA138SIR0S1C1300A-3</v>
          </cell>
          <cell r="C597" t="str">
            <v>Torre de ángulo menor tipo AS1 (30°)Tipo AS1-3</v>
          </cell>
          <cell r="D597">
            <v>5534.7261281176243</v>
          </cell>
        </row>
        <row r="598">
          <cell r="B598" t="str">
            <v>TA138SIR0S1C1300A±0</v>
          </cell>
          <cell r="C598" t="str">
            <v>Torre de ángulo menor tipo AS1 (30°)Tipo AS1±0</v>
          </cell>
          <cell r="D598">
            <v>6142.8702864790503</v>
          </cell>
        </row>
        <row r="599">
          <cell r="B599" t="str">
            <v>TA138SIR0S1C1300A+3</v>
          </cell>
          <cell r="C599" t="str">
            <v>Torre de ángulo menor tipo AS1 (30°)Tipo AS1+3</v>
          </cell>
          <cell r="D599">
            <v>6751.0144448404762</v>
          </cell>
        </row>
        <row r="600">
          <cell r="B600" t="str">
            <v>TA138SIR0S1C1300B-3</v>
          </cell>
          <cell r="C600" t="str">
            <v>Torre de ángulo mayor tipo BS1 (65°)Tipo BS1-3</v>
          </cell>
          <cell r="D600">
            <v>7469.0668383675866</v>
          </cell>
        </row>
        <row r="601">
          <cell r="B601" t="str">
            <v>TA138SIR0S1C1300B±0</v>
          </cell>
          <cell r="C601" t="str">
            <v>Torre de ángulo mayor tipo BS1 (65°)Tipo BS1±0</v>
          </cell>
          <cell r="D601">
            <v>8317.446367892635</v>
          </cell>
        </row>
        <row r="602">
          <cell r="B602" t="str">
            <v>TA138SIR0S1C1300B+3</v>
          </cell>
          <cell r="C602" t="str">
            <v>Torre de ángulo mayor tipo BS1 (65°)Tipo BS1+3</v>
          </cell>
          <cell r="D602">
            <v>9315.5399320397519</v>
          </cell>
        </row>
        <row r="603">
          <cell r="B603" t="str">
            <v>TA138SIR0S1C1300R-3</v>
          </cell>
          <cell r="C603" t="str">
            <v>Torre de anclaje, retención intermedia y terminal (15°) Tipo RS1-3</v>
          </cell>
          <cell r="D603">
            <v>9616.9059662876043</v>
          </cell>
        </row>
        <row r="604">
          <cell r="B604" t="str">
            <v>TA138SIR0S1C1300R±0</v>
          </cell>
          <cell r="C604" t="str">
            <v>Torre de anclaje, retención intermedia y terminal (15°) Tipo RS1±0</v>
          </cell>
          <cell r="D604">
            <v>10721.188368213605</v>
          </cell>
        </row>
        <row r="605">
          <cell r="B605" t="str">
            <v>TA138SIR0S1C1300R+3</v>
          </cell>
          <cell r="C605" t="str">
            <v>Torre de anclaje, retención intermedia y terminal (15°) Tipo RS1+3</v>
          </cell>
          <cell r="D605">
            <v>11825.470770139606</v>
          </cell>
        </row>
        <row r="606">
          <cell r="B606" t="str">
            <v>TA138SIR0S1C1240S-6</v>
          </cell>
          <cell r="C606" t="str">
            <v>Torre de suspensión tipo SS1 (5°)Tipo SS1-6</v>
          </cell>
          <cell r="D606">
            <v>2955.6003681468214</v>
          </cell>
        </row>
        <row r="607">
          <cell r="B607" t="str">
            <v>TA138SIR0S1C1240S-3</v>
          </cell>
          <cell r="C607" t="str">
            <v>Torre de suspensión tipo SS1 (5°)Tipo SS1-3</v>
          </cell>
          <cell r="D607">
            <v>3381.6328536454621</v>
          </cell>
        </row>
        <row r="608">
          <cell r="B608" t="str">
            <v>TA138SIR0S1C1240S±0</v>
          </cell>
          <cell r="C608" t="str">
            <v>Torre de suspensión tipo SS1 (5°)Tipo SS1±0</v>
          </cell>
          <cell r="D608">
            <v>3803.8614776664367</v>
          </cell>
        </row>
        <row r="609">
          <cell r="B609" t="str">
            <v>TA138SIR0S1C1240S+3</v>
          </cell>
          <cell r="C609" t="str">
            <v>Torre de suspensión tipo SS1 (5°)Tipo SS1+3</v>
          </cell>
          <cell r="D609">
            <v>4222.2862402097453</v>
          </cell>
        </row>
        <row r="610">
          <cell r="B610" t="str">
            <v>TA138SIR0S1C1240S+6</v>
          </cell>
          <cell r="C610" t="str">
            <v>Torre de suspensión tipo SS1 (5°)Tipo SS1+6</v>
          </cell>
          <cell r="D610">
            <v>4640.7110027530525</v>
          </cell>
        </row>
        <row r="611">
          <cell r="B611" t="str">
            <v>TA138SIR0S1C1240A-3</v>
          </cell>
          <cell r="C611" t="str">
            <v>Torre de ángulo menor tipo AS1 (30°)Tipo AS1-3</v>
          </cell>
          <cell r="D611">
            <v>5202.6098125109838</v>
          </cell>
        </row>
        <row r="612">
          <cell r="B612" t="str">
            <v>TA138SIR0S1C1240A±0</v>
          </cell>
          <cell r="C612" t="str">
            <v>Torre de ángulo menor tipo AS1 (30°)Tipo AS1±0</v>
          </cell>
          <cell r="D612">
            <v>5774.2617230976512</v>
          </cell>
        </row>
        <row r="613">
          <cell r="B613" t="str">
            <v>TA138SIR0S1C1240A+3</v>
          </cell>
          <cell r="C613" t="str">
            <v>Torre de ángulo menor tipo AS1 (30°)Tipo AS1+3</v>
          </cell>
          <cell r="D613">
            <v>6345.9136336843185</v>
          </cell>
        </row>
        <row r="614">
          <cell r="B614" t="str">
            <v>TA138SIR0S1C1240B-3</v>
          </cell>
          <cell r="C614" t="str">
            <v>Torre de ángulo mayor tipo BS1 (65°)Tipo BS1-3</v>
          </cell>
          <cell r="D614">
            <v>7020.8786350206501</v>
          </cell>
        </row>
        <row r="615">
          <cell r="B615" t="str">
            <v>TA138SIR0S1C1240B±0</v>
          </cell>
          <cell r="C615" t="str">
            <v>Torre de ángulo mayor tipo BS1 (65°)Tipo BS1±0</v>
          </cell>
          <cell r="D615">
            <v>7818.3503730742204</v>
          </cell>
        </row>
        <row r="616">
          <cell r="B616" t="str">
            <v>TA138SIR0S1C1240B+3</v>
          </cell>
          <cell r="C616" t="str">
            <v>Torre de ángulo mayor tipo BS1 (65°)Tipo BS1+3</v>
          </cell>
          <cell r="D616">
            <v>8756.5524178431278</v>
          </cell>
        </row>
        <row r="617">
          <cell r="B617" t="str">
            <v>TA138SIR0S1C1240R-3</v>
          </cell>
          <cell r="C617" t="str">
            <v>Torre de anclaje, retención intermedia y terminal (15°) Tipo RS1-3</v>
          </cell>
          <cell r="D617">
            <v>9039.834706910724</v>
          </cell>
        </row>
        <row r="618">
          <cell r="B618" t="str">
            <v>TA138SIR0S1C1240R±0</v>
          </cell>
          <cell r="C618" t="str">
            <v>Torre de anclaje, retención intermedia y terminal (15°) Tipo RS1±0</v>
          </cell>
          <cell r="D618">
            <v>10077.853630892669</v>
          </cell>
        </row>
        <row r="619">
          <cell r="B619" t="str">
            <v>TA138SIR0S1C1240R+3</v>
          </cell>
          <cell r="C619" t="str">
            <v>Torre de anclaje, retención intermedia y terminal (15°) Tipo RS1+3</v>
          </cell>
          <cell r="D619">
            <v>11115.872554874613</v>
          </cell>
        </row>
        <row r="620">
          <cell r="B620" t="str">
            <v>TA138SIR0D1C1400S-6</v>
          </cell>
          <cell r="C620" t="str">
            <v>Torre de suspensión tipo SS2 (5°)Tipo SS2-6</v>
          </cell>
          <cell r="D620">
            <v>4756.7291614998658</v>
          </cell>
        </row>
        <row r="621">
          <cell r="B621" t="str">
            <v>TA138SIR0D1C1400S-3</v>
          </cell>
          <cell r="C621" t="str">
            <v>Torre de suspensión tipo SS2 (5°)Tipo SS2-3</v>
          </cell>
          <cell r="D621">
            <v>5442.3838154097566</v>
          </cell>
        </row>
        <row r="622">
          <cell r="B622" t="str">
            <v>TA138SIR0D1C1400S±0</v>
          </cell>
          <cell r="C622" t="str">
            <v>Torre de suspensión tipo SS2 (5°)Tipo SS2±0</v>
          </cell>
          <cell r="D622">
            <v>6121.9165527668802</v>
          </cell>
        </row>
        <row r="623">
          <cell r="B623" t="str">
            <v>TA138SIR0D1C1400S+3</v>
          </cell>
          <cell r="C623" t="str">
            <v>Torre de suspensión tipo SS2 (5°)Tipo SS2+3</v>
          </cell>
          <cell r="D623">
            <v>6795.3273735712373</v>
          </cell>
        </row>
        <row r="624">
          <cell r="B624" t="str">
            <v>TA138SIR0D1C1400S+6</v>
          </cell>
          <cell r="C624" t="str">
            <v>Torre de suspensión tipo SS2 (5°)Tipo SS2+6</v>
          </cell>
          <cell r="D624">
            <v>7468.7381943755936</v>
          </cell>
        </row>
        <row r="625">
          <cell r="B625" t="str">
            <v>TA138SIR0D1C1400A-3</v>
          </cell>
          <cell r="C625" t="str">
            <v>Torre de ángulo menor tipo AS2 (30°)Tipo AS2-3</v>
          </cell>
          <cell r="D625">
            <v>8373.0554637172118</v>
          </cell>
        </row>
        <row r="626">
          <cell r="B626" t="str">
            <v>TA138SIR0D1C1400A±0</v>
          </cell>
          <cell r="C626" t="str">
            <v>Torre de ángulo menor tipo AS2 (30°)Tipo AS2±0</v>
          </cell>
          <cell r="D626">
            <v>9293.0693271001237</v>
          </cell>
        </row>
        <row r="627">
          <cell r="B627" t="str">
            <v>TA138SIR0D1C1400A+3</v>
          </cell>
          <cell r="C627" t="str">
            <v>Torre de ángulo menor tipo AS2 (30°)Tipo AS2+3</v>
          </cell>
          <cell r="D627">
            <v>10213.083190483036</v>
          </cell>
        </row>
        <row r="628">
          <cell r="B628" t="str">
            <v>TA138SIR0D1C1400B-3</v>
          </cell>
          <cell r="C628" t="str">
            <v>Torre de ángulo mayor tipo BS2 (65°)Tipo BS2-3</v>
          </cell>
          <cell r="D628">
            <v>11299.368650266426</v>
          </cell>
        </row>
        <row r="629">
          <cell r="B629" t="str">
            <v>TA138SIR0D1C1400B±0</v>
          </cell>
          <cell r="C629" t="str">
            <v>Torre de ángulo mayor tipo BS2 (65°)Tipo BS2±0</v>
          </cell>
          <cell r="D629">
            <v>12582.815868893569</v>
          </cell>
        </row>
        <row r="630">
          <cell r="B630" t="str">
            <v>TA138SIR0D1C1400B+3</v>
          </cell>
          <cell r="C630" t="str">
            <v>Torre de ángulo mayor tipo BS2 (65°)Tipo BS2+3</v>
          </cell>
          <cell r="D630">
            <v>14092.753773160799</v>
          </cell>
        </row>
        <row r="631">
          <cell r="B631" t="str">
            <v>TA138SIR0D1C1400R-3</v>
          </cell>
          <cell r="C631" t="str">
            <v>Torre de anclaje, retención intermedia y terminal (15°) Tipo RS2-3</v>
          </cell>
          <cell r="D631">
            <v>14548.666940538418</v>
          </cell>
        </row>
        <row r="632">
          <cell r="B632" t="str">
            <v>TA138SIR0D1C1400R±0</v>
          </cell>
          <cell r="C632" t="str">
            <v>Torre de anclaje, retención intermedia y terminal (15°) Tipo RS2±0</v>
          </cell>
          <cell r="D632">
            <v>16219.24965500381</v>
          </cell>
        </row>
        <row r="633">
          <cell r="B633" t="str">
            <v>TA138SIR0D1C1400R+3</v>
          </cell>
          <cell r="C633" t="str">
            <v>Torre de anclaje, retención intermedia y terminal (15°) Tipo RS2+3</v>
          </cell>
          <cell r="D633">
            <v>17889.832369469201</v>
          </cell>
        </row>
        <row r="634">
          <cell r="B634" t="str">
            <v>TA138SIR0D1C1300S-6</v>
          </cell>
          <cell r="C634" t="str">
            <v>Torre de suspensión tipo SS2 (5°)Tipo SS2-6</v>
          </cell>
          <cell r="D634">
            <v>4313.1258046283137</v>
          </cell>
        </row>
        <row r="635">
          <cell r="B635" t="str">
            <v>TA138SIR0D1C1300S-3</v>
          </cell>
          <cell r="C635" t="str">
            <v>Torre de suspensión tipo SS2 (5°)Tipo SS2-3</v>
          </cell>
          <cell r="D635">
            <v>4934.8376323224848</v>
          </cell>
        </row>
        <row r="636">
          <cell r="B636" t="str">
            <v>TA138SIR0D1C1300S±0</v>
          </cell>
          <cell r="C636" t="str">
            <v>Torre de suspensión tipo SS2 (5°)Tipo SS2±0</v>
          </cell>
          <cell r="D636">
            <v>5550.9984615551011</v>
          </cell>
        </row>
        <row r="637">
          <cell r="B637" t="str">
            <v>TA138SIR0D1C1300S+3</v>
          </cell>
          <cell r="C637" t="str">
            <v>Torre de suspensión tipo SS2 (5°)Tipo SS2+3</v>
          </cell>
          <cell r="D637">
            <v>6161.6082923261629</v>
          </cell>
        </row>
        <row r="638">
          <cell r="B638" t="str">
            <v>TA138SIR0D1C1300S+6</v>
          </cell>
          <cell r="C638" t="str">
            <v>Torre de suspensión tipo SS2 (5°)Tipo SS2+6</v>
          </cell>
          <cell r="D638">
            <v>6772.2181230972228</v>
          </cell>
        </row>
        <row r="639">
          <cell r="B639" t="str">
            <v>TA138SIR0D1C1300A-3</v>
          </cell>
          <cell r="C639" t="str">
            <v>Torre de ángulo menor tipo AS2 (30°)Tipo AS2-3</v>
          </cell>
          <cell r="D639">
            <v>7592.2005138412196</v>
          </cell>
        </row>
        <row r="640">
          <cell r="B640" t="str">
            <v>TA138SIR0D1C1300A±0</v>
          </cell>
          <cell r="C640" t="str">
            <v>Torre de ángulo menor tipo AS2 (30°)Tipo AS2±0</v>
          </cell>
          <cell r="D640">
            <v>8426.4156646406427</v>
          </cell>
        </row>
        <row r="641">
          <cell r="B641" t="str">
            <v>TA138SIR0D1C1300A+3</v>
          </cell>
          <cell r="C641" t="str">
            <v>Torre de ángulo menor tipo AS2 (30°)Tipo AS2+3</v>
          </cell>
          <cell r="D641">
            <v>9260.6308154400667</v>
          </cell>
        </row>
        <row r="642">
          <cell r="B642" t="str">
            <v>TA138SIR0D1C1300B-3</v>
          </cell>
          <cell r="C642" t="str">
            <v>Torre de ángulo mayor tipo BS2 (65°)Tipo BS2-3</v>
          </cell>
          <cell r="D642">
            <v>10245.611395311242</v>
          </cell>
        </row>
        <row r="643">
          <cell r="B643" t="str">
            <v>TA138SIR0D1C1300B±0</v>
          </cell>
          <cell r="C643" t="str">
            <v>Torre de ángulo mayor tipo BS2 (65°)Tipo BS2±0</v>
          </cell>
          <cell r="D643">
            <v>11409.366809923431</v>
          </cell>
        </row>
        <row r="644">
          <cell r="B644" t="str">
            <v>TA138SIR0D1C1300B+3</v>
          </cell>
          <cell r="C644" t="str">
            <v>Torre de ángulo mayor tipo BS2 (65°)Tipo BS2+3</v>
          </cell>
          <cell r="D644">
            <v>12778.490827114243</v>
          </cell>
        </row>
        <row r="645">
          <cell r="B645" t="str">
            <v>TA138SIR0D1C1300R-3</v>
          </cell>
          <cell r="C645" t="str">
            <v>Torre de anclaje, retención intermedia y terminal (15°) Tipo RS2-3</v>
          </cell>
          <cell r="D645">
            <v>13191.886414738197</v>
          </cell>
        </row>
        <row r="646">
          <cell r="B646" t="str">
            <v>TA138SIR0D1C1300R±0</v>
          </cell>
          <cell r="C646" t="str">
            <v>Torre de anclaje, retención intermedia y terminal (15°) Tipo RS2±0</v>
          </cell>
          <cell r="D646">
            <v>14706.673817991301</v>
          </cell>
        </row>
        <row r="647">
          <cell r="B647" t="str">
            <v>TA138SIR0D1C1300R+3</v>
          </cell>
          <cell r="C647" t="str">
            <v>Torre de anclaje, retención intermedia y terminal (15°) Tipo RS2+3</v>
          </cell>
          <cell r="D647">
            <v>16221.461221244404</v>
          </cell>
        </row>
        <row r="648">
          <cell r="B648" t="str">
            <v>TA138SIR0D1C1240S-6</v>
          </cell>
          <cell r="C648" t="str">
            <v>Torre de suspensión tipo SS2 (5°)Tipo SS2-6</v>
          </cell>
          <cell r="D648">
            <v>4039.7047126115317</v>
          </cell>
        </row>
        <row r="649">
          <cell r="B649" t="str">
            <v>TA138SIR0D1C1240S-3</v>
          </cell>
          <cell r="C649" t="str">
            <v>Torre de suspensión tipo SS2 (5°)Tipo SS2-3</v>
          </cell>
          <cell r="D649">
            <v>4622.0044910059869</v>
          </cell>
        </row>
        <row r="650">
          <cell r="B650" t="str">
            <v>TA138SIR0D1C1240S±0</v>
          </cell>
          <cell r="C650" t="str">
            <v>Torre de suspensión tipo SS2 (5°)Tipo SS2±0</v>
          </cell>
          <cell r="D650">
            <v>5199.1051642362054</v>
          </cell>
        </row>
        <row r="651">
          <cell r="B651" t="str">
            <v>TA138SIR0D1C1240S+3</v>
          </cell>
          <cell r="C651" t="str">
            <v>Torre de suspensión tipo SS2 (5°)Tipo SS2+3</v>
          </cell>
          <cell r="D651">
            <v>5771.0067323021885</v>
          </cell>
        </row>
        <row r="652">
          <cell r="B652" t="str">
            <v>TA138SIR0D1C1240S+6</v>
          </cell>
          <cell r="C652" t="str">
            <v>Torre de suspensión tipo SS2 (5°)Tipo SS2+6</v>
          </cell>
          <cell r="D652">
            <v>6342.9083003681708</v>
          </cell>
        </row>
        <row r="653">
          <cell r="B653" t="str">
            <v>TA138SIR0D1C1240A-3</v>
          </cell>
          <cell r="C653" t="str">
            <v>Torre de ángulo menor tipo AS2 (30°)Tipo AS2-3</v>
          </cell>
          <cell r="D653">
            <v>7110.9097170188143</v>
          </cell>
        </row>
        <row r="654">
          <cell r="B654" t="str">
            <v>TA138SIR0D1C1240A±0</v>
          </cell>
          <cell r="C654" t="str">
            <v>Torre de ángulo menor tipo AS2 (30°)Tipo AS2±0</v>
          </cell>
          <cell r="D654">
            <v>7892.2416393105595</v>
          </cell>
        </row>
        <row r="655">
          <cell r="B655" t="str">
            <v>TA138SIR0D1C1240A+3</v>
          </cell>
          <cell r="C655" t="str">
            <v>Torre de ángulo menor tipo AS2 (30°)Tipo AS2+3</v>
          </cell>
          <cell r="D655">
            <v>8673.5735616023048</v>
          </cell>
        </row>
        <row r="656">
          <cell r="B656" t="str">
            <v>TA138SIR0D1C1240B-3</v>
          </cell>
          <cell r="C656" t="str">
            <v>Torre de ángulo mayor tipo BS2 (65°)Tipo BS2-3</v>
          </cell>
          <cell r="D656">
            <v>9596.1134713045958</v>
          </cell>
        </row>
        <row r="657">
          <cell r="B657" t="str">
            <v>TA138SIR0D1C1240B±0</v>
          </cell>
          <cell r="C657" t="str">
            <v>Torre de ángulo mayor tipo BS2 (65°)Tipo BS2±0</v>
          </cell>
          <cell r="D657">
            <v>10686.095179626498</v>
          </cell>
        </row>
        <row r="658">
          <cell r="B658" t="str">
            <v>TA138SIR0D1C1240B+3</v>
          </cell>
          <cell r="C658" t="str">
            <v>Torre de ángulo mayor tipo BS2 (65°)Tipo BS2+3</v>
          </cell>
          <cell r="D658">
            <v>11968.42660118168</v>
          </cell>
        </row>
        <row r="659">
          <cell r="B659" t="str">
            <v>TA138SIR0D1C1240R-3</v>
          </cell>
          <cell r="C659" t="str">
            <v>Torre de anclaje, retención intermedia y terminal (15°) Tipo RS2-3</v>
          </cell>
          <cell r="D659">
            <v>12355.615887825084</v>
          </cell>
        </row>
        <row r="660">
          <cell r="B660" t="str">
            <v>TA138SIR0D1C1240R±0</v>
          </cell>
          <cell r="C660" t="str">
            <v>Torre de anclaje, retención intermedia y terminal (15°) Tipo RS2±0</v>
          </cell>
          <cell r="D660">
            <v>13774.376686538555</v>
          </cell>
        </row>
        <row r="661">
          <cell r="B661" t="str">
            <v>TA138SIR0D1C1240R+3</v>
          </cell>
          <cell r="C661" t="str">
            <v>Torre de anclaje, retención intermedia y terminal (15°) Tipo RS2+3</v>
          </cell>
          <cell r="D661">
            <v>15193.137485252026</v>
          </cell>
        </row>
        <row r="662">
          <cell r="B662" t="str">
            <v>TA138SER0S1C4400S-6</v>
          </cell>
          <cell r="C662" t="str">
            <v>Torre de suspensión tipo SS1 (5°)Tipo SS1-6</v>
          </cell>
          <cell r="D662">
            <v>3140.0256173449266</v>
          </cell>
        </row>
        <row r="663">
          <cell r="B663" t="str">
            <v>TA138SER0S1C4400S-3</v>
          </cell>
          <cell r="C663" t="str">
            <v>Torre de suspensión tipo SS1 (5°)Tipo SS1-3</v>
          </cell>
          <cell r="D663">
            <v>3592.6419225477989</v>
          </cell>
        </row>
        <row r="664">
          <cell r="B664" t="str">
            <v>TA138SER0S1C4400S±0</v>
          </cell>
          <cell r="C664" t="str">
            <v>Torre de suspensión tipo SS1 (5°)Tipo SS1±0</v>
          </cell>
          <cell r="D664">
            <v>4041.2170107399311</v>
          </cell>
        </row>
        <row r="665">
          <cell r="B665" t="str">
            <v>TA138SER0S1C4400S+3</v>
          </cell>
          <cell r="C665" t="str">
            <v>Torre de suspensión tipo SS1 (5°)Tipo SS1+3</v>
          </cell>
          <cell r="D665">
            <v>4485.7508819213235</v>
          </cell>
        </row>
        <row r="666">
          <cell r="B666" t="str">
            <v>TA138SER0S1C4400S+6</v>
          </cell>
          <cell r="C666" t="str">
            <v>Torre de suspensión tipo SS1 (5°)Tipo SS1+6</v>
          </cell>
          <cell r="D666">
            <v>4930.2847531027155</v>
          </cell>
        </row>
        <row r="667">
          <cell r="B667" t="str">
            <v>TA138SER0S1C4400A-3</v>
          </cell>
          <cell r="C667" t="str">
            <v>Torre de ángulo menor tipo AS1 (30°)Tipo AS1-3</v>
          </cell>
          <cell r="D667">
            <v>5527.245247495197</v>
          </cell>
        </row>
        <row r="668">
          <cell r="B668" t="str">
            <v>TA138SER0S1C4400A±0</v>
          </cell>
          <cell r="C668" t="str">
            <v>Torre de ángulo menor tipo AS1 (30°)Tipo AS1±0</v>
          </cell>
          <cell r="D668">
            <v>6134.5674223032156</v>
          </cell>
        </row>
        <row r="669">
          <cell r="B669" t="str">
            <v>TA138SER0S1C4400A+3</v>
          </cell>
          <cell r="C669" t="str">
            <v>Torre de ángulo menor tipo AS1 (30°)Tipo AS1+3</v>
          </cell>
          <cell r="D669">
            <v>6741.8895971112343</v>
          </cell>
        </row>
        <row r="670">
          <cell r="B670" t="str">
            <v>TA138SER0S1C4400B-3</v>
          </cell>
          <cell r="C670" t="str">
            <v>Torre de ángulo mayor tipo BS1 (65°)Tipo BS1-3</v>
          </cell>
          <cell r="D670">
            <v>7458.9714522391014</v>
          </cell>
        </row>
        <row r="671">
          <cell r="B671" t="str">
            <v>TA138SER0S1C4400B±0</v>
          </cell>
          <cell r="C671" t="str">
            <v>Torre de ángulo mayor tipo BS1 (65°)Tipo BS1±0</v>
          </cell>
          <cell r="D671">
            <v>8306.2042897985539</v>
          </cell>
        </row>
        <row r="672">
          <cell r="B672" t="str">
            <v>TA138SER0S1C4400B+3</v>
          </cell>
          <cell r="C672" t="str">
            <v>Torre de ángulo mayor tipo BS1 (65°)Tipo BS1+3</v>
          </cell>
          <cell r="D672">
            <v>9302.9488045743819</v>
          </cell>
        </row>
        <row r="673">
          <cell r="B673" t="str">
            <v>TA138SER0S1C4400R-3</v>
          </cell>
          <cell r="C673" t="str">
            <v>Torre de anclaje, retención intermedia y terminal (15°) Tipo RS1-3</v>
          </cell>
          <cell r="D673">
            <v>9603.9075046066519</v>
          </cell>
        </row>
        <row r="674">
          <cell r="B674" t="str">
            <v>TA138SER0S1C4400R±0</v>
          </cell>
          <cell r="C674" t="str">
            <v>Torre de anclaje, retención intermedia y terminal (15°) Tipo RS1±0</v>
          </cell>
          <cell r="D674">
            <v>10706.697329550336</v>
          </cell>
        </row>
        <row r="675">
          <cell r="B675" t="str">
            <v>TA138SER0S1C4400R+3</v>
          </cell>
          <cell r="C675" t="str">
            <v>Torre de anclaje, retención intermedia y terminal (15°) Tipo RS1+3</v>
          </cell>
          <cell r="D675">
            <v>11809.48715449402</v>
          </cell>
        </row>
        <row r="676">
          <cell r="B676" t="str">
            <v>TA138SER0S1C4300S-6</v>
          </cell>
          <cell r="C676" t="str">
            <v>Torre de suspensión tipo SS1 (5°)Tipo SS1-6</v>
          </cell>
          <cell r="D676">
            <v>3040.2379447924222</v>
          </cell>
        </row>
        <row r="677">
          <cell r="B677" t="str">
            <v>TA138SER0S1C4300S-3</v>
          </cell>
          <cell r="C677" t="str">
            <v>Torre de suspensión tipo SS1 (5°)Tipo SS1-3</v>
          </cell>
          <cell r="D677">
            <v>3478.4704413390778</v>
          </cell>
        </row>
        <row r="678">
          <cell r="B678" t="str">
            <v>TA138SER0S1C4300S±0</v>
          </cell>
          <cell r="C678" t="str">
            <v>Torre de suspensión tipo SS1 (5°)Tipo SS1±0</v>
          </cell>
          <cell r="D678">
            <v>3912.7901477379951</v>
          </cell>
        </row>
        <row r="679">
          <cell r="B679" t="str">
            <v>TA138SER0S1C4300S+3</v>
          </cell>
          <cell r="C679" t="str">
            <v>Torre de suspensión tipo SS1 (5°)Tipo SS1+3</v>
          </cell>
          <cell r="D679">
            <v>4343.1970639891751</v>
          </cell>
        </row>
        <row r="680">
          <cell r="B680" t="str">
            <v>TA138SER0S1C4300S+6</v>
          </cell>
          <cell r="C680" t="str">
            <v>Torre de suspensión tipo SS1 (5°)Tipo SS1+6</v>
          </cell>
          <cell r="D680">
            <v>4773.6039802403538</v>
          </cell>
        </row>
        <row r="681">
          <cell r="B681" t="str">
            <v>TA138SER0S1C4300A-3</v>
          </cell>
          <cell r="C681" t="str">
            <v>Torre de ángulo menor tipo AS1 (30°)Tipo AS1-3</v>
          </cell>
          <cell r="D681">
            <v>5351.5935152839156</v>
          </cell>
        </row>
        <row r="682">
          <cell r="B682" t="str">
            <v>TA138SER0S1C4300A±0</v>
          </cell>
          <cell r="C682" t="str">
            <v>Torre de ángulo menor tipo AS1 (30°)Tipo AS1±0</v>
          </cell>
          <cell r="D682">
            <v>5939.6154442662764</v>
          </cell>
        </row>
        <row r="683">
          <cell r="B683" t="str">
            <v>TA138SER0S1C4300A+3</v>
          </cell>
          <cell r="C683" t="str">
            <v>Torre de ángulo menor tipo AS1 (30°)Tipo AS1+3</v>
          </cell>
          <cell r="D683">
            <v>6527.6373732486372</v>
          </cell>
        </row>
        <row r="684">
          <cell r="B684" t="str">
            <v>TA138SER0S1C4300B-3</v>
          </cell>
          <cell r="C684" t="str">
            <v>Torre de ángulo mayor tipo BS1 (65°)Tipo BS1-3</v>
          </cell>
          <cell r="D684">
            <v>7221.9309017598116</v>
          </cell>
        </row>
        <row r="685">
          <cell r="B685" t="str">
            <v>TA138SER0S1C4300B±0</v>
          </cell>
          <cell r="C685" t="str">
            <v>Torre de ángulo mayor tipo BS1 (65°)Tipo BS1±0</v>
          </cell>
          <cell r="D685">
            <v>8042.2393115365385</v>
          </cell>
        </row>
        <row r="686">
          <cell r="B686" t="str">
            <v>TA138SER0S1C4300B+3</v>
          </cell>
          <cell r="C686" t="str">
            <v>Torre de ángulo mayor tipo BS1 (65°)Tipo BS1+3</v>
          </cell>
          <cell r="D686">
            <v>9007.3080289209247</v>
          </cell>
        </row>
        <row r="687">
          <cell r="B687" t="str">
            <v>TA138SER0S1C4300R-3</v>
          </cell>
          <cell r="C687" t="str">
            <v>Torre de anclaje, retención intermedia y terminal (15°) Tipo RS1-3</v>
          </cell>
          <cell r="D687">
            <v>9298.7024858958248</v>
          </cell>
        </row>
        <row r="688">
          <cell r="B688" t="str">
            <v>TA138SER0S1C4300R±0</v>
          </cell>
          <cell r="C688" t="str">
            <v>Torre de anclaje, retención intermedia y terminal (15°) Tipo RS1±0</v>
          </cell>
          <cell r="D688">
            <v>10366.446472570597</v>
          </cell>
        </row>
        <row r="689">
          <cell r="B689" t="str">
            <v>TA138SER0S1C4300R+3</v>
          </cell>
          <cell r="C689" t="str">
            <v>Torre de anclaje, retención intermedia y terminal (15°) Tipo RS1+3</v>
          </cell>
          <cell r="D689">
            <v>11434.190459245368</v>
          </cell>
        </row>
        <row r="690">
          <cell r="B690" t="str">
            <v>TA138SER0S1C4240S-6</v>
          </cell>
          <cell r="C690" t="str">
            <v>Torre de suspensión tipo SS1 (5°)Tipo SS1-6</v>
          </cell>
          <cell r="D690">
            <v>2612.2482169972659</v>
          </cell>
        </row>
        <row r="691">
          <cell r="B691" t="str">
            <v>TA138SER0S1C4240S-3</v>
          </cell>
          <cell r="C691" t="str">
            <v>Torre de suspensión tipo SS1 (5°)Tipo SS1-3</v>
          </cell>
          <cell r="D691">
            <v>2988.7885005284033</v>
          </cell>
        </row>
        <row r="692">
          <cell r="B692" t="str">
            <v>TA138SER0S1C4240S±0</v>
          </cell>
          <cell r="C692" t="str">
            <v>Torre de suspensión tipo SS1 (5°)Tipo SS1±0</v>
          </cell>
          <cell r="D692">
            <v>3361.9668172422985</v>
          </cell>
        </row>
        <row r="693">
          <cell r="B693" t="str">
            <v>TA138SER0S1C4240S+3</v>
          </cell>
          <cell r="C693" t="str">
            <v>Torre de suspensión tipo SS1 (5°)Tipo SS1+3</v>
          </cell>
          <cell r="D693">
            <v>3731.7831671389517</v>
          </cell>
        </row>
        <row r="694">
          <cell r="B694" t="str">
            <v>TA138SER0S1C4240S+6</v>
          </cell>
          <cell r="C694" t="str">
            <v>Torre de suspensión tipo SS1 (5°)Tipo SS1+6</v>
          </cell>
          <cell r="D694">
            <v>4101.5995170356036</v>
          </cell>
        </row>
        <row r="695">
          <cell r="B695" t="str">
            <v>TA138SER0S1C4240A-3</v>
          </cell>
          <cell r="C695" t="str">
            <v>Torre de ángulo menor tipo AS1 (30°)Tipo AS1-3</v>
          </cell>
          <cell r="D695">
            <v>4598.2225313450026</v>
          </cell>
        </row>
        <row r="696">
          <cell r="B696" t="str">
            <v>TA138SER0S1C4240A±0</v>
          </cell>
          <cell r="C696" t="str">
            <v>Torre de ángulo menor tipo AS1 (30°)Tipo AS1±0</v>
          </cell>
          <cell r="D696">
            <v>5103.4656285738092</v>
          </cell>
        </row>
        <row r="697">
          <cell r="B697" t="str">
            <v>TA138SER0S1C4240A+3</v>
          </cell>
          <cell r="C697" t="str">
            <v>Torre de ángulo menor tipo AS1 (30°)Tipo AS1+3</v>
          </cell>
          <cell r="D697">
            <v>5608.7087258026158</v>
          </cell>
        </row>
        <row r="698">
          <cell r="B698" t="str">
            <v>TA138SER0S1C4240B-3</v>
          </cell>
          <cell r="C698" t="str">
            <v>Torre de ángulo mayor tipo BS1 (65°)Tipo BS1-3</v>
          </cell>
          <cell r="D698">
            <v>6205.2630300578667</v>
          </cell>
        </row>
        <row r="699">
          <cell r="B699" t="str">
            <v>TA138SER0S1C4240B±0</v>
          </cell>
          <cell r="C699" t="str">
            <v>Torre de ángulo mayor tipo BS1 (65°)Tipo BS1±0</v>
          </cell>
          <cell r="D699">
            <v>6910.0924610889379</v>
          </cell>
        </row>
        <row r="700">
          <cell r="B700" t="str">
            <v>TA138SER0S1C4240B+3</v>
          </cell>
          <cell r="C700" t="str">
            <v>Torre de ángulo mayor tipo BS1 (65°)Tipo BS1+3</v>
          </cell>
          <cell r="D700">
            <v>7739.3035564196107</v>
          </cell>
        </row>
        <row r="701">
          <cell r="B701" t="str">
            <v>TA138SER0S1C4240R-3</v>
          </cell>
          <cell r="C701" t="str">
            <v>Torre de anclaje, retención intermedia y terminal (15°) Tipo RS1-3</v>
          </cell>
          <cell r="D701">
            <v>7989.6769365622449</v>
          </cell>
        </row>
        <row r="702">
          <cell r="B702" t="str">
            <v>TA138SER0S1C4240R±0</v>
          </cell>
          <cell r="C702" t="str">
            <v>Torre de anclaje, retención intermedia y terminal (15°) Tipo RS1±0</v>
          </cell>
          <cell r="D702">
            <v>8907.10918234364</v>
          </cell>
        </row>
        <row r="703">
          <cell r="B703" t="str">
            <v>TA138SER0S1C4240R+3</v>
          </cell>
          <cell r="C703" t="str">
            <v>Torre de anclaje, retención intermedia y terminal (15°) Tipo RS1+3</v>
          </cell>
          <cell r="D703">
            <v>9824.5414281250341</v>
          </cell>
        </row>
        <row r="704">
          <cell r="B704" t="str">
            <v>TA060SIR2S1C2250S-6</v>
          </cell>
          <cell r="C704" t="str">
            <v>Torre de suspensión tipo S1 (5°)Tipo S1-6</v>
          </cell>
          <cell r="D704">
            <v>2694.4966277198537</v>
          </cell>
        </row>
        <row r="705">
          <cell r="B705" t="str">
            <v>TA060SIR2S1C2250S-3</v>
          </cell>
          <cell r="C705" t="str">
            <v>Torre de suspensión tipo S1 (5°)Tipo S1-3</v>
          </cell>
          <cell r="D705">
            <v>3082.8925380218147</v>
          </cell>
        </row>
        <row r="706">
          <cell r="B706" t="str">
            <v>TA060SIR2S1C2250S±0</v>
          </cell>
          <cell r="C706" t="str">
            <v>Torre de suspensión tipo S1 (5°)Tipo S1±0</v>
          </cell>
          <cell r="D706">
            <v>3467.8206276960796</v>
          </cell>
        </row>
        <row r="707">
          <cell r="B707" t="str">
            <v>TA060SIR2S1C2250S+3</v>
          </cell>
          <cell r="C707" t="str">
            <v>Torre de suspensión tipo S1 (5°)Tipo S1+3</v>
          </cell>
          <cell r="D707">
            <v>3849.2808967426486</v>
          </cell>
        </row>
        <row r="708">
          <cell r="B708" t="str">
            <v>TA060SIR2S1C2250S+6</v>
          </cell>
          <cell r="C708" t="str">
            <v>Torre de suspensión tipo S1 (5°)Tipo S1+6</v>
          </cell>
          <cell r="D708">
            <v>4230.7411657892171</v>
          </cell>
        </row>
        <row r="709">
          <cell r="B709" t="str">
            <v>TA060SIR2S1C2250A-3</v>
          </cell>
          <cell r="C709" t="str">
            <v>Torre de ángulo menor tipo A1 (30°)Tipo A1-3</v>
          </cell>
          <cell r="D709">
            <v>4743.0006932712267</v>
          </cell>
        </row>
        <row r="710">
          <cell r="B710" t="str">
            <v>TA060SIR2S1C2250A±0</v>
          </cell>
          <cell r="C710" t="str">
            <v>Torre de ángulo menor tipo A1 (30°)Tipo A1±0</v>
          </cell>
          <cell r="D710">
            <v>5264.1517128426485</v>
          </cell>
        </row>
        <row r="711">
          <cell r="B711" t="str">
            <v>TA060SIR2S1C2250A+3</v>
          </cell>
          <cell r="C711" t="str">
            <v>Torre de ángulo menor tipo A1 (30°)Tipo A1+3</v>
          </cell>
          <cell r="D711">
            <v>5785.3027324140703</v>
          </cell>
        </row>
        <row r="712">
          <cell r="B712" t="str">
            <v>TA060SIR2S1C2250B-3</v>
          </cell>
          <cell r="C712" t="str">
            <v>Torre de ángulo mayor tipo B1 (65°)Tipo B1-3</v>
          </cell>
          <cell r="D712">
            <v>6400.6399544316746</v>
          </cell>
        </row>
        <row r="713">
          <cell r="B713" t="str">
            <v>TA060SIR2S1C2250B±0</v>
          </cell>
          <cell r="C713" t="str">
            <v>Torre de ángulo mayor tipo B1 (65°)Tipo B1±0</v>
          </cell>
          <cell r="D713">
            <v>7127.6614191889466</v>
          </cell>
        </row>
        <row r="714">
          <cell r="B714" t="str">
            <v>TA060SIR2S1C2250B+3</v>
          </cell>
          <cell r="C714" t="str">
            <v>Torre de ángulo mayor tipo B1 (65°)Tipo B1+3</v>
          </cell>
          <cell r="D714">
            <v>7982.9807894916212</v>
          </cell>
        </row>
        <row r="715">
          <cell r="B715" t="str">
            <v>TA060SIR2S1C2250R-3</v>
          </cell>
          <cell r="C715" t="str">
            <v>Torre de anclaje, retención intermedia y terminal (15°) Tipo R1-3</v>
          </cell>
          <cell r="D715">
            <v>8241.2373456930927</v>
          </cell>
        </row>
        <row r="716">
          <cell r="B716" t="str">
            <v>TA060SIR2S1C2250R±0</v>
          </cell>
          <cell r="C716" t="str">
            <v>Torre de anclaje, retención intermedia y terminal (15°) Tipo R1±0</v>
          </cell>
          <cell r="D716">
            <v>9187.5555693345523</v>
          </cell>
        </row>
        <row r="717">
          <cell r="B717" t="str">
            <v>TA060SIR2S1C2250R+3</v>
          </cell>
          <cell r="C717" t="str">
            <v>Torre de anclaje, retención intermedia y terminal (15°) Tipo R1+3</v>
          </cell>
          <cell r="D717">
            <v>10133.873792976012</v>
          </cell>
        </row>
        <row r="718">
          <cell r="B718" t="str">
            <v>TA060SIR2D1C2250S-6</v>
          </cell>
          <cell r="C718" t="str">
            <v>Torre de suspensión tipo S2 (5°)Tipo S2-6</v>
          </cell>
          <cell r="D718">
            <v>3645.2393807820918</v>
          </cell>
        </row>
        <row r="719">
          <cell r="B719" t="str">
            <v>TA060SIR2D1C2250S-3</v>
          </cell>
          <cell r="C719" t="str">
            <v>Torre de suspensión tipo S2 (5°)Tipo S2-3</v>
          </cell>
          <cell r="D719">
            <v>4170.6792915254564</v>
          </cell>
        </row>
        <row r="720">
          <cell r="B720" t="str">
            <v>TA060SIR2D1C2250S±0</v>
          </cell>
          <cell r="C720" t="str">
            <v>Torre de suspensión tipo S2 (5°)Tipo S2±0</v>
          </cell>
          <cell r="D720">
            <v>4691.4277744943265</v>
          </cell>
        </row>
        <row r="721">
          <cell r="B721" t="str">
            <v>TA060SIR2D1C2250S+3</v>
          </cell>
          <cell r="C721" t="str">
            <v>Torre de suspensión tipo S2 (5°)Tipo S2+3</v>
          </cell>
          <cell r="D721">
            <v>5207.484829688703</v>
          </cell>
        </row>
        <row r="722">
          <cell r="B722" t="str">
            <v>TA060SIR2D1C2250S+6</v>
          </cell>
          <cell r="C722" t="str">
            <v>Torre de suspensión tipo S2 (5°)Tipo S2+6</v>
          </cell>
          <cell r="D722">
            <v>5723.5418848830786</v>
          </cell>
        </row>
        <row r="723">
          <cell r="B723" t="str">
            <v>TA060SIR2D1C2250A-3</v>
          </cell>
          <cell r="C723" t="str">
            <v>Torre de ángulo menor tipo A2 (30°)Tipo A2-3</v>
          </cell>
          <cell r="D723">
            <v>6416.5502128758308</v>
          </cell>
        </row>
        <row r="724">
          <cell r="B724" t="str">
            <v>TA060SIR2D1C2250A±0</v>
          </cell>
          <cell r="C724" t="str">
            <v>Torre de ángulo menor tipo A2 (30°)Tipo A2±0</v>
          </cell>
          <cell r="D724">
            <v>7121.5873616823874</v>
          </cell>
        </row>
        <row r="725">
          <cell r="B725" t="str">
            <v>TA060SIR2D1C2250A+3</v>
          </cell>
          <cell r="C725" t="str">
            <v>Torre de ángulo menor tipo A2 (30°)Tipo A2+3</v>
          </cell>
          <cell r="D725">
            <v>7826.624510488944</v>
          </cell>
        </row>
        <row r="726">
          <cell r="B726" t="str">
            <v>TA060SIR2D1C2250B-3</v>
          </cell>
          <cell r="C726" t="str">
            <v>Torre de ángulo mayor tipo B2 (65°)Tipo B2-3</v>
          </cell>
          <cell r="D726">
            <v>8659.0811003707222</v>
          </cell>
        </row>
        <row r="727">
          <cell r="B727" t="str">
            <v>TA060SIR2D1C2250B±0</v>
          </cell>
          <cell r="C727" t="str">
            <v>Torre de ángulo mayor tipo B2 (65°)Tipo B2±0</v>
          </cell>
          <cell r="D727">
            <v>9642.629287717953</v>
          </cell>
        </row>
        <row r="728">
          <cell r="B728" t="str">
            <v>TA060SIR2D1C2250B+3</v>
          </cell>
          <cell r="C728" t="str">
            <v>Torre de ángulo mayor tipo B2 (65°)Tipo B2+3</v>
          </cell>
          <cell r="D728">
            <v>10799.744802244108</v>
          </cell>
        </row>
        <row r="729">
          <cell r="B729" t="str">
            <v>TA060SIR2D1C2250R-3</v>
          </cell>
          <cell r="C729" t="str">
            <v>Torre de anclaje, retención intermedia y terminal (15°) Tipo R2-3</v>
          </cell>
          <cell r="D729">
            <v>11149.126189225992</v>
          </cell>
        </row>
        <row r="730">
          <cell r="B730" t="str">
            <v>TA060SIR2D1C2250R±0</v>
          </cell>
          <cell r="C730" t="str">
            <v>Torre de anclaje, retención intermedia y terminal (15°) Tipo R2±0</v>
          </cell>
          <cell r="D730">
            <v>12429.34915186844</v>
          </cell>
        </row>
        <row r="731">
          <cell r="B731" t="str">
            <v>TA060SIR2D1C2250R+3</v>
          </cell>
          <cell r="C731" t="str">
            <v>Torre de anclaje, retención intermedia y terminal (15°) Tipo R2+3</v>
          </cell>
          <cell r="D731">
            <v>13709.572114510889</v>
          </cell>
        </row>
        <row r="732">
          <cell r="B732" t="str">
            <v>TA060SIR1S1C1070S-6</v>
          </cell>
          <cell r="C732" t="str">
            <v>Torre de suspensión tipo S1 (5°)Tipo S1-6</v>
          </cell>
          <cell r="D732">
            <v>1832.6282229357078</v>
          </cell>
        </row>
        <row r="733">
          <cell r="B733" t="str">
            <v>TA060SIR1S1C1070S-3</v>
          </cell>
          <cell r="C733" t="str">
            <v>Torre de suspensión tipo S1 (5°)Tipo S1-3</v>
          </cell>
          <cell r="D733">
            <v>2096.7908496651789</v>
          </cell>
        </row>
        <row r="734">
          <cell r="B734" t="str">
            <v>TA060SIR1S1C1070S±0</v>
          </cell>
          <cell r="C734" t="str">
            <v>Torre de suspensión tipo S1 (5°)Tipo S1±0</v>
          </cell>
          <cell r="D734">
            <v>2358.5948815131374</v>
          </cell>
        </row>
        <row r="735">
          <cell r="B735" t="str">
            <v>TA060SIR1S1C1070S+3</v>
          </cell>
          <cell r="C735" t="str">
            <v>Torre de suspensión tipo S1 (5°)Tipo S1+3</v>
          </cell>
          <cell r="D735">
            <v>2618.0403184795828</v>
          </cell>
        </row>
        <row r="736">
          <cell r="B736" t="str">
            <v>TA060SIR1S1C1070S+6</v>
          </cell>
          <cell r="C736" t="str">
            <v>Torre de suspensión tipo S1 (5°)Tipo S1+6</v>
          </cell>
          <cell r="D736">
            <v>2877.4857554460277</v>
          </cell>
        </row>
        <row r="737">
          <cell r="B737" t="str">
            <v>TA060SIR1S1C1070A-3</v>
          </cell>
          <cell r="C737" t="str">
            <v>Torre de ángulo menor tipo A1 (30°)Tipo A1-3</v>
          </cell>
          <cell r="D737">
            <v>3225.8926741533851</v>
          </cell>
        </row>
        <row r="738">
          <cell r="B738" t="str">
            <v>TA060SIR1S1C1070A±0</v>
          </cell>
          <cell r="C738" t="str">
            <v>Torre de ángulo menor tipo A1 (30°)Tipo A1±0</v>
          </cell>
          <cell r="D738">
            <v>3580.3470301369425</v>
          </cell>
        </row>
        <row r="739">
          <cell r="B739" t="str">
            <v>TA060SIR1S1C1070A+3</v>
          </cell>
          <cell r="C739" t="str">
            <v>Torre de ángulo menor tipo A1 (30°)Tipo A1+3</v>
          </cell>
          <cell r="D739">
            <v>3934.8013861205</v>
          </cell>
        </row>
        <row r="740">
          <cell r="B740" t="str">
            <v>TA060SIR1S1C1070B-3</v>
          </cell>
          <cell r="C740" t="str">
            <v>Torre de ángulo mayor tipo B1 (65°)Tipo B1-3</v>
          </cell>
          <cell r="D740">
            <v>4353.3153111672682</v>
          </cell>
        </row>
        <row r="741">
          <cell r="B741" t="str">
            <v>TA060SIR1S1C1070B±0</v>
          </cell>
          <cell r="C741" t="str">
            <v>Torre de ángulo mayor tipo B1 (65°)Tipo B1±0</v>
          </cell>
          <cell r="D741">
            <v>4847.7898788054208</v>
          </cell>
        </row>
        <row r="742">
          <cell r="B742" t="str">
            <v>TA060SIR1S1C1070B+3</v>
          </cell>
          <cell r="C742" t="str">
            <v>Torre de ángulo mayor tipo B1 (65°)Tipo B1+3</v>
          </cell>
          <cell r="D742">
            <v>5429.5246642620714</v>
          </cell>
        </row>
        <row r="743">
          <cell r="B743" t="str">
            <v>TA060SIR1S1C1070R-3</v>
          </cell>
          <cell r="C743" t="str">
            <v>Torre de anclaje, retención intermedia y terminal (15°) Tipo R1-3</v>
          </cell>
          <cell r="D743">
            <v>5605.1746349408277</v>
          </cell>
        </row>
        <row r="744">
          <cell r="B744" t="str">
            <v>TA060SIR1S1C1070R±0</v>
          </cell>
          <cell r="C744" t="str">
            <v>Torre de anclaje, retención intermedia y terminal (15°) Tipo R1±0</v>
          </cell>
          <cell r="D744">
            <v>6248.8011537801867</v>
          </cell>
        </row>
        <row r="745">
          <cell r="B745" t="str">
            <v>TA060SIR1S1C1070R+3</v>
          </cell>
          <cell r="C745" t="str">
            <v>Torre de anclaje, retención intermedia y terminal (15°) Tipo R1+3</v>
          </cell>
          <cell r="D745">
            <v>6892.4276726195458</v>
          </cell>
        </row>
        <row r="746">
          <cell r="B746" t="str">
            <v>TA060SIR1D1C1070S-6</v>
          </cell>
          <cell r="C746" t="str">
            <v>Torre de suspensión tipo S2 (5°)Tipo S2-6</v>
          </cell>
          <cell r="D746">
            <v>2271.9624624356939</v>
          </cell>
        </row>
        <row r="747">
          <cell r="B747" t="str">
            <v>TA060SIR1D1C1070S-3</v>
          </cell>
          <cell r="C747" t="str">
            <v>Torre de suspensión tipo S2 (5°)Tipo S2-3</v>
          </cell>
          <cell r="D747">
            <v>2599.4525471111092</v>
          </cell>
        </row>
        <row r="748">
          <cell r="B748" t="str">
            <v>TA060SIR1D1C1070S±0</v>
          </cell>
          <cell r="C748" t="str">
            <v>Torre de suspensión tipo S2 (5°)Tipo S2±0</v>
          </cell>
          <cell r="D748">
            <v>2924.0186131733512</v>
          </cell>
        </row>
        <row r="749">
          <cell r="B749" t="str">
            <v>TA060SIR1D1C1070S+3</v>
          </cell>
          <cell r="C749" t="str">
            <v>Torre de suspensión tipo S2 (5°)Tipo S2+3</v>
          </cell>
          <cell r="D749">
            <v>3245.66066062242</v>
          </cell>
        </row>
        <row r="750">
          <cell r="B750" t="str">
            <v>TA060SIR1D1C1070S+6</v>
          </cell>
          <cell r="C750" t="str">
            <v>Torre de suspensión tipo S2 (5°)Tipo S2+6</v>
          </cell>
          <cell r="D750">
            <v>3567.3027080714883</v>
          </cell>
        </row>
        <row r="751">
          <cell r="B751" t="str">
            <v>TA060SIR1D1C1070A-3</v>
          </cell>
          <cell r="C751" t="str">
            <v>Torre de ángulo menor tipo A2 (30°)Tipo A2-3</v>
          </cell>
          <cell r="D751">
            <v>3999.2328895722294</v>
          </cell>
        </row>
        <row r="752">
          <cell r="B752" t="str">
            <v>TA060SIR1D1C1070A±0</v>
          </cell>
          <cell r="C752" t="str">
            <v>Torre de ángulo menor tipo A2 (30°)Tipo A2±0</v>
          </cell>
          <cell r="D752">
            <v>4438.660254797147</v>
          </cell>
        </row>
        <row r="753">
          <cell r="B753" t="str">
            <v>TA060SIR1D1C1070A+3</v>
          </cell>
          <cell r="C753" t="str">
            <v>Torre de ángulo menor tipo A2 (30°)Tipo A2+3</v>
          </cell>
          <cell r="D753">
            <v>4878.0876200220646</v>
          </cell>
        </row>
        <row r="754">
          <cell r="B754" t="str">
            <v>TA060SIR1D1C1070B-3</v>
          </cell>
          <cell r="C754" t="str">
            <v>Torre de ángulo mayor tipo B2 (65°)Tipo B2-3</v>
          </cell>
          <cell r="D754">
            <v>5396.9314945258129</v>
          </cell>
        </row>
        <row r="755">
          <cell r="B755" t="str">
            <v>TA060SIR1D1C1070B±0</v>
          </cell>
          <cell r="C755" t="str">
            <v>Torre de ángulo mayor tipo B2 (65°)Tipo B2±0</v>
          </cell>
          <cell r="D755">
            <v>6009.9459849953373</v>
          </cell>
        </row>
        <row r="756">
          <cell r="B756" t="str">
            <v>TA060SIR1D1C1070B+3</v>
          </cell>
          <cell r="C756" t="str">
            <v>Torre de ángulo mayor tipo B2 (65°)Tipo B2+3</v>
          </cell>
          <cell r="D756">
            <v>6731.1395031947786</v>
          </cell>
        </row>
        <row r="757">
          <cell r="B757" t="str">
            <v>TA060SIR1D1C1070R-3</v>
          </cell>
          <cell r="C757" t="str">
            <v>Torre de anclaje, retención intermedia y terminal (15°) Tipo R2-3</v>
          </cell>
          <cell r="D757">
            <v>6948.8978760691143</v>
          </cell>
        </row>
        <row r="758">
          <cell r="B758" t="str">
            <v>TA060SIR1D1C1070R±0</v>
          </cell>
          <cell r="C758" t="str">
            <v>Torre de anclaje, retención intermedia y terminal (15°) Tipo R2±0</v>
          </cell>
          <cell r="D758">
            <v>7746.8203746589897</v>
          </cell>
        </row>
        <row r="759">
          <cell r="B759" t="str">
            <v>TA060SIR1D1C1070R+3</v>
          </cell>
          <cell r="C759" t="str">
            <v>Torre de anclaje, retención intermedia y terminal (15°) Tipo R2+3</v>
          </cell>
          <cell r="D759">
            <v>8544.7428732488661</v>
          </cell>
        </row>
        <row r="760">
          <cell r="B760" t="str">
            <v>TA060SIR1S1C1240S-6</v>
          </cell>
          <cell r="C760" t="str">
            <v>Torre de suspensión tipo S1 (5°)Tipo S1-6</v>
          </cell>
          <cell r="D760">
            <v>2348.2208322297702</v>
          </cell>
        </row>
        <row r="761">
          <cell r="B761" t="str">
            <v>TA060SIR1S1C1240S-3</v>
          </cell>
          <cell r="C761" t="str">
            <v>Torre de suspensión tipo S1 (5°)Tipo S1-3</v>
          </cell>
          <cell r="D761">
            <v>2686.7031143529803</v>
          </cell>
        </row>
        <row r="762">
          <cell r="B762" t="str">
            <v>TA060SIR1S1C1240S±0</v>
          </cell>
          <cell r="C762" t="str">
            <v>Torre de suspensión tipo S1 (5°)Tipo S1±0</v>
          </cell>
          <cell r="D762">
            <v>3022.1632332429476</v>
          </cell>
        </row>
        <row r="763">
          <cell r="B763" t="str">
            <v>TA060SIR1S1C1240S+3</v>
          </cell>
          <cell r="C763" t="str">
            <v>Torre de suspensión tipo S1 (5°)Tipo S1+3</v>
          </cell>
          <cell r="D763">
            <v>3354.6011888996723</v>
          </cell>
        </row>
        <row r="764">
          <cell r="B764" t="str">
            <v>TA060SIR1S1C1240S+6</v>
          </cell>
          <cell r="C764" t="str">
            <v>Torre de suspensión tipo S1 (5°)Tipo S1+6</v>
          </cell>
          <cell r="D764">
            <v>3687.039144556396</v>
          </cell>
        </row>
        <row r="765">
          <cell r="B765" t="str">
            <v>TA060SIR1S1C1240A-3</v>
          </cell>
          <cell r="C765" t="str">
            <v>Torre de ángulo menor tipo A1 (30°)Tipo A1-3</v>
          </cell>
          <cell r="D765">
            <v>4133.4670530445783</v>
          </cell>
        </row>
        <row r="766">
          <cell r="B766" t="str">
            <v>TA060SIR1S1C1240A±0</v>
          </cell>
          <cell r="C766" t="str">
            <v>Torre de ángulo menor tipo A1 (30°)Tipo A1±0</v>
          </cell>
          <cell r="D766">
            <v>4587.6437880627946</v>
          </cell>
        </row>
        <row r="767">
          <cell r="B767" t="str">
            <v>TA060SIR1S1C1240A+3</v>
          </cell>
          <cell r="C767" t="str">
            <v>Torre de ángulo menor tipo A1 (30°)Tipo A1+3</v>
          </cell>
          <cell r="D767">
            <v>5041.8205230810108</v>
          </cell>
        </row>
        <row r="768">
          <cell r="B768" t="str">
            <v>TA060SIR1S1C1240B-3</v>
          </cell>
          <cell r="C768" t="str">
            <v>Torre de ángulo mayor tipo B1 (65°)Tipo B1-3</v>
          </cell>
          <cell r="D768">
            <v>5578.0793807552473</v>
          </cell>
        </row>
        <row r="769">
          <cell r="B769" t="str">
            <v>TA060SIR1S1C1240B±0</v>
          </cell>
          <cell r="C769" t="str">
            <v>Torre de ángulo mayor tipo B1 (65°)Tipo B1±0</v>
          </cell>
          <cell r="D769">
            <v>6211.669689037024</v>
          </cell>
        </row>
        <row r="770">
          <cell r="B770" t="str">
            <v>TA060SIR1S1C1240B+3</v>
          </cell>
          <cell r="C770" t="str">
            <v>Torre de ángulo mayor tipo B1 (65°)Tipo B1+3</v>
          </cell>
          <cell r="D770">
            <v>6957.0700517214673</v>
          </cell>
        </row>
        <row r="771">
          <cell r="B771" t="str">
            <v>TA060SIR1S1C1240R-3</v>
          </cell>
          <cell r="C771" t="str">
            <v>Torre de anclaje, retención intermedia y terminal (15°) Tipo R1-3</v>
          </cell>
          <cell r="D771">
            <v>7182.1374795643451</v>
          </cell>
        </row>
        <row r="772">
          <cell r="B772" t="str">
            <v>TA060SIR1S1C1240R±0</v>
          </cell>
          <cell r="C772" t="str">
            <v>Torre de anclaje, retención intermedia y terminal (15°) Tipo R1±0</v>
          </cell>
          <cell r="D772">
            <v>8006.8422291687239</v>
          </cell>
        </row>
        <row r="773">
          <cell r="B773" t="str">
            <v>TA060SIR1S1C1240R+3</v>
          </cell>
          <cell r="C773" t="str">
            <v>Torre de anclaje, retención intermedia y terminal (15°) Tipo R1+3</v>
          </cell>
          <cell r="D773">
            <v>8831.5469787731017</v>
          </cell>
        </row>
        <row r="774">
          <cell r="B774" t="str">
            <v>TA060SIR1S1C1120S-6</v>
          </cell>
          <cell r="C774" t="str">
            <v>Torre de suspensión tipo S1 (5°)Tipo S1-6</v>
          </cell>
          <cell r="D774">
            <v>2036.9650510077695</v>
          </cell>
        </row>
        <row r="775">
          <cell r="B775" t="str">
            <v>TA060SIR1S1C1120S-3</v>
          </cell>
          <cell r="C775" t="str">
            <v>Torre de suspensión tipo S1 (5°)Tipo S1-3</v>
          </cell>
          <cell r="D775">
            <v>2330.5816349368174</v>
          </cell>
        </row>
        <row r="776">
          <cell r="B776" t="str">
            <v>TA060SIR1S1C1120S±0</v>
          </cell>
          <cell r="C776" t="str">
            <v>Torre de suspensión tipo S1 (5°)Tipo S1±0</v>
          </cell>
          <cell r="D776">
            <v>2621.5766422236416</v>
          </cell>
        </row>
        <row r="777">
          <cell r="B777" t="str">
            <v>TA060SIR1S1C1120S+3</v>
          </cell>
          <cell r="C777" t="str">
            <v>Torre de suspensión tipo S1 (5°)Tipo S1+3</v>
          </cell>
          <cell r="D777">
            <v>2909.9500728682424</v>
          </cell>
        </row>
        <row r="778">
          <cell r="B778" t="str">
            <v>TA060SIR1S1C1120S+6</v>
          </cell>
          <cell r="C778" t="str">
            <v>Torre de suspensión tipo S1 (5°)Tipo S1+6</v>
          </cell>
          <cell r="D778">
            <v>3198.3235035128428</v>
          </cell>
        </row>
        <row r="779">
          <cell r="B779" t="str">
            <v>TA060SIR1S1C1120A-3</v>
          </cell>
          <cell r="C779" t="str">
            <v>Torre de ángulo menor tipo A1 (30°)Tipo A1-3</v>
          </cell>
          <cell r="D779">
            <v>3585.5775619488345</v>
          </cell>
        </row>
        <row r="780">
          <cell r="B780" t="str">
            <v>TA060SIR1S1C1120A±0</v>
          </cell>
          <cell r="C780" t="str">
            <v>Torre de ángulo menor tipo A1 (30°)Tipo A1±0</v>
          </cell>
          <cell r="D780">
            <v>3979.5533428954877</v>
          </cell>
        </row>
        <row r="781">
          <cell r="B781" t="str">
            <v>TA060SIR1S1C1120A+3</v>
          </cell>
          <cell r="C781" t="str">
            <v>Torre de ángulo menor tipo A1 (30°)Tipo A1+3</v>
          </cell>
          <cell r="D781">
            <v>4373.5291238421405</v>
          </cell>
        </row>
        <row r="782">
          <cell r="B782" t="str">
            <v>TA060SIR1S1C1120B-3</v>
          </cell>
          <cell r="C782" t="str">
            <v>Torre de ángulo mayor tipo B1 (65°)Tipo B1-3</v>
          </cell>
          <cell r="D782">
            <v>4838.7070731998811</v>
          </cell>
        </row>
        <row r="783">
          <cell r="B783" t="str">
            <v>TA060SIR1S1C1120B±0</v>
          </cell>
          <cell r="C783" t="str">
            <v>Torre de ángulo mayor tipo B1 (65°)Tipo B1±0</v>
          </cell>
          <cell r="D783">
            <v>5388.3152262804906</v>
          </cell>
        </row>
        <row r="784">
          <cell r="B784" t="str">
            <v>TA060SIR1S1C1120B+3</v>
          </cell>
          <cell r="C784" t="str">
            <v>Torre de ángulo mayor tipo B1 (65°)Tipo B1+3</v>
          </cell>
          <cell r="D784">
            <v>6034.9130534341502</v>
          </cell>
        </row>
        <row r="785">
          <cell r="B785" t="str">
            <v>TA060SIR1S1C1120R-3</v>
          </cell>
          <cell r="C785" t="str">
            <v>Torre de anclaje, retención intermedia y terminal (15°) Tipo R1-3</v>
          </cell>
          <cell r="D785">
            <v>6230.1478790279698</v>
          </cell>
        </row>
        <row r="786">
          <cell r="B786" t="str">
            <v>TA060SIR1S1C1120R±0</v>
          </cell>
          <cell r="C786" t="str">
            <v>Torre de anclaje, retención intermedia y terminal (15°) Tipo R1±0</v>
          </cell>
          <cell r="D786">
            <v>6945.5383266755516</v>
          </cell>
        </row>
        <row r="787">
          <cell r="B787" t="str">
            <v>TA060SIR1S1C1120R+3</v>
          </cell>
          <cell r="C787" t="str">
            <v>Torre de anclaje, retención intermedia y terminal (15°) Tipo R1+3</v>
          </cell>
          <cell r="D787">
            <v>7660.9287743231334</v>
          </cell>
        </row>
        <row r="788">
          <cell r="B788" t="str">
            <v>TA060SIR1D1C1240S-6</v>
          </cell>
          <cell r="C788" t="str">
            <v>Torre de suspensión tipo S2 (5°)Tipo S2-6</v>
          </cell>
          <cell r="D788">
            <v>3202.8412235250084</v>
          </cell>
        </row>
        <row r="789">
          <cell r="B789" t="str">
            <v>TA060SIR1D1C1240S-3</v>
          </cell>
          <cell r="C789" t="str">
            <v>Torre de suspensión tipo S2 (5°)Tipo S2-3</v>
          </cell>
          <cell r="D789">
            <v>3664.5120305196037</v>
          </cell>
        </row>
        <row r="790">
          <cell r="B790" t="str">
            <v>TA060SIR1D1C1240S±0</v>
          </cell>
          <cell r="C790" t="str">
            <v>Torre de suspensión tipo S2 (5°)Tipo S2±0</v>
          </cell>
          <cell r="D790">
            <v>4122.0607767374622</v>
          </cell>
        </row>
        <row r="791">
          <cell r="B791" t="str">
            <v>TA060SIR1D1C1240S+3</v>
          </cell>
          <cell r="C791" t="str">
            <v>Torre de suspensión tipo S2 (5°)Tipo S2+3</v>
          </cell>
          <cell r="D791">
            <v>4575.4874621785839</v>
          </cell>
        </row>
        <row r="792">
          <cell r="B792" t="str">
            <v>TA060SIR1D1C1240S+6</v>
          </cell>
          <cell r="C792" t="str">
            <v>Torre de suspensión tipo S2 (5°)Tipo S2+6</v>
          </cell>
          <cell r="D792">
            <v>5028.9141476197037</v>
          </cell>
        </row>
        <row r="793">
          <cell r="B793" t="str">
            <v>TA060SIR1D1C1240A-3</v>
          </cell>
          <cell r="C793" t="str">
            <v>Torre de ángulo menor tipo A2 (30°)Tipo A2-3</v>
          </cell>
          <cell r="D793">
            <v>5637.8167214378091</v>
          </cell>
        </row>
        <row r="794">
          <cell r="B794" t="str">
            <v>TA060SIR1D1C1240A±0</v>
          </cell>
          <cell r="C794" t="str">
            <v>Torre de ángulo menor tipo A2 (30°)Tipo A2±0</v>
          </cell>
          <cell r="D794">
            <v>6257.2882590874678</v>
          </cell>
        </row>
        <row r="795">
          <cell r="B795" t="str">
            <v>TA060SIR1D1C1240A+3</v>
          </cell>
          <cell r="C795" t="str">
            <v>Torre de ángulo menor tipo A2 (30°)Tipo A2+3</v>
          </cell>
          <cell r="D795">
            <v>6876.7597967371266</v>
          </cell>
        </row>
        <row r="796">
          <cell r="B796" t="str">
            <v>TA060SIR1D1C1240B-3</v>
          </cell>
          <cell r="C796" t="str">
            <v>Torre de ángulo mayor tipo B2 (65°)Tipo B2-3</v>
          </cell>
          <cell r="D796">
            <v>7608.1867359183807</v>
          </cell>
        </row>
        <row r="797">
          <cell r="B797" t="str">
            <v>TA060SIR1D1C1240B±0</v>
          </cell>
          <cell r="C797" t="str">
            <v>Torre de ángulo mayor tipo B2 (65°)Tipo B2±0</v>
          </cell>
          <cell r="D797">
            <v>8472.3683028044325</v>
          </cell>
        </row>
        <row r="798">
          <cell r="B798" t="str">
            <v>TA060SIR1D1C1240B+3</v>
          </cell>
          <cell r="C798" t="str">
            <v>Torre de ángulo mayor tipo B2 (65°)Tipo B2+3</v>
          </cell>
          <cell r="D798">
            <v>9489.0524991409657</v>
          </cell>
        </row>
        <row r="799">
          <cell r="B799" t="str">
            <v>TA060SIR1D1C1240R-3</v>
          </cell>
          <cell r="C799" t="str">
            <v>Torre de anclaje, retención intermedia y terminal (15°) Tipo R2-3</v>
          </cell>
          <cell r="D799">
            <v>9796.0318198564764</v>
          </cell>
        </row>
        <row r="800">
          <cell r="B800" t="str">
            <v>TA060SIR1D1C1240R±0</v>
          </cell>
          <cell r="C800" t="str">
            <v>Torre de anclaje, retención intermedia y terminal (15°) Tipo R2±0</v>
          </cell>
          <cell r="D800">
            <v>10920.882742314912</v>
          </cell>
        </row>
        <row r="801">
          <cell r="B801" t="str">
            <v>TA060SIR1D1C1240R+3</v>
          </cell>
          <cell r="C801" t="str">
            <v>Torre de anclaje, retención intermedia y terminal (15°) Tipo R2+3</v>
          </cell>
          <cell r="D801">
            <v>12045.733664773348</v>
          </cell>
        </row>
        <row r="802">
          <cell r="B802" t="str">
            <v>TA060SIR1D1C1120S-6</v>
          </cell>
          <cell r="C802" t="str">
            <v>Torre de suspensión tipo S2 (5°)Tipo S2-6</v>
          </cell>
          <cell r="D802">
            <v>2578.058530359508</v>
          </cell>
        </row>
        <row r="803">
          <cell r="B803" t="str">
            <v>TA060SIR1D1C1120S-3</v>
          </cell>
          <cell r="C803" t="str">
            <v>Torre de suspensión tipo S2 (5°)Tipo S2-3</v>
          </cell>
          <cell r="D803">
            <v>2949.6705707716897</v>
          </cell>
        </row>
        <row r="804">
          <cell r="B804" t="str">
            <v>TA060SIR1D1C1120S±0</v>
          </cell>
          <cell r="C804" t="str">
            <v>Torre de suspensión tipo S2 (5°)Tipo S2±0</v>
          </cell>
          <cell r="D804">
            <v>3317.9646465373335</v>
          </cell>
        </row>
        <row r="805">
          <cell r="B805" t="str">
            <v>TA060SIR1D1C1120S+3</v>
          </cell>
          <cell r="C805" t="str">
            <v>Torre de suspensión tipo S2 (5°)Tipo S2+3</v>
          </cell>
          <cell r="D805">
            <v>3682.9407576564404</v>
          </cell>
        </row>
        <row r="806">
          <cell r="B806" t="str">
            <v>TA060SIR1D1C1120S+6</v>
          </cell>
          <cell r="C806" t="str">
            <v>Torre de suspensión tipo S2 (5°)Tipo S2+6</v>
          </cell>
          <cell r="D806">
            <v>4047.9168687755468</v>
          </cell>
        </row>
        <row r="807">
          <cell r="B807" t="str">
            <v>TA060SIR1D1C1120A-3</v>
          </cell>
          <cell r="C807" t="str">
            <v>Torre de ángulo menor tipo A2 (30°)Tipo A2-3</v>
          </cell>
          <cell r="D807">
            <v>4538.0399704327492</v>
          </cell>
        </row>
        <row r="808">
          <cell r="B808" t="str">
            <v>TA060SIR1D1C1120A±0</v>
          </cell>
          <cell r="C808" t="str">
            <v>Torre de ángulo menor tipo A2 (30°)Tipo A2±0</v>
          </cell>
          <cell r="D808">
            <v>5036.6703334436725</v>
          </cell>
        </row>
        <row r="809">
          <cell r="B809" t="str">
            <v>TA060SIR1D1C1120A+3</v>
          </cell>
          <cell r="C809" t="str">
            <v>Torre de ángulo menor tipo A2 (30°)Tipo A2+3</v>
          </cell>
          <cell r="D809">
            <v>5535.3006964545957</v>
          </cell>
        </row>
        <row r="810">
          <cell r="B810" t="str">
            <v>TA060SIR1D1C1120B-3</v>
          </cell>
          <cell r="C810" t="str">
            <v>Torre de ángulo mayor tipo B2 (65°)Tipo B2-3</v>
          </cell>
          <cell r="D810">
            <v>6124.0471650714944</v>
          </cell>
        </row>
        <row r="811">
          <cell r="B811" t="str">
            <v>TA060SIR1D1C1120B±0</v>
          </cell>
          <cell r="C811" t="str">
            <v>Torre de ángulo mayor tipo B2 (65°)Tipo B2±0</v>
          </cell>
          <cell r="D811">
            <v>6819.6516314827331</v>
          </cell>
        </row>
        <row r="812">
          <cell r="B812" t="str">
            <v>TA060SIR1D1C1120B+3</v>
          </cell>
          <cell r="C812" t="str">
            <v>Torre de ángulo mayor tipo B2 (65°)Tipo B2+3</v>
          </cell>
          <cell r="D812">
            <v>7638.009827260662</v>
          </cell>
        </row>
        <row r="813">
          <cell r="B813" t="str">
            <v>TA060SIR1D1C1120R-3</v>
          </cell>
          <cell r="C813" t="str">
            <v>Torre de anclaje, retención intermedia y terminal (15°) Tipo R2-3</v>
          </cell>
          <cell r="D813">
            <v>7885.1062648241741</v>
          </cell>
        </row>
        <row r="814">
          <cell r="B814" t="str">
            <v>TA060SIR1D1C1120R±0</v>
          </cell>
          <cell r="C814" t="str">
            <v>Torre de anclaje, retención intermedia y terminal (15°) Tipo R2±0</v>
          </cell>
          <cell r="D814">
            <v>8790.5309529812421</v>
          </cell>
        </row>
        <row r="815">
          <cell r="B815" t="str">
            <v>TA060SIR1D1C1120R+3</v>
          </cell>
          <cell r="C815" t="str">
            <v>Torre de anclaje, retención intermedia y terminal (15°) Tipo R2+3</v>
          </cell>
          <cell r="D815">
            <v>9695.9556411383091</v>
          </cell>
        </row>
        <row r="816">
          <cell r="B816" t="str">
            <v>TA060SIR1S1C2250S-6</v>
          </cell>
          <cell r="C816" t="str">
            <v>Torre de suspensión tipo S1 (5°)Tipo S1-6</v>
          </cell>
          <cell r="D816">
            <v>2521.4759295615891</v>
          </cell>
        </row>
        <row r="817">
          <cell r="B817" t="str">
            <v>TA060SIR1S1C2250S-3</v>
          </cell>
          <cell r="C817" t="str">
            <v>Torre de suspensión tipo S1 (5°)Tipo S1-3</v>
          </cell>
          <cell r="D817">
            <v>2884.9319194083046</v>
          </cell>
        </row>
        <row r="818">
          <cell r="B818" t="str">
            <v>TA060SIR1S1C2250S±0</v>
          </cell>
          <cell r="C818" t="str">
            <v>Torre de suspensión tipo S1 (5°)Tipo S1±0</v>
          </cell>
          <cell r="D818">
            <v>3245.1427664885314</v>
          </cell>
        </row>
        <row r="819">
          <cell r="B819" t="str">
            <v>TA060SIR1S1C2250S+3</v>
          </cell>
          <cell r="C819" t="str">
            <v>Torre de suspensión tipo S1 (5°)Tipo S1+3</v>
          </cell>
          <cell r="D819">
            <v>3602.1084708022699</v>
          </cell>
        </row>
        <row r="820">
          <cell r="B820" t="str">
            <v>TA060SIR1S1C2250S+6</v>
          </cell>
          <cell r="C820" t="str">
            <v>Torre de suspensión tipo S1 (5°)Tipo S1+6</v>
          </cell>
          <cell r="D820">
            <v>3959.0741751160081</v>
          </cell>
        </row>
        <row r="821">
          <cell r="B821" t="str">
            <v>TA060SIR1S1C2250A-3</v>
          </cell>
          <cell r="C821" t="str">
            <v>Torre de ángulo menor tipo A1 (30°)Tipo A1-3</v>
          </cell>
          <cell r="D821">
            <v>4438.4401742961609</v>
          </cell>
        </row>
        <row r="822">
          <cell r="B822" t="str">
            <v>TA060SIR1S1C2250A±0</v>
          </cell>
          <cell r="C822" t="str">
            <v>Torre de ángulo menor tipo A1 (30°)Tipo A1±0</v>
          </cell>
          <cell r="D822">
            <v>4926.1267195295904</v>
          </cell>
        </row>
        <row r="823">
          <cell r="B823" t="str">
            <v>TA060SIR1S1C2250A+3</v>
          </cell>
          <cell r="C823" t="str">
            <v>Torre de ángulo menor tipo A1 (30°)Tipo A1+3</v>
          </cell>
          <cell r="D823">
            <v>5413.81326476302</v>
          </cell>
        </row>
        <row r="824">
          <cell r="B824" t="str">
            <v>TA060SIR1S1C2250B-3</v>
          </cell>
          <cell r="C824" t="str">
            <v>Torre de ángulo mayor tipo B1 (65°)Tipo B1-3</v>
          </cell>
          <cell r="D824">
            <v>5989.6380692622733</v>
          </cell>
        </row>
        <row r="825">
          <cell r="B825" t="str">
            <v>TA060SIR1S1C2250B±0</v>
          </cell>
          <cell r="C825" t="str">
            <v>Torre de ángulo mayor tipo B1 (65°)Tipo B1±0</v>
          </cell>
          <cell r="D825">
            <v>6669.9755782430657</v>
          </cell>
        </row>
        <row r="826">
          <cell r="B826" t="str">
            <v>TA060SIR1S1C2250B+3</v>
          </cell>
          <cell r="C826" t="str">
            <v>Torre de ángulo mayor tipo B1 (65°)Tipo B1+3</v>
          </cell>
          <cell r="D826">
            <v>7470.3726476322345</v>
          </cell>
        </row>
        <row r="827">
          <cell r="B827" t="str">
            <v>TA060SIR1S1C2250R-3</v>
          </cell>
          <cell r="C827" t="str">
            <v>Torre de anclaje, retención intermedia y terminal (15°) Tipo R1-3</v>
          </cell>
          <cell r="D827">
            <v>7712.0458727587147</v>
          </cell>
        </row>
        <row r="828">
          <cell r="B828" t="str">
            <v>TA060SIR1S1C2250R±0</v>
          </cell>
          <cell r="C828" t="str">
            <v>Torre de anclaje, retención intermedia y terminal (15°) Tipo R1±0</v>
          </cell>
          <cell r="D828">
            <v>8597.5985203553118</v>
          </cell>
        </row>
        <row r="829">
          <cell r="B829" t="str">
            <v>TA060SIR1S1C2250R+3</v>
          </cell>
          <cell r="C829" t="str">
            <v>Torre de anclaje, retención intermedia y terminal (15°) Tipo R1+3</v>
          </cell>
          <cell r="D829">
            <v>9483.1511679519081</v>
          </cell>
        </row>
        <row r="830">
          <cell r="B830" t="str">
            <v>TA060SIR0S1C1240S-6</v>
          </cell>
          <cell r="C830" t="str">
            <v>Torre de suspensión tipo S1 (5°)Tipo S1-6</v>
          </cell>
          <cell r="D830">
            <v>2522.8809944028258</v>
          </cell>
        </row>
        <row r="831">
          <cell r="B831" t="str">
            <v>TA060SIR0S1C1240S-3</v>
          </cell>
          <cell r="C831" t="str">
            <v>Torre de suspensión tipo S1 (5°)Tipo S1-3</v>
          </cell>
          <cell r="D831">
            <v>2886.5395161185484</v>
          </cell>
        </row>
        <row r="832">
          <cell r="B832" t="str">
            <v>TA060SIR0S1C1240S±0</v>
          </cell>
          <cell r="C832" t="str">
            <v>Torre de suspensión tipo S1 (5°)Tipo S1±0</v>
          </cell>
          <cell r="D832">
            <v>3246.9510867475233</v>
          </cell>
        </row>
        <row r="833">
          <cell r="B833" t="str">
            <v>TA060SIR0S1C1240S+3</v>
          </cell>
          <cell r="C833" t="str">
            <v>Torre de suspensión tipo S1 (5°)Tipo S1+3</v>
          </cell>
          <cell r="D833">
            <v>3604.115706289751</v>
          </cell>
        </row>
        <row r="834">
          <cell r="B834" t="str">
            <v>TA060SIR0S1C1240S+6</v>
          </cell>
          <cell r="C834" t="str">
            <v>Torre de suspensión tipo S1 (5°)Tipo S1+6</v>
          </cell>
          <cell r="D834">
            <v>3961.2803258319782</v>
          </cell>
        </row>
        <row r="835">
          <cell r="B835" t="str">
            <v>TA060SIR0S1C1240A-3</v>
          </cell>
          <cell r="C835" t="str">
            <v>Torre de ángulo menor tipo A1 (30°)Tipo A1-3</v>
          </cell>
          <cell r="D835">
            <v>4440.9134464641493</v>
          </cell>
        </row>
        <row r="836">
          <cell r="B836" t="str">
            <v>TA060SIR0S1C1240A±0</v>
          </cell>
          <cell r="C836" t="str">
            <v>Torre de ángulo menor tipo A1 (30°)Tipo A1±0</v>
          </cell>
          <cell r="D836">
            <v>4928.8717496827403</v>
          </cell>
        </row>
        <row r="837">
          <cell r="B837" t="str">
            <v>TA060SIR0S1C1240A+3</v>
          </cell>
          <cell r="C837" t="str">
            <v>Torre de ángulo menor tipo A1 (30°)Tipo A1+3</v>
          </cell>
          <cell r="D837">
            <v>5416.8300529013313</v>
          </cell>
        </row>
        <row r="838">
          <cell r="B838" t="str">
            <v>TA060SIR0S1C1240B-3</v>
          </cell>
          <cell r="C838" t="str">
            <v>Torre de ángulo mayor tipo B1 (65°)Tipo B1-3</v>
          </cell>
          <cell r="D838">
            <v>5992.9757294652472</v>
          </cell>
        </row>
        <row r="839">
          <cell r="B839" t="str">
            <v>TA060SIR0S1C1240B±0</v>
          </cell>
          <cell r="C839" t="str">
            <v>Torre de ángulo mayor tipo B1 (65°)Tipo B1±0</v>
          </cell>
          <cell r="D839">
            <v>6673.6923490704312</v>
          </cell>
        </row>
        <row r="840">
          <cell r="B840" t="str">
            <v>TA060SIR0S1C1240B+3</v>
          </cell>
          <cell r="C840" t="str">
            <v>Torre de ángulo mayor tipo B1 (65°)Tipo B1+3</v>
          </cell>
          <cell r="D840">
            <v>7474.5354309588838</v>
          </cell>
        </row>
        <row r="841">
          <cell r="B841" t="str">
            <v>TA060SIR0S1C1240R-3</v>
          </cell>
          <cell r="C841" t="str">
            <v>Torre de anclaje, retención intermedia y terminal (15°) Tipo R1-3</v>
          </cell>
          <cell r="D841">
            <v>7716.3433258427522</v>
          </cell>
        </row>
        <row r="842">
          <cell r="B842" t="str">
            <v>TA060SIR0S1C1240R±0</v>
          </cell>
          <cell r="C842" t="str">
            <v>Torre de anclaje, retención intermedia y terminal (15°) Tipo R1±0</v>
          </cell>
          <cell r="D842">
            <v>8602.389437951786</v>
          </cell>
        </row>
        <row r="843">
          <cell r="B843" t="str">
            <v>TA060SIR0S1C1240R+3</v>
          </cell>
          <cell r="C843" t="str">
            <v>Torre de anclaje, retención intermedia y terminal (15°) Tipo R1+3</v>
          </cell>
          <cell r="D843">
            <v>9488.4355500608199</v>
          </cell>
        </row>
        <row r="844">
          <cell r="B844" t="str">
            <v>TA060SIR0S1C1120S-6</v>
          </cell>
          <cell r="C844" t="str">
            <v>Torre de suspensión tipo S1 (5°)Tipo S1-6</v>
          </cell>
          <cell r="D844">
            <v>2075.4414734606785</v>
          </cell>
        </row>
        <row r="845">
          <cell r="B845" t="str">
            <v>TA060SIR0S1C1120S-3</v>
          </cell>
          <cell r="C845" t="str">
            <v>Torre de suspensión tipo S1 (5°)Tipo S1-3</v>
          </cell>
          <cell r="D845">
            <v>2374.6042083739294</v>
          </cell>
        </row>
        <row r="846">
          <cell r="B846" t="str">
            <v>TA060SIR0S1C1120S±0</v>
          </cell>
          <cell r="C846" t="str">
            <v>Torre de suspensión tipo S1 (5°)Tipo S1±0</v>
          </cell>
          <cell r="D846">
            <v>2671.0958474397407</v>
          </cell>
        </row>
        <row r="847">
          <cell r="B847" t="str">
            <v>TA060SIR0S1C1120S+3</v>
          </cell>
          <cell r="C847" t="str">
            <v>Torre de suspensión tipo S1 (5°)Tipo S1+3</v>
          </cell>
          <cell r="D847">
            <v>2964.9163906581125</v>
          </cell>
        </row>
        <row r="848">
          <cell r="B848" t="str">
            <v>TA060SIR0S1C1120S+6</v>
          </cell>
          <cell r="C848" t="str">
            <v>Torre de suspensión tipo S1 (5°)Tipo S1+6</v>
          </cell>
          <cell r="D848">
            <v>3258.7369338764838</v>
          </cell>
        </row>
        <row r="849">
          <cell r="B849" t="str">
            <v>TA060SIR0S1C1120A-3</v>
          </cell>
          <cell r="C849" t="str">
            <v>Torre de ángulo menor tipo A1 (30°)Tipo A1-3</v>
          </cell>
          <cell r="D849">
            <v>3653.3058702685876</v>
          </cell>
        </row>
        <row r="850">
          <cell r="B850" t="str">
            <v>TA060SIR0S1C1120A±0</v>
          </cell>
          <cell r="C850" t="str">
            <v>Torre de ángulo menor tipo A1 (30°)Tipo A1±0</v>
          </cell>
          <cell r="D850">
            <v>4054.7234964135264</v>
          </cell>
        </row>
        <row r="851">
          <cell r="B851" t="str">
            <v>TA060SIR0S1C1120A+3</v>
          </cell>
          <cell r="C851" t="str">
            <v>Torre de ángulo menor tipo A1 (30°)Tipo A1+3</v>
          </cell>
          <cell r="D851">
            <v>4456.1411225584652</v>
          </cell>
        </row>
        <row r="852">
          <cell r="B852" t="str">
            <v>TA060SIR0S1C1120B-3</v>
          </cell>
          <cell r="C852" t="str">
            <v>Torre de ángulo mayor tipo B1 (65°)Tipo B1-3</v>
          </cell>
          <cell r="D852">
            <v>4930.1058615012362</v>
          </cell>
        </row>
        <row r="853">
          <cell r="B853" t="str">
            <v>TA060SIR0S1C1120B±0</v>
          </cell>
          <cell r="C853" t="str">
            <v>Torre de ángulo mayor tipo B1 (65°)Tipo B1±0</v>
          </cell>
          <cell r="D853">
            <v>5490.0956141439156</v>
          </cell>
        </row>
        <row r="854">
          <cell r="B854" t="str">
            <v>TA060SIR0S1C1120B+3</v>
          </cell>
          <cell r="C854" t="str">
            <v>Torre de ángulo mayor tipo B1 (65°)Tipo B1+3</v>
          </cell>
          <cell r="D854">
            <v>6148.9070878411858</v>
          </cell>
        </row>
        <row r="855">
          <cell r="B855" t="str">
            <v>TA060SIR0S1C1120R-3</v>
          </cell>
          <cell r="C855" t="str">
            <v>Torre de anclaje, retención intermedia y terminal (15°) Tipo R1-3</v>
          </cell>
          <cell r="D855">
            <v>6347.8297222284618</v>
          </cell>
        </row>
        <row r="856">
          <cell r="B856" t="str">
            <v>TA060SIR0S1C1120R±0</v>
          </cell>
          <cell r="C856" t="str">
            <v>Torre de anclaje, retención intermedia y terminal (15°) Tipo R1±0</v>
          </cell>
          <cell r="D856">
            <v>7076.7332466315065</v>
          </cell>
        </row>
        <row r="857">
          <cell r="B857" t="str">
            <v>TA060SIR0S1C1120R+3</v>
          </cell>
          <cell r="C857" t="str">
            <v>Torre de anclaje, retención intermedia y terminal (15°) Tipo R1+3</v>
          </cell>
          <cell r="D857">
            <v>7805.6367710345512</v>
          </cell>
        </row>
        <row r="858">
          <cell r="B858" t="str">
            <v>TA060SIR0S1C1070S-6</v>
          </cell>
          <cell r="C858" t="str">
            <v>Torre de suspensión tipo S1 (5°)Tipo S1-6</v>
          </cell>
          <cell r="D858">
            <v>1974.4125857657186</v>
          </cell>
        </row>
        <row r="859">
          <cell r="B859" t="str">
            <v>TA060SIR0S1C1070S-3</v>
          </cell>
          <cell r="C859" t="str">
            <v>Torre de suspensión tipo S1 (5°)Tipo S1-3</v>
          </cell>
          <cell r="D859">
            <v>2259.0125981283445</v>
          </cell>
        </row>
        <row r="860">
          <cell r="B860" t="str">
            <v>TA060SIR0S1C1070S±0</v>
          </cell>
          <cell r="C860" t="str">
            <v>Torre de suspensión tipo S1 (5°)Tipo S1±0</v>
          </cell>
          <cell r="D860">
            <v>2541.0715389520187</v>
          </cell>
        </row>
        <row r="861">
          <cell r="B861" t="str">
            <v>TA060SIR0S1C1070S+3</v>
          </cell>
          <cell r="C861" t="str">
            <v>Torre de suspensión tipo S1 (5°)Tipo S1+3</v>
          </cell>
          <cell r="D861">
            <v>2820.5894082367408</v>
          </cell>
        </row>
        <row r="862">
          <cell r="B862" t="str">
            <v>TA060SIR0S1C1070S+6</v>
          </cell>
          <cell r="C862" t="str">
            <v>Torre de suspensión tipo S1 (5°)Tipo S1+6</v>
          </cell>
          <cell r="D862">
            <v>3100.1072775214629</v>
          </cell>
        </row>
        <row r="863">
          <cell r="B863" t="str">
            <v>TA060SIR0S1C1070A-3</v>
          </cell>
          <cell r="C863" t="str">
            <v>Torre de ángulo menor tipo A1 (30°)Tipo A1-3</v>
          </cell>
          <cell r="D863">
            <v>3475.4692831123771</v>
          </cell>
        </row>
        <row r="864">
          <cell r="B864" t="str">
            <v>TA060SIR0S1C1070A±0</v>
          </cell>
          <cell r="C864" t="str">
            <v>Torre de ángulo menor tipo A1 (30°)Tipo A1±0</v>
          </cell>
          <cell r="D864">
            <v>3857.3465961291645</v>
          </cell>
        </row>
        <row r="865">
          <cell r="B865" t="str">
            <v>TA060SIR0S1C1070A+3</v>
          </cell>
          <cell r="C865" t="str">
            <v>Torre de ángulo menor tipo A1 (30°)Tipo A1+3</v>
          </cell>
          <cell r="D865">
            <v>4239.2239091459514</v>
          </cell>
        </row>
        <row r="866">
          <cell r="B866" t="str">
            <v>TA060SIR0S1C1070B-3</v>
          </cell>
          <cell r="C866" t="str">
            <v>Torre de ángulo mayor tipo B1 (65°)Tipo B1-3</v>
          </cell>
          <cell r="D866">
            <v>4690.1168674606824</v>
          </cell>
        </row>
        <row r="867">
          <cell r="B867" t="str">
            <v>TA060SIR0S1C1070B±0</v>
          </cell>
          <cell r="C867" t="str">
            <v>Torre de ángulo mayor tipo B1 (65°)Tipo B1±0</v>
          </cell>
          <cell r="D867">
            <v>5222.8472911588888</v>
          </cell>
        </row>
        <row r="868">
          <cell r="B868" t="str">
            <v>TA060SIR0S1C1070B+3</v>
          </cell>
          <cell r="C868" t="str">
            <v>Torre de ángulo mayor tipo B1 (65°)Tipo B1+3</v>
          </cell>
          <cell r="D868">
            <v>5849.5889660979556</v>
          </cell>
        </row>
        <row r="869">
          <cell r="B869" t="str">
            <v>TA060SIR0S1C1070R-3</v>
          </cell>
          <cell r="C869" t="str">
            <v>Torre de anclaje, retención intermedia y terminal (15°) Tipo R1-3</v>
          </cell>
          <cell r="D869">
            <v>6038.8283919985151</v>
          </cell>
        </row>
        <row r="870">
          <cell r="B870" t="str">
            <v>TA060SIR0S1C1070R±0</v>
          </cell>
          <cell r="C870" t="str">
            <v>Torre de anclaje, retención intermedia y terminal (15°) Tipo R1±0</v>
          </cell>
          <cell r="D870">
            <v>6732.2501583038074</v>
          </cell>
        </row>
        <row r="871">
          <cell r="B871" t="str">
            <v>TA060SIR0S1C1070R+3</v>
          </cell>
          <cell r="C871" t="str">
            <v>Torre de anclaje, retención intermedia y terminal (15°) Tipo R1+3</v>
          </cell>
          <cell r="D871">
            <v>7425.6719246090997</v>
          </cell>
        </row>
        <row r="872">
          <cell r="B872" t="str">
            <v>TA060SIR0D1C1240S-6</v>
          </cell>
          <cell r="C872" t="str">
            <v>Torre de suspensión tipo S2 (5°)Tipo S2-6</v>
          </cell>
          <cell r="D872">
            <v>3434.2325199381798</v>
          </cell>
        </row>
        <row r="873">
          <cell r="B873" t="str">
            <v>TA060SIR0D1C1240S-3</v>
          </cell>
          <cell r="C873" t="str">
            <v>Torre de suspensión tipo S2 (5°)Tipo S2-3</v>
          </cell>
          <cell r="D873">
            <v>3929.2570273166561</v>
          </cell>
        </row>
        <row r="874">
          <cell r="B874" t="str">
            <v>TA060SIR0D1C1240S±0</v>
          </cell>
          <cell r="C874" t="str">
            <v>Torre de suspensión tipo S2 (5°)Tipo S2±0</v>
          </cell>
          <cell r="D874">
            <v>4419.8616730221102</v>
          </cell>
        </row>
        <row r="875">
          <cell r="B875" t="str">
            <v>TA060SIR0D1C1240S+3</v>
          </cell>
          <cell r="C875" t="str">
            <v>Torre de suspensión tipo S2 (5°)Tipo S2+3</v>
          </cell>
          <cell r="D875">
            <v>4906.0464570545428</v>
          </cell>
        </row>
        <row r="876">
          <cell r="B876" t="str">
            <v>TA060SIR0D1C1240S+6</v>
          </cell>
          <cell r="C876" t="str">
            <v>Torre de suspensión tipo S2 (5°)Tipo S2+6</v>
          </cell>
          <cell r="D876">
            <v>5392.2312410869745</v>
          </cell>
        </row>
        <row r="877">
          <cell r="B877" t="str">
            <v>TA060SIR0D1C1240A-3</v>
          </cell>
          <cell r="C877" t="str">
            <v>Torre de ángulo menor tipo A2 (30°)Tipo A2-3</v>
          </cell>
          <cell r="D877">
            <v>6045.1243677024549</v>
          </cell>
        </row>
        <row r="878">
          <cell r="B878" t="str">
            <v>TA060SIR0D1C1240A±0</v>
          </cell>
          <cell r="C878" t="str">
            <v>Torre de ángulo menor tipo A2 (30°)Tipo A2±0</v>
          </cell>
          <cell r="D878">
            <v>6709.3500196475634</v>
          </cell>
        </row>
        <row r="879">
          <cell r="B879" t="str">
            <v>TA060SIR0D1C1240A+3</v>
          </cell>
          <cell r="C879" t="str">
            <v>Torre de ángulo menor tipo A2 (30°)Tipo A2+3</v>
          </cell>
          <cell r="D879">
            <v>7373.5756715926718</v>
          </cell>
        </row>
        <row r="880">
          <cell r="B880" t="str">
            <v>TA060SIR0D1C1240B-3</v>
          </cell>
          <cell r="C880" t="str">
            <v>Torre de ángulo mayor tipo B2 (65°)Tipo B2-3</v>
          </cell>
          <cell r="D880">
            <v>8157.8450140893165</v>
          </cell>
        </row>
        <row r="881">
          <cell r="B881" t="str">
            <v>TA060SIR0D1C1240B±0</v>
          </cell>
          <cell r="C881" t="str">
            <v>Torre de ángulo mayor tipo B2 (65°)Tipo B2±0</v>
          </cell>
          <cell r="D881">
            <v>9084.4599266028017</v>
          </cell>
        </row>
        <row r="882">
          <cell r="B882" t="str">
            <v>TA060SIR0D1C1240B+3</v>
          </cell>
          <cell r="C882" t="str">
            <v>Torre de ángulo mayor tipo B2 (65°)Tipo B2+3</v>
          </cell>
          <cell r="D882">
            <v>10174.595117795139</v>
          </cell>
        </row>
        <row r="883">
          <cell r="B883" t="str">
            <v>TA060SIR0D1C1240R-3</v>
          </cell>
          <cell r="C883" t="str">
            <v>Torre de anclaje, retención intermedia y terminal (15°) Tipo R2-3</v>
          </cell>
          <cell r="D883">
            <v>10503.752354315737</v>
          </cell>
        </row>
        <row r="884">
          <cell r="B884" t="str">
            <v>TA060SIR0D1C1240R±0</v>
          </cell>
          <cell r="C884" t="str">
            <v>Torre de anclaje, retención intermedia y terminal (15°) Tipo R2±0</v>
          </cell>
          <cell r="D884">
            <v>11709.868845391011</v>
          </cell>
        </row>
        <row r="885">
          <cell r="B885" t="str">
            <v>TA060SIR0D1C1240R+3</v>
          </cell>
          <cell r="C885" t="str">
            <v>Torre de anclaje, retención intermedia y terminal (15°) Tipo R2+3</v>
          </cell>
          <cell r="D885">
            <v>12915.985336466285</v>
          </cell>
        </row>
        <row r="886">
          <cell r="B886" t="str">
            <v>TA060SIR0D1C1120S-6</v>
          </cell>
          <cell r="C886" t="str">
            <v>Torre de suspensión tipo S2 (5°)Tipo S2-6</v>
          </cell>
          <cell r="D886">
            <v>2770.9017291876116</v>
          </cell>
        </row>
        <row r="887">
          <cell r="B887" t="str">
            <v>TA060SIR0D1C1120S-3</v>
          </cell>
          <cell r="C887" t="str">
            <v>Torre de suspensión tipo S2 (5°)Tipo S2-3</v>
          </cell>
          <cell r="D887">
            <v>3170.3109874488891</v>
          </cell>
        </row>
        <row r="888">
          <cell r="B888" t="str">
            <v>TA060SIR0D1C1120S±0</v>
          </cell>
          <cell r="C888" t="str">
            <v>Torre de suspensión tipo S2 (5°)Tipo S2±0</v>
          </cell>
          <cell r="D888">
            <v>3566.1540916185477</v>
          </cell>
        </row>
        <row r="889">
          <cell r="B889" t="str">
            <v>TA060SIR0D1C1120S+3</v>
          </cell>
          <cell r="C889" t="str">
            <v>Torre de suspensión tipo S2 (5°)Tipo S2+3</v>
          </cell>
          <cell r="D889">
            <v>3958.4310416965882</v>
          </cell>
        </row>
        <row r="890">
          <cell r="B890" t="str">
            <v>TA060SIR0D1C1120S+6</v>
          </cell>
          <cell r="C890" t="str">
            <v>Torre de suspensión tipo S2 (5°)Tipo S2+6</v>
          </cell>
          <cell r="D890">
            <v>4350.7079917746278</v>
          </cell>
        </row>
        <row r="891">
          <cell r="B891" t="str">
            <v>TA060SIR0D1C1120A-3</v>
          </cell>
          <cell r="C891" t="str">
            <v>Torre de ángulo menor tipo A2 (30°)Tipo A2-3</v>
          </cell>
          <cell r="D891">
            <v>4877.4931418803371</v>
          </cell>
        </row>
        <row r="892">
          <cell r="B892" t="str">
            <v>TA060SIR0D1C1120A±0</v>
          </cell>
          <cell r="C892" t="str">
            <v>Torre de ángulo menor tipo A2 (30°)Tipo A2±0</v>
          </cell>
          <cell r="D892">
            <v>5413.4219110769554</v>
          </cell>
        </row>
        <row r="893">
          <cell r="B893" t="str">
            <v>TA060SIR0D1C1120A+3</v>
          </cell>
          <cell r="C893" t="str">
            <v>Torre de ángulo menor tipo A2 (30°)Tipo A2+3</v>
          </cell>
          <cell r="D893">
            <v>5949.3506802735737</v>
          </cell>
        </row>
        <row r="894">
          <cell r="B894" t="str">
            <v>TA060SIR0D1C1120B-3</v>
          </cell>
          <cell r="C894" t="str">
            <v>Torre de ángulo mayor tipo B2 (65°)Tipo B2-3</v>
          </cell>
          <cell r="D894">
            <v>6582.136394303182</v>
          </cell>
        </row>
        <row r="895">
          <cell r="B895" t="str">
            <v>TA060SIR0D1C1120B±0</v>
          </cell>
          <cell r="C895" t="str">
            <v>Torre de ángulo mayor tipo B2 (65°)Tipo B2±0</v>
          </cell>
          <cell r="D895">
            <v>7329.7732675981979</v>
          </cell>
        </row>
        <row r="896">
          <cell r="B896" t="str">
            <v>TA060SIR0D1C1120B+3</v>
          </cell>
          <cell r="C896" t="str">
            <v>Torre de ángulo mayor tipo B2 (65°)Tipo B2+3</v>
          </cell>
          <cell r="D896">
            <v>8209.346059709982</v>
          </cell>
        </row>
        <row r="897">
          <cell r="B897" t="str">
            <v>TA060SIR0D1C1120R-3</v>
          </cell>
          <cell r="C897" t="str">
            <v>Torre de anclaje, retención intermedia y terminal (15°) Tipo R2-3</v>
          </cell>
          <cell r="D897">
            <v>8474.9257345148653</v>
          </cell>
        </row>
        <row r="898">
          <cell r="B898" t="str">
            <v>TA060SIR0D1C1120R±0</v>
          </cell>
          <cell r="C898" t="str">
            <v>Torre de anclaje, retención intermedia y terminal (15°) Tipo R2±0</v>
          </cell>
          <cell r="D898">
            <v>9448.0777419340757</v>
          </cell>
        </row>
        <row r="899">
          <cell r="B899" t="str">
            <v>TA060SIR0D1C1120R+3</v>
          </cell>
          <cell r="C899" t="str">
            <v>Torre de anclaje, retención intermedia y terminal (15°) Tipo R2+3</v>
          </cell>
          <cell r="D899">
            <v>10421.229749353286</v>
          </cell>
        </row>
        <row r="900">
          <cell r="B900" t="str">
            <v>TA060SIR0D1C1070S-6</v>
          </cell>
          <cell r="C900" t="str">
            <v>Torre de suspensión tipo S2 (5°)Tipo S2-6</v>
          </cell>
          <cell r="D900">
            <v>2451.5275344388829</v>
          </cell>
        </row>
        <row r="901">
          <cell r="B901" t="str">
            <v>TA060SIR0D1C1070S-3</v>
          </cell>
          <cell r="C901" t="str">
            <v>Torre de suspensión tipo S2 (5°)Tipo S2-3</v>
          </cell>
          <cell r="D901">
            <v>2804.9008727363794</v>
          </cell>
        </row>
        <row r="902">
          <cell r="B902" t="str">
            <v>TA060SIR0D1C1070S±0</v>
          </cell>
          <cell r="C902" t="str">
            <v>Torre de suspensión tipo S2 (5°)Tipo S2±0</v>
          </cell>
          <cell r="D902">
            <v>3155.1190919419341</v>
          </cell>
        </row>
        <row r="903">
          <cell r="B903" t="str">
            <v>TA060SIR0D1C1070S+3</v>
          </cell>
          <cell r="C903" t="str">
            <v>Torre de suspensión tipo S2 (5°)Tipo S2+3</v>
          </cell>
          <cell r="D903">
            <v>3502.1821920555471</v>
          </cell>
        </row>
        <row r="904">
          <cell r="B904" t="str">
            <v>TA060SIR0D1C1070S+6</v>
          </cell>
          <cell r="C904" t="str">
            <v>Torre de suspensión tipo S2 (5°)Tipo S2+6</v>
          </cell>
          <cell r="D904">
            <v>3849.2452921691597</v>
          </cell>
        </row>
        <row r="905">
          <cell r="B905" t="str">
            <v>TA060SIR0D1C1070A-3</v>
          </cell>
          <cell r="C905" t="str">
            <v>Torre de ángulo menor tipo A2 (30°)Tipo A2-3</v>
          </cell>
          <cell r="D905">
            <v>4315.3131741926381</v>
          </cell>
        </row>
        <row r="906">
          <cell r="B906" t="str">
            <v>TA060SIR0D1C1070A±0</v>
          </cell>
          <cell r="C906" t="str">
            <v>Torre de ángulo menor tipo A2 (30°)Tipo A2±0</v>
          </cell>
          <cell r="D906">
            <v>4789.4707815678557</v>
          </cell>
        </row>
        <row r="907">
          <cell r="B907" t="str">
            <v>TA060SIR0D1C1070A+3</v>
          </cell>
          <cell r="C907" t="str">
            <v>Torre de ángulo menor tipo A2 (30°)Tipo A2+3</v>
          </cell>
          <cell r="D907">
            <v>5263.6283889430733</v>
          </cell>
        </row>
        <row r="908">
          <cell r="B908" t="str">
            <v>TA060SIR0D1C1070B-3</v>
          </cell>
          <cell r="C908" t="str">
            <v>Torre de ángulo mayor tipo B2 (65°)Tipo B2-3</v>
          </cell>
          <cell r="D908">
            <v>5823.4792075421037</v>
          </cell>
        </row>
        <row r="909">
          <cell r="B909" t="str">
            <v>TA060SIR0D1C1070B±0</v>
          </cell>
          <cell r="C909" t="str">
            <v>Torre de ángulo mayor tipo B2 (65°)Tipo B2±0</v>
          </cell>
          <cell r="D909">
            <v>6484.9434382428772</v>
          </cell>
        </row>
        <row r="910">
          <cell r="B910" t="str">
            <v>TA060SIR0D1C1070B+3</v>
          </cell>
          <cell r="C910" t="str">
            <v>Torre de ángulo mayor tipo B2 (65°)Tipo B2+3</v>
          </cell>
          <cell r="D910">
            <v>7263.1366508320234</v>
          </cell>
        </row>
        <row r="911">
          <cell r="B911" t="str">
            <v>TA060SIR0D1C1070R-3</v>
          </cell>
          <cell r="C911" t="str">
            <v>Torre de anclaje, retención intermedia y terminal (15°) Tipo R2-3</v>
          </cell>
          <cell r="D911">
            <v>7498.1056064298764</v>
          </cell>
        </row>
        <row r="912">
          <cell r="B912" t="str">
            <v>TA060SIR0D1C1070R±0</v>
          </cell>
          <cell r="C912" t="str">
            <v>Torre de anclaje, retención intermedia y terminal (15°) Tipo R2±0</v>
          </cell>
          <cell r="D912">
            <v>8359.0920918950687</v>
          </cell>
        </row>
        <row r="913">
          <cell r="B913" t="str">
            <v>TA060SIR0D1C1070R+3</v>
          </cell>
          <cell r="C913" t="str">
            <v>Torre de anclaje, retención intermedia y terminal (15°) Tipo R2+3</v>
          </cell>
          <cell r="D913">
            <v>9220.0785773602602</v>
          </cell>
        </row>
        <row r="914">
          <cell r="B914" t="str">
            <v>TA060SIR0S0C1120S-6</v>
          </cell>
          <cell r="C914" t="str">
            <v>Torre de suspensión tipo S1 (5°)Tipo S1-6</v>
          </cell>
          <cell r="D914">
            <v>1333.2743376669489</v>
          </cell>
        </row>
        <row r="915">
          <cell r="B915" t="str">
            <v>TA060SIR0S0C1120S-3</v>
          </cell>
          <cell r="C915" t="str">
            <v>Torre de suspensión tipo S1 (5°)Tipo S1-3</v>
          </cell>
          <cell r="D915">
            <v>1525.458025979302</v>
          </cell>
        </row>
        <row r="916">
          <cell r="B916" t="str">
            <v>TA060SIR0S0C1120S±0</v>
          </cell>
          <cell r="C916" t="str">
            <v>Torre de suspensión tipo S1 (5°)Tipo S1±0</v>
          </cell>
          <cell r="D916">
            <v>1715.9257885031518</v>
          </cell>
        </row>
        <row r="917">
          <cell r="B917" t="str">
            <v>TA060SIR0S0C1120S+3</v>
          </cell>
          <cell r="C917" t="str">
            <v>Torre de suspensión tipo S1 (5°)Tipo S1+3</v>
          </cell>
          <cell r="D917">
            <v>1904.6776252384986</v>
          </cell>
        </row>
        <row r="918">
          <cell r="B918" t="str">
            <v>TA060SIR0S0C1120S+6</v>
          </cell>
          <cell r="C918" t="str">
            <v>Torre de suspensión tipo S1 (5°)Tipo S1+6</v>
          </cell>
          <cell r="D918">
            <v>2093.4294619738453</v>
          </cell>
        </row>
        <row r="919">
          <cell r="B919" t="str">
            <v>TA060SIR0S0C1120A-3</v>
          </cell>
          <cell r="C919" t="str">
            <v>Torre de ángulo menor tipo A1 (30°)Tipo A1-3</v>
          </cell>
          <cell r="D919">
            <v>2346.9025875999537</v>
          </cell>
        </row>
        <row r="920">
          <cell r="B920" t="str">
            <v>TA060SIR0S0C1120A±0</v>
          </cell>
          <cell r="C920" t="str">
            <v>Torre de ángulo menor tipo A1 (30°)Tipo A1±0</v>
          </cell>
          <cell r="D920">
            <v>2604.7753469477843</v>
          </cell>
        </row>
        <row r="921">
          <cell r="B921" t="str">
            <v>TA060SIR0S0C1120A+3</v>
          </cell>
          <cell r="C921" t="str">
            <v>Torre de ángulo menor tipo A1 (30°)Tipo A1+3</v>
          </cell>
          <cell r="D921">
            <v>2862.648106295615</v>
          </cell>
        </row>
        <row r="922">
          <cell r="B922" t="str">
            <v>TA060SIR0S0C1120B-3</v>
          </cell>
          <cell r="C922" t="str">
            <v>Torre de ángulo mayor tipo B1 (65°)Tipo B1-3</v>
          </cell>
          <cell r="D922">
            <v>3167.1255061510356</v>
          </cell>
        </row>
        <row r="923">
          <cell r="B923" t="str">
            <v>TA060SIR0S0C1120B±0</v>
          </cell>
          <cell r="C923" t="str">
            <v>Torre de ángulo mayor tipo B1 (65°)Tipo B1±0</v>
          </cell>
          <cell r="D923">
            <v>3526.8658197673003</v>
          </cell>
        </row>
        <row r="924">
          <cell r="B924" t="str">
            <v>TA060SIR0S0C1120B+3</v>
          </cell>
          <cell r="C924" t="str">
            <v>Torre de ángulo mayor tipo B1 (65°)Tipo B1+3</v>
          </cell>
          <cell r="D924">
            <v>3950.0897181393766</v>
          </cell>
        </row>
        <row r="925">
          <cell r="B925" t="str">
            <v>TA060SIR0S0C1120R-3</v>
          </cell>
          <cell r="C925" t="str">
            <v>Torre de anclaje, retención intermedia y terminal (15°) Tipo R1-3</v>
          </cell>
          <cell r="D925">
            <v>4077.8786473870045</v>
          </cell>
        </row>
        <row r="926">
          <cell r="B926" t="str">
            <v>TA060SIR0S0C1120R±0</v>
          </cell>
          <cell r="C926" t="str">
            <v>Torre de anclaje, retención intermedia y terminal (15°) Tipo R1±0</v>
          </cell>
          <cell r="D926">
            <v>4546.1300416800495</v>
          </cell>
        </row>
        <row r="927">
          <cell r="B927" t="str">
            <v>TA060SIR0S0C1120R+3</v>
          </cell>
          <cell r="C927" t="str">
            <v>Torre de anclaje, retención intermedia y terminal (15°) Tipo R1+3</v>
          </cell>
          <cell r="D927">
            <v>5014.381435973095</v>
          </cell>
        </row>
        <row r="928">
          <cell r="B928" t="str">
            <v>TA060SER0S1C1240S-6</v>
          </cell>
          <cell r="C928" t="str">
            <v>Torre de suspensión tipo S1 (5°)Tipo S1-6</v>
          </cell>
          <cell r="D928">
            <v>2264.5125414328677</v>
          </cell>
        </row>
        <row r="929">
          <cell r="B929" t="str">
            <v>TA060SER0S1C1240S-3</v>
          </cell>
          <cell r="C929" t="str">
            <v>Torre de suspensión tipo S1 (5°)Tipo S1-3</v>
          </cell>
          <cell r="D929">
            <v>2590.928763621389</v>
          </cell>
        </row>
        <row r="930">
          <cell r="B930" t="str">
            <v>TA060SER0S1C1240S±0</v>
          </cell>
          <cell r="C930" t="str">
            <v>Torre de suspensión tipo S1 (5°)Tipo S1±0</v>
          </cell>
          <cell r="D930">
            <v>2914.4305552546557</v>
          </cell>
        </row>
        <row r="931">
          <cell r="B931" t="str">
            <v>TA060SER0S1C1240S+3</v>
          </cell>
          <cell r="C931" t="str">
            <v>Torre de suspensión tipo S1 (5°)Tipo S1+3</v>
          </cell>
          <cell r="D931">
            <v>3235.0179163326679</v>
          </cell>
        </row>
        <row r="932">
          <cell r="B932" t="str">
            <v>TA060SER0S1C1240S+6</v>
          </cell>
          <cell r="C932" t="str">
            <v>Torre de suspensión tipo S1 (5°)Tipo S1+6</v>
          </cell>
          <cell r="D932">
            <v>3555.6052774106797</v>
          </cell>
        </row>
        <row r="933">
          <cell r="B933" t="str">
            <v>TA060SER0S1C1240A-3</v>
          </cell>
          <cell r="C933" t="str">
            <v>Torre de ángulo menor tipo A1 (30°)Tipo A1-3</v>
          </cell>
          <cell r="D933">
            <v>3986.1191301717872</v>
          </cell>
        </row>
        <row r="934">
          <cell r="B934" t="str">
            <v>TA060SER0S1C1240A±0</v>
          </cell>
          <cell r="C934" t="str">
            <v>Torre de ángulo menor tipo A1 (30°)Tipo A1±0</v>
          </cell>
          <cell r="D934">
            <v>4424.1055828765675</v>
          </cell>
        </row>
        <row r="935">
          <cell r="B935" t="str">
            <v>TA060SER0S1C1240A+3</v>
          </cell>
          <cell r="C935" t="str">
            <v>Torre de ángulo menor tipo A1 (30°)Tipo A1+3</v>
          </cell>
          <cell r="D935">
            <v>4862.0920355813478</v>
          </cell>
        </row>
        <row r="936">
          <cell r="B936" t="str">
            <v>TA060SER0S1C1240B-3</v>
          </cell>
          <cell r="C936" t="str">
            <v>Torre de ángulo mayor tipo B1 (65°)Tipo B1-3</v>
          </cell>
          <cell r="D936">
            <v>5379.2345853749557</v>
          </cell>
        </row>
        <row r="937">
          <cell r="B937" t="str">
            <v>TA060SER0S1C1240B±0</v>
          </cell>
          <cell r="C937" t="str">
            <v>Torre de ángulo mayor tipo B1 (65°)Tipo B1±0</v>
          </cell>
          <cell r="D937">
            <v>5990.2389592148729</v>
          </cell>
        </row>
        <row r="938">
          <cell r="B938" t="str">
            <v>TA060SER0S1C1240B+3</v>
          </cell>
          <cell r="C938" t="str">
            <v>Torre de ángulo mayor tipo B1 (65°)Tipo B1+3</v>
          </cell>
          <cell r="D938">
            <v>6709.0676343206587</v>
          </cell>
        </row>
        <row r="939">
          <cell r="B939" t="str">
            <v>TA060SER0S1C1240R-3</v>
          </cell>
          <cell r="C939" t="str">
            <v>Torre de anclaje, retención intermedia y terminal (15°) Tipo R1-3</v>
          </cell>
          <cell r="D939">
            <v>6926.1119625298898</v>
          </cell>
        </row>
        <row r="940">
          <cell r="B940" t="str">
            <v>TA060SER0S1C1240R±0</v>
          </cell>
          <cell r="C940" t="str">
            <v>Torre de anclaje, retención intermedia y terminal (15°) Tipo R1±0</v>
          </cell>
          <cell r="D940">
            <v>7721.4180184279703</v>
          </cell>
        </row>
        <row r="941">
          <cell r="B941" t="str">
            <v>TA060SER0S1C1240R+3</v>
          </cell>
          <cell r="C941" t="str">
            <v>Torre de anclaje, retención intermedia y terminal (15°) Tipo R1+3</v>
          </cell>
          <cell r="D941">
            <v>8516.7240743260518</v>
          </cell>
        </row>
        <row r="942">
          <cell r="B942" t="str">
            <v>TA060SER0S1C1120S-6</v>
          </cell>
          <cell r="C942" t="str">
            <v>Torre de suspensión tipo S1 (5°)Tipo S1-6</v>
          </cell>
          <cell r="D942">
            <v>1858.9333111755368</v>
          </cell>
        </row>
        <row r="943">
          <cell r="B943" t="str">
            <v>TA060SER0S1C1120S-3</v>
          </cell>
          <cell r="C943" t="str">
            <v>Torre de suspensión tipo S1 (5°)Tipo S1-3</v>
          </cell>
          <cell r="D943">
            <v>2126.8876623359743</v>
          </cell>
        </row>
        <row r="944">
          <cell r="B944" t="str">
            <v>TA060SER0S1C1120S±0</v>
          </cell>
          <cell r="C944" t="str">
            <v>Torre de suspensión tipo S1 (5°)Tipo S1±0</v>
          </cell>
          <cell r="D944">
            <v>2392.4495639324796</v>
          </cell>
        </row>
        <row r="945">
          <cell r="B945" t="str">
            <v>TA060SER0S1C1120S+3</v>
          </cell>
          <cell r="C945" t="str">
            <v>Torre de suspensión tipo S1 (5°)Tipo S1+3</v>
          </cell>
          <cell r="D945">
            <v>2655.6190159650528</v>
          </cell>
        </row>
        <row r="946">
          <cell r="B946" t="str">
            <v>TA060SER0S1C1120S+6</v>
          </cell>
          <cell r="C946" t="str">
            <v>Torre de suspensión tipo S1 (5°)Tipo S1+6</v>
          </cell>
          <cell r="D946">
            <v>2918.788467997625</v>
          </cell>
        </row>
        <row r="947">
          <cell r="B947" t="str">
            <v>TA060SER0S1C1120A-3</v>
          </cell>
          <cell r="C947" t="str">
            <v>Torre de ángulo menor tipo A1 (30°)Tipo A1-3</v>
          </cell>
          <cell r="D947">
            <v>3272.1963326826035</v>
          </cell>
        </row>
        <row r="948">
          <cell r="B948" t="str">
            <v>TA060SER0S1C1120A±0</v>
          </cell>
          <cell r="C948" t="str">
            <v>Torre de ángulo menor tipo A1 (30°)Tipo A1±0</v>
          </cell>
          <cell r="D948">
            <v>3631.7384380495041</v>
          </cell>
        </row>
        <row r="949">
          <cell r="B949" t="str">
            <v>TA060SER0S1C1120A+3</v>
          </cell>
          <cell r="C949" t="str">
            <v>Torre de ángulo menor tipo A1 (30°)Tipo A1+3</v>
          </cell>
          <cell r="D949">
            <v>3991.2805434164047</v>
          </cell>
        </row>
        <row r="950">
          <cell r="B950" t="str">
            <v>TA060SER0S1C1120B-3</v>
          </cell>
          <cell r="C950" t="str">
            <v>Torre de ángulo mayor tipo B1 (65°)Tipo B1-3</v>
          </cell>
          <cell r="D950">
            <v>4415.8017129168884</v>
          </cell>
        </row>
        <row r="951">
          <cell r="B951" t="str">
            <v>TA060SER0S1C1120B±0</v>
          </cell>
          <cell r="C951" t="str">
            <v>Torre de ángulo mayor tipo B1 (65°)Tipo B1±0</v>
          </cell>
          <cell r="D951">
            <v>4917.3738451190293</v>
          </cell>
        </row>
        <row r="952">
          <cell r="B952" t="str">
            <v>TA060SER0S1C1120B+3</v>
          </cell>
          <cell r="C952" t="str">
            <v>Torre de ángulo mayor tipo B1 (65°)Tipo B1+3</v>
          </cell>
          <cell r="D952">
            <v>5507.4587065333135</v>
          </cell>
        </row>
        <row r="953">
          <cell r="B953" t="str">
            <v>TA060SER0S1C1120R-3</v>
          </cell>
          <cell r="C953" t="str">
            <v>Torre de anclaje, retención intermedia y terminal (15°) Tipo R1-3</v>
          </cell>
          <cell r="D953">
            <v>5685.6299130635107</v>
          </cell>
        </row>
        <row r="954">
          <cell r="B954" t="str">
            <v>TA060SER0S1C1120R±0</v>
          </cell>
          <cell r="C954" t="str">
            <v>Torre de anclaje, retención intermedia y terminal (15°) Tipo R1±0</v>
          </cell>
          <cell r="D954">
            <v>6338.4948863584286</v>
          </cell>
        </row>
        <row r="955">
          <cell r="B955" t="str">
            <v>TA060SER0S1C1120R+3</v>
          </cell>
          <cell r="C955" t="str">
            <v>Torre de anclaje, retención intermedia y terminal (15°) Tipo R1+3</v>
          </cell>
          <cell r="D955">
            <v>6991.3598596533466</v>
          </cell>
        </row>
        <row r="956">
          <cell r="B956" t="str">
            <v>TA060SER0S1C1070S-6</v>
          </cell>
          <cell r="C956" t="str">
            <v>Torre de suspensión tipo S1 (5°)Tipo S1-6</v>
          </cell>
          <cell r="D956">
            <v>1668.1644299704276</v>
          </cell>
        </row>
        <row r="957">
          <cell r="B957" t="str">
            <v>TA060SER0S1C1070S-3</v>
          </cell>
          <cell r="C957" t="str">
            <v>Torre de suspensión tipo S1 (5°)Tipo S1-3</v>
          </cell>
          <cell r="D957">
            <v>1908.6205640202188</v>
          </cell>
        </row>
        <row r="958">
          <cell r="B958" t="str">
            <v>TA060SER0S1C1070S±0</v>
          </cell>
          <cell r="C958" t="str">
            <v>Torre de suspensión tipo S1 (5°)Tipo S1±0</v>
          </cell>
          <cell r="D958">
            <v>2146.9297683017085</v>
          </cell>
        </row>
        <row r="959">
          <cell r="B959" t="str">
            <v>TA060SER0S1C1070S+3</v>
          </cell>
          <cell r="C959" t="str">
            <v>Torre de suspensión tipo S1 (5°)Tipo S1+3</v>
          </cell>
          <cell r="D959">
            <v>2383.0920428148966</v>
          </cell>
        </row>
        <row r="960">
          <cell r="B960" t="str">
            <v>TA060SER0S1C1070S+6</v>
          </cell>
          <cell r="C960" t="str">
            <v>Torre de suspensión tipo S1 (5°)Tipo S1+6</v>
          </cell>
          <cell r="D960">
            <v>2619.2543173280842</v>
          </cell>
        </row>
        <row r="961">
          <cell r="B961" t="str">
            <v>TA060SER0S1C1070A-3</v>
          </cell>
          <cell r="C961" t="str">
            <v>Torre de ángulo menor tipo A1 (30°)Tipo A1-3</v>
          </cell>
          <cell r="D961">
            <v>2936.394488842076</v>
          </cell>
        </row>
        <row r="962">
          <cell r="B962" t="str">
            <v>TA060SER0S1C1070A±0</v>
          </cell>
          <cell r="C962" t="str">
            <v>Torre de ángulo menor tipo A1 (30°)Tipo A1±0</v>
          </cell>
          <cell r="D962">
            <v>3259.0393882819935</v>
          </cell>
        </row>
        <row r="963">
          <cell r="B963" t="str">
            <v>TA060SER0S1C1070A+3</v>
          </cell>
          <cell r="C963" t="str">
            <v>Torre de ángulo menor tipo A1 (30°)Tipo A1+3</v>
          </cell>
          <cell r="D963">
            <v>3581.684287721911</v>
          </cell>
        </row>
        <row r="964">
          <cell r="B964" t="str">
            <v>TA060SER0S1C1070B-3</v>
          </cell>
          <cell r="C964" t="str">
            <v>Torre de ángulo mayor tipo B1 (65°)Tipo B1-3</v>
          </cell>
          <cell r="D964">
            <v>3962.6399198969698</v>
          </cell>
        </row>
        <row r="965">
          <cell r="B965" t="str">
            <v>TA060SER0S1C1070B±0</v>
          </cell>
          <cell r="C965" t="str">
            <v>Torre de ángulo mayor tipo B1 (65°)Tipo B1±0</v>
          </cell>
          <cell r="D965">
            <v>4412.7393317338192</v>
          </cell>
        </row>
        <row r="966">
          <cell r="B966" t="str">
            <v>TA060SER0S1C1070B+3</v>
          </cell>
          <cell r="C966" t="str">
            <v>Torre de ángulo mayor tipo B1 (65°)Tipo B1+3</v>
          </cell>
          <cell r="D966">
            <v>4942.2680515418779</v>
          </cell>
        </row>
        <row r="967">
          <cell r="B967" t="str">
            <v>TA060SER0S1C1070R-3</v>
          </cell>
          <cell r="C967" t="str">
            <v>Torre de anclaje, retención intermedia y terminal (15°) Tipo R1-3</v>
          </cell>
          <cell r="D967">
            <v>5102.1548357485881</v>
          </cell>
        </row>
        <row r="968">
          <cell r="B968" t="str">
            <v>TA060SER0S1C1070R±0</v>
          </cell>
          <cell r="C968" t="str">
            <v>Torre de anclaje, retención intermedia y terminal (15°) Tipo R1±0</v>
          </cell>
          <cell r="D968">
            <v>5688.0209986048922</v>
          </cell>
        </row>
        <row r="969">
          <cell r="B969" t="str">
            <v>TA060SER0S1C1070R+3</v>
          </cell>
          <cell r="C969" t="str">
            <v>Torre de anclaje, retención intermedia y terminal (15°) Tipo R1+3</v>
          </cell>
          <cell r="D969">
            <v>6273.8871614611962</v>
          </cell>
        </row>
        <row r="970">
          <cell r="B970" t="str">
            <v>TA060SER0D1C1240S-6</v>
          </cell>
          <cell r="C970" t="str">
            <v>Torre de suspensión tipo S2 (5°)Tipo S2-6</v>
          </cell>
          <cell r="D970">
            <v>2871.1473577229049</v>
          </cell>
        </row>
        <row r="971">
          <cell r="B971" t="str">
            <v>TA060SER0D1C1240S-3</v>
          </cell>
          <cell r="C971" t="str">
            <v>Torre de suspensión tipo S2 (5°)Tipo S2-3</v>
          </cell>
          <cell r="D971">
            <v>3285.0064363135939</v>
          </cell>
        </row>
        <row r="972">
          <cell r="B972" t="str">
            <v>TA060SER0D1C1240S±0</v>
          </cell>
          <cell r="C972" t="str">
            <v>Torre de suspensión tipo S2 (5°)Tipo S2±0</v>
          </cell>
          <cell r="D972">
            <v>3695.1703445597232</v>
          </cell>
        </row>
        <row r="973">
          <cell r="B973" t="str">
            <v>TA060SER0D1C1240S+3</v>
          </cell>
          <cell r="C973" t="str">
            <v>Torre de suspensión tipo S2 (5°)Tipo S2+3</v>
          </cell>
          <cell r="D973">
            <v>4101.6390824612927</v>
          </cell>
        </row>
        <row r="974">
          <cell r="B974" t="str">
            <v>TA060SER0D1C1240S+6</v>
          </cell>
          <cell r="C974" t="str">
            <v>Torre de suspensión tipo S2 (5°)Tipo S2+6</v>
          </cell>
          <cell r="D974">
            <v>4508.1078203628622</v>
          </cell>
        </row>
        <row r="975">
          <cell r="B975" t="str">
            <v>TA060SER0D1C1240A-3</v>
          </cell>
          <cell r="C975" t="str">
            <v>Torre de ángulo menor tipo A2 (30°)Tipo A2-3</v>
          </cell>
          <cell r="D975">
            <v>5053.9509933205354</v>
          </cell>
        </row>
        <row r="976">
          <cell r="B976" t="str">
            <v>TA060SER0D1C1240A±0</v>
          </cell>
          <cell r="C976" t="str">
            <v>Torre de ángulo menor tipo A2 (30°)Tipo A2±0</v>
          </cell>
          <cell r="D976">
            <v>5609.2685830416594</v>
          </cell>
        </row>
        <row r="977">
          <cell r="B977" t="str">
            <v>TA060SER0D1C1240A+3</v>
          </cell>
          <cell r="C977" t="str">
            <v>Torre de ángulo menor tipo A2 (30°)Tipo A2+3</v>
          </cell>
          <cell r="D977">
            <v>6164.5861727627835</v>
          </cell>
        </row>
        <row r="978">
          <cell r="B978" t="str">
            <v>TA060SER0D1C1240B-3</v>
          </cell>
          <cell r="C978" t="str">
            <v>Torre de ángulo mayor tipo B2 (65°)Tipo B2-3</v>
          </cell>
          <cell r="D978">
            <v>6820.2647959716896</v>
          </cell>
        </row>
        <row r="979">
          <cell r="B979" t="str">
            <v>TA060SER0D1C1240B±0</v>
          </cell>
          <cell r="C979" t="str">
            <v>Torre de ángulo mayor tipo B2 (65°)Tipo B2±0</v>
          </cell>
          <cell r="D979">
            <v>7594.949661438407</v>
          </cell>
        </row>
        <row r="980">
          <cell r="B980" t="str">
            <v>TA060SER0D1C1240B+3</v>
          </cell>
          <cell r="C980" t="str">
            <v>Torre de ángulo mayor tipo B2 (65°)Tipo B2+3</v>
          </cell>
          <cell r="D980">
            <v>8506.3436208110161</v>
          </cell>
        </row>
        <row r="981">
          <cell r="B981" t="str">
            <v>TA060SER0D1C1240R-3</v>
          </cell>
          <cell r="C981" t="str">
            <v>Torre de anclaje, retención intermedia y terminal (15°) Tipo R2-3</v>
          </cell>
          <cell r="D981">
            <v>8781.5314318939145</v>
          </cell>
        </row>
        <row r="982">
          <cell r="B982" t="str">
            <v>TA060SER0D1C1240R±0</v>
          </cell>
          <cell r="C982" t="str">
            <v>Torre de anclaje, retención intermedia y terminal (15°) Tipo R2±0</v>
          </cell>
          <cell r="D982">
            <v>9789.8901135941069</v>
          </cell>
        </row>
        <row r="983">
          <cell r="B983" t="str">
            <v>TA060SER0D1C1240R+3</v>
          </cell>
          <cell r="C983" t="str">
            <v>Torre de anclaje, retención intermedia y terminal (15°) Tipo R2+3</v>
          </cell>
          <cell r="D983">
            <v>10798.248795294299</v>
          </cell>
        </row>
        <row r="984">
          <cell r="B984" t="str">
            <v>TA060SER0D1C1120S-6</v>
          </cell>
          <cell r="C984" t="str">
            <v>Torre de suspensión tipo S2 (5°)Tipo S2-6</v>
          </cell>
          <cell r="D984">
            <v>2305.4679095151346</v>
          </cell>
        </row>
        <row r="985">
          <cell r="B985" t="str">
            <v>TA060SER0D1C1120S-3</v>
          </cell>
          <cell r="C985" t="str">
            <v>Torre de suspensión tipo S2 (5°)Tipo S2-3</v>
          </cell>
          <cell r="D985">
            <v>2637.7876081839827</v>
          </cell>
        </row>
        <row r="986">
          <cell r="B986" t="str">
            <v>TA060SER0D1C1120S±0</v>
          </cell>
          <cell r="C986" t="str">
            <v>Torre de suspensión tipo S2 (5°)Tipo S2±0</v>
          </cell>
          <cell r="D986">
            <v>2967.1401666861448</v>
          </cell>
        </row>
        <row r="987">
          <cell r="B987" t="str">
            <v>TA060SER0D1C1120S+3</v>
          </cell>
          <cell r="C987" t="str">
            <v>Torre de suspensión tipo S2 (5°)Tipo S2+3</v>
          </cell>
          <cell r="D987">
            <v>3293.5255850216208</v>
          </cell>
        </row>
        <row r="988">
          <cell r="B988" t="str">
            <v>TA060SER0D1C1120S+6</v>
          </cell>
          <cell r="C988" t="str">
            <v>Torre de suspensión tipo S2 (5°)Tipo S2+6</v>
          </cell>
          <cell r="D988">
            <v>3619.9110033570964</v>
          </cell>
        </row>
        <row r="989">
          <cell r="B989" t="str">
            <v>TA060SER0D1C1120A-3</v>
          </cell>
          <cell r="C989" t="str">
            <v>Torre de ángulo menor tipo A2 (30°)Tipo A2-3</v>
          </cell>
          <cell r="D989">
            <v>4058.2110144996409</v>
          </cell>
        </row>
        <row r="990">
          <cell r="B990" t="str">
            <v>TA060SER0D1C1120A±0</v>
          </cell>
          <cell r="C990" t="str">
            <v>Torre de ángulo menor tipo A2 (30°)Tipo A2±0</v>
          </cell>
          <cell r="D990">
            <v>4504.1187730295678</v>
          </cell>
        </row>
        <row r="991">
          <cell r="B991" t="str">
            <v>TA060SER0D1C1120A+3</v>
          </cell>
          <cell r="C991" t="str">
            <v>Torre de ángulo menor tipo A2 (30°)Tipo A2+3</v>
          </cell>
          <cell r="D991">
            <v>4950.0265315594952</v>
          </cell>
        </row>
        <row r="992">
          <cell r="B992" t="str">
            <v>TA060SER0D1C1120B-3</v>
          </cell>
          <cell r="C992" t="str">
            <v>Torre de ángulo mayor tipo B2 (65°)Tipo B2-3</v>
          </cell>
          <cell r="D992">
            <v>5476.521983176468</v>
          </cell>
        </row>
        <row r="993">
          <cell r="B993" t="str">
            <v>TA060SER0D1C1120B±0</v>
          </cell>
          <cell r="C993" t="str">
            <v>Torre de ángulo mayor tipo B2 (65°)Tipo B2±0</v>
          </cell>
          <cell r="D993">
            <v>6098.5768186820351</v>
          </cell>
        </row>
        <row r="994">
          <cell r="B994" t="str">
            <v>TA060SER0D1C1120B+3</v>
          </cell>
          <cell r="C994" t="str">
            <v>Torre de ángulo mayor tipo B2 (65°)Tipo B2+3</v>
          </cell>
          <cell r="D994">
            <v>6830.4060369238796</v>
          </cell>
        </row>
        <row r="995">
          <cell r="B995" t="str">
            <v>TA060SER0D1C1120R-3</v>
          </cell>
          <cell r="C995" t="str">
            <v>Torre de anclaje, retención intermedia y terminal (15°) Tipo R2-3</v>
          </cell>
          <cell r="D995">
            <v>7051.3757707951854</v>
          </cell>
        </row>
        <row r="996">
          <cell r="B996" t="str">
            <v>TA060SER0D1C1120R±0</v>
          </cell>
          <cell r="C996" t="str">
            <v>Torre de anclaje, retención intermedia y terminal (15°) Tipo R2±0</v>
          </cell>
          <cell r="D996">
            <v>7861.0655192811428</v>
          </cell>
        </row>
        <row r="997">
          <cell r="B997" t="str">
            <v>TA060SER0D1C1120R+3</v>
          </cell>
          <cell r="C997" t="str">
            <v>Torre de anclaje, retención intermedia y terminal (15°) Tipo R2+3</v>
          </cell>
          <cell r="D997">
            <v>8670.755267767101</v>
          </cell>
        </row>
        <row r="998">
          <cell r="B998" t="str">
            <v>TA060SER0D1C1070S-6</v>
          </cell>
          <cell r="C998" t="str">
            <v>Torre de suspensión tipo S2 (5°)Tipo S2-6</v>
          </cell>
          <cell r="D998">
            <v>2035.2390013139534</v>
          </cell>
        </row>
        <row r="999">
          <cell r="B999" t="str">
            <v>TA060SER0D1C1070S-3</v>
          </cell>
          <cell r="C999" t="str">
            <v>Torre de suspensión tipo S2 (5°)Tipo S2-3</v>
          </cell>
          <cell r="D999">
            <v>2328.6067852871361</v>
          </cell>
        </row>
        <row r="1000">
          <cell r="B1000" t="str">
            <v>TA060SER0D1C1070S±0</v>
          </cell>
          <cell r="C1000" t="str">
            <v>Torre de suspensión tipo S2 (5°)Tipo S2±0</v>
          </cell>
          <cell r="D1000">
            <v>2619.3552140462721</v>
          </cell>
        </row>
        <row r="1001">
          <cell r="B1001" t="str">
            <v>TA060SER0D1C1070S+3</v>
          </cell>
          <cell r="C1001" t="str">
            <v>Torre de suspensión tipo S2 (5°)Tipo S2+3</v>
          </cell>
          <cell r="D1001">
            <v>2907.4842875913623</v>
          </cell>
        </row>
        <row r="1002">
          <cell r="B1002" t="str">
            <v>TA060SER0D1C1070S+6</v>
          </cell>
          <cell r="C1002" t="str">
            <v>Torre de suspensión tipo S2 (5°)Tipo S2+6</v>
          </cell>
          <cell r="D1002">
            <v>3195.6133611364517</v>
          </cell>
        </row>
        <row r="1003">
          <cell r="B1003" t="str">
            <v>TA060SER0D1C1070A-3</v>
          </cell>
          <cell r="C1003" t="str">
            <v>Torre de ángulo menor tipo A2 (30°)Tipo A2-3</v>
          </cell>
          <cell r="D1003">
            <v>3582.5392746449393</v>
          </cell>
        </row>
        <row r="1004">
          <cell r="B1004" t="str">
            <v>TA060SER0D1C1070A±0</v>
          </cell>
          <cell r="C1004" t="str">
            <v>Torre de ángulo menor tipo A2 (30°)Tipo A2±0</v>
          </cell>
          <cell r="D1004">
            <v>3976.181214922241</v>
          </cell>
        </row>
        <row r="1005">
          <cell r="B1005" t="str">
            <v>TA060SER0D1C1070A+3</v>
          </cell>
          <cell r="C1005" t="str">
            <v>Torre de ángulo menor tipo A2 (30°)Tipo A2+3</v>
          </cell>
          <cell r="D1005">
            <v>4369.8231551995432</v>
          </cell>
        </row>
        <row r="1006">
          <cell r="B1006" t="str">
            <v>TA060SER0D1C1070B-3</v>
          </cell>
          <cell r="C1006" t="str">
            <v>Torre de ángulo mayor tipo B2 (65°)Tipo B2-3</v>
          </cell>
          <cell r="D1006">
            <v>4834.6069297742333</v>
          </cell>
        </row>
        <row r="1007">
          <cell r="B1007" t="str">
            <v>TA060SER0D1C1070B±0</v>
          </cell>
          <cell r="C1007" t="str">
            <v>Torre de ángulo mayor tipo B2 (65°)Tipo B2±0</v>
          </cell>
          <cell r="D1007">
            <v>5383.7493650047145</v>
          </cell>
        </row>
        <row r="1008">
          <cell r="B1008" t="str">
            <v>TA060SER0D1C1070B+3</v>
          </cell>
          <cell r="C1008" t="str">
            <v>Torre de ángulo mayor tipo B2 (65°)Tipo B2+3</v>
          </cell>
          <cell r="D1008">
            <v>6029.7992888052804</v>
          </cell>
        </row>
        <row r="1009">
          <cell r="B1009" t="str">
            <v>TA060SER0D1C1070R-3</v>
          </cell>
          <cell r="C1009" t="str">
            <v>Torre de anclaje, retención intermedia y terminal (15°) Tipo R2-3</v>
          </cell>
          <cell r="D1009">
            <v>6224.868679547496</v>
          </cell>
        </row>
        <row r="1010">
          <cell r="B1010" t="str">
            <v>TA060SER0D1C1070R±0</v>
          </cell>
          <cell r="C1010" t="str">
            <v>Torre de anclaje, retención intermedia y terminal (15°) Tipo R2±0</v>
          </cell>
          <cell r="D1010">
            <v>6939.6529314910767</v>
          </cell>
        </row>
        <row r="1011">
          <cell r="B1011" t="str">
            <v>TA060SER0D1C1070R+3</v>
          </cell>
          <cell r="C1011" t="str">
            <v>Torre de anclaje, retención intermedia y terminal (15°) Tipo R2+3</v>
          </cell>
          <cell r="D1011">
            <v>7654.4371834346575</v>
          </cell>
        </row>
        <row r="1012">
          <cell r="B1012" t="str">
            <v>TA220SIR2S2C2726FS-6</v>
          </cell>
          <cell r="C1012" t="str">
            <v>Torre de suspensión tipo SC1 (5°)Tipo SC1-6</v>
          </cell>
          <cell r="D1012">
            <v>6709.9265522017267</v>
          </cell>
        </row>
        <row r="1013">
          <cell r="B1013" t="str">
            <v>TA220SIR2S2C2726FS-3</v>
          </cell>
          <cell r="C1013" t="str">
            <v>Torre de suspensión tipo SC1 (5°)Tipo SC1-3</v>
          </cell>
          <cell r="D1013">
            <v>7677.1231723389119</v>
          </cell>
        </row>
        <row r="1014">
          <cell r="B1014" t="str">
            <v>TA220SIR2S2C2726FS±0</v>
          </cell>
          <cell r="C1014" t="str">
            <v>Torre de suspensión tipo SC1 (5°)Tipo SC1±0</v>
          </cell>
          <cell r="D1014">
            <v>8635.68410836773</v>
          </cell>
        </row>
        <row r="1015">
          <cell r="B1015" t="str">
            <v>TA220SIR2S2C2726FS+3</v>
          </cell>
          <cell r="C1015" t="str">
            <v>Torre de suspensión tipo SC1 (5°)Tipo SC1+3</v>
          </cell>
          <cell r="D1015">
            <v>9585.6093602881811</v>
          </cell>
        </row>
        <row r="1016">
          <cell r="B1016" t="str">
            <v>TA220SIR2S2C2726FS+6</v>
          </cell>
          <cell r="C1016" t="str">
            <v>Torre de suspensión tipo SC1 (5°)Tipo SC1+6</v>
          </cell>
          <cell r="D1016">
            <v>10535.53461220863</v>
          </cell>
        </row>
        <row r="1017">
          <cell r="B1017" t="str">
            <v>TA220SIR2S2C2726FA-3</v>
          </cell>
          <cell r="C1017" t="str">
            <v>Torre de ángulo menor tipo AC1 (30°)Tipo AC1-3</v>
          </cell>
          <cell r="D1017">
            <v>11811.180597328495</v>
          </cell>
        </row>
        <row r="1018">
          <cell r="B1018" t="str">
            <v>TA220SIR2S2C2726FA±0</v>
          </cell>
          <cell r="C1018" t="str">
            <v>Torre de ángulo menor tipo AC1 (30°)Tipo AC1±0</v>
          </cell>
          <cell r="D1018">
            <v>13108.968476502214</v>
          </cell>
        </row>
        <row r="1019">
          <cell r="B1019" t="str">
            <v>TA220SIR2S2C2726FA+3</v>
          </cell>
          <cell r="C1019" t="str">
            <v>Torre de ángulo menor tipo AC1 (30°)Tipo AC1+3</v>
          </cell>
          <cell r="D1019">
            <v>14406.756355675932</v>
          </cell>
        </row>
        <row r="1020">
          <cell r="B1020" t="str">
            <v>TA220SIR2S2C2726FB-3</v>
          </cell>
          <cell r="C1020" t="str">
            <v>Torre de ángulo mayor tipo BC1 (65°)Tipo BC1-3</v>
          </cell>
          <cell r="D1020">
            <v>15939.089898831231</v>
          </cell>
        </row>
        <row r="1021">
          <cell r="B1021" t="str">
            <v>TA220SIR2S2C2726FB±0</v>
          </cell>
          <cell r="C1021" t="str">
            <v>Torre de ángulo mayor tipo BC1 (65°)Tipo BC1±0</v>
          </cell>
          <cell r="D1021">
            <v>17749.543317183998</v>
          </cell>
        </row>
        <row r="1022">
          <cell r="B1022" t="str">
            <v>TA220SIR2S2C2726FB+3</v>
          </cell>
          <cell r="C1022" t="str">
            <v>Torre de ángulo mayor tipo BC1 (65°)Tipo BC1+3</v>
          </cell>
          <cell r="D1022">
            <v>19879.488515246081</v>
          </cell>
        </row>
        <row r="1023">
          <cell r="B1023" t="str">
            <v>TA220SIR2S2C2726FR-3</v>
          </cell>
          <cell r="C1023" t="str">
            <v>Torre de anclaje, retención intermedia y terminal (15°) Tipo RC1-3</v>
          </cell>
          <cell r="D1023">
            <v>20522.607718257605</v>
          </cell>
        </row>
        <row r="1024">
          <cell r="B1024" t="str">
            <v>TA220SIR2S2C2726FR±0</v>
          </cell>
          <cell r="C1024" t="str">
            <v>Torre de anclaje, retención intermedia y terminal (15°) Tipo RC1±0</v>
          </cell>
          <cell r="D1024">
            <v>22879.161335850171</v>
          </cell>
        </row>
        <row r="1025">
          <cell r="B1025" t="str">
            <v>TA220SIR2S2C2726FR+3</v>
          </cell>
          <cell r="C1025" t="str">
            <v>Torre de anclaje, retención intermedia y terminal (15°) Tipo RC1+3</v>
          </cell>
          <cell r="D1025">
            <v>25235.714953442737</v>
          </cell>
        </row>
        <row r="1026">
          <cell r="B1026" t="str">
            <v>TA220SIR2S2C2592FS-6</v>
          </cell>
          <cell r="C1026" t="str">
            <v>Torre de suspensión tipo SC1 (5°)Tipo SC1-6</v>
          </cell>
          <cell r="D1026">
            <v>6360.6030323256346</v>
          </cell>
        </row>
        <row r="1027">
          <cell r="B1027" t="str">
            <v>TA220SIR2S2C2592FS-3</v>
          </cell>
          <cell r="C1027" t="str">
            <v>Torre de suspensión tipo SC1 (5°)Tipo SC1-3</v>
          </cell>
          <cell r="D1027">
            <v>7277.4467126608606</v>
          </cell>
        </row>
        <row r="1028">
          <cell r="B1028" t="str">
            <v>TA220SIR2S2C2592FS±0</v>
          </cell>
          <cell r="C1028" t="str">
            <v>Torre de suspensión tipo SC1 (5°)Tipo SC1±0</v>
          </cell>
          <cell r="D1028">
            <v>8186.10428870738</v>
          </cell>
        </row>
        <row r="1029">
          <cell r="B1029" t="str">
            <v>TA220SIR2S2C2592FS+3</v>
          </cell>
          <cell r="C1029" t="str">
            <v>Torre de suspensión tipo SC1 (5°)Tipo SC1+3</v>
          </cell>
          <cell r="D1029">
            <v>9086.5757604651917</v>
          </cell>
        </row>
        <row r="1030">
          <cell r="B1030" t="str">
            <v>TA220SIR2S2C2592FS+6</v>
          </cell>
          <cell r="C1030" t="str">
            <v>Torre de suspensión tipo SC1 (5°)Tipo SC1+6</v>
          </cell>
          <cell r="D1030">
            <v>9987.0472322230034</v>
          </cell>
        </row>
        <row r="1031">
          <cell r="B1031" t="str">
            <v>TA220SIR2S2C2592FA-3</v>
          </cell>
          <cell r="C1031" t="str">
            <v>Torre de ángulo menor tipo AC1 (30°)Tipo AC1-3</v>
          </cell>
          <cell r="D1031">
            <v>11196.282185542281</v>
          </cell>
        </row>
        <row r="1032">
          <cell r="B1032" t="str">
            <v>TA220SIR2S2C2592FA±0</v>
          </cell>
          <cell r="C1032" t="str">
            <v>Torre de ángulo menor tipo AC1 (30°)Tipo AC1±0</v>
          </cell>
          <cell r="D1032">
            <v>12426.506310257802</v>
          </cell>
        </row>
        <row r="1033">
          <cell r="B1033" t="str">
            <v>TA220SIR2S2C2592FA+3</v>
          </cell>
          <cell r="C1033" t="str">
            <v>Torre de ángulo menor tipo AC1 (30°)Tipo AC1+3</v>
          </cell>
          <cell r="D1033">
            <v>13656.730434973324</v>
          </cell>
        </row>
        <row r="1034">
          <cell r="B1034" t="str">
            <v>TA220SIR2S2C2592FB-3</v>
          </cell>
          <cell r="C1034" t="str">
            <v>Torre de ángulo mayor tipo BC1 (65°)Tipo BC1-3</v>
          </cell>
          <cell r="D1034">
            <v>15109.289610591981</v>
          </cell>
        </row>
        <row r="1035">
          <cell r="B1035" t="str">
            <v>TA220SIR2S2C2592FB±0</v>
          </cell>
          <cell r="C1035" t="str">
            <v>Torre de ángulo mayor tipo BC1 (65°)Tipo BC1±0</v>
          </cell>
          <cell r="D1035">
            <v>16825.489544089065</v>
          </cell>
        </row>
        <row r="1036">
          <cell r="B1036" t="str">
            <v>TA220SIR2S2C2592FB+3</v>
          </cell>
          <cell r="C1036" t="str">
            <v>Torre de ángulo mayor tipo BC1 (65°)Tipo BC1+3</v>
          </cell>
          <cell r="D1036">
            <v>18844.548289379756</v>
          </cell>
        </row>
        <row r="1037">
          <cell r="B1037" t="str">
            <v>TA220SIR2S2C2592FR-3</v>
          </cell>
          <cell r="C1037" t="str">
            <v>Torre de anclaje, retención intermedia y terminal (15°) Tipo RC1-3</v>
          </cell>
          <cell r="D1037">
            <v>19454.18625203073</v>
          </cell>
        </row>
        <row r="1038">
          <cell r="B1038" t="str">
            <v>TA220SIR2S2C2592FR±0</v>
          </cell>
          <cell r="C1038" t="str">
            <v>Torre de anclaje, retención intermedia y terminal (15°) Tipo RC1±0</v>
          </cell>
          <cell r="D1038">
            <v>21688.056022330802</v>
          </cell>
        </row>
        <row r="1039">
          <cell r="B1039" t="str">
            <v>TA220SIR2S2C2592FR+3</v>
          </cell>
          <cell r="C1039" t="str">
            <v>Torre de anclaje, retención intermedia y terminal (15°) Tipo RC1+3</v>
          </cell>
          <cell r="D1039">
            <v>23921.925792630875</v>
          </cell>
        </row>
        <row r="1040">
          <cell r="B1040" t="str">
            <v>TA220SIR2D2C2726FS-6</v>
          </cell>
          <cell r="C1040" t="str">
            <v>Torre de suspensión tipo SC2 (5°)Tipo SC2-6</v>
          </cell>
          <cell r="D1040">
            <v>8683.8717374230418</v>
          </cell>
        </row>
        <row r="1041">
          <cell r="B1041" t="str">
            <v>TA220SIR2D2C2726FS-3</v>
          </cell>
          <cell r="C1041" t="str">
            <v>Torre de suspensión tipo SC2 (5°)Tipo SC2-3</v>
          </cell>
          <cell r="D1041">
            <v>9935.6009968714079</v>
          </cell>
        </row>
        <row r="1042">
          <cell r="B1042" t="str">
            <v>TA220SIR2D2C2726FS±0</v>
          </cell>
          <cell r="C1042" t="str">
            <v>Torre de suspensión tipo SC2 (5°)Tipo SC2±0</v>
          </cell>
          <cell r="D1042">
            <v>11176.154102217557</v>
          </cell>
        </row>
        <row r="1043">
          <cell r="B1043" t="str">
            <v>TA220SIR2D2C2726FS+3</v>
          </cell>
          <cell r="C1043" t="str">
            <v>Torre de suspensión tipo SC2 (5°)Tipo SC2+3</v>
          </cell>
          <cell r="D1043">
            <v>12405.531053461489</v>
          </cell>
        </row>
        <row r="1044">
          <cell r="B1044" t="str">
            <v>TA220SIR2D2C2726FS+6</v>
          </cell>
          <cell r="C1044" t="str">
            <v>Torre de suspensión tipo SC2 (5°)Tipo SC2+6</v>
          </cell>
          <cell r="D1044">
            <v>13634.908004705419</v>
          </cell>
        </row>
        <row r="1045">
          <cell r="B1045" t="str">
            <v>TA220SIR2D2C2726FA-3</v>
          </cell>
          <cell r="C1045" t="str">
            <v>Torre de ángulo menor tipo AC2 (30°)Tipo AC2-3</v>
          </cell>
          <cell r="D1045">
            <v>15285.827136376793</v>
          </cell>
        </row>
        <row r="1046">
          <cell r="B1046" t="str">
            <v>TA220SIR2D2C2726FA±0</v>
          </cell>
          <cell r="C1046" t="str">
            <v>Torre de ángulo menor tipo AC2 (30°)Tipo AC2±0</v>
          </cell>
          <cell r="D1046">
            <v>16965.401927166251</v>
          </cell>
        </row>
        <row r="1047">
          <cell r="B1047" t="str">
            <v>TA220SIR2D2C2726FA+3</v>
          </cell>
          <cell r="C1047" t="str">
            <v>Torre de ángulo menor tipo AC2 (30°)Tipo AC2+3</v>
          </cell>
          <cell r="D1047">
            <v>18644.976717955709</v>
          </cell>
        </row>
        <row r="1048">
          <cell r="B1048" t="str">
            <v>TA220SIR2D2C2726FB-3</v>
          </cell>
          <cell r="C1048" t="str">
            <v>Torre de ángulo mayor tipo BC2 (65°)Tipo BC2-3</v>
          </cell>
          <cell r="D1048">
            <v>20628.09648002603</v>
          </cell>
        </row>
        <row r="1049">
          <cell r="B1049" t="str">
            <v>TA220SIR2D2C2726FB±0</v>
          </cell>
          <cell r="C1049" t="str">
            <v>Torre de ángulo mayor tipo BC2 (65°)Tipo BC2±0</v>
          </cell>
          <cell r="D1049">
            <v>22971.154209383105</v>
          </cell>
        </row>
        <row r="1050">
          <cell r="B1050" t="str">
            <v>TA220SIR2D2C2726FB+3</v>
          </cell>
          <cell r="C1050" t="str">
            <v>Torre de ángulo mayor tipo BC2 (65°)Tipo BC2+3</v>
          </cell>
          <cell r="D1050">
            <v>25727.692714509081</v>
          </cell>
        </row>
        <row r="1051">
          <cell r="B1051" t="str">
            <v>TA220SIR2D2C2726FR-3</v>
          </cell>
          <cell r="C1051" t="str">
            <v>Torre de anclaje, retención intermedia y terminal (15°) Tipo RC2-3</v>
          </cell>
          <cell r="D1051">
            <v>26560.006544977656</v>
          </cell>
        </row>
        <row r="1052">
          <cell r="B1052" t="str">
            <v>TA220SIR2D2C2726FR±0</v>
          </cell>
          <cell r="C1052" t="str">
            <v>Torre de anclaje, retención intermedia y terminal (15°) Tipo RC2±0</v>
          </cell>
          <cell r="D1052">
            <v>29609.817775894822</v>
          </cell>
        </row>
        <row r="1053">
          <cell r="B1053" t="str">
            <v>TA220SIR2D2C2726FR+3</v>
          </cell>
          <cell r="C1053" t="str">
            <v>Torre de anclaje, retención intermedia y terminal (15°) Tipo RC2+3</v>
          </cell>
          <cell r="D1053">
            <v>32659.629006811989</v>
          </cell>
        </row>
        <row r="1054">
          <cell r="B1054" t="str">
            <v>TA220SIR2D2C2592FS-6</v>
          </cell>
          <cell r="C1054" t="str">
            <v>Torre de suspensión tipo SC2 (5°)Tipo SC2-6</v>
          </cell>
          <cell r="D1054">
            <v>8155.8874497228217</v>
          </cell>
        </row>
        <row r="1055">
          <cell r="B1055" t="str">
            <v>TA220SIR2D2C2592FS-3</v>
          </cell>
          <cell r="C1055" t="str">
            <v>Torre de suspensión tipo SC2 (5°)Tipo SC2-3</v>
          </cell>
          <cell r="D1055">
            <v>9331.510865899083</v>
          </cell>
        </row>
        <row r="1056">
          <cell r="B1056" t="str">
            <v>TA220SIR2D2C2592FS±0</v>
          </cell>
          <cell r="C1056" t="str">
            <v>Torre de suspensión tipo SC2 (5°)Tipo SC2±0</v>
          </cell>
          <cell r="D1056">
            <v>10496.637644430915</v>
          </cell>
        </row>
        <row r="1057">
          <cell r="B1057" t="str">
            <v>TA220SIR2D2C2592FS+3</v>
          </cell>
          <cell r="C1057" t="str">
            <v>Torre de suspensión tipo SC2 (5°)Tipo SC2+3</v>
          </cell>
          <cell r="D1057">
            <v>11651.267785318318</v>
          </cell>
        </row>
        <row r="1058">
          <cell r="B1058" t="str">
            <v>TA220SIR2D2C2592FS+6</v>
          </cell>
          <cell r="C1058" t="str">
            <v>Torre de suspensión tipo SC2 (5°)Tipo SC2+6</v>
          </cell>
          <cell r="D1058">
            <v>12805.897926205716</v>
          </cell>
        </row>
        <row r="1059">
          <cell r="B1059" t="str">
            <v>TA220SIR2D2C2592FA-3</v>
          </cell>
          <cell r="C1059" t="str">
            <v>Torre de ángulo menor tipo AC2 (30°)Tipo AC2-3</v>
          </cell>
          <cell r="D1059">
            <v>14356.440245765763</v>
          </cell>
        </row>
        <row r="1060">
          <cell r="B1060" t="str">
            <v>TA220SIR2D2C2592FA±0</v>
          </cell>
          <cell r="C1060" t="str">
            <v>Torre de ángulo menor tipo AC2 (30°)Tipo AC2±0</v>
          </cell>
          <cell r="D1060">
            <v>15933.895944246129</v>
          </cell>
        </row>
        <row r="1061">
          <cell r="B1061" t="str">
            <v>TA220SIR2D2C2592FA+3</v>
          </cell>
          <cell r="C1061" t="str">
            <v>Torre de ángulo menor tipo AC2 (30°)Tipo AC2+3</v>
          </cell>
          <cell r="D1061">
            <v>17511.351642726495</v>
          </cell>
        </row>
        <row r="1062">
          <cell r="B1062" t="str">
            <v>TA220SIR2D2C2592FB-3</v>
          </cell>
          <cell r="C1062" t="str">
            <v>Torre de ángulo mayor tipo BC2 (65°)Tipo BC2-3</v>
          </cell>
          <cell r="D1062">
            <v>19373.896607441318</v>
          </cell>
        </row>
        <row r="1063">
          <cell r="B1063" t="str">
            <v>TA220SIR2D2C2592FB±0</v>
          </cell>
          <cell r="C1063" t="str">
            <v>Torre de ángulo mayor tipo BC2 (65°)Tipo BC2±0</v>
          </cell>
          <cell r="D1063">
            <v>21574.495108509262</v>
          </cell>
        </row>
        <row r="1064">
          <cell r="B1064" t="str">
            <v>TA220SIR2D2C2592FB+3</v>
          </cell>
          <cell r="C1064" t="str">
            <v>Torre de ángulo mayor tipo BC2 (65°)Tipo BC2+3</v>
          </cell>
          <cell r="D1064">
            <v>24163.434521530377</v>
          </cell>
        </row>
        <row r="1065">
          <cell r="B1065" t="str">
            <v>TA220SIR2D2C2592FR-3</v>
          </cell>
          <cell r="C1065" t="str">
            <v>Torre de anclaje, retención intermedia y terminal (15°) Tipo RC2-3</v>
          </cell>
          <cell r="D1065">
            <v>24945.143202796989</v>
          </cell>
        </row>
        <row r="1066">
          <cell r="B1066" t="str">
            <v>TA220SIR2D2C2592FR±0</v>
          </cell>
          <cell r="C1066" t="str">
            <v>Torre de anclaje, retención intermedia y terminal (15°) Tipo RC2±0</v>
          </cell>
          <cell r="D1066">
            <v>27809.524194868438</v>
          </cell>
        </row>
        <row r="1067">
          <cell r="B1067" t="str">
            <v>TA220SIR2D2C2592FR+3</v>
          </cell>
          <cell r="C1067" t="str">
            <v>Torre de anclaje, retención intermedia y terminal (15°) Tipo RC2+3</v>
          </cell>
          <cell r="D1067">
            <v>30673.905186939886</v>
          </cell>
        </row>
        <row r="1068">
          <cell r="B1068" t="str">
            <v>TA220SIR1S2C2726FS-6</v>
          </cell>
          <cell r="C1068" t="str">
            <v>Torre de suspensión tipo SC1 (5°)Tipo SC1-6</v>
          </cell>
          <cell r="D1068">
            <v>6290.8718964221653</v>
          </cell>
        </row>
        <row r="1069">
          <cell r="B1069" t="str">
            <v>TA220SIR1S2C2726FS-3</v>
          </cell>
          <cell r="C1069" t="str">
            <v>Torre de suspensión tipo SC1 (5°)Tipo SC1-3</v>
          </cell>
          <cell r="D1069">
            <v>7197.6642418523879</v>
          </cell>
        </row>
        <row r="1070">
          <cell r="B1070" t="str">
            <v>TA220SIR1S2C2726FS±0</v>
          </cell>
          <cell r="C1070" t="str">
            <v>Torre de suspensión tipo SC1 (5°)Tipo SC1±0</v>
          </cell>
          <cell r="D1070">
            <v>8096.3602270555539</v>
          </cell>
        </row>
        <row r="1071">
          <cell r="B1071" t="str">
            <v>TA220SIR1S2C2726FS+3</v>
          </cell>
          <cell r="C1071" t="str">
            <v>Torre de suspensión tipo SC1 (5°)Tipo SC1+3</v>
          </cell>
          <cell r="D1071">
            <v>8986.9598520316649</v>
          </cell>
        </row>
        <row r="1072">
          <cell r="B1072" t="str">
            <v>TA220SIR1S2C2726FS+6</v>
          </cell>
          <cell r="C1072" t="str">
            <v>Torre de suspensión tipo SC1 (5°)Tipo SC1+6</v>
          </cell>
          <cell r="D1072">
            <v>9877.5594770077751</v>
          </cell>
        </row>
        <row r="1073">
          <cell r="B1073" t="str">
            <v>TA220SIR1S2C2726FA-3</v>
          </cell>
          <cell r="C1073" t="str">
            <v>Torre de ángulo menor tipo AC1 (30°)Tipo AC1-3</v>
          </cell>
          <cell r="D1073">
            <v>11073.537617027969</v>
          </cell>
        </row>
        <row r="1074">
          <cell r="B1074" t="str">
            <v>TA220SIR1S2C2726FA±0</v>
          </cell>
          <cell r="C1074" t="str">
            <v>Torre de ángulo menor tipo AC1 (30°)Tipo AC1±0</v>
          </cell>
          <cell r="D1074">
            <v>12290.27482467033</v>
          </cell>
        </row>
        <row r="1075">
          <cell r="B1075" t="str">
            <v>TA220SIR1S2C2726FA+3</v>
          </cell>
          <cell r="C1075" t="str">
            <v>Torre de ángulo menor tipo AC1 (30°)Tipo AC1+3</v>
          </cell>
          <cell r="D1075">
            <v>13507.012032312692</v>
          </cell>
        </row>
        <row r="1076">
          <cell r="B1076" t="str">
            <v>TA220SIR1S2C2726FB-3</v>
          </cell>
          <cell r="C1076" t="str">
            <v>Torre de ángulo mayor tipo BC1 (65°)Tipo BC1-3</v>
          </cell>
          <cell r="D1076">
            <v>14943.646837118058</v>
          </cell>
        </row>
        <row r="1077">
          <cell r="B1077" t="str">
            <v>TA220SIR1S2C2726FB±0</v>
          </cell>
          <cell r="C1077" t="str">
            <v>Torre de ángulo mayor tipo BC1 (65°)Tipo BC1±0</v>
          </cell>
          <cell r="D1077">
            <v>16641.032112603629</v>
          </cell>
        </row>
        <row r="1078">
          <cell r="B1078" t="str">
            <v>TA220SIR1S2C2726FB+3</v>
          </cell>
          <cell r="C1078" t="str">
            <v>Torre de ángulo mayor tipo BC1 (65°)Tipo BC1+3</v>
          </cell>
          <cell r="D1078">
            <v>18637.955966116067</v>
          </cell>
        </row>
        <row r="1079">
          <cell r="B1079" t="str">
            <v>TA220SIR1S2C2726FR-3</v>
          </cell>
          <cell r="C1079" t="str">
            <v>Torre de anclaje, retención intermedia y terminal (15°) Tipo RC1-3</v>
          </cell>
          <cell r="D1079">
            <v>19240.910482652031</v>
          </cell>
        </row>
        <row r="1080">
          <cell r="B1080" t="str">
            <v>TA220SIR1S2C2726FR±0</v>
          </cell>
          <cell r="C1080" t="str">
            <v>Torre de anclaje, retención intermedia y terminal (15°) Tipo RC1±0</v>
          </cell>
          <cell r="D1080">
            <v>21450.290393146075</v>
          </cell>
        </row>
        <row r="1081">
          <cell r="B1081" t="str">
            <v>TA220SIR1S2C2726FR+3</v>
          </cell>
          <cell r="C1081" t="str">
            <v>Torre de anclaje, retención intermedia y terminal (15°) Tipo RC1+3</v>
          </cell>
          <cell r="D1081">
            <v>23659.67030364012</v>
          </cell>
        </row>
        <row r="1082">
          <cell r="B1082" t="str">
            <v>TA220SIR1S2C2592FS-6</v>
          </cell>
          <cell r="C1082" t="str">
            <v>Torre de suspensión tipo SC1 (5°)Tipo SC1-6</v>
          </cell>
          <cell r="D1082">
            <v>5925.9833127711972</v>
          </cell>
        </row>
        <row r="1083">
          <cell r="B1083" t="str">
            <v>TA220SIR1S2C2592FS-3</v>
          </cell>
          <cell r="C1083" t="str">
            <v>Torre de suspensión tipo SC1 (5°)Tipo SC1-3</v>
          </cell>
          <cell r="D1083">
            <v>6780.1791056030816</v>
          </cell>
        </row>
        <row r="1084">
          <cell r="B1084" t="str">
            <v>TA220SIR1S2C2592FS±0</v>
          </cell>
          <cell r="C1084" t="str">
            <v>Torre de suspensión tipo SC1 (5°)Tipo SC1±0</v>
          </cell>
          <cell r="D1084">
            <v>7626.7481502846813</v>
          </cell>
        </row>
        <row r="1085">
          <cell r="B1085" t="str">
            <v>TA220SIR1S2C2592FS+3</v>
          </cell>
          <cell r="C1085" t="str">
            <v>Torre de suspensión tipo SC1 (5°)Tipo SC1+3</v>
          </cell>
          <cell r="D1085">
            <v>8465.6904468159973</v>
          </cell>
        </row>
        <row r="1086">
          <cell r="B1086" t="str">
            <v>TA220SIR1S2C2592FS+6</v>
          </cell>
          <cell r="C1086" t="str">
            <v>Torre de suspensión tipo SC1 (5°)Tipo SC1+6</v>
          </cell>
          <cell r="D1086">
            <v>9304.6327433473107</v>
          </cell>
        </row>
        <row r="1087">
          <cell r="B1087" t="str">
            <v>TA220SIR1S2C2592FA-3</v>
          </cell>
          <cell r="C1087" t="str">
            <v>Torre de ángulo menor tipo AC1 (30°)Tipo AC1-3</v>
          </cell>
          <cell r="D1087">
            <v>10431.240726611064</v>
          </cell>
        </row>
        <row r="1088">
          <cell r="B1088" t="str">
            <v>TA220SIR1S2C2592FA±0</v>
          </cell>
          <cell r="C1088" t="str">
            <v>Torre de ángulo menor tipo AC1 (30°)Tipo AC1±0</v>
          </cell>
          <cell r="D1088">
            <v>11577.403692132146</v>
          </cell>
        </row>
        <row r="1089">
          <cell r="B1089" t="str">
            <v>TA220SIR1S2C2592FA+3</v>
          </cell>
          <cell r="C1089" t="str">
            <v>Torre de ángulo menor tipo AC1 (30°)Tipo AC1+3</v>
          </cell>
          <cell r="D1089">
            <v>12723.566657653228</v>
          </cell>
        </row>
        <row r="1090">
          <cell r="B1090" t="str">
            <v>TA220SIR1S2C2592FB-3</v>
          </cell>
          <cell r="C1090" t="str">
            <v>Torre de ángulo mayor tipo BC1 (65°)Tipo BC1-3</v>
          </cell>
          <cell r="D1090">
            <v>14076.872530033939</v>
          </cell>
        </row>
        <row r="1091">
          <cell r="B1091" t="str">
            <v>TA220SIR1S2C2592FB±0</v>
          </cell>
          <cell r="C1091" t="str">
            <v>Torre de ángulo mayor tipo BC1 (65°)Tipo BC1±0</v>
          </cell>
          <cell r="D1091">
            <v>15675.804599146926</v>
          </cell>
        </row>
        <row r="1092">
          <cell r="B1092" t="str">
            <v>TA220SIR1S2C2592FB+3</v>
          </cell>
          <cell r="C1092" t="str">
            <v>Torre de ángulo mayor tipo BC1 (65°)Tipo BC1+3</v>
          </cell>
          <cell r="D1092">
            <v>17556.90115104456</v>
          </cell>
        </row>
        <row r="1093">
          <cell r="B1093" t="str">
            <v>TA220SIR1S2C2592FR-3</v>
          </cell>
          <cell r="C1093" t="str">
            <v>Torre de anclaje, retención intermedia y terminal (15°) Tipo RC1-3</v>
          </cell>
          <cell r="D1093">
            <v>18124.882579085446</v>
          </cell>
        </row>
        <row r="1094">
          <cell r="B1094" t="str">
            <v>TA220SIR1S2C2592FR±0</v>
          </cell>
          <cell r="C1094" t="str">
            <v>Torre de anclaje, retención intermedia y terminal (15°) Tipo RC1±0</v>
          </cell>
          <cell r="D1094">
            <v>20206.112128300385</v>
          </cell>
        </row>
        <row r="1095">
          <cell r="B1095" t="str">
            <v>TA220SIR1S2C2592FR+3</v>
          </cell>
          <cell r="C1095" t="str">
            <v>Torre de anclaje, retención intermedia y terminal (15°) Tipo RC1+3</v>
          </cell>
          <cell r="D1095">
            <v>22287.341677515324</v>
          </cell>
        </row>
        <row r="1096">
          <cell r="B1096" t="str">
            <v>TA220SIR1S1C2726FS-6</v>
          </cell>
          <cell r="C1096" t="str">
            <v>Torre de suspensión tipo SC1 (5°)Tipo SC1-6</v>
          </cell>
          <cell r="D1096">
            <v>4999.2238381078969</v>
          </cell>
        </row>
        <row r="1097">
          <cell r="B1097" t="str">
            <v>TA220SIR1S1C2726FS-3</v>
          </cell>
          <cell r="C1097" t="str">
            <v>Torre de suspensión tipo SC1 (5°)Tipo SC1-3</v>
          </cell>
          <cell r="D1097">
            <v>5719.8326796369629</v>
          </cell>
        </row>
        <row r="1098">
          <cell r="B1098" t="str">
            <v>TA220SIR1S1C2726FS±0</v>
          </cell>
          <cell r="C1098" t="str">
            <v>Torre de suspensión tipo SC1 (5°)Tipo SC1±0</v>
          </cell>
          <cell r="D1098">
            <v>6434.0075136523765</v>
          </cell>
        </row>
        <row r="1099">
          <cell r="B1099" t="str">
            <v>TA220SIR1S1C2726FS+3</v>
          </cell>
          <cell r="C1099" t="str">
            <v>Torre de suspensión tipo SC1 (5°)Tipo SC1+3</v>
          </cell>
          <cell r="D1099">
            <v>7141.7483401541385</v>
          </cell>
        </row>
        <row r="1100">
          <cell r="B1100" t="str">
            <v>TA220SIR1S1C2726FS+6</v>
          </cell>
          <cell r="C1100" t="str">
            <v>Torre de suspensión tipo SC1 (5°)Tipo SC1+6</v>
          </cell>
          <cell r="D1100">
            <v>7849.4891666558988</v>
          </cell>
        </row>
        <row r="1101">
          <cell r="B1101" t="str">
            <v>TA220SIR1S1C2726FA-3</v>
          </cell>
          <cell r="C1101" t="str">
            <v>Torre de ángulo menor tipo AC1 (30°)Tipo AC1-3</v>
          </cell>
          <cell r="D1101">
            <v>8799.9078885576018</v>
          </cell>
        </row>
        <row r="1102">
          <cell r="B1102" t="str">
            <v>TA220SIR1S1C2726FA±0</v>
          </cell>
          <cell r="C1102" t="str">
            <v>Torre de ángulo menor tipo AC1 (30°)Tipo AC1±0</v>
          </cell>
          <cell r="D1102">
            <v>9766.823405724308</v>
          </cell>
        </row>
        <row r="1103">
          <cell r="B1103" t="str">
            <v>TA220SIR1S1C2726FA+3</v>
          </cell>
          <cell r="C1103" t="str">
            <v>Torre de ángulo menor tipo AC1 (30°)Tipo AC1+3</v>
          </cell>
          <cell r="D1103">
            <v>10733.738922891014</v>
          </cell>
        </row>
        <row r="1104">
          <cell r="B1104" t="str">
            <v>TA220SIR1S1C2726FB-3</v>
          </cell>
          <cell r="C1104" t="str">
            <v>Torre de ángulo mayor tipo BC1 (65°)Tipo BC1-3</v>
          </cell>
          <cell r="D1104">
            <v>11875.402444432941</v>
          </cell>
        </row>
        <row r="1105">
          <cell r="B1105" t="str">
            <v>TA220SIR1S1C2726FB±0</v>
          </cell>
          <cell r="C1105" t="str">
            <v>Torre de ángulo mayor tipo BC1 (65°)Tipo BC1±0</v>
          </cell>
          <cell r="D1105">
            <v>13224.278891350714</v>
          </cell>
        </row>
        <row r="1106">
          <cell r="B1106" t="str">
            <v>TA220SIR1S1C2726FB+3</v>
          </cell>
          <cell r="C1106" t="str">
            <v>Torre de ángulo mayor tipo BC1 (65°)Tipo BC1+3</v>
          </cell>
          <cell r="D1106">
            <v>14811.192358312801</v>
          </cell>
        </row>
        <row r="1107">
          <cell r="B1107" t="str">
            <v>TA220SIR1S1C2726FR-3</v>
          </cell>
          <cell r="C1107" t="str">
            <v>Torre de anclaje, retención intermedia y terminal (15°) Tipo RC1-3</v>
          </cell>
          <cell r="D1107">
            <v>15290.34765538311</v>
          </cell>
        </row>
        <row r="1108">
          <cell r="B1108" t="str">
            <v>TA220SIR1S1C2726FR±0</v>
          </cell>
          <cell r="C1108" t="str">
            <v>Torre de anclaje, retención intermedia y terminal (15°) Tipo RC1±0</v>
          </cell>
          <cell r="D1108">
            <v>17046.095490951069</v>
          </cell>
        </row>
        <row r="1109">
          <cell r="B1109" t="str">
            <v>TA220SIR1S1C2726FR+3</v>
          </cell>
          <cell r="C1109" t="str">
            <v>Torre de anclaje, retención intermedia y terminal (15°) Tipo RC1+3</v>
          </cell>
          <cell r="D1109">
            <v>18801.843326519029</v>
          </cell>
        </row>
        <row r="1110">
          <cell r="B1110" t="str">
            <v>TA220SIR1S1C2592FS-6</v>
          </cell>
          <cell r="C1110" t="str">
            <v>Torre de suspensión tipo SC1 (5°)Tipo SC1-6</v>
          </cell>
          <cell r="D1110">
            <v>4621.0426895558239</v>
          </cell>
        </row>
        <row r="1111">
          <cell r="B1111" t="str">
            <v>TA220SIR1S1C2592FS-3</v>
          </cell>
          <cell r="C1111" t="str">
            <v>Torre de suspensión tipo SC1 (5°)Tipo SC1-3</v>
          </cell>
          <cell r="D1111">
            <v>5287.1389330954016</v>
          </cell>
        </row>
        <row r="1112">
          <cell r="B1112" t="str">
            <v>TA220SIR1S1C2592FS±0</v>
          </cell>
          <cell r="C1112" t="str">
            <v>Torre de suspensión tipo SC1 (5°)Tipo SC1±0</v>
          </cell>
          <cell r="D1112">
            <v>5947.2878887462339</v>
          </cell>
        </row>
        <row r="1113">
          <cell r="B1113" t="str">
            <v>TA220SIR1S1C2592FS+3</v>
          </cell>
          <cell r="C1113" t="str">
            <v>Torre de suspensión tipo SC1 (5°)Tipo SC1+3</v>
          </cell>
          <cell r="D1113">
            <v>6601.4895565083198</v>
          </cell>
        </row>
        <row r="1114">
          <cell r="B1114" t="str">
            <v>TA220SIR1S1C2592FS+6</v>
          </cell>
          <cell r="C1114" t="str">
            <v>Torre de suspensión tipo SC1 (5°)Tipo SC1+6</v>
          </cell>
          <cell r="D1114">
            <v>7255.6912242704047</v>
          </cell>
        </row>
        <row r="1115">
          <cell r="B1115" t="str">
            <v>TA220SIR1S1C2592FA-3</v>
          </cell>
          <cell r="C1115" t="str">
            <v>Torre de ángulo menor tipo AC1 (30°)Tipo AC1-3</v>
          </cell>
          <cell r="D1115">
            <v>8134.2126966202213</v>
          </cell>
        </row>
        <row r="1116">
          <cell r="B1116" t="str">
            <v>TA220SIR1S1C2592FA±0</v>
          </cell>
          <cell r="C1116" t="str">
            <v>Torre de ángulo menor tipo AC1 (30°)Tipo AC1±0</v>
          </cell>
          <cell r="D1116">
            <v>9027.9830151167826</v>
          </cell>
        </row>
        <row r="1117">
          <cell r="B1117" t="str">
            <v>TA220SIR1S1C2592FA+3</v>
          </cell>
          <cell r="C1117" t="str">
            <v>Torre de ángulo menor tipo AC1 (30°)Tipo AC1+3</v>
          </cell>
          <cell r="D1117">
            <v>9921.7533336133438</v>
          </cell>
        </row>
        <row r="1118">
          <cell r="B1118" t="str">
            <v>TA220SIR1S1C2592FB-3</v>
          </cell>
          <cell r="C1118" t="str">
            <v>Torre de ángulo mayor tipo BC1 (65°)Tipo BC1-3</v>
          </cell>
          <cell r="D1118">
            <v>10977.052324216376</v>
          </cell>
        </row>
        <row r="1119">
          <cell r="B1119" t="str">
            <v>TA220SIR1S1C2592FB±0</v>
          </cell>
          <cell r="C1119" t="str">
            <v>Torre de ángulo mayor tipo BC1 (65°)Tipo BC1±0</v>
          </cell>
          <cell r="D1119">
            <v>12223.889002468124</v>
          </cell>
        </row>
        <row r="1120">
          <cell r="B1120" t="str">
            <v>TA220SIR1S1C2592FB+3</v>
          </cell>
          <cell r="C1120" t="str">
            <v>Torre de ángulo mayor tipo BC1 (65°)Tipo BC1+3</v>
          </cell>
          <cell r="D1120">
            <v>13690.7556827643</v>
          </cell>
        </row>
        <row r="1121">
          <cell r="B1121" t="str">
            <v>TA220SIR1S1C2592FR-3</v>
          </cell>
          <cell r="C1121" t="str">
            <v>Torre de anclaje, retención intermedia y terminal (15°) Tipo RC1-3</v>
          </cell>
          <cell r="D1121">
            <v>14133.663852990725</v>
          </cell>
        </row>
        <row r="1122">
          <cell r="B1122" t="str">
            <v>TA220SIR1S1C2592FR±0</v>
          </cell>
          <cell r="C1122" t="str">
            <v>Torre de anclaje, retención intermedia y terminal (15°) Tipo RC1±0</v>
          </cell>
          <cell r="D1122">
            <v>15756.59292418141</v>
          </cell>
        </row>
        <row r="1123">
          <cell r="B1123" t="str">
            <v>TA220SIR1S1C2592FR+3</v>
          </cell>
          <cell r="C1123" t="str">
            <v>Torre de anclaje, retención intermedia y terminal (15°) Tipo RC1+3</v>
          </cell>
          <cell r="D1123">
            <v>17379.521995372095</v>
          </cell>
        </row>
        <row r="1124">
          <cell r="B1124" t="str">
            <v>TA220SIR1D2C2726FS-6</v>
          </cell>
          <cell r="C1124" t="str">
            <v>Torre de suspensión tipo SC2 (5°)Tipo SC2-6</v>
          </cell>
          <cell r="D1124">
            <v>8181.702532454231</v>
          </cell>
        </row>
        <row r="1125">
          <cell r="B1125" t="str">
            <v>TA220SIR1D2C2726FS-3</v>
          </cell>
          <cell r="C1125" t="str">
            <v>Torre de suspensión tipo SC2 (5°)Tipo SC2-3</v>
          </cell>
          <cell r="D1125">
            <v>9361.0470416368225</v>
          </cell>
        </row>
        <row r="1126">
          <cell r="B1126" t="str">
            <v>TA220SIR1D2C2726FS±0</v>
          </cell>
          <cell r="C1126" t="str">
            <v>Torre de suspensión tipo SC2 (5°)Tipo SC2±0</v>
          </cell>
          <cell r="D1126">
            <v>10529.861689130285</v>
          </cell>
        </row>
        <row r="1127">
          <cell r="B1127" t="str">
            <v>TA220SIR1D2C2726FS+3</v>
          </cell>
          <cell r="C1127" t="str">
            <v>Torre de suspensión tipo SC2 (5°)Tipo SC2+3</v>
          </cell>
          <cell r="D1127">
            <v>11688.146474934616</v>
          </cell>
        </row>
        <row r="1128">
          <cell r="B1128" t="str">
            <v>TA220SIR1D2C2726FS+6</v>
          </cell>
          <cell r="C1128" t="str">
            <v>Torre de suspensión tipo SC2 (5°)Tipo SC2+6</v>
          </cell>
          <cell r="D1128">
            <v>12846.431260738947</v>
          </cell>
        </row>
        <row r="1129">
          <cell r="B1129" t="str">
            <v>TA220SIR1D2C2726FA-3</v>
          </cell>
          <cell r="C1129" t="str">
            <v>Torre de ángulo menor tipo AC2 (30°)Tipo AC2-3</v>
          </cell>
          <cell r="D1129">
            <v>14401.881369733896</v>
          </cell>
        </row>
        <row r="1130">
          <cell r="B1130" t="str">
            <v>TA220SIR1D2C2726FA±0</v>
          </cell>
          <cell r="C1130" t="str">
            <v>Torre de ángulo menor tipo AC2 (30°)Tipo AC2±0</v>
          </cell>
          <cell r="D1130">
            <v>15984.330044099772</v>
          </cell>
        </row>
        <row r="1131">
          <cell r="B1131" t="str">
            <v>TA220SIR1D2C2726FA+3</v>
          </cell>
          <cell r="C1131" t="str">
            <v>Torre de ángulo menor tipo AC2 (30°)Tipo AC2+3</v>
          </cell>
          <cell r="D1131">
            <v>17566.778718465648</v>
          </cell>
        </row>
        <row r="1132">
          <cell r="B1132" t="str">
            <v>TA220SIR1D2C2726FB-3</v>
          </cell>
          <cell r="C1132" t="str">
            <v>Torre de ángulo mayor tipo BC2 (65°)Tipo BC2-3</v>
          </cell>
          <cell r="D1132">
            <v>19435.219025980561</v>
          </cell>
        </row>
        <row r="1133">
          <cell r="B1133" t="str">
            <v>TA220SIR1D2C2726FB±0</v>
          </cell>
          <cell r="C1133" t="str">
            <v>Torre de ángulo mayor tipo BC2 (65°)Tipo BC2±0</v>
          </cell>
          <cell r="D1133">
            <v>21642.782879711092</v>
          </cell>
        </row>
        <row r="1134">
          <cell r="B1134" t="str">
            <v>TA220SIR1D2C2726FB+3</v>
          </cell>
          <cell r="C1134" t="str">
            <v>Torre de ángulo mayor tipo BC2 (65°)Tipo BC2+3</v>
          </cell>
          <cell r="D1134">
            <v>24239.916825276425</v>
          </cell>
        </row>
        <row r="1135">
          <cell r="B1135" t="str">
            <v>TA220SIR1D2C2726FR-3</v>
          </cell>
          <cell r="C1135" t="str">
            <v>Torre de anclaje, retención intermedia y terminal (15°) Tipo RC2-3</v>
          </cell>
          <cell r="D1135">
            <v>25024.099777356998</v>
          </cell>
        </row>
        <row r="1136">
          <cell r="B1136" t="str">
            <v>TA220SIR1D2C2726FR±0</v>
          </cell>
          <cell r="C1136" t="str">
            <v>Torre de anclaje, retención intermedia y terminal (15°) Tipo RC2±0</v>
          </cell>
          <cell r="D1136">
            <v>27897.547131947598</v>
          </cell>
        </row>
        <row r="1137">
          <cell r="B1137" t="str">
            <v>TA220SIR1D2C2726FR+3</v>
          </cell>
          <cell r="C1137" t="str">
            <v>Torre de anclaje, retención intermedia y terminal (15°) Tipo RC2+3</v>
          </cell>
          <cell r="D1137">
            <v>30770.994486538199</v>
          </cell>
        </row>
        <row r="1138">
          <cell r="B1138" t="str">
            <v>TA220SIR1D2C2592FS-6</v>
          </cell>
          <cell r="C1138" t="str">
            <v>Torre de suspensión tipo SC2 (5°)Tipo SC2-6</v>
          </cell>
          <cell r="D1138">
            <v>7672.6519842515654</v>
          </cell>
        </row>
        <row r="1139">
          <cell r="B1139" t="str">
            <v>TA220SIR1D2C2592FS-3</v>
          </cell>
          <cell r="C1139" t="str">
            <v>Torre de suspensión tipo SC2 (5°)Tipo SC2-3</v>
          </cell>
          <cell r="D1139">
            <v>8778.6198378373756</v>
          </cell>
        </row>
        <row r="1140">
          <cell r="B1140" t="str">
            <v>TA220SIR1D2C2592FS±0</v>
          </cell>
          <cell r="C1140" t="str">
            <v>Torre de suspensión tipo SC2 (5°)Tipo SC2±0</v>
          </cell>
          <cell r="D1140">
            <v>9874.7129784447425</v>
          </cell>
        </row>
        <row r="1141">
          <cell r="B1141" t="str">
            <v>TA220SIR1D2C2592FS+3</v>
          </cell>
          <cell r="C1141" t="str">
            <v>Torre de suspensión tipo SC2 (5°)Tipo SC2+3</v>
          </cell>
          <cell r="D1141">
            <v>10960.931406073665</v>
          </cell>
        </row>
        <row r="1142">
          <cell r="B1142" t="str">
            <v>TA220SIR1D2C2592FS+6</v>
          </cell>
          <cell r="C1142" t="str">
            <v>Torre de suspensión tipo SC2 (5°)Tipo SC2+6</v>
          </cell>
          <cell r="D1142">
            <v>12047.149833702586</v>
          </cell>
        </row>
        <row r="1143">
          <cell r="B1143" t="str">
            <v>TA220SIR1D2C2592FA-3</v>
          </cell>
          <cell r="C1143" t="str">
            <v>Torre de ángulo menor tipo AC2 (30°)Tipo AC2-3</v>
          </cell>
          <cell r="D1143">
            <v>13505.822685452486</v>
          </cell>
        </row>
        <row r="1144">
          <cell r="B1144" t="str">
            <v>TA220SIR1D2C2592FA±0</v>
          </cell>
          <cell r="C1144" t="str">
            <v>Torre de ángulo menor tipo AC2 (30°)Tipo AC2±0</v>
          </cell>
          <cell r="D1144">
            <v>14989.814301279119</v>
          </cell>
        </row>
        <row r="1145">
          <cell r="B1145" t="str">
            <v>TA220SIR1D2C2592FA+3</v>
          </cell>
          <cell r="C1145" t="str">
            <v>Torre de ángulo menor tipo AC2 (30°)Tipo AC2+3</v>
          </cell>
          <cell r="D1145">
            <v>16473.80591710575</v>
          </cell>
        </row>
        <row r="1146">
          <cell r="B1146" t="str">
            <v>TA220SIR1D2C2592FB-3</v>
          </cell>
          <cell r="C1146" t="str">
            <v>Torre de ángulo mayor tipo BC2 (65°)Tipo BC2-3</v>
          </cell>
          <cell r="D1146">
            <v>18225.995290410872</v>
          </cell>
        </row>
        <row r="1147">
          <cell r="B1147" t="str">
            <v>TA220SIR1D2C2592FB±0</v>
          </cell>
          <cell r="C1147" t="str">
            <v>Torre de ángulo mayor tipo BC2 (65°)Tipo BC2±0</v>
          </cell>
          <cell r="D1147">
            <v>20296.208563931927</v>
          </cell>
        </row>
        <row r="1148">
          <cell r="B1148" t="str">
            <v>TA220SIR1D2C2592FB+3</v>
          </cell>
          <cell r="C1148" t="str">
            <v>Torre de ángulo mayor tipo BC2 (65°)Tipo BC2+3</v>
          </cell>
          <cell r="D1148">
            <v>22731.75359160376</v>
          </cell>
        </row>
        <row r="1149">
          <cell r="B1149" t="str">
            <v>TA220SIR1D2C2592FR-3</v>
          </cell>
          <cell r="C1149" t="str">
            <v>Torre de anclaje, retención intermedia y terminal (15°) Tipo RC2-3</v>
          </cell>
          <cell r="D1149">
            <v>23467.146116500702</v>
          </cell>
        </row>
        <row r="1150">
          <cell r="B1150" t="str">
            <v>TA220SIR1D2C2592FR±0</v>
          </cell>
          <cell r="C1150" t="str">
            <v>Torre de anclaje, retención intermedia y terminal (15°) Tipo RC2±0</v>
          </cell>
          <cell r="D1150">
            <v>26161.812838908252</v>
          </cell>
        </row>
        <row r="1151">
          <cell r="B1151" t="str">
            <v>TA220SIR1D2C2592FR+3</v>
          </cell>
          <cell r="C1151" t="str">
            <v>Torre de anclaje, retención intermedia y terminal (15°) Tipo RC2+3</v>
          </cell>
          <cell r="D1151">
            <v>28856.479561315802</v>
          </cell>
        </row>
        <row r="1152">
          <cell r="B1152" t="str">
            <v>TA220SIR1D1C2726FS-6</v>
          </cell>
          <cell r="C1152" t="str">
            <v>Torre de suspensión tipo SC2 (5°)Tipo SC2-6</v>
          </cell>
          <cell r="D1152">
            <v>6848.2806123243945</v>
          </cell>
        </row>
        <row r="1153">
          <cell r="B1153" t="str">
            <v>TA220SIR1D1C2726FS-3</v>
          </cell>
          <cell r="C1153" t="str">
            <v>Torre de suspensión tipo SC2 (5°)Tipo SC2-3</v>
          </cell>
          <cell r="D1153">
            <v>7835.4201600468296</v>
          </cell>
        </row>
        <row r="1154">
          <cell r="B1154" t="str">
            <v>TA220SIR1D1C2726FS±0</v>
          </cell>
          <cell r="C1154" t="str">
            <v>Torre de suspensión tipo SC2 (5°)Tipo SC2±0</v>
          </cell>
          <cell r="D1154">
            <v>8813.7459618074572</v>
          </cell>
        </row>
        <row r="1155">
          <cell r="B1155" t="str">
            <v>TA220SIR1D1C2726FS+3</v>
          </cell>
          <cell r="C1155" t="str">
            <v>Torre de suspensión tipo SC2 (5°)Tipo SC2+3</v>
          </cell>
          <cell r="D1155">
            <v>9783.2580176062784</v>
          </cell>
        </row>
        <row r="1156">
          <cell r="B1156" t="str">
            <v>TA220SIR1D1C2726FS+6</v>
          </cell>
          <cell r="C1156" t="str">
            <v>Torre de suspensión tipo SC2 (5°)Tipo SC2+6</v>
          </cell>
          <cell r="D1156">
            <v>10752.770073405098</v>
          </cell>
        </row>
        <row r="1157">
          <cell r="B1157" t="str">
            <v>TA220SIR1D1C2726FA-3</v>
          </cell>
          <cell r="C1157" t="str">
            <v>Torre de ángulo menor tipo AC2 (30°)Tipo AC2-3</v>
          </cell>
          <cell r="D1157">
            <v>12054.718999391373</v>
          </cell>
        </row>
        <row r="1158">
          <cell r="B1158" t="str">
            <v>TA220SIR1D1C2726FA±0</v>
          </cell>
          <cell r="C1158" t="str">
            <v>Torre de ángulo menor tipo AC2 (30°)Tipo AC2±0</v>
          </cell>
          <cell r="D1158">
            <v>13379.266370023721</v>
          </cell>
        </row>
        <row r="1159">
          <cell r="B1159" t="str">
            <v>TA220SIR1D1C2726FA+3</v>
          </cell>
          <cell r="C1159" t="str">
            <v>Torre de ángulo menor tipo AC2 (30°)Tipo AC2+3</v>
          </cell>
          <cell r="D1159">
            <v>14703.813740656069</v>
          </cell>
        </row>
        <row r="1160">
          <cell r="B1160" t="str">
            <v>TA220SIR1D1C2726FB-3</v>
          </cell>
          <cell r="C1160" t="str">
            <v>Torre de ángulo mayor tipo BC2 (65°)Tipo BC2-3</v>
          </cell>
          <cell r="D1160">
            <v>16267.742945180884</v>
          </cell>
        </row>
        <row r="1161">
          <cell r="B1161" t="str">
            <v>TA220SIR1D1C2726FB±0</v>
          </cell>
          <cell r="C1161" t="str">
            <v>Torre de ángulo mayor tipo BC2 (65°)Tipo BC2±0</v>
          </cell>
          <cell r="D1161">
            <v>18115.526665012119</v>
          </cell>
        </row>
        <row r="1162">
          <cell r="B1162" t="str">
            <v>TA220SIR1D1C2726FB+3</v>
          </cell>
          <cell r="C1162" t="str">
            <v>Torre de ángulo mayor tipo BC2 (65°)Tipo BC2+3</v>
          </cell>
          <cell r="D1162">
            <v>20289.389864813576</v>
          </cell>
        </row>
        <row r="1163">
          <cell r="B1163" t="str">
            <v>TA220SIR1D1C2726FR-3</v>
          </cell>
          <cell r="C1163" t="str">
            <v>Torre de anclaje, retención intermedia y terminal (15°) Tipo RC2-3</v>
          </cell>
          <cell r="D1163">
            <v>20945.769742466957</v>
          </cell>
        </row>
        <row r="1164">
          <cell r="B1164" t="str">
            <v>TA220SIR1D1C2726FR±0</v>
          </cell>
          <cell r="C1164" t="str">
            <v>Torre de anclaje, retención intermedia y terminal (15°) Tipo RC2±0</v>
          </cell>
          <cell r="D1164">
            <v>23350.913871200621</v>
          </cell>
        </row>
        <row r="1165">
          <cell r="B1165" t="str">
            <v>TA220SIR1D1C2726FR+3</v>
          </cell>
          <cell r="C1165" t="str">
            <v>Torre de anclaje, retención intermedia y terminal (15°) Tipo RC2+3</v>
          </cell>
          <cell r="D1165">
            <v>25756.057999934284</v>
          </cell>
        </row>
        <row r="1166">
          <cell r="B1166" t="str">
            <v>TA220SIR1D1C2592FS-6</v>
          </cell>
          <cell r="C1166" t="str">
            <v>Torre de suspensión tipo SC2 (5°)Tipo SC2-6</v>
          </cell>
          <cell r="D1166">
            <v>6309.2168269278509</v>
          </cell>
        </row>
        <row r="1167">
          <cell r="B1167" t="str">
            <v>TA220SIR1D1C2592FS-3</v>
          </cell>
          <cell r="C1167" t="str">
            <v>Torre de suspensión tipo SC2 (5°)Tipo SC2-3</v>
          </cell>
          <cell r="D1167">
            <v>7218.6534866651991</v>
          </cell>
        </row>
        <row r="1168">
          <cell r="B1168" t="str">
            <v>TA220SIR1D1C2592FS±0</v>
          </cell>
          <cell r="C1168" t="str">
            <v>Torre de suspensión tipo SC2 (5°)Tipo SC2±0</v>
          </cell>
          <cell r="D1168">
            <v>8119.9701762263203</v>
          </cell>
        </row>
        <row r="1169">
          <cell r="B1169" t="str">
            <v>TA220SIR1D1C2592FS+3</v>
          </cell>
          <cell r="C1169" t="str">
            <v>Torre de suspensión tipo SC2 (5°)Tipo SC2+3</v>
          </cell>
          <cell r="D1169">
            <v>9013.1668956112171</v>
          </cell>
        </row>
        <row r="1170">
          <cell r="B1170" t="str">
            <v>TA220SIR1D1C2592FS+6</v>
          </cell>
          <cell r="C1170" t="str">
            <v>Torre de suspensión tipo SC2 (5°)Tipo SC2+6</v>
          </cell>
          <cell r="D1170">
            <v>9906.3636149961112</v>
          </cell>
        </row>
        <row r="1171">
          <cell r="B1171" t="str">
            <v>TA220SIR1D1C2592FA-3</v>
          </cell>
          <cell r="C1171" t="str">
            <v>Torre de ángulo menor tipo AC2 (30°)Tipo AC2-3</v>
          </cell>
          <cell r="D1171">
            <v>11105.82936948791</v>
          </cell>
        </row>
        <row r="1172">
          <cell r="B1172" t="str">
            <v>TA220SIR1D1C2592FA±0</v>
          </cell>
          <cell r="C1172" t="str">
            <v>Torre de ángulo menor tipo AC2 (30°)Tipo AC2±0</v>
          </cell>
          <cell r="D1172">
            <v>12326.114727511555</v>
          </cell>
        </row>
        <row r="1173">
          <cell r="B1173" t="str">
            <v>TA220SIR1D1C2592FA+3</v>
          </cell>
          <cell r="C1173" t="str">
            <v>Torre de ángulo menor tipo AC2 (30°)Tipo AC2+3</v>
          </cell>
          <cell r="D1173">
            <v>13546.400085535199</v>
          </cell>
        </row>
        <row r="1174">
          <cell r="B1174" t="str">
            <v>TA220SIR1D1C2592FB-3</v>
          </cell>
          <cell r="C1174" t="str">
            <v>Torre de ángulo mayor tipo BC2 (65°)Tipo BC2-3</v>
          </cell>
          <cell r="D1174">
            <v>14987.224288263478</v>
          </cell>
        </row>
        <row r="1175">
          <cell r="B1175" t="str">
            <v>TA220SIR1D1C2592FB±0</v>
          </cell>
          <cell r="C1175" t="str">
            <v>Torre de ángulo mayor tipo BC2 (65°)Tipo BC2±0</v>
          </cell>
          <cell r="D1175">
            <v>16689.559341050644</v>
          </cell>
        </row>
        <row r="1176">
          <cell r="B1176" t="str">
            <v>TA220SIR1D1C2592FB+3</v>
          </cell>
          <cell r="C1176" t="str">
            <v>Torre de ángulo mayor tipo BC2 (65°)Tipo BC2+3</v>
          </cell>
          <cell r="D1176">
            <v>18692.306461976725</v>
          </cell>
        </row>
        <row r="1177">
          <cell r="B1177" t="str">
            <v>TA220SIR1D1C2592FR-3</v>
          </cell>
          <cell r="C1177" t="str">
            <v>Torre de anclaje, retención intermedia y terminal (15°) Tipo RC2-3</v>
          </cell>
          <cell r="D1177">
            <v>19297.01926558101</v>
          </cell>
        </row>
        <row r="1178">
          <cell r="B1178" t="str">
            <v>TA220SIR1D1C2592FR±0</v>
          </cell>
          <cell r="C1178" t="str">
            <v>Torre de anclaje, retención intermedia y terminal (15°) Tipo RC2±0</v>
          </cell>
          <cell r="D1178">
            <v>21512.841990614281</v>
          </cell>
        </row>
        <row r="1179">
          <cell r="B1179" t="str">
            <v>TA220SIR1D1C2592FR+3</v>
          </cell>
          <cell r="C1179" t="str">
            <v>Torre de anclaje, retención intermedia y terminal (15°) Tipo RC2+3</v>
          </cell>
          <cell r="D1179">
            <v>23728.664715647552</v>
          </cell>
        </row>
        <row r="1180">
          <cell r="B1180" t="str">
            <v>TA220SIR0S2C1600FS-6</v>
          </cell>
          <cell r="C1180" t="str">
            <v>Torre de suspensión tipo SC1 (5°)Tipo SC1-6</v>
          </cell>
          <cell r="D1180">
            <v>5978.4589877098706</v>
          </cell>
        </row>
        <row r="1181">
          <cell r="B1181" t="str">
            <v>TA220SIR0S2C1600FS-3</v>
          </cell>
          <cell r="C1181" t="str">
            <v>Torre de suspensión tipo SC1 (5°)Tipo SC1-3</v>
          </cell>
          <cell r="D1181">
            <v>6840.218841794177</v>
          </cell>
        </row>
        <row r="1182">
          <cell r="B1182" t="str">
            <v>TA220SIR0S2C1600FS±0</v>
          </cell>
          <cell r="C1182" t="str">
            <v>Torre de suspensión tipo SC1 (5°)Tipo SC1±0</v>
          </cell>
          <cell r="D1182">
            <v>7694.2844114670152</v>
          </cell>
        </row>
        <row r="1183">
          <cell r="B1183" t="str">
            <v>TA220SIR0S2C1600FS+3</v>
          </cell>
          <cell r="C1183" t="str">
            <v>Torre de suspensión tipo SC1 (5°)Tipo SC1+3</v>
          </cell>
          <cell r="D1183">
            <v>8540.6556967283868</v>
          </cell>
        </row>
        <row r="1184">
          <cell r="B1184" t="str">
            <v>TA220SIR0S2C1600FS+6</v>
          </cell>
          <cell r="C1184" t="str">
            <v>Torre de suspensión tipo SC1 (5°)Tipo SC1+6</v>
          </cell>
          <cell r="D1184">
            <v>9387.0269819897585</v>
          </cell>
        </row>
        <row r="1185">
          <cell r="B1185" t="str">
            <v>TA220SIR0S2C1600FA-3</v>
          </cell>
          <cell r="C1185" t="str">
            <v>Torre de ángulo menor tipo AC1 (30°)Tipo AC1-3</v>
          </cell>
          <cell r="D1185">
            <v>10523.611286682843</v>
          </cell>
        </row>
        <row r="1186">
          <cell r="B1186" t="str">
            <v>TA220SIR0S2C1600FA±0</v>
          </cell>
          <cell r="C1186" t="str">
            <v>Torre de ángulo menor tipo AC1 (30°)Tipo AC1±0</v>
          </cell>
          <cell r="D1186">
            <v>11679.923736606928</v>
          </cell>
        </row>
        <row r="1187">
          <cell r="B1187" t="str">
            <v>TA220SIR0S2C1600FA+3</v>
          </cell>
          <cell r="C1187" t="str">
            <v>Torre de ángulo menor tipo AC1 (30°)Tipo AC1+3</v>
          </cell>
          <cell r="D1187">
            <v>12836.236186531014</v>
          </cell>
        </row>
        <row r="1188">
          <cell r="B1188" t="str">
            <v>TA220SIR0S2C1600FB-3</v>
          </cell>
          <cell r="C1188" t="str">
            <v>Torre de ángulo mayor tipo BC1 (65°)Tipo BC1-3</v>
          </cell>
          <cell r="D1188">
            <v>14201.525831950472</v>
          </cell>
        </row>
        <row r="1189">
          <cell r="B1189" t="str">
            <v>TA220SIR0S2C1600FB±0</v>
          </cell>
          <cell r="C1189" t="str">
            <v>Torre de ángulo mayor tipo BC1 (65°)Tipo BC1±0</v>
          </cell>
          <cell r="D1189">
            <v>15814.616739365782</v>
          </cell>
        </row>
        <row r="1190">
          <cell r="B1190" t="str">
            <v>TA220SIR0S2C1600FB+3</v>
          </cell>
          <cell r="C1190" t="str">
            <v>Torre de ángulo mayor tipo BC1 (65°)Tipo BC1+3</v>
          </cell>
          <cell r="D1190">
            <v>17712.370748089677</v>
          </cell>
        </row>
        <row r="1191">
          <cell r="B1191" t="str">
            <v>TA220SIR0S2C1600FR-3</v>
          </cell>
          <cell r="C1191" t="str">
            <v>Torre de anclaje, retención intermedia y terminal (15°) Tipo RC1-3</v>
          </cell>
          <cell r="D1191">
            <v>18285.381756407114</v>
          </cell>
        </row>
        <row r="1192">
          <cell r="B1192" t="str">
            <v>TA220SIR0S2C1600FR±0</v>
          </cell>
          <cell r="C1192" t="str">
            <v>Torre de anclaje, retención intermedia y terminal (15°) Tipo RC1±0</v>
          </cell>
          <cell r="D1192">
            <v>20385.040977042492</v>
          </cell>
        </row>
        <row r="1193">
          <cell r="B1193" t="str">
            <v>TA220SIR0S2C1600FR+3</v>
          </cell>
          <cell r="C1193" t="str">
            <v>Torre de anclaje, retención intermedia y terminal (15°) Tipo RC1+3</v>
          </cell>
          <cell r="D1193">
            <v>22484.70019767787</v>
          </cell>
        </row>
        <row r="1194">
          <cell r="B1194" t="str">
            <v>TA220SIR0S2C1500FS-6</v>
          </cell>
          <cell r="C1194" t="str">
            <v>Torre de suspensión tipo SC1 (5°)Tipo SC1-6</v>
          </cell>
          <cell r="D1194">
            <v>5723.0259403448563</v>
          </cell>
        </row>
        <row r="1195">
          <cell r="B1195" t="str">
            <v>TA220SIR0S2C1500FS-3</v>
          </cell>
          <cell r="C1195" t="str">
            <v>Torre de suspensión tipo SC1 (5°)Tipo SC1-3</v>
          </cell>
          <cell r="D1195">
            <v>6547.9666164306009</v>
          </cell>
        </row>
        <row r="1196">
          <cell r="B1196" t="str">
            <v>TA220SIR0S2C1500FS±0</v>
          </cell>
          <cell r="C1196" t="str">
            <v>Torre de suspensión tipo SC1 (5°)Tipo SC1±0</v>
          </cell>
          <cell r="D1196">
            <v>7365.5417507655802</v>
          </cell>
        </row>
        <row r="1197">
          <cell r="B1197" t="str">
            <v>TA220SIR0S2C1500FS+3</v>
          </cell>
          <cell r="C1197" t="str">
            <v>Torre de suspensión tipo SC1 (5°)Tipo SC1+3</v>
          </cell>
          <cell r="D1197">
            <v>8175.7513433497952</v>
          </cell>
        </row>
        <row r="1198">
          <cell r="B1198" t="str">
            <v>TA220SIR0S2C1500FS+6</v>
          </cell>
          <cell r="C1198" t="str">
            <v>Torre de suspensión tipo SC1 (5°)Tipo SC1+6</v>
          </cell>
          <cell r="D1198">
            <v>8985.9609359340084</v>
          </cell>
        </row>
        <row r="1199">
          <cell r="B1199" t="str">
            <v>TA220SIR0S2C1500FA-3</v>
          </cell>
          <cell r="C1199" t="str">
            <v>Torre de ángulo menor tipo AC1 (30°)Tipo AC1-3</v>
          </cell>
          <cell r="D1199">
            <v>10073.984032273598</v>
          </cell>
        </row>
        <row r="1200">
          <cell r="B1200" t="str">
            <v>TA220SIR0S2C1500FA±0</v>
          </cell>
          <cell r="C1200" t="str">
            <v>Torre de ángulo menor tipo AC1 (30°)Tipo AC1±0</v>
          </cell>
          <cell r="D1200">
            <v>11180.89237766215</v>
          </cell>
        </row>
        <row r="1201">
          <cell r="B1201" t="str">
            <v>TA220SIR0S2C1500FA+3</v>
          </cell>
          <cell r="C1201" t="str">
            <v>Torre de ángulo menor tipo AC1 (30°)Tipo AC1+3</v>
          </cell>
          <cell r="D1201">
            <v>12287.800723050703</v>
          </cell>
        </row>
        <row r="1202">
          <cell r="B1202" t="str">
            <v>TA220SIR0S2C1500FB-3</v>
          </cell>
          <cell r="C1202" t="str">
            <v>Torre de ángulo mayor tipo BC1 (65°)Tipo BC1-3</v>
          </cell>
          <cell r="D1202">
            <v>13594.75759486039</v>
          </cell>
        </row>
        <row r="1203">
          <cell r="B1203" t="str">
            <v>TA220SIR0S2C1500FB±0</v>
          </cell>
          <cell r="C1203" t="str">
            <v>Torre de ángulo mayor tipo BC1 (65°)Tipo BC1±0</v>
          </cell>
          <cell r="D1203">
            <v>15138.928279354554</v>
          </cell>
        </row>
        <row r="1204">
          <cell r="B1204" t="str">
            <v>TA220SIR0S2C1500FB+3</v>
          </cell>
          <cell r="C1204" t="str">
            <v>Torre de ángulo mayor tipo BC1 (65°)Tipo BC1+3</v>
          </cell>
          <cell r="D1204">
            <v>16955.599672877102</v>
          </cell>
        </row>
        <row r="1205">
          <cell r="B1205" t="str">
            <v>TA220SIR0S2C1500FR-3</v>
          </cell>
          <cell r="C1205" t="str">
            <v>Torre de anclaje, retención intermedia y terminal (15°) Tipo RC1-3</v>
          </cell>
          <cell r="D1205">
            <v>17504.128461222954</v>
          </cell>
        </row>
        <row r="1206">
          <cell r="B1206" t="str">
            <v>TA220SIR0S2C1500FR±0</v>
          </cell>
          <cell r="C1206" t="str">
            <v>Torre de anclaje, retención intermedia y terminal (15°) Tipo RC1±0</v>
          </cell>
          <cell r="D1206">
            <v>19514.07855208802</v>
          </cell>
        </row>
        <row r="1207">
          <cell r="B1207" t="str">
            <v>TA220SIR0S2C1500FR+3</v>
          </cell>
          <cell r="C1207" t="str">
            <v>Torre de anclaje, retención intermedia y terminal (15°) Tipo RC1+3</v>
          </cell>
          <cell r="D1207">
            <v>21524.028642953086</v>
          </cell>
        </row>
        <row r="1208">
          <cell r="B1208" t="str">
            <v>TA220SIR0S1C1600FS-6</v>
          </cell>
          <cell r="C1208" t="str">
            <v>Torre de suspensión tipo SC1 (5°)Tipo SC1-6</v>
          </cell>
          <cell r="D1208">
            <v>4921.5925154013439</v>
          </cell>
        </row>
        <row r="1209">
          <cell r="B1209" t="str">
            <v>TA220SIR0S1C1600FS-3</v>
          </cell>
          <cell r="C1209" t="str">
            <v>Torre de suspensión tipo SC1 (5°)Tipo SC1-3</v>
          </cell>
          <cell r="D1209">
            <v>5631.0112563600969</v>
          </cell>
        </row>
        <row r="1210">
          <cell r="B1210" t="str">
            <v>TA220SIR0S1C1600FS±0</v>
          </cell>
          <cell r="C1210" t="str">
            <v>Torre de suspensión tipo SC1 (5°)Tipo SC1±0</v>
          </cell>
          <cell r="D1210">
            <v>6334.0959014174314</v>
          </cell>
        </row>
        <row r="1211">
          <cell r="B1211" t="str">
            <v>TA220SIR0S1C1600FS+3</v>
          </cell>
          <cell r="C1211" t="str">
            <v>Torre de suspensión tipo SC1 (5°)Tipo SC1+3</v>
          </cell>
          <cell r="D1211">
            <v>7030.8464505733491</v>
          </cell>
        </row>
        <row r="1212">
          <cell r="B1212" t="str">
            <v>TA220SIR0S1C1600FS+6</v>
          </cell>
          <cell r="C1212" t="str">
            <v>Torre de suspensión tipo SC1 (5°)Tipo SC1+6</v>
          </cell>
          <cell r="D1212">
            <v>7727.5969997292659</v>
          </cell>
        </row>
        <row r="1213">
          <cell r="B1213" t="str">
            <v>TA220SIR0S1C1600FA-3</v>
          </cell>
          <cell r="C1213" t="str">
            <v>Torre de ángulo menor tipo AC1 (30°)Tipo AC1-3</v>
          </cell>
          <cell r="D1213">
            <v>8663.2569780948452</v>
          </cell>
        </row>
        <row r="1214">
          <cell r="B1214" t="str">
            <v>TA220SIR0S1C1600FA±0</v>
          </cell>
          <cell r="C1214" t="str">
            <v>Torre de ángulo menor tipo AC1 (30°)Tipo AC1±0</v>
          </cell>
          <cell r="D1214">
            <v>9615.15757835166</v>
          </cell>
        </row>
        <row r="1215">
          <cell r="B1215" t="str">
            <v>TA220SIR0S1C1600FA+3</v>
          </cell>
          <cell r="C1215" t="str">
            <v>Torre de ángulo menor tipo AC1 (30°)Tipo AC1+3</v>
          </cell>
          <cell r="D1215">
            <v>10567.058178608475</v>
          </cell>
        </row>
        <row r="1216">
          <cell r="B1216" t="str">
            <v>TA220SIR0S1C1600FB-3</v>
          </cell>
          <cell r="C1216" t="str">
            <v>Torre de ángulo mayor tipo BC1 (65°)Tipo BC1-3</v>
          </cell>
          <cell r="D1216">
            <v>11690.993178257158</v>
          </cell>
        </row>
        <row r="1217">
          <cell r="B1217" t="str">
            <v>TA220SIR0S1C1600FB±0</v>
          </cell>
          <cell r="C1217" t="str">
            <v>Torre de ángulo mayor tipo BC1 (65°)Tipo BC1±0</v>
          </cell>
          <cell r="D1217">
            <v>13018.923361088149</v>
          </cell>
        </row>
        <row r="1218">
          <cell r="B1218" t="str">
            <v>TA220SIR0S1C1600FB+3</v>
          </cell>
          <cell r="C1218" t="str">
            <v>Torre de ángulo mayor tipo BC1 (65°)Tipo BC1+3</v>
          </cell>
          <cell r="D1218">
            <v>14581.194164418728</v>
          </cell>
        </row>
        <row r="1219">
          <cell r="B1219" t="str">
            <v>TA220SIR0S1C1600FR-3</v>
          </cell>
          <cell r="C1219" t="str">
            <v>Torre de anclaje, retención intermedia y terminal (15°) Tipo RC1-3</v>
          </cell>
          <cell r="D1219">
            <v>15052.908814561035</v>
          </cell>
        </row>
        <row r="1220">
          <cell r="B1220" t="str">
            <v>TA220SIR0S1C1600FR±0</v>
          </cell>
          <cell r="C1220" t="str">
            <v>Torre de anclaje, retención intermedia y terminal (15°) Tipo RC1±0</v>
          </cell>
          <cell r="D1220">
            <v>16781.392212442624</v>
          </cell>
        </row>
        <row r="1221">
          <cell r="B1221" t="str">
            <v>TA220SIR0S1C1600FR+3</v>
          </cell>
          <cell r="C1221" t="str">
            <v>Torre de anclaje, retención intermedia y terminal (15°) Tipo RC1+3</v>
          </cell>
          <cell r="D1221">
            <v>18509.875610324216</v>
          </cell>
        </row>
        <row r="1222">
          <cell r="B1222" t="str">
            <v>TA220SIR0S1C1500FS-6</v>
          </cell>
          <cell r="C1222" t="str">
            <v>Torre de suspensión tipo SC1 (5°)Tipo SC1-6</v>
          </cell>
          <cell r="D1222">
            <v>4642.3332631311787</v>
          </cell>
        </row>
        <row r="1223">
          <cell r="B1223" t="str">
            <v>TA220SIR0S1C1500FS-3</v>
          </cell>
          <cell r="C1223" t="str">
            <v>Torre de suspensión tipo SC1 (5°)Tipo SC1-3</v>
          </cell>
          <cell r="D1223">
            <v>5311.4984181771142</v>
          </cell>
        </row>
        <row r="1224">
          <cell r="B1224" t="str">
            <v>TA220SIR0S1C1500FS±0</v>
          </cell>
          <cell r="C1224" t="str">
            <v>Torre de suspensión tipo SC1 (5°)Tipo SC1±0</v>
          </cell>
          <cell r="D1224">
            <v>5974.6888843387114</v>
          </cell>
        </row>
        <row r="1225">
          <cell r="B1225" t="str">
            <v>TA220SIR0S1C1500FS+3</v>
          </cell>
          <cell r="C1225" t="str">
            <v>Torre de suspensión tipo SC1 (5°)Tipo SC1+3</v>
          </cell>
          <cell r="D1225">
            <v>6631.9046616159703</v>
          </cell>
        </row>
        <row r="1226">
          <cell r="B1226" t="str">
            <v>TA220SIR0S1C1500FS+6</v>
          </cell>
          <cell r="C1226" t="str">
            <v>Torre de suspensión tipo SC1 (5°)Tipo SC1+6</v>
          </cell>
          <cell r="D1226">
            <v>7289.1204388932274</v>
          </cell>
        </row>
        <row r="1227">
          <cell r="B1227" t="str">
            <v>TA220SIR0S1C1500FA-3</v>
          </cell>
          <cell r="C1227" t="str">
            <v>Torre de ángulo menor tipo AC1 (30°)Tipo AC1-3</v>
          </cell>
          <cell r="D1227">
            <v>8171.6895315099737</v>
          </cell>
        </row>
        <row r="1228">
          <cell r="B1228" t="str">
            <v>TA220SIR0S1C1500FA±0</v>
          </cell>
          <cell r="C1228" t="str">
            <v>Torre de ángulo menor tipo AC1 (30°)Tipo AC1±0</v>
          </cell>
          <cell r="D1228">
            <v>9069.5777264261633</v>
          </cell>
        </row>
        <row r="1229">
          <cell r="B1229" t="str">
            <v>TA220SIR0S1C1500FA+3</v>
          </cell>
          <cell r="C1229" t="str">
            <v>Torre de ángulo menor tipo AC1 (30°)Tipo AC1+3</v>
          </cell>
          <cell r="D1229">
            <v>9967.4659213423529</v>
          </cell>
        </row>
        <row r="1230">
          <cell r="B1230" t="str">
            <v>TA220SIR0S1C1500FB-3</v>
          </cell>
          <cell r="C1230" t="str">
            <v>Torre de ángulo mayor tipo BC1 (65°)Tipo BC1-3</v>
          </cell>
          <cell r="D1230">
            <v>11027.627000939761</v>
          </cell>
        </row>
        <row r="1231">
          <cell r="B1231" t="str">
            <v>TA220SIR0S1C1500FB±0</v>
          </cell>
          <cell r="C1231" t="str">
            <v>Torre de ángulo mayor tipo BC1 (65°)Tipo BC1±0</v>
          </cell>
          <cell r="D1231">
            <v>12280.208241581026</v>
          </cell>
        </row>
        <row r="1232">
          <cell r="B1232" t="str">
            <v>TA220SIR0S1C1500FB+3</v>
          </cell>
          <cell r="C1232" t="str">
            <v>Torre de ángulo mayor tipo BC1 (65°)Tipo BC1+3</v>
          </cell>
          <cell r="D1232">
            <v>13753.83323057075</v>
          </cell>
        </row>
        <row r="1233">
          <cell r="B1233" t="str">
            <v>TA220SIR0S1C1500FR-3</v>
          </cell>
          <cell r="C1233" t="str">
            <v>Torre de anclaje, retención intermedia y terminal (15°) Tipo RC1-3</v>
          </cell>
          <cell r="D1233">
            <v>14198.782015787954</v>
          </cell>
        </row>
        <row r="1234">
          <cell r="B1234" t="str">
            <v>TA220SIR0S1C1500FR±0</v>
          </cell>
          <cell r="C1234" t="str">
            <v>Torre de anclaje, retención intermedia y terminal (15°) Tipo RC1±0</v>
          </cell>
          <cell r="D1234">
            <v>15829.188423397942</v>
          </cell>
        </row>
        <row r="1235">
          <cell r="B1235" t="str">
            <v>TA220SIR0S1C1500FR+3</v>
          </cell>
          <cell r="C1235" t="str">
            <v>Torre de anclaje, retención intermedia y terminal (15°) Tipo RC1+3</v>
          </cell>
          <cell r="D1235">
            <v>17459.594831007929</v>
          </cell>
        </row>
        <row r="1236">
          <cell r="B1236" t="str">
            <v>TA220SIR0D2C1700FS-6</v>
          </cell>
          <cell r="C1236" t="str">
            <v>Torre de suspensión tipo SC2 (5°)Tipo SC2-6</v>
          </cell>
          <cell r="D1236">
            <v>8161.0179656553455</v>
          </cell>
        </row>
        <row r="1237">
          <cell r="B1237" t="str">
            <v>TA220SIR0D2C1700FS-3</v>
          </cell>
          <cell r="C1237" t="str">
            <v>Torre de suspensión tipo SC2 (5°)Tipo SC2-3</v>
          </cell>
          <cell r="D1237">
            <v>9337.3809156597199</v>
          </cell>
        </row>
        <row r="1238">
          <cell r="B1238" t="str">
            <v>TA220SIR0D2C1700FS±0</v>
          </cell>
          <cell r="C1238" t="str">
            <v>Torre de suspensión tipo SC2 (5°)Tipo SC2±0</v>
          </cell>
          <cell r="D1238">
            <v>10503.240625039054</v>
          </cell>
        </row>
        <row r="1239">
          <cell r="B1239" t="str">
            <v>TA220SIR0D2C1700FS+3</v>
          </cell>
          <cell r="C1239" t="str">
            <v>Torre de suspensión tipo SC2 (5°)Tipo SC2+3</v>
          </cell>
          <cell r="D1239">
            <v>11658.597093793351</v>
          </cell>
        </row>
        <row r="1240">
          <cell r="B1240" t="str">
            <v>TA220SIR0D2C1700FS+6</v>
          </cell>
          <cell r="C1240" t="str">
            <v>Torre de suspensión tipo SC2 (5°)Tipo SC2+6</v>
          </cell>
          <cell r="D1240">
            <v>12813.953562547646</v>
          </cell>
        </row>
        <row r="1241">
          <cell r="B1241" t="str">
            <v>TA220SIR0D2C1700FA-3</v>
          </cell>
          <cell r="C1241" t="str">
            <v>Torre de ángulo menor tipo AC2 (30°)Tipo AC2-3</v>
          </cell>
          <cell r="D1241">
            <v>14365.471261197166</v>
          </cell>
        </row>
        <row r="1242">
          <cell r="B1242" t="str">
            <v>TA220SIR0D2C1700FA±0</v>
          </cell>
          <cell r="C1242" t="str">
            <v>Torre de ángulo menor tipo AC2 (30°)Tipo AC2±0</v>
          </cell>
          <cell r="D1242">
            <v>15943.919268809284</v>
          </cell>
        </row>
        <row r="1243">
          <cell r="B1243" t="str">
            <v>TA220SIR0D2C1700FA+3</v>
          </cell>
          <cell r="C1243" t="str">
            <v>Torre de ángulo menor tipo AC2 (30°)Tipo AC2+3</v>
          </cell>
          <cell r="D1243">
            <v>17522.367276421402</v>
          </cell>
        </row>
        <row r="1244">
          <cell r="B1244" t="str">
            <v>TA220SIR0D2C1700FB-3</v>
          </cell>
          <cell r="C1244" t="str">
            <v>Torre de ángulo mayor tipo BC2 (65°)Tipo BC2-3</v>
          </cell>
          <cell r="D1244">
            <v>19386.083887591059</v>
          </cell>
        </row>
        <row r="1245">
          <cell r="B1245" t="str">
            <v>TA220SIR0D2C1700FB±0</v>
          </cell>
          <cell r="C1245" t="str">
            <v>Torre de ángulo mayor tipo BC2 (65°)Tipo BC2±0</v>
          </cell>
          <cell r="D1245">
            <v>21588.066689967771</v>
          </cell>
        </row>
        <row r="1246">
          <cell r="B1246" t="str">
            <v>TA220SIR0D2C1700FB+3</v>
          </cell>
          <cell r="C1246" t="str">
            <v>Torre de ángulo mayor tipo BC2 (65°)Tipo BC2+3</v>
          </cell>
          <cell r="D1246">
            <v>24178.634692763906</v>
          </cell>
        </row>
        <row r="1247">
          <cell r="B1247" t="str">
            <v>TA220SIR0D2C1700FR-3</v>
          </cell>
          <cell r="C1247" t="str">
            <v>Torre de anclaje, retención intermedia y terminal (15°) Tipo RC2-3</v>
          </cell>
          <cell r="D1247">
            <v>24960.835113141507</v>
          </cell>
        </row>
        <row r="1248">
          <cell r="B1248" t="str">
            <v>TA220SIR0D2C1700FR±0</v>
          </cell>
          <cell r="C1248" t="str">
            <v>Torre de anclaje, retención intermedia y terminal (15°) Tipo RC2±0</v>
          </cell>
          <cell r="D1248">
            <v>27827.017963368457</v>
          </cell>
        </row>
        <row r="1249">
          <cell r="B1249" t="str">
            <v>TA220SIR0D2C1700FR+3</v>
          </cell>
          <cell r="C1249" t="str">
            <v>Torre de anclaje, retención intermedia y terminal (15°) Tipo RC2+3</v>
          </cell>
          <cell r="D1249">
            <v>30693.200813595406</v>
          </cell>
        </row>
        <row r="1250">
          <cell r="B1250" t="str">
            <v>TA220SIR0D2C1600FS-6</v>
          </cell>
          <cell r="C1250" t="str">
            <v>Torre de suspensión tipo SC2 (5°)Tipo SC2-6</v>
          </cell>
          <cell r="D1250">
            <v>7613.5753523655467</v>
          </cell>
        </row>
        <row r="1251">
          <cell r="B1251" t="str">
            <v>TA220SIR0D2C1600FS-3</v>
          </cell>
          <cell r="C1251" t="str">
            <v>Torre de suspensión tipo SC2 (5°)Tipo SC2-3</v>
          </cell>
          <cell r="D1251">
            <v>8711.0276554092288</v>
          </cell>
        </row>
        <row r="1252">
          <cell r="B1252" t="str">
            <v>TA220SIR0D2C1600FS±0</v>
          </cell>
          <cell r="C1252" t="str">
            <v>Torre de suspensión tipo SC2 (5°)Tipo SC2±0</v>
          </cell>
          <cell r="D1252">
            <v>9798.6812771757359</v>
          </cell>
        </row>
        <row r="1253">
          <cell r="B1253" t="str">
            <v>TA220SIR0D2C1600FS+3</v>
          </cell>
          <cell r="C1253" t="str">
            <v>Torre de suspensión tipo SC2 (5°)Tipo SC2+3</v>
          </cell>
          <cell r="D1253">
            <v>10876.536217665067</v>
          </cell>
        </row>
        <row r="1254">
          <cell r="B1254" t="str">
            <v>TA220SIR0D2C1600FS+6</v>
          </cell>
          <cell r="C1254" t="str">
            <v>Torre de suspensión tipo SC2 (5°)Tipo SC2+6</v>
          </cell>
          <cell r="D1254">
            <v>11954.391158154398</v>
          </cell>
        </row>
        <row r="1255">
          <cell r="B1255" t="str">
            <v>TA220SIR0D2C1600FA-3</v>
          </cell>
          <cell r="C1255" t="str">
            <v>Torre de ángulo menor tipo AC2 (30°)Tipo AC2-3</v>
          </cell>
          <cell r="D1255">
            <v>13401.832759056242</v>
          </cell>
        </row>
        <row r="1256">
          <cell r="B1256" t="str">
            <v>TA220SIR0D2C1600FA±0</v>
          </cell>
          <cell r="C1256" t="str">
            <v>Torre de ángulo menor tipo AC2 (30°)Tipo AC2±0</v>
          </cell>
          <cell r="D1256">
            <v>14874.398178752766</v>
          </cell>
        </row>
        <row r="1257">
          <cell r="B1257" t="str">
            <v>TA220SIR0D2C1600FA+3</v>
          </cell>
          <cell r="C1257" t="str">
            <v>Torre de ángulo menor tipo AC2 (30°)Tipo AC2+3</v>
          </cell>
          <cell r="D1257">
            <v>16346.963598449291</v>
          </cell>
        </row>
        <row r="1258">
          <cell r="B1258" t="str">
            <v>TA220SIR0D2C1600FB-3</v>
          </cell>
          <cell r="C1258" t="str">
            <v>Torre de ángulo mayor tipo BC2 (65°)Tipo BC2-3</v>
          </cell>
          <cell r="D1258">
            <v>18085.661750360061</v>
          </cell>
        </row>
        <row r="1259">
          <cell r="B1259" t="str">
            <v>TA220SIR0D2C1600FB±0</v>
          </cell>
          <cell r="C1259" t="str">
            <v>Torre de ángulo mayor tipo BC2 (65°)Tipo BC2±0</v>
          </cell>
          <cell r="D1259">
            <v>20139.935134031246</v>
          </cell>
        </row>
        <row r="1260">
          <cell r="B1260" t="str">
            <v>TA220SIR0D2C1600FB+3</v>
          </cell>
          <cell r="C1260" t="str">
            <v>Torre de ángulo mayor tipo BC2 (65°)Tipo BC2+3</v>
          </cell>
          <cell r="D1260">
            <v>22556.727350114998</v>
          </cell>
        </row>
        <row r="1261">
          <cell r="B1261" t="str">
            <v>TA220SIR0D2C1600FR-3</v>
          </cell>
          <cell r="C1261" t="str">
            <v>Torre de anclaje, retención intermedia y terminal (15°) Tipo RC2-3</v>
          </cell>
          <cell r="D1261">
            <v>23286.457619826349</v>
          </cell>
        </row>
        <row r="1262">
          <cell r="B1262" t="str">
            <v>TA220SIR0D2C1600FR±0</v>
          </cell>
          <cell r="C1262" t="str">
            <v>Torre de anclaje, retención intermedia y terminal (15°) Tipo RC2±0</v>
          </cell>
          <cell r="D1262">
            <v>25960.376387766275</v>
          </cell>
        </row>
        <row r="1263">
          <cell r="B1263" t="str">
            <v>TA220SIR0D2C1600FR+3</v>
          </cell>
          <cell r="C1263" t="str">
            <v>Torre de anclaje, retención intermedia y terminal (15°) Tipo RC2+3</v>
          </cell>
          <cell r="D1263">
            <v>28634.295155706201</v>
          </cell>
        </row>
        <row r="1264">
          <cell r="B1264" t="str">
            <v>TA220SIR0D1C1700FS-6</v>
          </cell>
          <cell r="C1264" t="str">
            <v>Torre de suspensión tipo SC2 (5°)Tipo SC2-6</v>
          </cell>
          <cell r="D1264">
            <v>6754.7949916283887</v>
          </cell>
        </row>
        <row r="1265">
          <cell r="B1265" t="str">
            <v>TA220SIR0D1C1700FS-3</v>
          </cell>
          <cell r="C1265" t="str">
            <v>Torre de suspensión tipo SC2 (5°)Tipo SC2-3</v>
          </cell>
          <cell r="D1265">
            <v>7728.4591345658137</v>
          </cell>
        </row>
        <row r="1266">
          <cell r="B1266" t="str">
            <v>TA220SIR0D1C1700FS±0</v>
          </cell>
          <cell r="C1266" t="str">
            <v>Torre de suspensión tipo SC2 (5°)Tipo SC2±0</v>
          </cell>
          <cell r="D1266">
            <v>8693.4298476555832</v>
          </cell>
        </row>
        <row r="1267">
          <cell r="B1267" t="str">
            <v>TA220SIR0D1C1700FS+3</v>
          </cell>
          <cell r="C1267" t="str">
            <v>Torre de suspensión tipo SC2 (5°)Tipo SC2+3</v>
          </cell>
          <cell r="D1267">
            <v>9649.7071308976974</v>
          </cell>
        </row>
        <row r="1268">
          <cell r="B1268" t="str">
            <v>TA220SIR0D1C1700FS+6</v>
          </cell>
          <cell r="C1268" t="str">
            <v>Torre de suspensión tipo SC2 (5°)Tipo SC2+6</v>
          </cell>
          <cell r="D1268">
            <v>10605.984414139812</v>
          </cell>
        </row>
        <row r="1269">
          <cell r="B1269" t="str">
            <v>TA220SIR0D1C1700FA-3</v>
          </cell>
          <cell r="C1269" t="str">
            <v>Torre de ángulo menor tipo AC2 (30°)Tipo AC2-3</v>
          </cell>
          <cell r="D1269">
            <v>11890.1604843758</v>
          </cell>
        </row>
        <row r="1270">
          <cell r="B1270" t="str">
            <v>TA220SIR0D1C1700FA±0</v>
          </cell>
          <cell r="C1270" t="str">
            <v>Torre de ángulo menor tipo AC2 (30°)Tipo AC2±0</v>
          </cell>
          <cell r="D1270">
            <v>13196.626508741176</v>
          </cell>
        </row>
        <row r="1271">
          <cell r="B1271" t="str">
            <v>TA220SIR0D1C1700FA+3</v>
          </cell>
          <cell r="C1271" t="str">
            <v>Torre de ángulo menor tipo AC2 (30°)Tipo AC2+3</v>
          </cell>
          <cell r="D1271">
            <v>14503.092533106552</v>
          </cell>
        </row>
        <row r="1272">
          <cell r="B1272" t="str">
            <v>TA220SIR0D1C1700FB-3</v>
          </cell>
          <cell r="C1272" t="str">
            <v>Torre de ángulo mayor tipo BC2 (65°)Tipo BC2-3</v>
          </cell>
          <cell r="D1272">
            <v>16045.672598966326</v>
          </cell>
        </row>
        <row r="1273">
          <cell r="B1273" t="str">
            <v>TA220SIR0D1C1700FB±0</v>
          </cell>
          <cell r="C1273" t="str">
            <v>Torre de ángulo mayor tipo BC2 (65°)Tipo BC2±0</v>
          </cell>
          <cell r="D1273">
            <v>17868.232292835553</v>
          </cell>
        </row>
        <row r="1274">
          <cell r="B1274" t="str">
            <v>TA220SIR0D1C1700FB+3</v>
          </cell>
          <cell r="C1274" t="str">
            <v>Torre de ángulo mayor tipo BC2 (65°)Tipo BC2+3</v>
          </cell>
          <cell r="D1274">
            <v>20012.420167975823</v>
          </cell>
        </row>
        <row r="1275">
          <cell r="B1275" t="str">
            <v>TA220SIR0D1C1700FR-3</v>
          </cell>
          <cell r="C1275" t="str">
            <v>Torre de anclaje, retención intermedia y terminal (15°) Tipo RC2-3</v>
          </cell>
          <cell r="D1275">
            <v>20659.839828642132</v>
          </cell>
        </row>
        <row r="1276">
          <cell r="B1276" t="str">
            <v>TA220SIR0D1C1700FR±0</v>
          </cell>
          <cell r="C1276" t="str">
            <v>Torre de anclaje, retención intermedia y terminal (15°) Tipo RC2±0</v>
          </cell>
          <cell r="D1276">
            <v>23032.151425465028</v>
          </cell>
        </row>
        <row r="1277">
          <cell r="B1277" t="str">
            <v>TA220SIR0D1C1700FR+3</v>
          </cell>
          <cell r="C1277" t="str">
            <v>Torre de anclaje, retención intermedia y terminal (15°) Tipo RC2+3</v>
          </cell>
          <cell r="D1277">
            <v>25404.463022287924</v>
          </cell>
        </row>
        <row r="1278">
          <cell r="B1278" t="str">
            <v>TA220SIR0D1C1600FS-6</v>
          </cell>
          <cell r="C1278" t="str">
            <v>Torre de suspensión tipo SC2 (5°)Tipo SC2-6</v>
          </cell>
          <cell r="D1278">
            <v>6214.8595362958586</v>
          </cell>
        </row>
        <row r="1279">
          <cell r="B1279" t="str">
            <v>TA220SIR0D1C1600FS-3</v>
          </cell>
          <cell r="C1279" t="str">
            <v>Torre de suspensión tipo SC2 (5°)Tipo SC2-3</v>
          </cell>
          <cell r="D1279">
            <v>7110.6951451312971</v>
          </cell>
        </row>
        <row r="1280">
          <cell r="B1280" t="str">
            <v>TA220SIR0D1C1600FS±0</v>
          </cell>
          <cell r="C1280" t="str">
            <v>Torre de suspensión tipo SC2 (5°)Tipo SC2±0</v>
          </cell>
          <cell r="D1280">
            <v>7998.5322217449911</v>
          </cell>
        </row>
        <row r="1281">
          <cell r="B1281" t="str">
            <v>TA220SIR0D1C1600FS+3</v>
          </cell>
          <cell r="C1281" t="str">
            <v>Torre de suspensión tipo SC2 (5°)Tipo SC2+3</v>
          </cell>
          <cell r="D1281">
            <v>8878.3707661369408</v>
          </cell>
        </row>
        <row r="1282">
          <cell r="B1282" t="str">
            <v>TA220SIR0D1C1600FS+6</v>
          </cell>
          <cell r="C1282" t="str">
            <v>Torre de suspensión tipo SC2 (5°)Tipo SC2+6</v>
          </cell>
          <cell r="D1282">
            <v>9758.2093105288895</v>
          </cell>
        </row>
        <row r="1283">
          <cell r="B1283" t="str">
            <v>TA220SIR0D1C1600FA-3</v>
          </cell>
          <cell r="C1283" t="str">
            <v>Torre de ángulo menor tipo AC2 (30°)Tipo AC2-3</v>
          </cell>
          <cell r="D1283">
            <v>10939.736493260616</v>
          </cell>
        </row>
        <row r="1284">
          <cell r="B1284" t="str">
            <v>TA220SIR0D1C1600FA±0</v>
          </cell>
          <cell r="C1284" t="str">
            <v>Torre de ángulo menor tipo AC2 (30°)Tipo AC2±0</v>
          </cell>
          <cell r="D1284">
            <v>12141.771912608896</v>
          </cell>
        </row>
        <row r="1285">
          <cell r="B1285" t="str">
            <v>TA220SIR0D1C1600FA+3</v>
          </cell>
          <cell r="C1285" t="str">
            <v>Torre de ángulo menor tipo AC2 (30°)Tipo AC2+3</v>
          </cell>
          <cell r="D1285">
            <v>13343.807331957176</v>
          </cell>
        </row>
        <row r="1286">
          <cell r="B1286" t="str">
            <v>TA220SIR0D1C1600FB-3</v>
          </cell>
          <cell r="C1286" t="str">
            <v>Torre de ángulo mayor tipo BC2 (65°)Tipo BC2-3</v>
          </cell>
          <cell r="D1286">
            <v>14763.083334365856</v>
          </cell>
        </row>
        <row r="1287">
          <cell r="B1287" t="str">
            <v>TA220SIR0D1C1600FB±0</v>
          </cell>
          <cell r="C1287" t="str">
            <v>Torre de ángulo mayor tipo BC2 (65°)Tipo BC2±0</v>
          </cell>
          <cell r="D1287">
            <v>16439.959169672446</v>
          </cell>
        </row>
        <row r="1288">
          <cell r="B1288" t="str">
            <v>TA220SIR0D1C1600FB+3</v>
          </cell>
          <cell r="C1288" t="str">
            <v>Torre de ángulo mayor tipo BC2 (65°)Tipo BC2+3</v>
          </cell>
          <cell r="D1288">
            <v>18412.75427003314</v>
          </cell>
        </row>
        <row r="1289">
          <cell r="B1289" t="str">
            <v>TA220SIR0D1C1600FR-3</v>
          </cell>
          <cell r="C1289" t="str">
            <v>Torre de anclaje, retención intermedia y terminal (15°) Tipo RC2-3</v>
          </cell>
          <cell r="D1289">
            <v>19008.423310627881</v>
          </cell>
        </row>
        <row r="1290">
          <cell r="B1290" t="str">
            <v>TA220SIR0D1C1600FR±0</v>
          </cell>
          <cell r="C1290" t="str">
            <v>Torre de anclaje, retención intermedia y terminal (15°) Tipo RC2±0</v>
          </cell>
          <cell r="D1290">
            <v>21191.107369707781</v>
          </cell>
        </row>
        <row r="1291">
          <cell r="B1291" t="str">
            <v>TA220SIR0D1C1600FR+3</v>
          </cell>
          <cell r="C1291" t="str">
            <v>Torre de anclaje, retención intermedia y terminal (15°) Tipo RC2+3</v>
          </cell>
          <cell r="D1291">
            <v>23373.791428787681</v>
          </cell>
        </row>
        <row r="1292">
          <cell r="B1292" t="str">
            <v>TA220SER0S2C4500FS-6</v>
          </cell>
          <cell r="C1292" t="str">
            <v>Torre de suspensión tipo SC1 (5°)Tipo SC1-6</v>
          </cell>
          <cell r="D1292">
            <v>5237.2944508569999</v>
          </cell>
        </row>
        <row r="1293">
          <cell r="B1293" t="str">
            <v>TA220SER0S2C4500FS-3</v>
          </cell>
          <cell r="C1293" t="str">
            <v>Torre de suspensión tipo SC1 (5°)Tipo SC1-3</v>
          </cell>
          <cell r="D1293">
            <v>5992.2197771066576</v>
          </cell>
        </row>
        <row r="1294">
          <cell r="B1294" t="str">
            <v>TA220SER0S2C4500FS±0</v>
          </cell>
          <cell r="C1294" t="str">
            <v>Torre de suspensión tipo SC1 (5°)Tipo SC1±0</v>
          </cell>
          <cell r="D1294">
            <v>6740.4046986576577</v>
          </cell>
        </row>
        <row r="1295">
          <cell r="B1295" t="str">
            <v>TA220SER0S2C4500FS+3</v>
          </cell>
          <cell r="C1295" t="str">
            <v>Torre de suspensión tipo SC1 (5°)Tipo SC1+3</v>
          </cell>
          <cell r="D1295">
            <v>7481.8492155100012</v>
          </cell>
        </row>
        <row r="1296">
          <cell r="B1296" t="str">
            <v>TA220SER0S2C4500FS+6</v>
          </cell>
          <cell r="C1296" t="str">
            <v>Torre de suspensión tipo SC1 (5°)Tipo SC1+6</v>
          </cell>
          <cell r="D1296">
            <v>8223.2937323623428</v>
          </cell>
        </row>
        <row r="1297">
          <cell r="B1297" t="str">
            <v>TA220SER0S2C4500FA-3</v>
          </cell>
          <cell r="C1297" t="str">
            <v>Torre de ángulo menor tipo AC1 (30°)Tipo AC1-3</v>
          </cell>
          <cell r="D1297">
            <v>9218.9728336386543</v>
          </cell>
        </row>
        <row r="1298">
          <cell r="B1298" t="str">
            <v>TA220SER0S2C4500FA±0</v>
          </cell>
          <cell r="C1298" t="str">
            <v>Torre de ángulo menor tipo AC1 (30°)Tipo AC1±0</v>
          </cell>
          <cell r="D1298">
            <v>10231.934332562325</v>
          </cell>
        </row>
        <row r="1299">
          <cell r="B1299" t="str">
            <v>TA220SER0S2C4500FA+3</v>
          </cell>
          <cell r="C1299" t="str">
            <v>Torre de ángulo menor tipo AC1 (30°)Tipo AC1+3</v>
          </cell>
          <cell r="D1299">
            <v>11244.895831485996</v>
          </cell>
        </row>
        <row r="1300">
          <cell r="B1300" t="str">
            <v>TA220SER0S2C4500FB-3</v>
          </cell>
          <cell r="C1300" t="str">
            <v>Torre de ángulo mayor tipo BC1 (65°)Tipo BC1-3</v>
          </cell>
          <cell r="D1300">
            <v>12440.927099487872</v>
          </cell>
        </row>
        <row r="1301">
          <cell r="B1301" t="str">
            <v>TA220SER0S2C4500FB±0</v>
          </cell>
          <cell r="C1301" t="str">
            <v>Torre de ángulo mayor tipo BC1 (65°)Tipo BC1±0</v>
          </cell>
          <cell r="D1301">
            <v>13854.039086289389</v>
          </cell>
        </row>
        <row r="1302">
          <cell r="B1302" t="str">
            <v>TA220SER0S2C4500FB+3</v>
          </cell>
          <cell r="C1302" t="str">
            <v>Torre de ángulo mayor tipo BC1 (65°)Tipo BC1+3</v>
          </cell>
          <cell r="D1302">
            <v>15516.523776644117</v>
          </cell>
        </row>
        <row r="1303">
          <cell r="B1303" t="str">
            <v>TA220SER0S2C4500FR-3</v>
          </cell>
          <cell r="C1303" t="str">
            <v>Torre de anclaje, retención intermedia y terminal (15°) Tipo RC1-3</v>
          </cell>
          <cell r="D1303">
            <v>16018.497174857639</v>
          </cell>
        </row>
        <row r="1304">
          <cell r="B1304" t="str">
            <v>TA220SER0S2C4500FR±0</v>
          </cell>
          <cell r="C1304" t="str">
            <v>Torre de anclaje, retención intermedia y terminal (15°) Tipo RC1±0</v>
          </cell>
          <cell r="D1304">
            <v>17857.856382227023</v>
          </cell>
        </row>
        <row r="1305">
          <cell r="B1305" t="str">
            <v>TA220SER0S2C4500FR+3</v>
          </cell>
          <cell r="C1305" t="str">
            <v>Torre de anclaje, retención intermedia y terminal (15°) Tipo RC1+3</v>
          </cell>
          <cell r="D1305">
            <v>19697.215589596406</v>
          </cell>
        </row>
        <row r="1306">
          <cell r="B1306" t="str">
            <v>TA220SER0S2C4400FS-6</v>
          </cell>
          <cell r="C1306" t="str">
            <v>Torre de suspensión tipo SC1 (5°)Tipo SC1-6</v>
          </cell>
          <cell r="D1306">
            <v>5045.1720113305164</v>
          </cell>
        </row>
        <row r="1307">
          <cell r="B1307" t="str">
            <v>TA220SER0S2C4400FS-3</v>
          </cell>
          <cell r="C1307" t="str">
            <v>Torre de suspensión tipo SC1 (5°)Tipo SC1-3</v>
          </cell>
          <cell r="D1307">
            <v>5772.4040129637442</v>
          </cell>
        </row>
        <row r="1308">
          <cell r="B1308" t="str">
            <v>TA220SER0S2C4400FS±0</v>
          </cell>
          <cell r="C1308" t="str">
            <v>Torre de suspensión tipo SC1 (5°)Tipo SC1±0</v>
          </cell>
          <cell r="D1308">
            <v>6493.1428717252466</v>
          </cell>
        </row>
        <row r="1309">
          <cell r="B1309" t="str">
            <v>TA220SER0S2C4400FS+3</v>
          </cell>
          <cell r="C1309" t="str">
            <v>Torre de suspensión tipo SC1 (5°)Tipo SC1+3</v>
          </cell>
          <cell r="D1309">
            <v>7207.3885876150243</v>
          </cell>
        </row>
        <row r="1310">
          <cell r="B1310" t="str">
            <v>TA220SER0S2C4400FS+6</v>
          </cell>
          <cell r="C1310" t="str">
            <v>Torre de suspensión tipo SC1 (5°)Tipo SC1+6</v>
          </cell>
          <cell r="D1310">
            <v>7921.6343035048003</v>
          </cell>
        </row>
        <row r="1311">
          <cell r="B1311" t="str">
            <v>TA220SER0S2C4400FA-3</v>
          </cell>
          <cell r="C1311" t="str">
            <v>Torre de ángulo menor tipo AC1 (30°)Tipo AC1-3</v>
          </cell>
          <cell r="D1311">
            <v>8880.788382230312</v>
          </cell>
        </row>
        <row r="1312">
          <cell r="B1312" t="str">
            <v>TA220SER0S2C4400FA±0</v>
          </cell>
          <cell r="C1312" t="str">
            <v>Torre de ángulo menor tipo AC1 (30°)Tipo AC1±0</v>
          </cell>
          <cell r="D1312">
            <v>9856.5908792789251</v>
          </cell>
        </row>
        <row r="1313">
          <cell r="B1313" t="str">
            <v>TA220SER0S2C4400FA+3</v>
          </cell>
          <cell r="C1313" t="str">
            <v>Torre de ángulo menor tipo AC1 (30°)Tipo AC1+3</v>
          </cell>
          <cell r="D1313">
            <v>10832.393376327538</v>
          </cell>
        </row>
        <row r="1314">
          <cell r="B1314" t="str">
            <v>TA220SER0S2C4400FB-3</v>
          </cell>
          <cell r="C1314" t="str">
            <v>Torre de ángulo mayor tipo BC1 (65°)Tipo BC1-3</v>
          </cell>
          <cell r="D1314">
            <v>11984.549997388212</v>
          </cell>
        </row>
        <row r="1315">
          <cell r="B1315" t="str">
            <v>TA220SER0S2C4400FB±0</v>
          </cell>
          <cell r="C1315" t="str">
            <v>Torre de ángulo mayor tipo BC1 (65°)Tipo BC1±0</v>
          </cell>
          <cell r="D1315">
            <v>13345.824050543666</v>
          </cell>
        </row>
        <row r="1316">
          <cell r="B1316" t="str">
            <v>TA220SER0S2C4400FB+3</v>
          </cell>
          <cell r="C1316" t="str">
            <v>Torre de ángulo mayor tipo BC1 (65°)Tipo BC1+3</v>
          </cell>
          <cell r="D1316">
            <v>14947.322936608907</v>
          </cell>
        </row>
        <row r="1317">
          <cell r="B1317" t="str">
            <v>TA220SER0S2C4400FR-3</v>
          </cell>
          <cell r="C1317" t="str">
            <v>Torre de anclaje, retención intermedia y terminal (15°) Tipo RC1-3</v>
          </cell>
          <cell r="D1317">
            <v>15430.882179432256</v>
          </cell>
        </row>
        <row r="1318">
          <cell r="B1318" t="str">
            <v>TA220SER0S2C4400FR±0</v>
          </cell>
          <cell r="C1318" t="str">
            <v>Torre de anclaje, retención intermedia y terminal (15°) Tipo RC1±0</v>
          </cell>
          <cell r="D1318">
            <v>17202.767201150786</v>
          </cell>
        </row>
        <row r="1319">
          <cell r="B1319" t="str">
            <v>TA220SER0S2C4400FR+3</v>
          </cell>
          <cell r="C1319" t="str">
            <v>Torre de anclaje, retención intermedia y terminal (15°) Tipo RC1+3</v>
          </cell>
          <cell r="D1319">
            <v>18974.652222869317</v>
          </cell>
        </row>
        <row r="1320">
          <cell r="B1320" t="str">
            <v>TA220SER0S2C4600FS-6</v>
          </cell>
          <cell r="C1320" t="str">
            <v>Torre de suspensión tipo SC1 (5°)Tipo SC1-6</v>
          </cell>
          <cell r="D1320">
            <v>5441.2769462697433</v>
          </cell>
        </row>
        <row r="1321">
          <cell r="B1321" t="str">
            <v>TA220SER0S2C4600FS-3</v>
          </cell>
          <cell r="C1321" t="str">
            <v>Torre de suspensión tipo SC1 (5°)Tipo SC1-3</v>
          </cell>
          <cell r="D1321">
            <v>6225.605154741058</v>
          </cell>
        </row>
        <row r="1322">
          <cell r="B1322" t="str">
            <v>TA220SER0S2C4600FS±0</v>
          </cell>
          <cell r="C1322" t="str">
            <v>Torre de suspensión tipo SC1 (5°)Tipo SC1±0</v>
          </cell>
          <cell r="D1322">
            <v>7002.9304327795926</v>
          </cell>
        </row>
        <row r="1323">
          <cell r="B1323" t="str">
            <v>TA220SER0S2C4600FS+3</v>
          </cell>
          <cell r="C1323" t="str">
            <v>Torre de suspensión tipo SC1 (5°)Tipo SC1+3</v>
          </cell>
          <cell r="D1323">
            <v>7773.2527803853482</v>
          </cell>
        </row>
        <row r="1324">
          <cell r="B1324" t="str">
            <v>TA220SER0S2C4600FS+6</v>
          </cell>
          <cell r="C1324" t="str">
            <v>Torre de suspensión tipo SC1 (5°)Tipo SC1+6</v>
          </cell>
          <cell r="D1324">
            <v>8543.5751279911019</v>
          </cell>
        </row>
        <row r="1325">
          <cell r="B1325" t="str">
            <v>TA220SER0S2C4600FA-3</v>
          </cell>
          <cell r="C1325" t="str">
            <v>Torre de ángulo menor tipo AC1 (30°)Tipo AC1-3</v>
          </cell>
          <cell r="D1325">
            <v>9578.03400566044</v>
          </cell>
        </row>
        <row r="1326">
          <cell r="B1326" t="str">
            <v>TA220SER0S2C4600FA±0</v>
          </cell>
          <cell r="C1326" t="str">
            <v>Torre de ángulo menor tipo AC1 (30°)Tipo AC1±0</v>
          </cell>
          <cell r="D1326">
            <v>10630.448396959422</v>
          </cell>
        </row>
        <row r="1327">
          <cell r="B1327" t="str">
            <v>TA220SER0S2C4600FA+3</v>
          </cell>
          <cell r="C1327" t="str">
            <v>Torre de ángulo menor tipo AC1 (30°)Tipo AC1+3</v>
          </cell>
          <cell r="D1327">
            <v>11682.862788258404</v>
          </cell>
        </row>
        <row r="1328">
          <cell r="B1328" t="str">
            <v>TA220SER0S2C4600FB-3</v>
          </cell>
          <cell r="C1328" t="str">
            <v>Torre de ángulo mayor tipo BC1 (65°)Tipo BC1-3</v>
          </cell>
          <cell r="D1328">
            <v>12925.477162275787</v>
          </cell>
        </row>
        <row r="1329">
          <cell r="B1329" t="str">
            <v>TA220SER0S2C4600FB±0</v>
          </cell>
          <cell r="C1329" t="str">
            <v>Torre de ángulo mayor tipo BC1 (65°)Tipo BC1±0</v>
          </cell>
          <cell r="D1329">
            <v>14393.627129483059</v>
          </cell>
        </row>
        <row r="1330">
          <cell r="B1330" t="str">
            <v>TA220SER0S2C4600FB+3</v>
          </cell>
          <cell r="C1330" t="str">
            <v>Torre de ángulo mayor tipo BC1 (65°)Tipo BC1+3</v>
          </cell>
          <cell r="D1330">
            <v>16120.862385021028</v>
          </cell>
        </row>
        <row r="1331">
          <cell r="B1331" t="str">
            <v>TA220SER0S2C4600FR-3</v>
          </cell>
          <cell r="C1331" t="str">
            <v>Torre de anclaje, retención intermedia y terminal (15°) Tipo RC1-3</v>
          </cell>
          <cell r="D1331">
            <v>16642.386676803584</v>
          </cell>
        </row>
        <row r="1332">
          <cell r="B1332" t="str">
            <v>TA220SER0S2C4600FR±0</v>
          </cell>
          <cell r="C1332" t="str">
            <v>Torre de anclaje, retención intermedia y terminal (15°) Tipo RC1±0</v>
          </cell>
          <cell r="D1332">
            <v>18553.385369903663</v>
          </cell>
        </row>
        <row r="1333">
          <cell r="B1333" t="str">
            <v>TA220SER0S2C4600FR+3</v>
          </cell>
          <cell r="C1333" t="str">
            <v>Torre de anclaje, retención intermedia y terminal (15°) Tipo RC1+3</v>
          </cell>
          <cell r="D1333">
            <v>20464.384063003741</v>
          </cell>
        </row>
        <row r="1334">
          <cell r="B1334" t="str">
            <v>TA220SER0S1C4500FS-6</v>
          </cell>
          <cell r="C1334" t="str">
            <v>Torre de suspensión tipo SC1 (5°)Tipo SC1-6</v>
          </cell>
          <cell r="D1334">
            <v>3948.9293446643051</v>
          </cell>
        </row>
        <row r="1335">
          <cell r="B1335" t="str">
            <v>TA220SER0S1C4500FS-3</v>
          </cell>
          <cell r="C1335" t="str">
            <v>Torre de suspensión tipo SC1 (5°)Tipo SC1-3</v>
          </cell>
          <cell r="D1335">
            <v>4518.1443853366372</v>
          </cell>
        </row>
        <row r="1336">
          <cell r="B1336" t="str">
            <v>TA220SER0S1C4500FS±0</v>
          </cell>
          <cell r="C1336" t="str">
            <v>Torre de suspensión tipo SC1 (5°)Tipo SC1±0</v>
          </cell>
          <cell r="D1336">
            <v>5082.2771488601093</v>
          </cell>
        </row>
        <row r="1337">
          <cell r="B1337" t="str">
            <v>TA220SER0S1C4500FS+3</v>
          </cell>
          <cell r="C1337" t="str">
            <v>Torre de suspensión tipo SC1 (5°)Tipo SC1+3</v>
          </cell>
          <cell r="D1337">
            <v>5641.327635234722</v>
          </cell>
        </row>
        <row r="1338">
          <cell r="B1338" t="str">
            <v>TA220SER0S1C4500FS+6</v>
          </cell>
          <cell r="C1338" t="str">
            <v>Torre de suspensión tipo SC1 (5°)Tipo SC1+6</v>
          </cell>
          <cell r="D1338">
            <v>6200.378121609333</v>
          </cell>
        </row>
        <row r="1339">
          <cell r="B1339" t="str">
            <v>TA220SER0S1C4500FA-3</v>
          </cell>
          <cell r="C1339" t="str">
            <v>Torre de ángulo menor tipo AC1 (30°)Tipo AC1-3</v>
          </cell>
          <cell r="D1339">
            <v>6951.1219374846514</v>
          </cell>
        </row>
        <row r="1340">
          <cell r="B1340" t="str">
            <v>TA220SER0S1C4500FA±0</v>
          </cell>
          <cell r="C1340" t="str">
            <v>Torre de ángulo menor tipo AC1 (30°)Tipo AC1±0</v>
          </cell>
          <cell r="D1340">
            <v>7714.8967119696463</v>
          </cell>
        </row>
        <row r="1341">
          <cell r="B1341" t="str">
            <v>TA220SER0S1C4500FA+3</v>
          </cell>
          <cell r="C1341" t="str">
            <v>Torre de ángulo menor tipo AC1 (30°)Tipo AC1+3</v>
          </cell>
          <cell r="D1341">
            <v>8478.6714864546411</v>
          </cell>
        </row>
        <row r="1342">
          <cell r="B1342" t="str">
            <v>TA220SER0S1C4500FB-3</v>
          </cell>
          <cell r="C1342" t="str">
            <v>Torre de ángulo mayor tipo BC1 (65°)Tipo BC1-3</v>
          </cell>
          <cell r="D1342">
            <v>9380.4811929101979</v>
          </cell>
        </row>
        <row r="1343">
          <cell r="B1343" t="str">
            <v>TA220SER0S1C4500FB±0</v>
          </cell>
          <cell r="C1343" t="str">
            <v>Torre de ángulo mayor tipo BC1 (65°)Tipo BC1±0</v>
          </cell>
          <cell r="D1343">
            <v>10445.970148006902</v>
          </cell>
        </row>
        <row r="1344">
          <cell r="B1344" t="str">
            <v>TA220SER0S1C4500FB+3</v>
          </cell>
          <cell r="C1344" t="str">
            <v>Torre de ángulo mayor tipo BC1 (65°)Tipo BC1+3</v>
          </cell>
          <cell r="D1344">
            <v>11699.486565767731</v>
          </cell>
        </row>
        <row r="1345">
          <cell r="B1345" t="str">
            <v>TA220SER0S1C4500FR-3</v>
          </cell>
          <cell r="C1345" t="str">
            <v>Torre de anclaje, retención intermedia y terminal (15°) Tipo RC1-3</v>
          </cell>
          <cell r="D1345">
            <v>12077.975402140462</v>
          </cell>
        </row>
        <row r="1346">
          <cell r="B1346" t="str">
            <v>TA220SER0S1C4500FR±0</v>
          </cell>
          <cell r="C1346" t="str">
            <v>Torre de anclaje, retención intermedia y terminal (15°) Tipo RC1±0</v>
          </cell>
          <cell r="D1346">
            <v>13464.855520780895</v>
          </cell>
        </row>
        <row r="1347">
          <cell r="B1347" t="str">
            <v>TA220SER0S1C4500FR+3</v>
          </cell>
          <cell r="C1347" t="str">
            <v>Torre de anclaje, retención intermedia y terminal (15°) Tipo RC1+3</v>
          </cell>
          <cell r="D1347">
            <v>14851.735639421328</v>
          </cell>
        </row>
        <row r="1348">
          <cell r="B1348" t="str">
            <v>TA220SER0S1C4400FS-6</v>
          </cell>
          <cell r="C1348" t="str">
            <v>Torre de suspensión tipo SC1 (5°)Tipo SC1-6</v>
          </cell>
          <cell r="D1348">
            <v>3973.7229436042153</v>
          </cell>
        </row>
        <row r="1349">
          <cell r="B1349" t="str">
            <v>TA220SER0S1C4400FS-3</v>
          </cell>
          <cell r="C1349" t="str">
            <v>Torre de suspensión tipo SC1 (5°)Tipo SC1-3</v>
          </cell>
          <cell r="D1349">
            <v>4546.5118363759939</v>
          </cell>
        </row>
        <row r="1350">
          <cell r="B1350" t="str">
            <v>TA220SER0S1C4400FS±0</v>
          </cell>
          <cell r="C1350" t="str">
            <v>Torre de suspensión tipo SC1 (5°)Tipo SC1±0</v>
          </cell>
          <cell r="D1350">
            <v>5114.1865426051672</v>
          </cell>
        </row>
        <row r="1351">
          <cell r="B1351" t="str">
            <v>TA220SER0S1C4400FS+3</v>
          </cell>
          <cell r="C1351" t="str">
            <v>Torre de suspensión tipo SC1 (5°)Tipo SC1+3</v>
          </cell>
          <cell r="D1351">
            <v>5676.7470622917363</v>
          </cell>
        </row>
        <row r="1352">
          <cell r="B1352" t="str">
            <v>TA220SER0S1C4400FS+6</v>
          </cell>
          <cell r="C1352" t="str">
            <v>Torre de suspensión tipo SC1 (5°)Tipo SC1+6</v>
          </cell>
          <cell r="D1352">
            <v>6239.3075819783035</v>
          </cell>
        </row>
        <row r="1353">
          <cell r="B1353" t="str">
            <v>TA220SER0S1C4400FA-3</v>
          </cell>
          <cell r="C1353" t="str">
            <v>Torre de ángulo menor tipo AC1 (30°)Tipo AC1-3</v>
          </cell>
          <cell r="D1353">
            <v>6994.7649896788544</v>
          </cell>
        </row>
        <row r="1354">
          <cell r="B1354" t="str">
            <v>TA220SER0S1C4400FA±0</v>
          </cell>
          <cell r="C1354" t="str">
            <v>Torre de ángulo menor tipo AC1 (30°)Tipo AC1±0</v>
          </cell>
          <cell r="D1354">
            <v>7763.3351716746438</v>
          </cell>
        </row>
        <row r="1355">
          <cell r="B1355" t="str">
            <v>TA220SER0S1C4400FA+3</v>
          </cell>
          <cell r="C1355" t="str">
            <v>Torre de ángulo menor tipo AC1 (30°)Tipo AC1+3</v>
          </cell>
          <cell r="D1355">
            <v>8531.9053536704341</v>
          </cell>
        </row>
        <row r="1356">
          <cell r="B1356" t="str">
            <v>TA220SER0S1C4400FB-3</v>
          </cell>
          <cell r="C1356" t="str">
            <v>Torre de ángulo mayor tipo BC1 (65°)Tipo BC1-3</v>
          </cell>
          <cell r="D1356">
            <v>9439.3771285578259</v>
          </cell>
        </row>
        <row r="1357">
          <cell r="B1357" t="str">
            <v>TA220SER0S1C4400FB±0</v>
          </cell>
          <cell r="C1357" t="str">
            <v>Torre de ángulo mayor tipo BC1 (65°)Tipo BC1±0</v>
          </cell>
          <cell r="D1357">
            <v>10511.555822447468</v>
          </cell>
        </row>
        <row r="1358">
          <cell r="B1358" t="str">
            <v>TA220SER0S1C4400FB+3</v>
          </cell>
          <cell r="C1358" t="str">
            <v>Torre de ángulo mayor tipo BC1 (65°)Tipo BC1+3</v>
          </cell>
          <cell r="D1358">
            <v>11772.942521141165</v>
          </cell>
        </row>
        <row r="1359">
          <cell r="B1359" t="str">
            <v>TA220SER0S1C4400FR-3</v>
          </cell>
          <cell r="C1359" t="str">
            <v>Torre de anclaje, retención intermedia y terminal (15°) Tipo RC1-3</v>
          </cell>
          <cell r="D1359">
            <v>12153.807723255903</v>
          </cell>
        </row>
        <row r="1360">
          <cell r="B1360" t="str">
            <v>TA220SER0S1C4400FR±0</v>
          </cell>
          <cell r="C1360" t="str">
            <v>Torre de anclaje, retención intermedia y terminal (15°) Tipo RC1±0</v>
          </cell>
          <cell r="D1360">
            <v>13549.395455134785</v>
          </cell>
        </row>
        <row r="1361">
          <cell r="B1361" t="str">
            <v>TA220SER0S1C4400FR+3</v>
          </cell>
          <cell r="C1361" t="str">
            <v>Torre de anclaje, retención intermedia y terminal (15°) Tipo RC1+3</v>
          </cell>
          <cell r="D1361">
            <v>14944.983187013668</v>
          </cell>
        </row>
        <row r="1362">
          <cell r="B1362" t="str">
            <v>TA220SER0S1C1600FS-6</v>
          </cell>
          <cell r="C1362" t="str">
            <v>Torre de suspensión tipo SC1 (5°)Tipo SC1-6</v>
          </cell>
          <cell r="D1362">
            <v>4148.4240939403744</v>
          </cell>
        </row>
        <row r="1363">
          <cell r="B1363" t="str">
            <v>TA220SER0S1C1600FS-3</v>
          </cell>
          <cell r="C1363" t="str">
            <v>Torre de suspensión tipo SC1 (5°)Tipo SC1-3</v>
          </cell>
          <cell r="D1363">
            <v>4746.3951345083569</v>
          </cell>
        </row>
        <row r="1364">
          <cell r="B1364" t="str">
            <v>TA220SER0S1C1600FS±0</v>
          </cell>
          <cell r="C1364" t="str">
            <v>Torre de suspensión tipo SC1 (5°)Tipo SC1±0</v>
          </cell>
          <cell r="D1364">
            <v>5339.0271479284102</v>
          </cell>
        </row>
        <row r="1365">
          <cell r="B1365" t="str">
            <v>TA220SER0S1C1600FS+3</v>
          </cell>
          <cell r="C1365" t="str">
            <v>Torre de suspensión tipo SC1 (5°)Tipo SC1+3</v>
          </cell>
          <cell r="D1365">
            <v>5926.3201342005359</v>
          </cell>
        </row>
        <row r="1366">
          <cell r="B1366" t="str">
            <v>TA220SER0S1C1600FS+6</v>
          </cell>
          <cell r="C1366" t="str">
            <v>Torre de suspensión tipo SC1 (5°)Tipo SC1+6</v>
          </cell>
          <cell r="D1366">
            <v>6513.6131204726598</v>
          </cell>
        </row>
        <row r="1367">
          <cell r="B1367" t="str">
            <v>TA220SER0S1C1600FA-3</v>
          </cell>
          <cell r="C1367" t="str">
            <v>Torre de ángulo menor tipo AC1 (30°)Tipo AC1-3</v>
          </cell>
          <cell r="D1367">
            <v>7302.2835327103494</v>
          </cell>
        </row>
        <row r="1368">
          <cell r="B1368" t="str">
            <v>TA220SER0S1C1600FA±0</v>
          </cell>
          <cell r="C1368" t="str">
            <v>Torre de ángulo menor tipo AC1 (30°)Tipo AC1±0</v>
          </cell>
          <cell r="D1368">
            <v>8104.6432105553267</v>
          </cell>
        </row>
        <row r="1369">
          <cell r="B1369" t="str">
            <v>TA220SER0S1C1600FA+3</v>
          </cell>
          <cell r="C1369" t="str">
            <v>Torre de ángulo menor tipo AC1 (30°)Tipo AC1+3</v>
          </cell>
          <cell r="D1369">
            <v>8907.0028884003041</v>
          </cell>
        </row>
        <row r="1370">
          <cell r="B1370" t="str">
            <v>TA220SER0S1C1600FB-3</v>
          </cell>
          <cell r="C1370" t="str">
            <v>Torre de ángulo mayor tipo BC1 (65°)Tipo BC1-3</v>
          </cell>
          <cell r="D1370">
            <v>9854.3708425685381</v>
          </cell>
        </row>
        <row r="1371">
          <cell r="B1371" t="str">
            <v>TA220SER0S1C1600FB±0</v>
          </cell>
          <cell r="C1371" t="str">
            <v>Torre de ángulo mayor tipo BC1 (65°)Tipo BC1±0</v>
          </cell>
          <cell r="D1371">
            <v>10973.686907091913</v>
          </cell>
        </row>
        <row r="1372">
          <cell r="B1372" t="str">
            <v>TA220SER0S1C1600FB+3</v>
          </cell>
          <cell r="C1372" t="str">
            <v>Torre de ángulo mayor tipo BC1 (65°)Tipo BC1+3</v>
          </cell>
          <cell r="D1372">
            <v>12290.529335942943</v>
          </cell>
        </row>
        <row r="1373">
          <cell r="B1373" t="str">
            <v>TA220SER0S1C1600FR-3</v>
          </cell>
          <cell r="C1373" t="str">
            <v>Torre de anclaje, retención intermedia y terminal (15°) Tipo RC1-3</v>
          </cell>
          <cell r="D1373">
            <v>12688.138933647602</v>
          </cell>
        </row>
        <row r="1374">
          <cell r="B1374" t="str">
            <v>TA220SER0S1C1600FR±0</v>
          </cell>
          <cell r="C1374" t="str">
            <v>Torre de anclaje, retención intermedia y terminal (15°) Tipo RC1±0</v>
          </cell>
          <cell r="D1374">
            <v>14145.082423241474</v>
          </cell>
        </row>
        <row r="1375">
          <cell r="B1375" t="str">
            <v>TA220SER0S1C1600FR+3</v>
          </cell>
          <cell r="C1375" t="str">
            <v>Torre de anclaje, retención intermedia y terminal (15°) Tipo RC1+3</v>
          </cell>
          <cell r="D1375">
            <v>15602.025912835346</v>
          </cell>
        </row>
        <row r="1376">
          <cell r="B1376" t="str">
            <v>TA220SER0S1C1500FS-6</v>
          </cell>
          <cell r="C1376" t="str">
            <v>Torre de suspensión tipo SC1 (5°)Tipo SC1-6</v>
          </cell>
          <cell r="D1376">
            <v>3897.3430778253364</v>
          </cell>
        </row>
        <row r="1377">
          <cell r="B1377" t="str">
            <v>TA220SER0S1C1500FS-3</v>
          </cell>
          <cell r="C1377" t="str">
            <v>Torre de suspensión tipo SC1 (5°)Tipo SC1-3</v>
          </cell>
          <cell r="D1377">
            <v>4459.1222602145745</v>
          </cell>
        </row>
        <row r="1378">
          <cell r="B1378" t="str">
            <v>TA220SER0S1C1500FS±0</v>
          </cell>
          <cell r="C1378" t="str">
            <v>Torre de suspensión tipo SC1 (5°)Tipo SC1±0</v>
          </cell>
          <cell r="D1378">
            <v>5015.8855570467649</v>
          </cell>
        </row>
        <row r="1379">
          <cell r="B1379" t="str">
            <v>TA220SER0S1C1500FS+3</v>
          </cell>
          <cell r="C1379" t="str">
            <v>Torre de suspensión tipo SC1 (5°)Tipo SC1+3</v>
          </cell>
          <cell r="D1379">
            <v>5567.6329683219092</v>
          </cell>
        </row>
        <row r="1380">
          <cell r="B1380" t="str">
            <v>TA220SER0S1C1500FS+6</v>
          </cell>
          <cell r="C1380" t="str">
            <v>Torre de suspensión tipo SC1 (5°)Tipo SC1+6</v>
          </cell>
          <cell r="D1380">
            <v>6119.3803795970534</v>
          </cell>
        </row>
        <row r="1381">
          <cell r="B1381" t="str">
            <v>TA220SER0S1C1500FA-3</v>
          </cell>
          <cell r="C1381" t="str">
            <v>Torre de ángulo menor tipo AC1 (30°)Tipo AC1-3</v>
          </cell>
          <cell r="D1381">
            <v>6860.3169623128879</v>
          </cell>
        </row>
        <row r="1382">
          <cell r="B1382" t="str">
            <v>TA220SER0S1C1500FA±0</v>
          </cell>
          <cell r="C1382" t="str">
            <v>Torre de ángulo menor tipo AC1 (30°)Tipo AC1±0</v>
          </cell>
          <cell r="D1382">
            <v>7614.1142755969895</v>
          </cell>
        </row>
        <row r="1383">
          <cell r="B1383" t="str">
            <v>TA220SER0S1C1500FA+3</v>
          </cell>
          <cell r="C1383" t="str">
            <v>Torre de ángulo menor tipo AC1 (30°)Tipo AC1+3</v>
          </cell>
          <cell r="D1383">
            <v>8367.911588881092</v>
          </cell>
        </row>
        <row r="1384">
          <cell r="B1384" t="str">
            <v>TA220SER0S1C1500FB-3</v>
          </cell>
          <cell r="C1384" t="str">
            <v>Torre de ángulo mayor tipo BC1 (65°)Tipo BC1-3</v>
          </cell>
          <cell r="D1384">
            <v>9257.9406347841759</v>
          </cell>
        </row>
        <row r="1385">
          <cell r="B1385" t="str">
            <v>TA220SER0S1C1500FB±0</v>
          </cell>
          <cell r="C1385" t="str">
            <v>Torre de ángulo mayor tipo BC1 (65°)Tipo BC1±0</v>
          </cell>
          <cell r="D1385">
            <v>10309.510729158324</v>
          </cell>
        </row>
        <row r="1386">
          <cell r="B1386" t="str">
            <v>TA220SER0S1C1500FB+3</v>
          </cell>
          <cell r="C1386" t="str">
            <v>Torre de ángulo mayor tipo BC1 (65°)Tipo BC1+3</v>
          </cell>
          <cell r="D1386">
            <v>11546.652016657325</v>
          </cell>
        </row>
        <row r="1387">
          <cell r="B1387" t="str">
            <v>TA220SER0S1C1500FR-3</v>
          </cell>
          <cell r="C1387" t="str">
            <v>Torre de anclaje, retención intermedia y terminal (15°) Tipo RC1-3</v>
          </cell>
          <cell r="D1387">
            <v>11920.196518906916</v>
          </cell>
        </row>
        <row r="1388">
          <cell r="B1388" t="str">
            <v>TA220SER0S1C1500FR±0</v>
          </cell>
          <cell r="C1388" t="str">
            <v>Torre de anclaje, retención intermedia y terminal (15°) Tipo RC1±0</v>
          </cell>
          <cell r="D1388">
            <v>13288.95932988508</v>
          </cell>
        </row>
        <row r="1389">
          <cell r="B1389" t="str">
            <v>TA220SER0S1C1500FR+3</v>
          </cell>
          <cell r="C1389" t="str">
            <v>Torre de anclaje, retención intermedia y terminal (15°) Tipo RC1+3</v>
          </cell>
          <cell r="D1389">
            <v>14657.722140863243</v>
          </cell>
        </row>
        <row r="1390">
          <cell r="B1390" t="str">
            <v>TA220SER0S1C1400FS-6</v>
          </cell>
          <cell r="C1390" t="str">
            <v>Torre de suspensión tipo SC1 (5°)Tipo SC1-6</v>
          </cell>
          <cell r="D1390">
            <v>3649.067178046902</v>
          </cell>
        </row>
        <row r="1391">
          <cell r="B1391" t="str">
            <v>TA220SER0S1C1400FS-3</v>
          </cell>
          <cell r="C1391" t="str">
            <v>Torre de suspensión tipo SC1 (5°)Tipo SC1-3</v>
          </cell>
          <cell r="D1391">
            <v>4175.0588433509602</v>
          </cell>
        </row>
        <row r="1392">
          <cell r="B1392" t="str">
            <v>TA220SER0S1C1400FS±0</v>
          </cell>
          <cell r="C1392" t="str">
            <v>Torre de suspensión tipo SC1 (5°)Tipo SC1±0</v>
          </cell>
          <cell r="D1392">
            <v>4696.3541545005173</v>
          </cell>
        </row>
        <row r="1393">
          <cell r="B1393" t="str">
            <v>TA220SER0S1C1400FS+3</v>
          </cell>
          <cell r="C1393" t="str">
            <v>Torre de suspensión tipo SC1 (5°)Tipo SC1+3</v>
          </cell>
          <cell r="D1393">
            <v>5212.9531114955744</v>
          </cell>
        </row>
        <row r="1394">
          <cell r="B1394" t="str">
            <v>TA220SER0S1C1400FS+6</v>
          </cell>
          <cell r="C1394" t="str">
            <v>Torre de suspensión tipo SC1 (5°)Tipo SC1+6</v>
          </cell>
          <cell r="D1394">
            <v>5729.5520684906314</v>
          </cell>
        </row>
        <row r="1395">
          <cell r="B1395" t="str">
            <v>TA220SER0S1C1400FA-3</v>
          </cell>
          <cell r="C1395" t="str">
            <v>Torre de ángulo menor tipo AC1 (30°)Tipo AC1-3</v>
          </cell>
          <cell r="D1395">
            <v>6423.2881114851389</v>
          </cell>
        </row>
        <row r="1396">
          <cell r="B1396" t="str">
            <v>TA220SER0S1C1400FA±0</v>
          </cell>
          <cell r="C1396" t="str">
            <v>Torre de ángulo menor tipo AC1 (30°)Tipo AC1±0</v>
          </cell>
          <cell r="D1396">
            <v>7129.0656065317853</v>
          </cell>
        </row>
        <row r="1397">
          <cell r="B1397" t="str">
            <v>TA220SER0S1C1400FA+3</v>
          </cell>
          <cell r="C1397" t="str">
            <v>Torre de ángulo menor tipo AC1 (30°)Tipo AC1+3</v>
          </cell>
          <cell r="D1397">
            <v>7834.8431015784317</v>
          </cell>
        </row>
        <row r="1398">
          <cell r="B1398" t="str">
            <v>TA220SER0S1C1400FB-3</v>
          </cell>
          <cell r="C1398" t="str">
            <v>Torre de ángulo mayor tipo BC1 (65°)Tipo BC1-3</v>
          </cell>
          <cell r="D1398">
            <v>8668.1738384571454</v>
          </cell>
        </row>
        <row r="1399">
          <cell r="B1399" t="str">
            <v>TA220SER0S1C1400FB±0</v>
          </cell>
          <cell r="C1399" t="str">
            <v>Torre de ángulo mayor tipo BC1 (65°)Tipo BC1±0</v>
          </cell>
          <cell r="D1399">
            <v>9652.7548312440376</v>
          </cell>
        </row>
        <row r="1400">
          <cell r="B1400" t="str">
            <v>TA220SER0S1C1400FB+3</v>
          </cell>
          <cell r="C1400" t="str">
            <v>Torre de ángulo mayor tipo BC1 (65°)Tipo BC1+3</v>
          </cell>
          <cell r="D1400">
            <v>10811.085410993323</v>
          </cell>
        </row>
        <row r="1401">
          <cell r="B1401" t="str">
            <v>TA220SER0S1C1400FR-3</v>
          </cell>
          <cell r="C1401" t="str">
            <v>Torre de anclaje, retención intermedia y terminal (15°) Tipo RC1-3</v>
          </cell>
          <cell r="D1401">
            <v>11160.833676793787</v>
          </cell>
        </row>
        <row r="1402">
          <cell r="B1402" t="str">
            <v>TA220SER0S1C1400FR±0</v>
          </cell>
          <cell r="C1402" t="str">
            <v>Torre de anclaje, retención intermedia y terminal (15°) Tipo RC1±0</v>
          </cell>
          <cell r="D1402">
            <v>12442.400977473564</v>
          </cell>
        </row>
        <row r="1403">
          <cell r="B1403" t="str">
            <v>TA220SER0S1C1400FR+3</v>
          </cell>
          <cell r="C1403" t="str">
            <v>Torre de anclaje, retención intermedia y terminal (15°) Tipo RC1+3</v>
          </cell>
          <cell r="D1403">
            <v>13723.968278153341</v>
          </cell>
        </row>
        <row r="1404">
          <cell r="B1404" t="str">
            <v>TA220SER0D2C4600FS-6</v>
          </cell>
          <cell r="C1404" t="str">
            <v>Torre de suspensión tipo SC2 (5°)Tipo SC2-6</v>
          </cell>
          <cell r="D1404">
            <v>6971.7399548995836</v>
          </cell>
        </row>
        <row r="1405">
          <cell r="B1405" t="str">
            <v>TA220SER0D2C4600FS-3</v>
          </cell>
          <cell r="C1405" t="str">
            <v>Torre de suspensión tipo SC2 (5°)Tipo SC2-3</v>
          </cell>
          <cell r="D1405">
            <v>7976.675443894118</v>
          </cell>
        </row>
        <row r="1406">
          <cell r="B1406" t="str">
            <v>TA220SER0D2C4600FS±0</v>
          </cell>
          <cell r="C1406" t="str">
            <v>Torre de suspensión tipo SC2 (5°)Tipo SC2±0</v>
          </cell>
          <cell r="D1406">
            <v>8972.6382945940586</v>
          </cell>
        </row>
        <row r="1407">
          <cell r="B1407" t="str">
            <v>TA220SER0D2C4600FS+3</v>
          </cell>
          <cell r="C1407" t="str">
            <v>Torre de suspensión tipo SC2 (5°)Tipo SC2+3</v>
          </cell>
          <cell r="D1407">
            <v>9959.6285069994065</v>
          </cell>
        </row>
        <row r="1408">
          <cell r="B1408" t="str">
            <v>TA220SER0D2C4600FS+6</v>
          </cell>
          <cell r="C1408" t="str">
            <v>Torre de suspensión tipo SC2 (5°)Tipo SC2+6</v>
          </cell>
          <cell r="D1408">
            <v>10946.618719404751</v>
          </cell>
        </row>
        <row r="1409">
          <cell r="B1409" t="str">
            <v>TA220SER0D2C4600FA-3</v>
          </cell>
          <cell r="C1409" t="str">
            <v>Torre de ángulo menor tipo AC2 (30°)Tipo AC2-3</v>
          </cell>
          <cell r="D1409">
            <v>12272.038903005598</v>
          </cell>
        </row>
        <row r="1410">
          <cell r="B1410" t="str">
            <v>TA220SER0D2C4600FA±0</v>
          </cell>
          <cell r="C1410" t="str">
            <v>Torre de ángulo menor tipo AC2 (30°)Tipo AC2±0</v>
          </cell>
          <cell r="D1410">
            <v>13620.464931193781</v>
          </cell>
        </row>
        <row r="1411">
          <cell r="B1411" t="str">
            <v>TA220SER0D2C4600FA+3</v>
          </cell>
          <cell r="C1411" t="str">
            <v>Torre de ángulo menor tipo AC2 (30°)Tipo AC2+3</v>
          </cell>
          <cell r="D1411">
            <v>14968.890959381964</v>
          </cell>
        </row>
        <row r="1412">
          <cell r="B1412" t="str">
            <v>TA220SER0D2C4600FB-3</v>
          </cell>
          <cell r="C1412" t="str">
            <v>Torre de ángulo mayor tipo BC2 (65°)Tipo BC2-3</v>
          </cell>
          <cell r="D1412">
            <v>16561.014346119067</v>
          </cell>
        </row>
        <row r="1413">
          <cell r="B1413" t="str">
            <v>TA220SER0D2C4600FB±0</v>
          </cell>
          <cell r="C1413" t="str">
            <v>Torre de ángulo mayor tipo BC2 (65°)Tipo BC2±0</v>
          </cell>
          <cell r="D1413">
            <v>18442.109516836379</v>
          </cell>
        </row>
        <row r="1414">
          <cell r="B1414" t="str">
            <v>TA220SER0D2C4600FB+3</v>
          </cell>
          <cell r="C1414" t="str">
            <v>Torre de ángulo mayor tipo BC2 (65°)Tipo BC2+3</v>
          </cell>
          <cell r="D1414">
            <v>20655.162658856745</v>
          </cell>
        </row>
        <row r="1415">
          <cell r="B1415" t="str">
            <v>TA220SER0D2C4600FR-3</v>
          </cell>
          <cell r="C1415" t="str">
            <v>Torre de anclaje, retención intermedia y terminal (15°) Tipo RC2-3</v>
          </cell>
          <cell r="D1415">
            <v>21323.375612980279</v>
          </cell>
        </row>
        <row r="1416">
          <cell r="B1416" t="str">
            <v>TA220SER0D2C4600FR±0</v>
          </cell>
          <cell r="C1416" t="str">
            <v>Torre de anclaje, retención intermedia y terminal (15°) Tipo RC2±0</v>
          </cell>
          <cell r="D1416">
            <v>23771.879167202093</v>
          </cell>
        </row>
        <row r="1417">
          <cell r="B1417" t="str">
            <v>TA220SER0D2C4600FR+3</v>
          </cell>
          <cell r="C1417" t="str">
            <v>Torre de anclaje, retención intermedia y terminal (15°) Tipo RC2+3</v>
          </cell>
          <cell r="D1417">
            <v>26220.382721423906</v>
          </cell>
        </row>
        <row r="1418">
          <cell r="B1418" t="str">
            <v>TA220SER0S1C4600FS-6</v>
          </cell>
          <cell r="C1418" t="str">
            <v>Torre de suspensión tipo SC1 (5°)Tipo SC1-6</v>
          </cell>
          <cell r="D1418">
            <v>4178.9582161803964</v>
          </cell>
        </row>
        <row r="1419">
          <cell r="B1419" t="str">
            <v>TA220SER0S1C4600FS-3</v>
          </cell>
          <cell r="C1419" t="str">
            <v>Torre de suspensión tipo SC1 (5°)Tipo SC1-3</v>
          </cell>
          <cell r="D1419">
            <v>4781.3305716658588</v>
          </cell>
        </row>
        <row r="1420">
          <cell r="B1420" t="str">
            <v>TA220SER0S1C4600FS±0</v>
          </cell>
          <cell r="C1420" t="str">
            <v>Torre de suspensión tipo SC1 (5°)Tipo SC1±0</v>
          </cell>
          <cell r="D1420">
            <v>5378.3246025487724</v>
          </cell>
        </row>
        <row r="1421">
          <cell r="B1421" t="str">
            <v>TA220SER0S1C4600FS+3</v>
          </cell>
          <cell r="C1421" t="str">
            <v>Torre de suspensión tipo SC1 (5°)Tipo SC1+3</v>
          </cell>
          <cell r="D1421">
            <v>5969.9403088291383</v>
          </cell>
        </row>
        <row r="1422">
          <cell r="B1422" t="str">
            <v>TA220SER0S1C4600FS+6</v>
          </cell>
          <cell r="C1422" t="str">
            <v>Torre de suspensión tipo SC1 (5°)Tipo SC1+6</v>
          </cell>
          <cell r="D1422">
            <v>6561.5560151095024</v>
          </cell>
        </row>
        <row r="1423">
          <cell r="B1423" t="str">
            <v>TA220SER0S1C4600FA-3</v>
          </cell>
          <cell r="C1423" t="str">
            <v>Torre de ángulo menor tipo AC1 (30°)Tipo AC1-3</v>
          </cell>
          <cell r="D1423">
            <v>7356.0313687488024</v>
          </cell>
        </row>
        <row r="1424">
          <cell r="B1424" t="str">
            <v>TA220SER0S1C4600FA±0</v>
          </cell>
          <cell r="C1424" t="str">
            <v>Torre de ángulo menor tipo AC1 (30°)Tipo AC1±0</v>
          </cell>
          <cell r="D1424">
            <v>8164.296746669037</v>
          </cell>
        </row>
        <row r="1425">
          <cell r="B1425" t="str">
            <v>TA220SER0S1C4600FA+3</v>
          </cell>
          <cell r="C1425" t="str">
            <v>Torre de ángulo menor tipo AC1 (30°)Tipo AC1+3</v>
          </cell>
          <cell r="D1425">
            <v>8972.5621245892708</v>
          </cell>
        </row>
        <row r="1426">
          <cell r="B1426" t="str">
            <v>TA220SER0S1C4600FB-3</v>
          </cell>
          <cell r="C1426" t="str">
            <v>Torre de ángulo mayor tipo BC1 (65°)Tipo BC1-3</v>
          </cell>
          <cell r="D1426">
            <v>9926.9030999009101</v>
          </cell>
        </row>
        <row r="1427">
          <cell r="B1427" t="str">
            <v>TA220SER0S1C4600FB±0</v>
          </cell>
          <cell r="C1427" t="str">
            <v>Torre de ángulo mayor tipo BC1 (65°)Tipo BC1±0</v>
          </cell>
          <cell r="D1427">
            <v>11054.457794989878</v>
          </cell>
        </row>
        <row r="1428">
          <cell r="B1428" t="str">
            <v>TA220SER0S1C4600FB+3</v>
          </cell>
          <cell r="C1428" t="str">
            <v>Torre de ángulo mayor tipo BC1 (65°)Tipo BC1+3</v>
          </cell>
          <cell r="D1428">
            <v>12380.992730388663</v>
          </cell>
        </row>
        <row r="1429">
          <cell r="B1429" t="str">
            <v>TA220SER0S1C4600FR-3</v>
          </cell>
          <cell r="C1429" t="str">
            <v>Torre de anclaje, retención intermedia y terminal (15°) Tipo RC1-3</v>
          </cell>
          <cell r="D1429">
            <v>12781.528899674531</v>
          </cell>
        </row>
        <row r="1430">
          <cell r="B1430" t="str">
            <v>TA220SER0S1C4600FR±0</v>
          </cell>
          <cell r="C1430" t="str">
            <v>Torre de anclaje, retención intermedia y terminal (15°) Tipo RC1±0</v>
          </cell>
          <cell r="D1430">
            <v>14249.196097741951</v>
          </cell>
        </row>
        <row r="1431">
          <cell r="B1431" t="str">
            <v>TA220SER0S1C4600FR+3</v>
          </cell>
          <cell r="C1431" t="str">
            <v>Torre de anclaje, retención intermedia y terminal (15°) Tipo RC1+3</v>
          </cell>
          <cell r="D1431">
            <v>15716.863295809371</v>
          </cell>
        </row>
        <row r="1432">
          <cell r="B1432" t="str">
            <v>TA138SIR2S1C2400FS-6</v>
          </cell>
          <cell r="C1432" t="str">
            <v>Torre de suspensión tipo SS1 (5°)Tipo SS1-6</v>
          </cell>
          <cell r="D1432">
            <v>4220.1614614119208</v>
          </cell>
        </row>
        <row r="1433">
          <cell r="B1433" t="str">
            <v>TA138SIR2S1C2400FS-3</v>
          </cell>
          <cell r="C1433" t="str">
            <v>Torre de suspensión tipo SS1 (5°)Tipo SS1-3</v>
          </cell>
          <cell r="D1433">
            <v>4828.473023417243</v>
          </cell>
        </row>
        <row r="1434">
          <cell r="B1434" t="str">
            <v>TA138SIR2S1C2400FS±0</v>
          </cell>
          <cell r="C1434" t="str">
            <v>Torre de suspensión tipo SS1 (5°)Tipo SS1±0</v>
          </cell>
          <cell r="D1434">
            <v>5431.353232190374</v>
          </cell>
        </row>
        <row r="1435">
          <cell r="B1435" t="str">
            <v>TA138SIR2S1C2400FS+3</v>
          </cell>
          <cell r="C1435" t="str">
            <v>Torre de suspensión tipo SS1 (5°)Tipo SS1+3</v>
          </cell>
          <cell r="D1435">
            <v>6028.8020877313156</v>
          </cell>
        </row>
        <row r="1436">
          <cell r="B1436" t="str">
            <v>TA138SIR2S1C2400FS+6</v>
          </cell>
          <cell r="C1436" t="str">
            <v>Torre de suspensión tipo SS1 (5°)Tipo SS1+6</v>
          </cell>
          <cell r="D1436">
            <v>6626.2509432722563</v>
          </cell>
        </row>
        <row r="1437">
          <cell r="B1437" t="str">
            <v>TA138SIR2S1C2400FA-3</v>
          </cell>
          <cell r="C1437" t="str">
            <v>Torre de ángulo menor tipo AS1 (30°)Tipo AS1-3</v>
          </cell>
          <cell r="D1437">
            <v>7428.559580024953</v>
          </cell>
        </row>
        <row r="1438">
          <cell r="B1438" t="str">
            <v>TA138SIR2S1C2400FA±0</v>
          </cell>
          <cell r="C1438" t="str">
            <v>Torre de ángulo menor tipo AS1 (30°)Tipo AS1±0</v>
          </cell>
          <cell r="D1438">
            <v>8244.7942064649869</v>
          </cell>
        </row>
        <row r="1439">
          <cell r="B1439" t="str">
            <v>TA138SIR2S1C2400FA+3</v>
          </cell>
          <cell r="C1439" t="str">
            <v>Torre de ángulo menor tipo AS1 (30°)Tipo AS1+3</v>
          </cell>
          <cell r="D1439">
            <v>9061.02883290502</v>
          </cell>
        </row>
        <row r="1440">
          <cell r="B1440" t="str">
            <v>TA138SIR2S1C2400FB-3</v>
          </cell>
          <cell r="C1440" t="str">
            <v>Torre de ángulo mayor tipo BS1 (65°)Tipo BS1-3</v>
          </cell>
          <cell r="D1440">
            <v>10024.779317287126</v>
          </cell>
        </row>
        <row r="1441">
          <cell r="B1441" t="str">
            <v>TA138SIR2S1C2400FB±0</v>
          </cell>
          <cell r="C1441" t="str">
            <v>Torre de ángulo mayor tipo BS1 (65°)Tipo BS1±0</v>
          </cell>
          <cell r="D1441">
            <v>11163.451355553592</v>
          </cell>
        </row>
        <row r="1442">
          <cell r="B1442" t="str">
            <v>TA138SIR2S1C2400FB+3</v>
          </cell>
          <cell r="C1442" t="str">
            <v>Torre de ángulo mayor tipo BS1 (65°)Tipo BS1+3</v>
          </cell>
          <cell r="D1442">
            <v>12503.065518220024</v>
          </cell>
        </row>
        <row r="1443">
          <cell r="B1443" t="str">
            <v>TA138SIR2S1C2400FR-3</v>
          </cell>
          <cell r="C1443" t="str">
            <v>Torre de anclaje, retención intermedia y terminal (15°) Tipo RS1-3</v>
          </cell>
          <cell r="D1443">
            <v>12907.550851185797</v>
          </cell>
        </row>
        <row r="1444">
          <cell r="B1444" t="str">
            <v>TA138SIR2S1C2400FR±0</v>
          </cell>
          <cell r="C1444" t="str">
            <v>Torre de anclaje, retención intermedia y terminal (15°) Tipo RS1±0</v>
          </cell>
          <cell r="D1444">
            <v>14389.68879730858</v>
          </cell>
        </row>
        <row r="1445">
          <cell r="B1445" t="str">
            <v>TA138SIR2S1C2400FR+3</v>
          </cell>
          <cell r="C1445" t="str">
            <v>Torre de anclaje, retención intermedia y terminal (15°) Tipo RS1+3</v>
          </cell>
          <cell r="D1445">
            <v>15871.826743431362</v>
          </cell>
        </row>
        <row r="1446">
          <cell r="B1446" t="str">
            <v>TA138SIR2S1C2315FS-6</v>
          </cell>
          <cell r="C1446" t="str">
            <v>Torre de suspensión tipo SS1 (5°)Tipo SS1-6</v>
          </cell>
          <cell r="D1446">
            <v>3951.0587909834662</v>
          </cell>
        </row>
        <row r="1447">
          <cell r="B1447" t="str">
            <v>TA138SIR2S1C2315FS-3</v>
          </cell>
          <cell r="C1447" t="str">
            <v>Torre de suspensión tipo SS1 (5°)Tipo SS1-3</v>
          </cell>
          <cell r="D1447">
            <v>4520.5807788729753</v>
          </cell>
        </row>
        <row r="1448">
          <cell r="B1448" t="str">
            <v>TA138SIR2S1C2315FS±0</v>
          </cell>
          <cell r="C1448" t="str">
            <v>Torre de suspensión tipo SS1 (5°)Tipo SS1±0</v>
          </cell>
          <cell r="D1448">
            <v>5085.0177490134702</v>
          </cell>
        </row>
        <row r="1449">
          <cell r="B1449" t="str">
            <v>TA138SIR2S1C2315FS+3</v>
          </cell>
          <cell r="C1449" t="str">
            <v>Torre de suspensión tipo SS1 (5°)Tipo SS1+3</v>
          </cell>
          <cell r="D1449">
            <v>5644.3697014049521</v>
          </cell>
        </row>
        <row r="1450">
          <cell r="B1450" t="str">
            <v>TA138SIR2S1C2315FS+6</v>
          </cell>
          <cell r="C1450" t="str">
            <v>Torre de suspensión tipo SS1 (5°)Tipo SS1+6</v>
          </cell>
          <cell r="D1450">
            <v>6203.7216537964332</v>
          </cell>
        </row>
        <row r="1451">
          <cell r="B1451" t="str">
            <v>TA138SIR2S1C2315FA-3</v>
          </cell>
          <cell r="C1451" t="str">
            <v>Torre de ángulo menor tipo AS1 (30°)Tipo AS1-3</v>
          </cell>
          <cell r="D1451">
            <v>6954.8703056452059</v>
          </cell>
        </row>
        <row r="1452">
          <cell r="B1452" t="str">
            <v>TA138SIR2S1C2315FA±0</v>
          </cell>
          <cell r="C1452" t="str">
            <v>Torre de ángulo menor tipo AS1 (30°)Tipo AS1±0</v>
          </cell>
          <cell r="D1452">
            <v>7719.056943002448</v>
          </cell>
        </row>
        <row r="1453">
          <cell r="B1453" t="str">
            <v>TA138SIR2S1C2315FA+3</v>
          </cell>
          <cell r="C1453" t="str">
            <v>Torre de ángulo menor tipo AS1 (30°)Tipo AS1+3</v>
          </cell>
          <cell r="D1453">
            <v>8483.2435803596909</v>
          </cell>
        </row>
        <row r="1454">
          <cell r="B1454" t="str">
            <v>TA138SIR2S1C2315FB-3</v>
          </cell>
          <cell r="C1454" t="str">
            <v>Torre de ángulo mayor tipo BS1 (65°)Tipo BS1-3</v>
          </cell>
          <cell r="D1454">
            <v>9385.5395845411331</v>
          </cell>
        </row>
        <row r="1455">
          <cell r="B1455" t="str">
            <v>TA138SIR2S1C2315FB±0</v>
          </cell>
          <cell r="C1455" t="str">
            <v>Torre de ángulo mayor tipo BS1 (65°)Tipo BS1±0</v>
          </cell>
          <cell r="D1455">
            <v>10451.603100825316</v>
          </cell>
        </row>
        <row r="1456">
          <cell r="B1456" t="str">
            <v>TA138SIR2S1C2315FB+3</v>
          </cell>
          <cell r="C1456" t="str">
            <v>Torre de ángulo mayor tipo BS1 (65°)Tipo BS1+3</v>
          </cell>
          <cell r="D1456">
            <v>11705.795472924356</v>
          </cell>
        </row>
        <row r="1457">
          <cell r="B1457" t="str">
            <v>TA138SIR2S1C2315FR-3</v>
          </cell>
          <cell r="C1457" t="str">
            <v>Torre de anclaje, retención intermedia y terminal (15°) Tipo RS1-3</v>
          </cell>
          <cell r="D1457">
            <v>12084.488408076557</v>
          </cell>
        </row>
        <row r="1458">
          <cell r="B1458" t="str">
            <v>TA138SIR2S1C2315FR±0</v>
          </cell>
          <cell r="C1458" t="str">
            <v>Torre de anclaje, retención intermedia y terminal (15°) Tipo RS1±0</v>
          </cell>
          <cell r="D1458">
            <v>13472.116396963831</v>
          </cell>
        </row>
        <row r="1459">
          <cell r="B1459" t="str">
            <v>TA138SIR2S1C2315FR+3</v>
          </cell>
          <cell r="C1459" t="str">
            <v>Torre de anclaje, retención intermedia y terminal (15°) Tipo RS1+3</v>
          </cell>
          <cell r="D1459">
            <v>14859.744385851105</v>
          </cell>
        </row>
        <row r="1460">
          <cell r="B1460" t="str">
            <v>TA138SIR2D1C2400FS-6</v>
          </cell>
          <cell r="C1460" t="str">
            <v>Torre de suspensión tipo SS2 (5°)Tipo SS2-6</v>
          </cell>
          <cell r="D1460">
            <v>5286.5285408717755</v>
          </cell>
        </row>
        <row r="1461">
          <cell r="B1461" t="str">
            <v>TA138SIR2D1C2400FS-3</v>
          </cell>
          <cell r="C1461" t="str">
            <v>Torre de suspensión tipo SS2 (5°)Tipo SS2-3</v>
          </cell>
          <cell r="D1461">
            <v>6048.5506728893288</v>
          </cell>
        </row>
        <row r="1462">
          <cell r="B1462" t="str">
            <v>TA138SIR2D1C2400FS±0</v>
          </cell>
          <cell r="C1462" t="str">
            <v>Torre de suspensión tipo SS2 (5°)Tipo SS2±0</v>
          </cell>
          <cell r="D1462">
            <v>6803.7690358710106</v>
          </cell>
        </row>
        <row r="1463">
          <cell r="B1463" t="str">
            <v>TA138SIR2D1C2400FS+3</v>
          </cell>
          <cell r="C1463" t="str">
            <v>Torre de suspensión tipo SS2 (5°)Tipo SS2+3</v>
          </cell>
          <cell r="D1463">
            <v>7552.1836298168228</v>
          </cell>
        </row>
        <row r="1464">
          <cell r="B1464" t="str">
            <v>TA138SIR2D1C2400FS+6</v>
          </cell>
          <cell r="C1464" t="str">
            <v>Torre de suspensión tipo SS2 (5°)Tipo SS2+6</v>
          </cell>
          <cell r="D1464">
            <v>8300.5982237626322</v>
          </cell>
        </row>
        <row r="1465">
          <cell r="B1465" t="str">
            <v>TA138SIR2D1C2400FA-3</v>
          </cell>
          <cell r="C1465" t="str">
            <v>Torre de ángulo menor tipo AS2 (30°)Tipo AS2-3</v>
          </cell>
          <cell r="D1465">
            <v>9305.6373782034261</v>
          </cell>
        </row>
        <row r="1466">
          <cell r="B1466" t="str">
            <v>TA138SIR2D1C2400FA±0</v>
          </cell>
          <cell r="C1466" t="str">
            <v>Torre de ángulo menor tipo AS2 (30°)Tipo AS2±0</v>
          </cell>
          <cell r="D1466">
            <v>10328.121396452194</v>
          </cell>
        </row>
        <row r="1467">
          <cell r="B1467" t="str">
            <v>TA138SIR2D1C2400FA+3</v>
          </cell>
          <cell r="C1467" t="str">
            <v>Torre de ángulo menor tipo AS2 (30°)Tipo AS2+3</v>
          </cell>
          <cell r="D1467">
            <v>11350.605414700962</v>
          </cell>
        </row>
        <row r="1468">
          <cell r="B1468" t="str">
            <v>TA138SIR2D1C2400FB-3</v>
          </cell>
          <cell r="C1468" t="str">
            <v>Torre de ángulo mayor tipo BS2 (65°)Tipo BS2-3</v>
          </cell>
          <cell r="D1468">
            <v>12557.880180975051</v>
          </cell>
        </row>
        <row r="1469">
          <cell r="B1469" t="str">
            <v>TA138SIR2D1C2400FB±0</v>
          </cell>
          <cell r="C1469" t="str">
            <v>Torre de ángulo mayor tipo BS2 (65°)Tipo BS2±0</v>
          </cell>
          <cell r="D1469">
            <v>13984.276370796271</v>
          </cell>
        </row>
        <row r="1470">
          <cell r="B1470" t="str">
            <v>TA138SIR2D1C2400FB+3</v>
          </cell>
          <cell r="C1470" t="str">
            <v>Torre de ángulo mayor tipo BS2 (65°)Tipo BS2+3</v>
          </cell>
          <cell r="D1470">
            <v>15662.389535291826</v>
          </cell>
        </row>
        <row r="1471">
          <cell r="B1471" t="str">
            <v>TA138SIR2D1C2400FR-3</v>
          </cell>
          <cell r="C1471" t="str">
            <v>Torre de anclaje, retención intermedia y terminal (15°) Tipo RS2-3</v>
          </cell>
          <cell r="D1471">
            <v>16169.081821034884</v>
          </cell>
        </row>
        <row r="1472">
          <cell r="B1472" t="str">
            <v>TA138SIR2D1C2400FR±0</v>
          </cell>
          <cell r="C1472" t="str">
            <v>Torre de anclaje, retención intermedia y terminal (15°) Tipo RS2±0</v>
          </cell>
          <cell r="D1472">
            <v>18025.732241956393</v>
          </cell>
        </row>
        <row r="1473">
          <cell r="B1473" t="str">
            <v>TA138SIR2D1C2400FR+3</v>
          </cell>
          <cell r="C1473" t="str">
            <v>Torre de anclaje, retención intermedia y terminal (15°) Tipo RS2+3</v>
          </cell>
          <cell r="D1473">
            <v>19882.382662877902</v>
          </cell>
        </row>
        <row r="1474">
          <cell r="B1474" t="str">
            <v>TA138SIR2D1C2315FS-6</v>
          </cell>
          <cell r="C1474" t="str">
            <v>Torre de suspensión tipo SS2 (5°)Tipo SS2-6</v>
          </cell>
          <cell r="D1474">
            <v>4887.2624185757031</v>
          </cell>
        </row>
        <row r="1475">
          <cell r="B1475" t="str">
            <v>TA138SIR2D1C2315FS-3</v>
          </cell>
          <cell r="C1475" t="str">
            <v>Torre de suspensión tipo SS2 (5°)Tipo SS2-3</v>
          </cell>
          <cell r="D1475">
            <v>5591.7326771091375</v>
          </cell>
        </row>
        <row r="1476">
          <cell r="B1476" t="str">
            <v>TA138SIR2D1C2315FS±0</v>
          </cell>
          <cell r="C1476" t="str">
            <v>Torre de suspensión tipo SS2 (5°)Tipo SS2±0</v>
          </cell>
          <cell r="D1476">
            <v>6289.9130226199522</v>
          </cell>
        </row>
        <row r="1477">
          <cell r="B1477" t="str">
            <v>TA138SIR2D1C2315FS+3</v>
          </cell>
          <cell r="C1477" t="str">
            <v>Torre de suspensión tipo SS2 (5°)Tipo SS2+3</v>
          </cell>
          <cell r="D1477">
            <v>6981.8034551081473</v>
          </cell>
        </row>
        <row r="1478">
          <cell r="B1478" t="str">
            <v>TA138SIR2D1C2315FS+6</v>
          </cell>
          <cell r="C1478" t="str">
            <v>Torre de suspensión tipo SS2 (5°)Tipo SS2+6</v>
          </cell>
          <cell r="D1478">
            <v>7673.6938875963415</v>
          </cell>
        </row>
        <row r="1479">
          <cell r="B1479" t="str">
            <v>TA138SIR2D1C2315FA-3</v>
          </cell>
          <cell r="C1479" t="str">
            <v>Torre de ángulo menor tipo AS2 (30°)Tipo AS2-3</v>
          </cell>
          <cell r="D1479">
            <v>8602.8272594717164</v>
          </cell>
        </row>
        <row r="1480">
          <cell r="B1480" t="str">
            <v>TA138SIR2D1C2315FA±0</v>
          </cell>
          <cell r="C1480" t="str">
            <v>Torre de ángulo menor tipo AS2 (30°)Tipo AS2±0</v>
          </cell>
          <cell r="D1480">
            <v>9548.0879683370877</v>
          </cell>
        </row>
        <row r="1481">
          <cell r="B1481" t="str">
            <v>TA138SIR2D1C2315FA+3</v>
          </cell>
          <cell r="C1481" t="str">
            <v>Torre de ángulo menor tipo AS2 (30°)Tipo AS2+3</v>
          </cell>
          <cell r="D1481">
            <v>10493.348677202459</v>
          </cell>
        </row>
        <row r="1482">
          <cell r="B1482" t="str">
            <v>TA138SIR2D1C2315FB-3</v>
          </cell>
          <cell r="C1482" t="str">
            <v>Torre de ángulo mayor tipo BS2 (65°)Tipo BS2-3</v>
          </cell>
          <cell r="D1482">
            <v>11609.443775997321</v>
          </cell>
        </row>
        <row r="1483">
          <cell r="B1483" t="str">
            <v>TA138SIR2D1C2315FB±0</v>
          </cell>
          <cell r="C1483" t="str">
            <v>Torre de ángulo mayor tipo BS2 (65°)Tipo BS2±0</v>
          </cell>
          <cell r="D1483">
            <v>12928.111109128418</v>
          </cell>
        </row>
        <row r="1484">
          <cell r="B1484" t="str">
            <v>TA138SIR2D1C2315FB+3</v>
          </cell>
          <cell r="C1484" t="str">
            <v>Torre de ángulo mayor tipo BS2 (65°)Tipo BS2+3</v>
          </cell>
          <cell r="D1484">
            <v>14479.484442223829</v>
          </cell>
        </row>
        <row r="1485">
          <cell r="B1485" t="str">
            <v>TA138SIR2D1C2315FR-3</v>
          </cell>
          <cell r="C1485" t="str">
            <v>Torre de anclaje, retención intermedia y terminal (15°) Tipo RS2-3</v>
          </cell>
          <cell r="D1485">
            <v>14947.908692040877</v>
          </cell>
        </row>
        <row r="1486">
          <cell r="B1486" t="str">
            <v>TA138SIR2D1C2315FR±0</v>
          </cell>
          <cell r="C1486" t="str">
            <v>Torre de anclaje, retención intermedia y terminal (15°) Tipo RS2±0</v>
          </cell>
          <cell r="D1486">
            <v>16664.335219666529</v>
          </cell>
        </row>
        <row r="1487">
          <cell r="B1487" t="str">
            <v>TA138SIR2D1C2315FR+3</v>
          </cell>
          <cell r="C1487" t="str">
            <v>Torre de anclaje, retención intermedia y terminal (15°) Tipo RS2+3</v>
          </cell>
          <cell r="D1487">
            <v>18380.761747292181</v>
          </cell>
        </row>
        <row r="1488">
          <cell r="B1488" t="str">
            <v>TA138SIR1S1C1400FS-6</v>
          </cell>
          <cell r="C1488" t="str">
            <v>Torre de suspensión tipo SS1 (5°)Tipo SS1-6</v>
          </cell>
          <cell r="D1488">
            <v>3634.4667617953764</v>
          </cell>
        </row>
        <row r="1489">
          <cell r="B1489" t="str">
            <v>TA138SIR1S1C1400FS-3</v>
          </cell>
          <cell r="C1489" t="str">
            <v>Torre de suspensión tipo SS1 (5°)Tipo SS1-3</v>
          </cell>
          <cell r="D1489">
            <v>4158.3538625947094</v>
          </cell>
        </row>
        <row r="1490">
          <cell r="B1490" t="str">
            <v>TA138SIR1S1C1400FS±0</v>
          </cell>
          <cell r="C1490" t="str">
            <v>Torre de suspensión tipo SS1 (5°)Tipo SS1±0</v>
          </cell>
          <cell r="D1490">
            <v>4677.5633999940492</v>
          </cell>
        </row>
        <row r="1491">
          <cell r="B1491" t="str">
            <v>TA138SIR1S1C1400FS+3</v>
          </cell>
          <cell r="C1491" t="str">
            <v>Torre de suspensión tipo SS1 (5°)Tipo SS1+3</v>
          </cell>
          <cell r="D1491">
            <v>5192.0953739933948</v>
          </cell>
        </row>
        <row r="1492">
          <cell r="B1492" t="str">
            <v>TA138SIR1S1C1400FS+6</v>
          </cell>
          <cell r="C1492" t="str">
            <v>Torre de suspensión tipo SS1 (5°)Tipo SS1+6</v>
          </cell>
          <cell r="D1492">
            <v>5706.6273479927395</v>
          </cell>
        </row>
        <row r="1493">
          <cell r="B1493" t="str">
            <v>TA138SIR1S1C1400FA-3</v>
          </cell>
          <cell r="C1493" t="str">
            <v>Torre de ángulo menor tipo AS1 (30°)Tipo AS1-3</v>
          </cell>
          <cell r="D1493">
            <v>6397.5876583130612</v>
          </cell>
        </row>
        <row r="1494">
          <cell r="B1494" t="str">
            <v>TA138SIR1S1C1400FA±0</v>
          </cell>
          <cell r="C1494" t="str">
            <v>Torre de ángulo menor tipo AS1 (30°)Tipo AS1±0</v>
          </cell>
          <cell r="D1494">
            <v>7100.5412411909665</v>
          </cell>
        </row>
        <row r="1495">
          <cell r="B1495" t="str">
            <v>TA138SIR1S1C1400FA+3</v>
          </cell>
          <cell r="C1495" t="str">
            <v>Torre de ángulo menor tipo AS1 (30°)Tipo AS1+3</v>
          </cell>
          <cell r="D1495">
            <v>7803.4948240688718</v>
          </cell>
        </row>
        <row r="1496">
          <cell r="B1496" t="str">
            <v>TA138SIR1S1C1400FB-3</v>
          </cell>
          <cell r="C1496" t="str">
            <v>Torre de ángulo mayor tipo BS1 (65°)Tipo BS1-3</v>
          </cell>
          <cell r="D1496">
            <v>8633.4912908341666</v>
          </cell>
        </row>
        <row r="1497">
          <cell r="B1497" t="str">
            <v>TA138SIR1S1C1400FB±0</v>
          </cell>
          <cell r="C1497" t="str">
            <v>Torre de ángulo mayor tipo BS1 (65°)Tipo BS1±0</v>
          </cell>
          <cell r="D1497">
            <v>9614.132840572569</v>
          </cell>
        </row>
        <row r="1498">
          <cell r="B1498" t="str">
            <v>TA138SIR1S1C1400FB+3</v>
          </cell>
          <cell r="C1498" t="str">
            <v>Torre de ángulo mayor tipo BS1 (65°)Tipo BS1+3</v>
          </cell>
          <cell r="D1498">
            <v>10767.828781441278</v>
          </cell>
        </row>
        <row r="1499">
          <cell r="B1499" t="str">
            <v>TA138SIR1S1C1400FR-3</v>
          </cell>
          <cell r="C1499" t="str">
            <v>Torre de anclaje, retención intermedia y terminal (15°) Tipo RS1-3</v>
          </cell>
          <cell r="D1499">
            <v>11116.177656653743</v>
          </cell>
        </row>
        <row r="1500">
          <cell r="B1500" t="str">
            <v>TA138SIR1S1C1400FR±0</v>
          </cell>
          <cell r="C1500" t="str">
            <v>Torre de anclaje, retención intermedia y terminal (15°) Tipo RS1±0</v>
          </cell>
          <cell r="D1500">
            <v>12392.617231498041</v>
          </cell>
        </row>
        <row r="1501">
          <cell r="B1501" t="str">
            <v>TA138SIR1S1C1400FR+3</v>
          </cell>
          <cell r="C1501" t="str">
            <v>Torre de anclaje, retención intermedia y terminal (15°) Tipo RS1+3</v>
          </cell>
          <cell r="D1501">
            <v>13669.05680634234</v>
          </cell>
        </row>
        <row r="1502">
          <cell r="B1502" t="str">
            <v>TA138SIR1S1C1300FS-6</v>
          </cell>
          <cell r="C1502" t="str">
            <v>Torre de suspensión tipo SS1 (5°)Tipo SS1-6</v>
          </cell>
          <cell r="D1502">
            <v>3365.0420608984996</v>
          </cell>
        </row>
        <row r="1503">
          <cell r="B1503" t="str">
            <v>TA138SIR1S1C1300FS-3</v>
          </cell>
          <cell r="C1503" t="str">
            <v>Torre de suspensión tipo SS1 (5°)Tipo SS1-3</v>
          </cell>
          <cell r="D1503">
            <v>3850.0931687757607</v>
          </cell>
        </row>
        <row r="1504">
          <cell r="B1504" t="str">
            <v>TA138SIR1S1C1300FS±0</v>
          </cell>
          <cell r="C1504" t="str">
            <v>Torre de suspensión tipo SS1 (5°)Tipo SS1±0</v>
          </cell>
          <cell r="D1504">
            <v>4330.813463189832</v>
          </cell>
        </row>
        <row r="1505">
          <cell r="B1505" t="str">
            <v>TA138SIR1S1C1300FS+3</v>
          </cell>
          <cell r="C1505" t="str">
            <v>Torre de suspensión tipo SS1 (5°)Tipo SS1+3</v>
          </cell>
          <cell r="D1505">
            <v>4807.202944140714</v>
          </cell>
        </row>
        <row r="1506">
          <cell r="B1506" t="str">
            <v>TA138SIR1S1C1300FS+6</v>
          </cell>
          <cell r="C1506" t="str">
            <v>Torre de suspensión tipo SS1 (5°)Tipo SS1+6</v>
          </cell>
          <cell r="D1506">
            <v>5283.592425091595</v>
          </cell>
        </row>
        <row r="1507">
          <cell r="B1507" t="str">
            <v>TA138SIR1S1C1300FA-3</v>
          </cell>
          <cell r="C1507" t="str">
            <v>Torre de ángulo menor tipo AS1 (30°)Tipo AS1-3</v>
          </cell>
          <cell r="D1507">
            <v>5923.3315282470703</v>
          </cell>
        </row>
        <row r="1508">
          <cell r="B1508" t="str">
            <v>TA138SIR1S1C1300FA±0</v>
          </cell>
          <cell r="C1508" t="str">
            <v>Torre de ángulo menor tipo AS1 (30°)Tipo AS1±0</v>
          </cell>
          <cell r="D1508">
            <v>6574.1748371221647</v>
          </cell>
        </row>
        <row r="1509">
          <cell r="B1509" t="str">
            <v>TA138SIR1S1C1300FA+3</v>
          </cell>
          <cell r="C1509" t="str">
            <v>Torre de ángulo menor tipo AS1 (30°)Tipo AS1+3</v>
          </cell>
          <cell r="D1509">
            <v>7225.0181459972591</v>
          </cell>
        </row>
        <row r="1510">
          <cell r="B1510" t="str">
            <v>TA138SIR1S1C1300FB-3</v>
          </cell>
          <cell r="C1510" t="str">
            <v>Torre de ángulo mayor tipo BS1 (65°)Tipo BS1-3</v>
          </cell>
          <cell r="D1510">
            <v>7993.4865910581439</v>
          </cell>
        </row>
        <row r="1511">
          <cell r="B1511" t="str">
            <v>TA138SIR1S1C1300FB±0</v>
          </cell>
          <cell r="C1511" t="str">
            <v>Torre de ángulo mayor tipo BS1 (65°)Tipo BS1±0</v>
          </cell>
          <cell r="D1511">
            <v>8901.4327294634113</v>
          </cell>
        </row>
        <row r="1512">
          <cell r="B1512" t="str">
            <v>TA138SIR1S1C1300FB+3</v>
          </cell>
          <cell r="C1512" t="str">
            <v>Torre de ángulo mayor tipo BS1 (65°)Tipo BS1+3</v>
          </cell>
          <cell r="D1512">
            <v>9969.6046569990212</v>
          </cell>
        </row>
        <row r="1513">
          <cell r="B1513" t="str">
            <v>TA138SIR1S1C1300FR-3</v>
          </cell>
          <cell r="C1513" t="str">
            <v>Torre de anclaje, retención intermedia y terminal (15°) Tipo RS1-3</v>
          </cell>
          <cell r="D1513">
            <v>10292.130269085666</v>
          </cell>
        </row>
        <row r="1514">
          <cell r="B1514" t="str">
            <v>TA138SIR1S1C1300FR±0</v>
          </cell>
          <cell r="C1514" t="str">
            <v>Torre de anclaje, retención intermedia y terminal (15°) Tipo RS1±0</v>
          </cell>
          <cell r="D1514">
            <v>11473.946788278336</v>
          </cell>
        </row>
        <row r="1515">
          <cell r="B1515" t="str">
            <v>TA138SIR1S1C1300FR+3</v>
          </cell>
          <cell r="C1515" t="str">
            <v>Torre de anclaje, retención intermedia y terminal (15°) Tipo RS1+3</v>
          </cell>
          <cell r="D1515">
            <v>12655.763307471005</v>
          </cell>
        </row>
        <row r="1516">
          <cell r="B1516" t="str">
            <v>TA138SIR1S1C1240FS-6</v>
          </cell>
          <cell r="C1516" t="str">
            <v>Torre de suspensión tipo SS1 (5°)Tipo SS1-6</v>
          </cell>
          <cell r="D1516">
            <v>3202.1310608755753</v>
          </cell>
        </row>
        <row r="1517">
          <cell r="B1517" t="str">
            <v>TA138SIR1S1C1240FS-3</v>
          </cell>
          <cell r="C1517" t="str">
            <v>Torre de suspensión tipo SS1 (5°)Tipo SS1-3</v>
          </cell>
          <cell r="D1517">
            <v>3663.6995020828654</v>
          </cell>
        </row>
        <row r="1518">
          <cell r="B1518" t="str">
            <v>TA138SIR1S1C1240FS±0</v>
          </cell>
          <cell r="C1518" t="str">
            <v>Torre de suspensión tipo SS1 (5°)Tipo SS1±0</v>
          </cell>
          <cell r="D1518">
            <v>4121.1467964936619</v>
          </cell>
        </row>
        <row r="1519">
          <cell r="B1519" t="str">
            <v>TA138SIR1S1C1240FS+3</v>
          </cell>
          <cell r="C1519" t="str">
            <v>Torre de suspensión tipo SS1 (5°)Tipo SS1+3</v>
          </cell>
          <cell r="D1519">
            <v>4574.4729441079653</v>
          </cell>
        </row>
        <row r="1520">
          <cell r="B1520" t="str">
            <v>TA138SIR1S1C1240FS+6</v>
          </cell>
          <cell r="C1520" t="str">
            <v>Torre de suspensión tipo SS1 (5°)Tipo SS1+6</v>
          </cell>
          <cell r="D1520">
            <v>5027.7990917222678</v>
          </cell>
        </row>
        <row r="1521">
          <cell r="B1521" t="str">
            <v>TA138SIR1S1C1240FA-3</v>
          </cell>
          <cell r="C1521" t="str">
            <v>Torre de ángulo menor tipo AS1 (30°)Tipo AS1-3</v>
          </cell>
          <cell r="D1521">
            <v>5636.5666542067183</v>
          </cell>
        </row>
        <row r="1522">
          <cell r="B1522" t="str">
            <v>TA138SIR1S1C1240FA±0</v>
          </cell>
          <cell r="C1522" t="str">
            <v>Torre de ángulo menor tipo AS1 (30°)Tipo AS1±0</v>
          </cell>
          <cell r="D1522">
            <v>6255.900837077379</v>
          </cell>
        </row>
        <row r="1523">
          <cell r="B1523" t="str">
            <v>TA138SIR1S1C1240FA+3</v>
          </cell>
          <cell r="C1523" t="str">
            <v>Torre de ángulo menor tipo AS1 (30°)Tipo AS1+3</v>
          </cell>
          <cell r="D1523">
            <v>6875.2350199480397</v>
          </cell>
        </row>
        <row r="1524">
          <cell r="B1524" t="str">
            <v>TA138SIR1S1C1240FB-3</v>
          </cell>
          <cell r="C1524" t="str">
            <v>Torre de ángulo mayor tipo BS1 (65°)Tipo BS1-3</v>
          </cell>
          <cell r="D1524">
            <v>7606.4997805956891</v>
          </cell>
        </row>
        <row r="1525">
          <cell r="B1525" t="str">
            <v>TA138SIR1S1C1240FB±0</v>
          </cell>
          <cell r="C1525" t="str">
            <v>Torre de ángulo mayor tipo BS1 (65°)Tipo BS1±0</v>
          </cell>
          <cell r="D1525">
            <v>8470.4897334027719</v>
          </cell>
        </row>
        <row r="1526">
          <cell r="B1526" t="str">
            <v>TA138SIR1S1C1240FB+3</v>
          </cell>
          <cell r="C1526" t="str">
            <v>Torre de ángulo mayor tipo BS1 (65°)Tipo BS1+3</v>
          </cell>
          <cell r="D1526">
            <v>9486.9485014111051</v>
          </cell>
        </row>
        <row r="1527">
          <cell r="B1527" t="str">
            <v>TA138SIR1S1C1240FR-3</v>
          </cell>
          <cell r="C1527" t="str">
            <v>Torre de anclaje, retención intermedia y terminal (15°) Tipo RS1-3</v>
          </cell>
          <cell r="D1527">
            <v>9793.8597559214868</v>
          </cell>
        </row>
        <row r="1528">
          <cell r="B1528" t="str">
            <v>TA138SIR1S1C1240FR±0</v>
          </cell>
          <cell r="C1528" t="str">
            <v>Torre de anclaje, retención intermedia y terminal (15°) Tipo RS1±0</v>
          </cell>
          <cell r="D1528">
            <v>10918.461266356173</v>
          </cell>
        </row>
        <row r="1529">
          <cell r="B1529" t="str">
            <v>TA138SIR1S1C1240FR+3</v>
          </cell>
          <cell r="C1529" t="str">
            <v>Torre de anclaje, retención intermedia y terminal (15°) Tipo RS1+3</v>
          </cell>
          <cell r="D1529">
            <v>12043.062776790859</v>
          </cell>
        </row>
        <row r="1530">
          <cell r="B1530" t="str">
            <v>TA138SIR1D1C1400FS-6</v>
          </cell>
          <cell r="C1530" t="str">
            <v>Torre de suspensión tipo SS2 (5°)Tipo SS2-6</v>
          </cell>
          <cell r="D1530">
            <v>4840.9596299432487</v>
          </cell>
        </row>
        <row r="1531">
          <cell r="B1531" t="str">
            <v>TA138SIR1D1C1400FS-3</v>
          </cell>
          <cell r="C1531" t="str">
            <v>Torre de suspensión tipo SS2 (5°)Tipo SS2-3</v>
          </cell>
          <cell r="D1531">
            <v>5538.7556126377713</v>
          </cell>
        </row>
        <row r="1532">
          <cell r="B1532" t="str">
            <v>TA138SIR1D1C1400FS±0</v>
          </cell>
          <cell r="C1532" t="str">
            <v>Torre de suspensión tipo SS2 (5°)Tipo SS2±0</v>
          </cell>
          <cell r="D1532">
            <v>6230.3212740582348</v>
          </cell>
        </row>
        <row r="1533">
          <cell r="B1533" t="str">
            <v>TA138SIR1D1C1400FS+3</v>
          </cell>
          <cell r="C1533" t="str">
            <v>Torre de suspensión tipo SS2 (5°)Tipo SS2+3</v>
          </cell>
          <cell r="D1533">
            <v>6915.6566142046413</v>
          </cell>
        </row>
        <row r="1534">
          <cell r="B1534" t="str">
            <v>TA138SIR1D1C1400FS+6</v>
          </cell>
          <cell r="C1534" t="str">
            <v>Torre de suspensión tipo SS2 (5°)Tipo SS2+6</v>
          </cell>
          <cell r="D1534">
            <v>7600.9919543510459</v>
          </cell>
        </row>
        <row r="1535">
          <cell r="B1535" t="str">
            <v>TA138SIR1D1C1400FA-3</v>
          </cell>
          <cell r="C1535" t="str">
            <v>Torre de ángulo menor tipo AS2 (30°)Tipo AS2-3</v>
          </cell>
          <cell r="D1535">
            <v>8521.322552312382</v>
          </cell>
        </row>
        <row r="1536">
          <cell r="B1536" t="str">
            <v>TA138SIR1D1C1400FA±0</v>
          </cell>
          <cell r="C1536" t="str">
            <v>Torre de ángulo menor tipo AS2 (30°)Tipo AS2±0</v>
          </cell>
          <cell r="D1536">
            <v>9457.6276940204007</v>
          </cell>
        </row>
        <row r="1537">
          <cell r="B1537" t="str">
            <v>TA138SIR1D1C1400FA+3</v>
          </cell>
          <cell r="C1537" t="str">
            <v>Torre de ángulo menor tipo AS2 (30°)Tipo AS2+3</v>
          </cell>
          <cell r="D1537">
            <v>10393.932835728419</v>
          </cell>
        </row>
        <row r="1538">
          <cell r="B1538" t="str">
            <v>TA138SIR1D1C1400FB-3</v>
          </cell>
          <cell r="C1538" t="str">
            <v>Torre de ángulo mayor tipo BS2 (65°)Tipo BS2-3</v>
          </cell>
          <cell r="D1538">
            <v>11499.453852137854</v>
          </cell>
        </row>
        <row r="1539">
          <cell r="B1539" t="str">
            <v>TA138SIR1D1C1400FB±0</v>
          </cell>
          <cell r="C1539" t="str">
            <v>Torre de ángulo mayor tipo BS2 (65°)Tipo BS2±0</v>
          </cell>
          <cell r="D1539">
            <v>12805.627897703624</v>
          </cell>
        </row>
        <row r="1540">
          <cell r="B1540" t="str">
            <v>TA138SIR1D1C1400FB+3</v>
          </cell>
          <cell r="C1540" t="str">
            <v>Torre de ángulo mayor tipo BS2 (65°)Tipo BS2+3</v>
          </cell>
          <cell r="D1540">
            <v>14342.30324542806</v>
          </cell>
        </row>
        <row r="1541">
          <cell r="B1541" t="str">
            <v>TA138SIR1D1C1400FR-3</v>
          </cell>
          <cell r="C1541" t="str">
            <v>Torre de anclaje, retención intermedia y terminal (15°) Tipo RS2-3</v>
          </cell>
          <cell r="D1541">
            <v>14806.289561045554</v>
          </cell>
        </row>
        <row r="1542">
          <cell r="B1542" t="str">
            <v>TA138SIR1D1C1400FR±0</v>
          </cell>
          <cell r="C1542" t="str">
            <v>Torre de anclaje, retención intermedia y terminal (15°) Tipo RS2±0</v>
          </cell>
          <cell r="D1542">
            <v>16506.454360139971</v>
          </cell>
        </row>
        <row r="1543">
          <cell r="B1543" t="str">
            <v>TA138SIR1D1C1400FR+3</v>
          </cell>
          <cell r="C1543" t="str">
            <v>Torre de anclaje, retención intermedia y terminal (15°) Tipo RS2+3</v>
          </cell>
          <cell r="D1543">
            <v>18206.619159234389</v>
          </cell>
        </row>
        <row r="1544">
          <cell r="B1544" t="str">
            <v>TA138SIR1D1C1300FS-6</v>
          </cell>
          <cell r="C1544" t="str">
            <v>Torre de suspensión tipo SS2 (5°)Tipo SS2-6</v>
          </cell>
          <cell r="D1544">
            <v>4443.9303351686913</v>
          </cell>
        </row>
        <row r="1545">
          <cell r="B1545" t="str">
            <v>TA138SIR1D1C1300FS-3</v>
          </cell>
          <cell r="C1545" t="str">
            <v>Torre de suspensión tipo SS2 (5°)Tipo SS2-3</v>
          </cell>
          <cell r="D1545">
            <v>5084.496869967782</v>
          </cell>
        </row>
        <row r="1546">
          <cell r="B1546" t="str">
            <v>TA138SIR1D1C1300FS±0</v>
          </cell>
          <cell r="C1546" t="str">
            <v>Torre de suspensión tipo SS2 (5°)Tipo SS2±0</v>
          </cell>
          <cell r="D1546">
            <v>5719.3440607061666</v>
          </cell>
        </row>
        <row r="1547">
          <cell r="B1547" t="str">
            <v>TA138SIR1D1C1300FS+3</v>
          </cell>
          <cell r="C1547" t="str">
            <v>Torre de suspensión tipo SS2 (5°)Tipo SS2+3</v>
          </cell>
          <cell r="D1547">
            <v>6348.4719073838451</v>
          </cell>
        </row>
        <row r="1548">
          <cell r="B1548" t="str">
            <v>TA138SIR1D1C1300FS+6</v>
          </cell>
          <cell r="C1548" t="str">
            <v>Torre de suspensión tipo SS2 (5°)Tipo SS2+6</v>
          </cell>
          <cell r="D1548">
            <v>6977.5997540615235</v>
          </cell>
        </row>
        <row r="1549">
          <cell r="B1549" t="str">
            <v>TA138SIR1D1C1300FA-3</v>
          </cell>
          <cell r="C1549" t="str">
            <v>Torre de ángulo menor tipo AS2 (30°)Tipo AS2-3</v>
          </cell>
          <cell r="D1549">
            <v>7822.4498200209173</v>
          </cell>
        </row>
        <row r="1550">
          <cell r="B1550" t="str">
            <v>TA138SIR1D1C1300FA±0</v>
          </cell>
          <cell r="C1550" t="str">
            <v>Torre de ángulo menor tipo AS2 (30°)Tipo AS2±0</v>
          </cell>
          <cell r="D1550">
            <v>8681.9642841519617</v>
          </cell>
        </row>
        <row r="1551">
          <cell r="B1551" t="str">
            <v>TA138SIR1D1C1300FA+3</v>
          </cell>
          <cell r="C1551" t="str">
            <v>Torre de ángulo menor tipo AS2 (30°)Tipo AS2+3</v>
          </cell>
          <cell r="D1551">
            <v>9541.4787482830052</v>
          </cell>
        </row>
        <row r="1552">
          <cell r="B1552" t="str">
            <v>TA138SIR1D1C1300FB-3</v>
          </cell>
          <cell r="C1552" t="str">
            <v>Torre de ángulo mayor tipo BS2 (65°)Tipo BS2-3</v>
          </cell>
          <cell r="D1552">
            <v>10556.330917386098</v>
          </cell>
        </row>
        <row r="1553">
          <cell r="B1553" t="str">
            <v>TA138SIR1D1C1300FB±0</v>
          </cell>
          <cell r="C1553" t="str">
            <v>Torre de ángulo mayor tipo BS2 (65°)Tipo BS2±0</v>
          </cell>
          <cell r="D1553">
            <v>11755.379640741758</v>
          </cell>
        </row>
        <row r="1554">
          <cell r="B1554" t="str">
            <v>TA138SIR1D1C1300FB+3</v>
          </cell>
          <cell r="C1554" t="str">
            <v>Torre de ángulo mayor tipo BS2 (65°)Tipo BS2+3</v>
          </cell>
          <cell r="D1554">
            <v>13166.02519763077</v>
          </cell>
        </row>
        <row r="1555">
          <cell r="B1555" t="str">
            <v>TA138SIR1D1C1300FR-3</v>
          </cell>
          <cell r="C1555" t="str">
            <v>Torre de anclaje, retención intermedia y terminal (15°) Tipo RS2-3</v>
          </cell>
          <cell r="D1555">
            <v>13591.957868153764</v>
          </cell>
        </row>
        <row r="1556">
          <cell r="B1556" t="str">
            <v>TA138SIR1D1C1300FR±0</v>
          </cell>
          <cell r="C1556" t="str">
            <v>Torre de anclaje, retención intermedia y terminal (15°) Tipo RS2±0</v>
          </cell>
          <cell r="D1556">
            <v>15152.684356916125</v>
          </cell>
        </row>
        <row r="1557">
          <cell r="B1557" t="str">
            <v>TA138SIR1D1C1300FR+3</v>
          </cell>
          <cell r="C1557" t="str">
            <v>Torre de anclaje, retención intermedia y terminal (15°) Tipo RS2+3</v>
          </cell>
          <cell r="D1557">
            <v>16713.410845678485</v>
          </cell>
        </row>
        <row r="1558">
          <cell r="B1558" t="str">
            <v>TA138SIR1D1C1240FS-6</v>
          </cell>
          <cell r="C1558" t="str">
            <v>Torre de suspensión tipo SS2 (5°)Tipo SS2-6</v>
          </cell>
          <cell r="D1558">
            <v>4200.5054242257174</v>
          </cell>
        </row>
        <row r="1559">
          <cell r="B1559" t="str">
            <v>TA138SIR1D1C1240FS-3</v>
          </cell>
          <cell r="C1559" t="str">
            <v>Torre de suspensión tipo SS2 (5°)Tipo SS2-3</v>
          </cell>
          <cell r="D1559">
            <v>4805.9836835735678</v>
          </cell>
        </row>
        <row r="1560">
          <cell r="B1560" t="str">
            <v>TA138SIR1D1C1240FS±0</v>
          </cell>
          <cell r="C1560" t="str">
            <v>Torre de suspensión tipo SS2 (5°)Tipo SS2±0</v>
          </cell>
          <cell r="D1560">
            <v>5406.0558870343848</v>
          </cell>
        </row>
        <row r="1561">
          <cell r="B1561" t="str">
            <v>TA138SIR1D1C1240FS+3</v>
          </cell>
          <cell r="C1561" t="str">
            <v>Torre de suspensión tipo SS2 (5°)Tipo SS2+3</v>
          </cell>
          <cell r="D1561">
            <v>6000.7220346081676</v>
          </cell>
        </row>
        <row r="1562">
          <cell r="B1562" t="str">
            <v>TA138SIR1D1C1240FS+6</v>
          </cell>
          <cell r="C1562" t="str">
            <v>Torre de suspensión tipo SS2 (5°)Tipo SS2+6</v>
          </cell>
          <cell r="D1562">
            <v>6595.3881821819496</v>
          </cell>
        </row>
        <row r="1563">
          <cell r="B1563" t="str">
            <v>TA138SIR1D1C1240FA-3</v>
          </cell>
          <cell r="C1563" t="str">
            <v>Torre de ángulo menor tipo AS2 (30°)Tipo AS2-3</v>
          </cell>
          <cell r="D1563">
            <v>7393.9599457028953</v>
          </cell>
        </row>
        <row r="1564">
          <cell r="B1564" t="str">
            <v>TA138SIR1D1C1240FA±0</v>
          </cell>
          <cell r="C1564" t="str">
            <v>Torre de ángulo menor tipo AS2 (30°)Tipo AS2±0</v>
          </cell>
          <cell r="D1564">
            <v>8206.3928365181964</v>
          </cell>
        </row>
        <row r="1565">
          <cell r="B1565" t="str">
            <v>TA138SIR1D1C1240FA+3</v>
          </cell>
          <cell r="C1565" t="str">
            <v>Torre de ángulo menor tipo AS2 (30°)Tipo AS2+3</v>
          </cell>
          <cell r="D1565">
            <v>9018.8257273334984</v>
          </cell>
        </row>
        <row r="1566">
          <cell r="B1566" t="str">
            <v>TA138SIR1D1C1240FB-3</v>
          </cell>
          <cell r="C1566" t="str">
            <v>Torre de ángulo mayor tipo BS2 (65°)Tipo BS2-3</v>
          </cell>
          <cell r="D1566">
            <v>9978.0873987797841</v>
          </cell>
        </row>
        <row r="1567">
          <cell r="B1567" t="str">
            <v>TA138SIR1D1C1240FB±0</v>
          </cell>
          <cell r="C1567" t="str">
            <v>Torre de ángulo mayor tipo BS2 (65°)Tipo BS2±0</v>
          </cell>
          <cell r="D1567">
            <v>11111.455900645638</v>
          </cell>
        </row>
        <row r="1568">
          <cell r="B1568" t="str">
            <v>TA138SIR1D1C1240FB+3</v>
          </cell>
          <cell r="C1568" t="str">
            <v>Torre de ángulo mayor tipo BS2 (65°)Tipo BS2+3</v>
          </cell>
          <cell r="D1568">
            <v>12444.830608723116</v>
          </cell>
        </row>
        <row r="1569">
          <cell r="B1569" t="str">
            <v>TA138SIR1D1C1240FR-3</v>
          </cell>
          <cell r="C1569" t="str">
            <v>Torre de anclaje, retención intermedia y terminal (15°) Tipo RS2-3</v>
          </cell>
          <cell r="D1569">
            <v>12847.431990371208</v>
          </cell>
        </row>
        <row r="1570">
          <cell r="B1570" t="str">
            <v>TA138SIR1D1C1240FR±0</v>
          </cell>
          <cell r="C1570" t="str">
            <v>Torre de anclaje, retención intermedia y terminal (15°) Tipo RS2±0</v>
          </cell>
          <cell r="D1570">
            <v>14322.666655932228</v>
          </cell>
        </row>
        <row r="1571">
          <cell r="B1571" t="str">
            <v>TA138SIR1D1C1240FR+3</v>
          </cell>
          <cell r="C1571" t="str">
            <v>Torre de anclaje, retención intermedia y terminal (15°) Tipo RS2+3</v>
          </cell>
          <cell r="D1571">
            <v>15797.901321493247</v>
          </cell>
        </row>
        <row r="1572">
          <cell r="B1572" t="str">
            <v>TA138SIR0S1C1400FS-6</v>
          </cell>
          <cell r="C1572" t="str">
            <v>Torre de suspensión tipo SS1 (5°)Tipo SS1-6</v>
          </cell>
          <cell r="D1572">
            <v>3937.921565243144</v>
          </cell>
        </row>
        <row r="1573">
          <cell r="B1573" t="str">
            <v>TA138SIR0S1C1400FS-3</v>
          </cell>
          <cell r="C1573" t="str">
            <v>Torre de suspensión tipo SS1 (5°)Tipo SS1-3</v>
          </cell>
          <cell r="D1573">
            <v>4505.5498989718853</v>
          </cell>
        </row>
        <row r="1574">
          <cell r="B1574" t="str">
            <v>TA138SIR0S1C1400FS±0</v>
          </cell>
          <cell r="C1574" t="str">
            <v>Torre de suspensión tipo SS1 (5°)Tipo SS1±0</v>
          </cell>
          <cell r="D1574">
            <v>5068.1101225780485</v>
          </cell>
        </row>
        <row r="1575">
          <cell r="B1575" t="str">
            <v>TA138SIR0S1C1400FS+3</v>
          </cell>
          <cell r="C1575" t="str">
            <v>Torre de suspensión tipo SS1 (5°)Tipo SS1+3</v>
          </cell>
          <cell r="D1575">
            <v>5625.6022360616344</v>
          </cell>
        </row>
        <row r="1576">
          <cell r="B1576" t="str">
            <v>TA138SIR0S1C1400FS+6</v>
          </cell>
          <cell r="C1576" t="str">
            <v>Torre de suspensión tipo SS1 (5°)Tipo SS1+6</v>
          </cell>
          <cell r="D1576">
            <v>6183.0943495452193</v>
          </cell>
        </row>
        <row r="1577">
          <cell r="B1577" t="str">
            <v>TA138SIR0S1C1400FA-3</v>
          </cell>
          <cell r="C1577" t="str">
            <v>Torre de ángulo menor tipo AS1 (30°)Tipo AS1-3</v>
          </cell>
          <cell r="D1577">
            <v>6931.7454406322031</v>
          </cell>
        </row>
        <row r="1578">
          <cell r="B1578" t="str">
            <v>TA138SIR0S1C1400FA±0</v>
          </cell>
          <cell r="C1578" t="str">
            <v>Torre de ángulo menor tipo AS1 (30°)Tipo AS1±0</v>
          </cell>
          <cell r="D1578">
            <v>7693.3911660734775</v>
          </cell>
        </row>
        <row r="1579">
          <cell r="B1579" t="str">
            <v>TA138SIR0S1C1400FA+3</v>
          </cell>
          <cell r="C1579" t="str">
            <v>Torre de ángulo menor tipo AS1 (30°)Tipo AS1+3</v>
          </cell>
          <cell r="D1579">
            <v>8455.0368915147519</v>
          </cell>
        </row>
        <row r="1580">
          <cell r="B1580" t="str">
            <v>TA138SIR0S1C1400FB-3</v>
          </cell>
          <cell r="C1580" t="str">
            <v>Torre de ángulo mayor tipo BS1 (65°)Tipo BS1-3</v>
          </cell>
          <cell r="D1580">
            <v>9354.3327716994136</v>
          </cell>
        </row>
        <row r="1581">
          <cell r="B1581" t="str">
            <v>TA138SIR0S1C1400FB±0</v>
          </cell>
          <cell r="C1581" t="str">
            <v>Torre de ángulo mayor tipo BS1 (65°)Tipo BS1±0</v>
          </cell>
          <cell r="D1581">
            <v>10416.851638863489</v>
          </cell>
        </row>
        <row r="1582">
          <cell r="B1582" t="str">
            <v>TA138SIR0S1C1400FB+3</v>
          </cell>
          <cell r="C1582" t="str">
            <v>Torre de ángulo mayor tipo BS1 (65°)Tipo BS1+3</v>
          </cell>
          <cell r="D1582">
            <v>11666.873835527109</v>
          </cell>
        </row>
        <row r="1583">
          <cell r="B1583" t="str">
            <v>TA138SIR0S1C1400FR-3</v>
          </cell>
          <cell r="C1583" t="str">
            <v>Torre de anclaje, retención intermedia y terminal (15°) Tipo RS1-3</v>
          </cell>
          <cell r="D1583">
            <v>12044.307620958047</v>
          </cell>
        </row>
        <row r="1584">
          <cell r="B1584" t="str">
            <v>TA138SIR0S1C1400FR±0</v>
          </cell>
          <cell r="C1584" t="str">
            <v>Torre de anclaje, retención intermedia y terminal (15°) Tipo RS1±0</v>
          </cell>
          <cell r="D1584">
            <v>13427.321762495036</v>
          </cell>
        </row>
        <row r="1585">
          <cell r="B1585" t="str">
            <v>TA138SIR0S1C1400FR+3</v>
          </cell>
          <cell r="C1585" t="str">
            <v>Torre de anclaje, retención intermedia y terminal (15°) Tipo RS1+3</v>
          </cell>
          <cell r="D1585">
            <v>14810.335904032025</v>
          </cell>
        </row>
        <row r="1586">
          <cell r="B1586" t="str">
            <v>TA138SIR0S1C1300FS-6</v>
          </cell>
          <cell r="C1586" t="str">
            <v>Torre de suspensión tipo SS1 (5°)Tipo SS1-6</v>
          </cell>
          <cell r="D1586">
            <v>3655.4550375609324</v>
          </cell>
        </row>
        <row r="1587">
          <cell r="B1587" t="str">
            <v>TA138SIR0S1C1300FS-3</v>
          </cell>
          <cell r="C1587" t="str">
            <v>Torre de suspensión tipo SS1 (5°)Tipo SS1-3</v>
          </cell>
          <cell r="D1587">
            <v>4182.3674754075537</v>
          </cell>
        </row>
        <row r="1588">
          <cell r="B1588" t="str">
            <v>TA138SIR0S1C1300FS±0</v>
          </cell>
          <cell r="C1588" t="str">
            <v>Torre de suspensión tipo SS1 (5°)Tipo SS1±0</v>
          </cell>
          <cell r="D1588">
            <v>4704.5753379162579</v>
          </cell>
        </row>
        <row r="1589">
          <cell r="B1589" t="str">
            <v>TA138SIR0S1C1300FS+3</v>
          </cell>
          <cell r="C1589" t="str">
            <v>Torre de suspensión tipo SS1 (5°)Tipo SS1+3</v>
          </cell>
          <cell r="D1589">
            <v>5222.0786250870469</v>
          </cell>
        </row>
        <row r="1590">
          <cell r="B1590" t="str">
            <v>TA138SIR0S1C1300FS+6</v>
          </cell>
          <cell r="C1590" t="str">
            <v>Torre de suspensión tipo SS1 (5°)Tipo SS1+6</v>
          </cell>
          <cell r="D1590">
            <v>5739.5819122578341</v>
          </cell>
        </row>
        <row r="1591">
          <cell r="B1591" t="str">
            <v>TA138SIR0S1C1300FA-3</v>
          </cell>
          <cell r="C1591" t="str">
            <v>Torre de ángulo menor tipo AS1 (30°)Tipo AS1-3</v>
          </cell>
          <cell r="D1591">
            <v>6434.5323720241486</v>
          </cell>
        </row>
        <row r="1592">
          <cell r="B1592" t="str">
            <v>TA138SIR0S1C1300FA±0</v>
          </cell>
          <cell r="C1592" t="str">
            <v>Torre de ángulo menor tipo AS1 (30°)Tipo AS1±0</v>
          </cell>
          <cell r="D1592">
            <v>7141.5453629568792</v>
          </cell>
        </row>
        <row r="1593">
          <cell r="B1593" t="str">
            <v>TA138SIR0S1C1300FA+3</v>
          </cell>
          <cell r="C1593" t="str">
            <v>Torre de ángulo menor tipo AS1 (30°)Tipo AS1+3</v>
          </cell>
          <cell r="D1593">
            <v>7848.5583538896099</v>
          </cell>
        </row>
        <row r="1594">
          <cell r="B1594" t="str">
            <v>TA138SIR0S1C1300FB-3</v>
          </cell>
          <cell r="C1594" t="str">
            <v>Torre de ángulo mayor tipo BS1 (65°)Tipo BS1-3</v>
          </cell>
          <cell r="D1594">
            <v>8683.3478744563672</v>
          </cell>
        </row>
        <row r="1595">
          <cell r="B1595" t="str">
            <v>TA138SIR0S1C1300FB±0</v>
          </cell>
          <cell r="C1595" t="str">
            <v>Torre de ángulo mayor tipo BS1 (65°)Tipo BS1±0</v>
          </cell>
          <cell r="D1595">
            <v>9669.6524214436158</v>
          </cell>
        </row>
        <row r="1596">
          <cell r="B1596" t="str">
            <v>TA138SIR0S1C1300FB+3</v>
          </cell>
          <cell r="C1596" t="str">
            <v>Torre de ángulo mayor tipo BS1 (65°)Tipo BS1+3</v>
          </cell>
          <cell r="D1596">
            <v>10830.01071201685</v>
          </cell>
        </row>
        <row r="1597">
          <cell r="B1597" t="str">
            <v>TA138SIR0S1C1300FR-3</v>
          </cell>
          <cell r="C1597" t="str">
            <v>Torre de anclaje, retención intermedia y terminal (15°) Tipo RS1-3</v>
          </cell>
          <cell r="D1597">
            <v>11180.371228203016</v>
          </cell>
        </row>
        <row r="1598">
          <cell r="B1598" t="str">
            <v>TA138SIR0S1C1300FR±0</v>
          </cell>
          <cell r="C1598" t="str">
            <v>Torre de anclaje, retención intermedia y terminal (15°) Tipo RS1±0</v>
          </cell>
          <cell r="D1598">
            <v>12464.18197124082</v>
          </cell>
        </row>
        <row r="1599">
          <cell r="B1599" t="str">
            <v>TA138SIR0S1C1300FR+3</v>
          </cell>
          <cell r="C1599" t="str">
            <v>Torre de anclaje, retención intermedia y terminal (15°) Tipo RS1+3</v>
          </cell>
          <cell r="D1599">
            <v>13747.992714278624</v>
          </cell>
        </row>
        <row r="1600">
          <cell r="B1600" t="str">
            <v>TA138SIR0S1C1240FS-6</v>
          </cell>
          <cell r="C1600" t="str">
            <v>Torre de suspensión tipo SS1 (5°)Tipo SS1-6</v>
          </cell>
          <cell r="D1600">
            <v>3484.9193646683384</v>
          </cell>
        </row>
        <row r="1601">
          <cell r="B1601" t="str">
            <v>TA138SIR0S1C1240FS-3</v>
          </cell>
          <cell r="C1601" t="str">
            <v>Torre de suspensión tipo SS1 (5°)Tipo SS1-3</v>
          </cell>
          <cell r="D1601">
            <v>3987.2500838998103</v>
          </cell>
        </row>
        <row r="1602">
          <cell r="B1602" t="str">
            <v>TA138SIR0S1C1240FS±0</v>
          </cell>
          <cell r="C1602" t="str">
            <v>Torre de suspensión tipo SS1 (5°)Tipo SS1±0</v>
          </cell>
          <cell r="D1602">
            <v>4485.0957074238586</v>
          </cell>
        </row>
        <row r="1603">
          <cell r="B1603" t="str">
            <v>TA138SIR0S1C1240FS+3</v>
          </cell>
          <cell r="C1603" t="str">
            <v>Torre de suspensión tipo SS1 (5°)Tipo SS1+3</v>
          </cell>
          <cell r="D1603">
            <v>4978.4562352404837</v>
          </cell>
        </row>
        <row r="1604">
          <cell r="B1604" t="str">
            <v>TA138SIR0S1C1240FS+6</v>
          </cell>
          <cell r="C1604" t="str">
            <v>Torre de suspensión tipo SS1 (5°)Tipo SS1+6</v>
          </cell>
          <cell r="D1604">
            <v>5471.816763057107</v>
          </cell>
        </row>
        <row r="1605">
          <cell r="B1605" t="str">
            <v>TA138SIR0S1C1240FA-3</v>
          </cell>
          <cell r="C1605" t="str">
            <v>Torre de ángulo menor tipo AS1 (30°)Tipo AS1-3</v>
          </cell>
          <cell r="D1605">
            <v>6134.3461307663447</v>
          </cell>
        </row>
        <row r="1606">
          <cell r="B1606" t="str">
            <v>TA138SIR0S1C1240FA±0</v>
          </cell>
          <cell r="C1606" t="str">
            <v>Torre de ángulo menor tipo AS1 (30°)Tipo AS1±0</v>
          </cell>
          <cell r="D1606">
            <v>6808.3752838694172</v>
          </cell>
        </row>
        <row r="1607">
          <cell r="B1607" t="str">
            <v>TA138SIR0S1C1240FA+3</v>
          </cell>
          <cell r="C1607" t="str">
            <v>Torre de ángulo menor tipo AS1 (30°)Tipo AS1+3</v>
          </cell>
          <cell r="D1607">
            <v>7482.4044369724897</v>
          </cell>
        </row>
        <row r="1608">
          <cell r="B1608" t="str">
            <v>TA138SIR0S1C1240FB-3</v>
          </cell>
          <cell r="C1608" t="str">
            <v>Torre de ángulo mayor tipo BS1 (65°)Tipo BS1-3</v>
          </cell>
          <cell r="D1608">
            <v>8278.249040654553</v>
          </cell>
        </row>
        <row r="1609">
          <cell r="B1609" t="str">
            <v>TA138SIR0S1C1240FB±0</v>
          </cell>
          <cell r="C1609" t="str">
            <v>Torre de ángulo mayor tipo BS1 (65°)Tipo BS1±0</v>
          </cell>
          <cell r="D1609">
            <v>9218.5401343591911</v>
          </cell>
        </row>
        <row r="1610">
          <cell r="B1610" t="str">
            <v>TA138SIR0S1C1240FB+3</v>
          </cell>
          <cell r="C1610" t="str">
            <v>Torre de ángulo mayor tipo BS1 (65°)Tipo BS1+3</v>
          </cell>
          <cell r="D1610">
            <v>10324.764950482295</v>
          </cell>
        </row>
        <row r="1611">
          <cell r="B1611" t="str">
            <v>TA138SIR0S1C1240FR-3</v>
          </cell>
          <cell r="C1611" t="str">
            <v>Torre de anclaje, retención intermedia y terminal (15°) Tipo RS1-3</v>
          </cell>
          <cell r="D1611">
            <v>10658.78031517053</v>
          </cell>
        </row>
        <row r="1612">
          <cell r="B1612" t="str">
            <v>TA138SIR0S1C1240FR±0</v>
          </cell>
          <cell r="C1612" t="str">
            <v>Torre de anclaje, retención intermedia y terminal (15°) Tipo RS1±0</v>
          </cell>
          <cell r="D1612">
            <v>11882.698233188996</v>
          </cell>
        </row>
        <row r="1613">
          <cell r="B1613" t="str">
            <v>TA138SIR0S1C1240FR+3</v>
          </cell>
          <cell r="C1613" t="str">
            <v>Torre de anclaje, retención intermedia y terminal (15°) Tipo RS1+3</v>
          </cell>
          <cell r="D1613">
            <v>13106.616151207461</v>
          </cell>
        </row>
        <row r="1614">
          <cell r="B1614" t="str">
            <v>TA138SIR0D1C1400FS-6</v>
          </cell>
          <cell r="C1614" t="str">
            <v>Torre de suspensión tipo SS2 (5°)Tipo SS2-6</v>
          </cell>
          <cell r="D1614">
            <v>4890.867723402599</v>
          </cell>
        </row>
        <row r="1615">
          <cell r="B1615" t="str">
            <v>TA138SIR0D1C1400FS-3</v>
          </cell>
          <cell r="C1615" t="str">
            <v>Torre de suspensión tipo SS2 (5°)Tipo SS2-3</v>
          </cell>
          <cell r="D1615">
            <v>5595.8576655146853</v>
          </cell>
        </row>
        <row r="1616">
          <cell r="B1616" t="str">
            <v>TA138SIR0D1C1400FS±0</v>
          </cell>
          <cell r="C1616" t="str">
            <v>Torre de suspensión tipo SS2 (5°)Tipo SS2±0</v>
          </cell>
          <cell r="D1616">
            <v>6294.5530545721995</v>
          </cell>
        </row>
        <row r="1617">
          <cell r="B1617" t="str">
            <v>TA138SIR0D1C1400FS+3</v>
          </cell>
          <cell r="C1617" t="str">
            <v>Torre de suspensión tipo SS2 (5°)Tipo SS2+3</v>
          </cell>
          <cell r="D1617">
            <v>6986.9538905751424</v>
          </cell>
        </row>
        <row r="1618">
          <cell r="B1618" t="str">
            <v>TA138SIR0D1C1400FS+6</v>
          </cell>
          <cell r="C1618" t="str">
            <v>Torre de suspensión tipo SS2 (5°)Tipo SS2+6</v>
          </cell>
          <cell r="D1618">
            <v>7679.3547265780835</v>
          </cell>
        </row>
        <row r="1619">
          <cell r="B1619" t="str">
            <v>TA138SIR0D1C1400FA-3</v>
          </cell>
          <cell r="C1619" t="str">
            <v>Torre de ángulo menor tipo AS2 (30°)Tipo AS2-3</v>
          </cell>
          <cell r="D1619">
            <v>8609.1735146933806</v>
          </cell>
        </row>
        <row r="1620">
          <cell r="B1620" t="str">
            <v>TA138SIR0D1C1400FA±0</v>
          </cell>
          <cell r="C1620" t="str">
            <v>Torre de ángulo menor tipo AS2 (30°)Tipo AS2±0</v>
          </cell>
          <cell r="D1620">
            <v>9555.1315368405994</v>
          </cell>
        </row>
        <row r="1621">
          <cell r="B1621" t="str">
            <v>TA138SIR0D1C1400FA+3</v>
          </cell>
          <cell r="C1621" t="str">
            <v>Torre de ángulo menor tipo AS2 (30°)Tipo AS2+3</v>
          </cell>
          <cell r="D1621">
            <v>10501.089558987818</v>
          </cell>
        </row>
        <row r="1622">
          <cell r="B1622" t="str">
            <v>TA138SIR0D1C1400FB-3</v>
          </cell>
          <cell r="C1622" t="str">
            <v>Torre de ángulo mayor tipo BS2 (65°)Tipo BS2-3</v>
          </cell>
          <cell r="D1622">
            <v>11618.007994592192</v>
          </cell>
        </row>
        <row r="1623">
          <cell r="B1623" t="str">
            <v>TA138SIR0D1C1400FB±0</v>
          </cell>
          <cell r="C1623" t="str">
            <v>Torre de ángulo mayor tipo BS2 (65°)Tipo BS2±0</v>
          </cell>
          <cell r="D1623">
            <v>12937.648100882172</v>
          </cell>
        </row>
        <row r="1624">
          <cell r="B1624" t="str">
            <v>TA138SIR0D1C1400FB+3</v>
          </cell>
          <cell r="C1624" t="str">
            <v>Torre de ángulo mayor tipo BS2 (65°)Tipo BS2+3</v>
          </cell>
          <cell r="D1624">
            <v>14490.165872988035</v>
          </cell>
        </row>
        <row r="1625">
          <cell r="B1625" t="str">
            <v>TA138SIR0D1C1400FR-3</v>
          </cell>
          <cell r="C1625" t="str">
            <v>Torre de anclaje, retención intermedia y terminal (15°) Tipo RS2-3</v>
          </cell>
          <cell r="D1625">
            <v>14958.935676627298</v>
          </cell>
        </row>
        <row r="1626">
          <cell r="B1626" t="str">
            <v>TA138SIR0D1C1400FR±0</v>
          </cell>
          <cell r="C1626" t="str">
            <v>Torre de anclaje, retención intermedia y terminal (15°) Tipo RS2±0</v>
          </cell>
          <cell r="D1626">
            <v>16676.62840203712</v>
          </cell>
        </row>
        <row r="1627">
          <cell r="B1627" t="str">
            <v>TA138SIR0D1C1400FR+3</v>
          </cell>
          <cell r="C1627" t="str">
            <v>Torre de anclaje, retención intermedia y terminal (15°) Tipo RS2+3</v>
          </cell>
          <cell r="D1627">
            <v>18394.321127446943</v>
          </cell>
        </row>
        <row r="1628">
          <cell r="B1628" t="str">
            <v>TA138SIR0D1C1300FS-6</v>
          </cell>
          <cell r="C1628" t="str">
            <v>Torre de suspensión tipo SS2 (5°)Tipo SS2-6</v>
          </cell>
          <cell r="D1628">
            <v>4822.045113173428</v>
          </cell>
        </row>
        <row r="1629">
          <cell r="B1629" t="str">
            <v>TA138SIR0D1C1300FS-3</v>
          </cell>
          <cell r="C1629" t="str">
            <v>Torre de suspensión tipo SS2 (5°)Tipo SS2-3</v>
          </cell>
          <cell r="D1629">
            <v>5517.1146790362645</v>
          </cell>
        </row>
        <row r="1630">
          <cell r="B1630" t="str">
            <v>TA138SIR0D1C1300FS±0</v>
          </cell>
          <cell r="C1630" t="str">
            <v>Torre de suspensión tipo SS2 (5°)Tipo SS2±0</v>
          </cell>
          <cell r="D1630">
            <v>6205.9782666324681</v>
          </cell>
        </row>
        <row r="1631">
          <cell r="B1631" t="str">
            <v>TA138SIR0D1C1300FS+3</v>
          </cell>
          <cell r="C1631" t="str">
            <v>Torre de suspensión tipo SS2 (5°)Tipo SS2+3</v>
          </cell>
          <cell r="D1631">
            <v>6888.6358759620407</v>
          </cell>
        </row>
        <row r="1632">
          <cell r="B1632" t="str">
            <v>TA138SIR0D1C1300FS+6</v>
          </cell>
          <cell r="C1632" t="str">
            <v>Torre de suspensión tipo SS2 (5°)Tipo SS2+6</v>
          </cell>
          <cell r="D1632">
            <v>7571.2934852916105</v>
          </cell>
        </row>
        <row r="1633">
          <cell r="B1633" t="str">
            <v>TA138SIR0D1C1300FA-3</v>
          </cell>
          <cell r="C1633" t="str">
            <v>Torre de ángulo menor tipo AS2 (30°)Tipo AS2-3</v>
          </cell>
          <cell r="D1633">
            <v>8488.0281828820262</v>
          </cell>
        </row>
        <row r="1634">
          <cell r="B1634" t="str">
            <v>TA138SIR0D1C1300FA±0</v>
          </cell>
          <cell r="C1634" t="str">
            <v>Torre de ángulo menor tipo AS2 (30°)Tipo AS2±0</v>
          </cell>
          <cell r="D1634">
            <v>9420.6750087480868</v>
          </cell>
        </row>
        <row r="1635">
          <cell r="B1635" t="str">
            <v>TA138SIR0D1C1300FA+3</v>
          </cell>
          <cell r="C1635" t="str">
            <v>Torre de ángulo menor tipo AS2 (30°)Tipo AS2+3</v>
          </cell>
          <cell r="D1635">
            <v>10353.321834614148</v>
          </cell>
        </row>
        <row r="1636">
          <cell r="B1636" t="str">
            <v>TA138SIR0D1C1300FB-3</v>
          </cell>
          <cell r="C1636" t="str">
            <v>Torre de ángulo mayor tipo BS2 (65°)Tipo BS2-3</v>
          </cell>
          <cell r="D1636">
            <v>11454.52337773673</v>
          </cell>
        </row>
        <row r="1637">
          <cell r="B1637" t="str">
            <v>TA138SIR0D1C1300FB±0</v>
          </cell>
          <cell r="C1637" t="str">
            <v>Torre de ángulo mayor tipo BS2 (65°)Tipo BS2±0</v>
          </cell>
          <cell r="D1637">
            <v>12755.59396184491</v>
          </cell>
        </row>
        <row r="1638">
          <cell r="B1638" t="str">
            <v>TA138SIR0D1C1300FB+3</v>
          </cell>
          <cell r="C1638" t="str">
            <v>Torre de ángulo mayor tipo BS2 (65°)Tipo BS2+3</v>
          </cell>
          <cell r="D1638">
            <v>14286.265237266301</v>
          </cell>
        </row>
        <row r="1639">
          <cell r="B1639" t="str">
            <v>TA138SIR0D1C1300FR-3</v>
          </cell>
          <cell r="C1639" t="str">
            <v>Torre de anclaje, retención intermedia y terminal (15°) Tipo RS2-3</v>
          </cell>
          <cell r="D1639">
            <v>14748.438673285824</v>
          </cell>
        </row>
        <row r="1640">
          <cell r="B1640" t="str">
            <v>TA138SIR0D1C1300FR±0</v>
          </cell>
          <cell r="C1640" t="str">
            <v>Torre de anclaje, retención intermedia y terminal (15°) Tipo RS2±0</v>
          </cell>
          <cell r="D1640">
            <v>16441.960616818087</v>
          </cell>
        </row>
        <row r="1641">
          <cell r="B1641" t="str">
            <v>TA138SIR0D1C1300FR+3</v>
          </cell>
          <cell r="C1641" t="str">
            <v>Torre de anclaje, retención intermedia y terminal (15°) Tipo RS2+3</v>
          </cell>
          <cell r="D1641">
            <v>18135.482560350349</v>
          </cell>
        </row>
        <row r="1642">
          <cell r="B1642" t="str">
            <v>TA138SIR0D1C1240FS-6</v>
          </cell>
          <cell r="C1642" t="str">
            <v>Torre de suspensión tipo SS2 (5°)Tipo SS2-6</v>
          </cell>
          <cell r="D1642">
            <v>4566.9726386048278</v>
          </cell>
        </row>
        <row r="1643">
          <cell r="B1643" t="str">
            <v>TA138SIR0D1C1240FS-3</v>
          </cell>
          <cell r="C1643" t="str">
            <v>Torre de suspensión tipo SS2 (5°)Tipo SS2-3</v>
          </cell>
          <cell r="D1643">
            <v>5225.2750009262445</v>
          </cell>
        </row>
        <row r="1644">
          <cell r="B1644" t="str">
            <v>TA138SIR0D1C1240FS±0</v>
          </cell>
          <cell r="C1644" t="str">
            <v>Torre de suspensión tipo SS2 (5°)Tipo SS2±0</v>
          </cell>
          <cell r="D1644">
            <v>5877.6996635840769</v>
          </cell>
        </row>
        <row r="1645">
          <cell r="B1645" t="str">
            <v>TA138SIR0D1C1240FS+3</v>
          </cell>
          <cell r="C1645" t="str">
            <v>Torre de suspensión tipo SS2 (5°)Tipo SS2+3</v>
          </cell>
          <cell r="D1645">
            <v>6524.246626578326</v>
          </cell>
        </row>
        <row r="1646">
          <cell r="B1646" t="str">
            <v>TA138SIR0D1C1240FS+6</v>
          </cell>
          <cell r="C1646" t="str">
            <v>Torre de suspensión tipo SS2 (5°)Tipo SS2+6</v>
          </cell>
          <cell r="D1646">
            <v>7170.7935895725741</v>
          </cell>
        </row>
        <row r="1647">
          <cell r="B1647" t="str">
            <v>TA138SIR0D1C1240FA-3</v>
          </cell>
          <cell r="C1647" t="str">
            <v>Torre de ángulo menor tipo AS2 (30°)Tipo AS2-3</v>
          </cell>
          <cell r="D1647">
            <v>8039.0356284778863</v>
          </cell>
        </row>
        <row r="1648">
          <cell r="B1648" t="str">
            <v>TA138SIR0D1C1240FA±0</v>
          </cell>
          <cell r="C1648" t="str">
            <v>Torre de ángulo menor tipo AS2 (30°)Tipo AS2±0</v>
          </cell>
          <cell r="D1648">
            <v>8922.3480893206288</v>
          </cell>
        </row>
        <row r="1649">
          <cell r="B1649" t="str">
            <v>TA138SIR0D1C1240FA+3</v>
          </cell>
          <cell r="C1649" t="str">
            <v>Torre de ángulo menor tipo AS2 (30°)Tipo AS2+3</v>
          </cell>
          <cell r="D1649">
            <v>9805.6605501633712</v>
          </cell>
        </row>
        <row r="1650">
          <cell r="B1650" t="str">
            <v>TA138SIR0D1C1240FB-3</v>
          </cell>
          <cell r="C1650" t="str">
            <v>Torre de ángulo mayor tipo BS2 (65°)Tipo BS2-3</v>
          </cell>
          <cell r="D1650">
            <v>10848.61166302024</v>
          </cell>
        </row>
        <row r="1651">
          <cell r="B1651" t="str">
            <v>TA138SIR0D1C1240FB±0</v>
          </cell>
          <cell r="C1651" t="str">
            <v>Torre de ángulo mayor tipo BS2 (65°)Tipo BS2±0</v>
          </cell>
          <cell r="D1651">
            <v>12080.859312940132</v>
          </cell>
        </row>
        <row r="1652">
          <cell r="B1652" t="str">
            <v>TA138SIR0D1C1240FB+3</v>
          </cell>
          <cell r="C1652" t="str">
            <v>Torre de ángulo mayor tipo BS2 (65°)Tipo BS2+3</v>
          </cell>
          <cell r="D1652">
            <v>13530.56243049295</v>
          </cell>
        </row>
        <row r="1653">
          <cell r="B1653" t="str">
            <v>TA138SIR0D1C1240FR-3</v>
          </cell>
          <cell r="C1653" t="str">
            <v>Torre de anclaje, retención intermedia y terminal (15°) Tipo RS2-3</v>
          </cell>
          <cell r="D1653">
            <v>13968.288205978706</v>
          </cell>
        </row>
        <row r="1654">
          <cell r="B1654" t="str">
            <v>TA138SIR0D1C1240FR±0</v>
          </cell>
          <cell r="C1654" t="str">
            <v>Torre de anclaje, retención intermedia y terminal (15°) Tipo RS2±0</v>
          </cell>
          <cell r="D1654">
            <v>15572.227654379829</v>
          </cell>
        </row>
        <row r="1655">
          <cell r="B1655" t="str">
            <v>TA138SIR0D1C1240FR+3</v>
          </cell>
          <cell r="C1655" t="str">
            <v>Torre de anclaje, retención intermedia y terminal (15°) Tipo RS2+3</v>
          </cell>
          <cell r="D1655">
            <v>17176.16710278095</v>
          </cell>
        </row>
        <row r="1656">
          <cell r="B1656" t="str">
            <v>TA138SER0S1C4400FS-6</v>
          </cell>
          <cell r="C1656" t="str">
            <v>Torre de suspensión tipo SS1 (5°)Tipo SS1-6</v>
          </cell>
          <cell r="D1656">
            <v>3571.4597786670283</v>
          </cell>
        </row>
        <row r="1657">
          <cell r="B1657" t="str">
            <v>TA138SER0S1C4400FS-3</v>
          </cell>
          <cell r="C1657" t="str">
            <v>Torre de suspensión tipo SS1 (5°)Tipo SS1-3</v>
          </cell>
          <cell r="D1657">
            <v>4086.2647918082216</v>
          </cell>
        </row>
        <row r="1658">
          <cell r="B1658" t="str">
            <v>TA138SER0S1C4400FS±0</v>
          </cell>
          <cell r="C1658" t="str">
            <v>Torre de suspensión tipo SS1 (5°)Tipo SS1±0</v>
          </cell>
          <cell r="D1658">
            <v>4596.4733316177972</v>
          </cell>
        </row>
        <row r="1659">
          <cell r="B1659" t="str">
            <v>TA138SER0S1C4400FS+3</v>
          </cell>
          <cell r="C1659" t="str">
            <v>Torre de suspensión tipo SS1 (5°)Tipo SS1+3</v>
          </cell>
          <cell r="D1659">
            <v>5102.0853980957554</v>
          </cell>
        </row>
        <row r="1660">
          <cell r="B1660" t="str">
            <v>TA138SER0S1C4400FS+6</v>
          </cell>
          <cell r="C1660" t="str">
            <v>Torre de suspensión tipo SS1 (5°)Tipo SS1+6</v>
          </cell>
          <cell r="D1660">
            <v>5607.6974645737128</v>
          </cell>
        </row>
        <row r="1661">
          <cell r="B1661" t="str">
            <v>TA138SER0S1C4400FA-3</v>
          </cell>
          <cell r="C1661" t="str">
            <v>Torre de ángulo menor tipo AS1 (30°)Tipo AS1-3</v>
          </cell>
          <cell r="D1661">
            <v>6286.67931217363</v>
          </cell>
        </row>
        <row r="1662">
          <cell r="B1662" t="str">
            <v>TA138SER0S1C4400FA±0</v>
          </cell>
          <cell r="C1662" t="str">
            <v>Torre de ángulo menor tipo AS1 (30°)Tipo AS1±0</v>
          </cell>
          <cell r="D1662">
            <v>6977.446517395816</v>
          </cell>
        </row>
        <row r="1663">
          <cell r="B1663" t="str">
            <v>TA138SER0S1C4400FA+3</v>
          </cell>
          <cell r="C1663" t="str">
            <v>Torre de ángulo menor tipo AS1 (30°)Tipo AS1+3</v>
          </cell>
          <cell r="D1663">
            <v>7668.2137226180021</v>
          </cell>
        </row>
        <row r="1664">
          <cell r="B1664" t="str">
            <v>TA138SER0S1C4400FB-3</v>
          </cell>
          <cell r="C1664" t="str">
            <v>Torre de ángulo mayor tipo BS1 (65°)Tipo BS1-3</v>
          </cell>
          <cell r="D1664">
            <v>8483.8214009294352</v>
          </cell>
        </row>
        <row r="1665">
          <cell r="B1665" t="str">
            <v>TA138SER0S1C4400FB±0</v>
          </cell>
          <cell r="C1665" t="str">
            <v>Torre de ángulo mayor tipo BS1 (65°)Tipo BS1±0</v>
          </cell>
          <cell r="D1665">
            <v>9447.4625845539358</v>
          </cell>
        </row>
        <row r="1666">
          <cell r="B1666" t="str">
            <v>TA138SER0S1C4400FB+3</v>
          </cell>
          <cell r="C1666" t="str">
            <v>Torre de ángulo mayor tipo BS1 (65°)Tipo BS1+3</v>
          </cell>
          <cell r="D1666">
            <v>10581.158094700409</v>
          </cell>
        </row>
        <row r="1667">
          <cell r="B1667" t="str">
            <v>TA138SER0S1C4400FR-3</v>
          </cell>
          <cell r="C1667" t="str">
            <v>Torre de anclaje, retención intermedia y terminal (15°) Tipo RS1-3</v>
          </cell>
          <cell r="D1667">
            <v>10923.468006526551</v>
          </cell>
        </row>
        <row r="1668">
          <cell r="B1668" t="str">
            <v>TA138SER0S1C4400FR±0</v>
          </cell>
          <cell r="C1668" t="str">
            <v>Torre de anclaje, retención intermedia y terminal (15°) Tipo RS1±0</v>
          </cell>
          <cell r="D1668">
            <v>12177.779271490022</v>
          </cell>
        </row>
        <row r="1669">
          <cell r="B1669" t="str">
            <v>TA138SER0S1C4400FR+3</v>
          </cell>
          <cell r="C1669" t="str">
            <v>Torre de anclaje, retención intermedia y terminal (15°) Tipo RS1+3</v>
          </cell>
          <cell r="D1669">
            <v>13432.090536453494</v>
          </cell>
        </row>
        <row r="1670">
          <cell r="B1670" t="str">
            <v>TA138SER0S1C4300FS-6</v>
          </cell>
          <cell r="C1670" t="str">
            <v>Torre de suspensión tipo SS1 (5°)Tipo SS1-6</v>
          </cell>
          <cell r="D1670">
            <v>3531.1254827398143</v>
          </cell>
        </row>
        <row r="1671">
          <cell r="B1671" t="str">
            <v>TA138SER0S1C4300FS-3</v>
          </cell>
          <cell r="C1671" t="str">
            <v>Torre de suspensión tipo SS1 (5°)Tipo SS1-3</v>
          </cell>
          <cell r="D1671">
            <v>4040.1165433149226</v>
          </cell>
        </row>
        <row r="1672">
          <cell r="B1672" t="str">
            <v>TA138SER0S1C4300FS±0</v>
          </cell>
          <cell r="C1672" t="str">
            <v>Torre de suspensión tipo SS1 (5°)Tipo SS1±0</v>
          </cell>
          <cell r="D1672">
            <v>4544.5630408491816</v>
          </cell>
        </row>
        <row r="1673">
          <cell r="B1673" t="str">
            <v>TA138SER0S1C4300FS+3</v>
          </cell>
          <cell r="C1673" t="str">
            <v>Torre de suspensión tipo SS1 (5°)Tipo SS1+3</v>
          </cell>
          <cell r="D1673">
            <v>5044.464975342592</v>
          </cell>
        </row>
        <row r="1674">
          <cell r="B1674" t="str">
            <v>TA138SER0S1C4300FS+6</v>
          </cell>
          <cell r="C1674" t="str">
            <v>Torre de suspensión tipo SS1 (5°)Tipo SS1+6</v>
          </cell>
          <cell r="D1674">
            <v>5544.3669098360015</v>
          </cell>
        </row>
        <row r="1675">
          <cell r="B1675" t="str">
            <v>TA138SER0S1C4300FA-3</v>
          </cell>
          <cell r="C1675" t="str">
            <v>Torre de ángulo menor tipo AS1 (30°)Tipo AS1-3</v>
          </cell>
          <cell r="D1675">
            <v>6215.6806731041606</v>
          </cell>
        </row>
        <row r="1676">
          <cell r="B1676" t="str">
            <v>TA138SER0S1C4300FA±0</v>
          </cell>
          <cell r="C1676" t="str">
            <v>Torre de ángulo menor tipo AS1 (30°)Tipo AS1±0</v>
          </cell>
          <cell r="D1676">
            <v>6898.6466960090575</v>
          </cell>
        </row>
        <row r="1677">
          <cell r="B1677" t="str">
            <v>TA138SER0S1C4300FA+3</v>
          </cell>
          <cell r="C1677" t="str">
            <v>Torre de ángulo menor tipo AS1 (30°)Tipo AS1+3</v>
          </cell>
          <cell r="D1677">
            <v>7581.6127189139543</v>
          </cell>
        </row>
        <row r="1678">
          <cell r="B1678" t="str">
            <v>TA138SER0S1C4300FB-3</v>
          </cell>
          <cell r="C1678" t="str">
            <v>Torre de ángulo mayor tipo BS1 (65°)Tipo BS1-3</v>
          </cell>
          <cell r="D1678">
            <v>8388.0093285038456</v>
          </cell>
        </row>
        <row r="1679">
          <cell r="B1679" t="str">
            <v>TA138SER0S1C4300FB±0</v>
          </cell>
          <cell r="C1679" t="str">
            <v>Torre de ángulo mayor tipo BS1 (65°)Tipo BS1±0</v>
          </cell>
          <cell r="D1679">
            <v>9340.7676263962639</v>
          </cell>
        </row>
        <row r="1680">
          <cell r="B1680" t="str">
            <v>TA138SER0S1C4300FB+3</v>
          </cell>
          <cell r="C1680" t="str">
            <v>Torre de ángulo mayor tipo BS1 (65°)Tipo BS1+3</v>
          </cell>
          <cell r="D1680">
            <v>10461.659741563817</v>
          </cell>
        </row>
        <row r="1681">
          <cell r="B1681" t="str">
            <v>TA138SER0S1C4300FR-3</v>
          </cell>
          <cell r="C1681" t="str">
            <v>Torre de anclaje, retención intermedia y terminal (15°) Tipo RS1-3</v>
          </cell>
          <cell r="D1681">
            <v>10800.103774971032</v>
          </cell>
        </row>
        <row r="1682">
          <cell r="B1682" t="str">
            <v>TA138SER0S1C4300FR±0</v>
          </cell>
          <cell r="C1682" t="str">
            <v>Torre de anclaje, retención intermedia y terminal (15°) Tipo RS1±0</v>
          </cell>
          <cell r="D1682">
            <v>12040.249470424784</v>
          </cell>
        </row>
        <row r="1683">
          <cell r="B1683" t="str">
            <v>TA138SER0S1C4300FR+3</v>
          </cell>
          <cell r="C1683" t="str">
            <v>Torre de anclaje, retención intermedia y terminal (15°) Tipo RS1+3</v>
          </cell>
          <cell r="D1683">
            <v>13280.395165878535</v>
          </cell>
        </row>
        <row r="1684">
          <cell r="B1684" t="str">
            <v>TA138SER0S1C4240FS-6</v>
          </cell>
          <cell r="C1684" t="str">
            <v>Torre de suspensión tipo SS1 (5°)Tipo SS1-6</v>
          </cell>
          <cell r="D1684">
            <v>3075.9373449134669</v>
          </cell>
        </row>
        <row r="1685">
          <cell r="B1685" t="str">
            <v>TA138SER0S1C4240FS-3</v>
          </cell>
          <cell r="C1685" t="str">
            <v>Torre de suspensión tipo SS1 (5°)Tipo SS1-3</v>
          </cell>
          <cell r="D1685">
            <v>3519.3157009370298</v>
          </cell>
        </row>
        <row r="1686">
          <cell r="B1686" t="str">
            <v>TA138SER0S1C4240FS±0</v>
          </cell>
          <cell r="C1686" t="str">
            <v>Torre de suspensión tipo SS1 (5°)Tipo SS1±0</v>
          </cell>
          <cell r="D1686">
            <v>3958.7353216389533</v>
          </cell>
        </row>
        <row r="1687">
          <cell r="B1687" t="str">
            <v>TA138SER0S1C4240FS+3</v>
          </cell>
          <cell r="C1687" t="str">
            <v>Torre de suspensión tipo SS1 (5°)Tipo SS1+3</v>
          </cell>
          <cell r="D1687">
            <v>4394.1962070192385</v>
          </cell>
        </row>
        <row r="1688">
          <cell r="B1688" t="str">
            <v>TA138SER0S1C4240FS+6</v>
          </cell>
          <cell r="C1688" t="str">
            <v>Torre de suspensión tipo SS1 (5°)Tipo SS1+6</v>
          </cell>
          <cell r="D1688">
            <v>4829.6570923995232</v>
          </cell>
        </row>
        <row r="1689">
          <cell r="B1689" t="str">
            <v>TA138SER0S1C4240FA-3</v>
          </cell>
          <cell r="C1689" t="str">
            <v>Torre de ángulo menor tipo AS1 (30°)Tipo AS1-3</v>
          </cell>
          <cell r="D1689">
            <v>5414.4335566413856</v>
          </cell>
        </row>
        <row r="1690">
          <cell r="B1690" t="str">
            <v>TA138SER0S1C4240FA±0</v>
          </cell>
          <cell r="C1690" t="str">
            <v>Torre de ángulo menor tipo AS1 (30°)Tipo AS1±0</v>
          </cell>
          <cell r="D1690">
            <v>6009.3602182479308</v>
          </cell>
        </row>
        <row r="1691">
          <cell r="B1691" t="str">
            <v>TA138SER0S1C4240FA+3</v>
          </cell>
          <cell r="C1691" t="str">
            <v>Torre de ángulo menor tipo AS1 (30°)Tipo AS1+3</v>
          </cell>
          <cell r="D1691">
            <v>6604.286879854476</v>
          </cell>
        </row>
        <row r="1692">
          <cell r="B1692" t="str">
            <v>TA138SER0S1C4240FB-3</v>
          </cell>
          <cell r="C1692" t="str">
            <v>Torre de ángulo mayor tipo BS1 (65°)Tipo BS1-3</v>
          </cell>
          <cell r="D1692">
            <v>7306.7330144859134</v>
          </cell>
        </row>
        <row r="1693">
          <cell r="B1693" t="str">
            <v>TA138SER0S1C4240FB±0</v>
          </cell>
          <cell r="C1693" t="str">
            <v>Torre de ángulo mayor tipo BS1 (65°)Tipo BS1±0</v>
          </cell>
          <cell r="D1693">
            <v>8136.6737355076984</v>
          </cell>
        </row>
        <row r="1694">
          <cell r="B1694" t="str">
            <v>TA138SER0S1C4240FB+3</v>
          </cell>
          <cell r="C1694" t="str">
            <v>Torre de ángulo mayor tipo BS1 (65°)Tipo BS1+3</v>
          </cell>
          <cell r="D1694">
            <v>9113.0745837686227</v>
          </cell>
        </row>
        <row r="1695">
          <cell r="B1695" t="str">
            <v>TA138SER0S1C4240FR-3</v>
          </cell>
          <cell r="C1695" t="str">
            <v>Torre de anclaje, retención intermedia y terminal (15°) Tipo RS1-3</v>
          </cell>
          <cell r="D1695">
            <v>9407.8906832272714</v>
          </cell>
        </row>
        <row r="1696">
          <cell r="B1696" t="str">
            <v>TA138SER0S1C4240FR±0</v>
          </cell>
          <cell r="C1696" t="str">
            <v>Torre de anclaje, retención intermedia y terminal (15°) Tipo RS1±0</v>
          </cell>
          <cell r="D1696">
            <v>10488.172445069422</v>
          </cell>
        </row>
        <row r="1697">
          <cell r="B1697" t="str">
            <v>TA138SER0S1C4240FR+3</v>
          </cell>
          <cell r="C1697" t="str">
            <v>Torre de anclaje, retención intermedia y terminal (15°) Tipo RS1+3</v>
          </cell>
          <cell r="D1697">
            <v>11568.454206911572</v>
          </cell>
        </row>
        <row r="1698">
          <cell r="B1698" t="str">
            <v>TA060SIR2S1C2250FS-6</v>
          </cell>
          <cell r="C1698" t="str">
            <v>Torre de suspensión tipo S1 (5°)Tipo S1-6</v>
          </cell>
          <cell r="D1698">
            <v>3113.8806008362226</v>
          </cell>
        </row>
        <row r="1699">
          <cell r="B1699" t="str">
            <v>TA060SIR2S1C2250FS-3</v>
          </cell>
          <cell r="C1699" t="str">
            <v>Torre de suspensión tipo S1 (5°)Tipo S1-3</v>
          </cell>
          <cell r="D1699">
            <v>3562.7282550108134</v>
          </cell>
        </row>
        <row r="1700">
          <cell r="B1700" t="str">
            <v>TA060SIR2S1C2250FS±0</v>
          </cell>
          <cell r="C1700" t="str">
            <v>Torre de suspensión tipo S1 (5°)Tipo S1±0</v>
          </cell>
          <cell r="D1700">
            <v>4007.5683408445593</v>
          </cell>
        </row>
        <row r="1701">
          <cell r="B1701" t="str">
            <v>TA060SIR2S1C2250FS+3</v>
          </cell>
          <cell r="C1701" t="str">
            <v>Torre de suspensión tipo S1 (5°)Tipo S1+3</v>
          </cell>
          <cell r="D1701">
            <v>4448.4008583374616</v>
          </cell>
        </row>
        <row r="1702">
          <cell r="B1702" t="str">
            <v>TA060SIR2S1C2250FS+6</v>
          </cell>
          <cell r="C1702" t="str">
            <v>Torre de suspensión tipo S1 (5°)Tipo S1+6</v>
          </cell>
          <cell r="D1702">
            <v>4889.2333758303621</v>
          </cell>
        </row>
        <row r="1703">
          <cell r="B1703" t="str">
            <v>TA060SIR2S1C2250FA-3</v>
          </cell>
          <cell r="C1703" t="str">
            <v>Torre de ángulo menor tipo A1 (30°)Tipo A1-3</v>
          </cell>
          <cell r="D1703">
            <v>5481.2233560032391</v>
          </cell>
        </row>
        <row r="1704">
          <cell r="B1704" t="str">
            <v>TA060SIR2S1C2250FA±0</v>
          </cell>
          <cell r="C1704" t="str">
            <v>Torre de ángulo menor tipo A1 (30°)Tipo A1±0</v>
          </cell>
          <cell r="D1704">
            <v>6083.4887414020413</v>
          </cell>
        </row>
        <row r="1705">
          <cell r="B1705" t="str">
            <v>TA060SIR2S1C2250FA+3</v>
          </cell>
          <cell r="C1705" t="str">
            <v>Torre de ángulo menor tipo A1 (30°)Tipo A1+3</v>
          </cell>
          <cell r="D1705">
            <v>6685.7541268008436</v>
          </cell>
        </row>
        <row r="1706">
          <cell r="B1706" t="str">
            <v>TA060SIR2S1C2250FB-3</v>
          </cell>
          <cell r="C1706" t="str">
            <v>Torre de ángulo mayor tipo B1 (65°)Tipo B1-3</v>
          </cell>
          <cell r="D1706">
            <v>7396.8652927608118</v>
          </cell>
        </row>
        <row r="1707">
          <cell r="B1707" t="str">
            <v>TA060SIR2S1C2250FB±0</v>
          </cell>
          <cell r="C1707" t="str">
            <v>Torre de ángulo mayor tipo B1 (65°)Tipo B1±0</v>
          </cell>
          <cell r="D1707">
            <v>8237.0437558583653</v>
          </cell>
        </row>
        <row r="1708">
          <cell r="B1708" t="str">
            <v>TA060SIR2S1C2250FB+3</v>
          </cell>
          <cell r="C1708" t="str">
            <v>Torre de ángulo mayor tipo B1 (65°)Tipo B1+3</v>
          </cell>
          <cell r="D1708">
            <v>9225.4890065613708</v>
          </cell>
        </row>
        <row r="1709">
          <cell r="B1709" t="str">
            <v>TA060SIR2S1C2250FR-3</v>
          </cell>
          <cell r="C1709" t="str">
            <v>Torre de anclaje, retención intermedia y terminal (15°) Tipo R1-3</v>
          </cell>
          <cell r="D1709">
            <v>9523.941812967385</v>
          </cell>
        </row>
        <row r="1710">
          <cell r="B1710" t="str">
            <v>TA060SIR2S1C2250FR±0</v>
          </cell>
          <cell r="C1710" t="str">
            <v>Torre de anclaje, retención intermedia y terminal (15°) Tipo R1±0</v>
          </cell>
          <cell r="D1710">
            <v>10617.549401301432</v>
          </cell>
        </row>
        <row r="1711">
          <cell r="B1711" t="str">
            <v>TA060SIR2S1C2250FR+3</v>
          </cell>
          <cell r="C1711" t="str">
            <v>Torre de anclaje, retención intermedia y terminal (15°) Tipo R1+3</v>
          </cell>
          <cell r="D1711">
            <v>11711.156989635479</v>
          </cell>
        </row>
        <row r="1712">
          <cell r="B1712" t="str">
            <v>TA060SIR2D1C2250FS-6</v>
          </cell>
          <cell r="C1712" t="str">
            <v>Torre de suspensión tipo S2 (5°)Tipo S2-6</v>
          </cell>
          <cell r="D1712">
            <v>4044.4643225101745</v>
          </cell>
        </row>
        <row r="1713">
          <cell r="B1713" t="str">
            <v>TA060SIR2D1C2250FS-3</v>
          </cell>
          <cell r="C1713" t="str">
            <v>Torre de suspensión tipo S2 (5°)Tipo S2-3</v>
          </cell>
          <cell r="D1713">
            <v>4627.4501707999298</v>
          </cell>
        </row>
        <row r="1714">
          <cell r="B1714" t="str">
            <v>TA060SIR2D1C2250FS±0</v>
          </cell>
          <cell r="C1714" t="str">
            <v>Torre de suspensión tipo S2 (5°)Tipo S2±0</v>
          </cell>
          <cell r="D1714">
            <v>5205.2307883013827</v>
          </cell>
        </row>
        <row r="1715">
          <cell r="B1715" t="str">
            <v>TA060SIR2D1C2250FS+3</v>
          </cell>
          <cell r="C1715" t="str">
            <v>Torre de suspensión tipo S2 (5°)Tipo S2+3</v>
          </cell>
          <cell r="D1715">
            <v>5777.8061750145353</v>
          </cell>
        </row>
        <row r="1716">
          <cell r="B1716" t="str">
            <v>TA060SIR2D1C2250FS+6</v>
          </cell>
          <cell r="C1716" t="str">
            <v>Torre de suspensión tipo S2 (5°)Tipo S2+6</v>
          </cell>
          <cell r="D1716">
            <v>6350.3815617276869</v>
          </cell>
        </row>
        <row r="1717">
          <cell r="B1717" t="str">
            <v>TA060SIR2D1C2250FA-3</v>
          </cell>
          <cell r="C1717" t="str">
            <v>Torre de ángulo menor tipo A2 (30°)Tipo A2-3</v>
          </cell>
          <cell r="D1717">
            <v>7119.2878433139913</v>
          </cell>
        </row>
        <row r="1718">
          <cell r="B1718" t="str">
            <v>TA060SIR2D1C2250FA±0</v>
          </cell>
          <cell r="C1718" t="str">
            <v>Torre de ángulo menor tipo A2 (30°)Tipo A2±0</v>
          </cell>
          <cell r="D1718">
            <v>7901.5403366414994</v>
          </cell>
        </row>
        <row r="1719">
          <cell r="B1719" t="str">
            <v>TA060SIR2D1C2250FA+3</v>
          </cell>
          <cell r="C1719" t="str">
            <v>Torre de ángulo menor tipo A2 (30°)Tipo A2+3</v>
          </cell>
          <cell r="D1719">
            <v>8683.7928299690084</v>
          </cell>
        </row>
        <row r="1720">
          <cell r="B1720" t="str">
            <v>TA060SIR2D1C2250FB-3</v>
          </cell>
          <cell r="C1720" t="str">
            <v>Torre de ángulo mayor tipo B2 (65°)Tipo B2-3</v>
          </cell>
          <cell r="D1720">
            <v>9607.4196829997054</v>
          </cell>
        </row>
        <row r="1721">
          <cell r="B1721" t="str">
            <v>TA060SIR2D1C2250FB±0</v>
          </cell>
          <cell r="C1721" t="str">
            <v>Torre de ángulo mayor tipo B2 (65°)Tipo B2±0</v>
          </cell>
          <cell r="D1721">
            <v>10698.68561581259</v>
          </cell>
        </row>
        <row r="1722">
          <cell r="B1722" t="str">
            <v>TA060SIR2D1C2250FB+3</v>
          </cell>
          <cell r="C1722" t="str">
            <v>Torre de ángulo mayor tipo B2 (65°)Tipo B2+3</v>
          </cell>
          <cell r="D1722">
            <v>11982.527889710102</v>
          </cell>
        </row>
        <row r="1723">
          <cell r="B1723" t="str">
            <v>TA060SIR2D1C2250FR-3</v>
          </cell>
          <cell r="C1723" t="str">
            <v>Torre de anclaje, retención intermedia y terminal (15°) Tipo R2-3</v>
          </cell>
          <cell r="D1723">
            <v>12370.173365627837</v>
          </cell>
        </row>
        <row r="1724">
          <cell r="B1724" t="str">
            <v>TA060SIR2D1C2250FR±0</v>
          </cell>
          <cell r="C1724" t="str">
            <v>Torre de anclaje, retención intermedia y terminal (15°) Tipo R2±0</v>
          </cell>
          <cell r="D1724">
            <v>13790.605758782427</v>
          </cell>
        </row>
        <row r="1725">
          <cell r="B1725" t="str">
            <v>TA060SIR2D1C2250FR+3</v>
          </cell>
          <cell r="C1725" t="str">
            <v>Torre de anclaje, retención intermedia y terminal (15°) Tipo R2+3</v>
          </cell>
          <cell r="D1725">
            <v>15211.038151937017</v>
          </cell>
        </row>
        <row r="1726">
          <cell r="B1726" t="str">
            <v>TA060SIR1S1C1070FS-6</v>
          </cell>
          <cell r="C1726" t="str">
            <v>Torre de suspensión tipo S1 (5°)Tipo S1-6</v>
          </cell>
          <cell r="D1726">
            <v>2203.1158806106387</v>
          </cell>
        </row>
        <row r="1727">
          <cell r="B1727" t="str">
            <v>TA060SIR1S1C1070FS-3</v>
          </cell>
          <cell r="C1727" t="str">
            <v>Torre de suspensión tipo S1 (5°)Tipo S1-3</v>
          </cell>
          <cell r="D1727">
            <v>2520.6821336716316</v>
          </cell>
        </row>
        <row r="1728">
          <cell r="B1728" t="str">
            <v>TA060SIR1S1C1070FS±0</v>
          </cell>
          <cell r="C1728" t="str">
            <v>Torre de suspensión tipo S1 (5°)Tipo S1±0</v>
          </cell>
          <cell r="D1728">
            <v>2835.4129737588655</v>
          </cell>
        </row>
        <row r="1729">
          <cell r="B1729" t="str">
            <v>TA060SIR1S1C1070FS+3</v>
          </cell>
          <cell r="C1729" t="str">
            <v>Torre de suspensión tipo S1 (5°)Tipo S1+3</v>
          </cell>
          <cell r="D1729">
            <v>3147.3084008723408</v>
          </cell>
        </row>
        <row r="1730">
          <cell r="B1730" t="str">
            <v>TA060SIR1S1C1070FS+6</v>
          </cell>
          <cell r="C1730" t="str">
            <v>Torre de suspensión tipo S1 (5°)Tipo S1+6</v>
          </cell>
          <cell r="D1730">
            <v>3459.2038279858157</v>
          </cell>
        </row>
        <row r="1731">
          <cell r="B1731" t="str">
            <v>TA060SIR1S1C1070FA-3</v>
          </cell>
          <cell r="C1731" t="str">
            <v>Torre de ángulo menor tipo A1 (30°)Tipo A1-3</v>
          </cell>
          <cell r="D1731">
            <v>3878.0453616435284</v>
          </cell>
        </row>
        <row r="1732">
          <cell r="B1732" t="str">
            <v>TA060SIR1S1C1070FA±0</v>
          </cell>
          <cell r="C1732" t="str">
            <v>Torre de ángulo menor tipo A1 (30°)Tipo A1±0</v>
          </cell>
          <cell r="D1732">
            <v>4304.156894165958</v>
          </cell>
        </row>
        <row r="1733">
          <cell r="B1733" t="str">
            <v>TA060SIR1S1C1070FA+3</v>
          </cell>
          <cell r="C1733" t="str">
            <v>Torre de ángulo menor tipo A1 (30°)Tipo A1+3</v>
          </cell>
          <cell r="D1733">
            <v>4730.268426688388</v>
          </cell>
        </row>
        <row r="1734">
          <cell r="B1734" t="str">
            <v>TA060SIR1S1C1070FB-3</v>
          </cell>
          <cell r="C1734" t="str">
            <v>Torre de ángulo mayor tipo B1 (65°)Tipo B1-3</v>
          </cell>
          <cell r="D1734">
            <v>5233.3899343612356</v>
          </cell>
        </row>
        <row r="1735">
          <cell r="B1735" t="str">
            <v>TA060SIR1S1C1070FB±0</v>
          </cell>
          <cell r="C1735" t="str">
            <v>Torre de ángulo mayor tipo B1 (65°)Tipo B1±0</v>
          </cell>
          <cell r="D1735">
            <v>5827.8284347007075</v>
          </cell>
        </row>
        <row r="1736">
          <cell r="B1736" t="str">
            <v>TA060SIR1S1C1070FB+3</v>
          </cell>
          <cell r="C1736" t="str">
            <v>Torre de ángulo mayor tipo B1 (65°)Tipo B1+3</v>
          </cell>
          <cell r="D1736">
            <v>6527.1678468647933</v>
          </cell>
        </row>
        <row r="1737">
          <cell r="B1737" t="str">
            <v>TA060SIR1S1C1070FR-3</v>
          </cell>
          <cell r="C1737" t="str">
            <v>Torre de anclaje, retención intermedia y terminal (15°) Tipo R1-3</v>
          </cell>
          <cell r="D1737">
            <v>6738.3275545393026</v>
          </cell>
        </row>
        <row r="1738">
          <cell r="B1738" t="str">
            <v>TA060SIR1S1C1070FR±0</v>
          </cell>
          <cell r="C1738" t="str">
            <v>Torre de anclaje, retención intermedia y terminal (15°) Tipo R1±0</v>
          </cell>
          <cell r="D1738">
            <v>7512.0708523292114</v>
          </cell>
        </row>
        <row r="1739">
          <cell r="B1739" t="str">
            <v>TA060SIR1S1C1070FR+3</v>
          </cell>
          <cell r="C1739" t="str">
            <v>Torre de anclaje, retención intermedia y terminal (15°) Tipo R1+3</v>
          </cell>
          <cell r="D1739">
            <v>8285.8141501191203</v>
          </cell>
        </row>
        <row r="1740">
          <cell r="B1740" t="str">
            <v>TA060SIR1D1C1070FS-6</v>
          </cell>
          <cell r="C1740" t="str">
            <v>Torre de suspensión tipo S2 (5°)Tipo S2-6</v>
          </cell>
          <cell r="D1740">
            <v>2737.5499388666085</v>
          </cell>
        </row>
        <row r="1741">
          <cell r="B1741" t="str">
            <v>TA060SIR1D1C1070FS-3</v>
          </cell>
          <cell r="C1741" t="str">
            <v>Torre de suspensión tipo S2 (5°)Tipo S2-3</v>
          </cell>
          <cell r="D1741">
            <v>3132.1517318563901</v>
          </cell>
        </row>
        <row r="1742">
          <cell r="B1742" t="str">
            <v>TA060SIR1D1C1070FS±0</v>
          </cell>
          <cell r="C1742" t="str">
            <v>Torre de suspensión tipo S2 (5°)Tipo S2±0</v>
          </cell>
          <cell r="D1742">
            <v>3523.2302945516199</v>
          </cell>
        </row>
        <row r="1743">
          <cell r="B1743" t="str">
            <v>TA060SIR1D1C1070FS+3</v>
          </cell>
          <cell r="C1743" t="str">
            <v>Torre de suspensión tipo S2 (5°)Tipo S2+3</v>
          </cell>
          <cell r="D1743">
            <v>3910.7856269522986</v>
          </cell>
        </row>
        <row r="1744">
          <cell r="B1744" t="str">
            <v>TA060SIR1D1C1070FS+6</v>
          </cell>
          <cell r="C1744" t="str">
            <v>Torre de suspensión tipo S2 (5°)Tipo S2+6</v>
          </cell>
          <cell r="D1744">
            <v>4298.3409593529759</v>
          </cell>
        </row>
        <row r="1745">
          <cell r="B1745" t="str">
            <v>TA060SIR1D1C1070FA-3</v>
          </cell>
          <cell r="C1745" t="str">
            <v>Torre de ángulo menor tipo A2 (30°)Tipo A2-3</v>
          </cell>
          <cell r="D1745">
            <v>4818.7854920035525</v>
          </cell>
        </row>
        <row r="1746">
          <cell r="B1746" t="str">
            <v>TA060SIR1D1C1070FA±0</v>
          </cell>
          <cell r="C1746" t="str">
            <v>Torre de ángulo menor tipo A2 (30°)Tipo A2±0</v>
          </cell>
          <cell r="D1746">
            <v>5348.2635871293587</v>
          </cell>
        </row>
        <row r="1747">
          <cell r="B1747" t="str">
            <v>TA060SIR1D1C1070FA+3</v>
          </cell>
          <cell r="C1747" t="str">
            <v>Torre de ángulo menor tipo A2 (30°)Tipo A2+3</v>
          </cell>
          <cell r="D1747">
            <v>5877.741682255165</v>
          </cell>
        </row>
        <row r="1748">
          <cell r="B1748" t="str">
            <v>TA060SIR1D1C1070FB-3</v>
          </cell>
          <cell r="C1748" t="str">
            <v>Torre de ángulo mayor tipo B2 (65°)Tipo B2-3</v>
          </cell>
          <cell r="D1748">
            <v>6502.9109094818905</v>
          </cell>
        </row>
        <row r="1749">
          <cell r="B1749" t="str">
            <v>TA060SIR1D1C1070FB±0</v>
          </cell>
          <cell r="C1749" t="str">
            <v>Torre de ángulo mayor tipo B2 (65°)Tipo B2±0</v>
          </cell>
          <cell r="D1749">
            <v>7241.5488969731523</v>
          </cell>
        </row>
        <row r="1750">
          <cell r="B1750" t="str">
            <v>TA060SIR1D1C1070FB+3</v>
          </cell>
          <cell r="C1750" t="str">
            <v>Torre de ángulo mayor tipo B2 (65°)Tipo B2+3</v>
          </cell>
          <cell r="D1750">
            <v>8110.5347646099317</v>
          </cell>
        </row>
        <row r="1751">
          <cell r="B1751" t="str">
            <v>TA060SIR1D1C1070FR-3</v>
          </cell>
          <cell r="C1751" t="str">
            <v>Torre de anclaje, retención intermedia y terminal (15°) Tipo R2-3</v>
          </cell>
          <cell r="D1751">
            <v>8372.9178057939571</v>
          </cell>
        </row>
        <row r="1752">
          <cell r="B1752" t="str">
            <v>TA060SIR1D1C1070FR±0</v>
          </cell>
          <cell r="C1752" t="str">
            <v>Torre de anclaje, retención intermedia y terminal (15°) Tipo R2±0</v>
          </cell>
          <cell r="D1752">
            <v>9334.356528198392</v>
          </cell>
        </row>
        <row r="1753">
          <cell r="B1753" t="str">
            <v>TA060SIR1D1C1070FR+3</v>
          </cell>
          <cell r="C1753" t="str">
            <v>Torre de anclaje, retención intermedia y terminal (15°) Tipo R2+3</v>
          </cell>
          <cell r="D1753">
            <v>10295.795250602827</v>
          </cell>
        </row>
        <row r="1754">
          <cell r="B1754" t="str">
            <v>TA060SIR1S1C1240FS-6</v>
          </cell>
          <cell r="C1754" t="str">
            <v>Torre de suspensión tipo S1 (5°)Tipo S1-6</v>
          </cell>
          <cell r="D1754">
            <v>2758.0997945338095</v>
          </cell>
        </row>
        <row r="1755">
          <cell r="B1755" t="str">
            <v>TA060SIR1S1C1240FS-3</v>
          </cell>
          <cell r="C1755" t="str">
            <v>Torre de suspensión tipo S1 (5°)Tipo S1-3</v>
          </cell>
          <cell r="D1755">
            <v>3155.6637288810252</v>
          </cell>
        </row>
        <row r="1756">
          <cell r="B1756" t="str">
            <v>TA060SIR1S1C1240FS±0</v>
          </cell>
          <cell r="C1756" t="str">
            <v>Torre de suspensión tipo S1 (5°)Tipo S1±0</v>
          </cell>
          <cell r="D1756">
            <v>3549.6779852429981</v>
          </cell>
        </row>
        <row r="1757">
          <cell r="B1757" t="str">
            <v>TA060SIR1S1C1240FS+3</v>
          </cell>
          <cell r="C1757" t="str">
            <v>Torre de suspensión tipo S1 (5°)Tipo S1+3</v>
          </cell>
          <cell r="D1757">
            <v>3940.1425636197282</v>
          </cell>
        </row>
        <row r="1758">
          <cell r="B1758" t="str">
            <v>TA060SIR1S1C1240FS+6</v>
          </cell>
          <cell r="C1758" t="str">
            <v>Torre de suspensión tipo S1 (5°)Tipo S1+6</v>
          </cell>
          <cell r="D1758">
            <v>4330.6071419964574</v>
          </cell>
        </row>
        <row r="1759">
          <cell r="B1759" t="str">
            <v>TA060SIR1S1C1240FA-3</v>
          </cell>
          <cell r="C1759" t="str">
            <v>Torre de ángulo menor tipo A1 (30°)Tipo A1-3</v>
          </cell>
          <cell r="D1759">
            <v>4854.9584746205828</v>
          </cell>
        </row>
        <row r="1760">
          <cell r="B1760" t="str">
            <v>TA060SIR1S1C1240FA±0</v>
          </cell>
          <cell r="C1760" t="str">
            <v>Torre de ángulo menor tipo A1 (30°)Tipo A1±0</v>
          </cell>
          <cell r="D1760">
            <v>5388.4111815988708</v>
          </cell>
        </row>
        <row r="1761">
          <cell r="B1761" t="str">
            <v>TA060SIR1S1C1240FA+3</v>
          </cell>
          <cell r="C1761" t="str">
            <v>Torre de ángulo menor tipo A1 (30°)Tipo A1+3</v>
          </cell>
          <cell r="D1761">
            <v>5921.8638885771588</v>
          </cell>
        </row>
        <row r="1762">
          <cell r="B1762" t="str">
            <v>TA060SIR1S1C1240FB-3</v>
          </cell>
          <cell r="C1762" t="str">
            <v>Torre de ángulo mayor tipo B1 (65°)Tipo B1-3</v>
          </cell>
          <cell r="D1762">
            <v>6551.7260484166145</v>
          </cell>
        </row>
        <row r="1763">
          <cell r="B1763" t="str">
            <v>TA060SIR1S1C1240FB±0</v>
          </cell>
          <cell r="C1763" t="str">
            <v>Torre de ángulo mayor tipo B1 (65°)Tipo B1±0</v>
          </cell>
          <cell r="D1763">
            <v>7295.9087398848715</v>
          </cell>
        </row>
        <row r="1764">
          <cell r="B1764" t="str">
            <v>TA060SIR1S1C1240FB+3</v>
          </cell>
          <cell r="C1764" t="str">
            <v>Torre de ángulo mayor tipo B1 (65°)Tipo B1+3</v>
          </cell>
          <cell r="D1764">
            <v>8171.4177886710568</v>
          </cell>
        </row>
        <row r="1765">
          <cell r="B1765" t="str">
            <v>TA060SIR1S1C1240FR-3</v>
          </cell>
          <cell r="C1765" t="str">
            <v>Torre de anclaje, retención intermedia y terminal (15°) Tipo R1-3</v>
          </cell>
          <cell r="D1765">
            <v>8435.7704500433047</v>
          </cell>
        </row>
        <row r="1766">
          <cell r="B1766" t="str">
            <v>TA060SIR1S1C1240FR±0</v>
          </cell>
          <cell r="C1766" t="str">
            <v>Torre de anclaje, retención intermedia y terminal (15°) Tipo R1±0</v>
          </cell>
          <cell r="D1766">
            <v>9404.4263657115989</v>
          </cell>
        </row>
        <row r="1767">
          <cell r="B1767" t="str">
            <v>TA060SIR1S1C1240FR+3</v>
          </cell>
          <cell r="C1767" t="str">
            <v>Torre de anclaje, retención intermedia y terminal (15°) Tipo R1+3</v>
          </cell>
          <cell r="D1767">
            <v>10373.082281379893</v>
          </cell>
        </row>
        <row r="1768">
          <cell r="B1768" t="str">
            <v>TA060SIR1S1C1120FS-6</v>
          </cell>
          <cell r="C1768" t="str">
            <v>Torre de suspensión tipo S1 (5°)Tipo S1-6</v>
          </cell>
          <cell r="D1768">
            <v>2378.1113983053115</v>
          </cell>
        </row>
        <row r="1769">
          <cell r="B1769" t="str">
            <v>TA060SIR1S1C1120FS-3</v>
          </cell>
          <cell r="C1769" t="str">
            <v>Torre de suspensión tipo S1 (5°)Tipo S1-3</v>
          </cell>
          <cell r="D1769">
            <v>2720.9022304934647</v>
          </cell>
        </row>
        <row r="1770">
          <cell r="B1770" t="str">
            <v>TA060SIR1S1C1120FS±0</v>
          </cell>
          <cell r="C1770" t="str">
            <v>Torre de suspensión tipo S1 (5°)Tipo S1±0</v>
          </cell>
          <cell r="D1770">
            <v>3060.6324302513663</v>
          </cell>
        </row>
        <row r="1771">
          <cell r="B1771" t="str">
            <v>TA060SIR1S1C1120FS+3</v>
          </cell>
          <cell r="C1771" t="str">
            <v>Torre de suspensión tipo S1 (5°)Tipo S1+3</v>
          </cell>
          <cell r="D1771">
            <v>3397.3019975790166</v>
          </cell>
        </row>
        <row r="1772">
          <cell r="B1772" t="str">
            <v>TA060SIR1S1C1120FS+6</v>
          </cell>
          <cell r="C1772" t="str">
            <v>Torre de suspensión tipo S1 (5°)Tipo S1+6</v>
          </cell>
          <cell r="D1772">
            <v>3733.9715649066666</v>
          </cell>
        </row>
        <row r="1773">
          <cell r="B1773" t="str">
            <v>TA060SIR1S1C1120FA-3</v>
          </cell>
          <cell r="C1773" t="str">
            <v>Torre de ángulo menor tipo A1 (30°)Tipo A1-3</v>
          </cell>
          <cell r="D1773">
            <v>4186.0820662385377</v>
          </cell>
        </row>
        <row r="1774">
          <cell r="B1774" t="str">
            <v>TA060SIR1S1C1120FA±0</v>
          </cell>
          <cell r="C1774" t="str">
            <v>Torre de ángulo menor tipo A1 (30°)Tipo A1±0</v>
          </cell>
          <cell r="D1774">
            <v>4646.0400291215738</v>
          </cell>
        </row>
        <row r="1775">
          <cell r="B1775" t="str">
            <v>TA060SIR1S1C1120FA+3</v>
          </cell>
          <cell r="C1775" t="str">
            <v>Torre de ángulo menor tipo A1 (30°)Tipo A1+3</v>
          </cell>
          <cell r="D1775">
            <v>5105.9979920046098</v>
          </cell>
        </row>
        <row r="1776">
          <cell r="B1776" t="str">
            <v>TA060SIR1S1C1120FB-3</v>
          </cell>
          <cell r="C1776" t="str">
            <v>Torre de ángulo mayor tipo B1 (65°)Tipo B1-3</v>
          </cell>
          <cell r="D1776">
            <v>5649.0829030886889</v>
          </cell>
        </row>
        <row r="1777">
          <cell r="B1777" t="str">
            <v>TA060SIR1S1C1120FB±0</v>
          </cell>
          <cell r="C1777" t="str">
            <v>Torre de ángulo mayor tipo B1 (65°)Tipo B1±0</v>
          </cell>
          <cell r="D1777">
            <v>6290.7381994306115</v>
          </cell>
        </row>
        <row r="1778">
          <cell r="B1778" t="str">
            <v>TA060SIR1S1C1120FB+3</v>
          </cell>
          <cell r="C1778" t="str">
            <v>Torre de ángulo mayor tipo B1 (65°)Tipo B1+3</v>
          </cell>
          <cell r="D1778">
            <v>7045.626783362286</v>
          </cell>
        </row>
        <row r="1779">
          <cell r="B1779" t="str">
            <v>TA060SIR1S1C1120FR-3</v>
          </cell>
          <cell r="C1779" t="str">
            <v>Torre de anclaje, retención intermedia y terminal (15°) Tipo R1-3</v>
          </cell>
          <cell r="D1779">
            <v>7273.5591005422539</v>
          </cell>
        </row>
        <row r="1780">
          <cell r="B1780" t="str">
            <v>TA060SIR1S1C1120FR±0</v>
          </cell>
          <cell r="C1780" t="str">
            <v>Torre de anclaje, retención intermedia y terminal (15°) Tipo R1±0</v>
          </cell>
          <cell r="D1780">
            <v>8108.7615390660576</v>
          </cell>
        </row>
        <row r="1781">
          <cell r="B1781" t="str">
            <v>TA060SIR1S1C1120FR+3</v>
          </cell>
          <cell r="C1781" t="str">
            <v>Torre de anclaje, retención intermedia y terminal (15°) Tipo R1+3</v>
          </cell>
          <cell r="D1781">
            <v>8943.9639775898613</v>
          </cell>
        </row>
        <row r="1782">
          <cell r="B1782" t="str">
            <v>TA060SIR1D1C1240FS-6</v>
          </cell>
          <cell r="C1782" t="str">
            <v>Torre de suspensión tipo S2 (5°)Tipo S2-6</v>
          </cell>
          <cell r="D1782">
            <v>3609.9083202685179</v>
          </cell>
        </row>
        <row r="1783">
          <cell r="B1783" t="str">
            <v>TA060SIR1D1C1240FS-3</v>
          </cell>
          <cell r="C1783" t="str">
            <v>Torre de suspensión tipo S2 (5°)Tipo S2-3</v>
          </cell>
          <cell r="D1783">
            <v>4130.2554655324484</v>
          </cell>
        </row>
        <row r="1784">
          <cell r="B1784" t="str">
            <v>TA060SIR1D1C1240FS±0</v>
          </cell>
          <cell r="C1784" t="str">
            <v>Torre de suspensión tipo S2 (5°)Tipo S2±0</v>
          </cell>
          <cell r="D1784">
            <v>4645.9566541422364</v>
          </cell>
        </row>
        <row r="1785">
          <cell r="B1785" t="str">
            <v>TA060SIR1D1C1240FS+3</v>
          </cell>
          <cell r="C1785" t="str">
            <v>Torre de suspensión tipo S2 (5°)Tipo S2+3</v>
          </cell>
          <cell r="D1785">
            <v>5157.0118860978828</v>
          </cell>
        </row>
        <row r="1786">
          <cell r="B1786" t="str">
            <v>TA060SIR1D1C1240FS+6</v>
          </cell>
          <cell r="C1786" t="str">
            <v>Torre de suspensión tipo S2 (5°)Tipo S2+6</v>
          </cell>
          <cell r="D1786">
            <v>5668.0671180535282</v>
          </cell>
        </row>
        <row r="1787">
          <cell r="B1787" t="str">
            <v>TA060SIR1D1C1240FA-3</v>
          </cell>
          <cell r="C1787" t="str">
            <v>Torre de ángulo menor tipo A2 (30°)Tipo A2-3</v>
          </cell>
          <cell r="D1787">
            <v>6354.3585430901121</v>
          </cell>
        </row>
        <row r="1788">
          <cell r="B1788" t="str">
            <v>TA060SIR1D1C1240FA±0</v>
          </cell>
          <cell r="C1788" t="str">
            <v>Torre de ángulo menor tipo A2 (30°)Tipo A2±0</v>
          </cell>
          <cell r="D1788">
            <v>7052.5622009879153</v>
          </cell>
        </row>
        <row r="1789">
          <cell r="B1789" t="str">
            <v>TA060SIR1D1C1240FA+3</v>
          </cell>
          <cell r="C1789" t="str">
            <v>Torre de ángulo menor tipo A2 (30°)Tipo A2+3</v>
          </cell>
          <cell r="D1789">
            <v>7750.7658588857184</v>
          </cell>
        </row>
        <row r="1790">
          <cell r="B1790" t="str">
            <v>TA060SIR1D1C1240FB-3</v>
          </cell>
          <cell r="C1790" t="str">
            <v>Torre de ángulo mayor tipo B2 (65°)Tipo B2-3</v>
          </cell>
          <cell r="D1790">
            <v>8575.1539596835992</v>
          </cell>
        </row>
        <row r="1791">
          <cell r="B1791" t="str">
            <v>TA060SIR1D1C1240FB±0</v>
          </cell>
          <cell r="C1791" t="str">
            <v>Torre de ángulo mayor tipo B2 (65°)Tipo B2±0</v>
          </cell>
          <cell r="D1791">
            <v>9549.1692201376372</v>
          </cell>
        </row>
        <row r="1792">
          <cell r="B1792" t="str">
            <v>TA060SIR1D1C1240FB+3</v>
          </cell>
          <cell r="C1792" t="str">
            <v>Torre de ángulo mayor tipo B2 (65°)Tipo B2+3</v>
          </cell>
          <cell r="D1792">
            <v>10695.069526554154</v>
          </cell>
        </row>
        <row r="1793">
          <cell r="B1793" t="str">
            <v>TA060SIR1D1C1240FR-3</v>
          </cell>
          <cell r="C1793" t="str">
            <v>Torre de anclaje, retención intermedia y terminal (15°) Tipo R2-3</v>
          </cell>
          <cell r="D1793">
            <v>11041.064574907401</v>
          </cell>
        </row>
        <row r="1794">
          <cell r="B1794" t="str">
            <v>TA060SIR1D1C1240FR±0</v>
          </cell>
          <cell r="C1794" t="str">
            <v>Torre de anclaje, retención intermedia y terminal (15°) Tipo R2±0</v>
          </cell>
          <cell r="D1794">
            <v>12308.879124757414</v>
          </cell>
        </row>
        <row r="1795">
          <cell r="B1795" t="str">
            <v>TA060SIR1D1C1240FR+3</v>
          </cell>
          <cell r="C1795" t="str">
            <v>Torre de anclaje, retención intermedia y terminal (15°) Tipo R2+3</v>
          </cell>
          <cell r="D1795">
            <v>13576.693674607426</v>
          </cell>
        </row>
        <row r="1796">
          <cell r="B1796" t="str">
            <v>TA060SIR1D1C1120FS-6</v>
          </cell>
          <cell r="C1796" t="str">
            <v>Torre de suspensión tipo S2 (5°)Tipo S2-6</v>
          </cell>
          <cell r="D1796">
            <v>3019.121220092301</v>
          </cell>
        </row>
        <row r="1797">
          <cell r="B1797" t="str">
            <v>TA060SIR1D1C1120FS-3</v>
          </cell>
          <cell r="C1797" t="str">
            <v>Torre de suspensión tipo S2 (5°)Tipo S2-3</v>
          </cell>
          <cell r="D1797">
            <v>3454.3098644299298</v>
          </cell>
        </row>
        <row r="1798">
          <cell r="B1798" t="str">
            <v>TA060SIR1D1C1120FS±0</v>
          </cell>
          <cell r="C1798" t="str">
            <v>Torre de suspensión tipo S2 (5°)Tipo S2±0</v>
          </cell>
          <cell r="D1798">
            <v>3885.6128958716872</v>
          </cell>
        </row>
        <row r="1799">
          <cell r="B1799" t="str">
            <v>TA060SIR1D1C1120FS+3</v>
          </cell>
          <cell r="C1799" t="str">
            <v>Torre de suspensión tipo S2 (5°)Tipo S2+3</v>
          </cell>
          <cell r="D1799">
            <v>4313.0303144175732</v>
          </cell>
        </row>
        <row r="1800">
          <cell r="B1800" t="str">
            <v>TA060SIR1D1C1120FS+6</v>
          </cell>
          <cell r="C1800" t="str">
            <v>Torre de suspensión tipo S2 (5°)Tipo S2+6</v>
          </cell>
          <cell r="D1800">
            <v>4740.4477329634583</v>
          </cell>
        </row>
        <row r="1801">
          <cell r="B1801" t="str">
            <v>TA060SIR1D1C1120FA-3</v>
          </cell>
          <cell r="C1801" t="str">
            <v>Torre de ángulo menor tipo A2 (30°)Tipo A2-3</v>
          </cell>
          <cell r="D1801">
            <v>5314.4226987158318</v>
          </cell>
        </row>
        <row r="1802">
          <cell r="B1802" t="str">
            <v>TA060SIR1D1C1120FA±0</v>
          </cell>
          <cell r="C1802" t="str">
            <v>Torre de ángulo menor tipo A2 (30°)Tipo A2±0</v>
          </cell>
          <cell r="D1802">
            <v>5898.3603759332209</v>
          </cell>
        </row>
        <row r="1803">
          <cell r="B1803" t="str">
            <v>TA060SIR1D1C1120FA+3</v>
          </cell>
          <cell r="C1803" t="str">
            <v>Torre de ángulo menor tipo A2 (30°)Tipo A2+3</v>
          </cell>
          <cell r="D1803">
            <v>6482.29805315061</v>
          </cell>
        </row>
        <row r="1804">
          <cell r="B1804" t="str">
            <v>TA060SIR1D1C1120FB-3</v>
          </cell>
          <cell r="C1804" t="str">
            <v>Torre de ángulo mayor tipo B2 (65°)Tipo B2-3</v>
          </cell>
          <cell r="D1804">
            <v>7171.7691942141964</v>
          </cell>
        </row>
        <row r="1805">
          <cell r="B1805" t="str">
            <v>TA060SIR1D1C1120FB±0</v>
          </cell>
          <cell r="C1805" t="str">
            <v>Torre de ángulo mayor tipo B2 (65°)Tipo B2±0</v>
          </cell>
          <cell r="D1805">
            <v>7986.3799490135816</v>
          </cell>
        </row>
        <row r="1806">
          <cell r="B1806" t="str">
            <v>TA060SIR1D1C1120FB+3</v>
          </cell>
          <cell r="C1806" t="str">
            <v>Torre de ángulo mayor tipo B2 (65°)Tipo B2+3</v>
          </cell>
          <cell r="D1806">
            <v>8944.7455428952126</v>
          </cell>
        </row>
        <row r="1807">
          <cell r="B1807" t="str">
            <v>TA060SIR1D1C1120FR-3</v>
          </cell>
          <cell r="C1807" t="str">
            <v>Torre de anclaje, retención intermedia y terminal (15°) Tipo R2-3</v>
          </cell>
          <cell r="D1807">
            <v>9234.1160475878187</v>
          </cell>
        </row>
        <row r="1808">
          <cell r="B1808" t="str">
            <v>TA060SIR1D1C1120FR±0</v>
          </cell>
          <cell r="C1808" t="str">
            <v>Torre de anclaje, retención intermedia y terminal (15°) Tipo R2±0</v>
          </cell>
          <cell r="D1808">
            <v>10294.443754278505</v>
          </cell>
        </row>
        <row r="1809">
          <cell r="B1809" t="str">
            <v>TA060SIR1D1C1120FR+3</v>
          </cell>
          <cell r="C1809" t="str">
            <v>Torre de anclaje, retención intermedia y terminal (15°) Tipo R2+3</v>
          </cell>
          <cell r="D1809">
            <v>11354.771460969192</v>
          </cell>
        </row>
        <row r="1810">
          <cell r="B1810" t="str">
            <v>TA060SIR1S1C2250FS-6</v>
          </cell>
          <cell r="C1810" t="str">
            <v>Torre de suspensión tipo S1 (5°)Tipo S1-6</v>
          </cell>
          <cell r="D1810">
            <v>2915.977301234801</v>
          </cell>
        </row>
        <row r="1811">
          <cell r="B1811" t="str">
            <v>TA060SIR1S1C2250FS-3</v>
          </cell>
          <cell r="C1811" t="str">
            <v>Torre de suspensión tipo S1 (5°)Tipo S1-3</v>
          </cell>
          <cell r="D1811">
            <v>3336.2983536650422</v>
          </cell>
        </row>
        <row r="1812">
          <cell r="B1812" t="str">
            <v>TA060SIR1S1C2250FS±0</v>
          </cell>
          <cell r="C1812" t="str">
            <v>Torre de suspensión tipo S1 (5°)Tipo S1±0</v>
          </cell>
          <cell r="D1812">
            <v>3752.8665395557282</v>
          </cell>
        </row>
        <row r="1813">
          <cell r="B1813" t="str">
            <v>TA060SIR1S1C2250FS+3</v>
          </cell>
          <cell r="C1813" t="str">
            <v>Torre de suspensión tipo S1 (5°)Tipo S1+3</v>
          </cell>
          <cell r="D1813">
            <v>4165.6818589068589</v>
          </cell>
        </row>
        <row r="1814">
          <cell r="B1814" t="str">
            <v>TA060SIR1S1C2250FS+6</v>
          </cell>
          <cell r="C1814" t="str">
            <v>Torre de suspensión tipo S1 (5°)Tipo S1+6</v>
          </cell>
          <cell r="D1814">
            <v>4578.4971782579887</v>
          </cell>
        </row>
        <row r="1815">
          <cell r="B1815" t="str">
            <v>TA060SIR1S1C2250FA-3</v>
          </cell>
          <cell r="C1815" t="str">
            <v>Torre de ángulo menor tipo A1 (30°)Tipo A1-3</v>
          </cell>
          <cell r="D1815">
            <v>5132.863117748082</v>
          </cell>
        </row>
        <row r="1816">
          <cell r="B1816" t="str">
            <v>TA060SIR1S1C2250FA±0</v>
          </cell>
          <cell r="C1816" t="str">
            <v>Torre de ángulo menor tipo A1 (30°)Tipo A1±0</v>
          </cell>
          <cell r="D1816">
            <v>5696.8514070455958</v>
          </cell>
        </row>
        <row r="1817">
          <cell r="B1817" t="str">
            <v>TA060SIR1S1C2250FA+3</v>
          </cell>
          <cell r="C1817" t="str">
            <v>Torre de ángulo menor tipo A1 (30°)Tipo A1+3</v>
          </cell>
          <cell r="D1817">
            <v>6260.8396963431096</v>
          </cell>
        </row>
        <row r="1818">
          <cell r="B1818" t="str">
            <v>TA060SIR1S1C2250FB-3</v>
          </cell>
          <cell r="C1818" t="str">
            <v>Torre de ángulo mayor tipo B1 (65°)Tipo B1-3</v>
          </cell>
          <cell r="D1818">
            <v>6926.7560510154844</v>
          </cell>
        </row>
        <row r="1819">
          <cell r="B1819" t="str">
            <v>TA060SIR1S1C2250FB±0</v>
          </cell>
          <cell r="C1819" t="str">
            <v>Torre de ángulo mayor tipo B1 (65°)Tipo B1±0</v>
          </cell>
          <cell r="D1819">
            <v>7713.5368051397372</v>
          </cell>
        </row>
        <row r="1820">
          <cell r="B1820" t="str">
            <v>TA060SIR1S1C2250FB+3</v>
          </cell>
          <cell r="C1820" t="str">
            <v>Torre de ángulo mayor tipo B1 (65°)Tipo B1+3</v>
          </cell>
          <cell r="D1820">
            <v>8639.1612217565071</v>
          </cell>
        </row>
        <row r="1821">
          <cell r="B1821" t="str">
            <v>TA060SIR1S1C2250FR-3</v>
          </cell>
          <cell r="C1821" t="str">
            <v>Torre de anclaje, retención intermedia y terminal (15°) Tipo R1-3</v>
          </cell>
          <cell r="D1821">
            <v>8918.6458008171339</v>
          </cell>
        </row>
        <row r="1822">
          <cell r="B1822" t="str">
            <v>TA060SIR1S1C2250FR±0</v>
          </cell>
          <cell r="C1822" t="str">
            <v>Torre de anclaje, retención intermedia y terminal (15°) Tipo R1±0</v>
          </cell>
          <cell r="D1822">
            <v>9942.7489418251207</v>
          </cell>
        </row>
        <row r="1823">
          <cell r="B1823" t="str">
            <v>TA060SIR1S1C2250FR+3</v>
          </cell>
          <cell r="C1823" t="str">
            <v>Torre de anclaje, retención intermedia y terminal (15°) Tipo R1+3</v>
          </cell>
          <cell r="D1823">
            <v>10966.852082833107</v>
          </cell>
        </row>
        <row r="1824">
          <cell r="B1824" t="str">
            <v>TA060SIR0S1C1240FS-6</v>
          </cell>
          <cell r="C1824" t="str">
            <v>Torre de suspensión tipo S1 (5°)Tipo S1-6</v>
          </cell>
          <cell r="D1824">
            <v>2987.5574018288735</v>
          </cell>
        </row>
        <row r="1825">
          <cell r="B1825" t="str">
            <v>TA060SIR0S1C1240FS-3</v>
          </cell>
          <cell r="C1825" t="str">
            <v>Torre de suspensión tipo S1 (5°)Tipo S1-3</v>
          </cell>
          <cell r="D1825">
            <v>3418.1963065969994</v>
          </cell>
        </row>
        <row r="1826">
          <cell r="B1826" t="str">
            <v>TA060SIR0S1C1240FS±0</v>
          </cell>
          <cell r="C1826" t="str">
            <v>Torre de suspensión tipo S1 (5°)Tipo S1±0</v>
          </cell>
          <cell r="D1826">
            <v>3844.9902211439812</v>
          </cell>
        </row>
        <row r="1827">
          <cell r="B1827" t="str">
            <v>TA060SIR0S1C1240FS+3</v>
          </cell>
          <cell r="C1827" t="str">
            <v>Torre de suspensión tipo S1 (5°)Tipo S1+3</v>
          </cell>
          <cell r="D1827">
            <v>4267.9391454698198</v>
          </cell>
        </row>
        <row r="1828">
          <cell r="B1828" t="str">
            <v>TA060SIR0S1C1240FS+6</v>
          </cell>
          <cell r="C1828" t="str">
            <v>Torre de suspensión tipo S1 (5°)Tipo S1+6</v>
          </cell>
          <cell r="D1828">
            <v>4690.8880697956574</v>
          </cell>
        </row>
        <row r="1829">
          <cell r="B1829" t="str">
            <v>TA060SIR0S1C1240FA-3</v>
          </cell>
          <cell r="C1829" t="str">
            <v>Torre de ángulo menor tipo A1 (30°)Tipo A1-3</v>
          </cell>
          <cell r="D1829">
            <v>5258.8623352826035</v>
          </cell>
        </row>
        <row r="1830">
          <cell r="B1830" t="str">
            <v>TA060SIR0S1C1240FA±0</v>
          </cell>
          <cell r="C1830" t="str">
            <v>Torre de ángulo menor tipo A1 (30°)Tipo A1±0</v>
          </cell>
          <cell r="D1830">
            <v>5836.6951556965632</v>
          </cell>
        </row>
        <row r="1831">
          <cell r="B1831" t="str">
            <v>TA060SIR0S1C1240FA+3</v>
          </cell>
          <cell r="C1831" t="str">
            <v>Torre de ángulo menor tipo A1 (30°)Tipo A1+3</v>
          </cell>
          <cell r="D1831">
            <v>6414.527976110523</v>
          </cell>
        </row>
        <row r="1832">
          <cell r="B1832" t="str">
            <v>TA060SIR0S1C1240FB-3</v>
          </cell>
          <cell r="C1832" t="str">
            <v>Torre de ángulo mayor tipo B1 (65°)Tipo B1-3</v>
          </cell>
          <cell r="D1832">
            <v>7096.7909462502057</v>
          </cell>
        </row>
        <row r="1833">
          <cell r="B1833" t="str">
            <v>TA060SIR0S1C1240FB±0</v>
          </cell>
          <cell r="C1833" t="str">
            <v>Torre de ángulo mayor tipo B1 (65°)Tipo B1±0</v>
          </cell>
          <cell r="D1833">
            <v>7902.885240813147</v>
          </cell>
        </row>
        <row r="1834">
          <cell r="B1834" t="str">
            <v>TA060SIR0S1C1240FB+3</v>
          </cell>
          <cell r="C1834" t="str">
            <v>Torre de ángulo mayor tipo B1 (65°)Tipo B1+3</v>
          </cell>
          <cell r="D1834">
            <v>8851.2314697107249</v>
          </cell>
        </row>
        <row r="1835">
          <cell r="B1835" t="str">
            <v>TA060SIR0S1C1240FR-3</v>
          </cell>
          <cell r="C1835" t="str">
            <v>Torre de anclaje, retención intermedia y terminal (15°) Tipo R1-3</v>
          </cell>
          <cell r="D1835">
            <v>9137.5767106411076</v>
          </cell>
        </row>
        <row r="1836">
          <cell r="B1836" t="str">
            <v>TA060SIR0S1C1240FR±0</v>
          </cell>
          <cell r="C1836" t="str">
            <v>Torre de anclaje, retención intermedia y terminal (15°) Tipo R1±0</v>
          </cell>
          <cell r="D1836">
            <v>10186.819075408146</v>
          </cell>
        </row>
        <row r="1837">
          <cell r="B1837" t="str">
            <v>TA060SIR0S1C1240FR+3</v>
          </cell>
          <cell r="C1837" t="str">
            <v>Torre de anclaje, retención intermedia y terminal (15°) Tipo R1+3</v>
          </cell>
          <cell r="D1837">
            <v>11236.061440175185</v>
          </cell>
        </row>
        <row r="1838">
          <cell r="B1838" t="str">
            <v>TA060SIR0S1C1120FS-6</v>
          </cell>
          <cell r="C1838" t="str">
            <v>Torre de suspensión tipo S1 (5°)Tipo S1-6</v>
          </cell>
          <cell r="D1838">
            <v>2579.5322625816329</v>
          </cell>
        </row>
        <row r="1839">
          <cell r="B1839" t="str">
            <v>TA060SIR0S1C1120FS-3</v>
          </cell>
          <cell r="C1839" t="str">
            <v>Torre de suspensión tipo S1 (5°)Tipo S1-3</v>
          </cell>
          <cell r="D1839">
            <v>2951.35673286367</v>
          </cell>
        </row>
        <row r="1840">
          <cell r="B1840" t="str">
            <v>TA060SIR0S1C1120FS±0</v>
          </cell>
          <cell r="C1840" t="str">
            <v>Torre de suspensión tipo S1 (5°)Tipo S1±0</v>
          </cell>
          <cell r="D1840">
            <v>3319.8613418039031</v>
          </cell>
        </row>
        <row r="1841">
          <cell r="B1841" t="str">
            <v>TA060SIR0S1C1120FS+3</v>
          </cell>
          <cell r="C1841" t="str">
            <v>Torre de suspensión tipo S1 (5°)Tipo S1+3</v>
          </cell>
          <cell r="D1841">
            <v>3685.0460894023327</v>
          </cell>
        </row>
        <row r="1842">
          <cell r="B1842" t="str">
            <v>TA060SIR0S1C1120FS+6</v>
          </cell>
          <cell r="C1842" t="str">
            <v>Torre de suspensión tipo S1 (5°)Tipo S1+6</v>
          </cell>
          <cell r="D1842">
            <v>4050.2308370007618</v>
          </cell>
        </row>
        <row r="1843">
          <cell r="B1843" t="str">
            <v>TA060SIR0S1C1120FA-3</v>
          </cell>
          <cell r="C1843" t="str">
            <v>Torre de ángulo menor tipo A1 (30°)Tipo A1-3</v>
          </cell>
          <cell r="D1843">
            <v>4540.634114689351</v>
          </cell>
        </row>
        <row r="1844">
          <cell r="B1844" t="str">
            <v>TA060SIR0S1C1120FA±0</v>
          </cell>
          <cell r="C1844" t="str">
            <v>Torre de ángulo menor tipo A1 (30°)Tipo A1±0</v>
          </cell>
          <cell r="D1844">
            <v>5039.5495168583248</v>
          </cell>
        </row>
        <row r="1845">
          <cell r="B1845" t="str">
            <v>TA060SIR0S1C1120FA+3</v>
          </cell>
          <cell r="C1845" t="str">
            <v>Torre de ángulo menor tipo A1 (30°)Tipo A1+3</v>
          </cell>
          <cell r="D1845">
            <v>5538.4649190272985</v>
          </cell>
        </row>
        <row r="1846">
          <cell r="B1846" t="str">
            <v>TA060SIR0S1C1120FB-3</v>
          </cell>
          <cell r="C1846" t="str">
            <v>Torre de ángulo mayor tipo B1 (65°)Tipo B1-3</v>
          </cell>
          <cell r="D1846">
            <v>6127.5479411519027</v>
          </cell>
        </row>
        <row r="1847">
          <cell r="B1847" t="str">
            <v>TA060SIR0S1C1120FB±0</v>
          </cell>
          <cell r="C1847" t="str">
            <v>Torre de ángulo mayor tipo B1 (65°)Tipo B1±0</v>
          </cell>
          <cell r="D1847">
            <v>6823.5500458261722</v>
          </cell>
        </row>
        <row r="1848">
          <cell r="B1848" t="str">
            <v>TA060SIR0S1C1120FB+3</v>
          </cell>
          <cell r="C1848" t="str">
            <v>Torre de ángulo mayor tipo B1 (65°)Tipo B1+3</v>
          </cell>
          <cell r="D1848">
            <v>7642.3760513253137</v>
          </cell>
        </row>
        <row r="1849">
          <cell r="B1849" t="str">
            <v>TA060SIR0S1C1120FR-3</v>
          </cell>
          <cell r="C1849" t="str">
            <v>Torre de anclaje, retención intermedia y terminal (15°) Tipo R1-3</v>
          </cell>
          <cell r="D1849">
            <v>7889.6137401357319</v>
          </cell>
        </row>
        <row r="1850">
          <cell r="B1850" t="str">
            <v>TA060SIR0S1C1120FR±0</v>
          </cell>
          <cell r="C1850" t="str">
            <v>Torre de anclaje, retención intermedia y terminal (15°) Tipo R1±0</v>
          </cell>
          <cell r="D1850">
            <v>8795.5560090699346</v>
          </cell>
        </row>
        <row r="1851">
          <cell r="B1851" t="str">
            <v>TA060SIR0S1C1120FR+3</v>
          </cell>
          <cell r="C1851" t="str">
            <v>Torre de anclaje, retención intermedia y terminal (15°) Tipo R1+3</v>
          </cell>
          <cell r="D1851">
            <v>9701.4982780041373</v>
          </cell>
        </row>
        <row r="1852">
          <cell r="B1852" t="str">
            <v>TA060SIR0S1C1070FS-6</v>
          </cell>
          <cell r="C1852" t="str">
            <v>Torre de suspensión tipo S1 (5°)Tipo S1-6</v>
          </cell>
          <cell r="D1852">
            <v>2397.9641558989752</v>
          </cell>
        </row>
        <row r="1853">
          <cell r="B1853" t="str">
            <v>TA060SIR0S1C1070FS-3</v>
          </cell>
          <cell r="C1853" t="str">
            <v>Torre de suspensión tipo S1 (5°)Tipo S1-3</v>
          </cell>
          <cell r="D1853">
            <v>2743.6166468393681</v>
          </cell>
        </row>
        <row r="1854">
          <cell r="B1854" t="str">
            <v>TA060SIR0S1C1070FS±0</v>
          </cell>
          <cell r="C1854" t="str">
            <v>Torre de suspensión tipo S1 (5°)Tipo S1±0</v>
          </cell>
          <cell r="D1854">
            <v>3086.1829548249357</v>
          </cell>
        </row>
        <row r="1855">
          <cell r="B1855" t="str">
            <v>TA060SIR0S1C1070FS+3</v>
          </cell>
          <cell r="C1855" t="str">
            <v>Torre de suspensión tipo S1 (5°)Tipo S1+3</v>
          </cell>
          <cell r="D1855">
            <v>3425.6630798556789</v>
          </cell>
        </row>
        <row r="1856">
          <cell r="B1856" t="str">
            <v>TA060SIR0S1C1070FS+6</v>
          </cell>
          <cell r="C1856" t="str">
            <v>Torre de suspensión tipo S1 (5°)Tipo S1+6</v>
          </cell>
          <cell r="D1856">
            <v>3765.1432048864212</v>
          </cell>
        </row>
        <row r="1857">
          <cell r="B1857" t="str">
            <v>TA060SIR0S1C1070FA-3</v>
          </cell>
          <cell r="C1857" t="str">
            <v>Torre de ángulo menor tipo A1 (30°)Tipo A1-3</v>
          </cell>
          <cell r="D1857">
            <v>4221.0279786072515</v>
          </cell>
        </row>
        <row r="1858">
          <cell r="B1858" t="str">
            <v>TA060SIR0S1C1070FA±0</v>
          </cell>
          <cell r="C1858" t="str">
            <v>Torre de ángulo menor tipo A1 (30°)Tipo A1±0</v>
          </cell>
          <cell r="D1858">
            <v>4684.8257254242526</v>
          </cell>
        </row>
        <row r="1859">
          <cell r="B1859" t="str">
            <v>TA060SIR0S1C1070FA+3</v>
          </cell>
          <cell r="C1859" t="str">
            <v>Torre de ángulo menor tipo A1 (30°)Tipo A1+3</v>
          </cell>
          <cell r="D1859">
            <v>5148.6234722412537</v>
          </cell>
        </row>
        <row r="1860">
          <cell r="B1860" t="str">
            <v>TA060SIR0S1C1070FB-3</v>
          </cell>
          <cell r="C1860" t="str">
            <v>Torre de ángulo mayor tipo B1 (65°)Tipo B1-3</v>
          </cell>
          <cell r="D1860">
            <v>5696.2421209375461</v>
          </cell>
        </row>
        <row r="1861">
          <cell r="B1861" t="str">
            <v>TA060SIR0S1C1070FB±0</v>
          </cell>
          <cell r="C1861" t="str">
            <v>Torre de ángulo mayor tipo B1 (65°)Tipo B1±0</v>
          </cell>
          <cell r="D1861">
            <v>6343.2540322244386</v>
          </cell>
        </row>
        <row r="1862">
          <cell r="B1862" t="str">
            <v>TA060SIR0S1C1070FB+3</v>
          </cell>
          <cell r="C1862" t="str">
            <v>Torre de ángulo mayor tipo B1 (65°)Tipo B1+3</v>
          </cell>
          <cell r="D1862">
            <v>7104.444516091372</v>
          </cell>
        </row>
        <row r="1863">
          <cell r="B1863" t="str">
            <v>TA060SIR0S1C1070FR-3</v>
          </cell>
          <cell r="C1863" t="str">
            <v>Torre de anclaje, retención intermedia y terminal (15°) Tipo R1-3</v>
          </cell>
          <cell r="D1863">
            <v>7334.2796394409588</v>
          </cell>
        </row>
        <row r="1864">
          <cell r="B1864" t="str">
            <v>TA060SIR0S1C1070FR±0</v>
          </cell>
          <cell r="C1864" t="str">
            <v>Torre de anclaje, retención intermedia y terminal (15°) Tipo R1±0</v>
          </cell>
          <cell r="D1864">
            <v>8176.4544475373004</v>
          </cell>
        </row>
        <row r="1865">
          <cell r="B1865" t="str">
            <v>TA060SIR0S1C1070FR+3</v>
          </cell>
          <cell r="C1865" t="str">
            <v>Torre de anclaje, retención intermedia y terminal (15°) Tipo R1+3</v>
          </cell>
          <cell r="D1865">
            <v>9018.629255633643</v>
          </cell>
        </row>
        <row r="1866">
          <cell r="B1866" t="str">
            <v>TA060SIR0D1C1240FS-6</v>
          </cell>
          <cell r="C1866" t="str">
            <v>Torre de suspensión tipo S2 (5°)Tipo S2-6</v>
          </cell>
          <cell r="D1866">
            <v>3893.4645026357794</v>
          </cell>
        </row>
        <row r="1867">
          <cell r="B1867" t="str">
            <v>TA060SIR0D1C1240FS-3</v>
          </cell>
          <cell r="C1867" t="str">
            <v>Torre de suspensión tipo S2 (5°)Tipo S2-3</v>
          </cell>
          <cell r="D1867">
            <v>4454.6846111238192</v>
          </cell>
        </row>
        <row r="1868">
          <cell r="B1868" t="str">
            <v>TA060SIR0D1C1240FS±0</v>
          </cell>
          <cell r="C1868" t="str">
            <v>Torre de suspensión tipo S2 (5°)Tipo S2±0</v>
          </cell>
          <cell r="D1868">
            <v>5010.8938257860736</v>
          </cell>
        </row>
        <row r="1869">
          <cell r="B1869" t="str">
            <v>TA060SIR0D1C1240FS+3</v>
          </cell>
          <cell r="C1869" t="str">
            <v>Torre de suspensión tipo S2 (5°)Tipo S2+3</v>
          </cell>
          <cell r="D1869">
            <v>5562.0921466225418</v>
          </cell>
        </row>
        <row r="1870">
          <cell r="B1870" t="str">
            <v>TA060SIR0D1C1240FS+6</v>
          </cell>
          <cell r="C1870" t="str">
            <v>Torre de suspensión tipo S2 (5°)Tipo S2+6</v>
          </cell>
          <cell r="D1870">
            <v>6113.29046745901</v>
          </cell>
        </row>
        <row r="1871">
          <cell r="B1871" t="str">
            <v>TA060SIR0D1C1240FA-3</v>
          </cell>
          <cell r="C1871" t="str">
            <v>Torre de ángulo menor tipo A2 (30°)Tipo A2-3</v>
          </cell>
          <cell r="D1871">
            <v>6853.4896816164774</v>
          </cell>
        </row>
        <row r="1872">
          <cell r="B1872" t="str">
            <v>TA060SIR0D1C1240FA±0</v>
          </cell>
          <cell r="C1872" t="str">
            <v>Torre de ángulo menor tipo A2 (30°)Tipo A2±0</v>
          </cell>
          <cell r="D1872">
            <v>7606.5368275432602</v>
          </cell>
        </row>
        <row r="1873">
          <cell r="B1873" t="str">
            <v>TA060SIR0D1C1240FA+3</v>
          </cell>
          <cell r="C1873" t="str">
            <v>Torre de ángulo menor tipo A2 (30°)Tipo A2+3</v>
          </cell>
          <cell r="D1873">
            <v>8359.5839734700421</v>
          </cell>
        </row>
        <row r="1874">
          <cell r="B1874" t="str">
            <v>TA060SIR0D1C1240FB-3</v>
          </cell>
          <cell r="C1874" t="str">
            <v>Torre de ángulo mayor tipo B2 (65°)Tipo B2-3</v>
          </cell>
          <cell r="D1874">
            <v>9248.7272763152305</v>
          </cell>
        </row>
        <row r="1875">
          <cell r="B1875" t="str">
            <v>TA060SIR0D1C1240FB±0</v>
          </cell>
          <cell r="C1875" t="str">
            <v>Torre de ángulo mayor tipo B2 (65°)Tipo B2±0</v>
          </cell>
          <cell r="D1875">
            <v>10299.250864493575</v>
          </cell>
        </row>
        <row r="1876">
          <cell r="B1876" t="str">
            <v>TA060SIR0D1C1240FB+3</v>
          </cell>
          <cell r="C1876" t="str">
            <v>Torre de ángulo mayor tipo B2 (65°)Tipo B2+3</v>
          </cell>
          <cell r="D1876">
            <v>11535.160968232805</v>
          </cell>
        </row>
        <row r="1877">
          <cell r="B1877" t="str">
            <v>TA060SIR0D1C1240FR-3</v>
          </cell>
          <cell r="C1877" t="str">
            <v>Torre de anclaje, retención intermedia y terminal (15°) Tipo R2-3</v>
          </cell>
          <cell r="D1877">
            <v>11908.333724806</v>
          </cell>
        </row>
        <row r="1878">
          <cell r="B1878" t="str">
            <v>TA060SIR0D1C1240FR±0</v>
          </cell>
          <cell r="C1878" t="str">
            <v>Torre de anclaje, retención intermedia y terminal (15°) Tipo R2±0</v>
          </cell>
          <cell r="D1878">
            <v>13275.734364332218</v>
          </cell>
        </row>
        <row r="1879">
          <cell r="B1879" t="str">
            <v>TA060SIR0D1C1240FR+3</v>
          </cell>
          <cell r="C1879" t="str">
            <v>Torre de anclaje, retención intermedia y terminal (15°) Tipo R2+3</v>
          </cell>
          <cell r="D1879">
            <v>14643.135003858437</v>
          </cell>
        </row>
        <row r="1880">
          <cell r="B1880" t="str">
            <v>TA060SIR0D1C1120FS-6</v>
          </cell>
          <cell r="C1880" t="str">
            <v>Torre de suspensión tipo S2 (5°)Tipo S2-6</v>
          </cell>
          <cell r="D1880">
            <v>3265.9360299024024</v>
          </cell>
        </row>
        <row r="1881">
          <cell r="B1881" t="str">
            <v>TA060SIR0D1C1120FS-3</v>
          </cell>
          <cell r="C1881" t="str">
            <v>Torre de suspensión tipo S2 (5°)Tipo S2-3</v>
          </cell>
          <cell r="D1881">
            <v>3736.7015837622084</v>
          </cell>
        </row>
        <row r="1882">
          <cell r="B1882" t="str">
            <v>TA060SIR0D1C1120FS±0</v>
          </cell>
          <cell r="C1882" t="str">
            <v>Torre de suspensión tipo S2 (5°)Tipo S2±0</v>
          </cell>
          <cell r="D1882">
            <v>4203.2638737482657</v>
          </cell>
        </row>
        <row r="1883">
          <cell r="B1883" t="str">
            <v>TA060SIR0D1C1120FS+3</v>
          </cell>
          <cell r="C1883" t="str">
            <v>Torre de suspensión tipo S2 (5°)Tipo S2+3</v>
          </cell>
          <cell r="D1883">
            <v>4665.6228998605757</v>
          </cell>
        </row>
        <row r="1884">
          <cell r="B1884" t="str">
            <v>TA060SIR0D1C1120FS+6</v>
          </cell>
          <cell r="C1884" t="str">
            <v>Torre de suspensión tipo S2 (5°)Tipo S2+6</v>
          </cell>
          <cell r="D1884">
            <v>5127.9819259728838</v>
          </cell>
        </row>
        <row r="1885">
          <cell r="B1885" t="str">
            <v>TA060SIR0D1C1120FA-3</v>
          </cell>
          <cell r="C1885" t="str">
            <v>Torre de ángulo menor tipo A2 (30°)Tipo A2-3</v>
          </cell>
          <cell r="D1885">
            <v>5748.8796588752311</v>
          </cell>
        </row>
        <row r="1886">
          <cell r="B1886" t="str">
            <v>TA060SIR0D1C1120FA±0</v>
          </cell>
          <cell r="C1886" t="str">
            <v>Torre de ángulo menor tipo A2 (30°)Tipo A2±0</v>
          </cell>
          <cell r="D1886">
            <v>6380.5545603498676</v>
          </cell>
        </row>
        <row r="1887">
          <cell r="B1887" t="str">
            <v>TA060SIR0D1C1120FA+3</v>
          </cell>
          <cell r="C1887" t="str">
            <v>Torre de ángulo menor tipo A2 (30°)Tipo A2+3</v>
          </cell>
          <cell r="D1887">
            <v>7012.2294618245041</v>
          </cell>
        </row>
        <row r="1888">
          <cell r="B1888" t="str">
            <v>TA060SIR0D1C1120FB-3</v>
          </cell>
          <cell r="C1888" t="str">
            <v>Torre de ángulo mayor tipo B2 (65°)Tipo B2-3</v>
          </cell>
          <cell r="D1888">
            <v>7758.0652454929223</v>
          </cell>
        </row>
        <row r="1889">
          <cell r="B1889" t="str">
            <v>TA060SIR0D1C1120FB±0</v>
          </cell>
          <cell r="C1889" t="str">
            <v>Torre de ángulo mayor tipo B2 (65°)Tipo B2±0</v>
          </cell>
          <cell r="D1889">
            <v>8639.2708747137222</v>
          </cell>
        </row>
        <row r="1890">
          <cell r="B1890" t="str">
            <v>TA060SIR0D1C1120FB+3</v>
          </cell>
          <cell r="C1890" t="str">
            <v>Torre de ángulo mayor tipo B2 (65°)Tipo B2+3</v>
          </cell>
          <cell r="D1890">
            <v>9675.98337967937</v>
          </cell>
        </row>
        <row r="1891">
          <cell r="B1891" t="str">
            <v>TA060SIR0D1C1120FR-3</v>
          </cell>
          <cell r="C1891" t="str">
            <v>Torre de anclaje, retención intermedia y terminal (15°) Tipo R2-3</v>
          </cell>
          <cell r="D1891">
            <v>9989.0100812828714</v>
          </cell>
        </row>
        <row r="1892">
          <cell r="B1892" t="str">
            <v>TA060SIR0D1C1120FR±0</v>
          </cell>
          <cell r="C1892" t="str">
            <v>Torre de anclaje, retención intermedia y terminal (15°) Tipo R2±0</v>
          </cell>
          <cell r="D1892">
            <v>11136.020157505987</v>
          </cell>
        </row>
        <row r="1893">
          <cell r="B1893" t="str">
            <v>TA060SIR0D1C1120FR+3</v>
          </cell>
          <cell r="C1893" t="str">
            <v>Torre de anclaje, retención intermedia y terminal (15°) Tipo R2+3</v>
          </cell>
          <cell r="D1893">
            <v>12283.030233729103</v>
          </cell>
        </row>
        <row r="1894">
          <cell r="B1894" t="str">
            <v>TA060SIR0D1C1070FS-6</v>
          </cell>
          <cell r="C1894" t="str">
            <v>Torre de suspensión tipo S2 (5°)Tipo S2-6</v>
          </cell>
          <cell r="D1894">
            <v>2974.0260678177788</v>
          </cell>
        </row>
        <row r="1895">
          <cell r="B1895" t="str">
            <v>TA060SIR0D1C1070FS-3</v>
          </cell>
          <cell r="C1895" t="str">
            <v>Torre de suspensión tipo S2 (5°)Tipo S2-3</v>
          </cell>
          <cell r="D1895">
            <v>3402.7145100257467</v>
          </cell>
        </row>
        <row r="1896">
          <cell r="B1896" t="str">
            <v>TA060SIR0D1C1070FS±0</v>
          </cell>
          <cell r="C1896" t="str">
            <v>Torre de suspensión tipo S2 (5°)Tipo S2±0</v>
          </cell>
          <cell r="D1896">
            <v>3827.5753768568579</v>
          </cell>
        </row>
        <row r="1897">
          <cell r="B1897" t="str">
            <v>TA060SIR0D1C1070FS+3</v>
          </cell>
          <cell r="C1897" t="str">
            <v>Torre de suspensión tipo S2 (5°)Tipo S2+3</v>
          </cell>
          <cell r="D1897">
            <v>4248.6086683111125</v>
          </cell>
        </row>
        <row r="1898">
          <cell r="B1898" t="str">
            <v>TA060SIR0D1C1070FS+6</v>
          </cell>
          <cell r="C1898" t="str">
            <v>Torre de suspensión tipo S2 (5°)Tipo S2+6</v>
          </cell>
          <cell r="D1898">
            <v>4669.6419597653667</v>
          </cell>
        </row>
        <row r="1899">
          <cell r="B1899" t="str">
            <v>TA060SIR0D1C1070FA-3</v>
          </cell>
          <cell r="C1899" t="str">
            <v>Torre de ángulo menor tipo A2 (30°)Tipo A2-3</v>
          </cell>
          <cell r="D1899">
            <v>5235.0437392839085</v>
          </cell>
        </row>
        <row r="1900">
          <cell r="B1900" t="str">
            <v>TA060SIR0D1C1070FA±0</v>
          </cell>
          <cell r="C1900" t="str">
            <v>Torre de ángulo menor tipo A2 (30°)Tipo A2±0</v>
          </cell>
          <cell r="D1900">
            <v>5810.2594220687106</v>
          </cell>
        </row>
        <row r="1901">
          <cell r="B1901" t="str">
            <v>TA060SIR0D1C1070FA+3</v>
          </cell>
          <cell r="C1901" t="str">
            <v>Torre de ángulo menor tipo A2 (30°)Tipo A2+3</v>
          </cell>
          <cell r="D1901">
            <v>6385.4751048535127</v>
          </cell>
        </row>
        <row r="1902">
          <cell r="B1902" t="str">
            <v>TA060SIR0D1C1070FB-3</v>
          </cell>
          <cell r="C1902" t="str">
            <v>Torre de ángulo mayor tipo B2 (65°)Tipo B2-3</v>
          </cell>
          <cell r="D1902">
            <v>7064.6479492179687</v>
          </cell>
        </row>
        <row r="1903">
          <cell r="B1903" t="str">
            <v>TA060SIR0D1C1070FB±0</v>
          </cell>
          <cell r="C1903" t="str">
            <v>Torre de ángulo mayor tipo B2 (65°)Tipo B2±0</v>
          </cell>
          <cell r="D1903">
            <v>7867.0912574810345</v>
          </cell>
        </row>
        <row r="1904">
          <cell r="B1904" t="str">
            <v>TA060SIR0D1C1070FB+3</v>
          </cell>
          <cell r="C1904" t="str">
            <v>Torre de ángulo mayor tipo B2 (65°)Tipo B2+3</v>
          </cell>
          <cell r="D1904">
            <v>8811.1422083787602</v>
          </cell>
        </row>
        <row r="1905">
          <cell r="B1905" t="str">
            <v>TA060SIR0D1C1070FR-3</v>
          </cell>
          <cell r="C1905" t="str">
            <v>Torre de anclaje, retención intermedia y terminal (15°) Tipo R2-3</v>
          </cell>
          <cell r="D1905">
            <v>9096.1905259110699</v>
          </cell>
        </row>
        <row r="1906">
          <cell r="B1906" t="str">
            <v>TA060SIR0D1C1070FR±0</v>
          </cell>
          <cell r="C1906" t="str">
            <v>Torre de anclaje, retención intermedia y terminal (15°) Tipo R2±0</v>
          </cell>
          <cell r="D1906">
            <v>10140.680630893054</v>
          </cell>
        </row>
        <row r="1907">
          <cell r="B1907" t="str">
            <v>TA060SIR0D1C1070FR+3</v>
          </cell>
          <cell r="C1907" t="str">
            <v>Torre de anclaje, retención intermedia y terminal (15°) Tipo R2+3</v>
          </cell>
          <cell r="D1907">
            <v>11185.170735875037</v>
          </cell>
        </row>
        <row r="1908">
          <cell r="B1908" t="str">
            <v>TA060SIR0S0C1120FS-6</v>
          </cell>
          <cell r="C1908" t="str">
            <v>Torre de suspensión tipo S1 (5°)Tipo S1-6</v>
          </cell>
          <cell r="D1908">
            <v>1948.7453728347232</v>
          </cell>
        </row>
        <row r="1909">
          <cell r="B1909" t="str">
            <v>TA060SIR0S0C1120FS-3</v>
          </cell>
          <cell r="C1909" t="str">
            <v>Torre de suspensión tipo S1 (5°)Tipo S1-3</v>
          </cell>
          <cell r="D1909">
            <v>2229.6456067568456</v>
          </cell>
        </row>
        <row r="1910">
          <cell r="B1910" t="str">
            <v>TA060SIR0S0C1120FS±0</v>
          </cell>
          <cell r="C1910" t="str">
            <v>Torre de suspensión tipo S1 (5°)Tipo S1±0</v>
          </cell>
          <cell r="D1910">
            <v>2508.0378028760915</v>
          </cell>
        </row>
        <row r="1911">
          <cell r="B1911" t="str">
            <v>TA060SIR0S0C1120FS+3</v>
          </cell>
          <cell r="C1911" t="str">
            <v>Torre de suspensión tipo S1 (5°)Tipo S1+3</v>
          </cell>
          <cell r="D1911">
            <v>2783.9219611924618</v>
          </cell>
        </row>
        <row r="1912">
          <cell r="B1912" t="str">
            <v>TA060SIR0S0C1120FS+6</v>
          </cell>
          <cell r="C1912" t="str">
            <v>Torre de suspensión tipo S1 (5°)Tipo S1+6</v>
          </cell>
          <cell r="D1912">
            <v>3059.8061195088317</v>
          </cell>
        </row>
        <row r="1913">
          <cell r="B1913" t="str">
            <v>TA060SIR0S0C1120FA-3</v>
          </cell>
          <cell r="C1913" t="str">
            <v>Torre de ángulo menor tipo A1 (30°)Tipo A1-3</v>
          </cell>
          <cell r="D1913">
            <v>3430.2884476740824</v>
          </cell>
        </row>
        <row r="1914">
          <cell r="B1914" t="str">
            <v>TA060SIR0S0C1120FA±0</v>
          </cell>
          <cell r="C1914" t="str">
            <v>Torre de ángulo menor tipo A1 (30°)Tipo A1±0</v>
          </cell>
          <cell r="D1914">
            <v>3807.2013847659068</v>
          </cell>
        </row>
        <row r="1915">
          <cell r="B1915" t="str">
            <v>TA060SIR0S0C1120FA+3</v>
          </cell>
          <cell r="C1915" t="str">
            <v>Torre de ángulo menor tipo A1 (30°)Tipo A1+3</v>
          </cell>
          <cell r="D1915">
            <v>4184.1143218577317</v>
          </cell>
        </row>
        <row r="1916">
          <cell r="B1916" t="str">
            <v>TA060SIR0S0C1120FB-3</v>
          </cell>
          <cell r="C1916" t="str">
            <v>Torre de ángulo mayor tipo B1 (65°)Tipo B1-3</v>
          </cell>
          <cell r="D1916">
            <v>4629.1457061257879</v>
          </cell>
        </row>
        <row r="1917">
          <cell r="B1917" t="str">
            <v>TA060SIR0S0C1120FB±0</v>
          </cell>
          <cell r="C1917" t="str">
            <v>Torre de ángulo mayor tipo B1 (65°)Tipo B1±0</v>
          </cell>
          <cell r="D1917">
            <v>5154.9506749730381</v>
          </cell>
        </row>
        <row r="1918">
          <cell r="B1918" t="str">
            <v>TA060SIR0S0C1120FB+3</v>
          </cell>
          <cell r="C1918" t="str">
            <v>Torre de ángulo mayor tipo B1 (65°)Tipo B1+3</v>
          </cell>
          <cell r="D1918">
            <v>5773.5447559698032</v>
          </cell>
        </row>
        <row r="1919">
          <cell r="B1919" t="str">
            <v>TA060SIR0S0C1120FR-3</v>
          </cell>
          <cell r="C1919" t="str">
            <v>Torre de anclaje, retención intermedia y terminal (15°) Tipo R1-3</v>
          </cell>
          <cell r="D1919">
            <v>5960.3240837761005</v>
          </cell>
        </row>
        <row r="1920">
          <cell r="B1920" t="str">
            <v>TA060SIR0S0C1120FR±0</v>
          </cell>
          <cell r="C1920" t="str">
            <v>Torre de anclaje, retención intermedia y terminal (15°) Tipo R1±0</v>
          </cell>
          <cell r="D1920">
            <v>6644.7314200402461</v>
          </cell>
        </row>
        <row r="1921">
          <cell r="B1921" t="str">
            <v>TA060SIR0S0C1120FR+3</v>
          </cell>
          <cell r="C1921" t="str">
            <v>Torre de anclaje, retención intermedia y terminal (15°) Tipo R1+3</v>
          </cell>
          <cell r="D1921">
            <v>7329.1387563043918</v>
          </cell>
        </row>
        <row r="1922">
          <cell r="B1922" t="str">
            <v>TA060SER0S1C1240FS-6</v>
          </cell>
          <cell r="C1922" t="str">
            <v>Torre de suspensión tipo S1 (5°)Tipo S1-6</v>
          </cell>
          <cell r="D1922">
            <v>2497.4917005274115</v>
          </cell>
        </row>
        <row r="1923">
          <cell r="B1923" t="str">
            <v>TA060SER0S1C1240FS-3</v>
          </cell>
          <cell r="C1923" t="str">
            <v>Torre de suspensión tipo S1 (5°)Tipo S1-3</v>
          </cell>
          <cell r="D1923">
            <v>2857.4905042070382</v>
          </cell>
        </row>
        <row r="1924">
          <cell r="B1924" t="str">
            <v>TA060SER0S1C1240FS±0</v>
          </cell>
          <cell r="C1924" t="str">
            <v>Torre de suspensión tipo S1 (5°)Tipo S1±0</v>
          </cell>
          <cell r="D1924">
            <v>3214.2750328538114</v>
          </cell>
        </row>
        <row r="1925">
          <cell r="B1925" t="str">
            <v>TA060SER0S1C1240FS+3</v>
          </cell>
          <cell r="C1925" t="str">
            <v>Torre de suspensión tipo S1 (5°)Tipo S1+3</v>
          </cell>
          <cell r="D1925">
            <v>3567.8452864677311</v>
          </cell>
        </row>
        <row r="1926">
          <cell r="B1926" t="str">
            <v>TA060SER0S1C1240FS+6</v>
          </cell>
          <cell r="C1926" t="str">
            <v>Torre de suspensión tipo S1 (5°)Tipo S1+6</v>
          </cell>
          <cell r="D1926">
            <v>3921.4155400816499</v>
          </cell>
        </row>
        <row r="1927">
          <cell r="B1927" t="str">
            <v>TA060SER0S1C1240FA-3</v>
          </cell>
          <cell r="C1927" t="str">
            <v>Torre de ángulo menor tipo A1 (30°)Tipo A1-3</v>
          </cell>
          <cell r="D1927">
            <v>4396.2218193847493</v>
          </cell>
        </row>
        <row r="1928">
          <cell r="B1928" t="str">
            <v>TA060SER0S1C1240FA±0</v>
          </cell>
          <cell r="C1928" t="str">
            <v>Torre de ángulo menor tipo A1 (30°)Tipo A1±0</v>
          </cell>
          <cell r="D1928">
            <v>4879.2694998720854</v>
          </cell>
        </row>
        <row r="1929">
          <cell r="B1929" t="str">
            <v>TA060SER0S1C1240FA+3</v>
          </cell>
          <cell r="C1929" t="str">
            <v>Torre de ángulo menor tipo A1 (30°)Tipo A1+3</v>
          </cell>
          <cell r="D1929">
            <v>5362.3171803594214</v>
          </cell>
        </row>
        <row r="1930">
          <cell r="B1930" t="str">
            <v>TA060SER0S1C1240FB-3</v>
          </cell>
          <cell r="C1930" t="str">
            <v>Torre de ángulo mayor tipo B1 (65°)Tipo B1-3</v>
          </cell>
          <cell r="D1930">
            <v>5932.6647507384696</v>
          </cell>
        </row>
        <row r="1931">
          <cell r="B1931" t="str">
            <v>TA060SER0S1C1240FB±0</v>
          </cell>
          <cell r="C1931" t="str">
            <v>Torre de ángulo mayor tipo B1 (65°)Tipo B1±0</v>
          </cell>
          <cell r="D1931">
            <v>6606.5309028268039</v>
          </cell>
        </row>
        <row r="1932">
          <cell r="B1932" t="str">
            <v>TA060SER0S1C1240FB+3</v>
          </cell>
          <cell r="C1932" t="str">
            <v>Torre de ángulo mayor tipo B1 (65°)Tipo B1+3</v>
          </cell>
          <cell r="D1932">
            <v>7399.3146111660208</v>
          </cell>
        </row>
        <row r="1933">
          <cell r="B1933" t="str">
            <v>TA060SER0S1C1240FR-3</v>
          </cell>
          <cell r="C1933" t="str">
            <v>Torre de anclaje, retención intermedia y terminal (15°) Tipo R1-3</v>
          </cell>
          <cell r="D1933">
            <v>7638.6890453681435</v>
          </cell>
        </row>
        <row r="1934">
          <cell r="B1934" t="str">
            <v>TA060SER0S1C1240FR±0</v>
          </cell>
          <cell r="C1934" t="str">
            <v>Torre de anclaje, retención intermedia y terminal (15°) Tipo R1±0</v>
          </cell>
          <cell r="D1934">
            <v>8515.8183337437495</v>
          </cell>
        </row>
        <row r="1935">
          <cell r="B1935" t="str">
            <v>TA060SER0S1C1240FR+3</v>
          </cell>
          <cell r="C1935" t="str">
            <v>Torre de anclaje, retención intermedia y terminal (15°) Tipo R1+3</v>
          </cell>
          <cell r="D1935">
            <v>9392.9476221193563</v>
          </cell>
        </row>
        <row r="1936">
          <cell r="B1936" t="str">
            <v>TA060SER0S1C1120FS-6</v>
          </cell>
          <cell r="C1936" t="str">
            <v>Torre de suspensión tipo S1 (5°)Tipo S1-6</v>
          </cell>
          <cell r="D1936">
            <v>2144.8406309034917</v>
          </cell>
        </row>
        <row r="1937">
          <cell r="B1937" t="str">
            <v>TA060SER0S1C1120FS-3</v>
          </cell>
          <cell r="C1937" t="str">
            <v>Torre de suspensión tipo S1 (5°)Tipo S1-3</v>
          </cell>
          <cell r="D1937">
            <v>2454.0068479706615</v>
          </cell>
        </row>
        <row r="1938">
          <cell r="B1938" t="str">
            <v>TA060SER0S1C1120FS±0</v>
          </cell>
          <cell r="C1938" t="str">
            <v>Torre de suspensión tipo S1 (5°)Tipo S1±0</v>
          </cell>
          <cell r="D1938">
            <v>2760.4126523854461</v>
          </cell>
        </row>
        <row r="1939">
          <cell r="B1939" t="str">
            <v>TA060SER0S1C1120FS+3</v>
          </cell>
          <cell r="C1939" t="str">
            <v>Torre de suspensión tipo S1 (5°)Tipo S1+3</v>
          </cell>
          <cell r="D1939">
            <v>3064.0580441478455</v>
          </cell>
        </row>
        <row r="1940">
          <cell r="B1940" t="str">
            <v>TA060SER0S1C1120FS+6</v>
          </cell>
          <cell r="C1940" t="str">
            <v>Torre de suspensión tipo S1 (5°)Tipo S1+6</v>
          </cell>
          <cell r="D1940">
            <v>3367.703435910244</v>
          </cell>
        </row>
        <row r="1941">
          <cell r="B1941" t="str">
            <v>TA060SER0S1C1120FA-3</v>
          </cell>
          <cell r="C1941" t="str">
            <v>Torre de ángulo menor tipo A1 (30°)Tipo A1-3</v>
          </cell>
          <cell r="D1941">
            <v>3775.4660720953175</v>
          </cell>
        </row>
        <row r="1942">
          <cell r="B1942" t="str">
            <v>TA060SER0S1C1120FA±0</v>
          </cell>
          <cell r="C1942" t="str">
            <v>Torre de ángulo menor tipo A1 (30°)Tipo A1±0</v>
          </cell>
          <cell r="D1942">
            <v>4190.3064063211068</v>
          </cell>
        </row>
        <row r="1943">
          <cell r="B1943" t="str">
            <v>TA060SER0S1C1120FA+3</v>
          </cell>
          <cell r="C1943" t="str">
            <v>Torre de ángulo menor tipo A1 (30°)Tipo A1+3</v>
          </cell>
          <cell r="D1943">
            <v>4605.1467405468966</v>
          </cell>
        </row>
        <row r="1944">
          <cell r="B1944" t="str">
            <v>TA060SER0S1C1120FB-3</v>
          </cell>
          <cell r="C1944" t="str">
            <v>Torre de ángulo mayor tipo B1 (65°)Tipo B1-3</v>
          </cell>
          <cell r="D1944">
            <v>5094.9600369945838</v>
          </cell>
        </row>
        <row r="1945">
          <cell r="B1945" t="str">
            <v>TA060SER0S1C1120FB±0</v>
          </cell>
          <cell r="C1945" t="str">
            <v>Torre de ángulo mayor tipo B1 (65°)Tipo B1±0</v>
          </cell>
          <cell r="D1945">
            <v>5673.6748741587789</v>
          </cell>
        </row>
        <row r="1946">
          <cell r="B1946" t="str">
            <v>TA060SER0S1C1120FB+3</v>
          </cell>
          <cell r="C1946" t="str">
            <v>Torre de ángulo mayor tipo B1 (65°)Tipo B1+3</v>
          </cell>
          <cell r="D1946">
            <v>6354.515859057833</v>
          </cell>
        </row>
        <row r="1947">
          <cell r="B1947" t="str">
            <v>TA060SER0S1C1120FR-3</v>
          </cell>
          <cell r="C1947" t="str">
            <v>Torre de anclaje, retención intermedia y terminal (15°) Tipo R1-3</v>
          </cell>
          <cell r="D1947">
            <v>6560.0901207732277</v>
          </cell>
        </row>
        <row r="1948">
          <cell r="B1948" t="str">
            <v>TA060SER0S1C1120FR±0</v>
          </cell>
          <cell r="C1948" t="str">
            <v>Torre de anclaje, retención intermedia y terminal (15°) Tipo R1±0</v>
          </cell>
          <cell r="D1948">
            <v>7313.366912790666</v>
          </cell>
        </row>
        <row r="1949">
          <cell r="B1949" t="str">
            <v>TA060SER0S1C1120FR+3</v>
          </cell>
          <cell r="C1949" t="str">
            <v>Torre de anclaje, retención intermedia y terminal (15°) Tipo R1+3</v>
          </cell>
          <cell r="D1949">
            <v>8066.6437048081043</v>
          </cell>
        </row>
        <row r="1950">
          <cell r="B1950" t="str">
            <v>TA060SER0S1C1070FS-6</v>
          </cell>
          <cell r="C1950" t="str">
            <v>Torre de suspensión tipo S1 (5°)Tipo S1-6</v>
          </cell>
          <cell r="D1950">
            <v>1985.4484013278038</v>
          </cell>
        </row>
        <row r="1951">
          <cell r="B1951" t="str">
            <v>TA060SER0S1C1070FS-3</v>
          </cell>
          <cell r="C1951" t="str">
            <v>Torre de suspensión tipo S1 (5°)Tipo S1-3</v>
          </cell>
          <cell r="D1951">
            <v>2271.6391618795592</v>
          </cell>
        </row>
        <row r="1952">
          <cell r="B1952" t="str">
            <v>TA060SER0S1C1070FS±0</v>
          </cell>
          <cell r="C1952" t="str">
            <v>Torre de suspensión tipo S1 (5°)Tipo S1±0</v>
          </cell>
          <cell r="D1952">
            <v>2555.2746477835312</v>
          </cell>
        </row>
        <row r="1953">
          <cell r="B1953" t="str">
            <v>TA060SER0S1C1070FS+3</v>
          </cell>
          <cell r="C1953" t="str">
            <v>Torre de suspensión tipo S1 (5°)Tipo S1+3</v>
          </cell>
          <cell r="D1953">
            <v>2836.3548590397199</v>
          </cell>
        </row>
        <row r="1954">
          <cell r="B1954" t="str">
            <v>TA060SER0S1C1070FS+6</v>
          </cell>
          <cell r="C1954" t="str">
            <v>Torre de suspensión tipo S1 (5°)Tipo S1+6</v>
          </cell>
          <cell r="D1954">
            <v>3117.4350702959082</v>
          </cell>
        </row>
        <row r="1955">
          <cell r="B1955" t="str">
            <v>TA060SER0S1C1070FA-3</v>
          </cell>
          <cell r="C1955" t="str">
            <v>Torre de ángulo menor tipo A1 (30°)Tipo A1-3</v>
          </cell>
          <cell r="D1955">
            <v>3494.8951307171956</v>
          </cell>
        </row>
        <row r="1956">
          <cell r="B1956" t="str">
            <v>TA060SER0S1C1070FA±0</v>
          </cell>
          <cell r="C1956" t="str">
            <v>Torre de ángulo menor tipo A1 (30°)Tipo A1±0</v>
          </cell>
          <cell r="D1956">
            <v>3878.9069153354003</v>
          </cell>
        </row>
        <row r="1957">
          <cell r="B1957" t="str">
            <v>TA060SER0S1C1070FA+3</v>
          </cell>
          <cell r="C1957" t="str">
            <v>Torre de ángulo menor tipo A1 (30°)Tipo A1+3</v>
          </cell>
          <cell r="D1957">
            <v>4262.918699953605</v>
          </cell>
        </row>
        <row r="1958">
          <cell r="B1958" t="str">
            <v>TA060SER0S1C1070FB-3</v>
          </cell>
          <cell r="C1958" t="str">
            <v>Torre de ángulo mayor tipo B1 (65°)Tipo B1-3</v>
          </cell>
          <cell r="D1958">
            <v>4716.3318871009915</v>
          </cell>
        </row>
        <row r="1959">
          <cell r="B1959" t="str">
            <v>TA060SER0S1C1070FB±0</v>
          </cell>
          <cell r="C1959" t="str">
            <v>Torre de ángulo mayor tipo B1 (65°)Tipo B1±0</v>
          </cell>
          <cell r="D1959">
            <v>5252.0399633641327</v>
          </cell>
        </row>
        <row r="1960">
          <cell r="B1960" t="str">
            <v>TA060SER0S1C1070FB+3</v>
          </cell>
          <cell r="C1960" t="str">
            <v>Torre de ángulo mayor tipo B1 (65°)Tipo B1+3</v>
          </cell>
          <cell r="D1960">
            <v>5882.2847589678295</v>
          </cell>
        </row>
        <row r="1961">
          <cell r="B1961" t="str">
            <v>TA060SER0S1C1070FR-3</v>
          </cell>
          <cell r="C1961" t="str">
            <v>Torre de anclaje, retención intermedia y terminal (15°) Tipo R1-3</v>
          </cell>
          <cell r="D1961">
            <v>6072.5819229604012</v>
          </cell>
        </row>
        <row r="1962">
          <cell r="B1962" t="str">
            <v>TA060SER0S1C1070FR±0</v>
          </cell>
          <cell r="C1962" t="str">
            <v>Torre de anclaje, retención intermedia y terminal (15°) Tipo R1±0</v>
          </cell>
          <cell r="D1962">
            <v>6769.8795127763669</v>
          </cell>
        </row>
        <row r="1963">
          <cell r="B1963" t="str">
            <v>TA060SER0S1C1070FR+3</v>
          </cell>
          <cell r="C1963" t="str">
            <v>Torre de anclaje, retención intermedia y terminal (15°) Tipo R1+3</v>
          </cell>
          <cell r="D1963">
            <v>7467.1771025923326</v>
          </cell>
        </row>
        <row r="1964">
          <cell r="B1964" t="str">
            <v>TA060SER0D1C1240FS-6</v>
          </cell>
          <cell r="C1964" t="str">
            <v>Torre de suspensión tipo S2 (5°)Tipo S2-6</v>
          </cell>
          <cell r="D1964">
            <v>3219.1869496675909</v>
          </cell>
        </row>
        <row r="1965">
          <cell r="B1965" t="str">
            <v>TA060SER0D1C1240FS-3</v>
          </cell>
          <cell r="C1965" t="str">
            <v>Torre de suspensión tipo S2 (5°)Tipo S2-3</v>
          </cell>
          <cell r="D1965">
            <v>3683.2138973674237</v>
          </cell>
        </row>
        <row r="1966">
          <cell r="B1966" t="str">
            <v>TA060SER0D1C1240FS±0</v>
          </cell>
          <cell r="C1966" t="str">
            <v>Torre de suspensión tipo S2 (5°)Tipo S2±0</v>
          </cell>
          <cell r="D1966">
            <v>4143.0977473199364</v>
          </cell>
        </row>
        <row r="1967">
          <cell r="B1967" t="str">
            <v>TA060SER0D1C1240FS+3</v>
          </cell>
          <cell r="C1967" t="str">
            <v>Torre de suspensión tipo S2 (5°)Tipo S2+3</v>
          </cell>
          <cell r="D1967">
            <v>4598.8384995251299</v>
          </cell>
        </row>
        <row r="1968">
          <cell r="B1968" t="str">
            <v>TA060SER0D1C1240FS+6</v>
          </cell>
          <cell r="C1968" t="str">
            <v>Torre de suspensión tipo S2 (5°)Tipo S2+6</v>
          </cell>
          <cell r="D1968">
            <v>5054.5792517303225</v>
          </cell>
        </row>
        <row r="1969">
          <cell r="B1969" t="str">
            <v>TA060SER0D1C1240FA-3</v>
          </cell>
          <cell r="C1969" t="str">
            <v>Torre de ángulo menor tipo A2 (30°)Tipo A2-3</v>
          </cell>
          <cell r="D1969">
            <v>5666.589364768929</v>
          </cell>
        </row>
        <row r="1970">
          <cell r="B1970" t="str">
            <v>TA060SER0D1C1240FA±0</v>
          </cell>
          <cell r="C1970" t="str">
            <v>Torre de ángulo menor tipo A2 (30°)Tipo A2±0</v>
          </cell>
          <cell r="D1970">
            <v>6289.2223804316636</v>
          </cell>
        </row>
        <row r="1971">
          <cell r="B1971" t="str">
            <v>TA060SER0D1C1240FA+3</v>
          </cell>
          <cell r="C1971" t="str">
            <v>Torre de ángulo menor tipo A2 (30°)Tipo A2+3</v>
          </cell>
          <cell r="D1971">
            <v>6911.8553960943982</v>
          </cell>
        </row>
        <row r="1972">
          <cell r="B1972" t="str">
            <v>TA060SER0D1C1240FB-3</v>
          </cell>
          <cell r="C1972" t="str">
            <v>Torre de ángulo mayor tipo B2 (65°)Tipo B2-3</v>
          </cell>
          <cell r="D1972">
            <v>7647.0151785878179</v>
          </cell>
        </row>
        <row r="1973">
          <cell r="B1973" t="str">
            <v>TA060SER0D1C1240FB±0</v>
          </cell>
          <cell r="C1973" t="str">
            <v>Torre de ángulo mayor tipo B2 (65°)Tipo B2±0</v>
          </cell>
          <cell r="D1973">
            <v>8515.6071031044739</v>
          </cell>
        </row>
        <row r="1974">
          <cell r="B1974" t="str">
            <v>TA060SER0D1C1240FB+3</v>
          </cell>
          <cell r="C1974" t="str">
            <v>Torre de ángulo mayor tipo B2 (65°)Tipo B2+3</v>
          </cell>
          <cell r="D1974">
            <v>9537.4799554770125</v>
          </cell>
        </row>
        <row r="1975">
          <cell r="B1975" t="str">
            <v>TA060SER0D1C1240FR-3</v>
          </cell>
          <cell r="C1975" t="str">
            <v>Torre de anclaje, retención intermedia y terminal (15°) Tipo R2-3</v>
          </cell>
          <cell r="D1975">
            <v>9846.025947643795</v>
          </cell>
        </row>
        <row r="1976">
          <cell r="B1976" t="str">
            <v>TA060SER0D1C1240FR±0</v>
          </cell>
          <cell r="C1976" t="str">
            <v>Torre de anclaje, retención intermedia y terminal (15°) Tipo R2±0</v>
          </cell>
          <cell r="D1976">
            <v>10976.617555901666</v>
          </cell>
        </row>
        <row r="1977">
          <cell r="B1977" t="str">
            <v>TA060SER0D1C1240FR+3</v>
          </cell>
          <cell r="C1977" t="str">
            <v>Torre de anclaje, retención intermedia y terminal (15°) Tipo R2+3</v>
          </cell>
          <cell r="D1977">
            <v>12107.209164159538</v>
          </cell>
        </row>
        <row r="1978">
          <cell r="B1978" t="str">
            <v>TA060SER0D1C1120FS-6</v>
          </cell>
          <cell r="C1978" t="str">
            <v>Torre de suspensión tipo S2 (5°)Tipo S2-6</v>
          </cell>
          <cell r="D1978">
            <v>2681.8121155467952</v>
          </cell>
        </row>
        <row r="1979">
          <cell r="B1979" t="str">
            <v>TA060SER0D1C1120FS-3</v>
          </cell>
          <cell r="C1979" t="str">
            <v>Torre de suspensión tipo S2 (5°)Tipo S2-3</v>
          </cell>
          <cell r="D1979">
            <v>3068.3796276976846</v>
          </cell>
        </row>
        <row r="1980">
          <cell r="B1980" t="str">
            <v>TA060SER0D1C1120FS±0</v>
          </cell>
          <cell r="C1980" t="str">
            <v>Torre de suspensión tipo S2 (5°)Tipo S2±0</v>
          </cell>
          <cell r="D1980">
            <v>3451.4956442043695</v>
          </cell>
        </row>
        <row r="1981">
          <cell r="B1981" t="str">
            <v>TA060SER0D1C1120FS+3</v>
          </cell>
          <cell r="C1981" t="str">
            <v>Torre de suspensión tipo S2 (5°)Tipo S2+3</v>
          </cell>
          <cell r="D1981">
            <v>3831.1601650668504</v>
          </cell>
        </row>
        <row r="1982">
          <cell r="B1982" t="str">
            <v>TA060SER0D1C1120FS+6</v>
          </cell>
          <cell r="C1982" t="str">
            <v>Torre de suspensión tipo S2 (5°)Tipo S2+6</v>
          </cell>
          <cell r="D1982">
            <v>4210.8246859293304</v>
          </cell>
        </row>
        <row r="1983">
          <cell r="B1983" t="str">
            <v>TA060SER0D1C1120FA-3</v>
          </cell>
          <cell r="C1983" t="str">
            <v>Torre de ángulo menor tipo A2 (30°)Tipo A2-3</v>
          </cell>
          <cell r="D1983">
            <v>4720.6727194999121</v>
          </cell>
        </row>
        <row r="1984">
          <cell r="B1984" t="str">
            <v>TA060SER0D1C1120FA±0</v>
          </cell>
          <cell r="C1984" t="str">
            <v>Torre de ángulo menor tipo A2 (30°)Tipo A2±0</v>
          </cell>
          <cell r="D1984">
            <v>5239.3703879022332</v>
          </cell>
        </row>
        <row r="1985">
          <cell r="B1985" t="str">
            <v>TA060SER0D1C1120FA+3</v>
          </cell>
          <cell r="C1985" t="str">
            <v>Torre de ángulo menor tipo A2 (30°)Tipo A2+3</v>
          </cell>
          <cell r="D1985">
            <v>5758.0680563045544</v>
          </cell>
        </row>
        <row r="1986">
          <cell r="B1986" t="str">
            <v>TA060SER0D1C1120FB-3</v>
          </cell>
          <cell r="C1986" t="str">
            <v>Torre de ángulo mayor tipo B2 (65°)Tipo B2-3</v>
          </cell>
          <cell r="D1986">
            <v>6370.5085396872228</v>
          </cell>
        </row>
        <row r="1987">
          <cell r="B1987" t="str">
            <v>TA060SER0D1C1120FB±0</v>
          </cell>
          <cell r="C1987" t="str">
            <v>Torre de ángulo mayor tipo B2 (65°)Tipo B2±0</v>
          </cell>
          <cell r="D1987">
            <v>7094.1075052196247</v>
          </cell>
        </row>
        <row r="1988">
          <cell r="B1988" t="str">
            <v>TA060SER0D1C1120FB+3</v>
          </cell>
          <cell r="C1988" t="str">
            <v>Torre de ángulo mayor tipo B2 (65°)Tipo B2+3</v>
          </cell>
          <cell r="D1988">
            <v>7945.4004058459805</v>
          </cell>
        </row>
        <row r="1989">
          <cell r="B1989" t="str">
            <v>TA060SER0D1C1120FR-3</v>
          </cell>
          <cell r="C1989" t="str">
            <v>Torre de anclaje, retención intermedia y terminal (15°) Tipo R2-3</v>
          </cell>
          <cell r="D1989">
            <v>8202.4412030826024</v>
          </cell>
        </row>
        <row r="1990">
          <cell r="B1990" t="str">
            <v>TA060SER0D1C1120FR±0</v>
          </cell>
          <cell r="C1990" t="str">
            <v>Torre de anclaje, retención intermedia y terminal (15°) Tipo R2±0</v>
          </cell>
          <cell r="D1990">
            <v>9144.3045742280956</v>
          </cell>
        </row>
        <row r="1991">
          <cell r="B1991" t="str">
            <v>TA060SER0D1C1120FR+3</v>
          </cell>
          <cell r="C1991" t="str">
            <v>Torre de anclaje, retención intermedia y terminal (15°) Tipo R2+3</v>
          </cell>
          <cell r="D1991">
            <v>10086.167945373589</v>
          </cell>
        </row>
        <row r="1992">
          <cell r="B1992" t="str">
            <v>TA060SER0D1C1070FS-6</v>
          </cell>
          <cell r="C1992" t="str">
            <v>Torre de suspensión tipo S2 (5°)Tipo S2-6</v>
          </cell>
          <cell r="D1992">
            <v>2431.3607904046316</v>
          </cell>
        </row>
        <row r="1993">
          <cell r="B1993" t="str">
            <v>TA060SER0D1C1070FS-3</v>
          </cell>
          <cell r="C1993" t="str">
            <v>Torre de suspensión tipo S2 (5°)Tipo S2-3</v>
          </cell>
          <cell r="D1993">
            <v>2781.8272106431373</v>
          </cell>
        </row>
        <row r="1994">
          <cell r="B1994" t="str">
            <v>TA060SER0D1C1070FS±0</v>
          </cell>
          <cell r="C1994" t="str">
            <v>Torre de suspensión tipo S2 (5°)Tipo S2±0</v>
          </cell>
          <cell r="D1994">
            <v>3129.1644664152273</v>
          </cell>
        </row>
        <row r="1995">
          <cell r="B1995" t="str">
            <v>TA060SER0D1C1070FS+3</v>
          </cell>
          <cell r="C1995" t="str">
            <v>Torre de suspensión tipo S2 (5°)Tipo S2+3</v>
          </cell>
          <cell r="D1995">
            <v>3473.3725577209025</v>
          </cell>
        </row>
        <row r="1996">
          <cell r="B1996" t="str">
            <v>TA060SER0D1C1070FS+6</v>
          </cell>
          <cell r="C1996" t="str">
            <v>Torre de suspensión tipo S2 (5°)Tipo S2+6</v>
          </cell>
          <cell r="D1996">
            <v>3817.5806490265772</v>
          </cell>
        </row>
        <row r="1997">
          <cell r="B1997" t="str">
            <v>TA060SER0D1C1070FA-3</v>
          </cell>
          <cell r="C1997" t="str">
            <v>Torre de ángulo menor tipo A2 (30°)Tipo A2-3</v>
          </cell>
          <cell r="D1997">
            <v>4279.8145656765018</v>
          </cell>
        </row>
        <row r="1998">
          <cell r="B1998" t="str">
            <v>TA060SER0D1C1070FA±0</v>
          </cell>
          <cell r="C1998" t="str">
            <v>Torre de ángulo menor tipo A2 (30°)Tipo A2±0</v>
          </cell>
          <cell r="D1998">
            <v>4750.071660018315</v>
          </cell>
        </row>
        <row r="1999">
          <cell r="B1999" t="str">
            <v>TA060SER0D1C1070FA+3</v>
          </cell>
          <cell r="C1999" t="str">
            <v>Torre de ángulo menor tipo A2 (30°)Tipo A2+3</v>
          </cell>
          <cell r="D1999">
            <v>5220.3287543601282</v>
          </cell>
        </row>
        <row r="2000">
          <cell r="B2000" t="str">
            <v>TA060SER0D1C1070FB-3</v>
          </cell>
          <cell r="C2000" t="str">
            <v>Torre de ángulo mayor tipo B2 (65°)Tipo B2-3</v>
          </cell>
          <cell r="D2000">
            <v>5775.5741308429897</v>
          </cell>
        </row>
        <row r="2001">
          <cell r="B2001" t="str">
            <v>TA060SER0D1C1070FB±0</v>
          </cell>
          <cell r="C2001" t="str">
            <v>Torre de ángulo mayor tipo B2 (65°)Tipo B2±0</v>
          </cell>
          <cell r="D2001">
            <v>6431.5970276647986</v>
          </cell>
        </row>
        <row r="2002">
          <cell r="B2002" t="str">
            <v>TA060SER0D1C1070FB+3</v>
          </cell>
          <cell r="C2002" t="str">
            <v>Torre de ángulo mayor tipo B2 (65°)Tipo B2+3</v>
          </cell>
          <cell r="D2002">
            <v>7203.3886709845747</v>
          </cell>
        </row>
        <row r="2003">
          <cell r="B2003" t="str">
            <v>TA060SER0D1C1070FR-3</v>
          </cell>
          <cell r="C2003" t="str">
            <v>Torre de anclaje, retención intermedia y terminal (15°) Tipo R2-3</v>
          </cell>
          <cell r="D2003">
            <v>7436.4247260879529</v>
          </cell>
        </row>
        <row r="2004">
          <cell r="B2004" t="str">
            <v>TA060SER0D1C1070FR±0</v>
          </cell>
          <cell r="C2004" t="str">
            <v>Torre de anclaje, retención intermedia y terminal (15°) Tipo R2±0</v>
          </cell>
          <cell r="D2004">
            <v>8290.3285686599247</v>
          </cell>
        </row>
        <row r="2005">
          <cell r="B2005" t="str">
            <v>TA060SER0D1C1070FR+3</v>
          </cell>
          <cell r="C2005" t="str">
            <v>Torre de anclaje, retención intermedia y terminal (15°) Tipo R2+3</v>
          </cell>
          <cell r="D2005">
            <v>9144.2324112318965</v>
          </cell>
        </row>
        <row r="2006">
          <cell r="B2006" t="str">
            <v>TA220COR0D0C1600T</v>
          </cell>
          <cell r="C2006" t="str">
            <v>Torre de suspensión tipo SC2 (5°)Tipo SC20T</v>
          </cell>
          <cell r="D2006">
            <v>14648.830924572294</v>
          </cell>
        </row>
      </sheetData>
      <sheetData sheetId="4"/>
      <sheetData sheetId="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ES"/>
      <sheetName val="EEMM SSEE"/>
      <sheetName val="EEMM CC Y TEL"/>
      <sheetName val="EEMM LLTT"/>
      <sheetName val="OBRAS CIVILES"/>
      <sheetName val="CODIGOS"/>
    </sheetNames>
    <definedNames>
      <definedName name="Ferr_Cond" refersTo="='GENERALES'!$M$14:$N$17"/>
    </definedNames>
    <sheetDataSet>
      <sheetData sheetId="0">
        <row r="14">
          <cell r="M14" t="str">
            <v>VA</v>
          </cell>
          <cell r="N14" t="str">
            <v>Varilla de armar</v>
          </cell>
        </row>
        <row r="15">
          <cell r="M15" t="str">
            <v>MA</v>
          </cell>
          <cell r="N15" t="str">
            <v>Manguito de Reparación</v>
          </cell>
        </row>
        <row r="16">
          <cell r="M16" t="str">
            <v>JE</v>
          </cell>
          <cell r="N16" t="str">
            <v>Junta de empalme</v>
          </cell>
        </row>
        <row r="17">
          <cell r="M17" t="str">
            <v>AM</v>
          </cell>
          <cell r="N17" t="str">
            <v>Amortiguador</v>
          </cell>
        </row>
        <row r="43">
          <cell r="H43" t="str">
            <v>C1</v>
          </cell>
          <cell r="I43" t="str">
            <v>AAAC</v>
          </cell>
        </row>
        <row r="44">
          <cell r="H44" t="str">
            <v>C2</v>
          </cell>
          <cell r="I44" t="str">
            <v>ACSR</v>
          </cell>
        </row>
        <row r="45">
          <cell r="H45" t="str">
            <v>C3</v>
          </cell>
          <cell r="I45" t="str">
            <v>XLPE CU</v>
          </cell>
        </row>
        <row r="46">
          <cell r="H46" t="str">
            <v>C4</v>
          </cell>
          <cell r="I46" t="str">
            <v>ACAR</v>
          </cell>
        </row>
        <row r="47">
          <cell r="H47" t="str">
            <v>C5</v>
          </cell>
          <cell r="I47" t="str">
            <v>AAACE</v>
          </cell>
        </row>
        <row r="48">
          <cell r="H48" t="str">
            <v>C6</v>
          </cell>
          <cell r="I48" t="str">
            <v>XLPE AL</v>
          </cell>
        </row>
        <row r="49">
          <cell r="H49" t="str">
            <v>C9</v>
          </cell>
          <cell r="I49" t="str">
            <v>ACCR</v>
          </cell>
        </row>
      </sheetData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tera Azteca"/>
      <sheetName val="Nombres"/>
      <sheetName val="Hoja1"/>
      <sheetName val="Electrificadora"/>
    </sheetNames>
    <sheetDataSet>
      <sheetData sheetId="0"/>
      <sheetData sheetId="1">
        <row r="5">
          <cell r="D5" t="str">
            <v>Costado Derecho</v>
          </cell>
          <cell r="F5" t="str">
            <v>FO-FH-48-PEs200</v>
          </cell>
          <cell r="L5" t="str">
            <v>Bueno</v>
          </cell>
          <cell r="N5" t="str">
            <v>Simple</v>
          </cell>
          <cell r="P5" t="str">
            <v>Si</v>
          </cell>
          <cell r="R5" t="str">
            <v>Concreto</v>
          </cell>
          <cell r="T5" t="str">
            <v>Bueno</v>
          </cell>
        </row>
        <row r="6">
          <cell r="B6" t="str">
            <v>Cámara</v>
          </cell>
          <cell r="D6" t="str">
            <v>Costado Izquierdo</v>
          </cell>
          <cell r="F6" t="str">
            <v>FO-FH-48-PEs400</v>
          </cell>
          <cell r="L6" t="str">
            <v>Mal Estado</v>
          </cell>
          <cell r="N6" t="str">
            <v>Doble</v>
          </cell>
          <cell r="P6" t="str">
            <v>No</v>
          </cell>
          <cell r="R6" t="str">
            <v>Madera</v>
          </cell>
          <cell r="T6" t="str">
            <v>Agrietado</v>
          </cell>
        </row>
        <row r="7">
          <cell r="B7" t="str">
            <v>Cruce Americano</v>
          </cell>
          <cell r="D7" t="str">
            <v>Centro</v>
          </cell>
          <cell r="F7" t="str">
            <v>FO-FH-48-PEs600</v>
          </cell>
          <cell r="L7" t="str">
            <v>Regular</v>
          </cell>
          <cell r="N7" t="str">
            <v>Triple</v>
          </cell>
          <cell r="P7" t="str">
            <v>NA</v>
          </cell>
          <cell r="R7" t="str">
            <v>Metálico</v>
          </cell>
          <cell r="T7" t="str">
            <v>Corroido</v>
          </cell>
        </row>
        <row r="8">
          <cell r="B8" t="str">
            <v>Cruce Rio</v>
          </cell>
          <cell r="D8" t="str">
            <v>NA</v>
          </cell>
          <cell r="F8" t="str">
            <v>FO-FH-48-PEs800</v>
          </cell>
          <cell r="N8" t="str">
            <v>Torre R</v>
          </cell>
          <cell r="R8" t="str">
            <v>Fibra de Vidrio</v>
          </cell>
          <cell r="T8" t="str">
            <v>Deteriorado</v>
          </cell>
        </row>
        <row r="9">
          <cell r="B9" t="str">
            <v>Cruce Cable Aereo</v>
          </cell>
          <cell r="F9" t="str">
            <v>FO-FH-48-PEs1000</v>
          </cell>
          <cell r="N9" t="str">
            <v>Torre S</v>
          </cell>
          <cell r="R9" t="str">
            <v>NA</v>
          </cell>
          <cell r="T9" t="str">
            <v>Fisurado</v>
          </cell>
        </row>
        <row r="10">
          <cell r="B10" t="str">
            <v>Cruce Vía Tipo 1</v>
          </cell>
          <cell r="F10" t="str">
            <v>FO-FH-48-PEs1200</v>
          </cell>
          <cell r="N10" t="str">
            <v>NA</v>
          </cell>
          <cell r="T10" t="str">
            <v>Inclinado</v>
          </cell>
        </row>
        <row r="11">
          <cell r="B11" t="str">
            <v>Cruce Vía Tipo 2</v>
          </cell>
          <cell r="F11" t="str">
            <v>FO-FIH48-ATs200</v>
          </cell>
          <cell r="T11" t="str">
            <v>Torcido</v>
          </cell>
        </row>
        <row r="12">
          <cell r="B12" t="str">
            <v>Cruce Vía Tipo 3</v>
          </cell>
          <cell r="F12" t="str">
            <v>FO-FH-48-ATs400</v>
          </cell>
          <cell r="T12" t="str">
            <v>NA</v>
          </cell>
        </row>
        <row r="13">
          <cell r="B13" t="str">
            <v>Cruce Vía Tipo 4</v>
          </cell>
          <cell r="F13" t="str">
            <v>FO-FIH48-ATs600</v>
          </cell>
        </row>
        <row r="14">
          <cell r="B14" t="str">
            <v>Cruce Vía Tipo 5</v>
          </cell>
          <cell r="F14" t="str">
            <v>FO-FH-48-ATs800</v>
          </cell>
        </row>
        <row r="15">
          <cell r="B15" t="str">
            <v>Cruce Vía Tipo 6</v>
          </cell>
          <cell r="F15" t="str">
            <v>FO-FH-48-ATs1000</v>
          </cell>
        </row>
        <row r="16">
          <cell r="B16" t="str">
            <v>Cruce Vía Tipo 7</v>
          </cell>
          <cell r="F16" t="str">
            <v>FO-FH-48-ATs1200</v>
          </cell>
        </row>
        <row r="17">
          <cell r="B17" t="str">
            <v>Cruce Vía Tipo 8</v>
          </cell>
          <cell r="F17" t="str">
            <v>FO-FH-48-ATs1600</v>
          </cell>
        </row>
        <row r="18">
          <cell r="B18" t="str">
            <v>Cruce Vía Tipo 9</v>
          </cell>
          <cell r="F18" t="str">
            <v>FO-FH-48-ATs2300</v>
          </cell>
        </row>
        <row r="19">
          <cell r="B19" t="str">
            <v>Falla Geológica</v>
          </cell>
        </row>
        <row r="20">
          <cell r="B20" t="str">
            <v>Nodo</v>
          </cell>
        </row>
        <row r="21">
          <cell r="B21" t="str">
            <v>Obstrucción por Edificación</v>
          </cell>
        </row>
        <row r="22">
          <cell r="B22" t="str">
            <v>Obstrucción por poste de otro operador</v>
          </cell>
        </row>
        <row r="23">
          <cell r="B23" t="str">
            <v>Obstrucción por Vegetación</v>
          </cell>
        </row>
        <row r="24">
          <cell r="B24" t="str">
            <v>Otro</v>
          </cell>
        </row>
        <row r="25">
          <cell r="B25" t="str">
            <v>Poste</v>
          </cell>
        </row>
        <row r="26">
          <cell r="B26" t="str">
            <v>Poste Auxiliar</v>
          </cell>
        </row>
        <row r="27">
          <cell r="B27" t="str">
            <v>Poste Nuevo</v>
          </cell>
        </row>
        <row r="28">
          <cell r="B28" t="str">
            <v>Puente</v>
          </cell>
        </row>
        <row r="29">
          <cell r="B29" t="str">
            <v>Punto Común</v>
          </cell>
        </row>
        <row r="30">
          <cell r="B30" t="str">
            <v>Sitio de Interés</v>
          </cell>
        </row>
        <row r="31">
          <cell r="B31" t="str">
            <v>Torre</v>
          </cell>
        </row>
        <row r="32">
          <cell r="B32" t="str">
            <v>Torrecilla</v>
          </cell>
        </row>
        <row r="38">
          <cell r="B38" t="str">
            <v>ABENGOA TRANSMISIÓN NORTE S.A.</v>
          </cell>
          <cell r="N38" t="str">
            <v>E</v>
          </cell>
          <cell r="P38" t="str">
            <v>Derivación</v>
          </cell>
          <cell r="R38" t="str">
            <v>Si</v>
          </cell>
          <cell r="T38" t="str">
            <v>FOSC 450 A4</v>
          </cell>
        </row>
        <row r="39">
          <cell r="B39" t="str">
            <v>ABENGOA TRANSMISIÓN SUR S.A.</v>
          </cell>
          <cell r="D39" t="str">
            <v>Campo traviesa</v>
          </cell>
          <cell r="N39" t="str">
            <v>N</v>
          </cell>
          <cell r="P39" t="str">
            <v>Directo</v>
          </cell>
          <cell r="R39" t="str">
            <v>No</v>
          </cell>
          <cell r="T39" t="str">
            <v>FOSC 450 BS</v>
          </cell>
        </row>
        <row r="40">
          <cell r="B40" t="str">
            <v>ACEROS AREQUIPA</v>
          </cell>
          <cell r="D40" t="str">
            <v>Calzada</v>
          </cell>
          <cell r="R40" t="str">
            <v>Solicitar Permiso</v>
          </cell>
          <cell r="T40" t="str">
            <v>FOSC 450 B6</v>
          </cell>
        </row>
        <row r="41">
          <cell r="B41" t="str">
            <v>ADINELSA</v>
          </cell>
          <cell r="D41" t="str">
            <v>Fangoso</v>
          </cell>
          <cell r="R41" t="str">
            <v>NA</v>
          </cell>
          <cell r="T41" t="str">
            <v>FOSC 450 C6</v>
          </cell>
        </row>
        <row r="42">
          <cell r="B42" t="str">
            <v>ANTAMINA</v>
          </cell>
          <cell r="D42" t="str">
            <v>Grass</v>
          </cell>
          <cell r="T42" t="str">
            <v>FOSC 450 D6</v>
          </cell>
        </row>
        <row r="43">
          <cell r="B43" t="str">
            <v>ARASI S.A.C.</v>
          </cell>
          <cell r="D43" t="str">
            <v>Jardín</v>
          </cell>
        </row>
        <row r="44">
          <cell r="B44" t="str">
            <v>ATACOCHA</v>
          </cell>
          <cell r="D44" t="str">
            <v>Rocosa</v>
          </cell>
        </row>
        <row r="45">
          <cell r="B45" t="str">
            <v>AURÍFERA RETAMAS</v>
          </cell>
          <cell r="D45" t="str">
            <v>Pedregoso</v>
          </cell>
        </row>
        <row r="46">
          <cell r="B46" t="str">
            <v>AUSTRIA DUVAZ</v>
          </cell>
          <cell r="D46" t="str">
            <v>Predio Particular</v>
          </cell>
        </row>
        <row r="47">
          <cell r="B47" t="str">
            <v>AZTECA</v>
          </cell>
          <cell r="D47" t="str">
            <v>Terreno de cultivo</v>
          </cell>
        </row>
        <row r="48">
          <cell r="B48" t="str">
            <v>CEMENETO ANDINO</v>
          </cell>
          <cell r="D48" t="str">
            <v>Tierra</v>
          </cell>
        </row>
        <row r="49">
          <cell r="B49" t="str">
            <v>CEMENTOS LIMA</v>
          </cell>
          <cell r="D49" t="str">
            <v>Vegetación</v>
          </cell>
        </row>
        <row r="50">
          <cell r="B50" t="str">
            <v>CHAVIMOCHIC</v>
          </cell>
          <cell r="D50" t="str">
            <v>Vereda</v>
          </cell>
        </row>
        <row r="51">
          <cell r="B51" t="str">
            <v>CHINALCO</v>
          </cell>
          <cell r="D51" t="str">
            <v>Zona Resevada</v>
          </cell>
        </row>
        <row r="52">
          <cell r="B52" t="str">
            <v>CHOUGAN HIERRO PERU S.A.A.</v>
          </cell>
        </row>
        <row r="53">
          <cell r="B53" t="str">
            <v>CHUNGAR</v>
          </cell>
        </row>
        <row r="54">
          <cell r="B54" t="str">
            <v>COELVISAC</v>
          </cell>
        </row>
        <row r="55">
          <cell r="B55" t="str">
            <v>CONENHUA</v>
          </cell>
        </row>
        <row r="56">
          <cell r="B56" t="str">
            <v>CONSORCIO MINERO HORIZONTE</v>
          </cell>
        </row>
        <row r="57">
          <cell r="B57" t="str">
            <v>DEPOLTI</v>
          </cell>
        </row>
        <row r="58">
          <cell r="B58" t="str">
            <v>EDECAÑETE</v>
          </cell>
        </row>
        <row r="59">
          <cell r="B59" t="str">
            <v>EDEGEL</v>
          </cell>
        </row>
        <row r="60">
          <cell r="B60" t="str">
            <v>EDELNOR</v>
          </cell>
        </row>
        <row r="61">
          <cell r="B61" t="str">
            <v>EEPSA</v>
          </cell>
        </row>
        <row r="62">
          <cell r="B62" t="str">
            <v>EGASA</v>
          </cell>
        </row>
        <row r="63">
          <cell r="B63" t="str">
            <v>EGEMSA</v>
          </cell>
        </row>
        <row r="64">
          <cell r="B64" t="str">
            <v>EGENOR</v>
          </cell>
        </row>
        <row r="65">
          <cell r="B65" t="str">
            <v>EGESUR</v>
          </cell>
        </row>
        <row r="66">
          <cell r="B66" t="str">
            <v>ELECTRO DUNAS</v>
          </cell>
        </row>
        <row r="67">
          <cell r="B67" t="str">
            <v>ELECTRO NOROESTE</v>
          </cell>
        </row>
        <row r="68">
          <cell r="B68" t="str">
            <v>ELECTRO ORIENTE</v>
          </cell>
        </row>
        <row r="69">
          <cell r="B69" t="str">
            <v>ELECTRO TOCACHE</v>
          </cell>
        </row>
        <row r="70">
          <cell r="B70" t="str">
            <v>ELECTRO SUR ESTE</v>
          </cell>
        </row>
        <row r="71">
          <cell r="B71" t="str">
            <v>ELECTRO UCAYALI</v>
          </cell>
        </row>
        <row r="72">
          <cell r="B72" t="str">
            <v>ELECTROCENTRO</v>
          </cell>
        </row>
        <row r="73">
          <cell r="B73" t="str">
            <v>ELECTRONORTE</v>
          </cell>
        </row>
        <row r="74">
          <cell r="B74" t="str">
            <v>ELECTROPERÚ</v>
          </cell>
        </row>
        <row r="75">
          <cell r="B75" t="str">
            <v>ELECTROPUNO</v>
          </cell>
        </row>
        <row r="76">
          <cell r="B76" t="str">
            <v>ELECTROSUR</v>
          </cell>
        </row>
        <row r="77">
          <cell r="B77" t="str">
            <v>EMP. GENERACIÓN HUANZA SA</v>
          </cell>
        </row>
        <row r="78">
          <cell r="B78" t="str">
            <v>ENERSUR</v>
          </cell>
        </row>
        <row r="79">
          <cell r="B79" t="str">
            <v>EPASA</v>
          </cell>
        </row>
        <row r="80">
          <cell r="B80" t="str">
            <v>EPS SEDA CUZCO</v>
          </cell>
        </row>
        <row r="81">
          <cell r="B81" t="str">
            <v>ETENORTE</v>
          </cell>
        </row>
        <row r="82">
          <cell r="B82" t="str">
            <v>ETESELVA</v>
          </cell>
        </row>
        <row r="83">
          <cell r="B83" t="str">
            <v>FENIX</v>
          </cell>
        </row>
        <row r="84">
          <cell r="B84" t="str">
            <v>FUNSUR</v>
          </cell>
        </row>
        <row r="85">
          <cell r="B85" t="str">
            <v>HIDRANDINA</v>
          </cell>
        </row>
        <row r="86">
          <cell r="B86" t="str">
            <v>IPEN</v>
          </cell>
        </row>
        <row r="87">
          <cell r="B87" t="str">
            <v>ISA</v>
          </cell>
        </row>
        <row r="88">
          <cell r="B88" t="str">
            <v>KALLPA</v>
          </cell>
        </row>
        <row r="89">
          <cell r="B89" t="str">
            <v>LIMA AIRPORT</v>
          </cell>
        </row>
        <row r="90">
          <cell r="B90" t="str">
            <v>LOS QUENUALES</v>
          </cell>
        </row>
        <row r="91">
          <cell r="B91" t="str">
            <v>LUZ DEL SUR</v>
          </cell>
        </row>
        <row r="92">
          <cell r="B92" t="str">
            <v>MILPO</v>
          </cell>
        </row>
        <row r="93">
          <cell r="B93" t="str">
            <v>MINERA BARRICK</v>
          </cell>
        </row>
        <row r="94">
          <cell r="B94" t="str">
            <v>MINERA BUENAVENTURA</v>
          </cell>
        </row>
        <row r="95">
          <cell r="B95" t="str">
            <v>MINERA CASAPALCA</v>
          </cell>
        </row>
        <row r="96">
          <cell r="B96" t="str">
            <v>MINERA CERRO VERDE</v>
          </cell>
        </row>
        <row r="97">
          <cell r="B97" t="str">
            <v>MINERA CORONA</v>
          </cell>
        </row>
        <row r="98">
          <cell r="B98" t="str">
            <v>MINERA DOE RUN</v>
          </cell>
        </row>
        <row r="99">
          <cell r="B99" t="str">
            <v>MINERA PAMPA DE COBRE</v>
          </cell>
        </row>
        <row r="100">
          <cell r="B100" t="str">
            <v>MINERA PODEROSA</v>
          </cell>
        </row>
        <row r="101">
          <cell r="B101" t="str">
            <v>MINERA RAURA</v>
          </cell>
        </row>
        <row r="102">
          <cell r="B102" t="str">
            <v>MINERA SANTA LUISA</v>
          </cell>
        </row>
        <row r="103">
          <cell r="B103" t="str">
            <v>MINERA VOLCÁN</v>
          </cell>
        </row>
        <row r="104">
          <cell r="B104" t="str">
            <v>MINERA YANACOCHA</v>
          </cell>
        </row>
        <row r="105">
          <cell r="B105" t="str">
            <v>MINSUR</v>
          </cell>
        </row>
        <row r="106">
          <cell r="B106" t="str">
            <v>POMACOCHA</v>
          </cell>
        </row>
        <row r="107">
          <cell r="B107" t="str">
            <v>PRAXAIR</v>
          </cell>
        </row>
        <row r="108">
          <cell r="B108" t="str">
            <v>QUIMPAC</v>
          </cell>
        </row>
        <row r="109">
          <cell r="B109" t="str">
            <v>REDESUR</v>
          </cell>
        </row>
        <row r="110">
          <cell r="B110" t="str">
            <v>REP S.A.</v>
          </cell>
        </row>
        <row r="111">
          <cell r="B111" t="str">
            <v>SAN GABÁN</v>
          </cell>
        </row>
        <row r="112">
          <cell r="B112" t="str">
            <v>SEAL</v>
          </cell>
        </row>
        <row r="113">
          <cell r="B113" t="str">
            <v>SERVICIOS INDUSTRIALES DE LA MARINA</v>
          </cell>
        </row>
        <row r="114">
          <cell r="B114" t="str">
            <v>SHOUGESA</v>
          </cell>
        </row>
        <row r="115">
          <cell r="B115" t="str">
            <v>SINERSA</v>
          </cell>
        </row>
        <row r="116">
          <cell r="B116" t="str">
            <v>SN POWER</v>
          </cell>
        </row>
        <row r="117">
          <cell r="B117" t="str">
            <v>SOUTHERN PERÚ</v>
          </cell>
        </row>
        <row r="118">
          <cell r="B118" t="str">
            <v>TACNA SOLAR</v>
          </cell>
        </row>
        <row r="119">
          <cell r="B119" t="str">
            <v>TERMNALS CALLAO</v>
          </cell>
        </row>
        <row r="120">
          <cell r="B120" t="str">
            <v>TERMOCHILCA</v>
          </cell>
        </row>
        <row r="121">
          <cell r="B121" t="str">
            <v>TEXTIL PIURA</v>
          </cell>
        </row>
        <row r="122">
          <cell r="B122" t="str">
            <v>TRANSMANTARO</v>
          </cell>
        </row>
        <row r="123">
          <cell r="B123" t="str">
            <v>TRANSMISORA ANDINA</v>
          </cell>
        </row>
        <row r="124">
          <cell r="B124" t="str">
            <v>TRANSMISORA CALLALLI</v>
          </cell>
        </row>
        <row r="125">
          <cell r="B125" t="str">
            <v>TRANSMISORA GUADALUPE</v>
          </cell>
        </row>
        <row r="126">
          <cell r="B126" t="str">
            <v>TRANSMISORA NORPERUANA</v>
          </cell>
        </row>
        <row r="127">
          <cell r="B127" t="str">
            <v>TREN ELÉCTRICO</v>
          </cell>
        </row>
        <row r="128">
          <cell r="B128" t="str">
            <v>VINCHOS</v>
          </cell>
        </row>
        <row r="129">
          <cell r="B129" t="str">
            <v>XSTRATA TINTAYA</v>
          </cell>
        </row>
        <row r="130">
          <cell r="B130" t="str">
            <v>YANAPAMPA</v>
          </cell>
        </row>
        <row r="131">
          <cell r="B131" t="str">
            <v>YURA</v>
          </cell>
        </row>
      </sheetData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uancayo Concepción"/>
      <sheetName val="CARTERA TOTAL"/>
      <sheetName val="Especificaciones"/>
      <sheetName val="Hoja1"/>
      <sheetName val="Materiales"/>
      <sheetName val="Ferreteria"/>
      <sheetName val="Menu"/>
      <sheetName val="Plantilla"/>
      <sheetName val="kml1"/>
      <sheetName val="Planos"/>
      <sheetName val="Materiales (2)"/>
      <sheetName val="Optimizacion"/>
    </sheetNames>
    <sheetDataSet>
      <sheetData sheetId="0"/>
      <sheetData sheetId="1"/>
      <sheetData sheetId="2"/>
      <sheetData sheetId="3">
        <row r="2">
          <cell r="B2" t="str">
            <v>NO APLICA</v>
          </cell>
          <cell r="C2">
            <v>8</v>
          </cell>
        </row>
        <row r="3">
          <cell r="C3">
            <v>9</v>
          </cell>
        </row>
        <row r="4">
          <cell r="C4">
            <v>10</v>
          </cell>
        </row>
        <row r="5">
          <cell r="C5">
            <v>12</v>
          </cell>
        </row>
        <row r="6">
          <cell r="C6">
            <v>14</v>
          </cell>
        </row>
        <row r="7">
          <cell r="C7">
            <v>18</v>
          </cell>
        </row>
      </sheetData>
      <sheetData sheetId="4"/>
      <sheetData sheetId="5" refreshError="1"/>
      <sheetData sheetId="6"/>
      <sheetData sheetId="7">
        <row r="2">
          <cell r="B2">
            <v>0</v>
          </cell>
        </row>
      </sheetData>
      <sheetData sheetId="8"/>
      <sheetData sheetId="9"/>
      <sheetData sheetId="10"/>
      <sheetData sheetId="1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MSQ027"/>
      <sheetName val="Hoja1"/>
    </sheetNames>
    <sheetDataSet>
      <sheetData sheetId="0" refreshError="1"/>
      <sheetData sheetId="1">
        <row r="3">
          <cell r="F3" t="str">
            <v>Ca.</v>
          </cell>
          <cell r="G3" t="str">
            <v>F 6/70</v>
          </cell>
        </row>
        <row r="4">
          <cell r="F4" t="str">
            <v>Av.</v>
          </cell>
          <cell r="G4" t="str">
            <v>F 7/70</v>
          </cell>
        </row>
        <row r="5">
          <cell r="G5" t="str">
            <v>C 9/250</v>
          </cell>
        </row>
        <row r="6">
          <cell r="G6" t="str">
            <v>C 8/200</v>
          </cell>
        </row>
        <row r="7">
          <cell r="G7" t="str">
            <v>C 8.7/200</v>
          </cell>
        </row>
        <row r="8">
          <cell r="G8" t="str">
            <v>C 7/100</v>
          </cell>
        </row>
        <row r="9">
          <cell r="G9" t="str">
            <v>C 11/300</v>
          </cell>
        </row>
        <row r="10">
          <cell r="G10" t="str">
            <v>C 7.5/200</v>
          </cell>
        </row>
        <row r="11">
          <cell r="G11" t="str">
            <v>F 7.5/100</v>
          </cell>
        </row>
        <row r="12">
          <cell r="G12" t="str">
            <v>F 8/100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tera Azteca"/>
      <sheetName val="Nombres"/>
      <sheetName val="TIPO VIA"/>
    </sheetNames>
    <sheetDataSet>
      <sheetData sheetId="0" refreshError="1"/>
      <sheetData sheetId="1">
        <row r="5">
          <cell r="N5" t="str">
            <v>Simple</v>
          </cell>
          <cell r="R5" t="str">
            <v>Concreto</v>
          </cell>
        </row>
        <row r="6">
          <cell r="B6" t="str">
            <v>Cámara</v>
          </cell>
          <cell r="R6" t="str">
            <v>Madera</v>
          </cell>
        </row>
        <row r="7">
          <cell r="B7" t="str">
            <v>Cruce Americano</v>
          </cell>
          <cell r="R7" t="str">
            <v>Fierro (Metálico)</v>
          </cell>
        </row>
        <row r="8">
          <cell r="B8" t="str">
            <v>Cruce Rio</v>
          </cell>
          <cell r="R8" t="str">
            <v>NA</v>
          </cell>
        </row>
        <row r="9">
          <cell r="B9" t="str">
            <v>Cruce Cable Aéreo</v>
          </cell>
        </row>
        <row r="10">
          <cell r="B10" t="str">
            <v>Cruce Vía Tipo 1</v>
          </cell>
        </row>
        <row r="11">
          <cell r="B11" t="str">
            <v>Cruce Vía Tipo 2</v>
          </cell>
        </row>
        <row r="12">
          <cell r="B12" t="str">
            <v>Cruce Vía Tipo 3</v>
          </cell>
        </row>
        <row r="13">
          <cell r="B13" t="str">
            <v>Cruce Vía Tipo 4</v>
          </cell>
        </row>
        <row r="14">
          <cell r="B14" t="str">
            <v>Cruce Vía Tipo 5</v>
          </cell>
        </row>
        <row r="15">
          <cell r="B15" t="str">
            <v>Cruce Vía Tipo 6</v>
          </cell>
        </row>
        <row r="16">
          <cell r="B16" t="str">
            <v>Cruce Vía Tipo 7</v>
          </cell>
        </row>
        <row r="17">
          <cell r="B17" t="str">
            <v>Cruce Vía Tipo 8</v>
          </cell>
        </row>
        <row r="18">
          <cell r="B18" t="str">
            <v>Cruce Vía Tipo 9</v>
          </cell>
        </row>
        <row r="19">
          <cell r="B19" t="str">
            <v>Falla Geológica</v>
          </cell>
        </row>
        <row r="20">
          <cell r="B20" t="str">
            <v>Nodo</v>
          </cell>
        </row>
        <row r="21">
          <cell r="B21" t="str">
            <v>Obstrucción por Edificación</v>
          </cell>
        </row>
        <row r="22">
          <cell r="B22" t="str">
            <v>Obstrucción por poste de otro operador</v>
          </cell>
        </row>
        <row r="23">
          <cell r="B23" t="str">
            <v>Obstrucción por Vegetación</v>
          </cell>
        </row>
        <row r="24">
          <cell r="B24" t="str">
            <v>Otro</v>
          </cell>
        </row>
        <row r="25">
          <cell r="B25" t="str">
            <v>Poste</v>
          </cell>
        </row>
        <row r="26">
          <cell r="B26" t="str">
            <v>Poste Auxiliar</v>
          </cell>
        </row>
        <row r="27">
          <cell r="B27" t="str">
            <v>Poste Nuevo</v>
          </cell>
        </row>
        <row r="28">
          <cell r="B28" t="str">
            <v>Puente</v>
          </cell>
        </row>
        <row r="29">
          <cell r="B29" t="str">
            <v>Punto Común</v>
          </cell>
        </row>
        <row r="30">
          <cell r="B30" t="str">
            <v>Sitio de Interés</v>
          </cell>
        </row>
        <row r="31">
          <cell r="B31" t="str">
            <v>Torre</v>
          </cell>
        </row>
        <row r="32">
          <cell r="B32" t="str">
            <v>Torrecilla</v>
          </cell>
        </row>
      </sheetData>
      <sheetData sheetId="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PORTES"/>
      <sheetName val="APOYOS"/>
      <sheetName val="CABLES"/>
      <sheetName val="SOPORTE Y CABLE X EMPR"/>
      <sheetName val="POSTE Y FECHA"/>
      <sheetName val="APOYO EMPRESAS"/>
      <sheetName val="CUADRILLA"/>
      <sheetName val="APOYOS CUADRILLAS"/>
      <sheetName val="PLANOS POSTES"/>
      <sheetName val="PLANOS APOYOS"/>
      <sheetName val="BASE SOPORTES 2"/>
      <sheetName val="resumen1"/>
      <sheetName val="GRAFICO RESUMEN 1"/>
      <sheetName val="AVANCE X PLANOS"/>
      <sheetName val="AVANCE POSTE X CUADRILLA"/>
      <sheetName val="DIARIOxCUADRILLAS"/>
      <sheetName val="AVANCE APOYO X CUADRILLA"/>
      <sheetName val="CABLES-APOYO-SOPORTExEMP"/>
      <sheetName val="grafico 1"/>
      <sheetName val="sb-01 BASE2010-03 MAYO AL12 OCT"/>
      <sheetName val="CRITICIDAD"/>
      <sheetName val="cable x empresa"/>
      <sheetName val="sb-01 BASE2010-13 OCT AL 26 NO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6">
          <cell r="B6" t="str">
            <v>Cod Poste</v>
          </cell>
          <cell r="C6" t="str">
            <v>CORREGIDO</v>
          </cell>
          <cell r="D6" t="str">
            <v>Cod_ Distrito</v>
          </cell>
          <cell r="E6" t="str">
            <v>Tip via</v>
          </cell>
          <cell r="F6" t="str">
            <v>Nombre via</v>
          </cell>
          <cell r="G6" t="str">
            <v>Lote Numero</v>
          </cell>
          <cell r="H6" t="str">
            <v>URB.</v>
          </cell>
          <cell r="I6" t="str">
            <v>Tipo post</v>
          </cell>
          <cell r="J6" t="str">
            <v>Criticidad</v>
          </cell>
          <cell r="K6" t="str">
            <v>Cod empresa</v>
          </cell>
          <cell r="L6" t="str">
            <v>Soporte</v>
          </cell>
          <cell r="M6" t="str">
            <v>Poste sigu._cruce</v>
          </cell>
          <cell r="N6" t="str">
            <v>Altura cable de apoyo</v>
          </cell>
          <cell r="O6" t="str">
            <v>Sifon</v>
          </cell>
          <cell r="P6" t="str">
            <v>FO</v>
          </cell>
          <cell r="Q6" t="str">
            <v>CX</v>
          </cell>
          <cell r="R6" t="str">
            <v>MP</v>
          </cell>
          <cell r="S6" t="str">
            <v>ACOM</v>
          </cell>
          <cell r="T6" t="str">
            <v>ACOM/CX</v>
          </cell>
          <cell r="U6" t="str">
            <v>M.ACER.</v>
          </cell>
          <cell r="V6" t="str">
            <v>OTROS</v>
          </cell>
          <cell r="W6" t="str">
            <v>Cantidad Cables</v>
          </cell>
          <cell r="X6" t="str">
            <v>Apoyos</v>
          </cell>
          <cell r="Y6" t="str">
            <v>Cumple Altura BT</v>
          </cell>
          <cell r="Z6" t="str">
            <v>CA1</v>
          </cell>
          <cell r="AA6" t="str">
            <v>AV1</v>
          </cell>
          <cell r="AB6" t="str">
            <v>D46</v>
          </cell>
          <cell r="AC6" t="str">
            <v>CA2</v>
          </cell>
          <cell r="AD6" t="str">
            <v>AV2</v>
          </cell>
          <cell r="AE6" t="str">
            <v>D47</v>
          </cell>
          <cell r="AF6" t="str">
            <v>CA3</v>
          </cell>
          <cell r="AG6" t="str">
            <v>AV3</v>
          </cell>
          <cell r="AH6" t="str">
            <v>Cod Plano de catastro</v>
          </cell>
          <cell r="AI6" t="str">
            <v>InformeCatastro  Nro</v>
          </cell>
          <cell r="AJ6" t="str">
            <v>MES</v>
          </cell>
          <cell r="AK6" t="str">
            <v>Fecha de catastro</v>
          </cell>
          <cell r="AL6" t="str">
            <v>A01</v>
          </cell>
          <cell r="AM6" t="str">
            <v>A21</v>
          </cell>
          <cell r="AN6" t="str">
            <v>A22</v>
          </cell>
          <cell r="AO6" t="str">
            <v>Largo de :CA</v>
          </cell>
          <cell r="AP6" t="str">
            <v>Largo de:AV</v>
          </cell>
          <cell r="AQ6" t="str">
            <v xml:space="preserve"> A23</v>
          </cell>
          <cell r="AR6" t="str">
            <v>Cruce de: CA</v>
          </cell>
          <cell r="AS6" t="str">
            <v>Cruce de: AV</v>
          </cell>
          <cell r="AT6" t="str">
            <v>D37</v>
          </cell>
          <cell r="AU6" t="str">
            <v>D38</v>
          </cell>
          <cell r="AV6" t="str">
            <v>D30</v>
          </cell>
          <cell r="AW6" t="str">
            <v>D31</v>
          </cell>
          <cell r="AX6" t="str">
            <v>D32</v>
          </cell>
          <cell r="AY6" t="str">
            <v>A02</v>
          </cell>
          <cell r="AZ6" t="str">
            <v>A03</v>
          </cell>
          <cell r="BA6" t="str">
            <v>A04</v>
          </cell>
          <cell r="BB6" t="str">
            <v>A05</v>
          </cell>
          <cell r="BC6" t="str">
            <v>A06</v>
          </cell>
          <cell r="BD6" t="str">
            <v>A07</v>
          </cell>
          <cell r="BE6" t="str">
            <v>A08</v>
          </cell>
          <cell r="BF6" t="str">
            <v>A09</v>
          </cell>
          <cell r="BG6" t="str">
            <v>A10</v>
          </cell>
          <cell r="BH6" t="str">
            <v>A11</v>
          </cell>
          <cell r="BI6" t="str">
            <v>A12</v>
          </cell>
          <cell r="BJ6" t="str">
            <v>A13</v>
          </cell>
          <cell r="BK6" t="str">
            <v>A14</v>
          </cell>
          <cell r="BL6" t="str">
            <v>A15</v>
          </cell>
          <cell r="BM6" t="str">
            <v>A16</v>
          </cell>
          <cell r="BN6" t="str">
            <v>A17</v>
          </cell>
          <cell r="BO6" t="str">
            <v>A18</v>
          </cell>
          <cell r="BP6" t="str">
            <v>A19</v>
          </cell>
          <cell r="BQ6" t="str">
            <v>A20</v>
          </cell>
          <cell r="BR6" t="str">
            <v>A24</v>
          </cell>
          <cell r="BS6" t="str">
            <v>A25</v>
          </cell>
          <cell r="BT6" t="str">
            <v>A26</v>
          </cell>
          <cell r="BU6" t="str">
            <v>A27</v>
          </cell>
          <cell r="BV6" t="str">
            <v>D33</v>
          </cell>
          <cell r="BW6" t="str">
            <v>D34</v>
          </cell>
          <cell r="BX6" t="str">
            <v>D35</v>
          </cell>
          <cell r="BY6" t="str">
            <v>D36</v>
          </cell>
          <cell r="BZ6" t="str">
            <v>D39</v>
          </cell>
          <cell r="CA6" t="str">
            <v>D40</v>
          </cell>
          <cell r="CB6" t="str">
            <v>D41</v>
          </cell>
          <cell r="CC6" t="str">
            <v>D42</v>
          </cell>
          <cell r="CD6" t="str">
            <v>D43</v>
          </cell>
          <cell r="CE6" t="str">
            <v>D44</v>
          </cell>
          <cell r="CF6" t="str">
            <v>D45</v>
          </cell>
          <cell r="CG6" t="str">
            <v>Amp</v>
          </cell>
          <cell r="CH6" t="str">
            <v>Tap</v>
          </cell>
          <cell r="CI6" t="str">
            <v>Acop</v>
          </cell>
          <cell r="CJ6" t="str">
            <v>Mufa (empalme</v>
          </cell>
          <cell r="CK6" t="str">
            <v>Brazo Sep.</v>
          </cell>
          <cell r="CL6" t="str">
            <v>Caja Terminal</v>
          </cell>
          <cell r="CM6" t="str">
            <v>Caja Panduit</v>
          </cell>
          <cell r="CN6" t="str">
            <v>Brazo Aseg.</v>
          </cell>
          <cell r="CO6" t="str">
            <v>Nodo</v>
          </cell>
          <cell r="CP6" t="str">
            <v>Fuente</v>
          </cell>
          <cell r="CQ6" t="str">
            <v>Brazo</v>
          </cell>
          <cell r="CR6" t="str">
            <v>Catastro supervisor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404 (Acero Torres)"/>
      <sheetName val="I-404 (Postes)"/>
      <sheetName val="I-404 (Conductores)"/>
      <sheetName val="I-404 (Aisladores)"/>
      <sheetName val="I-404 (PAT)"/>
      <sheetName val="I-404 Retenidas"/>
    </sheetNames>
    <sheetDataSet>
      <sheetData sheetId="0">
        <row r="1">
          <cell r="H1" t="str">
            <v>I-404</v>
          </cell>
        </row>
        <row r="4">
          <cell r="E4" t="str">
            <v xml:space="preserve"> </v>
          </cell>
        </row>
        <row r="5">
          <cell r="E5" t="str">
            <v>ACEROTORRE</v>
          </cell>
          <cell r="F5" t="str">
            <v>Acero para Torres</v>
          </cell>
          <cell r="H5">
            <v>1.6105930909805981</v>
          </cell>
        </row>
        <row r="7">
          <cell r="E7" t="str">
            <v>Acero para Torres</v>
          </cell>
        </row>
        <row r="9">
          <cell r="F9" t="str">
            <v>TIPO DE CAMBIO (S/.POR US$)</v>
          </cell>
          <cell r="G9">
            <v>3.2450000000000001</v>
          </cell>
        </row>
        <row r="10">
          <cell r="F10" t="str">
            <v>FECHA DE REFERENCIA :</v>
          </cell>
          <cell r="G10">
            <v>43100</v>
          </cell>
        </row>
        <row r="12">
          <cell r="H12" t="str">
            <v xml:space="preserve">PRECIO </v>
          </cell>
        </row>
        <row r="14">
          <cell r="E14" t="str">
            <v>FUENTE</v>
          </cell>
          <cell r="G14" t="str">
            <v>TIPO</v>
          </cell>
          <cell r="H14" t="str">
            <v>(US$)/KG</v>
          </cell>
        </row>
        <row r="15">
          <cell r="E15" t="str">
            <v>HMV INGENIEROS LTDA SUCURSAL PERU REPORTE ADUANAS 20170516</v>
          </cell>
          <cell r="G15">
            <v>0</v>
          </cell>
          <cell r="H15">
            <v>3.1044311377245508</v>
          </cell>
        </row>
        <row r="16">
          <cell r="E16" t="str">
            <v>PRODIEL PERU SOCIEDAD ANONIMA CERRADA - REPORTE ADUANAS 20170410</v>
          </cell>
          <cell r="G16">
            <v>0</v>
          </cell>
          <cell r="H16">
            <v>1.6044097986627943</v>
          </cell>
        </row>
        <row r="17">
          <cell r="E17" t="str">
            <v>PRODIEL PERU SOCIEDAD ANONIMA CERRADA - REPORTE ADUANAS 20170410</v>
          </cell>
          <cell r="G17">
            <v>0</v>
          </cell>
          <cell r="H17">
            <v>1.6044264822231105</v>
          </cell>
        </row>
        <row r="18">
          <cell r="E18" t="str">
            <v>PRODIEL PERU SOCIEDAD ANONIMA CERRADA - REPORTE ADUANAS 20170410</v>
          </cell>
          <cell r="G18">
            <v>0</v>
          </cell>
          <cell r="H18">
            <v>1.6044435814607567</v>
          </cell>
        </row>
        <row r="19">
          <cell r="E19" t="str">
            <v>PRODIEL PERU SOCIEDAD ANONIMA CERRADA - REPORTE ADUANAS 20170410</v>
          </cell>
          <cell r="G19">
            <v>0</v>
          </cell>
          <cell r="H19">
            <v>1.6044040624002704</v>
          </cell>
        </row>
        <row r="20">
          <cell r="E20" t="str">
            <v>PRODIEL PERU SOCIEDAD ANONIMA CERRADA - REPORTE ADUANAS 20170410</v>
          </cell>
          <cell r="G20">
            <v>0</v>
          </cell>
          <cell r="H20">
            <v>1.6044129986246864</v>
          </cell>
        </row>
        <row r="21">
          <cell r="E21" t="str">
            <v>PRODIEL PERU SOCIEDAD ANONIMA CERRADA - REPORTE ADUANAS 20170410</v>
          </cell>
          <cell r="G21">
            <v>0</v>
          </cell>
          <cell r="H21">
            <v>1.6044105330919161</v>
          </cell>
        </row>
        <row r="22">
          <cell r="E22" t="str">
            <v>PRODIEL PERU SOCIEDAD ANONIMA CERRADA - REPORTE ADUANAS 20170410</v>
          </cell>
          <cell r="G22">
            <v>0</v>
          </cell>
          <cell r="H22">
            <v>1.6044107883512462</v>
          </cell>
        </row>
        <row r="23">
          <cell r="E23" t="str">
            <v>PRODIEL PERU SOCIEDAD ANONIMA CERRADA - REPORTE ADUANAS 20170410</v>
          </cell>
          <cell r="G23">
            <v>0</v>
          </cell>
          <cell r="H23">
            <v>1.6044115500049596</v>
          </cell>
        </row>
        <row r="24">
          <cell r="E24" t="str">
            <v>PRODIEL PERU SOCIEDAD ANONIMA CERRADA - REPORTE ADUANAS 20170410</v>
          </cell>
          <cell r="G24">
            <v>0</v>
          </cell>
          <cell r="H24">
            <v>1.604415332002997</v>
          </cell>
        </row>
        <row r="25">
          <cell r="E25" t="str">
            <v>PRODIEL PERU SOCIEDAD ANONIMA CERRADA - REPORTE ADUANAS 20170410</v>
          </cell>
          <cell r="G25">
            <v>0</v>
          </cell>
          <cell r="H25">
            <v>1.6044119771470007</v>
          </cell>
        </row>
        <row r="26">
          <cell r="E26" t="str">
            <v>PRODIEL PERU SOCIEDAD ANONIMA CERRADA - REPORTE ADUANAS 20170410</v>
          </cell>
          <cell r="G26">
            <v>0</v>
          </cell>
          <cell r="H26">
            <v>1.6044097834394151</v>
          </cell>
        </row>
        <row r="27">
          <cell r="E27" t="str">
            <v>PRODIEL PERU SOCIEDAD ANONIMA CERRADA - REPORTE ADUANAS 20170410</v>
          </cell>
          <cell r="G27">
            <v>0</v>
          </cell>
          <cell r="H27">
            <v>1.6044165007145363</v>
          </cell>
        </row>
        <row r="28">
          <cell r="E28" t="str">
            <v>PRODIEL PERU SOCIEDAD ANONIMA CERRADA - REPORTE ADUANAS 20170410</v>
          </cell>
          <cell r="G28">
            <v>0</v>
          </cell>
          <cell r="H28">
            <v>1.6044139440660221</v>
          </cell>
        </row>
        <row r="29">
          <cell r="E29" t="str">
            <v>PRODIEL PERU SOCIEDAD ANONIMA CERRADA - REPORTE ADUANAS 20170410</v>
          </cell>
          <cell r="G29">
            <v>0</v>
          </cell>
          <cell r="H29">
            <v>1.6044072362766975</v>
          </cell>
        </row>
        <row r="30">
          <cell r="E30" t="str">
            <v>PRODIEL PERU SOCIEDAD ANONIMA CERRADA - REPORTE ADUANAS 20170410</v>
          </cell>
          <cell r="G30">
            <v>0</v>
          </cell>
          <cell r="H30">
            <v>1.6044129986246864</v>
          </cell>
        </row>
        <row r="31">
          <cell r="E31" t="str">
            <v>PRODIEL PERU SOCIEDAD ANONIMA CERRADA - REPORTE ADUANAS 20170410</v>
          </cell>
          <cell r="G31">
            <v>0</v>
          </cell>
          <cell r="H31">
            <v>1.6044118899405753</v>
          </cell>
        </row>
        <row r="32">
          <cell r="E32" t="str">
            <v>PRODIEL PERU SOCIEDAD ANONIMA CERRADA - REPORTE ADUANAS 20170410</v>
          </cell>
          <cell r="G32">
            <v>0</v>
          </cell>
          <cell r="H32">
            <v>1.6044128644063391</v>
          </cell>
        </row>
        <row r="33">
          <cell r="E33" t="str">
            <v>PRODIEL PERU SOCIEDAD ANONIMA CERRADA - REPORTE ADUANAS 20170410</v>
          </cell>
          <cell r="G33">
            <v>0</v>
          </cell>
          <cell r="H33">
            <v>1.6044244298884036</v>
          </cell>
        </row>
        <row r="34">
          <cell r="E34" t="str">
            <v>PRODIEL PERU SOCIEDAD ANONIMA CERRADA - REPORTE ADUANAS 20170410</v>
          </cell>
          <cell r="G34">
            <v>0</v>
          </cell>
          <cell r="H34">
            <v>1.6044244298884036</v>
          </cell>
        </row>
        <row r="35">
          <cell r="E35" t="str">
            <v>PRODIEL PERU SOCIEDAD ANONIMA CERRADA - REPORTE ADUANAS 20170410</v>
          </cell>
          <cell r="G35">
            <v>0</v>
          </cell>
          <cell r="H35">
            <v>1.6044115941180246</v>
          </cell>
        </row>
        <row r="36">
          <cell r="E36" t="str">
            <v>PRODIEL PERU SOCIEDAD ANONIMA CERRADA - REPORTE ADUANAS 20170410</v>
          </cell>
          <cell r="G36">
            <v>0</v>
          </cell>
          <cell r="H36">
            <v>1.6044069115229693</v>
          </cell>
        </row>
        <row r="37">
          <cell r="E37" t="str">
            <v>PRODIEL PERU SOCIEDAD ANONIMA CERRADA - REPORTE ADUANAS 20170410</v>
          </cell>
          <cell r="G37">
            <v>0</v>
          </cell>
          <cell r="H37">
            <v>1.6043990489462232</v>
          </cell>
        </row>
        <row r="38">
          <cell r="E38" t="str">
            <v>PRODIEL PERU SOCIEDAD ANONIMA CERRADA - REPORTE ADUANAS 20170410</v>
          </cell>
          <cell r="G38">
            <v>0</v>
          </cell>
          <cell r="H38">
            <v>1.6044108366850987</v>
          </cell>
        </row>
        <row r="39">
          <cell r="E39" t="str">
            <v>PRODIEL PERU SOCIEDAD ANONIMA CERRADA - REPORTE ADUANAS 20170410</v>
          </cell>
          <cell r="G39">
            <v>0</v>
          </cell>
          <cell r="H39">
            <v>1.6044111074220915</v>
          </cell>
        </row>
        <row r="40">
          <cell r="E40" t="str">
            <v>PRODIEL PERU SOCIEDAD ANONIMA CERRADA - REPORTE ADUANAS 20170526</v>
          </cell>
          <cell r="G40">
            <v>0</v>
          </cell>
          <cell r="H40">
            <v>2.2955301154513101</v>
          </cell>
        </row>
        <row r="41">
          <cell r="E41" t="str">
            <v>PRODIEL PERU SOCIEDAD ANONIMA CERRADA - REPORTE ADUANAS 20170526</v>
          </cell>
          <cell r="G41">
            <v>0</v>
          </cell>
          <cell r="H41">
            <v>2.2955329134547577</v>
          </cell>
        </row>
        <row r="42">
          <cell r="E42" t="str">
            <v>PRODIEL PERU SOCIEDAD ANONIMA CERRADA - REPORTE ADUANAS 20170526</v>
          </cell>
          <cell r="G42">
            <v>0</v>
          </cell>
          <cell r="H42">
            <v>2.2955280499963524</v>
          </cell>
        </row>
        <row r="43">
          <cell r="E43" t="str">
            <v>PRODIEL PERU SOCIEDAD ANONIMA CERRADA - REPORTE ADUANAS 20170526</v>
          </cell>
          <cell r="G43">
            <v>0</v>
          </cell>
          <cell r="H43">
            <v>2.2955302696925886</v>
          </cell>
        </row>
        <row r="44">
          <cell r="E44" t="str">
            <v>PRODIEL PERU SOCIEDAD ANONIMA CERRADA - REPORTE ADUANAS 20170526</v>
          </cell>
          <cell r="G44">
            <v>0</v>
          </cell>
          <cell r="H44">
            <v>2.2955535529469175</v>
          </cell>
        </row>
        <row r="45">
          <cell r="E45" t="str">
            <v>PRODIEL PERU SOCIEDAD ANONIMA CERRADA - REPORTE ADUANAS 20170526</v>
          </cell>
          <cell r="G45">
            <v>0</v>
          </cell>
          <cell r="H45">
            <v>2.2956132998044145</v>
          </cell>
        </row>
        <row r="46">
          <cell r="E46" t="str">
            <v>PRODIEL PERU SOCIEDAD ANONIMA CERRADA - REPORTE ADUANAS 20170526</v>
          </cell>
          <cell r="G46">
            <v>0</v>
          </cell>
          <cell r="H46">
            <v>2.2955953434542855</v>
          </cell>
        </row>
        <row r="47">
          <cell r="E47" t="str">
            <v>PRODIEL PERU SOCIEDAD ANONIMA CERRADA - REPORTE ADUANAS 20170526</v>
          </cell>
          <cell r="G47">
            <v>0</v>
          </cell>
          <cell r="H47">
            <v>2.2955022828798803</v>
          </cell>
        </row>
        <row r="48">
          <cell r="E48" t="str">
            <v>PRODIEL PERU SOCIEDAD ANONIMA CERRADA - REPORTE ADUANAS 20170526</v>
          </cell>
          <cell r="G48">
            <v>0</v>
          </cell>
          <cell r="H48">
            <v>2.2955281557986629</v>
          </cell>
        </row>
        <row r="49">
          <cell r="E49" t="str">
            <v>PRODIEL PERU SOCIEDAD ANONIMA CERRADA - REPORTE ADUANAS 20170526</v>
          </cell>
          <cell r="G49">
            <v>0</v>
          </cell>
          <cell r="H49">
            <v>2.2955729166666665</v>
          </cell>
        </row>
        <row r="50">
          <cell r="E50" t="str">
            <v>INGENIERIA, SOLUCIONES Y CONSTRUCCIONES REPORTE ADUANAS 20170131</v>
          </cell>
          <cell r="G50">
            <v>0</v>
          </cell>
          <cell r="H50">
            <v>2.2253826499319995</v>
          </cell>
        </row>
        <row r="51">
          <cell r="E51" t="str">
            <v>PRODIEL PERU SOCIEDAD ANONIMA CERRADA - REPORTE ADUANAS 20170410</v>
          </cell>
          <cell r="G51">
            <v>0</v>
          </cell>
          <cell r="H51">
            <v>1.3878075250197128</v>
          </cell>
        </row>
        <row r="52">
          <cell r="E52" t="str">
            <v>PRODIEL PERU SOCIEDAD ANONIMA CERRADA - REPORTE ADUANAS 20170410</v>
          </cell>
          <cell r="G52">
            <v>0</v>
          </cell>
          <cell r="H52">
            <v>1.3878065347194355</v>
          </cell>
        </row>
        <row r="53">
          <cell r="E53" t="str">
            <v>PRODIEL PERU SOCIEDAD ANONIMA CERRADA - REPORTE ADUANAS 20170410</v>
          </cell>
          <cell r="G53">
            <v>0</v>
          </cell>
          <cell r="H53">
            <v>1.3878057676095741</v>
          </cell>
        </row>
        <row r="54">
          <cell r="E54" t="str">
            <v>PRODIEL PERU SOCIEDAD ANONIMA CERRADA - REPORTE ADUANAS 20170410</v>
          </cell>
          <cell r="G54">
            <v>0</v>
          </cell>
          <cell r="H54">
            <v>1.3878052482578862</v>
          </cell>
        </row>
        <row r="55">
          <cell r="E55" t="str">
            <v>PRODIEL PERU SOCIEDAD ANONIMA CERRADA - REPORTE ADUANAS 20170410</v>
          </cell>
          <cell r="G55">
            <v>0</v>
          </cell>
          <cell r="H55">
            <v>1.387806582285892</v>
          </cell>
        </row>
        <row r="56">
          <cell r="E56" t="str">
            <v>PRODIEL PERU SOCIEDAD ANONIMA CERRADA - REPORTE ADUANAS 20170410</v>
          </cell>
          <cell r="G56">
            <v>0</v>
          </cell>
          <cell r="H56">
            <v>1.3878051468099948</v>
          </cell>
        </row>
        <row r="57">
          <cell r="E57" t="str">
            <v>PRODIEL PERU SOCIEDAD ANONIMA CERRADA - REPORTE ADUANAS 20170410</v>
          </cell>
          <cell r="G57">
            <v>0</v>
          </cell>
          <cell r="H57">
            <v>1.3878067400081748</v>
          </cell>
        </row>
        <row r="58">
          <cell r="E58" t="str">
            <v>PRODIEL PERU SOCIEDAD ANONIMA CERRADA - REPORTE ADUANAS 20170410</v>
          </cell>
          <cell r="G58">
            <v>0</v>
          </cell>
          <cell r="H58">
            <v>1.3878061282965557</v>
          </cell>
        </row>
        <row r="59">
          <cell r="E59" t="str">
            <v>PRODIEL PERU SOCIEDAD ANONIMA CERRADA - REPORTE ADUANAS 20170410</v>
          </cell>
          <cell r="G59">
            <v>0</v>
          </cell>
          <cell r="H59">
            <v>1.3878052768898712</v>
          </cell>
        </row>
        <row r="60">
          <cell r="E60" t="str">
            <v>PRODIEL PERU SOCIEDAD ANONIMA CERRADA - REPORTE ADUANAS 20170410</v>
          </cell>
          <cell r="G60">
            <v>0</v>
          </cell>
          <cell r="H60">
            <v>1.3878075963982455</v>
          </cell>
        </row>
        <row r="61">
          <cell r="E61" t="str">
            <v>PRODIEL PERU SOCIEDAD ANONIMA CERRADA - REPORTE ADUANAS 20170410</v>
          </cell>
          <cell r="G61">
            <v>0</v>
          </cell>
          <cell r="H61">
            <v>1.3878061319943051</v>
          </cell>
        </row>
        <row r="62">
          <cell r="E62" t="str">
            <v>PRODIEL PERU SOCIEDAD ANONIMA CERRADA - REPORTE ADUANAS 20170410</v>
          </cell>
          <cell r="G62">
            <v>0</v>
          </cell>
          <cell r="H62">
            <v>1.3878057756902076</v>
          </cell>
        </row>
        <row r="63">
          <cell r="E63" t="str">
            <v>PRODIEL PERU SOCIEDAD ANONIMA CERRADA - REPORTE ADUANAS 20170410</v>
          </cell>
          <cell r="G63">
            <v>0</v>
          </cell>
          <cell r="H63">
            <v>1.3878057942847266</v>
          </cell>
        </row>
        <row r="64">
          <cell r="E64" t="str">
            <v>PRODIEL PERU SOCIEDAD ANONIMA CERRADA - REPORTE ADUANAS 20170410</v>
          </cell>
          <cell r="G64">
            <v>0</v>
          </cell>
          <cell r="H64">
            <v>1.3878332810839331</v>
          </cell>
        </row>
        <row r="65">
          <cell r="E65" t="str">
            <v>PRODIEL PERU SOCIEDAD ANONIMA CERRADA - REPORTE ADUANAS 20170410</v>
          </cell>
          <cell r="G65">
            <v>0</v>
          </cell>
          <cell r="H65">
            <v>1.3878082390705431</v>
          </cell>
        </row>
        <row r="66">
          <cell r="E66" t="str">
            <v>PRODIEL PERU SOCIEDAD ANONIMA CERRADA - REPORTE ADUANAS 20170410</v>
          </cell>
          <cell r="G66">
            <v>0</v>
          </cell>
          <cell r="H66">
            <v>1.3878073818200314</v>
          </cell>
        </row>
        <row r="67">
          <cell r="E67" t="str">
            <v>PRODIEL PERU SOCIEDAD ANONIMA CERRADA - REPORTE ADUANAS 20170410</v>
          </cell>
          <cell r="G67">
            <v>0</v>
          </cell>
          <cell r="H67">
            <v>1.3878073795874684</v>
          </cell>
        </row>
        <row r="68">
          <cell r="E68" t="str">
            <v>PRODIEL PERU SOCIEDAD ANONIMA CERRADA - REPORTE ADUANAS 20170410</v>
          </cell>
          <cell r="G68">
            <v>0</v>
          </cell>
          <cell r="H68">
            <v>1.3878343524502277</v>
          </cell>
        </row>
        <row r="69">
          <cell r="E69" t="str">
            <v>PRODIEL PERU SOCIEDAD ANONIMA CERRADA - REPORTE ADUANAS 20170410</v>
          </cell>
          <cell r="G69">
            <v>0</v>
          </cell>
          <cell r="H69">
            <v>1.6044079772685966</v>
          </cell>
        </row>
        <row r="70">
          <cell r="E70" t="str">
            <v>PRODIEL PERU SOCIEDAD ANONIMA CERRADA - REPORTE ADUANAS 20170410</v>
          </cell>
          <cell r="G70">
            <v>0</v>
          </cell>
          <cell r="H70">
            <v>1.6044105810339004</v>
          </cell>
        </row>
        <row r="71">
          <cell r="E71" t="str">
            <v>PRODIEL PERU SOCIEDAD ANONIMA CERRADA - REPORTE ADUANAS 20170410</v>
          </cell>
          <cell r="G71">
            <v>0</v>
          </cell>
          <cell r="H71">
            <v>1.6044119641990109</v>
          </cell>
        </row>
        <row r="72">
          <cell r="E72" t="str">
            <v>PRODIEL PERU SOCIEDAD ANONIMA CERRADA - REPORTE ADUANAS 20170410</v>
          </cell>
          <cell r="G72">
            <v>0</v>
          </cell>
          <cell r="H72">
            <v>1.6044103125974898</v>
          </cell>
        </row>
        <row r="73">
          <cell r="E73" t="str">
            <v>PRODIEL PERU SOCIEDAD ANONIMA CERRADA - REPORTE ADUANAS 20170410</v>
          </cell>
          <cell r="G73">
            <v>0</v>
          </cell>
          <cell r="H73">
            <v>1.6044079772685966</v>
          </cell>
        </row>
        <row r="74">
          <cell r="E74" t="str">
            <v>PRODIEL PERU SOCIEDAD ANONIMA CERRADA - REPORTE ADUANAS 20170410</v>
          </cell>
          <cell r="G74">
            <v>0</v>
          </cell>
          <cell r="H74">
            <v>1.6044108087021853</v>
          </cell>
        </row>
        <row r="75">
          <cell r="E75" t="str">
            <v>PRODIEL PERU SOCIEDAD ANONIMA CERRADA - REPORTE ADUANAS 20170410</v>
          </cell>
          <cell r="G75">
            <v>0</v>
          </cell>
          <cell r="H75">
            <v>1.6044212951025389</v>
          </cell>
        </row>
        <row r="76">
          <cell r="E76" t="str">
            <v>PRODIEL PERU SOCIEDAD ANONIMA CERRADA - REPORTE ADUANAS 20170410</v>
          </cell>
          <cell r="G76">
            <v>0</v>
          </cell>
          <cell r="H76">
            <v>1.6044131459353823</v>
          </cell>
        </row>
        <row r="77">
          <cell r="E77" t="str">
            <v>PRODIEL PERU SOCIEDAD ANONIMA CERRADA - REPORTE ADUANAS 20170410</v>
          </cell>
          <cell r="G77">
            <v>0</v>
          </cell>
          <cell r="H77">
            <v>1.604411367197752</v>
          </cell>
        </row>
        <row r="78">
          <cell r="E78" t="str">
            <v>PRODIEL PERU SOCIEDAD ANONIMA CERRADA - REPORTE ADUANAS 20170410</v>
          </cell>
          <cell r="G78">
            <v>0</v>
          </cell>
          <cell r="H78">
            <v>1.6044115934205101</v>
          </cell>
        </row>
        <row r="79">
          <cell r="E79" t="str">
            <v>PRODIEL PERU SOCIEDAD ANONIMA CERRADA - REPORTE ADUANAS 20170410</v>
          </cell>
          <cell r="G79">
            <v>0</v>
          </cell>
          <cell r="H79">
            <v>1.6044087438385399</v>
          </cell>
        </row>
        <row r="80">
          <cell r="E80" t="str">
            <v>PRODIEL PERU SOCIEDAD ANONIMA CERRADA - REPORTE ADUANAS 20170410</v>
          </cell>
          <cell r="G80">
            <v>0</v>
          </cell>
          <cell r="H80">
            <v>1.6044100606429443</v>
          </cell>
        </row>
        <row r="81">
          <cell r="E81" t="str">
            <v>PRODIEL PERU SOCIEDAD ANONIMA CERRADA - REPORTE ADUANAS 20170410</v>
          </cell>
          <cell r="G81">
            <v>0</v>
          </cell>
          <cell r="H81">
            <v>1.6044131459353823</v>
          </cell>
        </row>
        <row r="82">
          <cell r="E82" t="str">
            <v>PRODIEL PERU SOCIEDAD ANONIMA CERRADA - REPORTE ADUANAS 20170410</v>
          </cell>
          <cell r="G82">
            <v>0</v>
          </cell>
          <cell r="H82">
            <v>1.60441122410012</v>
          </cell>
        </row>
        <row r="83">
          <cell r="E83" t="str">
            <v>PRODIEL PERU SOCIEDAD ANONIMA CERRADA - REPORTE ADUANAS 20170410</v>
          </cell>
          <cell r="G83">
            <v>0</v>
          </cell>
          <cell r="H83">
            <v>1.6044114599722172</v>
          </cell>
        </row>
        <row r="84">
          <cell r="E84" t="str">
            <v>PRODIEL PERU SOCIEDAD ANONIMA CERRADA - REPORTE ADUANAS 20170410</v>
          </cell>
          <cell r="G84">
            <v>0</v>
          </cell>
          <cell r="H84">
            <v>1.6043991589843118</v>
          </cell>
        </row>
        <row r="85">
          <cell r="E85" t="str">
            <v>PRODIEL PERU SOCIEDAD ANONIMA CERRADA - REPORTE ADUANAS 20170410</v>
          </cell>
          <cell r="G85">
            <v>0</v>
          </cell>
          <cell r="H85">
            <v>1.6044094208816029</v>
          </cell>
        </row>
        <row r="86">
          <cell r="E86" t="str">
            <v>PRODIEL PERU SOCIEDAD ANONIMA CERRADA - REPORTE ADUANAS 20170410</v>
          </cell>
          <cell r="G86">
            <v>0</v>
          </cell>
          <cell r="H86">
            <v>1.604411751529867</v>
          </cell>
        </row>
        <row r="87">
          <cell r="E87" t="str">
            <v>PRODIEL PERU SOCIEDAD ANONIMA CERRADA - REPORTE ADUANAS 20170410</v>
          </cell>
          <cell r="G87">
            <v>0</v>
          </cell>
          <cell r="H87">
            <v>1.6044119395885363</v>
          </cell>
        </row>
        <row r="88">
          <cell r="E88" t="str">
            <v>PRODIEL PERU SOCIEDAD ANONIMA CERRADA - REPORTE ADUANAS 20170410</v>
          </cell>
          <cell r="G88">
            <v>0</v>
          </cell>
          <cell r="H88">
            <v>1.6044072362766975</v>
          </cell>
        </row>
        <row r="89">
          <cell r="E89" t="str">
            <v>PRODIEL PERU SOCIEDAD ANONIMA CERRADA - REPORTE ADUANAS 20170410</v>
          </cell>
          <cell r="G89">
            <v>0</v>
          </cell>
          <cell r="H89">
            <v>1.6044100167111293</v>
          </cell>
        </row>
        <row r="90">
          <cell r="E90" t="str">
            <v>PRODIEL PERU SOCIEDAD ANONIMA CERRADA - REPORTE ADUANAS 20170410</v>
          </cell>
          <cell r="G90">
            <v>0</v>
          </cell>
          <cell r="H90">
            <v>1.6043852897557678</v>
          </cell>
        </row>
        <row r="91">
          <cell r="E91" t="str">
            <v>PRODIEL PERU SOCIEDAD ANONIMA CERRADA - REPORTE ADUANAS 20170410</v>
          </cell>
          <cell r="G91">
            <v>0</v>
          </cell>
          <cell r="H91">
            <v>1.6044104097304037</v>
          </cell>
        </row>
        <row r="92">
          <cell r="E92" t="str">
            <v>PRODIEL PERU SOCIEDAD ANONIMA CERRADA - REPORTE ADUANAS 20170410</v>
          </cell>
          <cell r="G92">
            <v>0</v>
          </cell>
          <cell r="H92">
            <v>1.6044089639997781</v>
          </cell>
        </row>
        <row r="93">
          <cell r="E93" t="str">
            <v>PRODIEL PERU SOCIEDAD ANONIMA CERRADA - REPORTE ADUANAS 20170410</v>
          </cell>
          <cell r="G93">
            <v>0</v>
          </cell>
          <cell r="H93">
            <v>1.6044115934205101</v>
          </cell>
        </row>
        <row r="94">
          <cell r="E94" t="str">
            <v>PRODIEL PERU SOCIEDAD ANONIMA CERRADA - REPORTE ADUANAS 20170410</v>
          </cell>
          <cell r="G94">
            <v>0</v>
          </cell>
          <cell r="H94">
            <v>1.6043991589843118</v>
          </cell>
        </row>
        <row r="95">
          <cell r="E95" t="str">
            <v>PRODIEL PERU SOCIEDAD ANONIMA CERRADA - REPORTE ADUANAS 20170410</v>
          </cell>
          <cell r="G95">
            <v>0</v>
          </cell>
          <cell r="H95">
            <v>1.6044114625961878</v>
          </cell>
        </row>
        <row r="96">
          <cell r="E96" t="str">
            <v>PRODIEL PERU SOCIEDAD ANONIMA CERRADA - REPORTE ADUANAS 20170410</v>
          </cell>
          <cell r="G96">
            <v>0</v>
          </cell>
          <cell r="H96">
            <v>1.6044078262359969</v>
          </cell>
        </row>
        <row r="97">
          <cell r="E97" t="str">
            <v>PROYECTOS DE INFRAESTRUCTURA DEL PERU S. REPORTE ADUANAS 20170523</v>
          </cell>
          <cell r="G97">
            <v>0</v>
          </cell>
          <cell r="H97">
            <v>1.1821284080914689</v>
          </cell>
        </row>
        <row r="98">
          <cell r="E98" t="str">
            <v>PROYECTOS DE INFRAESTRUCTURA DEL PERU S. REPORTE ADUANAS 20170530</v>
          </cell>
          <cell r="G98">
            <v>0</v>
          </cell>
          <cell r="H98">
            <v>0.95708614161302541</v>
          </cell>
        </row>
        <row r="99">
          <cell r="E99" t="str">
            <v>TRANSMISORA ELECTRICA DEL SUR 2 S.A.C. T REPORTE ADUANAS 20170821</v>
          </cell>
          <cell r="G99">
            <v>0</v>
          </cell>
          <cell r="H99">
            <v>1.1116135662898252</v>
          </cell>
        </row>
        <row r="100">
          <cell r="E100" t="str">
            <v>PRODIEL PERU SOCIEDAD ANONIMA CERRADA - REPORTE ADUANAS 20170620</v>
          </cell>
          <cell r="G100">
            <v>0</v>
          </cell>
          <cell r="H100">
            <v>2.0234992314943763</v>
          </cell>
        </row>
        <row r="101">
          <cell r="E101" t="str">
            <v>PRODIEL PERU SOCIEDAD ANONIMA CERRADA - REPORTE ADUANAS 20170620</v>
          </cell>
          <cell r="G101">
            <v>0</v>
          </cell>
          <cell r="H101">
            <v>2.0234921222601745</v>
          </cell>
        </row>
        <row r="102">
          <cell r="E102" t="str">
            <v>PRODIEL PERU SOCIEDAD ANONIMA CERRADA - REPORTE ADUANAS 20170620</v>
          </cell>
          <cell r="G102">
            <v>0</v>
          </cell>
          <cell r="H102">
            <v>2.0234989483940082</v>
          </cell>
        </row>
        <row r="103">
          <cell r="E103" t="str">
            <v>PRODIEL PERU SOCIEDAD ANONIMA CERRADA - REPORTE ADUANAS 20170620</v>
          </cell>
          <cell r="G103">
            <v>0</v>
          </cell>
          <cell r="H103">
            <v>2.0234921222601745</v>
          </cell>
        </row>
        <row r="104">
          <cell r="E104" t="str">
            <v>PRODIEL PERU SOCIEDAD ANONIMA CERRADA - REPORTE ADUANAS 20170620</v>
          </cell>
          <cell r="G104">
            <v>0</v>
          </cell>
          <cell r="H104">
            <v>2.0234910465147782</v>
          </cell>
        </row>
        <row r="105">
          <cell r="E105" t="str">
            <v>PRODIEL PERU SOCIEDAD ANONIMA CERRADA - REPORTE ADUANAS 20170711</v>
          </cell>
          <cell r="G105">
            <v>0</v>
          </cell>
          <cell r="H105">
            <v>1.7713206947745284</v>
          </cell>
        </row>
        <row r="106">
          <cell r="E106" t="str">
            <v>PRODIEL PERU SOCIEDAD ANONIMA CERRADA - REPORTE ADUANAS 20170711</v>
          </cell>
          <cell r="G106">
            <v>0</v>
          </cell>
          <cell r="H106">
            <v>1.771319652358307</v>
          </cell>
        </row>
        <row r="107">
          <cell r="E107" t="str">
            <v>PRODIEL PERU SOCIEDAD ANONIMA CERRADA - REPORTE ADUANAS 20170620</v>
          </cell>
          <cell r="G107">
            <v>0</v>
          </cell>
          <cell r="H107">
            <v>2.0235004088058242</v>
          </cell>
        </row>
        <row r="108">
          <cell r="E108" t="str">
            <v>TRANSMISORA ELECTRICA DEL SUR 2 S.A.C. T REPORTE ADUANAS 20171113</v>
          </cell>
          <cell r="G108">
            <v>0</v>
          </cell>
          <cell r="H108">
            <v>1.1780188077781319</v>
          </cell>
        </row>
        <row r="791">
          <cell r="G791" t="str">
            <v>US$/kg</v>
          </cell>
          <cell r="H791">
            <v>1.6681672264524812</v>
          </cell>
        </row>
        <row r="792">
          <cell r="G792" t="str">
            <v>US$/Unidad</v>
          </cell>
          <cell r="H792">
            <v>1.6105930909805981</v>
          </cell>
        </row>
        <row r="797">
          <cell r="H797" t="str">
            <v>I-404</v>
          </cell>
        </row>
        <row r="800">
          <cell r="E800" t="str">
            <v xml:space="preserve"> </v>
          </cell>
        </row>
        <row r="801">
          <cell r="E801" t="str">
            <v>PSA-TA</v>
          </cell>
          <cell r="F801" t="str">
            <v>Parrillas:Para suspensión y anclaje</v>
          </cell>
          <cell r="H801">
            <v>1.2399287398182002</v>
          </cell>
        </row>
        <row r="803">
          <cell r="E803" t="str">
            <v>Parrillas:Para suspensión y anclaje</v>
          </cell>
        </row>
        <row r="805">
          <cell r="F805" t="str">
            <v>TIPO DE CAMBIO (S/.POR US$) :</v>
          </cell>
          <cell r="G805">
            <v>3.2450000000000001</v>
          </cell>
        </row>
        <row r="806">
          <cell r="F806" t="str">
            <v>FECHA DE REFERENCIA :</v>
          </cell>
          <cell r="G806">
            <v>43100</v>
          </cell>
        </row>
        <row r="808">
          <cell r="H808" t="str">
            <v xml:space="preserve">PRECIO </v>
          </cell>
        </row>
        <row r="809">
          <cell r="E809" t="str">
            <v>FUENTE</v>
          </cell>
          <cell r="G809" t="str">
            <v>TIPO</v>
          </cell>
          <cell r="H809" t="str">
            <v>UNITARIO</v>
          </cell>
        </row>
        <row r="810">
          <cell r="H810" t="str">
            <v>(US$/KG)</v>
          </cell>
        </row>
        <row r="811">
          <cell r="E811" t="str">
            <v>PROYECTOS DE INFRAESTRUCTURA DEL PERU S. REPORTE ADUANAS 20160525</v>
          </cell>
          <cell r="G811">
            <v>0</v>
          </cell>
          <cell r="H811">
            <v>1.239929652852118</v>
          </cell>
        </row>
        <row r="812">
          <cell r="E812" t="str">
            <v>PROYECTOS DE INFRAESTRUCTURA DEL PERU S. REPORTE ADUANAS 20160525</v>
          </cell>
          <cell r="G812">
            <v>0</v>
          </cell>
          <cell r="H812">
            <v>1.2399278267842824</v>
          </cell>
        </row>
        <row r="813">
          <cell r="E813" t="str">
            <v>PROYECTOS DE INFRAESTRUCTURA DEL PERU S. REPORTE ADUANAS 20160525</v>
          </cell>
          <cell r="G813">
            <v>0</v>
          </cell>
          <cell r="H813">
            <v>1.2399295939920207</v>
          </cell>
        </row>
        <row r="814">
          <cell r="E814" t="str">
            <v>PROYECTOS DE INFRAESTRUCTURA DEL PERU S. REPORTE ADUANAS 20160525</v>
          </cell>
          <cell r="G814">
            <v>0</v>
          </cell>
          <cell r="H814">
            <v>1.23992678616511</v>
          </cell>
        </row>
        <row r="815">
          <cell r="E815" t="str">
            <v>PROYECTOS DE INFRAESTRUCTURA DEL PERU S. REPORTE ADUANAS 20160525</v>
          </cell>
          <cell r="G815">
            <v>0</v>
          </cell>
          <cell r="H815">
            <v>1.2399273743016759</v>
          </cell>
        </row>
        <row r="816">
          <cell r="E816" t="str">
            <v>PROYECTOS DE INFRAESTRUCTURA DEL PERU S. REPORTE ADUANAS 20160525</v>
          </cell>
          <cell r="G816">
            <v>0</v>
          </cell>
          <cell r="H816">
            <v>1.2399598393574298</v>
          </cell>
        </row>
        <row r="817">
          <cell r="G817" t="str">
            <v>US$/Unidad</v>
          </cell>
          <cell r="H817">
            <v>1.2399287398182002</v>
          </cell>
        </row>
        <row r="818">
          <cell r="G818" t="str">
            <v>US$/Unidad</v>
          </cell>
          <cell r="H818">
            <v>1.2399287398182002</v>
          </cell>
        </row>
        <row r="823">
          <cell r="H823" t="str">
            <v>I-404</v>
          </cell>
        </row>
        <row r="826">
          <cell r="E826" t="str">
            <v xml:space="preserve"> </v>
          </cell>
        </row>
        <row r="827">
          <cell r="E827" t="str">
            <v>SSU220</v>
          </cell>
          <cell r="F827" t="str">
            <v>Stubs:Para suspensión 220KV</v>
          </cell>
          <cell r="H827">
            <v>53.97</v>
          </cell>
        </row>
        <row r="829">
          <cell r="E829" t="str">
            <v>Stubs:Para suspensión 220KV</v>
          </cell>
        </row>
        <row r="831">
          <cell r="F831" t="str">
            <v>TIPO DE CAMBIO (S/.POR US$) :</v>
          </cell>
          <cell r="G831">
            <v>3.2450000000000001</v>
          </cell>
        </row>
        <row r="832">
          <cell r="F832" t="str">
            <v>FECHA DE REFERENCIA :</v>
          </cell>
          <cell r="G832">
            <v>43100</v>
          </cell>
        </row>
        <row r="834">
          <cell r="H834" t="str">
            <v xml:space="preserve">PRECIO </v>
          </cell>
        </row>
        <row r="835">
          <cell r="E835" t="str">
            <v>FUENTE</v>
          </cell>
          <cell r="G835" t="str">
            <v>TIPO</v>
          </cell>
          <cell r="H835" t="str">
            <v>UNITARIO</v>
          </cell>
        </row>
        <row r="836">
          <cell r="H836" t="str">
            <v>(US$/UND)</v>
          </cell>
        </row>
        <row r="837">
          <cell r="E837" t="str">
            <v>VALOR DETERMINADO POR PESO DE STUB (Estudio CESEL 2001)</v>
          </cell>
          <cell r="G837">
            <v>0</v>
          </cell>
          <cell r="H837">
            <v>53.97</v>
          </cell>
        </row>
        <row r="849">
          <cell r="G849" t="str">
            <v>US$/Unidad</v>
          </cell>
          <cell r="H849">
            <v>53.97</v>
          </cell>
        </row>
        <row r="850">
          <cell r="G850" t="str">
            <v>US$/Unidad</v>
          </cell>
          <cell r="H850" t="str">
            <v>NO APLICA</v>
          </cell>
        </row>
        <row r="855">
          <cell r="H855" t="str">
            <v>I-404</v>
          </cell>
        </row>
        <row r="858">
          <cell r="E858" t="str">
            <v xml:space="preserve"> </v>
          </cell>
        </row>
        <row r="859">
          <cell r="E859" t="str">
            <v>SSU138</v>
          </cell>
          <cell r="F859" t="str">
            <v>Stubs:Para suspensión 138KV</v>
          </cell>
          <cell r="H859">
            <v>12.290254186602873</v>
          </cell>
        </row>
        <row r="861">
          <cell r="E861" t="str">
            <v>Stubs:Para suspensión 138KV</v>
          </cell>
        </row>
        <row r="863">
          <cell r="F863" t="str">
            <v>TIPO DE CAMBIO (S/.POR US$) :</v>
          </cell>
          <cell r="G863">
            <v>3.2450000000000001</v>
          </cell>
        </row>
        <row r="864">
          <cell r="F864" t="str">
            <v>FECHA DE REFERENCIA :</v>
          </cell>
          <cell r="G864">
            <v>43100</v>
          </cell>
        </row>
        <row r="866">
          <cell r="H866" t="str">
            <v xml:space="preserve">PRECIO </v>
          </cell>
        </row>
        <row r="867">
          <cell r="E867" t="str">
            <v>FUENTE</v>
          </cell>
          <cell r="G867" t="str">
            <v>TIPO</v>
          </cell>
          <cell r="H867" t="str">
            <v>UNITARIO</v>
          </cell>
        </row>
        <row r="868">
          <cell r="H868" t="str">
            <v>(US$/UND)</v>
          </cell>
        </row>
        <row r="869">
          <cell r="E869" t="str">
            <v xml:space="preserve">DIRECCION EJECUTIVA DE PROYECTOS D.E.P. (20031001 - REPORTE ADUANAS)-LLTT HUALLANCA - SIHUAS - TAYABAMBA </v>
          </cell>
          <cell r="G869">
            <v>0</v>
          </cell>
          <cell r="H869">
            <v>10.695394736842106</v>
          </cell>
        </row>
        <row r="870">
          <cell r="E870" t="str">
            <v xml:space="preserve">DIRECCION EJECUTIVA DE PROYECTOS D.E.P. (20031001 - REPORTE ADUANAS)-LLTT HUALLANCA - SIHUAS - TAYABAMBA </v>
          </cell>
          <cell r="G870">
            <v>0</v>
          </cell>
          <cell r="H870">
            <v>13.885113636363638</v>
          </cell>
        </row>
        <row r="879">
          <cell r="G879" t="str">
            <v>US$/Unidad</v>
          </cell>
          <cell r="H879">
            <v>12.290254186602873</v>
          </cell>
        </row>
        <row r="880">
          <cell r="G880" t="str">
            <v>US$/Unidad</v>
          </cell>
          <cell r="H880">
            <v>12.290254186602873</v>
          </cell>
        </row>
        <row r="885">
          <cell r="H885" t="str">
            <v>I-404</v>
          </cell>
        </row>
        <row r="888">
          <cell r="E888" t="str">
            <v xml:space="preserve"> </v>
          </cell>
        </row>
        <row r="889">
          <cell r="E889" t="str">
            <v>SSU060</v>
          </cell>
          <cell r="F889" t="str">
            <v>Stubs:Para suspensión 60KV</v>
          </cell>
          <cell r="H889">
            <v>18.190697866826156</v>
          </cell>
        </row>
        <row r="891">
          <cell r="E891" t="str">
            <v>Stubs:Para suspensión 60KV</v>
          </cell>
        </row>
        <row r="893">
          <cell r="F893" t="str">
            <v>TIPO DE CAMBIO (S/.POR US$) :</v>
          </cell>
          <cell r="G893">
            <v>3.2450000000000001</v>
          </cell>
        </row>
        <row r="894">
          <cell r="F894" t="str">
            <v>FECHA DE REFERENCIA :</v>
          </cell>
          <cell r="G894">
            <v>43100</v>
          </cell>
        </row>
        <row r="896">
          <cell r="H896" t="str">
            <v xml:space="preserve">PRECIO </v>
          </cell>
        </row>
        <row r="897">
          <cell r="E897" t="str">
            <v>FUENTE</v>
          </cell>
          <cell r="G897" t="str">
            <v>TIPO</v>
          </cell>
          <cell r="H897" t="str">
            <v>UNITARIO</v>
          </cell>
        </row>
        <row r="898">
          <cell r="H898" t="str">
            <v>(US$/UND)</v>
          </cell>
        </row>
        <row r="899">
          <cell r="E899" t="str">
            <v>DIRECCION EJECUTIVA DE PROYECTOS D.E.P. (20031001 - REPORTE ADUANAS)-LLTT PUQUIO CORA CORA</v>
          </cell>
          <cell r="G899">
            <v>0</v>
          </cell>
          <cell r="H899">
            <v>19.580227272727271</v>
          </cell>
        </row>
        <row r="900">
          <cell r="E900" t="str">
            <v>DIRECCION EJECUTIVA DE PROYECTOS D.E.P. (20031001 - REPORTE ADUANAS)-LLTT PUQUIO CORA CORA</v>
          </cell>
          <cell r="G900">
            <v>0</v>
          </cell>
          <cell r="H900">
            <v>20.422499999999999</v>
          </cell>
        </row>
        <row r="901">
          <cell r="E901" t="str">
            <v>DIRECCION EJECUTIVA DE PROYECTOS D.E.P. (20031001 - REPORTE ADUANAS)-LLTT CAJAMARCA CELENDIN</v>
          </cell>
          <cell r="G901">
            <v>0</v>
          </cell>
          <cell r="H901">
            <v>16.380037878787878</v>
          </cell>
        </row>
        <row r="902">
          <cell r="E902" t="str">
            <v>DIRECCION EJECUTIVA DE PROYECTOS D.E.P. (20031001 - REPORTE ADUANAS)-LLTT CAJAMARCA CELENDIN</v>
          </cell>
          <cell r="G902">
            <v>0</v>
          </cell>
          <cell r="H902">
            <v>23.148888888888887</v>
          </cell>
        </row>
        <row r="903">
          <cell r="E903" t="str">
            <v>DIRECCION EJECUTIVA DE PROYECTOS D.E.P. (20031001 - REPORTE ADUANAS)-LLTT CHULUCANAS MORROPON</v>
          </cell>
          <cell r="G903">
            <v>0</v>
          </cell>
          <cell r="H903">
            <v>16.380026315789472</v>
          </cell>
        </row>
        <row r="906">
          <cell r="G906" t="str">
            <v>US$/Unidad</v>
          </cell>
          <cell r="H906">
            <v>19.182336071238701</v>
          </cell>
        </row>
        <row r="907">
          <cell r="G907" t="str">
            <v>US$/Unidad</v>
          </cell>
          <cell r="H907">
            <v>18.190697866826156</v>
          </cell>
        </row>
        <row r="912">
          <cell r="H912" t="str">
            <v>I-404</v>
          </cell>
        </row>
        <row r="915">
          <cell r="E915" t="str">
            <v xml:space="preserve"> </v>
          </cell>
        </row>
        <row r="916">
          <cell r="E916" t="str">
            <v>SAN220</v>
          </cell>
          <cell r="F916" t="str">
            <v>Stubs:Para anclaje 220KV</v>
          </cell>
          <cell r="H916">
            <v>107.94</v>
          </cell>
        </row>
        <row r="918">
          <cell r="E918" t="str">
            <v>Stubs:Para anclaje 220KV</v>
          </cell>
        </row>
        <row r="920">
          <cell r="F920" t="str">
            <v>TIPO DE CAMBIO (S/.POR US$) :</v>
          </cell>
          <cell r="G920">
            <v>3.2450000000000001</v>
          </cell>
        </row>
        <row r="921">
          <cell r="F921" t="str">
            <v>FECHA DE REFERENCIA :</v>
          </cell>
          <cell r="G921">
            <v>43100</v>
          </cell>
        </row>
        <row r="923">
          <cell r="H923" t="str">
            <v xml:space="preserve">PRECIO </v>
          </cell>
        </row>
        <row r="924">
          <cell r="E924" t="str">
            <v>FUENTE</v>
          </cell>
          <cell r="G924" t="str">
            <v>TIPO</v>
          </cell>
          <cell r="H924" t="str">
            <v>UNITARIO</v>
          </cell>
        </row>
        <row r="925">
          <cell r="H925" t="str">
            <v>(US$/UND)</v>
          </cell>
        </row>
        <row r="926">
          <cell r="E926" t="str">
            <v>VALOR CALCULADO: A PARTIR DE PRECIOS DE COTIZACIONES Y PROYECTOS S&amp;Z DE TORRES</v>
          </cell>
          <cell r="G926">
            <v>0</v>
          </cell>
          <cell r="H926">
            <v>107.94</v>
          </cell>
        </row>
        <row r="938">
          <cell r="G938" t="str">
            <v>US$/Unidad</v>
          </cell>
          <cell r="H938">
            <v>107.94</v>
          </cell>
        </row>
        <row r="939">
          <cell r="G939" t="str">
            <v>US$/Unidad</v>
          </cell>
          <cell r="H939" t="str">
            <v>NO APLICA</v>
          </cell>
        </row>
        <row r="944">
          <cell r="H944" t="str">
            <v>I-404</v>
          </cell>
        </row>
        <row r="947">
          <cell r="E947" t="str">
            <v xml:space="preserve"> </v>
          </cell>
        </row>
        <row r="948">
          <cell r="E948" t="str">
            <v>SAN138</v>
          </cell>
          <cell r="F948" t="str">
            <v>Stubs:Para anclaje 138KV</v>
          </cell>
          <cell r="H948">
            <v>23.454424132630653</v>
          </cell>
        </row>
        <row r="950">
          <cell r="E950" t="str">
            <v>Stubs:Para anclaje 138KV</v>
          </cell>
        </row>
        <row r="952">
          <cell r="F952" t="str">
            <v>TIPO DE CAMBIO (S/.POR US$) :</v>
          </cell>
          <cell r="G952">
            <v>3.2450000000000001</v>
          </cell>
        </row>
        <row r="953">
          <cell r="F953" t="str">
            <v>FECHA DE REFERENCIA :</v>
          </cell>
          <cell r="G953">
            <v>43100</v>
          </cell>
        </row>
        <row r="955">
          <cell r="H955" t="str">
            <v xml:space="preserve">PRECIO </v>
          </cell>
        </row>
        <row r="956">
          <cell r="E956" t="str">
            <v>FUENTE</v>
          </cell>
          <cell r="G956" t="str">
            <v>TIPO</v>
          </cell>
          <cell r="H956" t="str">
            <v>UNITARIO</v>
          </cell>
        </row>
        <row r="957">
          <cell r="H957" t="str">
            <v>(US$/UND)</v>
          </cell>
        </row>
        <row r="958">
          <cell r="E958" t="str">
            <v xml:space="preserve">DIRECCION EJECUTIVA DE PROYECTOS D.E.P. (20031001 - REPORTE ADUANAS)-LLTT HUALLANCA - SIHUAS - TAYABAMBA </v>
          </cell>
          <cell r="G958">
            <v>0</v>
          </cell>
          <cell r="H958">
            <v>17.874848484848485</v>
          </cell>
        </row>
        <row r="959">
          <cell r="E959" t="str">
            <v xml:space="preserve">DIRECCION EJECUTIVA DE PROYECTOS D.E.P. (20031001 - REPORTE ADUANAS)-LLTT HUALLANCA - SIHUAS - TAYABAMBA </v>
          </cell>
          <cell r="G959">
            <v>0</v>
          </cell>
          <cell r="H959">
            <v>21.864673913043479</v>
          </cell>
        </row>
        <row r="960">
          <cell r="E960" t="str">
            <v xml:space="preserve">DIRECCION EJECUTIVA DE PROYECTOS D.E.P. (20031001 - REPORTE ADUANAS)-LLTT HUALLANCA - SIHUAS - TAYABAMBA </v>
          </cell>
          <cell r="G960">
            <v>0</v>
          </cell>
          <cell r="H960">
            <v>30.623750000000001</v>
          </cell>
        </row>
        <row r="967">
          <cell r="G967" t="str">
            <v>US$/Unidad</v>
          </cell>
          <cell r="H967">
            <v>23.454424132630653</v>
          </cell>
        </row>
        <row r="968">
          <cell r="G968" t="str">
            <v>US$/Unidad</v>
          </cell>
          <cell r="H968">
            <v>23.454424132630653</v>
          </cell>
        </row>
        <row r="973">
          <cell r="H973" t="str">
            <v>I-404</v>
          </cell>
        </row>
        <row r="976">
          <cell r="E976" t="str">
            <v xml:space="preserve"> </v>
          </cell>
        </row>
        <row r="977">
          <cell r="E977" t="str">
            <v>SAN060</v>
          </cell>
          <cell r="F977" t="str">
            <v>Stubs:Para anclaje 60KV</v>
          </cell>
          <cell r="H977">
            <v>20.699001785714287</v>
          </cell>
        </row>
        <row r="979">
          <cell r="E979" t="str">
            <v>Stubs:Para anclaje 60KV</v>
          </cell>
        </row>
        <row r="981">
          <cell r="F981" t="str">
            <v>TIPO DE CAMBIO (S/.POR US$) :</v>
          </cell>
          <cell r="G981">
            <v>3.2450000000000001</v>
          </cell>
        </row>
        <row r="982">
          <cell r="F982" t="str">
            <v>FECHA DE REFERENCIA :</v>
          </cell>
          <cell r="G982">
            <v>43100</v>
          </cell>
        </row>
        <row r="984">
          <cell r="H984" t="str">
            <v xml:space="preserve">PRECIO </v>
          </cell>
        </row>
        <row r="985">
          <cell r="E985" t="str">
            <v>FUENTE</v>
          </cell>
          <cell r="G985" t="str">
            <v>TIPO</v>
          </cell>
          <cell r="H985" t="str">
            <v>UNITARIO</v>
          </cell>
        </row>
        <row r="986">
          <cell r="H986" t="str">
            <v>(US$/UND)</v>
          </cell>
        </row>
        <row r="987">
          <cell r="E987" t="str">
            <v>DIRECCION EJECUTIVA DE PROYECTOS D.E.P. (20031001 - REPORTE ADUANAS)-LLTT PUQUIO CORA CORA</v>
          </cell>
          <cell r="G987">
            <v>0</v>
          </cell>
          <cell r="H987">
            <v>20.422499999999999</v>
          </cell>
        </row>
        <row r="988">
          <cell r="E988" t="str">
            <v>DIRECCION EJECUTIVA DE PROYECTOS D.E.P. (20031001 - REPORTE ADUANAS)-LLTT PUQUIO CORA CORA</v>
          </cell>
          <cell r="G988">
            <v>0</v>
          </cell>
          <cell r="H988">
            <v>22.1171875</v>
          </cell>
        </row>
        <row r="989">
          <cell r="E989" t="str">
            <v>DIRECCION EJECUTIVA DE PROYECTOS D.E.P. (20031001 - REPORTE ADUANAS)-LLTT PUQUIO CORA CORA</v>
          </cell>
          <cell r="G989">
            <v>0</v>
          </cell>
          <cell r="H989">
            <v>21.276250000000001</v>
          </cell>
        </row>
        <row r="990">
          <cell r="E990" t="str">
            <v>DIRECCION EJECUTIVA DE PROYECTOS D.E.P. (20031001 - REPORTE ADUANAS)-LLTT CAJAMARCA CELENDIN</v>
          </cell>
          <cell r="G990">
            <v>0</v>
          </cell>
          <cell r="H990">
            <v>20.611900000000002</v>
          </cell>
        </row>
        <row r="991">
          <cell r="E991" t="str">
            <v>DIRECCION EJECUTIVA DE PROYECTOS D.E.P. (20031001 - REPORTE ADUANAS)-LLTT CAJAMARCA CELENDIN</v>
          </cell>
          <cell r="G991">
            <v>0</v>
          </cell>
          <cell r="H991">
            <v>19.771249999999998</v>
          </cell>
        </row>
        <row r="992">
          <cell r="E992" t="str">
            <v>DIRECCION EJECUTIVA DE PROYECTOS D.E.P. (20031001 - REPORTE ADUANAS)-LLTT CAJAMARCA CELENDIN</v>
          </cell>
          <cell r="G992">
            <v>0</v>
          </cell>
          <cell r="H992">
            <v>23.14875</v>
          </cell>
        </row>
        <row r="993">
          <cell r="E993" t="str">
            <v>DIRECCION EJECUTIVA DE PROYECTOS D.E.P. (20031001 - REPORTE ADUANAS)-LLTT CHULUCANAS MORROPON</v>
          </cell>
          <cell r="G993">
            <v>0</v>
          </cell>
          <cell r="H993">
            <v>20.485357142857143</v>
          </cell>
        </row>
        <row r="994">
          <cell r="E994" t="str">
            <v>DIRECCION EJECUTIVA DE PROYECTOS D.E.P. (20031001 - REPORTE ADUANAS)-LLTT CHULUCANAS MORROPON</v>
          </cell>
          <cell r="G994">
            <v>0</v>
          </cell>
          <cell r="H994">
            <v>19.77</v>
          </cell>
        </row>
        <row r="996">
          <cell r="G996" t="str">
            <v>US$/Unidad</v>
          </cell>
          <cell r="H996">
            <v>20.950399330357143</v>
          </cell>
        </row>
        <row r="997">
          <cell r="G997" t="str">
            <v>US$/Unidad</v>
          </cell>
          <cell r="H997">
            <v>20.699001785714287</v>
          </cell>
        </row>
        <row r="1002">
          <cell r="H1002" t="str">
            <v>I-404</v>
          </cell>
        </row>
        <row r="1005">
          <cell r="E1005" t="str">
            <v xml:space="preserve"> </v>
          </cell>
        </row>
        <row r="1006">
          <cell r="E1006" t="str">
            <v>STUBS</v>
          </cell>
          <cell r="F1006" t="str">
            <v>Stubs:(en US$/kg)</v>
          </cell>
          <cell r="H1006">
            <v>2.7309043464221592</v>
          </cell>
        </row>
        <row r="1008">
          <cell r="E1008" t="str">
            <v>Stubs:(en US$/kg)</v>
          </cell>
        </row>
        <row r="1010">
          <cell r="F1010" t="str">
            <v>TIPO DE CAMBIO (S/.POR US$) :</v>
          </cell>
          <cell r="G1010">
            <v>3.2450000000000001</v>
          </cell>
        </row>
        <row r="1011">
          <cell r="F1011" t="str">
            <v>FECHA DE REFERENCIA :</v>
          </cell>
          <cell r="G1011">
            <v>43100</v>
          </cell>
        </row>
        <row r="1013">
          <cell r="H1013" t="str">
            <v xml:space="preserve">PRECIO </v>
          </cell>
        </row>
        <row r="1014">
          <cell r="E1014" t="str">
            <v>FUENTE</v>
          </cell>
          <cell r="G1014" t="str">
            <v>TIPO</v>
          </cell>
          <cell r="H1014" t="str">
            <v>UNITARIO</v>
          </cell>
        </row>
        <row r="1015">
          <cell r="H1015" t="str">
            <v>(US$/UND)</v>
          </cell>
        </row>
        <row r="1016">
          <cell r="E1016" t="str">
            <v>PRODIEL PERU SOCIEDAD ANONIMA CERRADA - REPORTE ADUANAS 20170220</v>
          </cell>
          <cell r="G1016">
            <v>0</v>
          </cell>
          <cell r="H1016">
            <v>4.1099391175807378</v>
          </cell>
        </row>
        <row r="1017">
          <cell r="E1017" t="str">
            <v>PRODIEL PERU SOCIEDAD ANONIMA CERRADA - REPORTE ADUANAS 20170220</v>
          </cell>
          <cell r="G1017">
            <v>0</v>
          </cell>
          <cell r="H1017">
            <v>4.1099605114185511</v>
          </cell>
        </row>
        <row r="1018">
          <cell r="E1018" t="str">
            <v>PRODIEL PERU SOCIEDAD ANONIMA CERRADA - REPORTE ADUANAS 20170220</v>
          </cell>
          <cell r="G1018">
            <v>0</v>
          </cell>
          <cell r="H1018">
            <v>4.1098866455583432</v>
          </cell>
        </row>
        <row r="1019">
          <cell r="E1019" t="str">
            <v>PRODIEL PERU SOCIEDAD ANONIMA CERRADA - REPORTE ADUANAS 20170220</v>
          </cell>
          <cell r="G1019">
            <v>0</v>
          </cell>
          <cell r="H1019">
            <v>4.109908262293148</v>
          </cell>
        </row>
        <row r="1020">
          <cell r="E1020" t="str">
            <v>PRODIEL PERU SOCIEDAD ANONIMA CERRADA - REPORTE ADUANAS 20170220</v>
          </cell>
          <cell r="G1020">
            <v>0</v>
          </cell>
          <cell r="H1020">
            <v>4.1099649853316924</v>
          </cell>
        </row>
        <row r="1021">
          <cell r="E1021" t="str">
            <v>PRODIEL PERU SOCIEDAD ANONIMA CERRADA - REPORTE ADUANAS 20170220</v>
          </cell>
          <cell r="G1021">
            <v>0</v>
          </cell>
          <cell r="H1021">
            <v>4.1100357231868401</v>
          </cell>
        </row>
        <row r="1022">
          <cell r="E1022" t="str">
            <v>PRODIEL PERU SOCIEDAD ANONIMA CERRADA - REPORTE ADUANAS 20170220</v>
          </cell>
          <cell r="G1022">
            <v>0</v>
          </cell>
          <cell r="H1022">
            <v>4.109914203706075</v>
          </cell>
        </row>
        <row r="1023">
          <cell r="E1023" t="str">
            <v>PRODIEL PERU SOCIEDAD ANONIMA CERRADA - REPORTE ADUANAS 20170220</v>
          </cell>
          <cell r="G1023">
            <v>0</v>
          </cell>
          <cell r="H1023">
            <v>4.1099351314441792</v>
          </cell>
        </row>
        <row r="1024">
          <cell r="E1024" t="str">
            <v>PRODIEL PERU SOCIEDAD ANONIMA CERRADA - REPORTE ADUANAS 20170220</v>
          </cell>
          <cell r="G1024">
            <v>0</v>
          </cell>
          <cell r="H1024">
            <v>4.1099423623266649</v>
          </cell>
        </row>
        <row r="1025">
          <cell r="E1025" t="str">
            <v>PRODIEL PERU SOCIEDAD ANONIMA CERRADA - REPORTE ADUANAS 20170220</v>
          </cell>
          <cell r="G1025">
            <v>0</v>
          </cell>
          <cell r="H1025">
            <v>4.1098908831821124</v>
          </cell>
        </row>
        <row r="1026">
          <cell r="E1026" t="str">
            <v>PRODIEL PERU SOCIEDAD ANONIMA CERRADA - REPORTE ADUANAS 20170220</v>
          </cell>
          <cell r="G1026">
            <v>0</v>
          </cell>
          <cell r="H1026">
            <v>4.10958904109589</v>
          </cell>
        </row>
        <row r="1027">
          <cell r="E1027" t="str">
            <v>PRODIEL PERU SOCIEDAD ANONIMA CERRADA - REPORTE ADUANAS 20170220</v>
          </cell>
          <cell r="G1027">
            <v>0</v>
          </cell>
          <cell r="H1027">
            <v>4.1099580616524314</v>
          </cell>
        </row>
        <row r="1028">
          <cell r="E1028" t="str">
            <v>PRODIEL PERU SOCIEDAD ANONIMA CERRADA - REPORTE ADUANAS 20170220</v>
          </cell>
          <cell r="G1028">
            <v>0</v>
          </cell>
          <cell r="H1028">
            <v>4.1106179583475591</v>
          </cell>
        </row>
        <row r="1029">
          <cell r="E1029" t="str">
            <v>PRODIEL PERU SOCIEDAD ANONIMA CERRADA - REPORTE ADUANAS 20170220</v>
          </cell>
          <cell r="G1029">
            <v>0</v>
          </cell>
          <cell r="H1029">
            <v>4.1098529598865845</v>
          </cell>
        </row>
        <row r="1030">
          <cell r="E1030" t="str">
            <v>MER INFRAESTRUCTURA PERU SOCIEDAD COMERC REPORTE ADUANAS 20170203</v>
          </cell>
          <cell r="G1030">
            <v>0</v>
          </cell>
          <cell r="H1030">
            <v>2.3272846458687164</v>
          </cell>
        </row>
        <row r="1031">
          <cell r="E1031" t="str">
            <v>MER INFRAESTRUCTURA PERU SOCIEDAD COMERC REPORTE ADUANAS 20170203</v>
          </cell>
          <cell r="G1031">
            <v>0</v>
          </cell>
          <cell r="H1031">
            <v>2.3273009040034438</v>
          </cell>
        </row>
        <row r="1032">
          <cell r="E1032" t="str">
            <v>MER INFRAESTRUCTURA PERU SOCIEDAD COMERC REPORTE ADUANAS 20170412</v>
          </cell>
          <cell r="G1032">
            <v>0</v>
          </cell>
          <cell r="H1032">
            <v>2.4214873910851682</v>
          </cell>
        </row>
        <row r="1033">
          <cell r="E1033" t="str">
            <v>MER INFRAESTRUCTURA PERU SOCIEDAD COMERC REPORTE ADUANAS 20170412</v>
          </cell>
          <cell r="G1033">
            <v>0</v>
          </cell>
          <cell r="H1033">
            <v>2.4214910214876291</v>
          </cell>
        </row>
        <row r="1034">
          <cell r="E1034" t="str">
            <v>MER INFRAESTRUCTURA PERU SOCIEDAD COMERC REPORTE ADUANAS 20170608</v>
          </cell>
          <cell r="G1034">
            <v>0</v>
          </cell>
          <cell r="H1034">
            <v>2.4124871552099365</v>
          </cell>
        </row>
        <row r="1035">
          <cell r="E1035" t="str">
            <v>MER INFRAESTRUCTURA PERU SOCIEDAD COMERC REPORTE ADUANAS 20170608</v>
          </cell>
          <cell r="G1035">
            <v>0</v>
          </cell>
          <cell r="H1035">
            <v>2.4124844495535647</v>
          </cell>
        </row>
        <row r="1036">
          <cell r="E1036" t="str">
            <v>MER INFRAESTRUCTURA PERU SOCIEDAD COMERC REPORTE ADUANAS 20170608</v>
          </cell>
          <cell r="G1036">
            <v>0</v>
          </cell>
          <cell r="H1036">
            <v>2.4124941670292315</v>
          </cell>
        </row>
        <row r="1037">
          <cell r="E1037" t="str">
            <v>MER INFRAESTRUCTURA PERU SOCIEDAD COMERC REPORTE ADUANAS 20170608</v>
          </cell>
          <cell r="G1037">
            <v>0</v>
          </cell>
          <cell r="H1037">
            <v>2.412492601956798</v>
          </cell>
        </row>
        <row r="1038">
          <cell r="E1038" t="str">
            <v>MER INFRAESTRUCTURA PERU SOCIEDAD COMERC REPORTE ADUANAS 20170608</v>
          </cell>
          <cell r="G1038">
            <v>0</v>
          </cell>
          <cell r="H1038">
            <v>2.4124871552099365</v>
          </cell>
        </row>
        <row r="1039">
          <cell r="E1039" t="str">
            <v>MER INFRAESTRUCTURA PERU SOCIEDAD COMERC REPORTE ADUANAS 20170608</v>
          </cell>
          <cell r="G1039">
            <v>0</v>
          </cell>
          <cell r="H1039">
            <v>2.4125015184850245</v>
          </cell>
        </row>
        <row r="1040">
          <cell r="E1040" t="str">
            <v>PROYECTOS DE INFRAESTRUCTURA DEL PERU S. REPORTE ADUANAS 20170407</v>
          </cell>
          <cell r="G1040">
            <v>0</v>
          </cell>
          <cell r="H1040">
            <v>1.2381865284974094</v>
          </cell>
        </row>
        <row r="1041">
          <cell r="E1041" t="str">
            <v>PROYECTOS DE INFRAESTRUCTURA DEL PERU S. REPORTE ADUANAS 20170410</v>
          </cell>
          <cell r="G1041">
            <v>0</v>
          </cell>
          <cell r="H1041">
            <v>1.2202</v>
          </cell>
        </row>
        <row r="1042">
          <cell r="E1042" t="str">
            <v>PROYECTOS DE INFRAESTRUCTURA DEL PERU S. REPORTE ADUANAS 20170418</v>
          </cell>
          <cell r="G1042">
            <v>0</v>
          </cell>
          <cell r="H1042">
            <v>1.0938903357273233</v>
          </cell>
        </row>
        <row r="1043">
          <cell r="E1043" t="str">
            <v>SINDICATO ENERGETICO S.A. REPORTE ADUANAS 20170725</v>
          </cell>
          <cell r="G1043">
            <v>0</v>
          </cell>
          <cell r="H1043">
            <v>2.7587695710465914</v>
          </cell>
        </row>
        <row r="1044">
          <cell r="E1044" t="str">
            <v>SINDICATO ENERGETICO S.A. REPORTE ADUANAS 20170725</v>
          </cell>
          <cell r="G1044">
            <v>0</v>
          </cell>
          <cell r="H1044">
            <v>2.7587716160311091</v>
          </cell>
        </row>
        <row r="1045">
          <cell r="E1045" t="str">
            <v>COMPANIA MINERA ANTAMINA S.A REPORTE ADUANAS 20171027</v>
          </cell>
          <cell r="G1045">
            <v>0</v>
          </cell>
          <cell r="H1045">
            <v>1.5392400604968197</v>
          </cell>
        </row>
        <row r="1046">
          <cell r="E1046" t="str">
            <v>COMPANIA MINERA ANTAMINA S.A REPORTE ADUANAS 20171027</v>
          </cell>
          <cell r="G1046">
            <v>0</v>
          </cell>
          <cell r="H1046">
            <v>1.8966116804155295</v>
          </cell>
        </row>
        <row r="1047">
          <cell r="E1047" t="str">
            <v>COMPANIA MINERA ANTAMINA S.A REPORTE ADUANAS 20171027</v>
          </cell>
          <cell r="G1047">
            <v>0</v>
          </cell>
          <cell r="H1047">
            <v>1.3789768926675521</v>
          </cell>
        </row>
        <row r="1048">
          <cell r="E1048" t="str">
            <v>MER INFRAESTRUCTURA PERU SOCIEDAD COMERC REPORTE ADUANAS 20171018</v>
          </cell>
          <cell r="G1048">
            <v>0</v>
          </cell>
          <cell r="H1048">
            <v>2.6751718521887771</v>
          </cell>
        </row>
        <row r="1067">
          <cell r="G1067" t="str">
            <v>US$/Unidad</v>
          </cell>
          <cell r="H1067">
            <v>2.9718704664839812</v>
          </cell>
        </row>
        <row r="1068">
          <cell r="G1068" t="str">
            <v>US$/Unidad</v>
          </cell>
          <cell r="H1068">
            <v>2.7309043464221592</v>
          </cell>
        </row>
      </sheetData>
      <sheetData sheetId="1">
        <row r="1">
          <cell r="H1" t="str">
            <v>I-404</v>
          </cell>
        </row>
        <row r="4">
          <cell r="E4" t="str">
            <v xml:space="preserve"> </v>
          </cell>
        </row>
        <row r="5">
          <cell r="E5" t="str">
            <v>MADERAPOSTE</v>
          </cell>
          <cell r="F5" t="str">
            <v>Madera para Postes</v>
          </cell>
          <cell r="H5">
            <v>17.841701311700827</v>
          </cell>
        </row>
        <row r="7">
          <cell r="E7" t="str">
            <v>Madera para Postes</v>
          </cell>
        </row>
        <row r="9">
          <cell r="F9" t="str">
            <v>TIPO DE CAMBIO (S/.POR US$) :</v>
          </cell>
          <cell r="G9">
            <v>3.2450000000000001</v>
          </cell>
        </row>
        <row r="10">
          <cell r="F10" t="str">
            <v>FECHA DE REFERENCIA :</v>
          </cell>
          <cell r="G10">
            <v>43100</v>
          </cell>
        </row>
        <row r="12">
          <cell r="H12" t="str">
            <v xml:space="preserve">PRECIO </v>
          </cell>
        </row>
        <row r="13">
          <cell r="E13" t="str">
            <v>FUENTE</v>
          </cell>
          <cell r="G13" t="str">
            <v>TIPO</v>
          </cell>
          <cell r="H13" t="str">
            <v>UNITARIO</v>
          </cell>
        </row>
        <row r="14">
          <cell r="H14" t="str">
            <v>(US$/pie3)</v>
          </cell>
        </row>
        <row r="15">
          <cell r="E15" t="str">
            <v>SHOUGANG HIERRO PERU S.A.A. REPORTE ADUANAS 20171124</v>
          </cell>
          <cell r="G15">
            <v>0</v>
          </cell>
          <cell r="H15">
            <v>16.774843287407613</v>
          </cell>
        </row>
        <row r="16">
          <cell r="E16" t="str">
            <v>SHOUGANG HIERRO PERU S.A.A. REPORTE ADUANAS 20171124</v>
          </cell>
          <cell r="G16">
            <v>0</v>
          </cell>
          <cell r="H16">
            <v>19.066653107907836</v>
          </cell>
        </row>
        <row r="17">
          <cell r="E17" t="str">
            <v>H G P REPRESENTACIONES Y SERVICIOS E.I.R REPORTE ADUANAS 20171025</v>
          </cell>
          <cell r="G17">
            <v>0</v>
          </cell>
          <cell r="H17">
            <v>9.9108963071999998</v>
          </cell>
        </row>
        <row r="18">
          <cell r="E18" t="str">
            <v>OBRITEC S.A.C. REPORTE ADUANAS 20170405</v>
          </cell>
          <cell r="G18">
            <v>0</v>
          </cell>
          <cell r="H18">
            <v>5.8899040911359997</v>
          </cell>
        </row>
        <row r="19">
          <cell r="E19" t="str">
            <v>MARINAZUL S.A. REPORTE ADUANAS 20170816</v>
          </cell>
          <cell r="G19">
            <v>0</v>
          </cell>
          <cell r="H19">
            <v>37.808306993490959</v>
          </cell>
        </row>
        <row r="20">
          <cell r="E20" t="str">
            <v>PANELEK CONTRATISTAS GENERALES S.A.C. REPORTE ADUANAS 20170811</v>
          </cell>
          <cell r="G20">
            <v>0</v>
          </cell>
          <cell r="H20">
            <v>6.6348259354828807</v>
          </cell>
        </row>
        <row r="21">
          <cell r="E21" t="str">
            <v>PANELEK CONTRATISTAS GENERALES S.A.C. REPORTE ADUANAS 20171012</v>
          </cell>
          <cell r="G21">
            <v>0</v>
          </cell>
          <cell r="H21">
            <v>6.6020122434596722</v>
          </cell>
        </row>
        <row r="22">
          <cell r="E22" t="str">
            <v>H G P REPRESENTACIONES Y SERVICIOS E.I.R REPORTE ADUANAS 20171025</v>
          </cell>
          <cell r="G22">
            <v>0</v>
          </cell>
          <cell r="H22">
            <v>8.2685192048639991</v>
          </cell>
        </row>
        <row r="23">
          <cell r="E23" t="str">
            <v>MAXOM S.A.C. CONTRATISTAS GENERALES REPORTE ADUANAS 20171121</v>
          </cell>
          <cell r="G23">
            <v>0</v>
          </cell>
          <cell r="H23">
            <v>24.847417300858435</v>
          </cell>
        </row>
        <row r="24">
          <cell r="E24" t="str">
            <v>H G P REPRESENTACIONES Y SERVICIOS E.I.R REPORTE ADUANAS 20171115</v>
          </cell>
          <cell r="G24">
            <v>0</v>
          </cell>
          <cell r="H24">
            <v>5.8418107588841472</v>
          </cell>
        </row>
        <row r="25">
          <cell r="E25" t="str">
            <v>H G P REPRESENTACIONES Y SERVICIOS E.I.R REPORTE ADUANAS 20171220</v>
          </cell>
          <cell r="G25">
            <v>0</v>
          </cell>
          <cell r="H25">
            <v>5.8899040911359997</v>
          </cell>
        </row>
        <row r="26">
          <cell r="E26" t="str">
            <v>ASERRADERO Y NEG.MADEREROS INTERNAC.SAC. REPORTE ADUANAS 20171221</v>
          </cell>
          <cell r="G26">
            <v>0</v>
          </cell>
          <cell r="H26">
            <v>13.778803207626613</v>
          </cell>
        </row>
        <row r="27">
          <cell r="E27" t="str">
            <v>ASERRADERO Y NEG.MADEREROS INTERNAC.SAC. REPORTE ADUANAS 20171214</v>
          </cell>
          <cell r="G27">
            <v>0</v>
          </cell>
          <cell r="H27">
            <v>7.8540739577079339</v>
          </cell>
        </row>
        <row r="28">
          <cell r="E28" t="str">
            <v>OBRITEC S.A.C. REPORTE ADUANAS 20170405</v>
          </cell>
          <cell r="G28">
            <v>0</v>
          </cell>
          <cell r="H28">
            <v>4.8846560371199992</v>
          </cell>
        </row>
        <row r="29">
          <cell r="E29" t="str">
            <v>PANELEK CONTRATISTAS GENERALES S.A.C. REPORTE ADUANAS 20170811</v>
          </cell>
          <cell r="G29">
            <v>0</v>
          </cell>
          <cell r="H29">
            <v>5.6434136643289827</v>
          </cell>
        </row>
        <row r="30">
          <cell r="E30" t="str">
            <v>PANELEK CONTRATISTAS GENERALES S.A.C. REPORTE ADUANAS 20170803</v>
          </cell>
          <cell r="G30">
            <v>0</v>
          </cell>
          <cell r="H30">
            <v>5.9583780017750012</v>
          </cell>
        </row>
        <row r="31">
          <cell r="E31" t="str">
            <v>PANELEK CONTRATISTAS GENERALES S.A.C. REPORTE ADUANAS 20170803</v>
          </cell>
          <cell r="G31">
            <v>0</v>
          </cell>
          <cell r="H31">
            <v>7.1139813032699353</v>
          </cell>
        </row>
        <row r="32">
          <cell r="E32" t="str">
            <v>PANELEK CONTRATISTAS GENERALES S.A.C. REPORTE ADUANAS 20171012</v>
          </cell>
          <cell r="G32">
            <v>0</v>
          </cell>
          <cell r="H32">
            <v>5.6155007783457078</v>
          </cell>
        </row>
        <row r="33">
          <cell r="E33" t="str">
            <v>MADERAS PUERTAS Y EMBALAJES S.A.C. REPORTE ADUANAS 20171116</v>
          </cell>
          <cell r="G33">
            <v>0</v>
          </cell>
          <cell r="H33">
            <v>9.0598248204477017</v>
          </cell>
        </row>
        <row r="34">
          <cell r="E34" t="str">
            <v>H G P REPRESENTACIONES Y SERVICIOS E.I.R REPORTE ADUANAS 20171115</v>
          </cell>
          <cell r="G34">
            <v>0</v>
          </cell>
          <cell r="H34">
            <v>4.8444272370616321</v>
          </cell>
        </row>
        <row r="35">
          <cell r="E35" t="str">
            <v>H G P REPRESENTACIONES Y SERVICIOS E.I.R REPORTE ADUANAS 20171220</v>
          </cell>
          <cell r="G35">
            <v>0</v>
          </cell>
          <cell r="H35">
            <v>4.870497613823999</v>
          </cell>
        </row>
        <row r="36">
          <cell r="E36" t="str">
            <v>ASERRADERO Y NEG.MADEREROS INTERNAC.SAC. REPORTE ADUANAS 20171214</v>
          </cell>
          <cell r="G36">
            <v>0</v>
          </cell>
          <cell r="H36">
            <v>7.9169158250535592</v>
          </cell>
        </row>
        <row r="37">
          <cell r="E37" t="str">
            <v>H G P REPRESENTACIONES Y SERVICIOS E.I.R REPORTE ADUANAS 20171220</v>
          </cell>
          <cell r="G37">
            <v>0</v>
          </cell>
          <cell r="H37">
            <v>14.781393921024</v>
          </cell>
        </row>
        <row r="38">
          <cell r="E38" t="str">
            <v>SHOUGANG HIERRO PERU S.A.A. REPORTE ADUANAS 20171124</v>
          </cell>
          <cell r="G38">
            <v>0</v>
          </cell>
          <cell r="H38">
            <v>22.013360797964541</v>
          </cell>
        </row>
        <row r="39">
          <cell r="E39" t="str">
            <v>H G P REPRESENTACIONES Y SERVICIOS E.I.R REPORTE ADUANAS 20171220</v>
          </cell>
          <cell r="G39">
            <v>0</v>
          </cell>
          <cell r="H39">
            <v>13.308917898240001</v>
          </cell>
        </row>
        <row r="40">
          <cell r="E40" t="str">
            <v>H G P REPRESENTACIONES Y SERVICIOS E.I.R REPORTE ADUANAS 20170111</v>
          </cell>
          <cell r="G40">
            <v>0</v>
          </cell>
          <cell r="H40">
            <v>11.440006023167998</v>
          </cell>
        </row>
        <row r="41">
          <cell r="E41" t="str">
            <v>MADERAS PUERTAS Y EMBALAJES S.A.C. REPORTE ADUANAS 20170615</v>
          </cell>
          <cell r="G41">
            <v>0</v>
          </cell>
          <cell r="H41">
            <v>18.930544278991448</v>
          </cell>
        </row>
        <row r="42">
          <cell r="E42" t="str">
            <v>MADERAS PUERTAS Y EMBALAJES S.A.C. REPORTE ADUANAS 20170615</v>
          </cell>
          <cell r="G42">
            <v>0</v>
          </cell>
          <cell r="H42">
            <v>18.935231205323916</v>
          </cell>
        </row>
        <row r="43">
          <cell r="E43" t="str">
            <v>H G P REPRESENTACIONES Y SERVICIOS E.I.R REPORTE ADUANAS 20170111</v>
          </cell>
          <cell r="G43">
            <v>0</v>
          </cell>
          <cell r="H43">
            <v>10.448916392447998</v>
          </cell>
        </row>
        <row r="44">
          <cell r="E44" t="str">
            <v>ASERRADERO Y NEG.MADEREROS INTERNAC.SAC. REPORTE ADUANAS 20170523</v>
          </cell>
          <cell r="G44">
            <v>0</v>
          </cell>
          <cell r="H44">
            <v>14.619357272504752</v>
          </cell>
        </row>
        <row r="45">
          <cell r="E45" t="str">
            <v>MADERAS PUERTAS Y EMBALAJES S.A.C. REPORTE ADUANAS 20170615</v>
          </cell>
          <cell r="G45">
            <v>0</v>
          </cell>
          <cell r="H45">
            <v>19.291276493498877</v>
          </cell>
        </row>
        <row r="46">
          <cell r="E46" t="str">
            <v>H G P REPRESENTACIONES Y SERVICIOS E.I.R REPORTE ADUANAS 20170111</v>
          </cell>
          <cell r="G46">
            <v>0</v>
          </cell>
          <cell r="H46">
            <v>9.06139090944</v>
          </cell>
        </row>
        <row r="47">
          <cell r="E47" t="str">
            <v>COMPAÐIA MINERA ANTAPACCAY S.A. REPORTE ADUANAS 20170526</v>
          </cell>
          <cell r="G47">
            <v>0</v>
          </cell>
          <cell r="H47">
            <v>66.627874334117649</v>
          </cell>
        </row>
        <row r="48">
          <cell r="E48" t="str">
            <v>H G P REPRESENTACIONES Y SERVICIOS E.I.R REPORTE ADUANAS 20170412</v>
          </cell>
          <cell r="G48">
            <v>0</v>
          </cell>
          <cell r="H48">
            <v>15.659205677655038</v>
          </cell>
        </row>
        <row r="49">
          <cell r="E49" t="str">
            <v>PACOSA S.A.C. REPORTE ADUANAS 20170523</v>
          </cell>
          <cell r="G49">
            <v>0</v>
          </cell>
          <cell r="H49">
            <v>15.659222190236974</v>
          </cell>
        </row>
        <row r="50">
          <cell r="E50" t="str">
            <v>SHOUGANG HIERRO PERU S.A.A. REPORTE ADUANAS 20171124</v>
          </cell>
          <cell r="G50">
            <v>0</v>
          </cell>
          <cell r="H50">
            <v>23.561126596362239</v>
          </cell>
        </row>
        <row r="51">
          <cell r="E51" t="str">
            <v>ASERRADERO Y NEG.MADEREROS INTERNAC.SAC. REPORTE ADUANAS 20170410</v>
          </cell>
          <cell r="G51">
            <v>0</v>
          </cell>
          <cell r="H51">
            <v>11.680970869685341</v>
          </cell>
        </row>
        <row r="52">
          <cell r="E52" t="str">
            <v>H G P REPRESENTACIONES Y SERVICIOS E.I.R REPORTE ADUANAS 20170412</v>
          </cell>
          <cell r="G52">
            <v>0</v>
          </cell>
          <cell r="H52">
            <v>14.045170068055294</v>
          </cell>
        </row>
        <row r="53">
          <cell r="E53" t="str">
            <v>PACOSA S.A.C. REPORTE ADUANAS 20170523</v>
          </cell>
          <cell r="G53">
            <v>0</v>
          </cell>
          <cell r="H53">
            <v>14.045155909631999</v>
          </cell>
        </row>
        <row r="54">
          <cell r="E54" t="str">
            <v>ASERRADERO Y NEG.MADEREROS INTERNAC.SAC. REPORTE ADUANAS 20170308</v>
          </cell>
          <cell r="G54">
            <v>0</v>
          </cell>
          <cell r="H54">
            <v>14.985275216486398</v>
          </cell>
        </row>
        <row r="55">
          <cell r="E55" t="str">
            <v>PANELEK CONTRATISTAS GENERALES S.A.C. REPORTE ADUANAS 20170721</v>
          </cell>
          <cell r="G55">
            <v>0</v>
          </cell>
          <cell r="H55">
            <v>660.20064011071622</v>
          </cell>
        </row>
        <row r="56">
          <cell r="E56" t="str">
            <v>ASERRADERO Y NEG.MADEREROS INTERNAC.SAC. REPORTE ADUANAS 20171124</v>
          </cell>
          <cell r="G56">
            <v>0</v>
          </cell>
          <cell r="H56">
            <v>22.313675114496</v>
          </cell>
        </row>
        <row r="57">
          <cell r="E57" t="str">
            <v>SOCIEDAD MINERA CERRO VERDE S.A.A. REPORTE ADUANAS 20170411</v>
          </cell>
          <cell r="G57">
            <v>0</v>
          </cell>
          <cell r="H57">
            <v>17.977883264384175</v>
          </cell>
        </row>
        <row r="58">
          <cell r="E58" t="str">
            <v>SOCIEDAD MINERA CERRO VERDE S.A.A. REPORTE ADUANAS 20170411</v>
          </cell>
          <cell r="G58">
            <v>0</v>
          </cell>
          <cell r="H58">
            <v>17.975608734618945</v>
          </cell>
        </row>
        <row r="59">
          <cell r="E59" t="str">
            <v>SOUTHERN PERU COPPER CORPORATION SUCURSA REPORTE ADUANAS 20170608</v>
          </cell>
          <cell r="G59">
            <v>0</v>
          </cell>
          <cell r="H59">
            <v>13.762268618393811</v>
          </cell>
        </row>
        <row r="60">
          <cell r="E60" t="str">
            <v>SOUTHERN PERU COPPER CORPORATION SUCURSA REPORTE ADUANAS 20171218</v>
          </cell>
          <cell r="G60">
            <v>0</v>
          </cell>
          <cell r="H60">
            <v>24.659293746919229</v>
          </cell>
        </row>
        <row r="61">
          <cell r="E61" t="str">
            <v>SOUTHERN PERU COPPER CORPORATION SUCURSA REPORTE ADUANAS 20171218</v>
          </cell>
          <cell r="G61">
            <v>0</v>
          </cell>
          <cell r="H61">
            <v>20.732500727593582</v>
          </cell>
        </row>
        <row r="62">
          <cell r="E62" t="str">
            <v>JJC CONTRATISTAS GENERALES S.A. REPORTE ADUANAS 20171226</v>
          </cell>
          <cell r="G62">
            <v>0</v>
          </cell>
          <cell r="H62">
            <v>33.057344137378905</v>
          </cell>
        </row>
        <row r="63">
          <cell r="E63" t="str">
            <v>ASERRADERO Y NEG.MADEREROS INTERNAC.SAC. REPORTE ADUANAS 20170410</v>
          </cell>
          <cell r="G63">
            <v>0</v>
          </cell>
          <cell r="H63">
            <v>13.64354200830561</v>
          </cell>
        </row>
        <row r="64">
          <cell r="E64" t="str">
            <v>H G P REPRESENTACIONES Y SERVICIOS E.I.R REPORTE ADUANAS 20170929</v>
          </cell>
          <cell r="G64">
            <v>0</v>
          </cell>
          <cell r="H64">
            <v>24.777240767999999</v>
          </cell>
        </row>
        <row r="65">
          <cell r="E65" t="str">
            <v>PANELEK CONTRATISTAS GENERALES S.A.C. REPORTE ADUANAS 20171123</v>
          </cell>
          <cell r="G65">
            <v>0</v>
          </cell>
          <cell r="H65">
            <v>35.037378183168002</v>
          </cell>
        </row>
        <row r="66">
          <cell r="E66" t="str">
            <v>JJC CONTRATISTAS GENERALES S.A. REPORTE ADUANAS 20171226</v>
          </cell>
          <cell r="G66">
            <v>0</v>
          </cell>
          <cell r="H66">
            <v>36.233335908549819</v>
          </cell>
        </row>
        <row r="67">
          <cell r="E67" t="str">
            <v>SOCIEDAD MINERA CERRO VERDE S.A.A. REPORTE ADUANAS 20170411</v>
          </cell>
          <cell r="G67">
            <v>0</v>
          </cell>
          <cell r="H67">
            <v>23.934634227415437</v>
          </cell>
        </row>
        <row r="68">
          <cell r="E68" t="str">
            <v>SOCIEDAD MINERA CERRO VERDE S.A.A. REPORTE ADUANAS 20170531</v>
          </cell>
          <cell r="G68">
            <v>0</v>
          </cell>
          <cell r="H68">
            <v>120.180824088178</v>
          </cell>
        </row>
        <row r="69">
          <cell r="E69" t="str">
            <v>RED DE ENERGIA DEL PERU SA REPORTE ADUANAS 20170615</v>
          </cell>
          <cell r="G69">
            <v>0</v>
          </cell>
          <cell r="H69">
            <v>20.42879384175648</v>
          </cell>
        </row>
        <row r="70">
          <cell r="E70" t="str">
            <v>JJC CONTRATISTAS GENERALES S.A. REPORTE ADUANAS 20171226</v>
          </cell>
          <cell r="G70">
            <v>0</v>
          </cell>
          <cell r="H70">
            <v>41.043586744454338</v>
          </cell>
        </row>
        <row r="71">
          <cell r="E71" t="str">
            <v>ASERRADERO Y NEG.MADEREROS INTERNAC.SAC. REPORTE ADUANAS 20170523</v>
          </cell>
          <cell r="G71">
            <v>0</v>
          </cell>
          <cell r="H71">
            <v>18.428660351091246</v>
          </cell>
        </row>
        <row r="72">
          <cell r="E72" t="str">
            <v>SOUTHERN PERU COPPER CORPORATION SUCURSA REPORTE ADUANAS 20171218</v>
          </cell>
          <cell r="G72">
            <v>0</v>
          </cell>
          <cell r="H72">
            <v>25.54905935315664</v>
          </cell>
        </row>
        <row r="73">
          <cell r="E73" t="str">
            <v>JJC CONTRATISTAS GENERALES S.A. REPORTE ADUANAS 20171226</v>
          </cell>
          <cell r="G73">
            <v>0</v>
          </cell>
          <cell r="H73">
            <v>32.291933485521433</v>
          </cell>
        </row>
        <row r="74">
          <cell r="E74" t="str">
            <v>MINERA LAS BAMBAS S.A. REPORTE ADUANAS 20170228</v>
          </cell>
          <cell r="G74">
            <v>0</v>
          </cell>
          <cell r="H74">
            <v>23.273408941504879</v>
          </cell>
        </row>
        <row r="75">
          <cell r="E75" t="str">
            <v>MINERA LAS BAMBAS S.A. REPORTE ADUANAS 20170228</v>
          </cell>
          <cell r="G75">
            <v>0</v>
          </cell>
          <cell r="H75">
            <v>23.503006278568499</v>
          </cell>
        </row>
        <row r="76">
          <cell r="E76" t="str">
            <v>JJC CONTRATISTAS GENERALES S.A. REPORTE ADUANAS 20171226</v>
          </cell>
          <cell r="G76">
            <v>0</v>
          </cell>
          <cell r="H76">
            <v>40.812143164459137</v>
          </cell>
        </row>
        <row r="77">
          <cell r="E77" t="str">
            <v>MINERA LAS BAMBAS S.A. REPORTE ADUANAS 20170228</v>
          </cell>
          <cell r="G77">
            <v>0</v>
          </cell>
          <cell r="H77">
            <v>24.738520590791349</v>
          </cell>
        </row>
        <row r="78">
          <cell r="E78" t="str">
            <v>COMPAÐIA MINERA ANTAPACCAY S.A. REPORTE ADUANAS 20170526</v>
          </cell>
          <cell r="G78">
            <v>0</v>
          </cell>
          <cell r="H78">
            <v>138.46937983487999</v>
          </cell>
        </row>
        <row r="79">
          <cell r="E79" t="str">
            <v>SOCIEDAD MINERA CERRO VERDE S.A.A. REPORTE ADUANAS 20171206</v>
          </cell>
          <cell r="G79">
            <v>0</v>
          </cell>
          <cell r="H79">
            <v>194.21539146761739</v>
          </cell>
        </row>
        <row r="80">
          <cell r="E80" t="str">
            <v>PANELEK CONTRATISTAS GENERALES S.A.C. REPORTE ADUANAS 20170721</v>
          </cell>
          <cell r="G80">
            <v>0</v>
          </cell>
          <cell r="H80">
            <v>177.45420123358758</v>
          </cell>
        </row>
        <row r="81">
          <cell r="E81" t="str">
            <v>SOCIEDAD MINERA CERRO VERDE S.A.A. REPORTE ADUANAS 20171228</v>
          </cell>
          <cell r="G81">
            <v>0</v>
          </cell>
          <cell r="H81">
            <v>257.55009644197781</v>
          </cell>
        </row>
        <row r="102">
          <cell r="G102" t="str">
            <v>US$/pie3</v>
          </cell>
          <cell r="H102">
            <v>39.349467361055339</v>
          </cell>
        </row>
        <row r="103">
          <cell r="G103" t="str">
            <v>US$/Unidad</v>
          </cell>
          <cell r="H103">
            <v>17.841701311700827</v>
          </cell>
        </row>
        <row r="108">
          <cell r="H108" t="str">
            <v>I-404</v>
          </cell>
        </row>
        <row r="111">
          <cell r="E111" t="str">
            <v xml:space="preserve"> </v>
          </cell>
        </row>
        <row r="112">
          <cell r="E112" t="str">
            <v>ACEROPOSTE</v>
          </cell>
          <cell r="F112" t="str">
            <v>Acero para Postes</v>
          </cell>
          <cell r="H112">
            <v>3.9401385972280556</v>
          </cell>
        </row>
        <row r="114">
          <cell r="E114" t="str">
            <v>Acero para Postes</v>
          </cell>
        </row>
        <row r="116">
          <cell r="F116" t="str">
            <v>TIPO DE CAMBIO (S/.POR US$) :</v>
          </cell>
          <cell r="G116">
            <v>3.2450000000000001</v>
          </cell>
        </row>
        <row r="117">
          <cell r="F117" t="str">
            <v>FECHA DE REFERENCIA :</v>
          </cell>
          <cell r="G117">
            <v>43100</v>
          </cell>
        </row>
        <row r="119">
          <cell r="H119" t="str">
            <v xml:space="preserve">PRECIO </v>
          </cell>
        </row>
        <row r="120">
          <cell r="E120" t="str">
            <v>FUENTE</v>
          </cell>
          <cell r="G120" t="str">
            <v>TIPO</v>
          </cell>
          <cell r="H120" t="str">
            <v>UNITARIO</v>
          </cell>
        </row>
        <row r="121">
          <cell r="H121" t="str">
            <v>(US$/Kg)</v>
          </cell>
        </row>
        <row r="122">
          <cell r="E122" t="str">
            <v>TORRES AJ PERU S.A.C. REPORTE ADUANAS 20170315</v>
          </cell>
          <cell r="G122">
            <v>0</v>
          </cell>
          <cell r="H122">
            <v>4.3625010704423799</v>
          </cell>
        </row>
        <row r="123">
          <cell r="E123" t="str">
            <v>MER INFRAESTRUCTURA PERU SOCIEDAD COMERC REPORTE ADUANAS 20170214</v>
          </cell>
          <cell r="G123">
            <v>0</v>
          </cell>
          <cell r="H123">
            <v>4.0689056791763534</v>
          </cell>
        </row>
        <row r="124">
          <cell r="E124" t="str">
            <v>MER INFRAESTRUCTURA PERU SOCIEDAD COMERC REPORTE ADUANAS 20170214</v>
          </cell>
          <cell r="G124">
            <v>0</v>
          </cell>
          <cell r="H124">
            <v>3.9401385972280556</v>
          </cell>
        </row>
        <row r="125">
          <cell r="E125" t="str">
            <v>TORRES AJ PERU S.A.C. REPORTE ADUANAS 20170315</v>
          </cell>
          <cell r="G125">
            <v>0</v>
          </cell>
          <cell r="H125">
            <v>4.3625035766377511</v>
          </cell>
        </row>
        <row r="126">
          <cell r="E126" t="str">
            <v>TORRES AJ PERU S.A.C. REPORTE ADUANAS 20170315</v>
          </cell>
          <cell r="G126">
            <v>0</v>
          </cell>
          <cell r="H126">
            <v>4.3625010704423799</v>
          </cell>
        </row>
        <row r="127">
          <cell r="E127" t="str">
            <v>CODIMSUR S.R.L. REPORTE ADUANAS 20170127</v>
          </cell>
          <cell r="G127">
            <v>0</v>
          </cell>
          <cell r="H127">
            <v>5.5671673957110848</v>
          </cell>
        </row>
        <row r="128">
          <cell r="E128" t="str">
            <v>LUCIEN SERVICIOS GENERALES E.I.R.L. REPORTE ADUANAS 20171205</v>
          </cell>
          <cell r="G128">
            <v>0</v>
          </cell>
          <cell r="H128">
            <v>3.1888442035320859</v>
          </cell>
        </row>
        <row r="129">
          <cell r="E129" t="str">
            <v>TECSUR S.A. REPORTE ADUANAS 20171205</v>
          </cell>
          <cell r="G129">
            <v>0</v>
          </cell>
          <cell r="H129">
            <v>3.1576980392156861</v>
          </cell>
        </row>
        <row r="130">
          <cell r="E130" t="str">
            <v>OBRITEC S.A.C. REPORTE ADUANAS 20170104</v>
          </cell>
          <cell r="G130">
            <v>0</v>
          </cell>
          <cell r="H130">
            <v>3.1160711258758882</v>
          </cell>
        </row>
        <row r="131">
          <cell r="E131" t="str">
            <v>OBRITEC S.A.C. REPORTE ADUANAS 20170104</v>
          </cell>
          <cell r="G131">
            <v>0</v>
          </cell>
          <cell r="H131">
            <v>3.1160713006440348</v>
          </cell>
        </row>
        <row r="132">
          <cell r="E132" t="str">
            <v>OBRITEC S.A.C. REPORTE ADUANAS 20170104</v>
          </cell>
          <cell r="G132">
            <v>0</v>
          </cell>
          <cell r="H132">
            <v>3.1160711102687504</v>
          </cell>
        </row>
        <row r="133">
          <cell r="E133" t="str">
            <v>OBRITEC S.A.C. REPORTE ADUANAS 20170104</v>
          </cell>
          <cell r="G133">
            <v>0</v>
          </cell>
          <cell r="H133">
            <v>3.1160716522959304</v>
          </cell>
        </row>
        <row r="134">
          <cell r="E134" t="str">
            <v>OBRITEC S.A.C. REPORTE ADUANAS 20170104</v>
          </cell>
          <cell r="G134">
            <v>0</v>
          </cell>
          <cell r="H134">
            <v>3.1160713492740575</v>
          </cell>
        </row>
        <row r="206">
          <cell r="G206" t="str">
            <v>US$/kg</v>
          </cell>
          <cell r="H206">
            <v>3.7377397054418804</v>
          </cell>
        </row>
        <row r="207">
          <cell r="G207" t="str">
            <v>US$/Unidad</v>
          </cell>
          <cell r="H207">
            <v>3.9401385972280556</v>
          </cell>
        </row>
        <row r="212">
          <cell r="H212" t="str">
            <v>I-404</v>
          </cell>
        </row>
        <row r="215">
          <cell r="E215" t="str">
            <v xml:space="preserve"> </v>
          </cell>
        </row>
        <row r="216">
          <cell r="E216" t="str">
            <v>PC18/600</v>
          </cell>
          <cell r="F216" t="str">
            <v>Postes de Concreto Autosoportables 18/600</v>
          </cell>
          <cell r="H216">
            <v>1677.8691192373515</v>
          </cell>
        </row>
        <row r="218">
          <cell r="E218" t="str">
            <v>Postes de Concreto Autosoportables 18/600</v>
          </cell>
        </row>
        <row r="220">
          <cell r="F220" t="str">
            <v>TIPO DE CAMBIO (S/.POR US$) :</v>
          </cell>
          <cell r="G220">
            <v>3.2450000000000001</v>
          </cell>
        </row>
        <row r="221">
          <cell r="F221" t="str">
            <v>FECHA DE REFERENCIA :</v>
          </cell>
          <cell r="G221">
            <v>43100</v>
          </cell>
        </row>
        <row r="223">
          <cell r="H223" t="str">
            <v xml:space="preserve">PRECIO </v>
          </cell>
        </row>
        <row r="224">
          <cell r="E224" t="str">
            <v>FUENTE</v>
          </cell>
          <cell r="G224" t="str">
            <v>TIPO</v>
          </cell>
          <cell r="H224" t="str">
            <v>UNITARIO</v>
          </cell>
        </row>
        <row r="225">
          <cell r="H225" t="str">
            <v>(US$)</v>
          </cell>
        </row>
        <row r="226">
          <cell r="E226" t="str">
            <v>REPORTE EMPRESA :ELECTROCENTRO - CON FACTURA N° OC-4210008904</v>
          </cell>
          <cell r="G226">
            <v>1</v>
          </cell>
          <cell r="H226">
            <v>1524.8354278874924</v>
          </cell>
        </row>
        <row r="227">
          <cell r="E227" t="str">
            <v>REPORTE EMPRESA :ELECTRO DUNAS - CON FACTURA N° 0001-011171</v>
          </cell>
          <cell r="G227">
            <v>1</v>
          </cell>
          <cell r="H227">
            <v>1754.3859649122808</v>
          </cell>
        </row>
        <row r="228">
          <cell r="E228" t="str">
            <v>REPORTE EMPRESA :ELECTRO DUNAS - CON FACTURA N° 0001-011172</v>
          </cell>
          <cell r="G228">
            <v>1</v>
          </cell>
          <cell r="H228">
            <v>1754.3859649122808</v>
          </cell>
        </row>
        <row r="238">
          <cell r="G238" t="str">
            <v>US$/Unidad</v>
          </cell>
          <cell r="H238">
            <v>1677.8691192373515</v>
          </cell>
        </row>
        <row r="239">
          <cell r="G239" t="str">
            <v>US$/Unidad</v>
          </cell>
          <cell r="H239">
            <v>1677.8691192373515</v>
          </cell>
        </row>
        <row r="244">
          <cell r="H244" t="str">
            <v>I-404</v>
          </cell>
        </row>
        <row r="247">
          <cell r="E247" t="str">
            <v xml:space="preserve"> </v>
          </cell>
        </row>
        <row r="248">
          <cell r="E248" t="str">
            <v>PC22/1000</v>
          </cell>
          <cell r="F248" t="str">
            <v>Postes de Concreto Autosoportables 22/1000</v>
          </cell>
          <cell r="H248">
            <v>3813.72</v>
          </cell>
        </row>
        <row r="250">
          <cell r="E250" t="str">
            <v>Postes de Concreto Autosoportables 22/1000</v>
          </cell>
        </row>
        <row r="252">
          <cell r="F252" t="str">
            <v>TIPO DE CAMBIO (S/.POR US$) :</v>
          </cell>
          <cell r="G252">
            <v>3.2450000000000001</v>
          </cell>
        </row>
        <row r="253">
          <cell r="F253" t="str">
            <v>FECHA DE REFERENCIA :</v>
          </cell>
          <cell r="G253">
            <v>43100</v>
          </cell>
        </row>
        <row r="255">
          <cell r="H255" t="str">
            <v xml:space="preserve">PRECIO </v>
          </cell>
        </row>
        <row r="256">
          <cell r="E256" t="str">
            <v>FUENTE</v>
          </cell>
          <cell r="G256" t="str">
            <v>TIPO</v>
          </cell>
          <cell r="H256" t="str">
            <v>UNITARIO</v>
          </cell>
        </row>
        <row r="257">
          <cell r="H257" t="str">
            <v>(US$)</v>
          </cell>
        </row>
        <row r="258">
          <cell r="E258" t="str">
            <v>REPORTE EMPRESA :ELECTROCENTRO - CON FACTURA N° Contrato GR-075-2015</v>
          </cell>
          <cell r="G258">
            <v>1</v>
          </cell>
          <cell r="H258">
            <v>3813.72</v>
          </cell>
        </row>
        <row r="263">
          <cell r="G263" t="str">
            <v>US$/Unidad</v>
          </cell>
          <cell r="H263">
            <v>3813.72</v>
          </cell>
        </row>
        <row r="264">
          <cell r="G264" t="str">
            <v>US$/Unidad</v>
          </cell>
          <cell r="H264" t="str">
            <v>NO APLICA</v>
          </cell>
        </row>
        <row r="268">
          <cell r="H268" t="str">
            <v>I-404</v>
          </cell>
        </row>
        <row r="271">
          <cell r="E271" t="str">
            <v xml:space="preserve"> </v>
          </cell>
        </row>
        <row r="272">
          <cell r="E272" t="str">
            <v>PC21/1000</v>
          </cell>
          <cell r="F272" t="str">
            <v>Postes de Concreto Autosoportables 21/1000</v>
          </cell>
          <cell r="H272">
            <v>2848.0480372941634</v>
          </cell>
        </row>
        <row r="274">
          <cell r="E274" t="str">
            <v>Postes de Concreto Autosoportables 21/1000</v>
          </cell>
        </row>
        <row r="276">
          <cell r="F276" t="str">
            <v>TIPO DE CAMBIO (S/.POR US$) :</v>
          </cell>
          <cell r="G276">
            <v>3.2450000000000001</v>
          </cell>
        </row>
        <row r="277">
          <cell r="F277" t="str">
            <v>FECHA DE REFERENCIA :</v>
          </cell>
          <cell r="G277">
            <v>43100</v>
          </cell>
        </row>
        <row r="279">
          <cell r="H279" t="str">
            <v xml:space="preserve">PRECIO </v>
          </cell>
        </row>
        <row r="280">
          <cell r="E280" t="str">
            <v>FUENTE</v>
          </cell>
          <cell r="G280" t="str">
            <v>TIPO</v>
          </cell>
          <cell r="H280" t="str">
            <v>UNITARIO</v>
          </cell>
        </row>
        <row r="281">
          <cell r="H281" t="str">
            <v>(US$)</v>
          </cell>
        </row>
        <row r="282">
          <cell r="E282" t="str">
            <v>REPORTE EMPRESA :ELECTRO DUNAS - CON FACTURA N° 001-005383</v>
          </cell>
          <cell r="G282">
            <v>1</v>
          </cell>
          <cell r="H282">
            <v>3155.7011015183089</v>
          </cell>
        </row>
        <row r="283">
          <cell r="E283" t="str">
            <v>REPORTE EMPRESA :ELECTRO DUNAS - CON FACTURA N° 001-005429</v>
          </cell>
          <cell r="G283">
            <v>1</v>
          </cell>
          <cell r="H283">
            <v>2540.3949730700178</v>
          </cell>
        </row>
        <row r="287">
          <cell r="G287" t="str">
            <v>US$/Unidad</v>
          </cell>
          <cell r="H287">
            <v>2848.0480372941634</v>
          </cell>
        </row>
        <row r="288">
          <cell r="G288" t="str">
            <v>US$/Unidad</v>
          </cell>
          <cell r="H288">
            <v>2848.0480372941634</v>
          </cell>
        </row>
        <row r="293">
          <cell r="H293" t="str">
            <v>I-404</v>
          </cell>
        </row>
        <row r="296">
          <cell r="E296" t="str">
            <v xml:space="preserve"> </v>
          </cell>
        </row>
        <row r="297">
          <cell r="E297" t="str">
            <v>PC21/800</v>
          </cell>
          <cell r="F297" t="str">
            <v>Postes de Concreto Autosoportables 21/800</v>
          </cell>
          <cell r="H297">
            <v>3404.38</v>
          </cell>
        </row>
        <row r="299">
          <cell r="E299" t="str">
            <v>Postes de Concreto Autosoportables 21/800</v>
          </cell>
        </row>
        <row r="301">
          <cell r="F301" t="str">
            <v>TIPO DE CAMBIO (S/.POR US$) :</v>
          </cell>
          <cell r="G301">
            <v>3.2450000000000001</v>
          </cell>
        </row>
        <row r="302">
          <cell r="F302" t="str">
            <v>FECHA DE REFERENCIA :</v>
          </cell>
          <cell r="G302">
            <v>43100</v>
          </cell>
        </row>
        <row r="304">
          <cell r="H304" t="str">
            <v xml:space="preserve">PRECIO </v>
          </cell>
        </row>
        <row r="305">
          <cell r="E305" t="str">
            <v>FUENTE</v>
          </cell>
          <cell r="G305" t="str">
            <v>TIPO</v>
          </cell>
          <cell r="H305" t="str">
            <v>UNITARIO</v>
          </cell>
        </row>
        <row r="306">
          <cell r="H306" t="str">
            <v>(US$)</v>
          </cell>
        </row>
        <row r="307">
          <cell r="E307" t="str">
            <v>REPORTE EMPRESA :LUZ DEL SUR - CON FACTURA N° 210106925 (05/01/2015)</v>
          </cell>
          <cell r="G307">
            <v>1</v>
          </cell>
          <cell r="H307">
            <v>3404.38</v>
          </cell>
        </row>
        <row r="311">
          <cell r="G311" t="str">
            <v>US$/Unidad</v>
          </cell>
          <cell r="H311">
            <v>3404.38</v>
          </cell>
        </row>
        <row r="312">
          <cell r="G312" t="str">
            <v>US$/Unidad</v>
          </cell>
          <cell r="H312" t="str">
            <v>NO APLICA</v>
          </cell>
        </row>
        <row r="317">
          <cell r="H317" t="str">
            <v>I-404</v>
          </cell>
        </row>
        <row r="320">
          <cell r="E320" t="str">
            <v xml:space="preserve"> </v>
          </cell>
        </row>
        <row r="321">
          <cell r="E321" t="str">
            <v>MEA-2.25</v>
          </cell>
          <cell r="F321" t="str">
            <v>Ménsula de Acero de 2,25 m</v>
          </cell>
          <cell r="H321">
            <v>670.29648609077594</v>
          </cell>
        </row>
        <row r="323">
          <cell r="E323" t="str">
            <v>Ménsula de Acero de 2,25 m</v>
          </cell>
        </row>
        <row r="325">
          <cell r="F325" t="str">
            <v>TIPO DE CAMBIO (S/.POR US$) :</v>
          </cell>
          <cell r="G325">
            <v>3.2450000000000001</v>
          </cell>
        </row>
        <row r="326">
          <cell r="F326" t="str">
            <v>FECHA DE REFERENCIA :</v>
          </cell>
          <cell r="G326">
            <v>43100</v>
          </cell>
        </row>
        <row r="328">
          <cell r="H328" t="str">
            <v xml:space="preserve">PRECIO </v>
          </cell>
        </row>
        <row r="329">
          <cell r="E329" t="str">
            <v>FUENTE</v>
          </cell>
          <cell r="G329" t="str">
            <v>TIPO</v>
          </cell>
          <cell r="H329" t="str">
            <v>UNITARIO</v>
          </cell>
        </row>
        <row r="330">
          <cell r="H330" t="str">
            <v>(US$/UND)</v>
          </cell>
        </row>
        <row r="331">
          <cell r="E331" t="str">
            <v>VALOR CALCULADO: OBTENIDO POR PROPORCIONALIDAD UTILIZANDO VALORES COMERCIALES PARA MENSULAS Y POSTES</v>
          </cell>
          <cell r="G331">
            <v>0</v>
          </cell>
          <cell r="H331">
            <v>670.29648609077594</v>
          </cell>
        </row>
        <row r="343">
          <cell r="G343" t="str">
            <v>US$/Unidad</v>
          </cell>
          <cell r="H343">
            <v>670.29648609077594</v>
          </cell>
        </row>
        <row r="344">
          <cell r="G344" t="str">
            <v>US$/Unidad</v>
          </cell>
          <cell r="H344" t="str">
            <v>NO APLICA</v>
          </cell>
        </row>
        <row r="349">
          <cell r="H349" t="str">
            <v>I-404</v>
          </cell>
        </row>
        <row r="352">
          <cell r="E352" t="str">
            <v xml:space="preserve"> </v>
          </cell>
        </row>
        <row r="353">
          <cell r="E353" t="str">
            <v>MEA-1.60</v>
          </cell>
          <cell r="F353" t="str">
            <v>Ménsula de Acero de 1.60 m</v>
          </cell>
          <cell r="H353">
            <v>167.91769420468555</v>
          </cell>
        </row>
        <row r="355">
          <cell r="E355" t="str">
            <v>Ménsula de Acero de 1.60 m</v>
          </cell>
        </row>
        <row r="357">
          <cell r="F357" t="str">
            <v>TIPO DE CAMBIO (S/.POR US$) :</v>
          </cell>
          <cell r="G357">
            <v>3.2450000000000001</v>
          </cell>
        </row>
        <row r="358">
          <cell r="F358" t="str">
            <v>FECHA DE REFERENCIA :</v>
          </cell>
          <cell r="G358">
            <v>43100</v>
          </cell>
        </row>
        <row r="360">
          <cell r="H360" t="str">
            <v xml:space="preserve">PRECIO </v>
          </cell>
        </row>
        <row r="361">
          <cell r="E361" t="str">
            <v>FUENTE</v>
          </cell>
          <cell r="G361" t="str">
            <v>TIPO</v>
          </cell>
          <cell r="H361" t="str">
            <v>UNITARIO</v>
          </cell>
        </row>
        <row r="362">
          <cell r="H362" t="str">
            <v>(US$/UND)</v>
          </cell>
        </row>
        <row r="363">
          <cell r="E363" t="str">
            <v>VALOR CALCULADO: OBTENIDO POR PROPORCIONALIDAD UTILIZANDO VALORES COMERCIALES PARA MENSULAS Y POSTES DE CONCRETO</v>
          </cell>
          <cell r="G363">
            <v>0</v>
          </cell>
          <cell r="H363">
            <v>167.91769420468555</v>
          </cell>
        </row>
        <row r="375">
          <cell r="G375" t="str">
            <v>US$/Unidad</v>
          </cell>
          <cell r="H375">
            <v>167.91769420468555</v>
          </cell>
        </row>
        <row r="376">
          <cell r="G376" t="str">
            <v>US$/Unidad</v>
          </cell>
          <cell r="H376" t="str">
            <v>NO APLICA</v>
          </cell>
        </row>
        <row r="383">
          <cell r="H383" t="str">
            <v>I-404</v>
          </cell>
        </row>
        <row r="386">
          <cell r="E386" t="str">
            <v xml:space="preserve"> </v>
          </cell>
        </row>
        <row r="387">
          <cell r="E387" t="str">
            <v>CRUCM01</v>
          </cell>
          <cell r="F387" t="str">
            <v>Cruceta de madera tratada de 3 5/8" x 9 1/2 x 40' (12,30 m)</v>
          </cell>
          <cell r="H387">
            <v>506.25</v>
          </cell>
        </row>
        <row r="389">
          <cell r="E389" t="str">
            <v>Cruceta de madera tratada de 3 5/8" x 9 1/2 x 40' (12,30 m)</v>
          </cell>
        </row>
        <row r="391">
          <cell r="F391" t="str">
            <v>TIPO DE CAMBIO (S/.POR US$) :</v>
          </cell>
          <cell r="G391">
            <v>3.2450000000000001</v>
          </cell>
        </row>
        <row r="392">
          <cell r="F392" t="str">
            <v>FECHA DE REFERENCIA :</v>
          </cell>
          <cell r="G392">
            <v>43100</v>
          </cell>
        </row>
        <row r="394">
          <cell r="H394" t="str">
            <v xml:space="preserve">PRECIO </v>
          </cell>
        </row>
        <row r="395">
          <cell r="E395" t="str">
            <v>FUENTE</v>
          </cell>
          <cell r="G395" t="str">
            <v>TIPO</v>
          </cell>
          <cell r="H395" t="str">
            <v>UNITARIO</v>
          </cell>
        </row>
        <row r="396">
          <cell r="H396" t="str">
            <v>(US$/UND)</v>
          </cell>
        </row>
        <row r="397">
          <cell r="E397" t="str">
            <v>SOUTHERN PERU COPPER CORPORATION SUCURSA - REPORTE ADUANAS - (20121228)</v>
          </cell>
          <cell r="G397">
            <v>0</v>
          </cell>
          <cell r="H397">
            <v>506.25</v>
          </cell>
        </row>
        <row r="409">
          <cell r="G409" t="str">
            <v>US$/Unidad</v>
          </cell>
          <cell r="H409">
            <v>506.25</v>
          </cell>
        </row>
        <row r="410">
          <cell r="G410" t="str">
            <v>US$/Unidad</v>
          </cell>
          <cell r="H410" t="str">
            <v>NO APLICA</v>
          </cell>
        </row>
        <row r="415">
          <cell r="H415" t="str">
            <v>I-404</v>
          </cell>
        </row>
        <row r="418">
          <cell r="E418" t="str">
            <v xml:space="preserve"> </v>
          </cell>
        </row>
        <row r="419">
          <cell r="E419" t="str">
            <v>CRUCM02</v>
          </cell>
          <cell r="F419" t="str">
            <v>Cruceta de madera tratada de 3 5/8" x 9 1/2 x 30' (9,14 m)</v>
          </cell>
          <cell r="H419">
            <v>467.5</v>
          </cell>
        </row>
        <row r="421">
          <cell r="E421" t="str">
            <v>Cruceta de madera tratada de 3 5/8" x 9 1/2 x 30' (9,14 m)</v>
          </cell>
        </row>
        <row r="423">
          <cell r="F423" t="str">
            <v>TIPO DE CAMBIO (S/.POR US$) :</v>
          </cell>
          <cell r="G423">
            <v>3.2450000000000001</v>
          </cell>
        </row>
        <row r="424">
          <cell r="F424" t="str">
            <v>FECHA DE REFERENCIA :</v>
          </cell>
          <cell r="G424">
            <v>43100</v>
          </cell>
        </row>
        <row r="426">
          <cell r="H426" t="str">
            <v xml:space="preserve">PRECIO </v>
          </cell>
        </row>
        <row r="427">
          <cell r="E427" t="str">
            <v>FUENTE</v>
          </cell>
          <cell r="G427" t="str">
            <v>TIPO</v>
          </cell>
          <cell r="H427" t="str">
            <v>UNITARIO</v>
          </cell>
        </row>
        <row r="428">
          <cell r="H428" t="str">
            <v>(US$/UND)</v>
          </cell>
        </row>
        <row r="429">
          <cell r="E429" t="str">
            <v>SOUTHERN PERU COPPER CORPORATION SUCURSA - REPORTE ADUANAS - (20121228)</v>
          </cell>
          <cell r="G429">
            <v>0</v>
          </cell>
          <cell r="H429">
            <v>467.5</v>
          </cell>
        </row>
        <row r="441">
          <cell r="G441" t="str">
            <v>US$/Unidad</v>
          </cell>
          <cell r="H441">
            <v>467.5</v>
          </cell>
        </row>
        <row r="442">
          <cell r="G442" t="str">
            <v>US$/Unidad</v>
          </cell>
          <cell r="H442" t="str">
            <v>NO APLICA</v>
          </cell>
        </row>
        <row r="447">
          <cell r="H447" t="str">
            <v>I-404</v>
          </cell>
        </row>
        <row r="450">
          <cell r="E450" t="str">
            <v xml:space="preserve"> </v>
          </cell>
        </row>
        <row r="451">
          <cell r="E451" t="str">
            <v>CRUCM03</v>
          </cell>
          <cell r="F451" t="str">
            <v>Cruceta de madera tratada de 6" x 8" x 3,00 m</v>
          </cell>
          <cell r="H451">
            <v>62.73464110795959</v>
          </cell>
        </row>
        <row r="453">
          <cell r="E453" t="str">
            <v>Cruceta de madera tratada de 6" x 8" x 3,00 m</v>
          </cell>
        </row>
        <row r="455">
          <cell r="F455" t="str">
            <v>TIPO DE CAMBIO (S/.POR US$) :</v>
          </cell>
          <cell r="G455">
            <v>3.2450000000000001</v>
          </cell>
        </row>
        <row r="456">
          <cell r="F456" t="str">
            <v>FECHA DE REFERENCIA :</v>
          </cell>
          <cell r="G456">
            <v>43100</v>
          </cell>
        </row>
        <row r="458">
          <cell r="H458" t="str">
            <v xml:space="preserve">PRECIO </v>
          </cell>
        </row>
        <row r="459">
          <cell r="E459" t="str">
            <v>FUENTE</v>
          </cell>
          <cell r="G459" t="str">
            <v>TIPO</v>
          </cell>
          <cell r="H459" t="str">
            <v>UNITARIO</v>
          </cell>
        </row>
        <row r="460">
          <cell r="H460" t="str">
            <v>(US$/UND)</v>
          </cell>
        </row>
        <row r="461">
          <cell r="E461" t="str">
            <v>SOUTHERN PERU COPPER CORPORATION SUCURSA REPORTE ADUANAS 20170114</v>
          </cell>
          <cell r="G461">
            <v>0</v>
          </cell>
          <cell r="H461">
            <v>65.11101997592462</v>
          </cell>
        </row>
        <row r="462">
          <cell r="E462" t="str">
            <v>COMPANIA MINERA ANTAMINA S.A REPORTE ADUANAS 20171017</v>
          </cell>
          <cell r="G462">
            <v>0</v>
          </cell>
          <cell r="H462">
            <v>60.358262239994552</v>
          </cell>
        </row>
        <row r="473">
          <cell r="G473" t="str">
            <v>US$/Unidad</v>
          </cell>
          <cell r="H473">
            <v>62.73464110795959</v>
          </cell>
        </row>
        <row r="474">
          <cell r="G474" t="str">
            <v>US$/Unidad</v>
          </cell>
          <cell r="H474">
            <v>62.73464110795959</v>
          </cell>
        </row>
        <row r="479">
          <cell r="H479" t="str">
            <v>I-404</v>
          </cell>
        </row>
        <row r="482">
          <cell r="E482" t="str">
            <v xml:space="preserve"> </v>
          </cell>
        </row>
        <row r="483">
          <cell r="E483" t="str">
            <v>CRUCM04</v>
          </cell>
          <cell r="F483" t="str">
            <v>Cruceta de madera tratada de 5" x 6 1/2" x 3,00 m</v>
          </cell>
          <cell r="H483">
            <v>141.59</v>
          </cell>
        </row>
        <row r="485">
          <cell r="E485" t="str">
            <v>Cruceta de madera tratada de 5" x 6 1/2" x 3,00 m</v>
          </cell>
        </row>
        <row r="487">
          <cell r="F487" t="str">
            <v>TIPO DE CAMBIO (S/.POR US$) :</v>
          </cell>
          <cell r="G487">
            <v>3.2450000000000001</v>
          </cell>
        </row>
        <row r="488">
          <cell r="F488" t="str">
            <v>FECHA DE REFERENCIA :</v>
          </cell>
          <cell r="G488">
            <v>43100</v>
          </cell>
        </row>
        <row r="490">
          <cell r="H490" t="str">
            <v xml:space="preserve">PRECIO </v>
          </cell>
        </row>
        <row r="491">
          <cell r="E491" t="str">
            <v>FUENTE</v>
          </cell>
          <cell r="G491" t="str">
            <v>TIPO</v>
          </cell>
          <cell r="H491" t="str">
            <v>UNITARIO</v>
          </cell>
        </row>
        <row r="492">
          <cell r="H492" t="str">
            <v>(US$/UND)</v>
          </cell>
        </row>
        <row r="493">
          <cell r="E493" t="str">
            <v>TITULAR LUZ DEL SUR - SUMINISTRA:TECSUR S.A&amp;FACT./O.C. 021-0102861 - 3/12/2012</v>
          </cell>
          <cell r="G493">
            <v>1</v>
          </cell>
          <cell r="H493">
            <v>141.59</v>
          </cell>
        </row>
        <row r="498">
          <cell r="G498" t="str">
            <v>US$/Unidad</v>
          </cell>
          <cell r="H498">
            <v>141.59</v>
          </cell>
        </row>
        <row r="499">
          <cell r="G499" t="str">
            <v>US$/Unidad</v>
          </cell>
          <cell r="H499" t="str">
            <v>NO APLICA</v>
          </cell>
        </row>
        <row r="504">
          <cell r="H504" t="str">
            <v>I-404</v>
          </cell>
        </row>
        <row r="507">
          <cell r="E507" t="str">
            <v xml:space="preserve"> </v>
          </cell>
        </row>
        <row r="508">
          <cell r="E508" t="str">
            <v>CRUCM05</v>
          </cell>
          <cell r="F508" t="str">
            <v>Cruceta de madera tratada de 4 1/2" x 5 1/2 x 8' (2,44 m)</v>
          </cell>
          <cell r="H508">
            <v>65.786545454545461</v>
          </cell>
        </row>
        <row r="510">
          <cell r="E510" t="str">
            <v>Cruceta de madera tratada de 4 1/2" x 5 1/2 x 8' (2,44 m)</v>
          </cell>
        </row>
        <row r="512">
          <cell r="F512" t="str">
            <v>TIPO DE CAMBIO (S/.POR US$) :</v>
          </cell>
          <cell r="G512">
            <v>3.2450000000000001</v>
          </cell>
        </row>
        <row r="513">
          <cell r="F513" t="str">
            <v>FECHA DE REFERENCIA :</v>
          </cell>
          <cell r="G513">
            <v>43100</v>
          </cell>
        </row>
        <row r="515">
          <cell r="H515" t="str">
            <v xml:space="preserve">PRECIO </v>
          </cell>
        </row>
        <row r="516">
          <cell r="E516" t="str">
            <v>FUENTE</v>
          </cell>
          <cell r="G516" t="str">
            <v>TIPO</v>
          </cell>
          <cell r="H516" t="str">
            <v>UNITARIO</v>
          </cell>
        </row>
        <row r="517">
          <cell r="H517" t="str">
            <v>(US$/UND)</v>
          </cell>
        </row>
        <row r="518">
          <cell r="E518" t="str">
            <v>Reporte Empresa :Chavimochic- Factura N°001-000043</v>
          </cell>
          <cell r="G518">
            <v>1</v>
          </cell>
          <cell r="H518">
            <v>65.786545454545461</v>
          </cell>
        </row>
        <row r="530">
          <cell r="G530" t="str">
            <v>US$/Unidad</v>
          </cell>
          <cell r="H530">
            <v>65.786545454545461</v>
          </cell>
        </row>
        <row r="531">
          <cell r="G531" t="str">
            <v>US$/Unidad</v>
          </cell>
          <cell r="H531" t="str">
            <v>NO APLICA</v>
          </cell>
        </row>
        <row r="536">
          <cell r="H536" t="str">
            <v>I-404</v>
          </cell>
        </row>
        <row r="539">
          <cell r="E539" t="str">
            <v xml:space="preserve"> </v>
          </cell>
        </row>
        <row r="540">
          <cell r="E540" t="str">
            <v>CRUCM06</v>
          </cell>
          <cell r="F540" t="str">
            <v>Cruceta de madera tratada de 3 1/2" x 4 1/2 x 4' (1,22 m)</v>
          </cell>
          <cell r="H540">
            <v>81.381957773512482</v>
          </cell>
        </row>
        <row r="542">
          <cell r="E542" t="str">
            <v>Cruceta de madera tratada de 3 1/2" x 4 1/2 x 4' (1,22 m)</v>
          </cell>
        </row>
        <row r="544">
          <cell r="F544" t="str">
            <v>TIPO DE CAMBIO (S/.POR US$) :</v>
          </cell>
          <cell r="G544">
            <v>3.2450000000000001</v>
          </cell>
        </row>
        <row r="545">
          <cell r="F545" t="str">
            <v>FECHA DE REFERENCIA :</v>
          </cell>
          <cell r="G545">
            <v>43100</v>
          </cell>
        </row>
        <row r="547">
          <cell r="H547" t="str">
            <v xml:space="preserve">PRECIO </v>
          </cell>
        </row>
        <row r="548">
          <cell r="E548" t="str">
            <v>FUENTE</v>
          </cell>
          <cell r="G548" t="str">
            <v>TIPO</v>
          </cell>
          <cell r="H548" t="str">
            <v>UNITARIO</v>
          </cell>
        </row>
        <row r="549">
          <cell r="H549" t="str">
            <v>(US$/UND)</v>
          </cell>
        </row>
        <row r="550">
          <cell r="E550" t="str">
            <v>TITULAR PROYECTO ESPECIAL CHAVIMOCHIC - SUMINISTRA:INSUMOS INDUSTRIALES DEL NORTE E.I.R.L.&amp;FACT./O.C. 001-000354 - 10/5/2013</v>
          </cell>
          <cell r="G550">
            <v>0</v>
          </cell>
          <cell r="H550">
            <v>81.381957773512482</v>
          </cell>
        </row>
        <row r="551">
          <cell r="E551" t="str">
            <v>TITULAR PROYECTO ESPECIAL CHAVIMOCHIC - SUMINISTRA:INSUMOS INDUSTRIALES DEL NORTE E.I.R.L.&amp;FACT./O.C. 001-000354 - 10/5/2013</v>
          </cell>
          <cell r="G551">
            <v>0</v>
          </cell>
          <cell r="H551">
            <v>81.381957773512482</v>
          </cell>
        </row>
        <row r="562">
          <cell r="G562" t="str">
            <v>US$/Unidad</v>
          </cell>
          <cell r="H562">
            <v>81.381957773512482</v>
          </cell>
        </row>
        <row r="563">
          <cell r="G563" t="str">
            <v>US$/Unidad</v>
          </cell>
          <cell r="H563">
            <v>81.381957773512482</v>
          </cell>
        </row>
        <row r="568">
          <cell r="H568" t="str">
            <v>I-404</v>
          </cell>
        </row>
        <row r="571">
          <cell r="E571" t="str">
            <v xml:space="preserve"> </v>
          </cell>
        </row>
        <row r="572">
          <cell r="E572" t="str">
            <v>MENSM01</v>
          </cell>
          <cell r="F572" t="str">
            <v>ménsulas de madera tratada de 3 1/2" x 4 1/2" x 10' (3,00m)</v>
          </cell>
          <cell r="H572">
            <v>76.777777777777771</v>
          </cell>
        </row>
        <row r="574">
          <cell r="E574" t="str">
            <v>ménsulas de madera tratada de 3 1/2" x 4 1/2" x 10' (3,00m)</v>
          </cell>
        </row>
        <row r="576">
          <cell r="F576" t="str">
            <v>TIPO DE CAMBIO (S/.POR US$) :</v>
          </cell>
          <cell r="G576">
            <v>3.2450000000000001</v>
          </cell>
        </row>
        <row r="577">
          <cell r="F577" t="str">
            <v>FECHA DE REFERENCIA :</v>
          </cell>
          <cell r="G577">
            <v>43100</v>
          </cell>
        </row>
        <row r="579">
          <cell r="H579" t="str">
            <v xml:space="preserve">PRECIO </v>
          </cell>
        </row>
        <row r="580">
          <cell r="E580" t="str">
            <v>FUENTE</v>
          </cell>
          <cell r="G580" t="str">
            <v>TIPO</v>
          </cell>
          <cell r="H580" t="str">
            <v>UNITARIO</v>
          </cell>
        </row>
        <row r="581">
          <cell r="H581" t="str">
            <v>(US$/UND)</v>
          </cell>
        </row>
        <row r="582">
          <cell r="E582" t="str">
            <v>EMP.DE DISTRIB.ELECT.DE LIMA NORTE S.A.A - REPORTE ADUANAS - (20120525)</v>
          </cell>
          <cell r="G582">
            <v>0</v>
          </cell>
          <cell r="H582">
            <v>76.777777777777771</v>
          </cell>
        </row>
        <row r="594">
          <cell r="G594" t="str">
            <v>US$/Unidad</v>
          </cell>
          <cell r="H594">
            <v>76.777777777777771</v>
          </cell>
        </row>
        <row r="595">
          <cell r="G595" t="str">
            <v>US$/Unidad</v>
          </cell>
          <cell r="H595" t="str">
            <v>NO APLICA</v>
          </cell>
        </row>
        <row r="600">
          <cell r="H600" t="str">
            <v>I-404</v>
          </cell>
        </row>
        <row r="603">
          <cell r="E603" t="str">
            <v xml:space="preserve"> </v>
          </cell>
        </row>
        <row r="604">
          <cell r="E604" t="str">
            <v>MENSM02</v>
          </cell>
          <cell r="F604" t="str">
            <v>ménsulas de madera tratada de 3 1/2" x 4 1/2" x 8' (2,40m)</v>
          </cell>
          <cell r="H604">
            <v>65.261146496815286</v>
          </cell>
        </row>
        <row r="606">
          <cell r="E606" t="str">
            <v>ménsulas de madera tratada de 3 1/2" x 4 1/2" x 8' (2,40m)</v>
          </cell>
        </row>
        <row r="608">
          <cell r="F608" t="str">
            <v>TIPO DE CAMBIO (S/.POR US$) :</v>
          </cell>
          <cell r="G608">
            <v>3.2450000000000001</v>
          </cell>
        </row>
        <row r="609">
          <cell r="F609" t="str">
            <v>FECHA DE REFERENCIA :</v>
          </cell>
          <cell r="G609">
            <v>43100</v>
          </cell>
        </row>
        <row r="611">
          <cell r="H611" t="str">
            <v xml:space="preserve">PRECIO </v>
          </cell>
        </row>
        <row r="612">
          <cell r="E612" t="str">
            <v>FUENTE</v>
          </cell>
          <cell r="G612" t="str">
            <v>TIPO</v>
          </cell>
          <cell r="H612" t="str">
            <v>UNITARIO</v>
          </cell>
        </row>
        <row r="613">
          <cell r="H613" t="str">
            <v>(US$/UND)</v>
          </cell>
        </row>
        <row r="614">
          <cell r="E614" t="str">
            <v>EMP.DE DISTRIB.ELECT.DE LIMA NORTE S.A.A - REPORTE ADUANAS - (20120525)</v>
          </cell>
          <cell r="G614">
            <v>0</v>
          </cell>
          <cell r="H614">
            <v>65.261146496815286</v>
          </cell>
        </row>
        <row r="626">
          <cell r="G626" t="str">
            <v>US$/Unidad</v>
          </cell>
          <cell r="H626">
            <v>65.261146496815286</v>
          </cell>
        </row>
        <row r="627">
          <cell r="G627" t="str">
            <v>US$/Unidad</v>
          </cell>
          <cell r="H627" t="str">
            <v>NO APLICA</v>
          </cell>
        </row>
        <row r="632">
          <cell r="H632" t="str">
            <v>I-404</v>
          </cell>
        </row>
        <row r="635">
          <cell r="E635" t="str">
            <v xml:space="preserve"> </v>
          </cell>
        </row>
        <row r="636">
          <cell r="E636" t="str">
            <v>CRUCM08</v>
          </cell>
          <cell r="F636" t="str">
            <v>Cruceta de madera tratada de 5 1/8" x 7 1/2 x 37' 6" (11,43 m)</v>
          </cell>
          <cell r="H636">
            <v>623.69429276026062</v>
          </cell>
        </row>
        <row r="638">
          <cell r="E638" t="str">
            <v>Cruceta de madera tratada de 5 1/8" x 7 1/2 x 37' 6" (11,43 m)</v>
          </cell>
        </row>
        <row r="640">
          <cell r="F640" t="str">
            <v>TIPO DE CAMBIO (S/.POR US$) :</v>
          </cell>
          <cell r="G640">
            <v>3.2450000000000001</v>
          </cell>
        </row>
        <row r="641">
          <cell r="F641" t="str">
            <v>FECHA DE REFERENCIA :</v>
          </cell>
          <cell r="G641">
            <v>43100</v>
          </cell>
        </row>
        <row r="643">
          <cell r="H643" t="str">
            <v xml:space="preserve">PRECIO </v>
          </cell>
        </row>
        <row r="644">
          <cell r="E644" t="str">
            <v>FUENTE</v>
          </cell>
          <cell r="G644" t="str">
            <v>TIPO</v>
          </cell>
          <cell r="H644" t="str">
            <v>UNITARIO</v>
          </cell>
        </row>
        <row r="645">
          <cell r="H645" t="str">
            <v>(US$/UND)</v>
          </cell>
        </row>
        <row r="646">
          <cell r="E646" t="str">
            <v>VALOR CALCULADO: OBTENIDO POR PROPORCIONALIDAD UTILIZANDO VALORES COMERCIALES Y PESOS PARA CRUCETAS Y POSTES</v>
          </cell>
          <cell r="G646">
            <v>0</v>
          </cell>
          <cell r="H646">
            <v>623.69429276026062</v>
          </cell>
        </row>
        <row r="658">
          <cell r="G658" t="str">
            <v>US$/Unidad</v>
          </cell>
          <cell r="H658">
            <v>623.69429276026062</v>
          </cell>
        </row>
        <row r="659">
          <cell r="G659" t="str">
            <v>US$/Unidad</v>
          </cell>
          <cell r="H659" t="str">
            <v>NO APLICA</v>
          </cell>
        </row>
        <row r="664">
          <cell r="H664" t="str">
            <v>I-404</v>
          </cell>
        </row>
        <row r="667">
          <cell r="E667" t="str">
            <v xml:space="preserve"> </v>
          </cell>
        </row>
        <row r="668">
          <cell r="E668" t="str">
            <v>CRUCM09</v>
          </cell>
          <cell r="F668" t="str">
            <v>Cruceta de madera tratada de 5 1/8" x 7 1/2 x 50' 6" (15,40 m)</v>
          </cell>
          <cell r="H668">
            <v>475.38235294117646</v>
          </cell>
        </row>
        <row r="670">
          <cell r="E670" t="str">
            <v>Cruceta de madera tratada de 5 1/8" x 7 1/2 x 50' 6" (15,40 m)</v>
          </cell>
        </row>
        <row r="672">
          <cell r="F672" t="str">
            <v>TIPO DE CAMBIO (S/.POR US$) :</v>
          </cell>
          <cell r="G672">
            <v>3.2450000000000001</v>
          </cell>
        </row>
        <row r="673">
          <cell r="F673" t="str">
            <v>FECHA DE REFERENCIA :</v>
          </cell>
          <cell r="G673">
            <v>43100</v>
          </cell>
        </row>
        <row r="675">
          <cell r="H675" t="str">
            <v xml:space="preserve">PRECIO </v>
          </cell>
        </row>
        <row r="676">
          <cell r="E676" t="str">
            <v>FUENTE</v>
          </cell>
          <cell r="G676" t="str">
            <v>TIPO</v>
          </cell>
          <cell r="H676" t="str">
            <v>UNITARIO</v>
          </cell>
        </row>
        <row r="677">
          <cell r="H677" t="str">
            <v>(US$/UND)</v>
          </cell>
        </row>
        <row r="678">
          <cell r="E678" t="str">
            <v>CONSTRUCCIONES ELECTROMECANICAS DELCROSA - REPORTE ADUANAS - (20121004)</v>
          </cell>
          <cell r="G678">
            <v>0</v>
          </cell>
          <cell r="H678">
            <v>475.38235294117646</v>
          </cell>
        </row>
        <row r="690">
          <cell r="G690" t="str">
            <v>US$/Unidad</v>
          </cell>
          <cell r="H690">
            <v>475.38235294117646</v>
          </cell>
        </row>
        <row r="691">
          <cell r="G691" t="str">
            <v>US$/Unidad</v>
          </cell>
          <cell r="H691" t="str">
            <v>NO APLICA</v>
          </cell>
        </row>
        <row r="696">
          <cell r="H696" t="str">
            <v>I-404</v>
          </cell>
        </row>
        <row r="699">
          <cell r="E699" t="str">
            <v xml:space="preserve"> </v>
          </cell>
        </row>
        <row r="700">
          <cell r="E700" t="str">
            <v>CRUCM10</v>
          </cell>
          <cell r="F700" t="str">
            <v>Cruceta de madera tratada de 3 5/8" x 9 1/2 x 23' (7 m)</v>
          </cell>
          <cell r="H700">
            <v>340.25</v>
          </cell>
        </row>
        <row r="702">
          <cell r="E702" t="str">
            <v>Cruceta de madera tratada de 3 5/8" x 9 1/2 x 23' (7 m)</v>
          </cell>
        </row>
        <row r="704">
          <cell r="F704" t="str">
            <v>TIPO DE CAMBIO (S/.POR US$) :</v>
          </cell>
          <cell r="G704">
            <v>3.2450000000000001</v>
          </cell>
        </row>
        <row r="705">
          <cell r="F705" t="str">
            <v>FECHA DE REFERENCIA :</v>
          </cell>
          <cell r="G705">
            <v>43100</v>
          </cell>
        </row>
        <row r="707">
          <cell r="H707" t="str">
            <v xml:space="preserve">PRECIO </v>
          </cell>
        </row>
        <row r="708">
          <cell r="E708" t="str">
            <v>FUENTE</v>
          </cell>
          <cell r="G708" t="str">
            <v>TIPO</v>
          </cell>
          <cell r="H708" t="str">
            <v>UNITARIO</v>
          </cell>
        </row>
        <row r="709">
          <cell r="H709" t="str">
            <v>(US$/UND)</v>
          </cell>
        </row>
        <row r="710">
          <cell r="E710" t="str">
            <v>SOUTHERN PERU COPPER CORPORATION SUCURSA - REPORTE ADUANAS - (20121228)</v>
          </cell>
          <cell r="G710">
            <v>0</v>
          </cell>
          <cell r="H710">
            <v>340.25</v>
          </cell>
        </row>
        <row r="722">
          <cell r="G722" t="str">
            <v>US$/Unidad</v>
          </cell>
          <cell r="H722">
            <v>340.25</v>
          </cell>
        </row>
        <row r="723">
          <cell r="G723" t="str">
            <v>US$/Unidad</v>
          </cell>
          <cell r="H723" t="str">
            <v>NO APLICA</v>
          </cell>
        </row>
        <row r="728">
          <cell r="H728" t="str">
            <v>I-404</v>
          </cell>
        </row>
        <row r="731">
          <cell r="E731" t="str">
            <v xml:space="preserve"> </v>
          </cell>
        </row>
        <row r="732">
          <cell r="E732" t="str">
            <v>BRAZM01</v>
          </cell>
          <cell r="F732" t="str">
            <v>Brazos "X" de madera para separación postes 16'- 5"</v>
          </cell>
          <cell r="H732">
            <v>442.37114845938373</v>
          </cell>
        </row>
        <row r="734">
          <cell r="E734" t="str">
            <v>Brazos "X" de madera para separación postes 16'- 5"</v>
          </cell>
        </row>
        <row r="736">
          <cell r="F736" t="str">
            <v>TIPO DE CAMBIO (S/.POR US$) :</v>
          </cell>
          <cell r="G736">
            <v>3.2450000000000001</v>
          </cell>
        </row>
        <row r="737">
          <cell r="F737" t="str">
            <v>FECHA DE REFERENCIA :</v>
          </cell>
          <cell r="G737">
            <v>43100</v>
          </cell>
        </row>
        <row r="739">
          <cell r="H739" t="str">
            <v xml:space="preserve">PRECIO </v>
          </cell>
        </row>
        <row r="740">
          <cell r="E740" t="str">
            <v>FUENTE</v>
          </cell>
          <cell r="G740" t="str">
            <v>TIPO</v>
          </cell>
          <cell r="H740" t="str">
            <v>UNITARIO</v>
          </cell>
        </row>
        <row r="741">
          <cell r="H741" t="str">
            <v>(US$/UND)</v>
          </cell>
        </row>
        <row r="742">
          <cell r="E742" t="str">
            <v>CONSTRUCCIONES ELECTROMECANICAS DELCROSA - REPORTE ADUANAS - (20121004)</v>
          </cell>
          <cell r="G742">
            <v>0</v>
          </cell>
          <cell r="H742">
            <v>444.97058823529414</v>
          </cell>
        </row>
        <row r="743">
          <cell r="E743" t="str">
            <v>CONSTRUCCIONES ELECTROMECANICAS DELCROSA - REPORTE ADUANAS - (20121004)</v>
          </cell>
          <cell r="G743">
            <v>0</v>
          </cell>
          <cell r="H743">
            <v>435.64285714285717</v>
          </cell>
        </row>
        <row r="744">
          <cell r="E744" t="str">
            <v>CONSTRUCCIONES ELECTROMECANICAS DELCROSA - REPORTE ADUANAS - (20121015)</v>
          </cell>
          <cell r="G744">
            <v>0</v>
          </cell>
          <cell r="H744">
            <v>446.5</v>
          </cell>
        </row>
        <row r="754">
          <cell r="G754" t="str">
            <v>US$/Unidad</v>
          </cell>
          <cell r="H754">
            <v>442.37114845938373</v>
          </cell>
        </row>
        <row r="755">
          <cell r="G755" t="str">
            <v>US$/Unidad</v>
          </cell>
          <cell r="H755">
            <v>442.37114845938373</v>
          </cell>
        </row>
        <row r="760">
          <cell r="H760" t="str">
            <v>I-404</v>
          </cell>
        </row>
        <row r="763">
          <cell r="E763" t="str">
            <v xml:space="preserve"> </v>
          </cell>
        </row>
        <row r="764">
          <cell r="E764" t="str">
            <v>BRAZM02</v>
          </cell>
          <cell r="F764" t="str">
            <v>Brazos "X" de madera para separación postes 14'- 6"</v>
          </cell>
          <cell r="H764">
            <v>285.57727272727271</v>
          </cell>
        </row>
        <row r="766">
          <cell r="E766" t="str">
            <v>Brazos "X" de madera para separación postes 14'- 6"</v>
          </cell>
        </row>
        <row r="768">
          <cell r="F768" t="str">
            <v>TIPO DE CAMBIO (S/.POR US$) :</v>
          </cell>
          <cell r="G768">
            <v>3.2450000000000001</v>
          </cell>
        </row>
        <row r="769">
          <cell r="F769" t="str">
            <v>FECHA DE REFERENCIA :</v>
          </cell>
          <cell r="G769">
            <v>43100</v>
          </cell>
        </row>
        <row r="771">
          <cell r="H771" t="str">
            <v xml:space="preserve">PRECIO </v>
          </cell>
        </row>
        <row r="772">
          <cell r="E772" t="str">
            <v>FUENTE</v>
          </cell>
          <cell r="G772" t="str">
            <v>TIPO</v>
          </cell>
          <cell r="H772" t="str">
            <v>UNITARIO</v>
          </cell>
        </row>
        <row r="773">
          <cell r="H773" t="str">
            <v>(US$/UND)</v>
          </cell>
        </row>
        <row r="774">
          <cell r="E774" t="str">
            <v>EMP.DE DISTRIB.ELECT.DE LIMA NORTE S.A.A - REPORTE ADUANAS - (20120525)</v>
          </cell>
          <cell r="G774">
            <v>0</v>
          </cell>
          <cell r="H774">
            <v>288.7</v>
          </cell>
        </row>
        <row r="775">
          <cell r="E775" t="str">
            <v>EMP.DE DISTRIB.ELECT.DE LIMA NORTE S.A.A - REPORTE ADUANAS - (20120525)</v>
          </cell>
          <cell r="G775">
            <v>0</v>
          </cell>
          <cell r="H775">
            <v>282.45454545454544</v>
          </cell>
        </row>
        <row r="786">
          <cell r="G786" t="str">
            <v>US$/Unidad</v>
          </cell>
          <cell r="H786">
            <v>285.57727272727271</v>
          </cell>
        </row>
        <row r="787">
          <cell r="G787" t="str">
            <v>US$/Unidad</v>
          </cell>
          <cell r="H787">
            <v>285.57727272727271</v>
          </cell>
        </row>
        <row r="792">
          <cell r="H792" t="str">
            <v>I-404</v>
          </cell>
        </row>
        <row r="795">
          <cell r="E795" t="str">
            <v xml:space="preserve"> </v>
          </cell>
        </row>
        <row r="796">
          <cell r="E796" t="str">
            <v>BRF-3,0</v>
          </cell>
          <cell r="F796" t="str">
            <v>braquete angular de perfil L 3" x 3" x 3/8" de FoGo (3.00 m)</v>
          </cell>
          <cell r="H796">
            <v>14.49</v>
          </cell>
        </row>
        <row r="798">
          <cell r="E798" t="str">
            <v>braquete angular de perfil L 3" x 3" x 3/8" de FoGo (3.00 m)</v>
          </cell>
        </row>
        <row r="800">
          <cell r="F800" t="str">
            <v>TIPO DE CAMBIO (S/.POR US$) :</v>
          </cell>
          <cell r="G800">
            <v>3.2450000000000001</v>
          </cell>
        </row>
        <row r="801">
          <cell r="F801" t="str">
            <v>FECHA DE REFERENCIA :</v>
          </cell>
          <cell r="G801">
            <v>43100</v>
          </cell>
        </row>
        <row r="803">
          <cell r="H803" t="str">
            <v xml:space="preserve">PRECIO </v>
          </cell>
        </row>
        <row r="804">
          <cell r="E804" t="str">
            <v>FUENTE</v>
          </cell>
          <cell r="G804" t="str">
            <v>TIPO</v>
          </cell>
          <cell r="H804" t="str">
            <v>UNITARIO</v>
          </cell>
        </row>
        <row r="805">
          <cell r="H805" t="str">
            <v>(US$/UND)</v>
          </cell>
        </row>
        <row r="806">
          <cell r="E806" t="str">
            <v>Reporte Empresa :Chavimochic- Factura N°001-0149875</v>
          </cell>
          <cell r="G806">
            <v>1</v>
          </cell>
          <cell r="H806">
            <v>14.49</v>
          </cell>
        </row>
        <row r="818">
          <cell r="G818" t="str">
            <v>US$/Unidad</v>
          </cell>
          <cell r="H818">
            <v>14.49</v>
          </cell>
        </row>
        <row r="819">
          <cell r="G819" t="str">
            <v>US$/Unidad</v>
          </cell>
          <cell r="H819" t="str">
            <v>NO APLICA</v>
          </cell>
        </row>
        <row r="824">
          <cell r="H824" t="str">
            <v>I-404</v>
          </cell>
        </row>
        <row r="827">
          <cell r="E827" t="str">
            <v xml:space="preserve"> </v>
          </cell>
        </row>
        <row r="828">
          <cell r="E828" t="str">
            <v>BRF-2,4</v>
          </cell>
          <cell r="F828" t="str">
            <v>braquete angular de perfil L 3" x 3" x 3/8" de FoGo (2,40 m)</v>
          </cell>
          <cell r="H828">
            <v>88.8</v>
          </cell>
        </row>
        <row r="830">
          <cell r="E830" t="str">
            <v>braquete angular de perfil L 3" x 3" x 3/8" de FoGo (2,40 m)</v>
          </cell>
        </row>
        <row r="832">
          <cell r="F832" t="str">
            <v>TIPO DE CAMBIO (S/.POR US$) :</v>
          </cell>
          <cell r="G832">
            <v>3.2450000000000001</v>
          </cell>
        </row>
        <row r="833">
          <cell r="F833" t="str">
            <v>FECHA DE REFERENCIA :</v>
          </cell>
          <cell r="G833">
            <v>43100</v>
          </cell>
        </row>
        <row r="835">
          <cell r="H835" t="str">
            <v xml:space="preserve">PRECIO </v>
          </cell>
        </row>
        <row r="836">
          <cell r="E836" t="str">
            <v>FUENTE</v>
          </cell>
          <cell r="G836" t="str">
            <v>TIPO</v>
          </cell>
          <cell r="H836" t="str">
            <v>UNITARIO</v>
          </cell>
        </row>
        <row r="837">
          <cell r="H837" t="str">
            <v>(US$/UND)</v>
          </cell>
        </row>
        <row r="838">
          <cell r="E838" t="str">
            <v>VALOR CALCULADO: OBTENIDO POR PROPORCIONALIDAD UTILIZANDO VALORES COMERCIALES Y PESOS PARA CRUCETAS Y POSTES</v>
          </cell>
          <cell r="G838">
            <v>0</v>
          </cell>
          <cell r="H838">
            <v>88.8</v>
          </cell>
        </row>
        <row r="850">
          <cell r="G850" t="str">
            <v>US$/Unidad</v>
          </cell>
          <cell r="H850">
            <v>88.8</v>
          </cell>
        </row>
        <row r="851">
          <cell r="G851" t="str">
            <v>US$/Unidad</v>
          </cell>
          <cell r="H851" t="str">
            <v>NO APLICA</v>
          </cell>
        </row>
        <row r="856">
          <cell r="H856" t="str">
            <v>I-404</v>
          </cell>
        </row>
        <row r="859">
          <cell r="E859" t="str">
            <v xml:space="preserve"> </v>
          </cell>
        </row>
        <row r="860">
          <cell r="E860" t="str">
            <v>BRF-1,8</v>
          </cell>
          <cell r="F860" t="str">
            <v>braquete angular de perfil L 3" x 3" x 3/8" de FoGo (1.80 m)</v>
          </cell>
          <cell r="H860">
            <v>66.599999999999994</v>
          </cell>
        </row>
        <row r="862">
          <cell r="E862" t="str">
            <v>braquete angular de perfil L 3" x 3" x 3/8" de FoGo (1.80 m)</v>
          </cell>
        </row>
        <row r="864">
          <cell r="F864" t="str">
            <v>TIPO DE CAMBIO (S/.POR US$) :</v>
          </cell>
          <cell r="G864">
            <v>3.2450000000000001</v>
          </cell>
        </row>
        <row r="865">
          <cell r="F865" t="str">
            <v>FECHA DE REFERENCIA :</v>
          </cell>
          <cell r="G865">
            <v>43100</v>
          </cell>
        </row>
        <row r="867">
          <cell r="H867" t="str">
            <v xml:space="preserve">PRECIO </v>
          </cell>
        </row>
        <row r="868">
          <cell r="E868" t="str">
            <v>FUENTE</v>
          </cell>
          <cell r="G868" t="str">
            <v>TIPO</v>
          </cell>
          <cell r="H868" t="str">
            <v>UNITARIO</v>
          </cell>
        </row>
        <row r="869">
          <cell r="H869" t="str">
            <v>(US$/UND)</v>
          </cell>
        </row>
        <row r="870">
          <cell r="E870" t="str">
            <v>VALOR CALCULADO: OBTENIDO POR PROPORCIONALIDAD UTILIZANDO VALORES COMERCIALES Y PESOS PARA CRUCETAS Y POSTES</v>
          </cell>
          <cell r="G870">
            <v>0</v>
          </cell>
          <cell r="H870">
            <v>66.599999999999994</v>
          </cell>
        </row>
        <row r="882">
          <cell r="G882" t="str">
            <v>US$/Unidad</v>
          </cell>
          <cell r="H882">
            <v>66.599999999999994</v>
          </cell>
        </row>
        <row r="883">
          <cell r="G883" t="str">
            <v>US$/Unidad</v>
          </cell>
          <cell r="H883" t="str">
            <v>NO APLICA</v>
          </cell>
        </row>
        <row r="888">
          <cell r="H888" t="str">
            <v>I-404</v>
          </cell>
        </row>
        <row r="891">
          <cell r="E891" t="str">
            <v xml:space="preserve"> </v>
          </cell>
        </row>
        <row r="892">
          <cell r="E892" t="str">
            <v>BRF-1,5</v>
          </cell>
          <cell r="F892" t="str">
            <v>braquete angular de perfil L 3" x 3" x 3/8" de FoGo (1.50 m)</v>
          </cell>
          <cell r="H892">
            <v>55.5</v>
          </cell>
        </row>
        <row r="894">
          <cell r="E894" t="str">
            <v>braquete angular de perfil L 3" x 3" x 3/8" de FoGo (1.50 m)</v>
          </cell>
        </row>
        <row r="896">
          <cell r="F896" t="str">
            <v>TIPO DE CAMBIO (S/.POR US$) :</v>
          </cell>
          <cell r="G896">
            <v>3.2450000000000001</v>
          </cell>
        </row>
        <row r="897">
          <cell r="F897" t="str">
            <v>FECHA DE REFERENCIA :</v>
          </cell>
          <cell r="G897">
            <v>43100</v>
          </cell>
        </row>
        <row r="899">
          <cell r="H899" t="str">
            <v xml:space="preserve">PRECIO </v>
          </cell>
        </row>
        <row r="900">
          <cell r="E900" t="str">
            <v>FUENTE</v>
          </cell>
          <cell r="G900" t="str">
            <v>TIPO</v>
          </cell>
          <cell r="H900" t="str">
            <v>UNITARIO</v>
          </cell>
        </row>
        <row r="901">
          <cell r="H901" t="str">
            <v>(US$/UND)</v>
          </cell>
        </row>
        <row r="902">
          <cell r="E902" t="str">
            <v>VALOR CALCULADO: OBTENIDO POR PROPORCIONALIDAD UTILIZANDO VALORES COMERCIALES Y PESOS PARA CRUCETAS Y POSTES</v>
          </cell>
          <cell r="G902">
            <v>0</v>
          </cell>
          <cell r="H902">
            <v>55.5</v>
          </cell>
        </row>
        <row r="914">
          <cell r="G914" t="str">
            <v>US$/Unidad</v>
          </cell>
          <cell r="H914">
            <v>55.5</v>
          </cell>
        </row>
        <row r="915">
          <cell r="G915" t="str">
            <v>US$/Unidad</v>
          </cell>
          <cell r="H915" t="str">
            <v>NO APLICA</v>
          </cell>
        </row>
        <row r="920">
          <cell r="H920" t="str">
            <v>I-404</v>
          </cell>
        </row>
        <row r="923">
          <cell r="E923" t="str">
            <v xml:space="preserve"> </v>
          </cell>
        </row>
        <row r="924">
          <cell r="E924" t="str">
            <v>BRF-1,2</v>
          </cell>
          <cell r="F924" t="str">
            <v>braquete angular de perfil L 3" x 3" x 3/8" de FoGo (1.20 m)</v>
          </cell>
          <cell r="H924">
            <v>44.4</v>
          </cell>
        </row>
        <row r="926">
          <cell r="E926" t="str">
            <v>braquete angular de perfil L 3" x 3" x 3/8" de FoGo (1.20 m)</v>
          </cell>
        </row>
        <row r="928">
          <cell r="F928" t="str">
            <v>TIPO DE CAMBIO (S/.POR US$) :</v>
          </cell>
          <cell r="G928">
            <v>3.2450000000000001</v>
          </cell>
        </row>
        <row r="929">
          <cell r="F929" t="str">
            <v>FECHA DE REFERENCIA :</v>
          </cell>
          <cell r="G929">
            <v>43100</v>
          </cell>
        </row>
        <row r="931">
          <cell r="H931" t="str">
            <v xml:space="preserve">PRECIO </v>
          </cell>
        </row>
        <row r="932">
          <cell r="E932" t="str">
            <v>FUENTE</v>
          </cell>
          <cell r="G932" t="str">
            <v>TIPO</v>
          </cell>
          <cell r="H932" t="str">
            <v>UNITARIO</v>
          </cell>
        </row>
        <row r="933">
          <cell r="H933" t="str">
            <v>(US$/UND)</v>
          </cell>
        </row>
        <row r="934">
          <cell r="E934" t="str">
            <v>VALOR CALCULADO: OBTENIDO POR PROPORCIONALIDAD UTILIZANDO VALORES COMERCIALES Y PESOS PARA CRUCETAS Y POSTES</v>
          </cell>
          <cell r="G934">
            <v>0</v>
          </cell>
          <cell r="H934">
            <v>44.4</v>
          </cell>
        </row>
        <row r="946">
          <cell r="G946" t="str">
            <v>US$/Unidad</v>
          </cell>
          <cell r="H946">
            <v>44.4</v>
          </cell>
        </row>
        <row r="947">
          <cell r="G947" t="str">
            <v>US$/Unidad</v>
          </cell>
          <cell r="H947" t="str">
            <v>NO APLICA</v>
          </cell>
        </row>
        <row r="952">
          <cell r="H952" t="str">
            <v>I-404</v>
          </cell>
        </row>
        <row r="955">
          <cell r="E955" t="str">
            <v xml:space="preserve"> </v>
          </cell>
        </row>
        <row r="956">
          <cell r="E956" t="str">
            <v>BRF-1,0</v>
          </cell>
          <cell r="F956" t="str">
            <v>braquete angular de perfil L 3" x 3" x 3/8" de FoGo (1.00 m)</v>
          </cell>
          <cell r="H956">
            <v>37</v>
          </cell>
        </row>
        <row r="958">
          <cell r="E958" t="str">
            <v>braquete angular de perfil L 3" x 3" x 3/8" de FoGo (1.00 m)</v>
          </cell>
        </row>
        <row r="960">
          <cell r="F960" t="str">
            <v>TIPO DE CAMBIO (S/.POR US$) :</v>
          </cell>
          <cell r="G960">
            <v>3.2450000000000001</v>
          </cell>
        </row>
        <row r="961">
          <cell r="F961" t="str">
            <v>FECHA DE REFERENCIA :</v>
          </cell>
          <cell r="G961">
            <v>43100</v>
          </cell>
        </row>
        <row r="963">
          <cell r="H963" t="str">
            <v xml:space="preserve">PRECIO </v>
          </cell>
        </row>
        <row r="964">
          <cell r="E964" t="str">
            <v>FUENTE</v>
          </cell>
          <cell r="G964" t="str">
            <v>TIPO</v>
          </cell>
          <cell r="H964" t="str">
            <v>UNITARIO</v>
          </cell>
        </row>
        <row r="965">
          <cell r="H965" t="str">
            <v>(US$/UND)</v>
          </cell>
        </row>
        <row r="966">
          <cell r="E966" t="str">
            <v>VALOR CALCULADO: OBTENIDO POR PROPORCIONALIDAD UTILIZANDO VALORES COMERCIALES Y PESOS PARA CRUCETAS Y POSTES</v>
          </cell>
          <cell r="G966">
            <v>0</v>
          </cell>
          <cell r="H966">
            <v>37</v>
          </cell>
        </row>
        <row r="978">
          <cell r="G978" t="str">
            <v>US$/Unidad</v>
          </cell>
          <cell r="H978">
            <v>37</v>
          </cell>
        </row>
        <row r="979">
          <cell r="G979" t="str">
            <v>US$/Unidad</v>
          </cell>
          <cell r="H979" t="str">
            <v>NO APLICA</v>
          </cell>
        </row>
        <row r="984">
          <cell r="H984" t="str">
            <v>I-404</v>
          </cell>
        </row>
        <row r="987">
          <cell r="E987" t="str">
            <v xml:space="preserve"> </v>
          </cell>
        </row>
        <row r="988">
          <cell r="E988" t="str">
            <v>BRF-0,6</v>
          </cell>
          <cell r="F988" t="str">
            <v>braquete angular de perfil L 3" x 3" x 3/8" de FoGo (0,60 m)</v>
          </cell>
          <cell r="H988">
            <v>22.2</v>
          </cell>
        </row>
        <row r="990">
          <cell r="E990" t="str">
            <v>braquete angular de perfil L 3" x 3" x 3/8" de FoGo (0,60 m)</v>
          </cell>
        </row>
        <row r="992">
          <cell r="F992" t="str">
            <v>TIPO DE CAMBIO (S/.POR US$) :</v>
          </cell>
          <cell r="G992">
            <v>3.2450000000000001</v>
          </cell>
        </row>
        <row r="993">
          <cell r="F993" t="str">
            <v>FECHA DE REFERENCIA :</v>
          </cell>
          <cell r="G993">
            <v>43100</v>
          </cell>
        </row>
        <row r="995">
          <cell r="H995" t="str">
            <v xml:space="preserve">PRECIO </v>
          </cell>
        </row>
        <row r="996">
          <cell r="E996" t="str">
            <v>FUENTE</v>
          </cell>
          <cell r="G996" t="str">
            <v>TIPO</v>
          </cell>
          <cell r="H996" t="str">
            <v>UNITARIO</v>
          </cell>
        </row>
        <row r="997">
          <cell r="H997" t="str">
            <v>(US$/UND)</v>
          </cell>
        </row>
        <row r="998">
          <cell r="E998" t="str">
            <v>VALOR CALCULADO: OBTENIDO POR PROPORCIONALIDAD UTILIZANDO VALORES COMERCIALES Y PESOS PARA CRUCETAS Y POSTES</v>
          </cell>
          <cell r="G998">
            <v>0</v>
          </cell>
          <cell r="H998">
            <v>22.2</v>
          </cell>
        </row>
        <row r="1010">
          <cell r="G1010" t="str">
            <v>US$/Unidad</v>
          </cell>
          <cell r="H1010">
            <v>22.2</v>
          </cell>
        </row>
        <row r="1011">
          <cell r="G1011" t="str">
            <v>US$/Unidad</v>
          </cell>
          <cell r="H1011" t="str">
            <v>NO APLICA</v>
          </cell>
        </row>
        <row r="1016">
          <cell r="H1016" t="str">
            <v>I-404</v>
          </cell>
        </row>
        <row r="1019">
          <cell r="E1019" t="str">
            <v xml:space="preserve"> </v>
          </cell>
        </row>
        <row r="1020">
          <cell r="E1020" t="str">
            <v>MEC-1,0</v>
          </cell>
          <cell r="F1020" t="str">
            <v>Ménsula de concreto armado de 1,00 m</v>
          </cell>
          <cell r="H1020">
            <v>22.389025893958074</v>
          </cell>
        </row>
        <row r="1022">
          <cell r="E1022" t="str">
            <v>Ménsula de concreto armado de 1,00 m</v>
          </cell>
        </row>
        <row r="1024">
          <cell r="F1024" t="str">
            <v>TIPO DE CAMBIO (S/.POR US$) :</v>
          </cell>
          <cell r="G1024">
            <v>3.2450000000000001</v>
          </cell>
        </row>
        <row r="1025">
          <cell r="F1025" t="str">
            <v>FECHA DE REFERENCIA :</v>
          </cell>
          <cell r="G1025">
            <v>43100</v>
          </cell>
        </row>
        <row r="1027">
          <cell r="H1027" t="str">
            <v xml:space="preserve">PRECIO </v>
          </cell>
        </row>
        <row r="1028">
          <cell r="E1028" t="str">
            <v>FUENTE</v>
          </cell>
          <cell r="G1028" t="str">
            <v>TIPO</v>
          </cell>
          <cell r="H1028" t="str">
            <v>UNITARIO</v>
          </cell>
        </row>
        <row r="1029">
          <cell r="H1029" t="str">
            <v>(US$/UND)</v>
          </cell>
        </row>
        <row r="1030">
          <cell r="E1030" t="str">
            <v>REPORTE EMPRESA :HIDRANDINA - CON FACTURA N° 3210013095</v>
          </cell>
          <cell r="G1030">
            <v>1</v>
          </cell>
          <cell r="H1030">
            <v>22.389025893958074</v>
          </cell>
        </row>
        <row r="1042">
          <cell r="G1042" t="str">
            <v>US$/Unidad</v>
          </cell>
          <cell r="H1042">
            <v>22.389025893958074</v>
          </cell>
        </row>
        <row r="1043">
          <cell r="G1043" t="str">
            <v>US$/Unidad</v>
          </cell>
          <cell r="H1043" t="str">
            <v>NO APLICA</v>
          </cell>
        </row>
        <row r="1048">
          <cell r="H1048" t="str">
            <v>I-404</v>
          </cell>
        </row>
        <row r="1051">
          <cell r="E1051" t="str">
            <v xml:space="preserve"> </v>
          </cell>
        </row>
        <row r="1052">
          <cell r="E1052" t="str">
            <v>CRC-2,2</v>
          </cell>
          <cell r="F1052" t="str">
            <v>Cruceta de concreto armado de 2,20 m</v>
          </cell>
          <cell r="H1052">
            <v>36.934441366574326</v>
          </cell>
        </row>
        <row r="1054">
          <cell r="E1054" t="str">
            <v>Cruceta de concreto armado de 2,20 m</v>
          </cell>
        </row>
        <row r="1056">
          <cell r="F1056" t="str">
            <v>TIPO DE CAMBIO (S/.POR US$) :</v>
          </cell>
          <cell r="G1056">
            <v>3.2450000000000001</v>
          </cell>
        </row>
        <row r="1057">
          <cell r="F1057" t="str">
            <v>FECHA DE REFERENCIA :</v>
          </cell>
          <cell r="G1057">
            <v>43100</v>
          </cell>
        </row>
        <row r="1059">
          <cell r="H1059" t="str">
            <v xml:space="preserve">PRECIO </v>
          </cell>
        </row>
        <row r="1060">
          <cell r="E1060" t="str">
            <v>FUENTE</v>
          </cell>
          <cell r="G1060" t="str">
            <v>TIPO</v>
          </cell>
          <cell r="H1060" t="str">
            <v>UNITARIO</v>
          </cell>
        </row>
        <row r="1061">
          <cell r="H1061" t="str">
            <v>(US$/UND)</v>
          </cell>
        </row>
        <row r="1062">
          <cell r="E1062" t="str">
            <v>REPORTE EMPRESA :HIDRANDINA - CON FACTURA N° 3210013226</v>
          </cell>
          <cell r="G1062">
            <v>1</v>
          </cell>
          <cell r="H1062">
            <v>36.934441366574326</v>
          </cell>
        </row>
        <row r="1074">
          <cell r="G1074" t="str">
            <v>US$/Unidad</v>
          </cell>
          <cell r="H1074">
            <v>36.934441366574326</v>
          </cell>
        </row>
        <row r="1075">
          <cell r="G1075" t="str">
            <v>US$/Unidad</v>
          </cell>
          <cell r="H1075" t="str">
            <v>NO APLICA</v>
          </cell>
        </row>
      </sheetData>
      <sheetData sheetId="2">
        <row r="1">
          <cell r="H1" t="str">
            <v>I-404</v>
          </cell>
        </row>
        <row r="4">
          <cell r="E4" t="str">
            <v xml:space="preserve"> </v>
          </cell>
        </row>
        <row r="5">
          <cell r="E5" t="str">
            <v>AAAC</v>
          </cell>
          <cell r="F5" t="str">
            <v>Conductor AAAC</v>
          </cell>
          <cell r="H5">
            <v>2.57577453564154</v>
          </cell>
        </row>
        <row r="7">
          <cell r="E7" t="str">
            <v>Conductor AAAC</v>
          </cell>
        </row>
        <row r="9">
          <cell r="F9" t="str">
            <v>TIPO DE CAMBIO (S/.POR US$) :</v>
          </cell>
          <cell r="G9">
            <v>3.2450000000000001</v>
          </cell>
        </row>
        <row r="10">
          <cell r="F10" t="str">
            <v>FECHA DE REFERENCIA :</v>
          </cell>
          <cell r="G10">
            <v>43100</v>
          </cell>
        </row>
        <row r="12">
          <cell r="H12" t="str">
            <v xml:space="preserve">PRECIO </v>
          </cell>
        </row>
        <row r="13">
          <cell r="E13" t="str">
            <v>FUENTE</v>
          </cell>
          <cell r="G13" t="str">
            <v>TIPO</v>
          </cell>
          <cell r="H13" t="str">
            <v>UNITARIO</v>
          </cell>
        </row>
        <row r="14">
          <cell r="H14" t="str">
            <v>(US$/Kg)</v>
          </cell>
        </row>
        <row r="15">
          <cell r="E15" t="str">
            <v>COPEMI S.A.C. CONSTRUCTORES REPORTE ADUANAS 20170316</v>
          </cell>
          <cell r="G15">
            <v>0</v>
          </cell>
          <cell r="H15">
            <v>2.8476648284313724</v>
          </cell>
        </row>
        <row r="16">
          <cell r="E16" t="str">
            <v>COPEMI S.A.C. CONSTRUCTORES REPORTE ADUANAS 20170323</v>
          </cell>
          <cell r="G16">
            <v>0</v>
          </cell>
          <cell r="H16">
            <v>2.8394089635854343</v>
          </cell>
        </row>
        <row r="17">
          <cell r="E17" t="str">
            <v>CONDUCTORES Y CABLES DEL PERU SAC REPORTE ADUANAS 20170517</v>
          </cell>
          <cell r="G17">
            <v>0</v>
          </cell>
          <cell r="H17">
            <v>2.4769511245874538</v>
          </cell>
        </row>
        <row r="18">
          <cell r="E18" t="str">
            <v>CONDUCTORES Y CABLES DEL PERU SAC REPORTE ADUANAS 20170517</v>
          </cell>
          <cell r="G18">
            <v>0</v>
          </cell>
          <cell r="H18">
            <v>3.251102171193065</v>
          </cell>
        </row>
        <row r="19">
          <cell r="E19" t="str">
            <v>CONDUCTORES Y CABLES DEL PERU SAC REPORTE ADUANAS 20170517</v>
          </cell>
          <cell r="G19">
            <v>0</v>
          </cell>
          <cell r="H19">
            <v>3.0967124685247898</v>
          </cell>
        </row>
        <row r="20">
          <cell r="E20" t="str">
            <v>IMPORTACIONES GELCO SAC REPORTE ADUANAS 20170517</v>
          </cell>
          <cell r="G20">
            <v>0</v>
          </cell>
          <cell r="H20">
            <v>2.5762711864406778</v>
          </cell>
        </row>
        <row r="21">
          <cell r="E21" t="str">
            <v>IMPORTACIONES GELCO SAC REPORTE ADUANAS 20170517</v>
          </cell>
          <cell r="G21">
            <v>0</v>
          </cell>
          <cell r="H21">
            <v>2.5425</v>
          </cell>
        </row>
        <row r="22">
          <cell r="E22" t="str">
            <v>MANUFACTURAS INDUSTRIALES MENDOZA S.A. REPORTE ADUANAS 20170120</v>
          </cell>
          <cell r="G22">
            <v>0</v>
          </cell>
          <cell r="H22">
            <v>2.5655973684210527</v>
          </cell>
        </row>
        <row r="23">
          <cell r="E23" t="str">
            <v>MANUFACTURAS INDUSTRIALES MENDOZA S.A. REPORTE ADUANAS 20170120</v>
          </cell>
          <cell r="G23">
            <v>0</v>
          </cell>
          <cell r="H23">
            <v>2.5203918838273327</v>
          </cell>
        </row>
        <row r="24">
          <cell r="E24" t="str">
            <v>MANUFACTURAS INDUSTRIALES MENDOZA S.A. REPORTE ADUANAS 20170202</v>
          </cell>
          <cell r="G24">
            <v>0</v>
          </cell>
          <cell r="H24">
            <v>2.5753262010128197</v>
          </cell>
        </row>
        <row r="25">
          <cell r="E25" t="str">
            <v>MANUFACTURAS INDUSTRIALES MENDOZA S.A. REPORTE ADUANAS 20170202</v>
          </cell>
          <cell r="G25">
            <v>0</v>
          </cell>
          <cell r="H25">
            <v>2.5032024407753051</v>
          </cell>
        </row>
        <row r="26">
          <cell r="E26" t="str">
            <v>JJ&amp;P SUMTELEC S.A.C. REPORTE ADUANAS 20170202</v>
          </cell>
          <cell r="G26">
            <v>0</v>
          </cell>
          <cell r="H26">
            <v>1.4484330877687817</v>
          </cell>
        </row>
        <row r="27">
          <cell r="E27" t="str">
            <v>JJ&amp;P SUMTELEC S.A.C. REPORTE ADUANAS 20170202</v>
          </cell>
          <cell r="G27">
            <v>0</v>
          </cell>
          <cell r="H27">
            <v>1.4484317793715429</v>
          </cell>
        </row>
        <row r="28">
          <cell r="E28" t="str">
            <v>EJECUCION INTEGRAL E.I.R.L. - EJEIN E.I. REPORTE ADUANAS 20170207</v>
          </cell>
          <cell r="G28">
            <v>0</v>
          </cell>
          <cell r="H28">
            <v>2.5257552083333334</v>
          </cell>
        </row>
        <row r="29">
          <cell r="E29" t="str">
            <v>MANUFACTURAS INDUSTRIALES MENDOZA S.A. REPORTE ADUANAS 20170216</v>
          </cell>
          <cell r="G29">
            <v>0</v>
          </cell>
          <cell r="H29">
            <v>2.4444076276786557</v>
          </cell>
        </row>
        <row r="30">
          <cell r="E30" t="str">
            <v>JJ&amp;P SUMTELEC S.A.C. REPORTE ADUANAS 20170220</v>
          </cell>
          <cell r="G30">
            <v>0</v>
          </cell>
          <cell r="H30">
            <v>1.556402270319837</v>
          </cell>
        </row>
        <row r="31">
          <cell r="E31" t="str">
            <v>JJ&amp;P SUMTELEC S.A.C. REPORTE ADUANAS 20170220</v>
          </cell>
          <cell r="G31">
            <v>0</v>
          </cell>
          <cell r="H31">
            <v>1.5563988647162668</v>
          </cell>
        </row>
        <row r="32">
          <cell r="E32" t="str">
            <v>PACIFICO DISTRIBUCIONES S.A.C. REPORTE ADUANAS 20170328</v>
          </cell>
          <cell r="G32">
            <v>0</v>
          </cell>
          <cell r="H32">
            <v>2.6050469374229799</v>
          </cell>
        </row>
        <row r="33">
          <cell r="E33" t="str">
            <v>MANUFACTURAS INDUSTRIALES MENDOZA S.A. REPORTE ADUANAS 20170403</v>
          </cell>
          <cell r="G33">
            <v>0</v>
          </cell>
          <cell r="H33">
            <v>2.4993641999736185</v>
          </cell>
        </row>
        <row r="34">
          <cell r="E34" t="str">
            <v>MANUFACTURAS INDUSTRIALES MENDOZA S.A. REPORTE ADUANAS 20170403</v>
          </cell>
          <cell r="G34">
            <v>0</v>
          </cell>
          <cell r="H34">
            <v>2.4717692307692309</v>
          </cell>
        </row>
        <row r="35">
          <cell r="E35" t="str">
            <v>IMPORTACIONES GELCO SAC REPORTE ADUANAS 20170407</v>
          </cell>
          <cell r="G35">
            <v>0</v>
          </cell>
          <cell r="H35">
            <v>2.4222383720930232</v>
          </cell>
        </row>
        <row r="36">
          <cell r="E36" t="str">
            <v>TECSUR S.A. REPORTE ADUANAS 20170426</v>
          </cell>
          <cell r="G36">
            <v>0</v>
          </cell>
          <cell r="H36">
            <v>2.3498932633924512</v>
          </cell>
        </row>
        <row r="37">
          <cell r="E37" t="str">
            <v>TECSUR S.A. REPORTE ADUANAS 20170426</v>
          </cell>
          <cell r="G37">
            <v>0</v>
          </cell>
          <cell r="H37">
            <v>2.3498931241333394</v>
          </cell>
        </row>
        <row r="38">
          <cell r="E38" t="str">
            <v>JJ&amp;P SUMTELEC S.A.C. REPORTE ADUANAS 20170427</v>
          </cell>
          <cell r="G38">
            <v>0</v>
          </cell>
          <cell r="H38">
            <v>1.4466589503141443</v>
          </cell>
        </row>
        <row r="39">
          <cell r="E39" t="str">
            <v>JJ&amp;P SUMTELEC S.A.C. REPORTE ADUANAS 20170427</v>
          </cell>
          <cell r="G39">
            <v>0</v>
          </cell>
          <cell r="H39">
            <v>1.446658468813055</v>
          </cell>
        </row>
        <row r="40">
          <cell r="E40" t="str">
            <v>JJ&amp;P SUMTELEC S.A.C. REPORTE ADUANAS 20170427</v>
          </cell>
          <cell r="G40">
            <v>0</v>
          </cell>
          <cell r="H40">
            <v>1.6110856541588174</v>
          </cell>
        </row>
        <row r="41">
          <cell r="E41" t="str">
            <v>JJ&amp;P SUMTELEC S.A.C. REPORTE ADUANAS 20170427</v>
          </cell>
          <cell r="G41">
            <v>0</v>
          </cell>
          <cell r="H41">
            <v>1.611084245942173</v>
          </cell>
        </row>
        <row r="42">
          <cell r="E42" t="str">
            <v>CABLES ELECTRICOS BRANDE S.A.C. REPORTE ADUANAS 20170503</v>
          </cell>
          <cell r="G42">
            <v>0</v>
          </cell>
          <cell r="H42">
            <v>2.0693494252873563</v>
          </cell>
        </row>
        <row r="43">
          <cell r="E43" t="str">
            <v>CABLES ELECTRICOS BRANDE S.A.C. REPORTE ADUANAS 20170503</v>
          </cell>
          <cell r="G43">
            <v>0</v>
          </cell>
          <cell r="H43">
            <v>3.3008628571428571</v>
          </cell>
        </row>
        <row r="44">
          <cell r="E44" t="str">
            <v>CABLES ELECTRICOS BRANDE S.A.C. REPORTE ADUANAS 20170503</v>
          </cell>
          <cell r="G44">
            <v>0</v>
          </cell>
          <cell r="H44">
            <v>0.80523209876543211</v>
          </cell>
        </row>
        <row r="45">
          <cell r="E45" t="str">
            <v>IMPORTACIONES GELCO SAC REPORTE ADUANAS 20170503</v>
          </cell>
          <cell r="G45">
            <v>0</v>
          </cell>
          <cell r="H45">
            <v>2.4253448275862071</v>
          </cell>
        </row>
        <row r="46">
          <cell r="E46" t="str">
            <v>CONDUCTORES Y CABLES DEL PERU SAC REPORTE ADUANAS 20170517</v>
          </cell>
          <cell r="G46">
            <v>0</v>
          </cell>
          <cell r="H46">
            <v>2.4571599682935226</v>
          </cell>
        </row>
        <row r="47">
          <cell r="E47" t="str">
            <v>CONDUCTORES Y CABLES DEL PERU SAC REPORTE ADUANAS 20170517</v>
          </cell>
          <cell r="G47">
            <v>0</v>
          </cell>
          <cell r="H47">
            <v>1.9889769043893177</v>
          </cell>
        </row>
        <row r="48">
          <cell r="E48" t="str">
            <v>CONDUCTORES ELECTRICOS LIMA S A REPORTE ADUANAS 20170127</v>
          </cell>
          <cell r="G48">
            <v>0</v>
          </cell>
          <cell r="H48">
            <v>2.4865655761436014</v>
          </cell>
        </row>
        <row r="49">
          <cell r="E49" t="str">
            <v>CONDUCTORES ELECTRICOS LIMA S A REPORTE ADUANAS 20170127</v>
          </cell>
          <cell r="G49">
            <v>0</v>
          </cell>
          <cell r="H49">
            <v>2.4582374413349557</v>
          </cell>
        </row>
        <row r="50">
          <cell r="E50" t="str">
            <v>CONDUCTORES ELECTRICOS LIMA S A REPORTE ADUANAS 20170127</v>
          </cell>
          <cell r="G50">
            <v>0</v>
          </cell>
          <cell r="H50">
            <v>2.3940322823955351</v>
          </cell>
        </row>
        <row r="51">
          <cell r="E51" t="str">
            <v>CONDUCTORES ELECTRICOS LIMA S A REPORTE ADUANAS 20170127</v>
          </cell>
          <cell r="G51">
            <v>0</v>
          </cell>
          <cell r="H51">
            <v>2.4</v>
          </cell>
        </row>
        <row r="52">
          <cell r="E52" t="str">
            <v>CONDUCTORES ELECTRICOS LIMA S A REPORTE ADUANAS 20170127</v>
          </cell>
          <cell r="G52">
            <v>0</v>
          </cell>
          <cell r="H52">
            <v>2.5130004046944556</v>
          </cell>
        </row>
        <row r="53">
          <cell r="E53" t="str">
            <v>CONDUCTORES ELECTRICOS LIMA S A REPORTE ADUANAS 20170127</v>
          </cell>
          <cell r="G53">
            <v>0</v>
          </cell>
          <cell r="H53">
            <v>2.486195164326046</v>
          </cell>
        </row>
        <row r="54">
          <cell r="E54" t="str">
            <v>IMPORTACIONES GELCO SAC REPORTE ADUANAS 20170308</v>
          </cell>
          <cell r="G54">
            <v>0</v>
          </cell>
          <cell r="H54">
            <v>2.4541980541318513</v>
          </cell>
        </row>
        <row r="55">
          <cell r="E55" t="str">
            <v>IMPORTACIONES GELCO SAC REPORTE ADUANAS 20170308</v>
          </cell>
          <cell r="G55">
            <v>0</v>
          </cell>
          <cell r="H55">
            <v>2.4541987531652834</v>
          </cell>
        </row>
        <row r="56">
          <cell r="E56" t="str">
            <v>IMPORTACIONES GELCO SAC REPORTE ADUANAS 20170308</v>
          </cell>
          <cell r="G56">
            <v>0</v>
          </cell>
          <cell r="H56">
            <v>2.454197795913267</v>
          </cell>
        </row>
        <row r="57">
          <cell r="E57" t="str">
            <v>ANIXTER JORVEX S.A.C. REPORTE ADUANAS 20170328</v>
          </cell>
          <cell r="G57">
            <v>0</v>
          </cell>
          <cell r="H57">
            <v>2.427931207648812</v>
          </cell>
        </row>
        <row r="58">
          <cell r="E58" t="str">
            <v>CONDUCTORES Y CABLES DEL PERU SAC REPORTE ADUANAS 20170410</v>
          </cell>
          <cell r="G58">
            <v>0</v>
          </cell>
          <cell r="H58">
            <v>2.5107353790943101</v>
          </cell>
        </row>
        <row r="59">
          <cell r="E59" t="str">
            <v>CONDUCTORES Y CABLES DEL PERU SAC REPORTE ADUANAS 20170410</v>
          </cell>
          <cell r="G59">
            <v>0</v>
          </cell>
          <cell r="H59">
            <v>2.5551504111585306</v>
          </cell>
        </row>
        <row r="60">
          <cell r="E60" t="str">
            <v>CONDUCTORES Y CABLES DEL PERU SAC REPORTE ADUANAS 20170410</v>
          </cell>
          <cell r="G60">
            <v>0</v>
          </cell>
          <cell r="H60">
            <v>2.5693679842922239</v>
          </cell>
        </row>
        <row r="61">
          <cell r="E61" t="str">
            <v>CONDUCTORES Y CABLES DEL PERU SAC REPORTE ADUANAS 20170410</v>
          </cell>
          <cell r="G61">
            <v>0</v>
          </cell>
          <cell r="H61">
            <v>2.6625571909167367</v>
          </cell>
        </row>
        <row r="62">
          <cell r="E62" t="str">
            <v>CONDUCTORES Y CABLES DEL PERU SAC REPORTE ADUANAS 20170410</v>
          </cell>
          <cell r="G62">
            <v>0</v>
          </cell>
          <cell r="H62">
            <v>2.5799167278961548</v>
          </cell>
        </row>
        <row r="63">
          <cell r="E63" t="str">
            <v>CONSORCIO ELECTRICO DE VILLACURI SAC REPORTE ADUANAS 20170104</v>
          </cell>
          <cell r="G63">
            <v>0</v>
          </cell>
          <cell r="H63">
            <v>2.3869555680690562</v>
          </cell>
        </row>
        <row r="64">
          <cell r="E64" t="str">
            <v>CONSORCIO ELECTRICO DE VILLACURI SAC REPORTE ADUANAS 20170104</v>
          </cell>
          <cell r="G64">
            <v>0</v>
          </cell>
          <cell r="H64">
            <v>2.3869548617435243</v>
          </cell>
        </row>
        <row r="65">
          <cell r="E65" t="str">
            <v>CONSORCIO ELECTRICO DE VILLACURI SAC REPORTE ADUANAS 20170104</v>
          </cell>
          <cell r="G65">
            <v>0</v>
          </cell>
          <cell r="H65">
            <v>2.3869562930981387</v>
          </cell>
        </row>
        <row r="66">
          <cell r="E66" t="str">
            <v>CONSORCIO ELECTRICO DE VILLACURI SAC REPORTE ADUANAS 20170104</v>
          </cell>
          <cell r="G66">
            <v>0</v>
          </cell>
          <cell r="H66">
            <v>2.3869596734579015</v>
          </cell>
        </row>
        <row r="67">
          <cell r="E67" t="str">
            <v>CONSORCIO ELECTRICO DE VILLACURI SAC REPORTE ADUANAS 20170104</v>
          </cell>
          <cell r="G67">
            <v>0</v>
          </cell>
          <cell r="H67">
            <v>2.3869563078660385</v>
          </cell>
        </row>
        <row r="68">
          <cell r="E68" t="str">
            <v>JJ&amp;P SUMTELEC S.A.C. REPORTE ADUANAS 20170703</v>
          </cell>
          <cell r="G68">
            <v>0</v>
          </cell>
          <cell r="H68">
            <v>1.5553035392036134</v>
          </cell>
        </row>
        <row r="69">
          <cell r="E69" t="str">
            <v>JJ&amp;P SUMTELEC S.A.C. REPORTE ADUANAS 20170703</v>
          </cell>
          <cell r="G69">
            <v>0</v>
          </cell>
          <cell r="H69">
            <v>1.5553017189581422</v>
          </cell>
        </row>
        <row r="70">
          <cell r="E70" t="str">
            <v>IMPORTACIONES GELCO SAC REPORTE ADUANAS 20170706</v>
          </cell>
          <cell r="G70">
            <v>0</v>
          </cell>
          <cell r="H70">
            <v>2.4163723916532907</v>
          </cell>
        </row>
        <row r="71">
          <cell r="E71" t="str">
            <v>IMPORTACIONES GELCO SAC REPORTE ADUANAS 20170706</v>
          </cell>
          <cell r="G71">
            <v>0</v>
          </cell>
          <cell r="H71">
            <v>2.4222383720930232</v>
          </cell>
        </row>
        <row r="72">
          <cell r="E72" t="str">
            <v>IMPORTACIONES GELCO SAC REPORTE ADUANAS 20170706</v>
          </cell>
          <cell r="G72">
            <v>0</v>
          </cell>
          <cell r="H72">
            <v>2.437954939341421</v>
          </cell>
        </row>
        <row r="73">
          <cell r="E73" t="str">
            <v>RED DE ENERGIA DEL PERU SA REPORTE ADUANAS 20170717</v>
          </cell>
          <cell r="G73">
            <v>0</v>
          </cell>
          <cell r="H73">
            <v>2.5669356958857961</v>
          </cell>
        </row>
        <row r="74">
          <cell r="E74" t="str">
            <v>SINDICATO ENERGETICO S.A. REPORTE ADUANAS 20170717</v>
          </cell>
          <cell r="G74">
            <v>0</v>
          </cell>
          <cell r="H74">
            <v>2.8312581649153805</v>
          </cell>
        </row>
        <row r="75">
          <cell r="E75" t="str">
            <v>TECSUR S.A. REPORTE ADUANAS 20170718</v>
          </cell>
          <cell r="G75">
            <v>0</v>
          </cell>
          <cell r="H75">
            <v>2.3304069291641825</v>
          </cell>
        </row>
        <row r="76">
          <cell r="E76" t="str">
            <v>IMPORTACIONES GELCO SAC REPORTE ADUANAS 20170731</v>
          </cell>
          <cell r="G76">
            <v>0</v>
          </cell>
          <cell r="H76">
            <v>2.5244634331597222</v>
          </cell>
        </row>
        <row r="77">
          <cell r="E77" t="str">
            <v>IMPORTACIONES GELCO SAC REPORTE ADUANAS 20170731</v>
          </cell>
          <cell r="G77">
            <v>0</v>
          </cell>
          <cell r="H77">
            <v>2.5361368686868686</v>
          </cell>
        </row>
        <row r="78">
          <cell r="E78" t="str">
            <v>CABLES ELECTRICOS BRANDE S.A.C. REPORTE ADUANAS 20170801</v>
          </cell>
          <cell r="G78">
            <v>0</v>
          </cell>
          <cell r="H78">
            <v>2.4607924242424244</v>
          </cell>
        </row>
        <row r="79">
          <cell r="E79" t="str">
            <v>CABLES ELECTRICOS BRANDE S.A.C. REPORTE ADUANAS 20170801</v>
          </cell>
          <cell r="G79">
            <v>0</v>
          </cell>
          <cell r="H79">
            <v>2.4597463235294117</v>
          </cell>
        </row>
        <row r="80">
          <cell r="E80" t="str">
            <v>CABLES ELECTRICOS BRANDE S.A.C. REPORTE ADUANAS 20170801</v>
          </cell>
          <cell r="G80">
            <v>0</v>
          </cell>
          <cell r="H80">
            <v>2.4714576802507837</v>
          </cell>
        </row>
        <row r="81">
          <cell r="E81" t="str">
            <v>CABLES ELECTRICOS BRANDE S.A.C. REPORTE ADUANAS 20170801</v>
          </cell>
          <cell r="G81">
            <v>0</v>
          </cell>
          <cell r="H81">
            <v>2.5075514705882354</v>
          </cell>
        </row>
        <row r="82">
          <cell r="E82" t="str">
            <v>IMPORTACIONES GELCO SAC REPORTE ADUANAS 20170803</v>
          </cell>
          <cell r="G82">
            <v>0</v>
          </cell>
          <cell r="H82">
            <v>2.5091943977591038</v>
          </cell>
        </row>
        <row r="83">
          <cell r="E83" t="str">
            <v>IMPORTACIONES GELCO SAC REPORTE ADUANAS 20170814</v>
          </cell>
          <cell r="G83">
            <v>0</v>
          </cell>
          <cell r="H83">
            <v>2.4163723916532907</v>
          </cell>
        </row>
        <row r="84">
          <cell r="E84" t="str">
            <v>IMPORTACIONES GELCO SAC REPORTE ADUANAS 20170814</v>
          </cell>
          <cell r="G84">
            <v>0</v>
          </cell>
          <cell r="H84">
            <v>2.4222383720930232</v>
          </cell>
        </row>
        <row r="85">
          <cell r="E85" t="str">
            <v>IMPORTACIONES GELCO SAC REPORTE ADUANAS 20170814</v>
          </cell>
          <cell r="G85">
            <v>0</v>
          </cell>
          <cell r="H85">
            <v>2.437954939341421</v>
          </cell>
        </row>
        <row r="86">
          <cell r="E86" t="str">
            <v>IMPORTACIONES GELCO SAC REPORTE ADUANAS 20170814</v>
          </cell>
          <cell r="G86">
            <v>0</v>
          </cell>
          <cell r="H86">
            <v>2.4542187499999999</v>
          </cell>
        </row>
        <row r="87">
          <cell r="E87" t="str">
            <v>IMPORTACIONES GELCO SAC REPORTE ADUANAS 20170621</v>
          </cell>
          <cell r="G87">
            <v>0</v>
          </cell>
          <cell r="H87">
            <v>2.5666923670007709</v>
          </cell>
        </row>
        <row r="88">
          <cell r="E88" t="str">
            <v>ANIXTER JORVEX S.A.C. REPORTE ADUANAS 20170829</v>
          </cell>
          <cell r="G88">
            <v>0</v>
          </cell>
          <cell r="H88">
            <v>2.697222095203256</v>
          </cell>
        </row>
        <row r="89">
          <cell r="E89" t="str">
            <v>ANIXTER JORVEX S.A.C. REPORTE ADUANAS 20170829</v>
          </cell>
          <cell r="G89">
            <v>0</v>
          </cell>
          <cell r="H89">
            <v>3.0358265241986171</v>
          </cell>
        </row>
        <row r="90">
          <cell r="E90" t="str">
            <v>ANIXTER JORVEX S.A.C. REPORTE ADUANAS 20170731</v>
          </cell>
          <cell r="G90">
            <v>0</v>
          </cell>
          <cell r="H90">
            <v>2.6310592263422454</v>
          </cell>
        </row>
        <row r="91">
          <cell r="E91" t="str">
            <v>COBRA PERU S.A REPORTE ADUANAS 20170906</v>
          </cell>
          <cell r="G91">
            <v>0</v>
          </cell>
          <cell r="H91">
            <v>4.9096173076923071</v>
          </cell>
        </row>
        <row r="92">
          <cell r="E92" t="str">
            <v>IMPORTACIONES GELCO SAC REPORTE ADUANAS 20170905</v>
          </cell>
          <cell r="G92">
            <v>0</v>
          </cell>
          <cell r="H92">
            <v>2.7554113924050636</v>
          </cell>
        </row>
        <row r="93">
          <cell r="E93" t="str">
            <v>IMPORTACIONES GELCO SAC REPORTE ADUANAS 20170905</v>
          </cell>
          <cell r="G93">
            <v>0</v>
          </cell>
          <cell r="H93">
            <v>2.5384676258992802</v>
          </cell>
        </row>
        <row r="94">
          <cell r="E94" t="str">
            <v>IMPORTACIONES GELCO SAC REPORTE ADUANAS 20170905</v>
          </cell>
          <cell r="G94">
            <v>0</v>
          </cell>
          <cell r="H94">
            <v>2.5321704963235292</v>
          </cell>
        </row>
        <row r="95">
          <cell r="E95" t="str">
            <v>GCZ INGENIEROS S.A.C. REPORTE ADUANAS 20170915</v>
          </cell>
          <cell r="G95">
            <v>0</v>
          </cell>
          <cell r="H95">
            <v>2.5434084661902143</v>
          </cell>
        </row>
        <row r="96">
          <cell r="E96" t="str">
            <v>GCZ INGENIEROS S.A.C. REPORTE ADUANAS 20170918</v>
          </cell>
          <cell r="G96">
            <v>0</v>
          </cell>
          <cell r="H96">
            <v>2.4787570029422437</v>
          </cell>
        </row>
        <row r="97">
          <cell r="E97" t="str">
            <v>MANUFACTURAS ELECTRICAS S A REPORTE ADUANAS 20170919</v>
          </cell>
          <cell r="G97">
            <v>0</v>
          </cell>
          <cell r="H97">
            <v>2.3538757489750868</v>
          </cell>
        </row>
        <row r="98">
          <cell r="E98" t="str">
            <v>MANUFACTURAS ELECTRICAS S A REPORTE ADUANAS 20170919</v>
          </cell>
          <cell r="G98">
            <v>0</v>
          </cell>
          <cell r="H98">
            <v>2.4476308384918402</v>
          </cell>
        </row>
        <row r="99">
          <cell r="E99" t="str">
            <v>MANUFACTURAS INDUSTRIALES MENDOZA S.A. REPORTE ADUANAS 20171005</v>
          </cell>
          <cell r="G99">
            <v>0</v>
          </cell>
          <cell r="H99">
            <v>2.1724022523594257</v>
          </cell>
        </row>
        <row r="100">
          <cell r="E100" t="str">
            <v>MANUFACTURAS INDUSTRIALES MENDOZA S.A. REPORTE ADUANAS 20171005</v>
          </cell>
          <cell r="G100">
            <v>0</v>
          </cell>
          <cell r="H100">
            <v>2.9899061032863852</v>
          </cell>
        </row>
        <row r="101">
          <cell r="E101" t="str">
            <v>MANUFACTURAS INDUSTRIALES MENDOZA S.A. REPORTE ADUANAS 20171005</v>
          </cell>
          <cell r="G101">
            <v>0</v>
          </cell>
          <cell r="H101">
            <v>2.2900423091911151</v>
          </cell>
        </row>
        <row r="102">
          <cell r="E102" t="str">
            <v>MANUFACTURAS INDUSTRIALES MENDOZA S.A. REPORTE ADUANAS 20171005</v>
          </cell>
          <cell r="G102">
            <v>0</v>
          </cell>
          <cell r="H102">
            <v>3.2895623591284751</v>
          </cell>
        </row>
        <row r="103">
          <cell r="E103" t="str">
            <v>MANUFACTURAS INDUSTRIALES MENDOZA S.A. REPORTE ADUANAS 20171005</v>
          </cell>
          <cell r="G103">
            <v>0</v>
          </cell>
          <cell r="H103">
            <v>3.7333264057268214</v>
          </cell>
        </row>
        <row r="104">
          <cell r="E104" t="str">
            <v>MANUFACTURAS INDUSTRIALES MENDOZA S.A. REPORTE ADUANAS 20171005</v>
          </cell>
          <cell r="G104">
            <v>0</v>
          </cell>
          <cell r="H104">
            <v>1.2051102644036484</v>
          </cell>
        </row>
        <row r="105">
          <cell r="E105" t="str">
            <v>TECSUR S.A. REPORTE ADUANAS 20171024</v>
          </cell>
          <cell r="G105">
            <v>0</v>
          </cell>
          <cell r="H105">
            <v>2.7282230310204141</v>
          </cell>
        </row>
        <row r="106">
          <cell r="E106" t="str">
            <v>ANIXTER JORVEX S.A.C. REPORTE ADUANAS 20171025</v>
          </cell>
          <cell r="G106">
            <v>0</v>
          </cell>
          <cell r="H106">
            <v>3.0026385224274406</v>
          </cell>
        </row>
        <row r="107">
          <cell r="E107" t="str">
            <v>ANIXTER JORVEX S.A.C. REPORTE ADUANAS 20171025</v>
          </cell>
          <cell r="G107">
            <v>0</v>
          </cell>
          <cell r="H107">
            <v>3.1417791322014224</v>
          </cell>
        </row>
        <row r="108">
          <cell r="E108" t="str">
            <v>ANIXTER JORVEX S.A.C. REPORTE ADUANAS 20171025</v>
          </cell>
          <cell r="G108">
            <v>0</v>
          </cell>
          <cell r="H108">
            <v>2.9126986819783371</v>
          </cell>
        </row>
        <row r="109">
          <cell r="E109" t="str">
            <v>ANIXTER JORVEX S.A.C. REPORTE ADUANAS 20171025</v>
          </cell>
          <cell r="G109">
            <v>0</v>
          </cell>
          <cell r="H109">
            <v>2.8185208203853325</v>
          </cell>
        </row>
        <row r="110">
          <cell r="E110" t="str">
            <v>ANIXTER JORVEX S.A.C. REPORTE ADUANAS 20171025</v>
          </cell>
          <cell r="G110">
            <v>0</v>
          </cell>
          <cell r="H110">
            <v>2.6927573062261754</v>
          </cell>
        </row>
        <row r="111">
          <cell r="E111" t="str">
            <v>IMPORTACIONES GELCO SAC REPORTE ADUANAS 20171106</v>
          </cell>
          <cell r="G111">
            <v>0</v>
          </cell>
          <cell r="H111">
            <v>2.8219943576388888</v>
          </cell>
        </row>
        <row r="112">
          <cell r="E112" t="str">
            <v>CONDUCTORES ELECTRICOS LIMA S A REPORTE ADUANAS 20171127</v>
          </cell>
          <cell r="G112">
            <v>0</v>
          </cell>
          <cell r="H112">
            <v>2.8531965475469412</v>
          </cell>
        </row>
        <row r="113">
          <cell r="E113" t="str">
            <v>HUAURA POWER GROUP S.A REPORTE ADUANAS 20171219</v>
          </cell>
          <cell r="G113">
            <v>0</v>
          </cell>
          <cell r="H113">
            <v>3.6766666666666663</v>
          </cell>
        </row>
        <row r="114">
          <cell r="E114" t="str">
            <v>IMPORTACIONES GELCO SAC REPORTE ADUANAS 20171211</v>
          </cell>
          <cell r="G114">
            <v>0</v>
          </cell>
          <cell r="H114">
            <v>2.8350137362637362</v>
          </cell>
        </row>
        <row r="115">
          <cell r="E115" t="str">
            <v>MANUFACTURAS INDUSTRIALES MENDOZA S.A. REPORTE ADUANAS 20171215</v>
          </cell>
          <cell r="G115">
            <v>0</v>
          </cell>
          <cell r="H115">
            <v>2.9997252525252525</v>
          </cell>
        </row>
        <row r="116">
          <cell r="E116" t="str">
            <v>MANUFACTURAS INDUSTRIALES MENDOZA S.A. REPORTE ADUANAS 20171215</v>
          </cell>
          <cell r="G116">
            <v>0</v>
          </cell>
          <cell r="H116">
            <v>2.8830367647058823</v>
          </cell>
        </row>
        <row r="117">
          <cell r="E117" t="str">
            <v>MANUFACTURAS INDUSTRIALES MENDOZA S.A. REPORTE ADUANAS 20171215</v>
          </cell>
          <cell r="G117">
            <v>0</v>
          </cell>
          <cell r="H117">
            <v>2.8484533750869869</v>
          </cell>
        </row>
        <row r="118">
          <cell r="E118" t="str">
            <v>CENTELSA PERU S.A.C. REPORTE ADUANAS 20171227</v>
          </cell>
          <cell r="G118">
            <v>0</v>
          </cell>
          <cell r="H118">
            <v>2.973875</v>
          </cell>
        </row>
        <row r="119">
          <cell r="E119" t="str">
            <v>CONDUCTORES ELECTRICOS LIMA S A REPORTE ADUANAS 20171218</v>
          </cell>
          <cell r="G119">
            <v>0</v>
          </cell>
          <cell r="H119">
            <v>2.7855963590709352</v>
          </cell>
        </row>
        <row r="120">
          <cell r="E120" t="str">
            <v>CONDUCTORES ELECTRICOS LIMA S A REPORTE ADUANAS 20171218</v>
          </cell>
          <cell r="G120">
            <v>0</v>
          </cell>
          <cell r="H120">
            <v>2.7746706961233851</v>
          </cell>
        </row>
        <row r="121">
          <cell r="E121" t="str">
            <v>IMPORTACIONES GELCO SAC REPORTE ADUANAS 20171228</v>
          </cell>
          <cell r="G121">
            <v>0</v>
          </cell>
          <cell r="H121">
            <v>2.711797639969872</v>
          </cell>
        </row>
        <row r="122">
          <cell r="E122" t="str">
            <v>REPORTE EMPRESA :ENEL DISTRIBUCIÓN PERÚ - CON FACTURA N° ZTT20170524B</v>
          </cell>
          <cell r="G122">
            <v>1</v>
          </cell>
          <cell r="H122">
            <v>3.59</v>
          </cell>
        </row>
        <row r="201">
          <cell r="G201" t="str">
            <v>US$/kg</v>
          </cell>
          <cell r="H201">
            <v>2.5140155051752662</v>
          </cell>
        </row>
        <row r="202">
          <cell r="G202" t="str">
            <v>US$/Unidad</v>
          </cell>
          <cell r="H202">
            <v>2.57577453564154</v>
          </cell>
          <cell r="I202">
            <v>2.57577453564154</v>
          </cell>
        </row>
        <row r="206">
          <cell r="H206" t="str">
            <v>I-404</v>
          </cell>
        </row>
        <row r="209">
          <cell r="E209" t="str">
            <v xml:space="preserve"> </v>
          </cell>
        </row>
        <row r="210">
          <cell r="E210" t="str">
            <v>AAAC-E</v>
          </cell>
          <cell r="F210" t="str">
            <v>Conductor AAAC Engrasado</v>
          </cell>
          <cell r="H210">
            <v>2.8186603073516951</v>
          </cell>
        </row>
        <row r="212">
          <cell r="E212" t="str">
            <v>Conductor AAAC Engrasado</v>
          </cell>
        </row>
        <row r="214">
          <cell r="F214" t="str">
            <v>TIPO DE CAMBIO (S/.POR US$) :</v>
          </cell>
          <cell r="G214">
            <v>3.2450000000000001</v>
          </cell>
        </row>
        <row r="215">
          <cell r="F215" t="str">
            <v>FECHA DE REFERENCIA :</v>
          </cell>
          <cell r="G215">
            <v>43100</v>
          </cell>
        </row>
        <row r="217">
          <cell r="H217" t="str">
            <v xml:space="preserve">PRECIO </v>
          </cell>
        </row>
        <row r="218">
          <cell r="E218" t="str">
            <v>FUENTE</v>
          </cell>
          <cell r="G218" t="str">
            <v>TIPO</v>
          </cell>
          <cell r="H218" t="str">
            <v>UNITARIO</v>
          </cell>
        </row>
        <row r="219">
          <cell r="H219" t="str">
            <v>(US$/Kg)</v>
          </cell>
        </row>
        <row r="220">
          <cell r="E220" t="str">
            <v>TECSUR S.A. REPORTE ADUANAS 20170201</v>
          </cell>
          <cell r="G220">
            <v>0</v>
          </cell>
          <cell r="H220">
            <v>2.5889119043608506</v>
          </cell>
        </row>
        <row r="221">
          <cell r="E221" t="str">
            <v>TECSUR S.A. REPORTE ADUANAS 20170427</v>
          </cell>
          <cell r="G221">
            <v>0</v>
          </cell>
          <cell r="H221">
            <v>2.2524595323100778</v>
          </cell>
        </row>
        <row r="222">
          <cell r="E222" t="str">
            <v>TECSUR S.A. REPORTE ADUANAS 20170427</v>
          </cell>
          <cell r="G222">
            <v>0</v>
          </cell>
          <cell r="H222">
            <v>2.2524588597200701</v>
          </cell>
        </row>
        <row r="223">
          <cell r="E223" t="str">
            <v>TECSUR S.A. REPORTE ADUANAS 20170427</v>
          </cell>
          <cell r="G223">
            <v>0</v>
          </cell>
          <cell r="H223">
            <v>2.2524587237544691</v>
          </cell>
        </row>
        <row r="224">
          <cell r="E224" t="str">
            <v>ENEL DISTRIBUCION PERU S.A.A. REPORTE ADUANAS 20170627</v>
          </cell>
          <cell r="G224">
            <v>0</v>
          </cell>
          <cell r="H224">
            <v>2.9122108534104729</v>
          </cell>
        </row>
        <row r="225">
          <cell r="E225" t="str">
            <v>IMPORTACIONES GELCO SAC REPORTE ADUANAS 20170803</v>
          </cell>
          <cell r="G225">
            <v>0</v>
          </cell>
          <cell r="H225">
            <v>2.6347757575757575</v>
          </cell>
        </row>
        <row r="226">
          <cell r="E226" t="str">
            <v>ENEL DISTRIBUCION PERU S.A.A. REPORTE ADUANAS 20171024</v>
          </cell>
          <cell r="G226">
            <v>0</v>
          </cell>
          <cell r="H226">
            <v>3.1117754029130396</v>
          </cell>
        </row>
        <row r="227">
          <cell r="E227" t="str">
            <v>PROYECTOS DE INFRAESTRUCTURA DEL PERU S. REPORTE ADUANAS 20170904</v>
          </cell>
          <cell r="G227">
            <v>0</v>
          </cell>
          <cell r="H227">
            <v>2.9347297297297299</v>
          </cell>
        </row>
        <row r="228">
          <cell r="E228" t="str">
            <v>ENEL DISTRIBUCION PERU S.A.A. REPORTE ADUANAS 20171013</v>
          </cell>
          <cell r="G228">
            <v>0</v>
          </cell>
          <cell r="H228">
            <v>3.1747851823563105</v>
          </cell>
        </row>
        <row r="229">
          <cell r="E229" t="str">
            <v>ENEL DISTRIBUCION PERU S.A.A. REPORTE ADUANAS 20171013</v>
          </cell>
          <cell r="G229">
            <v>0</v>
          </cell>
          <cell r="H229">
            <v>3.3280474343675417</v>
          </cell>
        </row>
        <row r="230">
          <cell r="E230" t="str">
            <v>ENEL DISTRIBUCION PERU S.A.A. REPORTE ADUANAS 20171013</v>
          </cell>
          <cell r="G230">
            <v>0</v>
          </cell>
          <cell r="H230">
            <v>3.2925959639953546</v>
          </cell>
        </row>
        <row r="231">
          <cell r="E231" t="str">
            <v>TECSUR S.A. REPORTE ADUANAS 20171024</v>
          </cell>
          <cell r="G231">
            <v>0</v>
          </cell>
          <cell r="H231">
            <v>2.7282215452066252</v>
          </cell>
        </row>
        <row r="232">
          <cell r="E232" t="str">
            <v>TECSUR S.A. REPORTE ADUANAS 20171212</v>
          </cell>
          <cell r="G232">
            <v>0</v>
          </cell>
          <cell r="H232">
            <v>2.9658859347830924</v>
          </cell>
        </row>
        <row r="233">
          <cell r="E233" t="str">
            <v>TECSUR S.A. REPORTE ADUANAS 20171212</v>
          </cell>
          <cell r="G233">
            <v>0</v>
          </cell>
          <cell r="H233">
            <v>2.9658864263953353</v>
          </cell>
        </row>
        <row r="234">
          <cell r="E234" t="str">
            <v>ENEL DISTRIBUCION PERU S.A.A. REPORTE ADUANAS 20171226</v>
          </cell>
          <cell r="G234">
            <v>0</v>
          </cell>
          <cell r="H234">
            <v>3.895107570994333</v>
          </cell>
        </row>
        <row r="235">
          <cell r="E235" t="str">
            <v>ENEL DISTRIBUCION PERU S.A.A. REPORTE ADUANAS 20171218</v>
          </cell>
          <cell r="G235">
            <v>0</v>
          </cell>
          <cell r="H235">
            <v>3.0463523127994612</v>
          </cell>
        </row>
        <row r="240">
          <cell r="G240" t="str">
            <v>US$/kg</v>
          </cell>
          <cell r="H240">
            <v>2.8960414459170329</v>
          </cell>
        </row>
        <row r="241">
          <cell r="G241" t="str">
            <v>US$/Unidad</v>
          </cell>
          <cell r="H241">
            <v>2.8186603073516951</v>
          </cell>
          <cell r="I241">
            <v>2.8186603073516951</v>
          </cell>
        </row>
        <row r="244">
          <cell r="H244" t="str">
            <v>I-404</v>
          </cell>
        </row>
        <row r="247">
          <cell r="E247" t="str">
            <v xml:space="preserve"> </v>
          </cell>
        </row>
        <row r="248">
          <cell r="E248" t="str">
            <v>ACAR</v>
          </cell>
          <cell r="F248" t="str">
            <v>Conductor ACAR</v>
          </cell>
          <cell r="H248">
            <v>2.5271669939287089</v>
          </cell>
        </row>
        <row r="250">
          <cell r="E250" t="str">
            <v>Conductor ACAR</v>
          </cell>
        </row>
        <row r="252">
          <cell r="F252" t="str">
            <v>TIPO DE CAMBIO (S/.POR US$) :</v>
          </cell>
          <cell r="G252">
            <v>3.2450000000000001</v>
          </cell>
        </row>
        <row r="253">
          <cell r="F253" t="str">
            <v>FECHA DE REFERENCIA :</v>
          </cell>
          <cell r="G253">
            <v>43100</v>
          </cell>
        </row>
        <row r="255">
          <cell r="H255" t="str">
            <v xml:space="preserve">PRECIO </v>
          </cell>
        </row>
        <row r="256">
          <cell r="E256" t="str">
            <v>FUENTE</v>
          </cell>
          <cell r="G256" t="str">
            <v>TIPO</v>
          </cell>
          <cell r="H256" t="str">
            <v>UNITARIO</v>
          </cell>
        </row>
        <row r="257">
          <cell r="H257" t="str">
            <v>(US$/kg)</v>
          </cell>
        </row>
        <row r="258">
          <cell r="E258" t="str">
            <v>MANUFACTURAS INDUSTRIALES MENDOZA S.A. REPORTE ADUANAS 20160114</v>
          </cell>
          <cell r="G258">
            <v>0</v>
          </cell>
          <cell r="H258">
            <v>2.243722049689441</v>
          </cell>
        </row>
        <row r="259">
          <cell r="E259" t="str">
            <v>MANUFACTURAS INDUSTRIALES MENDOZA S.A. REPORTE ADUANAS 20170523</v>
          </cell>
          <cell r="G259">
            <v>0</v>
          </cell>
          <cell r="H259">
            <v>2.4597689625735955</v>
          </cell>
        </row>
        <row r="260">
          <cell r="E260" t="str">
            <v>MANUFACTURAS INDUSTRIALES MENDOZA S.A. REPORTE ADUANAS 20170523</v>
          </cell>
          <cell r="G260">
            <v>0</v>
          </cell>
          <cell r="H260">
            <v>2.4597677386523116</v>
          </cell>
        </row>
        <row r="261">
          <cell r="E261" t="str">
            <v>TRANSMISORA ELECTRICA DEL SUR 2 S.A. TES REPORTE ADUANAS 20170123</v>
          </cell>
          <cell r="G261">
            <v>0</v>
          </cell>
          <cell r="H261">
            <v>2.3421138557637704</v>
          </cell>
        </row>
        <row r="262">
          <cell r="E262" t="str">
            <v>TRANSMISORA ELECTRICA DEL SUR 2 S.A. TES REPORTE ADUANAS 20170123</v>
          </cell>
          <cell r="G262">
            <v>0</v>
          </cell>
          <cell r="H262">
            <v>2.3421198156682026</v>
          </cell>
        </row>
        <row r="263">
          <cell r="E263" t="str">
            <v>TRANSMISORA ELECTRICA DEL SUR 2 S.A. TES REPORTE ADUANAS 20170123</v>
          </cell>
          <cell r="G263">
            <v>0</v>
          </cell>
          <cell r="H263">
            <v>2.3421197855368114</v>
          </cell>
        </row>
        <row r="264">
          <cell r="E264" t="str">
            <v>TRANSMISORA ELECTRICA DEL SUR 2 S.A. TES REPORTE ADUANAS 20170123</v>
          </cell>
          <cell r="G264">
            <v>0</v>
          </cell>
          <cell r="H264">
            <v>2.2655194071096596</v>
          </cell>
        </row>
        <row r="265">
          <cell r="E265" t="str">
            <v>TRANSMISORA ELECTRICA DEL SUR 2 S.A. TES REPORTE ADUANAS 20170123</v>
          </cell>
          <cell r="G265">
            <v>0</v>
          </cell>
          <cell r="H265">
            <v>2.2655226960110042</v>
          </cell>
        </row>
        <row r="266">
          <cell r="E266" t="str">
            <v>TRANSMISORA ELECTRICA DEL SUR 2 S.A. TES REPORTE ADUANAS 20170123</v>
          </cell>
          <cell r="G266">
            <v>0</v>
          </cell>
          <cell r="H266">
            <v>2.2655194353689083</v>
          </cell>
        </row>
        <row r="267">
          <cell r="E267" t="str">
            <v>TRANSMISORA ELECTRICA DEL SUR 2 S.A. TES REPORTE ADUANAS 20170123</v>
          </cell>
          <cell r="G267">
            <v>0</v>
          </cell>
          <cell r="H267">
            <v>2.2655247863247863</v>
          </cell>
        </row>
        <row r="268">
          <cell r="E268" t="str">
            <v>TRANSMISORA ELECTRICA DEL SUR 2 S.A. TES REPORTE ADUANAS 20170123</v>
          </cell>
          <cell r="G268">
            <v>0</v>
          </cell>
          <cell r="H268">
            <v>2.2655194908512333</v>
          </cell>
        </row>
        <row r="269">
          <cell r="E269" t="str">
            <v>TRANSMISORA ELECTRICA DEL SUR 2 S.A. TES REPORTE ADUANAS 20170123</v>
          </cell>
          <cell r="G269">
            <v>0</v>
          </cell>
          <cell r="H269">
            <v>2.2655274853801171</v>
          </cell>
        </row>
        <row r="270">
          <cell r="E270" t="str">
            <v>COMERCIALIZADORA DE FABRIC. ELECT. SAC REPORTE ADUANAS 20170215</v>
          </cell>
          <cell r="G270">
            <v>0</v>
          </cell>
          <cell r="H270">
            <v>2.0631583159480025</v>
          </cell>
        </row>
        <row r="271">
          <cell r="E271" t="str">
            <v>TALISMAN INGENIEROS E.I.R.L. REPORTE ADUANAS 20170308</v>
          </cell>
          <cell r="G271">
            <v>0</v>
          </cell>
          <cell r="H271">
            <v>5.6204545454545451</v>
          </cell>
        </row>
        <row r="272">
          <cell r="E272" t="str">
            <v>QUANTA SERVICES PERU S.A.C. REPORTE ADUANAS 20170403</v>
          </cell>
          <cell r="G272">
            <v>0</v>
          </cell>
          <cell r="H272">
            <v>2.59973820499687</v>
          </cell>
        </row>
        <row r="273">
          <cell r="E273" t="str">
            <v>DFJ INGENIERIA Y SUMINISTROS S.A.C. REPORTE ADUANAS 20170421</v>
          </cell>
          <cell r="G273">
            <v>0</v>
          </cell>
          <cell r="H273">
            <v>2.520780220947525</v>
          </cell>
        </row>
        <row r="274">
          <cell r="E274" t="str">
            <v>DFJ INGENIERIA Y SUMINISTROS S.A.C. REPORTE ADUANAS 20170421</v>
          </cell>
          <cell r="G274">
            <v>0</v>
          </cell>
          <cell r="H274">
            <v>2.481400132275132</v>
          </cell>
        </row>
        <row r="275">
          <cell r="E275" t="str">
            <v>TRANSMISORA ELECTRICA DEL SUR 2 S.A. TES REPORTE ADUANAS 20170504</v>
          </cell>
          <cell r="G275">
            <v>0</v>
          </cell>
          <cell r="H275">
            <v>2.8895274584929758</v>
          </cell>
        </row>
        <row r="276">
          <cell r="E276" t="str">
            <v>QUANTA SERVICES PERU S.A.C. REPORTE ADUANAS 20170516</v>
          </cell>
          <cell r="G276">
            <v>0</v>
          </cell>
          <cell r="H276">
            <v>3.1024048094555909</v>
          </cell>
        </row>
        <row r="277">
          <cell r="E277" t="str">
            <v>PROYECTOS DE INFRAESTRUCTURA DEL PERU S. REPORTE ADUANAS 20170127</v>
          </cell>
          <cell r="G277">
            <v>0</v>
          </cell>
          <cell r="H277">
            <v>2.3313207409141321</v>
          </cell>
        </row>
        <row r="278">
          <cell r="E278" t="str">
            <v>PROYECTOS DE INFRAESTRUCTURA DEL PERU S. REPORTE ADUANAS 20170127</v>
          </cell>
          <cell r="G278">
            <v>0</v>
          </cell>
          <cell r="H278">
            <v>2.3313208332277502</v>
          </cell>
        </row>
        <row r="279">
          <cell r="E279" t="str">
            <v>PROYECTOS DE INFRAESTRUCTURA DEL PERU S. REPORTE ADUANAS 20170127</v>
          </cell>
          <cell r="G279">
            <v>0</v>
          </cell>
          <cell r="H279">
            <v>2.3313208092050708</v>
          </cell>
        </row>
        <row r="280">
          <cell r="E280" t="str">
            <v>PROYECTOS DE INFRAESTRUCTURA DEL PERU S. REPORTE ADUANAS 20170127</v>
          </cell>
          <cell r="G280">
            <v>0</v>
          </cell>
          <cell r="H280">
            <v>2.3313209747134187</v>
          </cell>
        </row>
        <row r="281">
          <cell r="E281" t="str">
            <v>PROYECTOS DE INFRAESTRUCTURA DEL PERU S. REPORTE ADUANAS 20170524</v>
          </cell>
          <cell r="G281">
            <v>0</v>
          </cell>
          <cell r="H281">
            <v>2.4458499040307102</v>
          </cell>
        </row>
        <row r="282">
          <cell r="E282" t="str">
            <v>PROYECTOS DE INFRAESTRUCTURA DEL PERU S. REPORTE ADUANAS 20170524</v>
          </cell>
          <cell r="G282">
            <v>0</v>
          </cell>
          <cell r="H282">
            <v>2.4448740604739227</v>
          </cell>
        </row>
        <row r="283">
          <cell r="E283" t="str">
            <v>COBRA PERU S.A REPORTE ADUANAS 20170803</v>
          </cell>
          <cell r="G283">
            <v>0</v>
          </cell>
          <cell r="H283">
            <v>10.115328903216714</v>
          </cell>
        </row>
        <row r="284">
          <cell r="E284" t="str">
            <v>COBRA PERU S.A REPORTE ADUANAS 20170803</v>
          </cell>
          <cell r="G284">
            <v>0</v>
          </cell>
          <cell r="H284">
            <v>10.115328645590992</v>
          </cell>
        </row>
        <row r="285">
          <cell r="E285" t="str">
            <v>PROYECTOS DE INFRAESTRUCTURA DEL PERU S. REPORTE ADUANAS 20170824</v>
          </cell>
          <cell r="G285">
            <v>0</v>
          </cell>
          <cell r="H285">
            <v>3.2933796474577068</v>
          </cell>
        </row>
        <row r="286">
          <cell r="E286" t="str">
            <v>PRODIEL PERU SOCIEDAD ANONIMA CERRADA - REPORTE ADUANAS 20170619</v>
          </cell>
          <cell r="G286">
            <v>0</v>
          </cell>
          <cell r="H286">
            <v>2.6000523471359198</v>
          </cell>
        </row>
        <row r="287">
          <cell r="E287" t="str">
            <v>TRANSMISORA ELECTRICA DEL SUR 2 S.A.C. T REPORTE ADUANAS 20171124</v>
          </cell>
          <cell r="G287">
            <v>0</v>
          </cell>
          <cell r="H287">
            <v>2.8864336856460961</v>
          </cell>
        </row>
        <row r="288">
          <cell r="E288" t="str">
            <v>TRANSMISORA ELECTRICA DEL SUR 2 S.A.C. T REPORTE ADUANAS 20171124</v>
          </cell>
          <cell r="G288">
            <v>0</v>
          </cell>
          <cell r="H288">
            <v>2.8864444444444444</v>
          </cell>
        </row>
        <row r="289">
          <cell r="E289" t="str">
            <v>TURBO S.A. REPORTE ADUANAS 20171103</v>
          </cell>
          <cell r="G289">
            <v>0</v>
          </cell>
          <cell r="H289">
            <v>2.7452871287128713</v>
          </cell>
        </row>
        <row r="290">
          <cell r="E290" t="str">
            <v>PROYECTOS DE INFRAESTRUCTURA DEL PERU S. REPORTE ADUANAS 20171211</v>
          </cell>
          <cell r="G290">
            <v>0</v>
          </cell>
          <cell r="H290">
            <v>8.6501936459909228</v>
          </cell>
        </row>
        <row r="291">
          <cell r="E291" t="str">
            <v>GENERAL CABLE PERU S.A.C. REPORTE ADUANAS 20171220</v>
          </cell>
          <cell r="G291">
            <v>0</v>
          </cell>
          <cell r="H291">
            <v>3.7476505908532842</v>
          </cell>
        </row>
        <row r="325">
          <cell r="G325" t="str">
            <v>US$/kg</v>
          </cell>
          <cell r="H325">
            <v>3.2445975164151308</v>
          </cell>
        </row>
        <row r="326">
          <cell r="G326" t="str">
            <v>US$/Unidad</v>
          </cell>
          <cell r="H326">
            <v>2.5271669939287089</v>
          </cell>
          <cell r="I326">
            <v>2.5271669939287089</v>
          </cell>
        </row>
        <row r="331">
          <cell r="H331" t="str">
            <v>I-404</v>
          </cell>
        </row>
        <row r="334">
          <cell r="E334" t="str">
            <v xml:space="preserve"> </v>
          </cell>
        </row>
        <row r="335">
          <cell r="E335" t="str">
            <v>ACAR-E</v>
          </cell>
          <cell r="F335" t="str">
            <v>Conductor ACAR Engrasado</v>
          </cell>
          <cell r="H335">
            <v>2.8663135874705872</v>
          </cell>
        </row>
        <row r="337">
          <cell r="E337" t="str">
            <v>Conductor ACAR Engrasado</v>
          </cell>
        </row>
        <row r="339">
          <cell r="F339" t="str">
            <v>TIPO DE CAMBIO (S/.POR US$) :</v>
          </cell>
          <cell r="G339">
            <v>3.2450000000000001</v>
          </cell>
        </row>
        <row r="340">
          <cell r="F340" t="str">
            <v>FECHA DE REFERENCIA :</v>
          </cell>
          <cell r="G340">
            <v>43100</v>
          </cell>
        </row>
        <row r="342">
          <cell r="H342" t="str">
            <v xml:space="preserve">PRECIO </v>
          </cell>
        </row>
        <row r="343">
          <cell r="E343" t="str">
            <v>FUENTE</v>
          </cell>
          <cell r="G343" t="str">
            <v>TIPO</v>
          </cell>
          <cell r="H343" t="str">
            <v>UNITARIO</v>
          </cell>
        </row>
        <row r="344">
          <cell r="H344" t="str">
            <v>(US$/kg)</v>
          </cell>
        </row>
        <row r="345">
          <cell r="E345" t="str">
            <v>CONSORCIO TRANSMANTARO S.A. REPORTE ADUANAS 20150225</v>
          </cell>
          <cell r="G345">
            <v>0</v>
          </cell>
          <cell r="H345">
            <v>2.8830115364219773</v>
          </cell>
        </row>
        <row r="346">
          <cell r="E346" t="str">
            <v>CONSORCIO TRANSMANTARO S.A. REPORTE ADUANAS 20150225</v>
          </cell>
          <cell r="G346">
            <v>0</v>
          </cell>
          <cell r="H346">
            <v>2.8848336985769367</v>
          </cell>
        </row>
        <row r="347">
          <cell r="E347" t="str">
            <v>CONSORCIO TRANSMANTARO S.A. REPORTE ADUANAS 20150306</v>
          </cell>
          <cell r="G347">
            <v>0</v>
          </cell>
          <cell r="H347">
            <v>5.6040571398226326</v>
          </cell>
        </row>
        <row r="348">
          <cell r="E348" t="str">
            <v>RED DE ENERGIA DEL PERU SA REPORTE ADUANAS 20150401</v>
          </cell>
          <cell r="G348">
            <v>0</v>
          </cell>
          <cell r="H348">
            <v>2.6698644501278772</v>
          </cell>
        </row>
        <row r="349">
          <cell r="E349" t="str">
            <v>CONSORCIO TRANSMANTARO S.A. REPORTE ADUANAS 20150205</v>
          </cell>
          <cell r="G349">
            <v>0</v>
          </cell>
          <cell r="H349">
            <v>2.8809336226386968</v>
          </cell>
        </row>
        <row r="350">
          <cell r="E350" t="str">
            <v>CONSORCIO TRANSMANTARO S.A. REPORTE ADUANAS 20150205</v>
          </cell>
          <cell r="G350">
            <v>0</v>
          </cell>
          <cell r="H350">
            <v>2.8645421644971614</v>
          </cell>
        </row>
        <row r="351">
          <cell r="E351" t="str">
            <v>CONSORCIO TRANSMANTARO S.A. REPORTE ADUANAS 20150205</v>
          </cell>
          <cell r="G351">
            <v>0</v>
          </cell>
          <cell r="H351">
            <v>2.890871037632079</v>
          </cell>
        </row>
        <row r="352">
          <cell r="E352" t="str">
            <v>CONSORCIO TRANSMANTARO S.A. REPORTE ADUANAS 20150130</v>
          </cell>
          <cell r="G352">
            <v>0</v>
          </cell>
          <cell r="H352">
            <v>2.8625948937564356</v>
          </cell>
        </row>
        <row r="353">
          <cell r="E353" t="str">
            <v>CONSORCIO TRANSMANTARO S.A. REPORTE ADUANAS 20150122</v>
          </cell>
          <cell r="G353">
            <v>0</v>
          </cell>
          <cell r="H353">
            <v>2.8586667034252127</v>
          </cell>
        </row>
        <row r="354">
          <cell r="E354" t="str">
            <v>CONSORCIO TRANSMANTARO S.A. REPORTE ADUANAS 20150105</v>
          </cell>
          <cell r="G354">
            <v>0</v>
          </cell>
          <cell r="H354">
            <v>2.8502161692100541</v>
          </cell>
        </row>
        <row r="355">
          <cell r="E355" t="str">
            <v>VCN CONTRATISTAS SAC REPORTE ADUANAS 20150821</v>
          </cell>
          <cell r="G355">
            <v>0</v>
          </cell>
          <cell r="H355">
            <v>3.1367079574740626</v>
          </cell>
        </row>
        <row r="356">
          <cell r="E356" t="str">
            <v>CONSORCIO TRANSMANTARO S.A. REPORTE ADUANAS 20150608</v>
          </cell>
          <cell r="G356">
            <v>0</v>
          </cell>
          <cell r="H356">
            <v>2.8672317493502093</v>
          </cell>
        </row>
        <row r="357">
          <cell r="E357" t="str">
            <v>CONSORCIO TRANSMANTARO S.A. REPORTE ADUANAS 20150608</v>
          </cell>
          <cell r="G357">
            <v>0</v>
          </cell>
          <cell r="H357">
            <v>2.8753388066292365</v>
          </cell>
        </row>
        <row r="358">
          <cell r="E358" t="str">
            <v>CONSORCIO TRANSMANTARO S.A. REPORTE ADUANAS 20150608</v>
          </cell>
          <cell r="G358">
            <v>0</v>
          </cell>
          <cell r="H358">
            <v>2.8688836016774224</v>
          </cell>
        </row>
        <row r="359">
          <cell r="E359" t="str">
            <v>CONSORCIO TRANSMANTARO S.A. REPORTE ADUANAS 20150608</v>
          </cell>
          <cell r="G359">
            <v>0</v>
          </cell>
          <cell r="H359">
            <v>2.8569109606529377</v>
          </cell>
        </row>
        <row r="360">
          <cell r="E360" t="str">
            <v>CONSORCIO TRANSMANTARO S.A. REPORTE ADUANAS 20150511</v>
          </cell>
          <cell r="G360">
            <v>0</v>
          </cell>
          <cell r="H360">
            <v>2.8698471719756466</v>
          </cell>
        </row>
        <row r="361">
          <cell r="E361" t="str">
            <v>PROYECTOS DE INFRAESTRUCTURA DEL PERU S. REPORTE ADUANAS 20151125</v>
          </cell>
          <cell r="G361">
            <v>0</v>
          </cell>
          <cell r="H361">
            <v>2.9459292052185737</v>
          </cell>
        </row>
        <row r="362">
          <cell r="E362" t="str">
            <v>PROYECTOS DE INFRAESTRUCTURA DEL PERU S. REPORTE ADUANAS 20151125</v>
          </cell>
          <cell r="G362">
            <v>0</v>
          </cell>
          <cell r="H362">
            <v>2.9762399273278075</v>
          </cell>
        </row>
        <row r="363">
          <cell r="E363" t="str">
            <v>RED DE ENERGIA DEL PERU SA REPORTE ADUANAS 20151007</v>
          </cell>
          <cell r="G363">
            <v>0</v>
          </cell>
          <cell r="H363">
            <v>2.5510209178782262</v>
          </cell>
        </row>
        <row r="366">
          <cell r="G366" t="str">
            <v>US$/kg</v>
          </cell>
          <cell r="H366">
            <v>3.0104053533838528</v>
          </cell>
        </row>
        <row r="367">
          <cell r="G367" t="str">
            <v>US$/Unidad</v>
          </cell>
          <cell r="H367">
            <v>2.8663135874705872</v>
          </cell>
          <cell r="I367">
            <v>2.8663135874705872</v>
          </cell>
        </row>
        <row r="372">
          <cell r="H372" t="str">
            <v>I-404</v>
          </cell>
        </row>
        <row r="375">
          <cell r="E375" t="str">
            <v xml:space="preserve"> </v>
          </cell>
        </row>
        <row r="376">
          <cell r="E376" t="str">
            <v>C9-500</v>
          </cell>
          <cell r="F376" t="str">
            <v>Conductor ACCR 484 mm2 Engrasado</v>
          </cell>
          <cell r="H376">
            <v>57020</v>
          </cell>
        </row>
        <row r="378">
          <cell r="E378" t="str">
            <v>Conductor ACCR 484 mm2 Engrasado</v>
          </cell>
        </row>
        <row r="380">
          <cell r="F380" t="str">
            <v>TIPO DE CAMBIO (S/.POR US$) :</v>
          </cell>
          <cell r="G380">
            <v>3.2450000000000001</v>
          </cell>
        </row>
        <row r="381">
          <cell r="F381" t="str">
            <v>FECHA DE REFERENCIA :</v>
          </cell>
          <cell r="G381">
            <v>43100</v>
          </cell>
        </row>
        <row r="383">
          <cell r="H383" t="str">
            <v xml:space="preserve">PRECIO </v>
          </cell>
        </row>
        <row r="384">
          <cell r="E384" t="str">
            <v>FUENTE</v>
          </cell>
          <cell r="G384" t="str">
            <v>TIPO</v>
          </cell>
          <cell r="H384" t="str">
            <v>UNITARIO</v>
          </cell>
        </row>
        <row r="385">
          <cell r="H385" t="str">
            <v>(US$/kg)</v>
          </cell>
        </row>
        <row r="386">
          <cell r="E386" t="str">
            <v>COTIZACIÓN 3M, 20/02/2013 - RR LDS</v>
          </cell>
          <cell r="G386">
            <v>0</v>
          </cell>
          <cell r="H386">
            <v>57020</v>
          </cell>
        </row>
        <row r="392">
          <cell r="G392" t="str">
            <v>US$/km</v>
          </cell>
          <cell r="H392">
            <v>57020</v>
          </cell>
        </row>
        <row r="393">
          <cell r="G393" t="str">
            <v>US$/Unidad</v>
          </cell>
          <cell r="H393" t="str">
            <v>NO APLICA</v>
          </cell>
          <cell r="I393">
            <v>57020</v>
          </cell>
        </row>
        <row r="399">
          <cell r="H399" t="str">
            <v>I-404</v>
          </cell>
        </row>
        <row r="402">
          <cell r="E402" t="str">
            <v xml:space="preserve"> </v>
          </cell>
        </row>
        <row r="403">
          <cell r="E403" t="str">
            <v>C9-150</v>
          </cell>
          <cell r="F403" t="str">
            <v>Conductor ACCR 175 mm2 Engrasado</v>
          </cell>
          <cell r="H403">
            <v>25170</v>
          </cell>
        </row>
        <row r="405">
          <cell r="E405" t="str">
            <v>Conductor ACCR 175 mm2 Engrasado</v>
          </cell>
        </row>
        <row r="407">
          <cell r="F407" t="str">
            <v>TIPO DE CAMBIO (S/.POR US$) :</v>
          </cell>
          <cell r="G407">
            <v>3.2450000000000001</v>
          </cell>
        </row>
        <row r="408">
          <cell r="F408" t="str">
            <v>FECHA DE REFERENCIA :</v>
          </cell>
          <cell r="G408">
            <v>43100</v>
          </cell>
        </row>
        <row r="410">
          <cell r="H410" t="str">
            <v xml:space="preserve">PRECIO </v>
          </cell>
        </row>
        <row r="411">
          <cell r="E411" t="str">
            <v>FUENTE</v>
          </cell>
          <cell r="G411" t="str">
            <v>TIPO</v>
          </cell>
          <cell r="H411" t="str">
            <v>UNITARIO</v>
          </cell>
        </row>
        <row r="412">
          <cell r="H412" t="str">
            <v>(US$/kg)</v>
          </cell>
        </row>
        <row r="413">
          <cell r="E413" t="str">
            <v>COTIZACIÓN 3M, 20/02/2013 - RR LDS</v>
          </cell>
          <cell r="G413">
            <v>0</v>
          </cell>
          <cell r="H413">
            <v>25170</v>
          </cell>
        </row>
        <row r="419">
          <cell r="G419" t="str">
            <v>US$/km</v>
          </cell>
          <cell r="H419">
            <v>25170</v>
          </cell>
        </row>
        <row r="420">
          <cell r="G420" t="str">
            <v>US$/Unidad</v>
          </cell>
          <cell r="H420" t="str">
            <v>NO APLICA</v>
          </cell>
          <cell r="I420">
            <v>25170</v>
          </cell>
        </row>
        <row r="426">
          <cell r="H426" t="str">
            <v>I-404</v>
          </cell>
        </row>
        <row r="429">
          <cell r="E429" t="str">
            <v xml:space="preserve"> </v>
          </cell>
        </row>
        <row r="430">
          <cell r="E430" t="str">
            <v>ACSR</v>
          </cell>
          <cell r="F430" t="str">
            <v>Conductor ACSR</v>
          </cell>
          <cell r="H430">
            <v>2.0184061479574322</v>
          </cell>
        </row>
        <row r="432">
          <cell r="E432" t="str">
            <v>Conductor ACSR</v>
          </cell>
        </row>
        <row r="434">
          <cell r="F434" t="str">
            <v>TIPO DE CAMBIO (S/.POR US$) :</v>
          </cell>
          <cell r="G434">
            <v>3.2450000000000001</v>
          </cell>
        </row>
        <row r="435">
          <cell r="F435" t="str">
            <v>FECHA DE REFERENCIA :</v>
          </cell>
          <cell r="G435">
            <v>43100</v>
          </cell>
        </row>
        <row r="437">
          <cell r="H437" t="str">
            <v xml:space="preserve">PRECIO </v>
          </cell>
        </row>
        <row r="438">
          <cell r="E438" t="str">
            <v>FUENTE</v>
          </cell>
          <cell r="G438" t="str">
            <v>TIPO</v>
          </cell>
          <cell r="H438" t="str">
            <v>UNITARIO</v>
          </cell>
        </row>
        <row r="439">
          <cell r="H439" t="str">
            <v>(US$/kg)</v>
          </cell>
        </row>
        <row r="440">
          <cell r="E440" t="str">
            <v>COMERCIALIZADORA DE FABRIC. ELECT. SAC REPORTE ADUANAS 20170215</v>
          </cell>
          <cell r="G440">
            <v>0</v>
          </cell>
          <cell r="H440">
            <v>2.0631580094065218</v>
          </cell>
        </row>
        <row r="441">
          <cell r="E441" t="str">
            <v>MANUFACTURAS INDUSTRIALES MENDOZA S.A. REPORTE ADUANAS 20170216</v>
          </cell>
          <cell r="G441">
            <v>0</v>
          </cell>
          <cell r="H441">
            <v>1.8928525714285713</v>
          </cell>
        </row>
        <row r="442">
          <cell r="E442" t="str">
            <v>CONSORCIO MASTER SOCIEDAD ANONIMA CERRAD REPORTE ADUANAS 20170307</v>
          </cell>
          <cell r="G442">
            <v>0</v>
          </cell>
          <cell r="H442">
            <v>1.8556754130223518</v>
          </cell>
        </row>
        <row r="443">
          <cell r="E443" t="str">
            <v>CONSORCIO MASTER SOCIEDAD ANONIMA CERRAD REPORTE ADUANAS 20170307</v>
          </cell>
          <cell r="G443">
            <v>0</v>
          </cell>
          <cell r="H443">
            <v>1.8431250000000001</v>
          </cell>
        </row>
        <row r="444">
          <cell r="E444" t="str">
            <v>COPEMI S.A.C. CONSTRUCTORES REPORTE ADUANAS 20170307</v>
          </cell>
          <cell r="G444">
            <v>0</v>
          </cell>
          <cell r="H444">
            <v>2.140434894493052</v>
          </cell>
        </row>
        <row r="445">
          <cell r="E445" t="str">
            <v>COPEMI S.A.C. CONSTRUCTORES REPORTE ADUANAS 20170307</v>
          </cell>
          <cell r="G445">
            <v>0</v>
          </cell>
          <cell r="H445">
            <v>2.096700811897716</v>
          </cell>
        </row>
        <row r="446">
          <cell r="E446" t="str">
            <v>ANIXTER JORVEX S.A.C. REPORTE ADUANAS 20170328</v>
          </cell>
          <cell r="G446">
            <v>0</v>
          </cell>
          <cell r="H446">
            <v>3.7884276729559745</v>
          </cell>
        </row>
        <row r="447">
          <cell r="E447" t="str">
            <v>ANIXTER JORVEX S.A.C. REPORTE ADUANAS 20170731</v>
          </cell>
          <cell r="G447">
            <v>0</v>
          </cell>
          <cell r="H447">
            <v>2.2368963354538125</v>
          </cell>
        </row>
        <row r="466">
          <cell r="G466" t="str">
            <v>US$/kg</v>
          </cell>
          <cell r="H466">
            <v>2.2396588385822498</v>
          </cell>
        </row>
        <row r="467">
          <cell r="G467" t="str">
            <v>US$/Unidad</v>
          </cell>
          <cell r="H467">
            <v>2.0184061479574322</v>
          </cell>
          <cell r="I467">
            <v>2.0184061479574322</v>
          </cell>
        </row>
        <row r="472">
          <cell r="H472" t="str">
            <v>I-404</v>
          </cell>
        </row>
        <row r="475">
          <cell r="E475" t="str">
            <v xml:space="preserve"> </v>
          </cell>
        </row>
        <row r="476">
          <cell r="E476" t="str">
            <v>XLPE220CU</v>
          </cell>
          <cell r="F476" t="str">
            <v>Conductor XLPE, 220kV - COBRE</v>
          </cell>
          <cell r="H476">
            <v>6.9583635141900002</v>
          </cell>
        </row>
        <row r="478">
          <cell r="E478" t="str">
            <v>Conductor XLPE, 220kV - COBRE</v>
          </cell>
        </row>
        <row r="480">
          <cell r="F480" t="str">
            <v>TIPO DE CAMBIO (S/.POR US$) :</v>
          </cell>
          <cell r="G480">
            <v>3.2450000000000001</v>
          </cell>
        </row>
        <row r="481">
          <cell r="F481" t="str">
            <v>FECHA DE REFERENCIA :</v>
          </cell>
          <cell r="G481">
            <v>43100</v>
          </cell>
        </row>
        <row r="483">
          <cell r="H483" t="str">
            <v xml:space="preserve">PRECIO </v>
          </cell>
        </row>
        <row r="484">
          <cell r="E484" t="str">
            <v>FUENTE</v>
          </cell>
          <cell r="G484" t="str">
            <v>TIPO</v>
          </cell>
          <cell r="H484" t="str">
            <v>UNITARIO</v>
          </cell>
        </row>
        <row r="485">
          <cell r="H485" t="str">
            <v>(US$/kg)</v>
          </cell>
        </row>
        <row r="486">
          <cell r="E486" t="str">
            <v>TECSUR S.A. REPORTE ADUANAS 20170808</v>
          </cell>
          <cell r="G486">
            <v>0</v>
          </cell>
          <cell r="H486">
            <v>6.957036187771573</v>
          </cell>
        </row>
        <row r="487">
          <cell r="E487" t="str">
            <v>TECSUR S.A. REPORTE ADUANAS 20170808</v>
          </cell>
          <cell r="G487">
            <v>0</v>
          </cell>
          <cell r="H487">
            <v>6.957036187771573</v>
          </cell>
        </row>
        <row r="488">
          <cell r="E488" t="str">
            <v>TECSUR S.A. REPORTE ADUANAS 20170808</v>
          </cell>
          <cell r="G488">
            <v>0</v>
          </cell>
          <cell r="H488">
            <v>6.957036187771573</v>
          </cell>
        </row>
        <row r="489">
          <cell r="E489" t="str">
            <v>TECSUR S.A. REPORTE ADUANAS 20170808</v>
          </cell>
          <cell r="G489">
            <v>0</v>
          </cell>
          <cell r="H489">
            <v>6.9570365707069026</v>
          </cell>
        </row>
        <row r="490">
          <cell r="E490" t="str">
            <v>TECSUR S.A. REPORTE ADUANAS 20170808</v>
          </cell>
          <cell r="G490">
            <v>0</v>
          </cell>
          <cell r="H490">
            <v>6.9570365707069026</v>
          </cell>
        </row>
        <row r="491">
          <cell r="E491" t="str">
            <v>TECSUR S.A. REPORTE ADUANAS 20170808</v>
          </cell>
          <cell r="G491">
            <v>0</v>
          </cell>
          <cell r="H491">
            <v>6.9570365707069026</v>
          </cell>
        </row>
        <row r="492">
          <cell r="E492" t="str">
            <v>TECSUR S.A. REPORTE ADUANAS 20170808</v>
          </cell>
          <cell r="G492">
            <v>0</v>
          </cell>
          <cell r="H492">
            <v>6.9570444908559503</v>
          </cell>
        </row>
        <row r="493">
          <cell r="E493" t="str">
            <v>TECSUR S.A. REPORTE ADUANAS 20170808</v>
          </cell>
          <cell r="G493">
            <v>0</v>
          </cell>
          <cell r="H493">
            <v>6.9570444908559503</v>
          </cell>
        </row>
        <row r="494">
          <cell r="E494" t="str">
            <v>TECSUR S.A. REPORTE ADUANAS 20170808</v>
          </cell>
          <cell r="G494">
            <v>0</v>
          </cell>
          <cell r="H494">
            <v>6.9570444908559503</v>
          </cell>
        </row>
        <row r="495">
          <cell r="E495" t="str">
            <v>TECSUR S.A. REPORTE ADUANAS 20170816</v>
          </cell>
          <cell r="G495">
            <v>0</v>
          </cell>
          <cell r="H495">
            <v>6.9575367005079256</v>
          </cell>
        </row>
        <row r="496">
          <cell r="E496" t="str">
            <v>TECSUR S.A. REPORTE ADUANAS 20170816</v>
          </cell>
          <cell r="G496">
            <v>0</v>
          </cell>
          <cell r="H496">
            <v>6.9575367005079256</v>
          </cell>
        </row>
        <row r="497">
          <cell r="E497" t="str">
            <v>TECSUR S.A. REPORTE ADUANAS 20170816</v>
          </cell>
          <cell r="G497">
            <v>0</v>
          </cell>
          <cell r="H497">
            <v>6.9575367005079256</v>
          </cell>
        </row>
        <row r="498">
          <cell r="E498" t="str">
            <v>TECSUR S.A. REPORTE ADUANAS 20170816</v>
          </cell>
          <cell r="G498">
            <v>0</v>
          </cell>
          <cell r="H498">
            <v>6.9575367005079256</v>
          </cell>
        </row>
        <row r="499">
          <cell r="E499" t="str">
            <v>TECSUR S.A. REPORTE ADUANAS 20170816</v>
          </cell>
          <cell r="G499">
            <v>0</v>
          </cell>
          <cell r="H499">
            <v>6.9575367005079256</v>
          </cell>
        </row>
        <row r="500">
          <cell r="E500" t="str">
            <v>TECSUR S.A. REPORTE ADUANAS 20170816</v>
          </cell>
          <cell r="G500">
            <v>0</v>
          </cell>
          <cell r="H500">
            <v>6.9623770012192656</v>
          </cell>
        </row>
        <row r="501">
          <cell r="E501" t="str">
            <v>TECSUR S.A. REPORTE ADUANAS 20170816</v>
          </cell>
          <cell r="G501">
            <v>0</v>
          </cell>
          <cell r="H501">
            <v>6.9623770012192656</v>
          </cell>
        </row>
        <row r="502">
          <cell r="E502" t="str">
            <v>TECSUR S.A. REPORTE ADUANAS 20170816</v>
          </cell>
          <cell r="G502">
            <v>0</v>
          </cell>
          <cell r="H502">
            <v>6.9623770012192656</v>
          </cell>
        </row>
        <row r="503">
          <cell r="E503" t="str">
            <v>TECSUR S.A. REPORTE ADUANAS 20170816</v>
          </cell>
          <cell r="G503">
            <v>0</v>
          </cell>
          <cell r="H503">
            <v>6.9623770012192656</v>
          </cell>
        </row>
        <row r="533">
          <cell r="G533" t="str">
            <v>US$/kg</v>
          </cell>
          <cell r="H533">
            <v>6.9583635141900002</v>
          </cell>
        </row>
        <row r="534">
          <cell r="G534" t="str">
            <v>US$/Unidad</v>
          </cell>
          <cell r="H534">
            <v>6.9583635141900002</v>
          </cell>
          <cell r="I534">
            <v>6.9583635141900002</v>
          </cell>
        </row>
        <row r="540">
          <cell r="H540" t="str">
            <v>I-404</v>
          </cell>
        </row>
        <row r="543">
          <cell r="E543" t="str">
            <v xml:space="preserve"> </v>
          </cell>
        </row>
        <row r="544">
          <cell r="E544" t="str">
            <v>XLPE138CU</v>
          </cell>
          <cell r="F544" t="str">
            <v>Conductor XLPE, 138kV - COBRE</v>
          </cell>
          <cell r="H544">
            <v>6.9205315425944844</v>
          </cell>
        </row>
        <row r="546">
          <cell r="E546" t="str">
            <v>Conductor XLPE, 138kV - COBRE</v>
          </cell>
        </row>
        <row r="548">
          <cell r="F548" t="str">
            <v>TIPO DE CAMBIO (S/.POR US$) :</v>
          </cell>
          <cell r="G548">
            <v>3.2450000000000001</v>
          </cell>
        </row>
        <row r="549">
          <cell r="F549" t="str">
            <v>FECHA DE REFERENCIA :</v>
          </cell>
          <cell r="G549">
            <v>43100</v>
          </cell>
        </row>
        <row r="551">
          <cell r="H551" t="str">
            <v xml:space="preserve">PRECIO </v>
          </cell>
        </row>
        <row r="552">
          <cell r="E552" t="str">
            <v>FUENTE</v>
          </cell>
          <cell r="G552" t="str">
            <v>TIPO</v>
          </cell>
          <cell r="H552" t="str">
            <v>UNITARIO</v>
          </cell>
        </row>
        <row r="553">
          <cell r="H553" t="str">
            <v>(US$/kg)</v>
          </cell>
        </row>
        <row r="554">
          <cell r="E554" t="str">
            <v>Estimado en base a precios de conductores</v>
          </cell>
          <cell r="G554">
            <v>0</v>
          </cell>
          <cell r="H554">
            <v>6.9205315425944844</v>
          </cell>
        </row>
        <row r="563">
          <cell r="G563" t="str">
            <v>US$/kg</v>
          </cell>
          <cell r="H563">
            <v>6.9205315425944844</v>
          </cell>
        </row>
        <row r="564">
          <cell r="G564" t="str">
            <v>US$/Unidad</v>
          </cell>
          <cell r="H564" t="str">
            <v>NO APLICA</v>
          </cell>
          <cell r="I564">
            <v>6.9205315425944844</v>
          </cell>
        </row>
        <row r="570">
          <cell r="H570" t="str">
            <v>I-404</v>
          </cell>
        </row>
        <row r="573">
          <cell r="E573" t="str">
            <v xml:space="preserve"> </v>
          </cell>
        </row>
        <row r="574">
          <cell r="E574" t="str">
            <v>XLPE033CU</v>
          </cell>
          <cell r="F574" t="str">
            <v>Conductor XLPE, 33kV - COBRE</v>
          </cell>
          <cell r="H574">
            <v>5.5413688920990367</v>
          </cell>
        </row>
        <row r="576">
          <cell r="E576" t="str">
            <v>Conductor XLPE, 33kV - COBRE</v>
          </cell>
        </row>
        <row r="578">
          <cell r="F578" t="str">
            <v>TIPO DE CAMBIO (S/.POR US$) :</v>
          </cell>
          <cell r="G578">
            <v>3.2450000000000001</v>
          </cell>
        </row>
        <row r="579">
          <cell r="F579" t="str">
            <v>FECHA DE REFERENCIA :</v>
          </cell>
          <cell r="G579">
            <v>43100</v>
          </cell>
        </row>
        <row r="581">
          <cell r="H581" t="str">
            <v xml:space="preserve">PRECIO </v>
          </cell>
        </row>
        <row r="582">
          <cell r="E582" t="str">
            <v>FUENTE</v>
          </cell>
          <cell r="G582" t="str">
            <v>TIPO</v>
          </cell>
          <cell r="H582" t="str">
            <v>UNITARIO</v>
          </cell>
        </row>
        <row r="583">
          <cell r="H583" t="str">
            <v>(US$/kg)</v>
          </cell>
        </row>
        <row r="584">
          <cell r="E584" t="str">
            <v>SIEMENS SAC REPORTE ADUANAS 20170410</v>
          </cell>
          <cell r="G584">
            <v>0</v>
          </cell>
          <cell r="H584">
            <v>5.9537283933111684</v>
          </cell>
        </row>
        <row r="585">
          <cell r="E585" t="str">
            <v>SIEMENS SAC REPORTE ADUANAS 20170410</v>
          </cell>
          <cell r="G585">
            <v>0</v>
          </cell>
          <cell r="H585">
            <v>5.9537538501963416</v>
          </cell>
        </row>
        <row r="586">
          <cell r="E586" t="str">
            <v>SIEMENS SAC REPORTE ADUANAS 20170410</v>
          </cell>
          <cell r="G586">
            <v>0</v>
          </cell>
          <cell r="H586">
            <v>5.9537397218792947</v>
          </cell>
        </row>
        <row r="587">
          <cell r="E587" t="str">
            <v>CENTELSA PERU S.A.C. REPORTE ADUANAS 20170130</v>
          </cell>
          <cell r="G587">
            <v>0</v>
          </cell>
          <cell r="H587">
            <v>5.8387810772927979</v>
          </cell>
        </row>
        <row r="588">
          <cell r="E588" t="str">
            <v>TECSUR S.A. REPORTE ADUANAS 20170815</v>
          </cell>
          <cell r="G588">
            <v>0</v>
          </cell>
          <cell r="H588">
            <v>2.6660398387096773</v>
          </cell>
        </row>
        <row r="589">
          <cell r="E589" t="str">
            <v>TECSUR S.A. REPORTE ADUANAS 20170704</v>
          </cell>
          <cell r="G589">
            <v>0</v>
          </cell>
          <cell r="H589">
            <v>2.843102189781022</v>
          </cell>
        </row>
        <row r="590">
          <cell r="E590" t="str">
            <v>TECSUR S.A. REPORTE ADUANAS 20170704</v>
          </cell>
          <cell r="G590">
            <v>0</v>
          </cell>
          <cell r="H590">
            <v>2.780446638883856</v>
          </cell>
        </row>
        <row r="591">
          <cell r="E591" t="str">
            <v>CABLES ELECTRICOS BRANDE S.A.C. REPORTE ADUANAS 20170821</v>
          </cell>
          <cell r="G591">
            <v>0</v>
          </cell>
          <cell r="H591">
            <v>2.7745929968167347</v>
          </cell>
        </row>
        <row r="592">
          <cell r="E592" t="str">
            <v>GENERAL CABLE PERU S.A.C. REPORTE ADUANAS 20170704</v>
          </cell>
          <cell r="G592">
            <v>0</v>
          </cell>
          <cell r="H592">
            <v>4.9430080213903747</v>
          </cell>
        </row>
        <row r="593">
          <cell r="E593" t="str">
            <v>GENERAL CABLE PERU S.A.C. REPORTE ADUANAS 20170704</v>
          </cell>
          <cell r="G593">
            <v>0</v>
          </cell>
          <cell r="H593">
            <v>5.274382871536524</v>
          </cell>
        </row>
        <row r="594">
          <cell r="E594" t="str">
            <v>CJR RENEWABLES PERU SOCIEDAD ANONIMA CER REPORTE ADUANAS 20170731</v>
          </cell>
          <cell r="G594">
            <v>0</v>
          </cell>
          <cell r="H594">
            <v>8.1276618122977347</v>
          </cell>
        </row>
        <row r="595">
          <cell r="E595" t="str">
            <v>CENTELSA PERU S.A.C. REPORTE ADUANAS 20171214</v>
          </cell>
          <cell r="G595">
            <v>0</v>
          </cell>
          <cell r="H595">
            <v>6.1044480827445451</v>
          </cell>
        </row>
        <row r="596">
          <cell r="E596" t="str">
            <v>CENTELSA PERU S.A.C. REPORTE ADUANAS 20171227</v>
          </cell>
          <cell r="G596">
            <v>0</v>
          </cell>
          <cell r="H596">
            <v>4.8721883090867575</v>
          </cell>
        </row>
        <row r="597">
          <cell r="E597" t="str">
            <v>CENTELSA PERU S.A.C. REPORTE ADUANAS 20171214</v>
          </cell>
          <cell r="G597">
            <v>0</v>
          </cell>
          <cell r="H597">
            <v>6.104446253766822</v>
          </cell>
        </row>
        <row r="707">
          <cell r="G707" t="str">
            <v>US$/kg</v>
          </cell>
          <cell r="H707">
            <v>5.013594289835261</v>
          </cell>
        </row>
        <row r="708">
          <cell r="G708" t="str">
            <v>US$/Unidad</v>
          </cell>
          <cell r="H708">
            <v>5.5413688920990367</v>
          </cell>
          <cell r="I708">
            <v>5.5413688920990367</v>
          </cell>
        </row>
        <row r="713">
          <cell r="H713" t="str">
            <v>I-404</v>
          </cell>
        </row>
        <row r="716">
          <cell r="E716" t="str">
            <v xml:space="preserve"> </v>
          </cell>
        </row>
        <row r="717">
          <cell r="E717" t="str">
            <v>XLPE060CU</v>
          </cell>
          <cell r="F717" t="str">
            <v>Conductor XLPE, 60kV - COBRE</v>
          </cell>
          <cell r="H717">
            <v>6.8845450330280178</v>
          </cell>
        </row>
        <row r="719">
          <cell r="E719" t="str">
            <v>Conductor XLPE, 60kV - COBRE</v>
          </cell>
        </row>
        <row r="721">
          <cell r="F721" t="str">
            <v>TIPO DE CAMBIO (S/.POR US$) :</v>
          </cell>
          <cell r="G721">
            <v>3.2450000000000001</v>
          </cell>
        </row>
        <row r="722">
          <cell r="F722" t="str">
            <v>FECHA DE REFERENCIA :</v>
          </cell>
          <cell r="G722">
            <v>43100</v>
          </cell>
        </row>
        <row r="724">
          <cell r="H724" t="str">
            <v xml:space="preserve">PRECIO </v>
          </cell>
        </row>
        <row r="725">
          <cell r="E725" t="str">
            <v>FUENTE</v>
          </cell>
          <cell r="G725" t="str">
            <v>TIPO</v>
          </cell>
          <cell r="H725" t="str">
            <v>UNITARIO</v>
          </cell>
        </row>
        <row r="726">
          <cell r="H726" t="str">
            <v>(US$/kg)</v>
          </cell>
        </row>
        <row r="727">
          <cell r="E727" t="str">
            <v>ENEL DISTRIBUCION PERU S.A.A. REPORTE ADUANAS 20170123</v>
          </cell>
          <cell r="G727">
            <v>0</v>
          </cell>
          <cell r="H727">
            <v>4.778993100034036</v>
          </cell>
        </row>
        <row r="728">
          <cell r="E728" t="str">
            <v>TECSUR S.A. REPORTE ADUANAS 20170816</v>
          </cell>
          <cell r="G728">
            <v>0</v>
          </cell>
          <cell r="H728">
            <v>6.3914092202596331</v>
          </cell>
        </row>
        <row r="729">
          <cell r="E729" t="str">
            <v>TECSUR S.A. REPORTE ADUANAS 20170816</v>
          </cell>
          <cell r="G729">
            <v>0</v>
          </cell>
          <cell r="H729">
            <v>6.3914345721365935</v>
          </cell>
        </row>
        <row r="730">
          <cell r="E730" t="str">
            <v>TECSUR S.A. REPORTE ADUANAS 20170816</v>
          </cell>
          <cell r="G730">
            <v>0</v>
          </cell>
          <cell r="H730">
            <v>6.3914710561626968</v>
          </cell>
        </row>
        <row r="731">
          <cell r="E731" t="str">
            <v>TECSUR S.A. REPORTE ADUANAS 20170816</v>
          </cell>
          <cell r="G731">
            <v>0</v>
          </cell>
          <cell r="H731">
            <v>6.3959132228770255</v>
          </cell>
        </row>
        <row r="732">
          <cell r="E732" t="str">
            <v>TECSUR S.A. REPORTE ADUANAS 20170816</v>
          </cell>
          <cell r="G732">
            <v>0</v>
          </cell>
          <cell r="H732">
            <v>6.3958497045639584</v>
          </cell>
        </row>
        <row r="733">
          <cell r="E733" t="str">
            <v>TECSUR S.A. REPORTE ADUANAS 20170816</v>
          </cell>
          <cell r="G733">
            <v>0</v>
          </cell>
          <cell r="H733">
            <v>6.3957859806230095</v>
          </cell>
        </row>
        <row r="734">
          <cell r="E734" t="str">
            <v>TECSUR S.A. REPORTE ADUANAS 20170816</v>
          </cell>
          <cell r="G734">
            <v>0</v>
          </cell>
          <cell r="H734">
            <v>6.391438736556637</v>
          </cell>
        </row>
        <row r="735">
          <cell r="E735" t="str">
            <v>TECSUR S.A. REPORTE ADUANAS 20170816</v>
          </cell>
          <cell r="G735">
            <v>0</v>
          </cell>
          <cell r="H735">
            <v>6.3914092202596331</v>
          </cell>
        </row>
        <row r="736">
          <cell r="E736" t="str">
            <v>TECSUR S.A. REPORTE ADUANAS 20170901</v>
          </cell>
          <cell r="G736">
            <v>0</v>
          </cell>
          <cell r="H736">
            <v>6.9092716162341157</v>
          </cell>
        </row>
        <row r="737">
          <cell r="E737" t="str">
            <v>TECSUR S.A. REPORTE ADUANAS 20170901</v>
          </cell>
          <cell r="G737">
            <v>0</v>
          </cell>
          <cell r="H737">
            <v>6.9092239119128216</v>
          </cell>
        </row>
        <row r="738">
          <cell r="E738" t="str">
            <v>TECSUR S.A. REPORTE ADUANAS 20170901</v>
          </cell>
          <cell r="G738">
            <v>0</v>
          </cell>
          <cell r="H738">
            <v>6.9093359008297126</v>
          </cell>
        </row>
        <row r="739">
          <cell r="E739" t="str">
            <v>TECSUR S.A. REPORTE ADUANAS 20170901</v>
          </cell>
          <cell r="G739">
            <v>0</v>
          </cell>
          <cell r="H739">
            <v>6.9093359008297126</v>
          </cell>
        </row>
        <row r="740">
          <cell r="E740" t="str">
            <v>TECSUR S.A. REPORTE ADUANAS 20170901</v>
          </cell>
          <cell r="G740">
            <v>0</v>
          </cell>
          <cell r="H740">
            <v>6.9092716162341157</v>
          </cell>
        </row>
        <row r="741">
          <cell r="E741" t="str">
            <v>TECSUR S.A. REPORTE ADUANAS 20170901</v>
          </cell>
          <cell r="G741">
            <v>0</v>
          </cell>
          <cell r="H741">
            <v>6.9092716162341157</v>
          </cell>
        </row>
        <row r="742">
          <cell r="E742" t="str">
            <v>TECSUR S.A. REPORTE ADUANAS 20170901</v>
          </cell>
          <cell r="G742">
            <v>0</v>
          </cell>
          <cell r="H742">
            <v>6.3921280538603158</v>
          </cell>
        </row>
        <row r="743">
          <cell r="E743" t="str">
            <v>TECSUR S.A. REPORTE ADUANAS 20170901</v>
          </cell>
          <cell r="G743">
            <v>0</v>
          </cell>
          <cell r="H743">
            <v>6.3922291215896143</v>
          </cell>
        </row>
        <row r="744">
          <cell r="E744" t="str">
            <v>TECSUR S.A. REPORTE ADUANAS 20170901</v>
          </cell>
          <cell r="G744">
            <v>0</v>
          </cell>
          <cell r="H744">
            <v>6.3920609905182104</v>
          </cell>
        </row>
        <row r="745">
          <cell r="E745" t="str">
            <v>TECSUR S.A. REPORTE ADUANAS 20170901</v>
          </cell>
          <cell r="G745">
            <v>0</v>
          </cell>
          <cell r="H745">
            <v>6.3921280538603158</v>
          </cell>
        </row>
        <row r="746">
          <cell r="E746" t="str">
            <v>TECSUR S.A. REPORTE ADUANAS 20170901</v>
          </cell>
          <cell r="G746">
            <v>0</v>
          </cell>
          <cell r="H746">
            <v>6.3921280538603158</v>
          </cell>
        </row>
        <row r="747">
          <cell r="E747" t="str">
            <v>TECSUR S.A. REPORTE ADUANAS 20170901</v>
          </cell>
          <cell r="G747">
            <v>0</v>
          </cell>
          <cell r="H747">
            <v>6.3920609905182104</v>
          </cell>
        </row>
        <row r="748">
          <cell r="E748" t="str">
            <v>TECSUR S.A. REPORTE ADUANAS 20170907</v>
          </cell>
          <cell r="G748">
            <v>0</v>
          </cell>
          <cell r="H748">
            <v>6.9096859675714022</v>
          </cell>
        </row>
        <row r="749">
          <cell r="E749" t="str">
            <v>TECSUR S.A. REPORTE ADUANAS 20170907</v>
          </cell>
          <cell r="G749">
            <v>0</v>
          </cell>
          <cell r="H749">
            <v>6.9102329766229733</v>
          </cell>
        </row>
        <row r="750">
          <cell r="E750" t="str">
            <v>TECSUR S.A. REPORTE ADUANAS 20170907</v>
          </cell>
          <cell r="G750">
            <v>0</v>
          </cell>
          <cell r="H750">
            <v>6.9096859675714022</v>
          </cell>
        </row>
        <row r="751">
          <cell r="E751" t="str">
            <v>TECSUR S.A. REPORTE ADUANAS 20170907</v>
          </cell>
          <cell r="G751">
            <v>0</v>
          </cell>
          <cell r="H751">
            <v>6.9092041870806549</v>
          </cell>
        </row>
        <row r="752">
          <cell r="E752" t="str">
            <v>TECSUR S.A. REPORTE ADUANAS 20170907</v>
          </cell>
          <cell r="G752">
            <v>0</v>
          </cell>
          <cell r="H752">
            <v>6.9091145895763644</v>
          </cell>
        </row>
        <row r="753">
          <cell r="E753" t="str">
            <v>TECSUR S.A. REPORTE ADUANAS 20170907</v>
          </cell>
          <cell r="G753">
            <v>0</v>
          </cell>
          <cell r="H753">
            <v>6.9091145895763644</v>
          </cell>
        </row>
        <row r="754">
          <cell r="E754" t="str">
            <v>TECSUR S.A. REPORTE ADUANAS 20170907</v>
          </cell>
          <cell r="G754">
            <v>0</v>
          </cell>
          <cell r="H754">
            <v>6.9091450336258964</v>
          </cell>
        </row>
        <row r="755">
          <cell r="E755" t="str">
            <v>TECSUR S.A. REPORTE ADUANAS 20170907</v>
          </cell>
          <cell r="G755">
            <v>0</v>
          </cell>
          <cell r="H755">
            <v>6.9091450336258964</v>
          </cell>
        </row>
        <row r="756">
          <cell r="E756" t="str">
            <v>TECSUR S.A. REPORTE ADUANAS 20170907</v>
          </cell>
          <cell r="G756">
            <v>0</v>
          </cell>
          <cell r="H756">
            <v>6.9091201979365602</v>
          </cell>
        </row>
        <row r="757">
          <cell r="E757" t="str">
            <v>TECSUR S.A. REPORTE ADUANAS 20170907</v>
          </cell>
          <cell r="G757">
            <v>0</v>
          </cell>
          <cell r="H757">
            <v>6.9091145895763644</v>
          </cell>
        </row>
        <row r="758">
          <cell r="E758" t="str">
            <v>TECSUR S.A. REPORTE ADUANAS 20170907</v>
          </cell>
          <cell r="G758">
            <v>0</v>
          </cell>
          <cell r="H758">
            <v>6.9090254235971233</v>
          </cell>
        </row>
        <row r="759">
          <cell r="E759" t="str">
            <v>TECSUR S.A. REPORTE ADUANAS 20170907</v>
          </cell>
          <cell r="G759">
            <v>0</v>
          </cell>
          <cell r="H759">
            <v>6.9091450336258964</v>
          </cell>
        </row>
        <row r="760">
          <cell r="E760" t="str">
            <v>TECSUR S.A. REPORTE ADUANAS 20170912</v>
          </cell>
          <cell r="G760">
            <v>0</v>
          </cell>
          <cell r="H760">
            <v>6.9148300699221412</v>
          </cell>
        </row>
        <row r="761">
          <cell r="E761" t="str">
            <v>TECSUR S.A. REPORTE ADUANAS 20170912</v>
          </cell>
          <cell r="G761">
            <v>0</v>
          </cell>
          <cell r="H761">
            <v>6.9148300699221412</v>
          </cell>
        </row>
        <row r="762">
          <cell r="E762" t="str">
            <v>TECSUR S.A. REPORTE ADUANAS 20170912</v>
          </cell>
          <cell r="G762">
            <v>0</v>
          </cell>
          <cell r="H762">
            <v>6.9148300699221412</v>
          </cell>
        </row>
        <row r="763">
          <cell r="E763" t="str">
            <v>TECSUR S.A. REPORTE ADUANAS 20170912</v>
          </cell>
          <cell r="G763">
            <v>0</v>
          </cell>
          <cell r="H763">
            <v>6.9137152334735221</v>
          </cell>
        </row>
        <row r="764">
          <cell r="E764" t="str">
            <v>TECSUR S.A. REPORTE ADUANAS 20170912</v>
          </cell>
          <cell r="G764">
            <v>0</v>
          </cell>
          <cell r="H764">
            <v>6.9137152334735221</v>
          </cell>
        </row>
        <row r="765">
          <cell r="E765" t="str">
            <v>TECSUR S.A. REPORTE ADUANAS 20170912</v>
          </cell>
          <cell r="G765">
            <v>0</v>
          </cell>
          <cell r="H765">
            <v>6.9148838899408531</v>
          </cell>
        </row>
        <row r="766">
          <cell r="E766" t="str">
            <v>TECSUR S.A. REPORTE ADUANAS 20170912</v>
          </cell>
          <cell r="G766">
            <v>0</v>
          </cell>
          <cell r="H766">
            <v>6.9135363355154693</v>
          </cell>
        </row>
        <row r="767">
          <cell r="E767" t="str">
            <v>TECSUR S.A. REPORTE ADUANAS 20170912</v>
          </cell>
          <cell r="G767">
            <v>0</v>
          </cell>
          <cell r="H767">
            <v>6.9141225058488347</v>
          </cell>
        </row>
        <row r="768">
          <cell r="E768" t="str">
            <v>TECSUR S.A. REPORTE ADUANAS 20170912</v>
          </cell>
          <cell r="G768">
            <v>0</v>
          </cell>
          <cell r="H768">
            <v>6.9140238702789372</v>
          </cell>
        </row>
        <row r="769">
          <cell r="E769" t="str">
            <v>TECSUR S.A. REPORTE ADUANAS 20170912</v>
          </cell>
          <cell r="G769">
            <v>0</v>
          </cell>
          <cell r="H769">
            <v>6.7810003361948681</v>
          </cell>
        </row>
        <row r="770">
          <cell r="E770" t="str">
            <v>TECSUR S.A. REPORTE ADUANAS 20170912</v>
          </cell>
          <cell r="G770">
            <v>0</v>
          </cell>
          <cell r="H770">
            <v>6.7810003361948681</v>
          </cell>
        </row>
        <row r="771">
          <cell r="E771" t="str">
            <v>TECSUR S.A. REPORTE ADUANAS 20170912</v>
          </cell>
          <cell r="G771">
            <v>0</v>
          </cell>
          <cell r="H771">
            <v>6.7810003361948681</v>
          </cell>
        </row>
        <row r="772">
          <cell r="E772" t="str">
            <v>TECSUR S.A. REPORTE ADUANAS 20170912</v>
          </cell>
          <cell r="G772">
            <v>0</v>
          </cell>
          <cell r="H772">
            <v>6.781002342130833</v>
          </cell>
        </row>
        <row r="773">
          <cell r="E773" t="str">
            <v>TECSUR S.A. REPORTE ADUANAS 20170912</v>
          </cell>
          <cell r="G773">
            <v>0</v>
          </cell>
          <cell r="H773">
            <v>6.781002342130833</v>
          </cell>
        </row>
        <row r="774">
          <cell r="E774" t="str">
            <v>TECSUR S.A. REPORTE ADUANAS 20170912</v>
          </cell>
          <cell r="G774">
            <v>0</v>
          </cell>
          <cell r="H774">
            <v>6.781002342130833</v>
          </cell>
        </row>
        <row r="775">
          <cell r="E775" t="str">
            <v>TECSUR S.A. REPORTE ADUANAS 20170912</v>
          </cell>
          <cell r="G775">
            <v>0</v>
          </cell>
          <cell r="H775">
            <v>6.9137521797460249</v>
          </cell>
        </row>
        <row r="776">
          <cell r="E776" t="str">
            <v>TECSUR S.A. REPORTE ADUANAS 20170912</v>
          </cell>
          <cell r="G776">
            <v>0</v>
          </cell>
          <cell r="H776">
            <v>6.7801113782788951</v>
          </cell>
        </row>
        <row r="777">
          <cell r="E777" t="str">
            <v>TECSUR S.A. REPORTE ADUANAS 20170912</v>
          </cell>
          <cell r="G777">
            <v>0</v>
          </cell>
          <cell r="H777">
            <v>6.7807916083970632</v>
          </cell>
        </row>
        <row r="778">
          <cell r="E778" t="str">
            <v>TECSUR S.A. REPORTE ADUANAS 20170912</v>
          </cell>
          <cell r="G778">
            <v>0</v>
          </cell>
          <cell r="H778">
            <v>6.78100073738206</v>
          </cell>
        </row>
        <row r="779">
          <cell r="E779" t="str">
            <v>TECSUR S.A. REPORTE ADUANAS 20170912</v>
          </cell>
          <cell r="G779">
            <v>0</v>
          </cell>
          <cell r="H779">
            <v>6.7810011385692537</v>
          </cell>
        </row>
        <row r="780">
          <cell r="E780" t="str">
            <v>TECSUR S.A. REPORTE ADUANAS 20170912</v>
          </cell>
          <cell r="G780">
            <v>0</v>
          </cell>
          <cell r="H780">
            <v>6.7810011385692537</v>
          </cell>
        </row>
        <row r="781">
          <cell r="E781" t="str">
            <v>TECSUR S.A. REPORTE ADUANAS 20170912</v>
          </cell>
          <cell r="G781">
            <v>0</v>
          </cell>
          <cell r="H781">
            <v>6.7810011385692537</v>
          </cell>
        </row>
        <row r="782">
          <cell r="E782" t="str">
            <v>TECSUR S.A. REPORTE ADUANAS 20170912</v>
          </cell>
          <cell r="G782">
            <v>0</v>
          </cell>
          <cell r="H782">
            <v>6.9142903355551963</v>
          </cell>
        </row>
        <row r="783">
          <cell r="E783" t="str">
            <v>TECSUR S.A. REPORTE ADUANAS 20170912</v>
          </cell>
          <cell r="G783">
            <v>0</v>
          </cell>
          <cell r="H783">
            <v>6.9157256424990425</v>
          </cell>
        </row>
        <row r="784">
          <cell r="E784" t="str">
            <v>TECSUR S.A. REPORTE ADUANAS 20170912</v>
          </cell>
          <cell r="G784">
            <v>0</v>
          </cell>
          <cell r="H784">
            <v>6.9157256424990425</v>
          </cell>
        </row>
        <row r="785">
          <cell r="E785" t="str">
            <v>TECSUR S.A. REPORTE ADUANAS 20170920</v>
          </cell>
          <cell r="G785">
            <v>0</v>
          </cell>
          <cell r="H785">
            <v>6.776264321379827</v>
          </cell>
        </row>
        <row r="786">
          <cell r="E786" t="str">
            <v>TECSUR S.A. REPORTE ADUANAS 20170920</v>
          </cell>
          <cell r="G786">
            <v>0</v>
          </cell>
          <cell r="H786">
            <v>6.7762635190054405</v>
          </cell>
        </row>
        <row r="787">
          <cell r="E787" t="str">
            <v>TECSUR S.A. REPORTE ADUANAS 20170920</v>
          </cell>
          <cell r="G787">
            <v>0</v>
          </cell>
          <cell r="H787">
            <v>6.7762635190054405</v>
          </cell>
        </row>
        <row r="788">
          <cell r="E788" t="str">
            <v>TECSUR S.A. REPORTE ADUANAS 20170920</v>
          </cell>
          <cell r="G788">
            <v>0</v>
          </cell>
          <cell r="H788">
            <v>6.7762635190054405</v>
          </cell>
        </row>
        <row r="789">
          <cell r="E789" t="str">
            <v>TECSUR S.A. REPORTE ADUANAS 20170920</v>
          </cell>
          <cell r="G789">
            <v>0</v>
          </cell>
          <cell r="H789">
            <v>6.7762639201926342</v>
          </cell>
        </row>
        <row r="790">
          <cell r="E790" t="str">
            <v>TECSUR S.A. REPORTE ADUANAS 20170920</v>
          </cell>
          <cell r="G790">
            <v>0</v>
          </cell>
          <cell r="H790">
            <v>6.7762635190054405</v>
          </cell>
        </row>
        <row r="791">
          <cell r="E791" t="str">
            <v>TECSUR S.A. REPORTE ADUANAS 20170920</v>
          </cell>
          <cell r="G791">
            <v>0</v>
          </cell>
          <cell r="H791">
            <v>6.7764717351586814</v>
          </cell>
        </row>
        <row r="792">
          <cell r="E792" t="str">
            <v>TECSUR S.A. REPORTE ADUANAS 20170920</v>
          </cell>
          <cell r="G792">
            <v>0</v>
          </cell>
          <cell r="H792">
            <v>6.776264321379827</v>
          </cell>
        </row>
        <row r="793">
          <cell r="E793" t="str">
            <v>TECSUR S.A. REPORTE ADUANAS 20170920</v>
          </cell>
          <cell r="G793">
            <v>0</v>
          </cell>
          <cell r="H793">
            <v>6.7762639201926342</v>
          </cell>
        </row>
        <row r="794">
          <cell r="E794" t="str">
            <v>TECSUR S.A. REPORTE ADUANAS 20170920</v>
          </cell>
          <cell r="G794">
            <v>0</v>
          </cell>
          <cell r="H794">
            <v>6.7762631178182469</v>
          </cell>
        </row>
        <row r="795">
          <cell r="E795" t="str">
            <v>TECSUR S.A. REPORTE ADUANAS 20170920</v>
          </cell>
          <cell r="G795">
            <v>0</v>
          </cell>
          <cell r="H795">
            <v>6.7759912737262615</v>
          </cell>
        </row>
        <row r="796">
          <cell r="E796" t="str">
            <v>BANCO INTERNACIONAL DEL PERU-INTERBANK REPORTE ADUANAS 20171227</v>
          </cell>
          <cell r="G796">
            <v>0</v>
          </cell>
          <cell r="H796">
            <v>6.92637958063884</v>
          </cell>
        </row>
        <row r="797">
          <cell r="E797" t="str">
            <v>BANCO INTERNACIONAL DEL PERU-INTERBANK REPORTE ADUANAS 20171227</v>
          </cell>
          <cell r="G797">
            <v>0</v>
          </cell>
          <cell r="H797">
            <v>6.9272551143200962</v>
          </cell>
        </row>
        <row r="798">
          <cell r="E798" t="str">
            <v>BANCO INTERNACIONAL DEL PERU-INTERBANK REPORTE ADUANAS 20171227</v>
          </cell>
          <cell r="G798">
            <v>0</v>
          </cell>
          <cell r="H798">
            <v>6.926761875822951</v>
          </cell>
        </row>
        <row r="799">
          <cell r="E799" t="str">
            <v>BANCO INTERNACIONAL DEL PERU-INTERBANK REPORTE ADUANAS 20171227</v>
          </cell>
          <cell r="G799">
            <v>0</v>
          </cell>
          <cell r="H799">
            <v>6.9262656021590017</v>
          </cell>
        </row>
        <row r="800">
          <cell r="E800" t="str">
            <v>BANCO INTERNACIONAL DEL PERU-INTERBANK REPORTE ADUANAS 20171227</v>
          </cell>
          <cell r="G800">
            <v>0</v>
          </cell>
          <cell r="H800">
            <v>6.9264455920993013</v>
          </cell>
        </row>
        <row r="801">
          <cell r="E801" t="str">
            <v>BANCO INTERNACIONAL DEL PERU-INTERBANK REPORTE ADUANAS 20171227</v>
          </cell>
          <cell r="G801">
            <v>0</v>
          </cell>
          <cell r="H801">
            <v>6.9263502673796795</v>
          </cell>
        </row>
        <row r="802">
          <cell r="E802" t="str">
            <v>BANCO INTERNACIONAL DEL PERU-INTERBANK REPORTE ADUANAS 20171227</v>
          </cell>
          <cell r="G802">
            <v>0</v>
          </cell>
          <cell r="H802">
            <v>6.9264373440798312</v>
          </cell>
        </row>
        <row r="803">
          <cell r="E803" t="str">
            <v>BANCO INTERNACIONAL DEL PERU-INTERBANK REPORTE ADUANAS 20171227</v>
          </cell>
          <cell r="G803">
            <v>0</v>
          </cell>
          <cell r="H803">
            <v>6.9261073505577277</v>
          </cell>
        </row>
        <row r="804">
          <cell r="E804" t="str">
            <v>BANCO INTERNACIONAL DEL PERU-INTERBANK REPORTE ADUANAS 20171227</v>
          </cell>
          <cell r="G804">
            <v>0</v>
          </cell>
          <cell r="H804">
            <v>6.92637958063884</v>
          </cell>
        </row>
        <row r="805">
          <cell r="E805" t="str">
            <v>BANCO INTERNACIONAL DEL PERU-INTERBANK REPORTE ADUANAS 20171227</v>
          </cell>
          <cell r="G805">
            <v>0</v>
          </cell>
          <cell r="H805">
            <v>6.9267205838840127</v>
          </cell>
        </row>
        <row r="806">
          <cell r="E806" t="str">
            <v>BANCO INTERNACIONAL DEL PERU-INTERBANK REPORTE ADUANAS 20171227</v>
          </cell>
          <cell r="G806">
            <v>0</v>
          </cell>
          <cell r="H806">
            <v>6.9257248362120309</v>
          </cell>
        </row>
        <row r="807">
          <cell r="E807" t="str">
            <v>BANCO INTERNACIONAL DEL PERU-INTERBANK REPORTE ADUANAS 20171227</v>
          </cell>
          <cell r="G807">
            <v>0</v>
          </cell>
          <cell r="H807">
            <v>6.9264455920993013</v>
          </cell>
        </row>
        <row r="808">
          <cell r="E808" t="str">
            <v>BANCO INTERNACIONAL DEL PERU-INTERBANK REPORTE ADUANAS 20171227</v>
          </cell>
          <cell r="G808">
            <v>0</v>
          </cell>
          <cell r="H808">
            <v>6.9266263694748771</v>
          </cell>
        </row>
        <row r="809">
          <cell r="E809" t="str">
            <v>BANCO INTERNACIONAL DEL PERU-INTERBANK REPORTE ADUANAS 20171227</v>
          </cell>
          <cell r="G809">
            <v>0</v>
          </cell>
          <cell r="H809">
            <v>6.9260457271364313</v>
          </cell>
        </row>
        <row r="810">
          <cell r="E810" t="str">
            <v>BANCO INTERNACIONAL DEL PERU-INTERBANK REPORTE ADUANAS 20171227</v>
          </cell>
          <cell r="G810">
            <v>0</v>
          </cell>
          <cell r="H810">
            <v>6.9264211274277594</v>
          </cell>
        </row>
        <row r="811">
          <cell r="E811" t="str">
            <v>BANCO INTERNACIONAL DEL PERU-INTERBANK REPORTE ADUANAS 20171227</v>
          </cell>
          <cell r="G811">
            <v>0</v>
          </cell>
          <cell r="H811">
            <v>6.9261551946853661</v>
          </cell>
        </row>
        <row r="812">
          <cell r="E812" t="str">
            <v>BANCO INTERNACIONAL DEL PERU-INTERBANK REPORTE ADUANAS 20171227</v>
          </cell>
          <cell r="G812">
            <v>0</v>
          </cell>
          <cell r="H812">
            <v>6.9267328876753602</v>
          </cell>
        </row>
        <row r="813">
          <cell r="E813" t="str">
            <v>BANCO INTERNACIONAL DEL PERU-INTERBANK REPORTE ADUANAS 20171227</v>
          </cell>
          <cell r="G813">
            <v>0</v>
          </cell>
          <cell r="H813">
            <v>6.926311214390223</v>
          </cell>
        </row>
        <row r="814">
          <cell r="E814" t="str">
            <v>BANCO INTERNACIONAL DEL PERU-INTERBANK REPORTE ADUANAS 20171227</v>
          </cell>
          <cell r="G814">
            <v>0</v>
          </cell>
          <cell r="H814">
            <v>6.9267524790236461</v>
          </cell>
        </row>
        <row r="815">
          <cell r="E815" t="str">
            <v>BANCO INTERNACIONAL DEL PERU-INTERBANK REPORTE ADUANAS 20171227</v>
          </cell>
          <cell r="G815">
            <v>0</v>
          </cell>
          <cell r="H815">
            <v>6.9262164553229129</v>
          </cell>
        </row>
        <row r="816">
          <cell r="E816" t="str">
            <v>BANCO INTERNACIONAL DEL PERU-INTERBANK REPORTE ADUANAS 20171227</v>
          </cell>
          <cell r="G816">
            <v>0</v>
          </cell>
          <cell r="H816">
            <v>6.9261172267284659</v>
          </cell>
        </row>
        <row r="817">
          <cell r="E817" t="str">
            <v>BANCO INTERNACIONAL DEL PERU-INTERBANK REPORTE ADUANAS 20171227</v>
          </cell>
          <cell r="G817">
            <v>0</v>
          </cell>
          <cell r="H817">
            <v>6.9267423218949826</v>
          </cell>
        </row>
        <row r="818">
          <cell r="E818" t="str">
            <v>BANCO INTERNACIONAL DEL PERU-INTERBANK REPORTE ADUANAS 20171227</v>
          </cell>
          <cell r="G818">
            <v>0</v>
          </cell>
          <cell r="H818">
            <v>6.9266644524577723</v>
          </cell>
        </row>
        <row r="819">
          <cell r="E819" t="str">
            <v>BANCO INTERNACIONAL DEL PERU-INTERBANK REPORTE ADUANAS 20171227</v>
          </cell>
          <cell r="G819">
            <v>0</v>
          </cell>
          <cell r="H819">
            <v>6.9259575704736998</v>
          </cell>
        </row>
        <row r="820">
          <cell r="E820" t="str">
            <v>BANCO INTERNACIONAL DEL PERU-INTERBANK REPORTE ADUANAS 20171227</v>
          </cell>
          <cell r="G820">
            <v>0</v>
          </cell>
          <cell r="H820">
            <v>6.9265472142296618</v>
          </cell>
        </row>
        <row r="821">
          <cell r="E821" t="str">
            <v>BANCO INTERNACIONAL DEL PERU-INTERBANK REPORTE ADUANAS 20171227</v>
          </cell>
          <cell r="G821">
            <v>0</v>
          </cell>
          <cell r="H821">
            <v>6.9265782017378168</v>
          </cell>
        </row>
        <row r="822">
          <cell r="E822" t="str">
            <v>BANCO INTERNACIONAL DEL PERU-INTERBANK REPORTE ADUANAS 20171227</v>
          </cell>
          <cell r="G822">
            <v>0</v>
          </cell>
          <cell r="H822">
            <v>6.9263642518618811</v>
          </cell>
        </row>
        <row r="823">
          <cell r="E823" t="str">
            <v>BANCO INTERNACIONAL DEL PERU-INTERBANK REPORTE ADUANAS 20171227</v>
          </cell>
          <cell r="G823">
            <v>0</v>
          </cell>
          <cell r="H823">
            <v>6.9266833253243636</v>
          </cell>
        </row>
        <row r="824">
          <cell r="E824" t="str">
            <v>BANCO INTERNACIONAL DEL PERU-INTERBANK REPORTE ADUANAS 20171227</v>
          </cell>
          <cell r="G824">
            <v>0</v>
          </cell>
          <cell r="H824">
            <v>6.926434485042499</v>
          </cell>
        </row>
        <row r="825">
          <cell r="E825" t="str">
            <v>BANCO INTERNACIONAL DEL PERU-INTERBANK REPORTE ADUANAS 20171227</v>
          </cell>
          <cell r="G825">
            <v>0</v>
          </cell>
          <cell r="H825">
            <v>6.9261804767309876</v>
          </cell>
        </row>
        <row r="826">
          <cell r="E826" t="str">
            <v>BANCO INTERNACIONAL DEL PERU-INTERBANK REPORTE ADUANAS 20171227</v>
          </cell>
          <cell r="G826">
            <v>0</v>
          </cell>
          <cell r="H826">
            <v>6.9261335254562919</v>
          </cell>
        </row>
        <row r="827">
          <cell r="E827" t="str">
            <v>BANCO INTERNACIONAL DEL PERU-INTERBANK REPORTE ADUANAS 20171227</v>
          </cell>
          <cell r="G827">
            <v>0</v>
          </cell>
          <cell r="H827">
            <v>6.9270581128428175</v>
          </cell>
        </row>
        <row r="828">
          <cell r="E828" t="str">
            <v>BANCO INTERNACIONAL DEL PERU-INTERBANK REPORTE ADUANAS 20171227</v>
          </cell>
          <cell r="G828">
            <v>0</v>
          </cell>
          <cell r="H828">
            <v>6.9263663851527468</v>
          </cell>
        </row>
        <row r="829">
          <cell r="E829" t="str">
            <v>BANCO INTERNACIONAL DEL PERU-INTERBANK REPORTE ADUANAS 20171227</v>
          </cell>
          <cell r="G829">
            <v>0</v>
          </cell>
          <cell r="H829">
            <v>6.9268196007946274</v>
          </cell>
        </row>
        <row r="830">
          <cell r="E830" t="str">
            <v>TECSUR S.A. REPORTE ADUANAS 20170831</v>
          </cell>
          <cell r="G830">
            <v>0</v>
          </cell>
          <cell r="H830">
            <v>6.9100423650649327</v>
          </cell>
        </row>
        <row r="831">
          <cell r="E831" t="str">
            <v>TECSUR S.A. REPORTE ADUANAS 20170831</v>
          </cell>
          <cell r="G831">
            <v>0</v>
          </cell>
          <cell r="H831">
            <v>6.9100463148289029</v>
          </cell>
        </row>
        <row r="832">
          <cell r="E832" t="str">
            <v>TECSUR S.A. REPORTE ADUANAS 20170831</v>
          </cell>
          <cell r="G832">
            <v>0</v>
          </cell>
          <cell r="H832">
            <v>6.9100463148289029</v>
          </cell>
        </row>
        <row r="833">
          <cell r="E833" t="str">
            <v>TECSUR S.A. REPORTE ADUANAS 20170831</v>
          </cell>
          <cell r="G833">
            <v>0</v>
          </cell>
          <cell r="H833">
            <v>6.3987336754691571</v>
          </cell>
        </row>
        <row r="834">
          <cell r="E834" t="str">
            <v>TECSUR S.A. REPORTE ADUANAS 20170831</v>
          </cell>
          <cell r="G834">
            <v>0</v>
          </cell>
          <cell r="H834">
            <v>6.92477918900852</v>
          </cell>
        </row>
        <row r="835">
          <cell r="E835" t="str">
            <v>TECSUR S.A. REPORTE ADUANAS 20170831</v>
          </cell>
          <cell r="G835">
            <v>0</v>
          </cell>
          <cell r="H835">
            <v>6.9139849989364803</v>
          </cell>
        </row>
        <row r="836">
          <cell r="E836" t="str">
            <v>TECSUR S.A. REPORTE ADUANAS 20170831</v>
          </cell>
          <cell r="G836">
            <v>0</v>
          </cell>
          <cell r="H836">
            <v>6.9139749047378922</v>
          </cell>
        </row>
        <row r="837">
          <cell r="E837" t="str">
            <v>TECSUR S.A. REPORTE ADUANAS 20170831</v>
          </cell>
          <cell r="G837">
            <v>0</v>
          </cell>
          <cell r="H837">
            <v>6.3966046493916817</v>
          </cell>
        </row>
        <row r="838">
          <cell r="G838" t="str">
            <v>US$/kg</v>
          </cell>
          <cell r="H838">
            <v>6.7947658694340056</v>
          </cell>
        </row>
        <row r="839">
          <cell r="G839" t="str">
            <v>US$/Unidad</v>
          </cell>
          <cell r="H839">
            <v>6.8845450330280178</v>
          </cell>
          <cell r="I839">
            <v>6.8845450330280178</v>
          </cell>
        </row>
        <row r="846">
          <cell r="H846" t="str">
            <v>I-404</v>
          </cell>
        </row>
        <row r="849">
          <cell r="E849" t="str">
            <v xml:space="preserve"> </v>
          </cell>
        </row>
        <row r="850">
          <cell r="E850" t="str">
            <v>XLPE220AL</v>
          </cell>
          <cell r="F850" t="str">
            <v>Conductor XLPE, 220kV - ALUMINIO</v>
          </cell>
          <cell r="H850">
            <v>14.4179140094604</v>
          </cell>
        </row>
        <row r="852">
          <cell r="E852" t="str">
            <v>Conductor XLPE, 220kV - ALUMINIO</v>
          </cell>
        </row>
        <row r="854">
          <cell r="F854" t="str">
            <v>TIPO DE CAMBIO (S/.POR US$) :</v>
          </cell>
          <cell r="G854">
            <v>3.2450000000000001</v>
          </cell>
        </row>
        <row r="855">
          <cell r="F855" t="str">
            <v>FECHA DE REFERENCIA :</v>
          </cell>
          <cell r="G855">
            <v>43100</v>
          </cell>
        </row>
        <row r="857">
          <cell r="H857" t="str">
            <v xml:space="preserve">PRECIO </v>
          </cell>
        </row>
        <row r="858">
          <cell r="E858" t="str">
            <v>FUENTE</v>
          </cell>
          <cell r="G858" t="str">
            <v>TIPO</v>
          </cell>
          <cell r="H858" t="str">
            <v>UNITARIO</v>
          </cell>
        </row>
        <row r="859">
          <cell r="H859" t="str">
            <v>(US$/kg)</v>
          </cell>
        </row>
        <row r="860">
          <cell r="E860" t="str">
            <v>PROYECTOS DE INFRAESTRUCTURA DEL PERU S. REPORTE ADUANAS 20160405</v>
          </cell>
          <cell r="G860">
            <v>0</v>
          </cell>
          <cell r="H860">
            <v>14.503401790591084</v>
          </cell>
        </row>
        <row r="861">
          <cell r="E861" t="str">
            <v>PROYECTOS DE INFRAESTRUCTURA DEL PERU S. REPORTE ADUANAS 20160315</v>
          </cell>
          <cell r="G861">
            <v>0</v>
          </cell>
          <cell r="H861">
            <v>14.586105357985135</v>
          </cell>
        </row>
        <row r="862">
          <cell r="E862" t="str">
            <v>PROYECTOS DE INFRAESTRUCTURA DEL PERU S. REPORTE ADUANAS 20160405</v>
          </cell>
          <cell r="G862">
            <v>0</v>
          </cell>
          <cell r="H862">
            <v>14.153948520139457</v>
          </cell>
        </row>
        <row r="863">
          <cell r="E863" t="str">
            <v>PROYECTOS DE INFRAESTRUCTURA DEL PERU S. REPORTE ADUANAS 20160123</v>
          </cell>
          <cell r="G863">
            <v>0</v>
          </cell>
          <cell r="H863">
            <v>14.428200369125928</v>
          </cell>
        </row>
        <row r="871">
          <cell r="I871">
            <v>1.9965588437715072</v>
          </cell>
        </row>
        <row r="872">
          <cell r="G872" t="str">
            <v>US$/kg</v>
          </cell>
          <cell r="H872">
            <v>14.4179140094604</v>
          </cell>
        </row>
        <row r="873">
          <cell r="G873" t="str">
            <v>US$/Unidad</v>
          </cell>
          <cell r="H873">
            <v>14.4179140094604</v>
          </cell>
          <cell r="I873">
            <v>14.4179140094604</v>
          </cell>
        </row>
        <row r="877">
          <cell r="H877" t="str">
            <v>I-404</v>
          </cell>
        </row>
        <row r="880">
          <cell r="E880" t="str">
            <v xml:space="preserve"> </v>
          </cell>
        </row>
        <row r="881">
          <cell r="E881" t="str">
            <v>XLPE060AL</v>
          </cell>
          <cell r="F881" t="str">
            <v>Conductor XLPE, 60kV - ALUMINIO</v>
          </cell>
          <cell r="H881">
            <v>3.4032384723500897</v>
          </cell>
        </row>
        <row r="883">
          <cell r="E883" t="str">
            <v>Conductor XLPE, 60kV - ALUMINIO</v>
          </cell>
        </row>
        <row r="885">
          <cell r="F885" t="str">
            <v>TIPO DE CAMBIO (S/.POR US$) :</v>
          </cell>
          <cell r="G885">
            <v>3.2450000000000001</v>
          </cell>
        </row>
        <row r="886">
          <cell r="F886" t="str">
            <v>FECHA DE REFERENCIA :</v>
          </cell>
          <cell r="G886">
            <v>43100</v>
          </cell>
        </row>
        <row r="888">
          <cell r="H888" t="str">
            <v xml:space="preserve">PRECIO </v>
          </cell>
        </row>
        <row r="889">
          <cell r="E889" t="str">
            <v>FUENTE</v>
          </cell>
          <cell r="G889" t="str">
            <v>TIPO</v>
          </cell>
          <cell r="H889" t="str">
            <v>UNITARIO</v>
          </cell>
        </row>
        <row r="890">
          <cell r="H890" t="str">
            <v>(US$/kg)</v>
          </cell>
        </row>
        <row r="891">
          <cell r="E891" t="str">
            <v>COSTO ESTIMADO CON COSTO XLP CU 60 KV</v>
          </cell>
          <cell r="G891">
            <v>0</v>
          </cell>
          <cell r="H891">
            <v>3.4032384723500897</v>
          </cell>
        </row>
        <row r="902">
          <cell r="G902" t="str">
            <v>US$/kg</v>
          </cell>
          <cell r="H902">
            <v>3.4032384723500897</v>
          </cell>
        </row>
        <row r="903">
          <cell r="G903" t="str">
            <v>US$/Unidad</v>
          </cell>
          <cell r="H903" t="str">
            <v>NO APLICA</v>
          </cell>
          <cell r="I903">
            <v>3.4032384723500897</v>
          </cell>
        </row>
        <row r="908">
          <cell r="H908" t="str">
            <v>I-404</v>
          </cell>
        </row>
        <row r="911">
          <cell r="E911" t="str">
            <v xml:space="preserve"> </v>
          </cell>
        </row>
        <row r="912">
          <cell r="E912" t="str">
            <v>AoGo</v>
          </cell>
          <cell r="F912" t="str">
            <v>Acero Galvaniz.</v>
          </cell>
          <cell r="H912">
            <v>1.8551917213396678</v>
          </cell>
        </row>
        <row r="914">
          <cell r="E914" t="str">
            <v>Acero Galvaniz.</v>
          </cell>
        </row>
        <row r="916">
          <cell r="F916" t="str">
            <v>TIPO DE CAMBIO (S/.POR US$) :</v>
          </cell>
          <cell r="G916">
            <v>3.2450000000000001</v>
          </cell>
        </row>
        <row r="917">
          <cell r="F917" t="str">
            <v>FECHA DE REFERENCIA :</v>
          </cell>
          <cell r="G917">
            <v>43100</v>
          </cell>
        </row>
        <row r="919">
          <cell r="H919" t="str">
            <v xml:space="preserve">PRECIO </v>
          </cell>
        </row>
        <row r="920">
          <cell r="E920" t="str">
            <v>FUENTE</v>
          </cell>
          <cell r="G920" t="str">
            <v>TIPO</v>
          </cell>
          <cell r="H920" t="str">
            <v>UNITARIO</v>
          </cell>
        </row>
        <row r="921">
          <cell r="H921" t="str">
            <v>(US$)</v>
          </cell>
        </row>
        <row r="922">
          <cell r="E922" t="str">
            <v>CORPORACION ICHI HACHI S.A.C. REPORTE ADUANAS 20170130</v>
          </cell>
          <cell r="G922">
            <v>0</v>
          </cell>
          <cell r="H922">
            <v>0.88895938412529862</v>
          </cell>
        </row>
        <row r="923">
          <cell r="E923" t="str">
            <v>CORPORACION ICHI HACHI S.A.C. REPORTE ADUANAS 20170130</v>
          </cell>
          <cell r="G923">
            <v>0</v>
          </cell>
          <cell r="H923">
            <v>0.88926943942133818</v>
          </cell>
        </row>
        <row r="924">
          <cell r="E924" t="str">
            <v>CORPORACION ICHI HACHI S.A.C. REPORTE ADUANAS 20170130</v>
          </cell>
          <cell r="G924">
            <v>0</v>
          </cell>
          <cell r="H924">
            <v>0.9038785046728971</v>
          </cell>
        </row>
        <row r="925">
          <cell r="E925" t="str">
            <v>CORPORACION ICHI HACHI S.A.C. REPORTE ADUANAS 20170130</v>
          </cell>
          <cell r="G925">
            <v>0</v>
          </cell>
          <cell r="H925">
            <v>0.90394978495873535</v>
          </cell>
        </row>
        <row r="926">
          <cell r="E926" t="str">
            <v>PRODUCTOS INDUSTRIALES MAP S.A.C. REPORTE ADUANAS 20170418</v>
          </cell>
          <cell r="G926">
            <v>0</v>
          </cell>
          <cell r="H926">
            <v>0.93048186528497401</v>
          </cell>
        </row>
        <row r="927">
          <cell r="E927" t="str">
            <v>PRODUCTOS INDUSTRIALES MAP S.A.C. REPORTE ADUANAS 20170418</v>
          </cell>
          <cell r="G927">
            <v>0</v>
          </cell>
          <cell r="H927">
            <v>0.93654355400696865</v>
          </cell>
        </row>
        <row r="928">
          <cell r="E928" t="str">
            <v>PRODUCTOS INDUSTRIALES MAP S.A.C. REPORTE ADUANAS 20170418</v>
          </cell>
          <cell r="G928">
            <v>0</v>
          </cell>
          <cell r="H928">
            <v>0.94279422930903578</v>
          </cell>
        </row>
        <row r="929">
          <cell r="E929" t="str">
            <v>CORPORACION ICHI HACHI S.A.C. REPORTE ADUANAS 20170130</v>
          </cell>
          <cell r="G929">
            <v>0</v>
          </cell>
          <cell r="H929">
            <v>0.94860712387028168</v>
          </cell>
        </row>
        <row r="930">
          <cell r="E930" t="str">
            <v>RUMI IMPORT S.A. REPORTE ADUANAS 20170214</v>
          </cell>
          <cell r="G930">
            <v>0</v>
          </cell>
          <cell r="H930">
            <v>0.95956024626209324</v>
          </cell>
        </row>
        <row r="931">
          <cell r="E931" t="str">
            <v>RUMI IMPORT S.A. REPORTE ADUANAS 20170214</v>
          </cell>
          <cell r="G931">
            <v>0</v>
          </cell>
          <cell r="H931">
            <v>0.95984036796536798</v>
          </cell>
        </row>
        <row r="932">
          <cell r="E932" t="str">
            <v>RUMI IMPORT S.A. REPORTE ADUANAS 20170214</v>
          </cell>
          <cell r="G932">
            <v>0</v>
          </cell>
          <cell r="H932">
            <v>0.96013909495548955</v>
          </cell>
        </row>
        <row r="933">
          <cell r="E933" t="str">
            <v>RUMI IMPORT S.A. REPORTE ADUANAS 20170214</v>
          </cell>
          <cell r="G933">
            <v>0</v>
          </cell>
          <cell r="H933">
            <v>0.96130813953488381</v>
          </cell>
        </row>
        <row r="934">
          <cell r="E934" t="str">
            <v>PRODUCTOS INDUSTRIALES MAP S.A.C. REPORTE ADUANAS 20170418</v>
          </cell>
          <cell r="G934">
            <v>0</v>
          </cell>
          <cell r="H934">
            <v>0.97571900047147575</v>
          </cell>
        </row>
        <row r="935">
          <cell r="E935" t="str">
            <v>RUMI IMPORT S.A. REPORTE ADUANAS 20170110</v>
          </cell>
          <cell r="G935">
            <v>0</v>
          </cell>
          <cell r="H935">
            <v>0.97634768950710327</v>
          </cell>
        </row>
        <row r="936">
          <cell r="E936" t="str">
            <v>PRODUCTOS INDUSTRIALES MAP S.A.C. REPORTE ADUANAS 20170418</v>
          </cell>
          <cell r="G936">
            <v>0</v>
          </cell>
          <cell r="H936">
            <v>0.97858644245927484</v>
          </cell>
        </row>
        <row r="937">
          <cell r="E937" t="str">
            <v>RUMI IMPORT S.A. REPORTE ADUANAS 20170214</v>
          </cell>
          <cell r="G937">
            <v>0</v>
          </cell>
          <cell r="H937">
            <v>0.9801628171147293</v>
          </cell>
        </row>
        <row r="938">
          <cell r="E938" t="str">
            <v>PRODUCTOS INDUSTRIALES MAP S.A.C. REPORTE ADUANAS 20170418</v>
          </cell>
          <cell r="G938">
            <v>0</v>
          </cell>
          <cell r="H938">
            <v>0.98246363906203626</v>
          </cell>
        </row>
        <row r="939">
          <cell r="E939" t="str">
            <v>RUMI IMPORT S.A. REPORTE ADUANAS 20170214</v>
          </cell>
          <cell r="G939">
            <v>0</v>
          </cell>
          <cell r="H939">
            <v>0.98341262135922325</v>
          </cell>
        </row>
        <row r="940">
          <cell r="E940" t="str">
            <v>RUMI IMPORT S.A. REPORTE ADUANAS 20170214</v>
          </cell>
          <cell r="G940">
            <v>0</v>
          </cell>
          <cell r="H940">
            <v>0.98512652507907816</v>
          </cell>
        </row>
        <row r="941">
          <cell r="E941" t="str">
            <v>PRODUCTOS INDUSTRIALES MAP S.A.C. REPORTE ADUANAS 20170418</v>
          </cell>
          <cell r="G941">
            <v>0</v>
          </cell>
          <cell r="H941">
            <v>0.98622615803814717</v>
          </cell>
        </row>
        <row r="942">
          <cell r="E942" t="str">
            <v>RUMI IMPORT S.A. REPORTE ADUANAS 20170110</v>
          </cell>
          <cell r="G942">
            <v>0</v>
          </cell>
          <cell r="H942">
            <v>0.99131117522875078</v>
          </cell>
        </row>
        <row r="943">
          <cell r="E943" t="str">
            <v>RUMI IMPORT S.A. REPORTE ADUANAS 20170110</v>
          </cell>
          <cell r="G943">
            <v>0</v>
          </cell>
          <cell r="H943">
            <v>0.99131153064949407</v>
          </cell>
        </row>
        <row r="944">
          <cell r="E944" t="str">
            <v>RUMI IMPORT S.A. REPORTE ADUANAS 20170110</v>
          </cell>
          <cell r="G944">
            <v>0</v>
          </cell>
          <cell r="H944">
            <v>0.9917891129285985</v>
          </cell>
        </row>
        <row r="945">
          <cell r="E945" t="str">
            <v>RUMI IMPORT S.A. REPORTE ADUANAS 20170214</v>
          </cell>
          <cell r="G945">
            <v>0</v>
          </cell>
          <cell r="H945">
            <v>0.99251366120218576</v>
          </cell>
        </row>
        <row r="946">
          <cell r="E946" t="str">
            <v>RUMI IMPORT S.A. REPORTE ADUANAS 20170214</v>
          </cell>
          <cell r="G946">
            <v>0</v>
          </cell>
          <cell r="H946">
            <v>0.99251821493624781</v>
          </cell>
        </row>
        <row r="947">
          <cell r="E947" t="str">
            <v>RUMI IMPORT S.A. REPORTE ADUANAS 20170110</v>
          </cell>
          <cell r="G947">
            <v>0</v>
          </cell>
          <cell r="H947">
            <v>0.99258968982861251</v>
          </cell>
        </row>
        <row r="948">
          <cell r="E948" t="str">
            <v>PRODUCTOS INDUSTRIALES MAP S.A.C. REPORTE ADUANAS 20170418</v>
          </cell>
          <cell r="G948">
            <v>0</v>
          </cell>
          <cell r="H948">
            <v>0.99273843930635841</v>
          </cell>
        </row>
        <row r="949">
          <cell r="E949" t="str">
            <v>CORPORACION ICHI HACHI S.A.C. REPORTE ADUANAS 20170130</v>
          </cell>
          <cell r="G949">
            <v>0</v>
          </cell>
          <cell r="H949">
            <v>0.99312138728323707</v>
          </cell>
        </row>
        <row r="950">
          <cell r="E950" t="str">
            <v>RUMI IMPORT S.A. REPORTE ADUANAS 20170110</v>
          </cell>
          <cell r="G950">
            <v>0</v>
          </cell>
          <cell r="H950">
            <v>0.99353385643708236</v>
          </cell>
        </row>
        <row r="951">
          <cell r="E951" t="str">
            <v>RUMI IMPORT S.A. REPORTE ADUANAS 20170214</v>
          </cell>
          <cell r="G951">
            <v>0</v>
          </cell>
          <cell r="H951">
            <v>0.99716468590831919</v>
          </cell>
        </row>
        <row r="952">
          <cell r="E952" t="str">
            <v>RUMI IMPORT S.A. REPORTE ADUANAS 20170214</v>
          </cell>
          <cell r="G952">
            <v>0</v>
          </cell>
          <cell r="H952">
            <v>0.99762287480680056</v>
          </cell>
        </row>
        <row r="953">
          <cell r="E953" t="str">
            <v>RUMI IMPORT S.A. REPORTE ADUANAS 20170110</v>
          </cell>
          <cell r="G953">
            <v>0</v>
          </cell>
          <cell r="H953">
            <v>0.99803739572377925</v>
          </cell>
        </row>
        <row r="954">
          <cell r="E954" t="str">
            <v>PROMOTORES ELECTRICOS VANGAL S.A.C. - PR REPORTE ADUANAS 20170417</v>
          </cell>
          <cell r="G954">
            <v>0</v>
          </cell>
          <cell r="H954">
            <v>0.9982375</v>
          </cell>
        </row>
        <row r="955">
          <cell r="E955" t="str">
            <v>RUMI IMPORT S.A. REPORTE ADUANAS 20170110</v>
          </cell>
          <cell r="G955">
            <v>0</v>
          </cell>
          <cell r="H955">
            <v>0.99846708517249638</v>
          </cell>
        </row>
        <row r="956">
          <cell r="E956" t="str">
            <v>RUMI IMPORT S.A. REPORTE ADUANAS 20170110</v>
          </cell>
          <cell r="G956">
            <v>0</v>
          </cell>
          <cell r="H956">
            <v>1.0038325277561932</v>
          </cell>
        </row>
        <row r="957">
          <cell r="E957" t="str">
            <v>RUMI IMPORT S.A. REPORTE ADUANAS 20170214</v>
          </cell>
          <cell r="G957">
            <v>0</v>
          </cell>
          <cell r="H957">
            <v>1.005603112840467</v>
          </cell>
        </row>
        <row r="958">
          <cell r="E958" t="str">
            <v>RUMI IMPORT S.A. REPORTE ADUANAS 20170214</v>
          </cell>
          <cell r="G958">
            <v>0</v>
          </cell>
          <cell r="H958">
            <v>1.0097574334898278</v>
          </cell>
        </row>
        <row r="959">
          <cell r="E959" t="str">
            <v>PRODUCTOS INDUSTRIALES MAP S.A.C. REPORTE ADUANAS 20170418</v>
          </cell>
          <cell r="G959">
            <v>0</v>
          </cell>
          <cell r="H959">
            <v>1.0141148325358851</v>
          </cell>
        </row>
        <row r="960">
          <cell r="E960" t="str">
            <v>RUMI IMPORT S.A. REPORTE ADUANAS 20170110</v>
          </cell>
          <cell r="G960">
            <v>0</v>
          </cell>
          <cell r="H960">
            <v>1.014250039050683</v>
          </cell>
        </row>
        <row r="961">
          <cell r="E961" t="str">
            <v>RUMI IMPORT S.A. REPORTE ADUANAS 20170214</v>
          </cell>
          <cell r="G961">
            <v>0</v>
          </cell>
          <cell r="H961">
            <v>1.0151235955056179</v>
          </cell>
        </row>
        <row r="962">
          <cell r="E962" t="str">
            <v>RUMI IMPORT S.A. REPORTE ADUANAS 20170214</v>
          </cell>
          <cell r="G962">
            <v>0</v>
          </cell>
          <cell r="H962">
            <v>1.0202614896988906</v>
          </cell>
        </row>
        <row r="963">
          <cell r="E963" t="str">
            <v>PRODUCTOS INDUSTRIALES MAP S.A.C. REPORTE ADUANAS 20170418</v>
          </cell>
          <cell r="G963">
            <v>0</v>
          </cell>
          <cell r="H963">
            <v>1.0216832261835183</v>
          </cell>
        </row>
        <row r="964">
          <cell r="E964" t="str">
            <v>PRODUCTOS INDUSTRIALES MAP S.A.C. REPORTE ADUANAS 20170418</v>
          </cell>
          <cell r="G964">
            <v>0</v>
          </cell>
          <cell r="H964">
            <v>1.0256690140845071</v>
          </cell>
        </row>
        <row r="965">
          <cell r="E965" t="str">
            <v>RUMI IMPORT S.A. REPORTE ADUANAS 20170214</v>
          </cell>
          <cell r="G965">
            <v>0</v>
          </cell>
          <cell r="H965">
            <v>1.0281093855503038</v>
          </cell>
        </row>
        <row r="966">
          <cell r="E966" t="str">
            <v>RUMI IMPORT S.A. REPORTE ADUANAS 20170214</v>
          </cell>
          <cell r="G966">
            <v>0</v>
          </cell>
          <cell r="H966">
            <v>1.0301855287569572</v>
          </cell>
        </row>
        <row r="967">
          <cell r="E967" t="str">
            <v>RUMI IMPORT S.A. REPORTE ADUANAS 20170214</v>
          </cell>
          <cell r="G967">
            <v>0</v>
          </cell>
          <cell r="H967">
            <v>1.0318122676579926</v>
          </cell>
        </row>
        <row r="968">
          <cell r="E968" t="str">
            <v>RUMI IMPORT S.A. REPORTE ADUANAS 20170214</v>
          </cell>
          <cell r="G968">
            <v>0</v>
          </cell>
          <cell r="H968">
            <v>1.0319121951219512</v>
          </cell>
        </row>
        <row r="969">
          <cell r="E969" t="str">
            <v>RUMI IMPORT S.A. REPORTE ADUANAS 20170214</v>
          </cell>
          <cell r="G969">
            <v>0</v>
          </cell>
          <cell r="H969">
            <v>1.0392537037037037</v>
          </cell>
        </row>
        <row r="970">
          <cell r="E970" t="str">
            <v>RUMI IMPORT S.A. REPORTE ADUANAS 20170214</v>
          </cell>
          <cell r="G970">
            <v>0</v>
          </cell>
          <cell r="H970">
            <v>1.0521980633802817</v>
          </cell>
        </row>
        <row r="971">
          <cell r="E971" t="str">
            <v>RUMI IMPORT S.A. REPORTE ADUANAS 20170214</v>
          </cell>
          <cell r="G971">
            <v>0</v>
          </cell>
          <cell r="H971">
            <v>1.0550429184549355</v>
          </cell>
        </row>
        <row r="972">
          <cell r="E972" t="str">
            <v>RUMI IMPORT S.A. REPORTE ADUANAS 20170104</v>
          </cell>
          <cell r="G972">
            <v>0</v>
          </cell>
          <cell r="H972">
            <v>1.0644515433805657</v>
          </cell>
        </row>
        <row r="973">
          <cell r="E973" t="str">
            <v>RUMI IMPORT S.A. REPORTE ADUANAS 20170104</v>
          </cell>
          <cell r="G973">
            <v>0</v>
          </cell>
          <cell r="H973">
            <v>1.0644518367732749</v>
          </cell>
        </row>
        <row r="974">
          <cell r="E974" t="str">
            <v>CORPORACION ICHI HACHI S.A.C. REPORTE ADUANAS 20170130</v>
          </cell>
          <cell r="G974">
            <v>0</v>
          </cell>
          <cell r="H974">
            <v>1.0668782518210198</v>
          </cell>
        </row>
        <row r="975">
          <cell r="E975" t="str">
            <v>RUMI IMPORT S.A. REPORTE ADUANAS 20170110</v>
          </cell>
          <cell r="G975">
            <v>0</v>
          </cell>
          <cell r="H975">
            <v>1.0875166251293966</v>
          </cell>
        </row>
        <row r="976">
          <cell r="E976" t="str">
            <v>RUMI IMPORT S.A. REPORTE ADUANAS 20170110</v>
          </cell>
          <cell r="G976">
            <v>0</v>
          </cell>
          <cell r="H976">
            <v>1.0990817231249919</v>
          </cell>
        </row>
        <row r="977">
          <cell r="E977" t="str">
            <v>RUMI IMPORT S.A. REPORTE ADUANAS 20170206</v>
          </cell>
          <cell r="G977">
            <v>0</v>
          </cell>
          <cell r="H977">
            <v>1.1061533295241532</v>
          </cell>
        </row>
        <row r="978">
          <cell r="E978" t="str">
            <v>RUMI IMPORT S.A. REPORTE ADUANAS 20170206</v>
          </cell>
          <cell r="G978">
            <v>0</v>
          </cell>
          <cell r="H978">
            <v>1.1123218525779752</v>
          </cell>
        </row>
        <row r="979">
          <cell r="E979" t="str">
            <v>IMPORTACIONES GELCO SAC REPORTE ADUANAS 20170130</v>
          </cell>
          <cell r="G979">
            <v>0</v>
          </cell>
          <cell r="H979">
            <v>1.1234614124584641</v>
          </cell>
        </row>
        <row r="980">
          <cell r="E980" t="str">
            <v>PRODUCTOS INDUSTRIALES MAP S.A.C. REPORTE ADUANAS 20170418</v>
          </cell>
          <cell r="G980">
            <v>0</v>
          </cell>
          <cell r="H980">
            <v>1.127783661119516</v>
          </cell>
        </row>
        <row r="981">
          <cell r="E981" t="str">
            <v>IMPORTACIONES LAVSA SA REPORTE ADUANAS 20170216</v>
          </cell>
          <cell r="G981">
            <v>0</v>
          </cell>
          <cell r="H981">
            <v>1.1391206231675872</v>
          </cell>
        </row>
        <row r="982">
          <cell r="E982" t="str">
            <v>IMPORTACIONES LAVSA SA REPORTE ADUANAS 20170216</v>
          </cell>
          <cell r="G982">
            <v>0</v>
          </cell>
          <cell r="H982">
            <v>1.1391316877553661</v>
          </cell>
        </row>
        <row r="983">
          <cell r="E983" t="str">
            <v>IMPORTACIONES LAVSA SA REPORTE ADUANAS 20170216</v>
          </cell>
          <cell r="G983">
            <v>0</v>
          </cell>
          <cell r="H983">
            <v>1.1391353356600613</v>
          </cell>
        </row>
        <row r="984">
          <cell r="E984" t="str">
            <v>IMPORTACIONES LAVSA SA REPORTE ADUANAS 20170216</v>
          </cell>
          <cell r="G984">
            <v>0</v>
          </cell>
          <cell r="H984">
            <v>1.1391354425011675</v>
          </cell>
        </row>
        <row r="985">
          <cell r="E985" t="str">
            <v>IMPORTACIONES LAVSA SA REPORTE ADUANAS 20170216</v>
          </cell>
          <cell r="G985">
            <v>0</v>
          </cell>
          <cell r="H985">
            <v>1.1391364240673605</v>
          </cell>
        </row>
        <row r="986">
          <cell r="E986" t="str">
            <v>IMPORTACIONES LAVSA SA REPORTE ADUANAS 20170216</v>
          </cell>
          <cell r="G986">
            <v>0</v>
          </cell>
          <cell r="H986">
            <v>1.1391366746183531</v>
          </cell>
        </row>
        <row r="987">
          <cell r="E987" t="str">
            <v>IMPORTACIONES LAVSA SA REPORTE ADUANAS 20170216</v>
          </cell>
          <cell r="G987">
            <v>0</v>
          </cell>
          <cell r="H987">
            <v>1.1391370412596207</v>
          </cell>
        </row>
        <row r="988">
          <cell r="E988" t="str">
            <v>IMPORTACIONES LAVSA SA REPORTE ADUANAS 20170216</v>
          </cell>
          <cell r="G988">
            <v>0</v>
          </cell>
          <cell r="H988">
            <v>1.1391376431318012</v>
          </cell>
        </row>
        <row r="989">
          <cell r="E989" t="str">
            <v>IMPORTACIONES LAVSA SA REPORTE ADUANAS 20170216</v>
          </cell>
          <cell r="G989">
            <v>0</v>
          </cell>
          <cell r="H989">
            <v>1.1391377929814053</v>
          </cell>
        </row>
        <row r="990">
          <cell r="E990" t="str">
            <v>IMPORTACIONES LAVSA SA REPORTE ADUANAS 20170216</v>
          </cell>
          <cell r="G990">
            <v>0</v>
          </cell>
          <cell r="H990">
            <v>1.1391380786422654</v>
          </cell>
        </row>
        <row r="991">
          <cell r="E991" t="str">
            <v>IMPORTACIONES LAVSA SA REPORTE ADUANAS 20170216</v>
          </cell>
          <cell r="G991">
            <v>0</v>
          </cell>
          <cell r="H991">
            <v>1.1391384434765888</v>
          </cell>
        </row>
        <row r="992">
          <cell r="E992" t="str">
            <v>IMPORTACIONES LAVSA SA REPORTE ADUANAS 20170216</v>
          </cell>
          <cell r="G992">
            <v>0</v>
          </cell>
          <cell r="H992">
            <v>1.139139053522374</v>
          </cell>
        </row>
        <row r="993">
          <cell r="E993" t="str">
            <v>IMPORTACIONES LAVSA SA REPORTE ADUANAS 20170216</v>
          </cell>
          <cell r="G993">
            <v>0</v>
          </cell>
          <cell r="H993">
            <v>1.1391406154227961</v>
          </cell>
        </row>
        <row r="994">
          <cell r="E994" t="str">
            <v>IMPORTACIONES LAVSA SA REPORTE ADUANAS 20170216</v>
          </cell>
          <cell r="G994">
            <v>0</v>
          </cell>
          <cell r="H994">
            <v>1.1391411552058253</v>
          </cell>
        </row>
        <row r="995">
          <cell r="E995" t="str">
            <v>IMPORTACIONES LAVSA SA REPORTE ADUANAS 20170216</v>
          </cell>
          <cell r="G995">
            <v>0</v>
          </cell>
          <cell r="H995">
            <v>1.1391475912627169</v>
          </cell>
        </row>
        <row r="996">
          <cell r="E996" t="str">
            <v>IMPORTACIONES LAVSA SA REPORTE ADUANAS 20170216</v>
          </cell>
          <cell r="G996">
            <v>0</v>
          </cell>
          <cell r="H996">
            <v>1.1391491909595228</v>
          </cell>
        </row>
        <row r="997">
          <cell r="E997" t="str">
            <v>IMPORTACIONES LAVSA SA REPORTE ADUANAS 20170216</v>
          </cell>
          <cell r="G997">
            <v>0</v>
          </cell>
          <cell r="H997">
            <v>1.1391719260892708</v>
          </cell>
        </row>
        <row r="998">
          <cell r="E998" t="str">
            <v>BATERIAS MALDONADO EMPRESA INDIVIDUAL DE REPORTE ADUANAS 20170202</v>
          </cell>
          <cell r="G998">
            <v>0</v>
          </cell>
          <cell r="H998">
            <v>1.1392078522363116</v>
          </cell>
        </row>
        <row r="999">
          <cell r="E999" t="str">
            <v>BATERIAS MALDONADO EMPRESA INDIVIDUAL DE REPORTE ADUANAS 20170202</v>
          </cell>
          <cell r="G999">
            <v>0</v>
          </cell>
          <cell r="H999">
            <v>1.139208270617676</v>
          </cell>
        </row>
        <row r="1000">
          <cell r="E1000" t="str">
            <v>CABLES DE ACERO DURAND S.A.C. REPORTE ADUANAS 20170130</v>
          </cell>
          <cell r="G1000">
            <v>0</v>
          </cell>
          <cell r="H1000">
            <v>1.1554796656791975</v>
          </cell>
        </row>
        <row r="1001">
          <cell r="E1001" t="str">
            <v>CABLES DE ACERO DURAND S.A.C. REPORTE ADUANAS 20170130</v>
          </cell>
          <cell r="G1001">
            <v>0</v>
          </cell>
          <cell r="H1001">
            <v>1.1554807985355222</v>
          </cell>
        </row>
        <row r="1002">
          <cell r="E1002" t="str">
            <v>CABLES DE ACERO DURAND S.A.C. REPORTE ADUANAS 20170130</v>
          </cell>
          <cell r="G1002">
            <v>0</v>
          </cell>
          <cell r="H1002">
            <v>1.1554808666944576</v>
          </cell>
        </row>
        <row r="1003">
          <cell r="E1003" t="str">
            <v>CABLES DE ACERO DURAND S.A.C. REPORTE ADUANAS 20170130</v>
          </cell>
          <cell r="G1003">
            <v>0</v>
          </cell>
          <cell r="H1003">
            <v>1.1554811560814779</v>
          </cell>
        </row>
        <row r="1004">
          <cell r="E1004" t="str">
            <v>CABLES DE ACERO DURAND S.A.C. REPORTE ADUANAS 20170130</v>
          </cell>
          <cell r="G1004">
            <v>0</v>
          </cell>
          <cell r="H1004">
            <v>1.1554825482138253</v>
          </cell>
        </row>
        <row r="1005">
          <cell r="E1005" t="str">
            <v>CABLES DE ACERO DURAND S.A.C. REPORTE ADUANAS 20170130</v>
          </cell>
          <cell r="G1005">
            <v>0</v>
          </cell>
          <cell r="H1005">
            <v>1.1554829867190983</v>
          </cell>
        </row>
        <row r="1006">
          <cell r="E1006" t="str">
            <v>CABLES DE ACERO DURAND S.A.C. REPORTE ADUANAS 20170130</v>
          </cell>
          <cell r="G1006">
            <v>0</v>
          </cell>
          <cell r="H1006">
            <v>1.1554844150791104</v>
          </cell>
        </row>
        <row r="1007">
          <cell r="E1007" t="str">
            <v>CABLES DE ACERO DURAND S.A.C. REPORTE ADUANAS 20170130</v>
          </cell>
          <cell r="G1007">
            <v>0</v>
          </cell>
          <cell r="H1007">
            <v>1.1554844150791104</v>
          </cell>
        </row>
        <row r="1008">
          <cell r="E1008" t="str">
            <v>RUMI IMPORT S.A. REPORTE ADUANAS 20170110</v>
          </cell>
          <cell r="G1008">
            <v>0</v>
          </cell>
          <cell r="H1008">
            <v>1.1642354054731217</v>
          </cell>
        </row>
        <row r="1009">
          <cell r="E1009" t="str">
            <v>PRODUCTOS INDUSTRIALES MAP S.A.C. REPORTE ADUANAS 20170418</v>
          </cell>
          <cell r="G1009">
            <v>0</v>
          </cell>
          <cell r="H1009">
            <v>1.1665868263473054</v>
          </cell>
        </row>
        <row r="1010">
          <cell r="E1010" t="str">
            <v>RUMI IMPORT S.A. REPORTE ADUANAS 20170214</v>
          </cell>
          <cell r="G1010">
            <v>0</v>
          </cell>
          <cell r="H1010">
            <v>1.196753709198813</v>
          </cell>
        </row>
        <row r="1011">
          <cell r="E1011" t="str">
            <v>RUMI IMPORT S.A. REPORTE ADUANAS 20170214</v>
          </cell>
          <cell r="G1011">
            <v>0</v>
          </cell>
          <cell r="H1011">
            <v>1.2007033898305084</v>
          </cell>
        </row>
        <row r="1012">
          <cell r="E1012" t="str">
            <v>RUMI IMPORT S.A. REPORTE ADUANAS 20170214</v>
          </cell>
          <cell r="G1012">
            <v>0</v>
          </cell>
          <cell r="H1012">
            <v>1.2012166172106824</v>
          </cell>
        </row>
        <row r="1013">
          <cell r="E1013" t="str">
            <v>RUMI IMPORT S.A. REPORTE ADUANAS 20170214</v>
          </cell>
          <cell r="G1013">
            <v>0</v>
          </cell>
          <cell r="H1013">
            <v>1.2012166172106824</v>
          </cell>
        </row>
        <row r="1014">
          <cell r="E1014" t="str">
            <v>CORPORACION ICHI HACHI S.A.C. REPORTE ADUANAS 20170130</v>
          </cell>
          <cell r="G1014">
            <v>0</v>
          </cell>
          <cell r="H1014">
            <v>1.2149566160520608</v>
          </cell>
        </row>
        <row r="1015">
          <cell r="E1015" t="str">
            <v>INVERSIONES ORION A DE VENIR CB EMPRESA REPORTE ADUANAS 20170209</v>
          </cell>
          <cell r="G1015">
            <v>0</v>
          </cell>
          <cell r="H1015">
            <v>1.2205630630630631</v>
          </cell>
        </row>
        <row r="1016">
          <cell r="E1016" t="str">
            <v>INVERSIONES ORION A DE VENIR CB EMPRESA REPORTE ADUANAS 20170209</v>
          </cell>
          <cell r="G1016">
            <v>0</v>
          </cell>
          <cell r="H1016">
            <v>1.2208513513513513</v>
          </cell>
        </row>
        <row r="1017">
          <cell r="E1017" t="str">
            <v>INVERSIONES ORION A DE VENIR CB EMPRESA REPORTE ADUANAS 20170209</v>
          </cell>
          <cell r="G1017">
            <v>0</v>
          </cell>
          <cell r="H1017">
            <v>1.2210270270270269</v>
          </cell>
        </row>
        <row r="1018">
          <cell r="E1018" t="str">
            <v>RUMI IMPORT S.A. REPORTE ADUANAS 20170110</v>
          </cell>
          <cell r="G1018">
            <v>0</v>
          </cell>
          <cell r="H1018">
            <v>1.2248563702688329</v>
          </cell>
        </row>
        <row r="1019">
          <cell r="E1019" t="str">
            <v>PRODUCTOS INDUSTRIALES MAP S.A.C. REPORTE ADUANAS 20170418</v>
          </cell>
          <cell r="G1019">
            <v>0</v>
          </cell>
          <cell r="H1019">
            <v>1.2299586206896551</v>
          </cell>
        </row>
        <row r="1020">
          <cell r="E1020" t="str">
            <v>PRODUCTOS INDUSTRIALES MAP S.A.C. REPORTE ADUANAS 20170418</v>
          </cell>
          <cell r="G1020">
            <v>0</v>
          </cell>
          <cell r="H1020">
            <v>1.2321071012805589</v>
          </cell>
        </row>
        <row r="1021">
          <cell r="E1021" t="str">
            <v>CABLES DE ACERO DURAND S.A.C. REPORTE ADUANAS 20170303</v>
          </cell>
          <cell r="G1021">
            <v>0</v>
          </cell>
          <cell r="H1021">
            <v>1.246322330768294</v>
          </cell>
        </row>
        <row r="1022">
          <cell r="E1022" t="str">
            <v>CABLES DE ACERO DURAND S.A.C. REPORTE ADUANAS 20170303</v>
          </cell>
          <cell r="G1022">
            <v>0</v>
          </cell>
          <cell r="H1022">
            <v>1.2463228329646561</v>
          </cell>
        </row>
        <row r="1023">
          <cell r="E1023" t="str">
            <v>CABLES DE ACERO DURAND S.A.C. REPORTE ADUANAS 20170303</v>
          </cell>
          <cell r="G1023">
            <v>0</v>
          </cell>
          <cell r="H1023">
            <v>1.2463228902094605</v>
          </cell>
        </row>
        <row r="1024">
          <cell r="E1024" t="str">
            <v>CABLES DE ACERO DURAND S.A.C. REPORTE ADUANAS 20170303</v>
          </cell>
          <cell r="G1024">
            <v>0</v>
          </cell>
          <cell r="H1024">
            <v>1.2463229217473131</v>
          </cell>
        </row>
        <row r="1025">
          <cell r="E1025" t="str">
            <v>CABLES DE ACERO DURAND S.A.C. REPORTE ADUANAS 20170303</v>
          </cell>
          <cell r="G1025">
            <v>0</v>
          </cell>
          <cell r="H1025">
            <v>1.2463237454495364</v>
          </cell>
        </row>
        <row r="1026">
          <cell r="E1026" t="str">
            <v>CABLES DE ACERO DURAND S.A.C. REPORTE ADUANAS 20170303</v>
          </cell>
          <cell r="G1026">
            <v>0</v>
          </cell>
          <cell r="H1026">
            <v>1.2463238019465959</v>
          </cell>
        </row>
        <row r="1027">
          <cell r="E1027" t="str">
            <v>CABLES DE ACERO DURAND S.A.C. REPORTE ADUANAS 20170303</v>
          </cell>
          <cell r="G1027">
            <v>0</v>
          </cell>
          <cell r="H1027">
            <v>1.2463241787496599</v>
          </cell>
        </row>
        <row r="1028">
          <cell r="E1028" t="str">
            <v>CABLES DE ACERO DURAND S.A.C. REPORTE ADUANAS 20170303</v>
          </cell>
          <cell r="G1028">
            <v>0</v>
          </cell>
          <cell r="H1028">
            <v>1.2463266323679747</v>
          </cell>
        </row>
        <row r="1029">
          <cell r="E1029" t="str">
            <v>CABLES DE ACERO DURAND S.A.C. REPORTE ADUANAS 20170303</v>
          </cell>
          <cell r="G1029">
            <v>0</v>
          </cell>
          <cell r="H1029">
            <v>1.2463279203977751</v>
          </cell>
        </row>
        <row r="1030">
          <cell r="E1030" t="str">
            <v>RUMI IMPORT S.A. REPORTE ADUANAS 20170214</v>
          </cell>
          <cell r="G1030">
            <v>0</v>
          </cell>
          <cell r="H1030">
            <v>1.2833214603739982</v>
          </cell>
        </row>
        <row r="1031">
          <cell r="E1031" t="str">
            <v>RUMI IMPORT S.A. REPORTE ADUANAS 20170110</v>
          </cell>
          <cell r="G1031">
            <v>0</v>
          </cell>
          <cell r="H1031">
            <v>1.3029678104851368</v>
          </cell>
        </row>
        <row r="1032">
          <cell r="E1032" t="str">
            <v>RUMI IMPORT S.A. REPORTE ADUANAS 20170214</v>
          </cell>
          <cell r="G1032">
            <v>0</v>
          </cell>
          <cell r="H1032">
            <v>1.315475369458128</v>
          </cell>
        </row>
        <row r="1033">
          <cell r="E1033" t="str">
            <v>IMPORTACIONES GELCO SAC REPORTE ADUANAS 20170417</v>
          </cell>
          <cell r="G1033">
            <v>0</v>
          </cell>
          <cell r="H1033">
            <v>1.3272400213914142</v>
          </cell>
        </row>
        <row r="1034">
          <cell r="E1034" t="str">
            <v>IMPORTACIONES GELCO SAC REPORTE ADUANAS 20170417</v>
          </cell>
          <cell r="G1034">
            <v>0</v>
          </cell>
          <cell r="H1034">
            <v>1.3430412751512766</v>
          </cell>
        </row>
        <row r="1035">
          <cell r="E1035" t="str">
            <v>G Y B METALES S.A.C. REPORTE ADUANAS 20170303</v>
          </cell>
          <cell r="G1035">
            <v>0</v>
          </cell>
          <cell r="H1035">
            <v>1.3756831242407346</v>
          </cell>
        </row>
        <row r="1036">
          <cell r="E1036" t="str">
            <v>G Y B METALES S.A.C. REPORTE ADUANAS 20170303</v>
          </cell>
          <cell r="G1036">
            <v>0</v>
          </cell>
          <cell r="H1036">
            <v>1.3756835504064318</v>
          </cell>
        </row>
        <row r="1037">
          <cell r="E1037" t="str">
            <v>G Y B METALES S.A.C. REPORTE ADUANAS 20170303</v>
          </cell>
          <cell r="G1037">
            <v>0</v>
          </cell>
          <cell r="H1037">
            <v>1.3756840328104567</v>
          </cell>
        </row>
        <row r="1038">
          <cell r="E1038" t="str">
            <v>G Y B METALES S.A.C. REPORTE ADUANAS 20170303</v>
          </cell>
          <cell r="G1038">
            <v>0</v>
          </cell>
          <cell r="H1038">
            <v>1.3756840770089185</v>
          </cell>
        </row>
        <row r="1039">
          <cell r="E1039" t="str">
            <v>G Y B METALES S.A.C. REPORTE ADUANAS 20170303</v>
          </cell>
          <cell r="G1039">
            <v>0</v>
          </cell>
          <cell r="H1039">
            <v>1.3756842653941885</v>
          </cell>
        </row>
        <row r="1040">
          <cell r="E1040" t="str">
            <v>G Y B METALES S.A.C. REPORTE ADUANAS 20170303</v>
          </cell>
          <cell r="G1040">
            <v>0</v>
          </cell>
          <cell r="H1040">
            <v>1.3756851183652421</v>
          </cell>
        </row>
        <row r="1041">
          <cell r="E1041" t="str">
            <v>G Y B METALES S.A.C. REPORTE ADUANAS 20170303</v>
          </cell>
          <cell r="G1041">
            <v>0</v>
          </cell>
          <cell r="H1041">
            <v>1.3756861437439083</v>
          </cell>
        </row>
        <row r="1042">
          <cell r="E1042" t="str">
            <v>G Y B METALES S.A.C. REPORTE ADUANAS 20170303</v>
          </cell>
          <cell r="G1042">
            <v>0</v>
          </cell>
          <cell r="H1042">
            <v>1.3756863808636994</v>
          </cell>
        </row>
        <row r="1043">
          <cell r="E1043" t="str">
            <v>G Y B METALES S.A.C. REPORTE ADUANAS 20170303</v>
          </cell>
          <cell r="G1043">
            <v>0</v>
          </cell>
          <cell r="H1043">
            <v>1.3756864188115476</v>
          </cell>
        </row>
        <row r="1044">
          <cell r="E1044" t="str">
            <v>G Y B METALES S.A.C. REPORTE ADUANAS 20170303</v>
          </cell>
          <cell r="G1044">
            <v>0</v>
          </cell>
          <cell r="H1044">
            <v>1.3756868428136708</v>
          </cell>
        </row>
        <row r="1045">
          <cell r="E1045" t="str">
            <v>G Y B METALES S.A.C. REPORTE ADUANAS 20170303</v>
          </cell>
          <cell r="G1045">
            <v>0</v>
          </cell>
          <cell r="H1045">
            <v>1.3756871731737343</v>
          </cell>
        </row>
        <row r="1046">
          <cell r="E1046" t="str">
            <v>G Y B METALES S.A.C. REPORTE ADUANAS 20170303</v>
          </cell>
          <cell r="G1046">
            <v>0</v>
          </cell>
          <cell r="H1046">
            <v>1.3756884981852173</v>
          </cell>
        </row>
        <row r="1047">
          <cell r="E1047" t="str">
            <v>G Y B METALES S.A.C. REPORTE ADUANAS 20170303</v>
          </cell>
          <cell r="G1047">
            <v>0</v>
          </cell>
          <cell r="H1047">
            <v>1.3756889636434209</v>
          </cell>
        </row>
        <row r="1048">
          <cell r="E1048" t="str">
            <v>G Y B METALES S.A.C. REPORTE ADUANAS 20170303</v>
          </cell>
          <cell r="G1048">
            <v>0</v>
          </cell>
          <cell r="H1048">
            <v>1.3756914152088862</v>
          </cell>
        </row>
        <row r="1049">
          <cell r="E1049" t="str">
            <v>RUMI IMPORT S.A. REPORTE ADUANAS 20170206</v>
          </cell>
          <cell r="G1049">
            <v>0</v>
          </cell>
          <cell r="H1049">
            <v>1.4167046469545517</v>
          </cell>
        </row>
        <row r="1050">
          <cell r="E1050" t="str">
            <v>COMERCIALIZADORA DE FABRIC. ELECT. SAC REPORTE ADUANAS 20170214</v>
          </cell>
          <cell r="G1050">
            <v>0</v>
          </cell>
          <cell r="H1050">
            <v>1.4320128479657388</v>
          </cell>
        </row>
        <row r="1051">
          <cell r="E1051" t="str">
            <v>CABLECENTRO SOCIEDAD ANONIMA CERRADA REPORTE ADUANAS 20170214</v>
          </cell>
          <cell r="G1051">
            <v>0</v>
          </cell>
          <cell r="H1051">
            <v>1.4417719190680565</v>
          </cell>
        </row>
        <row r="1052">
          <cell r="E1052" t="str">
            <v>PROYECTOS DE INFRAESTRUCTURA DEL PERU S. REPORTE ADUANAS 20170126</v>
          </cell>
          <cell r="G1052">
            <v>0</v>
          </cell>
          <cell r="H1052">
            <v>1.45661104201001</v>
          </cell>
        </row>
        <row r="1053">
          <cell r="E1053" t="str">
            <v>CORPORACION ICHI HACHI S.A.C. REPORTE ADUANAS 20170130</v>
          </cell>
          <cell r="G1053">
            <v>0</v>
          </cell>
          <cell r="H1053">
            <v>1.4683478260869565</v>
          </cell>
        </row>
        <row r="1054">
          <cell r="E1054" t="str">
            <v>CABLECENTRO SOCIEDAD ANONIMA CERRADA REPORTE ADUANAS 20170411</v>
          </cell>
          <cell r="G1054">
            <v>0</v>
          </cell>
          <cell r="H1054">
            <v>1.5218359962198926</v>
          </cell>
        </row>
        <row r="1055">
          <cell r="E1055" t="str">
            <v>CABLECENTRO SOCIEDAD ANONIMA CERRADA REPORTE ADUANAS 20170411</v>
          </cell>
          <cell r="G1055">
            <v>0</v>
          </cell>
          <cell r="H1055">
            <v>1.5218366692660608</v>
          </cell>
        </row>
        <row r="1056">
          <cell r="E1056" t="str">
            <v>COMERCIALIZADORA DE FABRIC. ELECT. SAC REPORTE ADUANAS 20170215</v>
          </cell>
          <cell r="G1056">
            <v>0</v>
          </cell>
          <cell r="H1056">
            <v>1.5247384305835012</v>
          </cell>
        </row>
        <row r="1057">
          <cell r="E1057" t="str">
            <v>RUMI IMPORT S.A. REPORTE ADUANAS 20170214</v>
          </cell>
          <cell r="G1057">
            <v>0</v>
          </cell>
          <cell r="H1057">
            <v>1.5871875</v>
          </cell>
        </row>
        <row r="1058">
          <cell r="E1058" t="str">
            <v>RUMI IMPORT S.A. REPORTE ADUANAS 20170110</v>
          </cell>
          <cell r="G1058">
            <v>0</v>
          </cell>
          <cell r="H1058">
            <v>1.5884532834290186</v>
          </cell>
        </row>
        <row r="1059">
          <cell r="E1059" t="str">
            <v>CABLECENTRO SOCIEDAD ANONIMA CERRADA REPORTE ADUANAS 20170310</v>
          </cell>
          <cell r="G1059">
            <v>0</v>
          </cell>
          <cell r="H1059">
            <v>1.6041223908918405</v>
          </cell>
        </row>
        <row r="1060">
          <cell r="E1060" t="str">
            <v>CABLECENTRO SOCIEDAD ANONIMA CERRADA REPORTE ADUANAS 20170310</v>
          </cell>
          <cell r="G1060">
            <v>0</v>
          </cell>
          <cell r="H1060">
            <v>1.6041508538899432</v>
          </cell>
        </row>
        <row r="1061">
          <cell r="E1061" t="str">
            <v>PRODUCTOS INDUSTRIALES MAP S.A.C. REPORTE ADUANAS 20170418</v>
          </cell>
          <cell r="G1061">
            <v>0</v>
          </cell>
          <cell r="H1061">
            <v>1.6069687500000001</v>
          </cell>
        </row>
        <row r="1062">
          <cell r="E1062" t="str">
            <v>PRODUCTOS INDUSTRIALES MAP S.A.C. REPORTE ADUANAS 20170418</v>
          </cell>
          <cell r="G1062">
            <v>0</v>
          </cell>
          <cell r="H1062">
            <v>1.6089344262295082</v>
          </cell>
        </row>
        <row r="1063">
          <cell r="E1063" t="str">
            <v>RUMI IMPORT S.A. REPORTE ADUANAS 20170206</v>
          </cell>
          <cell r="G1063">
            <v>0</v>
          </cell>
          <cell r="H1063">
            <v>1.6845944918037825</v>
          </cell>
        </row>
        <row r="1064">
          <cell r="E1064" t="str">
            <v>INKABOLT SOCIEDAD ANONIMA CERRADA REPORTE ADUANAS 20170417</v>
          </cell>
          <cell r="G1064">
            <v>0</v>
          </cell>
          <cell r="H1064">
            <v>1.7382864369269682</v>
          </cell>
        </row>
        <row r="1065">
          <cell r="E1065" t="str">
            <v>PRODUCTOS INDUSTRIALES MAP S.A.C. REPORTE ADUANAS 20170418</v>
          </cell>
          <cell r="G1065">
            <v>0</v>
          </cell>
          <cell r="H1065">
            <v>1.7619277108433735</v>
          </cell>
        </row>
        <row r="1066">
          <cell r="E1066" t="str">
            <v>RUMI IMPORT S.A. REPORTE ADUANAS 20170214</v>
          </cell>
          <cell r="G1066">
            <v>0</v>
          </cell>
          <cell r="H1066">
            <v>1.8216949152542372</v>
          </cell>
        </row>
        <row r="1067">
          <cell r="E1067" t="str">
            <v>CABLES DE ACERO DURAND S.A.C. REPORTE ADUANAS 20170220</v>
          </cell>
          <cell r="G1067">
            <v>0</v>
          </cell>
          <cell r="H1067">
            <v>1.8489016683941288</v>
          </cell>
        </row>
        <row r="1068">
          <cell r="E1068" t="str">
            <v>CABLES DE ACERO DURAND S.A.C. REPORTE ADUANAS 20170220</v>
          </cell>
          <cell r="G1068">
            <v>0</v>
          </cell>
          <cell r="H1068">
            <v>1.8489019899251573</v>
          </cell>
        </row>
        <row r="1069">
          <cell r="E1069" t="str">
            <v>CABLES DE ACERO DURAND S.A.C. REPORTE ADUANAS 20170220</v>
          </cell>
          <cell r="G1069">
            <v>0</v>
          </cell>
          <cell r="H1069">
            <v>1.8489024259744373</v>
          </cell>
        </row>
        <row r="1070">
          <cell r="E1070" t="str">
            <v>CABLES DE ACERO DURAND S.A.C. REPORTE ADUANAS 20170220</v>
          </cell>
          <cell r="G1070">
            <v>0</v>
          </cell>
          <cell r="H1070">
            <v>1.8489028411669384</v>
          </cell>
        </row>
        <row r="1071">
          <cell r="E1071" t="str">
            <v>CABLES DE ACERO DURAND S.A.C. REPORTE ADUANAS 20170220</v>
          </cell>
          <cell r="G1071">
            <v>0</v>
          </cell>
          <cell r="H1071">
            <v>1.8489028786333626</v>
          </cell>
        </row>
        <row r="1072">
          <cell r="E1072" t="str">
            <v>CABLES DE ACERO DURAND S.A.C. REPORTE ADUANAS 20170220</v>
          </cell>
          <cell r="G1072">
            <v>0</v>
          </cell>
          <cell r="H1072">
            <v>1.8489039586541918</v>
          </cell>
        </row>
        <row r="1073">
          <cell r="E1073" t="str">
            <v>CABLES DE ACERO DURAND S.A.C. REPORTE ADUANAS 20170220</v>
          </cell>
          <cell r="G1073">
            <v>0</v>
          </cell>
          <cell r="H1073">
            <v>1.8489071791410094</v>
          </cell>
        </row>
        <row r="1074">
          <cell r="E1074" t="str">
            <v>PROYECTOS DE INFRAESTRUCTURA DEL PERU S. REPORTE ADUANAS 20170126</v>
          </cell>
          <cell r="G1074">
            <v>0</v>
          </cell>
          <cell r="H1074">
            <v>1.926405936316739</v>
          </cell>
        </row>
        <row r="1075">
          <cell r="E1075" t="str">
            <v>CABLECENTRO SOCIEDAD ANONIMA CERRADA REPORTE ADUANAS 20170111</v>
          </cell>
          <cell r="G1075">
            <v>0</v>
          </cell>
          <cell r="H1075">
            <v>1.9268800813008129</v>
          </cell>
        </row>
        <row r="1076">
          <cell r="E1076" t="str">
            <v>CABLECENTRO SOCIEDAD ANONIMA CERRADA REPORTE ADUANAS 20170131</v>
          </cell>
          <cell r="G1076">
            <v>0</v>
          </cell>
          <cell r="H1076">
            <v>1.9533689024390246</v>
          </cell>
        </row>
        <row r="1077">
          <cell r="E1077" t="str">
            <v>RUMI IMPORT S.A. REPORTE ADUANAS 20170110</v>
          </cell>
          <cell r="G1077">
            <v>0</v>
          </cell>
          <cell r="H1077">
            <v>2.0106770292413856</v>
          </cell>
        </row>
        <row r="1078">
          <cell r="E1078" t="str">
            <v>RUMI IMPORT S.A. REPORTE ADUANAS 20170110</v>
          </cell>
          <cell r="G1078">
            <v>0</v>
          </cell>
          <cell r="H1078">
            <v>2.0107491518382608</v>
          </cell>
        </row>
        <row r="1079">
          <cell r="E1079" t="str">
            <v>COBRA PERU S.A REPORTE ADUANAS 20170425</v>
          </cell>
          <cell r="G1079">
            <v>0</v>
          </cell>
          <cell r="H1079">
            <v>2.0469924812030076</v>
          </cell>
        </row>
        <row r="1080">
          <cell r="E1080" t="str">
            <v>CABLECENTRO SOCIEDAD ANONIMA CERRADA REPORTE ADUANAS 20170111</v>
          </cell>
          <cell r="G1080">
            <v>0</v>
          </cell>
          <cell r="H1080">
            <v>2.076139630390144</v>
          </cell>
        </row>
        <row r="1081">
          <cell r="E1081" t="str">
            <v>CABLECENTRO SOCIEDAD ANONIMA CERRADA REPORTE ADUANAS 20170131</v>
          </cell>
          <cell r="G1081">
            <v>0</v>
          </cell>
          <cell r="H1081">
            <v>2.3643736951983301</v>
          </cell>
        </row>
        <row r="1082">
          <cell r="E1082" t="str">
            <v>CABLECENTRO SOCIEDAD ANONIMA CERRADA REPORTE ADUANAS 20170131</v>
          </cell>
          <cell r="G1082">
            <v>0</v>
          </cell>
          <cell r="H1082">
            <v>2.3674013157894738</v>
          </cell>
        </row>
        <row r="1083">
          <cell r="E1083" t="str">
            <v>RUMI IMPORT S.A. REPORTE ADUANAS 20170214</v>
          </cell>
          <cell r="G1083">
            <v>0</v>
          </cell>
          <cell r="H1083">
            <v>2.7632673267326733</v>
          </cell>
        </row>
        <row r="1084">
          <cell r="E1084" t="str">
            <v>INKABOLT SOCIEDAD ANONIMA CERRADA REPORTE ADUANAS 20170311</v>
          </cell>
          <cell r="G1084">
            <v>0</v>
          </cell>
          <cell r="H1084">
            <v>3.3102186356385475</v>
          </cell>
        </row>
        <row r="1085">
          <cell r="E1085" t="str">
            <v>UNIRED ELECTRICA E.I.R.L. REPORTE ADUANAS 20170602</v>
          </cell>
          <cell r="G1085">
            <v>0</v>
          </cell>
          <cell r="H1085">
            <v>0.72267843286999611</v>
          </cell>
        </row>
        <row r="1086">
          <cell r="E1086" t="str">
            <v>UNIRED ELECTRICA E.I.R.L. REPORTE ADUANAS 20170602</v>
          </cell>
          <cell r="G1086">
            <v>0</v>
          </cell>
          <cell r="H1086">
            <v>0.72267874768899265</v>
          </cell>
        </row>
        <row r="1087">
          <cell r="E1087" t="str">
            <v>UNIRED ELECTRICA E.I.R.L. REPORTE ADUANAS 20170602</v>
          </cell>
          <cell r="G1087">
            <v>0</v>
          </cell>
          <cell r="H1087">
            <v>0.7226793087254012</v>
          </cell>
        </row>
        <row r="1088">
          <cell r="E1088" t="str">
            <v>UNIRED ELECTRICA E.I.R.L. REPORTE ADUANAS 20170602</v>
          </cell>
          <cell r="G1088">
            <v>0</v>
          </cell>
          <cell r="H1088">
            <v>0.72267944191470601</v>
          </cell>
        </row>
        <row r="1089">
          <cell r="E1089" t="str">
            <v>IMPORTACIONES GELCO SAC REPORTE ADUANAS 20170503</v>
          </cell>
          <cell r="G1089">
            <v>0</v>
          </cell>
          <cell r="H1089">
            <v>0.94854911433172295</v>
          </cell>
        </row>
        <row r="1090">
          <cell r="E1090" t="str">
            <v>RUMI IMPORT S.A. REPORTE ADUANAS 20170502</v>
          </cell>
          <cell r="G1090">
            <v>0</v>
          </cell>
          <cell r="H1090">
            <v>1.1067878481012658</v>
          </cell>
        </row>
        <row r="1091">
          <cell r="E1091" t="str">
            <v>RUMI IMPORT S.A. REPORTE ADUANAS 20170502</v>
          </cell>
          <cell r="G1091">
            <v>0</v>
          </cell>
          <cell r="H1091">
            <v>1.2119765554897957</v>
          </cell>
        </row>
        <row r="1092">
          <cell r="E1092" t="str">
            <v>CABLES DE ACERO DURAND S.A.C. REPORTE ADUANAS 20170529</v>
          </cell>
          <cell r="G1092">
            <v>0</v>
          </cell>
          <cell r="H1092">
            <v>1.2867239671587698</v>
          </cell>
        </row>
        <row r="1093">
          <cell r="E1093" t="str">
            <v>CABLES DE ACERO DURAND S.A.C. REPORTE ADUANAS 20170529</v>
          </cell>
          <cell r="G1093">
            <v>0</v>
          </cell>
          <cell r="H1093">
            <v>1.286724359247742</v>
          </cell>
        </row>
        <row r="1094">
          <cell r="E1094" t="str">
            <v>CABLES DE ACERO DURAND S.A.C. REPORTE ADUANAS 20170529</v>
          </cell>
          <cell r="G1094">
            <v>0</v>
          </cell>
          <cell r="H1094">
            <v>1.2867248527653297</v>
          </cell>
        </row>
        <row r="1095">
          <cell r="E1095" t="str">
            <v>CABLES DE ACERO DURAND S.A.C. REPORTE ADUANAS 20170529</v>
          </cell>
          <cell r="G1095">
            <v>0</v>
          </cell>
          <cell r="H1095">
            <v>1.2867252008763748</v>
          </cell>
        </row>
        <row r="1096">
          <cell r="E1096" t="str">
            <v>CABLES DE ACERO DURAND S.A.C. REPORTE ADUANAS 20170529</v>
          </cell>
          <cell r="G1096">
            <v>0</v>
          </cell>
          <cell r="H1096">
            <v>1.2867253885522161</v>
          </cell>
        </row>
        <row r="1097">
          <cell r="E1097" t="str">
            <v>CABLES DE ACERO DURAND S.A.C. REPORTE ADUANAS 20170529</v>
          </cell>
          <cell r="G1097">
            <v>0</v>
          </cell>
          <cell r="H1097">
            <v>1.2867285638740238</v>
          </cell>
        </row>
        <row r="1098">
          <cell r="E1098" t="str">
            <v>CABLES DE ACERO DURAND S.A.C. REPORTE ADUANAS 20170529</v>
          </cell>
          <cell r="G1098">
            <v>0</v>
          </cell>
          <cell r="H1098">
            <v>1.2867286144431089</v>
          </cell>
        </row>
        <row r="1099">
          <cell r="E1099" t="str">
            <v>CABLES DE ACERO DURAND S.A.C. REPORTE ADUANAS 20170529</v>
          </cell>
          <cell r="G1099">
            <v>0</v>
          </cell>
          <cell r="H1099">
            <v>1.2867288954113412</v>
          </cell>
        </row>
        <row r="1100">
          <cell r="E1100" t="str">
            <v>CABLES DE ACERO DURAND S.A.C. REPORTE ADUANAS 20170529</v>
          </cell>
          <cell r="G1100">
            <v>0</v>
          </cell>
          <cell r="H1100">
            <v>1.2867290282842874</v>
          </cell>
        </row>
        <row r="1101">
          <cell r="E1101" t="str">
            <v>CABLES DE ACERO DURAND S.A.C. REPORTE ADUANAS 20170529</v>
          </cell>
          <cell r="G1101">
            <v>0</v>
          </cell>
          <cell r="H1101">
            <v>1.2867293778806277</v>
          </cell>
        </row>
        <row r="1102">
          <cell r="E1102" t="str">
            <v>CABLES DE ACERO DURAND S.A.C. REPORTE ADUANAS 20170529</v>
          </cell>
          <cell r="G1102">
            <v>0</v>
          </cell>
          <cell r="H1102">
            <v>1.2867294282230262</v>
          </cell>
        </row>
        <row r="1103">
          <cell r="E1103" t="str">
            <v>CABLES DE ACERO DURAND S.A.C. REPORTE ADUANAS 20170529</v>
          </cell>
          <cell r="G1103">
            <v>0</v>
          </cell>
          <cell r="H1103">
            <v>1.2867297079889419</v>
          </cell>
        </row>
        <row r="1104">
          <cell r="E1104" t="str">
            <v>CABLES DE ACERO DURAND S.A.C. REPORTE ADUANAS 20170529</v>
          </cell>
          <cell r="G1104">
            <v>0</v>
          </cell>
          <cell r="H1104">
            <v>1.286729865880857</v>
          </cell>
        </row>
        <row r="1105">
          <cell r="E1105" t="str">
            <v>CABLES DE ACERO DURAND S.A.C. REPORTE ADUANAS 20170529</v>
          </cell>
          <cell r="G1105">
            <v>0</v>
          </cell>
          <cell r="H1105">
            <v>1.2867302800935181</v>
          </cell>
        </row>
        <row r="1106">
          <cell r="E1106" t="str">
            <v>CABLES DE ACERO DURAND S.A.C. REPORTE ADUANAS 20170529</v>
          </cell>
          <cell r="G1106">
            <v>0</v>
          </cell>
          <cell r="H1106">
            <v>1.2867308300077145</v>
          </cell>
        </row>
        <row r="1107">
          <cell r="E1107" t="str">
            <v>IMPORTACIONES GELCO SAC REPORTE ADUANAS 20170612</v>
          </cell>
          <cell r="G1107">
            <v>0</v>
          </cell>
          <cell r="H1107">
            <v>1.4508014448583362</v>
          </cell>
        </row>
        <row r="1108">
          <cell r="E1108" t="str">
            <v>RUMI IMPORT S.A. REPORTE ADUANAS 20170502</v>
          </cell>
          <cell r="G1108">
            <v>0</v>
          </cell>
          <cell r="H1108">
            <v>1.5047865140888397</v>
          </cell>
        </row>
        <row r="1109">
          <cell r="E1109" t="str">
            <v>IMPORTACIONES GELCO SAC REPORTE ADUANAS 20170503</v>
          </cell>
          <cell r="G1109">
            <v>0</v>
          </cell>
          <cell r="H1109">
            <v>1.5117123221372568</v>
          </cell>
        </row>
        <row r="1110">
          <cell r="E1110" t="str">
            <v>IMPORTACIONES GELCO SAC REPORTE ADUANAS 20170612</v>
          </cell>
          <cell r="G1110">
            <v>0</v>
          </cell>
          <cell r="H1110">
            <v>1.5385553333658488</v>
          </cell>
        </row>
        <row r="1111">
          <cell r="E1111" t="str">
            <v>CABLECENTRO SOCIEDAD ANONIMA CERRADA REPORTE ADUANAS 20170509</v>
          </cell>
          <cell r="G1111">
            <v>0</v>
          </cell>
          <cell r="H1111">
            <v>1.5549204674671084</v>
          </cell>
        </row>
        <row r="1112">
          <cell r="E1112" t="str">
            <v>CABLECENTRO SOCIEDAD ANONIMA CERRADA REPORTE ADUANAS 20170509</v>
          </cell>
          <cell r="G1112">
            <v>0</v>
          </cell>
          <cell r="H1112">
            <v>1.5549213149404768</v>
          </cell>
        </row>
        <row r="1113">
          <cell r="E1113" t="str">
            <v>CABLECENTRO SOCIEDAD ANONIMA CERRADA REPORTE ADUANAS 20170509</v>
          </cell>
          <cell r="G1113">
            <v>0</v>
          </cell>
          <cell r="H1113">
            <v>1.5549227727315582</v>
          </cell>
        </row>
        <row r="1114">
          <cell r="E1114" t="str">
            <v>IMPORTACIONES GELCO SAC REPORTE ADUANAS 20170612</v>
          </cell>
          <cell r="G1114">
            <v>0</v>
          </cell>
          <cell r="H1114">
            <v>1.5815969787749378</v>
          </cell>
        </row>
        <row r="1115">
          <cell r="E1115" t="str">
            <v>BATERIAS MALDONADO EMPRESA INDIVIDUAL DE REPORTE ADUANAS 20170517</v>
          </cell>
          <cell r="G1115">
            <v>0</v>
          </cell>
          <cell r="H1115">
            <v>1.5864849857147747</v>
          </cell>
        </row>
        <row r="1116">
          <cell r="E1116" t="str">
            <v>LAMARA E.I.R.L. REPORTE ADUANAS 20170524</v>
          </cell>
          <cell r="G1116">
            <v>0</v>
          </cell>
          <cell r="H1116">
            <v>1.7489822962921886</v>
          </cell>
        </row>
        <row r="1117">
          <cell r="E1117" t="str">
            <v>LAMARA E.I.R.L. REPORTE ADUANAS 20170524</v>
          </cell>
          <cell r="G1117">
            <v>0</v>
          </cell>
          <cell r="H1117">
            <v>1.7489855690716281</v>
          </cell>
        </row>
        <row r="1118">
          <cell r="E1118" t="str">
            <v>CABLES DE ACERO DURAND S.A.C. REPORTE ADUANAS 20170523</v>
          </cell>
          <cell r="G1118">
            <v>0</v>
          </cell>
          <cell r="H1118">
            <v>1.8670310820237861</v>
          </cell>
        </row>
        <row r="1119">
          <cell r="E1119" t="str">
            <v>CABLES DE ACERO DURAND S.A.C. REPORTE ADUANAS 20170523</v>
          </cell>
          <cell r="G1119">
            <v>0</v>
          </cell>
          <cell r="H1119">
            <v>1.8670312165992042</v>
          </cell>
        </row>
        <row r="1120">
          <cell r="E1120" t="str">
            <v>CABLES DE ACERO DURAND S.A.C. REPORTE ADUANAS 20170523</v>
          </cell>
          <cell r="G1120">
            <v>0</v>
          </cell>
          <cell r="H1120">
            <v>1.8670320245380936</v>
          </cell>
        </row>
        <row r="1121">
          <cell r="E1121" t="str">
            <v>CABLES DE ACERO DURAND S.A.C. REPORTE ADUANAS 20170523</v>
          </cell>
          <cell r="G1121">
            <v>0</v>
          </cell>
          <cell r="H1121">
            <v>1.8670339988330891</v>
          </cell>
        </row>
        <row r="1122">
          <cell r="E1122" t="str">
            <v>MULTIVALORES S.A. REPORTE ADUANAS 20170524</v>
          </cell>
          <cell r="G1122">
            <v>0</v>
          </cell>
          <cell r="H1122">
            <v>2.3008372827804107</v>
          </cell>
        </row>
        <row r="1123">
          <cell r="E1123" t="str">
            <v>MULTIVALORES S.A. REPORTE ADUANAS 20170524</v>
          </cell>
          <cell r="G1123">
            <v>0</v>
          </cell>
          <cell r="H1123">
            <v>2.3106824324324324</v>
          </cell>
        </row>
        <row r="1124">
          <cell r="E1124" t="str">
            <v>MULTIVALORES S.A. REPORTE ADUANAS 20170524</v>
          </cell>
          <cell r="G1124">
            <v>0</v>
          </cell>
          <cell r="H1124">
            <v>2.3106824324324324</v>
          </cell>
        </row>
        <row r="1125">
          <cell r="E1125" t="str">
            <v>MULTIVALORES S.A. REPORTE ADUANAS 20170524</v>
          </cell>
          <cell r="G1125">
            <v>0</v>
          </cell>
          <cell r="H1125">
            <v>2.3381277108433736</v>
          </cell>
        </row>
        <row r="1126">
          <cell r="E1126" t="str">
            <v>INKABOLT SOCIEDAD ANONIMA CERRADA REPORTE ADUANAS 20170511</v>
          </cell>
          <cell r="G1126">
            <v>0</v>
          </cell>
          <cell r="H1126">
            <v>3.05559076505206</v>
          </cell>
        </row>
        <row r="1127">
          <cell r="E1127" t="str">
            <v>APAN Y CIA SRL REPORTE ADUANAS 20170824</v>
          </cell>
          <cell r="G1127">
            <v>0</v>
          </cell>
          <cell r="H1127">
            <v>1.7875088640840446</v>
          </cell>
        </row>
        <row r="1128">
          <cell r="E1128" t="str">
            <v>APAN Y CIA SRL REPORTE ADUANAS 20170824</v>
          </cell>
          <cell r="G1128">
            <v>0</v>
          </cell>
          <cell r="H1128">
            <v>1.5891229366839124</v>
          </cell>
        </row>
        <row r="1129">
          <cell r="E1129" t="str">
            <v>APAN Y CIA SRL REPORTE ADUANAS 20170824</v>
          </cell>
          <cell r="G1129">
            <v>0</v>
          </cell>
          <cell r="H1129">
            <v>1.4921563981042654</v>
          </cell>
        </row>
        <row r="1130">
          <cell r="E1130" t="str">
            <v>APAN Y CIA SRL REPORTE ADUANAS 20170824</v>
          </cell>
          <cell r="G1130">
            <v>0</v>
          </cell>
          <cell r="H1130">
            <v>1.4300492610837439</v>
          </cell>
        </row>
        <row r="1131">
          <cell r="E1131" t="str">
            <v>APAN Y CIA SRL REPORTE ADUANAS 20170824</v>
          </cell>
          <cell r="G1131">
            <v>0</v>
          </cell>
          <cell r="H1131">
            <v>1.3799634186897238</v>
          </cell>
        </row>
        <row r="1132">
          <cell r="E1132" t="str">
            <v>APAN Y CIA SRL REPORTE ADUANAS 20170824</v>
          </cell>
          <cell r="G1132">
            <v>0</v>
          </cell>
          <cell r="H1132">
            <v>1.7995259391771019</v>
          </cell>
        </row>
        <row r="1133">
          <cell r="E1133" t="str">
            <v>APAN Y CIA SRL REPORTE ADUANAS 20170824</v>
          </cell>
          <cell r="G1133">
            <v>0</v>
          </cell>
          <cell r="H1133">
            <v>2.5992786885245902</v>
          </cell>
        </row>
        <row r="1134">
          <cell r="E1134" t="str">
            <v>INKABOLT SOCIEDAD ANONIMA CERRADA REPORTE ADUANAS 20170828</v>
          </cell>
          <cell r="G1134">
            <v>0</v>
          </cell>
          <cell r="H1134">
            <v>2.3885563637300447</v>
          </cell>
        </row>
        <row r="1135">
          <cell r="E1135" t="str">
            <v>CONDUCTORES ELECTRICOS LIMA S A REPORTE ADUANAS 20170809</v>
          </cell>
          <cell r="G1135">
            <v>0</v>
          </cell>
          <cell r="H1135">
            <v>2.9230769230769229</v>
          </cell>
        </row>
        <row r="1136">
          <cell r="E1136" t="str">
            <v>IMPORTADORA MULTISTOCK S.A. REPORTE ADUANAS 20170726</v>
          </cell>
          <cell r="G1136">
            <v>0</v>
          </cell>
          <cell r="H1136">
            <v>1.4109790209790209</v>
          </cell>
        </row>
        <row r="1137">
          <cell r="E1137" t="str">
            <v>IMPORTADORA MULTISTOCK S.A. REPORTE ADUANAS 20170726</v>
          </cell>
          <cell r="G1137">
            <v>0</v>
          </cell>
          <cell r="H1137">
            <v>1.3464921465968587</v>
          </cell>
        </row>
        <row r="1138">
          <cell r="E1138" t="str">
            <v>IMPORTADORA MULTISTOCK S.A. REPORTE ADUANAS 20170726</v>
          </cell>
          <cell r="G1138">
            <v>0</v>
          </cell>
          <cell r="H1138">
            <v>2.1605714285714286</v>
          </cell>
        </row>
        <row r="1139">
          <cell r="E1139" t="str">
            <v>IMPORTADORA MULTISTOCK S.A. REPORTE ADUANAS 20170726</v>
          </cell>
          <cell r="G1139">
            <v>0</v>
          </cell>
          <cell r="H1139">
            <v>1.6358256880733946</v>
          </cell>
        </row>
        <row r="1140">
          <cell r="E1140" t="str">
            <v>IMPORTADORA MULTISTOCK S.A. REPORTE ADUANAS 20170726</v>
          </cell>
          <cell r="G1140">
            <v>0</v>
          </cell>
          <cell r="H1140">
            <v>1.5208929561841376</v>
          </cell>
        </row>
        <row r="1141">
          <cell r="E1141" t="str">
            <v>IMPORTADORA MULTISTOCK S.A. REPORTE ADUANAS 20170726</v>
          </cell>
          <cell r="G1141">
            <v>0</v>
          </cell>
          <cell r="H1141">
            <v>1.4120358422939068</v>
          </cell>
        </row>
        <row r="1142">
          <cell r="E1142" t="str">
            <v>IMPORTADORA MULTISTOCK S.A. REPORTE ADUANAS 20170726</v>
          </cell>
          <cell r="G1142">
            <v>0</v>
          </cell>
          <cell r="H1142">
            <v>1.3401580135440179</v>
          </cell>
        </row>
        <row r="1143">
          <cell r="E1143" t="str">
            <v>IMPORTADORA MULTISTOCK S.A. REPORTE ADUANAS 20170726</v>
          </cell>
          <cell r="G1143">
            <v>0</v>
          </cell>
          <cell r="H1143">
            <v>1.2952688514158448</v>
          </cell>
        </row>
        <row r="1144">
          <cell r="E1144" t="str">
            <v>IMPORTADORA MULTISTOCK S.A. REPORTE ADUANAS 20170726</v>
          </cell>
          <cell r="G1144">
            <v>0</v>
          </cell>
          <cell r="H1144">
            <v>1.1963870967741936</v>
          </cell>
        </row>
        <row r="1145">
          <cell r="E1145" t="str">
            <v>IMPORTADORA MULTISTOCK S.A. REPORTE ADUANAS 20170726</v>
          </cell>
          <cell r="G1145">
            <v>0</v>
          </cell>
          <cell r="H1145">
            <v>1.196</v>
          </cell>
        </row>
        <row r="1146">
          <cell r="E1146" t="str">
            <v>IMPORTADORA MULTISTOCK S.A. REPORTE ADUANAS 20170726</v>
          </cell>
          <cell r="G1146">
            <v>0</v>
          </cell>
          <cell r="H1146">
            <v>1.1983187250996017</v>
          </cell>
        </row>
        <row r="1147">
          <cell r="E1147" t="str">
            <v>IMPORTACIONES GELCO SAC REPORTE ADUANAS 20170801</v>
          </cell>
          <cell r="G1147">
            <v>0</v>
          </cell>
          <cell r="H1147">
            <v>1.4804000291992117</v>
          </cell>
        </row>
        <row r="1148">
          <cell r="E1148" t="str">
            <v>INKABOLT SOCIEDAD ANONIMA CERRADA REPORTE ADUANAS 20170725</v>
          </cell>
          <cell r="G1148">
            <v>0</v>
          </cell>
          <cell r="H1148">
            <v>2.9337527029683512</v>
          </cell>
        </row>
        <row r="1149">
          <cell r="E1149" t="str">
            <v>IMPORTADORA MULTISTOCK S.A. REPORTE ADUANAS 20170726</v>
          </cell>
          <cell r="G1149">
            <v>0</v>
          </cell>
          <cell r="H1149">
            <v>2.8250851581508512</v>
          </cell>
        </row>
        <row r="1150">
          <cell r="E1150" t="str">
            <v>IMPORTADORA MULTISTOCK S.A. REPORTE ADUANAS 20170726</v>
          </cell>
          <cell r="G1150">
            <v>0</v>
          </cell>
          <cell r="H1150">
            <v>1.9590666666666667</v>
          </cell>
        </row>
        <row r="1151">
          <cell r="E1151" t="str">
            <v>IMPORTADORA MULTISTOCK S.A. REPORTE ADUANAS 20170726</v>
          </cell>
          <cell r="G1151">
            <v>0</v>
          </cell>
          <cell r="H1151">
            <v>1.645681818181818</v>
          </cell>
        </row>
        <row r="1152">
          <cell r="E1152" t="str">
            <v>IMPORTADORA MULTISTOCK S.A. REPORTE ADUANAS 20170726</v>
          </cell>
          <cell r="G1152">
            <v>0</v>
          </cell>
          <cell r="H1152">
            <v>1.345</v>
          </cell>
        </row>
        <row r="1153">
          <cell r="E1153" t="str">
            <v>IMPORTADORA MULTISTOCK S.A. REPORTE ADUANAS 20170726</v>
          </cell>
          <cell r="G1153">
            <v>0</v>
          </cell>
          <cell r="H1153">
            <v>1.3490757238307349</v>
          </cell>
        </row>
        <row r="1154">
          <cell r="E1154" t="str">
            <v>IMPORTADORA MULTISTOCK S.A. REPORTE ADUANAS 20170726</v>
          </cell>
          <cell r="G1154">
            <v>0</v>
          </cell>
          <cell r="H1154">
            <v>2.8605999999999998</v>
          </cell>
        </row>
        <row r="1155">
          <cell r="E1155" t="str">
            <v>IMPORTADORA MULTISTOCK S.A. REPORTE ADUANAS 20170726</v>
          </cell>
          <cell r="G1155">
            <v>0</v>
          </cell>
          <cell r="H1155">
            <v>2.5004651162790696</v>
          </cell>
        </row>
        <row r="1156">
          <cell r="E1156" t="str">
            <v>IMPORTADORA MULTISTOCK S.A. REPORTE ADUANAS 20170726</v>
          </cell>
          <cell r="G1156">
            <v>0</v>
          </cell>
          <cell r="H1156">
            <v>2.0788695652173912</v>
          </cell>
        </row>
        <row r="1157">
          <cell r="E1157" t="str">
            <v>IMPORTADORA MULTISTOCK S.A. REPORTE ADUANAS 20170726</v>
          </cell>
          <cell r="G1157">
            <v>0</v>
          </cell>
          <cell r="H1157">
            <v>1.828743961352657</v>
          </cell>
        </row>
        <row r="1158">
          <cell r="E1158" t="str">
            <v>IMPORTADORA MULTISTOCK S.A. REPORTE ADUANAS 20170726</v>
          </cell>
          <cell r="G1158">
            <v>0</v>
          </cell>
          <cell r="H1158">
            <v>1.5507445652173912</v>
          </cell>
        </row>
        <row r="1159">
          <cell r="E1159" t="str">
            <v>IMPORTADORA MULTISTOCK S.A. REPORTE ADUANAS 20170726</v>
          </cell>
          <cell r="G1159">
            <v>0</v>
          </cell>
          <cell r="H1159">
            <v>1.4847713226205193</v>
          </cell>
        </row>
        <row r="1160">
          <cell r="E1160" t="str">
            <v>IMPORTADORA MULTISTOCK S.A. REPORTE ADUANAS 20170726</v>
          </cell>
          <cell r="G1160">
            <v>0</v>
          </cell>
          <cell r="H1160">
            <v>1.4590311986863711</v>
          </cell>
        </row>
        <row r="1161">
          <cell r="E1161" t="str">
            <v>INKABOLT SOCIEDAD ANONIMA CERRADA REPORTE ADUANAS 20170712</v>
          </cell>
          <cell r="G1161">
            <v>0</v>
          </cell>
          <cell r="H1161">
            <v>1.9405816259087905</v>
          </cell>
        </row>
        <row r="1162">
          <cell r="E1162" t="str">
            <v>CORPORACION ICHI HACHI S.A.C. REPORTE ADUANAS 20170716</v>
          </cell>
          <cell r="G1162">
            <v>0</v>
          </cell>
          <cell r="H1162">
            <v>1.272125</v>
          </cell>
        </row>
        <row r="1163">
          <cell r="E1163" t="str">
            <v>CORPORACION ICHI HACHI S.A.C. REPORTE ADUANAS 20170716</v>
          </cell>
          <cell r="G1163">
            <v>0</v>
          </cell>
          <cell r="H1163">
            <v>1.242514450867052</v>
          </cell>
        </row>
        <row r="1164">
          <cell r="E1164" t="str">
            <v>CORPORACION ICHI HACHI S.A.C. REPORTE ADUANAS 20170716</v>
          </cell>
          <cell r="G1164">
            <v>0</v>
          </cell>
          <cell r="H1164">
            <v>1.2286808510638298</v>
          </cell>
        </row>
        <row r="1165">
          <cell r="E1165" t="str">
            <v>CORPORACION ICHI HACHI S.A.C. REPORTE ADUANAS 20170716</v>
          </cell>
          <cell r="G1165">
            <v>0</v>
          </cell>
          <cell r="H1165">
            <v>1.2127479674796748</v>
          </cell>
        </row>
        <row r="1166">
          <cell r="E1166" t="str">
            <v>EDEX REPRESENTACIONES S.A.C. REPORTE ADUANAS 20170627</v>
          </cell>
          <cell r="G1166">
            <v>0</v>
          </cell>
          <cell r="H1166">
            <v>1.1033305091925782</v>
          </cell>
        </row>
        <row r="1167">
          <cell r="E1167" t="str">
            <v>VALVOSANITARIA S A REPORTE ADUANAS 20170704</v>
          </cell>
          <cell r="G1167">
            <v>0</v>
          </cell>
          <cell r="H1167">
            <v>2.4706326530612244</v>
          </cell>
        </row>
        <row r="1168">
          <cell r="E1168" t="str">
            <v>VALVOSANITARIA S A REPORTE ADUANAS 20170704</v>
          </cell>
          <cell r="G1168">
            <v>0</v>
          </cell>
          <cell r="H1168">
            <v>1.7949639249639251</v>
          </cell>
        </row>
        <row r="1169">
          <cell r="E1169" t="str">
            <v>VALVOSANITARIA S A REPORTE ADUANAS 20170704</v>
          </cell>
          <cell r="G1169">
            <v>0</v>
          </cell>
          <cell r="H1169">
            <v>1.6543124999999999</v>
          </cell>
        </row>
        <row r="1170">
          <cell r="E1170" t="str">
            <v>VALVOSANITARIA S A REPORTE ADUANAS 20170704</v>
          </cell>
          <cell r="G1170">
            <v>0</v>
          </cell>
          <cell r="H1170">
            <v>1.3672003968253967</v>
          </cell>
        </row>
        <row r="1171">
          <cell r="E1171" t="str">
            <v>VALVOSANITARIA S A REPORTE ADUANAS 20170704</v>
          </cell>
          <cell r="G1171">
            <v>0</v>
          </cell>
          <cell r="H1171">
            <v>1.2944318181818182</v>
          </cell>
        </row>
        <row r="1172">
          <cell r="E1172" t="str">
            <v>VALVOSANITARIA S A REPORTE ADUANAS 20170704</v>
          </cell>
          <cell r="G1172">
            <v>0</v>
          </cell>
          <cell r="H1172">
            <v>1.2396031746031746</v>
          </cell>
        </row>
        <row r="1173">
          <cell r="E1173" t="str">
            <v>VALVOSANITARIA S A REPORTE ADUANAS 20170704</v>
          </cell>
          <cell r="G1173">
            <v>0</v>
          </cell>
          <cell r="H1173">
            <v>1.1800552161654134</v>
          </cell>
        </row>
        <row r="1174">
          <cell r="E1174" t="str">
            <v>VALVOSANITARIA S A REPORTE ADUANAS 20170704</v>
          </cell>
          <cell r="G1174">
            <v>0</v>
          </cell>
          <cell r="H1174">
            <v>1.1627093596059115</v>
          </cell>
        </row>
        <row r="1175">
          <cell r="E1175" t="str">
            <v>APAN Y CIA SRL REPORTE ADUANAS 20170616</v>
          </cell>
          <cell r="G1175">
            <v>0</v>
          </cell>
          <cell r="H1175">
            <v>2.0873094276893851</v>
          </cell>
        </row>
        <row r="1176">
          <cell r="E1176" t="str">
            <v>APAN Y CIA SRL REPORTE ADUANAS 20170616</v>
          </cell>
          <cell r="G1176">
            <v>0</v>
          </cell>
          <cell r="H1176">
            <v>1.9300612959719792</v>
          </cell>
        </row>
        <row r="1177">
          <cell r="E1177" t="str">
            <v>APAN Y CIA SRL REPORTE ADUANAS 20170616</v>
          </cell>
          <cell r="G1177">
            <v>0</v>
          </cell>
          <cell r="H1177">
            <v>1.711278640059128</v>
          </cell>
        </row>
        <row r="1178">
          <cell r="E1178" t="str">
            <v>APAN Y CIA SRL REPORTE ADUANAS 20170616</v>
          </cell>
          <cell r="G1178">
            <v>0</v>
          </cell>
          <cell r="H1178">
            <v>1.6055165876777251</v>
          </cell>
        </row>
        <row r="1179">
          <cell r="E1179" t="str">
            <v>APAN Y CIA SRL REPORTE ADUANAS 20170616</v>
          </cell>
          <cell r="G1179">
            <v>0</v>
          </cell>
          <cell r="H1179">
            <v>1.6021437578814628</v>
          </cell>
        </row>
        <row r="1180">
          <cell r="E1180" t="str">
            <v>APAN Y CIA SRL REPORTE ADUANAS 20170616</v>
          </cell>
          <cell r="G1180">
            <v>0</v>
          </cell>
          <cell r="H1180">
            <v>1.5372151067323481</v>
          </cell>
        </row>
        <row r="1181">
          <cell r="E1181" t="str">
            <v>APAN Y CIA SRL REPORTE ADUANAS 20170616</v>
          </cell>
          <cell r="G1181">
            <v>0</v>
          </cell>
          <cell r="H1181">
            <v>1.4812467932272959</v>
          </cell>
        </row>
        <row r="1182">
          <cell r="E1182" t="str">
            <v>APAN Y CIA SRL REPORTE ADUANAS 20170616</v>
          </cell>
          <cell r="G1182">
            <v>0</v>
          </cell>
          <cell r="H1182">
            <v>1.6780849292256454</v>
          </cell>
        </row>
        <row r="1183">
          <cell r="E1183" t="str">
            <v>APAN Y CIA SRL REPORTE ADUANAS 20170616</v>
          </cell>
          <cell r="G1183">
            <v>0</v>
          </cell>
          <cell r="H1183">
            <v>3.7707474429583003</v>
          </cell>
        </row>
        <row r="1184">
          <cell r="E1184" t="str">
            <v>CABLECENTRO SOCIEDAD ANONIMA CERRADA REPORTE ADUANAS 20170809</v>
          </cell>
          <cell r="G1184">
            <v>0</v>
          </cell>
          <cell r="H1184">
            <v>1.4299633404892556</v>
          </cell>
        </row>
        <row r="1185">
          <cell r="E1185" t="str">
            <v>REDES NITTO PERU S.A.C. REPORTE ADUANAS 20170628</v>
          </cell>
          <cell r="G1185">
            <v>0</v>
          </cell>
          <cell r="H1185">
            <v>2.9992606467671701</v>
          </cell>
        </row>
        <row r="1186">
          <cell r="E1186" t="str">
            <v>REDES NITTO PERU S.A.C. REPORTE ADUANAS 20170628</v>
          </cell>
          <cell r="G1186">
            <v>0</v>
          </cell>
          <cell r="H1186">
            <v>2.9992604783803278</v>
          </cell>
        </row>
        <row r="1187">
          <cell r="E1187" t="str">
            <v>REDES NITTO PERU S.A.C. REPORTE ADUANAS 20170628</v>
          </cell>
          <cell r="G1187">
            <v>0</v>
          </cell>
          <cell r="H1187">
            <v>2.9992606969800439</v>
          </cell>
        </row>
        <row r="1188">
          <cell r="E1188" t="str">
            <v>REDES NITTO PERU S.A.C. REPORTE ADUANAS 20170628</v>
          </cell>
          <cell r="G1188">
            <v>0</v>
          </cell>
          <cell r="H1188">
            <v>2.9992610507025326</v>
          </cell>
        </row>
        <row r="1189">
          <cell r="E1189" t="str">
            <v>ANIXTER JORVEX S.A.C. REPORTE ADUANAS 20170705</v>
          </cell>
          <cell r="G1189">
            <v>0</v>
          </cell>
          <cell r="H1189">
            <v>1.4259987029831387</v>
          </cell>
        </row>
        <row r="1190">
          <cell r="E1190" t="str">
            <v>ANIXTER JORVEX S.A.C. REPORTE ADUANAS 20170705</v>
          </cell>
          <cell r="G1190">
            <v>0</v>
          </cell>
          <cell r="H1190">
            <v>2.205257681478761</v>
          </cell>
        </row>
        <row r="1191">
          <cell r="E1191" t="str">
            <v>ANIXTER JORVEX S.A.C. REPORTE ADUANAS 20170705</v>
          </cell>
          <cell r="G1191">
            <v>0</v>
          </cell>
          <cell r="H1191">
            <v>1.8280267612445591</v>
          </cell>
        </row>
        <row r="1192">
          <cell r="E1192" t="str">
            <v>ANIXTER JORVEX S.A.C. REPORTE ADUANAS 20170705</v>
          </cell>
          <cell r="G1192">
            <v>0</v>
          </cell>
          <cell r="H1192">
            <v>1.4493930813354292</v>
          </cell>
        </row>
        <row r="1193">
          <cell r="E1193" t="str">
            <v>ANIXTER JORVEX S.A.C. REPORTE ADUANAS 20170621</v>
          </cell>
          <cell r="G1193">
            <v>0</v>
          </cell>
          <cell r="H1193">
            <v>2.3539414944122599</v>
          </cell>
        </row>
        <row r="1194">
          <cell r="E1194" t="str">
            <v>ANIXTER JORVEX S.A.C. REPORTE ADUANAS 20170621</v>
          </cell>
          <cell r="G1194">
            <v>0</v>
          </cell>
          <cell r="H1194">
            <v>2.3539412456322042</v>
          </cell>
        </row>
        <row r="1195">
          <cell r="E1195" t="str">
            <v>ANIXTER JORVEX S.A.C. REPORTE ADUANAS 20170621</v>
          </cell>
          <cell r="G1195">
            <v>0</v>
          </cell>
          <cell r="H1195">
            <v>2.3539409356212344</v>
          </cell>
        </row>
        <row r="1196">
          <cell r="E1196" t="str">
            <v>VIETTEL  PERU  S.A.C. REPORTE ADUANAS 20170626</v>
          </cell>
          <cell r="G1196">
            <v>0</v>
          </cell>
          <cell r="H1196">
            <v>1.6893166678423748</v>
          </cell>
        </row>
        <row r="1197">
          <cell r="E1197" t="str">
            <v>VIETTEL  PERU  S.A.C. REPORTE ADUANAS 20170626</v>
          </cell>
          <cell r="G1197">
            <v>0</v>
          </cell>
          <cell r="H1197">
            <v>1.6893173663131265</v>
          </cell>
        </row>
        <row r="1198">
          <cell r="E1198" t="str">
            <v>VIETTEL  PERU  S.A.C. REPORTE ADUANAS 20170626</v>
          </cell>
          <cell r="G1198">
            <v>0</v>
          </cell>
          <cell r="H1198">
            <v>1.689316263837543</v>
          </cell>
        </row>
        <row r="1199">
          <cell r="E1199" t="str">
            <v>VIETTEL  PERU  S.A.C. REPORTE ADUANAS 20170804</v>
          </cell>
          <cell r="G1199">
            <v>0</v>
          </cell>
          <cell r="H1199">
            <v>1.7940240805729122</v>
          </cell>
        </row>
        <row r="1200">
          <cell r="E1200" t="str">
            <v>VIETTEL  PERU  S.A.C. REPORTE ADUANAS 20170829</v>
          </cell>
          <cell r="G1200">
            <v>0</v>
          </cell>
          <cell r="H1200">
            <v>1.625</v>
          </cell>
        </row>
        <row r="1201">
          <cell r="E1201" t="str">
            <v>VIETTEL  PERU  S.A.C. REPORTE ADUANAS 20170816</v>
          </cell>
          <cell r="G1201">
            <v>0</v>
          </cell>
          <cell r="H1201">
            <v>2.1316349691244634</v>
          </cell>
        </row>
        <row r="1202">
          <cell r="E1202" t="str">
            <v>VIETTEL  PERU  S.A.C. REPORTE ADUANAS 20170816</v>
          </cell>
          <cell r="G1202">
            <v>0</v>
          </cell>
          <cell r="H1202">
            <v>2.131634504089297</v>
          </cell>
        </row>
        <row r="1203">
          <cell r="E1203" t="str">
            <v>VIETTEL  PERU  S.A.C. REPORTE ADUANAS 20170816</v>
          </cell>
          <cell r="G1203">
            <v>0</v>
          </cell>
          <cell r="H1203">
            <v>2.131647476625532</v>
          </cell>
        </row>
        <row r="1204">
          <cell r="E1204" t="str">
            <v>VIETTEL  PERU  S.A.C. REPORTE ADUANAS 20170816</v>
          </cell>
          <cell r="G1204">
            <v>0</v>
          </cell>
          <cell r="H1204">
            <v>2.131634197886239</v>
          </cell>
        </row>
        <row r="1205">
          <cell r="E1205" t="str">
            <v>COMSA INSTALACIONES Y SISTEMAS INDUSTRIA REPORTE ADUANAS 20170815</v>
          </cell>
          <cell r="G1205">
            <v>0</v>
          </cell>
          <cell r="H1205">
            <v>4.6112099075770203</v>
          </cell>
        </row>
        <row r="1206">
          <cell r="E1206" t="str">
            <v>COMSA INSTALACIONES Y SISTEMAS INDUSTRIA REPORTE ADUANAS 20170815</v>
          </cell>
          <cell r="G1206">
            <v>0</v>
          </cell>
          <cell r="H1206">
            <v>4.6112162486339523</v>
          </cell>
        </row>
        <row r="1207">
          <cell r="E1207" t="str">
            <v>GALIGRU PERU S.A.C. REPORTE ADUANAS 20170828</v>
          </cell>
          <cell r="G1207">
            <v>0</v>
          </cell>
          <cell r="H1207">
            <v>1.5650418630551082</v>
          </cell>
        </row>
        <row r="1208">
          <cell r="E1208" t="str">
            <v>GALIGRU PERU S.A.C. REPORTE ADUANAS 20170828</v>
          </cell>
          <cell r="G1208">
            <v>0</v>
          </cell>
          <cell r="H1208">
            <v>1.5650660538375734</v>
          </cell>
        </row>
        <row r="1209">
          <cell r="E1209" t="str">
            <v>GALIGRU PERU S.A.C. REPORTE ADUANAS 20170828</v>
          </cell>
          <cell r="G1209">
            <v>0</v>
          </cell>
          <cell r="H1209">
            <v>1.5650390426132204</v>
          </cell>
        </row>
        <row r="1210">
          <cell r="E1210" t="str">
            <v>GALIGRU PERU S.A.C. REPORTE ADUANAS 20170828</v>
          </cell>
          <cell r="G1210">
            <v>0</v>
          </cell>
          <cell r="H1210">
            <v>1.5650434801233724</v>
          </cell>
        </row>
        <row r="1211">
          <cell r="E1211" t="str">
            <v>GALIGRU PERU S.A.C. REPORTE ADUANAS 20170828</v>
          </cell>
          <cell r="G1211">
            <v>0</v>
          </cell>
          <cell r="H1211">
            <v>1.5650382116908834</v>
          </cell>
        </row>
        <row r="1212">
          <cell r="E1212" t="str">
            <v>GALIGRU PERU S.A.C. REPORTE ADUANAS 20170828</v>
          </cell>
          <cell r="G1212">
            <v>0</v>
          </cell>
          <cell r="H1212">
            <v>1.5650403971171618</v>
          </cell>
        </row>
        <row r="1213">
          <cell r="E1213" t="str">
            <v>GALIGRU PERU S.A.C. REPORTE ADUANAS 20170828</v>
          </cell>
          <cell r="G1213">
            <v>0</v>
          </cell>
          <cell r="H1213">
            <v>1.5650539373724079</v>
          </cell>
        </row>
        <row r="1214">
          <cell r="E1214" t="str">
            <v>CLIMBER WORLD PERU S.A.C. REPORTE ADUANAS 20170920</v>
          </cell>
          <cell r="G1214">
            <v>0</v>
          </cell>
          <cell r="H1214">
            <v>2.5416444553087842</v>
          </cell>
        </row>
        <row r="1215">
          <cell r="E1215" t="str">
            <v>CABLECENTRO SOCIEDAD ANONIMA CERRADA REPORTE ADUANAS 20171016</v>
          </cell>
          <cell r="G1215">
            <v>0</v>
          </cell>
          <cell r="H1215">
            <v>1.9978171964911187</v>
          </cell>
        </row>
        <row r="1216">
          <cell r="E1216" t="str">
            <v>CABLECENTRO SOCIEDAD ANONIMA CERRADA REPORTE ADUANAS 20171016</v>
          </cell>
          <cell r="G1216">
            <v>0</v>
          </cell>
          <cell r="H1216">
            <v>1.997818971329018</v>
          </cell>
        </row>
        <row r="1217">
          <cell r="E1217" t="str">
            <v>CLIMBER WORLD PERU S.A.C. REPORTE ADUANAS 20170920</v>
          </cell>
          <cell r="G1217">
            <v>0</v>
          </cell>
          <cell r="H1217">
            <v>2.5416462645491857</v>
          </cell>
        </row>
        <row r="1218">
          <cell r="E1218" t="str">
            <v>CLIMBER WORLD PERU S.A.C. REPORTE ADUANAS 20170920</v>
          </cell>
          <cell r="G1218">
            <v>0</v>
          </cell>
          <cell r="H1218">
            <v>3.1083401723917095</v>
          </cell>
        </row>
        <row r="1219">
          <cell r="E1219" t="str">
            <v>INKABOLT SOCIEDAD ANONIMA CERRADA REPORTE ADUANAS 20171024</v>
          </cell>
          <cell r="G1219">
            <v>0</v>
          </cell>
          <cell r="H1219">
            <v>1.9257017061089707</v>
          </cell>
        </row>
        <row r="1220">
          <cell r="E1220" t="str">
            <v>INKABOLT SOCIEDAD ANONIMA CERRADA REPORTE ADUANAS 20171024</v>
          </cell>
          <cell r="G1220">
            <v>0</v>
          </cell>
          <cell r="H1220">
            <v>2.3395179469394831</v>
          </cell>
        </row>
        <row r="1221">
          <cell r="E1221" t="str">
            <v>INKABOLT SOCIEDAD ANONIMA CERRADA REPORTE ADUANAS 20171011</v>
          </cell>
          <cell r="G1221">
            <v>0</v>
          </cell>
          <cell r="H1221">
            <v>4.9509611852577446</v>
          </cell>
        </row>
        <row r="1222">
          <cell r="E1222" t="str">
            <v>ASCENSORES SCHINDLER DEL PERU S A REPORTE ADUANAS 20171012</v>
          </cell>
          <cell r="G1222">
            <v>0</v>
          </cell>
          <cell r="H1222">
            <v>5.5212311265969802</v>
          </cell>
        </row>
        <row r="1223">
          <cell r="E1223" t="str">
            <v>G Y B METALES S.A.C. REPORTE ADUANAS 20171012</v>
          </cell>
          <cell r="G1223">
            <v>0</v>
          </cell>
          <cell r="H1223">
            <v>1.4323234294236906</v>
          </cell>
        </row>
        <row r="1224">
          <cell r="E1224" t="str">
            <v>INKABOLT SOCIEDAD ANONIMA CERRADA REPORTE ADUANAS 20170927</v>
          </cell>
          <cell r="G1224">
            <v>0</v>
          </cell>
          <cell r="H1224">
            <v>2.3225406935598021</v>
          </cell>
        </row>
        <row r="1225">
          <cell r="E1225" t="str">
            <v>INKABOLT SOCIEDAD ANONIMA CERRADA REPORTE ADUANAS 20170927</v>
          </cell>
          <cell r="G1225">
            <v>0</v>
          </cell>
          <cell r="H1225">
            <v>2.9037789427697684</v>
          </cell>
        </row>
        <row r="1226">
          <cell r="E1226" t="str">
            <v>INKABOLT SOCIEDAD ANONIMA CERRADA REPORTE ADUANAS 20170927</v>
          </cell>
          <cell r="G1226">
            <v>0</v>
          </cell>
          <cell r="H1226">
            <v>5.2788461538461533</v>
          </cell>
        </row>
        <row r="1227">
          <cell r="E1227" t="str">
            <v>HERRAMIENTAS Y ACCESORIOS S.A.C. REPORTE ADUANAS 20170928</v>
          </cell>
          <cell r="G1227">
            <v>0</v>
          </cell>
          <cell r="H1227">
            <v>4.2307195452783883</v>
          </cell>
        </row>
        <row r="1228">
          <cell r="E1228" t="str">
            <v>INKABOLT SOCIEDAD ANONIMA CERRADA REPORTE ADUANAS 20170915</v>
          </cell>
          <cell r="G1228">
            <v>0</v>
          </cell>
          <cell r="H1228">
            <v>2.830434253740421</v>
          </cell>
        </row>
        <row r="1229">
          <cell r="E1229" t="str">
            <v>INKABOLT SOCIEDAD ANONIMA CERRADA REPORTE ADUANAS 20170915</v>
          </cell>
          <cell r="G1229">
            <v>0</v>
          </cell>
          <cell r="H1229">
            <v>2.3276176024279205</v>
          </cell>
        </row>
        <row r="1230">
          <cell r="E1230" t="str">
            <v>PROCABLES SA REPORTE ADUANAS 20170913</v>
          </cell>
          <cell r="G1230">
            <v>0</v>
          </cell>
          <cell r="H1230">
            <v>2.8797517070142766</v>
          </cell>
        </row>
        <row r="1231">
          <cell r="E1231" t="str">
            <v>PROCABLES SA REPORTE ADUANAS 20170913</v>
          </cell>
          <cell r="G1231">
            <v>0</v>
          </cell>
          <cell r="H1231">
            <v>2.9632791327913282</v>
          </cell>
        </row>
        <row r="1232">
          <cell r="E1232" t="str">
            <v>PROCABLES SA REPORTE ADUANAS 20170913</v>
          </cell>
          <cell r="G1232">
            <v>0</v>
          </cell>
          <cell r="H1232">
            <v>2.6738744975435464</v>
          </cell>
        </row>
        <row r="1233">
          <cell r="E1233" t="str">
            <v>PROCABLES SA REPORTE ADUANAS 20170913</v>
          </cell>
          <cell r="G1233">
            <v>0</v>
          </cell>
          <cell r="H1233">
            <v>3.2490465268676276</v>
          </cell>
        </row>
        <row r="1234">
          <cell r="E1234" t="str">
            <v>PROCABLES SA REPORTE ADUANAS 20171017</v>
          </cell>
          <cell r="G1234">
            <v>0</v>
          </cell>
          <cell r="H1234">
            <v>2.7517552521008404</v>
          </cell>
        </row>
        <row r="1235">
          <cell r="E1235" t="str">
            <v>PROCABLES SA REPORTE ADUANAS 20171017</v>
          </cell>
          <cell r="G1235">
            <v>0</v>
          </cell>
          <cell r="H1235">
            <v>2.8957532710280374</v>
          </cell>
        </row>
        <row r="1236">
          <cell r="E1236" t="str">
            <v>PROCABLES SA REPORTE ADUANAS 20171017</v>
          </cell>
          <cell r="G1236">
            <v>0</v>
          </cell>
          <cell r="H1236">
            <v>2.5280825688073394</v>
          </cell>
        </row>
        <row r="1237">
          <cell r="E1237" t="str">
            <v>PROCABLES SA REPORTE ADUANAS 20171017</v>
          </cell>
          <cell r="G1237">
            <v>0</v>
          </cell>
          <cell r="H1237">
            <v>2.3338334186721283</v>
          </cell>
        </row>
        <row r="1238">
          <cell r="E1238" t="str">
            <v>PROCABLES SA REPORTE ADUANAS 20171017</v>
          </cell>
          <cell r="G1238">
            <v>0</v>
          </cell>
          <cell r="H1238">
            <v>2.333835125448029</v>
          </cell>
        </row>
        <row r="1239">
          <cell r="E1239" t="str">
            <v>PROCABLES SA REPORTE ADUANAS 20171017</v>
          </cell>
          <cell r="G1239">
            <v>0</v>
          </cell>
          <cell r="H1239">
            <v>3.2901509054325953</v>
          </cell>
        </row>
        <row r="1240">
          <cell r="E1240" t="str">
            <v>PROCABLES SA REPORTE ADUANAS 20171017</v>
          </cell>
          <cell r="G1240">
            <v>0</v>
          </cell>
          <cell r="H1240">
            <v>2.333835125448029</v>
          </cell>
        </row>
        <row r="1241">
          <cell r="E1241" t="str">
            <v>PROCABLES SA REPORTE ADUANAS 20171017</v>
          </cell>
          <cell r="G1241">
            <v>0</v>
          </cell>
          <cell r="H1241">
            <v>2.7932445141065831</v>
          </cell>
        </row>
        <row r="1242">
          <cell r="E1242" t="str">
            <v>PROCABLES SA REPORTE ADUANAS 20171017</v>
          </cell>
          <cell r="G1242">
            <v>0</v>
          </cell>
          <cell r="H1242">
            <v>2.9870054200542002</v>
          </cell>
        </row>
        <row r="1243">
          <cell r="E1243" t="str">
            <v>PROCABLES SA REPORTE ADUANAS 20171011</v>
          </cell>
          <cell r="G1243">
            <v>0</v>
          </cell>
          <cell r="H1243">
            <v>2.509693233944954</v>
          </cell>
        </row>
        <row r="1244">
          <cell r="E1244" t="str">
            <v>PROCABLES SA REPORTE ADUANAS 20171011</v>
          </cell>
          <cell r="G1244">
            <v>0</v>
          </cell>
          <cell r="H1244">
            <v>2.7890038314176242</v>
          </cell>
        </row>
        <row r="1245">
          <cell r="E1245" t="str">
            <v>PROCABLES SA REPORTE ADUANAS 20171011</v>
          </cell>
          <cell r="G1245">
            <v>0</v>
          </cell>
          <cell r="H1245">
            <v>2.788996865203762</v>
          </cell>
        </row>
        <row r="1246">
          <cell r="E1246" t="str">
            <v>PROCABLES SA REPORTE ADUANAS 20171011</v>
          </cell>
          <cell r="G1246">
            <v>0</v>
          </cell>
          <cell r="H1246">
            <v>5.4017899761336512</v>
          </cell>
        </row>
        <row r="1247">
          <cell r="E1247" t="str">
            <v>PROCABLES SA REPORTE ADUANAS 20171011</v>
          </cell>
          <cell r="G1247">
            <v>0</v>
          </cell>
          <cell r="H1247">
            <v>2.7890020898641588</v>
          </cell>
        </row>
        <row r="1248">
          <cell r="E1248" t="str">
            <v>PROCABLES SA REPORTE ADUANAS 20171011</v>
          </cell>
          <cell r="G1248">
            <v>0</v>
          </cell>
          <cell r="H1248">
            <v>2.7890047021943571</v>
          </cell>
        </row>
        <row r="1249">
          <cell r="E1249" t="str">
            <v>PROCABLES SA REPORTE ADUANAS 20171011</v>
          </cell>
          <cell r="G1249">
            <v>0</v>
          </cell>
          <cell r="H1249">
            <v>2.7890125391849532</v>
          </cell>
        </row>
        <row r="1250">
          <cell r="E1250" t="str">
            <v>PROCABLES SA REPORTE ADUANAS 20170925</v>
          </cell>
          <cell r="G1250">
            <v>0</v>
          </cell>
          <cell r="H1250">
            <v>2.7960362243120862</v>
          </cell>
        </row>
        <row r="1251">
          <cell r="E1251" t="str">
            <v>PROCABLES SA REPORTE ADUANAS 20170925</v>
          </cell>
          <cell r="G1251">
            <v>0</v>
          </cell>
          <cell r="H1251">
            <v>2.7960370950888191</v>
          </cell>
        </row>
        <row r="1252">
          <cell r="E1252" t="str">
            <v>PROCABLES SA REPORTE ADUANAS 20170925</v>
          </cell>
          <cell r="G1252">
            <v>0</v>
          </cell>
          <cell r="H1252">
            <v>2.5136200305810399</v>
          </cell>
        </row>
        <row r="1253">
          <cell r="E1253" t="str">
            <v>PROCABLES SA REPORTE ADUANAS 20170925</v>
          </cell>
          <cell r="G1253">
            <v>0</v>
          </cell>
          <cell r="H1253">
            <v>2.3197228195937876</v>
          </cell>
        </row>
        <row r="1254">
          <cell r="E1254" t="str">
            <v>PROCABLES SA REPORTE ADUANAS 20170925</v>
          </cell>
          <cell r="G1254">
            <v>0</v>
          </cell>
          <cell r="H1254">
            <v>2.6819369973190348</v>
          </cell>
        </row>
        <row r="1255">
          <cell r="E1255" t="str">
            <v>PROCABLES SA REPORTE ADUANAS 20170925</v>
          </cell>
          <cell r="G1255">
            <v>0</v>
          </cell>
          <cell r="H1255">
            <v>0.53823767304401926</v>
          </cell>
        </row>
        <row r="1256">
          <cell r="E1256" t="str">
            <v>PROCABLES SA REPORTE ADUANAS 20170925</v>
          </cell>
          <cell r="G1256">
            <v>0</v>
          </cell>
          <cell r="H1256">
            <v>2.5174082568807341</v>
          </cell>
        </row>
        <row r="1257">
          <cell r="E1257" t="str">
            <v>PROCABLES SA REPORTE ADUANAS 20170925</v>
          </cell>
          <cell r="G1257">
            <v>0</v>
          </cell>
          <cell r="H1257">
            <v>2.3231421744324972</v>
          </cell>
        </row>
        <row r="1258">
          <cell r="E1258" t="str">
            <v>PROCABLES SA REPORTE ADUANAS 20170925</v>
          </cell>
          <cell r="G1258">
            <v>0</v>
          </cell>
          <cell r="H1258">
            <v>2.7209580552907529</v>
          </cell>
        </row>
        <row r="1259">
          <cell r="E1259" t="str">
            <v>PROCABLES SA REPORTE ADUANAS 20170925</v>
          </cell>
          <cell r="G1259">
            <v>0</v>
          </cell>
          <cell r="H1259">
            <v>0.53829211385907605</v>
          </cell>
        </row>
        <row r="1260">
          <cell r="E1260" t="str">
            <v>PROCABLES SA REPORTE ADUANAS 20170925</v>
          </cell>
          <cell r="G1260">
            <v>0</v>
          </cell>
          <cell r="H1260">
            <v>3.3261326530612245</v>
          </cell>
        </row>
        <row r="1261">
          <cell r="E1261" t="str">
            <v>PROCABLES SA REPORTE ADUANAS 20170925</v>
          </cell>
          <cell r="G1261">
            <v>0</v>
          </cell>
          <cell r="H1261">
            <v>2.0607856810785683</v>
          </cell>
        </row>
        <row r="1262">
          <cell r="E1262" t="str">
            <v>PROCABLES SA REPORTE ADUANAS 20170925</v>
          </cell>
          <cell r="G1262">
            <v>0</v>
          </cell>
          <cell r="H1262">
            <v>0.53829678021465233</v>
          </cell>
        </row>
        <row r="1263">
          <cell r="E1263" t="str">
            <v>PROCABLES SA REPORTE ADUANAS 20170925</v>
          </cell>
          <cell r="G1263">
            <v>0</v>
          </cell>
          <cell r="H1263">
            <v>2.5106995412844038</v>
          </cell>
        </row>
        <row r="1264">
          <cell r="E1264" t="str">
            <v>PROCABLES SA REPORTE ADUANAS 20170925</v>
          </cell>
          <cell r="G1264">
            <v>0</v>
          </cell>
          <cell r="H1264">
            <v>2.5041953515739923</v>
          </cell>
        </row>
        <row r="1265">
          <cell r="E1265" t="str">
            <v>PROCABLES SA REPORTE ADUANAS 20170925</v>
          </cell>
          <cell r="G1265">
            <v>0</v>
          </cell>
          <cell r="H1265">
            <v>2.7903193573667715</v>
          </cell>
        </row>
        <row r="1266">
          <cell r="E1266" t="str">
            <v>PROCABLES SA REPORTE ADUANAS 20170925</v>
          </cell>
          <cell r="G1266">
            <v>0</v>
          </cell>
          <cell r="H1266">
            <v>0.5367491056151813</v>
          </cell>
        </row>
        <row r="1267">
          <cell r="E1267" t="str">
            <v>PROCABLES SA REPORTE ADUANAS 20170925</v>
          </cell>
          <cell r="G1267">
            <v>0</v>
          </cell>
          <cell r="H1267">
            <v>3.268656351791531</v>
          </cell>
        </row>
        <row r="1268">
          <cell r="E1268" t="str">
            <v>PROCABLES SA REPORTE ADUANAS 20170925</v>
          </cell>
          <cell r="G1268">
            <v>0</v>
          </cell>
          <cell r="H1268">
            <v>4.1274655647382916</v>
          </cell>
        </row>
        <row r="1269">
          <cell r="E1269" t="str">
            <v>PROCABLES SA REPORTE ADUANAS 20170925</v>
          </cell>
          <cell r="G1269">
            <v>0</v>
          </cell>
          <cell r="H1269">
            <v>2.5967323019221755</v>
          </cell>
        </row>
        <row r="1270">
          <cell r="E1270" t="str">
            <v>PROCABLES SA REPORTE ADUANAS 20170925</v>
          </cell>
          <cell r="G1270">
            <v>0</v>
          </cell>
          <cell r="H1270">
            <v>5.3841163310961964</v>
          </cell>
        </row>
        <row r="1271">
          <cell r="E1271" t="str">
            <v>PROCABLES SA REPORTE ADUANAS 20170925</v>
          </cell>
          <cell r="G1271">
            <v>0</v>
          </cell>
          <cell r="H1271">
            <v>2.7386333333333335</v>
          </cell>
        </row>
        <row r="1272">
          <cell r="E1272" t="str">
            <v>PROCABLES SA REPORTE ADUANAS 20170925</v>
          </cell>
          <cell r="G1272">
            <v>0</v>
          </cell>
          <cell r="H1272">
            <v>1.9260148975791433</v>
          </cell>
        </row>
        <row r="1273">
          <cell r="E1273" t="str">
            <v>PROCABLES SA REPORTE ADUANAS 20170925</v>
          </cell>
          <cell r="G1273">
            <v>0</v>
          </cell>
          <cell r="H1273">
            <v>2.5176926605504586</v>
          </cell>
        </row>
        <row r="1274">
          <cell r="E1274" t="str">
            <v>PROCABLES SA REPORTE ADUANAS 20170925</v>
          </cell>
          <cell r="G1274">
            <v>0</v>
          </cell>
          <cell r="H1274">
            <v>2.7974294670846396</v>
          </cell>
        </row>
        <row r="1275">
          <cell r="E1275" t="str">
            <v>PROCABLES SA REPORTE ADUANAS 20170928</v>
          </cell>
          <cell r="G1275">
            <v>0</v>
          </cell>
          <cell r="H1275">
            <v>3.3056521739130433</v>
          </cell>
        </row>
        <row r="1276">
          <cell r="E1276" t="str">
            <v>PROCABLES SA REPORTE ADUANAS 20170928</v>
          </cell>
          <cell r="G1276">
            <v>0</v>
          </cell>
          <cell r="H1276">
            <v>2.5053096330275229</v>
          </cell>
        </row>
        <row r="1277">
          <cell r="E1277" t="str">
            <v>PROCABLES SA REPORTE ADUANAS 20170928</v>
          </cell>
          <cell r="G1277">
            <v>0</v>
          </cell>
          <cell r="H1277">
            <v>2.6732305630026811</v>
          </cell>
        </row>
        <row r="1278">
          <cell r="E1278" t="str">
            <v>PROCABLES SA REPORTE ADUANAS 20170928</v>
          </cell>
          <cell r="G1278">
            <v>0</v>
          </cell>
          <cell r="H1278">
            <v>2.784476041200179</v>
          </cell>
        </row>
        <row r="1279">
          <cell r="E1279" t="str">
            <v>PROCABLES SA REPORTE ADUANAS 20170928</v>
          </cell>
          <cell r="G1279">
            <v>0</v>
          </cell>
          <cell r="H1279">
            <v>3.3056594202898553</v>
          </cell>
        </row>
        <row r="1280">
          <cell r="E1280" t="str">
            <v>PROCABLES SA REPORTE ADUANAS 20170928</v>
          </cell>
          <cell r="G1280">
            <v>0</v>
          </cell>
          <cell r="H1280">
            <v>2.5053211009174312</v>
          </cell>
        </row>
        <row r="1281">
          <cell r="E1281" t="str">
            <v>PROCABLES SA REPORTE ADUANAS 20170928</v>
          </cell>
          <cell r="G1281">
            <v>0</v>
          </cell>
          <cell r="H1281">
            <v>2.7844770589911656</v>
          </cell>
        </row>
        <row r="1282">
          <cell r="E1282" t="str">
            <v>PROCABLES SA REPORTE ADUANAS 20170928</v>
          </cell>
          <cell r="G1282">
            <v>0</v>
          </cell>
          <cell r="H1282">
            <v>2.5912001875293011</v>
          </cell>
        </row>
        <row r="1283">
          <cell r="E1283" t="str">
            <v>PROCABLES SA REPORTE ADUANAS 20170928</v>
          </cell>
          <cell r="G1283">
            <v>0</v>
          </cell>
          <cell r="H1283">
            <v>2.5257033639143729</v>
          </cell>
        </row>
        <row r="1284">
          <cell r="E1284" t="str">
            <v>PROCABLES SA REPORTE ADUANAS 20170928</v>
          </cell>
          <cell r="G1284">
            <v>0</v>
          </cell>
          <cell r="H1284">
            <v>2.8058087774294673</v>
          </cell>
        </row>
        <row r="1285">
          <cell r="E1285" t="str">
            <v>PROCABLES SA REPORTE ADUANAS 20170928</v>
          </cell>
          <cell r="G1285">
            <v>0</v>
          </cell>
          <cell r="H1285">
            <v>2.6627283617849655</v>
          </cell>
        </row>
        <row r="1286">
          <cell r="E1286" t="str">
            <v>PROCABLES SA REPORTE ADUANAS 20170913</v>
          </cell>
          <cell r="G1286">
            <v>0</v>
          </cell>
          <cell r="H1286">
            <v>2.1875090353072006</v>
          </cell>
        </row>
        <row r="1287">
          <cell r="E1287" t="str">
            <v>PROCABLES SA REPORTE ADUANAS 20170913</v>
          </cell>
          <cell r="G1287">
            <v>0</v>
          </cell>
          <cell r="H1287">
            <v>3.0969741873804972</v>
          </cell>
        </row>
        <row r="1288">
          <cell r="E1288" t="str">
            <v>CABLES E INSUMOS S.A.C. REPORTE ADUANAS 20171025</v>
          </cell>
          <cell r="G1288">
            <v>0</v>
          </cell>
          <cell r="H1288">
            <v>1.2170537603201637</v>
          </cell>
        </row>
        <row r="1289">
          <cell r="E1289" t="str">
            <v>CABLES E INSUMOS S.A.C. REPORTE ADUANAS 20171025</v>
          </cell>
          <cell r="G1289">
            <v>0</v>
          </cell>
          <cell r="H1289">
            <v>1.2170408978384493</v>
          </cell>
        </row>
        <row r="1290">
          <cell r="E1290" t="str">
            <v>CABLES E INSUMOS S.A.C. REPORTE ADUANAS 20171025</v>
          </cell>
          <cell r="G1290">
            <v>0</v>
          </cell>
          <cell r="H1290">
            <v>1.2170434895958364</v>
          </cell>
        </row>
        <row r="1291">
          <cell r="E1291" t="str">
            <v>CABLES E INSUMOS S.A.C. REPORTE ADUANAS 20171025</v>
          </cell>
          <cell r="G1291">
            <v>0</v>
          </cell>
          <cell r="H1291">
            <v>1.2170400065874174</v>
          </cell>
        </row>
        <row r="1292">
          <cell r="E1292" t="str">
            <v>CABLES E INSUMOS S.A.C. REPORTE ADUANAS 20171025</v>
          </cell>
          <cell r="G1292">
            <v>0</v>
          </cell>
          <cell r="H1292">
            <v>1.2170400303564117</v>
          </cell>
        </row>
        <row r="1293">
          <cell r="E1293" t="str">
            <v>CABLES E INSUMOS S.A.C. REPORTE ADUANAS 20171025</v>
          </cell>
          <cell r="G1293">
            <v>0</v>
          </cell>
          <cell r="H1293">
            <v>1.217048975447184</v>
          </cell>
        </row>
        <row r="1294">
          <cell r="E1294" t="str">
            <v>CABLES E INSUMOS S.A.C. REPORTE ADUANAS 20171025</v>
          </cell>
          <cell r="G1294">
            <v>0</v>
          </cell>
          <cell r="H1294">
            <v>1.2170412621960198</v>
          </cell>
        </row>
        <row r="1295">
          <cell r="E1295" t="str">
            <v>CABLES E INSUMOS S.A.C. REPORTE ADUANAS 20171025</v>
          </cell>
          <cell r="G1295">
            <v>0</v>
          </cell>
          <cell r="H1295">
            <v>1.2170405395531132</v>
          </cell>
        </row>
        <row r="1296">
          <cell r="E1296" t="str">
            <v>CTR POBLAR E.I.R.L. REPORTE ADUANAS 20171026</v>
          </cell>
          <cell r="G1296">
            <v>0</v>
          </cell>
          <cell r="H1296">
            <v>2.2872072358823372</v>
          </cell>
        </row>
        <row r="1297">
          <cell r="E1297" t="str">
            <v>CTR POBLAR E.I.R.L. REPORTE ADUANAS 20171026</v>
          </cell>
          <cell r="G1297">
            <v>0</v>
          </cell>
          <cell r="H1297">
            <v>2.2869713705521284</v>
          </cell>
        </row>
        <row r="1298">
          <cell r="E1298" t="str">
            <v>CTR POBLAR E.I.R.L. REPORTE ADUANAS 20171026</v>
          </cell>
          <cell r="G1298">
            <v>0</v>
          </cell>
          <cell r="H1298">
            <v>2.2869911472096054</v>
          </cell>
        </row>
        <row r="1299">
          <cell r="E1299" t="str">
            <v>CTR POBLAR E.I.R.L. REPORTE ADUANAS 20171026</v>
          </cell>
          <cell r="G1299">
            <v>0</v>
          </cell>
          <cell r="H1299">
            <v>2.2869421314617253</v>
          </cell>
        </row>
        <row r="1300">
          <cell r="E1300" t="str">
            <v>CTR POBLAR E.I.R.L. REPORTE ADUANAS 20171026</v>
          </cell>
          <cell r="G1300">
            <v>0</v>
          </cell>
          <cell r="H1300">
            <v>2.2869247600533504</v>
          </cell>
        </row>
        <row r="1301">
          <cell r="E1301" t="str">
            <v>HERRAMIENTAS Y ACCESORIOS S.A.C. REPORTE ADUANAS 20171026</v>
          </cell>
          <cell r="G1301">
            <v>0</v>
          </cell>
          <cell r="H1301">
            <v>3.6113470358416855</v>
          </cell>
        </row>
        <row r="1302">
          <cell r="E1302" t="str">
            <v>HERRAMIENTAS Y ACCESORIOS S.A.C. REPORTE ADUANAS 20171026</v>
          </cell>
          <cell r="G1302">
            <v>0</v>
          </cell>
          <cell r="H1302">
            <v>3.6112181427863708</v>
          </cell>
        </row>
        <row r="1303">
          <cell r="E1303" t="str">
            <v>G Y B METALES S.A.C. REPORTE ADUANAS 20171012</v>
          </cell>
          <cell r="G1303">
            <v>0</v>
          </cell>
          <cell r="H1303">
            <v>1.4323235576690976</v>
          </cell>
        </row>
        <row r="1304">
          <cell r="E1304" t="str">
            <v>G Y B METALES S.A.C. REPORTE ADUANAS 20171012</v>
          </cell>
          <cell r="G1304">
            <v>0</v>
          </cell>
          <cell r="H1304">
            <v>1.4323220697402912</v>
          </cell>
        </row>
        <row r="1305">
          <cell r="E1305" t="str">
            <v>G Y B METALES S.A.C. REPORTE ADUANAS 20171012</v>
          </cell>
          <cell r="G1305">
            <v>0</v>
          </cell>
          <cell r="H1305">
            <v>1.4323265954481141</v>
          </cell>
        </row>
        <row r="1306">
          <cell r="E1306" t="str">
            <v>G Y B METALES S.A.C. REPORTE ADUANAS 20171012</v>
          </cell>
          <cell r="G1306">
            <v>0</v>
          </cell>
          <cell r="H1306">
            <v>1.4323241300074858</v>
          </cell>
        </row>
        <row r="1307">
          <cell r="E1307" t="str">
            <v>G Y B METALES S.A.C. REPORTE ADUANAS 20171012</v>
          </cell>
          <cell r="G1307">
            <v>0</v>
          </cell>
          <cell r="H1307">
            <v>1.4323238069090809</v>
          </cell>
        </row>
        <row r="1308">
          <cell r="E1308" t="str">
            <v>G Y B METALES S.A.C. REPORTE ADUANAS 20171012</v>
          </cell>
          <cell r="G1308">
            <v>0</v>
          </cell>
          <cell r="H1308">
            <v>1.4323242354603956</v>
          </cell>
        </row>
        <row r="1309">
          <cell r="E1309" t="str">
            <v>G Y B METALES S.A.C. REPORTE ADUANAS 20171012</v>
          </cell>
          <cell r="G1309">
            <v>0</v>
          </cell>
          <cell r="H1309">
            <v>1.43230713509598</v>
          </cell>
        </row>
        <row r="1310">
          <cell r="E1310" t="str">
            <v>G Y B METALES S.A.C. REPORTE ADUANAS 20171012</v>
          </cell>
          <cell r="G1310">
            <v>0</v>
          </cell>
          <cell r="H1310">
            <v>1.4323267865577742</v>
          </cell>
        </row>
        <row r="1311">
          <cell r="E1311" t="str">
            <v>HERRAMIENTAS Y ACCESORIOS S.A.C. REPORTE ADUANAS 20171012</v>
          </cell>
          <cell r="G1311">
            <v>0</v>
          </cell>
          <cell r="H1311">
            <v>4.5035852178709321</v>
          </cell>
        </row>
        <row r="1312">
          <cell r="E1312" t="str">
            <v>CALUR DEL PERU S.A.C. REPORTE ADUANAS 20171017</v>
          </cell>
          <cell r="G1312">
            <v>0</v>
          </cell>
          <cell r="H1312">
            <v>0.91280905115568822</v>
          </cell>
        </row>
        <row r="1313">
          <cell r="E1313" t="str">
            <v>LA MANIOBRA E.I.R.L. REPORTE ADUANAS 20171018</v>
          </cell>
          <cell r="G1313">
            <v>0</v>
          </cell>
          <cell r="H1313">
            <v>1.2200086350459507</v>
          </cell>
        </row>
        <row r="1314">
          <cell r="E1314" t="str">
            <v>LA MANIOBRA E.I.R.L. REPORTE ADUANAS 20171018</v>
          </cell>
          <cell r="G1314">
            <v>0</v>
          </cell>
          <cell r="H1314">
            <v>1.2200077500706932</v>
          </cell>
        </row>
        <row r="1315">
          <cell r="E1315" t="str">
            <v>LA MANIOBRA E.I.R.L. REPORTE ADUANAS 20171018</v>
          </cell>
          <cell r="G1315">
            <v>0</v>
          </cell>
          <cell r="H1315">
            <v>1.2111478122859256</v>
          </cell>
        </row>
        <row r="1316">
          <cell r="E1316" t="str">
            <v>LA MANIOBRA E.I.R.L. REPORTE ADUANAS 20171018</v>
          </cell>
          <cell r="G1316">
            <v>0</v>
          </cell>
          <cell r="H1316">
            <v>1.1906365388634728</v>
          </cell>
        </row>
        <row r="1317">
          <cell r="E1317" t="str">
            <v>LA MANIOBRA E.I.R.L. REPORTE ADUANAS 20171018</v>
          </cell>
          <cell r="G1317">
            <v>0</v>
          </cell>
          <cell r="H1317">
            <v>1.1906327949084012</v>
          </cell>
        </row>
        <row r="1318">
          <cell r="E1318" t="str">
            <v>LA MANIOBRA E.I.R.L. REPORTE ADUANAS 20171018</v>
          </cell>
          <cell r="G1318">
            <v>0</v>
          </cell>
          <cell r="H1318">
            <v>1.1906318501711339</v>
          </cell>
        </row>
        <row r="1319">
          <cell r="E1319" t="str">
            <v>LA MANIOBRA E.I.R.L. REPORTE ADUANAS 20171018</v>
          </cell>
          <cell r="G1319">
            <v>0</v>
          </cell>
          <cell r="H1319">
            <v>1.1906302941339111</v>
          </cell>
        </row>
        <row r="1320">
          <cell r="E1320" t="str">
            <v>LA MANIOBRA E.I.R.L. REPORTE ADUANAS 20171018</v>
          </cell>
          <cell r="G1320">
            <v>0</v>
          </cell>
          <cell r="H1320">
            <v>1.1906290656840244</v>
          </cell>
        </row>
        <row r="1321">
          <cell r="E1321" t="str">
            <v>LA MANIOBRA E.I.R.L. REPORTE ADUANAS 20171018</v>
          </cell>
          <cell r="G1321">
            <v>0</v>
          </cell>
          <cell r="H1321">
            <v>1.190651770884305</v>
          </cell>
        </row>
        <row r="1322">
          <cell r="E1322" t="str">
            <v>LA MANIOBRA E.I.R.L. REPORTE ADUANAS 20171018</v>
          </cell>
          <cell r="G1322">
            <v>0</v>
          </cell>
          <cell r="H1322">
            <v>1.1906327719450518</v>
          </cell>
        </row>
        <row r="1323">
          <cell r="E1323" t="str">
            <v>LA MANIOBRA E.I.R.L. REPORTE ADUANAS 20171018</v>
          </cell>
          <cell r="G1323">
            <v>0</v>
          </cell>
          <cell r="H1323">
            <v>1.1906366597456779</v>
          </cell>
        </row>
        <row r="1324">
          <cell r="E1324" t="str">
            <v>HERRAMIENTAS Y ACCESORIOS S.A.C. REPORTE ADUANAS 20171019</v>
          </cell>
          <cell r="G1324">
            <v>0</v>
          </cell>
          <cell r="H1324">
            <v>4.2386511024643321</v>
          </cell>
        </row>
        <row r="1325">
          <cell r="E1325" t="str">
            <v>HERRAMIENTAS Y ACCESORIOS S.A.C. REPORTE ADUANAS 20171019</v>
          </cell>
          <cell r="G1325">
            <v>0</v>
          </cell>
          <cell r="H1325">
            <v>4.2390958293537091</v>
          </cell>
        </row>
        <row r="1326">
          <cell r="E1326" t="str">
            <v>HERRAMIENTAS Y ACCESORIOS S.A.C. REPORTE ADUANAS 20170928</v>
          </cell>
          <cell r="G1326">
            <v>0</v>
          </cell>
          <cell r="H1326">
            <v>4.2311350665821186</v>
          </cell>
        </row>
        <row r="1327">
          <cell r="E1327" t="str">
            <v>G Y B METALES S.A.C. REPORTE ADUANAS 20171002</v>
          </cell>
          <cell r="G1327">
            <v>0</v>
          </cell>
          <cell r="H1327">
            <v>1.4396258616410011</v>
          </cell>
        </row>
        <row r="1328">
          <cell r="E1328" t="str">
            <v>G Y B METALES S.A.C. REPORTE ADUANAS 20171002</v>
          </cell>
          <cell r="G1328">
            <v>0</v>
          </cell>
          <cell r="H1328">
            <v>1.4396286619874337</v>
          </cell>
        </row>
        <row r="1329">
          <cell r="E1329" t="str">
            <v>G Y B METALES S.A.C. REPORTE ADUANAS 20171002</v>
          </cell>
          <cell r="G1329">
            <v>0</v>
          </cell>
          <cell r="H1329">
            <v>1.4396270251341099</v>
          </cell>
        </row>
        <row r="1330">
          <cell r="E1330" t="str">
            <v>G Y B METALES S.A.C. REPORTE ADUANAS 20171002</v>
          </cell>
          <cell r="G1330">
            <v>0</v>
          </cell>
          <cell r="H1330">
            <v>1.4396434129378086</v>
          </cell>
        </row>
        <row r="1331">
          <cell r="E1331" t="str">
            <v>G Y B METALES S.A.C. REPORTE ADUANAS 20171002</v>
          </cell>
          <cell r="G1331">
            <v>0</v>
          </cell>
          <cell r="H1331">
            <v>1.4396288004875877</v>
          </cell>
        </row>
        <row r="1332">
          <cell r="E1332" t="str">
            <v>G Y B METALES S.A.C. REPORTE ADUANAS 20171002</v>
          </cell>
          <cell r="G1332">
            <v>0</v>
          </cell>
          <cell r="H1332">
            <v>1.4396411303875687</v>
          </cell>
        </row>
        <row r="1333">
          <cell r="E1333" t="str">
            <v>G Y B METALES S.A.C. REPORTE ADUANAS 20171002</v>
          </cell>
          <cell r="G1333">
            <v>0</v>
          </cell>
          <cell r="H1333">
            <v>1.4396167640890081</v>
          </cell>
        </row>
        <row r="1334">
          <cell r="E1334" t="str">
            <v>G Y B METALES S.A.C. REPORTE ADUANAS 20171002</v>
          </cell>
          <cell r="G1334">
            <v>0</v>
          </cell>
          <cell r="H1334">
            <v>1.4396318412090907</v>
          </cell>
        </row>
        <row r="1335">
          <cell r="E1335" t="str">
            <v>G Y B METALES S.A.C. REPORTE ADUANAS 20171002</v>
          </cell>
          <cell r="G1335">
            <v>0</v>
          </cell>
          <cell r="H1335">
            <v>1.4396282500534989</v>
          </cell>
        </row>
        <row r="1336">
          <cell r="E1336" t="str">
            <v>G Y B METALES S.A.C. REPORTE ADUANAS 20171002</v>
          </cell>
          <cell r="G1336">
            <v>0</v>
          </cell>
          <cell r="H1336">
            <v>1.4396282812537815</v>
          </cell>
        </row>
        <row r="1337">
          <cell r="E1337" t="str">
            <v>G Y B METALES S.A.C. REPORTE ADUANAS 20171002</v>
          </cell>
          <cell r="G1337">
            <v>0</v>
          </cell>
          <cell r="H1337">
            <v>1.4396295220394337</v>
          </cell>
        </row>
        <row r="1338">
          <cell r="E1338" t="str">
            <v>G Y B METALES S.A.C. REPORTE ADUANAS 20171002</v>
          </cell>
          <cell r="G1338">
            <v>0</v>
          </cell>
          <cell r="H1338">
            <v>1.4396281041852996</v>
          </cell>
        </row>
        <row r="1339">
          <cell r="E1339" t="str">
            <v>G Y B METALES S.A.C. REPORTE ADUANAS 20171002</v>
          </cell>
          <cell r="G1339">
            <v>0</v>
          </cell>
          <cell r="H1339">
            <v>1.4396263887944767</v>
          </cell>
        </row>
        <row r="1340">
          <cell r="E1340" t="str">
            <v>G Y B METALES S.A.C. REPORTE ADUANAS 20171002</v>
          </cell>
          <cell r="G1340">
            <v>0</v>
          </cell>
          <cell r="H1340">
            <v>1.4396268740388889</v>
          </cell>
        </row>
        <row r="1341">
          <cell r="E1341" t="str">
            <v>INMUPOL S.A.C. REPORTE ADUANAS 20171004</v>
          </cell>
          <cell r="G1341">
            <v>0</v>
          </cell>
          <cell r="H1341">
            <v>1.1271011648704035</v>
          </cell>
        </row>
        <row r="1342">
          <cell r="E1342" t="str">
            <v>INMUPOL S.A.C. REPORTE ADUANAS 20171004</v>
          </cell>
          <cell r="G1342">
            <v>0</v>
          </cell>
          <cell r="H1342">
            <v>1.1270985243147396</v>
          </cell>
        </row>
        <row r="1343">
          <cell r="E1343" t="str">
            <v>INMUPOL S.A.C. REPORTE ADUANAS 20171004</v>
          </cell>
          <cell r="G1343">
            <v>0</v>
          </cell>
          <cell r="H1343">
            <v>1.127096553620399</v>
          </cell>
        </row>
        <row r="1344">
          <cell r="E1344" t="str">
            <v>INMUPOL S.A.C. REPORTE ADUANAS 20171004</v>
          </cell>
          <cell r="G1344">
            <v>0</v>
          </cell>
          <cell r="H1344">
            <v>1.1270972658671112</v>
          </cell>
        </row>
        <row r="1345">
          <cell r="E1345" t="str">
            <v>INMUPOL S.A.C. REPORTE ADUANAS 20171004</v>
          </cell>
          <cell r="G1345">
            <v>0</v>
          </cell>
          <cell r="H1345">
            <v>1.127098632394494</v>
          </cell>
        </row>
        <row r="1346">
          <cell r="E1346" t="str">
            <v>UNIRED ELECTRICA E.I.R.L. REPORTE ADUANAS 20171006</v>
          </cell>
          <cell r="G1346">
            <v>0</v>
          </cell>
          <cell r="H1346">
            <v>1.5829352678571429</v>
          </cell>
        </row>
        <row r="1347">
          <cell r="E1347" t="str">
            <v>BATERIAS MALDONADO EMPRESA INDIVIDUAL DE REPORTE ADUANAS 20170926</v>
          </cell>
          <cell r="G1347">
            <v>0</v>
          </cell>
          <cell r="H1347">
            <v>2.2459937297427439</v>
          </cell>
        </row>
        <row r="1348">
          <cell r="E1348" t="str">
            <v>BATERIAS MALDONADO EMPRESA INDIVIDUAL DE REPORTE ADUANAS 20170926</v>
          </cell>
          <cell r="G1348">
            <v>0</v>
          </cell>
          <cell r="H1348">
            <v>2.2459936423888331</v>
          </cell>
        </row>
        <row r="1349">
          <cell r="E1349" t="str">
            <v>PROCABLES SA REPORTE ADUANAS 20170916</v>
          </cell>
          <cell r="G1349">
            <v>0</v>
          </cell>
          <cell r="H1349">
            <v>1.2832153076391593</v>
          </cell>
        </row>
        <row r="1350">
          <cell r="E1350" t="str">
            <v>PROCABLES SA REPORTE ADUANAS 20170916</v>
          </cell>
          <cell r="G1350">
            <v>0</v>
          </cell>
          <cell r="H1350">
            <v>1.2832159943500232</v>
          </cell>
        </row>
        <row r="1351">
          <cell r="E1351" t="str">
            <v>PROCABLES SA REPORTE ADUANAS 20170916</v>
          </cell>
          <cell r="G1351">
            <v>0</v>
          </cell>
          <cell r="H1351">
            <v>1.2832189064084532</v>
          </cell>
        </row>
        <row r="1352">
          <cell r="E1352" t="str">
            <v>PROCABLES SA REPORTE ADUANAS 20170916</v>
          </cell>
          <cell r="G1352">
            <v>0</v>
          </cell>
          <cell r="H1352">
            <v>1.2832177707127366</v>
          </cell>
        </row>
        <row r="1353">
          <cell r="E1353" t="str">
            <v>PROCABLES SA REPORTE ADUANAS 20170916</v>
          </cell>
          <cell r="G1353">
            <v>0</v>
          </cell>
          <cell r="H1353">
            <v>1.2832174784409827</v>
          </cell>
        </row>
        <row r="1354">
          <cell r="E1354" t="str">
            <v>PROCABLES SA REPORTE ADUANAS 20170916</v>
          </cell>
          <cell r="G1354">
            <v>0</v>
          </cell>
          <cell r="H1354">
            <v>1.2832162932692288</v>
          </cell>
        </row>
        <row r="1355">
          <cell r="E1355" t="str">
            <v>PROCABLES SA REPORTE ADUANAS 20170916</v>
          </cell>
          <cell r="G1355">
            <v>0</v>
          </cell>
          <cell r="H1355">
            <v>1.2832153500791768</v>
          </cell>
        </row>
        <row r="1356">
          <cell r="E1356" t="str">
            <v>PROCABLES SA REPORTE ADUANAS 20170916</v>
          </cell>
          <cell r="G1356">
            <v>0</v>
          </cell>
          <cell r="H1356">
            <v>1.2832163068527445</v>
          </cell>
        </row>
        <row r="1357">
          <cell r="E1357" t="str">
            <v>PROCABLES SA REPORTE ADUANAS 20170916</v>
          </cell>
          <cell r="G1357">
            <v>0</v>
          </cell>
          <cell r="H1357">
            <v>1.2832160791271656</v>
          </cell>
        </row>
        <row r="1358">
          <cell r="E1358" t="str">
            <v>PROCABLES SA REPORTE ADUANAS 20170916</v>
          </cell>
          <cell r="G1358">
            <v>0</v>
          </cell>
          <cell r="H1358">
            <v>1.283218069890079</v>
          </cell>
        </row>
        <row r="1359">
          <cell r="E1359" t="str">
            <v>GULDA &amp; CIA S.A.C. REPORTE ADUANAS 20170920</v>
          </cell>
          <cell r="G1359">
            <v>0</v>
          </cell>
          <cell r="H1359">
            <v>1.3118331835834893</v>
          </cell>
        </row>
        <row r="1360">
          <cell r="E1360" t="str">
            <v>GULDA &amp; CIA S.A.C. REPORTE ADUANAS 20170920</v>
          </cell>
          <cell r="G1360">
            <v>0</v>
          </cell>
          <cell r="H1360">
            <v>1.3118446530439398</v>
          </cell>
        </row>
        <row r="1361">
          <cell r="E1361" t="str">
            <v>GULDA &amp; CIA S.A.C. REPORTE ADUANAS 20170920</v>
          </cell>
          <cell r="G1361">
            <v>0</v>
          </cell>
          <cell r="H1361">
            <v>1.3118377935554342</v>
          </cell>
        </row>
        <row r="1362">
          <cell r="E1362" t="str">
            <v>GULDA &amp; CIA S.A.C. REPORTE ADUANAS 20170920</v>
          </cell>
          <cell r="G1362">
            <v>0</v>
          </cell>
          <cell r="H1362">
            <v>1.311835226854386</v>
          </cell>
        </row>
        <row r="1363">
          <cell r="E1363" t="str">
            <v>GULDA &amp; CIA S.A.C. REPORTE ADUANAS 20170920</v>
          </cell>
          <cell r="G1363">
            <v>0</v>
          </cell>
          <cell r="H1363">
            <v>1.3118355158481589</v>
          </cell>
        </row>
        <row r="1364">
          <cell r="E1364" t="str">
            <v>GULDA &amp; CIA S.A.C. REPORTE ADUANAS 20170920</v>
          </cell>
          <cell r="G1364">
            <v>0</v>
          </cell>
          <cell r="H1364">
            <v>1.3118352907669593</v>
          </cell>
        </row>
        <row r="1365">
          <cell r="E1365" t="str">
            <v>GULDA &amp; CIA S.A.C. REPORTE ADUANAS 20170920</v>
          </cell>
          <cell r="G1365">
            <v>0</v>
          </cell>
          <cell r="H1365">
            <v>1.3118351599162297</v>
          </cell>
        </row>
        <row r="1366">
          <cell r="E1366" t="str">
            <v>GULDA &amp; CIA S.A.C. REPORTE ADUANAS 20170920</v>
          </cell>
          <cell r="G1366">
            <v>0</v>
          </cell>
          <cell r="H1366">
            <v>1.3118352379047074</v>
          </cell>
        </row>
        <row r="1367">
          <cell r="E1367" t="str">
            <v>GULDA &amp; CIA S.A.C. REPORTE ADUANAS 20170920</v>
          </cell>
          <cell r="G1367">
            <v>0</v>
          </cell>
          <cell r="H1367">
            <v>1.3118350954314777</v>
          </cell>
        </row>
        <row r="1368">
          <cell r="E1368" t="str">
            <v>GULDA &amp; CIA S.A.C. REPORTE ADUANAS 20170920</v>
          </cell>
          <cell r="G1368">
            <v>0</v>
          </cell>
          <cell r="H1368">
            <v>1.3118357647742767</v>
          </cell>
        </row>
        <row r="1369">
          <cell r="E1369" t="str">
            <v>GULDA &amp; CIA S.A.C. REPORTE ADUANAS 20170920</v>
          </cell>
          <cell r="G1369">
            <v>0</v>
          </cell>
          <cell r="H1369">
            <v>1.3118380431180297</v>
          </cell>
        </row>
        <row r="1370">
          <cell r="E1370" t="str">
            <v>GULDA &amp; CIA S.A.C. REPORTE ADUANAS 20170920</v>
          </cell>
          <cell r="G1370">
            <v>0</v>
          </cell>
          <cell r="H1370">
            <v>1.311835384130567</v>
          </cell>
        </row>
        <row r="1371">
          <cell r="E1371" t="str">
            <v>BATERIAS MALDONADO EMPRESA INDIVIDUAL DE REPORTE ADUANAS 20170925</v>
          </cell>
          <cell r="G1371">
            <v>0</v>
          </cell>
          <cell r="H1371">
            <v>1.3340510752688173</v>
          </cell>
        </row>
        <row r="1372">
          <cell r="E1372" t="str">
            <v>BATERIAS MALDONADO EMPRESA INDIVIDUAL DE REPORTE ADUANAS 20170925</v>
          </cell>
          <cell r="G1372">
            <v>0</v>
          </cell>
          <cell r="H1372">
            <v>1.3340512992831541</v>
          </cell>
        </row>
        <row r="1373">
          <cell r="E1373" t="str">
            <v>PROCABLES SA REPORTE ADUANAS 20170911</v>
          </cell>
          <cell r="G1373">
            <v>0</v>
          </cell>
          <cell r="H1373">
            <v>1.1705647461494579</v>
          </cell>
        </row>
        <row r="1374">
          <cell r="E1374" t="str">
            <v>HOMECENTERS PERUANOS S.A. REPORTE ADUANAS 20170912</v>
          </cell>
          <cell r="G1374">
            <v>0</v>
          </cell>
          <cell r="H1374">
            <v>4.500761538970929</v>
          </cell>
        </row>
        <row r="1375">
          <cell r="E1375" t="str">
            <v>CABLECENTRO SOCIEDAD ANONIMA CERRADA REPORTE ADUANAS 20170919</v>
          </cell>
          <cell r="G1375">
            <v>0</v>
          </cell>
          <cell r="H1375">
            <v>1.4797820385276295</v>
          </cell>
        </row>
        <row r="1376">
          <cell r="E1376" t="str">
            <v>CABLECENTRO SOCIEDAD ANONIMA CERRADA REPORTE ADUANAS 20170919</v>
          </cell>
          <cell r="G1376">
            <v>0</v>
          </cell>
          <cell r="H1376">
            <v>1.479788408207684</v>
          </cell>
        </row>
        <row r="1377">
          <cell r="E1377" t="str">
            <v>CABLECENTRO SOCIEDAD ANONIMA CERRADA REPORTE ADUANAS 20170919</v>
          </cell>
          <cell r="G1377">
            <v>0</v>
          </cell>
          <cell r="H1377">
            <v>1.4797815866142212</v>
          </cell>
        </row>
        <row r="1378">
          <cell r="E1378" t="str">
            <v>CABLECENTRO SOCIEDAD ANONIMA CERRADA REPORTE ADUANAS 20170919</v>
          </cell>
          <cell r="G1378">
            <v>0</v>
          </cell>
          <cell r="H1378">
            <v>1.479783881085917</v>
          </cell>
        </row>
        <row r="1379">
          <cell r="E1379" t="str">
            <v>UNIRED ELECTRICA E.I.R.L. REPORTE ADUANAS 20170912</v>
          </cell>
          <cell r="G1379">
            <v>0</v>
          </cell>
          <cell r="H1379">
            <v>0.77759079283887467</v>
          </cell>
        </row>
        <row r="1380">
          <cell r="E1380" t="str">
            <v>UNIRED ELECTRICA E.I.R.L. REPORTE ADUANAS 20170912</v>
          </cell>
          <cell r="G1380">
            <v>0</v>
          </cell>
          <cell r="H1380">
            <v>0.65117571884984027</v>
          </cell>
        </row>
        <row r="1381">
          <cell r="E1381" t="str">
            <v>UNIRED ELECTRICA E.I.R.L. REPORTE ADUANAS 20170912</v>
          </cell>
          <cell r="G1381">
            <v>0</v>
          </cell>
          <cell r="H1381">
            <v>0.74667562067562065</v>
          </cell>
        </row>
        <row r="1382">
          <cell r="E1382" t="str">
            <v>UNIRED ELECTRICA E.I.R.L. REPORTE ADUANAS 20170912</v>
          </cell>
          <cell r="G1382">
            <v>0</v>
          </cell>
          <cell r="H1382">
            <v>1.0601551590380138</v>
          </cell>
        </row>
        <row r="1383">
          <cell r="E1383" t="str">
            <v>CABLECENTRO SOCIEDAD ANONIMA CERRADA REPORTE ADUANAS 20170919</v>
          </cell>
          <cell r="G1383">
            <v>0</v>
          </cell>
          <cell r="H1383">
            <v>1.4797820753359689</v>
          </cell>
        </row>
        <row r="1384">
          <cell r="E1384" t="str">
            <v>CABLECENTRO SOCIEDAD ANONIMA CERRADA REPORTE ADUANAS 20170919</v>
          </cell>
          <cell r="G1384">
            <v>0</v>
          </cell>
          <cell r="H1384">
            <v>1.4797806756199297</v>
          </cell>
        </row>
        <row r="1385">
          <cell r="E1385" t="str">
            <v>CABLECENTRO SOCIEDAD ANONIMA CERRADA REPORTE ADUANAS 20170919</v>
          </cell>
          <cell r="G1385">
            <v>0</v>
          </cell>
          <cell r="H1385">
            <v>1.4797834135147925</v>
          </cell>
        </row>
        <row r="1386">
          <cell r="E1386" t="str">
            <v>ASCENSORES SCHINDLER DEL PERU S A REPORTE ADUANAS 20170927</v>
          </cell>
          <cell r="G1386">
            <v>0</v>
          </cell>
          <cell r="H1386">
            <v>4.5516167664670659</v>
          </cell>
        </row>
        <row r="1387">
          <cell r="E1387" t="str">
            <v>ASCENSORES SCHINDLER DEL PERU S A REPORTE ADUANAS 20170927</v>
          </cell>
          <cell r="G1387">
            <v>0</v>
          </cell>
          <cell r="H1387">
            <v>4.1062227602905566</v>
          </cell>
        </row>
        <row r="1388">
          <cell r="E1388" t="str">
            <v>PROCABLES SA REPORTE ADUANAS 20170904</v>
          </cell>
          <cell r="G1388">
            <v>0</v>
          </cell>
          <cell r="H1388">
            <v>3.7925721649484538</v>
          </cell>
        </row>
        <row r="1389">
          <cell r="E1389" t="str">
            <v>PROCABLES SA REPORTE ADUANAS 20170904</v>
          </cell>
          <cell r="G1389">
            <v>0</v>
          </cell>
          <cell r="H1389">
            <v>3.7925721649484538</v>
          </cell>
        </row>
        <row r="1390">
          <cell r="E1390" t="str">
            <v>PROCABLES SA REPORTE ADUANAS 20170904</v>
          </cell>
          <cell r="G1390">
            <v>0</v>
          </cell>
          <cell r="H1390">
            <v>3.7925721649484538</v>
          </cell>
        </row>
        <row r="1391">
          <cell r="E1391" t="str">
            <v>PROCABLES SA REPORTE ADUANAS 20170904</v>
          </cell>
          <cell r="G1391">
            <v>0</v>
          </cell>
          <cell r="H1391">
            <v>3.7925721649484538</v>
          </cell>
        </row>
        <row r="1392">
          <cell r="E1392" t="str">
            <v>PROCABLES SA REPORTE ADUANAS 20170904</v>
          </cell>
          <cell r="G1392">
            <v>0</v>
          </cell>
          <cell r="H1392">
            <v>2.6151059063136457</v>
          </cell>
        </row>
        <row r="1393">
          <cell r="E1393" t="str">
            <v>PROCABLES SA REPORTE ADUANAS 20170904</v>
          </cell>
          <cell r="G1393">
            <v>0</v>
          </cell>
          <cell r="H1393">
            <v>2.6281146366427839</v>
          </cell>
        </row>
        <row r="1394">
          <cell r="E1394" t="str">
            <v>PROCABLES SA REPORTE ADUANAS 20170904</v>
          </cell>
          <cell r="G1394">
            <v>0</v>
          </cell>
          <cell r="H1394">
            <v>2.2939900596421472</v>
          </cell>
        </row>
        <row r="1395">
          <cell r="E1395" t="str">
            <v>PROCABLES SA REPORTE ADUANAS 20170904</v>
          </cell>
          <cell r="G1395">
            <v>0</v>
          </cell>
          <cell r="H1395">
            <v>2.2939900596421472</v>
          </cell>
        </row>
        <row r="1396">
          <cell r="E1396" t="str">
            <v>MULTIVALORES S.A. REPORTE ADUANAS 20170907</v>
          </cell>
          <cell r="G1396">
            <v>0</v>
          </cell>
          <cell r="H1396">
            <v>2.3036437054631831</v>
          </cell>
        </row>
        <row r="1397">
          <cell r="E1397" t="str">
            <v>MULTIVALORES S.A. REPORTE ADUANAS 20170907</v>
          </cell>
          <cell r="G1397">
            <v>0</v>
          </cell>
          <cell r="H1397">
            <v>2.3425942028985509</v>
          </cell>
        </row>
        <row r="1398">
          <cell r="E1398" t="str">
            <v>MULTIVALORES S.A. REPORTE ADUANAS 20170907</v>
          </cell>
          <cell r="G1398">
            <v>0</v>
          </cell>
          <cell r="H1398">
            <v>2.342592995169082</v>
          </cell>
        </row>
        <row r="1399">
          <cell r="E1399" t="str">
            <v>MULTIVALORES S.A. REPORTE ADUANAS 20170907</v>
          </cell>
          <cell r="G1399">
            <v>0</v>
          </cell>
          <cell r="H1399">
            <v>2.3725416666666668</v>
          </cell>
        </row>
        <row r="1400">
          <cell r="E1400" t="str">
            <v>MULTIVALORES S.A. REPORTE ADUANAS 20170907</v>
          </cell>
          <cell r="G1400">
            <v>0</v>
          </cell>
          <cell r="H1400">
            <v>2.3162440677966103</v>
          </cell>
        </row>
        <row r="1401">
          <cell r="E1401" t="str">
            <v>MULTIVALORES S.A. REPORTE ADUANAS 20171027</v>
          </cell>
          <cell r="G1401">
            <v>0</v>
          </cell>
          <cell r="H1401">
            <v>2.3357832630945214</v>
          </cell>
        </row>
        <row r="1402">
          <cell r="E1402" t="str">
            <v>MULTIVALORES S.A. REPORTE ADUANAS 20171027</v>
          </cell>
          <cell r="G1402">
            <v>0</v>
          </cell>
          <cell r="H1402">
            <v>2.3357880794701988</v>
          </cell>
        </row>
        <row r="1403">
          <cell r="E1403" t="str">
            <v>MULTIVALORES S.A. REPORTE ADUANAS 20171027</v>
          </cell>
          <cell r="G1403">
            <v>0</v>
          </cell>
          <cell r="H1403">
            <v>2.3357848685530804</v>
          </cell>
        </row>
        <row r="1404">
          <cell r="E1404" t="str">
            <v>MULTIVALORES S.A. REPORTE ADUANAS 20171027</v>
          </cell>
          <cell r="G1404">
            <v>0</v>
          </cell>
          <cell r="H1404">
            <v>2.3357856712823599</v>
          </cell>
        </row>
        <row r="1405">
          <cell r="E1405" t="str">
            <v>MULTIVALORES S.A. REPORTE ADUANAS 20171027</v>
          </cell>
          <cell r="G1405">
            <v>0</v>
          </cell>
          <cell r="H1405">
            <v>2.3357880794701988</v>
          </cell>
        </row>
        <row r="1406">
          <cell r="E1406" t="str">
            <v>MULTIVALORES S.A. REPORTE ADUANAS 20171027</v>
          </cell>
          <cell r="G1406">
            <v>0</v>
          </cell>
          <cell r="H1406">
            <v>2.3357880794701988</v>
          </cell>
        </row>
        <row r="1407">
          <cell r="E1407" t="str">
            <v>ANIXTER JORVEX S.A.C. REPORTE ADUANAS 20170904</v>
          </cell>
          <cell r="G1407">
            <v>0</v>
          </cell>
          <cell r="H1407">
            <v>2.0575737224494777</v>
          </cell>
        </row>
        <row r="1408">
          <cell r="E1408" t="str">
            <v>ANIXTER JORVEX S.A.C. REPORTE ADUANAS 20170904</v>
          </cell>
          <cell r="G1408">
            <v>0</v>
          </cell>
          <cell r="H1408">
            <v>1.8113009833951312</v>
          </cell>
        </row>
        <row r="1409">
          <cell r="E1409" t="str">
            <v>ANIXTER JORVEX S.A.C. REPORTE ADUANAS 20170904</v>
          </cell>
          <cell r="G1409">
            <v>0</v>
          </cell>
          <cell r="H1409">
            <v>1.8113009833951312</v>
          </cell>
        </row>
        <row r="1410">
          <cell r="E1410" t="str">
            <v>ANIXTER JORVEX S.A.C. REPORTE ADUANAS 20170904</v>
          </cell>
          <cell r="G1410">
            <v>0</v>
          </cell>
          <cell r="H1410">
            <v>2.1055261152045301</v>
          </cell>
        </row>
        <row r="1411">
          <cell r="E1411" t="str">
            <v>ANIXTER JORVEX S.A.C. REPORTE ADUANAS 20170912</v>
          </cell>
          <cell r="G1411">
            <v>0</v>
          </cell>
          <cell r="H1411">
            <v>2.0575721961047679</v>
          </cell>
        </row>
        <row r="1412">
          <cell r="E1412" t="str">
            <v>ANIXTER JORVEX S.A.C. REPORTE ADUANAS 20170912</v>
          </cell>
          <cell r="G1412">
            <v>0</v>
          </cell>
          <cell r="H1412">
            <v>1.8113009833951312</v>
          </cell>
        </row>
        <row r="1413">
          <cell r="E1413" t="str">
            <v>ANIXTER JORVEX S.A.C. REPORTE ADUANAS 20170912</v>
          </cell>
          <cell r="G1413">
            <v>0</v>
          </cell>
          <cell r="H1413">
            <v>2.1850922412190621</v>
          </cell>
        </row>
        <row r="1414">
          <cell r="E1414" t="str">
            <v>ANIXTER JORVEX S.A.C. REPORTE ADUANAS 20170918</v>
          </cell>
          <cell r="G1414">
            <v>0</v>
          </cell>
          <cell r="H1414">
            <v>5.1736457142857146</v>
          </cell>
        </row>
        <row r="1415">
          <cell r="E1415" t="str">
            <v>ANIXTER JORVEX S.A.C. REPORTE ADUANAS 20170919</v>
          </cell>
          <cell r="G1415">
            <v>0</v>
          </cell>
          <cell r="H1415">
            <v>2.0575767751388971</v>
          </cell>
        </row>
        <row r="1416">
          <cell r="E1416" t="str">
            <v>ANIXTER JORVEX S.A.C. REPORTE ADUANAS 20170919</v>
          </cell>
          <cell r="G1416">
            <v>0</v>
          </cell>
          <cell r="H1416">
            <v>2.1055261152045301</v>
          </cell>
        </row>
        <row r="1417">
          <cell r="E1417" t="str">
            <v>ANIXTER JORVEX S.A.C. REPORTE ADUANAS 20170919</v>
          </cell>
          <cell r="G1417">
            <v>0</v>
          </cell>
          <cell r="H1417">
            <v>2.1850899742930592</v>
          </cell>
        </row>
        <row r="1418">
          <cell r="E1418" t="str">
            <v>ANIXTER JORVEX S.A.C. REPORTE ADUANAS 20170919</v>
          </cell>
          <cell r="G1418">
            <v>0</v>
          </cell>
          <cell r="H1418">
            <v>2.0570004997064828</v>
          </cell>
        </row>
        <row r="1419">
          <cell r="E1419" t="str">
            <v>ANIXTER JORVEX S.A.C. REPORTE ADUANAS 20170921</v>
          </cell>
          <cell r="G1419">
            <v>0</v>
          </cell>
          <cell r="H1419">
            <v>1.8113026626900961</v>
          </cell>
        </row>
        <row r="1420">
          <cell r="E1420" t="str">
            <v>ANIXTER JORVEX S.A.C. REPORTE ADUANAS 20170921</v>
          </cell>
          <cell r="G1420">
            <v>0</v>
          </cell>
          <cell r="H1420">
            <v>2.1055279300206888</v>
          </cell>
        </row>
        <row r="1421">
          <cell r="E1421" t="str">
            <v>ANIXTER JORVEX S.A.C. REPORTE ADUANAS 20170921</v>
          </cell>
          <cell r="G1421">
            <v>0</v>
          </cell>
          <cell r="H1421">
            <v>2.185100175460073</v>
          </cell>
        </row>
        <row r="1422">
          <cell r="E1422" t="str">
            <v>ANIXTER JORVEX S.A.C. REPORTE ADUANAS 20170921</v>
          </cell>
          <cell r="G1422">
            <v>0</v>
          </cell>
          <cell r="H1422">
            <v>2.0570120965133576</v>
          </cell>
        </row>
        <row r="1423">
          <cell r="E1423" t="str">
            <v>ANIXTER JORVEX S.A.C. REPORTE ADUANAS 20170921</v>
          </cell>
          <cell r="G1423">
            <v>0</v>
          </cell>
          <cell r="H1423">
            <v>1.4672657952069716</v>
          </cell>
        </row>
        <row r="1424">
          <cell r="E1424" t="str">
            <v>ANIXTER JORVEX S.A.C. REPORTE ADUANAS 20170928</v>
          </cell>
          <cell r="G1424">
            <v>0</v>
          </cell>
          <cell r="H1424">
            <v>2.0575737224494777</v>
          </cell>
        </row>
        <row r="1425">
          <cell r="E1425" t="str">
            <v>ANIXTER JORVEX S.A.C. REPORTE ADUANAS 20170928</v>
          </cell>
          <cell r="G1425">
            <v>0</v>
          </cell>
          <cell r="H1425">
            <v>1.8113009833951312</v>
          </cell>
        </row>
        <row r="1426">
          <cell r="E1426" t="str">
            <v>ANIXTER JORVEX S.A.C. REPORTE ADUANAS 20170928</v>
          </cell>
          <cell r="G1426">
            <v>0</v>
          </cell>
          <cell r="H1426">
            <v>1.8290949149371771</v>
          </cell>
        </row>
        <row r="1427">
          <cell r="E1427" t="str">
            <v>ANIXTER JORVEX S.A.C. REPORTE ADUANAS 20170928</v>
          </cell>
          <cell r="G1427">
            <v>0</v>
          </cell>
          <cell r="H1427">
            <v>2.0569988825333985</v>
          </cell>
        </row>
        <row r="1428">
          <cell r="E1428" t="str">
            <v>ANIXTER JORVEX S.A.C. REPORTE ADUANAS 20170928</v>
          </cell>
          <cell r="G1428">
            <v>0</v>
          </cell>
          <cell r="H1428">
            <v>2.057010479332428</v>
          </cell>
        </row>
        <row r="1429">
          <cell r="E1429" t="str">
            <v>ANIXTER JORVEX S.A.C. REPORTE ADUANAS 20171004</v>
          </cell>
          <cell r="G1429">
            <v>0</v>
          </cell>
          <cell r="H1429">
            <v>1.4672739651416122</v>
          </cell>
        </row>
        <row r="1430">
          <cell r="E1430" t="str">
            <v>ANIXTER JORVEX S.A.C. REPORTE ADUANAS 20171004</v>
          </cell>
          <cell r="G1430">
            <v>0</v>
          </cell>
          <cell r="H1430">
            <v>1.8112976248052017</v>
          </cell>
        </row>
        <row r="1431">
          <cell r="E1431" t="str">
            <v>ANIXTER JORVEX S.A.C. REPORTE ADUANAS 20171004</v>
          </cell>
          <cell r="G1431">
            <v>0</v>
          </cell>
          <cell r="H1431">
            <v>1.8290949149371771</v>
          </cell>
        </row>
        <row r="1432">
          <cell r="E1432" t="str">
            <v>ANIXTER JORVEX S.A.C. REPORTE ADUANAS 20171004</v>
          </cell>
          <cell r="G1432">
            <v>0</v>
          </cell>
          <cell r="H1432">
            <v>2.0260004778401628</v>
          </cell>
        </row>
        <row r="1433">
          <cell r="E1433" t="str">
            <v>ANIXTER JORVEX S.A.C. REPORTE ADUANAS 20171011</v>
          </cell>
          <cell r="G1433">
            <v>0</v>
          </cell>
          <cell r="H1433">
            <v>1.8113009833951312</v>
          </cell>
        </row>
        <row r="1434">
          <cell r="E1434" t="str">
            <v>ANIXTER JORVEX S.A.C. REPORTE ADUANAS 20171011</v>
          </cell>
          <cell r="G1434">
            <v>0</v>
          </cell>
          <cell r="H1434">
            <v>1.8290983791124091</v>
          </cell>
        </row>
        <row r="1435">
          <cell r="E1435" t="str">
            <v>ANIXTER JORVEX S.A.C. REPORTE ADUANAS 20171011</v>
          </cell>
          <cell r="G1435">
            <v>0</v>
          </cell>
          <cell r="H1435">
            <v>1.8113009833951312</v>
          </cell>
        </row>
        <row r="1436">
          <cell r="E1436" t="str">
            <v>ANIXTER JORVEX S.A.C. REPORTE ADUANAS 20171011</v>
          </cell>
          <cell r="G1436">
            <v>0</v>
          </cell>
          <cell r="H1436">
            <v>1.8113009833951312</v>
          </cell>
        </row>
        <row r="1437">
          <cell r="E1437" t="str">
            <v>ANIXTER JORVEX S.A.C. REPORTE ADUANAS 20171011</v>
          </cell>
          <cell r="G1437">
            <v>0</v>
          </cell>
          <cell r="H1437">
            <v>1.829098812134313</v>
          </cell>
        </row>
        <row r="1438">
          <cell r="E1438" t="str">
            <v>ANIXTER JORVEX S.A.C. REPORTE ADUANAS 20171011</v>
          </cell>
          <cell r="G1438">
            <v>0</v>
          </cell>
          <cell r="H1438">
            <v>1.8112993041001666</v>
          </cell>
        </row>
        <row r="1439">
          <cell r="E1439" t="str">
            <v>ANIXTER JORVEX S.A.C. REPORTE ADUANAS 20171011</v>
          </cell>
          <cell r="G1439">
            <v>0</v>
          </cell>
          <cell r="H1439">
            <v>1.8291053074628727</v>
          </cell>
        </row>
        <row r="1440">
          <cell r="E1440" t="str">
            <v>ANIXTER JORVEX S.A.C. REPORTE ADUANAS 20171011</v>
          </cell>
          <cell r="G1440">
            <v>0</v>
          </cell>
          <cell r="H1440">
            <v>1.8291001112000249</v>
          </cell>
        </row>
        <row r="1441">
          <cell r="E1441" t="str">
            <v>ANIXTER JORVEX S.A.C. REPORTE ADUANAS 20171011</v>
          </cell>
          <cell r="G1441">
            <v>0</v>
          </cell>
          <cell r="H1441">
            <v>2.3753398636820737</v>
          </cell>
        </row>
        <row r="1442">
          <cell r="E1442" t="str">
            <v>ANIXTER JORVEX S.A.C. REPORTE ADUANAS 20171026</v>
          </cell>
          <cell r="G1442">
            <v>0</v>
          </cell>
          <cell r="H1442">
            <v>1.8512816379171368</v>
          </cell>
        </row>
        <row r="1443">
          <cell r="E1443" t="str">
            <v>ANIXTER JORVEX S.A.C. REPORTE ADUANAS 20171026</v>
          </cell>
          <cell r="G1443">
            <v>0</v>
          </cell>
          <cell r="H1443">
            <v>1.8512816379171368</v>
          </cell>
        </row>
        <row r="1444">
          <cell r="E1444" t="str">
            <v>ANIXTER JORVEX S.A.C. REPORTE ADUANAS 20171026</v>
          </cell>
          <cell r="G1444">
            <v>0</v>
          </cell>
          <cell r="H1444">
            <v>2.0965893654182031</v>
          </cell>
        </row>
        <row r="1445">
          <cell r="E1445" t="str">
            <v>HERRAMIENTAS Y ACCESORIOS S.A.C. REPORTE ADUANAS 20170907</v>
          </cell>
          <cell r="G1445">
            <v>0</v>
          </cell>
          <cell r="H1445">
            <v>5.1746969542630126</v>
          </cell>
        </row>
        <row r="1446">
          <cell r="E1446" t="str">
            <v>VIETTEL  PERU  S.A.C. REPORTE ADUANAS 20170911</v>
          </cell>
          <cell r="G1446">
            <v>0</v>
          </cell>
          <cell r="H1446">
            <v>2.8554925076524951</v>
          </cell>
        </row>
        <row r="1447">
          <cell r="E1447" t="str">
            <v>VIETTEL  PERU  S.A.C. REPORTE ADUANAS 20170911</v>
          </cell>
          <cell r="G1447">
            <v>0</v>
          </cell>
          <cell r="H1447">
            <v>2.85549408095611</v>
          </cell>
        </row>
        <row r="1448">
          <cell r="E1448" t="str">
            <v>VIETTEL  PERU  S.A.C. REPORTE ADUANAS 20171002</v>
          </cell>
          <cell r="G1448">
            <v>0</v>
          </cell>
          <cell r="H1448">
            <v>2.9533996174507209</v>
          </cell>
        </row>
        <row r="1449">
          <cell r="E1449" t="str">
            <v>VIETTEL  PERU  S.A.C. REPORTE ADUANAS 20171002</v>
          </cell>
          <cell r="G1449">
            <v>0</v>
          </cell>
          <cell r="H1449">
            <v>2.9534522478444556</v>
          </cell>
        </row>
        <row r="1450">
          <cell r="E1450" t="str">
            <v>VIETTEL  PERU  S.A.C. REPORTE ADUANAS 20171002</v>
          </cell>
          <cell r="G1450">
            <v>0</v>
          </cell>
          <cell r="H1450">
            <v>2.9534039625600923</v>
          </cell>
        </row>
        <row r="1451">
          <cell r="E1451" t="str">
            <v>VIETTEL  PERU  S.A.C. REPORTE ADUANAS 20171002</v>
          </cell>
          <cell r="G1451">
            <v>0</v>
          </cell>
          <cell r="H1451">
            <v>2.9534209750060061</v>
          </cell>
        </row>
        <row r="1452">
          <cell r="E1452" t="str">
            <v>VIETTEL  PERU  S.A.C. REPORTE ADUANAS 20171002</v>
          </cell>
          <cell r="G1452">
            <v>0</v>
          </cell>
          <cell r="H1452">
            <v>2.9533988867629826</v>
          </cell>
        </row>
        <row r="1453">
          <cell r="E1453" t="str">
            <v>PRODUCTOS DE ACERO CASSADO SA PRODAC SA REPORTE ADUANAS 20170926</v>
          </cell>
          <cell r="G1453">
            <v>0</v>
          </cell>
          <cell r="H1453">
            <v>4.4074</v>
          </cell>
        </row>
        <row r="1454">
          <cell r="E1454" t="str">
            <v>PRODUCTOS DE ACERO CASSADO SA PRODAC SA REPORTE ADUANAS 20171010</v>
          </cell>
          <cell r="G1454">
            <v>0</v>
          </cell>
          <cell r="H1454">
            <v>4.3221811762679749</v>
          </cell>
        </row>
        <row r="1455">
          <cell r="E1455" t="str">
            <v>PRODUCTOS DE ACERO CASSADO SA PRODAC SA REPORTE ADUANAS 20171017</v>
          </cell>
          <cell r="G1455">
            <v>0</v>
          </cell>
          <cell r="H1455">
            <v>1.31084001803134</v>
          </cell>
        </row>
        <row r="1456">
          <cell r="E1456" t="str">
            <v>CLIMBER WORLD PERU S.A.C. REPORTE ADUANAS 20171205</v>
          </cell>
          <cell r="G1456">
            <v>0</v>
          </cell>
          <cell r="H1456">
            <v>2.4049899766120948</v>
          </cell>
        </row>
        <row r="1457">
          <cell r="E1457" t="str">
            <v>CLIMBER WORLD PERU S.A.C. REPORTE ADUANAS 20171205</v>
          </cell>
          <cell r="G1457">
            <v>0</v>
          </cell>
          <cell r="H1457">
            <v>2.3940066945606695</v>
          </cell>
        </row>
        <row r="1458">
          <cell r="E1458" t="str">
            <v>CLIMBER WORLD PERU S.A.C. REPORTE ADUANAS 20171205</v>
          </cell>
          <cell r="G1458">
            <v>0</v>
          </cell>
          <cell r="H1458">
            <v>2.5551546391752575</v>
          </cell>
        </row>
        <row r="1459">
          <cell r="E1459" t="str">
            <v>CLIMBER WORLD PERU S.A.C. REPORTE ADUANAS 20171205</v>
          </cell>
          <cell r="G1459">
            <v>0</v>
          </cell>
          <cell r="H1459">
            <v>2.5740259740259739</v>
          </cell>
        </row>
        <row r="1460">
          <cell r="E1460" t="str">
            <v>CLIMBER WORLD PERU S.A.C. REPORTE ADUANAS 20171205</v>
          </cell>
          <cell r="G1460">
            <v>0</v>
          </cell>
          <cell r="H1460">
            <v>2.5551546391752575</v>
          </cell>
        </row>
        <row r="1461">
          <cell r="E1461" t="str">
            <v>CLIMBER WORLD PERU S.A.C. REPORTE ADUANAS 20171205</v>
          </cell>
          <cell r="G1461">
            <v>0</v>
          </cell>
          <cell r="H1461">
            <v>2.5551546391752575</v>
          </cell>
        </row>
        <row r="1462">
          <cell r="E1462" t="str">
            <v>PROCABLES SA REPORTE ADUANAS 20171220</v>
          </cell>
          <cell r="G1462">
            <v>0</v>
          </cell>
          <cell r="H1462">
            <v>1.6786252602359473</v>
          </cell>
        </row>
        <row r="1463">
          <cell r="E1463" t="str">
            <v>PROCABLES SA REPORTE ADUANAS 20171220</v>
          </cell>
          <cell r="G1463">
            <v>0</v>
          </cell>
          <cell r="H1463">
            <v>2.1328313253012046</v>
          </cell>
        </row>
        <row r="1464">
          <cell r="E1464" t="str">
            <v>PROCABLES SA REPORTE ADUANAS 20171212</v>
          </cell>
          <cell r="G1464">
            <v>0</v>
          </cell>
          <cell r="H1464">
            <v>2.8192090395480225</v>
          </cell>
        </row>
        <row r="1465">
          <cell r="E1465" t="str">
            <v>FERREYROS SOCIEDAD ANËNIMA REPORTE ADUANAS 20171209</v>
          </cell>
          <cell r="G1465">
            <v>0</v>
          </cell>
          <cell r="H1465">
            <v>3.3652304147465437</v>
          </cell>
        </row>
        <row r="1466">
          <cell r="E1466" t="str">
            <v>PROCABLES SA REPORTE ADUANAS 20171204</v>
          </cell>
          <cell r="G1466">
            <v>0</v>
          </cell>
          <cell r="H1466">
            <v>2.6551956521739131</v>
          </cell>
        </row>
        <row r="1467">
          <cell r="E1467" t="str">
            <v>PROCABLES SA REPORTE ADUANAS 20171204</v>
          </cell>
          <cell r="G1467">
            <v>0</v>
          </cell>
          <cell r="H1467">
            <v>2.4396486486486486</v>
          </cell>
        </row>
        <row r="1468">
          <cell r="E1468" t="str">
            <v>PROCABLES SA REPORTE ADUANAS 20171222</v>
          </cell>
          <cell r="G1468">
            <v>0</v>
          </cell>
          <cell r="H1468">
            <v>2.6798905272564792</v>
          </cell>
        </row>
        <row r="1469">
          <cell r="E1469" t="str">
            <v>PROCABLES SA REPORTE ADUANAS 20171222</v>
          </cell>
          <cell r="G1469">
            <v>0</v>
          </cell>
          <cell r="H1469">
            <v>2.5130321100917432</v>
          </cell>
        </row>
        <row r="1470">
          <cell r="E1470" t="str">
            <v>PROCABLES SA REPORTE ADUANAS 20171222</v>
          </cell>
          <cell r="G1470">
            <v>0</v>
          </cell>
          <cell r="H1470">
            <v>1.6786016655100624</v>
          </cell>
        </row>
        <row r="1471">
          <cell r="E1471" t="str">
            <v>PROCABLES SA REPORTE ADUANAS 20171222</v>
          </cell>
          <cell r="G1471">
            <v>0</v>
          </cell>
          <cell r="H1471">
            <v>2.5130275229357801</v>
          </cell>
        </row>
        <row r="1472">
          <cell r="E1472" t="str">
            <v>PROCABLES SA REPORTE ADUANAS 20171222</v>
          </cell>
          <cell r="G1472">
            <v>0</v>
          </cell>
          <cell r="H1472">
            <v>4.1279338842975211</v>
          </cell>
        </row>
        <row r="1473">
          <cell r="E1473" t="str">
            <v>PROCABLES SA REPORTE ADUANAS 20171222</v>
          </cell>
          <cell r="G1473">
            <v>0</v>
          </cell>
          <cell r="H1473">
            <v>2.8996097201767306</v>
          </cell>
        </row>
        <row r="1474">
          <cell r="E1474" t="str">
            <v>PROCABLES SA REPORTE ADUANAS 20171222</v>
          </cell>
          <cell r="G1474">
            <v>0</v>
          </cell>
          <cell r="H1474">
            <v>2.89939617083947</v>
          </cell>
        </row>
        <row r="1475">
          <cell r="E1475" t="str">
            <v>PROCABLES SA REPORTE ADUANAS 20171222</v>
          </cell>
          <cell r="G1475">
            <v>0</v>
          </cell>
          <cell r="H1475">
            <v>2.7318111111111114</v>
          </cell>
        </row>
        <row r="1476">
          <cell r="E1476" t="str">
            <v>PROCABLES SA REPORTE ADUANAS 20171222</v>
          </cell>
          <cell r="G1476">
            <v>0</v>
          </cell>
          <cell r="H1476">
            <v>3.2512565789473684</v>
          </cell>
        </row>
        <row r="1477">
          <cell r="E1477" t="str">
            <v>PROCABLES SA REPORTE ADUANAS 20171204</v>
          </cell>
          <cell r="G1477">
            <v>0</v>
          </cell>
          <cell r="H1477">
            <v>3.6624705882352941</v>
          </cell>
        </row>
        <row r="1478">
          <cell r="E1478" t="str">
            <v>PROCABLES SA REPORTE ADUANAS 20171220</v>
          </cell>
          <cell r="G1478">
            <v>0</v>
          </cell>
          <cell r="H1478">
            <v>3.1808087954110902</v>
          </cell>
        </row>
        <row r="1479">
          <cell r="E1479" t="str">
            <v>PROCABLES SA REPORTE ADUANAS 20171212</v>
          </cell>
          <cell r="G1479">
            <v>0</v>
          </cell>
          <cell r="H1479">
            <v>3.2592877629063097</v>
          </cell>
        </row>
        <row r="1480">
          <cell r="E1480" t="str">
            <v>RUMI IMPORT S.A. REPORTE ADUANAS 20171205</v>
          </cell>
          <cell r="G1480">
            <v>0</v>
          </cell>
          <cell r="H1480">
            <v>1.1765373718551593</v>
          </cell>
        </row>
        <row r="1481">
          <cell r="E1481" t="str">
            <v>RUMI IMPORT S.A. REPORTE ADUANAS 20171205</v>
          </cell>
          <cell r="G1481">
            <v>0</v>
          </cell>
          <cell r="H1481">
            <v>1.3171832824865746</v>
          </cell>
        </row>
        <row r="1482">
          <cell r="E1482" t="str">
            <v>RUMI IMPORT S.A. REPORTE ADUANAS 20171205</v>
          </cell>
          <cell r="G1482">
            <v>0</v>
          </cell>
          <cell r="H1482">
            <v>1.2436994282015321</v>
          </cell>
        </row>
        <row r="1483">
          <cell r="E1483" t="str">
            <v>RUMI IMPORT S.A. REPORTE ADUANAS 20171205</v>
          </cell>
          <cell r="G1483">
            <v>0</v>
          </cell>
          <cell r="H1483">
            <v>1.1827882063563986</v>
          </cell>
        </row>
        <row r="1484">
          <cell r="E1484" t="str">
            <v>RUMI IMPORT S.A. REPORTE ADUANAS 20171205</v>
          </cell>
          <cell r="G1484">
            <v>0</v>
          </cell>
          <cell r="H1484">
            <v>1.5283775392530827</v>
          </cell>
        </row>
        <row r="1485">
          <cell r="E1485" t="str">
            <v>RUMI IMPORT S.A. REPORTE ADUANAS 20171205</v>
          </cell>
          <cell r="G1485">
            <v>0</v>
          </cell>
          <cell r="H1485">
            <v>1.4780854430379746</v>
          </cell>
        </row>
        <row r="1486">
          <cell r="E1486" t="str">
            <v>RUMI IMPORT S.A. REPORTE ADUANAS 20171205</v>
          </cell>
          <cell r="G1486">
            <v>0</v>
          </cell>
          <cell r="H1486">
            <v>1.3061714391967274</v>
          </cell>
        </row>
        <row r="1487">
          <cell r="E1487" t="str">
            <v>UNIRED ELECTRICA E.I.R.L. REPORTE ADUANAS 20171207</v>
          </cell>
          <cell r="G1487">
            <v>0</v>
          </cell>
          <cell r="H1487">
            <v>1.5859182796558513</v>
          </cell>
        </row>
        <row r="1488">
          <cell r="E1488" t="str">
            <v>HERRAMIENTAS Y ACCESORIOS S.A.C. REPORTE ADUANAS 20171207</v>
          </cell>
          <cell r="G1488">
            <v>0</v>
          </cell>
          <cell r="H1488">
            <v>4.3817953721773062</v>
          </cell>
        </row>
        <row r="1489">
          <cell r="E1489" t="str">
            <v>HERRAMIENTAS Y ACCESORIOS S.A.C. REPORTE ADUANAS 20171207</v>
          </cell>
          <cell r="G1489">
            <v>0</v>
          </cell>
          <cell r="H1489">
            <v>4.3797805121383435</v>
          </cell>
        </row>
        <row r="1490">
          <cell r="E1490" t="str">
            <v>L &amp; S INVERSIONES MALDONADO E.I.R.L. REPORTE ADUANAS 20171218</v>
          </cell>
          <cell r="G1490">
            <v>0</v>
          </cell>
          <cell r="H1490">
            <v>1.3094928159472283</v>
          </cell>
        </row>
        <row r="1491">
          <cell r="E1491" t="str">
            <v>L &amp; S INVERSIONES MALDONADO E.I.R.L. REPORTE ADUANAS 20171218</v>
          </cell>
          <cell r="G1491">
            <v>0</v>
          </cell>
          <cell r="H1491">
            <v>1.3127768436658169</v>
          </cell>
        </row>
        <row r="1492">
          <cell r="E1492" t="str">
            <v>INKABOLT SOCIEDAD ANONIMA CERRADA REPORTE ADUANAS 20171218</v>
          </cell>
          <cell r="G1492">
            <v>0</v>
          </cell>
          <cell r="H1492">
            <v>3.2111151208949837</v>
          </cell>
        </row>
        <row r="1493">
          <cell r="E1493" t="str">
            <v>INKABOLT SOCIEDAD ANONIMA CERRADA REPORTE ADUANAS 20171218</v>
          </cell>
          <cell r="G1493">
            <v>0</v>
          </cell>
          <cell r="H1493">
            <v>3.383513796716731</v>
          </cell>
        </row>
        <row r="1494">
          <cell r="E1494" t="str">
            <v>CONDUCTORES ELECTRICOS LIMA S A REPORTE ADUANAS 20171219</v>
          </cell>
          <cell r="G1494">
            <v>0</v>
          </cell>
          <cell r="H1494">
            <v>4.1597510373443987</v>
          </cell>
        </row>
        <row r="1495">
          <cell r="E1495" t="str">
            <v>IMPORTACIONES GELCO SAC REPORTE ADUANAS 20171221</v>
          </cell>
          <cell r="G1495">
            <v>0</v>
          </cell>
          <cell r="H1495">
            <v>1.6419084024871169</v>
          </cell>
        </row>
        <row r="1496">
          <cell r="E1496" t="str">
            <v>CORPORACION ICHI HACHI S.A.C. REPORTE ADUANAS 20171222</v>
          </cell>
          <cell r="G1496">
            <v>0</v>
          </cell>
          <cell r="H1496">
            <v>1.1543943475829817</v>
          </cell>
        </row>
        <row r="1497">
          <cell r="E1497" t="str">
            <v>CORPORACION ICHI HACHI S.A.C. REPORTE ADUANAS 20171222</v>
          </cell>
          <cell r="G1497">
            <v>0</v>
          </cell>
          <cell r="H1497">
            <v>1.1543859859583669</v>
          </cell>
        </row>
        <row r="1498">
          <cell r="E1498" t="str">
            <v>CORPORACION ICHI HACHI S.A.C. REPORTE ADUANAS 20171222</v>
          </cell>
          <cell r="G1498">
            <v>0</v>
          </cell>
          <cell r="H1498">
            <v>1.1543880212474149</v>
          </cell>
        </row>
        <row r="1499">
          <cell r="E1499" t="str">
            <v>CORPORACION ICHI HACHI S.A.C. REPORTE ADUANAS 20171222</v>
          </cell>
          <cell r="G1499">
            <v>0</v>
          </cell>
          <cell r="H1499">
            <v>1.1543891711425893</v>
          </cell>
        </row>
        <row r="1500">
          <cell r="E1500" t="str">
            <v>CORPORACION ICHI HACHI S.A.C. REPORTE ADUANAS 20171222</v>
          </cell>
          <cell r="G1500">
            <v>0</v>
          </cell>
          <cell r="H1500">
            <v>1.1543947188307244</v>
          </cell>
        </row>
        <row r="1501">
          <cell r="E1501" t="str">
            <v>CORPORACION ICHI HACHI S.A.C. REPORTE ADUANAS 20171222</v>
          </cell>
          <cell r="G1501">
            <v>0</v>
          </cell>
          <cell r="H1501">
            <v>1.1543876764658323</v>
          </cell>
        </row>
        <row r="1502">
          <cell r="E1502" t="str">
            <v>CORPORACION ICHI HACHI S.A.C. REPORTE ADUANAS 20171222</v>
          </cell>
          <cell r="G1502">
            <v>0</v>
          </cell>
          <cell r="H1502">
            <v>1.1543872017178209</v>
          </cell>
        </row>
        <row r="1503">
          <cell r="E1503" t="str">
            <v>CORPORACION ICHI HACHI S.A.C. REPORTE ADUANAS 20171222</v>
          </cell>
          <cell r="G1503">
            <v>0</v>
          </cell>
          <cell r="H1503">
            <v>1.1543850954065196</v>
          </cell>
        </row>
        <row r="1504">
          <cell r="E1504" t="str">
            <v>CORPORACION ICHI HACHI S.A.C. REPORTE ADUANAS 20171222</v>
          </cell>
          <cell r="G1504">
            <v>0</v>
          </cell>
          <cell r="H1504">
            <v>1.1543887086830069</v>
          </cell>
        </row>
        <row r="1505">
          <cell r="E1505" t="str">
            <v>CORPORACION ICHI HACHI S.A.C. REPORTE ADUANAS 20171222</v>
          </cell>
          <cell r="G1505">
            <v>0</v>
          </cell>
          <cell r="H1505">
            <v>1.1543910664742718</v>
          </cell>
        </row>
        <row r="1506">
          <cell r="E1506" t="str">
            <v>CORPORACION ICHI HACHI S.A.C. REPORTE ADUANAS 20171222</v>
          </cell>
          <cell r="G1506">
            <v>0</v>
          </cell>
          <cell r="H1506">
            <v>1.1543897070026217</v>
          </cell>
        </row>
        <row r="1507">
          <cell r="E1507" t="str">
            <v>CORPORACION ICHI HACHI S.A.C. REPORTE ADUANAS 20171222</v>
          </cell>
          <cell r="G1507">
            <v>0</v>
          </cell>
          <cell r="H1507">
            <v>1.1543889470875417</v>
          </cell>
        </row>
        <row r="1508">
          <cell r="E1508" t="str">
            <v>CORPORACION ICHI HACHI S.A.C. REPORTE ADUANAS 20171222</v>
          </cell>
          <cell r="G1508">
            <v>0</v>
          </cell>
          <cell r="H1508">
            <v>1.1544010297433416</v>
          </cell>
        </row>
        <row r="1509">
          <cell r="E1509" t="str">
            <v>CORPORACION ICHI HACHI S.A.C. REPORTE ADUANAS 20171222</v>
          </cell>
          <cell r="G1509">
            <v>0</v>
          </cell>
          <cell r="H1509">
            <v>1.1543925964546402</v>
          </cell>
        </row>
        <row r="1510">
          <cell r="E1510" t="str">
            <v>CORPORACION ICHI HACHI S.A.C. REPORTE ADUANAS 20171222</v>
          </cell>
          <cell r="G1510">
            <v>0</v>
          </cell>
          <cell r="H1510">
            <v>1.1543893523643503</v>
          </cell>
        </row>
        <row r="1511">
          <cell r="E1511" t="str">
            <v>CABLECENTRO SOCIEDAD ANONIMA CERRADA REPORTE ADUANAS 20171211</v>
          </cell>
          <cell r="G1511">
            <v>0</v>
          </cell>
          <cell r="H1511">
            <v>2.0358403361344535</v>
          </cell>
        </row>
        <row r="1512">
          <cell r="E1512" t="str">
            <v>CABLECENTRO SOCIEDAD ANONIMA CERRADA REPORTE ADUANAS 20171211</v>
          </cell>
          <cell r="G1512">
            <v>0</v>
          </cell>
          <cell r="H1512">
            <v>1.416806896551724</v>
          </cell>
        </row>
        <row r="1513">
          <cell r="E1513" t="str">
            <v>CABLECENTRO SOCIEDAD ANONIMA CERRADA REPORTE ADUANAS 20171211</v>
          </cell>
          <cell r="G1513">
            <v>0</v>
          </cell>
          <cell r="H1513">
            <v>1.7328682170542635</v>
          </cell>
        </row>
        <row r="1514">
          <cell r="E1514" t="str">
            <v>CABLECENTRO SOCIEDAD ANONIMA CERRADA REPORTE ADUANAS 20171211</v>
          </cell>
          <cell r="G1514">
            <v>0</v>
          </cell>
          <cell r="H1514">
            <v>1.5942922374429225</v>
          </cell>
        </row>
        <row r="1515">
          <cell r="E1515" t="str">
            <v>CABLECENTRO SOCIEDAD ANONIMA CERRADA REPORTE ADUANAS 20171211</v>
          </cell>
          <cell r="G1515">
            <v>0</v>
          </cell>
          <cell r="H1515">
            <v>1.3783293838862558</v>
          </cell>
        </row>
        <row r="1516">
          <cell r="E1516" t="str">
            <v>CABLECENTRO SOCIEDAD ANONIMA CERRADA REPORTE ADUANAS 20171211</v>
          </cell>
          <cell r="G1516">
            <v>0</v>
          </cell>
          <cell r="H1516">
            <v>1.4798939130434781</v>
          </cell>
        </row>
        <row r="1517">
          <cell r="E1517" t="str">
            <v>CABLECENTRO SOCIEDAD ANONIMA CERRADA REPORTE ADUANAS 20171211</v>
          </cell>
          <cell r="G1517">
            <v>0</v>
          </cell>
          <cell r="H1517">
            <v>1.455635</v>
          </cell>
        </row>
        <row r="1518">
          <cell r="E1518" t="str">
            <v>CABLECENTRO SOCIEDAD ANONIMA CERRADA REPORTE ADUANAS 20171211</v>
          </cell>
          <cell r="G1518">
            <v>0</v>
          </cell>
          <cell r="H1518">
            <v>1.5958909444985394</v>
          </cell>
        </row>
        <row r="1519">
          <cell r="E1519" t="str">
            <v>CABLECENTRO SOCIEDAD ANONIMA CERRADA REPORTE ADUANAS 20171211</v>
          </cell>
          <cell r="G1519">
            <v>0</v>
          </cell>
          <cell r="H1519">
            <v>1.5092099999999999</v>
          </cell>
        </row>
        <row r="1520">
          <cell r="E1520" t="str">
            <v>IMPORTACIONES GELCO SAC REPORTE ADUANAS 20171206</v>
          </cell>
          <cell r="G1520">
            <v>0</v>
          </cell>
          <cell r="H1520">
            <v>1.5035801921655578</v>
          </cell>
        </row>
        <row r="1521">
          <cell r="E1521" t="str">
            <v>IMPORTACIONES GELCO SAC REPORTE ADUANAS 20171206</v>
          </cell>
          <cell r="G1521">
            <v>0</v>
          </cell>
          <cell r="H1521">
            <v>1.5256746168913469</v>
          </cell>
        </row>
        <row r="1522">
          <cell r="E1522" t="str">
            <v>ANIXTER JORVEX S.A.C. REPORTE ADUANAS 20171213</v>
          </cell>
          <cell r="G1522">
            <v>0</v>
          </cell>
          <cell r="H1522">
            <v>3.7875211813120311</v>
          </cell>
        </row>
        <row r="1523">
          <cell r="E1523" t="str">
            <v>ANIXTER JORVEX S.A.C. REPORTE ADUANAS 20171213</v>
          </cell>
          <cell r="G1523">
            <v>0</v>
          </cell>
          <cell r="H1523">
            <v>3.4448265726043505</v>
          </cell>
        </row>
        <row r="1524">
          <cell r="E1524" t="str">
            <v>ANIXTER JORVEX S.A.C. REPORTE ADUANAS 20171213</v>
          </cell>
          <cell r="G1524">
            <v>0</v>
          </cell>
          <cell r="H1524">
            <v>3.40342723676057</v>
          </cell>
        </row>
        <row r="1525">
          <cell r="E1525" t="str">
            <v>ANIXTER JORVEX S.A.C. REPORTE ADUANAS 20171213</v>
          </cell>
          <cell r="G1525">
            <v>0</v>
          </cell>
          <cell r="H1525">
            <v>2.9950971452322284</v>
          </cell>
        </row>
        <row r="1526">
          <cell r="E1526" t="str">
            <v>ANIXTER JORVEX S.A.C. REPORTE ADUANAS 20171213</v>
          </cell>
          <cell r="G1526">
            <v>0</v>
          </cell>
          <cell r="H1526">
            <v>2.9937381129579097</v>
          </cell>
        </row>
        <row r="1527">
          <cell r="E1527" t="str">
            <v>GRUPO FERRELIFPS ELEVADORES E.I.R.L. REPORTE ADUANAS 20171213</v>
          </cell>
          <cell r="G1527">
            <v>0</v>
          </cell>
          <cell r="H1527">
            <v>2.3349600663287262</v>
          </cell>
        </row>
        <row r="1528">
          <cell r="E1528" t="str">
            <v>DISTRIBUCIONES CONDORITO S R LTDA REPORTE ADUANAS 20171222</v>
          </cell>
          <cell r="G1528">
            <v>0</v>
          </cell>
          <cell r="H1528">
            <v>1.2936585365853659</v>
          </cell>
        </row>
        <row r="1529">
          <cell r="E1529" t="str">
            <v>DISTRIBUCIONES CONDORITO S R LTDA REPORTE ADUANAS 20171222</v>
          </cell>
          <cell r="G1529">
            <v>0</v>
          </cell>
          <cell r="H1529">
            <v>1.2967378048780487</v>
          </cell>
        </row>
        <row r="1530">
          <cell r="E1530" t="str">
            <v>DISTRIBUCIONES CONDORITO S R LTDA REPORTE ADUANAS 20171222</v>
          </cell>
          <cell r="G1530">
            <v>0</v>
          </cell>
          <cell r="H1530">
            <v>1.22396875</v>
          </cell>
        </row>
        <row r="1531">
          <cell r="E1531" t="str">
            <v>DISTRIBUCIONES CONDORITO S R LTDA REPORTE ADUANAS 20171222</v>
          </cell>
          <cell r="G1531">
            <v>0</v>
          </cell>
          <cell r="H1531">
            <v>1.2220052083333333</v>
          </cell>
        </row>
        <row r="1532">
          <cell r="E1532" t="str">
            <v>DISTRIBUCIONES CONDORITO S R LTDA REPORTE ADUANAS 20171222</v>
          </cell>
          <cell r="G1532">
            <v>0</v>
          </cell>
          <cell r="H1532">
            <v>1.2077747625508819</v>
          </cell>
        </row>
        <row r="1533">
          <cell r="E1533" t="str">
            <v>DISTRIBUCIONES CONDORITO S R LTDA REPORTE ADUANAS 20171222</v>
          </cell>
          <cell r="G1533">
            <v>0</v>
          </cell>
          <cell r="H1533">
            <v>1.1815540540540541</v>
          </cell>
        </row>
        <row r="1534">
          <cell r="E1534" t="str">
            <v>DISTRIBUCIONES CONDORITO S R LTDA REPORTE ADUANAS 20171222</v>
          </cell>
          <cell r="G1534">
            <v>0</v>
          </cell>
          <cell r="H1534">
            <v>1.1652135135135135</v>
          </cell>
        </row>
        <row r="1535">
          <cell r="E1535" t="str">
            <v>DISTRIBUCIONES CONDORITO S R LTDA REPORTE ADUANAS 20171222</v>
          </cell>
          <cell r="G1535">
            <v>0</v>
          </cell>
          <cell r="H1535">
            <v>1.1652162162162163</v>
          </cell>
        </row>
        <row r="1536">
          <cell r="E1536" t="str">
            <v>DISTRIBUCIONES CONDORITO S R LTDA REPORTE ADUANAS 20171222</v>
          </cell>
          <cell r="G1536">
            <v>0</v>
          </cell>
          <cell r="H1536">
            <v>1.1652162162162163</v>
          </cell>
        </row>
        <row r="1537">
          <cell r="E1537" t="str">
            <v>DISTRIBUCIONES CONDORITO S R LTDA REPORTE ADUANAS 20171222</v>
          </cell>
          <cell r="G1537">
            <v>0</v>
          </cell>
          <cell r="H1537">
            <v>1.1655504587155963</v>
          </cell>
        </row>
        <row r="1538">
          <cell r="E1538" t="str">
            <v>DISTRIBUCIONES CONDORITO S R LTDA REPORTE ADUANAS 20171222</v>
          </cell>
          <cell r="G1538">
            <v>0</v>
          </cell>
          <cell r="H1538">
            <v>1.1360823170731706</v>
          </cell>
        </row>
        <row r="1539">
          <cell r="E1539" t="str">
            <v>DISTRIBUCIONES CONDORITO S R LTDA REPORTE ADUANAS 20171222</v>
          </cell>
          <cell r="G1539">
            <v>0</v>
          </cell>
          <cell r="H1539">
            <v>1.1216463414634146</v>
          </cell>
        </row>
        <row r="1540">
          <cell r="E1540" t="str">
            <v>DISTRIBUCIONES CONDORITO S R LTDA REPORTE ADUANAS 20171222</v>
          </cell>
          <cell r="G1540">
            <v>0</v>
          </cell>
          <cell r="H1540">
            <v>1.1216463414634146</v>
          </cell>
        </row>
        <row r="1541">
          <cell r="E1541" t="str">
            <v>DISTRIBUCIONES CONDORITO S R LTDA REPORTE ADUANAS 20171222</v>
          </cell>
          <cell r="G1541">
            <v>0</v>
          </cell>
          <cell r="H1541">
            <v>1.1216463414634146</v>
          </cell>
        </row>
        <row r="1542">
          <cell r="E1542" t="str">
            <v>DISTRIBUCIONES CONDORITO S R LTDA REPORTE ADUANAS 20171222</v>
          </cell>
          <cell r="G1542">
            <v>0</v>
          </cell>
          <cell r="H1542">
            <v>1.1216440217391304</v>
          </cell>
        </row>
        <row r="1543">
          <cell r="E1543" t="str">
            <v>DISTRIBUCIONES CONDORITO S R LTDA REPORTE ADUANAS 20171222</v>
          </cell>
          <cell r="G1543">
            <v>0</v>
          </cell>
          <cell r="H1543">
            <v>1.5553260869565217</v>
          </cell>
        </row>
        <row r="1544">
          <cell r="E1544" t="str">
            <v>HERRAMIENTAS Y ACCESORIOS S.A.C. REPORTE ADUANAS 20171207</v>
          </cell>
          <cell r="G1544">
            <v>0</v>
          </cell>
          <cell r="H1544">
            <v>4.5985401459854014</v>
          </cell>
        </row>
        <row r="1545">
          <cell r="E1545" t="str">
            <v>HERRAMIENTAS Y ACCESORIOS S.A.C. REPORTE ADUANAS 20171207</v>
          </cell>
          <cell r="G1545">
            <v>0</v>
          </cell>
          <cell r="H1545">
            <v>4.598844481505747</v>
          </cell>
        </row>
        <row r="1546">
          <cell r="E1546" t="str">
            <v>CS BEAVER SAC REPORTE ADUANAS 20171215</v>
          </cell>
          <cell r="G1546">
            <v>0</v>
          </cell>
          <cell r="H1546">
            <v>4.6378953002556136</v>
          </cell>
        </row>
        <row r="1561">
          <cell r="G1561" t="str">
            <v>US$/kg</v>
          </cell>
          <cell r="H1561">
            <v>1.8389060321956077</v>
          </cell>
        </row>
        <row r="1562">
          <cell r="G1562" t="str">
            <v>US$/Unidad</v>
          </cell>
          <cell r="H1562">
            <v>1.8551917213396678</v>
          </cell>
          <cell r="I1562">
            <v>1.8551917213396678</v>
          </cell>
        </row>
        <row r="1567">
          <cell r="H1567" t="str">
            <v>I-404</v>
          </cell>
        </row>
        <row r="1570">
          <cell r="E1570" t="str">
            <v xml:space="preserve"> </v>
          </cell>
        </row>
        <row r="1571">
          <cell r="E1571" t="str">
            <v>FOOPGW24</v>
          </cell>
          <cell r="F1571" t="str">
            <v>Cable OPGW 24 hilos</v>
          </cell>
          <cell r="H1571">
            <v>2495.0579224988087</v>
          </cell>
        </row>
        <row r="1573">
          <cell r="E1573" t="str">
            <v>Cable OPGW 24 hilos</v>
          </cell>
        </row>
        <row r="1575">
          <cell r="F1575" t="str">
            <v>TIPO DE CAMBIO (S/.POR US$) :</v>
          </cell>
          <cell r="G1575">
            <v>3.2450000000000001</v>
          </cell>
        </row>
        <row r="1576">
          <cell r="F1576" t="str">
            <v>FECHA DE REFERENCIA :</v>
          </cell>
          <cell r="G1576">
            <v>43100</v>
          </cell>
        </row>
        <row r="1578">
          <cell r="H1578" t="str">
            <v xml:space="preserve">PRECIO </v>
          </cell>
        </row>
        <row r="1579">
          <cell r="E1579" t="str">
            <v>FUENTE</v>
          </cell>
          <cell r="G1579" t="str">
            <v>TIPO</v>
          </cell>
          <cell r="H1579" t="str">
            <v>UNITARIO</v>
          </cell>
        </row>
        <row r="1580">
          <cell r="H1580" t="str">
            <v>(US$)</v>
          </cell>
        </row>
        <row r="1581">
          <cell r="E1581" t="str">
            <v>ELECTROPOWER JLC GROUP S.A.C.REPORTE ADUANAS 20140107</v>
          </cell>
          <cell r="G1581">
            <v>0</v>
          </cell>
          <cell r="H1581">
            <v>2040.0559210526317</v>
          </cell>
        </row>
        <row r="1582">
          <cell r="E1582" t="str">
            <v>CONSORCIO RIO MANTAROREPORTE ADUANAS 20140115</v>
          </cell>
          <cell r="G1582">
            <v>0</v>
          </cell>
          <cell r="H1582">
            <v>2117.1573333333336</v>
          </cell>
        </row>
        <row r="1583">
          <cell r="E1583" t="str">
            <v>RING RING &amp; ENERGY CORPORATION - SUCURSAREPORTE ADUANAS 20140120</v>
          </cell>
          <cell r="G1583">
            <v>0</v>
          </cell>
          <cell r="H1583">
            <v>2660</v>
          </cell>
        </row>
        <row r="1584">
          <cell r="E1584" t="str">
            <v>RAMOS GARNICA ODILON AGUSTINREPORTE ADUANAS 20140127</v>
          </cell>
          <cell r="G1584">
            <v>0</v>
          </cell>
          <cell r="H1584">
            <v>2191.3485981308413</v>
          </cell>
        </row>
        <row r="1585">
          <cell r="E1585" t="str">
            <v>C.A.M.E CONTRATISTAS Y SERV.GENERALES SAREPORTE ADUANAS 20140127</v>
          </cell>
          <cell r="G1585">
            <v>0</v>
          </cell>
          <cell r="H1585">
            <v>2035.2668821839079</v>
          </cell>
        </row>
        <row r="1586">
          <cell r="E1586" t="str">
            <v>C.A.M.E CONTRATISTAS Y SERV.GENERALES SAREPORTE ADUANAS 20140127</v>
          </cell>
          <cell r="G1586">
            <v>0</v>
          </cell>
          <cell r="H1586">
            <v>3984.42</v>
          </cell>
        </row>
        <row r="1587">
          <cell r="E1587" t="str">
            <v>C.A.M.E CONTRATISTAS Y SERV.GENERALES SAREPORTE ADUANAS 20140127</v>
          </cell>
          <cell r="G1587">
            <v>0</v>
          </cell>
          <cell r="H1587">
            <v>2033</v>
          </cell>
        </row>
        <row r="1588">
          <cell r="E1588" t="str">
            <v>C.A.M.E CONTRATISTAS Y SERV.GENERALES SAREPORTE ADUANAS 20140203</v>
          </cell>
          <cell r="G1588">
            <v>0</v>
          </cell>
          <cell r="H1588">
            <v>1780.2</v>
          </cell>
        </row>
        <row r="1589">
          <cell r="E1589" t="str">
            <v>TECHNO GROUP INTERNATIONAL SAREPORTE ADUANAS 20140217</v>
          </cell>
          <cell r="G1589">
            <v>0</v>
          </cell>
          <cell r="H1589">
            <v>2309.326</v>
          </cell>
        </row>
        <row r="1590">
          <cell r="E1590" t="str">
            <v>ABENGOA PERU S.A.REPORTE ADUANAS 20140401</v>
          </cell>
          <cell r="G1590">
            <v>0</v>
          </cell>
          <cell r="H1590">
            <v>2813.3796874999998</v>
          </cell>
        </row>
        <row r="1591">
          <cell r="E1591" t="str">
            <v>PROYECTOS DE INFRAESTRUCTURA DEL PERU S.REPORTE ADUANAS 20140409</v>
          </cell>
          <cell r="G1591">
            <v>0</v>
          </cell>
          <cell r="H1591">
            <v>4854.9090909090901</v>
          </cell>
        </row>
        <row r="1592">
          <cell r="E1592" t="str">
            <v>EMP.DE DISTRIB.ELECT.DE LIMA NORTE S.A.AREPORTE ADUANAS 20140410</v>
          </cell>
          <cell r="G1592">
            <v>0</v>
          </cell>
          <cell r="H1592">
            <v>2656.3391509433964</v>
          </cell>
        </row>
        <row r="1593">
          <cell r="E1593" t="str">
            <v>PROYECTOS DE INFRAESTRUCTURA DEL PERU S.REPORTE ADUANAS 20140428</v>
          </cell>
          <cell r="G1593">
            <v>0</v>
          </cell>
          <cell r="H1593">
            <v>2803.9224349052724</v>
          </cell>
        </row>
        <row r="1594">
          <cell r="E1594" t="str">
            <v>PROYECTOS DE INFRAESTRUCTURA DEL PERU S.REPORTE ADUANAS 20140428</v>
          </cell>
          <cell r="G1594">
            <v>0</v>
          </cell>
          <cell r="H1594">
            <v>2452.5297297297298</v>
          </cell>
        </row>
        <row r="1595">
          <cell r="E1595" t="str">
            <v>PROYECTOS DE INFRAESTRUCTURA DEL PERU S.REPORTE ADUANAS 20140428</v>
          </cell>
          <cell r="G1595">
            <v>0</v>
          </cell>
          <cell r="H1595">
            <v>2451.5183679467086</v>
          </cell>
        </row>
        <row r="1596">
          <cell r="E1596" t="str">
            <v>BANCO DE CREDITO DEL PERUREPORTE ADUANAS 20140718</v>
          </cell>
          <cell r="G1596">
            <v>0</v>
          </cell>
          <cell r="H1596">
            <v>2004.1104990819563</v>
          </cell>
        </row>
        <row r="1597">
          <cell r="E1597" t="str">
            <v>REPORTE ADUANAS 20141220</v>
          </cell>
          <cell r="G1597">
            <v>0</v>
          </cell>
          <cell r="H1597">
            <v>1521.9995614035086</v>
          </cell>
        </row>
        <row r="1601">
          <cell r="G1601" t="str">
            <v>US$/Unidad</v>
          </cell>
          <cell r="H1601">
            <v>2512.3225445364924</v>
          </cell>
        </row>
        <row r="1602">
          <cell r="G1602" t="str">
            <v>US$/Unidad</v>
          </cell>
          <cell r="H1602">
            <v>2495.0579224988087</v>
          </cell>
          <cell r="I1602">
            <v>2495.0579224988087</v>
          </cell>
        </row>
        <row r="1607">
          <cell r="H1607" t="str">
            <v>I-404</v>
          </cell>
        </row>
        <row r="1610">
          <cell r="E1610" t="str">
            <v xml:space="preserve"> </v>
          </cell>
        </row>
        <row r="1611">
          <cell r="E1611" t="str">
            <v>FOOPGW12</v>
          </cell>
          <cell r="F1611" t="str">
            <v>Cable OPGW 12 hilos</v>
          </cell>
          <cell r="H1611">
            <v>6139.835</v>
          </cell>
        </row>
        <row r="1613">
          <cell r="E1613" t="str">
            <v>Cable OPGW 12 hilos</v>
          </cell>
        </row>
        <row r="1615">
          <cell r="F1615" t="str">
            <v>TIPO DE CAMBIO (S/.POR US$) :</v>
          </cell>
          <cell r="G1615">
            <v>3.2450000000000001</v>
          </cell>
        </row>
        <row r="1616">
          <cell r="F1616" t="str">
            <v>FECHA DE REFERENCIA :</v>
          </cell>
          <cell r="G1616">
            <v>43100</v>
          </cell>
        </row>
        <row r="1618">
          <cell r="H1618" t="str">
            <v xml:space="preserve">PRECIO </v>
          </cell>
        </row>
        <row r="1619">
          <cell r="E1619" t="str">
            <v>FUENTE</v>
          </cell>
          <cell r="G1619" t="str">
            <v>TIPO</v>
          </cell>
          <cell r="H1619" t="str">
            <v>UNITARIO</v>
          </cell>
        </row>
        <row r="1620">
          <cell r="H1620" t="str">
            <v>(US$)</v>
          </cell>
        </row>
        <row r="1621">
          <cell r="E1621" t="str">
            <v>REPORTE EMPRESA :ELECTROCENTRO - CON FACTURA N° Contrato GR-075-2015</v>
          </cell>
          <cell r="G1621">
            <v>1</v>
          </cell>
          <cell r="H1621">
            <v>2909.67</v>
          </cell>
        </row>
        <row r="1622">
          <cell r="E1622" t="str">
            <v>REPORTE EMPRESA :ETESELVA - CON FACTURA N° OC 0000000263</v>
          </cell>
          <cell r="G1622">
            <v>1</v>
          </cell>
          <cell r="H1622">
            <v>9370</v>
          </cell>
        </row>
        <row r="1625">
          <cell r="G1625" t="str">
            <v>US$/Unidad</v>
          </cell>
          <cell r="H1625">
            <v>6139.835</v>
          </cell>
        </row>
        <row r="1626">
          <cell r="G1626" t="str">
            <v>US$/Unidad</v>
          </cell>
          <cell r="H1626">
            <v>6139.835</v>
          </cell>
          <cell r="I1626">
            <v>6139.835</v>
          </cell>
        </row>
        <row r="1632">
          <cell r="H1632" t="str">
            <v>I-404</v>
          </cell>
        </row>
        <row r="1635">
          <cell r="E1635" t="str">
            <v xml:space="preserve"> </v>
          </cell>
        </row>
        <row r="1636">
          <cell r="E1636" t="str">
            <v>VA1-500C9</v>
          </cell>
          <cell r="F1636" t="str">
            <v>Varillas de Armar conductor ACCR 500 mm2</v>
          </cell>
          <cell r="H1636">
            <v>237</v>
          </cell>
        </row>
        <row r="1638">
          <cell r="E1638" t="str">
            <v>Varillas de Armar conductor ACCR 500 mm2</v>
          </cell>
        </row>
        <row r="1640">
          <cell r="F1640" t="str">
            <v>TIPO DE CAMBIO (S/.POR US$) :</v>
          </cell>
          <cell r="G1640">
            <v>3.2450000000000001</v>
          </cell>
        </row>
        <row r="1641">
          <cell r="F1641" t="str">
            <v>FECHA DE REFERENCIA :</v>
          </cell>
          <cell r="G1641">
            <v>43100</v>
          </cell>
        </row>
        <row r="1643">
          <cell r="H1643" t="str">
            <v xml:space="preserve">PRECIO </v>
          </cell>
        </row>
        <row r="1644">
          <cell r="E1644" t="str">
            <v>FUENTE</v>
          </cell>
          <cell r="G1644" t="str">
            <v>TIPO</v>
          </cell>
          <cell r="H1644" t="str">
            <v>UNITARIO</v>
          </cell>
        </row>
        <row r="1645">
          <cell r="H1645" t="str">
            <v>(US$)</v>
          </cell>
        </row>
        <row r="1646">
          <cell r="E1646" t="str">
            <v>ESTIMADO</v>
          </cell>
          <cell r="G1646">
            <v>0</v>
          </cell>
          <cell r="H1646">
            <v>237</v>
          </cell>
        </row>
        <row r="1658">
          <cell r="G1658" t="str">
            <v>US$/Unidad</v>
          </cell>
          <cell r="H1658">
            <v>237</v>
          </cell>
        </row>
        <row r="1659">
          <cell r="G1659" t="str">
            <v>US$/Unidad</v>
          </cell>
          <cell r="H1659" t="str">
            <v>NO APLICA</v>
          </cell>
          <cell r="I1659">
            <v>237</v>
          </cell>
        </row>
        <row r="1666">
          <cell r="H1666" t="str">
            <v>I-404</v>
          </cell>
        </row>
        <row r="1669">
          <cell r="E1669" t="str">
            <v xml:space="preserve"> </v>
          </cell>
        </row>
        <row r="1670">
          <cell r="E1670" t="str">
            <v>VA1-500C1</v>
          </cell>
          <cell r="F1670" t="str">
            <v>Varillas de Armar conductor AAAC 500 mm2</v>
          </cell>
          <cell r="H1670">
            <v>24.468520192606402</v>
          </cell>
        </row>
        <row r="1672">
          <cell r="E1672" t="str">
            <v>Varillas de Armar conductor AAAC 500 mm2</v>
          </cell>
        </row>
        <row r="1674">
          <cell r="F1674" t="str">
            <v>TIPO DE CAMBIO (S/.POR US$) :</v>
          </cell>
          <cell r="G1674">
            <v>3.2450000000000001</v>
          </cell>
        </row>
        <row r="1675">
          <cell r="F1675" t="str">
            <v>FECHA DE REFERENCIA :</v>
          </cell>
          <cell r="G1675">
            <v>43100</v>
          </cell>
        </row>
        <row r="1677">
          <cell r="H1677" t="str">
            <v xml:space="preserve">PRECIO </v>
          </cell>
        </row>
        <row r="1678">
          <cell r="E1678" t="str">
            <v>FUENTE</v>
          </cell>
          <cell r="G1678" t="str">
            <v>TIPO</v>
          </cell>
          <cell r="H1678" t="str">
            <v>UNITARIO</v>
          </cell>
        </row>
        <row r="1679">
          <cell r="H1679" t="str">
            <v>(US$)</v>
          </cell>
        </row>
        <row r="1680">
          <cell r="E1680" t="str">
            <v>LANCO GROUP S.A.C. REPORTE ADUANAS 20141031</v>
          </cell>
          <cell r="G1680">
            <v>0</v>
          </cell>
          <cell r="H1680">
            <v>42.273666666666671</v>
          </cell>
        </row>
        <row r="1681">
          <cell r="E1681" t="str">
            <v>COMERCIAL CONDOR S. C. R. LTDA. REPORTE ADUANAS 20140910</v>
          </cell>
          <cell r="G1681">
            <v>0</v>
          </cell>
          <cell r="H1681">
            <v>6.6633737185461328</v>
          </cell>
        </row>
        <row r="1694">
          <cell r="G1694" t="str">
            <v>US$/Unidad</v>
          </cell>
          <cell r="H1694">
            <v>24.468520192606402</v>
          </cell>
        </row>
        <row r="1695">
          <cell r="G1695" t="str">
            <v>US$/Unidad</v>
          </cell>
          <cell r="H1695">
            <v>24.468520192606402</v>
          </cell>
          <cell r="I1695">
            <v>24.468520192606402</v>
          </cell>
        </row>
        <row r="1699">
          <cell r="H1699" t="str">
            <v>I-404</v>
          </cell>
        </row>
        <row r="1702">
          <cell r="E1702" t="str">
            <v xml:space="preserve"> </v>
          </cell>
        </row>
        <row r="1703">
          <cell r="E1703" t="str">
            <v>VA1-400C1</v>
          </cell>
          <cell r="F1703" t="str">
            <v>Varillas de Armar conductor AAAC 400 mm2</v>
          </cell>
          <cell r="H1703">
            <v>36.040756578947367</v>
          </cell>
        </row>
        <row r="1705">
          <cell r="E1705" t="str">
            <v>Varillas de Armar conductor AAAC 400 mm2</v>
          </cell>
        </row>
        <row r="1707">
          <cell r="F1707" t="str">
            <v>TIPO DE CAMBIO (S/.POR US$) :</v>
          </cell>
          <cell r="G1707">
            <v>3.2450000000000001</v>
          </cell>
        </row>
        <row r="1708">
          <cell r="F1708" t="str">
            <v>FECHA DE REFERENCIA :</v>
          </cell>
          <cell r="G1708">
            <v>43100</v>
          </cell>
        </row>
        <row r="1710">
          <cell r="H1710" t="str">
            <v xml:space="preserve">PRECIO </v>
          </cell>
        </row>
        <row r="1711">
          <cell r="E1711" t="str">
            <v>FUENTE</v>
          </cell>
          <cell r="G1711" t="str">
            <v>TIPO</v>
          </cell>
          <cell r="H1711" t="str">
            <v>UNITARIO</v>
          </cell>
        </row>
        <row r="1712">
          <cell r="H1712" t="str">
            <v>(US$)</v>
          </cell>
        </row>
        <row r="1713">
          <cell r="E1713" t="str">
            <v>ENSYS S.A.C. REPORTE ADUANAS 20170310</v>
          </cell>
          <cell r="G1713">
            <v>0</v>
          </cell>
          <cell r="H1713">
            <v>35.508749999999999</v>
          </cell>
        </row>
        <row r="1714">
          <cell r="E1714" t="str">
            <v>ENSYS S.A.C. REPORTE ADUANAS 20170505</v>
          </cell>
          <cell r="G1714">
            <v>0</v>
          </cell>
          <cell r="H1714">
            <v>36.572763157894741</v>
          </cell>
        </row>
        <row r="1724">
          <cell r="G1724" t="str">
            <v>US$/Unidad</v>
          </cell>
          <cell r="H1724">
            <v>36.040756578947367</v>
          </cell>
        </row>
        <row r="1725">
          <cell r="G1725" t="str">
            <v>US$/Unidad</v>
          </cell>
          <cell r="H1725">
            <v>36.040756578947367</v>
          </cell>
          <cell r="I1725">
            <v>36.040756578947367</v>
          </cell>
        </row>
        <row r="1728">
          <cell r="E1728" t="str">
            <v xml:space="preserve"> </v>
          </cell>
        </row>
        <row r="1729">
          <cell r="E1729" t="str">
            <v>VA1-350C4</v>
          </cell>
          <cell r="F1729" t="str">
            <v>Varillas de Armar conductor ACAR 350 mm2</v>
          </cell>
          <cell r="H1729">
            <v>88.4255</v>
          </cell>
        </row>
        <row r="1731">
          <cell r="E1731" t="str">
            <v>Varillas de Armar conductor ACAR 350 mm2</v>
          </cell>
        </row>
        <row r="1733">
          <cell r="F1733" t="str">
            <v>TIPO DE CAMBIO (S/.POR US$) :</v>
          </cell>
          <cell r="G1733">
            <v>3.2450000000000001</v>
          </cell>
        </row>
        <row r="1734">
          <cell r="F1734" t="str">
            <v>FECHA DE REFERENCIA :</v>
          </cell>
          <cell r="G1734">
            <v>43100</v>
          </cell>
        </row>
        <row r="1736">
          <cell r="H1736" t="str">
            <v xml:space="preserve">PRECIO </v>
          </cell>
        </row>
        <row r="1737">
          <cell r="E1737" t="str">
            <v>FUENTE</v>
          </cell>
          <cell r="G1737" t="str">
            <v>TIPO</v>
          </cell>
          <cell r="H1737" t="str">
            <v>UNITARIO</v>
          </cell>
        </row>
        <row r="1738">
          <cell r="H1738" t="str">
            <v>(US$)</v>
          </cell>
        </row>
        <row r="1739">
          <cell r="E1739" t="str">
            <v>PROYECTOS DE INFRAESTRUCTURA DEL PERU S. REPORTE ADUANAS 20171114</v>
          </cell>
          <cell r="G1739">
            <v>0</v>
          </cell>
          <cell r="H1739">
            <v>88.424999999999997</v>
          </cell>
        </row>
        <row r="1740">
          <cell r="E1740" t="str">
            <v>PROYECTOS DE INFRAESTRUCTURA DEL PERU S. REPORTE ADUANAS 20171114</v>
          </cell>
          <cell r="G1740">
            <v>0</v>
          </cell>
          <cell r="H1740">
            <v>88.426000000000002</v>
          </cell>
        </row>
        <row r="1751">
          <cell r="G1751" t="str">
            <v>US$/Unidad</v>
          </cell>
          <cell r="H1751">
            <v>88.4255</v>
          </cell>
        </row>
        <row r="1752">
          <cell r="G1752" t="str">
            <v>US$/Unidad</v>
          </cell>
          <cell r="H1752">
            <v>88.4255</v>
          </cell>
          <cell r="I1752">
            <v>88.4255</v>
          </cell>
        </row>
        <row r="1758">
          <cell r="H1758" t="str">
            <v>I-404</v>
          </cell>
        </row>
        <row r="1761">
          <cell r="E1761" t="str">
            <v xml:space="preserve"> </v>
          </cell>
        </row>
        <row r="1762">
          <cell r="E1762" t="str">
            <v>VA1-300C4</v>
          </cell>
          <cell r="F1762" t="str">
            <v>Varillas de Armar conductor ACAR 300 mm2</v>
          </cell>
          <cell r="H1762">
            <v>37</v>
          </cell>
        </row>
        <row r="1764">
          <cell r="E1764" t="str">
            <v>Varillas de Armar conductor ACAR 300 mm2</v>
          </cell>
        </row>
        <row r="1766">
          <cell r="F1766" t="str">
            <v>TIPO DE CAMBIO (S/.POR US$) :</v>
          </cell>
          <cell r="G1766">
            <v>3.2450000000000001</v>
          </cell>
        </row>
        <row r="1767">
          <cell r="F1767" t="str">
            <v>FECHA DE REFERENCIA :</v>
          </cell>
          <cell r="G1767">
            <v>43100</v>
          </cell>
        </row>
        <row r="1769">
          <cell r="H1769" t="str">
            <v xml:space="preserve">PRECIO </v>
          </cell>
        </row>
        <row r="1770">
          <cell r="E1770" t="str">
            <v>FUENTE</v>
          </cell>
          <cell r="G1770" t="str">
            <v>TIPO</v>
          </cell>
          <cell r="H1770" t="str">
            <v>UNITARIO</v>
          </cell>
        </row>
        <row r="1771">
          <cell r="H1771" t="str">
            <v>(US$)</v>
          </cell>
        </row>
        <row r="1772">
          <cell r="E1772" t="str">
            <v xml:space="preserve">REPORTE EMPRESA :Etenorte - CON FACTURA N° OC 0000000122 </v>
          </cell>
          <cell r="G1772">
            <v>1</v>
          </cell>
          <cell r="H1772">
            <v>37</v>
          </cell>
        </row>
        <row r="1784">
          <cell r="G1784" t="str">
            <v>US$/Unidad</v>
          </cell>
          <cell r="H1784">
            <v>37</v>
          </cell>
        </row>
        <row r="1785">
          <cell r="G1785" t="str">
            <v>US$/Unidad</v>
          </cell>
          <cell r="H1785">
            <v>37</v>
          </cell>
          <cell r="I1785">
            <v>37</v>
          </cell>
        </row>
        <row r="1790">
          <cell r="H1790" t="str">
            <v>I-404</v>
          </cell>
        </row>
        <row r="1793">
          <cell r="E1793" t="str">
            <v xml:space="preserve"> </v>
          </cell>
        </row>
        <row r="1794">
          <cell r="E1794" t="str">
            <v>VA1-300C1</v>
          </cell>
          <cell r="F1794" t="str">
            <v>Varillas de Armar conductor AAAC 300 mm2</v>
          </cell>
          <cell r="H1794">
            <v>17.094619047619048</v>
          </cell>
        </row>
        <row r="1796">
          <cell r="E1796" t="str">
            <v>Varillas de Armar conductor AAAC 300 mm2</v>
          </cell>
        </row>
        <row r="1798">
          <cell r="F1798" t="str">
            <v>TIPO DE CAMBIO (S/.POR US$) :</v>
          </cell>
          <cell r="G1798">
            <v>3.2450000000000001</v>
          </cell>
        </row>
        <row r="1799">
          <cell r="F1799" t="str">
            <v>FECHA DE REFERENCIA :</v>
          </cell>
          <cell r="G1799">
            <v>43100</v>
          </cell>
        </row>
        <row r="1801">
          <cell r="H1801" t="str">
            <v xml:space="preserve">PRECIO </v>
          </cell>
        </row>
        <row r="1802">
          <cell r="E1802" t="str">
            <v>FUENTE</v>
          </cell>
          <cell r="G1802" t="str">
            <v>TIPO</v>
          </cell>
          <cell r="H1802" t="str">
            <v>UNITARIO</v>
          </cell>
        </row>
        <row r="1803">
          <cell r="H1803" t="str">
            <v>(US$)</v>
          </cell>
        </row>
        <row r="1804">
          <cell r="E1804" t="str">
            <v>ENSYS S.A.C. REPORTE ADUANAS 20170310</v>
          </cell>
          <cell r="G1804">
            <v>0</v>
          </cell>
          <cell r="H1804">
            <v>17.060285714285715</v>
          </cell>
        </row>
        <row r="1805">
          <cell r="E1805" t="str">
            <v>ENSYS S.A.C. REPORTE ADUANAS 20170310</v>
          </cell>
          <cell r="G1805">
            <v>0</v>
          </cell>
          <cell r="H1805">
            <v>17.060666666666666</v>
          </cell>
        </row>
        <row r="1806">
          <cell r="E1806" t="str">
            <v>ENSYS S.A.C. REPORTE ADUANAS 20170316</v>
          </cell>
          <cell r="G1806">
            <v>0</v>
          </cell>
          <cell r="H1806">
            <v>17.12857142857143</v>
          </cell>
        </row>
        <row r="1811">
          <cell r="G1811" t="str">
            <v>US$/Unidad</v>
          </cell>
          <cell r="H1811">
            <v>17.083174603174601</v>
          </cell>
        </row>
        <row r="1812">
          <cell r="G1812" t="str">
            <v>US$/Unidad</v>
          </cell>
          <cell r="H1812">
            <v>17.094619047619048</v>
          </cell>
          <cell r="I1812">
            <v>17.094619047619048</v>
          </cell>
        </row>
        <row r="1813">
          <cell r="E1813" t="str">
            <v>º</v>
          </cell>
        </row>
        <row r="1817">
          <cell r="H1817" t="str">
            <v>I-404</v>
          </cell>
        </row>
        <row r="1820">
          <cell r="E1820" t="str">
            <v xml:space="preserve"> </v>
          </cell>
        </row>
        <row r="1821">
          <cell r="E1821" t="str">
            <v>VA1-280C4</v>
          </cell>
          <cell r="F1821" t="str">
            <v>Varillas de Armar conductor ACSR 280 mm2</v>
          </cell>
          <cell r="H1821">
            <v>37</v>
          </cell>
        </row>
        <row r="1823">
          <cell r="E1823" t="str">
            <v>Varillas de Armar conductor ACSR 280 mm2</v>
          </cell>
        </row>
        <row r="1825">
          <cell r="F1825" t="str">
            <v>TIPO DE CAMBIO (S/.POR US$) :</v>
          </cell>
          <cell r="G1825">
            <v>3.2450000000000001</v>
          </cell>
        </row>
        <row r="1826">
          <cell r="F1826" t="str">
            <v>FECHA DE REFERENCIA :</v>
          </cell>
          <cell r="G1826">
            <v>43100</v>
          </cell>
        </row>
        <row r="1828">
          <cell r="H1828" t="str">
            <v xml:space="preserve">PRECIO </v>
          </cell>
        </row>
        <row r="1829">
          <cell r="E1829" t="str">
            <v>FUENTE</v>
          </cell>
          <cell r="G1829" t="str">
            <v>TIPO</v>
          </cell>
          <cell r="H1829" t="str">
            <v>UNITARIO</v>
          </cell>
        </row>
        <row r="1830">
          <cell r="H1830" t="str">
            <v>(US$)</v>
          </cell>
        </row>
        <row r="1831">
          <cell r="E1831" t="str">
            <v>Reporte Empresa :Etenorte- Factura N°OC0000000122</v>
          </cell>
          <cell r="G1831">
            <v>1</v>
          </cell>
          <cell r="H1831">
            <v>37</v>
          </cell>
        </row>
        <row r="1843">
          <cell r="G1843" t="str">
            <v>US$/Unidad</v>
          </cell>
          <cell r="H1843">
            <v>37</v>
          </cell>
        </row>
        <row r="1844">
          <cell r="G1844" t="str">
            <v>US$/Unidad</v>
          </cell>
          <cell r="H1844" t="str">
            <v>NO APLICA</v>
          </cell>
          <cell r="I1844">
            <v>37</v>
          </cell>
        </row>
        <row r="1851">
          <cell r="H1851" t="str">
            <v>I-404</v>
          </cell>
        </row>
        <row r="1854">
          <cell r="E1854" t="str">
            <v xml:space="preserve"> </v>
          </cell>
        </row>
        <row r="1855">
          <cell r="E1855" t="str">
            <v>VA1-185C1</v>
          </cell>
          <cell r="F1855" t="str">
            <v>Varillas de Armar conductor AAAC 185 mm2</v>
          </cell>
          <cell r="H1855">
            <v>6.8072222222222223</v>
          </cell>
        </row>
        <row r="1857">
          <cell r="E1857" t="str">
            <v>Varillas de Armar conductor AAAC 185 mm2</v>
          </cell>
        </row>
        <row r="1859">
          <cell r="F1859" t="str">
            <v>TIPO DE CAMBIO (S/.POR US$) :</v>
          </cell>
          <cell r="G1859">
            <v>3.2450000000000001</v>
          </cell>
        </row>
        <row r="1860">
          <cell r="F1860" t="str">
            <v>FECHA DE REFERENCIA :</v>
          </cell>
          <cell r="G1860">
            <v>43100</v>
          </cell>
        </row>
        <row r="1862">
          <cell r="H1862" t="str">
            <v xml:space="preserve">PRECIO </v>
          </cell>
        </row>
        <row r="1863">
          <cell r="E1863" t="str">
            <v>FUENTE</v>
          </cell>
          <cell r="G1863" t="str">
            <v>TIPO</v>
          </cell>
          <cell r="H1863" t="str">
            <v>UNITARIO</v>
          </cell>
        </row>
        <row r="1864">
          <cell r="H1864" t="str">
            <v>(US$)</v>
          </cell>
        </row>
        <row r="1865">
          <cell r="E1865" t="str">
            <v>CODIMSUR S.R.L. REPORTE ADUANAS 20170915</v>
          </cell>
          <cell r="G1865">
            <v>0</v>
          </cell>
          <cell r="H1865">
            <v>6.8072222222222223</v>
          </cell>
        </row>
        <row r="1870">
          <cell r="G1870" t="str">
            <v>US$/Unidad</v>
          </cell>
          <cell r="H1870">
            <v>6.8072222222222223</v>
          </cell>
        </row>
        <row r="1871">
          <cell r="G1871" t="str">
            <v>US$/Unidad</v>
          </cell>
          <cell r="H1871" t="str">
            <v>NO APLICA</v>
          </cell>
          <cell r="I1871">
            <v>6.8072222222222223</v>
          </cell>
        </row>
        <row r="1876">
          <cell r="H1876" t="str">
            <v>I-404</v>
          </cell>
        </row>
        <row r="1879">
          <cell r="E1879" t="str">
            <v xml:space="preserve"> </v>
          </cell>
        </row>
        <row r="1880">
          <cell r="E1880" t="str">
            <v>VA1-150C9</v>
          </cell>
          <cell r="F1880" t="str">
            <v>Varillas de Armar conductor ACCR 175 mm2</v>
          </cell>
          <cell r="H1880">
            <v>16</v>
          </cell>
        </row>
        <row r="1882">
          <cell r="E1882" t="str">
            <v>Varillas de Armar conductor ACCR 175 mm2</v>
          </cell>
        </row>
        <row r="1884">
          <cell r="F1884" t="str">
            <v>TIPO DE CAMBIO (S/.POR US$) :</v>
          </cell>
          <cell r="G1884">
            <v>3.2450000000000001</v>
          </cell>
        </row>
        <row r="1885">
          <cell r="F1885" t="str">
            <v>FECHA DE REFERENCIA :</v>
          </cell>
          <cell r="G1885">
            <v>43100</v>
          </cell>
        </row>
        <row r="1887">
          <cell r="H1887" t="str">
            <v xml:space="preserve">PRECIO </v>
          </cell>
        </row>
        <row r="1888">
          <cell r="E1888" t="str">
            <v>FUENTE</v>
          </cell>
          <cell r="G1888" t="str">
            <v>TIPO</v>
          </cell>
          <cell r="H1888" t="str">
            <v>UNITARIO</v>
          </cell>
        </row>
        <row r="1889">
          <cell r="H1889" t="str">
            <v>(US$)</v>
          </cell>
        </row>
        <row r="1890">
          <cell r="E1890" t="str">
            <v>ESTIMADO</v>
          </cell>
          <cell r="G1890">
            <v>0</v>
          </cell>
          <cell r="H1890">
            <v>16</v>
          </cell>
        </row>
        <row r="1902">
          <cell r="G1902" t="str">
            <v>US$/Unidad</v>
          </cell>
          <cell r="H1902">
            <v>16</v>
          </cell>
        </row>
        <row r="1903">
          <cell r="G1903" t="str">
            <v>US$/Unidad</v>
          </cell>
          <cell r="H1903" t="str">
            <v>NO APLICA</v>
          </cell>
          <cell r="I1903">
            <v>16</v>
          </cell>
        </row>
        <row r="1910">
          <cell r="H1910" t="str">
            <v>I-404</v>
          </cell>
        </row>
        <row r="1913">
          <cell r="E1913" t="str">
            <v xml:space="preserve"> </v>
          </cell>
        </row>
        <row r="1914">
          <cell r="E1914" t="str">
            <v>VA1-150C1</v>
          </cell>
          <cell r="F1914" t="str">
            <v>Varillas de Armar conductor AAAC 150 mm2</v>
          </cell>
          <cell r="H1914">
            <v>6.2849162011173183</v>
          </cell>
        </row>
        <row r="1916">
          <cell r="E1916" t="str">
            <v>Varillas de Armar conductor AAAC 150 mm2</v>
          </cell>
        </row>
        <row r="1918">
          <cell r="F1918" t="str">
            <v>TIPO DE CAMBIO (S/.POR US$) :</v>
          </cell>
          <cell r="G1918">
            <v>3.2450000000000001</v>
          </cell>
        </row>
        <row r="1919">
          <cell r="F1919" t="str">
            <v>FECHA DE REFERENCIA :</v>
          </cell>
          <cell r="G1919">
            <v>43100</v>
          </cell>
        </row>
        <row r="1921">
          <cell r="H1921" t="str">
            <v xml:space="preserve">PRECIO </v>
          </cell>
        </row>
        <row r="1922">
          <cell r="E1922" t="str">
            <v>FUENTE</v>
          </cell>
          <cell r="G1922" t="str">
            <v>TIPO</v>
          </cell>
          <cell r="H1922" t="str">
            <v>UNITARIO</v>
          </cell>
        </row>
        <row r="1923">
          <cell r="H1923" t="str">
            <v>(US$)</v>
          </cell>
        </row>
        <row r="1924">
          <cell r="E1924" t="str">
            <v>REPORTE EMPRESA :ELECTRO DUNAS - CON FACTURA N° 001-001075</v>
          </cell>
          <cell r="G1924">
            <v>1</v>
          </cell>
          <cell r="H1924">
            <v>6.2849162011173183</v>
          </cell>
        </row>
        <row r="1936">
          <cell r="G1936" t="str">
            <v>US$/Unidad</v>
          </cell>
          <cell r="H1936">
            <v>6.2849162011173183</v>
          </cell>
        </row>
        <row r="1937">
          <cell r="G1937" t="str">
            <v>US$/Unidad</v>
          </cell>
          <cell r="H1937" t="str">
            <v>NO APLICA</v>
          </cell>
          <cell r="I1937">
            <v>6.2849162011173183</v>
          </cell>
        </row>
        <row r="1942">
          <cell r="H1942" t="str">
            <v>I-404</v>
          </cell>
        </row>
        <row r="1945">
          <cell r="E1945" t="str">
            <v xml:space="preserve"> </v>
          </cell>
        </row>
        <row r="1946">
          <cell r="E1946" t="str">
            <v>VA1-120C1</v>
          </cell>
          <cell r="F1946" t="str">
            <v>Varillas de Armar conductor AAAC 120 mm2</v>
          </cell>
          <cell r="H1946">
            <v>3.4476146088019561</v>
          </cell>
        </row>
        <row r="1948">
          <cell r="E1948" t="str">
            <v>Varillas de Armar conductor AAAC 120 mm2</v>
          </cell>
        </row>
        <row r="1950">
          <cell r="F1950" t="str">
            <v>TIPO DE CAMBIO (S/.POR US$) :</v>
          </cell>
          <cell r="G1950">
            <v>3.2450000000000001</v>
          </cell>
        </row>
        <row r="1951">
          <cell r="F1951" t="str">
            <v>FECHA DE REFERENCIA :</v>
          </cell>
          <cell r="G1951">
            <v>43100</v>
          </cell>
        </row>
        <row r="1953">
          <cell r="H1953" t="str">
            <v xml:space="preserve">PRECIO </v>
          </cell>
        </row>
        <row r="1954">
          <cell r="E1954" t="str">
            <v>FUENTE</v>
          </cell>
          <cell r="G1954" t="str">
            <v>TIPO</v>
          </cell>
          <cell r="H1954" t="str">
            <v>UNITARIO</v>
          </cell>
        </row>
        <row r="1955">
          <cell r="H1955" t="str">
            <v>(US$)</v>
          </cell>
        </row>
        <row r="1956">
          <cell r="E1956" t="str">
            <v>GCZ INGENIEROS S.A.C. REPORTE ADUANAS 20171206</v>
          </cell>
          <cell r="G1956">
            <v>0</v>
          </cell>
          <cell r="H1956">
            <v>2.73875</v>
          </cell>
        </row>
        <row r="1957">
          <cell r="E1957" t="str">
            <v>REPORTE EMPRESA :HIDRANDINA - CON FACTURA N° 3210012954</v>
          </cell>
          <cell r="G1957">
            <v>1</v>
          </cell>
          <cell r="H1957">
            <v>4.1564792176039118</v>
          </cell>
        </row>
        <row r="1964">
          <cell r="G1964" t="str">
            <v>US$/Unidad</v>
          </cell>
          <cell r="H1964">
            <v>3.4476146088019561</v>
          </cell>
        </row>
        <row r="1965">
          <cell r="G1965" t="str">
            <v>US$/Unidad</v>
          </cell>
          <cell r="H1965">
            <v>3.4476146088019561</v>
          </cell>
          <cell r="I1965">
            <v>3.4476146088019561</v>
          </cell>
        </row>
        <row r="1970">
          <cell r="H1970" t="str">
            <v>I-404</v>
          </cell>
        </row>
        <row r="1973">
          <cell r="E1973" t="str">
            <v xml:space="preserve"> </v>
          </cell>
        </row>
        <row r="1974">
          <cell r="E1974" t="str">
            <v>VA1-095C1</v>
          </cell>
          <cell r="F1974" t="str">
            <v>Varillas de Armar conductor AAAC 95 mm2</v>
          </cell>
          <cell r="H1974">
            <v>5.9973000000000001</v>
          </cell>
        </row>
        <row r="1976">
          <cell r="E1976" t="str">
            <v>Varillas de Armar conductor AAAC 95 mm2</v>
          </cell>
        </row>
        <row r="1978">
          <cell r="F1978" t="str">
            <v>TIPO DE CAMBIO (S/.POR US$) :</v>
          </cell>
          <cell r="G1978">
            <v>3.2450000000000001</v>
          </cell>
        </row>
        <row r="1979">
          <cell r="F1979" t="str">
            <v>FECHA DE REFERENCIA :</v>
          </cell>
          <cell r="G1979">
            <v>43100</v>
          </cell>
        </row>
        <row r="1981">
          <cell r="H1981" t="str">
            <v xml:space="preserve">PRECIO </v>
          </cell>
        </row>
        <row r="1982">
          <cell r="E1982" t="str">
            <v>FUENTE</v>
          </cell>
          <cell r="G1982" t="str">
            <v>TIPO</v>
          </cell>
          <cell r="H1982" t="str">
            <v>UNITARIO</v>
          </cell>
        </row>
        <row r="1983">
          <cell r="H1983" t="str">
            <v>(US$)</v>
          </cell>
        </row>
        <row r="1984">
          <cell r="E1984" t="str">
            <v>ENSYS S.A.C. REPORTE ADUANAS 20171102</v>
          </cell>
          <cell r="G1984">
            <v>0</v>
          </cell>
          <cell r="H1984">
            <v>5.9973000000000001</v>
          </cell>
        </row>
        <row r="1996">
          <cell r="G1996" t="str">
            <v>US$/Unidad</v>
          </cell>
          <cell r="H1996">
            <v>5.9973000000000001</v>
          </cell>
        </row>
        <row r="1997">
          <cell r="G1997" t="str">
            <v>US$/Unidad</v>
          </cell>
          <cell r="H1997" t="str">
            <v>NO APLICA</v>
          </cell>
          <cell r="I1997">
            <v>5.9973000000000001</v>
          </cell>
        </row>
        <row r="2004">
          <cell r="H2004" t="str">
            <v>I-404</v>
          </cell>
        </row>
        <row r="2007">
          <cell r="E2007" t="str">
            <v xml:space="preserve"> </v>
          </cell>
        </row>
        <row r="2008">
          <cell r="E2008" t="str">
            <v>VA1-050C1</v>
          </cell>
          <cell r="F2008" t="str">
            <v>Varillas de Armar  conductor AAAC 50 mm2</v>
          </cell>
          <cell r="H2008">
            <v>2.6388371226239284</v>
          </cell>
        </row>
        <row r="2010">
          <cell r="E2010" t="str">
            <v>Varillas de Armar  conductor AAAC 50 mm2</v>
          </cell>
        </row>
        <row r="2012">
          <cell r="F2012" t="str">
            <v>TIPO DE CAMBIO (S/.POR US$) :</v>
          </cell>
          <cell r="G2012">
            <v>3.2450000000000001</v>
          </cell>
        </row>
        <row r="2013">
          <cell r="F2013" t="str">
            <v>FECHA DE REFERENCIA :</v>
          </cell>
          <cell r="G2013">
            <v>43100</v>
          </cell>
        </row>
        <row r="2015">
          <cell r="H2015" t="str">
            <v xml:space="preserve">PRECIO </v>
          </cell>
        </row>
        <row r="2016">
          <cell r="E2016" t="str">
            <v>FUENTE</v>
          </cell>
          <cell r="G2016" t="str">
            <v>TIPO</v>
          </cell>
          <cell r="H2016" t="str">
            <v>UNITARIO</v>
          </cell>
        </row>
        <row r="2017">
          <cell r="H2017" t="str">
            <v>(US$)</v>
          </cell>
        </row>
        <row r="2018">
          <cell r="E2018" t="str">
            <v>TITULAR CHAVIMOCHIC - SUMINISTRA:I.V.S. SAC FACT./O.C. 0001-006829 - 16/2/2012</v>
          </cell>
          <cell r="G2018">
            <v>1</v>
          </cell>
          <cell r="H2018">
            <v>2.6388371226239284</v>
          </cell>
        </row>
        <row r="2030">
          <cell r="G2030" t="str">
            <v>US$/Unidad</v>
          </cell>
          <cell r="H2030">
            <v>2.6388371226239284</v>
          </cell>
        </row>
        <row r="2031">
          <cell r="G2031" t="str">
            <v>US$/Unidad</v>
          </cell>
          <cell r="H2031" t="str">
            <v>NO APLICA</v>
          </cell>
          <cell r="I2031">
            <v>2.6388371226239284</v>
          </cell>
        </row>
        <row r="2038">
          <cell r="H2038" t="str">
            <v>I-404</v>
          </cell>
        </row>
        <row r="2041">
          <cell r="E2041" t="str">
            <v xml:space="preserve"> </v>
          </cell>
        </row>
        <row r="2042">
          <cell r="E2042" t="str">
            <v>VA1-035C1</v>
          </cell>
          <cell r="F2042" t="str">
            <v>Varillas de Armar  conductor AAAC 35 mm2</v>
          </cell>
          <cell r="H2042">
            <v>6.0841584158415838</v>
          </cell>
        </row>
        <row r="2044">
          <cell r="E2044" t="str">
            <v>Varillas de Armar  conductor AAAC 35 mm2</v>
          </cell>
        </row>
        <row r="2046">
          <cell r="F2046" t="str">
            <v>TIPO DE CAMBIO (S/.POR US$) :</v>
          </cell>
          <cell r="G2046">
            <v>3.2450000000000001</v>
          </cell>
        </row>
        <row r="2047">
          <cell r="F2047" t="str">
            <v>FECHA DE REFERENCIA :</v>
          </cell>
          <cell r="G2047">
            <v>43100</v>
          </cell>
        </row>
        <row r="2049">
          <cell r="H2049" t="str">
            <v xml:space="preserve">PRECIO </v>
          </cell>
        </row>
        <row r="2050">
          <cell r="E2050" t="str">
            <v>FUENTE</v>
          </cell>
          <cell r="G2050" t="str">
            <v>TIPO</v>
          </cell>
          <cell r="H2050" t="str">
            <v>UNITARIO</v>
          </cell>
        </row>
        <row r="2051">
          <cell r="H2051" t="str">
            <v>(US$)</v>
          </cell>
        </row>
        <row r="2052">
          <cell r="E2052" t="str">
            <v>SINDICATO ENERGETICO S.A. REPORTE ADUANAS 20140626</v>
          </cell>
          <cell r="G2052">
            <v>0</v>
          </cell>
          <cell r="H2052">
            <v>6.0841584158415838</v>
          </cell>
        </row>
        <row r="2064">
          <cell r="G2064" t="str">
            <v>US$/Unidad</v>
          </cell>
          <cell r="H2064">
            <v>6.0841584158415838</v>
          </cell>
        </row>
        <row r="2065">
          <cell r="G2065" t="str">
            <v>US$/Unidad</v>
          </cell>
          <cell r="H2065" t="str">
            <v>NO APLICA</v>
          </cell>
          <cell r="I2065">
            <v>6.0841584158415838</v>
          </cell>
        </row>
        <row r="2072">
          <cell r="H2072" t="str">
            <v>I-404</v>
          </cell>
        </row>
        <row r="2075">
          <cell r="E2075" t="str">
            <v xml:space="preserve"> </v>
          </cell>
        </row>
        <row r="2076">
          <cell r="E2076" t="str">
            <v>MA1-700C1</v>
          </cell>
          <cell r="F2076" t="str">
            <v>Manguitos de Reparación conductor AAAC 700 mm2</v>
          </cell>
          <cell r="H2076">
            <v>98</v>
          </cell>
        </row>
        <row r="2078">
          <cell r="E2078" t="str">
            <v>Manguitos de Reparación conductor AAAC 700 mm2</v>
          </cell>
        </row>
        <row r="2080">
          <cell r="F2080" t="str">
            <v>TIPO DE CAMBIO (S/.POR US$) :</v>
          </cell>
          <cell r="G2080">
            <v>3.2450000000000001</v>
          </cell>
        </row>
        <row r="2081">
          <cell r="F2081" t="str">
            <v>FECHA DE REFERENCIA :</v>
          </cell>
          <cell r="G2081">
            <v>43100</v>
          </cell>
        </row>
        <row r="2083">
          <cell r="H2083" t="str">
            <v xml:space="preserve">PRECIO </v>
          </cell>
        </row>
        <row r="2084">
          <cell r="E2084" t="str">
            <v>FUENTE</v>
          </cell>
          <cell r="G2084" t="str">
            <v>TIPO</v>
          </cell>
          <cell r="H2084" t="str">
            <v>UNITARIO</v>
          </cell>
        </row>
        <row r="2085">
          <cell r="H2085" t="str">
            <v>(US$)</v>
          </cell>
        </row>
        <row r="2086">
          <cell r="E2086" t="str">
            <v>VALOR CALCULADO: A PARTIR DE PRECIO DE COTIZACION Y EL PRECIO PROPORCIONAL DEL MANGUITO DE 300 mm2</v>
          </cell>
          <cell r="G2086">
            <v>0</v>
          </cell>
          <cell r="H2086">
            <v>98</v>
          </cell>
        </row>
        <row r="2098">
          <cell r="G2098" t="str">
            <v>US$/Unidad</v>
          </cell>
          <cell r="H2098">
            <v>98</v>
          </cell>
        </row>
        <row r="2099">
          <cell r="G2099" t="str">
            <v>US$/Unidad</v>
          </cell>
          <cell r="H2099" t="str">
            <v>NO APLICA</v>
          </cell>
          <cell r="I2099">
            <v>98</v>
          </cell>
        </row>
        <row r="2104">
          <cell r="H2104" t="str">
            <v>I-404</v>
          </cell>
        </row>
        <row r="2107">
          <cell r="E2107" t="str">
            <v xml:space="preserve"> </v>
          </cell>
        </row>
        <row r="2108">
          <cell r="E2108" t="str">
            <v>MA1-726C2</v>
          </cell>
          <cell r="F2108" t="str">
            <v>Manguitos de Reparación conductor ACSR 726 mm2</v>
          </cell>
          <cell r="H2108">
            <v>98</v>
          </cell>
        </row>
        <row r="2110">
          <cell r="E2110" t="str">
            <v>Manguitos de Reparación conductor ACSR 726 mm2</v>
          </cell>
        </row>
        <row r="2112">
          <cell r="F2112" t="str">
            <v>TIPO DE CAMBIO (S/.POR US$) :</v>
          </cell>
          <cell r="G2112">
            <v>3.2450000000000001</v>
          </cell>
        </row>
        <row r="2113">
          <cell r="F2113" t="str">
            <v>FECHA DE REFERENCIA :</v>
          </cell>
          <cell r="G2113">
            <v>43100</v>
          </cell>
        </row>
        <row r="2115">
          <cell r="H2115" t="str">
            <v xml:space="preserve">PRECIO </v>
          </cell>
        </row>
        <row r="2116">
          <cell r="E2116" t="str">
            <v>FUENTE</v>
          </cell>
          <cell r="G2116" t="str">
            <v>TIPO</v>
          </cell>
          <cell r="H2116" t="str">
            <v>UNITARIO</v>
          </cell>
        </row>
        <row r="2117">
          <cell r="H2117" t="str">
            <v>(US$)</v>
          </cell>
        </row>
        <row r="2118">
          <cell r="E2118" t="str">
            <v>VALOR CALCULADO: A PARTIR DE PRECIO DE COTIZACION Y EL PRECIO PROPORCIONAL DEL MANGUITO DE 300 mm2</v>
          </cell>
          <cell r="G2118">
            <v>0</v>
          </cell>
          <cell r="H2118">
            <v>98</v>
          </cell>
        </row>
        <row r="2130">
          <cell r="G2130" t="str">
            <v>US$/Unidad</v>
          </cell>
          <cell r="H2130">
            <v>98</v>
          </cell>
        </row>
        <row r="2131">
          <cell r="G2131" t="str">
            <v>US$/Unidad</v>
          </cell>
          <cell r="H2131" t="str">
            <v>NO APLICA</v>
          </cell>
          <cell r="I2131">
            <v>98</v>
          </cell>
        </row>
        <row r="2138">
          <cell r="H2138" t="str">
            <v>I-404</v>
          </cell>
        </row>
        <row r="2141">
          <cell r="E2141" t="str">
            <v xml:space="preserve"> </v>
          </cell>
        </row>
        <row r="2142">
          <cell r="E2142" t="str">
            <v>MA1-600C1</v>
          </cell>
          <cell r="F2142" t="str">
            <v>Manguitos de Reparación conductor AAAC 600 mm2</v>
          </cell>
          <cell r="H2142">
            <v>73.132205016357688</v>
          </cell>
        </row>
        <row r="2144">
          <cell r="E2144" t="str">
            <v>Manguitos de Reparación conductor AAAC 600 mm2</v>
          </cell>
        </row>
        <row r="2146">
          <cell r="F2146" t="str">
            <v>TIPO DE CAMBIO (S/.POR US$) :</v>
          </cell>
          <cell r="G2146">
            <v>3.2450000000000001</v>
          </cell>
        </row>
        <row r="2147">
          <cell r="F2147" t="str">
            <v>FECHA DE REFERENCIA :</v>
          </cell>
          <cell r="G2147">
            <v>43100</v>
          </cell>
        </row>
        <row r="2149">
          <cell r="H2149" t="str">
            <v xml:space="preserve">PRECIO </v>
          </cell>
        </row>
        <row r="2150">
          <cell r="E2150" t="str">
            <v>FUENTE</v>
          </cell>
          <cell r="G2150" t="str">
            <v>TIPO</v>
          </cell>
          <cell r="H2150" t="str">
            <v>UNITARIO</v>
          </cell>
        </row>
        <row r="2151">
          <cell r="H2151" t="str">
            <v>(US$)</v>
          </cell>
        </row>
        <row r="2152">
          <cell r="E2152" t="str">
            <v>ABENGOA TRANSMISION NORTE S.A. - REPORTE ADUANAS - (20100505)</v>
          </cell>
          <cell r="G2152">
            <v>0</v>
          </cell>
          <cell r="H2152">
            <v>79.985267175572517</v>
          </cell>
        </row>
        <row r="2153">
          <cell r="E2153" t="str">
            <v>ABENGOA TRANSMISION NORTE S.A. - REPORTE ADUANAS - (20100505)</v>
          </cell>
          <cell r="G2153">
            <v>0</v>
          </cell>
          <cell r="H2153">
            <v>66.279142857142858</v>
          </cell>
        </row>
        <row r="2164">
          <cell r="G2164" t="str">
            <v>US$/Unidad</v>
          </cell>
          <cell r="H2164">
            <v>73.132205016357688</v>
          </cell>
        </row>
        <row r="2165">
          <cell r="G2165" t="str">
            <v>US$/Unidad</v>
          </cell>
          <cell r="H2165">
            <v>73.132205016357688</v>
          </cell>
          <cell r="I2165">
            <v>73.132205016357688</v>
          </cell>
        </row>
        <row r="2172">
          <cell r="H2172" t="str">
            <v>I-404</v>
          </cell>
        </row>
        <row r="2175">
          <cell r="E2175" t="str">
            <v xml:space="preserve"> </v>
          </cell>
        </row>
        <row r="2176">
          <cell r="E2176" t="str">
            <v>MA1-500C1</v>
          </cell>
          <cell r="F2176" t="str">
            <v>Manguitos de Reparación conductor AAAC 500 mm2</v>
          </cell>
          <cell r="H2176">
            <v>9.5123333333333324</v>
          </cell>
        </row>
        <row r="2178">
          <cell r="E2178" t="str">
            <v>Manguitos de Reparación conductor AAAC 500 mm2</v>
          </cell>
        </row>
        <row r="2180">
          <cell r="F2180" t="str">
            <v>TIPO DE CAMBIO (S/.POR US$) :</v>
          </cell>
          <cell r="G2180">
            <v>3.2450000000000001</v>
          </cell>
        </row>
        <row r="2181">
          <cell r="F2181" t="str">
            <v>FECHA DE REFERENCIA :</v>
          </cell>
          <cell r="G2181">
            <v>43100</v>
          </cell>
        </row>
        <row r="2183">
          <cell r="H2183" t="str">
            <v xml:space="preserve">PRECIO </v>
          </cell>
        </row>
        <row r="2184">
          <cell r="E2184" t="str">
            <v>FUENTE</v>
          </cell>
          <cell r="G2184" t="str">
            <v>TIPO</v>
          </cell>
          <cell r="H2184" t="str">
            <v>UNITARIO</v>
          </cell>
        </row>
        <row r="2185">
          <cell r="H2185" t="str">
            <v>(US$)</v>
          </cell>
        </row>
        <row r="2186">
          <cell r="E2186" t="str">
            <v>GCZ INGENIEROS S.A.C. REPORTE ADUANAS 20160510</v>
          </cell>
          <cell r="G2186">
            <v>0</v>
          </cell>
          <cell r="H2186">
            <v>5.22</v>
          </cell>
        </row>
        <row r="2187">
          <cell r="E2187" t="str">
            <v>PANAPEX S.A. REPORTE ADUANAS 20160926</v>
          </cell>
          <cell r="G2187">
            <v>0</v>
          </cell>
          <cell r="H2187">
            <v>13.804666666666666</v>
          </cell>
        </row>
        <row r="2197">
          <cell r="G2197" t="str">
            <v>US$/Unidad</v>
          </cell>
          <cell r="H2197">
            <v>9.5123333333333324</v>
          </cell>
        </row>
        <row r="2198">
          <cell r="G2198" t="str">
            <v>US$/Unidad</v>
          </cell>
          <cell r="H2198">
            <v>9.5123333333333324</v>
          </cell>
          <cell r="I2198">
            <v>9.5123333333333324</v>
          </cell>
        </row>
        <row r="2203">
          <cell r="H2203" t="str">
            <v>I-404</v>
          </cell>
        </row>
        <row r="2206">
          <cell r="E2206" t="str">
            <v xml:space="preserve"> </v>
          </cell>
        </row>
        <row r="2207">
          <cell r="E2207" t="str">
            <v>MA1-500C9</v>
          </cell>
          <cell r="F2207" t="str">
            <v>Manguitos de Reparación conductor ACCR 500 mm2</v>
          </cell>
          <cell r="H2207">
            <v>142</v>
          </cell>
        </row>
        <row r="2209">
          <cell r="E2209" t="str">
            <v>Manguitos de Reparación conductor ACCR 500 mm2</v>
          </cell>
        </row>
        <row r="2211">
          <cell r="F2211" t="str">
            <v>TIPO DE CAMBIO (S/.POR US$) :</v>
          </cell>
          <cell r="G2211">
            <v>3.2450000000000001</v>
          </cell>
        </row>
        <row r="2212">
          <cell r="F2212" t="str">
            <v>FECHA DE REFERENCIA :</v>
          </cell>
          <cell r="G2212">
            <v>43100</v>
          </cell>
        </row>
        <row r="2214">
          <cell r="H2214" t="str">
            <v xml:space="preserve">PRECIO </v>
          </cell>
        </row>
        <row r="2215">
          <cell r="E2215" t="str">
            <v>FUENTE</v>
          </cell>
          <cell r="G2215" t="str">
            <v>TIPO</v>
          </cell>
          <cell r="H2215" t="str">
            <v>UNITARIO</v>
          </cell>
        </row>
        <row r="2216">
          <cell r="H2216" t="str">
            <v>(US$)</v>
          </cell>
        </row>
        <row r="2217">
          <cell r="E2217" t="str">
            <v>ESTIMADO</v>
          </cell>
          <cell r="G2217">
            <v>0</v>
          </cell>
          <cell r="H2217">
            <v>142</v>
          </cell>
        </row>
        <row r="2228">
          <cell r="G2228" t="str">
            <v>US$/Unidad</v>
          </cell>
          <cell r="H2228">
            <v>142</v>
          </cell>
        </row>
        <row r="2229">
          <cell r="G2229" t="str">
            <v>US$/Unidad</v>
          </cell>
          <cell r="H2229" t="str">
            <v>NO APLICA</v>
          </cell>
          <cell r="I2229">
            <v>142</v>
          </cell>
        </row>
        <row r="2236">
          <cell r="H2236" t="str">
            <v>I-404</v>
          </cell>
        </row>
        <row r="2239">
          <cell r="E2239" t="str">
            <v xml:space="preserve"> </v>
          </cell>
        </row>
        <row r="2240">
          <cell r="E2240" t="str">
            <v>MA1-400C4</v>
          </cell>
          <cell r="F2240" t="str">
            <v>Manguitos de Reparación conductor ACAR 400 mm2</v>
          </cell>
          <cell r="H2240">
            <v>12.941323529411765</v>
          </cell>
        </row>
        <row r="2242">
          <cell r="E2242" t="str">
            <v>Manguitos de Reparación conductor ACAR 400 mm2</v>
          </cell>
        </row>
        <row r="2244">
          <cell r="F2244" t="str">
            <v>TIPO DE CAMBIO (S/.POR US$) :</v>
          </cell>
          <cell r="G2244">
            <v>3.2450000000000001</v>
          </cell>
        </row>
        <row r="2245">
          <cell r="F2245" t="str">
            <v>FECHA DE REFERENCIA :</v>
          </cell>
          <cell r="G2245">
            <v>43100</v>
          </cell>
        </row>
        <row r="2247">
          <cell r="H2247" t="str">
            <v xml:space="preserve">PRECIO </v>
          </cell>
        </row>
        <row r="2248">
          <cell r="E2248" t="str">
            <v>FUENTE</v>
          </cell>
          <cell r="G2248" t="str">
            <v>TIPO</v>
          </cell>
          <cell r="H2248" t="str">
            <v>UNITARIO</v>
          </cell>
        </row>
        <row r="2249">
          <cell r="H2249" t="str">
            <v>(US$)</v>
          </cell>
        </row>
        <row r="2250">
          <cell r="E2250" t="str">
            <v>COBRA PERU S.A REPORTE ADUANAS 20160303</v>
          </cell>
          <cell r="G2250">
            <v>0</v>
          </cell>
          <cell r="H2250">
            <v>8.7676470588235293</v>
          </cell>
        </row>
        <row r="2251">
          <cell r="E2251" t="str">
            <v>ABENGOA PERU S.A. REPORTE ADUANAS 20161111</v>
          </cell>
          <cell r="G2251">
            <v>0</v>
          </cell>
          <cell r="H2251">
            <v>17.114999999999998</v>
          </cell>
        </row>
        <row r="2260">
          <cell r="G2260" t="str">
            <v>US$/Unidad</v>
          </cell>
          <cell r="H2260">
            <v>12.941323529411765</v>
          </cell>
        </row>
        <row r="2261">
          <cell r="G2261" t="str">
            <v>US$/Unidad</v>
          </cell>
          <cell r="H2261">
            <v>12.941323529411765</v>
          </cell>
          <cell r="I2261">
            <v>12.941323529411765</v>
          </cell>
        </row>
        <row r="2268">
          <cell r="H2268" t="str">
            <v>I-404</v>
          </cell>
        </row>
        <row r="2271">
          <cell r="E2271" t="str">
            <v xml:space="preserve"> </v>
          </cell>
        </row>
        <row r="2272">
          <cell r="E2272" t="str">
            <v>MA1-400C1</v>
          </cell>
          <cell r="F2272" t="str">
            <v>Manguitos de Reparación conductor AAAC 400 mm2</v>
          </cell>
          <cell r="H2272">
            <v>17.517833333333332</v>
          </cell>
        </row>
        <row r="2274">
          <cell r="E2274" t="str">
            <v>Manguitos de Reparación conductor AAAC 400 mm2</v>
          </cell>
        </row>
        <row r="2276">
          <cell r="F2276" t="str">
            <v>TIPO DE CAMBIO (S/.POR US$) :</v>
          </cell>
          <cell r="G2276">
            <v>3.2450000000000001</v>
          </cell>
        </row>
        <row r="2277">
          <cell r="F2277" t="str">
            <v>FECHA DE REFERENCIA :</v>
          </cell>
          <cell r="G2277">
            <v>43100</v>
          </cell>
        </row>
        <row r="2279">
          <cell r="H2279" t="str">
            <v xml:space="preserve">PRECIO </v>
          </cell>
        </row>
        <row r="2280">
          <cell r="E2280" t="str">
            <v>FUENTE</v>
          </cell>
          <cell r="G2280" t="str">
            <v>TIPO</v>
          </cell>
          <cell r="H2280" t="str">
            <v>UNITARIO</v>
          </cell>
        </row>
        <row r="2281">
          <cell r="H2281" t="str">
            <v>(US$)</v>
          </cell>
        </row>
        <row r="2282">
          <cell r="E2282" t="str">
            <v>MILPO ANDINA PERU S.A.C. REPORTE ADUANAS 20151109</v>
          </cell>
          <cell r="G2282">
            <v>0</v>
          </cell>
          <cell r="H2282">
            <v>19.463999999999999</v>
          </cell>
        </row>
        <row r="2283">
          <cell r="E2283" t="str">
            <v>MILPO ANDINA PERU S.A.C. REPORTE ADUANAS 20151109</v>
          </cell>
          <cell r="G2283">
            <v>0</v>
          </cell>
          <cell r="H2283">
            <v>15.571666666666667</v>
          </cell>
        </row>
        <row r="2291">
          <cell r="G2291" t="str">
            <v>US$/Unidad</v>
          </cell>
          <cell r="H2291">
            <v>17.517833333333332</v>
          </cell>
        </row>
        <row r="2292">
          <cell r="G2292" t="str">
            <v>US$/Unidad</v>
          </cell>
          <cell r="H2292">
            <v>17.517833333333332</v>
          </cell>
          <cell r="I2292">
            <v>17.517833333333332</v>
          </cell>
        </row>
        <row r="2298">
          <cell r="H2298" t="str">
            <v>I-404</v>
          </cell>
        </row>
        <row r="2301">
          <cell r="E2301" t="str">
            <v xml:space="preserve"> </v>
          </cell>
        </row>
        <row r="2302">
          <cell r="E2302" t="str">
            <v>MA1-280C4</v>
          </cell>
          <cell r="F2302" t="str">
            <v>Manguitos de Reparación conductor ACAR 280 mm2</v>
          </cell>
          <cell r="H2302">
            <v>9.5238374291115306</v>
          </cell>
        </row>
        <row r="2304">
          <cell r="E2304" t="str">
            <v>Manguitos de Reparación conductor ACAR 280 mm2</v>
          </cell>
        </row>
        <row r="2306">
          <cell r="F2306" t="str">
            <v>TIPO DE CAMBIO (S/.POR US$) :</v>
          </cell>
          <cell r="G2306">
            <v>3.2450000000000001</v>
          </cell>
        </row>
        <row r="2307">
          <cell r="F2307" t="str">
            <v>FECHA DE REFERENCIA :</v>
          </cell>
          <cell r="G2307">
            <v>43100</v>
          </cell>
        </row>
        <row r="2309">
          <cell r="H2309" t="str">
            <v xml:space="preserve">PRECIO </v>
          </cell>
        </row>
        <row r="2310">
          <cell r="E2310" t="str">
            <v>FUENTE</v>
          </cell>
          <cell r="G2310" t="str">
            <v>TIPO</v>
          </cell>
          <cell r="H2310" t="str">
            <v>UNITARIO</v>
          </cell>
        </row>
        <row r="2311">
          <cell r="H2311" t="str">
            <v>(US$)</v>
          </cell>
        </row>
        <row r="2312">
          <cell r="E2312" t="str">
            <v>PROYECTOS DE INFRAESTRUCTURA DEL PERU S. - REPORTE ADUANAS - (20100621)</v>
          </cell>
          <cell r="G2312">
            <v>0</v>
          </cell>
          <cell r="H2312">
            <v>9.5238374291115306</v>
          </cell>
        </row>
        <row r="2324">
          <cell r="G2324" t="str">
            <v>US$/Unidad</v>
          </cell>
          <cell r="H2324">
            <v>9.5238374291115306</v>
          </cell>
        </row>
        <row r="2325">
          <cell r="G2325" t="str">
            <v>US$/Unidad</v>
          </cell>
          <cell r="H2325" t="str">
            <v>NO APLICA</v>
          </cell>
          <cell r="I2325">
            <v>9.5238374291115306</v>
          </cell>
        </row>
        <row r="2331">
          <cell r="H2331" t="str">
            <v>I-404</v>
          </cell>
        </row>
        <row r="2334">
          <cell r="E2334" t="str">
            <v xml:space="preserve"> </v>
          </cell>
        </row>
        <row r="2335">
          <cell r="E2335" t="str">
            <v>MA1-240C1</v>
          </cell>
          <cell r="F2335" t="str">
            <v>Manguitos de Reparación conductor AAAC 240 mm2</v>
          </cell>
          <cell r="H2335">
            <v>3.504</v>
          </cell>
        </row>
        <row r="2337">
          <cell r="E2337" t="str">
            <v>Manguitos de Reparación conductor AAAC 240 mm2</v>
          </cell>
        </row>
        <row r="2339">
          <cell r="F2339" t="str">
            <v>TIPO DE CAMBIO (S/.POR US$) :</v>
          </cell>
          <cell r="G2339">
            <v>3.2450000000000001</v>
          </cell>
        </row>
        <row r="2340">
          <cell r="F2340" t="str">
            <v>FECHA DE REFERENCIA :</v>
          </cell>
          <cell r="G2340">
            <v>43100</v>
          </cell>
        </row>
        <row r="2342">
          <cell r="H2342" t="str">
            <v xml:space="preserve">PRECIO </v>
          </cell>
        </row>
        <row r="2343">
          <cell r="E2343" t="str">
            <v>FUENTE</v>
          </cell>
          <cell r="G2343" t="str">
            <v>TIPO</v>
          </cell>
          <cell r="H2343" t="str">
            <v>UNITARIO</v>
          </cell>
        </row>
        <row r="2344">
          <cell r="H2344" t="str">
            <v>(US$)</v>
          </cell>
        </row>
        <row r="2345">
          <cell r="E2345" t="str">
            <v>CODIMSUR S.R.L. REPORTE ADUANAS 20170915</v>
          </cell>
          <cell r="G2345">
            <v>0</v>
          </cell>
          <cell r="H2345">
            <v>3.504</v>
          </cell>
        </row>
        <row r="2353">
          <cell r="G2353" t="str">
            <v>US$/Unidad</v>
          </cell>
          <cell r="H2353">
            <v>3.504</v>
          </cell>
        </row>
        <row r="2354">
          <cell r="G2354" t="str">
            <v>US$/Unidad</v>
          </cell>
          <cell r="H2354" t="str">
            <v>NO APLICA</v>
          </cell>
          <cell r="I2354">
            <v>3.504</v>
          </cell>
        </row>
        <row r="2360">
          <cell r="H2360" t="str">
            <v>I-404</v>
          </cell>
        </row>
        <row r="2363">
          <cell r="E2363" t="str">
            <v xml:space="preserve"> </v>
          </cell>
        </row>
        <row r="2364">
          <cell r="E2364" t="str">
            <v>MA1-300C1</v>
          </cell>
          <cell r="F2364" t="str">
            <v>Manguitos de Reparación conductor AAAC 300 mm2</v>
          </cell>
          <cell r="H2364">
            <v>5.0342857142857147</v>
          </cell>
        </row>
        <row r="2366">
          <cell r="E2366" t="str">
            <v>Manguitos de Reparación conductor AAAC 300 mm2</v>
          </cell>
        </row>
        <row r="2368">
          <cell r="F2368" t="str">
            <v>TIPO DE CAMBIO (S/.POR US$) :</v>
          </cell>
          <cell r="G2368">
            <v>3.2450000000000001</v>
          </cell>
        </row>
        <row r="2369">
          <cell r="F2369" t="str">
            <v>FECHA DE REFERENCIA :</v>
          </cell>
          <cell r="G2369">
            <v>43100</v>
          </cell>
        </row>
        <row r="2371">
          <cell r="H2371" t="str">
            <v xml:space="preserve">PRECIO </v>
          </cell>
        </row>
        <row r="2372">
          <cell r="E2372" t="str">
            <v>FUENTE</v>
          </cell>
          <cell r="G2372" t="str">
            <v>TIPO</v>
          </cell>
          <cell r="H2372" t="str">
            <v>UNITARIO</v>
          </cell>
        </row>
        <row r="2373">
          <cell r="H2373" t="str">
            <v>(US$)</v>
          </cell>
        </row>
        <row r="2374">
          <cell r="E2374" t="str">
            <v>GCZ INGENIEROS S.A.C. REPORTE ADUANAS 20160704</v>
          </cell>
          <cell r="G2374">
            <v>0</v>
          </cell>
          <cell r="H2374">
            <v>5.0342857142857147</v>
          </cell>
        </row>
        <row r="2382">
          <cell r="G2382" t="str">
            <v>US$/Unidad</v>
          </cell>
          <cell r="H2382">
            <v>5.0342857142857147</v>
          </cell>
        </row>
        <row r="2383">
          <cell r="G2383" t="str">
            <v>US$/Unidad</v>
          </cell>
          <cell r="H2383" t="str">
            <v>NO APLICA</v>
          </cell>
          <cell r="I2383">
            <v>5.0342857142857147</v>
          </cell>
        </row>
        <row r="2388">
          <cell r="H2388" t="str">
            <v>I-404</v>
          </cell>
        </row>
        <row r="2391">
          <cell r="E2391" t="str">
            <v xml:space="preserve"> </v>
          </cell>
        </row>
        <row r="2392">
          <cell r="E2392" t="str">
            <v>MA1-185C1</v>
          </cell>
          <cell r="F2392" t="str">
            <v>Manguitos de Reparación conductor AAAC 185mm2</v>
          </cell>
          <cell r="H2392">
            <v>7.48</v>
          </cell>
        </row>
        <row r="2394">
          <cell r="E2394" t="str">
            <v>Manguitos de Reparación conductor AAAC 185mm2</v>
          </cell>
        </row>
        <row r="2396">
          <cell r="F2396" t="str">
            <v>TIPO DE CAMBIO (S/.POR US$) :</v>
          </cell>
          <cell r="G2396">
            <v>3.2450000000000001</v>
          </cell>
        </row>
        <row r="2397">
          <cell r="F2397" t="str">
            <v>FECHA DE REFERENCIA :</v>
          </cell>
          <cell r="G2397">
            <v>43100</v>
          </cell>
        </row>
        <row r="2399">
          <cell r="H2399" t="str">
            <v xml:space="preserve">PRECIO </v>
          </cell>
        </row>
        <row r="2400">
          <cell r="E2400" t="str">
            <v>FUENTE</v>
          </cell>
          <cell r="G2400" t="str">
            <v>TIPO</v>
          </cell>
          <cell r="H2400" t="str">
            <v>UNITARIO</v>
          </cell>
        </row>
        <row r="2401">
          <cell r="H2401" t="str">
            <v>(US$)</v>
          </cell>
        </row>
        <row r="2402">
          <cell r="E2402" t="str">
            <v>MANUFACTURAS INDUSTRIALES MENDOZA S.A. - REPORTE ADUANAS - (20120611)</v>
          </cell>
          <cell r="G2402">
            <v>0</v>
          </cell>
          <cell r="H2402">
            <v>7.48</v>
          </cell>
        </row>
        <row r="2412">
          <cell r="G2412" t="str">
            <v>US$/Unidad</v>
          </cell>
          <cell r="H2412">
            <v>7.48</v>
          </cell>
        </row>
        <row r="2413">
          <cell r="G2413" t="str">
            <v>US$/Unidad</v>
          </cell>
          <cell r="H2413" t="str">
            <v>NO APLICA</v>
          </cell>
          <cell r="I2413">
            <v>7.48</v>
          </cell>
        </row>
        <row r="2418">
          <cell r="H2418" t="str">
            <v>I-404</v>
          </cell>
        </row>
        <row r="2421">
          <cell r="E2421" t="str">
            <v xml:space="preserve"> </v>
          </cell>
        </row>
        <row r="2422">
          <cell r="E2422" t="str">
            <v>MA1-150C9</v>
          </cell>
          <cell r="F2422" t="str">
            <v>Manguitos de Reparación conductor ACCR  175 mm2</v>
          </cell>
          <cell r="H2422">
            <v>15</v>
          </cell>
        </row>
        <row r="2424">
          <cell r="E2424" t="str">
            <v>Manguitos de Reparación conductor ACCR  175 mm2</v>
          </cell>
        </row>
        <row r="2426">
          <cell r="F2426" t="str">
            <v>TIPO DE CAMBIO (S/.POR US$) :</v>
          </cell>
          <cell r="G2426">
            <v>3.2450000000000001</v>
          </cell>
        </row>
        <row r="2427">
          <cell r="F2427" t="str">
            <v>FECHA DE REFERENCIA :</v>
          </cell>
          <cell r="G2427">
            <v>43100</v>
          </cell>
        </row>
        <row r="2429">
          <cell r="H2429" t="str">
            <v xml:space="preserve">PRECIO </v>
          </cell>
        </row>
        <row r="2430">
          <cell r="E2430" t="str">
            <v>FUENTE</v>
          </cell>
          <cell r="G2430" t="str">
            <v>TIPO</v>
          </cell>
          <cell r="H2430" t="str">
            <v>UNITARIO</v>
          </cell>
        </row>
        <row r="2431">
          <cell r="H2431" t="str">
            <v>(US$)</v>
          </cell>
        </row>
        <row r="2432">
          <cell r="E2432" t="str">
            <v>ESTIMADO</v>
          </cell>
          <cell r="G2432">
            <v>0</v>
          </cell>
          <cell r="H2432">
            <v>15</v>
          </cell>
        </row>
        <row r="2442">
          <cell r="G2442" t="str">
            <v>US$/Unidad</v>
          </cell>
          <cell r="H2442">
            <v>15</v>
          </cell>
        </row>
        <row r="2443">
          <cell r="G2443" t="str">
            <v>US$/Unidad</v>
          </cell>
          <cell r="H2443" t="str">
            <v>NO APLICA</v>
          </cell>
          <cell r="I2443">
            <v>15</v>
          </cell>
        </row>
        <row r="2450">
          <cell r="H2450" t="str">
            <v>I-404</v>
          </cell>
        </row>
        <row r="2453">
          <cell r="E2453" t="str">
            <v xml:space="preserve"> </v>
          </cell>
        </row>
        <row r="2454">
          <cell r="E2454" t="str">
            <v>MA1-120C1</v>
          </cell>
          <cell r="F2454" t="str">
            <v>Manguitos de Reparación conductor AAAC 120 mm2</v>
          </cell>
          <cell r="H2454">
            <v>12.996216666666667</v>
          </cell>
        </row>
        <row r="2456">
          <cell r="E2456" t="str">
            <v>Manguitos de Reparación conductor AAAC 120 mm2</v>
          </cell>
        </row>
        <row r="2458">
          <cell r="F2458" t="str">
            <v>TIPO DE CAMBIO (S/.POR US$) :</v>
          </cell>
          <cell r="G2458">
            <v>3.2450000000000001</v>
          </cell>
        </row>
        <row r="2459">
          <cell r="F2459" t="str">
            <v>FECHA DE REFERENCIA :</v>
          </cell>
          <cell r="G2459">
            <v>43100</v>
          </cell>
        </row>
        <row r="2461">
          <cell r="H2461" t="str">
            <v xml:space="preserve">PRECIO </v>
          </cell>
        </row>
        <row r="2462">
          <cell r="E2462" t="str">
            <v>FUENTE</v>
          </cell>
          <cell r="G2462" t="str">
            <v>TIPO</v>
          </cell>
          <cell r="H2462" t="str">
            <v>UNITARIO</v>
          </cell>
        </row>
        <row r="2463">
          <cell r="H2463" t="str">
            <v>(US$)</v>
          </cell>
        </row>
        <row r="2464">
          <cell r="E2464" t="str">
            <v>ING Y SERV VALLADARES S Y HNOS SA REPORTE ADUANAS 20170109</v>
          </cell>
          <cell r="G2464">
            <v>0</v>
          </cell>
          <cell r="H2464">
            <v>7.3604262295081959</v>
          </cell>
        </row>
        <row r="2465">
          <cell r="E2465" t="str">
            <v>ING Y SERV VALLADARES S Y HNOS SA REPORTE ADUANAS 20170615</v>
          </cell>
          <cell r="G2465">
            <v>0</v>
          </cell>
          <cell r="H2465">
            <v>11.782333333333334</v>
          </cell>
        </row>
        <row r="2466">
          <cell r="E2466" t="str">
            <v>ALDESA CONSTRUCCIONES SA SUCURSAL EN PER REPORTE ADUANAS 20170516</v>
          </cell>
          <cell r="G2466">
            <v>0</v>
          </cell>
          <cell r="H2466">
            <v>15.646666666666667</v>
          </cell>
        </row>
        <row r="2467">
          <cell r="E2467" t="str">
            <v>ENSYS S.A.C. REPORTE ADUANAS 20170626</v>
          </cell>
          <cell r="G2467">
            <v>0</v>
          </cell>
          <cell r="H2467">
            <v>12.625733333333333</v>
          </cell>
        </row>
        <row r="2468">
          <cell r="E2468" t="str">
            <v>ENSYS S.A.C. REPORTE ADUANAS 20170721</v>
          </cell>
          <cell r="G2468">
            <v>0</v>
          </cell>
          <cell r="H2468">
            <v>12.6363</v>
          </cell>
        </row>
        <row r="2469">
          <cell r="E2469" t="str">
            <v>ENSYS S.A.C. REPORTE ADUANAS 20170907</v>
          </cell>
          <cell r="G2469">
            <v>0</v>
          </cell>
          <cell r="H2469">
            <v>15.055999999999999</v>
          </cell>
        </row>
        <row r="2470">
          <cell r="E2470" t="str">
            <v>ENSYS S.A.C. REPORTE ADUANAS 20171114</v>
          </cell>
          <cell r="G2470">
            <v>0</v>
          </cell>
          <cell r="H2470">
            <v>14.9405</v>
          </cell>
        </row>
        <row r="2476">
          <cell r="G2476" t="str">
            <v>US$/Unidad</v>
          </cell>
          <cell r="H2476">
            <v>12.863994223263076</v>
          </cell>
        </row>
        <row r="2477">
          <cell r="G2477" t="str">
            <v>US$/Unidad</v>
          </cell>
          <cell r="H2477">
            <v>12.996216666666667</v>
          </cell>
          <cell r="I2477">
            <v>12.996216666666667</v>
          </cell>
        </row>
        <row r="2482">
          <cell r="H2482" t="str">
            <v>I-404</v>
          </cell>
        </row>
        <row r="2485">
          <cell r="E2485" t="str">
            <v xml:space="preserve"> </v>
          </cell>
        </row>
        <row r="2486">
          <cell r="E2486" t="str">
            <v>MA1-050C1</v>
          </cell>
          <cell r="F2486" t="str">
            <v>Manguitos de Reparación conductor AAAC 50 mm2</v>
          </cell>
          <cell r="H2486">
            <v>6.1980491071428565</v>
          </cell>
        </row>
        <row r="2488">
          <cell r="E2488" t="str">
            <v>Manguitos de Reparación conductor AAAC 50 mm2</v>
          </cell>
        </row>
        <row r="2490">
          <cell r="F2490" t="str">
            <v>TIPO DE CAMBIO (S/.POR US$) :</v>
          </cell>
          <cell r="G2490">
            <v>3.2450000000000001</v>
          </cell>
        </row>
        <row r="2491">
          <cell r="F2491" t="str">
            <v>FECHA DE REFERENCIA :</v>
          </cell>
          <cell r="G2491">
            <v>43100</v>
          </cell>
        </row>
        <row r="2493">
          <cell r="H2493" t="str">
            <v xml:space="preserve">PRECIO </v>
          </cell>
        </row>
        <row r="2494">
          <cell r="E2494" t="str">
            <v>FUENTE</v>
          </cell>
          <cell r="G2494" t="str">
            <v>TIPO</v>
          </cell>
          <cell r="H2494" t="str">
            <v>UNITARIO</v>
          </cell>
        </row>
        <row r="2495">
          <cell r="H2495" t="str">
            <v>(US$)</v>
          </cell>
        </row>
        <row r="2496">
          <cell r="E2496" t="str">
            <v>ING Y SERV VALLADARES S Y HNOS SA REPORTE ADUANAS 20170615</v>
          </cell>
          <cell r="G2496">
            <v>0</v>
          </cell>
          <cell r="H2496">
            <v>4.6506714285714281</v>
          </cell>
        </row>
        <row r="2497">
          <cell r="E2497" t="str">
            <v>ENSYS S.A.C. REPORTE ADUANAS 20171027</v>
          </cell>
          <cell r="G2497">
            <v>0</v>
          </cell>
          <cell r="H2497">
            <v>6.7412000000000001</v>
          </cell>
        </row>
        <row r="2498">
          <cell r="E2498" t="str">
            <v>ENSYS S.A.C. REPORTE ADUANAS 20171004</v>
          </cell>
          <cell r="G2498">
            <v>0</v>
          </cell>
          <cell r="H2498">
            <v>6.6975250000000006</v>
          </cell>
        </row>
        <row r="2499">
          <cell r="E2499" t="str">
            <v>ENSYS S.A.C. REPORTE ADUANAS 20170907</v>
          </cell>
          <cell r="G2499">
            <v>0</v>
          </cell>
          <cell r="H2499">
            <v>6.7027999999999999</v>
          </cell>
        </row>
        <row r="2500">
          <cell r="E2500" t="str">
            <v>ING Y SERV VALLADARES S Y HNOS SA REPORTE ADUANAS 20170615</v>
          </cell>
          <cell r="G2500">
            <v>0</v>
          </cell>
          <cell r="H2500">
            <v>3.6272923076923074</v>
          </cell>
        </row>
        <row r="2508">
          <cell r="G2508" t="str">
            <v>US$/Unidad</v>
          </cell>
          <cell r="H2508">
            <v>5.6838977472527468</v>
          </cell>
        </row>
        <row r="2509">
          <cell r="G2509" t="str">
            <v>US$/Unidad</v>
          </cell>
          <cell r="H2509">
            <v>6.1980491071428565</v>
          </cell>
          <cell r="I2509">
            <v>6.1980491071428565</v>
          </cell>
        </row>
        <row r="2512">
          <cell r="H2512" t="str">
            <v>I-404</v>
          </cell>
        </row>
        <row r="2515">
          <cell r="E2515" t="str">
            <v xml:space="preserve"> </v>
          </cell>
        </row>
        <row r="2516">
          <cell r="E2516" t="str">
            <v>MA1-035C1</v>
          </cell>
          <cell r="F2516" t="str">
            <v>Manguitos de Reparación conductor AAAC 35 mm2</v>
          </cell>
          <cell r="H2516">
            <v>3.0363333333333333</v>
          </cell>
        </row>
        <row r="2518">
          <cell r="E2518" t="str">
            <v>Manguitos de Reparación conductor AAAC 35 mm2</v>
          </cell>
        </row>
        <row r="2520">
          <cell r="F2520" t="str">
            <v>TIPO DE CAMBIO (S/.POR US$) :</v>
          </cell>
          <cell r="G2520">
            <v>3.2450000000000001</v>
          </cell>
        </row>
        <row r="2521">
          <cell r="F2521" t="str">
            <v>FECHA DE REFERENCIA :</v>
          </cell>
          <cell r="G2521">
            <v>43100</v>
          </cell>
        </row>
        <row r="2523">
          <cell r="H2523" t="str">
            <v xml:space="preserve">PRECIO </v>
          </cell>
        </row>
        <row r="2524">
          <cell r="E2524" t="str">
            <v>FUENTE</v>
          </cell>
          <cell r="G2524" t="str">
            <v>TIPO</v>
          </cell>
          <cell r="H2524" t="str">
            <v>UNITARIO</v>
          </cell>
        </row>
        <row r="2525">
          <cell r="H2525" t="str">
            <v>(US$)</v>
          </cell>
        </row>
        <row r="2526">
          <cell r="E2526" t="str">
            <v>ING Y SERV VALLADARES S Y HNOS SA REPORTE ADUANAS 20170615</v>
          </cell>
          <cell r="G2526">
            <v>0</v>
          </cell>
          <cell r="H2526">
            <v>3.0363333333333333</v>
          </cell>
        </row>
        <row r="2537">
          <cell r="G2537" t="str">
            <v>US$/Unidad</v>
          </cell>
          <cell r="H2537">
            <v>3.0363333333333333</v>
          </cell>
        </row>
        <row r="2538">
          <cell r="G2538" t="str">
            <v>US$/Unidad</v>
          </cell>
          <cell r="H2538" t="str">
            <v>NO APLICA</v>
          </cell>
          <cell r="I2538">
            <v>3.0363333333333333</v>
          </cell>
        </row>
        <row r="2545">
          <cell r="H2545" t="str">
            <v>I-404</v>
          </cell>
        </row>
        <row r="2548">
          <cell r="E2548" t="str">
            <v xml:space="preserve"> </v>
          </cell>
        </row>
        <row r="2549">
          <cell r="E2549" t="str">
            <v>JE1-500C4</v>
          </cell>
          <cell r="F2549" t="str">
            <v>Juntas de empalme conductor ACAR 500 mm2</v>
          </cell>
          <cell r="H2549">
            <v>186.5</v>
          </cell>
        </row>
        <row r="2551">
          <cell r="E2551" t="str">
            <v>Juntas de empalme conductor ACAR 500 mm2</v>
          </cell>
        </row>
        <row r="2553">
          <cell r="F2553" t="str">
            <v>TIPO DE CAMBIO (S/.POR US$) :</v>
          </cell>
          <cell r="G2553">
            <v>3.2450000000000001</v>
          </cell>
        </row>
        <row r="2554">
          <cell r="F2554" t="str">
            <v>FECHA DE REFERENCIA :</v>
          </cell>
          <cell r="G2554">
            <v>43100</v>
          </cell>
        </row>
        <row r="2556">
          <cell r="H2556" t="str">
            <v xml:space="preserve">PRECIO </v>
          </cell>
        </row>
        <row r="2557">
          <cell r="E2557" t="str">
            <v>FUENTE</v>
          </cell>
          <cell r="G2557" t="str">
            <v>TIPO</v>
          </cell>
          <cell r="H2557" t="str">
            <v>UNITARIO</v>
          </cell>
        </row>
        <row r="2558">
          <cell r="H2558" t="str">
            <v>(US$)</v>
          </cell>
        </row>
        <row r="2559">
          <cell r="E2559" t="str">
            <v>PROYECTOS DE INFRAESTRUCTURA DEL PERU S. - REPORTE ADUANAS - (20130718)</v>
          </cell>
          <cell r="G2559">
            <v>0</v>
          </cell>
          <cell r="H2559">
            <v>186.5</v>
          </cell>
        </row>
        <row r="2571">
          <cell r="G2571" t="str">
            <v>US$/Unidad</v>
          </cell>
          <cell r="H2571">
            <v>186.5</v>
          </cell>
        </row>
        <row r="2572">
          <cell r="G2572" t="str">
            <v>US$/Unidad</v>
          </cell>
          <cell r="H2572" t="str">
            <v>NO APLICA</v>
          </cell>
          <cell r="I2572">
            <v>186.5</v>
          </cell>
        </row>
        <row r="2579">
          <cell r="H2579" t="str">
            <v>I-404</v>
          </cell>
        </row>
        <row r="2582">
          <cell r="E2582" t="str">
            <v xml:space="preserve"> </v>
          </cell>
        </row>
        <row r="2583">
          <cell r="E2583" t="str">
            <v>JE1-600C4</v>
          </cell>
          <cell r="F2583" t="str">
            <v>Juntas de empalme conductor ACAR 600 mm2</v>
          </cell>
          <cell r="H2583">
            <v>28.391793650793652</v>
          </cell>
        </row>
        <row r="2585">
          <cell r="E2585" t="str">
            <v>Juntas de empalme conductor ACAR 600 mm2</v>
          </cell>
        </row>
        <row r="2587">
          <cell r="F2587" t="str">
            <v>TIPO DE CAMBIO (S/.POR US$) :</v>
          </cell>
          <cell r="G2587">
            <v>3.2450000000000001</v>
          </cell>
        </row>
        <row r="2588">
          <cell r="F2588" t="str">
            <v>FECHA DE REFERENCIA :</v>
          </cell>
          <cell r="G2588">
            <v>43100</v>
          </cell>
        </row>
        <row r="2590">
          <cell r="H2590" t="str">
            <v xml:space="preserve">PRECIO </v>
          </cell>
        </row>
        <row r="2591">
          <cell r="E2591" t="str">
            <v>FUENTE</v>
          </cell>
          <cell r="G2591" t="str">
            <v>TIPO</v>
          </cell>
          <cell r="H2591" t="str">
            <v>UNITARIO</v>
          </cell>
        </row>
        <row r="2592">
          <cell r="H2592" t="str">
            <v>(US$)</v>
          </cell>
        </row>
        <row r="2593">
          <cell r="E2593" t="str">
            <v>PROYECTOS DE INFRAESTRUCTURA DEL PERU S. REPORTE ADUANAS 20170530</v>
          </cell>
          <cell r="G2593">
            <v>0</v>
          </cell>
          <cell r="H2593">
            <v>17.214920634920635</v>
          </cell>
        </row>
        <row r="2594">
          <cell r="E2594" t="str">
            <v>PROYECTOS DE INFRAESTRUCTURA DEL PERU S. REPORTE ADUANAS 20170502</v>
          </cell>
          <cell r="G2594">
            <v>0</v>
          </cell>
          <cell r="H2594">
            <v>39.568666666666665</v>
          </cell>
        </row>
        <row r="2605">
          <cell r="G2605" t="str">
            <v>US$/Unidad</v>
          </cell>
          <cell r="H2605">
            <v>28.391793650793652</v>
          </cell>
        </row>
        <row r="2606">
          <cell r="G2606" t="str">
            <v>US$/Unidad</v>
          </cell>
          <cell r="H2606">
            <v>28.391793650793652</v>
          </cell>
          <cell r="I2606">
            <v>28.391793650793652</v>
          </cell>
        </row>
        <row r="2611">
          <cell r="H2611" t="str">
            <v>I-404</v>
          </cell>
        </row>
        <row r="2614">
          <cell r="E2614" t="str">
            <v xml:space="preserve"> </v>
          </cell>
        </row>
        <row r="2615">
          <cell r="E2615" t="str">
            <v>JE1-500C9</v>
          </cell>
          <cell r="F2615" t="str">
            <v>Juntas de empalme conductor ACCR 500 mm2</v>
          </cell>
          <cell r="H2615">
            <v>313</v>
          </cell>
        </row>
        <row r="2617">
          <cell r="E2617" t="str">
            <v>Juntas de empalme conductor ACCR 500 mm2</v>
          </cell>
        </row>
        <row r="2619">
          <cell r="F2619" t="str">
            <v>TIPO DE CAMBIO (S/.POR US$) :</v>
          </cell>
          <cell r="G2619">
            <v>3.2450000000000001</v>
          </cell>
        </row>
        <row r="2620">
          <cell r="F2620" t="str">
            <v>FECHA DE REFERENCIA :</v>
          </cell>
          <cell r="G2620">
            <v>43100</v>
          </cell>
        </row>
        <row r="2622">
          <cell r="H2622" t="str">
            <v xml:space="preserve">PRECIO </v>
          </cell>
        </row>
        <row r="2623">
          <cell r="E2623" t="str">
            <v>FUENTE</v>
          </cell>
          <cell r="G2623" t="str">
            <v>TIPO</v>
          </cell>
          <cell r="H2623" t="str">
            <v>UNITARIO</v>
          </cell>
        </row>
        <row r="2624">
          <cell r="H2624" t="str">
            <v>(US$)</v>
          </cell>
        </row>
        <row r="2625">
          <cell r="E2625" t="str">
            <v>ESTIMADO</v>
          </cell>
          <cell r="G2625">
            <v>0</v>
          </cell>
          <cell r="H2625">
            <v>313</v>
          </cell>
        </row>
        <row r="2637">
          <cell r="G2637" t="str">
            <v>US$/Unidad</v>
          </cell>
          <cell r="H2637">
            <v>313</v>
          </cell>
        </row>
        <row r="2638">
          <cell r="G2638" t="str">
            <v>US$/Unidad</v>
          </cell>
          <cell r="H2638" t="str">
            <v>NO APLICA</v>
          </cell>
          <cell r="I2638">
            <v>313</v>
          </cell>
        </row>
        <row r="2644">
          <cell r="H2644" t="str">
            <v>I-404</v>
          </cell>
        </row>
        <row r="2647">
          <cell r="E2647" t="str">
            <v xml:space="preserve"> </v>
          </cell>
        </row>
        <row r="2648">
          <cell r="E2648" t="str">
            <v>JE1-400C4</v>
          </cell>
          <cell r="F2648" t="str">
            <v>Juntas de empalme conductor ACAR 400 mm2</v>
          </cell>
          <cell r="H2648">
            <v>15.277333333333333</v>
          </cell>
        </row>
        <row r="2650">
          <cell r="E2650" t="str">
            <v>Juntas de empalme conductor ACAR 400 mm2</v>
          </cell>
        </row>
        <row r="2652">
          <cell r="F2652" t="str">
            <v>TIPO DE CAMBIO (S/.POR US$) :</v>
          </cell>
          <cell r="G2652">
            <v>3.2450000000000001</v>
          </cell>
        </row>
        <row r="2653">
          <cell r="F2653" t="str">
            <v>FECHA DE REFERENCIA :</v>
          </cell>
          <cell r="G2653">
            <v>43100</v>
          </cell>
        </row>
        <row r="2655">
          <cell r="H2655" t="str">
            <v xml:space="preserve">PRECIO </v>
          </cell>
        </row>
        <row r="2656">
          <cell r="E2656" t="str">
            <v>FUENTE</v>
          </cell>
          <cell r="G2656" t="str">
            <v>TIPO</v>
          </cell>
          <cell r="H2656" t="str">
            <v>UNITARIO</v>
          </cell>
        </row>
        <row r="2657">
          <cell r="H2657" t="str">
            <v>(US$)</v>
          </cell>
        </row>
        <row r="2658">
          <cell r="E2658" t="str">
            <v>COBRA PERU S.A REPORTE ADUANAS 20160303</v>
          </cell>
          <cell r="G2658">
            <v>0</v>
          </cell>
          <cell r="H2658">
            <v>20.923333333333336</v>
          </cell>
        </row>
        <row r="2659">
          <cell r="E2659" t="str">
            <v>ABENGOA PERU S.A. REPORTE ADUANAS 20161006</v>
          </cell>
          <cell r="G2659">
            <v>0</v>
          </cell>
          <cell r="H2659">
            <v>15.200000000000001</v>
          </cell>
        </row>
        <row r="2660">
          <cell r="E2660" t="str">
            <v>ABENGOA PERU S.A. REPORTE ADUANAS 20161111</v>
          </cell>
          <cell r="G2660">
            <v>0</v>
          </cell>
          <cell r="H2660">
            <v>9.7086666666666659</v>
          </cell>
        </row>
        <row r="2669">
          <cell r="G2669" t="str">
            <v>US$/Unidad</v>
          </cell>
          <cell r="H2669">
            <v>15.277333333333333</v>
          </cell>
        </row>
        <row r="2670">
          <cell r="G2670" t="str">
            <v>US$/Unidad</v>
          </cell>
          <cell r="H2670">
            <v>15.277333333333333</v>
          </cell>
          <cell r="I2670">
            <v>15.277333333333333</v>
          </cell>
        </row>
        <row r="2677">
          <cell r="H2677" t="str">
            <v>I-404</v>
          </cell>
        </row>
        <row r="2680">
          <cell r="E2680" t="str">
            <v xml:space="preserve"> </v>
          </cell>
        </row>
        <row r="2681">
          <cell r="E2681" t="str">
            <v>JE1-400C1</v>
          </cell>
          <cell r="F2681" t="str">
            <v>Juntas de empalme conductor AAAC 400 mm2</v>
          </cell>
          <cell r="H2681">
            <v>83.93</v>
          </cell>
        </row>
        <row r="2683">
          <cell r="E2683" t="str">
            <v>Juntas de empalme conductor AAAC 400 mm2</v>
          </cell>
        </row>
        <row r="2685">
          <cell r="F2685" t="str">
            <v>TIPO DE CAMBIO (S/.POR US$) :</v>
          </cell>
          <cell r="G2685">
            <v>3.2450000000000001</v>
          </cell>
        </row>
        <row r="2686">
          <cell r="F2686" t="str">
            <v>FECHA DE REFERENCIA :</v>
          </cell>
          <cell r="G2686">
            <v>43100</v>
          </cell>
        </row>
        <row r="2688">
          <cell r="H2688" t="str">
            <v xml:space="preserve">PRECIO </v>
          </cell>
        </row>
        <row r="2689">
          <cell r="E2689" t="str">
            <v>FUENTE</v>
          </cell>
          <cell r="G2689" t="str">
            <v>TIPO</v>
          </cell>
          <cell r="H2689" t="str">
            <v>UNITARIO</v>
          </cell>
        </row>
        <row r="2690">
          <cell r="H2690" t="str">
            <v>(US$)</v>
          </cell>
        </row>
        <row r="2692">
          <cell r="E2692" t="str">
            <v>REPORTE EMPRESA :LUZ DEL SUR - CON FACTURA N° F52100001006</v>
          </cell>
          <cell r="G2692">
            <v>1</v>
          </cell>
          <cell r="H2692">
            <v>83.93</v>
          </cell>
        </row>
        <row r="2701">
          <cell r="G2701" t="str">
            <v>US$/Unidad</v>
          </cell>
          <cell r="H2701">
            <v>83.93</v>
          </cell>
        </row>
        <row r="2702">
          <cell r="G2702" t="str">
            <v>US$/Unidad</v>
          </cell>
          <cell r="H2702" t="str">
            <v>NO APLICA</v>
          </cell>
          <cell r="I2702">
            <v>83.93</v>
          </cell>
        </row>
        <row r="2710">
          <cell r="H2710" t="str">
            <v>I-404</v>
          </cell>
        </row>
        <row r="2713">
          <cell r="E2713" t="str">
            <v xml:space="preserve"> </v>
          </cell>
        </row>
        <row r="2714">
          <cell r="E2714" t="str">
            <v>JE1-300C1</v>
          </cell>
          <cell r="F2714" t="str">
            <v>Juntas de empalme conductor AAAC 300 mm2</v>
          </cell>
          <cell r="H2714">
            <v>85</v>
          </cell>
        </row>
        <row r="2716">
          <cell r="E2716" t="str">
            <v>Juntas de empalme conductor AAAC 300 mm2</v>
          </cell>
        </row>
        <row r="2718">
          <cell r="F2718" t="str">
            <v>TIPO DE CAMBIO (S/.POR US$) :</v>
          </cell>
          <cell r="G2718">
            <v>3.2450000000000001</v>
          </cell>
        </row>
        <row r="2719">
          <cell r="F2719" t="str">
            <v>FECHA DE REFERENCIA :</v>
          </cell>
          <cell r="G2719">
            <v>43100</v>
          </cell>
        </row>
        <row r="2721">
          <cell r="H2721" t="str">
            <v xml:space="preserve">PRECIO </v>
          </cell>
        </row>
        <row r="2722">
          <cell r="E2722" t="str">
            <v>FUENTE</v>
          </cell>
          <cell r="G2722" t="str">
            <v>TIPO</v>
          </cell>
          <cell r="H2722" t="str">
            <v>UNITARIO</v>
          </cell>
        </row>
        <row r="2723">
          <cell r="H2723" t="str">
            <v>(US$)</v>
          </cell>
        </row>
        <row r="2724">
          <cell r="E2724" t="str">
            <v>SINDICATO ENERGETICO S.A. REPORTE ADUANAS 20170717</v>
          </cell>
          <cell r="G2724">
            <v>0</v>
          </cell>
          <cell r="H2724">
            <v>85</v>
          </cell>
        </row>
        <row r="2736">
          <cell r="G2736" t="str">
            <v>US$/Unidad</v>
          </cell>
          <cell r="H2736">
            <v>85</v>
          </cell>
        </row>
        <row r="2737">
          <cell r="G2737" t="str">
            <v>US$/Unidad</v>
          </cell>
          <cell r="H2737" t="str">
            <v>NO APLICA</v>
          </cell>
          <cell r="I2737">
            <v>85</v>
          </cell>
        </row>
        <row r="2744">
          <cell r="H2744" t="str">
            <v>I-404</v>
          </cell>
        </row>
        <row r="2747">
          <cell r="E2747" t="str">
            <v xml:space="preserve"> </v>
          </cell>
        </row>
        <row r="2748">
          <cell r="E2748" t="str">
            <v>JE1-185C1</v>
          </cell>
          <cell r="F2748" t="str">
            <v>Juntas de empalme conductor AAAC 185 mm2</v>
          </cell>
          <cell r="H2748">
            <v>10.327488888888888</v>
          </cell>
        </row>
        <row r="2750">
          <cell r="E2750" t="str">
            <v>Juntas de empalme conductor AAAC 185 mm2</v>
          </cell>
        </row>
        <row r="2752">
          <cell r="F2752" t="str">
            <v>TIPO DE CAMBIO (S/.POR US$) :</v>
          </cell>
          <cell r="G2752">
            <v>3.2450000000000001</v>
          </cell>
        </row>
        <row r="2753">
          <cell r="F2753" t="str">
            <v>FECHA DE REFERENCIA :</v>
          </cell>
          <cell r="G2753">
            <v>43100</v>
          </cell>
        </row>
        <row r="2755">
          <cell r="H2755" t="str">
            <v xml:space="preserve">PRECIO </v>
          </cell>
        </row>
        <row r="2756">
          <cell r="E2756" t="str">
            <v>FUENTE</v>
          </cell>
          <cell r="G2756" t="str">
            <v>TIPO</v>
          </cell>
          <cell r="H2756" t="str">
            <v>UNITARIO</v>
          </cell>
        </row>
        <row r="2757">
          <cell r="H2757" t="str">
            <v>(US$)</v>
          </cell>
        </row>
        <row r="2758">
          <cell r="E2758" t="str">
            <v>OMEGA POWER S.A.C. REPORTE ADUANAS 20170807</v>
          </cell>
          <cell r="G2758">
            <v>0</v>
          </cell>
          <cell r="H2758">
            <v>14.1472</v>
          </cell>
        </row>
        <row r="2759">
          <cell r="E2759" t="str">
            <v>CODIMSUR S.R.L. REPORTE ADUANAS 20170915</v>
          </cell>
          <cell r="G2759">
            <v>0</v>
          </cell>
          <cell r="H2759">
            <v>6.5077777777777781</v>
          </cell>
        </row>
        <row r="2770">
          <cell r="G2770" t="str">
            <v>US$/Unidad</v>
          </cell>
          <cell r="H2770">
            <v>10.327488888888888</v>
          </cell>
        </row>
        <row r="2771">
          <cell r="G2771" t="str">
            <v>US$/Unidad</v>
          </cell>
          <cell r="H2771">
            <v>10.327488888888888</v>
          </cell>
          <cell r="I2771">
            <v>10.327488888888888</v>
          </cell>
        </row>
        <row r="2776">
          <cell r="H2776" t="str">
            <v>I-404</v>
          </cell>
        </row>
        <row r="2779">
          <cell r="E2779" t="str">
            <v xml:space="preserve"> </v>
          </cell>
        </row>
        <row r="2780">
          <cell r="E2780" t="str">
            <v>JE1-150C9</v>
          </cell>
          <cell r="F2780" t="str">
            <v>Juntas de empalme conductor ACCR 175 mm2</v>
          </cell>
          <cell r="H2780">
            <v>40</v>
          </cell>
        </row>
        <row r="2782">
          <cell r="E2782" t="str">
            <v>Juntas de empalme conductor ACCR 175 mm2</v>
          </cell>
        </row>
        <row r="2784">
          <cell r="F2784" t="str">
            <v>TIPO DE CAMBIO (S/.POR US$) :</v>
          </cell>
          <cell r="G2784">
            <v>3.2450000000000001</v>
          </cell>
        </row>
        <row r="2785">
          <cell r="F2785" t="str">
            <v>FECHA DE REFERENCIA :</v>
          </cell>
          <cell r="G2785">
            <v>43100</v>
          </cell>
        </row>
        <row r="2787">
          <cell r="H2787" t="str">
            <v xml:space="preserve">PRECIO </v>
          </cell>
        </row>
        <row r="2788">
          <cell r="E2788" t="str">
            <v>FUENTE</v>
          </cell>
          <cell r="G2788" t="str">
            <v>TIPO</v>
          </cell>
          <cell r="H2788" t="str">
            <v>UNITARIO</v>
          </cell>
        </row>
        <row r="2789">
          <cell r="H2789" t="str">
            <v>(US$)</v>
          </cell>
        </row>
        <row r="2790">
          <cell r="E2790" t="str">
            <v>ESTIMADO</v>
          </cell>
          <cell r="G2790">
            <v>0</v>
          </cell>
          <cell r="H2790">
            <v>40</v>
          </cell>
        </row>
        <row r="2802">
          <cell r="G2802" t="str">
            <v>US$/Unidad</v>
          </cell>
          <cell r="H2802">
            <v>40</v>
          </cell>
        </row>
        <row r="2803">
          <cell r="G2803" t="str">
            <v>US$/Unidad</v>
          </cell>
          <cell r="H2803" t="str">
            <v>NO APLICA</v>
          </cell>
          <cell r="I2803">
            <v>40</v>
          </cell>
        </row>
        <row r="2810">
          <cell r="H2810" t="str">
            <v>I-404</v>
          </cell>
        </row>
        <row r="2813">
          <cell r="E2813" t="str">
            <v xml:space="preserve"> </v>
          </cell>
        </row>
        <row r="2814">
          <cell r="E2814" t="str">
            <v>JE1-150C1</v>
          </cell>
          <cell r="F2814" t="str">
            <v>Juntas de empalme conductor AAAC 150 mm2</v>
          </cell>
          <cell r="H2814">
            <v>10.7</v>
          </cell>
        </row>
        <row r="2816">
          <cell r="E2816" t="str">
            <v>Juntas de empalme conductor AAAC 150 mm2</v>
          </cell>
        </row>
        <row r="2818">
          <cell r="F2818" t="str">
            <v>TIPO DE CAMBIO (S/.POR US$) :</v>
          </cell>
          <cell r="G2818">
            <v>3.2450000000000001</v>
          </cell>
        </row>
        <row r="2819">
          <cell r="F2819" t="str">
            <v>FECHA DE REFERENCIA :</v>
          </cell>
          <cell r="G2819">
            <v>43100</v>
          </cell>
        </row>
        <row r="2821">
          <cell r="H2821" t="str">
            <v xml:space="preserve">PRECIO </v>
          </cell>
        </row>
        <row r="2822">
          <cell r="E2822" t="str">
            <v>FUENTE</v>
          </cell>
          <cell r="G2822" t="str">
            <v>TIPO</v>
          </cell>
          <cell r="H2822" t="str">
            <v>UNITARIO</v>
          </cell>
        </row>
        <row r="2823">
          <cell r="H2823" t="str">
            <v>(US$)</v>
          </cell>
        </row>
        <row r="2824">
          <cell r="E2824" t="str">
            <v>TECSUR S.A. - REPORTE ADUANAS - (20120802)</v>
          </cell>
          <cell r="G2824">
            <v>0</v>
          </cell>
          <cell r="H2824">
            <v>10.7</v>
          </cell>
        </row>
        <row r="2836">
          <cell r="G2836" t="str">
            <v>US$/Unidad</v>
          </cell>
          <cell r="H2836">
            <v>10.7</v>
          </cell>
        </row>
        <row r="2837">
          <cell r="G2837" t="str">
            <v>US$/Unidad</v>
          </cell>
          <cell r="H2837" t="str">
            <v>NO APLICA</v>
          </cell>
          <cell r="I2837">
            <v>10.7</v>
          </cell>
        </row>
        <row r="2842">
          <cell r="H2842" t="str">
            <v>I-404</v>
          </cell>
        </row>
        <row r="2845">
          <cell r="E2845" t="str">
            <v xml:space="preserve"> </v>
          </cell>
        </row>
        <row r="2846">
          <cell r="E2846" t="str">
            <v>JE1-120C1</v>
          </cell>
          <cell r="F2846" t="str">
            <v>Juntas de empalme conductor AAAC 120 mm2</v>
          </cell>
          <cell r="H2846">
            <v>5.5715624999999998</v>
          </cell>
        </row>
        <row r="2848">
          <cell r="E2848" t="str">
            <v>Juntas de empalme conductor AAAC 120 mm2</v>
          </cell>
        </row>
        <row r="2850">
          <cell r="F2850" t="str">
            <v>TIPO DE CAMBIO (S/.POR US$) :</v>
          </cell>
          <cell r="G2850">
            <v>3.2450000000000001</v>
          </cell>
        </row>
        <row r="2851">
          <cell r="F2851" t="str">
            <v>FECHA DE REFERENCIA :</v>
          </cell>
          <cell r="G2851">
            <v>43100</v>
          </cell>
        </row>
        <row r="2853">
          <cell r="H2853" t="str">
            <v xml:space="preserve">PRECIO </v>
          </cell>
        </row>
        <row r="2854">
          <cell r="E2854" t="str">
            <v>FUENTE</v>
          </cell>
          <cell r="G2854" t="str">
            <v>TIPO</v>
          </cell>
          <cell r="H2854" t="str">
            <v>UNITARIO</v>
          </cell>
        </row>
        <row r="2855">
          <cell r="H2855" t="str">
            <v>(US$)</v>
          </cell>
        </row>
        <row r="2856">
          <cell r="E2856" t="str">
            <v>ALDESA CONSTRUCCIONES SA SUCURSAL EN PER REPORTE ADUANAS 20170516</v>
          </cell>
          <cell r="G2856">
            <v>0</v>
          </cell>
          <cell r="H2856">
            <v>4.2324999999999999</v>
          </cell>
        </row>
        <row r="2857">
          <cell r="E2857" t="str">
            <v>GCZ INGENIEROS S.A.C. REPORTE ADUANAS 20171206</v>
          </cell>
          <cell r="G2857">
            <v>0</v>
          </cell>
          <cell r="H2857">
            <v>6.9106249999999996</v>
          </cell>
        </row>
        <row r="2868">
          <cell r="G2868" t="str">
            <v>US$/Unidad</v>
          </cell>
          <cell r="H2868">
            <v>5.5715624999999998</v>
          </cell>
        </row>
        <row r="2869">
          <cell r="G2869" t="str">
            <v>US$/Unidad</v>
          </cell>
          <cell r="H2869">
            <v>5.5715624999999998</v>
          </cell>
          <cell r="I2869">
            <v>5.5715624999999998</v>
          </cell>
        </row>
        <row r="2874">
          <cell r="H2874" t="str">
            <v>I-404</v>
          </cell>
        </row>
        <row r="2877">
          <cell r="E2877" t="str">
            <v xml:space="preserve"> </v>
          </cell>
        </row>
        <row r="2878">
          <cell r="E2878" t="str">
            <v>JE1-070C1</v>
          </cell>
          <cell r="F2878" t="str">
            <v>Juntas de empalme conductor AAAC 70 mm2</v>
          </cell>
          <cell r="H2878">
            <v>8.0099250000000008</v>
          </cell>
        </row>
        <row r="2880">
          <cell r="E2880" t="str">
            <v>Juntas de empalme conductor AAAC 70 mm2</v>
          </cell>
        </row>
        <row r="2882">
          <cell r="F2882" t="str">
            <v>TIPO DE CAMBIO (S/.POR US$) :</v>
          </cell>
          <cell r="G2882">
            <v>3.2450000000000001</v>
          </cell>
        </row>
        <row r="2883">
          <cell r="F2883" t="str">
            <v>FECHA DE REFERENCIA :</v>
          </cell>
          <cell r="G2883">
            <v>43100</v>
          </cell>
        </row>
        <row r="2885">
          <cell r="H2885" t="str">
            <v xml:space="preserve">PRECIO </v>
          </cell>
        </row>
        <row r="2886">
          <cell r="E2886" t="str">
            <v>FUENTE</v>
          </cell>
          <cell r="G2886" t="str">
            <v>TIPO</v>
          </cell>
          <cell r="H2886" t="str">
            <v>UNITARIO</v>
          </cell>
        </row>
        <row r="2887">
          <cell r="H2887" t="str">
            <v>(US$)</v>
          </cell>
        </row>
        <row r="2888">
          <cell r="E2888" t="str">
            <v>ENSYS S.A.C. REPORTE ADUANAS 20170407</v>
          </cell>
          <cell r="G2888">
            <v>0</v>
          </cell>
          <cell r="H2888">
            <v>9.7108000000000008</v>
          </cell>
        </row>
        <row r="2889">
          <cell r="E2889" t="str">
            <v>OMEGA POWER S.A.C. REPORTE ADUANAS 20170807</v>
          </cell>
          <cell r="G2889">
            <v>0</v>
          </cell>
          <cell r="H2889">
            <v>6.30905</v>
          </cell>
        </row>
        <row r="2900">
          <cell r="G2900" t="str">
            <v>US$/Unidad</v>
          </cell>
          <cell r="H2900">
            <v>8.0099250000000008</v>
          </cell>
        </row>
        <row r="2901">
          <cell r="G2901" t="str">
            <v>US$/Unidad</v>
          </cell>
          <cell r="H2901">
            <v>8.0099250000000008</v>
          </cell>
          <cell r="I2901">
            <v>8.0099250000000008</v>
          </cell>
        </row>
        <row r="2906">
          <cell r="H2906" t="str">
            <v>I-404</v>
          </cell>
        </row>
        <row r="2909">
          <cell r="E2909" t="str">
            <v xml:space="preserve"> </v>
          </cell>
        </row>
        <row r="2910">
          <cell r="E2910" t="str">
            <v>JE1-050C1</v>
          </cell>
          <cell r="F2910" t="str">
            <v>Juntas de empalme conductor AAAC 50 mm2</v>
          </cell>
          <cell r="H2910">
            <v>6.0850409836065573</v>
          </cell>
        </row>
        <row r="2912">
          <cell r="E2912" t="str">
            <v>Juntas de empalme conductor AAAC 50 mm2</v>
          </cell>
        </row>
        <row r="2914">
          <cell r="F2914" t="str">
            <v>TIPO DE CAMBIO (S/.POR US$) :</v>
          </cell>
          <cell r="G2914">
            <v>3.2450000000000001</v>
          </cell>
        </row>
        <row r="2915">
          <cell r="F2915" t="str">
            <v>FECHA DE REFERENCIA :</v>
          </cell>
          <cell r="G2915">
            <v>43100</v>
          </cell>
        </row>
        <row r="2917">
          <cell r="H2917" t="str">
            <v xml:space="preserve">PRECIO </v>
          </cell>
        </row>
        <row r="2918">
          <cell r="E2918" t="str">
            <v>FUENTE</v>
          </cell>
          <cell r="G2918" t="str">
            <v>TIPO</v>
          </cell>
          <cell r="H2918" t="str">
            <v>UNITARIO</v>
          </cell>
        </row>
        <row r="2919">
          <cell r="H2919" t="str">
            <v>(US$)</v>
          </cell>
        </row>
        <row r="2920">
          <cell r="E2920" t="str">
            <v>SINDICATO ENERGETICO S.A. REPORTE ADUANAS 20140626</v>
          </cell>
          <cell r="G2920">
            <v>0</v>
          </cell>
          <cell r="H2920">
            <v>6.0850409836065573</v>
          </cell>
        </row>
        <row r="2932">
          <cell r="G2932" t="str">
            <v>US$/Unidad</v>
          </cell>
          <cell r="H2932">
            <v>6.0850409836065573</v>
          </cell>
        </row>
        <row r="2933">
          <cell r="G2933" t="str">
            <v>US$/Unidad</v>
          </cell>
          <cell r="H2933" t="str">
            <v>NO APLICA</v>
          </cell>
          <cell r="I2933">
            <v>6.0850409836065573</v>
          </cell>
        </row>
        <row r="2938">
          <cell r="H2938" t="str">
            <v>I-404</v>
          </cell>
        </row>
        <row r="2941">
          <cell r="E2941" t="str">
            <v xml:space="preserve"> </v>
          </cell>
        </row>
        <row r="2942">
          <cell r="E2942" t="str">
            <v>JE1-035C1</v>
          </cell>
          <cell r="F2942" t="str">
            <v>Juntas de empalme conductor AAAC 35 mm2</v>
          </cell>
          <cell r="H2942">
            <v>5.0828000000000007</v>
          </cell>
        </row>
        <row r="2944">
          <cell r="E2944" t="str">
            <v>Juntas de empalme conductor AAAC 35 mm2</v>
          </cell>
        </row>
        <row r="2946">
          <cell r="F2946" t="str">
            <v>TIPO DE CAMBIO (S/.POR US$) :</v>
          </cell>
          <cell r="G2946">
            <v>3.2450000000000001</v>
          </cell>
        </row>
        <row r="2947">
          <cell r="F2947" t="str">
            <v>FECHA DE REFERENCIA :</v>
          </cell>
          <cell r="G2947">
            <v>43100</v>
          </cell>
        </row>
        <row r="2949">
          <cell r="H2949" t="str">
            <v xml:space="preserve">PRECIO </v>
          </cell>
        </row>
        <row r="2950">
          <cell r="E2950" t="str">
            <v>FUENTE</v>
          </cell>
          <cell r="G2950" t="str">
            <v>TIPO</v>
          </cell>
          <cell r="H2950" t="str">
            <v>UNITARIO</v>
          </cell>
        </row>
        <row r="2951">
          <cell r="H2951" t="str">
            <v>(US$)</v>
          </cell>
        </row>
        <row r="2952">
          <cell r="E2952" t="str">
            <v>ENSYS S.A.C. REPORTE ADUANAS 20170407</v>
          </cell>
          <cell r="G2952">
            <v>0</v>
          </cell>
          <cell r="H2952">
            <v>5.1110000000000007</v>
          </cell>
        </row>
        <row r="2953">
          <cell r="E2953" t="str">
            <v>ENSYS S.A.C. REPORTE ADUANAS 20170721</v>
          </cell>
          <cell r="G2953">
            <v>0</v>
          </cell>
          <cell r="H2953">
            <v>5.0545999999999998</v>
          </cell>
        </row>
        <row r="2964">
          <cell r="G2964" t="str">
            <v>US$/Unidad</v>
          </cell>
          <cell r="H2964">
            <v>5.0828000000000007</v>
          </cell>
        </row>
        <row r="2965">
          <cell r="G2965" t="str">
            <v>US$/Unidad</v>
          </cell>
          <cell r="H2965">
            <v>5.0828000000000007</v>
          </cell>
          <cell r="I2965">
            <v>5.0828000000000007</v>
          </cell>
        </row>
        <row r="2972">
          <cell r="H2972" t="str">
            <v>I-404</v>
          </cell>
        </row>
        <row r="2975">
          <cell r="E2975" t="str">
            <v xml:space="preserve"> </v>
          </cell>
        </row>
        <row r="2976">
          <cell r="E2976" t="str">
            <v>AM1-700C1</v>
          </cell>
          <cell r="F2976" t="str">
            <v>Amortiguador conductor AAAC 700 mm2</v>
          </cell>
          <cell r="H2976">
            <v>25.000005443658139</v>
          </cell>
        </row>
        <row r="2978">
          <cell r="E2978" t="str">
            <v>Amortiguador conductor AAAC 700 mm2</v>
          </cell>
        </row>
        <row r="2980">
          <cell r="F2980" t="str">
            <v>TIPO DE CAMBIO (S/.POR US$) :</v>
          </cell>
          <cell r="G2980">
            <v>3.2450000000000001</v>
          </cell>
        </row>
        <row r="2981">
          <cell r="F2981" t="str">
            <v>FECHA DE REFERENCIA :</v>
          </cell>
          <cell r="G2981">
            <v>43100</v>
          </cell>
        </row>
        <row r="2983">
          <cell r="H2983" t="str">
            <v xml:space="preserve">PRECIO </v>
          </cell>
        </row>
        <row r="2984">
          <cell r="E2984" t="str">
            <v>FUENTE</v>
          </cell>
          <cell r="G2984" t="str">
            <v>TIPO</v>
          </cell>
          <cell r="H2984" t="str">
            <v>UNITARIO</v>
          </cell>
        </row>
        <row r="2985">
          <cell r="H2985" t="str">
            <v>(US$)</v>
          </cell>
        </row>
        <row r="2986">
          <cell r="E2986" t="str">
            <v>PROYECTOS DE INFRAESTRUCTURA DEL PERU S. REPORTE ADUANAS 20170530</v>
          </cell>
          <cell r="G2986">
            <v>0</v>
          </cell>
          <cell r="H2986">
            <v>25.000005443658139</v>
          </cell>
        </row>
        <row r="2996">
          <cell r="G2996" t="str">
            <v>US$/Unidad</v>
          </cell>
          <cell r="H2996">
            <v>25.000005443658139</v>
          </cell>
        </row>
        <row r="2997">
          <cell r="G2997" t="str">
            <v>US$/Unidad</v>
          </cell>
          <cell r="H2997" t="str">
            <v>NO APLICA</v>
          </cell>
          <cell r="I2997">
            <v>25.000005443658139</v>
          </cell>
        </row>
        <row r="3004">
          <cell r="H3004" t="str">
            <v>I-404</v>
          </cell>
        </row>
        <row r="3007">
          <cell r="E3007" t="str">
            <v xml:space="preserve"> </v>
          </cell>
        </row>
        <row r="3008">
          <cell r="E3008" t="str">
            <v>AM1-500C4</v>
          </cell>
          <cell r="F3008" t="str">
            <v>Amortiguador conductor ACAR 500 mm2</v>
          </cell>
          <cell r="H3008">
            <v>24.704241379310346</v>
          </cell>
        </row>
        <row r="3010">
          <cell r="E3010" t="str">
            <v>Amortiguador conductor ACAR 500 mm2</v>
          </cell>
        </row>
        <row r="3012">
          <cell r="F3012" t="str">
            <v>TIPO DE CAMBIO (S/.POR US$) :</v>
          </cell>
          <cell r="G3012">
            <v>3.2450000000000001</v>
          </cell>
        </row>
        <row r="3013">
          <cell r="F3013" t="str">
            <v>FECHA DE REFERENCIA :</v>
          </cell>
          <cell r="G3013">
            <v>43100</v>
          </cell>
        </row>
        <row r="3015">
          <cell r="H3015" t="str">
            <v xml:space="preserve">PRECIO </v>
          </cell>
        </row>
        <row r="3016">
          <cell r="E3016" t="str">
            <v>FUENTE</v>
          </cell>
          <cell r="G3016" t="str">
            <v>TIPO</v>
          </cell>
          <cell r="H3016" t="str">
            <v>UNITARIO</v>
          </cell>
        </row>
        <row r="3017">
          <cell r="H3017" t="str">
            <v>(US$)</v>
          </cell>
        </row>
        <row r="3018">
          <cell r="E3018" t="str">
            <v>C.A.M.E CONTRATISTAS Y SERV.GENERALES SA REPORTE ADUANAS 20140619</v>
          </cell>
          <cell r="G3018">
            <v>0</v>
          </cell>
          <cell r="H3018">
            <v>24.704241379310346</v>
          </cell>
        </row>
        <row r="3028">
          <cell r="G3028" t="str">
            <v>US$/Unidad</v>
          </cell>
          <cell r="H3028">
            <v>24.704241379310346</v>
          </cell>
        </row>
        <row r="3029">
          <cell r="G3029" t="str">
            <v>US$/Unidad</v>
          </cell>
          <cell r="H3029" t="str">
            <v>NO APLICA</v>
          </cell>
          <cell r="I3029">
            <v>24.704241379310346</v>
          </cell>
        </row>
        <row r="3034">
          <cell r="H3034" t="str">
            <v>I-404</v>
          </cell>
        </row>
        <row r="3037">
          <cell r="E3037" t="str">
            <v xml:space="preserve"> </v>
          </cell>
        </row>
        <row r="3038">
          <cell r="E3038" t="str">
            <v>AM1-500C1</v>
          </cell>
          <cell r="F3038" t="str">
            <v>Amortiguador conductor AAAC 500 mm2</v>
          </cell>
          <cell r="H3038">
            <v>36.273371340090094</v>
          </cell>
        </row>
        <row r="3040">
          <cell r="E3040" t="str">
            <v>Amortiguador conductor AAAC 500 mm2</v>
          </cell>
        </row>
        <row r="3042">
          <cell r="F3042" t="str">
            <v>TIPO DE CAMBIO (S/.POR US$) :</v>
          </cell>
          <cell r="G3042">
            <v>3.2450000000000001</v>
          </cell>
        </row>
        <row r="3043">
          <cell r="F3043" t="str">
            <v>FECHA DE REFERENCIA :</v>
          </cell>
          <cell r="G3043">
            <v>43100</v>
          </cell>
        </row>
        <row r="3045">
          <cell r="H3045" t="str">
            <v xml:space="preserve">PRECIO </v>
          </cell>
        </row>
        <row r="3046">
          <cell r="E3046" t="str">
            <v>FUENTE</v>
          </cell>
          <cell r="G3046" t="str">
            <v>TIPO</v>
          </cell>
          <cell r="H3046" t="str">
            <v>UNITARIO</v>
          </cell>
        </row>
        <row r="3047">
          <cell r="H3047" t="str">
            <v>(US$)</v>
          </cell>
        </row>
        <row r="3048">
          <cell r="E3048" t="str">
            <v>COPEMI S.A.C. CONSTRUCTORES REPORTE ADUANAS 20170322</v>
          </cell>
          <cell r="G3048">
            <v>0</v>
          </cell>
          <cell r="H3048">
            <v>46.479124999999996</v>
          </cell>
        </row>
        <row r="3049">
          <cell r="E3049" t="str">
            <v>TRANSMISORA ELECTRICA DEL SUR 2 S.A.C. T REPORTE ADUANAS 20171108</v>
          </cell>
          <cell r="G3049">
            <v>0</v>
          </cell>
          <cell r="H3049">
            <v>41.517027027027027</v>
          </cell>
        </row>
        <row r="3050">
          <cell r="E3050" t="str">
            <v>TRANSMISORA ELECTRICA DEL SUR 2 S.A.C. T REPORTE ADUANAS 20171108</v>
          </cell>
          <cell r="G3050">
            <v>0</v>
          </cell>
          <cell r="H3050">
            <v>41.517333333333333</v>
          </cell>
        </row>
        <row r="3051">
          <cell r="E3051" t="str">
            <v>REPORTE EMPRESA :ENEL DISTRIBUCIÓN PERÚ - CON FACTURA N° ZTT20170505B1</v>
          </cell>
          <cell r="G3051">
            <v>1</v>
          </cell>
          <cell r="H3051">
            <v>15.58</v>
          </cell>
        </row>
        <row r="3060">
          <cell r="G3060" t="str">
            <v>US$/Unidad</v>
          </cell>
          <cell r="H3060">
            <v>36.273371340090094</v>
          </cell>
        </row>
        <row r="3061">
          <cell r="G3061" t="str">
            <v>US$/Unidad</v>
          </cell>
          <cell r="H3061">
            <v>36.273371340090094</v>
          </cell>
          <cell r="I3061">
            <v>36.273371340090094</v>
          </cell>
        </row>
        <row r="3066">
          <cell r="H3066" t="str">
            <v>I-404</v>
          </cell>
        </row>
        <row r="3069">
          <cell r="E3069" t="str">
            <v xml:space="preserve"> </v>
          </cell>
        </row>
        <row r="3070">
          <cell r="E3070" t="str">
            <v>AM1-500C9</v>
          </cell>
          <cell r="F3070" t="str">
            <v>Amortiguador conductor ACCR 500 mm2</v>
          </cell>
          <cell r="H3070">
            <v>204</v>
          </cell>
        </row>
        <row r="3072">
          <cell r="E3072" t="str">
            <v>Amortiguador conductor ACCR 500 mm2</v>
          </cell>
        </row>
        <row r="3074">
          <cell r="F3074" t="str">
            <v>TIPO DE CAMBIO (S/.POR US$) :</v>
          </cell>
          <cell r="G3074">
            <v>3.2450000000000001</v>
          </cell>
        </row>
        <row r="3075">
          <cell r="F3075" t="str">
            <v>FECHA DE REFERENCIA :</v>
          </cell>
          <cell r="G3075">
            <v>43100</v>
          </cell>
        </row>
        <row r="3077">
          <cell r="H3077" t="str">
            <v xml:space="preserve">PRECIO </v>
          </cell>
        </row>
        <row r="3078">
          <cell r="E3078" t="str">
            <v>FUENTE</v>
          </cell>
          <cell r="G3078" t="str">
            <v>TIPO</v>
          </cell>
          <cell r="H3078" t="str">
            <v>UNITARIO</v>
          </cell>
        </row>
        <row r="3079">
          <cell r="H3079" t="str">
            <v>(US$)</v>
          </cell>
        </row>
        <row r="3080">
          <cell r="E3080" t="str">
            <v>ESTIMADO</v>
          </cell>
          <cell r="G3080">
            <v>0</v>
          </cell>
          <cell r="H3080">
            <v>204</v>
          </cell>
        </row>
        <row r="3092">
          <cell r="G3092" t="str">
            <v>US$/Unidad</v>
          </cell>
          <cell r="H3092">
            <v>204</v>
          </cell>
        </row>
        <row r="3093">
          <cell r="G3093" t="str">
            <v>US$/Unidad</v>
          </cell>
          <cell r="H3093" t="str">
            <v>NO APLICA</v>
          </cell>
          <cell r="I3093">
            <v>204</v>
          </cell>
        </row>
        <row r="3099">
          <cell r="H3099" t="str">
            <v>I-404</v>
          </cell>
        </row>
        <row r="3102">
          <cell r="E3102" t="str">
            <v xml:space="preserve"> </v>
          </cell>
        </row>
        <row r="3103">
          <cell r="E3103" t="str">
            <v>AM1-400C4</v>
          </cell>
          <cell r="F3103" t="str">
            <v>Amortiguador conductor ACAR 400 mm2</v>
          </cell>
          <cell r="H3103">
            <v>28.46277083333333</v>
          </cell>
        </row>
        <row r="3105">
          <cell r="E3105" t="str">
            <v>Amortiguador conductor ACAR 400 mm2</v>
          </cell>
        </row>
        <row r="3107">
          <cell r="F3107" t="str">
            <v>TIPO DE CAMBIO (S/.POR US$) :</v>
          </cell>
          <cell r="G3107">
            <v>3.2450000000000001</v>
          </cell>
        </row>
        <row r="3108">
          <cell r="F3108" t="str">
            <v>FECHA DE REFERENCIA :</v>
          </cell>
          <cell r="G3108">
            <v>43100</v>
          </cell>
        </row>
        <row r="3110">
          <cell r="H3110" t="str">
            <v xml:space="preserve">PRECIO </v>
          </cell>
        </row>
        <row r="3111">
          <cell r="E3111" t="str">
            <v>FUENTE</v>
          </cell>
          <cell r="G3111" t="str">
            <v>TIPO</v>
          </cell>
          <cell r="H3111" t="str">
            <v>UNITARIO</v>
          </cell>
        </row>
        <row r="3112">
          <cell r="H3112" t="str">
            <v>(US$)</v>
          </cell>
        </row>
        <row r="3113">
          <cell r="E3113" t="str">
            <v>RED DE ENERGIA DEL PERU SA REPORTE ADUANAS 20170516</v>
          </cell>
          <cell r="G3113">
            <v>0</v>
          </cell>
          <cell r="H3113">
            <v>31.100999999999999</v>
          </cell>
        </row>
        <row r="3114">
          <cell r="E3114" t="str">
            <v>RED DE ENERGIA DEL PERU SA REPORTE ADUANAS 20170919</v>
          </cell>
          <cell r="G3114">
            <v>0</v>
          </cell>
          <cell r="H3114">
            <v>23.495250000000002</v>
          </cell>
        </row>
        <row r="3115">
          <cell r="E3115" t="str">
            <v>RED DE ENERGIA DEL PERU SA REPORTE ADUANAS 20170919</v>
          </cell>
          <cell r="G3115">
            <v>0</v>
          </cell>
          <cell r="H3115">
            <v>23.495233333333331</v>
          </cell>
        </row>
        <row r="3116">
          <cell r="E3116" t="str">
            <v>RED DE ENERGIA DEL PERU SA REPORTE ADUANAS 20171023</v>
          </cell>
          <cell r="G3116">
            <v>0</v>
          </cell>
          <cell r="H3116">
            <v>35.759599999999999</v>
          </cell>
        </row>
        <row r="3125">
          <cell r="G3125" t="str">
            <v>US$/Unidad</v>
          </cell>
          <cell r="H3125">
            <v>28.46277083333333</v>
          </cell>
        </row>
        <row r="3126">
          <cell r="G3126" t="str">
            <v>US$/Unidad</v>
          </cell>
          <cell r="H3126">
            <v>28.46277083333333</v>
          </cell>
          <cell r="I3126">
            <v>28.46277083333333</v>
          </cell>
        </row>
        <row r="3133">
          <cell r="H3133" t="str">
            <v>I-404</v>
          </cell>
        </row>
        <row r="3136">
          <cell r="E3136" t="str">
            <v xml:space="preserve"> </v>
          </cell>
        </row>
        <row r="3137">
          <cell r="E3137" t="str">
            <v>AM1-400C1</v>
          </cell>
          <cell r="F3137" t="str">
            <v>Amortiguador conductor AAAC 400 mm2</v>
          </cell>
          <cell r="H3137">
            <v>22.214702457264956</v>
          </cell>
        </row>
        <row r="3139">
          <cell r="E3139" t="str">
            <v>Amortiguador conductor AAAC 400 mm2</v>
          </cell>
        </row>
        <row r="3141">
          <cell r="F3141" t="str">
            <v>TIPO DE CAMBIO (S/.POR US$) :</v>
          </cell>
          <cell r="G3141">
            <v>3.2450000000000001</v>
          </cell>
        </row>
        <row r="3142">
          <cell r="F3142" t="str">
            <v>FECHA DE REFERENCIA :</v>
          </cell>
          <cell r="G3142">
            <v>43100</v>
          </cell>
        </row>
        <row r="3144">
          <cell r="H3144" t="str">
            <v xml:space="preserve">PRECIO </v>
          </cell>
        </row>
        <row r="3145">
          <cell r="E3145" t="str">
            <v>FUENTE</v>
          </cell>
          <cell r="G3145" t="str">
            <v>TIPO</v>
          </cell>
          <cell r="H3145" t="str">
            <v>UNITARIO</v>
          </cell>
        </row>
        <row r="3146">
          <cell r="H3146" t="str">
            <v>(US$)</v>
          </cell>
        </row>
        <row r="3147">
          <cell r="E3147" t="str">
            <v>PROYECTOS DE INFRAESTRUCTURA DEL PERU S. REPORTE ADUANAS 20170321</v>
          </cell>
          <cell r="G3147">
            <v>0</v>
          </cell>
          <cell r="H3147">
            <v>37.823787878787876</v>
          </cell>
        </row>
        <row r="3148">
          <cell r="E3148" t="str">
            <v>RED DE ENERGIA DEL PERU SA REPORTE ADUANAS 20170524</v>
          </cell>
          <cell r="G3148">
            <v>0</v>
          </cell>
          <cell r="H3148">
            <v>29.81528205128205</v>
          </cell>
        </row>
        <row r="3149">
          <cell r="E3149" t="str">
            <v>ALDESA CONSTRUCCIONES SA SUCURSAL EN PER REPORTE ADUANAS 20170516</v>
          </cell>
          <cell r="G3149">
            <v>0</v>
          </cell>
          <cell r="H3149">
            <v>15.50977777777778</v>
          </cell>
        </row>
        <row r="3150">
          <cell r="E3150" t="str">
            <v>TRANSMISORA ELECTRICA DEL SUR 2 S.A.C. T REPORTE ADUANAS 20171108</v>
          </cell>
          <cell r="G3150">
            <v>0</v>
          </cell>
          <cell r="H3150">
            <v>24.2865</v>
          </cell>
        </row>
        <row r="3151">
          <cell r="E3151" t="str">
            <v>RED DE ENERGIA DEL PERU SA REPORTE ADUANAS 20171113</v>
          </cell>
          <cell r="G3151">
            <v>0</v>
          </cell>
          <cell r="H3151">
            <v>19.247249999999998</v>
          </cell>
        </row>
        <row r="3159">
          <cell r="G3159" t="str">
            <v>US$/Unidad</v>
          </cell>
          <cell r="H3159">
            <v>25.33651954156954</v>
          </cell>
        </row>
        <row r="3160">
          <cell r="G3160" t="str">
            <v>US$/Unidad</v>
          </cell>
          <cell r="H3160">
            <v>22.214702457264956</v>
          </cell>
          <cell r="I3160">
            <v>22.214702457264956</v>
          </cell>
        </row>
        <row r="3167">
          <cell r="H3167" t="str">
            <v>I-404</v>
          </cell>
        </row>
        <row r="3170">
          <cell r="E3170" t="str">
            <v xml:space="preserve"> </v>
          </cell>
        </row>
        <row r="3171">
          <cell r="E3171" t="str">
            <v>AM1-300C1</v>
          </cell>
          <cell r="F3171" t="str">
            <v>Amortiguador conductor AAAC 300 mm2</v>
          </cell>
          <cell r="H3171">
            <v>30.8790625</v>
          </cell>
        </row>
        <row r="3173">
          <cell r="E3173" t="str">
            <v>Amortiguador conductor AAAC 300 mm2</v>
          </cell>
        </row>
        <row r="3175">
          <cell r="F3175" t="str">
            <v>TIPO DE CAMBIO (S/.POR US$) :</v>
          </cell>
          <cell r="G3175">
            <v>3.2450000000000001</v>
          </cell>
        </row>
        <row r="3176">
          <cell r="F3176" t="str">
            <v>FECHA DE REFERENCIA :</v>
          </cell>
          <cell r="G3176">
            <v>43100</v>
          </cell>
        </row>
        <row r="3178">
          <cell r="H3178" t="str">
            <v xml:space="preserve">PRECIO </v>
          </cell>
        </row>
        <row r="3179">
          <cell r="E3179" t="str">
            <v>FUENTE</v>
          </cell>
          <cell r="G3179" t="str">
            <v>TIPO</v>
          </cell>
          <cell r="H3179" t="str">
            <v>UNITARIO</v>
          </cell>
        </row>
        <row r="3180">
          <cell r="H3180" t="str">
            <v>(US$)</v>
          </cell>
        </row>
        <row r="3181">
          <cell r="E3181" t="str">
            <v>EMPRESA SERVICIOS GENERALES ELECTRICOS S REPORTE ADUANAS 20171003</v>
          </cell>
          <cell r="G3181">
            <v>0</v>
          </cell>
          <cell r="H3181">
            <v>29.997500000000002</v>
          </cell>
        </row>
        <row r="3182">
          <cell r="E3182" t="str">
            <v>COPEMI S.A.C. CONSTRUCTORES REPORTE ADUANAS 20170322</v>
          </cell>
          <cell r="G3182">
            <v>0</v>
          </cell>
          <cell r="H3182">
            <v>31.760624999999997</v>
          </cell>
        </row>
        <row r="3190">
          <cell r="G3190" t="str">
            <v>US$/Unidad</v>
          </cell>
          <cell r="H3190">
            <v>30.8790625</v>
          </cell>
        </row>
        <row r="3191">
          <cell r="G3191" t="str">
            <v>US$/Unidad</v>
          </cell>
          <cell r="H3191">
            <v>30.8790625</v>
          </cell>
          <cell r="I3191">
            <v>30.8790625</v>
          </cell>
        </row>
        <row r="3199">
          <cell r="H3199" t="str">
            <v>I-404</v>
          </cell>
        </row>
        <row r="3202">
          <cell r="E3202" t="str">
            <v xml:space="preserve"> </v>
          </cell>
        </row>
        <row r="3203">
          <cell r="E3203" t="str">
            <v>AM1-240C1</v>
          </cell>
          <cell r="F3203" t="str">
            <v>Amortiguador conductor AAAC 240 mm2</v>
          </cell>
          <cell r="H3203">
            <v>8.0084583333333335</v>
          </cell>
        </row>
        <row r="3205">
          <cell r="E3205" t="str">
            <v>Amortiguador conductor AAAC 240 mm2</v>
          </cell>
        </row>
        <row r="3207">
          <cell r="F3207" t="str">
            <v>TIPO DE CAMBIO (S/.POR US$) :</v>
          </cell>
          <cell r="G3207">
            <v>3.2450000000000001</v>
          </cell>
        </row>
        <row r="3208">
          <cell r="F3208" t="str">
            <v>FECHA DE REFERENCIA :</v>
          </cell>
          <cell r="G3208">
            <v>43100</v>
          </cell>
        </row>
        <row r="3210">
          <cell r="H3210" t="str">
            <v xml:space="preserve">PRECIO </v>
          </cell>
        </row>
        <row r="3211">
          <cell r="E3211" t="str">
            <v>FUENTE</v>
          </cell>
          <cell r="G3211" t="str">
            <v>TIPO</v>
          </cell>
          <cell r="H3211" t="str">
            <v>UNITARIO</v>
          </cell>
        </row>
        <row r="3212">
          <cell r="H3212" t="str">
            <v>(US$)</v>
          </cell>
        </row>
        <row r="3213">
          <cell r="E3213" t="str">
            <v>CODIMSUR S.R.L. REPORTE ADUANAS 20170915</v>
          </cell>
          <cell r="G3213">
            <v>0</v>
          </cell>
          <cell r="H3213">
            <v>8.0084583333333335</v>
          </cell>
        </row>
        <row r="3225">
          <cell r="G3225" t="str">
            <v>US$/Unidad</v>
          </cell>
          <cell r="H3225">
            <v>8.0084583333333335</v>
          </cell>
        </row>
        <row r="3226">
          <cell r="G3226" t="str">
            <v>US$/Unidad</v>
          </cell>
          <cell r="H3226" t="str">
            <v>NO APLICA</v>
          </cell>
          <cell r="I3226">
            <v>8.0084583333333335</v>
          </cell>
        </row>
        <row r="3231">
          <cell r="H3231" t="str">
            <v>I-404</v>
          </cell>
        </row>
        <row r="3234">
          <cell r="E3234" t="str">
            <v xml:space="preserve"> </v>
          </cell>
        </row>
        <row r="3235">
          <cell r="E3235" t="str">
            <v>AM1-185C1</v>
          </cell>
          <cell r="F3235" t="str">
            <v>Amortiguador conductor AAAC 185 mm2</v>
          </cell>
          <cell r="H3235">
            <v>25.841584158415841</v>
          </cell>
        </row>
        <row r="3237">
          <cell r="E3237" t="str">
            <v>Amortiguador conductor AAAC 185 mm2</v>
          </cell>
        </row>
        <row r="3239">
          <cell r="F3239" t="str">
            <v>TIPO DE CAMBIO (S/.POR US$) :</v>
          </cell>
          <cell r="G3239">
            <v>3.2450000000000001</v>
          </cell>
        </row>
        <row r="3240">
          <cell r="F3240" t="str">
            <v>FECHA DE REFERENCIA :</v>
          </cell>
          <cell r="G3240">
            <v>43100</v>
          </cell>
        </row>
        <row r="3242">
          <cell r="H3242" t="str">
            <v xml:space="preserve">PRECIO </v>
          </cell>
        </row>
        <row r="3243">
          <cell r="E3243" t="str">
            <v>FUENTE</v>
          </cell>
          <cell r="G3243" t="str">
            <v>TIPO</v>
          </cell>
          <cell r="H3243" t="str">
            <v>UNITARIO</v>
          </cell>
        </row>
        <row r="3244">
          <cell r="H3244" t="str">
            <v>(US$)</v>
          </cell>
        </row>
        <row r="3245">
          <cell r="E3245" t="str">
            <v>GTS MAJES S.A.C. - REPORTE ADUANAS - (20120516)</v>
          </cell>
          <cell r="G3245">
            <v>0</v>
          </cell>
          <cell r="H3245">
            <v>25.841584158415841</v>
          </cell>
        </row>
        <row r="3257">
          <cell r="G3257" t="str">
            <v>US$/Unidad</v>
          </cell>
          <cell r="H3257">
            <v>25.841584158415841</v>
          </cell>
        </row>
        <row r="3258">
          <cell r="G3258" t="str">
            <v>US$/Unidad</v>
          </cell>
          <cell r="H3258" t="str">
            <v>NO APLICA</v>
          </cell>
          <cell r="I3258">
            <v>25.841584158415841</v>
          </cell>
        </row>
        <row r="3263">
          <cell r="H3263" t="str">
            <v>I-404</v>
          </cell>
        </row>
        <row r="3266">
          <cell r="E3266" t="str">
            <v xml:space="preserve"> </v>
          </cell>
        </row>
        <row r="3267">
          <cell r="E3267" t="str">
            <v>AM1-150C1</v>
          </cell>
          <cell r="F3267" t="str">
            <v>Amortiguador conductor AAAC 150 mm2</v>
          </cell>
          <cell r="H3267">
            <v>14.857811092918542</v>
          </cell>
        </row>
        <row r="3269">
          <cell r="E3269" t="str">
            <v>Amortiguador conductor AAAC 150 mm2</v>
          </cell>
        </row>
        <row r="3271">
          <cell r="F3271" t="str">
            <v>TIPO DE CAMBIO (S/.POR US$) :</v>
          </cell>
          <cell r="G3271">
            <v>3.2450000000000001</v>
          </cell>
        </row>
        <row r="3272">
          <cell r="F3272" t="str">
            <v>FECHA DE REFERENCIA :</v>
          </cell>
          <cell r="G3272">
            <v>43100</v>
          </cell>
        </row>
        <row r="3274">
          <cell r="H3274" t="str">
            <v xml:space="preserve">PRECIO </v>
          </cell>
        </row>
        <row r="3275">
          <cell r="E3275" t="str">
            <v>FUENTE</v>
          </cell>
          <cell r="G3275" t="str">
            <v>TIPO</v>
          </cell>
          <cell r="H3275" t="str">
            <v>UNITARIO</v>
          </cell>
        </row>
        <row r="3276">
          <cell r="H3276" t="str">
            <v>(US$)</v>
          </cell>
        </row>
        <row r="3277">
          <cell r="E3277" t="str">
            <v>ALDESA CONSTRUCCIONES SA SUCURSAL EN PER REPORTE ADUANAS 20170516</v>
          </cell>
          <cell r="G3277">
            <v>0</v>
          </cell>
          <cell r="H3277">
            <v>14.857765042979942</v>
          </cell>
        </row>
        <row r="3278">
          <cell r="E3278" t="str">
            <v>ALDESA CONSTRUCCIONES SA SUCURSAL EN PER REPORTE ADUANAS 20170516</v>
          </cell>
          <cell r="G3278">
            <v>0</v>
          </cell>
          <cell r="H3278">
            <v>14.857857142857142</v>
          </cell>
        </row>
        <row r="3289">
          <cell r="G3289" t="str">
            <v>US$/Unidad</v>
          </cell>
          <cell r="H3289">
            <v>14.857811092918542</v>
          </cell>
        </row>
        <row r="3290">
          <cell r="G3290" t="str">
            <v>US$/Unidad</v>
          </cell>
          <cell r="H3290">
            <v>14.857811092918542</v>
          </cell>
          <cell r="I3290">
            <v>14.857811092918542</v>
          </cell>
        </row>
        <row r="3295">
          <cell r="H3295" t="str">
            <v>I-404</v>
          </cell>
        </row>
        <row r="3298">
          <cell r="E3298" t="str">
            <v xml:space="preserve"> </v>
          </cell>
        </row>
        <row r="3299">
          <cell r="E3299" t="str">
            <v>AM1-150C9</v>
          </cell>
          <cell r="F3299" t="str">
            <v>Amortiguador conductor ACCR 175 mm2</v>
          </cell>
          <cell r="H3299">
            <v>40</v>
          </cell>
        </row>
        <row r="3301">
          <cell r="E3301" t="str">
            <v>Amortiguador conductor ACCR 175 mm2</v>
          </cell>
        </row>
        <row r="3303">
          <cell r="F3303" t="str">
            <v>TIPO DE CAMBIO (S/.POR US$) :</v>
          </cell>
          <cell r="G3303">
            <v>3.2450000000000001</v>
          </cell>
        </row>
        <row r="3304">
          <cell r="F3304" t="str">
            <v>FECHA DE REFERENCIA :</v>
          </cell>
          <cell r="G3304">
            <v>43100</v>
          </cell>
        </row>
        <row r="3306">
          <cell r="H3306" t="str">
            <v xml:space="preserve">PRECIO </v>
          </cell>
        </row>
        <row r="3307">
          <cell r="E3307" t="str">
            <v>FUENTE</v>
          </cell>
          <cell r="G3307" t="str">
            <v>TIPO</v>
          </cell>
          <cell r="H3307" t="str">
            <v>UNITARIO</v>
          </cell>
        </row>
        <row r="3308">
          <cell r="H3308" t="str">
            <v>(US$)</v>
          </cell>
        </row>
        <row r="3309">
          <cell r="E3309" t="str">
            <v>ESTIMADO</v>
          </cell>
          <cell r="G3309">
            <v>0</v>
          </cell>
          <cell r="H3309">
            <v>40</v>
          </cell>
        </row>
        <row r="3321">
          <cell r="G3321" t="str">
            <v>US$/Unidad</v>
          </cell>
          <cell r="H3321">
            <v>40</v>
          </cell>
        </row>
        <row r="3322">
          <cell r="G3322" t="str">
            <v>US$/Unidad</v>
          </cell>
          <cell r="H3322" t="str">
            <v>NO APLICA</v>
          </cell>
          <cell r="I3322">
            <v>40</v>
          </cell>
        </row>
        <row r="3329">
          <cell r="H3329" t="str">
            <v>I-404</v>
          </cell>
        </row>
        <row r="3332">
          <cell r="E3332" t="str">
            <v xml:space="preserve"> </v>
          </cell>
        </row>
        <row r="3333">
          <cell r="E3333" t="str">
            <v>AM1-120C1</v>
          </cell>
          <cell r="F3333" t="str">
            <v>Amortiguador  conductor AAAC 120 mm2</v>
          </cell>
          <cell r="H3333">
            <v>6.8021847901234569</v>
          </cell>
        </row>
        <row r="3335">
          <cell r="E3335" t="str">
            <v>Amortiguador  conductor AAAC 120 mm2</v>
          </cell>
        </row>
        <row r="3337">
          <cell r="F3337" t="str">
            <v>TIPO DE CAMBIO (S/.POR US$) :</v>
          </cell>
          <cell r="G3337">
            <v>3.2450000000000001</v>
          </cell>
        </row>
        <row r="3338">
          <cell r="F3338" t="str">
            <v>FECHA DE REFERENCIA :</v>
          </cell>
          <cell r="G3338">
            <v>43100</v>
          </cell>
        </row>
        <row r="3340">
          <cell r="H3340" t="str">
            <v xml:space="preserve">PRECIO </v>
          </cell>
        </row>
        <row r="3341">
          <cell r="E3341" t="str">
            <v>FUENTE</v>
          </cell>
          <cell r="G3341" t="str">
            <v>TIPO</v>
          </cell>
          <cell r="H3341" t="str">
            <v>UNITARIO</v>
          </cell>
        </row>
        <row r="3342">
          <cell r="H3342" t="str">
            <v>(US$)</v>
          </cell>
        </row>
        <row r="3343">
          <cell r="E3343" t="str">
            <v>GCZ INGENIEROS S.A.C. REPORTE ADUANAS 20171206</v>
          </cell>
          <cell r="G3343">
            <v>0</v>
          </cell>
          <cell r="H3343">
            <v>6.607456</v>
          </cell>
        </row>
        <row r="3344">
          <cell r="E3344" t="str">
            <v>REPORTE EMPRESA :ELECTRO DUNAS - CON FACTURA N° 001-011266</v>
          </cell>
          <cell r="G3344">
            <v>1</v>
          </cell>
          <cell r="H3344">
            <v>6.9969135802469138</v>
          </cell>
        </row>
        <row r="3355">
          <cell r="G3355" t="str">
            <v>US$/Unidad</v>
          </cell>
          <cell r="H3355">
            <v>6.8021847901234569</v>
          </cell>
        </row>
        <row r="3356">
          <cell r="G3356" t="str">
            <v>US$/Unidad</v>
          </cell>
          <cell r="H3356">
            <v>6.8021847901234569</v>
          </cell>
          <cell r="I3356">
            <v>6.8021847901234569</v>
          </cell>
        </row>
        <row r="3361">
          <cell r="H3361" t="str">
            <v>I-404</v>
          </cell>
        </row>
        <row r="3364">
          <cell r="E3364" t="str">
            <v xml:space="preserve"> </v>
          </cell>
        </row>
        <row r="3365">
          <cell r="E3365" t="str">
            <v>AM1-095C1</v>
          </cell>
          <cell r="F3365" t="str">
            <v>Amortiguador conductor AAAC 95 mm2</v>
          </cell>
          <cell r="H3365">
            <v>5.3254498294630634</v>
          </cell>
        </row>
        <row r="3367">
          <cell r="E3367" t="str">
            <v>Amortiguador conductor AAAC 95 mm2</v>
          </cell>
        </row>
        <row r="3369">
          <cell r="F3369" t="str">
            <v>TIPO DE CAMBIO (S/.POR US$) :</v>
          </cell>
          <cell r="G3369">
            <v>3.2450000000000001</v>
          </cell>
        </row>
        <row r="3370">
          <cell r="F3370" t="str">
            <v>FECHA DE REFERENCIA :</v>
          </cell>
          <cell r="G3370">
            <v>43100</v>
          </cell>
        </row>
        <row r="3372">
          <cell r="H3372" t="str">
            <v xml:space="preserve">PRECIO </v>
          </cell>
        </row>
        <row r="3373">
          <cell r="E3373" t="str">
            <v>FUENTE</v>
          </cell>
          <cell r="G3373" t="str">
            <v>TIPO</v>
          </cell>
          <cell r="H3373" t="str">
            <v>UNITARIO</v>
          </cell>
        </row>
        <row r="3374">
          <cell r="H3374" t="str">
            <v>(US$)</v>
          </cell>
        </row>
        <row r="3375">
          <cell r="E3375" t="str">
            <v>ABENGOA PERU S.A. REPORTE ADUANAS 20170201</v>
          </cell>
          <cell r="G3375">
            <v>0</v>
          </cell>
          <cell r="H3375">
            <v>5.3254498294630634</v>
          </cell>
        </row>
        <row r="3387">
          <cell r="G3387" t="str">
            <v>US$/Unidad</v>
          </cell>
          <cell r="H3387">
            <v>5.3254498294630634</v>
          </cell>
        </row>
        <row r="3388">
          <cell r="G3388" t="str">
            <v>US$/Unidad</v>
          </cell>
          <cell r="H3388" t="str">
            <v>NO APLICA</v>
          </cell>
          <cell r="I3388">
            <v>5.3254498294630634</v>
          </cell>
        </row>
        <row r="3393">
          <cell r="H3393" t="str">
            <v>I-404</v>
          </cell>
        </row>
        <row r="3396">
          <cell r="E3396" t="str">
            <v xml:space="preserve"> </v>
          </cell>
        </row>
        <row r="3397">
          <cell r="E3397" t="str">
            <v>AM1-070C1</v>
          </cell>
          <cell r="F3397" t="str">
            <v>Amortiguador conductor AAAC 70 mm2</v>
          </cell>
          <cell r="H3397">
            <v>4.0600100000000001</v>
          </cell>
        </row>
        <row r="3399">
          <cell r="E3399" t="str">
            <v>Amortiguador conductor AAAC 70 mm2</v>
          </cell>
        </row>
        <row r="3401">
          <cell r="F3401" t="str">
            <v>TIPO DE CAMBIO (S/.POR US$) :</v>
          </cell>
          <cell r="G3401">
            <v>3.2450000000000001</v>
          </cell>
        </row>
        <row r="3402">
          <cell r="F3402" t="str">
            <v>FECHA DE REFERENCIA :</v>
          </cell>
          <cell r="G3402">
            <v>43100</v>
          </cell>
        </row>
        <row r="3404">
          <cell r="H3404" t="str">
            <v xml:space="preserve">PRECIO </v>
          </cell>
        </row>
        <row r="3405">
          <cell r="E3405" t="str">
            <v>FUENTE</v>
          </cell>
          <cell r="G3405" t="str">
            <v>TIPO</v>
          </cell>
          <cell r="H3405" t="str">
            <v>UNITARIO</v>
          </cell>
        </row>
        <row r="3406">
          <cell r="H3406" t="str">
            <v>(US$)</v>
          </cell>
        </row>
        <row r="3407">
          <cell r="E3407" t="str">
            <v>MANUFACTURAS INDUSTRIALES MENDOZA S.A.REPORTE ADUANAS 20140610</v>
          </cell>
          <cell r="G3407">
            <v>0</v>
          </cell>
          <cell r="H3407">
            <v>4.0600100000000001</v>
          </cell>
        </row>
        <row r="3419">
          <cell r="G3419" t="str">
            <v>US$/Unidad</v>
          </cell>
          <cell r="H3419">
            <v>4.0600100000000001</v>
          </cell>
        </row>
        <row r="3420">
          <cell r="G3420" t="str">
            <v>US$/Unidad</v>
          </cell>
          <cell r="H3420" t="str">
            <v>NO APLICA</v>
          </cell>
          <cell r="I3420">
            <v>4.0600100000000001</v>
          </cell>
        </row>
        <row r="3425">
          <cell r="H3425" t="str">
            <v>I-404</v>
          </cell>
        </row>
        <row r="3428">
          <cell r="E3428" t="str">
            <v xml:space="preserve"> </v>
          </cell>
        </row>
        <row r="3429">
          <cell r="E3429" t="str">
            <v>AM1-050C1</v>
          </cell>
          <cell r="F3429" t="str">
            <v>Amortiguador conductor AAAC 50 mm2</v>
          </cell>
          <cell r="H3429">
            <v>13.871436628568876</v>
          </cell>
        </row>
        <row r="3431">
          <cell r="E3431" t="str">
            <v>Amortiguador conductor AAAC 50 mm2</v>
          </cell>
        </row>
        <row r="3433">
          <cell r="F3433" t="str">
            <v>TIPO DE CAMBIO (S/.POR US$) :</v>
          </cell>
          <cell r="G3433">
            <v>3.2450000000000001</v>
          </cell>
        </row>
        <row r="3434">
          <cell r="F3434" t="str">
            <v>FECHA DE REFERENCIA :</v>
          </cell>
          <cell r="G3434">
            <v>43100</v>
          </cell>
        </row>
        <row r="3436">
          <cell r="H3436" t="str">
            <v xml:space="preserve">PRECIO </v>
          </cell>
        </row>
        <row r="3437">
          <cell r="E3437" t="str">
            <v>FUENTE</v>
          </cell>
          <cell r="G3437" t="str">
            <v>TIPO</v>
          </cell>
          <cell r="H3437" t="str">
            <v>UNITARIO</v>
          </cell>
        </row>
        <row r="3438">
          <cell r="H3438" t="str">
            <v>(US$)</v>
          </cell>
        </row>
        <row r="3439">
          <cell r="E3439" t="str">
            <v>MANUFACTURAS INDUSTRIALES MENDOZA S.A.REPORTE ADUANAS 20140108</v>
          </cell>
          <cell r="G3439">
            <v>0</v>
          </cell>
          <cell r="H3439">
            <v>3.8759600000000001</v>
          </cell>
        </row>
        <row r="3440">
          <cell r="E3440" t="str">
            <v>ATN 2 S.A.REPORTE ADUANAS 20140109</v>
          </cell>
          <cell r="G3440">
            <v>0</v>
          </cell>
          <cell r="H3440">
            <v>11.677026713124274</v>
          </cell>
        </row>
        <row r="3441">
          <cell r="E3441" t="str">
            <v>ATN 2 S.A.REPORTE ADUANAS 20140109</v>
          </cell>
          <cell r="G3441">
            <v>0</v>
          </cell>
          <cell r="H3441">
            <v>13.800139999999999</v>
          </cell>
        </row>
        <row r="3442">
          <cell r="E3442" t="str">
            <v>ATN 2 S.A.REPORTE ADUANAS 20140109</v>
          </cell>
          <cell r="G3442">
            <v>0</v>
          </cell>
          <cell r="H3442">
            <v>11.676938775510205</v>
          </cell>
        </row>
        <row r="3443">
          <cell r="E3443" t="str">
            <v>COBRA PERU S.A REPORTE ADUANAS 20140114</v>
          </cell>
          <cell r="G3443">
            <v>0</v>
          </cell>
          <cell r="H3443">
            <v>18.331641025641026</v>
          </cell>
        </row>
        <row r="3444">
          <cell r="E3444" t="str">
            <v>ABENGOA PERU S.A.REPORTE ADUANAS 20140403</v>
          </cell>
          <cell r="G3444">
            <v>0</v>
          </cell>
          <cell r="H3444">
            <v>32.623846153846152</v>
          </cell>
        </row>
        <row r="3445">
          <cell r="E3445" t="str">
            <v>ABENGOA PERU S.A.REPORTE ADUANAS 20140403</v>
          </cell>
          <cell r="G3445">
            <v>0</v>
          </cell>
          <cell r="H3445">
            <v>32.741250000000001</v>
          </cell>
        </row>
        <row r="3451">
          <cell r="G3451" t="str">
            <v>US$/Unidad</v>
          </cell>
          <cell r="H3451">
            <v>17.818114666874521</v>
          </cell>
        </row>
        <row r="3452">
          <cell r="G3452" t="str">
            <v>US$/Unidad</v>
          </cell>
          <cell r="H3452">
            <v>13.871436628568876</v>
          </cell>
          <cell r="I3452">
            <v>13.871436628568876</v>
          </cell>
        </row>
        <row r="3457">
          <cell r="H3457" t="str">
            <v>I-404</v>
          </cell>
        </row>
        <row r="3460">
          <cell r="E3460" t="str">
            <v xml:space="preserve"> </v>
          </cell>
        </row>
        <row r="3461">
          <cell r="E3461" t="str">
            <v>AM1-035C1</v>
          </cell>
          <cell r="F3461" t="str">
            <v>Amortiguador conductor AAAC 35 mm2</v>
          </cell>
          <cell r="H3461">
            <v>20.2</v>
          </cell>
        </row>
        <row r="3463">
          <cell r="E3463" t="str">
            <v>Amortiguador conductor AAAC 35 mm2</v>
          </cell>
        </row>
        <row r="3465">
          <cell r="F3465" t="str">
            <v>TIPO DE CAMBIO (S/.POR US$) :</v>
          </cell>
          <cell r="G3465">
            <v>3.2450000000000001</v>
          </cell>
        </row>
        <row r="3466">
          <cell r="F3466" t="str">
            <v>FECHA DE REFERENCIA :</v>
          </cell>
          <cell r="G3466">
            <v>43100</v>
          </cell>
        </row>
        <row r="3468">
          <cell r="H3468" t="str">
            <v xml:space="preserve">PRECIO </v>
          </cell>
        </row>
        <row r="3469">
          <cell r="E3469" t="str">
            <v>FUENTE</v>
          </cell>
          <cell r="G3469" t="str">
            <v>TIPO</v>
          </cell>
          <cell r="H3469" t="str">
            <v>UNITARIO</v>
          </cell>
        </row>
        <row r="3470">
          <cell r="H3470" t="str">
            <v>(US$)</v>
          </cell>
        </row>
        <row r="3471">
          <cell r="E3471" t="str">
            <v>EMPRESA SERVICIOS GENERALES ELECTRICOS S REPORTE ADUANAS 20171003</v>
          </cell>
          <cell r="G3471">
            <v>0</v>
          </cell>
          <cell r="H3471">
            <v>20.2</v>
          </cell>
        </row>
        <row r="3483">
          <cell r="G3483" t="str">
            <v>US$/Unidad</v>
          </cell>
          <cell r="H3483">
            <v>20.2</v>
          </cell>
        </row>
        <row r="3484">
          <cell r="G3484" t="str">
            <v>US$/Unidad</v>
          </cell>
          <cell r="H3484" t="str">
            <v>NO APLICA</v>
          </cell>
          <cell r="I3484">
            <v>20.2</v>
          </cell>
        </row>
        <row r="3492">
          <cell r="H3492" t="str">
            <v>I-404</v>
          </cell>
        </row>
        <row r="3495">
          <cell r="E3495" t="str">
            <v xml:space="preserve"> </v>
          </cell>
        </row>
        <row r="3496">
          <cell r="E3496" t="str">
            <v>ES2-051C5</v>
          </cell>
          <cell r="F3496" t="str">
            <v>Ensamble suspensión cable de guarda de Ao Gdo. 3/8" EHS</v>
          </cell>
          <cell r="H3496">
            <v>29.12</v>
          </cell>
        </row>
        <row r="3498">
          <cell r="E3498" t="str">
            <v>Ensamble suspensión cable de guarda de Ao Gdo. 3/8" EHS</v>
          </cell>
        </row>
        <row r="3500">
          <cell r="F3500" t="str">
            <v>TIPO DE CAMBIO (S/.POR US$) :</v>
          </cell>
          <cell r="G3500">
            <v>3.2450000000000001</v>
          </cell>
        </row>
        <row r="3501">
          <cell r="F3501" t="str">
            <v>FECHA DE REFERENCIA :</v>
          </cell>
          <cell r="G3501">
            <v>43100</v>
          </cell>
        </row>
        <row r="3503">
          <cell r="H3503" t="str">
            <v xml:space="preserve">PRECIO </v>
          </cell>
        </row>
        <row r="3504">
          <cell r="E3504" t="str">
            <v>FUENTE</v>
          </cell>
          <cell r="G3504" t="str">
            <v>TIPO</v>
          </cell>
          <cell r="H3504" t="str">
            <v>UNITARIO</v>
          </cell>
        </row>
        <row r="3505">
          <cell r="H3505" t="str">
            <v>(US$)</v>
          </cell>
        </row>
        <row r="3506">
          <cell r="E3506" t="str">
            <v>VALOR ESTIMADO</v>
          </cell>
          <cell r="G3506">
            <v>0</v>
          </cell>
          <cell r="H3506">
            <v>29.12</v>
          </cell>
        </row>
        <row r="3518">
          <cell r="G3518" t="str">
            <v>US$/Unidad</v>
          </cell>
          <cell r="H3518">
            <v>29.12</v>
          </cell>
        </row>
        <row r="3519">
          <cell r="G3519" t="str">
            <v>US$/Unidad</v>
          </cell>
          <cell r="H3519" t="str">
            <v>NO APLICA</v>
          </cell>
          <cell r="I3519">
            <v>29.12</v>
          </cell>
        </row>
        <row r="3524">
          <cell r="H3524" t="str">
            <v>I-404</v>
          </cell>
        </row>
        <row r="3527">
          <cell r="E3527" t="str">
            <v xml:space="preserve"> </v>
          </cell>
        </row>
        <row r="3528">
          <cell r="E3528" t="str">
            <v>ES2-038C5</v>
          </cell>
          <cell r="F3528" t="str">
            <v>Ensamble suspensión cable de guarda de Ao Gdo.5/16" EHS</v>
          </cell>
          <cell r="H3528">
            <v>28</v>
          </cell>
        </row>
        <row r="3530">
          <cell r="E3530" t="str">
            <v>Ensamble suspensión cable de guarda de Ao Gdo.5/16" EHS</v>
          </cell>
        </row>
        <row r="3532">
          <cell r="F3532" t="str">
            <v>TIPO DE CAMBIO (S/.POR US$) :</v>
          </cell>
          <cell r="G3532">
            <v>3.2450000000000001</v>
          </cell>
        </row>
        <row r="3533">
          <cell r="F3533" t="str">
            <v>FECHA DE REFERENCIA :</v>
          </cell>
          <cell r="G3533">
            <v>43100</v>
          </cell>
        </row>
        <row r="3535">
          <cell r="H3535" t="str">
            <v xml:space="preserve">PRECIO </v>
          </cell>
        </row>
        <row r="3536">
          <cell r="E3536" t="str">
            <v>FUENTE</v>
          </cell>
          <cell r="G3536" t="str">
            <v>TIPO</v>
          </cell>
          <cell r="H3536" t="str">
            <v>UNITARIO</v>
          </cell>
        </row>
        <row r="3537">
          <cell r="H3537" t="str">
            <v>(US$)</v>
          </cell>
        </row>
        <row r="3538">
          <cell r="E3538" t="str">
            <v>VALOR CALCULADO: A PARTIR DE PRECIO DE COTIZACION Y EL PRECIO PROPORCIONAL DE AMORTIGUADOR 120 mm2</v>
          </cell>
          <cell r="G3538">
            <v>0</v>
          </cell>
          <cell r="H3538">
            <v>28</v>
          </cell>
        </row>
        <row r="3550">
          <cell r="G3550" t="str">
            <v>US$/Unidad</v>
          </cell>
          <cell r="H3550">
            <v>28</v>
          </cell>
        </row>
        <row r="3551">
          <cell r="G3551" t="str">
            <v>US$/Unidad</v>
          </cell>
          <cell r="H3551" t="str">
            <v>NO APLICA</v>
          </cell>
          <cell r="I3551">
            <v>28</v>
          </cell>
        </row>
        <row r="3556">
          <cell r="H3556" t="str">
            <v>I-404</v>
          </cell>
        </row>
        <row r="3559">
          <cell r="E3559" t="str">
            <v xml:space="preserve"> </v>
          </cell>
        </row>
        <row r="3560">
          <cell r="E3560" t="str">
            <v>EN2-051C5</v>
          </cell>
          <cell r="F3560" t="str">
            <v>Ensamble anclaje cable de guarda de Ao Gdo. 3/8" EHS</v>
          </cell>
          <cell r="H3560">
            <v>39.200000000000003</v>
          </cell>
        </row>
        <row r="3562">
          <cell r="E3562" t="str">
            <v>Ensamble anclaje cable de guarda de Ao Gdo. 3/8" EHS</v>
          </cell>
        </row>
        <row r="3564">
          <cell r="F3564" t="str">
            <v>TIPO DE CAMBIO (S/.POR US$) :</v>
          </cell>
          <cell r="G3564">
            <v>3.2450000000000001</v>
          </cell>
        </row>
        <row r="3565">
          <cell r="F3565" t="str">
            <v>FECHA DE REFERENCIA :</v>
          </cell>
          <cell r="G3565">
            <v>43100</v>
          </cell>
        </row>
        <row r="3567">
          <cell r="H3567" t="str">
            <v xml:space="preserve">PRECIO </v>
          </cell>
        </row>
        <row r="3568">
          <cell r="E3568" t="str">
            <v>FUENTE</v>
          </cell>
          <cell r="G3568" t="str">
            <v>TIPO</v>
          </cell>
          <cell r="H3568" t="str">
            <v>UNITARIO</v>
          </cell>
        </row>
        <row r="3569">
          <cell r="H3569" t="str">
            <v>(US$)</v>
          </cell>
        </row>
        <row r="3570">
          <cell r="E3570" t="str">
            <v>VALOR CALCULADO: A PARTIR DE PRECIO DE COTIZACION Y EL PRECIO PROPORCIONAL DE AMORTIGUADOR 120 mm2</v>
          </cell>
          <cell r="G3570">
            <v>0</v>
          </cell>
          <cell r="H3570">
            <v>39.200000000000003</v>
          </cell>
        </row>
        <row r="3582">
          <cell r="G3582" t="str">
            <v>US$/Unidad</v>
          </cell>
          <cell r="H3582">
            <v>39.200000000000003</v>
          </cell>
        </row>
        <row r="3583">
          <cell r="G3583" t="str">
            <v>US$/Unidad</v>
          </cell>
          <cell r="H3583" t="str">
            <v>NO APLICA</v>
          </cell>
          <cell r="I3583">
            <v>39.200000000000003</v>
          </cell>
        </row>
        <row r="3588">
          <cell r="H3588" t="str">
            <v>I-404</v>
          </cell>
        </row>
        <row r="3591">
          <cell r="E3591" t="str">
            <v xml:space="preserve"> </v>
          </cell>
        </row>
        <row r="3592">
          <cell r="E3592" t="str">
            <v>EN2-038C5</v>
          </cell>
          <cell r="F3592" t="str">
            <v>Ensamble anclaje cable de guarda de Ao Gdo. 5/16" EHS</v>
          </cell>
          <cell r="H3592">
            <v>39.200000000000003</v>
          </cell>
        </row>
        <row r="3594">
          <cell r="E3594" t="str">
            <v>Ensamble anclaje cable de guarda de Ao Gdo. 5/16" EHS</v>
          </cell>
        </row>
        <row r="3596">
          <cell r="F3596" t="str">
            <v>TIPO DE CAMBIO (S/.POR US$) :</v>
          </cell>
          <cell r="G3596">
            <v>3.2450000000000001</v>
          </cell>
        </row>
        <row r="3597">
          <cell r="F3597" t="str">
            <v>FECHA DE REFERENCIA :</v>
          </cell>
          <cell r="G3597">
            <v>43100</v>
          </cell>
        </row>
        <row r="3599">
          <cell r="H3599" t="str">
            <v xml:space="preserve">PRECIO </v>
          </cell>
        </row>
        <row r="3600">
          <cell r="E3600" t="str">
            <v>FUENTE</v>
          </cell>
          <cell r="G3600" t="str">
            <v>TIPO</v>
          </cell>
          <cell r="H3600" t="str">
            <v>UNITARIO</v>
          </cell>
        </row>
        <row r="3601">
          <cell r="H3601" t="str">
            <v>(US$)</v>
          </cell>
        </row>
        <row r="3602">
          <cell r="E3602" t="str">
            <v>VALOR CALCULADO: A PARTIR DE PRECIO DE COTIZACION Y EL PRECIO PROPORCIONAL DE AMORTIGUADOR 120 mm2</v>
          </cell>
          <cell r="G3602">
            <v>0</v>
          </cell>
          <cell r="H3602">
            <v>39.200000000000003</v>
          </cell>
        </row>
        <row r="3614">
          <cell r="G3614" t="str">
            <v>US$/Unidad</v>
          </cell>
          <cell r="H3614">
            <v>39.200000000000003</v>
          </cell>
        </row>
        <row r="3615">
          <cell r="G3615" t="str">
            <v>US$/Unidad</v>
          </cell>
          <cell r="H3615" t="str">
            <v>NO APLICA</v>
          </cell>
          <cell r="I3615">
            <v>39.200000000000003</v>
          </cell>
        </row>
        <row r="3620">
          <cell r="H3620" t="str">
            <v>I-404</v>
          </cell>
        </row>
        <row r="3623">
          <cell r="E3623" t="str">
            <v xml:space="preserve"> </v>
          </cell>
        </row>
        <row r="3624">
          <cell r="E3624" t="str">
            <v>AM2-051C5</v>
          </cell>
          <cell r="F3624" t="str">
            <v>Amortiguador cable de guarda de Ao Gdo. 3/8" EHS</v>
          </cell>
          <cell r="H3624">
            <v>6.8019999999999996</v>
          </cell>
        </row>
        <row r="3626">
          <cell r="E3626" t="str">
            <v>Amortiguador cable de guarda de Ao Gdo. 3/8" EHS</v>
          </cell>
        </row>
        <row r="3628">
          <cell r="F3628" t="str">
            <v>TIPO DE CAMBIO (S/.POR US$) :</v>
          </cell>
          <cell r="G3628">
            <v>3.2450000000000001</v>
          </cell>
        </row>
        <row r="3629">
          <cell r="F3629" t="str">
            <v>FECHA DE REFERENCIA :</v>
          </cell>
          <cell r="G3629">
            <v>43100</v>
          </cell>
        </row>
        <row r="3631">
          <cell r="H3631" t="str">
            <v xml:space="preserve">PRECIO </v>
          </cell>
        </row>
        <row r="3632">
          <cell r="E3632" t="str">
            <v>FUENTE</v>
          </cell>
          <cell r="G3632" t="str">
            <v>TIPO</v>
          </cell>
          <cell r="H3632" t="str">
            <v>UNITARIO</v>
          </cell>
        </row>
        <row r="3633">
          <cell r="H3633" t="str">
            <v>(US$)</v>
          </cell>
        </row>
        <row r="3634">
          <cell r="E3634" t="str">
            <v>GCZ INGENIEROS S.A.C. REPORTE ADUANAS 20160510</v>
          </cell>
          <cell r="G3634">
            <v>0</v>
          </cell>
          <cell r="H3634">
            <v>6.8019999999999996</v>
          </cell>
        </row>
        <row r="3646">
          <cell r="G3646" t="str">
            <v>US$/Unidad</v>
          </cell>
          <cell r="H3646">
            <v>6.8019999999999996</v>
          </cell>
        </row>
        <row r="3647">
          <cell r="G3647" t="str">
            <v>US$/Unidad</v>
          </cell>
          <cell r="H3647" t="str">
            <v>NO APLICA</v>
          </cell>
          <cell r="I3647">
            <v>6.8019999999999996</v>
          </cell>
        </row>
        <row r="3652">
          <cell r="H3652" t="str">
            <v>I-404</v>
          </cell>
        </row>
        <row r="3655">
          <cell r="E3655" t="str">
            <v xml:space="preserve"> </v>
          </cell>
        </row>
        <row r="3656">
          <cell r="E3656" t="str">
            <v>AM2-038C5</v>
          </cell>
          <cell r="F3656" t="str">
            <v>Amortiguador cable de guarda de Ao Gdo. 5/16" EHS</v>
          </cell>
          <cell r="H3656">
            <v>16.517481960994516</v>
          </cell>
        </row>
        <row r="3658">
          <cell r="E3658" t="str">
            <v>Amortiguador cable de guarda de Ao Gdo. 5/16" EHS</v>
          </cell>
        </row>
        <row r="3660">
          <cell r="F3660" t="str">
            <v>TIPO DE CAMBIO (S/.POR US$) :</v>
          </cell>
          <cell r="G3660">
            <v>3.2450000000000001</v>
          </cell>
        </row>
        <row r="3661">
          <cell r="F3661" t="str">
            <v>FECHA DE REFERENCIA :</v>
          </cell>
          <cell r="G3661">
            <v>43100</v>
          </cell>
        </row>
        <row r="3663">
          <cell r="H3663" t="str">
            <v xml:space="preserve">PRECIO </v>
          </cell>
        </row>
        <row r="3664">
          <cell r="E3664" t="str">
            <v>FUENTE</v>
          </cell>
          <cell r="G3664" t="str">
            <v>TIPO</v>
          </cell>
          <cell r="H3664" t="str">
            <v>UNITARIO</v>
          </cell>
        </row>
        <row r="3665">
          <cell r="H3665" t="str">
            <v>(US$)</v>
          </cell>
        </row>
        <row r="3666">
          <cell r="E3666" t="str">
            <v>VALOR CALCULADO: A PARTIR DE PRECIO DE COTIZACION Y EL PRECIO PROPORCIONAL DE AMORTIGUADOR 120 mm2</v>
          </cell>
          <cell r="G3666">
            <v>0</v>
          </cell>
          <cell r="H3666">
            <v>16.517481960994516</v>
          </cell>
        </row>
        <row r="3678">
          <cell r="G3678" t="str">
            <v>US$/Unidad</v>
          </cell>
          <cell r="H3678">
            <v>16.517481960994516</v>
          </cell>
        </row>
        <row r="3679">
          <cell r="G3679" t="str">
            <v>US$/Unidad</v>
          </cell>
          <cell r="H3679" t="str">
            <v>NO APLICA</v>
          </cell>
          <cell r="I3679">
            <v>16.517481960994516</v>
          </cell>
        </row>
        <row r="3684">
          <cell r="H3684" t="str">
            <v>I-404</v>
          </cell>
        </row>
        <row r="3687">
          <cell r="E3687" t="str">
            <v xml:space="preserve"> </v>
          </cell>
        </row>
        <row r="3688">
          <cell r="E3688" t="str">
            <v>JE2-051C5</v>
          </cell>
          <cell r="F3688" t="str">
            <v>Juntas de empalme cable de guarda de Ao Gdo. 3/8" EHS</v>
          </cell>
          <cell r="H3688">
            <v>2.0449999999999999</v>
          </cell>
        </row>
        <row r="3690">
          <cell r="E3690" t="str">
            <v>Juntas de empalme cable de guarda de Ao Gdo. 3/8" EHS</v>
          </cell>
        </row>
        <row r="3692">
          <cell r="F3692" t="str">
            <v>TIPO DE CAMBIO (S/.POR US$) :</v>
          </cell>
          <cell r="G3692">
            <v>3.2450000000000001</v>
          </cell>
        </row>
        <row r="3693">
          <cell r="F3693" t="str">
            <v>FECHA DE REFERENCIA :</v>
          </cell>
          <cell r="G3693">
            <v>43100</v>
          </cell>
        </row>
        <row r="3695">
          <cell r="H3695" t="str">
            <v xml:space="preserve">PRECIO </v>
          </cell>
        </row>
        <row r="3696">
          <cell r="E3696" t="str">
            <v>FUENTE</v>
          </cell>
          <cell r="G3696" t="str">
            <v>TIPO</v>
          </cell>
          <cell r="H3696" t="str">
            <v>UNITARIO</v>
          </cell>
        </row>
        <row r="3697">
          <cell r="H3697" t="str">
            <v>(US$)</v>
          </cell>
        </row>
        <row r="3698">
          <cell r="E3698" t="str">
            <v>GCZ INGENIEROS S.A.C. REPORTE ADUANAS 20160510</v>
          </cell>
          <cell r="G3698">
            <v>0</v>
          </cell>
          <cell r="H3698">
            <v>2.0449999999999999</v>
          </cell>
        </row>
        <row r="3710">
          <cell r="G3710" t="str">
            <v>US$/Unidad</v>
          </cell>
          <cell r="H3710">
            <v>2.0449999999999999</v>
          </cell>
        </row>
        <row r="3711">
          <cell r="G3711" t="str">
            <v>US$/Unidad</v>
          </cell>
          <cell r="H3711" t="str">
            <v>NO APLICA</v>
          </cell>
          <cell r="I3711">
            <v>2.0449999999999999</v>
          </cell>
        </row>
        <row r="3716">
          <cell r="H3716" t="str">
            <v>I-404</v>
          </cell>
        </row>
        <row r="3719">
          <cell r="E3719" t="str">
            <v xml:space="preserve"> </v>
          </cell>
        </row>
        <row r="3720">
          <cell r="E3720" t="str">
            <v>JE2-038C5</v>
          </cell>
          <cell r="F3720" t="str">
            <v>Juntas de empalme cable de guarda de Ao Gdo. 5/16" EHS</v>
          </cell>
          <cell r="H3720">
            <v>8.5120000000000005</v>
          </cell>
        </row>
        <row r="3722">
          <cell r="E3722" t="str">
            <v>Juntas de empalme cable de guarda de Ao Gdo. 5/16" EHS</v>
          </cell>
        </row>
        <row r="3724">
          <cell r="F3724" t="str">
            <v>TIPO DE CAMBIO (S/.POR US$) :</v>
          </cell>
          <cell r="G3724">
            <v>3.2450000000000001</v>
          </cell>
        </row>
        <row r="3725">
          <cell r="F3725" t="str">
            <v>FECHA DE REFERENCIA :</v>
          </cell>
          <cell r="G3725">
            <v>43100</v>
          </cell>
        </row>
        <row r="3727">
          <cell r="H3727" t="str">
            <v xml:space="preserve">PRECIO </v>
          </cell>
        </row>
        <row r="3728">
          <cell r="E3728" t="str">
            <v>FUENTE</v>
          </cell>
          <cell r="G3728" t="str">
            <v>TIPO</v>
          </cell>
          <cell r="H3728" t="str">
            <v>UNITARIO</v>
          </cell>
        </row>
        <row r="3729">
          <cell r="H3729" t="str">
            <v>(US$)</v>
          </cell>
        </row>
        <row r="3730">
          <cell r="E3730" t="str">
            <v>VALOR CALCULADO: A PARTIR DE PRECIO DE COTIZACION Y EL PRECIO PROPORCIONAL DE AMORTIGUADOR 120 mm2</v>
          </cell>
          <cell r="G3730">
            <v>0</v>
          </cell>
          <cell r="H3730">
            <v>8.5120000000000005</v>
          </cell>
        </row>
        <row r="3742">
          <cell r="G3742" t="str">
            <v>US$/Unidad</v>
          </cell>
          <cell r="H3742">
            <v>8.5120000000000005</v>
          </cell>
        </row>
        <row r="3743">
          <cell r="G3743" t="str">
            <v>US$/Unidad</v>
          </cell>
          <cell r="H3743" t="str">
            <v>NO APLICA</v>
          </cell>
          <cell r="I3743">
            <v>8.5120000000000005</v>
          </cell>
        </row>
        <row r="3748">
          <cell r="H3748" t="str">
            <v>I-404</v>
          </cell>
        </row>
        <row r="3751">
          <cell r="E3751" t="str">
            <v xml:space="preserve"> </v>
          </cell>
        </row>
        <row r="3752">
          <cell r="E3752" t="str">
            <v>MA2-051C5</v>
          </cell>
          <cell r="F3752" t="str">
            <v>Manguitos de Reparación cable de guarda de Ao Gdo. 3/8" EHS</v>
          </cell>
          <cell r="H3752">
            <v>2.4640000000000004</v>
          </cell>
        </row>
        <row r="3754">
          <cell r="E3754" t="str">
            <v>Manguitos de Reparación cable de guarda de Ao Gdo. 3/8" EHS</v>
          </cell>
        </row>
        <row r="3756">
          <cell r="F3756" t="str">
            <v>TIPO DE CAMBIO (S/.POR US$) :</v>
          </cell>
          <cell r="G3756">
            <v>3.2450000000000001</v>
          </cell>
        </row>
        <row r="3757">
          <cell r="F3757" t="str">
            <v>FECHA DE REFERENCIA :</v>
          </cell>
          <cell r="G3757">
            <v>43100</v>
          </cell>
        </row>
        <row r="3759">
          <cell r="H3759" t="str">
            <v xml:space="preserve">PRECIO </v>
          </cell>
        </row>
        <row r="3760">
          <cell r="E3760" t="str">
            <v>FUENTE</v>
          </cell>
          <cell r="G3760" t="str">
            <v>TIPO</v>
          </cell>
          <cell r="H3760" t="str">
            <v>UNITARIO</v>
          </cell>
        </row>
        <row r="3761">
          <cell r="H3761" t="str">
            <v>(US$)</v>
          </cell>
        </row>
        <row r="3762">
          <cell r="E3762" t="str">
            <v>VALOR CALCULADO: A PARTIR DE PRECIO DE COTIZACION Y EL PRECIO PROPORCIONAL DE AMORTIGUADOR 120 mm2</v>
          </cell>
          <cell r="G3762">
            <v>0</v>
          </cell>
          <cell r="H3762">
            <v>2.4640000000000004</v>
          </cell>
        </row>
        <row r="3774">
          <cell r="G3774" t="str">
            <v>US$/Unidad</v>
          </cell>
          <cell r="H3774">
            <v>2.4640000000000004</v>
          </cell>
        </row>
        <row r="3775">
          <cell r="G3775" t="str">
            <v>US$/Unidad</v>
          </cell>
          <cell r="H3775" t="str">
            <v>NO APLICA</v>
          </cell>
          <cell r="I3775">
            <v>2.4640000000000004</v>
          </cell>
        </row>
        <row r="3780">
          <cell r="H3780" t="str">
            <v>I-404</v>
          </cell>
        </row>
        <row r="3783">
          <cell r="E3783" t="str">
            <v xml:space="preserve"> </v>
          </cell>
        </row>
        <row r="3784">
          <cell r="E3784" t="str">
            <v>MA2-038C5</v>
          </cell>
          <cell r="F3784" t="str">
            <v>Manguitos de Reparación cable de guarda de Ao Gdo. 5/16" EHS</v>
          </cell>
          <cell r="H3784">
            <v>2.4640000000000004</v>
          </cell>
        </row>
        <row r="3786">
          <cell r="E3786" t="str">
            <v>Manguitos de Reparación cable de guarda de Ao Gdo. 5/16" EHS</v>
          </cell>
        </row>
        <row r="3788">
          <cell r="F3788" t="str">
            <v>TIPO DE CAMBIO (S/.POR US$) :</v>
          </cell>
          <cell r="G3788">
            <v>3.2450000000000001</v>
          </cell>
        </row>
        <row r="3789">
          <cell r="F3789" t="str">
            <v>FECHA DE REFERENCIA :</v>
          </cell>
          <cell r="G3789">
            <v>43100</v>
          </cell>
        </row>
        <row r="3791">
          <cell r="H3791" t="str">
            <v xml:space="preserve">PRECIO </v>
          </cell>
        </row>
        <row r="3792">
          <cell r="E3792" t="str">
            <v>FUENTE</v>
          </cell>
          <cell r="G3792" t="str">
            <v>TIPO</v>
          </cell>
          <cell r="H3792" t="str">
            <v>UNITARIO</v>
          </cell>
        </row>
        <row r="3793">
          <cell r="H3793" t="str">
            <v>(US$)</v>
          </cell>
        </row>
        <row r="3794">
          <cell r="E3794" t="str">
            <v>VALOR CALCULADO: A PARTIR DE PRECIO DE COTIZACION Y EL PRECIO PROPORCIONAL DE AMORTIGUADOR 120 mm2</v>
          </cell>
          <cell r="G3794">
            <v>0</v>
          </cell>
          <cell r="H3794">
            <v>2.4640000000000004</v>
          </cell>
        </row>
        <row r="3806">
          <cell r="G3806" t="str">
            <v>US$/Unidad</v>
          </cell>
          <cell r="H3806">
            <v>2.4640000000000004</v>
          </cell>
        </row>
        <row r="3807">
          <cell r="G3807" t="str">
            <v>US$/Unidad</v>
          </cell>
          <cell r="H3807" t="str">
            <v>NO APLICA</v>
          </cell>
          <cell r="I3807">
            <v>2.4640000000000004</v>
          </cell>
        </row>
        <row r="3812">
          <cell r="H3812" t="str">
            <v>I-404</v>
          </cell>
        </row>
        <row r="3815">
          <cell r="E3815" t="str">
            <v xml:space="preserve"> </v>
          </cell>
        </row>
        <row r="3816">
          <cell r="E3816" t="str">
            <v>JE-XLPE-033-120</v>
          </cell>
          <cell r="F3816" t="str">
            <v>Empalme unipolar cable XLPE 120 mm2, 33 kV</v>
          </cell>
          <cell r="H3816">
            <v>1500</v>
          </cell>
        </row>
        <row r="3818">
          <cell r="E3818" t="str">
            <v>Empalme unipolar cable XLPE 120 mm2, 33 kV</v>
          </cell>
        </row>
        <row r="3820">
          <cell r="F3820" t="str">
            <v>TIPO DE CAMBIO (S/.POR US$) :</v>
          </cell>
          <cell r="G3820">
            <v>3.2450000000000001</v>
          </cell>
        </row>
        <row r="3821">
          <cell r="F3821" t="str">
            <v>FECHA DE REFERENCIA :</v>
          </cell>
          <cell r="G3821">
            <v>43100</v>
          </cell>
        </row>
        <row r="3823">
          <cell r="H3823" t="str">
            <v xml:space="preserve">PRECIO </v>
          </cell>
        </row>
        <row r="3824">
          <cell r="E3824" t="str">
            <v>FUENTE</v>
          </cell>
          <cell r="G3824" t="str">
            <v>TIPO</v>
          </cell>
          <cell r="H3824" t="str">
            <v>UNITARIO</v>
          </cell>
        </row>
        <row r="3825">
          <cell r="H3825" t="str">
            <v>(US$)</v>
          </cell>
        </row>
        <row r="3826">
          <cell r="E3826" t="str">
            <v>ESTIMADO</v>
          </cell>
          <cell r="G3826">
            <v>0</v>
          </cell>
          <cell r="H3826">
            <v>1500</v>
          </cell>
        </row>
        <row r="3838">
          <cell r="G3838" t="str">
            <v>US$/Unidad</v>
          </cell>
          <cell r="H3838">
            <v>1500</v>
          </cell>
        </row>
        <row r="3839">
          <cell r="G3839" t="str">
            <v>US$/Unidad</v>
          </cell>
          <cell r="H3839" t="str">
            <v>NO APLICA</v>
          </cell>
          <cell r="I3839">
            <v>1500</v>
          </cell>
        </row>
        <row r="3844">
          <cell r="H3844" t="str">
            <v>I-404</v>
          </cell>
        </row>
        <row r="3847">
          <cell r="E3847" t="str">
            <v xml:space="preserve"> </v>
          </cell>
        </row>
        <row r="3848">
          <cell r="E3848" t="str">
            <v>JE-XLPE-033-240</v>
          </cell>
          <cell r="F3848" t="str">
            <v>Empalme unipolar cable XLPE 240 mm2, 33 kV</v>
          </cell>
          <cell r="H3848">
            <v>2000</v>
          </cell>
        </row>
        <row r="3850">
          <cell r="E3850" t="str">
            <v>Empalme unipolar cable XLPE 240 mm2, 33 kV</v>
          </cell>
        </row>
        <row r="3852">
          <cell r="F3852" t="str">
            <v>TIPO DE CAMBIO (S/.POR US$) :</v>
          </cell>
          <cell r="G3852">
            <v>3.2450000000000001</v>
          </cell>
        </row>
        <row r="3853">
          <cell r="F3853" t="str">
            <v>FECHA DE REFERENCIA :</v>
          </cell>
          <cell r="G3853">
            <v>43100</v>
          </cell>
        </row>
        <row r="3855">
          <cell r="H3855" t="str">
            <v xml:space="preserve">PRECIO </v>
          </cell>
        </row>
        <row r="3856">
          <cell r="E3856" t="str">
            <v>FUENTE</v>
          </cell>
          <cell r="G3856" t="str">
            <v>TIPO</v>
          </cell>
          <cell r="H3856" t="str">
            <v>UNITARIO</v>
          </cell>
        </row>
        <row r="3857">
          <cell r="H3857" t="str">
            <v>(US$)</v>
          </cell>
        </row>
        <row r="3858">
          <cell r="E3858" t="str">
            <v>ESTIMADO</v>
          </cell>
          <cell r="G3858">
            <v>0</v>
          </cell>
          <cell r="H3858">
            <v>2000</v>
          </cell>
        </row>
        <row r="3870">
          <cell r="G3870" t="str">
            <v>US$/Unidad</v>
          </cell>
          <cell r="H3870">
            <v>2000</v>
          </cell>
        </row>
        <row r="3871">
          <cell r="G3871" t="str">
            <v>US$/Unidad</v>
          </cell>
          <cell r="H3871" t="str">
            <v>NO APLICA</v>
          </cell>
          <cell r="I3871">
            <v>2000</v>
          </cell>
        </row>
        <row r="3876">
          <cell r="H3876" t="str">
            <v>I-404</v>
          </cell>
        </row>
        <row r="3879">
          <cell r="E3879" t="str">
            <v xml:space="preserve"> </v>
          </cell>
        </row>
        <row r="3880">
          <cell r="E3880" t="str">
            <v>JE-XLPE-060-300</v>
          </cell>
          <cell r="F3880" t="str">
            <v>Empalme unipolar cable XLPE 300 mm2, 60 kV</v>
          </cell>
          <cell r="H3880">
            <v>2500</v>
          </cell>
        </row>
        <row r="3882">
          <cell r="E3882" t="str">
            <v>Empalme unipolar cable XLPE 300 mm2, 60 kV</v>
          </cell>
        </row>
        <row r="3884">
          <cell r="F3884" t="str">
            <v>TIPO DE CAMBIO (S/.POR US$) :</v>
          </cell>
          <cell r="G3884">
            <v>3.2450000000000001</v>
          </cell>
        </row>
        <row r="3885">
          <cell r="F3885" t="str">
            <v>FECHA DE REFERENCIA :</v>
          </cell>
          <cell r="G3885">
            <v>43100</v>
          </cell>
        </row>
        <row r="3887">
          <cell r="H3887" t="str">
            <v xml:space="preserve">PRECIO </v>
          </cell>
        </row>
        <row r="3888">
          <cell r="E3888" t="str">
            <v>FUENTE</v>
          </cell>
          <cell r="G3888" t="str">
            <v>TIPO</v>
          </cell>
          <cell r="H3888" t="str">
            <v>UNITARIO</v>
          </cell>
        </row>
        <row r="3889">
          <cell r="H3889" t="str">
            <v>(US$)</v>
          </cell>
        </row>
        <row r="3890">
          <cell r="E3890" t="str">
            <v>VALOR CALCULADO: A PARTIR DE PRECIO DE COTIZACION Y EL PRECIO PROPORCIONAL DE CABLE</v>
          </cell>
          <cell r="G3890">
            <v>0</v>
          </cell>
          <cell r="H3890">
            <v>2500</v>
          </cell>
        </row>
        <row r="3902">
          <cell r="G3902" t="str">
            <v>US$/Unidad</v>
          </cell>
          <cell r="H3902">
            <v>2500</v>
          </cell>
        </row>
        <row r="3903">
          <cell r="G3903" t="str">
            <v>US$/Unidad</v>
          </cell>
          <cell r="H3903" t="str">
            <v>NO APLICA</v>
          </cell>
          <cell r="I3903">
            <v>2500</v>
          </cell>
        </row>
        <row r="3908">
          <cell r="H3908" t="str">
            <v>I-404</v>
          </cell>
        </row>
        <row r="3911">
          <cell r="E3911" t="str">
            <v xml:space="preserve"> </v>
          </cell>
        </row>
        <row r="3912">
          <cell r="E3912" t="str">
            <v>JE-XLPE-060-400</v>
          </cell>
          <cell r="F3912" t="str">
            <v>Empalme unipolar cable XLPE 400 mm2, 60 kV</v>
          </cell>
          <cell r="H3912">
            <v>824</v>
          </cell>
        </row>
        <row r="3914">
          <cell r="E3914" t="str">
            <v>Empalme unipolar cable XLPE 400 mm2, 60 kV</v>
          </cell>
        </row>
        <row r="3916">
          <cell r="F3916" t="str">
            <v>TIPO DE CAMBIO (S/.POR US$) :</v>
          </cell>
          <cell r="G3916">
            <v>3.2450000000000001</v>
          </cell>
        </row>
        <row r="3917">
          <cell r="F3917" t="str">
            <v>FECHA DE REFERENCIA :</v>
          </cell>
          <cell r="G3917">
            <v>43100</v>
          </cell>
        </row>
        <row r="3919">
          <cell r="H3919" t="str">
            <v xml:space="preserve">PRECIO </v>
          </cell>
        </row>
        <row r="3920">
          <cell r="E3920" t="str">
            <v>FUENTE</v>
          </cell>
          <cell r="G3920" t="str">
            <v>TIPO</v>
          </cell>
          <cell r="H3920" t="str">
            <v>UNITARIO</v>
          </cell>
        </row>
        <row r="3921">
          <cell r="H3921" t="str">
            <v>(US$)</v>
          </cell>
        </row>
        <row r="3922">
          <cell r="E3922" t="str">
            <v>REPORTE EMPRESA :LUZ DEL SUR - CON FACTURA N° F52100002176</v>
          </cell>
          <cell r="G3922">
            <v>1</v>
          </cell>
          <cell r="H3922">
            <v>824</v>
          </cell>
        </row>
        <row r="3934">
          <cell r="G3934" t="str">
            <v>US$/Unidad</v>
          </cell>
          <cell r="H3934">
            <v>824</v>
          </cell>
        </row>
        <row r="3935">
          <cell r="G3935" t="str">
            <v>US$/Unidad</v>
          </cell>
          <cell r="H3935" t="str">
            <v>NO APLICA</v>
          </cell>
          <cell r="I3935">
            <v>824</v>
          </cell>
        </row>
        <row r="3940">
          <cell r="H3940" t="str">
            <v>I-404</v>
          </cell>
        </row>
        <row r="3943">
          <cell r="E3943" t="str">
            <v xml:space="preserve"> </v>
          </cell>
        </row>
        <row r="3944">
          <cell r="E3944" t="str">
            <v>JE-XLPE-060-800</v>
          </cell>
          <cell r="F3944" t="str">
            <v>Empalme unipolar cable XLPE 800 mm2, 60 kV</v>
          </cell>
          <cell r="H3944">
            <v>1349.3</v>
          </cell>
        </row>
        <row r="3946">
          <cell r="E3946" t="str">
            <v>Empalme unipolar cable XLPE 800 mm2, 60 kV</v>
          </cell>
        </row>
        <row r="3948">
          <cell r="F3948" t="str">
            <v>TIPO DE CAMBIO (S/.POR US$) :</v>
          </cell>
          <cell r="G3948">
            <v>3.2450000000000001</v>
          </cell>
        </row>
        <row r="3949">
          <cell r="F3949" t="str">
            <v>FECHA DE REFERENCIA :</v>
          </cell>
          <cell r="G3949">
            <v>43100</v>
          </cell>
        </row>
        <row r="3951">
          <cell r="H3951" t="str">
            <v xml:space="preserve">PRECIO </v>
          </cell>
        </row>
        <row r="3952">
          <cell r="E3952" t="str">
            <v>FUENTE</v>
          </cell>
          <cell r="G3952" t="str">
            <v>TIPO</v>
          </cell>
          <cell r="H3952" t="str">
            <v>UNITARIO</v>
          </cell>
        </row>
        <row r="3953">
          <cell r="H3953" t="str">
            <v>(US$)</v>
          </cell>
        </row>
        <row r="3954">
          <cell r="E3954" t="str">
            <v>REPORTE EMPRESA :LUZ DEL SUR - CON FACTURA N° 210115422</v>
          </cell>
          <cell r="G3954">
            <v>1</v>
          </cell>
          <cell r="H3954">
            <v>1349.3</v>
          </cell>
        </row>
        <row r="3955">
          <cell r="E3955" t="str">
            <v>REPORTE EMPRESA :LUZ DEL SUR - CON FACTURA N° 210115422</v>
          </cell>
          <cell r="G3955">
            <v>1</v>
          </cell>
          <cell r="H3955">
            <v>1349.3</v>
          </cell>
        </row>
        <row r="3966">
          <cell r="G3966" t="str">
            <v>US$/Unidad</v>
          </cell>
          <cell r="H3966">
            <v>1349.3</v>
          </cell>
        </row>
        <row r="3967">
          <cell r="G3967" t="str">
            <v>US$/Unidad</v>
          </cell>
          <cell r="H3967">
            <v>1349.3</v>
          </cell>
          <cell r="I3967">
            <v>1349.3</v>
          </cell>
        </row>
        <row r="3972">
          <cell r="H3972" t="str">
            <v>I-404</v>
          </cell>
        </row>
        <row r="3975">
          <cell r="E3975" t="str">
            <v xml:space="preserve"> </v>
          </cell>
        </row>
        <row r="3976">
          <cell r="E3976" t="str">
            <v>JE-XLPE-060-500</v>
          </cell>
          <cell r="F3976" t="str">
            <v>Empalme unipolar cable XLPE 500 mm2, 60 kV</v>
          </cell>
          <cell r="H3976">
            <v>1183.26</v>
          </cell>
        </row>
        <row r="3978">
          <cell r="E3978" t="str">
            <v>Empalme unipolar cable XLPE 500 mm2, 60 kV</v>
          </cell>
        </row>
        <row r="3980">
          <cell r="F3980" t="str">
            <v>TIPO DE CAMBIO (S/.POR US$) :</v>
          </cell>
          <cell r="G3980">
            <v>3.2450000000000001</v>
          </cell>
        </row>
        <row r="3981">
          <cell r="F3981" t="str">
            <v>FECHA DE REFERENCIA :</v>
          </cell>
          <cell r="G3981">
            <v>43100</v>
          </cell>
        </row>
        <row r="3983">
          <cell r="H3983" t="str">
            <v xml:space="preserve">PRECIO </v>
          </cell>
        </row>
        <row r="3984">
          <cell r="E3984" t="str">
            <v>FUENTE</v>
          </cell>
          <cell r="G3984" t="str">
            <v>TIPO</v>
          </cell>
          <cell r="H3984" t="str">
            <v>UNITARIO</v>
          </cell>
        </row>
        <row r="3985">
          <cell r="H3985" t="str">
            <v>(US$)</v>
          </cell>
        </row>
        <row r="3986">
          <cell r="E3986" t="str">
            <v>REPORTE EMPRESA :LUZ DEL SUR - CON FACTURA N° 210107536</v>
          </cell>
          <cell r="G3986">
            <v>1</v>
          </cell>
          <cell r="H3986">
            <v>1183.26</v>
          </cell>
        </row>
        <row r="3998">
          <cell r="G3998" t="str">
            <v>US$/Unidad</v>
          </cell>
          <cell r="H3998">
            <v>1183.26</v>
          </cell>
        </row>
        <row r="3999">
          <cell r="G3999" t="str">
            <v>US$/Unidad</v>
          </cell>
          <cell r="H3999" t="str">
            <v>NO APLICA</v>
          </cell>
          <cell r="I3999">
            <v>1183.26</v>
          </cell>
        </row>
        <row r="4004">
          <cell r="H4004" t="str">
            <v>I-404</v>
          </cell>
        </row>
        <row r="4007">
          <cell r="E4007" t="str">
            <v xml:space="preserve"> </v>
          </cell>
        </row>
        <row r="4008">
          <cell r="E4008" t="str">
            <v>JE-XLPE-220-600</v>
          </cell>
          <cell r="F4008" t="str">
            <v>Empalme unipolar cable XLPE 600 mm2, 220 kV</v>
          </cell>
          <cell r="H4008">
            <v>15382.58</v>
          </cell>
        </row>
        <row r="4010">
          <cell r="E4010" t="str">
            <v>Empalme unipolar cable XLPE 600 mm2, 220 kV</v>
          </cell>
        </row>
        <row r="4012">
          <cell r="F4012" t="str">
            <v>TIPO DE CAMBIO (S/.POR US$) :</v>
          </cell>
          <cell r="G4012">
            <v>3.2450000000000001</v>
          </cell>
        </row>
        <row r="4013">
          <cell r="F4013" t="str">
            <v>FECHA DE REFERENCIA :</v>
          </cell>
          <cell r="G4013">
            <v>43100</v>
          </cell>
        </row>
        <row r="4015">
          <cell r="H4015" t="str">
            <v xml:space="preserve">PRECIO </v>
          </cell>
        </row>
        <row r="4016">
          <cell r="E4016" t="str">
            <v>FUENTE</v>
          </cell>
          <cell r="G4016" t="str">
            <v>TIPO</v>
          </cell>
          <cell r="H4016" t="str">
            <v>UNITARIO</v>
          </cell>
        </row>
        <row r="4017">
          <cell r="H4017" t="str">
            <v>(US$)</v>
          </cell>
        </row>
        <row r="4018">
          <cell r="E4018" t="str">
            <v>VALOR CALCULADO: A PARTIR DE PRECIO DE COTIZACION Y EL PRECIO PROPORCIONAL DE CABLE</v>
          </cell>
          <cell r="G4018">
            <v>0</v>
          </cell>
          <cell r="H4018">
            <v>15382.58</v>
          </cell>
        </row>
        <row r="4030">
          <cell r="G4030" t="str">
            <v>US$/Unidad</v>
          </cell>
          <cell r="H4030">
            <v>15382.58</v>
          </cell>
        </row>
        <row r="4031">
          <cell r="G4031" t="str">
            <v>US$/Unidad</v>
          </cell>
          <cell r="H4031" t="str">
            <v>NO APLICA</v>
          </cell>
          <cell r="I4031">
            <v>15382.58</v>
          </cell>
        </row>
        <row r="4036">
          <cell r="H4036" t="str">
            <v>I-404</v>
          </cell>
        </row>
        <row r="4039">
          <cell r="E4039" t="str">
            <v xml:space="preserve"> </v>
          </cell>
        </row>
        <row r="4040">
          <cell r="E4040" t="str">
            <v>JE-XLPE-220-800</v>
          </cell>
          <cell r="F4040" t="str">
            <v>Empalme unipolar cable XLPE 800 mm2, 220 kV</v>
          </cell>
          <cell r="H4040">
            <v>30500.11</v>
          </cell>
        </row>
        <row r="4042">
          <cell r="E4042" t="str">
            <v>Empalme unipolar cable XLPE 800 mm2, 220 kV</v>
          </cell>
        </row>
        <row r="4044">
          <cell r="F4044" t="str">
            <v>TIPO DE CAMBIO (S/.POR US$) :</v>
          </cell>
          <cell r="G4044">
            <v>3.2450000000000001</v>
          </cell>
        </row>
        <row r="4045">
          <cell r="F4045" t="str">
            <v>FECHA DE REFERENCIA :</v>
          </cell>
          <cell r="G4045">
            <v>43100</v>
          </cell>
        </row>
        <row r="4047">
          <cell r="H4047" t="str">
            <v xml:space="preserve">PRECIO </v>
          </cell>
        </row>
        <row r="4048">
          <cell r="E4048" t="str">
            <v>FUENTE</v>
          </cell>
          <cell r="G4048" t="str">
            <v>TIPO</v>
          </cell>
          <cell r="H4048" t="str">
            <v>UNITARIO</v>
          </cell>
        </row>
        <row r="4049">
          <cell r="H4049" t="str">
            <v>(US$)</v>
          </cell>
        </row>
        <row r="4050">
          <cell r="E4050" t="str">
            <v>REPORTE EMPRESA :EDELNOR - CON FACTURA N° 5600011586</v>
          </cell>
          <cell r="G4050">
            <v>1</v>
          </cell>
          <cell r="H4050">
            <v>30500.11</v>
          </cell>
        </row>
        <row r="4062">
          <cell r="G4062" t="str">
            <v>US$/Unidad</v>
          </cell>
          <cell r="H4062">
            <v>30500.11</v>
          </cell>
        </row>
        <row r="4063">
          <cell r="G4063" t="str">
            <v>US$/Unidad</v>
          </cell>
          <cell r="H4063" t="str">
            <v>NO APLICA</v>
          </cell>
          <cell r="I4063">
            <v>30500.11</v>
          </cell>
        </row>
        <row r="4068">
          <cell r="H4068" t="str">
            <v>I-404</v>
          </cell>
        </row>
        <row r="4071">
          <cell r="E4071" t="str">
            <v xml:space="preserve"> </v>
          </cell>
        </row>
        <row r="4072">
          <cell r="E4072" t="str">
            <v>JE-XLPE-220-10E</v>
          </cell>
          <cell r="F4072" t="str">
            <v>Empalme unipolar cable XLPE 1000 mm2, 220 kV</v>
          </cell>
          <cell r="H4072">
            <v>30500.11</v>
          </cell>
        </row>
        <row r="4074">
          <cell r="E4074" t="str">
            <v>Empalme unipolar cable XLPE 1000 mm2, 220 kV</v>
          </cell>
        </row>
        <row r="4076">
          <cell r="F4076" t="str">
            <v>TIPO DE CAMBIO (S/.POR US$) :</v>
          </cell>
          <cell r="G4076">
            <v>3.2450000000000001</v>
          </cell>
        </row>
        <row r="4077">
          <cell r="F4077" t="str">
            <v>FECHA DE REFERENCIA :</v>
          </cell>
          <cell r="G4077">
            <v>43100</v>
          </cell>
        </row>
        <row r="4079">
          <cell r="H4079" t="str">
            <v xml:space="preserve">PRECIO </v>
          </cell>
        </row>
        <row r="4080">
          <cell r="E4080" t="str">
            <v>FUENTE</v>
          </cell>
          <cell r="G4080" t="str">
            <v>TIPO</v>
          </cell>
          <cell r="H4080" t="str">
            <v>UNITARIO</v>
          </cell>
        </row>
        <row r="4081">
          <cell r="H4081" t="str">
            <v>(US$)</v>
          </cell>
        </row>
        <row r="4082">
          <cell r="E4082" t="str">
            <v>VALOR CALCULADO: A PARTIR DE PRECIO DE COTIZACION Y EL PRECIO PROPORCIONAL DE CABLE</v>
          </cell>
          <cell r="G4082">
            <v>0</v>
          </cell>
          <cell r="H4082">
            <v>30500.11</v>
          </cell>
        </row>
        <row r="4094">
          <cell r="G4094" t="str">
            <v>US$/Unidad</v>
          </cell>
          <cell r="H4094">
            <v>30500.11</v>
          </cell>
        </row>
        <row r="4095">
          <cell r="G4095" t="str">
            <v>US$/Unidad</v>
          </cell>
          <cell r="H4095" t="str">
            <v>NO APLICA</v>
          </cell>
          <cell r="I4095">
            <v>30500.11</v>
          </cell>
        </row>
        <row r="4100">
          <cell r="H4100" t="str">
            <v>I-404</v>
          </cell>
        </row>
        <row r="4103">
          <cell r="E4103" t="str">
            <v xml:space="preserve"> </v>
          </cell>
        </row>
        <row r="4104">
          <cell r="E4104" t="str">
            <v>JE-XLPE-220-12E</v>
          </cell>
          <cell r="F4104" t="str">
            <v>Empalme unipolar cable XLPE 1200 mm2, 220 kV</v>
          </cell>
          <cell r="H4104">
            <v>19228.22</v>
          </cell>
        </row>
        <row r="4106">
          <cell r="E4106" t="str">
            <v>Empalme unipolar cable XLPE 1200 mm2, 220 kV</v>
          </cell>
        </row>
        <row r="4108">
          <cell r="F4108" t="str">
            <v>TIPO DE CAMBIO (S/.POR US$) :</v>
          </cell>
          <cell r="G4108">
            <v>3.2450000000000001</v>
          </cell>
        </row>
        <row r="4109">
          <cell r="F4109" t="str">
            <v>FECHA DE REFERENCIA :</v>
          </cell>
          <cell r="G4109">
            <v>43100</v>
          </cell>
        </row>
        <row r="4111">
          <cell r="H4111" t="str">
            <v xml:space="preserve">PRECIO </v>
          </cell>
        </row>
        <row r="4112">
          <cell r="E4112" t="str">
            <v>FUENTE</v>
          </cell>
          <cell r="G4112" t="str">
            <v>TIPO</v>
          </cell>
          <cell r="H4112" t="str">
            <v>UNITARIO</v>
          </cell>
        </row>
        <row r="4113">
          <cell r="H4113" t="str">
            <v>(US$)</v>
          </cell>
        </row>
        <row r="4114">
          <cell r="E4114" t="str">
            <v>VALOR CALCULADO: A PARTIR DE PRECIO DE COTIZACION Y EL PRECIO PROPORCIONAL DE CABLE</v>
          </cell>
          <cell r="G4114">
            <v>0</v>
          </cell>
          <cell r="H4114">
            <v>19228.22</v>
          </cell>
        </row>
        <row r="4126">
          <cell r="G4126" t="str">
            <v>US$/Unidad</v>
          </cell>
          <cell r="H4126">
            <v>19228.22</v>
          </cell>
        </row>
        <row r="4127">
          <cell r="G4127" t="str">
            <v>US$/Unidad</v>
          </cell>
          <cell r="H4127" t="str">
            <v>NO APLICA</v>
          </cell>
          <cell r="I4127">
            <v>19228.22</v>
          </cell>
        </row>
        <row r="4131">
          <cell r="H4131" t="str">
            <v>I-404</v>
          </cell>
        </row>
        <row r="4134">
          <cell r="E4134" t="str">
            <v xml:space="preserve"> </v>
          </cell>
        </row>
        <row r="4135">
          <cell r="E4135" t="str">
            <v>JE-XLPE-220-16E</v>
          </cell>
          <cell r="F4135" t="str">
            <v>Empalme unipolar cable XLPE 1200 mm2, 220 kV</v>
          </cell>
          <cell r="H4135">
            <v>19228.22</v>
          </cell>
        </row>
        <row r="4137">
          <cell r="E4137" t="str">
            <v>Empalme unipolar cable XLPE 1200 mm2, 220 kV</v>
          </cell>
        </row>
        <row r="4139">
          <cell r="F4139" t="str">
            <v>TIPO DE CAMBIO (S/.POR US$) :</v>
          </cell>
          <cell r="G4139">
            <v>3.2450000000000001</v>
          </cell>
        </row>
        <row r="4140">
          <cell r="F4140" t="str">
            <v>FECHA DE REFERENCIA :</v>
          </cell>
          <cell r="G4140">
            <v>43100</v>
          </cell>
        </row>
        <row r="4142">
          <cell r="H4142" t="str">
            <v xml:space="preserve">PRECIO </v>
          </cell>
        </row>
        <row r="4143">
          <cell r="E4143" t="str">
            <v>FUENTE</v>
          </cell>
          <cell r="G4143" t="str">
            <v>TIPO</v>
          </cell>
          <cell r="H4143" t="str">
            <v>UNITARIO</v>
          </cell>
        </row>
        <row r="4144">
          <cell r="H4144" t="str">
            <v>(US$)</v>
          </cell>
        </row>
        <row r="4145">
          <cell r="E4145" t="str">
            <v>VALOR CALCULADO: A PARTIR DE PRECIO DE COTIZACION Y EL PRECIO PROPORCIONAL DE CABLE</v>
          </cell>
          <cell r="G4145">
            <v>0</v>
          </cell>
          <cell r="H4145">
            <v>19228.22</v>
          </cell>
        </row>
        <row r="4157">
          <cell r="G4157" t="str">
            <v>US$/Unidad</v>
          </cell>
          <cell r="H4157">
            <v>19228.22</v>
          </cell>
        </row>
        <row r="4158">
          <cell r="G4158" t="str">
            <v>US$/Unidad</v>
          </cell>
          <cell r="H4158" t="str">
            <v>NO APLICA</v>
          </cell>
          <cell r="I4158">
            <v>19228.22</v>
          </cell>
        </row>
        <row r="4162">
          <cell r="H4162" t="str">
            <v>I-404</v>
          </cell>
        </row>
        <row r="4165">
          <cell r="E4165" t="str">
            <v xml:space="preserve"> </v>
          </cell>
        </row>
        <row r="4166">
          <cell r="E4166" t="str">
            <v>CTCU220</v>
          </cell>
          <cell r="F4166" t="str">
            <v>Cabeza terminal tipo exterior para cable subterráneo unipolar XLPE Cobre 220 kV</v>
          </cell>
          <cell r="H4166">
            <v>12000</v>
          </cell>
        </row>
        <row r="4168">
          <cell r="E4168" t="str">
            <v>Cabeza terminal tipo exterior para cable subterráneo unipolar XLPE Cobre 220 kV</v>
          </cell>
        </row>
        <row r="4170">
          <cell r="F4170" t="str">
            <v>TIPO DE CAMBIO (S/.POR US$) :</v>
          </cell>
          <cell r="G4170">
            <v>3.2450000000000001</v>
          </cell>
        </row>
        <row r="4171">
          <cell r="F4171" t="str">
            <v>FECHA DE REFERENCIA :</v>
          </cell>
          <cell r="G4171">
            <v>43100</v>
          </cell>
        </row>
        <row r="4173">
          <cell r="H4173" t="str">
            <v xml:space="preserve">PRECIO </v>
          </cell>
        </row>
        <row r="4174">
          <cell r="E4174" t="str">
            <v>FUENTE</v>
          </cell>
          <cell r="G4174" t="str">
            <v>TIPO</v>
          </cell>
          <cell r="H4174" t="str">
            <v>UNITARIO</v>
          </cell>
        </row>
        <row r="4175">
          <cell r="H4175" t="str">
            <v>(US$)</v>
          </cell>
        </row>
        <row r="4176">
          <cell r="E4176" t="str">
            <v>REPORTE EMPRESA :ENEL DISTRIBUCIÓN PERÚ - CON FACTURA N° 1127466_1</v>
          </cell>
          <cell r="G4176">
            <v>1</v>
          </cell>
          <cell r="H4176">
            <v>12000</v>
          </cell>
        </row>
        <row r="4177">
          <cell r="E4177" t="str">
            <v>REPORTE EMPRESA :ENEL DISTRIBUCIÓN PERÚ - CON FACTURA N° 1127466_2</v>
          </cell>
          <cell r="G4177">
            <v>1</v>
          </cell>
          <cell r="H4177">
            <v>12000</v>
          </cell>
        </row>
        <row r="4185">
          <cell r="G4185" t="str">
            <v>US$/Unidad</v>
          </cell>
          <cell r="H4185">
            <v>12000</v>
          </cell>
        </row>
        <row r="4186">
          <cell r="G4186" t="str">
            <v>US$/Unidad</v>
          </cell>
          <cell r="H4186">
            <v>12000</v>
          </cell>
          <cell r="I4186">
            <v>12000</v>
          </cell>
        </row>
        <row r="4190">
          <cell r="H4190" t="str">
            <v>I-404</v>
          </cell>
        </row>
        <row r="4193">
          <cell r="E4193" t="str">
            <v xml:space="preserve"> </v>
          </cell>
        </row>
        <row r="4194">
          <cell r="E4194" t="str">
            <v>CTCU138</v>
          </cell>
          <cell r="F4194" t="str">
            <v>Cabeza terminal tipo exterior para cable subterráneo unipolar XLPE Cobre 138 kV</v>
          </cell>
          <cell r="H4194">
            <v>3444.32</v>
          </cell>
        </row>
        <row r="4196">
          <cell r="E4196" t="str">
            <v>Cabeza terminal tipo exterior para cable subterráneo unipolar XLPE Cobre 138 kV</v>
          </cell>
        </row>
        <row r="4198">
          <cell r="F4198" t="str">
            <v>TIPO DE CAMBIO (S/.POR US$) :</v>
          </cell>
          <cell r="G4198">
            <v>3.2450000000000001</v>
          </cell>
        </row>
        <row r="4199">
          <cell r="F4199" t="str">
            <v>FECHA DE REFERENCIA :</v>
          </cell>
          <cell r="G4199">
            <v>43100</v>
          </cell>
        </row>
        <row r="4201">
          <cell r="H4201" t="str">
            <v xml:space="preserve">PRECIO </v>
          </cell>
        </row>
        <row r="4202">
          <cell r="E4202" t="str">
            <v>FUENTE</v>
          </cell>
          <cell r="G4202" t="str">
            <v>TIPO</v>
          </cell>
          <cell r="H4202" t="str">
            <v>UNITARIO</v>
          </cell>
        </row>
        <row r="4203">
          <cell r="H4203" t="str">
            <v>(US$)</v>
          </cell>
        </row>
        <row r="4204">
          <cell r="E4204" t="str">
            <v>ESTIMADO</v>
          </cell>
          <cell r="G4204">
            <v>0</v>
          </cell>
          <cell r="H4204">
            <v>3444.32</v>
          </cell>
        </row>
        <row r="4216">
          <cell r="G4216" t="str">
            <v>US$/Unidad</v>
          </cell>
          <cell r="H4216">
            <v>3444.32</v>
          </cell>
        </row>
        <row r="4217">
          <cell r="G4217" t="str">
            <v>US$/Unidad</v>
          </cell>
          <cell r="H4217" t="str">
            <v>NO APLICA</v>
          </cell>
          <cell r="I4217">
            <v>3444.32</v>
          </cell>
        </row>
        <row r="4221">
          <cell r="H4221" t="str">
            <v>I-404</v>
          </cell>
        </row>
        <row r="4224">
          <cell r="E4224" t="str">
            <v xml:space="preserve"> </v>
          </cell>
        </row>
        <row r="4225">
          <cell r="E4225" t="str">
            <v>CTCU060</v>
          </cell>
          <cell r="F4225" t="str">
            <v>Cabeza terminal tipo exterior para cable subterráneo unipolar XLPE Cobre 60 kV</v>
          </cell>
          <cell r="H4225">
            <v>3444.32</v>
          </cell>
        </row>
        <row r="4227">
          <cell r="E4227" t="str">
            <v>Cabeza terminal tipo exterior para cable subterráneo unipolar XLPE Cobre 60 kV</v>
          </cell>
        </row>
        <row r="4229">
          <cell r="F4229" t="str">
            <v>TIPO DE CAMBIO (S/.POR US$) :</v>
          </cell>
          <cell r="G4229">
            <v>3.2450000000000001</v>
          </cell>
        </row>
        <row r="4230">
          <cell r="F4230" t="str">
            <v>FECHA DE REFERENCIA :</v>
          </cell>
          <cell r="G4230">
            <v>43100</v>
          </cell>
        </row>
        <row r="4232">
          <cell r="H4232" t="str">
            <v xml:space="preserve">PRECIO </v>
          </cell>
        </row>
        <row r="4233">
          <cell r="E4233" t="str">
            <v>FUENTE</v>
          </cell>
          <cell r="G4233" t="str">
            <v>TIPO</v>
          </cell>
          <cell r="H4233" t="str">
            <v>UNITARIO</v>
          </cell>
        </row>
        <row r="4234">
          <cell r="H4234" t="str">
            <v>(US$)</v>
          </cell>
        </row>
        <row r="4236">
          <cell r="E4236" t="str">
            <v>REPORTE EMPRESA :LUZ DEL SUR - CON FACTURA N° F52100002572</v>
          </cell>
          <cell r="G4236">
            <v>1</v>
          </cell>
          <cell r="H4236">
            <v>3444.32</v>
          </cell>
        </row>
        <row r="4237">
          <cell r="E4237" t="str">
            <v>REPORTE EMPRESA :LUZ DEL SUR - CON FACTURA N° F52100002513</v>
          </cell>
          <cell r="G4237">
            <v>1</v>
          </cell>
          <cell r="H4237">
            <v>3444.32</v>
          </cell>
        </row>
        <row r="4248">
          <cell r="G4248" t="str">
            <v>US$/Unidad</v>
          </cell>
          <cell r="H4248">
            <v>3444.32</v>
          </cell>
        </row>
        <row r="4249">
          <cell r="G4249" t="str">
            <v>US$/Unidad</v>
          </cell>
          <cell r="H4249">
            <v>3444.32</v>
          </cell>
          <cell r="I4249">
            <v>3444.32</v>
          </cell>
        </row>
        <row r="4252">
          <cell r="H4252" t="str">
            <v>I-404</v>
          </cell>
        </row>
        <row r="4255">
          <cell r="E4255" t="str">
            <v xml:space="preserve"> </v>
          </cell>
        </row>
        <row r="4256">
          <cell r="E4256" t="str">
            <v>CTCU033</v>
          </cell>
          <cell r="F4256" t="str">
            <v>Cabeza terminal tipo exterior para cable subterráneo unipolar XLPE Cobre 33 kV</v>
          </cell>
          <cell r="H4256">
            <v>3444.32</v>
          </cell>
        </row>
        <row r="4258">
          <cell r="E4258" t="str">
            <v>Cabeza terminal tipo exterior para cable subterráneo unipolar XLPE Cobre 33 kV</v>
          </cell>
        </row>
        <row r="4260">
          <cell r="F4260" t="str">
            <v>TIPO DE CAMBIO (S/.POR US$) :</v>
          </cell>
          <cell r="G4260">
            <v>3.2450000000000001</v>
          </cell>
        </row>
        <row r="4261">
          <cell r="F4261" t="str">
            <v>FECHA DE REFERENCIA :</v>
          </cell>
          <cell r="G4261">
            <v>43100</v>
          </cell>
        </row>
        <row r="4263">
          <cell r="H4263" t="str">
            <v xml:space="preserve">PRECIO </v>
          </cell>
        </row>
        <row r="4264">
          <cell r="E4264" t="str">
            <v>FUENTE</v>
          </cell>
          <cell r="G4264" t="str">
            <v>TIPO</v>
          </cell>
          <cell r="H4264" t="str">
            <v>UNITARIO</v>
          </cell>
        </row>
        <row r="4265">
          <cell r="H4265" t="str">
            <v>(US$)</v>
          </cell>
        </row>
        <row r="4266">
          <cell r="E4266" t="str">
            <v>ESTIMADO</v>
          </cell>
          <cell r="G4266">
            <v>0</v>
          </cell>
          <cell r="H4266">
            <v>3444.32</v>
          </cell>
        </row>
        <row r="4278">
          <cell r="G4278" t="str">
            <v>US$/Unidad</v>
          </cell>
          <cell r="H4278">
            <v>3444.32</v>
          </cell>
        </row>
        <row r="4279">
          <cell r="G4279" t="str">
            <v>US$/Unidad</v>
          </cell>
          <cell r="H4279" t="str">
            <v>NO APLICA</v>
          </cell>
          <cell r="I4279">
            <v>3444.32</v>
          </cell>
        </row>
        <row r="4283">
          <cell r="H4283" t="str">
            <v>I-404</v>
          </cell>
        </row>
        <row r="4286">
          <cell r="E4286" t="str">
            <v xml:space="preserve"> </v>
          </cell>
        </row>
        <row r="4287">
          <cell r="E4287" t="str">
            <v>CTAL060</v>
          </cell>
          <cell r="F4287" t="str">
            <v>Cabeza terminal tipo exterior para cable subterráneo unipolar XLPE Aluminio 60 kV</v>
          </cell>
          <cell r="H4287">
            <v>2800</v>
          </cell>
        </row>
        <row r="4289">
          <cell r="E4289" t="str">
            <v>Cabeza terminal tipo exterior para cable subterráneo unipolar XLPE Aluminio 60 kV</v>
          </cell>
        </row>
        <row r="4291">
          <cell r="F4291" t="str">
            <v>TIPO DE CAMBIO (S/.POR US$) :</v>
          </cell>
          <cell r="G4291">
            <v>3.2450000000000001</v>
          </cell>
        </row>
        <row r="4292">
          <cell r="F4292" t="str">
            <v>FECHA DE REFERENCIA :</v>
          </cell>
          <cell r="G4292">
            <v>43100</v>
          </cell>
        </row>
        <row r="4294">
          <cell r="H4294" t="str">
            <v xml:space="preserve">PRECIO </v>
          </cell>
        </row>
        <row r="4295">
          <cell r="E4295" t="str">
            <v>FUENTE</v>
          </cell>
          <cell r="G4295" t="str">
            <v>TIPO</v>
          </cell>
          <cell r="H4295" t="str">
            <v>UNITARIO</v>
          </cell>
        </row>
        <row r="4296">
          <cell r="H4296" t="str">
            <v>(US$)</v>
          </cell>
        </row>
        <row r="4297">
          <cell r="E4297" t="str">
            <v>VALOR CALCULADO: A PARTIR DE PRECIO DE COTIZACION Y EL PRECIO PROPORCIONAL DE CABLE COBRE</v>
          </cell>
          <cell r="G4297">
            <v>0</v>
          </cell>
          <cell r="H4297">
            <v>2800</v>
          </cell>
        </row>
        <row r="4309">
          <cell r="G4309" t="str">
            <v>US$/Unidad</v>
          </cell>
          <cell r="H4309">
            <v>2800</v>
          </cell>
        </row>
        <row r="4310">
          <cell r="G4310" t="str">
            <v>US$/Unidad</v>
          </cell>
          <cell r="H4310" t="str">
            <v>NO APLICA</v>
          </cell>
          <cell r="I4310">
            <v>2800</v>
          </cell>
        </row>
        <row r="4315">
          <cell r="H4315" t="str">
            <v>I-404</v>
          </cell>
        </row>
        <row r="4318">
          <cell r="E4318" t="str">
            <v xml:space="preserve"> </v>
          </cell>
        </row>
        <row r="4319">
          <cell r="E4319" t="str">
            <v>JE-XLPE-138-400</v>
          </cell>
          <cell r="F4319" t="str">
            <v>Empalme unipolar cable XLPE 400 mm2, 138 kV</v>
          </cell>
          <cell r="H4319">
            <v>4200</v>
          </cell>
        </row>
        <row r="4321">
          <cell r="E4321" t="str">
            <v>Empalme unipolar cable XLPE 400 mm2, 138 kV</v>
          </cell>
        </row>
        <row r="4323">
          <cell r="F4323" t="str">
            <v>TIPO DE CAMBIO (S/.POR US$) :</v>
          </cell>
          <cell r="G4323">
            <v>3.2450000000000001</v>
          </cell>
        </row>
        <row r="4324">
          <cell r="F4324" t="str">
            <v>FECHA DE REFERENCIA :</v>
          </cell>
          <cell r="G4324">
            <v>43100</v>
          </cell>
        </row>
        <row r="4326">
          <cell r="H4326" t="str">
            <v xml:space="preserve">PRECIO </v>
          </cell>
        </row>
        <row r="4327">
          <cell r="E4327" t="str">
            <v>FUENTE</v>
          </cell>
          <cell r="G4327" t="str">
            <v>TIPO</v>
          </cell>
          <cell r="H4327" t="str">
            <v>UNITARIO</v>
          </cell>
        </row>
        <row r="4328">
          <cell r="H4328" t="str">
            <v>(US$)</v>
          </cell>
        </row>
        <row r="4329">
          <cell r="E4329" t="str">
            <v>VALOR CALCULADO: A PARTIR DE PRECIO DE COTIZACION Y EL PRECIO PROPORCIONAL DE CABLE</v>
          </cell>
          <cell r="G4329">
            <v>0</v>
          </cell>
          <cell r="H4329">
            <v>4200</v>
          </cell>
        </row>
        <row r="4341">
          <cell r="G4341" t="str">
            <v>US$/Unidad</v>
          </cell>
          <cell r="H4341">
            <v>4200</v>
          </cell>
        </row>
        <row r="4342">
          <cell r="G4342" t="str">
            <v>US$/Unidad</v>
          </cell>
          <cell r="H4342" t="str">
            <v>NO APLICA</v>
          </cell>
          <cell r="I4342">
            <v>4200</v>
          </cell>
        </row>
        <row r="4346">
          <cell r="H4346" t="str">
            <v>I-404</v>
          </cell>
        </row>
        <row r="4349">
          <cell r="E4349" t="str">
            <v xml:space="preserve"> </v>
          </cell>
        </row>
        <row r="4350">
          <cell r="E4350" t="str">
            <v>JE-XLPE-138-630</v>
          </cell>
          <cell r="F4350" t="str">
            <v>Empalme unipolar cable XLPE 630 mm2, 138 kV</v>
          </cell>
          <cell r="H4350">
            <v>4200</v>
          </cell>
        </row>
        <row r="4352">
          <cell r="E4352" t="str">
            <v>Empalme unipolar cable XLPE 630 mm2, 138 kV</v>
          </cell>
        </row>
        <row r="4354">
          <cell r="F4354" t="str">
            <v>TIPO DE CAMBIO (S/.POR US$) :</v>
          </cell>
          <cell r="G4354">
            <v>3.2450000000000001</v>
          </cell>
        </row>
        <row r="4355">
          <cell r="F4355" t="str">
            <v>FECHA DE REFERENCIA :</v>
          </cell>
          <cell r="G4355">
            <v>43100</v>
          </cell>
        </row>
        <row r="4357">
          <cell r="H4357" t="str">
            <v xml:space="preserve">PRECIO </v>
          </cell>
        </row>
        <row r="4358">
          <cell r="E4358" t="str">
            <v>FUENTE</v>
          </cell>
          <cell r="G4358" t="str">
            <v>TIPO</v>
          </cell>
          <cell r="H4358" t="str">
            <v>UNITARIO</v>
          </cell>
        </row>
        <row r="4359">
          <cell r="H4359" t="str">
            <v>(US$)</v>
          </cell>
        </row>
        <row r="4360">
          <cell r="E4360" t="str">
            <v>VALOR CALCULADO: A PARTIR DE PRECIO DE COTIZACION Y EL PRECIO PROPORCIONAL DE CABLE</v>
          </cell>
          <cell r="G4360">
            <v>0</v>
          </cell>
          <cell r="H4360">
            <v>4200</v>
          </cell>
        </row>
        <row r="4372">
          <cell r="G4372" t="str">
            <v>US$/Unidad</v>
          </cell>
          <cell r="H4372">
            <v>4200</v>
          </cell>
        </row>
        <row r="4373">
          <cell r="G4373" t="str">
            <v>US$/Unidad</v>
          </cell>
          <cell r="H4373" t="str">
            <v>NO APLICA</v>
          </cell>
          <cell r="I4373">
            <v>4200</v>
          </cell>
        </row>
        <row r="4377">
          <cell r="H4377" t="str">
            <v>I-404</v>
          </cell>
        </row>
        <row r="4380">
          <cell r="E4380" t="str">
            <v xml:space="preserve"> </v>
          </cell>
        </row>
        <row r="4381">
          <cell r="E4381" t="str">
            <v>JE-XLPE-138-800</v>
          </cell>
          <cell r="F4381" t="str">
            <v>Empalme unipolar cable XLPE 800 mm2, 138 kV</v>
          </cell>
          <cell r="H4381">
            <v>4200</v>
          </cell>
        </row>
        <row r="4383">
          <cell r="E4383" t="str">
            <v>Empalme unipolar cable XLPE 800 mm2, 138 kV</v>
          </cell>
        </row>
        <row r="4385">
          <cell r="F4385" t="str">
            <v>TIPO DE CAMBIO (S/.POR US$) :</v>
          </cell>
          <cell r="G4385">
            <v>3.2450000000000001</v>
          </cell>
        </row>
        <row r="4386">
          <cell r="F4386" t="str">
            <v>FECHA DE REFERENCIA :</v>
          </cell>
          <cell r="G4386">
            <v>43100</v>
          </cell>
        </row>
        <row r="4388">
          <cell r="H4388" t="str">
            <v xml:space="preserve">PRECIO </v>
          </cell>
        </row>
        <row r="4389">
          <cell r="E4389" t="str">
            <v>FUENTE</v>
          </cell>
          <cell r="G4389" t="str">
            <v>TIPO</v>
          </cell>
          <cell r="H4389" t="str">
            <v>UNITARIO</v>
          </cell>
        </row>
        <row r="4390">
          <cell r="H4390" t="str">
            <v>(US$)</v>
          </cell>
        </row>
        <row r="4391">
          <cell r="E4391" t="str">
            <v>VALOR CALCULADO: A PARTIR DE PRECIO DE COTIZACION Y EL PRECIO PROPORCIONAL DE CABLE</v>
          </cell>
          <cell r="G4391">
            <v>0</v>
          </cell>
          <cell r="H4391">
            <v>4200</v>
          </cell>
        </row>
        <row r="4403">
          <cell r="G4403" t="str">
            <v>US$/Unidad</v>
          </cell>
          <cell r="H4403">
            <v>4200</v>
          </cell>
        </row>
        <row r="4404">
          <cell r="G4404" t="str">
            <v>US$/Unidad</v>
          </cell>
          <cell r="H4404" t="str">
            <v>NO APLICA</v>
          </cell>
          <cell r="I4404">
            <v>4200</v>
          </cell>
        </row>
        <row r="4408">
          <cell r="H4408" t="str">
            <v>I-404</v>
          </cell>
        </row>
        <row r="4411">
          <cell r="E4411" t="str">
            <v xml:space="preserve"> </v>
          </cell>
        </row>
        <row r="4412">
          <cell r="E4412" t="str">
            <v>JE-XLPE-138-12E</v>
          </cell>
          <cell r="F4412" t="str">
            <v>Empalme unipolar cable XLPE 1200 mm2, 138 kV</v>
          </cell>
          <cell r="H4412">
            <v>5460</v>
          </cell>
        </row>
        <row r="4414">
          <cell r="E4414" t="str">
            <v>Empalme unipolar cable XLPE 1200 mm2, 138 kV</v>
          </cell>
        </row>
        <row r="4416">
          <cell r="F4416" t="str">
            <v>TIPO DE CAMBIO (S/.POR US$) :</v>
          </cell>
          <cell r="G4416">
            <v>3.2450000000000001</v>
          </cell>
        </row>
        <row r="4417">
          <cell r="F4417" t="str">
            <v>FECHA DE REFERENCIA :</v>
          </cell>
          <cell r="G4417">
            <v>43100</v>
          </cell>
        </row>
        <row r="4419">
          <cell r="H4419" t="str">
            <v xml:space="preserve">PRECIO </v>
          </cell>
        </row>
        <row r="4420">
          <cell r="E4420" t="str">
            <v>FUENTE</v>
          </cell>
          <cell r="G4420" t="str">
            <v>TIPO</v>
          </cell>
          <cell r="H4420" t="str">
            <v>UNITARIO</v>
          </cell>
        </row>
        <row r="4421">
          <cell r="H4421" t="str">
            <v>(US$)</v>
          </cell>
        </row>
        <row r="4422">
          <cell r="E4422" t="str">
            <v>VALOR ESTIMADO</v>
          </cell>
          <cell r="G4422">
            <v>0</v>
          </cell>
          <cell r="H4422">
            <v>5460</v>
          </cell>
        </row>
        <row r="4434">
          <cell r="G4434" t="str">
            <v>US$/Unidad</v>
          </cell>
          <cell r="H4434">
            <v>5460</v>
          </cell>
        </row>
        <row r="4435">
          <cell r="G4435" t="str">
            <v>US$/Unidad</v>
          </cell>
          <cell r="H4435" t="str">
            <v>NO APLICA</v>
          </cell>
          <cell r="I4435">
            <v>5460</v>
          </cell>
        </row>
        <row r="4440">
          <cell r="H4440" t="str">
            <v>I-404</v>
          </cell>
        </row>
        <row r="4443">
          <cell r="E4443" t="str">
            <v xml:space="preserve"> </v>
          </cell>
        </row>
        <row r="4444">
          <cell r="E4444" t="str">
            <v>JE-XLPE-138-10E</v>
          </cell>
          <cell r="F4444" t="str">
            <v>Empalme unipolar cable XLPE 1000 mm2, 138 kV</v>
          </cell>
          <cell r="H4444">
            <v>4828</v>
          </cell>
        </row>
        <row r="4446">
          <cell r="E4446" t="str">
            <v>Empalme unipolar cable XLPE 1000 mm2, 138 kV</v>
          </cell>
        </row>
        <row r="4448">
          <cell r="F4448" t="str">
            <v>TIPO DE CAMBIO (S/.POR US$) :</v>
          </cell>
          <cell r="G4448">
            <v>3.2450000000000001</v>
          </cell>
        </row>
        <row r="4449">
          <cell r="F4449" t="str">
            <v>FECHA DE REFERENCIA :</v>
          </cell>
          <cell r="G4449">
            <v>43100</v>
          </cell>
        </row>
        <row r="4451">
          <cell r="H4451" t="str">
            <v xml:space="preserve">PRECIO </v>
          </cell>
        </row>
        <row r="4452">
          <cell r="E4452" t="str">
            <v>FUENTE</v>
          </cell>
          <cell r="G4452" t="str">
            <v>TIPO</v>
          </cell>
          <cell r="H4452" t="str">
            <v>UNITARIO</v>
          </cell>
        </row>
        <row r="4453">
          <cell r="H4453" t="str">
            <v>(US$)</v>
          </cell>
        </row>
        <row r="4454">
          <cell r="E4454" t="str">
            <v>VALOR ESTIMADO</v>
          </cell>
          <cell r="G4454">
            <v>0</v>
          </cell>
          <cell r="H4454">
            <v>4828</v>
          </cell>
        </row>
        <row r="4466">
          <cell r="G4466" t="str">
            <v>US$/Unidad</v>
          </cell>
          <cell r="H4466">
            <v>4828</v>
          </cell>
        </row>
        <row r="4467">
          <cell r="G4467" t="str">
            <v>US$/Unidad</v>
          </cell>
          <cell r="H4467" t="str">
            <v>NO APLICA</v>
          </cell>
          <cell r="I4467">
            <v>4828</v>
          </cell>
        </row>
        <row r="4471">
          <cell r="H4471" t="str">
            <v>I-404</v>
          </cell>
        </row>
        <row r="4474">
          <cell r="E4474" t="str">
            <v xml:space="preserve"> </v>
          </cell>
        </row>
        <row r="4475">
          <cell r="E4475" t="str">
            <v>JE-XLPE-060-10E</v>
          </cell>
          <cell r="F4475" t="str">
            <v>Empalme unipolar cable XLPE 1000 mm2, 60 kV</v>
          </cell>
          <cell r="H4475">
            <v>2800</v>
          </cell>
        </row>
        <row r="4477">
          <cell r="E4477" t="str">
            <v>Empalme unipolar cable XLPE 1000 mm2, 60 kV</v>
          </cell>
        </row>
        <row r="4479">
          <cell r="F4479" t="str">
            <v>TIPO DE CAMBIO (S/.POR US$) :</v>
          </cell>
          <cell r="G4479">
            <v>3.2450000000000001</v>
          </cell>
        </row>
        <row r="4480">
          <cell r="F4480" t="str">
            <v>FECHA DE REFERENCIA :</v>
          </cell>
          <cell r="G4480">
            <v>43100</v>
          </cell>
        </row>
        <row r="4482">
          <cell r="H4482" t="str">
            <v xml:space="preserve">PRECIO </v>
          </cell>
        </row>
        <row r="4483">
          <cell r="E4483" t="str">
            <v>FUENTE</v>
          </cell>
          <cell r="G4483" t="str">
            <v>TIPO</v>
          </cell>
          <cell r="H4483" t="str">
            <v>UNITARIO</v>
          </cell>
        </row>
        <row r="4484">
          <cell r="H4484" t="str">
            <v>(US$)</v>
          </cell>
        </row>
        <row r="4485">
          <cell r="E4485" t="str">
            <v>VALOR CALCULADO: A PARTIR DE PRECIO DE COTIZACION Y EL PRECIO PROPORCIONAL DE CABLE</v>
          </cell>
          <cell r="G4485">
            <v>0</v>
          </cell>
          <cell r="H4485">
            <v>2800</v>
          </cell>
        </row>
        <row r="4497">
          <cell r="G4497" t="str">
            <v>US$/Unidad</v>
          </cell>
          <cell r="H4497">
            <v>2800</v>
          </cell>
        </row>
        <row r="4498">
          <cell r="G4498" t="str">
            <v>US$/Unidad</v>
          </cell>
          <cell r="H4498" t="str">
            <v>NO APLICA</v>
          </cell>
          <cell r="I4498">
            <v>2800</v>
          </cell>
        </row>
        <row r="4502">
          <cell r="H4502" t="str">
            <v>I-404</v>
          </cell>
        </row>
        <row r="4505">
          <cell r="E4505" t="str">
            <v xml:space="preserve"> </v>
          </cell>
        </row>
        <row r="4506">
          <cell r="E4506" t="str">
            <v>JE-XLPE-060-12E</v>
          </cell>
          <cell r="F4506" t="str">
            <v>Empalme unipolar cable XLPE 1000 mm2, 60 kV</v>
          </cell>
          <cell r="H4506">
            <v>3170</v>
          </cell>
        </row>
        <row r="4508">
          <cell r="E4508" t="str">
            <v>Empalme unipolar cable XLPE 1000 mm2, 60 kV</v>
          </cell>
        </row>
        <row r="4510">
          <cell r="F4510" t="str">
            <v>TIPO DE CAMBIO (S/.POR US$) :</v>
          </cell>
          <cell r="G4510">
            <v>3.2450000000000001</v>
          </cell>
        </row>
        <row r="4511">
          <cell r="F4511" t="str">
            <v>FECHA DE REFERENCIA :</v>
          </cell>
          <cell r="G4511">
            <v>43100</v>
          </cell>
        </row>
        <row r="4513">
          <cell r="H4513" t="str">
            <v xml:space="preserve">PRECIO </v>
          </cell>
        </row>
        <row r="4514">
          <cell r="E4514" t="str">
            <v>FUENTE</v>
          </cell>
          <cell r="G4514" t="str">
            <v>TIPO</v>
          </cell>
          <cell r="H4514" t="str">
            <v>UNITARIO</v>
          </cell>
        </row>
        <row r="4515">
          <cell r="H4515" t="str">
            <v>(US$)</v>
          </cell>
        </row>
        <row r="4516">
          <cell r="E4516" t="str">
            <v>VALOR CALCULADO: A PARTIR DE PRECIO DE COTIZACION Y EL PRECIO PROPORCIONAL DE CABLE</v>
          </cell>
          <cell r="G4516">
            <v>0</v>
          </cell>
          <cell r="H4516">
            <v>3170</v>
          </cell>
        </row>
        <row r="4528">
          <cell r="G4528" t="str">
            <v>US$/Unidad</v>
          </cell>
          <cell r="H4528">
            <v>3170</v>
          </cell>
        </row>
        <row r="4529">
          <cell r="G4529" t="str">
            <v>US$/Unidad</v>
          </cell>
          <cell r="H4529" t="str">
            <v>NO APLICA</v>
          </cell>
          <cell r="I4529">
            <v>3170</v>
          </cell>
        </row>
        <row r="4534">
          <cell r="H4534" t="str">
            <v>I-404</v>
          </cell>
        </row>
        <row r="4537">
          <cell r="E4537" t="str">
            <v xml:space="preserve"> </v>
          </cell>
        </row>
        <row r="4538">
          <cell r="E4538" t="str">
            <v>JE-XLPE-060-630</v>
          </cell>
          <cell r="F4538" t="str">
            <v>Empalme unipolar cable XLPE 630 mm2, 60 kV</v>
          </cell>
          <cell r="H4538">
            <v>2800</v>
          </cell>
        </row>
        <row r="4540">
          <cell r="E4540" t="str">
            <v>Empalme unipolar cable XLPE 630 mm2, 60 kV</v>
          </cell>
        </row>
        <row r="4542">
          <cell r="F4542" t="str">
            <v>TIPO DE CAMBIO (S/.POR US$) :</v>
          </cell>
          <cell r="G4542">
            <v>3.2450000000000001</v>
          </cell>
        </row>
        <row r="4543">
          <cell r="F4543" t="str">
            <v>FECHA DE REFERENCIA :</v>
          </cell>
          <cell r="G4543">
            <v>43100</v>
          </cell>
        </row>
        <row r="4545">
          <cell r="H4545" t="str">
            <v xml:space="preserve">PRECIO </v>
          </cell>
        </row>
        <row r="4546">
          <cell r="E4546" t="str">
            <v>FUENTE</v>
          </cell>
          <cell r="G4546" t="str">
            <v>TIPO</v>
          </cell>
          <cell r="H4546" t="str">
            <v>UNITARIO</v>
          </cell>
        </row>
        <row r="4547">
          <cell r="H4547" t="str">
            <v>(US$)</v>
          </cell>
        </row>
        <row r="4548">
          <cell r="E4548" t="str">
            <v>VALOR CALCULADO: A PARTIR DE PRECIO DE COTIZACION Y EL PRECIO PROPORCIONAL DE CABLE</v>
          </cell>
          <cell r="G4548">
            <v>0</v>
          </cell>
          <cell r="H4548">
            <v>2800</v>
          </cell>
        </row>
        <row r="4560">
          <cell r="G4560" t="str">
            <v>US$/Unidad</v>
          </cell>
          <cell r="H4560">
            <v>2800</v>
          </cell>
        </row>
        <row r="4561">
          <cell r="G4561" t="str">
            <v>US$/Unidad</v>
          </cell>
          <cell r="H4561" t="str">
            <v>NO APLICA</v>
          </cell>
          <cell r="I4561">
            <v>2800</v>
          </cell>
        </row>
        <row r="4565">
          <cell r="H4565" t="str">
            <v>I-404</v>
          </cell>
        </row>
        <row r="4568">
          <cell r="E4568" t="str">
            <v xml:space="preserve"> </v>
          </cell>
        </row>
        <row r="4569">
          <cell r="E4569" t="str">
            <v>CAMAGN</v>
          </cell>
          <cell r="F4569" t="str">
            <v>Conectores amagnéticos para cables subterráneos</v>
          </cell>
          <cell r="H4569">
            <v>71.585000000000008</v>
          </cell>
        </row>
        <row r="4571">
          <cell r="E4571" t="str">
            <v>Conectores amagnéticos para cables subterráneos</v>
          </cell>
        </row>
        <row r="4573">
          <cell r="F4573" t="str">
            <v>TIPO DE CAMBIO (S/.POR US$) :</v>
          </cell>
          <cell r="G4573">
            <v>3.2450000000000001</v>
          </cell>
        </row>
        <row r="4574">
          <cell r="F4574" t="str">
            <v>FECHA DE REFERENCIA :</v>
          </cell>
          <cell r="G4574">
            <v>43100</v>
          </cell>
        </row>
        <row r="4576">
          <cell r="H4576" t="str">
            <v xml:space="preserve">PRECIO </v>
          </cell>
        </row>
        <row r="4577">
          <cell r="E4577" t="str">
            <v>FUENTE</v>
          </cell>
          <cell r="G4577" t="str">
            <v>TIPO</v>
          </cell>
          <cell r="H4577" t="str">
            <v>UNITARIO</v>
          </cell>
        </row>
        <row r="4578">
          <cell r="H4578" t="str">
            <v>(US$)</v>
          </cell>
        </row>
        <row r="4579">
          <cell r="E4579" t="str">
            <v>REPORTE EMPRESA :LUZ DEL SUR - CON FACTURA N° F52100001905</v>
          </cell>
          <cell r="G4579">
            <v>1</v>
          </cell>
          <cell r="H4579">
            <v>84.67</v>
          </cell>
        </row>
        <row r="4580">
          <cell r="E4580" t="str">
            <v>REPORTE EMPRESA :LUZ DEL SUR - CON FACTURA N° F52100001904</v>
          </cell>
          <cell r="G4580">
            <v>1</v>
          </cell>
          <cell r="H4580">
            <v>58.5</v>
          </cell>
        </row>
        <row r="4586">
          <cell r="G4586" t="str">
            <v>US$/Unidad</v>
          </cell>
          <cell r="H4586">
            <v>71.585000000000008</v>
          </cell>
        </row>
        <row r="4587">
          <cell r="G4587" t="str">
            <v>US$/Unidad</v>
          </cell>
          <cell r="H4587">
            <v>71.585000000000008</v>
          </cell>
          <cell r="I4587">
            <v>71.585000000000008</v>
          </cell>
        </row>
        <row r="4592">
          <cell r="H4592" t="str">
            <v>I-404</v>
          </cell>
        </row>
        <row r="4595">
          <cell r="E4595" t="str">
            <v xml:space="preserve"> </v>
          </cell>
        </row>
        <row r="4596">
          <cell r="E4596" t="str">
            <v>JE-OPGW</v>
          </cell>
          <cell r="F4596" t="str">
            <v>Caja de empalme</v>
          </cell>
          <cell r="H4596">
            <v>256.18658730158728</v>
          </cell>
        </row>
        <row r="4598">
          <cell r="E4598" t="str">
            <v>Caja de empalme</v>
          </cell>
        </row>
        <row r="4600">
          <cell r="F4600" t="str">
            <v>TIPO DE CAMBIO (S/.POR US$) :</v>
          </cell>
          <cell r="G4600">
            <v>3.2450000000000001</v>
          </cell>
        </row>
        <row r="4601">
          <cell r="F4601" t="str">
            <v>FECHA DE REFERENCIA :</v>
          </cell>
          <cell r="G4601">
            <v>43100</v>
          </cell>
        </row>
        <row r="4603">
          <cell r="H4603" t="str">
            <v xml:space="preserve">PRECIO </v>
          </cell>
        </row>
        <row r="4604">
          <cell r="E4604" t="str">
            <v>FUENTE</v>
          </cell>
          <cell r="G4604" t="str">
            <v>TIPO</v>
          </cell>
          <cell r="H4604" t="str">
            <v>UNITARIO</v>
          </cell>
        </row>
        <row r="4605">
          <cell r="H4605" t="str">
            <v>(US$)</v>
          </cell>
        </row>
        <row r="4606">
          <cell r="E4606" t="str">
            <v>COPEMI S.A.C. CONSTRUCTORES REPORTE ADUANAS 20170323</v>
          </cell>
          <cell r="G4606">
            <v>0</v>
          </cell>
          <cell r="H4606">
            <v>200.91500000000002</v>
          </cell>
        </row>
        <row r="4607">
          <cell r="E4607" t="str">
            <v>COPEMI S.A.C. CONSTRUCTORES REPORTE ADUANAS 20170323</v>
          </cell>
          <cell r="G4607">
            <v>0</v>
          </cell>
          <cell r="H4607">
            <v>200.63333333333333</v>
          </cell>
        </row>
        <row r="4608">
          <cell r="E4608" t="str">
            <v>PRODIEL PERU SOCIEDAD ANONIMA CERRADA - REPORTE ADUANAS 20170526</v>
          </cell>
          <cell r="G4608">
            <v>0</v>
          </cell>
          <cell r="H4608">
            <v>367.01142857142855</v>
          </cell>
        </row>
        <row r="4618">
          <cell r="G4618" t="str">
            <v>US$/Unidad</v>
          </cell>
          <cell r="H4618">
            <v>256.18658730158728</v>
          </cell>
        </row>
        <row r="4619">
          <cell r="G4619" t="str">
            <v>US$/Unidad</v>
          </cell>
          <cell r="H4619">
            <v>256.18658730158728</v>
          </cell>
          <cell r="I4619">
            <v>256.18658730158728</v>
          </cell>
        </row>
        <row r="4624">
          <cell r="H4624" t="str">
            <v>I-404</v>
          </cell>
        </row>
        <row r="4627">
          <cell r="E4627" t="str">
            <v xml:space="preserve"> </v>
          </cell>
        </row>
        <row r="4628">
          <cell r="E4628" t="str">
            <v>ESA-OPGW24</v>
          </cell>
          <cell r="F4628" t="str">
            <v>Conjunto de Semianclaje para Cable OPGW-24 hilos</v>
          </cell>
          <cell r="H4628">
            <v>80</v>
          </cell>
        </row>
        <row r="4630">
          <cell r="E4630" t="str">
            <v>Conjunto de Semianclaje para Cable OPGW-24 hilos</v>
          </cell>
        </row>
        <row r="4632">
          <cell r="F4632" t="str">
            <v>TIPO DE CAMBIO (S/.POR US$) :</v>
          </cell>
          <cell r="G4632">
            <v>3.2450000000000001</v>
          </cell>
        </row>
        <row r="4633">
          <cell r="F4633" t="str">
            <v>FECHA DE REFERENCIA :</v>
          </cell>
          <cell r="G4633">
            <v>43100</v>
          </cell>
        </row>
        <row r="4635">
          <cell r="H4635" t="str">
            <v xml:space="preserve">PRECIO </v>
          </cell>
        </row>
        <row r="4636">
          <cell r="E4636" t="str">
            <v>FUENTE</v>
          </cell>
          <cell r="G4636" t="str">
            <v>TIPO</v>
          </cell>
          <cell r="H4636" t="str">
            <v>UNITARIO</v>
          </cell>
        </row>
        <row r="4637">
          <cell r="H4637" t="str">
            <v>(US$)</v>
          </cell>
        </row>
        <row r="4638">
          <cell r="E4638" t="str">
            <v>ESTIMADO POR EL CONSULTOR</v>
          </cell>
          <cell r="G4638">
            <v>0</v>
          </cell>
          <cell r="H4638">
            <v>80</v>
          </cell>
        </row>
        <row r="4650">
          <cell r="G4650" t="str">
            <v>US$/Unidad</v>
          </cell>
          <cell r="H4650">
            <v>80</v>
          </cell>
        </row>
        <row r="4651">
          <cell r="G4651" t="str">
            <v>US$/Unidad</v>
          </cell>
          <cell r="H4651" t="str">
            <v>NO APLICA</v>
          </cell>
          <cell r="I4651">
            <v>80</v>
          </cell>
        </row>
        <row r="4656">
          <cell r="H4656" t="str">
            <v>I-404</v>
          </cell>
        </row>
        <row r="4659">
          <cell r="E4659" t="str">
            <v xml:space="preserve"> </v>
          </cell>
        </row>
        <row r="4660">
          <cell r="E4660" t="str">
            <v>ESA-OPGW12</v>
          </cell>
          <cell r="F4660" t="str">
            <v>Conjunto de Semianclaje para Cable OPGW-12 hilos</v>
          </cell>
          <cell r="H4660">
            <v>80</v>
          </cell>
        </row>
        <row r="4662">
          <cell r="E4662" t="str">
            <v>Conjunto de Semianclaje para Cable OPGW-12 hilos</v>
          </cell>
        </row>
        <row r="4664">
          <cell r="F4664" t="str">
            <v>TIPO DE CAMBIO (S/.POR US$) :</v>
          </cell>
          <cell r="G4664">
            <v>3.2450000000000001</v>
          </cell>
        </row>
        <row r="4665">
          <cell r="F4665" t="str">
            <v>FECHA DE REFERENCIA :</v>
          </cell>
          <cell r="G4665">
            <v>43100</v>
          </cell>
        </row>
        <row r="4667">
          <cell r="H4667" t="str">
            <v xml:space="preserve">PRECIO </v>
          </cell>
        </row>
        <row r="4668">
          <cell r="E4668" t="str">
            <v>FUENTE</v>
          </cell>
          <cell r="G4668" t="str">
            <v>TIPO</v>
          </cell>
          <cell r="H4668" t="str">
            <v>UNITARIO</v>
          </cell>
        </row>
        <row r="4669">
          <cell r="H4669" t="str">
            <v>(US$)</v>
          </cell>
        </row>
        <row r="4670">
          <cell r="E4670" t="str">
            <v>ESTIMADO POR EL CONSULTOR</v>
          </cell>
          <cell r="G4670">
            <v>0</v>
          </cell>
          <cell r="H4670">
            <v>80</v>
          </cell>
        </row>
        <row r="4682">
          <cell r="G4682" t="str">
            <v>US$/Unidad</v>
          </cell>
          <cell r="H4682">
            <v>80</v>
          </cell>
        </row>
        <row r="4683">
          <cell r="G4683" t="str">
            <v>US$/Unidad</v>
          </cell>
          <cell r="H4683" t="str">
            <v>NO APLICA</v>
          </cell>
          <cell r="I4683">
            <v>80</v>
          </cell>
        </row>
        <row r="4688">
          <cell r="H4688" t="str">
            <v>I-404</v>
          </cell>
        </row>
        <row r="4691">
          <cell r="E4691" t="str">
            <v xml:space="preserve"> </v>
          </cell>
        </row>
        <row r="4692">
          <cell r="E4692" t="str">
            <v>AM-OPGW24</v>
          </cell>
          <cell r="F4692" t="str">
            <v>Amortiguadores para Cable OPGW-24 hilos</v>
          </cell>
          <cell r="H4692">
            <v>17.439198113752187</v>
          </cell>
        </row>
        <row r="4694">
          <cell r="E4694" t="str">
            <v>Amortiguadores para Cable OPGW-24 hilos</v>
          </cell>
        </row>
        <row r="4696">
          <cell r="F4696" t="str">
            <v>TIPO DE CAMBIO (S/.POR US$) :</v>
          </cell>
          <cell r="G4696">
            <v>3.2450000000000001</v>
          </cell>
        </row>
        <row r="4697">
          <cell r="F4697" t="str">
            <v>FECHA DE REFERENCIA :</v>
          </cell>
          <cell r="G4697">
            <v>43100</v>
          </cell>
        </row>
        <row r="4699">
          <cell r="H4699" t="str">
            <v xml:space="preserve">PRECIO </v>
          </cell>
        </row>
        <row r="4700">
          <cell r="E4700" t="str">
            <v>FUENTE</v>
          </cell>
          <cell r="G4700" t="str">
            <v>TIPO</v>
          </cell>
          <cell r="H4700" t="str">
            <v>UNITARIO</v>
          </cell>
        </row>
        <row r="4701">
          <cell r="H4701" t="str">
            <v>(US$)</v>
          </cell>
        </row>
        <row r="4702">
          <cell r="E4702" t="str">
            <v>COPEMI S.A.C. CONSTRUCTORES REPORTE ADUANAS 20170323</v>
          </cell>
          <cell r="G4702">
            <v>0</v>
          </cell>
          <cell r="H4702">
            <v>22.1006</v>
          </cell>
        </row>
        <row r="4703">
          <cell r="E4703" t="str">
            <v>COPEMI S.A.C. CONSTRUCTORES REPORTE ADUANAS 20170323</v>
          </cell>
          <cell r="G4703">
            <v>0</v>
          </cell>
          <cell r="H4703">
            <v>18.056956521739131</v>
          </cell>
        </row>
        <row r="4704">
          <cell r="E4704" t="str">
            <v>GCZ INGENIEROS S.A.C. REPORTE ADUANAS 20170410</v>
          </cell>
          <cell r="G4704">
            <v>0</v>
          </cell>
          <cell r="H4704">
            <v>18.161000000000001</v>
          </cell>
        </row>
        <row r="4705">
          <cell r="E4705" t="str">
            <v>PRODIEL PERU SOCIEDAD ANONIMA CERRADA - REPORTE ADUANAS 20170526</v>
          </cell>
          <cell r="G4705">
            <v>0</v>
          </cell>
          <cell r="H4705">
            <v>13.043047619047618</v>
          </cell>
        </row>
        <row r="4706">
          <cell r="E4706" t="str">
            <v>PRODIEL PERU SOCIEDAD ANONIMA CERRADA - REPORTE ADUANAS 20170810</v>
          </cell>
          <cell r="G4706">
            <v>0</v>
          </cell>
          <cell r="H4706">
            <v>20.1248</v>
          </cell>
        </row>
        <row r="4707">
          <cell r="E4707" t="str">
            <v>QUANTA SERVICES PERU S.A.C. REPORTE ADUANAS 20170516</v>
          </cell>
          <cell r="G4707">
            <v>0</v>
          </cell>
          <cell r="H4707">
            <v>18</v>
          </cell>
        </row>
        <row r="4708">
          <cell r="E4708" t="str">
            <v>PRODIEL PERU SOCIEDAD ANONIMA CERRADA - REPORTE ADUANAS 20170810</v>
          </cell>
          <cell r="G4708">
            <v>0</v>
          </cell>
          <cell r="H4708">
            <v>20.1248</v>
          </cell>
        </row>
        <row r="4709">
          <cell r="E4709" t="str">
            <v>B &amp; Z TELECOM SOCIEDAD ANONIMA CERRADA REPORTE ADUANAS 20171024</v>
          </cell>
          <cell r="G4709">
            <v>0</v>
          </cell>
          <cell r="H4709">
            <v>18</v>
          </cell>
        </row>
        <row r="4710">
          <cell r="E4710" t="str">
            <v>PROYECTOS DE INFRAESTRUCTURA DEL PERU S. REPORTE ADUANAS 20170922</v>
          </cell>
          <cell r="G4710">
            <v>0</v>
          </cell>
          <cell r="H4710">
            <v>8.0737037037037034</v>
          </cell>
        </row>
        <row r="4711">
          <cell r="E4711" t="str">
            <v>PROYECTOS DE INFRAESTRUCTURA DEL PERU S. REPORTE ADUANAS 20170922</v>
          </cell>
          <cell r="G4711">
            <v>0</v>
          </cell>
          <cell r="H4711">
            <v>9.0825688073394488</v>
          </cell>
        </row>
        <row r="4712">
          <cell r="E4712" t="str">
            <v>GCZ INGENIEROS S.A.C. REPORTE ADUANAS 20171206</v>
          </cell>
          <cell r="G4712">
            <v>0</v>
          </cell>
          <cell r="H4712">
            <v>14.002980769230769</v>
          </cell>
        </row>
        <row r="4721">
          <cell r="G4721" t="str">
            <v>US$/Unidad</v>
          </cell>
          <cell r="H4721">
            <v>16.251859765550968</v>
          </cell>
        </row>
        <row r="4722">
          <cell r="G4722" t="str">
            <v>US$/Unidad</v>
          </cell>
          <cell r="H4722">
            <v>17.439198113752187</v>
          </cell>
          <cell r="I4722">
            <v>17.439198113752187</v>
          </cell>
        </row>
        <row r="4727">
          <cell r="H4727" t="str">
            <v>I-404</v>
          </cell>
        </row>
        <row r="4730">
          <cell r="E4730" t="str">
            <v xml:space="preserve"> </v>
          </cell>
        </row>
        <row r="4731">
          <cell r="E4731" t="str">
            <v>AM-OPGW12</v>
          </cell>
          <cell r="F4731" t="str">
            <v>Amortiguadores para Cable OPGW-12 hilos</v>
          </cell>
          <cell r="H4731">
            <v>23.96</v>
          </cell>
        </row>
        <row r="4733">
          <cell r="E4733" t="str">
            <v>Amortiguadores para Cable OPGW-12 hilos</v>
          </cell>
        </row>
        <row r="4735">
          <cell r="F4735" t="str">
            <v>TIPO DE CAMBIO (S/.POR US$) :</v>
          </cell>
          <cell r="G4735">
            <v>3.2450000000000001</v>
          </cell>
        </row>
        <row r="4736">
          <cell r="F4736" t="str">
            <v>FECHA DE REFERENCIA :</v>
          </cell>
          <cell r="G4736">
            <v>43100</v>
          </cell>
        </row>
        <row r="4738">
          <cell r="H4738" t="str">
            <v xml:space="preserve">PRECIO </v>
          </cell>
        </row>
        <row r="4739">
          <cell r="E4739" t="str">
            <v>FUENTE</v>
          </cell>
          <cell r="G4739" t="str">
            <v>TIPO</v>
          </cell>
          <cell r="H4739" t="str">
            <v>UNITARIO</v>
          </cell>
        </row>
        <row r="4740">
          <cell r="H4740" t="str">
            <v>(US$)</v>
          </cell>
        </row>
        <row r="4741">
          <cell r="E4741" t="str">
            <v>REPORTE EMPRESA :ELECTROCENTRO - CON FACTURA N° Contrato GR-075-2015</v>
          </cell>
          <cell r="G4741">
            <v>1</v>
          </cell>
          <cell r="H4741">
            <v>23.96</v>
          </cell>
        </row>
        <row r="4753">
          <cell r="G4753" t="str">
            <v>US$/Unidad</v>
          </cell>
          <cell r="H4753">
            <v>23.96</v>
          </cell>
        </row>
        <row r="4754">
          <cell r="G4754" t="str">
            <v>US$/Unidad</v>
          </cell>
          <cell r="H4754" t="str">
            <v>NO APLICA</v>
          </cell>
          <cell r="I4754">
            <v>23.96</v>
          </cell>
        </row>
        <row r="4759">
          <cell r="H4759" t="str">
            <v>I-404</v>
          </cell>
        </row>
        <row r="4762">
          <cell r="E4762" t="str">
            <v xml:space="preserve"> </v>
          </cell>
        </row>
        <row r="4763">
          <cell r="E4763" t="str">
            <v>ES-OPGW24</v>
          </cell>
          <cell r="F4763" t="str">
            <v>Conjunto de suspensión para Cable OPGW-24 hilos</v>
          </cell>
          <cell r="H4763">
            <v>53.572931623931623</v>
          </cell>
        </row>
        <row r="4765">
          <cell r="E4765" t="str">
            <v>Conjunto de suspensión para Cable OPGW-24 hilos</v>
          </cell>
        </row>
        <row r="4767">
          <cell r="F4767" t="str">
            <v>TIPO DE CAMBIO (S/.POR US$) :</v>
          </cell>
          <cell r="G4767">
            <v>3.2450000000000001</v>
          </cell>
        </row>
        <row r="4768">
          <cell r="F4768" t="str">
            <v>FECHA DE REFERENCIA :</v>
          </cell>
          <cell r="G4768">
            <v>43100</v>
          </cell>
        </row>
        <row r="4770">
          <cell r="H4770" t="str">
            <v xml:space="preserve">PRECIO </v>
          </cell>
        </row>
        <row r="4771">
          <cell r="E4771" t="str">
            <v>FUENTE</v>
          </cell>
          <cell r="G4771" t="str">
            <v>TIPO</v>
          </cell>
          <cell r="H4771" t="str">
            <v>UNITARIO</v>
          </cell>
        </row>
        <row r="4772">
          <cell r="H4772" t="str">
            <v>(US$)</v>
          </cell>
        </row>
        <row r="4773">
          <cell r="E4773" t="str">
            <v>GCZ INGENIEROS S.A.C. REPORTE ADUANAS 20170410</v>
          </cell>
          <cell r="G4773">
            <v>0</v>
          </cell>
          <cell r="H4773">
            <v>52.46512820512821</v>
          </cell>
        </row>
        <row r="4774">
          <cell r="E4774" t="str">
            <v>CONSORCIO A&amp;E PERU REPORTE ADUANAS 20170810</v>
          </cell>
          <cell r="G4774">
            <v>0</v>
          </cell>
          <cell r="H4774">
            <v>38.248666666666665</v>
          </cell>
        </row>
        <row r="4775">
          <cell r="E4775" t="str">
            <v>SINDICATO ENERGETICO S.A. REPORTE ADUANAS 20170717</v>
          </cell>
          <cell r="G4775">
            <v>0</v>
          </cell>
          <cell r="H4775">
            <v>70.004999999999995</v>
          </cell>
        </row>
        <row r="4785">
          <cell r="G4785" t="str">
            <v>US$/Unidad</v>
          </cell>
          <cell r="H4785">
            <v>53.572931623931623</v>
          </cell>
        </row>
        <row r="4786">
          <cell r="G4786" t="str">
            <v>US$/Unidad</v>
          </cell>
          <cell r="H4786">
            <v>53.572931623931623</v>
          </cell>
          <cell r="I4786">
            <v>53.572931623931623</v>
          </cell>
        </row>
        <row r="4791">
          <cell r="H4791" t="str">
            <v>I-404</v>
          </cell>
        </row>
        <row r="4794">
          <cell r="E4794" t="str">
            <v xml:space="preserve"> </v>
          </cell>
        </row>
        <row r="4795">
          <cell r="E4795" t="str">
            <v>ES-OPGW12</v>
          </cell>
          <cell r="F4795" t="str">
            <v>Conjunto de suspensión para Cable OPGW-12 hilos</v>
          </cell>
          <cell r="H4795">
            <v>40</v>
          </cell>
        </row>
        <row r="4797">
          <cell r="E4797" t="str">
            <v>Conjunto de suspensión para Cable OPGW-12 hilos</v>
          </cell>
        </row>
        <row r="4799">
          <cell r="F4799" t="str">
            <v>TIPO DE CAMBIO (S/.POR US$) :</v>
          </cell>
          <cell r="G4799">
            <v>3.2450000000000001</v>
          </cell>
        </row>
        <row r="4800">
          <cell r="F4800" t="str">
            <v>FECHA DE REFERENCIA :</v>
          </cell>
          <cell r="G4800">
            <v>43100</v>
          </cell>
        </row>
        <row r="4802">
          <cell r="H4802" t="str">
            <v xml:space="preserve">PRECIO </v>
          </cell>
        </row>
        <row r="4803">
          <cell r="E4803" t="str">
            <v>FUENTE</v>
          </cell>
          <cell r="G4803" t="str">
            <v>TIPO</v>
          </cell>
          <cell r="H4803" t="str">
            <v>UNITARIO</v>
          </cell>
        </row>
        <row r="4804">
          <cell r="H4804" t="str">
            <v>(US$)</v>
          </cell>
        </row>
        <row r="4805">
          <cell r="E4805" t="str">
            <v>ESTIMADO POR EL CONSULTOR</v>
          </cell>
          <cell r="G4805">
            <v>0</v>
          </cell>
          <cell r="H4805">
            <v>40</v>
          </cell>
        </row>
        <row r="4817">
          <cell r="G4817" t="str">
            <v>US$/Unidad</v>
          </cell>
          <cell r="H4817">
            <v>40</v>
          </cell>
        </row>
        <row r="4818">
          <cell r="G4818" t="str">
            <v>US$/Unidad</v>
          </cell>
          <cell r="H4818" t="str">
            <v>NO APLICA</v>
          </cell>
          <cell r="I4818">
            <v>40</v>
          </cell>
        </row>
        <row r="4823">
          <cell r="H4823" t="str">
            <v>I-404</v>
          </cell>
        </row>
        <row r="4826">
          <cell r="E4826" t="str">
            <v xml:space="preserve"> </v>
          </cell>
        </row>
        <row r="4827">
          <cell r="E4827" t="str">
            <v>EN-OPGW24</v>
          </cell>
          <cell r="F4827" t="str">
            <v>Conjunto de anclaje para Cable OPGW-24 hilos</v>
          </cell>
          <cell r="H4827">
            <v>92.893636363636361</v>
          </cell>
        </row>
        <row r="4829">
          <cell r="E4829" t="str">
            <v>Conjunto de anclaje para Cable OPGW-24 hilos</v>
          </cell>
        </row>
        <row r="4831">
          <cell r="F4831" t="str">
            <v>TIPO DE CAMBIO (S/.POR US$) :</v>
          </cell>
          <cell r="G4831">
            <v>3.2450000000000001</v>
          </cell>
        </row>
        <row r="4832">
          <cell r="F4832" t="str">
            <v>FECHA DE REFERENCIA :</v>
          </cell>
          <cell r="G4832">
            <v>43100</v>
          </cell>
        </row>
        <row r="4834">
          <cell r="H4834" t="str">
            <v xml:space="preserve">PRECIO </v>
          </cell>
        </row>
        <row r="4835">
          <cell r="E4835" t="str">
            <v>FUENTE</v>
          </cell>
          <cell r="G4835" t="str">
            <v>TIPO</v>
          </cell>
          <cell r="H4835" t="str">
            <v>UNITARIO</v>
          </cell>
        </row>
        <row r="4836">
          <cell r="H4836" t="str">
            <v>(US$)</v>
          </cell>
        </row>
        <row r="4837">
          <cell r="E4837" t="str">
            <v>GCZ INGENIEROS S.A.C. REPORTE ADUANAS 20170410</v>
          </cell>
          <cell r="G4837">
            <v>0</v>
          </cell>
          <cell r="H4837">
            <v>92.893636363636361</v>
          </cell>
        </row>
        <row r="4849">
          <cell r="G4849" t="str">
            <v>US$/Unidad</v>
          </cell>
          <cell r="H4849">
            <v>92.893636363636361</v>
          </cell>
        </row>
        <row r="4850">
          <cell r="G4850" t="str">
            <v>US$/Unidad</v>
          </cell>
          <cell r="H4850" t="str">
            <v>NO APLICA</v>
          </cell>
          <cell r="I4850">
            <v>92.893636363636361</v>
          </cell>
        </row>
        <row r="4855">
          <cell r="H4855" t="str">
            <v>I-404</v>
          </cell>
        </row>
        <row r="4858">
          <cell r="E4858" t="str">
            <v xml:space="preserve"> </v>
          </cell>
        </row>
        <row r="4859">
          <cell r="E4859" t="str">
            <v>EN-OPGW12</v>
          </cell>
          <cell r="F4859" t="str">
            <v>Conjunto de anclaje para Cable OPGW-12 hilos</v>
          </cell>
          <cell r="H4859">
            <v>40</v>
          </cell>
        </row>
        <row r="4861">
          <cell r="E4861" t="str">
            <v>Conjunto de anclaje para Cable OPGW-12 hilos</v>
          </cell>
        </row>
        <row r="4863">
          <cell r="F4863" t="str">
            <v>TIPO DE CAMBIO (S/.POR US$) :</v>
          </cell>
          <cell r="G4863">
            <v>3.2450000000000001</v>
          </cell>
        </row>
        <row r="4864">
          <cell r="F4864" t="str">
            <v>FECHA DE REFERENCIA :</v>
          </cell>
          <cell r="G4864">
            <v>43100</v>
          </cell>
        </row>
        <row r="4866">
          <cell r="H4866" t="str">
            <v xml:space="preserve">PRECIO </v>
          </cell>
        </row>
        <row r="4867">
          <cell r="E4867" t="str">
            <v>FUENTE</v>
          </cell>
          <cell r="G4867" t="str">
            <v>TIPO</v>
          </cell>
          <cell r="H4867" t="str">
            <v>UNITARIO</v>
          </cell>
        </row>
        <row r="4868">
          <cell r="H4868" t="str">
            <v>(US$)</v>
          </cell>
        </row>
        <row r="4869">
          <cell r="E4869" t="str">
            <v>ESTIMADO POR EL CONSULTOR</v>
          </cell>
          <cell r="G4869">
            <v>0</v>
          </cell>
          <cell r="H4869">
            <v>40</v>
          </cell>
        </row>
        <row r="4881">
          <cell r="G4881" t="str">
            <v>US$/Unidad</v>
          </cell>
          <cell r="H4881">
            <v>40</v>
          </cell>
        </row>
        <row r="4882">
          <cell r="G4882" t="str">
            <v>US$/Unidad</v>
          </cell>
          <cell r="H4882" t="str">
            <v>NO APLICA</v>
          </cell>
          <cell r="I4882">
            <v>40</v>
          </cell>
        </row>
      </sheetData>
      <sheetData sheetId="3">
        <row r="1">
          <cell r="H1" t="str">
            <v>I-404</v>
          </cell>
        </row>
        <row r="4">
          <cell r="E4" t="str">
            <v xml:space="preserve"> </v>
          </cell>
        </row>
        <row r="5">
          <cell r="E5" t="str">
            <v>AP220SU00-120</v>
          </cell>
          <cell r="F5" t="str">
            <v>Aisladores poliméricos de silicona en suspensión más accesorios  220 kV, 120 kN</v>
          </cell>
          <cell r="H5">
            <v>71.568531746031752</v>
          </cell>
        </row>
        <row r="7">
          <cell r="E7" t="str">
            <v>Aisladores poliméricos de silicona en suspensión más accesorios  220 kV, 120 kN</v>
          </cell>
        </row>
        <row r="9">
          <cell r="F9" t="str">
            <v>TIPO DE CAMBIO (S/.POR US$) :</v>
          </cell>
          <cell r="G9">
            <v>3.2450000000000001</v>
          </cell>
        </row>
        <row r="10">
          <cell r="F10" t="str">
            <v>FECHA DE REFERENCIA :</v>
          </cell>
          <cell r="G10">
            <v>43100</v>
          </cell>
        </row>
        <row r="12">
          <cell r="H12" t="str">
            <v xml:space="preserve">PRECIO </v>
          </cell>
        </row>
        <row r="13">
          <cell r="E13" t="str">
            <v>FUENTE</v>
          </cell>
          <cell r="G13" t="str">
            <v>TIPO</v>
          </cell>
          <cell r="H13" t="str">
            <v>UNITARIO</v>
          </cell>
        </row>
        <row r="14">
          <cell r="H14" t="str">
            <v>(US$/Juego)</v>
          </cell>
        </row>
        <row r="15">
          <cell r="E15" t="str">
            <v>PROYECTOS DE INFRAESTRUCTURA DEL PERU S. REPORTE ADUANAS 20170207</v>
          </cell>
          <cell r="G15">
            <v>0</v>
          </cell>
          <cell r="H15">
            <v>79.42</v>
          </cell>
        </row>
        <row r="16">
          <cell r="E16" t="str">
            <v>PROYECTOS DE INFRAESTRUCTURA DEL PERU S. REPORTE ADUANAS 20170207</v>
          </cell>
          <cell r="G16">
            <v>0</v>
          </cell>
          <cell r="H16">
            <v>81.454999999999998</v>
          </cell>
        </row>
        <row r="17">
          <cell r="E17" t="str">
            <v>PROYECTOS DE INFRAESTRUCTURA DEL PERU S. REPORTE ADUANAS 20170207</v>
          </cell>
          <cell r="G17">
            <v>0</v>
          </cell>
          <cell r="H17">
            <v>99.883571428571429</v>
          </cell>
        </row>
        <row r="18">
          <cell r="E18" t="str">
            <v>VENTA DE SUMINISTROS Y MATERIALES EL╔CTR REPORTE ADUANAS 20170915</v>
          </cell>
          <cell r="G18">
            <v>0</v>
          </cell>
          <cell r="H18">
            <v>25.515555555555554</v>
          </cell>
        </row>
        <row r="23">
          <cell r="G23" t="str">
            <v>US$/Unidad</v>
          </cell>
          <cell r="H23">
            <v>71.568531746031752</v>
          </cell>
        </row>
        <row r="24">
          <cell r="G24" t="str">
            <v>US$/Unidad</v>
          </cell>
          <cell r="H24">
            <v>71.568531746031752</v>
          </cell>
        </row>
        <row r="29">
          <cell r="H29" t="str">
            <v>I-404</v>
          </cell>
        </row>
        <row r="32">
          <cell r="E32" t="str">
            <v xml:space="preserve"> </v>
          </cell>
        </row>
        <row r="33">
          <cell r="E33" t="str">
            <v>AP220RH00-120</v>
          </cell>
          <cell r="F33" t="str">
            <v>Aislador rígido horizontal polimérico para suspensión más accesorios  220 kV, 120 kN</v>
          </cell>
          <cell r="H33">
            <v>1450.4976190476191</v>
          </cell>
        </row>
        <row r="35">
          <cell r="E35" t="str">
            <v>Aislador rígido horizontal polimérico para suspensión más accesorios  220 kV, 120 kN</v>
          </cell>
        </row>
        <row r="37">
          <cell r="F37" t="str">
            <v>TIPO DE CAMBIO (S/.POR US$) :</v>
          </cell>
          <cell r="G37">
            <v>3.2450000000000001</v>
          </cell>
        </row>
        <row r="38">
          <cell r="F38" t="str">
            <v>FECHA DE REFERENCIA :</v>
          </cell>
          <cell r="G38">
            <v>43100</v>
          </cell>
        </row>
        <row r="40">
          <cell r="H40" t="str">
            <v xml:space="preserve">PRECIO </v>
          </cell>
        </row>
        <row r="41">
          <cell r="E41" t="str">
            <v>FUENTE</v>
          </cell>
          <cell r="G41" t="str">
            <v>TIPO</v>
          </cell>
          <cell r="H41" t="str">
            <v>UNITARIO</v>
          </cell>
        </row>
        <row r="42">
          <cell r="H42" t="str">
            <v>(US$/Juego)</v>
          </cell>
        </row>
        <row r="43">
          <cell r="E43" t="str">
            <v>VOLCAN COMPANIA MINERA S.A.A. REPORTE ADUANAS 20160108</v>
          </cell>
          <cell r="G43">
            <v>0</v>
          </cell>
          <cell r="H43">
            <v>1514.7166666666667</v>
          </cell>
        </row>
        <row r="44">
          <cell r="E44" t="str">
            <v>ANDES PERU TRADING S.A.C. REPORTE ADUANAS 20160602</v>
          </cell>
          <cell r="G44">
            <v>0</v>
          </cell>
          <cell r="H44">
            <v>1386.2785714285715</v>
          </cell>
        </row>
        <row r="53">
          <cell r="G53" t="str">
            <v>US$/Unidad</v>
          </cell>
          <cell r="H53">
            <v>1450.4976190476191</v>
          </cell>
        </row>
        <row r="54">
          <cell r="G54" t="str">
            <v>US$/Unidad</v>
          </cell>
          <cell r="H54">
            <v>1450.4976190476191</v>
          </cell>
        </row>
        <row r="59">
          <cell r="H59" t="str">
            <v>I-404</v>
          </cell>
        </row>
        <row r="62">
          <cell r="E62" t="str">
            <v xml:space="preserve"> </v>
          </cell>
        </row>
        <row r="63">
          <cell r="E63" t="str">
            <v>AP220AN00-160</v>
          </cell>
          <cell r="F63" t="str">
            <v>Aisladores poliméricos de silicona en anclaje más accesorios  220 kV, 160 kN</v>
          </cell>
          <cell r="H63">
            <v>321.86909722222219</v>
          </cell>
        </row>
        <row r="65">
          <cell r="E65" t="str">
            <v>Aisladores poliméricos de silicona en anclaje más accesorios  220 kV, 160 kN</v>
          </cell>
        </row>
        <row r="67">
          <cell r="F67" t="str">
            <v>TIPO DE CAMBIO (S/.POR US$) :</v>
          </cell>
          <cell r="G67">
            <v>3.2450000000000001</v>
          </cell>
        </row>
        <row r="68">
          <cell r="F68" t="str">
            <v>FECHA DE REFERENCIA :</v>
          </cell>
          <cell r="G68">
            <v>43100</v>
          </cell>
        </row>
        <row r="70">
          <cell r="H70" t="str">
            <v xml:space="preserve">PRECIO </v>
          </cell>
        </row>
        <row r="71">
          <cell r="E71" t="str">
            <v>FUENTE</v>
          </cell>
          <cell r="G71" t="str">
            <v>TIPO</v>
          </cell>
          <cell r="H71" t="str">
            <v>UNITARIO</v>
          </cell>
        </row>
        <row r="72">
          <cell r="H72" t="str">
            <v>(US$/Juego)</v>
          </cell>
        </row>
        <row r="73">
          <cell r="E73" t="str">
            <v>ENSYS S.A.C. REPORTE ADUANAS 20171211</v>
          </cell>
          <cell r="G73">
            <v>0</v>
          </cell>
          <cell r="H73">
            <v>304.17486111111111</v>
          </cell>
        </row>
        <row r="74">
          <cell r="E74" t="str">
            <v>COMPAÐIA INTERNACIONAL DE PROYECTOS ELEC REPORTE ADUANAS 20171221</v>
          </cell>
          <cell r="G74">
            <v>0</v>
          </cell>
          <cell r="H74">
            <v>339.56333333333333</v>
          </cell>
        </row>
        <row r="85">
          <cell r="G85" t="str">
            <v>US$/Unidad</v>
          </cell>
          <cell r="H85">
            <v>321.86909722222219</v>
          </cell>
        </row>
        <row r="86">
          <cell r="G86" t="str">
            <v>US$/Unidad</v>
          </cell>
          <cell r="H86">
            <v>321.86909722222219</v>
          </cell>
        </row>
        <row r="91">
          <cell r="H91" t="str">
            <v>I-404</v>
          </cell>
        </row>
        <row r="94">
          <cell r="E94" t="str">
            <v xml:space="preserve"> </v>
          </cell>
        </row>
        <row r="95">
          <cell r="E95" t="str">
            <v>AP138SU00-120</v>
          </cell>
          <cell r="F95" t="str">
            <v>Aisladores poliméricos de silicona en suspensión más accesorios  138 kV, 120 kN</v>
          </cell>
          <cell r="H95">
            <v>157.5090166054635</v>
          </cell>
        </row>
        <row r="97">
          <cell r="E97" t="str">
            <v>Aisladores poliméricos de silicona en suspensión más accesorios  138 kV, 120 kN</v>
          </cell>
        </row>
        <row r="99">
          <cell r="F99" t="str">
            <v>TIPO DE CAMBIO (S/.POR US$) :</v>
          </cell>
          <cell r="G99">
            <v>3.2450000000000001</v>
          </cell>
        </row>
        <row r="100">
          <cell r="F100" t="str">
            <v>FECHA DE REFERENCIA :</v>
          </cell>
          <cell r="G100">
            <v>43100</v>
          </cell>
        </row>
        <row r="102">
          <cell r="H102" t="str">
            <v xml:space="preserve">PRECIO </v>
          </cell>
        </row>
        <row r="103">
          <cell r="E103" t="str">
            <v>FUENTE</v>
          </cell>
          <cell r="G103" t="str">
            <v>TIPO</v>
          </cell>
          <cell r="H103" t="str">
            <v>UNITARIO</v>
          </cell>
        </row>
        <row r="104">
          <cell r="H104" t="str">
            <v>(US$/Juego)</v>
          </cell>
        </row>
        <row r="105">
          <cell r="E105" t="str">
            <v>COPEMI S.A.C. CONSTRUCTORES REPORTE ADUANAS 20170316</v>
          </cell>
          <cell r="G105">
            <v>0</v>
          </cell>
          <cell r="H105">
            <v>187.89999999999998</v>
          </cell>
        </row>
        <row r="106">
          <cell r="E106" t="str">
            <v>ENSYS S.A.C. REPORTE ADUANAS 20170421</v>
          </cell>
          <cell r="G106">
            <v>0</v>
          </cell>
          <cell r="H106">
            <v>190.08330000000001</v>
          </cell>
        </row>
        <row r="107">
          <cell r="E107" t="str">
            <v>AB TECHNOLOGY SAC REPORTE ADUANAS 20170821</v>
          </cell>
          <cell r="G107">
            <v>0</v>
          </cell>
          <cell r="H107">
            <v>65.895333333333326</v>
          </cell>
        </row>
        <row r="108">
          <cell r="E108" t="str">
            <v>ENSYS S.A.C. REPORTE ADUANAS 20170714</v>
          </cell>
          <cell r="G108">
            <v>0</v>
          </cell>
          <cell r="H108">
            <v>110.17766233766234</v>
          </cell>
        </row>
        <row r="109">
          <cell r="E109" t="str">
            <v>ENSYS S.A.C. REPORTE ADUANAS 20171102</v>
          </cell>
          <cell r="G109">
            <v>0</v>
          </cell>
          <cell r="H109">
            <v>181.06716666666668</v>
          </cell>
        </row>
        <row r="110">
          <cell r="E110" t="str">
            <v>BEHRINGER PERU S.A.C. - BEHRINGER PERU S REPORTE ADUANAS 20171102</v>
          </cell>
          <cell r="G110">
            <v>0</v>
          </cell>
          <cell r="H110">
            <v>118.31695402298851</v>
          </cell>
        </row>
        <row r="117">
          <cell r="G117" t="str">
            <v>US$/Unidad</v>
          </cell>
          <cell r="H117">
            <v>142.24006939344181</v>
          </cell>
        </row>
        <row r="118">
          <cell r="G118" t="str">
            <v>US$/Unidad</v>
          </cell>
          <cell r="H118">
            <v>157.5090166054635</v>
          </cell>
        </row>
        <row r="123">
          <cell r="H123" t="str">
            <v>I-404</v>
          </cell>
        </row>
        <row r="126">
          <cell r="E126" t="str">
            <v xml:space="preserve"> </v>
          </cell>
        </row>
        <row r="127">
          <cell r="E127" t="str">
            <v>AP138RH00-120</v>
          </cell>
          <cell r="F127" t="str">
            <v>Aislador rígido horizontal polimérico para suspensión, más acesorios 138 kV, 120 kN</v>
          </cell>
          <cell r="H127">
            <v>430.44676891228835</v>
          </cell>
        </row>
        <row r="129">
          <cell r="E129" t="str">
            <v>Aislador rígido horizontal polimérico para suspensión, más acesorios 138 kV, 120 kN</v>
          </cell>
        </row>
        <row r="131">
          <cell r="F131" t="str">
            <v>TIPO DE CAMBIO (S/.POR US$) :</v>
          </cell>
          <cell r="G131">
            <v>3.2450000000000001</v>
          </cell>
        </row>
        <row r="132">
          <cell r="F132" t="str">
            <v>FECHA DE REFERENCIA :</v>
          </cell>
          <cell r="G132">
            <v>43100</v>
          </cell>
        </row>
        <row r="134">
          <cell r="H134" t="str">
            <v xml:space="preserve">PRECIO </v>
          </cell>
        </row>
        <row r="135">
          <cell r="E135" t="str">
            <v>FUENTE</v>
          </cell>
          <cell r="G135" t="str">
            <v>TIPO</v>
          </cell>
          <cell r="H135" t="str">
            <v>UNITARIO</v>
          </cell>
        </row>
        <row r="136">
          <cell r="H136" t="str">
            <v>(US$/Juego)</v>
          </cell>
        </row>
        <row r="137">
          <cell r="E137" t="str">
            <v>REPORTE EMPRESA :ELECTRO ORIENTE - CON FACTURA N° GS-171-2016</v>
          </cell>
          <cell r="G137">
            <v>1</v>
          </cell>
          <cell r="H137">
            <v>430.44676891228835</v>
          </cell>
        </row>
        <row r="138">
          <cell r="E138" t="str">
            <v/>
          </cell>
          <cell r="H138" t="str">
            <v/>
          </cell>
        </row>
        <row r="139">
          <cell r="E139" t="str">
            <v/>
          </cell>
          <cell r="H139" t="str">
            <v/>
          </cell>
        </row>
        <row r="140">
          <cell r="E140" t="str">
            <v/>
          </cell>
          <cell r="H140" t="str">
            <v/>
          </cell>
        </row>
        <row r="149">
          <cell r="G149" t="str">
            <v>US$/Unidad</v>
          </cell>
          <cell r="H149">
            <v>430.44676891228835</v>
          </cell>
        </row>
        <row r="150">
          <cell r="G150" t="str">
            <v>US$/Unidad</v>
          </cell>
          <cell r="H150" t="str">
            <v>NO APLICA</v>
          </cell>
        </row>
        <row r="155">
          <cell r="H155" t="str">
            <v>I-404</v>
          </cell>
        </row>
        <row r="158">
          <cell r="E158" t="str">
            <v xml:space="preserve"> </v>
          </cell>
        </row>
        <row r="159">
          <cell r="E159" t="str">
            <v>AP138AN00-120</v>
          </cell>
          <cell r="F159" t="str">
            <v>Aisladores poliméricos de silicona en anclaje más accesorios 138 kV, 120 kN</v>
          </cell>
          <cell r="H159">
            <v>142.24006939344181</v>
          </cell>
        </row>
        <row r="161">
          <cell r="E161" t="str">
            <v>Aisladores poliméricos de silicona en anclaje más accesorios 138 kV, 120 kN</v>
          </cell>
        </row>
        <row r="163">
          <cell r="F163" t="str">
            <v>TIPO DE CAMBIO (S/.POR US$) :</v>
          </cell>
          <cell r="G163">
            <v>3.2450000000000001</v>
          </cell>
        </row>
        <row r="164">
          <cell r="F164" t="str">
            <v>FECHA DE REFERENCIA :</v>
          </cell>
          <cell r="G164">
            <v>43100</v>
          </cell>
        </row>
        <row r="166">
          <cell r="H166" t="str">
            <v xml:space="preserve">PRECIO </v>
          </cell>
        </row>
        <row r="167">
          <cell r="E167" t="str">
            <v>FUENTE</v>
          </cell>
          <cell r="G167" t="str">
            <v>TIPO</v>
          </cell>
          <cell r="H167" t="str">
            <v>UNITARIO</v>
          </cell>
        </row>
        <row r="168">
          <cell r="H168" t="str">
            <v>(US$/Juego)</v>
          </cell>
        </row>
        <row r="169">
          <cell r="E169" t="str">
            <v>VALOR CALCULADO: A PARTIR DE REPORTE DE ADUANAS AISLADOR POLIMERICO DE SUSPENSIÓN 138 KV</v>
          </cell>
          <cell r="G169">
            <v>0</v>
          </cell>
          <cell r="H169">
            <v>142.24006939344181</v>
          </cell>
        </row>
        <row r="181">
          <cell r="G181" t="str">
            <v>US$/Unidad</v>
          </cell>
          <cell r="H181">
            <v>142.24006939344181</v>
          </cell>
        </row>
        <row r="182">
          <cell r="G182" t="str">
            <v>US$/Unidad</v>
          </cell>
          <cell r="H182" t="str">
            <v>NO APLICA</v>
          </cell>
        </row>
        <row r="187">
          <cell r="H187" t="str">
            <v>I-404</v>
          </cell>
        </row>
        <row r="190">
          <cell r="E190" t="str">
            <v xml:space="preserve"> </v>
          </cell>
        </row>
        <row r="191">
          <cell r="E191" t="str">
            <v>AP060SU00-070</v>
          </cell>
          <cell r="F191" t="str">
            <v>Aisladores poliméricos de silicona en suspensión más accesorios  60 kV, 120 kN</v>
          </cell>
          <cell r="H191">
            <v>39.265067952058374</v>
          </cell>
        </row>
        <row r="193">
          <cell r="E193" t="str">
            <v>Aisladores poliméricos de silicona en suspensión más accesorios  60 kV, 120 kN</v>
          </cell>
        </row>
        <row r="195">
          <cell r="F195" t="str">
            <v>TIPO DE CAMBIO (S/.POR US$) :</v>
          </cell>
          <cell r="G195">
            <v>3.2450000000000001</v>
          </cell>
        </row>
        <row r="196">
          <cell r="F196" t="str">
            <v>FECHA DE REFERENCIA :</v>
          </cell>
          <cell r="G196">
            <v>43100</v>
          </cell>
        </row>
        <row r="198">
          <cell r="H198" t="str">
            <v xml:space="preserve">PRECIO </v>
          </cell>
        </row>
        <row r="199">
          <cell r="E199" t="str">
            <v>FUENTE</v>
          </cell>
          <cell r="G199" t="str">
            <v>TIPO</v>
          </cell>
          <cell r="H199" t="str">
            <v>UNITARIO</v>
          </cell>
        </row>
        <row r="200">
          <cell r="H200" t="str">
            <v>(US$/Juego)</v>
          </cell>
        </row>
        <row r="201">
          <cell r="E201" t="str">
            <v>COMERCIALIZADORA DE FABRIC. ELECT. SAC REPORTE ADUANAS 20170105</v>
          </cell>
          <cell r="G201">
            <v>0</v>
          </cell>
          <cell r="H201">
            <v>24.672600000000003</v>
          </cell>
        </row>
        <row r="202">
          <cell r="E202" t="str">
            <v>AB TECHNOLOGY SAC REPORTE ADUANAS 20170412</v>
          </cell>
          <cell r="G202">
            <v>0</v>
          </cell>
          <cell r="H202">
            <v>48.699999999999996</v>
          </cell>
        </row>
        <row r="203">
          <cell r="E203" t="str">
            <v>AB TECHNOLOGY SAC REPORTE ADUANAS 20170817</v>
          </cell>
          <cell r="G203">
            <v>0</v>
          </cell>
          <cell r="H203">
            <v>48.301287128712872</v>
          </cell>
        </row>
        <row r="204">
          <cell r="E204" t="str">
            <v>AB TECHNOLOGY SAC REPORTE ADUANAS 20170817</v>
          </cell>
          <cell r="G204">
            <v>0</v>
          </cell>
          <cell r="H204">
            <v>70.540171232876716</v>
          </cell>
        </row>
        <row r="205">
          <cell r="E205" t="str">
            <v>AB TECHNOLOGY SAC REPORTE ADUANAS 20170817</v>
          </cell>
          <cell r="G205">
            <v>0</v>
          </cell>
          <cell r="H205">
            <v>48.29405263157895</v>
          </cell>
        </row>
        <row r="206">
          <cell r="E206" t="str">
            <v>VENTA DE SUMINISTROS Y MATERIALES EL╔CTR REPORTE ADUANAS 20170915</v>
          </cell>
          <cell r="G206">
            <v>0</v>
          </cell>
          <cell r="H206">
            <v>25.515000000000004</v>
          </cell>
        </row>
        <row r="207">
          <cell r="E207" t="str">
            <v>VENTA DE SUMINISTROS Y MATERIALES EL╔CTR REPORTE ADUANAS 20170915</v>
          </cell>
          <cell r="G207">
            <v>0</v>
          </cell>
          <cell r="H207">
            <v>25.515000000000001</v>
          </cell>
        </row>
        <row r="208">
          <cell r="E208" t="str">
            <v>ENEL DISTRIBUCION PERU S.A.A. REPORTE ADUANAS 20170915</v>
          </cell>
          <cell r="G208">
            <v>0</v>
          </cell>
          <cell r="H208">
            <v>16.415938461538463</v>
          </cell>
        </row>
        <row r="209">
          <cell r="E209" t="str">
            <v>VENTA DE SUMINISTROS Y MATERIALES EL╔CTR REPORTE ADUANAS 20170913</v>
          </cell>
          <cell r="G209">
            <v>0</v>
          </cell>
          <cell r="H209">
            <v>12.010285714285715</v>
          </cell>
        </row>
        <row r="210">
          <cell r="E210" t="str">
            <v>ENEL DISTRIBUCION PERU S.A.A. REPORTE ADUANAS 20171122</v>
          </cell>
          <cell r="G210">
            <v>0</v>
          </cell>
          <cell r="H210">
            <v>16.203113207547169</v>
          </cell>
        </row>
        <row r="211">
          <cell r="E211" t="str">
            <v>REPORTE EMPRESA :ELECTRO DUNAS - CON FACTURA N° 001-0013866</v>
          </cell>
          <cell r="G211">
            <v>1</v>
          </cell>
          <cell r="H211">
            <v>95</v>
          </cell>
        </row>
        <row r="212">
          <cell r="E212" t="str">
            <v>REPORTE EMPRESA :ELECTRO DUNAS - CON FACTURA N° 001-0013906</v>
          </cell>
          <cell r="G212">
            <v>1</v>
          </cell>
          <cell r="H212">
            <v>95</v>
          </cell>
        </row>
        <row r="217">
          <cell r="G217" t="str">
            <v>US$/Unidad</v>
          </cell>
          <cell r="H217">
            <v>43.847287364711654</v>
          </cell>
        </row>
        <row r="218">
          <cell r="G218" t="str">
            <v>US$/Unidad</v>
          </cell>
          <cell r="H218">
            <v>39.265067952058374</v>
          </cell>
        </row>
        <row r="223">
          <cell r="H223" t="str">
            <v>I-404</v>
          </cell>
        </row>
        <row r="226">
          <cell r="E226" t="str">
            <v xml:space="preserve"> </v>
          </cell>
        </row>
        <row r="227">
          <cell r="E227" t="str">
            <v>AP060RH00-120</v>
          </cell>
          <cell r="F227" t="str">
            <v>Aislador rígido horizontal polimérico para suspensión  más accesorios  60 kV, 120 kN</v>
          </cell>
          <cell r="H227">
            <v>300</v>
          </cell>
        </row>
        <row r="229">
          <cell r="E229" t="str">
            <v>Aislador rígido horizontal polimérico para suspensión  más accesorios  60 kV, 120 kN</v>
          </cell>
        </row>
        <row r="231">
          <cell r="F231" t="str">
            <v>TIPO DE CAMBIO (S/.POR US$) :</v>
          </cell>
          <cell r="G231">
            <v>3.2450000000000001</v>
          </cell>
        </row>
        <row r="232">
          <cell r="F232" t="str">
            <v>FECHA DE REFERENCIA :</v>
          </cell>
          <cell r="G232">
            <v>43100</v>
          </cell>
        </row>
        <row r="234">
          <cell r="H234" t="str">
            <v xml:space="preserve">PRECIO </v>
          </cell>
        </row>
        <row r="235">
          <cell r="E235" t="str">
            <v>FUENTE</v>
          </cell>
          <cell r="G235" t="str">
            <v>TIPO</v>
          </cell>
          <cell r="H235" t="str">
            <v>UNITARIO</v>
          </cell>
        </row>
        <row r="236">
          <cell r="H236" t="str">
            <v>(US$/Juego)</v>
          </cell>
        </row>
        <row r="237">
          <cell r="E237" t="str">
            <v>REPORTE EMPRESA :ELECTRO DUNAS - CON FACTURA N° 001-014819</v>
          </cell>
          <cell r="G237">
            <v>1</v>
          </cell>
          <cell r="H237">
            <v>300</v>
          </cell>
        </row>
        <row r="238">
          <cell r="E238" t="str">
            <v>REPORTE EMPRESA :ELECTRO DUNAS - CON FACTURA N° 001-014893</v>
          </cell>
          <cell r="G238">
            <v>1</v>
          </cell>
          <cell r="H238">
            <v>300</v>
          </cell>
        </row>
        <row r="239">
          <cell r="E239" t="str">
            <v>REPORTE EMPRESA :ELECTRO DUNAS - CON FACTURA N° 001-0013906</v>
          </cell>
          <cell r="G239">
            <v>1</v>
          </cell>
          <cell r="H239">
            <v>300</v>
          </cell>
        </row>
        <row r="248">
          <cell r="G248" t="str">
            <v>US$/Unidad</v>
          </cell>
          <cell r="H248">
            <v>300</v>
          </cell>
        </row>
        <row r="249">
          <cell r="G249" t="str">
            <v>US$/Unidad</v>
          </cell>
          <cell r="H249">
            <v>300</v>
          </cell>
        </row>
        <row r="254">
          <cell r="H254" t="str">
            <v>I-404</v>
          </cell>
        </row>
        <row r="257">
          <cell r="E257" t="str">
            <v xml:space="preserve"> </v>
          </cell>
        </row>
        <row r="258">
          <cell r="E258" t="str">
            <v>AP060RH00-070</v>
          </cell>
          <cell r="F258" t="str">
            <v>Aislador rígido horizontal polimérico para suspensión  más accesorios  60 kV, 70 kN</v>
          </cell>
          <cell r="H258">
            <v>240.16292982392315</v>
          </cell>
        </row>
        <row r="260">
          <cell r="E260" t="str">
            <v>Aislador rígido horizontal polimérico para suspensión  más accesorios  60 kV, 70 kN</v>
          </cell>
        </row>
        <row r="262">
          <cell r="F262" t="str">
            <v>TIPO DE CAMBIO (S/.POR US$) :</v>
          </cell>
          <cell r="G262">
            <v>3.2450000000000001</v>
          </cell>
        </row>
        <row r="263">
          <cell r="F263" t="str">
            <v>FECHA DE REFERENCIA :</v>
          </cell>
          <cell r="G263">
            <v>43100</v>
          </cell>
        </row>
        <row r="265">
          <cell r="H265" t="str">
            <v xml:space="preserve">PRECIO </v>
          </cell>
        </row>
        <row r="266">
          <cell r="E266" t="str">
            <v>FUENTE</v>
          </cell>
          <cell r="G266" t="str">
            <v>TIPO</v>
          </cell>
          <cell r="H266" t="str">
            <v>UNITARIO</v>
          </cell>
        </row>
        <row r="267">
          <cell r="H267" t="str">
            <v>(US$/Juego)</v>
          </cell>
        </row>
        <row r="268">
          <cell r="E268" t="str">
            <v>ENERGIA &amp; TELECOMUNICACIONES SOLUCIONES REPORTE ADUANAS 20160315</v>
          </cell>
          <cell r="G268">
            <v>0</v>
          </cell>
          <cell r="H268">
            <v>140.40828124999999</v>
          </cell>
        </row>
        <row r="269">
          <cell r="E269" t="str">
            <v>REPORTE EMPRESA :ELECTROCENTRO - CON FACTURA N° OC_4210008517</v>
          </cell>
          <cell r="G269">
            <v>1</v>
          </cell>
          <cell r="H269">
            <v>91.676367869615831</v>
          </cell>
        </row>
        <row r="270">
          <cell r="E270" t="str">
            <v>REPORTE EMPRESA :EDELNOR - CON FACTURA N° 0003-00049227</v>
          </cell>
          <cell r="G270">
            <v>1</v>
          </cell>
          <cell r="H270">
            <v>41.730000000000004</v>
          </cell>
        </row>
        <row r="271">
          <cell r="E271" t="str">
            <v>REPORTE EMPRESA :LUZ DEL SUR - CON FACTURA N° F52100002123</v>
          </cell>
          <cell r="G271">
            <v>1</v>
          </cell>
          <cell r="H271">
            <v>463.5</v>
          </cell>
        </row>
        <row r="272">
          <cell r="E272" t="str">
            <v>REPORTE EMPRESA :LUZ DEL SUR - CON FACTURA N° F52100002122</v>
          </cell>
          <cell r="G272">
            <v>1</v>
          </cell>
          <cell r="H272">
            <v>463.5</v>
          </cell>
        </row>
        <row r="283">
          <cell r="G283" t="str">
            <v>US$/Unidad</v>
          </cell>
          <cell r="H283">
            <v>240.16292982392315</v>
          </cell>
        </row>
        <row r="284">
          <cell r="G284" t="str">
            <v>US$/Unidad</v>
          </cell>
          <cell r="H284">
            <v>240.16292982392315</v>
          </cell>
        </row>
        <row r="289">
          <cell r="H289" t="str">
            <v>I-404</v>
          </cell>
        </row>
        <row r="292">
          <cell r="E292" t="str">
            <v xml:space="preserve"> </v>
          </cell>
        </row>
        <row r="293">
          <cell r="E293" t="str">
            <v>AP060AN00-120</v>
          </cell>
          <cell r="F293" t="str">
            <v>Aisladores poliméricos de silicona en anclaje más accesorios  60 kV, 120 kN</v>
          </cell>
          <cell r="H293">
            <v>119.30591080545796</v>
          </cell>
        </row>
        <row r="295">
          <cell r="E295" t="str">
            <v>Aisladores poliméricos de silicona en anclaje más accesorios  60 kV, 120 kN</v>
          </cell>
        </row>
        <row r="297">
          <cell r="F297" t="str">
            <v>TIPO DE CAMBIO (S/.POR US$) :</v>
          </cell>
          <cell r="G297">
            <v>3.2450000000000001</v>
          </cell>
        </row>
        <row r="298">
          <cell r="F298" t="str">
            <v>FECHA DE REFERENCIA :</v>
          </cell>
          <cell r="G298">
            <v>43100</v>
          </cell>
        </row>
        <row r="300">
          <cell r="H300" t="str">
            <v xml:space="preserve">PRECIO </v>
          </cell>
        </row>
        <row r="301">
          <cell r="E301" t="str">
            <v>FUENTE</v>
          </cell>
          <cell r="G301" t="str">
            <v>TIPO</v>
          </cell>
          <cell r="H301" t="str">
            <v>UNITARIO</v>
          </cell>
        </row>
        <row r="302">
          <cell r="H302" t="str">
            <v>(US$/Juego)</v>
          </cell>
        </row>
        <row r="303">
          <cell r="E303" t="str">
            <v>REPORTE EMPRESA :ELECTRO ORIENTE - CON FACTURA N° GS-171-2016</v>
          </cell>
          <cell r="G303">
            <v>1</v>
          </cell>
          <cell r="H303">
            <v>83.850035331468902</v>
          </cell>
        </row>
        <row r="304">
          <cell r="E304" t="str">
            <v>REPORTE EMPRESA :ELECTRO ORIENTE - CON FACTURA N° GS-171-2016</v>
          </cell>
          <cell r="G304">
            <v>1</v>
          </cell>
          <cell r="H304">
            <v>154.76178627944702</v>
          </cell>
        </row>
        <row r="311">
          <cell r="G311" t="str">
            <v>US$/Unidad</v>
          </cell>
          <cell r="H311">
            <v>119.30591080545796</v>
          </cell>
        </row>
        <row r="312">
          <cell r="G312" t="str">
            <v>US$/Unidad</v>
          </cell>
          <cell r="H312">
            <v>119.30591080545796</v>
          </cell>
        </row>
        <row r="317">
          <cell r="H317" t="str">
            <v>I-404</v>
          </cell>
        </row>
        <row r="320">
          <cell r="E320" t="str">
            <v xml:space="preserve"> </v>
          </cell>
        </row>
        <row r="321">
          <cell r="E321" t="str">
            <v>AP060AN00-070</v>
          </cell>
          <cell r="F321" t="str">
            <v>Aisladores poliméricos de silicona en anclaje más accesorios  60 kV, 70 kN</v>
          </cell>
          <cell r="H321">
            <v>102.54277777777777</v>
          </cell>
        </row>
        <row r="323">
          <cell r="E323" t="str">
            <v>Aisladores poliméricos de silicona en anclaje más accesorios  60 kV, 70 kN</v>
          </cell>
        </row>
        <row r="325">
          <cell r="F325" t="str">
            <v>TIPO DE CAMBIO (S/.POR US$) :</v>
          </cell>
          <cell r="G325">
            <v>3.2450000000000001</v>
          </cell>
        </row>
        <row r="326">
          <cell r="F326" t="str">
            <v>FECHA DE REFERENCIA :</v>
          </cell>
          <cell r="G326">
            <v>43100</v>
          </cell>
        </row>
        <row r="328">
          <cell r="H328" t="str">
            <v xml:space="preserve">PRECIO </v>
          </cell>
        </row>
        <row r="329">
          <cell r="E329" t="str">
            <v>FUENTE</v>
          </cell>
          <cell r="G329" t="str">
            <v>TIPO</v>
          </cell>
          <cell r="H329" t="str">
            <v>UNITARIO</v>
          </cell>
        </row>
        <row r="330">
          <cell r="H330" t="str">
            <v>(US$/Juego)</v>
          </cell>
        </row>
        <row r="331">
          <cell r="E331" t="str">
            <v>HMV INGENIEROS LTDA SUCURSAL PERU REPORTE ADUANAS 20160328</v>
          </cell>
          <cell r="G331">
            <v>0</v>
          </cell>
          <cell r="H331">
            <v>96.998333333333335</v>
          </cell>
        </row>
        <row r="332">
          <cell r="E332" t="str">
            <v>REPORTE EMPRESA :LUZ DEL SUR - CON FACTURA N° F52100002580</v>
          </cell>
          <cell r="G332">
            <v>1</v>
          </cell>
          <cell r="H332">
            <v>105.06</v>
          </cell>
        </row>
        <row r="333">
          <cell r="E333" t="str">
            <v>REPORTE EMPRESA :LUZ DEL SUR - CON FACTURA N° F52100002579</v>
          </cell>
          <cell r="G333">
            <v>1</v>
          </cell>
          <cell r="H333">
            <v>105.57</v>
          </cell>
        </row>
        <row r="334">
          <cell r="E334" t="str">
            <v/>
          </cell>
          <cell r="H334" t="str">
            <v/>
          </cell>
        </row>
        <row r="343">
          <cell r="G343" t="str">
            <v>US$/Unidad</v>
          </cell>
          <cell r="H343">
            <v>102.54277777777777</v>
          </cell>
        </row>
        <row r="344">
          <cell r="G344" t="str">
            <v>US$/Unidad</v>
          </cell>
          <cell r="H344">
            <v>102.54277777777777</v>
          </cell>
        </row>
        <row r="349">
          <cell r="H349" t="str">
            <v>I-404</v>
          </cell>
        </row>
        <row r="352">
          <cell r="E352" t="str">
            <v xml:space="preserve"> </v>
          </cell>
        </row>
        <row r="353">
          <cell r="E353" t="str">
            <v>AP033SU00-070</v>
          </cell>
          <cell r="F353" t="str">
            <v>Aisladores poliméricos de silicona en suspensión más accesorios  33 kV, 70 kN</v>
          </cell>
          <cell r="H353">
            <v>8.269586373333329</v>
          </cell>
        </row>
        <row r="355">
          <cell r="E355" t="str">
            <v>Aisladores poliméricos de silicona en suspensión más accesorios  33 kV, 70 kN</v>
          </cell>
        </row>
        <row r="357">
          <cell r="F357" t="str">
            <v>TIPO DE CAMBIO (S/.POR US$) :</v>
          </cell>
          <cell r="G357">
            <v>3.2450000000000001</v>
          </cell>
        </row>
        <row r="358">
          <cell r="F358" t="str">
            <v>FECHA DE REFERENCIA :</v>
          </cell>
          <cell r="G358">
            <v>43100</v>
          </cell>
        </row>
        <row r="360">
          <cell r="H360" t="str">
            <v xml:space="preserve">PRECIO </v>
          </cell>
        </row>
        <row r="361">
          <cell r="E361" t="str">
            <v>FUENTE</v>
          </cell>
          <cell r="G361" t="str">
            <v>TIPO</v>
          </cell>
          <cell r="H361" t="str">
            <v>UNITARIO</v>
          </cell>
        </row>
        <row r="362">
          <cell r="H362" t="str">
            <v>(US$/Juego)</v>
          </cell>
        </row>
        <row r="363">
          <cell r="E363" t="str">
            <v>MANUFACTURAS INDUSTRIALES MENDOZA S.A. REPORTE ADUANAS 20170425</v>
          </cell>
          <cell r="G363">
            <v>0</v>
          </cell>
          <cell r="H363">
            <v>8.2125228571428579</v>
          </cell>
        </row>
        <row r="364">
          <cell r="E364" t="str">
            <v>LUCIEN SERVICIOS GENERALES E.I.R.L. REPORTE ADUANAS 20170410</v>
          </cell>
          <cell r="G364">
            <v>0</v>
          </cell>
          <cell r="H364">
            <v>8.5361406249999998</v>
          </cell>
        </row>
        <row r="365">
          <cell r="E365" t="str">
            <v>SINELCON IMPORT E.I.R.L. REPORTE ADUANAS 20170209</v>
          </cell>
          <cell r="G365">
            <v>0</v>
          </cell>
          <cell r="H365">
            <v>7.7401</v>
          </cell>
        </row>
        <row r="366">
          <cell r="E366" t="str">
            <v>ING Y SERV VALLADARES S Y HNOS SA REPORTE ADUANAS 20170504</v>
          </cell>
          <cell r="G366">
            <v>0</v>
          </cell>
          <cell r="H366">
            <v>7.8707500000000001</v>
          </cell>
        </row>
        <row r="367">
          <cell r="E367" t="str">
            <v>TECSUR S.A. REPORTE ADUANAS 20170213</v>
          </cell>
          <cell r="G367">
            <v>0</v>
          </cell>
          <cell r="H367">
            <v>8.58</v>
          </cell>
        </row>
        <row r="368">
          <cell r="E368" t="str">
            <v>TECSUR S.A. REPORTE ADUANAS 20170420</v>
          </cell>
          <cell r="G368">
            <v>0</v>
          </cell>
          <cell r="H368">
            <v>8.7255238095238088</v>
          </cell>
        </row>
        <row r="369">
          <cell r="E369" t="str">
            <v>TECSUR S.A. REPORTE ADUANAS 20170403</v>
          </cell>
          <cell r="G369">
            <v>0</v>
          </cell>
          <cell r="H369">
            <v>8.6531019978969503</v>
          </cell>
        </row>
        <row r="370">
          <cell r="E370" t="str">
            <v>ENSYS S.A.C. REPORTE ADUANAS 20170510</v>
          </cell>
          <cell r="G370">
            <v>0</v>
          </cell>
          <cell r="H370">
            <v>10.103326719576719</v>
          </cell>
        </row>
        <row r="371">
          <cell r="E371" t="str">
            <v>ELECTROMECANICA EL DETALLE SRL REPORTE ADUANAS 20170126</v>
          </cell>
          <cell r="G371">
            <v>0</v>
          </cell>
          <cell r="H371">
            <v>11.500307131702238</v>
          </cell>
        </row>
        <row r="372">
          <cell r="E372" t="str">
            <v>ELECTROMECANICA EL DETALLE SRL REPORTE ADUANAS 20170418</v>
          </cell>
          <cell r="G372">
            <v>0</v>
          </cell>
          <cell r="H372">
            <v>11.593157894736841</v>
          </cell>
        </row>
        <row r="373">
          <cell r="E373" t="str">
            <v>UNIRED ELECTRICA E.I.R.L. REPORTE ADUANAS 20170508</v>
          </cell>
          <cell r="G373">
            <v>0</v>
          </cell>
          <cell r="H373">
            <v>4.4761631944444451</v>
          </cell>
        </row>
        <row r="374">
          <cell r="E374" t="str">
            <v>TECSUR S.A. REPORTE ADUANAS 20170717</v>
          </cell>
          <cell r="G374">
            <v>0</v>
          </cell>
          <cell r="H374">
            <v>8.3608575727181549</v>
          </cell>
        </row>
        <row r="375">
          <cell r="E375" t="str">
            <v>PANELEK CONTRATISTAS GENERALES S.A.C. REPORTE ADUANAS 20170623</v>
          </cell>
          <cell r="G375">
            <v>0</v>
          </cell>
          <cell r="H375">
            <v>9.7175000000000011</v>
          </cell>
        </row>
        <row r="376">
          <cell r="E376" t="str">
            <v>MANUFACTURAS INDUSTRIALES MENDOZA S.A. REPORTE ADUANAS 20170718</v>
          </cell>
          <cell r="G376">
            <v>0</v>
          </cell>
          <cell r="H376">
            <v>8.1790433333333343</v>
          </cell>
        </row>
        <row r="377">
          <cell r="E377" t="str">
            <v>TECSUR S.A. REPORTE ADUANAS 20170717</v>
          </cell>
          <cell r="G377">
            <v>0</v>
          </cell>
          <cell r="H377">
            <v>8.3608575727181549</v>
          </cell>
        </row>
        <row r="378">
          <cell r="E378" t="str">
            <v>COMERCIALIZADORA DE FABRIC. ELECT. SAC REPORTE ADUANAS 20171013</v>
          </cell>
          <cell r="G378">
            <v>0</v>
          </cell>
          <cell r="H378">
            <v>6.8513999999999999</v>
          </cell>
        </row>
        <row r="379">
          <cell r="E379" t="str">
            <v>MANUFACTURAS INDUSTRIALES MENDOZA S.A. REPORTE ADUANAS 20170919</v>
          </cell>
          <cell r="G379">
            <v>0</v>
          </cell>
          <cell r="H379">
            <v>7.4750499999999995</v>
          </cell>
        </row>
        <row r="380">
          <cell r="E380" t="str">
            <v>PANELEK CONTRATISTAS GENERALES S.A.C. REPORTE ADUANAS 20170918</v>
          </cell>
          <cell r="G380">
            <v>0</v>
          </cell>
          <cell r="H380">
            <v>19.973333333333333</v>
          </cell>
        </row>
        <row r="381">
          <cell r="E381" t="str">
            <v>ELECTROMECANICA EL DETALLE SRL REPORTE ADUANAS 20171017</v>
          </cell>
          <cell r="G381">
            <v>0</v>
          </cell>
          <cell r="H381">
            <v>11.47983416252073</v>
          </cell>
        </row>
        <row r="382">
          <cell r="E382" t="str">
            <v>UNIRED ELECTRICA E.I.R.L. REPORTE ADUANAS 20171018</v>
          </cell>
          <cell r="G382">
            <v>0</v>
          </cell>
          <cell r="H382">
            <v>4.5407098765432092</v>
          </cell>
        </row>
        <row r="383">
          <cell r="E383" t="str">
            <v>UNIRED ELECTRICA E.I.R.L. REPORTE ADUANAS 20171018</v>
          </cell>
          <cell r="G383">
            <v>0</v>
          </cell>
          <cell r="H383">
            <v>4.5407178631051748</v>
          </cell>
        </row>
        <row r="384">
          <cell r="E384" t="str">
            <v>VENTA DE SUMINISTROS Y MATERIALES EL╔CTR REPORTE ADUANAS 20171122</v>
          </cell>
          <cell r="G384">
            <v>0</v>
          </cell>
          <cell r="H384">
            <v>3.1593229166666665</v>
          </cell>
        </row>
        <row r="385">
          <cell r="E385" t="str">
            <v>EDEX REPRESENTACIONES S.A.C. REPORTE ADUANAS 20171214</v>
          </cell>
          <cell r="G385">
            <v>0</v>
          </cell>
          <cell r="H385">
            <v>6.8674500000000007</v>
          </cell>
        </row>
        <row r="386">
          <cell r="E386" t="str">
            <v>EDEX REPRESENTACIONES S.A.C. REPORTE ADUANAS 20171214</v>
          </cell>
          <cell r="G386">
            <v>0</v>
          </cell>
          <cell r="H386">
            <v>7.9517864583333333</v>
          </cell>
        </row>
        <row r="387">
          <cell r="E387" t="str">
            <v>COMERCIALIZADORA DE FABRIC. ELECT. SAC REPORTE ADUANAS 20171227</v>
          </cell>
          <cell r="G387">
            <v>0</v>
          </cell>
          <cell r="H387">
            <v>7.4109749999999996</v>
          </cell>
        </row>
        <row r="393">
          <cell r="G393" t="str">
            <v>US$/Unidad</v>
          </cell>
          <cell r="H393">
            <v>8.4343972927718411</v>
          </cell>
        </row>
        <row r="394">
          <cell r="G394" t="str">
            <v>US$/Unidad</v>
          </cell>
          <cell r="H394">
            <v>8.269586373333329</v>
          </cell>
        </row>
        <row r="399">
          <cell r="H399" t="str">
            <v>I-404</v>
          </cell>
        </row>
        <row r="402">
          <cell r="E402" t="str">
            <v xml:space="preserve"> </v>
          </cell>
        </row>
        <row r="403">
          <cell r="E403" t="str">
            <v>AP033RH00-070</v>
          </cell>
          <cell r="F403" t="str">
            <v>Aislador rígido horizontal polimérico para suspensión  más accesorios  33 kV, 70 kN</v>
          </cell>
          <cell r="H403">
            <v>121.70064004329004</v>
          </cell>
        </row>
        <row r="405">
          <cell r="E405" t="str">
            <v>Aislador rígido horizontal polimérico para suspensión  más accesorios  33 kV, 70 kN</v>
          </cell>
        </row>
        <row r="407">
          <cell r="F407" t="str">
            <v>TIPO DE CAMBIO (S/.POR US$) :</v>
          </cell>
          <cell r="G407">
            <v>3.2450000000000001</v>
          </cell>
        </row>
        <row r="408">
          <cell r="F408" t="str">
            <v>FECHA DE REFERENCIA :</v>
          </cell>
          <cell r="G408">
            <v>43100</v>
          </cell>
        </row>
        <row r="410">
          <cell r="H410" t="str">
            <v xml:space="preserve">PRECIO </v>
          </cell>
        </row>
        <row r="411">
          <cell r="E411" t="str">
            <v>FUENTE</v>
          </cell>
          <cell r="G411" t="str">
            <v>TIPO</v>
          </cell>
          <cell r="H411" t="str">
            <v>UNITARIO</v>
          </cell>
        </row>
        <row r="412">
          <cell r="H412" t="str">
            <v>(US$/Juego)</v>
          </cell>
        </row>
        <row r="413">
          <cell r="E413" t="str">
            <v>ELECTRO FERRO CENTRO S.A.C. - EFC SAC REPORTE ADUANAS 20141013</v>
          </cell>
          <cell r="G413">
            <v>0</v>
          </cell>
          <cell r="H413">
            <v>104.00416666666666</v>
          </cell>
        </row>
        <row r="414">
          <cell r="E414" t="str">
            <v>ENSYS S.A.C. REPORTE ADUANAS 20140603</v>
          </cell>
          <cell r="G414">
            <v>0</v>
          </cell>
          <cell r="H414">
            <v>73.876857142857133</v>
          </cell>
        </row>
        <row r="415">
          <cell r="E415" t="str">
            <v>ENSYS S.A.C. REPORTE ADUANAS 20140603</v>
          </cell>
          <cell r="G415">
            <v>0</v>
          </cell>
          <cell r="H415">
            <v>59.957900000000002</v>
          </cell>
        </row>
        <row r="416">
          <cell r="E416" t="str">
            <v>ENSYS S.A.C. REPORTE ADUANAS 20141103</v>
          </cell>
          <cell r="G416">
            <v>0</v>
          </cell>
          <cell r="H416">
            <v>248.96363636363637</v>
          </cell>
        </row>
        <row r="417">
          <cell r="E417" t="str">
            <v/>
          </cell>
          <cell r="H417" t="str">
            <v/>
          </cell>
        </row>
        <row r="418">
          <cell r="E418" t="str">
            <v/>
          </cell>
          <cell r="H418" t="str">
            <v/>
          </cell>
        </row>
        <row r="425">
          <cell r="G425" t="str">
            <v>US$/Unidad</v>
          </cell>
          <cell r="H425">
            <v>121.70064004329004</v>
          </cell>
        </row>
        <row r="426">
          <cell r="G426" t="str">
            <v>US$/Unidad</v>
          </cell>
          <cell r="H426">
            <v>121.70064004329004</v>
          </cell>
        </row>
        <row r="431">
          <cell r="H431" t="str">
            <v>I-404</v>
          </cell>
        </row>
        <row r="434">
          <cell r="E434" t="str">
            <v xml:space="preserve"> </v>
          </cell>
        </row>
        <row r="435">
          <cell r="E435" t="str">
            <v>AP033AN00-070</v>
          </cell>
          <cell r="F435" t="str">
            <v>Aisladores poliméricos de silicona en anclaje más accesorios 33 kV, 70 kN</v>
          </cell>
          <cell r="H435">
            <v>19.083644290466683</v>
          </cell>
        </row>
        <row r="437">
          <cell r="E437" t="str">
            <v>Aisladores poliméricos de silicona en anclaje más accesorios 33 kV, 70 kN</v>
          </cell>
        </row>
        <row r="439">
          <cell r="F439" t="str">
            <v>TIPO DE CAMBIO (S/.POR US$) :</v>
          </cell>
          <cell r="G439">
            <v>3.2450000000000001</v>
          </cell>
        </row>
        <row r="440">
          <cell r="F440" t="str">
            <v>FECHA DE REFERENCIA :</v>
          </cell>
          <cell r="G440">
            <v>43100</v>
          </cell>
        </row>
        <row r="442">
          <cell r="H442" t="str">
            <v xml:space="preserve">PRECIO </v>
          </cell>
        </row>
        <row r="443">
          <cell r="E443" t="str">
            <v>FUENTE</v>
          </cell>
          <cell r="G443" t="str">
            <v>TIPO</v>
          </cell>
          <cell r="H443" t="str">
            <v>UNITARIO</v>
          </cell>
        </row>
        <row r="444">
          <cell r="H444" t="str">
            <v>(US$/Juego)</v>
          </cell>
        </row>
        <row r="445">
          <cell r="E445" t="str">
            <v>VENTA DE SUMINISTROS Y MATERIALES EL╔CTR REPORTE ADUANAS 20170206</v>
          </cell>
          <cell r="G445">
            <v>0</v>
          </cell>
          <cell r="H445">
            <v>18.62</v>
          </cell>
        </row>
        <row r="446">
          <cell r="E446" t="str">
            <v>DISTRIBUCIËN INGENIER═A Y FABRICACIONES REPORTE ADUANAS 20170531</v>
          </cell>
          <cell r="G446">
            <v>0</v>
          </cell>
          <cell r="H446">
            <v>21.734027777777776</v>
          </cell>
        </row>
        <row r="447">
          <cell r="E447" t="str">
            <v>MANUFACTURAS INDUSTRIALES MENDOZA S.A. REPORTE ADUANAS 20170425</v>
          </cell>
          <cell r="G447">
            <v>0</v>
          </cell>
          <cell r="H447">
            <v>16.796009999999999</v>
          </cell>
        </row>
        <row r="448">
          <cell r="E448" t="str">
            <v>VENTA DE SUMINISTROS Y MATERIALES EL╔CTR REPORTE ADUANAS 20170331</v>
          </cell>
          <cell r="G448">
            <v>0</v>
          </cell>
          <cell r="H448">
            <v>19.125</v>
          </cell>
        </row>
        <row r="449">
          <cell r="E449" t="str">
            <v>MEGA ELECTRIC COMPANY E.I.R.L. REPORTE ADUANAS 20170308</v>
          </cell>
          <cell r="G449">
            <v>0</v>
          </cell>
          <cell r="H449">
            <v>15.742400000000002</v>
          </cell>
        </row>
        <row r="450">
          <cell r="E450" t="str">
            <v>TECSUR S.A. REPORTE ADUANAS 20170420</v>
          </cell>
          <cell r="G450">
            <v>0</v>
          </cell>
          <cell r="H450">
            <v>8.7255154639175263</v>
          </cell>
        </row>
        <row r="451">
          <cell r="E451" t="str">
            <v>TECSUR S.A. REPORTE ADUANAS 20170213</v>
          </cell>
          <cell r="G451">
            <v>0</v>
          </cell>
          <cell r="H451">
            <v>30.255346409364122</v>
          </cell>
        </row>
        <row r="452">
          <cell r="E452" t="str">
            <v>TECSUR S.A. REPORTE ADUANAS 20170213</v>
          </cell>
          <cell r="G452">
            <v>0</v>
          </cell>
          <cell r="H452">
            <v>30.26</v>
          </cell>
        </row>
        <row r="453">
          <cell r="E453" t="str">
            <v>UNIRED ELECTRICA E.I.R.L. REPORTE ADUANAS 20170508</v>
          </cell>
          <cell r="G453">
            <v>0</v>
          </cell>
          <cell r="H453">
            <v>9.5917894736842104</v>
          </cell>
        </row>
        <row r="454">
          <cell r="E454" t="str">
            <v>UNIRED ELECTRICA E.I.R.L. REPORTE ADUANAS 20170225</v>
          </cell>
          <cell r="G454">
            <v>0</v>
          </cell>
          <cell r="H454">
            <v>8.5677400000000006</v>
          </cell>
        </row>
        <row r="455">
          <cell r="E455" t="str">
            <v>UNIRED ELECTRICA E.I.R.L. REPORTE ADUANAS 20170225</v>
          </cell>
          <cell r="G455">
            <v>0</v>
          </cell>
          <cell r="H455">
            <v>9.6387</v>
          </cell>
        </row>
        <row r="456">
          <cell r="E456" t="str">
            <v>VENTA DE SUMINISTROS Y MATERIALES EL╔CTR REPORTE ADUANAS 20170907</v>
          </cell>
          <cell r="G456">
            <v>0</v>
          </cell>
          <cell r="H456">
            <v>11.191400000000002</v>
          </cell>
        </row>
        <row r="457">
          <cell r="E457" t="str">
            <v>VENTA DE SUMINISTROS Y MATERIALES EL╔CTR REPORTE ADUANAS 20170908</v>
          </cell>
          <cell r="G457">
            <v>0</v>
          </cell>
          <cell r="H457">
            <v>6.1124999999999998</v>
          </cell>
        </row>
        <row r="458">
          <cell r="E458" t="str">
            <v>MANUFACTURAS INDUSTRIALES MENDOZA S.A. REPORTE ADUANAS 20171010</v>
          </cell>
          <cell r="G458">
            <v>0</v>
          </cell>
          <cell r="H458">
            <v>8.2530633333333334</v>
          </cell>
        </row>
        <row r="459">
          <cell r="E459" t="str">
            <v>ELECTROMECANICA EL DETALLE SRL REPORTE ADUANAS 20171017</v>
          </cell>
          <cell r="G459">
            <v>0</v>
          </cell>
          <cell r="H459">
            <v>28.59887225548902</v>
          </cell>
        </row>
        <row r="460">
          <cell r="E460" t="str">
            <v>UNIRED ELECTRICA E.I.R.L. REPORTE ADUANAS 20171018</v>
          </cell>
          <cell r="G460">
            <v>0</v>
          </cell>
          <cell r="H460">
            <v>8.6489857142857147</v>
          </cell>
        </row>
        <row r="461">
          <cell r="E461" t="str">
            <v>VENTA DE SUMINISTROS Y MATERIALES EL╔CTR REPORTE ADUANAS 20171122</v>
          </cell>
          <cell r="G461">
            <v>0</v>
          </cell>
          <cell r="H461">
            <v>3.1613310185185184</v>
          </cell>
        </row>
        <row r="462">
          <cell r="E462" t="str">
            <v>COMERCIALIZADORA DE FABRIC. ELECT. SAC REPORTE ADUANAS 20171227</v>
          </cell>
          <cell r="G462">
            <v>0</v>
          </cell>
          <cell r="H462">
            <v>12.969200000000001</v>
          </cell>
        </row>
        <row r="463">
          <cell r="E463" t="str">
            <v>TYCO ELECTRONICS DEL PERU S.A.C. REPORTE ADUANAS 20171220</v>
          </cell>
          <cell r="G463">
            <v>0</v>
          </cell>
          <cell r="H463">
            <v>40.454066666666662</v>
          </cell>
        </row>
        <row r="464">
          <cell r="E464" t="str">
            <v>ENSYS S.A.C. REPORTE ADUANAS 20171228</v>
          </cell>
          <cell r="G464">
            <v>0</v>
          </cell>
          <cell r="H464">
            <v>65.473148148148155</v>
          </cell>
        </row>
        <row r="465">
          <cell r="E465" t="str">
            <v>ENSYS S.A.C. REPORTE ADUANAS 20171228</v>
          </cell>
          <cell r="G465">
            <v>0</v>
          </cell>
          <cell r="H465">
            <v>71.708888888888893</v>
          </cell>
        </row>
        <row r="469">
          <cell r="G469" t="str">
            <v>US$/Unidad</v>
          </cell>
          <cell r="H469">
            <v>21.220380245241618</v>
          </cell>
        </row>
        <row r="470">
          <cell r="G470" t="str">
            <v>US$/Unidad</v>
          </cell>
          <cell r="H470">
            <v>19.083644290466683</v>
          </cell>
        </row>
        <row r="475">
          <cell r="H475" t="str">
            <v>I-404</v>
          </cell>
        </row>
        <row r="478">
          <cell r="E478" t="str">
            <v xml:space="preserve"> </v>
          </cell>
        </row>
        <row r="479">
          <cell r="E479" t="str">
            <v>AV070</v>
          </cell>
          <cell r="F479" t="str">
            <v>Aislador de Vidrio, 70 kN</v>
          </cell>
          <cell r="H479">
            <v>6.913690278952811</v>
          </cell>
        </row>
        <row r="481">
          <cell r="E481" t="str">
            <v>Aislador de Vidrio, 70 kN</v>
          </cell>
        </row>
        <row r="483">
          <cell r="F483" t="str">
            <v>TIPO DE CAMBIO (S/.POR US$) :</v>
          </cell>
          <cell r="G483">
            <v>3.2450000000000001</v>
          </cell>
        </row>
        <row r="484">
          <cell r="F484" t="str">
            <v>FECHA DE REFERENCIA :</v>
          </cell>
          <cell r="G484">
            <v>43100</v>
          </cell>
        </row>
        <row r="486">
          <cell r="H486" t="str">
            <v xml:space="preserve">PRECIO </v>
          </cell>
        </row>
        <row r="487">
          <cell r="E487" t="str">
            <v>FUENTE</v>
          </cell>
          <cell r="G487" t="str">
            <v>TIPO</v>
          </cell>
          <cell r="H487" t="str">
            <v>UNITARIO</v>
          </cell>
        </row>
        <row r="488">
          <cell r="H488" t="str">
            <v>(US$/UND)</v>
          </cell>
        </row>
        <row r="489">
          <cell r="E489" t="str">
            <v>HUEMURA SOCIEDAD ANONIMA CERRADA REPORTE ADUANAS 20170815</v>
          </cell>
          <cell r="G489">
            <v>0</v>
          </cell>
          <cell r="H489">
            <v>6.2508333333333335</v>
          </cell>
        </row>
        <row r="490">
          <cell r="E490" t="str">
            <v>HUEMURA SOCIEDAD ANONIMA CERRADA REPORTE ADUANAS 20170815</v>
          </cell>
          <cell r="G490">
            <v>0</v>
          </cell>
          <cell r="H490">
            <v>6.2508101851851849</v>
          </cell>
        </row>
        <row r="491">
          <cell r="E491" t="str">
            <v>HUEMURA SOCIEDAD ANONIMA CERRADA REPORTE ADUANAS 20170815</v>
          </cell>
          <cell r="G491">
            <v>0</v>
          </cell>
          <cell r="H491">
            <v>6.2508333333333335</v>
          </cell>
        </row>
        <row r="492">
          <cell r="E492" t="str">
            <v>GCZ INGENIEROS S.A.C. REPORTE ADUANAS 20171226</v>
          </cell>
          <cell r="G492">
            <v>0</v>
          </cell>
          <cell r="H492">
            <v>8.9022842639593911</v>
          </cell>
        </row>
        <row r="500">
          <cell r="G500" t="str">
            <v>US$/Unidad</v>
          </cell>
          <cell r="H500">
            <v>6.913690278952811</v>
          </cell>
        </row>
        <row r="501">
          <cell r="G501" t="str">
            <v>US$/Unidad</v>
          </cell>
          <cell r="H501">
            <v>6.913690278952811</v>
          </cell>
        </row>
        <row r="505">
          <cell r="H505" t="str">
            <v>I-404</v>
          </cell>
        </row>
        <row r="508">
          <cell r="E508" t="str">
            <v xml:space="preserve"> </v>
          </cell>
        </row>
        <row r="509">
          <cell r="E509" t="str">
            <v>AV120</v>
          </cell>
          <cell r="F509" t="str">
            <v>Aislador de Vidrio, 120 kN</v>
          </cell>
          <cell r="H509">
            <v>10.730234300180511</v>
          </cell>
        </row>
        <row r="511">
          <cell r="E511" t="str">
            <v>Aislador de Vidrio, 120 kN</v>
          </cell>
        </row>
        <row r="513">
          <cell r="F513" t="str">
            <v>TIPO DE CAMBIO (S/.POR US$) :</v>
          </cell>
          <cell r="G513">
            <v>3.2450000000000001</v>
          </cell>
        </row>
        <row r="514">
          <cell r="F514" t="str">
            <v>FECHA DE REFERENCIA :</v>
          </cell>
          <cell r="G514">
            <v>43100</v>
          </cell>
        </row>
        <row r="516">
          <cell r="H516" t="str">
            <v xml:space="preserve">PRECIO </v>
          </cell>
        </row>
        <row r="517">
          <cell r="E517" t="str">
            <v>FUENTE</v>
          </cell>
          <cell r="G517" t="str">
            <v>TIPO</v>
          </cell>
          <cell r="H517" t="str">
            <v>UNITARIO</v>
          </cell>
        </row>
        <row r="518">
          <cell r="H518" t="str">
            <v>(US$/UND)</v>
          </cell>
        </row>
        <row r="519">
          <cell r="E519" t="str">
            <v>DFJ INGENIERIA Y SUMINISTROS S.A.C. REPORTE ADUANAS 20170301</v>
          </cell>
          <cell r="G519">
            <v>0</v>
          </cell>
          <cell r="H519">
            <v>9.7735483870967741</v>
          </cell>
        </row>
        <row r="520">
          <cell r="E520" t="str">
            <v>ABB S.A. REPORTE ADUANAS 20170203</v>
          </cell>
          <cell r="G520">
            <v>0</v>
          </cell>
          <cell r="H520">
            <v>15.6281125</v>
          </cell>
        </row>
        <row r="521">
          <cell r="E521" t="str">
            <v>AB TECHNOLOGY SAC REPORTE ADUANAS 20170322</v>
          </cell>
          <cell r="G521">
            <v>0</v>
          </cell>
          <cell r="H521">
            <v>15.99</v>
          </cell>
        </row>
        <row r="522">
          <cell r="E522" t="str">
            <v>PROYECTOS DE INFRAESTRUCTURA DEL PERU S. REPORTE ADUANAS 20170207</v>
          </cell>
          <cell r="G522">
            <v>0</v>
          </cell>
          <cell r="H522">
            <v>10.49</v>
          </cell>
        </row>
        <row r="523">
          <cell r="E523" t="str">
            <v>PROYECTOS DE INFRAESTRUCTURA DEL PERU S. REPORTE ADUANAS 20170207</v>
          </cell>
          <cell r="G523">
            <v>0</v>
          </cell>
          <cell r="H523">
            <v>10.49</v>
          </cell>
        </row>
        <row r="524">
          <cell r="E524" t="str">
            <v>PROYECTOS DE INFRAESTRUCTURA DEL PERU S. REPORTE ADUANAS 20170207</v>
          </cell>
          <cell r="G524">
            <v>0</v>
          </cell>
          <cell r="H524">
            <v>10.49</v>
          </cell>
        </row>
        <row r="525">
          <cell r="E525" t="str">
            <v>PROYECTOS DE INFRAESTRUCTURA DEL PERU S. REPORTE ADUANAS 20170207</v>
          </cell>
          <cell r="G525">
            <v>0</v>
          </cell>
          <cell r="H525">
            <v>10.49</v>
          </cell>
        </row>
        <row r="526">
          <cell r="E526" t="str">
            <v>PROYECTOS DE INFRAESTRUCTURA DEL PERU S. REPORTE ADUANAS 20170207</v>
          </cell>
          <cell r="G526">
            <v>0</v>
          </cell>
          <cell r="H526">
            <v>10.49</v>
          </cell>
        </row>
        <row r="527">
          <cell r="E527" t="str">
            <v>PROYECTOS DE INFRAESTRUCTURA DEL PERU S. REPORTE ADUANAS 20170117</v>
          </cell>
          <cell r="G527">
            <v>0</v>
          </cell>
          <cell r="H527">
            <v>10.518205128205128</v>
          </cell>
        </row>
        <row r="528">
          <cell r="E528" t="str">
            <v>PROYECTOS DE INFRAESTRUCTURA DEL PERU S. REPORTE ADUANAS 20170117</v>
          </cell>
          <cell r="G528">
            <v>0</v>
          </cell>
          <cell r="H528">
            <v>10.518166666666666</v>
          </cell>
        </row>
        <row r="529">
          <cell r="E529" t="str">
            <v>PROYECTOS DE INFRAESTRUCTURA DEL PERU S. REPORTE ADUANAS 20170117</v>
          </cell>
          <cell r="G529">
            <v>0</v>
          </cell>
          <cell r="H529">
            <v>10.518160442600276</v>
          </cell>
        </row>
        <row r="530">
          <cell r="E530" t="str">
            <v>PROYECTOS DE INFRAESTRUCTURA DEL PERU S. REPORTE ADUANAS 20170117</v>
          </cell>
          <cell r="G530">
            <v>0</v>
          </cell>
          <cell r="H530">
            <v>10.518166666666668</v>
          </cell>
        </row>
        <row r="531">
          <cell r="E531" t="str">
            <v>ANDES PERU TRADING S.A.C. REPORTE ADUANAS 20170426</v>
          </cell>
          <cell r="G531">
            <v>0</v>
          </cell>
          <cell r="H531">
            <v>10.9</v>
          </cell>
        </row>
        <row r="532">
          <cell r="E532" t="str">
            <v>LA VIRGEN SOCIEDAD ANONIMA CERRADA- LA V REPORTE ADUANAS 20170628</v>
          </cell>
          <cell r="G532">
            <v>0</v>
          </cell>
          <cell r="H532">
            <v>7.4150198019801978</v>
          </cell>
        </row>
        <row r="533">
          <cell r="E533" t="str">
            <v>HUEMURA SOCIEDAD ANONIMA CERRADA REPORTE ADUANAS 20170815</v>
          </cell>
          <cell r="G533">
            <v>0</v>
          </cell>
          <cell r="H533">
            <v>6.9077192982456141</v>
          </cell>
        </row>
        <row r="534">
          <cell r="E534" t="str">
            <v>HUEMURA SOCIEDAD ANONIMA CERRADA REPORTE ADUANAS 20170815</v>
          </cell>
          <cell r="G534">
            <v>0</v>
          </cell>
          <cell r="H534">
            <v>6.9077083333333338</v>
          </cell>
        </row>
        <row r="535">
          <cell r="E535" t="str">
            <v>ANDES PERU TRADING S.A.C. REPORTE ADUANAS 20170808</v>
          </cell>
          <cell r="G535">
            <v>0</v>
          </cell>
          <cell r="H535">
            <v>10.936</v>
          </cell>
        </row>
        <row r="536">
          <cell r="E536" t="str">
            <v>PROYECTOS DE INFRAESTRUCTURA DEL PERU S. REPORTE ADUANAS 20171030</v>
          </cell>
          <cell r="G536">
            <v>0</v>
          </cell>
          <cell r="H536">
            <v>13.360798611111111</v>
          </cell>
        </row>
        <row r="537">
          <cell r="E537" t="str">
            <v>TRANSMISORA ELECTRICA DEL SUR 2 S.A.C. T REPORTE ADUANAS 20170922</v>
          </cell>
          <cell r="G537">
            <v>0</v>
          </cell>
          <cell r="H537">
            <v>8.001455</v>
          </cell>
        </row>
        <row r="538">
          <cell r="E538" t="str">
            <v>CJR RENEWABLES PERU SOCIEDAD ANONIMA CER REPORTE ADUANAS 20171103</v>
          </cell>
          <cell r="G538">
            <v>0</v>
          </cell>
          <cell r="H538">
            <v>29.976530612244897</v>
          </cell>
        </row>
        <row r="541">
          <cell r="G541" t="str">
            <v>US$/Unidad</v>
          </cell>
          <cell r="H541">
            <v>11.515979572407534</v>
          </cell>
        </row>
        <row r="542">
          <cell r="G542" t="str">
            <v>US$/Unidad</v>
          </cell>
          <cell r="H542">
            <v>10.730234300180511</v>
          </cell>
        </row>
        <row r="547">
          <cell r="H547" t="str">
            <v>I-404</v>
          </cell>
        </row>
        <row r="550">
          <cell r="E550" t="str">
            <v xml:space="preserve"> </v>
          </cell>
        </row>
        <row r="551">
          <cell r="E551" t="str">
            <v>AV160</v>
          </cell>
          <cell r="F551" t="str">
            <v>Aislador de Vidrio, 160 kN</v>
          </cell>
          <cell r="H551">
            <v>14.343804089769691</v>
          </cell>
        </row>
        <row r="553">
          <cell r="E553" t="str">
            <v>Aislador de Vidrio, 160 kN</v>
          </cell>
        </row>
        <row r="555">
          <cell r="F555" t="str">
            <v>TIPO DE CAMBIO (S/.POR US$) :</v>
          </cell>
          <cell r="G555">
            <v>3.2450000000000001</v>
          </cell>
        </row>
        <row r="556">
          <cell r="F556" t="str">
            <v>FECHA DE REFERENCIA :</v>
          </cell>
          <cell r="G556">
            <v>43100</v>
          </cell>
        </row>
        <row r="558">
          <cell r="H558" t="str">
            <v xml:space="preserve">PRECIO </v>
          </cell>
        </row>
        <row r="559">
          <cell r="E559" t="str">
            <v>FUENTE</v>
          </cell>
          <cell r="G559" t="str">
            <v>TIPO</v>
          </cell>
          <cell r="H559" t="str">
            <v>UNITARIO</v>
          </cell>
        </row>
        <row r="560">
          <cell r="H560" t="str">
            <v>(US$/UND)</v>
          </cell>
        </row>
        <row r="561">
          <cell r="E561" t="str">
            <v>DFJ INGENIERIA Y SUMINISTROS S.A.C. REPORTE ADUANAS 20170301</v>
          </cell>
          <cell r="G561">
            <v>0</v>
          </cell>
          <cell r="H561">
            <v>12.705611888111889</v>
          </cell>
        </row>
        <row r="562">
          <cell r="E562" t="str">
            <v>AB TECHNOLOGY SAC REPORTE ADUANAS 20170322</v>
          </cell>
          <cell r="G562">
            <v>0</v>
          </cell>
          <cell r="H562">
            <v>21.536666666666665</v>
          </cell>
        </row>
        <row r="563">
          <cell r="E563" t="str">
            <v>PROYECTOS DE INFRAESTRUCTURA DEL PERU S. REPORTE ADUANAS 20170207</v>
          </cell>
          <cell r="G563">
            <v>0</v>
          </cell>
          <cell r="H563">
            <v>11.62</v>
          </cell>
        </row>
        <row r="564">
          <cell r="E564" t="str">
            <v>PROYECTOS DE INFRAESTRUCTURA DEL PERU S. REPORTE ADUANAS 20170207</v>
          </cell>
          <cell r="G564">
            <v>0</v>
          </cell>
          <cell r="H564">
            <v>11.620003891050583</v>
          </cell>
        </row>
        <row r="565">
          <cell r="E565" t="str">
            <v>PROYECTOS DE INFRAESTRUCTURA DEL PERU S. REPORTE ADUANAS 20170207</v>
          </cell>
          <cell r="G565">
            <v>0</v>
          </cell>
          <cell r="H565">
            <v>11.62</v>
          </cell>
        </row>
        <row r="566">
          <cell r="E566" t="str">
            <v>PROYECTOS DE INFRAESTRUCTURA DEL PERU S. REPORTE ADUANAS 20170207</v>
          </cell>
          <cell r="G566">
            <v>0</v>
          </cell>
          <cell r="H566">
            <v>11.62</v>
          </cell>
        </row>
        <row r="567">
          <cell r="E567" t="str">
            <v>PROYECTOS DE INFRAESTRUCTURA DEL PERU S. REPORTE ADUANAS 20170117</v>
          </cell>
          <cell r="G567">
            <v>0</v>
          </cell>
          <cell r="H567">
            <v>11.650989583333333</v>
          </cell>
        </row>
        <row r="568">
          <cell r="E568" t="str">
            <v>PROYECTOS DE INFRAESTRUCTURA DEL PERU S. REPORTE ADUANAS 20170117</v>
          </cell>
          <cell r="G568">
            <v>0</v>
          </cell>
          <cell r="H568">
            <v>11.650989583333333</v>
          </cell>
        </row>
        <row r="569">
          <cell r="E569" t="str">
            <v>ANDES PERU TRADING S.A.C. REPORTE ADUANAS 20170426</v>
          </cell>
          <cell r="G569">
            <v>0</v>
          </cell>
          <cell r="H569">
            <v>14.25</v>
          </cell>
        </row>
        <row r="570">
          <cell r="E570" t="str">
            <v>TRANSMISORA ELECTRICA DEL SUR 2 S.A.C. T REPORTE ADUANAS 20170731</v>
          </cell>
          <cell r="G570">
            <v>0</v>
          </cell>
          <cell r="H570">
            <v>12.29</v>
          </cell>
        </row>
        <row r="571">
          <cell r="E571" t="str">
            <v>PROYECTOS DE INFRAESTRUCTURA DEL PERU S. REPORTE ADUANAS 20171030</v>
          </cell>
          <cell r="G571">
            <v>0</v>
          </cell>
          <cell r="H571">
            <v>17.663580246913579</v>
          </cell>
        </row>
        <row r="572">
          <cell r="E572" t="str">
            <v>ENERGIA &amp; TELECOMUNICACIONES SOLUCIONES REPORTE ADUANAS 20171025</v>
          </cell>
          <cell r="G572">
            <v>0</v>
          </cell>
          <cell r="H572">
            <v>13.948717948717949</v>
          </cell>
        </row>
        <row r="573">
          <cell r="E573" t="str">
            <v>TRANSMISORA ELECTRICA DEL SUR 2 S.A.C. T REPORTE ADUANAS 20170922</v>
          </cell>
          <cell r="G573">
            <v>0</v>
          </cell>
          <cell r="H573">
            <v>11.528360000000001</v>
          </cell>
        </row>
        <row r="574">
          <cell r="E574" t="str">
            <v>CONSTRUCCIONES ELECTROMECANICAS DELCROSA REPORTE ADUANAS 20171204</v>
          </cell>
          <cell r="G574">
            <v>0</v>
          </cell>
          <cell r="H574">
            <v>14.516041666666666</v>
          </cell>
        </row>
        <row r="575">
          <cell r="E575" t="str">
            <v>CONSTRUCCIONES ELECTROMECANICAS DELCROSA REPORTE ADUANAS 20171204</v>
          </cell>
          <cell r="G575">
            <v>0</v>
          </cell>
          <cell r="H575">
            <v>14.516041666666666</v>
          </cell>
        </row>
        <row r="576">
          <cell r="E576" t="str">
            <v>CONSTRUCCIONES ELECTROMECANICAS DELCROSA REPORTE ADUANAS 20171214</v>
          </cell>
          <cell r="G576">
            <v>0</v>
          </cell>
          <cell r="H576">
            <v>41.668541666666663</v>
          </cell>
        </row>
        <row r="577">
          <cell r="E577" t="str">
            <v>CONSTRUCCIONES ELECTROMECANICAS DELCROSA REPORTE ADUANAS 20171204</v>
          </cell>
          <cell r="G577">
            <v>0</v>
          </cell>
          <cell r="H577">
            <v>14.516033591731267</v>
          </cell>
        </row>
        <row r="578">
          <cell r="E578" t="str">
            <v>CONSTRUCCIONES ELECTROMECANICAS DELCROSA REPORTE ADUANAS 20171204</v>
          </cell>
          <cell r="G578">
            <v>0</v>
          </cell>
          <cell r="H578">
            <v>14.516041666666666</v>
          </cell>
        </row>
        <row r="579">
          <cell r="E579" t="str">
            <v>CONSTRUCCIONES ELECTROMECANICAS DELCROSA REPORTE ADUANAS 20171204</v>
          </cell>
          <cell r="G579">
            <v>0</v>
          </cell>
          <cell r="H579">
            <v>14.515972222222224</v>
          </cell>
        </row>
        <row r="585">
          <cell r="G585" t="str">
            <v>US$/Unidad</v>
          </cell>
          <cell r="H585">
            <v>15.15545222572355</v>
          </cell>
        </row>
        <row r="586">
          <cell r="G586" t="str">
            <v>US$/Unidad</v>
          </cell>
          <cell r="H586">
            <v>14.343804089769691</v>
          </cell>
        </row>
        <row r="591">
          <cell r="H591" t="str">
            <v>I-404</v>
          </cell>
        </row>
        <row r="594">
          <cell r="E594" t="str">
            <v xml:space="preserve"> </v>
          </cell>
        </row>
        <row r="595">
          <cell r="E595" t="str">
            <v>GRSU070</v>
          </cell>
          <cell r="F595" t="str">
            <v>Grapa de Suspensión de conductor 70 mm2</v>
          </cell>
          <cell r="H595">
            <v>10.749161386507641</v>
          </cell>
        </row>
        <row r="597">
          <cell r="E597" t="str">
            <v>Grapa de Suspensión de conductor 70 mm2</v>
          </cell>
        </row>
        <row r="599">
          <cell r="F599" t="str">
            <v>TIPO DE CAMBIO (S/.POR US$) :</v>
          </cell>
          <cell r="G599">
            <v>3.2450000000000001</v>
          </cell>
        </row>
        <row r="600">
          <cell r="F600" t="str">
            <v>FECHA DE REFERENCIA :</v>
          </cell>
          <cell r="G600">
            <v>43100</v>
          </cell>
        </row>
        <row r="602">
          <cell r="H602" t="str">
            <v xml:space="preserve">PRECIO </v>
          </cell>
        </row>
        <row r="603">
          <cell r="E603" t="str">
            <v>FUENTE</v>
          </cell>
          <cell r="G603" t="str">
            <v>TIPO</v>
          </cell>
          <cell r="H603" t="str">
            <v>UNITARIO</v>
          </cell>
        </row>
        <row r="604">
          <cell r="H604" t="str">
            <v>(US$/UND)</v>
          </cell>
        </row>
        <row r="605">
          <cell r="E605" t="str">
            <v>TITULAR CHAVIMOCHIC - SUMINISTRA:I.V.S. SAC&amp;FACT./O.C. 0001-006829 - 16/2/2012</v>
          </cell>
          <cell r="G605">
            <v>1</v>
          </cell>
          <cell r="H605">
            <v>10.749161386507641</v>
          </cell>
        </row>
        <row r="616">
          <cell r="G616" t="str">
            <v>US$/Unidad</v>
          </cell>
          <cell r="H616">
            <v>10.749161386507641</v>
          </cell>
        </row>
        <row r="617">
          <cell r="G617" t="str">
            <v>US$/Unidad</v>
          </cell>
          <cell r="H617" t="str">
            <v>NO APLICA</v>
          </cell>
        </row>
        <row r="622">
          <cell r="H622" t="str">
            <v>I-404</v>
          </cell>
        </row>
        <row r="625">
          <cell r="E625" t="str">
            <v xml:space="preserve"> </v>
          </cell>
        </row>
        <row r="626">
          <cell r="E626" t="str">
            <v>GRSU120</v>
          </cell>
          <cell r="F626" t="str">
            <v>Grapa de Suspensión de conductor 120 mm2</v>
          </cell>
          <cell r="H626">
            <v>7.5455830568793205</v>
          </cell>
        </row>
        <row r="628">
          <cell r="E628" t="str">
            <v>Grapa de Suspensión de conductor 120 mm2</v>
          </cell>
        </row>
        <row r="630">
          <cell r="F630" t="str">
            <v>TIPO DE CAMBIO (S/.POR US$) :</v>
          </cell>
          <cell r="G630">
            <v>3.2450000000000001</v>
          </cell>
        </row>
        <row r="631">
          <cell r="F631" t="str">
            <v>FECHA DE REFERENCIA :</v>
          </cell>
          <cell r="G631">
            <v>43100</v>
          </cell>
        </row>
        <row r="633">
          <cell r="H633" t="str">
            <v xml:space="preserve">PRECIO </v>
          </cell>
        </row>
        <row r="634">
          <cell r="E634" t="str">
            <v>FUENTE</v>
          </cell>
          <cell r="G634" t="str">
            <v>TIPO</v>
          </cell>
          <cell r="H634" t="str">
            <v>UNITARIO</v>
          </cell>
        </row>
        <row r="635">
          <cell r="H635" t="str">
            <v>(US$/UND)</v>
          </cell>
        </row>
        <row r="636">
          <cell r="E636" t="str">
            <v>REPORTE EMPRESA :ELECTRO DUNAS - CON FACTURA N° 0001-002303</v>
          </cell>
          <cell r="G636">
            <v>1</v>
          </cell>
          <cell r="H636">
            <v>6.7443286327406495</v>
          </cell>
        </row>
        <row r="637">
          <cell r="E637" t="str">
            <v>REPORTE EMPRESA :ELECTRO DUNAS - CON FACTURA N° 001-000912</v>
          </cell>
          <cell r="G637">
            <v>1</v>
          </cell>
          <cell r="H637">
            <v>7.946210268948656</v>
          </cell>
        </row>
        <row r="638">
          <cell r="E638" t="str">
            <v>REPORTE EMPRESA :ELECTRO DUNAS - CON FACTURA N° 001-000912</v>
          </cell>
          <cell r="G638">
            <v>1</v>
          </cell>
          <cell r="H638">
            <v>7.946210268948656</v>
          </cell>
        </row>
        <row r="647">
          <cell r="G647" t="str">
            <v>US$/Unidad</v>
          </cell>
          <cell r="H647">
            <v>7.5455830568793205</v>
          </cell>
        </row>
        <row r="648">
          <cell r="G648" t="str">
            <v>US$/Unidad</v>
          </cell>
          <cell r="H648">
            <v>7.5455830568793205</v>
          </cell>
        </row>
        <row r="653">
          <cell r="H653" t="str">
            <v>I-404</v>
          </cell>
        </row>
        <row r="656">
          <cell r="E656" t="str">
            <v xml:space="preserve"> </v>
          </cell>
        </row>
        <row r="657">
          <cell r="E657" t="str">
            <v>GRSU240</v>
          </cell>
          <cell r="F657" t="str">
            <v>Grapa de Suspensión de conductor 240 mm2</v>
          </cell>
          <cell r="H657">
            <v>16.79</v>
          </cell>
        </row>
        <row r="659">
          <cell r="E659" t="str">
            <v>Grapa de Suspensión de conductor 240 mm2</v>
          </cell>
        </row>
        <row r="661">
          <cell r="F661" t="str">
            <v>TIPO DE CAMBIO (S/.POR US$) :</v>
          </cell>
          <cell r="G661">
            <v>3.2450000000000001</v>
          </cell>
        </row>
        <row r="662">
          <cell r="F662" t="str">
            <v>FECHA DE REFERENCIA :</v>
          </cell>
          <cell r="G662">
            <v>43100</v>
          </cell>
        </row>
        <row r="664">
          <cell r="H664" t="str">
            <v xml:space="preserve">PRECIO </v>
          </cell>
        </row>
        <row r="665">
          <cell r="E665" t="str">
            <v>FUENTE</v>
          </cell>
          <cell r="G665" t="str">
            <v>TIPO</v>
          </cell>
          <cell r="H665" t="str">
            <v>UNITARIO</v>
          </cell>
        </row>
        <row r="666">
          <cell r="H666" t="str">
            <v>(US$/UND)</v>
          </cell>
        </row>
        <row r="667">
          <cell r="E667" t="str">
            <v>PACOSA S.A.C. REPORTE ADUANAS 20151118</v>
          </cell>
          <cell r="G667">
            <v>0</v>
          </cell>
          <cell r="H667">
            <v>16.79</v>
          </cell>
        </row>
        <row r="678">
          <cell r="G678" t="str">
            <v>US$/Unidad</v>
          </cell>
          <cell r="H678">
            <v>16.79</v>
          </cell>
        </row>
        <row r="679">
          <cell r="G679" t="str">
            <v>US$/Unidad</v>
          </cell>
          <cell r="H679" t="str">
            <v>NO APLICA</v>
          </cell>
        </row>
        <row r="683">
          <cell r="H683" t="str">
            <v>I-404</v>
          </cell>
        </row>
        <row r="686">
          <cell r="E686" t="str">
            <v xml:space="preserve"> </v>
          </cell>
        </row>
        <row r="687">
          <cell r="E687" t="str">
            <v>GRSU300</v>
          </cell>
          <cell r="F687" t="str">
            <v>Grapa de Suspensión de conductor 300 mm2</v>
          </cell>
          <cell r="H687">
            <v>15.202014574736815</v>
          </cell>
        </row>
        <row r="689">
          <cell r="E689" t="str">
            <v>Grapa de Suspensión de conductor 300 mm2</v>
          </cell>
        </row>
        <row r="691">
          <cell r="F691" t="str">
            <v>TIPO DE CAMBIO (S/.POR US$) :</v>
          </cell>
          <cell r="G691">
            <v>3.2450000000000001</v>
          </cell>
        </row>
        <row r="692">
          <cell r="F692" t="str">
            <v>FECHA DE REFERENCIA :</v>
          </cell>
          <cell r="G692">
            <v>43100</v>
          </cell>
        </row>
        <row r="694">
          <cell r="H694" t="str">
            <v xml:space="preserve">PRECIO </v>
          </cell>
        </row>
        <row r="695">
          <cell r="E695" t="str">
            <v>FUENTE</v>
          </cell>
          <cell r="G695" t="str">
            <v>TIPO</v>
          </cell>
          <cell r="H695" t="str">
            <v>UNITARIO</v>
          </cell>
        </row>
        <row r="696">
          <cell r="H696" t="str">
            <v>(US$/UND)</v>
          </cell>
        </row>
        <row r="697">
          <cell r="E697" t="str">
            <v>REPORTE EMPRESA :HIDRANDINA - CON FACTURA N° 3210013176</v>
          </cell>
          <cell r="G697">
            <v>1</v>
          </cell>
          <cell r="H697">
            <v>8.3051368809597044</v>
          </cell>
        </row>
        <row r="698">
          <cell r="E698" t="str">
            <v>REPORTE EMPRESA :HIDRANDINA - CON FACTURA N° 3210013228</v>
          </cell>
          <cell r="G698">
            <v>1</v>
          </cell>
          <cell r="H698">
            <v>7.2329947676208057</v>
          </cell>
        </row>
        <row r="699">
          <cell r="E699" t="str">
            <v>REPORTE EMPRESA :HIDRANDINA - CON FACTURA N° 3210012954</v>
          </cell>
          <cell r="G699">
            <v>1</v>
          </cell>
          <cell r="H699">
            <v>14.669926650366749</v>
          </cell>
        </row>
        <row r="700">
          <cell r="E700" t="str">
            <v>REPORTE EMPRESA :ENEL DISTRIBUCIÓN PERÚ - CON FACTURA N° ZTT20170505B2</v>
          </cell>
          <cell r="G700">
            <v>1</v>
          </cell>
          <cell r="H700">
            <v>30.6</v>
          </cell>
        </row>
        <row r="705">
          <cell r="G705" t="str">
            <v>US$/Unidad</v>
          </cell>
          <cell r="H705">
            <v>15.202014574736815</v>
          </cell>
        </row>
        <row r="706">
          <cell r="G706" t="str">
            <v>US$/Unidad</v>
          </cell>
          <cell r="H706">
            <v>15.202014574736815</v>
          </cell>
        </row>
        <row r="712">
          <cell r="H712" t="str">
            <v>I-404</v>
          </cell>
        </row>
        <row r="715">
          <cell r="E715" t="str">
            <v xml:space="preserve"> </v>
          </cell>
        </row>
        <row r="716">
          <cell r="E716" t="str">
            <v>GRAN070</v>
          </cell>
          <cell r="F716" t="str">
            <v>Grapa de Anclaje de conductor 70 mm2</v>
          </cell>
          <cell r="H716">
            <v>4.2461538461538462</v>
          </cell>
        </row>
        <row r="718">
          <cell r="E718" t="str">
            <v>Grapa de Anclaje de conductor 70 mm2</v>
          </cell>
        </row>
        <row r="720">
          <cell r="F720" t="str">
            <v>TIPO DE CAMBIO (S/.POR US$) :</v>
          </cell>
          <cell r="G720">
            <v>3.2450000000000001</v>
          </cell>
        </row>
        <row r="721">
          <cell r="F721" t="str">
            <v>FECHA DE REFERENCIA :</v>
          </cell>
          <cell r="G721">
            <v>43100</v>
          </cell>
        </row>
        <row r="723">
          <cell r="H723" t="str">
            <v xml:space="preserve">PRECIO </v>
          </cell>
        </row>
        <row r="724">
          <cell r="E724" t="str">
            <v>FUENTE</v>
          </cell>
          <cell r="G724" t="str">
            <v>TIPO</v>
          </cell>
          <cell r="H724" t="str">
            <v>UNITARIO</v>
          </cell>
        </row>
        <row r="725">
          <cell r="H725" t="str">
            <v>(US$/UND)</v>
          </cell>
        </row>
        <row r="726">
          <cell r="E726" t="str">
            <v>REPORTE EMPRESA :HIDRANDINA - CON FACTURA N° 3210013011</v>
          </cell>
          <cell r="G726">
            <v>1</v>
          </cell>
          <cell r="H726">
            <v>4.2461538461538462</v>
          </cell>
        </row>
        <row r="735">
          <cell r="G735" t="str">
            <v>US$/Unidad</v>
          </cell>
          <cell r="H735">
            <v>4.2461538461538462</v>
          </cell>
        </row>
        <row r="736">
          <cell r="G736" t="str">
            <v>US$/Unidad</v>
          </cell>
          <cell r="H736" t="str">
            <v>NO APLICA</v>
          </cell>
        </row>
        <row r="741">
          <cell r="H741" t="str">
            <v>I-404</v>
          </cell>
        </row>
        <row r="744">
          <cell r="E744" t="str">
            <v xml:space="preserve"> </v>
          </cell>
        </row>
        <row r="745">
          <cell r="E745" t="str">
            <v>GRAN120</v>
          </cell>
          <cell r="F745" t="str">
            <v>Grapa de Anclaje de conductor 120 mm2</v>
          </cell>
          <cell r="H745">
            <v>15.103242788750896</v>
          </cell>
        </row>
        <row r="747">
          <cell r="E747" t="str">
            <v>Grapa de Anclaje de conductor 120 mm2</v>
          </cell>
        </row>
        <row r="749">
          <cell r="F749" t="str">
            <v>TIPO DE CAMBIO (S/.POR US$) :</v>
          </cell>
          <cell r="G749">
            <v>3.2450000000000001</v>
          </cell>
        </row>
        <row r="750">
          <cell r="F750" t="str">
            <v>FECHA DE REFERENCIA :</v>
          </cell>
          <cell r="G750">
            <v>43100</v>
          </cell>
        </row>
        <row r="752">
          <cell r="H752" t="str">
            <v xml:space="preserve">PRECIO </v>
          </cell>
        </row>
        <row r="753">
          <cell r="E753" t="str">
            <v>FUENTE</v>
          </cell>
          <cell r="G753" t="str">
            <v>TIPO</v>
          </cell>
          <cell r="H753" t="str">
            <v>UNITARIO</v>
          </cell>
        </row>
        <row r="754">
          <cell r="H754" t="str">
            <v>(US$/UND)</v>
          </cell>
        </row>
        <row r="755">
          <cell r="E755" t="str">
            <v>REPORTE EMPRESA :ELECTRO DUNAS - CON FACTURA N° 0001-002303</v>
          </cell>
          <cell r="G755">
            <v>1</v>
          </cell>
          <cell r="H755">
            <v>20.846106683016554</v>
          </cell>
        </row>
        <row r="756">
          <cell r="E756" t="str">
            <v>REPORTE EMPRESA :ELECTRO DUNAS - CON FACTURA N° 001-000912</v>
          </cell>
          <cell r="G756">
            <v>1</v>
          </cell>
          <cell r="H756">
            <v>23.074572127139366</v>
          </cell>
        </row>
        <row r="757">
          <cell r="E757" t="str">
            <v>REPORTE EMPRESA :HIDRANDINA - CON FACTURA N° 3210013011</v>
          </cell>
          <cell r="G757">
            <v>1</v>
          </cell>
          <cell r="H757">
            <v>4.2461538461538462</v>
          </cell>
        </row>
        <row r="758">
          <cell r="E758" t="str">
            <v>REPORTE EMPRESA :HIDRANDINA - CON FACTURA N° 3210012978</v>
          </cell>
          <cell r="G758">
            <v>1</v>
          </cell>
          <cell r="H758">
            <v>4.2748091603053435</v>
          </cell>
        </row>
        <row r="759">
          <cell r="E759" t="str">
            <v>REPORTE EMPRESA :ELECTRO DUNAS - CON FACTURA N° 001-000912</v>
          </cell>
          <cell r="G759">
            <v>1</v>
          </cell>
          <cell r="H759">
            <v>23.074572127139366</v>
          </cell>
        </row>
        <row r="766">
          <cell r="G766" t="str">
            <v>US$/Unidad</v>
          </cell>
          <cell r="H766">
            <v>15.103242788750896</v>
          </cell>
        </row>
        <row r="767">
          <cell r="G767" t="str">
            <v>US$/Unidad</v>
          </cell>
          <cell r="H767">
            <v>15.103242788750896</v>
          </cell>
        </row>
        <row r="772">
          <cell r="H772" t="str">
            <v>I-404</v>
          </cell>
        </row>
        <row r="775">
          <cell r="E775" t="str">
            <v xml:space="preserve"> </v>
          </cell>
        </row>
        <row r="776">
          <cell r="E776" t="str">
            <v>GRAN240</v>
          </cell>
          <cell r="F776" t="str">
            <v>Grapa de Anclaje de conductor 240 mm2</v>
          </cell>
          <cell r="H776">
            <v>18.031784841075797</v>
          </cell>
        </row>
        <row r="778">
          <cell r="E778" t="str">
            <v>Grapa de Anclaje de conductor 240 mm2</v>
          </cell>
        </row>
        <row r="780">
          <cell r="F780" t="str">
            <v>TIPO DE CAMBIO (S/.POR US$) :</v>
          </cell>
          <cell r="G780">
            <v>3.2450000000000001</v>
          </cell>
        </row>
        <row r="781">
          <cell r="F781" t="str">
            <v>FECHA DE REFERENCIA :</v>
          </cell>
          <cell r="G781">
            <v>43100</v>
          </cell>
        </row>
        <row r="783">
          <cell r="H783" t="str">
            <v xml:space="preserve">PRECIO </v>
          </cell>
        </row>
        <row r="784">
          <cell r="E784" t="str">
            <v>FUENTE</v>
          </cell>
          <cell r="G784" t="str">
            <v>TIPO</v>
          </cell>
          <cell r="H784" t="str">
            <v>UNITARIO</v>
          </cell>
        </row>
        <row r="785">
          <cell r="H785" t="str">
            <v>(US$/UND)</v>
          </cell>
        </row>
        <row r="786">
          <cell r="E786" t="str">
            <v>REPORTE EMPRESA :HIDRANDINA - CON FACTURA N° 3210012954</v>
          </cell>
          <cell r="G786">
            <v>1</v>
          </cell>
          <cell r="H786">
            <v>18.031784841075797</v>
          </cell>
        </row>
        <row r="797">
          <cell r="G797" t="str">
            <v>US$/Unidad</v>
          </cell>
          <cell r="H797">
            <v>18.031784841075797</v>
          </cell>
        </row>
        <row r="798">
          <cell r="G798" t="str">
            <v>US$/Unidad</v>
          </cell>
          <cell r="H798" t="str">
            <v>NO APLICA</v>
          </cell>
        </row>
        <row r="802">
          <cell r="H802" t="str">
            <v>I-404</v>
          </cell>
        </row>
        <row r="805">
          <cell r="E805" t="str">
            <v xml:space="preserve"> </v>
          </cell>
        </row>
        <row r="806">
          <cell r="E806" t="str">
            <v>GRAN300</v>
          </cell>
          <cell r="F806" t="str">
            <v>Grapa de Anclaje de conductor 300 mm2</v>
          </cell>
          <cell r="H806">
            <v>19.865525672371639</v>
          </cell>
        </row>
        <row r="808">
          <cell r="E808" t="str">
            <v>Grapa de Anclaje de conductor 300 mm2</v>
          </cell>
        </row>
        <row r="810">
          <cell r="F810" t="str">
            <v>TIPO DE CAMBIO (S/.POR US$) :</v>
          </cell>
          <cell r="G810">
            <v>3.2450000000000001</v>
          </cell>
        </row>
        <row r="811">
          <cell r="F811" t="str">
            <v>FECHA DE REFERENCIA :</v>
          </cell>
          <cell r="G811">
            <v>43100</v>
          </cell>
        </row>
        <row r="813">
          <cell r="H813" t="str">
            <v xml:space="preserve">PRECIO </v>
          </cell>
        </row>
        <row r="814">
          <cell r="E814" t="str">
            <v>FUENTE</v>
          </cell>
          <cell r="G814" t="str">
            <v>TIPO</v>
          </cell>
          <cell r="H814" t="str">
            <v>UNITARIO</v>
          </cell>
        </row>
        <row r="815">
          <cell r="H815" t="str">
            <v>(US$/UND)</v>
          </cell>
        </row>
        <row r="816">
          <cell r="E816" t="str">
            <v>REPORTE EMPRESA :HIDRANDINA - CON FACTURA N° 3210012954</v>
          </cell>
          <cell r="G816">
            <v>1</v>
          </cell>
          <cell r="H816">
            <v>19.865525672371639</v>
          </cell>
        </row>
        <row r="825">
          <cell r="G825" t="str">
            <v>US$/Unidad</v>
          </cell>
          <cell r="H825">
            <v>19.865525672371639</v>
          </cell>
        </row>
        <row r="826">
          <cell r="G826" t="str">
            <v>US$/Unidad</v>
          </cell>
          <cell r="H826" t="str">
            <v>NO APLICA</v>
          </cell>
        </row>
        <row r="830">
          <cell r="H830" t="str">
            <v>I-404</v>
          </cell>
        </row>
        <row r="833">
          <cell r="E833" t="str">
            <v xml:space="preserve"> </v>
          </cell>
        </row>
        <row r="834">
          <cell r="E834" t="str">
            <v>GRSUC9500</v>
          </cell>
          <cell r="F834" t="str">
            <v>Grapa de Anclaje de conductor ACCR 500 mm2</v>
          </cell>
          <cell r="H834">
            <v>417.94</v>
          </cell>
        </row>
        <row r="836">
          <cell r="E836" t="str">
            <v>Grapa de Anclaje de conductor ACCR 500 mm2</v>
          </cell>
        </row>
        <row r="838">
          <cell r="F838" t="str">
            <v>TIPO DE CAMBIO (S/.POR US$) :</v>
          </cell>
          <cell r="G838">
            <v>3.2450000000000001</v>
          </cell>
        </row>
        <row r="839">
          <cell r="F839" t="str">
            <v>FECHA DE REFERENCIA :</v>
          </cell>
          <cell r="G839">
            <v>43100</v>
          </cell>
        </row>
        <row r="841">
          <cell r="H841" t="str">
            <v xml:space="preserve">PRECIO </v>
          </cell>
        </row>
        <row r="842">
          <cell r="E842" t="str">
            <v>FUENTE</v>
          </cell>
          <cell r="G842" t="str">
            <v>TIPO</v>
          </cell>
          <cell r="H842" t="str">
            <v>UNITARIO</v>
          </cell>
        </row>
        <row r="843">
          <cell r="H843" t="str">
            <v>(US$/UND)</v>
          </cell>
        </row>
        <row r="844">
          <cell r="E844" t="str">
            <v>COTIZACIÓN 3M, 20/02/2013 - RR LDS</v>
          </cell>
          <cell r="G844">
            <v>0</v>
          </cell>
          <cell r="H844">
            <v>417.94</v>
          </cell>
        </row>
        <row r="855">
          <cell r="G855" t="str">
            <v>US$/Unidad</v>
          </cell>
          <cell r="H855">
            <v>417.94</v>
          </cell>
        </row>
        <row r="856">
          <cell r="G856" t="str">
            <v>US$/Unidad</v>
          </cell>
          <cell r="H856" t="str">
            <v>NO APLICA</v>
          </cell>
        </row>
        <row r="860">
          <cell r="H860" t="str">
            <v>I-404</v>
          </cell>
        </row>
        <row r="863">
          <cell r="E863" t="str">
            <v xml:space="preserve"> </v>
          </cell>
        </row>
        <row r="864">
          <cell r="E864" t="str">
            <v>GRANC9500</v>
          </cell>
          <cell r="F864" t="str">
            <v>Grapa de Anclaje de conductor ACCR 500 mm2</v>
          </cell>
          <cell r="H864">
            <v>30.56</v>
          </cell>
        </row>
        <row r="866">
          <cell r="E866" t="str">
            <v>Grapa de Anclaje de conductor ACCR 500 mm2</v>
          </cell>
        </row>
        <row r="868">
          <cell r="F868" t="str">
            <v>TIPO DE CAMBIO (S/.POR US$) :</v>
          </cell>
          <cell r="G868">
            <v>3.2450000000000001</v>
          </cell>
        </row>
        <row r="869">
          <cell r="F869" t="str">
            <v>FECHA DE REFERENCIA :</v>
          </cell>
          <cell r="G869">
            <v>43100</v>
          </cell>
        </row>
        <row r="871">
          <cell r="H871" t="str">
            <v xml:space="preserve">PRECIO </v>
          </cell>
        </row>
        <row r="872">
          <cell r="E872" t="str">
            <v>FUENTE</v>
          </cell>
          <cell r="G872" t="str">
            <v>TIPO</v>
          </cell>
          <cell r="H872" t="str">
            <v>UNITARIO</v>
          </cell>
        </row>
        <row r="873">
          <cell r="H873" t="str">
            <v>(US$/UND)</v>
          </cell>
        </row>
        <row r="874">
          <cell r="E874" t="str">
            <v>REPORTE EMPRESA :ENEL DISTRIBUCIÓN PERÚ - CON FACTURA N° 53920</v>
          </cell>
          <cell r="G874">
            <v>1</v>
          </cell>
          <cell r="H874">
            <v>30.56</v>
          </cell>
        </row>
        <row r="885">
          <cell r="G885" t="str">
            <v>US$/Unidad</v>
          </cell>
          <cell r="H885">
            <v>30.56</v>
          </cell>
        </row>
        <row r="886">
          <cell r="G886" t="str">
            <v>US$/Unidad</v>
          </cell>
          <cell r="H886" t="str">
            <v>NO APLICA</v>
          </cell>
        </row>
        <row r="891">
          <cell r="H891" t="str">
            <v>I-404</v>
          </cell>
        </row>
        <row r="894">
          <cell r="E894" t="str">
            <v xml:space="preserve"> </v>
          </cell>
        </row>
        <row r="895">
          <cell r="E895" t="str">
            <v>GRSUC9150</v>
          </cell>
          <cell r="F895" t="str">
            <v>Grapa de Anclaje de conductor ACCR 175 mm2</v>
          </cell>
          <cell r="H895">
            <v>223.73</v>
          </cell>
        </row>
        <row r="897">
          <cell r="E897" t="str">
            <v>Grapa de Anclaje de conductor ACCR 175 mm2</v>
          </cell>
        </row>
        <row r="899">
          <cell r="F899" t="str">
            <v>TIPO DE CAMBIO (S/.POR US$) :</v>
          </cell>
          <cell r="G899">
            <v>3.2450000000000001</v>
          </cell>
        </row>
        <row r="900">
          <cell r="F900" t="str">
            <v>FECHA DE REFERENCIA :</v>
          </cell>
          <cell r="G900">
            <v>43100</v>
          </cell>
        </row>
        <row r="902">
          <cell r="H902" t="str">
            <v xml:space="preserve">PRECIO </v>
          </cell>
        </row>
        <row r="903">
          <cell r="E903" t="str">
            <v>FUENTE</v>
          </cell>
          <cell r="G903" t="str">
            <v>TIPO</v>
          </cell>
          <cell r="H903" t="str">
            <v>UNITARIO</v>
          </cell>
        </row>
        <row r="904">
          <cell r="H904" t="str">
            <v>(US$/UND)</v>
          </cell>
        </row>
        <row r="905">
          <cell r="E905" t="str">
            <v>COTIZACIÓN 3M, 20/02/2013 - RR LDS</v>
          </cell>
          <cell r="G905">
            <v>0</v>
          </cell>
          <cell r="H905">
            <v>223.73</v>
          </cell>
        </row>
        <row r="916">
          <cell r="G916" t="str">
            <v>US$/Unidad</v>
          </cell>
          <cell r="H916">
            <v>223.73</v>
          </cell>
        </row>
        <row r="917">
          <cell r="G917" t="str">
            <v>US$/Unidad</v>
          </cell>
          <cell r="H917" t="str">
            <v>NO APLICA</v>
          </cell>
        </row>
        <row r="921">
          <cell r="H921" t="str">
            <v>I-404</v>
          </cell>
        </row>
        <row r="924">
          <cell r="E924" t="str">
            <v xml:space="preserve"> </v>
          </cell>
        </row>
        <row r="925">
          <cell r="E925" t="str">
            <v>GRANC9150</v>
          </cell>
          <cell r="F925" t="str">
            <v>Grapa de Anclaje de conductor ACCR 175mm2</v>
          </cell>
          <cell r="H925">
            <v>360</v>
          </cell>
        </row>
        <row r="927">
          <cell r="E927" t="str">
            <v>Grapa de Anclaje de conductor ACCR 175mm2</v>
          </cell>
        </row>
        <row r="929">
          <cell r="F929" t="str">
            <v>TIPO DE CAMBIO (S/.POR US$) :</v>
          </cell>
          <cell r="G929">
            <v>3.2450000000000001</v>
          </cell>
        </row>
        <row r="930">
          <cell r="F930" t="str">
            <v>FECHA DE REFERENCIA :</v>
          </cell>
          <cell r="G930">
            <v>43100</v>
          </cell>
        </row>
        <row r="932">
          <cell r="H932" t="str">
            <v xml:space="preserve">PRECIO </v>
          </cell>
        </row>
        <row r="933">
          <cell r="E933" t="str">
            <v>FUENTE</v>
          </cell>
          <cell r="G933" t="str">
            <v>TIPO</v>
          </cell>
          <cell r="H933" t="str">
            <v>UNITARIO</v>
          </cell>
        </row>
        <row r="934">
          <cell r="H934" t="str">
            <v>(US$/UND)</v>
          </cell>
        </row>
        <row r="935">
          <cell r="E935" t="str">
            <v>COTIZACIÓN 3M, 20/02/2013 - RR LDS</v>
          </cell>
          <cell r="G935">
            <v>0</v>
          </cell>
          <cell r="H935">
            <v>360</v>
          </cell>
        </row>
        <row r="946">
          <cell r="G946" t="str">
            <v>US$/Unidad</v>
          </cell>
          <cell r="H946">
            <v>360</v>
          </cell>
        </row>
        <row r="947">
          <cell r="G947" t="str">
            <v>US$/Unidad</v>
          </cell>
          <cell r="H947" t="str">
            <v>NO APLICA</v>
          </cell>
        </row>
        <row r="952">
          <cell r="H952" t="str">
            <v>I-404</v>
          </cell>
        </row>
        <row r="955">
          <cell r="E955" t="str">
            <v xml:space="preserve"> </v>
          </cell>
        </row>
        <row r="956">
          <cell r="E956" t="str">
            <v>PRC220LT</v>
          </cell>
          <cell r="F956" t="str">
            <v>Pararrayo 220 kV para Lìnea de Transmisiòn</v>
          </cell>
          <cell r="H956">
            <v>4689.3517361111089</v>
          </cell>
        </row>
        <row r="958">
          <cell r="E958" t="str">
            <v>Pararrayo 220 kV para Lìnea de Transmisiòn</v>
          </cell>
        </row>
        <row r="960">
          <cell r="F960" t="str">
            <v>TIPO DE CAMBIO (S/.POR US$) :</v>
          </cell>
          <cell r="G960">
            <v>3.2450000000000001</v>
          </cell>
        </row>
        <row r="961">
          <cell r="F961" t="str">
            <v>FECHA DE REFERENCIA :</v>
          </cell>
          <cell r="G961">
            <v>43100</v>
          </cell>
        </row>
        <row r="963">
          <cell r="H963" t="str">
            <v xml:space="preserve">PRECIO </v>
          </cell>
        </row>
        <row r="964">
          <cell r="E964" t="str">
            <v>FUENTE</v>
          </cell>
          <cell r="G964" t="str">
            <v>TIPO</v>
          </cell>
          <cell r="H964" t="str">
            <v>UNITARIO</v>
          </cell>
        </row>
        <row r="965">
          <cell r="H965" t="str">
            <v>(US$/UND)</v>
          </cell>
        </row>
        <row r="966">
          <cell r="E966" t="str">
            <v>PROPUESTA EDELNOR</v>
          </cell>
          <cell r="G966">
            <v>0</v>
          </cell>
          <cell r="H966">
            <v>4689.3517361111089</v>
          </cell>
        </row>
        <row r="977">
          <cell r="G977" t="str">
            <v>US$/Unidad</v>
          </cell>
          <cell r="H977">
            <v>4689.3517361111089</v>
          </cell>
        </row>
        <row r="978">
          <cell r="G978" t="str">
            <v>US$/Unidad</v>
          </cell>
          <cell r="H978" t="str">
            <v>NO APLICA</v>
          </cell>
        </row>
      </sheetData>
      <sheetData sheetId="4">
        <row r="1">
          <cell r="H1" t="str">
            <v>I-404</v>
          </cell>
        </row>
        <row r="4">
          <cell r="E4" t="str">
            <v xml:space="preserve"> </v>
          </cell>
        </row>
        <row r="5">
          <cell r="E5" t="str">
            <v>PT-CO035N</v>
          </cell>
          <cell r="F5" t="str">
            <v>Conductor de copperweld Nº 2 AWG</v>
          </cell>
          <cell r="H5">
            <v>3760</v>
          </cell>
        </row>
        <row r="6">
          <cell r="E6" t="str">
            <v>PT-CO035R</v>
          </cell>
          <cell r="F6" t="str">
            <v>Conductor de copperweld Nº 2 AWG</v>
          </cell>
          <cell r="H6">
            <v>3760</v>
          </cell>
        </row>
        <row r="7">
          <cell r="E7" t="str">
            <v>Conductor de copperweld Nº 2 AWG</v>
          </cell>
        </row>
        <row r="9">
          <cell r="F9" t="str">
            <v>TIPO DE CAMBIO (S/.POR US$) :</v>
          </cell>
          <cell r="G9">
            <v>3.2450000000000001</v>
          </cell>
        </row>
        <row r="10">
          <cell r="F10" t="str">
            <v>FECHA DE REFERENCIA :</v>
          </cell>
          <cell r="G10">
            <v>43100</v>
          </cell>
        </row>
        <row r="12">
          <cell r="H12" t="str">
            <v xml:space="preserve">PRECIO </v>
          </cell>
        </row>
        <row r="13">
          <cell r="E13" t="str">
            <v>FUENTE</v>
          </cell>
          <cell r="G13" t="str">
            <v>TIPO</v>
          </cell>
          <cell r="H13" t="str">
            <v>UNITARIO</v>
          </cell>
        </row>
        <row r="14">
          <cell r="H14" t="str">
            <v>(US$/km)</v>
          </cell>
        </row>
        <row r="15">
          <cell r="E15" t="str">
            <v>REPORTE EMPRESA :ELECTRO DUNAS - CON FACTURA N° 001-013799</v>
          </cell>
          <cell r="G15">
            <v>1</v>
          </cell>
          <cell r="H15">
            <v>3760</v>
          </cell>
        </row>
        <row r="25">
          <cell r="G25" t="str">
            <v>US$/km</v>
          </cell>
          <cell r="H25">
            <v>3760</v>
          </cell>
        </row>
        <row r="26">
          <cell r="G26" t="str">
            <v>US$/Unidad</v>
          </cell>
          <cell r="H26" t="str">
            <v>NO APLICA</v>
          </cell>
        </row>
        <row r="31">
          <cell r="H31" t="str">
            <v>I-404</v>
          </cell>
        </row>
        <row r="34">
          <cell r="E34" t="str">
            <v xml:space="preserve"> </v>
          </cell>
        </row>
        <row r="35">
          <cell r="E35" t="str">
            <v>PT-JC</v>
          </cell>
          <cell r="F35" t="str">
            <v>Jabalinas copperweld y conectores</v>
          </cell>
          <cell r="H35">
            <v>25.08</v>
          </cell>
        </row>
        <row r="37">
          <cell r="E37" t="str">
            <v>Jabalinas copperweld y conectores</v>
          </cell>
        </row>
        <row r="39">
          <cell r="F39" t="str">
            <v>TIPO DE CAMBIO (S/.POR US$) :</v>
          </cell>
          <cell r="G39">
            <v>3.2450000000000001</v>
          </cell>
        </row>
        <row r="40">
          <cell r="F40" t="str">
            <v>FECHA DE REFERENCIA :</v>
          </cell>
          <cell r="G40">
            <v>43100</v>
          </cell>
        </row>
        <row r="42">
          <cell r="H42" t="str">
            <v xml:space="preserve">PRECIO </v>
          </cell>
        </row>
        <row r="43">
          <cell r="E43" t="str">
            <v>FUENTE</v>
          </cell>
          <cell r="G43" t="str">
            <v>TIPO</v>
          </cell>
          <cell r="H43" t="str">
            <v>UNITARIO</v>
          </cell>
        </row>
        <row r="44">
          <cell r="H44" t="str">
            <v>(US$/UND)</v>
          </cell>
        </row>
        <row r="45">
          <cell r="E45" t="str">
            <v>REPORTE EMPRESA :LUZ DEL SUR - CON FACTURA N° F52100000379</v>
          </cell>
          <cell r="G45">
            <v>1</v>
          </cell>
          <cell r="H45">
            <v>25.08</v>
          </cell>
        </row>
        <row r="57">
          <cell r="G57" t="str">
            <v>US$/Unidad</v>
          </cell>
          <cell r="H57">
            <v>25.08</v>
          </cell>
        </row>
        <row r="58">
          <cell r="G58" t="str">
            <v>US$/Unidad</v>
          </cell>
          <cell r="H58" t="str">
            <v>NO APLICA</v>
          </cell>
        </row>
        <row r="63">
          <cell r="H63" t="str">
            <v>I-404</v>
          </cell>
        </row>
        <row r="66">
          <cell r="E66" t="str">
            <v xml:space="preserve"> </v>
          </cell>
        </row>
        <row r="67">
          <cell r="E67" t="str">
            <v>PT-PT</v>
          </cell>
          <cell r="F67" t="str">
            <v>Pozo a tierra sal - bentonita</v>
          </cell>
          <cell r="H67">
            <v>19.000919399325774</v>
          </cell>
        </row>
        <row r="69">
          <cell r="E69" t="str">
            <v>Pozo a tierra sal - bentonita</v>
          </cell>
        </row>
        <row r="71">
          <cell r="F71" t="str">
            <v>TIPO DE CAMBIO (S/.POR US$) :</v>
          </cell>
          <cell r="G71">
            <v>3.2450000000000001</v>
          </cell>
        </row>
        <row r="72">
          <cell r="F72" t="str">
            <v>FECHA DE REFERENCIA :</v>
          </cell>
          <cell r="G72">
            <v>43100</v>
          </cell>
        </row>
        <row r="74">
          <cell r="H74" t="str">
            <v xml:space="preserve">PRECIO </v>
          </cell>
        </row>
        <row r="75">
          <cell r="E75" t="str">
            <v>FUENTE</v>
          </cell>
          <cell r="G75" t="str">
            <v>TIPO</v>
          </cell>
          <cell r="H75" t="str">
            <v>UNITARIO</v>
          </cell>
        </row>
        <row r="76">
          <cell r="H76" t="str">
            <v>(US$/UND)</v>
          </cell>
        </row>
        <row r="77">
          <cell r="E77" t="str">
            <v>REPORTE EMPRESA :CHAVIMOCHIC - CON FACTURA N° 245</v>
          </cell>
          <cell r="G77">
            <v>1</v>
          </cell>
          <cell r="H77">
            <v>19.000919399325774</v>
          </cell>
        </row>
        <row r="89">
          <cell r="G89" t="str">
            <v>US$/Unidad</v>
          </cell>
          <cell r="H89">
            <v>19.000919399325774</v>
          </cell>
        </row>
        <row r="90">
          <cell r="G90" t="str">
            <v>US$/Unidad</v>
          </cell>
          <cell r="H90" t="str">
            <v>NO APLICA</v>
          </cell>
        </row>
        <row r="95">
          <cell r="H95" t="str">
            <v>I-404</v>
          </cell>
        </row>
        <row r="98">
          <cell r="E98" t="str">
            <v xml:space="preserve"> </v>
          </cell>
        </row>
        <row r="99">
          <cell r="E99" t="str">
            <v>PT-CD</v>
          </cell>
          <cell r="F99" t="str">
            <v xml:space="preserve">Conductor desnudo de puesta a tierra de 70 mm2 Cu </v>
          </cell>
          <cell r="H99">
            <v>4.3</v>
          </cell>
        </row>
        <row r="101">
          <cell r="E101" t="str">
            <v xml:space="preserve">Conductor desnudo de puesta a tierra de 70 mm2 Cu </v>
          </cell>
        </row>
        <row r="103">
          <cell r="F103" t="str">
            <v>TIPO DE CAMBIO (S/.POR US$) :</v>
          </cell>
          <cell r="G103">
            <v>3.2450000000000001</v>
          </cell>
        </row>
        <row r="104">
          <cell r="F104" t="str">
            <v>FECHA DE REFERENCIA :</v>
          </cell>
          <cell r="G104">
            <v>43100</v>
          </cell>
        </row>
        <row r="106">
          <cell r="H106" t="str">
            <v xml:space="preserve">PRECIO </v>
          </cell>
        </row>
        <row r="107">
          <cell r="E107" t="str">
            <v>FUENTE</v>
          </cell>
          <cell r="G107" t="str">
            <v>TIPO</v>
          </cell>
          <cell r="H107" t="str">
            <v>UNITARIO</v>
          </cell>
        </row>
        <row r="108">
          <cell r="H108" t="str">
            <v>(US$/m)</v>
          </cell>
        </row>
        <row r="109">
          <cell r="E109" t="str">
            <v>REPORTE EMPRESA :LUZ DEL SUR - CON FACTURA N° F52100000355</v>
          </cell>
          <cell r="G109">
            <v>1</v>
          </cell>
          <cell r="H109">
            <v>4.3</v>
          </cell>
        </row>
        <row r="121">
          <cell r="G121" t="str">
            <v>US$/Unidad</v>
          </cell>
          <cell r="H121">
            <v>4.3</v>
          </cell>
        </row>
        <row r="122">
          <cell r="G122" t="str">
            <v>US$/Unidad</v>
          </cell>
          <cell r="H122" t="str">
            <v>NO APLICA</v>
          </cell>
        </row>
        <row r="127">
          <cell r="H127" t="str">
            <v>I-404</v>
          </cell>
        </row>
        <row r="130">
          <cell r="E130" t="str">
            <v xml:space="preserve"> </v>
          </cell>
        </row>
        <row r="131">
          <cell r="E131" t="str">
            <v>PT-CU</v>
          </cell>
          <cell r="F131" t="str">
            <v>Cable de conexión unipolar y de continuidad de tierra de 120 mm2 Cu</v>
          </cell>
          <cell r="H131">
            <v>21.98</v>
          </cell>
        </row>
        <row r="133">
          <cell r="E133" t="str">
            <v>Cable de conexión unipolar y de continuidad de tierra de 120 mm2 Cu</v>
          </cell>
        </row>
        <row r="135">
          <cell r="F135" t="str">
            <v>TIPO DE CAMBIO (S/.POR US$) :</v>
          </cell>
          <cell r="G135">
            <v>3.2450000000000001</v>
          </cell>
        </row>
        <row r="136">
          <cell r="F136" t="str">
            <v>FECHA DE REFERENCIA :</v>
          </cell>
          <cell r="G136">
            <v>43100</v>
          </cell>
        </row>
        <row r="138">
          <cell r="H138" t="str">
            <v xml:space="preserve">PRECIO </v>
          </cell>
        </row>
        <row r="139">
          <cell r="E139" t="str">
            <v>FUENTE</v>
          </cell>
          <cell r="G139" t="str">
            <v>TIPO</v>
          </cell>
          <cell r="H139" t="str">
            <v>UNITARIO</v>
          </cell>
        </row>
        <row r="140">
          <cell r="H140" t="str">
            <v>(US$/m)</v>
          </cell>
        </row>
        <row r="141">
          <cell r="E141" t="str">
            <v>REPORTE EMPRESA :LUZ DEL SUR - CON FACTURA N° 210115201</v>
          </cell>
          <cell r="G141">
            <v>1</v>
          </cell>
          <cell r="H141">
            <v>21.98</v>
          </cell>
        </row>
        <row r="153">
          <cell r="G153" t="str">
            <v>US$/Unidad</v>
          </cell>
          <cell r="H153">
            <v>21.98</v>
          </cell>
        </row>
        <row r="154">
          <cell r="G154" t="str">
            <v>US$/Unidad</v>
          </cell>
          <cell r="H154" t="str">
            <v>NO APLICA</v>
          </cell>
        </row>
        <row r="159">
          <cell r="H159" t="str">
            <v>I-404</v>
          </cell>
        </row>
        <row r="162">
          <cell r="E162" t="str">
            <v xml:space="preserve"> </v>
          </cell>
        </row>
        <row r="163">
          <cell r="E163" t="str">
            <v>PT-ET</v>
          </cell>
          <cell r="F163" t="str">
            <v>Electrodo copperweld de 5/8" x 2.4 m de puesta a tierra + accesorios</v>
          </cell>
          <cell r="H163">
            <v>12.083333333333334</v>
          </cell>
        </row>
        <row r="165">
          <cell r="E165" t="str">
            <v>Electrodo copperweld de 5/8" x 2.4 m de puesta a tierra + accesorios</v>
          </cell>
        </row>
        <row r="167">
          <cell r="F167" t="str">
            <v>TIPO DE CAMBIO (S/.POR US$) :</v>
          </cell>
          <cell r="G167">
            <v>3.2450000000000001</v>
          </cell>
        </row>
        <row r="168">
          <cell r="F168" t="str">
            <v>FECHA DE REFERENCIA :</v>
          </cell>
          <cell r="G168">
            <v>43100</v>
          </cell>
        </row>
        <row r="170">
          <cell r="H170" t="str">
            <v xml:space="preserve">PRECIO </v>
          </cell>
        </row>
        <row r="171">
          <cell r="E171" t="str">
            <v>FUENTE</v>
          </cell>
          <cell r="G171" t="str">
            <v>TIPO</v>
          </cell>
          <cell r="H171" t="str">
            <v>UNITARIO</v>
          </cell>
        </row>
        <row r="172">
          <cell r="H172" t="str">
            <v>(US$/Global)</v>
          </cell>
        </row>
        <row r="173">
          <cell r="E173" t="str">
            <v>REPORTE EMPRESA :LUZ DEL SUR - CON FACTURA N° 210107303</v>
          </cell>
          <cell r="G173">
            <v>1</v>
          </cell>
          <cell r="H173">
            <v>10.25</v>
          </cell>
        </row>
        <row r="174">
          <cell r="E174" t="str">
            <v>REPORTE EMPRESA :LUZ DEL SUR - CON FACTURA N° 210106917</v>
          </cell>
          <cell r="G174">
            <v>1</v>
          </cell>
          <cell r="H174">
            <v>10.6</v>
          </cell>
        </row>
        <row r="175">
          <cell r="E175" t="str">
            <v>REPORTE EMPRESA :ELECTROCENTRO - CON FACTURA N° Contrato GR-075-2015</v>
          </cell>
          <cell r="G175">
            <v>1</v>
          </cell>
          <cell r="H175">
            <v>15.4</v>
          </cell>
        </row>
        <row r="184">
          <cell r="G184" t="str">
            <v>US$/Unidad</v>
          </cell>
          <cell r="H184">
            <v>12.083333333333334</v>
          </cell>
        </row>
        <row r="185">
          <cell r="G185" t="str">
            <v>US$/Unidad</v>
          </cell>
          <cell r="H185">
            <v>12.083333333333334</v>
          </cell>
        </row>
        <row r="190">
          <cell r="H190" t="str">
            <v>I-404</v>
          </cell>
        </row>
        <row r="193">
          <cell r="E193" t="str">
            <v xml:space="preserve"> </v>
          </cell>
        </row>
        <row r="194">
          <cell r="E194" t="str">
            <v>PT-CAT1</v>
          </cell>
          <cell r="F194" t="str">
            <v>Caja tripolar de conexión directa a tierra de pantalla, uso exterior</v>
          </cell>
          <cell r="H194">
            <v>4050</v>
          </cell>
        </row>
        <row r="196">
          <cell r="E196" t="str">
            <v>Caja tripolar de conexión directa a tierra de pantalla, uso exterior</v>
          </cell>
        </row>
        <row r="198">
          <cell r="F198" t="str">
            <v>TIPO DE CAMBIO (S/.POR US$) :</v>
          </cell>
          <cell r="G198">
            <v>3.2450000000000001</v>
          </cell>
        </row>
        <row r="199">
          <cell r="F199" t="str">
            <v>FECHA DE REFERENCIA :</v>
          </cell>
          <cell r="G199">
            <v>43100</v>
          </cell>
        </row>
        <row r="201">
          <cell r="H201" t="str">
            <v xml:space="preserve">PRECIO </v>
          </cell>
        </row>
        <row r="202">
          <cell r="E202" t="str">
            <v>FUENTE</v>
          </cell>
          <cell r="G202" t="str">
            <v>TIPO</v>
          </cell>
          <cell r="H202" t="str">
            <v>UNITARIO</v>
          </cell>
        </row>
        <row r="203">
          <cell r="H203" t="str">
            <v>(US$/UND)</v>
          </cell>
        </row>
        <row r="204">
          <cell r="E204" t="str">
            <v>REPORTE EMPRESA :ENEL DISTRIBUCIÓN PERÚ - CON FACTURA N° 1127466_3</v>
          </cell>
          <cell r="G204">
            <v>1</v>
          </cell>
          <cell r="H204">
            <v>4050</v>
          </cell>
        </row>
        <row r="216">
          <cell r="G216" t="str">
            <v>US$/Unidad</v>
          </cell>
          <cell r="H216">
            <v>4050</v>
          </cell>
        </row>
        <row r="217">
          <cell r="G217" t="str">
            <v>US$/Unidad</v>
          </cell>
          <cell r="H217" t="str">
            <v>NO APLICA</v>
          </cell>
        </row>
        <row r="222">
          <cell r="H222" t="str">
            <v>I-404</v>
          </cell>
        </row>
        <row r="225">
          <cell r="E225" t="str">
            <v xml:space="preserve"> </v>
          </cell>
        </row>
        <row r="226">
          <cell r="E226" t="str">
            <v>PT-CAT2</v>
          </cell>
          <cell r="F226" t="str">
            <v>Caja tripolar de conexión a tierra de pantalla, con limitador de tensión(SVL) de uso exterior</v>
          </cell>
          <cell r="H226">
            <v>3050</v>
          </cell>
        </row>
        <row r="228">
          <cell r="E228" t="str">
            <v>Caja tripolar de conexión a tierra de pantalla, con limitador de tensión(SVL) de uso exterior</v>
          </cell>
        </row>
        <row r="230">
          <cell r="F230" t="str">
            <v>TIPO DE CAMBIO (S/.POR US$) :</v>
          </cell>
          <cell r="G230">
            <v>3.2450000000000001</v>
          </cell>
        </row>
        <row r="231">
          <cell r="F231" t="str">
            <v>FECHA DE REFERENCIA :</v>
          </cell>
          <cell r="G231">
            <v>43100</v>
          </cell>
        </row>
        <row r="233">
          <cell r="H233" t="str">
            <v xml:space="preserve">PRECIO </v>
          </cell>
        </row>
        <row r="234">
          <cell r="E234" t="str">
            <v>FUENTE</v>
          </cell>
          <cell r="G234" t="str">
            <v>TIPO</v>
          </cell>
          <cell r="H234" t="str">
            <v>UNITARIO</v>
          </cell>
        </row>
        <row r="235">
          <cell r="H235" t="str">
            <v>(US$/UND)</v>
          </cell>
        </row>
        <row r="236">
          <cell r="E236" t="str">
            <v>REPORTE EMPRESA :ENEL DISTRIBUCIÓN PERÚ - CON FACTURA N° 1127466_3</v>
          </cell>
          <cell r="G236">
            <v>1</v>
          </cell>
          <cell r="H236">
            <v>3800</v>
          </cell>
        </row>
        <row r="237">
          <cell r="E237" t="str">
            <v>REPORTE EMPRESA :ENEL DISTRIBUCIÓN PERÚ - CON FACTURA N° 1127466_3</v>
          </cell>
          <cell r="G237">
            <v>1</v>
          </cell>
          <cell r="H237">
            <v>2300</v>
          </cell>
        </row>
        <row r="248">
          <cell r="G248" t="str">
            <v>US$/Unidad</v>
          </cell>
          <cell r="H248">
            <v>3050</v>
          </cell>
        </row>
        <row r="249">
          <cell r="G249" t="str">
            <v>US$/Unidad</v>
          </cell>
          <cell r="H249">
            <v>3050</v>
          </cell>
        </row>
        <row r="254">
          <cell r="H254" t="str">
            <v>I-404</v>
          </cell>
        </row>
        <row r="257">
          <cell r="E257" t="str">
            <v xml:space="preserve"> </v>
          </cell>
        </row>
        <row r="258">
          <cell r="E258" t="str">
            <v>PT-XBOND</v>
          </cell>
          <cell r="F258" t="str">
            <v>Caja de Puesta a Tierra Cross Bonding con SVL 1 Kv</v>
          </cell>
          <cell r="H258">
            <v>2781</v>
          </cell>
        </row>
        <row r="260">
          <cell r="E260" t="str">
            <v>Caja de Puesta a Tierra Cross Bonding con SVL 1 Kv</v>
          </cell>
        </row>
        <row r="262">
          <cell r="F262" t="str">
            <v>TIPO DE CAMBIO (S/.POR US$) :</v>
          </cell>
          <cell r="G262">
            <v>3.2450000000000001</v>
          </cell>
        </row>
        <row r="263">
          <cell r="F263" t="str">
            <v>FECHA DE REFERENCIA :</v>
          </cell>
          <cell r="G263">
            <v>43100</v>
          </cell>
        </row>
        <row r="265">
          <cell r="H265" t="str">
            <v xml:space="preserve">PRECIO </v>
          </cell>
        </row>
        <row r="266">
          <cell r="E266" t="str">
            <v>FUENTE</v>
          </cell>
          <cell r="G266" t="str">
            <v>TIPO</v>
          </cell>
          <cell r="H266" t="str">
            <v>UNITARIO</v>
          </cell>
        </row>
        <row r="267">
          <cell r="H267" t="str">
            <v>(US$/UND)</v>
          </cell>
        </row>
        <row r="268">
          <cell r="E268" t="str">
            <v>REPORTE EMPRESA :LUZ DEL SUR - CON FACTURA N° F52100001732</v>
          </cell>
          <cell r="G268">
            <v>1</v>
          </cell>
          <cell r="H268">
            <v>2781</v>
          </cell>
        </row>
        <row r="269">
          <cell r="E269" t="str">
            <v>REPORTE EMPRESA :LUZ DEL SUR - CON FACTURA N° F52100001733</v>
          </cell>
          <cell r="G269">
            <v>1</v>
          </cell>
          <cell r="H269">
            <v>2781</v>
          </cell>
        </row>
        <row r="270">
          <cell r="E270" t="str">
            <v>REPORTE EMPRESA :LUZ DEL SUR - CON FACTURA N° F52100001734</v>
          </cell>
          <cell r="G270">
            <v>1</v>
          </cell>
          <cell r="H270">
            <v>2781</v>
          </cell>
        </row>
        <row r="280">
          <cell r="G280" t="str">
            <v>US$/Unidad</v>
          </cell>
          <cell r="H280">
            <v>2781</v>
          </cell>
        </row>
        <row r="281">
          <cell r="G281" t="str">
            <v>US$/Unidad</v>
          </cell>
          <cell r="H281">
            <v>2781</v>
          </cell>
        </row>
      </sheetData>
      <sheetData sheetId="5">
        <row r="1">
          <cell r="H1" t="str">
            <v>I-404</v>
          </cell>
        </row>
        <row r="4">
          <cell r="E4" t="str">
            <v xml:space="preserve"> </v>
          </cell>
        </row>
        <row r="5">
          <cell r="E5" t="str">
            <v>RETEN01</v>
          </cell>
          <cell r="F5" t="str">
            <v>RETENIDAS DE LOS POSTES DE MADERA</v>
          </cell>
          <cell r="H5">
            <v>255.32000000000002</v>
          </cell>
        </row>
        <row r="6">
          <cell r="F6">
            <v>0</v>
          </cell>
        </row>
        <row r="7">
          <cell r="E7" t="str">
            <v>RETENIDAS DE LOS POSTES DE MADERA</v>
          </cell>
        </row>
        <row r="9">
          <cell r="F9" t="str">
            <v>TIPO DE CAMBIO (S/.POR US$) :</v>
          </cell>
          <cell r="G9">
            <v>3.2450000000000001</v>
          </cell>
        </row>
        <row r="10">
          <cell r="F10" t="str">
            <v>FECHA DE REFERENCIA :</v>
          </cell>
          <cell r="G10">
            <v>43100</v>
          </cell>
        </row>
        <row r="12">
          <cell r="H12" t="str">
            <v xml:space="preserve">PRECIO </v>
          </cell>
        </row>
        <row r="13">
          <cell r="E13" t="str">
            <v>FUENTE</v>
          </cell>
          <cell r="G13" t="str">
            <v>TIPO</v>
          </cell>
          <cell r="H13" t="str">
            <v>UNITARIO</v>
          </cell>
        </row>
        <row r="14">
          <cell r="H14" t="str">
            <v>(US$/km)</v>
          </cell>
        </row>
        <row r="15">
          <cell r="E15" t="str">
            <v>REPORTE EMPRESA :EDELNOR - CON FACTURA N° NR 1010</v>
          </cell>
          <cell r="G15">
            <v>1</v>
          </cell>
          <cell r="H15">
            <v>255.32000000000002</v>
          </cell>
        </row>
        <row r="27">
          <cell r="G27" t="str">
            <v>US$/km</v>
          </cell>
          <cell r="H27">
            <v>255.32000000000002</v>
          </cell>
        </row>
        <row r="28">
          <cell r="G28" t="str">
            <v>US$/Unidad</v>
          </cell>
          <cell r="H28" t="str">
            <v>NO APLICA</v>
          </cell>
        </row>
        <row r="33">
          <cell r="H33" t="str">
            <v>I-404</v>
          </cell>
        </row>
        <row r="36">
          <cell r="E36" t="str">
            <v xml:space="preserve"> </v>
          </cell>
        </row>
        <row r="37">
          <cell r="E37" t="str">
            <v>RETEN02</v>
          </cell>
          <cell r="F37" t="str">
            <v>RETENIDAS DE LOS POSTES DE CONCRETO</v>
          </cell>
          <cell r="H37">
            <v>85</v>
          </cell>
        </row>
        <row r="38">
          <cell r="F38">
            <v>0</v>
          </cell>
        </row>
        <row r="39">
          <cell r="E39" t="str">
            <v>RETENIDAS DE LOS POSTES DE CONCRETO</v>
          </cell>
        </row>
        <row r="41">
          <cell r="F41" t="str">
            <v>TIPO DE CAMBIO (S/.POR US$) :</v>
          </cell>
          <cell r="G41">
            <v>3.2450000000000001</v>
          </cell>
        </row>
        <row r="42">
          <cell r="F42" t="str">
            <v>FECHA DE REFERENCIA :</v>
          </cell>
          <cell r="G42">
            <v>43100</v>
          </cell>
        </row>
        <row r="44">
          <cell r="H44" t="str">
            <v xml:space="preserve">PRECIO </v>
          </cell>
        </row>
        <row r="45">
          <cell r="E45" t="str">
            <v>FUENTE</v>
          </cell>
          <cell r="G45" t="str">
            <v>TIPO</v>
          </cell>
          <cell r="H45" t="str">
            <v>UNITARIO</v>
          </cell>
        </row>
        <row r="46">
          <cell r="H46" t="str">
            <v>(US$/km)</v>
          </cell>
        </row>
        <row r="47">
          <cell r="E47" t="str">
            <v>S &amp; Z PROYECTOS VARIOS</v>
          </cell>
          <cell r="G47">
            <v>0</v>
          </cell>
          <cell r="H47">
            <v>85</v>
          </cell>
        </row>
        <row r="59">
          <cell r="G59" t="str">
            <v>US$/Unidad</v>
          </cell>
          <cell r="H59">
            <v>85</v>
          </cell>
        </row>
        <row r="60">
          <cell r="G60" t="str">
            <v>US$/Unidad</v>
          </cell>
          <cell r="H60" t="str">
            <v>NO APLICA</v>
          </cell>
        </row>
        <row r="65">
          <cell r="H65" t="str">
            <v>I-404</v>
          </cell>
        </row>
        <row r="68">
          <cell r="E68" t="str">
            <v xml:space="preserve"> </v>
          </cell>
        </row>
        <row r="69">
          <cell r="E69" t="str">
            <v>RETEN03</v>
          </cell>
          <cell r="F69" t="str">
            <v>RETENIDAS DE LOS POSTES DE ACERO CONCRETO</v>
          </cell>
          <cell r="H69">
            <v>90</v>
          </cell>
        </row>
        <row r="70">
          <cell r="F70">
            <v>0</v>
          </cell>
        </row>
        <row r="71">
          <cell r="E71" t="str">
            <v>RETENIDAS DE LOS POSTES DE ACERO CONCRETO</v>
          </cell>
        </row>
        <row r="73">
          <cell r="F73" t="str">
            <v>TIPO DE CAMBIO (S/.POR US$) :</v>
          </cell>
          <cell r="G73">
            <v>3.2450000000000001</v>
          </cell>
        </row>
        <row r="74">
          <cell r="F74" t="str">
            <v>FECHA DE REFERENCIA :</v>
          </cell>
          <cell r="G74">
            <v>43100</v>
          </cell>
        </row>
        <row r="76">
          <cell r="H76" t="str">
            <v xml:space="preserve">PRECIO </v>
          </cell>
        </row>
        <row r="77">
          <cell r="E77" t="str">
            <v>FUENTE</v>
          </cell>
          <cell r="G77" t="str">
            <v>TIPO</v>
          </cell>
          <cell r="H77" t="str">
            <v>UNITARIO</v>
          </cell>
        </row>
        <row r="78">
          <cell r="H78" t="str">
            <v>(US$/km)</v>
          </cell>
        </row>
        <row r="79">
          <cell r="E79" t="str">
            <v>VALOR DADO POR ESPECIALISTA</v>
          </cell>
          <cell r="G79">
            <v>0</v>
          </cell>
          <cell r="H79">
            <v>90</v>
          </cell>
        </row>
        <row r="91">
          <cell r="G91" t="str">
            <v>US$/Unidad</v>
          </cell>
          <cell r="H91">
            <v>90</v>
          </cell>
        </row>
        <row r="92">
          <cell r="G92" t="str">
            <v>US$/Unidad</v>
          </cell>
          <cell r="H92" t="str">
            <v>NO APLICA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pótesis"/>
      <sheetName val="FORMULAS"/>
      <sheetName val="ResMod-Est PostesAceroyConcreto"/>
      <sheetName val="Postes Acero y Concreto"/>
      <sheetName val="Postes Concreto"/>
      <sheetName val="TABLAS"/>
      <sheetName val="Resumen Vano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J1" t="str">
            <v>F:\MOD_INV_2018</v>
          </cell>
        </row>
        <row r="2">
          <cell r="C2" t="str">
            <v>Código</v>
          </cell>
          <cell r="D2" t="str">
            <v>Vano (m)</v>
          </cell>
          <cell r="E2" t="str">
            <v>Angulo</v>
          </cell>
          <cell r="F2" t="str">
            <v xml:space="preserve"> T (kg)</v>
          </cell>
          <cell r="G2" t="str">
            <v>N°</v>
          </cell>
          <cell r="H2" t="str">
            <v>Código</v>
          </cell>
          <cell r="I2" t="str">
            <v>W (kg)</v>
          </cell>
          <cell r="J2" t="str">
            <v>Descripción de Estructuta</v>
          </cell>
        </row>
        <row r="3">
          <cell r="C3" t="str">
            <v>Estructura</v>
          </cell>
          <cell r="E3" t="str">
            <v>(°)</v>
          </cell>
          <cell r="G3" t="str">
            <v>Postes</v>
          </cell>
          <cell r="H3" t="str">
            <v>Poste</v>
          </cell>
          <cell r="I3" t="str">
            <v>Poste Estándar</v>
          </cell>
        </row>
        <row r="4">
          <cell r="C4" t="str">
            <v>EA220COU0S09500-S1</v>
          </cell>
          <cell r="D4">
            <v>200</v>
          </cell>
          <cell r="E4">
            <v>2</v>
          </cell>
          <cell r="F4">
            <v>242.34035540158527</v>
          </cell>
          <cell r="G4">
            <v>1</v>
          </cell>
          <cell r="H4" t="str">
            <v>PA25/700</v>
          </cell>
          <cell r="I4">
            <v>1353</v>
          </cell>
          <cell r="J4" t="str">
            <v>1 Poste autosoportable de acero (25/700) de suspensión (2°) Tipo SCU1-25</v>
          </cell>
        </row>
        <row r="5">
          <cell r="C5" t="str">
            <v>EA220COU0S09500-S2</v>
          </cell>
          <cell r="D5">
            <v>200</v>
          </cell>
          <cell r="E5">
            <v>25</v>
          </cell>
          <cell r="F5">
            <v>1214.0904034876867</v>
          </cell>
          <cell r="G5">
            <v>1</v>
          </cell>
          <cell r="H5" t="str">
            <v>PA25/3200</v>
          </cell>
          <cell r="I5">
            <v>3634</v>
          </cell>
          <cell r="J5" t="str">
            <v>1 Poste autosoportable de acero (25/3200) de suspensión (25°) Tipo SCU11-25</v>
          </cell>
        </row>
        <row r="6">
          <cell r="C6" t="str">
            <v>EA220COU0S09500-A1</v>
          </cell>
          <cell r="D6">
            <v>200</v>
          </cell>
          <cell r="E6">
            <v>50</v>
          </cell>
          <cell r="F6">
            <v>2220.9597064587106</v>
          </cell>
          <cell r="G6">
            <v>1</v>
          </cell>
          <cell r="H6" t="str">
            <v>PA25/5800</v>
          </cell>
          <cell r="I6">
            <v>5349</v>
          </cell>
          <cell r="J6" t="str">
            <v>1 Poste autosoportable de acero (25/5800) de ángulo medio (50°) Tipo ACU1-25</v>
          </cell>
        </row>
        <row r="7">
          <cell r="C7" t="str">
            <v>EA220COU0S09500-A2</v>
          </cell>
          <cell r="D7">
            <v>200</v>
          </cell>
          <cell r="E7">
            <v>90</v>
          </cell>
          <cell r="F7">
            <v>3610.2537014021204</v>
          </cell>
          <cell r="G7">
            <v>1</v>
          </cell>
          <cell r="H7" t="str">
            <v>PA23/9400</v>
          </cell>
          <cell r="I7">
            <v>6731</v>
          </cell>
          <cell r="J7" t="str">
            <v>1 Poste autosoportable de acero (23/9400) de ángulo mayor y terminal (90°) Tipo ACTU1-23</v>
          </cell>
        </row>
        <row r="8">
          <cell r="C8" t="str">
            <v>EA220COU0D09500-S1</v>
          </cell>
          <cell r="D8">
            <v>200</v>
          </cell>
          <cell r="E8">
            <v>2</v>
          </cell>
          <cell r="F8">
            <v>242.34035540158527</v>
          </cell>
          <cell r="G8">
            <v>1</v>
          </cell>
          <cell r="H8" t="str">
            <v>PA29/1250</v>
          </cell>
          <cell r="I8">
            <v>2290</v>
          </cell>
          <cell r="J8" t="str">
            <v>1 Poste autosoportable de acero (29/1250) de suspensión (2°) Tipo SCU2-29</v>
          </cell>
        </row>
        <row r="9">
          <cell r="C9" t="str">
            <v>EA220COU0D09500-S2</v>
          </cell>
          <cell r="D9">
            <v>200</v>
          </cell>
          <cell r="E9">
            <v>25</v>
          </cell>
          <cell r="F9">
            <v>1214.0904034876867</v>
          </cell>
          <cell r="G9">
            <v>1</v>
          </cell>
          <cell r="H9" t="str">
            <v>PA29/5450</v>
          </cell>
          <cell r="I9">
            <v>5964</v>
          </cell>
          <cell r="J9" t="str">
            <v>1 Poste autosoportable de acero (29/5450) de suspensión (25°) Tipo SCU21-29</v>
          </cell>
        </row>
        <row r="10">
          <cell r="C10" t="str">
            <v>EA220COU0D09500-A1</v>
          </cell>
          <cell r="D10">
            <v>200</v>
          </cell>
          <cell r="E10">
            <v>50</v>
          </cell>
          <cell r="F10">
            <v>2220.9597064587106</v>
          </cell>
          <cell r="G10">
            <v>2</v>
          </cell>
          <cell r="H10" t="str">
            <v>PA31/5400</v>
          </cell>
          <cell r="I10">
            <v>6339</v>
          </cell>
          <cell r="J10" t="str">
            <v>2 Postes autosoportables de acero (31/5400) de ángulo medio (50°) Tipo ACU2-31</v>
          </cell>
        </row>
        <row r="11">
          <cell r="C11" t="str">
            <v>EA220COU0D09500-A2</v>
          </cell>
          <cell r="D11">
            <v>200</v>
          </cell>
          <cell r="E11">
            <v>90</v>
          </cell>
          <cell r="F11">
            <v>3610.2537014021204</v>
          </cell>
          <cell r="G11">
            <v>2</v>
          </cell>
          <cell r="H11" t="str">
            <v>PA29/8750</v>
          </cell>
          <cell r="I11">
            <v>8113</v>
          </cell>
          <cell r="J11" t="str">
            <v>2 Postes autosoportables de acero (29/8750) de ángulo mayor y terminal (90°) Tipo ATCU2-29</v>
          </cell>
        </row>
        <row r="12">
          <cell r="C12" t="str">
            <v>EA220COU0S0-400-S1</v>
          </cell>
          <cell r="D12">
            <v>170</v>
          </cell>
          <cell r="E12">
            <v>2</v>
          </cell>
          <cell r="F12">
            <v>227.20709892831584</v>
          </cell>
          <cell r="G12">
            <v>1</v>
          </cell>
          <cell r="H12" t="str">
            <v>PA25/750</v>
          </cell>
          <cell r="I12">
            <v>1415</v>
          </cell>
          <cell r="J12" t="str">
            <v>1 Poste autosoportable de acero (25/750) de suspensión (2°) Tipo SCU1-25</v>
          </cell>
        </row>
        <row r="13">
          <cell r="C13" t="str">
            <v>EA220COU0S0-400-S2</v>
          </cell>
          <cell r="D13">
            <v>170</v>
          </cell>
          <cell r="E13">
            <v>25</v>
          </cell>
          <cell r="F13">
            <v>1256.3012804720033</v>
          </cell>
          <cell r="G13">
            <v>1</v>
          </cell>
          <cell r="H13" t="str">
            <v>PA25/3300</v>
          </cell>
          <cell r="I13">
            <v>3707</v>
          </cell>
          <cell r="J13" t="str">
            <v>1 Poste autosoportable de acero (25/3300) de suspensión (25°) Tipo SCU11-25</v>
          </cell>
        </row>
        <row r="14">
          <cell r="C14" t="str">
            <v>EA220COU0S0-400-A1</v>
          </cell>
          <cell r="D14">
            <v>170</v>
          </cell>
          <cell r="E14">
            <v>50</v>
          </cell>
          <cell r="F14">
            <v>2322.5871461667798</v>
          </cell>
          <cell r="G14">
            <v>1</v>
          </cell>
          <cell r="H14" t="str">
            <v>PA25/5450</v>
          </cell>
          <cell r="I14">
            <v>5136</v>
          </cell>
          <cell r="J14" t="str">
            <v>1 Poste autosoportable de acero (25/5450) de ángulo medio (50°) Tipo ACU1-25</v>
          </cell>
        </row>
        <row r="15">
          <cell r="C15" t="str">
            <v>EA220COU0S0-400-A2</v>
          </cell>
          <cell r="D15">
            <v>170</v>
          </cell>
          <cell r="E15">
            <v>90</v>
          </cell>
          <cell r="F15">
            <v>3793.865042644094</v>
          </cell>
          <cell r="G15">
            <v>1</v>
          </cell>
          <cell r="H15" t="str">
            <v>PA23/8500</v>
          </cell>
          <cell r="I15">
            <v>6305</v>
          </cell>
          <cell r="J15" t="str">
            <v>1 Poste autosoportable de acero (23/8500) de ángulo mayor y terminal (90°) Tipo ACTU1-23</v>
          </cell>
        </row>
        <row r="16">
          <cell r="C16" t="str">
            <v>EA220COU0S0-500-S1</v>
          </cell>
          <cell r="D16">
            <v>170</v>
          </cell>
          <cell r="E16">
            <v>2</v>
          </cell>
          <cell r="F16">
            <v>264.98845192048827</v>
          </cell>
          <cell r="G16">
            <v>1</v>
          </cell>
          <cell r="H16" t="str">
            <v>PA25/850</v>
          </cell>
          <cell r="I16">
            <v>1535</v>
          </cell>
          <cell r="J16" t="str">
            <v>1 Poste autosoportable de acero (25/850) de suspensión (2°) Tipo SCU1-25</v>
          </cell>
        </row>
        <row r="17">
          <cell r="C17" t="str">
            <v>EA220COU0S0-500-S2</v>
          </cell>
          <cell r="D17">
            <v>170</v>
          </cell>
          <cell r="E17">
            <v>25</v>
          </cell>
          <cell r="F17">
            <v>1536.7634519880248</v>
          </cell>
          <cell r="G17">
            <v>1</v>
          </cell>
          <cell r="H17" t="str">
            <v>PA25/4000</v>
          </cell>
          <cell r="I17">
            <v>4201</v>
          </cell>
          <cell r="J17" t="str">
            <v>1 Poste autosoportable de acero (25/4000) de suspensión (25°) Tipo SCU11-25</v>
          </cell>
        </row>
        <row r="18">
          <cell r="C18" t="str">
            <v>EA220COU0S0-500-A1</v>
          </cell>
          <cell r="D18">
            <v>170</v>
          </cell>
          <cell r="E18">
            <v>50</v>
          </cell>
          <cell r="F18">
            <v>2854.5006729698921</v>
          </cell>
          <cell r="G18">
            <v>1</v>
          </cell>
          <cell r="H18" t="str">
            <v>PA25/6650</v>
          </cell>
          <cell r="I18">
            <v>5846</v>
          </cell>
          <cell r="J18" t="str">
            <v>1 Poste autosoportable de acero (25/6650) de ángulo medio (50°) Tipo ACU1-25</v>
          </cell>
        </row>
        <row r="19">
          <cell r="C19" t="str">
            <v>EA220COU0S0-500-A2</v>
          </cell>
          <cell r="D19">
            <v>170</v>
          </cell>
          <cell r="E19">
            <v>90</v>
          </cell>
          <cell r="F19">
            <v>4672.7350779929739</v>
          </cell>
          <cell r="G19">
            <v>1</v>
          </cell>
          <cell r="H19" t="str">
            <v>PA23/10450</v>
          </cell>
          <cell r="I19">
            <v>7210</v>
          </cell>
          <cell r="J19" t="str">
            <v>1 Poste autosoportable de acero (23/1045) de ángulo mayor y terminal (90°) Tipo ACTU1-23</v>
          </cell>
        </row>
        <row r="20">
          <cell r="C20" t="str">
            <v>EA220COU0S0-600-S1</v>
          </cell>
          <cell r="D20">
            <v>170</v>
          </cell>
          <cell r="E20">
            <v>2</v>
          </cell>
          <cell r="F20">
            <v>299.56598693999632</v>
          </cell>
          <cell r="G20">
            <v>1</v>
          </cell>
          <cell r="H20" t="str">
            <v>PA25/900</v>
          </cell>
          <cell r="I20">
            <v>1593</v>
          </cell>
          <cell r="J20" t="str">
            <v>1 Poste autosoportable de acero (25/900) de suspensión (2°) Tipo SCU1-25</v>
          </cell>
        </row>
        <row r="21">
          <cell r="C21" t="str">
            <v>EA220COU0S0-600-S2</v>
          </cell>
          <cell r="D21">
            <v>170</v>
          </cell>
          <cell r="E21">
            <v>25</v>
          </cell>
          <cell r="F21">
            <v>1804.3629664792925</v>
          </cell>
          <cell r="G21">
            <v>1</v>
          </cell>
          <cell r="H21" t="str">
            <v>PA25/4650</v>
          </cell>
          <cell r="I21">
            <v>4633</v>
          </cell>
          <cell r="J21" t="str">
            <v>1 Poste autosoportable de acero (25/4650) de suspensión (25°) Tipo SCU11-25</v>
          </cell>
        </row>
        <row r="22">
          <cell r="C22" t="str">
            <v>EA220COU0S0-600-A1</v>
          </cell>
          <cell r="D22">
            <v>170</v>
          </cell>
          <cell r="E22">
            <v>50</v>
          </cell>
          <cell r="F22">
            <v>3363.5436311839126</v>
          </cell>
          <cell r="G22">
            <v>1</v>
          </cell>
          <cell r="H22" t="str">
            <v>PA25/7800</v>
          </cell>
          <cell r="I22">
            <v>6484</v>
          </cell>
          <cell r="J22" t="str">
            <v>1 Poste autosoportable de acero (25/7800) de ángulo medio (50°) Tipo ACU1-25</v>
          </cell>
        </row>
        <row r="23">
          <cell r="C23" t="str">
            <v>EA220COU0S0-600-A2</v>
          </cell>
          <cell r="D23">
            <v>170</v>
          </cell>
          <cell r="E23">
            <v>90</v>
          </cell>
          <cell r="F23">
            <v>5514.9254720188601</v>
          </cell>
          <cell r="G23">
            <v>1</v>
          </cell>
          <cell r="H23" t="str">
            <v>PA23/12300</v>
          </cell>
          <cell r="I23">
            <v>8016</v>
          </cell>
          <cell r="J23" t="str">
            <v>1 Poste autosoportable de acero (23/1230) de ángulo mayor y terminal (90°) Tipo ACTU1-23</v>
          </cell>
        </row>
        <row r="24">
          <cell r="C24" t="str">
            <v>EA220COU0D0-400-S1</v>
          </cell>
          <cell r="D24">
            <v>170</v>
          </cell>
          <cell r="E24">
            <v>2</v>
          </cell>
          <cell r="F24">
            <v>227.20709892831584</v>
          </cell>
          <cell r="G24">
            <v>1</v>
          </cell>
          <cell r="H24" t="str">
            <v>PA29/1250</v>
          </cell>
          <cell r="I24">
            <v>2290</v>
          </cell>
          <cell r="J24" t="str">
            <v>1 Poste autosoportable de acero (29/1250) de suspensión (2°) Tipo SCU2-29</v>
          </cell>
        </row>
        <row r="25">
          <cell r="C25" t="str">
            <v>EA220COU0D0-400-S2</v>
          </cell>
          <cell r="D25">
            <v>170</v>
          </cell>
          <cell r="E25">
            <v>25</v>
          </cell>
          <cell r="F25">
            <v>1256.3012804720033</v>
          </cell>
          <cell r="G25">
            <v>1</v>
          </cell>
          <cell r="H25" t="str">
            <v>PA26/5950</v>
          </cell>
          <cell r="I25">
            <v>5657</v>
          </cell>
          <cell r="J25" t="str">
            <v>1 Poste autosoportable de acero (26/5950) de suspensión (25°) Tipo SCU21-26</v>
          </cell>
        </row>
        <row r="26">
          <cell r="C26" t="str">
            <v>EA220COU0D0-400-A1</v>
          </cell>
          <cell r="D26">
            <v>170</v>
          </cell>
          <cell r="E26">
            <v>50</v>
          </cell>
          <cell r="F26">
            <v>2322.5871461667798</v>
          </cell>
          <cell r="G26">
            <v>2</v>
          </cell>
          <cell r="H26" t="str">
            <v>PA26/5500</v>
          </cell>
          <cell r="I26">
            <v>5375</v>
          </cell>
          <cell r="J26" t="str">
            <v>2 Postes autosoportables de acero (26/5500) de ángulo medio (50°) Tipo ACU2-26</v>
          </cell>
        </row>
        <row r="27">
          <cell r="C27" t="str">
            <v>EA220COU0D0-400-A2</v>
          </cell>
          <cell r="D27">
            <v>170</v>
          </cell>
          <cell r="E27">
            <v>90</v>
          </cell>
          <cell r="F27">
            <v>3793.865042644094</v>
          </cell>
          <cell r="G27">
            <v>2</v>
          </cell>
          <cell r="H27" t="str">
            <v>PA26/8900</v>
          </cell>
          <cell r="I27">
            <v>7349</v>
          </cell>
          <cell r="J27" t="str">
            <v>2 Postes autosoportables de acero (26/8900) de ángulo mayor y terminal (90°) Tipo ATCU2-26</v>
          </cell>
        </row>
        <row r="28">
          <cell r="C28" t="str">
            <v>EA220COU0D0-500-S1</v>
          </cell>
          <cell r="D28">
            <v>170</v>
          </cell>
          <cell r="E28">
            <v>2</v>
          </cell>
          <cell r="F28">
            <v>264.98845192048827</v>
          </cell>
          <cell r="G28">
            <v>1</v>
          </cell>
          <cell r="H28" t="str">
            <v>PA29/1450</v>
          </cell>
          <cell r="I28">
            <v>2522</v>
          </cell>
          <cell r="J28" t="str">
            <v>1 Poste autosoportable de acero (29/1450) de suspensión (2°) Tipo SCU2-29</v>
          </cell>
        </row>
        <row r="29">
          <cell r="C29" t="str">
            <v>EA220COU0D0-500-S2</v>
          </cell>
          <cell r="D29">
            <v>170</v>
          </cell>
          <cell r="E29">
            <v>25</v>
          </cell>
          <cell r="F29">
            <v>1536.7634519880248</v>
          </cell>
          <cell r="G29">
            <v>1</v>
          </cell>
          <cell r="H29" t="str">
            <v>PA26/7250</v>
          </cell>
          <cell r="I29">
            <v>6432</v>
          </cell>
          <cell r="J29" t="str">
            <v>1 Poste autosoportable de acero (26/7250) de suspensión (25°) Tipo SCU21-26</v>
          </cell>
        </row>
        <row r="30">
          <cell r="C30" t="str">
            <v>EA220COU0D0-500-A1</v>
          </cell>
          <cell r="D30">
            <v>170</v>
          </cell>
          <cell r="E30">
            <v>50</v>
          </cell>
          <cell r="F30">
            <v>2854.5006729698921</v>
          </cell>
          <cell r="G30">
            <v>2</v>
          </cell>
          <cell r="H30" t="str">
            <v>PA26/6750</v>
          </cell>
          <cell r="I30">
            <v>6140</v>
          </cell>
          <cell r="J30" t="str">
            <v>2 Postes autosoportables de acero (26/6750) de ángulo medio (50°) Tipo ACU2-26</v>
          </cell>
        </row>
        <row r="31">
          <cell r="C31" t="str">
            <v>EA220COU0D0-500-A2</v>
          </cell>
          <cell r="D31">
            <v>170</v>
          </cell>
          <cell r="E31">
            <v>90</v>
          </cell>
          <cell r="F31">
            <v>4672.7350779929739</v>
          </cell>
          <cell r="G31">
            <v>2</v>
          </cell>
          <cell r="H31" t="str">
            <v>PA26/10900</v>
          </cell>
          <cell r="I31">
            <v>8385</v>
          </cell>
          <cell r="J31" t="str">
            <v>2 Postes autosoportables de acero (26/1090) de ángulo mayor y terminal (90°) Tipo ATCU2-26</v>
          </cell>
        </row>
        <row r="32">
          <cell r="C32" t="str">
            <v>EA220COU0D0-600-S1</v>
          </cell>
          <cell r="D32">
            <v>170</v>
          </cell>
          <cell r="E32">
            <v>2</v>
          </cell>
          <cell r="F32">
            <v>299.56598693999632</v>
          </cell>
          <cell r="G32">
            <v>1</v>
          </cell>
          <cell r="H32" t="str">
            <v>PA29/1600</v>
          </cell>
          <cell r="I32">
            <v>2689</v>
          </cell>
          <cell r="J32" t="str">
            <v>1 Poste autosoportable de acero (29/1600) de suspensión (2°) Tipo SCU2-29</v>
          </cell>
        </row>
        <row r="33">
          <cell r="C33" t="str">
            <v>EA220COU0D0-600-S2</v>
          </cell>
          <cell r="D33">
            <v>170</v>
          </cell>
          <cell r="E33">
            <v>25</v>
          </cell>
          <cell r="F33">
            <v>1804.3629664792925</v>
          </cell>
          <cell r="G33">
            <v>1</v>
          </cell>
          <cell r="H33" t="str">
            <v>PA26/8450</v>
          </cell>
          <cell r="I33">
            <v>7106</v>
          </cell>
          <cell r="J33" t="str">
            <v>1 Poste autosoportable de acero (26/8450) de suspensión (25°) Tipo SCU21-26</v>
          </cell>
        </row>
        <row r="34">
          <cell r="C34" t="str">
            <v>EA220COU0D0-600-A1</v>
          </cell>
          <cell r="D34">
            <v>170</v>
          </cell>
          <cell r="E34">
            <v>50</v>
          </cell>
          <cell r="F34">
            <v>3363.5436311839126</v>
          </cell>
          <cell r="G34">
            <v>2</v>
          </cell>
          <cell r="H34" t="str">
            <v>PA26/7900</v>
          </cell>
          <cell r="I34">
            <v>6802</v>
          </cell>
          <cell r="J34" t="str">
            <v>2 Postes autosoportables de acero (26/7900) de ángulo medio (50°) Tipo ACU2-26</v>
          </cell>
        </row>
        <row r="35">
          <cell r="C35" t="str">
            <v>EA220COU0D0-600-A2</v>
          </cell>
          <cell r="D35">
            <v>170</v>
          </cell>
          <cell r="E35">
            <v>90</v>
          </cell>
          <cell r="F35">
            <v>5514.9254720188601</v>
          </cell>
          <cell r="G35">
            <v>2</v>
          </cell>
          <cell r="H35" t="str">
            <v>PA26/12850</v>
          </cell>
          <cell r="I35">
            <v>9331</v>
          </cell>
          <cell r="J35" t="str">
            <v>2 Postes autosoportables de acero (26/12850) de ángulo mayor y terminal (90°) Tipo ATCU2-26</v>
          </cell>
        </row>
        <row r="36">
          <cell r="C36" t="str">
            <v>EA220SIU0S1-400-S1</v>
          </cell>
          <cell r="D36">
            <v>170</v>
          </cell>
          <cell r="E36">
            <v>2</v>
          </cell>
          <cell r="F36">
            <v>266.82541148804904</v>
          </cell>
          <cell r="G36">
            <v>1</v>
          </cell>
          <cell r="H36" t="str">
            <v>PA25/1000</v>
          </cell>
          <cell r="I36">
            <v>1706</v>
          </cell>
          <cell r="J36" t="str">
            <v>1 Poste autosoportable de acero (25/1000) de suspensión (2°) Tipo SCU1-25</v>
          </cell>
        </row>
        <row r="37">
          <cell r="C37" t="str">
            <v>EA220SIU0S1-400-S2</v>
          </cell>
          <cell r="D37">
            <v>170</v>
          </cell>
          <cell r="E37">
            <v>25</v>
          </cell>
          <cell r="F37">
            <v>1167.3340595447071</v>
          </cell>
          <cell r="G37">
            <v>1</v>
          </cell>
          <cell r="H37" t="str">
            <v>PA25/3750</v>
          </cell>
          <cell r="I37">
            <v>4028</v>
          </cell>
          <cell r="J37" t="str">
            <v>1 Poste autosoportable de acero (25/3750) de suspensión (25°) Tipo SCU11-25</v>
          </cell>
        </row>
        <row r="38">
          <cell r="C38" t="str">
            <v>EA220SIU0S1-400-A1</v>
          </cell>
          <cell r="D38">
            <v>170</v>
          </cell>
          <cell r="E38">
            <v>50</v>
          </cell>
          <cell r="F38">
            <v>2100.3872830294458</v>
          </cell>
          <cell r="G38">
            <v>1</v>
          </cell>
          <cell r="H38" t="str">
            <v>PA25/6100</v>
          </cell>
          <cell r="I38">
            <v>5527</v>
          </cell>
          <cell r="J38" t="str">
            <v>1 Poste autosoportable de acero (25/6100) de ángulo medio (50°) Tipo ACU1-25</v>
          </cell>
        </row>
        <row r="39">
          <cell r="C39" t="str">
            <v>EA220SIU0S1-400-A2</v>
          </cell>
          <cell r="D39">
            <v>170</v>
          </cell>
          <cell r="E39">
            <v>90</v>
          </cell>
          <cell r="F39">
            <v>3387.8286982408531</v>
          </cell>
          <cell r="G39">
            <v>1</v>
          </cell>
          <cell r="H39" t="str">
            <v>PA23/9500</v>
          </cell>
          <cell r="I39">
            <v>6777</v>
          </cell>
          <cell r="J39" t="str">
            <v>1 Poste autosoportable de acero (23/9500) de ángulo mayor y terminal (90°) Tipo ACTU1-23</v>
          </cell>
        </row>
        <row r="40">
          <cell r="C40" t="str">
            <v>EA220SIU0S1-500-S1</v>
          </cell>
          <cell r="D40">
            <v>170</v>
          </cell>
          <cell r="E40">
            <v>2</v>
          </cell>
          <cell r="F40">
            <v>306.80178043587512</v>
          </cell>
          <cell r="G40">
            <v>1</v>
          </cell>
          <cell r="H40" t="str">
            <v>PA25/1100</v>
          </cell>
          <cell r="I40">
            <v>1815</v>
          </cell>
          <cell r="J40" t="str">
            <v>1 Poste autosoportable de acero (25/1100) de suspensión (2°) Tipo SCU1-25</v>
          </cell>
        </row>
        <row r="41">
          <cell r="C41" t="str">
            <v>EA220SIU0S1-500-S2</v>
          </cell>
          <cell r="D41">
            <v>170</v>
          </cell>
          <cell r="E41">
            <v>25</v>
          </cell>
          <cell r="F41">
            <v>1405.1156519807976</v>
          </cell>
          <cell r="G41">
            <v>1</v>
          </cell>
          <cell r="H41" t="str">
            <v>PA25/4350</v>
          </cell>
          <cell r="I41">
            <v>4436</v>
          </cell>
          <cell r="J41" t="str">
            <v>1 Poste autosoportable de acero (25/4350) de suspensión (25°) Tipo SCU11-25</v>
          </cell>
        </row>
        <row r="42">
          <cell r="C42" t="str">
            <v>EA220SIU0S1-500-A1</v>
          </cell>
          <cell r="D42">
            <v>170</v>
          </cell>
          <cell r="E42">
            <v>50</v>
          </cell>
          <cell r="F42">
            <v>2543.1228221001857</v>
          </cell>
          <cell r="G42">
            <v>1</v>
          </cell>
          <cell r="H42" t="str">
            <v>PA25/7100</v>
          </cell>
          <cell r="I42">
            <v>6100</v>
          </cell>
          <cell r="J42" t="str">
            <v>1 Poste autosoportable de acero (25/7100) de ángulo medio (50°) Tipo ACU1-25</v>
          </cell>
        </row>
        <row r="43">
          <cell r="C43" t="str">
            <v>EA220SIU0S1-500-A2</v>
          </cell>
          <cell r="D43">
            <v>170</v>
          </cell>
          <cell r="E43">
            <v>90</v>
          </cell>
          <cell r="F43">
            <v>4113.3628949519325</v>
          </cell>
          <cell r="G43">
            <v>1</v>
          </cell>
          <cell r="H43" t="str">
            <v>PA23/11100</v>
          </cell>
          <cell r="I43">
            <v>7499</v>
          </cell>
          <cell r="J43" t="str">
            <v>1 Poste autosoportable de acero (23/1110) de ángulo mayor y terminal (90°) Tipo ACTU1-23</v>
          </cell>
        </row>
        <row r="44">
          <cell r="C44" t="str">
            <v>EA220SIU0S1-600-S1</v>
          </cell>
          <cell r="D44">
            <v>170</v>
          </cell>
          <cell r="E44">
            <v>2</v>
          </cell>
          <cell r="F44">
            <v>342.75538587668098</v>
          </cell>
          <cell r="G44">
            <v>1</v>
          </cell>
          <cell r="H44" t="str">
            <v>PA25/1200</v>
          </cell>
          <cell r="I44">
            <v>1921</v>
          </cell>
          <cell r="J44" t="str">
            <v>1 Poste autosoportable de acero (25/1200) de suspensión (2°) Tipo SCU1-25</v>
          </cell>
        </row>
        <row r="45">
          <cell r="C45" t="str">
            <v>EA220SIU0S1-600-S2</v>
          </cell>
          <cell r="D45">
            <v>170</v>
          </cell>
          <cell r="E45">
            <v>25</v>
          </cell>
          <cell r="F45">
            <v>1629.8643401542311</v>
          </cell>
          <cell r="G45">
            <v>1</v>
          </cell>
          <cell r="H45" t="str">
            <v>PA25/4900</v>
          </cell>
          <cell r="I45">
            <v>4793</v>
          </cell>
          <cell r="J45" t="str">
            <v>1 Poste autosoportable de acero (25/4900) de suspensión (25°) Tipo SCU11-25</v>
          </cell>
        </row>
        <row r="46">
          <cell r="C46" t="str">
            <v>EA220SIU0S1-600-A1</v>
          </cell>
          <cell r="D46">
            <v>170</v>
          </cell>
          <cell r="E46">
            <v>50</v>
          </cell>
          <cell r="F46">
            <v>2963.489687735766</v>
          </cell>
          <cell r="G46">
            <v>1</v>
          </cell>
          <cell r="H46" t="str">
            <v>PA25/8050</v>
          </cell>
          <cell r="I46">
            <v>6619</v>
          </cell>
          <cell r="J46" t="str">
            <v>1 Poste autosoportable de acero (25/8050) de ángulo medio (50°) Tipo ACU1-25</v>
          </cell>
        </row>
        <row r="47">
          <cell r="C47" t="str">
            <v>EA220SIU0S1-600-A2</v>
          </cell>
          <cell r="D47">
            <v>170</v>
          </cell>
          <cell r="E47">
            <v>90</v>
          </cell>
          <cell r="F47">
            <v>4803.6467780673456</v>
          </cell>
          <cell r="G47">
            <v>1</v>
          </cell>
          <cell r="H47" t="str">
            <v>PA23/12600</v>
          </cell>
          <cell r="I47">
            <v>8143</v>
          </cell>
          <cell r="J47" t="str">
            <v>1 Poste autosoportable de acero (23/1260) de ángulo mayor y terminal (90°) Tipo ACTU1-23</v>
          </cell>
        </row>
        <row r="48">
          <cell r="C48" t="str">
            <v>EA220SIU0D1-400-S1</v>
          </cell>
          <cell r="D48">
            <v>170</v>
          </cell>
          <cell r="E48">
            <v>2</v>
          </cell>
          <cell r="F48">
            <v>266.82541148804904</v>
          </cell>
          <cell r="G48">
            <v>1</v>
          </cell>
          <cell r="H48" t="str">
            <v>PA29/1600</v>
          </cell>
          <cell r="I48">
            <v>2689</v>
          </cell>
          <cell r="J48" t="str">
            <v>1 Poste autosoportable de acero (29/1600) de suspensión (2°) Tipo SCU2-29</v>
          </cell>
        </row>
        <row r="49">
          <cell r="C49" t="str">
            <v>EA220SIU0D1-400-S2</v>
          </cell>
          <cell r="D49">
            <v>170</v>
          </cell>
          <cell r="E49">
            <v>25</v>
          </cell>
          <cell r="F49">
            <v>1167.3340595447071</v>
          </cell>
          <cell r="G49">
            <v>1</v>
          </cell>
          <cell r="H49" t="str">
            <v>PA26/6200</v>
          </cell>
          <cell r="I49">
            <v>5810</v>
          </cell>
          <cell r="J49" t="str">
            <v>1 Poste autosoportable de acero (26/6200) de suspensión (25°) Tipo SCU21-26</v>
          </cell>
        </row>
        <row r="50">
          <cell r="C50" t="str">
            <v>EA220SIU0D1-400-A1</v>
          </cell>
          <cell r="D50">
            <v>170</v>
          </cell>
          <cell r="E50">
            <v>50</v>
          </cell>
          <cell r="F50">
            <v>2100.3872830294458</v>
          </cell>
          <cell r="G50">
            <v>2</v>
          </cell>
          <cell r="H50" t="str">
            <v>PA26/6150</v>
          </cell>
          <cell r="I50">
            <v>5780</v>
          </cell>
          <cell r="J50" t="str">
            <v>2 Postes autosoportables de acero (26/6150) de ángulo medio (50°) Tipo ACU2-26</v>
          </cell>
        </row>
        <row r="51">
          <cell r="C51" t="str">
            <v>EA220SIU0D1-400-A2</v>
          </cell>
          <cell r="D51">
            <v>170</v>
          </cell>
          <cell r="E51">
            <v>90</v>
          </cell>
          <cell r="F51">
            <v>3387.8286982408531</v>
          </cell>
          <cell r="G51">
            <v>2</v>
          </cell>
          <cell r="H51" t="str">
            <v>PA26/9800</v>
          </cell>
          <cell r="I51">
            <v>7824</v>
          </cell>
          <cell r="J51" t="str">
            <v>2 Postes autosoportables de acero (26/9800) de ángulo mayor y terminal (90°) Tipo ATCU2-26</v>
          </cell>
        </row>
        <row r="52">
          <cell r="C52" t="str">
            <v>EA220SIU0D1-500-S1</v>
          </cell>
          <cell r="D52">
            <v>170</v>
          </cell>
          <cell r="E52">
            <v>2</v>
          </cell>
          <cell r="F52">
            <v>306.80178043587512</v>
          </cell>
          <cell r="G52">
            <v>1</v>
          </cell>
          <cell r="H52" t="str">
            <v>PA29/1800</v>
          </cell>
          <cell r="I52">
            <v>2903</v>
          </cell>
          <cell r="J52" t="str">
            <v>1 Poste autosoportable de acero (29/1800) de suspensión (2°) Tipo SCU2-29</v>
          </cell>
        </row>
        <row r="53">
          <cell r="C53" t="str">
            <v>EA220SIU0D1-500-S2</v>
          </cell>
          <cell r="D53">
            <v>170</v>
          </cell>
          <cell r="E53">
            <v>25</v>
          </cell>
          <cell r="F53">
            <v>1405.1156519807976</v>
          </cell>
          <cell r="G53">
            <v>1</v>
          </cell>
          <cell r="H53" t="str">
            <v>PA26/7300</v>
          </cell>
          <cell r="I53">
            <v>6461</v>
          </cell>
          <cell r="J53" t="str">
            <v>1 Poste autosoportable de acero (26/7300) de suspensión (25°) Tipo SCU21-26</v>
          </cell>
        </row>
        <row r="54">
          <cell r="C54" t="str">
            <v>EA220SIU0D1-500-A1</v>
          </cell>
          <cell r="D54">
            <v>170</v>
          </cell>
          <cell r="E54">
            <v>50</v>
          </cell>
          <cell r="F54">
            <v>2543.1228221001857</v>
          </cell>
          <cell r="G54">
            <v>2</v>
          </cell>
          <cell r="H54" t="str">
            <v>PA26/7150</v>
          </cell>
          <cell r="I54">
            <v>6375</v>
          </cell>
          <cell r="J54" t="str">
            <v>2 Postes autosoportables de acero (26/7150) de ángulo medio (50°) Tipo ACU2-26</v>
          </cell>
        </row>
        <row r="55">
          <cell r="C55" t="str">
            <v>EA220SIU0D1-500-A2</v>
          </cell>
          <cell r="D55">
            <v>170</v>
          </cell>
          <cell r="E55">
            <v>90</v>
          </cell>
          <cell r="F55">
            <v>4113.3628949519325</v>
          </cell>
          <cell r="G55">
            <v>2</v>
          </cell>
          <cell r="H55" t="str">
            <v>PA26/11500</v>
          </cell>
          <cell r="I55">
            <v>8682</v>
          </cell>
          <cell r="J55" t="str">
            <v>2 Postes autosoportables de acero (26/1150) de ángulo mayor y terminal (90°) Tipo ATCU2-26</v>
          </cell>
        </row>
        <row r="56">
          <cell r="C56" t="str">
            <v>EA220SIU0D1-600-S1</v>
          </cell>
          <cell r="D56">
            <v>170</v>
          </cell>
          <cell r="E56">
            <v>2</v>
          </cell>
          <cell r="F56">
            <v>342.75538587668098</v>
          </cell>
          <cell r="G56">
            <v>1</v>
          </cell>
          <cell r="H56" t="str">
            <v>PA29/2000</v>
          </cell>
          <cell r="I56">
            <v>3108</v>
          </cell>
          <cell r="J56" t="str">
            <v>1 Poste autosoportable de acero (29/2000) de suspensión (2°) Tipo SCU2-29</v>
          </cell>
        </row>
        <row r="57">
          <cell r="C57" t="str">
            <v>EA220SIU0D1-600-S2</v>
          </cell>
          <cell r="D57">
            <v>170</v>
          </cell>
          <cell r="E57">
            <v>25</v>
          </cell>
          <cell r="F57">
            <v>1629.8643401542311</v>
          </cell>
          <cell r="G57">
            <v>1</v>
          </cell>
          <cell r="H57" t="str">
            <v>PA26/8300</v>
          </cell>
          <cell r="I57">
            <v>7023</v>
          </cell>
          <cell r="J57" t="str">
            <v>1 Poste autosoportable de acero (26/8300) de suspensión (25°) Tipo SCU21-26</v>
          </cell>
        </row>
        <row r="58">
          <cell r="C58" t="str">
            <v>EA220SIU0D1-600-A1</v>
          </cell>
          <cell r="D58">
            <v>170</v>
          </cell>
          <cell r="E58">
            <v>50</v>
          </cell>
          <cell r="F58">
            <v>2963.489687735766</v>
          </cell>
          <cell r="G58">
            <v>2</v>
          </cell>
          <cell r="H58" t="str">
            <v>PA26/8150</v>
          </cell>
          <cell r="I58">
            <v>6941</v>
          </cell>
          <cell r="J58" t="str">
            <v>2 Postes autosoportables de acero (26/8150) de ángulo medio (50°) Tipo ACU2-26</v>
          </cell>
        </row>
        <row r="59">
          <cell r="C59" t="str">
            <v>EA220SIU0D1-600-A2</v>
          </cell>
          <cell r="D59">
            <v>170</v>
          </cell>
          <cell r="E59">
            <v>90</v>
          </cell>
          <cell r="F59">
            <v>4803.6467780673456</v>
          </cell>
          <cell r="G59">
            <v>2</v>
          </cell>
          <cell r="H59" t="str">
            <v>PA26/13050</v>
          </cell>
          <cell r="I59">
            <v>9425</v>
          </cell>
          <cell r="J59" t="str">
            <v>2 Postes autosoportables de acero (26/13050) de ángulo mayor y terminal (90°) Tipo ATCU2-26</v>
          </cell>
        </row>
        <row r="60">
          <cell r="C60" t="str">
            <v>EA220SIU1S1-400-S1</v>
          </cell>
          <cell r="D60">
            <v>170</v>
          </cell>
          <cell r="E60">
            <v>2</v>
          </cell>
          <cell r="F60">
            <v>270.48115284081405</v>
          </cell>
          <cell r="G60">
            <v>1</v>
          </cell>
          <cell r="H60" t="str">
            <v>PA25/1000</v>
          </cell>
          <cell r="I60">
            <v>1706</v>
          </cell>
          <cell r="J60" t="str">
            <v>1 Poste autosoportable de acero (25/1000) de suspensión (2°) Tipo SCU1-25</v>
          </cell>
        </row>
        <row r="61">
          <cell r="C61" t="str">
            <v>EA220SIU1S1-400-S2</v>
          </cell>
          <cell r="D61">
            <v>170</v>
          </cell>
          <cell r="E61">
            <v>25</v>
          </cell>
          <cell r="F61">
            <v>1376.682877291069</v>
          </cell>
          <cell r="G61">
            <v>1</v>
          </cell>
          <cell r="H61" t="str">
            <v>PA25/4350</v>
          </cell>
          <cell r="I61">
            <v>4436</v>
          </cell>
          <cell r="J61" t="str">
            <v>1 Poste autosoportable de acero (25/4350) de suspensión (25°) Tipo SCU11-25</v>
          </cell>
        </row>
        <row r="62">
          <cell r="C62" t="str">
            <v>EA220SIU1S1-400-A1</v>
          </cell>
          <cell r="D62">
            <v>170</v>
          </cell>
          <cell r="E62">
            <v>50</v>
          </cell>
          <cell r="F62">
            <v>2522.8629690093517</v>
          </cell>
          <cell r="G62">
            <v>1</v>
          </cell>
          <cell r="H62" t="str">
            <v>PA25/7250</v>
          </cell>
          <cell r="I62">
            <v>6183</v>
          </cell>
          <cell r="J62" t="str">
            <v>1 Poste autosoportable de acero (25/7250) de ángulo medio (50°) Tipo ACU1-25</v>
          </cell>
        </row>
        <row r="63">
          <cell r="C63" t="str">
            <v>EA220SIU1S1-400-A2</v>
          </cell>
          <cell r="D63">
            <v>170</v>
          </cell>
          <cell r="E63">
            <v>90</v>
          </cell>
          <cell r="F63">
            <v>4104.3801667719317</v>
          </cell>
          <cell r="G63">
            <v>1</v>
          </cell>
          <cell r="H63" t="str">
            <v>PA23/11400</v>
          </cell>
          <cell r="I63">
            <v>7630</v>
          </cell>
          <cell r="J63" t="str">
            <v>1 Poste autosoportable de acero (23/1140) de ángulo mayor y terminal (90°) Tipo ACTU1-23</v>
          </cell>
        </row>
        <row r="64">
          <cell r="C64" t="str">
            <v>EA220SIU1S1-500-S1</v>
          </cell>
          <cell r="D64">
            <v>170</v>
          </cell>
          <cell r="E64">
            <v>2</v>
          </cell>
          <cell r="F64">
            <v>312.8173326958281</v>
          </cell>
          <cell r="G64">
            <v>1</v>
          </cell>
          <cell r="H64" t="str">
            <v>PA25/1100</v>
          </cell>
          <cell r="I64">
            <v>1815</v>
          </cell>
          <cell r="J64" t="str">
            <v>1 Poste autosoportable de acero (25/1100) de suspensión (2°) Tipo SCU1-25</v>
          </cell>
        </row>
        <row r="65">
          <cell r="C65" t="str">
            <v>EA220SIU1S1-500-S2</v>
          </cell>
          <cell r="D65">
            <v>170</v>
          </cell>
          <cell r="E65">
            <v>25</v>
          </cell>
          <cell r="F65">
            <v>1663.4867807932897</v>
          </cell>
          <cell r="G65">
            <v>1</v>
          </cell>
          <cell r="H65" t="str">
            <v>PA25/5050</v>
          </cell>
          <cell r="I65">
            <v>4888</v>
          </cell>
          <cell r="J65" t="str">
            <v>1 Poste autosoportable de acero (25/5050) de suspensión (25°) Tipo SCU11-25</v>
          </cell>
        </row>
        <row r="66">
          <cell r="C66" t="str">
            <v>EA220SIU1S1-500-A1</v>
          </cell>
          <cell r="D66">
            <v>170</v>
          </cell>
          <cell r="E66">
            <v>50</v>
          </cell>
          <cell r="F66">
            <v>3062.9697120559304</v>
          </cell>
          <cell r="G66">
            <v>1</v>
          </cell>
          <cell r="H66" t="str">
            <v>PA25/8500</v>
          </cell>
          <cell r="I66">
            <v>6857</v>
          </cell>
          <cell r="J66" t="str">
            <v>1 Poste autosoportable de acero (25/8500) de ángulo medio (50°) Tipo ACU1-25</v>
          </cell>
        </row>
        <row r="67">
          <cell r="C67" t="str">
            <v>EA220SIU1S1-500-A2</v>
          </cell>
          <cell r="D67">
            <v>170</v>
          </cell>
          <cell r="E67">
            <v>90</v>
          </cell>
          <cell r="F67">
            <v>4993.9981252689022</v>
          </cell>
          <cell r="G67">
            <v>1</v>
          </cell>
          <cell r="H67" t="str">
            <v>PA23/13400</v>
          </cell>
          <cell r="I67">
            <v>8475</v>
          </cell>
          <cell r="J67" t="str">
            <v>1 Poste autosoportable de acero (23/1340) de ángulo mayor y terminal (90°) Tipo ACTU1-23</v>
          </cell>
        </row>
        <row r="68">
          <cell r="C68" t="str">
            <v>EA220SIU1S1-600-S1</v>
          </cell>
          <cell r="D68">
            <v>170</v>
          </cell>
          <cell r="E68">
            <v>2</v>
          </cell>
          <cell r="F68">
            <v>351.28230058018187</v>
          </cell>
          <cell r="G68">
            <v>1</v>
          </cell>
          <cell r="H68" t="str">
            <v>PA25/1200</v>
          </cell>
          <cell r="I68">
            <v>1921</v>
          </cell>
          <cell r="J68" t="str">
            <v>1 Poste autosoportable de acero (25/1200) de suspensión (2°) Tipo SCU1-25</v>
          </cell>
        </row>
        <row r="69">
          <cell r="C69" t="str">
            <v>EA220SIU1S1-600-S2</v>
          </cell>
          <cell r="D69">
            <v>170</v>
          </cell>
          <cell r="E69">
            <v>25</v>
          </cell>
          <cell r="F69">
            <v>1936.3149019279585</v>
          </cell>
          <cell r="G69">
            <v>1</v>
          </cell>
          <cell r="H69" t="str">
            <v>PA25/5700</v>
          </cell>
          <cell r="I69">
            <v>5288</v>
          </cell>
          <cell r="J69" t="str">
            <v>1 Poste autosoportable de acero (25/5700) de suspensión (25°) Tipo SCU11-25</v>
          </cell>
        </row>
        <row r="70">
          <cell r="C70" t="str">
            <v>EA220SIU1S1-600-A1</v>
          </cell>
          <cell r="D70">
            <v>170</v>
          </cell>
          <cell r="E70">
            <v>50</v>
          </cell>
          <cell r="F70">
            <v>3578.6309209995416</v>
          </cell>
          <cell r="G70">
            <v>1</v>
          </cell>
          <cell r="H70" t="str">
            <v>PA25/9550</v>
          </cell>
          <cell r="I70">
            <v>7396</v>
          </cell>
          <cell r="J70" t="str">
            <v>1 Poste autosoportable de acero (25/9550) de ángulo medio (50°) Tipo ACU1-25</v>
          </cell>
        </row>
        <row r="71">
          <cell r="C71" t="str">
            <v>EA220SIU1S1-600-A2</v>
          </cell>
          <cell r="D71">
            <v>170</v>
          </cell>
          <cell r="E71">
            <v>90</v>
          </cell>
          <cell r="F71">
            <v>5844.7242226454437</v>
          </cell>
          <cell r="G71">
            <v>1</v>
          </cell>
          <cell r="H71" t="str">
            <v>PA23/15150</v>
          </cell>
          <cell r="I71">
            <v>9179</v>
          </cell>
          <cell r="J71" t="str">
            <v>1 Poste autosoportable de acero (23/1515) de ángulo mayor y terminal (90°) Tipo ACTU1-23</v>
          </cell>
        </row>
        <row r="72">
          <cell r="C72" t="str">
            <v>EA220SIU1D1-400-S1</v>
          </cell>
          <cell r="D72">
            <v>170</v>
          </cell>
          <cell r="E72">
            <v>2</v>
          </cell>
          <cell r="F72">
            <v>270.48115284081405</v>
          </cell>
          <cell r="G72">
            <v>1</v>
          </cell>
          <cell r="H72" t="str">
            <v>PA29/1650</v>
          </cell>
          <cell r="I72">
            <v>2743</v>
          </cell>
          <cell r="J72" t="str">
            <v>1 Poste autosoportable de acero (29/1650) de suspensión (2°) Tipo SCU2-29</v>
          </cell>
        </row>
        <row r="73">
          <cell r="C73" t="str">
            <v>EA220SIU1D1-400-S2</v>
          </cell>
          <cell r="D73">
            <v>170</v>
          </cell>
          <cell r="E73">
            <v>25</v>
          </cell>
          <cell r="F73">
            <v>1376.682877291069</v>
          </cell>
          <cell r="G73">
            <v>1</v>
          </cell>
          <cell r="H73" t="str">
            <v>PA26/7250</v>
          </cell>
          <cell r="I73">
            <v>6432</v>
          </cell>
          <cell r="J73" t="str">
            <v>1 Poste autosoportable de acero (26/7250) de suspensión (25°) Tipo SCU21-26</v>
          </cell>
        </row>
        <row r="74">
          <cell r="C74" t="str">
            <v>EA220SIU1D1-400-A1</v>
          </cell>
          <cell r="D74">
            <v>170</v>
          </cell>
          <cell r="E74">
            <v>50</v>
          </cell>
          <cell r="F74">
            <v>2522.8629690093517</v>
          </cell>
          <cell r="G74">
            <v>2</v>
          </cell>
          <cell r="H74" t="str">
            <v>PA26/7350</v>
          </cell>
          <cell r="I74">
            <v>6490</v>
          </cell>
          <cell r="J74" t="str">
            <v>2 Postes autosoportables de acero (26/7350) de ángulo medio (50°) Tipo ACU2-26</v>
          </cell>
        </row>
        <row r="75">
          <cell r="C75" t="str">
            <v>EA220SIU1D1-400-A2</v>
          </cell>
          <cell r="D75">
            <v>170</v>
          </cell>
          <cell r="E75">
            <v>90</v>
          </cell>
          <cell r="F75">
            <v>4104.3801667719317</v>
          </cell>
          <cell r="G75">
            <v>2</v>
          </cell>
          <cell r="H75" t="str">
            <v>PA26/11800</v>
          </cell>
          <cell r="I75">
            <v>8828</v>
          </cell>
          <cell r="J75" t="str">
            <v>2 Postes autosoportables de acero (26/1180) de ángulo mayor y terminal (90°) Tipo ATCU2-26</v>
          </cell>
        </row>
        <row r="76">
          <cell r="C76" t="str">
            <v>EA220SIU1D1-500-S1</v>
          </cell>
          <cell r="D76">
            <v>170</v>
          </cell>
          <cell r="E76">
            <v>2</v>
          </cell>
          <cell r="F76">
            <v>312.8173326958281</v>
          </cell>
          <cell r="G76">
            <v>1</v>
          </cell>
          <cell r="H76" t="str">
            <v>PA29/1850</v>
          </cell>
          <cell r="I76">
            <v>2955</v>
          </cell>
          <cell r="J76" t="str">
            <v>1 Poste autosoportable de acero (29/1850) de suspensión (2°) Tipo SCU2-29</v>
          </cell>
        </row>
        <row r="77">
          <cell r="C77" t="str">
            <v>EA220SIU1D1-500-S2</v>
          </cell>
          <cell r="D77">
            <v>170</v>
          </cell>
          <cell r="E77">
            <v>25</v>
          </cell>
          <cell r="F77">
            <v>1663.4867807932897</v>
          </cell>
          <cell r="G77">
            <v>1</v>
          </cell>
          <cell r="H77" t="str">
            <v>PA26/8550</v>
          </cell>
          <cell r="I77">
            <v>7160</v>
          </cell>
          <cell r="J77" t="str">
            <v>1 Poste autosoportable de acero (26/8550) de suspensión (25°) Tipo SCU21-26</v>
          </cell>
        </row>
        <row r="78">
          <cell r="C78" t="str">
            <v>EA220SIU1D1-500-A1</v>
          </cell>
          <cell r="D78">
            <v>170</v>
          </cell>
          <cell r="E78">
            <v>50</v>
          </cell>
          <cell r="F78">
            <v>3062.9697120559304</v>
          </cell>
          <cell r="G78">
            <v>2</v>
          </cell>
          <cell r="H78" t="str">
            <v>PA26/8550</v>
          </cell>
          <cell r="I78">
            <v>7160</v>
          </cell>
          <cell r="J78" t="str">
            <v>2 Postes autosoportables de acero (26/8550) de ángulo medio (50°) Tipo ACU2-26</v>
          </cell>
        </row>
        <row r="79">
          <cell r="C79" t="str">
            <v>EA220SIU1D1-500-A2</v>
          </cell>
          <cell r="D79">
            <v>170</v>
          </cell>
          <cell r="E79">
            <v>90</v>
          </cell>
          <cell r="F79">
            <v>4993.9981252689022</v>
          </cell>
          <cell r="G79">
            <v>2</v>
          </cell>
          <cell r="H79" t="str">
            <v>PA26/13850</v>
          </cell>
          <cell r="I79">
            <v>9797</v>
          </cell>
          <cell r="J79" t="str">
            <v>2 Postes autosoportables de acero (26/1385) de ángulo mayor y terminal (90°) Tipo ATCU2-26</v>
          </cell>
        </row>
        <row r="80">
          <cell r="C80" t="str">
            <v>EA220SIU1D1-600-S1</v>
          </cell>
          <cell r="D80">
            <v>170</v>
          </cell>
          <cell r="E80">
            <v>2</v>
          </cell>
          <cell r="F80">
            <v>351.28230058018187</v>
          </cell>
          <cell r="G80">
            <v>1</v>
          </cell>
          <cell r="H80" t="str">
            <v>PA29/2000</v>
          </cell>
          <cell r="I80">
            <v>3108</v>
          </cell>
          <cell r="J80" t="str">
            <v>1 Poste autosoportable de acero (29/2000) de suspensión (2°) Tipo SCU2-29</v>
          </cell>
        </row>
        <row r="81">
          <cell r="C81" t="str">
            <v>EA220SIU1D1-600-S2</v>
          </cell>
          <cell r="D81">
            <v>170</v>
          </cell>
          <cell r="E81">
            <v>25</v>
          </cell>
          <cell r="F81">
            <v>1936.3149019279585</v>
          </cell>
          <cell r="G81">
            <v>1</v>
          </cell>
          <cell r="H81" t="str">
            <v>PA26/9800</v>
          </cell>
          <cell r="I81">
            <v>7824</v>
          </cell>
          <cell r="J81" t="str">
            <v>1 Poste autosoportable de acero (26/9800) de suspensión (25°) Tipo SCU21-26</v>
          </cell>
        </row>
        <row r="82">
          <cell r="C82" t="str">
            <v>EA220SIU1D1-600-A1</v>
          </cell>
          <cell r="D82">
            <v>170</v>
          </cell>
          <cell r="E82">
            <v>50</v>
          </cell>
          <cell r="F82">
            <v>3578.6309209995416</v>
          </cell>
          <cell r="G82">
            <v>2</v>
          </cell>
          <cell r="H82" t="str">
            <v>PA26/9750</v>
          </cell>
          <cell r="I82">
            <v>7798</v>
          </cell>
          <cell r="J82" t="str">
            <v>2 Postes autosoportables de acero (26/9750) de ángulo medio (50°) Tipo ACU2-26</v>
          </cell>
        </row>
        <row r="83">
          <cell r="C83" t="str">
            <v>EA220SIU1D1-600-A2</v>
          </cell>
          <cell r="D83">
            <v>170</v>
          </cell>
          <cell r="E83">
            <v>90</v>
          </cell>
          <cell r="F83">
            <v>5844.7242226454437</v>
          </cell>
          <cell r="G83">
            <v>2</v>
          </cell>
          <cell r="H83" t="str">
            <v>PA26/15800</v>
          </cell>
          <cell r="I83">
            <v>10673</v>
          </cell>
          <cell r="J83" t="str">
            <v>2 Postes autosoportables de acero (26/15800) de ángulo mayor y terminal (90°) Tipo ATCU2-26</v>
          </cell>
        </row>
        <row r="84">
          <cell r="C84" t="str">
            <v>EA220SEU0S1-400-S1</v>
          </cell>
          <cell r="D84">
            <v>170</v>
          </cell>
          <cell r="E84">
            <v>2</v>
          </cell>
          <cell r="F84">
            <v>229.39807403245243</v>
          </cell>
          <cell r="G84">
            <v>1</v>
          </cell>
          <cell r="H84" t="str">
            <v>PA25/850</v>
          </cell>
          <cell r="I84">
            <v>1535</v>
          </cell>
          <cell r="J84" t="str">
            <v>1 Poste autosoportable de acero (25/850) de suspensión (2°) Tipo SCU1-25</v>
          </cell>
        </row>
        <row r="85">
          <cell r="C85" t="str">
            <v>EA220SEU0S1-400-S2</v>
          </cell>
          <cell r="D85">
            <v>170</v>
          </cell>
          <cell r="E85">
            <v>25</v>
          </cell>
          <cell r="F85">
            <v>1283.4731096057928</v>
          </cell>
          <cell r="G85">
            <v>1</v>
          </cell>
          <cell r="H85" t="str">
            <v>PA25/4050</v>
          </cell>
          <cell r="I85">
            <v>4235</v>
          </cell>
          <cell r="J85" t="str">
            <v>1 Poste autosoportable de acero (25/4050) de suspensión (25°) Tipo SCU11-25</v>
          </cell>
        </row>
        <row r="86">
          <cell r="C86" t="str">
            <v>EA220SEU0S1-400-A1</v>
          </cell>
          <cell r="D86">
            <v>170</v>
          </cell>
          <cell r="E86">
            <v>50</v>
          </cell>
          <cell r="F86">
            <v>2375.6426427457072</v>
          </cell>
          <cell r="G86">
            <v>1</v>
          </cell>
          <cell r="H86" t="str">
            <v>PA25/6850</v>
          </cell>
          <cell r="I86">
            <v>5959</v>
          </cell>
          <cell r="J86" t="str">
            <v>1 Poste autosoportable de acero (25/6850) de ángulo medio (50°) Tipo ACU1-25</v>
          </cell>
        </row>
        <row r="87">
          <cell r="C87" t="str">
            <v>EA220SEU0S1-400-A2</v>
          </cell>
          <cell r="D87">
            <v>170</v>
          </cell>
          <cell r="E87">
            <v>90</v>
          </cell>
          <cell r="F87">
            <v>3882.6352279542534</v>
          </cell>
          <cell r="G87">
            <v>1</v>
          </cell>
          <cell r="H87" t="str">
            <v>PA23/10850</v>
          </cell>
          <cell r="I87">
            <v>7389</v>
          </cell>
          <cell r="J87" t="str">
            <v>1 Poste autosoportable de acero (23/1085) de ángulo mayor y terminal (90°) Tipo ACTU1-23</v>
          </cell>
        </row>
        <row r="88">
          <cell r="C88" t="str">
            <v>EA220SEU0S1-500-S1</v>
          </cell>
          <cell r="D88">
            <v>170</v>
          </cell>
          <cell r="E88">
            <v>2</v>
          </cell>
          <cell r="F88">
            <v>267.75710167769893</v>
          </cell>
          <cell r="G88">
            <v>1</v>
          </cell>
          <cell r="H88" t="str">
            <v>PA25/950</v>
          </cell>
          <cell r="I88">
            <v>1650</v>
          </cell>
          <cell r="J88" t="str">
            <v>1 Poste autosoportable de acero (25/950) de suspensión (2°) Tipo SCU1-25</v>
          </cell>
        </row>
        <row r="89">
          <cell r="C89" t="str">
            <v>EA220SEU0S1-500-S2</v>
          </cell>
          <cell r="D89">
            <v>170</v>
          </cell>
          <cell r="E89">
            <v>25</v>
          </cell>
          <cell r="F89">
            <v>1571.0994323431655</v>
          </cell>
          <cell r="G89">
            <v>1</v>
          </cell>
          <cell r="H89" t="str">
            <v>PA25/4750</v>
          </cell>
          <cell r="I89">
            <v>4697</v>
          </cell>
          <cell r="J89" t="str">
            <v>1 Poste autosoportable de acero (25/4750) de suspensión (25°) Tipo SCU11-25</v>
          </cell>
        </row>
        <row r="90">
          <cell r="C90" t="str">
            <v>EA220SEU0S1-500-A1</v>
          </cell>
          <cell r="D90">
            <v>170</v>
          </cell>
          <cell r="E90">
            <v>50</v>
          </cell>
          <cell r="F90">
            <v>2921.5448340124367</v>
          </cell>
          <cell r="G90">
            <v>1</v>
          </cell>
          <cell r="H90" t="str">
            <v>PA25/8100</v>
          </cell>
          <cell r="I90">
            <v>6645</v>
          </cell>
          <cell r="J90" t="str">
            <v>1 Poste autosoportable de acero (25/8100) de ángulo medio (50°) Tipo ACU1-25</v>
          </cell>
        </row>
        <row r="91">
          <cell r="C91" t="str">
            <v>EA220SEU0S1-500-A2</v>
          </cell>
          <cell r="D91">
            <v>170</v>
          </cell>
          <cell r="E91">
            <v>90</v>
          </cell>
          <cell r="F91">
            <v>4784.9104977604075</v>
          </cell>
          <cell r="G91">
            <v>1</v>
          </cell>
          <cell r="H91" t="str">
            <v>PA23/12850</v>
          </cell>
          <cell r="I91">
            <v>8248</v>
          </cell>
          <cell r="J91" t="str">
            <v>1 Poste autosoportable de acero (23/1285) de ángulo mayor y terminal (90°) Tipo ACTU1-23</v>
          </cell>
        </row>
        <row r="92">
          <cell r="C92" t="str">
            <v>EA220SEU0S1-600-S1</v>
          </cell>
          <cell r="D92">
            <v>170</v>
          </cell>
          <cell r="E92">
            <v>2</v>
          </cell>
          <cell r="F92">
            <v>302.90044371390377</v>
          </cell>
          <cell r="G92">
            <v>1</v>
          </cell>
          <cell r="H92" t="str">
            <v>PA25/1000</v>
          </cell>
          <cell r="I92">
            <v>1706</v>
          </cell>
          <cell r="J92" t="str">
            <v>1 Poste autosoportable de acero (25/1000) de suspensión (2°) Tipo SCU1-25</v>
          </cell>
        </row>
        <row r="93">
          <cell r="C93" t="str">
            <v>EA220SEU0S1-600-S2</v>
          </cell>
          <cell r="D93">
            <v>170</v>
          </cell>
          <cell r="E93">
            <v>25</v>
          </cell>
          <cell r="F93">
            <v>1845.7159191183066</v>
          </cell>
          <cell r="G93">
            <v>1</v>
          </cell>
          <cell r="H93" t="str">
            <v>PA25/5450</v>
          </cell>
          <cell r="I93">
            <v>5136</v>
          </cell>
          <cell r="J93" t="str">
            <v>1 Poste autosoportable de acero (25/5450) de suspensión (25°) Tipo SCU11-25</v>
          </cell>
        </row>
        <row r="94">
          <cell r="C94" t="str">
            <v>EA220SEU0S1-600-A1</v>
          </cell>
          <cell r="D94">
            <v>170</v>
          </cell>
          <cell r="E94">
            <v>50</v>
          </cell>
          <cell r="F94">
            <v>3444.2890762720908</v>
          </cell>
          <cell r="G94">
            <v>1</v>
          </cell>
          <cell r="H94" t="str">
            <v>PA25/9250</v>
          </cell>
          <cell r="I94">
            <v>7244</v>
          </cell>
          <cell r="J94" t="str">
            <v>1 Poste autosoportable de acero (25/9250) de ángulo medio (50°) Tipo ACU1-25</v>
          </cell>
        </row>
        <row r="95">
          <cell r="C95" t="str">
            <v>EA220SEU0S1-600-A2</v>
          </cell>
          <cell r="D95">
            <v>170</v>
          </cell>
          <cell r="E95">
            <v>90</v>
          </cell>
          <cell r="F95">
            <v>5650.0252936323623</v>
          </cell>
          <cell r="G95">
            <v>1</v>
          </cell>
          <cell r="H95" t="str">
            <v>PA23/14750</v>
          </cell>
          <cell r="I95">
            <v>9021</v>
          </cell>
          <cell r="J95" t="str">
            <v>1 Poste autosoportable de acero (23/1475) de ángulo mayor y terminal (90°) Tipo ACTU1-23</v>
          </cell>
        </row>
        <row r="96">
          <cell r="C96" t="str">
            <v>EA220SEU0D1-400-S1</v>
          </cell>
          <cell r="D96">
            <v>170</v>
          </cell>
          <cell r="E96">
            <v>2</v>
          </cell>
          <cell r="F96">
            <v>229.39807403245243</v>
          </cell>
          <cell r="G96">
            <v>1</v>
          </cell>
          <cell r="H96" t="str">
            <v>PA29/1350</v>
          </cell>
          <cell r="I96">
            <v>2408</v>
          </cell>
          <cell r="J96" t="str">
            <v>1 Poste autosoportable de acero (29/1350) de suspensión (2°) Tipo SCU2-29</v>
          </cell>
        </row>
        <row r="97">
          <cell r="C97" t="str">
            <v>EA220SEU0D1-400-S2</v>
          </cell>
          <cell r="D97">
            <v>170</v>
          </cell>
          <cell r="E97">
            <v>25</v>
          </cell>
          <cell r="F97">
            <v>1283.4731096057928</v>
          </cell>
          <cell r="G97">
            <v>1</v>
          </cell>
          <cell r="H97" t="str">
            <v>PA26/6750</v>
          </cell>
          <cell r="I97">
            <v>6140</v>
          </cell>
          <cell r="J97" t="str">
            <v>1 Poste autosoportable de acero (26/6750) de suspensión (25°) Tipo SCU21-26</v>
          </cell>
        </row>
        <row r="98">
          <cell r="C98" t="str">
            <v>EA220SEU0D1-400-A1</v>
          </cell>
          <cell r="D98">
            <v>170</v>
          </cell>
          <cell r="E98">
            <v>50</v>
          </cell>
          <cell r="F98">
            <v>2375.6426427457072</v>
          </cell>
          <cell r="G98">
            <v>2</v>
          </cell>
          <cell r="H98" t="str">
            <v>PA26/6900</v>
          </cell>
          <cell r="I98">
            <v>6229</v>
          </cell>
          <cell r="J98" t="str">
            <v>2 Postes autosoportables de acero (26/6900) de ángulo medio (50°) Tipo ACU2-26</v>
          </cell>
        </row>
        <row r="99">
          <cell r="C99" t="str">
            <v>EA220SEU0D1-400-A2</v>
          </cell>
          <cell r="D99">
            <v>170</v>
          </cell>
          <cell r="E99">
            <v>90</v>
          </cell>
          <cell r="F99">
            <v>3882.6352279542534</v>
          </cell>
          <cell r="G99">
            <v>2</v>
          </cell>
          <cell r="H99" t="str">
            <v>PA26/11200</v>
          </cell>
          <cell r="I99">
            <v>8534</v>
          </cell>
          <cell r="J99" t="str">
            <v>2 Postes autosoportables de acero (26/1120) de ángulo mayor y terminal (90°) Tipo ATCU2-26</v>
          </cell>
        </row>
        <row r="100">
          <cell r="C100" t="str">
            <v>EA220SEU0D1-500-S1</v>
          </cell>
          <cell r="D100">
            <v>170</v>
          </cell>
          <cell r="E100">
            <v>2</v>
          </cell>
          <cell r="F100">
            <v>267.75710167769893</v>
          </cell>
          <cell r="G100">
            <v>1</v>
          </cell>
          <cell r="H100" t="str">
            <v>PA29/1550</v>
          </cell>
          <cell r="I100">
            <v>2634</v>
          </cell>
          <cell r="J100" t="str">
            <v>1 Poste autosoportable de acero (29/1550) de suspensión (2°) Tipo SCU2-29</v>
          </cell>
        </row>
        <row r="101">
          <cell r="C101" t="str">
            <v>EA220SEU0D1-500-S2</v>
          </cell>
          <cell r="D101">
            <v>170</v>
          </cell>
          <cell r="E101">
            <v>25</v>
          </cell>
          <cell r="F101">
            <v>1571.0994323431655</v>
          </cell>
          <cell r="G101">
            <v>1</v>
          </cell>
          <cell r="H101" t="str">
            <v>PA26/8050</v>
          </cell>
          <cell r="I101">
            <v>6885</v>
          </cell>
          <cell r="J101" t="str">
            <v>1 Poste autosoportable de acero (26/8050) de suspensión (25°) Tipo SCU21-26</v>
          </cell>
        </row>
        <row r="102">
          <cell r="C102" t="str">
            <v>EA220SEU0D1-500-A1</v>
          </cell>
          <cell r="D102">
            <v>170</v>
          </cell>
          <cell r="E102">
            <v>50</v>
          </cell>
          <cell r="F102">
            <v>2921.5448340124367</v>
          </cell>
          <cell r="G102">
            <v>2</v>
          </cell>
          <cell r="H102" t="str">
            <v>PA26/8150</v>
          </cell>
          <cell r="I102">
            <v>6941</v>
          </cell>
          <cell r="J102" t="str">
            <v>2 Postes autosoportables de acero (26/8150) de ángulo medio (50°) Tipo ACU2-26</v>
          </cell>
        </row>
        <row r="103">
          <cell r="C103" t="str">
            <v>EA220SEU0D1-500-A2</v>
          </cell>
          <cell r="D103">
            <v>170</v>
          </cell>
          <cell r="E103">
            <v>90</v>
          </cell>
          <cell r="F103">
            <v>4784.9104977604075</v>
          </cell>
          <cell r="G103">
            <v>2</v>
          </cell>
          <cell r="H103" t="str">
            <v>PA26/13300</v>
          </cell>
          <cell r="I103">
            <v>9542</v>
          </cell>
          <cell r="J103" t="str">
            <v>2 Postes autosoportables de acero (26/1330) de ángulo mayor y terminal (90°) Tipo ATCU2-26</v>
          </cell>
        </row>
        <row r="104">
          <cell r="C104" t="str">
            <v>EA220SEU0D1-600-S1</v>
          </cell>
          <cell r="D104">
            <v>170</v>
          </cell>
          <cell r="E104">
            <v>2</v>
          </cell>
          <cell r="F104">
            <v>302.90044371390377</v>
          </cell>
          <cell r="G104">
            <v>1</v>
          </cell>
          <cell r="H104" t="str">
            <v>PA29/1700</v>
          </cell>
          <cell r="I104">
            <v>2797</v>
          </cell>
          <cell r="J104" t="str">
            <v>1 Poste autosoportable de acero (29/1700) de suspensión (2°) Tipo SCU2-29</v>
          </cell>
        </row>
        <row r="105">
          <cell r="C105" t="str">
            <v>EA220SEU0D1-600-S2</v>
          </cell>
          <cell r="D105">
            <v>170</v>
          </cell>
          <cell r="E105">
            <v>25</v>
          </cell>
          <cell r="F105">
            <v>1845.7159191183066</v>
          </cell>
          <cell r="G105">
            <v>1</v>
          </cell>
          <cell r="H105" t="str">
            <v>PA26/9350</v>
          </cell>
          <cell r="I105">
            <v>7589</v>
          </cell>
          <cell r="J105" t="str">
            <v>1 Poste autosoportable de acero (26/9350) de suspensión (25°) Tipo SCU21-26</v>
          </cell>
        </row>
        <row r="106">
          <cell r="C106" t="str">
            <v>EA220SEU0D1-600-A1</v>
          </cell>
          <cell r="D106">
            <v>170</v>
          </cell>
          <cell r="E106">
            <v>50</v>
          </cell>
          <cell r="F106">
            <v>3444.2890762720908</v>
          </cell>
          <cell r="G106">
            <v>2</v>
          </cell>
          <cell r="H106" t="str">
            <v>PA26/9350</v>
          </cell>
          <cell r="I106">
            <v>7589</v>
          </cell>
          <cell r="J106" t="str">
            <v>2 Postes autosoportables de acero (26/9350) de ángulo medio (50°) Tipo ACU2-26</v>
          </cell>
        </row>
        <row r="107">
          <cell r="C107" t="str">
            <v>EA220SEU0D1-600-A2</v>
          </cell>
          <cell r="D107">
            <v>170</v>
          </cell>
          <cell r="E107">
            <v>90</v>
          </cell>
          <cell r="F107">
            <v>5650.0252936323623</v>
          </cell>
          <cell r="G107">
            <v>2</v>
          </cell>
          <cell r="H107" t="str">
            <v>PA26/15250</v>
          </cell>
          <cell r="I107">
            <v>10430</v>
          </cell>
          <cell r="J107" t="str">
            <v>2 Postes autosoportables de acero (26/15250) de ángulo mayor y terminal (90°) Tipo ATCU2-26</v>
          </cell>
        </row>
        <row r="108">
          <cell r="C108" t="str">
            <v>EC138COU0S0-240-S1</v>
          </cell>
          <cell r="D108">
            <v>170</v>
          </cell>
          <cell r="E108">
            <v>2</v>
          </cell>
          <cell r="F108">
            <v>137.89024093063261</v>
          </cell>
          <cell r="G108">
            <v>1</v>
          </cell>
          <cell r="H108" t="str">
            <v>PC21/500</v>
          </cell>
          <cell r="I108">
            <v>4812</v>
          </cell>
          <cell r="J108" t="str">
            <v>1 Poste de concreto (21/500) de suspensión (2°) Tipo SU1-21</v>
          </cell>
        </row>
        <row r="109">
          <cell r="C109" t="str">
            <v>EA138COU0S0-240-S2</v>
          </cell>
          <cell r="D109">
            <v>170</v>
          </cell>
          <cell r="E109">
            <v>25</v>
          </cell>
          <cell r="F109">
            <v>684.82866832666718</v>
          </cell>
          <cell r="G109">
            <v>1</v>
          </cell>
          <cell r="H109" t="str">
            <v>PA21/1950</v>
          </cell>
          <cell r="I109">
            <v>2209</v>
          </cell>
          <cell r="J109" t="str">
            <v>1 Poste autosoportable de acero (21/1950) de suspensión (25°) Tipo SU11-21</v>
          </cell>
        </row>
        <row r="110">
          <cell r="C110" t="str">
            <v>EA138COU0S0-240-A1</v>
          </cell>
          <cell r="D110">
            <v>170</v>
          </cell>
          <cell r="E110">
            <v>50</v>
          </cell>
          <cell r="F110">
            <v>1251.5335676420098</v>
          </cell>
          <cell r="G110">
            <v>1</v>
          </cell>
          <cell r="H110" t="str">
            <v>PA21/3250</v>
          </cell>
          <cell r="I110">
            <v>3079</v>
          </cell>
          <cell r="J110" t="str">
            <v>1 Poste autosoportable de acero (21/3250) de ángulo medio (50°) Tipo AU1-21</v>
          </cell>
        </row>
        <row r="111">
          <cell r="C111" t="str">
            <v>EA138COU0S0-240-A2</v>
          </cell>
          <cell r="D111">
            <v>170</v>
          </cell>
          <cell r="E111">
            <v>90</v>
          </cell>
          <cell r="F111">
            <v>2033.4818415645816</v>
          </cell>
          <cell r="G111">
            <v>1</v>
          </cell>
          <cell r="H111" t="str">
            <v>PA19/5250</v>
          </cell>
          <cell r="I111">
            <v>3802</v>
          </cell>
          <cell r="J111" t="str">
            <v>1 Poste autosoportable de acero (19/5250) de ángulo mayor y terminal (90°) Tipo ATU1-19</v>
          </cell>
        </row>
        <row r="112">
          <cell r="C112" t="str">
            <v>EC138COU0S0-300-S1</v>
          </cell>
          <cell r="D112">
            <v>170</v>
          </cell>
          <cell r="E112">
            <v>2</v>
          </cell>
          <cell r="F112">
            <v>158.58200910051053</v>
          </cell>
          <cell r="G112">
            <v>1</v>
          </cell>
          <cell r="H112" t="str">
            <v>PC21/600</v>
          </cell>
          <cell r="I112">
            <v>4774</v>
          </cell>
          <cell r="J112" t="str">
            <v>1 Poste de concreto (21/600) de suspensión (2°) Tipo SU1-21</v>
          </cell>
        </row>
        <row r="113">
          <cell r="C113" t="str">
            <v>EA138COU0S0-300-S2</v>
          </cell>
          <cell r="D113">
            <v>170</v>
          </cell>
          <cell r="E113">
            <v>25</v>
          </cell>
          <cell r="F113">
            <v>824.7060132884435</v>
          </cell>
          <cell r="G113">
            <v>1</v>
          </cell>
          <cell r="H113" t="str">
            <v>PA21/2300</v>
          </cell>
          <cell r="I113">
            <v>2460</v>
          </cell>
          <cell r="J113" t="str">
            <v>1 Poste autosoportable de acero (21/2300) de suspensión (25°) Tipo SU11-21</v>
          </cell>
        </row>
        <row r="114">
          <cell r="C114" t="str">
            <v>EA138COU0S0-300-A1</v>
          </cell>
          <cell r="D114">
            <v>170</v>
          </cell>
          <cell r="E114">
            <v>50</v>
          </cell>
          <cell r="F114">
            <v>1514.9038816702773</v>
          </cell>
          <cell r="G114">
            <v>1</v>
          </cell>
          <cell r="H114" t="str">
            <v>PA21/3900</v>
          </cell>
          <cell r="I114">
            <v>3467</v>
          </cell>
          <cell r="J114" t="str">
            <v>1 Poste autosoportable de acero (21/3900) de ángulo medio (50°) Tipo AU1-21</v>
          </cell>
        </row>
        <row r="115">
          <cell r="C115" t="str">
            <v>EA138COU0S0-300-A2</v>
          </cell>
          <cell r="D115">
            <v>170</v>
          </cell>
          <cell r="E115">
            <v>90</v>
          </cell>
          <cell r="F115">
            <v>2467.2496836886535</v>
          </cell>
          <cell r="G115">
            <v>1</v>
          </cell>
          <cell r="H115" t="str">
            <v>PA19/6350</v>
          </cell>
          <cell r="I115">
            <v>4302</v>
          </cell>
          <cell r="J115" t="str">
            <v>1 Poste autosoportable de acero (19/6350) de ángulo mayor y terminal (90°) Tipo ATU1-19</v>
          </cell>
        </row>
        <row r="116">
          <cell r="C116" t="str">
            <v>EC138COU0S0-400-S1</v>
          </cell>
          <cell r="D116">
            <v>170</v>
          </cell>
          <cell r="E116">
            <v>0</v>
          </cell>
          <cell r="F116">
            <v>115.73908317508678</v>
          </cell>
          <cell r="G116">
            <v>1</v>
          </cell>
          <cell r="H116" t="str">
            <v>PC21/500</v>
          </cell>
          <cell r="I116">
            <v>4812</v>
          </cell>
          <cell r="J116" t="str">
            <v>1 Poste de concreto (21/500) de suspensión (0°) Tipo SU1-21</v>
          </cell>
        </row>
        <row r="117">
          <cell r="C117" t="str">
            <v>EA138COU0S0-400-S2</v>
          </cell>
          <cell r="D117">
            <v>170</v>
          </cell>
          <cell r="E117">
            <v>25</v>
          </cell>
          <cell r="F117">
            <v>1067.1883629213467</v>
          </cell>
          <cell r="G117">
            <v>1</v>
          </cell>
          <cell r="H117" t="str">
            <v>PA21/2950</v>
          </cell>
          <cell r="I117">
            <v>2891</v>
          </cell>
          <cell r="J117" t="str">
            <v>1 Poste autosoportable de acero (21/2950) de suspensión (25°) Tipo SU11-21</v>
          </cell>
        </row>
        <row r="118">
          <cell r="C118" t="str">
            <v>EA138COU0S0-400-A1</v>
          </cell>
          <cell r="D118">
            <v>170</v>
          </cell>
          <cell r="E118">
            <v>50</v>
          </cell>
          <cell r="F118">
            <v>1973.5313487619067</v>
          </cell>
          <cell r="G118">
            <v>1</v>
          </cell>
          <cell r="H118" t="str">
            <v>PA21/5050</v>
          </cell>
          <cell r="I118">
            <v>4101</v>
          </cell>
          <cell r="J118" t="str">
            <v>1 Poste autosoportable de acero (21/5050) de ángulo medio (50°) Tipo AU1-21</v>
          </cell>
        </row>
        <row r="119">
          <cell r="C119" t="str">
            <v>EA138COU0S0-400-A2</v>
          </cell>
          <cell r="D119">
            <v>170</v>
          </cell>
          <cell r="E119">
            <v>90</v>
          </cell>
          <cell r="F119">
            <v>3224.1175607676237</v>
          </cell>
          <cell r="G119">
            <v>1</v>
          </cell>
          <cell r="H119" t="str">
            <v>PA19/8300</v>
          </cell>
          <cell r="I119">
            <v>5120</v>
          </cell>
          <cell r="J119" t="str">
            <v>1 Poste autosoportable de acero (19/8300) de ángulo mayor y terminal (90°) Tipo ATU1-19</v>
          </cell>
        </row>
        <row r="120">
          <cell r="C120" t="str">
            <v>EA138COU0D0-240-S1</v>
          </cell>
          <cell r="D120">
            <v>170</v>
          </cell>
          <cell r="E120">
            <v>2</v>
          </cell>
          <cell r="F120">
            <v>137.89024093063261</v>
          </cell>
          <cell r="G120">
            <v>1</v>
          </cell>
          <cell r="H120" t="str">
            <v>PA21/800</v>
          </cell>
          <cell r="I120">
            <v>1238</v>
          </cell>
          <cell r="J120" t="str">
            <v>1 Poste autosoportable de acero (21/800) de suspensión (2°) Tipo SU2-21</v>
          </cell>
        </row>
        <row r="121">
          <cell r="C121" t="str">
            <v>EA138COU0D0-240-S2</v>
          </cell>
          <cell r="D121">
            <v>170</v>
          </cell>
          <cell r="E121">
            <v>25</v>
          </cell>
          <cell r="F121">
            <v>684.82866832666718</v>
          </cell>
          <cell r="G121">
            <v>1</v>
          </cell>
          <cell r="H121" t="str">
            <v>PA21/3550</v>
          </cell>
          <cell r="I121">
            <v>3261</v>
          </cell>
          <cell r="J121" t="str">
            <v>1 Poste autosoportable de acero (21/3550) de suspensión (25°) Tipo SU21-21</v>
          </cell>
        </row>
        <row r="122">
          <cell r="C122" t="str">
            <v>EA138COU0D0-240-A1</v>
          </cell>
          <cell r="D122">
            <v>170</v>
          </cell>
          <cell r="E122">
            <v>50</v>
          </cell>
          <cell r="F122">
            <v>1251.5335676420098</v>
          </cell>
          <cell r="G122">
            <v>2</v>
          </cell>
          <cell r="H122" t="str">
            <v>PA21/3250</v>
          </cell>
          <cell r="I122">
            <v>3079</v>
          </cell>
          <cell r="J122" t="str">
            <v>2 Postes autosoportables de acero (21/3250) de ángulo medio (50°) Tipo AU2-21</v>
          </cell>
        </row>
        <row r="123">
          <cell r="C123" t="str">
            <v>EA138COU0D0-240-A2</v>
          </cell>
          <cell r="D123">
            <v>170</v>
          </cell>
          <cell r="E123">
            <v>90</v>
          </cell>
          <cell r="F123">
            <v>2033.4818415645816</v>
          </cell>
          <cell r="G123">
            <v>2</v>
          </cell>
          <cell r="H123" t="str">
            <v>PA19/5250</v>
          </cell>
          <cell r="I123">
            <v>3802</v>
          </cell>
          <cell r="J123" t="str">
            <v>2 Postes autosoportables de acero (19/5250) de ángulo mayor y terminal (90°) Tipo ATU2-19</v>
          </cell>
        </row>
        <row r="124">
          <cell r="C124" t="str">
            <v>EA138COU0D0-300-S1</v>
          </cell>
          <cell r="D124">
            <v>170</v>
          </cell>
          <cell r="E124">
            <v>2</v>
          </cell>
          <cell r="F124">
            <v>158.58200910051053</v>
          </cell>
          <cell r="G124">
            <v>1</v>
          </cell>
          <cell r="H124" t="str">
            <v>PA21/900</v>
          </cell>
          <cell r="I124">
            <v>1337</v>
          </cell>
          <cell r="J124" t="str">
            <v>1 Poste autosoportable de acero (21/900) de suspensión (2°) Tipo SU2-21</v>
          </cell>
        </row>
        <row r="125">
          <cell r="C125" t="str">
            <v>EA138COU0D0-300-S2</v>
          </cell>
          <cell r="D125">
            <v>170</v>
          </cell>
          <cell r="E125">
            <v>25</v>
          </cell>
          <cell r="F125">
            <v>824.7060132884435</v>
          </cell>
          <cell r="G125">
            <v>1</v>
          </cell>
          <cell r="H125" t="str">
            <v>PA21/4250</v>
          </cell>
          <cell r="I125">
            <v>3666</v>
          </cell>
          <cell r="J125" t="str">
            <v>1 Poste autosoportable de acero (21/4250) de suspensión (25°) Tipo SU21-21</v>
          </cell>
        </row>
        <row r="126">
          <cell r="C126" t="str">
            <v>EA138COU0D0-300-A1</v>
          </cell>
          <cell r="D126">
            <v>170</v>
          </cell>
          <cell r="E126">
            <v>50</v>
          </cell>
          <cell r="F126">
            <v>1514.9038816702773</v>
          </cell>
          <cell r="G126">
            <v>2</v>
          </cell>
          <cell r="H126" t="str">
            <v>PA21/3900</v>
          </cell>
          <cell r="I126">
            <v>3467</v>
          </cell>
          <cell r="J126" t="str">
            <v>2 Postes autosoportables de acero (21/3900) de ángulo medio (50°) Tipo AU2-21</v>
          </cell>
        </row>
        <row r="127">
          <cell r="C127" t="str">
            <v>EA138COU0D0-300-A2</v>
          </cell>
          <cell r="D127">
            <v>170</v>
          </cell>
          <cell r="E127">
            <v>90</v>
          </cell>
          <cell r="F127">
            <v>2467.2496836886535</v>
          </cell>
          <cell r="G127">
            <v>2</v>
          </cell>
          <cell r="H127" t="str">
            <v>PA19/6350</v>
          </cell>
          <cell r="I127">
            <v>4302</v>
          </cell>
          <cell r="J127" t="str">
            <v>2 Postes autosoportables de acero (19/6350) de ángulo mayor y terminal (90°) Tipo ATU2-19</v>
          </cell>
        </row>
        <row r="128">
          <cell r="C128" t="str">
            <v>EA138COU0D0-400-S1</v>
          </cell>
          <cell r="D128">
            <v>170</v>
          </cell>
          <cell r="E128">
            <v>2</v>
          </cell>
          <cell r="F128">
            <v>192.45830860921217</v>
          </cell>
          <cell r="G128">
            <v>1</v>
          </cell>
          <cell r="H128" t="str">
            <v>PA21/1100</v>
          </cell>
          <cell r="I128">
            <v>1523</v>
          </cell>
          <cell r="J128" t="str">
            <v>1 Poste autosoportable de acero (21/1100) de suspensión (2°) Tipo SU2-21</v>
          </cell>
        </row>
        <row r="129">
          <cell r="C129" t="str">
            <v>EA138COU0D0-400-S2</v>
          </cell>
          <cell r="D129">
            <v>170</v>
          </cell>
          <cell r="E129">
            <v>25</v>
          </cell>
          <cell r="F129">
            <v>1067.1883629213467</v>
          </cell>
          <cell r="G129">
            <v>1</v>
          </cell>
          <cell r="H129" t="str">
            <v>PA21/5450</v>
          </cell>
          <cell r="I129">
            <v>4309</v>
          </cell>
          <cell r="J129" t="str">
            <v>1 Poste autosoportable de acero (21/5450) de suspensión (25°) Tipo SU21-21</v>
          </cell>
        </row>
        <row r="130">
          <cell r="C130" t="str">
            <v>EA138COU0D0-400-A1</v>
          </cell>
          <cell r="D130">
            <v>170</v>
          </cell>
          <cell r="E130">
            <v>50</v>
          </cell>
          <cell r="F130">
            <v>1973.5313487619067</v>
          </cell>
          <cell r="G130">
            <v>2</v>
          </cell>
          <cell r="H130" t="str">
            <v>PA21/5050</v>
          </cell>
          <cell r="I130">
            <v>4101</v>
          </cell>
          <cell r="J130" t="str">
            <v>2 Postes autosoportables de acero (21/5050) de ángulo medio (50°) Tipo AU2-21</v>
          </cell>
        </row>
        <row r="131">
          <cell r="C131" t="str">
            <v>EA138COU0D0-400-A2</v>
          </cell>
          <cell r="D131">
            <v>170</v>
          </cell>
          <cell r="E131">
            <v>90</v>
          </cell>
          <cell r="F131">
            <v>3224.1175607676237</v>
          </cell>
          <cell r="G131">
            <v>2</v>
          </cell>
          <cell r="H131" t="str">
            <v>PA19/8300</v>
          </cell>
          <cell r="I131">
            <v>5120</v>
          </cell>
          <cell r="J131" t="str">
            <v>2 Postes autosoportables de acero (19/8300) de ángulo mayor y terminal (90°) Tipo ATU2-19</v>
          </cell>
        </row>
        <row r="132">
          <cell r="C132" t="str">
            <v>EC138SIU0S1-240-S1</v>
          </cell>
          <cell r="D132">
            <v>170</v>
          </cell>
          <cell r="E132">
            <v>2</v>
          </cell>
          <cell r="F132">
            <v>196.23029229400456</v>
          </cell>
          <cell r="G132">
            <v>1</v>
          </cell>
          <cell r="H132" t="str">
            <v>PC25/700</v>
          </cell>
          <cell r="I132">
            <v>5975</v>
          </cell>
          <cell r="J132" t="str">
            <v>1 Poste de concreto (25/700) de suspensión (2°) Tipo SU1-25</v>
          </cell>
        </row>
        <row r="133">
          <cell r="C133" t="str">
            <v>EA138SIU0S1-240-S2</v>
          </cell>
          <cell r="D133">
            <v>170</v>
          </cell>
          <cell r="E133">
            <v>25</v>
          </cell>
          <cell r="F133">
            <v>779.15535717935495</v>
          </cell>
          <cell r="G133">
            <v>1</v>
          </cell>
          <cell r="H133" t="str">
            <v>PA25/2350</v>
          </cell>
          <cell r="I133">
            <v>2973</v>
          </cell>
          <cell r="J133" t="str">
            <v>1 Poste autosoportable de acero (25/2350) de suspensión (25°) Tipo SU11-25</v>
          </cell>
        </row>
        <row r="134">
          <cell r="C134" t="str">
            <v>EA138SIU0S1-240-A1</v>
          </cell>
          <cell r="D134">
            <v>170</v>
          </cell>
          <cell r="E134">
            <v>50</v>
          </cell>
          <cell r="F134">
            <v>1383.1474587711496</v>
          </cell>
          <cell r="G134">
            <v>1</v>
          </cell>
          <cell r="H134" t="str">
            <v>PA25/3900</v>
          </cell>
          <cell r="I134">
            <v>4132</v>
          </cell>
          <cell r="J134" t="str">
            <v>1 Poste autosoportable de acero (25/3900) de ángulo medio (50°) Tipo AU1-25</v>
          </cell>
        </row>
        <row r="135">
          <cell r="C135" t="str">
            <v>EA138SIU0S1-240-A2</v>
          </cell>
          <cell r="D135">
            <v>170</v>
          </cell>
          <cell r="E135">
            <v>90</v>
          </cell>
          <cell r="F135">
            <v>2216.5451969469832</v>
          </cell>
          <cell r="G135">
            <v>1</v>
          </cell>
          <cell r="H135" t="str">
            <v>PA25/6100</v>
          </cell>
          <cell r="I135">
            <v>5527</v>
          </cell>
          <cell r="J135" t="str">
            <v>1 Poste autosoportable de acero (25/6100) de ángulo mayor y terminal (90°) Tipo ATU1-25</v>
          </cell>
        </row>
        <row r="136">
          <cell r="C136" t="str">
            <v>EC138SIU0S1-300-S1</v>
          </cell>
          <cell r="D136">
            <v>170</v>
          </cell>
          <cell r="E136">
            <v>2</v>
          </cell>
          <cell r="F136">
            <v>222.94076861685068</v>
          </cell>
          <cell r="G136">
            <v>1</v>
          </cell>
          <cell r="H136" t="str">
            <v>PC25/800</v>
          </cell>
          <cell r="I136">
            <v>6142</v>
          </cell>
          <cell r="J136" t="str">
            <v>1 Poste de concreto (25/800) de suspensión (2°) Tipo SU1-25</v>
          </cell>
        </row>
        <row r="137">
          <cell r="C137" t="str">
            <v>EA138SIU0S1-300-S2</v>
          </cell>
          <cell r="D137">
            <v>170</v>
          </cell>
          <cell r="E137">
            <v>25</v>
          </cell>
          <cell r="F137">
            <v>922.03456524117939</v>
          </cell>
          <cell r="G137">
            <v>1</v>
          </cell>
          <cell r="H137" t="str">
            <v>PA25/2650</v>
          </cell>
          <cell r="I137">
            <v>3215</v>
          </cell>
          <cell r="J137" t="str">
            <v>1 Poste autosoportable de acero (25/2650) de suspensión (25°) Tipo SU11-25</v>
          </cell>
        </row>
        <row r="138">
          <cell r="C138" t="str">
            <v>EA138SIU0S1-300-A1</v>
          </cell>
          <cell r="D138">
            <v>170</v>
          </cell>
          <cell r="E138">
            <v>50</v>
          </cell>
          <cell r="F138">
            <v>1646.3937614201297</v>
          </cell>
          <cell r="G138">
            <v>1</v>
          </cell>
          <cell r="H138" t="str">
            <v>PA25/4400</v>
          </cell>
          <cell r="I138">
            <v>4469</v>
          </cell>
          <cell r="J138" t="str">
            <v>1 Poste autosoportable de acero (25/4400) de ángulo medio (50°) Tipo AU1-25</v>
          </cell>
        </row>
        <row r="139">
          <cell r="C139" t="str">
            <v>EA138SIU0S1-300-A2</v>
          </cell>
          <cell r="D139">
            <v>170</v>
          </cell>
          <cell r="E139">
            <v>90</v>
          </cell>
          <cell r="F139">
            <v>2645.8758972484497</v>
          </cell>
          <cell r="G139">
            <v>1</v>
          </cell>
          <cell r="H139" t="str">
            <v>PA25/7000</v>
          </cell>
          <cell r="I139">
            <v>6044</v>
          </cell>
          <cell r="J139" t="str">
            <v>1 Poste autosoportable de acero (25/7000) de ángulo mayor y terminal (90°) Tipo ATU1-25</v>
          </cell>
        </row>
        <row r="140">
          <cell r="C140" t="str">
            <v>EC138SIU0S1-400-S1</v>
          </cell>
          <cell r="D140">
            <v>170</v>
          </cell>
          <cell r="E140">
            <v>2</v>
          </cell>
          <cell r="F140">
            <v>265.74790530686909</v>
          </cell>
          <cell r="G140">
            <v>1</v>
          </cell>
          <cell r="H140" t="str">
            <v>PC25/900</v>
          </cell>
          <cell r="I140">
            <v>6261</v>
          </cell>
          <cell r="J140" t="str">
            <v>1 Poste de concreto (25/900) de suspensión (2°) Tipo SU1-25</v>
          </cell>
        </row>
        <row r="141">
          <cell r="C141" t="str">
            <v>EA138SIU0S1-400-S2</v>
          </cell>
          <cell r="D141">
            <v>170</v>
          </cell>
          <cell r="E141">
            <v>25</v>
          </cell>
          <cell r="F141">
            <v>1166.256553363527</v>
          </cell>
          <cell r="G141">
            <v>1</v>
          </cell>
          <cell r="H141" t="str">
            <v>PA25/3200</v>
          </cell>
          <cell r="I141">
            <v>3634</v>
          </cell>
          <cell r="J141" t="str">
            <v>1 Poste autosoportable de acero (25/3200) de suspensión (25°) Tipo SU11-25</v>
          </cell>
        </row>
        <row r="142">
          <cell r="C142" t="str">
            <v>EA138SIU0S1-400-A1</v>
          </cell>
          <cell r="D142">
            <v>170</v>
          </cell>
          <cell r="E142">
            <v>50</v>
          </cell>
          <cell r="F142">
            <v>2099.3097768482658</v>
          </cell>
          <cell r="G142">
            <v>1</v>
          </cell>
          <cell r="H142" t="str">
            <v>PA25/5350</v>
          </cell>
          <cell r="I142">
            <v>5075</v>
          </cell>
          <cell r="J142" t="str">
            <v>1 Poste autosoportable de acero (25/5350) de ángulo medio (50°) Tipo AU1-25</v>
          </cell>
        </row>
        <row r="143">
          <cell r="C143" t="str">
            <v>EA138SIU0S1-400-A2</v>
          </cell>
          <cell r="D143">
            <v>170</v>
          </cell>
          <cell r="E143">
            <v>90</v>
          </cell>
          <cell r="F143">
            <v>3386.7511920596735</v>
          </cell>
          <cell r="G143">
            <v>1</v>
          </cell>
          <cell r="H143" t="str">
            <v>PA25/8500</v>
          </cell>
          <cell r="I143">
            <v>6857</v>
          </cell>
          <cell r="J143" t="str">
            <v>1 Poste autosoportable de acero (25/8500) de ángulo mayor y terminal (90°) Tipo ATU1-25</v>
          </cell>
        </row>
        <row r="144">
          <cell r="C144" t="str">
            <v>EA138SIU0D1-240-S1</v>
          </cell>
          <cell r="D144">
            <v>170</v>
          </cell>
          <cell r="E144">
            <v>2</v>
          </cell>
          <cell r="F144">
            <v>196.23029229400456</v>
          </cell>
          <cell r="G144">
            <v>1</v>
          </cell>
          <cell r="H144" t="str">
            <v>PA25/1100</v>
          </cell>
          <cell r="I144">
            <v>1815</v>
          </cell>
          <cell r="J144" t="str">
            <v>1 Poste autosoportable de acero (25/1100) de suspensión (2°) Tipo SU2-25</v>
          </cell>
        </row>
        <row r="145">
          <cell r="C145" t="str">
            <v>EA138SIU0D1-240-S2</v>
          </cell>
          <cell r="D145">
            <v>170</v>
          </cell>
          <cell r="E145">
            <v>25</v>
          </cell>
          <cell r="F145">
            <v>779.15535717935495</v>
          </cell>
          <cell r="G145">
            <v>1</v>
          </cell>
          <cell r="H145" t="str">
            <v>PA25/3850</v>
          </cell>
          <cell r="I145">
            <v>4098</v>
          </cell>
          <cell r="J145" t="str">
            <v>1 Poste autosoportable de acero (25/3850) de suspensión (25°) Tipo SU21-25</v>
          </cell>
        </row>
        <row r="146">
          <cell r="C146" t="str">
            <v>EA138SIU0D1-240-A1</v>
          </cell>
          <cell r="D146">
            <v>170</v>
          </cell>
          <cell r="E146">
            <v>50</v>
          </cell>
          <cell r="F146">
            <v>1383.1474587711496</v>
          </cell>
          <cell r="G146">
            <v>2</v>
          </cell>
          <cell r="H146" t="str">
            <v>PA25/3900</v>
          </cell>
          <cell r="I146">
            <v>4132</v>
          </cell>
          <cell r="J146" t="str">
            <v>2 Postes autosoportables de acero (25/3900) de ángulo medio (50°) Tipo AU2-25</v>
          </cell>
        </row>
        <row r="147">
          <cell r="C147" t="str">
            <v>EA138SIU0D1-240-A2</v>
          </cell>
          <cell r="D147">
            <v>170</v>
          </cell>
          <cell r="E147">
            <v>90</v>
          </cell>
          <cell r="F147">
            <v>2216.5451969469832</v>
          </cell>
          <cell r="G147">
            <v>2</v>
          </cell>
          <cell r="H147" t="str">
            <v>PA25/6100</v>
          </cell>
          <cell r="I147">
            <v>5527</v>
          </cell>
          <cell r="J147" t="str">
            <v>2 Postes autosoportables de acero (25/6100) de ángulo mayor y terminal (90°) Tipo ATU2-25</v>
          </cell>
        </row>
        <row r="148">
          <cell r="C148" t="str">
            <v>EA138SIU0D1-300-S1</v>
          </cell>
          <cell r="D148">
            <v>170</v>
          </cell>
          <cell r="E148">
            <v>2</v>
          </cell>
          <cell r="F148">
            <v>222.94076861685068</v>
          </cell>
          <cell r="G148">
            <v>1</v>
          </cell>
          <cell r="H148" t="str">
            <v>PA25/1200</v>
          </cell>
          <cell r="I148">
            <v>1921</v>
          </cell>
          <cell r="J148" t="str">
            <v>1 Poste autosoportable de acero (25/1200) de suspensión (2°) Tipo SU2-25</v>
          </cell>
        </row>
        <row r="149">
          <cell r="C149" t="str">
            <v>EA138SIU0D1-300-S2</v>
          </cell>
          <cell r="D149">
            <v>170</v>
          </cell>
          <cell r="E149">
            <v>25</v>
          </cell>
          <cell r="F149">
            <v>922.03456524117939</v>
          </cell>
          <cell r="G149">
            <v>1</v>
          </cell>
          <cell r="H149" t="str">
            <v>PA25/4450</v>
          </cell>
          <cell r="I149">
            <v>4502</v>
          </cell>
          <cell r="J149" t="str">
            <v>1 Poste autosoportable de acero (25/4450) de suspensión (25°) Tipo SU21-25</v>
          </cell>
        </row>
        <row r="150">
          <cell r="C150" t="str">
            <v>EA138SIU0D1-300-A1</v>
          </cell>
          <cell r="D150">
            <v>170</v>
          </cell>
          <cell r="E150">
            <v>50</v>
          </cell>
          <cell r="F150">
            <v>1646.3937614201297</v>
          </cell>
          <cell r="G150">
            <v>2</v>
          </cell>
          <cell r="H150" t="str">
            <v>PA25/4400</v>
          </cell>
          <cell r="I150">
            <v>4469</v>
          </cell>
          <cell r="J150" t="str">
            <v>2 Postes autosoportables de acero (25/4400) de ángulo medio (50°) Tipo AU2-25</v>
          </cell>
        </row>
        <row r="151">
          <cell r="C151" t="str">
            <v>EA138SIU0D1-300-A2</v>
          </cell>
          <cell r="D151">
            <v>170</v>
          </cell>
          <cell r="E151">
            <v>90</v>
          </cell>
          <cell r="F151">
            <v>2645.8758972484497</v>
          </cell>
          <cell r="G151">
            <v>2</v>
          </cell>
          <cell r="H151" t="str">
            <v>PA25/7000</v>
          </cell>
          <cell r="I151">
            <v>6044</v>
          </cell>
          <cell r="J151" t="str">
            <v>2 Postes autosoportables de acero (25/7000) de ángulo mayor y terminal (90°) Tipo ATU2-25</v>
          </cell>
        </row>
        <row r="152">
          <cell r="C152" t="str">
            <v>EA138SIU0D1-400-S1</v>
          </cell>
          <cell r="D152">
            <v>170</v>
          </cell>
          <cell r="E152">
            <v>2</v>
          </cell>
          <cell r="F152">
            <v>265.74790530686909</v>
          </cell>
          <cell r="G152">
            <v>1</v>
          </cell>
          <cell r="H152" t="str">
            <v>PA25/1400</v>
          </cell>
          <cell r="I152">
            <v>2123</v>
          </cell>
          <cell r="J152" t="str">
            <v>1 Poste autosoportable de acero (25/1400) de suspensión (2°) Tipo SU2-25</v>
          </cell>
        </row>
        <row r="153">
          <cell r="C153" t="str">
            <v>EA138SIU0D1-400-S2</v>
          </cell>
          <cell r="D153">
            <v>170</v>
          </cell>
          <cell r="E153">
            <v>25</v>
          </cell>
          <cell r="F153">
            <v>1166.256553363527</v>
          </cell>
          <cell r="G153">
            <v>1</v>
          </cell>
          <cell r="H153" t="str">
            <v>PA25/5450</v>
          </cell>
          <cell r="I153">
            <v>5136</v>
          </cell>
          <cell r="J153" t="str">
            <v>1 Poste autosoportable de acero (25/5450) de suspensión (25°) Tipo SU21-25</v>
          </cell>
        </row>
        <row r="154">
          <cell r="C154" t="str">
            <v>EA138SIU0D1-400-A1</v>
          </cell>
          <cell r="D154">
            <v>170</v>
          </cell>
          <cell r="E154">
            <v>50</v>
          </cell>
          <cell r="F154">
            <v>2099.3097768482658</v>
          </cell>
          <cell r="G154">
            <v>2</v>
          </cell>
          <cell r="H154" t="str">
            <v>PA25/5350</v>
          </cell>
          <cell r="I154">
            <v>5075</v>
          </cell>
          <cell r="J154" t="str">
            <v>2 Postes autosoportables de acero (25/5350) de ángulo medio (50°) Tipo AU2-25</v>
          </cell>
        </row>
        <row r="155">
          <cell r="C155" t="str">
            <v>EA138SIU0D1-400-A2</v>
          </cell>
          <cell r="D155">
            <v>170</v>
          </cell>
          <cell r="E155">
            <v>90</v>
          </cell>
          <cell r="F155">
            <v>3386.7511920596735</v>
          </cell>
          <cell r="G155">
            <v>2</v>
          </cell>
          <cell r="H155" t="str">
            <v>PA25/8500</v>
          </cell>
          <cell r="I155">
            <v>6857</v>
          </cell>
          <cell r="J155" t="str">
            <v>2 Postes autosoportables de acero (25/8500) de ángulo mayor y terminal (90°) Tipo ATU2-25</v>
          </cell>
        </row>
        <row r="156">
          <cell r="C156" t="str">
            <v>EC138SEU0S1-240-S1</v>
          </cell>
          <cell r="D156">
            <v>170</v>
          </cell>
          <cell r="E156">
            <v>2</v>
          </cell>
          <cell r="F156">
            <v>163.49364995194455</v>
          </cell>
          <cell r="G156">
            <v>1</v>
          </cell>
          <cell r="H156" t="str">
            <v>PC25/600</v>
          </cell>
          <cell r="I156">
            <v>6006</v>
          </cell>
          <cell r="J156" t="str">
            <v>1 Poste de concreto (25/600) de suspensión (2°) Tipo SU1-25</v>
          </cell>
        </row>
        <row r="157">
          <cell r="C157" t="str">
            <v>EA138SEU0S1-240-S2</v>
          </cell>
          <cell r="D157">
            <v>170</v>
          </cell>
          <cell r="E157">
            <v>25</v>
          </cell>
          <cell r="F157">
            <v>821.42893257680362</v>
          </cell>
          <cell r="G157">
            <v>1</v>
          </cell>
          <cell r="H157" t="str">
            <v>PA25/2450</v>
          </cell>
          <cell r="I157">
            <v>3055</v>
          </cell>
          <cell r="J157" t="str">
            <v>1 Poste autosoportable de acero (25/2450) de suspensión (25°) Tipo SU11-25</v>
          </cell>
        </row>
        <row r="158">
          <cell r="C158" t="str">
            <v>EA138SEU0S1-240-A1</v>
          </cell>
          <cell r="D158">
            <v>170</v>
          </cell>
          <cell r="E158">
            <v>50</v>
          </cell>
          <cell r="F158">
            <v>1503.1421372442651</v>
          </cell>
          <cell r="G158">
            <v>1</v>
          </cell>
          <cell r="H158" t="str">
            <v>PA25/4200</v>
          </cell>
          <cell r="I158">
            <v>4336</v>
          </cell>
          <cell r="J158" t="str">
            <v>1 Poste autosoportable de acero (25/4200) de ángulo medio (50°) Tipo AU1-25</v>
          </cell>
        </row>
        <row r="159">
          <cell r="C159" t="str">
            <v>EA138SEU0S1-240-A2</v>
          </cell>
          <cell r="D159">
            <v>170</v>
          </cell>
          <cell r="E159">
            <v>90</v>
          </cell>
          <cell r="F159">
            <v>2443.7806677104059</v>
          </cell>
          <cell r="G159">
            <v>1</v>
          </cell>
          <cell r="H159" t="str">
            <v>PA25/6750</v>
          </cell>
          <cell r="I159">
            <v>5903</v>
          </cell>
          <cell r="J159" t="str">
            <v>1 Poste autosoportable de acero (25/6750) de ángulo mayor y terminal (90°) Tipo ATU1-25</v>
          </cell>
        </row>
        <row r="160">
          <cell r="C160" t="str">
            <v>EC138SEU0S1-300-S1</v>
          </cell>
          <cell r="D160">
            <v>170</v>
          </cell>
          <cell r="E160">
            <v>2</v>
          </cell>
          <cell r="F160">
            <v>188.17932283668864</v>
          </cell>
          <cell r="G160">
            <v>1</v>
          </cell>
          <cell r="H160" t="str">
            <v>PC25/700</v>
          </cell>
          <cell r="I160">
            <v>5975</v>
          </cell>
          <cell r="J160" t="str">
            <v>1 Poste de concreto (25/700) de suspensión (2°) Tipo SU1-25</v>
          </cell>
        </row>
        <row r="161">
          <cell r="C161" t="str">
            <v>EA138SEU0S1-300-S2</v>
          </cell>
          <cell r="D161">
            <v>170</v>
          </cell>
          <cell r="E161">
            <v>25</v>
          </cell>
          <cell r="F161">
            <v>990.23706011024115</v>
          </cell>
          <cell r="G161">
            <v>1</v>
          </cell>
          <cell r="H161" t="str">
            <v>PA25/2800</v>
          </cell>
          <cell r="I161">
            <v>3332</v>
          </cell>
          <cell r="J161" t="str">
            <v>1 Poste autosoportable de acero (25/2800) de suspensión (25°) Tipo SU11-25</v>
          </cell>
        </row>
        <row r="162">
          <cell r="C162" t="str">
            <v>EA138SEU0S1-300-A1</v>
          </cell>
          <cell r="D162">
            <v>170</v>
          </cell>
          <cell r="E162">
            <v>50</v>
          </cell>
          <cell r="F162">
            <v>1821.2813358081673</v>
          </cell>
          <cell r="G162">
            <v>1</v>
          </cell>
          <cell r="H162" t="str">
            <v>PA25/4850</v>
          </cell>
          <cell r="I162">
            <v>4761</v>
          </cell>
          <cell r="J162" t="str">
            <v>1 Poste autosoportable de acero (25/4850) de ángulo medio (50°) Tipo AU1-25</v>
          </cell>
        </row>
        <row r="163">
          <cell r="C163" t="str">
            <v>EA138SEU0S1-300-A2</v>
          </cell>
          <cell r="D163">
            <v>170</v>
          </cell>
          <cell r="E163">
            <v>90</v>
          </cell>
          <cell r="F163">
            <v>2967.9692111385466</v>
          </cell>
          <cell r="G163">
            <v>1</v>
          </cell>
          <cell r="H163" t="str">
            <v>PA25/7800</v>
          </cell>
          <cell r="I163">
            <v>6484</v>
          </cell>
          <cell r="J163" t="str">
            <v>1 Poste autosoportable de acero (25/7800) de ángulo mayor y terminal (90°) Tipo ATU1-25</v>
          </cell>
        </row>
        <row r="164">
          <cell r="C164" t="str">
            <v>EC138SEU0S1-400-S1</v>
          </cell>
          <cell r="D164">
            <v>170</v>
          </cell>
          <cell r="E164">
            <v>2</v>
          </cell>
          <cell r="F164">
            <v>228.61251464438618</v>
          </cell>
          <cell r="G164">
            <v>1</v>
          </cell>
          <cell r="H164" t="str">
            <v>PC25/800</v>
          </cell>
          <cell r="I164">
            <v>6142</v>
          </cell>
          <cell r="J164" t="str">
            <v>1 Poste de concreto (25/800) de suspensión (2°) Tipo SU1-25</v>
          </cell>
        </row>
        <row r="165">
          <cell r="C165" t="str">
            <v>EA138SEU0S1-400-S2</v>
          </cell>
          <cell r="D165">
            <v>170</v>
          </cell>
          <cell r="E165">
            <v>25</v>
          </cell>
          <cell r="F165">
            <v>1282.6875502177265</v>
          </cell>
          <cell r="G165">
            <v>1</v>
          </cell>
          <cell r="H165" t="str">
            <v>PA25/3450</v>
          </cell>
          <cell r="I165">
            <v>3816</v>
          </cell>
          <cell r="J165" t="str">
            <v>1 Poste autosoportable de acero (25/3450) de suspensión (25°) Tipo SU11-25</v>
          </cell>
        </row>
        <row r="166">
          <cell r="C166" t="str">
            <v>EA138SEU0S1-400-A1</v>
          </cell>
          <cell r="D166">
            <v>170</v>
          </cell>
          <cell r="E166">
            <v>50</v>
          </cell>
          <cell r="F166">
            <v>2374.8570833576409</v>
          </cell>
          <cell r="G166">
            <v>1</v>
          </cell>
          <cell r="H166" t="str">
            <v>PA25/6000</v>
          </cell>
          <cell r="I166">
            <v>5468</v>
          </cell>
          <cell r="J166" t="str">
            <v>1 Poste autosoportable de acero (25/6000) de ángulo medio (50°) Tipo AU1-25</v>
          </cell>
        </row>
        <row r="167">
          <cell r="C167" t="str">
            <v>EA138SEU0S1-400-A2</v>
          </cell>
          <cell r="D167">
            <v>170</v>
          </cell>
          <cell r="E167">
            <v>90</v>
          </cell>
          <cell r="F167">
            <v>3881.8496685661871</v>
          </cell>
          <cell r="G167">
            <v>1</v>
          </cell>
          <cell r="H167" t="str">
            <v>PA25/9700</v>
          </cell>
          <cell r="I167">
            <v>7471</v>
          </cell>
          <cell r="J167" t="str">
            <v>1 Poste autosoportable de acero (25/9700) de ángulo mayor y terminal (90°) Tipo ATU1-25</v>
          </cell>
        </row>
        <row r="168">
          <cell r="C168" t="str">
            <v>EA138SEU0D1-240-S1</v>
          </cell>
          <cell r="D168">
            <v>170</v>
          </cell>
          <cell r="E168">
            <v>2</v>
          </cell>
          <cell r="F168">
            <v>163.49364995194455</v>
          </cell>
          <cell r="G168">
            <v>1</v>
          </cell>
          <cell r="H168" t="str">
            <v>PA25/900</v>
          </cell>
          <cell r="I168">
            <v>1593</v>
          </cell>
          <cell r="J168" t="str">
            <v>1 Poste autosoportable de acero (25/900) de suspensión (2°) Tipo SU2-25</v>
          </cell>
        </row>
        <row r="169">
          <cell r="C169" t="str">
            <v>EA138SEU0D1-240-S2</v>
          </cell>
          <cell r="D169">
            <v>170</v>
          </cell>
          <cell r="E169">
            <v>25</v>
          </cell>
          <cell r="F169">
            <v>821.42893257680362</v>
          </cell>
          <cell r="G169">
            <v>1</v>
          </cell>
          <cell r="H169" t="str">
            <v>PA25/4050</v>
          </cell>
          <cell r="I169">
            <v>4235</v>
          </cell>
          <cell r="J169" t="str">
            <v>1 Poste autosoportable de acero (25/4050) de suspensión (25°) Tipo SU21-25</v>
          </cell>
        </row>
        <row r="170">
          <cell r="C170" t="str">
            <v>EA138SEU0D1-240-A1</v>
          </cell>
          <cell r="D170">
            <v>170</v>
          </cell>
          <cell r="E170">
            <v>50</v>
          </cell>
          <cell r="F170">
            <v>1503.1421372442651</v>
          </cell>
          <cell r="G170">
            <v>2</v>
          </cell>
          <cell r="H170" t="str">
            <v>PA25/4200</v>
          </cell>
          <cell r="I170">
            <v>4336</v>
          </cell>
          <cell r="J170" t="str">
            <v>2 Postes autosoportables de acero (25/4200) de ángulo medio (50°) Tipo AU2-25</v>
          </cell>
        </row>
        <row r="171">
          <cell r="C171" t="str">
            <v>EA138SEU0D1-240-A2</v>
          </cell>
          <cell r="D171">
            <v>170</v>
          </cell>
          <cell r="E171">
            <v>90</v>
          </cell>
          <cell r="F171">
            <v>2443.7806677104059</v>
          </cell>
          <cell r="G171">
            <v>2</v>
          </cell>
          <cell r="H171" t="str">
            <v>PA25/6750</v>
          </cell>
          <cell r="I171">
            <v>5903</v>
          </cell>
          <cell r="J171" t="str">
            <v>2 Postes autosoportables de acero (25/6750) de ángulo mayor y terminal (90°) Tipo ATU2-25</v>
          </cell>
        </row>
        <row r="172">
          <cell r="C172" t="str">
            <v>EA138SEU0D1-300-S1</v>
          </cell>
          <cell r="D172">
            <v>170</v>
          </cell>
          <cell r="E172">
            <v>2</v>
          </cell>
          <cell r="F172">
            <v>188.17932283668864</v>
          </cell>
          <cell r="G172">
            <v>1</v>
          </cell>
          <cell r="H172" t="str">
            <v>PA25/1000</v>
          </cell>
          <cell r="I172">
            <v>1706</v>
          </cell>
          <cell r="J172" t="str">
            <v>1 Poste autosoportable de acero (25/1000) de suspensión (2°) Tipo SU2-25</v>
          </cell>
        </row>
        <row r="173">
          <cell r="C173" t="str">
            <v>EA138SEU0D1-300-S2</v>
          </cell>
          <cell r="D173">
            <v>170</v>
          </cell>
          <cell r="E173">
            <v>25</v>
          </cell>
          <cell r="F173">
            <v>990.23706011024115</v>
          </cell>
          <cell r="G173">
            <v>1</v>
          </cell>
          <cell r="H173" t="str">
            <v>PA25/4750</v>
          </cell>
          <cell r="I173">
            <v>4697</v>
          </cell>
          <cell r="J173" t="str">
            <v>1 Poste autosoportable de acero (25/4750) de suspensión (25°) Tipo SU21-25</v>
          </cell>
        </row>
        <row r="174">
          <cell r="C174" t="str">
            <v>EA138SEU0D1-300-A1</v>
          </cell>
          <cell r="D174">
            <v>170</v>
          </cell>
          <cell r="E174">
            <v>50</v>
          </cell>
          <cell r="F174">
            <v>1821.2813358081673</v>
          </cell>
          <cell r="G174">
            <v>2</v>
          </cell>
          <cell r="H174" t="str">
            <v>PA25/4850</v>
          </cell>
          <cell r="I174">
            <v>4761</v>
          </cell>
          <cell r="J174" t="str">
            <v>2 Postes autosoportables de acero (25/4850) de ángulo medio (50°) Tipo AU2-25</v>
          </cell>
        </row>
        <row r="175">
          <cell r="C175" t="str">
            <v>EA138SEU0D1-300-A2</v>
          </cell>
          <cell r="D175">
            <v>170</v>
          </cell>
          <cell r="E175">
            <v>90</v>
          </cell>
          <cell r="F175">
            <v>2967.9692111385466</v>
          </cell>
          <cell r="G175">
            <v>2</v>
          </cell>
          <cell r="H175" t="str">
            <v>PA25/7800</v>
          </cell>
          <cell r="I175">
            <v>6484</v>
          </cell>
          <cell r="J175" t="str">
            <v>2 Postes autosoportables de acero (25/7800) de ángulo mayor y terminal (90°) Tipo ATU2-25</v>
          </cell>
        </row>
        <row r="176">
          <cell r="C176" t="str">
            <v>EA138SEU0D1-400-S1</v>
          </cell>
          <cell r="D176">
            <v>170</v>
          </cell>
          <cell r="E176">
            <v>2</v>
          </cell>
          <cell r="F176">
            <v>228.61251464438618</v>
          </cell>
          <cell r="G176">
            <v>1</v>
          </cell>
          <cell r="H176" t="str">
            <v>PA25/1150</v>
          </cell>
          <cell r="I176">
            <v>1868</v>
          </cell>
          <cell r="J176" t="str">
            <v>1 Poste autosoportable de acero (25/1150) de suspensión (2°) Tipo SU2-25</v>
          </cell>
        </row>
        <row r="177">
          <cell r="C177" t="str">
            <v>EA138SEU0D1-400-S2</v>
          </cell>
          <cell r="D177">
            <v>170</v>
          </cell>
          <cell r="E177">
            <v>25</v>
          </cell>
          <cell r="F177">
            <v>1282.6875502177265</v>
          </cell>
          <cell r="G177">
            <v>1</v>
          </cell>
          <cell r="H177" t="str">
            <v>PA25/5950</v>
          </cell>
          <cell r="I177">
            <v>5438</v>
          </cell>
          <cell r="J177" t="str">
            <v>1 Poste autosoportable de acero (25/5950) de suspensión (25°) Tipo SU21-25</v>
          </cell>
        </row>
        <row r="178">
          <cell r="C178" t="str">
            <v>EA138SEU0D1-400-A1</v>
          </cell>
          <cell r="D178">
            <v>170</v>
          </cell>
          <cell r="E178">
            <v>50</v>
          </cell>
          <cell r="F178">
            <v>2374.8570833576409</v>
          </cell>
          <cell r="G178">
            <v>2</v>
          </cell>
          <cell r="H178" t="str">
            <v>PA25/6000</v>
          </cell>
          <cell r="I178">
            <v>5468</v>
          </cell>
          <cell r="J178" t="str">
            <v>2 Postes autosoportables de acero (25/6000) de ángulo medio (50°) Tipo AU2-25</v>
          </cell>
        </row>
        <row r="179">
          <cell r="C179" t="str">
            <v>EA138SEU0D1-400-A2</v>
          </cell>
          <cell r="D179">
            <v>170</v>
          </cell>
          <cell r="E179">
            <v>90</v>
          </cell>
          <cell r="F179">
            <v>3881.8496685661871</v>
          </cell>
          <cell r="G179">
            <v>2</v>
          </cell>
          <cell r="H179" t="str">
            <v>PA25/9700</v>
          </cell>
          <cell r="I179">
            <v>7471</v>
          </cell>
          <cell r="J179" t="str">
            <v>2 Postes autosoportables de acero (25/9700) de ángulo mayor y terminal (90°) Tipo ATU2-25</v>
          </cell>
        </row>
        <row r="180">
          <cell r="C180" t="str">
            <v>EC060COU0S09150-S1</v>
          </cell>
          <cell r="D180">
            <v>200</v>
          </cell>
          <cell r="E180">
            <v>2</v>
          </cell>
          <cell r="F180">
            <v>541.70495417500513</v>
          </cell>
          <cell r="G180">
            <v>1</v>
          </cell>
          <cell r="H180" t="str">
            <v>PC23/1600</v>
          </cell>
          <cell r="I180">
            <v>2053</v>
          </cell>
          <cell r="J180" t="str">
            <v>1 Poste de concreto (23/1600) de suspensión (2°) Tipo SU1-23</v>
          </cell>
        </row>
        <row r="181">
          <cell r="C181" t="str">
            <v>EA060COU0S09150-S2</v>
          </cell>
          <cell r="D181">
            <v>200</v>
          </cell>
          <cell r="E181">
            <v>25</v>
          </cell>
          <cell r="F181">
            <v>967.43855744003622</v>
          </cell>
          <cell r="G181">
            <v>1</v>
          </cell>
          <cell r="H181" t="str">
            <v>PA19/2700</v>
          </cell>
          <cell r="I181">
            <v>2468</v>
          </cell>
          <cell r="J181" t="str">
            <v>1 Poste autosoportable de acero (19/2700) de suspensión (25°) Tipo SU11-19</v>
          </cell>
        </row>
        <row r="182">
          <cell r="C182" t="str">
            <v>EA060COU0S09150-A1</v>
          </cell>
          <cell r="D182">
            <v>200</v>
          </cell>
          <cell r="E182">
            <v>50</v>
          </cell>
          <cell r="F182">
            <v>1538.7949052267941</v>
          </cell>
          <cell r="G182">
            <v>1</v>
          </cell>
          <cell r="H182" t="str">
            <v>PA22/4300</v>
          </cell>
          <cell r="I182">
            <v>3852</v>
          </cell>
          <cell r="J182" t="str">
            <v>1 Poste autosoportable de acero (22/4300) de ángulo medio (50°) Tipo AU1-22</v>
          </cell>
        </row>
        <row r="183">
          <cell r="C183" t="str">
            <v>EA060COU0S09150-A2</v>
          </cell>
          <cell r="D183">
            <v>200</v>
          </cell>
          <cell r="E183">
            <v>90</v>
          </cell>
          <cell r="F183">
            <v>2248.7360055039076</v>
          </cell>
          <cell r="G183">
            <v>1</v>
          </cell>
          <cell r="H183" t="str">
            <v>PA22/6250</v>
          </cell>
          <cell r="I183">
            <v>4926</v>
          </cell>
          <cell r="J183" t="str">
            <v>1 Poste autosoportable de acero (22/6250) de ángulo mayor y terminal (90°) Tipo ATU1-22</v>
          </cell>
        </row>
        <row r="184">
          <cell r="C184" t="str">
            <v>EC060COU0D09150-S1</v>
          </cell>
          <cell r="D184">
            <v>200</v>
          </cell>
          <cell r="E184">
            <v>2</v>
          </cell>
          <cell r="F184">
            <v>579.27317667487705</v>
          </cell>
          <cell r="G184">
            <v>1</v>
          </cell>
          <cell r="H184" t="str">
            <v>PC25/3400</v>
          </cell>
          <cell r="I184">
            <v>3750</v>
          </cell>
          <cell r="J184" t="str">
            <v>1 Poste de concreto (25/3400) de suspensión (2°) Tipo SU2-25</v>
          </cell>
        </row>
        <row r="185">
          <cell r="C185" t="str">
            <v>EA060COU0D09150-S2</v>
          </cell>
          <cell r="D185">
            <v>200</v>
          </cell>
          <cell r="E185">
            <v>25</v>
          </cell>
          <cell r="F185">
            <v>1007.086201849495</v>
          </cell>
          <cell r="G185">
            <v>1</v>
          </cell>
          <cell r="H185" t="str">
            <v>PA21/5850</v>
          </cell>
          <cell r="I185">
            <v>4501</v>
          </cell>
          <cell r="J185" t="str">
            <v>1 Poste autosoportable de acero (21/5850) de suspensión (25°) Tipo SU21-21</v>
          </cell>
        </row>
        <row r="186">
          <cell r="C186" t="str">
            <v>EA060COU0D09150-A1</v>
          </cell>
          <cell r="D186">
            <v>200</v>
          </cell>
          <cell r="E186">
            <v>50</v>
          </cell>
          <cell r="F186">
            <v>1538.7949052267941</v>
          </cell>
          <cell r="G186">
            <v>2</v>
          </cell>
          <cell r="H186" t="str">
            <v>PA22/4500</v>
          </cell>
          <cell r="I186">
            <v>3962</v>
          </cell>
          <cell r="J186" t="str">
            <v>2 Postes autosoportables de acero (22/4500) de ángulo medio (50°) Tipo AU2-22</v>
          </cell>
        </row>
        <row r="187">
          <cell r="C187" t="str">
            <v>EA060COU0D09150-A2</v>
          </cell>
          <cell r="D187">
            <v>200</v>
          </cell>
          <cell r="E187">
            <v>90</v>
          </cell>
          <cell r="F187">
            <v>2248.7360055039076</v>
          </cell>
          <cell r="G187">
            <v>2</v>
          </cell>
          <cell r="H187" t="str">
            <v>PA22/6550</v>
          </cell>
          <cell r="I187">
            <v>5066</v>
          </cell>
          <cell r="J187" t="str">
            <v>2 Postes autosoportables de acero (22/6550) de ángulo mayor y terminal (90°) Tipo ATU2-22</v>
          </cell>
        </row>
        <row r="188">
          <cell r="C188" t="str">
            <v>EC060COU0S0-070-S1</v>
          </cell>
          <cell r="D188">
            <v>170</v>
          </cell>
          <cell r="E188">
            <v>2</v>
          </cell>
          <cell r="F188">
            <v>73.430416950654006</v>
          </cell>
          <cell r="G188">
            <v>1</v>
          </cell>
          <cell r="H188" t="str">
            <v>PC18/300</v>
          </cell>
          <cell r="I188">
            <v>3638</v>
          </cell>
          <cell r="J188" t="str">
            <v>1 Poste de concreto (18/300) de suspensión (2°) Tipo SU1-18</v>
          </cell>
        </row>
        <row r="189">
          <cell r="C189" t="str">
            <v>EA060COU0S0-070-S2</v>
          </cell>
          <cell r="D189">
            <v>170</v>
          </cell>
          <cell r="E189">
            <v>25</v>
          </cell>
          <cell r="F189">
            <v>283.69223962846979</v>
          </cell>
          <cell r="G189">
            <v>1</v>
          </cell>
          <cell r="H189" t="str">
            <v>PA17/850</v>
          </cell>
          <cell r="I189">
            <v>1041</v>
          </cell>
          <cell r="J189" t="str">
            <v>1 Poste autosoportable de acero (17/850) de suspensión (25°) Tipo SU11-17</v>
          </cell>
        </row>
        <row r="190">
          <cell r="C190" t="str">
            <v>EA060COU0S0-070-A1</v>
          </cell>
          <cell r="D190">
            <v>170</v>
          </cell>
          <cell r="E190">
            <v>50</v>
          </cell>
          <cell r="F190">
            <v>501.55296961556149</v>
          </cell>
          <cell r="G190">
            <v>1</v>
          </cell>
          <cell r="H190" t="str">
            <v>PA18/1400</v>
          </cell>
          <cell r="I190">
            <v>1525</v>
          </cell>
          <cell r="J190" t="str">
            <v>1 Poste autosoportable de acero (18/1400) de ángulo medio (50°) Tipo AU1-18</v>
          </cell>
        </row>
        <row r="191">
          <cell r="C191" t="str">
            <v>EA060COU0S0-070-A2</v>
          </cell>
          <cell r="D191">
            <v>170</v>
          </cell>
          <cell r="E191">
            <v>90</v>
          </cell>
          <cell r="F191">
            <v>802.16060857321133</v>
          </cell>
          <cell r="G191">
            <v>1</v>
          </cell>
          <cell r="H191" t="str">
            <v>PA17/2150</v>
          </cell>
          <cell r="I191">
            <v>1902</v>
          </cell>
          <cell r="J191" t="str">
            <v>1 Poste autosoportable de acero (17/2150) de ángulo mayor y terminal (90°) Tipo ATU1-17</v>
          </cell>
        </row>
        <row r="192">
          <cell r="C192" t="str">
            <v>EC060COU0S0-120-S1</v>
          </cell>
          <cell r="D192">
            <v>170</v>
          </cell>
          <cell r="E192">
            <v>2</v>
          </cell>
          <cell r="F192">
            <v>103.44801259658075</v>
          </cell>
          <cell r="G192">
            <v>1</v>
          </cell>
          <cell r="H192" t="str">
            <v>PC18/400</v>
          </cell>
          <cell r="I192">
            <v>3696</v>
          </cell>
          <cell r="J192" t="str">
            <v>1 Poste de concreto (18/400) de suspensión (2°) Tipo SU1-18</v>
          </cell>
        </row>
        <row r="193">
          <cell r="C193" t="str">
            <v>EA060COU0S0-120-S2</v>
          </cell>
          <cell r="D193">
            <v>170</v>
          </cell>
          <cell r="E193">
            <v>25</v>
          </cell>
          <cell r="F193">
            <v>446.97156813769527</v>
          </cell>
          <cell r="G193">
            <v>1</v>
          </cell>
          <cell r="H193" t="str">
            <v>PA17/1300</v>
          </cell>
          <cell r="I193">
            <v>1372</v>
          </cell>
          <cell r="J193" t="str">
            <v>1 Poste autosoportable de acero (17/1300) de suspensión (25°) Tipo SU11-17</v>
          </cell>
        </row>
        <row r="194">
          <cell r="C194" t="str">
            <v>EA060COU0S0-120-A1</v>
          </cell>
          <cell r="D194">
            <v>170</v>
          </cell>
          <cell r="E194">
            <v>50</v>
          </cell>
          <cell r="F194">
            <v>802.91013855818574</v>
          </cell>
          <cell r="G194">
            <v>1</v>
          </cell>
          <cell r="H194" t="str">
            <v>PA18/2150</v>
          </cell>
          <cell r="I194">
            <v>2015</v>
          </cell>
          <cell r="J194" t="str">
            <v>1 Poste autosoportable de acero (18/2150) de ángulo medio (50°) Tipo AU1-18</v>
          </cell>
        </row>
        <row r="195">
          <cell r="C195" t="str">
            <v>EA060COU0S0-120-A2</v>
          </cell>
          <cell r="D195">
            <v>170</v>
          </cell>
          <cell r="E195">
            <v>90</v>
          </cell>
          <cell r="F195">
            <v>1294.03973898872</v>
          </cell>
          <cell r="G195">
            <v>1</v>
          </cell>
          <cell r="H195" t="str">
            <v>PA17/3400</v>
          </cell>
          <cell r="I195">
            <v>2562</v>
          </cell>
          <cell r="J195" t="str">
            <v>1 Poste autosoportable de acero (17/3400) de ángulo mayor y terminal (90°) Tipo ATU1-17</v>
          </cell>
        </row>
        <row r="196">
          <cell r="C196" t="str">
            <v>EC060COU0S0-240-S1</v>
          </cell>
          <cell r="D196">
            <v>170</v>
          </cell>
          <cell r="E196">
            <v>2</v>
          </cell>
          <cell r="F196">
            <v>173.2216442924946</v>
          </cell>
          <cell r="G196">
            <v>1</v>
          </cell>
          <cell r="H196" t="str">
            <v>PC18/600</v>
          </cell>
          <cell r="I196">
            <v>3850</v>
          </cell>
          <cell r="J196" t="str">
            <v>1 Poste de concreto (18/600) de suspensión (2°) Tipo SU1-18</v>
          </cell>
        </row>
        <row r="197">
          <cell r="C197" t="str">
            <v>EA060COU0S0-240-S2</v>
          </cell>
          <cell r="D197">
            <v>170</v>
          </cell>
          <cell r="E197">
            <v>25</v>
          </cell>
          <cell r="F197">
            <v>816.67861769959416</v>
          </cell>
          <cell r="G197">
            <v>1</v>
          </cell>
          <cell r="H197" t="str">
            <v>PA17/2300</v>
          </cell>
          <cell r="I197">
            <v>1987</v>
          </cell>
          <cell r="J197" t="str">
            <v>1 Poste autosoportable de acero (17/2300) de suspensión (25°) Tipo SU11-17</v>
          </cell>
        </row>
        <row r="198">
          <cell r="C198" t="str">
            <v>EA060COU0S0-240-A1</v>
          </cell>
          <cell r="D198">
            <v>170</v>
          </cell>
          <cell r="E198">
            <v>50</v>
          </cell>
          <cell r="F198">
            <v>1483.3902639529385</v>
          </cell>
          <cell r="G198">
            <v>1</v>
          </cell>
          <cell r="H198" t="str">
            <v>PA18/3950</v>
          </cell>
          <cell r="I198">
            <v>2992</v>
          </cell>
          <cell r="J198" t="str">
            <v>1 Poste autosoportable de acero (18/3950) de ángulo medio (50°) Tipo AU1-18</v>
          </cell>
        </row>
        <row r="199">
          <cell r="C199" t="str">
            <v>EA060COU0S0-240-A2</v>
          </cell>
          <cell r="D199">
            <v>170</v>
          </cell>
          <cell r="E199">
            <v>90</v>
          </cell>
          <cell r="F199">
            <v>2403.329409744199</v>
          </cell>
          <cell r="G199">
            <v>1</v>
          </cell>
          <cell r="H199" t="str">
            <v>PA18/6300</v>
          </cell>
          <cell r="I199">
            <v>4053</v>
          </cell>
          <cell r="J199" t="str">
            <v>1 Poste autosoportable de acero (18/6300) de ángulo mayor y terminal (90°) Tipo ATU1-18</v>
          </cell>
        </row>
        <row r="200">
          <cell r="C200" t="str">
            <v>EC060COU0S0-300-S1</v>
          </cell>
          <cell r="D200">
            <v>170</v>
          </cell>
          <cell r="E200">
            <v>2</v>
          </cell>
          <cell r="F200">
            <v>186.56706953001239</v>
          </cell>
          <cell r="G200">
            <v>1</v>
          </cell>
          <cell r="H200" t="str">
            <v>PC18/600</v>
          </cell>
          <cell r="I200">
            <v>3850</v>
          </cell>
          <cell r="J200" t="str">
            <v>1 Poste de concreto (18/600) de suspensión (2°) Tipo SU1-18</v>
          </cell>
        </row>
        <row r="201">
          <cell r="C201" t="str">
            <v>EA060COU0S0-300-S2</v>
          </cell>
          <cell r="D201">
            <v>170</v>
          </cell>
          <cell r="E201">
            <v>25</v>
          </cell>
          <cell r="F201">
            <v>970.24236857463927</v>
          </cell>
          <cell r="G201">
            <v>1</v>
          </cell>
          <cell r="H201" t="str">
            <v>PA17/2700</v>
          </cell>
          <cell r="I201">
            <v>2206</v>
          </cell>
          <cell r="J201" t="str">
            <v>1 Poste autosoportable de acero (17/2700) de suspensión (25°) Tipo SU11-17</v>
          </cell>
        </row>
        <row r="202">
          <cell r="C202" t="str">
            <v>EA060COU0S0-300-A1</v>
          </cell>
          <cell r="D202">
            <v>170</v>
          </cell>
          <cell r="E202">
            <v>50</v>
          </cell>
          <cell r="F202">
            <v>1782.2398607885616</v>
          </cell>
          <cell r="G202">
            <v>1</v>
          </cell>
          <cell r="H202" t="str">
            <v>PA18/4700</v>
          </cell>
          <cell r="I202">
            <v>3350</v>
          </cell>
          <cell r="J202" t="str">
            <v>1 Poste autosoportable de acero (18/4700) de ángulo medio (50°) Tipo AU1-18</v>
          </cell>
        </row>
        <row r="203">
          <cell r="C203" t="str">
            <v>EA060COU0S0-300-A2</v>
          </cell>
          <cell r="D203">
            <v>170</v>
          </cell>
          <cell r="E203">
            <v>90</v>
          </cell>
          <cell r="F203">
            <v>2902.6466866925339</v>
          </cell>
          <cell r="G203">
            <v>1</v>
          </cell>
          <cell r="H203" t="str">
            <v>PA18/7600</v>
          </cell>
          <cell r="I203">
            <v>4579</v>
          </cell>
          <cell r="J203" t="str">
            <v>1 Poste autosoportable de acero (18/7600) de ángulo mayor y terminal (90°) Tipo ATU1-18</v>
          </cell>
        </row>
        <row r="204">
          <cell r="C204" t="str">
            <v>EC060COU0S0-400-S1</v>
          </cell>
          <cell r="D204">
            <v>170</v>
          </cell>
          <cell r="E204">
            <v>2</v>
          </cell>
          <cell r="F204">
            <v>226.42153954024963</v>
          </cell>
          <cell r="G204">
            <v>1</v>
          </cell>
          <cell r="H204" t="str">
            <v>PC18/700</v>
          </cell>
          <cell r="I204">
            <v>3903</v>
          </cell>
          <cell r="J204" t="str">
            <v>1 Poste de concreto (18/700) de suspensión (2°) Tipo SU1-18</v>
          </cell>
        </row>
        <row r="205">
          <cell r="C205" t="str">
            <v>EA060COU0S0-400-S2</v>
          </cell>
          <cell r="D205">
            <v>170</v>
          </cell>
          <cell r="E205">
            <v>25</v>
          </cell>
          <cell r="F205">
            <v>1255.515721083937</v>
          </cell>
          <cell r="G205">
            <v>1</v>
          </cell>
          <cell r="H205" t="str">
            <v>PA17/3500</v>
          </cell>
          <cell r="I205">
            <v>2611</v>
          </cell>
          <cell r="J205" t="str">
            <v>1 Poste autosoportable de acero (17/3500) de suspensión (25°) Tipo SU11-17</v>
          </cell>
        </row>
        <row r="206">
          <cell r="C206" t="str">
            <v>EA060COU0S0-400-A1</v>
          </cell>
          <cell r="D206">
            <v>170</v>
          </cell>
          <cell r="E206">
            <v>50</v>
          </cell>
          <cell r="F206">
            <v>2321.8015867787135</v>
          </cell>
          <cell r="G206">
            <v>1</v>
          </cell>
          <cell r="H206" t="str">
            <v>PA18/6100</v>
          </cell>
          <cell r="I206">
            <v>3969</v>
          </cell>
          <cell r="J206" t="str">
            <v>1 Poste autosoportable de acero (18/6100) de ángulo medio (50°) Tipo AU1-18</v>
          </cell>
        </row>
        <row r="207">
          <cell r="C207" t="str">
            <v>EA060COU0S0-400-A2</v>
          </cell>
          <cell r="D207">
            <v>170</v>
          </cell>
          <cell r="E207">
            <v>90</v>
          </cell>
          <cell r="F207">
            <v>3793.0794832560277</v>
          </cell>
          <cell r="G207">
            <v>1</v>
          </cell>
          <cell r="H207" t="str">
            <v>PA18/9900</v>
          </cell>
          <cell r="I207">
            <v>5437</v>
          </cell>
          <cell r="J207" t="str">
            <v>1 Poste autosoportable de acero (18/9900) de ángulo mayor y terminal (90°) Tipo ATU1-18</v>
          </cell>
        </row>
        <row r="208">
          <cell r="C208" t="str">
            <v>EC060COU0D0-070-S1</v>
          </cell>
          <cell r="D208">
            <v>170</v>
          </cell>
          <cell r="E208">
            <v>2</v>
          </cell>
          <cell r="F208">
            <v>73.430416950654006</v>
          </cell>
          <cell r="G208">
            <v>1</v>
          </cell>
          <cell r="H208" t="str">
            <v>PC18/500</v>
          </cell>
          <cell r="I208">
            <v>3819</v>
          </cell>
          <cell r="J208" t="str">
            <v>1 Poste de concreto (18/500) de suspensión (2°) Tipo SU2-18</v>
          </cell>
        </row>
        <row r="209">
          <cell r="C209" t="str">
            <v>EA060COU0D0-070-S2</v>
          </cell>
          <cell r="D209">
            <v>170</v>
          </cell>
          <cell r="E209">
            <v>25</v>
          </cell>
          <cell r="F209">
            <v>283.69223962846979</v>
          </cell>
          <cell r="G209">
            <v>1</v>
          </cell>
          <cell r="H209" t="str">
            <v>PA18/1550</v>
          </cell>
          <cell r="I209">
            <v>1629</v>
          </cell>
          <cell r="J209" t="str">
            <v>1 Poste autosoportable de acero (18/1550) de suspensión (25°) Tipo SU21-18</v>
          </cell>
        </row>
        <row r="210">
          <cell r="C210" t="str">
            <v>EA060COU0D0-070-A1</v>
          </cell>
          <cell r="D210">
            <v>170</v>
          </cell>
          <cell r="E210">
            <v>50</v>
          </cell>
          <cell r="F210">
            <v>501.55296961556149</v>
          </cell>
          <cell r="G210">
            <v>2</v>
          </cell>
          <cell r="H210" t="str">
            <v>PA18/1400</v>
          </cell>
          <cell r="I210">
            <v>1525</v>
          </cell>
          <cell r="J210" t="str">
            <v>2 Postes autosoportables de acero (18/1400) de ángulo medio (50°) Tipo AU2-18</v>
          </cell>
        </row>
        <row r="211">
          <cell r="C211" t="str">
            <v>EA060COU0D0-070-A2</v>
          </cell>
          <cell r="D211">
            <v>170</v>
          </cell>
          <cell r="E211">
            <v>90</v>
          </cell>
          <cell r="F211">
            <v>802.16060857321133</v>
          </cell>
          <cell r="G211">
            <v>2</v>
          </cell>
          <cell r="H211" t="str">
            <v>PA17/2150</v>
          </cell>
          <cell r="I211">
            <v>1902</v>
          </cell>
          <cell r="J211" t="str">
            <v>2 Postes autosoportables de acero (17/2150) de ángulo mayor y terminal (90°) Tipo ATU2-17</v>
          </cell>
        </row>
        <row r="212">
          <cell r="C212" t="str">
            <v>EC060COU0D0-120-S1</v>
          </cell>
          <cell r="D212">
            <v>170</v>
          </cell>
          <cell r="E212">
            <v>2</v>
          </cell>
          <cell r="F212">
            <v>103.44801259658075</v>
          </cell>
          <cell r="G212">
            <v>1</v>
          </cell>
          <cell r="H212" t="str">
            <v>PC18/700</v>
          </cell>
          <cell r="I212">
            <v>3903</v>
          </cell>
          <cell r="J212" t="str">
            <v>1 Poste de concreto (18/700) de suspensión (2°) Tipo SU2-18</v>
          </cell>
        </row>
        <row r="213">
          <cell r="C213" t="str">
            <v>EA060COU0D0-120-S2</v>
          </cell>
          <cell r="D213">
            <v>170</v>
          </cell>
          <cell r="E213">
            <v>25</v>
          </cell>
          <cell r="F213">
            <v>446.97156813769527</v>
          </cell>
          <cell r="G213">
            <v>1</v>
          </cell>
          <cell r="H213" t="str">
            <v>PA18/2400</v>
          </cell>
          <cell r="I213">
            <v>2164</v>
          </cell>
          <cell r="J213" t="str">
            <v>1 Poste autosoportable de acero (18/2400) de suspensión (25°) Tipo SU21-18</v>
          </cell>
        </row>
        <row r="214">
          <cell r="C214" t="str">
            <v>EA060COU0D0-120-A1</v>
          </cell>
          <cell r="D214">
            <v>170</v>
          </cell>
          <cell r="E214">
            <v>50</v>
          </cell>
          <cell r="F214">
            <v>802.91013855818574</v>
          </cell>
          <cell r="G214">
            <v>2</v>
          </cell>
          <cell r="H214" t="str">
            <v>PA18/2150</v>
          </cell>
          <cell r="I214">
            <v>2015</v>
          </cell>
          <cell r="J214" t="str">
            <v>2 Postes autosoportables de acero (18/2150) de ángulo medio (50°) Tipo AU2-18</v>
          </cell>
        </row>
        <row r="215">
          <cell r="C215" t="str">
            <v>EA060COU0D0-120-A2</v>
          </cell>
          <cell r="D215">
            <v>170</v>
          </cell>
          <cell r="E215">
            <v>90</v>
          </cell>
          <cell r="F215">
            <v>1294.03973898872</v>
          </cell>
          <cell r="G215">
            <v>2</v>
          </cell>
          <cell r="H215" t="str">
            <v>PA17/3400</v>
          </cell>
          <cell r="I215">
            <v>2562</v>
          </cell>
          <cell r="J215" t="str">
            <v>2 Postes autosoportables de acero (17/3400) de ángulo mayor y terminal (90°) Tipo ATU2-17</v>
          </cell>
        </row>
        <row r="216">
          <cell r="C216" t="str">
            <v>EC060COU0D0-240-S1</v>
          </cell>
          <cell r="D216">
            <v>170</v>
          </cell>
          <cell r="E216">
            <v>2</v>
          </cell>
          <cell r="F216">
            <v>173.2216442924946</v>
          </cell>
          <cell r="G216">
            <v>1</v>
          </cell>
          <cell r="H216" t="str">
            <v>PC18/1000</v>
          </cell>
          <cell r="I216">
            <v>4123</v>
          </cell>
          <cell r="J216" t="str">
            <v>1 Poste de concreto (18/1000) de suspensión (2°) Tipo SU2-18</v>
          </cell>
        </row>
        <row r="217">
          <cell r="C217" t="str">
            <v>EA060COU0D0-240-S2</v>
          </cell>
          <cell r="D217">
            <v>170</v>
          </cell>
          <cell r="E217">
            <v>25</v>
          </cell>
          <cell r="F217">
            <v>816.67861769959416</v>
          </cell>
          <cell r="G217">
            <v>1</v>
          </cell>
          <cell r="H217" t="str">
            <v>PA18/4300</v>
          </cell>
          <cell r="I217">
            <v>3162</v>
          </cell>
          <cell r="J217" t="str">
            <v>1 Poste autosoportable de acero (18/4300) de suspensión (25°) Tipo SU21-18</v>
          </cell>
        </row>
        <row r="218">
          <cell r="C218" t="str">
            <v>EA060COU0D0-240-A1</v>
          </cell>
          <cell r="D218">
            <v>170</v>
          </cell>
          <cell r="E218">
            <v>50</v>
          </cell>
          <cell r="F218">
            <v>1483.3902639529385</v>
          </cell>
          <cell r="G218">
            <v>2</v>
          </cell>
          <cell r="H218" t="str">
            <v>PA18/3950</v>
          </cell>
          <cell r="I218">
            <v>2992</v>
          </cell>
          <cell r="J218" t="str">
            <v>2 Postes autosoportables de acero (18/3950) de ángulo medio (50°) Tipo AU2-18</v>
          </cell>
        </row>
        <row r="219">
          <cell r="C219" t="str">
            <v>EA060COU0D0-240-A2</v>
          </cell>
          <cell r="D219">
            <v>170</v>
          </cell>
          <cell r="E219">
            <v>90</v>
          </cell>
          <cell r="F219">
            <v>2403.329409744199</v>
          </cell>
          <cell r="G219">
            <v>2</v>
          </cell>
          <cell r="H219" t="str">
            <v>PA18/6300</v>
          </cell>
          <cell r="I219">
            <v>4053</v>
          </cell>
          <cell r="J219" t="str">
            <v>2 Postes autosoportables de acero (18/6300) de ángulo mayor y terminal (90°) Tipo ATU2-18</v>
          </cell>
        </row>
        <row r="220">
          <cell r="C220" t="str">
            <v>EC060COU0D0-300-S1</v>
          </cell>
          <cell r="D220">
            <v>170</v>
          </cell>
          <cell r="E220">
            <v>2</v>
          </cell>
          <cell r="F220">
            <v>186.56706953001239</v>
          </cell>
          <cell r="G220">
            <v>1</v>
          </cell>
          <cell r="H220" t="str">
            <v>PC19/1100</v>
          </cell>
          <cell r="I220">
            <v>4518</v>
          </cell>
          <cell r="J220" t="str">
            <v>1 Poste de concreto (19/1100) de suspensión (2°) Tipo SU2-19</v>
          </cell>
        </row>
        <row r="221">
          <cell r="C221" t="str">
            <v>EA060COU0D0-300-S2</v>
          </cell>
          <cell r="D221">
            <v>170</v>
          </cell>
          <cell r="E221">
            <v>25</v>
          </cell>
          <cell r="F221">
            <v>970.24236857463927</v>
          </cell>
          <cell r="G221">
            <v>1</v>
          </cell>
          <cell r="H221" t="str">
            <v>PA18/5100</v>
          </cell>
          <cell r="I221">
            <v>3533</v>
          </cell>
          <cell r="J221" t="str">
            <v>1 Poste autosoportable de acero (18/5100) de suspensión (25°) Tipo SU21-18</v>
          </cell>
        </row>
        <row r="222">
          <cell r="C222" t="str">
            <v>EA060COU0D0-300-A1</v>
          </cell>
          <cell r="D222">
            <v>170</v>
          </cell>
          <cell r="E222">
            <v>50</v>
          </cell>
          <cell r="F222">
            <v>1782.2398607885616</v>
          </cell>
          <cell r="G222">
            <v>2</v>
          </cell>
          <cell r="H222" t="str">
            <v>PA18/4700</v>
          </cell>
          <cell r="I222">
            <v>3350</v>
          </cell>
          <cell r="J222" t="str">
            <v>2 Postes autosoportables de acero (18/4700) de ángulo medio (50°) Tipo AU2-18</v>
          </cell>
        </row>
        <row r="223">
          <cell r="C223" t="str">
            <v>EA060COU0D0-300-A2</v>
          </cell>
          <cell r="D223">
            <v>170</v>
          </cell>
          <cell r="E223">
            <v>90</v>
          </cell>
          <cell r="F223">
            <v>2902.6466866925339</v>
          </cell>
          <cell r="G223">
            <v>2</v>
          </cell>
          <cell r="H223" t="str">
            <v>PA18/7600</v>
          </cell>
          <cell r="I223">
            <v>4579</v>
          </cell>
          <cell r="J223" t="str">
            <v>2 Postes autosoportables de acero (18/7600) de ángulo mayor y terminal (90°) Tipo ATU2-18</v>
          </cell>
        </row>
        <row r="224">
          <cell r="C224" t="str">
            <v>EC060COU0D0-400-S1</v>
          </cell>
          <cell r="D224">
            <v>170</v>
          </cell>
          <cell r="E224">
            <v>2</v>
          </cell>
          <cell r="F224">
            <v>226.42153954024963</v>
          </cell>
          <cell r="G224">
            <v>1</v>
          </cell>
          <cell r="H224" t="str">
            <v>PC18/1300</v>
          </cell>
          <cell r="I224">
            <v>4328</v>
          </cell>
          <cell r="J224" t="str">
            <v>1 Poste de concreto (18/1300) de suspensión (2°) Tipo SU2-18</v>
          </cell>
        </row>
        <row r="225">
          <cell r="C225" t="str">
            <v>EA060COU0D0-400-S2</v>
          </cell>
          <cell r="D225">
            <v>170</v>
          </cell>
          <cell r="E225">
            <v>25</v>
          </cell>
          <cell r="F225">
            <v>1255.515721083937</v>
          </cell>
          <cell r="G225">
            <v>1</v>
          </cell>
          <cell r="H225" t="str">
            <v>PA18/6600</v>
          </cell>
          <cell r="I225">
            <v>4177</v>
          </cell>
          <cell r="J225" t="str">
            <v>1 Poste autosoportable de acero (18/6600) de suspensión (25°) Tipo SU21-18</v>
          </cell>
        </row>
        <row r="226">
          <cell r="C226" t="str">
            <v>EA060COU0D0-400-A1</v>
          </cell>
          <cell r="D226">
            <v>170</v>
          </cell>
          <cell r="E226">
            <v>50</v>
          </cell>
          <cell r="F226">
            <v>2321.8015867787135</v>
          </cell>
          <cell r="G226">
            <v>2</v>
          </cell>
          <cell r="H226" t="str">
            <v>PA18/6100</v>
          </cell>
          <cell r="I226">
            <v>3969</v>
          </cell>
          <cell r="J226" t="str">
            <v>2 Postes autosoportables de acero (18/6100) de ángulo medio (50°) Tipo AU2-18</v>
          </cell>
        </row>
        <row r="227">
          <cell r="C227" t="str">
            <v>EA060COU0D0-400-A2</v>
          </cell>
          <cell r="D227">
            <v>170</v>
          </cell>
          <cell r="E227">
            <v>90</v>
          </cell>
          <cell r="F227">
            <v>3793.0794832560277</v>
          </cell>
          <cell r="G227">
            <v>2</v>
          </cell>
          <cell r="H227" t="str">
            <v>PA18/9900</v>
          </cell>
          <cell r="I227">
            <v>5437</v>
          </cell>
          <cell r="J227" t="str">
            <v>2 Postes autosoportables de acero (18/9900) de ángulo mayor y terminal (90°) Tipo ATU2-18</v>
          </cell>
        </row>
        <row r="228">
          <cell r="C228" t="str">
            <v>EC060COU0D0-500-S1</v>
          </cell>
          <cell r="D228">
            <v>170</v>
          </cell>
          <cell r="E228">
            <v>2</v>
          </cell>
          <cell r="F228">
            <v>247.70614538303187</v>
          </cell>
          <cell r="G228">
            <v>1</v>
          </cell>
          <cell r="H228" t="str">
            <v>PC18/1400</v>
          </cell>
          <cell r="I228">
            <v>4398</v>
          </cell>
          <cell r="J228" t="str">
            <v>1 Poste de concreto (18/1400) de suspensión (2°) Tipo SU2-18</v>
          </cell>
        </row>
        <row r="229">
          <cell r="C229" t="str">
            <v>EA060COU0D0-500-S2</v>
          </cell>
          <cell r="D229">
            <v>170</v>
          </cell>
          <cell r="E229">
            <v>25</v>
          </cell>
          <cell r="F229">
            <v>1519.4811454505684</v>
          </cell>
          <cell r="G229">
            <v>1</v>
          </cell>
          <cell r="H229" t="str">
            <v>PA18/7950</v>
          </cell>
          <cell r="I229">
            <v>4715</v>
          </cell>
          <cell r="J229" t="str">
            <v>1 Poste autosoportable de acero (18/7950) de suspensión (25°) Tipo SU21-18</v>
          </cell>
        </row>
        <row r="230">
          <cell r="C230" t="str">
            <v>EA060COU0D0-500-A1</v>
          </cell>
          <cell r="D230">
            <v>170</v>
          </cell>
          <cell r="E230">
            <v>50</v>
          </cell>
          <cell r="F230">
            <v>2837.2183664324357</v>
          </cell>
          <cell r="G230">
            <v>2</v>
          </cell>
          <cell r="H230" t="str">
            <v>PA18/7400</v>
          </cell>
          <cell r="I230">
            <v>4500</v>
          </cell>
          <cell r="J230" t="str">
            <v>2 Postes autosoportables de acero (18/7400) de ángulo medio (50°) Tipo AU2-18</v>
          </cell>
        </row>
        <row r="231">
          <cell r="C231" t="str">
            <v>EA060COU0D0-500-A2</v>
          </cell>
          <cell r="D231">
            <v>170</v>
          </cell>
          <cell r="E231">
            <v>90</v>
          </cell>
          <cell r="F231">
            <v>4655.4527714555179</v>
          </cell>
          <cell r="G231">
            <v>2</v>
          </cell>
          <cell r="H231" t="str">
            <v>PA18/12100</v>
          </cell>
          <cell r="I231">
            <v>6195</v>
          </cell>
          <cell r="J231" t="str">
            <v>2 Postes autosoportables de acero (18/1210) de ángulo mayor y terminal (90°) Tipo ATU2-18</v>
          </cell>
        </row>
        <row r="232">
          <cell r="C232" t="str">
            <v>EC060SIU0S1-070-S1</v>
          </cell>
          <cell r="D232">
            <v>170</v>
          </cell>
          <cell r="E232">
            <v>2</v>
          </cell>
          <cell r="F232">
            <v>93.848541965925236</v>
          </cell>
          <cell r="G232">
            <v>1</v>
          </cell>
          <cell r="H232" t="str">
            <v>PC21/500</v>
          </cell>
          <cell r="I232">
            <v>4812</v>
          </cell>
          <cell r="J232" t="str">
            <v>1 Poste de concreto (21/500) de suspensión (2°) Tipo SU1-21</v>
          </cell>
        </row>
        <row r="233">
          <cell r="C233" t="str">
            <v>EA060SIU0S1-070-S2</v>
          </cell>
          <cell r="D233">
            <v>170</v>
          </cell>
          <cell r="E233">
            <v>25</v>
          </cell>
          <cell r="F233">
            <v>303.90341794794017</v>
          </cell>
          <cell r="G233">
            <v>1</v>
          </cell>
          <cell r="H233" t="str">
            <v>PA21/1300</v>
          </cell>
          <cell r="I233">
            <v>1697</v>
          </cell>
          <cell r="J233" t="str">
            <v>1 Poste autosoportable de acero (21/1300) de suspensión (25°) Tipo SU11-21</v>
          </cell>
        </row>
        <row r="234">
          <cell r="C234" t="str">
            <v>EA060SIU0S1-070-A1</v>
          </cell>
          <cell r="D234">
            <v>170</v>
          </cell>
          <cell r="E234">
            <v>50</v>
          </cell>
          <cell r="F234">
            <v>521.54972214131715</v>
          </cell>
          <cell r="G234">
            <v>1</v>
          </cell>
          <cell r="H234" t="str">
            <v>PA21/2150</v>
          </cell>
          <cell r="I234">
            <v>2354</v>
          </cell>
          <cell r="J234" t="str">
            <v>1 Poste autosoportable de acero (21/2150) de ángulo medio (50°) Tipo AU1-21</v>
          </cell>
        </row>
        <row r="235">
          <cell r="C235" t="str">
            <v>EA060SIU0S1-070-A2</v>
          </cell>
          <cell r="D235">
            <v>170</v>
          </cell>
          <cell r="E235">
            <v>90</v>
          </cell>
          <cell r="F235">
            <v>821.86149303874311</v>
          </cell>
          <cell r="G235">
            <v>1</v>
          </cell>
          <cell r="H235" t="str">
            <v>PA21/3300</v>
          </cell>
          <cell r="I235">
            <v>3110</v>
          </cell>
          <cell r="J235" t="str">
            <v>1 Poste autosoportable de acero (21/3300) de ángulo mayor y terminal (90°) Tipo ATU1-21</v>
          </cell>
        </row>
        <row r="236">
          <cell r="C236" t="str">
            <v>EC060SIU0S1-120-S1</v>
          </cell>
          <cell r="D236">
            <v>170</v>
          </cell>
          <cell r="E236">
            <v>2</v>
          </cell>
          <cell r="F236">
            <v>129.33264891485945</v>
          </cell>
          <cell r="G236">
            <v>1</v>
          </cell>
          <cell r="H236" t="str">
            <v>PC21/600</v>
          </cell>
          <cell r="I236">
            <v>4774</v>
          </cell>
          <cell r="J236" t="str">
            <v>1 Poste de concreto (21/600) de suspensión (2°) Tipo SU1-21</v>
          </cell>
        </row>
        <row r="237">
          <cell r="C237" t="str">
            <v>EA060SIU0S1-120-S2</v>
          </cell>
          <cell r="D237">
            <v>170</v>
          </cell>
          <cell r="E237">
            <v>25</v>
          </cell>
          <cell r="F237">
            <v>457.30734406185996</v>
          </cell>
          <cell r="G237">
            <v>1</v>
          </cell>
          <cell r="H237" t="str">
            <v>PA21/1650</v>
          </cell>
          <cell r="I237">
            <v>1982</v>
          </cell>
          <cell r="J237" t="str">
            <v>1 Poste autosoportable de acero (21/1650) de suspensión (25°) Tipo SU11-21</v>
          </cell>
        </row>
        <row r="238">
          <cell r="C238" t="str">
            <v>EA060SIU0S1-120-A1</v>
          </cell>
          <cell r="D238">
            <v>170</v>
          </cell>
          <cell r="E238">
            <v>50</v>
          </cell>
          <cell r="F238">
            <v>797.13511494305567</v>
          </cell>
          <cell r="G238">
            <v>1</v>
          </cell>
          <cell r="H238" t="str">
            <v>PA21/2750</v>
          </cell>
          <cell r="I238">
            <v>2762</v>
          </cell>
          <cell r="J238" t="str">
            <v>1 Poste autosoportable de acero (21/2750) de ángulo medio (50°) Tipo AU1-21</v>
          </cell>
        </row>
        <row r="239">
          <cell r="C239" t="str">
            <v>EA060SIU0S1-120-A2</v>
          </cell>
          <cell r="D239">
            <v>170</v>
          </cell>
          <cell r="E239">
            <v>90</v>
          </cell>
          <cell r="F239">
            <v>1266.0347824640912</v>
          </cell>
          <cell r="G239">
            <v>1</v>
          </cell>
          <cell r="H239" t="str">
            <v>PA21/4300</v>
          </cell>
          <cell r="I239">
            <v>3694</v>
          </cell>
          <cell r="J239" t="str">
            <v>1 Poste autosoportable de acero (21/4300) de ángulo mayor y terminal (90°) Tipo ATU1-21</v>
          </cell>
        </row>
        <row r="240">
          <cell r="C240" t="str">
            <v>EC060SIU0S1-240-S1</v>
          </cell>
          <cell r="D240">
            <v>170</v>
          </cell>
          <cell r="E240">
            <v>2</v>
          </cell>
          <cell r="F240">
            <v>196.23029229400456</v>
          </cell>
          <cell r="G240">
            <v>1</v>
          </cell>
          <cell r="H240" t="str">
            <v>PC21/700</v>
          </cell>
          <cell r="I240">
            <v>5044</v>
          </cell>
          <cell r="J240" t="str">
            <v>1 Poste de concreto (21/700) de suspensión (2°) Tipo SU1-21</v>
          </cell>
        </row>
        <row r="241">
          <cell r="C241" t="str">
            <v>EA060SIU0S1-240-S2</v>
          </cell>
          <cell r="D241">
            <v>170</v>
          </cell>
          <cell r="E241">
            <v>25</v>
          </cell>
          <cell r="F241">
            <v>779.15535717935495</v>
          </cell>
          <cell r="G241">
            <v>1</v>
          </cell>
          <cell r="H241" t="str">
            <v>PA21/2400</v>
          </cell>
          <cell r="I241">
            <v>2529</v>
          </cell>
          <cell r="J241" t="str">
            <v>1 Poste autosoportable de acero (21/2400) de suspensión (25°) Tipo SU11-21</v>
          </cell>
        </row>
        <row r="242">
          <cell r="C242" t="str">
            <v>EA060SIU0S1-240-A1</v>
          </cell>
          <cell r="D242">
            <v>170</v>
          </cell>
          <cell r="E242">
            <v>50</v>
          </cell>
          <cell r="F242">
            <v>1383.1474587711496</v>
          </cell>
          <cell r="G242">
            <v>1</v>
          </cell>
          <cell r="H242" t="str">
            <v>PA21/4050</v>
          </cell>
          <cell r="I242">
            <v>3553</v>
          </cell>
          <cell r="J242" t="str">
            <v>1 Poste autosoportable de acero (21/4050) de ángulo medio (50°) Tipo AU1-21</v>
          </cell>
        </row>
        <row r="243">
          <cell r="C243" t="str">
            <v>EA060SIU0S1-240-A2</v>
          </cell>
          <cell r="D243">
            <v>170</v>
          </cell>
          <cell r="E243">
            <v>90</v>
          </cell>
          <cell r="F243">
            <v>2216.5451969469832</v>
          </cell>
          <cell r="G243">
            <v>1</v>
          </cell>
          <cell r="H243" t="str">
            <v>PA21/6400</v>
          </cell>
          <cell r="I243">
            <v>4783</v>
          </cell>
          <cell r="J243" t="str">
            <v>1 Poste autosoportable de acero (21/6400) de ángulo mayor y terminal (90°) Tipo ATU1-21</v>
          </cell>
        </row>
        <row r="244">
          <cell r="C244" t="str">
            <v>EC060SIU0D1-070-S1</v>
          </cell>
          <cell r="D244">
            <v>170</v>
          </cell>
          <cell r="E244">
            <v>2</v>
          </cell>
          <cell r="F244">
            <v>93.848541965925236</v>
          </cell>
          <cell r="G244">
            <v>1</v>
          </cell>
          <cell r="H244" t="str">
            <v>PC21/700</v>
          </cell>
          <cell r="I244">
            <v>5044</v>
          </cell>
          <cell r="J244" t="str">
            <v>1 Poste de concreto (21/700) de suspensión (2°) Tipo SU2-21</v>
          </cell>
        </row>
        <row r="245">
          <cell r="C245" t="str">
            <v>EA060SIU0D1-070-S2</v>
          </cell>
          <cell r="D245">
            <v>170</v>
          </cell>
          <cell r="E245">
            <v>25</v>
          </cell>
          <cell r="F245">
            <v>303.90341794794017</v>
          </cell>
          <cell r="G245">
            <v>1</v>
          </cell>
          <cell r="H245" t="str">
            <v>PA21/1950</v>
          </cell>
          <cell r="I245">
            <v>2209</v>
          </cell>
          <cell r="J245" t="str">
            <v>1 Poste autosoportable de acero (21/1950) de suspensión (25°) Tipo SU21-21</v>
          </cell>
        </row>
        <row r="246">
          <cell r="C246" t="str">
            <v>EA060SIU0D1-070-A1</v>
          </cell>
          <cell r="D246">
            <v>170</v>
          </cell>
          <cell r="E246">
            <v>50</v>
          </cell>
          <cell r="F246">
            <v>521.54972214131715</v>
          </cell>
          <cell r="G246">
            <v>2</v>
          </cell>
          <cell r="H246" t="str">
            <v>PA21/2150</v>
          </cell>
          <cell r="I246">
            <v>2354</v>
          </cell>
          <cell r="J246" t="str">
            <v>2 Postes autosoportables de acero (21/2150) de ángulo medio (50°) Tipo AU2-21</v>
          </cell>
        </row>
        <row r="247">
          <cell r="C247" t="str">
            <v>EA060SIU0D1-070-A2</v>
          </cell>
          <cell r="D247">
            <v>170</v>
          </cell>
          <cell r="E247">
            <v>90</v>
          </cell>
          <cell r="F247">
            <v>821.86149303874311</v>
          </cell>
          <cell r="G247">
            <v>2</v>
          </cell>
          <cell r="H247" t="str">
            <v>PA21/3300</v>
          </cell>
          <cell r="I247">
            <v>3110</v>
          </cell>
          <cell r="J247" t="str">
            <v>2 Postes autosoportables de acero (21/3300) de ángulo mayor y terminal (90°) Tipo ATU2-21</v>
          </cell>
        </row>
        <row r="248">
          <cell r="C248" t="str">
            <v>EC060SIU0D1-120-S1</v>
          </cell>
          <cell r="D248">
            <v>170</v>
          </cell>
          <cell r="E248">
            <v>2</v>
          </cell>
          <cell r="F248">
            <v>129.33264891485945</v>
          </cell>
          <cell r="G248">
            <v>1</v>
          </cell>
          <cell r="H248" t="str">
            <v>PC21/800</v>
          </cell>
          <cell r="I248">
            <v>4918</v>
          </cell>
          <cell r="J248" t="str">
            <v>1 Poste de concreto (21/800) de suspensión (2°) Tipo SU2-21</v>
          </cell>
        </row>
        <row r="249">
          <cell r="C249" t="str">
            <v>EA060SIU0D1-120-S2</v>
          </cell>
          <cell r="D249">
            <v>170</v>
          </cell>
          <cell r="E249">
            <v>25</v>
          </cell>
          <cell r="F249">
            <v>457.30734406185996</v>
          </cell>
          <cell r="G249">
            <v>1</v>
          </cell>
          <cell r="H249" t="str">
            <v>PA21/2650</v>
          </cell>
          <cell r="I249">
            <v>2697</v>
          </cell>
          <cell r="J249" t="str">
            <v>1 Poste autosoportable de acero (21/2650) de suspensión (25°) Tipo SU21-21</v>
          </cell>
        </row>
        <row r="250">
          <cell r="C250" t="str">
            <v>EA060SIU0D1-120-A1</v>
          </cell>
          <cell r="D250">
            <v>170</v>
          </cell>
          <cell r="E250">
            <v>50</v>
          </cell>
          <cell r="F250">
            <v>797.13511494305567</v>
          </cell>
          <cell r="G250">
            <v>2</v>
          </cell>
          <cell r="H250" t="str">
            <v>PA21/2750</v>
          </cell>
          <cell r="I250">
            <v>2762</v>
          </cell>
          <cell r="J250" t="str">
            <v>2 Postes autosoportables de acero (21/2750) de ángulo medio (50°) Tipo AU2-21</v>
          </cell>
        </row>
        <row r="251">
          <cell r="C251" t="str">
            <v>EA060SIU0D1-120-A2</v>
          </cell>
          <cell r="D251">
            <v>170</v>
          </cell>
          <cell r="E251">
            <v>90</v>
          </cell>
          <cell r="F251">
            <v>1266.0347824640912</v>
          </cell>
          <cell r="G251">
            <v>2</v>
          </cell>
          <cell r="H251" t="str">
            <v>PA21/4300</v>
          </cell>
          <cell r="I251">
            <v>3694</v>
          </cell>
          <cell r="J251" t="str">
            <v>2 Postes autosoportables de acero (21/4300) de ángulo mayor y terminal (90°) Tipo ATU2-21</v>
          </cell>
        </row>
        <row r="252">
          <cell r="C252" t="str">
            <v>EC060SIU0D1-240-S1</v>
          </cell>
          <cell r="D252">
            <v>170</v>
          </cell>
          <cell r="E252">
            <v>2</v>
          </cell>
          <cell r="F252">
            <v>196.23029229400456</v>
          </cell>
          <cell r="G252">
            <v>1</v>
          </cell>
          <cell r="H252" t="str">
            <v>PC21/1100</v>
          </cell>
          <cell r="I252">
            <v>5065</v>
          </cell>
          <cell r="J252" t="str">
            <v>1 Poste de concreto (21/1100) de suspensión (2°) Tipo SU2-21</v>
          </cell>
        </row>
        <row r="253">
          <cell r="C253" t="str">
            <v>EA060SIU0D1-240-S2</v>
          </cell>
          <cell r="D253">
            <v>170</v>
          </cell>
          <cell r="E253">
            <v>25</v>
          </cell>
          <cell r="F253">
            <v>779.15535717935495</v>
          </cell>
          <cell r="G253">
            <v>1</v>
          </cell>
          <cell r="H253" t="str">
            <v>PA21/4050</v>
          </cell>
          <cell r="I253">
            <v>3553</v>
          </cell>
          <cell r="J253" t="str">
            <v>1 Poste autosoportable de acero (21/4050) de suspensión (25°) Tipo SU21-21</v>
          </cell>
        </row>
        <row r="254">
          <cell r="C254" t="str">
            <v>EA060SIU0D1-240-A1</v>
          </cell>
          <cell r="D254">
            <v>170</v>
          </cell>
          <cell r="E254">
            <v>50</v>
          </cell>
          <cell r="F254">
            <v>1383.1474587711496</v>
          </cell>
          <cell r="G254">
            <v>2</v>
          </cell>
          <cell r="H254" t="str">
            <v>PA21/4050</v>
          </cell>
          <cell r="I254">
            <v>3553</v>
          </cell>
          <cell r="J254" t="str">
            <v>2 Postes autosoportables de acero (21/4050) de ángulo medio (50°) Tipo AU2-21</v>
          </cell>
        </row>
        <row r="255">
          <cell r="C255" t="str">
            <v>EA060SIU0D1-240-A2</v>
          </cell>
          <cell r="D255">
            <v>170</v>
          </cell>
          <cell r="E255">
            <v>90</v>
          </cell>
          <cell r="F255">
            <v>2216.5451969469832</v>
          </cell>
          <cell r="G255">
            <v>2</v>
          </cell>
          <cell r="H255" t="str">
            <v>PA21/6400</v>
          </cell>
          <cell r="I255">
            <v>4783</v>
          </cell>
          <cell r="J255" t="str">
            <v>2 Postes autosoportables de acero (21/6400) de ángulo mayor y terminal (90°) Tipo ATU2-21</v>
          </cell>
        </row>
        <row r="256">
          <cell r="C256" t="str">
            <v>EC060SEU0S1-070-S1</v>
          </cell>
          <cell r="D256">
            <v>170</v>
          </cell>
          <cell r="E256">
            <v>2</v>
          </cell>
          <cell r="F256">
            <v>73.765154106121088</v>
          </cell>
          <cell r="G256">
            <v>1</v>
          </cell>
          <cell r="H256" t="str">
            <v>PC21/400</v>
          </cell>
          <cell r="I256">
            <v>4697</v>
          </cell>
          <cell r="J256" t="str">
            <v>1 Poste de concreto (21/400) de suspensión (2°) Tipo SU1-21</v>
          </cell>
        </row>
        <row r="257">
          <cell r="C257" t="str">
            <v>EA060SEU0S1-070-S2</v>
          </cell>
          <cell r="D257">
            <v>170</v>
          </cell>
          <cell r="E257">
            <v>25</v>
          </cell>
          <cell r="F257">
            <v>287.84355142380258</v>
          </cell>
          <cell r="G257">
            <v>1</v>
          </cell>
          <cell r="H257" t="str">
            <v>PA21/1300</v>
          </cell>
          <cell r="I257">
            <v>1643</v>
          </cell>
          <cell r="J257" t="str">
            <v>1 Poste autosoportable de acero (21/1300) de suspensión (25°) Tipo SU11-21</v>
          </cell>
        </row>
        <row r="258">
          <cell r="C258" t="str">
            <v>EA060SEU0S1-070-A1</v>
          </cell>
          <cell r="D258">
            <v>170</v>
          </cell>
          <cell r="E258">
            <v>50</v>
          </cell>
          <cell r="F258">
            <v>509.65878787574803</v>
          </cell>
          <cell r="G258">
            <v>1</v>
          </cell>
          <cell r="H258" t="str">
            <v>PA21/2150</v>
          </cell>
          <cell r="I258">
            <v>2279</v>
          </cell>
          <cell r="J258" t="str">
            <v>1 Poste autosoportable de acero (21/2150) de ángulo medio (50°) Tipo AU1-21</v>
          </cell>
        </row>
        <row r="259">
          <cell r="C259" t="str">
            <v>EA060SEU0S1-070-A2</v>
          </cell>
          <cell r="D259">
            <v>170</v>
          </cell>
          <cell r="E259">
            <v>90</v>
          </cell>
          <cell r="F259">
            <v>815.72291663636918</v>
          </cell>
          <cell r="G259">
            <v>1</v>
          </cell>
          <cell r="H259" t="str">
            <v>PA21/3450</v>
          </cell>
          <cell r="I259">
            <v>3099</v>
          </cell>
          <cell r="J259" t="str">
            <v>1 Poste autosoportable de acero (21/3450) de ángulo mayor y terminal (90°) Tipo ATU1-21</v>
          </cell>
        </row>
        <row r="260">
          <cell r="C260" t="str">
            <v>EC060SEU0S1-120-S1</v>
          </cell>
          <cell r="D260">
            <v>170</v>
          </cell>
          <cell r="E260">
            <v>2</v>
          </cell>
          <cell r="F260">
            <v>104.06373349568813</v>
          </cell>
          <cell r="G260">
            <v>1</v>
          </cell>
          <cell r="H260" t="str">
            <v>PC21/500</v>
          </cell>
          <cell r="I260">
            <v>4812</v>
          </cell>
          <cell r="J260" t="str">
            <v>1 Poste de concreto (21/500) de suspensión (2°) Tipo SU1-21</v>
          </cell>
        </row>
        <row r="261">
          <cell r="C261" t="str">
            <v>EA060SEU0S1-120-S2</v>
          </cell>
          <cell r="D261">
            <v>170</v>
          </cell>
          <cell r="E261">
            <v>25</v>
          </cell>
          <cell r="F261">
            <v>454.60755771743158</v>
          </cell>
          <cell r="G261">
            <v>1</v>
          </cell>
          <cell r="H261" t="str">
            <v>PA21/1650</v>
          </cell>
          <cell r="I261">
            <v>1919</v>
          </cell>
          <cell r="J261" t="str">
            <v>1 Poste autosoportable de acero (21/1650) de suspensión (25°) Tipo SU11-21</v>
          </cell>
        </row>
        <row r="262">
          <cell r="C262" t="str">
            <v>EA060SEU0S1-120-A1</v>
          </cell>
          <cell r="D262">
            <v>170</v>
          </cell>
          <cell r="E262">
            <v>50</v>
          </cell>
          <cell r="F262">
            <v>817.82011083239786</v>
          </cell>
          <cell r="G262">
            <v>1</v>
          </cell>
          <cell r="H262" t="str">
            <v>PA21/2850</v>
          </cell>
          <cell r="I262">
            <v>2737</v>
          </cell>
          <cell r="J262" t="str">
            <v>1 Poste autosoportable de acero (21/2850) de ángulo medio (50°) Tipo AU1-21</v>
          </cell>
        </row>
        <row r="263">
          <cell r="C263" t="str">
            <v>EA060SEU0S1-120-A2</v>
          </cell>
          <cell r="D263">
            <v>170</v>
          </cell>
          <cell r="E263">
            <v>90</v>
          </cell>
          <cell r="F263">
            <v>1318.9864662289815</v>
          </cell>
          <cell r="G263">
            <v>1</v>
          </cell>
          <cell r="H263" t="str">
            <v>PA21/4550</v>
          </cell>
          <cell r="I263">
            <v>3709</v>
          </cell>
          <cell r="J263" t="str">
            <v>1 Poste autosoportable de acero (21/4550) de ángulo mayor y terminal (90°) Tipo ATU1-21</v>
          </cell>
        </row>
        <row r="264">
          <cell r="C264" t="str">
            <v>EC060SEU0S1-240-S1</v>
          </cell>
          <cell r="D264">
            <v>170</v>
          </cell>
          <cell r="E264">
            <v>2</v>
          </cell>
          <cell r="F264">
            <v>163.49364995194455</v>
          </cell>
          <cell r="G264">
            <v>1</v>
          </cell>
          <cell r="H264" t="str">
            <v>PC21/600</v>
          </cell>
          <cell r="I264">
            <v>4774</v>
          </cell>
          <cell r="J264" t="str">
            <v>1 Poste de concreto (21/600) de suspensión (2°) Tipo SU1-21</v>
          </cell>
        </row>
        <row r="265">
          <cell r="C265" t="str">
            <v>EA060SEU0S1-240-S2</v>
          </cell>
          <cell r="D265">
            <v>170</v>
          </cell>
          <cell r="E265">
            <v>25</v>
          </cell>
          <cell r="F265">
            <v>821.42893257680362</v>
          </cell>
          <cell r="G265">
            <v>1</v>
          </cell>
          <cell r="H265" t="str">
            <v>PA21/2500</v>
          </cell>
          <cell r="I265">
            <v>2513</v>
          </cell>
          <cell r="J265" t="str">
            <v>1 Poste autosoportable de acero (21/2500) de suspensión (25°) Tipo SU11-21</v>
          </cell>
        </row>
        <row r="266">
          <cell r="C266" t="str">
            <v>EA060SEU0S1-240-A1</v>
          </cell>
          <cell r="D266">
            <v>170</v>
          </cell>
          <cell r="E266">
            <v>50</v>
          </cell>
          <cell r="F266">
            <v>1503.1421372442651</v>
          </cell>
          <cell r="G266">
            <v>1</v>
          </cell>
          <cell r="H266" t="str">
            <v>PA21/4350</v>
          </cell>
          <cell r="I266">
            <v>3603</v>
          </cell>
          <cell r="J266" t="str">
            <v>1 Poste autosoportable de acero (21/4350) de ángulo medio (50°) Tipo AU1-21</v>
          </cell>
        </row>
        <row r="267">
          <cell r="C267" t="str">
            <v>EA060SEU0S1-240-A2</v>
          </cell>
          <cell r="D267">
            <v>170</v>
          </cell>
          <cell r="E267">
            <v>90</v>
          </cell>
          <cell r="F267">
            <v>2443.7806677104059</v>
          </cell>
          <cell r="G267">
            <v>1</v>
          </cell>
          <cell r="H267" t="str">
            <v>PA21/7000</v>
          </cell>
          <cell r="I267">
            <v>4908</v>
          </cell>
          <cell r="J267" t="str">
            <v>1 Poste autosoportable de acero (21/7000) de ángulo mayor y terminal (90°) Tipo ATU1-21</v>
          </cell>
        </row>
        <row r="268">
          <cell r="C268" t="str">
            <v>EC060SEU0D1-070-S1</v>
          </cell>
          <cell r="D268">
            <v>170</v>
          </cell>
          <cell r="E268">
            <v>2</v>
          </cell>
          <cell r="F268">
            <v>73.765154106121088</v>
          </cell>
          <cell r="G268">
            <v>1</v>
          </cell>
          <cell r="H268" t="str">
            <v>PC21/500</v>
          </cell>
          <cell r="I268">
            <v>4812</v>
          </cell>
          <cell r="J268" t="str">
            <v>1 Poste de concreto (21/500) de suspensión (2°) Tipo SU2-21</v>
          </cell>
        </row>
        <row r="269">
          <cell r="C269" t="str">
            <v>EA060SEU0D1-070-S2</v>
          </cell>
          <cell r="D269">
            <v>170</v>
          </cell>
          <cell r="E269">
            <v>25</v>
          </cell>
          <cell r="F269">
            <v>287.84355142380258</v>
          </cell>
          <cell r="G269">
            <v>1</v>
          </cell>
          <cell r="H269" t="str">
            <v>PA21/1850</v>
          </cell>
          <cell r="I269">
            <v>2067</v>
          </cell>
          <cell r="J269" t="str">
            <v>1 Poste autosoportable de acero (21/1850) de suspensión (25°) Tipo SU21-21</v>
          </cell>
        </row>
        <row r="270">
          <cell r="C270" t="str">
            <v>EA060SEU0D1-070-A1</v>
          </cell>
          <cell r="D270">
            <v>170</v>
          </cell>
          <cell r="E270">
            <v>50</v>
          </cell>
          <cell r="F270">
            <v>509.65878787574803</v>
          </cell>
          <cell r="G270">
            <v>2</v>
          </cell>
          <cell r="H270" t="str">
            <v>PA21/2150</v>
          </cell>
          <cell r="I270">
            <v>2279</v>
          </cell>
          <cell r="J270" t="str">
            <v>2 Postes autosoportables de acero (21/2150) de ángulo medio (50°) Tipo AU2-21</v>
          </cell>
        </row>
        <row r="271">
          <cell r="C271" t="str">
            <v>EA060SEU0D1-070-A2</v>
          </cell>
          <cell r="D271">
            <v>170</v>
          </cell>
          <cell r="E271">
            <v>90</v>
          </cell>
          <cell r="F271">
            <v>815.72291663636918</v>
          </cell>
          <cell r="G271">
            <v>2</v>
          </cell>
          <cell r="H271" t="str">
            <v>PA21/3450</v>
          </cell>
          <cell r="I271">
            <v>3099</v>
          </cell>
          <cell r="J271" t="str">
            <v>2 Postes autosoportables de acero (21/3450) de ángulo mayor y terminal (90°) Tipo ATU2-21</v>
          </cell>
        </row>
        <row r="272">
          <cell r="C272" t="str">
            <v>EC060SEU0D1-120-S1</v>
          </cell>
          <cell r="D272">
            <v>170</v>
          </cell>
          <cell r="E272">
            <v>2</v>
          </cell>
          <cell r="F272">
            <v>104.06373349568813</v>
          </cell>
          <cell r="G272">
            <v>1</v>
          </cell>
          <cell r="H272" t="str">
            <v>PC21/700</v>
          </cell>
          <cell r="I272">
            <v>5044</v>
          </cell>
          <cell r="J272" t="str">
            <v>1 Poste de concreto (21/700) de suspensión (2°) Tipo SU2-21</v>
          </cell>
        </row>
        <row r="273">
          <cell r="C273" t="str">
            <v>EA060SEU0D1-120-S2</v>
          </cell>
          <cell r="D273">
            <v>170</v>
          </cell>
          <cell r="E273">
            <v>25</v>
          </cell>
          <cell r="F273">
            <v>454.60755771743158</v>
          </cell>
          <cell r="G273">
            <v>1</v>
          </cell>
          <cell r="H273" t="str">
            <v>PA21/2600</v>
          </cell>
          <cell r="I273">
            <v>2578</v>
          </cell>
          <cell r="J273" t="str">
            <v>1 Poste autosoportable de acero (21/2600) de suspensión (25°) Tipo SU21-21</v>
          </cell>
        </row>
        <row r="274">
          <cell r="C274" t="str">
            <v>EA060SEU0D1-120-A1</v>
          </cell>
          <cell r="D274">
            <v>170</v>
          </cell>
          <cell r="E274">
            <v>50</v>
          </cell>
          <cell r="F274">
            <v>817.82011083239786</v>
          </cell>
          <cell r="G274">
            <v>2</v>
          </cell>
          <cell r="H274" t="str">
            <v>PA21/2850</v>
          </cell>
          <cell r="I274">
            <v>2737</v>
          </cell>
          <cell r="J274" t="str">
            <v>2 Postes autosoportables de acero (21/2850) de ángulo medio (50°) Tipo AU2-21</v>
          </cell>
        </row>
        <row r="275">
          <cell r="C275" t="str">
            <v>EA060SEU0D1-120-A2</v>
          </cell>
          <cell r="D275">
            <v>170</v>
          </cell>
          <cell r="E275">
            <v>90</v>
          </cell>
          <cell r="F275">
            <v>1318.9864662289815</v>
          </cell>
          <cell r="G275">
            <v>2</v>
          </cell>
          <cell r="H275" t="str">
            <v>PA21/4550</v>
          </cell>
          <cell r="I275">
            <v>3709</v>
          </cell>
          <cell r="J275" t="str">
            <v>2 Postes autosoportables de acero (21/4550) de ángulo mayor y terminal (90°) Tipo ATU2-21</v>
          </cell>
        </row>
        <row r="276">
          <cell r="C276" t="str">
            <v>EC060SEU0D1-240-S1</v>
          </cell>
          <cell r="D276">
            <v>170</v>
          </cell>
          <cell r="E276">
            <v>2</v>
          </cell>
          <cell r="F276">
            <v>163.49364995194455</v>
          </cell>
          <cell r="G276">
            <v>1</v>
          </cell>
          <cell r="H276" t="str">
            <v>PC21/900</v>
          </cell>
          <cell r="I276">
            <v>4955</v>
          </cell>
          <cell r="J276" t="str">
            <v>1 Poste de concreto (21/900) de suspensión (2°) Tipo SU2-21</v>
          </cell>
        </row>
        <row r="277">
          <cell r="C277" t="str">
            <v>EA060SEU0D1-240-S2</v>
          </cell>
          <cell r="D277">
            <v>170</v>
          </cell>
          <cell r="E277">
            <v>25</v>
          </cell>
          <cell r="F277">
            <v>821.42893257680362</v>
          </cell>
          <cell r="G277">
            <v>1</v>
          </cell>
          <cell r="H277" t="str">
            <v>PA21/4200</v>
          </cell>
          <cell r="I277">
            <v>3521</v>
          </cell>
          <cell r="J277" t="str">
            <v>1 Poste autosoportable de acero (21/4200) de suspensión (25°) Tipo SU21-21</v>
          </cell>
        </row>
        <row r="278">
          <cell r="C278" t="str">
            <v>EA060SEU0D1-240-A1</v>
          </cell>
          <cell r="D278">
            <v>170</v>
          </cell>
          <cell r="E278">
            <v>50</v>
          </cell>
          <cell r="F278">
            <v>1503.1421372442651</v>
          </cell>
          <cell r="G278">
            <v>2</v>
          </cell>
          <cell r="H278" t="str">
            <v>PA21/4350</v>
          </cell>
          <cell r="I278">
            <v>3603</v>
          </cell>
          <cell r="J278" t="str">
            <v>2 Postes autosoportables de acero (21/4350) de ángulo medio (50°) Tipo AU2-21</v>
          </cell>
        </row>
        <row r="279">
          <cell r="C279" t="str">
            <v>EA060SEU0D1-240-A2</v>
          </cell>
          <cell r="D279">
            <v>170</v>
          </cell>
          <cell r="E279">
            <v>90</v>
          </cell>
          <cell r="F279">
            <v>2443.7806677104059</v>
          </cell>
          <cell r="G279">
            <v>2</v>
          </cell>
          <cell r="H279" t="str">
            <v>PA21/7000</v>
          </cell>
          <cell r="I279">
            <v>4908</v>
          </cell>
          <cell r="J279" t="str">
            <v>2 Postes autosoportables de acero (21/7000) de ángulo mayor y terminal (90°) Tipo ATU2-21</v>
          </cell>
        </row>
        <row r="280">
          <cell r="C280" t="str">
            <v>EC033COU0S0-035-S1</v>
          </cell>
          <cell r="D280">
            <v>150</v>
          </cell>
          <cell r="E280">
            <v>3</v>
          </cell>
          <cell r="F280">
            <v>50.424454870214305</v>
          </cell>
          <cell r="G280">
            <v>1</v>
          </cell>
          <cell r="H280" t="str">
            <v>PC15/300</v>
          </cell>
          <cell r="I280">
            <v>2695</v>
          </cell>
          <cell r="J280" t="str">
            <v>1 Poste de concreto (15/300) de suspensión (3°) Tipo SU1-15</v>
          </cell>
        </row>
        <row r="281">
          <cell r="C281" t="str">
            <v>EA033COU0S0-035-S3</v>
          </cell>
          <cell r="D281">
            <v>150</v>
          </cell>
          <cell r="E281">
            <v>30</v>
          </cell>
          <cell r="F281">
            <v>190.55409545350233</v>
          </cell>
          <cell r="G281">
            <v>1</v>
          </cell>
          <cell r="H281" t="str">
            <v>PA15/600</v>
          </cell>
          <cell r="I281">
            <v>704</v>
          </cell>
          <cell r="J281" t="str">
            <v>1 Poste autosoportable de acero (15/600) de suspensión (30°) Tipo SU11-15</v>
          </cell>
        </row>
        <row r="282">
          <cell r="C282" t="str">
            <v>EA033COU0S0-035-A2</v>
          </cell>
          <cell r="D282">
            <v>150</v>
          </cell>
          <cell r="E282">
            <v>50</v>
          </cell>
          <cell r="F282">
            <v>289.2169156033429</v>
          </cell>
          <cell r="G282">
            <v>1</v>
          </cell>
          <cell r="H282" t="str">
            <v>PA15/850</v>
          </cell>
          <cell r="I282">
            <v>883</v>
          </cell>
          <cell r="J282" t="str">
            <v>1 Poste autosoportable de acero (15/850) de ángulo mayor (50°) Tipo AU12-15</v>
          </cell>
        </row>
        <row r="283">
          <cell r="C283" t="str">
            <v>EA033COU0S0-035-RT</v>
          </cell>
          <cell r="D283">
            <v>150</v>
          </cell>
          <cell r="E283">
            <v>90</v>
          </cell>
          <cell r="F283">
            <v>460.57573040635504</v>
          </cell>
          <cell r="G283">
            <v>1</v>
          </cell>
          <cell r="H283" t="str">
            <v>PA15/1300</v>
          </cell>
          <cell r="I283">
            <v>1163</v>
          </cell>
          <cell r="J283" t="str">
            <v>1 Poste autosoportable de acero (15/1300) de retención y terminal (90°) Tipo RTU1-15</v>
          </cell>
        </row>
        <row r="284">
          <cell r="C284" t="str">
            <v>EC033COU0S0-050-S1</v>
          </cell>
          <cell r="D284">
            <v>150</v>
          </cell>
          <cell r="E284">
            <v>3</v>
          </cell>
          <cell r="F284">
            <v>63.289128338966833</v>
          </cell>
          <cell r="G284">
            <v>1</v>
          </cell>
          <cell r="H284" t="str">
            <v>PC15/300</v>
          </cell>
          <cell r="I284">
            <v>2695</v>
          </cell>
          <cell r="J284" t="str">
            <v>1 Poste de concreto (15/300) de suspensión (3°) Tipo SU1-15</v>
          </cell>
        </row>
        <row r="285">
          <cell r="C285" t="str">
            <v>EA033COU0S0-050-S3</v>
          </cell>
          <cell r="D285">
            <v>150</v>
          </cell>
          <cell r="E285">
            <v>30</v>
          </cell>
          <cell r="F285">
            <v>256.1494265817297</v>
          </cell>
          <cell r="G285">
            <v>1</v>
          </cell>
          <cell r="H285" t="str">
            <v>PA15/800</v>
          </cell>
          <cell r="I285">
            <v>848</v>
          </cell>
          <cell r="J285" t="str">
            <v>1 Poste autosoportable de acero (15/800) de suspensión (30°) Tipo SU11-15</v>
          </cell>
        </row>
        <row r="286">
          <cell r="C286" t="str">
            <v>EA033COU0S0-050-A2</v>
          </cell>
          <cell r="D286">
            <v>150</v>
          </cell>
          <cell r="E286">
            <v>50</v>
          </cell>
          <cell r="F286">
            <v>391.93897717477984</v>
          </cell>
          <cell r="G286">
            <v>1</v>
          </cell>
          <cell r="H286" t="str">
            <v>PA15/1150</v>
          </cell>
          <cell r="I286">
            <v>1074</v>
          </cell>
          <cell r="J286" t="str">
            <v>1 Poste autosoportable de acero (15/1150) de ángulo mayor (50°) Tipo AU12-15</v>
          </cell>
        </row>
        <row r="287">
          <cell r="C287" t="str">
            <v>EA033COU0S0-050-RT</v>
          </cell>
          <cell r="D287">
            <v>150</v>
          </cell>
          <cell r="E287">
            <v>90</v>
          </cell>
          <cell r="F287">
            <v>627.77995979538787</v>
          </cell>
          <cell r="G287">
            <v>1</v>
          </cell>
          <cell r="H287" t="str">
            <v>PA15/1750</v>
          </cell>
          <cell r="I287">
            <v>1411</v>
          </cell>
          <cell r="J287" t="str">
            <v>1 Poste autosoportable de acero (15/1750) de retención y terminal (90°) Tipo RTU1-15</v>
          </cell>
        </row>
        <row r="288">
          <cell r="C288" t="str">
            <v>EC033COU0S0-070-S1</v>
          </cell>
          <cell r="D288">
            <v>150</v>
          </cell>
          <cell r="E288">
            <v>3</v>
          </cell>
          <cell r="F288">
            <v>75.439694657880594</v>
          </cell>
          <cell r="G288">
            <v>1</v>
          </cell>
          <cell r="H288" t="str">
            <v>PC15/300</v>
          </cell>
          <cell r="I288">
            <v>2695</v>
          </cell>
          <cell r="J288" t="str">
            <v>1 Poste de concreto (15/300) de suspensión (3°) Tipo SU1-15</v>
          </cell>
        </row>
        <row r="289">
          <cell r="C289" t="str">
            <v>EA033COU0S0-070-S3</v>
          </cell>
          <cell r="D289">
            <v>150</v>
          </cell>
          <cell r="E289">
            <v>30</v>
          </cell>
          <cell r="F289">
            <v>314.68417415956031</v>
          </cell>
          <cell r="G289">
            <v>1</v>
          </cell>
          <cell r="H289" t="str">
            <v>PA15/950</v>
          </cell>
          <cell r="I289">
            <v>949</v>
          </cell>
          <cell r="J289" t="str">
            <v>1 Poste autosoportable de acero (15/950) de suspensión (30°) Tipo SU11-15</v>
          </cell>
        </row>
        <row r="290">
          <cell r="C290" t="str">
            <v>EA033COU0S0-070-A2</v>
          </cell>
          <cell r="D290">
            <v>150</v>
          </cell>
          <cell r="E290">
            <v>50</v>
          </cell>
          <cell r="F290">
            <v>483.13201256593055</v>
          </cell>
          <cell r="G290">
            <v>1</v>
          </cell>
          <cell r="H290" t="str">
            <v>PA15/1400</v>
          </cell>
          <cell r="I290">
            <v>1221</v>
          </cell>
          <cell r="J290" t="str">
            <v>1 Poste autosoportable de acero (15/1400) de ángulo mayor (50°) Tipo AU12-15</v>
          </cell>
        </row>
        <row r="291">
          <cell r="C291" t="str">
            <v>EA033COU0S0-070-RT</v>
          </cell>
          <cell r="D291">
            <v>150</v>
          </cell>
          <cell r="E291">
            <v>90</v>
          </cell>
          <cell r="F291">
            <v>775.69431619365173</v>
          </cell>
          <cell r="G291">
            <v>1</v>
          </cell>
          <cell r="H291" t="str">
            <v>PA15/2150</v>
          </cell>
          <cell r="I291">
            <v>1613</v>
          </cell>
          <cell r="J291" t="str">
            <v>1 Poste autosoportable de acero (15/2150) de retención y terminal (90°) Tipo RTU1-15</v>
          </cell>
        </row>
        <row r="292">
          <cell r="C292" t="str">
            <v>EC033COU0S0-120-S1</v>
          </cell>
          <cell r="D292">
            <v>150</v>
          </cell>
          <cell r="E292">
            <v>3</v>
          </cell>
          <cell r="F292">
            <v>109.08399501653129</v>
          </cell>
          <cell r="G292">
            <v>1</v>
          </cell>
          <cell r="H292" t="str">
            <v>PC15/400</v>
          </cell>
          <cell r="I292">
            <v>2772</v>
          </cell>
          <cell r="J292" t="str">
            <v>1 Poste de concreto (15/400) de suspensión (3°) Tipo SU1-15</v>
          </cell>
        </row>
        <row r="293">
          <cell r="C293" t="str">
            <v>EA033COU0S0-120-S3</v>
          </cell>
          <cell r="D293">
            <v>150</v>
          </cell>
          <cell r="E293">
            <v>30</v>
          </cell>
          <cell r="F293">
            <v>503.59846276089468</v>
          </cell>
          <cell r="G293">
            <v>1</v>
          </cell>
          <cell r="H293" t="str">
            <v>PA15/1500</v>
          </cell>
          <cell r="I293">
            <v>1277</v>
          </cell>
          <cell r="J293" t="str">
            <v>1 Poste autosoportable de acero (15/1500) de suspensión (30°) Tipo SU11-15</v>
          </cell>
        </row>
        <row r="294">
          <cell r="C294" t="str">
            <v>EA033COU0S0-120-A2</v>
          </cell>
          <cell r="D294">
            <v>150</v>
          </cell>
          <cell r="E294">
            <v>50</v>
          </cell>
          <cell r="F294">
            <v>781.36917433591816</v>
          </cell>
          <cell r="G294">
            <v>1</v>
          </cell>
          <cell r="H294" t="str">
            <v>PA15/2150</v>
          </cell>
          <cell r="I294">
            <v>1613</v>
          </cell>
          <cell r="J294" t="str">
            <v>1 Poste autosoportable de acero (15/2150) de ángulo mayor (50°) Tipo AU12-15</v>
          </cell>
        </row>
        <row r="295">
          <cell r="C295" t="str">
            <v>EA033COU0S0-120-RT</v>
          </cell>
          <cell r="D295">
            <v>150</v>
          </cell>
          <cell r="E295">
            <v>90</v>
          </cell>
          <cell r="F295">
            <v>1263.8048056121872</v>
          </cell>
          <cell r="G295">
            <v>1</v>
          </cell>
          <cell r="H295" t="str">
            <v>PA15/3450</v>
          </cell>
          <cell r="I295">
            <v>2194</v>
          </cell>
          <cell r="J295" t="str">
            <v>1 Poste autosoportable de acero (15/3450) de retención y terminal (90°) Tipo RTU1-15</v>
          </cell>
        </row>
        <row r="296">
          <cell r="C296" t="str">
            <v>EC033COU0S0-150-S1</v>
          </cell>
          <cell r="D296">
            <v>150</v>
          </cell>
          <cell r="E296">
            <v>3</v>
          </cell>
          <cell r="F296">
            <v>127.6305869756638</v>
          </cell>
          <cell r="G296">
            <v>1</v>
          </cell>
          <cell r="H296" t="str">
            <v>PC15/500</v>
          </cell>
          <cell r="I296">
            <v>2849</v>
          </cell>
          <cell r="J296" t="str">
            <v>1 Poste de concreto (15/500) de suspensión (3°) Tipo SU1-15</v>
          </cell>
        </row>
        <row r="297">
          <cell r="C297" t="str">
            <v>EA033COU0S0-150-S3</v>
          </cell>
          <cell r="D297">
            <v>150</v>
          </cell>
          <cell r="E297">
            <v>30</v>
          </cell>
          <cell r="F297">
            <v>613.05228046350362</v>
          </cell>
          <cell r="G297">
            <v>1</v>
          </cell>
          <cell r="H297" t="str">
            <v>PA15/1800</v>
          </cell>
          <cell r="I297">
            <v>1437</v>
          </cell>
          <cell r="J297" t="str">
            <v>1 Poste autosoportable de acero (15/1800) de suspensión (30°) Tipo SU11-15</v>
          </cell>
        </row>
        <row r="298">
          <cell r="C298" t="str">
            <v>EA033COU0S0-150-A2</v>
          </cell>
          <cell r="D298">
            <v>150</v>
          </cell>
          <cell r="E298">
            <v>50</v>
          </cell>
          <cell r="F298">
            <v>954.82917393206185</v>
          </cell>
          <cell r="G298">
            <v>1</v>
          </cell>
          <cell r="H298" t="str">
            <v>PA15/2650</v>
          </cell>
          <cell r="I298">
            <v>1848</v>
          </cell>
          <cell r="J298" t="str">
            <v>1 Poste autosoportable de acero (15/2650) de ángulo mayor (50°) Tipo AU12-15</v>
          </cell>
        </row>
        <row r="299">
          <cell r="C299" t="str">
            <v>EA033COU0S0-150-RT</v>
          </cell>
          <cell r="D299">
            <v>150</v>
          </cell>
          <cell r="E299">
            <v>90</v>
          </cell>
          <cell r="F299">
            <v>1548.4315390669904</v>
          </cell>
          <cell r="G299">
            <v>1</v>
          </cell>
          <cell r="H299" t="str">
            <v>PA15/4200</v>
          </cell>
          <cell r="I299">
            <v>2493</v>
          </cell>
          <cell r="J299" t="str">
            <v>1 Poste autosoportable de acero (15/4200) de retención y terminal (90°) Tipo RTU1-15</v>
          </cell>
        </row>
        <row r="300">
          <cell r="C300" t="str">
            <v>EC033COU0D0-035-S1</v>
          </cell>
          <cell r="D300">
            <v>150</v>
          </cell>
          <cell r="E300">
            <v>3</v>
          </cell>
          <cell r="F300">
            <v>50.424454870214305</v>
          </cell>
          <cell r="G300">
            <v>1</v>
          </cell>
          <cell r="H300" t="str">
            <v>PC15/400</v>
          </cell>
          <cell r="I300">
            <v>2772</v>
          </cell>
          <cell r="J300" t="str">
            <v>1 Poste de concreto (15/400) de suspensión (3°) Tipo SU2-15</v>
          </cell>
        </row>
        <row r="301">
          <cell r="C301" t="str">
            <v>EA033COU0D0-035-S3</v>
          </cell>
          <cell r="D301">
            <v>150</v>
          </cell>
          <cell r="E301">
            <v>30</v>
          </cell>
          <cell r="F301">
            <v>190.55409545350233</v>
          </cell>
          <cell r="G301">
            <v>2</v>
          </cell>
          <cell r="H301" t="str">
            <v>PA15/600</v>
          </cell>
          <cell r="I301">
            <v>704</v>
          </cell>
          <cell r="J301" t="str">
            <v>2 Postes autosoportables de acero (15/600) de suspensión (30°) Tipo SU21-15</v>
          </cell>
        </row>
        <row r="302">
          <cell r="C302" t="str">
            <v>EA033COU0D0-035-A2</v>
          </cell>
          <cell r="D302">
            <v>150</v>
          </cell>
          <cell r="E302">
            <v>50</v>
          </cell>
          <cell r="F302">
            <v>289.2169156033429</v>
          </cell>
          <cell r="G302">
            <v>2</v>
          </cell>
          <cell r="H302" t="str">
            <v>PA15/850</v>
          </cell>
          <cell r="I302">
            <v>883</v>
          </cell>
          <cell r="J302" t="str">
            <v>2 Postes autosoportables de acero (15/850) de ángulo mayor (50°) Tipo AU22-15</v>
          </cell>
        </row>
        <row r="303">
          <cell r="C303" t="str">
            <v>EA033COU0D0-035-RT</v>
          </cell>
          <cell r="D303">
            <v>150</v>
          </cell>
          <cell r="E303">
            <v>90</v>
          </cell>
          <cell r="F303">
            <v>460.57573040635504</v>
          </cell>
          <cell r="G303">
            <v>2</v>
          </cell>
          <cell r="H303" t="str">
            <v>PA15/1300</v>
          </cell>
          <cell r="I303">
            <v>1163</v>
          </cell>
          <cell r="J303" t="str">
            <v>2 Postes autosoportables de acero (15/1300) de retención y terminal (90°) Tipo RTU2-15</v>
          </cell>
        </row>
        <row r="304">
          <cell r="C304" t="str">
            <v>EC033COU0D0-050-S1</v>
          </cell>
          <cell r="D304">
            <v>150</v>
          </cell>
          <cell r="E304">
            <v>3</v>
          </cell>
          <cell r="F304">
            <v>63.289128338966833</v>
          </cell>
          <cell r="G304">
            <v>1</v>
          </cell>
          <cell r="H304" t="str">
            <v>PC15/400</v>
          </cell>
          <cell r="I304">
            <v>2772</v>
          </cell>
          <cell r="J304" t="str">
            <v>1 Poste de concreto (15/400) de suspensión (3°) Tipo SU2-15</v>
          </cell>
        </row>
        <row r="305">
          <cell r="C305" t="str">
            <v>EA033COU0D0-050-S3</v>
          </cell>
          <cell r="D305">
            <v>150</v>
          </cell>
          <cell r="E305">
            <v>30</v>
          </cell>
          <cell r="F305">
            <v>256.1494265817297</v>
          </cell>
          <cell r="G305">
            <v>2</v>
          </cell>
          <cell r="H305" t="str">
            <v>PA15/750</v>
          </cell>
          <cell r="I305">
            <v>814</v>
          </cell>
          <cell r="J305" t="str">
            <v>2 Postes autosoportables de acero (15/750) de suspensión (30°) Tipo SU21-15</v>
          </cell>
        </row>
        <row r="306">
          <cell r="C306" t="str">
            <v>EA033COU0D0-050-A2</v>
          </cell>
          <cell r="D306">
            <v>150</v>
          </cell>
          <cell r="E306">
            <v>50</v>
          </cell>
          <cell r="F306">
            <v>391.93897717477984</v>
          </cell>
          <cell r="G306">
            <v>2</v>
          </cell>
          <cell r="H306" t="str">
            <v>PA15/1150</v>
          </cell>
          <cell r="I306">
            <v>1074</v>
          </cell>
          <cell r="J306" t="str">
            <v>2 Postes autosoportables de acero (15/1150) de ángulo mayor (50°) Tipo AU22-15</v>
          </cell>
        </row>
        <row r="307">
          <cell r="C307" t="str">
            <v>EA033COU0D0-050-RT</v>
          </cell>
          <cell r="D307">
            <v>150</v>
          </cell>
          <cell r="E307">
            <v>90</v>
          </cell>
          <cell r="F307">
            <v>627.77995979538787</v>
          </cell>
          <cell r="G307">
            <v>2</v>
          </cell>
          <cell r="H307" t="str">
            <v>PA15/1750</v>
          </cell>
          <cell r="I307">
            <v>1411</v>
          </cell>
          <cell r="J307" t="str">
            <v>2 Postes autosoportables de acero (15/1750) de retención y terminal (90°) Tipo RTU2-15</v>
          </cell>
        </row>
        <row r="308">
          <cell r="C308" t="str">
            <v>EC033COU0D0-070-S1</v>
          </cell>
          <cell r="D308">
            <v>150</v>
          </cell>
          <cell r="E308">
            <v>3</v>
          </cell>
          <cell r="F308">
            <v>75.439694657880594</v>
          </cell>
          <cell r="G308">
            <v>1</v>
          </cell>
          <cell r="H308" t="str">
            <v>PC15/500</v>
          </cell>
          <cell r="I308">
            <v>2849</v>
          </cell>
          <cell r="J308" t="str">
            <v>1 Poste de concreto (15/500) de suspensión (3°) Tipo SU2-15</v>
          </cell>
        </row>
        <row r="309">
          <cell r="C309" t="str">
            <v>EA033COU0D0-070-S3</v>
          </cell>
          <cell r="D309">
            <v>150</v>
          </cell>
          <cell r="E309">
            <v>30</v>
          </cell>
          <cell r="F309">
            <v>314.68417415956031</v>
          </cell>
          <cell r="G309">
            <v>2</v>
          </cell>
          <cell r="H309" t="str">
            <v>PA15/950</v>
          </cell>
          <cell r="I309">
            <v>949</v>
          </cell>
          <cell r="J309" t="str">
            <v>2 Postes autosoportables de acero (15/950) de suspensión (30°) Tipo SU21-15</v>
          </cell>
        </row>
        <row r="310">
          <cell r="C310" t="str">
            <v>EA033COU0D0-070-A2</v>
          </cell>
          <cell r="D310">
            <v>150</v>
          </cell>
          <cell r="E310">
            <v>50</v>
          </cell>
          <cell r="F310">
            <v>483.13201256593055</v>
          </cell>
          <cell r="G310">
            <v>2</v>
          </cell>
          <cell r="H310" t="str">
            <v>PA15/1400</v>
          </cell>
          <cell r="I310">
            <v>1221</v>
          </cell>
          <cell r="J310" t="str">
            <v>2 Postes autosoportables de acero (15/1400) de ángulo mayor (50°) Tipo AU22-15</v>
          </cell>
        </row>
        <row r="311">
          <cell r="C311" t="str">
            <v>EA033COU0D0-070-RT</v>
          </cell>
          <cell r="D311">
            <v>150</v>
          </cell>
          <cell r="E311">
            <v>90</v>
          </cell>
          <cell r="F311">
            <v>775.69431619365173</v>
          </cell>
          <cell r="G311">
            <v>2</v>
          </cell>
          <cell r="H311" t="str">
            <v>PA15/2150</v>
          </cell>
          <cell r="I311">
            <v>1613</v>
          </cell>
          <cell r="J311" t="str">
            <v>2 Postes autosoportables de acero (15/2150) de retención y terminal (90°) Tipo RTU2-15</v>
          </cell>
        </row>
        <row r="312">
          <cell r="C312" t="str">
            <v>EC033COU0D0-120-S1</v>
          </cell>
          <cell r="D312">
            <v>150</v>
          </cell>
          <cell r="E312">
            <v>3</v>
          </cell>
          <cell r="F312">
            <v>109.08399501653129</v>
          </cell>
          <cell r="G312">
            <v>1</v>
          </cell>
          <cell r="H312" t="str">
            <v>PC15/700</v>
          </cell>
          <cell r="I312">
            <v>3003</v>
          </cell>
          <cell r="J312" t="str">
            <v>1 Poste de concreto (15/700) de suspensión (3°) Tipo SU2-15</v>
          </cell>
        </row>
        <row r="313">
          <cell r="C313" t="str">
            <v>EA033COU0D0-120-S3</v>
          </cell>
          <cell r="D313">
            <v>150</v>
          </cell>
          <cell r="E313">
            <v>30</v>
          </cell>
          <cell r="F313">
            <v>503.59846276089468</v>
          </cell>
          <cell r="G313">
            <v>2</v>
          </cell>
          <cell r="H313" t="str">
            <v>PA15/1450</v>
          </cell>
          <cell r="I313">
            <v>1249</v>
          </cell>
          <cell r="J313" t="str">
            <v>2 Postes autosoportables de acero (15/1450) de suspensión (30°) Tipo SU21-15</v>
          </cell>
        </row>
        <row r="314">
          <cell r="C314" t="str">
            <v>EA033COU0D0-120-A2</v>
          </cell>
          <cell r="D314">
            <v>150</v>
          </cell>
          <cell r="E314">
            <v>50</v>
          </cell>
          <cell r="F314">
            <v>781.36917433591816</v>
          </cell>
          <cell r="G314">
            <v>2</v>
          </cell>
          <cell r="H314" t="str">
            <v>PA15/2150</v>
          </cell>
          <cell r="I314">
            <v>1613</v>
          </cell>
          <cell r="J314" t="str">
            <v>2 Postes autosoportables de acero (15/2150) de ángulo mayor (50°) Tipo AU22-15</v>
          </cell>
        </row>
        <row r="315">
          <cell r="C315" t="str">
            <v>EA033COU0D0-120-RT</v>
          </cell>
          <cell r="D315">
            <v>150</v>
          </cell>
          <cell r="E315">
            <v>90</v>
          </cell>
          <cell r="F315">
            <v>1263.8048056121872</v>
          </cell>
          <cell r="G315">
            <v>2</v>
          </cell>
          <cell r="H315" t="str">
            <v>PA15/3450</v>
          </cell>
          <cell r="I315">
            <v>2194</v>
          </cell>
          <cell r="J315" t="str">
            <v>2 Postes autosoportables de acero (15/3450) de retención y terminal (90°) Tipo RTU2-15</v>
          </cell>
        </row>
        <row r="316">
          <cell r="C316" t="str">
            <v>EC033COU0D0-150-S1</v>
          </cell>
          <cell r="D316">
            <v>150</v>
          </cell>
          <cell r="E316">
            <v>3</v>
          </cell>
          <cell r="F316">
            <v>127.6305869756638</v>
          </cell>
          <cell r="G316">
            <v>1</v>
          </cell>
          <cell r="H316" t="str">
            <v>PC15/800</v>
          </cell>
          <cell r="I316">
            <v>3080</v>
          </cell>
          <cell r="J316" t="str">
            <v>1 Poste de concreto (15/800) de suspensión (3°) Tipo SU2-15</v>
          </cell>
        </row>
        <row r="317">
          <cell r="C317" t="str">
            <v>EA033COU0D0-150-S3</v>
          </cell>
          <cell r="D317">
            <v>150</v>
          </cell>
          <cell r="E317">
            <v>30</v>
          </cell>
          <cell r="F317">
            <v>613.05228046350362</v>
          </cell>
          <cell r="G317">
            <v>2</v>
          </cell>
          <cell r="H317" t="str">
            <v>PA15/1700</v>
          </cell>
          <cell r="I317">
            <v>1385</v>
          </cell>
          <cell r="J317" t="str">
            <v>2 Postes autosoportables de acero (15/1700) de suspensión (30°) Tipo SU21-15</v>
          </cell>
        </row>
        <row r="318">
          <cell r="C318" t="str">
            <v>EA033COU0D0-150-A2</v>
          </cell>
          <cell r="D318">
            <v>150</v>
          </cell>
          <cell r="E318">
            <v>50</v>
          </cell>
          <cell r="F318">
            <v>954.82917393206185</v>
          </cell>
          <cell r="G318">
            <v>2</v>
          </cell>
          <cell r="H318" t="str">
            <v>PA15/2650</v>
          </cell>
          <cell r="I318">
            <v>1848</v>
          </cell>
          <cell r="J318" t="str">
            <v>2 Postes autosoportables de acero (15/2650) de ángulo mayor (50°) Tipo AU22-15</v>
          </cell>
        </row>
        <row r="319">
          <cell r="C319" t="str">
            <v>EA033COU0D0-150-RT</v>
          </cell>
          <cell r="D319">
            <v>150</v>
          </cell>
          <cell r="E319">
            <v>90</v>
          </cell>
          <cell r="F319">
            <v>1548.4315390669904</v>
          </cell>
          <cell r="G319">
            <v>2</v>
          </cell>
          <cell r="H319" t="str">
            <v>PA15/4200</v>
          </cell>
          <cell r="I319">
            <v>2493</v>
          </cell>
          <cell r="J319" t="str">
            <v>2 Postes autosoportables de acero (15/4200) de retención y terminal (90°) Tipo RTU2-15</v>
          </cell>
        </row>
        <row r="320">
          <cell r="C320" t="str">
            <v>EC033SIU0S0-035-S1</v>
          </cell>
          <cell r="D320">
            <v>150</v>
          </cell>
          <cell r="E320">
            <v>3</v>
          </cell>
          <cell r="F320">
            <v>63.718056232028715</v>
          </cell>
          <cell r="G320">
            <v>1</v>
          </cell>
          <cell r="H320" t="str">
            <v>PC16/300</v>
          </cell>
          <cell r="I320">
            <v>3003</v>
          </cell>
          <cell r="J320" t="str">
            <v>1 Poste de concreto (16/300) de suspensión (3°) Tipo SUS1-16</v>
          </cell>
        </row>
        <row r="321">
          <cell r="C321" t="str">
            <v>EA033SIU0S0-035-S3</v>
          </cell>
          <cell r="D321">
            <v>150</v>
          </cell>
          <cell r="E321">
            <v>30</v>
          </cell>
          <cell r="F321">
            <v>207.52344194467219</v>
          </cell>
          <cell r="G321">
            <v>1</v>
          </cell>
          <cell r="H321" t="str">
            <v>PA16/650</v>
          </cell>
          <cell r="I321">
            <v>790</v>
          </cell>
          <cell r="J321" t="str">
            <v>1 Poste autosoportable de acero (16/650) de suspensión (30°) Tipo SUS11-16</v>
          </cell>
        </row>
        <row r="322">
          <cell r="C322" t="str">
            <v>EA033SIU0S0-035-A2</v>
          </cell>
          <cell r="D322">
            <v>150</v>
          </cell>
          <cell r="E322">
            <v>50</v>
          </cell>
          <cell r="F322">
            <v>308.77428971739596</v>
          </cell>
          <cell r="G322">
            <v>1</v>
          </cell>
          <cell r="H322" t="str">
            <v>PA16/900</v>
          </cell>
          <cell r="I322">
            <v>977</v>
          </cell>
          <cell r="J322" t="str">
            <v>1 Poste autosoportable de acero (16/900) de ángulo mayor (50°) Tipo AUS1-16</v>
          </cell>
        </row>
        <row r="323">
          <cell r="C323" t="str">
            <v>EA033SIU0S0-035-RT</v>
          </cell>
          <cell r="D323">
            <v>150</v>
          </cell>
          <cell r="E323">
            <v>90</v>
          </cell>
          <cell r="F323">
            <v>484.62802312765245</v>
          </cell>
          <cell r="G323">
            <v>1</v>
          </cell>
          <cell r="H323" t="str">
            <v>PA16/1350</v>
          </cell>
          <cell r="I323">
            <v>1271</v>
          </cell>
          <cell r="J323" t="str">
            <v>1 Poste autosoportable de acero (16/1350) de retención y terminal (90°) Tipo RTUS1-16</v>
          </cell>
        </row>
        <row r="324">
          <cell r="C324" t="str">
            <v>EC033SIU0S0-050-S1</v>
          </cell>
          <cell r="D324">
            <v>150</v>
          </cell>
          <cell r="E324">
            <v>3</v>
          </cell>
          <cell r="F324">
            <v>78.773929676365498</v>
          </cell>
          <cell r="G324">
            <v>1</v>
          </cell>
          <cell r="H324" t="str">
            <v>PC16/300</v>
          </cell>
          <cell r="I324">
            <v>3003</v>
          </cell>
          <cell r="J324" t="str">
            <v>1 Poste de concreto (16/300) de suspensión (3°) Tipo SUS1-16</v>
          </cell>
        </row>
        <row r="325">
          <cell r="C325" t="str">
            <v>EA033SIU0S0-050-S3</v>
          </cell>
          <cell r="D325">
            <v>150</v>
          </cell>
          <cell r="E325">
            <v>30</v>
          </cell>
          <cell r="F325">
            <v>271.89013422560248</v>
          </cell>
          <cell r="G325">
            <v>1</v>
          </cell>
          <cell r="H325" t="str">
            <v>PA16/850</v>
          </cell>
          <cell r="I325">
            <v>941</v>
          </cell>
          <cell r="J325" t="str">
            <v>1 Poste autosoportable de acero (16/850) de suspensión (30°) Tipo SUS11-16</v>
          </cell>
        </row>
        <row r="326">
          <cell r="C326" t="str">
            <v>EA033SIU0S0-050-A2</v>
          </cell>
          <cell r="D326">
            <v>150</v>
          </cell>
          <cell r="E326">
            <v>50</v>
          </cell>
          <cell r="F326">
            <v>407.8598639569546</v>
          </cell>
          <cell r="G326">
            <v>1</v>
          </cell>
          <cell r="H326" t="str">
            <v>PA16/1150</v>
          </cell>
          <cell r="I326">
            <v>1145</v>
          </cell>
          <cell r="J326" t="str">
            <v>1 Poste autosoportable de acero (16/1150) de ángulo mayor (50°) Tipo AUS1-16</v>
          </cell>
        </row>
        <row r="327">
          <cell r="C327" t="str">
            <v>EA033SIU0S0-050-RT</v>
          </cell>
          <cell r="D327">
            <v>150</v>
          </cell>
          <cell r="E327">
            <v>90</v>
          </cell>
          <cell r="F327">
            <v>644.01378394895301</v>
          </cell>
          <cell r="G327">
            <v>1</v>
          </cell>
          <cell r="H327" t="str">
            <v>PA16/1750</v>
          </cell>
          <cell r="I327">
            <v>1505</v>
          </cell>
          <cell r="J327" t="str">
            <v>1 Poste autosoportable de acero (16/1750) de retención y terminal (90°) Tipo RTUS1-16</v>
          </cell>
        </row>
        <row r="328">
          <cell r="C328" t="str">
            <v>EC033SIU0S0-070-S1</v>
          </cell>
          <cell r="D328">
            <v>150</v>
          </cell>
          <cell r="E328">
            <v>3</v>
          </cell>
          <cell r="F328">
            <v>93.054965450789254</v>
          </cell>
          <cell r="G328">
            <v>1</v>
          </cell>
          <cell r="H328" t="str">
            <v>PC16/400</v>
          </cell>
          <cell r="I328">
            <v>3080</v>
          </cell>
          <cell r="J328" t="str">
            <v>1 Poste de concreto (16/400) de suspensión (3°) Tipo SUS1-16</v>
          </cell>
        </row>
        <row r="329">
          <cell r="C329" t="str">
            <v>EA033SIU0S0-070-S3</v>
          </cell>
          <cell r="D329">
            <v>150</v>
          </cell>
          <cell r="E329">
            <v>30</v>
          </cell>
          <cell r="F329">
            <v>328.59578277149819</v>
          </cell>
          <cell r="G329">
            <v>1</v>
          </cell>
          <cell r="H329" t="str">
            <v>PA16/950</v>
          </cell>
          <cell r="I329">
            <v>1012</v>
          </cell>
          <cell r="J329" t="str">
            <v>1 Poste autosoportable de acero (16/950) de suspensión (30°) Tipo SUS11-16</v>
          </cell>
        </row>
        <row r="330">
          <cell r="C330" t="str">
            <v>EA033SIU0S0-070-A2</v>
          </cell>
          <cell r="D330">
            <v>150</v>
          </cell>
          <cell r="E330">
            <v>50</v>
          </cell>
          <cell r="F330">
            <v>494.43593764898856</v>
          </cell>
          <cell r="G330">
            <v>1</v>
          </cell>
          <cell r="H330" t="str">
            <v>PA16/1350</v>
          </cell>
          <cell r="I330">
            <v>1271</v>
          </cell>
          <cell r="J330" t="str">
            <v>1 Poste autosoportable de acero (16/1350) de ángulo mayor (50°) Tipo AUS1-16</v>
          </cell>
        </row>
        <row r="331">
          <cell r="C331" t="str">
            <v>EA033SIU0S0-070-RT</v>
          </cell>
          <cell r="D331">
            <v>150</v>
          </cell>
          <cell r="E331">
            <v>90</v>
          </cell>
          <cell r="F331">
            <v>782.46918404713188</v>
          </cell>
          <cell r="G331">
            <v>1</v>
          </cell>
          <cell r="H331" t="str">
            <v>PA16/2100</v>
          </cell>
          <cell r="I331">
            <v>1694</v>
          </cell>
          <cell r="J331" t="str">
            <v>1 Poste autosoportable de acero (16/2100) de retención y terminal (90°) Tipo RTUS1-16</v>
          </cell>
        </row>
        <row r="332">
          <cell r="C332" t="str">
            <v>EC033SIU0S0-120-S1</v>
          </cell>
          <cell r="D332">
            <v>150</v>
          </cell>
          <cell r="E332">
            <v>3</v>
          </cell>
          <cell r="F332">
            <v>130.49327109671924</v>
          </cell>
          <cell r="G332">
            <v>1</v>
          </cell>
          <cell r="H332" t="str">
            <v>PC16/500</v>
          </cell>
          <cell r="I332">
            <v>3157</v>
          </cell>
          <cell r="J332" t="str">
            <v>1 Poste de concreto (16/500) de suspensión (3°) Tipo SUS1-16</v>
          </cell>
        </row>
        <row r="333">
          <cell r="C333" t="str">
            <v>EA033SIU0S0-120-S3</v>
          </cell>
          <cell r="D333">
            <v>150</v>
          </cell>
          <cell r="E333">
            <v>30</v>
          </cell>
          <cell r="F333">
            <v>501.60394390354111</v>
          </cell>
          <cell r="G333">
            <v>1</v>
          </cell>
          <cell r="H333" t="str">
            <v>PA16/1450</v>
          </cell>
          <cell r="I333">
            <v>1331</v>
          </cell>
          <cell r="J333" t="str">
            <v>1 Poste autosoportable de acero (16/1450) de suspensión (30°) Tipo SUS11-16</v>
          </cell>
        </row>
        <row r="334">
          <cell r="C334" t="str">
            <v>EA033SIU0S0-120-A2</v>
          </cell>
          <cell r="D334">
            <v>150</v>
          </cell>
          <cell r="E334">
            <v>50</v>
          </cell>
          <cell r="F334">
            <v>762.89645428476376</v>
          </cell>
          <cell r="G334">
            <v>1</v>
          </cell>
          <cell r="H334" t="str">
            <v>PA16/2050</v>
          </cell>
          <cell r="I334">
            <v>1668</v>
          </cell>
          <cell r="J334" t="str">
            <v>1 Poste autosoportable de acero (16/2050) de ángulo mayor (50°) Tipo AUS1-16</v>
          </cell>
        </row>
        <row r="335">
          <cell r="C335" t="str">
            <v>EA033SIU0S0-120-RT</v>
          </cell>
          <cell r="D335">
            <v>150</v>
          </cell>
          <cell r="E335">
            <v>90</v>
          </cell>
          <cell r="F335">
            <v>1216.7125405047805</v>
          </cell>
          <cell r="G335">
            <v>1</v>
          </cell>
          <cell r="H335" t="str">
            <v>PA16/3200</v>
          </cell>
          <cell r="I335">
            <v>2227</v>
          </cell>
          <cell r="J335" t="str">
            <v>1 Poste autosoportable de acero (16/3200) de retención y terminal (90°) Tipo RTUS1-16</v>
          </cell>
        </row>
        <row r="336">
          <cell r="C336" t="str">
            <v>EC033SIU0S0-150-S1</v>
          </cell>
          <cell r="D336">
            <v>150</v>
          </cell>
          <cell r="E336">
            <v>3</v>
          </cell>
          <cell r="F336">
            <v>150.65991989980131</v>
          </cell>
          <cell r="G336">
            <v>1</v>
          </cell>
          <cell r="H336" t="str">
            <v>PC16/500</v>
          </cell>
          <cell r="I336">
            <v>3157</v>
          </cell>
          <cell r="J336" t="str">
            <v>1 Poste de concreto (16/500) de suspensión (3°) Tipo SUS1-16</v>
          </cell>
        </row>
        <row r="337">
          <cell r="C337" t="str">
            <v>EA033SIU0S0-150-S3</v>
          </cell>
          <cell r="D337">
            <v>150</v>
          </cell>
          <cell r="E337">
            <v>30</v>
          </cell>
          <cell r="F337">
            <v>599.60333261024039</v>
          </cell>
          <cell r="G337">
            <v>1</v>
          </cell>
          <cell r="H337" t="str">
            <v>PA16/1700</v>
          </cell>
          <cell r="I337">
            <v>1477</v>
          </cell>
          <cell r="J337" t="str">
            <v>1 Poste autosoportable de acero (16/1700) de suspensión (30°) Tipo SUS11-16</v>
          </cell>
        </row>
        <row r="338">
          <cell r="C338" t="str">
            <v>EA033SIU0S0-150-A2</v>
          </cell>
          <cell r="D338">
            <v>150</v>
          </cell>
          <cell r="E338">
            <v>50</v>
          </cell>
          <cell r="F338">
            <v>915.69650890993216</v>
          </cell>
          <cell r="G338">
            <v>1</v>
          </cell>
          <cell r="H338" t="str">
            <v>PA16/2400</v>
          </cell>
          <cell r="I338">
            <v>1848</v>
          </cell>
          <cell r="J338" t="str">
            <v>1 Poste autosoportable de acero (16/2400) de ángulo mayor (50°) Tipo AUS1-16</v>
          </cell>
        </row>
        <row r="339">
          <cell r="C339" t="str">
            <v>EA033SIU0S0-150-RT</v>
          </cell>
          <cell r="D339">
            <v>150</v>
          </cell>
          <cell r="E339">
            <v>90</v>
          </cell>
          <cell r="F339">
            <v>1464.6910741957518</v>
          </cell>
          <cell r="G339">
            <v>1</v>
          </cell>
          <cell r="H339" t="str">
            <v>PA16/3800</v>
          </cell>
          <cell r="I339">
            <v>2491</v>
          </cell>
          <cell r="J339" t="str">
            <v>1 Poste autosoportable de acero (16/3800) de retención y terminal (90°) Tipo RTUS1-16</v>
          </cell>
        </row>
        <row r="340">
          <cell r="C340" t="str">
            <v>EC033SIU0S0-185-S1</v>
          </cell>
          <cell r="D340">
            <v>150</v>
          </cell>
          <cell r="E340">
            <v>3</v>
          </cell>
          <cell r="F340">
            <v>170.82570014756772</v>
          </cell>
          <cell r="G340">
            <v>1</v>
          </cell>
          <cell r="H340" t="str">
            <v>PC16/600</v>
          </cell>
          <cell r="I340">
            <v>3234</v>
          </cell>
          <cell r="J340" t="str">
            <v>1 Poste de concreto (16/600) de suspensión (3°) Tipo SUS1-16</v>
          </cell>
        </row>
        <row r="341">
          <cell r="C341" t="str">
            <v>EA033SIU0S0-185-S3</v>
          </cell>
          <cell r="D341">
            <v>150</v>
          </cell>
          <cell r="E341">
            <v>30</v>
          </cell>
          <cell r="F341">
            <v>703.2271386621187</v>
          </cell>
          <cell r="G341">
            <v>1</v>
          </cell>
          <cell r="H341" t="str">
            <v>PA16/1950</v>
          </cell>
          <cell r="I341">
            <v>1614</v>
          </cell>
          <cell r="J341" t="str">
            <v>1 Poste autosoportable de acero (16/1950) de suspensión (30°) Tipo SUS11-16</v>
          </cell>
        </row>
        <row r="342">
          <cell r="C342" t="str">
            <v>EA033SIU0S0-185-A2</v>
          </cell>
          <cell r="D342">
            <v>150</v>
          </cell>
          <cell r="E342">
            <v>50</v>
          </cell>
          <cell r="F342">
            <v>1078.0816459385906</v>
          </cell>
          <cell r="G342">
            <v>1</v>
          </cell>
          <cell r="H342" t="str">
            <v>PA16/2850</v>
          </cell>
          <cell r="I342">
            <v>2066</v>
          </cell>
          <cell r="J342" t="str">
            <v>1 Poste autosoportable de acero (16/2850) de ángulo mayor (50°) Tipo AUS1-16</v>
          </cell>
        </row>
        <row r="343">
          <cell r="C343" t="str">
            <v>EA033SIU0S0-185-RT</v>
          </cell>
          <cell r="D343">
            <v>150</v>
          </cell>
          <cell r="E343">
            <v>90</v>
          </cell>
          <cell r="F343">
            <v>1729.1336226904139</v>
          </cell>
          <cell r="G343">
            <v>1</v>
          </cell>
          <cell r="H343" t="str">
            <v>PA16/4450</v>
          </cell>
          <cell r="I343">
            <v>2760</v>
          </cell>
          <cell r="J343" t="str">
            <v>1 Poste autosoportable de acero (16/4450) de retención y terminal (90°) Tipo RTUS1-16</v>
          </cell>
        </row>
        <row r="344">
          <cell r="C344" t="str">
            <v>EC033SIU0S0-300-S1</v>
          </cell>
          <cell r="D344">
            <v>150</v>
          </cell>
          <cell r="E344">
            <v>3</v>
          </cell>
          <cell r="F344">
            <v>232.9493314423687</v>
          </cell>
          <cell r="G344">
            <v>1</v>
          </cell>
          <cell r="H344" t="str">
            <v>PC16/700</v>
          </cell>
          <cell r="I344">
            <v>3311</v>
          </cell>
          <cell r="J344" t="str">
            <v>1 Poste de concreto (16/700) de suspensión (3°) Tipo SUS1-16</v>
          </cell>
        </row>
        <row r="345">
          <cell r="C345" t="str">
            <v>EA033SIU0S0-300-S3</v>
          </cell>
          <cell r="D345">
            <v>150</v>
          </cell>
          <cell r="E345">
            <v>30</v>
          </cell>
          <cell r="F345">
            <v>1035.8111660065051</v>
          </cell>
          <cell r="G345">
            <v>1</v>
          </cell>
          <cell r="H345" t="str">
            <v>PA16/2800</v>
          </cell>
          <cell r="I345">
            <v>2042</v>
          </cell>
          <cell r="J345" t="str">
            <v>1 Poste autosoportable de acero (16/2800) de suspensión (30°) Tipo SUS11-16</v>
          </cell>
        </row>
        <row r="346">
          <cell r="C346" t="str">
            <v>EA033SIU0S0-300-A2</v>
          </cell>
          <cell r="D346">
            <v>150</v>
          </cell>
          <cell r="E346">
            <v>50</v>
          </cell>
          <cell r="F346">
            <v>1601.0920905778582</v>
          </cell>
          <cell r="G346">
            <v>1</v>
          </cell>
          <cell r="H346" t="str">
            <v>PA16/4150</v>
          </cell>
          <cell r="I346">
            <v>2637</v>
          </cell>
          <cell r="J346" t="str">
            <v>1 Poste autosoportable de acero (16/4150) de ángulo mayor (50°) Tipo AUS1-16</v>
          </cell>
        </row>
        <row r="347">
          <cell r="C347" t="str">
            <v>EA033SIU0S0-300-RT</v>
          </cell>
          <cell r="D347">
            <v>150</v>
          </cell>
          <cell r="E347">
            <v>90</v>
          </cell>
          <cell r="F347">
            <v>2582.8790404966467</v>
          </cell>
          <cell r="G347">
            <v>1</v>
          </cell>
          <cell r="H347" t="str">
            <v>PA16/6600</v>
          </cell>
          <cell r="I347">
            <v>3566</v>
          </cell>
          <cell r="J347" t="str">
            <v>1 Poste autosoportable de acero (16/6600) de retención y terminal (90°) Tipo RTUS1-16</v>
          </cell>
        </row>
        <row r="348">
          <cell r="C348" t="str">
            <v>EC033SIU0D0-035-S1</v>
          </cell>
          <cell r="D348">
            <v>150</v>
          </cell>
          <cell r="E348">
            <v>3</v>
          </cell>
          <cell r="F348">
            <v>63.718056232028715</v>
          </cell>
          <cell r="G348">
            <v>1</v>
          </cell>
          <cell r="H348" t="str">
            <v>PC16/500</v>
          </cell>
          <cell r="I348">
            <v>3157</v>
          </cell>
          <cell r="J348" t="str">
            <v>1 Poste de concreto (16/500) de suspensión (3°) Tipo SUS2-16</v>
          </cell>
        </row>
        <row r="349">
          <cell r="C349" t="str">
            <v>EA033SIU0D0-035-S3</v>
          </cell>
          <cell r="D349">
            <v>150</v>
          </cell>
          <cell r="E349">
            <v>30</v>
          </cell>
          <cell r="F349">
            <v>207.52344194467219</v>
          </cell>
          <cell r="G349">
            <v>2</v>
          </cell>
          <cell r="H349" t="str">
            <v>PA16/650</v>
          </cell>
          <cell r="I349">
            <v>790</v>
          </cell>
          <cell r="J349" t="str">
            <v>2 Postes autosoportables de acero (16/650) de suspensión (30°) Tipo SUS21-16</v>
          </cell>
        </row>
        <row r="350">
          <cell r="C350" t="str">
            <v>EA033SIU0D0-035-A2</v>
          </cell>
          <cell r="D350">
            <v>150</v>
          </cell>
          <cell r="E350">
            <v>50</v>
          </cell>
          <cell r="F350">
            <v>308.77428971739596</v>
          </cell>
          <cell r="G350">
            <v>2</v>
          </cell>
          <cell r="H350" t="str">
            <v>PA16/900</v>
          </cell>
          <cell r="I350">
            <v>977</v>
          </cell>
          <cell r="J350" t="str">
            <v>2 Postes autosoportables de acero (16/900) de ángulo mayor (50°) Tipo AUS2-16</v>
          </cell>
        </row>
        <row r="351">
          <cell r="C351" t="str">
            <v>EA033SIU0D0-035-RT</v>
          </cell>
          <cell r="D351">
            <v>150</v>
          </cell>
          <cell r="E351">
            <v>90</v>
          </cell>
          <cell r="F351">
            <v>484.62802312765245</v>
          </cell>
          <cell r="G351">
            <v>2</v>
          </cell>
          <cell r="H351" t="str">
            <v>PA16/1350</v>
          </cell>
          <cell r="I351">
            <v>1271</v>
          </cell>
          <cell r="J351" t="str">
            <v>2 Postes autosoportables de acero (16/1350) de retención y terminal (90°) Tipo RTUS2-16</v>
          </cell>
        </row>
        <row r="352">
          <cell r="C352" t="str">
            <v>EC033SIU0D0-050-S1</v>
          </cell>
          <cell r="D352">
            <v>150</v>
          </cell>
          <cell r="E352">
            <v>3</v>
          </cell>
          <cell r="F352">
            <v>78.773929676365498</v>
          </cell>
          <cell r="G352">
            <v>1</v>
          </cell>
          <cell r="H352" t="str">
            <v>PC16/500</v>
          </cell>
          <cell r="I352">
            <v>3157</v>
          </cell>
          <cell r="J352" t="str">
            <v>1 Poste de concreto (16/500) de suspensión (3°) Tipo SUS2-16</v>
          </cell>
        </row>
        <row r="353">
          <cell r="C353" t="str">
            <v>EA033SIU0D0-050-S3</v>
          </cell>
          <cell r="D353">
            <v>150</v>
          </cell>
          <cell r="E353">
            <v>30</v>
          </cell>
          <cell r="F353">
            <v>271.89013422560248</v>
          </cell>
          <cell r="G353">
            <v>2</v>
          </cell>
          <cell r="H353" t="str">
            <v>PA16/800</v>
          </cell>
          <cell r="I353">
            <v>905</v>
          </cell>
          <cell r="J353" t="str">
            <v>2 Postes autosoportables de acero (16/800) de suspensión (30°) Tipo SUS21-16</v>
          </cell>
        </row>
        <row r="354">
          <cell r="C354" t="str">
            <v>EA033SIU0D0-050-A2</v>
          </cell>
          <cell r="D354">
            <v>150</v>
          </cell>
          <cell r="E354">
            <v>50</v>
          </cell>
          <cell r="F354">
            <v>407.8598639569546</v>
          </cell>
          <cell r="G354">
            <v>2</v>
          </cell>
          <cell r="H354" t="str">
            <v>PA16/1150</v>
          </cell>
          <cell r="I354">
            <v>1145</v>
          </cell>
          <cell r="J354" t="str">
            <v>2 Postes autosoportables de acero (16/1150) de ángulo mayor (50°) Tipo AUS2-16</v>
          </cell>
        </row>
        <row r="355">
          <cell r="C355" t="str">
            <v>EA033SIU0D0-050-RT</v>
          </cell>
          <cell r="D355">
            <v>150</v>
          </cell>
          <cell r="E355">
            <v>90</v>
          </cell>
          <cell r="F355">
            <v>644.01378394895301</v>
          </cell>
          <cell r="G355">
            <v>2</v>
          </cell>
          <cell r="H355" t="str">
            <v>PA16/1750</v>
          </cell>
          <cell r="I355">
            <v>1505</v>
          </cell>
          <cell r="J355" t="str">
            <v>2 Postes autosoportables de acero (16/1750) de retención y terminal (90°) Tipo RTUS2-16</v>
          </cell>
        </row>
        <row r="356">
          <cell r="C356" t="str">
            <v>EC033SIU0D0-070-S1</v>
          </cell>
          <cell r="D356">
            <v>150</v>
          </cell>
          <cell r="E356">
            <v>3</v>
          </cell>
          <cell r="F356">
            <v>93.054965450789254</v>
          </cell>
          <cell r="G356">
            <v>1</v>
          </cell>
          <cell r="H356" t="str">
            <v>PC16/600</v>
          </cell>
          <cell r="I356">
            <v>3234</v>
          </cell>
          <cell r="J356" t="str">
            <v>1 Poste de concreto (16/600) de suspensión (3°) Tipo SUS2-16</v>
          </cell>
        </row>
        <row r="357">
          <cell r="C357" t="str">
            <v>EA033SIU0D0-070-S3</v>
          </cell>
          <cell r="D357">
            <v>150</v>
          </cell>
          <cell r="E357">
            <v>30</v>
          </cell>
          <cell r="F357">
            <v>328.59578277149819</v>
          </cell>
          <cell r="G357">
            <v>2</v>
          </cell>
          <cell r="H357" t="str">
            <v>PA16/950</v>
          </cell>
          <cell r="I357">
            <v>1012</v>
          </cell>
          <cell r="J357" t="str">
            <v>2 Postes autosoportables de acero (16/950) de suspensión (30°) Tipo SUS21-16</v>
          </cell>
        </row>
        <row r="358">
          <cell r="C358" t="str">
            <v>EA033SIU0D0-070-A2</v>
          </cell>
          <cell r="D358">
            <v>150</v>
          </cell>
          <cell r="E358">
            <v>50</v>
          </cell>
          <cell r="F358">
            <v>494.43593764898856</v>
          </cell>
          <cell r="G358">
            <v>2</v>
          </cell>
          <cell r="H358" t="str">
            <v>PA16/1350</v>
          </cell>
          <cell r="I358">
            <v>1271</v>
          </cell>
          <cell r="J358" t="str">
            <v>2 Postes autosoportables de acero (16/1350) de ángulo mayor (50°) Tipo AUS2-16</v>
          </cell>
        </row>
        <row r="359">
          <cell r="C359" t="str">
            <v>EA033SIU0D0-070-RT</v>
          </cell>
          <cell r="D359">
            <v>150</v>
          </cell>
          <cell r="E359">
            <v>90</v>
          </cell>
          <cell r="F359">
            <v>782.46918404713188</v>
          </cell>
          <cell r="G359">
            <v>2</v>
          </cell>
          <cell r="H359" t="str">
            <v>PA16/2100</v>
          </cell>
          <cell r="I359">
            <v>1694</v>
          </cell>
          <cell r="J359" t="str">
            <v>2 Postes autosoportables de acero (16/2100) de retención y terminal (90°) Tipo RTUS2-16</v>
          </cell>
        </row>
        <row r="360">
          <cell r="C360" t="str">
            <v>EC033SIU0D0-120-S1</v>
          </cell>
          <cell r="D360">
            <v>150</v>
          </cell>
          <cell r="E360">
            <v>3</v>
          </cell>
          <cell r="F360">
            <v>130.49327109671924</v>
          </cell>
          <cell r="G360">
            <v>1</v>
          </cell>
          <cell r="H360" t="str">
            <v>PC16/800</v>
          </cell>
          <cell r="I360">
            <v>3388</v>
          </cell>
          <cell r="J360" t="str">
            <v>1 Poste de concreto (16/800) de suspensión (3°) Tipo SUS2-16</v>
          </cell>
        </row>
        <row r="361">
          <cell r="C361" t="str">
            <v>EA033SIU0D0-120-S3</v>
          </cell>
          <cell r="D361">
            <v>150</v>
          </cell>
          <cell r="E361">
            <v>30</v>
          </cell>
          <cell r="F361">
            <v>501.60394390354111</v>
          </cell>
          <cell r="G361">
            <v>2</v>
          </cell>
          <cell r="H361" t="str">
            <v>PA16/1400</v>
          </cell>
          <cell r="I361">
            <v>1301</v>
          </cell>
          <cell r="J361" t="str">
            <v>2 Postes autosoportables de acero (16/1400) de suspensión (30°) Tipo SUS21-16</v>
          </cell>
        </row>
        <row r="362">
          <cell r="C362" t="str">
            <v>EA033SIU0D0-120-A2</v>
          </cell>
          <cell r="D362">
            <v>150</v>
          </cell>
          <cell r="E362">
            <v>50</v>
          </cell>
          <cell r="F362">
            <v>762.89645428476376</v>
          </cell>
          <cell r="G362">
            <v>2</v>
          </cell>
          <cell r="H362" t="str">
            <v>PA16/2050</v>
          </cell>
          <cell r="I362">
            <v>1668</v>
          </cell>
          <cell r="J362" t="str">
            <v>2 Postes autosoportables de acero (16/2050) de ángulo mayor (50°) Tipo AUS2-16</v>
          </cell>
        </row>
        <row r="363">
          <cell r="C363" t="str">
            <v>EA033SIU0D0-120-RT</v>
          </cell>
          <cell r="D363">
            <v>150</v>
          </cell>
          <cell r="E363">
            <v>90</v>
          </cell>
          <cell r="F363">
            <v>1216.7125405047805</v>
          </cell>
          <cell r="G363">
            <v>2</v>
          </cell>
          <cell r="H363" t="str">
            <v>PA16/3200</v>
          </cell>
          <cell r="I363">
            <v>2227</v>
          </cell>
          <cell r="J363" t="str">
            <v>2 Postes autosoportables de acero (16/3200) de retención y terminal (90°) Tipo RTUS2-16</v>
          </cell>
        </row>
        <row r="364">
          <cell r="C364" t="str">
            <v>EC033SIU0D0-150-S1</v>
          </cell>
          <cell r="D364">
            <v>150</v>
          </cell>
          <cell r="E364">
            <v>3</v>
          </cell>
          <cell r="F364">
            <v>150.65991989980131</v>
          </cell>
          <cell r="G364">
            <v>1</v>
          </cell>
          <cell r="H364" t="str">
            <v>PC16/900</v>
          </cell>
          <cell r="I364">
            <v>3465</v>
          </cell>
          <cell r="J364" t="str">
            <v>1 Poste de concreto (16/900) de suspensión (3°) Tipo SUS2-16</v>
          </cell>
        </row>
        <row r="365">
          <cell r="C365" t="str">
            <v>EA033SIU0D0-150-S3</v>
          </cell>
          <cell r="D365">
            <v>150</v>
          </cell>
          <cell r="E365">
            <v>30</v>
          </cell>
          <cell r="F365">
            <v>599.60333261024039</v>
          </cell>
          <cell r="G365">
            <v>2</v>
          </cell>
          <cell r="H365" t="str">
            <v>PA16/1600</v>
          </cell>
          <cell r="I365">
            <v>1419</v>
          </cell>
          <cell r="J365" t="str">
            <v>2 Postes autosoportables de acero (16/1600) de suspensión (30°) Tipo SUS21-16</v>
          </cell>
        </row>
        <row r="366">
          <cell r="C366" t="str">
            <v>EA033SIU0D0-150-A2</v>
          </cell>
          <cell r="D366">
            <v>150</v>
          </cell>
          <cell r="E366">
            <v>50</v>
          </cell>
          <cell r="F366">
            <v>915.69650890993216</v>
          </cell>
          <cell r="G366">
            <v>2</v>
          </cell>
          <cell r="H366" t="str">
            <v>PA16/2400</v>
          </cell>
          <cell r="I366">
            <v>1848</v>
          </cell>
          <cell r="J366" t="str">
            <v>2 Postes autosoportables de acero (16/2400) de ángulo mayor (50°) Tipo AUS2-16</v>
          </cell>
        </row>
        <row r="367">
          <cell r="C367" t="str">
            <v>EA033SIU0D0-150-RT</v>
          </cell>
          <cell r="D367">
            <v>150</v>
          </cell>
          <cell r="E367">
            <v>90</v>
          </cell>
          <cell r="F367">
            <v>1464.6910741957518</v>
          </cell>
          <cell r="G367">
            <v>2</v>
          </cell>
          <cell r="H367" t="str">
            <v>PA16/3800</v>
          </cell>
          <cell r="I367">
            <v>2491</v>
          </cell>
          <cell r="J367" t="str">
            <v>2 Postes autosoportables de acero (16/3800) de retención y terminal (90°) Tipo RTUS2-16</v>
          </cell>
        </row>
        <row r="368">
          <cell r="C368" t="str">
            <v>EC033SIU0D0-185-S1</v>
          </cell>
          <cell r="D368">
            <v>150</v>
          </cell>
          <cell r="E368">
            <v>3</v>
          </cell>
          <cell r="F368">
            <v>170.82570014756772</v>
          </cell>
          <cell r="G368">
            <v>1</v>
          </cell>
          <cell r="H368" t="str">
            <v>PC16/1000</v>
          </cell>
          <cell r="I368">
            <v>3542</v>
          </cell>
          <cell r="J368" t="str">
            <v>1 Poste de concreto (16/1000) de suspensión (3°) Tipo SUS2-16</v>
          </cell>
        </row>
        <row r="369">
          <cell r="C369" t="str">
            <v>EA033SIU0D0-185-S3</v>
          </cell>
          <cell r="D369">
            <v>150</v>
          </cell>
          <cell r="E369">
            <v>30</v>
          </cell>
          <cell r="F369">
            <v>703.2271386621187</v>
          </cell>
          <cell r="G369">
            <v>2</v>
          </cell>
          <cell r="H369" t="str">
            <v>PA16/1900</v>
          </cell>
          <cell r="I369">
            <v>1587</v>
          </cell>
          <cell r="J369" t="str">
            <v>2 Postes autosoportables de acero (16/1900) de suspensión (30°) Tipo SUS21-16</v>
          </cell>
        </row>
        <row r="370">
          <cell r="C370" t="str">
            <v>EA033SIU0D0-185-A2</v>
          </cell>
          <cell r="D370">
            <v>150</v>
          </cell>
          <cell r="E370">
            <v>50</v>
          </cell>
          <cell r="F370">
            <v>1078.0816459385906</v>
          </cell>
          <cell r="G370">
            <v>2</v>
          </cell>
          <cell r="H370" t="str">
            <v>PA16/2850</v>
          </cell>
          <cell r="I370">
            <v>2066</v>
          </cell>
          <cell r="J370" t="str">
            <v>2 Postes autosoportables de acero (16/2850) de ángulo mayor (50°) Tipo AUS2-16</v>
          </cell>
        </row>
        <row r="371">
          <cell r="C371" t="str">
            <v>EA033SIU0D0-185-RT</v>
          </cell>
          <cell r="D371">
            <v>150</v>
          </cell>
          <cell r="E371">
            <v>90</v>
          </cell>
          <cell r="F371">
            <v>1729.1336226904139</v>
          </cell>
          <cell r="G371">
            <v>2</v>
          </cell>
          <cell r="H371" t="str">
            <v>PA16/4450</v>
          </cell>
          <cell r="I371">
            <v>2760</v>
          </cell>
          <cell r="J371" t="str">
            <v>2 Postes autosoportables de acero (16/4450) de retención y terminal (90°) Tipo RTUS2-16</v>
          </cell>
        </row>
        <row r="372">
          <cell r="C372" t="str">
            <v>EC033SEU0S0-035-S1</v>
          </cell>
          <cell r="D372">
            <v>150</v>
          </cell>
          <cell r="E372">
            <v>3</v>
          </cell>
          <cell r="F372">
            <v>50.687794970191511</v>
          </cell>
          <cell r="G372">
            <v>1</v>
          </cell>
          <cell r="H372" t="str">
            <v>PC16/300</v>
          </cell>
          <cell r="I372">
            <v>3003</v>
          </cell>
          <cell r="J372" t="str">
            <v>1 Poste de concreto (16/300) de suspensión (3°) Tipo SUS1-16</v>
          </cell>
        </row>
        <row r="373">
          <cell r="C373" t="str">
            <v>EA033SEU0S0-035-S3</v>
          </cell>
          <cell r="D373">
            <v>150</v>
          </cell>
          <cell r="E373">
            <v>30</v>
          </cell>
          <cell r="F373">
            <v>193.15781504723367</v>
          </cell>
          <cell r="G373">
            <v>1</v>
          </cell>
          <cell r="H373" t="str">
            <v>PA16/600</v>
          </cell>
          <cell r="I373">
            <v>750</v>
          </cell>
          <cell r="J373" t="str">
            <v>1 Poste autosoportable de acero (16/600) de suspensión (30°) Tipo SUS11-16</v>
          </cell>
        </row>
        <row r="374">
          <cell r="C374" t="str">
            <v>EA033SEU0S0-035-A2</v>
          </cell>
          <cell r="D374">
            <v>150</v>
          </cell>
          <cell r="E374">
            <v>50</v>
          </cell>
          <cell r="F374">
            <v>293.46845531645431</v>
          </cell>
          <cell r="G374">
            <v>1</v>
          </cell>
          <cell r="H374" t="str">
            <v>PA16/850</v>
          </cell>
          <cell r="I374">
            <v>941</v>
          </cell>
          <cell r="J374" t="str">
            <v>1 Poste autosoportable de acero (16/850) de ángulo mayor (50°) Tipo AUS1-16</v>
          </cell>
        </row>
        <row r="375">
          <cell r="C375" t="str">
            <v>EA033SEU0S0-035-RT</v>
          </cell>
          <cell r="D375">
            <v>150</v>
          </cell>
          <cell r="E375">
            <v>90</v>
          </cell>
          <cell r="F375">
            <v>467.68922462509164</v>
          </cell>
          <cell r="G375">
            <v>1</v>
          </cell>
          <cell r="H375" t="str">
            <v>PA16/1250</v>
          </cell>
          <cell r="I375">
            <v>1209</v>
          </cell>
          <cell r="J375" t="str">
            <v>1 Poste autosoportable de acero (16/1250) de retención y terminal (90°) Tipo RTUS1-16</v>
          </cell>
        </row>
        <row r="376">
          <cell r="C376" t="str">
            <v>EC033SEU0S0-050-S1</v>
          </cell>
          <cell r="D376">
            <v>150</v>
          </cell>
          <cell r="E376">
            <v>3</v>
          </cell>
          <cell r="F376">
            <v>63.712147823622061</v>
          </cell>
          <cell r="G376">
            <v>1</v>
          </cell>
          <cell r="H376" t="str">
            <v>PC16/300</v>
          </cell>
          <cell r="I376">
            <v>3003</v>
          </cell>
          <cell r="J376" t="str">
            <v>1 Poste de concreto (16/300) de suspensión (3°) Tipo SUS1-16</v>
          </cell>
        </row>
        <row r="377">
          <cell r="C377" t="str">
            <v>EA033SEU0S0-050-S3</v>
          </cell>
          <cell r="D377">
            <v>150</v>
          </cell>
          <cell r="E377">
            <v>30</v>
          </cell>
          <cell r="F377">
            <v>260.33194235058642</v>
          </cell>
          <cell r="G377">
            <v>1</v>
          </cell>
          <cell r="H377" t="str">
            <v>PA16/800</v>
          </cell>
          <cell r="I377">
            <v>905</v>
          </cell>
          <cell r="J377" t="str">
            <v>1 Poste autosoportable de acero (16/800) de suspensión (30°) Tipo SUS11-16</v>
          </cell>
        </row>
        <row r="378">
          <cell r="C378" t="str">
            <v>EA033SEU0S0-050-A2</v>
          </cell>
          <cell r="D378">
            <v>150</v>
          </cell>
          <cell r="E378">
            <v>50</v>
          </cell>
          <cell r="F378">
            <v>398.76848828450954</v>
          </cell>
          <cell r="G378">
            <v>1</v>
          </cell>
          <cell r="H378" t="str">
            <v>PA16/1100</v>
          </cell>
          <cell r="I378">
            <v>1113</v>
          </cell>
          <cell r="J378" t="str">
            <v>1 Poste autosoportable de acero (16/1100) de ángulo mayor (50°) Tipo AUS1-16</v>
          </cell>
        </row>
        <row r="379">
          <cell r="C379" t="str">
            <v>EA033SEU0S0-050-RT</v>
          </cell>
          <cell r="D379">
            <v>150</v>
          </cell>
          <cell r="E379">
            <v>90</v>
          </cell>
          <cell r="F379">
            <v>639.20680537936244</v>
          </cell>
          <cell r="G379">
            <v>1</v>
          </cell>
          <cell r="H379" t="str">
            <v>PA16/1700</v>
          </cell>
          <cell r="I379">
            <v>1477</v>
          </cell>
          <cell r="J379" t="str">
            <v>1 Poste autosoportable de acero (16/1700) de retención y terminal (90°) Tipo RTUS1-16</v>
          </cell>
        </row>
        <row r="380">
          <cell r="C380" t="str">
            <v>EC033SEU0S0-070-S1</v>
          </cell>
          <cell r="D380">
            <v>150</v>
          </cell>
          <cell r="E380">
            <v>3</v>
          </cell>
          <cell r="F380">
            <v>75.978416254056611</v>
          </cell>
          <cell r="G380">
            <v>1</v>
          </cell>
          <cell r="H380" t="str">
            <v>PC16/300</v>
          </cell>
          <cell r="I380">
            <v>3003</v>
          </cell>
          <cell r="J380" t="str">
            <v>1 Poste de concreto (16/300) de suspensión (3°) Tipo SUS1-16</v>
          </cell>
        </row>
        <row r="381">
          <cell r="C381" t="str">
            <v>EA033SEU0S0-070-S3</v>
          </cell>
          <cell r="D381">
            <v>150</v>
          </cell>
          <cell r="E381">
            <v>30</v>
          </cell>
          <cell r="F381">
            <v>320.01067010777018</v>
          </cell>
          <cell r="G381">
            <v>1</v>
          </cell>
          <cell r="H381" t="str">
            <v>PA16/950</v>
          </cell>
          <cell r="I381">
            <v>1012</v>
          </cell>
          <cell r="J381" t="str">
            <v>1 Poste autosoportable de acero (16/950) de suspensión (30°) Tipo SUS11-16</v>
          </cell>
        </row>
        <row r="382">
          <cell r="C382" t="str">
            <v>EA033SEU0S0-070-A2</v>
          </cell>
          <cell r="D382">
            <v>150</v>
          </cell>
          <cell r="E382">
            <v>50</v>
          </cell>
          <cell r="F382">
            <v>491.82949639255412</v>
          </cell>
          <cell r="G382">
            <v>1</v>
          </cell>
          <cell r="H382" t="str">
            <v>PA16/1350</v>
          </cell>
          <cell r="I382">
            <v>1271</v>
          </cell>
          <cell r="J382" t="str">
            <v>1 Poste autosoportable de acero (16/1350) de ángulo mayor (50°) Tipo AUS1-16</v>
          </cell>
        </row>
        <row r="383">
          <cell r="C383" t="str">
            <v>EA033SEU0S0-070-RT</v>
          </cell>
          <cell r="D383">
            <v>150</v>
          </cell>
          <cell r="E383">
            <v>90</v>
          </cell>
          <cell r="F383">
            <v>790.24657375047082</v>
          </cell>
          <cell r="G383">
            <v>1</v>
          </cell>
          <cell r="H383" t="str">
            <v>PA16/2100</v>
          </cell>
          <cell r="I383">
            <v>1694</v>
          </cell>
          <cell r="J383" t="str">
            <v>1 Poste autosoportable de acero (16/2100) de retención y terminal (90°) Tipo RTUS1-16</v>
          </cell>
        </row>
        <row r="384">
          <cell r="C384" t="str">
            <v>EC033SEU0S0-120-S1</v>
          </cell>
          <cell r="D384">
            <v>150</v>
          </cell>
          <cell r="E384">
            <v>3</v>
          </cell>
          <cell r="F384">
            <v>110.07557781843352</v>
          </cell>
          <cell r="G384">
            <v>1</v>
          </cell>
          <cell r="H384" t="str">
            <v>PC16/400</v>
          </cell>
          <cell r="I384">
            <v>3080</v>
          </cell>
          <cell r="J384" t="str">
            <v>1 Poste de concreto (16/400) de suspensión (3°) Tipo SUS1-16</v>
          </cell>
        </row>
        <row r="385">
          <cell r="C385" t="str">
            <v>EA033SEU0S0-120-S3</v>
          </cell>
          <cell r="D385">
            <v>150</v>
          </cell>
          <cell r="E385">
            <v>30</v>
          </cell>
          <cell r="F385">
            <v>513.40252818937813</v>
          </cell>
          <cell r="G385">
            <v>1</v>
          </cell>
          <cell r="H385" t="str">
            <v>PA16/1450</v>
          </cell>
          <cell r="I385">
            <v>1331</v>
          </cell>
          <cell r="J385" t="str">
            <v>1 Poste autosoportable de acero (16/1450) de suspensión (30°) Tipo SUS11-16</v>
          </cell>
        </row>
        <row r="386">
          <cell r="C386" t="str">
            <v>EA033SEU0S0-120-A2</v>
          </cell>
          <cell r="D386">
            <v>150</v>
          </cell>
          <cell r="E386">
            <v>50</v>
          </cell>
          <cell r="F386">
            <v>797.37795409065586</v>
          </cell>
          <cell r="G386">
            <v>1</v>
          </cell>
          <cell r="H386" t="str">
            <v>PA16/2100</v>
          </cell>
          <cell r="I386">
            <v>1694</v>
          </cell>
          <cell r="J386" t="str">
            <v>1 Poste autosoportable de acero (16/2100) de ángulo mayor (50°) Tipo AUS1-16</v>
          </cell>
        </row>
        <row r="387">
          <cell r="C387" t="str">
            <v>EA033SEU0S0-120-RT</v>
          </cell>
          <cell r="D387">
            <v>150</v>
          </cell>
          <cell r="E387">
            <v>90</v>
          </cell>
          <cell r="F387">
            <v>1290.5900104835337</v>
          </cell>
          <cell r="G387">
            <v>1</v>
          </cell>
          <cell r="H387" t="str">
            <v>PA16/3350</v>
          </cell>
          <cell r="I387">
            <v>2295</v>
          </cell>
          <cell r="J387" t="str">
            <v>1 Poste autosoportable de acero (16/3350) de retención y terminal (90°) Tipo RTUS1-16</v>
          </cell>
        </row>
        <row r="388">
          <cell r="C388" t="str">
            <v>EC033SEU0S0-150-S1</v>
          </cell>
          <cell r="D388">
            <v>150</v>
          </cell>
          <cell r="E388">
            <v>3</v>
          </cell>
          <cell r="F388">
            <v>128.89755127376486</v>
          </cell>
          <cell r="G388">
            <v>1</v>
          </cell>
          <cell r="H388" t="str">
            <v>PC16/500</v>
          </cell>
          <cell r="I388">
            <v>3157</v>
          </cell>
          <cell r="J388" t="str">
            <v>1 Poste de concreto (16/500) de suspensión (3°) Tipo SUS1-16</v>
          </cell>
        </row>
        <row r="389">
          <cell r="C389" t="str">
            <v>EA033SEU0S0-150-S3</v>
          </cell>
          <cell r="D389">
            <v>150</v>
          </cell>
          <cell r="E389">
            <v>30</v>
          </cell>
          <cell r="F389">
            <v>625.57912224646566</v>
          </cell>
          <cell r="G389">
            <v>1</v>
          </cell>
          <cell r="H389" t="str">
            <v>PA16/1750</v>
          </cell>
          <cell r="I389">
            <v>1505</v>
          </cell>
          <cell r="J389" t="str">
            <v>1 Poste autosoportable de acero (16/1750) de suspensión (30°) Tipo SUS11-16</v>
          </cell>
        </row>
        <row r="390">
          <cell r="C390" t="str">
            <v>EA033SEU0S0-150-A2</v>
          </cell>
          <cell r="D390">
            <v>150</v>
          </cell>
          <cell r="E390">
            <v>50</v>
          </cell>
          <cell r="F390">
            <v>975.28389780031171</v>
          </cell>
          <cell r="G390">
            <v>1</v>
          </cell>
          <cell r="H390" t="str">
            <v>PA16/2550</v>
          </cell>
          <cell r="I390">
            <v>1922</v>
          </cell>
          <cell r="J390" t="str">
            <v>1 Poste autosoportable de acero (16/2550) de ángulo mayor (50°) Tipo AUS1-16</v>
          </cell>
        </row>
        <row r="391">
          <cell r="C391" t="str">
            <v>EA033SEU0S0-150-RT</v>
          </cell>
          <cell r="D391">
            <v>150</v>
          </cell>
          <cell r="E391">
            <v>90</v>
          </cell>
          <cell r="F391">
            <v>1582.6555072764193</v>
          </cell>
          <cell r="G391">
            <v>1</v>
          </cell>
          <cell r="H391" t="str">
            <v>PA16/4100</v>
          </cell>
          <cell r="I391">
            <v>2617</v>
          </cell>
          <cell r="J391" t="str">
            <v>1 Poste autosoportable de acero (16/4100) de retención y terminal (90°) Tipo RTUS1-16</v>
          </cell>
        </row>
        <row r="392">
          <cell r="C392" t="str">
            <v>EC033SEU0D0-035-S1</v>
          </cell>
          <cell r="D392">
            <v>150</v>
          </cell>
          <cell r="E392">
            <v>3</v>
          </cell>
          <cell r="F392">
            <v>50.687794970191511</v>
          </cell>
          <cell r="G392">
            <v>1</v>
          </cell>
          <cell r="H392" t="str">
            <v>PC16/400</v>
          </cell>
          <cell r="I392">
            <v>3080</v>
          </cell>
          <cell r="J392" t="str">
            <v>1 Poste de concreto (16/400) de suspensión (3°) Tipo SUS2-16</v>
          </cell>
        </row>
        <row r="393">
          <cell r="C393" t="str">
            <v>EA033SEU0D0-035-S3</v>
          </cell>
          <cell r="D393">
            <v>150</v>
          </cell>
          <cell r="E393">
            <v>30</v>
          </cell>
          <cell r="F393">
            <v>193.15781504723367</v>
          </cell>
          <cell r="G393">
            <v>2</v>
          </cell>
          <cell r="H393" t="str">
            <v>PA16/600</v>
          </cell>
          <cell r="I393">
            <v>750</v>
          </cell>
          <cell r="J393" t="str">
            <v>2 Postes autosoportables de acero (16/600) de suspensión (30°) Tipo SUS21-16</v>
          </cell>
        </row>
        <row r="394">
          <cell r="C394" t="str">
            <v>EA033SEU0D0-035-A2</v>
          </cell>
          <cell r="D394">
            <v>150</v>
          </cell>
          <cell r="E394">
            <v>50</v>
          </cell>
          <cell r="F394">
            <v>293.46845531645431</v>
          </cell>
          <cell r="G394">
            <v>2</v>
          </cell>
          <cell r="H394" t="str">
            <v>PA16/850</v>
          </cell>
          <cell r="I394">
            <v>941</v>
          </cell>
          <cell r="J394" t="str">
            <v>2 Postes autosoportables de acero (16/850) de ángulo mayor (50°) Tipo AUS2-16</v>
          </cell>
        </row>
        <row r="395">
          <cell r="C395" t="str">
            <v>EA033SEU0D0-035-RT</v>
          </cell>
          <cell r="D395">
            <v>150</v>
          </cell>
          <cell r="E395">
            <v>90</v>
          </cell>
          <cell r="F395">
            <v>467.68922462509164</v>
          </cell>
          <cell r="G395">
            <v>2</v>
          </cell>
          <cell r="H395" t="str">
            <v>PA16/1250</v>
          </cell>
          <cell r="I395">
            <v>1209</v>
          </cell>
          <cell r="J395" t="str">
            <v>2 Postes autosoportables de acero (16/1250) de retención y terminal (90°) Tipo RTUS2-16</v>
          </cell>
        </row>
        <row r="396">
          <cell r="C396" t="str">
            <v>EC033SEU0D0-050-S1</v>
          </cell>
          <cell r="D396">
            <v>150</v>
          </cell>
          <cell r="E396">
            <v>3</v>
          </cell>
          <cell r="F396">
            <v>63.712147823622061</v>
          </cell>
          <cell r="G396">
            <v>1</v>
          </cell>
          <cell r="H396" t="str">
            <v>PC16/500</v>
          </cell>
          <cell r="I396">
            <v>3157</v>
          </cell>
          <cell r="J396" t="str">
            <v>1 Poste de concreto (16/500) de suspensión (3°) Tipo SUS2-16</v>
          </cell>
        </row>
        <row r="397">
          <cell r="C397" t="str">
            <v>EA033SEU0D0-050-S3</v>
          </cell>
          <cell r="D397">
            <v>150</v>
          </cell>
          <cell r="E397">
            <v>30</v>
          </cell>
          <cell r="F397">
            <v>260.33194235058642</v>
          </cell>
          <cell r="G397">
            <v>2</v>
          </cell>
          <cell r="H397" t="str">
            <v>PA16/750</v>
          </cell>
          <cell r="I397">
            <v>867</v>
          </cell>
          <cell r="J397" t="str">
            <v>2 Postes autosoportables de acero (16/750) de suspensión (30°) Tipo SUS21-16</v>
          </cell>
        </row>
        <row r="398">
          <cell r="C398" t="str">
            <v>EA033SEU0D0-050-A2</v>
          </cell>
          <cell r="D398">
            <v>150</v>
          </cell>
          <cell r="E398">
            <v>50</v>
          </cell>
          <cell r="F398">
            <v>398.76848828450954</v>
          </cell>
          <cell r="G398">
            <v>2</v>
          </cell>
          <cell r="H398" t="str">
            <v>PA16/1100</v>
          </cell>
          <cell r="I398">
            <v>1113</v>
          </cell>
          <cell r="J398" t="str">
            <v>2 Postes autosoportables de acero (16/1100) de ángulo mayor (50°) Tipo AUS2-16</v>
          </cell>
        </row>
        <row r="399">
          <cell r="C399" t="str">
            <v>EA033SEU0D0-050-RT</v>
          </cell>
          <cell r="D399">
            <v>150</v>
          </cell>
          <cell r="E399">
            <v>90</v>
          </cell>
          <cell r="F399">
            <v>639.20680537936244</v>
          </cell>
          <cell r="G399">
            <v>2</v>
          </cell>
          <cell r="H399" t="str">
            <v>PA16/1700</v>
          </cell>
          <cell r="I399">
            <v>1477</v>
          </cell>
          <cell r="J399" t="str">
            <v>2 Postes autosoportables de acero (16/1700) de retención y terminal (90°) Tipo RTUS2-16</v>
          </cell>
        </row>
        <row r="400">
          <cell r="C400" t="str">
            <v>EC033SEU0D0-070-S1</v>
          </cell>
          <cell r="D400">
            <v>150</v>
          </cell>
          <cell r="E400">
            <v>3</v>
          </cell>
          <cell r="F400">
            <v>75.978416254056611</v>
          </cell>
          <cell r="G400">
            <v>1</v>
          </cell>
          <cell r="H400" t="str">
            <v>PC16/500</v>
          </cell>
          <cell r="I400">
            <v>3157</v>
          </cell>
          <cell r="J400" t="str">
            <v>1 Poste de concreto (16/500) de suspensión (3°) Tipo SUS2-16</v>
          </cell>
        </row>
        <row r="401">
          <cell r="C401" t="str">
            <v>EA033SEU0D0-070-S3</v>
          </cell>
          <cell r="D401">
            <v>150</v>
          </cell>
          <cell r="E401">
            <v>30</v>
          </cell>
          <cell r="F401">
            <v>320.01067010777018</v>
          </cell>
          <cell r="G401">
            <v>2</v>
          </cell>
          <cell r="H401" t="str">
            <v>PA16/900</v>
          </cell>
          <cell r="I401">
            <v>977</v>
          </cell>
          <cell r="J401" t="str">
            <v>2 Postes autosoportables de acero (16/900) de suspensión (30°) Tipo SUS21-16</v>
          </cell>
        </row>
        <row r="402">
          <cell r="C402" t="str">
            <v>EA033SEU0D0-070-A2</v>
          </cell>
          <cell r="D402">
            <v>150</v>
          </cell>
          <cell r="E402">
            <v>50</v>
          </cell>
          <cell r="F402">
            <v>491.82949639255412</v>
          </cell>
          <cell r="G402">
            <v>2</v>
          </cell>
          <cell r="H402" t="str">
            <v>PA16/1350</v>
          </cell>
          <cell r="I402">
            <v>1271</v>
          </cell>
          <cell r="J402" t="str">
            <v>2 Postes autosoportables de acero (16/1350) de ángulo mayor (50°) Tipo AUS2-16</v>
          </cell>
        </row>
        <row r="403">
          <cell r="C403" t="str">
            <v>EA033SEU0D0-070-RT</v>
          </cell>
          <cell r="D403">
            <v>150</v>
          </cell>
          <cell r="E403">
            <v>90</v>
          </cell>
          <cell r="F403">
            <v>790.24657375047082</v>
          </cell>
          <cell r="G403">
            <v>2</v>
          </cell>
          <cell r="H403" t="str">
            <v>PA16/2100</v>
          </cell>
          <cell r="I403">
            <v>1694</v>
          </cell>
          <cell r="J403" t="str">
            <v>2 Postes autosoportables de acero (16/2100) de retención y terminal (90°) Tipo RTUS2-16</v>
          </cell>
        </row>
        <row r="404">
          <cell r="C404" t="str">
            <v>EC033SEU0D0-120-S1</v>
          </cell>
          <cell r="D404">
            <v>150</v>
          </cell>
          <cell r="E404">
            <v>3</v>
          </cell>
          <cell r="F404">
            <v>110.07557781843352</v>
          </cell>
          <cell r="G404">
            <v>1</v>
          </cell>
          <cell r="H404" t="str">
            <v>PC16/700</v>
          </cell>
          <cell r="I404">
            <v>3311</v>
          </cell>
          <cell r="J404" t="str">
            <v>1 Poste de concreto (16/700) de suspensión (3°) Tipo SUS2-16</v>
          </cell>
        </row>
        <row r="405">
          <cell r="C405" t="str">
            <v>EA033SEU0D0-120-S3</v>
          </cell>
          <cell r="D405">
            <v>150</v>
          </cell>
          <cell r="E405">
            <v>30</v>
          </cell>
          <cell r="F405">
            <v>513.40252818937813</v>
          </cell>
          <cell r="G405">
            <v>2</v>
          </cell>
          <cell r="H405" t="str">
            <v>PA16/1400</v>
          </cell>
          <cell r="I405">
            <v>1301</v>
          </cell>
          <cell r="J405" t="str">
            <v>2 Postes autosoportables de acero (16/1400) de suspensión (30°) Tipo SUS21-16</v>
          </cell>
        </row>
        <row r="406">
          <cell r="C406" t="str">
            <v>EA033SEU0D0-120-A2</v>
          </cell>
          <cell r="D406">
            <v>150</v>
          </cell>
          <cell r="E406">
            <v>50</v>
          </cell>
          <cell r="F406">
            <v>797.37795409065586</v>
          </cell>
          <cell r="G406">
            <v>2</v>
          </cell>
          <cell r="H406" t="str">
            <v>PA16/2100</v>
          </cell>
          <cell r="I406">
            <v>1694</v>
          </cell>
          <cell r="J406" t="str">
            <v>2 Postes autosoportables de acero (16/2100) de ángulo mayor (50°) Tipo AUS2-16</v>
          </cell>
        </row>
        <row r="407">
          <cell r="C407" t="str">
            <v>EA033SEU0D0-120-RT</v>
          </cell>
          <cell r="D407">
            <v>150</v>
          </cell>
          <cell r="E407">
            <v>90</v>
          </cell>
          <cell r="F407">
            <v>1290.5900104835337</v>
          </cell>
          <cell r="G407">
            <v>2</v>
          </cell>
          <cell r="H407" t="str">
            <v>PA16/3350</v>
          </cell>
          <cell r="I407">
            <v>2295</v>
          </cell>
          <cell r="J407" t="str">
            <v>2 Postes autosoportables de acero (16/3350) de retención y terminal (90°) Tipo RTUS2-16</v>
          </cell>
        </row>
        <row r="408">
          <cell r="C408" t="str">
            <v>EC033SEU0D0-150-S1</v>
          </cell>
          <cell r="D408">
            <v>150</v>
          </cell>
          <cell r="E408">
            <v>3</v>
          </cell>
          <cell r="F408">
            <v>128.89755127376486</v>
          </cell>
          <cell r="G408">
            <v>1</v>
          </cell>
          <cell r="H408" t="str">
            <v>PC16/800</v>
          </cell>
          <cell r="I408">
            <v>3388</v>
          </cell>
          <cell r="J408" t="str">
            <v>1 Poste de concreto (16/800) de suspensión (3°) Tipo SUS2-16</v>
          </cell>
        </row>
        <row r="409">
          <cell r="C409" t="str">
            <v>EA033SEU0D0-150-S3</v>
          </cell>
          <cell r="D409">
            <v>150</v>
          </cell>
          <cell r="E409">
            <v>30</v>
          </cell>
          <cell r="F409">
            <v>625.57912224646566</v>
          </cell>
          <cell r="G409">
            <v>2</v>
          </cell>
          <cell r="H409" t="str">
            <v>PA16/1650</v>
          </cell>
          <cell r="I409">
            <v>1448</v>
          </cell>
          <cell r="J409" t="str">
            <v>2 Postes autosoportables de acero (16/1650) de suspensión (30°) Tipo SUS21-16</v>
          </cell>
        </row>
        <row r="410">
          <cell r="C410" t="str">
            <v>EA033SEU0D0-150-A2</v>
          </cell>
          <cell r="D410">
            <v>150</v>
          </cell>
          <cell r="E410">
            <v>50</v>
          </cell>
          <cell r="F410">
            <v>975.28389780031171</v>
          </cell>
          <cell r="G410">
            <v>2</v>
          </cell>
          <cell r="H410" t="str">
            <v>PA16/2550</v>
          </cell>
          <cell r="I410">
            <v>1922</v>
          </cell>
          <cell r="J410" t="str">
            <v>2 Postes autosoportables de acero (16/2550) de ángulo mayor (50°) Tipo AUS2-16</v>
          </cell>
        </row>
        <row r="411">
          <cell r="C411" t="str">
            <v>EA033SEU0D0-150-RT</v>
          </cell>
          <cell r="D411">
            <v>150</v>
          </cell>
          <cell r="E411">
            <v>90</v>
          </cell>
          <cell r="F411">
            <v>1582.6555072764193</v>
          </cell>
          <cell r="G411">
            <v>2</v>
          </cell>
          <cell r="H411" t="str">
            <v>PA16/4100</v>
          </cell>
          <cell r="I411">
            <v>2617</v>
          </cell>
          <cell r="J411" t="str">
            <v>2 Postes autosoportables de acero (16/4100) de retención y terminal (90°) Tipo RTUS2-16</v>
          </cell>
        </row>
        <row r="412">
          <cell r="C412" t="str">
            <v>EC138SER0S1-240-S1</v>
          </cell>
          <cell r="D412">
            <v>175</v>
          </cell>
          <cell r="E412">
            <v>2</v>
          </cell>
          <cell r="F412">
            <v>166.60508125369694</v>
          </cell>
          <cell r="G412">
            <v>1</v>
          </cell>
          <cell r="H412" t="str">
            <v>PC25/600</v>
          </cell>
          <cell r="I412">
            <v>6006</v>
          </cell>
          <cell r="J412" t="str">
            <v>1 Poste de concreto (25/600) de suspensión (2°) Tipo SU1-25</v>
          </cell>
        </row>
        <row r="413">
          <cell r="C413" t="str">
            <v>EC138SER0S1-240-S2</v>
          </cell>
          <cell r="D413">
            <v>175</v>
          </cell>
          <cell r="E413">
            <v>25</v>
          </cell>
          <cell r="F413">
            <v>824.54036387855604</v>
          </cell>
          <cell r="G413">
            <v>1</v>
          </cell>
          <cell r="H413" t="str">
            <v>PC25/700</v>
          </cell>
          <cell r="I413">
            <v>5975</v>
          </cell>
          <cell r="J413" t="str">
            <v>1 Poste de concreto (25/700) de suspensión (25°) Tipo SU11-25</v>
          </cell>
        </row>
        <row r="414">
          <cell r="C414" t="str">
            <v>EC138SER0S1-240-A1</v>
          </cell>
          <cell r="D414">
            <v>175</v>
          </cell>
          <cell r="E414">
            <v>50</v>
          </cell>
          <cell r="F414">
            <v>1506.2535685460175</v>
          </cell>
          <cell r="G414">
            <v>1</v>
          </cell>
          <cell r="H414" t="str">
            <v>PC25/700</v>
          </cell>
          <cell r="I414">
            <v>5975</v>
          </cell>
          <cell r="J414" t="str">
            <v>1 Poste de concreto (25/700) de ángulo medio (50°) Tipo AU1-25</v>
          </cell>
        </row>
        <row r="415">
          <cell r="C415" t="str">
            <v>EC138SER0S1-240-A2</v>
          </cell>
          <cell r="D415">
            <v>175</v>
          </cell>
          <cell r="E415">
            <v>90</v>
          </cell>
          <cell r="F415">
            <v>2446.8920990121583</v>
          </cell>
          <cell r="G415">
            <v>1</v>
          </cell>
          <cell r="H415" t="str">
            <v>PC25/1000</v>
          </cell>
          <cell r="I415">
            <v>6380</v>
          </cell>
          <cell r="J415" t="str">
            <v>1 Poste de concreto (25/1000) de ángulo mayor y terminal (90°) Tipo ATU1-25</v>
          </cell>
        </row>
        <row r="416">
          <cell r="C416" t="str">
            <v>EC138SER0S1-300-S1</v>
          </cell>
          <cell r="D416">
            <v>175</v>
          </cell>
          <cell r="E416">
            <v>2</v>
          </cell>
          <cell r="F416">
            <v>191.64502601933364</v>
          </cell>
          <cell r="G416">
            <v>1</v>
          </cell>
          <cell r="H416" t="str">
            <v>PC25/700</v>
          </cell>
          <cell r="I416">
            <v>5975</v>
          </cell>
          <cell r="J416" t="str">
            <v>1 Poste de concreto (25/700) de suspensión (2°) Tipo SU1-25</v>
          </cell>
        </row>
        <row r="417">
          <cell r="C417" t="str">
            <v>EC138SER0S1-300-S2</v>
          </cell>
          <cell r="D417">
            <v>175</v>
          </cell>
          <cell r="E417">
            <v>25</v>
          </cell>
          <cell r="F417">
            <v>993.70276329288617</v>
          </cell>
          <cell r="G417">
            <v>1</v>
          </cell>
          <cell r="H417" t="str">
            <v>PC25/700</v>
          </cell>
          <cell r="I417">
            <v>5975</v>
          </cell>
          <cell r="J417" t="str">
            <v>1 Poste de concreto (25/700) de suspensión (25°) Tipo SU11-25</v>
          </cell>
        </row>
        <row r="418">
          <cell r="C418" t="str">
            <v>EC138SER0S1-300-A1</v>
          </cell>
          <cell r="D418">
            <v>140</v>
          </cell>
          <cell r="E418">
            <v>50</v>
          </cell>
          <cell r="F418">
            <v>1793.7167721592111</v>
          </cell>
          <cell r="G418">
            <v>1</v>
          </cell>
          <cell r="H418" t="str">
            <v>PC25/1000</v>
          </cell>
          <cell r="I418">
            <v>6380</v>
          </cell>
          <cell r="J418" t="str">
            <v>1 Poste de concreto (25/1000) de ángulo medio (50°) Tipo AU1-25</v>
          </cell>
        </row>
        <row r="419">
          <cell r="C419" t="str">
            <v>EC138SER0S1-300-A2</v>
          </cell>
          <cell r="D419">
            <v>135</v>
          </cell>
          <cell r="E419">
            <v>90</v>
          </cell>
          <cell r="F419">
            <v>2921.0535875908145</v>
          </cell>
          <cell r="G419">
            <v>1</v>
          </cell>
          <cell r="H419" t="str">
            <v>PC25/1000</v>
          </cell>
          <cell r="I419">
            <v>6380</v>
          </cell>
          <cell r="J419" t="str">
            <v>1 Poste de concreto (25/1000) de ángulo mayor y terminal (90°) Tipo ATU1-25</v>
          </cell>
        </row>
        <row r="420">
          <cell r="C420" t="str">
            <v>EC138SER0S1-400-S1</v>
          </cell>
          <cell r="D420">
            <v>150</v>
          </cell>
          <cell r="E420">
            <v>2</v>
          </cell>
          <cell r="F420">
            <v>212.48261612112583</v>
          </cell>
          <cell r="G420">
            <v>1</v>
          </cell>
          <cell r="H420" t="str">
            <v>PC25/700</v>
          </cell>
          <cell r="I420">
            <v>5975</v>
          </cell>
          <cell r="J420" t="str">
            <v>1 Poste de concreto (25/700) de suspensión (2°) Tipo SU1-25</v>
          </cell>
        </row>
        <row r="421">
          <cell r="C421" t="str">
            <v>EC138SER0S1-400-S2</v>
          </cell>
          <cell r="D421">
            <v>150</v>
          </cell>
          <cell r="E421">
            <v>25</v>
          </cell>
          <cell r="F421">
            <v>1265.2960727989109</v>
          </cell>
          <cell r="G421">
            <v>1</v>
          </cell>
          <cell r="H421" t="str">
            <v>PC25/900</v>
          </cell>
          <cell r="I421">
            <v>6261</v>
          </cell>
          <cell r="J421" t="str">
            <v>1 Poste de concreto (25/900) de suspensión (25°) Tipo SU11-25</v>
          </cell>
        </row>
        <row r="422">
          <cell r="C422" t="str">
            <v>EC138SER0S1-400-A1</v>
          </cell>
          <cell r="D422">
            <v>110</v>
          </cell>
          <cell r="E422">
            <v>50</v>
          </cell>
          <cell r="F422">
            <v>2318.9132757942157</v>
          </cell>
          <cell r="G422">
            <v>1</v>
          </cell>
          <cell r="H422" t="str">
            <v>PC25/1000</v>
          </cell>
          <cell r="I422">
            <v>6380</v>
          </cell>
          <cell r="J422" t="str">
            <v>1 Poste de concreto (25/1000) de ángulo medio (50°) Tipo AU1-25</v>
          </cell>
        </row>
        <row r="423">
          <cell r="C423" t="str">
            <v>EC138SER0S1-400-A2</v>
          </cell>
          <cell r="D423">
            <v>100</v>
          </cell>
          <cell r="E423">
            <v>90</v>
          </cell>
          <cell r="F423">
            <v>3812.5876800966785</v>
          </cell>
          <cell r="G423">
            <v>1</v>
          </cell>
          <cell r="H423" t="str">
            <v>PC25/1100</v>
          </cell>
          <cell r="I423">
            <v>6600</v>
          </cell>
          <cell r="J423" t="str">
            <v>1 Poste de concreto (25/1100) de ángulo mayor y terminal (90°) Tipo ATU1-25</v>
          </cell>
        </row>
        <row r="424">
          <cell r="C424" t="str">
            <v>EC060SER0S1-070-S1</v>
          </cell>
          <cell r="D424">
            <v>170</v>
          </cell>
          <cell r="E424">
            <v>2</v>
          </cell>
          <cell r="F424">
            <v>73.765154106121088</v>
          </cell>
          <cell r="G424">
            <v>1</v>
          </cell>
          <cell r="H424" t="str">
            <v>PC21/400</v>
          </cell>
          <cell r="I424">
            <v>4697</v>
          </cell>
          <cell r="J424" t="str">
            <v>1 Poste de concreto (21/400) de suspensión (2°) Tipo SU1-21</v>
          </cell>
        </row>
        <row r="425">
          <cell r="C425" t="str">
            <v>EC060SER0S1-070-S2</v>
          </cell>
          <cell r="D425">
            <v>170</v>
          </cell>
          <cell r="E425">
            <v>25</v>
          </cell>
          <cell r="F425">
            <v>287.84355142380258</v>
          </cell>
          <cell r="G425">
            <v>1</v>
          </cell>
          <cell r="H425" t="str">
            <v>PC21/600</v>
          </cell>
          <cell r="I425">
            <v>4774</v>
          </cell>
          <cell r="J425" t="str">
            <v>1 Poste de concreto (21/600) de suspensión (25°) Tipo SU11-21</v>
          </cell>
        </row>
        <row r="426">
          <cell r="C426" t="str">
            <v>EC060SER0S1-070-A1</v>
          </cell>
          <cell r="D426">
            <v>170</v>
          </cell>
          <cell r="E426">
            <v>50</v>
          </cell>
          <cell r="F426">
            <v>509.65878787574803</v>
          </cell>
          <cell r="G426">
            <v>1</v>
          </cell>
          <cell r="H426" t="str">
            <v>PC21/700</v>
          </cell>
          <cell r="I426">
            <v>5044</v>
          </cell>
          <cell r="J426" t="str">
            <v>1 Poste de concreto (21/700) de ángulo medio (50°) Tipo AU1-21</v>
          </cell>
        </row>
        <row r="427">
          <cell r="C427" t="str">
            <v>EC060SER0S1-070-A2</v>
          </cell>
          <cell r="D427">
            <v>170</v>
          </cell>
          <cell r="E427">
            <v>90</v>
          </cell>
          <cell r="F427">
            <v>815.72291663636918</v>
          </cell>
          <cell r="G427">
            <v>1</v>
          </cell>
          <cell r="H427" t="str">
            <v>PC21/1100</v>
          </cell>
          <cell r="I427">
            <v>5065</v>
          </cell>
          <cell r="J427" t="str">
            <v>1 Poste de concreto (21/1100) de ángulo mayor y terminal (90°) Tipo ATU1-21</v>
          </cell>
        </row>
        <row r="428">
          <cell r="C428" t="str">
            <v>EC060SER0S1-120-S1</v>
          </cell>
          <cell r="D428">
            <v>170</v>
          </cell>
          <cell r="E428">
            <v>2</v>
          </cell>
          <cell r="F428">
            <v>104.06373349568813</v>
          </cell>
          <cell r="G428">
            <v>1</v>
          </cell>
          <cell r="H428" t="str">
            <v>PC21/400</v>
          </cell>
          <cell r="I428">
            <v>4697</v>
          </cell>
          <cell r="J428" t="str">
            <v>1 Poste de concreto (21/400) de suspensión (2°) Tipo SU1-21</v>
          </cell>
        </row>
        <row r="429">
          <cell r="C429" t="str">
            <v>EC060SER0S1-120-S2</v>
          </cell>
          <cell r="D429">
            <v>170</v>
          </cell>
          <cell r="E429">
            <v>25</v>
          </cell>
          <cell r="F429">
            <v>454.60755771743158</v>
          </cell>
          <cell r="G429">
            <v>1</v>
          </cell>
          <cell r="H429" t="str">
            <v>PC21/1000</v>
          </cell>
          <cell r="I429">
            <v>5010</v>
          </cell>
          <cell r="J429" t="str">
            <v>1 Poste de concreto (21/1000) de suspensión (25°) Tipo SU11-21</v>
          </cell>
        </row>
        <row r="430">
          <cell r="C430" t="str">
            <v>EC060SER0S1-120-A1</v>
          </cell>
          <cell r="D430">
            <v>170</v>
          </cell>
          <cell r="E430">
            <v>50</v>
          </cell>
          <cell r="F430">
            <v>817.82011083239786</v>
          </cell>
          <cell r="G430">
            <v>1</v>
          </cell>
          <cell r="H430" t="str">
            <v>PC21/700</v>
          </cell>
          <cell r="I430">
            <v>5044</v>
          </cell>
          <cell r="J430" t="str">
            <v>1 Poste de concreto (21/700) de ángulo medio (50°) Tipo AU1-21</v>
          </cell>
        </row>
        <row r="431">
          <cell r="C431" t="str">
            <v>EC060SER0S1-120-A2</v>
          </cell>
          <cell r="D431">
            <v>170</v>
          </cell>
          <cell r="E431">
            <v>90</v>
          </cell>
          <cell r="F431">
            <v>1318.9864662289815</v>
          </cell>
          <cell r="G431">
            <v>1</v>
          </cell>
          <cell r="H431" t="str">
            <v>PC21/1300</v>
          </cell>
          <cell r="I431">
            <v>5175</v>
          </cell>
          <cell r="J431" t="str">
            <v>1 Poste de concreto (21/1300) de ángulo mayor y terminal (90°) Tipo ATU1-21</v>
          </cell>
        </row>
        <row r="432">
          <cell r="C432" t="str">
            <v>EC060SER0S1-240-S1</v>
          </cell>
          <cell r="D432">
            <v>170</v>
          </cell>
          <cell r="E432">
            <v>2</v>
          </cell>
          <cell r="F432">
            <v>163.49364995194455</v>
          </cell>
          <cell r="G432">
            <v>1</v>
          </cell>
          <cell r="H432" t="str">
            <v>PC21/600</v>
          </cell>
          <cell r="I432">
            <v>4774</v>
          </cell>
          <cell r="J432" t="str">
            <v>1 Poste de concreto (21/600) de suspensión (2°) Tipo SU1-21</v>
          </cell>
        </row>
        <row r="433">
          <cell r="C433" t="str">
            <v>EC060SER0S1-240-S2</v>
          </cell>
          <cell r="D433">
            <v>170</v>
          </cell>
          <cell r="E433">
            <v>25</v>
          </cell>
          <cell r="F433">
            <v>821.42893257680362</v>
          </cell>
          <cell r="G433">
            <v>1</v>
          </cell>
          <cell r="H433" t="str">
            <v>PC21/600</v>
          </cell>
          <cell r="I433">
            <v>4774</v>
          </cell>
          <cell r="J433" t="str">
            <v>1 Poste de concreto (21/600) de suspensión (25°) Tipo SU11-21</v>
          </cell>
        </row>
        <row r="434">
          <cell r="C434" t="str">
            <v>EC060SER0S1-240-A1</v>
          </cell>
          <cell r="D434">
            <v>170</v>
          </cell>
          <cell r="E434">
            <v>50</v>
          </cell>
          <cell r="F434">
            <v>1503.1421372442651</v>
          </cell>
          <cell r="G434">
            <v>1</v>
          </cell>
          <cell r="H434" t="str">
            <v>PC21/800</v>
          </cell>
          <cell r="I434">
            <v>4918</v>
          </cell>
          <cell r="J434" t="str">
            <v>1 Poste de concreto (21/800) de ángulo medio (50°) Tipo AU1-21</v>
          </cell>
        </row>
        <row r="435">
          <cell r="C435" t="str">
            <v>EC060SER0S1-240-A2</v>
          </cell>
          <cell r="D435">
            <v>170</v>
          </cell>
          <cell r="E435">
            <v>90</v>
          </cell>
          <cell r="F435">
            <v>2443.7806677104059</v>
          </cell>
          <cell r="G435">
            <v>1</v>
          </cell>
          <cell r="H435" t="str">
            <v>PC21/900</v>
          </cell>
          <cell r="I435">
            <v>4955</v>
          </cell>
          <cell r="J435" t="str">
            <v>1 Poste de concreto (21/900) de ángulo mayor y terminal (90°) Tipo ATU1-21</v>
          </cell>
        </row>
        <row r="436">
          <cell r="C436" t="str">
            <v>EC060SIU1S1-240-S1</v>
          </cell>
          <cell r="D436">
            <v>170</v>
          </cell>
          <cell r="E436">
            <v>2</v>
          </cell>
          <cell r="F436">
            <v>168.36077705917415</v>
          </cell>
          <cell r="G436">
            <v>1</v>
          </cell>
          <cell r="H436" t="str">
            <v>PC21/600</v>
          </cell>
          <cell r="I436">
            <v>4774</v>
          </cell>
          <cell r="J436" t="str">
            <v>1 Poste de concreto (21/600) de suspensión (2°) Tipo SU1-21</v>
          </cell>
        </row>
        <row r="437">
          <cell r="C437" t="str">
            <v>EC060SIU1S1-240-S2</v>
          </cell>
          <cell r="D437">
            <v>170</v>
          </cell>
          <cell r="E437">
            <v>25</v>
          </cell>
          <cell r="F437">
            <v>881.78961211186197</v>
          </cell>
          <cell r="G437">
            <v>1</v>
          </cell>
          <cell r="H437" t="str">
            <v>PC21/800</v>
          </cell>
          <cell r="I437">
            <v>4918</v>
          </cell>
          <cell r="J437" t="str">
            <v>1 Poste de concreto (21/800) de suspensión (25°) Tipo SU11-21</v>
          </cell>
        </row>
        <row r="438">
          <cell r="C438" t="str">
            <v>EC060SIU1S1-240-A1</v>
          </cell>
          <cell r="D438">
            <v>170</v>
          </cell>
          <cell r="E438">
            <v>50</v>
          </cell>
          <cell r="F438">
            <v>1621.0019180785114</v>
          </cell>
          <cell r="G438">
            <v>1</v>
          </cell>
          <cell r="H438" t="str">
            <v>PC21/1100</v>
          </cell>
          <cell r="I438">
            <v>5065</v>
          </cell>
          <cell r="J438" t="str">
            <v>1 Poste de concreto (21/1100) de ángulo medio (50°) Tipo AU1-21</v>
          </cell>
        </row>
        <row r="439">
          <cell r="C439" t="str">
            <v>EC060SIU1S1-240-A2</v>
          </cell>
          <cell r="D439">
            <v>170</v>
          </cell>
          <cell r="E439">
            <v>90</v>
          </cell>
          <cell r="F439">
            <v>2640.9786068477106</v>
          </cell>
          <cell r="G439">
            <v>1</v>
          </cell>
          <cell r="H439" t="str">
            <v>PC21/1400</v>
          </cell>
          <cell r="I439">
            <v>5263</v>
          </cell>
          <cell r="J439" t="str">
            <v>1 Poste de concreto (21/1400) de ángulo mayor y terminal (90°) Tipo ATU1-21</v>
          </cell>
        </row>
        <row r="440">
          <cell r="C440" t="str">
            <v>EC060SER0D1-070-S1</v>
          </cell>
          <cell r="D440">
            <v>170</v>
          </cell>
          <cell r="E440">
            <v>2</v>
          </cell>
          <cell r="F440">
            <v>73.765154106121088</v>
          </cell>
          <cell r="G440">
            <v>1</v>
          </cell>
          <cell r="H440" t="str">
            <v>PC21/500</v>
          </cell>
          <cell r="I440">
            <v>4812</v>
          </cell>
          <cell r="J440" t="str">
            <v>1 Poste de concreto (21/500) de suspensión (2°) Tipo SU1-21</v>
          </cell>
        </row>
        <row r="441">
          <cell r="C441" t="str">
            <v>EC060SER0D1-070-S2</v>
          </cell>
          <cell r="D441">
            <v>170</v>
          </cell>
          <cell r="E441">
            <v>25</v>
          </cell>
          <cell r="F441">
            <v>287.84355142380258</v>
          </cell>
          <cell r="G441">
            <v>1</v>
          </cell>
          <cell r="H441" t="str">
            <v>PC21/700</v>
          </cell>
          <cell r="I441">
            <v>5044</v>
          </cell>
          <cell r="J441" t="str">
            <v>1 Poste de concreto (21/700) de suspensión (25°) Tipo SU11-21</v>
          </cell>
        </row>
        <row r="442">
          <cell r="C442" t="str">
            <v>EC060SER0D1-070-A1</v>
          </cell>
          <cell r="D442">
            <v>170</v>
          </cell>
          <cell r="E442">
            <v>50</v>
          </cell>
          <cell r="F442">
            <v>509.65878787574803</v>
          </cell>
          <cell r="G442">
            <v>2</v>
          </cell>
          <cell r="H442" t="str">
            <v>PC21/900</v>
          </cell>
          <cell r="I442">
            <v>4955</v>
          </cell>
          <cell r="J442" t="str">
            <v>2 Poste de concreto (21/900) de ángulo medio (50°) Tipo AU1-21</v>
          </cell>
        </row>
        <row r="443">
          <cell r="C443" t="str">
            <v>EC060SER0D1-070-A2</v>
          </cell>
          <cell r="D443">
            <v>170</v>
          </cell>
          <cell r="E443">
            <v>90</v>
          </cell>
          <cell r="F443">
            <v>815.72291663636918</v>
          </cell>
          <cell r="G443">
            <v>2</v>
          </cell>
          <cell r="H443" t="str">
            <v>PC21/1100</v>
          </cell>
          <cell r="I443">
            <v>5065</v>
          </cell>
          <cell r="J443" t="str">
            <v>2 Poste de concreto (21/1100) de ángulo mayor y terminal (90°) Tipo ATU1-21</v>
          </cell>
        </row>
        <row r="444">
          <cell r="C444" t="str">
            <v>EC060SER0D1-120-S1</v>
          </cell>
          <cell r="D444">
            <v>170</v>
          </cell>
          <cell r="E444">
            <v>2</v>
          </cell>
          <cell r="F444">
            <v>104.06373349568813</v>
          </cell>
          <cell r="G444">
            <v>1</v>
          </cell>
          <cell r="H444" t="str">
            <v>PC21/700</v>
          </cell>
          <cell r="I444">
            <v>5044</v>
          </cell>
          <cell r="J444" t="str">
            <v>1 Poste de concreto (21/700) de suspensión (2°) Tipo SU1-21</v>
          </cell>
        </row>
        <row r="445">
          <cell r="C445" t="str">
            <v>EC060SER0D1-120-S2</v>
          </cell>
          <cell r="D445">
            <v>170</v>
          </cell>
          <cell r="E445">
            <v>25</v>
          </cell>
          <cell r="F445">
            <v>454.60755771743158</v>
          </cell>
          <cell r="G445">
            <v>1</v>
          </cell>
          <cell r="H445" t="str">
            <v>PC21/900</v>
          </cell>
          <cell r="I445">
            <v>4955</v>
          </cell>
          <cell r="J445" t="str">
            <v>1 Poste de concreto (21/900) de suspensión (25°) Tipo SU11-21</v>
          </cell>
        </row>
        <row r="446">
          <cell r="C446" t="str">
            <v>EC060SER0D1-120-A1</v>
          </cell>
          <cell r="D446">
            <v>170</v>
          </cell>
          <cell r="E446">
            <v>50</v>
          </cell>
          <cell r="F446">
            <v>817.82011083239786</v>
          </cell>
          <cell r="G446">
            <v>2</v>
          </cell>
          <cell r="H446" t="str">
            <v>PC21/900</v>
          </cell>
          <cell r="I446">
            <v>4955</v>
          </cell>
          <cell r="J446" t="str">
            <v>2 Poste de concreto (21/900) de ángulo medio (50°) Tipo AU1-21</v>
          </cell>
        </row>
        <row r="447">
          <cell r="C447" t="str">
            <v>EC060SER0D1-120-A2</v>
          </cell>
          <cell r="D447">
            <v>170</v>
          </cell>
          <cell r="E447">
            <v>90</v>
          </cell>
          <cell r="F447">
            <v>1318.9864662289815</v>
          </cell>
          <cell r="G447">
            <v>2</v>
          </cell>
          <cell r="H447" t="str">
            <v>PC21/1300</v>
          </cell>
          <cell r="I447">
            <v>5175</v>
          </cell>
          <cell r="J447" t="str">
            <v>2 Poste de concreto (21/1300) de ángulo mayor y terminal (90°) Tipo ATU1-21</v>
          </cell>
        </row>
        <row r="448">
          <cell r="C448" t="str">
            <v>EC060SER0D1-240-S1</v>
          </cell>
          <cell r="D448">
            <v>170</v>
          </cell>
          <cell r="E448">
            <v>2</v>
          </cell>
          <cell r="F448">
            <v>163.49364995194455</v>
          </cell>
          <cell r="G448">
            <v>1</v>
          </cell>
          <cell r="H448" t="str">
            <v>PC21/900</v>
          </cell>
          <cell r="I448">
            <v>4955</v>
          </cell>
          <cell r="J448" t="str">
            <v>1 Poste de concreto (21/900) de suspensión (2°) Tipo SU1-21</v>
          </cell>
        </row>
        <row r="449">
          <cell r="C449" t="str">
            <v>EC060SER0D1-240-S2</v>
          </cell>
          <cell r="D449">
            <v>170</v>
          </cell>
          <cell r="E449">
            <v>25</v>
          </cell>
          <cell r="F449">
            <v>821.42893257680362</v>
          </cell>
          <cell r="G449">
            <v>1</v>
          </cell>
          <cell r="H449" t="str">
            <v>PC21/1000</v>
          </cell>
          <cell r="I449">
            <v>5010</v>
          </cell>
          <cell r="J449" t="str">
            <v>1 Poste de concreto (21/1000) de suspensión (25°) Tipo SU11-21</v>
          </cell>
        </row>
        <row r="450">
          <cell r="C450" t="str">
            <v>EC060SER0D1-240-A1</v>
          </cell>
          <cell r="D450">
            <v>170</v>
          </cell>
          <cell r="E450">
            <v>50</v>
          </cell>
          <cell r="F450">
            <v>1503.1421372442651</v>
          </cell>
          <cell r="G450">
            <v>2</v>
          </cell>
          <cell r="H450" t="str">
            <v>PC21/1000</v>
          </cell>
          <cell r="I450">
            <v>5010</v>
          </cell>
          <cell r="J450" t="str">
            <v>2 Poste de concreto (21/1000) de ángulo medio (50°) Tipo AU1-21</v>
          </cell>
        </row>
        <row r="451">
          <cell r="C451" t="str">
            <v>EC060SER0D1-240-A2</v>
          </cell>
          <cell r="D451">
            <v>170</v>
          </cell>
          <cell r="E451">
            <v>90</v>
          </cell>
          <cell r="F451">
            <v>2443.7806677104059</v>
          </cell>
          <cell r="G451">
            <v>2</v>
          </cell>
          <cell r="H451" t="str">
            <v>PC21/1100</v>
          </cell>
          <cell r="I451">
            <v>5065</v>
          </cell>
          <cell r="J451" t="str">
            <v>2 Poste de concreto (21/1100) de ángulo mayor y terminal (90°) Tipo ATU1-21</v>
          </cell>
        </row>
        <row r="452">
          <cell r="C452" t="str">
            <v>EC033COR0S0-035-S1</v>
          </cell>
          <cell r="D452">
            <v>150</v>
          </cell>
          <cell r="E452">
            <v>3</v>
          </cell>
          <cell r="F452">
            <v>50.424454870214305</v>
          </cell>
          <cell r="G452">
            <v>1</v>
          </cell>
          <cell r="H452" t="str">
            <v>PC15/400</v>
          </cell>
          <cell r="I452">
            <v>2772</v>
          </cell>
          <cell r="J452" t="str">
            <v>1 Poste de concreto (15/400) de suspensión (3°) Tipo SU1-15</v>
          </cell>
        </row>
        <row r="453">
          <cell r="C453" t="str">
            <v>EC033COR0S0-035-S3</v>
          </cell>
          <cell r="D453">
            <v>150</v>
          </cell>
          <cell r="E453">
            <v>30</v>
          </cell>
          <cell r="F453">
            <v>190.55409545350233</v>
          </cell>
          <cell r="G453">
            <v>1</v>
          </cell>
          <cell r="H453" t="str">
            <v>PC15/400</v>
          </cell>
          <cell r="I453">
            <v>2772</v>
          </cell>
          <cell r="J453" t="str">
            <v>1 Poste de concreto (15/400) de suspensión (30°) Tipo SU11-15</v>
          </cell>
        </row>
        <row r="454">
          <cell r="C454" t="str">
            <v>EC033COR0S0-035-A2</v>
          </cell>
          <cell r="D454">
            <v>150</v>
          </cell>
          <cell r="E454">
            <v>50</v>
          </cell>
          <cell r="F454">
            <v>289.2169156033429</v>
          </cell>
          <cell r="G454">
            <v>1</v>
          </cell>
          <cell r="H454" t="str">
            <v>PC15/400</v>
          </cell>
          <cell r="I454">
            <v>2772</v>
          </cell>
          <cell r="J454" t="str">
            <v>1 Poste de concreto (15/400) de ángulo mayor (50°) Tipo AU12-15</v>
          </cell>
        </row>
        <row r="455">
          <cell r="C455" t="str">
            <v>EC033COR0S0-035-RT</v>
          </cell>
          <cell r="D455">
            <v>150</v>
          </cell>
          <cell r="E455">
            <v>90</v>
          </cell>
          <cell r="F455">
            <v>460.57573040635504</v>
          </cell>
          <cell r="G455">
            <v>1</v>
          </cell>
          <cell r="H455" t="str">
            <v>PC15/400</v>
          </cell>
          <cell r="I455">
            <v>2772</v>
          </cell>
          <cell r="J455" t="str">
            <v>1 Poste de concreto (15/400) de retención y terminal (90°) Tipo RTU1-15</v>
          </cell>
        </row>
        <row r="456">
          <cell r="C456" t="str">
            <v>EC033COR0S0-050-S1</v>
          </cell>
          <cell r="D456">
            <v>150</v>
          </cell>
          <cell r="E456">
            <v>3</v>
          </cell>
          <cell r="F456">
            <v>63.289128338966833</v>
          </cell>
          <cell r="G456">
            <v>1</v>
          </cell>
          <cell r="H456" t="str">
            <v>PC15/400</v>
          </cell>
          <cell r="I456">
            <v>2772</v>
          </cell>
          <cell r="J456" t="str">
            <v>1 Poste de concreto (15/400) de suspensión (3°) Tipo SU1-15</v>
          </cell>
        </row>
        <row r="457">
          <cell r="C457" t="str">
            <v>EC033COR0S0-050-S3</v>
          </cell>
          <cell r="D457">
            <v>150</v>
          </cell>
          <cell r="E457">
            <v>30</v>
          </cell>
          <cell r="F457">
            <v>256.1494265817297</v>
          </cell>
          <cell r="G457">
            <v>1</v>
          </cell>
          <cell r="H457" t="str">
            <v>PC15/500</v>
          </cell>
          <cell r="I457">
            <v>2849</v>
          </cell>
          <cell r="J457" t="str">
            <v>1 Poste de concreto (15/500) de suspensión (30°) Tipo SU11-15</v>
          </cell>
        </row>
        <row r="458">
          <cell r="C458" t="str">
            <v>EC033COR0S0-050-A2</v>
          </cell>
          <cell r="D458">
            <v>150</v>
          </cell>
          <cell r="E458">
            <v>50</v>
          </cell>
          <cell r="F458">
            <v>391.93897717477984</v>
          </cell>
          <cell r="G458">
            <v>1</v>
          </cell>
          <cell r="H458" t="str">
            <v>PC15/500</v>
          </cell>
          <cell r="I458">
            <v>2849</v>
          </cell>
          <cell r="J458" t="str">
            <v>1 Poste de concreto (15/500) de ángulo mayor (50°) Tipo AU12-15</v>
          </cell>
        </row>
        <row r="459">
          <cell r="C459" t="str">
            <v>EC033COR0S0-050-RT</v>
          </cell>
          <cell r="D459">
            <v>150</v>
          </cell>
          <cell r="E459">
            <v>90</v>
          </cell>
          <cell r="F459">
            <v>627.77995979538787</v>
          </cell>
          <cell r="G459">
            <v>1</v>
          </cell>
          <cell r="H459" t="str">
            <v>PC15/700</v>
          </cell>
          <cell r="I459">
            <v>3003</v>
          </cell>
          <cell r="J459" t="str">
            <v>1 Poste de concreto (15/700) de retención y terminal (90°) Tipo RTU1-15</v>
          </cell>
        </row>
        <row r="460">
          <cell r="C460" t="str">
            <v>EC033COR0S0-070-S1</v>
          </cell>
          <cell r="D460">
            <v>150</v>
          </cell>
          <cell r="E460">
            <v>3</v>
          </cell>
          <cell r="F460">
            <v>75.439694657880594</v>
          </cell>
          <cell r="G460">
            <v>1</v>
          </cell>
          <cell r="H460" t="str">
            <v>PC15/400</v>
          </cell>
          <cell r="I460">
            <v>2772</v>
          </cell>
          <cell r="J460" t="str">
            <v>1 Poste de concreto (15/400) de suspensión (3°) Tipo SU1-15</v>
          </cell>
        </row>
        <row r="461">
          <cell r="C461" t="str">
            <v>EC033COR0S0-070-S3</v>
          </cell>
          <cell r="D461">
            <v>150</v>
          </cell>
          <cell r="E461">
            <v>30</v>
          </cell>
          <cell r="F461">
            <v>314.68417415956031</v>
          </cell>
          <cell r="G461">
            <v>1</v>
          </cell>
          <cell r="H461" t="str">
            <v>PC15/600</v>
          </cell>
          <cell r="I461">
            <v>2926</v>
          </cell>
          <cell r="J461" t="str">
            <v>1 Poste de concreto (15/600) de suspensión (30°) Tipo SU11-15</v>
          </cell>
        </row>
        <row r="462">
          <cell r="C462" t="str">
            <v>EC033COR0S0-070-A2</v>
          </cell>
          <cell r="D462">
            <v>150</v>
          </cell>
          <cell r="E462">
            <v>50</v>
          </cell>
          <cell r="F462">
            <v>483.13201256593055</v>
          </cell>
          <cell r="G462">
            <v>1</v>
          </cell>
          <cell r="H462" t="str">
            <v>PC15/800</v>
          </cell>
          <cell r="I462">
            <v>3080</v>
          </cell>
          <cell r="J462" t="str">
            <v>1 Poste de concreto (15/800) de ángulo mayor (50°) Tipo AU12-15</v>
          </cell>
        </row>
        <row r="463">
          <cell r="C463" t="str">
            <v>EC033COR0S0-070-RT</v>
          </cell>
          <cell r="D463">
            <v>150</v>
          </cell>
          <cell r="E463">
            <v>90</v>
          </cell>
          <cell r="F463">
            <v>775.69431619365173</v>
          </cell>
          <cell r="G463">
            <v>1</v>
          </cell>
          <cell r="H463" t="str">
            <v>PC15/1000</v>
          </cell>
          <cell r="I463">
            <v>3256</v>
          </cell>
          <cell r="J463" t="str">
            <v>1 Poste de concreto (15/1000) de retención y terminal (90°) Tipo RTU1-15</v>
          </cell>
        </row>
        <row r="464">
          <cell r="C464" t="str">
            <v>EC033COR0S0-120-S1</v>
          </cell>
          <cell r="D464">
            <v>150</v>
          </cell>
          <cell r="E464">
            <v>3</v>
          </cell>
          <cell r="F464">
            <v>109.08399501653129</v>
          </cell>
          <cell r="G464">
            <v>1</v>
          </cell>
          <cell r="H464" t="str">
            <v>PC15/400</v>
          </cell>
          <cell r="I464">
            <v>2772</v>
          </cell>
          <cell r="J464" t="str">
            <v>1 Poste de concreto (15/400) de suspensión (3°) Tipo SU1-15</v>
          </cell>
        </row>
        <row r="465">
          <cell r="C465" t="str">
            <v>EC033COR0S0-120-S3</v>
          </cell>
          <cell r="D465">
            <v>150</v>
          </cell>
          <cell r="E465">
            <v>30</v>
          </cell>
          <cell r="F465">
            <v>503.59846276089468</v>
          </cell>
          <cell r="G465">
            <v>1</v>
          </cell>
          <cell r="H465" t="str">
            <v>PC15/900</v>
          </cell>
          <cell r="I465">
            <v>3200</v>
          </cell>
          <cell r="J465" t="str">
            <v>1 Poste de concreto (15/900) de suspensión (30°) Tipo SU11-15</v>
          </cell>
        </row>
        <row r="466">
          <cell r="C466" t="str">
            <v>EC033COR0S0-120-A2</v>
          </cell>
          <cell r="D466">
            <v>150</v>
          </cell>
          <cell r="E466">
            <v>50</v>
          </cell>
          <cell r="F466">
            <v>781.36917433591816</v>
          </cell>
          <cell r="G466">
            <v>1</v>
          </cell>
          <cell r="H466" t="str">
            <v>PC15/1000</v>
          </cell>
          <cell r="I466">
            <v>3256</v>
          </cell>
          <cell r="J466" t="str">
            <v>1 Poste de concreto (15/1000) de ángulo mayor (50°) Tipo AU12-15</v>
          </cell>
        </row>
        <row r="467">
          <cell r="C467" t="str">
            <v>EC033COR0S0-120-RT</v>
          </cell>
          <cell r="D467">
            <v>150</v>
          </cell>
          <cell r="E467">
            <v>90</v>
          </cell>
          <cell r="F467">
            <v>1263.8048056121872</v>
          </cell>
          <cell r="G467">
            <v>1</v>
          </cell>
          <cell r="H467" t="str">
            <v>PC15/1300</v>
          </cell>
          <cell r="I467">
            <v>3513</v>
          </cell>
          <cell r="J467" t="str">
            <v>1 Poste de concreto (15/1300) de retención y terminal (90°) Tipo RTU1-15</v>
          </cell>
        </row>
        <row r="468">
          <cell r="C468" t="str">
            <v>EC033COR0S0-150-S1</v>
          </cell>
          <cell r="D468">
            <v>150</v>
          </cell>
          <cell r="E468">
            <v>3</v>
          </cell>
          <cell r="F468">
            <v>127.6305869756638</v>
          </cell>
          <cell r="G468">
            <v>1</v>
          </cell>
          <cell r="H468" t="str">
            <v>PC15/400</v>
          </cell>
          <cell r="I468">
            <v>2772</v>
          </cell>
          <cell r="J468" t="str">
            <v>1 Poste de concreto (15/400) de suspensión (3°) Tipo SU1-15</v>
          </cell>
        </row>
        <row r="469">
          <cell r="C469" t="str">
            <v>EC033COR0S0-150-S3</v>
          </cell>
          <cell r="D469">
            <v>150</v>
          </cell>
          <cell r="E469">
            <v>30</v>
          </cell>
          <cell r="F469">
            <v>613.05228046350362</v>
          </cell>
          <cell r="G469">
            <v>1</v>
          </cell>
          <cell r="H469" t="str">
            <v>PC15/800</v>
          </cell>
          <cell r="I469">
            <v>3080</v>
          </cell>
          <cell r="J469" t="str">
            <v>1 Poste de concreto (15/800) de suspensión (30°) Tipo SU11-15</v>
          </cell>
        </row>
        <row r="470">
          <cell r="C470" t="str">
            <v>EC033COR0S0-150-A2</v>
          </cell>
          <cell r="D470">
            <v>150</v>
          </cell>
          <cell r="E470">
            <v>50</v>
          </cell>
          <cell r="F470">
            <v>954.82917393206185</v>
          </cell>
          <cell r="G470">
            <v>1</v>
          </cell>
          <cell r="H470" t="str">
            <v>PC15/1000</v>
          </cell>
          <cell r="I470">
            <v>3256</v>
          </cell>
          <cell r="J470" t="str">
            <v>1 Poste de concreto (15/1000) de ángulo mayor (50°) Tipo AU12-15</v>
          </cell>
        </row>
        <row r="471">
          <cell r="C471" t="str">
            <v>EC033COR0S0-150-RT</v>
          </cell>
          <cell r="D471">
            <v>150</v>
          </cell>
          <cell r="E471">
            <v>90</v>
          </cell>
          <cell r="F471">
            <v>1548.4315390669904</v>
          </cell>
          <cell r="G471">
            <v>1</v>
          </cell>
          <cell r="H471" t="str">
            <v>PC15/900</v>
          </cell>
          <cell r="I471">
            <v>3200</v>
          </cell>
          <cell r="J471" t="str">
            <v>1 Poste de concreto (15/900) de retención y terminal (90°) Tipo RTU1-15</v>
          </cell>
        </row>
        <row r="472">
          <cell r="C472" t="str">
            <v>EC033COR0D0-035-S1</v>
          </cell>
          <cell r="D472">
            <v>150</v>
          </cell>
          <cell r="E472">
            <v>3</v>
          </cell>
          <cell r="F472">
            <v>50.424454870214305</v>
          </cell>
          <cell r="G472">
            <v>1</v>
          </cell>
          <cell r="H472" t="str">
            <v>PC15/400</v>
          </cell>
          <cell r="I472">
            <v>2772</v>
          </cell>
          <cell r="J472" t="str">
            <v>1 Poste de concreto (15/400) de suspensión (3°) Tipo SU2-15</v>
          </cell>
        </row>
        <row r="473">
          <cell r="C473" t="str">
            <v>EC033COR0D0-035-S3</v>
          </cell>
          <cell r="D473">
            <v>150</v>
          </cell>
          <cell r="E473">
            <v>30</v>
          </cell>
          <cell r="F473">
            <v>190.55409545350233</v>
          </cell>
          <cell r="G473">
            <v>2</v>
          </cell>
          <cell r="H473" t="str">
            <v>PC15/400</v>
          </cell>
          <cell r="I473">
            <v>2772</v>
          </cell>
          <cell r="J473" t="str">
            <v>2 Poste de concreto (15/400) de suspensión (30°) Tipo SU21-15</v>
          </cell>
        </row>
        <row r="474">
          <cell r="C474" t="str">
            <v>EC033COR0D0-035-A2</v>
          </cell>
          <cell r="D474">
            <v>150</v>
          </cell>
          <cell r="E474">
            <v>50</v>
          </cell>
          <cell r="F474">
            <v>289.2169156033429</v>
          </cell>
          <cell r="G474">
            <v>2</v>
          </cell>
          <cell r="H474" t="str">
            <v>PC15/500</v>
          </cell>
          <cell r="I474">
            <v>2849</v>
          </cell>
          <cell r="J474" t="str">
            <v>2 Poste de concreto (15/500) de ángulo mayor (50°) Tipo AU22-15</v>
          </cell>
        </row>
        <row r="475">
          <cell r="C475" t="str">
            <v>EC033COR0D0-035-RT</v>
          </cell>
          <cell r="D475">
            <v>150</v>
          </cell>
          <cell r="E475">
            <v>90</v>
          </cell>
          <cell r="F475">
            <v>460.57573040635504</v>
          </cell>
          <cell r="G475">
            <v>2</v>
          </cell>
          <cell r="H475" t="str">
            <v>PC15/600</v>
          </cell>
          <cell r="I475">
            <v>2926</v>
          </cell>
          <cell r="J475" t="str">
            <v>2 Poste de concreto (15/600) de retención y terminal (90°) Tipo RTU2-15</v>
          </cell>
        </row>
        <row r="476">
          <cell r="C476" t="str">
            <v>EC033COR0D0-050-S1</v>
          </cell>
          <cell r="D476">
            <v>150</v>
          </cell>
          <cell r="E476">
            <v>3</v>
          </cell>
          <cell r="F476">
            <v>63.289128338966833</v>
          </cell>
          <cell r="G476">
            <v>1</v>
          </cell>
          <cell r="H476" t="str">
            <v>PC15/500</v>
          </cell>
          <cell r="I476">
            <v>2849</v>
          </cell>
          <cell r="J476" t="str">
            <v>1 Poste de concreto (15/500) de suspensión (3°) Tipo SU2-15</v>
          </cell>
        </row>
        <row r="477">
          <cell r="C477" t="str">
            <v>EC033COR0D0-050-S3</v>
          </cell>
          <cell r="D477">
            <v>150</v>
          </cell>
          <cell r="E477">
            <v>30</v>
          </cell>
          <cell r="F477">
            <v>256.1494265817297</v>
          </cell>
          <cell r="G477">
            <v>2</v>
          </cell>
          <cell r="H477" t="str">
            <v>PC15/500</v>
          </cell>
          <cell r="I477">
            <v>2849</v>
          </cell>
          <cell r="J477" t="str">
            <v>2 Poste de concreto (15/500) de suspensión (30°) Tipo SU21-15</v>
          </cell>
        </row>
        <row r="478">
          <cell r="C478" t="str">
            <v>EC033COR0D0-050-A2</v>
          </cell>
          <cell r="D478">
            <v>150</v>
          </cell>
          <cell r="E478">
            <v>50</v>
          </cell>
          <cell r="F478">
            <v>391.93897717477984</v>
          </cell>
          <cell r="G478">
            <v>2</v>
          </cell>
          <cell r="H478" t="str">
            <v>PC15/700</v>
          </cell>
          <cell r="I478">
            <v>3003</v>
          </cell>
          <cell r="J478" t="str">
            <v>2 Poste de concreto (15/700) de ángulo mayor (50°) Tipo AU22-15</v>
          </cell>
        </row>
        <row r="479">
          <cell r="C479" t="str">
            <v>EC033COR0D0-050-RT</v>
          </cell>
          <cell r="D479">
            <v>150</v>
          </cell>
          <cell r="E479">
            <v>90</v>
          </cell>
          <cell r="F479">
            <v>627.77995979538787</v>
          </cell>
          <cell r="G479">
            <v>2</v>
          </cell>
          <cell r="H479" t="str">
            <v>PC15/900</v>
          </cell>
          <cell r="I479">
            <v>3200</v>
          </cell>
          <cell r="J479" t="str">
            <v>2 Poste de concreto (15/900) de retención y terminal (90°) Tipo RTU2-15</v>
          </cell>
        </row>
        <row r="480">
          <cell r="C480" t="str">
            <v>EC033COR0D0-070-S1</v>
          </cell>
          <cell r="D480">
            <v>150</v>
          </cell>
          <cell r="E480">
            <v>3</v>
          </cell>
          <cell r="F480">
            <v>75.439694657880594</v>
          </cell>
          <cell r="G480">
            <v>1</v>
          </cell>
          <cell r="H480" t="str">
            <v>PC15/500</v>
          </cell>
          <cell r="I480">
            <v>2849</v>
          </cell>
          <cell r="J480" t="str">
            <v>1 Poste de concreto (15/500) de suspensión (3°) Tipo SU2-15</v>
          </cell>
        </row>
        <row r="481">
          <cell r="C481" t="str">
            <v>EC033COR0D0-070-S3</v>
          </cell>
          <cell r="D481">
            <v>150</v>
          </cell>
          <cell r="E481">
            <v>30</v>
          </cell>
          <cell r="F481">
            <v>314.68417415956031</v>
          </cell>
          <cell r="G481">
            <v>2</v>
          </cell>
          <cell r="H481" t="str">
            <v>PC15/700</v>
          </cell>
          <cell r="I481">
            <v>3003</v>
          </cell>
          <cell r="J481" t="str">
            <v>2 Poste de concreto (15/700) de suspensión (30°) Tipo SU21-15</v>
          </cell>
        </row>
        <row r="482">
          <cell r="C482" t="str">
            <v>EC033COR0D0-070-A2</v>
          </cell>
          <cell r="D482">
            <v>150</v>
          </cell>
          <cell r="E482">
            <v>50</v>
          </cell>
          <cell r="F482">
            <v>483.13201256593055</v>
          </cell>
          <cell r="G482">
            <v>2</v>
          </cell>
          <cell r="H482" t="str">
            <v>PC15/800</v>
          </cell>
          <cell r="I482">
            <v>3080</v>
          </cell>
          <cell r="J482" t="str">
            <v>2 Poste de concreto (15/800) de ángulo mayor (50°) Tipo AU22-15</v>
          </cell>
        </row>
        <row r="483">
          <cell r="C483" t="str">
            <v>EC033COR0D0-070-RT</v>
          </cell>
          <cell r="D483">
            <v>150</v>
          </cell>
          <cell r="E483">
            <v>90</v>
          </cell>
          <cell r="F483">
            <v>775.69431619365173</v>
          </cell>
          <cell r="G483">
            <v>2</v>
          </cell>
          <cell r="H483" t="str">
            <v>PC15/1000</v>
          </cell>
          <cell r="I483">
            <v>3256</v>
          </cell>
          <cell r="J483" t="str">
            <v>2 Poste de concreto (15/1000) de retención y terminal (90°) Tipo RTU2-15</v>
          </cell>
        </row>
        <row r="484">
          <cell r="C484" t="str">
            <v>EC033COR0D0-120-S1</v>
          </cell>
          <cell r="D484">
            <v>150</v>
          </cell>
          <cell r="E484">
            <v>3</v>
          </cell>
          <cell r="F484">
            <v>109.08399501653129</v>
          </cell>
          <cell r="G484">
            <v>1</v>
          </cell>
          <cell r="H484" t="str">
            <v>PC15/700</v>
          </cell>
          <cell r="I484">
            <v>3003</v>
          </cell>
          <cell r="J484" t="str">
            <v>1 Poste de concreto (15/700) de suspensión (3°) Tipo SU2-15</v>
          </cell>
        </row>
        <row r="485">
          <cell r="C485" t="str">
            <v>EC033COR0D0-120-S3</v>
          </cell>
          <cell r="D485">
            <v>150</v>
          </cell>
          <cell r="E485">
            <v>30</v>
          </cell>
          <cell r="F485">
            <v>503.59846276089468</v>
          </cell>
          <cell r="G485">
            <v>2</v>
          </cell>
          <cell r="H485" t="str">
            <v>PC15/900</v>
          </cell>
          <cell r="I485">
            <v>3200</v>
          </cell>
          <cell r="J485" t="str">
            <v>2 Poste de concreto (15/900) de suspensión (30°) Tipo SU21-15</v>
          </cell>
        </row>
        <row r="486">
          <cell r="C486" t="str">
            <v>EC033COR0D0-120-A2</v>
          </cell>
          <cell r="D486">
            <v>150</v>
          </cell>
          <cell r="E486">
            <v>50</v>
          </cell>
          <cell r="F486">
            <v>781.36917433591816</v>
          </cell>
          <cell r="G486">
            <v>2</v>
          </cell>
          <cell r="H486" t="str">
            <v>PC15/1000</v>
          </cell>
          <cell r="I486">
            <v>3256</v>
          </cell>
          <cell r="J486" t="str">
            <v>2 Poste de concreto (15/1000) de ángulo mayor (50°) Tipo AU22-15</v>
          </cell>
        </row>
        <row r="487">
          <cell r="C487" t="str">
            <v>EC033COR0D0-120-RT</v>
          </cell>
          <cell r="D487">
            <v>150</v>
          </cell>
          <cell r="E487">
            <v>90</v>
          </cell>
          <cell r="F487">
            <v>1263.8048056121872</v>
          </cell>
          <cell r="G487">
            <v>2</v>
          </cell>
          <cell r="H487" t="str">
            <v>PC15/1300</v>
          </cell>
          <cell r="I487">
            <v>3513</v>
          </cell>
          <cell r="J487" t="str">
            <v>2 Poste de concreto (15/1300) de retención y terminal (90°) Tipo RTU2-15</v>
          </cell>
        </row>
        <row r="488">
          <cell r="C488" t="str">
            <v>EC033COR0D0-150-S1</v>
          </cell>
          <cell r="D488">
            <v>150</v>
          </cell>
          <cell r="E488">
            <v>3</v>
          </cell>
          <cell r="F488">
            <v>127.6305869756638</v>
          </cell>
          <cell r="G488">
            <v>1</v>
          </cell>
          <cell r="H488" t="str">
            <v>PC15/800</v>
          </cell>
          <cell r="I488">
            <v>3080</v>
          </cell>
          <cell r="J488" t="str">
            <v>1 Poste de concreto (15/800) de suspensión (3°) Tipo SU2-15</v>
          </cell>
        </row>
        <row r="489">
          <cell r="C489" t="str">
            <v>EC033COR0D0-150-S3</v>
          </cell>
          <cell r="D489">
            <v>150</v>
          </cell>
          <cell r="E489">
            <v>30</v>
          </cell>
          <cell r="F489">
            <v>613.05228046350362</v>
          </cell>
          <cell r="G489">
            <v>2</v>
          </cell>
          <cell r="H489" t="str">
            <v>PC15/600</v>
          </cell>
          <cell r="I489">
            <v>2926</v>
          </cell>
          <cell r="J489" t="str">
            <v>2 Poste de concreto (15/600) de suspensión (30°) Tipo SU21-15</v>
          </cell>
        </row>
        <row r="490">
          <cell r="C490" t="str">
            <v>EC033COR0D0-150-A2</v>
          </cell>
          <cell r="D490">
            <v>150</v>
          </cell>
          <cell r="E490">
            <v>50</v>
          </cell>
          <cell r="F490">
            <v>954.82917393206185</v>
          </cell>
          <cell r="G490">
            <v>2</v>
          </cell>
          <cell r="H490" t="str">
            <v>PC15/400</v>
          </cell>
          <cell r="I490">
            <v>2772</v>
          </cell>
          <cell r="J490" t="str">
            <v>2 Poste de concreto (15/400) de ángulo mayor (50°) Tipo AU22-15</v>
          </cell>
        </row>
        <row r="491">
          <cell r="C491" t="str">
            <v>EC033COR0D0-150-RT</v>
          </cell>
          <cell r="D491">
            <v>150</v>
          </cell>
          <cell r="E491">
            <v>90</v>
          </cell>
          <cell r="F491">
            <v>1548.4315390669904</v>
          </cell>
          <cell r="G491">
            <v>2</v>
          </cell>
          <cell r="H491" t="str">
            <v>PC15/500</v>
          </cell>
          <cell r="I491">
            <v>2849</v>
          </cell>
          <cell r="J491" t="str">
            <v>2 Poste de concreto (15/500) de retención y terminal (90°) Tipo RTU2-15</v>
          </cell>
        </row>
        <row r="492">
          <cell r="C492" t="str">
            <v>EC033SIR0S0-035-S1</v>
          </cell>
          <cell r="D492">
            <v>150</v>
          </cell>
          <cell r="E492">
            <v>3</v>
          </cell>
          <cell r="F492">
            <v>63.718056232028715</v>
          </cell>
          <cell r="G492">
            <v>1</v>
          </cell>
          <cell r="H492" t="str">
            <v>PC16/400</v>
          </cell>
          <cell r="I492">
            <v>3080</v>
          </cell>
          <cell r="J492" t="str">
            <v>1 Poste de concreto (16/400) de suspensión (3°) Tipo SUS1-16</v>
          </cell>
        </row>
        <row r="493">
          <cell r="C493" t="str">
            <v>EC033SIR0S0-035-S3</v>
          </cell>
          <cell r="D493">
            <v>150</v>
          </cell>
          <cell r="E493">
            <v>30</v>
          </cell>
          <cell r="F493">
            <v>207.52344194467219</v>
          </cell>
          <cell r="G493">
            <v>1</v>
          </cell>
          <cell r="H493" t="str">
            <v>PC16/400</v>
          </cell>
          <cell r="I493">
            <v>3080</v>
          </cell>
          <cell r="J493" t="str">
            <v>1 Poste de concreto (16/400) de suspensión (30°) Tipo SUS11-16</v>
          </cell>
        </row>
        <row r="494">
          <cell r="C494" t="str">
            <v>EC033SIR0S0-035-A2</v>
          </cell>
          <cell r="D494">
            <v>150</v>
          </cell>
          <cell r="E494">
            <v>50</v>
          </cell>
          <cell r="F494">
            <v>308.77428971739596</v>
          </cell>
          <cell r="G494">
            <v>1</v>
          </cell>
          <cell r="H494" t="str">
            <v>PC16/400</v>
          </cell>
          <cell r="I494">
            <v>3080</v>
          </cell>
          <cell r="J494" t="str">
            <v>1 Poste de concreto (16/400) de ángulo mayor (50°) Tipo AUS1-16</v>
          </cell>
        </row>
        <row r="495">
          <cell r="C495" t="str">
            <v>EC033SIR0S0-035-RT</v>
          </cell>
          <cell r="D495">
            <v>150</v>
          </cell>
          <cell r="E495">
            <v>90</v>
          </cell>
          <cell r="F495">
            <v>484.62802312765245</v>
          </cell>
          <cell r="G495">
            <v>1</v>
          </cell>
          <cell r="H495" t="str">
            <v>PC16/400</v>
          </cell>
          <cell r="I495">
            <v>3080</v>
          </cell>
          <cell r="J495" t="str">
            <v>1 Poste de concreto (16/400) de retención y terminal (90°) Tipo RTUS1-16</v>
          </cell>
        </row>
        <row r="496">
          <cell r="C496" t="str">
            <v>EC033SIR0S0-050-S1</v>
          </cell>
          <cell r="D496">
            <v>150</v>
          </cell>
          <cell r="E496">
            <v>3</v>
          </cell>
          <cell r="F496">
            <v>78.773929676365498</v>
          </cell>
          <cell r="G496">
            <v>1</v>
          </cell>
          <cell r="H496" t="str">
            <v>PC16/400</v>
          </cell>
          <cell r="I496">
            <v>3080</v>
          </cell>
          <cell r="J496" t="str">
            <v>1 Poste de concreto (16/400) de suspensión (3°) Tipo SUS1-16</v>
          </cell>
        </row>
        <row r="497">
          <cell r="C497" t="str">
            <v>EC033SIR0S0-050-S3</v>
          </cell>
          <cell r="D497">
            <v>150</v>
          </cell>
          <cell r="E497">
            <v>30</v>
          </cell>
          <cell r="F497">
            <v>271.89013422560248</v>
          </cell>
          <cell r="G497">
            <v>1</v>
          </cell>
          <cell r="H497" t="str">
            <v>PC16/500</v>
          </cell>
          <cell r="I497">
            <v>3157</v>
          </cell>
          <cell r="J497" t="str">
            <v>1 Poste de concreto (16/500) de suspensión (30°) Tipo SUS11-16</v>
          </cell>
        </row>
        <row r="498">
          <cell r="C498" t="str">
            <v>EC033SIR0S0-050-A2</v>
          </cell>
          <cell r="D498">
            <v>150</v>
          </cell>
          <cell r="E498">
            <v>50</v>
          </cell>
          <cell r="F498">
            <v>407.8598639569546</v>
          </cell>
          <cell r="G498">
            <v>1</v>
          </cell>
          <cell r="H498" t="str">
            <v>PC16/400</v>
          </cell>
          <cell r="I498">
            <v>3080</v>
          </cell>
          <cell r="J498" t="str">
            <v>1 Poste de concreto (16/400) de ángulo mayor (50°) Tipo AUS1-16</v>
          </cell>
        </row>
        <row r="499">
          <cell r="C499" t="str">
            <v>EC033SIR0S0-050-RT</v>
          </cell>
          <cell r="D499">
            <v>150</v>
          </cell>
          <cell r="E499">
            <v>90</v>
          </cell>
          <cell r="F499">
            <v>644.01378394895301</v>
          </cell>
          <cell r="G499">
            <v>1</v>
          </cell>
          <cell r="H499" t="str">
            <v>PC16/500</v>
          </cell>
          <cell r="I499">
            <v>3157</v>
          </cell>
          <cell r="J499" t="str">
            <v>1 Poste de concreto (16/500) de retención y terminal (90°) Tipo RTUS1-16</v>
          </cell>
        </row>
        <row r="500">
          <cell r="C500" t="str">
            <v>EC033SIR0S0-070-S1</v>
          </cell>
          <cell r="D500">
            <v>150</v>
          </cell>
          <cell r="E500">
            <v>3</v>
          </cell>
          <cell r="F500">
            <v>93.054965450789254</v>
          </cell>
          <cell r="G500">
            <v>1</v>
          </cell>
          <cell r="H500" t="str">
            <v>PC16/400</v>
          </cell>
          <cell r="I500">
            <v>3080</v>
          </cell>
          <cell r="J500" t="str">
            <v>1 Poste de concreto (16/400) de suspensión (3°) Tipo SUS1-16</v>
          </cell>
        </row>
        <row r="501">
          <cell r="C501" t="str">
            <v>EC033SIR0S0-070-S3</v>
          </cell>
          <cell r="D501">
            <v>150</v>
          </cell>
          <cell r="E501">
            <v>30</v>
          </cell>
          <cell r="F501">
            <v>328.59578277149819</v>
          </cell>
          <cell r="G501">
            <v>1</v>
          </cell>
          <cell r="H501" t="str">
            <v>PC16/500</v>
          </cell>
          <cell r="I501">
            <v>3157</v>
          </cell>
          <cell r="J501" t="str">
            <v>1 Poste de concreto (16/500) de suspensión (30°) Tipo SUS11-16</v>
          </cell>
        </row>
        <row r="502">
          <cell r="C502" t="str">
            <v>EC033SIR0S0-070-A2</v>
          </cell>
          <cell r="D502">
            <v>150</v>
          </cell>
          <cell r="E502">
            <v>50</v>
          </cell>
          <cell r="F502">
            <v>494.43593764898856</v>
          </cell>
          <cell r="G502">
            <v>1</v>
          </cell>
          <cell r="H502" t="str">
            <v>PC16/500</v>
          </cell>
          <cell r="I502">
            <v>3157</v>
          </cell>
          <cell r="J502" t="str">
            <v>1 Poste de concreto (16/500) de ángulo mayor (50°) Tipo AUS1-16</v>
          </cell>
        </row>
        <row r="503">
          <cell r="C503" t="str">
            <v>EC033SIR0S0-070-RT</v>
          </cell>
          <cell r="D503">
            <v>150</v>
          </cell>
          <cell r="E503">
            <v>90</v>
          </cell>
          <cell r="F503">
            <v>782.46918404713188</v>
          </cell>
          <cell r="G503">
            <v>1</v>
          </cell>
          <cell r="H503" t="str">
            <v>PC16/600</v>
          </cell>
          <cell r="I503">
            <v>3234</v>
          </cell>
          <cell r="J503" t="str">
            <v>1 Poste de concreto (16/600) de retención y terminal (90°) Tipo RTUS1-16</v>
          </cell>
        </row>
        <row r="504">
          <cell r="C504" t="str">
            <v>EC033SIR0S0-120-S1</v>
          </cell>
          <cell r="D504">
            <v>150</v>
          </cell>
          <cell r="E504">
            <v>3</v>
          </cell>
          <cell r="F504">
            <v>130.49327109671924</v>
          </cell>
          <cell r="G504">
            <v>1</v>
          </cell>
          <cell r="H504" t="str">
            <v>PC16/500</v>
          </cell>
          <cell r="I504">
            <v>3157</v>
          </cell>
          <cell r="J504" t="str">
            <v>1 Poste de concreto (16/500) de suspensión (3°) Tipo SUS1-16</v>
          </cell>
        </row>
        <row r="505">
          <cell r="C505" t="str">
            <v>EC033SIR0S0-120-S3</v>
          </cell>
          <cell r="D505">
            <v>150</v>
          </cell>
          <cell r="E505">
            <v>30</v>
          </cell>
          <cell r="F505">
            <v>501.60394390354111</v>
          </cell>
          <cell r="G505">
            <v>1</v>
          </cell>
          <cell r="H505" t="str">
            <v>PC16/400</v>
          </cell>
          <cell r="I505">
            <v>3080</v>
          </cell>
          <cell r="J505" t="str">
            <v>1 Poste de concreto (16/400) de suspensión (30°) Tipo SUS11-16</v>
          </cell>
        </row>
        <row r="506">
          <cell r="C506" t="str">
            <v>EC033SIR0S0-120-A2</v>
          </cell>
          <cell r="D506">
            <v>150</v>
          </cell>
          <cell r="E506">
            <v>50</v>
          </cell>
          <cell r="F506">
            <v>762.89645428476376</v>
          </cell>
          <cell r="G506">
            <v>1</v>
          </cell>
          <cell r="H506" t="str">
            <v>PC16/400</v>
          </cell>
          <cell r="I506">
            <v>3080</v>
          </cell>
          <cell r="J506" t="str">
            <v>1 Poste de concreto (16/400) de ángulo mayor (50°) Tipo AUS1-16</v>
          </cell>
        </row>
        <row r="507">
          <cell r="C507" t="str">
            <v>EC033SIR0S0-120-RT</v>
          </cell>
          <cell r="D507">
            <v>150</v>
          </cell>
          <cell r="E507">
            <v>90</v>
          </cell>
          <cell r="F507">
            <v>1216.7125405047805</v>
          </cell>
          <cell r="G507">
            <v>1</v>
          </cell>
          <cell r="H507" t="str">
            <v>PC16/600</v>
          </cell>
          <cell r="I507">
            <v>3234</v>
          </cell>
          <cell r="J507" t="str">
            <v>1 Poste de concreto (16/600) de retención y terminal (90°) Tipo RTUS1-16</v>
          </cell>
        </row>
        <row r="508">
          <cell r="C508" t="str">
            <v>EC033SIR0S0-150-S1</v>
          </cell>
          <cell r="D508">
            <v>150</v>
          </cell>
          <cell r="E508">
            <v>3</v>
          </cell>
          <cell r="F508">
            <v>150.65991989980131</v>
          </cell>
          <cell r="G508">
            <v>1</v>
          </cell>
          <cell r="H508" t="str">
            <v>PC16/500</v>
          </cell>
          <cell r="I508">
            <v>3157</v>
          </cell>
          <cell r="J508" t="str">
            <v>1 Poste de concreto (16/500) de suspensión (3°) Tipo SUS1-16</v>
          </cell>
        </row>
        <row r="509">
          <cell r="C509" t="str">
            <v>EC033SIR0S0-150-S3</v>
          </cell>
          <cell r="D509">
            <v>150</v>
          </cell>
          <cell r="E509">
            <v>30</v>
          </cell>
          <cell r="F509">
            <v>599.60333261024039</v>
          </cell>
          <cell r="G509">
            <v>1</v>
          </cell>
          <cell r="H509" t="str">
            <v>PC16/700</v>
          </cell>
          <cell r="I509">
            <v>3311</v>
          </cell>
          <cell r="J509" t="str">
            <v>1 Poste de concreto (16/700) de suspensión (30°) Tipo SUS11-16</v>
          </cell>
        </row>
        <row r="510">
          <cell r="C510" t="str">
            <v>EC033SIR0S0-150-A2</v>
          </cell>
          <cell r="D510">
            <v>150</v>
          </cell>
          <cell r="E510">
            <v>50</v>
          </cell>
          <cell r="F510">
            <v>915.69650890993216</v>
          </cell>
          <cell r="G510">
            <v>1</v>
          </cell>
          <cell r="H510" t="str">
            <v>PC16/600</v>
          </cell>
          <cell r="I510">
            <v>3234</v>
          </cell>
          <cell r="J510" t="str">
            <v>1 Poste de concreto (16/600) de ángulo mayor (50°) Tipo AUS1-16</v>
          </cell>
        </row>
        <row r="511">
          <cell r="C511" t="str">
            <v>EC033SIR0S0-150-RT</v>
          </cell>
          <cell r="D511">
            <v>150</v>
          </cell>
          <cell r="E511">
            <v>90</v>
          </cell>
          <cell r="F511">
            <v>1464.6910741957518</v>
          </cell>
          <cell r="G511">
            <v>1</v>
          </cell>
          <cell r="H511" t="str">
            <v>PC16/600</v>
          </cell>
          <cell r="I511">
            <v>3234</v>
          </cell>
          <cell r="J511" t="str">
            <v>1 Poste de concreto (16/600) de retención y terminal (90°) Tipo RTUS1-16</v>
          </cell>
        </row>
        <row r="512">
          <cell r="C512" t="str">
            <v>EC033SIR0D0-035-S1</v>
          </cell>
          <cell r="D512">
            <v>150</v>
          </cell>
          <cell r="E512">
            <v>3</v>
          </cell>
          <cell r="F512">
            <v>63.718056232028715</v>
          </cell>
          <cell r="G512">
            <v>1</v>
          </cell>
          <cell r="H512" t="str">
            <v>PC16/400</v>
          </cell>
          <cell r="I512">
            <v>3080</v>
          </cell>
          <cell r="J512" t="str">
            <v>1 Poste de concreto (16/400) de suspensión (3°) Tipo SUS2-16</v>
          </cell>
        </row>
        <row r="513">
          <cell r="C513" t="str">
            <v>EC033SIR0D0-035-S3</v>
          </cell>
          <cell r="D513">
            <v>150</v>
          </cell>
          <cell r="E513">
            <v>30</v>
          </cell>
          <cell r="F513">
            <v>207.52344194467219</v>
          </cell>
          <cell r="G513">
            <v>2</v>
          </cell>
          <cell r="H513" t="str">
            <v>PC16/400</v>
          </cell>
          <cell r="I513">
            <v>3080</v>
          </cell>
          <cell r="J513" t="str">
            <v>2 Poste de concreto (16/400) de suspensión (30°) Tipo SUS21-16</v>
          </cell>
        </row>
        <row r="514">
          <cell r="C514" t="str">
            <v>EC033SIR0D0-035-A2</v>
          </cell>
          <cell r="D514">
            <v>150</v>
          </cell>
          <cell r="E514">
            <v>50</v>
          </cell>
          <cell r="F514">
            <v>308.77428971739596</v>
          </cell>
          <cell r="G514">
            <v>2</v>
          </cell>
          <cell r="H514" t="str">
            <v>PC16/400</v>
          </cell>
          <cell r="I514">
            <v>3080</v>
          </cell>
          <cell r="J514" t="str">
            <v>2 Poste de concreto (16/400) de ángulo mayor (50°) Tipo AUS2-16</v>
          </cell>
        </row>
        <row r="515">
          <cell r="C515" t="str">
            <v>EC033SIR0D0-035-RT</v>
          </cell>
          <cell r="D515">
            <v>150</v>
          </cell>
          <cell r="E515">
            <v>90</v>
          </cell>
          <cell r="F515">
            <v>484.62802312765245</v>
          </cell>
          <cell r="G515">
            <v>2</v>
          </cell>
          <cell r="H515" t="str">
            <v>PC16/400</v>
          </cell>
          <cell r="I515">
            <v>3080</v>
          </cell>
          <cell r="J515" t="str">
            <v>2 Poste de concreto (16/400) de retención y terminal (90°) Tipo RTUS2-16</v>
          </cell>
        </row>
        <row r="516">
          <cell r="C516" t="str">
            <v>EC033SIR0D0-050-S1</v>
          </cell>
          <cell r="D516">
            <v>150</v>
          </cell>
          <cell r="E516">
            <v>3</v>
          </cell>
          <cell r="F516">
            <v>78.773929676365498</v>
          </cell>
          <cell r="G516">
            <v>1</v>
          </cell>
          <cell r="H516" t="str">
            <v>PC16/500</v>
          </cell>
          <cell r="I516">
            <v>3157</v>
          </cell>
          <cell r="J516" t="str">
            <v>1 Poste de concreto (16/500) de suspensión (3°) Tipo SUS2-16</v>
          </cell>
        </row>
        <row r="517">
          <cell r="C517" t="str">
            <v>EC033SIR0D0-050-S3</v>
          </cell>
          <cell r="D517">
            <v>150</v>
          </cell>
          <cell r="E517">
            <v>30</v>
          </cell>
          <cell r="F517">
            <v>271.89013422560248</v>
          </cell>
          <cell r="G517">
            <v>2</v>
          </cell>
          <cell r="H517" t="str">
            <v>PC16/400</v>
          </cell>
          <cell r="I517">
            <v>3080</v>
          </cell>
          <cell r="J517" t="str">
            <v>2 Poste de concreto (16/400) de suspensión (30°) Tipo SUS21-16</v>
          </cell>
        </row>
        <row r="518">
          <cell r="C518" t="str">
            <v>EC033SIR0D0-050-A2</v>
          </cell>
          <cell r="D518">
            <v>150</v>
          </cell>
          <cell r="E518">
            <v>50</v>
          </cell>
          <cell r="F518">
            <v>407.8598639569546</v>
          </cell>
          <cell r="G518">
            <v>2</v>
          </cell>
          <cell r="H518" t="str">
            <v>PC16/600</v>
          </cell>
          <cell r="I518">
            <v>3234</v>
          </cell>
          <cell r="J518" t="str">
            <v>2 Poste de concreto (16/600) de ángulo mayor (50°) Tipo AUS2-16</v>
          </cell>
        </row>
        <row r="519">
          <cell r="C519" t="str">
            <v>EC033SIR0D0-050-RT</v>
          </cell>
          <cell r="D519">
            <v>150</v>
          </cell>
          <cell r="E519">
            <v>90</v>
          </cell>
          <cell r="F519">
            <v>644.01378394895301</v>
          </cell>
          <cell r="G519">
            <v>2</v>
          </cell>
          <cell r="H519" t="str">
            <v>PC16/700</v>
          </cell>
          <cell r="I519">
            <v>3311</v>
          </cell>
          <cell r="J519" t="str">
            <v>2 Poste de concreto (16/700) de retención y terminal (90°) Tipo RTUS2-16</v>
          </cell>
        </row>
        <row r="520">
          <cell r="C520" t="str">
            <v>EC033SIR0D0-070-S1</v>
          </cell>
          <cell r="D520">
            <v>150</v>
          </cell>
          <cell r="E520">
            <v>3</v>
          </cell>
          <cell r="F520">
            <v>93.054965450789254</v>
          </cell>
          <cell r="G520">
            <v>1</v>
          </cell>
          <cell r="H520" t="str">
            <v>PC16/600</v>
          </cell>
          <cell r="I520">
            <v>3234</v>
          </cell>
          <cell r="J520" t="str">
            <v>1 Poste de concreto (16/600) de suspensión (3°) Tipo SUS2-16</v>
          </cell>
        </row>
        <row r="521">
          <cell r="C521" t="str">
            <v>EC033SIR0D0-070-S3</v>
          </cell>
          <cell r="D521">
            <v>150</v>
          </cell>
          <cell r="E521">
            <v>30</v>
          </cell>
          <cell r="F521">
            <v>328.59578277149819</v>
          </cell>
          <cell r="G521">
            <v>2</v>
          </cell>
          <cell r="H521" t="str">
            <v>PC16/600</v>
          </cell>
          <cell r="I521">
            <v>3234</v>
          </cell>
          <cell r="J521" t="str">
            <v>2 Poste de concreto (16/600) de suspensión (30°) Tipo SUS21-16</v>
          </cell>
        </row>
        <row r="522">
          <cell r="C522" t="str">
            <v>EC033SIR0D0-070-A2</v>
          </cell>
          <cell r="D522">
            <v>150</v>
          </cell>
          <cell r="E522">
            <v>50</v>
          </cell>
          <cell r="F522">
            <v>494.43593764898856</v>
          </cell>
          <cell r="G522">
            <v>2</v>
          </cell>
          <cell r="H522" t="str">
            <v>PC16/600</v>
          </cell>
          <cell r="I522">
            <v>3234</v>
          </cell>
          <cell r="J522" t="str">
            <v>2 Poste de concreto (16/600) de ángulo mayor (50°) Tipo AUS2-16</v>
          </cell>
        </row>
        <row r="523">
          <cell r="C523" t="str">
            <v>EC033SIR0D0-070-RT</v>
          </cell>
          <cell r="D523">
            <v>150</v>
          </cell>
          <cell r="E523">
            <v>90</v>
          </cell>
          <cell r="F523">
            <v>782.46918404713188</v>
          </cell>
          <cell r="G523">
            <v>2</v>
          </cell>
          <cell r="H523" t="str">
            <v>PC16/700</v>
          </cell>
          <cell r="I523">
            <v>3311</v>
          </cell>
          <cell r="J523" t="str">
            <v>2 Poste de concreto (16/700) de retención y terminal (90°) Tipo RTUS2-16</v>
          </cell>
        </row>
        <row r="524">
          <cell r="C524" t="str">
            <v>EC033SIR0D0-120-S1</v>
          </cell>
          <cell r="D524">
            <v>150</v>
          </cell>
          <cell r="E524">
            <v>3</v>
          </cell>
          <cell r="F524">
            <v>130.49327109671924</v>
          </cell>
          <cell r="G524">
            <v>1</v>
          </cell>
          <cell r="H524" t="str">
            <v>PC16/800</v>
          </cell>
          <cell r="I524">
            <v>3388</v>
          </cell>
          <cell r="J524" t="str">
            <v>1 Poste de concreto (16/800) de suspensión (3°) Tipo SUS2-16</v>
          </cell>
        </row>
        <row r="525">
          <cell r="C525" t="str">
            <v>EC033SIR0D0-120-S3</v>
          </cell>
          <cell r="D525">
            <v>150</v>
          </cell>
          <cell r="E525">
            <v>30</v>
          </cell>
          <cell r="F525">
            <v>501.60394390354111</v>
          </cell>
          <cell r="G525">
            <v>2</v>
          </cell>
          <cell r="H525" t="str">
            <v>PC16/700</v>
          </cell>
          <cell r="I525">
            <v>3311</v>
          </cell>
          <cell r="J525" t="str">
            <v>2 Poste de concreto (16/700) de suspensión (30°) Tipo SUS21-16</v>
          </cell>
        </row>
        <row r="526">
          <cell r="C526" t="str">
            <v>EC033SIR0D0-120-A2</v>
          </cell>
          <cell r="D526">
            <v>150</v>
          </cell>
          <cell r="E526">
            <v>50</v>
          </cell>
          <cell r="F526">
            <v>762.89645428476376</v>
          </cell>
          <cell r="G526">
            <v>2</v>
          </cell>
          <cell r="H526" t="str">
            <v>PC16/600</v>
          </cell>
          <cell r="I526">
            <v>3234</v>
          </cell>
          <cell r="J526" t="str">
            <v>2 Poste de concreto (16/600) de ángulo mayor (50°) Tipo AUS2-16</v>
          </cell>
        </row>
        <row r="527">
          <cell r="C527" t="str">
            <v>EC033SIR0D0-120-RT</v>
          </cell>
          <cell r="D527">
            <v>150</v>
          </cell>
          <cell r="E527">
            <v>90</v>
          </cell>
          <cell r="F527">
            <v>1216.7125405047805</v>
          </cell>
          <cell r="G527">
            <v>2</v>
          </cell>
          <cell r="H527" t="str">
            <v>PC16/900</v>
          </cell>
          <cell r="I527">
            <v>3465</v>
          </cell>
          <cell r="J527" t="str">
            <v>2 Poste de concreto (16/900) de retención y terminal (90°) Tipo RTUS2-16</v>
          </cell>
        </row>
        <row r="528">
          <cell r="C528" t="str">
            <v>EC033SIR0D0-150-S1</v>
          </cell>
          <cell r="D528">
            <v>150</v>
          </cell>
          <cell r="E528">
            <v>3</v>
          </cell>
          <cell r="F528">
            <v>150.65991989980131</v>
          </cell>
          <cell r="G528">
            <v>1</v>
          </cell>
          <cell r="H528" t="str">
            <v>PC16/900</v>
          </cell>
          <cell r="I528">
            <v>3465</v>
          </cell>
          <cell r="J528" t="str">
            <v>1 Poste de concreto (16/900) de suspensión (3°) Tipo SUS2-16</v>
          </cell>
        </row>
        <row r="529">
          <cell r="C529" t="str">
            <v>EC033SIR0D0-150-S3</v>
          </cell>
          <cell r="D529">
            <v>150</v>
          </cell>
          <cell r="E529">
            <v>30</v>
          </cell>
          <cell r="F529">
            <v>599.60333261024039</v>
          </cell>
          <cell r="G529">
            <v>2</v>
          </cell>
          <cell r="H529" t="str">
            <v>PC16/800</v>
          </cell>
          <cell r="I529">
            <v>3388</v>
          </cell>
          <cell r="J529" t="str">
            <v>2 Poste de concreto (16/800) de suspensión (30°) Tipo SUS21-16</v>
          </cell>
        </row>
        <row r="530">
          <cell r="C530" t="str">
            <v>EC033SIR0D0-150-A2</v>
          </cell>
          <cell r="D530">
            <v>150</v>
          </cell>
          <cell r="E530">
            <v>50</v>
          </cell>
          <cell r="F530">
            <v>915.69650890993216</v>
          </cell>
          <cell r="G530">
            <v>2</v>
          </cell>
          <cell r="H530" t="str">
            <v>PC16/700</v>
          </cell>
          <cell r="I530">
            <v>3311</v>
          </cell>
          <cell r="J530" t="str">
            <v>2 Poste de concreto (16/700) de ángulo mayor (50°) Tipo AUS2-16</v>
          </cell>
        </row>
        <row r="531">
          <cell r="C531" t="str">
            <v>EC033SIR0D0-150-RT</v>
          </cell>
          <cell r="D531">
            <v>150</v>
          </cell>
          <cell r="E531">
            <v>90</v>
          </cell>
          <cell r="F531">
            <v>1464.6910741957518</v>
          </cell>
          <cell r="G531">
            <v>2</v>
          </cell>
          <cell r="H531" t="str">
            <v>PC16/900</v>
          </cell>
          <cell r="I531">
            <v>3465</v>
          </cell>
          <cell r="J531" t="str">
            <v>2 Poste de concreto (16/900) de retención y terminal (90°) Tipo RTUS2-16</v>
          </cell>
        </row>
        <row r="532">
          <cell r="C532" t="str">
            <v>EC033SER0S0-035-S1</v>
          </cell>
          <cell r="D532">
            <v>150</v>
          </cell>
          <cell r="E532">
            <v>3</v>
          </cell>
          <cell r="F532">
            <v>50.687794970191511</v>
          </cell>
          <cell r="G532">
            <v>1</v>
          </cell>
          <cell r="H532" t="str">
            <v>PC16/300</v>
          </cell>
          <cell r="I532">
            <v>3003</v>
          </cell>
          <cell r="J532" t="str">
            <v>1 Poste de concreto (16/300) de suspensión (3°) Tipo SUS1-16</v>
          </cell>
        </row>
        <row r="533">
          <cell r="C533" t="str">
            <v>EC033SER0S0-035-S3</v>
          </cell>
          <cell r="D533">
            <v>150</v>
          </cell>
          <cell r="E533">
            <v>30</v>
          </cell>
          <cell r="F533">
            <v>193.15781504723367</v>
          </cell>
          <cell r="G533">
            <v>1</v>
          </cell>
          <cell r="H533" t="str">
            <v>PC16/300</v>
          </cell>
          <cell r="I533">
            <v>3003</v>
          </cell>
          <cell r="J533" t="str">
            <v>1 Poste de concreto (16/300) de suspensión (30°) Tipo SUS11-16</v>
          </cell>
        </row>
        <row r="534">
          <cell r="C534" t="str">
            <v>EC033SER0S0-035-A2</v>
          </cell>
          <cell r="D534">
            <v>150</v>
          </cell>
          <cell r="E534">
            <v>50</v>
          </cell>
          <cell r="F534">
            <v>293.46845531645431</v>
          </cell>
          <cell r="G534">
            <v>1</v>
          </cell>
          <cell r="H534" t="str">
            <v>PC16/400</v>
          </cell>
          <cell r="I534">
            <v>3080</v>
          </cell>
          <cell r="J534" t="str">
            <v>1 Poste de concreto (16/400) de ángulo mayor (50°) Tipo AUS1-16</v>
          </cell>
        </row>
        <row r="535">
          <cell r="C535" t="str">
            <v>EC033SER0S0-035-RT</v>
          </cell>
          <cell r="D535">
            <v>150</v>
          </cell>
          <cell r="E535">
            <v>90</v>
          </cell>
          <cell r="F535">
            <v>467.68922462509164</v>
          </cell>
          <cell r="G535">
            <v>1</v>
          </cell>
          <cell r="H535" t="str">
            <v>PC16/300</v>
          </cell>
          <cell r="I535">
            <v>3003</v>
          </cell>
          <cell r="J535" t="str">
            <v>1 Poste de concreto (16/300) de retención y terminal (90°) Tipo RTUS1-16</v>
          </cell>
        </row>
        <row r="536">
          <cell r="C536" t="str">
            <v>EC033SER0S0-050-S1</v>
          </cell>
          <cell r="D536">
            <v>150</v>
          </cell>
          <cell r="E536">
            <v>3</v>
          </cell>
          <cell r="F536">
            <v>63.712147823622061</v>
          </cell>
          <cell r="G536">
            <v>1</v>
          </cell>
          <cell r="H536" t="str">
            <v>PC16/300</v>
          </cell>
          <cell r="I536">
            <v>3003</v>
          </cell>
          <cell r="J536" t="str">
            <v>1 Poste de concreto (16/300) de suspensión (3°) Tipo SUS1-16</v>
          </cell>
        </row>
        <row r="537">
          <cell r="C537" t="str">
            <v>EC033SER0S0-050-S3</v>
          </cell>
          <cell r="D537">
            <v>150</v>
          </cell>
          <cell r="E537">
            <v>30</v>
          </cell>
          <cell r="F537">
            <v>260.33194235058642</v>
          </cell>
          <cell r="G537">
            <v>1</v>
          </cell>
          <cell r="H537" t="str">
            <v>PC16/400</v>
          </cell>
          <cell r="I537">
            <v>3080</v>
          </cell>
          <cell r="J537" t="str">
            <v>1 Poste de concreto (16/400) de suspensión (30°) Tipo SUS11-16</v>
          </cell>
        </row>
        <row r="538">
          <cell r="C538" t="str">
            <v>EC033SER0S0-050-A2</v>
          </cell>
          <cell r="D538">
            <v>150</v>
          </cell>
          <cell r="E538">
            <v>50</v>
          </cell>
          <cell r="F538">
            <v>398.76848828450954</v>
          </cell>
          <cell r="G538">
            <v>1</v>
          </cell>
          <cell r="H538" t="str">
            <v>PC16/400</v>
          </cell>
          <cell r="I538">
            <v>3080</v>
          </cell>
          <cell r="J538" t="str">
            <v>1 Poste de concreto (16/400) de ángulo mayor (50°) Tipo AUS1-16</v>
          </cell>
        </row>
        <row r="539">
          <cell r="C539" t="str">
            <v>EC033SER0S0-050-RT</v>
          </cell>
          <cell r="D539">
            <v>150</v>
          </cell>
          <cell r="E539">
            <v>90</v>
          </cell>
          <cell r="F539">
            <v>639.20680537936244</v>
          </cell>
          <cell r="G539">
            <v>1</v>
          </cell>
          <cell r="H539" t="str">
            <v>PC16/500</v>
          </cell>
          <cell r="I539">
            <v>3157</v>
          </cell>
          <cell r="J539" t="str">
            <v>1 Poste de concreto (16/500) de retención y terminal (90°) Tipo RTUS1-16</v>
          </cell>
        </row>
        <row r="540">
          <cell r="C540" t="str">
            <v>EC033SER0S0-070-S1</v>
          </cell>
          <cell r="D540">
            <v>150</v>
          </cell>
          <cell r="E540">
            <v>3</v>
          </cell>
          <cell r="F540">
            <v>75.978416254056611</v>
          </cell>
          <cell r="G540">
            <v>1</v>
          </cell>
          <cell r="H540" t="str">
            <v>PC16/300</v>
          </cell>
          <cell r="I540">
            <v>3003</v>
          </cell>
          <cell r="J540" t="str">
            <v>1 Poste de concreto (16/300) de suspensión (3°) Tipo SUS1-16</v>
          </cell>
        </row>
        <row r="541">
          <cell r="C541" t="str">
            <v>EC033SER0S0-070-S3</v>
          </cell>
          <cell r="D541">
            <v>150</v>
          </cell>
          <cell r="E541">
            <v>30</v>
          </cell>
          <cell r="F541">
            <v>320.01067010777018</v>
          </cell>
          <cell r="G541">
            <v>1</v>
          </cell>
          <cell r="H541" t="str">
            <v>PC16/500</v>
          </cell>
          <cell r="I541">
            <v>3157</v>
          </cell>
          <cell r="J541" t="str">
            <v>1 Poste de concreto (16/500) de suspensión (30°) Tipo SUS11-16</v>
          </cell>
        </row>
        <row r="542">
          <cell r="C542" t="str">
            <v>EC033SER0S0-070-A2</v>
          </cell>
          <cell r="D542">
            <v>150</v>
          </cell>
          <cell r="E542">
            <v>50</v>
          </cell>
          <cell r="F542">
            <v>491.82949639255412</v>
          </cell>
          <cell r="G542">
            <v>1</v>
          </cell>
          <cell r="H542" t="str">
            <v>PC16/500</v>
          </cell>
          <cell r="I542">
            <v>3157</v>
          </cell>
          <cell r="J542" t="str">
            <v>1 Poste de concreto (16/500) de ángulo mayor (50°) Tipo AUS1-16</v>
          </cell>
        </row>
        <row r="543">
          <cell r="C543" t="str">
            <v>EC033SER0S0-070-RT</v>
          </cell>
          <cell r="D543">
            <v>150</v>
          </cell>
          <cell r="E543">
            <v>90</v>
          </cell>
          <cell r="F543">
            <v>790.24657375047082</v>
          </cell>
          <cell r="G543">
            <v>1</v>
          </cell>
          <cell r="H543" t="str">
            <v>PC16/600</v>
          </cell>
          <cell r="I543">
            <v>3234</v>
          </cell>
          <cell r="J543" t="str">
            <v>1 Poste de concreto (16/600) de retención y terminal (90°) Tipo RTUS1-16</v>
          </cell>
        </row>
        <row r="544">
          <cell r="C544" t="str">
            <v>EC033SER0S0-095-S1</v>
          </cell>
          <cell r="D544">
            <v>150</v>
          </cell>
          <cell r="E544">
            <v>3</v>
          </cell>
          <cell r="F544">
            <v>85.520437451242543</v>
          </cell>
          <cell r="G544">
            <v>1</v>
          </cell>
          <cell r="H544" t="str">
            <v>PC16/300</v>
          </cell>
          <cell r="I544">
            <v>3003</v>
          </cell>
          <cell r="J544" t="str">
            <v>1 Poste de concreto (16/300) de suspensión (3°) Tipo SUS1-16</v>
          </cell>
        </row>
        <row r="545">
          <cell r="C545" t="str">
            <v>EC033SER0S0-095-S3</v>
          </cell>
          <cell r="D545">
            <v>150</v>
          </cell>
          <cell r="E545">
            <v>30</v>
          </cell>
          <cell r="F545">
            <v>414.355388428541</v>
          </cell>
          <cell r="G545">
            <v>1</v>
          </cell>
          <cell r="H545" t="str">
            <v>PC16/700</v>
          </cell>
          <cell r="I545">
            <v>3311</v>
          </cell>
          <cell r="J545" t="str">
            <v>1 Poste de concreto (16/700) de suspensión (30°) Tipo SUS11-16</v>
          </cell>
        </row>
        <row r="546">
          <cell r="C546" t="str">
            <v>EC033SER0S0-095-A2</v>
          </cell>
          <cell r="D546">
            <v>150</v>
          </cell>
          <cell r="E546">
            <v>50</v>
          </cell>
          <cell r="F546">
            <v>645.88230516227384</v>
          </cell>
          <cell r="G546">
            <v>1</v>
          </cell>
          <cell r="H546" t="str">
            <v>PC16/900</v>
          </cell>
          <cell r="I546">
            <v>3465</v>
          </cell>
          <cell r="J546" t="str">
            <v>1 Poste de concreto (16/900) de ángulo mayor (50°) Tipo AUS1-16</v>
          </cell>
        </row>
        <row r="547">
          <cell r="C547" t="str">
            <v>EC033SER0S0-095-RT</v>
          </cell>
          <cell r="D547">
            <v>150</v>
          </cell>
          <cell r="E547">
            <v>90</v>
          </cell>
          <cell r="F547">
            <v>1048.0011376285911</v>
          </cell>
          <cell r="G547">
            <v>1</v>
          </cell>
          <cell r="H547" t="str">
            <v>PC16/600</v>
          </cell>
          <cell r="I547">
            <v>3234</v>
          </cell>
          <cell r="J547" t="str">
            <v>1 Poste de concreto (16/600) de retención y terminal (90°) Tipo RTUS1-16</v>
          </cell>
        </row>
        <row r="548">
          <cell r="C548" t="str">
            <v>EC033SER0S0-120-S1</v>
          </cell>
          <cell r="D548">
            <v>150</v>
          </cell>
          <cell r="E548">
            <v>3</v>
          </cell>
          <cell r="F548">
            <v>110.07557781843352</v>
          </cell>
          <cell r="G548">
            <v>1</v>
          </cell>
          <cell r="H548" t="str">
            <v>PC16/400</v>
          </cell>
          <cell r="I548">
            <v>3080</v>
          </cell>
          <cell r="J548" t="str">
            <v>1 Poste de concreto (16/400) de suspensión (3°) Tipo SUS1-16</v>
          </cell>
        </row>
        <row r="549">
          <cell r="C549" t="str">
            <v>EC033SER0S0-120-S3</v>
          </cell>
          <cell r="D549">
            <v>150</v>
          </cell>
          <cell r="E549">
            <v>30</v>
          </cell>
          <cell r="F549">
            <v>513.40252818937813</v>
          </cell>
          <cell r="G549">
            <v>1</v>
          </cell>
          <cell r="H549" t="str">
            <v>PC16/500</v>
          </cell>
          <cell r="I549">
            <v>3157</v>
          </cell>
          <cell r="J549" t="str">
            <v>1 Poste de concreto (16/500) de suspensión (30°) Tipo SUS11-16</v>
          </cell>
        </row>
        <row r="550">
          <cell r="C550" t="str">
            <v>EC033SER0S0-120-A2</v>
          </cell>
          <cell r="D550">
            <v>150</v>
          </cell>
          <cell r="E550">
            <v>50</v>
          </cell>
          <cell r="F550">
            <v>797.37795409065586</v>
          </cell>
          <cell r="G550">
            <v>1</v>
          </cell>
          <cell r="H550" t="str">
            <v>PC16/400</v>
          </cell>
          <cell r="I550">
            <v>3080</v>
          </cell>
          <cell r="J550" t="str">
            <v>1 Poste de concreto (16/400) de ángulo mayor (50°) Tipo AUS1-16</v>
          </cell>
        </row>
        <row r="551">
          <cell r="C551" t="str">
            <v>EC033SER0S0-120-RT</v>
          </cell>
          <cell r="D551">
            <v>150</v>
          </cell>
          <cell r="E551">
            <v>90</v>
          </cell>
          <cell r="F551">
            <v>1290.5900104835337</v>
          </cell>
          <cell r="G551">
            <v>1</v>
          </cell>
          <cell r="H551" t="str">
            <v>PC16/800</v>
          </cell>
          <cell r="I551">
            <v>3388</v>
          </cell>
          <cell r="J551" t="str">
            <v>1 Poste de concreto (16/800) de retención y terminal (90°) Tipo RTUS1-16</v>
          </cell>
        </row>
        <row r="552">
          <cell r="C552" t="str">
            <v>EC033SER0S0-150-S1</v>
          </cell>
          <cell r="D552">
            <v>150</v>
          </cell>
          <cell r="E552">
            <v>3</v>
          </cell>
          <cell r="F552">
            <v>128.89755127376486</v>
          </cell>
          <cell r="G552">
            <v>1</v>
          </cell>
          <cell r="H552" t="str">
            <v>PC16/400</v>
          </cell>
          <cell r="I552">
            <v>3080</v>
          </cell>
          <cell r="J552" t="str">
            <v>1 Poste de concreto (16/400) de suspensión (3°) Tipo SUS1-16</v>
          </cell>
        </row>
        <row r="553">
          <cell r="C553" t="str">
            <v>EC033SER0S0-150-S3</v>
          </cell>
          <cell r="D553">
            <v>150</v>
          </cell>
          <cell r="E553">
            <v>30</v>
          </cell>
          <cell r="F553">
            <v>625.57912224646566</v>
          </cell>
          <cell r="G553">
            <v>1</v>
          </cell>
          <cell r="H553" t="str">
            <v>PC16/800</v>
          </cell>
          <cell r="I553">
            <v>3388</v>
          </cell>
          <cell r="J553" t="str">
            <v>1 Poste de concreto (16/800) de suspensión (30°) Tipo SUS11-16</v>
          </cell>
        </row>
        <row r="554">
          <cell r="C554" t="str">
            <v>EC033SER0S0-150-A2</v>
          </cell>
          <cell r="D554">
            <v>150</v>
          </cell>
          <cell r="E554">
            <v>50</v>
          </cell>
          <cell r="F554">
            <v>975.28389780031171</v>
          </cell>
          <cell r="G554">
            <v>1</v>
          </cell>
          <cell r="H554" t="str">
            <v>PC16/800</v>
          </cell>
          <cell r="I554">
            <v>3388</v>
          </cell>
          <cell r="J554" t="str">
            <v>1 Poste de concreto (16/800) de ángulo mayor (50°) Tipo AUS1-16</v>
          </cell>
        </row>
        <row r="555">
          <cell r="C555" t="str">
            <v>EC033SER0S0-150-RT</v>
          </cell>
          <cell r="D555">
            <v>150</v>
          </cell>
          <cell r="E555">
            <v>90</v>
          </cell>
          <cell r="F555">
            <v>1582.6555072764193</v>
          </cell>
          <cell r="G555">
            <v>1</v>
          </cell>
          <cell r="H555" t="str">
            <v>PC16/800</v>
          </cell>
          <cell r="I555">
            <v>3388</v>
          </cell>
          <cell r="J555" t="str">
            <v>1 Poste de concreto (16/800) de retención y terminal (90°) Tipo RTUS1-16</v>
          </cell>
        </row>
        <row r="556">
          <cell r="C556" t="str">
            <v>EC033SER0D0-035-S1</v>
          </cell>
          <cell r="D556">
            <v>150</v>
          </cell>
          <cell r="E556">
            <v>3</v>
          </cell>
          <cell r="F556">
            <v>50.687794970191511</v>
          </cell>
          <cell r="G556">
            <v>1</v>
          </cell>
          <cell r="H556" t="str">
            <v>PC16/300</v>
          </cell>
          <cell r="I556">
            <v>3003</v>
          </cell>
          <cell r="J556" t="str">
            <v>1 Poste de concreto (16/300) de suspensión (3°) Tipo SUS2-16</v>
          </cell>
        </row>
        <row r="557">
          <cell r="C557" t="str">
            <v>EC033SER0D0-035-S3</v>
          </cell>
          <cell r="D557">
            <v>150</v>
          </cell>
          <cell r="E557">
            <v>30</v>
          </cell>
          <cell r="F557">
            <v>193.15781504723367</v>
          </cell>
          <cell r="G557">
            <v>2</v>
          </cell>
          <cell r="H557" t="str">
            <v>PC16/300</v>
          </cell>
          <cell r="I557">
            <v>3003</v>
          </cell>
          <cell r="J557" t="str">
            <v>2 Poste de concreto (16/300) de suspensión (30°) Tipo SUS21-16</v>
          </cell>
        </row>
        <row r="558">
          <cell r="C558" t="str">
            <v>EC033SER0D0-035-A2</v>
          </cell>
          <cell r="D558">
            <v>150</v>
          </cell>
          <cell r="E558">
            <v>50</v>
          </cell>
          <cell r="F558">
            <v>293.46845531645431</v>
          </cell>
          <cell r="G558">
            <v>2</v>
          </cell>
          <cell r="H558" t="str">
            <v>PC16/300</v>
          </cell>
          <cell r="I558">
            <v>3003</v>
          </cell>
          <cell r="J558" t="str">
            <v>2 Poste de concreto (16/300) de ángulo mayor (50°) Tipo AUS2-16</v>
          </cell>
        </row>
        <row r="559">
          <cell r="C559" t="str">
            <v>EC033SER0D0-035-RT</v>
          </cell>
          <cell r="D559">
            <v>150</v>
          </cell>
          <cell r="E559">
            <v>90</v>
          </cell>
          <cell r="F559">
            <v>467.68922462509164</v>
          </cell>
          <cell r="G559">
            <v>2</v>
          </cell>
          <cell r="H559" t="str">
            <v>PC16/300</v>
          </cell>
          <cell r="I559">
            <v>3003</v>
          </cell>
          <cell r="J559" t="str">
            <v>2 Poste de concreto (16/300) de retención y terminal (90°) Tipo RTUS2-16</v>
          </cell>
        </row>
        <row r="560">
          <cell r="C560" t="str">
            <v>EC033SER0D0-050-S1</v>
          </cell>
          <cell r="D560">
            <v>150</v>
          </cell>
          <cell r="E560">
            <v>3</v>
          </cell>
          <cell r="F560">
            <v>63.712147823622061</v>
          </cell>
          <cell r="G560">
            <v>1</v>
          </cell>
          <cell r="H560" t="str">
            <v>PC16/400</v>
          </cell>
          <cell r="I560">
            <v>3080</v>
          </cell>
          <cell r="J560" t="str">
            <v>1 Poste de concreto (16/400) de suspensión (3°) Tipo SUS2-16</v>
          </cell>
        </row>
        <row r="561">
          <cell r="C561" t="str">
            <v>EC033SER0D0-050-S3</v>
          </cell>
          <cell r="D561">
            <v>150</v>
          </cell>
          <cell r="E561">
            <v>30</v>
          </cell>
          <cell r="F561">
            <v>260.33194235058642</v>
          </cell>
          <cell r="G561">
            <v>2</v>
          </cell>
          <cell r="H561" t="str">
            <v>PC16/400</v>
          </cell>
          <cell r="I561">
            <v>3080</v>
          </cell>
          <cell r="J561" t="str">
            <v>2 Poste de concreto (16/400) de suspensión (30°) Tipo SUS21-16</v>
          </cell>
        </row>
        <row r="562">
          <cell r="C562" t="str">
            <v>EC033SER0D0-050-A2</v>
          </cell>
          <cell r="D562">
            <v>150</v>
          </cell>
          <cell r="E562">
            <v>50</v>
          </cell>
          <cell r="F562">
            <v>398.76848828450954</v>
          </cell>
          <cell r="G562">
            <v>2</v>
          </cell>
          <cell r="H562" t="str">
            <v>PC16/600</v>
          </cell>
          <cell r="I562">
            <v>3234</v>
          </cell>
          <cell r="J562" t="str">
            <v>2 Poste de concreto (16/600) de ángulo mayor (50°) Tipo AUS2-16</v>
          </cell>
        </row>
        <row r="563">
          <cell r="C563" t="str">
            <v>EC033SER0D0-050-RT</v>
          </cell>
          <cell r="D563">
            <v>150</v>
          </cell>
          <cell r="E563">
            <v>90</v>
          </cell>
          <cell r="F563">
            <v>639.20680537936244</v>
          </cell>
          <cell r="G563">
            <v>2</v>
          </cell>
          <cell r="H563" t="str">
            <v>PC16/600</v>
          </cell>
          <cell r="I563">
            <v>3234</v>
          </cell>
          <cell r="J563" t="str">
            <v>2 Poste de concreto (16/600) de retención y terminal (90°) Tipo RTUS2-16</v>
          </cell>
        </row>
        <row r="564">
          <cell r="C564" t="str">
            <v>EC033SER0D0-070-S1</v>
          </cell>
          <cell r="D564">
            <v>150</v>
          </cell>
          <cell r="E564">
            <v>3</v>
          </cell>
          <cell r="F564">
            <v>75.978416254056611</v>
          </cell>
          <cell r="G564">
            <v>1</v>
          </cell>
          <cell r="H564" t="str">
            <v>PC16/500</v>
          </cell>
          <cell r="I564">
            <v>3157</v>
          </cell>
          <cell r="J564" t="str">
            <v>1 Poste de concreto (16/500) de suspensión (3°) Tipo SUS2-16</v>
          </cell>
        </row>
        <row r="565">
          <cell r="C565" t="str">
            <v>EC033SER0D0-070-S3</v>
          </cell>
          <cell r="D565">
            <v>150</v>
          </cell>
          <cell r="E565">
            <v>30</v>
          </cell>
          <cell r="F565">
            <v>320.01067010777018</v>
          </cell>
          <cell r="G565">
            <v>2</v>
          </cell>
          <cell r="H565" t="str">
            <v>PC16/500</v>
          </cell>
          <cell r="I565">
            <v>3157</v>
          </cell>
          <cell r="J565" t="str">
            <v>2 Poste de concreto (16/500) de suspensión (30°) Tipo SUS21-16</v>
          </cell>
        </row>
        <row r="566">
          <cell r="C566" t="str">
            <v>EC033SER0D0-070-A2</v>
          </cell>
          <cell r="D566">
            <v>150</v>
          </cell>
          <cell r="E566">
            <v>50</v>
          </cell>
          <cell r="F566">
            <v>491.82949639255412</v>
          </cell>
          <cell r="G566">
            <v>2</v>
          </cell>
          <cell r="H566" t="str">
            <v>PC16/600</v>
          </cell>
          <cell r="I566">
            <v>3234</v>
          </cell>
          <cell r="J566" t="str">
            <v>2 Poste de concreto (16/600) de ángulo mayor (50°) Tipo AUS2-16</v>
          </cell>
        </row>
        <row r="567">
          <cell r="C567" t="str">
            <v>EC033SER0D0-070-RT</v>
          </cell>
          <cell r="D567">
            <v>150</v>
          </cell>
          <cell r="E567">
            <v>90</v>
          </cell>
          <cell r="F567">
            <v>790.24657375047082</v>
          </cell>
          <cell r="G567">
            <v>2</v>
          </cell>
          <cell r="H567" t="str">
            <v>PC16/700</v>
          </cell>
          <cell r="I567">
            <v>3311</v>
          </cell>
          <cell r="J567" t="str">
            <v>2 Poste de concreto (16/700) de retención y terminal (90°) Tipo RTUS2-16</v>
          </cell>
        </row>
        <row r="568">
          <cell r="C568" t="str">
            <v>EC033SER0D0-120-S1</v>
          </cell>
          <cell r="D568">
            <v>150</v>
          </cell>
          <cell r="E568">
            <v>3</v>
          </cell>
          <cell r="F568">
            <v>110.07557781843352</v>
          </cell>
          <cell r="G568">
            <v>1</v>
          </cell>
          <cell r="H568" t="str">
            <v>PC16/600</v>
          </cell>
          <cell r="I568">
            <v>3234</v>
          </cell>
          <cell r="J568" t="str">
            <v>1 Poste de concreto (16/600) de suspensión (3°) Tipo SUS2-16</v>
          </cell>
        </row>
        <row r="569">
          <cell r="C569" t="str">
            <v>EC033SER0D0-120-S3</v>
          </cell>
          <cell r="D569">
            <v>150</v>
          </cell>
          <cell r="E569">
            <v>30</v>
          </cell>
          <cell r="F569">
            <v>513.40252818937813</v>
          </cell>
          <cell r="G569">
            <v>2</v>
          </cell>
          <cell r="H569" t="str">
            <v>PC16/700</v>
          </cell>
          <cell r="I569">
            <v>3311</v>
          </cell>
          <cell r="J569" t="str">
            <v>2 Poste de concreto (16/700) de suspensión (30°) Tipo SUS21-16</v>
          </cell>
        </row>
        <row r="570">
          <cell r="C570" t="str">
            <v>EC033SER0D0-120-A2</v>
          </cell>
          <cell r="D570">
            <v>150</v>
          </cell>
          <cell r="E570">
            <v>50</v>
          </cell>
          <cell r="F570">
            <v>797.37795409065586</v>
          </cell>
          <cell r="G570">
            <v>2</v>
          </cell>
          <cell r="H570" t="str">
            <v>PC16/700</v>
          </cell>
          <cell r="I570">
            <v>3311</v>
          </cell>
          <cell r="J570" t="str">
            <v>2 Poste de concreto (16/700) de ángulo mayor (50°) Tipo AUS2-16</v>
          </cell>
        </row>
        <row r="571">
          <cell r="C571" t="str">
            <v>EC033SER0D0-120-RT</v>
          </cell>
          <cell r="D571">
            <v>150</v>
          </cell>
          <cell r="E571">
            <v>90</v>
          </cell>
          <cell r="F571">
            <v>1290.5900104835337</v>
          </cell>
          <cell r="G571">
            <v>2</v>
          </cell>
          <cell r="H571" t="str">
            <v>PC16/900</v>
          </cell>
          <cell r="I571">
            <v>3465</v>
          </cell>
          <cell r="J571" t="str">
            <v>2 Poste de concreto (16/900) de retención y terminal (90°) Tipo RTUS2-16</v>
          </cell>
        </row>
        <row r="572">
          <cell r="C572" t="str">
            <v>EC033SER0D0-150-S1</v>
          </cell>
          <cell r="D572">
            <v>150</v>
          </cell>
          <cell r="E572">
            <v>3</v>
          </cell>
          <cell r="F572">
            <v>128.89755127376486</v>
          </cell>
          <cell r="G572">
            <v>1</v>
          </cell>
          <cell r="H572" t="str">
            <v>PC16/700</v>
          </cell>
          <cell r="I572">
            <v>3311</v>
          </cell>
          <cell r="J572" t="str">
            <v>1 Poste de concreto (16/700) de suspensión (3°) Tipo SUS2-16</v>
          </cell>
        </row>
        <row r="573">
          <cell r="C573" t="str">
            <v>EC033SER0D0-150-S3</v>
          </cell>
          <cell r="D573">
            <v>150</v>
          </cell>
          <cell r="E573">
            <v>30</v>
          </cell>
          <cell r="F573">
            <v>625.57912224646566</v>
          </cell>
          <cell r="G573">
            <v>2</v>
          </cell>
          <cell r="H573" t="str">
            <v>PC16/800</v>
          </cell>
          <cell r="I573">
            <v>3388</v>
          </cell>
          <cell r="J573" t="str">
            <v>2 Poste de concreto (16/800) de suspensión (30°) Tipo SUS21-16</v>
          </cell>
        </row>
        <row r="574">
          <cell r="C574" t="str">
            <v>EC033SER0D0-150-A2</v>
          </cell>
          <cell r="D574">
            <v>150</v>
          </cell>
          <cell r="E574">
            <v>50</v>
          </cell>
          <cell r="F574">
            <v>975.28389780031171</v>
          </cell>
          <cell r="G574">
            <v>2</v>
          </cell>
          <cell r="H574" t="str">
            <v>PC16/800</v>
          </cell>
          <cell r="I574">
            <v>3388</v>
          </cell>
          <cell r="J574" t="str">
            <v>2 Poste de concreto (16/800) de ángulo mayor (50°) Tipo AUS2-16</v>
          </cell>
        </row>
        <row r="575">
          <cell r="C575" t="str">
            <v>EC033SER0D0-150-RT</v>
          </cell>
          <cell r="D575">
            <v>150</v>
          </cell>
          <cell r="E575">
            <v>90</v>
          </cell>
          <cell r="F575">
            <v>1582.6555072764193</v>
          </cell>
          <cell r="G575">
            <v>2</v>
          </cell>
          <cell r="H575" t="str">
            <v>PC16/900</v>
          </cell>
          <cell r="I575">
            <v>3465</v>
          </cell>
          <cell r="J575" t="str">
            <v>2 Poste de concreto (16/900) de retención y terminal (90°) Tipo RTUS2-16</v>
          </cell>
        </row>
        <row r="576">
          <cell r="C576" t="str">
            <v>EA060COU0D0-300-T</v>
          </cell>
          <cell r="F576">
            <v>2902.6466866925339</v>
          </cell>
          <cell r="G576">
            <v>2</v>
          </cell>
          <cell r="H576" t="str">
            <v>PA18/7550</v>
          </cell>
          <cell r="I576">
            <v>4558.9824734260201</v>
          </cell>
          <cell r="J576" t="str">
            <v>2 Postes autosoportables de acero (18/7550) de ángulo mayor y terminal (90°) Tipo ATU2-18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Análisis de Costos Cad. Aislad."/>
      <sheetName val="Costo Postes Concreto"/>
      <sheetName val="Estructuras de Acero y Concreto"/>
      <sheetName val="Peso Conductores"/>
      <sheetName val="DATO TECN. XLPE"/>
      <sheetName val="Costo Postes de Madera"/>
      <sheetName val="Estructuras de Madera"/>
      <sheetName val="Estructuras de Transición"/>
    </sheetNames>
    <sheetDataSet>
      <sheetData sheetId="0"/>
      <sheetData sheetId="1">
        <row r="1">
          <cell r="B1" t="str">
            <v>ANALISIS DE COSTOS DE CADENAS DE AISLADORES</v>
          </cell>
        </row>
        <row r="3">
          <cell r="F3" t="str">
            <v>PRECIO</v>
          </cell>
        </row>
        <row r="4">
          <cell r="B4" t="str">
            <v>AV070</v>
          </cell>
          <cell r="C4" t="str">
            <v>Aislador de Vidrio, 70 kN</v>
          </cell>
          <cell r="D4" t="str">
            <v>UND</v>
          </cell>
          <cell r="E4">
            <v>0</v>
          </cell>
          <cell r="F4">
            <v>6.913690278952811</v>
          </cell>
        </row>
        <row r="5">
          <cell r="B5" t="str">
            <v>AV120</v>
          </cell>
          <cell r="C5" t="str">
            <v>Aislador de Vidrio, 120 kN</v>
          </cell>
          <cell r="D5" t="str">
            <v>UND</v>
          </cell>
          <cell r="E5">
            <v>0</v>
          </cell>
          <cell r="F5">
            <v>10.730234300180511</v>
          </cell>
        </row>
        <row r="6">
          <cell r="B6" t="str">
            <v>AV160</v>
          </cell>
          <cell r="C6" t="str">
            <v>Aislador de Vidrio, 160 kN</v>
          </cell>
          <cell r="D6" t="str">
            <v>UND</v>
          </cell>
          <cell r="E6">
            <v>0</v>
          </cell>
          <cell r="F6">
            <v>14.343804089769691</v>
          </cell>
        </row>
        <row r="9">
          <cell r="B9" t="str">
            <v>CALCULO DEL COSTO UNITARIO POR CADENA</v>
          </cell>
        </row>
        <row r="11">
          <cell r="B11" t="str">
            <v>CODIGO</v>
          </cell>
          <cell r="C11" t="str">
            <v>DESCRIPCION</v>
          </cell>
          <cell r="D11" t="str">
            <v xml:space="preserve">COSTO UNITARIO
POR CADENA
(US$) </v>
          </cell>
          <cell r="E11" t="str">
            <v>PESO DE CADENA (kg)</v>
          </cell>
          <cell r="F11" t="str">
            <v>TIPO CADENA - TENSÍON</v>
          </cell>
        </row>
        <row r="12">
          <cell r="B12" t="str">
            <v>CA22AN3-220</v>
          </cell>
          <cell r="C12" t="str">
            <v>Tipo anclaje con 22 aisladores standard, incluye accesorios 220 KV - 160 KN</v>
          </cell>
          <cell r="D12">
            <v>370.5636899749332</v>
          </cell>
          <cell r="E12">
            <v>391.6</v>
          </cell>
          <cell r="F12" t="str">
            <v>AN220</v>
          </cell>
        </row>
        <row r="13">
          <cell r="B13" t="str">
            <v>CA21SU2-220</v>
          </cell>
          <cell r="C13" t="str">
            <v>Tipo suspensión con 21 aisladores standard, incluye accesorios 220 KV - 120 KN</v>
          </cell>
          <cell r="D13">
            <v>275.33492030379074</v>
          </cell>
          <cell r="E13">
            <v>226.8</v>
          </cell>
          <cell r="F13" t="str">
            <v>SU220</v>
          </cell>
        </row>
        <row r="14">
          <cell r="B14" t="str">
            <v>CA21NN2-220</v>
          </cell>
          <cell r="C14" t="str">
            <v>Tipo orientación con 21 aisladores standard, incluye accesorios 220 KV - 120 KN</v>
          </cell>
          <cell r="D14">
            <v>275.33492030379074</v>
          </cell>
          <cell r="E14">
            <v>226.8</v>
          </cell>
          <cell r="F14" t="str">
            <v>NN220</v>
          </cell>
        </row>
        <row r="15">
          <cell r="B15" t="str">
            <v>CA21AN3-220</v>
          </cell>
          <cell r="C15" t="str">
            <v>Tipo anclaje con 21 aisladores standard, incluye accesorios 220 KV - 160 KN</v>
          </cell>
          <cell r="D15">
            <v>356.21988588516354</v>
          </cell>
          <cell r="E15">
            <v>373.8</v>
          </cell>
          <cell r="F15" t="str">
            <v>AN220</v>
          </cell>
        </row>
        <row r="16">
          <cell r="B16" t="str">
            <v>CA20SU2-220</v>
          </cell>
          <cell r="C16" t="str">
            <v>Tipo suspensión con 20 aisladores standard, incluye accesorios 220 KV - 120 KN</v>
          </cell>
          <cell r="D16">
            <v>264.60468600361025</v>
          </cell>
          <cell r="E16">
            <v>216</v>
          </cell>
          <cell r="F16" t="str">
            <v>SU220</v>
          </cell>
        </row>
        <row r="17">
          <cell r="B17" t="str">
            <v>CA20NN2-220</v>
          </cell>
          <cell r="C17" t="str">
            <v>Tipo orientación con 20 aisladores standard, incluye accesorios 220 KV - 120 KN</v>
          </cell>
          <cell r="D17">
            <v>264.60468600361025</v>
          </cell>
          <cell r="E17">
            <v>216</v>
          </cell>
          <cell r="F17" t="str">
            <v>NN220</v>
          </cell>
        </row>
        <row r="18">
          <cell r="B18" t="str">
            <v>CA15AN2-138</v>
          </cell>
          <cell r="C18" t="str">
            <v>Tipo anclaje con 15 aisladores standard, incluye accesorios 138 KV - 120 KN</v>
          </cell>
          <cell r="D18">
            <v>205.95351450270766</v>
          </cell>
          <cell r="E18">
            <v>162</v>
          </cell>
          <cell r="F18" t="str">
            <v>AN138</v>
          </cell>
        </row>
        <row r="19">
          <cell r="B19" t="str">
            <v>CA15AN3-138</v>
          </cell>
          <cell r="C19" t="str">
            <v>Tipo anclaje con 15 aisladores standard, incluye accesorios 138 KV - 160 KN</v>
          </cell>
          <cell r="D19">
            <v>260.15706134654533</v>
          </cell>
          <cell r="E19">
            <v>267</v>
          </cell>
          <cell r="F19" t="str">
            <v>AN138</v>
          </cell>
        </row>
        <row r="20">
          <cell r="B20" t="str">
            <v>CA14SU2-138</v>
          </cell>
          <cell r="C20" t="str">
            <v>Tipo suspensión con 14 aisladores standard, incluye accesorios 138 KV - 120 KN</v>
          </cell>
          <cell r="D20">
            <v>190.22328020252715</v>
          </cell>
          <cell r="E20">
            <v>151.20000000000002</v>
          </cell>
          <cell r="F20" t="str">
            <v>SU138</v>
          </cell>
        </row>
        <row r="21">
          <cell r="B21" t="str">
            <v>CA14NN2-138</v>
          </cell>
          <cell r="C21" t="str">
            <v>Tipo orientación con 14 aisladores standard, incluye accesorios 138 KV - 120 KN</v>
          </cell>
          <cell r="D21">
            <v>190.22328020252715</v>
          </cell>
          <cell r="E21">
            <v>151.20000000000002</v>
          </cell>
          <cell r="F21" t="str">
            <v>NN138</v>
          </cell>
        </row>
        <row r="22">
          <cell r="B22" t="str">
            <v>CA14AN3-138</v>
          </cell>
          <cell r="C22" t="str">
            <v>Tipo anclaje con 14 aisladores standard, incluye accesorios 138 KV - 160 KN</v>
          </cell>
          <cell r="D22">
            <v>245.81325725677567</v>
          </cell>
          <cell r="E22">
            <v>249.20000000000002</v>
          </cell>
          <cell r="F22" t="str">
            <v>AN138</v>
          </cell>
        </row>
        <row r="23">
          <cell r="B23" t="str">
            <v>CA13SU2-138</v>
          </cell>
          <cell r="C23" t="str">
            <v>Tipo suspensión con 13 aisladores standard, incluye accesorios 138 KV - 120 KN</v>
          </cell>
          <cell r="D23">
            <v>179.49304590234664</v>
          </cell>
          <cell r="E23">
            <v>140.4</v>
          </cell>
          <cell r="F23" t="str">
            <v>SU138</v>
          </cell>
        </row>
        <row r="24">
          <cell r="B24" t="str">
            <v>CA13NN2-138</v>
          </cell>
          <cell r="C24" t="str">
            <v>Tipo orientación con 13 aisladores standard, incluye accesorios 138 KV - 120 KN</v>
          </cell>
          <cell r="D24">
            <v>179.49304590234664</v>
          </cell>
          <cell r="E24">
            <v>140.4</v>
          </cell>
          <cell r="F24" t="str">
            <v>NN138</v>
          </cell>
        </row>
        <row r="25">
          <cell r="B25" t="str">
            <v>CA12AN3-138</v>
          </cell>
          <cell r="C25" t="str">
            <v>Tipo anclaje con 12 aisladores standard, incluye accesorios 138 KV - 160 KN</v>
          </cell>
          <cell r="D25">
            <v>217.12564907723629</v>
          </cell>
          <cell r="E25">
            <v>213.60000000000002</v>
          </cell>
          <cell r="F25" t="str">
            <v>AN138</v>
          </cell>
        </row>
        <row r="26">
          <cell r="B26" t="str">
            <v>CA11SU2-138</v>
          </cell>
          <cell r="C26" t="str">
            <v>Tipo suspensión con 11 aisladores standard, incluye accesorios 138 KV - 120 KN</v>
          </cell>
          <cell r="D26">
            <v>158.03257730198561</v>
          </cell>
          <cell r="E26">
            <v>118.80000000000001</v>
          </cell>
          <cell r="F26" t="str">
            <v>SU138</v>
          </cell>
        </row>
        <row r="27">
          <cell r="B27" t="str">
            <v>CA11NN2-138</v>
          </cell>
          <cell r="C27" t="str">
            <v>Tipo orientación con 11 aisladores standard, incluye accesorios 138 KV - 120 KN</v>
          </cell>
          <cell r="D27">
            <v>158.03257730198561</v>
          </cell>
          <cell r="E27">
            <v>118.80000000000001</v>
          </cell>
          <cell r="F27" t="str">
            <v>NN138</v>
          </cell>
        </row>
        <row r="28">
          <cell r="B28" t="str">
            <v>CA07AN2-060</v>
          </cell>
          <cell r="C28" t="str">
            <v>Tipo anclaje con 07 aisladores standard, incluye accesorios 60 KV - 120 KN</v>
          </cell>
          <cell r="D28">
            <v>120.11164010126357</v>
          </cell>
          <cell r="E28">
            <v>75.600000000000009</v>
          </cell>
          <cell r="F28" t="str">
            <v>AN060</v>
          </cell>
        </row>
        <row r="29">
          <cell r="B29" t="str">
            <v>CA06SU1-060</v>
          </cell>
          <cell r="C29" t="str">
            <v>Tipo suspensión con 06 aisladores standard, incluye accesorios 60 KV - 70 KN</v>
          </cell>
          <cell r="D29">
            <v>81.482141673716868</v>
          </cell>
          <cell r="E29">
            <v>42</v>
          </cell>
          <cell r="F29" t="str">
            <v>SU060</v>
          </cell>
        </row>
        <row r="30">
          <cell r="B30" t="str">
            <v>CA06NN1-060</v>
          </cell>
          <cell r="C30" t="str">
            <v>Tipo orientación con 06 aisladores standard, incluye accesorios 60 KV - 70 KN</v>
          </cell>
          <cell r="D30">
            <v>81.482141673716868</v>
          </cell>
          <cell r="E30">
            <v>42</v>
          </cell>
          <cell r="F30" t="str">
            <v>NN060</v>
          </cell>
        </row>
        <row r="31">
          <cell r="B31" t="str">
            <v>CA06AN2-060</v>
          </cell>
          <cell r="C31" t="str">
            <v>Tipo anclaje con 06 aisladores standard, incluye accesorios 60 KV - 120 KN</v>
          </cell>
          <cell r="D31">
            <v>109.38140580108306</v>
          </cell>
          <cell r="E31">
            <v>64.800000000000011</v>
          </cell>
          <cell r="F31" t="str">
            <v>AN060</v>
          </cell>
        </row>
        <row r="32">
          <cell r="B32" t="str">
            <v>CA05SU1-060</v>
          </cell>
          <cell r="C32" t="str">
            <v>Tipo suspensión con 05 aisladores standard, incluye accesorios 60 KV - 70 KN</v>
          </cell>
          <cell r="D32">
            <v>74.568451394764054</v>
          </cell>
          <cell r="E32">
            <v>35</v>
          </cell>
          <cell r="F32" t="str">
            <v>SU060</v>
          </cell>
        </row>
        <row r="33">
          <cell r="B33" t="str">
            <v>CA05NN1-060</v>
          </cell>
          <cell r="C33" t="str">
            <v>Tipo orientación con 05 aisladores standard, incluye accesorios 60 KV - 70 KN</v>
          </cell>
          <cell r="D33">
            <v>74.568451394764054</v>
          </cell>
          <cell r="E33">
            <v>35</v>
          </cell>
          <cell r="F33" t="str">
            <v>NN060</v>
          </cell>
        </row>
        <row r="34">
          <cell r="B34" t="str">
            <v>CA04AN2-033</v>
          </cell>
          <cell r="C34" t="str">
            <v>Tipo anclaje con 04 aisladores standard, incluye accesorios 33 KV - 120 KN</v>
          </cell>
          <cell r="D34">
            <v>77.920937200722051</v>
          </cell>
          <cell r="E34">
            <v>43.2</v>
          </cell>
          <cell r="F34" t="str">
            <v>AN033</v>
          </cell>
        </row>
        <row r="35">
          <cell r="B35" t="str">
            <v>CA03SU1-033</v>
          </cell>
          <cell r="C35" t="str">
            <v>Tipo suspensión con 03 aisladores standard, incluye accesorios 33 KV - 70 KN</v>
          </cell>
          <cell r="D35">
            <v>50.741070836858434</v>
          </cell>
          <cell r="E35">
            <v>21</v>
          </cell>
          <cell r="F35" t="str">
            <v>SU033</v>
          </cell>
        </row>
        <row r="36">
          <cell r="B36" t="str">
            <v>CA03RH1-033</v>
          </cell>
          <cell r="C36" t="str">
            <v>Tipo rígido con 03 aisladores standard, incluye accesorios 33 KV - 70 KN</v>
          </cell>
          <cell r="D36">
            <v>41</v>
          </cell>
          <cell r="E36">
            <v>7</v>
          </cell>
          <cell r="F36" t="str">
            <v>RH033</v>
          </cell>
        </row>
        <row r="37">
          <cell r="B37" t="str">
            <v>CA03NN1-033</v>
          </cell>
          <cell r="C37" t="str">
            <v>Tipo orientación con 03 aisladores standard, incluye accesorios 33 KV - 70 KN</v>
          </cell>
          <cell r="D37">
            <v>50.741070836858434</v>
          </cell>
          <cell r="E37">
            <v>21</v>
          </cell>
          <cell r="F37" t="str">
            <v>NN033</v>
          </cell>
        </row>
        <row r="39">
          <cell r="B39" t="str">
            <v>CODIGO</v>
          </cell>
          <cell r="C39" t="str">
            <v>DESCRIPCION</v>
          </cell>
          <cell r="D39" t="str">
            <v xml:space="preserve">COSTO UNITARIO
POR CADENA
(US$) </v>
          </cell>
          <cell r="E39" t="str">
            <v>PESO DE CADENA (kg)</v>
          </cell>
          <cell r="F39" t="str">
            <v>cod_sum</v>
          </cell>
        </row>
        <row r="40">
          <cell r="B40" t="str">
            <v>AP220SUC9-120</v>
          </cell>
          <cell r="C40" t="str">
            <v>Aisladores poliméricos de silicona en suspensión más accesorios  220 kV, 120 kN, más accesorios ACCR</v>
          </cell>
          <cell r="D40">
            <v>489.50853174603174</v>
          </cell>
          <cell r="E40">
            <v>25</v>
          </cell>
          <cell r="F40" t="str">
            <v>AP220SU00-120</v>
          </cell>
        </row>
        <row r="41">
          <cell r="B41" t="str">
            <v>AP220ANC9-160</v>
          </cell>
          <cell r="C41" t="str">
            <v>Aisladores poliméricos de silicona en anclaje más accesorios  220 kV, 160 kN, más accesorios  ACCR</v>
          </cell>
          <cell r="D41">
            <v>352.4290972222222</v>
          </cell>
          <cell r="E41">
            <v>25</v>
          </cell>
          <cell r="F41" t="str">
            <v>AP220AN00-160</v>
          </cell>
        </row>
        <row r="42">
          <cell r="B42" t="str">
            <v>AP220RHC9-120</v>
          </cell>
          <cell r="C42" t="str">
            <v>Aislador rígido horizontal polimérico para suspensión más accesorios  220 kV, 120 kN, más accesorios  ACCR</v>
          </cell>
          <cell r="D42">
            <v>1868.4376190476191</v>
          </cell>
          <cell r="E42">
            <v>25</v>
          </cell>
          <cell r="F42" t="str">
            <v>AP220RH00-120</v>
          </cell>
        </row>
        <row r="43">
          <cell r="B43" t="str">
            <v>AP060SUC9-070</v>
          </cell>
          <cell r="C43" t="str">
            <v>Aislador rígido horizontal polimérico para suspensión  60 Kv, 70 kN, más accesorios ACCR</v>
          </cell>
          <cell r="D43">
            <v>463.89292982392317</v>
          </cell>
          <cell r="E43">
            <v>10</v>
          </cell>
          <cell r="F43" t="str">
            <v>AP060RH00-070</v>
          </cell>
        </row>
        <row r="44">
          <cell r="B44" t="str">
            <v>AP060ANC9-070</v>
          </cell>
          <cell r="C44" t="str">
            <v>Aisladores poliméricos de silicona en anclaje 60 kV, 70 kN, más accesorios  ACCR</v>
          </cell>
          <cell r="D44">
            <v>462.54277777777776</v>
          </cell>
          <cell r="E44">
            <v>10</v>
          </cell>
          <cell r="F44" t="str">
            <v>AP060AN00-070</v>
          </cell>
        </row>
        <row r="45">
          <cell r="B45" t="str">
            <v>AP060RHC9-120</v>
          </cell>
          <cell r="C45" t="str">
            <v>Aislador rígido horizontal polimérico para suspensión  60 kV, 120 kN, más accesorios  ACCR</v>
          </cell>
          <cell r="D45">
            <v>523.73</v>
          </cell>
          <cell r="E45">
            <v>10</v>
          </cell>
          <cell r="F45" t="str">
            <v>AP060RH00-120</v>
          </cell>
        </row>
        <row r="46">
          <cell r="B46" t="str">
            <v>AP060RHC9-070</v>
          </cell>
          <cell r="C46" t="str">
            <v>Aislador rígido horizontal polimérico para suspensión  60 kV, 70 kN, más accesorios  ACCR</v>
          </cell>
          <cell r="D46">
            <v>463.89292982392317</v>
          </cell>
          <cell r="E46">
            <v>10</v>
          </cell>
          <cell r="F46" t="str">
            <v>AP060RH00-070</v>
          </cell>
        </row>
        <row r="47">
          <cell r="B47" t="str">
            <v>AP220SU00-120</v>
          </cell>
          <cell r="C47" t="str">
            <v>Aisladores poliméricos de silicona en suspensión más accesorios  220 kV, 120 kN</v>
          </cell>
          <cell r="D47">
            <v>86.770546320768574</v>
          </cell>
          <cell r="E47">
            <v>7.8</v>
          </cell>
          <cell r="F47" t="str">
            <v>AP220SU00-120</v>
          </cell>
        </row>
        <row r="48">
          <cell r="B48" t="str">
            <v>AP220RH00-120</v>
          </cell>
          <cell r="C48" t="str">
            <v>Aislador rígido horizontal polimérico para suspensión más accesorios  220 kV, 120 kN</v>
          </cell>
          <cell r="D48">
            <v>1465.6996336223558</v>
          </cell>
          <cell r="E48">
            <v>25</v>
          </cell>
          <cell r="F48" t="str">
            <v>AP220RH00-120</v>
          </cell>
        </row>
        <row r="49">
          <cell r="B49" t="str">
            <v>AP220AN00-160</v>
          </cell>
          <cell r="C49" t="str">
            <v>Aisladores poliméricos de silicona en anclaje más accesorios  220 kV, 160 kN</v>
          </cell>
          <cell r="D49">
            <v>341.73462289459383</v>
          </cell>
          <cell r="E49">
            <v>7.8</v>
          </cell>
          <cell r="F49" t="str">
            <v>AP220AN00-160</v>
          </cell>
        </row>
        <row r="50">
          <cell r="B50" t="str">
            <v>AP138SU00-120</v>
          </cell>
          <cell r="C50" t="str">
            <v>Aisladores poliméricos de silicona en suspensión más accesorios  138 kV, 120 kN</v>
          </cell>
          <cell r="D50">
            <v>174.29901660546349</v>
          </cell>
          <cell r="E50">
            <v>7.8</v>
          </cell>
          <cell r="F50" t="str">
            <v>AP138SU00-120</v>
          </cell>
        </row>
        <row r="51">
          <cell r="B51" t="str">
            <v>AP138RH00-120</v>
          </cell>
          <cell r="C51" t="str">
            <v>Aislador rígido horizontal polimérico para suspensión, más acesorios 138 kV, 120 kN</v>
          </cell>
          <cell r="D51">
            <v>447.23676891228837</v>
          </cell>
          <cell r="E51">
            <v>25</v>
          </cell>
          <cell r="F51" t="str">
            <v>AP138RH00-120</v>
          </cell>
        </row>
        <row r="52">
          <cell r="B52" t="str">
            <v>AP138AN00-120</v>
          </cell>
          <cell r="C52" t="str">
            <v>Aisladores poliméricos de silicona en anclaje más accesorios 138 kV, 120 kN</v>
          </cell>
          <cell r="D52">
            <v>160.2718542345176</v>
          </cell>
          <cell r="E52">
            <v>7.8</v>
          </cell>
          <cell r="F52" t="str">
            <v>AP138AN00-120</v>
          </cell>
        </row>
        <row r="53">
          <cell r="B53" t="str">
            <v>AP060SU00-070</v>
          </cell>
          <cell r="C53" t="str">
            <v>Aisladores poliméricos de silicona en suspensión más accesorios  60 kV, 120 kN</v>
          </cell>
          <cell r="D53">
            <v>46.810651008937697</v>
          </cell>
          <cell r="E53">
            <v>3.5</v>
          </cell>
          <cell r="F53" t="str">
            <v>AP060SU00-070</v>
          </cell>
        </row>
        <row r="54">
          <cell r="B54" t="str">
            <v>AP060RH00-120</v>
          </cell>
          <cell r="C54" t="str">
            <v>Aislador rígido horizontal polimérico para suspensión  más accesorios  60 kV, 120 kN</v>
          </cell>
          <cell r="D54">
            <v>307.54558305687931</v>
          </cell>
          <cell r="E54">
            <v>10</v>
          </cell>
          <cell r="F54" t="str">
            <v>AP060RH00-120</v>
          </cell>
        </row>
        <row r="55">
          <cell r="B55" t="str">
            <v>AP060RH00-070</v>
          </cell>
          <cell r="C55" t="str">
            <v>Aislador rígido horizontal polimérico para suspensión  más accesorios  60 kV, 70 kN</v>
          </cell>
          <cell r="D55">
            <v>247.70851288080246</v>
          </cell>
          <cell r="E55">
            <v>10</v>
          </cell>
          <cell r="F55" t="str">
            <v>AP060RH00-070</v>
          </cell>
        </row>
        <row r="56">
          <cell r="B56" t="str">
            <v>AP060AN00-120</v>
          </cell>
          <cell r="C56" t="str">
            <v>Aisladores poliméricos de silicona en anclaje más accesorios  60 kV, 120 kN</v>
          </cell>
          <cell r="D56">
            <v>134.40915359420885</v>
          </cell>
          <cell r="E56">
            <v>3.5</v>
          </cell>
          <cell r="F56" t="str">
            <v>AP060AN00-120</v>
          </cell>
        </row>
        <row r="57">
          <cell r="B57" t="str">
            <v>AP060AN00-070</v>
          </cell>
          <cell r="C57" t="str">
            <v>Aisladores poliméricos de silicona en anclaje más accesorios  60 kV, 70 kN</v>
          </cell>
          <cell r="D57">
            <v>117.64602056652866</v>
          </cell>
          <cell r="E57">
            <v>3.5</v>
          </cell>
          <cell r="F57" t="str">
            <v>AP060AN00-070</v>
          </cell>
        </row>
        <row r="58">
          <cell r="B58" t="str">
            <v>AP033SU00-070</v>
          </cell>
          <cell r="C58" t="str">
            <v>Aisladores poliméricos de silicona en suspensión más accesorios  33 kV, 70 kN</v>
          </cell>
          <cell r="D58">
            <v>19.01874775984097</v>
          </cell>
          <cell r="E58">
            <v>3.5</v>
          </cell>
          <cell r="F58" t="str">
            <v>AP033SU00-070</v>
          </cell>
        </row>
        <row r="59">
          <cell r="B59" t="str">
            <v>AP033RH00-070</v>
          </cell>
          <cell r="C59" t="str">
            <v>Aislador rígido horizontal polimérico para suspensión  más accesorios  33 kV, 70 kN</v>
          </cell>
          <cell r="D59">
            <v>132.44980142979767</v>
          </cell>
          <cell r="E59">
            <v>3.5</v>
          </cell>
          <cell r="F59" t="str">
            <v>AP033RH00-070</v>
          </cell>
        </row>
        <row r="60">
          <cell r="B60" t="str">
            <v>AP033AN00-070</v>
          </cell>
          <cell r="C60" t="str">
            <v>Aisladores poliméricos de silicona en anclaje más accesorios 33 kV, 70 kN</v>
          </cell>
          <cell r="D60">
            <v>23.329798136620528</v>
          </cell>
          <cell r="E60">
            <v>3.5</v>
          </cell>
          <cell r="F60" t="str">
            <v>AP033AN00-070</v>
          </cell>
        </row>
      </sheetData>
      <sheetData sheetId="2" refreshError="1">
        <row r="3">
          <cell r="B3" t="str">
            <v>CODIGO</v>
          </cell>
          <cell r="C3" t="str">
            <v>PESO (Kg)</v>
          </cell>
          <cell r="D3" t="str">
            <v>PRECIO (US$)</v>
          </cell>
        </row>
        <row r="4">
          <cell r="B4" t="str">
            <v>PC25/3400</v>
          </cell>
          <cell r="C4">
            <v>7849</v>
          </cell>
          <cell r="D4">
            <v>5712.0925485574062</v>
          </cell>
        </row>
        <row r="5">
          <cell r="B5" t="str">
            <v>PC25/1100</v>
          </cell>
          <cell r="C5">
            <v>6599.9285714285716</v>
          </cell>
          <cell r="D5">
            <v>4452.0192247171653</v>
          </cell>
        </row>
        <row r="6">
          <cell r="B6" t="str">
            <v>PC25/1000</v>
          </cell>
          <cell r="C6">
            <v>6380</v>
          </cell>
          <cell r="D6">
            <v>4230.1535093798229</v>
          </cell>
        </row>
        <row r="7">
          <cell r="B7" t="str">
            <v>PC25/900</v>
          </cell>
          <cell r="C7">
            <v>6261</v>
          </cell>
          <cell r="D7">
            <v>4110.1053503177845</v>
          </cell>
        </row>
        <row r="8">
          <cell r="B8" t="str">
            <v>PC25/800</v>
          </cell>
          <cell r="C8">
            <v>6142</v>
          </cell>
          <cell r="D8">
            <v>3990.0571912557475</v>
          </cell>
        </row>
        <row r="9">
          <cell r="B9" t="str">
            <v>PC25/700</v>
          </cell>
          <cell r="C9">
            <v>5975</v>
          </cell>
          <cell r="D9">
            <v>3821.5862453451577</v>
          </cell>
        </row>
        <row r="10">
          <cell r="B10" t="str">
            <v>PC25/600</v>
          </cell>
          <cell r="C10">
            <v>6006</v>
          </cell>
          <cell r="D10">
            <v>3852.8592951848482</v>
          </cell>
        </row>
        <row r="11">
          <cell r="B11" t="str">
            <v>PC25/500</v>
          </cell>
          <cell r="C11">
            <v>5736.5</v>
          </cell>
          <cell r="D11">
            <v>3580.9855231914112</v>
          </cell>
        </row>
        <row r="12">
          <cell r="B12" t="str">
            <v>PC25/400</v>
          </cell>
          <cell r="C12">
            <v>5313</v>
          </cell>
          <cell r="D12">
            <v>3153.7553100588671</v>
          </cell>
        </row>
        <row r="13">
          <cell r="B13" t="str">
            <v>PC23/1600</v>
          </cell>
          <cell r="C13">
            <v>6408</v>
          </cell>
          <cell r="D13">
            <v>4258.4001350414783</v>
          </cell>
        </row>
        <row r="14">
          <cell r="B14" t="str">
            <v>PC22/1000</v>
          </cell>
          <cell r="C14">
            <v>5280</v>
          </cell>
          <cell r="D14">
            <v>3120.4646441004875</v>
          </cell>
        </row>
        <row r="15">
          <cell r="B15" t="str">
            <v>PC21/1400</v>
          </cell>
          <cell r="C15">
            <v>5262.6681096681095</v>
          </cell>
          <cell r="D15">
            <v>3102.9800934499949</v>
          </cell>
        </row>
        <row r="16">
          <cell r="B16" t="str">
            <v>PC21/1300</v>
          </cell>
          <cell r="C16">
            <v>5175.0476190476184</v>
          </cell>
          <cell r="D16">
            <v>3014.5878363482939</v>
          </cell>
        </row>
        <row r="17">
          <cell r="B17" t="str">
            <v>PC21/1200</v>
          </cell>
          <cell r="C17">
            <v>5120.0190476190473</v>
          </cell>
          <cell r="D17">
            <v>2959.074569996917</v>
          </cell>
        </row>
        <row r="18">
          <cell r="B18" t="str">
            <v>PC21/1100</v>
          </cell>
          <cell r="C18">
            <v>5064.9904761904754</v>
          </cell>
          <cell r="D18">
            <v>2903.5613036455402</v>
          </cell>
        </row>
        <row r="19">
          <cell r="B19" t="str">
            <v>PC21/1000</v>
          </cell>
          <cell r="C19">
            <v>5009.9619047619035</v>
          </cell>
          <cell r="D19">
            <v>2848.0480372941634</v>
          </cell>
        </row>
        <row r="20">
          <cell r="B20" t="str">
            <v>PC21/900</v>
          </cell>
          <cell r="C20">
            <v>4954.9333333333325</v>
          </cell>
          <cell r="D20">
            <v>2792.5347709427874</v>
          </cell>
        </row>
        <row r="21">
          <cell r="B21" t="str">
            <v>PC21/800</v>
          </cell>
          <cell r="C21">
            <v>4918</v>
          </cell>
          <cell r="D21">
            <v>2755.2761266176517</v>
          </cell>
        </row>
        <row r="22">
          <cell r="B22" t="str">
            <v>PC21/700</v>
          </cell>
          <cell r="C22">
            <v>5043.5</v>
          </cell>
          <cell r="D22">
            <v>2881.88153806543</v>
          </cell>
        </row>
        <row r="23">
          <cell r="B23" t="str">
            <v>PC21/600</v>
          </cell>
          <cell r="C23">
            <v>4774</v>
          </cell>
          <cell r="D23">
            <v>2610.007766071993</v>
          </cell>
        </row>
        <row r="24">
          <cell r="B24" t="str">
            <v>PC21/500</v>
          </cell>
          <cell r="C24">
            <v>4812.5</v>
          </cell>
          <cell r="D24">
            <v>2648.8468763567694</v>
          </cell>
        </row>
        <row r="25">
          <cell r="B25" t="str">
            <v>PC21/400</v>
          </cell>
          <cell r="C25">
            <v>4697</v>
          </cell>
          <cell r="D25">
            <v>2532.3295455024395</v>
          </cell>
        </row>
        <row r="26">
          <cell r="B26" t="str">
            <v>PC21/300</v>
          </cell>
          <cell r="C26">
            <v>4581.5</v>
          </cell>
          <cell r="D26">
            <v>2415.8122146481096</v>
          </cell>
        </row>
        <row r="27">
          <cell r="B27" t="str">
            <v>PC21/200</v>
          </cell>
          <cell r="C27">
            <v>4466</v>
          </cell>
          <cell r="D27">
            <v>2299.2948837937788</v>
          </cell>
        </row>
        <row r="28">
          <cell r="B28" t="str">
            <v>PC20/500</v>
          </cell>
          <cell r="C28">
            <v>4481.3999999999996</v>
          </cell>
          <cell r="D28">
            <v>2314.8305279076899</v>
          </cell>
        </row>
        <row r="29">
          <cell r="B29" t="str">
            <v>PC20/400</v>
          </cell>
          <cell r="C29">
            <v>4363.333333333333</v>
          </cell>
          <cell r="D29">
            <v>2195.7239230343744</v>
          </cell>
        </row>
        <row r="30">
          <cell r="B30" t="str">
            <v>PC19/1300</v>
          </cell>
          <cell r="C30">
            <v>4652.2265765765769</v>
          </cell>
          <cell r="D30">
            <v>2487.1617551084305</v>
          </cell>
        </row>
        <row r="31">
          <cell r="B31" t="str">
            <v>PC19/1100</v>
          </cell>
          <cell r="C31">
            <v>4518.424343909126</v>
          </cell>
          <cell r="D31">
            <v>2352.1809844351715</v>
          </cell>
        </row>
        <row r="32">
          <cell r="B32" t="str">
            <v>PC19/1000</v>
          </cell>
          <cell r="C32">
            <v>4448.2522522522522</v>
          </cell>
          <cell r="D32">
            <v>2281.3908128306316</v>
          </cell>
        </row>
        <row r="33">
          <cell r="B33" t="str">
            <v>PC19/900</v>
          </cell>
          <cell r="C33">
            <v>4380.2608108108107</v>
          </cell>
          <cell r="D33">
            <v>2212.8004987380323</v>
          </cell>
        </row>
        <row r="34">
          <cell r="B34" t="str">
            <v>PC19/700</v>
          </cell>
          <cell r="C34">
            <v>4244.2779279279284</v>
          </cell>
          <cell r="D34">
            <v>2075.6198705528336</v>
          </cell>
        </row>
        <row r="35">
          <cell r="B35" t="str">
            <v>PC19/600</v>
          </cell>
          <cell r="C35">
            <v>4158</v>
          </cell>
          <cell r="D35">
            <v>1988.5820015155655</v>
          </cell>
        </row>
        <row r="36">
          <cell r="B36" t="str">
            <v>PC19/500</v>
          </cell>
          <cell r="C36">
            <v>4150.3</v>
          </cell>
          <cell r="D36">
            <v>1980.8141794586104</v>
          </cell>
        </row>
        <row r="37">
          <cell r="B37" t="str">
            <v>PC19/400</v>
          </cell>
          <cell r="C37">
            <v>4042.5</v>
          </cell>
          <cell r="D37">
            <v>1872.0646706612351</v>
          </cell>
        </row>
        <row r="38">
          <cell r="B38" t="str">
            <v>PC19/300</v>
          </cell>
          <cell r="C38">
            <v>3952.666666666667</v>
          </cell>
          <cell r="D38">
            <v>1781.4400799967566</v>
          </cell>
        </row>
        <row r="39">
          <cell r="B39" t="str">
            <v>PC18/1400</v>
          </cell>
          <cell r="C39">
            <v>4397.8887878787882</v>
          </cell>
          <cell r="D39">
            <v>2230.5837440741539</v>
          </cell>
        </row>
        <row r="40">
          <cell r="B40" t="str">
            <v>PC18/1300</v>
          </cell>
          <cell r="C40">
            <v>4328.09</v>
          </cell>
          <cell r="D40">
            <v>2160.1701643295314</v>
          </cell>
        </row>
        <row r="41">
          <cell r="B41" t="str">
            <v>PC18/1200</v>
          </cell>
          <cell r="C41">
            <v>4259.74</v>
          </cell>
          <cell r="D41">
            <v>2091.21813347331</v>
          </cell>
        </row>
        <row r="42">
          <cell r="B42" t="str">
            <v>PC18/1100</v>
          </cell>
          <cell r="C42">
            <v>4191.3900000000003</v>
          </cell>
          <cell r="D42">
            <v>2022.2661026170904</v>
          </cell>
        </row>
        <row r="43">
          <cell r="B43" t="str">
            <v>PC18/1000</v>
          </cell>
          <cell r="C43">
            <v>4123.04</v>
          </cell>
          <cell r="D43">
            <v>1953.314071760869</v>
          </cell>
        </row>
        <row r="44">
          <cell r="B44" t="str">
            <v>PC18/900</v>
          </cell>
          <cell r="C44">
            <v>4054.69</v>
          </cell>
          <cell r="D44">
            <v>1884.3620409046489</v>
          </cell>
        </row>
        <row r="45">
          <cell r="B45" t="str">
            <v>PC18/800</v>
          </cell>
          <cell r="C45">
            <v>4000</v>
          </cell>
          <cell r="D45">
            <v>1829.1903281390792</v>
          </cell>
        </row>
        <row r="46">
          <cell r="B46" t="str">
            <v>PC18/700</v>
          </cell>
          <cell r="C46">
            <v>3903</v>
          </cell>
          <cell r="D46">
            <v>1731.3359463826287</v>
          </cell>
        </row>
        <row r="47">
          <cell r="B47" t="str">
            <v>PC18/600</v>
          </cell>
          <cell r="C47">
            <v>3850</v>
          </cell>
          <cell r="D47">
            <v>1677.8691192373517</v>
          </cell>
        </row>
        <row r="48">
          <cell r="B48" t="str">
            <v>PC18/500</v>
          </cell>
          <cell r="C48">
            <v>3819.2</v>
          </cell>
          <cell r="D48">
            <v>1646.79783100953</v>
          </cell>
        </row>
        <row r="49">
          <cell r="B49" t="str">
            <v>PC18/400</v>
          </cell>
          <cell r="C49">
            <v>3696</v>
          </cell>
          <cell r="D49">
            <v>1522.5126780982446</v>
          </cell>
        </row>
        <row r="50">
          <cell r="B50" t="str">
            <v>PC18/300</v>
          </cell>
          <cell r="C50">
            <v>3638.25</v>
          </cell>
          <cell r="D50">
            <v>1464.2540126710796</v>
          </cell>
        </row>
        <row r="51">
          <cell r="B51" t="str">
            <v>PC18/200</v>
          </cell>
          <cell r="C51">
            <v>3576.24</v>
          </cell>
          <cell r="D51">
            <v>1401.6978249111053</v>
          </cell>
        </row>
        <row r="52">
          <cell r="B52" t="str">
            <v>PC17/700</v>
          </cell>
          <cell r="C52">
            <v>3607</v>
          </cell>
          <cell r="D52">
            <v>1432.7287608165529</v>
          </cell>
        </row>
        <row r="53">
          <cell r="B53" t="str">
            <v>PC17/600</v>
          </cell>
          <cell r="C53">
            <v>3542</v>
          </cell>
          <cell r="D53">
            <v>1367.1562369591375</v>
          </cell>
        </row>
        <row r="54">
          <cell r="B54" t="str">
            <v>PC17/500</v>
          </cell>
          <cell r="C54">
            <v>3477</v>
          </cell>
          <cell r="D54">
            <v>1301.5837131017224</v>
          </cell>
        </row>
        <row r="55">
          <cell r="B55" t="str">
            <v>PC17/400</v>
          </cell>
          <cell r="C55">
            <v>3412</v>
          </cell>
          <cell r="D55">
            <v>1236.0111892443074</v>
          </cell>
        </row>
        <row r="56">
          <cell r="B56" t="str">
            <v>PC17/300</v>
          </cell>
          <cell r="C56">
            <v>3347</v>
          </cell>
          <cell r="D56">
            <v>1170.4386653868919</v>
          </cell>
        </row>
        <row r="57">
          <cell r="B57" t="str">
            <v>PC17/200</v>
          </cell>
          <cell r="C57">
            <v>3282</v>
          </cell>
          <cell r="D57">
            <v>1104.8661415294769</v>
          </cell>
        </row>
        <row r="58">
          <cell r="B58" t="str">
            <v>PC16/1300</v>
          </cell>
          <cell r="C58">
            <v>3773</v>
          </cell>
          <cell r="D58">
            <v>1600.1908986677981</v>
          </cell>
        </row>
        <row r="59">
          <cell r="B59" t="str">
            <v>PC16/1200</v>
          </cell>
          <cell r="C59">
            <v>3696</v>
          </cell>
          <cell r="D59">
            <v>1522.5126780982446</v>
          </cell>
        </row>
        <row r="60">
          <cell r="B60" t="str">
            <v>PC16/1100</v>
          </cell>
          <cell r="C60">
            <v>3619</v>
          </cell>
          <cell r="D60">
            <v>1444.834457528691</v>
          </cell>
        </row>
        <row r="61">
          <cell r="B61" t="str">
            <v>PC16/1000</v>
          </cell>
          <cell r="C61">
            <v>3542</v>
          </cell>
          <cell r="D61">
            <v>1367.1562369591375</v>
          </cell>
        </row>
        <row r="62">
          <cell r="B62" t="str">
            <v>PC16/900</v>
          </cell>
          <cell r="C62">
            <v>3465</v>
          </cell>
          <cell r="D62">
            <v>1289.4780163895844</v>
          </cell>
        </row>
        <row r="63">
          <cell r="B63" t="str">
            <v>PC16/800</v>
          </cell>
          <cell r="C63">
            <v>3388</v>
          </cell>
          <cell r="D63">
            <v>1211.7997958200308</v>
          </cell>
        </row>
        <row r="64">
          <cell r="B64" t="str">
            <v>PC16/700</v>
          </cell>
          <cell r="C64">
            <v>3311</v>
          </cell>
          <cell r="D64">
            <v>1134.1215752504772</v>
          </cell>
        </row>
        <row r="65">
          <cell r="B65" t="str">
            <v>PC16/600</v>
          </cell>
          <cell r="C65">
            <v>3234</v>
          </cell>
          <cell r="D65">
            <v>1056.4433546809237</v>
          </cell>
        </row>
        <row r="66">
          <cell r="B66" t="str">
            <v>PC16/500</v>
          </cell>
          <cell r="C66">
            <v>3157</v>
          </cell>
          <cell r="D66">
            <v>978.76513411137057</v>
          </cell>
        </row>
        <row r="67">
          <cell r="B67" t="str">
            <v>PC16/400</v>
          </cell>
          <cell r="C67">
            <v>3080</v>
          </cell>
          <cell r="D67">
            <v>901.08691354181701</v>
          </cell>
        </row>
        <row r="68">
          <cell r="B68" t="str">
            <v>PC16/300</v>
          </cell>
          <cell r="C68">
            <v>3003</v>
          </cell>
          <cell r="D68">
            <v>823.40869297226345</v>
          </cell>
        </row>
        <row r="69">
          <cell r="B69" t="str">
            <v>PC16/200</v>
          </cell>
          <cell r="C69">
            <v>2926</v>
          </cell>
          <cell r="D69">
            <v>745.73047240270989</v>
          </cell>
        </row>
        <row r="70">
          <cell r="B70" t="str">
            <v>PC15/1500</v>
          </cell>
          <cell r="C70">
            <v>3400</v>
          </cell>
          <cell r="D70">
            <v>1223.9054925321689</v>
          </cell>
        </row>
        <row r="71">
          <cell r="B71" t="str">
            <v>PC15/1300</v>
          </cell>
          <cell r="C71">
            <v>3513.0508658008657</v>
          </cell>
          <cell r="D71">
            <v>1337.9521170679955</v>
          </cell>
        </row>
        <row r="72">
          <cell r="B72" t="str">
            <v>PC15/1200</v>
          </cell>
          <cell r="C72">
            <v>3450</v>
          </cell>
          <cell r="D72">
            <v>1274.3458954994117</v>
          </cell>
        </row>
        <row r="73">
          <cell r="B73" t="str">
            <v>PC15/1000</v>
          </cell>
          <cell r="C73">
            <v>3255.5</v>
          </cell>
          <cell r="D73">
            <v>1078.1327279568382</v>
          </cell>
        </row>
        <row r="74">
          <cell r="B74" t="str">
            <v>PC15/900</v>
          </cell>
          <cell r="C74">
            <v>3200</v>
          </cell>
          <cell r="D74">
            <v>1022.1438806631991</v>
          </cell>
        </row>
        <row r="75">
          <cell r="B75" t="str">
            <v>PC15/800</v>
          </cell>
          <cell r="C75">
            <v>3080</v>
          </cell>
          <cell r="D75">
            <v>901.08691354181701</v>
          </cell>
        </row>
        <row r="76">
          <cell r="B76" t="str">
            <v>PC15/700</v>
          </cell>
          <cell r="C76">
            <v>3003</v>
          </cell>
          <cell r="D76">
            <v>823.40869297226345</v>
          </cell>
        </row>
        <row r="77">
          <cell r="B77" t="str">
            <v>PC15/600</v>
          </cell>
          <cell r="C77">
            <v>2926</v>
          </cell>
          <cell r="D77">
            <v>745.73047240270989</v>
          </cell>
        </row>
        <row r="78">
          <cell r="B78" t="str">
            <v>PC15/500</v>
          </cell>
          <cell r="C78">
            <v>2849</v>
          </cell>
          <cell r="D78">
            <v>668.05225183315679</v>
          </cell>
        </row>
        <row r="79">
          <cell r="B79" t="str">
            <v>PC15/400</v>
          </cell>
          <cell r="C79">
            <v>2772</v>
          </cell>
          <cell r="D79">
            <v>590.37403126360323</v>
          </cell>
        </row>
        <row r="80">
          <cell r="B80" t="str">
            <v>PC15/300</v>
          </cell>
          <cell r="C80">
            <v>2695</v>
          </cell>
          <cell r="D80">
            <v>512.69581069404967</v>
          </cell>
        </row>
        <row r="81">
          <cell r="B81" t="str">
            <v>PC15/200</v>
          </cell>
          <cell r="C81">
            <v>2618</v>
          </cell>
          <cell r="D81">
            <v>435.01759012449611</v>
          </cell>
        </row>
      </sheetData>
      <sheetData sheetId="3">
        <row r="3">
          <cell r="C3" t="str">
            <v>ACEROPOSTE</v>
          </cell>
          <cell r="D3">
            <v>3.9401385972280556</v>
          </cell>
          <cell r="E3" t="str">
            <v>US$/kg</v>
          </cell>
        </row>
        <row r="5">
          <cell r="C5" t="str">
            <v>ESTRUCTURA</v>
          </cell>
          <cell r="D5" t="str">
            <v>CODIGO</v>
          </cell>
          <cell r="E5" t="str">
            <v>CANT</v>
          </cell>
          <cell r="F5" t="str">
            <v>PESO POSTE
(KG)</v>
          </cell>
          <cell r="G5" t="str">
            <v>COSTO TOTAL 
POSTES</v>
          </cell>
          <cell r="H5" t="str">
            <v>Ferretería</v>
          </cell>
          <cell r="I5" t="str">
            <v>TOTAL</v>
          </cell>
          <cell r="J5" t="str">
            <v>COSTO UNITARIO NACIONAL
(US$)</v>
          </cell>
          <cell r="K5" t="str">
            <v>COSTO UNITARIO IMPORTADO
(US$)</v>
          </cell>
          <cell r="L5" t="str">
            <v>PESO ESTRUCT 
(KG)</v>
          </cell>
        </row>
        <row r="6">
          <cell r="C6" t="str">
            <v>EA220COU0S0-400-S1</v>
          </cell>
          <cell r="D6" t="str">
            <v>PA25/750</v>
          </cell>
          <cell r="E6">
            <v>1</v>
          </cell>
          <cell r="F6">
            <v>1415</v>
          </cell>
          <cell r="G6">
            <v>5575.2961150776982</v>
          </cell>
          <cell r="H6">
            <v>55.752961150776983</v>
          </cell>
          <cell r="I6">
            <v>5631.0490762284753</v>
          </cell>
          <cell r="J6">
            <v>55.752961150776983</v>
          </cell>
          <cell r="K6">
            <v>5575.2961150776982</v>
          </cell>
          <cell r="L6">
            <v>1415</v>
          </cell>
        </row>
        <row r="7">
          <cell r="C7" t="str">
            <v>EA220COU0S0-400-S2</v>
          </cell>
          <cell r="D7" t="str">
            <v>PA25/3300</v>
          </cell>
          <cell r="E7">
            <v>1</v>
          </cell>
          <cell r="F7">
            <v>3707</v>
          </cell>
          <cell r="G7">
            <v>14606.093779924402</v>
          </cell>
          <cell r="H7">
            <v>146.06093779924402</v>
          </cell>
          <cell r="I7">
            <v>14752.154717723646</v>
          </cell>
          <cell r="J7">
            <v>146.06093779924402</v>
          </cell>
          <cell r="K7">
            <v>14606.093779924402</v>
          </cell>
          <cell r="L7">
            <v>3707</v>
          </cell>
        </row>
        <row r="8">
          <cell r="C8" t="str">
            <v>EA220COU0S0-400-A1</v>
          </cell>
          <cell r="D8" t="str">
            <v>PA25/5450</v>
          </cell>
          <cell r="E8">
            <v>1</v>
          </cell>
          <cell r="F8">
            <v>5136</v>
          </cell>
          <cell r="G8">
            <v>20236.551835363294</v>
          </cell>
          <cell r="H8">
            <v>202.36551835363295</v>
          </cell>
          <cell r="I8">
            <v>20438.917353716926</v>
          </cell>
          <cell r="J8">
            <v>202.36551835363295</v>
          </cell>
          <cell r="K8">
            <v>20236.551835363294</v>
          </cell>
          <cell r="L8">
            <v>5136</v>
          </cell>
        </row>
        <row r="9">
          <cell r="C9" t="str">
            <v>EA220COU0S0-400-A2</v>
          </cell>
          <cell r="D9" t="str">
            <v>PA23/8500</v>
          </cell>
          <cell r="E9">
            <v>1</v>
          </cell>
          <cell r="F9">
            <v>6305</v>
          </cell>
          <cell r="G9">
            <v>24842.573855522889</v>
          </cell>
          <cell r="H9">
            <v>248.42573855522889</v>
          </cell>
          <cell r="I9">
            <v>25090.999594078119</v>
          </cell>
          <cell r="J9">
            <v>248.42573855522889</v>
          </cell>
          <cell r="K9">
            <v>24842.573855522889</v>
          </cell>
          <cell r="L9">
            <v>6305</v>
          </cell>
        </row>
        <row r="10">
          <cell r="C10" t="str">
            <v>EA220COU0S0-500-S1</v>
          </cell>
          <cell r="D10" t="str">
            <v>PA25/850</v>
          </cell>
          <cell r="E10">
            <v>1</v>
          </cell>
          <cell r="F10">
            <v>1535</v>
          </cell>
          <cell r="G10">
            <v>6048.1127467450651</v>
          </cell>
          <cell r="H10">
            <v>60.481127467450655</v>
          </cell>
          <cell r="I10">
            <v>6108.5938742125154</v>
          </cell>
          <cell r="J10">
            <v>60.481127467450655</v>
          </cell>
          <cell r="K10">
            <v>6048.1127467450651</v>
          </cell>
          <cell r="L10">
            <v>1535</v>
          </cell>
        </row>
        <row r="11">
          <cell r="C11" t="str">
            <v>EA220COU0S0-500-S2</v>
          </cell>
          <cell r="D11" t="str">
            <v>PA25/4000</v>
          </cell>
          <cell r="E11">
            <v>1</v>
          </cell>
          <cell r="F11">
            <v>4201</v>
          </cell>
          <cell r="G11">
            <v>16552.522246955061</v>
          </cell>
          <cell r="H11">
            <v>165.52522246955061</v>
          </cell>
          <cell r="I11">
            <v>16718.047469424611</v>
          </cell>
          <cell r="J11">
            <v>165.52522246955061</v>
          </cell>
          <cell r="K11">
            <v>16552.522246955061</v>
          </cell>
          <cell r="L11">
            <v>4201</v>
          </cell>
        </row>
        <row r="12">
          <cell r="C12" t="str">
            <v>EA220COU0S0-500-A1</v>
          </cell>
          <cell r="D12" t="str">
            <v>PA25/6650</v>
          </cell>
          <cell r="E12">
            <v>1</v>
          </cell>
          <cell r="F12">
            <v>5846</v>
          </cell>
          <cell r="G12">
            <v>23034.050239395212</v>
          </cell>
          <cell r="H12">
            <v>230.34050239395214</v>
          </cell>
          <cell r="I12">
            <v>23264.390741789164</v>
          </cell>
          <cell r="J12">
            <v>230.34050239395214</v>
          </cell>
          <cell r="K12">
            <v>23034.050239395212</v>
          </cell>
          <cell r="L12">
            <v>5846</v>
          </cell>
        </row>
        <row r="13">
          <cell r="C13" t="str">
            <v>EA220COU0S0-500-A2</v>
          </cell>
          <cell r="D13" t="str">
            <v>PA23/10450</v>
          </cell>
          <cell r="E13">
            <v>1</v>
          </cell>
          <cell r="F13">
            <v>7210</v>
          </cell>
          <cell r="G13">
            <v>28408.399286014283</v>
          </cell>
          <cell r="H13">
            <v>284.08399286014281</v>
          </cell>
          <cell r="I13">
            <v>28692.483278874424</v>
          </cell>
          <cell r="J13">
            <v>284.08399286014281</v>
          </cell>
          <cell r="K13">
            <v>28408.399286014283</v>
          </cell>
          <cell r="L13">
            <v>7210</v>
          </cell>
        </row>
        <row r="14">
          <cell r="C14" t="str">
            <v>EA220COU0S09500-S1</v>
          </cell>
          <cell r="D14" t="str">
            <v>PA25/700</v>
          </cell>
          <cell r="E14">
            <v>1</v>
          </cell>
          <cell r="F14">
            <v>1353</v>
          </cell>
          <cell r="G14">
            <v>5331.0075220495592</v>
          </cell>
          <cell r="H14">
            <v>53.310075220495591</v>
          </cell>
          <cell r="I14">
            <v>5384.3175972700546</v>
          </cell>
          <cell r="J14">
            <v>53.310075220495591</v>
          </cell>
          <cell r="K14">
            <v>5331.0075220495592</v>
          </cell>
          <cell r="L14">
            <v>1353</v>
          </cell>
        </row>
        <row r="15">
          <cell r="C15" t="str">
            <v>EA220COU0S09500-S2</v>
          </cell>
          <cell r="D15" t="str">
            <v>PA25/3200</v>
          </cell>
          <cell r="E15">
            <v>1</v>
          </cell>
          <cell r="F15">
            <v>3634</v>
          </cell>
          <cell r="G15">
            <v>14318.463662326754</v>
          </cell>
          <cell r="H15">
            <v>143.18463662326755</v>
          </cell>
          <cell r="I15">
            <v>14461.648298950022</v>
          </cell>
          <cell r="J15">
            <v>143.18463662326755</v>
          </cell>
          <cell r="K15">
            <v>14318.463662326754</v>
          </cell>
          <cell r="L15">
            <v>3634</v>
          </cell>
        </row>
        <row r="16">
          <cell r="C16" t="str">
            <v>EA220COU0S09500-A1</v>
          </cell>
          <cell r="D16" t="str">
            <v>PA25/5800</v>
          </cell>
          <cell r="E16">
            <v>1</v>
          </cell>
          <cell r="F16">
            <v>5349</v>
          </cell>
          <cell r="G16">
            <v>21075.801356572869</v>
          </cell>
          <cell r="H16">
            <v>210.7580135657287</v>
          </cell>
          <cell r="I16">
            <v>21286.559370138599</v>
          </cell>
          <cell r="J16">
            <v>210.7580135657287</v>
          </cell>
          <cell r="K16">
            <v>21075.801356572869</v>
          </cell>
          <cell r="L16">
            <v>5349</v>
          </cell>
        </row>
        <row r="17">
          <cell r="C17" t="str">
            <v>EA220COU0S09500-A2</v>
          </cell>
          <cell r="D17" t="str">
            <v>PA23/9400</v>
          </cell>
          <cell r="E17">
            <v>1</v>
          </cell>
          <cell r="F17">
            <v>6731</v>
          </cell>
          <cell r="G17">
            <v>26521.072897942042</v>
          </cell>
          <cell r="H17">
            <v>265.21072897942042</v>
          </cell>
          <cell r="I17">
            <v>26786.283626921464</v>
          </cell>
          <cell r="J17">
            <v>265.21072897942042</v>
          </cell>
          <cell r="K17">
            <v>26521.072897942042</v>
          </cell>
          <cell r="L17">
            <v>6731</v>
          </cell>
        </row>
        <row r="18">
          <cell r="C18" t="str">
            <v>EA220COU0S0-600-S1</v>
          </cell>
          <cell r="D18" t="str">
            <v>PA25/900</v>
          </cell>
          <cell r="E18">
            <v>1</v>
          </cell>
          <cell r="F18">
            <v>1593</v>
          </cell>
          <cell r="G18">
            <v>6276.6407853842929</v>
          </cell>
          <cell r="H18">
            <v>62.766407853842928</v>
          </cell>
          <cell r="I18">
            <v>6339.4071932381357</v>
          </cell>
          <cell r="J18">
            <v>62.766407853842928</v>
          </cell>
          <cell r="K18">
            <v>6276.6407853842929</v>
          </cell>
          <cell r="L18">
            <v>1593</v>
          </cell>
        </row>
        <row r="19">
          <cell r="C19" t="str">
            <v>EA220COU0S0-600-S2</v>
          </cell>
          <cell r="D19" t="str">
            <v>PA25/4650</v>
          </cell>
          <cell r="E19">
            <v>1</v>
          </cell>
          <cell r="F19">
            <v>4633</v>
          </cell>
          <cell r="G19">
            <v>18254.662120957582</v>
          </cell>
          <cell r="H19">
            <v>182.54662120957582</v>
          </cell>
          <cell r="I19">
            <v>18437.208742167157</v>
          </cell>
          <cell r="J19">
            <v>182.54662120957582</v>
          </cell>
          <cell r="K19">
            <v>18254.662120957582</v>
          </cell>
          <cell r="L19">
            <v>4633</v>
          </cell>
        </row>
        <row r="20">
          <cell r="C20" t="str">
            <v>EA220COU0S0-600-A1</v>
          </cell>
          <cell r="D20" t="str">
            <v>PA25/7800</v>
          </cell>
          <cell r="E20">
            <v>1</v>
          </cell>
          <cell r="F20">
            <v>6484</v>
          </cell>
          <cell r="G20">
            <v>25547.858664426712</v>
          </cell>
          <cell r="H20">
            <v>255.47858664426712</v>
          </cell>
          <cell r="I20">
            <v>25803.337251070981</v>
          </cell>
          <cell r="J20">
            <v>255.47858664426712</v>
          </cell>
          <cell r="K20">
            <v>25547.858664426712</v>
          </cell>
          <cell r="L20">
            <v>6484</v>
          </cell>
        </row>
        <row r="21">
          <cell r="C21" t="str">
            <v>EA220COU0S0-600-A2</v>
          </cell>
          <cell r="D21" t="str">
            <v>PA23/12300</v>
          </cell>
          <cell r="E21">
            <v>1</v>
          </cell>
          <cell r="F21">
            <v>8016</v>
          </cell>
          <cell r="G21">
            <v>31584.150995380092</v>
          </cell>
          <cell r="H21">
            <v>315.84150995380094</v>
          </cell>
          <cell r="I21">
            <v>31899.992505333892</v>
          </cell>
          <cell r="J21">
            <v>315.84150995380094</v>
          </cell>
          <cell r="K21">
            <v>31584.150995380092</v>
          </cell>
          <cell r="L21">
            <v>8016</v>
          </cell>
        </row>
        <row r="22">
          <cell r="C22" t="str">
            <v>EA220COU0D0-400-S1</v>
          </cell>
          <cell r="D22" t="str">
            <v>PA29/1250</v>
          </cell>
          <cell r="E22">
            <v>1</v>
          </cell>
          <cell r="F22">
            <v>2290</v>
          </cell>
          <cell r="G22">
            <v>9022.9173876522473</v>
          </cell>
          <cell r="H22">
            <v>90.229173876522481</v>
          </cell>
          <cell r="I22">
            <v>9113.1465615287689</v>
          </cell>
          <cell r="J22">
            <v>90.229173876522481</v>
          </cell>
          <cell r="K22">
            <v>9022.9173876522473</v>
          </cell>
          <cell r="L22">
            <v>2290</v>
          </cell>
        </row>
        <row r="23">
          <cell r="C23" t="str">
            <v>EA220COU0D0-400-S2</v>
          </cell>
          <cell r="D23" t="str">
            <v>PA26/5950</v>
          </cell>
          <cell r="E23">
            <v>1</v>
          </cell>
          <cell r="F23">
            <v>5657</v>
          </cell>
          <cell r="G23">
            <v>22289.364044519112</v>
          </cell>
          <cell r="H23">
            <v>222.89364044519112</v>
          </cell>
          <cell r="I23">
            <v>22512.257684964305</v>
          </cell>
          <cell r="J23">
            <v>222.89364044519112</v>
          </cell>
          <cell r="K23">
            <v>22289.364044519112</v>
          </cell>
          <cell r="L23">
            <v>5657</v>
          </cell>
        </row>
        <row r="24">
          <cell r="C24" t="str">
            <v>EA220COU0D0-400-A1</v>
          </cell>
          <cell r="D24" t="str">
            <v>PA26/5500</v>
          </cell>
          <cell r="E24">
            <v>2</v>
          </cell>
          <cell r="F24">
            <v>5375</v>
          </cell>
          <cell r="G24">
            <v>42356.489920201595</v>
          </cell>
          <cell r="H24">
            <v>423.56489920201597</v>
          </cell>
          <cell r="I24">
            <v>42780.054819403609</v>
          </cell>
          <cell r="J24">
            <v>423.56489920201597</v>
          </cell>
          <cell r="K24">
            <v>42356.489920201595</v>
          </cell>
          <cell r="L24">
            <v>10750</v>
          </cell>
        </row>
        <row r="25">
          <cell r="C25" t="str">
            <v>EA220COU0D0-400-A2</v>
          </cell>
          <cell r="D25" t="str">
            <v>PA26/8900</v>
          </cell>
          <cell r="E25">
            <v>2</v>
          </cell>
          <cell r="F25">
            <v>7349</v>
          </cell>
          <cell r="G25">
            <v>57912.157102057958</v>
          </cell>
          <cell r="H25">
            <v>579.12157102057961</v>
          </cell>
          <cell r="I25">
            <v>58491.278673078537</v>
          </cell>
          <cell r="J25">
            <v>579.12157102057961</v>
          </cell>
          <cell r="K25">
            <v>57912.157102057958</v>
          </cell>
          <cell r="L25">
            <v>14698</v>
          </cell>
        </row>
        <row r="26">
          <cell r="C26" t="str">
            <v>EA220COU0D0-500-S1</v>
          </cell>
          <cell r="D26" t="str">
            <v>PA29/1450</v>
          </cell>
          <cell r="E26">
            <v>1</v>
          </cell>
          <cell r="F26">
            <v>2522</v>
          </cell>
          <cell r="G26">
            <v>9937.0295422091567</v>
          </cell>
          <cell r="H26">
            <v>99.370295422091573</v>
          </cell>
          <cell r="I26">
            <v>10036.399837631248</v>
          </cell>
          <cell r="J26">
            <v>99.370295422091573</v>
          </cell>
          <cell r="K26">
            <v>9937.0295422091567</v>
          </cell>
          <cell r="L26">
            <v>2522</v>
          </cell>
        </row>
        <row r="27">
          <cell r="C27" t="str">
            <v>EA220COU0D0-500-S2</v>
          </cell>
          <cell r="D27" t="str">
            <v>PA26/7250</v>
          </cell>
          <cell r="E27">
            <v>1</v>
          </cell>
          <cell r="F27">
            <v>6432</v>
          </cell>
          <cell r="G27">
            <v>25342.971457370855</v>
          </cell>
          <cell r="H27">
            <v>253.42971457370857</v>
          </cell>
          <cell r="I27">
            <v>25596.401171944563</v>
          </cell>
          <cell r="J27">
            <v>253.42971457370857</v>
          </cell>
          <cell r="K27">
            <v>25342.971457370855</v>
          </cell>
          <cell r="L27">
            <v>6432</v>
          </cell>
        </row>
        <row r="28">
          <cell r="C28" t="str">
            <v>EA220COU0D0-500-A1</v>
          </cell>
          <cell r="D28" t="str">
            <v>PA26/6750</v>
          </cell>
          <cell r="E28">
            <v>2</v>
          </cell>
          <cell r="F28">
            <v>6140</v>
          </cell>
          <cell r="G28">
            <v>48384.901973960521</v>
          </cell>
          <cell r="H28">
            <v>483.84901973960524</v>
          </cell>
          <cell r="I28">
            <v>48868.750993700123</v>
          </cell>
          <cell r="J28">
            <v>483.84901973960524</v>
          </cell>
          <cell r="K28">
            <v>48384.901973960521</v>
          </cell>
          <cell r="L28">
            <v>12280</v>
          </cell>
        </row>
        <row r="29">
          <cell r="C29" t="str">
            <v>EA220COU0D0-500-A2</v>
          </cell>
          <cell r="D29" t="str">
            <v>PA26/10900</v>
          </cell>
          <cell r="E29">
            <v>2</v>
          </cell>
          <cell r="F29">
            <v>8385</v>
          </cell>
          <cell r="G29">
            <v>66076.124275514492</v>
          </cell>
          <cell r="H29">
            <v>660.76124275514496</v>
          </cell>
          <cell r="I29">
            <v>66736.885518269642</v>
          </cell>
          <cell r="J29">
            <v>660.76124275514496</v>
          </cell>
          <cell r="K29">
            <v>66076.124275514492</v>
          </cell>
          <cell r="L29">
            <v>16770</v>
          </cell>
        </row>
        <row r="30">
          <cell r="C30" t="str">
            <v>EA220COU0D09500-S1</v>
          </cell>
          <cell r="D30" t="str">
            <v>PA29/1250</v>
          </cell>
          <cell r="E30">
            <v>1</v>
          </cell>
          <cell r="F30">
            <v>2290</v>
          </cell>
          <cell r="G30">
            <v>9022.9173876522473</v>
          </cell>
          <cell r="H30">
            <v>90.229173876522481</v>
          </cell>
          <cell r="I30">
            <v>9113.1465615287689</v>
          </cell>
          <cell r="J30">
            <v>90.229173876522481</v>
          </cell>
          <cell r="K30">
            <v>9022.9173876522473</v>
          </cell>
          <cell r="L30">
            <v>2290</v>
          </cell>
        </row>
        <row r="31">
          <cell r="C31" t="str">
            <v>EA220COU0D09500-S2</v>
          </cell>
          <cell r="D31" t="str">
            <v>PA29/5450</v>
          </cell>
          <cell r="E31">
            <v>1</v>
          </cell>
          <cell r="F31">
            <v>5964</v>
          </cell>
          <cell r="G31">
            <v>23498.986593868125</v>
          </cell>
          <cell r="H31">
            <v>234.98986593868125</v>
          </cell>
          <cell r="I31">
            <v>23733.976459806807</v>
          </cell>
          <cell r="J31">
            <v>234.98986593868125</v>
          </cell>
          <cell r="K31">
            <v>23498.986593868125</v>
          </cell>
          <cell r="L31">
            <v>5964</v>
          </cell>
        </row>
        <row r="32">
          <cell r="C32" t="str">
            <v>EA220COU0D09500-A1</v>
          </cell>
          <cell r="D32" t="str">
            <v>PA31/5400</v>
          </cell>
          <cell r="E32">
            <v>2</v>
          </cell>
          <cell r="F32">
            <v>6339</v>
          </cell>
          <cell r="G32">
            <v>49953.077135657288</v>
          </cell>
          <cell r="H32">
            <v>499.53077135657287</v>
          </cell>
          <cell r="I32">
            <v>50452.607907013858</v>
          </cell>
          <cell r="J32">
            <v>499.53077135657287</v>
          </cell>
          <cell r="K32">
            <v>49953.077135657288</v>
          </cell>
          <cell r="L32">
            <v>12678</v>
          </cell>
        </row>
        <row r="33">
          <cell r="C33" t="str">
            <v>EA220COU0D09500-A2</v>
          </cell>
          <cell r="D33" t="str">
            <v>PA29/8750</v>
          </cell>
          <cell r="E33">
            <v>2</v>
          </cell>
          <cell r="F33">
            <v>8113</v>
          </cell>
          <cell r="G33">
            <v>63932.68887862243</v>
          </cell>
          <cell r="H33">
            <v>639.32688878622434</v>
          </cell>
          <cell r="I33">
            <v>64572.015767408651</v>
          </cell>
          <cell r="J33">
            <v>639.32688878622434</v>
          </cell>
          <cell r="K33">
            <v>63932.68887862243</v>
          </cell>
          <cell r="L33">
            <v>16226</v>
          </cell>
        </row>
        <row r="34">
          <cell r="C34" t="str">
            <v>EA220COU0D0-600-S1</v>
          </cell>
          <cell r="D34" t="str">
            <v>PA29/1600</v>
          </cell>
          <cell r="E34">
            <v>1</v>
          </cell>
          <cell r="F34">
            <v>2689</v>
          </cell>
          <cell r="G34">
            <v>10595.032687946241</v>
          </cell>
          <cell r="H34">
            <v>105.95032687946241</v>
          </cell>
          <cell r="I34">
            <v>10700.983014825702</v>
          </cell>
          <cell r="J34">
            <v>105.95032687946241</v>
          </cell>
          <cell r="K34">
            <v>10595.032687946241</v>
          </cell>
          <cell r="L34">
            <v>2689</v>
          </cell>
        </row>
        <row r="35">
          <cell r="C35" t="str">
            <v>EA220COU0D0-600-S2</v>
          </cell>
          <cell r="D35" t="str">
            <v>PA26/8450</v>
          </cell>
          <cell r="E35">
            <v>1</v>
          </cell>
          <cell r="F35">
            <v>7106</v>
          </cell>
          <cell r="G35">
            <v>27998.624871902564</v>
          </cell>
          <cell r="H35">
            <v>279.98624871902564</v>
          </cell>
          <cell r="I35">
            <v>28278.61112062159</v>
          </cell>
          <cell r="J35">
            <v>279.98624871902564</v>
          </cell>
          <cell r="K35">
            <v>27998.624871902564</v>
          </cell>
          <cell r="L35">
            <v>7106</v>
          </cell>
        </row>
        <row r="36">
          <cell r="C36" t="str">
            <v>EA220COU0D0-600-A1</v>
          </cell>
          <cell r="D36" t="str">
            <v>PA26/7900</v>
          </cell>
          <cell r="E36">
            <v>2</v>
          </cell>
          <cell r="F36">
            <v>6802</v>
          </cell>
          <cell r="G36">
            <v>53601.645476690472</v>
          </cell>
          <cell r="H36">
            <v>536.01645476690476</v>
          </cell>
          <cell r="I36">
            <v>54137.661931457376</v>
          </cell>
          <cell r="J36">
            <v>536.01645476690476</v>
          </cell>
          <cell r="K36">
            <v>53601.645476690472</v>
          </cell>
          <cell r="L36">
            <v>13604</v>
          </cell>
        </row>
        <row r="37">
          <cell r="C37" t="str">
            <v>EA220COU0D0-600-A2</v>
          </cell>
          <cell r="D37" t="str">
            <v>PA26/12850</v>
          </cell>
          <cell r="E37">
            <v>2</v>
          </cell>
          <cell r="F37">
            <v>9331</v>
          </cell>
          <cell r="G37">
            <v>73530.86650146998</v>
          </cell>
          <cell r="H37">
            <v>735.30866501469984</v>
          </cell>
          <cell r="I37">
            <v>74266.175166484682</v>
          </cell>
          <cell r="J37">
            <v>735.30866501469984</v>
          </cell>
          <cell r="K37">
            <v>73530.86650146998</v>
          </cell>
          <cell r="L37">
            <v>18662</v>
          </cell>
        </row>
        <row r="38">
          <cell r="C38" t="str">
            <v>EA220SIU0S1-400-S1</v>
          </cell>
          <cell r="D38" t="str">
            <v>PA25/1000</v>
          </cell>
          <cell r="E38">
            <v>1</v>
          </cell>
          <cell r="F38">
            <v>1706</v>
          </cell>
          <cell r="G38">
            <v>6721.8764468710624</v>
          </cell>
          <cell r="H38">
            <v>67.218764468710631</v>
          </cell>
          <cell r="I38">
            <v>6789.0952113397734</v>
          </cell>
          <cell r="J38">
            <v>67.218764468710631</v>
          </cell>
          <cell r="K38">
            <v>6721.8764468710624</v>
          </cell>
          <cell r="L38">
            <v>1706</v>
          </cell>
        </row>
        <row r="39">
          <cell r="C39" t="str">
            <v>EA220SIU0S1-400-S2</v>
          </cell>
          <cell r="D39" t="str">
            <v>PA25/3750</v>
          </cell>
          <cell r="E39">
            <v>1</v>
          </cell>
          <cell r="F39">
            <v>4028</v>
          </cell>
          <cell r="G39">
            <v>15870.878269634608</v>
          </cell>
          <cell r="H39">
            <v>158.70878269634608</v>
          </cell>
          <cell r="I39">
            <v>16029.587052330953</v>
          </cell>
          <cell r="J39">
            <v>158.70878269634608</v>
          </cell>
          <cell r="K39">
            <v>15870.878269634608</v>
          </cell>
          <cell r="L39">
            <v>4028</v>
          </cell>
        </row>
        <row r="40">
          <cell r="C40" t="str">
            <v>EA220SIU0S1-400-A1</v>
          </cell>
          <cell r="D40" t="str">
            <v>PA25/6100</v>
          </cell>
          <cell r="E40">
            <v>1</v>
          </cell>
          <cell r="F40">
            <v>5527</v>
          </cell>
          <cell r="G40">
            <v>21777.146026879462</v>
          </cell>
          <cell r="H40">
            <v>217.77146026879461</v>
          </cell>
          <cell r="I40">
            <v>21994.917487148257</v>
          </cell>
          <cell r="J40">
            <v>217.77146026879461</v>
          </cell>
          <cell r="K40">
            <v>21777.146026879462</v>
          </cell>
          <cell r="L40">
            <v>5527</v>
          </cell>
        </row>
        <row r="41">
          <cell r="C41" t="str">
            <v>EA220SIU0S1-400-A2</v>
          </cell>
          <cell r="D41" t="str">
            <v>PA23/9500</v>
          </cell>
          <cell r="E41">
            <v>1</v>
          </cell>
          <cell r="F41">
            <v>6777</v>
          </cell>
          <cell r="G41">
            <v>26702.319273414534</v>
          </cell>
          <cell r="H41">
            <v>267.02319273414537</v>
          </cell>
          <cell r="I41">
            <v>26969.342466148679</v>
          </cell>
          <cell r="J41">
            <v>267.02319273414537</v>
          </cell>
          <cell r="K41">
            <v>26702.319273414534</v>
          </cell>
          <cell r="L41">
            <v>6777</v>
          </cell>
        </row>
        <row r="42">
          <cell r="C42" t="str">
            <v>EA220SIU0S1-500-S1</v>
          </cell>
          <cell r="D42" t="str">
            <v>PA25/1100</v>
          </cell>
          <cell r="E42">
            <v>1</v>
          </cell>
          <cell r="F42">
            <v>1815</v>
          </cell>
          <cell r="G42">
            <v>7151.3515539689206</v>
          </cell>
          <cell r="H42">
            <v>71.513515539689209</v>
          </cell>
          <cell r="I42">
            <v>7222.8650695086098</v>
          </cell>
          <cell r="J42">
            <v>71.513515539689209</v>
          </cell>
          <cell r="K42">
            <v>7151.3515539689206</v>
          </cell>
          <cell r="L42">
            <v>1815</v>
          </cell>
        </row>
        <row r="43">
          <cell r="C43" t="str">
            <v>EA220SIU0S1-500-S2</v>
          </cell>
          <cell r="D43" t="str">
            <v>PA25/4350</v>
          </cell>
          <cell r="E43">
            <v>1</v>
          </cell>
          <cell r="F43">
            <v>4436</v>
          </cell>
          <cell r="G43">
            <v>17478.454817303653</v>
          </cell>
          <cell r="H43">
            <v>174.78454817303654</v>
          </cell>
          <cell r="I43">
            <v>17653.239365476689</v>
          </cell>
          <cell r="J43">
            <v>174.78454817303654</v>
          </cell>
          <cell r="K43">
            <v>17478.454817303653</v>
          </cell>
          <cell r="L43">
            <v>4436</v>
          </cell>
        </row>
        <row r="44">
          <cell r="C44" t="str">
            <v>EA220SIU0S1-500-A1</v>
          </cell>
          <cell r="D44" t="str">
            <v>PA25/7100</v>
          </cell>
          <cell r="E44">
            <v>1</v>
          </cell>
          <cell r="F44">
            <v>6100</v>
          </cell>
          <cell r="G44">
            <v>24034.845443091141</v>
          </cell>
          <cell r="H44">
            <v>240.3484544309114</v>
          </cell>
          <cell r="I44">
            <v>24275.193897522051</v>
          </cell>
          <cell r="J44">
            <v>240.3484544309114</v>
          </cell>
          <cell r="K44">
            <v>24034.845443091141</v>
          </cell>
          <cell r="L44">
            <v>6100</v>
          </cell>
        </row>
        <row r="45">
          <cell r="C45" t="str">
            <v>EA220SIU0S1-500-A2</v>
          </cell>
          <cell r="D45" t="str">
            <v>PA23/11100</v>
          </cell>
          <cell r="E45">
            <v>1</v>
          </cell>
          <cell r="F45">
            <v>7499</v>
          </cell>
          <cell r="G45">
            <v>29547.099340613189</v>
          </cell>
          <cell r="H45">
            <v>295.47099340613192</v>
          </cell>
          <cell r="I45">
            <v>29842.570334019321</v>
          </cell>
          <cell r="J45">
            <v>295.47099340613192</v>
          </cell>
          <cell r="K45">
            <v>29547.099340613189</v>
          </cell>
          <cell r="L45">
            <v>7499</v>
          </cell>
        </row>
        <row r="46">
          <cell r="C46" t="str">
            <v>EA220SIU0S1-600-S1</v>
          </cell>
          <cell r="D46" t="str">
            <v>PA25/1200</v>
          </cell>
          <cell r="E46">
            <v>1</v>
          </cell>
          <cell r="F46">
            <v>1921</v>
          </cell>
          <cell r="G46">
            <v>7569.0062452750944</v>
          </cell>
          <cell r="H46">
            <v>75.690062452750951</v>
          </cell>
          <cell r="I46">
            <v>7644.6963077278451</v>
          </cell>
          <cell r="J46">
            <v>75.690062452750951</v>
          </cell>
          <cell r="K46">
            <v>7569.0062452750944</v>
          </cell>
          <cell r="L46">
            <v>1921</v>
          </cell>
        </row>
        <row r="47">
          <cell r="C47" t="str">
            <v>EA220SIU0S1-600-S2</v>
          </cell>
          <cell r="D47" t="str">
            <v>PA25/4900</v>
          </cell>
          <cell r="E47">
            <v>1</v>
          </cell>
          <cell r="F47">
            <v>4793</v>
          </cell>
          <cell r="G47">
            <v>18885.084296514069</v>
          </cell>
          <cell r="H47">
            <v>188.85084296514069</v>
          </cell>
          <cell r="I47">
            <v>19073.93513947921</v>
          </cell>
          <cell r="J47">
            <v>188.85084296514069</v>
          </cell>
          <cell r="K47">
            <v>18885.084296514069</v>
          </cell>
          <cell r="L47">
            <v>4793</v>
          </cell>
        </row>
        <row r="48">
          <cell r="C48" t="str">
            <v>EA220SIU0S1-600-A1</v>
          </cell>
          <cell r="D48" t="str">
            <v>PA25/8050</v>
          </cell>
          <cell r="E48">
            <v>1</v>
          </cell>
          <cell r="F48">
            <v>6619</v>
          </cell>
          <cell r="G48">
            <v>26079.777375052501</v>
          </cell>
          <cell r="H48">
            <v>260.79777375052504</v>
          </cell>
          <cell r="I48">
            <v>26340.575148803026</v>
          </cell>
          <cell r="J48">
            <v>260.79777375052504</v>
          </cell>
          <cell r="K48">
            <v>26079.777375052501</v>
          </cell>
          <cell r="L48">
            <v>6619</v>
          </cell>
        </row>
        <row r="49">
          <cell r="C49" t="str">
            <v>EA220SIU0S1-600-A2</v>
          </cell>
          <cell r="D49" t="str">
            <v>PA23/12600</v>
          </cell>
          <cell r="E49">
            <v>1</v>
          </cell>
          <cell r="F49">
            <v>8143</v>
          </cell>
          <cell r="G49">
            <v>32084.548597228058</v>
          </cell>
          <cell r="H49">
            <v>320.84548597228058</v>
          </cell>
          <cell r="I49">
            <v>32405.394083200339</v>
          </cell>
          <cell r="J49">
            <v>320.84548597228058</v>
          </cell>
          <cell r="K49">
            <v>32084.548597228058</v>
          </cell>
          <cell r="L49">
            <v>8143</v>
          </cell>
        </row>
        <row r="50">
          <cell r="C50" t="str">
            <v>EA220SIU0D1-400-S1</v>
          </cell>
          <cell r="D50" t="str">
            <v>PA29/1600</v>
          </cell>
          <cell r="E50">
            <v>1</v>
          </cell>
          <cell r="F50">
            <v>2689</v>
          </cell>
          <cell r="G50">
            <v>10595.032687946241</v>
          </cell>
          <cell r="H50">
            <v>105.95032687946241</v>
          </cell>
          <cell r="I50">
            <v>10700.983014825702</v>
          </cell>
          <cell r="J50">
            <v>105.95032687946241</v>
          </cell>
          <cell r="K50">
            <v>10595.032687946241</v>
          </cell>
          <cell r="L50">
            <v>2689</v>
          </cell>
        </row>
        <row r="51">
          <cell r="C51" t="str">
            <v>EA220SIU0D1-400-S2</v>
          </cell>
          <cell r="D51" t="str">
            <v>PA26/6200</v>
          </cell>
          <cell r="E51">
            <v>1</v>
          </cell>
          <cell r="F51">
            <v>5810</v>
          </cell>
          <cell r="G51">
            <v>22892.205249895003</v>
          </cell>
          <cell r="H51">
            <v>228.92205249895005</v>
          </cell>
          <cell r="I51">
            <v>23121.127302393954</v>
          </cell>
          <cell r="J51">
            <v>228.92205249895005</v>
          </cell>
          <cell r="K51">
            <v>22892.205249895003</v>
          </cell>
          <cell r="L51">
            <v>5810</v>
          </cell>
        </row>
        <row r="52">
          <cell r="C52" t="str">
            <v>EA220SIU0D1-400-A1</v>
          </cell>
          <cell r="D52" t="str">
            <v>PA26/6150</v>
          </cell>
          <cell r="E52">
            <v>2</v>
          </cell>
          <cell r="F52">
            <v>5780</v>
          </cell>
          <cell r="G52">
            <v>45548.00218395632</v>
          </cell>
          <cell r="H52">
            <v>455.48002183956322</v>
          </cell>
          <cell r="I52">
            <v>46003.482205795881</v>
          </cell>
          <cell r="J52">
            <v>455.48002183956322</v>
          </cell>
          <cell r="K52">
            <v>45548.00218395632</v>
          </cell>
          <cell r="L52">
            <v>11560</v>
          </cell>
        </row>
        <row r="53">
          <cell r="C53" t="str">
            <v>EA220SIU0D1-400-A2</v>
          </cell>
          <cell r="D53" t="str">
            <v>PA26/9800</v>
          </cell>
          <cell r="E53">
            <v>2</v>
          </cell>
          <cell r="F53">
            <v>7824</v>
          </cell>
          <cell r="G53">
            <v>61655.288769424616</v>
          </cell>
          <cell r="H53">
            <v>616.55288769424612</v>
          </cell>
          <cell r="I53">
            <v>62271.841657118865</v>
          </cell>
          <cell r="J53">
            <v>616.55288769424612</v>
          </cell>
          <cell r="K53">
            <v>61655.288769424616</v>
          </cell>
          <cell r="L53">
            <v>15648</v>
          </cell>
        </row>
        <row r="54">
          <cell r="C54" t="str">
            <v>EA220SIU0D1-500-S1</v>
          </cell>
          <cell r="D54" t="str">
            <v>PA29/1800</v>
          </cell>
          <cell r="E54">
            <v>1</v>
          </cell>
          <cell r="F54">
            <v>2903</v>
          </cell>
          <cell r="G54">
            <v>11438.222347753046</v>
          </cell>
          <cell r="H54">
            <v>114.38222347753046</v>
          </cell>
          <cell r="I54">
            <v>11552.604571230577</v>
          </cell>
          <cell r="J54">
            <v>114.38222347753046</v>
          </cell>
          <cell r="K54">
            <v>11438.222347753046</v>
          </cell>
          <cell r="L54">
            <v>2903</v>
          </cell>
        </row>
        <row r="55">
          <cell r="C55" t="str">
            <v>EA220SIU0D1-500-S2</v>
          </cell>
          <cell r="D55" t="str">
            <v>PA26/7300</v>
          </cell>
          <cell r="E55">
            <v>1</v>
          </cell>
          <cell r="F55">
            <v>6461</v>
          </cell>
          <cell r="G55">
            <v>25457.235476690468</v>
          </cell>
          <cell r="H55">
            <v>254.57235476690468</v>
          </cell>
          <cell r="I55">
            <v>25711.807831457372</v>
          </cell>
          <cell r="J55">
            <v>254.57235476690468</v>
          </cell>
          <cell r="K55">
            <v>25457.235476690468</v>
          </cell>
          <cell r="L55">
            <v>6461</v>
          </cell>
        </row>
        <row r="56">
          <cell r="C56" t="str">
            <v>EA220SIU0D1-500-A1</v>
          </cell>
          <cell r="D56" t="str">
            <v>PA26/7150</v>
          </cell>
          <cell r="E56">
            <v>2</v>
          </cell>
          <cell r="F56">
            <v>6375</v>
          </cell>
          <cell r="G56">
            <v>50236.767114657712</v>
          </cell>
          <cell r="H56">
            <v>502.36767114657715</v>
          </cell>
          <cell r="I56">
            <v>50739.134785804286</v>
          </cell>
          <cell r="J56">
            <v>502.36767114657715</v>
          </cell>
          <cell r="K56">
            <v>50236.767114657712</v>
          </cell>
          <cell r="L56">
            <v>12750</v>
          </cell>
        </row>
        <row r="57">
          <cell r="C57" t="str">
            <v>EA220SIU0D1-500-A2</v>
          </cell>
          <cell r="D57" t="str">
            <v>PA26/11500</v>
          </cell>
          <cell r="E57">
            <v>2</v>
          </cell>
          <cell r="F57">
            <v>8682</v>
          </cell>
          <cell r="G57">
            <v>68416.566602267951</v>
          </cell>
          <cell r="H57">
            <v>684.16566602267949</v>
          </cell>
          <cell r="I57">
            <v>69100.732268290623</v>
          </cell>
          <cell r="J57">
            <v>684.16566602267949</v>
          </cell>
          <cell r="K57">
            <v>68416.566602267951</v>
          </cell>
          <cell r="L57">
            <v>17364</v>
          </cell>
        </row>
        <row r="58">
          <cell r="C58" t="str">
            <v>EA220SIU0D1-600-S1</v>
          </cell>
          <cell r="D58" t="str">
            <v>PA29/2000</v>
          </cell>
          <cell r="E58">
            <v>1</v>
          </cell>
          <cell r="F58">
            <v>3108</v>
          </cell>
          <cell r="G58">
            <v>12245.950760184796</v>
          </cell>
          <cell r="H58">
            <v>122.45950760184796</v>
          </cell>
          <cell r="I58">
            <v>12368.410267786645</v>
          </cell>
          <cell r="J58">
            <v>122.45950760184796</v>
          </cell>
          <cell r="K58">
            <v>12245.950760184796</v>
          </cell>
          <cell r="L58">
            <v>3108</v>
          </cell>
        </row>
        <row r="59">
          <cell r="C59" t="str">
            <v>EA220SIU0D1-600-S2</v>
          </cell>
          <cell r="D59" t="str">
            <v>PA26/8300</v>
          </cell>
          <cell r="E59">
            <v>1</v>
          </cell>
          <cell r="F59">
            <v>7023</v>
          </cell>
          <cell r="G59">
            <v>27671.593368332633</v>
          </cell>
          <cell r="H59">
            <v>276.71593368332634</v>
          </cell>
          <cell r="I59">
            <v>27948.309302015958</v>
          </cell>
          <cell r="J59">
            <v>276.71593368332634</v>
          </cell>
          <cell r="K59">
            <v>27671.593368332633</v>
          </cell>
          <cell r="L59">
            <v>7023</v>
          </cell>
        </row>
        <row r="60">
          <cell r="C60" t="str">
            <v>EA220SIU0D1-600-A1</v>
          </cell>
          <cell r="D60" t="str">
            <v>PA26/8150</v>
          </cell>
          <cell r="E60">
            <v>2</v>
          </cell>
          <cell r="F60">
            <v>6941</v>
          </cell>
          <cell r="G60">
            <v>54697.004006719864</v>
          </cell>
          <cell r="H60">
            <v>546.97004006719862</v>
          </cell>
          <cell r="I60">
            <v>55243.974046787065</v>
          </cell>
          <cell r="J60">
            <v>546.97004006719862</v>
          </cell>
          <cell r="K60">
            <v>54697.004006719864</v>
          </cell>
          <cell r="L60">
            <v>13882</v>
          </cell>
        </row>
        <row r="61">
          <cell r="C61" t="str">
            <v>EA220SIU0D1-600-A2</v>
          </cell>
          <cell r="D61" t="str">
            <v>PA26/13050</v>
          </cell>
          <cell r="E61">
            <v>2</v>
          </cell>
          <cell r="F61">
            <v>9425</v>
          </cell>
          <cell r="G61">
            <v>74271.612557748842</v>
          </cell>
          <cell r="H61">
            <v>742.71612557748847</v>
          </cell>
          <cell r="I61">
            <v>75014.328683326326</v>
          </cell>
          <cell r="J61">
            <v>742.71612557748847</v>
          </cell>
          <cell r="K61">
            <v>74271.612557748842</v>
          </cell>
          <cell r="L61">
            <v>18850</v>
          </cell>
        </row>
        <row r="62">
          <cell r="C62" t="str">
            <v>EA220SIU1S1-400-S1</v>
          </cell>
          <cell r="D62" t="str">
            <v>PA25/1000</v>
          </cell>
          <cell r="E62">
            <v>1</v>
          </cell>
          <cell r="F62">
            <v>1706</v>
          </cell>
          <cell r="G62">
            <v>6721.8764468710624</v>
          </cell>
          <cell r="H62">
            <v>67.218764468710631</v>
          </cell>
          <cell r="I62">
            <v>6789.0952113397734</v>
          </cell>
          <cell r="J62">
            <v>67.218764468710631</v>
          </cell>
          <cell r="K62">
            <v>6721.8764468710624</v>
          </cell>
          <cell r="L62">
            <v>1706</v>
          </cell>
        </row>
        <row r="63">
          <cell r="C63" t="str">
            <v>EA220SIU1S1-400-S2</v>
          </cell>
          <cell r="D63" t="str">
            <v>PA25/4350</v>
          </cell>
          <cell r="E63">
            <v>1</v>
          </cell>
          <cell r="F63">
            <v>4436</v>
          </cell>
          <cell r="G63">
            <v>17478.454817303653</v>
          </cell>
          <cell r="H63">
            <v>174.78454817303654</v>
          </cell>
          <cell r="I63">
            <v>17653.239365476689</v>
          </cell>
          <cell r="J63">
            <v>174.78454817303654</v>
          </cell>
          <cell r="K63">
            <v>17478.454817303653</v>
          </cell>
          <cell r="L63">
            <v>4436</v>
          </cell>
        </row>
        <row r="64">
          <cell r="C64" t="str">
            <v>EA220SIU1S1-400-A1</v>
          </cell>
          <cell r="D64" t="str">
            <v>PA25/7250</v>
          </cell>
          <cell r="E64">
            <v>1</v>
          </cell>
          <cell r="F64">
            <v>6183</v>
          </cell>
          <cell r="G64">
            <v>24361.876946661068</v>
          </cell>
          <cell r="H64">
            <v>243.6187694666107</v>
          </cell>
          <cell r="I64">
            <v>24605.49571612768</v>
          </cell>
          <cell r="J64">
            <v>243.6187694666107</v>
          </cell>
          <cell r="K64">
            <v>24361.876946661068</v>
          </cell>
          <cell r="L64">
            <v>6183</v>
          </cell>
        </row>
        <row r="65">
          <cell r="C65" t="str">
            <v>EA220SIU1S1-400-A2</v>
          </cell>
          <cell r="D65" t="str">
            <v>PA23/11400</v>
          </cell>
          <cell r="E65">
            <v>1</v>
          </cell>
          <cell r="F65">
            <v>7630</v>
          </cell>
          <cell r="G65">
            <v>30063.257496850063</v>
          </cell>
          <cell r="H65">
            <v>300.63257496850065</v>
          </cell>
          <cell r="I65">
            <v>30363.890071818565</v>
          </cell>
          <cell r="J65">
            <v>300.63257496850065</v>
          </cell>
          <cell r="K65">
            <v>30063.257496850063</v>
          </cell>
          <cell r="L65">
            <v>7630</v>
          </cell>
        </row>
        <row r="66">
          <cell r="C66" t="str">
            <v>EA220SIU1S1-500-S1</v>
          </cell>
          <cell r="D66" t="str">
            <v>PA25/1100</v>
          </cell>
          <cell r="E66">
            <v>1</v>
          </cell>
          <cell r="F66">
            <v>1815</v>
          </cell>
          <cell r="G66">
            <v>7151.3515539689206</v>
          </cell>
          <cell r="H66">
            <v>71.513515539689209</v>
          </cell>
          <cell r="I66">
            <v>7222.8650695086098</v>
          </cell>
          <cell r="J66">
            <v>71.513515539689209</v>
          </cell>
          <cell r="K66">
            <v>7151.3515539689206</v>
          </cell>
          <cell r="L66">
            <v>1815</v>
          </cell>
        </row>
        <row r="67">
          <cell r="C67" t="str">
            <v>EA220SIU1S1-500-S2</v>
          </cell>
          <cell r="D67" t="str">
            <v>PA25/5050</v>
          </cell>
          <cell r="E67">
            <v>1</v>
          </cell>
          <cell r="F67">
            <v>4888</v>
          </cell>
          <cell r="G67">
            <v>19259.397463250734</v>
          </cell>
          <cell r="H67">
            <v>192.59397463250735</v>
          </cell>
          <cell r="I67">
            <v>19451.99143788324</v>
          </cell>
          <cell r="J67">
            <v>192.59397463250735</v>
          </cell>
          <cell r="K67">
            <v>19259.397463250734</v>
          </cell>
          <cell r="L67">
            <v>4888</v>
          </cell>
        </row>
        <row r="68">
          <cell r="C68" t="str">
            <v>EA220SIU1S1-500-A1</v>
          </cell>
          <cell r="D68" t="str">
            <v>PA25/8500</v>
          </cell>
          <cell r="E68">
            <v>1</v>
          </cell>
          <cell r="F68">
            <v>6857</v>
          </cell>
          <cell r="G68">
            <v>27017.530361192777</v>
          </cell>
          <cell r="H68">
            <v>270.1753036119278</v>
          </cell>
          <cell r="I68">
            <v>27287.705664804704</v>
          </cell>
          <cell r="J68">
            <v>270.1753036119278</v>
          </cell>
          <cell r="K68">
            <v>27017.530361192777</v>
          </cell>
          <cell r="L68">
            <v>6857</v>
          </cell>
        </row>
        <row r="69">
          <cell r="C69" t="str">
            <v>EA220SIU1S1-500-A2</v>
          </cell>
          <cell r="D69" t="str">
            <v>PA23/13400</v>
          </cell>
          <cell r="E69">
            <v>1</v>
          </cell>
          <cell r="F69">
            <v>8475</v>
          </cell>
          <cell r="G69">
            <v>33392.674611507769</v>
          </cell>
          <cell r="H69">
            <v>333.92674611507772</v>
          </cell>
          <cell r="I69">
            <v>33726.601357622851</v>
          </cell>
          <cell r="J69">
            <v>333.92674611507772</v>
          </cell>
          <cell r="K69">
            <v>33392.674611507769</v>
          </cell>
          <cell r="L69">
            <v>8475</v>
          </cell>
        </row>
        <row r="70">
          <cell r="C70" t="str">
            <v>EA220SIU1S1-600-S1</v>
          </cell>
          <cell r="D70" t="str">
            <v>PA25/1200</v>
          </cell>
          <cell r="E70">
            <v>1</v>
          </cell>
          <cell r="F70">
            <v>1921</v>
          </cell>
          <cell r="G70">
            <v>7569.0062452750944</v>
          </cell>
          <cell r="H70">
            <v>75.690062452750951</v>
          </cell>
          <cell r="I70">
            <v>7644.6963077278451</v>
          </cell>
          <cell r="J70">
            <v>75.690062452750951</v>
          </cell>
          <cell r="K70">
            <v>7569.0062452750944</v>
          </cell>
          <cell r="L70">
            <v>1921</v>
          </cell>
        </row>
        <row r="71">
          <cell r="C71" t="str">
            <v>EA220SIU1S1-600-S2</v>
          </cell>
          <cell r="D71" t="str">
            <v>PA25/5700</v>
          </cell>
          <cell r="E71">
            <v>1</v>
          </cell>
          <cell r="F71">
            <v>5288</v>
          </cell>
          <cell r="G71">
            <v>20835.452902141958</v>
          </cell>
          <cell r="H71">
            <v>208.35452902141958</v>
          </cell>
          <cell r="I71">
            <v>21043.807431163379</v>
          </cell>
          <cell r="J71">
            <v>208.35452902141958</v>
          </cell>
          <cell r="K71">
            <v>20835.452902141958</v>
          </cell>
          <cell r="L71">
            <v>5288</v>
          </cell>
        </row>
        <row r="72">
          <cell r="C72" t="str">
            <v>EA220SIU1S1-600-A1</v>
          </cell>
          <cell r="D72" t="str">
            <v>PA25/9550</v>
          </cell>
          <cell r="E72">
            <v>1</v>
          </cell>
          <cell r="F72">
            <v>7396</v>
          </cell>
          <cell r="G72">
            <v>29141.265065098698</v>
          </cell>
          <cell r="H72">
            <v>291.41265065098696</v>
          </cell>
          <cell r="I72">
            <v>29432.677715749684</v>
          </cell>
          <cell r="J72">
            <v>291.41265065098696</v>
          </cell>
          <cell r="K72">
            <v>29141.265065098698</v>
          </cell>
          <cell r="L72">
            <v>7396</v>
          </cell>
        </row>
        <row r="73">
          <cell r="C73" t="str">
            <v>EA220SIU1S1-600-A2</v>
          </cell>
          <cell r="D73" t="str">
            <v>PA23/15150</v>
          </cell>
          <cell r="E73">
            <v>1</v>
          </cell>
          <cell r="F73">
            <v>9179</v>
          </cell>
          <cell r="G73">
            <v>36166.532183956326</v>
          </cell>
          <cell r="H73">
            <v>361.66532183956326</v>
          </cell>
          <cell r="I73">
            <v>36528.197505795892</v>
          </cell>
          <cell r="J73">
            <v>361.66532183956326</v>
          </cell>
          <cell r="K73">
            <v>36166.532183956326</v>
          </cell>
          <cell r="L73">
            <v>9179</v>
          </cell>
        </row>
        <row r="74">
          <cell r="C74" t="str">
            <v>EA220SIU1D1-400-S1</v>
          </cell>
          <cell r="D74" t="str">
            <v>PA29/1650</v>
          </cell>
          <cell r="E74">
            <v>1</v>
          </cell>
          <cell r="F74">
            <v>2743</v>
          </cell>
          <cell r="G74">
            <v>10807.800172196556</v>
          </cell>
          <cell r="H74">
            <v>108.07800172196556</v>
          </cell>
          <cell r="I74">
            <v>10915.878173918521</v>
          </cell>
          <cell r="J74">
            <v>108.07800172196556</v>
          </cell>
          <cell r="K74">
            <v>10807.800172196556</v>
          </cell>
          <cell r="L74">
            <v>2743</v>
          </cell>
        </row>
        <row r="75">
          <cell r="C75" t="str">
            <v>EA220SIU1D1-400-S2</v>
          </cell>
          <cell r="D75" t="str">
            <v>PA26/7250</v>
          </cell>
          <cell r="E75">
            <v>1</v>
          </cell>
          <cell r="F75">
            <v>6432</v>
          </cell>
          <cell r="G75">
            <v>25342.971457370855</v>
          </cell>
          <cell r="H75">
            <v>253.42971457370857</v>
          </cell>
          <cell r="I75">
            <v>25596.401171944563</v>
          </cell>
          <cell r="J75">
            <v>253.42971457370857</v>
          </cell>
          <cell r="K75">
            <v>25342.971457370855</v>
          </cell>
          <cell r="L75">
            <v>6432</v>
          </cell>
        </row>
        <row r="76">
          <cell r="C76" t="str">
            <v>EA220SIU1D1-400-A1</v>
          </cell>
          <cell r="D76" t="str">
            <v>PA26/7350</v>
          </cell>
          <cell r="E76">
            <v>2</v>
          </cell>
          <cell r="F76">
            <v>6490</v>
          </cell>
          <cell r="G76">
            <v>51142.998992020162</v>
          </cell>
          <cell r="H76">
            <v>511.42998992020165</v>
          </cell>
          <cell r="I76">
            <v>51654.428981940364</v>
          </cell>
          <cell r="J76">
            <v>511.42998992020165</v>
          </cell>
          <cell r="K76">
            <v>51142.998992020162</v>
          </cell>
          <cell r="L76">
            <v>12980</v>
          </cell>
        </row>
        <row r="77">
          <cell r="C77" t="str">
            <v>EA220SIU1D1-400-A2</v>
          </cell>
          <cell r="D77" t="str">
            <v>PA26/11800</v>
          </cell>
          <cell r="E77">
            <v>2</v>
          </cell>
          <cell r="F77">
            <v>8828</v>
          </cell>
          <cell r="G77">
            <v>69567.087072658556</v>
          </cell>
          <cell r="H77">
            <v>695.67087072658558</v>
          </cell>
          <cell r="I77">
            <v>70262.757943385135</v>
          </cell>
          <cell r="J77">
            <v>695.67087072658558</v>
          </cell>
          <cell r="K77">
            <v>69567.087072658556</v>
          </cell>
          <cell r="L77">
            <v>17656</v>
          </cell>
        </row>
        <row r="78">
          <cell r="C78" t="str">
            <v>EA220SIU1D1-500-S1</v>
          </cell>
          <cell r="D78" t="str">
            <v>PA29/1850</v>
          </cell>
          <cell r="E78">
            <v>1</v>
          </cell>
          <cell r="F78">
            <v>2955</v>
          </cell>
          <cell r="G78">
            <v>11643.109554808905</v>
          </cell>
          <cell r="H78">
            <v>116.43109554808905</v>
          </cell>
          <cell r="I78">
            <v>11759.540650356994</v>
          </cell>
          <cell r="J78">
            <v>116.43109554808905</v>
          </cell>
          <cell r="K78">
            <v>11643.109554808905</v>
          </cell>
          <cell r="L78">
            <v>2955</v>
          </cell>
        </row>
        <row r="79">
          <cell r="C79" t="str">
            <v>EA220SIU1D1-500-S2</v>
          </cell>
          <cell r="D79" t="str">
            <v>PA26/8550</v>
          </cell>
          <cell r="E79">
            <v>1</v>
          </cell>
          <cell r="F79">
            <v>7160</v>
          </cell>
          <cell r="G79">
            <v>28211.392356152879</v>
          </cell>
          <cell r="H79">
            <v>282.11392356152879</v>
          </cell>
          <cell r="I79">
            <v>28493.506279714409</v>
          </cell>
          <cell r="J79">
            <v>282.11392356152879</v>
          </cell>
          <cell r="K79">
            <v>28211.392356152879</v>
          </cell>
          <cell r="L79">
            <v>7160</v>
          </cell>
        </row>
        <row r="80">
          <cell r="C80" t="str">
            <v>EA220SIU1D1-500-A1</v>
          </cell>
          <cell r="D80" t="str">
            <v>PA26/8550</v>
          </cell>
          <cell r="E80">
            <v>2</v>
          </cell>
          <cell r="F80">
            <v>7160</v>
          </cell>
          <cell r="G80">
            <v>56422.784712305758</v>
          </cell>
          <cell r="H80">
            <v>564.22784712305759</v>
          </cell>
          <cell r="I80">
            <v>56987.012559428818</v>
          </cell>
          <cell r="J80">
            <v>564.22784712305759</v>
          </cell>
          <cell r="K80">
            <v>56422.784712305758</v>
          </cell>
          <cell r="L80">
            <v>14320</v>
          </cell>
        </row>
        <row r="81">
          <cell r="C81" t="str">
            <v>EA220SIU1D1-500-A2</v>
          </cell>
          <cell r="D81" t="str">
            <v>PA26/13850</v>
          </cell>
          <cell r="E81">
            <v>2</v>
          </cell>
          <cell r="F81">
            <v>9797</v>
          </cell>
          <cell r="G81">
            <v>77203.075674086518</v>
          </cell>
          <cell r="H81">
            <v>772.03075674086517</v>
          </cell>
          <cell r="I81">
            <v>77975.106430827378</v>
          </cell>
          <cell r="J81">
            <v>772.03075674086517</v>
          </cell>
          <cell r="K81">
            <v>77203.075674086518</v>
          </cell>
          <cell r="L81">
            <v>19594</v>
          </cell>
        </row>
        <row r="82">
          <cell r="C82" t="str">
            <v>EA220SIU1D1-600-S1</v>
          </cell>
          <cell r="D82" t="str">
            <v>PA29/2000</v>
          </cell>
          <cell r="E82">
            <v>1</v>
          </cell>
          <cell r="F82">
            <v>3108</v>
          </cell>
          <cell r="G82">
            <v>12245.950760184796</v>
          </cell>
          <cell r="H82">
            <v>122.45950760184796</v>
          </cell>
          <cell r="I82">
            <v>12368.410267786645</v>
          </cell>
          <cell r="J82">
            <v>122.45950760184796</v>
          </cell>
          <cell r="K82">
            <v>12245.950760184796</v>
          </cell>
          <cell r="L82">
            <v>3108</v>
          </cell>
        </row>
        <row r="83">
          <cell r="C83" t="str">
            <v>EA220SIU1D1-600-S2</v>
          </cell>
          <cell r="D83" t="str">
            <v>PA26/9800</v>
          </cell>
          <cell r="E83">
            <v>1</v>
          </cell>
          <cell r="F83">
            <v>7824</v>
          </cell>
          <cell r="G83">
            <v>30827.644384712308</v>
          </cell>
          <cell r="H83">
            <v>308.27644384712306</v>
          </cell>
          <cell r="I83">
            <v>31135.920828559432</v>
          </cell>
          <cell r="J83">
            <v>308.27644384712306</v>
          </cell>
          <cell r="K83">
            <v>30827.644384712308</v>
          </cell>
          <cell r="L83">
            <v>7824</v>
          </cell>
        </row>
        <row r="84">
          <cell r="C84" t="str">
            <v>EA220SIU1D1-600-A1</v>
          </cell>
          <cell r="D84" t="str">
            <v>PA26/9750</v>
          </cell>
          <cell r="E84">
            <v>2</v>
          </cell>
          <cell r="F84">
            <v>7798</v>
          </cell>
          <cell r="G84">
            <v>61450.401562368752</v>
          </cell>
          <cell r="H84">
            <v>614.50401562368756</v>
          </cell>
          <cell r="I84">
            <v>62064.905577992438</v>
          </cell>
          <cell r="J84">
            <v>614.50401562368756</v>
          </cell>
          <cell r="K84">
            <v>61450.401562368752</v>
          </cell>
          <cell r="L84">
            <v>15596</v>
          </cell>
        </row>
        <row r="85">
          <cell r="C85" t="str">
            <v>EA220SIU1D1-600-A2</v>
          </cell>
          <cell r="D85" t="str">
            <v>PA26/15800</v>
          </cell>
          <cell r="E85">
            <v>2</v>
          </cell>
          <cell r="F85">
            <v>10673</v>
          </cell>
          <cell r="G85">
            <v>84106.198496430079</v>
          </cell>
          <cell r="H85">
            <v>841.06198496430079</v>
          </cell>
          <cell r="I85">
            <v>84947.260481394376</v>
          </cell>
          <cell r="J85">
            <v>841.06198496430079</v>
          </cell>
          <cell r="K85">
            <v>84106.198496430079</v>
          </cell>
          <cell r="L85">
            <v>21346</v>
          </cell>
        </row>
        <row r="86">
          <cell r="C86" t="str">
            <v>EA220SEU0S1-400-S1</v>
          </cell>
          <cell r="D86" t="str">
            <v>PA25/850</v>
          </cell>
          <cell r="E86">
            <v>1</v>
          </cell>
          <cell r="F86">
            <v>1535</v>
          </cell>
          <cell r="G86">
            <v>6048.1127467450651</v>
          </cell>
          <cell r="H86">
            <v>60.481127467450655</v>
          </cell>
          <cell r="I86">
            <v>6108.5938742125154</v>
          </cell>
          <cell r="J86">
            <v>60.481127467450655</v>
          </cell>
          <cell r="K86">
            <v>6048.1127467450651</v>
          </cell>
          <cell r="L86">
            <v>1535</v>
          </cell>
        </row>
        <row r="87">
          <cell r="C87" t="str">
            <v>EA220SEU0S1-400-S2</v>
          </cell>
          <cell r="D87" t="str">
            <v>PA25/4050</v>
          </cell>
          <cell r="E87">
            <v>1</v>
          </cell>
          <cell r="F87">
            <v>4235</v>
          </cell>
          <cell r="G87">
            <v>16686.486959260816</v>
          </cell>
          <cell r="H87">
            <v>166.86486959260816</v>
          </cell>
          <cell r="I87">
            <v>16853.351828853425</v>
          </cell>
          <cell r="J87">
            <v>166.86486959260816</v>
          </cell>
          <cell r="K87">
            <v>16686.486959260816</v>
          </cell>
          <cell r="L87">
            <v>4235</v>
          </cell>
        </row>
        <row r="88">
          <cell r="C88" t="str">
            <v>EA220SEU0S1-400-A1</v>
          </cell>
          <cell r="D88" t="str">
            <v>PA25/6850</v>
          </cell>
          <cell r="E88">
            <v>1</v>
          </cell>
          <cell r="F88">
            <v>5959</v>
          </cell>
          <cell r="G88">
            <v>23479.285900881983</v>
          </cell>
          <cell r="H88">
            <v>234.79285900881985</v>
          </cell>
          <cell r="I88">
            <v>23714.078759890803</v>
          </cell>
          <cell r="J88">
            <v>234.79285900881985</v>
          </cell>
          <cell r="K88">
            <v>23479.285900881983</v>
          </cell>
          <cell r="L88">
            <v>5959</v>
          </cell>
        </row>
        <row r="89">
          <cell r="C89" t="str">
            <v>EA220SEU0S1-400-A2</v>
          </cell>
          <cell r="D89" t="str">
            <v>PA23/10850</v>
          </cell>
          <cell r="E89">
            <v>1</v>
          </cell>
          <cell r="F89">
            <v>7389</v>
          </cell>
          <cell r="G89">
            <v>29113.684094918102</v>
          </cell>
          <cell r="H89">
            <v>291.13684094918102</v>
          </cell>
          <cell r="I89">
            <v>29404.820935867283</v>
          </cell>
          <cell r="J89">
            <v>291.13684094918102</v>
          </cell>
          <cell r="K89">
            <v>29113.684094918102</v>
          </cell>
          <cell r="L89">
            <v>7389</v>
          </cell>
        </row>
        <row r="90">
          <cell r="C90" t="str">
            <v>EA220SEU0S1-500-S1</v>
          </cell>
          <cell r="D90" t="str">
            <v>PA25/950</v>
          </cell>
          <cell r="E90">
            <v>1</v>
          </cell>
          <cell r="F90">
            <v>1650</v>
          </cell>
          <cell r="G90">
            <v>6501.228685426292</v>
          </cell>
          <cell r="H90">
            <v>65.012286854262925</v>
          </cell>
          <cell r="I90">
            <v>6566.2409722805551</v>
          </cell>
          <cell r="J90">
            <v>65.012286854262925</v>
          </cell>
          <cell r="K90">
            <v>6501.228685426292</v>
          </cell>
          <cell r="L90">
            <v>1650</v>
          </cell>
        </row>
        <row r="91">
          <cell r="C91" t="str">
            <v>EA220SEU0S1-500-S2</v>
          </cell>
          <cell r="D91" t="str">
            <v>PA25/4750</v>
          </cell>
          <cell r="E91">
            <v>1</v>
          </cell>
          <cell r="F91">
            <v>4697</v>
          </cell>
          <cell r="G91">
            <v>18506.830991180177</v>
          </cell>
          <cell r="H91">
            <v>185.06830991180178</v>
          </cell>
          <cell r="I91">
            <v>18691.89930109198</v>
          </cell>
          <cell r="J91">
            <v>185.06830991180178</v>
          </cell>
          <cell r="K91">
            <v>18506.830991180177</v>
          </cell>
          <cell r="L91">
            <v>4697</v>
          </cell>
        </row>
        <row r="92">
          <cell r="C92" t="str">
            <v>EA220SEU0S1-500-A1</v>
          </cell>
          <cell r="D92" t="str">
            <v>PA25/8100</v>
          </cell>
          <cell r="E92">
            <v>1</v>
          </cell>
          <cell r="F92">
            <v>6645</v>
          </cell>
          <cell r="G92">
            <v>26182.22097858043</v>
          </cell>
          <cell r="H92">
            <v>261.82220978580432</v>
          </cell>
          <cell r="I92">
            <v>26444.043188366235</v>
          </cell>
          <cell r="J92">
            <v>261.82220978580432</v>
          </cell>
          <cell r="K92">
            <v>26182.22097858043</v>
          </cell>
          <cell r="L92">
            <v>6645</v>
          </cell>
        </row>
        <row r="93">
          <cell r="C93" t="str">
            <v>EA220SEU0S1-500-A2</v>
          </cell>
          <cell r="D93" t="str">
            <v>PA23/12850</v>
          </cell>
          <cell r="E93">
            <v>1</v>
          </cell>
          <cell r="F93">
            <v>8248</v>
          </cell>
          <cell r="G93">
            <v>32498.263149937004</v>
          </cell>
          <cell r="H93">
            <v>324.98263149937003</v>
          </cell>
          <cell r="I93">
            <v>32823.245781436373</v>
          </cell>
          <cell r="J93">
            <v>324.98263149937003</v>
          </cell>
          <cell r="K93">
            <v>32498.263149937004</v>
          </cell>
          <cell r="L93">
            <v>8248</v>
          </cell>
        </row>
        <row r="94">
          <cell r="C94" t="str">
            <v>EA220SEU0S1-600-S1</v>
          </cell>
          <cell r="D94" t="str">
            <v>PA25/1000</v>
          </cell>
          <cell r="E94">
            <v>1</v>
          </cell>
          <cell r="F94">
            <v>1706</v>
          </cell>
          <cell r="G94">
            <v>6721.8764468710624</v>
          </cell>
          <cell r="H94">
            <v>67.218764468710631</v>
          </cell>
          <cell r="I94">
            <v>6789.0952113397734</v>
          </cell>
          <cell r="J94">
            <v>67.218764468710631</v>
          </cell>
          <cell r="K94">
            <v>6721.8764468710624</v>
          </cell>
          <cell r="L94">
            <v>1706</v>
          </cell>
        </row>
        <row r="95">
          <cell r="C95" t="str">
            <v>EA220SEU0S1-600-S2</v>
          </cell>
          <cell r="D95" t="str">
            <v>PA25/5450</v>
          </cell>
          <cell r="E95">
            <v>1</v>
          </cell>
          <cell r="F95">
            <v>5136</v>
          </cell>
          <cell r="G95">
            <v>20236.551835363294</v>
          </cell>
          <cell r="H95">
            <v>202.36551835363295</v>
          </cell>
          <cell r="I95">
            <v>20438.917353716926</v>
          </cell>
          <cell r="J95">
            <v>202.36551835363295</v>
          </cell>
          <cell r="K95">
            <v>20236.551835363294</v>
          </cell>
          <cell r="L95">
            <v>5136</v>
          </cell>
        </row>
        <row r="96">
          <cell r="C96" t="str">
            <v>EA220SEU0S1-600-A1</v>
          </cell>
          <cell r="D96" t="str">
            <v>PA25/9250</v>
          </cell>
          <cell r="E96">
            <v>1</v>
          </cell>
          <cell r="F96">
            <v>7244</v>
          </cell>
          <cell r="G96">
            <v>28542.363998320034</v>
          </cell>
          <cell r="H96">
            <v>285.42363998320036</v>
          </cell>
          <cell r="I96">
            <v>28827.787638303234</v>
          </cell>
          <cell r="J96">
            <v>285.42363998320036</v>
          </cell>
          <cell r="K96">
            <v>28542.363998320034</v>
          </cell>
          <cell r="L96">
            <v>7244</v>
          </cell>
        </row>
        <row r="97">
          <cell r="C97" t="str">
            <v>EA220SEU0S1-600-A2</v>
          </cell>
          <cell r="D97" t="str">
            <v>PA23/14750</v>
          </cell>
          <cell r="E97">
            <v>1</v>
          </cell>
          <cell r="F97">
            <v>9021</v>
          </cell>
          <cell r="G97">
            <v>35543.990285594293</v>
          </cell>
          <cell r="H97">
            <v>355.43990285594293</v>
          </cell>
          <cell r="I97">
            <v>35899.430188450235</v>
          </cell>
          <cell r="J97">
            <v>355.43990285594293</v>
          </cell>
          <cell r="K97">
            <v>35543.990285594293</v>
          </cell>
          <cell r="L97">
            <v>9021</v>
          </cell>
        </row>
        <row r="98">
          <cell r="C98" t="str">
            <v>EA220SEU0D1-400-S1</v>
          </cell>
          <cell r="D98" t="str">
            <v>PA29/1350</v>
          </cell>
          <cell r="E98">
            <v>1</v>
          </cell>
          <cell r="F98">
            <v>2408</v>
          </cell>
          <cell r="G98">
            <v>9487.8537421251585</v>
          </cell>
          <cell r="H98">
            <v>94.878537421251593</v>
          </cell>
          <cell r="I98">
            <v>9582.7322795464097</v>
          </cell>
          <cell r="J98">
            <v>94.878537421251593</v>
          </cell>
          <cell r="K98">
            <v>9487.8537421251585</v>
          </cell>
          <cell r="L98">
            <v>2408</v>
          </cell>
        </row>
        <row r="99">
          <cell r="C99" t="str">
            <v>EA220SEU0D1-400-S2</v>
          </cell>
          <cell r="D99" t="str">
            <v>PA26/6750</v>
          </cell>
          <cell r="E99">
            <v>1</v>
          </cell>
          <cell r="F99">
            <v>6140</v>
          </cell>
          <cell r="G99">
            <v>24192.45098698026</v>
          </cell>
          <cell r="H99">
            <v>241.92450986980262</v>
          </cell>
          <cell r="I99">
            <v>24434.375496850062</v>
          </cell>
          <cell r="J99">
            <v>241.92450986980262</v>
          </cell>
          <cell r="K99">
            <v>24192.45098698026</v>
          </cell>
          <cell r="L99">
            <v>6140</v>
          </cell>
        </row>
        <row r="100">
          <cell r="C100" t="str">
            <v>EA220SEU0D1-400-A1</v>
          </cell>
          <cell r="D100" t="str">
            <v>PA26/6900</v>
          </cell>
          <cell r="E100">
            <v>2</v>
          </cell>
          <cell r="F100">
            <v>6229</v>
          </cell>
          <cell r="G100">
            <v>49086.246644267114</v>
          </cell>
          <cell r="H100">
            <v>490.86246644267112</v>
          </cell>
          <cell r="I100">
            <v>49577.109110709782</v>
          </cell>
          <cell r="J100">
            <v>490.86246644267112</v>
          </cell>
          <cell r="K100">
            <v>49086.246644267114</v>
          </cell>
          <cell r="L100">
            <v>12458</v>
          </cell>
        </row>
        <row r="101">
          <cell r="C101" t="str">
            <v>EA220SEU0D1-400-A2</v>
          </cell>
          <cell r="D101" t="str">
            <v>PA26/11200</v>
          </cell>
          <cell r="E101">
            <v>2</v>
          </cell>
          <cell r="F101">
            <v>8534</v>
          </cell>
          <cell r="G101">
            <v>67250.285577488452</v>
          </cell>
          <cell r="H101">
            <v>672.50285577488455</v>
          </cell>
          <cell r="I101">
            <v>67922.78843326334</v>
          </cell>
          <cell r="J101">
            <v>672.50285577488455</v>
          </cell>
          <cell r="K101">
            <v>67250.285577488452</v>
          </cell>
          <cell r="L101">
            <v>17068</v>
          </cell>
        </row>
        <row r="102">
          <cell r="C102" t="str">
            <v>EA220SEU0D1-500-S1</v>
          </cell>
          <cell r="D102" t="str">
            <v>PA29/1550</v>
          </cell>
          <cell r="E102">
            <v>1</v>
          </cell>
          <cell r="F102">
            <v>2634</v>
          </cell>
          <cell r="G102">
            <v>10378.325065098699</v>
          </cell>
          <cell r="H102">
            <v>103.783250650987</v>
          </cell>
          <cell r="I102">
            <v>10482.108315749687</v>
          </cell>
          <cell r="J102">
            <v>103.783250650987</v>
          </cell>
          <cell r="K102">
            <v>10378.325065098699</v>
          </cell>
          <cell r="L102">
            <v>2634</v>
          </cell>
        </row>
        <row r="103">
          <cell r="C103" t="str">
            <v>EA220SEU0D1-500-S2</v>
          </cell>
          <cell r="D103" t="str">
            <v>PA26/8050</v>
          </cell>
          <cell r="E103">
            <v>1</v>
          </cell>
          <cell r="F103">
            <v>6885</v>
          </cell>
          <cell r="G103">
            <v>27127.854241915164</v>
          </cell>
          <cell r="H103">
            <v>271.27854241915162</v>
          </cell>
          <cell r="I103">
            <v>27399.132784334317</v>
          </cell>
          <cell r="J103">
            <v>271.27854241915162</v>
          </cell>
          <cell r="K103">
            <v>27127.854241915164</v>
          </cell>
          <cell r="L103">
            <v>6885</v>
          </cell>
        </row>
        <row r="104">
          <cell r="C104" t="str">
            <v>EA220SEU0D1-500-A1</v>
          </cell>
          <cell r="D104" t="str">
            <v>PA26/8150</v>
          </cell>
          <cell r="E104">
            <v>2</v>
          </cell>
          <cell r="F104">
            <v>6941</v>
          </cell>
          <cell r="G104">
            <v>54697.004006719864</v>
          </cell>
          <cell r="H104">
            <v>546.97004006719862</v>
          </cell>
          <cell r="I104">
            <v>55243.974046787065</v>
          </cell>
          <cell r="J104">
            <v>546.97004006719862</v>
          </cell>
          <cell r="K104">
            <v>54697.004006719864</v>
          </cell>
          <cell r="L104">
            <v>13882</v>
          </cell>
        </row>
        <row r="105">
          <cell r="C105" t="str">
            <v>EA220SEU0D1-500-A2</v>
          </cell>
          <cell r="D105" t="str">
            <v>PA26/13300</v>
          </cell>
          <cell r="E105">
            <v>2</v>
          </cell>
          <cell r="F105">
            <v>9542</v>
          </cell>
          <cell r="G105">
            <v>75193.604989500207</v>
          </cell>
          <cell r="H105">
            <v>751.93604989500204</v>
          </cell>
          <cell r="I105">
            <v>75945.541039395204</v>
          </cell>
          <cell r="J105">
            <v>751.93604989500204</v>
          </cell>
          <cell r="K105">
            <v>75193.604989500207</v>
          </cell>
          <cell r="L105">
            <v>19084</v>
          </cell>
        </row>
        <row r="106">
          <cell r="C106" t="str">
            <v>EA220SEU0D1-600-S1</v>
          </cell>
          <cell r="D106" t="str">
            <v>PA29/1700</v>
          </cell>
          <cell r="E106">
            <v>1</v>
          </cell>
          <cell r="F106">
            <v>2797</v>
          </cell>
          <cell r="G106">
            <v>11020.567656446872</v>
          </cell>
          <cell r="H106">
            <v>110.20567656446872</v>
          </cell>
          <cell r="I106">
            <v>11130.773333011341</v>
          </cell>
          <cell r="J106">
            <v>110.20567656446872</v>
          </cell>
          <cell r="K106">
            <v>11020.567656446872</v>
          </cell>
          <cell r="L106">
            <v>2797</v>
          </cell>
        </row>
        <row r="107">
          <cell r="C107" t="str">
            <v>EA220SEU0D1-600-S2</v>
          </cell>
          <cell r="D107" t="str">
            <v>PA26/9350</v>
          </cell>
          <cell r="E107">
            <v>1</v>
          </cell>
          <cell r="F107">
            <v>7589</v>
          </cell>
          <cell r="G107">
            <v>29901.711814363713</v>
          </cell>
          <cell r="H107">
            <v>299.01711814363711</v>
          </cell>
          <cell r="I107">
            <v>30200.728932507351</v>
          </cell>
          <cell r="J107">
            <v>299.01711814363711</v>
          </cell>
          <cell r="K107">
            <v>29901.711814363713</v>
          </cell>
          <cell r="L107">
            <v>7589</v>
          </cell>
        </row>
        <row r="108">
          <cell r="C108" t="str">
            <v>EA220SEU0D1-600-A1</v>
          </cell>
          <cell r="D108" t="str">
            <v>PA26/9350</v>
          </cell>
          <cell r="E108">
            <v>2</v>
          </cell>
          <cell r="F108">
            <v>7589</v>
          </cell>
          <cell r="G108">
            <v>59803.423628727425</v>
          </cell>
          <cell r="H108">
            <v>598.03423628727421</v>
          </cell>
          <cell r="I108">
            <v>60401.457865014701</v>
          </cell>
          <cell r="J108">
            <v>598.03423628727421</v>
          </cell>
          <cell r="K108">
            <v>59803.423628727425</v>
          </cell>
          <cell r="L108">
            <v>15178</v>
          </cell>
        </row>
        <row r="109">
          <cell r="C109" t="str">
            <v>EA220SEU0D1-600-A2</v>
          </cell>
          <cell r="D109" t="str">
            <v>PA26/15250</v>
          </cell>
          <cell r="E109">
            <v>2</v>
          </cell>
          <cell r="F109">
            <v>10430</v>
          </cell>
          <cell r="G109">
            <v>82191.291138177243</v>
          </cell>
          <cell r="H109">
            <v>821.91291138177246</v>
          </cell>
          <cell r="I109">
            <v>83013.204049559019</v>
          </cell>
          <cell r="J109">
            <v>821.91291138177246</v>
          </cell>
          <cell r="K109">
            <v>82191.291138177243</v>
          </cell>
          <cell r="L109">
            <v>20860</v>
          </cell>
        </row>
        <row r="110">
          <cell r="C110" t="str">
            <v>EC138COU0S0-240-S1</v>
          </cell>
          <cell r="D110" t="str">
            <v>PC21/500</v>
          </cell>
          <cell r="E110">
            <v>1</v>
          </cell>
          <cell r="F110">
            <v>4812.5</v>
          </cell>
          <cell r="G110">
            <v>2648.8468763567694</v>
          </cell>
          <cell r="H110">
            <v>26.488468763567695</v>
          </cell>
          <cell r="I110">
            <v>2675.335345120337</v>
          </cell>
          <cell r="J110">
            <v>2675.335345120337</v>
          </cell>
          <cell r="K110">
            <v>0</v>
          </cell>
          <cell r="L110">
            <v>4812.5</v>
          </cell>
        </row>
        <row r="111">
          <cell r="C111" t="str">
            <v>EA138COU0S0-240-S2</v>
          </cell>
          <cell r="D111" t="str">
            <v>PA21/1950</v>
          </cell>
          <cell r="E111">
            <v>1</v>
          </cell>
          <cell r="F111">
            <v>2209</v>
          </cell>
          <cell r="G111">
            <v>8703.7661612767752</v>
          </cell>
          <cell r="H111">
            <v>87.037661612767749</v>
          </cell>
          <cell r="I111">
            <v>8790.8038228895421</v>
          </cell>
          <cell r="J111">
            <v>87.037661612767749</v>
          </cell>
          <cell r="K111">
            <v>8703.7661612767752</v>
          </cell>
          <cell r="L111">
            <v>2209</v>
          </cell>
        </row>
        <row r="112">
          <cell r="C112" t="str">
            <v>EA138COU0S0-240-A1</v>
          </cell>
          <cell r="D112" t="str">
            <v>PA21/3250</v>
          </cell>
          <cell r="E112">
            <v>1</v>
          </cell>
          <cell r="F112">
            <v>3079</v>
          </cell>
          <cell r="G112">
            <v>12131.686740865183</v>
          </cell>
          <cell r="H112">
            <v>121.31686740865183</v>
          </cell>
          <cell r="I112">
            <v>12253.003608273835</v>
          </cell>
          <cell r="J112">
            <v>121.31686740865183</v>
          </cell>
          <cell r="K112">
            <v>12131.686740865183</v>
          </cell>
          <cell r="L112">
            <v>3079</v>
          </cell>
        </row>
        <row r="113">
          <cell r="C113" t="str">
            <v>EA138COU0S0-240-A2</v>
          </cell>
          <cell r="D113" t="str">
            <v>PA19/5250</v>
          </cell>
          <cell r="E113">
            <v>1</v>
          </cell>
          <cell r="F113">
            <v>3802</v>
          </cell>
          <cell r="G113">
            <v>14980.406946661067</v>
          </cell>
          <cell r="H113">
            <v>149.80406946661068</v>
          </cell>
          <cell r="I113">
            <v>15130.211016127678</v>
          </cell>
          <cell r="J113">
            <v>149.80406946661068</v>
          </cell>
          <cell r="K113">
            <v>14980.406946661067</v>
          </cell>
          <cell r="L113">
            <v>3802</v>
          </cell>
        </row>
        <row r="114">
          <cell r="C114" t="str">
            <v>EC138COU0S0-300-S1</v>
          </cell>
          <cell r="D114" t="str">
            <v>PC21/600</v>
          </cell>
          <cell r="E114">
            <v>1</v>
          </cell>
          <cell r="F114">
            <v>4774</v>
          </cell>
          <cell r="G114">
            <v>2610.007766071993</v>
          </cell>
          <cell r="H114">
            <v>26.100077660719933</v>
          </cell>
          <cell r="I114">
            <v>2636.1078437327128</v>
          </cell>
          <cell r="J114">
            <v>2636.1078437327128</v>
          </cell>
          <cell r="K114">
            <v>0</v>
          </cell>
          <cell r="L114">
            <v>4774</v>
          </cell>
        </row>
        <row r="115">
          <cell r="C115" t="str">
            <v>EA138COU0S0-300-S2</v>
          </cell>
          <cell r="D115" t="str">
            <v>PA21/2300</v>
          </cell>
          <cell r="E115">
            <v>1</v>
          </cell>
          <cell r="F115">
            <v>2460</v>
          </cell>
          <cell r="G115">
            <v>9692.7409491810176</v>
          </cell>
          <cell r="H115">
            <v>96.927409491810181</v>
          </cell>
          <cell r="I115">
            <v>9789.6683586728286</v>
          </cell>
          <cell r="J115">
            <v>96.927409491810181</v>
          </cell>
          <cell r="K115">
            <v>9692.7409491810176</v>
          </cell>
          <cell r="L115">
            <v>2460</v>
          </cell>
        </row>
        <row r="116">
          <cell r="C116" t="str">
            <v>EA138COU0S0-300-A1</v>
          </cell>
          <cell r="D116" t="str">
            <v>PA21/3900</v>
          </cell>
          <cell r="E116">
            <v>1</v>
          </cell>
          <cell r="F116">
            <v>3467</v>
          </cell>
          <cell r="G116">
            <v>13660.460516589668</v>
          </cell>
          <cell r="H116">
            <v>136.60460516589669</v>
          </cell>
          <cell r="I116">
            <v>13797.065121755564</v>
          </cell>
          <cell r="J116">
            <v>136.60460516589669</v>
          </cell>
          <cell r="K116">
            <v>13660.460516589668</v>
          </cell>
          <cell r="L116">
            <v>3467</v>
          </cell>
        </row>
        <row r="117">
          <cell r="C117" t="str">
            <v>EA138COU0S0-300-A2</v>
          </cell>
          <cell r="D117" t="str">
            <v>PA19/6350</v>
          </cell>
          <cell r="E117">
            <v>1</v>
          </cell>
          <cell r="F117">
            <v>4302</v>
          </cell>
          <cell r="G117">
            <v>16950.476245275095</v>
          </cell>
          <cell r="H117">
            <v>169.50476245275095</v>
          </cell>
          <cell r="I117">
            <v>17119.981007727845</v>
          </cell>
          <cell r="J117">
            <v>169.50476245275095</v>
          </cell>
          <cell r="K117">
            <v>16950.476245275095</v>
          </cell>
          <cell r="L117">
            <v>4302</v>
          </cell>
        </row>
        <row r="118">
          <cell r="C118" t="str">
            <v>EC138COU0S0-400-S1</v>
          </cell>
          <cell r="D118" t="str">
            <v>PC21/500</v>
          </cell>
          <cell r="E118">
            <v>1</v>
          </cell>
          <cell r="F118">
            <v>4812.5</v>
          </cell>
          <cell r="G118">
            <v>2648.8468763567694</v>
          </cell>
          <cell r="H118">
            <v>26.488468763567695</v>
          </cell>
          <cell r="I118">
            <v>2675.335345120337</v>
          </cell>
          <cell r="J118">
            <v>2675.335345120337</v>
          </cell>
          <cell r="K118">
            <v>0</v>
          </cell>
          <cell r="L118">
            <v>4812.5</v>
          </cell>
        </row>
        <row r="119">
          <cell r="C119" t="str">
            <v>EA138COU0S0-400-S2</v>
          </cell>
          <cell r="D119" t="str">
            <v>PA21/2950</v>
          </cell>
          <cell r="E119">
            <v>1</v>
          </cell>
          <cell r="F119">
            <v>2891</v>
          </cell>
          <cell r="G119">
            <v>11390.940684586309</v>
          </cell>
          <cell r="H119">
            <v>113.90940684586309</v>
          </cell>
          <cell r="I119">
            <v>11504.850091432172</v>
          </cell>
          <cell r="J119">
            <v>113.90940684586309</v>
          </cell>
          <cell r="K119">
            <v>11390.940684586309</v>
          </cell>
          <cell r="L119">
            <v>2891</v>
          </cell>
        </row>
        <row r="120">
          <cell r="C120" t="str">
            <v>EA138COU0S0-400-A1</v>
          </cell>
          <cell r="D120" t="str">
            <v>PA21/5050</v>
          </cell>
          <cell r="E120">
            <v>1</v>
          </cell>
          <cell r="F120">
            <v>4101</v>
          </cell>
          <cell r="G120">
            <v>16158.508387232256</v>
          </cell>
          <cell r="H120">
            <v>161.58508387232257</v>
          </cell>
          <cell r="I120">
            <v>16320.093471104577</v>
          </cell>
          <cell r="J120">
            <v>161.58508387232257</v>
          </cell>
          <cell r="K120">
            <v>16158.508387232256</v>
          </cell>
          <cell r="L120">
            <v>4101</v>
          </cell>
        </row>
        <row r="121">
          <cell r="C121" t="str">
            <v>EA138COU0S0-400-A2</v>
          </cell>
          <cell r="D121" t="str">
            <v>PA19/8300</v>
          </cell>
          <cell r="E121">
            <v>1</v>
          </cell>
          <cell r="F121">
            <v>5120</v>
          </cell>
          <cell r="G121">
            <v>20173.509617807646</v>
          </cell>
          <cell r="H121">
            <v>201.73509617807645</v>
          </cell>
          <cell r="I121">
            <v>20375.244713985721</v>
          </cell>
          <cell r="J121">
            <v>201.73509617807645</v>
          </cell>
          <cell r="K121">
            <v>20173.509617807646</v>
          </cell>
          <cell r="L121">
            <v>5120</v>
          </cell>
        </row>
        <row r="122">
          <cell r="C122" t="str">
            <v>EA138COU0D0-240-S1</v>
          </cell>
          <cell r="D122" t="str">
            <v>PA21/800</v>
          </cell>
          <cell r="E122">
            <v>1</v>
          </cell>
          <cell r="F122">
            <v>1238</v>
          </cell>
          <cell r="G122">
            <v>4877.8915833683332</v>
          </cell>
          <cell r="H122">
            <v>48.778915833683335</v>
          </cell>
          <cell r="I122">
            <v>4926.6704992020168</v>
          </cell>
          <cell r="J122">
            <v>48.778915833683335</v>
          </cell>
          <cell r="K122">
            <v>4877.8915833683332</v>
          </cell>
          <cell r="L122">
            <v>1238</v>
          </cell>
        </row>
        <row r="123">
          <cell r="C123" t="str">
            <v>EA138COU0D0-240-S2</v>
          </cell>
          <cell r="D123" t="str">
            <v>PA21/3550</v>
          </cell>
          <cell r="E123">
            <v>1</v>
          </cell>
          <cell r="F123">
            <v>3261</v>
          </cell>
          <cell r="G123">
            <v>12848.791965560689</v>
          </cell>
          <cell r="H123">
            <v>128.4879196556069</v>
          </cell>
          <cell r="I123">
            <v>12977.279885216296</v>
          </cell>
          <cell r="J123">
            <v>128.4879196556069</v>
          </cell>
          <cell r="K123">
            <v>12848.791965560689</v>
          </cell>
          <cell r="L123">
            <v>3261</v>
          </cell>
        </row>
        <row r="124">
          <cell r="C124" t="str">
            <v>EA138COU0D0-240-A1</v>
          </cell>
          <cell r="D124" t="str">
            <v>PA21/3250</v>
          </cell>
          <cell r="E124">
            <v>2</v>
          </cell>
          <cell r="F124">
            <v>3079</v>
          </cell>
          <cell r="G124">
            <v>24263.373481730367</v>
          </cell>
          <cell r="H124">
            <v>242.63373481730366</v>
          </cell>
          <cell r="I124">
            <v>24506.00721654767</v>
          </cell>
          <cell r="J124">
            <v>242.63373481730366</v>
          </cell>
          <cell r="K124">
            <v>24263.373481730367</v>
          </cell>
          <cell r="L124">
            <v>6158</v>
          </cell>
        </row>
        <row r="125">
          <cell r="C125" t="str">
            <v>EA138COU0D0-240-A2</v>
          </cell>
          <cell r="D125" t="str">
            <v>PA19/5250</v>
          </cell>
          <cell r="E125">
            <v>2</v>
          </cell>
          <cell r="F125">
            <v>3802</v>
          </cell>
          <cell r="G125">
            <v>29960.813893322134</v>
          </cell>
          <cell r="H125">
            <v>299.60813893322137</v>
          </cell>
          <cell r="I125">
            <v>30260.422032255356</v>
          </cell>
          <cell r="J125">
            <v>299.60813893322137</v>
          </cell>
          <cell r="K125">
            <v>29960.813893322134</v>
          </cell>
          <cell r="L125">
            <v>7604</v>
          </cell>
        </row>
        <row r="126">
          <cell r="C126" t="str">
            <v>EA138COU0D0-300-S1</v>
          </cell>
          <cell r="D126" t="str">
            <v>PA21/900</v>
          </cell>
          <cell r="E126">
            <v>1</v>
          </cell>
          <cell r="F126">
            <v>1337</v>
          </cell>
          <cell r="G126">
            <v>5267.9653044939105</v>
          </cell>
          <cell r="H126">
            <v>52.679653044939108</v>
          </cell>
          <cell r="I126">
            <v>5320.6449575388497</v>
          </cell>
          <cell r="J126">
            <v>52.679653044939108</v>
          </cell>
          <cell r="K126">
            <v>5267.9653044939105</v>
          </cell>
          <cell r="L126">
            <v>1337</v>
          </cell>
        </row>
        <row r="127">
          <cell r="C127" t="str">
            <v>EA138COU0D0-300-S2</v>
          </cell>
          <cell r="D127" t="str">
            <v>PA21/4250</v>
          </cell>
          <cell r="E127">
            <v>1</v>
          </cell>
          <cell r="F127">
            <v>3666</v>
          </cell>
          <cell r="G127">
            <v>14444.548097438052</v>
          </cell>
          <cell r="H127">
            <v>144.44548097438053</v>
          </cell>
          <cell r="I127">
            <v>14588.993578412432</v>
          </cell>
          <cell r="J127">
            <v>144.44548097438053</v>
          </cell>
          <cell r="K127">
            <v>14444.548097438052</v>
          </cell>
          <cell r="L127">
            <v>3666</v>
          </cell>
        </row>
        <row r="128">
          <cell r="C128" t="str">
            <v>EA138COU0D0-300-A1</v>
          </cell>
          <cell r="D128" t="str">
            <v>PA21/3900</v>
          </cell>
          <cell r="E128">
            <v>2</v>
          </cell>
          <cell r="F128">
            <v>3467</v>
          </cell>
          <cell r="G128">
            <v>27320.921033179337</v>
          </cell>
          <cell r="H128">
            <v>273.20921033179337</v>
          </cell>
          <cell r="I128">
            <v>27594.130243511128</v>
          </cell>
          <cell r="J128">
            <v>273.20921033179337</v>
          </cell>
          <cell r="K128">
            <v>27320.921033179337</v>
          </cell>
          <cell r="L128">
            <v>6934</v>
          </cell>
        </row>
        <row r="129">
          <cell r="C129" t="str">
            <v>EA138COU0D0-300-A2</v>
          </cell>
          <cell r="D129" t="str">
            <v>PA19/6350</v>
          </cell>
          <cell r="E129">
            <v>2</v>
          </cell>
          <cell r="F129">
            <v>4302</v>
          </cell>
          <cell r="G129">
            <v>33900.952490550189</v>
          </cell>
          <cell r="H129">
            <v>339.00952490550191</v>
          </cell>
          <cell r="I129">
            <v>34239.962015455691</v>
          </cell>
          <cell r="J129">
            <v>339.00952490550191</v>
          </cell>
          <cell r="K129">
            <v>33900.952490550189</v>
          </cell>
          <cell r="L129">
            <v>8604</v>
          </cell>
        </row>
        <row r="130">
          <cell r="C130" t="str">
            <v>EA138COU0D0-400-S1</v>
          </cell>
          <cell r="D130" t="str">
            <v>PA21/1100</v>
          </cell>
          <cell r="E130">
            <v>1</v>
          </cell>
          <cell r="F130">
            <v>1523</v>
          </cell>
          <cell r="G130">
            <v>6000.8310835783286</v>
          </cell>
          <cell r="H130">
            <v>60.008310835783284</v>
          </cell>
          <cell r="I130">
            <v>6060.8393944141117</v>
          </cell>
          <cell r="J130">
            <v>60.008310835783284</v>
          </cell>
          <cell r="K130">
            <v>6000.8310835783286</v>
          </cell>
          <cell r="L130">
            <v>1523</v>
          </cell>
        </row>
        <row r="131">
          <cell r="C131" t="str">
            <v>EA138COU0D0-400-S2</v>
          </cell>
          <cell r="D131" t="str">
            <v>PA21/5450</v>
          </cell>
          <cell r="E131">
            <v>1</v>
          </cell>
          <cell r="F131">
            <v>4309</v>
          </cell>
          <cell r="G131">
            <v>16978.05721545569</v>
          </cell>
          <cell r="H131">
            <v>169.78057215455689</v>
          </cell>
          <cell r="I131">
            <v>17147.837787610246</v>
          </cell>
          <cell r="J131">
            <v>169.78057215455689</v>
          </cell>
          <cell r="K131">
            <v>16978.05721545569</v>
          </cell>
          <cell r="L131">
            <v>4309</v>
          </cell>
        </row>
        <row r="132">
          <cell r="C132" t="str">
            <v>EA138COU0D0-400-A1</v>
          </cell>
          <cell r="D132" t="str">
            <v>PA21/5050</v>
          </cell>
          <cell r="E132">
            <v>2</v>
          </cell>
          <cell r="F132">
            <v>4101</v>
          </cell>
          <cell r="G132">
            <v>32317.016774464511</v>
          </cell>
          <cell r="H132">
            <v>323.17016774464514</v>
          </cell>
          <cell r="I132">
            <v>32640.186942209155</v>
          </cell>
          <cell r="J132">
            <v>323.17016774464514</v>
          </cell>
          <cell r="K132">
            <v>32317.016774464511</v>
          </cell>
          <cell r="L132">
            <v>8202</v>
          </cell>
        </row>
        <row r="133">
          <cell r="C133" t="str">
            <v>EA138COU0D0-400-A2</v>
          </cell>
          <cell r="D133" t="str">
            <v>PA19/8300</v>
          </cell>
          <cell r="E133">
            <v>2</v>
          </cell>
          <cell r="F133">
            <v>5120</v>
          </cell>
          <cell r="G133">
            <v>40347.019235615291</v>
          </cell>
          <cell r="H133">
            <v>403.47019235615289</v>
          </cell>
          <cell r="I133">
            <v>40750.489427971443</v>
          </cell>
          <cell r="J133">
            <v>403.47019235615289</v>
          </cell>
          <cell r="K133">
            <v>40347.019235615291</v>
          </cell>
          <cell r="L133">
            <v>10240</v>
          </cell>
        </row>
        <row r="134">
          <cell r="C134" t="str">
            <v>EC138SIU0S1-240-S1</v>
          </cell>
          <cell r="D134" t="str">
            <v>PC25/700</v>
          </cell>
          <cell r="E134">
            <v>1</v>
          </cell>
          <cell r="F134">
            <v>5975</v>
          </cell>
          <cell r="G134">
            <v>3821.5862453451577</v>
          </cell>
          <cell r="H134">
            <v>38.215862453451578</v>
          </cell>
          <cell r="I134">
            <v>3859.8021077986095</v>
          </cell>
          <cell r="J134">
            <v>3859.8021077986095</v>
          </cell>
          <cell r="K134">
            <v>0</v>
          </cell>
          <cell r="L134">
            <v>5975</v>
          </cell>
        </row>
        <row r="135">
          <cell r="C135" t="str">
            <v>EA138SIU0S1-240-S2</v>
          </cell>
          <cell r="D135" t="str">
            <v>PA25/2350</v>
          </cell>
          <cell r="E135">
            <v>1</v>
          </cell>
          <cell r="F135">
            <v>2973</v>
          </cell>
          <cell r="G135">
            <v>11714.032049559009</v>
          </cell>
          <cell r="H135">
            <v>117.1403204955901</v>
          </cell>
          <cell r="I135">
            <v>11831.172370054599</v>
          </cell>
          <cell r="J135">
            <v>117.1403204955901</v>
          </cell>
          <cell r="K135">
            <v>11714.032049559009</v>
          </cell>
          <cell r="L135">
            <v>2973</v>
          </cell>
        </row>
        <row r="136">
          <cell r="C136" t="str">
            <v>EA138SIU0S1-240-A1</v>
          </cell>
          <cell r="D136" t="str">
            <v>PA25/3900</v>
          </cell>
          <cell r="E136">
            <v>1</v>
          </cell>
          <cell r="F136">
            <v>4132</v>
          </cell>
          <cell r="G136">
            <v>16280.652683746326</v>
          </cell>
          <cell r="H136">
            <v>162.80652683746325</v>
          </cell>
          <cell r="I136">
            <v>16443.459210583791</v>
          </cell>
          <cell r="J136">
            <v>162.80652683746325</v>
          </cell>
          <cell r="K136">
            <v>16280.652683746326</v>
          </cell>
          <cell r="L136">
            <v>4132</v>
          </cell>
        </row>
        <row r="137">
          <cell r="C137" t="str">
            <v>EA138SIU0S1-240-A2</v>
          </cell>
          <cell r="D137" t="str">
            <v>PA25/6100</v>
          </cell>
          <cell r="E137">
            <v>1</v>
          </cell>
          <cell r="F137">
            <v>5527</v>
          </cell>
          <cell r="G137">
            <v>21777.146026879462</v>
          </cell>
          <cell r="H137">
            <v>217.77146026879461</v>
          </cell>
          <cell r="I137">
            <v>21994.917487148257</v>
          </cell>
          <cell r="J137">
            <v>217.77146026879461</v>
          </cell>
          <cell r="K137">
            <v>21777.146026879462</v>
          </cell>
          <cell r="L137">
            <v>5527</v>
          </cell>
        </row>
        <row r="138">
          <cell r="C138" t="str">
            <v>EC138SIU0S1-300-S1</v>
          </cell>
          <cell r="D138" t="str">
            <v>PC25/800</v>
          </cell>
          <cell r="E138">
            <v>1</v>
          </cell>
          <cell r="F138">
            <v>6142</v>
          </cell>
          <cell r="G138">
            <v>3990.0571912557475</v>
          </cell>
          <cell r="H138">
            <v>39.900571912557474</v>
          </cell>
          <cell r="I138">
            <v>4029.9577631683051</v>
          </cell>
          <cell r="J138">
            <v>4029.9577631683051</v>
          </cell>
          <cell r="K138">
            <v>0</v>
          </cell>
          <cell r="L138">
            <v>6142</v>
          </cell>
        </row>
        <row r="139">
          <cell r="C139" t="str">
            <v>EA138SIU0S1-300-S2</v>
          </cell>
          <cell r="D139" t="str">
            <v>PA25/2650</v>
          </cell>
          <cell r="E139">
            <v>1</v>
          </cell>
          <cell r="F139">
            <v>3215</v>
          </cell>
          <cell r="G139">
            <v>12667.545590088199</v>
          </cell>
          <cell r="H139">
            <v>126.67545590088199</v>
          </cell>
          <cell r="I139">
            <v>12794.221045989081</v>
          </cell>
          <cell r="J139">
            <v>126.67545590088199</v>
          </cell>
          <cell r="K139">
            <v>12667.545590088199</v>
          </cell>
          <cell r="L139">
            <v>3215</v>
          </cell>
        </row>
        <row r="140">
          <cell r="C140" t="str">
            <v>EA138SIU0S1-300-A1</v>
          </cell>
          <cell r="D140" t="str">
            <v>PA25/4400</v>
          </cell>
          <cell r="E140">
            <v>1</v>
          </cell>
          <cell r="F140">
            <v>4469</v>
          </cell>
          <cell r="G140">
            <v>17608.479391012181</v>
          </cell>
          <cell r="H140">
            <v>176.08479391012182</v>
          </cell>
          <cell r="I140">
            <v>17784.564184922303</v>
          </cell>
          <cell r="J140">
            <v>176.08479391012182</v>
          </cell>
          <cell r="K140">
            <v>17608.479391012181</v>
          </cell>
          <cell r="L140">
            <v>4469</v>
          </cell>
        </row>
        <row r="141">
          <cell r="C141" t="str">
            <v>EA138SIU0S1-300-A2</v>
          </cell>
          <cell r="D141" t="str">
            <v>PA25/7000</v>
          </cell>
          <cell r="E141">
            <v>1</v>
          </cell>
          <cell r="F141">
            <v>6044</v>
          </cell>
          <cell r="G141">
            <v>23814.197681646368</v>
          </cell>
          <cell r="H141">
            <v>238.14197681646368</v>
          </cell>
          <cell r="I141">
            <v>24052.339658462832</v>
          </cell>
          <cell r="J141">
            <v>238.14197681646368</v>
          </cell>
          <cell r="K141">
            <v>23814.197681646368</v>
          </cell>
          <cell r="L141">
            <v>6044</v>
          </cell>
        </row>
        <row r="142">
          <cell r="C142" t="str">
            <v>EC138SIU0S1-400-S1</v>
          </cell>
          <cell r="D142" t="str">
            <v>PC25/900</v>
          </cell>
          <cell r="E142">
            <v>1</v>
          </cell>
          <cell r="F142">
            <v>6261</v>
          </cell>
          <cell r="G142">
            <v>4110.1053503177845</v>
          </cell>
          <cell r="H142">
            <v>41.101053503177845</v>
          </cell>
          <cell r="I142">
            <v>4151.2064038209628</v>
          </cell>
          <cell r="J142">
            <v>4151.2064038209628</v>
          </cell>
          <cell r="K142">
            <v>0</v>
          </cell>
          <cell r="L142">
            <v>6261</v>
          </cell>
        </row>
        <row r="143">
          <cell r="C143" t="str">
            <v>EA138SIU0S1-400-S2</v>
          </cell>
          <cell r="D143" t="str">
            <v>PA25/3200</v>
          </cell>
          <cell r="E143">
            <v>1</v>
          </cell>
          <cell r="F143">
            <v>3634</v>
          </cell>
          <cell r="G143">
            <v>14318.463662326754</v>
          </cell>
          <cell r="H143">
            <v>143.18463662326755</v>
          </cell>
          <cell r="I143">
            <v>14461.648298950022</v>
          </cell>
          <cell r="J143">
            <v>143.18463662326755</v>
          </cell>
          <cell r="K143">
            <v>14318.463662326754</v>
          </cell>
          <cell r="L143">
            <v>3634</v>
          </cell>
        </row>
        <row r="144">
          <cell r="C144" t="str">
            <v>EA138SIU0S1-400-A1</v>
          </cell>
          <cell r="D144" t="str">
            <v>PA25/5350</v>
          </cell>
          <cell r="E144">
            <v>1</v>
          </cell>
          <cell r="F144">
            <v>5075</v>
          </cell>
          <cell r="G144">
            <v>19996.203380932384</v>
          </cell>
          <cell r="H144">
            <v>199.96203380932386</v>
          </cell>
          <cell r="I144">
            <v>20196.165414741707</v>
          </cell>
          <cell r="J144">
            <v>199.96203380932386</v>
          </cell>
          <cell r="K144">
            <v>19996.203380932384</v>
          </cell>
          <cell r="L144">
            <v>5075</v>
          </cell>
        </row>
        <row r="145">
          <cell r="C145" t="str">
            <v>EA138SIU0S1-400-A2</v>
          </cell>
          <cell r="D145" t="str">
            <v>PA25/8500</v>
          </cell>
          <cell r="E145">
            <v>1</v>
          </cell>
          <cell r="F145">
            <v>6857</v>
          </cell>
          <cell r="G145">
            <v>27017.530361192777</v>
          </cell>
          <cell r="H145">
            <v>270.1753036119278</v>
          </cell>
          <cell r="I145">
            <v>27287.705664804704</v>
          </cell>
          <cell r="J145">
            <v>270.1753036119278</v>
          </cell>
          <cell r="K145">
            <v>27017.530361192777</v>
          </cell>
          <cell r="L145">
            <v>6857</v>
          </cell>
        </row>
        <row r="146">
          <cell r="C146" t="str">
            <v>EA138SIU0D1-240-S1</v>
          </cell>
          <cell r="D146" t="str">
            <v>PA25/1100</v>
          </cell>
          <cell r="E146">
            <v>1</v>
          </cell>
          <cell r="F146">
            <v>1815</v>
          </cell>
          <cell r="G146">
            <v>7151.3515539689206</v>
          </cell>
          <cell r="H146">
            <v>71.513515539689209</v>
          </cell>
          <cell r="I146">
            <v>7222.8650695086098</v>
          </cell>
          <cell r="J146">
            <v>71.513515539689209</v>
          </cell>
          <cell r="K146">
            <v>7151.3515539689206</v>
          </cell>
          <cell r="L146">
            <v>1815</v>
          </cell>
        </row>
        <row r="147">
          <cell r="C147" t="str">
            <v>EA138SIU0D1-240-S2</v>
          </cell>
          <cell r="D147" t="str">
            <v>PA25/3850</v>
          </cell>
          <cell r="E147">
            <v>1</v>
          </cell>
          <cell r="F147">
            <v>4098</v>
          </cell>
          <cell r="G147">
            <v>16146.687971440571</v>
          </cell>
          <cell r="H147">
            <v>161.46687971440571</v>
          </cell>
          <cell r="I147">
            <v>16308.154851154977</v>
          </cell>
          <cell r="J147">
            <v>161.46687971440571</v>
          </cell>
          <cell r="K147">
            <v>16146.687971440571</v>
          </cell>
          <cell r="L147">
            <v>4098</v>
          </cell>
        </row>
        <row r="148">
          <cell r="C148" t="str">
            <v>EA138SIU0D1-240-A1</v>
          </cell>
          <cell r="D148" t="str">
            <v>PA25/3900</v>
          </cell>
          <cell r="E148">
            <v>2</v>
          </cell>
          <cell r="F148">
            <v>4132</v>
          </cell>
          <cell r="G148">
            <v>32561.305367492652</v>
          </cell>
          <cell r="H148">
            <v>325.6130536749265</v>
          </cell>
          <cell r="I148">
            <v>32886.918421167582</v>
          </cell>
          <cell r="J148">
            <v>325.6130536749265</v>
          </cell>
          <cell r="K148">
            <v>32561.305367492652</v>
          </cell>
          <cell r="L148">
            <v>8264</v>
          </cell>
        </row>
        <row r="149">
          <cell r="C149" t="str">
            <v>EA138SIU0D1-240-A2</v>
          </cell>
          <cell r="D149" t="str">
            <v>PA25/6100</v>
          </cell>
          <cell r="E149">
            <v>2</v>
          </cell>
          <cell r="F149">
            <v>5527</v>
          </cell>
          <cell r="G149">
            <v>43554.292053758923</v>
          </cell>
          <cell r="H149">
            <v>435.54292053758923</v>
          </cell>
          <cell r="I149">
            <v>43989.834974296515</v>
          </cell>
          <cell r="J149">
            <v>435.54292053758923</v>
          </cell>
          <cell r="K149">
            <v>43554.292053758923</v>
          </cell>
          <cell r="L149">
            <v>11054</v>
          </cell>
        </row>
        <row r="150">
          <cell r="C150" t="str">
            <v>EA138SIU0D1-300-S1</v>
          </cell>
          <cell r="D150" t="str">
            <v>PA25/1200</v>
          </cell>
          <cell r="E150">
            <v>1</v>
          </cell>
          <cell r="F150">
            <v>1921</v>
          </cell>
          <cell r="G150">
            <v>7569.0062452750944</v>
          </cell>
          <cell r="H150">
            <v>75.690062452750951</v>
          </cell>
          <cell r="I150">
            <v>7644.6963077278451</v>
          </cell>
          <cell r="J150">
            <v>75.690062452750951</v>
          </cell>
          <cell r="K150">
            <v>7569.0062452750944</v>
          </cell>
          <cell r="L150">
            <v>1921</v>
          </cell>
        </row>
        <row r="151">
          <cell r="C151" t="str">
            <v>EA138SIU0D1-300-S2</v>
          </cell>
          <cell r="D151" t="str">
            <v>PA25/4450</v>
          </cell>
          <cell r="E151">
            <v>1</v>
          </cell>
          <cell r="F151">
            <v>4502</v>
          </cell>
          <cell r="G151">
            <v>17738.503964720705</v>
          </cell>
          <cell r="H151">
            <v>177.38503964720707</v>
          </cell>
          <cell r="I151">
            <v>17915.889004367913</v>
          </cell>
          <cell r="J151">
            <v>177.38503964720707</v>
          </cell>
          <cell r="K151">
            <v>17738.503964720705</v>
          </cell>
          <cell r="L151">
            <v>4502</v>
          </cell>
        </row>
        <row r="152">
          <cell r="C152" t="str">
            <v>EA138SIU0D1-300-A1</v>
          </cell>
          <cell r="D152" t="str">
            <v>PA25/4400</v>
          </cell>
          <cell r="E152">
            <v>2</v>
          </cell>
          <cell r="F152">
            <v>4469</v>
          </cell>
          <cell r="G152">
            <v>35216.958782024361</v>
          </cell>
          <cell r="H152">
            <v>352.16958782024363</v>
          </cell>
          <cell r="I152">
            <v>35569.128369844606</v>
          </cell>
          <cell r="J152">
            <v>352.16958782024363</v>
          </cell>
          <cell r="K152">
            <v>35216.958782024361</v>
          </cell>
          <cell r="L152">
            <v>8938</v>
          </cell>
        </row>
        <row r="153">
          <cell r="C153" t="str">
            <v>EA138SIU0D1-300-A2</v>
          </cell>
          <cell r="D153" t="str">
            <v>PA25/7000</v>
          </cell>
          <cell r="E153">
            <v>2</v>
          </cell>
          <cell r="F153">
            <v>6044</v>
          </cell>
          <cell r="G153">
            <v>47628.395363292737</v>
          </cell>
          <cell r="H153">
            <v>476.28395363292736</v>
          </cell>
          <cell r="I153">
            <v>48104.679316925663</v>
          </cell>
          <cell r="J153">
            <v>476.28395363292736</v>
          </cell>
          <cell r="K153">
            <v>47628.395363292737</v>
          </cell>
          <cell r="L153">
            <v>12088</v>
          </cell>
        </row>
        <row r="154">
          <cell r="C154" t="str">
            <v>EA138SIU0D1-400-S1</v>
          </cell>
          <cell r="D154" t="str">
            <v>PA25/1400</v>
          </cell>
          <cell r="E154">
            <v>1</v>
          </cell>
          <cell r="F154">
            <v>2123</v>
          </cell>
          <cell r="G154">
            <v>8364.9142419151613</v>
          </cell>
          <cell r="H154">
            <v>83.649142419151616</v>
          </cell>
          <cell r="I154">
            <v>8448.563384334313</v>
          </cell>
          <cell r="J154">
            <v>83.649142419151616</v>
          </cell>
          <cell r="K154">
            <v>8364.9142419151613</v>
          </cell>
          <cell r="L154">
            <v>2123</v>
          </cell>
        </row>
        <row r="155">
          <cell r="C155" t="str">
            <v>EA138SIU0D1-400-S2</v>
          </cell>
          <cell r="D155" t="str">
            <v>PA25/5450</v>
          </cell>
          <cell r="E155">
            <v>1</v>
          </cell>
          <cell r="F155">
            <v>5136</v>
          </cell>
          <cell r="G155">
            <v>20236.551835363294</v>
          </cell>
          <cell r="H155">
            <v>202.36551835363295</v>
          </cell>
          <cell r="I155">
            <v>20438.917353716926</v>
          </cell>
          <cell r="J155">
            <v>202.36551835363295</v>
          </cell>
          <cell r="K155">
            <v>20236.551835363294</v>
          </cell>
          <cell r="L155">
            <v>5136</v>
          </cell>
        </row>
        <row r="156">
          <cell r="C156" t="str">
            <v>EA138SIU0D1-400-A1</v>
          </cell>
          <cell r="D156" t="str">
            <v>PA25/5350</v>
          </cell>
          <cell r="E156">
            <v>2</v>
          </cell>
          <cell r="F156">
            <v>5075</v>
          </cell>
          <cell r="G156">
            <v>39992.406761864768</v>
          </cell>
          <cell r="H156">
            <v>399.92406761864771</v>
          </cell>
          <cell r="I156">
            <v>40392.330829483413</v>
          </cell>
          <cell r="J156">
            <v>399.92406761864771</v>
          </cell>
          <cell r="K156">
            <v>39992.406761864768</v>
          </cell>
          <cell r="L156">
            <v>10150</v>
          </cell>
        </row>
        <row r="157">
          <cell r="C157" t="str">
            <v>EA138SIU0D1-400-A2</v>
          </cell>
          <cell r="D157" t="str">
            <v>PA25/8500</v>
          </cell>
          <cell r="E157">
            <v>2</v>
          </cell>
          <cell r="F157">
            <v>6857</v>
          </cell>
          <cell r="G157">
            <v>54035.060722385555</v>
          </cell>
          <cell r="H157">
            <v>540.3506072238556</v>
          </cell>
          <cell r="I157">
            <v>54575.411329609407</v>
          </cell>
          <cell r="J157">
            <v>540.3506072238556</v>
          </cell>
          <cell r="K157">
            <v>54035.060722385555</v>
          </cell>
          <cell r="L157">
            <v>13714</v>
          </cell>
        </row>
        <row r="158">
          <cell r="C158" t="str">
            <v>EC138SEU0S1-240-S1</v>
          </cell>
          <cell r="D158" t="str">
            <v>PC25/600</v>
          </cell>
          <cell r="E158">
            <v>1</v>
          </cell>
          <cell r="F158">
            <v>6006</v>
          </cell>
          <cell r="G158">
            <v>3852.8592951848482</v>
          </cell>
          <cell r="H158">
            <v>38.528592951848481</v>
          </cell>
          <cell r="I158">
            <v>3891.3878881366968</v>
          </cell>
          <cell r="J158">
            <v>3891.3878881366968</v>
          </cell>
          <cell r="K158">
            <v>0</v>
          </cell>
          <cell r="L158">
            <v>6006</v>
          </cell>
        </row>
        <row r="159">
          <cell r="C159" t="str">
            <v>EA138SEU0S1-240-S2</v>
          </cell>
          <cell r="D159" t="str">
            <v>PA25/2450</v>
          </cell>
          <cell r="E159">
            <v>1</v>
          </cell>
          <cell r="F159">
            <v>3055</v>
          </cell>
          <cell r="G159">
            <v>12037.12341453171</v>
          </cell>
          <cell r="H159">
            <v>120.3712341453171</v>
          </cell>
          <cell r="I159">
            <v>12157.494648677028</v>
          </cell>
          <cell r="J159">
            <v>120.3712341453171</v>
          </cell>
          <cell r="K159">
            <v>12037.12341453171</v>
          </cell>
          <cell r="L159">
            <v>3055</v>
          </cell>
        </row>
        <row r="160">
          <cell r="C160" t="str">
            <v>EA138SEU0S1-240-A1</v>
          </cell>
          <cell r="D160" t="str">
            <v>PA25/4200</v>
          </cell>
          <cell r="E160">
            <v>1</v>
          </cell>
          <cell r="F160">
            <v>4336</v>
          </cell>
          <cell r="G160">
            <v>17084.440957580849</v>
          </cell>
          <cell r="H160">
            <v>170.8444095758085</v>
          </cell>
          <cell r="I160">
            <v>17255.285367156659</v>
          </cell>
          <cell r="J160">
            <v>170.8444095758085</v>
          </cell>
          <cell r="K160">
            <v>17084.440957580849</v>
          </cell>
          <cell r="L160">
            <v>4336</v>
          </cell>
        </row>
        <row r="161">
          <cell r="C161" t="str">
            <v>EA138SEU0S1-240-A2</v>
          </cell>
          <cell r="D161" t="str">
            <v>PA25/6750</v>
          </cell>
          <cell r="E161">
            <v>1</v>
          </cell>
          <cell r="F161">
            <v>5903</v>
          </cell>
          <cell r="G161">
            <v>23258.638139437211</v>
          </cell>
          <cell r="H161">
            <v>232.58638139437213</v>
          </cell>
          <cell r="I161">
            <v>23491.224520831584</v>
          </cell>
          <cell r="J161">
            <v>232.58638139437213</v>
          </cell>
          <cell r="K161">
            <v>23258.638139437211</v>
          </cell>
          <cell r="L161">
            <v>5903</v>
          </cell>
        </row>
        <row r="162">
          <cell r="C162" t="str">
            <v>EC138SEU0S1-300-S1</v>
          </cell>
          <cell r="D162" t="str">
            <v>PC25/700</v>
          </cell>
          <cell r="E162">
            <v>1</v>
          </cell>
          <cell r="F162">
            <v>5975</v>
          </cell>
          <cell r="G162">
            <v>3821.5862453451577</v>
          </cell>
          <cell r="H162">
            <v>38.215862453451578</v>
          </cell>
          <cell r="I162">
            <v>3859.8021077986095</v>
          </cell>
          <cell r="J162">
            <v>3859.8021077986095</v>
          </cell>
          <cell r="K162">
            <v>0</v>
          </cell>
          <cell r="L162">
            <v>5975</v>
          </cell>
        </row>
        <row r="163">
          <cell r="C163" t="str">
            <v>EA138SEU0S1-300-S2</v>
          </cell>
          <cell r="D163" t="str">
            <v>PA25/2800</v>
          </cell>
          <cell r="E163">
            <v>1</v>
          </cell>
          <cell r="F163">
            <v>3332</v>
          </cell>
          <cell r="G163">
            <v>13128.541805963881</v>
          </cell>
          <cell r="H163">
            <v>131.28541805963883</v>
          </cell>
          <cell r="I163">
            <v>13259.82722402352</v>
          </cell>
          <cell r="J163">
            <v>131.28541805963883</v>
          </cell>
          <cell r="K163">
            <v>13128.541805963881</v>
          </cell>
          <cell r="L163">
            <v>3332</v>
          </cell>
        </row>
        <row r="164">
          <cell r="C164" t="str">
            <v>EA138SEU0S1-300-A1</v>
          </cell>
          <cell r="D164" t="str">
            <v>PA25/4850</v>
          </cell>
          <cell r="E164">
            <v>1</v>
          </cell>
          <cell r="F164">
            <v>4761</v>
          </cell>
          <cell r="G164">
            <v>18758.999861402772</v>
          </cell>
          <cell r="H164">
            <v>187.58999861402773</v>
          </cell>
          <cell r="I164">
            <v>18946.5898600168</v>
          </cell>
          <cell r="J164">
            <v>187.58999861402773</v>
          </cell>
          <cell r="K164">
            <v>18758.999861402772</v>
          </cell>
          <cell r="L164">
            <v>4761</v>
          </cell>
        </row>
        <row r="165">
          <cell r="C165" t="str">
            <v>EA138SEU0S1-300-A2</v>
          </cell>
          <cell r="D165" t="str">
            <v>PA25/7800</v>
          </cell>
          <cell r="E165">
            <v>1</v>
          </cell>
          <cell r="F165">
            <v>6484</v>
          </cell>
          <cell r="G165">
            <v>25547.858664426712</v>
          </cell>
          <cell r="H165">
            <v>255.47858664426712</v>
          </cell>
          <cell r="I165">
            <v>25803.337251070981</v>
          </cell>
          <cell r="J165">
            <v>255.47858664426712</v>
          </cell>
          <cell r="K165">
            <v>25547.858664426712</v>
          </cell>
          <cell r="L165">
            <v>6484</v>
          </cell>
        </row>
        <row r="166">
          <cell r="C166" t="str">
            <v>EC138SEU0S1-400-S1</v>
          </cell>
          <cell r="D166" t="str">
            <v>PC25/800</v>
          </cell>
          <cell r="E166">
            <v>1</v>
          </cell>
          <cell r="F166">
            <v>6142</v>
          </cell>
          <cell r="G166">
            <v>3990.0571912557475</v>
          </cell>
          <cell r="H166">
            <v>39.900571912557474</v>
          </cell>
          <cell r="I166">
            <v>4029.9577631683051</v>
          </cell>
          <cell r="J166">
            <v>4029.9577631683051</v>
          </cell>
          <cell r="K166">
            <v>0</v>
          </cell>
          <cell r="L166">
            <v>6142</v>
          </cell>
        </row>
        <row r="167">
          <cell r="C167" t="str">
            <v>EA138SEU0S1-400-S2</v>
          </cell>
          <cell r="D167" t="str">
            <v>PA25/3450</v>
          </cell>
          <cell r="E167">
            <v>1</v>
          </cell>
          <cell r="F167">
            <v>3816</v>
          </cell>
          <cell r="G167">
            <v>15035.56888702226</v>
          </cell>
          <cell r="H167">
            <v>150.35568887022259</v>
          </cell>
          <cell r="I167">
            <v>15185.924575892483</v>
          </cell>
          <cell r="J167">
            <v>150.35568887022259</v>
          </cell>
          <cell r="K167">
            <v>15035.56888702226</v>
          </cell>
          <cell r="L167">
            <v>3816</v>
          </cell>
        </row>
        <row r="168">
          <cell r="C168" t="str">
            <v>EA138SEU0S1-400-A1</v>
          </cell>
          <cell r="D168" t="str">
            <v>PA25/6000</v>
          </cell>
          <cell r="E168">
            <v>1</v>
          </cell>
          <cell r="F168">
            <v>5468</v>
          </cell>
          <cell r="G168">
            <v>21544.677849643009</v>
          </cell>
          <cell r="H168">
            <v>215.44677849643008</v>
          </cell>
          <cell r="I168">
            <v>21760.124628139438</v>
          </cell>
          <cell r="J168">
            <v>215.44677849643008</v>
          </cell>
          <cell r="K168">
            <v>21544.677849643009</v>
          </cell>
          <cell r="L168">
            <v>5468</v>
          </cell>
        </row>
        <row r="169">
          <cell r="C169" t="str">
            <v>EA138SEU0S1-400-A2</v>
          </cell>
          <cell r="D169" t="str">
            <v>PA25/9700</v>
          </cell>
          <cell r="E169">
            <v>1</v>
          </cell>
          <cell r="F169">
            <v>7471</v>
          </cell>
          <cell r="G169">
            <v>29436.775459890803</v>
          </cell>
          <cell r="H169">
            <v>294.36775459890805</v>
          </cell>
          <cell r="I169">
            <v>29731.143214489712</v>
          </cell>
          <cell r="J169">
            <v>294.36775459890805</v>
          </cell>
          <cell r="K169">
            <v>29436.775459890803</v>
          </cell>
          <cell r="L169">
            <v>7471</v>
          </cell>
        </row>
        <row r="170">
          <cell r="C170" t="str">
            <v>EA138SEU0D1-240-S1</v>
          </cell>
          <cell r="D170" t="str">
            <v>PA25/900</v>
          </cell>
          <cell r="E170">
            <v>1</v>
          </cell>
          <cell r="F170">
            <v>1593</v>
          </cell>
          <cell r="G170">
            <v>6276.6407853842929</v>
          </cell>
          <cell r="H170">
            <v>62.766407853842928</v>
          </cell>
          <cell r="I170">
            <v>6339.4071932381357</v>
          </cell>
          <cell r="J170">
            <v>62.766407853842928</v>
          </cell>
          <cell r="K170">
            <v>6276.6407853842929</v>
          </cell>
          <cell r="L170">
            <v>1593</v>
          </cell>
        </row>
        <row r="171">
          <cell r="C171" t="str">
            <v>EA138SEU0D1-240-S2</v>
          </cell>
          <cell r="D171" t="str">
            <v>PA25/4050</v>
          </cell>
          <cell r="E171">
            <v>1</v>
          </cell>
          <cell r="F171">
            <v>4235</v>
          </cell>
          <cell r="G171">
            <v>16686.486959260816</v>
          </cell>
          <cell r="H171">
            <v>166.86486959260816</v>
          </cell>
          <cell r="I171">
            <v>16853.351828853425</v>
          </cell>
          <cell r="J171">
            <v>166.86486959260816</v>
          </cell>
          <cell r="K171">
            <v>16686.486959260816</v>
          </cell>
          <cell r="L171">
            <v>4235</v>
          </cell>
        </row>
        <row r="172">
          <cell r="C172" t="str">
            <v>EA138SEU0D1-240-A1</v>
          </cell>
          <cell r="D172" t="str">
            <v>PA25/4200</v>
          </cell>
          <cell r="E172">
            <v>2</v>
          </cell>
          <cell r="F172">
            <v>4336</v>
          </cell>
          <cell r="G172">
            <v>34168.881915161699</v>
          </cell>
          <cell r="H172">
            <v>341.688819151617</v>
          </cell>
          <cell r="I172">
            <v>34510.570734313318</v>
          </cell>
          <cell r="J172">
            <v>341.688819151617</v>
          </cell>
          <cell r="K172">
            <v>34168.881915161699</v>
          </cell>
          <cell r="L172">
            <v>8672</v>
          </cell>
        </row>
        <row r="173">
          <cell r="C173" t="str">
            <v>EA138SEU0D1-240-A2</v>
          </cell>
          <cell r="D173" t="str">
            <v>PA25/6750</v>
          </cell>
          <cell r="E173">
            <v>2</v>
          </cell>
          <cell r="F173">
            <v>5903</v>
          </cell>
          <cell r="G173">
            <v>46517.276278874422</v>
          </cell>
          <cell r="H173">
            <v>465.17276278874425</v>
          </cell>
          <cell r="I173">
            <v>46982.449041663167</v>
          </cell>
          <cell r="J173">
            <v>465.17276278874425</v>
          </cell>
          <cell r="K173">
            <v>46517.276278874422</v>
          </cell>
          <cell r="L173">
            <v>11806</v>
          </cell>
        </row>
        <row r="174">
          <cell r="C174" t="str">
            <v>EA138SEU0D1-300-S1</v>
          </cell>
          <cell r="D174" t="str">
            <v>PA25/1000</v>
          </cell>
          <cell r="E174">
            <v>1</v>
          </cell>
          <cell r="F174">
            <v>1706</v>
          </cell>
          <cell r="G174">
            <v>6721.8764468710624</v>
          </cell>
          <cell r="H174">
            <v>67.218764468710631</v>
          </cell>
          <cell r="I174">
            <v>6789.0952113397734</v>
          </cell>
          <cell r="J174">
            <v>67.218764468710631</v>
          </cell>
          <cell r="K174">
            <v>6721.8764468710624</v>
          </cell>
          <cell r="L174">
            <v>1706</v>
          </cell>
        </row>
        <row r="175">
          <cell r="C175" t="str">
            <v>EA138SEU0D1-300-S2</v>
          </cell>
          <cell r="D175" t="str">
            <v>PA25/4750</v>
          </cell>
          <cell r="E175">
            <v>1</v>
          </cell>
          <cell r="F175">
            <v>4697</v>
          </cell>
          <cell r="G175">
            <v>18506.830991180177</v>
          </cell>
          <cell r="H175">
            <v>185.06830991180178</v>
          </cell>
          <cell r="I175">
            <v>18691.89930109198</v>
          </cell>
          <cell r="J175">
            <v>185.06830991180178</v>
          </cell>
          <cell r="K175">
            <v>18506.830991180177</v>
          </cell>
          <cell r="L175">
            <v>4697</v>
          </cell>
        </row>
        <row r="176">
          <cell r="C176" t="str">
            <v>EA138SEU0D1-300-A1</v>
          </cell>
          <cell r="D176" t="str">
            <v>PA25/4850</v>
          </cell>
          <cell r="E176">
            <v>2</v>
          </cell>
          <cell r="F176">
            <v>4761</v>
          </cell>
          <cell r="G176">
            <v>37517.999722805544</v>
          </cell>
          <cell r="H176">
            <v>375.17999722805547</v>
          </cell>
          <cell r="I176">
            <v>37893.1797200336</v>
          </cell>
          <cell r="J176">
            <v>375.17999722805547</v>
          </cell>
          <cell r="K176">
            <v>37517.999722805544</v>
          </cell>
          <cell r="L176">
            <v>9522</v>
          </cell>
        </row>
        <row r="177">
          <cell r="C177" t="str">
            <v>EA138SEU0D1-300-A2</v>
          </cell>
          <cell r="D177" t="str">
            <v>PA25/7800</v>
          </cell>
          <cell r="E177">
            <v>2</v>
          </cell>
          <cell r="F177">
            <v>6484</v>
          </cell>
          <cell r="G177">
            <v>51095.717328853425</v>
          </cell>
          <cell r="H177">
            <v>510.95717328853425</v>
          </cell>
          <cell r="I177">
            <v>51606.674502141963</v>
          </cell>
          <cell r="J177">
            <v>510.95717328853425</v>
          </cell>
          <cell r="K177">
            <v>51095.717328853425</v>
          </cell>
          <cell r="L177">
            <v>12968</v>
          </cell>
        </row>
        <row r="178">
          <cell r="C178" t="str">
            <v>EA138SEU0D1-400-S1</v>
          </cell>
          <cell r="D178" t="str">
            <v>PA25/1150</v>
          </cell>
          <cell r="E178">
            <v>1</v>
          </cell>
          <cell r="F178">
            <v>1868</v>
          </cell>
          <cell r="G178">
            <v>7360.1788996220075</v>
          </cell>
          <cell r="H178">
            <v>73.60178899622008</v>
          </cell>
          <cell r="I178">
            <v>7433.7806886182279</v>
          </cell>
          <cell r="J178">
            <v>73.60178899622008</v>
          </cell>
          <cell r="K178">
            <v>7360.1788996220075</v>
          </cell>
          <cell r="L178">
            <v>1868</v>
          </cell>
        </row>
        <row r="179">
          <cell r="C179" t="str">
            <v>EA138SEU0D1-400-S2</v>
          </cell>
          <cell r="D179" t="str">
            <v>PA25/5950</v>
          </cell>
          <cell r="E179">
            <v>1</v>
          </cell>
          <cell r="F179">
            <v>5438</v>
          </cell>
          <cell r="G179">
            <v>21426.473691726165</v>
          </cell>
          <cell r="H179">
            <v>214.26473691726164</v>
          </cell>
          <cell r="I179">
            <v>21640.738428643428</v>
          </cell>
          <cell r="J179">
            <v>214.26473691726164</v>
          </cell>
          <cell r="K179">
            <v>21426.473691726165</v>
          </cell>
          <cell r="L179">
            <v>5438</v>
          </cell>
        </row>
        <row r="180">
          <cell r="C180" t="str">
            <v>EA138SEU0D1-400-A1</v>
          </cell>
          <cell r="D180" t="str">
            <v>PA25/6000</v>
          </cell>
          <cell r="E180">
            <v>2</v>
          </cell>
          <cell r="F180">
            <v>5468</v>
          </cell>
          <cell r="G180">
            <v>43089.355699286018</v>
          </cell>
          <cell r="H180">
            <v>430.89355699286017</v>
          </cell>
          <cell r="I180">
            <v>43520.249256278876</v>
          </cell>
          <cell r="J180">
            <v>430.89355699286017</v>
          </cell>
          <cell r="K180">
            <v>43089.355699286018</v>
          </cell>
          <cell r="L180">
            <v>10936</v>
          </cell>
        </row>
        <row r="181">
          <cell r="C181" t="str">
            <v>EA138SEU0D1-400-A2</v>
          </cell>
          <cell r="D181" t="str">
            <v>PA25/9700</v>
          </cell>
          <cell r="E181">
            <v>2</v>
          </cell>
          <cell r="F181">
            <v>7471</v>
          </cell>
          <cell r="G181">
            <v>58873.550919781606</v>
          </cell>
          <cell r="H181">
            <v>588.7355091978161</v>
          </cell>
          <cell r="I181">
            <v>59462.286428979423</v>
          </cell>
          <cell r="J181">
            <v>588.7355091978161</v>
          </cell>
          <cell r="K181">
            <v>58873.550919781606</v>
          </cell>
          <cell r="L181">
            <v>14942</v>
          </cell>
        </row>
        <row r="182">
          <cell r="C182" t="str">
            <v>EC060COU0S0-070-S1</v>
          </cell>
          <cell r="D182" t="str">
            <v>PC18/300</v>
          </cell>
          <cell r="E182">
            <v>1</v>
          </cell>
          <cell r="F182">
            <v>3638.25</v>
          </cell>
          <cell r="G182">
            <v>1464.2540126710796</v>
          </cell>
          <cell r="H182">
            <v>14.642540126710797</v>
          </cell>
          <cell r="I182">
            <v>1478.8965527977905</v>
          </cell>
          <cell r="J182">
            <v>1478.8965527977905</v>
          </cell>
          <cell r="K182">
            <v>0</v>
          </cell>
          <cell r="L182">
            <v>3638.25</v>
          </cell>
        </row>
        <row r="183">
          <cell r="C183" t="str">
            <v>EA060COU0S0-070-S2</v>
          </cell>
          <cell r="D183" t="str">
            <v>PA17/850</v>
          </cell>
          <cell r="E183">
            <v>1</v>
          </cell>
          <cell r="F183">
            <v>1041</v>
          </cell>
          <cell r="G183">
            <v>4101.6842797144054</v>
          </cell>
          <cell r="H183">
            <v>41.016842797144058</v>
          </cell>
          <cell r="I183">
            <v>4142.7011225115493</v>
          </cell>
          <cell r="J183">
            <v>41.016842797144058</v>
          </cell>
          <cell r="K183">
            <v>4101.6842797144054</v>
          </cell>
          <cell r="L183">
            <v>1041</v>
          </cell>
        </row>
        <row r="184">
          <cell r="C184" t="str">
            <v>EA060COU0S0-070-A1</v>
          </cell>
          <cell r="D184" t="str">
            <v>PA18/1400</v>
          </cell>
          <cell r="E184">
            <v>1</v>
          </cell>
          <cell r="F184">
            <v>1525</v>
          </cell>
          <cell r="G184">
            <v>6008.7113607727852</v>
          </cell>
          <cell r="H184">
            <v>60.087113607727851</v>
          </cell>
          <cell r="I184">
            <v>6068.7984743805127</v>
          </cell>
          <cell r="J184">
            <v>60.087113607727851</v>
          </cell>
          <cell r="K184">
            <v>6008.7113607727852</v>
          </cell>
          <cell r="L184">
            <v>1525</v>
          </cell>
        </row>
        <row r="185">
          <cell r="C185" t="str">
            <v>EA060COU0S0-070-A2</v>
          </cell>
          <cell r="D185" t="str">
            <v>PA17/2150</v>
          </cell>
          <cell r="E185">
            <v>1</v>
          </cell>
          <cell r="F185">
            <v>1902</v>
          </cell>
          <cell r="G185">
            <v>7494.1436119277614</v>
          </cell>
          <cell r="H185">
            <v>74.941436119277611</v>
          </cell>
          <cell r="I185">
            <v>7569.085048047039</v>
          </cell>
          <cell r="J185">
            <v>74.941436119277611</v>
          </cell>
          <cell r="K185">
            <v>7494.1436119277614</v>
          </cell>
          <cell r="L185">
            <v>1902</v>
          </cell>
        </row>
        <row r="186">
          <cell r="C186" t="str">
            <v>EC060COU0S0-120-S1</v>
          </cell>
          <cell r="D186" t="str">
            <v>PC18/400</v>
          </cell>
          <cell r="E186">
            <v>1</v>
          </cell>
          <cell r="F186">
            <v>3696</v>
          </cell>
          <cell r="G186">
            <v>1522.5126780982446</v>
          </cell>
          <cell r="H186">
            <v>15.225126780982446</v>
          </cell>
          <cell r="I186">
            <v>1537.737804879227</v>
          </cell>
          <cell r="J186">
            <v>1537.737804879227</v>
          </cell>
          <cell r="K186">
            <v>0</v>
          </cell>
          <cell r="L186">
            <v>3696</v>
          </cell>
        </row>
        <row r="187">
          <cell r="C187" t="str">
            <v>EA060COU0S0-120-S2</v>
          </cell>
          <cell r="D187" t="str">
            <v>PA17/1300</v>
          </cell>
          <cell r="E187">
            <v>1</v>
          </cell>
          <cell r="F187">
            <v>1372</v>
          </cell>
          <cell r="G187">
            <v>5405.8701553968922</v>
          </cell>
          <cell r="H187">
            <v>54.058701553968923</v>
          </cell>
          <cell r="I187">
            <v>5459.9288569508608</v>
          </cell>
          <cell r="J187">
            <v>54.058701553968923</v>
          </cell>
          <cell r="K187">
            <v>5405.8701553968922</v>
          </cell>
          <cell r="L187">
            <v>1372</v>
          </cell>
        </row>
        <row r="188">
          <cell r="C188" t="str">
            <v>EA060COU0S0-120-A1</v>
          </cell>
          <cell r="D188" t="str">
            <v>PA18/2150</v>
          </cell>
          <cell r="E188">
            <v>1</v>
          </cell>
          <cell r="F188">
            <v>2015</v>
          </cell>
          <cell r="G188">
            <v>7939.3792734145318</v>
          </cell>
          <cell r="H188">
            <v>79.393792734145322</v>
          </cell>
          <cell r="I188">
            <v>8018.7730661486767</v>
          </cell>
          <cell r="J188">
            <v>79.393792734145322</v>
          </cell>
          <cell r="K188">
            <v>7939.3792734145318</v>
          </cell>
          <cell r="L188">
            <v>2015</v>
          </cell>
        </row>
        <row r="189">
          <cell r="C189" t="str">
            <v>EA060COU0S0-120-A2</v>
          </cell>
          <cell r="D189" t="str">
            <v>PA17/3400</v>
          </cell>
          <cell r="E189">
            <v>1</v>
          </cell>
          <cell r="F189">
            <v>2562</v>
          </cell>
          <cell r="G189">
            <v>10094.635086098278</v>
          </cell>
          <cell r="H189">
            <v>100.94635086098279</v>
          </cell>
          <cell r="I189">
            <v>10195.581436959261</v>
          </cell>
          <cell r="J189">
            <v>100.94635086098279</v>
          </cell>
          <cell r="K189">
            <v>10094.635086098278</v>
          </cell>
          <cell r="L189">
            <v>2562</v>
          </cell>
        </row>
        <row r="190">
          <cell r="C190" t="str">
            <v>EC060COU0S09150-S1</v>
          </cell>
          <cell r="D190" t="str">
            <v>PC23/1600</v>
          </cell>
          <cell r="E190">
            <v>1</v>
          </cell>
          <cell r="F190">
            <v>6408</v>
          </cell>
          <cell r="G190">
            <v>4258.4001350414783</v>
          </cell>
          <cell r="H190">
            <v>42.584001350414781</v>
          </cell>
          <cell r="I190">
            <v>4300.9841363918931</v>
          </cell>
          <cell r="J190">
            <v>4300.9841363918931</v>
          </cell>
          <cell r="K190">
            <v>0</v>
          </cell>
          <cell r="L190">
            <v>6408</v>
          </cell>
        </row>
        <row r="191">
          <cell r="C191" t="str">
            <v>EA060COU0S09150-S2</v>
          </cell>
          <cell r="D191" t="str">
            <v>PA19/2700</v>
          </cell>
          <cell r="E191">
            <v>1</v>
          </cell>
          <cell r="F191">
            <v>2468</v>
          </cell>
          <cell r="G191">
            <v>9724.262057958842</v>
          </cell>
          <cell r="H191">
            <v>97.242620579588419</v>
          </cell>
          <cell r="I191">
            <v>9821.5046785384311</v>
          </cell>
          <cell r="J191">
            <v>97.242620579588419</v>
          </cell>
          <cell r="K191">
            <v>9724.262057958842</v>
          </cell>
          <cell r="L191">
            <v>2468</v>
          </cell>
        </row>
        <row r="192">
          <cell r="C192" t="str">
            <v>EA060COU0S09150-A1</v>
          </cell>
          <cell r="D192" t="str">
            <v>PA22/4300</v>
          </cell>
          <cell r="E192">
            <v>1</v>
          </cell>
          <cell r="F192">
            <v>3852</v>
          </cell>
          <cell r="G192">
            <v>15177.413876522471</v>
          </cell>
          <cell r="H192">
            <v>151.77413876522471</v>
          </cell>
          <cell r="I192">
            <v>15329.188015287695</v>
          </cell>
          <cell r="J192">
            <v>151.77413876522471</v>
          </cell>
          <cell r="K192">
            <v>15177.413876522471</v>
          </cell>
          <cell r="L192">
            <v>3852</v>
          </cell>
        </row>
        <row r="193">
          <cell r="C193" t="str">
            <v>EA060COU0S09150-A2</v>
          </cell>
          <cell r="D193" t="str">
            <v>PA22/6250</v>
          </cell>
          <cell r="E193">
            <v>1</v>
          </cell>
          <cell r="F193">
            <v>4926</v>
          </cell>
          <cell r="G193">
            <v>19409.1227299454</v>
          </cell>
          <cell r="H193">
            <v>194.091227299454</v>
          </cell>
          <cell r="I193">
            <v>19603.213957244854</v>
          </cell>
          <cell r="J193">
            <v>194.091227299454</v>
          </cell>
          <cell r="K193">
            <v>19409.1227299454</v>
          </cell>
          <cell r="L193">
            <v>4926</v>
          </cell>
        </row>
        <row r="194">
          <cell r="C194" t="str">
            <v>EC060COU0S0-240-S1</v>
          </cell>
          <cell r="D194" t="str">
            <v>PC18/600</v>
          </cell>
          <cell r="E194">
            <v>1</v>
          </cell>
          <cell r="F194">
            <v>3850</v>
          </cell>
          <cell r="G194">
            <v>1677.8691192373517</v>
          </cell>
          <cell r="H194">
            <v>16.778691192373518</v>
          </cell>
          <cell r="I194">
            <v>1694.6478104297253</v>
          </cell>
          <cell r="J194">
            <v>1694.6478104297253</v>
          </cell>
          <cell r="K194">
            <v>0</v>
          </cell>
          <cell r="L194">
            <v>3850</v>
          </cell>
        </row>
        <row r="195">
          <cell r="C195" t="str">
            <v>EA060COU0S0-240-S2</v>
          </cell>
          <cell r="D195" t="str">
            <v>PA17/2300</v>
          </cell>
          <cell r="E195">
            <v>1</v>
          </cell>
          <cell r="F195">
            <v>1987</v>
          </cell>
          <cell r="G195">
            <v>7829.0553926921466</v>
          </cell>
          <cell r="H195">
            <v>78.290553926921461</v>
          </cell>
          <cell r="I195">
            <v>7907.3459466190679</v>
          </cell>
          <cell r="J195">
            <v>78.290553926921461</v>
          </cell>
          <cell r="K195">
            <v>7829.0553926921466</v>
          </cell>
          <cell r="L195">
            <v>1987</v>
          </cell>
        </row>
        <row r="196">
          <cell r="C196" t="str">
            <v>EA060COU0S0-240-A1</v>
          </cell>
          <cell r="D196" t="str">
            <v>PA18/3950</v>
          </cell>
          <cell r="E196">
            <v>1</v>
          </cell>
          <cell r="F196">
            <v>2992</v>
          </cell>
          <cell r="G196">
            <v>11788.894682906342</v>
          </cell>
          <cell r="H196">
            <v>117.88894682906343</v>
          </cell>
          <cell r="I196">
            <v>11906.783629735406</v>
          </cell>
          <cell r="J196">
            <v>117.88894682906343</v>
          </cell>
          <cell r="K196">
            <v>11788.894682906342</v>
          </cell>
          <cell r="L196">
            <v>2992</v>
          </cell>
        </row>
        <row r="197">
          <cell r="C197" t="str">
            <v>EA060COU0S0-240-A2</v>
          </cell>
          <cell r="D197" t="str">
            <v>PA18/6300</v>
          </cell>
          <cell r="E197">
            <v>1</v>
          </cell>
          <cell r="F197">
            <v>4053</v>
          </cell>
          <cell r="G197">
            <v>15969.38173456531</v>
          </cell>
          <cell r="H197">
            <v>159.69381734565309</v>
          </cell>
          <cell r="I197">
            <v>16129.075551910963</v>
          </cell>
          <cell r="J197">
            <v>159.69381734565309</v>
          </cell>
          <cell r="K197">
            <v>15969.38173456531</v>
          </cell>
          <cell r="L197">
            <v>4053</v>
          </cell>
        </row>
        <row r="198">
          <cell r="C198" t="str">
            <v>EC060COU0S0-300-S1</v>
          </cell>
          <cell r="D198" t="str">
            <v>PC18/600</v>
          </cell>
          <cell r="E198">
            <v>1</v>
          </cell>
          <cell r="F198">
            <v>3850</v>
          </cell>
          <cell r="G198">
            <v>1677.8691192373517</v>
          </cell>
          <cell r="H198">
            <v>16.778691192373518</v>
          </cell>
          <cell r="I198">
            <v>1694.6478104297253</v>
          </cell>
          <cell r="J198">
            <v>1694.6478104297253</v>
          </cell>
          <cell r="K198">
            <v>0</v>
          </cell>
          <cell r="L198">
            <v>3850</v>
          </cell>
        </row>
        <row r="199">
          <cell r="C199" t="str">
            <v>EA060COU0S0-300-S2</v>
          </cell>
          <cell r="D199" t="str">
            <v>PA17/2700</v>
          </cell>
          <cell r="E199">
            <v>1</v>
          </cell>
          <cell r="F199">
            <v>2206</v>
          </cell>
          <cell r="G199">
            <v>8691.9457454850908</v>
          </cell>
          <cell r="H199">
            <v>86.919457454850914</v>
          </cell>
          <cell r="I199">
            <v>8778.8652029399418</v>
          </cell>
          <cell r="J199">
            <v>86.919457454850914</v>
          </cell>
          <cell r="K199">
            <v>8691.9457454850908</v>
          </cell>
          <cell r="L199">
            <v>2206</v>
          </cell>
        </row>
        <row r="200">
          <cell r="C200" t="str">
            <v>EA060COU0S0-300-A1</v>
          </cell>
          <cell r="D200" t="str">
            <v>PA18/4700</v>
          </cell>
          <cell r="E200">
            <v>1</v>
          </cell>
          <cell r="F200">
            <v>3350</v>
          </cell>
          <cell r="G200">
            <v>13199.464300713986</v>
          </cell>
          <cell r="H200">
            <v>131.99464300713987</v>
          </cell>
          <cell r="I200">
            <v>13331.458943721125</v>
          </cell>
          <cell r="J200">
            <v>131.99464300713987</v>
          </cell>
          <cell r="K200">
            <v>13199.464300713986</v>
          </cell>
          <cell r="L200">
            <v>3350</v>
          </cell>
        </row>
        <row r="201">
          <cell r="C201" t="str">
            <v>EA060COU0S0-300-A2</v>
          </cell>
          <cell r="D201" t="str">
            <v>PA18/7600</v>
          </cell>
          <cell r="E201">
            <v>1</v>
          </cell>
          <cell r="F201">
            <v>4579</v>
          </cell>
          <cell r="G201">
            <v>18041.894636707268</v>
          </cell>
          <cell r="H201">
            <v>180.41894636707269</v>
          </cell>
          <cell r="I201">
            <v>18222.313583074341</v>
          </cell>
          <cell r="J201">
            <v>180.41894636707269</v>
          </cell>
          <cell r="K201">
            <v>18041.894636707268</v>
          </cell>
          <cell r="L201">
            <v>4579</v>
          </cell>
        </row>
        <row r="202">
          <cell r="C202" t="str">
            <v>EC060COU0S0-400-S1</v>
          </cell>
          <cell r="D202" t="str">
            <v>PC18/700</v>
          </cell>
          <cell r="E202">
            <v>1</v>
          </cell>
          <cell r="F202">
            <v>3903</v>
          </cell>
          <cell r="G202">
            <v>1731.3359463826287</v>
          </cell>
          <cell r="H202">
            <v>17.313359463826288</v>
          </cell>
          <cell r="I202">
            <v>1748.649305846455</v>
          </cell>
          <cell r="J202">
            <v>1748.649305846455</v>
          </cell>
          <cell r="K202">
            <v>0</v>
          </cell>
          <cell r="L202">
            <v>3903</v>
          </cell>
        </row>
        <row r="203">
          <cell r="C203" t="str">
            <v>EA060COU0S0-400-S2</v>
          </cell>
          <cell r="D203" t="str">
            <v>PA17/3500</v>
          </cell>
          <cell r="E203">
            <v>1</v>
          </cell>
          <cell r="F203">
            <v>2611</v>
          </cell>
          <cell r="G203">
            <v>10287.701877362453</v>
          </cell>
          <cell r="H203">
            <v>102.87701877362453</v>
          </cell>
          <cell r="I203">
            <v>10390.578896136078</v>
          </cell>
          <cell r="J203">
            <v>102.87701877362453</v>
          </cell>
          <cell r="K203">
            <v>10287.701877362453</v>
          </cell>
          <cell r="L203">
            <v>2611</v>
          </cell>
        </row>
        <row r="204">
          <cell r="C204" t="str">
            <v>EA060COU0S0-400-A1</v>
          </cell>
          <cell r="D204" t="str">
            <v>PA18/6100</v>
          </cell>
          <cell r="E204">
            <v>1</v>
          </cell>
          <cell r="F204">
            <v>3969</v>
          </cell>
          <cell r="G204">
            <v>15638.410092398153</v>
          </cell>
          <cell r="H204">
            <v>156.38410092398155</v>
          </cell>
          <cell r="I204">
            <v>15794.794193322135</v>
          </cell>
          <cell r="J204">
            <v>156.38410092398155</v>
          </cell>
          <cell r="K204">
            <v>15638.410092398153</v>
          </cell>
          <cell r="L204">
            <v>3969</v>
          </cell>
        </row>
        <row r="205">
          <cell r="C205" t="str">
            <v>EA060COU0S0-400-A2</v>
          </cell>
          <cell r="D205" t="str">
            <v>PA18/9900</v>
          </cell>
          <cell r="E205">
            <v>1</v>
          </cell>
          <cell r="F205">
            <v>5437</v>
          </cell>
          <cell r="G205">
            <v>21422.533553128938</v>
          </cell>
          <cell r="H205">
            <v>214.22533553128937</v>
          </cell>
          <cell r="I205">
            <v>21636.758888660228</v>
          </cell>
          <cell r="J205">
            <v>214.22533553128937</v>
          </cell>
          <cell r="K205">
            <v>21422.533553128938</v>
          </cell>
          <cell r="L205">
            <v>5437</v>
          </cell>
        </row>
        <row r="206">
          <cell r="C206" t="str">
            <v>EC060COU0D0-070-S1</v>
          </cell>
          <cell r="D206" t="str">
            <v>PC18/500</v>
          </cell>
          <cell r="E206">
            <v>1</v>
          </cell>
          <cell r="F206">
            <v>3819.2</v>
          </cell>
          <cell r="G206">
            <v>1646.79783100953</v>
          </cell>
          <cell r="H206">
            <v>16.467978310095301</v>
          </cell>
          <cell r="I206">
            <v>1663.2658093196253</v>
          </cell>
          <cell r="J206">
            <v>1663.2658093196253</v>
          </cell>
          <cell r="K206">
            <v>0</v>
          </cell>
          <cell r="L206">
            <v>3819.2</v>
          </cell>
        </row>
        <row r="207">
          <cell r="C207" t="str">
            <v>EA060COU0D0-070-S2</v>
          </cell>
          <cell r="D207" t="str">
            <v>PA18/1550</v>
          </cell>
          <cell r="E207">
            <v>1</v>
          </cell>
          <cell r="F207">
            <v>1629</v>
          </cell>
          <cell r="G207">
            <v>6418.4857748845025</v>
          </cell>
          <cell r="H207">
            <v>64.184857748845019</v>
          </cell>
          <cell r="I207">
            <v>6482.6706326333479</v>
          </cell>
          <cell r="J207">
            <v>64.184857748845019</v>
          </cell>
          <cell r="K207">
            <v>6418.4857748845025</v>
          </cell>
          <cell r="L207">
            <v>1629</v>
          </cell>
        </row>
        <row r="208">
          <cell r="C208" t="str">
            <v>EA060COU0D0-070-A1</v>
          </cell>
          <cell r="D208" t="str">
            <v>PA18/1400</v>
          </cell>
          <cell r="E208">
            <v>2</v>
          </cell>
          <cell r="F208">
            <v>1525</v>
          </cell>
          <cell r="G208">
            <v>12017.42272154557</v>
          </cell>
          <cell r="H208">
            <v>120.1742272154557</v>
          </cell>
          <cell r="I208">
            <v>12137.596948761025</v>
          </cell>
          <cell r="J208">
            <v>120.1742272154557</v>
          </cell>
          <cell r="K208">
            <v>12017.42272154557</v>
          </cell>
          <cell r="L208">
            <v>3050</v>
          </cell>
        </row>
        <row r="209">
          <cell r="C209" t="str">
            <v>EA060COU0D0-070-A2</v>
          </cell>
          <cell r="D209" t="str">
            <v>PA17/2150</v>
          </cell>
          <cell r="E209">
            <v>2</v>
          </cell>
          <cell r="F209">
            <v>1902</v>
          </cell>
          <cell r="G209">
            <v>14988.287223855523</v>
          </cell>
          <cell r="H209">
            <v>149.88287223855522</v>
          </cell>
          <cell r="I209">
            <v>15138.170096094078</v>
          </cell>
          <cell r="J209">
            <v>149.88287223855522</v>
          </cell>
          <cell r="K209">
            <v>14988.287223855523</v>
          </cell>
          <cell r="L209">
            <v>3804</v>
          </cell>
        </row>
        <row r="210">
          <cell r="C210" t="str">
            <v>EC060COU0D0-120-S1</v>
          </cell>
          <cell r="D210" t="str">
            <v>PC18/700</v>
          </cell>
          <cell r="E210">
            <v>1</v>
          </cell>
          <cell r="F210">
            <v>3903</v>
          </cell>
          <cell r="G210">
            <v>1731.3359463826287</v>
          </cell>
          <cell r="H210">
            <v>17.313359463826288</v>
          </cell>
          <cell r="I210">
            <v>1748.649305846455</v>
          </cell>
          <cell r="J210">
            <v>1748.649305846455</v>
          </cell>
          <cell r="K210">
            <v>0</v>
          </cell>
          <cell r="L210">
            <v>3903</v>
          </cell>
        </row>
        <row r="211">
          <cell r="C211" t="str">
            <v>EA060COU0D0-120-S2</v>
          </cell>
          <cell r="D211" t="str">
            <v>PA18/2400</v>
          </cell>
          <cell r="E211">
            <v>1</v>
          </cell>
          <cell r="F211">
            <v>2164</v>
          </cell>
          <cell r="G211">
            <v>8526.4599244015117</v>
          </cell>
          <cell r="H211">
            <v>85.264599244015116</v>
          </cell>
          <cell r="I211">
            <v>8611.7245236455274</v>
          </cell>
          <cell r="J211">
            <v>85.264599244015116</v>
          </cell>
          <cell r="K211">
            <v>8526.4599244015117</v>
          </cell>
          <cell r="L211">
            <v>2164</v>
          </cell>
        </row>
        <row r="212">
          <cell r="C212" t="str">
            <v>EA060COU0D0-120-A1</v>
          </cell>
          <cell r="D212" t="str">
            <v>PA18/2150</v>
          </cell>
          <cell r="E212">
            <v>2</v>
          </cell>
          <cell r="F212">
            <v>2015</v>
          </cell>
          <cell r="G212">
            <v>15878.758546829064</v>
          </cell>
          <cell r="H212">
            <v>158.78758546829064</v>
          </cell>
          <cell r="I212">
            <v>16037.546132297353</v>
          </cell>
          <cell r="J212">
            <v>158.78758546829064</v>
          </cell>
          <cell r="K212">
            <v>15878.758546829064</v>
          </cell>
          <cell r="L212">
            <v>4030</v>
          </cell>
        </row>
        <row r="213">
          <cell r="C213" t="str">
            <v>EA060COU0D0-120-A2</v>
          </cell>
          <cell r="D213" t="str">
            <v>PA17/3400</v>
          </cell>
          <cell r="E213">
            <v>2</v>
          </cell>
          <cell r="F213">
            <v>2562</v>
          </cell>
          <cell r="G213">
            <v>20189.270172196557</v>
          </cell>
          <cell r="H213">
            <v>201.89270172196558</v>
          </cell>
          <cell r="I213">
            <v>20391.162873918522</v>
          </cell>
          <cell r="J213">
            <v>201.89270172196558</v>
          </cell>
          <cell r="K213">
            <v>20189.270172196557</v>
          </cell>
          <cell r="L213">
            <v>5124</v>
          </cell>
        </row>
        <row r="214">
          <cell r="C214" t="str">
            <v>EC060COU0D09150-S1</v>
          </cell>
          <cell r="D214" t="str">
            <v>PC25/3400</v>
          </cell>
          <cell r="E214">
            <v>1</v>
          </cell>
          <cell r="F214">
            <v>7849</v>
          </cell>
          <cell r="G214">
            <v>5712.0925485574062</v>
          </cell>
          <cell r="H214">
            <v>57.120925485574062</v>
          </cell>
          <cell r="I214">
            <v>5769.2134740429801</v>
          </cell>
          <cell r="J214">
            <v>5769.2134740429801</v>
          </cell>
          <cell r="K214">
            <v>0</v>
          </cell>
          <cell r="L214">
            <v>7849</v>
          </cell>
        </row>
        <row r="215">
          <cell r="C215" t="str">
            <v>EA060COU0D09150-S2</v>
          </cell>
          <cell r="D215" t="str">
            <v>PA21/5850</v>
          </cell>
          <cell r="E215">
            <v>1</v>
          </cell>
          <cell r="F215">
            <v>4501</v>
          </cell>
          <cell r="G215">
            <v>17734.563826123478</v>
          </cell>
          <cell r="H215">
            <v>177.3456382612348</v>
          </cell>
          <cell r="I215">
            <v>17911.909464384713</v>
          </cell>
          <cell r="J215">
            <v>177.3456382612348</v>
          </cell>
          <cell r="K215">
            <v>17734.563826123478</v>
          </cell>
          <cell r="L215">
            <v>4501</v>
          </cell>
        </row>
        <row r="216">
          <cell r="C216" t="str">
            <v>EA060COU0D09150-A1</v>
          </cell>
          <cell r="D216" t="str">
            <v>PA22/4500</v>
          </cell>
          <cell r="E216">
            <v>2</v>
          </cell>
          <cell r="F216">
            <v>3962</v>
          </cell>
          <cell r="G216">
            <v>31221.658244435112</v>
          </cell>
          <cell r="H216">
            <v>312.2165824443511</v>
          </cell>
          <cell r="I216">
            <v>31533.874826879462</v>
          </cell>
          <cell r="J216">
            <v>312.2165824443511</v>
          </cell>
          <cell r="K216">
            <v>31221.658244435112</v>
          </cell>
          <cell r="L216">
            <v>7924</v>
          </cell>
        </row>
        <row r="217">
          <cell r="C217" t="str">
            <v>EA060COU0D09150-A2</v>
          </cell>
          <cell r="D217" t="str">
            <v>PA22/6550</v>
          </cell>
          <cell r="E217">
            <v>2</v>
          </cell>
          <cell r="F217">
            <v>5066</v>
          </cell>
          <cell r="G217">
            <v>39921.484267114662</v>
          </cell>
          <cell r="H217">
            <v>399.21484267114664</v>
          </cell>
          <cell r="I217">
            <v>40320.699109785812</v>
          </cell>
          <cell r="J217">
            <v>399.21484267114664</v>
          </cell>
          <cell r="K217">
            <v>39921.484267114662</v>
          </cell>
          <cell r="L217">
            <v>10132</v>
          </cell>
        </row>
        <row r="218">
          <cell r="C218" t="str">
            <v>EC060COU0D0-240-S1</v>
          </cell>
          <cell r="D218" t="str">
            <v>PC18/1000</v>
          </cell>
          <cell r="E218">
            <v>1</v>
          </cell>
          <cell r="F218">
            <v>4123.04</v>
          </cell>
          <cell r="G218">
            <v>1953.314071760869</v>
          </cell>
          <cell r="H218">
            <v>19.533140717608688</v>
          </cell>
          <cell r="I218">
            <v>1972.8472124784776</v>
          </cell>
          <cell r="J218">
            <v>1972.8472124784776</v>
          </cell>
          <cell r="K218">
            <v>0</v>
          </cell>
          <cell r="L218">
            <v>4123.04</v>
          </cell>
        </row>
        <row r="219">
          <cell r="C219" t="str">
            <v>EA060COU0D0-240-S2</v>
          </cell>
          <cell r="D219" t="str">
            <v>PA18/4300</v>
          </cell>
          <cell r="E219">
            <v>1</v>
          </cell>
          <cell r="F219">
            <v>3162</v>
          </cell>
          <cell r="G219">
            <v>12458.718244435111</v>
          </cell>
          <cell r="H219">
            <v>124.58718244435111</v>
          </cell>
          <cell r="I219">
            <v>12583.305426879462</v>
          </cell>
          <cell r="J219">
            <v>124.58718244435111</v>
          </cell>
          <cell r="K219">
            <v>12458.718244435111</v>
          </cell>
          <cell r="L219">
            <v>3162</v>
          </cell>
        </row>
        <row r="220">
          <cell r="C220" t="str">
            <v>EA060COU0D0-240-A1</v>
          </cell>
          <cell r="D220" t="str">
            <v>PA18/3950</v>
          </cell>
          <cell r="E220">
            <v>2</v>
          </cell>
          <cell r="F220">
            <v>2992</v>
          </cell>
          <cell r="G220">
            <v>23577.789365812685</v>
          </cell>
          <cell r="H220">
            <v>235.77789365812686</v>
          </cell>
          <cell r="I220">
            <v>23813.567259470812</v>
          </cell>
          <cell r="J220">
            <v>235.77789365812686</v>
          </cell>
          <cell r="K220">
            <v>23577.789365812685</v>
          </cell>
          <cell r="L220">
            <v>5984</v>
          </cell>
        </row>
        <row r="221">
          <cell r="C221" t="str">
            <v>EA060COU0D0-240-A2</v>
          </cell>
          <cell r="D221" t="str">
            <v>PA18/6300</v>
          </cell>
          <cell r="E221">
            <v>2</v>
          </cell>
          <cell r="F221">
            <v>4053</v>
          </cell>
          <cell r="G221">
            <v>31938.763469130619</v>
          </cell>
          <cell r="H221">
            <v>319.38763469130618</v>
          </cell>
          <cell r="I221">
            <v>32258.151103821925</v>
          </cell>
          <cell r="J221">
            <v>319.38763469130618</v>
          </cell>
          <cell r="K221">
            <v>31938.763469130619</v>
          </cell>
          <cell r="L221">
            <v>8106</v>
          </cell>
        </row>
        <row r="222">
          <cell r="C222" t="str">
            <v>EC060COU0D0-300-S1</v>
          </cell>
          <cell r="D222" t="str">
            <v>PC19/1100</v>
          </cell>
          <cell r="E222">
            <v>1</v>
          </cell>
          <cell r="F222">
            <v>4518.424343909126</v>
          </cell>
          <cell r="G222">
            <v>2352.1809844351715</v>
          </cell>
          <cell r="H222">
            <v>23.521809844351715</v>
          </cell>
          <cell r="I222">
            <v>2375.702794279523</v>
          </cell>
          <cell r="J222">
            <v>2375.702794279523</v>
          </cell>
          <cell r="K222">
            <v>0</v>
          </cell>
          <cell r="L222">
            <v>4518.424343909126</v>
          </cell>
        </row>
        <row r="223">
          <cell r="C223" t="str">
            <v>EA060COU0D0-300-S2</v>
          </cell>
          <cell r="D223" t="str">
            <v>PA18/5100</v>
          </cell>
          <cell r="E223">
            <v>1</v>
          </cell>
          <cell r="F223">
            <v>3533</v>
          </cell>
          <cell r="G223">
            <v>13920.50966400672</v>
          </cell>
          <cell r="H223">
            <v>139.20509664006721</v>
          </cell>
          <cell r="I223">
            <v>14059.714760646788</v>
          </cell>
          <cell r="J223">
            <v>139.20509664006721</v>
          </cell>
          <cell r="K223">
            <v>13920.50966400672</v>
          </cell>
          <cell r="L223">
            <v>3533</v>
          </cell>
        </row>
        <row r="224">
          <cell r="C224" t="str">
            <v>EA060COU0D0-300-A1</v>
          </cell>
          <cell r="D224" t="str">
            <v>PA18/4700</v>
          </cell>
          <cell r="E224">
            <v>2</v>
          </cell>
          <cell r="F224">
            <v>3350</v>
          </cell>
          <cell r="G224">
            <v>26398.928601427971</v>
          </cell>
          <cell r="H224">
            <v>263.98928601427974</v>
          </cell>
          <cell r="I224">
            <v>26662.917887442251</v>
          </cell>
          <cell r="J224">
            <v>263.98928601427974</v>
          </cell>
          <cell r="K224">
            <v>26398.928601427971</v>
          </cell>
          <cell r="L224">
            <v>6700</v>
          </cell>
        </row>
        <row r="225">
          <cell r="C225" t="str">
            <v>EA060COU0D0-300-A2</v>
          </cell>
          <cell r="D225" t="str">
            <v>PA18/7600</v>
          </cell>
          <cell r="E225">
            <v>2</v>
          </cell>
          <cell r="F225">
            <v>4579</v>
          </cell>
          <cell r="G225">
            <v>36083.789273414535</v>
          </cell>
          <cell r="H225">
            <v>360.83789273414538</v>
          </cell>
          <cell r="I225">
            <v>36444.627166148683</v>
          </cell>
          <cell r="J225">
            <v>360.83789273414538</v>
          </cell>
          <cell r="K225">
            <v>36083.789273414535</v>
          </cell>
          <cell r="L225">
            <v>9158</v>
          </cell>
        </row>
        <row r="226">
          <cell r="C226" t="str">
            <v>EC060COU0D0-400-S1</v>
          </cell>
          <cell r="D226" t="str">
            <v>PC18/1300</v>
          </cell>
          <cell r="E226">
            <v>1</v>
          </cell>
          <cell r="F226">
            <v>4328.09</v>
          </cell>
          <cell r="G226">
            <v>2160.1701643295314</v>
          </cell>
          <cell r="H226">
            <v>21.601701643295314</v>
          </cell>
          <cell r="I226">
            <v>2181.7718659728266</v>
          </cell>
          <cell r="J226">
            <v>2181.7718659728266</v>
          </cell>
          <cell r="K226">
            <v>0</v>
          </cell>
          <cell r="L226">
            <v>4328.09</v>
          </cell>
        </row>
        <row r="227">
          <cell r="C227" t="str">
            <v>EA060COU0D0-400-S2</v>
          </cell>
          <cell r="D227" t="str">
            <v>PA18/6600</v>
          </cell>
          <cell r="E227">
            <v>1</v>
          </cell>
          <cell r="F227">
            <v>4177</v>
          </cell>
          <cell r="G227">
            <v>16457.95892062159</v>
          </cell>
          <cell r="H227">
            <v>164.5795892062159</v>
          </cell>
          <cell r="I227">
            <v>16622.538509827806</v>
          </cell>
          <cell r="J227">
            <v>164.5795892062159</v>
          </cell>
          <cell r="K227">
            <v>16457.95892062159</v>
          </cell>
          <cell r="L227">
            <v>4177</v>
          </cell>
        </row>
        <row r="228">
          <cell r="C228" t="str">
            <v>EA060COU0D0-400-A1</v>
          </cell>
          <cell r="D228" t="str">
            <v>PA18/6100</v>
          </cell>
          <cell r="E228">
            <v>2</v>
          </cell>
          <cell r="F228">
            <v>3969</v>
          </cell>
          <cell r="G228">
            <v>31276.820184796306</v>
          </cell>
          <cell r="H228">
            <v>312.7682018479631</v>
          </cell>
          <cell r="I228">
            <v>31589.588386644271</v>
          </cell>
          <cell r="J228">
            <v>312.7682018479631</v>
          </cell>
          <cell r="K228">
            <v>31276.820184796306</v>
          </cell>
          <cell r="L228">
            <v>7938</v>
          </cell>
        </row>
        <row r="229">
          <cell r="C229" t="str">
            <v>EA060COU0D0-400-A2</v>
          </cell>
          <cell r="D229" t="str">
            <v>PA18/9900</v>
          </cell>
          <cell r="E229">
            <v>2</v>
          </cell>
          <cell r="F229">
            <v>5437</v>
          </cell>
          <cell r="G229">
            <v>42845.067106257877</v>
          </cell>
          <cell r="H229">
            <v>428.45067106257875</v>
          </cell>
          <cell r="I229">
            <v>43273.517777320456</v>
          </cell>
          <cell r="J229">
            <v>428.45067106257875</v>
          </cell>
          <cell r="K229">
            <v>42845.067106257877</v>
          </cell>
          <cell r="L229">
            <v>10874</v>
          </cell>
        </row>
        <row r="230">
          <cell r="C230" t="str">
            <v>EC060COU0D0-500-S1</v>
          </cell>
          <cell r="D230" t="str">
            <v>PC18/1400</v>
          </cell>
          <cell r="E230">
            <v>1</v>
          </cell>
          <cell r="F230">
            <v>4397.8887878787882</v>
          </cell>
          <cell r="G230">
            <v>2230.5837440741539</v>
          </cell>
          <cell r="H230">
            <v>22.305837440741538</v>
          </cell>
          <cell r="I230">
            <v>2252.8895815148953</v>
          </cell>
          <cell r="J230">
            <v>2252.8895815148953</v>
          </cell>
          <cell r="K230">
            <v>0</v>
          </cell>
          <cell r="L230">
            <v>4397.8887878787882</v>
          </cell>
        </row>
        <row r="231">
          <cell r="C231" t="str">
            <v>EA060COU0D0-500-S2</v>
          </cell>
          <cell r="D231" t="str">
            <v>PA18/7950</v>
          </cell>
          <cell r="E231">
            <v>1</v>
          </cell>
          <cell r="F231">
            <v>4715</v>
          </cell>
          <cell r="G231">
            <v>18577.753485930283</v>
          </cell>
          <cell r="H231">
            <v>185.77753485930285</v>
          </cell>
          <cell r="I231">
            <v>18763.531020789585</v>
          </cell>
          <cell r="J231">
            <v>185.77753485930285</v>
          </cell>
          <cell r="K231">
            <v>18577.753485930283</v>
          </cell>
          <cell r="L231">
            <v>4715</v>
          </cell>
        </row>
        <row r="232">
          <cell r="C232" t="str">
            <v>EA060COU0D0-500-A1</v>
          </cell>
          <cell r="D232" t="str">
            <v>PA18/7400</v>
          </cell>
          <cell r="E232">
            <v>2</v>
          </cell>
          <cell r="F232">
            <v>4500</v>
          </cell>
          <cell r="G232">
            <v>35461.247375052502</v>
          </cell>
          <cell r="H232">
            <v>354.61247375052506</v>
          </cell>
          <cell r="I232">
            <v>35815.859848803026</v>
          </cell>
          <cell r="J232">
            <v>354.61247375052506</v>
          </cell>
          <cell r="K232">
            <v>35461.247375052502</v>
          </cell>
          <cell r="L232">
            <v>9000</v>
          </cell>
        </row>
        <row r="233">
          <cell r="C233" t="str">
            <v>EA060COU0D0-500-A2</v>
          </cell>
          <cell r="D233" t="str">
            <v>PA18/12100</v>
          </cell>
          <cell r="E233">
            <v>2</v>
          </cell>
          <cell r="F233">
            <v>6195</v>
          </cell>
          <cell r="G233">
            <v>48818.317219655612</v>
          </cell>
          <cell r="H233">
            <v>488.18317219655614</v>
          </cell>
          <cell r="I233">
            <v>49306.500391852169</v>
          </cell>
          <cell r="J233">
            <v>488.18317219655614</v>
          </cell>
          <cell r="K233">
            <v>48818.317219655612</v>
          </cell>
          <cell r="L233">
            <v>12390</v>
          </cell>
        </row>
        <row r="234">
          <cell r="C234" t="str">
            <v>EC060SIU0S1-070-S1</v>
          </cell>
          <cell r="D234" t="str">
            <v>PC21/500</v>
          </cell>
          <cell r="E234">
            <v>1</v>
          </cell>
          <cell r="F234">
            <v>4812.5</v>
          </cell>
          <cell r="G234">
            <v>2648.8468763567694</v>
          </cell>
          <cell r="H234">
            <v>26.488468763567695</v>
          </cell>
          <cell r="I234">
            <v>2675.335345120337</v>
          </cell>
          <cell r="J234">
            <v>2675.335345120337</v>
          </cell>
          <cell r="K234">
            <v>0</v>
          </cell>
          <cell r="L234">
            <v>4812.5</v>
          </cell>
        </row>
        <row r="235">
          <cell r="C235" t="str">
            <v>EA060SIU0S1-070-S2</v>
          </cell>
          <cell r="D235" t="str">
            <v>PA21/1300</v>
          </cell>
          <cell r="E235">
            <v>1</v>
          </cell>
          <cell r="F235">
            <v>1697</v>
          </cell>
          <cell r="G235">
            <v>6686.4151994960102</v>
          </cell>
          <cell r="H235">
            <v>66.86415199496011</v>
          </cell>
          <cell r="I235">
            <v>6753.2793514909699</v>
          </cell>
          <cell r="J235">
            <v>66.86415199496011</v>
          </cell>
          <cell r="K235">
            <v>6686.4151994960102</v>
          </cell>
          <cell r="L235">
            <v>1697</v>
          </cell>
        </row>
        <row r="236">
          <cell r="C236" t="str">
            <v>EA060SIU0S1-070-A1</v>
          </cell>
          <cell r="D236" t="str">
            <v>PA21/2150</v>
          </cell>
          <cell r="E236">
            <v>1</v>
          </cell>
          <cell r="F236">
            <v>2354</v>
          </cell>
          <cell r="G236">
            <v>9275.086257874842</v>
          </cell>
          <cell r="H236">
            <v>92.750862578748425</v>
          </cell>
          <cell r="I236">
            <v>9367.8371204535906</v>
          </cell>
          <cell r="J236">
            <v>92.750862578748425</v>
          </cell>
          <cell r="K236">
            <v>9275.086257874842</v>
          </cell>
          <cell r="L236">
            <v>2354</v>
          </cell>
        </row>
        <row r="237">
          <cell r="C237" t="str">
            <v>EA060SIU0S1-070-A2</v>
          </cell>
          <cell r="D237" t="str">
            <v>PA21/3300</v>
          </cell>
          <cell r="E237">
            <v>1</v>
          </cell>
          <cell r="F237">
            <v>3110</v>
          </cell>
          <cell r="G237">
            <v>12253.831037379254</v>
          </cell>
          <cell r="H237">
            <v>122.53831037379254</v>
          </cell>
          <cell r="I237">
            <v>12376.369347753047</v>
          </cell>
          <cell r="J237">
            <v>122.53831037379254</v>
          </cell>
          <cell r="K237">
            <v>12253.831037379254</v>
          </cell>
          <cell r="L237">
            <v>3110</v>
          </cell>
        </row>
        <row r="238">
          <cell r="C238" t="str">
            <v>EC060SIU0S1-120-S1</v>
          </cell>
          <cell r="D238" t="str">
            <v>PC21/600</v>
          </cell>
          <cell r="E238">
            <v>1</v>
          </cell>
          <cell r="F238">
            <v>4774</v>
          </cell>
          <cell r="G238">
            <v>2610.007766071993</v>
          </cell>
          <cell r="H238">
            <v>26.100077660719933</v>
          </cell>
          <cell r="I238">
            <v>2636.1078437327128</v>
          </cell>
          <cell r="J238">
            <v>2636.1078437327128</v>
          </cell>
          <cell r="K238">
            <v>0</v>
          </cell>
          <cell r="L238">
            <v>4774</v>
          </cell>
        </row>
        <row r="239">
          <cell r="C239" t="str">
            <v>EA060SIU0S1-120-S2</v>
          </cell>
          <cell r="D239" t="str">
            <v>PA21/1650</v>
          </cell>
          <cell r="E239">
            <v>1</v>
          </cell>
          <cell r="F239">
            <v>1982</v>
          </cell>
          <cell r="G239">
            <v>7809.3546997060066</v>
          </cell>
          <cell r="H239">
            <v>78.093546997060074</v>
          </cell>
          <cell r="I239">
            <v>7887.4482467030666</v>
          </cell>
          <cell r="J239">
            <v>78.093546997060074</v>
          </cell>
          <cell r="K239">
            <v>7809.3546997060066</v>
          </cell>
          <cell r="L239">
            <v>1982</v>
          </cell>
        </row>
        <row r="240">
          <cell r="C240" t="str">
            <v>EA060SIU0S1-120-A1</v>
          </cell>
          <cell r="D240" t="str">
            <v>PA21/2750</v>
          </cell>
          <cell r="E240">
            <v>1</v>
          </cell>
          <cell r="F240">
            <v>2762</v>
          </cell>
          <cell r="G240">
            <v>10882.662805543889</v>
          </cell>
          <cell r="H240">
            <v>108.82662805543889</v>
          </cell>
          <cell r="I240">
            <v>10991.489433599327</v>
          </cell>
          <cell r="J240">
            <v>108.82662805543889</v>
          </cell>
          <cell r="K240">
            <v>10882.662805543889</v>
          </cell>
          <cell r="L240">
            <v>2762</v>
          </cell>
        </row>
        <row r="241">
          <cell r="C241" t="str">
            <v>EA060SIU0S1-120-A2</v>
          </cell>
          <cell r="D241" t="str">
            <v>PA21/4300</v>
          </cell>
          <cell r="E241">
            <v>1</v>
          </cell>
          <cell r="F241">
            <v>3694</v>
          </cell>
          <cell r="G241">
            <v>14554.871978160438</v>
          </cell>
          <cell r="H241">
            <v>145.54871978160438</v>
          </cell>
          <cell r="I241">
            <v>14700.420697942041</v>
          </cell>
          <cell r="J241">
            <v>145.54871978160438</v>
          </cell>
          <cell r="K241">
            <v>14554.871978160438</v>
          </cell>
          <cell r="L241">
            <v>3694</v>
          </cell>
        </row>
        <row r="242">
          <cell r="C242" t="str">
            <v>EC060SIU0S1-240-S1</v>
          </cell>
          <cell r="D242" t="str">
            <v>PC21/700</v>
          </cell>
          <cell r="E242">
            <v>1</v>
          </cell>
          <cell r="F242">
            <v>5043.5</v>
          </cell>
          <cell r="G242">
            <v>2881.88153806543</v>
          </cell>
          <cell r="H242">
            <v>28.8188153806543</v>
          </cell>
          <cell r="I242">
            <v>2910.7003534460841</v>
          </cell>
          <cell r="J242">
            <v>2910.7003534460841</v>
          </cell>
          <cell r="K242">
            <v>0</v>
          </cell>
          <cell r="L242">
            <v>5043.5</v>
          </cell>
        </row>
        <row r="243">
          <cell r="C243" t="str">
            <v>EA060SIU0S1-240-S2</v>
          </cell>
          <cell r="D243" t="str">
            <v>PA21/2400</v>
          </cell>
          <cell r="E243">
            <v>1</v>
          </cell>
          <cell r="F243">
            <v>2529</v>
          </cell>
          <cell r="G243">
            <v>9964.6105123897523</v>
          </cell>
          <cell r="H243">
            <v>99.646105123897527</v>
          </cell>
          <cell r="I243">
            <v>10064.256617513649</v>
          </cell>
          <cell r="J243">
            <v>99.646105123897527</v>
          </cell>
          <cell r="K243">
            <v>9964.6105123897523</v>
          </cell>
          <cell r="L243">
            <v>2529</v>
          </cell>
        </row>
        <row r="244">
          <cell r="C244" t="str">
            <v>EA060SIU0S1-240-A1</v>
          </cell>
          <cell r="D244" t="str">
            <v>PA21/4050</v>
          </cell>
          <cell r="E244">
            <v>1</v>
          </cell>
          <cell r="F244">
            <v>3553</v>
          </cell>
          <cell r="G244">
            <v>13999.312435951282</v>
          </cell>
          <cell r="H244">
            <v>139.99312435951282</v>
          </cell>
          <cell r="I244">
            <v>14139.305560310795</v>
          </cell>
          <cell r="J244">
            <v>139.99312435951282</v>
          </cell>
          <cell r="K244">
            <v>13999.312435951282</v>
          </cell>
          <cell r="L244">
            <v>3553</v>
          </cell>
        </row>
        <row r="245">
          <cell r="C245" t="str">
            <v>EA060SIU0S1-240-A2</v>
          </cell>
          <cell r="D245" t="str">
            <v>PA21/6400</v>
          </cell>
          <cell r="E245">
            <v>1</v>
          </cell>
          <cell r="F245">
            <v>4783</v>
          </cell>
          <cell r="G245">
            <v>18845.682910541789</v>
          </cell>
          <cell r="H245">
            <v>188.45682910541788</v>
          </cell>
          <cell r="I245">
            <v>19034.139739647206</v>
          </cell>
          <cell r="J245">
            <v>188.45682910541788</v>
          </cell>
          <cell r="K245">
            <v>18845.682910541789</v>
          </cell>
          <cell r="L245">
            <v>4783</v>
          </cell>
        </row>
        <row r="246">
          <cell r="C246" t="str">
            <v>EC060SIU0D1-070-S1</v>
          </cell>
          <cell r="D246" t="str">
            <v>PC21/700</v>
          </cell>
          <cell r="E246">
            <v>1</v>
          </cell>
          <cell r="F246">
            <v>5043.5</v>
          </cell>
          <cell r="G246">
            <v>2881.88153806543</v>
          </cell>
          <cell r="H246">
            <v>28.8188153806543</v>
          </cell>
          <cell r="I246">
            <v>2910.7003534460841</v>
          </cell>
          <cell r="J246">
            <v>2910.7003534460841</v>
          </cell>
          <cell r="K246">
            <v>0</v>
          </cell>
          <cell r="L246">
            <v>5043.5</v>
          </cell>
        </row>
        <row r="247">
          <cell r="C247" t="str">
            <v>EA060SIU0D1-070-S2</v>
          </cell>
          <cell r="D247" t="str">
            <v>PA21/1950</v>
          </cell>
          <cell r="E247">
            <v>1</v>
          </cell>
          <cell r="F247">
            <v>2209</v>
          </cell>
          <cell r="G247">
            <v>8703.7661612767752</v>
          </cell>
          <cell r="H247">
            <v>87.037661612767749</v>
          </cell>
          <cell r="I247">
            <v>8790.8038228895421</v>
          </cell>
          <cell r="J247">
            <v>87.037661612767749</v>
          </cell>
          <cell r="K247">
            <v>8703.7661612767752</v>
          </cell>
          <cell r="L247">
            <v>2209</v>
          </cell>
        </row>
        <row r="248">
          <cell r="C248" t="str">
            <v>EA060SIU0D1-070-A1</v>
          </cell>
          <cell r="D248" t="str">
            <v>PA21/2150</v>
          </cell>
          <cell r="E248">
            <v>2</v>
          </cell>
          <cell r="F248">
            <v>2354</v>
          </cell>
          <cell r="G248">
            <v>18550.172515749684</v>
          </cell>
          <cell r="H248">
            <v>185.50172515749685</v>
          </cell>
          <cell r="I248">
            <v>18735.674240907181</v>
          </cell>
          <cell r="J248">
            <v>185.50172515749685</v>
          </cell>
          <cell r="K248">
            <v>18550.172515749684</v>
          </cell>
          <cell r="L248">
            <v>4708</v>
          </cell>
        </row>
        <row r="249">
          <cell r="C249" t="str">
            <v>EA060SIU0D1-070-A2</v>
          </cell>
          <cell r="D249" t="str">
            <v>PA21/3300</v>
          </cell>
          <cell r="E249">
            <v>2</v>
          </cell>
          <cell r="F249">
            <v>3110</v>
          </cell>
          <cell r="G249">
            <v>24507.662074758508</v>
          </cell>
          <cell r="H249">
            <v>245.07662074758508</v>
          </cell>
          <cell r="I249">
            <v>24752.738695506094</v>
          </cell>
          <cell r="J249">
            <v>245.07662074758508</v>
          </cell>
          <cell r="K249">
            <v>24507.662074758508</v>
          </cell>
          <cell r="L249">
            <v>6220</v>
          </cell>
        </row>
        <row r="250">
          <cell r="C250" t="str">
            <v>EC060SIU0D1-120-S1</v>
          </cell>
          <cell r="D250" t="str">
            <v>PC21/800</v>
          </cell>
          <cell r="E250">
            <v>1</v>
          </cell>
          <cell r="F250">
            <v>4918</v>
          </cell>
          <cell r="G250">
            <v>2755.2761266176517</v>
          </cell>
          <cell r="H250">
            <v>27.552761266176518</v>
          </cell>
          <cell r="I250">
            <v>2782.8288878838284</v>
          </cell>
          <cell r="J250">
            <v>2782.8288878838284</v>
          </cell>
          <cell r="K250">
            <v>0</v>
          </cell>
          <cell r="L250">
            <v>4918</v>
          </cell>
        </row>
        <row r="251">
          <cell r="C251" t="str">
            <v>EA060SIU0D1-120-S2</v>
          </cell>
          <cell r="D251" t="str">
            <v>PA21/2650</v>
          </cell>
          <cell r="E251">
            <v>1</v>
          </cell>
          <cell r="F251">
            <v>2697</v>
          </cell>
          <cell r="G251">
            <v>10626.553796724065</v>
          </cell>
          <cell r="H251">
            <v>106.26553796724066</v>
          </cell>
          <cell r="I251">
            <v>10732.819334691307</v>
          </cell>
          <cell r="J251">
            <v>106.26553796724066</v>
          </cell>
          <cell r="K251">
            <v>10626.553796724065</v>
          </cell>
          <cell r="L251">
            <v>2697</v>
          </cell>
        </row>
        <row r="252">
          <cell r="C252" t="str">
            <v>EA060SIU0D1-120-A1</v>
          </cell>
          <cell r="D252" t="str">
            <v>PA21/2750</v>
          </cell>
          <cell r="E252">
            <v>2</v>
          </cell>
          <cell r="F252">
            <v>2762</v>
          </cell>
          <cell r="G252">
            <v>21765.325611087777</v>
          </cell>
          <cell r="H252">
            <v>217.65325611087778</v>
          </cell>
          <cell r="I252">
            <v>21982.978867198653</v>
          </cell>
          <cell r="J252">
            <v>217.65325611087778</v>
          </cell>
          <cell r="K252">
            <v>21765.325611087777</v>
          </cell>
          <cell r="L252">
            <v>5524</v>
          </cell>
        </row>
        <row r="253">
          <cell r="C253" t="str">
            <v>EA060SIU0D1-120-A2</v>
          </cell>
          <cell r="D253" t="str">
            <v>PA21/4300</v>
          </cell>
          <cell r="E253">
            <v>2</v>
          </cell>
          <cell r="F253">
            <v>3694</v>
          </cell>
          <cell r="G253">
            <v>29109.743956320875</v>
          </cell>
          <cell r="H253">
            <v>291.09743956320875</v>
          </cell>
          <cell r="I253">
            <v>29400.841395884083</v>
          </cell>
          <cell r="J253">
            <v>291.09743956320875</v>
          </cell>
          <cell r="K253">
            <v>29109.743956320875</v>
          </cell>
          <cell r="L253">
            <v>7388</v>
          </cell>
        </row>
        <row r="254">
          <cell r="C254" t="str">
            <v>EC060SIU0D1-240-S1</v>
          </cell>
          <cell r="D254" t="str">
            <v>PC21/1100</v>
          </cell>
          <cell r="E254">
            <v>1</v>
          </cell>
          <cell r="F254">
            <v>5064.9904761904754</v>
          </cell>
          <cell r="G254">
            <v>2903.5613036455402</v>
          </cell>
          <cell r="H254">
            <v>29.035613036455402</v>
          </cell>
          <cell r="I254">
            <v>2932.5969166819955</v>
          </cell>
          <cell r="J254">
            <v>2932.5969166819955</v>
          </cell>
          <cell r="K254">
            <v>0</v>
          </cell>
          <cell r="L254">
            <v>5064.9904761904754</v>
          </cell>
        </row>
        <row r="255">
          <cell r="C255" t="str">
            <v>EA060SIU0D1-240-S2</v>
          </cell>
          <cell r="D255" t="str">
            <v>PA21/4050</v>
          </cell>
          <cell r="E255">
            <v>1</v>
          </cell>
          <cell r="F255">
            <v>3553</v>
          </cell>
          <cell r="G255">
            <v>13999.312435951282</v>
          </cell>
          <cell r="H255">
            <v>139.99312435951282</v>
          </cell>
          <cell r="I255">
            <v>14139.305560310795</v>
          </cell>
          <cell r="J255">
            <v>139.99312435951282</v>
          </cell>
          <cell r="K255">
            <v>13999.312435951282</v>
          </cell>
          <cell r="L255">
            <v>3553</v>
          </cell>
        </row>
        <row r="256">
          <cell r="C256" t="str">
            <v>EA060SIU0D1-240-A1</v>
          </cell>
          <cell r="D256" t="str">
            <v>PA21/4050</v>
          </cell>
          <cell r="E256">
            <v>2</v>
          </cell>
          <cell r="F256">
            <v>3553</v>
          </cell>
          <cell r="G256">
            <v>27998.624871902564</v>
          </cell>
          <cell r="H256">
            <v>279.98624871902564</v>
          </cell>
          <cell r="I256">
            <v>28278.61112062159</v>
          </cell>
          <cell r="J256">
            <v>279.98624871902564</v>
          </cell>
          <cell r="K256">
            <v>27998.624871902564</v>
          </cell>
          <cell r="L256">
            <v>7106</v>
          </cell>
        </row>
        <row r="257">
          <cell r="C257" t="str">
            <v>EA060SIU0D1-240-A2</v>
          </cell>
          <cell r="D257" t="str">
            <v>PA21/6400</v>
          </cell>
          <cell r="E257">
            <v>2</v>
          </cell>
          <cell r="F257">
            <v>4783</v>
          </cell>
          <cell r="G257">
            <v>37691.365821083578</v>
          </cell>
          <cell r="H257">
            <v>376.91365821083576</v>
          </cell>
          <cell r="I257">
            <v>38068.279479294411</v>
          </cell>
          <cell r="J257">
            <v>376.91365821083576</v>
          </cell>
          <cell r="K257">
            <v>37691.365821083578</v>
          </cell>
          <cell r="L257">
            <v>9566</v>
          </cell>
        </row>
        <row r="258">
          <cell r="C258" t="str">
            <v>EC060SEU0S1-070-S1</v>
          </cell>
          <cell r="D258" t="str">
            <v>PC21/400</v>
          </cell>
          <cell r="E258">
            <v>1</v>
          </cell>
          <cell r="F258">
            <v>4697</v>
          </cell>
          <cell r="G258">
            <v>2532.3295455024395</v>
          </cell>
          <cell r="H258">
            <v>25.323295455024397</v>
          </cell>
          <cell r="I258">
            <v>2557.6528409574639</v>
          </cell>
          <cell r="J258">
            <v>2557.6528409574639</v>
          </cell>
          <cell r="K258">
            <v>0</v>
          </cell>
          <cell r="L258">
            <v>4697</v>
          </cell>
        </row>
        <row r="259">
          <cell r="C259" t="str">
            <v>EA060SEU0S1-070-S2</v>
          </cell>
          <cell r="D259" t="str">
            <v>PA21/1300</v>
          </cell>
          <cell r="E259">
            <v>1</v>
          </cell>
          <cell r="F259">
            <v>1643</v>
          </cell>
          <cell r="G259">
            <v>6473.6477152456955</v>
          </cell>
          <cell r="H259">
            <v>64.736477152456956</v>
          </cell>
          <cell r="I259">
            <v>6538.3841923981527</v>
          </cell>
          <cell r="J259">
            <v>64.736477152456956</v>
          </cell>
          <cell r="K259">
            <v>6473.6477152456955</v>
          </cell>
          <cell r="L259">
            <v>1643</v>
          </cell>
        </row>
        <row r="260">
          <cell r="C260" t="str">
            <v>EA060SEU0S1-070-A1</v>
          </cell>
          <cell r="D260" t="str">
            <v>PA21/2150</v>
          </cell>
          <cell r="E260">
            <v>1</v>
          </cell>
          <cell r="F260">
            <v>2279</v>
          </cell>
          <cell r="G260">
            <v>8979.5758630827386</v>
          </cell>
          <cell r="H260">
            <v>89.795758630827393</v>
          </cell>
          <cell r="I260">
            <v>9069.3716217135661</v>
          </cell>
          <cell r="J260">
            <v>89.795758630827393</v>
          </cell>
          <cell r="K260">
            <v>8979.5758630827386</v>
          </cell>
          <cell r="L260">
            <v>2279</v>
          </cell>
        </row>
        <row r="261">
          <cell r="C261" t="str">
            <v>EA060SEU0S1-070-A2</v>
          </cell>
          <cell r="D261" t="str">
            <v>PA21/3450</v>
          </cell>
          <cell r="E261">
            <v>1</v>
          </cell>
          <cell r="F261">
            <v>3099</v>
          </cell>
          <cell r="G261">
            <v>12210.489512809745</v>
          </cell>
          <cell r="H261">
            <v>122.10489512809745</v>
          </cell>
          <cell r="I261">
            <v>12332.594407937842</v>
          </cell>
          <cell r="J261">
            <v>122.10489512809745</v>
          </cell>
          <cell r="K261">
            <v>12210.489512809745</v>
          </cell>
          <cell r="L261">
            <v>3099</v>
          </cell>
        </row>
        <row r="262">
          <cell r="C262" t="str">
            <v>EC060SEU0S1-120-S1</v>
          </cell>
          <cell r="D262" t="str">
            <v>PC21/500</v>
          </cell>
          <cell r="E262">
            <v>1</v>
          </cell>
          <cell r="F262">
            <v>4812.5</v>
          </cell>
          <cell r="G262">
            <v>2648.8468763567694</v>
          </cell>
          <cell r="H262">
            <v>26.488468763567695</v>
          </cell>
          <cell r="I262">
            <v>2675.335345120337</v>
          </cell>
          <cell r="J262">
            <v>2675.335345120337</v>
          </cell>
          <cell r="K262">
            <v>0</v>
          </cell>
          <cell r="L262">
            <v>4812.5</v>
          </cell>
        </row>
        <row r="263">
          <cell r="C263" t="str">
            <v>EA060SEU0S1-120-S2</v>
          </cell>
          <cell r="D263" t="str">
            <v>PA21/1650</v>
          </cell>
          <cell r="E263">
            <v>1</v>
          </cell>
          <cell r="F263">
            <v>1919</v>
          </cell>
          <cell r="G263">
            <v>7561.1259680806388</v>
          </cell>
          <cell r="H263">
            <v>75.611259680806384</v>
          </cell>
          <cell r="I263">
            <v>7636.737227761445</v>
          </cell>
          <cell r="J263">
            <v>75.611259680806384</v>
          </cell>
          <cell r="K263">
            <v>7561.1259680806388</v>
          </cell>
          <cell r="L263">
            <v>1919</v>
          </cell>
        </row>
        <row r="264">
          <cell r="C264" t="str">
            <v>EA060SEU0S1-120-A1</v>
          </cell>
          <cell r="D264" t="str">
            <v>PA21/2850</v>
          </cell>
          <cell r="E264">
            <v>1</v>
          </cell>
          <cell r="F264">
            <v>2737</v>
          </cell>
          <cell r="G264">
            <v>10784.159340613189</v>
          </cell>
          <cell r="H264">
            <v>107.84159340613189</v>
          </cell>
          <cell r="I264">
            <v>10892.000934019321</v>
          </cell>
          <cell r="J264">
            <v>107.84159340613189</v>
          </cell>
          <cell r="K264">
            <v>10784.159340613189</v>
          </cell>
          <cell r="L264">
            <v>2737</v>
          </cell>
        </row>
        <row r="265">
          <cell r="C265" t="str">
            <v>EA060SEU0S1-120-A2</v>
          </cell>
          <cell r="D265" t="str">
            <v>PA21/4550</v>
          </cell>
          <cell r="E265">
            <v>1</v>
          </cell>
          <cell r="F265">
            <v>3709</v>
          </cell>
          <cell r="G265">
            <v>14613.974057118858</v>
          </cell>
          <cell r="H265">
            <v>146.13974057118858</v>
          </cell>
          <cell r="I265">
            <v>14760.113797690046</v>
          </cell>
          <cell r="J265">
            <v>146.13974057118858</v>
          </cell>
          <cell r="K265">
            <v>14613.974057118858</v>
          </cell>
          <cell r="L265">
            <v>3709</v>
          </cell>
        </row>
        <row r="266">
          <cell r="C266" t="str">
            <v>EC060SEU0S1-240-S1</v>
          </cell>
          <cell r="D266" t="str">
            <v>PC21/600</v>
          </cell>
          <cell r="E266">
            <v>1</v>
          </cell>
          <cell r="F266">
            <v>4774</v>
          </cell>
          <cell r="G266">
            <v>2610.007766071993</v>
          </cell>
          <cell r="H266">
            <v>26.100077660719933</v>
          </cell>
          <cell r="I266">
            <v>2636.1078437327128</v>
          </cell>
          <cell r="J266">
            <v>2636.1078437327128</v>
          </cell>
          <cell r="K266">
            <v>0</v>
          </cell>
          <cell r="L266">
            <v>4774</v>
          </cell>
        </row>
        <row r="267">
          <cell r="C267" t="str">
            <v>EA060SEU0S1-240-S2</v>
          </cell>
          <cell r="D267" t="str">
            <v>PA21/2500</v>
          </cell>
          <cell r="E267">
            <v>1</v>
          </cell>
          <cell r="F267">
            <v>2513</v>
          </cell>
          <cell r="G267">
            <v>9901.5682948341037</v>
          </cell>
          <cell r="H267">
            <v>99.015682948341038</v>
          </cell>
          <cell r="I267">
            <v>10000.583977782444</v>
          </cell>
          <cell r="J267">
            <v>99.015682948341038</v>
          </cell>
          <cell r="K267">
            <v>9901.5682948341037</v>
          </cell>
          <cell r="L267">
            <v>2513</v>
          </cell>
        </row>
        <row r="268">
          <cell r="C268" t="str">
            <v>EA060SEU0S1-240-A1</v>
          </cell>
          <cell r="D268" t="str">
            <v>PA21/4350</v>
          </cell>
          <cell r="E268">
            <v>1</v>
          </cell>
          <cell r="F268">
            <v>3603</v>
          </cell>
          <cell r="G268">
            <v>14196.319365812684</v>
          </cell>
          <cell r="H268">
            <v>141.96319365812684</v>
          </cell>
          <cell r="I268">
            <v>14338.28255947081</v>
          </cell>
          <cell r="J268">
            <v>141.96319365812684</v>
          </cell>
          <cell r="K268">
            <v>14196.319365812684</v>
          </cell>
          <cell r="L268">
            <v>3603</v>
          </cell>
        </row>
        <row r="269">
          <cell r="C269" t="str">
            <v>EA060SEU0S1-240-A2</v>
          </cell>
          <cell r="D269" t="str">
            <v>PA21/7000</v>
          </cell>
          <cell r="E269">
            <v>1</v>
          </cell>
          <cell r="F269">
            <v>4908</v>
          </cell>
          <cell r="G269">
            <v>19338.200235195298</v>
          </cell>
          <cell r="H269">
            <v>193.38200235195299</v>
          </cell>
          <cell r="I269">
            <v>19531.582237547253</v>
          </cell>
          <cell r="J269">
            <v>193.38200235195299</v>
          </cell>
          <cell r="K269">
            <v>19338.200235195298</v>
          </cell>
          <cell r="L269">
            <v>4908</v>
          </cell>
        </row>
        <row r="270">
          <cell r="C270" t="str">
            <v>EC060SEU0D1-070-S1</v>
          </cell>
          <cell r="D270" t="str">
            <v>PC21/500</v>
          </cell>
          <cell r="E270">
            <v>1</v>
          </cell>
          <cell r="F270">
            <v>4812.5</v>
          </cell>
          <cell r="G270">
            <v>2648.8468763567694</v>
          </cell>
          <cell r="H270">
            <v>26.488468763567695</v>
          </cell>
          <cell r="I270">
            <v>2675.335345120337</v>
          </cell>
          <cell r="J270">
            <v>2675.335345120337</v>
          </cell>
          <cell r="K270">
            <v>0</v>
          </cell>
          <cell r="L270">
            <v>4812.5</v>
          </cell>
        </row>
        <row r="271">
          <cell r="C271" t="str">
            <v>EA060SEU0D1-070-S2</v>
          </cell>
          <cell r="D271" t="str">
            <v>PA21/1850</v>
          </cell>
          <cell r="E271">
            <v>1</v>
          </cell>
          <cell r="F271">
            <v>2067</v>
          </cell>
          <cell r="G271">
            <v>8144.2664804703909</v>
          </cell>
          <cell r="H271">
            <v>81.442664804703909</v>
          </cell>
          <cell r="I271">
            <v>8225.7091452750956</v>
          </cell>
          <cell r="J271">
            <v>81.442664804703909</v>
          </cell>
          <cell r="K271">
            <v>8144.2664804703909</v>
          </cell>
          <cell r="L271">
            <v>2067</v>
          </cell>
        </row>
        <row r="272">
          <cell r="C272" t="str">
            <v>EA060SEU0D1-070-A1</v>
          </cell>
          <cell r="D272" t="str">
            <v>PA21/2150</v>
          </cell>
          <cell r="E272">
            <v>2</v>
          </cell>
          <cell r="F272">
            <v>2279</v>
          </cell>
          <cell r="G272">
            <v>17959.151726165477</v>
          </cell>
          <cell r="H272">
            <v>179.59151726165479</v>
          </cell>
          <cell r="I272">
            <v>18138.743243427132</v>
          </cell>
          <cell r="J272">
            <v>179.59151726165479</v>
          </cell>
          <cell r="K272">
            <v>17959.151726165477</v>
          </cell>
          <cell r="L272">
            <v>4558</v>
          </cell>
        </row>
        <row r="273">
          <cell r="C273" t="str">
            <v>EA060SEU0D1-070-A2</v>
          </cell>
          <cell r="D273" t="str">
            <v>PA21/3450</v>
          </cell>
          <cell r="E273">
            <v>2</v>
          </cell>
          <cell r="F273">
            <v>3099</v>
          </cell>
          <cell r="G273">
            <v>24420.97902561949</v>
          </cell>
          <cell r="H273">
            <v>244.20979025619491</v>
          </cell>
          <cell r="I273">
            <v>24665.188815875685</v>
          </cell>
          <cell r="J273">
            <v>244.20979025619491</v>
          </cell>
          <cell r="K273">
            <v>24420.97902561949</v>
          </cell>
          <cell r="L273">
            <v>6198</v>
          </cell>
        </row>
        <row r="274">
          <cell r="C274" t="str">
            <v>EC060SEU0D1-120-S1</v>
          </cell>
          <cell r="D274" t="str">
            <v>PC21/700</v>
          </cell>
          <cell r="E274">
            <v>1</v>
          </cell>
          <cell r="F274">
            <v>5043.5</v>
          </cell>
          <cell r="G274">
            <v>2881.88153806543</v>
          </cell>
          <cell r="H274">
            <v>28.8188153806543</v>
          </cell>
          <cell r="I274">
            <v>2910.7003534460841</v>
          </cell>
          <cell r="J274">
            <v>2910.7003534460841</v>
          </cell>
          <cell r="K274">
            <v>0</v>
          </cell>
          <cell r="L274">
            <v>5043.5</v>
          </cell>
        </row>
        <row r="275">
          <cell r="C275" t="str">
            <v>EA060SEU0D1-120-S2</v>
          </cell>
          <cell r="D275" t="str">
            <v>PA21/2600</v>
          </cell>
          <cell r="E275">
            <v>1</v>
          </cell>
          <cell r="F275">
            <v>2578</v>
          </cell>
          <cell r="G275">
            <v>10157.677303653927</v>
          </cell>
          <cell r="H275">
            <v>101.57677303653928</v>
          </cell>
          <cell r="I275">
            <v>10259.254076690466</v>
          </cell>
          <cell r="J275">
            <v>101.57677303653928</v>
          </cell>
          <cell r="K275">
            <v>10157.677303653927</v>
          </cell>
          <cell r="L275">
            <v>2578</v>
          </cell>
        </row>
        <row r="276">
          <cell r="C276" t="str">
            <v>EA060SEU0D1-120-A1</v>
          </cell>
          <cell r="D276" t="str">
            <v>PA21/2850</v>
          </cell>
          <cell r="E276">
            <v>2</v>
          </cell>
          <cell r="F276">
            <v>2737</v>
          </cell>
          <cell r="G276">
            <v>21568.318681226378</v>
          </cell>
          <cell r="H276">
            <v>215.68318681226378</v>
          </cell>
          <cell r="I276">
            <v>21784.001868038642</v>
          </cell>
          <cell r="J276">
            <v>215.68318681226378</v>
          </cell>
          <cell r="K276">
            <v>21568.318681226378</v>
          </cell>
          <cell r="L276">
            <v>5474</v>
          </cell>
        </row>
        <row r="277">
          <cell r="C277" t="str">
            <v>EA060SEU0D1-120-A2</v>
          </cell>
          <cell r="D277" t="str">
            <v>PA21/4550</v>
          </cell>
          <cell r="E277">
            <v>2</v>
          </cell>
          <cell r="F277">
            <v>3709</v>
          </cell>
          <cell r="G277">
            <v>29227.948114237715</v>
          </cell>
          <cell r="H277">
            <v>292.27948114237716</v>
          </cell>
          <cell r="I277">
            <v>29520.227595380093</v>
          </cell>
          <cell r="J277">
            <v>292.27948114237716</v>
          </cell>
          <cell r="K277">
            <v>29227.948114237715</v>
          </cell>
          <cell r="L277">
            <v>7418</v>
          </cell>
        </row>
        <row r="278">
          <cell r="C278" t="str">
            <v>EC060SEU0D1-240-S1</v>
          </cell>
          <cell r="D278" t="str">
            <v>PC21/900</v>
          </cell>
          <cell r="E278">
            <v>1</v>
          </cell>
          <cell r="F278">
            <v>4954.9333333333325</v>
          </cell>
          <cell r="G278">
            <v>2792.5347709427874</v>
          </cell>
          <cell r="H278">
            <v>27.925347709427875</v>
          </cell>
          <cell r="I278">
            <v>2820.4601186522154</v>
          </cell>
          <cell r="J278">
            <v>2820.4601186522154</v>
          </cell>
          <cell r="K278">
            <v>0</v>
          </cell>
          <cell r="L278">
            <v>4954.9333333333325</v>
          </cell>
        </row>
        <row r="279">
          <cell r="C279" t="str">
            <v>EA060SEU0D1-240-S2</v>
          </cell>
          <cell r="D279" t="str">
            <v>PA21/4200</v>
          </cell>
          <cell r="E279">
            <v>1</v>
          </cell>
          <cell r="F279">
            <v>3521</v>
          </cell>
          <cell r="G279">
            <v>13873.228000839983</v>
          </cell>
          <cell r="H279">
            <v>138.73228000839984</v>
          </cell>
          <cell r="I279">
            <v>14011.960280848383</v>
          </cell>
          <cell r="J279">
            <v>138.73228000839984</v>
          </cell>
          <cell r="K279">
            <v>13873.228000839983</v>
          </cell>
          <cell r="L279">
            <v>3521</v>
          </cell>
        </row>
        <row r="280">
          <cell r="C280" t="str">
            <v>EA060SEU0D1-240-A1</v>
          </cell>
          <cell r="D280" t="str">
            <v>PA21/4350</v>
          </cell>
          <cell r="E280">
            <v>2</v>
          </cell>
          <cell r="F280">
            <v>3603</v>
          </cell>
          <cell r="G280">
            <v>28392.638731625368</v>
          </cell>
          <cell r="H280">
            <v>283.92638731625368</v>
          </cell>
          <cell r="I280">
            <v>28676.56511894162</v>
          </cell>
          <cell r="J280">
            <v>283.92638731625368</v>
          </cell>
          <cell r="K280">
            <v>28392.638731625368</v>
          </cell>
          <cell r="L280">
            <v>7206</v>
          </cell>
        </row>
        <row r="281">
          <cell r="C281" t="str">
            <v>EA060SEU0D1-240-A2</v>
          </cell>
          <cell r="D281" t="str">
            <v>PA21/7000</v>
          </cell>
          <cell r="E281">
            <v>2</v>
          </cell>
          <cell r="F281">
            <v>4908</v>
          </cell>
          <cell r="G281">
            <v>38676.400470390596</v>
          </cell>
          <cell r="H281">
            <v>386.76400470390598</v>
          </cell>
          <cell r="I281">
            <v>39063.164475094505</v>
          </cell>
          <cell r="J281">
            <v>386.76400470390598</v>
          </cell>
          <cell r="K281">
            <v>38676.400470390596</v>
          </cell>
          <cell r="L281">
            <v>9816</v>
          </cell>
        </row>
        <row r="282">
          <cell r="C282" t="str">
            <v>EC033COU0S0-035-S1</v>
          </cell>
          <cell r="D282" t="str">
            <v>PC15/300</v>
          </cell>
          <cell r="E282">
            <v>1</v>
          </cell>
          <cell r="F282">
            <v>2695</v>
          </cell>
          <cell r="G282">
            <v>512.69581069404967</v>
          </cell>
          <cell r="H282">
            <v>5.1269581069404966</v>
          </cell>
          <cell r="I282">
            <v>517.82276880099016</v>
          </cell>
          <cell r="J282">
            <v>517.82276880099016</v>
          </cell>
          <cell r="K282">
            <v>0</v>
          </cell>
          <cell r="L282">
            <v>2695</v>
          </cell>
        </row>
        <row r="283">
          <cell r="C283" t="str">
            <v>EA033COU0S0-035-S3</v>
          </cell>
          <cell r="D283" t="str">
            <v>PA15/600</v>
          </cell>
          <cell r="E283">
            <v>1</v>
          </cell>
          <cell r="F283">
            <v>704</v>
          </cell>
          <cell r="G283">
            <v>2773.8575724485513</v>
          </cell>
          <cell r="H283">
            <v>27.738575724485514</v>
          </cell>
          <cell r="I283">
            <v>2801.5961481730369</v>
          </cell>
          <cell r="J283">
            <v>27.738575724485514</v>
          </cell>
          <cell r="K283">
            <v>2773.8575724485513</v>
          </cell>
          <cell r="L283">
            <v>704</v>
          </cell>
        </row>
        <row r="284">
          <cell r="C284" t="str">
            <v>EA033COU0S0-035-A2</v>
          </cell>
          <cell r="D284" t="str">
            <v>PA15/850</v>
          </cell>
          <cell r="E284">
            <v>1</v>
          </cell>
          <cell r="F284">
            <v>883</v>
          </cell>
          <cell r="G284">
            <v>3479.1423813523729</v>
          </cell>
          <cell r="H284">
            <v>34.791423813523728</v>
          </cell>
          <cell r="I284">
            <v>3513.9338051658965</v>
          </cell>
          <cell r="J284">
            <v>34.791423813523728</v>
          </cell>
          <cell r="K284">
            <v>3479.1423813523729</v>
          </cell>
          <cell r="L284">
            <v>883</v>
          </cell>
        </row>
        <row r="285">
          <cell r="C285" t="str">
            <v>EA033COU0S0-035-RT</v>
          </cell>
          <cell r="D285" t="str">
            <v>PA15/1300</v>
          </cell>
          <cell r="E285">
            <v>1</v>
          </cell>
          <cell r="F285">
            <v>1163</v>
          </cell>
          <cell r="G285">
            <v>4582.3811885762289</v>
          </cell>
          <cell r="H285">
            <v>45.823811885762289</v>
          </cell>
          <cell r="I285">
            <v>4628.2050004619914</v>
          </cell>
          <cell r="J285">
            <v>45.823811885762289</v>
          </cell>
          <cell r="K285">
            <v>4582.3811885762289</v>
          </cell>
          <cell r="L285">
            <v>1163</v>
          </cell>
        </row>
        <row r="286">
          <cell r="C286" t="str">
            <v>EC033COU0S0-050-S1</v>
          </cell>
          <cell r="D286" t="str">
            <v>PC15/300</v>
          </cell>
          <cell r="E286">
            <v>1</v>
          </cell>
          <cell r="F286">
            <v>2695</v>
          </cell>
          <cell r="G286">
            <v>512.69581069404967</v>
          </cell>
          <cell r="H286">
            <v>5.1269581069404966</v>
          </cell>
          <cell r="I286">
            <v>517.82276880099016</v>
          </cell>
          <cell r="J286">
            <v>517.82276880099016</v>
          </cell>
          <cell r="K286">
            <v>0</v>
          </cell>
          <cell r="L286">
            <v>2695</v>
          </cell>
        </row>
        <row r="287">
          <cell r="C287" t="str">
            <v>EA033COU0S0-050-S3</v>
          </cell>
          <cell r="D287" t="str">
            <v>PA15/800</v>
          </cell>
          <cell r="E287">
            <v>1</v>
          </cell>
          <cell r="F287">
            <v>848</v>
          </cell>
          <cell r="G287">
            <v>3341.2375304493912</v>
          </cell>
          <cell r="H287">
            <v>33.412375304493914</v>
          </cell>
          <cell r="I287">
            <v>3374.6499057538849</v>
          </cell>
          <cell r="J287">
            <v>33.412375304493914</v>
          </cell>
          <cell r="K287">
            <v>3341.2375304493912</v>
          </cell>
          <cell r="L287">
            <v>848</v>
          </cell>
        </row>
        <row r="288">
          <cell r="C288" t="str">
            <v>EA033COU0S0-050-A2</v>
          </cell>
          <cell r="D288" t="str">
            <v>PA15/1150</v>
          </cell>
          <cell r="E288">
            <v>1</v>
          </cell>
          <cell r="F288">
            <v>1074</v>
          </cell>
          <cell r="G288">
            <v>4231.7088534229315</v>
          </cell>
          <cell r="H288">
            <v>42.317088534229313</v>
          </cell>
          <cell r="I288">
            <v>4274.0259419571612</v>
          </cell>
          <cell r="J288">
            <v>42.317088534229313</v>
          </cell>
          <cell r="K288">
            <v>4231.7088534229315</v>
          </cell>
          <cell r="L288">
            <v>1074</v>
          </cell>
        </row>
        <row r="289">
          <cell r="C289" t="str">
            <v>EA033COU0S0-050-RT</v>
          </cell>
          <cell r="D289" t="str">
            <v>PA15/1750</v>
          </cell>
          <cell r="E289">
            <v>1</v>
          </cell>
          <cell r="F289">
            <v>1411</v>
          </cell>
          <cell r="G289">
            <v>5559.5355606887861</v>
          </cell>
          <cell r="H289">
            <v>55.595355606887864</v>
          </cell>
          <cell r="I289">
            <v>5615.1309162956741</v>
          </cell>
          <cell r="J289">
            <v>55.595355606887864</v>
          </cell>
          <cell r="K289">
            <v>5559.5355606887861</v>
          </cell>
          <cell r="L289">
            <v>1411</v>
          </cell>
        </row>
        <row r="290">
          <cell r="C290" t="str">
            <v>EC033COU0S0-070-S1</v>
          </cell>
          <cell r="D290" t="str">
            <v>PC15/300</v>
          </cell>
          <cell r="E290">
            <v>1</v>
          </cell>
          <cell r="F290">
            <v>2695</v>
          </cell>
          <cell r="G290">
            <v>512.69581069404967</v>
          </cell>
          <cell r="H290">
            <v>5.1269581069404966</v>
          </cell>
          <cell r="I290">
            <v>517.82276880099016</v>
          </cell>
          <cell r="J290">
            <v>517.82276880099016</v>
          </cell>
          <cell r="K290">
            <v>0</v>
          </cell>
          <cell r="L290">
            <v>2695</v>
          </cell>
        </row>
        <row r="291">
          <cell r="C291" t="str">
            <v>EA033COU0S0-070-S3</v>
          </cell>
          <cell r="D291" t="str">
            <v>PA15/950</v>
          </cell>
          <cell r="E291">
            <v>1</v>
          </cell>
          <cell r="F291">
            <v>949</v>
          </cell>
          <cell r="G291">
            <v>3739.1915287694246</v>
          </cell>
          <cell r="H291">
            <v>37.391915287694246</v>
          </cell>
          <cell r="I291">
            <v>3776.5834440571189</v>
          </cell>
          <cell r="J291">
            <v>37.391915287694246</v>
          </cell>
          <cell r="K291">
            <v>3739.1915287694246</v>
          </cell>
          <cell r="L291">
            <v>949</v>
          </cell>
        </row>
        <row r="292">
          <cell r="C292" t="str">
            <v>EA033COU0S0-070-A2</v>
          </cell>
          <cell r="D292" t="str">
            <v>PA15/1400</v>
          </cell>
          <cell r="E292">
            <v>1</v>
          </cell>
          <cell r="F292">
            <v>1221</v>
          </cell>
          <cell r="G292">
            <v>4810.9092272154558</v>
          </cell>
          <cell r="H292">
            <v>48.109092272154555</v>
          </cell>
          <cell r="I292">
            <v>4859.0183194876099</v>
          </cell>
          <cell r="J292">
            <v>48.109092272154555</v>
          </cell>
          <cell r="K292">
            <v>4810.9092272154558</v>
          </cell>
          <cell r="L292">
            <v>1221</v>
          </cell>
        </row>
        <row r="293">
          <cell r="C293" t="str">
            <v>EA033COU0S0-070-RT</v>
          </cell>
          <cell r="D293" t="str">
            <v>PA15/2150</v>
          </cell>
          <cell r="E293">
            <v>1</v>
          </cell>
          <cell r="F293">
            <v>1613</v>
          </cell>
          <cell r="G293">
            <v>6355.4435573288538</v>
          </cell>
          <cell r="H293">
            <v>63.554435573288536</v>
          </cell>
          <cell r="I293">
            <v>6418.997992902142</v>
          </cell>
          <cell r="J293">
            <v>63.554435573288536</v>
          </cell>
          <cell r="K293">
            <v>6355.4435573288538</v>
          </cell>
          <cell r="L293">
            <v>1613</v>
          </cell>
        </row>
        <row r="294">
          <cell r="C294" t="str">
            <v>EC033COU0S0-120-S1</v>
          </cell>
          <cell r="D294" t="str">
            <v>PC15/400</v>
          </cell>
          <cell r="E294">
            <v>1</v>
          </cell>
          <cell r="F294">
            <v>2772</v>
          </cell>
          <cell r="G294">
            <v>590.37403126360323</v>
          </cell>
          <cell r="H294">
            <v>5.9037403126360326</v>
          </cell>
          <cell r="I294">
            <v>596.27777157623927</v>
          </cell>
          <cell r="J294">
            <v>596.27777157623927</v>
          </cell>
          <cell r="K294">
            <v>0</v>
          </cell>
          <cell r="L294">
            <v>2772</v>
          </cell>
        </row>
        <row r="295">
          <cell r="C295" t="str">
            <v>EA033COU0S0-120-S3</v>
          </cell>
          <cell r="D295" t="str">
            <v>PA15/1500</v>
          </cell>
          <cell r="E295">
            <v>1</v>
          </cell>
          <cell r="F295">
            <v>1277</v>
          </cell>
          <cell r="G295">
            <v>5031.556988660227</v>
          </cell>
          <cell r="H295">
            <v>50.315569886602269</v>
          </cell>
          <cell r="I295">
            <v>5081.8725585468292</v>
          </cell>
          <cell r="J295">
            <v>50.315569886602269</v>
          </cell>
          <cell r="K295">
            <v>5031.556988660227</v>
          </cell>
          <cell r="L295">
            <v>1277</v>
          </cell>
        </row>
        <row r="296">
          <cell r="C296" t="str">
            <v>EA033COU0S0-120-A2</v>
          </cell>
          <cell r="D296" t="str">
            <v>PA15/2150</v>
          </cell>
          <cell r="E296">
            <v>1</v>
          </cell>
          <cell r="F296">
            <v>1613</v>
          </cell>
          <cell r="G296">
            <v>6355.4435573288538</v>
          </cell>
          <cell r="H296">
            <v>63.554435573288536</v>
          </cell>
          <cell r="I296">
            <v>6418.997992902142</v>
          </cell>
          <cell r="J296">
            <v>63.554435573288536</v>
          </cell>
          <cell r="K296">
            <v>6355.4435573288538</v>
          </cell>
          <cell r="L296">
            <v>1613</v>
          </cell>
        </row>
        <row r="297">
          <cell r="C297" t="str">
            <v>EA033COU0S0-120-RT</v>
          </cell>
          <cell r="D297" t="str">
            <v>PA15/3450</v>
          </cell>
          <cell r="E297">
            <v>1</v>
          </cell>
          <cell r="F297">
            <v>2194</v>
          </cell>
          <cell r="G297">
            <v>8644.6640823183534</v>
          </cell>
          <cell r="H297">
            <v>86.446640823183529</v>
          </cell>
          <cell r="I297">
            <v>8731.1107231415372</v>
          </cell>
          <cell r="J297">
            <v>86.446640823183529</v>
          </cell>
          <cell r="K297">
            <v>8644.6640823183534</v>
          </cell>
          <cell r="L297">
            <v>2194</v>
          </cell>
        </row>
        <row r="298">
          <cell r="C298" t="str">
            <v>EC033COU0S0-150-S1</v>
          </cell>
          <cell r="D298" t="str">
            <v>PC15/500</v>
          </cell>
          <cell r="E298">
            <v>1</v>
          </cell>
          <cell r="F298">
            <v>2849</v>
          </cell>
          <cell r="G298">
            <v>668.05225183315679</v>
          </cell>
          <cell r="H298">
            <v>6.6805225183315677</v>
          </cell>
          <cell r="I298">
            <v>674.73277435148839</v>
          </cell>
          <cell r="J298">
            <v>674.73277435148839</v>
          </cell>
          <cell r="K298">
            <v>0</v>
          </cell>
          <cell r="L298">
            <v>2849</v>
          </cell>
        </row>
        <row r="299">
          <cell r="C299" t="str">
            <v>EA033COU0S0-150-S3</v>
          </cell>
          <cell r="D299" t="str">
            <v>PA15/1800</v>
          </cell>
          <cell r="E299">
            <v>1</v>
          </cell>
          <cell r="F299">
            <v>1437</v>
          </cell>
          <cell r="G299">
            <v>5661.9791642167156</v>
          </cell>
          <cell r="H299">
            <v>56.619791642167158</v>
          </cell>
          <cell r="I299">
            <v>5718.5989558588826</v>
          </cell>
          <cell r="J299">
            <v>56.619791642167158</v>
          </cell>
          <cell r="K299">
            <v>5661.9791642167156</v>
          </cell>
          <cell r="L299">
            <v>1437</v>
          </cell>
        </row>
        <row r="300">
          <cell r="C300" t="str">
            <v>EA033COU0S0-150-A2</v>
          </cell>
          <cell r="D300" t="str">
            <v>PA15/2650</v>
          </cell>
          <cell r="E300">
            <v>1</v>
          </cell>
          <cell r="F300">
            <v>1848</v>
          </cell>
          <cell r="G300">
            <v>7281.3761276774467</v>
          </cell>
          <cell r="H300">
            <v>72.813761276774471</v>
          </cell>
          <cell r="I300">
            <v>7354.1898889542208</v>
          </cell>
          <cell r="J300">
            <v>72.813761276774471</v>
          </cell>
          <cell r="K300">
            <v>7281.3761276774467</v>
          </cell>
          <cell r="L300">
            <v>1848</v>
          </cell>
        </row>
        <row r="301">
          <cell r="C301" t="str">
            <v>EA033COU0S0-150-RT</v>
          </cell>
          <cell r="D301" t="str">
            <v>PA15/4200</v>
          </cell>
          <cell r="E301">
            <v>1</v>
          </cell>
          <cell r="F301">
            <v>2493</v>
          </cell>
          <cell r="G301">
            <v>9822.7655228895419</v>
          </cell>
          <cell r="H301">
            <v>98.227655228895415</v>
          </cell>
          <cell r="I301">
            <v>9920.9931781184368</v>
          </cell>
          <cell r="J301">
            <v>98.227655228895415</v>
          </cell>
          <cell r="K301">
            <v>9822.7655228895419</v>
          </cell>
          <cell r="L301">
            <v>2493</v>
          </cell>
        </row>
        <row r="302">
          <cell r="C302" t="str">
            <v>EC033COU0D0-035-S1</v>
          </cell>
          <cell r="D302" t="str">
            <v>PC15/400</v>
          </cell>
          <cell r="E302">
            <v>1</v>
          </cell>
          <cell r="F302">
            <v>2772</v>
          </cell>
          <cell r="G302">
            <v>590.37403126360323</v>
          </cell>
          <cell r="H302">
            <v>5.9037403126360326</v>
          </cell>
          <cell r="I302">
            <v>596.27777157623927</v>
          </cell>
          <cell r="J302">
            <v>596.27777157623927</v>
          </cell>
          <cell r="K302">
            <v>0</v>
          </cell>
          <cell r="L302">
            <v>2772</v>
          </cell>
        </row>
        <row r="303">
          <cell r="C303" t="str">
            <v>EA033COU0D0-035-S3</v>
          </cell>
          <cell r="D303" t="str">
            <v>PA15/600</v>
          </cell>
          <cell r="E303">
            <v>2</v>
          </cell>
          <cell r="F303">
            <v>704</v>
          </cell>
          <cell r="G303">
            <v>5547.7151448971026</v>
          </cell>
          <cell r="H303">
            <v>55.477151448971028</v>
          </cell>
          <cell r="I303">
            <v>5603.1922963460738</v>
          </cell>
          <cell r="J303">
            <v>55.477151448971028</v>
          </cell>
          <cell r="K303">
            <v>5547.7151448971026</v>
          </cell>
          <cell r="L303">
            <v>1408</v>
          </cell>
        </row>
        <row r="304">
          <cell r="C304" t="str">
            <v>EA033COU0D0-035-A2</v>
          </cell>
          <cell r="D304" t="str">
            <v>PA15/850</v>
          </cell>
          <cell r="E304">
            <v>2</v>
          </cell>
          <cell r="F304">
            <v>883</v>
          </cell>
          <cell r="G304">
            <v>6958.2847627047458</v>
          </cell>
          <cell r="H304">
            <v>69.582847627047457</v>
          </cell>
          <cell r="I304">
            <v>7027.867610331793</v>
          </cell>
          <cell r="J304">
            <v>69.582847627047457</v>
          </cell>
          <cell r="K304">
            <v>6958.2847627047458</v>
          </cell>
          <cell r="L304">
            <v>1766</v>
          </cell>
        </row>
        <row r="305">
          <cell r="C305" t="str">
            <v>EA033COU0D0-035-RT</v>
          </cell>
          <cell r="D305" t="str">
            <v>PA15/1300</v>
          </cell>
          <cell r="E305">
            <v>2</v>
          </cell>
          <cell r="F305">
            <v>1163</v>
          </cell>
          <cell r="G305">
            <v>9164.7623771524577</v>
          </cell>
          <cell r="H305">
            <v>91.647623771524579</v>
          </cell>
          <cell r="I305">
            <v>9256.4100009239828</v>
          </cell>
          <cell r="J305">
            <v>91.647623771524579</v>
          </cell>
          <cell r="K305">
            <v>9164.7623771524577</v>
          </cell>
          <cell r="L305">
            <v>2326</v>
          </cell>
        </row>
        <row r="306">
          <cell r="C306" t="str">
            <v>EC033COU0D0-050-S1</v>
          </cell>
          <cell r="D306" t="str">
            <v>PC15/400</v>
          </cell>
          <cell r="E306">
            <v>1</v>
          </cell>
          <cell r="F306">
            <v>2772</v>
          </cell>
          <cell r="G306">
            <v>590.37403126360323</v>
          </cell>
          <cell r="H306">
            <v>5.9037403126360326</v>
          </cell>
          <cell r="I306">
            <v>596.27777157623927</v>
          </cell>
          <cell r="J306">
            <v>596.27777157623927</v>
          </cell>
          <cell r="K306">
            <v>0</v>
          </cell>
          <cell r="L306">
            <v>2772</v>
          </cell>
        </row>
        <row r="307">
          <cell r="C307" t="str">
            <v>EA033COU0D0-050-S3</v>
          </cell>
          <cell r="D307" t="str">
            <v>PA15/750</v>
          </cell>
          <cell r="E307">
            <v>2</v>
          </cell>
          <cell r="F307">
            <v>814</v>
          </cell>
          <cell r="G307">
            <v>6414.5456362872746</v>
          </cell>
          <cell r="H307">
            <v>64.14545636287275</v>
          </cell>
          <cell r="I307">
            <v>6478.6910926501478</v>
          </cell>
          <cell r="J307">
            <v>64.14545636287275</v>
          </cell>
          <cell r="K307">
            <v>6414.5456362872746</v>
          </cell>
          <cell r="L307">
            <v>1628</v>
          </cell>
        </row>
        <row r="308">
          <cell r="C308" t="str">
            <v>EA033COU0D0-050-A2</v>
          </cell>
          <cell r="D308" t="str">
            <v>PA15/1150</v>
          </cell>
          <cell r="E308">
            <v>2</v>
          </cell>
          <cell r="F308">
            <v>1074</v>
          </cell>
          <cell r="G308">
            <v>8463.417706845863</v>
          </cell>
          <cell r="H308">
            <v>84.634177068458627</v>
          </cell>
          <cell r="I308">
            <v>8548.0518839143224</v>
          </cell>
          <cell r="J308">
            <v>84.634177068458627</v>
          </cell>
          <cell r="K308">
            <v>8463.417706845863</v>
          </cell>
          <cell r="L308">
            <v>2148</v>
          </cell>
        </row>
        <row r="309">
          <cell r="C309" t="str">
            <v>EA033COU0D0-050-RT</v>
          </cell>
          <cell r="D309" t="str">
            <v>PA15/1750</v>
          </cell>
          <cell r="E309">
            <v>2</v>
          </cell>
          <cell r="F309">
            <v>1411</v>
          </cell>
          <cell r="G309">
            <v>11119.071121377572</v>
          </cell>
          <cell r="H309">
            <v>111.19071121377573</v>
          </cell>
          <cell r="I309">
            <v>11230.261832591348</v>
          </cell>
          <cell r="J309">
            <v>111.19071121377573</v>
          </cell>
          <cell r="K309">
            <v>11119.071121377572</v>
          </cell>
          <cell r="L309">
            <v>2822</v>
          </cell>
        </row>
        <row r="310">
          <cell r="C310" t="str">
            <v>EC033COU0D0-070-S1</v>
          </cell>
          <cell r="D310" t="str">
            <v>PC15/500</v>
          </cell>
          <cell r="E310">
            <v>1</v>
          </cell>
          <cell r="F310">
            <v>2849</v>
          </cell>
          <cell r="G310">
            <v>668.05225183315679</v>
          </cell>
          <cell r="H310">
            <v>6.6805225183315677</v>
          </cell>
          <cell r="I310">
            <v>674.73277435148839</v>
          </cell>
          <cell r="J310">
            <v>674.73277435148839</v>
          </cell>
          <cell r="K310">
            <v>0</v>
          </cell>
          <cell r="L310">
            <v>2849</v>
          </cell>
        </row>
        <row r="311">
          <cell r="C311" t="str">
            <v>EA033COU0D0-070-S3</v>
          </cell>
          <cell r="D311" t="str">
            <v>PA15/950</v>
          </cell>
          <cell r="E311">
            <v>2</v>
          </cell>
          <cell r="F311">
            <v>949</v>
          </cell>
          <cell r="G311">
            <v>7478.3830575388492</v>
          </cell>
          <cell r="H311">
            <v>74.783830575388492</v>
          </cell>
          <cell r="I311">
            <v>7553.1668881142377</v>
          </cell>
          <cell r="J311">
            <v>74.783830575388492</v>
          </cell>
          <cell r="K311">
            <v>7478.3830575388492</v>
          </cell>
          <cell r="L311">
            <v>1898</v>
          </cell>
        </row>
        <row r="312">
          <cell r="C312" t="str">
            <v>EA033COU0D0-070-A2</v>
          </cell>
          <cell r="D312" t="str">
            <v>PA15/1400</v>
          </cell>
          <cell r="E312">
            <v>2</v>
          </cell>
          <cell r="F312">
            <v>1221</v>
          </cell>
          <cell r="G312">
            <v>9621.8184544309115</v>
          </cell>
          <cell r="H312">
            <v>96.218184544309111</v>
          </cell>
          <cell r="I312">
            <v>9718.0366389752198</v>
          </cell>
          <cell r="J312">
            <v>96.218184544309111</v>
          </cell>
          <cell r="K312">
            <v>9621.8184544309115</v>
          </cell>
          <cell r="L312">
            <v>2442</v>
          </cell>
        </row>
        <row r="313">
          <cell r="C313" t="str">
            <v>EA033COU0D0-070-RT</v>
          </cell>
          <cell r="D313" t="str">
            <v>PA15/2150</v>
          </cell>
          <cell r="E313">
            <v>2</v>
          </cell>
          <cell r="F313">
            <v>1613</v>
          </cell>
          <cell r="G313">
            <v>12710.887114657708</v>
          </cell>
          <cell r="H313">
            <v>127.10887114657707</v>
          </cell>
          <cell r="I313">
            <v>12837.995985804284</v>
          </cell>
          <cell r="J313">
            <v>127.10887114657707</v>
          </cell>
          <cell r="K313">
            <v>12710.887114657708</v>
          </cell>
          <cell r="L313">
            <v>3226</v>
          </cell>
        </row>
        <row r="314">
          <cell r="C314" t="str">
            <v>EC033COU0D0-120-S1</v>
          </cell>
          <cell r="D314" t="str">
            <v>PC15/700</v>
          </cell>
          <cell r="E314">
            <v>1</v>
          </cell>
          <cell r="F314">
            <v>3003</v>
          </cell>
          <cell r="G314">
            <v>823.40869297226345</v>
          </cell>
          <cell r="H314">
            <v>8.2340869297226345</v>
          </cell>
          <cell r="I314">
            <v>831.64277990198605</v>
          </cell>
          <cell r="J314">
            <v>831.64277990198605</v>
          </cell>
          <cell r="K314">
            <v>0</v>
          </cell>
          <cell r="L314">
            <v>3003</v>
          </cell>
        </row>
        <row r="315">
          <cell r="C315" t="str">
            <v>EA033COU0D0-120-S3</v>
          </cell>
          <cell r="D315" t="str">
            <v>PA15/1450</v>
          </cell>
          <cell r="E315">
            <v>2</v>
          </cell>
          <cell r="F315">
            <v>1249</v>
          </cell>
          <cell r="G315">
            <v>9842.4662158756837</v>
          </cell>
          <cell r="H315">
            <v>98.424662158756846</v>
          </cell>
          <cell r="I315">
            <v>9940.8908780344409</v>
          </cell>
          <cell r="J315">
            <v>98.424662158756846</v>
          </cell>
          <cell r="K315">
            <v>9842.4662158756837</v>
          </cell>
          <cell r="L315">
            <v>2498</v>
          </cell>
        </row>
        <row r="316">
          <cell r="C316" t="str">
            <v>EA033COU0D0-120-A2</v>
          </cell>
          <cell r="D316" t="str">
            <v>PA15/2150</v>
          </cell>
          <cell r="E316">
            <v>2</v>
          </cell>
          <cell r="F316">
            <v>1613</v>
          </cell>
          <cell r="G316">
            <v>12710.887114657708</v>
          </cell>
          <cell r="H316">
            <v>127.10887114657707</v>
          </cell>
          <cell r="I316">
            <v>12837.995985804284</v>
          </cell>
          <cell r="J316">
            <v>127.10887114657707</v>
          </cell>
          <cell r="K316">
            <v>12710.887114657708</v>
          </cell>
          <cell r="L316">
            <v>3226</v>
          </cell>
        </row>
        <row r="317">
          <cell r="C317" t="str">
            <v>EA033COU0D0-120-RT</v>
          </cell>
          <cell r="D317" t="str">
            <v>PA15/3450</v>
          </cell>
          <cell r="E317">
            <v>2</v>
          </cell>
          <cell r="F317">
            <v>2194</v>
          </cell>
          <cell r="G317">
            <v>17289.328164636707</v>
          </cell>
          <cell r="H317">
            <v>172.89328164636706</v>
          </cell>
          <cell r="I317">
            <v>17462.221446283074</v>
          </cell>
          <cell r="J317">
            <v>172.89328164636706</v>
          </cell>
          <cell r="K317">
            <v>17289.328164636707</v>
          </cell>
          <cell r="L317">
            <v>4388</v>
          </cell>
        </row>
        <row r="318">
          <cell r="C318" t="str">
            <v>EC033COU0D0-150-S1</v>
          </cell>
          <cell r="D318" t="str">
            <v>PC15/800</v>
          </cell>
          <cell r="E318">
            <v>1</v>
          </cell>
          <cell r="F318">
            <v>3080</v>
          </cell>
          <cell r="G318">
            <v>901.08691354181701</v>
          </cell>
          <cell r="H318">
            <v>9.0108691354181705</v>
          </cell>
          <cell r="I318">
            <v>910.09778267723516</v>
          </cell>
          <cell r="J318">
            <v>910.09778267723516</v>
          </cell>
          <cell r="K318">
            <v>0</v>
          </cell>
          <cell r="L318">
            <v>3080</v>
          </cell>
        </row>
        <row r="319">
          <cell r="C319" t="str">
            <v>EA033COU0D0-150-S3</v>
          </cell>
          <cell r="D319" t="str">
            <v>PA15/1700</v>
          </cell>
          <cell r="E319">
            <v>2</v>
          </cell>
          <cell r="F319">
            <v>1385</v>
          </cell>
          <cell r="G319">
            <v>10914.183914321715</v>
          </cell>
          <cell r="H319">
            <v>109.14183914321715</v>
          </cell>
          <cell r="I319">
            <v>11023.325753464933</v>
          </cell>
          <cell r="J319">
            <v>109.14183914321715</v>
          </cell>
          <cell r="K319">
            <v>10914.183914321715</v>
          </cell>
          <cell r="L319">
            <v>2770</v>
          </cell>
        </row>
        <row r="320">
          <cell r="C320" t="str">
            <v>EA033COU0D0-150-A2</v>
          </cell>
          <cell r="D320" t="str">
            <v>PA15/2650</v>
          </cell>
          <cell r="E320">
            <v>2</v>
          </cell>
          <cell r="F320">
            <v>1848</v>
          </cell>
          <cell r="G320">
            <v>14562.752255354893</v>
          </cell>
          <cell r="H320">
            <v>145.62752255354894</v>
          </cell>
          <cell r="I320">
            <v>14708.379777908442</v>
          </cell>
          <cell r="J320">
            <v>145.62752255354894</v>
          </cell>
          <cell r="K320">
            <v>14562.752255354893</v>
          </cell>
          <cell r="L320">
            <v>3696</v>
          </cell>
        </row>
        <row r="321">
          <cell r="C321" t="str">
            <v>EA033COU0D0-150-RT</v>
          </cell>
          <cell r="D321" t="str">
            <v>PA15/4200</v>
          </cell>
          <cell r="E321">
            <v>2</v>
          </cell>
          <cell r="F321">
            <v>2493</v>
          </cell>
          <cell r="G321">
            <v>19645.531045779084</v>
          </cell>
          <cell r="H321">
            <v>196.45531045779083</v>
          </cell>
          <cell r="I321">
            <v>19841.986356236874</v>
          </cell>
          <cell r="J321">
            <v>196.45531045779083</v>
          </cell>
          <cell r="K321">
            <v>19645.531045779084</v>
          </cell>
          <cell r="L321">
            <v>4986</v>
          </cell>
        </row>
        <row r="322">
          <cell r="C322" t="str">
            <v>EC033SIU0S0-035-S1</v>
          </cell>
          <cell r="D322" t="str">
            <v>PC16/300</v>
          </cell>
          <cell r="E322">
            <v>1</v>
          </cell>
          <cell r="F322">
            <v>3003</v>
          </cell>
          <cell r="G322">
            <v>823.40869297226345</v>
          </cell>
          <cell r="H322">
            <v>8.2340869297226345</v>
          </cell>
          <cell r="I322">
            <v>831.64277990198605</v>
          </cell>
          <cell r="J322">
            <v>831.64277990198605</v>
          </cell>
          <cell r="K322">
            <v>0</v>
          </cell>
          <cell r="L322">
            <v>3003</v>
          </cell>
        </row>
        <row r="323">
          <cell r="C323" t="str">
            <v>EA033SIU0S0-035-S3</v>
          </cell>
          <cell r="D323" t="str">
            <v>PA16/650</v>
          </cell>
          <cell r="E323">
            <v>1</v>
          </cell>
          <cell r="F323">
            <v>790</v>
          </cell>
          <cell r="G323">
            <v>3112.7094918101639</v>
          </cell>
          <cell r="H323">
            <v>31.127094918101641</v>
          </cell>
          <cell r="I323">
            <v>3143.8365867282655</v>
          </cell>
          <cell r="J323">
            <v>31.127094918101641</v>
          </cell>
          <cell r="K323">
            <v>3112.7094918101639</v>
          </cell>
          <cell r="L323">
            <v>790</v>
          </cell>
        </row>
        <row r="324">
          <cell r="C324" t="str">
            <v>EA033SIU0S0-035-A2</v>
          </cell>
          <cell r="D324" t="str">
            <v>PA16/900</v>
          </cell>
          <cell r="E324">
            <v>1</v>
          </cell>
          <cell r="F324">
            <v>977</v>
          </cell>
          <cell r="G324">
            <v>3849.5154094918103</v>
          </cell>
          <cell r="H324">
            <v>38.495154094918107</v>
          </cell>
          <cell r="I324">
            <v>3888.0105635867285</v>
          </cell>
          <cell r="J324">
            <v>38.495154094918107</v>
          </cell>
          <cell r="K324">
            <v>3849.5154094918103</v>
          </cell>
          <cell r="L324">
            <v>977</v>
          </cell>
        </row>
        <row r="325">
          <cell r="C325" t="str">
            <v>EA033SIU0S0-035-RT</v>
          </cell>
          <cell r="D325" t="str">
            <v>PA16/1350</v>
          </cell>
          <cell r="E325">
            <v>1</v>
          </cell>
          <cell r="F325">
            <v>1271</v>
          </cell>
          <cell r="G325">
            <v>5007.9161570768583</v>
          </cell>
          <cell r="H325">
            <v>50.079161570768584</v>
          </cell>
          <cell r="I325">
            <v>5057.9953186476268</v>
          </cell>
          <cell r="J325">
            <v>50.079161570768584</v>
          </cell>
          <cell r="K325">
            <v>5007.9161570768583</v>
          </cell>
          <cell r="L325">
            <v>1271</v>
          </cell>
        </row>
        <row r="326">
          <cell r="C326" t="str">
            <v>EC033SIU0S0-050-S1</v>
          </cell>
          <cell r="D326" t="str">
            <v>PC16/300</v>
          </cell>
          <cell r="E326">
            <v>1</v>
          </cell>
          <cell r="F326">
            <v>3003</v>
          </cell>
          <cell r="G326">
            <v>823.40869297226345</v>
          </cell>
          <cell r="H326">
            <v>8.2340869297226345</v>
          </cell>
          <cell r="I326">
            <v>831.64277990198605</v>
          </cell>
          <cell r="J326">
            <v>831.64277990198605</v>
          </cell>
          <cell r="K326">
            <v>0</v>
          </cell>
          <cell r="L326">
            <v>3003</v>
          </cell>
        </row>
        <row r="327">
          <cell r="C327" t="str">
            <v>EA033SIU0S0-050-S3</v>
          </cell>
          <cell r="D327" t="str">
            <v>PA16/850</v>
          </cell>
          <cell r="E327">
            <v>1</v>
          </cell>
          <cell r="F327">
            <v>941</v>
          </cell>
          <cell r="G327">
            <v>3707.6704199916003</v>
          </cell>
          <cell r="H327">
            <v>37.076704199916001</v>
          </cell>
          <cell r="I327">
            <v>3744.7471241915164</v>
          </cell>
          <cell r="J327">
            <v>37.076704199916001</v>
          </cell>
          <cell r="K327">
            <v>3707.6704199916003</v>
          </cell>
          <cell r="L327">
            <v>941</v>
          </cell>
        </row>
        <row r="328">
          <cell r="C328" t="str">
            <v>EA033SIU0S0-050-A2</v>
          </cell>
          <cell r="D328" t="str">
            <v>PA16/1150</v>
          </cell>
          <cell r="E328">
            <v>1</v>
          </cell>
          <cell r="F328">
            <v>1145</v>
          </cell>
          <cell r="G328">
            <v>4511.4586938261236</v>
          </cell>
          <cell r="H328">
            <v>45.11458693826124</v>
          </cell>
          <cell r="I328">
            <v>4556.5732807643844</v>
          </cell>
          <cell r="J328">
            <v>45.11458693826124</v>
          </cell>
          <cell r="K328">
            <v>4511.4586938261236</v>
          </cell>
          <cell r="L328">
            <v>1145</v>
          </cell>
        </row>
        <row r="329">
          <cell r="C329" t="str">
            <v>EA033SIU0S0-050-RT</v>
          </cell>
          <cell r="D329" t="str">
            <v>PA16/1750</v>
          </cell>
          <cell r="E329">
            <v>1</v>
          </cell>
          <cell r="F329">
            <v>1505</v>
          </cell>
          <cell r="G329">
            <v>5929.9085888282234</v>
          </cell>
          <cell r="H329">
            <v>59.299085888282235</v>
          </cell>
          <cell r="I329">
            <v>5989.2076747165056</v>
          </cell>
          <cell r="J329">
            <v>59.299085888282235</v>
          </cell>
          <cell r="K329">
            <v>5929.9085888282234</v>
          </cell>
          <cell r="L329">
            <v>1505</v>
          </cell>
        </row>
        <row r="330">
          <cell r="C330" t="str">
            <v>EC033SIU0S0-070-S1</v>
          </cell>
          <cell r="D330" t="str">
            <v>PC16/400</v>
          </cell>
          <cell r="E330">
            <v>1</v>
          </cell>
          <cell r="F330">
            <v>3080</v>
          </cell>
          <cell r="G330">
            <v>901.08691354181701</v>
          </cell>
          <cell r="H330">
            <v>9.0108691354181705</v>
          </cell>
          <cell r="I330">
            <v>910.09778267723516</v>
          </cell>
          <cell r="J330">
            <v>910.09778267723516</v>
          </cell>
          <cell r="K330">
            <v>0</v>
          </cell>
          <cell r="L330">
            <v>3080</v>
          </cell>
        </row>
        <row r="331">
          <cell r="C331" t="str">
            <v>EA033SIU0S0-070-S3</v>
          </cell>
          <cell r="D331" t="str">
            <v>PA16/950</v>
          </cell>
          <cell r="E331">
            <v>1</v>
          </cell>
          <cell r="F331">
            <v>1012</v>
          </cell>
          <cell r="G331">
            <v>3987.4202603947924</v>
          </cell>
          <cell r="H331">
            <v>39.874202603947928</v>
          </cell>
          <cell r="I331">
            <v>4027.2944629987405</v>
          </cell>
          <cell r="J331">
            <v>39.874202603947928</v>
          </cell>
          <cell r="K331">
            <v>3987.4202603947924</v>
          </cell>
          <cell r="L331">
            <v>1012</v>
          </cell>
        </row>
        <row r="332">
          <cell r="C332" t="str">
            <v>EA033SIU0S0-070-A2</v>
          </cell>
          <cell r="D332" t="str">
            <v>PA16/1350</v>
          </cell>
          <cell r="E332">
            <v>1</v>
          </cell>
          <cell r="F332">
            <v>1271</v>
          </cell>
          <cell r="G332">
            <v>5007.9161570768583</v>
          </cell>
          <cell r="H332">
            <v>50.079161570768584</v>
          </cell>
          <cell r="I332">
            <v>5057.9953186476268</v>
          </cell>
          <cell r="J332">
            <v>50.079161570768584</v>
          </cell>
          <cell r="K332">
            <v>5007.9161570768583</v>
          </cell>
          <cell r="L332">
            <v>1271</v>
          </cell>
        </row>
        <row r="333">
          <cell r="C333" t="str">
            <v>EA033SIU0S0-070-RT</v>
          </cell>
          <cell r="D333" t="str">
            <v>PA16/2100</v>
          </cell>
          <cell r="E333">
            <v>1</v>
          </cell>
          <cell r="F333">
            <v>1694</v>
          </cell>
          <cell r="G333">
            <v>6674.5947837043259</v>
          </cell>
          <cell r="H333">
            <v>66.745947837043261</v>
          </cell>
          <cell r="I333">
            <v>6741.3407315413688</v>
          </cell>
          <cell r="J333">
            <v>66.745947837043261</v>
          </cell>
          <cell r="K333">
            <v>6674.5947837043259</v>
          </cell>
          <cell r="L333">
            <v>1694</v>
          </cell>
        </row>
        <row r="334">
          <cell r="C334" t="str">
            <v>EC033SIU0S0-120-S1</v>
          </cell>
          <cell r="D334" t="str">
            <v>PC16/500</v>
          </cell>
          <cell r="E334">
            <v>1</v>
          </cell>
          <cell r="F334">
            <v>3157</v>
          </cell>
          <cell r="G334">
            <v>978.76513411137057</v>
          </cell>
          <cell r="H334">
            <v>9.7876513411137065</v>
          </cell>
          <cell r="I334">
            <v>988.55278545248427</v>
          </cell>
          <cell r="J334">
            <v>988.55278545248427</v>
          </cell>
          <cell r="K334">
            <v>0</v>
          </cell>
          <cell r="L334">
            <v>3157</v>
          </cell>
        </row>
        <row r="335">
          <cell r="C335" t="str">
            <v>EA033SIU0S0-120-S3</v>
          </cell>
          <cell r="D335" t="str">
            <v>PA16/1450</v>
          </cell>
          <cell r="E335">
            <v>1</v>
          </cell>
          <cell r="F335">
            <v>1331</v>
          </cell>
          <cell r="G335">
            <v>5244.3244729105418</v>
          </cell>
          <cell r="H335">
            <v>52.443244729105416</v>
          </cell>
          <cell r="I335">
            <v>5296.7677176396473</v>
          </cell>
          <cell r="J335">
            <v>52.443244729105416</v>
          </cell>
          <cell r="K335">
            <v>5244.3244729105418</v>
          </cell>
          <cell r="L335">
            <v>1331</v>
          </cell>
        </row>
        <row r="336">
          <cell r="C336" t="str">
            <v>EA033SIU0S0-120-A2</v>
          </cell>
          <cell r="D336" t="str">
            <v>PA16/2050</v>
          </cell>
          <cell r="E336">
            <v>1</v>
          </cell>
          <cell r="F336">
            <v>1668</v>
          </cell>
          <cell r="G336">
            <v>6572.1511801763963</v>
          </cell>
          <cell r="H336">
            <v>65.721511801763967</v>
          </cell>
          <cell r="I336">
            <v>6637.8726919781602</v>
          </cell>
          <cell r="J336">
            <v>65.721511801763967</v>
          </cell>
          <cell r="K336">
            <v>6572.1511801763963</v>
          </cell>
          <cell r="L336">
            <v>1668</v>
          </cell>
        </row>
        <row r="337">
          <cell r="C337" t="str">
            <v>EA033SIU0S0-120-RT</v>
          </cell>
          <cell r="D337" t="str">
            <v>PA16/3200</v>
          </cell>
          <cell r="E337">
            <v>1</v>
          </cell>
          <cell r="F337">
            <v>2227</v>
          </cell>
          <cell r="G337">
            <v>8774.6886560268795</v>
          </cell>
          <cell r="H337">
            <v>87.746886560268791</v>
          </cell>
          <cell r="I337">
            <v>8862.435542587149</v>
          </cell>
          <cell r="J337">
            <v>87.746886560268791</v>
          </cell>
          <cell r="K337">
            <v>8774.6886560268795</v>
          </cell>
          <cell r="L337">
            <v>2227</v>
          </cell>
        </row>
        <row r="338">
          <cell r="C338" t="str">
            <v>EC033SIU0S0-150-S1</v>
          </cell>
          <cell r="D338" t="str">
            <v>PC16/500</v>
          </cell>
          <cell r="E338">
            <v>1</v>
          </cell>
          <cell r="F338">
            <v>3157</v>
          </cell>
          <cell r="G338">
            <v>978.76513411137057</v>
          </cell>
          <cell r="H338">
            <v>9.7876513411137065</v>
          </cell>
          <cell r="I338">
            <v>988.55278545248427</v>
          </cell>
          <cell r="J338">
            <v>988.55278545248427</v>
          </cell>
          <cell r="K338">
            <v>0</v>
          </cell>
          <cell r="L338">
            <v>3157</v>
          </cell>
        </row>
        <row r="339">
          <cell r="C339" t="str">
            <v>EA033SIU0S0-150-S3</v>
          </cell>
          <cell r="D339" t="str">
            <v>PA16/1700</v>
          </cell>
          <cell r="E339">
            <v>1</v>
          </cell>
          <cell r="F339">
            <v>1477</v>
          </cell>
          <cell r="G339">
            <v>5819.5847081058382</v>
          </cell>
          <cell r="H339">
            <v>58.195847081058382</v>
          </cell>
          <cell r="I339">
            <v>5877.7805551868969</v>
          </cell>
          <cell r="J339">
            <v>58.195847081058382</v>
          </cell>
          <cell r="K339">
            <v>5819.5847081058382</v>
          </cell>
          <cell r="L339">
            <v>1477</v>
          </cell>
        </row>
        <row r="340">
          <cell r="C340" t="str">
            <v>EA033SIU0S0-150-A2</v>
          </cell>
          <cell r="D340" t="str">
            <v>PA16/2400</v>
          </cell>
          <cell r="E340">
            <v>1</v>
          </cell>
          <cell r="F340">
            <v>1848</v>
          </cell>
          <cell r="G340">
            <v>7281.3761276774467</v>
          </cell>
          <cell r="H340">
            <v>72.813761276774471</v>
          </cell>
          <cell r="I340">
            <v>7354.1898889542208</v>
          </cell>
          <cell r="J340">
            <v>72.813761276774471</v>
          </cell>
          <cell r="K340">
            <v>7281.3761276774467</v>
          </cell>
          <cell r="L340">
            <v>1848</v>
          </cell>
        </row>
        <row r="341">
          <cell r="C341" t="str">
            <v>EA033SIU0S0-150-RT</v>
          </cell>
          <cell r="D341" t="str">
            <v>PA16/3800</v>
          </cell>
          <cell r="E341">
            <v>1</v>
          </cell>
          <cell r="F341">
            <v>2491</v>
          </cell>
          <cell r="G341">
            <v>9814.8852456950863</v>
          </cell>
          <cell r="H341">
            <v>98.148852456950863</v>
          </cell>
          <cell r="I341">
            <v>9913.0340981520367</v>
          </cell>
          <cell r="J341">
            <v>98.148852456950863</v>
          </cell>
          <cell r="K341">
            <v>9814.8852456950863</v>
          </cell>
          <cell r="L341">
            <v>2491</v>
          </cell>
        </row>
        <row r="342">
          <cell r="C342" t="str">
            <v>EC033SIU0S0-185-S1</v>
          </cell>
          <cell r="D342" t="str">
            <v>PC16/600</v>
          </cell>
          <cell r="E342">
            <v>1</v>
          </cell>
          <cell r="F342">
            <v>3234</v>
          </cell>
          <cell r="G342">
            <v>1056.4433546809237</v>
          </cell>
          <cell r="H342">
            <v>10.564433546809237</v>
          </cell>
          <cell r="I342">
            <v>1067.0077882277328</v>
          </cell>
          <cell r="J342">
            <v>1067.0077882277328</v>
          </cell>
          <cell r="K342">
            <v>0</v>
          </cell>
          <cell r="L342">
            <v>3234</v>
          </cell>
        </row>
        <row r="343">
          <cell r="C343" t="str">
            <v>EA033SIU0S0-185-S3</v>
          </cell>
          <cell r="D343" t="str">
            <v>PA16/1950</v>
          </cell>
          <cell r="E343">
            <v>1</v>
          </cell>
          <cell r="F343">
            <v>1614</v>
          </cell>
          <cell r="G343">
            <v>6359.3836959260816</v>
          </cell>
          <cell r="H343">
            <v>63.59383695926082</v>
          </cell>
          <cell r="I343">
            <v>6422.977532885342</v>
          </cell>
          <cell r="J343">
            <v>63.59383695926082</v>
          </cell>
          <cell r="K343">
            <v>6359.3836959260816</v>
          </cell>
          <cell r="L343">
            <v>1614</v>
          </cell>
        </row>
        <row r="344">
          <cell r="C344" t="str">
            <v>EA033SIU0S0-185-A2</v>
          </cell>
          <cell r="D344" t="str">
            <v>PA16/2850</v>
          </cell>
          <cell r="E344">
            <v>1</v>
          </cell>
          <cell r="F344">
            <v>2066</v>
          </cell>
          <cell r="G344">
            <v>8140.3263418731631</v>
          </cell>
          <cell r="H344">
            <v>81.403263418731626</v>
          </cell>
          <cell r="I344">
            <v>8221.7296052918955</v>
          </cell>
          <cell r="J344">
            <v>81.403263418731626</v>
          </cell>
          <cell r="K344">
            <v>8140.3263418731631</v>
          </cell>
          <cell r="L344">
            <v>2066</v>
          </cell>
        </row>
        <row r="345">
          <cell r="C345" t="str">
            <v>EA033SIU0S0-185-RT</v>
          </cell>
          <cell r="D345" t="str">
            <v>PA16/4450</v>
          </cell>
          <cell r="E345">
            <v>1</v>
          </cell>
          <cell r="F345">
            <v>2760</v>
          </cell>
          <cell r="G345">
            <v>10874.782528349433</v>
          </cell>
          <cell r="H345">
            <v>108.74782528349434</v>
          </cell>
          <cell r="I345">
            <v>10983.530353632927</v>
          </cell>
          <cell r="J345">
            <v>108.74782528349434</v>
          </cell>
          <cell r="K345">
            <v>10874.782528349433</v>
          </cell>
          <cell r="L345">
            <v>2760</v>
          </cell>
        </row>
        <row r="346">
          <cell r="C346" t="str">
            <v>EC033SIU0S0-300-S1</v>
          </cell>
          <cell r="D346" t="str">
            <v>PC16/700</v>
          </cell>
          <cell r="E346">
            <v>1</v>
          </cell>
          <cell r="F346">
            <v>3311</v>
          </cell>
          <cell r="G346">
            <v>1134.1215752504772</v>
          </cell>
          <cell r="H346">
            <v>11.341215752504773</v>
          </cell>
          <cell r="I346">
            <v>1145.4627910029819</v>
          </cell>
          <cell r="J346">
            <v>1145.4627910029819</v>
          </cell>
          <cell r="K346">
            <v>0</v>
          </cell>
          <cell r="L346">
            <v>3311</v>
          </cell>
        </row>
        <row r="347">
          <cell r="C347" t="str">
            <v>EA033SIU0S0-300-S3</v>
          </cell>
          <cell r="D347" t="str">
            <v>PA16/2800</v>
          </cell>
          <cell r="E347">
            <v>1</v>
          </cell>
          <cell r="F347">
            <v>2042</v>
          </cell>
          <cell r="G347">
            <v>8045.7630155396891</v>
          </cell>
          <cell r="H347">
            <v>80.457630155396899</v>
          </cell>
          <cell r="I347">
            <v>8126.2206456950862</v>
          </cell>
          <cell r="J347">
            <v>80.457630155396899</v>
          </cell>
          <cell r="K347">
            <v>8045.7630155396891</v>
          </cell>
          <cell r="L347">
            <v>2042</v>
          </cell>
        </row>
        <row r="348">
          <cell r="C348" t="str">
            <v>EA033SIU0S0-300-A2</v>
          </cell>
          <cell r="D348" t="str">
            <v>PA16/4150</v>
          </cell>
          <cell r="E348">
            <v>1</v>
          </cell>
          <cell r="F348">
            <v>2637</v>
          </cell>
          <cell r="G348">
            <v>10390.145480890382</v>
          </cell>
          <cell r="H348">
            <v>103.90145480890382</v>
          </cell>
          <cell r="I348">
            <v>10494.046935699285</v>
          </cell>
          <cell r="J348">
            <v>103.90145480890382</v>
          </cell>
          <cell r="K348">
            <v>10390.145480890382</v>
          </cell>
          <cell r="L348">
            <v>2637</v>
          </cell>
        </row>
        <row r="349">
          <cell r="C349" t="str">
            <v>EA033SIU0S0-300-RT</v>
          </cell>
          <cell r="D349" t="str">
            <v>PA16/6600</v>
          </cell>
          <cell r="E349">
            <v>1</v>
          </cell>
          <cell r="F349">
            <v>3566</v>
          </cell>
          <cell r="G349">
            <v>14050.534237715246</v>
          </cell>
          <cell r="H349">
            <v>140.50534237715246</v>
          </cell>
          <cell r="I349">
            <v>14191.0395800924</v>
          </cell>
          <cell r="J349">
            <v>140.50534237715246</v>
          </cell>
          <cell r="K349">
            <v>14050.534237715246</v>
          </cell>
          <cell r="L349">
            <v>3566</v>
          </cell>
        </row>
        <row r="350">
          <cell r="C350" t="str">
            <v>EC033SIU0D0-035-S1</v>
          </cell>
          <cell r="D350" t="str">
            <v>PC16/500</v>
          </cell>
          <cell r="E350">
            <v>1</v>
          </cell>
          <cell r="F350">
            <v>3157</v>
          </cell>
          <cell r="G350">
            <v>978.76513411137057</v>
          </cell>
          <cell r="H350">
            <v>9.7876513411137065</v>
          </cell>
          <cell r="I350">
            <v>988.55278545248427</v>
          </cell>
          <cell r="J350">
            <v>988.55278545248427</v>
          </cell>
          <cell r="K350">
            <v>0</v>
          </cell>
          <cell r="L350">
            <v>3157</v>
          </cell>
        </row>
        <row r="351">
          <cell r="C351" t="str">
            <v>EA033SIU0D0-035-S3</v>
          </cell>
          <cell r="D351" t="str">
            <v>PA16/650</v>
          </cell>
          <cell r="E351">
            <v>2</v>
          </cell>
          <cell r="F351">
            <v>790</v>
          </cell>
          <cell r="G351">
            <v>6225.4189836203277</v>
          </cell>
          <cell r="H351">
            <v>62.254189836203281</v>
          </cell>
          <cell r="I351">
            <v>6287.673173456531</v>
          </cell>
          <cell r="J351">
            <v>62.254189836203281</v>
          </cell>
          <cell r="K351">
            <v>6225.4189836203277</v>
          </cell>
          <cell r="L351">
            <v>1580</v>
          </cell>
        </row>
        <row r="352">
          <cell r="C352" t="str">
            <v>EA033SIU0D0-035-A2</v>
          </cell>
          <cell r="D352" t="str">
            <v>PA16/900</v>
          </cell>
          <cell r="E352">
            <v>2</v>
          </cell>
          <cell r="F352">
            <v>977</v>
          </cell>
          <cell r="G352">
            <v>7699.0308189836205</v>
          </cell>
          <cell r="H352">
            <v>76.990308189836213</v>
          </cell>
          <cell r="I352">
            <v>7776.021127173457</v>
          </cell>
          <cell r="J352">
            <v>76.990308189836213</v>
          </cell>
          <cell r="K352">
            <v>7699.0308189836205</v>
          </cell>
          <cell r="L352">
            <v>1954</v>
          </cell>
        </row>
        <row r="353">
          <cell r="C353" t="str">
            <v>EA033SIU0D0-035-RT</v>
          </cell>
          <cell r="D353" t="str">
            <v>PA16/1350</v>
          </cell>
          <cell r="E353">
            <v>2</v>
          </cell>
          <cell r="F353">
            <v>1271</v>
          </cell>
          <cell r="G353">
            <v>10015.832314153717</v>
          </cell>
          <cell r="H353">
            <v>100.15832314153717</v>
          </cell>
          <cell r="I353">
            <v>10115.990637295254</v>
          </cell>
          <cell r="J353">
            <v>100.15832314153717</v>
          </cell>
          <cell r="K353">
            <v>10015.832314153717</v>
          </cell>
          <cell r="L353">
            <v>2542</v>
          </cell>
        </row>
        <row r="354">
          <cell r="C354" t="str">
            <v>EC033SIU0D0-050-S1</v>
          </cell>
          <cell r="D354" t="str">
            <v>PC16/500</v>
          </cell>
          <cell r="E354">
            <v>1</v>
          </cell>
          <cell r="F354">
            <v>3157</v>
          </cell>
          <cell r="G354">
            <v>978.76513411137057</v>
          </cell>
          <cell r="H354">
            <v>9.7876513411137065</v>
          </cell>
          <cell r="I354">
            <v>988.55278545248427</v>
          </cell>
          <cell r="J354">
            <v>988.55278545248427</v>
          </cell>
          <cell r="K354">
            <v>0</v>
          </cell>
          <cell r="L354">
            <v>3157</v>
          </cell>
        </row>
        <row r="355">
          <cell r="C355" t="str">
            <v>EA033SIU0D0-050-S3</v>
          </cell>
          <cell r="D355" t="str">
            <v>PA16/800</v>
          </cell>
          <cell r="E355">
            <v>2</v>
          </cell>
          <cell r="F355">
            <v>905</v>
          </cell>
          <cell r="G355">
            <v>7131.6508609827806</v>
          </cell>
          <cell r="H355">
            <v>71.316508609827807</v>
          </cell>
          <cell r="I355">
            <v>7202.9673695926085</v>
          </cell>
          <cell r="J355">
            <v>71.316508609827807</v>
          </cell>
          <cell r="K355">
            <v>7131.6508609827806</v>
          </cell>
          <cell r="L355">
            <v>1810</v>
          </cell>
        </row>
        <row r="356">
          <cell r="C356" t="str">
            <v>EA033SIU0D0-050-A2</v>
          </cell>
          <cell r="D356" t="str">
            <v>PA16/1150</v>
          </cell>
          <cell r="E356">
            <v>2</v>
          </cell>
          <cell r="F356">
            <v>1145</v>
          </cell>
          <cell r="G356">
            <v>9022.9173876522473</v>
          </cell>
          <cell r="H356">
            <v>90.229173876522481</v>
          </cell>
          <cell r="I356">
            <v>9113.1465615287689</v>
          </cell>
          <cell r="J356">
            <v>90.229173876522481</v>
          </cell>
          <cell r="K356">
            <v>9022.9173876522473</v>
          </cell>
          <cell r="L356">
            <v>2290</v>
          </cell>
        </row>
        <row r="357">
          <cell r="C357" t="str">
            <v>EA033SIU0D0-050-RT</v>
          </cell>
          <cell r="D357" t="str">
            <v>PA16/1750</v>
          </cell>
          <cell r="E357">
            <v>2</v>
          </cell>
          <cell r="F357">
            <v>1505</v>
          </cell>
          <cell r="G357">
            <v>11859.817177656447</v>
          </cell>
          <cell r="H357">
            <v>118.59817177656447</v>
          </cell>
          <cell r="I357">
            <v>11978.415349433011</v>
          </cell>
          <cell r="J357">
            <v>118.59817177656447</v>
          </cell>
          <cell r="K357">
            <v>11859.817177656447</v>
          </cell>
          <cell r="L357">
            <v>3010</v>
          </cell>
        </row>
        <row r="358">
          <cell r="C358" t="str">
            <v>EC033SIU0D0-070-S1</v>
          </cell>
          <cell r="D358" t="str">
            <v>PC16/600</v>
          </cell>
          <cell r="E358">
            <v>1</v>
          </cell>
          <cell r="F358">
            <v>3234</v>
          </cell>
          <cell r="G358">
            <v>1056.4433546809237</v>
          </cell>
          <cell r="H358">
            <v>10.564433546809237</v>
          </cell>
          <cell r="I358">
            <v>1067.0077882277328</v>
          </cell>
          <cell r="J358">
            <v>1067.0077882277328</v>
          </cell>
          <cell r="K358">
            <v>0</v>
          </cell>
          <cell r="L358">
            <v>3234</v>
          </cell>
        </row>
        <row r="359">
          <cell r="C359" t="str">
            <v>EA033SIU0D0-070-S3</v>
          </cell>
          <cell r="D359" t="str">
            <v>PA16/950</v>
          </cell>
          <cell r="E359">
            <v>2</v>
          </cell>
          <cell r="F359">
            <v>1012</v>
          </cell>
          <cell r="G359">
            <v>7974.8405207895848</v>
          </cell>
          <cell r="H359">
            <v>79.748405207895857</v>
          </cell>
          <cell r="I359">
            <v>8054.5889259974811</v>
          </cell>
          <cell r="J359">
            <v>79.748405207895857</v>
          </cell>
          <cell r="K359">
            <v>7974.8405207895848</v>
          </cell>
          <cell r="L359">
            <v>2024</v>
          </cell>
        </row>
        <row r="360">
          <cell r="C360" t="str">
            <v>EA033SIU0D0-070-A2</v>
          </cell>
          <cell r="D360" t="str">
            <v>PA16/1350</v>
          </cell>
          <cell r="E360">
            <v>2</v>
          </cell>
          <cell r="F360">
            <v>1271</v>
          </cell>
          <cell r="G360">
            <v>10015.832314153717</v>
          </cell>
          <cell r="H360">
            <v>100.15832314153717</v>
          </cell>
          <cell r="I360">
            <v>10115.990637295254</v>
          </cell>
          <cell r="J360">
            <v>100.15832314153717</v>
          </cell>
          <cell r="K360">
            <v>10015.832314153717</v>
          </cell>
          <cell r="L360">
            <v>2542</v>
          </cell>
        </row>
        <row r="361">
          <cell r="C361" t="str">
            <v>EA033SIU0D0-070-RT</v>
          </cell>
          <cell r="D361" t="str">
            <v>PA16/2100</v>
          </cell>
          <cell r="E361">
            <v>2</v>
          </cell>
          <cell r="F361">
            <v>1694</v>
          </cell>
          <cell r="G361">
            <v>13349.189567408652</v>
          </cell>
          <cell r="H361">
            <v>133.49189567408652</v>
          </cell>
          <cell r="I361">
            <v>13482.681463082738</v>
          </cell>
          <cell r="J361">
            <v>133.49189567408652</v>
          </cell>
          <cell r="K361">
            <v>13349.189567408652</v>
          </cell>
          <cell r="L361">
            <v>3388</v>
          </cell>
        </row>
        <row r="362">
          <cell r="C362" t="str">
            <v>EC033SIU0D0-120-S1</v>
          </cell>
          <cell r="D362" t="str">
            <v>PC16/800</v>
          </cell>
          <cell r="E362">
            <v>1</v>
          </cell>
          <cell r="F362">
            <v>3388</v>
          </cell>
          <cell r="G362">
            <v>1211.7997958200308</v>
          </cell>
          <cell r="H362">
            <v>12.117997958200307</v>
          </cell>
          <cell r="I362">
            <v>1223.917793778231</v>
          </cell>
          <cell r="J362">
            <v>1223.917793778231</v>
          </cell>
          <cell r="K362">
            <v>0</v>
          </cell>
          <cell r="L362">
            <v>3388</v>
          </cell>
        </row>
        <row r="363">
          <cell r="C363" t="str">
            <v>EA033SIU0D0-120-S3</v>
          </cell>
          <cell r="D363" t="str">
            <v>PA16/1400</v>
          </cell>
          <cell r="E363">
            <v>2</v>
          </cell>
          <cell r="F363">
            <v>1301</v>
          </cell>
          <cell r="G363">
            <v>10252.2406299874</v>
          </cell>
          <cell r="H363">
            <v>102.52240629987401</v>
          </cell>
          <cell r="I363">
            <v>10354.763036287273</v>
          </cell>
          <cell r="J363">
            <v>102.52240629987401</v>
          </cell>
          <cell r="K363">
            <v>10252.2406299874</v>
          </cell>
          <cell r="L363">
            <v>2602</v>
          </cell>
        </row>
        <row r="364">
          <cell r="C364" t="str">
            <v>EA033SIU0D0-120-A2</v>
          </cell>
          <cell r="D364" t="str">
            <v>PA16/2050</v>
          </cell>
          <cell r="E364">
            <v>2</v>
          </cell>
          <cell r="F364">
            <v>1668</v>
          </cell>
          <cell r="G364">
            <v>13144.302360352793</v>
          </cell>
          <cell r="H364">
            <v>131.44302360352793</v>
          </cell>
          <cell r="I364">
            <v>13275.74538395632</v>
          </cell>
          <cell r="J364">
            <v>131.44302360352793</v>
          </cell>
          <cell r="K364">
            <v>13144.302360352793</v>
          </cell>
          <cell r="L364">
            <v>3336</v>
          </cell>
        </row>
        <row r="365">
          <cell r="C365" t="str">
            <v>EA033SIU0D0-120-RT</v>
          </cell>
          <cell r="D365" t="str">
            <v>PA16/3200</v>
          </cell>
          <cell r="E365">
            <v>2</v>
          </cell>
          <cell r="F365">
            <v>2227</v>
          </cell>
          <cell r="G365">
            <v>17549.377312053759</v>
          </cell>
          <cell r="H365">
            <v>175.49377312053758</v>
          </cell>
          <cell r="I365">
            <v>17724.871085174298</v>
          </cell>
          <cell r="J365">
            <v>175.49377312053758</v>
          </cell>
          <cell r="K365">
            <v>17549.377312053759</v>
          </cell>
          <cell r="L365">
            <v>4454</v>
          </cell>
        </row>
        <row r="366">
          <cell r="C366" t="str">
            <v>EC033SIU0D0-150-S1</v>
          </cell>
          <cell r="D366" t="str">
            <v>PC16/900</v>
          </cell>
          <cell r="E366">
            <v>1</v>
          </cell>
          <cell r="F366">
            <v>3465</v>
          </cell>
          <cell r="G366">
            <v>1289.4780163895844</v>
          </cell>
          <cell r="H366">
            <v>12.894780163895843</v>
          </cell>
          <cell r="I366">
            <v>1302.3727965534802</v>
          </cell>
          <cell r="J366">
            <v>1302.3727965534802</v>
          </cell>
          <cell r="K366">
            <v>0</v>
          </cell>
          <cell r="L366">
            <v>3465</v>
          </cell>
        </row>
        <row r="367">
          <cell r="C367" t="str">
            <v>EA033SIU0D0-150-S3</v>
          </cell>
          <cell r="D367" t="str">
            <v>PA16/1600</v>
          </cell>
          <cell r="E367">
            <v>2</v>
          </cell>
          <cell r="F367">
            <v>1419</v>
          </cell>
          <cell r="G367">
            <v>11182.113338933223</v>
          </cell>
          <cell r="H367">
            <v>111.82113338933223</v>
          </cell>
          <cell r="I367">
            <v>11293.934472322555</v>
          </cell>
          <cell r="J367">
            <v>111.82113338933223</v>
          </cell>
          <cell r="K367">
            <v>11182.113338933223</v>
          </cell>
          <cell r="L367">
            <v>2838</v>
          </cell>
        </row>
        <row r="368">
          <cell r="C368" t="str">
            <v>EA033SIU0D0-150-A2</v>
          </cell>
          <cell r="D368" t="str">
            <v>PA16/2400</v>
          </cell>
          <cell r="E368">
            <v>2</v>
          </cell>
          <cell r="F368">
            <v>1848</v>
          </cell>
          <cell r="G368">
            <v>14562.752255354893</v>
          </cell>
          <cell r="H368">
            <v>145.62752255354894</v>
          </cell>
          <cell r="I368">
            <v>14708.379777908442</v>
          </cell>
          <cell r="J368">
            <v>145.62752255354894</v>
          </cell>
          <cell r="K368">
            <v>14562.752255354893</v>
          </cell>
          <cell r="L368">
            <v>3696</v>
          </cell>
        </row>
        <row r="369">
          <cell r="C369" t="str">
            <v>EA033SIU0D0-150-RT</v>
          </cell>
          <cell r="D369" t="str">
            <v>PA16/3800</v>
          </cell>
          <cell r="E369">
            <v>2</v>
          </cell>
          <cell r="F369">
            <v>2491</v>
          </cell>
          <cell r="G369">
            <v>19629.770491390173</v>
          </cell>
          <cell r="H369">
            <v>196.29770491390173</v>
          </cell>
          <cell r="I369">
            <v>19826.068196304073</v>
          </cell>
          <cell r="J369">
            <v>196.29770491390173</v>
          </cell>
          <cell r="K369">
            <v>19629.770491390173</v>
          </cell>
          <cell r="L369">
            <v>4982</v>
          </cell>
        </row>
        <row r="370">
          <cell r="C370" t="str">
            <v>EC033SIU0D0-185-S1</v>
          </cell>
          <cell r="D370" t="str">
            <v>PC16/1000</v>
          </cell>
          <cell r="E370">
            <v>1</v>
          </cell>
          <cell r="F370">
            <v>3542</v>
          </cell>
          <cell r="G370">
            <v>1367.1562369591375</v>
          </cell>
          <cell r="H370">
            <v>13.671562369591374</v>
          </cell>
          <cell r="I370">
            <v>1380.8277993287288</v>
          </cell>
          <cell r="J370">
            <v>1380.8277993287288</v>
          </cell>
          <cell r="K370">
            <v>0</v>
          </cell>
          <cell r="L370">
            <v>3542</v>
          </cell>
        </row>
        <row r="371">
          <cell r="C371" t="str">
            <v>EA033SIU0D0-185-S3</v>
          </cell>
          <cell r="D371" t="str">
            <v>PA16/1900</v>
          </cell>
          <cell r="E371">
            <v>2</v>
          </cell>
          <cell r="F371">
            <v>1587</v>
          </cell>
          <cell r="G371">
            <v>12505.999907601848</v>
          </cell>
          <cell r="H371">
            <v>125.05999907601849</v>
          </cell>
          <cell r="I371">
            <v>12631.059906677867</v>
          </cell>
          <cell r="J371">
            <v>125.05999907601849</v>
          </cell>
          <cell r="K371">
            <v>12505.999907601848</v>
          </cell>
          <cell r="L371">
            <v>3174</v>
          </cell>
        </row>
        <row r="372">
          <cell r="C372" t="str">
            <v>EA033SIU0D0-185-A2</v>
          </cell>
          <cell r="D372" t="str">
            <v>PA16/2850</v>
          </cell>
          <cell r="E372">
            <v>2</v>
          </cell>
          <cell r="F372">
            <v>2066</v>
          </cell>
          <cell r="G372">
            <v>16280.652683746326</v>
          </cell>
          <cell r="H372">
            <v>162.80652683746325</v>
          </cell>
          <cell r="I372">
            <v>16443.459210583791</v>
          </cell>
          <cell r="J372">
            <v>162.80652683746325</v>
          </cell>
          <cell r="K372">
            <v>16280.652683746326</v>
          </cell>
          <cell r="L372">
            <v>4132</v>
          </cell>
        </row>
        <row r="373">
          <cell r="C373" t="str">
            <v>EA033SIU0D0-185-RT</v>
          </cell>
          <cell r="D373" t="str">
            <v>PA16/4450</v>
          </cell>
          <cell r="E373">
            <v>2</v>
          </cell>
          <cell r="F373">
            <v>2760</v>
          </cell>
          <cell r="G373">
            <v>21749.565056698866</v>
          </cell>
          <cell r="H373">
            <v>217.49565056698867</v>
          </cell>
          <cell r="I373">
            <v>21967.060707265853</v>
          </cell>
          <cell r="J373">
            <v>217.49565056698867</v>
          </cell>
          <cell r="K373">
            <v>21749.565056698866</v>
          </cell>
          <cell r="L373">
            <v>5520</v>
          </cell>
        </row>
        <row r="374">
          <cell r="C374" t="str">
            <v>EC033SEU0S0-035-S1</v>
          </cell>
          <cell r="D374" t="str">
            <v>PC16/300</v>
          </cell>
          <cell r="E374">
            <v>1</v>
          </cell>
          <cell r="F374">
            <v>3003</v>
          </cell>
          <cell r="G374">
            <v>823.40869297226345</v>
          </cell>
          <cell r="H374">
            <v>8.2340869297226345</v>
          </cell>
          <cell r="I374">
            <v>831.64277990198605</v>
          </cell>
          <cell r="J374">
            <v>831.64277990198605</v>
          </cell>
          <cell r="K374">
            <v>0</v>
          </cell>
          <cell r="L374">
            <v>3003</v>
          </cell>
        </row>
        <row r="375">
          <cell r="C375" t="str">
            <v>EA033SEU0S0-035-S3</v>
          </cell>
          <cell r="D375" t="str">
            <v>PA16/600</v>
          </cell>
          <cell r="E375">
            <v>1</v>
          </cell>
          <cell r="F375">
            <v>750</v>
          </cell>
          <cell r="G375">
            <v>2955.1039479210417</v>
          </cell>
          <cell r="H375">
            <v>29.551039479210417</v>
          </cell>
          <cell r="I375">
            <v>2984.6549874002521</v>
          </cell>
          <cell r="J375">
            <v>29.551039479210417</v>
          </cell>
          <cell r="K375">
            <v>2955.1039479210417</v>
          </cell>
          <cell r="L375">
            <v>750</v>
          </cell>
        </row>
        <row r="376">
          <cell r="C376" t="str">
            <v>EA033SEU0S0-035-A2</v>
          </cell>
          <cell r="D376" t="str">
            <v>PA16/850</v>
          </cell>
          <cell r="E376">
            <v>1</v>
          </cell>
          <cell r="F376">
            <v>941</v>
          </cell>
          <cell r="G376">
            <v>3707.6704199916003</v>
          </cell>
          <cell r="H376">
            <v>37.076704199916001</v>
          </cell>
          <cell r="I376">
            <v>3744.7471241915164</v>
          </cell>
          <cell r="J376">
            <v>37.076704199916001</v>
          </cell>
          <cell r="K376">
            <v>3707.6704199916003</v>
          </cell>
          <cell r="L376">
            <v>941</v>
          </cell>
        </row>
        <row r="377">
          <cell r="C377" t="str">
            <v>EA033SEU0S0-035-RT</v>
          </cell>
          <cell r="D377" t="str">
            <v>PA16/1250</v>
          </cell>
          <cell r="E377">
            <v>1</v>
          </cell>
          <cell r="F377">
            <v>1209</v>
          </cell>
          <cell r="G377">
            <v>4763.6275640487193</v>
          </cell>
          <cell r="H377">
            <v>47.636275640487192</v>
          </cell>
          <cell r="I377">
            <v>4811.2638396892062</v>
          </cell>
          <cell r="J377">
            <v>47.636275640487192</v>
          </cell>
          <cell r="K377">
            <v>4763.6275640487193</v>
          </cell>
          <cell r="L377">
            <v>1209</v>
          </cell>
        </row>
        <row r="378">
          <cell r="C378" t="str">
            <v>EC033SEU0S0-050-S1</v>
          </cell>
          <cell r="D378" t="str">
            <v>PC16/300</v>
          </cell>
          <cell r="E378">
            <v>1</v>
          </cell>
          <cell r="F378">
            <v>3003</v>
          </cell>
          <cell r="G378">
            <v>823.40869297226345</v>
          </cell>
          <cell r="H378">
            <v>8.2340869297226345</v>
          </cell>
          <cell r="I378">
            <v>831.64277990198605</v>
          </cell>
          <cell r="J378">
            <v>831.64277990198605</v>
          </cell>
          <cell r="K378">
            <v>0</v>
          </cell>
          <cell r="L378">
            <v>3003</v>
          </cell>
        </row>
        <row r="379">
          <cell r="C379" t="str">
            <v>EA033SEU0S0-050-S3</v>
          </cell>
          <cell r="D379" t="str">
            <v>PA16/800</v>
          </cell>
          <cell r="E379">
            <v>1</v>
          </cell>
          <cell r="F379">
            <v>905</v>
          </cell>
          <cell r="G379">
            <v>3565.8254304913903</v>
          </cell>
          <cell r="H379">
            <v>35.658254304913903</v>
          </cell>
          <cell r="I379">
            <v>3601.4836847963043</v>
          </cell>
          <cell r="J379">
            <v>35.658254304913903</v>
          </cell>
          <cell r="K379">
            <v>3565.8254304913903</v>
          </cell>
          <cell r="L379">
            <v>905</v>
          </cell>
        </row>
        <row r="380">
          <cell r="C380" t="str">
            <v>EA033SEU0S0-050-A2</v>
          </cell>
          <cell r="D380" t="str">
            <v>PA16/1100</v>
          </cell>
          <cell r="E380">
            <v>1</v>
          </cell>
          <cell r="F380">
            <v>1113</v>
          </cell>
          <cell r="G380">
            <v>4385.3742587148263</v>
          </cell>
          <cell r="H380">
            <v>43.853742587148261</v>
          </cell>
          <cell r="I380">
            <v>4429.2280013019745</v>
          </cell>
          <cell r="J380">
            <v>43.853742587148261</v>
          </cell>
          <cell r="K380">
            <v>4385.3742587148263</v>
          </cell>
          <cell r="L380">
            <v>1113</v>
          </cell>
        </row>
        <row r="381">
          <cell r="C381" t="str">
            <v>EA033SEU0S0-050-RT</v>
          </cell>
          <cell r="D381" t="str">
            <v>PA16/1700</v>
          </cell>
          <cell r="E381">
            <v>1</v>
          </cell>
          <cell r="F381">
            <v>1477</v>
          </cell>
          <cell r="G381">
            <v>5819.5847081058382</v>
          </cell>
          <cell r="H381">
            <v>58.195847081058382</v>
          </cell>
          <cell r="I381">
            <v>5877.7805551868969</v>
          </cell>
          <cell r="J381">
            <v>58.195847081058382</v>
          </cell>
          <cell r="K381">
            <v>5819.5847081058382</v>
          </cell>
          <cell r="L381">
            <v>1477</v>
          </cell>
        </row>
        <row r="382">
          <cell r="C382" t="str">
            <v>EC033SEU0S0-070-S1</v>
          </cell>
          <cell r="D382" t="str">
            <v>PC16/300</v>
          </cell>
          <cell r="E382">
            <v>1</v>
          </cell>
          <cell r="F382">
            <v>3003</v>
          </cell>
          <cell r="G382">
            <v>823.40869297226345</v>
          </cell>
          <cell r="H382">
            <v>8.2340869297226345</v>
          </cell>
          <cell r="I382">
            <v>831.64277990198605</v>
          </cell>
          <cell r="J382">
            <v>831.64277990198605</v>
          </cell>
          <cell r="K382">
            <v>0</v>
          </cell>
          <cell r="L382">
            <v>3003</v>
          </cell>
        </row>
        <row r="383">
          <cell r="C383" t="str">
            <v>EA033SEU0S0-070-S3</v>
          </cell>
          <cell r="D383" t="str">
            <v>PA16/950</v>
          </cell>
          <cell r="E383">
            <v>1</v>
          </cell>
          <cell r="F383">
            <v>1012</v>
          </cell>
          <cell r="G383">
            <v>3987.4202603947924</v>
          </cell>
          <cell r="H383">
            <v>39.874202603947928</v>
          </cell>
          <cell r="I383">
            <v>4027.2944629987405</v>
          </cell>
          <cell r="J383">
            <v>39.874202603947928</v>
          </cell>
          <cell r="K383">
            <v>3987.4202603947924</v>
          </cell>
          <cell r="L383">
            <v>1012</v>
          </cell>
        </row>
        <row r="384">
          <cell r="C384" t="str">
            <v>EA033SEU0S0-070-A2</v>
          </cell>
          <cell r="D384" t="str">
            <v>PA16/1350</v>
          </cell>
          <cell r="E384">
            <v>1</v>
          </cell>
          <cell r="F384">
            <v>1271</v>
          </cell>
          <cell r="G384">
            <v>5007.9161570768583</v>
          </cell>
          <cell r="H384">
            <v>50.079161570768584</v>
          </cell>
          <cell r="I384">
            <v>5057.9953186476268</v>
          </cell>
          <cell r="J384">
            <v>50.079161570768584</v>
          </cell>
          <cell r="K384">
            <v>5007.9161570768583</v>
          </cell>
          <cell r="L384">
            <v>1271</v>
          </cell>
        </row>
        <row r="385">
          <cell r="C385" t="str">
            <v>EA033SEU0S0-070-RT</v>
          </cell>
          <cell r="D385" t="str">
            <v>PA16/2100</v>
          </cell>
          <cell r="E385">
            <v>1</v>
          </cell>
          <cell r="F385">
            <v>1694</v>
          </cell>
          <cell r="G385">
            <v>6674.5947837043259</v>
          </cell>
          <cell r="H385">
            <v>66.745947837043261</v>
          </cell>
          <cell r="I385">
            <v>6741.3407315413688</v>
          </cell>
          <cell r="J385">
            <v>66.745947837043261</v>
          </cell>
          <cell r="K385">
            <v>6674.5947837043259</v>
          </cell>
          <cell r="L385">
            <v>1694</v>
          </cell>
        </row>
        <row r="386">
          <cell r="C386" t="str">
            <v>EC033SEU0S0-120-S1</v>
          </cell>
          <cell r="D386" t="str">
            <v>PC16/400</v>
          </cell>
          <cell r="E386">
            <v>1</v>
          </cell>
          <cell r="F386">
            <v>3080</v>
          </cell>
          <cell r="G386">
            <v>901.08691354181701</v>
          </cell>
          <cell r="H386">
            <v>9.0108691354181705</v>
          </cell>
          <cell r="I386">
            <v>910.09778267723516</v>
          </cell>
          <cell r="J386">
            <v>910.09778267723516</v>
          </cell>
          <cell r="K386">
            <v>0</v>
          </cell>
          <cell r="L386">
            <v>3080</v>
          </cell>
        </row>
        <row r="387">
          <cell r="C387" t="str">
            <v>EA033SEU0S0-120-S3</v>
          </cell>
          <cell r="D387" t="str">
            <v>PA16/1450</v>
          </cell>
          <cell r="E387">
            <v>1</v>
          </cell>
          <cell r="F387">
            <v>1331</v>
          </cell>
          <cell r="G387">
            <v>5244.3244729105418</v>
          </cell>
          <cell r="H387">
            <v>52.443244729105416</v>
          </cell>
          <cell r="I387">
            <v>5296.7677176396473</v>
          </cell>
          <cell r="J387">
            <v>52.443244729105416</v>
          </cell>
          <cell r="K387">
            <v>5244.3244729105418</v>
          </cell>
          <cell r="L387">
            <v>1331</v>
          </cell>
        </row>
        <row r="388">
          <cell r="C388" t="str">
            <v>EA033SEU0S0-120-A2</v>
          </cell>
          <cell r="D388" t="str">
            <v>PA16/2100</v>
          </cell>
          <cell r="E388">
            <v>1</v>
          </cell>
          <cell r="F388">
            <v>1694</v>
          </cell>
          <cell r="G388">
            <v>6674.5947837043259</v>
          </cell>
          <cell r="H388">
            <v>66.745947837043261</v>
          </cell>
          <cell r="I388">
            <v>6741.3407315413688</v>
          </cell>
          <cell r="J388">
            <v>66.745947837043261</v>
          </cell>
          <cell r="K388">
            <v>6674.5947837043259</v>
          </cell>
          <cell r="L388">
            <v>1694</v>
          </cell>
        </row>
        <row r="389">
          <cell r="C389" t="str">
            <v>EA033SEU0S0-120-RT</v>
          </cell>
          <cell r="D389" t="str">
            <v>PA16/3350</v>
          </cell>
          <cell r="E389">
            <v>1</v>
          </cell>
          <cell r="F389">
            <v>2295</v>
          </cell>
          <cell r="G389">
            <v>9042.6180806383873</v>
          </cell>
          <cell r="H389">
            <v>90.426180806383869</v>
          </cell>
          <cell r="I389">
            <v>9133.0442614447711</v>
          </cell>
          <cell r="J389">
            <v>90.426180806383869</v>
          </cell>
          <cell r="K389">
            <v>9042.6180806383873</v>
          </cell>
          <cell r="L389">
            <v>2295</v>
          </cell>
        </row>
        <row r="390">
          <cell r="C390" t="str">
            <v>EC033SEU0S0-150-S1</v>
          </cell>
          <cell r="D390" t="str">
            <v>PC16/500</v>
          </cell>
          <cell r="E390">
            <v>1</v>
          </cell>
          <cell r="F390">
            <v>3157</v>
          </cell>
          <cell r="G390">
            <v>978.76513411137057</v>
          </cell>
          <cell r="H390">
            <v>9.7876513411137065</v>
          </cell>
          <cell r="I390">
            <v>988.55278545248427</v>
          </cell>
          <cell r="J390">
            <v>988.55278545248427</v>
          </cell>
          <cell r="K390">
            <v>0</v>
          </cell>
          <cell r="L390">
            <v>3157</v>
          </cell>
        </row>
        <row r="391">
          <cell r="C391" t="str">
            <v>EA033SEU0S0-150-S3</v>
          </cell>
          <cell r="D391" t="str">
            <v>PA16/1750</v>
          </cell>
          <cell r="E391">
            <v>1</v>
          </cell>
          <cell r="F391">
            <v>1505</v>
          </cell>
          <cell r="G391">
            <v>5929.9085888282234</v>
          </cell>
          <cell r="H391">
            <v>59.299085888282235</v>
          </cell>
          <cell r="I391">
            <v>5989.2076747165056</v>
          </cell>
          <cell r="J391">
            <v>59.299085888282235</v>
          </cell>
          <cell r="K391">
            <v>5929.9085888282234</v>
          </cell>
          <cell r="L391">
            <v>1505</v>
          </cell>
        </row>
        <row r="392">
          <cell r="C392" t="str">
            <v>EA033SEU0S0-150-A2</v>
          </cell>
          <cell r="D392" t="str">
            <v>PA16/2550</v>
          </cell>
          <cell r="E392">
            <v>1</v>
          </cell>
          <cell r="F392">
            <v>1922</v>
          </cell>
          <cell r="G392">
            <v>7572.9463838723232</v>
          </cell>
          <cell r="H392">
            <v>75.729463838723234</v>
          </cell>
          <cell r="I392">
            <v>7648.6758477110461</v>
          </cell>
          <cell r="J392">
            <v>75.729463838723234</v>
          </cell>
          <cell r="K392">
            <v>7572.9463838723232</v>
          </cell>
          <cell r="L392">
            <v>1922</v>
          </cell>
        </row>
        <row r="393">
          <cell r="C393" t="str">
            <v>EA033SEU0S0-150-RT</v>
          </cell>
          <cell r="D393" t="str">
            <v>PA16/4100</v>
          </cell>
          <cell r="E393">
            <v>1</v>
          </cell>
          <cell r="F393">
            <v>2617</v>
          </cell>
          <cell r="G393">
            <v>10311.342708945822</v>
          </cell>
          <cell r="H393">
            <v>103.11342708945823</v>
          </cell>
          <cell r="I393">
            <v>10414.45613603528</v>
          </cell>
          <cell r="J393">
            <v>103.11342708945823</v>
          </cell>
          <cell r="K393">
            <v>10311.342708945822</v>
          </cell>
          <cell r="L393">
            <v>2617</v>
          </cell>
        </row>
        <row r="394">
          <cell r="C394" t="str">
            <v>EC033SEU0D0-035-S1</v>
          </cell>
          <cell r="D394" t="str">
            <v>PC16/400</v>
          </cell>
          <cell r="E394">
            <v>1</v>
          </cell>
          <cell r="F394">
            <v>3080</v>
          </cell>
          <cell r="G394">
            <v>901.08691354181701</v>
          </cell>
          <cell r="H394">
            <v>9.0108691354181705</v>
          </cell>
          <cell r="I394">
            <v>910.09778267723516</v>
          </cell>
          <cell r="J394">
            <v>910.09778267723516</v>
          </cell>
          <cell r="K394">
            <v>0</v>
          </cell>
          <cell r="L394">
            <v>3080</v>
          </cell>
        </row>
        <row r="395">
          <cell r="C395" t="str">
            <v>EA033SEU0D0-035-S3</v>
          </cell>
          <cell r="D395" t="str">
            <v>PA16/600</v>
          </cell>
          <cell r="E395">
            <v>2</v>
          </cell>
          <cell r="F395">
            <v>750</v>
          </cell>
          <cell r="G395">
            <v>5910.2078958420834</v>
          </cell>
          <cell r="H395">
            <v>59.102078958420833</v>
          </cell>
          <cell r="I395">
            <v>5969.3099748005043</v>
          </cell>
          <cell r="J395">
            <v>59.102078958420833</v>
          </cell>
          <cell r="K395">
            <v>5910.2078958420834</v>
          </cell>
          <cell r="L395">
            <v>1500</v>
          </cell>
        </row>
        <row r="396">
          <cell r="C396" t="str">
            <v>EA033SEU0D0-035-A2</v>
          </cell>
          <cell r="D396" t="str">
            <v>PA16/850</v>
          </cell>
          <cell r="E396">
            <v>2</v>
          </cell>
          <cell r="F396">
            <v>941</v>
          </cell>
          <cell r="G396">
            <v>7415.3408399832006</v>
          </cell>
          <cell r="H396">
            <v>74.153408399832003</v>
          </cell>
          <cell r="I396">
            <v>7489.4942483830328</v>
          </cell>
          <cell r="J396">
            <v>74.153408399832003</v>
          </cell>
          <cell r="K396">
            <v>7415.3408399832006</v>
          </cell>
          <cell r="L396">
            <v>1882</v>
          </cell>
        </row>
        <row r="397">
          <cell r="C397" t="str">
            <v>EA033SEU0D0-035-RT</v>
          </cell>
          <cell r="D397" t="str">
            <v>PA16/1250</v>
          </cell>
          <cell r="E397">
            <v>2</v>
          </cell>
          <cell r="F397">
            <v>1209</v>
          </cell>
          <cell r="G397">
            <v>9527.2551280974385</v>
          </cell>
          <cell r="H397">
            <v>95.272551280974383</v>
          </cell>
          <cell r="I397">
            <v>9622.5276793784124</v>
          </cell>
          <cell r="J397">
            <v>95.272551280974383</v>
          </cell>
          <cell r="K397">
            <v>9527.2551280974385</v>
          </cell>
          <cell r="L397">
            <v>2418</v>
          </cell>
        </row>
        <row r="398">
          <cell r="C398" t="str">
            <v>EC033SEU0D0-050-S1</v>
          </cell>
          <cell r="D398" t="str">
            <v>PC16/500</v>
          </cell>
          <cell r="E398">
            <v>1</v>
          </cell>
          <cell r="F398">
            <v>3157</v>
          </cell>
          <cell r="G398">
            <v>978.76513411137057</v>
          </cell>
          <cell r="H398">
            <v>9.7876513411137065</v>
          </cell>
          <cell r="I398">
            <v>988.55278545248427</v>
          </cell>
          <cell r="J398">
            <v>988.55278545248427</v>
          </cell>
          <cell r="K398">
            <v>0</v>
          </cell>
          <cell r="L398">
            <v>3157</v>
          </cell>
        </row>
        <row r="399">
          <cell r="C399" t="str">
            <v>EA033SEU0D0-050-S3</v>
          </cell>
          <cell r="D399" t="str">
            <v>PA16/750</v>
          </cell>
          <cell r="E399">
            <v>2</v>
          </cell>
          <cell r="F399">
            <v>867</v>
          </cell>
          <cell r="G399">
            <v>6832.2003275934485</v>
          </cell>
          <cell r="H399">
            <v>68.322003275934492</v>
          </cell>
          <cell r="I399">
            <v>6900.522330869383</v>
          </cell>
          <cell r="J399">
            <v>68.322003275934492</v>
          </cell>
          <cell r="K399">
            <v>6832.2003275934485</v>
          </cell>
          <cell r="L399">
            <v>1734</v>
          </cell>
        </row>
        <row r="400">
          <cell r="C400" t="str">
            <v>EA033SEU0D0-050-A2</v>
          </cell>
          <cell r="D400" t="str">
            <v>PA16/1100</v>
          </cell>
          <cell r="E400">
            <v>2</v>
          </cell>
          <cell r="F400">
            <v>1113</v>
          </cell>
          <cell r="G400">
            <v>8770.7485174296526</v>
          </cell>
          <cell r="H400">
            <v>87.707485174296522</v>
          </cell>
          <cell r="I400">
            <v>8858.4560026039489</v>
          </cell>
          <cell r="J400">
            <v>87.707485174296522</v>
          </cell>
          <cell r="K400">
            <v>8770.7485174296526</v>
          </cell>
          <cell r="L400">
            <v>2226</v>
          </cell>
        </row>
        <row r="401">
          <cell r="C401" t="str">
            <v>EA033SEU0D0-050-RT</v>
          </cell>
          <cell r="D401" t="str">
            <v>PA16/1700</v>
          </cell>
          <cell r="E401">
            <v>2</v>
          </cell>
          <cell r="F401">
            <v>1477</v>
          </cell>
          <cell r="G401">
            <v>11639.169416211676</v>
          </cell>
          <cell r="H401">
            <v>116.39169416211676</v>
          </cell>
          <cell r="I401">
            <v>11755.561110373794</v>
          </cell>
          <cell r="J401">
            <v>116.39169416211676</v>
          </cell>
          <cell r="K401">
            <v>11639.169416211676</v>
          </cell>
          <cell r="L401">
            <v>2954</v>
          </cell>
        </row>
        <row r="402">
          <cell r="C402" t="str">
            <v>EC033SEU0D0-070-S1</v>
          </cell>
          <cell r="D402" t="str">
            <v>PC16/500</v>
          </cell>
          <cell r="E402">
            <v>1</v>
          </cell>
          <cell r="F402">
            <v>3157</v>
          </cell>
          <cell r="G402">
            <v>978.76513411137057</v>
          </cell>
          <cell r="H402">
            <v>9.7876513411137065</v>
          </cell>
          <cell r="I402">
            <v>988.55278545248427</v>
          </cell>
          <cell r="J402">
            <v>988.55278545248427</v>
          </cell>
          <cell r="K402">
            <v>0</v>
          </cell>
          <cell r="L402">
            <v>3157</v>
          </cell>
        </row>
        <row r="403">
          <cell r="C403" t="str">
            <v>EA033SEU0D0-070-S3</v>
          </cell>
          <cell r="D403" t="str">
            <v>PA16/900</v>
          </cell>
          <cell r="E403">
            <v>2</v>
          </cell>
          <cell r="F403">
            <v>977</v>
          </cell>
          <cell r="G403">
            <v>7699.0308189836205</v>
          </cell>
          <cell r="H403">
            <v>76.990308189836213</v>
          </cell>
          <cell r="I403">
            <v>7776.021127173457</v>
          </cell>
          <cell r="J403">
            <v>76.990308189836213</v>
          </cell>
          <cell r="K403">
            <v>7699.0308189836205</v>
          </cell>
          <cell r="L403">
            <v>1954</v>
          </cell>
        </row>
        <row r="404">
          <cell r="C404" t="str">
            <v>EA033SEU0D0-070-A2</v>
          </cell>
          <cell r="D404" t="str">
            <v>PA16/1350</v>
          </cell>
          <cell r="E404">
            <v>2</v>
          </cell>
          <cell r="F404">
            <v>1271</v>
          </cell>
          <cell r="G404">
            <v>10015.832314153717</v>
          </cell>
          <cell r="H404">
            <v>100.15832314153717</v>
          </cell>
          <cell r="I404">
            <v>10115.990637295254</v>
          </cell>
          <cell r="J404">
            <v>100.15832314153717</v>
          </cell>
          <cell r="K404">
            <v>10015.832314153717</v>
          </cell>
          <cell r="L404">
            <v>2542</v>
          </cell>
        </row>
        <row r="405">
          <cell r="C405" t="str">
            <v>EA033SEU0D0-070-RT</v>
          </cell>
          <cell r="D405" t="str">
            <v>PA16/2100</v>
          </cell>
          <cell r="E405">
            <v>2</v>
          </cell>
          <cell r="F405">
            <v>1694</v>
          </cell>
          <cell r="G405">
            <v>13349.189567408652</v>
          </cell>
          <cell r="H405">
            <v>133.49189567408652</v>
          </cell>
          <cell r="I405">
            <v>13482.681463082738</v>
          </cell>
          <cell r="J405">
            <v>133.49189567408652</v>
          </cell>
          <cell r="K405">
            <v>13349.189567408652</v>
          </cell>
          <cell r="L405">
            <v>3388</v>
          </cell>
        </row>
        <row r="406">
          <cell r="C406" t="str">
            <v>EC033SEU0D0-120-S1</v>
          </cell>
          <cell r="D406" t="str">
            <v>PC16/700</v>
          </cell>
          <cell r="E406">
            <v>1</v>
          </cell>
          <cell r="F406">
            <v>3311</v>
          </cell>
          <cell r="G406">
            <v>1134.1215752504772</v>
          </cell>
          <cell r="H406">
            <v>11.341215752504773</v>
          </cell>
          <cell r="I406">
            <v>1145.4627910029819</v>
          </cell>
          <cell r="J406">
            <v>1145.4627910029819</v>
          </cell>
          <cell r="K406">
            <v>0</v>
          </cell>
          <cell r="L406">
            <v>3311</v>
          </cell>
        </row>
        <row r="407">
          <cell r="C407" t="str">
            <v>EA033SEU0D0-120-S3</v>
          </cell>
          <cell r="D407" t="str">
            <v>PA16/1400</v>
          </cell>
          <cell r="E407">
            <v>2</v>
          </cell>
          <cell r="F407">
            <v>1301</v>
          </cell>
          <cell r="G407">
            <v>10252.2406299874</v>
          </cell>
          <cell r="H407">
            <v>102.52240629987401</v>
          </cell>
          <cell r="I407">
            <v>10354.763036287273</v>
          </cell>
          <cell r="J407">
            <v>102.52240629987401</v>
          </cell>
          <cell r="K407">
            <v>10252.2406299874</v>
          </cell>
          <cell r="L407">
            <v>2602</v>
          </cell>
        </row>
        <row r="408">
          <cell r="C408" t="str">
            <v>EA033SEU0D0-120-A2</v>
          </cell>
          <cell r="D408" t="str">
            <v>PA16/2100</v>
          </cell>
          <cell r="E408">
            <v>2</v>
          </cell>
          <cell r="F408">
            <v>1694</v>
          </cell>
          <cell r="G408">
            <v>13349.189567408652</v>
          </cell>
          <cell r="H408">
            <v>133.49189567408652</v>
          </cell>
          <cell r="I408">
            <v>13482.681463082738</v>
          </cell>
          <cell r="J408">
            <v>133.49189567408652</v>
          </cell>
          <cell r="K408">
            <v>13349.189567408652</v>
          </cell>
          <cell r="L408">
            <v>3388</v>
          </cell>
        </row>
        <row r="409">
          <cell r="C409" t="str">
            <v>EA033SEU0D0-120-RT</v>
          </cell>
          <cell r="D409" t="str">
            <v>PA16/3350</v>
          </cell>
          <cell r="E409">
            <v>2</v>
          </cell>
          <cell r="F409">
            <v>2295</v>
          </cell>
          <cell r="G409">
            <v>18085.236161276775</v>
          </cell>
          <cell r="H409">
            <v>180.85236161276774</v>
          </cell>
          <cell r="I409">
            <v>18266.088522889542</v>
          </cell>
          <cell r="J409">
            <v>180.85236161276774</v>
          </cell>
          <cell r="K409">
            <v>18085.236161276775</v>
          </cell>
          <cell r="L409">
            <v>4590</v>
          </cell>
        </row>
        <row r="410">
          <cell r="C410" t="str">
            <v>EC033SEU0D0-150-S1</v>
          </cell>
          <cell r="D410" t="str">
            <v>PC16/800</v>
          </cell>
          <cell r="E410">
            <v>1</v>
          </cell>
          <cell r="F410">
            <v>3388</v>
          </cell>
          <cell r="G410">
            <v>1211.7997958200308</v>
          </cell>
          <cell r="H410">
            <v>12.117997958200307</v>
          </cell>
          <cell r="I410">
            <v>1223.917793778231</v>
          </cell>
          <cell r="J410">
            <v>1223.917793778231</v>
          </cell>
          <cell r="K410">
            <v>0</v>
          </cell>
          <cell r="L410">
            <v>3388</v>
          </cell>
        </row>
        <row r="411">
          <cell r="C411" t="str">
            <v>EA033SEU0D0-150-S3</v>
          </cell>
          <cell r="D411" t="str">
            <v>PA16/1650</v>
          </cell>
          <cell r="E411">
            <v>2</v>
          </cell>
          <cell r="F411">
            <v>1448</v>
          </cell>
          <cell r="G411">
            <v>11410.641377572449</v>
          </cell>
          <cell r="H411">
            <v>114.10641377572449</v>
          </cell>
          <cell r="I411">
            <v>11524.747791348173</v>
          </cell>
          <cell r="J411">
            <v>114.10641377572449</v>
          </cell>
          <cell r="K411">
            <v>11410.641377572449</v>
          </cell>
          <cell r="L411">
            <v>2896</v>
          </cell>
        </row>
        <row r="412">
          <cell r="C412" t="str">
            <v>EA033SEU0D0-150-A2</v>
          </cell>
          <cell r="D412" t="str">
            <v>PA16/2550</v>
          </cell>
          <cell r="E412">
            <v>2</v>
          </cell>
          <cell r="F412">
            <v>1922</v>
          </cell>
          <cell r="G412">
            <v>15145.892767744646</v>
          </cell>
          <cell r="H412">
            <v>151.45892767744647</v>
          </cell>
          <cell r="I412">
            <v>15297.351695422092</v>
          </cell>
          <cell r="J412">
            <v>151.45892767744647</v>
          </cell>
          <cell r="K412">
            <v>15145.892767744646</v>
          </cell>
          <cell r="L412">
            <v>3844</v>
          </cell>
        </row>
        <row r="413">
          <cell r="C413" t="str">
            <v>EA033SEU0D0-150-RT</v>
          </cell>
          <cell r="D413" t="str">
            <v>PA16/4100</v>
          </cell>
          <cell r="E413">
            <v>2</v>
          </cell>
          <cell r="F413">
            <v>2617</v>
          </cell>
          <cell r="G413">
            <v>20622.685417891644</v>
          </cell>
          <cell r="H413">
            <v>206.22685417891645</v>
          </cell>
          <cell r="I413">
            <v>20828.91227207056</v>
          </cell>
          <cell r="J413">
            <v>206.22685417891645</v>
          </cell>
          <cell r="K413">
            <v>20622.685417891644</v>
          </cell>
          <cell r="L413">
            <v>5234</v>
          </cell>
        </row>
        <row r="414">
          <cell r="C414" t="str">
            <v>EC138SER0S1-240-S1</v>
          </cell>
          <cell r="D414" t="str">
            <v>PC25/600</v>
          </cell>
          <cell r="E414">
            <v>1</v>
          </cell>
          <cell r="F414">
            <v>6006</v>
          </cell>
          <cell r="G414">
            <v>3852.8592951848482</v>
          </cell>
          <cell r="H414">
            <v>38.528592951848481</v>
          </cell>
          <cell r="I414">
            <v>3891.3878881366968</v>
          </cell>
          <cell r="J414">
            <v>3891.3878881366968</v>
          </cell>
          <cell r="K414">
            <v>0</v>
          </cell>
          <cell r="L414">
            <v>6006</v>
          </cell>
        </row>
        <row r="415">
          <cell r="C415" t="str">
            <v>EC138SER0S1-240-S2</v>
          </cell>
          <cell r="D415" t="str">
            <v>PC25/700</v>
          </cell>
          <cell r="E415">
            <v>1</v>
          </cell>
          <cell r="F415">
            <v>5975</v>
          </cell>
          <cell r="G415">
            <v>3821.5862453451577</v>
          </cell>
          <cell r="H415">
            <v>38.215862453451578</v>
          </cell>
          <cell r="I415">
            <v>3859.8021077986095</v>
          </cell>
          <cell r="J415">
            <v>3859.8021077986095</v>
          </cell>
          <cell r="K415">
            <v>0</v>
          </cell>
          <cell r="L415">
            <v>5975</v>
          </cell>
        </row>
        <row r="416">
          <cell r="C416" t="str">
            <v>EC138SER0S1-240-A1</v>
          </cell>
          <cell r="D416" t="str">
            <v>PC25/700</v>
          </cell>
          <cell r="E416">
            <v>1</v>
          </cell>
          <cell r="F416">
            <v>5975</v>
          </cell>
          <cell r="G416">
            <v>3821.5862453451577</v>
          </cell>
          <cell r="H416">
            <v>38.215862453451578</v>
          </cell>
          <cell r="I416">
            <v>3859.8021077986095</v>
          </cell>
          <cell r="J416">
            <v>3859.8021077986095</v>
          </cell>
          <cell r="K416">
            <v>0</v>
          </cell>
          <cell r="L416">
            <v>5975</v>
          </cell>
        </row>
        <row r="417">
          <cell r="C417" t="str">
            <v>EC138SER0S1-240-A2</v>
          </cell>
          <cell r="D417" t="str">
            <v>PC25/1000</v>
          </cell>
          <cell r="E417">
            <v>1</v>
          </cell>
          <cell r="F417">
            <v>6380</v>
          </cell>
          <cell r="G417">
            <v>4230.1535093798229</v>
          </cell>
          <cell r="H417">
            <v>42.301535093798229</v>
          </cell>
          <cell r="I417">
            <v>4272.4550444736215</v>
          </cell>
          <cell r="J417">
            <v>4272.4550444736215</v>
          </cell>
          <cell r="K417">
            <v>0</v>
          </cell>
          <cell r="L417">
            <v>6380</v>
          </cell>
        </row>
        <row r="418">
          <cell r="C418" t="str">
            <v>EC138SER0S1-300-S1</v>
          </cell>
          <cell r="D418" t="str">
            <v>PC25/700</v>
          </cell>
          <cell r="E418">
            <v>1</v>
          </cell>
          <cell r="F418">
            <v>5975</v>
          </cell>
          <cell r="G418">
            <v>3821.5862453451577</v>
          </cell>
          <cell r="H418">
            <v>38.215862453451578</v>
          </cell>
          <cell r="I418">
            <v>3859.8021077986095</v>
          </cell>
          <cell r="J418">
            <v>3859.8021077986095</v>
          </cell>
          <cell r="K418">
            <v>0</v>
          </cell>
          <cell r="L418">
            <v>5975</v>
          </cell>
        </row>
        <row r="419">
          <cell r="C419" t="str">
            <v>EC138SER0S1-300-S2</v>
          </cell>
          <cell r="D419" t="str">
            <v>PC25/700</v>
          </cell>
          <cell r="E419">
            <v>1</v>
          </cell>
          <cell r="F419">
            <v>5975</v>
          </cell>
          <cell r="G419">
            <v>3821.5862453451577</v>
          </cell>
          <cell r="H419">
            <v>38.215862453451578</v>
          </cell>
          <cell r="I419">
            <v>3859.8021077986095</v>
          </cell>
          <cell r="J419">
            <v>3859.8021077986095</v>
          </cell>
          <cell r="K419">
            <v>0</v>
          </cell>
          <cell r="L419">
            <v>5975</v>
          </cell>
        </row>
        <row r="420">
          <cell r="C420" t="str">
            <v>EC138SER0S1-300-A1</v>
          </cell>
          <cell r="D420" t="str">
            <v>PC25/1000</v>
          </cell>
          <cell r="E420">
            <v>1</v>
          </cell>
          <cell r="F420">
            <v>6380</v>
          </cell>
          <cell r="G420">
            <v>4230.1535093798229</v>
          </cell>
          <cell r="H420">
            <v>42.301535093798229</v>
          </cell>
          <cell r="I420">
            <v>4272.4550444736215</v>
          </cell>
          <cell r="J420">
            <v>4272.4550444736215</v>
          </cell>
          <cell r="K420">
            <v>0</v>
          </cell>
          <cell r="L420">
            <v>6380</v>
          </cell>
        </row>
        <row r="421">
          <cell r="C421" t="str">
            <v>EC138SER0S1-300-A2</v>
          </cell>
          <cell r="D421" t="str">
            <v>PC25/1000</v>
          </cell>
          <cell r="E421">
            <v>1</v>
          </cell>
          <cell r="F421">
            <v>6380</v>
          </cell>
          <cell r="G421">
            <v>4230.1535093798229</v>
          </cell>
          <cell r="H421">
            <v>42.301535093798229</v>
          </cell>
          <cell r="I421">
            <v>4272.4550444736215</v>
          </cell>
          <cell r="J421">
            <v>4272.4550444736215</v>
          </cell>
          <cell r="K421">
            <v>0</v>
          </cell>
          <cell r="L421">
            <v>6380</v>
          </cell>
        </row>
        <row r="422">
          <cell r="C422" t="str">
            <v>EC138SER0S1-400-S1</v>
          </cell>
          <cell r="D422" t="str">
            <v>PC25/700</v>
          </cell>
          <cell r="E422">
            <v>1</v>
          </cell>
          <cell r="F422">
            <v>5975</v>
          </cell>
          <cell r="G422">
            <v>3821.5862453451577</v>
          </cell>
          <cell r="H422">
            <v>38.215862453451578</v>
          </cell>
          <cell r="I422">
            <v>3859.8021077986095</v>
          </cell>
          <cell r="J422">
            <v>3859.8021077986095</v>
          </cell>
          <cell r="K422">
            <v>0</v>
          </cell>
          <cell r="L422">
            <v>5975</v>
          </cell>
        </row>
        <row r="423">
          <cell r="C423" t="str">
            <v>EC138SER0S1-400-S2</v>
          </cell>
          <cell r="D423" t="str">
            <v>PC25/900</v>
          </cell>
          <cell r="E423">
            <v>1</v>
          </cell>
          <cell r="F423">
            <v>6261</v>
          </cell>
          <cell r="G423">
            <v>4110.1053503177845</v>
          </cell>
          <cell r="H423">
            <v>41.101053503177845</v>
          </cell>
          <cell r="I423">
            <v>4151.2064038209628</v>
          </cell>
          <cell r="J423">
            <v>4151.2064038209628</v>
          </cell>
          <cell r="K423">
            <v>0</v>
          </cell>
          <cell r="L423">
            <v>6261</v>
          </cell>
        </row>
        <row r="424">
          <cell r="C424" t="str">
            <v>EC138SER0S1-400-A1</v>
          </cell>
          <cell r="D424" t="str">
            <v>PC25/1000</v>
          </cell>
          <cell r="E424">
            <v>1</v>
          </cell>
          <cell r="F424">
            <v>6380</v>
          </cell>
          <cell r="G424">
            <v>4230.1535093798229</v>
          </cell>
          <cell r="H424">
            <v>42.301535093798229</v>
          </cell>
          <cell r="I424">
            <v>4272.4550444736215</v>
          </cell>
          <cell r="J424">
            <v>4272.4550444736215</v>
          </cell>
          <cell r="K424">
            <v>0</v>
          </cell>
          <cell r="L424">
            <v>6380</v>
          </cell>
        </row>
        <row r="425">
          <cell r="C425" t="str">
            <v>EC138SER0S1-400-A2</v>
          </cell>
          <cell r="D425" t="str">
            <v>PC25/1100</v>
          </cell>
          <cell r="E425">
            <v>1</v>
          </cell>
          <cell r="F425">
            <v>6599.9285714285716</v>
          </cell>
          <cell r="G425">
            <v>4452.0192247171653</v>
          </cell>
          <cell r="H425">
            <v>44.520192247171657</v>
          </cell>
          <cell r="I425">
            <v>4496.5394169643369</v>
          </cell>
          <cell r="J425">
            <v>4496.5394169643369</v>
          </cell>
          <cell r="K425">
            <v>0</v>
          </cell>
          <cell r="L425">
            <v>6599.9285714285716</v>
          </cell>
        </row>
        <row r="426">
          <cell r="C426" t="str">
            <v>EC060SER0S1-070-S1</v>
          </cell>
          <cell r="D426" t="str">
            <v>PC21/400</v>
          </cell>
          <cell r="E426">
            <v>1</v>
          </cell>
          <cell r="F426">
            <v>4697</v>
          </cell>
          <cell r="G426">
            <v>2532.3295455024395</v>
          </cell>
          <cell r="H426">
            <v>25.323295455024397</v>
          </cell>
          <cell r="I426">
            <v>2557.6528409574639</v>
          </cell>
          <cell r="J426">
            <v>2557.6528409574639</v>
          </cell>
          <cell r="K426">
            <v>0</v>
          </cell>
          <cell r="L426">
            <v>4697</v>
          </cell>
        </row>
        <row r="427">
          <cell r="C427" t="str">
            <v>EC060SER0S1-070-S2</v>
          </cell>
          <cell r="D427" t="str">
            <v>PC21/600</v>
          </cell>
          <cell r="E427">
            <v>1</v>
          </cell>
          <cell r="F427">
            <v>4774</v>
          </cell>
          <cell r="G427">
            <v>2610.007766071993</v>
          </cell>
          <cell r="H427">
            <v>26.100077660719933</v>
          </cell>
          <cell r="I427">
            <v>2636.1078437327128</v>
          </cell>
          <cell r="J427">
            <v>2636.1078437327128</v>
          </cell>
          <cell r="K427">
            <v>0</v>
          </cell>
          <cell r="L427">
            <v>4774</v>
          </cell>
        </row>
        <row r="428">
          <cell r="C428" t="str">
            <v>EC060SER0S1-070-A1</v>
          </cell>
          <cell r="D428" t="str">
            <v>PC21/700</v>
          </cell>
          <cell r="E428">
            <v>1</v>
          </cell>
          <cell r="F428">
            <v>5043.5</v>
          </cell>
          <cell r="G428">
            <v>2881.88153806543</v>
          </cell>
          <cell r="H428">
            <v>28.8188153806543</v>
          </cell>
          <cell r="I428">
            <v>2910.7003534460841</v>
          </cell>
          <cell r="J428">
            <v>2910.7003534460841</v>
          </cell>
          <cell r="K428">
            <v>0</v>
          </cell>
          <cell r="L428">
            <v>5043.5</v>
          </cell>
        </row>
        <row r="429">
          <cell r="C429" t="str">
            <v>EC060SER0S1-070-A2</v>
          </cell>
          <cell r="D429" t="str">
            <v>PC21/1100</v>
          </cell>
          <cell r="E429">
            <v>1</v>
          </cell>
          <cell r="F429">
            <v>5064.9904761904754</v>
          </cell>
          <cell r="G429">
            <v>2903.5613036455402</v>
          </cell>
          <cell r="H429">
            <v>29.035613036455402</v>
          </cell>
          <cell r="I429">
            <v>2932.5969166819955</v>
          </cell>
          <cell r="J429">
            <v>2932.5969166819955</v>
          </cell>
          <cell r="K429">
            <v>0</v>
          </cell>
          <cell r="L429">
            <v>5064.9904761904754</v>
          </cell>
        </row>
        <row r="430">
          <cell r="C430" t="str">
            <v>EC060SER0S1-120-S1</v>
          </cell>
          <cell r="D430" t="str">
            <v>PC21/400</v>
          </cell>
          <cell r="E430">
            <v>1</v>
          </cell>
          <cell r="F430">
            <v>4697</v>
          </cell>
          <cell r="G430">
            <v>2532.3295455024395</v>
          </cell>
          <cell r="H430">
            <v>25.323295455024397</v>
          </cell>
          <cell r="I430">
            <v>2557.6528409574639</v>
          </cell>
          <cell r="J430">
            <v>2557.6528409574639</v>
          </cell>
          <cell r="K430">
            <v>0</v>
          </cell>
          <cell r="L430">
            <v>4697</v>
          </cell>
        </row>
        <row r="431">
          <cell r="C431" t="str">
            <v>EC060SER0S1-120-S2</v>
          </cell>
          <cell r="D431" t="str">
            <v>PC21/1000</v>
          </cell>
          <cell r="E431">
            <v>1</v>
          </cell>
          <cell r="F431">
            <v>5009.9619047619035</v>
          </cell>
          <cell r="G431">
            <v>2848.0480372941634</v>
          </cell>
          <cell r="H431">
            <v>28.480480372941635</v>
          </cell>
          <cell r="I431">
            <v>2876.528517667105</v>
          </cell>
          <cell r="J431">
            <v>2876.528517667105</v>
          </cell>
          <cell r="K431">
            <v>0</v>
          </cell>
          <cell r="L431">
            <v>5009.9619047619035</v>
          </cell>
        </row>
        <row r="432">
          <cell r="C432" t="str">
            <v>EC060SER0S1-120-A1</v>
          </cell>
          <cell r="D432" t="str">
            <v>PC21/700</v>
          </cell>
          <cell r="E432">
            <v>1</v>
          </cell>
          <cell r="F432">
            <v>5043.5</v>
          </cell>
          <cell r="G432">
            <v>2881.88153806543</v>
          </cell>
          <cell r="H432">
            <v>28.8188153806543</v>
          </cell>
          <cell r="I432">
            <v>2910.7003534460841</v>
          </cell>
          <cell r="J432">
            <v>2910.7003534460841</v>
          </cell>
          <cell r="K432">
            <v>0</v>
          </cell>
          <cell r="L432">
            <v>5043.5</v>
          </cell>
        </row>
        <row r="433">
          <cell r="C433" t="str">
            <v>EC060SER0S1-120-A2</v>
          </cell>
          <cell r="D433" t="str">
            <v>PC21/1300</v>
          </cell>
          <cell r="E433">
            <v>1</v>
          </cell>
          <cell r="F433">
            <v>5175.0476190476184</v>
          </cell>
          <cell r="G433">
            <v>3014.5878363482939</v>
          </cell>
          <cell r="H433">
            <v>30.145878363482939</v>
          </cell>
          <cell r="I433">
            <v>3044.7337147117769</v>
          </cell>
          <cell r="J433">
            <v>3044.7337147117769</v>
          </cell>
          <cell r="K433">
            <v>0</v>
          </cell>
          <cell r="L433">
            <v>5175.0476190476184</v>
          </cell>
        </row>
        <row r="434">
          <cell r="C434" t="str">
            <v>EC060SER0S1-240-S1</v>
          </cell>
          <cell r="D434" t="str">
            <v>PC21/600</v>
          </cell>
          <cell r="E434">
            <v>1</v>
          </cell>
          <cell r="F434">
            <v>4774</v>
          </cell>
          <cell r="G434">
            <v>2610.007766071993</v>
          </cell>
          <cell r="H434">
            <v>26.100077660719933</v>
          </cell>
          <cell r="I434">
            <v>2636.1078437327128</v>
          </cell>
          <cell r="J434">
            <v>2636.1078437327128</v>
          </cell>
          <cell r="K434">
            <v>0</v>
          </cell>
          <cell r="L434">
            <v>4774</v>
          </cell>
        </row>
        <row r="435">
          <cell r="C435" t="str">
            <v>EC060SER0S1-240-S2</v>
          </cell>
          <cell r="D435" t="str">
            <v>PC21/600</v>
          </cell>
          <cell r="E435">
            <v>1</v>
          </cell>
          <cell r="F435">
            <v>4774</v>
          </cell>
          <cell r="G435">
            <v>2610.007766071993</v>
          </cell>
          <cell r="H435">
            <v>26.100077660719933</v>
          </cell>
          <cell r="I435">
            <v>2636.1078437327128</v>
          </cell>
          <cell r="J435">
            <v>2636.1078437327128</v>
          </cell>
          <cell r="K435">
            <v>0</v>
          </cell>
          <cell r="L435">
            <v>4774</v>
          </cell>
        </row>
        <row r="436">
          <cell r="C436" t="str">
            <v>EC060SER0S1-240-A1</v>
          </cell>
          <cell r="D436" t="str">
            <v>PC21/800</v>
          </cell>
          <cell r="E436">
            <v>1</v>
          </cell>
          <cell r="F436">
            <v>4918</v>
          </cell>
          <cell r="G436">
            <v>2755.2761266176517</v>
          </cell>
          <cell r="H436">
            <v>27.552761266176518</v>
          </cell>
          <cell r="I436">
            <v>2782.8288878838284</v>
          </cell>
          <cell r="J436">
            <v>2782.8288878838284</v>
          </cell>
          <cell r="K436">
            <v>0</v>
          </cell>
          <cell r="L436">
            <v>4918</v>
          </cell>
        </row>
        <row r="437">
          <cell r="C437" t="str">
            <v>EC060SER0S1-240-A2</v>
          </cell>
          <cell r="D437" t="str">
            <v>PC21/900</v>
          </cell>
          <cell r="E437">
            <v>1</v>
          </cell>
          <cell r="F437">
            <v>4954.9333333333325</v>
          </cell>
          <cell r="G437">
            <v>2792.5347709427874</v>
          </cell>
          <cell r="H437">
            <v>27.925347709427875</v>
          </cell>
          <cell r="I437">
            <v>2820.4601186522154</v>
          </cell>
          <cell r="J437">
            <v>2820.4601186522154</v>
          </cell>
          <cell r="K437">
            <v>0</v>
          </cell>
          <cell r="L437">
            <v>4954.9333333333325</v>
          </cell>
        </row>
        <row r="438">
          <cell r="C438" t="str">
            <v>EC060SIU1S1-240-S1</v>
          </cell>
          <cell r="D438" t="str">
            <v>PC21/600</v>
          </cell>
          <cell r="E438">
            <v>1</v>
          </cell>
          <cell r="F438">
            <v>4774</v>
          </cell>
          <cell r="G438">
            <v>2610.007766071993</v>
          </cell>
          <cell r="H438">
            <v>26.100077660719933</v>
          </cell>
          <cell r="I438">
            <v>2636.1078437327128</v>
          </cell>
          <cell r="J438">
            <v>2636.1078437327128</v>
          </cell>
          <cell r="K438">
            <v>0</v>
          </cell>
          <cell r="L438">
            <v>4774</v>
          </cell>
        </row>
        <row r="439">
          <cell r="C439" t="str">
            <v>EC060SIU1S1-240-S2</v>
          </cell>
          <cell r="D439" t="str">
            <v>PC21/800</v>
          </cell>
          <cell r="E439">
            <v>1</v>
          </cell>
          <cell r="F439">
            <v>4918</v>
          </cell>
          <cell r="G439">
            <v>2755.2761266176517</v>
          </cell>
          <cell r="H439">
            <v>27.552761266176518</v>
          </cell>
          <cell r="I439">
            <v>2782.8288878838284</v>
          </cell>
          <cell r="J439">
            <v>2782.8288878838284</v>
          </cell>
          <cell r="K439">
            <v>0</v>
          </cell>
          <cell r="L439">
            <v>4918</v>
          </cell>
        </row>
        <row r="440">
          <cell r="C440" t="str">
            <v>EC060SIU1S1-240-A1</v>
          </cell>
          <cell r="D440" t="str">
            <v>PC21/1100</v>
          </cell>
          <cell r="E440">
            <v>1</v>
          </cell>
          <cell r="F440">
            <v>5064.9904761904754</v>
          </cell>
          <cell r="G440">
            <v>2903.5613036455402</v>
          </cell>
          <cell r="H440">
            <v>29.035613036455402</v>
          </cell>
          <cell r="I440">
            <v>2932.5969166819955</v>
          </cell>
          <cell r="J440">
            <v>2932.5969166819955</v>
          </cell>
          <cell r="K440">
            <v>0</v>
          </cell>
          <cell r="L440">
            <v>5064.9904761904754</v>
          </cell>
        </row>
        <row r="441">
          <cell r="C441" t="str">
            <v>EC060SIU1S1-240-A2</v>
          </cell>
          <cell r="D441" t="str">
            <v>PC21/1400</v>
          </cell>
          <cell r="E441">
            <v>1</v>
          </cell>
          <cell r="F441">
            <v>5262.6681096681095</v>
          </cell>
          <cell r="G441">
            <v>3102.9800934499949</v>
          </cell>
          <cell r="H441">
            <v>31.029800934499949</v>
          </cell>
          <cell r="I441">
            <v>3134.0098943844951</v>
          </cell>
          <cell r="J441">
            <v>3134.0098943844951</v>
          </cell>
          <cell r="K441">
            <v>0</v>
          </cell>
          <cell r="L441">
            <v>5262.6681096681095</v>
          </cell>
        </row>
        <row r="442">
          <cell r="C442" t="str">
            <v>EC060SER0D1-070-S1</v>
          </cell>
          <cell r="D442" t="str">
            <v>PC21/500</v>
          </cell>
          <cell r="E442">
            <v>1</v>
          </cell>
          <cell r="F442">
            <v>4812.5</v>
          </cell>
          <cell r="G442">
            <v>2648.8468763567694</v>
          </cell>
          <cell r="H442">
            <v>26.488468763567695</v>
          </cell>
          <cell r="I442">
            <v>2675.335345120337</v>
          </cell>
          <cell r="J442">
            <v>2675.335345120337</v>
          </cell>
          <cell r="K442">
            <v>0</v>
          </cell>
          <cell r="L442">
            <v>4812.5</v>
          </cell>
        </row>
        <row r="443">
          <cell r="C443" t="str">
            <v>EC060SER0D1-070-S2</v>
          </cell>
          <cell r="D443" t="str">
            <v>PC21/700</v>
          </cell>
          <cell r="E443">
            <v>1</v>
          </cell>
          <cell r="F443">
            <v>5043.5</v>
          </cell>
          <cell r="G443">
            <v>2881.88153806543</v>
          </cell>
          <cell r="H443">
            <v>28.8188153806543</v>
          </cell>
          <cell r="I443">
            <v>2910.7003534460841</v>
          </cell>
          <cell r="J443">
            <v>2910.7003534460841</v>
          </cell>
          <cell r="K443">
            <v>0</v>
          </cell>
          <cell r="L443">
            <v>5043.5</v>
          </cell>
        </row>
        <row r="444">
          <cell r="C444" t="str">
            <v>EC060SER0D1-070-A1</v>
          </cell>
          <cell r="D444" t="str">
            <v>PC21/900</v>
          </cell>
          <cell r="E444">
            <v>2</v>
          </cell>
          <cell r="F444">
            <v>4954.9333333333325</v>
          </cell>
          <cell r="G444">
            <v>2792.5347709427874</v>
          </cell>
          <cell r="H444">
            <v>27.925347709427875</v>
          </cell>
          <cell r="I444">
            <v>2820.4601186522154</v>
          </cell>
          <cell r="J444">
            <v>2820.4601186522154</v>
          </cell>
          <cell r="K444">
            <v>0</v>
          </cell>
          <cell r="L444">
            <v>9909.866666666665</v>
          </cell>
        </row>
        <row r="445">
          <cell r="C445" t="str">
            <v>EC060SER0D1-070-A2</v>
          </cell>
          <cell r="D445" t="str">
            <v>PC21/1100</v>
          </cell>
          <cell r="E445">
            <v>2</v>
          </cell>
          <cell r="F445">
            <v>5064.9904761904754</v>
          </cell>
          <cell r="G445">
            <v>2903.5613036455402</v>
          </cell>
          <cell r="H445">
            <v>29.035613036455402</v>
          </cell>
          <cell r="I445">
            <v>2932.5969166819955</v>
          </cell>
          <cell r="J445">
            <v>2932.5969166819955</v>
          </cell>
          <cell r="K445">
            <v>0</v>
          </cell>
          <cell r="L445">
            <v>10129.980952380951</v>
          </cell>
        </row>
        <row r="446">
          <cell r="C446" t="str">
            <v>EC060SER0D1-120-S1</v>
          </cell>
          <cell r="D446" t="str">
            <v>PC21/700</v>
          </cell>
          <cell r="E446">
            <v>1</v>
          </cell>
          <cell r="F446">
            <v>5043.5</v>
          </cell>
          <cell r="G446">
            <v>2881.88153806543</v>
          </cell>
          <cell r="H446">
            <v>28.8188153806543</v>
          </cell>
          <cell r="I446">
            <v>2910.7003534460841</v>
          </cell>
          <cell r="J446">
            <v>2910.7003534460841</v>
          </cell>
          <cell r="K446">
            <v>0</v>
          </cell>
          <cell r="L446">
            <v>5043.5</v>
          </cell>
        </row>
        <row r="447">
          <cell r="C447" t="str">
            <v>EC060SER0D1-120-S2</v>
          </cell>
          <cell r="D447" t="str">
            <v>PC21/900</v>
          </cell>
          <cell r="E447">
            <v>1</v>
          </cell>
          <cell r="F447">
            <v>4954.9333333333325</v>
          </cell>
          <cell r="G447">
            <v>2792.5347709427874</v>
          </cell>
          <cell r="H447">
            <v>27.925347709427875</v>
          </cell>
          <cell r="I447">
            <v>2820.4601186522154</v>
          </cell>
          <cell r="J447">
            <v>2820.4601186522154</v>
          </cell>
          <cell r="K447">
            <v>0</v>
          </cell>
          <cell r="L447">
            <v>4954.9333333333325</v>
          </cell>
        </row>
        <row r="448">
          <cell r="C448" t="str">
            <v>EC060SER0D1-120-A1</v>
          </cell>
          <cell r="D448" t="str">
            <v>PC21/900</v>
          </cell>
          <cell r="E448">
            <v>2</v>
          </cell>
          <cell r="F448">
            <v>4954.9333333333325</v>
          </cell>
          <cell r="G448">
            <v>2792.5347709427874</v>
          </cell>
          <cell r="H448">
            <v>27.925347709427875</v>
          </cell>
          <cell r="I448">
            <v>2820.4601186522154</v>
          </cell>
          <cell r="J448">
            <v>2820.4601186522154</v>
          </cell>
          <cell r="K448">
            <v>0</v>
          </cell>
          <cell r="L448">
            <v>9909.866666666665</v>
          </cell>
        </row>
        <row r="449">
          <cell r="C449" t="str">
            <v>EC060SER0D1-120-A2</v>
          </cell>
          <cell r="D449" t="str">
            <v>PC21/1300</v>
          </cell>
          <cell r="E449">
            <v>2</v>
          </cell>
          <cell r="F449">
            <v>5175.0476190476184</v>
          </cell>
          <cell r="G449">
            <v>3014.5878363482939</v>
          </cell>
          <cell r="H449">
            <v>30.145878363482939</v>
          </cell>
          <cell r="I449">
            <v>3044.7337147117769</v>
          </cell>
          <cell r="J449">
            <v>3044.7337147117769</v>
          </cell>
          <cell r="K449">
            <v>0</v>
          </cell>
          <cell r="L449">
            <v>10350.095238095237</v>
          </cell>
        </row>
        <row r="450">
          <cell r="C450" t="str">
            <v>EC060SER0D1-240-S1</v>
          </cell>
          <cell r="D450" t="str">
            <v>PC21/900</v>
          </cell>
          <cell r="E450">
            <v>1</v>
          </cell>
          <cell r="F450">
            <v>4954.9333333333325</v>
          </cell>
          <cell r="G450">
            <v>2792.5347709427874</v>
          </cell>
          <cell r="H450">
            <v>27.925347709427875</v>
          </cell>
          <cell r="I450">
            <v>2820.4601186522154</v>
          </cell>
          <cell r="J450">
            <v>2820.4601186522154</v>
          </cell>
          <cell r="K450">
            <v>0</v>
          </cell>
          <cell r="L450">
            <v>4954.9333333333325</v>
          </cell>
        </row>
        <row r="451">
          <cell r="C451" t="str">
            <v>EC060SER0D1-240-S2</v>
          </cell>
          <cell r="D451" t="str">
            <v>PC21/1000</v>
          </cell>
          <cell r="E451">
            <v>1</v>
          </cell>
          <cell r="F451">
            <v>5009.9619047619035</v>
          </cell>
          <cell r="G451">
            <v>2848.0480372941634</v>
          </cell>
          <cell r="H451">
            <v>28.480480372941635</v>
          </cell>
          <cell r="I451">
            <v>2876.528517667105</v>
          </cell>
          <cell r="J451">
            <v>2876.528517667105</v>
          </cell>
          <cell r="K451">
            <v>0</v>
          </cell>
          <cell r="L451">
            <v>5009.9619047619035</v>
          </cell>
        </row>
        <row r="452">
          <cell r="C452" t="str">
            <v>EC060SER0D1-240-A1</v>
          </cell>
          <cell r="D452" t="str">
            <v>PC21/1000</v>
          </cell>
          <cell r="E452">
            <v>2</v>
          </cell>
          <cell r="F452">
            <v>5009.9619047619035</v>
          </cell>
          <cell r="G452">
            <v>2848.0480372941634</v>
          </cell>
          <cell r="H452">
            <v>28.480480372941635</v>
          </cell>
          <cell r="I452">
            <v>2876.528517667105</v>
          </cell>
          <cell r="J452">
            <v>2876.528517667105</v>
          </cell>
          <cell r="K452">
            <v>0</v>
          </cell>
          <cell r="L452">
            <v>10019.923809523807</v>
          </cell>
        </row>
        <row r="453">
          <cell r="C453" t="str">
            <v>EC060SER0D1-240-A2</v>
          </cell>
          <cell r="D453" t="str">
            <v>PC21/1100</v>
          </cell>
          <cell r="E453">
            <v>2</v>
          </cell>
          <cell r="F453">
            <v>5064.9904761904754</v>
          </cell>
          <cell r="G453">
            <v>2903.5613036455402</v>
          </cell>
          <cell r="H453">
            <v>29.035613036455402</v>
          </cell>
          <cell r="I453">
            <v>2932.5969166819955</v>
          </cell>
          <cell r="J453">
            <v>2932.5969166819955</v>
          </cell>
          <cell r="K453">
            <v>0</v>
          </cell>
          <cell r="L453">
            <v>10129.980952380951</v>
          </cell>
        </row>
        <row r="454">
          <cell r="C454" t="str">
            <v>EC033COR0S0-035-S1</v>
          </cell>
          <cell r="D454" t="str">
            <v>PC15/400</v>
          </cell>
          <cell r="E454">
            <v>1</v>
          </cell>
          <cell r="F454">
            <v>2772</v>
          </cell>
          <cell r="G454">
            <v>590.37403126360323</v>
          </cell>
          <cell r="H454">
            <v>5.9037403126360326</v>
          </cell>
          <cell r="I454">
            <v>596.27777157623927</v>
          </cell>
          <cell r="J454">
            <v>596.27777157623927</v>
          </cell>
          <cell r="K454">
            <v>0</v>
          </cell>
          <cell r="L454">
            <v>2772</v>
          </cell>
        </row>
        <row r="455">
          <cell r="C455" t="str">
            <v>EC033COR0S0-035-S3</v>
          </cell>
          <cell r="D455" t="str">
            <v>PC15/400</v>
          </cell>
          <cell r="E455">
            <v>1</v>
          </cell>
          <cell r="F455">
            <v>2772</v>
          </cell>
          <cell r="G455">
            <v>590.37403126360323</v>
          </cell>
          <cell r="H455">
            <v>5.9037403126360326</v>
          </cell>
          <cell r="I455">
            <v>596.27777157623927</v>
          </cell>
          <cell r="J455">
            <v>596.27777157623927</v>
          </cell>
          <cell r="K455">
            <v>0</v>
          </cell>
          <cell r="L455">
            <v>2772</v>
          </cell>
        </row>
        <row r="456">
          <cell r="C456" t="str">
            <v>EC033COR0S0-035-A2</v>
          </cell>
          <cell r="D456" t="str">
            <v>PC15/400</v>
          </cell>
          <cell r="E456">
            <v>1</v>
          </cell>
          <cell r="F456">
            <v>2772</v>
          </cell>
          <cell r="G456">
            <v>590.37403126360323</v>
          </cell>
          <cell r="H456">
            <v>5.9037403126360326</v>
          </cell>
          <cell r="I456">
            <v>596.27777157623927</v>
          </cell>
          <cell r="J456">
            <v>596.27777157623927</v>
          </cell>
          <cell r="K456">
            <v>0</v>
          </cell>
          <cell r="L456">
            <v>2772</v>
          </cell>
        </row>
        <row r="457">
          <cell r="C457" t="str">
            <v>EC033COR0S0-035-RT</v>
          </cell>
          <cell r="D457" t="str">
            <v>PC15/400</v>
          </cell>
          <cell r="E457">
            <v>1</v>
          </cell>
          <cell r="F457">
            <v>2772</v>
          </cell>
          <cell r="G457">
            <v>590.37403126360323</v>
          </cell>
          <cell r="H457">
            <v>5.9037403126360326</v>
          </cell>
          <cell r="I457">
            <v>596.27777157623927</v>
          </cell>
          <cell r="J457">
            <v>596.27777157623927</v>
          </cell>
          <cell r="K457">
            <v>0</v>
          </cell>
          <cell r="L457">
            <v>2772</v>
          </cell>
        </row>
        <row r="458">
          <cell r="C458" t="str">
            <v>EC033COR0S0-050-S1</v>
          </cell>
          <cell r="D458" t="str">
            <v>PC15/400</v>
          </cell>
          <cell r="E458">
            <v>1</v>
          </cell>
          <cell r="F458">
            <v>2772</v>
          </cell>
          <cell r="G458">
            <v>590.37403126360323</v>
          </cell>
          <cell r="H458">
            <v>5.9037403126360326</v>
          </cell>
          <cell r="I458">
            <v>596.27777157623927</v>
          </cell>
          <cell r="J458">
            <v>596.27777157623927</v>
          </cell>
          <cell r="K458">
            <v>0</v>
          </cell>
          <cell r="L458">
            <v>2772</v>
          </cell>
        </row>
        <row r="459">
          <cell r="C459" t="str">
            <v>EC033COR0S0-050-S3</v>
          </cell>
          <cell r="D459" t="str">
            <v>PC15/500</v>
          </cell>
          <cell r="E459">
            <v>1</v>
          </cell>
          <cell r="F459">
            <v>2849</v>
          </cell>
          <cell r="G459">
            <v>668.05225183315679</v>
          </cell>
          <cell r="H459">
            <v>6.6805225183315677</v>
          </cell>
          <cell r="I459">
            <v>674.73277435148839</v>
          </cell>
          <cell r="J459">
            <v>674.73277435148839</v>
          </cell>
          <cell r="K459">
            <v>0</v>
          </cell>
          <cell r="L459">
            <v>2849</v>
          </cell>
        </row>
        <row r="460">
          <cell r="C460" t="str">
            <v>EC033COR0S0-050-A2</v>
          </cell>
          <cell r="D460" t="str">
            <v>PC15/500</v>
          </cell>
          <cell r="E460">
            <v>1</v>
          </cell>
          <cell r="F460">
            <v>2849</v>
          </cell>
          <cell r="G460">
            <v>668.05225183315679</v>
          </cell>
          <cell r="H460">
            <v>6.6805225183315677</v>
          </cell>
          <cell r="I460">
            <v>674.73277435148839</v>
          </cell>
          <cell r="J460">
            <v>674.73277435148839</v>
          </cell>
          <cell r="K460">
            <v>0</v>
          </cell>
          <cell r="L460">
            <v>2849</v>
          </cell>
        </row>
        <row r="461">
          <cell r="C461" t="str">
            <v>EC033COR0S0-050-RT</v>
          </cell>
          <cell r="D461" t="str">
            <v>PC15/700</v>
          </cell>
          <cell r="E461">
            <v>1</v>
          </cell>
          <cell r="F461">
            <v>3003</v>
          </cell>
          <cell r="G461">
            <v>823.40869297226345</v>
          </cell>
          <cell r="H461">
            <v>8.2340869297226345</v>
          </cell>
          <cell r="I461">
            <v>831.64277990198605</v>
          </cell>
          <cell r="J461">
            <v>831.64277990198605</v>
          </cell>
          <cell r="K461">
            <v>0</v>
          </cell>
          <cell r="L461">
            <v>3003</v>
          </cell>
        </row>
        <row r="462">
          <cell r="C462" t="str">
            <v>EC033COR0S0-070-S1</v>
          </cell>
          <cell r="D462" t="str">
            <v>PC15/400</v>
          </cell>
          <cell r="E462">
            <v>1</v>
          </cell>
          <cell r="F462">
            <v>2772</v>
          </cell>
          <cell r="G462">
            <v>590.37403126360323</v>
          </cell>
          <cell r="H462">
            <v>5.9037403126360326</v>
          </cell>
          <cell r="I462">
            <v>596.27777157623927</v>
          </cell>
          <cell r="J462">
            <v>596.27777157623927</v>
          </cell>
          <cell r="K462">
            <v>0</v>
          </cell>
          <cell r="L462">
            <v>2772</v>
          </cell>
        </row>
        <row r="463">
          <cell r="C463" t="str">
            <v>EC033COR0S0-070-S3</v>
          </cell>
          <cell r="D463" t="str">
            <v>PC15/600</v>
          </cell>
          <cell r="E463">
            <v>1</v>
          </cell>
          <cell r="F463">
            <v>2926</v>
          </cell>
          <cell r="G463">
            <v>745.73047240270989</v>
          </cell>
          <cell r="H463">
            <v>7.4573047240270993</v>
          </cell>
          <cell r="I463">
            <v>753.18777712673705</v>
          </cell>
          <cell r="J463">
            <v>753.18777712673705</v>
          </cell>
          <cell r="K463">
            <v>0</v>
          </cell>
          <cell r="L463">
            <v>2926</v>
          </cell>
        </row>
        <row r="464">
          <cell r="C464" t="str">
            <v>EC033COR0S0-070-A2</v>
          </cell>
          <cell r="D464" t="str">
            <v>PC15/800</v>
          </cell>
          <cell r="E464">
            <v>1</v>
          </cell>
          <cell r="F464">
            <v>3080</v>
          </cell>
          <cell r="G464">
            <v>901.08691354181701</v>
          </cell>
          <cell r="H464">
            <v>9.0108691354181705</v>
          </cell>
          <cell r="I464">
            <v>910.09778267723516</v>
          </cell>
          <cell r="J464">
            <v>910.09778267723516</v>
          </cell>
          <cell r="K464">
            <v>0</v>
          </cell>
          <cell r="L464">
            <v>3080</v>
          </cell>
        </row>
        <row r="465">
          <cell r="C465" t="str">
            <v>EC033COR0S0-070-RT</v>
          </cell>
          <cell r="D465" t="str">
            <v>PC15/1000</v>
          </cell>
          <cell r="E465">
            <v>1</v>
          </cell>
          <cell r="F465">
            <v>3255.5</v>
          </cell>
          <cell r="G465">
            <v>1078.1327279568382</v>
          </cell>
          <cell r="H465">
            <v>10.781327279568382</v>
          </cell>
          <cell r="I465">
            <v>1088.9140552364065</v>
          </cell>
          <cell r="J465">
            <v>1088.9140552364065</v>
          </cell>
          <cell r="K465">
            <v>0</v>
          </cell>
          <cell r="L465">
            <v>3255.5</v>
          </cell>
        </row>
        <row r="466">
          <cell r="C466" t="str">
            <v>EC033COR0S0-120-S1</v>
          </cell>
          <cell r="D466" t="str">
            <v>PC15/400</v>
          </cell>
          <cell r="E466">
            <v>1</v>
          </cell>
          <cell r="F466">
            <v>2772</v>
          </cell>
          <cell r="G466">
            <v>590.37403126360323</v>
          </cell>
          <cell r="H466">
            <v>5.9037403126360326</v>
          </cell>
          <cell r="I466">
            <v>596.27777157623927</v>
          </cell>
          <cell r="J466">
            <v>596.27777157623927</v>
          </cell>
          <cell r="K466">
            <v>0</v>
          </cell>
          <cell r="L466">
            <v>2772</v>
          </cell>
        </row>
        <row r="467">
          <cell r="C467" t="str">
            <v>EC033COR0S0-120-S3</v>
          </cell>
          <cell r="D467" t="str">
            <v>PC15/900</v>
          </cell>
          <cell r="E467">
            <v>1</v>
          </cell>
          <cell r="F467">
            <v>3200</v>
          </cell>
          <cell r="G467">
            <v>1022.1438806631991</v>
          </cell>
          <cell r="H467">
            <v>10.221438806631991</v>
          </cell>
          <cell r="I467">
            <v>1032.3653194698311</v>
          </cell>
          <cell r="J467">
            <v>1032.3653194698311</v>
          </cell>
          <cell r="K467">
            <v>0</v>
          </cell>
          <cell r="L467">
            <v>3200</v>
          </cell>
        </row>
        <row r="468">
          <cell r="C468" t="str">
            <v>EC033COR0S0-120-A2</v>
          </cell>
          <cell r="D468" t="str">
            <v>PC15/1000</v>
          </cell>
          <cell r="E468">
            <v>1</v>
          </cell>
          <cell r="F468">
            <v>3255.5</v>
          </cell>
          <cell r="G468">
            <v>1078.1327279568382</v>
          </cell>
          <cell r="H468">
            <v>10.781327279568382</v>
          </cell>
          <cell r="I468">
            <v>1088.9140552364065</v>
          </cell>
          <cell r="J468">
            <v>1088.9140552364065</v>
          </cell>
          <cell r="K468">
            <v>0</v>
          </cell>
          <cell r="L468">
            <v>3255.5</v>
          </cell>
        </row>
        <row r="469">
          <cell r="C469" t="str">
            <v>EC033COR0S0-120-RT</v>
          </cell>
          <cell r="D469" t="str">
            <v>PC15/1300</v>
          </cell>
          <cell r="E469">
            <v>1</v>
          </cell>
          <cell r="F469">
            <v>3513.0508658008657</v>
          </cell>
          <cell r="G469">
            <v>1337.9521170679955</v>
          </cell>
          <cell r="H469">
            <v>13.379521170679954</v>
          </cell>
          <cell r="I469">
            <v>1351.3316382386754</v>
          </cell>
          <cell r="J469">
            <v>1351.3316382386754</v>
          </cell>
          <cell r="K469">
            <v>0</v>
          </cell>
          <cell r="L469">
            <v>3513.0508658008657</v>
          </cell>
        </row>
        <row r="470">
          <cell r="C470" t="str">
            <v>EC033COR0S0-150-S1</v>
          </cell>
          <cell r="D470" t="str">
            <v>PC15/400</v>
          </cell>
          <cell r="E470">
            <v>1</v>
          </cell>
          <cell r="F470">
            <v>2772</v>
          </cell>
          <cell r="G470">
            <v>590.37403126360323</v>
          </cell>
          <cell r="H470">
            <v>5.9037403126360326</v>
          </cell>
          <cell r="I470">
            <v>596.27777157623927</v>
          </cell>
          <cell r="J470">
            <v>596.27777157623927</v>
          </cell>
          <cell r="K470">
            <v>0</v>
          </cell>
          <cell r="L470">
            <v>2772</v>
          </cell>
        </row>
        <row r="471">
          <cell r="C471" t="str">
            <v>EC033COR0S0-150-S3</v>
          </cell>
          <cell r="D471" t="str">
            <v>PC15/800</v>
          </cell>
          <cell r="E471">
            <v>1</v>
          </cell>
          <cell r="F471">
            <v>3080</v>
          </cell>
          <cell r="G471">
            <v>901.08691354181701</v>
          </cell>
          <cell r="H471">
            <v>9.0108691354181705</v>
          </cell>
          <cell r="I471">
            <v>910.09778267723516</v>
          </cell>
          <cell r="J471">
            <v>910.09778267723516</v>
          </cell>
          <cell r="K471">
            <v>0</v>
          </cell>
          <cell r="L471">
            <v>3080</v>
          </cell>
        </row>
        <row r="472">
          <cell r="C472" t="str">
            <v>EC033COR0S0-150-A2</v>
          </cell>
          <cell r="D472" t="str">
            <v>PC15/1000</v>
          </cell>
          <cell r="E472">
            <v>1</v>
          </cell>
          <cell r="F472">
            <v>3255.5</v>
          </cell>
          <cell r="G472">
            <v>1078.1327279568382</v>
          </cell>
          <cell r="H472">
            <v>10.781327279568382</v>
          </cell>
          <cell r="I472">
            <v>1088.9140552364065</v>
          </cell>
          <cell r="J472">
            <v>1088.9140552364065</v>
          </cell>
          <cell r="K472">
            <v>0</v>
          </cell>
          <cell r="L472">
            <v>3255.5</v>
          </cell>
        </row>
        <row r="473">
          <cell r="C473" t="str">
            <v>EC033COR0S0-150-RT</v>
          </cell>
          <cell r="D473" t="str">
            <v>PC15/900</v>
          </cell>
          <cell r="E473">
            <v>1</v>
          </cell>
          <cell r="F473">
            <v>3200</v>
          </cell>
          <cell r="G473">
            <v>1022.1438806631991</v>
          </cell>
          <cell r="H473">
            <v>10.221438806631991</v>
          </cell>
          <cell r="I473">
            <v>1032.3653194698311</v>
          </cell>
          <cell r="J473">
            <v>1032.3653194698311</v>
          </cell>
          <cell r="K473">
            <v>0</v>
          </cell>
          <cell r="L473">
            <v>3200</v>
          </cell>
        </row>
        <row r="474">
          <cell r="C474" t="str">
            <v>EC033COR0D0-035-S1</v>
          </cell>
          <cell r="D474" t="str">
            <v>PC15/400</v>
          </cell>
          <cell r="E474">
            <v>1</v>
          </cell>
          <cell r="F474">
            <v>2772</v>
          </cell>
          <cell r="G474">
            <v>590.37403126360323</v>
          </cell>
          <cell r="H474">
            <v>5.9037403126360326</v>
          </cell>
          <cell r="I474">
            <v>596.27777157623927</v>
          </cell>
          <cell r="J474">
            <v>596.27777157623927</v>
          </cell>
          <cell r="K474">
            <v>0</v>
          </cell>
          <cell r="L474">
            <v>2772</v>
          </cell>
        </row>
        <row r="475">
          <cell r="C475" t="str">
            <v>EC033COR0D0-035-S3</v>
          </cell>
          <cell r="D475" t="str">
            <v>PC15/400</v>
          </cell>
          <cell r="E475">
            <v>2</v>
          </cell>
          <cell r="F475">
            <v>2772</v>
          </cell>
          <cell r="G475">
            <v>590.37403126360323</v>
          </cell>
          <cell r="H475">
            <v>5.9037403126360326</v>
          </cell>
          <cell r="I475">
            <v>596.27777157623927</v>
          </cell>
          <cell r="J475">
            <v>596.27777157623927</v>
          </cell>
          <cell r="K475">
            <v>0</v>
          </cell>
          <cell r="L475">
            <v>5544</v>
          </cell>
        </row>
        <row r="476">
          <cell r="C476" t="str">
            <v>EC033COR0D0-035-A2</v>
          </cell>
          <cell r="D476" t="str">
            <v>PC15/500</v>
          </cell>
          <cell r="E476">
            <v>2</v>
          </cell>
          <cell r="F476">
            <v>2849</v>
          </cell>
          <cell r="G476">
            <v>668.05225183315679</v>
          </cell>
          <cell r="H476">
            <v>6.6805225183315677</v>
          </cell>
          <cell r="I476">
            <v>674.73277435148839</v>
          </cell>
          <cell r="J476">
            <v>674.73277435148839</v>
          </cell>
          <cell r="K476">
            <v>0</v>
          </cell>
          <cell r="L476">
            <v>5698</v>
          </cell>
        </row>
        <row r="477">
          <cell r="C477" t="str">
            <v>EC033COR0D0-035-RT</v>
          </cell>
          <cell r="D477" t="str">
            <v>PC15/600</v>
          </cell>
          <cell r="E477">
            <v>2</v>
          </cell>
          <cell r="F477">
            <v>2926</v>
          </cell>
          <cell r="G477">
            <v>745.73047240270989</v>
          </cell>
          <cell r="H477">
            <v>7.4573047240270993</v>
          </cell>
          <cell r="I477">
            <v>753.18777712673705</v>
          </cell>
          <cell r="J477">
            <v>753.18777712673705</v>
          </cell>
          <cell r="K477">
            <v>0</v>
          </cell>
          <cell r="L477">
            <v>5852</v>
          </cell>
        </row>
        <row r="478">
          <cell r="C478" t="str">
            <v>EC033COR0D0-050-S1</v>
          </cell>
          <cell r="D478" t="str">
            <v>PC15/500</v>
          </cell>
          <cell r="E478">
            <v>1</v>
          </cell>
          <cell r="F478">
            <v>2849</v>
          </cell>
          <cell r="G478">
            <v>668.05225183315679</v>
          </cell>
          <cell r="H478">
            <v>6.6805225183315677</v>
          </cell>
          <cell r="I478">
            <v>674.73277435148839</v>
          </cell>
          <cell r="J478">
            <v>674.73277435148839</v>
          </cell>
          <cell r="K478">
            <v>0</v>
          </cell>
          <cell r="L478">
            <v>2849</v>
          </cell>
        </row>
        <row r="479">
          <cell r="C479" t="str">
            <v>EC033COR0D0-050-S3</v>
          </cell>
          <cell r="D479" t="str">
            <v>PC15/500</v>
          </cell>
          <cell r="E479">
            <v>2</v>
          </cell>
          <cell r="F479">
            <v>2849</v>
          </cell>
          <cell r="G479">
            <v>668.05225183315679</v>
          </cell>
          <cell r="H479">
            <v>6.6805225183315677</v>
          </cell>
          <cell r="I479">
            <v>674.73277435148839</v>
          </cell>
          <cell r="J479">
            <v>674.73277435148839</v>
          </cell>
          <cell r="K479">
            <v>0</v>
          </cell>
          <cell r="L479">
            <v>5698</v>
          </cell>
        </row>
        <row r="480">
          <cell r="C480" t="str">
            <v>EC033COR0D0-050-A2</v>
          </cell>
          <cell r="D480" t="str">
            <v>PC15/700</v>
          </cell>
          <cell r="E480">
            <v>2</v>
          </cell>
          <cell r="F480">
            <v>3003</v>
          </cell>
          <cell r="G480">
            <v>823.40869297226345</v>
          </cell>
          <cell r="H480">
            <v>8.2340869297226345</v>
          </cell>
          <cell r="I480">
            <v>831.64277990198605</v>
          </cell>
          <cell r="J480">
            <v>831.64277990198605</v>
          </cell>
          <cell r="K480">
            <v>0</v>
          </cell>
          <cell r="L480">
            <v>6006</v>
          </cell>
        </row>
        <row r="481">
          <cell r="C481" t="str">
            <v>EC033COR0D0-050-RT</v>
          </cell>
          <cell r="D481" t="str">
            <v>PC15/900</v>
          </cell>
          <cell r="E481">
            <v>2</v>
          </cell>
          <cell r="F481">
            <v>3200</v>
          </cell>
          <cell r="G481">
            <v>1022.1438806631991</v>
          </cell>
          <cell r="H481">
            <v>10.221438806631991</v>
          </cell>
          <cell r="I481">
            <v>1032.3653194698311</v>
          </cell>
          <cell r="J481">
            <v>1032.3653194698311</v>
          </cell>
          <cell r="K481">
            <v>0</v>
          </cell>
          <cell r="L481">
            <v>6400</v>
          </cell>
        </row>
        <row r="482">
          <cell r="C482" t="str">
            <v>EC033COR0D0-070-S1</v>
          </cell>
          <cell r="D482" t="str">
            <v>PC15/500</v>
          </cell>
          <cell r="E482">
            <v>1</v>
          </cell>
          <cell r="F482">
            <v>2849</v>
          </cell>
          <cell r="G482">
            <v>668.05225183315679</v>
          </cell>
          <cell r="H482">
            <v>6.6805225183315677</v>
          </cell>
          <cell r="I482">
            <v>674.73277435148839</v>
          </cell>
          <cell r="J482">
            <v>674.73277435148839</v>
          </cell>
          <cell r="K482">
            <v>0</v>
          </cell>
          <cell r="L482">
            <v>2849</v>
          </cell>
        </row>
        <row r="483">
          <cell r="C483" t="str">
            <v>EC033COR0D0-070-S3</v>
          </cell>
          <cell r="D483" t="str">
            <v>PC15/700</v>
          </cell>
          <cell r="E483">
            <v>2</v>
          </cell>
          <cell r="F483">
            <v>3003</v>
          </cell>
          <cell r="G483">
            <v>823.40869297226345</v>
          </cell>
          <cell r="H483">
            <v>8.2340869297226345</v>
          </cell>
          <cell r="I483">
            <v>831.64277990198605</v>
          </cell>
          <cell r="J483">
            <v>831.64277990198605</v>
          </cell>
          <cell r="K483">
            <v>0</v>
          </cell>
          <cell r="L483">
            <v>6006</v>
          </cell>
        </row>
        <row r="484">
          <cell r="C484" t="str">
            <v>EC033COR0D0-070-A2</v>
          </cell>
          <cell r="D484" t="str">
            <v>PC15/800</v>
          </cell>
          <cell r="E484">
            <v>2</v>
          </cell>
          <cell r="F484">
            <v>3080</v>
          </cell>
          <cell r="G484">
            <v>901.08691354181701</v>
          </cell>
          <cell r="H484">
            <v>9.0108691354181705</v>
          </cell>
          <cell r="I484">
            <v>910.09778267723516</v>
          </cell>
          <cell r="J484">
            <v>910.09778267723516</v>
          </cell>
          <cell r="K484">
            <v>0</v>
          </cell>
          <cell r="L484">
            <v>6160</v>
          </cell>
        </row>
        <row r="485">
          <cell r="C485" t="str">
            <v>EC033COR0D0-070-RT</v>
          </cell>
          <cell r="D485" t="str">
            <v>PC15/1000</v>
          </cell>
          <cell r="E485">
            <v>2</v>
          </cell>
          <cell r="F485">
            <v>3255.5</v>
          </cell>
          <cell r="G485">
            <v>1078.1327279568382</v>
          </cell>
          <cell r="H485">
            <v>10.781327279568382</v>
          </cell>
          <cell r="I485">
            <v>1088.9140552364065</v>
          </cell>
          <cell r="J485">
            <v>1088.9140552364065</v>
          </cell>
          <cell r="K485">
            <v>0</v>
          </cell>
          <cell r="L485">
            <v>6511</v>
          </cell>
        </row>
        <row r="486">
          <cell r="C486" t="str">
            <v>EC033COR0D0-120-S1</v>
          </cell>
          <cell r="D486" t="str">
            <v>PC15/700</v>
          </cell>
          <cell r="E486">
            <v>1</v>
          </cell>
          <cell r="F486">
            <v>3003</v>
          </cell>
          <cell r="G486">
            <v>823.40869297226345</v>
          </cell>
          <cell r="H486">
            <v>8.2340869297226345</v>
          </cell>
          <cell r="I486">
            <v>831.64277990198605</v>
          </cell>
          <cell r="J486">
            <v>831.64277990198605</v>
          </cell>
          <cell r="K486">
            <v>0</v>
          </cell>
          <cell r="L486">
            <v>3003</v>
          </cell>
        </row>
        <row r="487">
          <cell r="C487" t="str">
            <v>EC033COR0D0-120-S3</v>
          </cell>
          <cell r="D487" t="str">
            <v>PC15/900</v>
          </cell>
          <cell r="E487">
            <v>2</v>
          </cell>
          <cell r="F487">
            <v>3200</v>
          </cell>
          <cell r="G487">
            <v>1022.1438806631991</v>
          </cell>
          <cell r="H487">
            <v>10.221438806631991</v>
          </cell>
          <cell r="I487">
            <v>1032.3653194698311</v>
          </cell>
          <cell r="J487">
            <v>1032.3653194698311</v>
          </cell>
          <cell r="K487">
            <v>0</v>
          </cell>
          <cell r="L487">
            <v>6400</v>
          </cell>
        </row>
        <row r="488">
          <cell r="C488" t="str">
            <v>EC033COR0D0-120-A2</v>
          </cell>
          <cell r="D488" t="str">
            <v>PC15/1000</v>
          </cell>
          <cell r="E488">
            <v>2</v>
          </cell>
          <cell r="F488">
            <v>3255.5</v>
          </cell>
          <cell r="G488">
            <v>1078.1327279568382</v>
          </cell>
          <cell r="H488">
            <v>10.781327279568382</v>
          </cell>
          <cell r="I488">
            <v>1088.9140552364065</v>
          </cell>
          <cell r="J488">
            <v>1088.9140552364065</v>
          </cell>
          <cell r="K488">
            <v>0</v>
          </cell>
          <cell r="L488">
            <v>6511</v>
          </cell>
        </row>
        <row r="489">
          <cell r="C489" t="str">
            <v>EC033COR0D0-120-RT</v>
          </cell>
          <cell r="D489" t="str">
            <v>PC15/1300</v>
          </cell>
          <cell r="E489">
            <v>2</v>
          </cell>
          <cell r="F489">
            <v>3513.0508658008657</v>
          </cell>
          <cell r="G489">
            <v>1337.9521170679955</v>
          </cell>
          <cell r="H489">
            <v>13.379521170679954</v>
          </cell>
          <cell r="I489">
            <v>1351.3316382386754</v>
          </cell>
          <cell r="J489">
            <v>1351.3316382386754</v>
          </cell>
          <cell r="K489">
            <v>0</v>
          </cell>
          <cell r="L489">
            <v>7026.1017316017314</v>
          </cell>
        </row>
        <row r="490">
          <cell r="C490" t="str">
            <v>EC033COR0D0-150-S1</v>
          </cell>
          <cell r="D490" t="str">
            <v>PC15/800</v>
          </cell>
          <cell r="E490">
            <v>1</v>
          </cell>
          <cell r="F490">
            <v>3080</v>
          </cell>
          <cell r="G490">
            <v>901.08691354181701</v>
          </cell>
          <cell r="H490">
            <v>9.0108691354181705</v>
          </cell>
          <cell r="I490">
            <v>910.09778267723516</v>
          </cell>
          <cell r="J490">
            <v>910.09778267723516</v>
          </cell>
          <cell r="K490">
            <v>0</v>
          </cell>
          <cell r="L490">
            <v>3080</v>
          </cell>
        </row>
        <row r="491">
          <cell r="C491" t="str">
            <v>EC033COR0D0-150-S3</v>
          </cell>
          <cell r="D491" t="str">
            <v>PC15/600</v>
          </cell>
          <cell r="E491">
            <v>2</v>
          </cell>
          <cell r="F491">
            <v>2926</v>
          </cell>
          <cell r="G491">
            <v>745.73047240270989</v>
          </cell>
          <cell r="H491">
            <v>7.4573047240270993</v>
          </cell>
          <cell r="I491">
            <v>753.18777712673705</v>
          </cell>
          <cell r="J491">
            <v>753.18777712673705</v>
          </cell>
          <cell r="K491">
            <v>0</v>
          </cell>
          <cell r="L491">
            <v>5852</v>
          </cell>
        </row>
        <row r="492">
          <cell r="C492" t="str">
            <v>EC033COR0D0-150-A2</v>
          </cell>
          <cell r="D492" t="str">
            <v>PC15/400</v>
          </cell>
          <cell r="E492">
            <v>2</v>
          </cell>
          <cell r="F492">
            <v>2772</v>
          </cell>
          <cell r="G492">
            <v>590.37403126360323</v>
          </cell>
          <cell r="H492">
            <v>5.9037403126360326</v>
          </cell>
          <cell r="I492">
            <v>596.27777157623927</v>
          </cell>
          <cell r="J492">
            <v>596.27777157623927</v>
          </cell>
          <cell r="K492">
            <v>0</v>
          </cell>
          <cell r="L492">
            <v>5544</v>
          </cell>
        </row>
        <row r="493">
          <cell r="C493" t="str">
            <v>EC033COR0D0-150-RT</v>
          </cell>
          <cell r="D493" t="str">
            <v>PC15/500</v>
          </cell>
          <cell r="E493">
            <v>2</v>
          </cell>
          <cell r="F493">
            <v>2849</v>
          </cell>
          <cell r="G493">
            <v>668.05225183315679</v>
          </cell>
          <cell r="H493">
            <v>6.6805225183315677</v>
          </cell>
          <cell r="I493">
            <v>674.73277435148839</v>
          </cell>
          <cell r="J493">
            <v>674.73277435148839</v>
          </cell>
          <cell r="K493">
            <v>0</v>
          </cell>
          <cell r="L493">
            <v>5698</v>
          </cell>
        </row>
        <row r="494">
          <cell r="C494" t="str">
            <v>EC033SIR0S0-035-S1</v>
          </cell>
          <cell r="D494" t="str">
            <v>PC16/400</v>
          </cell>
          <cell r="E494">
            <v>1</v>
          </cell>
          <cell r="F494">
            <v>3080</v>
          </cell>
          <cell r="G494">
            <v>901.08691354181701</v>
          </cell>
          <cell r="H494">
            <v>9.0108691354181705</v>
          </cell>
          <cell r="I494">
            <v>910.09778267723516</v>
          </cell>
          <cell r="J494">
            <v>910.09778267723516</v>
          </cell>
          <cell r="K494">
            <v>0</v>
          </cell>
          <cell r="L494">
            <v>3080</v>
          </cell>
        </row>
        <row r="495">
          <cell r="C495" t="str">
            <v>EC033SIR0S0-035-S3</v>
          </cell>
          <cell r="D495" t="str">
            <v>PC16/400</v>
          </cell>
          <cell r="E495">
            <v>1</v>
          </cell>
          <cell r="F495">
            <v>3080</v>
          </cell>
          <cell r="G495">
            <v>901.08691354181701</v>
          </cell>
          <cell r="H495">
            <v>9.0108691354181705</v>
          </cell>
          <cell r="I495">
            <v>910.09778267723516</v>
          </cell>
          <cell r="J495">
            <v>910.09778267723516</v>
          </cell>
          <cell r="K495">
            <v>0</v>
          </cell>
          <cell r="L495">
            <v>3080</v>
          </cell>
        </row>
        <row r="496">
          <cell r="C496" t="str">
            <v>EC033SIR0S0-035-A2</v>
          </cell>
          <cell r="D496" t="str">
            <v>PC16/400</v>
          </cell>
          <cell r="E496">
            <v>1</v>
          </cell>
          <cell r="F496">
            <v>3080</v>
          </cell>
          <cell r="G496">
            <v>901.08691354181701</v>
          </cell>
          <cell r="H496">
            <v>9.0108691354181705</v>
          </cell>
          <cell r="I496">
            <v>910.09778267723516</v>
          </cell>
          <cell r="J496">
            <v>910.09778267723516</v>
          </cell>
          <cell r="K496">
            <v>0</v>
          </cell>
          <cell r="L496">
            <v>3080</v>
          </cell>
        </row>
        <row r="497">
          <cell r="C497" t="str">
            <v>EC033SIR0S0-035-RT</v>
          </cell>
          <cell r="D497" t="str">
            <v>PC16/400</v>
          </cell>
          <cell r="E497">
            <v>1</v>
          </cell>
          <cell r="F497">
            <v>3080</v>
          </cell>
          <cell r="G497">
            <v>901.08691354181701</v>
          </cell>
          <cell r="H497">
            <v>9.0108691354181705</v>
          </cell>
          <cell r="I497">
            <v>910.09778267723516</v>
          </cell>
          <cell r="J497">
            <v>910.09778267723516</v>
          </cell>
          <cell r="K497">
            <v>0</v>
          </cell>
          <cell r="L497">
            <v>3080</v>
          </cell>
        </row>
        <row r="498">
          <cell r="C498" t="str">
            <v>EC033SIR0S0-050-S1</v>
          </cell>
          <cell r="D498" t="str">
            <v>PC16/400</v>
          </cell>
          <cell r="E498">
            <v>1</v>
          </cell>
          <cell r="F498">
            <v>3080</v>
          </cell>
          <cell r="G498">
            <v>901.08691354181701</v>
          </cell>
          <cell r="H498">
            <v>9.0108691354181705</v>
          </cell>
          <cell r="I498">
            <v>910.09778267723516</v>
          </cell>
          <cell r="J498">
            <v>910.09778267723516</v>
          </cell>
          <cell r="K498">
            <v>0</v>
          </cell>
          <cell r="L498">
            <v>3080</v>
          </cell>
        </row>
        <row r="499">
          <cell r="C499" t="str">
            <v>EC033SIR0S0-050-S3</v>
          </cell>
          <cell r="D499" t="str">
            <v>PC16/500</v>
          </cell>
          <cell r="E499">
            <v>1</v>
          </cell>
          <cell r="F499">
            <v>3157</v>
          </cell>
          <cell r="G499">
            <v>978.76513411137057</v>
          </cell>
          <cell r="H499">
            <v>9.7876513411137065</v>
          </cell>
          <cell r="I499">
            <v>988.55278545248427</v>
          </cell>
          <cell r="J499">
            <v>988.55278545248427</v>
          </cell>
          <cell r="K499">
            <v>0</v>
          </cell>
          <cell r="L499">
            <v>3157</v>
          </cell>
        </row>
        <row r="500">
          <cell r="C500" t="str">
            <v>EC033SIR0S0-050-A2</v>
          </cell>
          <cell r="D500" t="str">
            <v>PC16/400</v>
          </cell>
          <cell r="E500">
            <v>1</v>
          </cell>
          <cell r="F500">
            <v>3080</v>
          </cell>
          <cell r="G500">
            <v>901.08691354181701</v>
          </cell>
          <cell r="H500">
            <v>9.0108691354181705</v>
          </cell>
          <cell r="I500">
            <v>910.09778267723516</v>
          </cell>
          <cell r="J500">
            <v>910.09778267723516</v>
          </cell>
          <cell r="K500">
            <v>0</v>
          </cell>
          <cell r="L500">
            <v>3080</v>
          </cell>
        </row>
        <row r="501">
          <cell r="C501" t="str">
            <v>EC033SIR0S0-050-RT</v>
          </cell>
          <cell r="D501" t="str">
            <v>PC16/500</v>
          </cell>
          <cell r="E501">
            <v>1</v>
          </cell>
          <cell r="F501">
            <v>3157</v>
          </cell>
          <cell r="G501">
            <v>978.76513411137057</v>
          </cell>
          <cell r="H501">
            <v>9.7876513411137065</v>
          </cell>
          <cell r="I501">
            <v>988.55278545248427</v>
          </cell>
          <cell r="J501">
            <v>988.55278545248427</v>
          </cell>
          <cell r="K501">
            <v>0</v>
          </cell>
          <cell r="L501">
            <v>3157</v>
          </cell>
        </row>
        <row r="502">
          <cell r="C502" t="str">
            <v>EC033SIR0S0-070-S1</v>
          </cell>
          <cell r="D502" t="str">
            <v>PC16/400</v>
          </cell>
          <cell r="E502">
            <v>1</v>
          </cell>
          <cell r="F502">
            <v>3080</v>
          </cell>
          <cell r="G502">
            <v>901.08691354181701</v>
          </cell>
          <cell r="H502">
            <v>9.0108691354181705</v>
          </cell>
          <cell r="I502">
            <v>910.09778267723516</v>
          </cell>
          <cell r="J502">
            <v>910.09778267723516</v>
          </cell>
          <cell r="K502">
            <v>0</v>
          </cell>
          <cell r="L502">
            <v>3080</v>
          </cell>
        </row>
        <row r="503">
          <cell r="C503" t="str">
            <v>EC033SIR0S0-070-S3</v>
          </cell>
          <cell r="D503" t="str">
            <v>PC16/500</v>
          </cell>
          <cell r="E503">
            <v>1</v>
          </cell>
          <cell r="F503">
            <v>3157</v>
          </cell>
          <cell r="G503">
            <v>978.76513411137057</v>
          </cell>
          <cell r="H503">
            <v>9.7876513411137065</v>
          </cell>
          <cell r="I503">
            <v>988.55278545248427</v>
          </cell>
          <cell r="J503">
            <v>988.55278545248427</v>
          </cell>
          <cell r="K503">
            <v>0</v>
          </cell>
          <cell r="L503">
            <v>3157</v>
          </cell>
        </row>
        <row r="504">
          <cell r="C504" t="str">
            <v>EC033SIR0S0-070-A2</v>
          </cell>
          <cell r="D504" t="str">
            <v>PC16/500</v>
          </cell>
          <cell r="E504">
            <v>1</v>
          </cell>
          <cell r="F504">
            <v>3157</v>
          </cell>
          <cell r="G504">
            <v>978.76513411137057</v>
          </cell>
          <cell r="H504">
            <v>9.7876513411137065</v>
          </cell>
          <cell r="I504">
            <v>988.55278545248427</v>
          </cell>
          <cell r="J504">
            <v>988.55278545248427</v>
          </cell>
          <cell r="K504">
            <v>0</v>
          </cell>
          <cell r="L504">
            <v>3157</v>
          </cell>
        </row>
        <row r="505">
          <cell r="C505" t="str">
            <v>EC033SIR0S0-070-RT</v>
          </cell>
          <cell r="D505" t="str">
            <v>PC16/600</v>
          </cell>
          <cell r="E505">
            <v>1</v>
          </cell>
          <cell r="F505">
            <v>3234</v>
          </cell>
          <cell r="G505">
            <v>1056.4433546809237</v>
          </cell>
          <cell r="H505">
            <v>10.564433546809237</v>
          </cell>
          <cell r="I505">
            <v>1067.0077882277328</v>
          </cell>
          <cell r="J505">
            <v>1067.0077882277328</v>
          </cell>
          <cell r="K505">
            <v>0</v>
          </cell>
          <cell r="L505">
            <v>3234</v>
          </cell>
        </row>
        <row r="506">
          <cell r="C506" t="str">
            <v>EC033SIR0S0-120-S1</v>
          </cell>
          <cell r="D506" t="str">
            <v>PC16/500</v>
          </cell>
          <cell r="E506">
            <v>1</v>
          </cell>
          <cell r="F506">
            <v>3157</v>
          </cell>
          <cell r="G506">
            <v>978.76513411137057</v>
          </cell>
          <cell r="H506">
            <v>9.7876513411137065</v>
          </cell>
          <cell r="I506">
            <v>988.55278545248427</v>
          </cell>
          <cell r="J506">
            <v>988.55278545248427</v>
          </cell>
          <cell r="K506">
            <v>0</v>
          </cell>
          <cell r="L506">
            <v>3157</v>
          </cell>
        </row>
        <row r="507">
          <cell r="C507" t="str">
            <v>EC033SIR0S0-120-S3</v>
          </cell>
          <cell r="D507" t="str">
            <v>PC16/400</v>
          </cell>
          <cell r="E507">
            <v>1</v>
          </cell>
          <cell r="F507">
            <v>3080</v>
          </cell>
          <cell r="G507">
            <v>901.08691354181701</v>
          </cell>
          <cell r="H507">
            <v>9.0108691354181705</v>
          </cell>
          <cell r="I507">
            <v>910.09778267723516</v>
          </cell>
          <cell r="J507">
            <v>910.09778267723516</v>
          </cell>
          <cell r="K507">
            <v>0</v>
          </cell>
          <cell r="L507">
            <v>3080</v>
          </cell>
        </row>
        <row r="508">
          <cell r="C508" t="str">
            <v>EC033SIR0S0-120-A2</v>
          </cell>
          <cell r="D508" t="str">
            <v>PC16/400</v>
          </cell>
          <cell r="E508">
            <v>1</v>
          </cell>
          <cell r="F508">
            <v>3080</v>
          </cell>
          <cell r="G508">
            <v>901.08691354181701</v>
          </cell>
          <cell r="H508">
            <v>9.0108691354181705</v>
          </cell>
          <cell r="I508">
            <v>910.09778267723516</v>
          </cell>
          <cell r="J508">
            <v>910.09778267723516</v>
          </cell>
          <cell r="K508">
            <v>0</v>
          </cell>
          <cell r="L508">
            <v>3080</v>
          </cell>
        </row>
        <row r="509">
          <cell r="C509" t="str">
            <v>EC033SIR0S0-120-RT</v>
          </cell>
          <cell r="D509" t="str">
            <v>PC16/600</v>
          </cell>
          <cell r="E509">
            <v>1</v>
          </cell>
          <cell r="F509">
            <v>3234</v>
          </cell>
          <cell r="G509">
            <v>1056.4433546809237</v>
          </cell>
          <cell r="H509">
            <v>10.564433546809237</v>
          </cell>
          <cell r="I509">
            <v>1067.0077882277328</v>
          </cell>
          <cell r="J509">
            <v>1067.0077882277328</v>
          </cell>
          <cell r="K509">
            <v>0</v>
          </cell>
          <cell r="L509">
            <v>3234</v>
          </cell>
        </row>
        <row r="510">
          <cell r="C510" t="str">
            <v>EC033SIR0S0-150-S1</v>
          </cell>
          <cell r="D510" t="str">
            <v>PC16/500</v>
          </cell>
          <cell r="E510">
            <v>1</v>
          </cell>
          <cell r="F510">
            <v>3157</v>
          </cell>
          <cell r="G510">
            <v>978.76513411137057</v>
          </cell>
          <cell r="H510">
            <v>9.7876513411137065</v>
          </cell>
          <cell r="I510">
            <v>988.55278545248427</v>
          </cell>
          <cell r="J510">
            <v>988.55278545248427</v>
          </cell>
          <cell r="K510">
            <v>0</v>
          </cell>
          <cell r="L510">
            <v>3157</v>
          </cell>
        </row>
        <row r="511">
          <cell r="C511" t="str">
            <v>EC033SIR0S0-150-S3</v>
          </cell>
          <cell r="D511" t="str">
            <v>PC16/700</v>
          </cell>
          <cell r="E511">
            <v>1</v>
          </cell>
          <cell r="F511">
            <v>3311</v>
          </cell>
          <cell r="G511">
            <v>1134.1215752504772</v>
          </cell>
          <cell r="H511">
            <v>11.341215752504773</v>
          </cell>
          <cell r="I511">
            <v>1145.4627910029819</v>
          </cell>
          <cell r="J511">
            <v>1145.4627910029819</v>
          </cell>
          <cell r="K511">
            <v>0</v>
          </cell>
          <cell r="L511">
            <v>3311</v>
          </cell>
        </row>
        <row r="512">
          <cell r="C512" t="str">
            <v>EC033SIR0S0-150-A2</v>
          </cell>
          <cell r="D512" t="str">
            <v>PC16/600</v>
          </cell>
          <cell r="E512">
            <v>1</v>
          </cell>
          <cell r="F512">
            <v>3234</v>
          </cell>
          <cell r="G512">
            <v>1056.4433546809237</v>
          </cell>
          <cell r="H512">
            <v>10.564433546809237</v>
          </cell>
          <cell r="I512">
            <v>1067.0077882277328</v>
          </cell>
          <cell r="J512">
            <v>1067.0077882277328</v>
          </cell>
          <cell r="K512">
            <v>0</v>
          </cell>
          <cell r="L512">
            <v>3234</v>
          </cell>
        </row>
        <row r="513">
          <cell r="C513" t="str">
            <v>EC033SIR0S0-150-RT</v>
          </cell>
          <cell r="D513" t="str">
            <v>PC16/600</v>
          </cell>
          <cell r="E513">
            <v>1</v>
          </cell>
          <cell r="F513">
            <v>3234</v>
          </cell>
          <cell r="G513">
            <v>1056.4433546809237</v>
          </cell>
          <cell r="H513">
            <v>10.564433546809237</v>
          </cell>
          <cell r="I513">
            <v>1067.0077882277328</v>
          </cell>
          <cell r="J513">
            <v>1067.0077882277328</v>
          </cell>
          <cell r="K513">
            <v>0</v>
          </cell>
          <cell r="L513">
            <v>3234</v>
          </cell>
        </row>
        <row r="514">
          <cell r="C514" t="str">
            <v>EC033SIR0D0-035-S1</v>
          </cell>
          <cell r="D514" t="str">
            <v>PC16/400</v>
          </cell>
          <cell r="E514">
            <v>1</v>
          </cell>
          <cell r="F514">
            <v>3080</v>
          </cell>
          <cell r="G514">
            <v>901.08691354181701</v>
          </cell>
          <cell r="H514">
            <v>9.0108691354181705</v>
          </cell>
          <cell r="I514">
            <v>910.09778267723516</v>
          </cell>
          <cell r="J514">
            <v>910.09778267723516</v>
          </cell>
          <cell r="K514">
            <v>0</v>
          </cell>
          <cell r="L514">
            <v>3080</v>
          </cell>
        </row>
        <row r="515">
          <cell r="C515" t="str">
            <v>EC033SIR0D0-035-S3</v>
          </cell>
          <cell r="D515" t="str">
            <v>PC16/400</v>
          </cell>
          <cell r="E515">
            <v>2</v>
          </cell>
          <cell r="F515">
            <v>3080</v>
          </cell>
          <cell r="G515">
            <v>901.08691354181701</v>
          </cell>
          <cell r="H515">
            <v>9.0108691354181705</v>
          </cell>
          <cell r="I515">
            <v>910.09778267723516</v>
          </cell>
          <cell r="J515">
            <v>910.09778267723516</v>
          </cell>
          <cell r="K515">
            <v>0</v>
          </cell>
          <cell r="L515">
            <v>6160</v>
          </cell>
        </row>
        <row r="516">
          <cell r="C516" t="str">
            <v>EC033SIR0D0-035-A2</v>
          </cell>
          <cell r="D516" t="str">
            <v>PC16/400</v>
          </cell>
          <cell r="E516">
            <v>2</v>
          </cell>
          <cell r="F516">
            <v>3080</v>
          </cell>
          <cell r="G516">
            <v>901.08691354181701</v>
          </cell>
          <cell r="H516">
            <v>9.0108691354181705</v>
          </cell>
          <cell r="I516">
            <v>910.09778267723516</v>
          </cell>
          <cell r="J516">
            <v>910.09778267723516</v>
          </cell>
          <cell r="K516">
            <v>0</v>
          </cell>
          <cell r="L516">
            <v>6160</v>
          </cell>
        </row>
        <row r="517">
          <cell r="C517" t="str">
            <v>EC033SIR0D0-035-RT</v>
          </cell>
          <cell r="D517" t="str">
            <v>PC16/400</v>
          </cell>
          <cell r="E517">
            <v>2</v>
          </cell>
          <cell r="F517">
            <v>3080</v>
          </cell>
          <cell r="G517">
            <v>901.08691354181701</v>
          </cell>
          <cell r="H517">
            <v>9.0108691354181705</v>
          </cell>
          <cell r="I517">
            <v>910.09778267723516</v>
          </cell>
          <cell r="J517">
            <v>910.09778267723516</v>
          </cell>
          <cell r="K517">
            <v>0</v>
          </cell>
          <cell r="L517">
            <v>6160</v>
          </cell>
        </row>
        <row r="518">
          <cell r="C518" t="str">
            <v>EC033SIR0D0-050-S1</v>
          </cell>
          <cell r="D518" t="str">
            <v>PC16/500</v>
          </cell>
          <cell r="E518">
            <v>1</v>
          </cell>
          <cell r="F518">
            <v>3157</v>
          </cell>
          <cell r="G518">
            <v>978.76513411137057</v>
          </cell>
          <cell r="H518">
            <v>9.7876513411137065</v>
          </cell>
          <cell r="I518">
            <v>988.55278545248427</v>
          </cell>
          <cell r="J518">
            <v>988.55278545248427</v>
          </cell>
          <cell r="K518">
            <v>0</v>
          </cell>
          <cell r="L518">
            <v>3157</v>
          </cell>
        </row>
        <row r="519">
          <cell r="C519" t="str">
            <v>EC033SIR0D0-050-S3</v>
          </cell>
          <cell r="D519" t="str">
            <v>PC16/400</v>
          </cell>
          <cell r="E519">
            <v>2</v>
          </cell>
          <cell r="F519">
            <v>3080</v>
          </cell>
          <cell r="G519">
            <v>901.08691354181701</v>
          </cell>
          <cell r="H519">
            <v>9.0108691354181705</v>
          </cell>
          <cell r="I519">
            <v>910.09778267723516</v>
          </cell>
          <cell r="J519">
            <v>910.09778267723516</v>
          </cell>
          <cell r="K519">
            <v>0</v>
          </cell>
          <cell r="L519">
            <v>6160</v>
          </cell>
        </row>
        <row r="520">
          <cell r="C520" t="str">
            <v>EC033SIR0D0-050-A2</v>
          </cell>
          <cell r="D520" t="str">
            <v>PC16/600</v>
          </cell>
          <cell r="E520">
            <v>2</v>
          </cell>
          <cell r="F520">
            <v>3234</v>
          </cell>
          <cell r="G520">
            <v>1056.4433546809237</v>
          </cell>
          <cell r="H520">
            <v>10.564433546809237</v>
          </cell>
          <cell r="I520">
            <v>1067.0077882277328</v>
          </cell>
          <cell r="J520">
            <v>1067.0077882277328</v>
          </cell>
          <cell r="K520">
            <v>0</v>
          </cell>
          <cell r="L520">
            <v>6468</v>
          </cell>
        </row>
        <row r="521">
          <cell r="C521" t="str">
            <v>EC033SIR0D0-050-RT</v>
          </cell>
          <cell r="D521" t="str">
            <v>PC16/700</v>
          </cell>
          <cell r="E521">
            <v>2</v>
          </cell>
          <cell r="F521">
            <v>3311</v>
          </cell>
          <cell r="G521">
            <v>1134.1215752504772</v>
          </cell>
          <cell r="H521">
            <v>11.341215752504773</v>
          </cell>
          <cell r="I521">
            <v>1145.4627910029819</v>
          </cell>
          <cell r="J521">
            <v>1145.4627910029819</v>
          </cell>
          <cell r="K521">
            <v>0</v>
          </cell>
          <cell r="L521">
            <v>6622</v>
          </cell>
        </row>
        <row r="522">
          <cell r="C522" t="str">
            <v>EC033SIR0D0-070-S1</v>
          </cell>
          <cell r="D522" t="str">
            <v>PC16/600</v>
          </cell>
          <cell r="E522">
            <v>1</v>
          </cell>
          <cell r="F522">
            <v>3234</v>
          </cell>
          <cell r="G522">
            <v>1056.4433546809237</v>
          </cell>
          <cell r="H522">
            <v>10.564433546809237</v>
          </cell>
          <cell r="I522">
            <v>1067.0077882277328</v>
          </cell>
          <cell r="J522">
            <v>1067.0077882277328</v>
          </cell>
          <cell r="K522">
            <v>0</v>
          </cell>
          <cell r="L522">
            <v>3234</v>
          </cell>
        </row>
        <row r="523">
          <cell r="C523" t="str">
            <v>EC033SIR0D0-070-S3</v>
          </cell>
          <cell r="D523" t="str">
            <v>PC16/600</v>
          </cell>
          <cell r="E523">
            <v>2</v>
          </cell>
          <cell r="F523">
            <v>3234</v>
          </cell>
          <cell r="G523">
            <v>1056.4433546809237</v>
          </cell>
          <cell r="H523">
            <v>10.564433546809237</v>
          </cell>
          <cell r="I523">
            <v>1067.0077882277328</v>
          </cell>
          <cell r="J523">
            <v>1067.0077882277328</v>
          </cell>
          <cell r="K523">
            <v>0</v>
          </cell>
          <cell r="L523">
            <v>6468</v>
          </cell>
        </row>
        <row r="524">
          <cell r="C524" t="str">
            <v>EC033SIR0D0-070-A2</v>
          </cell>
          <cell r="D524" t="str">
            <v>PC16/600</v>
          </cell>
          <cell r="E524">
            <v>2</v>
          </cell>
          <cell r="F524">
            <v>3234</v>
          </cell>
          <cell r="G524">
            <v>1056.4433546809237</v>
          </cell>
          <cell r="H524">
            <v>10.564433546809237</v>
          </cell>
          <cell r="I524">
            <v>1067.0077882277328</v>
          </cell>
          <cell r="J524">
            <v>1067.0077882277328</v>
          </cell>
          <cell r="K524">
            <v>0</v>
          </cell>
          <cell r="L524">
            <v>6468</v>
          </cell>
        </row>
        <row r="525">
          <cell r="C525" t="str">
            <v>EC033SIR0D0-070-RT</v>
          </cell>
          <cell r="D525" t="str">
            <v>PC16/700</v>
          </cell>
          <cell r="E525">
            <v>2</v>
          </cell>
          <cell r="F525">
            <v>3311</v>
          </cell>
          <cell r="G525">
            <v>1134.1215752504772</v>
          </cell>
          <cell r="H525">
            <v>11.341215752504773</v>
          </cell>
          <cell r="I525">
            <v>1145.4627910029819</v>
          </cell>
          <cell r="J525">
            <v>1145.4627910029819</v>
          </cell>
          <cell r="K525">
            <v>0</v>
          </cell>
          <cell r="L525">
            <v>6622</v>
          </cell>
        </row>
        <row r="526">
          <cell r="C526" t="str">
            <v>EC033SIR0D0-120-S1</v>
          </cell>
          <cell r="D526" t="str">
            <v>PC16/800</v>
          </cell>
          <cell r="E526">
            <v>1</v>
          </cell>
          <cell r="F526">
            <v>3388</v>
          </cell>
          <cell r="G526">
            <v>1211.7997958200308</v>
          </cell>
          <cell r="H526">
            <v>12.117997958200307</v>
          </cell>
          <cell r="I526">
            <v>1223.917793778231</v>
          </cell>
          <cell r="J526">
            <v>1223.917793778231</v>
          </cell>
          <cell r="K526">
            <v>0</v>
          </cell>
          <cell r="L526">
            <v>3388</v>
          </cell>
        </row>
        <row r="527">
          <cell r="C527" t="str">
            <v>EC033SIR0D0-120-S3</v>
          </cell>
          <cell r="D527" t="str">
            <v>PC16/700</v>
          </cell>
          <cell r="E527">
            <v>2</v>
          </cell>
          <cell r="F527">
            <v>3311</v>
          </cell>
          <cell r="G527">
            <v>1134.1215752504772</v>
          </cell>
          <cell r="H527">
            <v>11.341215752504773</v>
          </cell>
          <cell r="I527">
            <v>1145.4627910029819</v>
          </cell>
          <cell r="J527">
            <v>1145.4627910029819</v>
          </cell>
          <cell r="K527">
            <v>0</v>
          </cell>
          <cell r="L527">
            <v>6622</v>
          </cell>
        </row>
        <row r="528">
          <cell r="C528" t="str">
            <v>EC033SIR0D0-120-A2</v>
          </cell>
          <cell r="D528" t="str">
            <v>PC16/600</v>
          </cell>
          <cell r="E528">
            <v>2</v>
          </cell>
          <cell r="F528">
            <v>3234</v>
          </cell>
          <cell r="G528">
            <v>1056.4433546809237</v>
          </cell>
          <cell r="H528">
            <v>10.564433546809237</v>
          </cell>
          <cell r="I528">
            <v>1067.0077882277328</v>
          </cell>
          <cell r="J528">
            <v>1067.0077882277328</v>
          </cell>
          <cell r="K528">
            <v>0</v>
          </cell>
          <cell r="L528">
            <v>6468</v>
          </cell>
        </row>
        <row r="529">
          <cell r="C529" t="str">
            <v>EC033SIR0D0-120-RT</v>
          </cell>
          <cell r="D529" t="str">
            <v>PC16/900</v>
          </cell>
          <cell r="E529">
            <v>2</v>
          </cell>
          <cell r="F529">
            <v>3465</v>
          </cell>
          <cell r="G529">
            <v>1289.4780163895844</v>
          </cell>
          <cell r="H529">
            <v>12.894780163895843</v>
          </cell>
          <cell r="I529">
            <v>1302.3727965534802</v>
          </cell>
          <cell r="J529">
            <v>1302.3727965534802</v>
          </cell>
          <cell r="K529">
            <v>0</v>
          </cell>
          <cell r="L529">
            <v>6930</v>
          </cell>
        </row>
        <row r="530">
          <cell r="C530" t="str">
            <v>EC033SIR0D0-150-S1</v>
          </cell>
          <cell r="D530" t="str">
            <v>PC16/900</v>
          </cell>
          <cell r="E530">
            <v>1</v>
          </cell>
          <cell r="F530">
            <v>3465</v>
          </cell>
          <cell r="G530">
            <v>1289.4780163895844</v>
          </cell>
          <cell r="H530">
            <v>12.894780163895843</v>
          </cell>
          <cell r="I530">
            <v>1302.3727965534802</v>
          </cell>
          <cell r="J530">
            <v>1302.3727965534802</v>
          </cell>
          <cell r="K530">
            <v>0</v>
          </cell>
          <cell r="L530">
            <v>3465</v>
          </cell>
        </row>
        <row r="531">
          <cell r="C531" t="str">
            <v>EC033SIR0D0-150-S3</v>
          </cell>
          <cell r="D531" t="str">
            <v>PC16/800</v>
          </cell>
          <cell r="E531">
            <v>2</v>
          </cell>
          <cell r="F531">
            <v>3388</v>
          </cell>
          <cell r="G531">
            <v>1211.7997958200308</v>
          </cell>
          <cell r="H531">
            <v>12.117997958200307</v>
          </cell>
          <cell r="I531">
            <v>1223.917793778231</v>
          </cell>
          <cell r="J531">
            <v>1223.917793778231</v>
          </cell>
          <cell r="K531">
            <v>0</v>
          </cell>
          <cell r="L531">
            <v>6776</v>
          </cell>
        </row>
        <row r="532">
          <cell r="C532" t="str">
            <v>EC033SIR0D0-150-A2</v>
          </cell>
          <cell r="D532" t="str">
            <v>PC16/700</v>
          </cell>
          <cell r="E532">
            <v>2</v>
          </cell>
          <cell r="F532">
            <v>3311</v>
          </cell>
          <cell r="G532">
            <v>1134.1215752504772</v>
          </cell>
          <cell r="H532">
            <v>11.341215752504773</v>
          </cell>
          <cell r="I532">
            <v>1145.4627910029819</v>
          </cell>
          <cell r="J532">
            <v>1145.4627910029819</v>
          </cell>
          <cell r="K532">
            <v>0</v>
          </cell>
          <cell r="L532">
            <v>6622</v>
          </cell>
        </row>
        <row r="533">
          <cell r="C533" t="str">
            <v>EC033SIR0D0-150-RT</v>
          </cell>
          <cell r="D533" t="str">
            <v>PC16/900</v>
          </cell>
          <cell r="E533">
            <v>2</v>
          </cell>
          <cell r="F533">
            <v>3465</v>
          </cell>
          <cell r="G533">
            <v>1289.4780163895844</v>
          </cell>
          <cell r="H533">
            <v>12.894780163895843</v>
          </cell>
          <cell r="I533">
            <v>1302.3727965534802</v>
          </cell>
          <cell r="J533">
            <v>1302.3727965534802</v>
          </cell>
          <cell r="K533">
            <v>0</v>
          </cell>
          <cell r="L533">
            <v>6930</v>
          </cell>
        </row>
        <row r="534">
          <cell r="C534" t="str">
            <v>EC033SER0S0-035-S1</v>
          </cell>
          <cell r="D534" t="str">
            <v>PC16/300</v>
          </cell>
          <cell r="E534">
            <v>1</v>
          </cell>
          <cell r="F534">
            <v>3003</v>
          </cell>
          <cell r="G534">
            <v>823.40869297226345</v>
          </cell>
          <cell r="H534">
            <v>8.2340869297226345</v>
          </cell>
          <cell r="I534">
            <v>831.64277990198605</v>
          </cell>
          <cell r="J534">
            <v>831.64277990198605</v>
          </cell>
          <cell r="K534">
            <v>0</v>
          </cell>
          <cell r="L534">
            <v>3003</v>
          </cell>
        </row>
        <row r="535">
          <cell r="C535" t="str">
            <v>EC033SER0S0-035-S3</v>
          </cell>
          <cell r="D535" t="str">
            <v>PC16/300</v>
          </cell>
          <cell r="E535">
            <v>1</v>
          </cell>
          <cell r="F535">
            <v>3003</v>
          </cell>
          <cell r="G535">
            <v>823.40869297226345</v>
          </cell>
          <cell r="H535">
            <v>8.2340869297226345</v>
          </cell>
          <cell r="I535">
            <v>831.64277990198605</v>
          </cell>
          <cell r="J535">
            <v>831.64277990198605</v>
          </cell>
          <cell r="K535">
            <v>0</v>
          </cell>
          <cell r="L535">
            <v>3003</v>
          </cell>
        </row>
        <row r="536">
          <cell r="C536" t="str">
            <v>EC033SER0S0-035-A2</v>
          </cell>
          <cell r="D536" t="str">
            <v>PC16/400</v>
          </cell>
          <cell r="E536">
            <v>1</v>
          </cell>
          <cell r="F536">
            <v>3080</v>
          </cell>
          <cell r="G536">
            <v>901.08691354181701</v>
          </cell>
          <cell r="H536">
            <v>9.0108691354181705</v>
          </cell>
          <cell r="I536">
            <v>910.09778267723516</v>
          </cell>
          <cell r="J536">
            <v>910.09778267723516</v>
          </cell>
          <cell r="K536">
            <v>0</v>
          </cell>
          <cell r="L536">
            <v>3080</v>
          </cell>
        </row>
        <row r="537">
          <cell r="C537" t="str">
            <v>EC033SER0S0-035-RT</v>
          </cell>
          <cell r="D537" t="str">
            <v>PC16/300</v>
          </cell>
          <cell r="E537">
            <v>1</v>
          </cell>
          <cell r="F537">
            <v>3003</v>
          </cell>
          <cell r="G537">
            <v>823.40869297226345</v>
          </cell>
          <cell r="H537">
            <v>8.2340869297226345</v>
          </cell>
          <cell r="I537">
            <v>831.64277990198605</v>
          </cell>
          <cell r="J537">
            <v>831.64277990198605</v>
          </cell>
          <cell r="K537">
            <v>0</v>
          </cell>
          <cell r="L537">
            <v>3003</v>
          </cell>
        </row>
        <row r="538">
          <cell r="C538" t="str">
            <v>EC033SER0S0-050-S1</v>
          </cell>
          <cell r="D538" t="str">
            <v>PC16/300</v>
          </cell>
          <cell r="E538">
            <v>1</v>
          </cell>
          <cell r="F538">
            <v>3003</v>
          </cell>
          <cell r="G538">
            <v>823.40869297226345</v>
          </cell>
          <cell r="H538">
            <v>8.2340869297226345</v>
          </cell>
          <cell r="I538">
            <v>831.64277990198605</v>
          </cell>
          <cell r="J538">
            <v>831.64277990198605</v>
          </cell>
          <cell r="K538">
            <v>0</v>
          </cell>
          <cell r="L538">
            <v>3003</v>
          </cell>
        </row>
        <row r="539">
          <cell r="C539" t="str">
            <v>EC033SER0S0-050-S3</v>
          </cell>
          <cell r="D539" t="str">
            <v>PC16/400</v>
          </cell>
          <cell r="E539">
            <v>1</v>
          </cell>
          <cell r="F539">
            <v>3080</v>
          </cell>
          <cell r="G539">
            <v>901.08691354181701</v>
          </cell>
          <cell r="H539">
            <v>9.0108691354181705</v>
          </cell>
          <cell r="I539">
            <v>910.09778267723516</v>
          </cell>
          <cell r="J539">
            <v>910.09778267723516</v>
          </cell>
          <cell r="K539">
            <v>0</v>
          </cell>
          <cell r="L539">
            <v>3080</v>
          </cell>
        </row>
        <row r="540">
          <cell r="C540" t="str">
            <v>EC033SER0S0-050-A2</v>
          </cell>
          <cell r="D540" t="str">
            <v>PC16/400</v>
          </cell>
          <cell r="E540">
            <v>1</v>
          </cell>
          <cell r="F540">
            <v>3080</v>
          </cell>
          <cell r="G540">
            <v>901.08691354181701</v>
          </cell>
          <cell r="H540">
            <v>9.0108691354181705</v>
          </cell>
          <cell r="I540">
            <v>910.09778267723516</v>
          </cell>
          <cell r="J540">
            <v>910.09778267723516</v>
          </cell>
          <cell r="K540">
            <v>0</v>
          </cell>
          <cell r="L540">
            <v>3080</v>
          </cell>
        </row>
        <row r="541">
          <cell r="C541" t="str">
            <v>EC033SER0S0-050-RT</v>
          </cell>
          <cell r="D541" t="str">
            <v>PC16/500</v>
          </cell>
          <cell r="E541">
            <v>1</v>
          </cell>
          <cell r="F541">
            <v>3157</v>
          </cell>
          <cell r="G541">
            <v>978.76513411137057</v>
          </cell>
          <cell r="H541">
            <v>9.7876513411137065</v>
          </cell>
          <cell r="I541">
            <v>988.55278545248427</v>
          </cell>
          <cell r="J541">
            <v>988.55278545248427</v>
          </cell>
          <cell r="K541">
            <v>0</v>
          </cell>
          <cell r="L541">
            <v>3157</v>
          </cell>
        </row>
        <row r="542">
          <cell r="C542" t="str">
            <v>EC033SER0S0-070-S1</v>
          </cell>
          <cell r="D542" t="str">
            <v>PC16/300</v>
          </cell>
          <cell r="E542">
            <v>1</v>
          </cell>
          <cell r="F542">
            <v>3003</v>
          </cell>
          <cell r="G542">
            <v>823.40869297226345</v>
          </cell>
          <cell r="H542">
            <v>8.2340869297226345</v>
          </cell>
          <cell r="I542">
            <v>831.64277990198605</v>
          </cell>
          <cell r="J542">
            <v>831.64277990198605</v>
          </cell>
          <cell r="K542">
            <v>0</v>
          </cell>
          <cell r="L542">
            <v>3003</v>
          </cell>
        </row>
        <row r="543">
          <cell r="C543" t="str">
            <v>EC033SER0S0-070-S3</v>
          </cell>
          <cell r="D543" t="str">
            <v>PC16/500</v>
          </cell>
          <cell r="E543">
            <v>1</v>
          </cell>
          <cell r="F543">
            <v>3157</v>
          </cell>
          <cell r="G543">
            <v>978.76513411137057</v>
          </cell>
          <cell r="H543">
            <v>9.7876513411137065</v>
          </cell>
          <cell r="I543">
            <v>988.55278545248427</v>
          </cell>
          <cell r="J543">
            <v>988.55278545248427</v>
          </cell>
          <cell r="K543">
            <v>0</v>
          </cell>
          <cell r="L543">
            <v>3157</v>
          </cell>
        </row>
        <row r="544">
          <cell r="C544" t="str">
            <v>EC033SER0S0-070-A2</v>
          </cell>
          <cell r="D544" t="str">
            <v>PC16/500</v>
          </cell>
          <cell r="E544">
            <v>1</v>
          </cell>
          <cell r="F544">
            <v>3157</v>
          </cell>
          <cell r="G544">
            <v>978.76513411137057</v>
          </cell>
          <cell r="H544">
            <v>9.7876513411137065</v>
          </cell>
          <cell r="I544">
            <v>988.55278545248427</v>
          </cell>
          <cell r="J544">
            <v>988.55278545248427</v>
          </cell>
          <cell r="K544">
            <v>0</v>
          </cell>
          <cell r="L544">
            <v>3157</v>
          </cell>
        </row>
        <row r="545">
          <cell r="C545" t="str">
            <v>EC033SER0S0-070-RT</v>
          </cell>
          <cell r="D545" t="str">
            <v>PC16/600</v>
          </cell>
          <cell r="E545">
            <v>1</v>
          </cell>
          <cell r="F545">
            <v>3234</v>
          </cell>
          <cell r="G545">
            <v>1056.4433546809237</v>
          </cell>
          <cell r="H545">
            <v>10.564433546809237</v>
          </cell>
          <cell r="I545">
            <v>1067.0077882277328</v>
          </cell>
          <cell r="J545">
            <v>1067.0077882277328</v>
          </cell>
          <cell r="K545">
            <v>0</v>
          </cell>
          <cell r="L545">
            <v>3234</v>
          </cell>
        </row>
        <row r="546">
          <cell r="C546" t="str">
            <v>EC033SER0S0-095-S1</v>
          </cell>
          <cell r="D546" t="str">
            <v>PC16/300</v>
          </cell>
          <cell r="E546">
            <v>1</v>
          </cell>
          <cell r="F546">
            <v>3003</v>
          </cell>
          <cell r="G546">
            <v>823.40869297226345</v>
          </cell>
          <cell r="H546">
            <v>8.2340869297226345</v>
          </cell>
          <cell r="I546">
            <v>831.64277990198605</v>
          </cell>
          <cell r="J546">
            <v>831.64277990198605</v>
          </cell>
          <cell r="K546">
            <v>0</v>
          </cell>
          <cell r="L546">
            <v>3003</v>
          </cell>
        </row>
        <row r="547">
          <cell r="C547" t="str">
            <v>EC033SER0S0-095-S3</v>
          </cell>
          <cell r="D547" t="str">
            <v>PC16/700</v>
          </cell>
          <cell r="E547">
            <v>1</v>
          </cell>
          <cell r="F547">
            <v>3311</v>
          </cell>
          <cell r="G547">
            <v>1134.1215752504772</v>
          </cell>
          <cell r="H547">
            <v>11.341215752504773</v>
          </cell>
          <cell r="I547">
            <v>1145.4627910029819</v>
          </cell>
          <cell r="J547">
            <v>1145.4627910029819</v>
          </cell>
          <cell r="K547">
            <v>0</v>
          </cell>
          <cell r="L547">
            <v>3311</v>
          </cell>
        </row>
        <row r="548">
          <cell r="C548" t="str">
            <v>EC033SER0S0-095-A2</v>
          </cell>
          <cell r="D548" t="str">
            <v>PC16/900</v>
          </cell>
          <cell r="E548">
            <v>1</v>
          </cell>
          <cell r="F548">
            <v>3465</v>
          </cell>
          <cell r="G548">
            <v>1289.4780163895844</v>
          </cell>
          <cell r="H548">
            <v>12.894780163895843</v>
          </cell>
          <cell r="I548">
            <v>1302.3727965534802</v>
          </cell>
          <cell r="J548">
            <v>1302.3727965534802</v>
          </cell>
          <cell r="K548">
            <v>0</v>
          </cell>
          <cell r="L548">
            <v>3465</v>
          </cell>
        </row>
        <row r="549">
          <cell r="C549" t="str">
            <v>EC033SER0S0-095-RT</v>
          </cell>
          <cell r="D549" t="str">
            <v>PC16/600</v>
          </cell>
          <cell r="E549">
            <v>1</v>
          </cell>
          <cell r="F549">
            <v>3234</v>
          </cell>
          <cell r="G549">
            <v>1056.4433546809237</v>
          </cell>
          <cell r="H549">
            <v>10.564433546809237</v>
          </cell>
          <cell r="I549">
            <v>1067.0077882277328</v>
          </cell>
          <cell r="J549">
            <v>1067.0077882277328</v>
          </cell>
          <cell r="K549">
            <v>0</v>
          </cell>
          <cell r="L549">
            <v>3234</v>
          </cell>
        </row>
        <row r="550">
          <cell r="C550" t="str">
            <v>EC033SER0S0-120-S1</v>
          </cell>
          <cell r="D550" t="str">
            <v>PC16/400</v>
          </cell>
          <cell r="E550">
            <v>1</v>
          </cell>
          <cell r="F550">
            <v>3080</v>
          </cell>
          <cell r="G550">
            <v>901.08691354181701</v>
          </cell>
          <cell r="H550">
            <v>9.0108691354181705</v>
          </cell>
          <cell r="I550">
            <v>910.09778267723516</v>
          </cell>
          <cell r="J550">
            <v>910.09778267723516</v>
          </cell>
          <cell r="K550">
            <v>0</v>
          </cell>
          <cell r="L550">
            <v>3080</v>
          </cell>
        </row>
        <row r="551">
          <cell r="C551" t="str">
            <v>EC033SER0S0-120-S3</v>
          </cell>
          <cell r="D551" t="str">
            <v>PC16/500</v>
          </cell>
          <cell r="E551">
            <v>1</v>
          </cell>
          <cell r="F551">
            <v>3157</v>
          </cell>
          <cell r="G551">
            <v>978.76513411137057</v>
          </cell>
          <cell r="H551">
            <v>9.7876513411137065</v>
          </cell>
          <cell r="I551">
            <v>988.55278545248427</v>
          </cell>
          <cell r="J551">
            <v>988.55278545248427</v>
          </cell>
          <cell r="K551">
            <v>0</v>
          </cell>
          <cell r="L551">
            <v>3157</v>
          </cell>
        </row>
        <row r="552">
          <cell r="C552" t="str">
            <v>EC033SER0S0-120-A2</v>
          </cell>
          <cell r="D552" t="str">
            <v>PC16/400</v>
          </cell>
          <cell r="E552">
            <v>1</v>
          </cell>
          <cell r="F552">
            <v>3080</v>
          </cell>
          <cell r="G552">
            <v>901.08691354181701</v>
          </cell>
          <cell r="H552">
            <v>9.0108691354181705</v>
          </cell>
          <cell r="I552">
            <v>910.09778267723516</v>
          </cell>
          <cell r="J552">
            <v>910.09778267723516</v>
          </cell>
          <cell r="K552">
            <v>0</v>
          </cell>
          <cell r="L552">
            <v>3080</v>
          </cell>
        </row>
        <row r="553">
          <cell r="C553" t="str">
            <v>EC033SER0S0-120-RT</v>
          </cell>
          <cell r="D553" t="str">
            <v>PC16/800</v>
          </cell>
          <cell r="E553">
            <v>1</v>
          </cell>
          <cell r="F553">
            <v>3388</v>
          </cell>
          <cell r="G553">
            <v>1211.7997958200308</v>
          </cell>
          <cell r="H553">
            <v>12.117997958200307</v>
          </cell>
          <cell r="I553">
            <v>1223.917793778231</v>
          </cell>
          <cell r="J553">
            <v>1223.917793778231</v>
          </cell>
          <cell r="K553">
            <v>0</v>
          </cell>
          <cell r="L553">
            <v>3388</v>
          </cell>
        </row>
        <row r="554">
          <cell r="C554" t="str">
            <v>EC033SER0S0-150-S1</v>
          </cell>
          <cell r="D554" t="str">
            <v>PC16/400</v>
          </cell>
          <cell r="E554">
            <v>1</v>
          </cell>
          <cell r="F554">
            <v>3080</v>
          </cell>
          <cell r="G554">
            <v>901.08691354181701</v>
          </cell>
          <cell r="H554">
            <v>9.0108691354181705</v>
          </cell>
          <cell r="I554">
            <v>910.09778267723516</v>
          </cell>
          <cell r="J554">
            <v>910.09778267723516</v>
          </cell>
          <cell r="K554">
            <v>0</v>
          </cell>
          <cell r="L554">
            <v>3080</v>
          </cell>
        </row>
        <row r="555">
          <cell r="C555" t="str">
            <v>EC033SER0S0-150-S3</v>
          </cell>
          <cell r="D555" t="str">
            <v>PC16/800</v>
          </cell>
          <cell r="E555">
            <v>1</v>
          </cell>
          <cell r="F555">
            <v>3388</v>
          </cell>
          <cell r="G555">
            <v>1211.7997958200308</v>
          </cell>
          <cell r="H555">
            <v>12.117997958200307</v>
          </cell>
          <cell r="I555">
            <v>1223.917793778231</v>
          </cell>
          <cell r="J555">
            <v>1223.917793778231</v>
          </cell>
          <cell r="K555">
            <v>0</v>
          </cell>
          <cell r="L555">
            <v>3388</v>
          </cell>
        </row>
        <row r="556">
          <cell r="C556" t="str">
            <v>EC033SER0S0-150-A2</v>
          </cell>
          <cell r="D556" t="str">
            <v>PC16/800</v>
          </cell>
          <cell r="E556">
            <v>1</v>
          </cell>
          <cell r="F556">
            <v>3388</v>
          </cell>
          <cell r="G556">
            <v>1211.7997958200308</v>
          </cell>
          <cell r="H556">
            <v>12.117997958200307</v>
          </cell>
          <cell r="I556">
            <v>1223.917793778231</v>
          </cell>
          <cell r="J556">
            <v>1223.917793778231</v>
          </cell>
          <cell r="K556">
            <v>0</v>
          </cell>
          <cell r="L556">
            <v>3388</v>
          </cell>
        </row>
        <row r="557">
          <cell r="C557" t="str">
            <v>EC033SER0S0-150-RT</v>
          </cell>
          <cell r="D557" t="str">
            <v>PC16/800</v>
          </cell>
          <cell r="E557">
            <v>1</v>
          </cell>
          <cell r="F557">
            <v>3388</v>
          </cell>
          <cell r="G557">
            <v>1211.7997958200308</v>
          </cell>
          <cell r="H557">
            <v>12.117997958200307</v>
          </cell>
          <cell r="I557">
            <v>1223.917793778231</v>
          </cell>
          <cell r="J557">
            <v>1223.917793778231</v>
          </cell>
          <cell r="K557">
            <v>0</v>
          </cell>
          <cell r="L557">
            <v>3388</v>
          </cell>
        </row>
        <row r="558">
          <cell r="C558" t="str">
            <v>EC033SER0D0-035-S1</v>
          </cell>
          <cell r="D558" t="str">
            <v>PC16/300</v>
          </cell>
          <cell r="E558">
            <v>1</v>
          </cell>
          <cell r="F558">
            <v>3003</v>
          </cell>
          <cell r="G558">
            <v>823.40869297226345</v>
          </cell>
          <cell r="H558">
            <v>8.2340869297226345</v>
          </cell>
          <cell r="I558">
            <v>831.64277990198605</v>
          </cell>
          <cell r="J558">
            <v>831.64277990198605</v>
          </cell>
          <cell r="K558">
            <v>0</v>
          </cell>
          <cell r="L558">
            <v>3003</v>
          </cell>
        </row>
        <row r="559">
          <cell r="C559" t="str">
            <v>EC033SER0D0-035-S3</v>
          </cell>
          <cell r="D559" t="str">
            <v>PC16/300</v>
          </cell>
          <cell r="E559">
            <v>2</v>
          </cell>
          <cell r="F559">
            <v>3003</v>
          </cell>
          <cell r="G559">
            <v>823.40869297226345</v>
          </cell>
          <cell r="H559">
            <v>8.2340869297226345</v>
          </cell>
          <cell r="I559">
            <v>831.64277990198605</v>
          </cell>
          <cell r="J559">
            <v>831.64277990198605</v>
          </cell>
          <cell r="K559">
            <v>0</v>
          </cell>
          <cell r="L559">
            <v>6006</v>
          </cell>
        </row>
        <row r="560">
          <cell r="C560" t="str">
            <v>EC033SER0D0-035-A2</v>
          </cell>
          <cell r="D560" t="str">
            <v>PC16/300</v>
          </cell>
          <cell r="E560">
            <v>2</v>
          </cell>
          <cell r="F560">
            <v>3003</v>
          </cell>
          <cell r="G560">
            <v>823.40869297226345</v>
          </cell>
          <cell r="H560">
            <v>8.2340869297226345</v>
          </cell>
          <cell r="I560">
            <v>831.64277990198605</v>
          </cell>
          <cell r="J560">
            <v>831.64277990198605</v>
          </cell>
          <cell r="K560">
            <v>0</v>
          </cell>
          <cell r="L560">
            <v>6006</v>
          </cell>
        </row>
        <row r="561">
          <cell r="C561" t="str">
            <v>EC033SER0D0-035-RT</v>
          </cell>
          <cell r="D561" t="str">
            <v>PC16/300</v>
          </cell>
          <cell r="E561">
            <v>2</v>
          </cell>
          <cell r="F561">
            <v>3003</v>
          </cell>
          <cell r="G561">
            <v>823.40869297226345</v>
          </cell>
          <cell r="H561">
            <v>8.2340869297226345</v>
          </cell>
          <cell r="I561">
            <v>831.64277990198605</v>
          </cell>
          <cell r="J561">
            <v>831.64277990198605</v>
          </cell>
          <cell r="K561">
            <v>0</v>
          </cell>
          <cell r="L561">
            <v>6006</v>
          </cell>
        </row>
        <row r="562">
          <cell r="C562" t="str">
            <v>EC033SER0D0-050-S1</v>
          </cell>
          <cell r="D562" t="str">
            <v>PC16/400</v>
          </cell>
          <cell r="E562">
            <v>1</v>
          </cell>
          <cell r="F562">
            <v>3080</v>
          </cell>
          <cell r="G562">
            <v>901.08691354181701</v>
          </cell>
          <cell r="H562">
            <v>9.0108691354181705</v>
          </cell>
          <cell r="I562">
            <v>910.09778267723516</v>
          </cell>
          <cell r="J562">
            <v>910.09778267723516</v>
          </cell>
          <cell r="K562">
            <v>0</v>
          </cell>
          <cell r="L562">
            <v>3080</v>
          </cell>
        </row>
        <row r="563">
          <cell r="C563" t="str">
            <v>EC033SER0D0-050-S3</v>
          </cell>
          <cell r="D563" t="str">
            <v>PC16/400</v>
          </cell>
          <cell r="E563">
            <v>2</v>
          </cell>
          <cell r="F563">
            <v>3080</v>
          </cell>
          <cell r="G563">
            <v>901.08691354181701</v>
          </cell>
          <cell r="H563">
            <v>9.0108691354181705</v>
          </cell>
          <cell r="I563">
            <v>910.09778267723516</v>
          </cell>
          <cell r="J563">
            <v>910.09778267723516</v>
          </cell>
          <cell r="K563">
            <v>0</v>
          </cell>
          <cell r="L563">
            <v>6160</v>
          </cell>
        </row>
        <row r="564">
          <cell r="C564" t="str">
            <v>EC033SER0D0-050-A2</v>
          </cell>
          <cell r="D564" t="str">
            <v>PC16/600</v>
          </cell>
          <cell r="E564">
            <v>2</v>
          </cell>
          <cell r="F564">
            <v>3234</v>
          </cell>
          <cell r="G564">
            <v>1056.4433546809237</v>
          </cell>
          <cell r="H564">
            <v>10.564433546809237</v>
          </cell>
          <cell r="I564">
            <v>1067.0077882277328</v>
          </cell>
          <cell r="J564">
            <v>1067.0077882277328</v>
          </cell>
          <cell r="K564">
            <v>0</v>
          </cell>
          <cell r="L564">
            <v>6468</v>
          </cell>
        </row>
        <row r="565">
          <cell r="C565" t="str">
            <v>EC033SER0D0-050-RT</v>
          </cell>
          <cell r="D565" t="str">
            <v>PC16/600</v>
          </cell>
          <cell r="E565">
            <v>2</v>
          </cell>
          <cell r="F565">
            <v>3234</v>
          </cell>
          <cell r="G565">
            <v>1056.4433546809237</v>
          </cell>
          <cell r="H565">
            <v>10.564433546809237</v>
          </cell>
          <cell r="I565">
            <v>1067.0077882277328</v>
          </cell>
          <cell r="J565">
            <v>1067.0077882277328</v>
          </cell>
          <cell r="K565">
            <v>0</v>
          </cell>
          <cell r="L565">
            <v>6468</v>
          </cell>
        </row>
        <row r="566">
          <cell r="C566" t="str">
            <v>EC033SER0D0-070-S1</v>
          </cell>
          <cell r="D566" t="str">
            <v>PC16/500</v>
          </cell>
          <cell r="E566">
            <v>1</v>
          </cell>
          <cell r="F566">
            <v>3157</v>
          </cell>
          <cell r="G566">
            <v>978.76513411137057</v>
          </cell>
          <cell r="H566">
            <v>9.7876513411137065</v>
          </cell>
          <cell r="I566">
            <v>988.55278545248427</v>
          </cell>
          <cell r="J566">
            <v>988.55278545248427</v>
          </cell>
          <cell r="K566">
            <v>0</v>
          </cell>
          <cell r="L566">
            <v>3157</v>
          </cell>
        </row>
        <row r="567">
          <cell r="C567" t="str">
            <v>EC033SER0D0-070-S3</v>
          </cell>
          <cell r="D567" t="str">
            <v>PC16/500</v>
          </cell>
          <cell r="E567">
            <v>2</v>
          </cell>
          <cell r="F567">
            <v>3157</v>
          </cell>
          <cell r="G567">
            <v>978.76513411137057</v>
          </cell>
          <cell r="H567">
            <v>9.7876513411137065</v>
          </cell>
          <cell r="I567">
            <v>988.55278545248427</v>
          </cell>
          <cell r="J567">
            <v>988.55278545248427</v>
          </cell>
          <cell r="K567">
            <v>0</v>
          </cell>
          <cell r="L567">
            <v>6314</v>
          </cell>
        </row>
        <row r="568">
          <cell r="C568" t="str">
            <v>EC033SER0D0-070-A2</v>
          </cell>
          <cell r="D568" t="str">
            <v>PC16/600</v>
          </cell>
          <cell r="E568">
            <v>2</v>
          </cell>
          <cell r="F568">
            <v>3234</v>
          </cell>
          <cell r="G568">
            <v>1056.4433546809237</v>
          </cell>
          <cell r="H568">
            <v>10.564433546809237</v>
          </cell>
          <cell r="I568">
            <v>1067.0077882277328</v>
          </cell>
          <cell r="J568">
            <v>1067.0077882277328</v>
          </cell>
          <cell r="K568">
            <v>0</v>
          </cell>
          <cell r="L568">
            <v>6468</v>
          </cell>
        </row>
        <row r="569">
          <cell r="C569" t="str">
            <v>EC033SER0D0-070-RT</v>
          </cell>
          <cell r="D569" t="str">
            <v>PC16/700</v>
          </cell>
          <cell r="E569">
            <v>2</v>
          </cell>
          <cell r="F569">
            <v>3311</v>
          </cell>
          <cell r="G569">
            <v>1134.1215752504772</v>
          </cell>
          <cell r="H569">
            <v>11.341215752504773</v>
          </cell>
          <cell r="I569">
            <v>1145.4627910029819</v>
          </cell>
          <cell r="J569">
            <v>1145.4627910029819</v>
          </cell>
          <cell r="K569">
            <v>0</v>
          </cell>
          <cell r="L569">
            <v>6622</v>
          </cell>
        </row>
        <row r="570">
          <cell r="C570" t="str">
            <v>EC033SER0D0-120-S1</v>
          </cell>
          <cell r="D570" t="str">
            <v>PC16/600</v>
          </cell>
          <cell r="E570">
            <v>1</v>
          </cell>
          <cell r="F570">
            <v>3234</v>
          </cell>
          <cell r="G570">
            <v>1056.4433546809237</v>
          </cell>
          <cell r="H570">
            <v>10.564433546809237</v>
          </cell>
          <cell r="I570">
            <v>1067.0077882277328</v>
          </cell>
          <cell r="J570">
            <v>1067.0077882277328</v>
          </cell>
          <cell r="K570">
            <v>0</v>
          </cell>
          <cell r="L570">
            <v>3234</v>
          </cell>
        </row>
        <row r="571">
          <cell r="C571" t="str">
            <v>EC033SER0D0-120-S3</v>
          </cell>
          <cell r="D571" t="str">
            <v>PC16/700</v>
          </cell>
          <cell r="E571">
            <v>2</v>
          </cell>
          <cell r="F571">
            <v>3311</v>
          </cell>
          <cell r="G571">
            <v>1134.1215752504772</v>
          </cell>
          <cell r="H571">
            <v>11.341215752504773</v>
          </cell>
          <cell r="I571">
            <v>1145.4627910029819</v>
          </cell>
          <cell r="J571">
            <v>1145.4627910029819</v>
          </cell>
          <cell r="K571">
            <v>0</v>
          </cell>
          <cell r="L571">
            <v>6622</v>
          </cell>
        </row>
        <row r="572">
          <cell r="C572" t="str">
            <v>EC033SER0D0-120-A2</v>
          </cell>
          <cell r="D572" t="str">
            <v>PC16/700</v>
          </cell>
          <cell r="E572">
            <v>2</v>
          </cell>
          <cell r="F572">
            <v>3311</v>
          </cell>
          <cell r="G572">
            <v>1134.1215752504772</v>
          </cell>
          <cell r="H572">
            <v>11.341215752504773</v>
          </cell>
          <cell r="I572">
            <v>1145.4627910029819</v>
          </cell>
          <cell r="J572">
            <v>1145.4627910029819</v>
          </cell>
          <cell r="K572">
            <v>0</v>
          </cell>
          <cell r="L572">
            <v>6622</v>
          </cell>
        </row>
        <row r="573">
          <cell r="C573" t="str">
            <v>EC033SER0D0-120-RT</v>
          </cell>
          <cell r="D573" t="str">
            <v>PC16/900</v>
          </cell>
          <cell r="E573">
            <v>2</v>
          </cell>
          <cell r="F573">
            <v>3465</v>
          </cell>
          <cell r="G573">
            <v>1289.4780163895844</v>
          </cell>
          <cell r="H573">
            <v>12.894780163895843</v>
          </cell>
          <cell r="I573">
            <v>1302.3727965534802</v>
          </cell>
          <cell r="J573">
            <v>1302.3727965534802</v>
          </cell>
          <cell r="K573">
            <v>0</v>
          </cell>
          <cell r="L573">
            <v>6930</v>
          </cell>
        </row>
        <row r="574">
          <cell r="C574" t="str">
            <v>EC033SER0D0-150-S1</v>
          </cell>
          <cell r="D574" t="str">
            <v>PC16/700</v>
          </cell>
          <cell r="E574">
            <v>1</v>
          </cell>
          <cell r="F574">
            <v>3311</v>
          </cell>
          <cell r="G574">
            <v>1134.1215752504772</v>
          </cell>
          <cell r="H574">
            <v>11.341215752504773</v>
          </cell>
          <cell r="I574">
            <v>1145.4627910029819</v>
          </cell>
          <cell r="J574">
            <v>1145.4627910029819</v>
          </cell>
          <cell r="K574">
            <v>0</v>
          </cell>
          <cell r="L574">
            <v>3311</v>
          </cell>
        </row>
        <row r="575">
          <cell r="C575" t="str">
            <v>EC033SER0D0-150-S3</v>
          </cell>
          <cell r="D575" t="str">
            <v>PC16/800</v>
          </cell>
          <cell r="E575">
            <v>2</v>
          </cell>
          <cell r="F575">
            <v>3388</v>
          </cell>
          <cell r="G575">
            <v>1211.7997958200308</v>
          </cell>
          <cell r="H575">
            <v>12.117997958200307</v>
          </cell>
          <cell r="I575">
            <v>1223.917793778231</v>
          </cell>
          <cell r="J575">
            <v>1223.917793778231</v>
          </cell>
          <cell r="K575">
            <v>0</v>
          </cell>
          <cell r="L575">
            <v>6776</v>
          </cell>
        </row>
        <row r="576">
          <cell r="C576" t="str">
            <v>EC033SER0D0-150-A2</v>
          </cell>
          <cell r="D576" t="str">
            <v>PC16/800</v>
          </cell>
          <cell r="E576">
            <v>2</v>
          </cell>
          <cell r="F576">
            <v>3388</v>
          </cell>
          <cell r="G576">
            <v>1211.7997958200308</v>
          </cell>
          <cell r="H576">
            <v>12.117997958200307</v>
          </cell>
          <cell r="I576">
            <v>1223.917793778231</v>
          </cell>
          <cell r="J576">
            <v>1223.917793778231</v>
          </cell>
          <cell r="K576">
            <v>0</v>
          </cell>
          <cell r="L576">
            <v>6776</v>
          </cell>
        </row>
        <row r="577">
          <cell r="C577" t="str">
            <v>EC033SER0D0-150-RT</v>
          </cell>
          <cell r="D577" t="str">
            <v>PC16/900</v>
          </cell>
          <cell r="E577">
            <v>2</v>
          </cell>
          <cell r="F577">
            <v>3465</v>
          </cell>
          <cell r="G577">
            <v>1289.4780163895844</v>
          </cell>
          <cell r="H577">
            <v>12.894780163895843</v>
          </cell>
          <cell r="I577">
            <v>1302.3727965534802</v>
          </cell>
          <cell r="J577">
            <v>1302.3727965534802</v>
          </cell>
          <cell r="K577">
            <v>0</v>
          </cell>
          <cell r="L577">
            <v>6930</v>
          </cell>
        </row>
      </sheetData>
      <sheetData sheetId="4">
        <row r="3">
          <cell r="B3" t="str">
            <v>AAAC</v>
          </cell>
          <cell r="C3">
            <v>2.57577453564154</v>
          </cell>
        </row>
        <row r="4">
          <cell r="B4" t="str">
            <v>ACSR</v>
          </cell>
          <cell r="C4">
            <v>2.0184061479574322</v>
          </cell>
        </row>
        <row r="5">
          <cell r="B5" t="str">
            <v>XLPE033CU</v>
          </cell>
          <cell r="C5">
            <v>5.5413688920990367</v>
          </cell>
        </row>
        <row r="6">
          <cell r="B6" t="str">
            <v>XLPE060CU</v>
          </cell>
          <cell r="C6">
            <v>6.8845450330280178</v>
          </cell>
        </row>
        <row r="7">
          <cell r="B7" t="str">
            <v>XLPE138CU</v>
          </cell>
          <cell r="C7">
            <v>6.9205315425944844</v>
          </cell>
        </row>
        <row r="8">
          <cell r="B8" t="str">
            <v>XLPE220CU</v>
          </cell>
          <cell r="C8">
            <v>6.9583635141900002</v>
          </cell>
        </row>
        <row r="9">
          <cell r="B9" t="str">
            <v>ACAR</v>
          </cell>
          <cell r="C9">
            <v>2.5271669939287089</v>
          </cell>
        </row>
        <row r="10">
          <cell r="B10" t="str">
            <v>AAAC-E</v>
          </cell>
          <cell r="C10">
            <v>2.8186603073516951</v>
          </cell>
        </row>
        <row r="11">
          <cell r="B11" t="str">
            <v>XLPE060AL</v>
          </cell>
          <cell r="C11">
            <v>3.4032384723500897</v>
          </cell>
        </row>
        <row r="12">
          <cell r="B12" t="str">
            <v>XLPE220AL</v>
          </cell>
          <cell r="C12">
            <v>14.4179140094604</v>
          </cell>
        </row>
        <row r="13">
          <cell r="B13" t="str">
            <v>AoGo</v>
          </cell>
          <cell r="C13">
            <v>1.8551917213396678</v>
          </cell>
        </row>
        <row r="15">
          <cell r="B15" t="str">
            <v>CODIGO</v>
          </cell>
          <cell r="C15" t="str">
            <v>DESCRIPCION</v>
          </cell>
          <cell r="D15" t="str">
            <v>PESO
(Kg)/km</v>
          </cell>
          <cell r="E15" t="str">
            <v>PRECIO CIF
US$</v>
          </cell>
        </row>
        <row r="16">
          <cell r="B16" t="str">
            <v>C1-035</v>
          </cell>
          <cell r="C16" t="str">
            <v>CONDUCTOR AAAC 35 mm2</v>
          </cell>
          <cell r="D16">
            <v>94</v>
          </cell>
          <cell r="E16">
            <v>242.12280635030476</v>
          </cell>
        </row>
        <row r="17">
          <cell r="B17" t="str">
            <v>C1-050</v>
          </cell>
          <cell r="C17" t="str">
            <v>CONDUCTOR AAAC 50 mm2</v>
          </cell>
          <cell r="D17">
            <v>135</v>
          </cell>
          <cell r="E17">
            <v>347.72956231160788</v>
          </cell>
        </row>
        <row r="18">
          <cell r="B18" t="str">
            <v>C1-070</v>
          </cell>
          <cell r="C18" t="str">
            <v>CONDUCTOR AAAC 70 mm2</v>
          </cell>
          <cell r="D18">
            <v>181</v>
          </cell>
          <cell r="E18">
            <v>466.21519095111876</v>
          </cell>
        </row>
        <row r="19">
          <cell r="B19" t="str">
            <v>C1-095</v>
          </cell>
          <cell r="C19" t="str">
            <v>CONDUCTOR AAAC 95 mm2</v>
          </cell>
          <cell r="D19">
            <v>256</v>
          </cell>
          <cell r="E19">
            <v>659.39828112423424</v>
          </cell>
        </row>
        <row r="20">
          <cell r="B20" t="str">
            <v>C1-120</v>
          </cell>
          <cell r="C20" t="str">
            <v>CONDUCTOR AAAC 120 mm2</v>
          </cell>
          <cell r="D20">
            <v>322</v>
          </cell>
          <cell r="E20">
            <v>829.39940047657592</v>
          </cell>
        </row>
        <row r="21">
          <cell r="B21" t="str">
            <v>C1-150</v>
          </cell>
          <cell r="C21" t="str">
            <v>CONDUCTOR AAAC 150 mm2</v>
          </cell>
          <cell r="D21">
            <v>406</v>
          </cell>
          <cell r="E21">
            <v>1045.7644614704652</v>
          </cell>
        </row>
        <row r="22">
          <cell r="B22" t="str">
            <v>C1-185</v>
          </cell>
          <cell r="C22" t="str">
            <v>CONDUCTOR AAAC 185 mm2</v>
          </cell>
          <cell r="D22">
            <v>500</v>
          </cell>
          <cell r="E22">
            <v>1287.8872678207699</v>
          </cell>
        </row>
        <row r="23">
          <cell r="B23" t="str">
            <v>C1-240</v>
          </cell>
          <cell r="C23" t="str">
            <v>CONDUCTOR AAAC 240 mm2</v>
          </cell>
          <cell r="D23">
            <v>670</v>
          </cell>
          <cell r="E23">
            <v>1725.7689388798319</v>
          </cell>
        </row>
        <row r="24">
          <cell r="B24" t="str">
            <v>C1-300</v>
          </cell>
          <cell r="C24" t="str">
            <v>CONDUCTOR AAAC 300 mm2</v>
          </cell>
          <cell r="D24">
            <v>827</v>
          </cell>
          <cell r="E24">
            <v>2130.1655409755535</v>
          </cell>
        </row>
        <row r="25">
          <cell r="B25" t="str">
            <v>C1-400</v>
          </cell>
          <cell r="C25" t="str">
            <v>CONDUCTOR AAAC 400 mm2</v>
          </cell>
          <cell r="D25">
            <v>1105</v>
          </cell>
          <cell r="E25">
            <v>2846.2308618839015</v>
          </cell>
        </row>
        <row r="26">
          <cell r="B26" t="str">
            <v>C1-500</v>
          </cell>
          <cell r="C26" t="str">
            <v>CONDUCTOR AAAC 500 mm2</v>
          </cell>
          <cell r="D26">
            <v>1372</v>
          </cell>
          <cell r="E26">
            <v>3533.9626629001928</v>
          </cell>
        </row>
        <row r="27">
          <cell r="B27" t="str">
            <v>C1-600</v>
          </cell>
          <cell r="C27" t="str">
            <v>CONDUCTOR AAAC 600 mm2</v>
          </cell>
          <cell r="D27">
            <v>1677</v>
          </cell>
          <cell r="E27">
            <v>4319.5738962708629</v>
          </cell>
        </row>
        <row r="28">
          <cell r="B28" t="str">
            <v>C1-700</v>
          </cell>
          <cell r="C28" t="str">
            <v xml:space="preserve">CONDUCTOR AAAC 700 mm2 </v>
          </cell>
          <cell r="D28">
            <v>1955</v>
          </cell>
          <cell r="E28">
            <v>5035.6392171792104</v>
          </cell>
        </row>
        <row r="29">
          <cell r="B29" t="str">
            <v>C1-10E</v>
          </cell>
          <cell r="C29" t="str">
            <v xml:space="preserve">CONDUCTOR AAAC 1000 mm2 </v>
          </cell>
          <cell r="D29">
            <v>2767</v>
          </cell>
          <cell r="E29">
            <v>7127.1681401201413</v>
          </cell>
        </row>
        <row r="30">
          <cell r="B30" t="str">
            <v>C2-080</v>
          </cell>
          <cell r="C30" t="str">
            <v>CONDUCTOR ACSR 80 mm2</v>
          </cell>
          <cell r="D30">
            <v>323</v>
          </cell>
          <cell r="E30">
            <v>651.94518579025066</v>
          </cell>
        </row>
        <row r="31">
          <cell r="B31" t="str">
            <v>C2-250</v>
          </cell>
          <cell r="C31" t="str">
            <v>CONDUCTOR ACSR 250 mm2</v>
          </cell>
          <cell r="D31">
            <v>943</v>
          </cell>
          <cell r="E31">
            <v>1903.3569975238586</v>
          </cell>
        </row>
        <row r="32">
          <cell r="B32" t="str">
            <v>C2-315</v>
          </cell>
          <cell r="C32" t="str">
            <v>CONDUCTOR ACSR 315 mm2</v>
          </cell>
          <cell r="D32">
            <v>1277</v>
          </cell>
          <cell r="E32">
            <v>2577.5046509416411</v>
          </cell>
        </row>
        <row r="33">
          <cell r="B33" t="str">
            <v>C2-400</v>
          </cell>
          <cell r="C33" t="str">
            <v>CONDUCTOR ACSR 400 mm2</v>
          </cell>
          <cell r="D33">
            <v>1622</v>
          </cell>
          <cell r="E33">
            <v>3273.8547719869553</v>
          </cell>
        </row>
        <row r="34">
          <cell r="B34" t="str">
            <v>C2-592</v>
          </cell>
          <cell r="C34" t="str">
            <v>CONDUCTOR ACSR 592 mm2 (CURLEW)</v>
          </cell>
          <cell r="D34">
            <v>1981</v>
          </cell>
          <cell r="E34">
            <v>3998.4625791036733</v>
          </cell>
        </row>
        <row r="35">
          <cell r="B35" t="str">
            <v>C2-726</v>
          </cell>
          <cell r="C35" t="str">
            <v>CONDUCTOR ACSR 726 mm2 (PHEASANT)</v>
          </cell>
          <cell r="D35">
            <v>2433</v>
          </cell>
          <cell r="E35">
            <v>4910.7821579804322</v>
          </cell>
        </row>
        <row r="36">
          <cell r="B36" t="str">
            <v>C2-243</v>
          </cell>
          <cell r="C36" t="str">
            <v>CONDUCTOR ACSR 243 mm2</v>
          </cell>
          <cell r="D36">
            <v>925</v>
          </cell>
          <cell r="E36">
            <v>1867.0256868606248</v>
          </cell>
        </row>
        <row r="37">
          <cell r="B37" t="str">
            <v>C2-125</v>
          </cell>
          <cell r="C37" t="str">
            <v>CONDUCTOR ACSR 125 mm2</v>
          </cell>
          <cell r="D37">
            <v>433</v>
          </cell>
          <cell r="E37">
            <v>873.96986206556812</v>
          </cell>
        </row>
        <row r="38">
          <cell r="B38" t="str">
            <v>C4-240</v>
          </cell>
          <cell r="C38" t="str">
            <v>CONDUCTOR ACAR 240 mm2</v>
          </cell>
          <cell r="D38">
            <v>698</v>
          </cell>
          <cell r="E38">
            <v>1763.9625617622389</v>
          </cell>
        </row>
        <row r="39">
          <cell r="B39" t="str">
            <v>C4-300</v>
          </cell>
          <cell r="C39" t="str">
            <v>CONDUCTOR ACAR 300 mm2</v>
          </cell>
          <cell r="D39">
            <v>838</v>
          </cell>
          <cell r="E39">
            <v>2117.765940912258</v>
          </cell>
        </row>
        <row r="40">
          <cell r="B40" t="str">
            <v>C4-400</v>
          </cell>
          <cell r="C40" t="str">
            <v>CONDUCTOR ACAR 400 mm2</v>
          </cell>
          <cell r="D40">
            <v>1117</v>
          </cell>
          <cell r="E40">
            <v>2822.8455322183677</v>
          </cell>
        </row>
        <row r="41">
          <cell r="B41" t="str">
            <v>C4-500</v>
          </cell>
          <cell r="C41" t="str">
            <v>CONDUCTOR ACAR 500 mm2</v>
          </cell>
          <cell r="D41">
            <v>1397</v>
          </cell>
          <cell r="E41">
            <v>3530.4522905184062</v>
          </cell>
        </row>
        <row r="42">
          <cell r="B42" t="str">
            <v>C4-600</v>
          </cell>
          <cell r="C42" t="str">
            <v>CONDUCTOR ACAR 600 mm2</v>
          </cell>
          <cell r="D42">
            <v>1677</v>
          </cell>
          <cell r="E42">
            <v>4238.0590488184453</v>
          </cell>
        </row>
        <row r="43">
          <cell r="B43" t="str">
            <v>C5-070</v>
          </cell>
          <cell r="C43" t="str">
            <v>CONDUCTOR ENGRASADO AAAC 70 mm2</v>
          </cell>
          <cell r="D43">
            <v>209</v>
          </cell>
          <cell r="E43">
            <v>589.10000423650433</v>
          </cell>
          <cell r="G43" t="str">
            <v>C1-070</v>
          </cell>
        </row>
        <row r="44">
          <cell r="B44" t="str">
            <v>C5-120</v>
          </cell>
          <cell r="C44" t="str">
            <v>CONDUCTOR ENGRASADO AAAC 120 mm2</v>
          </cell>
          <cell r="D44">
            <v>359.33333333333331</v>
          </cell>
          <cell r="E44">
            <v>1012.8386037750424</v>
          </cell>
          <cell r="G44" t="str">
            <v>C1-120</v>
          </cell>
        </row>
        <row r="45">
          <cell r="B45" t="str">
            <v>C5-150</v>
          </cell>
          <cell r="C45" t="str">
            <v>CONDUCTOR ENGRASADO AAAC 150 mm2</v>
          </cell>
          <cell r="D45">
            <v>448.13333333333333</v>
          </cell>
          <cell r="E45">
            <v>1263.1356390678729</v>
          </cell>
          <cell r="G45" t="str">
            <v>C1-150</v>
          </cell>
        </row>
        <row r="46">
          <cell r="B46" t="str">
            <v>C5-240</v>
          </cell>
          <cell r="C46" t="str">
            <v>CONDUCTOR ENGRASADO AAAC 240 mm2</v>
          </cell>
          <cell r="D46">
            <v>724.13333333333333</v>
          </cell>
          <cell r="E46">
            <v>2041.0858838969409</v>
          </cell>
          <cell r="G46" t="str">
            <v>C1-240</v>
          </cell>
        </row>
        <row r="47">
          <cell r="B47" t="str">
            <v>C5-300</v>
          </cell>
          <cell r="C47" t="str">
            <v>CONDUCTOR ENGRASADO AAAC 300 mm2</v>
          </cell>
          <cell r="D47">
            <v>887</v>
          </cell>
          <cell r="E47">
            <v>2500.1516926209538</v>
          </cell>
          <cell r="G47" t="str">
            <v>C1-300</v>
          </cell>
        </row>
        <row r="48">
          <cell r="B48" t="str">
            <v>C5-400</v>
          </cell>
          <cell r="C48" t="str">
            <v>CONDUCTOR ENGRASADO AAAC 400 mm2</v>
          </cell>
          <cell r="D48">
            <v>1174.3333333333333</v>
          </cell>
          <cell r="E48">
            <v>3310.0467542666738</v>
          </cell>
          <cell r="G48" t="str">
            <v>C1-400</v>
          </cell>
        </row>
        <row r="49">
          <cell r="B49" t="str">
            <v>C5-500</v>
          </cell>
          <cell r="C49" t="str">
            <v>CONDUCTOR ENGRASADO AAAC 500 mm2</v>
          </cell>
          <cell r="D49">
            <v>1449.6</v>
          </cell>
          <cell r="E49">
            <v>4085.9299815370168</v>
          </cell>
          <cell r="G49" t="str">
            <v>C1-500</v>
          </cell>
        </row>
        <row r="50">
          <cell r="B50" t="str">
            <v>C5-600</v>
          </cell>
          <cell r="C50" t="str">
            <v>CONDUCTOR ENGRASADO AAAC 600 mm2</v>
          </cell>
          <cell r="D50">
            <v>1762.0666666666666</v>
          </cell>
          <cell r="E50">
            <v>4966.6673722408432</v>
          </cell>
          <cell r="G50" t="str">
            <v>C1-600</v>
          </cell>
        </row>
        <row r="51">
          <cell r="B51" t="str">
            <v>C5-177</v>
          </cell>
          <cell r="C51" t="str">
            <v>CONDUCTOR ENGRASADO AAAC 177 mm2</v>
          </cell>
          <cell r="D51">
            <v>448.13333333333333</v>
          </cell>
          <cell r="E51">
            <v>1263.1356390678729</v>
          </cell>
        </row>
        <row r="52">
          <cell r="B52" t="str">
            <v>C5-242</v>
          </cell>
          <cell r="C52" t="str">
            <v>CONDUCTOR ENGRASADO AAAC 242 mm2</v>
          </cell>
          <cell r="D52">
            <v>670</v>
          </cell>
          <cell r="E52">
            <v>1888.5024059256357</v>
          </cell>
          <cell r="G52" t="str">
            <v>Codigo Tension</v>
          </cell>
        </row>
        <row r="53">
          <cell r="B53" t="str">
            <v>C31-12E</v>
          </cell>
          <cell r="C53" t="str">
            <v>CONDUCTOR CU XLPE 1200 mm2 - 220 KV</v>
          </cell>
          <cell r="D53">
            <v>21390.6</v>
          </cell>
          <cell r="E53">
            <v>148843.57058663262</v>
          </cell>
          <cell r="G53">
            <v>1</v>
          </cell>
        </row>
        <row r="54">
          <cell r="B54" t="str">
            <v>C31-10E</v>
          </cell>
          <cell r="C54" t="str">
            <v>CONDUCTOR CU XLPE 1000 mm2 - 220 KV</v>
          </cell>
          <cell r="D54">
            <v>18901.400000000001</v>
          </cell>
          <cell r="E54">
            <v>131522.81212711087</v>
          </cell>
          <cell r="G54">
            <v>2</v>
          </cell>
        </row>
        <row r="55">
          <cell r="B55" t="str">
            <v>C31-800</v>
          </cell>
          <cell r="C55" t="str">
            <v>CONDUCTOR CU XLPE 800 mm2 - 220 KV</v>
          </cell>
          <cell r="D55">
            <v>16730.400000000001</v>
          </cell>
          <cell r="E55">
            <v>116416.20493780439</v>
          </cell>
          <cell r="G55">
            <v>3</v>
          </cell>
        </row>
        <row r="56">
          <cell r="B56" t="str">
            <v>C31-600</v>
          </cell>
          <cell r="C56" t="str">
            <v>CONDUCTOR CU XLPE 600 mm2 - 220 KV</v>
          </cell>
          <cell r="D56">
            <v>15059.5</v>
          </cell>
          <cell r="E56">
            <v>104789.47534194432</v>
          </cell>
          <cell r="G56">
            <v>4</v>
          </cell>
        </row>
        <row r="57">
          <cell r="B57" t="str">
            <v>C31-16E</v>
          </cell>
          <cell r="C57" t="str">
            <v>CONDUCTOR CU XLPE 1600 mm2 - 220 KV</v>
          </cell>
          <cell r="D57">
            <v>25461.599999999999</v>
          </cell>
          <cell r="E57">
            <v>177171.0684529001</v>
          </cell>
        </row>
        <row r="58">
          <cell r="B58" t="str">
            <v>C32-10E</v>
          </cell>
          <cell r="C58" t="str">
            <v>CONDUCTOR CU XLPE 1000 mm2 - 138 KV</v>
          </cell>
          <cell r="D58">
            <v>16466.8</v>
          </cell>
          <cell r="E58">
            <v>113959.00880559486</v>
          </cell>
        </row>
        <row r="59">
          <cell r="B59" t="str">
            <v>C32-12E</v>
          </cell>
          <cell r="C59" t="str">
            <v>CONDUCTOR CU XLPE 1200 mm2 - 138 KV</v>
          </cell>
          <cell r="D59">
            <v>18625.099999999999</v>
          </cell>
          <cell r="E59">
            <v>128895.59203397653</v>
          </cell>
        </row>
        <row r="60">
          <cell r="B60" t="str">
            <v>C32-630</v>
          </cell>
          <cell r="C60" t="str">
            <v>CONDUCTOR CU XLPE 630 mm2 - 138 KV</v>
          </cell>
          <cell r="D60">
            <v>15059.5</v>
          </cell>
          <cell r="E60">
            <v>104219.74476570165</v>
          </cell>
        </row>
        <row r="61">
          <cell r="B61" t="str">
            <v>C32-800</v>
          </cell>
          <cell r="C61" t="str">
            <v>CONDUCTOR CU XLPE 800 mm2 - 138 KV</v>
          </cell>
          <cell r="D61">
            <v>13821.2</v>
          </cell>
          <cell r="E61">
            <v>95650.050556506889</v>
          </cell>
        </row>
        <row r="62">
          <cell r="B62" t="str">
            <v>C32-400</v>
          </cell>
          <cell r="C62" t="str">
            <v>CONDUCTOR CU XLPE 400 mm2 - 138 KV</v>
          </cell>
          <cell r="D62">
            <v>12552.6</v>
          </cell>
          <cell r="E62">
            <v>86870.664241571532</v>
          </cell>
        </row>
        <row r="63">
          <cell r="B63" t="str">
            <v>C33-10E</v>
          </cell>
          <cell r="C63" t="str">
            <v>CONDUCTOR CU XLPE 1000 mm2 - 60 KV</v>
          </cell>
          <cell r="D63">
            <v>16064.3</v>
          </cell>
          <cell r="E63">
            <v>110595.39677407198</v>
          </cell>
        </row>
        <row r="64">
          <cell r="B64" t="str">
            <v>C33-12E</v>
          </cell>
          <cell r="C64" t="str">
            <v>CONDUCTOR CU XLPE 1200 mm2 - 60 KV</v>
          </cell>
          <cell r="D64">
            <v>17968.900000000001</v>
          </cell>
          <cell r="E64">
            <v>123707.70124397716</v>
          </cell>
        </row>
        <row r="65">
          <cell r="B65" t="str">
            <v>C33-800</v>
          </cell>
          <cell r="C65" t="str">
            <v>CONDUCTOR CU XLPE 800 mm2 - 60 KV</v>
          </cell>
          <cell r="D65">
            <v>13020</v>
          </cell>
          <cell r="E65">
            <v>89636.77633002479</v>
          </cell>
        </row>
        <row r="66">
          <cell r="B66" t="str">
            <v>C33-630</v>
          </cell>
          <cell r="C66" t="str">
            <v>CONDUCTOR CU XLPE 630 mm2 - 60 KV</v>
          </cell>
          <cell r="D66">
            <v>11284.7</v>
          </cell>
          <cell r="E66">
            <v>77690.025334211285</v>
          </cell>
        </row>
        <row r="67">
          <cell r="B67" t="str">
            <v>C33-500</v>
          </cell>
          <cell r="C67" t="str">
            <v>CONDUCTOR CU XLPE 500 mm2 - 60 KV</v>
          </cell>
          <cell r="D67">
            <v>9814.1</v>
          </cell>
          <cell r="E67">
            <v>67565.613408640274</v>
          </cell>
        </row>
        <row r="68">
          <cell r="B68" t="str">
            <v>C33-400</v>
          </cell>
          <cell r="C68" t="str">
            <v>CONDUCTOR CU XLPE 400 mm2 - 60 KV</v>
          </cell>
          <cell r="D68">
            <v>8796.5</v>
          </cell>
          <cell r="E68">
            <v>60559.900383030959</v>
          </cell>
        </row>
        <row r="69">
          <cell r="B69" t="str">
            <v>C33-300</v>
          </cell>
          <cell r="C69" t="str">
            <v>CONDUCTOR CU XLPE 300 mm2 - 60 KV</v>
          </cell>
          <cell r="D69">
            <v>7858.3</v>
          </cell>
          <cell r="E69">
            <v>54100.820233044076</v>
          </cell>
        </row>
        <row r="70">
          <cell r="B70" t="str">
            <v>C63-12E</v>
          </cell>
          <cell r="C70" t="str">
            <v>CONDUCTOR AL XLPE 1200 mm2 - 60 KV</v>
          </cell>
          <cell r="D70">
            <v>10544.5</v>
          </cell>
          <cell r="E70">
            <v>35885.448071695522</v>
          </cell>
        </row>
        <row r="71">
          <cell r="B71" t="str">
            <v>C63-800</v>
          </cell>
          <cell r="C71" t="str">
            <v>CONDUCTOR AL XLPE 800 mm2 - 60 KV</v>
          </cell>
          <cell r="D71">
            <v>7143</v>
          </cell>
          <cell r="E71">
            <v>24309.332407996691</v>
          </cell>
        </row>
        <row r="72">
          <cell r="B72" t="str">
            <v>C63-500</v>
          </cell>
          <cell r="C72" t="str">
            <v>CONDUCTOR AL XLPE 500 mm2 - 60 KV</v>
          </cell>
          <cell r="D72">
            <v>5413</v>
          </cell>
          <cell r="E72">
            <v>18421.729850831034</v>
          </cell>
        </row>
        <row r="73">
          <cell r="B73" t="str">
            <v>C34-120</v>
          </cell>
          <cell r="C73" t="str">
            <v>CONDUCTOR CU XLPE 120 mm2 - 33 KV</v>
          </cell>
          <cell r="D73">
            <v>2850</v>
          </cell>
          <cell r="E73">
            <v>15792.901342482255</v>
          </cell>
        </row>
        <row r="74">
          <cell r="B74" t="str">
            <v>C34-240</v>
          </cell>
          <cell r="C74" t="str">
            <v>CONDUCTOR CU XLPE 240 mm2 - 33 KV</v>
          </cell>
          <cell r="D74">
            <v>4370</v>
          </cell>
          <cell r="E74">
            <v>24215.782058472789</v>
          </cell>
        </row>
        <row r="76">
          <cell r="B76" t="str">
            <v>CGACG02</v>
          </cell>
          <cell r="C76" t="str">
            <v>Cable de guarda de AoGo 3/8" EHS</v>
          </cell>
          <cell r="D76">
            <v>406</v>
          </cell>
          <cell r="E76">
            <v>753.20783886390518</v>
          </cell>
        </row>
        <row r="77">
          <cell r="B77" t="str">
            <v>CGACG01</v>
          </cell>
          <cell r="C77" t="str">
            <v>Cable de guarda de AoGo 5/16" EHS</v>
          </cell>
          <cell r="D77">
            <v>305</v>
          </cell>
          <cell r="E77">
            <v>565.83347500859873</v>
          </cell>
        </row>
        <row r="79">
          <cell r="B79" t="str">
            <v>C9-500</v>
          </cell>
          <cell r="C79" t="str">
            <v>Conductor ACCR 484 mm2 Engrasado</v>
          </cell>
          <cell r="D79">
            <v>1384</v>
          </cell>
          <cell r="E79">
            <v>57020</v>
          </cell>
        </row>
        <row r="80">
          <cell r="B80" t="str">
            <v>C9-150</v>
          </cell>
          <cell r="C80" t="str">
            <v>Conductor ACCR 175 mm2 Engrasado</v>
          </cell>
          <cell r="D80">
            <v>501</v>
          </cell>
          <cell r="E80">
            <v>25170</v>
          </cell>
        </row>
        <row r="83">
          <cell r="D83" t="str">
            <v>US$/kg</v>
          </cell>
          <cell r="E83">
            <v>11.985019088064307</v>
          </cell>
        </row>
        <row r="85">
          <cell r="B85" t="str">
            <v>CODIGO</v>
          </cell>
          <cell r="C85" t="str">
            <v>DESCRIPCION</v>
          </cell>
          <cell r="D85" t="str">
            <v>PESO
(Kg/Un)</v>
          </cell>
          <cell r="E85" t="str">
            <v>PRECIO CIF
US$</v>
          </cell>
          <cell r="F85" t="str">
            <v>PRECIO fuentes US$</v>
          </cell>
          <cell r="G85" t="str">
            <v>PRECIO US$/KG fuentes</v>
          </cell>
        </row>
        <row r="86">
          <cell r="B86" t="str">
            <v>VA1-700C1</v>
          </cell>
          <cell r="C86" t="str">
            <v>Varilla de armar Conductor AAAC 700 mm2</v>
          </cell>
          <cell r="D86">
            <v>6.55</v>
          </cell>
          <cell r="E86">
            <v>78.50187502682121</v>
          </cell>
          <cell r="F86" t="str">
            <v/>
          </cell>
          <cell r="G86" t="str">
            <v/>
          </cell>
        </row>
        <row r="87">
          <cell r="B87" t="str">
            <v>VA1-726C2</v>
          </cell>
          <cell r="C87" t="str">
            <v>Varilla de armar Conductor ACSR 726 mm2</v>
          </cell>
          <cell r="D87">
            <v>6.61</v>
          </cell>
          <cell r="E87">
            <v>79.220976172105068</v>
          </cell>
          <cell r="F87" t="str">
            <v/>
          </cell>
          <cell r="G87" t="str">
            <v/>
          </cell>
        </row>
        <row r="88">
          <cell r="B88" t="str">
            <v>VA1-600C4</v>
          </cell>
          <cell r="C88" t="str">
            <v>Varilla de armar Conductor ACAR 600 mm2</v>
          </cell>
          <cell r="D88">
            <v>6.05</v>
          </cell>
          <cell r="E88">
            <v>72.50936548278905</v>
          </cell>
          <cell r="F88" t="str">
            <v/>
          </cell>
          <cell r="G88" t="str">
            <v/>
          </cell>
        </row>
        <row r="89">
          <cell r="B89" t="str">
            <v>VA1-600C1</v>
          </cell>
          <cell r="C89" t="str">
            <v>Varilla de armar Conductor AAAC 600 mm2</v>
          </cell>
          <cell r="D89">
            <v>6.05</v>
          </cell>
          <cell r="E89">
            <v>72.50936548278905</v>
          </cell>
          <cell r="F89" t="str">
            <v/>
          </cell>
          <cell r="G89" t="str">
            <v/>
          </cell>
        </row>
        <row r="90">
          <cell r="B90" t="str">
            <v>VA1-592C2</v>
          </cell>
          <cell r="C90" t="str">
            <v>Varilla de armar Conductor ACSR 592 mm2</v>
          </cell>
          <cell r="D90">
            <v>6.05</v>
          </cell>
          <cell r="E90">
            <v>72.50936548278905</v>
          </cell>
          <cell r="F90" t="str">
            <v/>
          </cell>
          <cell r="G90" t="str">
            <v/>
          </cell>
        </row>
        <row r="91">
          <cell r="B91" t="str">
            <v>VA1-500C4</v>
          </cell>
          <cell r="C91" t="str">
            <v>Varilla de armar Conductor ACAR 500 mm2</v>
          </cell>
          <cell r="D91">
            <v>4.78</v>
          </cell>
          <cell r="E91">
            <v>57.288391240947391</v>
          </cell>
          <cell r="F91" t="str">
            <v/>
          </cell>
          <cell r="G91" t="str">
            <v/>
          </cell>
        </row>
        <row r="92">
          <cell r="B92" t="str">
            <v>VA1-500C1</v>
          </cell>
          <cell r="C92" t="str">
            <v>Varilla de armar Conductor AAAC 500 mm2</v>
          </cell>
          <cell r="D92">
            <v>4.78</v>
          </cell>
          <cell r="E92">
            <v>57.288391240947391</v>
          </cell>
          <cell r="F92">
            <v>24.468520192606402</v>
          </cell>
          <cell r="G92">
            <v>5.1189372787879499</v>
          </cell>
        </row>
        <row r="93">
          <cell r="B93" t="str">
            <v>VA1-430C4</v>
          </cell>
          <cell r="C93" t="str">
            <v>Varilla de armar Conductor ACAR 430 mm2</v>
          </cell>
          <cell r="D93">
            <v>4.18</v>
          </cell>
          <cell r="E93">
            <v>50.097379788108803</v>
          </cell>
          <cell r="F93" t="str">
            <v/>
          </cell>
          <cell r="G93" t="str">
            <v/>
          </cell>
        </row>
        <row r="94">
          <cell r="B94" t="str">
            <v>VA1-400C4</v>
          </cell>
          <cell r="C94" t="str">
            <v>Varilla de armar Conductor ACAR 400 mm2</v>
          </cell>
          <cell r="D94">
            <v>4.01</v>
          </cell>
          <cell r="E94">
            <v>48.05992654313787</v>
          </cell>
          <cell r="F94" t="str">
            <v/>
          </cell>
          <cell r="G94" t="str">
            <v/>
          </cell>
        </row>
        <row r="95">
          <cell r="B95" t="str">
            <v>VA1-400C2</v>
          </cell>
          <cell r="C95" t="str">
            <v>Varilla de armar Conductor ACSR 400 mm2</v>
          </cell>
          <cell r="D95">
            <v>4.01</v>
          </cell>
          <cell r="E95">
            <v>48.05992654313787</v>
          </cell>
          <cell r="F95" t="str">
            <v/>
          </cell>
          <cell r="G95" t="str">
            <v/>
          </cell>
        </row>
        <row r="96">
          <cell r="B96" t="str">
            <v>VA1-400C1</v>
          </cell>
          <cell r="C96" t="str">
            <v>Varilla de armar Conductor AAAC 400 mm2</v>
          </cell>
          <cell r="D96">
            <v>4.01</v>
          </cell>
          <cell r="E96">
            <v>48.05992654313787</v>
          </cell>
          <cell r="F96">
            <v>36.040756578947367</v>
          </cell>
          <cell r="G96">
            <v>8.9877198451240314</v>
          </cell>
        </row>
        <row r="97">
          <cell r="B97" t="str">
            <v>VA1-380C4</v>
          </cell>
          <cell r="C97" t="str">
            <v>Varilla de armar Conductor ACAR 380 mm2</v>
          </cell>
          <cell r="D97">
            <v>3.68</v>
          </cell>
          <cell r="E97">
            <v>44.10487024407665</v>
          </cell>
          <cell r="F97" t="str">
            <v/>
          </cell>
          <cell r="G97" t="str">
            <v/>
          </cell>
        </row>
        <row r="98">
          <cell r="B98" t="str">
            <v>VA1-350C4</v>
          </cell>
          <cell r="C98" t="str">
            <v>Varilla de armar Conductor ACAR 350 mm2</v>
          </cell>
          <cell r="D98">
            <v>2.7</v>
          </cell>
          <cell r="E98">
            <v>32.359551537773633</v>
          </cell>
          <cell r="F98">
            <v>88.4255</v>
          </cell>
          <cell r="G98">
            <v>32.750185185185181</v>
          </cell>
        </row>
        <row r="99">
          <cell r="B99" t="str">
            <v>VA1-315C2</v>
          </cell>
          <cell r="C99" t="str">
            <v>Varilla de armar Conductor ACSR 315 mm2</v>
          </cell>
          <cell r="D99">
            <v>2.4500000000000002</v>
          </cell>
          <cell r="E99">
            <v>29.363296765757553</v>
          </cell>
          <cell r="F99" t="str">
            <v/>
          </cell>
          <cell r="G99" t="str">
            <v/>
          </cell>
        </row>
        <row r="100">
          <cell r="B100" t="str">
            <v>VA1-300C4</v>
          </cell>
          <cell r="C100" t="str">
            <v>Varilla de armar Conductor ACAR 300 mm2</v>
          </cell>
          <cell r="D100">
            <v>2.2000000000000002</v>
          </cell>
          <cell r="E100">
            <v>26.367041993741477</v>
          </cell>
          <cell r="F100">
            <v>37</v>
          </cell>
          <cell r="G100">
            <v>16.818181818181817</v>
          </cell>
        </row>
        <row r="101">
          <cell r="B101" t="str">
            <v>VA1-300C1</v>
          </cell>
          <cell r="C101" t="str">
            <v>Varilla de armar Conductor AAAC 300 mm2</v>
          </cell>
          <cell r="D101">
            <v>2.2000000000000002</v>
          </cell>
          <cell r="E101">
            <v>26.367041993741477</v>
          </cell>
          <cell r="F101">
            <v>17.094619047619048</v>
          </cell>
          <cell r="G101">
            <v>7.7702813852813852</v>
          </cell>
        </row>
        <row r="102">
          <cell r="B102" t="str">
            <v>VA1-280C4</v>
          </cell>
          <cell r="C102" t="str">
            <v>Varilla de armar Conductor ACAR 280 mm2</v>
          </cell>
          <cell r="D102">
            <v>2.2000000000000002</v>
          </cell>
          <cell r="E102">
            <v>26.367041993741477</v>
          </cell>
          <cell r="F102">
            <v>37</v>
          </cell>
          <cell r="G102">
            <v>16.818181818181817</v>
          </cell>
        </row>
        <row r="103">
          <cell r="B103" t="str">
            <v>VA1-250C2</v>
          </cell>
          <cell r="C103" t="str">
            <v>Varilla de armar Conductor ACSR 250 mm2</v>
          </cell>
          <cell r="D103">
            <v>2.2000000000000002</v>
          </cell>
          <cell r="E103">
            <v>26.367041993741477</v>
          </cell>
          <cell r="F103" t="str">
            <v/>
          </cell>
          <cell r="G103" t="str">
            <v/>
          </cell>
        </row>
        <row r="104">
          <cell r="B104" t="str">
            <v>VA1-240C4</v>
          </cell>
          <cell r="C104" t="str">
            <v>Varilla de armar Conductor ACAR 240 mm2</v>
          </cell>
          <cell r="D104">
            <v>1.98</v>
          </cell>
          <cell r="E104">
            <v>23.73033779436733</v>
          </cell>
          <cell r="F104" t="str">
            <v/>
          </cell>
          <cell r="G104" t="str">
            <v/>
          </cell>
        </row>
        <row r="105">
          <cell r="B105" t="str">
            <v>VA1-240C1</v>
          </cell>
          <cell r="C105" t="str">
            <v>Varilla de armar Conductor AAAC 240 mm2</v>
          </cell>
          <cell r="D105">
            <v>1.98</v>
          </cell>
          <cell r="E105">
            <v>23.73033779436733</v>
          </cell>
          <cell r="F105" t="str">
            <v/>
          </cell>
          <cell r="G105" t="str">
            <v/>
          </cell>
        </row>
        <row r="106">
          <cell r="B106" t="str">
            <v>VA1-242C5</v>
          </cell>
          <cell r="C106" t="str">
            <v>Varilla de armar Conductor AAACE 242 mm2</v>
          </cell>
          <cell r="D106">
            <v>1.98</v>
          </cell>
          <cell r="E106">
            <v>23.73033779436733</v>
          </cell>
          <cell r="F106" t="str">
            <v/>
          </cell>
          <cell r="G106" t="str">
            <v/>
          </cell>
        </row>
        <row r="107">
          <cell r="B107" t="str">
            <v>VA1-177C5</v>
          </cell>
          <cell r="C107" t="str">
            <v>Varilla de armar Conductor AAACE 177 mm2</v>
          </cell>
          <cell r="D107">
            <v>1.2849999999999999</v>
          </cell>
          <cell r="E107">
            <v>15.400749528162635</v>
          </cell>
          <cell r="F107" t="str">
            <v/>
          </cell>
          <cell r="G107" t="str">
            <v/>
          </cell>
        </row>
        <row r="108">
          <cell r="B108" t="str">
            <v>VA1-185C1</v>
          </cell>
          <cell r="C108" t="str">
            <v>Varilla de armar Conductor AAAC 185 mm2</v>
          </cell>
          <cell r="D108">
            <v>1.2849999999999999</v>
          </cell>
          <cell r="E108">
            <v>15.400749528162635</v>
          </cell>
          <cell r="F108">
            <v>6.8072222222222223</v>
          </cell>
          <cell r="G108">
            <v>5.2974492001729363</v>
          </cell>
        </row>
        <row r="109">
          <cell r="B109" t="str">
            <v>VA1-150C1</v>
          </cell>
          <cell r="C109" t="str">
            <v>Varilla de armar Conductor AAAC 150 mm2</v>
          </cell>
          <cell r="D109">
            <v>0.96</v>
          </cell>
          <cell r="E109">
            <v>11.505618324541734</v>
          </cell>
          <cell r="F109">
            <v>6.2849162011173183</v>
          </cell>
          <cell r="G109">
            <v>6.5467877094972069</v>
          </cell>
        </row>
        <row r="110">
          <cell r="B110" t="str">
            <v>VA1-120C1</v>
          </cell>
          <cell r="C110" t="str">
            <v>Varilla de armar Conductor AAAC 120 mm2</v>
          </cell>
          <cell r="D110">
            <v>0.67</v>
          </cell>
          <cell r="E110">
            <v>8.0299627890030862</v>
          </cell>
          <cell r="F110">
            <v>3.4476146088019561</v>
          </cell>
          <cell r="G110">
            <v>5.1456934459730688</v>
          </cell>
        </row>
        <row r="111">
          <cell r="B111" t="str">
            <v>VA1-095C1</v>
          </cell>
          <cell r="C111" t="str">
            <v>Varilla de armar Conductor AAAC 095 mm2</v>
          </cell>
          <cell r="D111">
            <v>0.64500000000000002</v>
          </cell>
          <cell r="E111">
            <v>7.7303373118014784</v>
          </cell>
          <cell r="F111">
            <v>5.9973000000000001</v>
          </cell>
          <cell r="G111">
            <v>9.2981395348837204</v>
          </cell>
        </row>
        <row r="112">
          <cell r="B112" t="str">
            <v>VA1-080C2</v>
          </cell>
          <cell r="C112" t="str">
            <v>Varilla de armar Conductor ACSR 080 mm2</v>
          </cell>
          <cell r="D112">
            <v>0.42</v>
          </cell>
          <cell r="E112">
            <v>5.033708016987009</v>
          </cell>
        </row>
        <row r="113">
          <cell r="B113" t="str">
            <v>VA1-070C1</v>
          </cell>
          <cell r="C113" t="str">
            <v>Varilla de armar Conductor AAAC 070 mm2</v>
          </cell>
          <cell r="D113">
            <v>0.42</v>
          </cell>
          <cell r="E113">
            <v>5.033708016987009</v>
          </cell>
          <cell r="F113" t="str">
            <v/>
          </cell>
          <cell r="G113" t="str">
            <v/>
          </cell>
        </row>
        <row r="114">
          <cell r="B114" t="str">
            <v>VA1-050C1</v>
          </cell>
          <cell r="C114" t="str">
            <v>Varilla de armar Conductor AAAC 050 mm2</v>
          </cell>
          <cell r="D114">
            <v>0.35</v>
          </cell>
          <cell r="E114">
            <v>4.1947566808225076</v>
          </cell>
          <cell r="F114">
            <v>2.6388371226239284</v>
          </cell>
          <cell r="G114">
            <v>7.5395346360683675</v>
          </cell>
        </row>
        <row r="115">
          <cell r="B115" t="str">
            <v>VA1-035C1</v>
          </cell>
          <cell r="C115" t="str">
            <v>Varilla de armar Conductor AAAC 035 mm2</v>
          </cell>
          <cell r="D115">
            <v>0.28000000000000003</v>
          </cell>
          <cell r="E115">
            <v>3.3558053446580063</v>
          </cell>
          <cell r="F115">
            <v>6.0841584158415838</v>
          </cell>
          <cell r="G115">
            <v>21.729137199434227</v>
          </cell>
        </row>
        <row r="117">
          <cell r="B117" t="str">
            <v>VA1-500C9</v>
          </cell>
          <cell r="C117" t="str">
            <v>Varilla de armar Conductor ACCR 500 mm2</v>
          </cell>
          <cell r="D117">
            <v>5</v>
          </cell>
          <cell r="E117">
            <v>237</v>
          </cell>
        </row>
        <row r="118">
          <cell r="B118" t="str">
            <v>VA1-150C9</v>
          </cell>
          <cell r="C118" t="str">
            <v>Varilla de armar Conductor ACCR 150 mm2</v>
          </cell>
          <cell r="D118">
            <v>1</v>
          </cell>
          <cell r="E118">
            <v>16</v>
          </cell>
        </row>
        <row r="121">
          <cell r="D121" t="str">
            <v>US$/kg</v>
          </cell>
          <cell r="E121">
            <v>34.026540301718825</v>
          </cell>
        </row>
        <row r="123">
          <cell r="B123" t="str">
            <v>CODIGO</v>
          </cell>
          <cell r="C123" t="str">
            <v>DESCRIPCION</v>
          </cell>
          <cell r="D123" t="str">
            <v>PESO
(Kg/Un)</v>
          </cell>
          <cell r="E123" t="str">
            <v>PRECIO CIF
US$</v>
          </cell>
          <cell r="F123" t="str">
            <v>PRECIO fuentes</v>
          </cell>
          <cell r="G123" t="str">
            <v>PRECIO KG fuentes</v>
          </cell>
        </row>
        <row r="124">
          <cell r="B124" t="str">
            <v>MA1-726C2</v>
          </cell>
          <cell r="C124" t="str">
            <v>Manguito de Reparación Conductor ACSR 726 mm2</v>
          </cell>
          <cell r="D124">
            <v>1.7</v>
          </cell>
          <cell r="E124">
            <v>57.845118512921999</v>
          </cell>
          <cell r="F124">
            <v>98</v>
          </cell>
          <cell r="G124">
            <v>57.647058823529413</v>
          </cell>
        </row>
        <row r="125">
          <cell r="B125" t="str">
            <v>MA1-700C1</v>
          </cell>
          <cell r="C125" t="str">
            <v>Manguito de Reparación Conductor AAAC 700 mm2</v>
          </cell>
          <cell r="D125">
            <v>1.7</v>
          </cell>
          <cell r="E125">
            <v>57.845118512921999</v>
          </cell>
          <cell r="F125">
            <v>98</v>
          </cell>
          <cell r="G125">
            <v>57.647058823529413</v>
          </cell>
        </row>
        <row r="126">
          <cell r="B126" t="str">
            <v>MA1-600C4</v>
          </cell>
          <cell r="C126" t="str">
            <v>Manguito de Reparación Conductor ACAR 600 mm2</v>
          </cell>
          <cell r="D126">
            <v>1.43</v>
          </cell>
          <cell r="E126">
            <v>48.657952631457917</v>
          </cell>
          <cell r="F126" t="str">
            <v/>
          </cell>
          <cell r="G126" t="str">
            <v/>
          </cell>
        </row>
        <row r="127">
          <cell r="B127" t="str">
            <v>MA1-600C1</v>
          </cell>
          <cell r="C127" t="str">
            <v>Manguito de Reparación Conductor AAAC 600 mm2</v>
          </cell>
          <cell r="D127">
            <v>1.43</v>
          </cell>
          <cell r="E127">
            <v>48.657952631457917</v>
          </cell>
          <cell r="F127">
            <v>73.132205016357688</v>
          </cell>
          <cell r="G127">
            <v>51.141402109341044</v>
          </cell>
        </row>
        <row r="128">
          <cell r="B128" t="str">
            <v>MA1-592C2</v>
          </cell>
          <cell r="C128" t="str">
            <v>Manguito de Reparación Conductor ACSR 592 mm2</v>
          </cell>
          <cell r="D128">
            <v>1.43</v>
          </cell>
          <cell r="E128">
            <v>48.657952631457917</v>
          </cell>
          <cell r="F128" t="str">
            <v/>
          </cell>
          <cell r="G128" t="str">
            <v/>
          </cell>
        </row>
        <row r="129">
          <cell r="B129" t="str">
            <v>MA1-500C4</v>
          </cell>
          <cell r="C129" t="str">
            <v>Manguito de Reparación Conductor ACAR 500 mm2</v>
          </cell>
          <cell r="D129">
            <v>1.1599999999999999</v>
          </cell>
          <cell r="E129">
            <v>39.470786749993835</v>
          </cell>
          <cell r="F129" t="str">
            <v/>
          </cell>
          <cell r="G129" t="str">
            <v/>
          </cell>
        </row>
        <row r="130">
          <cell r="B130" t="str">
            <v>MA1-500C1</v>
          </cell>
          <cell r="C130" t="str">
            <v>Manguito de Reparación Conductor AAAC 500 mm2</v>
          </cell>
          <cell r="D130">
            <v>1.1599999999999999</v>
          </cell>
          <cell r="E130">
            <v>39.470786749993835</v>
          </cell>
          <cell r="F130">
            <v>9.5123333333333324</v>
          </cell>
          <cell r="G130">
            <v>8.200287356321839</v>
          </cell>
        </row>
        <row r="131">
          <cell r="B131" t="str">
            <v>MA1-430C4</v>
          </cell>
          <cell r="C131" t="str">
            <v>Manguito de Reparación Conductor ACAR 430 mm2</v>
          </cell>
          <cell r="D131">
            <v>1.1599999999999999</v>
          </cell>
          <cell r="E131">
            <v>39.470786749993835</v>
          </cell>
          <cell r="F131" t="str">
            <v/>
          </cell>
          <cell r="G131" t="str">
            <v/>
          </cell>
        </row>
        <row r="132">
          <cell r="B132" t="str">
            <v>MA1-400C4</v>
          </cell>
          <cell r="C132" t="str">
            <v>Manguito de Reparación Conductor ACAR 400 mm2</v>
          </cell>
          <cell r="D132">
            <v>0.89</v>
          </cell>
          <cell r="E132">
            <v>30.283620868529756</v>
          </cell>
          <cell r="F132">
            <v>12.941323529411765</v>
          </cell>
          <cell r="G132">
            <v>14.540812954395241</v>
          </cell>
        </row>
        <row r="133">
          <cell r="B133" t="str">
            <v>MA1-400C2</v>
          </cell>
          <cell r="C133" t="str">
            <v>Manguito de Reparación Conductor ACSR 400 mm2</v>
          </cell>
          <cell r="D133">
            <v>0.89</v>
          </cell>
          <cell r="E133">
            <v>30.283620868529756</v>
          </cell>
          <cell r="F133" t="str">
            <v/>
          </cell>
          <cell r="G133" t="str">
            <v/>
          </cell>
        </row>
        <row r="134">
          <cell r="B134" t="str">
            <v>MA1-400C1</v>
          </cell>
          <cell r="C134" t="str">
            <v>Manguito de Reparación Conductor AAAC 400 mm2</v>
          </cell>
          <cell r="D134">
            <v>0.89</v>
          </cell>
          <cell r="E134">
            <v>30.283620868529756</v>
          </cell>
          <cell r="F134">
            <v>17.517833333333332</v>
          </cell>
          <cell r="G134">
            <v>19.682958801498124</v>
          </cell>
        </row>
        <row r="135">
          <cell r="B135" t="str">
            <v>MA1-380C4</v>
          </cell>
          <cell r="C135" t="str">
            <v>Manguito de Reparación Conductor ACAR 380 mm2</v>
          </cell>
          <cell r="D135">
            <v>0.89</v>
          </cell>
          <cell r="E135">
            <v>30.283620868529756</v>
          </cell>
          <cell r="F135" t="str">
            <v/>
          </cell>
          <cell r="G135" t="str">
            <v/>
          </cell>
        </row>
        <row r="136">
          <cell r="B136" t="str">
            <v>MA1-350C4</v>
          </cell>
          <cell r="C136" t="str">
            <v>Manguito de Reparación Conductor ACAR 350 mm2</v>
          </cell>
          <cell r="D136">
            <v>0.89</v>
          </cell>
          <cell r="E136">
            <v>30.283620868529756</v>
          </cell>
          <cell r="F136" t="str">
            <v/>
          </cell>
          <cell r="G136" t="str">
            <v/>
          </cell>
        </row>
        <row r="137">
          <cell r="B137" t="str">
            <v>MA1-315C2</v>
          </cell>
          <cell r="C137" t="str">
            <v>Manguito de Reparación Conductor ACSR 315 mm2</v>
          </cell>
          <cell r="D137">
            <v>0.89</v>
          </cell>
          <cell r="E137">
            <v>30.283620868529756</v>
          </cell>
          <cell r="F137" t="str">
            <v/>
          </cell>
          <cell r="G137" t="str">
            <v/>
          </cell>
        </row>
        <row r="138">
          <cell r="B138" t="str">
            <v>MA1-300C4</v>
          </cell>
          <cell r="C138" t="str">
            <v>Manguito de Reparación Conductor ACAR 300 mm2</v>
          </cell>
          <cell r="D138">
            <v>0.62</v>
          </cell>
          <cell r="E138">
            <v>21.09645498706567</v>
          </cell>
          <cell r="F138" t="str">
            <v/>
          </cell>
          <cell r="G138" t="str">
            <v/>
          </cell>
        </row>
        <row r="139">
          <cell r="B139" t="str">
            <v>MA1-300C1</v>
          </cell>
          <cell r="C139" t="str">
            <v>Manguito de Reparación Conductor AAAC 300 mm2</v>
          </cell>
          <cell r="D139">
            <v>0.62</v>
          </cell>
          <cell r="E139">
            <v>21.09645498706567</v>
          </cell>
          <cell r="F139">
            <v>5.0342857142857147</v>
          </cell>
          <cell r="G139">
            <v>8.1198156682027651</v>
          </cell>
        </row>
        <row r="140">
          <cell r="B140" t="str">
            <v>MA1-280C4</v>
          </cell>
          <cell r="C140" t="str">
            <v>Manguito de Reparación Conductor ACAR 280 mm2</v>
          </cell>
          <cell r="D140">
            <v>0.62</v>
          </cell>
          <cell r="E140">
            <v>21.09645498706567</v>
          </cell>
          <cell r="F140">
            <v>9.5238374291115306</v>
          </cell>
          <cell r="G140">
            <v>15.36102811147021</v>
          </cell>
        </row>
        <row r="141">
          <cell r="B141" t="str">
            <v>MA1-250C2</v>
          </cell>
          <cell r="C141" t="str">
            <v>Manguito de Reparación Conductor ACSR 250 mm2</v>
          </cell>
          <cell r="D141">
            <v>0.62</v>
          </cell>
          <cell r="E141">
            <v>21.09645498706567</v>
          </cell>
          <cell r="F141" t="str">
            <v/>
          </cell>
          <cell r="G141" t="str">
            <v/>
          </cell>
        </row>
        <row r="142">
          <cell r="B142" t="str">
            <v>MA1-242C5</v>
          </cell>
          <cell r="C142" t="str">
            <v>Manguito de Reparación Conductor AAACE 242 mm2</v>
          </cell>
          <cell r="D142">
            <v>0.62</v>
          </cell>
          <cell r="E142">
            <v>21.09645498706567</v>
          </cell>
          <cell r="F142" t="str">
            <v/>
          </cell>
          <cell r="G142" t="str">
            <v/>
          </cell>
        </row>
        <row r="143">
          <cell r="B143" t="str">
            <v>MA1-240C4</v>
          </cell>
          <cell r="C143" t="str">
            <v>Manguito de Reparación Conductor ACAR 240 mm2</v>
          </cell>
          <cell r="D143">
            <v>0.5</v>
          </cell>
          <cell r="E143">
            <v>17.013270150859412</v>
          </cell>
          <cell r="F143" t="str">
            <v/>
          </cell>
          <cell r="G143" t="str">
            <v/>
          </cell>
        </row>
        <row r="144">
          <cell r="B144" t="str">
            <v>MA1-240C1</v>
          </cell>
          <cell r="C144" t="str">
            <v>Manguito de Reparación Conductor AAAC 240 mm2</v>
          </cell>
          <cell r="D144">
            <v>0.5</v>
          </cell>
          <cell r="E144">
            <v>17.013270150859412</v>
          </cell>
          <cell r="F144">
            <v>3.504</v>
          </cell>
          <cell r="G144">
            <v>7.008</v>
          </cell>
        </row>
        <row r="145">
          <cell r="B145" t="str">
            <v>MA1-177C5</v>
          </cell>
          <cell r="C145" t="str">
            <v>Manguito de Reparación Conductor AAACE 177 mm2</v>
          </cell>
          <cell r="D145">
            <v>0.22500000000000001</v>
          </cell>
          <cell r="E145">
            <v>7.6559715678867359</v>
          </cell>
          <cell r="F145" t="str">
            <v/>
          </cell>
          <cell r="G145" t="str">
            <v/>
          </cell>
        </row>
        <row r="146">
          <cell r="B146" t="str">
            <v>MA1-185C1</v>
          </cell>
          <cell r="C146" t="str">
            <v>Manguito de Reparación Conductor AAAC 185 mm2</v>
          </cell>
          <cell r="D146">
            <v>0.22500000000000001</v>
          </cell>
          <cell r="E146">
            <v>7.6559715678867359</v>
          </cell>
          <cell r="F146">
            <v>7.48</v>
          </cell>
          <cell r="G146">
            <v>33.244444444444447</v>
          </cell>
        </row>
        <row r="147">
          <cell r="B147" t="str">
            <v>MA1-150C1</v>
          </cell>
          <cell r="C147" t="str">
            <v>Manguito de Reparación Conductor AAAC 150 mm2</v>
          </cell>
          <cell r="D147">
            <v>0.24</v>
          </cell>
          <cell r="E147">
            <v>8.1663696724125181</v>
          </cell>
          <cell r="F147" t="str">
            <v/>
          </cell>
          <cell r="G147" t="str">
            <v/>
          </cell>
        </row>
        <row r="148">
          <cell r="B148" t="str">
            <v>MA1-120C1</v>
          </cell>
          <cell r="C148" t="str">
            <v>Manguito de Reparación Conductor AAAC 120 mm2</v>
          </cell>
          <cell r="D148">
            <v>0.156</v>
          </cell>
          <cell r="E148">
            <v>5.3081402870681362</v>
          </cell>
          <cell r="F148">
            <v>12.996216666666667</v>
          </cell>
          <cell r="G148">
            <v>83.309081196581204</v>
          </cell>
        </row>
        <row r="149">
          <cell r="B149" t="str">
            <v>MA1-095C1</v>
          </cell>
          <cell r="C149" t="str">
            <v>Manguito de Reparación Conductor AAAC 095 mm2</v>
          </cell>
          <cell r="D149">
            <v>0.188</v>
          </cell>
          <cell r="E149">
            <v>6.3969895767231391</v>
          </cell>
          <cell r="F149" t="str">
            <v/>
          </cell>
          <cell r="G149" t="str">
            <v/>
          </cell>
        </row>
        <row r="150">
          <cell r="B150" t="str">
            <v>MA1-080C2</v>
          </cell>
          <cell r="C150" t="str">
            <v>Manguito de Reparación Conductor ACSR 080 mm2</v>
          </cell>
          <cell r="D150">
            <v>0.13400000000000001</v>
          </cell>
          <cell r="E150">
            <v>4.5595564004303224</v>
          </cell>
          <cell r="F150" t="str">
            <v/>
          </cell>
          <cell r="G150" t="str">
            <v/>
          </cell>
        </row>
        <row r="151">
          <cell r="B151" t="str">
            <v>MA1-070C1</v>
          </cell>
          <cell r="C151" t="str">
            <v>Manguito de Reparación Conductor AAAC 070 mm2</v>
          </cell>
          <cell r="D151">
            <v>0.13400000000000001</v>
          </cell>
          <cell r="E151">
            <v>4.5595564004303224</v>
          </cell>
          <cell r="F151" t="str">
            <v/>
          </cell>
          <cell r="G151" t="str">
            <v/>
          </cell>
        </row>
        <row r="152">
          <cell r="B152" t="str">
            <v>MA1-050C1</v>
          </cell>
          <cell r="C152" t="str">
            <v>Manguito de Reparación Conductor AAAC 050 mm2</v>
          </cell>
          <cell r="D152">
            <v>0.14000000000000001</v>
          </cell>
          <cell r="E152">
            <v>4.7637156422406362</v>
          </cell>
          <cell r="F152">
            <v>6.1980491071428565</v>
          </cell>
          <cell r="G152">
            <v>44.271779336734689</v>
          </cell>
        </row>
        <row r="153">
          <cell r="B153" t="str">
            <v>MA1-035C1</v>
          </cell>
          <cell r="C153" t="str">
            <v>Manguito de Reparación Conductor AAAC 035 mm2</v>
          </cell>
          <cell r="D153">
            <v>7.1999999999999995E-2</v>
          </cell>
          <cell r="E153">
            <v>2.4499109017237553</v>
          </cell>
          <cell r="F153">
            <v>3.0363333333333333</v>
          </cell>
          <cell r="G153">
            <v>42.171296296296298</v>
          </cell>
        </row>
        <row r="155">
          <cell r="B155" t="str">
            <v>MA1-500C9</v>
          </cell>
          <cell r="C155" t="str">
            <v>Manguito de Reparación Conductor ACCR 500 mm2</v>
          </cell>
          <cell r="D155">
            <v>1.2</v>
          </cell>
          <cell r="E155">
            <v>142</v>
          </cell>
        </row>
        <row r="156">
          <cell r="B156" t="str">
            <v>MA1-150C9</v>
          </cell>
          <cell r="C156" t="str">
            <v>Manguito de Reparación Conductor ACCR 150 mm2</v>
          </cell>
          <cell r="D156">
            <v>0.3</v>
          </cell>
          <cell r="E156">
            <v>15</v>
          </cell>
        </row>
        <row r="158">
          <cell r="D158" t="str">
            <v>US$/kg</v>
          </cell>
          <cell r="E158">
            <v>66.293542005113551</v>
          </cell>
        </row>
        <row r="160">
          <cell r="B160" t="str">
            <v>CODIGO</v>
          </cell>
          <cell r="C160" t="str">
            <v>DESCRIPCION</v>
          </cell>
          <cell r="D160" t="str">
            <v>PESO
(Kg/Un)</v>
          </cell>
          <cell r="E160" t="str">
            <v>PRECIO CIF
US$</v>
          </cell>
          <cell r="F160" t="str">
            <v>PRECIO fuentes</v>
          </cell>
          <cell r="G160" t="str">
            <v>PRECIO KG fuentes</v>
          </cell>
        </row>
        <row r="161">
          <cell r="B161" t="str">
            <v>JE1-726C2</v>
          </cell>
          <cell r="C161" t="str">
            <v>Junta de empalme Conductor ACSR 726 mm2</v>
          </cell>
          <cell r="D161">
            <v>1.7</v>
          </cell>
          <cell r="E161">
            <v>112.69902140869303</v>
          </cell>
          <cell r="F161" t="str">
            <v/>
          </cell>
          <cell r="G161" t="str">
            <v/>
          </cell>
        </row>
        <row r="162">
          <cell r="B162" t="str">
            <v>JE1-700C1</v>
          </cell>
          <cell r="C162" t="str">
            <v>Junta de empalme Conductor AAAC 700 mm2</v>
          </cell>
          <cell r="D162">
            <v>1.7</v>
          </cell>
          <cell r="E162">
            <v>112.69902140869303</v>
          </cell>
          <cell r="F162" t="str">
            <v/>
          </cell>
          <cell r="G162" t="str">
            <v/>
          </cell>
        </row>
        <row r="163">
          <cell r="B163" t="str">
            <v>JE1-600C4</v>
          </cell>
          <cell r="C163" t="str">
            <v>Junta de empalme Conductor ACAR 600 mm2</v>
          </cell>
          <cell r="D163">
            <v>1.43</v>
          </cell>
          <cell r="E163">
            <v>94.799765067312379</v>
          </cell>
          <cell r="F163">
            <v>28.391793650793652</v>
          </cell>
          <cell r="G163">
            <v>19.854401154401156</v>
          </cell>
        </row>
        <row r="164">
          <cell r="B164" t="str">
            <v>JE1-600C1</v>
          </cell>
          <cell r="C164" t="str">
            <v>Junta de empalme Conductor AAAC 600 mm2</v>
          </cell>
          <cell r="D164">
            <v>1.43</v>
          </cell>
          <cell r="E164">
            <v>94.799765067312379</v>
          </cell>
          <cell r="F164" t="str">
            <v/>
          </cell>
          <cell r="G164" t="str">
            <v/>
          </cell>
        </row>
        <row r="165">
          <cell r="B165" t="str">
            <v>JE1-592C2</v>
          </cell>
          <cell r="C165" t="str">
            <v>Junta de empalme Conductor ACSR 592 mm2</v>
          </cell>
          <cell r="D165">
            <v>1.43</v>
          </cell>
          <cell r="E165">
            <v>94.799765067312379</v>
          </cell>
          <cell r="F165" t="str">
            <v/>
          </cell>
          <cell r="G165" t="str">
            <v/>
          </cell>
        </row>
        <row r="166">
          <cell r="B166" t="str">
            <v>JE1-500C4</v>
          </cell>
          <cell r="C166" t="str">
            <v>Junta de empalme Conductor ACAR 500 mm2</v>
          </cell>
          <cell r="D166">
            <v>1.1599999999999999</v>
          </cell>
          <cell r="E166">
            <v>76.900508725931715</v>
          </cell>
          <cell r="F166">
            <v>186.5</v>
          </cell>
          <cell r="G166">
            <v>160.77586206896552</v>
          </cell>
        </row>
        <row r="167">
          <cell r="B167" t="str">
            <v>JE1-500C1</v>
          </cell>
          <cell r="C167" t="str">
            <v>Junta de empalme Conductor AAAC 500 mm2</v>
          </cell>
          <cell r="D167">
            <v>1.1599999999999999</v>
          </cell>
          <cell r="E167">
            <v>76.900508725931715</v>
          </cell>
          <cell r="F167" t="str">
            <v/>
          </cell>
          <cell r="G167" t="str">
            <v/>
          </cell>
        </row>
        <row r="168">
          <cell r="B168" t="str">
            <v>JE1-430C4</v>
          </cell>
          <cell r="C168" t="str">
            <v>Junta de empalme Conductor ACAR 430 mm2</v>
          </cell>
          <cell r="D168">
            <v>1.1599999999999999</v>
          </cell>
          <cell r="E168">
            <v>76.900508725931715</v>
          </cell>
          <cell r="F168" t="str">
            <v/>
          </cell>
          <cell r="G168" t="str">
            <v/>
          </cell>
        </row>
        <row r="169">
          <cell r="B169" t="str">
            <v>JE1-400C4</v>
          </cell>
          <cell r="C169" t="str">
            <v>Junta de empalme Conductor ACAR 400 mm2</v>
          </cell>
          <cell r="D169">
            <v>0.89</v>
          </cell>
          <cell r="E169">
            <v>59.001252384551059</v>
          </cell>
          <cell r="F169">
            <v>15.277333333333333</v>
          </cell>
          <cell r="G169">
            <v>17.165543071161046</v>
          </cell>
        </row>
        <row r="170">
          <cell r="B170" t="str">
            <v>JE1-400C2</v>
          </cell>
          <cell r="C170" t="str">
            <v>Junta de empalme Conductor ACSR 400 mm2</v>
          </cell>
          <cell r="D170">
            <v>0.89</v>
          </cell>
          <cell r="E170">
            <v>59.001252384551059</v>
          </cell>
          <cell r="F170" t="str">
            <v/>
          </cell>
          <cell r="G170" t="str">
            <v/>
          </cell>
        </row>
        <row r="171">
          <cell r="B171" t="str">
            <v>JE1-400C1</v>
          </cell>
          <cell r="C171" t="str">
            <v>Junta de empalme Conductor AAAC 400 mm2</v>
          </cell>
          <cell r="D171">
            <v>0.89</v>
          </cell>
          <cell r="E171">
            <v>59.001252384551059</v>
          </cell>
          <cell r="F171">
            <v>83.93</v>
          </cell>
          <cell r="G171">
            <v>94.303370786516865</v>
          </cell>
        </row>
        <row r="172">
          <cell r="B172" t="str">
            <v>JE1-380C4</v>
          </cell>
          <cell r="C172" t="str">
            <v>Junta de empalme Conductor ACAR 380 mm2</v>
          </cell>
          <cell r="D172">
            <v>0.89</v>
          </cell>
          <cell r="E172">
            <v>59.001252384551059</v>
          </cell>
          <cell r="F172" t="str">
            <v/>
          </cell>
          <cell r="G172" t="str">
            <v/>
          </cell>
        </row>
        <row r="173">
          <cell r="B173" t="str">
            <v>JE1-350C4</v>
          </cell>
          <cell r="C173" t="str">
            <v>Junta de empalme Conductor ACAR 350 mm2</v>
          </cell>
          <cell r="D173">
            <v>0.89</v>
          </cell>
          <cell r="E173">
            <v>59.001252384551059</v>
          </cell>
          <cell r="F173" t="str">
            <v/>
          </cell>
          <cell r="G173" t="str">
            <v/>
          </cell>
        </row>
        <row r="174">
          <cell r="B174" t="str">
            <v>JE1-315C2</v>
          </cell>
          <cell r="C174" t="str">
            <v>Junta de empalme Conductor ACSR 315 mm2</v>
          </cell>
          <cell r="D174">
            <v>0.89</v>
          </cell>
          <cell r="E174">
            <v>59.001252384551059</v>
          </cell>
          <cell r="F174" t="str">
            <v/>
          </cell>
          <cell r="G174" t="str">
            <v/>
          </cell>
        </row>
        <row r="175">
          <cell r="B175" t="str">
            <v>JE1-300C4</v>
          </cell>
          <cell r="C175" t="str">
            <v>Junta de empalme Conductor ACAR 300 mm2</v>
          </cell>
          <cell r="D175">
            <v>0.62</v>
          </cell>
          <cell r="E175">
            <v>41.101996043170402</v>
          </cell>
          <cell r="F175" t="str">
            <v/>
          </cell>
          <cell r="G175" t="str">
            <v/>
          </cell>
        </row>
        <row r="176">
          <cell r="B176" t="str">
            <v>JE1-300C1</v>
          </cell>
          <cell r="C176" t="str">
            <v>Junta de empalme Conductor AAAC 300 mm2</v>
          </cell>
          <cell r="D176">
            <v>0.62</v>
          </cell>
          <cell r="E176">
            <v>41.101996043170402</v>
          </cell>
          <cell r="F176">
            <v>85</v>
          </cell>
          <cell r="G176">
            <v>137.09677419354838</v>
          </cell>
        </row>
        <row r="177">
          <cell r="B177" t="str">
            <v>JE1-280C4</v>
          </cell>
          <cell r="C177" t="str">
            <v>Junta de empalme Conductor ACAR 280 mm2</v>
          </cell>
          <cell r="D177">
            <v>0.62</v>
          </cell>
          <cell r="E177">
            <v>41.101996043170402</v>
          </cell>
          <cell r="F177" t="str">
            <v/>
          </cell>
          <cell r="G177" t="str">
            <v/>
          </cell>
        </row>
        <row r="178">
          <cell r="B178" t="str">
            <v>JE1-250C2</v>
          </cell>
          <cell r="C178" t="str">
            <v>Junta de empalme Conductor ACSR 250 mm2</v>
          </cell>
          <cell r="D178">
            <v>0.62</v>
          </cell>
          <cell r="E178">
            <v>41.101996043170402</v>
          </cell>
          <cell r="F178" t="str">
            <v/>
          </cell>
          <cell r="G178" t="str">
            <v/>
          </cell>
        </row>
        <row r="179">
          <cell r="B179" t="str">
            <v>JE1-242C5</v>
          </cell>
          <cell r="C179" t="str">
            <v>Junta de empalme Conductor AAACE 242 mm2</v>
          </cell>
          <cell r="D179">
            <v>0.62</v>
          </cell>
          <cell r="E179">
            <v>41.101996043170402</v>
          </cell>
          <cell r="F179" t="str">
            <v/>
          </cell>
          <cell r="G179" t="str">
            <v/>
          </cell>
        </row>
        <row r="180">
          <cell r="B180" t="str">
            <v>JE1-240C4</v>
          </cell>
          <cell r="C180" t="str">
            <v>Junta de empalme Conductor ACAR 240 mm2</v>
          </cell>
          <cell r="D180">
            <v>0.5</v>
          </cell>
          <cell r="E180">
            <v>33.146771002556775</v>
          </cell>
          <cell r="F180" t="str">
            <v/>
          </cell>
          <cell r="G180" t="str">
            <v/>
          </cell>
        </row>
        <row r="181">
          <cell r="B181" t="str">
            <v>JE1-240C1</v>
          </cell>
          <cell r="C181" t="str">
            <v>Junta de empalme Conductor AAAC 240 mm2</v>
          </cell>
          <cell r="D181">
            <v>0.5</v>
          </cell>
          <cell r="E181">
            <v>33.146771002556775</v>
          </cell>
          <cell r="F181" t="str">
            <v/>
          </cell>
          <cell r="G181" t="str">
            <v/>
          </cell>
        </row>
        <row r="182">
          <cell r="B182" t="str">
            <v>JE1-177C5</v>
          </cell>
          <cell r="C182" t="str">
            <v>Junta de empalme Conductor AAACE 177 mm2</v>
          </cell>
          <cell r="D182">
            <v>0.22500000000000001</v>
          </cell>
          <cell r="E182">
            <v>14.91604695115055</v>
          </cell>
          <cell r="F182" t="str">
            <v/>
          </cell>
          <cell r="G182" t="str">
            <v/>
          </cell>
        </row>
        <row r="183">
          <cell r="B183" t="str">
            <v>JE1-185C1</v>
          </cell>
          <cell r="C183" t="str">
            <v>Junta de empalme Conductor AAAC 185 mm2</v>
          </cell>
          <cell r="D183">
            <v>0.22500000000000001</v>
          </cell>
          <cell r="E183">
            <v>14.91604695115055</v>
          </cell>
          <cell r="F183">
            <v>10.327488888888888</v>
          </cell>
          <cell r="G183">
            <v>45.899950617283949</v>
          </cell>
        </row>
        <row r="184">
          <cell r="B184" t="str">
            <v>JE1-150C1</v>
          </cell>
          <cell r="C184" t="str">
            <v>Junta de empalme Conductor AAAC 150 mm2</v>
          </cell>
          <cell r="D184">
            <v>0.24</v>
          </cell>
          <cell r="E184">
            <v>15.910450081227252</v>
          </cell>
          <cell r="F184">
            <v>10.7</v>
          </cell>
          <cell r="G184">
            <v>44.583333333333329</v>
          </cell>
        </row>
        <row r="185">
          <cell r="B185" t="str">
            <v>JE1-120C1</v>
          </cell>
          <cell r="C185" t="str">
            <v>Junta de empalme Conductor AAAC 120 mm2</v>
          </cell>
          <cell r="D185">
            <v>0.156</v>
          </cell>
          <cell r="E185">
            <v>10.341792552797713</v>
          </cell>
          <cell r="F185">
            <v>5.5715624999999998</v>
          </cell>
          <cell r="G185">
            <v>35.715144230769226</v>
          </cell>
        </row>
        <row r="186">
          <cell r="B186" t="str">
            <v>JE1-095C1</v>
          </cell>
          <cell r="C186" t="str">
            <v>Junta de empalme Conductor AAAC 095 mm2</v>
          </cell>
          <cell r="D186">
            <v>0.188</v>
          </cell>
          <cell r="E186">
            <v>12.463185896961347</v>
          </cell>
          <cell r="F186" t="str">
            <v/>
          </cell>
          <cell r="G186" t="str">
            <v/>
          </cell>
        </row>
        <row r="187">
          <cell r="B187" t="str">
            <v>JE1-070C1</v>
          </cell>
          <cell r="C187" t="str">
            <v>Junta de empalme Conductor AAAC 070 mm2</v>
          </cell>
          <cell r="D187">
            <v>0.13400000000000001</v>
          </cell>
          <cell r="E187">
            <v>8.8833346286852155</v>
          </cell>
          <cell r="F187">
            <v>8.0099250000000008</v>
          </cell>
          <cell r="G187">
            <v>59.77555970149254</v>
          </cell>
        </row>
        <row r="188">
          <cell r="B188" t="str">
            <v>JE1-080C2</v>
          </cell>
          <cell r="C188" t="str">
            <v>Junta de empalme Conductor ACSR 080 mm2</v>
          </cell>
          <cell r="D188">
            <v>0.13400000000000001</v>
          </cell>
          <cell r="E188">
            <v>8.8833346286852155</v>
          </cell>
          <cell r="F188" t="str">
            <v/>
          </cell>
          <cell r="G188" t="str">
            <v/>
          </cell>
        </row>
        <row r="189">
          <cell r="B189" t="str">
            <v>JE1-050C1</v>
          </cell>
          <cell r="C189" t="str">
            <v>Junta de empalme Conductor AAAC 050 mm2</v>
          </cell>
          <cell r="D189">
            <v>0.14000000000000001</v>
          </cell>
          <cell r="E189">
            <v>9.2810958807158972</v>
          </cell>
          <cell r="F189">
            <v>6.0850409836065573</v>
          </cell>
          <cell r="G189">
            <v>43.464578454332546</v>
          </cell>
        </row>
        <row r="190">
          <cell r="B190" t="str">
            <v>JE1-035C1</v>
          </cell>
          <cell r="C190" t="str">
            <v>Junta de empalme Conductor AAAC 035 mm2</v>
          </cell>
          <cell r="D190">
            <v>7.1999999999999995E-2</v>
          </cell>
          <cell r="E190">
            <v>4.7731350243681749</v>
          </cell>
          <cell r="F190">
            <v>5.0828000000000007</v>
          </cell>
          <cell r="G190">
            <v>70.594444444444463</v>
          </cell>
        </row>
        <row r="192">
          <cell r="B192" t="str">
            <v>JE1-500C9</v>
          </cell>
          <cell r="C192" t="str">
            <v>Junta de empalme Conductor ACCR 500 mm2</v>
          </cell>
          <cell r="D192">
            <v>1.2</v>
          </cell>
          <cell r="E192">
            <v>313</v>
          </cell>
        </row>
        <row r="193">
          <cell r="B193" t="str">
            <v>JE1-150C9</v>
          </cell>
          <cell r="C193" t="str">
            <v>Junta de empalme Conductor ACCR 150 mm2</v>
          </cell>
          <cell r="D193">
            <v>0.3</v>
          </cell>
          <cell r="E193">
            <v>40</v>
          </cell>
        </row>
        <row r="195">
          <cell r="D195" t="str">
            <v>US$/kg</v>
          </cell>
          <cell r="E195">
            <v>6.0312746640624839</v>
          </cell>
        </row>
        <row r="197">
          <cell r="B197" t="str">
            <v>CODIGO</v>
          </cell>
          <cell r="C197" t="str">
            <v>DESCRIPCION</v>
          </cell>
          <cell r="D197" t="str">
            <v>PESO
(Kg/Un)</v>
          </cell>
          <cell r="E197" t="str">
            <v>PRECIO CIF
US$</v>
          </cell>
          <cell r="F197" t="str">
            <v>PRECIO fuentes</v>
          </cell>
          <cell r="G197" t="str">
            <v>PRECIO KG fuentes</v>
          </cell>
        </row>
        <row r="198">
          <cell r="B198" t="str">
            <v>AM1-726C2</v>
          </cell>
          <cell r="C198" t="str">
            <v>Amortiguador Conductor ACSR 726 mm2</v>
          </cell>
          <cell r="D198">
            <v>7.1</v>
          </cell>
          <cell r="E198">
            <v>42.822050114843634</v>
          </cell>
          <cell r="F198" t="str">
            <v/>
          </cell>
          <cell r="G198" t="str">
            <v/>
          </cell>
        </row>
        <row r="199">
          <cell r="B199" t="str">
            <v>AM1-700C1</v>
          </cell>
          <cell r="C199" t="str">
            <v>Amortiguador Conductor AAAC 700 mm2</v>
          </cell>
          <cell r="D199">
            <v>7.1</v>
          </cell>
          <cell r="E199">
            <v>42.822050114843634</v>
          </cell>
          <cell r="F199">
            <v>25.000005443658139</v>
          </cell>
          <cell r="G199">
            <v>3.5211275272757945</v>
          </cell>
        </row>
        <row r="200">
          <cell r="B200" t="str">
            <v>AM1-600C4</v>
          </cell>
          <cell r="C200" t="str">
            <v>Amortiguador Conductor ACAR 600 mm2</v>
          </cell>
          <cell r="D200">
            <v>6.75</v>
          </cell>
          <cell r="E200">
            <v>40.711103982421768</v>
          </cell>
          <cell r="F200" t="str">
            <v/>
          </cell>
          <cell r="G200" t="str">
            <v/>
          </cell>
        </row>
        <row r="201">
          <cell r="B201" t="str">
            <v>AM1-600C1</v>
          </cell>
          <cell r="C201" t="str">
            <v>Amortiguador Conductor AAAC 600 mm2</v>
          </cell>
          <cell r="D201">
            <v>6.75</v>
          </cell>
          <cell r="E201">
            <v>40.711103982421768</v>
          </cell>
          <cell r="F201" t="str">
            <v/>
          </cell>
          <cell r="G201" t="str">
            <v/>
          </cell>
        </row>
        <row r="202">
          <cell r="B202" t="str">
            <v>AM1-592C2</v>
          </cell>
          <cell r="C202" t="str">
            <v>Amortiguador Conductor ACSR 592 mm2</v>
          </cell>
          <cell r="D202">
            <v>6.75</v>
          </cell>
          <cell r="E202">
            <v>40.711103982421768</v>
          </cell>
          <cell r="F202" t="str">
            <v/>
          </cell>
          <cell r="G202" t="str">
            <v/>
          </cell>
        </row>
        <row r="203">
          <cell r="B203" t="str">
            <v>AM1-500C4</v>
          </cell>
          <cell r="C203" t="str">
            <v>Amortiguador Conductor ACAR 500 mm2</v>
          </cell>
          <cell r="D203">
            <v>4.6890000000000001</v>
          </cell>
          <cell r="E203">
            <v>28.280646899788987</v>
          </cell>
          <cell r="F203">
            <v>24.704241379310346</v>
          </cell>
          <cell r="G203">
            <v>5.2685522242077942</v>
          </cell>
        </row>
        <row r="204">
          <cell r="B204" t="str">
            <v>AM1-500C1</v>
          </cell>
          <cell r="C204" t="str">
            <v>Amortiguador Conductor AAAC 500 mm2</v>
          </cell>
          <cell r="D204">
            <v>4.6890000000000001</v>
          </cell>
          <cell r="E204">
            <v>28.280646899788987</v>
          </cell>
          <cell r="F204">
            <v>36.273371340090094</v>
          </cell>
          <cell r="G204">
            <v>7.7358437492194696</v>
          </cell>
        </row>
        <row r="205">
          <cell r="B205" t="str">
            <v>AM1-430C4</v>
          </cell>
          <cell r="C205" t="str">
            <v>Amortiguador Conductor ACAR 430 mm2</v>
          </cell>
          <cell r="D205">
            <v>4.63</v>
          </cell>
          <cell r="E205">
            <v>27.9248016946093</v>
          </cell>
          <cell r="F205" t="str">
            <v/>
          </cell>
          <cell r="G205" t="str">
            <v/>
          </cell>
        </row>
        <row r="206">
          <cell r="B206" t="str">
            <v>AM1-400C4</v>
          </cell>
          <cell r="C206" t="str">
            <v>Amortiguador Conductor ACAR 400 mm2</v>
          </cell>
          <cell r="D206">
            <v>4.63</v>
          </cell>
          <cell r="E206">
            <v>27.9248016946093</v>
          </cell>
          <cell r="F206">
            <v>28.46277083333333</v>
          </cell>
          <cell r="G206">
            <v>6.1474667026637864</v>
          </cell>
        </row>
        <row r="207">
          <cell r="B207" t="str">
            <v>AM1-400C2</v>
          </cell>
          <cell r="C207" t="str">
            <v>Amortiguador Conductor ACSR 400 mm2</v>
          </cell>
          <cell r="D207">
            <v>4.63</v>
          </cell>
          <cell r="E207">
            <v>27.9248016946093</v>
          </cell>
          <cell r="F207" t="str">
            <v/>
          </cell>
          <cell r="G207" t="str">
            <v/>
          </cell>
        </row>
        <row r="208">
          <cell r="B208" t="str">
            <v>AM1-400C1</v>
          </cell>
          <cell r="C208" t="str">
            <v>Amortiguador Conductor AAAC 400 mm2</v>
          </cell>
          <cell r="D208">
            <v>4.63</v>
          </cell>
          <cell r="E208">
            <v>27.9248016946093</v>
          </cell>
          <cell r="F208">
            <v>22.214702457264956</v>
          </cell>
          <cell r="G208">
            <v>4.7979918914179169</v>
          </cell>
        </row>
        <row r="209">
          <cell r="B209" t="str">
            <v>AM1-380C4</v>
          </cell>
          <cell r="C209" t="str">
            <v>Amortiguador Conductor ACAR 380 mm2</v>
          </cell>
          <cell r="D209">
            <v>4.5119999999999996</v>
          </cell>
          <cell r="E209">
            <v>27.213111284249926</v>
          </cell>
          <cell r="F209" t="str">
            <v/>
          </cell>
          <cell r="G209" t="str">
            <v/>
          </cell>
        </row>
        <row r="210">
          <cell r="B210" t="str">
            <v>AM1-350C4</v>
          </cell>
          <cell r="C210" t="str">
            <v>Amortiguador Conductor ACAR 350 mm2</v>
          </cell>
          <cell r="D210">
            <v>4.5119999999999996</v>
          </cell>
          <cell r="E210">
            <v>27.213111284249926</v>
          </cell>
          <cell r="F210" t="str">
            <v/>
          </cell>
          <cell r="G210" t="str">
            <v/>
          </cell>
        </row>
        <row r="211">
          <cell r="B211" t="str">
            <v>AM1-315C2</v>
          </cell>
          <cell r="C211" t="str">
            <v>Amortiguador Conductor ACSR 315 mm2</v>
          </cell>
          <cell r="D211">
            <v>4.5209999999999999</v>
          </cell>
          <cell r="E211">
            <v>27.267392756226489</v>
          </cell>
          <cell r="F211" t="str">
            <v/>
          </cell>
          <cell r="G211" t="str">
            <v/>
          </cell>
        </row>
        <row r="212">
          <cell r="B212" t="str">
            <v>AM1-300C4</v>
          </cell>
          <cell r="C212" t="str">
            <v>Amortiguador Conductor ACAR 300 mm2</v>
          </cell>
          <cell r="D212">
            <v>4.5209999999999999</v>
          </cell>
          <cell r="E212">
            <v>27.267392756226489</v>
          </cell>
          <cell r="F212" t="str">
            <v/>
          </cell>
          <cell r="G212" t="str">
            <v/>
          </cell>
        </row>
        <row r="213">
          <cell r="B213" t="str">
            <v>AM1-300C1</v>
          </cell>
          <cell r="C213" t="str">
            <v>Amortiguador Conductor AAAC 300 mm2</v>
          </cell>
          <cell r="D213">
            <v>4.5209999999999999</v>
          </cell>
          <cell r="E213">
            <v>27.267392756226489</v>
          </cell>
          <cell r="F213">
            <v>30.8790625</v>
          </cell>
          <cell r="G213">
            <v>6.8301399026763994</v>
          </cell>
        </row>
        <row r="214">
          <cell r="B214" t="str">
            <v>AM1-280C4</v>
          </cell>
          <cell r="C214" t="str">
            <v>Amortiguador Conductor ACAR 280 mm2</v>
          </cell>
          <cell r="D214">
            <v>2.8889999999999998</v>
          </cell>
          <cell r="E214">
            <v>17.424352504476516</v>
          </cell>
          <cell r="F214" t="str">
            <v/>
          </cell>
          <cell r="G214" t="str">
            <v/>
          </cell>
        </row>
        <row r="215">
          <cell r="B215" t="str">
            <v>AM1-250C2</v>
          </cell>
          <cell r="C215" t="str">
            <v>Amortiguador Conductor ACSR 250 mm2</v>
          </cell>
          <cell r="D215">
            <v>2.8889999999999998</v>
          </cell>
          <cell r="E215">
            <v>17.424352504476516</v>
          </cell>
          <cell r="F215" t="str">
            <v/>
          </cell>
          <cell r="G215" t="str">
            <v/>
          </cell>
        </row>
        <row r="216">
          <cell r="B216" t="str">
            <v>AM1-240C4</v>
          </cell>
          <cell r="C216" t="str">
            <v>Amortiguador Conductor ACAR 240 mm2</v>
          </cell>
          <cell r="D216">
            <v>2.8889999999999998</v>
          </cell>
          <cell r="E216">
            <v>17.424352504476516</v>
          </cell>
          <cell r="F216" t="str">
            <v/>
          </cell>
          <cell r="G216" t="str">
            <v/>
          </cell>
        </row>
        <row r="217">
          <cell r="B217" t="str">
            <v>AM1-240C1</v>
          </cell>
          <cell r="C217" t="str">
            <v>Amortiguador Conductor AAAC 240 mm2</v>
          </cell>
          <cell r="D217">
            <v>2.8889999999999998</v>
          </cell>
          <cell r="E217">
            <v>17.424352504476516</v>
          </cell>
          <cell r="F217">
            <v>8.0084583333333335</v>
          </cell>
          <cell r="G217">
            <v>2.7720520364601362</v>
          </cell>
        </row>
        <row r="218">
          <cell r="B218" t="str">
            <v>AM1-185C1</v>
          </cell>
          <cell r="C218" t="str">
            <v>Amortiguador Conductor AAAC 185 mm2</v>
          </cell>
          <cell r="D218">
            <v>2.8889999999999998</v>
          </cell>
          <cell r="E218">
            <v>17.424352504476516</v>
          </cell>
          <cell r="F218">
            <v>25.841584158415841</v>
          </cell>
          <cell r="G218">
            <v>8.944819715616422</v>
          </cell>
        </row>
        <row r="219">
          <cell r="B219" t="str">
            <v>AM1-150C1</v>
          </cell>
          <cell r="C219" t="str">
            <v>Amortiguador Conductor AAAC 150 mm2</v>
          </cell>
          <cell r="D219">
            <v>2.8889999999999998</v>
          </cell>
          <cell r="E219">
            <v>17.424352504476516</v>
          </cell>
          <cell r="F219">
            <v>14.857811092918542</v>
          </cell>
          <cell r="G219">
            <v>5.1428906517544286</v>
          </cell>
        </row>
        <row r="220">
          <cell r="B220" t="str">
            <v>AM1-120C1</v>
          </cell>
          <cell r="C220" t="str">
            <v>Amortiguador Conductor AAAC 120 mm2</v>
          </cell>
          <cell r="D220">
            <v>1.571</v>
          </cell>
          <cell r="E220">
            <v>9.4751324972421624</v>
          </cell>
          <cell r="F220">
            <v>6.8021847901234569</v>
          </cell>
          <cell r="G220">
            <v>4.3298439147825949</v>
          </cell>
        </row>
        <row r="221">
          <cell r="B221" t="str">
            <v>AM1-095C1</v>
          </cell>
          <cell r="C221" t="str">
            <v>Amortiguador Conductor AAAC 095 mm2</v>
          </cell>
          <cell r="D221">
            <v>1.571</v>
          </cell>
          <cell r="E221">
            <v>9.4751324972421624</v>
          </cell>
          <cell r="F221">
            <v>5.3254498294630634</v>
          </cell>
          <cell r="G221">
            <v>3.3898471225099067</v>
          </cell>
        </row>
        <row r="222">
          <cell r="B222" t="str">
            <v>AM1-080C2</v>
          </cell>
          <cell r="C222" t="str">
            <v>Amortiguador Conductor ACSR 080 mm2</v>
          </cell>
          <cell r="D222">
            <v>1.492</v>
          </cell>
          <cell r="E222">
            <v>8.9986617987812263</v>
          </cell>
          <cell r="F222" t="str">
            <v/>
          </cell>
          <cell r="G222" t="str">
            <v/>
          </cell>
        </row>
        <row r="223">
          <cell r="B223" t="str">
            <v>AM1-070C1</v>
          </cell>
          <cell r="C223" t="str">
            <v>Amortiguador Conductor AAAC 070 mm2</v>
          </cell>
          <cell r="D223">
            <v>1.492</v>
          </cell>
          <cell r="E223">
            <v>8.9986617987812263</v>
          </cell>
          <cell r="F223">
            <v>4.0600100000000001</v>
          </cell>
          <cell r="G223">
            <v>2.7211863270777479</v>
          </cell>
        </row>
        <row r="224">
          <cell r="B224" t="str">
            <v>AM1-050C1</v>
          </cell>
          <cell r="C224" t="str">
            <v>Amortiguador Conductor AAAC 050 mm2</v>
          </cell>
          <cell r="D224">
            <v>1.492</v>
          </cell>
          <cell r="E224">
            <v>8.9986617987812263</v>
          </cell>
          <cell r="F224">
            <v>13.871436628568876</v>
          </cell>
          <cell r="G224">
            <v>9.2972095365743144</v>
          </cell>
        </row>
        <row r="225">
          <cell r="B225" t="str">
            <v>AM1-035C1</v>
          </cell>
          <cell r="C225" t="str">
            <v>Amortiguador Conductor AAAC 035 mm2</v>
          </cell>
          <cell r="D225">
            <v>1.492</v>
          </cell>
          <cell r="E225">
            <v>8.9986617987812263</v>
          </cell>
          <cell r="F225">
            <v>20.2</v>
          </cell>
          <cell r="G225">
            <v>13.538873994638069</v>
          </cell>
        </row>
        <row r="227">
          <cell r="B227" t="str">
            <v>AM1-500C9</v>
          </cell>
          <cell r="C227" t="str">
            <v>Amortiguador Conductor ACCR 500 mm2</v>
          </cell>
          <cell r="D227">
            <v>5</v>
          </cell>
          <cell r="E227">
            <v>204</v>
          </cell>
        </row>
        <row r="228">
          <cell r="B228" t="str">
            <v>AM1-150C9</v>
          </cell>
          <cell r="C228" t="str">
            <v>Amortiguador Conductor ACCR 150 mm2</v>
          </cell>
          <cell r="D228">
            <v>2.9</v>
          </cell>
          <cell r="E228">
            <v>40</v>
          </cell>
        </row>
        <row r="231">
          <cell r="B231" t="str">
            <v>CODIGO</v>
          </cell>
          <cell r="C231" t="str">
            <v>DESCRIPCION</v>
          </cell>
          <cell r="D231" t="str">
            <v>PESO
(daN/kg)</v>
          </cell>
          <cell r="E231" t="str">
            <v>PRECIO CIF
US$/km</v>
          </cell>
        </row>
        <row r="232">
          <cell r="B232" t="str">
            <v>PT-CO035N</v>
          </cell>
          <cell r="C232" t="str">
            <v>Conductor de copperweld Nº 2 AWG (35 mm2) 7x10</v>
          </cell>
          <cell r="D232">
            <v>303.10000000000002</v>
          </cell>
          <cell r="E232">
            <v>3760</v>
          </cell>
        </row>
        <row r="233">
          <cell r="B233" t="str">
            <v>PT-CO120N</v>
          </cell>
          <cell r="C233" t="str">
            <v>Conductor de copperweld 120 mm2</v>
          </cell>
          <cell r="D233">
            <v>1042</v>
          </cell>
          <cell r="E233">
            <v>12926.162982514021</v>
          </cell>
        </row>
        <row r="234">
          <cell r="B234" t="str">
            <v>PT-CO150N</v>
          </cell>
          <cell r="C234" t="str">
            <v>Conductor de copperweld 150 mm2</v>
          </cell>
          <cell r="D234">
            <v>1219</v>
          </cell>
          <cell r="E234">
            <v>15121.873968987133</v>
          </cell>
        </row>
      </sheetData>
      <sheetData sheetId="5" refreshError="1"/>
      <sheetData sheetId="6" refreshError="1"/>
      <sheetData sheetId="7">
        <row r="3">
          <cell r="D3" t="str">
            <v>POSTES</v>
          </cell>
          <cell r="F3" t="str">
            <v>CRUCETAS 1</v>
          </cell>
          <cell r="H3" t="str">
            <v>CRUCETAS 2</v>
          </cell>
          <cell r="J3" t="str">
            <v>BRAZOS</v>
          </cell>
          <cell r="L3" t="str">
            <v>MENSULAS</v>
          </cell>
          <cell r="N3" t="str">
            <v>BRAQUETES</v>
          </cell>
          <cell r="P3" t="str">
            <v>ACCESORIO DE FERRETERIA</v>
          </cell>
          <cell r="R3" t="str">
            <v>COSTOS DE LOS ELEMENTOS DE LA ESTRUCTURAS DE MADERA</v>
          </cell>
          <cell r="Y3" t="str">
            <v>COSTO TOTAL
(US$)</v>
          </cell>
          <cell r="Z3" t="str">
            <v>COSTO UNITARIO NACIONAL
(US$)</v>
          </cell>
          <cell r="AA3" t="str">
            <v>COSTO UNITARIO IMPORTADO
(US$)</v>
          </cell>
          <cell r="AB3" t="str">
            <v>PESO ESTRUCT 
(KG)</v>
          </cell>
        </row>
        <row r="4">
          <cell r="C4" t="str">
            <v>ESTRUCTURA</v>
          </cell>
          <cell r="D4" t="str">
            <v>CODIGO</v>
          </cell>
          <cell r="E4" t="str">
            <v>CANT</v>
          </cell>
          <cell r="F4" t="str">
            <v>CODIGO</v>
          </cell>
          <cell r="G4" t="str">
            <v>CANT</v>
          </cell>
          <cell r="H4" t="str">
            <v>CODIGO</v>
          </cell>
          <cell r="I4" t="str">
            <v>CANT</v>
          </cell>
          <cell r="J4" t="str">
            <v>CODIGO</v>
          </cell>
          <cell r="K4" t="str">
            <v>CANT</v>
          </cell>
          <cell r="L4" t="str">
            <v>CODIGO</v>
          </cell>
          <cell r="M4" t="str">
            <v>CANT</v>
          </cell>
          <cell r="N4" t="str">
            <v>CODIGO</v>
          </cell>
          <cell r="O4" t="str">
            <v>CANT</v>
          </cell>
          <cell r="P4" t="str">
            <v>CODIGO</v>
          </cell>
          <cell r="Q4" t="str">
            <v>%</v>
          </cell>
          <cell r="R4" t="str">
            <v>POSTES</v>
          </cell>
          <cell r="S4" t="str">
            <v>CRUCETA1</v>
          </cell>
          <cell r="T4" t="str">
            <v>CRUCETA2</v>
          </cell>
          <cell r="U4" t="str">
            <v>BRAZOS</v>
          </cell>
          <cell r="V4" t="str">
            <v>MENSULAS</v>
          </cell>
          <cell r="W4" t="str">
            <v>BRAQUETES</v>
          </cell>
          <cell r="X4" t="str">
            <v>ACC. FERRET.</v>
          </cell>
        </row>
        <row r="5">
          <cell r="C5" t="str">
            <v>EMSU2P90CH1</v>
          </cell>
          <cell r="D5" t="str">
            <v>PM90CH1</v>
          </cell>
          <cell r="E5" t="str">
            <v>2</v>
          </cell>
          <cell r="F5" t="str">
            <v>CRUCM01</v>
          </cell>
          <cell r="G5">
            <v>4</v>
          </cell>
          <cell r="J5" t="str">
            <v>BRAZM01</v>
          </cell>
          <cell r="K5">
            <v>1</v>
          </cell>
          <cell r="P5" t="str">
            <v>ACCEF01</v>
          </cell>
          <cell r="Q5">
            <v>0.01</v>
          </cell>
          <cell r="R5">
            <v>3806.1668147520777</v>
          </cell>
          <cell r="S5">
            <v>2025</v>
          </cell>
          <cell r="T5">
            <v>0</v>
          </cell>
          <cell r="U5">
            <v>442.37114845938373</v>
          </cell>
          <cell r="V5">
            <v>0</v>
          </cell>
          <cell r="W5">
            <v>0</v>
          </cell>
          <cell r="X5">
            <v>62.735379632114622</v>
          </cell>
          <cell r="Y5">
            <v>6336.2733428435768</v>
          </cell>
          <cell r="Z5">
            <v>62.735379632114622</v>
          </cell>
          <cell r="AA5">
            <v>6273.5379632114618</v>
          </cell>
          <cell r="AB5">
            <v>6351.9669528066861</v>
          </cell>
        </row>
        <row r="6">
          <cell r="C6" t="str">
            <v>EMSU2P90CH2</v>
          </cell>
          <cell r="D6" t="str">
            <v>PM90CH2</v>
          </cell>
          <cell r="E6" t="str">
            <v>2</v>
          </cell>
          <cell r="F6" t="str">
            <v>CRUCM01</v>
          </cell>
          <cell r="G6">
            <v>4</v>
          </cell>
          <cell r="J6" t="str">
            <v>BRAZM01</v>
          </cell>
          <cell r="K6">
            <v>1</v>
          </cell>
          <cell r="P6" t="str">
            <v>ACCEF01</v>
          </cell>
          <cell r="Q6">
            <v>0.01</v>
          </cell>
          <cell r="R6">
            <v>4286.626640383226</v>
          </cell>
          <cell r="S6">
            <v>2025</v>
          </cell>
          <cell r="T6">
            <v>0</v>
          </cell>
          <cell r="U6">
            <v>442.37114845938373</v>
          </cell>
          <cell r="V6">
            <v>0</v>
          </cell>
          <cell r="W6">
            <v>0</v>
          </cell>
          <cell r="X6">
            <v>67.539977888426108</v>
          </cell>
          <cell r="Y6">
            <v>6821.5377667310358</v>
          </cell>
          <cell r="Z6">
            <v>67.539977888426108</v>
          </cell>
          <cell r="AA6">
            <v>6753.9977888426101</v>
          </cell>
          <cell r="AB6">
            <v>7006.1601572926666</v>
          </cell>
        </row>
        <row r="7">
          <cell r="C7" t="str">
            <v>EMSU2P90C1</v>
          </cell>
          <cell r="D7" t="str">
            <v>PM90C1</v>
          </cell>
          <cell r="E7" t="str">
            <v>2</v>
          </cell>
          <cell r="F7" t="str">
            <v>CRUCM01</v>
          </cell>
          <cell r="G7">
            <v>2</v>
          </cell>
          <cell r="J7" t="str">
            <v>BRAZM01</v>
          </cell>
          <cell r="K7">
            <v>1</v>
          </cell>
          <cell r="P7" t="str">
            <v>ACCEF01</v>
          </cell>
          <cell r="Q7">
            <v>0.01</v>
          </cell>
          <cell r="R7">
            <v>3354.3076770072798</v>
          </cell>
          <cell r="S7">
            <v>1012.5</v>
          </cell>
          <cell r="T7">
            <v>0</v>
          </cell>
          <cell r="U7">
            <v>442.37114845938373</v>
          </cell>
          <cell r="V7">
            <v>0</v>
          </cell>
          <cell r="W7">
            <v>0</v>
          </cell>
          <cell r="X7">
            <v>48.091788254666646</v>
          </cell>
          <cell r="Y7">
            <v>4857.2706137213308</v>
          </cell>
          <cell r="Z7">
            <v>48.091788254666646</v>
          </cell>
          <cell r="AA7">
            <v>4809.1788254666644</v>
          </cell>
          <cell r="AB7">
            <v>5213.4179167234006</v>
          </cell>
        </row>
        <row r="8">
          <cell r="C8" t="str">
            <v>EMSU2P90C2</v>
          </cell>
          <cell r="D8" t="str">
            <v>PM90C2</v>
          </cell>
          <cell r="E8" t="str">
            <v>2</v>
          </cell>
          <cell r="F8" t="str">
            <v>CRUCM01</v>
          </cell>
          <cell r="G8">
            <v>2</v>
          </cell>
          <cell r="J8" t="str">
            <v>BRAZM01</v>
          </cell>
          <cell r="K8">
            <v>1</v>
          </cell>
          <cell r="P8" t="str">
            <v>ACCEF01</v>
          </cell>
          <cell r="Q8">
            <v>0.01</v>
          </cell>
          <cell r="R8">
            <v>2972.9862775038009</v>
          </cell>
          <cell r="S8">
            <v>1012.5</v>
          </cell>
          <cell r="T8">
            <v>0</v>
          </cell>
          <cell r="U8">
            <v>442.37114845938373</v>
          </cell>
          <cell r="V8">
            <v>0</v>
          </cell>
          <cell r="W8">
            <v>0</v>
          </cell>
          <cell r="X8">
            <v>44.278574259631853</v>
          </cell>
          <cell r="Y8">
            <v>4472.1360002228166</v>
          </cell>
          <cell r="Z8">
            <v>44.278574259631853</v>
          </cell>
          <cell r="AA8">
            <v>4427.8574259631851</v>
          </cell>
          <cell r="AB8">
            <v>4694.2114087649816</v>
          </cell>
        </row>
        <row r="9">
          <cell r="C9" t="str">
            <v>EMSU2P95C4</v>
          </cell>
          <cell r="D9" t="str">
            <v>PM95C4</v>
          </cell>
          <cell r="E9" t="str">
            <v>2</v>
          </cell>
          <cell r="F9" t="str">
            <v>CRUCM01</v>
          </cell>
          <cell r="G9">
            <v>4</v>
          </cell>
          <cell r="J9" t="str">
            <v>BRAZM01</v>
          </cell>
          <cell r="K9">
            <v>1</v>
          </cell>
          <cell r="P9" t="str">
            <v>ACCEF01</v>
          </cell>
          <cell r="Q9">
            <v>0.01</v>
          </cell>
          <cell r="R9">
            <v>2442.4314425620255</v>
          </cell>
          <cell r="S9">
            <v>2025</v>
          </cell>
          <cell r="T9">
            <v>0</v>
          </cell>
          <cell r="U9">
            <v>442.37114845938373</v>
          </cell>
          <cell r="V9">
            <v>0</v>
          </cell>
          <cell r="W9">
            <v>0</v>
          </cell>
          <cell r="X9">
            <v>49.098025910214091</v>
          </cell>
          <cell r="Y9">
            <v>4958.9006169316235</v>
          </cell>
          <cell r="Z9">
            <v>49.098025910214091</v>
          </cell>
          <cell r="AA9">
            <v>4909.8025910214092</v>
          </cell>
          <cell r="AB9">
            <v>4495.107407824049</v>
          </cell>
        </row>
        <row r="10">
          <cell r="C10" t="str">
            <v>EMSU2P80C3</v>
          </cell>
          <cell r="D10" t="str">
            <v>PM80C3</v>
          </cell>
          <cell r="E10" t="str">
            <v>2</v>
          </cell>
          <cell r="F10" t="str">
            <v>CRUCM01</v>
          </cell>
          <cell r="G10">
            <v>4</v>
          </cell>
          <cell r="J10" t="str">
            <v>BRAZM01</v>
          </cell>
          <cell r="K10">
            <v>1</v>
          </cell>
          <cell r="P10" t="str">
            <v>ACCEF01</v>
          </cell>
          <cell r="Q10">
            <v>0.01</v>
          </cell>
          <cell r="R10">
            <v>2129.6588840688364</v>
          </cell>
          <cell r="S10">
            <v>2025</v>
          </cell>
          <cell r="T10">
            <v>0</v>
          </cell>
          <cell r="U10">
            <v>442.37114845938373</v>
          </cell>
          <cell r="V10">
            <v>0</v>
          </cell>
          <cell r="W10">
            <v>0</v>
          </cell>
          <cell r="X10">
            <v>45.970300325282203</v>
          </cell>
          <cell r="Y10">
            <v>4643.0003328535031</v>
          </cell>
          <cell r="Z10">
            <v>45.970300325282203</v>
          </cell>
          <cell r="AA10">
            <v>4597.0300325282205</v>
          </cell>
          <cell r="AB10">
            <v>4069.2368742218882</v>
          </cell>
        </row>
        <row r="11">
          <cell r="C11" t="str">
            <v>EMSU2P85C2</v>
          </cell>
          <cell r="D11" t="str">
            <v>PM85C2</v>
          </cell>
          <cell r="E11" t="str">
            <v>2</v>
          </cell>
          <cell r="F11" t="str">
            <v>CRUCM01</v>
          </cell>
          <cell r="G11">
            <v>4</v>
          </cell>
          <cell r="J11" t="str">
            <v>BRAZM01</v>
          </cell>
          <cell r="K11">
            <v>1</v>
          </cell>
          <cell r="P11" t="str">
            <v>ACCEF01</v>
          </cell>
          <cell r="Q11">
            <v>0.01</v>
          </cell>
          <cell r="R11">
            <v>2696.2334501125215</v>
          </cell>
          <cell r="S11">
            <v>2025</v>
          </cell>
          <cell r="T11">
            <v>0</v>
          </cell>
          <cell r="U11">
            <v>442.37114845938373</v>
          </cell>
          <cell r="V11">
            <v>0</v>
          </cell>
          <cell r="W11">
            <v>0</v>
          </cell>
          <cell r="X11">
            <v>51.636045985719058</v>
          </cell>
          <cell r="Y11">
            <v>5215.2406445576244</v>
          </cell>
          <cell r="Z11">
            <v>51.636045985719058</v>
          </cell>
          <cell r="AA11">
            <v>5163.6045985719056</v>
          </cell>
          <cell r="AB11">
            <v>4840.683749001636</v>
          </cell>
        </row>
        <row r="12">
          <cell r="C12" t="str">
            <v>EMSU2P85C3</v>
          </cell>
          <cell r="D12" t="str">
            <v>PM85C3</v>
          </cell>
          <cell r="E12" t="str">
            <v>2</v>
          </cell>
          <cell r="F12" t="str">
            <v>CRUCM02</v>
          </cell>
          <cell r="G12">
            <v>4</v>
          </cell>
          <cell r="J12" t="str">
            <v>BRAZM02</v>
          </cell>
          <cell r="K12">
            <v>1</v>
          </cell>
          <cell r="P12" t="str">
            <v>ACCEF01</v>
          </cell>
          <cell r="Q12">
            <v>0.01</v>
          </cell>
          <cell r="R12">
            <v>2328.0129007452456</v>
          </cell>
          <cell r="S12">
            <v>1870</v>
          </cell>
          <cell r="T12">
            <v>0</v>
          </cell>
          <cell r="U12">
            <v>285.57727272727271</v>
          </cell>
          <cell r="V12">
            <v>0</v>
          </cell>
          <cell r="W12">
            <v>0</v>
          </cell>
          <cell r="X12">
            <v>44.835901734725176</v>
          </cell>
          <cell r="Y12">
            <v>4528.4260752072423</v>
          </cell>
          <cell r="Z12">
            <v>44.835901734725176</v>
          </cell>
          <cell r="AA12">
            <v>4483.5901734725176</v>
          </cell>
          <cell r="AB12">
            <v>4041.982158427893</v>
          </cell>
        </row>
        <row r="13">
          <cell r="C13" t="str">
            <v>EMSU2P75C3</v>
          </cell>
          <cell r="D13" t="str">
            <v>PM75C3</v>
          </cell>
          <cell r="E13" t="str">
            <v>2</v>
          </cell>
          <cell r="F13" t="str">
            <v>CRUCM02</v>
          </cell>
          <cell r="G13">
            <v>4</v>
          </cell>
          <cell r="J13" t="str">
            <v>BRAZM02</v>
          </cell>
          <cell r="K13">
            <v>1</v>
          </cell>
          <cell r="P13" t="str">
            <v>ACCEF01</v>
          </cell>
          <cell r="Q13">
            <v>0.01</v>
          </cell>
          <cell r="R13">
            <v>1940.2851644198263</v>
          </cell>
          <cell r="S13">
            <v>1870</v>
          </cell>
          <cell r="T13">
            <v>0</v>
          </cell>
          <cell r="U13">
            <v>285.57727272727271</v>
          </cell>
          <cell r="V13">
            <v>0</v>
          </cell>
          <cell r="W13">
            <v>0</v>
          </cell>
          <cell r="X13">
            <v>40.958624371470989</v>
          </cell>
          <cell r="Y13">
            <v>4136.8210615185699</v>
          </cell>
          <cell r="Z13">
            <v>40.958624371470989</v>
          </cell>
          <cell r="AA13">
            <v>4095.8624371470992</v>
          </cell>
          <cell r="AB13">
            <v>3514.0527941743476</v>
          </cell>
        </row>
        <row r="14">
          <cell r="C14" t="str">
            <v>EMSU2P75C4</v>
          </cell>
          <cell r="D14" t="str">
            <v>PM75C4</v>
          </cell>
          <cell r="E14" t="str">
            <v>2</v>
          </cell>
          <cell r="F14" t="str">
            <v>CRUCM02</v>
          </cell>
          <cell r="G14">
            <v>4</v>
          </cell>
          <cell r="J14" t="str">
            <v>BRAZM02</v>
          </cell>
          <cell r="K14">
            <v>1</v>
          </cell>
          <cell r="P14" t="str">
            <v>ACCEF01</v>
          </cell>
          <cell r="Q14">
            <v>0.01</v>
          </cell>
          <cell r="R14">
            <v>1660.966537359647</v>
          </cell>
          <cell r="S14">
            <v>1870</v>
          </cell>
          <cell r="T14">
            <v>0</v>
          </cell>
          <cell r="U14">
            <v>285.57727272727271</v>
          </cell>
          <cell r="V14">
            <v>0</v>
          </cell>
          <cell r="W14">
            <v>0</v>
          </cell>
          <cell r="X14">
            <v>38.165438100869203</v>
          </cell>
          <cell r="Y14">
            <v>3854.7092481877894</v>
          </cell>
          <cell r="Z14">
            <v>38.165438100869203</v>
          </cell>
          <cell r="AA14">
            <v>3816.5438100869201</v>
          </cell>
          <cell r="AB14">
            <v>3133.7330713565552</v>
          </cell>
        </row>
        <row r="15">
          <cell r="C15" t="str">
            <v>EMSU2P85C3</v>
          </cell>
          <cell r="D15" t="str">
            <v>PM85C3</v>
          </cell>
          <cell r="E15" t="str">
            <v>2</v>
          </cell>
          <cell r="F15" t="str">
            <v>CRUCM10</v>
          </cell>
          <cell r="G15">
            <v>2</v>
          </cell>
          <cell r="J15" t="str">
            <v>BRAZM01</v>
          </cell>
          <cell r="K15">
            <v>1</v>
          </cell>
          <cell r="P15" t="str">
            <v>ACCEF01</v>
          </cell>
          <cell r="Q15">
            <v>0.01</v>
          </cell>
          <cell r="R15">
            <v>2328.0129007452456</v>
          </cell>
          <cell r="S15">
            <v>680.5</v>
          </cell>
          <cell r="T15">
            <v>0</v>
          </cell>
          <cell r="U15">
            <v>442.37114845938373</v>
          </cell>
          <cell r="V15">
            <v>0</v>
          </cell>
          <cell r="W15">
            <v>0</v>
          </cell>
          <cell r="X15">
            <v>34.508840492046296</v>
          </cell>
          <cell r="Y15">
            <v>3485.3928896966754</v>
          </cell>
          <cell r="Z15">
            <v>34.508840492046296</v>
          </cell>
          <cell r="AA15">
            <v>3450.8840492046293</v>
          </cell>
          <cell r="AB15">
            <v>3593.6150073341432</v>
          </cell>
        </row>
        <row r="16">
          <cell r="C16" t="str">
            <v>EMSU2P60C4</v>
          </cell>
          <cell r="D16" t="str">
            <v>PM60C4</v>
          </cell>
          <cell r="E16" t="str">
            <v>2</v>
          </cell>
          <cell r="F16" t="str">
            <v>CRUCM10</v>
          </cell>
          <cell r="G16">
            <v>2</v>
          </cell>
          <cell r="J16" t="str">
            <v>BRAZM01</v>
          </cell>
          <cell r="K16">
            <v>1</v>
          </cell>
          <cell r="P16" t="str">
            <v>ACCEF01</v>
          </cell>
          <cell r="Q16">
            <v>0.01</v>
          </cell>
          <cell r="R16">
            <v>1175.4812224376551</v>
          </cell>
          <cell r="S16">
            <v>680.5</v>
          </cell>
          <cell r="T16">
            <v>0</v>
          </cell>
          <cell r="U16">
            <v>442.37114845938373</v>
          </cell>
          <cell r="V16">
            <v>0</v>
          </cell>
          <cell r="W16">
            <v>0</v>
          </cell>
          <cell r="X16">
            <v>22.983523708970388</v>
          </cell>
          <cell r="Y16">
            <v>2321.3358946060093</v>
          </cell>
          <cell r="Z16">
            <v>22.983523708970388</v>
          </cell>
          <cell r="AA16">
            <v>2298.3523708970388</v>
          </cell>
          <cell r="AB16">
            <v>2024.330018910405</v>
          </cell>
        </row>
        <row r="17">
          <cell r="C17" t="str">
            <v>EMSU2P60C3</v>
          </cell>
          <cell r="D17" t="str">
            <v>PM60C3</v>
          </cell>
          <cell r="E17" t="str">
            <v>2</v>
          </cell>
          <cell r="F17" t="str">
            <v>CRUCM10</v>
          </cell>
          <cell r="G17">
            <v>2</v>
          </cell>
          <cell r="J17" t="str">
            <v>BRAZM01</v>
          </cell>
          <cell r="K17">
            <v>1</v>
          </cell>
          <cell r="P17" t="str">
            <v>ACCEF01</v>
          </cell>
          <cell r="Q17">
            <v>0.01</v>
          </cell>
          <cell r="R17">
            <v>1376.1989048540047</v>
          </cell>
          <cell r="S17">
            <v>680.5</v>
          </cell>
          <cell r="T17">
            <v>0</v>
          </cell>
          <cell r="U17">
            <v>442.37114845938373</v>
          </cell>
          <cell r="V17">
            <v>0</v>
          </cell>
          <cell r="W17">
            <v>0</v>
          </cell>
          <cell r="X17">
            <v>24.990700533133882</v>
          </cell>
          <cell r="Y17">
            <v>2524.0607538465219</v>
          </cell>
          <cell r="Z17">
            <v>24.990700533133882</v>
          </cell>
          <cell r="AA17">
            <v>2499.0700533133881</v>
          </cell>
          <cell r="AB17">
            <v>2297.6268417705892</v>
          </cell>
        </row>
        <row r="18">
          <cell r="C18" t="str">
            <v>EMSU2P60C2</v>
          </cell>
          <cell r="D18" t="str">
            <v>PM60C2</v>
          </cell>
          <cell r="E18" t="str">
            <v>2</v>
          </cell>
          <cell r="F18" t="str">
            <v>CRUCM10</v>
          </cell>
          <cell r="G18">
            <v>2</v>
          </cell>
          <cell r="J18" t="str">
            <v>BRAZM01</v>
          </cell>
          <cell r="K18">
            <v>1</v>
          </cell>
          <cell r="P18" t="str">
            <v>ACCEF01</v>
          </cell>
          <cell r="Q18">
            <v>0.01</v>
          </cell>
          <cell r="R18">
            <v>1591.1368128917914</v>
          </cell>
          <cell r="S18">
            <v>680.5</v>
          </cell>
          <cell r="T18">
            <v>0</v>
          </cell>
          <cell r="U18">
            <v>442.37114845938373</v>
          </cell>
          <cell r="V18">
            <v>0</v>
          </cell>
          <cell r="W18">
            <v>0</v>
          </cell>
          <cell r="X18">
            <v>27.140079613511748</v>
          </cell>
          <cell r="Y18">
            <v>2741.1480409646865</v>
          </cell>
          <cell r="Z18">
            <v>27.140079613511748</v>
          </cell>
          <cell r="AA18">
            <v>2714.0079613511748</v>
          </cell>
          <cell r="AB18">
            <v>2590.2858973743359</v>
          </cell>
        </row>
        <row r="19">
          <cell r="C19" t="str">
            <v>EMSU1P90C2</v>
          </cell>
          <cell r="D19" t="str">
            <v>PM90C2</v>
          </cell>
          <cell r="E19" t="str">
            <v>1</v>
          </cell>
          <cell r="F19" t="str">
            <v>CRUCM03</v>
          </cell>
          <cell r="G19">
            <v>3</v>
          </cell>
          <cell r="N19" t="str">
            <v>BRAQA01</v>
          </cell>
          <cell r="O19">
            <v>3</v>
          </cell>
          <cell r="P19" t="str">
            <v>ACCEF01</v>
          </cell>
          <cell r="Q19">
            <v>0.01</v>
          </cell>
          <cell r="R19">
            <v>1486.4931387519005</v>
          </cell>
          <cell r="S19">
            <v>1012.5</v>
          </cell>
          <cell r="T19">
            <v>0</v>
          </cell>
          <cell r="U19">
            <v>442.37114845938373</v>
          </cell>
          <cell r="V19">
            <v>0</v>
          </cell>
          <cell r="W19">
            <v>0</v>
          </cell>
          <cell r="X19">
            <v>14.548711484593838</v>
          </cell>
          <cell r="Y19">
            <v>1469.4198599439776</v>
          </cell>
          <cell r="Z19">
            <v>14.548711484593838</v>
          </cell>
          <cell r="AA19">
            <v>1454.8711484593837</v>
          </cell>
          <cell r="AB19">
            <v>5042.337135058403</v>
          </cell>
        </row>
        <row r="20">
          <cell r="C20" t="str">
            <v>EMSU1P90C1</v>
          </cell>
          <cell r="D20" t="str">
            <v>PM90C1</v>
          </cell>
          <cell r="E20" t="str">
            <v>1</v>
          </cell>
          <cell r="F20" t="str">
            <v>CRUCM03</v>
          </cell>
          <cell r="G20">
            <v>3</v>
          </cell>
          <cell r="N20" t="str">
            <v>BRAQA01</v>
          </cell>
          <cell r="O20">
            <v>3</v>
          </cell>
          <cell r="P20" t="str">
            <v>ACCEF01</v>
          </cell>
          <cell r="Q20">
            <v>0.01</v>
          </cell>
          <cell r="R20">
            <v>1677.1538385036399</v>
          </cell>
          <cell r="S20">
            <v>1012.5</v>
          </cell>
          <cell r="T20">
            <v>0</v>
          </cell>
          <cell r="U20">
            <v>442.37114845938373</v>
          </cell>
          <cell r="V20">
            <v>0</v>
          </cell>
          <cell r="W20">
            <v>0</v>
          </cell>
          <cell r="X20">
            <v>14.548711484593838</v>
          </cell>
          <cell r="Y20">
            <v>1469.4198599439776</v>
          </cell>
          <cell r="Z20">
            <v>14.548711484593838</v>
          </cell>
          <cell r="AA20">
            <v>1454.8711484593837</v>
          </cell>
          <cell r="AB20">
            <v>5042.337135058403</v>
          </cell>
        </row>
        <row r="21">
          <cell r="C21" t="str">
            <v>EMSU1P80C4</v>
          </cell>
          <cell r="D21" t="str">
            <v>PM80C4</v>
          </cell>
          <cell r="E21" t="str">
            <v>1</v>
          </cell>
          <cell r="F21" t="str">
            <v>CRUCM03</v>
          </cell>
          <cell r="G21">
            <v>3</v>
          </cell>
          <cell r="P21" t="str">
            <v>ACCEF01</v>
          </cell>
          <cell r="Q21">
            <v>0.01</v>
          </cell>
          <cell r="R21">
            <v>921.91559018293776</v>
          </cell>
          <cell r="S21">
            <v>188.20392332387877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11.101195135068165</v>
          </cell>
          <cell r="Y21">
            <v>1121.2207086418846</v>
          </cell>
          <cell r="Z21">
            <v>11.101195135068165</v>
          </cell>
          <cell r="AA21">
            <v>1110.1195135068165</v>
          </cell>
          <cell r="AB21">
            <v>1524.4919464310262</v>
          </cell>
        </row>
        <row r="22">
          <cell r="C22" t="str">
            <v>EMSU1P75C4</v>
          </cell>
          <cell r="D22" t="str">
            <v>PM75C4</v>
          </cell>
          <cell r="E22" t="str">
            <v>1</v>
          </cell>
          <cell r="F22" t="str">
            <v>CRUCM03</v>
          </cell>
          <cell r="G22">
            <v>3</v>
          </cell>
          <cell r="P22" t="str">
            <v>ACCEF01</v>
          </cell>
          <cell r="Q22">
            <v>0.01</v>
          </cell>
          <cell r="R22">
            <v>830.48326867982348</v>
          </cell>
          <cell r="S22">
            <v>188.20392332387877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10.186871920037023</v>
          </cell>
          <cell r="Y22">
            <v>1028.8740639237392</v>
          </cell>
          <cell r="Z22">
            <v>10.186871920037023</v>
          </cell>
          <cell r="AA22">
            <v>1018.6871920037022</v>
          </cell>
          <cell r="AB22">
            <v>1399.9978676198778</v>
          </cell>
        </row>
        <row r="23">
          <cell r="C23" t="str">
            <v>EMSU1P95C4</v>
          </cell>
          <cell r="D23" t="str">
            <v>PM95C4</v>
          </cell>
          <cell r="E23" t="str">
            <v>1</v>
          </cell>
          <cell r="F23" t="str">
            <v>CRUCM02</v>
          </cell>
          <cell r="G23">
            <v>2</v>
          </cell>
          <cell r="J23" t="str">
            <v>BRAZM02</v>
          </cell>
          <cell r="K23">
            <v>1</v>
          </cell>
          <cell r="P23" t="str">
            <v>ACCEF01</v>
          </cell>
          <cell r="Q23">
            <v>0.01</v>
          </cell>
          <cell r="R23">
            <v>1221.2157212810127</v>
          </cell>
          <cell r="S23">
            <v>935</v>
          </cell>
          <cell r="T23">
            <v>0</v>
          </cell>
          <cell r="U23">
            <v>285.57727272727271</v>
          </cell>
          <cell r="V23">
            <v>0</v>
          </cell>
          <cell r="W23">
            <v>0</v>
          </cell>
          <cell r="X23">
            <v>24.417929940082853</v>
          </cell>
          <cell r="Y23">
            <v>2466.2109239483684</v>
          </cell>
          <cell r="Z23">
            <v>24.417929940082853</v>
          </cell>
          <cell r="AA23">
            <v>2441.7929940082854</v>
          </cell>
          <cell r="AB23">
            <v>2142.4953222713993</v>
          </cell>
        </row>
        <row r="24">
          <cell r="C24" t="str">
            <v>EMSU1P85C2</v>
          </cell>
          <cell r="D24" t="str">
            <v>PM85C2</v>
          </cell>
          <cell r="E24" t="str">
            <v>1</v>
          </cell>
          <cell r="F24" t="str">
            <v>CRUCM02</v>
          </cell>
          <cell r="G24">
            <v>2</v>
          </cell>
          <cell r="J24" t="str">
            <v>BRAZM02</v>
          </cell>
          <cell r="K24">
            <v>1</v>
          </cell>
          <cell r="P24" t="str">
            <v>ACCEF01</v>
          </cell>
          <cell r="Q24">
            <v>0.01</v>
          </cell>
          <cell r="R24">
            <v>1348.1167250562607</v>
          </cell>
          <cell r="S24">
            <v>935</v>
          </cell>
          <cell r="T24">
            <v>0</v>
          </cell>
          <cell r="U24">
            <v>285.57727272727271</v>
          </cell>
          <cell r="V24">
            <v>0</v>
          </cell>
          <cell r="W24">
            <v>0</v>
          </cell>
          <cell r="X24">
            <v>25.686939977835337</v>
          </cell>
          <cell r="Y24">
            <v>2594.3809377613688</v>
          </cell>
          <cell r="Z24">
            <v>25.686939977835337</v>
          </cell>
          <cell r="AA24">
            <v>2568.6939977835336</v>
          </cell>
          <cell r="AB24">
            <v>2315.2834928601928</v>
          </cell>
        </row>
        <row r="25">
          <cell r="C25" t="str">
            <v>EMSU1P85C1</v>
          </cell>
          <cell r="D25" t="str">
            <v>PM85C1</v>
          </cell>
          <cell r="E25" t="str">
            <v>1</v>
          </cell>
          <cell r="F25" t="str">
            <v>CRUCM02</v>
          </cell>
          <cell r="G25">
            <v>2</v>
          </cell>
          <cell r="J25" t="str">
            <v>BRAZM02</v>
          </cell>
          <cell r="K25">
            <v>1</v>
          </cell>
          <cell r="P25" t="str">
            <v>ACCEF01</v>
          </cell>
          <cell r="Q25">
            <v>0.01</v>
          </cell>
          <cell r="R25">
            <v>1546.2198115629021</v>
          </cell>
          <cell r="S25">
            <v>935</v>
          </cell>
          <cell r="T25">
            <v>0</v>
          </cell>
          <cell r="U25">
            <v>285.57727272727271</v>
          </cell>
          <cell r="V25">
            <v>0</v>
          </cell>
          <cell r="W25">
            <v>0</v>
          </cell>
          <cell r="X25">
            <v>27.667970842901752</v>
          </cell>
          <cell r="Y25">
            <v>2794.4650551330769</v>
          </cell>
          <cell r="Z25">
            <v>27.667970842901752</v>
          </cell>
          <cell r="AA25">
            <v>2766.797084290175</v>
          </cell>
          <cell r="AB25">
            <v>2585.0202867952516</v>
          </cell>
        </row>
        <row r="26">
          <cell r="C26" t="str">
            <v>EMSU1P85C4</v>
          </cell>
          <cell r="D26" t="str">
            <v>PM85C4</v>
          </cell>
          <cell r="E26" t="str">
            <v>1</v>
          </cell>
          <cell r="F26" t="str">
            <v>CRUCM02</v>
          </cell>
          <cell r="G26">
            <v>2</v>
          </cell>
          <cell r="J26" t="str">
            <v>BRAZM02</v>
          </cell>
          <cell r="K26">
            <v>1</v>
          </cell>
          <cell r="P26" t="str">
            <v>ACCEF01</v>
          </cell>
          <cell r="Q26">
            <v>0.01</v>
          </cell>
          <cell r="R26">
            <v>1014.1641921889461</v>
          </cell>
          <cell r="S26">
            <v>935</v>
          </cell>
          <cell r="T26">
            <v>0</v>
          </cell>
          <cell r="U26">
            <v>285.57727272727271</v>
          </cell>
          <cell r="V26">
            <v>0</v>
          </cell>
          <cell r="W26">
            <v>0</v>
          </cell>
          <cell r="X26">
            <v>22.347414649162189</v>
          </cell>
          <cell r="Y26">
            <v>2257.0888795653809</v>
          </cell>
          <cell r="Z26">
            <v>22.347414649162189</v>
          </cell>
          <cell r="AA26">
            <v>2234.7414649162188</v>
          </cell>
          <cell r="AB26">
            <v>1860.5743455642889</v>
          </cell>
        </row>
        <row r="27">
          <cell r="C27" t="str">
            <v>EMSU1P75C2</v>
          </cell>
          <cell r="D27" t="str">
            <v>PM75C2</v>
          </cell>
          <cell r="E27" t="str">
            <v>1</v>
          </cell>
          <cell r="F27" t="str">
            <v>CRUCM03</v>
          </cell>
          <cell r="G27">
            <v>3</v>
          </cell>
          <cell r="P27" t="str">
            <v>ACCEF01</v>
          </cell>
          <cell r="Q27">
            <v>0.01</v>
          </cell>
          <cell r="R27">
            <v>1112.6457717647177</v>
          </cell>
          <cell r="S27">
            <v>188.20392332387877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13.008496950885965</v>
          </cell>
          <cell r="Y27">
            <v>1313.8581920394824</v>
          </cell>
          <cell r="Z27">
            <v>13.008496950885965</v>
          </cell>
          <cell r="AA27">
            <v>1300.8496950885965</v>
          </cell>
          <cell r="AB27">
            <v>1784.1898067407194</v>
          </cell>
        </row>
        <row r="28">
          <cell r="C28" t="str">
            <v>EMSU1P75C1</v>
          </cell>
          <cell r="D28" t="str">
            <v>PM75C1</v>
          </cell>
          <cell r="E28" t="str">
            <v>1</v>
          </cell>
          <cell r="F28" t="str">
            <v>CRUCM02</v>
          </cell>
          <cell r="G28">
            <v>2</v>
          </cell>
          <cell r="J28" t="str">
            <v>BRAZM02</v>
          </cell>
          <cell r="K28">
            <v>1</v>
          </cell>
          <cell r="P28" t="str">
            <v>ACCEF01</v>
          </cell>
          <cell r="Q28">
            <v>0.01</v>
          </cell>
          <cell r="R28">
            <v>1281.377760185818</v>
          </cell>
          <cell r="S28">
            <v>935</v>
          </cell>
          <cell r="T28">
            <v>0</v>
          </cell>
          <cell r="U28">
            <v>285.57727272727271</v>
          </cell>
          <cell r="V28">
            <v>0</v>
          </cell>
          <cell r="W28">
            <v>0</v>
          </cell>
          <cell r="X28">
            <v>25.019550329130912</v>
          </cell>
          <cell r="Y28">
            <v>2526.9745832422223</v>
          </cell>
          <cell r="Z28">
            <v>25.019550329130912</v>
          </cell>
          <cell r="AA28">
            <v>2501.9550329130911</v>
          </cell>
          <cell r="AB28">
            <v>2224.4118424879298</v>
          </cell>
        </row>
        <row r="29">
          <cell r="C29" t="str">
            <v>EMSU1P60C4</v>
          </cell>
          <cell r="D29" t="str">
            <v>PM60C4</v>
          </cell>
          <cell r="E29" t="str">
            <v>1</v>
          </cell>
          <cell r="F29" t="str">
            <v>CRUCM03</v>
          </cell>
          <cell r="G29">
            <v>3</v>
          </cell>
          <cell r="P29" t="str">
            <v>ACCEF01</v>
          </cell>
          <cell r="Q29">
            <v>0.01</v>
          </cell>
          <cell r="R29">
            <v>587.74061121882755</v>
          </cell>
          <cell r="S29">
            <v>188.20392332387877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7.7594453454270642</v>
          </cell>
          <cell r="Y29">
            <v>783.7039798881334</v>
          </cell>
          <cell r="Z29">
            <v>7.7594453454270642</v>
          </cell>
          <cell r="AA29">
            <v>775.94453454270638</v>
          </cell>
          <cell r="AB29">
            <v>1069.4799169436776</v>
          </cell>
        </row>
        <row r="30">
          <cell r="C30" t="str">
            <v>EMSU1P60C3</v>
          </cell>
          <cell r="D30" t="str">
            <v>PM60C3</v>
          </cell>
          <cell r="E30" t="str">
            <v>1</v>
          </cell>
          <cell r="F30" t="str">
            <v>CRUCM03</v>
          </cell>
          <cell r="G30">
            <v>3</v>
          </cell>
          <cell r="P30" t="str">
            <v>ACCEF01</v>
          </cell>
          <cell r="Q30">
            <v>0.01</v>
          </cell>
          <cell r="R30">
            <v>688.09945242700235</v>
          </cell>
          <cell r="S30">
            <v>188.20392332387877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8.7630337575088113</v>
          </cell>
          <cell r="Y30">
            <v>885.06640950838982</v>
          </cell>
          <cell r="Z30">
            <v>8.7630337575088113</v>
          </cell>
          <cell r="AA30">
            <v>876.30337575088106</v>
          </cell>
          <cell r="AB30">
            <v>1206.1283283737696</v>
          </cell>
        </row>
        <row r="31">
          <cell r="C31" t="str">
            <v>EMSU1P60C1</v>
          </cell>
          <cell r="D31" t="str">
            <v>PM60C1</v>
          </cell>
          <cell r="E31" t="str">
            <v>1</v>
          </cell>
          <cell r="F31" t="str">
            <v>CRUCM02</v>
          </cell>
          <cell r="G31">
            <v>2</v>
          </cell>
          <cell r="J31" t="str">
            <v>BRAZM02</v>
          </cell>
          <cell r="K31">
            <v>1</v>
          </cell>
          <cell r="P31" t="str">
            <v>ACCEF01</v>
          </cell>
          <cell r="Q31">
            <v>0.01</v>
          </cell>
          <cell r="R31">
            <v>911.17660244216881</v>
          </cell>
          <cell r="S31">
            <v>935</v>
          </cell>
          <cell r="T31">
            <v>0</v>
          </cell>
          <cell r="U31">
            <v>285.57727272727271</v>
          </cell>
          <cell r="V31">
            <v>0</v>
          </cell>
          <cell r="W31">
            <v>0</v>
          </cell>
          <cell r="X31">
            <v>21.317538751694414</v>
          </cell>
          <cell r="Y31">
            <v>2153.0714139211359</v>
          </cell>
          <cell r="Z31">
            <v>21.317538751694414</v>
          </cell>
          <cell r="AA31">
            <v>2131.7538751694415</v>
          </cell>
          <cell r="AB31">
            <v>1720.3466350159047</v>
          </cell>
        </row>
        <row r="32">
          <cell r="C32" t="str">
            <v>EMSU1P85C3</v>
          </cell>
          <cell r="D32" t="str">
            <v>PM85C3</v>
          </cell>
          <cell r="E32" t="str">
            <v>1</v>
          </cell>
          <cell r="F32" t="str">
            <v>CRUCM03</v>
          </cell>
          <cell r="G32">
            <v>3</v>
          </cell>
          <cell r="P32" t="str">
            <v>ACCEF01</v>
          </cell>
          <cell r="Q32">
            <v>0.01</v>
          </cell>
          <cell r="R32">
            <v>1164.0064503726228</v>
          </cell>
          <cell r="S32">
            <v>188.20392332387877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13.522103736965017</v>
          </cell>
          <cell r="Y32">
            <v>1365.7324774334666</v>
          </cell>
          <cell r="Z32">
            <v>13.522103736965017</v>
          </cell>
          <cell r="AA32">
            <v>1352.2103736965016</v>
          </cell>
          <cell r="AB32">
            <v>1854.1224111555466</v>
          </cell>
        </row>
        <row r="33">
          <cell r="C33" t="str">
            <v>EMSS2P90CH1</v>
          </cell>
          <cell r="D33" t="str">
            <v>PM90CH1</v>
          </cell>
          <cell r="E33" t="str">
            <v>2</v>
          </cell>
          <cell r="F33" t="str">
            <v>CRUCM08</v>
          </cell>
          <cell r="G33">
            <v>2</v>
          </cell>
          <cell r="J33" t="str">
            <v>BRAZM01</v>
          </cell>
          <cell r="K33">
            <v>2</v>
          </cell>
          <cell r="P33" t="str">
            <v>ACCEF01</v>
          </cell>
          <cell r="Q33">
            <v>0.01</v>
          </cell>
          <cell r="R33">
            <v>3806.1668147520777</v>
          </cell>
          <cell r="S33">
            <v>1247.3885855205212</v>
          </cell>
          <cell r="T33">
            <v>0</v>
          </cell>
          <cell r="U33">
            <v>884.74229691876747</v>
          </cell>
          <cell r="V33">
            <v>0</v>
          </cell>
          <cell r="W33">
            <v>0</v>
          </cell>
          <cell r="X33">
            <v>59.382976971913656</v>
          </cell>
          <cell r="Y33">
            <v>5997.6806741632799</v>
          </cell>
          <cell r="Z33">
            <v>59.382976971913656</v>
          </cell>
          <cell r="AA33">
            <v>5938.2976971913658</v>
          </cell>
          <cell r="AB33">
            <v>5975.8461739004351</v>
          </cell>
        </row>
        <row r="34">
          <cell r="C34" t="str">
            <v>EMSS2P90CH2</v>
          </cell>
          <cell r="D34" t="str">
            <v>PM90CH2</v>
          </cell>
          <cell r="E34" t="str">
            <v>2</v>
          </cell>
          <cell r="F34" t="str">
            <v>CRUCM08</v>
          </cell>
          <cell r="G34">
            <v>2</v>
          </cell>
          <cell r="J34" t="str">
            <v>BRAZM01</v>
          </cell>
          <cell r="K34">
            <v>2</v>
          </cell>
          <cell r="P34" t="str">
            <v>ACCEF01</v>
          </cell>
          <cell r="Q34">
            <v>0.01</v>
          </cell>
          <cell r="R34">
            <v>4286.626640383226</v>
          </cell>
          <cell r="S34">
            <v>1247.3885855205212</v>
          </cell>
          <cell r="T34">
            <v>0</v>
          </cell>
          <cell r="U34">
            <v>884.74229691876747</v>
          </cell>
          <cell r="V34">
            <v>0</v>
          </cell>
          <cell r="W34">
            <v>0</v>
          </cell>
          <cell r="X34">
            <v>64.187575228225157</v>
          </cell>
          <cell r="Y34">
            <v>6482.9450980507399</v>
          </cell>
          <cell r="Z34">
            <v>64.187575228225157</v>
          </cell>
          <cell r="AA34">
            <v>6418.7575228225151</v>
          </cell>
          <cell r="AB34">
            <v>6630.0393783864156</v>
          </cell>
        </row>
        <row r="35">
          <cell r="C35" t="str">
            <v>EMSS2P75C1</v>
          </cell>
          <cell r="D35" t="str">
            <v>PM75C1</v>
          </cell>
          <cell r="E35" t="str">
            <v>2</v>
          </cell>
          <cell r="F35" t="str">
            <v>CRUCM08</v>
          </cell>
          <cell r="G35">
            <v>2</v>
          </cell>
          <cell r="J35" t="str">
            <v>BRAZM01</v>
          </cell>
          <cell r="K35">
            <v>2</v>
          </cell>
          <cell r="P35" t="str">
            <v>ACCEF01</v>
          </cell>
          <cell r="Q35">
            <v>0.01</v>
          </cell>
          <cell r="R35">
            <v>2562.7555203716361</v>
          </cell>
          <cell r="S35">
            <v>1247.3885855205212</v>
          </cell>
          <cell r="T35">
            <v>0</v>
          </cell>
          <cell r="U35">
            <v>884.74229691876747</v>
          </cell>
          <cell r="V35">
            <v>0</v>
          </cell>
          <cell r="W35">
            <v>0</v>
          </cell>
          <cell r="X35">
            <v>46.948864028109249</v>
          </cell>
          <cell r="Y35">
            <v>4741.8352668390335</v>
          </cell>
          <cell r="Z35">
            <v>46.948864028109249</v>
          </cell>
          <cell r="AA35">
            <v>4694.8864028109247</v>
          </cell>
          <cell r="AB35">
            <v>4282.8196693508598</v>
          </cell>
        </row>
        <row r="36">
          <cell r="C36" t="str">
            <v>EMSS2P90C1</v>
          </cell>
          <cell r="D36" t="str">
            <v>PM90C1</v>
          </cell>
          <cell r="E36" t="str">
            <v>2</v>
          </cell>
          <cell r="F36" t="str">
            <v>CRUCM08</v>
          </cell>
          <cell r="G36">
            <v>2</v>
          </cell>
          <cell r="J36" t="str">
            <v>BRAZM01</v>
          </cell>
          <cell r="K36">
            <v>2</v>
          </cell>
          <cell r="P36" t="str">
            <v>ACCEF01</v>
          </cell>
          <cell r="Q36">
            <v>0.01</v>
          </cell>
          <cell r="R36">
            <v>3354.3076770072798</v>
          </cell>
          <cell r="S36">
            <v>1247.3885855205212</v>
          </cell>
          <cell r="T36">
            <v>0</v>
          </cell>
          <cell r="U36">
            <v>884.74229691876747</v>
          </cell>
          <cell r="V36">
            <v>0</v>
          </cell>
          <cell r="W36">
            <v>0</v>
          </cell>
          <cell r="X36">
            <v>54.864385594465688</v>
          </cell>
          <cell r="Y36">
            <v>5541.302945041034</v>
          </cell>
          <cell r="Z36">
            <v>54.864385594465688</v>
          </cell>
          <cell r="AA36">
            <v>5486.4385594465684</v>
          </cell>
          <cell r="AB36">
            <v>5360.5956128171501</v>
          </cell>
        </row>
        <row r="37">
          <cell r="C37" t="str">
            <v>EMSS2P90C2</v>
          </cell>
          <cell r="D37" t="str">
            <v>PM90C2</v>
          </cell>
          <cell r="E37" t="str">
            <v>2</v>
          </cell>
          <cell r="F37" t="str">
            <v>CRUCM08</v>
          </cell>
          <cell r="G37">
            <v>2</v>
          </cell>
          <cell r="J37" t="str">
            <v>BRAZM01</v>
          </cell>
          <cell r="K37">
            <v>2</v>
          </cell>
          <cell r="P37" t="str">
            <v>ACCEF01</v>
          </cell>
          <cell r="Q37">
            <v>0.01</v>
          </cell>
          <cell r="R37">
            <v>2972.9862775038009</v>
          </cell>
          <cell r="S37">
            <v>1247.3885855205212</v>
          </cell>
          <cell r="T37">
            <v>0</v>
          </cell>
          <cell r="U37">
            <v>884.74229691876747</v>
          </cell>
          <cell r="V37">
            <v>0</v>
          </cell>
          <cell r="W37">
            <v>0</v>
          </cell>
          <cell r="X37">
            <v>51.051171599430901</v>
          </cell>
          <cell r="Y37">
            <v>5156.1683315425207</v>
          </cell>
          <cell r="Z37">
            <v>51.051171599430901</v>
          </cell>
          <cell r="AA37">
            <v>5105.11715994309</v>
          </cell>
          <cell r="AB37">
            <v>4841.3891048587311</v>
          </cell>
        </row>
        <row r="38">
          <cell r="C38" t="str">
            <v>EMSS1P75C3</v>
          </cell>
          <cell r="D38" t="str">
            <v>PM75C3</v>
          </cell>
          <cell r="E38" t="str">
            <v>1</v>
          </cell>
          <cell r="F38" t="str">
            <v>CRUCM03</v>
          </cell>
          <cell r="G38">
            <v>3</v>
          </cell>
          <cell r="N38" t="str">
            <v>BRAQA01</v>
          </cell>
          <cell r="O38">
            <v>3</v>
          </cell>
          <cell r="P38" t="str">
            <v>ACCEF01</v>
          </cell>
          <cell r="Q38">
            <v>0.01</v>
          </cell>
          <cell r="R38">
            <v>970.14258220991314</v>
          </cell>
          <cell r="S38">
            <v>188.20392332387877</v>
          </cell>
          <cell r="T38">
            <v>0</v>
          </cell>
          <cell r="U38">
            <v>0</v>
          </cell>
          <cell r="V38">
            <v>0</v>
          </cell>
          <cell r="W38">
            <v>111</v>
          </cell>
          <cell r="X38">
            <v>12.693465055337921</v>
          </cell>
          <cell r="Y38">
            <v>1282.0399705891298</v>
          </cell>
          <cell r="Z38">
            <v>12.693465055337921</v>
          </cell>
          <cell r="AA38">
            <v>1269.346505533792</v>
          </cell>
          <cell r="AB38">
            <v>1620.1577290287739</v>
          </cell>
        </row>
        <row r="39">
          <cell r="C39" t="str">
            <v>EMSS2P70C4</v>
          </cell>
          <cell r="D39" t="str">
            <v>PM70C4</v>
          </cell>
          <cell r="E39" t="str">
            <v>2</v>
          </cell>
          <cell r="F39" t="str">
            <v>CRUCM08</v>
          </cell>
          <cell r="G39">
            <v>2</v>
          </cell>
          <cell r="J39" t="str">
            <v>BRAZM01</v>
          </cell>
          <cell r="K39">
            <v>2</v>
          </cell>
          <cell r="P39" t="str">
            <v>ACCEF01</v>
          </cell>
          <cell r="Q39">
            <v>0.01</v>
          </cell>
          <cell r="R39">
            <v>1489.5469004745771</v>
          </cell>
          <cell r="S39">
            <v>1247.3885855205212</v>
          </cell>
          <cell r="T39">
            <v>0</v>
          </cell>
          <cell r="U39">
            <v>884.74229691876747</v>
          </cell>
          <cell r="V39">
            <v>0</v>
          </cell>
          <cell r="W39">
            <v>0</v>
          </cell>
          <cell r="X39">
            <v>36.216777829138657</v>
          </cell>
          <cell r="Y39">
            <v>3657.8945607430041</v>
          </cell>
          <cell r="Z39">
            <v>36.216777829138657</v>
          </cell>
          <cell r="AA39">
            <v>3621.6777829138655</v>
          </cell>
          <cell r="AB39">
            <v>2821.5408096456808</v>
          </cell>
        </row>
        <row r="40">
          <cell r="C40" t="str">
            <v>EMSS2P75C4</v>
          </cell>
          <cell r="D40" t="str">
            <v>PM75C4</v>
          </cell>
          <cell r="E40" t="str">
            <v>2</v>
          </cell>
          <cell r="F40" t="str">
            <v>CRUCM08</v>
          </cell>
          <cell r="G40">
            <v>2</v>
          </cell>
          <cell r="J40" t="str">
            <v>BRAZM01</v>
          </cell>
          <cell r="K40">
            <v>2</v>
          </cell>
          <cell r="P40" t="str">
            <v>ACCEF01</v>
          </cell>
          <cell r="Q40">
            <v>0.01</v>
          </cell>
          <cell r="R40">
            <v>1660.966537359647</v>
          </cell>
          <cell r="S40">
            <v>1247.3885855205212</v>
          </cell>
          <cell r="T40">
            <v>0</v>
          </cell>
          <cell r="U40">
            <v>884.74229691876747</v>
          </cell>
          <cell r="V40">
            <v>0</v>
          </cell>
          <cell r="W40">
            <v>0</v>
          </cell>
          <cell r="X40">
            <v>37.930974197989357</v>
          </cell>
          <cell r="Y40">
            <v>3831.0283939969245</v>
          </cell>
          <cell r="Z40">
            <v>37.930974197989357</v>
          </cell>
          <cell r="AA40">
            <v>3793.0974197989353</v>
          </cell>
          <cell r="AB40">
            <v>3054.9454682315554</v>
          </cell>
        </row>
        <row r="41">
          <cell r="C41" t="str">
            <v>EMSS2P75C3</v>
          </cell>
          <cell r="D41" t="str">
            <v>PM75C3</v>
          </cell>
          <cell r="E41" t="str">
            <v>2</v>
          </cell>
          <cell r="F41" t="str">
            <v>CRUCM08</v>
          </cell>
          <cell r="G41">
            <v>2</v>
          </cell>
          <cell r="J41" t="str">
            <v>BRAZM01</v>
          </cell>
          <cell r="K41">
            <v>2</v>
          </cell>
          <cell r="P41" t="str">
            <v>ACCEF01</v>
          </cell>
          <cell r="Q41">
            <v>0.01</v>
          </cell>
          <cell r="R41">
            <v>1940.2851644198263</v>
          </cell>
          <cell r="S41">
            <v>1247.3885855205212</v>
          </cell>
          <cell r="T41">
            <v>0</v>
          </cell>
          <cell r="U41">
            <v>884.74229691876747</v>
          </cell>
          <cell r="V41">
            <v>0</v>
          </cell>
          <cell r="W41">
            <v>0</v>
          </cell>
          <cell r="X41">
            <v>40.724160468591151</v>
          </cell>
          <cell r="Y41">
            <v>4113.1402073277059</v>
          </cell>
          <cell r="Z41">
            <v>40.724160468591151</v>
          </cell>
          <cell r="AA41">
            <v>4072.4160468591149</v>
          </cell>
          <cell r="AB41">
            <v>3435.2651910493478</v>
          </cell>
        </row>
        <row r="42">
          <cell r="C42" t="str">
            <v>EMSS2P85C3</v>
          </cell>
          <cell r="D42" t="str">
            <v>PM85C3</v>
          </cell>
          <cell r="E42" t="str">
            <v>2</v>
          </cell>
          <cell r="F42" t="str">
            <v>CRUCM08</v>
          </cell>
          <cell r="G42">
            <v>2</v>
          </cell>
          <cell r="J42" t="str">
            <v>BRAZM01</v>
          </cell>
          <cell r="K42">
            <v>2</v>
          </cell>
          <cell r="P42" t="str">
            <v>ACCEF01</v>
          </cell>
          <cell r="Q42">
            <v>0.01</v>
          </cell>
          <cell r="R42">
            <v>2328.0129007452456</v>
          </cell>
          <cell r="S42">
            <v>1247.3885855205212</v>
          </cell>
          <cell r="T42">
            <v>0</v>
          </cell>
          <cell r="U42">
            <v>884.74229691876747</v>
          </cell>
          <cell r="V42">
            <v>0</v>
          </cell>
          <cell r="W42">
            <v>0</v>
          </cell>
          <cell r="X42">
            <v>44.601437831845345</v>
          </cell>
          <cell r="Y42">
            <v>4504.7452210163792</v>
          </cell>
          <cell r="Z42">
            <v>44.601437831845345</v>
          </cell>
          <cell r="AA42">
            <v>4460.1437831845342</v>
          </cell>
          <cell r="AB42">
            <v>3963.1945553028931</v>
          </cell>
        </row>
        <row r="43">
          <cell r="C43" t="str">
            <v>EMSS2P80C3</v>
          </cell>
          <cell r="D43" t="str">
            <v>PM80C3</v>
          </cell>
          <cell r="E43" t="str">
            <v>2</v>
          </cell>
          <cell r="F43" t="str">
            <v>CRUCM08</v>
          </cell>
          <cell r="G43">
            <v>2</v>
          </cell>
          <cell r="J43" t="str">
            <v>BRAZM01</v>
          </cell>
          <cell r="K43">
            <v>2</v>
          </cell>
          <cell r="P43" t="str">
            <v>ACCEF01</v>
          </cell>
          <cell r="Q43">
            <v>0.01</v>
          </cell>
          <cell r="R43">
            <v>2129.6588840688364</v>
          </cell>
          <cell r="S43">
            <v>1247.3885855205212</v>
          </cell>
          <cell r="T43">
            <v>0</v>
          </cell>
          <cell r="U43">
            <v>884.74229691876747</v>
          </cell>
          <cell r="V43">
            <v>0</v>
          </cell>
          <cell r="W43">
            <v>0</v>
          </cell>
          <cell r="X43">
            <v>42.617897665081259</v>
          </cell>
          <cell r="Y43">
            <v>4304.4076641732063</v>
          </cell>
          <cell r="Z43">
            <v>42.617897665081259</v>
          </cell>
          <cell r="AA43">
            <v>4261.7897665081255</v>
          </cell>
          <cell r="AB43">
            <v>3693.1160953156382</v>
          </cell>
        </row>
        <row r="44">
          <cell r="C44" t="str">
            <v>EMSS2P85C2</v>
          </cell>
          <cell r="D44" t="str">
            <v>PM85C2</v>
          </cell>
          <cell r="E44" t="str">
            <v>2</v>
          </cell>
          <cell r="F44" t="str">
            <v>CRUCM08</v>
          </cell>
          <cell r="G44">
            <v>2</v>
          </cell>
          <cell r="J44" t="str">
            <v>BRAZM01</v>
          </cell>
          <cell r="K44">
            <v>2</v>
          </cell>
          <cell r="P44" t="str">
            <v>ACCEF01</v>
          </cell>
          <cell r="Q44">
            <v>0.01</v>
          </cell>
          <cell r="R44">
            <v>2696.2334501125215</v>
          </cell>
          <cell r="S44">
            <v>1247.3885855205212</v>
          </cell>
          <cell r="T44">
            <v>0</v>
          </cell>
          <cell r="U44">
            <v>884.74229691876747</v>
          </cell>
          <cell r="V44">
            <v>0</v>
          </cell>
          <cell r="W44">
            <v>0</v>
          </cell>
          <cell r="X44">
            <v>48.283643325518106</v>
          </cell>
          <cell r="Y44">
            <v>4876.6479758773285</v>
          </cell>
          <cell r="Z44">
            <v>48.283643325518106</v>
          </cell>
          <cell r="AA44">
            <v>4828.3643325518105</v>
          </cell>
          <cell r="AB44">
            <v>4464.5629700953859</v>
          </cell>
        </row>
        <row r="45">
          <cell r="C45" t="str">
            <v>EMSS2P75C2</v>
          </cell>
          <cell r="D45" t="str">
            <v>PM75C2</v>
          </cell>
          <cell r="E45" t="str">
            <v>2</v>
          </cell>
          <cell r="F45" t="str">
            <v>CRUCM08</v>
          </cell>
          <cell r="G45">
            <v>2</v>
          </cell>
          <cell r="J45" t="str">
            <v>BRAZM01</v>
          </cell>
          <cell r="K45">
            <v>2</v>
          </cell>
          <cell r="P45" t="str">
            <v>ACCEF01</v>
          </cell>
          <cell r="Q45">
            <v>0.01</v>
          </cell>
          <cell r="R45">
            <v>2225.2915435294353</v>
          </cell>
          <cell r="S45">
            <v>1247.3885855205212</v>
          </cell>
          <cell r="T45">
            <v>0</v>
          </cell>
          <cell r="U45">
            <v>884.74229691876747</v>
          </cell>
          <cell r="V45">
            <v>0</v>
          </cell>
          <cell r="W45">
            <v>0</v>
          </cell>
          <cell r="X45">
            <v>43.574224259687242</v>
          </cell>
          <cell r="Y45">
            <v>4400.9966502284115</v>
          </cell>
          <cell r="Z45">
            <v>43.574224259687242</v>
          </cell>
          <cell r="AA45">
            <v>4357.4224259687244</v>
          </cell>
          <cell r="AB45">
            <v>3823.3293464732387</v>
          </cell>
        </row>
        <row r="46">
          <cell r="C46" t="str">
            <v>EMSS1P90C2</v>
          </cell>
          <cell r="D46" t="str">
            <v>PM90C2</v>
          </cell>
          <cell r="E46">
            <v>1</v>
          </cell>
          <cell r="F46" t="str">
            <v>CRUCM04</v>
          </cell>
          <cell r="G46">
            <v>1</v>
          </cell>
          <cell r="H46" t="str">
            <v>CRUCM03</v>
          </cell>
          <cell r="I46">
            <v>1</v>
          </cell>
          <cell r="P46" t="str">
            <v>ACCEF01</v>
          </cell>
          <cell r="Q46">
            <v>0.01</v>
          </cell>
          <cell r="R46">
            <v>1486.4931387519005</v>
          </cell>
          <cell r="S46">
            <v>141.59</v>
          </cell>
          <cell r="T46">
            <v>62.73464110795959</v>
          </cell>
          <cell r="U46">
            <v>0</v>
          </cell>
          <cell r="V46">
            <v>0</v>
          </cell>
          <cell r="W46">
            <v>0</v>
          </cell>
          <cell r="X46">
            <v>16.908177798598601</v>
          </cell>
          <cell r="Y46">
            <v>1707.7259576584586</v>
          </cell>
          <cell r="Z46">
            <v>16.908177798598601</v>
          </cell>
          <cell r="AA46">
            <v>1690.8177798598599</v>
          </cell>
          <cell r="AB46">
            <v>2174.5040571345658</v>
          </cell>
        </row>
        <row r="47">
          <cell r="C47" t="str">
            <v>EMSS1P90C1</v>
          </cell>
          <cell r="D47" t="str">
            <v>PM90C1</v>
          </cell>
          <cell r="E47">
            <v>1</v>
          </cell>
          <cell r="F47" t="str">
            <v>CRUCM04</v>
          </cell>
          <cell r="G47">
            <v>1</v>
          </cell>
          <cell r="H47" t="str">
            <v>CRUCM03</v>
          </cell>
          <cell r="I47">
            <v>1</v>
          </cell>
          <cell r="P47" t="str">
            <v>ACCEF01</v>
          </cell>
          <cell r="Q47">
            <v>0.01</v>
          </cell>
          <cell r="R47">
            <v>1677.1538385036399</v>
          </cell>
          <cell r="S47">
            <v>141.59</v>
          </cell>
          <cell r="T47">
            <v>62.73464110795959</v>
          </cell>
          <cell r="U47">
            <v>0</v>
          </cell>
          <cell r="V47">
            <v>0</v>
          </cell>
          <cell r="W47">
            <v>0</v>
          </cell>
          <cell r="X47">
            <v>18.814784796115994</v>
          </cell>
          <cell r="Y47">
            <v>1900.2932644077155</v>
          </cell>
          <cell r="Z47">
            <v>18.814784796115994</v>
          </cell>
          <cell r="AA47">
            <v>1881.4784796115994</v>
          </cell>
          <cell r="AB47">
            <v>2434.1073111137753</v>
          </cell>
        </row>
        <row r="48">
          <cell r="C48" t="str">
            <v>EMSS1P85C2</v>
          </cell>
          <cell r="D48" t="str">
            <v>PM85C2</v>
          </cell>
          <cell r="E48" t="str">
            <v>1</v>
          </cell>
          <cell r="F48" t="str">
            <v>CRUCM03</v>
          </cell>
          <cell r="G48">
            <v>3</v>
          </cell>
          <cell r="N48" t="str">
            <v>BRAQA01</v>
          </cell>
          <cell r="O48">
            <v>3</v>
          </cell>
          <cell r="P48" t="str">
            <v>ACCEF01</v>
          </cell>
          <cell r="Q48">
            <v>0.01</v>
          </cell>
          <cell r="R48">
            <v>1348.1167250562607</v>
          </cell>
          <cell r="S48">
            <v>188.20392332387877</v>
          </cell>
          <cell r="T48">
            <v>0</v>
          </cell>
          <cell r="U48">
            <v>0</v>
          </cell>
          <cell r="V48">
            <v>0</v>
          </cell>
          <cell r="W48">
            <v>111</v>
          </cell>
          <cell r="X48">
            <v>16.473206483801395</v>
          </cell>
          <cell r="Y48">
            <v>1663.7938548639411</v>
          </cell>
          <cell r="Z48">
            <v>16.473206483801395</v>
          </cell>
          <cell r="AA48">
            <v>1647.3206483801396</v>
          </cell>
          <cell r="AB48">
            <v>2134.8066185517928</v>
          </cell>
        </row>
        <row r="49">
          <cell r="C49" t="str">
            <v>EMSS1P85C1</v>
          </cell>
          <cell r="D49" t="str">
            <v>PM85C1</v>
          </cell>
          <cell r="E49" t="str">
            <v>1</v>
          </cell>
          <cell r="F49" t="str">
            <v>CRUCM03</v>
          </cell>
          <cell r="G49">
            <v>3</v>
          </cell>
          <cell r="N49" t="str">
            <v>BRAQA01</v>
          </cell>
          <cell r="O49">
            <v>3</v>
          </cell>
          <cell r="P49" t="str">
            <v>ACCEF01</v>
          </cell>
          <cell r="Q49">
            <v>0.01</v>
          </cell>
          <cell r="R49">
            <v>1546.2198115629021</v>
          </cell>
          <cell r="S49">
            <v>188.20392332387877</v>
          </cell>
          <cell r="T49">
            <v>0</v>
          </cell>
          <cell r="U49">
            <v>0</v>
          </cell>
          <cell r="V49">
            <v>0</v>
          </cell>
          <cell r="W49">
            <v>111</v>
          </cell>
          <cell r="X49">
            <v>18.45423734886781</v>
          </cell>
          <cell r="Y49">
            <v>1863.8779722356487</v>
          </cell>
          <cell r="Z49">
            <v>18.45423734886781</v>
          </cell>
          <cell r="AA49">
            <v>1845.4237348867809</v>
          </cell>
          <cell r="AB49">
            <v>2404.5434124868516</v>
          </cell>
        </row>
        <row r="50">
          <cell r="C50" t="str">
            <v>EMSS1P85C4</v>
          </cell>
          <cell r="D50" t="str">
            <v>PM85C4</v>
          </cell>
          <cell r="E50" t="str">
            <v>1</v>
          </cell>
          <cell r="F50" t="str">
            <v>CRUCM03</v>
          </cell>
          <cell r="G50">
            <v>3</v>
          </cell>
          <cell r="N50" t="str">
            <v>BRAQA01</v>
          </cell>
          <cell r="O50">
            <v>3</v>
          </cell>
          <cell r="P50" t="str">
            <v>ACCEF01</v>
          </cell>
          <cell r="Q50">
            <v>0.01</v>
          </cell>
          <cell r="R50">
            <v>1014.1641921889461</v>
          </cell>
          <cell r="S50">
            <v>188.20392332387877</v>
          </cell>
          <cell r="T50">
            <v>0</v>
          </cell>
          <cell r="U50">
            <v>0</v>
          </cell>
          <cell r="V50">
            <v>0</v>
          </cell>
          <cell r="W50">
            <v>111</v>
          </cell>
          <cell r="X50">
            <v>13.133681155128249</v>
          </cell>
          <cell r="Y50">
            <v>1326.5017966679532</v>
          </cell>
          <cell r="Z50">
            <v>13.133681155128249</v>
          </cell>
          <cell r="AA50">
            <v>1313.3681155128249</v>
          </cell>
          <cell r="AB50">
            <v>1680.0974712558891</v>
          </cell>
        </row>
        <row r="51">
          <cell r="C51" t="str">
            <v>EMSS1P85C3</v>
          </cell>
          <cell r="D51" t="str">
            <v>PM85C3</v>
          </cell>
          <cell r="E51">
            <v>1</v>
          </cell>
          <cell r="F51" t="str">
            <v>CRUCM04</v>
          </cell>
          <cell r="G51">
            <v>1</v>
          </cell>
          <cell r="H51" t="str">
            <v>CRUCM03</v>
          </cell>
          <cell r="I51">
            <v>1</v>
          </cell>
          <cell r="P51" t="str">
            <v>ACCEF01</v>
          </cell>
          <cell r="Q51">
            <v>0.01</v>
          </cell>
          <cell r="R51">
            <v>1164.0064503726228</v>
          </cell>
          <cell r="S51">
            <v>141.59</v>
          </cell>
          <cell r="T51">
            <v>62.73464110795959</v>
          </cell>
          <cell r="U51">
            <v>0</v>
          </cell>
          <cell r="V51">
            <v>0</v>
          </cell>
          <cell r="W51">
            <v>0</v>
          </cell>
          <cell r="X51">
            <v>13.683310914805823</v>
          </cell>
          <cell r="Y51">
            <v>1382.0144023953881</v>
          </cell>
          <cell r="Z51">
            <v>13.683310914805823</v>
          </cell>
          <cell r="AA51">
            <v>1368.3310914805822</v>
          </cell>
          <cell r="AB51">
            <v>1735.4067823566465</v>
          </cell>
        </row>
        <row r="52">
          <cell r="C52" t="str">
            <v>EMSS1P75C1</v>
          </cell>
          <cell r="D52" t="str">
            <v>PM75C1</v>
          </cell>
          <cell r="E52">
            <v>1</v>
          </cell>
          <cell r="F52" t="str">
            <v>CRUCM03</v>
          </cell>
          <cell r="G52">
            <v>3</v>
          </cell>
          <cell r="N52" t="str">
            <v>BRAQA01</v>
          </cell>
          <cell r="O52">
            <v>3</v>
          </cell>
          <cell r="P52" t="str">
            <v>ACCEF01</v>
          </cell>
          <cell r="Q52">
            <v>0.01</v>
          </cell>
          <cell r="R52">
            <v>1281.377760185818</v>
          </cell>
          <cell r="S52">
            <v>188.20392332387877</v>
          </cell>
          <cell r="T52">
            <v>0</v>
          </cell>
          <cell r="U52">
            <v>0</v>
          </cell>
          <cell r="V52">
            <v>0</v>
          </cell>
          <cell r="W52">
            <v>111</v>
          </cell>
          <cell r="X52">
            <v>15.805816835096969</v>
          </cell>
          <cell r="Y52">
            <v>1596.3875003447938</v>
          </cell>
          <cell r="Z52">
            <v>15.805816835096969</v>
          </cell>
          <cell r="AA52">
            <v>1580.5816835096969</v>
          </cell>
          <cell r="AB52">
            <v>2043.93496817953</v>
          </cell>
        </row>
        <row r="53">
          <cell r="C53" t="str">
            <v>EMSS1P75C2</v>
          </cell>
          <cell r="D53" t="str">
            <v>PM75C2</v>
          </cell>
          <cell r="E53" t="str">
            <v>1</v>
          </cell>
          <cell r="F53" t="str">
            <v>CRUCM03</v>
          </cell>
          <cell r="G53">
            <v>3</v>
          </cell>
          <cell r="N53" t="str">
            <v>BRAQA01</v>
          </cell>
          <cell r="O53">
            <v>3</v>
          </cell>
          <cell r="P53" t="str">
            <v>ACCEF01</v>
          </cell>
          <cell r="Q53">
            <v>0.01</v>
          </cell>
          <cell r="R53">
            <v>1112.6457717647177</v>
          </cell>
          <cell r="S53">
            <v>188.20392332387877</v>
          </cell>
          <cell r="T53">
            <v>0</v>
          </cell>
          <cell r="U53">
            <v>0</v>
          </cell>
          <cell r="V53">
            <v>0</v>
          </cell>
          <cell r="W53">
            <v>111</v>
          </cell>
          <cell r="X53">
            <v>14.118496950885966</v>
          </cell>
          <cell r="Y53">
            <v>1425.9681920394823</v>
          </cell>
          <cell r="Z53">
            <v>14.118496950885966</v>
          </cell>
          <cell r="AA53">
            <v>1411.8496950885965</v>
          </cell>
          <cell r="AB53">
            <v>1814.1898067407194</v>
          </cell>
        </row>
        <row r="54">
          <cell r="C54" t="str">
            <v>EMSS1P80C4</v>
          </cell>
          <cell r="D54" t="str">
            <v>PM80C4</v>
          </cell>
          <cell r="E54" t="str">
            <v>1</v>
          </cell>
          <cell r="F54" t="str">
            <v>CRUCM03</v>
          </cell>
          <cell r="G54">
            <v>3</v>
          </cell>
          <cell r="N54" t="str">
            <v>BRAQA01</v>
          </cell>
          <cell r="O54">
            <v>3</v>
          </cell>
          <cell r="P54" t="str">
            <v>ACCEF01</v>
          </cell>
          <cell r="Q54">
            <v>0.01</v>
          </cell>
          <cell r="R54">
            <v>921.91559018293776</v>
          </cell>
          <cell r="S54">
            <v>188.20392332387877</v>
          </cell>
          <cell r="T54">
            <v>0</v>
          </cell>
          <cell r="U54">
            <v>0</v>
          </cell>
          <cell r="V54">
            <v>0</v>
          </cell>
          <cell r="W54">
            <v>111</v>
          </cell>
          <cell r="X54">
            <v>12.211195135068165</v>
          </cell>
          <cell r="Y54">
            <v>1233.3307086418847</v>
          </cell>
          <cell r="Z54">
            <v>12.211195135068165</v>
          </cell>
          <cell r="AA54">
            <v>1221.1195135068165</v>
          </cell>
          <cell r="AB54">
            <v>1554.4919464310262</v>
          </cell>
        </row>
        <row r="55">
          <cell r="C55" t="str">
            <v>EMSS1P75C4</v>
          </cell>
          <cell r="D55" t="str">
            <v>PM75C4</v>
          </cell>
          <cell r="E55" t="str">
            <v>1</v>
          </cell>
          <cell r="F55" t="str">
            <v>CRUCM03</v>
          </cell>
          <cell r="G55">
            <v>3</v>
          </cell>
          <cell r="N55" t="str">
            <v>BRAQA01</v>
          </cell>
          <cell r="O55">
            <v>3</v>
          </cell>
          <cell r="P55" t="str">
            <v>ACCEF01</v>
          </cell>
          <cell r="Q55">
            <v>0.01</v>
          </cell>
          <cell r="R55">
            <v>830.48326867982348</v>
          </cell>
          <cell r="S55">
            <v>188.20392332387877</v>
          </cell>
          <cell r="T55">
            <v>0</v>
          </cell>
          <cell r="U55">
            <v>0</v>
          </cell>
          <cell r="V55">
            <v>0</v>
          </cell>
          <cell r="W55">
            <v>111</v>
          </cell>
          <cell r="X55">
            <v>11.296871920037022</v>
          </cell>
          <cell r="Y55">
            <v>1140.9840639237393</v>
          </cell>
          <cell r="Z55">
            <v>11.296871920037022</v>
          </cell>
          <cell r="AA55">
            <v>1129.6871920037022</v>
          </cell>
          <cell r="AB55">
            <v>1429.9978676198778</v>
          </cell>
        </row>
        <row r="56">
          <cell r="C56" t="str">
            <v>EMSA3P85C2</v>
          </cell>
          <cell r="D56" t="str">
            <v>PM85C2</v>
          </cell>
          <cell r="E56" t="str">
            <v>3</v>
          </cell>
          <cell r="N56" t="str">
            <v>BRAQA01</v>
          </cell>
          <cell r="O56">
            <v>6</v>
          </cell>
          <cell r="P56" t="str">
            <v>ACCEF01</v>
          </cell>
          <cell r="Q56">
            <v>0.01</v>
          </cell>
          <cell r="R56">
            <v>4044.3501751687822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222</v>
          </cell>
          <cell r="X56">
            <v>42.663501751687818</v>
          </cell>
          <cell r="Y56">
            <v>4309.0136769204692</v>
          </cell>
          <cell r="Z56">
            <v>42.663501751687818</v>
          </cell>
          <cell r="AA56">
            <v>4266.3501751687818</v>
          </cell>
          <cell r="AB56">
            <v>5566.7796723305792</v>
          </cell>
        </row>
        <row r="57">
          <cell r="C57" t="str">
            <v>EMSA3P85C3</v>
          </cell>
          <cell r="D57" t="str">
            <v>PM85C3</v>
          </cell>
          <cell r="E57" t="str">
            <v>3</v>
          </cell>
          <cell r="N57" t="str">
            <v>BRAQA01</v>
          </cell>
          <cell r="O57">
            <v>6</v>
          </cell>
          <cell r="P57" t="str">
            <v>ACCEF01</v>
          </cell>
          <cell r="Q57">
            <v>0.01</v>
          </cell>
          <cell r="R57">
            <v>3492.0193511178686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222</v>
          </cell>
          <cell r="X57">
            <v>37.140193511178687</v>
          </cell>
          <cell r="Y57">
            <v>3751.1595446290471</v>
          </cell>
          <cell r="Z57">
            <v>37.140193511178687</v>
          </cell>
          <cell r="AA57">
            <v>3714.0193511178686</v>
          </cell>
          <cell r="AB57">
            <v>4814.7270501418398</v>
          </cell>
        </row>
        <row r="58">
          <cell r="C58" t="str">
            <v>EMSA2P75C3</v>
          </cell>
          <cell r="D58" t="str">
            <v>PM75C3</v>
          </cell>
          <cell r="E58" t="str">
            <v>2</v>
          </cell>
          <cell r="N58" t="str">
            <v>BRAQA01</v>
          </cell>
          <cell r="O58">
            <v>3</v>
          </cell>
          <cell r="P58" t="str">
            <v>ACCEF01</v>
          </cell>
          <cell r="Q58">
            <v>0.01</v>
          </cell>
          <cell r="R58">
            <v>1940.2851644198263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111</v>
          </cell>
          <cell r="X58">
            <v>20.512851644198264</v>
          </cell>
          <cell r="Y58">
            <v>2071.7980160640245</v>
          </cell>
          <cell r="Z58">
            <v>20.512851644198264</v>
          </cell>
          <cell r="AA58">
            <v>2051.2851644198263</v>
          </cell>
          <cell r="AB58">
            <v>2671.8886691743478</v>
          </cell>
        </row>
        <row r="59">
          <cell r="C59" t="str">
            <v>EMSA2P75C4</v>
          </cell>
          <cell r="D59" t="str">
            <v>PM75C4</v>
          </cell>
          <cell r="E59" t="str">
            <v>2</v>
          </cell>
          <cell r="N59" t="str">
            <v>BRAQA01</v>
          </cell>
          <cell r="O59">
            <v>6</v>
          </cell>
          <cell r="P59" t="str">
            <v>ACCEF01</v>
          </cell>
          <cell r="Q59">
            <v>0.01</v>
          </cell>
          <cell r="R59">
            <v>1660.966537359647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222</v>
          </cell>
          <cell r="X59">
            <v>18.82966537359647</v>
          </cell>
          <cell r="Y59">
            <v>1901.7962027332435</v>
          </cell>
          <cell r="Z59">
            <v>18.82966537359647</v>
          </cell>
          <cell r="AA59">
            <v>1882.966537359647</v>
          </cell>
          <cell r="AB59">
            <v>2321.5689463565554</v>
          </cell>
        </row>
        <row r="60">
          <cell r="C60" t="str">
            <v>EMSA2P70C4</v>
          </cell>
          <cell r="D60" t="str">
            <v>PM70C4</v>
          </cell>
          <cell r="E60" t="str">
            <v>2</v>
          </cell>
          <cell r="N60" t="str">
            <v>BRAQA01</v>
          </cell>
          <cell r="O60">
            <v>6</v>
          </cell>
          <cell r="P60" t="str">
            <v>ACCEF01</v>
          </cell>
          <cell r="Q60">
            <v>0.01</v>
          </cell>
          <cell r="R60">
            <v>1489.5469004745771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222</v>
          </cell>
          <cell r="X60">
            <v>17.115469004745773</v>
          </cell>
          <cell r="Y60">
            <v>1728.6623694793229</v>
          </cell>
          <cell r="Z60">
            <v>17.115469004745773</v>
          </cell>
          <cell r="AA60">
            <v>1711.5469004745771</v>
          </cell>
          <cell r="AB60">
            <v>2088.1642877706809</v>
          </cell>
        </row>
        <row r="61">
          <cell r="C61" t="str">
            <v>EMSA2P90C2</v>
          </cell>
          <cell r="D61" t="str">
            <v>PM90C2</v>
          </cell>
          <cell r="E61" t="str">
            <v>2</v>
          </cell>
          <cell r="N61" t="str">
            <v>BRAQA01</v>
          </cell>
          <cell r="O61">
            <v>6</v>
          </cell>
          <cell r="P61" t="str">
            <v>ACCEF01</v>
          </cell>
          <cell r="Q61">
            <v>0.01</v>
          </cell>
          <cell r="R61">
            <v>2972.9862775038009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222</v>
          </cell>
          <cell r="X61">
            <v>31.94986277503801</v>
          </cell>
          <cell r="Y61">
            <v>3226.936140278839</v>
          </cell>
          <cell r="Z61">
            <v>31.94986277503801</v>
          </cell>
          <cell r="AA61">
            <v>3194.9862775038009</v>
          </cell>
          <cell r="AB61">
            <v>4108.0125829837316</v>
          </cell>
        </row>
        <row r="62">
          <cell r="C62" t="str">
            <v>EMSA2P90C1</v>
          </cell>
          <cell r="D62" t="str">
            <v>PM90C1</v>
          </cell>
          <cell r="E62" t="str">
            <v>2</v>
          </cell>
          <cell r="N62" t="str">
            <v>BRAQA01</v>
          </cell>
          <cell r="O62">
            <v>6</v>
          </cell>
          <cell r="P62" t="str">
            <v>ACCEF01</v>
          </cell>
          <cell r="Q62">
            <v>0.01</v>
          </cell>
          <cell r="R62">
            <v>3354.3076770072798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222</v>
          </cell>
          <cell r="X62">
            <v>35.7630767700728</v>
          </cell>
          <cell r="Y62">
            <v>3612.0707537773528</v>
          </cell>
          <cell r="Z62">
            <v>35.7630767700728</v>
          </cell>
          <cell r="AA62">
            <v>3576.3076770072798</v>
          </cell>
          <cell r="AB62">
            <v>4627.2190909421506</v>
          </cell>
        </row>
        <row r="63">
          <cell r="C63" t="str">
            <v>EMSA2P85C3</v>
          </cell>
          <cell r="D63" t="str">
            <v>PM85C3</v>
          </cell>
          <cell r="E63" t="str">
            <v>2</v>
          </cell>
          <cell r="N63" t="str">
            <v>BRAQA01</v>
          </cell>
          <cell r="O63">
            <v>6</v>
          </cell>
          <cell r="P63" t="str">
            <v>ACCEF01</v>
          </cell>
          <cell r="Q63">
            <v>0.01</v>
          </cell>
          <cell r="R63">
            <v>2328.0129007452456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222</v>
          </cell>
          <cell r="X63">
            <v>25.500129007452458</v>
          </cell>
          <cell r="Y63">
            <v>2575.513029752698</v>
          </cell>
          <cell r="Z63">
            <v>25.500129007452458</v>
          </cell>
          <cell r="AA63">
            <v>2550.0129007452456</v>
          </cell>
          <cell r="AB63">
            <v>3229.8180334278932</v>
          </cell>
        </row>
        <row r="64">
          <cell r="C64" t="str">
            <v>EMSA2P80C3</v>
          </cell>
          <cell r="D64" t="str">
            <v>PM80C3</v>
          </cell>
          <cell r="E64" t="str">
            <v>2</v>
          </cell>
          <cell r="N64" t="str">
            <v>BRAQA01</v>
          </cell>
          <cell r="O64">
            <v>6</v>
          </cell>
          <cell r="P64" t="str">
            <v>ACCEF01</v>
          </cell>
          <cell r="Q64">
            <v>0.01</v>
          </cell>
          <cell r="R64">
            <v>2129.6588840688364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222</v>
          </cell>
          <cell r="X64">
            <v>23.516588840688364</v>
          </cell>
          <cell r="Y64">
            <v>2375.1754729095246</v>
          </cell>
          <cell r="Z64">
            <v>23.516588840688364</v>
          </cell>
          <cell r="AA64">
            <v>2351.6588840688364</v>
          </cell>
          <cell r="AB64">
            <v>2959.7395734406382</v>
          </cell>
        </row>
        <row r="65">
          <cell r="C65" t="str">
            <v>EMSA2P85C2</v>
          </cell>
          <cell r="D65" t="str">
            <v>PM85C2</v>
          </cell>
          <cell r="E65" t="str">
            <v>2</v>
          </cell>
          <cell r="F65" t="str">
            <v>CRUCM09</v>
          </cell>
          <cell r="G65">
            <v>2</v>
          </cell>
          <cell r="J65" t="str">
            <v>BRAZM01</v>
          </cell>
          <cell r="K65">
            <v>2</v>
          </cell>
          <cell r="P65" t="str">
            <v>ACCEF01</v>
          </cell>
          <cell r="Q65">
            <v>0.01</v>
          </cell>
          <cell r="R65">
            <v>2696.2334501125215</v>
          </cell>
          <cell r="S65">
            <v>950.76470588235293</v>
          </cell>
          <cell r="T65">
            <v>0</v>
          </cell>
          <cell r="U65">
            <v>884.74229691876747</v>
          </cell>
          <cell r="V65">
            <v>0</v>
          </cell>
          <cell r="W65">
            <v>0</v>
          </cell>
          <cell r="X65">
            <v>45.317404529136418</v>
          </cell>
          <cell r="Y65">
            <v>4577.0578574427782</v>
          </cell>
          <cell r="Z65">
            <v>45.317404529136418</v>
          </cell>
          <cell r="AA65">
            <v>4531.740452913642</v>
          </cell>
          <cell r="AB65">
            <v>4654.3892544703858</v>
          </cell>
        </row>
        <row r="66">
          <cell r="C66" t="str">
            <v>EMSA2P75C2</v>
          </cell>
          <cell r="D66" t="str">
            <v>PM75C2</v>
          </cell>
          <cell r="E66" t="str">
            <v>2</v>
          </cell>
          <cell r="N66" t="str">
            <v>BRAQA01</v>
          </cell>
          <cell r="O66">
            <v>6</v>
          </cell>
          <cell r="P66" t="str">
            <v>ACCEF01</v>
          </cell>
          <cell r="Q66">
            <v>0.01</v>
          </cell>
          <cell r="R66">
            <v>2225.2915435294353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222</v>
          </cell>
          <cell r="X66">
            <v>24.472915435294354</v>
          </cell>
          <cell r="Y66">
            <v>2471.7644589647298</v>
          </cell>
          <cell r="Z66">
            <v>24.472915435294354</v>
          </cell>
          <cell r="AA66">
            <v>2447.2915435294353</v>
          </cell>
          <cell r="AB66">
            <v>3089.9528245982387</v>
          </cell>
        </row>
        <row r="67">
          <cell r="C67" t="str">
            <v>EMSA2P75C1</v>
          </cell>
          <cell r="D67" t="str">
            <v>PM75C1</v>
          </cell>
          <cell r="E67" t="str">
            <v>2</v>
          </cell>
          <cell r="N67" t="str">
            <v>BRAQA01</v>
          </cell>
          <cell r="O67">
            <v>6</v>
          </cell>
          <cell r="P67" t="str">
            <v>ACCEF01</v>
          </cell>
          <cell r="Q67">
            <v>0.01</v>
          </cell>
          <cell r="R67">
            <v>2562.7555203716361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222</v>
          </cell>
          <cell r="X67">
            <v>27.847555203716361</v>
          </cell>
          <cell r="Y67">
            <v>2812.6030755753522</v>
          </cell>
          <cell r="Z67">
            <v>27.847555203716361</v>
          </cell>
          <cell r="AA67">
            <v>2784.7555203716361</v>
          </cell>
          <cell r="AB67">
            <v>3549.4431474758599</v>
          </cell>
        </row>
        <row r="68">
          <cell r="C68" t="str">
            <v>EMSA1P75C1</v>
          </cell>
          <cell r="D68" t="str">
            <v>PM75C1</v>
          </cell>
          <cell r="E68">
            <v>2</v>
          </cell>
          <cell r="N68" t="str">
            <v>BRAQA01</v>
          </cell>
          <cell r="O68">
            <v>6</v>
          </cell>
          <cell r="P68" t="str">
            <v>ACCEF01</v>
          </cell>
          <cell r="Q68">
            <v>0.01</v>
          </cell>
          <cell r="R68">
            <v>2562.7555203716361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222</v>
          </cell>
          <cell r="X68">
            <v>27.847555203716361</v>
          </cell>
          <cell r="Y68">
            <v>2812.6030755753522</v>
          </cell>
          <cell r="Z68">
            <v>27.847555203716361</v>
          </cell>
          <cell r="AA68">
            <v>2784.7555203716361</v>
          </cell>
          <cell r="AB68">
            <v>3549.4431474758599</v>
          </cell>
        </row>
        <row r="69">
          <cell r="C69" t="str">
            <v>EMSA1P85C3</v>
          </cell>
          <cell r="D69" t="str">
            <v>PM85C3</v>
          </cell>
          <cell r="E69" t="str">
            <v>1</v>
          </cell>
          <cell r="N69" t="str">
            <v>BRAQA01</v>
          </cell>
          <cell r="O69">
            <v>3</v>
          </cell>
          <cell r="P69" t="str">
            <v>ACCEF01</v>
          </cell>
          <cell r="Q69">
            <v>0.01</v>
          </cell>
          <cell r="R69">
            <v>1164.0064503726228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111</v>
          </cell>
          <cell r="X69">
            <v>12.750064503726229</v>
          </cell>
          <cell r="Y69">
            <v>1287.756514876349</v>
          </cell>
          <cell r="Z69">
            <v>12.750064503726229</v>
          </cell>
          <cell r="AA69">
            <v>1275.0064503726228</v>
          </cell>
          <cell r="AB69">
            <v>1614.9090167139466</v>
          </cell>
        </row>
        <row r="70">
          <cell r="C70" t="str">
            <v>EMSA1P85C1</v>
          </cell>
          <cell r="D70" t="str">
            <v>PM85C1</v>
          </cell>
          <cell r="E70" t="str">
            <v>1</v>
          </cell>
          <cell r="N70" t="str">
            <v>BRAQA01</v>
          </cell>
          <cell r="O70">
            <v>3</v>
          </cell>
          <cell r="P70" t="str">
            <v>ACCEF01</v>
          </cell>
          <cell r="Q70">
            <v>0.01</v>
          </cell>
          <cell r="R70">
            <v>1546.2198115629021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111</v>
          </cell>
          <cell r="X70">
            <v>16.572198115629021</v>
          </cell>
          <cell r="Y70">
            <v>1673.792009678531</v>
          </cell>
          <cell r="Z70">
            <v>16.572198115629021</v>
          </cell>
          <cell r="AA70">
            <v>1657.2198115629021</v>
          </cell>
          <cell r="AB70">
            <v>2135.3300180452516</v>
          </cell>
        </row>
        <row r="71">
          <cell r="C71" t="str">
            <v>EMSA1P85C4</v>
          </cell>
          <cell r="D71" t="str">
            <v>PM85C4</v>
          </cell>
          <cell r="E71" t="str">
            <v>1</v>
          </cell>
          <cell r="N71" t="str">
            <v>BRAQA01</v>
          </cell>
          <cell r="O71">
            <v>3</v>
          </cell>
          <cell r="P71" t="str">
            <v>ACCEF01</v>
          </cell>
          <cell r="Q71">
            <v>0.01</v>
          </cell>
          <cell r="R71">
            <v>1014.1641921889461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111</v>
          </cell>
          <cell r="X71">
            <v>11.251641921889462</v>
          </cell>
          <cell r="Y71">
            <v>1136.4158341108355</v>
          </cell>
          <cell r="Z71">
            <v>11.251641921889462</v>
          </cell>
          <cell r="AA71">
            <v>1125.1641921889461</v>
          </cell>
          <cell r="AB71">
            <v>1410.8840768142891</v>
          </cell>
        </row>
        <row r="72">
          <cell r="C72" t="str">
            <v>EMSA1P85C2</v>
          </cell>
          <cell r="D72" t="str">
            <v>PM85C2</v>
          </cell>
          <cell r="E72" t="str">
            <v>1</v>
          </cell>
          <cell r="N72" t="str">
            <v>BRAQA01</v>
          </cell>
          <cell r="O72">
            <v>3</v>
          </cell>
          <cell r="P72" t="str">
            <v>ACCEF01</v>
          </cell>
          <cell r="Q72">
            <v>0.01</v>
          </cell>
          <cell r="R72">
            <v>1348.1167250562607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111</v>
          </cell>
          <cell r="X72">
            <v>14.591167250562608</v>
          </cell>
          <cell r="Y72">
            <v>1473.7078923068234</v>
          </cell>
          <cell r="Z72">
            <v>14.591167250562608</v>
          </cell>
          <cell r="AA72">
            <v>1459.1167250562607</v>
          </cell>
          <cell r="AB72">
            <v>1865.593224110193</v>
          </cell>
        </row>
        <row r="73">
          <cell r="C73" t="str">
            <v>EMSA1P75C2</v>
          </cell>
          <cell r="D73" t="str">
            <v>PM75C2</v>
          </cell>
          <cell r="E73" t="str">
            <v>1</v>
          </cell>
          <cell r="N73" t="str">
            <v>BRAQA01</v>
          </cell>
          <cell r="O73">
            <v>3</v>
          </cell>
          <cell r="P73" t="str">
            <v>ACCEF01</v>
          </cell>
          <cell r="Q73">
            <v>0.01</v>
          </cell>
          <cell r="R73">
            <v>1112.6457717647177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111</v>
          </cell>
          <cell r="X73">
            <v>12.236457717647177</v>
          </cell>
          <cell r="Y73">
            <v>1235.8822294823649</v>
          </cell>
          <cell r="Z73">
            <v>12.236457717647177</v>
          </cell>
          <cell r="AA73">
            <v>1223.6457717647177</v>
          </cell>
          <cell r="AB73">
            <v>1544.9764122991194</v>
          </cell>
        </row>
        <row r="74">
          <cell r="C74" t="str">
            <v>EMSA1P75C1</v>
          </cell>
          <cell r="D74" t="str">
            <v>PM75C1</v>
          </cell>
          <cell r="E74" t="str">
            <v>1</v>
          </cell>
          <cell r="N74" t="str">
            <v>BRAQA01</v>
          </cell>
          <cell r="O74">
            <v>3</v>
          </cell>
          <cell r="P74" t="str">
            <v>ACCEF01</v>
          </cell>
          <cell r="Q74">
            <v>0.01</v>
          </cell>
          <cell r="R74">
            <v>1281.377760185818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111</v>
          </cell>
          <cell r="X74">
            <v>13.92377760185818</v>
          </cell>
          <cell r="Y74">
            <v>1406.3015377876761</v>
          </cell>
          <cell r="Z74">
            <v>13.92377760185818</v>
          </cell>
          <cell r="AA74">
            <v>1392.377760185818</v>
          </cell>
          <cell r="AB74">
            <v>1774.7215737379299</v>
          </cell>
        </row>
        <row r="75">
          <cell r="C75" t="str">
            <v>EMSA1P80C4</v>
          </cell>
          <cell r="D75" t="str">
            <v>PM80C4</v>
          </cell>
          <cell r="E75" t="str">
            <v>1</v>
          </cell>
          <cell r="N75" t="str">
            <v>BRAQA01</v>
          </cell>
          <cell r="O75">
            <v>3</v>
          </cell>
          <cell r="P75" t="str">
            <v>ACCEF01</v>
          </cell>
          <cell r="Q75">
            <v>0.01</v>
          </cell>
          <cell r="R75">
            <v>921.91559018293776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111</v>
          </cell>
          <cell r="X75">
            <v>10.329155901829377</v>
          </cell>
          <cell r="Y75">
            <v>1043.244746084767</v>
          </cell>
          <cell r="Z75">
            <v>10.329155901829377</v>
          </cell>
          <cell r="AA75">
            <v>1032.9155901829376</v>
          </cell>
          <cell r="AB75">
            <v>1285.2785519894262</v>
          </cell>
        </row>
        <row r="76">
          <cell r="C76" t="str">
            <v>EMSA1P75C4</v>
          </cell>
          <cell r="D76" t="str">
            <v>PM75C4</v>
          </cell>
          <cell r="E76" t="str">
            <v>1</v>
          </cell>
          <cell r="N76" t="str">
            <v>BRAQA01</v>
          </cell>
          <cell r="O76">
            <v>3</v>
          </cell>
          <cell r="P76" t="str">
            <v>ACCEF01</v>
          </cell>
          <cell r="Q76">
            <v>0.01</v>
          </cell>
          <cell r="R76">
            <v>830.48326867982348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111</v>
          </cell>
          <cell r="X76">
            <v>9.4148326867982348</v>
          </cell>
          <cell r="Y76">
            <v>950.89810136662175</v>
          </cell>
          <cell r="Z76">
            <v>9.4148326867982348</v>
          </cell>
          <cell r="AA76">
            <v>941.48326867982348</v>
          </cell>
          <cell r="AB76">
            <v>1160.7844731782777</v>
          </cell>
        </row>
        <row r="77">
          <cell r="C77" t="str">
            <v>EMRE2P90C2</v>
          </cell>
          <cell r="D77" t="str">
            <v>PM90C2</v>
          </cell>
          <cell r="E77" t="str">
            <v>2</v>
          </cell>
          <cell r="F77" t="str">
            <v>CRUCM03</v>
          </cell>
          <cell r="G77">
            <v>8</v>
          </cell>
          <cell r="N77" t="str">
            <v>BRAQA01</v>
          </cell>
          <cell r="O77">
            <v>4</v>
          </cell>
          <cell r="P77" t="str">
            <v>ACCEF01</v>
          </cell>
          <cell r="Q77">
            <v>0.01</v>
          </cell>
          <cell r="R77">
            <v>2972.9862775038009</v>
          </cell>
          <cell r="S77">
            <v>501.87712886367672</v>
          </cell>
          <cell r="T77">
            <v>0</v>
          </cell>
          <cell r="U77">
            <v>0</v>
          </cell>
          <cell r="V77">
            <v>0</v>
          </cell>
          <cell r="W77">
            <v>148</v>
          </cell>
          <cell r="X77">
            <v>36.228634063674775</v>
          </cell>
          <cell r="Y77">
            <v>3659.0920404311523</v>
          </cell>
          <cell r="Z77">
            <v>36.228634063674775</v>
          </cell>
          <cell r="AA77">
            <v>3622.8634063674776</v>
          </cell>
          <cell r="AB77">
            <v>4805.9149681613317</v>
          </cell>
        </row>
        <row r="78">
          <cell r="C78" t="str">
            <v>EMRE2P90C1</v>
          </cell>
          <cell r="D78" t="str">
            <v>PM90C1</v>
          </cell>
          <cell r="E78" t="str">
            <v>2</v>
          </cell>
          <cell r="F78" t="str">
            <v>CRUCM03</v>
          </cell>
          <cell r="G78">
            <v>8</v>
          </cell>
          <cell r="N78" t="str">
            <v>BRAQA01</v>
          </cell>
          <cell r="O78">
            <v>4</v>
          </cell>
          <cell r="P78" t="str">
            <v>ACCEF01</v>
          </cell>
          <cell r="Q78">
            <v>0.01</v>
          </cell>
          <cell r="R78">
            <v>3354.3076770072798</v>
          </cell>
          <cell r="S78">
            <v>501.87712886367672</v>
          </cell>
          <cell r="T78">
            <v>0</v>
          </cell>
          <cell r="U78">
            <v>0</v>
          </cell>
          <cell r="V78">
            <v>0</v>
          </cell>
          <cell r="W78">
            <v>148</v>
          </cell>
          <cell r="X78">
            <v>40.041848058709569</v>
          </cell>
          <cell r="Y78">
            <v>4044.2266539296661</v>
          </cell>
          <cell r="Z78">
            <v>40.041848058709569</v>
          </cell>
          <cell r="AA78">
            <v>4004.1848058709566</v>
          </cell>
          <cell r="AB78">
            <v>5325.1214761197507</v>
          </cell>
        </row>
        <row r="79">
          <cell r="C79" t="str">
            <v>EMRE2P85C3</v>
          </cell>
          <cell r="D79" t="str">
            <v>PM85C3</v>
          </cell>
          <cell r="E79" t="str">
            <v>2</v>
          </cell>
          <cell r="F79" t="str">
            <v>CRUCM03</v>
          </cell>
          <cell r="G79">
            <v>8</v>
          </cell>
          <cell r="N79" t="str">
            <v>BRAQA01</v>
          </cell>
          <cell r="O79">
            <v>4</v>
          </cell>
          <cell r="P79" t="str">
            <v>ACCEF01</v>
          </cell>
          <cell r="Q79">
            <v>0.01</v>
          </cell>
          <cell r="R79">
            <v>2328.0129007452456</v>
          </cell>
          <cell r="S79">
            <v>501.87712886367672</v>
          </cell>
          <cell r="T79">
            <v>0</v>
          </cell>
          <cell r="U79">
            <v>0</v>
          </cell>
          <cell r="V79">
            <v>0</v>
          </cell>
          <cell r="W79">
            <v>148</v>
          </cell>
          <cell r="X79">
            <v>29.778900296089223</v>
          </cell>
          <cell r="Y79">
            <v>3007.6689299050117</v>
          </cell>
          <cell r="Z79">
            <v>29.778900296089223</v>
          </cell>
          <cell r="AA79">
            <v>2977.8900296089223</v>
          </cell>
          <cell r="AB79">
            <v>3927.7204186054933</v>
          </cell>
        </row>
        <row r="80">
          <cell r="C80" t="str">
            <v>EMRE2P80C3</v>
          </cell>
          <cell r="D80" t="str">
            <v>PM80C3</v>
          </cell>
          <cell r="E80" t="str">
            <v>2</v>
          </cell>
          <cell r="F80" t="str">
            <v>CRUCM03</v>
          </cell>
          <cell r="G80">
            <v>8</v>
          </cell>
          <cell r="N80" t="str">
            <v>BRAQA01</v>
          </cell>
          <cell r="O80">
            <v>4</v>
          </cell>
          <cell r="P80" t="str">
            <v>ACCEF01</v>
          </cell>
          <cell r="Q80">
            <v>0.01</v>
          </cell>
          <cell r="R80">
            <v>2129.6588840688364</v>
          </cell>
          <cell r="S80">
            <v>501.87712886367672</v>
          </cell>
          <cell r="T80">
            <v>0</v>
          </cell>
          <cell r="U80">
            <v>0</v>
          </cell>
          <cell r="V80">
            <v>0</v>
          </cell>
          <cell r="W80">
            <v>148</v>
          </cell>
          <cell r="X80">
            <v>27.795360129325132</v>
          </cell>
          <cell r="Y80">
            <v>2807.3313730618383</v>
          </cell>
          <cell r="Z80">
            <v>27.795360129325132</v>
          </cell>
          <cell r="AA80">
            <v>2779.5360129325131</v>
          </cell>
          <cell r="AB80">
            <v>3657.6419586182383</v>
          </cell>
        </row>
        <row r="81">
          <cell r="C81" t="str">
            <v>EMRE2P85C2</v>
          </cell>
          <cell r="D81" t="str">
            <v>PM85C2</v>
          </cell>
          <cell r="E81" t="str">
            <v>2</v>
          </cell>
          <cell r="F81" t="str">
            <v>CRUCM03</v>
          </cell>
          <cell r="G81">
            <v>8</v>
          </cell>
          <cell r="N81" t="str">
            <v>BRAQA01</v>
          </cell>
          <cell r="O81">
            <v>4</v>
          </cell>
          <cell r="P81" t="str">
            <v>ACCEF01</v>
          </cell>
          <cell r="Q81">
            <v>0.01</v>
          </cell>
          <cell r="R81">
            <v>2696.2334501125215</v>
          </cell>
          <cell r="S81">
            <v>501.87712886367672</v>
          </cell>
          <cell r="T81">
            <v>0</v>
          </cell>
          <cell r="U81">
            <v>0</v>
          </cell>
          <cell r="V81">
            <v>0</v>
          </cell>
          <cell r="W81">
            <v>148</v>
          </cell>
          <cell r="X81">
            <v>33.46110578976198</v>
          </cell>
          <cell r="Y81">
            <v>3379.5716847659601</v>
          </cell>
          <cell r="Z81">
            <v>33.46110578976198</v>
          </cell>
          <cell r="AA81">
            <v>3346.1105789761982</v>
          </cell>
          <cell r="AB81">
            <v>4429.0888333979856</v>
          </cell>
        </row>
        <row r="82">
          <cell r="C82" t="str">
            <v>EMRE2P75C2</v>
          </cell>
          <cell r="D82" t="str">
            <v>PM75C2</v>
          </cell>
          <cell r="E82" t="str">
            <v>2</v>
          </cell>
          <cell r="F82" t="str">
            <v>CRUCM03</v>
          </cell>
          <cell r="G82">
            <v>8</v>
          </cell>
          <cell r="N82" t="str">
            <v>BRAQA01</v>
          </cell>
          <cell r="O82">
            <v>4</v>
          </cell>
          <cell r="P82" t="str">
            <v>ACCEF01</v>
          </cell>
          <cell r="Q82">
            <v>0.01</v>
          </cell>
          <cell r="R82">
            <v>2225.2915435294353</v>
          </cell>
          <cell r="S82">
            <v>501.87712886367672</v>
          </cell>
          <cell r="T82">
            <v>501.87712886367672</v>
          </cell>
          <cell r="U82">
            <v>0</v>
          </cell>
          <cell r="V82">
            <v>0</v>
          </cell>
          <cell r="W82">
            <v>148</v>
          </cell>
          <cell r="X82">
            <v>33.770458012567886</v>
          </cell>
          <cell r="Y82">
            <v>3410.8162592693566</v>
          </cell>
          <cell r="Z82">
            <v>33.770458012567886</v>
          </cell>
          <cell r="AA82">
            <v>3377.0458012567888</v>
          </cell>
          <cell r="AB82">
            <v>3787.8552097758388</v>
          </cell>
        </row>
        <row r="83">
          <cell r="C83" t="str">
            <v>EMRE2P75C1</v>
          </cell>
          <cell r="D83" t="str">
            <v>PM75C1</v>
          </cell>
          <cell r="E83" t="str">
            <v>2</v>
          </cell>
          <cell r="F83" t="str">
            <v>CRUCM03</v>
          </cell>
          <cell r="G83">
            <v>8</v>
          </cell>
          <cell r="N83" t="str">
            <v>BRAQA01</v>
          </cell>
          <cell r="O83">
            <v>4</v>
          </cell>
          <cell r="P83" t="str">
            <v>ACCEF01</v>
          </cell>
          <cell r="Q83">
            <v>0.01</v>
          </cell>
          <cell r="R83">
            <v>2562.7555203716361</v>
          </cell>
          <cell r="S83">
            <v>501.87712886367672</v>
          </cell>
          <cell r="T83">
            <v>501.87712886367672</v>
          </cell>
          <cell r="U83">
            <v>0</v>
          </cell>
          <cell r="V83">
            <v>0</v>
          </cell>
          <cell r="W83">
            <v>148</v>
          </cell>
          <cell r="X83">
            <v>37.145097780989893</v>
          </cell>
          <cell r="Y83">
            <v>3751.6548758799795</v>
          </cell>
          <cell r="Z83">
            <v>37.145097780989893</v>
          </cell>
          <cell r="AA83">
            <v>3714.5097780989895</v>
          </cell>
          <cell r="AB83">
            <v>4247.3455326534595</v>
          </cell>
        </row>
        <row r="84">
          <cell r="C84" t="str">
            <v>EMRE2P75C3</v>
          </cell>
          <cell r="D84" t="str">
            <v>PM75C3</v>
          </cell>
          <cell r="E84" t="str">
            <v>2</v>
          </cell>
          <cell r="F84" t="str">
            <v>CRUCM03</v>
          </cell>
          <cell r="G84">
            <v>8</v>
          </cell>
          <cell r="N84" t="str">
            <v>BRAQA01</v>
          </cell>
          <cell r="O84">
            <v>4</v>
          </cell>
          <cell r="P84" t="str">
            <v>ACCEF01</v>
          </cell>
          <cell r="Q84">
            <v>0.01</v>
          </cell>
          <cell r="R84">
            <v>1940.2851644198263</v>
          </cell>
          <cell r="S84">
            <v>501.87712886367672</v>
          </cell>
          <cell r="T84">
            <v>0</v>
          </cell>
          <cell r="U84">
            <v>0</v>
          </cell>
          <cell r="V84">
            <v>0</v>
          </cell>
          <cell r="W84">
            <v>148</v>
          </cell>
          <cell r="X84">
            <v>25.901622932835032</v>
          </cell>
          <cell r="Y84">
            <v>2616.0639162163379</v>
          </cell>
          <cell r="Z84">
            <v>25.901622932835032</v>
          </cell>
          <cell r="AA84">
            <v>2590.162293283503</v>
          </cell>
          <cell r="AB84">
            <v>3399.7910543519479</v>
          </cell>
        </row>
        <row r="85">
          <cell r="C85" t="str">
            <v>EMRE1P85C3</v>
          </cell>
          <cell r="D85" t="str">
            <v>PM85C3</v>
          </cell>
          <cell r="E85" t="str">
            <v>1</v>
          </cell>
          <cell r="F85" t="str">
            <v>CRUCM04</v>
          </cell>
          <cell r="G85">
            <v>2</v>
          </cell>
          <cell r="H85" t="str">
            <v>CRUCM03</v>
          </cell>
          <cell r="I85">
            <v>2</v>
          </cell>
          <cell r="N85" t="str">
            <v>BRAQA01</v>
          </cell>
          <cell r="O85">
            <v>2</v>
          </cell>
          <cell r="P85" t="str">
            <v>ACCEF01</v>
          </cell>
          <cell r="Q85">
            <v>0.01</v>
          </cell>
          <cell r="R85">
            <v>1164.0064503726228</v>
          </cell>
          <cell r="S85">
            <v>283.18</v>
          </cell>
          <cell r="T85">
            <v>125.46928221591918</v>
          </cell>
          <cell r="U85">
            <v>0</v>
          </cell>
          <cell r="V85">
            <v>0</v>
          </cell>
          <cell r="W85">
            <v>74</v>
          </cell>
          <cell r="X85">
            <v>16.466557325885418</v>
          </cell>
          <cell r="Y85">
            <v>1663.1222899144273</v>
          </cell>
          <cell r="Z85">
            <v>16.466557325885418</v>
          </cell>
          <cell r="AA85">
            <v>1646.6557325885419</v>
          </cell>
          <cell r="AB85">
            <v>1905.9045479993465</v>
          </cell>
        </row>
        <row r="86">
          <cell r="C86" t="str">
            <v>EMRE1P85C1</v>
          </cell>
          <cell r="D86" t="str">
            <v>PM85C1</v>
          </cell>
          <cell r="E86" t="str">
            <v>1</v>
          </cell>
          <cell r="F86" t="str">
            <v>CRUCM04</v>
          </cell>
          <cell r="G86">
            <v>2</v>
          </cell>
          <cell r="H86" t="str">
            <v>CRUCM03</v>
          </cell>
          <cell r="I86">
            <v>2</v>
          </cell>
          <cell r="N86" t="str">
            <v>BRAQA01</v>
          </cell>
          <cell r="O86">
            <v>2</v>
          </cell>
          <cell r="P86" t="str">
            <v>ACCEF01</v>
          </cell>
          <cell r="Q86">
            <v>0.01</v>
          </cell>
          <cell r="R86">
            <v>1546.2198115629021</v>
          </cell>
          <cell r="S86">
            <v>283.18</v>
          </cell>
          <cell r="T86">
            <v>125.46928221591918</v>
          </cell>
          <cell r="U86">
            <v>0</v>
          </cell>
          <cell r="V86">
            <v>0</v>
          </cell>
          <cell r="W86">
            <v>74</v>
          </cell>
          <cell r="X86">
            <v>20.288690937788214</v>
          </cell>
          <cell r="Y86">
            <v>2049.1577847166095</v>
          </cell>
          <cell r="Z86">
            <v>20.288690937788214</v>
          </cell>
          <cell r="AA86">
            <v>2028.8690937788215</v>
          </cell>
          <cell r="AB86">
            <v>2426.3255493306515</v>
          </cell>
        </row>
        <row r="87">
          <cell r="C87" t="str">
            <v>EMRE1P85C4</v>
          </cell>
          <cell r="D87" t="str">
            <v>PM85C4</v>
          </cell>
          <cell r="E87" t="str">
            <v>1</v>
          </cell>
          <cell r="F87" t="str">
            <v>CRUCM04</v>
          </cell>
          <cell r="G87">
            <v>2</v>
          </cell>
          <cell r="H87" t="str">
            <v>CRUCM03</v>
          </cell>
          <cell r="I87">
            <v>2</v>
          </cell>
          <cell r="N87" t="str">
            <v>BRAQA01</v>
          </cell>
          <cell r="O87">
            <v>2</v>
          </cell>
          <cell r="P87" t="str">
            <v>ACCEF01</v>
          </cell>
          <cell r="Q87">
            <v>0.01</v>
          </cell>
          <cell r="R87">
            <v>1014.1641921889461</v>
          </cell>
          <cell r="S87">
            <v>283.18</v>
          </cell>
          <cell r="T87">
            <v>125.46928221591918</v>
          </cell>
          <cell r="U87">
            <v>0</v>
          </cell>
          <cell r="V87">
            <v>0</v>
          </cell>
          <cell r="W87">
            <v>74</v>
          </cell>
          <cell r="X87">
            <v>14.968134744048653</v>
          </cell>
          <cell r="Y87">
            <v>1511.781609148914</v>
          </cell>
          <cell r="Z87">
            <v>14.968134744048653</v>
          </cell>
          <cell r="AA87">
            <v>1496.8134744048652</v>
          </cell>
          <cell r="AB87">
            <v>1701.879608099689</v>
          </cell>
        </row>
        <row r="88">
          <cell r="C88" t="str">
            <v>EMRE1P85C2</v>
          </cell>
          <cell r="D88" t="str">
            <v>PM85C2</v>
          </cell>
          <cell r="E88" t="str">
            <v>1</v>
          </cell>
          <cell r="F88" t="str">
            <v>CRUCM04</v>
          </cell>
          <cell r="G88">
            <v>2</v>
          </cell>
          <cell r="H88" t="str">
            <v>CRUCM03</v>
          </cell>
          <cell r="I88">
            <v>2</v>
          </cell>
          <cell r="N88" t="str">
            <v>BRAQA01</v>
          </cell>
          <cell r="O88">
            <v>2</v>
          </cell>
          <cell r="P88" t="str">
            <v>ACCEF01</v>
          </cell>
          <cell r="Q88">
            <v>0.01</v>
          </cell>
          <cell r="R88">
            <v>1348.1167250562607</v>
          </cell>
          <cell r="S88">
            <v>283.18</v>
          </cell>
          <cell r="T88">
            <v>125.46928221591918</v>
          </cell>
          <cell r="U88">
            <v>0</v>
          </cell>
          <cell r="V88">
            <v>0</v>
          </cell>
          <cell r="W88">
            <v>74</v>
          </cell>
          <cell r="X88">
            <v>18.307660072721802</v>
          </cell>
          <cell r="Y88">
            <v>1849.0736673449019</v>
          </cell>
          <cell r="Z88">
            <v>18.307660072721802</v>
          </cell>
          <cell r="AA88">
            <v>1830.7660072721801</v>
          </cell>
          <cell r="AB88">
            <v>2156.5887553955931</v>
          </cell>
        </row>
        <row r="89">
          <cell r="C89" t="str">
            <v>EMRE1P75C2</v>
          </cell>
          <cell r="D89" t="str">
            <v>PM75C2</v>
          </cell>
          <cell r="E89" t="str">
            <v>1</v>
          </cell>
          <cell r="F89" t="str">
            <v>CRUCM04</v>
          </cell>
          <cell r="G89">
            <v>2</v>
          </cell>
          <cell r="H89" t="str">
            <v>CRUCM03</v>
          </cell>
          <cell r="I89">
            <v>2</v>
          </cell>
          <cell r="N89" t="str">
            <v>BRAQA01</v>
          </cell>
          <cell r="O89">
            <v>2</v>
          </cell>
          <cell r="P89" t="str">
            <v>ACCEF01</v>
          </cell>
          <cell r="Q89">
            <v>0.01</v>
          </cell>
          <cell r="R89">
            <v>1112.6457717647177</v>
          </cell>
          <cell r="S89">
            <v>283.18</v>
          </cell>
          <cell r="T89">
            <v>125.46928221591918</v>
          </cell>
          <cell r="U89">
            <v>0</v>
          </cell>
          <cell r="V89">
            <v>0</v>
          </cell>
          <cell r="W89">
            <v>74</v>
          </cell>
          <cell r="X89">
            <v>15.95295053980637</v>
          </cell>
          <cell r="Y89">
            <v>1611.2480045204434</v>
          </cell>
          <cell r="Z89">
            <v>15.95295053980637</v>
          </cell>
          <cell r="AA89">
            <v>1595.295053980637</v>
          </cell>
          <cell r="AB89">
            <v>1835.9719435845195</v>
          </cell>
        </row>
        <row r="90">
          <cell r="C90" t="str">
            <v>EMRE1P75C1</v>
          </cell>
          <cell r="D90" t="str">
            <v>PM75C1</v>
          </cell>
          <cell r="E90" t="str">
            <v>1</v>
          </cell>
          <cell r="F90" t="str">
            <v>CRUCM03</v>
          </cell>
          <cell r="G90">
            <v>8</v>
          </cell>
          <cell r="N90" t="str">
            <v>BRAQA01</v>
          </cell>
          <cell r="O90">
            <v>4</v>
          </cell>
          <cell r="P90" t="str">
            <v>ACCEF01</v>
          </cell>
          <cell r="Q90">
            <v>0.01</v>
          </cell>
          <cell r="R90">
            <v>1281.377760185818</v>
          </cell>
          <cell r="S90">
            <v>501.87712886367672</v>
          </cell>
          <cell r="T90">
            <v>0</v>
          </cell>
          <cell r="U90">
            <v>0</v>
          </cell>
          <cell r="V90">
            <v>0</v>
          </cell>
          <cell r="W90">
            <v>148</v>
          </cell>
          <cell r="X90">
            <v>19.312548890494948</v>
          </cell>
          <cell r="Y90">
            <v>1950.5674379399898</v>
          </cell>
          <cell r="Z90">
            <v>19.312548890494948</v>
          </cell>
          <cell r="AA90">
            <v>1931.2548890494947</v>
          </cell>
          <cell r="AB90">
            <v>2502.6239589155298</v>
          </cell>
        </row>
        <row r="91">
          <cell r="C91" t="str">
            <v>EMRE1P80C4</v>
          </cell>
          <cell r="D91" t="str">
            <v>PM80C4</v>
          </cell>
          <cell r="E91" t="str">
            <v>1</v>
          </cell>
          <cell r="F91" t="str">
            <v>CRUCM04</v>
          </cell>
          <cell r="G91">
            <v>1</v>
          </cell>
          <cell r="H91" t="str">
            <v>CRUCM03</v>
          </cell>
          <cell r="I91">
            <v>2</v>
          </cell>
          <cell r="P91" t="str">
            <v>ACCEF01</v>
          </cell>
          <cell r="Q91">
            <v>0.01</v>
          </cell>
          <cell r="R91">
            <v>921.91559018293776</v>
          </cell>
          <cell r="S91">
            <v>141.59</v>
          </cell>
          <cell r="T91">
            <v>125.46928221591918</v>
          </cell>
          <cell r="U91">
            <v>0</v>
          </cell>
          <cell r="V91">
            <v>0</v>
          </cell>
          <cell r="W91">
            <v>0</v>
          </cell>
          <cell r="X91">
            <v>11.88974872398857</v>
          </cell>
          <cell r="Y91">
            <v>1200.8646211228454</v>
          </cell>
          <cell r="Z91">
            <v>11.88974872398857</v>
          </cell>
          <cell r="AA91">
            <v>1188.9748723988569</v>
          </cell>
          <cell r="AB91">
            <v>1495.5141157793262</v>
          </cell>
        </row>
        <row r="92">
          <cell r="C92" t="str">
            <v>EMRE1P75C4</v>
          </cell>
          <cell r="D92" t="str">
            <v>PM75C4</v>
          </cell>
          <cell r="E92" t="str">
            <v>1</v>
          </cell>
          <cell r="F92" t="str">
            <v>CRUCM04</v>
          </cell>
          <cell r="G92">
            <v>1</v>
          </cell>
          <cell r="H92" t="str">
            <v>CRUCM03</v>
          </cell>
          <cell r="I92">
            <v>2</v>
          </cell>
          <cell r="P92" t="str">
            <v>ACCEF01</v>
          </cell>
          <cell r="Q92">
            <v>0.01</v>
          </cell>
          <cell r="R92">
            <v>830.48326867982348</v>
          </cell>
          <cell r="S92">
            <v>141.59</v>
          </cell>
          <cell r="T92">
            <v>125.46928221591918</v>
          </cell>
          <cell r="U92">
            <v>0</v>
          </cell>
          <cell r="V92">
            <v>0</v>
          </cell>
          <cell r="W92">
            <v>0</v>
          </cell>
          <cell r="X92">
            <v>10.975425508957429</v>
          </cell>
          <cell r="Y92">
            <v>1108.5179764047002</v>
          </cell>
          <cell r="Z92">
            <v>10.975425508957429</v>
          </cell>
          <cell r="AA92">
            <v>1097.5425508957428</v>
          </cell>
          <cell r="AB92">
            <v>1371.0200369681777</v>
          </cell>
        </row>
        <row r="93">
          <cell r="C93" t="str">
            <v>EMAM6P90CH1</v>
          </cell>
          <cell r="D93" t="str">
            <v>PM90CH1</v>
          </cell>
          <cell r="E93" t="str">
            <v>6</v>
          </cell>
          <cell r="N93" t="str">
            <v>BRAQA01</v>
          </cell>
          <cell r="O93">
            <v>6</v>
          </cell>
          <cell r="P93" t="str">
            <v>ACCEF01</v>
          </cell>
          <cell r="Q93">
            <v>0.01</v>
          </cell>
          <cell r="R93">
            <v>11418.500444256233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222</v>
          </cell>
          <cell r="X93">
            <v>116.40500444256233</v>
          </cell>
          <cell r="Y93">
            <v>11756.905448698795</v>
          </cell>
          <cell r="Z93">
            <v>116.40500444256233</v>
          </cell>
          <cell r="AA93">
            <v>11640.500444256233</v>
          </cell>
          <cell r="AB93">
            <v>15607.408956076306</v>
          </cell>
        </row>
        <row r="94">
          <cell r="C94" t="str">
            <v>EMAM6P90CH2</v>
          </cell>
          <cell r="D94" t="str">
            <v>PM90CH2</v>
          </cell>
          <cell r="E94" t="str">
            <v>6</v>
          </cell>
          <cell r="N94" t="str">
            <v>BRAQA01</v>
          </cell>
          <cell r="O94">
            <v>6</v>
          </cell>
          <cell r="P94" t="str">
            <v>ACCEF01</v>
          </cell>
          <cell r="Q94">
            <v>0.01</v>
          </cell>
          <cell r="R94">
            <v>12859.879921149677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222</v>
          </cell>
          <cell r="X94">
            <v>130.81879921149678</v>
          </cell>
          <cell r="Y94">
            <v>13212.698720361173</v>
          </cell>
          <cell r="Z94">
            <v>130.81879921149678</v>
          </cell>
          <cell r="AA94">
            <v>13081.879921149677</v>
          </cell>
          <cell r="AB94">
            <v>17569.988569534249</v>
          </cell>
        </row>
        <row r="95">
          <cell r="C95" t="str">
            <v>EMAM6P90C1</v>
          </cell>
          <cell r="D95" t="str">
            <v>PM90C1</v>
          </cell>
          <cell r="E95" t="str">
            <v>6</v>
          </cell>
          <cell r="L95" t="str">
            <v>MENSM01</v>
          </cell>
          <cell r="M95">
            <v>6</v>
          </cell>
          <cell r="N95" t="str">
            <v>BRAQA01</v>
          </cell>
          <cell r="O95">
            <v>6</v>
          </cell>
          <cell r="P95" t="str">
            <v>ACCEF01</v>
          </cell>
          <cell r="Q95">
            <v>0.01</v>
          </cell>
          <cell r="R95">
            <v>10062.923031021839</v>
          </cell>
          <cell r="S95">
            <v>0</v>
          </cell>
          <cell r="T95">
            <v>0</v>
          </cell>
          <cell r="U95">
            <v>0</v>
          </cell>
          <cell r="V95">
            <v>460.66666666666663</v>
          </cell>
          <cell r="W95">
            <v>222</v>
          </cell>
          <cell r="X95">
            <v>107.45589697688506</v>
          </cell>
          <cell r="Y95">
            <v>10853.045594665391</v>
          </cell>
          <cell r="Z95">
            <v>107.45589697688506</v>
          </cell>
          <cell r="AA95">
            <v>10745.589697688505</v>
          </cell>
          <cell r="AB95">
            <v>13941.155297826452</v>
          </cell>
        </row>
        <row r="96">
          <cell r="C96" t="str">
            <v>EMAM2P85C3</v>
          </cell>
          <cell r="D96" t="str">
            <v>PM85C3</v>
          </cell>
          <cell r="E96" t="str">
            <v>2</v>
          </cell>
          <cell r="L96" t="str">
            <v>MENSM01</v>
          </cell>
          <cell r="M96">
            <v>6</v>
          </cell>
          <cell r="N96" t="str">
            <v>BRAQA01</v>
          </cell>
          <cell r="O96">
            <v>6</v>
          </cell>
          <cell r="P96" t="str">
            <v>ACCEF01</v>
          </cell>
          <cell r="Q96">
            <v>0.01</v>
          </cell>
          <cell r="R96">
            <v>2328.0129007452456</v>
          </cell>
          <cell r="S96">
            <v>0</v>
          </cell>
          <cell r="T96">
            <v>0</v>
          </cell>
          <cell r="U96">
            <v>0</v>
          </cell>
          <cell r="V96">
            <v>460.66666666666663</v>
          </cell>
          <cell r="W96">
            <v>222</v>
          </cell>
          <cell r="X96">
            <v>30.106795674119123</v>
          </cell>
          <cell r="Y96">
            <v>3040.7863630860311</v>
          </cell>
          <cell r="Z96">
            <v>30.106795674119123</v>
          </cell>
          <cell r="AA96">
            <v>3010.6795674119121</v>
          </cell>
          <cell r="AB96">
            <v>3409.316058427893</v>
          </cell>
        </row>
        <row r="97">
          <cell r="C97" t="str">
            <v>EMAM3P85C2</v>
          </cell>
          <cell r="D97" t="str">
            <v>PM85C2</v>
          </cell>
          <cell r="E97" t="str">
            <v>3</v>
          </cell>
          <cell r="L97" t="str">
            <v>MENSM01</v>
          </cell>
          <cell r="M97">
            <v>3</v>
          </cell>
          <cell r="N97" t="str">
            <v>BRAQA01</v>
          </cell>
          <cell r="O97">
            <v>3</v>
          </cell>
          <cell r="P97" t="str">
            <v>ACCEF01</v>
          </cell>
          <cell r="Q97">
            <v>0.01</v>
          </cell>
          <cell r="R97">
            <v>4044.3501751687822</v>
          </cell>
          <cell r="S97">
            <v>0</v>
          </cell>
          <cell r="T97">
            <v>0</v>
          </cell>
          <cell r="U97">
            <v>0</v>
          </cell>
          <cell r="V97">
            <v>230.33333333333331</v>
          </cell>
          <cell r="W97">
            <v>111</v>
          </cell>
          <cell r="X97">
            <v>43.85683508502116</v>
          </cell>
          <cell r="Y97">
            <v>4429.5403435871367</v>
          </cell>
          <cell r="Z97">
            <v>43.85683508502116</v>
          </cell>
          <cell r="AA97">
            <v>4385.6835085021157</v>
          </cell>
          <cell r="AB97">
            <v>5626.5286848305796</v>
          </cell>
        </row>
        <row r="98">
          <cell r="C98" t="str">
            <v>EMAM2P80C3</v>
          </cell>
          <cell r="D98" t="str">
            <v>PM80C3</v>
          </cell>
          <cell r="E98" t="str">
            <v>2</v>
          </cell>
          <cell r="N98" t="str">
            <v>BRAQA01</v>
          </cell>
          <cell r="O98">
            <v>6</v>
          </cell>
          <cell r="P98" t="str">
            <v>ACCEF01</v>
          </cell>
          <cell r="Q98">
            <v>0.01</v>
          </cell>
          <cell r="R98">
            <v>2129.6588840688364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222</v>
          </cell>
          <cell r="X98">
            <v>23.516588840688364</v>
          </cell>
          <cell r="Y98">
            <v>2375.1754729095246</v>
          </cell>
          <cell r="Z98">
            <v>23.516588840688364</v>
          </cell>
          <cell r="AA98">
            <v>2351.6588840688364</v>
          </cell>
          <cell r="AB98">
            <v>2959.7395734406382</v>
          </cell>
        </row>
        <row r="99">
          <cell r="C99" t="str">
            <v>EMAM6P85C2</v>
          </cell>
          <cell r="D99" t="str">
            <v>PM85C2</v>
          </cell>
          <cell r="E99" t="str">
            <v>6</v>
          </cell>
          <cell r="N99" t="str">
            <v>BRAQA01</v>
          </cell>
          <cell r="O99">
            <v>6</v>
          </cell>
          <cell r="P99" t="str">
            <v>ACCEF01</v>
          </cell>
          <cell r="Q99">
            <v>0.01</v>
          </cell>
          <cell r="R99">
            <v>8088.7003503375645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222</v>
          </cell>
          <cell r="X99">
            <v>83.107003503375637</v>
          </cell>
          <cell r="Y99">
            <v>8393.807353840939</v>
          </cell>
          <cell r="Z99">
            <v>83.107003503375637</v>
          </cell>
          <cell r="AA99">
            <v>8310.7003503375636</v>
          </cell>
          <cell r="AB99">
            <v>11073.559344661158</v>
          </cell>
        </row>
        <row r="100">
          <cell r="C100" t="str">
            <v>EMAM6P90C1</v>
          </cell>
          <cell r="D100" t="str">
            <v>PM90C1</v>
          </cell>
          <cell r="E100" t="str">
            <v>6</v>
          </cell>
          <cell r="N100" t="str">
            <v>BRAQA01</v>
          </cell>
          <cell r="O100">
            <v>6</v>
          </cell>
          <cell r="P100" t="str">
            <v>ACCEF01</v>
          </cell>
          <cell r="Q100">
            <v>0.01</v>
          </cell>
          <cell r="R100">
            <v>10062.923031021839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222</v>
          </cell>
          <cell r="X100">
            <v>102.84923031021839</v>
          </cell>
          <cell r="Y100">
            <v>10387.772261332057</v>
          </cell>
          <cell r="Z100">
            <v>102.84923031021839</v>
          </cell>
          <cell r="AA100">
            <v>10284.923031021839</v>
          </cell>
          <cell r="AB100">
            <v>13761.657272826451</v>
          </cell>
        </row>
        <row r="101">
          <cell r="C101" t="str">
            <v>EMAM6P90C2</v>
          </cell>
          <cell r="D101" t="str">
            <v>PM90C2</v>
          </cell>
          <cell r="E101" t="str">
            <v>6</v>
          </cell>
          <cell r="N101" t="str">
            <v>BRAQA01</v>
          </cell>
          <cell r="O101">
            <v>6</v>
          </cell>
          <cell r="P101" t="str">
            <v>ACCEF01</v>
          </cell>
          <cell r="Q101">
            <v>0.01</v>
          </cell>
          <cell r="R101">
            <v>8918.9588325114019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222</v>
          </cell>
          <cell r="X101">
            <v>91.409588325114015</v>
          </cell>
          <cell r="Y101">
            <v>9232.3684208365157</v>
          </cell>
          <cell r="Z101">
            <v>91.409588325114015</v>
          </cell>
          <cell r="AA101">
            <v>9140.9588325114019</v>
          </cell>
          <cell r="AB101">
            <v>12204.037748951196</v>
          </cell>
        </row>
        <row r="102">
          <cell r="C102" t="str">
            <v>EMAM2P90C2</v>
          </cell>
          <cell r="D102" t="str">
            <v>PM90C2</v>
          </cell>
          <cell r="E102" t="str">
            <v>2</v>
          </cell>
          <cell r="P102" t="str">
            <v>ACCEF01</v>
          </cell>
          <cell r="Q102">
            <v>0.01</v>
          </cell>
          <cell r="R102">
            <v>2972.9862775038009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29.729862775038011</v>
          </cell>
          <cell r="Y102">
            <v>3002.7161402788388</v>
          </cell>
          <cell r="Z102">
            <v>29.729862775038011</v>
          </cell>
          <cell r="AA102">
            <v>2972.9862775038009</v>
          </cell>
          <cell r="AB102">
            <v>4048.0125829837316</v>
          </cell>
        </row>
        <row r="103">
          <cell r="C103" t="str">
            <v>EMAM2P90C1</v>
          </cell>
          <cell r="D103" t="str">
            <v>PM90C1</v>
          </cell>
          <cell r="E103" t="str">
            <v>2</v>
          </cell>
          <cell r="P103" t="str">
            <v>ACCEF01</v>
          </cell>
          <cell r="Q103">
            <v>0.01</v>
          </cell>
          <cell r="R103">
            <v>3354.3076770072798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33.543076770072801</v>
          </cell>
          <cell r="Y103">
            <v>3387.8507537773526</v>
          </cell>
          <cell r="Z103">
            <v>33.543076770072801</v>
          </cell>
          <cell r="AA103">
            <v>3354.3076770072798</v>
          </cell>
          <cell r="AB103">
            <v>4567.2190909421506</v>
          </cell>
        </row>
        <row r="104">
          <cell r="C104" t="str">
            <v>EMAM2P85C2</v>
          </cell>
          <cell r="D104" t="str">
            <v>PM85C2</v>
          </cell>
          <cell r="E104" t="str">
            <v>2</v>
          </cell>
          <cell r="P104" t="str">
            <v>ACCEF01</v>
          </cell>
          <cell r="Q104">
            <v>0.01</v>
          </cell>
          <cell r="R104">
            <v>2696.2334501125215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26.962334501125216</v>
          </cell>
          <cell r="Y104">
            <v>2723.1957846136465</v>
          </cell>
          <cell r="Z104">
            <v>26.962334501125216</v>
          </cell>
          <cell r="AA104">
            <v>2696.2334501125215</v>
          </cell>
          <cell r="AB104">
            <v>3671.186448220386</v>
          </cell>
        </row>
        <row r="105">
          <cell r="C105" t="str">
            <v>EMAM3P85C3</v>
          </cell>
          <cell r="D105" t="str">
            <v>PM85C3</v>
          </cell>
          <cell r="E105" t="str">
            <v>3</v>
          </cell>
          <cell r="N105" t="str">
            <v>BRAQA01</v>
          </cell>
          <cell r="O105">
            <v>3</v>
          </cell>
          <cell r="P105" t="str">
            <v>ACCEF01</v>
          </cell>
          <cell r="Q105">
            <v>0.01</v>
          </cell>
          <cell r="R105">
            <v>3492.0193511178686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111</v>
          </cell>
          <cell r="X105">
            <v>36.030193511178688</v>
          </cell>
          <cell r="Y105">
            <v>3639.0495446290474</v>
          </cell>
          <cell r="Z105">
            <v>36.030193511178688</v>
          </cell>
          <cell r="AA105">
            <v>3603.0193511178686</v>
          </cell>
          <cell r="AB105">
            <v>4784.7270501418398</v>
          </cell>
        </row>
        <row r="106">
          <cell r="C106" t="str">
            <v>EMAM3P85C2</v>
          </cell>
          <cell r="D106" t="str">
            <v>PM85C2</v>
          </cell>
          <cell r="E106" t="str">
            <v>3</v>
          </cell>
          <cell r="N106" t="str">
            <v>BRAQA01</v>
          </cell>
          <cell r="O106">
            <v>3</v>
          </cell>
          <cell r="P106" t="str">
            <v>ACCEF01</v>
          </cell>
          <cell r="Q106">
            <v>0.01</v>
          </cell>
          <cell r="R106">
            <v>4044.3501751687822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111</v>
          </cell>
          <cell r="X106">
            <v>41.553501751687818</v>
          </cell>
          <cell r="Y106">
            <v>4196.9036769204695</v>
          </cell>
          <cell r="Z106">
            <v>41.553501751687818</v>
          </cell>
          <cell r="AA106">
            <v>4155.3501751687818</v>
          </cell>
          <cell r="AB106">
            <v>5536.7796723305792</v>
          </cell>
        </row>
        <row r="107">
          <cell r="C107" t="str">
            <v>EMAM2P75C2</v>
          </cell>
          <cell r="D107" t="str">
            <v>PM75C2</v>
          </cell>
          <cell r="E107" t="str">
            <v>2</v>
          </cell>
          <cell r="P107" t="str">
            <v>ACCEF01</v>
          </cell>
          <cell r="Q107">
            <v>0.01</v>
          </cell>
          <cell r="R107">
            <v>2225.2915435294353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22.252915435294355</v>
          </cell>
          <cell r="Y107">
            <v>2247.5444589647295</v>
          </cell>
          <cell r="Z107">
            <v>22.252915435294355</v>
          </cell>
          <cell r="AA107">
            <v>2225.2915435294353</v>
          </cell>
          <cell r="AB107">
            <v>3029.9528245982387</v>
          </cell>
        </row>
        <row r="108">
          <cell r="C108" t="str">
            <v>EMAM2P75C3</v>
          </cell>
          <cell r="D108" t="str">
            <v>PM75C3</v>
          </cell>
          <cell r="E108" t="str">
            <v>2</v>
          </cell>
          <cell r="P108" t="str">
            <v>ACCEF01</v>
          </cell>
          <cell r="Q108">
            <v>0.01</v>
          </cell>
          <cell r="R108">
            <v>1940.2851644198263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19.402851644198265</v>
          </cell>
          <cell r="Y108">
            <v>1959.6880160640246</v>
          </cell>
          <cell r="Z108">
            <v>19.402851644198265</v>
          </cell>
          <cell r="AA108">
            <v>1940.2851644198263</v>
          </cell>
          <cell r="AB108">
            <v>2641.8886691743478</v>
          </cell>
        </row>
        <row r="109">
          <cell r="C109" t="str">
            <v>EMAM2P75C1</v>
          </cell>
          <cell r="D109" t="str">
            <v>PM75C1</v>
          </cell>
          <cell r="E109" t="str">
            <v>2</v>
          </cell>
          <cell r="P109" t="str">
            <v>ACCEF01</v>
          </cell>
          <cell r="Q109">
            <v>0.01</v>
          </cell>
          <cell r="R109">
            <v>2562.7555203716361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25.627555203716362</v>
          </cell>
          <cell r="Y109">
            <v>2588.3830755753524</v>
          </cell>
          <cell r="Z109">
            <v>25.627555203716362</v>
          </cell>
          <cell r="AA109">
            <v>2562.7555203716361</v>
          </cell>
          <cell r="AB109">
            <v>3489.4431474758599</v>
          </cell>
        </row>
        <row r="110">
          <cell r="C110" t="str">
            <v>EMAM2P75C4</v>
          </cell>
          <cell r="D110" t="str">
            <v>PM75C4</v>
          </cell>
          <cell r="E110" t="str">
            <v>2</v>
          </cell>
          <cell r="P110" t="str">
            <v>ACCEF01</v>
          </cell>
          <cell r="Q110">
            <v>0.01</v>
          </cell>
          <cell r="R110">
            <v>1660.966537359647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16.609665373596471</v>
          </cell>
          <cell r="Y110">
            <v>1677.5762027332435</v>
          </cell>
          <cell r="Z110">
            <v>16.609665373596471</v>
          </cell>
          <cell r="AA110">
            <v>1660.966537359647</v>
          </cell>
          <cell r="AB110">
            <v>2261.5689463565554</v>
          </cell>
        </row>
        <row r="111">
          <cell r="C111" t="str">
            <v>EMAM2P70C4</v>
          </cell>
          <cell r="D111" t="str">
            <v>PM70C4</v>
          </cell>
          <cell r="E111" t="str">
            <v>2</v>
          </cell>
          <cell r="P111" t="str">
            <v>ACCEF01</v>
          </cell>
          <cell r="Q111">
            <v>0.01</v>
          </cell>
          <cell r="R111">
            <v>1489.5469004745771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14.895469004745772</v>
          </cell>
          <cell r="Y111">
            <v>1504.4423694793229</v>
          </cell>
          <cell r="Z111">
            <v>14.895469004745772</v>
          </cell>
          <cell r="AA111">
            <v>1489.5469004745771</v>
          </cell>
          <cell r="AB111">
            <v>2028.1642877706809</v>
          </cell>
        </row>
        <row r="112">
          <cell r="C112" t="str">
            <v>EMAM1P85C3</v>
          </cell>
          <cell r="D112" t="str">
            <v>PM85C3</v>
          </cell>
          <cell r="E112" t="str">
            <v>1</v>
          </cell>
          <cell r="P112" t="str">
            <v>ACCEF01</v>
          </cell>
          <cell r="Q112">
            <v>0.01</v>
          </cell>
          <cell r="R112">
            <v>1164.0064503726228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11.640064503726228</v>
          </cell>
          <cell r="Y112">
            <v>1175.6465148763491</v>
          </cell>
          <cell r="Z112">
            <v>11.640064503726228</v>
          </cell>
          <cell r="AA112">
            <v>1164.0064503726228</v>
          </cell>
          <cell r="AB112">
            <v>1584.9090167139466</v>
          </cell>
        </row>
        <row r="113">
          <cell r="C113" t="str">
            <v>EMAM1P85C1</v>
          </cell>
          <cell r="D113" t="str">
            <v>PM85C1</v>
          </cell>
          <cell r="E113" t="str">
            <v>1</v>
          </cell>
          <cell r="P113" t="str">
            <v>ACCEF01</v>
          </cell>
          <cell r="Q113">
            <v>0.01</v>
          </cell>
          <cell r="R113">
            <v>1546.2198115629021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15.462198115629022</v>
          </cell>
          <cell r="Y113">
            <v>1561.6820096785311</v>
          </cell>
          <cell r="Z113">
            <v>15.462198115629022</v>
          </cell>
          <cell r="AA113">
            <v>1546.2198115629021</v>
          </cell>
          <cell r="AB113">
            <v>2105.3300180452516</v>
          </cell>
        </row>
        <row r="114">
          <cell r="C114" t="str">
            <v>EMAM1P85C4</v>
          </cell>
          <cell r="D114" t="str">
            <v>PM85C4</v>
          </cell>
          <cell r="E114" t="str">
            <v>1</v>
          </cell>
          <cell r="P114" t="str">
            <v>ACCEF01</v>
          </cell>
          <cell r="Q114">
            <v>0.01</v>
          </cell>
          <cell r="R114">
            <v>1014.1641921889461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10.141641921889461</v>
          </cell>
          <cell r="Y114">
            <v>1024.3058341108356</v>
          </cell>
          <cell r="Z114">
            <v>10.141641921889461</v>
          </cell>
          <cell r="AA114">
            <v>1014.1641921889461</v>
          </cell>
          <cell r="AB114">
            <v>1380.8840768142891</v>
          </cell>
        </row>
        <row r="115">
          <cell r="C115" t="str">
            <v>EMAM1P85C2</v>
          </cell>
          <cell r="D115" t="str">
            <v>PM85C2</v>
          </cell>
          <cell r="E115" t="str">
            <v>1</v>
          </cell>
          <cell r="P115" t="str">
            <v>ACCEF01</v>
          </cell>
          <cell r="Q115">
            <v>0.01</v>
          </cell>
          <cell r="R115">
            <v>1348.1167250562607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13.481167250562608</v>
          </cell>
          <cell r="Y115">
            <v>1361.5978923068233</v>
          </cell>
          <cell r="Z115">
            <v>13.481167250562608</v>
          </cell>
          <cell r="AA115">
            <v>1348.1167250562607</v>
          </cell>
          <cell r="AB115">
            <v>1835.593224110193</v>
          </cell>
        </row>
        <row r="116">
          <cell r="C116" t="str">
            <v>EMAM1P75C2</v>
          </cell>
          <cell r="D116" t="str">
            <v>PM75C2</v>
          </cell>
          <cell r="E116" t="str">
            <v>1</v>
          </cell>
          <cell r="P116" t="str">
            <v>ACCEF01</v>
          </cell>
          <cell r="Q116">
            <v>0.01</v>
          </cell>
          <cell r="R116">
            <v>1112.6457717647177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11.126457717647178</v>
          </cell>
          <cell r="Y116">
            <v>1123.7722294823648</v>
          </cell>
          <cell r="Z116">
            <v>11.126457717647178</v>
          </cell>
          <cell r="AA116">
            <v>1112.6457717647177</v>
          </cell>
          <cell r="AB116">
            <v>1514.9764122991194</v>
          </cell>
        </row>
        <row r="117">
          <cell r="C117" t="str">
            <v>EMAM1P75C1</v>
          </cell>
          <cell r="D117" t="str">
            <v>PM75C1</v>
          </cell>
          <cell r="E117" t="str">
            <v>1</v>
          </cell>
          <cell r="P117" t="str">
            <v>ACCEF01</v>
          </cell>
          <cell r="Q117">
            <v>0.01</v>
          </cell>
          <cell r="R117">
            <v>1281.377760185818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12.813777601858181</v>
          </cell>
          <cell r="Y117">
            <v>1294.1915377876762</v>
          </cell>
          <cell r="Z117">
            <v>12.813777601858181</v>
          </cell>
          <cell r="AA117">
            <v>1281.377760185818</v>
          </cell>
          <cell r="AB117">
            <v>1744.7215737379299</v>
          </cell>
        </row>
        <row r="118">
          <cell r="C118" t="str">
            <v>EMAM1P80C4</v>
          </cell>
          <cell r="D118" t="str">
            <v>PM80C4</v>
          </cell>
          <cell r="E118" t="str">
            <v>1</v>
          </cell>
          <cell r="P118" t="str">
            <v>ACCEF01</v>
          </cell>
          <cell r="Q118">
            <v>0.01</v>
          </cell>
          <cell r="R118">
            <v>921.91559018293776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9.2191559018293781</v>
          </cell>
          <cell r="Y118">
            <v>931.13474608476713</v>
          </cell>
          <cell r="Z118">
            <v>9.2191559018293781</v>
          </cell>
          <cell r="AA118">
            <v>921.91559018293776</v>
          </cell>
          <cell r="AB118">
            <v>1255.2785519894262</v>
          </cell>
        </row>
        <row r="119">
          <cell r="C119" t="str">
            <v>EMAM1P75C4</v>
          </cell>
          <cell r="D119" t="str">
            <v>PM75C4</v>
          </cell>
          <cell r="E119" t="str">
            <v>1</v>
          </cell>
          <cell r="P119" t="str">
            <v>ACCEF01</v>
          </cell>
          <cell r="Q119">
            <v>0.01</v>
          </cell>
          <cell r="R119">
            <v>830.48326867982348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8.3048326867982354</v>
          </cell>
          <cell r="Y119">
            <v>838.78810136662173</v>
          </cell>
          <cell r="Z119">
            <v>8.3048326867982354</v>
          </cell>
          <cell r="AA119">
            <v>830.48326867982348</v>
          </cell>
          <cell r="AB119">
            <v>1130.7844731782777</v>
          </cell>
        </row>
        <row r="120">
          <cell r="C120" t="str">
            <v>EMSU2P75C2</v>
          </cell>
          <cell r="D120" t="str">
            <v>PM75C2</v>
          </cell>
          <cell r="E120" t="str">
            <v>2</v>
          </cell>
          <cell r="F120" t="str">
            <v>CRUCM10</v>
          </cell>
          <cell r="G120">
            <v>2</v>
          </cell>
          <cell r="J120" t="str">
            <v>BRAZM02</v>
          </cell>
          <cell r="K120">
            <v>1</v>
          </cell>
          <cell r="P120" t="str">
            <v>ACCEF01</v>
          </cell>
          <cell r="Q120">
            <v>0.01</v>
          </cell>
          <cell r="R120">
            <v>2225.2915435294353</v>
          </cell>
          <cell r="S120">
            <v>680.5</v>
          </cell>
          <cell r="T120">
            <v>0</v>
          </cell>
          <cell r="U120">
            <v>285.57727272727271</v>
          </cell>
          <cell r="V120">
            <v>0</v>
          </cell>
          <cell r="W120">
            <v>0</v>
          </cell>
          <cell r="X120">
            <v>31.913688162567084</v>
          </cell>
          <cell r="Y120">
            <v>3223.2825044192755</v>
          </cell>
          <cell r="Z120">
            <v>31.913688162567084</v>
          </cell>
          <cell r="AA120">
            <v>3191.3688162567082</v>
          </cell>
          <cell r="AB120">
            <v>3418.0658602232388</v>
          </cell>
        </row>
        <row r="121">
          <cell r="C121" t="str">
            <v>EMSU2P75C1</v>
          </cell>
          <cell r="D121" t="str">
            <v>PM75C1</v>
          </cell>
          <cell r="E121" t="str">
            <v>2</v>
          </cell>
          <cell r="F121" t="str">
            <v>CRUCM10</v>
          </cell>
          <cell r="G121">
            <v>2</v>
          </cell>
          <cell r="J121" t="str">
            <v>BRAZM02</v>
          </cell>
          <cell r="K121">
            <v>1</v>
          </cell>
          <cell r="P121" t="str">
            <v>ACCEF01</v>
          </cell>
          <cell r="Q121">
            <v>0.01</v>
          </cell>
          <cell r="R121">
            <v>2562.7555203716361</v>
          </cell>
          <cell r="S121">
            <v>680.5</v>
          </cell>
          <cell r="T121">
            <v>0</v>
          </cell>
          <cell r="U121">
            <v>285.57727272727271</v>
          </cell>
          <cell r="V121">
            <v>0</v>
          </cell>
          <cell r="W121">
            <v>0</v>
          </cell>
          <cell r="X121">
            <v>35.288327930989091</v>
          </cell>
          <cell r="Y121">
            <v>3564.1211210298979</v>
          </cell>
          <cell r="Z121">
            <v>35.288327930989091</v>
          </cell>
          <cell r="AA121">
            <v>3528.832793098909</v>
          </cell>
          <cell r="AB121">
            <v>3877.5561831008599</v>
          </cell>
        </row>
        <row r="122">
          <cell r="C122" t="str">
            <v>EMSU2P70C4</v>
          </cell>
          <cell r="D122" t="str">
            <v>PM70C4</v>
          </cell>
          <cell r="E122" t="str">
            <v>2</v>
          </cell>
          <cell r="F122" t="str">
            <v>CRUCM10</v>
          </cell>
          <cell r="G122">
            <v>2</v>
          </cell>
          <cell r="J122" t="str">
            <v>BRAZM02</v>
          </cell>
          <cell r="K122">
            <v>1</v>
          </cell>
          <cell r="P122" t="str">
            <v>ACCEF01</v>
          </cell>
          <cell r="Q122">
            <v>0.01</v>
          </cell>
          <cell r="R122">
            <v>1489.5469004745771</v>
          </cell>
          <cell r="S122">
            <v>680.5</v>
          </cell>
          <cell r="T122">
            <v>0</v>
          </cell>
          <cell r="U122">
            <v>285.57727272727271</v>
          </cell>
          <cell r="V122">
            <v>0</v>
          </cell>
          <cell r="W122">
            <v>0</v>
          </cell>
          <cell r="X122">
            <v>24.556241732018503</v>
          </cell>
          <cell r="Y122">
            <v>2480.1804149338686</v>
          </cell>
          <cell r="Z122">
            <v>24.556241732018503</v>
          </cell>
          <cell r="AA122">
            <v>2455.6241732018502</v>
          </cell>
          <cell r="AB122">
            <v>2416.2773233956809</v>
          </cell>
        </row>
      </sheetData>
      <sheetData sheetId="8">
        <row r="41">
          <cell r="A41" t="str">
            <v>ET-220COTAD600</v>
          </cell>
          <cell r="B41">
            <v>14648.830924572294</v>
          </cell>
          <cell r="C41">
            <v>1.6105930909805981</v>
          </cell>
          <cell r="D41">
            <v>23593.305878059065</v>
          </cell>
        </row>
        <row r="42">
          <cell r="A42" t="str">
            <v>ET-220COPAS600</v>
          </cell>
          <cell r="B42">
            <v>8016</v>
          </cell>
          <cell r="C42">
            <v>3.9401385972280556</v>
          </cell>
          <cell r="D42">
            <v>31584.150995380092</v>
          </cell>
        </row>
        <row r="43">
          <cell r="A43" t="str">
            <v>ET-220COPAS500</v>
          </cell>
          <cell r="B43">
            <v>6748.666666666667</v>
          </cell>
          <cell r="C43">
            <v>3.9401385972280556</v>
          </cell>
          <cell r="D43">
            <v>26590.682013159738</v>
          </cell>
        </row>
        <row r="44">
          <cell r="A44" t="str">
            <v>ET-220COPAD600</v>
          </cell>
          <cell r="B44">
            <v>9331</v>
          </cell>
          <cell r="C44">
            <v>3.9401385972280556</v>
          </cell>
          <cell r="D44">
            <v>36765.43325073499</v>
          </cell>
        </row>
        <row r="45">
          <cell r="A45" t="str">
            <v>ET-220COPAD500</v>
          </cell>
          <cell r="B45">
            <v>7949</v>
          </cell>
          <cell r="C45">
            <v>3.9401385972280556</v>
          </cell>
          <cell r="D45">
            <v>31320.161709365813</v>
          </cell>
        </row>
        <row r="46">
          <cell r="A46" t="str">
            <v>ET-060COACS400</v>
          </cell>
          <cell r="B46">
            <v>5008</v>
          </cell>
          <cell r="C46">
            <v>3.9401385972280556</v>
          </cell>
          <cell r="D46">
            <v>19732.214094918101</v>
          </cell>
        </row>
        <row r="47">
          <cell r="A47" t="str">
            <v>ET-060COACD400</v>
          </cell>
          <cell r="B47">
            <v>5008</v>
          </cell>
          <cell r="C47">
            <v>3.9401385972280556</v>
          </cell>
          <cell r="D47">
            <v>19732.214094918101</v>
          </cell>
        </row>
        <row r="48">
          <cell r="A48" t="str">
            <v>ET-060COACD500</v>
          </cell>
          <cell r="B48">
            <v>5437</v>
          </cell>
          <cell r="C48">
            <v>3.9401385972280556</v>
          </cell>
          <cell r="D48">
            <v>21422.533553128938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441"/>
  <sheetViews>
    <sheetView workbookViewId="0"/>
  </sheetViews>
  <sheetFormatPr baseColWidth="10" defaultRowHeight="15" x14ac:dyDescent="0.25"/>
  <cols>
    <col min="1" max="1" width="5" style="192" bestFit="1" customWidth="1"/>
    <col min="2" max="2" width="18.42578125" style="192" bestFit="1" customWidth="1"/>
    <col min="3" max="3" width="34.85546875" style="192" bestFit="1" customWidth="1"/>
    <col min="4" max="4" width="12.28515625" style="192" bestFit="1" customWidth="1"/>
    <col min="5" max="5" width="18.28515625" style="192" bestFit="1" customWidth="1"/>
    <col min="6" max="6" width="20.28515625" style="192" bestFit="1" customWidth="1"/>
    <col min="7" max="7" width="13.42578125" style="192" bestFit="1" customWidth="1"/>
    <col min="8" max="16384" width="11.42578125" style="1"/>
  </cols>
  <sheetData>
    <row r="1" spans="1:7" s="44" customFormat="1" ht="49.5" customHeight="1" x14ac:dyDescent="0.25">
      <c r="A1" s="190" t="s">
        <v>3133</v>
      </c>
      <c r="B1" s="190" t="s">
        <v>8127</v>
      </c>
      <c r="C1" s="190" t="s">
        <v>8128</v>
      </c>
      <c r="D1" s="190" t="s">
        <v>8129</v>
      </c>
      <c r="E1" s="190" t="s">
        <v>8130</v>
      </c>
      <c r="F1" s="190" t="s">
        <v>8131</v>
      </c>
      <c r="G1" s="190" t="s">
        <v>8132</v>
      </c>
    </row>
    <row r="2" spans="1:7" x14ac:dyDescent="0.25">
      <c r="A2" s="191">
        <v>1</v>
      </c>
      <c r="B2" s="191" t="s">
        <v>3173</v>
      </c>
      <c r="C2" s="191" t="s">
        <v>8133</v>
      </c>
      <c r="D2" s="191" t="s">
        <v>3160</v>
      </c>
      <c r="E2" s="191" t="s">
        <v>3185</v>
      </c>
      <c r="F2" s="191" t="s">
        <v>8134</v>
      </c>
      <c r="G2" s="191">
        <v>8</v>
      </c>
    </row>
    <row r="3" spans="1:7" x14ac:dyDescent="0.25">
      <c r="A3" s="191">
        <v>2</v>
      </c>
      <c r="B3" s="191" t="s">
        <v>3173</v>
      </c>
      <c r="C3" s="191" t="s">
        <v>8133</v>
      </c>
      <c r="D3" s="191" t="s">
        <v>3160</v>
      </c>
      <c r="E3" s="191" t="s">
        <v>3185</v>
      </c>
      <c r="F3" s="191" t="s">
        <v>8134</v>
      </c>
      <c r="G3" s="191">
        <v>8</v>
      </c>
    </row>
    <row r="4" spans="1:7" x14ac:dyDescent="0.25">
      <c r="A4" s="191">
        <v>3</v>
      </c>
      <c r="B4" s="191" t="s">
        <v>3173</v>
      </c>
      <c r="C4" s="191" t="s">
        <v>8133</v>
      </c>
      <c r="D4" s="191" t="s">
        <v>3160</v>
      </c>
      <c r="E4" s="191" t="s">
        <v>3185</v>
      </c>
      <c r="F4" s="191" t="s">
        <v>8134</v>
      </c>
      <c r="G4" s="191">
        <v>8</v>
      </c>
    </row>
    <row r="5" spans="1:7" x14ac:dyDescent="0.25">
      <c r="A5" s="191">
        <v>4</v>
      </c>
      <c r="B5" s="191" t="s">
        <v>3173</v>
      </c>
      <c r="C5" s="191" t="s">
        <v>8133</v>
      </c>
      <c r="D5" s="191" t="s">
        <v>3160</v>
      </c>
      <c r="E5" s="191" t="s">
        <v>3185</v>
      </c>
      <c r="F5" s="191" t="s">
        <v>8134</v>
      </c>
      <c r="G5" s="191">
        <v>8</v>
      </c>
    </row>
    <row r="6" spans="1:7" x14ac:dyDescent="0.25">
      <c r="A6" s="191">
        <v>5</v>
      </c>
      <c r="B6" s="191" t="s">
        <v>3173</v>
      </c>
      <c r="C6" s="191" t="s">
        <v>8133</v>
      </c>
      <c r="D6" s="191" t="s">
        <v>3160</v>
      </c>
      <c r="E6" s="191" t="s">
        <v>3185</v>
      </c>
      <c r="F6" s="191" t="s">
        <v>8134</v>
      </c>
      <c r="G6" s="191">
        <v>8</v>
      </c>
    </row>
    <row r="7" spans="1:7" x14ac:dyDescent="0.25">
      <c r="A7" s="191">
        <v>6</v>
      </c>
      <c r="B7" s="191" t="s">
        <v>3173</v>
      </c>
      <c r="C7" s="191" t="s">
        <v>8133</v>
      </c>
      <c r="D7" s="191" t="s">
        <v>3160</v>
      </c>
      <c r="E7" s="191" t="s">
        <v>3185</v>
      </c>
      <c r="F7" s="191" t="s">
        <v>8134</v>
      </c>
      <c r="G7" s="191">
        <v>8</v>
      </c>
    </row>
    <row r="8" spans="1:7" x14ac:dyDescent="0.25">
      <c r="A8" s="191">
        <v>7</v>
      </c>
      <c r="B8" s="191" t="s">
        <v>3173</v>
      </c>
      <c r="C8" s="191" t="s">
        <v>8133</v>
      </c>
      <c r="D8" s="191" t="s">
        <v>3160</v>
      </c>
      <c r="E8" s="191" t="s">
        <v>3185</v>
      </c>
      <c r="F8" s="191" t="s">
        <v>8134</v>
      </c>
      <c r="G8" s="191">
        <v>8</v>
      </c>
    </row>
    <row r="9" spans="1:7" x14ac:dyDescent="0.25">
      <c r="A9" s="191">
        <v>8</v>
      </c>
      <c r="B9" s="191" t="s">
        <v>3173</v>
      </c>
      <c r="C9" s="191" t="s">
        <v>8133</v>
      </c>
      <c r="D9" s="191" t="s">
        <v>3160</v>
      </c>
      <c r="E9" s="191" t="s">
        <v>3185</v>
      </c>
      <c r="F9" s="191" t="s">
        <v>8134</v>
      </c>
      <c r="G9" s="191">
        <v>8</v>
      </c>
    </row>
    <row r="10" spans="1:7" x14ac:dyDescent="0.25">
      <c r="A10" s="191">
        <v>9</v>
      </c>
      <c r="B10" s="191" t="s">
        <v>3173</v>
      </c>
      <c r="C10" s="191" t="s">
        <v>8133</v>
      </c>
      <c r="D10" s="191" t="s">
        <v>3160</v>
      </c>
      <c r="E10" s="191" t="s">
        <v>3185</v>
      </c>
      <c r="F10" s="191" t="s">
        <v>8134</v>
      </c>
      <c r="G10" s="191">
        <v>8</v>
      </c>
    </row>
    <row r="11" spans="1:7" x14ac:dyDescent="0.25">
      <c r="A11" s="191">
        <v>10</v>
      </c>
      <c r="B11" s="191" t="s">
        <v>3173</v>
      </c>
      <c r="C11" s="191" t="s">
        <v>8133</v>
      </c>
      <c r="D11" s="191" t="s">
        <v>3160</v>
      </c>
      <c r="E11" s="191" t="s">
        <v>3185</v>
      </c>
      <c r="F11" s="191" t="s">
        <v>8134</v>
      </c>
      <c r="G11" s="191">
        <v>8</v>
      </c>
    </row>
    <row r="12" spans="1:7" x14ac:dyDescent="0.25">
      <c r="A12" s="191">
        <v>11</v>
      </c>
      <c r="B12" s="191" t="s">
        <v>3173</v>
      </c>
      <c r="C12" s="191" t="s">
        <v>8133</v>
      </c>
      <c r="D12" s="191" t="s">
        <v>3160</v>
      </c>
      <c r="E12" s="191" t="s">
        <v>3185</v>
      </c>
      <c r="F12" s="191" t="s">
        <v>8134</v>
      </c>
      <c r="G12" s="191">
        <v>8</v>
      </c>
    </row>
    <row r="13" spans="1:7" x14ac:dyDescent="0.25">
      <c r="A13" s="191">
        <v>12</v>
      </c>
      <c r="B13" s="191" t="s">
        <v>3173</v>
      </c>
      <c r="C13" s="191" t="s">
        <v>8133</v>
      </c>
      <c r="D13" s="191" t="s">
        <v>3160</v>
      </c>
      <c r="E13" s="191" t="s">
        <v>3185</v>
      </c>
      <c r="F13" s="191" t="s">
        <v>8134</v>
      </c>
      <c r="G13" s="191">
        <v>8</v>
      </c>
    </row>
    <row r="14" spans="1:7" x14ac:dyDescent="0.25">
      <c r="A14" s="191">
        <v>13</v>
      </c>
      <c r="B14" s="191" t="s">
        <v>3173</v>
      </c>
      <c r="C14" s="191" t="s">
        <v>8133</v>
      </c>
      <c r="D14" s="191" t="s">
        <v>3160</v>
      </c>
      <c r="E14" s="191" t="s">
        <v>3185</v>
      </c>
      <c r="F14" s="191" t="s">
        <v>8134</v>
      </c>
      <c r="G14" s="191">
        <v>8</v>
      </c>
    </row>
    <row r="15" spans="1:7" x14ac:dyDescent="0.25">
      <c r="A15" s="191">
        <v>14</v>
      </c>
      <c r="B15" s="191" t="s">
        <v>3173</v>
      </c>
      <c r="C15" s="191" t="s">
        <v>8133</v>
      </c>
      <c r="D15" s="191" t="s">
        <v>3160</v>
      </c>
      <c r="E15" s="191" t="s">
        <v>3185</v>
      </c>
      <c r="F15" s="191" t="s">
        <v>8134</v>
      </c>
      <c r="G15" s="191">
        <v>8</v>
      </c>
    </row>
    <row r="16" spans="1:7" x14ac:dyDescent="0.25">
      <c r="A16" s="191">
        <v>15</v>
      </c>
      <c r="B16" s="191" t="s">
        <v>3173</v>
      </c>
      <c r="C16" s="191" t="s">
        <v>8133</v>
      </c>
      <c r="D16" s="191" t="s">
        <v>3160</v>
      </c>
      <c r="E16" s="191" t="s">
        <v>3185</v>
      </c>
      <c r="F16" s="191" t="s">
        <v>8134</v>
      </c>
      <c r="G16" s="191">
        <v>8</v>
      </c>
    </row>
    <row r="17" spans="1:7" x14ac:dyDescent="0.25">
      <c r="A17" s="191">
        <v>16</v>
      </c>
      <c r="B17" s="191" t="s">
        <v>3173</v>
      </c>
      <c r="C17" s="191" t="s">
        <v>8133</v>
      </c>
      <c r="D17" s="191" t="s">
        <v>3160</v>
      </c>
      <c r="E17" s="191" t="s">
        <v>3185</v>
      </c>
      <c r="F17" s="191" t="s">
        <v>8134</v>
      </c>
      <c r="G17" s="191">
        <v>8</v>
      </c>
    </row>
    <row r="18" spans="1:7" x14ac:dyDescent="0.25">
      <c r="A18" s="191">
        <v>17</v>
      </c>
      <c r="B18" s="191" t="s">
        <v>5717</v>
      </c>
      <c r="C18" s="191" t="s">
        <v>8133</v>
      </c>
      <c r="D18" s="191" t="s">
        <v>3160</v>
      </c>
      <c r="E18" s="191" t="s">
        <v>3186</v>
      </c>
      <c r="F18" s="191" t="s">
        <v>8135</v>
      </c>
      <c r="G18" s="191">
        <v>13</v>
      </c>
    </row>
    <row r="19" spans="1:7" x14ac:dyDescent="0.25">
      <c r="A19" s="191">
        <v>18</v>
      </c>
      <c r="B19" s="191" t="s">
        <v>3173</v>
      </c>
      <c r="C19" s="191" t="s">
        <v>8133</v>
      </c>
      <c r="D19" s="191" t="s">
        <v>3160</v>
      </c>
      <c r="E19" s="191" t="s">
        <v>3185</v>
      </c>
      <c r="F19" s="191" t="s">
        <v>8134</v>
      </c>
      <c r="G19" s="191">
        <v>8</v>
      </c>
    </row>
    <row r="20" spans="1:7" x14ac:dyDescent="0.25">
      <c r="A20" s="191">
        <v>19</v>
      </c>
      <c r="B20" s="191" t="s">
        <v>3173</v>
      </c>
      <c r="C20" s="191" t="s">
        <v>8133</v>
      </c>
      <c r="D20" s="191" t="s">
        <v>3160</v>
      </c>
      <c r="E20" s="191" t="s">
        <v>3185</v>
      </c>
      <c r="F20" s="191" t="s">
        <v>8134</v>
      </c>
      <c r="G20" s="191">
        <v>8</v>
      </c>
    </row>
    <row r="21" spans="1:7" x14ac:dyDescent="0.25">
      <c r="A21" s="191">
        <v>20</v>
      </c>
      <c r="B21" s="191" t="s">
        <v>3173</v>
      </c>
      <c r="C21" s="191" t="s">
        <v>8133</v>
      </c>
      <c r="D21" s="191" t="s">
        <v>3160</v>
      </c>
      <c r="E21" s="191" t="s">
        <v>3185</v>
      </c>
      <c r="F21" s="191" t="s">
        <v>8134</v>
      </c>
      <c r="G21" s="191">
        <v>8</v>
      </c>
    </row>
    <row r="22" spans="1:7" x14ac:dyDescent="0.25">
      <c r="A22" s="191">
        <v>21</v>
      </c>
      <c r="B22" s="191" t="s">
        <v>3173</v>
      </c>
      <c r="C22" s="191" t="s">
        <v>8133</v>
      </c>
      <c r="D22" s="191" t="s">
        <v>3160</v>
      </c>
      <c r="E22" s="191" t="s">
        <v>3185</v>
      </c>
      <c r="F22" s="191" t="s">
        <v>8134</v>
      </c>
      <c r="G22" s="191">
        <v>8</v>
      </c>
    </row>
    <row r="23" spans="1:7" x14ac:dyDescent="0.25">
      <c r="A23" s="191">
        <v>22</v>
      </c>
      <c r="B23" s="191" t="s">
        <v>3173</v>
      </c>
      <c r="C23" s="191" t="s">
        <v>8133</v>
      </c>
      <c r="D23" s="191" t="s">
        <v>3160</v>
      </c>
      <c r="E23" s="191" t="s">
        <v>3185</v>
      </c>
      <c r="F23" s="191" t="s">
        <v>8134</v>
      </c>
      <c r="G23" s="191">
        <v>8</v>
      </c>
    </row>
    <row r="24" spans="1:7" x14ac:dyDescent="0.25">
      <c r="A24" s="191">
        <v>23</v>
      </c>
      <c r="B24" s="191" t="s">
        <v>3173</v>
      </c>
      <c r="C24" s="191" t="s">
        <v>8133</v>
      </c>
      <c r="D24" s="191" t="s">
        <v>3160</v>
      </c>
      <c r="E24" s="191" t="s">
        <v>3185</v>
      </c>
      <c r="F24" s="191" t="s">
        <v>8134</v>
      </c>
      <c r="G24" s="191">
        <v>8</v>
      </c>
    </row>
    <row r="25" spans="1:7" x14ac:dyDescent="0.25">
      <c r="A25" s="191">
        <v>24</v>
      </c>
      <c r="B25" s="191" t="s">
        <v>3173</v>
      </c>
      <c r="C25" s="191" t="s">
        <v>8133</v>
      </c>
      <c r="D25" s="191" t="s">
        <v>3160</v>
      </c>
      <c r="E25" s="191" t="s">
        <v>3185</v>
      </c>
      <c r="F25" s="191" t="s">
        <v>8134</v>
      </c>
      <c r="G25" s="191">
        <v>8</v>
      </c>
    </row>
    <row r="26" spans="1:7" x14ac:dyDescent="0.25">
      <c r="A26" s="191">
        <v>25</v>
      </c>
      <c r="B26" s="191" t="s">
        <v>3173</v>
      </c>
      <c r="C26" s="191" t="s">
        <v>8133</v>
      </c>
      <c r="D26" s="191" t="s">
        <v>3160</v>
      </c>
      <c r="E26" s="191" t="s">
        <v>3185</v>
      </c>
      <c r="F26" s="191" t="s">
        <v>8134</v>
      </c>
      <c r="G26" s="191">
        <v>8</v>
      </c>
    </row>
    <row r="27" spans="1:7" x14ac:dyDescent="0.25">
      <c r="A27" s="191">
        <v>26</v>
      </c>
      <c r="B27" s="191" t="s">
        <v>3173</v>
      </c>
      <c r="C27" s="191" t="s">
        <v>8133</v>
      </c>
      <c r="D27" s="191" t="s">
        <v>3160</v>
      </c>
      <c r="E27" s="191" t="s">
        <v>3185</v>
      </c>
      <c r="F27" s="191" t="s">
        <v>8134</v>
      </c>
      <c r="G27" s="191">
        <v>8</v>
      </c>
    </row>
    <row r="28" spans="1:7" x14ac:dyDescent="0.25">
      <c r="A28" s="191">
        <v>27</v>
      </c>
      <c r="B28" s="191" t="s">
        <v>3173</v>
      </c>
      <c r="C28" s="191" t="s">
        <v>8133</v>
      </c>
      <c r="D28" s="191" t="s">
        <v>3160</v>
      </c>
      <c r="E28" s="191" t="s">
        <v>3185</v>
      </c>
      <c r="F28" s="191" t="s">
        <v>8134</v>
      </c>
      <c r="G28" s="191">
        <v>8</v>
      </c>
    </row>
    <row r="29" spans="1:7" x14ac:dyDescent="0.25">
      <c r="A29" s="191">
        <v>28</v>
      </c>
      <c r="B29" s="191" t="s">
        <v>5717</v>
      </c>
      <c r="C29" s="191" t="s">
        <v>8133</v>
      </c>
      <c r="D29" s="191" t="s">
        <v>3160</v>
      </c>
      <c r="E29" s="191" t="s">
        <v>3186</v>
      </c>
      <c r="F29" s="191" t="s">
        <v>8135</v>
      </c>
      <c r="G29" s="191">
        <v>13</v>
      </c>
    </row>
    <row r="30" spans="1:7" x14ac:dyDescent="0.25">
      <c r="A30" s="191">
        <v>29</v>
      </c>
      <c r="B30" s="191" t="s">
        <v>3173</v>
      </c>
      <c r="C30" s="191" t="s">
        <v>8133</v>
      </c>
      <c r="D30" s="191" t="s">
        <v>3160</v>
      </c>
      <c r="E30" s="191" t="s">
        <v>3185</v>
      </c>
      <c r="F30" s="191" t="s">
        <v>8134</v>
      </c>
      <c r="G30" s="191">
        <v>8</v>
      </c>
    </row>
    <row r="31" spans="1:7" x14ac:dyDescent="0.25">
      <c r="A31" s="191">
        <v>30</v>
      </c>
      <c r="B31" s="191" t="s">
        <v>5717</v>
      </c>
      <c r="C31" s="191" t="s">
        <v>8133</v>
      </c>
      <c r="D31" s="191" t="s">
        <v>3160</v>
      </c>
      <c r="E31" s="191" t="s">
        <v>3186</v>
      </c>
      <c r="F31" s="191" t="s">
        <v>8135</v>
      </c>
      <c r="G31" s="191">
        <v>13</v>
      </c>
    </row>
    <row r="32" spans="1:7" x14ac:dyDescent="0.25">
      <c r="A32" s="191">
        <v>31</v>
      </c>
      <c r="B32" s="191" t="s">
        <v>3173</v>
      </c>
      <c r="C32" s="191" t="s">
        <v>8133</v>
      </c>
      <c r="D32" s="191" t="s">
        <v>3160</v>
      </c>
      <c r="E32" s="191" t="s">
        <v>3185</v>
      </c>
      <c r="F32" s="191" t="s">
        <v>8134</v>
      </c>
      <c r="G32" s="191">
        <v>8</v>
      </c>
    </row>
    <row r="33" spans="1:7" x14ac:dyDescent="0.25">
      <c r="A33" s="191">
        <v>32</v>
      </c>
      <c r="B33" s="191" t="s">
        <v>5717</v>
      </c>
      <c r="C33" s="191" t="s">
        <v>8133</v>
      </c>
      <c r="D33" s="191" t="s">
        <v>3160</v>
      </c>
      <c r="E33" s="191" t="s">
        <v>3186</v>
      </c>
      <c r="F33" s="191" t="s">
        <v>8135</v>
      </c>
      <c r="G33" s="191">
        <v>13</v>
      </c>
    </row>
    <row r="34" spans="1:7" x14ac:dyDescent="0.25">
      <c r="A34" s="191">
        <v>33</v>
      </c>
      <c r="B34" s="191" t="s">
        <v>5717</v>
      </c>
      <c r="C34" s="191" t="s">
        <v>8133</v>
      </c>
      <c r="D34" s="191" t="s">
        <v>3160</v>
      </c>
      <c r="E34" s="191" t="s">
        <v>3186</v>
      </c>
      <c r="F34" s="191" t="s">
        <v>8135</v>
      </c>
      <c r="G34" s="191">
        <v>13</v>
      </c>
    </row>
    <row r="35" spans="1:7" x14ac:dyDescent="0.25">
      <c r="A35" s="191">
        <v>34</v>
      </c>
      <c r="B35" s="191" t="s">
        <v>5717</v>
      </c>
      <c r="C35" s="191" t="s">
        <v>8133</v>
      </c>
      <c r="D35" s="191" t="s">
        <v>3160</v>
      </c>
      <c r="E35" s="191" t="s">
        <v>3186</v>
      </c>
      <c r="F35" s="191" t="s">
        <v>8135</v>
      </c>
      <c r="G35" s="191">
        <v>13</v>
      </c>
    </row>
    <row r="36" spans="1:7" x14ac:dyDescent="0.25">
      <c r="A36" s="191">
        <v>35</v>
      </c>
      <c r="B36" s="191" t="s">
        <v>5717</v>
      </c>
      <c r="C36" s="191" t="s">
        <v>8133</v>
      </c>
      <c r="D36" s="191" t="s">
        <v>3160</v>
      </c>
      <c r="E36" s="191" t="s">
        <v>3186</v>
      </c>
      <c r="F36" s="191" t="s">
        <v>8135</v>
      </c>
      <c r="G36" s="191">
        <v>13</v>
      </c>
    </row>
    <row r="37" spans="1:7" x14ac:dyDescent="0.25">
      <c r="A37" s="191">
        <v>36</v>
      </c>
      <c r="B37" s="191" t="s">
        <v>5717</v>
      </c>
      <c r="C37" s="191" t="s">
        <v>8133</v>
      </c>
      <c r="D37" s="191" t="s">
        <v>3160</v>
      </c>
      <c r="E37" s="191" t="s">
        <v>3186</v>
      </c>
      <c r="F37" s="191" t="s">
        <v>8135</v>
      </c>
      <c r="G37" s="191">
        <v>13</v>
      </c>
    </row>
    <row r="38" spans="1:7" x14ac:dyDescent="0.25">
      <c r="A38" s="191">
        <v>37</v>
      </c>
      <c r="B38" s="191" t="s">
        <v>3173</v>
      </c>
      <c r="C38" s="191" t="s">
        <v>8133</v>
      </c>
      <c r="D38" s="191" t="s">
        <v>3160</v>
      </c>
      <c r="E38" s="191" t="s">
        <v>3185</v>
      </c>
      <c r="F38" s="191" t="s">
        <v>8134</v>
      </c>
      <c r="G38" s="191">
        <v>8</v>
      </c>
    </row>
    <row r="39" spans="1:7" x14ac:dyDescent="0.25">
      <c r="A39" s="191">
        <v>38</v>
      </c>
      <c r="B39" s="191" t="s">
        <v>3173</v>
      </c>
      <c r="C39" s="191" t="s">
        <v>8133</v>
      </c>
      <c r="D39" s="191" t="s">
        <v>3160</v>
      </c>
      <c r="E39" s="191" t="s">
        <v>3185</v>
      </c>
      <c r="F39" s="191" t="s">
        <v>8134</v>
      </c>
      <c r="G39" s="191">
        <v>8</v>
      </c>
    </row>
    <row r="40" spans="1:7" x14ac:dyDescent="0.25">
      <c r="A40" s="191">
        <v>39</v>
      </c>
      <c r="B40" s="191" t="s">
        <v>3173</v>
      </c>
      <c r="C40" s="191" t="s">
        <v>8133</v>
      </c>
      <c r="D40" s="191" t="s">
        <v>3160</v>
      </c>
      <c r="E40" s="191" t="s">
        <v>3185</v>
      </c>
      <c r="F40" s="191" t="s">
        <v>8134</v>
      </c>
      <c r="G40" s="191">
        <v>8</v>
      </c>
    </row>
    <row r="41" spans="1:7" x14ac:dyDescent="0.25">
      <c r="A41" s="191">
        <v>40</v>
      </c>
      <c r="B41" s="191" t="s">
        <v>3173</v>
      </c>
      <c r="C41" s="191" t="s">
        <v>8133</v>
      </c>
      <c r="D41" s="191" t="s">
        <v>3160</v>
      </c>
      <c r="E41" s="191" t="s">
        <v>3185</v>
      </c>
      <c r="F41" s="191" t="s">
        <v>8134</v>
      </c>
      <c r="G41" s="191">
        <v>8</v>
      </c>
    </row>
    <row r="42" spans="1:7" x14ac:dyDescent="0.25">
      <c r="A42" s="191">
        <v>41</v>
      </c>
      <c r="B42" s="191" t="s">
        <v>3173</v>
      </c>
      <c r="C42" s="191" t="s">
        <v>8133</v>
      </c>
      <c r="D42" s="191" t="s">
        <v>3160</v>
      </c>
      <c r="E42" s="191" t="s">
        <v>3185</v>
      </c>
      <c r="F42" s="191" t="s">
        <v>8134</v>
      </c>
      <c r="G42" s="191">
        <v>8</v>
      </c>
    </row>
    <row r="43" spans="1:7" x14ac:dyDescent="0.25">
      <c r="A43" s="191">
        <v>42</v>
      </c>
      <c r="B43" s="191" t="s">
        <v>3173</v>
      </c>
      <c r="C43" s="191" t="s">
        <v>8133</v>
      </c>
      <c r="D43" s="191" t="s">
        <v>3160</v>
      </c>
      <c r="E43" s="191" t="s">
        <v>3185</v>
      </c>
      <c r="F43" s="191" t="s">
        <v>8134</v>
      </c>
      <c r="G43" s="191">
        <v>8</v>
      </c>
    </row>
    <row r="44" spans="1:7" x14ac:dyDescent="0.25">
      <c r="A44" s="191">
        <v>43</v>
      </c>
      <c r="B44" s="191" t="s">
        <v>3173</v>
      </c>
      <c r="C44" s="191" t="s">
        <v>8133</v>
      </c>
      <c r="D44" s="191" t="s">
        <v>3160</v>
      </c>
      <c r="E44" s="191" t="s">
        <v>3185</v>
      </c>
      <c r="F44" s="191" t="s">
        <v>8134</v>
      </c>
      <c r="G44" s="191">
        <v>8</v>
      </c>
    </row>
    <row r="45" spans="1:7" x14ac:dyDescent="0.25">
      <c r="A45" s="191">
        <v>44</v>
      </c>
      <c r="B45" s="191" t="s">
        <v>3173</v>
      </c>
      <c r="C45" s="191" t="s">
        <v>8133</v>
      </c>
      <c r="D45" s="191" t="s">
        <v>3160</v>
      </c>
      <c r="E45" s="191" t="s">
        <v>3185</v>
      </c>
      <c r="F45" s="191" t="s">
        <v>8134</v>
      </c>
      <c r="G45" s="191">
        <v>8</v>
      </c>
    </row>
    <row r="46" spans="1:7" x14ac:dyDescent="0.25">
      <c r="A46" s="191">
        <v>45</v>
      </c>
      <c r="B46" s="191" t="s">
        <v>3173</v>
      </c>
      <c r="C46" s="191" t="s">
        <v>8133</v>
      </c>
      <c r="D46" s="191" t="s">
        <v>3160</v>
      </c>
      <c r="E46" s="191" t="s">
        <v>3185</v>
      </c>
      <c r="F46" s="191" t="s">
        <v>8134</v>
      </c>
      <c r="G46" s="191">
        <v>8</v>
      </c>
    </row>
    <row r="47" spans="1:7" x14ac:dyDescent="0.25">
      <c r="A47" s="191">
        <v>46</v>
      </c>
      <c r="B47" s="191" t="s">
        <v>3173</v>
      </c>
      <c r="C47" s="191" t="s">
        <v>8133</v>
      </c>
      <c r="D47" s="191" t="s">
        <v>3160</v>
      </c>
      <c r="E47" s="191" t="s">
        <v>3185</v>
      </c>
      <c r="F47" s="191" t="s">
        <v>8134</v>
      </c>
      <c r="G47" s="191">
        <v>8</v>
      </c>
    </row>
    <row r="48" spans="1:7" x14ac:dyDescent="0.25">
      <c r="A48" s="191">
        <v>47</v>
      </c>
      <c r="B48" s="191" t="s">
        <v>3173</v>
      </c>
      <c r="C48" s="191" t="s">
        <v>8133</v>
      </c>
      <c r="D48" s="191" t="s">
        <v>3160</v>
      </c>
      <c r="E48" s="191" t="s">
        <v>3185</v>
      </c>
      <c r="F48" s="191" t="s">
        <v>8134</v>
      </c>
      <c r="G48" s="191">
        <v>8</v>
      </c>
    </row>
    <row r="49" spans="1:7" x14ac:dyDescent="0.25">
      <c r="A49" s="191">
        <v>48</v>
      </c>
      <c r="B49" s="191" t="s">
        <v>3173</v>
      </c>
      <c r="C49" s="191" t="s">
        <v>8133</v>
      </c>
      <c r="D49" s="191" t="s">
        <v>3160</v>
      </c>
      <c r="E49" s="191" t="s">
        <v>3185</v>
      </c>
      <c r="F49" s="191" t="s">
        <v>8134</v>
      </c>
      <c r="G49" s="191">
        <v>8</v>
      </c>
    </row>
    <row r="50" spans="1:7" x14ac:dyDescent="0.25">
      <c r="A50" s="191">
        <v>49</v>
      </c>
      <c r="B50" s="191" t="s">
        <v>3173</v>
      </c>
      <c r="C50" s="191" t="s">
        <v>8133</v>
      </c>
      <c r="D50" s="191" t="s">
        <v>3160</v>
      </c>
      <c r="E50" s="191" t="s">
        <v>3185</v>
      </c>
      <c r="F50" s="191" t="s">
        <v>8134</v>
      </c>
      <c r="G50" s="191">
        <v>8</v>
      </c>
    </row>
    <row r="51" spans="1:7" x14ac:dyDescent="0.25">
      <c r="A51" s="191">
        <v>50</v>
      </c>
      <c r="B51" s="191" t="s">
        <v>3173</v>
      </c>
      <c r="C51" s="191" t="s">
        <v>8133</v>
      </c>
      <c r="D51" s="191" t="s">
        <v>3160</v>
      </c>
      <c r="E51" s="191" t="s">
        <v>3185</v>
      </c>
      <c r="F51" s="191" t="s">
        <v>8134</v>
      </c>
      <c r="G51" s="191">
        <v>8</v>
      </c>
    </row>
    <row r="52" spans="1:7" x14ac:dyDescent="0.25">
      <c r="A52" s="191">
        <v>51</v>
      </c>
      <c r="B52" s="191" t="s">
        <v>3173</v>
      </c>
      <c r="C52" s="191" t="s">
        <v>8133</v>
      </c>
      <c r="D52" s="191" t="s">
        <v>3160</v>
      </c>
      <c r="E52" s="191" t="s">
        <v>3185</v>
      </c>
      <c r="F52" s="191" t="s">
        <v>8134</v>
      </c>
      <c r="G52" s="191">
        <v>8</v>
      </c>
    </row>
    <row r="53" spans="1:7" x14ac:dyDescent="0.25">
      <c r="A53" s="191">
        <v>52</v>
      </c>
      <c r="B53" s="191" t="s">
        <v>3173</v>
      </c>
      <c r="C53" s="191" t="s">
        <v>8133</v>
      </c>
      <c r="D53" s="191" t="s">
        <v>3160</v>
      </c>
      <c r="E53" s="191" t="s">
        <v>3185</v>
      </c>
      <c r="F53" s="191" t="s">
        <v>8134</v>
      </c>
      <c r="G53" s="191">
        <v>8</v>
      </c>
    </row>
    <row r="54" spans="1:7" x14ac:dyDescent="0.25">
      <c r="A54" s="191">
        <v>53</v>
      </c>
      <c r="B54" s="191" t="s">
        <v>3173</v>
      </c>
      <c r="C54" s="191" t="s">
        <v>8133</v>
      </c>
      <c r="D54" s="191" t="s">
        <v>3160</v>
      </c>
      <c r="E54" s="191" t="s">
        <v>3185</v>
      </c>
      <c r="F54" s="191" t="s">
        <v>8134</v>
      </c>
      <c r="G54" s="191">
        <v>8</v>
      </c>
    </row>
    <row r="55" spans="1:7" x14ac:dyDescent="0.25">
      <c r="A55" s="191">
        <v>54</v>
      </c>
      <c r="B55" s="191" t="s">
        <v>3173</v>
      </c>
      <c r="C55" s="191" t="s">
        <v>8133</v>
      </c>
      <c r="D55" s="191" t="s">
        <v>3160</v>
      </c>
      <c r="E55" s="191" t="s">
        <v>3185</v>
      </c>
      <c r="F55" s="191" t="s">
        <v>8134</v>
      </c>
      <c r="G55" s="191">
        <v>8</v>
      </c>
    </row>
    <row r="56" spans="1:7" x14ac:dyDescent="0.25">
      <c r="A56" s="191">
        <v>55</v>
      </c>
      <c r="B56" s="191" t="s">
        <v>3173</v>
      </c>
      <c r="C56" s="191" t="s">
        <v>8133</v>
      </c>
      <c r="D56" s="191" t="s">
        <v>3160</v>
      </c>
      <c r="E56" s="191" t="s">
        <v>3185</v>
      </c>
      <c r="F56" s="191" t="s">
        <v>8134</v>
      </c>
      <c r="G56" s="191">
        <v>8</v>
      </c>
    </row>
    <row r="57" spans="1:7" x14ac:dyDescent="0.25">
      <c r="A57" s="191">
        <v>56</v>
      </c>
      <c r="B57" s="191" t="s">
        <v>3173</v>
      </c>
      <c r="C57" s="191" t="s">
        <v>8133</v>
      </c>
      <c r="D57" s="191" t="s">
        <v>3160</v>
      </c>
      <c r="E57" s="191" t="s">
        <v>3185</v>
      </c>
      <c r="F57" s="191" t="s">
        <v>8134</v>
      </c>
      <c r="G57" s="191">
        <v>8</v>
      </c>
    </row>
    <row r="58" spans="1:7" x14ac:dyDescent="0.25">
      <c r="A58" s="191">
        <v>57</v>
      </c>
      <c r="B58" s="191" t="s">
        <v>3173</v>
      </c>
      <c r="C58" s="191" t="s">
        <v>8133</v>
      </c>
      <c r="D58" s="191" t="s">
        <v>3160</v>
      </c>
      <c r="E58" s="191" t="s">
        <v>3185</v>
      </c>
      <c r="F58" s="191" t="s">
        <v>8134</v>
      </c>
      <c r="G58" s="191">
        <v>8</v>
      </c>
    </row>
    <row r="59" spans="1:7" x14ac:dyDescent="0.25">
      <c r="A59" s="191">
        <v>58</v>
      </c>
      <c r="B59" s="191" t="s">
        <v>5717</v>
      </c>
      <c r="C59" s="191" t="s">
        <v>8133</v>
      </c>
      <c r="D59" s="191" t="s">
        <v>3160</v>
      </c>
      <c r="E59" s="191" t="s">
        <v>3186</v>
      </c>
      <c r="F59" s="191" t="s">
        <v>8135</v>
      </c>
      <c r="G59" s="191">
        <v>13</v>
      </c>
    </row>
    <row r="60" spans="1:7" x14ac:dyDescent="0.25">
      <c r="A60" s="191">
        <v>59</v>
      </c>
      <c r="B60" s="191" t="s">
        <v>5717</v>
      </c>
      <c r="C60" s="191" t="s">
        <v>8133</v>
      </c>
      <c r="D60" s="191" t="s">
        <v>3160</v>
      </c>
      <c r="E60" s="191" t="s">
        <v>3186</v>
      </c>
      <c r="F60" s="191" t="s">
        <v>8135</v>
      </c>
      <c r="G60" s="191">
        <v>13</v>
      </c>
    </row>
    <row r="61" spans="1:7" x14ac:dyDescent="0.25">
      <c r="A61" s="191">
        <v>60</v>
      </c>
      <c r="B61" s="191" t="s">
        <v>5717</v>
      </c>
      <c r="C61" s="191" t="s">
        <v>8133</v>
      </c>
      <c r="D61" s="191" t="s">
        <v>3160</v>
      </c>
      <c r="E61" s="191" t="s">
        <v>3186</v>
      </c>
      <c r="F61" s="191" t="s">
        <v>8135</v>
      </c>
      <c r="G61" s="191">
        <v>13</v>
      </c>
    </row>
    <row r="62" spans="1:7" x14ac:dyDescent="0.25">
      <c r="A62" s="191">
        <v>61</v>
      </c>
      <c r="B62" s="191" t="s">
        <v>5717</v>
      </c>
      <c r="C62" s="191" t="s">
        <v>8133</v>
      </c>
      <c r="D62" s="191" t="s">
        <v>3160</v>
      </c>
      <c r="E62" s="191" t="s">
        <v>3186</v>
      </c>
      <c r="F62" s="191" t="s">
        <v>8135</v>
      </c>
      <c r="G62" s="191">
        <v>13</v>
      </c>
    </row>
    <row r="63" spans="1:7" x14ac:dyDescent="0.25">
      <c r="A63" s="191">
        <v>62</v>
      </c>
      <c r="B63" s="191" t="s">
        <v>5717</v>
      </c>
      <c r="C63" s="191" t="s">
        <v>8133</v>
      </c>
      <c r="D63" s="191" t="s">
        <v>3160</v>
      </c>
      <c r="E63" s="191" t="s">
        <v>3186</v>
      </c>
      <c r="F63" s="191" t="s">
        <v>8135</v>
      </c>
      <c r="G63" s="191">
        <v>13</v>
      </c>
    </row>
    <row r="64" spans="1:7" x14ac:dyDescent="0.25">
      <c r="A64" s="191">
        <v>63</v>
      </c>
      <c r="B64" s="191" t="s">
        <v>5717</v>
      </c>
      <c r="C64" s="191" t="s">
        <v>8133</v>
      </c>
      <c r="D64" s="191" t="s">
        <v>3160</v>
      </c>
      <c r="E64" s="191" t="s">
        <v>3186</v>
      </c>
      <c r="F64" s="191" t="s">
        <v>8135</v>
      </c>
      <c r="G64" s="191">
        <v>13</v>
      </c>
    </row>
    <row r="65" spans="1:7" x14ac:dyDescent="0.25">
      <c r="A65" s="191">
        <v>64</v>
      </c>
      <c r="B65" s="191" t="s">
        <v>5717</v>
      </c>
      <c r="C65" s="191" t="s">
        <v>8133</v>
      </c>
      <c r="D65" s="191" t="s">
        <v>3160</v>
      </c>
      <c r="E65" s="191" t="s">
        <v>3186</v>
      </c>
      <c r="F65" s="191" t="s">
        <v>8135</v>
      </c>
      <c r="G65" s="191">
        <v>13</v>
      </c>
    </row>
    <row r="66" spans="1:7" x14ac:dyDescent="0.25">
      <c r="A66" s="191">
        <v>65</v>
      </c>
      <c r="B66" s="191" t="s">
        <v>5717</v>
      </c>
      <c r="C66" s="191" t="s">
        <v>8133</v>
      </c>
      <c r="D66" s="191" t="s">
        <v>3160</v>
      </c>
      <c r="E66" s="191" t="s">
        <v>3186</v>
      </c>
      <c r="F66" s="191" t="s">
        <v>8135</v>
      </c>
      <c r="G66" s="191">
        <v>13</v>
      </c>
    </row>
    <row r="67" spans="1:7" x14ac:dyDescent="0.25">
      <c r="A67" s="191">
        <v>66</v>
      </c>
      <c r="B67" s="191" t="s">
        <v>5717</v>
      </c>
      <c r="C67" s="191" t="s">
        <v>8133</v>
      </c>
      <c r="D67" s="191" t="s">
        <v>3160</v>
      </c>
      <c r="E67" s="191" t="s">
        <v>3186</v>
      </c>
      <c r="F67" s="191" t="s">
        <v>8135</v>
      </c>
      <c r="G67" s="191">
        <v>13</v>
      </c>
    </row>
    <row r="68" spans="1:7" x14ac:dyDescent="0.25">
      <c r="A68" s="191">
        <v>67</v>
      </c>
      <c r="B68" s="191" t="s">
        <v>5717</v>
      </c>
      <c r="C68" s="191" t="s">
        <v>8133</v>
      </c>
      <c r="D68" s="191" t="s">
        <v>3160</v>
      </c>
      <c r="E68" s="191" t="s">
        <v>3186</v>
      </c>
      <c r="F68" s="191" t="s">
        <v>8135</v>
      </c>
      <c r="G68" s="191">
        <v>13</v>
      </c>
    </row>
    <row r="69" spans="1:7" x14ac:dyDescent="0.25">
      <c r="A69" s="191">
        <v>68</v>
      </c>
      <c r="B69" s="191" t="s">
        <v>5717</v>
      </c>
      <c r="C69" s="191" t="s">
        <v>8133</v>
      </c>
      <c r="D69" s="191" t="s">
        <v>3160</v>
      </c>
      <c r="E69" s="191" t="s">
        <v>3186</v>
      </c>
      <c r="F69" s="191" t="s">
        <v>8135</v>
      </c>
      <c r="G69" s="191">
        <v>13</v>
      </c>
    </row>
    <row r="70" spans="1:7" x14ac:dyDescent="0.25">
      <c r="A70" s="191">
        <v>69</v>
      </c>
      <c r="B70" s="191" t="s">
        <v>5856</v>
      </c>
      <c r="C70" s="191" t="s">
        <v>8133</v>
      </c>
      <c r="D70" s="191" t="s">
        <v>3160</v>
      </c>
      <c r="E70" s="191" t="s">
        <v>3186</v>
      </c>
      <c r="F70" s="191" t="s">
        <v>8136</v>
      </c>
      <c r="G70" s="191">
        <v>12</v>
      </c>
    </row>
    <row r="71" spans="1:7" x14ac:dyDescent="0.25">
      <c r="A71" s="191">
        <v>70</v>
      </c>
      <c r="B71" s="191" t="s">
        <v>5856</v>
      </c>
      <c r="C71" s="191" t="s">
        <v>8133</v>
      </c>
      <c r="D71" s="191" t="s">
        <v>3160</v>
      </c>
      <c r="E71" s="191" t="s">
        <v>3186</v>
      </c>
      <c r="F71" s="191" t="s">
        <v>8136</v>
      </c>
      <c r="G71" s="191">
        <v>12</v>
      </c>
    </row>
    <row r="72" spans="1:7" x14ac:dyDescent="0.25">
      <c r="A72" s="191">
        <v>71</v>
      </c>
      <c r="B72" s="191" t="s">
        <v>5856</v>
      </c>
      <c r="C72" s="191" t="s">
        <v>8133</v>
      </c>
      <c r="D72" s="191" t="s">
        <v>3160</v>
      </c>
      <c r="E72" s="191" t="s">
        <v>3186</v>
      </c>
      <c r="F72" s="191" t="s">
        <v>8136</v>
      </c>
      <c r="G72" s="191">
        <v>12</v>
      </c>
    </row>
    <row r="73" spans="1:7" x14ac:dyDescent="0.25">
      <c r="A73" s="191">
        <v>72</v>
      </c>
      <c r="B73" s="191" t="s">
        <v>5856</v>
      </c>
      <c r="C73" s="191" t="s">
        <v>8133</v>
      </c>
      <c r="D73" s="191" t="s">
        <v>3160</v>
      </c>
      <c r="E73" s="191" t="s">
        <v>3186</v>
      </c>
      <c r="F73" s="191" t="s">
        <v>8136</v>
      </c>
      <c r="G73" s="191">
        <v>12</v>
      </c>
    </row>
    <row r="74" spans="1:7" x14ac:dyDescent="0.25">
      <c r="A74" s="191">
        <v>73</v>
      </c>
      <c r="B74" s="191" t="s">
        <v>5856</v>
      </c>
      <c r="C74" s="191" t="s">
        <v>8133</v>
      </c>
      <c r="D74" s="191" t="s">
        <v>3160</v>
      </c>
      <c r="E74" s="191" t="s">
        <v>3186</v>
      </c>
      <c r="F74" s="191" t="s">
        <v>8136</v>
      </c>
      <c r="G74" s="191">
        <v>12</v>
      </c>
    </row>
    <row r="75" spans="1:7" x14ac:dyDescent="0.25">
      <c r="A75" s="191">
        <v>74</v>
      </c>
      <c r="B75" s="191" t="s">
        <v>5856</v>
      </c>
      <c r="C75" s="191" t="s">
        <v>8133</v>
      </c>
      <c r="D75" s="191" t="s">
        <v>3160</v>
      </c>
      <c r="E75" s="191" t="s">
        <v>3186</v>
      </c>
      <c r="F75" s="191" t="s">
        <v>8136</v>
      </c>
      <c r="G75" s="191">
        <v>12</v>
      </c>
    </row>
    <row r="76" spans="1:7" x14ac:dyDescent="0.25">
      <c r="A76" s="191">
        <v>75</v>
      </c>
      <c r="B76" s="191" t="s">
        <v>5856</v>
      </c>
      <c r="C76" s="191" t="s">
        <v>8133</v>
      </c>
      <c r="D76" s="191" t="s">
        <v>3160</v>
      </c>
      <c r="E76" s="191" t="s">
        <v>3186</v>
      </c>
      <c r="F76" s="191" t="s">
        <v>8136</v>
      </c>
      <c r="G76" s="191">
        <v>12</v>
      </c>
    </row>
    <row r="77" spans="1:7" x14ac:dyDescent="0.25">
      <c r="A77" s="191">
        <v>76</v>
      </c>
      <c r="B77" s="191" t="s">
        <v>5856</v>
      </c>
      <c r="C77" s="191" t="s">
        <v>8133</v>
      </c>
      <c r="D77" s="191" t="s">
        <v>3160</v>
      </c>
      <c r="E77" s="191" t="s">
        <v>3186</v>
      </c>
      <c r="F77" s="191" t="s">
        <v>8136</v>
      </c>
      <c r="G77" s="191">
        <v>12</v>
      </c>
    </row>
    <row r="78" spans="1:7" x14ac:dyDescent="0.25">
      <c r="A78" s="191">
        <v>77</v>
      </c>
      <c r="B78" s="191" t="s">
        <v>5856</v>
      </c>
      <c r="C78" s="191" t="s">
        <v>8133</v>
      </c>
      <c r="D78" s="191" t="s">
        <v>3160</v>
      </c>
      <c r="E78" s="191" t="s">
        <v>3186</v>
      </c>
      <c r="F78" s="191" t="s">
        <v>8136</v>
      </c>
      <c r="G78" s="191">
        <v>12</v>
      </c>
    </row>
    <row r="79" spans="1:7" x14ac:dyDescent="0.25">
      <c r="A79" s="191">
        <v>78</v>
      </c>
      <c r="B79" s="191" t="s">
        <v>5856</v>
      </c>
      <c r="C79" s="191" t="s">
        <v>8133</v>
      </c>
      <c r="D79" s="191" t="s">
        <v>3160</v>
      </c>
      <c r="E79" s="191" t="s">
        <v>3186</v>
      </c>
      <c r="F79" s="191" t="s">
        <v>8136</v>
      </c>
      <c r="G79" s="191">
        <v>12</v>
      </c>
    </row>
    <row r="80" spans="1:7" x14ac:dyDescent="0.25">
      <c r="A80" s="191">
        <v>79</v>
      </c>
      <c r="B80" s="191" t="s">
        <v>5856</v>
      </c>
      <c r="C80" s="191" t="s">
        <v>8133</v>
      </c>
      <c r="D80" s="191" t="s">
        <v>3160</v>
      </c>
      <c r="E80" s="191" t="s">
        <v>3186</v>
      </c>
      <c r="F80" s="191" t="s">
        <v>8136</v>
      </c>
      <c r="G80" s="191">
        <v>12</v>
      </c>
    </row>
    <row r="81" spans="1:7" x14ac:dyDescent="0.25">
      <c r="A81" s="191">
        <v>80</v>
      </c>
      <c r="B81" s="191" t="s">
        <v>5856</v>
      </c>
      <c r="C81" s="191" t="s">
        <v>8133</v>
      </c>
      <c r="D81" s="191" t="s">
        <v>3160</v>
      </c>
      <c r="E81" s="191" t="s">
        <v>3186</v>
      </c>
      <c r="F81" s="191" t="s">
        <v>8136</v>
      </c>
      <c r="G81" s="191">
        <v>12</v>
      </c>
    </row>
    <row r="82" spans="1:7" x14ac:dyDescent="0.25">
      <c r="A82" s="191">
        <v>81</v>
      </c>
      <c r="B82" s="191" t="s">
        <v>5856</v>
      </c>
      <c r="C82" s="191" t="s">
        <v>8133</v>
      </c>
      <c r="D82" s="191" t="s">
        <v>3160</v>
      </c>
      <c r="E82" s="191" t="s">
        <v>3186</v>
      </c>
      <c r="F82" s="191" t="s">
        <v>8136</v>
      </c>
      <c r="G82" s="191">
        <v>12</v>
      </c>
    </row>
    <row r="83" spans="1:7" x14ac:dyDescent="0.25">
      <c r="A83" s="191">
        <v>82</v>
      </c>
      <c r="B83" s="191" t="s">
        <v>5856</v>
      </c>
      <c r="C83" s="191" t="s">
        <v>8133</v>
      </c>
      <c r="D83" s="191" t="s">
        <v>3160</v>
      </c>
      <c r="E83" s="191" t="s">
        <v>3186</v>
      </c>
      <c r="F83" s="191" t="s">
        <v>8136</v>
      </c>
      <c r="G83" s="191">
        <v>12</v>
      </c>
    </row>
    <row r="84" spans="1:7" x14ac:dyDescent="0.25">
      <c r="A84" s="191">
        <v>83</v>
      </c>
      <c r="B84" s="191" t="s">
        <v>5856</v>
      </c>
      <c r="C84" s="191" t="s">
        <v>8133</v>
      </c>
      <c r="D84" s="191" t="s">
        <v>3160</v>
      </c>
      <c r="E84" s="191" t="s">
        <v>3186</v>
      </c>
      <c r="F84" s="191" t="s">
        <v>8136</v>
      </c>
      <c r="G84" s="191">
        <v>12</v>
      </c>
    </row>
    <row r="85" spans="1:7" x14ac:dyDescent="0.25">
      <c r="A85" s="191">
        <v>84</v>
      </c>
      <c r="B85" s="191" t="s">
        <v>5856</v>
      </c>
      <c r="C85" s="191" t="s">
        <v>8133</v>
      </c>
      <c r="D85" s="191" t="s">
        <v>3160</v>
      </c>
      <c r="E85" s="191" t="s">
        <v>3186</v>
      </c>
      <c r="F85" s="191" t="s">
        <v>8136</v>
      </c>
      <c r="G85" s="191">
        <v>12</v>
      </c>
    </row>
    <row r="86" spans="1:7" x14ac:dyDescent="0.25">
      <c r="A86" s="191">
        <v>85</v>
      </c>
      <c r="B86" s="191" t="s">
        <v>5856</v>
      </c>
      <c r="C86" s="191" t="s">
        <v>8133</v>
      </c>
      <c r="D86" s="191" t="s">
        <v>3160</v>
      </c>
      <c r="E86" s="191" t="s">
        <v>3186</v>
      </c>
      <c r="F86" s="191" t="s">
        <v>8136</v>
      </c>
      <c r="G86" s="191">
        <v>12</v>
      </c>
    </row>
    <row r="87" spans="1:7" x14ac:dyDescent="0.25">
      <c r="A87" s="191">
        <v>86</v>
      </c>
      <c r="B87" s="191" t="s">
        <v>5856</v>
      </c>
      <c r="C87" s="191" t="s">
        <v>8133</v>
      </c>
      <c r="D87" s="191" t="s">
        <v>3160</v>
      </c>
      <c r="E87" s="191" t="s">
        <v>3186</v>
      </c>
      <c r="F87" s="191" t="s">
        <v>8136</v>
      </c>
      <c r="G87" s="191">
        <v>12</v>
      </c>
    </row>
    <row r="88" spans="1:7" x14ac:dyDescent="0.25">
      <c r="A88" s="191">
        <v>87</v>
      </c>
      <c r="B88" s="191" t="s">
        <v>5856</v>
      </c>
      <c r="C88" s="191" t="s">
        <v>8133</v>
      </c>
      <c r="D88" s="191" t="s">
        <v>3160</v>
      </c>
      <c r="E88" s="191" t="s">
        <v>3186</v>
      </c>
      <c r="F88" s="191" t="s">
        <v>8136</v>
      </c>
      <c r="G88" s="191">
        <v>12</v>
      </c>
    </row>
    <row r="89" spans="1:7" x14ac:dyDescent="0.25">
      <c r="A89" s="191">
        <v>88</v>
      </c>
      <c r="B89" s="191" t="s">
        <v>5856</v>
      </c>
      <c r="C89" s="191" t="s">
        <v>8133</v>
      </c>
      <c r="D89" s="191" t="s">
        <v>3160</v>
      </c>
      <c r="E89" s="191" t="s">
        <v>3186</v>
      </c>
      <c r="F89" s="191" t="s">
        <v>8136</v>
      </c>
      <c r="G89" s="191">
        <v>12</v>
      </c>
    </row>
    <row r="90" spans="1:7" x14ac:dyDescent="0.25">
      <c r="A90" s="191">
        <v>89</v>
      </c>
      <c r="B90" s="191" t="s">
        <v>5856</v>
      </c>
      <c r="C90" s="191" t="s">
        <v>8133</v>
      </c>
      <c r="D90" s="191" t="s">
        <v>3160</v>
      </c>
      <c r="E90" s="191" t="s">
        <v>3186</v>
      </c>
      <c r="F90" s="191" t="s">
        <v>8136</v>
      </c>
      <c r="G90" s="191">
        <v>12</v>
      </c>
    </row>
    <row r="91" spans="1:7" x14ac:dyDescent="0.25">
      <c r="A91" s="191">
        <v>90</v>
      </c>
      <c r="B91" s="191" t="s">
        <v>5856</v>
      </c>
      <c r="C91" s="191" t="s">
        <v>8133</v>
      </c>
      <c r="D91" s="191" t="s">
        <v>3160</v>
      </c>
      <c r="E91" s="191" t="s">
        <v>3186</v>
      </c>
      <c r="F91" s="191" t="s">
        <v>8136</v>
      </c>
      <c r="G91" s="191">
        <v>12</v>
      </c>
    </row>
    <row r="92" spans="1:7" x14ac:dyDescent="0.25">
      <c r="A92" s="191">
        <v>91</v>
      </c>
      <c r="B92" s="191" t="s">
        <v>5856</v>
      </c>
      <c r="C92" s="191" t="s">
        <v>8133</v>
      </c>
      <c r="D92" s="191" t="s">
        <v>3160</v>
      </c>
      <c r="E92" s="191" t="s">
        <v>3186</v>
      </c>
      <c r="F92" s="191" t="s">
        <v>8136</v>
      </c>
      <c r="G92" s="191">
        <v>12</v>
      </c>
    </row>
    <row r="93" spans="1:7" x14ac:dyDescent="0.25">
      <c r="A93" s="191">
        <v>92</v>
      </c>
      <c r="B93" s="191" t="s">
        <v>5856</v>
      </c>
      <c r="C93" s="191" t="s">
        <v>8133</v>
      </c>
      <c r="D93" s="191" t="s">
        <v>3160</v>
      </c>
      <c r="E93" s="191" t="s">
        <v>3186</v>
      </c>
      <c r="F93" s="191" t="s">
        <v>8136</v>
      </c>
      <c r="G93" s="191">
        <v>12</v>
      </c>
    </row>
    <row r="94" spans="1:7" x14ac:dyDescent="0.25">
      <c r="A94" s="191">
        <v>93</v>
      </c>
      <c r="B94" s="191" t="s">
        <v>5856</v>
      </c>
      <c r="C94" s="191" t="s">
        <v>8133</v>
      </c>
      <c r="D94" s="191" t="s">
        <v>3160</v>
      </c>
      <c r="E94" s="191" t="s">
        <v>3186</v>
      </c>
      <c r="F94" s="191" t="s">
        <v>8136</v>
      </c>
      <c r="G94" s="191">
        <v>12</v>
      </c>
    </row>
    <row r="95" spans="1:7" x14ac:dyDescent="0.25">
      <c r="A95" s="191">
        <v>94</v>
      </c>
      <c r="B95" s="191" t="s">
        <v>5856</v>
      </c>
      <c r="C95" s="191" t="s">
        <v>8133</v>
      </c>
      <c r="D95" s="191" t="s">
        <v>3160</v>
      </c>
      <c r="E95" s="191" t="s">
        <v>3186</v>
      </c>
      <c r="F95" s="191" t="s">
        <v>8136</v>
      </c>
      <c r="G95" s="191">
        <v>12</v>
      </c>
    </row>
    <row r="96" spans="1:7" x14ac:dyDescent="0.25">
      <c r="A96" s="191">
        <v>95</v>
      </c>
      <c r="B96" s="191" t="s">
        <v>5856</v>
      </c>
      <c r="C96" s="191" t="s">
        <v>8133</v>
      </c>
      <c r="D96" s="191" t="s">
        <v>3160</v>
      </c>
      <c r="E96" s="191" t="s">
        <v>3186</v>
      </c>
      <c r="F96" s="191" t="s">
        <v>8136</v>
      </c>
      <c r="G96" s="191">
        <v>12</v>
      </c>
    </row>
    <row r="97" spans="1:7" x14ac:dyDescent="0.25">
      <c r="A97" s="191">
        <v>96</v>
      </c>
      <c r="B97" s="191" t="s">
        <v>5856</v>
      </c>
      <c r="C97" s="191" t="s">
        <v>8133</v>
      </c>
      <c r="D97" s="191" t="s">
        <v>3160</v>
      </c>
      <c r="E97" s="191" t="s">
        <v>3186</v>
      </c>
      <c r="F97" s="191" t="s">
        <v>8136</v>
      </c>
      <c r="G97" s="191">
        <v>12</v>
      </c>
    </row>
    <row r="98" spans="1:7" x14ac:dyDescent="0.25">
      <c r="A98" s="191">
        <v>97</v>
      </c>
      <c r="B98" s="191" t="s">
        <v>5856</v>
      </c>
      <c r="C98" s="191" t="s">
        <v>8133</v>
      </c>
      <c r="D98" s="191" t="s">
        <v>3160</v>
      </c>
      <c r="E98" s="191" t="s">
        <v>3186</v>
      </c>
      <c r="F98" s="191" t="s">
        <v>8136</v>
      </c>
      <c r="G98" s="191">
        <v>12</v>
      </c>
    </row>
    <row r="99" spans="1:7" x14ac:dyDescent="0.25">
      <c r="A99" s="191">
        <v>98</v>
      </c>
      <c r="B99" s="191" t="s">
        <v>5856</v>
      </c>
      <c r="C99" s="191" t="s">
        <v>8133</v>
      </c>
      <c r="D99" s="191" t="s">
        <v>3160</v>
      </c>
      <c r="E99" s="191" t="s">
        <v>3186</v>
      </c>
      <c r="F99" s="191" t="s">
        <v>8136</v>
      </c>
      <c r="G99" s="191">
        <v>12</v>
      </c>
    </row>
    <row r="100" spans="1:7" x14ac:dyDescent="0.25">
      <c r="A100" s="191">
        <v>99</v>
      </c>
      <c r="B100" s="191" t="s">
        <v>5856</v>
      </c>
      <c r="C100" s="191" t="s">
        <v>8133</v>
      </c>
      <c r="D100" s="191" t="s">
        <v>3160</v>
      </c>
      <c r="E100" s="191" t="s">
        <v>3186</v>
      </c>
      <c r="F100" s="191" t="s">
        <v>8136</v>
      </c>
      <c r="G100" s="191">
        <v>12</v>
      </c>
    </row>
    <row r="101" spans="1:7" x14ac:dyDescent="0.25">
      <c r="A101" s="191">
        <v>100</v>
      </c>
      <c r="B101" s="191" t="s">
        <v>5856</v>
      </c>
      <c r="C101" s="191" t="s">
        <v>8133</v>
      </c>
      <c r="D101" s="191" t="s">
        <v>3160</v>
      </c>
      <c r="E101" s="191" t="s">
        <v>3186</v>
      </c>
      <c r="F101" s="191" t="s">
        <v>8136</v>
      </c>
      <c r="G101" s="191">
        <v>12</v>
      </c>
    </row>
    <row r="102" spans="1:7" x14ac:dyDescent="0.25">
      <c r="A102" s="191">
        <v>101</v>
      </c>
      <c r="B102" s="191" t="s">
        <v>5856</v>
      </c>
      <c r="C102" s="191" t="s">
        <v>8133</v>
      </c>
      <c r="D102" s="191" t="s">
        <v>3160</v>
      </c>
      <c r="E102" s="191" t="s">
        <v>3186</v>
      </c>
      <c r="F102" s="191" t="s">
        <v>8136</v>
      </c>
      <c r="G102" s="191">
        <v>12</v>
      </c>
    </row>
    <row r="103" spans="1:7" x14ac:dyDescent="0.25">
      <c r="A103" s="191">
        <v>102</v>
      </c>
      <c r="B103" s="191" t="s">
        <v>5856</v>
      </c>
      <c r="C103" s="191" t="s">
        <v>8133</v>
      </c>
      <c r="D103" s="191" t="s">
        <v>3160</v>
      </c>
      <c r="E103" s="191" t="s">
        <v>3186</v>
      </c>
      <c r="F103" s="191" t="s">
        <v>8136</v>
      </c>
      <c r="G103" s="191">
        <v>12</v>
      </c>
    </row>
    <row r="104" spans="1:7" x14ac:dyDescent="0.25">
      <c r="A104" s="191">
        <v>103</v>
      </c>
      <c r="B104" s="191" t="s">
        <v>5856</v>
      </c>
      <c r="C104" s="191" t="s">
        <v>8133</v>
      </c>
      <c r="D104" s="191" t="s">
        <v>3160</v>
      </c>
      <c r="E104" s="191" t="s">
        <v>3186</v>
      </c>
      <c r="F104" s="191" t="s">
        <v>8136</v>
      </c>
      <c r="G104" s="191">
        <v>12</v>
      </c>
    </row>
    <row r="105" spans="1:7" x14ac:dyDescent="0.25">
      <c r="A105" s="191">
        <v>104</v>
      </c>
      <c r="B105" s="191" t="s">
        <v>5847</v>
      </c>
      <c r="C105" s="191" t="s">
        <v>8133</v>
      </c>
      <c r="D105" s="191" t="s">
        <v>3160</v>
      </c>
      <c r="E105" s="191" t="s">
        <v>3186</v>
      </c>
      <c r="F105" s="191" t="s">
        <v>8136</v>
      </c>
      <c r="G105" s="191">
        <v>12</v>
      </c>
    </row>
    <row r="106" spans="1:7" x14ac:dyDescent="0.25">
      <c r="A106" s="191">
        <v>105</v>
      </c>
      <c r="B106" s="191" t="s">
        <v>5847</v>
      </c>
      <c r="C106" s="191" t="s">
        <v>8133</v>
      </c>
      <c r="D106" s="191" t="s">
        <v>3160</v>
      </c>
      <c r="E106" s="191" t="s">
        <v>3186</v>
      </c>
      <c r="F106" s="191" t="s">
        <v>8136</v>
      </c>
      <c r="G106" s="191">
        <v>12</v>
      </c>
    </row>
    <row r="107" spans="1:7" x14ac:dyDescent="0.25">
      <c r="A107" s="191">
        <v>106</v>
      </c>
      <c r="B107" s="191" t="s">
        <v>5847</v>
      </c>
      <c r="C107" s="191" t="s">
        <v>8133</v>
      </c>
      <c r="D107" s="191" t="s">
        <v>3160</v>
      </c>
      <c r="E107" s="191" t="s">
        <v>3186</v>
      </c>
      <c r="F107" s="191" t="s">
        <v>8136</v>
      </c>
      <c r="G107" s="191">
        <v>12</v>
      </c>
    </row>
    <row r="108" spans="1:7" x14ac:dyDescent="0.25">
      <c r="A108" s="191">
        <v>107</v>
      </c>
      <c r="B108" s="191" t="s">
        <v>5847</v>
      </c>
      <c r="C108" s="191" t="s">
        <v>8133</v>
      </c>
      <c r="D108" s="191" t="s">
        <v>3160</v>
      </c>
      <c r="E108" s="191" t="s">
        <v>3186</v>
      </c>
      <c r="F108" s="191" t="s">
        <v>8136</v>
      </c>
      <c r="G108" s="191">
        <v>12</v>
      </c>
    </row>
    <row r="109" spans="1:7" x14ac:dyDescent="0.25">
      <c r="A109" s="191">
        <v>108</v>
      </c>
      <c r="B109" s="191" t="s">
        <v>5847</v>
      </c>
      <c r="C109" s="191" t="s">
        <v>8133</v>
      </c>
      <c r="D109" s="191" t="s">
        <v>3160</v>
      </c>
      <c r="E109" s="191" t="s">
        <v>3186</v>
      </c>
      <c r="F109" s="191" t="s">
        <v>8136</v>
      </c>
      <c r="G109" s="191">
        <v>12</v>
      </c>
    </row>
    <row r="110" spans="1:7" x14ac:dyDescent="0.25">
      <c r="A110" s="191">
        <v>109</v>
      </c>
      <c r="B110" s="191" t="s">
        <v>5847</v>
      </c>
      <c r="C110" s="191" t="s">
        <v>8133</v>
      </c>
      <c r="D110" s="191" t="s">
        <v>3160</v>
      </c>
      <c r="E110" s="191" t="s">
        <v>3186</v>
      </c>
      <c r="F110" s="191" t="s">
        <v>8136</v>
      </c>
      <c r="G110" s="191">
        <v>12</v>
      </c>
    </row>
    <row r="111" spans="1:7" x14ac:dyDescent="0.25">
      <c r="A111" s="191">
        <v>110</v>
      </c>
      <c r="B111" s="191" t="s">
        <v>5847</v>
      </c>
      <c r="C111" s="191" t="s">
        <v>8133</v>
      </c>
      <c r="D111" s="191" t="s">
        <v>3160</v>
      </c>
      <c r="E111" s="191" t="s">
        <v>3186</v>
      </c>
      <c r="F111" s="191" t="s">
        <v>8136</v>
      </c>
      <c r="G111" s="191">
        <v>12</v>
      </c>
    </row>
    <row r="112" spans="1:7" x14ac:dyDescent="0.25">
      <c r="A112" s="191">
        <v>111</v>
      </c>
      <c r="B112" s="191" t="s">
        <v>5847</v>
      </c>
      <c r="C112" s="191" t="s">
        <v>8133</v>
      </c>
      <c r="D112" s="191" t="s">
        <v>3160</v>
      </c>
      <c r="E112" s="191" t="s">
        <v>3186</v>
      </c>
      <c r="F112" s="191" t="s">
        <v>8136</v>
      </c>
      <c r="G112" s="191">
        <v>12</v>
      </c>
    </row>
    <row r="113" spans="1:7" x14ac:dyDescent="0.25">
      <c r="A113" s="191">
        <v>112</v>
      </c>
      <c r="B113" s="191" t="s">
        <v>5847</v>
      </c>
      <c r="C113" s="191" t="s">
        <v>8133</v>
      </c>
      <c r="D113" s="191" t="s">
        <v>3160</v>
      </c>
      <c r="E113" s="191" t="s">
        <v>3186</v>
      </c>
      <c r="F113" s="191" t="s">
        <v>8136</v>
      </c>
      <c r="G113" s="191">
        <v>12</v>
      </c>
    </row>
    <row r="114" spans="1:7" x14ac:dyDescent="0.25">
      <c r="A114" s="191">
        <v>113</v>
      </c>
      <c r="B114" s="191" t="s">
        <v>5847</v>
      </c>
      <c r="C114" s="191" t="s">
        <v>8133</v>
      </c>
      <c r="D114" s="191" t="s">
        <v>3160</v>
      </c>
      <c r="E114" s="191" t="s">
        <v>3186</v>
      </c>
      <c r="F114" s="191" t="s">
        <v>8136</v>
      </c>
      <c r="G114" s="191">
        <v>12</v>
      </c>
    </row>
    <row r="115" spans="1:7" x14ac:dyDescent="0.25">
      <c r="A115" s="191">
        <v>114</v>
      </c>
      <c r="B115" s="191" t="s">
        <v>5847</v>
      </c>
      <c r="C115" s="191" t="s">
        <v>8133</v>
      </c>
      <c r="D115" s="191" t="s">
        <v>3160</v>
      </c>
      <c r="E115" s="191" t="s">
        <v>3186</v>
      </c>
      <c r="F115" s="191" t="s">
        <v>8136</v>
      </c>
      <c r="G115" s="191">
        <v>12</v>
      </c>
    </row>
    <row r="116" spans="1:7" x14ac:dyDescent="0.25">
      <c r="A116" s="191">
        <v>115</v>
      </c>
      <c r="B116" s="191" t="s">
        <v>5847</v>
      </c>
      <c r="C116" s="191" t="s">
        <v>8133</v>
      </c>
      <c r="D116" s="191" t="s">
        <v>3160</v>
      </c>
      <c r="E116" s="191" t="s">
        <v>3186</v>
      </c>
      <c r="F116" s="191" t="s">
        <v>8136</v>
      </c>
      <c r="G116" s="191">
        <v>12</v>
      </c>
    </row>
    <row r="117" spans="1:7" x14ac:dyDescent="0.25">
      <c r="A117" s="191">
        <v>116</v>
      </c>
      <c r="B117" s="191" t="s">
        <v>5847</v>
      </c>
      <c r="C117" s="191" t="s">
        <v>8133</v>
      </c>
      <c r="D117" s="191" t="s">
        <v>3160</v>
      </c>
      <c r="E117" s="191" t="s">
        <v>3186</v>
      </c>
      <c r="F117" s="191" t="s">
        <v>8136</v>
      </c>
      <c r="G117" s="191">
        <v>12</v>
      </c>
    </row>
    <row r="118" spans="1:7" x14ac:dyDescent="0.25">
      <c r="A118" s="191">
        <v>117</v>
      </c>
      <c r="B118" s="191" t="s">
        <v>5847</v>
      </c>
      <c r="C118" s="191" t="s">
        <v>8133</v>
      </c>
      <c r="D118" s="191" t="s">
        <v>3160</v>
      </c>
      <c r="E118" s="191" t="s">
        <v>3186</v>
      </c>
      <c r="F118" s="191" t="s">
        <v>8136</v>
      </c>
      <c r="G118" s="191">
        <v>12</v>
      </c>
    </row>
    <row r="119" spans="1:7" x14ac:dyDescent="0.25">
      <c r="A119" s="191">
        <v>118</v>
      </c>
      <c r="B119" s="191" t="s">
        <v>5847</v>
      </c>
      <c r="C119" s="191" t="s">
        <v>8133</v>
      </c>
      <c r="D119" s="191" t="s">
        <v>3160</v>
      </c>
      <c r="E119" s="191" t="s">
        <v>3186</v>
      </c>
      <c r="F119" s="191" t="s">
        <v>8136</v>
      </c>
      <c r="G119" s="191">
        <v>12</v>
      </c>
    </row>
    <row r="120" spans="1:7" x14ac:dyDescent="0.25">
      <c r="A120" s="191">
        <v>119</v>
      </c>
      <c r="B120" s="191" t="s">
        <v>5847</v>
      </c>
      <c r="C120" s="191" t="s">
        <v>8133</v>
      </c>
      <c r="D120" s="191" t="s">
        <v>3160</v>
      </c>
      <c r="E120" s="191" t="s">
        <v>3186</v>
      </c>
      <c r="F120" s="191" t="s">
        <v>8136</v>
      </c>
      <c r="G120" s="191">
        <v>12</v>
      </c>
    </row>
    <row r="121" spans="1:7" x14ac:dyDescent="0.25">
      <c r="A121" s="191">
        <v>120</v>
      </c>
      <c r="B121" s="191" t="s">
        <v>5847</v>
      </c>
      <c r="C121" s="191" t="s">
        <v>8133</v>
      </c>
      <c r="D121" s="191" t="s">
        <v>3160</v>
      </c>
      <c r="E121" s="191" t="s">
        <v>3186</v>
      </c>
      <c r="F121" s="191" t="s">
        <v>8136</v>
      </c>
      <c r="G121" s="191">
        <v>12</v>
      </c>
    </row>
    <row r="122" spans="1:7" x14ac:dyDescent="0.25">
      <c r="A122" s="191">
        <v>121</v>
      </c>
      <c r="B122" s="191" t="s">
        <v>5847</v>
      </c>
      <c r="C122" s="191" t="s">
        <v>8133</v>
      </c>
      <c r="D122" s="191" t="s">
        <v>3160</v>
      </c>
      <c r="E122" s="191" t="s">
        <v>3186</v>
      </c>
      <c r="F122" s="191" t="s">
        <v>8136</v>
      </c>
      <c r="G122" s="191">
        <v>12</v>
      </c>
    </row>
    <row r="123" spans="1:7" x14ac:dyDescent="0.25">
      <c r="A123" s="191">
        <v>122</v>
      </c>
      <c r="B123" s="191" t="s">
        <v>5847</v>
      </c>
      <c r="C123" s="191" t="s">
        <v>8133</v>
      </c>
      <c r="D123" s="191" t="s">
        <v>3160</v>
      </c>
      <c r="E123" s="191" t="s">
        <v>3186</v>
      </c>
      <c r="F123" s="191" t="s">
        <v>8136</v>
      </c>
      <c r="G123" s="191">
        <v>12</v>
      </c>
    </row>
    <row r="124" spans="1:7" x14ac:dyDescent="0.25">
      <c r="A124" s="191">
        <v>123</v>
      </c>
      <c r="B124" s="191" t="s">
        <v>5847</v>
      </c>
      <c r="C124" s="191" t="s">
        <v>8133</v>
      </c>
      <c r="D124" s="191" t="s">
        <v>3160</v>
      </c>
      <c r="E124" s="191" t="s">
        <v>3186</v>
      </c>
      <c r="F124" s="191" t="s">
        <v>8136</v>
      </c>
      <c r="G124" s="191">
        <v>12</v>
      </c>
    </row>
    <row r="125" spans="1:7" x14ac:dyDescent="0.25">
      <c r="A125" s="191">
        <v>124</v>
      </c>
      <c r="B125" s="191" t="s">
        <v>5847</v>
      </c>
      <c r="C125" s="191" t="s">
        <v>8133</v>
      </c>
      <c r="D125" s="191" t="s">
        <v>3160</v>
      </c>
      <c r="E125" s="191" t="s">
        <v>3186</v>
      </c>
      <c r="F125" s="191" t="s">
        <v>8136</v>
      </c>
      <c r="G125" s="191">
        <v>12</v>
      </c>
    </row>
    <row r="126" spans="1:7" x14ac:dyDescent="0.25">
      <c r="A126" s="191">
        <v>125</v>
      </c>
      <c r="B126" s="191" t="s">
        <v>5847</v>
      </c>
      <c r="C126" s="191" t="s">
        <v>8133</v>
      </c>
      <c r="D126" s="191" t="s">
        <v>3160</v>
      </c>
      <c r="E126" s="191" t="s">
        <v>3186</v>
      </c>
      <c r="F126" s="191" t="s">
        <v>8136</v>
      </c>
      <c r="G126" s="191">
        <v>12</v>
      </c>
    </row>
    <row r="127" spans="1:7" x14ac:dyDescent="0.25">
      <c r="A127" s="191">
        <v>126</v>
      </c>
      <c r="B127" s="191" t="s">
        <v>5847</v>
      </c>
      <c r="C127" s="191" t="s">
        <v>8133</v>
      </c>
      <c r="D127" s="191" t="s">
        <v>3160</v>
      </c>
      <c r="E127" s="191" t="s">
        <v>3186</v>
      </c>
      <c r="F127" s="191" t="s">
        <v>8136</v>
      </c>
      <c r="G127" s="191">
        <v>12</v>
      </c>
    </row>
    <row r="128" spans="1:7" x14ac:dyDescent="0.25">
      <c r="A128" s="191">
        <v>127</v>
      </c>
      <c r="B128" s="191" t="s">
        <v>5847</v>
      </c>
      <c r="C128" s="191" t="s">
        <v>8133</v>
      </c>
      <c r="D128" s="191" t="s">
        <v>3160</v>
      </c>
      <c r="E128" s="191" t="s">
        <v>3186</v>
      </c>
      <c r="F128" s="191" t="s">
        <v>8136</v>
      </c>
      <c r="G128" s="191">
        <v>12</v>
      </c>
    </row>
    <row r="129" spans="1:7" x14ac:dyDescent="0.25">
      <c r="A129" s="191">
        <v>128</v>
      </c>
      <c r="B129" s="191" t="s">
        <v>5847</v>
      </c>
      <c r="C129" s="191" t="s">
        <v>8133</v>
      </c>
      <c r="D129" s="191" t="s">
        <v>3160</v>
      </c>
      <c r="E129" s="191" t="s">
        <v>3186</v>
      </c>
      <c r="F129" s="191" t="s">
        <v>8136</v>
      </c>
      <c r="G129" s="191">
        <v>12</v>
      </c>
    </row>
    <row r="130" spans="1:7" x14ac:dyDescent="0.25">
      <c r="A130" s="191">
        <v>129</v>
      </c>
      <c r="B130" s="191" t="s">
        <v>5847</v>
      </c>
      <c r="C130" s="191" t="s">
        <v>8133</v>
      </c>
      <c r="D130" s="191" t="s">
        <v>3160</v>
      </c>
      <c r="E130" s="191" t="s">
        <v>3186</v>
      </c>
      <c r="F130" s="191" t="s">
        <v>8136</v>
      </c>
      <c r="G130" s="191">
        <v>12</v>
      </c>
    </row>
    <row r="131" spans="1:7" x14ac:dyDescent="0.25">
      <c r="A131" s="191">
        <v>130</v>
      </c>
      <c r="B131" s="191" t="s">
        <v>5847</v>
      </c>
      <c r="C131" s="191" t="s">
        <v>8133</v>
      </c>
      <c r="D131" s="191" t="s">
        <v>3160</v>
      </c>
      <c r="E131" s="191" t="s">
        <v>3186</v>
      </c>
      <c r="F131" s="191" t="s">
        <v>8136</v>
      </c>
      <c r="G131" s="191">
        <v>12</v>
      </c>
    </row>
    <row r="132" spans="1:7" x14ac:dyDescent="0.25">
      <c r="A132" s="191">
        <v>131</v>
      </c>
      <c r="B132" s="191" t="s">
        <v>5847</v>
      </c>
      <c r="C132" s="191" t="s">
        <v>8133</v>
      </c>
      <c r="D132" s="191" t="s">
        <v>3160</v>
      </c>
      <c r="E132" s="191" t="s">
        <v>3186</v>
      </c>
      <c r="F132" s="191" t="s">
        <v>8136</v>
      </c>
      <c r="G132" s="191">
        <v>12</v>
      </c>
    </row>
    <row r="133" spans="1:7" x14ac:dyDescent="0.25">
      <c r="A133" s="191">
        <v>132</v>
      </c>
      <c r="B133" s="191" t="s">
        <v>5847</v>
      </c>
      <c r="C133" s="191" t="s">
        <v>8133</v>
      </c>
      <c r="D133" s="191" t="s">
        <v>3160</v>
      </c>
      <c r="E133" s="191" t="s">
        <v>3186</v>
      </c>
      <c r="F133" s="191" t="s">
        <v>8136</v>
      </c>
      <c r="G133" s="191">
        <v>12</v>
      </c>
    </row>
    <row r="134" spans="1:7" x14ac:dyDescent="0.25">
      <c r="A134" s="191">
        <v>133</v>
      </c>
      <c r="B134" s="191" t="s">
        <v>5847</v>
      </c>
      <c r="C134" s="191" t="s">
        <v>8133</v>
      </c>
      <c r="D134" s="191" t="s">
        <v>3160</v>
      </c>
      <c r="E134" s="191" t="s">
        <v>3186</v>
      </c>
      <c r="F134" s="191" t="s">
        <v>8136</v>
      </c>
      <c r="G134" s="191">
        <v>12</v>
      </c>
    </row>
    <row r="135" spans="1:7" x14ac:dyDescent="0.25">
      <c r="A135" s="191">
        <v>134</v>
      </c>
      <c r="B135" s="191" t="s">
        <v>5847</v>
      </c>
      <c r="C135" s="191" t="s">
        <v>8133</v>
      </c>
      <c r="D135" s="191" t="s">
        <v>3160</v>
      </c>
      <c r="E135" s="191" t="s">
        <v>3186</v>
      </c>
      <c r="F135" s="191" t="s">
        <v>8136</v>
      </c>
      <c r="G135" s="191">
        <v>12</v>
      </c>
    </row>
    <row r="136" spans="1:7" x14ac:dyDescent="0.25">
      <c r="A136" s="191">
        <v>135</v>
      </c>
      <c r="B136" s="191" t="s">
        <v>5847</v>
      </c>
      <c r="C136" s="191" t="s">
        <v>8133</v>
      </c>
      <c r="D136" s="191" t="s">
        <v>3160</v>
      </c>
      <c r="E136" s="191" t="s">
        <v>3186</v>
      </c>
      <c r="F136" s="191" t="s">
        <v>8136</v>
      </c>
      <c r="G136" s="191">
        <v>12</v>
      </c>
    </row>
    <row r="137" spans="1:7" x14ac:dyDescent="0.25">
      <c r="A137" s="191">
        <v>136</v>
      </c>
      <c r="B137" s="191" t="s">
        <v>5847</v>
      </c>
      <c r="C137" s="191" t="s">
        <v>8133</v>
      </c>
      <c r="D137" s="191" t="s">
        <v>3160</v>
      </c>
      <c r="E137" s="191" t="s">
        <v>3186</v>
      </c>
      <c r="F137" s="191" t="s">
        <v>8136</v>
      </c>
      <c r="G137" s="191">
        <v>12</v>
      </c>
    </row>
    <row r="138" spans="1:7" x14ac:dyDescent="0.25">
      <c r="A138" s="191">
        <v>137</v>
      </c>
      <c r="B138" s="191" t="s">
        <v>5847</v>
      </c>
      <c r="C138" s="191" t="s">
        <v>8133</v>
      </c>
      <c r="D138" s="191" t="s">
        <v>3160</v>
      </c>
      <c r="E138" s="191" t="s">
        <v>3186</v>
      </c>
      <c r="F138" s="191" t="s">
        <v>8136</v>
      </c>
      <c r="G138" s="191">
        <v>12</v>
      </c>
    </row>
    <row r="139" spans="1:7" x14ac:dyDescent="0.25">
      <c r="A139" s="191">
        <v>138</v>
      </c>
      <c r="B139" s="191" t="s">
        <v>5847</v>
      </c>
      <c r="C139" s="191" t="s">
        <v>8133</v>
      </c>
      <c r="D139" s="191" t="s">
        <v>3160</v>
      </c>
      <c r="E139" s="191" t="s">
        <v>3186</v>
      </c>
      <c r="F139" s="191" t="s">
        <v>8136</v>
      </c>
      <c r="G139" s="191">
        <v>12</v>
      </c>
    </row>
    <row r="140" spans="1:7" x14ac:dyDescent="0.25">
      <c r="A140" s="191">
        <v>139</v>
      </c>
      <c r="B140" s="191" t="s">
        <v>5847</v>
      </c>
      <c r="C140" s="191" t="s">
        <v>8133</v>
      </c>
      <c r="D140" s="191" t="s">
        <v>3160</v>
      </c>
      <c r="E140" s="191" t="s">
        <v>3186</v>
      </c>
      <c r="F140" s="191" t="s">
        <v>8136</v>
      </c>
      <c r="G140" s="191">
        <v>12</v>
      </c>
    </row>
    <row r="141" spans="1:7" x14ac:dyDescent="0.25">
      <c r="A141" s="191">
        <v>140</v>
      </c>
      <c r="B141" s="191" t="s">
        <v>5847</v>
      </c>
      <c r="C141" s="191" t="s">
        <v>8133</v>
      </c>
      <c r="D141" s="191" t="s">
        <v>3160</v>
      </c>
      <c r="E141" s="191" t="s">
        <v>3186</v>
      </c>
      <c r="F141" s="191" t="s">
        <v>8136</v>
      </c>
      <c r="G141" s="191">
        <v>12</v>
      </c>
    </row>
    <row r="142" spans="1:7" x14ac:dyDescent="0.25">
      <c r="A142" s="191">
        <v>141</v>
      </c>
      <c r="B142" s="191" t="s">
        <v>5847</v>
      </c>
      <c r="C142" s="191" t="s">
        <v>8133</v>
      </c>
      <c r="D142" s="191" t="s">
        <v>3160</v>
      </c>
      <c r="E142" s="191" t="s">
        <v>3186</v>
      </c>
      <c r="F142" s="191" t="s">
        <v>8136</v>
      </c>
      <c r="G142" s="191">
        <v>12</v>
      </c>
    </row>
    <row r="143" spans="1:7" x14ac:dyDescent="0.25">
      <c r="A143" s="191">
        <v>142</v>
      </c>
      <c r="B143" s="191" t="s">
        <v>5847</v>
      </c>
      <c r="C143" s="191" t="s">
        <v>8133</v>
      </c>
      <c r="D143" s="191" t="s">
        <v>3160</v>
      </c>
      <c r="E143" s="191" t="s">
        <v>3186</v>
      </c>
      <c r="F143" s="191" t="s">
        <v>8136</v>
      </c>
      <c r="G143" s="191">
        <v>12</v>
      </c>
    </row>
    <row r="144" spans="1:7" x14ac:dyDescent="0.25">
      <c r="A144" s="191">
        <v>143</v>
      </c>
      <c r="B144" s="191" t="s">
        <v>5847</v>
      </c>
      <c r="C144" s="191" t="s">
        <v>8133</v>
      </c>
      <c r="D144" s="191" t="s">
        <v>3160</v>
      </c>
      <c r="E144" s="191" t="s">
        <v>3186</v>
      </c>
      <c r="F144" s="191" t="s">
        <v>8136</v>
      </c>
      <c r="G144" s="191">
        <v>12</v>
      </c>
    </row>
    <row r="145" spans="1:7" x14ac:dyDescent="0.25">
      <c r="A145" s="191">
        <v>144</v>
      </c>
      <c r="B145" s="191" t="s">
        <v>5847</v>
      </c>
      <c r="C145" s="191" t="s">
        <v>8133</v>
      </c>
      <c r="D145" s="191" t="s">
        <v>3160</v>
      </c>
      <c r="E145" s="191" t="s">
        <v>3186</v>
      </c>
      <c r="F145" s="191" t="s">
        <v>8136</v>
      </c>
      <c r="G145" s="191">
        <v>12</v>
      </c>
    </row>
    <row r="146" spans="1:7" x14ac:dyDescent="0.25">
      <c r="A146" s="191">
        <v>145</v>
      </c>
      <c r="B146" s="191" t="s">
        <v>5847</v>
      </c>
      <c r="C146" s="191" t="s">
        <v>8133</v>
      </c>
      <c r="D146" s="191" t="s">
        <v>3160</v>
      </c>
      <c r="E146" s="191" t="s">
        <v>3186</v>
      </c>
      <c r="F146" s="191" t="s">
        <v>8136</v>
      </c>
      <c r="G146" s="191">
        <v>12</v>
      </c>
    </row>
    <row r="147" spans="1:7" x14ac:dyDescent="0.25">
      <c r="A147" s="191">
        <v>146</v>
      </c>
      <c r="B147" s="191" t="s">
        <v>5847</v>
      </c>
      <c r="C147" s="191" t="s">
        <v>8133</v>
      </c>
      <c r="D147" s="191" t="s">
        <v>3160</v>
      </c>
      <c r="E147" s="191" t="s">
        <v>3186</v>
      </c>
      <c r="F147" s="191" t="s">
        <v>8136</v>
      </c>
      <c r="G147" s="191">
        <v>12</v>
      </c>
    </row>
    <row r="148" spans="1:7" x14ac:dyDescent="0.25">
      <c r="A148" s="191">
        <v>147</v>
      </c>
      <c r="B148" s="191" t="s">
        <v>5847</v>
      </c>
      <c r="C148" s="191" t="s">
        <v>8133</v>
      </c>
      <c r="D148" s="191" t="s">
        <v>3160</v>
      </c>
      <c r="E148" s="191" t="s">
        <v>3186</v>
      </c>
      <c r="F148" s="191" t="s">
        <v>8136</v>
      </c>
      <c r="G148" s="191">
        <v>12</v>
      </c>
    </row>
    <row r="149" spans="1:7" x14ac:dyDescent="0.25">
      <c r="A149" s="191">
        <v>148</v>
      </c>
      <c r="B149" s="191" t="s">
        <v>5847</v>
      </c>
      <c r="C149" s="191" t="s">
        <v>8133</v>
      </c>
      <c r="D149" s="191" t="s">
        <v>3160</v>
      </c>
      <c r="E149" s="191" t="s">
        <v>3186</v>
      </c>
      <c r="F149" s="191" t="s">
        <v>8136</v>
      </c>
      <c r="G149" s="191">
        <v>12</v>
      </c>
    </row>
    <row r="150" spans="1:7" x14ac:dyDescent="0.25">
      <c r="A150" s="191">
        <v>149</v>
      </c>
      <c r="B150" s="191" t="s">
        <v>5847</v>
      </c>
      <c r="C150" s="191" t="s">
        <v>8133</v>
      </c>
      <c r="D150" s="191" t="s">
        <v>3160</v>
      </c>
      <c r="E150" s="191" t="s">
        <v>3186</v>
      </c>
      <c r="F150" s="191" t="s">
        <v>8136</v>
      </c>
      <c r="G150" s="191">
        <v>12</v>
      </c>
    </row>
    <row r="151" spans="1:7" x14ac:dyDescent="0.25">
      <c r="A151" s="191">
        <v>150</v>
      </c>
      <c r="B151" s="191" t="s">
        <v>5847</v>
      </c>
      <c r="C151" s="191" t="s">
        <v>8133</v>
      </c>
      <c r="D151" s="191" t="s">
        <v>3160</v>
      </c>
      <c r="E151" s="191" t="s">
        <v>3186</v>
      </c>
      <c r="F151" s="191" t="s">
        <v>8136</v>
      </c>
      <c r="G151" s="191">
        <v>12</v>
      </c>
    </row>
    <row r="152" spans="1:7" x14ac:dyDescent="0.25">
      <c r="A152" s="191">
        <v>151</v>
      </c>
      <c r="B152" s="191" t="s">
        <v>5847</v>
      </c>
      <c r="C152" s="191" t="s">
        <v>8133</v>
      </c>
      <c r="D152" s="191" t="s">
        <v>3160</v>
      </c>
      <c r="E152" s="191" t="s">
        <v>3186</v>
      </c>
      <c r="F152" s="191" t="s">
        <v>8136</v>
      </c>
      <c r="G152" s="191">
        <v>12</v>
      </c>
    </row>
    <row r="153" spans="1:7" x14ac:dyDescent="0.25">
      <c r="A153" s="191">
        <v>152</v>
      </c>
      <c r="B153" s="191" t="s">
        <v>5847</v>
      </c>
      <c r="C153" s="191" t="s">
        <v>8133</v>
      </c>
      <c r="D153" s="191" t="s">
        <v>3160</v>
      </c>
      <c r="E153" s="191" t="s">
        <v>3186</v>
      </c>
      <c r="F153" s="191" t="s">
        <v>8136</v>
      </c>
      <c r="G153" s="191">
        <v>12</v>
      </c>
    </row>
    <row r="154" spans="1:7" x14ac:dyDescent="0.25">
      <c r="A154" s="191">
        <v>153</v>
      </c>
      <c r="B154" s="191" t="s">
        <v>5847</v>
      </c>
      <c r="C154" s="191" t="s">
        <v>8133</v>
      </c>
      <c r="D154" s="191" t="s">
        <v>3160</v>
      </c>
      <c r="E154" s="191" t="s">
        <v>3186</v>
      </c>
      <c r="F154" s="191" t="s">
        <v>8136</v>
      </c>
      <c r="G154" s="191">
        <v>12</v>
      </c>
    </row>
    <row r="155" spans="1:7" x14ac:dyDescent="0.25">
      <c r="A155" s="191">
        <v>154</v>
      </c>
      <c r="B155" s="191" t="s">
        <v>5847</v>
      </c>
      <c r="C155" s="191" t="s">
        <v>8133</v>
      </c>
      <c r="D155" s="191" t="s">
        <v>3160</v>
      </c>
      <c r="E155" s="191" t="s">
        <v>3186</v>
      </c>
      <c r="F155" s="191" t="s">
        <v>8136</v>
      </c>
      <c r="G155" s="191">
        <v>12</v>
      </c>
    </row>
    <row r="156" spans="1:7" x14ac:dyDescent="0.25">
      <c r="A156" s="191">
        <v>155</v>
      </c>
      <c r="B156" s="191" t="s">
        <v>5847</v>
      </c>
      <c r="C156" s="191" t="s">
        <v>8133</v>
      </c>
      <c r="D156" s="191" t="s">
        <v>3160</v>
      </c>
      <c r="E156" s="191" t="s">
        <v>3186</v>
      </c>
      <c r="F156" s="191" t="s">
        <v>8136</v>
      </c>
      <c r="G156" s="191">
        <v>12</v>
      </c>
    </row>
    <row r="157" spans="1:7" x14ac:dyDescent="0.25">
      <c r="A157" s="191">
        <v>156</v>
      </c>
      <c r="B157" s="191" t="s">
        <v>5847</v>
      </c>
      <c r="C157" s="191" t="s">
        <v>8133</v>
      </c>
      <c r="D157" s="191" t="s">
        <v>3160</v>
      </c>
      <c r="E157" s="191" t="s">
        <v>3186</v>
      </c>
      <c r="F157" s="191" t="s">
        <v>8136</v>
      </c>
      <c r="G157" s="191">
        <v>12</v>
      </c>
    </row>
    <row r="158" spans="1:7" x14ac:dyDescent="0.25">
      <c r="A158" s="191">
        <v>157</v>
      </c>
      <c r="B158" s="191" t="s">
        <v>5847</v>
      </c>
      <c r="C158" s="191" t="s">
        <v>8133</v>
      </c>
      <c r="D158" s="191" t="s">
        <v>3160</v>
      </c>
      <c r="E158" s="191" t="s">
        <v>3186</v>
      </c>
      <c r="F158" s="191" t="s">
        <v>8136</v>
      </c>
      <c r="G158" s="191">
        <v>12</v>
      </c>
    </row>
    <row r="159" spans="1:7" x14ac:dyDescent="0.25">
      <c r="A159" s="191">
        <v>158</v>
      </c>
      <c r="B159" s="191" t="s">
        <v>5847</v>
      </c>
      <c r="C159" s="191" t="s">
        <v>8133</v>
      </c>
      <c r="D159" s="191" t="s">
        <v>3160</v>
      </c>
      <c r="E159" s="191" t="s">
        <v>3186</v>
      </c>
      <c r="F159" s="191" t="s">
        <v>8136</v>
      </c>
      <c r="G159" s="191">
        <v>12</v>
      </c>
    </row>
    <row r="160" spans="1:7" x14ac:dyDescent="0.25">
      <c r="A160" s="191">
        <v>159</v>
      </c>
      <c r="B160" s="191" t="s">
        <v>5847</v>
      </c>
      <c r="C160" s="191" t="s">
        <v>8133</v>
      </c>
      <c r="D160" s="191" t="s">
        <v>3160</v>
      </c>
      <c r="E160" s="191" t="s">
        <v>3186</v>
      </c>
      <c r="F160" s="191" t="s">
        <v>8136</v>
      </c>
      <c r="G160" s="191">
        <v>12</v>
      </c>
    </row>
    <row r="161" spans="1:7" x14ac:dyDescent="0.25">
      <c r="A161" s="191">
        <v>160</v>
      </c>
      <c r="B161" s="191" t="s">
        <v>5847</v>
      </c>
      <c r="C161" s="191" t="s">
        <v>8133</v>
      </c>
      <c r="D161" s="191" t="s">
        <v>3160</v>
      </c>
      <c r="E161" s="191" t="s">
        <v>3186</v>
      </c>
      <c r="F161" s="191" t="s">
        <v>8136</v>
      </c>
      <c r="G161" s="191">
        <v>12</v>
      </c>
    </row>
    <row r="162" spans="1:7" x14ac:dyDescent="0.25">
      <c r="A162" s="191">
        <v>161</v>
      </c>
      <c r="B162" s="191" t="s">
        <v>5847</v>
      </c>
      <c r="C162" s="191" t="s">
        <v>8133</v>
      </c>
      <c r="D162" s="191" t="s">
        <v>3160</v>
      </c>
      <c r="E162" s="191" t="s">
        <v>3186</v>
      </c>
      <c r="F162" s="191" t="s">
        <v>8136</v>
      </c>
      <c r="G162" s="191">
        <v>12</v>
      </c>
    </row>
    <row r="163" spans="1:7" x14ac:dyDescent="0.25">
      <c r="A163" s="191">
        <v>162</v>
      </c>
      <c r="B163" s="191" t="s">
        <v>5847</v>
      </c>
      <c r="C163" s="191" t="s">
        <v>8133</v>
      </c>
      <c r="D163" s="191" t="s">
        <v>3160</v>
      </c>
      <c r="E163" s="191" t="s">
        <v>3186</v>
      </c>
      <c r="F163" s="191" t="s">
        <v>8136</v>
      </c>
      <c r="G163" s="191">
        <v>12</v>
      </c>
    </row>
    <row r="164" spans="1:7" x14ac:dyDescent="0.25">
      <c r="A164" s="191">
        <v>163</v>
      </c>
      <c r="B164" s="191" t="s">
        <v>5847</v>
      </c>
      <c r="C164" s="191" t="s">
        <v>8133</v>
      </c>
      <c r="D164" s="191" t="s">
        <v>3160</v>
      </c>
      <c r="E164" s="191" t="s">
        <v>3186</v>
      </c>
      <c r="F164" s="191" t="s">
        <v>8136</v>
      </c>
      <c r="G164" s="191">
        <v>12</v>
      </c>
    </row>
    <row r="165" spans="1:7" x14ac:dyDescent="0.25">
      <c r="A165" s="191">
        <v>164</v>
      </c>
      <c r="B165" s="191" t="s">
        <v>5847</v>
      </c>
      <c r="C165" s="191" t="s">
        <v>8133</v>
      </c>
      <c r="D165" s="191" t="s">
        <v>3160</v>
      </c>
      <c r="E165" s="191" t="s">
        <v>3186</v>
      </c>
      <c r="F165" s="191" t="s">
        <v>8136</v>
      </c>
      <c r="G165" s="191">
        <v>12</v>
      </c>
    </row>
    <row r="166" spans="1:7" x14ac:dyDescent="0.25">
      <c r="A166" s="191">
        <v>165</v>
      </c>
      <c r="B166" s="191" t="s">
        <v>5847</v>
      </c>
      <c r="C166" s="191" t="s">
        <v>8133</v>
      </c>
      <c r="D166" s="191" t="s">
        <v>3160</v>
      </c>
      <c r="E166" s="191" t="s">
        <v>3186</v>
      </c>
      <c r="F166" s="191" t="s">
        <v>8136</v>
      </c>
      <c r="G166" s="191">
        <v>12</v>
      </c>
    </row>
    <row r="167" spans="1:7" x14ac:dyDescent="0.25">
      <c r="A167" s="191">
        <v>166</v>
      </c>
      <c r="B167" s="191" t="s">
        <v>5847</v>
      </c>
      <c r="C167" s="191" t="s">
        <v>8133</v>
      </c>
      <c r="D167" s="191" t="s">
        <v>3160</v>
      </c>
      <c r="E167" s="191" t="s">
        <v>3186</v>
      </c>
      <c r="F167" s="191" t="s">
        <v>8136</v>
      </c>
      <c r="G167" s="191">
        <v>12</v>
      </c>
    </row>
    <row r="168" spans="1:7" x14ac:dyDescent="0.25">
      <c r="A168" s="191">
        <v>167</v>
      </c>
      <c r="B168" s="191" t="s">
        <v>5847</v>
      </c>
      <c r="C168" s="191" t="s">
        <v>8133</v>
      </c>
      <c r="D168" s="191" t="s">
        <v>3160</v>
      </c>
      <c r="E168" s="191" t="s">
        <v>3186</v>
      </c>
      <c r="F168" s="191" t="s">
        <v>8136</v>
      </c>
      <c r="G168" s="191">
        <v>12</v>
      </c>
    </row>
    <row r="169" spans="1:7" x14ac:dyDescent="0.25">
      <c r="A169" s="191">
        <v>168</v>
      </c>
      <c r="B169" s="191" t="s">
        <v>5847</v>
      </c>
      <c r="C169" s="191" t="s">
        <v>8133</v>
      </c>
      <c r="D169" s="191" t="s">
        <v>3160</v>
      </c>
      <c r="E169" s="191" t="s">
        <v>3186</v>
      </c>
      <c r="F169" s="191" t="s">
        <v>8136</v>
      </c>
      <c r="G169" s="191">
        <v>12</v>
      </c>
    </row>
    <row r="170" spans="1:7" x14ac:dyDescent="0.25">
      <c r="A170" s="191">
        <v>169</v>
      </c>
      <c r="B170" s="191" t="s">
        <v>5847</v>
      </c>
      <c r="C170" s="191" t="s">
        <v>8133</v>
      </c>
      <c r="D170" s="191" t="s">
        <v>3160</v>
      </c>
      <c r="E170" s="191" t="s">
        <v>3186</v>
      </c>
      <c r="F170" s="191" t="s">
        <v>8136</v>
      </c>
      <c r="G170" s="191">
        <v>12</v>
      </c>
    </row>
    <row r="171" spans="1:7" x14ac:dyDescent="0.25">
      <c r="A171" s="191">
        <v>170</v>
      </c>
      <c r="B171" s="191" t="s">
        <v>5847</v>
      </c>
      <c r="C171" s="191" t="s">
        <v>8133</v>
      </c>
      <c r="D171" s="191" t="s">
        <v>3160</v>
      </c>
      <c r="E171" s="191" t="s">
        <v>3186</v>
      </c>
      <c r="F171" s="191" t="s">
        <v>8136</v>
      </c>
      <c r="G171" s="191">
        <v>12</v>
      </c>
    </row>
    <row r="172" spans="1:7" x14ac:dyDescent="0.25">
      <c r="A172" s="191">
        <v>171</v>
      </c>
      <c r="B172" s="191" t="s">
        <v>5847</v>
      </c>
      <c r="C172" s="191" t="s">
        <v>8133</v>
      </c>
      <c r="D172" s="191" t="s">
        <v>3160</v>
      </c>
      <c r="E172" s="191" t="s">
        <v>3186</v>
      </c>
      <c r="F172" s="191" t="s">
        <v>8136</v>
      </c>
      <c r="G172" s="191">
        <v>12</v>
      </c>
    </row>
    <row r="173" spans="1:7" x14ac:dyDescent="0.25">
      <c r="A173" s="191">
        <v>172</v>
      </c>
      <c r="B173" s="191" t="s">
        <v>5847</v>
      </c>
      <c r="C173" s="191" t="s">
        <v>8133</v>
      </c>
      <c r="D173" s="191" t="s">
        <v>3160</v>
      </c>
      <c r="E173" s="191" t="s">
        <v>3186</v>
      </c>
      <c r="F173" s="191" t="s">
        <v>8136</v>
      </c>
      <c r="G173" s="191">
        <v>12</v>
      </c>
    </row>
    <row r="174" spans="1:7" x14ac:dyDescent="0.25">
      <c r="A174" s="191">
        <v>173</v>
      </c>
      <c r="B174" s="191" t="s">
        <v>5847</v>
      </c>
      <c r="C174" s="191" t="s">
        <v>8133</v>
      </c>
      <c r="D174" s="191" t="s">
        <v>3160</v>
      </c>
      <c r="E174" s="191" t="s">
        <v>3186</v>
      </c>
      <c r="F174" s="191" t="s">
        <v>8136</v>
      </c>
      <c r="G174" s="191">
        <v>12</v>
      </c>
    </row>
    <row r="175" spans="1:7" x14ac:dyDescent="0.25">
      <c r="A175" s="191">
        <v>174</v>
      </c>
      <c r="B175" s="191" t="s">
        <v>5847</v>
      </c>
      <c r="C175" s="191" t="s">
        <v>8133</v>
      </c>
      <c r="D175" s="191" t="s">
        <v>3160</v>
      </c>
      <c r="E175" s="191" t="s">
        <v>3186</v>
      </c>
      <c r="F175" s="191" t="s">
        <v>8136</v>
      </c>
      <c r="G175" s="191">
        <v>12</v>
      </c>
    </row>
    <row r="176" spans="1:7" x14ac:dyDescent="0.25">
      <c r="A176" s="191">
        <v>175</v>
      </c>
      <c r="B176" s="191" t="s">
        <v>5847</v>
      </c>
      <c r="C176" s="191" t="s">
        <v>8133</v>
      </c>
      <c r="D176" s="191" t="s">
        <v>3160</v>
      </c>
      <c r="E176" s="191" t="s">
        <v>3186</v>
      </c>
      <c r="F176" s="191" t="s">
        <v>8136</v>
      </c>
      <c r="G176" s="191">
        <v>12</v>
      </c>
    </row>
    <row r="177" spans="1:7" x14ac:dyDescent="0.25">
      <c r="A177" s="191">
        <v>176</v>
      </c>
      <c r="B177" s="191" t="s">
        <v>5847</v>
      </c>
      <c r="C177" s="191" t="s">
        <v>8133</v>
      </c>
      <c r="D177" s="191" t="s">
        <v>3160</v>
      </c>
      <c r="E177" s="191" t="s">
        <v>3186</v>
      </c>
      <c r="F177" s="191" t="s">
        <v>8136</v>
      </c>
      <c r="G177" s="191">
        <v>12</v>
      </c>
    </row>
    <row r="178" spans="1:7" x14ac:dyDescent="0.25">
      <c r="A178" s="191">
        <v>177</v>
      </c>
      <c r="B178" s="191" t="s">
        <v>5847</v>
      </c>
      <c r="C178" s="191" t="s">
        <v>8133</v>
      </c>
      <c r="D178" s="191" t="s">
        <v>3160</v>
      </c>
      <c r="E178" s="191" t="s">
        <v>3186</v>
      </c>
      <c r="F178" s="191" t="s">
        <v>8136</v>
      </c>
      <c r="G178" s="191">
        <v>12</v>
      </c>
    </row>
    <row r="179" spans="1:7" x14ac:dyDescent="0.25">
      <c r="A179" s="191">
        <v>178</v>
      </c>
      <c r="B179" s="191" t="s">
        <v>5847</v>
      </c>
      <c r="C179" s="191" t="s">
        <v>8133</v>
      </c>
      <c r="D179" s="191" t="s">
        <v>3160</v>
      </c>
      <c r="E179" s="191" t="s">
        <v>3186</v>
      </c>
      <c r="F179" s="191" t="s">
        <v>8136</v>
      </c>
      <c r="G179" s="191">
        <v>12</v>
      </c>
    </row>
    <row r="180" spans="1:7" x14ac:dyDescent="0.25">
      <c r="A180" s="191">
        <v>179</v>
      </c>
      <c r="B180" s="191" t="s">
        <v>5847</v>
      </c>
      <c r="C180" s="191" t="s">
        <v>8133</v>
      </c>
      <c r="D180" s="191" t="s">
        <v>3160</v>
      </c>
      <c r="E180" s="191" t="s">
        <v>3186</v>
      </c>
      <c r="F180" s="191" t="s">
        <v>8136</v>
      </c>
      <c r="G180" s="191">
        <v>12</v>
      </c>
    </row>
    <row r="181" spans="1:7" x14ac:dyDescent="0.25">
      <c r="A181" s="191">
        <v>180</v>
      </c>
      <c r="B181" s="191" t="s">
        <v>5847</v>
      </c>
      <c r="C181" s="191" t="s">
        <v>8133</v>
      </c>
      <c r="D181" s="191" t="s">
        <v>3160</v>
      </c>
      <c r="E181" s="191" t="s">
        <v>3186</v>
      </c>
      <c r="F181" s="191" t="s">
        <v>8136</v>
      </c>
      <c r="G181" s="191">
        <v>12</v>
      </c>
    </row>
    <row r="182" spans="1:7" x14ac:dyDescent="0.25">
      <c r="A182" s="191">
        <v>181</v>
      </c>
      <c r="B182" s="191" t="s">
        <v>5847</v>
      </c>
      <c r="C182" s="191" t="s">
        <v>8133</v>
      </c>
      <c r="D182" s="191" t="s">
        <v>3160</v>
      </c>
      <c r="E182" s="191" t="s">
        <v>3186</v>
      </c>
      <c r="F182" s="191" t="s">
        <v>8136</v>
      </c>
      <c r="G182" s="191">
        <v>12</v>
      </c>
    </row>
    <row r="183" spans="1:7" x14ac:dyDescent="0.25">
      <c r="A183" s="191">
        <v>182</v>
      </c>
      <c r="B183" s="191" t="s">
        <v>5847</v>
      </c>
      <c r="C183" s="191" t="s">
        <v>8133</v>
      </c>
      <c r="D183" s="191" t="s">
        <v>3160</v>
      </c>
      <c r="E183" s="191" t="s">
        <v>3186</v>
      </c>
      <c r="F183" s="191" t="s">
        <v>8136</v>
      </c>
      <c r="G183" s="191">
        <v>12</v>
      </c>
    </row>
    <row r="184" spans="1:7" x14ac:dyDescent="0.25">
      <c r="A184" s="191">
        <v>183</v>
      </c>
      <c r="B184" s="191" t="s">
        <v>5847</v>
      </c>
      <c r="C184" s="191" t="s">
        <v>8133</v>
      </c>
      <c r="D184" s="191" t="s">
        <v>3160</v>
      </c>
      <c r="E184" s="191" t="s">
        <v>3186</v>
      </c>
      <c r="F184" s="191" t="s">
        <v>8136</v>
      </c>
      <c r="G184" s="191">
        <v>12</v>
      </c>
    </row>
    <row r="185" spans="1:7" x14ac:dyDescent="0.25">
      <c r="A185" s="191">
        <v>184</v>
      </c>
      <c r="B185" s="191" t="s">
        <v>5847</v>
      </c>
      <c r="C185" s="191" t="s">
        <v>8133</v>
      </c>
      <c r="D185" s="191" t="s">
        <v>3160</v>
      </c>
      <c r="E185" s="191" t="s">
        <v>3186</v>
      </c>
      <c r="F185" s="191" t="s">
        <v>8136</v>
      </c>
      <c r="G185" s="191">
        <v>12</v>
      </c>
    </row>
    <row r="186" spans="1:7" x14ac:dyDescent="0.25">
      <c r="A186" s="191">
        <v>185</v>
      </c>
      <c r="B186" s="191" t="s">
        <v>5847</v>
      </c>
      <c r="C186" s="191" t="s">
        <v>8133</v>
      </c>
      <c r="D186" s="191" t="s">
        <v>3160</v>
      </c>
      <c r="E186" s="191" t="s">
        <v>3186</v>
      </c>
      <c r="F186" s="191" t="s">
        <v>8136</v>
      </c>
      <c r="G186" s="191">
        <v>12</v>
      </c>
    </row>
    <row r="187" spans="1:7" x14ac:dyDescent="0.25">
      <c r="A187" s="191">
        <v>186</v>
      </c>
      <c r="B187" s="191" t="s">
        <v>5847</v>
      </c>
      <c r="C187" s="191" t="s">
        <v>8133</v>
      </c>
      <c r="D187" s="191" t="s">
        <v>3160</v>
      </c>
      <c r="E187" s="191" t="s">
        <v>3186</v>
      </c>
      <c r="F187" s="191" t="s">
        <v>8136</v>
      </c>
      <c r="G187" s="191">
        <v>12</v>
      </c>
    </row>
    <row r="188" spans="1:7" x14ac:dyDescent="0.25">
      <c r="A188" s="191">
        <v>187</v>
      </c>
      <c r="B188" s="191" t="s">
        <v>5847</v>
      </c>
      <c r="C188" s="191" t="s">
        <v>8133</v>
      </c>
      <c r="D188" s="191" t="s">
        <v>3160</v>
      </c>
      <c r="E188" s="191" t="s">
        <v>3186</v>
      </c>
      <c r="F188" s="191" t="s">
        <v>8136</v>
      </c>
      <c r="G188" s="191">
        <v>12</v>
      </c>
    </row>
    <row r="189" spans="1:7" x14ac:dyDescent="0.25">
      <c r="A189" s="191">
        <v>188</v>
      </c>
      <c r="B189" s="191" t="s">
        <v>5847</v>
      </c>
      <c r="C189" s="191" t="s">
        <v>8133</v>
      </c>
      <c r="D189" s="191" t="s">
        <v>3160</v>
      </c>
      <c r="E189" s="191" t="s">
        <v>3186</v>
      </c>
      <c r="F189" s="191" t="s">
        <v>8136</v>
      </c>
      <c r="G189" s="191">
        <v>12</v>
      </c>
    </row>
    <row r="190" spans="1:7" x14ac:dyDescent="0.25">
      <c r="A190" s="191">
        <v>189</v>
      </c>
      <c r="B190" s="191" t="s">
        <v>5847</v>
      </c>
      <c r="C190" s="191" t="s">
        <v>8133</v>
      </c>
      <c r="D190" s="191" t="s">
        <v>3160</v>
      </c>
      <c r="E190" s="191" t="s">
        <v>3186</v>
      </c>
      <c r="F190" s="191" t="s">
        <v>8136</v>
      </c>
      <c r="G190" s="191">
        <v>12</v>
      </c>
    </row>
    <row r="191" spans="1:7" x14ac:dyDescent="0.25">
      <c r="A191" s="191">
        <v>190</v>
      </c>
      <c r="B191" s="191" t="s">
        <v>5847</v>
      </c>
      <c r="C191" s="191" t="s">
        <v>8133</v>
      </c>
      <c r="D191" s="191" t="s">
        <v>3160</v>
      </c>
      <c r="E191" s="191" t="s">
        <v>3186</v>
      </c>
      <c r="F191" s="191" t="s">
        <v>8136</v>
      </c>
      <c r="G191" s="191">
        <v>12</v>
      </c>
    </row>
    <row r="192" spans="1:7" x14ac:dyDescent="0.25">
      <c r="A192" s="191">
        <v>191</v>
      </c>
      <c r="B192" s="191" t="s">
        <v>5847</v>
      </c>
      <c r="C192" s="191" t="s">
        <v>8133</v>
      </c>
      <c r="D192" s="191" t="s">
        <v>3160</v>
      </c>
      <c r="E192" s="191" t="s">
        <v>3186</v>
      </c>
      <c r="F192" s="191" t="s">
        <v>8136</v>
      </c>
      <c r="G192" s="191">
        <v>12</v>
      </c>
    </row>
    <row r="193" spans="1:7" x14ac:dyDescent="0.25">
      <c r="A193" s="191">
        <v>192</v>
      </c>
      <c r="B193" s="191" t="s">
        <v>5847</v>
      </c>
      <c r="C193" s="191" t="s">
        <v>8133</v>
      </c>
      <c r="D193" s="191" t="s">
        <v>3160</v>
      </c>
      <c r="E193" s="191" t="s">
        <v>3186</v>
      </c>
      <c r="F193" s="191" t="s">
        <v>8136</v>
      </c>
      <c r="G193" s="191">
        <v>12</v>
      </c>
    </row>
    <row r="194" spans="1:7" x14ac:dyDescent="0.25">
      <c r="A194" s="191">
        <v>193</v>
      </c>
      <c r="B194" s="191" t="s">
        <v>5847</v>
      </c>
      <c r="C194" s="191" t="s">
        <v>8133</v>
      </c>
      <c r="D194" s="191" t="s">
        <v>3160</v>
      </c>
      <c r="E194" s="191" t="s">
        <v>3186</v>
      </c>
      <c r="F194" s="191" t="s">
        <v>8136</v>
      </c>
      <c r="G194" s="191">
        <v>12</v>
      </c>
    </row>
    <row r="195" spans="1:7" x14ac:dyDescent="0.25">
      <c r="A195" s="191">
        <v>194</v>
      </c>
      <c r="B195" s="191" t="s">
        <v>5847</v>
      </c>
      <c r="C195" s="191" t="s">
        <v>8133</v>
      </c>
      <c r="D195" s="191" t="s">
        <v>3160</v>
      </c>
      <c r="E195" s="191" t="s">
        <v>3186</v>
      </c>
      <c r="F195" s="191" t="s">
        <v>8136</v>
      </c>
      <c r="G195" s="191">
        <v>12</v>
      </c>
    </row>
    <row r="196" spans="1:7" x14ac:dyDescent="0.25">
      <c r="A196" s="191">
        <v>195</v>
      </c>
      <c r="B196" s="191" t="s">
        <v>5847</v>
      </c>
      <c r="C196" s="191" t="s">
        <v>8133</v>
      </c>
      <c r="D196" s="191" t="s">
        <v>3160</v>
      </c>
      <c r="E196" s="191" t="s">
        <v>3186</v>
      </c>
      <c r="F196" s="191" t="s">
        <v>8136</v>
      </c>
      <c r="G196" s="191">
        <v>12</v>
      </c>
    </row>
    <row r="197" spans="1:7" x14ac:dyDescent="0.25">
      <c r="A197" s="191">
        <v>196</v>
      </c>
      <c r="B197" s="191" t="s">
        <v>5847</v>
      </c>
      <c r="C197" s="191" t="s">
        <v>8133</v>
      </c>
      <c r="D197" s="191" t="s">
        <v>3160</v>
      </c>
      <c r="E197" s="191" t="s">
        <v>3186</v>
      </c>
      <c r="F197" s="191" t="s">
        <v>8136</v>
      </c>
      <c r="G197" s="191">
        <v>12</v>
      </c>
    </row>
    <row r="198" spans="1:7" x14ac:dyDescent="0.25">
      <c r="A198" s="191">
        <v>197</v>
      </c>
      <c r="B198" s="191" t="s">
        <v>5847</v>
      </c>
      <c r="C198" s="191" t="s">
        <v>8133</v>
      </c>
      <c r="D198" s="191" t="s">
        <v>3160</v>
      </c>
      <c r="E198" s="191" t="s">
        <v>3186</v>
      </c>
      <c r="F198" s="191" t="s">
        <v>8136</v>
      </c>
      <c r="G198" s="191">
        <v>12</v>
      </c>
    </row>
    <row r="199" spans="1:7" x14ac:dyDescent="0.25">
      <c r="A199" s="191">
        <v>198</v>
      </c>
      <c r="B199" s="191" t="s">
        <v>5847</v>
      </c>
      <c r="C199" s="191" t="s">
        <v>8133</v>
      </c>
      <c r="D199" s="191" t="s">
        <v>3160</v>
      </c>
      <c r="E199" s="191" t="s">
        <v>3186</v>
      </c>
      <c r="F199" s="191" t="s">
        <v>8136</v>
      </c>
      <c r="G199" s="191">
        <v>12</v>
      </c>
    </row>
    <row r="200" spans="1:7" x14ac:dyDescent="0.25">
      <c r="A200" s="191">
        <v>199</v>
      </c>
      <c r="B200" s="191" t="s">
        <v>5847</v>
      </c>
      <c r="C200" s="191" t="s">
        <v>8133</v>
      </c>
      <c r="D200" s="191" t="s">
        <v>3160</v>
      </c>
      <c r="E200" s="191" t="s">
        <v>3186</v>
      </c>
      <c r="F200" s="191" t="s">
        <v>8136</v>
      </c>
      <c r="G200" s="191">
        <v>12</v>
      </c>
    </row>
    <row r="201" spans="1:7" x14ac:dyDescent="0.25">
      <c r="A201" s="191">
        <v>200</v>
      </c>
      <c r="B201" s="191" t="s">
        <v>5847</v>
      </c>
      <c r="C201" s="191" t="s">
        <v>8133</v>
      </c>
      <c r="D201" s="191" t="s">
        <v>3160</v>
      </c>
      <c r="E201" s="191" t="s">
        <v>3186</v>
      </c>
      <c r="F201" s="191" t="s">
        <v>8136</v>
      </c>
      <c r="G201" s="191">
        <v>12</v>
      </c>
    </row>
    <row r="202" spans="1:7" x14ac:dyDescent="0.25">
      <c r="A202" s="191">
        <v>201</v>
      </c>
      <c r="B202" s="191" t="s">
        <v>5847</v>
      </c>
      <c r="C202" s="191" t="s">
        <v>8133</v>
      </c>
      <c r="D202" s="191" t="s">
        <v>3160</v>
      </c>
      <c r="E202" s="191" t="s">
        <v>3186</v>
      </c>
      <c r="F202" s="191" t="s">
        <v>8136</v>
      </c>
      <c r="G202" s="191">
        <v>12</v>
      </c>
    </row>
    <row r="203" spans="1:7" x14ac:dyDescent="0.25">
      <c r="A203" s="191">
        <v>202</v>
      </c>
      <c r="B203" s="191" t="s">
        <v>5847</v>
      </c>
      <c r="C203" s="191" t="s">
        <v>8133</v>
      </c>
      <c r="D203" s="191" t="s">
        <v>3160</v>
      </c>
      <c r="E203" s="191" t="s">
        <v>3186</v>
      </c>
      <c r="F203" s="191" t="s">
        <v>8136</v>
      </c>
      <c r="G203" s="191">
        <v>12</v>
      </c>
    </row>
    <row r="204" spans="1:7" x14ac:dyDescent="0.25">
      <c r="A204" s="191">
        <v>203</v>
      </c>
      <c r="B204" s="191" t="s">
        <v>5847</v>
      </c>
      <c r="C204" s="191" t="s">
        <v>8133</v>
      </c>
      <c r="D204" s="191" t="s">
        <v>3160</v>
      </c>
      <c r="E204" s="191" t="s">
        <v>3186</v>
      </c>
      <c r="F204" s="191" t="s">
        <v>8136</v>
      </c>
      <c r="G204" s="191">
        <v>12</v>
      </c>
    </row>
    <row r="205" spans="1:7" x14ac:dyDescent="0.25">
      <c r="A205" s="191">
        <v>204</v>
      </c>
      <c r="B205" s="191" t="s">
        <v>5847</v>
      </c>
      <c r="C205" s="191" t="s">
        <v>8133</v>
      </c>
      <c r="D205" s="191" t="s">
        <v>3160</v>
      </c>
      <c r="E205" s="191" t="s">
        <v>3186</v>
      </c>
      <c r="F205" s="191" t="s">
        <v>8136</v>
      </c>
      <c r="G205" s="191">
        <v>12</v>
      </c>
    </row>
    <row r="206" spans="1:7" x14ac:dyDescent="0.25">
      <c r="A206" s="191">
        <v>205</v>
      </c>
      <c r="B206" s="191" t="s">
        <v>5847</v>
      </c>
      <c r="C206" s="191" t="s">
        <v>8133</v>
      </c>
      <c r="D206" s="191" t="s">
        <v>3160</v>
      </c>
      <c r="E206" s="191" t="s">
        <v>3186</v>
      </c>
      <c r="F206" s="191" t="s">
        <v>8136</v>
      </c>
      <c r="G206" s="191">
        <v>12</v>
      </c>
    </row>
    <row r="207" spans="1:7" x14ac:dyDescent="0.25">
      <c r="A207" s="191">
        <v>206</v>
      </c>
      <c r="B207" s="191" t="s">
        <v>5847</v>
      </c>
      <c r="C207" s="191" t="s">
        <v>8133</v>
      </c>
      <c r="D207" s="191" t="s">
        <v>3160</v>
      </c>
      <c r="E207" s="191" t="s">
        <v>3186</v>
      </c>
      <c r="F207" s="191" t="s">
        <v>8136</v>
      </c>
      <c r="G207" s="191">
        <v>12</v>
      </c>
    </row>
    <row r="208" spans="1:7" x14ac:dyDescent="0.25">
      <c r="A208" s="191">
        <v>207</v>
      </c>
      <c r="B208" s="191" t="s">
        <v>5847</v>
      </c>
      <c r="C208" s="191" t="s">
        <v>8133</v>
      </c>
      <c r="D208" s="191" t="s">
        <v>3160</v>
      </c>
      <c r="E208" s="191" t="s">
        <v>3186</v>
      </c>
      <c r="F208" s="191" t="s">
        <v>8136</v>
      </c>
      <c r="G208" s="191">
        <v>12</v>
      </c>
    </row>
    <row r="209" spans="1:7" x14ac:dyDescent="0.25">
      <c r="A209" s="191">
        <v>208</v>
      </c>
      <c r="B209" s="191" t="s">
        <v>5847</v>
      </c>
      <c r="C209" s="191" t="s">
        <v>8133</v>
      </c>
      <c r="D209" s="191" t="s">
        <v>3160</v>
      </c>
      <c r="E209" s="191" t="s">
        <v>3186</v>
      </c>
      <c r="F209" s="191" t="s">
        <v>8136</v>
      </c>
      <c r="G209" s="191">
        <v>12</v>
      </c>
    </row>
    <row r="210" spans="1:7" x14ac:dyDescent="0.25">
      <c r="A210" s="191">
        <v>209</v>
      </c>
      <c r="B210" s="191" t="s">
        <v>5847</v>
      </c>
      <c r="C210" s="191" t="s">
        <v>8133</v>
      </c>
      <c r="D210" s="191" t="s">
        <v>3160</v>
      </c>
      <c r="E210" s="191" t="s">
        <v>3186</v>
      </c>
      <c r="F210" s="191" t="s">
        <v>8136</v>
      </c>
      <c r="G210" s="191">
        <v>12</v>
      </c>
    </row>
    <row r="211" spans="1:7" x14ac:dyDescent="0.25">
      <c r="A211" s="191">
        <v>210</v>
      </c>
      <c r="B211" s="191" t="s">
        <v>5847</v>
      </c>
      <c r="C211" s="191" t="s">
        <v>8133</v>
      </c>
      <c r="D211" s="191" t="s">
        <v>3160</v>
      </c>
      <c r="E211" s="191" t="s">
        <v>3186</v>
      </c>
      <c r="F211" s="191" t="s">
        <v>8136</v>
      </c>
      <c r="G211" s="191">
        <v>12</v>
      </c>
    </row>
    <row r="212" spans="1:7" x14ac:dyDescent="0.25">
      <c r="A212" s="191">
        <v>211</v>
      </c>
      <c r="B212" s="191" t="s">
        <v>5847</v>
      </c>
      <c r="C212" s="191" t="s">
        <v>8133</v>
      </c>
      <c r="D212" s="191" t="s">
        <v>3160</v>
      </c>
      <c r="E212" s="191" t="s">
        <v>3186</v>
      </c>
      <c r="F212" s="191" t="s">
        <v>8136</v>
      </c>
      <c r="G212" s="191">
        <v>12</v>
      </c>
    </row>
    <row r="213" spans="1:7" x14ac:dyDescent="0.25">
      <c r="A213" s="191">
        <v>212</v>
      </c>
      <c r="B213" s="191" t="s">
        <v>5847</v>
      </c>
      <c r="C213" s="191" t="s">
        <v>8133</v>
      </c>
      <c r="D213" s="191" t="s">
        <v>3160</v>
      </c>
      <c r="E213" s="191" t="s">
        <v>3186</v>
      </c>
      <c r="F213" s="191" t="s">
        <v>8136</v>
      </c>
      <c r="G213" s="191">
        <v>12</v>
      </c>
    </row>
    <row r="214" spans="1:7" x14ac:dyDescent="0.25">
      <c r="A214" s="191">
        <v>213</v>
      </c>
      <c r="B214" s="191" t="s">
        <v>5847</v>
      </c>
      <c r="C214" s="191" t="s">
        <v>8133</v>
      </c>
      <c r="D214" s="191" t="s">
        <v>3160</v>
      </c>
      <c r="E214" s="191" t="s">
        <v>3186</v>
      </c>
      <c r="F214" s="191" t="s">
        <v>8136</v>
      </c>
      <c r="G214" s="191">
        <v>12</v>
      </c>
    </row>
    <row r="215" spans="1:7" x14ac:dyDescent="0.25">
      <c r="A215" s="191">
        <v>214</v>
      </c>
      <c r="B215" s="191" t="s">
        <v>5847</v>
      </c>
      <c r="C215" s="191" t="s">
        <v>8133</v>
      </c>
      <c r="D215" s="191" t="s">
        <v>3160</v>
      </c>
      <c r="E215" s="191" t="s">
        <v>3186</v>
      </c>
      <c r="F215" s="191" t="s">
        <v>8136</v>
      </c>
      <c r="G215" s="191">
        <v>12</v>
      </c>
    </row>
    <row r="216" spans="1:7" x14ac:dyDescent="0.25">
      <c r="A216" s="191">
        <v>215</v>
      </c>
      <c r="B216" s="191" t="s">
        <v>5847</v>
      </c>
      <c r="C216" s="191" t="s">
        <v>8133</v>
      </c>
      <c r="D216" s="191" t="s">
        <v>3160</v>
      </c>
      <c r="E216" s="191" t="s">
        <v>3186</v>
      </c>
      <c r="F216" s="191" t="s">
        <v>8136</v>
      </c>
      <c r="G216" s="191">
        <v>12</v>
      </c>
    </row>
    <row r="217" spans="1:7" x14ac:dyDescent="0.25">
      <c r="A217" s="191">
        <v>216</v>
      </c>
      <c r="B217" s="191" t="s">
        <v>5847</v>
      </c>
      <c r="C217" s="191" t="s">
        <v>8133</v>
      </c>
      <c r="D217" s="191" t="s">
        <v>3160</v>
      </c>
      <c r="E217" s="191" t="s">
        <v>3186</v>
      </c>
      <c r="F217" s="191" t="s">
        <v>8136</v>
      </c>
      <c r="G217" s="191">
        <v>12</v>
      </c>
    </row>
    <row r="218" spans="1:7" x14ac:dyDescent="0.25">
      <c r="A218" s="191">
        <v>217</v>
      </c>
      <c r="B218" s="191" t="s">
        <v>5847</v>
      </c>
      <c r="C218" s="191" t="s">
        <v>8133</v>
      </c>
      <c r="D218" s="191" t="s">
        <v>3160</v>
      </c>
      <c r="E218" s="191" t="s">
        <v>3186</v>
      </c>
      <c r="F218" s="191" t="s">
        <v>8136</v>
      </c>
      <c r="G218" s="191">
        <v>12</v>
      </c>
    </row>
    <row r="219" spans="1:7" x14ac:dyDescent="0.25">
      <c r="A219" s="191">
        <v>218</v>
      </c>
      <c r="B219" s="191" t="s">
        <v>5847</v>
      </c>
      <c r="C219" s="191" t="s">
        <v>8133</v>
      </c>
      <c r="D219" s="191" t="s">
        <v>3160</v>
      </c>
      <c r="E219" s="191" t="s">
        <v>3186</v>
      </c>
      <c r="F219" s="191" t="s">
        <v>8136</v>
      </c>
      <c r="G219" s="191">
        <v>12</v>
      </c>
    </row>
    <row r="220" spans="1:7" x14ac:dyDescent="0.25">
      <c r="A220" s="191">
        <v>219</v>
      </c>
      <c r="B220" s="191" t="s">
        <v>5847</v>
      </c>
      <c r="C220" s="191" t="s">
        <v>8133</v>
      </c>
      <c r="D220" s="191" t="s">
        <v>3160</v>
      </c>
      <c r="E220" s="191" t="s">
        <v>3186</v>
      </c>
      <c r="F220" s="191" t="s">
        <v>8136</v>
      </c>
      <c r="G220" s="191">
        <v>12</v>
      </c>
    </row>
    <row r="221" spans="1:7" x14ac:dyDescent="0.25">
      <c r="A221" s="191">
        <v>220</v>
      </c>
      <c r="B221" s="191" t="s">
        <v>5847</v>
      </c>
      <c r="C221" s="191" t="s">
        <v>8133</v>
      </c>
      <c r="D221" s="191" t="s">
        <v>3160</v>
      </c>
      <c r="E221" s="191" t="s">
        <v>3186</v>
      </c>
      <c r="F221" s="191" t="s">
        <v>8136</v>
      </c>
      <c r="G221" s="191">
        <v>12</v>
      </c>
    </row>
    <row r="222" spans="1:7" x14ac:dyDescent="0.25">
      <c r="A222" s="191">
        <v>221</v>
      </c>
      <c r="B222" s="191" t="s">
        <v>5847</v>
      </c>
      <c r="C222" s="191" t="s">
        <v>8133</v>
      </c>
      <c r="D222" s="191" t="s">
        <v>3160</v>
      </c>
      <c r="E222" s="191" t="s">
        <v>3186</v>
      </c>
      <c r="F222" s="191" t="s">
        <v>8136</v>
      </c>
      <c r="G222" s="191">
        <v>12</v>
      </c>
    </row>
    <row r="223" spans="1:7" x14ac:dyDescent="0.25">
      <c r="A223" s="191">
        <v>222</v>
      </c>
      <c r="B223" s="191" t="s">
        <v>5847</v>
      </c>
      <c r="C223" s="191" t="s">
        <v>8133</v>
      </c>
      <c r="D223" s="191" t="s">
        <v>3160</v>
      </c>
      <c r="E223" s="191" t="s">
        <v>3186</v>
      </c>
      <c r="F223" s="191" t="s">
        <v>8136</v>
      </c>
      <c r="G223" s="191">
        <v>12</v>
      </c>
    </row>
    <row r="224" spans="1:7" x14ac:dyDescent="0.25">
      <c r="A224" s="191">
        <v>223</v>
      </c>
      <c r="B224" s="191" t="s">
        <v>5847</v>
      </c>
      <c r="C224" s="191" t="s">
        <v>8133</v>
      </c>
      <c r="D224" s="191" t="s">
        <v>3160</v>
      </c>
      <c r="E224" s="191" t="s">
        <v>3186</v>
      </c>
      <c r="F224" s="191" t="s">
        <v>8136</v>
      </c>
      <c r="G224" s="191">
        <v>12</v>
      </c>
    </row>
    <row r="225" spans="1:7" x14ac:dyDescent="0.25">
      <c r="A225" s="191">
        <v>224</v>
      </c>
      <c r="B225" s="191" t="s">
        <v>5847</v>
      </c>
      <c r="C225" s="191" t="s">
        <v>8133</v>
      </c>
      <c r="D225" s="191" t="s">
        <v>3160</v>
      </c>
      <c r="E225" s="191" t="s">
        <v>3186</v>
      </c>
      <c r="F225" s="191" t="s">
        <v>8136</v>
      </c>
      <c r="G225" s="191">
        <v>12</v>
      </c>
    </row>
    <row r="226" spans="1:7" x14ac:dyDescent="0.25">
      <c r="A226" s="191">
        <v>225</v>
      </c>
      <c r="B226" s="191" t="s">
        <v>5847</v>
      </c>
      <c r="C226" s="191" t="s">
        <v>8133</v>
      </c>
      <c r="D226" s="191" t="s">
        <v>3160</v>
      </c>
      <c r="E226" s="191" t="s">
        <v>3186</v>
      </c>
      <c r="F226" s="191" t="s">
        <v>8136</v>
      </c>
      <c r="G226" s="191">
        <v>12</v>
      </c>
    </row>
    <row r="227" spans="1:7" x14ac:dyDescent="0.25">
      <c r="A227" s="191">
        <v>226</v>
      </c>
      <c r="B227" s="191" t="s">
        <v>5847</v>
      </c>
      <c r="C227" s="191" t="s">
        <v>8133</v>
      </c>
      <c r="D227" s="191" t="s">
        <v>3160</v>
      </c>
      <c r="E227" s="191" t="s">
        <v>3186</v>
      </c>
      <c r="F227" s="191" t="s">
        <v>8136</v>
      </c>
      <c r="G227" s="191">
        <v>12</v>
      </c>
    </row>
    <row r="228" spans="1:7" x14ac:dyDescent="0.25">
      <c r="A228" s="191">
        <v>227</v>
      </c>
      <c r="B228" s="191" t="s">
        <v>5847</v>
      </c>
      <c r="C228" s="191" t="s">
        <v>8133</v>
      </c>
      <c r="D228" s="191" t="s">
        <v>3160</v>
      </c>
      <c r="E228" s="191" t="s">
        <v>3186</v>
      </c>
      <c r="F228" s="191" t="s">
        <v>8136</v>
      </c>
      <c r="G228" s="191">
        <v>12</v>
      </c>
    </row>
    <row r="229" spans="1:7" x14ac:dyDescent="0.25">
      <c r="A229" s="191">
        <v>228</v>
      </c>
      <c r="B229" s="191" t="s">
        <v>5847</v>
      </c>
      <c r="C229" s="191" t="s">
        <v>8133</v>
      </c>
      <c r="D229" s="191" t="s">
        <v>3160</v>
      </c>
      <c r="E229" s="191" t="s">
        <v>3186</v>
      </c>
      <c r="F229" s="191" t="s">
        <v>8136</v>
      </c>
      <c r="G229" s="191">
        <v>12</v>
      </c>
    </row>
    <row r="230" spans="1:7" x14ac:dyDescent="0.25">
      <c r="A230" s="191">
        <v>229</v>
      </c>
      <c r="B230" s="191" t="s">
        <v>5847</v>
      </c>
      <c r="C230" s="191" t="s">
        <v>8133</v>
      </c>
      <c r="D230" s="191" t="s">
        <v>3160</v>
      </c>
      <c r="E230" s="191" t="s">
        <v>3186</v>
      </c>
      <c r="F230" s="191" t="s">
        <v>8136</v>
      </c>
      <c r="G230" s="191">
        <v>12</v>
      </c>
    </row>
    <row r="231" spans="1:7" x14ac:dyDescent="0.25">
      <c r="A231" s="191">
        <v>230</v>
      </c>
      <c r="B231" s="191" t="s">
        <v>5847</v>
      </c>
      <c r="C231" s="191" t="s">
        <v>8133</v>
      </c>
      <c r="D231" s="191" t="s">
        <v>3160</v>
      </c>
      <c r="E231" s="191" t="s">
        <v>3186</v>
      </c>
      <c r="F231" s="191" t="s">
        <v>8136</v>
      </c>
      <c r="G231" s="191">
        <v>12</v>
      </c>
    </row>
    <row r="232" spans="1:7" x14ac:dyDescent="0.25">
      <c r="A232" s="191">
        <v>231</v>
      </c>
      <c r="B232" s="191" t="s">
        <v>5847</v>
      </c>
      <c r="C232" s="191" t="s">
        <v>8133</v>
      </c>
      <c r="D232" s="191" t="s">
        <v>3160</v>
      </c>
      <c r="E232" s="191" t="s">
        <v>3186</v>
      </c>
      <c r="F232" s="191" t="s">
        <v>8136</v>
      </c>
      <c r="G232" s="191">
        <v>12</v>
      </c>
    </row>
    <row r="233" spans="1:7" x14ac:dyDescent="0.25">
      <c r="A233" s="191">
        <v>232</v>
      </c>
      <c r="B233" s="191" t="s">
        <v>5847</v>
      </c>
      <c r="C233" s="191" t="s">
        <v>8133</v>
      </c>
      <c r="D233" s="191" t="s">
        <v>3160</v>
      </c>
      <c r="E233" s="191" t="s">
        <v>3186</v>
      </c>
      <c r="F233" s="191" t="s">
        <v>8136</v>
      </c>
      <c r="G233" s="191">
        <v>12</v>
      </c>
    </row>
    <row r="234" spans="1:7" x14ac:dyDescent="0.25">
      <c r="A234" s="191">
        <v>233</v>
      </c>
      <c r="B234" s="191" t="s">
        <v>5847</v>
      </c>
      <c r="C234" s="191" t="s">
        <v>8133</v>
      </c>
      <c r="D234" s="191" t="s">
        <v>3160</v>
      </c>
      <c r="E234" s="191" t="s">
        <v>3186</v>
      </c>
      <c r="F234" s="191" t="s">
        <v>8136</v>
      </c>
      <c r="G234" s="191">
        <v>12</v>
      </c>
    </row>
    <row r="235" spans="1:7" x14ac:dyDescent="0.25">
      <c r="A235" s="191">
        <v>234</v>
      </c>
      <c r="B235" s="191" t="s">
        <v>5847</v>
      </c>
      <c r="C235" s="191" t="s">
        <v>8133</v>
      </c>
      <c r="D235" s="191" t="s">
        <v>3160</v>
      </c>
      <c r="E235" s="191" t="s">
        <v>3186</v>
      </c>
      <c r="F235" s="191" t="s">
        <v>8136</v>
      </c>
      <c r="G235" s="191">
        <v>12</v>
      </c>
    </row>
    <row r="236" spans="1:7" x14ac:dyDescent="0.25">
      <c r="A236" s="191">
        <v>235</v>
      </c>
      <c r="B236" s="191" t="s">
        <v>5847</v>
      </c>
      <c r="C236" s="191" t="s">
        <v>8133</v>
      </c>
      <c r="D236" s="191" t="s">
        <v>3160</v>
      </c>
      <c r="E236" s="191" t="s">
        <v>3186</v>
      </c>
      <c r="F236" s="191" t="s">
        <v>8136</v>
      </c>
      <c r="G236" s="191">
        <v>12</v>
      </c>
    </row>
    <row r="237" spans="1:7" x14ac:dyDescent="0.25">
      <c r="A237" s="191">
        <v>236</v>
      </c>
      <c r="B237" s="191" t="s">
        <v>5847</v>
      </c>
      <c r="C237" s="191" t="s">
        <v>8133</v>
      </c>
      <c r="D237" s="191" t="s">
        <v>3160</v>
      </c>
      <c r="E237" s="191" t="s">
        <v>3186</v>
      </c>
      <c r="F237" s="191" t="s">
        <v>8136</v>
      </c>
      <c r="G237" s="191">
        <v>12</v>
      </c>
    </row>
    <row r="238" spans="1:7" x14ac:dyDescent="0.25">
      <c r="A238" s="191">
        <v>237</v>
      </c>
      <c r="B238" s="191" t="s">
        <v>5847</v>
      </c>
      <c r="C238" s="191" t="s">
        <v>8133</v>
      </c>
      <c r="D238" s="191" t="s">
        <v>3160</v>
      </c>
      <c r="E238" s="191" t="s">
        <v>3186</v>
      </c>
      <c r="F238" s="191" t="s">
        <v>8136</v>
      </c>
      <c r="G238" s="191">
        <v>12</v>
      </c>
    </row>
    <row r="239" spans="1:7" x14ac:dyDescent="0.25">
      <c r="A239" s="191">
        <v>238</v>
      </c>
      <c r="B239" s="191" t="s">
        <v>5847</v>
      </c>
      <c r="C239" s="191" t="s">
        <v>8133</v>
      </c>
      <c r="D239" s="191" t="s">
        <v>3160</v>
      </c>
      <c r="E239" s="191" t="s">
        <v>3186</v>
      </c>
      <c r="F239" s="191" t="s">
        <v>8136</v>
      </c>
      <c r="G239" s="191">
        <v>12</v>
      </c>
    </row>
    <row r="240" spans="1:7" x14ac:dyDescent="0.25">
      <c r="A240" s="191">
        <v>239</v>
      </c>
      <c r="B240" s="191" t="s">
        <v>5847</v>
      </c>
      <c r="C240" s="191" t="s">
        <v>8133</v>
      </c>
      <c r="D240" s="191" t="s">
        <v>3160</v>
      </c>
      <c r="E240" s="191" t="s">
        <v>3186</v>
      </c>
      <c r="F240" s="191" t="s">
        <v>8136</v>
      </c>
      <c r="G240" s="191">
        <v>12</v>
      </c>
    </row>
    <row r="241" spans="1:7" x14ac:dyDescent="0.25">
      <c r="A241" s="191">
        <v>240</v>
      </c>
      <c r="B241" s="191" t="s">
        <v>5847</v>
      </c>
      <c r="C241" s="191" t="s">
        <v>8133</v>
      </c>
      <c r="D241" s="191" t="s">
        <v>3160</v>
      </c>
      <c r="E241" s="191" t="s">
        <v>3186</v>
      </c>
      <c r="F241" s="191" t="s">
        <v>8136</v>
      </c>
      <c r="G241" s="191">
        <v>12</v>
      </c>
    </row>
    <row r="242" spans="1:7" x14ac:dyDescent="0.25">
      <c r="A242" s="191">
        <v>241</v>
      </c>
      <c r="B242" s="191" t="s">
        <v>5847</v>
      </c>
      <c r="C242" s="191" t="s">
        <v>8133</v>
      </c>
      <c r="D242" s="191" t="s">
        <v>3160</v>
      </c>
      <c r="E242" s="191" t="s">
        <v>3186</v>
      </c>
      <c r="F242" s="191" t="s">
        <v>8136</v>
      </c>
      <c r="G242" s="191">
        <v>12</v>
      </c>
    </row>
    <row r="243" spans="1:7" x14ac:dyDescent="0.25">
      <c r="A243" s="191">
        <v>242</v>
      </c>
      <c r="B243" s="191" t="s">
        <v>5847</v>
      </c>
      <c r="C243" s="191" t="s">
        <v>8133</v>
      </c>
      <c r="D243" s="191" t="s">
        <v>3160</v>
      </c>
      <c r="E243" s="191" t="s">
        <v>3186</v>
      </c>
      <c r="F243" s="191" t="s">
        <v>8136</v>
      </c>
      <c r="G243" s="191">
        <v>12</v>
      </c>
    </row>
    <row r="244" spans="1:7" x14ac:dyDescent="0.25">
      <c r="A244" s="191">
        <v>243</v>
      </c>
      <c r="B244" s="191" t="s">
        <v>5847</v>
      </c>
      <c r="C244" s="191" t="s">
        <v>8133</v>
      </c>
      <c r="D244" s="191" t="s">
        <v>3160</v>
      </c>
      <c r="E244" s="191" t="s">
        <v>3186</v>
      </c>
      <c r="F244" s="191" t="s">
        <v>8136</v>
      </c>
      <c r="G244" s="191">
        <v>12</v>
      </c>
    </row>
    <row r="245" spans="1:7" x14ac:dyDescent="0.25">
      <c r="A245" s="191">
        <v>244</v>
      </c>
      <c r="B245" s="191" t="s">
        <v>5847</v>
      </c>
      <c r="C245" s="191" t="s">
        <v>8133</v>
      </c>
      <c r="D245" s="191" t="s">
        <v>3160</v>
      </c>
      <c r="E245" s="191" t="s">
        <v>3186</v>
      </c>
      <c r="F245" s="191" t="s">
        <v>8136</v>
      </c>
      <c r="G245" s="191">
        <v>12</v>
      </c>
    </row>
    <row r="246" spans="1:7" x14ac:dyDescent="0.25">
      <c r="A246" s="191">
        <v>245</v>
      </c>
      <c r="B246" s="191" t="s">
        <v>5847</v>
      </c>
      <c r="C246" s="191" t="s">
        <v>8133</v>
      </c>
      <c r="D246" s="191" t="s">
        <v>3160</v>
      </c>
      <c r="E246" s="191" t="s">
        <v>3186</v>
      </c>
      <c r="F246" s="191" t="s">
        <v>8136</v>
      </c>
      <c r="G246" s="191">
        <v>12</v>
      </c>
    </row>
    <row r="247" spans="1:7" x14ac:dyDescent="0.25">
      <c r="A247" s="191">
        <v>246</v>
      </c>
      <c r="B247" s="191" t="s">
        <v>5847</v>
      </c>
      <c r="C247" s="191" t="s">
        <v>8133</v>
      </c>
      <c r="D247" s="191" t="s">
        <v>3160</v>
      </c>
      <c r="E247" s="191" t="s">
        <v>3186</v>
      </c>
      <c r="F247" s="191" t="s">
        <v>8136</v>
      </c>
      <c r="G247" s="191">
        <v>12</v>
      </c>
    </row>
    <row r="248" spans="1:7" x14ac:dyDescent="0.25">
      <c r="A248" s="191">
        <v>247</v>
      </c>
      <c r="B248" s="191" t="s">
        <v>5847</v>
      </c>
      <c r="C248" s="191" t="s">
        <v>8133</v>
      </c>
      <c r="D248" s="191" t="s">
        <v>3160</v>
      </c>
      <c r="E248" s="191" t="s">
        <v>3186</v>
      </c>
      <c r="F248" s="191" t="s">
        <v>8136</v>
      </c>
      <c r="G248" s="191">
        <v>12</v>
      </c>
    </row>
    <row r="249" spans="1:7" x14ac:dyDescent="0.25">
      <c r="A249" s="191">
        <v>248</v>
      </c>
      <c r="B249" s="191" t="s">
        <v>5847</v>
      </c>
      <c r="C249" s="191" t="s">
        <v>8133</v>
      </c>
      <c r="D249" s="191" t="s">
        <v>3160</v>
      </c>
      <c r="E249" s="191" t="s">
        <v>3186</v>
      </c>
      <c r="F249" s="191" t="s">
        <v>8136</v>
      </c>
      <c r="G249" s="191">
        <v>12</v>
      </c>
    </row>
    <row r="250" spans="1:7" x14ac:dyDescent="0.25">
      <c r="A250" s="191">
        <v>249</v>
      </c>
      <c r="B250" s="191" t="s">
        <v>5847</v>
      </c>
      <c r="C250" s="191" t="s">
        <v>8133</v>
      </c>
      <c r="D250" s="191" t="s">
        <v>3160</v>
      </c>
      <c r="E250" s="191" t="s">
        <v>3186</v>
      </c>
      <c r="F250" s="191" t="s">
        <v>8136</v>
      </c>
      <c r="G250" s="191">
        <v>12</v>
      </c>
    </row>
    <row r="251" spans="1:7" x14ac:dyDescent="0.25">
      <c r="A251" s="191">
        <v>250</v>
      </c>
      <c r="B251" s="191" t="s">
        <v>5847</v>
      </c>
      <c r="C251" s="191" t="s">
        <v>8133</v>
      </c>
      <c r="D251" s="191" t="s">
        <v>3160</v>
      </c>
      <c r="E251" s="191" t="s">
        <v>3186</v>
      </c>
      <c r="F251" s="191" t="s">
        <v>8136</v>
      </c>
      <c r="G251" s="191">
        <v>12</v>
      </c>
    </row>
    <row r="252" spans="1:7" x14ac:dyDescent="0.25">
      <c r="A252" s="191">
        <v>251</v>
      </c>
      <c r="B252" s="191" t="s">
        <v>5847</v>
      </c>
      <c r="C252" s="191" t="s">
        <v>8133</v>
      </c>
      <c r="D252" s="191" t="s">
        <v>3160</v>
      </c>
      <c r="E252" s="191" t="s">
        <v>3186</v>
      </c>
      <c r="F252" s="191" t="s">
        <v>8136</v>
      </c>
      <c r="G252" s="191">
        <v>12</v>
      </c>
    </row>
    <row r="253" spans="1:7" x14ac:dyDescent="0.25">
      <c r="A253" s="191">
        <v>252</v>
      </c>
      <c r="B253" s="191" t="s">
        <v>5847</v>
      </c>
      <c r="C253" s="191" t="s">
        <v>8133</v>
      </c>
      <c r="D253" s="191" t="s">
        <v>3160</v>
      </c>
      <c r="E253" s="191" t="s">
        <v>3186</v>
      </c>
      <c r="F253" s="191" t="s">
        <v>8136</v>
      </c>
      <c r="G253" s="191">
        <v>12</v>
      </c>
    </row>
    <row r="254" spans="1:7" x14ac:dyDescent="0.25">
      <c r="A254" s="191">
        <v>253</v>
      </c>
      <c r="B254" s="191" t="s">
        <v>5847</v>
      </c>
      <c r="C254" s="191" t="s">
        <v>8133</v>
      </c>
      <c r="D254" s="191" t="s">
        <v>3160</v>
      </c>
      <c r="E254" s="191" t="s">
        <v>3186</v>
      </c>
      <c r="F254" s="191" t="s">
        <v>8136</v>
      </c>
      <c r="G254" s="191">
        <v>12</v>
      </c>
    </row>
    <row r="255" spans="1:7" x14ac:dyDescent="0.25">
      <c r="A255" s="191">
        <v>254</v>
      </c>
      <c r="B255" s="191" t="s">
        <v>5847</v>
      </c>
      <c r="C255" s="191" t="s">
        <v>8133</v>
      </c>
      <c r="D255" s="191" t="s">
        <v>3160</v>
      </c>
      <c r="E255" s="191" t="s">
        <v>3186</v>
      </c>
      <c r="F255" s="191" t="s">
        <v>8136</v>
      </c>
      <c r="G255" s="191">
        <v>12</v>
      </c>
    </row>
    <row r="256" spans="1:7" x14ac:dyDescent="0.25">
      <c r="A256" s="191">
        <v>255</v>
      </c>
      <c r="B256" s="191" t="s">
        <v>5847</v>
      </c>
      <c r="C256" s="191" t="s">
        <v>8133</v>
      </c>
      <c r="D256" s="191" t="s">
        <v>3160</v>
      </c>
      <c r="E256" s="191" t="s">
        <v>3186</v>
      </c>
      <c r="F256" s="191" t="s">
        <v>8136</v>
      </c>
      <c r="G256" s="191">
        <v>12</v>
      </c>
    </row>
    <row r="257" spans="1:7" x14ac:dyDescent="0.25">
      <c r="A257" s="191">
        <v>256</v>
      </c>
      <c r="B257" s="191" t="s">
        <v>5847</v>
      </c>
      <c r="C257" s="191" t="s">
        <v>8133</v>
      </c>
      <c r="D257" s="191" t="s">
        <v>3160</v>
      </c>
      <c r="E257" s="191" t="s">
        <v>3186</v>
      </c>
      <c r="F257" s="191" t="s">
        <v>8136</v>
      </c>
      <c r="G257" s="191">
        <v>12</v>
      </c>
    </row>
    <row r="258" spans="1:7" x14ac:dyDescent="0.25">
      <c r="A258" s="191">
        <v>257</v>
      </c>
      <c r="B258" s="191" t="s">
        <v>5847</v>
      </c>
      <c r="C258" s="191" t="s">
        <v>8133</v>
      </c>
      <c r="D258" s="191" t="s">
        <v>3160</v>
      </c>
      <c r="E258" s="191" t="s">
        <v>3186</v>
      </c>
      <c r="F258" s="191" t="s">
        <v>8136</v>
      </c>
      <c r="G258" s="191">
        <v>12</v>
      </c>
    </row>
    <row r="259" spans="1:7" x14ac:dyDescent="0.25">
      <c r="A259" s="191">
        <v>258</v>
      </c>
      <c r="B259" s="191" t="s">
        <v>5847</v>
      </c>
      <c r="C259" s="191" t="s">
        <v>8133</v>
      </c>
      <c r="D259" s="191" t="s">
        <v>3160</v>
      </c>
      <c r="E259" s="191" t="s">
        <v>3186</v>
      </c>
      <c r="F259" s="191" t="s">
        <v>8136</v>
      </c>
      <c r="G259" s="191">
        <v>12</v>
      </c>
    </row>
    <row r="260" spans="1:7" x14ac:dyDescent="0.25">
      <c r="A260" s="191">
        <v>259</v>
      </c>
      <c r="B260" s="191" t="s">
        <v>5847</v>
      </c>
      <c r="C260" s="191" t="s">
        <v>8133</v>
      </c>
      <c r="D260" s="191" t="s">
        <v>3160</v>
      </c>
      <c r="E260" s="191" t="s">
        <v>3186</v>
      </c>
      <c r="F260" s="191" t="s">
        <v>8136</v>
      </c>
      <c r="G260" s="191">
        <v>12</v>
      </c>
    </row>
    <row r="261" spans="1:7" x14ac:dyDescent="0.25">
      <c r="A261" s="191">
        <v>260</v>
      </c>
      <c r="B261" s="191" t="s">
        <v>5847</v>
      </c>
      <c r="C261" s="191" t="s">
        <v>8133</v>
      </c>
      <c r="D261" s="191" t="s">
        <v>3160</v>
      </c>
      <c r="E261" s="191" t="s">
        <v>3186</v>
      </c>
      <c r="F261" s="191" t="s">
        <v>8136</v>
      </c>
      <c r="G261" s="191">
        <v>12</v>
      </c>
    </row>
    <row r="262" spans="1:7" x14ac:dyDescent="0.25">
      <c r="A262" s="191">
        <v>261</v>
      </c>
      <c r="B262" s="191" t="s">
        <v>5847</v>
      </c>
      <c r="C262" s="191" t="s">
        <v>8133</v>
      </c>
      <c r="D262" s="191" t="s">
        <v>3160</v>
      </c>
      <c r="E262" s="191" t="s">
        <v>3186</v>
      </c>
      <c r="F262" s="191" t="s">
        <v>8136</v>
      </c>
      <c r="G262" s="191">
        <v>12</v>
      </c>
    </row>
    <row r="263" spans="1:7" x14ac:dyDescent="0.25">
      <c r="A263" s="191">
        <v>262</v>
      </c>
      <c r="B263" s="191" t="s">
        <v>5847</v>
      </c>
      <c r="C263" s="191" t="s">
        <v>8133</v>
      </c>
      <c r="D263" s="191" t="s">
        <v>3160</v>
      </c>
      <c r="E263" s="191" t="s">
        <v>3186</v>
      </c>
      <c r="F263" s="191" t="s">
        <v>8136</v>
      </c>
      <c r="G263" s="191">
        <v>12</v>
      </c>
    </row>
    <row r="264" spans="1:7" x14ac:dyDescent="0.25">
      <c r="A264" s="191">
        <v>263</v>
      </c>
      <c r="B264" s="191" t="s">
        <v>5847</v>
      </c>
      <c r="C264" s="191" t="s">
        <v>8133</v>
      </c>
      <c r="D264" s="191" t="s">
        <v>3160</v>
      </c>
      <c r="E264" s="191" t="s">
        <v>3186</v>
      </c>
      <c r="F264" s="191" t="s">
        <v>8136</v>
      </c>
      <c r="G264" s="191">
        <v>12</v>
      </c>
    </row>
    <row r="265" spans="1:7" x14ac:dyDescent="0.25">
      <c r="A265" s="191">
        <v>264</v>
      </c>
      <c r="B265" s="191" t="s">
        <v>5847</v>
      </c>
      <c r="C265" s="191" t="s">
        <v>8133</v>
      </c>
      <c r="D265" s="191" t="s">
        <v>3160</v>
      </c>
      <c r="E265" s="191" t="s">
        <v>3186</v>
      </c>
      <c r="F265" s="191" t="s">
        <v>8136</v>
      </c>
      <c r="G265" s="191">
        <v>12</v>
      </c>
    </row>
    <row r="266" spans="1:7" x14ac:dyDescent="0.25">
      <c r="A266" s="191">
        <v>265</v>
      </c>
      <c r="B266" s="191" t="s">
        <v>5847</v>
      </c>
      <c r="C266" s="191" t="s">
        <v>8133</v>
      </c>
      <c r="D266" s="191" t="s">
        <v>3160</v>
      </c>
      <c r="E266" s="191" t="s">
        <v>3186</v>
      </c>
      <c r="F266" s="191" t="s">
        <v>8136</v>
      </c>
      <c r="G266" s="191">
        <v>12</v>
      </c>
    </row>
    <row r="267" spans="1:7" x14ac:dyDescent="0.25">
      <c r="A267" s="191">
        <v>266</v>
      </c>
      <c r="B267" s="191" t="s">
        <v>5847</v>
      </c>
      <c r="C267" s="191" t="s">
        <v>8133</v>
      </c>
      <c r="D267" s="191" t="s">
        <v>3160</v>
      </c>
      <c r="E267" s="191" t="s">
        <v>3186</v>
      </c>
      <c r="F267" s="191" t="s">
        <v>8136</v>
      </c>
      <c r="G267" s="191">
        <v>12</v>
      </c>
    </row>
    <row r="268" spans="1:7" x14ac:dyDescent="0.25">
      <c r="A268" s="191">
        <v>267</v>
      </c>
      <c r="B268" s="191" t="s">
        <v>5847</v>
      </c>
      <c r="C268" s="191" t="s">
        <v>8133</v>
      </c>
      <c r="D268" s="191" t="s">
        <v>3160</v>
      </c>
      <c r="E268" s="191" t="s">
        <v>3186</v>
      </c>
      <c r="F268" s="191" t="s">
        <v>8136</v>
      </c>
      <c r="G268" s="191">
        <v>12</v>
      </c>
    </row>
    <row r="269" spans="1:7" x14ac:dyDescent="0.25">
      <c r="A269" s="191">
        <v>268</v>
      </c>
      <c r="B269" s="191" t="s">
        <v>5847</v>
      </c>
      <c r="C269" s="191" t="s">
        <v>8133</v>
      </c>
      <c r="D269" s="191" t="s">
        <v>3160</v>
      </c>
      <c r="E269" s="191" t="s">
        <v>3186</v>
      </c>
      <c r="F269" s="191" t="s">
        <v>8136</v>
      </c>
      <c r="G269" s="191">
        <v>12</v>
      </c>
    </row>
    <row r="270" spans="1:7" x14ac:dyDescent="0.25">
      <c r="A270" s="191">
        <v>269</v>
      </c>
      <c r="B270" s="191" t="s">
        <v>5847</v>
      </c>
      <c r="C270" s="191" t="s">
        <v>8133</v>
      </c>
      <c r="D270" s="191" t="s">
        <v>3160</v>
      </c>
      <c r="E270" s="191" t="s">
        <v>3186</v>
      </c>
      <c r="F270" s="191" t="s">
        <v>8136</v>
      </c>
      <c r="G270" s="191">
        <v>12</v>
      </c>
    </row>
    <row r="271" spans="1:7" x14ac:dyDescent="0.25">
      <c r="A271" s="191">
        <v>270</v>
      </c>
      <c r="B271" s="191" t="s">
        <v>5847</v>
      </c>
      <c r="C271" s="191" t="s">
        <v>8133</v>
      </c>
      <c r="D271" s="191" t="s">
        <v>3160</v>
      </c>
      <c r="E271" s="191" t="s">
        <v>3186</v>
      </c>
      <c r="F271" s="191" t="s">
        <v>8136</v>
      </c>
      <c r="G271" s="191">
        <v>12</v>
      </c>
    </row>
    <row r="272" spans="1:7" x14ac:dyDescent="0.25">
      <c r="A272" s="191">
        <v>271</v>
      </c>
      <c r="B272" s="191" t="s">
        <v>5847</v>
      </c>
      <c r="C272" s="191" t="s">
        <v>8133</v>
      </c>
      <c r="D272" s="191" t="s">
        <v>3160</v>
      </c>
      <c r="E272" s="191" t="s">
        <v>3186</v>
      </c>
      <c r="F272" s="191" t="s">
        <v>8136</v>
      </c>
      <c r="G272" s="191">
        <v>12</v>
      </c>
    </row>
    <row r="273" spans="1:7" x14ac:dyDescent="0.25">
      <c r="A273" s="191">
        <v>272</v>
      </c>
      <c r="B273" s="191" t="s">
        <v>5847</v>
      </c>
      <c r="C273" s="191" t="s">
        <v>8133</v>
      </c>
      <c r="D273" s="191" t="s">
        <v>3160</v>
      </c>
      <c r="E273" s="191" t="s">
        <v>3186</v>
      </c>
      <c r="F273" s="191" t="s">
        <v>8136</v>
      </c>
      <c r="G273" s="191">
        <v>12</v>
      </c>
    </row>
    <row r="274" spans="1:7" x14ac:dyDescent="0.25">
      <c r="A274" s="191">
        <v>273</v>
      </c>
      <c r="B274" s="191" t="s">
        <v>5847</v>
      </c>
      <c r="C274" s="191" t="s">
        <v>8133</v>
      </c>
      <c r="D274" s="191" t="s">
        <v>3160</v>
      </c>
      <c r="E274" s="191" t="s">
        <v>3186</v>
      </c>
      <c r="F274" s="191" t="s">
        <v>8136</v>
      </c>
      <c r="G274" s="191">
        <v>12</v>
      </c>
    </row>
    <row r="275" spans="1:7" x14ac:dyDescent="0.25">
      <c r="A275" s="191">
        <v>274</v>
      </c>
      <c r="B275" s="191" t="s">
        <v>5847</v>
      </c>
      <c r="C275" s="191" t="s">
        <v>8133</v>
      </c>
      <c r="D275" s="191" t="s">
        <v>3160</v>
      </c>
      <c r="E275" s="191" t="s">
        <v>3186</v>
      </c>
      <c r="F275" s="191" t="s">
        <v>8136</v>
      </c>
      <c r="G275" s="191">
        <v>12</v>
      </c>
    </row>
    <row r="276" spans="1:7" x14ac:dyDescent="0.25">
      <c r="A276" s="191">
        <v>275</v>
      </c>
      <c r="B276" s="191" t="s">
        <v>5847</v>
      </c>
      <c r="C276" s="191" t="s">
        <v>8133</v>
      </c>
      <c r="D276" s="191" t="s">
        <v>3160</v>
      </c>
      <c r="E276" s="191" t="s">
        <v>3186</v>
      </c>
      <c r="F276" s="191" t="s">
        <v>8136</v>
      </c>
      <c r="G276" s="191">
        <v>12</v>
      </c>
    </row>
    <row r="277" spans="1:7" x14ac:dyDescent="0.25">
      <c r="A277" s="191">
        <v>276</v>
      </c>
      <c r="B277" s="191" t="s">
        <v>5847</v>
      </c>
      <c r="C277" s="191" t="s">
        <v>8133</v>
      </c>
      <c r="D277" s="191" t="s">
        <v>3160</v>
      </c>
      <c r="E277" s="191" t="s">
        <v>3186</v>
      </c>
      <c r="F277" s="191" t="s">
        <v>8136</v>
      </c>
      <c r="G277" s="191">
        <v>12</v>
      </c>
    </row>
    <row r="278" spans="1:7" x14ac:dyDescent="0.25">
      <c r="A278" s="191">
        <v>277</v>
      </c>
      <c r="B278" s="191" t="s">
        <v>5847</v>
      </c>
      <c r="C278" s="191" t="s">
        <v>8133</v>
      </c>
      <c r="D278" s="191" t="s">
        <v>3160</v>
      </c>
      <c r="E278" s="191" t="s">
        <v>3186</v>
      </c>
      <c r="F278" s="191" t="s">
        <v>8136</v>
      </c>
      <c r="G278" s="191">
        <v>12</v>
      </c>
    </row>
    <row r="279" spans="1:7" x14ac:dyDescent="0.25">
      <c r="A279" s="191">
        <v>278</v>
      </c>
      <c r="B279" s="191" t="s">
        <v>5847</v>
      </c>
      <c r="C279" s="191" t="s">
        <v>8133</v>
      </c>
      <c r="D279" s="191" t="s">
        <v>3160</v>
      </c>
      <c r="E279" s="191" t="s">
        <v>3186</v>
      </c>
      <c r="F279" s="191" t="s">
        <v>8136</v>
      </c>
      <c r="G279" s="191">
        <v>12</v>
      </c>
    </row>
    <row r="280" spans="1:7" x14ac:dyDescent="0.25">
      <c r="A280" s="191">
        <v>279</v>
      </c>
      <c r="B280" s="191" t="s">
        <v>5847</v>
      </c>
      <c r="C280" s="191" t="s">
        <v>8133</v>
      </c>
      <c r="D280" s="191" t="s">
        <v>3160</v>
      </c>
      <c r="E280" s="191" t="s">
        <v>3186</v>
      </c>
      <c r="F280" s="191" t="s">
        <v>8136</v>
      </c>
      <c r="G280" s="191">
        <v>12</v>
      </c>
    </row>
    <row r="281" spans="1:7" x14ac:dyDescent="0.25">
      <c r="A281" s="191">
        <v>280</v>
      </c>
      <c r="B281" s="191" t="s">
        <v>3173</v>
      </c>
      <c r="C281" s="191" t="s">
        <v>8133</v>
      </c>
      <c r="D281" s="191" t="s">
        <v>3160</v>
      </c>
      <c r="E281" s="191" t="s">
        <v>3185</v>
      </c>
      <c r="F281" s="191" t="s">
        <v>8134</v>
      </c>
      <c r="G281" s="191">
        <v>8</v>
      </c>
    </row>
    <row r="282" spans="1:7" x14ac:dyDescent="0.25">
      <c r="A282" s="191">
        <v>281</v>
      </c>
      <c r="B282" s="191" t="s">
        <v>3173</v>
      </c>
      <c r="C282" s="191" t="s">
        <v>8133</v>
      </c>
      <c r="D282" s="191" t="s">
        <v>3160</v>
      </c>
      <c r="E282" s="191" t="s">
        <v>3185</v>
      </c>
      <c r="F282" s="191" t="s">
        <v>8134</v>
      </c>
      <c r="G282" s="191">
        <v>8</v>
      </c>
    </row>
    <row r="283" spans="1:7" x14ac:dyDescent="0.25">
      <c r="A283" s="191">
        <v>282</v>
      </c>
      <c r="B283" s="191" t="s">
        <v>5856</v>
      </c>
      <c r="C283" s="191" t="s">
        <v>8133</v>
      </c>
      <c r="D283" s="191" t="s">
        <v>3160</v>
      </c>
      <c r="E283" s="191" t="s">
        <v>3186</v>
      </c>
      <c r="F283" s="191" t="s">
        <v>8136</v>
      </c>
      <c r="G283" s="191">
        <v>12</v>
      </c>
    </row>
    <row r="284" spans="1:7" x14ac:dyDescent="0.25">
      <c r="A284" s="191">
        <v>283</v>
      </c>
      <c r="B284" s="191" t="s">
        <v>3173</v>
      </c>
      <c r="C284" s="191" t="s">
        <v>8133</v>
      </c>
      <c r="D284" s="191" t="s">
        <v>3160</v>
      </c>
      <c r="E284" s="191" t="s">
        <v>3185</v>
      </c>
      <c r="F284" s="191" t="s">
        <v>8134</v>
      </c>
      <c r="G284" s="191">
        <v>8</v>
      </c>
    </row>
    <row r="285" spans="1:7" x14ac:dyDescent="0.25">
      <c r="A285" s="191">
        <v>284</v>
      </c>
      <c r="B285" s="191" t="s">
        <v>3173</v>
      </c>
      <c r="C285" s="191" t="s">
        <v>8133</v>
      </c>
      <c r="D285" s="191" t="s">
        <v>3160</v>
      </c>
      <c r="E285" s="191" t="s">
        <v>3185</v>
      </c>
      <c r="F285" s="191" t="s">
        <v>8134</v>
      </c>
      <c r="G285" s="191">
        <v>8</v>
      </c>
    </row>
    <row r="286" spans="1:7" x14ac:dyDescent="0.25">
      <c r="A286" s="191">
        <v>285</v>
      </c>
      <c r="B286" s="191" t="s">
        <v>5856</v>
      </c>
      <c r="C286" s="191" t="s">
        <v>8133</v>
      </c>
      <c r="D286" s="191" t="s">
        <v>3160</v>
      </c>
      <c r="E286" s="191" t="s">
        <v>3186</v>
      </c>
      <c r="F286" s="191" t="s">
        <v>8136</v>
      </c>
      <c r="G286" s="191">
        <v>12</v>
      </c>
    </row>
    <row r="287" spans="1:7" x14ac:dyDescent="0.25">
      <c r="A287" s="191">
        <v>286</v>
      </c>
      <c r="B287" s="191" t="s">
        <v>5847</v>
      </c>
      <c r="C287" s="191" t="s">
        <v>8133</v>
      </c>
      <c r="D287" s="191" t="s">
        <v>3160</v>
      </c>
      <c r="E287" s="191" t="s">
        <v>3186</v>
      </c>
      <c r="F287" s="191" t="s">
        <v>8136</v>
      </c>
      <c r="G287" s="191">
        <v>12</v>
      </c>
    </row>
    <row r="288" spans="1:7" x14ac:dyDescent="0.25">
      <c r="A288" s="191">
        <v>287</v>
      </c>
      <c r="B288" s="191" t="s">
        <v>5847</v>
      </c>
      <c r="C288" s="191" t="s">
        <v>8133</v>
      </c>
      <c r="D288" s="191" t="s">
        <v>3160</v>
      </c>
      <c r="E288" s="191" t="s">
        <v>3186</v>
      </c>
      <c r="F288" s="191" t="s">
        <v>8136</v>
      </c>
      <c r="G288" s="191">
        <v>12</v>
      </c>
    </row>
    <row r="289" spans="1:7" x14ac:dyDescent="0.25">
      <c r="A289" s="191">
        <v>288</v>
      </c>
      <c r="B289" s="191" t="s">
        <v>3173</v>
      </c>
      <c r="C289" s="191" t="s">
        <v>8133</v>
      </c>
      <c r="D289" s="191" t="s">
        <v>3160</v>
      </c>
      <c r="E289" s="191" t="s">
        <v>3185</v>
      </c>
      <c r="F289" s="191" t="s">
        <v>8134</v>
      </c>
      <c r="G289" s="191">
        <v>8</v>
      </c>
    </row>
    <row r="290" spans="1:7" x14ac:dyDescent="0.25">
      <c r="A290" s="191">
        <v>289</v>
      </c>
      <c r="B290" s="191" t="s">
        <v>3173</v>
      </c>
      <c r="C290" s="191" t="s">
        <v>8133</v>
      </c>
      <c r="D290" s="191" t="s">
        <v>3160</v>
      </c>
      <c r="E290" s="191" t="s">
        <v>3185</v>
      </c>
      <c r="F290" s="191" t="s">
        <v>8134</v>
      </c>
      <c r="G290" s="191">
        <v>8</v>
      </c>
    </row>
    <row r="291" spans="1:7" x14ac:dyDescent="0.25">
      <c r="A291" s="191">
        <v>290</v>
      </c>
      <c r="B291" s="191" t="s">
        <v>3173</v>
      </c>
      <c r="C291" s="191" t="s">
        <v>8133</v>
      </c>
      <c r="D291" s="191" t="s">
        <v>3160</v>
      </c>
      <c r="E291" s="191" t="s">
        <v>3185</v>
      </c>
      <c r="F291" s="191" t="s">
        <v>8134</v>
      </c>
      <c r="G291" s="191">
        <v>8</v>
      </c>
    </row>
    <row r="292" spans="1:7" x14ac:dyDescent="0.25">
      <c r="A292" s="191">
        <v>291</v>
      </c>
      <c r="B292" s="191" t="s">
        <v>3173</v>
      </c>
      <c r="C292" s="191" t="s">
        <v>8133</v>
      </c>
      <c r="D292" s="191" t="s">
        <v>3160</v>
      </c>
      <c r="E292" s="191" t="s">
        <v>3185</v>
      </c>
      <c r="F292" s="191" t="s">
        <v>8134</v>
      </c>
      <c r="G292" s="191">
        <v>8</v>
      </c>
    </row>
    <row r="293" spans="1:7" x14ac:dyDescent="0.25">
      <c r="A293" s="191">
        <v>292</v>
      </c>
      <c r="B293" s="191" t="s">
        <v>3173</v>
      </c>
      <c r="C293" s="191" t="s">
        <v>8133</v>
      </c>
      <c r="D293" s="191" t="s">
        <v>3160</v>
      </c>
      <c r="E293" s="191" t="s">
        <v>3185</v>
      </c>
      <c r="F293" s="191" t="s">
        <v>8134</v>
      </c>
      <c r="G293" s="191">
        <v>8</v>
      </c>
    </row>
    <row r="294" spans="1:7" x14ac:dyDescent="0.25">
      <c r="A294" s="191">
        <v>293</v>
      </c>
      <c r="B294" s="191" t="s">
        <v>3173</v>
      </c>
      <c r="C294" s="191" t="s">
        <v>8133</v>
      </c>
      <c r="D294" s="191" t="s">
        <v>3160</v>
      </c>
      <c r="E294" s="191" t="s">
        <v>3185</v>
      </c>
      <c r="F294" s="191" t="s">
        <v>8134</v>
      </c>
      <c r="G294" s="191">
        <v>8</v>
      </c>
    </row>
    <row r="295" spans="1:7" x14ac:dyDescent="0.25">
      <c r="A295" s="191">
        <v>294</v>
      </c>
      <c r="B295" s="191" t="s">
        <v>3173</v>
      </c>
      <c r="C295" s="191" t="s">
        <v>8133</v>
      </c>
      <c r="D295" s="191" t="s">
        <v>3160</v>
      </c>
      <c r="E295" s="191" t="s">
        <v>3185</v>
      </c>
      <c r="F295" s="191" t="s">
        <v>8134</v>
      </c>
      <c r="G295" s="191">
        <v>8</v>
      </c>
    </row>
    <row r="296" spans="1:7" x14ac:dyDescent="0.25">
      <c r="A296" s="191">
        <v>295</v>
      </c>
      <c r="B296" s="191" t="s">
        <v>3173</v>
      </c>
      <c r="C296" s="191" t="s">
        <v>8133</v>
      </c>
      <c r="D296" s="191" t="s">
        <v>3160</v>
      </c>
      <c r="E296" s="191" t="s">
        <v>3185</v>
      </c>
      <c r="F296" s="191" t="s">
        <v>8134</v>
      </c>
      <c r="G296" s="191">
        <v>8</v>
      </c>
    </row>
    <row r="297" spans="1:7" x14ac:dyDescent="0.25">
      <c r="A297" s="191">
        <v>296</v>
      </c>
      <c r="B297" s="191" t="s">
        <v>3173</v>
      </c>
      <c r="C297" s="191" t="s">
        <v>8133</v>
      </c>
      <c r="D297" s="191" t="s">
        <v>3160</v>
      </c>
      <c r="E297" s="191" t="s">
        <v>3185</v>
      </c>
      <c r="F297" s="191" t="s">
        <v>8134</v>
      </c>
      <c r="G297" s="191">
        <v>8</v>
      </c>
    </row>
    <row r="298" spans="1:7" x14ac:dyDescent="0.25">
      <c r="A298" s="191">
        <v>297</v>
      </c>
      <c r="B298" s="191" t="s">
        <v>3173</v>
      </c>
      <c r="C298" s="191" t="s">
        <v>8133</v>
      </c>
      <c r="D298" s="191" t="s">
        <v>3160</v>
      </c>
      <c r="E298" s="191" t="s">
        <v>3185</v>
      </c>
      <c r="F298" s="191" t="s">
        <v>8134</v>
      </c>
      <c r="G298" s="191">
        <v>8</v>
      </c>
    </row>
    <row r="299" spans="1:7" x14ac:dyDescent="0.25">
      <c r="A299" s="191">
        <v>298</v>
      </c>
      <c r="B299" s="191" t="s">
        <v>3173</v>
      </c>
      <c r="C299" s="191" t="s">
        <v>8133</v>
      </c>
      <c r="D299" s="191" t="s">
        <v>3160</v>
      </c>
      <c r="E299" s="191" t="s">
        <v>3185</v>
      </c>
      <c r="F299" s="191" t="s">
        <v>8134</v>
      </c>
      <c r="G299" s="191">
        <v>8</v>
      </c>
    </row>
    <row r="300" spans="1:7" x14ac:dyDescent="0.25">
      <c r="A300" s="191">
        <v>299</v>
      </c>
      <c r="B300" s="191" t="s">
        <v>3173</v>
      </c>
      <c r="C300" s="191" t="s">
        <v>8133</v>
      </c>
      <c r="D300" s="191" t="s">
        <v>3160</v>
      </c>
      <c r="E300" s="191" t="s">
        <v>3185</v>
      </c>
      <c r="F300" s="191" t="s">
        <v>8134</v>
      </c>
      <c r="G300" s="191">
        <v>8</v>
      </c>
    </row>
    <row r="301" spans="1:7" x14ac:dyDescent="0.25">
      <c r="A301" s="191">
        <v>300</v>
      </c>
      <c r="B301" s="191" t="s">
        <v>3173</v>
      </c>
      <c r="C301" s="191" t="s">
        <v>8133</v>
      </c>
      <c r="D301" s="191" t="s">
        <v>3160</v>
      </c>
      <c r="E301" s="191" t="s">
        <v>3185</v>
      </c>
      <c r="F301" s="191" t="s">
        <v>8134</v>
      </c>
      <c r="G301" s="191">
        <v>8</v>
      </c>
    </row>
    <row r="302" spans="1:7" x14ac:dyDescent="0.25">
      <c r="A302" s="191">
        <v>301</v>
      </c>
      <c r="B302" s="191" t="s">
        <v>3173</v>
      </c>
      <c r="C302" s="191" t="s">
        <v>8133</v>
      </c>
      <c r="D302" s="191" t="s">
        <v>3160</v>
      </c>
      <c r="E302" s="191" t="s">
        <v>3185</v>
      </c>
      <c r="F302" s="191" t="s">
        <v>8134</v>
      </c>
      <c r="G302" s="191">
        <v>8</v>
      </c>
    </row>
    <row r="303" spans="1:7" x14ac:dyDescent="0.25">
      <c r="A303" s="191">
        <v>302</v>
      </c>
      <c r="B303" s="191" t="s">
        <v>3173</v>
      </c>
      <c r="C303" s="191" t="s">
        <v>8133</v>
      </c>
      <c r="D303" s="191" t="s">
        <v>3160</v>
      </c>
      <c r="E303" s="191" t="s">
        <v>3185</v>
      </c>
      <c r="F303" s="191" t="s">
        <v>8134</v>
      </c>
      <c r="G303" s="191">
        <v>8</v>
      </c>
    </row>
    <row r="304" spans="1:7" x14ac:dyDescent="0.25">
      <c r="A304" s="191">
        <v>303</v>
      </c>
      <c r="B304" s="191" t="s">
        <v>3173</v>
      </c>
      <c r="C304" s="191" t="s">
        <v>8133</v>
      </c>
      <c r="D304" s="191" t="s">
        <v>3160</v>
      </c>
      <c r="E304" s="191" t="s">
        <v>3185</v>
      </c>
      <c r="F304" s="191" t="s">
        <v>8134</v>
      </c>
      <c r="G304" s="191">
        <v>8</v>
      </c>
    </row>
    <row r="305" spans="1:7" x14ac:dyDescent="0.25">
      <c r="A305" s="191">
        <v>304</v>
      </c>
      <c r="B305" s="191" t="s">
        <v>3173</v>
      </c>
      <c r="C305" s="191" t="s">
        <v>8133</v>
      </c>
      <c r="D305" s="191" t="s">
        <v>3160</v>
      </c>
      <c r="E305" s="191" t="s">
        <v>3185</v>
      </c>
      <c r="F305" s="191" t="s">
        <v>8134</v>
      </c>
      <c r="G305" s="191">
        <v>8</v>
      </c>
    </row>
    <row r="306" spans="1:7" x14ac:dyDescent="0.25">
      <c r="A306" s="191">
        <v>305</v>
      </c>
      <c r="B306" s="191" t="s">
        <v>3173</v>
      </c>
      <c r="C306" s="191" t="s">
        <v>8133</v>
      </c>
      <c r="D306" s="191" t="s">
        <v>3160</v>
      </c>
      <c r="E306" s="191" t="s">
        <v>3185</v>
      </c>
      <c r="F306" s="191" t="s">
        <v>8134</v>
      </c>
      <c r="G306" s="191">
        <v>8</v>
      </c>
    </row>
    <row r="307" spans="1:7" x14ac:dyDescent="0.25">
      <c r="A307" s="191">
        <v>306</v>
      </c>
      <c r="B307" s="191" t="s">
        <v>3173</v>
      </c>
      <c r="C307" s="191" t="s">
        <v>8133</v>
      </c>
      <c r="D307" s="191" t="s">
        <v>3160</v>
      </c>
      <c r="E307" s="191" t="s">
        <v>3185</v>
      </c>
      <c r="F307" s="191" t="s">
        <v>8134</v>
      </c>
      <c r="G307" s="191">
        <v>8</v>
      </c>
    </row>
    <row r="308" spans="1:7" x14ac:dyDescent="0.25">
      <c r="A308" s="191">
        <v>307</v>
      </c>
      <c r="B308" s="191" t="s">
        <v>3173</v>
      </c>
      <c r="C308" s="191" t="s">
        <v>8133</v>
      </c>
      <c r="D308" s="191" t="s">
        <v>3160</v>
      </c>
      <c r="E308" s="191" t="s">
        <v>3185</v>
      </c>
      <c r="F308" s="191" t="s">
        <v>8134</v>
      </c>
      <c r="G308" s="191">
        <v>8</v>
      </c>
    </row>
    <row r="309" spans="1:7" x14ac:dyDescent="0.25">
      <c r="A309" s="191">
        <v>308</v>
      </c>
      <c r="B309" s="191" t="s">
        <v>3173</v>
      </c>
      <c r="C309" s="191" t="s">
        <v>8133</v>
      </c>
      <c r="D309" s="191" t="s">
        <v>3160</v>
      </c>
      <c r="E309" s="191" t="s">
        <v>3185</v>
      </c>
      <c r="F309" s="191" t="s">
        <v>8134</v>
      </c>
      <c r="G309" s="191">
        <v>8</v>
      </c>
    </row>
    <row r="310" spans="1:7" x14ac:dyDescent="0.25">
      <c r="A310" s="191">
        <v>309</v>
      </c>
      <c r="B310" s="191" t="s">
        <v>5847</v>
      </c>
      <c r="C310" s="191" t="s">
        <v>8133</v>
      </c>
      <c r="D310" s="191" t="s">
        <v>3160</v>
      </c>
      <c r="E310" s="191" t="s">
        <v>3186</v>
      </c>
      <c r="F310" s="191" t="s">
        <v>8136</v>
      </c>
      <c r="G310" s="191">
        <v>12</v>
      </c>
    </row>
    <row r="311" spans="1:7" x14ac:dyDescent="0.25">
      <c r="A311" s="191">
        <v>310</v>
      </c>
      <c r="B311" s="191" t="s">
        <v>3173</v>
      </c>
      <c r="C311" s="191" t="s">
        <v>8133</v>
      </c>
      <c r="D311" s="191" t="s">
        <v>3160</v>
      </c>
      <c r="E311" s="191" t="s">
        <v>3185</v>
      </c>
      <c r="F311" s="191" t="s">
        <v>8134</v>
      </c>
      <c r="G311" s="191">
        <v>8</v>
      </c>
    </row>
    <row r="312" spans="1:7" x14ac:dyDescent="0.25">
      <c r="A312" s="191">
        <v>311</v>
      </c>
      <c r="B312" s="191" t="s">
        <v>5847</v>
      </c>
      <c r="C312" s="191" t="s">
        <v>8133</v>
      </c>
      <c r="D312" s="191" t="s">
        <v>3160</v>
      </c>
      <c r="E312" s="191" t="s">
        <v>3186</v>
      </c>
      <c r="F312" s="191" t="s">
        <v>8136</v>
      </c>
      <c r="G312" s="191">
        <v>12</v>
      </c>
    </row>
    <row r="313" spans="1:7" x14ac:dyDescent="0.25">
      <c r="A313" s="191">
        <v>312</v>
      </c>
      <c r="B313" s="191" t="s">
        <v>5847</v>
      </c>
      <c r="C313" s="191" t="s">
        <v>8133</v>
      </c>
      <c r="D313" s="191" t="s">
        <v>3160</v>
      </c>
      <c r="E313" s="191" t="s">
        <v>3186</v>
      </c>
      <c r="F313" s="191" t="s">
        <v>8136</v>
      </c>
      <c r="G313" s="191">
        <v>12</v>
      </c>
    </row>
    <row r="314" spans="1:7" x14ac:dyDescent="0.25">
      <c r="A314" s="191">
        <v>313</v>
      </c>
      <c r="B314" s="191" t="s">
        <v>5847</v>
      </c>
      <c r="C314" s="191" t="s">
        <v>8133</v>
      </c>
      <c r="D314" s="191" t="s">
        <v>3160</v>
      </c>
      <c r="E314" s="191" t="s">
        <v>3186</v>
      </c>
      <c r="F314" s="191" t="s">
        <v>8136</v>
      </c>
      <c r="G314" s="191">
        <v>12</v>
      </c>
    </row>
    <row r="315" spans="1:7" x14ac:dyDescent="0.25">
      <c r="A315" s="191">
        <v>314</v>
      </c>
      <c r="B315" s="191" t="s">
        <v>5847</v>
      </c>
      <c r="C315" s="191" t="s">
        <v>8133</v>
      </c>
      <c r="D315" s="191" t="s">
        <v>3160</v>
      </c>
      <c r="E315" s="191" t="s">
        <v>3186</v>
      </c>
      <c r="F315" s="191" t="s">
        <v>8136</v>
      </c>
      <c r="G315" s="191">
        <v>12</v>
      </c>
    </row>
    <row r="316" spans="1:7" x14ac:dyDescent="0.25">
      <c r="A316" s="191">
        <v>315</v>
      </c>
      <c r="B316" s="191" t="s">
        <v>5847</v>
      </c>
      <c r="C316" s="191" t="s">
        <v>8133</v>
      </c>
      <c r="D316" s="191" t="s">
        <v>3160</v>
      </c>
      <c r="E316" s="191" t="s">
        <v>3186</v>
      </c>
      <c r="F316" s="191" t="s">
        <v>8136</v>
      </c>
      <c r="G316" s="191">
        <v>12</v>
      </c>
    </row>
    <row r="317" spans="1:7" x14ac:dyDescent="0.25">
      <c r="A317" s="191">
        <v>316</v>
      </c>
      <c r="B317" s="191" t="s">
        <v>5847</v>
      </c>
      <c r="C317" s="191" t="s">
        <v>8133</v>
      </c>
      <c r="D317" s="191" t="s">
        <v>3160</v>
      </c>
      <c r="E317" s="191" t="s">
        <v>3186</v>
      </c>
      <c r="F317" s="191" t="s">
        <v>8136</v>
      </c>
      <c r="G317" s="191">
        <v>12</v>
      </c>
    </row>
    <row r="318" spans="1:7" x14ac:dyDescent="0.25">
      <c r="A318" s="191">
        <v>317</v>
      </c>
      <c r="B318" s="191" t="s">
        <v>5847</v>
      </c>
      <c r="C318" s="191" t="s">
        <v>8133</v>
      </c>
      <c r="D318" s="191" t="s">
        <v>3160</v>
      </c>
      <c r="E318" s="191" t="s">
        <v>3186</v>
      </c>
      <c r="F318" s="191" t="s">
        <v>8136</v>
      </c>
      <c r="G318" s="191">
        <v>12</v>
      </c>
    </row>
    <row r="319" spans="1:7" x14ac:dyDescent="0.25">
      <c r="A319" s="191">
        <v>318</v>
      </c>
      <c r="B319" s="191" t="s">
        <v>5847</v>
      </c>
      <c r="C319" s="191" t="s">
        <v>8133</v>
      </c>
      <c r="D319" s="191" t="s">
        <v>3160</v>
      </c>
      <c r="E319" s="191" t="s">
        <v>3186</v>
      </c>
      <c r="F319" s="191" t="s">
        <v>8136</v>
      </c>
      <c r="G319" s="191">
        <v>12</v>
      </c>
    </row>
    <row r="320" spans="1:7" x14ac:dyDescent="0.25">
      <c r="A320" s="191">
        <v>319</v>
      </c>
      <c r="B320" s="191" t="s">
        <v>5847</v>
      </c>
      <c r="C320" s="191" t="s">
        <v>8133</v>
      </c>
      <c r="D320" s="191" t="s">
        <v>3160</v>
      </c>
      <c r="E320" s="191" t="s">
        <v>3186</v>
      </c>
      <c r="F320" s="191" t="s">
        <v>8136</v>
      </c>
      <c r="G320" s="191">
        <v>12</v>
      </c>
    </row>
    <row r="321" spans="1:7" x14ac:dyDescent="0.25">
      <c r="A321" s="191">
        <v>320</v>
      </c>
      <c r="B321" s="191" t="s">
        <v>5847</v>
      </c>
      <c r="C321" s="191" t="s">
        <v>8133</v>
      </c>
      <c r="D321" s="191" t="s">
        <v>3160</v>
      </c>
      <c r="E321" s="191" t="s">
        <v>3186</v>
      </c>
      <c r="F321" s="191" t="s">
        <v>8136</v>
      </c>
      <c r="G321" s="191">
        <v>12</v>
      </c>
    </row>
    <row r="322" spans="1:7" x14ac:dyDescent="0.25">
      <c r="A322" s="191">
        <v>321</v>
      </c>
      <c r="B322" s="191" t="s">
        <v>5847</v>
      </c>
      <c r="C322" s="191" t="s">
        <v>8133</v>
      </c>
      <c r="D322" s="191" t="s">
        <v>3160</v>
      </c>
      <c r="E322" s="191" t="s">
        <v>3186</v>
      </c>
      <c r="F322" s="191" t="s">
        <v>8136</v>
      </c>
      <c r="G322" s="191">
        <v>12</v>
      </c>
    </row>
    <row r="323" spans="1:7" x14ac:dyDescent="0.25">
      <c r="A323" s="191">
        <v>322</v>
      </c>
      <c r="B323" s="191" t="s">
        <v>5847</v>
      </c>
      <c r="C323" s="191" t="s">
        <v>8133</v>
      </c>
      <c r="D323" s="191" t="s">
        <v>3160</v>
      </c>
      <c r="E323" s="191" t="s">
        <v>3186</v>
      </c>
      <c r="F323" s="191" t="s">
        <v>8136</v>
      </c>
      <c r="G323" s="191">
        <v>12</v>
      </c>
    </row>
    <row r="324" spans="1:7" x14ac:dyDescent="0.25">
      <c r="A324" s="191">
        <v>323</v>
      </c>
      <c r="B324" s="191" t="s">
        <v>5847</v>
      </c>
      <c r="C324" s="191" t="s">
        <v>8133</v>
      </c>
      <c r="D324" s="191" t="s">
        <v>3160</v>
      </c>
      <c r="E324" s="191" t="s">
        <v>3186</v>
      </c>
      <c r="F324" s="191" t="s">
        <v>8136</v>
      </c>
      <c r="G324" s="191">
        <v>12</v>
      </c>
    </row>
    <row r="325" spans="1:7" x14ac:dyDescent="0.25">
      <c r="A325" s="191">
        <v>324</v>
      </c>
      <c r="B325" s="191" t="s">
        <v>5847</v>
      </c>
      <c r="C325" s="191" t="s">
        <v>8133</v>
      </c>
      <c r="D325" s="191" t="s">
        <v>3160</v>
      </c>
      <c r="E325" s="191" t="s">
        <v>3186</v>
      </c>
      <c r="F325" s="191" t="s">
        <v>8136</v>
      </c>
      <c r="G325" s="191">
        <v>12</v>
      </c>
    </row>
    <row r="326" spans="1:7" x14ac:dyDescent="0.25">
      <c r="A326" s="191">
        <v>325</v>
      </c>
      <c r="B326" s="191" t="s">
        <v>5847</v>
      </c>
      <c r="C326" s="191" t="s">
        <v>8133</v>
      </c>
      <c r="D326" s="191" t="s">
        <v>3160</v>
      </c>
      <c r="E326" s="191" t="s">
        <v>3186</v>
      </c>
      <c r="F326" s="191" t="s">
        <v>8136</v>
      </c>
      <c r="G326" s="191">
        <v>12</v>
      </c>
    </row>
    <row r="327" spans="1:7" x14ac:dyDescent="0.25">
      <c r="A327" s="191">
        <v>326</v>
      </c>
      <c r="B327" s="191" t="s">
        <v>5847</v>
      </c>
      <c r="C327" s="191" t="s">
        <v>8133</v>
      </c>
      <c r="D327" s="191" t="s">
        <v>3160</v>
      </c>
      <c r="E327" s="191" t="s">
        <v>3186</v>
      </c>
      <c r="F327" s="191" t="s">
        <v>8136</v>
      </c>
      <c r="G327" s="191">
        <v>12</v>
      </c>
    </row>
    <row r="328" spans="1:7" x14ac:dyDescent="0.25">
      <c r="A328" s="191">
        <v>327</v>
      </c>
      <c r="B328" s="191" t="s">
        <v>5847</v>
      </c>
      <c r="C328" s="191" t="s">
        <v>8133</v>
      </c>
      <c r="D328" s="191" t="s">
        <v>3160</v>
      </c>
      <c r="E328" s="191" t="s">
        <v>3186</v>
      </c>
      <c r="F328" s="191" t="s">
        <v>8136</v>
      </c>
      <c r="G328" s="191">
        <v>12</v>
      </c>
    </row>
    <row r="329" spans="1:7" x14ac:dyDescent="0.25">
      <c r="A329" s="191">
        <v>328</v>
      </c>
      <c r="B329" s="191" t="s">
        <v>5847</v>
      </c>
      <c r="C329" s="191" t="s">
        <v>8133</v>
      </c>
      <c r="D329" s="191" t="s">
        <v>3160</v>
      </c>
      <c r="E329" s="191" t="s">
        <v>3186</v>
      </c>
      <c r="F329" s="191" t="s">
        <v>8136</v>
      </c>
      <c r="G329" s="191">
        <v>12</v>
      </c>
    </row>
    <row r="330" spans="1:7" x14ac:dyDescent="0.25">
      <c r="A330" s="191">
        <v>329</v>
      </c>
      <c r="B330" s="191" t="s">
        <v>5847</v>
      </c>
      <c r="C330" s="191" t="s">
        <v>8133</v>
      </c>
      <c r="D330" s="191" t="s">
        <v>3160</v>
      </c>
      <c r="E330" s="191" t="s">
        <v>3186</v>
      </c>
      <c r="F330" s="191" t="s">
        <v>8136</v>
      </c>
      <c r="G330" s="191">
        <v>12</v>
      </c>
    </row>
    <row r="331" spans="1:7" x14ac:dyDescent="0.25">
      <c r="A331" s="191">
        <v>330</v>
      </c>
      <c r="B331" s="191" t="s">
        <v>5847</v>
      </c>
      <c r="C331" s="191" t="s">
        <v>8133</v>
      </c>
      <c r="D331" s="191" t="s">
        <v>3160</v>
      </c>
      <c r="E331" s="191" t="s">
        <v>3186</v>
      </c>
      <c r="F331" s="191" t="s">
        <v>8136</v>
      </c>
      <c r="G331" s="191">
        <v>12</v>
      </c>
    </row>
    <row r="332" spans="1:7" x14ac:dyDescent="0.25">
      <c r="A332" s="191">
        <v>331</v>
      </c>
      <c r="B332" s="191" t="s">
        <v>5847</v>
      </c>
      <c r="C332" s="191" t="s">
        <v>8133</v>
      </c>
      <c r="D332" s="191" t="s">
        <v>3160</v>
      </c>
      <c r="E332" s="191" t="s">
        <v>3186</v>
      </c>
      <c r="F332" s="191" t="s">
        <v>8136</v>
      </c>
      <c r="G332" s="191">
        <v>12</v>
      </c>
    </row>
    <row r="333" spans="1:7" x14ac:dyDescent="0.25">
      <c r="A333" s="191">
        <v>332</v>
      </c>
      <c r="B333" s="191" t="s">
        <v>5847</v>
      </c>
      <c r="C333" s="191" t="s">
        <v>8133</v>
      </c>
      <c r="D333" s="191" t="s">
        <v>3160</v>
      </c>
      <c r="E333" s="191" t="s">
        <v>3186</v>
      </c>
      <c r="F333" s="191" t="s">
        <v>8136</v>
      </c>
      <c r="G333" s="191">
        <v>12</v>
      </c>
    </row>
    <row r="334" spans="1:7" x14ac:dyDescent="0.25">
      <c r="A334" s="191">
        <v>333</v>
      </c>
      <c r="B334" s="191" t="s">
        <v>5847</v>
      </c>
      <c r="C334" s="191" t="s">
        <v>8133</v>
      </c>
      <c r="D334" s="191" t="s">
        <v>3160</v>
      </c>
      <c r="E334" s="191" t="s">
        <v>3186</v>
      </c>
      <c r="F334" s="191" t="s">
        <v>8136</v>
      </c>
      <c r="G334" s="191">
        <v>12</v>
      </c>
    </row>
    <row r="335" spans="1:7" x14ac:dyDescent="0.25">
      <c r="A335" s="191">
        <v>334</v>
      </c>
      <c r="B335" s="191" t="s">
        <v>5847</v>
      </c>
      <c r="C335" s="191" t="s">
        <v>8133</v>
      </c>
      <c r="D335" s="191" t="s">
        <v>3160</v>
      </c>
      <c r="E335" s="191" t="s">
        <v>3186</v>
      </c>
      <c r="F335" s="191" t="s">
        <v>8136</v>
      </c>
      <c r="G335" s="191">
        <v>12</v>
      </c>
    </row>
    <row r="336" spans="1:7" x14ac:dyDescent="0.25">
      <c r="A336" s="191">
        <v>335</v>
      </c>
      <c r="B336" s="191" t="s">
        <v>5847</v>
      </c>
      <c r="C336" s="191" t="s">
        <v>8133</v>
      </c>
      <c r="D336" s="191" t="s">
        <v>3160</v>
      </c>
      <c r="E336" s="191" t="s">
        <v>3186</v>
      </c>
      <c r="F336" s="191" t="s">
        <v>8136</v>
      </c>
      <c r="G336" s="191">
        <v>12</v>
      </c>
    </row>
    <row r="337" spans="1:7" x14ac:dyDescent="0.25">
      <c r="A337" s="191">
        <v>336</v>
      </c>
      <c r="B337" s="191" t="s">
        <v>5847</v>
      </c>
      <c r="C337" s="191" t="s">
        <v>8133</v>
      </c>
      <c r="D337" s="191" t="s">
        <v>3160</v>
      </c>
      <c r="E337" s="191" t="s">
        <v>3186</v>
      </c>
      <c r="F337" s="191" t="s">
        <v>8136</v>
      </c>
      <c r="G337" s="191">
        <v>12</v>
      </c>
    </row>
    <row r="338" spans="1:7" x14ac:dyDescent="0.25">
      <c r="A338" s="191">
        <v>337</v>
      </c>
      <c r="B338" s="191" t="s">
        <v>5847</v>
      </c>
      <c r="C338" s="191" t="s">
        <v>8133</v>
      </c>
      <c r="D338" s="191" t="s">
        <v>3160</v>
      </c>
      <c r="E338" s="191" t="s">
        <v>3186</v>
      </c>
      <c r="F338" s="191" t="s">
        <v>8136</v>
      </c>
      <c r="G338" s="191">
        <v>12</v>
      </c>
    </row>
    <row r="339" spans="1:7" x14ac:dyDescent="0.25">
      <c r="A339" s="191">
        <v>338</v>
      </c>
      <c r="B339" s="191" t="s">
        <v>5847</v>
      </c>
      <c r="C339" s="191" t="s">
        <v>8133</v>
      </c>
      <c r="D339" s="191" t="s">
        <v>3160</v>
      </c>
      <c r="E339" s="191" t="s">
        <v>3186</v>
      </c>
      <c r="F339" s="191" t="s">
        <v>8136</v>
      </c>
      <c r="G339" s="191">
        <v>12</v>
      </c>
    </row>
    <row r="340" spans="1:7" x14ac:dyDescent="0.25">
      <c r="A340" s="191">
        <v>339</v>
      </c>
      <c r="B340" s="191" t="s">
        <v>5847</v>
      </c>
      <c r="C340" s="191" t="s">
        <v>8133</v>
      </c>
      <c r="D340" s="191" t="s">
        <v>3160</v>
      </c>
      <c r="E340" s="191" t="s">
        <v>3186</v>
      </c>
      <c r="F340" s="191" t="s">
        <v>8136</v>
      </c>
      <c r="G340" s="191">
        <v>12</v>
      </c>
    </row>
    <row r="341" spans="1:7" x14ac:dyDescent="0.25">
      <c r="A341" s="191">
        <v>340</v>
      </c>
      <c r="B341" s="191" t="s">
        <v>3173</v>
      </c>
      <c r="C341" s="191" t="s">
        <v>8133</v>
      </c>
      <c r="D341" s="191" t="s">
        <v>3160</v>
      </c>
      <c r="E341" s="191" t="s">
        <v>3185</v>
      </c>
      <c r="F341" s="191" t="s">
        <v>8134</v>
      </c>
      <c r="G341" s="191">
        <v>8</v>
      </c>
    </row>
    <row r="342" spans="1:7" x14ac:dyDescent="0.25">
      <c r="A342" s="191">
        <v>341</v>
      </c>
      <c r="B342" s="191" t="s">
        <v>5847</v>
      </c>
      <c r="C342" s="191" t="s">
        <v>8133</v>
      </c>
      <c r="D342" s="191" t="s">
        <v>3160</v>
      </c>
      <c r="E342" s="191" t="s">
        <v>3186</v>
      </c>
      <c r="F342" s="191" t="s">
        <v>8136</v>
      </c>
      <c r="G342" s="191">
        <v>12</v>
      </c>
    </row>
    <row r="343" spans="1:7" x14ac:dyDescent="0.25">
      <c r="A343" s="191">
        <v>342</v>
      </c>
      <c r="B343" s="191" t="s">
        <v>5717</v>
      </c>
      <c r="C343" s="191" t="s">
        <v>8133</v>
      </c>
      <c r="D343" s="191" t="s">
        <v>3160</v>
      </c>
      <c r="E343" s="191" t="s">
        <v>3186</v>
      </c>
      <c r="F343" s="191" t="s">
        <v>8135</v>
      </c>
      <c r="G343" s="191">
        <v>13</v>
      </c>
    </row>
    <row r="344" spans="1:7" x14ac:dyDescent="0.25">
      <c r="A344" s="191">
        <v>343</v>
      </c>
      <c r="B344" s="191" t="s">
        <v>5717</v>
      </c>
      <c r="C344" s="191" t="s">
        <v>8133</v>
      </c>
      <c r="D344" s="191" t="s">
        <v>3160</v>
      </c>
      <c r="E344" s="191" t="s">
        <v>3186</v>
      </c>
      <c r="F344" s="191" t="s">
        <v>8135</v>
      </c>
      <c r="G344" s="191">
        <v>13</v>
      </c>
    </row>
    <row r="345" spans="1:7" x14ac:dyDescent="0.25">
      <c r="A345" s="191">
        <v>344</v>
      </c>
      <c r="B345" s="191" t="s">
        <v>5717</v>
      </c>
      <c r="C345" s="191" t="s">
        <v>8133</v>
      </c>
      <c r="D345" s="191" t="s">
        <v>3160</v>
      </c>
      <c r="E345" s="191" t="s">
        <v>3186</v>
      </c>
      <c r="F345" s="191" t="s">
        <v>8135</v>
      </c>
      <c r="G345" s="191">
        <v>13</v>
      </c>
    </row>
    <row r="346" spans="1:7" x14ac:dyDescent="0.25">
      <c r="A346" s="191">
        <v>345</v>
      </c>
      <c r="B346" s="191" t="s">
        <v>5717</v>
      </c>
      <c r="C346" s="191" t="s">
        <v>8133</v>
      </c>
      <c r="D346" s="191" t="s">
        <v>3160</v>
      </c>
      <c r="E346" s="191" t="s">
        <v>3186</v>
      </c>
      <c r="F346" s="191" t="s">
        <v>8135</v>
      </c>
      <c r="G346" s="191">
        <v>13</v>
      </c>
    </row>
    <row r="347" spans="1:7" x14ac:dyDescent="0.25">
      <c r="A347" s="191">
        <v>346</v>
      </c>
      <c r="B347" s="191" t="s">
        <v>5717</v>
      </c>
      <c r="C347" s="191" t="s">
        <v>8133</v>
      </c>
      <c r="D347" s="191" t="s">
        <v>3160</v>
      </c>
      <c r="E347" s="191" t="s">
        <v>3186</v>
      </c>
      <c r="F347" s="191" t="s">
        <v>8135</v>
      </c>
      <c r="G347" s="191">
        <v>13</v>
      </c>
    </row>
    <row r="348" spans="1:7" x14ac:dyDescent="0.25">
      <c r="A348" s="191">
        <v>347</v>
      </c>
      <c r="B348" s="191" t="s">
        <v>5717</v>
      </c>
      <c r="C348" s="191" t="s">
        <v>8133</v>
      </c>
      <c r="D348" s="191" t="s">
        <v>3160</v>
      </c>
      <c r="E348" s="191" t="s">
        <v>3186</v>
      </c>
      <c r="F348" s="191" t="s">
        <v>8135</v>
      </c>
      <c r="G348" s="191">
        <v>13</v>
      </c>
    </row>
    <row r="349" spans="1:7" x14ac:dyDescent="0.25">
      <c r="A349" s="191">
        <v>348</v>
      </c>
      <c r="B349" s="191" t="s">
        <v>5717</v>
      </c>
      <c r="C349" s="191" t="s">
        <v>8133</v>
      </c>
      <c r="D349" s="191" t="s">
        <v>3160</v>
      </c>
      <c r="E349" s="191" t="s">
        <v>3186</v>
      </c>
      <c r="F349" s="191" t="s">
        <v>8135</v>
      </c>
      <c r="G349" s="191">
        <v>13</v>
      </c>
    </row>
    <row r="350" spans="1:7" x14ac:dyDescent="0.25">
      <c r="A350" s="191">
        <v>349</v>
      </c>
      <c r="B350" s="191" t="s">
        <v>5717</v>
      </c>
      <c r="C350" s="191" t="s">
        <v>8133</v>
      </c>
      <c r="D350" s="191" t="s">
        <v>3160</v>
      </c>
      <c r="E350" s="191" t="s">
        <v>3186</v>
      </c>
      <c r="F350" s="191" t="s">
        <v>8135</v>
      </c>
      <c r="G350" s="191">
        <v>13</v>
      </c>
    </row>
    <row r="351" spans="1:7" x14ac:dyDescent="0.25">
      <c r="A351" s="191">
        <v>350</v>
      </c>
      <c r="B351" s="191" t="s">
        <v>5717</v>
      </c>
      <c r="C351" s="191" t="s">
        <v>8133</v>
      </c>
      <c r="D351" s="191" t="s">
        <v>3160</v>
      </c>
      <c r="E351" s="191" t="s">
        <v>3186</v>
      </c>
      <c r="F351" s="191" t="s">
        <v>8135</v>
      </c>
      <c r="G351" s="191">
        <v>13</v>
      </c>
    </row>
    <row r="352" spans="1:7" x14ac:dyDescent="0.25">
      <c r="A352" s="191">
        <v>351</v>
      </c>
      <c r="B352" s="191" t="s">
        <v>5717</v>
      </c>
      <c r="C352" s="191" t="s">
        <v>8133</v>
      </c>
      <c r="D352" s="191" t="s">
        <v>3160</v>
      </c>
      <c r="E352" s="191" t="s">
        <v>3186</v>
      </c>
      <c r="F352" s="191" t="s">
        <v>8135</v>
      </c>
      <c r="G352" s="191">
        <v>13</v>
      </c>
    </row>
    <row r="353" spans="1:7" x14ac:dyDescent="0.25">
      <c r="A353" s="191">
        <v>352</v>
      </c>
      <c r="B353" s="191" t="s">
        <v>3173</v>
      </c>
      <c r="C353" s="191" t="s">
        <v>8133</v>
      </c>
      <c r="D353" s="191" t="s">
        <v>3160</v>
      </c>
      <c r="E353" s="191" t="s">
        <v>3185</v>
      </c>
      <c r="F353" s="191" t="s">
        <v>8134</v>
      </c>
      <c r="G353" s="191">
        <v>8</v>
      </c>
    </row>
    <row r="354" spans="1:7" x14ac:dyDescent="0.25">
      <c r="A354" s="191">
        <v>353</v>
      </c>
      <c r="B354" s="191" t="s">
        <v>3173</v>
      </c>
      <c r="C354" s="191" t="s">
        <v>8133</v>
      </c>
      <c r="D354" s="191" t="s">
        <v>3160</v>
      </c>
      <c r="E354" s="191" t="s">
        <v>3185</v>
      </c>
      <c r="F354" s="191" t="s">
        <v>8134</v>
      </c>
      <c r="G354" s="191">
        <v>8</v>
      </c>
    </row>
    <row r="355" spans="1:7" x14ac:dyDescent="0.25">
      <c r="A355" s="191">
        <v>354</v>
      </c>
      <c r="B355" s="191" t="s">
        <v>5717</v>
      </c>
      <c r="C355" s="191" t="s">
        <v>8133</v>
      </c>
      <c r="D355" s="191" t="s">
        <v>3160</v>
      </c>
      <c r="E355" s="191" t="s">
        <v>3186</v>
      </c>
      <c r="F355" s="191" t="s">
        <v>8135</v>
      </c>
      <c r="G355" s="191">
        <v>13</v>
      </c>
    </row>
    <row r="356" spans="1:7" x14ac:dyDescent="0.25">
      <c r="A356" s="191">
        <v>355</v>
      </c>
      <c r="B356" s="191" t="s">
        <v>5717</v>
      </c>
      <c r="C356" s="191" t="s">
        <v>8133</v>
      </c>
      <c r="D356" s="191" t="s">
        <v>3160</v>
      </c>
      <c r="E356" s="191" t="s">
        <v>3186</v>
      </c>
      <c r="F356" s="191" t="s">
        <v>8135</v>
      </c>
      <c r="G356" s="191">
        <v>13</v>
      </c>
    </row>
    <row r="357" spans="1:7" x14ac:dyDescent="0.25">
      <c r="A357" s="191">
        <v>356</v>
      </c>
      <c r="B357" s="191" t="s">
        <v>5847</v>
      </c>
      <c r="C357" s="191" t="s">
        <v>8133</v>
      </c>
      <c r="D357" s="191" t="s">
        <v>3160</v>
      </c>
      <c r="E357" s="191" t="s">
        <v>3186</v>
      </c>
      <c r="F357" s="191" t="s">
        <v>8136</v>
      </c>
      <c r="G357" s="191">
        <v>12</v>
      </c>
    </row>
    <row r="358" spans="1:7" x14ac:dyDescent="0.25">
      <c r="A358" s="191">
        <v>357</v>
      </c>
      <c r="B358" s="191" t="s">
        <v>5847</v>
      </c>
      <c r="C358" s="191" t="s">
        <v>8133</v>
      </c>
      <c r="D358" s="191" t="s">
        <v>3160</v>
      </c>
      <c r="E358" s="191" t="s">
        <v>3186</v>
      </c>
      <c r="F358" s="191" t="s">
        <v>8136</v>
      </c>
      <c r="G358" s="191">
        <v>12</v>
      </c>
    </row>
    <row r="359" spans="1:7" x14ac:dyDescent="0.25">
      <c r="A359" s="191">
        <v>358</v>
      </c>
      <c r="B359" s="191" t="s">
        <v>5847</v>
      </c>
      <c r="C359" s="191" t="s">
        <v>8133</v>
      </c>
      <c r="D359" s="191" t="s">
        <v>3160</v>
      </c>
      <c r="E359" s="191" t="s">
        <v>3186</v>
      </c>
      <c r="F359" s="191" t="s">
        <v>8136</v>
      </c>
      <c r="G359" s="191">
        <v>12</v>
      </c>
    </row>
    <row r="360" spans="1:7" x14ac:dyDescent="0.25">
      <c r="A360" s="191">
        <v>359</v>
      </c>
      <c r="B360" s="191" t="s">
        <v>5847</v>
      </c>
      <c r="C360" s="191" t="s">
        <v>8133</v>
      </c>
      <c r="D360" s="191" t="s">
        <v>3160</v>
      </c>
      <c r="E360" s="191" t="s">
        <v>3186</v>
      </c>
      <c r="F360" s="191" t="s">
        <v>8136</v>
      </c>
      <c r="G360" s="191">
        <v>12</v>
      </c>
    </row>
    <row r="361" spans="1:7" x14ac:dyDescent="0.25">
      <c r="A361" s="191">
        <v>360</v>
      </c>
      <c r="B361" s="191" t="s">
        <v>5847</v>
      </c>
      <c r="C361" s="191" t="s">
        <v>8133</v>
      </c>
      <c r="D361" s="191" t="s">
        <v>3160</v>
      </c>
      <c r="E361" s="191" t="s">
        <v>3186</v>
      </c>
      <c r="F361" s="191" t="s">
        <v>8136</v>
      </c>
      <c r="G361" s="191">
        <v>12</v>
      </c>
    </row>
    <row r="362" spans="1:7" x14ac:dyDescent="0.25">
      <c r="A362" s="191">
        <v>361</v>
      </c>
      <c r="B362" s="191" t="s">
        <v>5847</v>
      </c>
      <c r="C362" s="191" t="s">
        <v>8133</v>
      </c>
      <c r="D362" s="191" t="s">
        <v>3160</v>
      </c>
      <c r="E362" s="191" t="s">
        <v>3186</v>
      </c>
      <c r="F362" s="191" t="s">
        <v>8136</v>
      </c>
      <c r="G362" s="191">
        <v>12</v>
      </c>
    </row>
    <row r="363" spans="1:7" x14ac:dyDescent="0.25">
      <c r="A363" s="191">
        <v>362</v>
      </c>
      <c r="B363" s="191" t="s">
        <v>5847</v>
      </c>
      <c r="C363" s="191" t="s">
        <v>8133</v>
      </c>
      <c r="D363" s="191" t="s">
        <v>3160</v>
      </c>
      <c r="E363" s="191" t="s">
        <v>3186</v>
      </c>
      <c r="F363" s="191" t="s">
        <v>8136</v>
      </c>
      <c r="G363" s="191">
        <v>12</v>
      </c>
    </row>
    <row r="364" spans="1:7" x14ac:dyDescent="0.25">
      <c r="A364" s="191">
        <v>363</v>
      </c>
      <c r="B364" s="191" t="s">
        <v>5847</v>
      </c>
      <c r="C364" s="191" t="s">
        <v>8133</v>
      </c>
      <c r="D364" s="191" t="s">
        <v>3160</v>
      </c>
      <c r="E364" s="191" t="s">
        <v>3186</v>
      </c>
      <c r="F364" s="191" t="s">
        <v>8136</v>
      </c>
      <c r="G364" s="191">
        <v>12</v>
      </c>
    </row>
    <row r="365" spans="1:7" x14ac:dyDescent="0.25">
      <c r="A365" s="191">
        <v>364</v>
      </c>
      <c r="B365" s="191" t="s">
        <v>5847</v>
      </c>
      <c r="C365" s="191" t="s">
        <v>8133</v>
      </c>
      <c r="D365" s="191" t="s">
        <v>3160</v>
      </c>
      <c r="E365" s="191" t="s">
        <v>3186</v>
      </c>
      <c r="F365" s="191" t="s">
        <v>8136</v>
      </c>
      <c r="G365" s="191">
        <v>12</v>
      </c>
    </row>
    <row r="366" spans="1:7" x14ac:dyDescent="0.25">
      <c r="A366" s="191">
        <v>365</v>
      </c>
      <c r="B366" s="191" t="s">
        <v>5847</v>
      </c>
      <c r="C366" s="191" t="s">
        <v>8133</v>
      </c>
      <c r="D366" s="191" t="s">
        <v>3160</v>
      </c>
      <c r="E366" s="191" t="s">
        <v>3186</v>
      </c>
      <c r="F366" s="191" t="s">
        <v>8136</v>
      </c>
      <c r="G366" s="191">
        <v>12</v>
      </c>
    </row>
    <row r="367" spans="1:7" x14ac:dyDescent="0.25">
      <c r="A367" s="191">
        <v>366</v>
      </c>
      <c r="B367" s="191" t="s">
        <v>3173</v>
      </c>
      <c r="C367" s="191" t="s">
        <v>8133</v>
      </c>
      <c r="D367" s="191" t="s">
        <v>3160</v>
      </c>
      <c r="E367" s="191" t="s">
        <v>3185</v>
      </c>
      <c r="F367" s="191" t="s">
        <v>8134</v>
      </c>
      <c r="G367" s="191">
        <v>8</v>
      </c>
    </row>
    <row r="368" spans="1:7" x14ac:dyDescent="0.25">
      <c r="A368" s="191">
        <v>367</v>
      </c>
      <c r="B368" s="191" t="s">
        <v>5847</v>
      </c>
      <c r="C368" s="191" t="s">
        <v>8133</v>
      </c>
      <c r="D368" s="191" t="s">
        <v>3160</v>
      </c>
      <c r="E368" s="191" t="s">
        <v>3186</v>
      </c>
      <c r="F368" s="191" t="s">
        <v>8136</v>
      </c>
      <c r="G368" s="191">
        <v>12</v>
      </c>
    </row>
    <row r="369" spans="1:7" x14ac:dyDescent="0.25">
      <c r="A369" s="191">
        <v>368</v>
      </c>
      <c r="B369" s="191" t="s">
        <v>3173</v>
      </c>
      <c r="C369" s="191" t="s">
        <v>8133</v>
      </c>
      <c r="D369" s="191" t="s">
        <v>3160</v>
      </c>
      <c r="E369" s="191" t="s">
        <v>3185</v>
      </c>
      <c r="F369" s="191" t="s">
        <v>8134</v>
      </c>
      <c r="G369" s="191">
        <v>8</v>
      </c>
    </row>
    <row r="370" spans="1:7" x14ac:dyDescent="0.25">
      <c r="A370" s="191">
        <v>369</v>
      </c>
      <c r="B370" s="191" t="s">
        <v>5847</v>
      </c>
      <c r="C370" s="191" t="s">
        <v>8133</v>
      </c>
      <c r="D370" s="191" t="s">
        <v>3160</v>
      </c>
      <c r="E370" s="191" t="s">
        <v>3186</v>
      </c>
      <c r="F370" s="191" t="s">
        <v>8136</v>
      </c>
      <c r="G370" s="191">
        <v>12</v>
      </c>
    </row>
    <row r="371" spans="1:7" x14ac:dyDescent="0.25">
      <c r="A371" s="191">
        <v>370</v>
      </c>
      <c r="B371" s="191" t="s">
        <v>3173</v>
      </c>
      <c r="C371" s="191" t="s">
        <v>8133</v>
      </c>
      <c r="D371" s="191" t="s">
        <v>3160</v>
      </c>
      <c r="E371" s="191" t="s">
        <v>3185</v>
      </c>
      <c r="F371" s="191" t="s">
        <v>8134</v>
      </c>
      <c r="G371" s="191">
        <v>8</v>
      </c>
    </row>
    <row r="372" spans="1:7" x14ac:dyDescent="0.25">
      <c r="A372" s="191">
        <v>371</v>
      </c>
      <c r="B372" s="191" t="s">
        <v>5847</v>
      </c>
      <c r="C372" s="191" t="s">
        <v>8133</v>
      </c>
      <c r="D372" s="191" t="s">
        <v>3160</v>
      </c>
      <c r="E372" s="191" t="s">
        <v>3186</v>
      </c>
      <c r="F372" s="191" t="s">
        <v>8136</v>
      </c>
      <c r="G372" s="191">
        <v>12</v>
      </c>
    </row>
    <row r="373" spans="1:7" x14ac:dyDescent="0.25">
      <c r="A373" s="191">
        <v>372</v>
      </c>
      <c r="B373" s="191" t="s">
        <v>3173</v>
      </c>
      <c r="C373" s="191" t="s">
        <v>8133</v>
      </c>
      <c r="D373" s="191" t="s">
        <v>3160</v>
      </c>
      <c r="E373" s="191" t="s">
        <v>3185</v>
      </c>
      <c r="F373" s="191" t="s">
        <v>8134</v>
      </c>
      <c r="G373" s="191">
        <v>8</v>
      </c>
    </row>
    <row r="374" spans="1:7" x14ac:dyDescent="0.25">
      <c r="A374" s="191">
        <v>373</v>
      </c>
      <c r="B374" s="191" t="s">
        <v>3173</v>
      </c>
      <c r="C374" s="191" t="s">
        <v>8133</v>
      </c>
      <c r="D374" s="191" t="s">
        <v>3160</v>
      </c>
      <c r="E374" s="191" t="s">
        <v>3185</v>
      </c>
      <c r="F374" s="191" t="s">
        <v>8134</v>
      </c>
      <c r="G374" s="191">
        <v>8</v>
      </c>
    </row>
    <row r="375" spans="1:7" x14ac:dyDescent="0.25">
      <c r="A375" s="191">
        <v>374</v>
      </c>
      <c r="B375" s="191" t="s">
        <v>5847</v>
      </c>
      <c r="C375" s="191" t="s">
        <v>8133</v>
      </c>
      <c r="D375" s="191" t="s">
        <v>3160</v>
      </c>
      <c r="E375" s="191" t="s">
        <v>3186</v>
      </c>
      <c r="F375" s="191" t="s">
        <v>8136</v>
      </c>
      <c r="G375" s="191">
        <v>12</v>
      </c>
    </row>
    <row r="376" spans="1:7" x14ac:dyDescent="0.25">
      <c r="A376" s="191">
        <v>375</v>
      </c>
      <c r="B376" s="191" t="s">
        <v>5847</v>
      </c>
      <c r="C376" s="191" t="s">
        <v>8133</v>
      </c>
      <c r="D376" s="191" t="s">
        <v>3160</v>
      </c>
      <c r="E376" s="191" t="s">
        <v>3186</v>
      </c>
      <c r="F376" s="191" t="s">
        <v>8136</v>
      </c>
      <c r="G376" s="191">
        <v>12</v>
      </c>
    </row>
    <row r="377" spans="1:7" x14ac:dyDescent="0.25">
      <c r="A377" s="191">
        <v>376</v>
      </c>
      <c r="B377" s="191" t="s">
        <v>5847</v>
      </c>
      <c r="C377" s="191" t="s">
        <v>8133</v>
      </c>
      <c r="D377" s="191" t="s">
        <v>3160</v>
      </c>
      <c r="E377" s="191" t="s">
        <v>3186</v>
      </c>
      <c r="F377" s="191" t="s">
        <v>8136</v>
      </c>
      <c r="G377" s="191">
        <v>12</v>
      </c>
    </row>
    <row r="378" spans="1:7" x14ac:dyDescent="0.25">
      <c r="A378" s="191">
        <v>377</v>
      </c>
      <c r="B378" s="191" t="s">
        <v>5847</v>
      </c>
      <c r="C378" s="191" t="s">
        <v>8133</v>
      </c>
      <c r="D378" s="191" t="s">
        <v>3160</v>
      </c>
      <c r="E378" s="191" t="s">
        <v>3186</v>
      </c>
      <c r="F378" s="191" t="s">
        <v>8136</v>
      </c>
      <c r="G378" s="191">
        <v>12</v>
      </c>
    </row>
    <row r="379" spans="1:7" x14ac:dyDescent="0.25">
      <c r="A379" s="191">
        <v>378</v>
      </c>
      <c r="B379" s="191" t="s">
        <v>3173</v>
      </c>
      <c r="C379" s="191" t="s">
        <v>8133</v>
      </c>
      <c r="D379" s="191" t="s">
        <v>3160</v>
      </c>
      <c r="E379" s="191" t="s">
        <v>3185</v>
      </c>
      <c r="F379" s="191" t="s">
        <v>8134</v>
      </c>
      <c r="G379" s="191">
        <v>8</v>
      </c>
    </row>
    <row r="380" spans="1:7" x14ac:dyDescent="0.25">
      <c r="A380" s="191">
        <v>379</v>
      </c>
      <c r="B380" s="191" t="s">
        <v>3173</v>
      </c>
      <c r="C380" s="191" t="s">
        <v>8133</v>
      </c>
      <c r="D380" s="191" t="s">
        <v>3160</v>
      </c>
      <c r="E380" s="191" t="s">
        <v>3185</v>
      </c>
      <c r="F380" s="191" t="s">
        <v>8134</v>
      </c>
      <c r="G380" s="191">
        <v>8</v>
      </c>
    </row>
    <row r="381" spans="1:7" x14ac:dyDescent="0.25">
      <c r="A381" s="191">
        <v>380</v>
      </c>
      <c r="B381" s="191" t="s">
        <v>5847</v>
      </c>
      <c r="C381" s="191" t="s">
        <v>8133</v>
      </c>
      <c r="D381" s="191" t="s">
        <v>3160</v>
      </c>
      <c r="E381" s="191" t="s">
        <v>3186</v>
      </c>
      <c r="F381" s="191" t="s">
        <v>8136</v>
      </c>
      <c r="G381" s="191">
        <v>12</v>
      </c>
    </row>
    <row r="382" spans="1:7" x14ac:dyDescent="0.25">
      <c r="A382" s="191">
        <v>381</v>
      </c>
      <c r="B382" s="191" t="s">
        <v>5847</v>
      </c>
      <c r="C382" s="191" t="s">
        <v>8133</v>
      </c>
      <c r="D382" s="191" t="s">
        <v>3160</v>
      </c>
      <c r="E382" s="191" t="s">
        <v>3186</v>
      </c>
      <c r="F382" s="191" t="s">
        <v>8136</v>
      </c>
      <c r="G382" s="191">
        <v>12</v>
      </c>
    </row>
    <row r="383" spans="1:7" x14ac:dyDescent="0.25">
      <c r="A383" s="191">
        <v>382</v>
      </c>
      <c r="B383" s="191" t="s">
        <v>5847</v>
      </c>
      <c r="C383" s="191" t="s">
        <v>8133</v>
      </c>
      <c r="D383" s="191" t="s">
        <v>3160</v>
      </c>
      <c r="E383" s="191" t="s">
        <v>3186</v>
      </c>
      <c r="F383" s="191" t="s">
        <v>8136</v>
      </c>
      <c r="G383" s="191">
        <v>12</v>
      </c>
    </row>
    <row r="384" spans="1:7" x14ac:dyDescent="0.25">
      <c r="A384" s="191">
        <v>383</v>
      </c>
      <c r="B384" s="191" t="s">
        <v>5847</v>
      </c>
      <c r="C384" s="191" t="s">
        <v>8133</v>
      </c>
      <c r="D384" s="191" t="s">
        <v>3160</v>
      </c>
      <c r="E384" s="191" t="s">
        <v>3186</v>
      </c>
      <c r="F384" s="191" t="s">
        <v>8136</v>
      </c>
      <c r="G384" s="191">
        <v>12</v>
      </c>
    </row>
    <row r="385" spans="1:7" x14ac:dyDescent="0.25">
      <c r="A385" s="191">
        <v>384</v>
      </c>
      <c r="B385" s="191" t="s">
        <v>5847</v>
      </c>
      <c r="C385" s="191" t="s">
        <v>8133</v>
      </c>
      <c r="D385" s="191" t="s">
        <v>3160</v>
      </c>
      <c r="E385" s="191" t="s">
        <v>3186</v>
      </c>
      <c r="F385" s="191" t="s">
        <v>8136</v>
      </c>
      <c r="G385" s="191">
        <v>12</v>
      </c>
    </row>
    <row r="386" spans="1:7" x14ac:dyDescent="0.25">
      <c r="A386" s="191">
        <v>385</v>
      </c>
      <c r="B386" s="191" t="s">
        <v>5847</v>
      </c>
      <c r="C386" s="191" t="s">
        <v>8133</v>
      </c>
      <c r="D386" s="191" t="s">
        <v>3160</v>
      </c>
      <c r="E386" s="191" t="s">
        <v>3186</v>
      </c>
      <c r="F386" s="191" t="s">
        <v>8136</v>
      </c>
      <c r="G386" s="191">
        <v>12</v>
      </c>
    </row>
    <row r="387" spans="1:7" x14ac:dyDescent="0.25">
      <c r="A387" s="191">
        <v>386</v>
      </c>
      <c r="B387" s="191" t="s">
        <v>5847</v>
      </c>
      <c r="C387" s="191" t="s">
        <v>8133</v>
      </c>
      <c r="D387" s="191" t="s">
        <v>3160</v>
      </c>
      <c r="E387" s="191" t="s">
        <v>3186</v>
      </c>
      <c r="F387" s="191" t="s">
        <v>8136</v>
      </c>
      <c r="G387" s="191">
        <v>12</v>
      </c>
    </row>
    <row r="388" spans="1:7" x14ac:dyDescent="0.25">
      <c r="A388" s="191">
        <v>387</v>
      </c>
      <c r="B388" s="191" t="s">
        <v>5847</v>
      </c>
      <c r="C388" s="191" t="s">
        <v>8133</v>
      </c>
      <c r="D388" s="191" t="s">
        <v>3160</v>
      </c>
      <c r="E388" s="191" t="s">
        <v>3186</v>
      </c>
      <c r="F388" s="191" t="s">
        <v>8136</v>
      </c>
      <c r="G388" s="191">
        <v>12</v>
      </c>
    </row>
    <row r="389" spans="1:7" x14ac:dyDescent="0.25">
      <c r="A389" s="191">
        <v>388</v>
      </c>
      <c r="B389" s="191" t="s">
        <v>5847</v>
      </c>
      <c r="C389" s="191" t="s">
        <v>8133</v>
      </c>
      <c r="D389" s="191" t="s">
        <v>3160</v>
      </c>
      <c r="E389" s="191" t="s">
        <v>3186</v>
      </c>
      <c r="F389" s="191" t="s">
        <v>8136</v>
      </c>
      <c r="G389" s="191">
        <v>12</v>
      </c>
    </row>
    <row r="390" spans="1:7" x14ac:dyDescent="0.25">
      <c r="A390" s="191">
        <v>389</v>
      </c>
      <c r="B390" s="191" t="s">
        <v>5847</v>
      </c>
      <c r="C390" s="191" t="s">
        <v>8133</v>
      </c>
      <c r="D390" s="191" t="s">
        <v>3160</v>
      </c>
      <c r="E390" s="191" t="s">
        <v>3186</v>
      </c>
      <c r="F390" s="191" t="s">
        <v>8136</v>
      </c>
      <c r="G390" s="191">
        <v>12</v>
      </c>
    </row>
    <row r="391" spans="1:7" x14ac:dyDescent="0.25">
      <c r="A391" s="191">
        <v>390</v>
      </c>
      <c r="B391" s="191" t="s">
        <v>5847</v>
      </c>
      <c r="C391" s="191" t="s">
        <v>8133</v>
      </c>
      <c r="D391" s="191" t="s">
        <v>3160</v>
      </c>
      <c r="E391" s="191" t="s">
        <v>3186</v>
      </c>
      <c r="F391" s="191" t="s">
        <v>8136</v>
      </c>
      <c r="G391" s="191">
        <v>12</v>
      </c>
    </row>
    <row r="392" spans="1:7" x14ac:dyDescent="0.25">
      <c r="A392" s="191">
        <v>391</v>
      </c>
      <c r="B392" s="191" t="s">
        <v>5847</v>
      </c>
      <c r="C392" s="191" t="s">
        <v>8133</v>
      </c>
      <c r="D392" s="191" t="s">
        <v>3160</v>
      </c>
      <c r="E392" s="191" t="s">
        <v>3186</v>
      </c>
      <c r="F392" s="191" t="s">
        <v>8136</v>
      </c>
      <c r="G392" s="191">
        <v>12</v>
      </c>
    </row>
    <row r="393" spans="1:7" x14ac:dyDescent="0.25">
      <c r="A393" s="191">
        <v>392</v>
      </c>
      <c r="B393" s="191" t="s">
        <v>5847</v>
      </c>
      <c r="C393" s="191" t="s">
        <v>8133</v>
      </c>
      <c r="D393" s="191" t="s">
        <v>3160</v>
      </c>
      <c r="E393" s="191" t="s">
        <v>3186</v>
      </c>
      <c r="F393" s="191" t="s">
        <v>8136</v>
      </c>
      <c r="G393" s="191">
        <v>12</v>
      </c>
    </row>
    <row r="394" spans="1:7" x14ac:dyDescent="0.25">
      <c r="A394" s="191">
        <v>393</v>
      </c>
      <c r="B394" s="191" t="s">
        <v>5847</v>
      </c>
      <c r="C394" s="191" t="s">
        <v>8133</v>
      </c>
      <c r="D394" s="191" t="s">
        <v>3160</v>
      </c>
      <c r="E394" s="191" t="s">
        <v>3186</v>
      </c>
      <c r="F394" s="191" t="s">
        <v>8136</v>
      </c>
      <c r="G394" s="191">
        <v>12</v>
      </c>
    </row>
    <row r="395" spans="1:7" x14ac:dyDescent="0.25">
      <c r="A395" s="191">
        <v>394</v>
      </c>
      <c r="B395" s="191" t="s">
        <v>5847</v>
      </c>
      <c r="C395" s="191" t="s">
        <v>8133</v>
      </c>
      <c r="D395" s="191" t="s">
        <v>3160</v>
      </c>
      <c r="E395" s="191" t="s">
        <v>3186</v>
      </c>
      <c r="F395" s="191" t="s">
        <v>8136</v>
      </c>
      <c r="G395" s="191">
        <v>12</v>
      </c>
    </row>
    <row r="396" spans="1:7" x14ac:dyDescent="0.25">
      <c r="A396" s="191">
        <v>395</v>
      </c>
      <c r="B396" s="191" t="s">
        <v>5847</v>
      </c>
      <c r="C396" s="191" t="s">
        <v>8133</v>
      </c>
      <c r="D396" s="191" t="s">
        <v>3160</v>
      </c>
      <c r="E396" s="191" t="s">
        <v>3186</v>
      </c>
      <c r="F396" s="191" t="s">
        <v>8136</v>
      </c>
      <c r="G396" s="191">
        <v>12</v>
      </c>
    </row>
    <row r="397" spans="1:7" x14ac:dyDescent="0.25">
      <c r="A397" s="191">
        <v>396</v>
      </c>
      <c r="B397" s="191" t="s">
        <v>5847</v>
      </c>
      <c r="C397" s="191" t="s">
        <v>8133</v>
      </c>
      <c r="D397" s="191" t="s">
        <v>3160</v>
      </c>
      <c r="E397" s="191" t="s">
        <v>3186</v>
      </c>
      <c r="F397" s="191" t="s">
        <v>8136</v>
      </c>
      <c r="G397" s="191">
        <v>12</v>
      </c>
    </row>
    <row r="398" spans="1:7" x14ac:dyDescent="0.25">
      <c r="A398" s="191">
        <v>397</v>
      </c>
      <c r="B398" s="191" t="s">
        <v>5847</v>
      </c>
      <c r="C398" s="191" t="s">
        <v>8133</v>
      </c>
      <c r="D398" s="191" t="s">
        <v>3160</v>
      </c>
      <c r="E398" s="191" t="s">
        <v>3186</v>
      </c>
      <c r="F398" s="191" t="s">
        <v>8136</v>
      </c>
      <c r="G398" s="191">
        <v>12</v>
      </c>
    </row>
    <row r="399" spans="1:7" x14ac:dyDescent="0.25">
      <c r="A399" s="191">
        <v>398</v>
      </c>
      <c r="B399" s="191" t="s">
        <v>5847</v>
      </c>
      <c r="C399" s="191" t="s">
        <v>8133</v>
      </c>
      <c r="D399" s="191" t="s">
        <v>3160</v>
      </c>
      <c r="E399" s="191" t="s">
        <v>3186</v>
      </c>
      <c r="F399" s="191" t="s">
        <v>8136</v>
      </c>
      <c r="G399" s="191">
        <v>12</v>
      </c>
    </row>
    <row r="400" spans="1:7" x14ac:dyDescent="0.25">
      <c r="A400" s="191">
        <v>399</v>
      </c>
      <c r="B400" s="191" t="s">
        <v>5847</v>
      </c>
      <c r="C400" s="191" t="s">
        <v>8133</v>
      </c>
      <c r="D400" s="191" t="s">
        <v>3160</v>
      </c>
      <c r="E400" s="191" t="s">
        <v>3186</v>
      </c>
      <c r="F400" s="191" t="s">
        <v>8136</v>
      </c>
      <c r="G400" s="191">
        <v>12</v>
      </c>
    </row>
    <row r="401" spans="1:7" x14ac:dyDescent="0.25">
      <c r="A401" s="191">
        <v>400</v>
      </c>
      <c r="B401" s="191" t="s">
        <v>5847</v>
      </c>
      <c r="C401" s="191" t="s">
        <v>8133</v>
      </c>
      <c r="D401" s="191" t="s">
        <v>3160</v>
      </c>
      <c r="E401" s="191" t="s">
        <v>3186</v>
      </c>
      <c r="F401" s="191" t="s">
        <v>8136</v>
      </c>
      <c r="G401" s="191">
        <v>12</v>
      </c>
    </row>
    <row r="402" spans="1:7" x14ac:dyDescent="0.25">
      <c r="A402" s="191">
        <v>401</v>
      </c>
      <c r="B402" s="191" t="s">
        <v>5847</v>
      </c>
      <c r="C402" s="191" t="s">
        <v>8133</v>
      </c>
      <c r="D402" s="191" t="s">
        <v>3160</v>
      </c>
      <c r="E402" s="191" t="s">
        <v>3186</v>
      </c>
      <c r="F402" s="191" t="s">
        <v>8136</v>
      </c>
      <c r="G402" s="191">
        <v>12</v>
      </c>
    </row>
    <row r="403" spans="1:7" x14ac:dyDescent="0.25">
      <c r="A403" s="191">
        <v>402</v>
      </c>
      <c r="B403" s="191" t="s">
        <v>5847</v>
      </c>
      <c r="C403" s="191" t="s">
        <v>8133</v>
      </c>
      <c r="D403" s="191" t="s">
        <v>3160</v>
      </c>
      <c r="E403" s="191" t="s">
        <v>3186</v>
      </c>
      <c r="F403" s="191" t="s">
        <v>8136</v>
      </c>
      <c r="G403" s="191">
        <v>12</v>
      </c>
    </row>
    <row r="404" spans="1:7" x14ac:dyDescent="0.25">
      <c r="A404" s="191">
        <v>403</v>
      </c>
      <c r="B404" s="191" t="s">
        <v>5847</v>
      </c>
      <c r="C404" s="191" t="s">
        <v>8133</v>
      </c>
      <c r="D404" s="191" t="s">
        <v>3160</v>
      </c>
      <c r="E404" s="191" t="s">
        <v>3186</v>
      </c>
      <c r="F404" s="191" t="s">
        <v>8136</v>
      </c>
      <c r="G404" s="191">
        <v>12</v>
      </c>
    </row>
    <row r="405" spans="1:7" x14ac:dyDescent="0.25">
      <c r="A405" s="191">
        <v>404</v>
      </c>
      <c r="B405" s="191" t="s">
        <v>5847</v>
      </c>
      <c r="C405" s="191" t="s">
        <v>8133</v>
      </c>
      <c r="D405" s="191" t="s">
        <v>3160</v>
      </c>
      <c r="E405" s="191" t="s">
        <v>3186</v>
      </c>
      <c r="F405" s="191" t="s">
        <v>8136</v>
      </c>
      <c r="G405" s="191">
        <v>12</v>
      </c>
    </row>
    <row r="406" spans="1:7" x14ac:dyDescent="0.25">
      <c r="A406" s="191">
        <v>405</v>
      </c>
      <c r="B406" s="191" t="s">
        <v>5847</v>
      </c>
      <c r="C406" s="191" t="s">
        <v>8133</v>
      </c>
      <c r="D406" s="191" t="s">
        <v>3160</v>
      </c>
      <c r="E406" s="191" t="s">
        <v>3186</v>
      </c>
      <c r="F406" s="191" t="s">
        <v>8136</v>
      </c>
      <c r="G406" s="191">
        <v>12</v>
      </c>
    </row>
    <row r="407" spans="1:7" x14ac:dyDescent="0.25">
      <c r="A407" s="191">
        <v>406</v>
      </c>
      <c r="B407" s="191" t="s">
        <v>5847</v>
      </c>
      <c r="C407" s="191" t="s">
        <v>8133</v>
      </c>
      <c r="D407" s="191" t="s">
        <v>3160</v>
      </c>
      <c r="E407" s="191" t="s">
        <v>3186</v>
      </c>
      <c r="F407" s="191" t="s">
        <v>8136</v>
      </c>
      <c r="G407" s="191">
        <v>12</v>
      </c>
    </row>
    <row r="408" spans="1:7" x14ac:dyDescent="0.25">
      <c r="A408" s="191">
        <v>407</v>
      </c>
      <c r="B408" s="191" t="s">
        <v>5847</v>
      </c>
      <c r="C408" s="191" t="s">
        <v>8133</v>
      </c>
      <c r="D408" s="191" t="s">
        <v>3160</v>
      </c>
      <c r="E408" s="191" t="s">
        <v>3186</v>
      </c>
      <c r="F408" s="191" t="s">
        <v>8136</v>
      </c>
      <c r="G408" s="191">
        <v>12</v>
      </c>
    </row>
    <row r="409" spans="1:7" x14ac:dyDescent="0.25">
      <c r="A409" s="191">
        <v>408</v>
      </c>
      <c r="B409" s="191" t="s">
        <v>5847</v>
      </c>
      <c r="C409" s="191" t="s">
        <v>8133</v>
      </c>
      <c r="D409" s="191" t="s">
        <v>3160</v>
      </c>
      <c r="E409" s="191" t="s">
        <v>3186</v>
      </c>
      <c r="F409" s="191" t="s">
        <v>8136</v>
      </c>
      <c r="G409" s="191">
        <v>12</v>
      </c>
    </row>
    <row r="410" spans="1:7" x14ac:dyDescent="0.25">
      <c r="A410" s="191">
        <v>409</v>
      </c>
      <c r="B410" s="191" t="s">
        <v>5847</v>
      </c>
      <c r="C410" s="191" t="s">
        <v>8133</v>
      </c>
      <c r="D410" s="191" t="s">
        <v>3160</v>
      </c>
      <c r="E410" s="191" t="s">
        <v>3186</v>
      </c>
      <c r="F410" s="191" t="s">
        <v>8136</v>
      </c>
      <c r="G410" s="191">
        <v>12</v>
      </c>
    </row>
    <row r="411" spans="1:7" x14ac:dyDescent="0.25">
      <c r="A411" s="191">
        <v>410</v>
      </c>
      <c r="B411" s="191" t="s">
        <v>5847</v>
      </c>
      <c r="C411" s="191" t="s">
        <v>8133</v>
      </c>
      <c r="D411" s="191" t="s">
        <v>3160</v>
      </c>
      <c r="E411" s="191" t="s">
        <v>3186</v>
      </c>
      <c r="F411" s="191" t="s">
        <v>8136</v>
      </c>
      <c r="G411" s="191">
        <v>12</v>
      </c>
    </row>
    <row r="412" spans="1:7" x14ac:dyDescent="0.25">
      <c r="A412" s="191">
        <v>411</v>
      </c>
      <c r="B412" s="191" t="s">
        <v>5847</v>
      </c>
      <c r="C412" s="191" t="s">
        <v>8133</v>
      </c>
      <c r="D412" s="191" t="s">
        <v>3160</v>
      </c>
      <c r="E412" s="191" t="s">
        <v>3186</v>
      </c>
      <c r="F412" s="191" t="s">
        <v>8136</v>
      </c>
      <c r="G412" s="191">
        <v>12</v>
      </c>
    </row>
    <row r="413" spans="1:7" x14ac:dyDescent="0.25">
      <c r="A413" s="191">
        <v>412</v>
      </c>
      <c r="B413" s="191" t="s">
        <v>5847</v>
      </c>
      <c r="C413" s="191" t="s">
        <v>8133</v>
      </c>
      <c r="D413" s="191" t="s">
        <v>3160</v>
      </c>
      <c r="E413" s="191" t="s">
        <v>3186</v>
      </c>
      <c r="F413" s="191" t="s">
        <v>8136</v>
      </c>
      <c r="G413" s="191">
        <v>12</v>
      </c>
    </row>
    <row r="414" spans="1:7" x14ac:dyDescent="0.25">
      <c r="A414" s="191">
        <v>413</v>
      </c>
      <c r="B414" s="191" t="s">
        <v>5847</v>
      </c>
      <c r="C414" s="191" t="s">
        <v>8133</v>
      </c>
      <c r="D414" s="191" t="s">
        <v>3160</v>
      </c>
      <c r="E414" s="191" t="s">
        <v>3186</v>
      </c>
      <c r="F414" s="191" t="s">
        <v>8136</v>
      </c>
      <c r="G414" s="191">
        <v>12</v>
      </c>
    </row>
    <row r="415" spans="1:7" x14ac:dyDescent="0.25">
      <c r="A415" s="191">
        <v>414</v>
      </c>
      <c r="B415" s="191" t="s">
        <v>5847</v>
      </c>
      <c r="C415" s="191" t="s">
        <v>8133</v>
      </c>
      <c r="D415" s="191" t="s">
        <v>3160</v>
      </c>
      <c r="E415" s="191" t="s">
        <v>3186</v>
      </c>
      <c r="F415" s="191" t="s">
        <v>8136</v>
      </c>
      <c r="G415" s="191">
        <v>12</v>
      </c>
    </row>
    <row r="416" spans="1:7" x14ac:dyDescent="0.25">
      <c r="A416" s="191">
        <v>415</v>
      </c>
      <c r="B416" s="191" t="s">
        <v>5847</v>
      </c>
      <c r="C416" s="191" t="s">
        <v>8133</v>
      </c>
      <c r="D416" s="191" t="s">
        <v>3160</v>
      </c>
      <c r="E416" s="191" t="s">
        <v>3186</v>
      </c>
      <c r="F416" s="191" t="s">
        <v>8136</v>
      </c>
      <c r="G416" s="191">
        <v>12</v>
      </c>
    </row>
    <row r="417" spans="1:7" x14ac:dyDescent="0.25">
      <c r="A417" s="191">
        <v>416</v>
      </c>
      <c r="B417" s="191" t="s">
        <v>5847</v>
      </c>
      <c r="C417" s="191" t="s">
        <v>8133</v>
      </c>
      <c r="D417" s="191" t="s">
        <v>3160</v>
      </c>
      <c r="E417" s="191" t="s">
        <v>3186</v>
      </c>
      <c r="F417" s="191" t="s">
        <v>8136</v>
      </c>
      <c r="G417" s="191">
        <v>12</v>
      </c>
    </row>
    <row r="418" spans="1:7" x14ac:dyDescent="0.25">
      <c r="A418" s="191">
        <v>417</v>
      </c>
      <c r="B418" s="191" t="s">
        <v>5847</v>
      </c>
      <c r="C418" s="191" t="s">
        <v>8133</v>
      </c>
      <c r="D418" s="191" t="s">
        <v>3160</v>
      </c>
      <c r="E418" s="191" t="s">
        <v>3186</v>
      </c>
      <c r="F418" s="191" t="s">
        <v>8136</v>
      </c>
      <c r="G418" s="191">
        <v>12</v>
      </c>
    </row>
    <row r="419" spans="1:7" x14ac:dyDescent="0.25">
      <c r="A419" s="191">
        <v>418</v>
      </c>
      <c r="B419" s="191" t="s">
        <v>5847</v>
      </c>
      <c r="C419" s="191" t="s">
        <v>8133</v>
      </c>
      <c r="D419" s="191" t="s">
        <v>3160</v>
      </c>
      <c r="E419" s="191" t="s">
        <v>3186</v>
      </c>
      <c r="F419" s="191" t="s">
        <v>8136</v>
      </c>
      <c r="G419" s="191">
        <v>12</v>
      </c>
    </row>
    <row r="420" spans="1:7" x14ac:dyDescent="0.25">
      <c r="A420" s="191">
        <v>419</v>
      </c>
      <c r="B420" s="191" t="s">
        <v>5847</v>
      </c>
      <c r="C420" s="191" t="s">
        <v>8133</v>
      </c>
      <c r="D420" s="191" t="s">
        <v>3160</v>
      </c>
      <c r="E420" s="191" t="s">
        <v>3186</v>
      </c>
      <c r="F420" s="191" t="s">
        <v>8136</v>
      </c>
      <c r="G420" s="191">
        <v>12</v>
      </c>
    </row>
    <row r="421" spans="1:7" x14ac:dyDescent="0.25">
      <c r="A421" s="191">
        <v>420</v>
      </c>
      <c r="B421" s="191" t="s">
        <v>5847</v>
      </c>
      <c r="C421" s="191" t="s">
        <v>8133</v>
      </c>
      <c r="D421" s="191" t="s">
        <v>3160</v>
      </c>
      <c r="E421" s="191" t="s">
        <v>3186</v>
      </c>
      <c r="F421" s="191" t="s">
        <v>8136</v>
      </c>
      <c r="G421" s="191">
        <v>12</v>
      </c>
    </row>
    <row r="422" spans="1:7" x14ac:dyDescent="0.25">
      <c r="A422" s="191">
        <v>421</v>
      </c>
      <c r="B422" s="191" t="s">
        <v>5847</v>
      </c>
      <c r="C422" s="191" t="s">
        <v>8133</v>
      </c>
      <c r="D422" s="191" t="s">
        <v>3160</v>
      </c>
      <c r="E422" s="191" t="s">
        <v>3186</v>
      </c>
      <c r="F422" s="191" t="s">
        <v>8136</v>
      </c>
      <c r="G422" s="191">
        <v>12</v>
      </c>
    </row>
    <row r="423" spans="1:7" x14ac:dyDescent="0.25">
      <c r="A423" s="191">
        <v>422</v>
      </c>
      <c r="B423" s="191" t="s">
        <v>5847</v>
      </c>
      <c r="C423" s="191" t="s">
        <v>8133</v>
      </c>
      <c r="D423" s="191" t="s">
        <v>3160</v>
      </c>
      <c r="E423" s="191" t="s">
        <v>3186</v>
      </c>
      <c r="F423" s="191" t="s">
        <v>8136</v>
      </c>
      <c r="G423" s="191">
        <v>12</v>
      </c>
    </row>
    <row r="424" spans="1:7" x14ac:dyDescent="0.25">
      <c r="A424" s="191">
        <v>423</v>
      </c>
      <c r="B424" s="191" t="s">
        <v>5847</v>
      </c>
      <c r="C424" s="191" t="s">
        <v>8133</v>
      </c>
      <c r="D424" s="191" t="s">
        <v>3160</v>
      </c>
      <c r="E424" s="191" t="s">
        <v>3186</v>
      </c>
      <c r="F424" s="191" t="s">
        <v>8136</v>
      </c>
      <c r="G424" s="191">
        <v>12</v>
      </c>
    </row>
    <row r="425" spans="1:7" x14ac:dyDescent="0.25">
      <c r="A425" s="191">
        <v>424</v>
      </c>
      <c r="B425" s="191" t="s">
        <v>5847</v>
      </c>
      <c r="C425" s="191" t="s">
        <v>8133</v>
      </c>
      <c r="D425" s="191" t="s">
        <v>3160</v>
      </c>
      <c r="E425" s="191" t="s">
        <v>3186</v>
      </c>
      <c r="F425" s="191" t="s">
        <v>8136</v>
      </c>
      <c r="G425" s="191">
        <v>12</v>
      </c>
    </row>
    <row r="426" spans="1:7" x14ac:dyDescent="0.25">
      <c r="A426" s="191">
        <v>425</v>
      </c>
      <c r="B426" s="191" t="s">
        <v>5847</v>
      </c>
      <c r="C426" s="191" t="s">
        <v>8133</v>
      </c>
      <c r="D426" s="191" t="s">
        <v>3160</v>
      </c>
      <c r="E426" s="191" t="s">
        <v>3186</v>
      </c>
      <c r="F426" s="191" t="s">
        <v>8136</v>
      </c>
      <c r="G426" s="191">
        <v>12</v>
      </c>
    </row>
    <row r="427" spans="1:7" x14ac:dyDescent="0.25">
      <c r="A427" s="191">
        <v>426</v>
      </c>
      <c r="B427" s="191" t="s">
        <v>5847</v>
      </c>
      <c r="C427" s="191" t="s">
        <v>8133</v>
      </c>
      <c r="D427" s="191" t="s">
        <v>3160</v>
      </c>
      <c r="E427" s="191" t="s">
        <v>3186</v>
      </c>
      <c r="F427" s="191" t="s">
        <v>8136</v>
      </c>
      <c r="G427" s="191">
        <v>12</v>
      </c>
    </row>
    <row r="428" spans="1:7" x14ac:dyDescent="0.25">
      <c r="A428" s="191">
        <v>427</v>
      </c>
      <c r="B428" s="191" t="s">
        <v>5847</v>
      </c>
      <c r="C428" s="191" t="s">
        <v>8133</v>
      </c>
      <c r="D428" s="191" t="s">
        <v>3160</v>
      </c>
      <c r="E428" s="191" t="s">
        <v>3186</v>
      </c>
      <c r="F428" s="191" t="s">
        <v>8136</v>
      </c>
      <c r="G428" s="191">
        <v>12</v>
      </c>
    </row>
    <row r="429" spans="1:7" x14ac:dyDescent="0.25">
      <c r="A429" s="191">
        <v>428</v>
      </c>
      <c r="B429" s="191" t="s">
        <v>5847</v>
      </c>
      <c r="C429" s="191" t="s">
        <v>8133</v>
      </c>
      <c r="D429" s="191" t="s">
        <v>3160</v>
      </c>
      <c r="E429" s="191" t="s">
        <v>3186</v>
      </c>
      <c r="F429" s="191" t="s">
        <v>8136</v>
      </c>
      <c r="G429" s="191">
        <v>12</v>
      </c>
    </row>
    <row r="430" spans="1:7" x14ac:dyDescent="0.25">
      <c r="A430" s="191">
        <v>429</v>
      </c>
      <c r="B430" s="191" t="s">
        <v>5847</v>
      </c>
      <c r="C430" s="191" t="s">
        <v>8133</v>
      </c>
      <c r="D430" s="191" t="s">
        <v>3160</v>
      </c>
      <c r="E430" s="191" t="s">
        <v>3186</v>
      </c>
      <c r="F430" s="191" t="s">
        <v>8136</v>
      </c>
      <c r="G430" s="191">
        <v>12</v>
      </c>
    </row>
    <row r="431" spans="1:7" x14ac:dyDescent="0.25">
      <c r="A431" s="191">
        <v>430</v>
      </c>
      <c r="B431" s="191" t="s">
        <v>5847</v>
      </c>
      <c r="C431" s="191" t="s">
        <v>8133</v>
      </c>
      <c r="D431" s="191" t="s">
        <v>3160</v>
      </c>
      <c r="E431" s="191" t="s">
        <v>3186</v>
      </c>
      <c r="F431" s="191" t="s">
        <v>8136</v>
      </c>
      <c r="G431" s="191">
        <v>12</v>
      </c>
    </row>
    <row r="432" spans="1:7" x14ac:dyDescent="0.25">
      <c r="A432" s="191">
        <v>431</v>
      </c>
      <c r="B432" s="191" t="s">
        <v>5847</v>
      </c>
      <c r="C432" s="191" t="s">
        <v>8133</v>
      </c>
      <c r="D432" s="191" t="s">
        <v>3160</v>
      </c>
      <c r="E432" s="191" t="s">
        <v>3186</v>
      </c>
      <c r="F432" s="191" t="s">
        <v>8136</v>
      </c>
      <c r="G432" s="191">
        <v>12</v>
      </c>
    </row>
    <row r="433" spans="1:7" x14ac:dyDescent="0.25">
      <c r="A433" s="191">
        <v>432</v>
      </c>
      <c r="B433" s="191" t="s">
        <v>5847</v>
      </c>
      <c r="C433" s="191" t="s">
        <v>8133</v>
      </c>
      <c r="D433" s="191" t="s">
        <v>3160</v>
      </c>
      <c r="E433" s="191" t="s">
        <v>3186</v>
      </c>
      <c r="F433" s="191" t="s">
        <v>8136</v>
      </c>
      <c r="G433" s="191">
        <v>12</v>
      </c>
    </row>
    <row r="434" spans="1:7" x14ac:dyDescent="0.25">
      <c r="A434" s="191">
        <v>433</v>
      </c>
      <c r="B434" s="191" t="s">
        <v>5847</v>
      </c>
      <c r="C434" s="191" t="s">
        <v>8133</v>
      </c>
      <c r="D434" s="191" t="s">
        <v>3160</v>
      </c>
      <c r="E434" s="191" t="s">
        <v>3186</v>
      </c>
      <c r="F434" s="191" t="s">
        <v>8136</v>
      </c>
      <c r="G434" s="191">
        <v>12</v>
      </c>
    </row>
    <row r="435" spans="1:7" x14ac:dyDescent="0.25">
      <c r="A435" s="191">
        <v>434</v>
      </c>
      <c r="B435" s="191" t="s">
        <v>5847</v>
      </c>
      <c r="C435" s="191" t="s">
        <v>8133</v>
      </c>
      <c r="D435" s="191" t="s">
        <v>3160</v>
      </c>
      <c r="E435" s="191" t="s">
        <v>3186</v>
      </c>
      <c r="F435" s="191" t="s">
        <v>8136</v>
      </c>
      <c r="G435" s="191">
        <v>12</v>
      </c>
    </row>
    <row r="436" spans="1:7" x14ac:dyDescent="0.25">
      <c r="A436" s="191">
        <v>435</v>
      </c>
      <c r="B436" s="191" t="s">
        <v>5847</v>
      </c>
      <c r="C436" s="191" t="s">
        <v>8133</v>
      </c>
      <c r="D436" s="191" t="s">
        <v>3160</v>
      </c>
      <c r="E436" s="191" t="s">
        <v>3186</v>
      </c>
      <c r="F436" s="191" t="s">
        <v>8136</v>
      </c>
      <c r="G436" s="191">
        <v>12</v>
      </c>
    </row>
    <row r="437" spans="1:7" x14ac:dyDescent="0.25">
      <c r="A437" s="191">
        <v>436</v>
      </c>
      <c r="B437" s="191" t="s">
        <v>5847</v>
      </c>
      <c r="C437" s="191" t="s">
        <v>8133</v>
      </c>
      <c r="D437" s="191" t="s">
        <v>3160</v>
      </c>
      <c r="E437" s="191" t="s">
        <v>3186</v>
      </c>
      <c r="F437" s="191" t="s">
        <v>8136</v>
      </c>
      <c r="G437" s="191">
        <v>12</v>
      </c>
    </row>
    <row r="438" spans="1:7" x14ac:dyDescent="0.25">
      <c r="A438" s="191">
        <v>437</v>
      </c>
      <c r="B438" s="191" t="s">
        <v>5847</v>
      </c>
      <c r="C438" s="191" t="s">
        <v>8133</v>
      </c>
      <c r="D438" s="191" t="s">
        <v>3160</v>
      </c>
      <c r="E438" s="191" t="s">
        <v>3186</v>
      </c>
      <c r="F438" s="191" t="s">
        <v>8136</v>
      </c>
      <c r="G438" s="191">
        <v>12</v>
      </c>
    </row>
    <row r="439" spans="1:7" x14ac:dyDescent="0.25">
      <c r="A439" s="191">
        <v>438</v>
      </c>
      <c r="B439" s="191" t="s">
        <v>5847</v>
      </c>
      <c r="C439" s="191" t="s">
        <v>8133</v>
      </c>
      <c r="D439" s="191" t="s">
        <v>3160</v>
      </c>
      <c r="E439" s="191" t="s">
        <v>3186</v>
      </c>
      <c r="F439" s="191" t="s">
        <v>8136</v>
      </c>
      <c r="G439" s="191">
        <v>12</v>
      </c>
    </row>
    <row r="440" spans="1:7" x14ac:dyDescent="0.25">
      <c r="A440" s="191">
        <v>439</v>
      </c>
      <c r="B440" s="191" t="s">
        <v>5847</v>
      </c>
      <c r="C440" s="191" t="s">
        <v>8133</v>
      </c>
      <c r="D440" s="191" t="s">
        <v>3160</v>
      </c>
      <c r="E440" s="191" t="s">
        <v>3186</v>
      </c>
      <c r="F440" s="191" t="s">
        <v>8136</v>
      </c>
      <c r="G440" s="191">
        <v>12</v>
      </c>
    </row>
    <row r="441" spans="1:7" x14ac:dyDescent="0.25">
      <c r="A441" s="191">
        <v>440</v>
      </c>
      <c r="B441" s="191" t="s">
        <v>5847</v>
      </c>
      <c r="C441" s="191" t="s">
        <v>8133</v>
      </c>
      <c r="D441" s="191" t="s">
        <v>3160</v>
      </c>
      <c r="E441" s="191" t="s">
        <v>3186</v>
      </c>
      <c r="F441" s="191" t="s">
        <v>8136</v>
      </c>
      <c r="G441" s="191">
        <v>12</v>
      </c>
    </row>
    <row r="442" spans="1:7" x14ac:dyDescent="0.25">
      <c r="A442" s="191">
        <v>441</v>
      </c>
      <c r="B442" s="191" t="s">
        <v>5847</v>
      </c>
      <c r="C442" s="191" t="s">
        <v>8133</v>
      </c>
      <c r="D442" s="191" t="s">
        <v>3160</v>
      </c>
      <c r="E442" s="191" t="s">
        <v>3186</v>
      </c>
      <c r="F442" s="191" t="s">
        <v>8136</v>
      </c>
      <c r="G442" s="191">
        <v>12</v>
      </c>
    </row>
    <row r="443" spans="1:7" x14ac:dyDescent="0.25">
      <c r="A443" s="191">
        <v>442</v>
      </c>
      <c r="B443" s="191" t="s">
        <v>5847</v>
      </c>
      <c r="C443" s="191" t="s">
        <v>8133</v>
      </c>
      <c r="D443" s="191" t="s">
        <v>3160</v>
      </c>
      <c r="E443" s="191" t="s">
        <v>3186</v>
      </c>
      <c r="F443" s="191" t="s">
        <v>8136</v>
      </c>
      <c r="G443" s="191">
        <v>12</v>
      </c>
    </row>
    <row r="444" spans="1:7" x14ac:dyDescent="0.25">
      <c r="A444" s="191">
        <v>443</v>
      </c>
      <c r="B444" s="191" t="s">
        <v>5847</v>
      </c>
      <c r="C444" s="191" t="s">
        <v>8133</v>
      </c>
      <c r="D444" s="191" t="s">
        <v>3160</v>
      </c>
      <c r="E444" s="191" t="s">
        <v>3186</v>
      </c>
      <c r="F444" s="191" t="s">
        <v>8136</v>
      </c>
      <c r="G444" s="191">
        <v>12</v>
      </c>
    </row>
    <row r="445" spans="1:7" x14ac:dyDescent="0.25">
      <c r="A445" s="191">
        <v>444</v>
      </c>
      <c r="B445" s="191" t="s">
        <v>5847</v>
      </c>
      <c r="C445" s="191" t="s">
        <v>8133</v>
      </c>
      <c r="D445" s="191" t="s">
        <v>3160</v>
      </c>
      <c r="E445" s="191" t="s">
        <v>3186</v>
      </c>
      <c r="F445" s="191" t="s">
        <v>8136</v>
      </c>
      <c r="G445" s="191">
        <v>12</v>
      </c>
    </row>
    <row r="446" spans="1:7" x14ac:dyDescent="0.25">
      <c r="A446" s="191">
        <v>445</v>
      </c>
      <c r="B446" s="191" t="s">
        <v>5847</v>
      </c>
      <c r="C446" s="191" t="s">
        <v>8133</v>
      </c>
      <c r="D446" s="191" t="s">
        <v>3160</v>
      </c>
      <c r="E446" s="191" t="s">
        <v>3186</v>
      </c>
      <c r="F446" s="191" t="s">
        <v>8136</v>
      </c>
      <c r="G446" s="191">
        <v>12</v>
      </c>
    </row>
    <row r="447" spans="1:7" x14ac:dyDescent="0.25">
      <c r="A447" s="191">
        <v>446</v>
      </c>
      <c r="B447" s="191" t="s">
        <v>5847</v>
      </c>
      <c r="C447" s="191" t="s">
        <v>8133</v>
      </c>
      <c r="D447" s="191" t="s">
        <v>3160</v>
      </c>
      <c r="E447" s="191" t="s">
        <v>3186</v>
      </c>
      <c r="F447" s="191" t="s">
        <v>8136</v>
      </c>
      <c r="G447" s="191">
        <v>12</v>
      </c>
    </row>
    <row r="448" spans="1:7" x14ac:dyDescent="0.25">
      <c r="A448" s="191">
        <v>447</v>
      </c>
      <c r="B448" s="191" t="s">
        <v>5847</v>
      </c>
      <c r="C448" s="191" t="s">
        <v>8133</v>
      </c>
      <c r="D448" s="191" t="s">
        <v>3160</v>
      </c>
      <c r="E448" s="191" t="s">
        <v>3186</v>
      </c>
      <c r="F448" s="191" t="s">
        <v>8136</v>
      </c>
      <c r="G448" s="191">
        <v>12</v>
      </c>
    </row>
    <row r="449" spans="1:7" x14ac:dyDescent="0.25">
      <c r="A449" s="191">
        <v>448</v>
      </c>
      <c r="B449" s="191" t="s">
        <v>5847</v>
      </c>
      <c r="C449" s="191" t="s">
        <v>8133</v>
      </c>
      <c r="D449" s="191" t="s">
        <v>3160</v>
      </c>
      <c r="E449" s="191" t="s">
        <v>3186</v>
      </c>
      <c r="F449" s="191" t="s">
        <v>8136</v>
      </c>
      <c r="G449" s="191">
        <v>12</v>
      </c>
    </row>
    <row r="450" spans="1:7" x14ac:dyDescent="0.25">
      <c r="A450" s="191">
        <v>449</v>
      </c>
      <c r="B450" s="191" t="s">
        <v>5847</v>
      </c>
      <c r="C450" s="191" t="s">
        <v>8133</v>
      </c>
      <c r="D450" s="191" t="s">
        <v>3160</v>
      </c>
      <c r="E450" s="191" t="s">
        <v>3186</v>
      </c>
      <c r="F450" s="191" t="s">
        <v>8136</v>
      </c>
      <c r="G450" s="191">
        <v>12</v>
      </c>
    </row>
    <row r="451" spans="1:7" x14ac:dyDescent="0.25">
      <c r="A451" s="191">
        <v>450</v>
      </c>
      <c r="B451" s="191" t="s">
        <v>5847</v>
      </c>
      <c r="C451" s="191" t="s">
        <v>8133</v>
      </c>
      <c r="D451" s="191" t="s">
        <v>3160</v>
      </c>
      <c r="E451" s="191" t="s">
        <v>3186</v>
      </c>
      <c r="F451" s="191" t="s">
        <v>8136</v>
      </c>
      <c r="G451" s="191">
        <v>12</v>
      </c>
    </row>
    <row r="452" spans="1:7" x14ac:dyDescent="0.25">
      <c r="A452" s="191">
        <v>451</v>
      </c>
      <c r="B452" s="191" t="s">
        <v>5847</v>
      </c>
      <c r="C452" s="191" t="s">
        <v>8133</v>
      </c>
      <c r="D452" s="191" t="s">
        <v>3160</v>
      </c>
      <c r="E452" s="191" t="s">
        <v>3186</v>
      </c>
      <c r="F452" s="191" t="s">
        <v>8136</v>
      </c>
      <c r="G452" s="191">
        <v>12</v>
      </c>
    </row>
    <row r="453" spans="1:7" x14ac:dyDescent="0.25">
      <c r="A453" s="191">
        <v>452</v>
      </c>
      <c r="B453" s="191" t="s">
        <v>5847</v>
      </c>
      <c r="C453" s="191" t="s">
        <v>8133</v>
      </c>
      <c r="D453" s="191" t="s">
        <v>3160</v>
      </c>
      <c r="E453" s="191" t="s">
        <v>3186</v>
      </c>
      <c r="F453" s="191" t="s">
        <v>8136</v>
      </c>
      <c r="G453" s="191">
        <v>12</v>
      </c>
    </row>
    <row r="454" spans="1:7" x14ac:dyDescent="0.25">
      <c r="A454" s="191">
        <v>453</v>
      </c>
      <c r="B454" s="191" t="s">
        <v>5847</v>
      </c>
      <c r="C454" s="191" t="s">
        <v>8133</v>
      </c>
      <c r="D454" s="191" t="s">
        <v>3160</v>
      </c>
      <c r="E454" s="191" t="s">
        <v>3186</v>
      </c>
      <c r="F454" s="191" t="s">
        <v>8136</v>
      </c>
      <c r="G454" s="191">
        <v>12</v>
      </c>
    </row>
    <row r="455" spans="1:7" x14ac:dyDescent="0.25">
      <c r="A455" s="191">
        <v>454</v>
      </c>
      <c r="B455" s="191" t="s">
        <v>5847</v>
      </c>
      <c r="C455" s="191" t="s">
        <v>8133</v>
      </c>
      <c r="D455" s="191" t="s">
        <v>3160</v>
      </c>
      <c r="E455" s="191" t="s">
        <v>3186</v>
      </c>
      <c r="F455" s="191" t="s">
        <v>8136</v>
      </c>
      <c r="G455" s="191">
        <v>12</v>
      </c>
    </row>
    <row r="456" spans="1:7" x14ac:dyDescent="0.25">
      <c r="A456" s="191">
        <v>455</v>
      </c>
      <c r="B456" s="191" t="s">
        <v>5847</v>
      </c>
      <c r="C456" s="191" t="s">
        <v>8133</v>
      </c>
      <c r="D456" s="191" t="s">
        <v>3160</v>
      </c>
      <c r="E456" s="191" t="s">
        <v>3186</v>
      </c>
      <c r="F456" s="191" t="s">
        <v>8136</v>
      </c>
      <c r="G456" s="191">
        <v>12</v>
      </c>
    </row>
    <row r="457" spans="1:7" x14ac:dyDescent="0.25">
      <c r="A457" s="191">
        <v>456</v>
      </c>
      <c r="B457" s="191" t="s">
        <v>5847</v>
      </c>
      <c r="C457" s="191" t="s">
        <v>8133</v>
      </c>
      <c r="D457" s="191" t="s">
        <v>3160</v>
      </c>
      <c r="E457" s="191" t="s">
        <v>3186</v>
      </c>
      <c r="F457" s="191" t="s">
        <v>8136</v>
      </c>
      <c r="G457" s="191">
        <v>12</v>
      </c>
    </row>
    <row r="458" spans="1:7" x14ac:dyDescent="0.25">
      <c r="A458" s="191">
        <v>457</v>
      </c>
      <c r="B458" s="191" t="s">
        <v>5847</v>
      </c>
      <c r="C458" s="191" t="s">
        <v>8133</v>
      </c>
      <c r="D458" s="191" t="s">
        <v>3160</v>
      </c>
      <c r="E458" s="191" t="s">
        <v>3186</v>
      </c>
      <c r="F458" s="191" t="s">
        <v>8136</v>
      </c>
      <c r="G458" s="191">
        <v>12</v>
      </c>
    </row>
    <row r="459" spans="1:7" x14ac:dyDescent="0.25">
      <c r="A459" s="191">
        <v>458</v>
      </c>
      <c r="B459" s="191" t="s">
        <v>5847</v>
      </c>
      <c r="C459" s="191" t="s">
        <v>8133</v>
      </c>
      <c r="D459" s="191" t="s">
        <v>3160</v>
      </c>
      <c r="E459" s="191" t="s">
        <v>3186</v>
      </c>
      <c r="F459" s="191" t="s">
        <v>8136</v>
      </c>
      <c r="G459" s="191">
        <v>12</v>
      </c>
    </row>
    <row r="460" spans="1:7" x14ac:dyDescent="0.25">
      <c r="A460" s="191">
        <v>459</v>
      </c>
      <c r="B460" s="191" t="s">
        <v>5847</v>
      </c>
      <c r="C460" s="191" t="s">
        <v>8133</v>
      </c>
      <c r="D460" s="191" t="s">
        <v>3160</v>
      </c>
      <c r="E460" s="191" t="s">
        <v>3186</v>
      </c>
      <c r="F460" s="191" t="s">
        <v>8136</v>
      </c>
      <c r="G460" s="191">
        <v>12</v>
      </c>
    </row>
    <row r="461" spans="1:7" x14ac:dyDescent="0.25">
      <c r="A461" s="191">
        <v>460</v>
      </c>
      <c r="B461" s="191" t="s">
        <v>5847</v>
      </c>
      <c r="C461" s="191" t="s">
        <v>8133</v>
      </c>
      <c r="D461" s="191" t="s">
        <v>3160</v>
      </c>
      <c r="E461" s="191" t="s">
        <v>3186</v>
      </c>
      <c r="F461" s="191" t="s">
        <v>8136</v>
      </c>
      <c r="G461" s="191">
        <v>12</v>
      </c>
    </row>
    <row r="462" spans="1:7" x14ac:dyDescent="0.25">
      <c r="A462" s="191">
        <v>461</v>
      </c>
      <c r="B462" s="191" t="s">
        <v>5847</v>
      </c>
      <c r="C462" s="191" t="s">
        <v>8133</v>
      </c>
      <c r="D462" s="191" t="s">
        <v>3160</v>
      </c>
      <c r="E462" s="191" t="s">
        <v>3186</v>
      </c>
      <c r="F462" s="191" t="s">
        <v>8136</v>
      </c>
      <c r="G462" s="191">
        <v>12</v>
      </c>
    </row>
    <row r="463" spans="1:7" x14ac:dyDescent="0.25">
      <c r="A463" s="191">
        <v>462</v>
      </c>
      <c r="B463" s="191" t="s">
        <v>5847</v>
      </c>
      <c r="C463" s="191" t="s">
        <v>8133</v>
      </c>
      <c r="D463" s="191" t="s">
        <v>3160</v>
      </c>
      <c r="E463" s="191" t="s">
        <v>3186</v>
      </c>
      <c r="F463" s="191" t="s">
        <v>8136</v>
      </c>
      <c r="G463" s="191">
        <v>12</v>
      </c>
    </row>
    <row r="464" spans="1:7" x14ac:dyDescent="0.25">
      <c r="A464" s="191">
        <v>463</v>
      </c>
      <c r="B464" s="191" t="s">
        <v>5847</v>
      </c>
      <c r="C464" s="191" t="s">
        <v>8133</v>
      </c>
      <c r="D464" s="191" t="s">
        <v>3160</v>
      </c>
      <c r="E464" s="191" t="s">
        <v>3186</v>
      </c>
      <c r="F464" s="191" t="s">
        <v>8136</v>
      </c>
      <c r="G464" s="191">
        <v>12</v>
      </c>
    </row>
    <row r="465" spans="1:7" x14ac:dyDescent="0.25">
      <c r="A465" s="191">
        <v>464</v>
      </c>
      <c r="B465" s="191" t="s">
        <v>5847</v>
      </c>
      <c r="C465" s="191" t="s">
        <v>8133</v>
      </c>
      <c r="D465" s="191" t="s">
        <v>3160</v>
      </c>
      <c r="E465" s="191" t="s">
        <v>3186</v>
      </c>
      <c r="F465" s="191" t="s">
        <v>8136</v>
      </c>
      <c r="G465" s="191">
        <v>12</v>
      </c>
    </row>
    <row r="466" spans="1:7" x14ac:dyDescent="0.25">
      <c r="A466" s="191">
        <v>465</v>
      </c>
      <c r="B466" s="191" t="s">
        <v>5847</v>
      </c>
      <c r="C466" s="191" t="s">
        <v>8133</v>
      </c>
      <c r="D466" s="191" t="s">
        <v>3160</v>
      </c>
      <c r="E466" s="191" t="s">
        <v>3186</v>
      </c>
      <c r="F466" s="191" t="s">
        <v>8136</v>
      </c>
      <c r="G466" s="191">
        <v>12</v>
      </c>
    </row>
    <row r="467" spans="1:7" x14ac:dyDescent="0.25">
      <c r="A467" s="191">
        <v>466</v>
      </c>
      <c r="B467" s="191" t="s">
        <v>5847</v>
      </c>
      <c r="C467" s="191" t="s">
        <v>8133</v>
      </c>
      <c r="D467" s="191" t="s">
        <v>3160</v>
      </c>
      <c r="E467" s="191" t="s">
        <v>3186</v>
      </c>
      <c r="F467" s="191" t="s">
        <v>8136</v>
      </c>
      <c r="G467" s="191">
        <v>12</v>
      </c>
    </row>
    <row r="468" spans="1:7" x14ac:dyDescent="0.25">
      <c r="A468" s="191">
        <v>467</v>
      </c>
      <c r="B468" s="191" t="s">
        <v>5847</v>
      </c>
      <c r="C468" s="191" t="s">
        <v>8133</v>
      </c>
      <c r="D468" s="191" t="s">
        <v>3160</v>
      </c>
      <c r="E468" s="191" t="s">
        <v>3186</v>
      </c>
      <c r="F468" s="191" t="s">
        <v>8136</v>
      </c>
      <c r="G468" s="191">
        <v>12</v>
      </c>
    </row>
    <row r="469" spans="1:7" x14ac:dyDescent="0.25">
      <c r="A469" s="191">
        <v>468</v>
      </c>
      <c r="B469" s="191" t="s">
        <v>5847</v>
      </c>
      <c r="C469" s="191" t="s">
        <v>8133</v>
      </c>
      <c r="D469" s="191" t="s">
        <v>3160</v>
      </c>
      <c r="E469" s="191" t="s">
        <v>3186</v>
      </c>
      <c r="F469" s="191" t="s">
        <v>8136</v>
      </c>
      <c r="G469" s="191">
        <v>12</v>
      </c>
    </row>
    <row r="470" spans="1:7" x14ac:dyDescent="0.25">
      <c r="A470" s="191">
        <v>469</v>
      </c>
      <c r="B470" s="191" t="s">
        <v>5847</v>
      </c>
      <c r="C470" s="191" t="s">
        <v>8133</v>
      </c>
      <c r="D470" s="191" t="s">
        <v>3160</v>
      </c>
      <c r="E470" s="191" t="s">
        <v>3186</v>
      </c>
      <c r="F470" s="191" t="s">
        <v>8136</v>
      </c>
      <c r="G470" s="191">
        <v>12</v>
      </c>
    </row>
    <row r="471" spans="1:7" x14ac:dyDescent="0.25">
      <c r="A471" s="191">
        <v>470</v>
      </c>
      <c r="B471" s="191" t="s">
        <v>5847</v>
      </c>
      <c r="C471" s="191" t="s">
        <v>8133</v>
      </c>
      <c r="D471" s="191" t="s">
        <v>3160</v>
      </c>
      <c r="E471" s="191" t="s">
        <v>3186</v>
      </c>
      <c r="F471" s="191" t="s">
        <v>8136</v>
      </c>
      <c r="G471" s="191">
        <v>12</v>
      </c>
    </row>
    <row r="472" spans="1:7" x14ac:dyDescent="0.25">
      <c r="A472" s="191">
        <v>471</v>
      </c>
      <c r="B472" s="191" t="s">
        <v>5847</v>
      </c>
      <c r="C472" s="191" t="s">
        <v>8133</v>
      </c>
      <c r="D472" s="191" t="s">
        <v>3160</v>
      </c>
      <c r="E472" s="191" t="s">
        <v>3186</v>
      </c>
      <c r="F472" s="191" t="s">
        <v>8136</v>
      </c>
      <c r="G472" s="191">
        <v>12</v>
      </c>
    </row>
    <row r="473" spans="1:7" x14ac:dyDescent="0.25">
      <c r="A473" s="191">
        <v>472</v>
      </c>
      <c r="B473" s="191" t="s">
        <v>5847</v>
      </c>
      <c r="C473" s="191" t="s">
        <v>8133</v>
      </c>
      <c r="D473" s="191" t="s">
        <v>3160</v>
      </c>
      <c r="E473" s="191" t="s">
        <v>3186</v>
      </c>
      <c r="F473" s="191" t="s">
        <v>8136</v>
      </c>
      <c r="G473" s="191">
        <v>12</v>
      </c>
    </row>
    <row r="474" spans="1:7" x14ac:dyDescent="0.25">
      <c r="A474" s="191">
        <v>473</v>
      </c>
      <c r="B474" s="191" t="s">
        <v>5847</v>
      </c>
      <c r="C474" s="191" t="s">
        <v>8133</v>
      </c>
      <c r="D474" s="191" t="s">
        <v>3160</v>
      </c>
      <c r="E474" s="191" t="s">
        <v>3186</v>
      </c>
      <c r="F474" s="191" t="s">
        <v>8136</v>
      </c>
      <c r="G474" s="191">
        <v>12</v>
      </c>
    </row>
    <row r="475" spans="1:7" x14ac:dyDescent="0.25">
      <c r="A475" s="191">
        <v>474</v>
      </c>
      <c r="B475" s="191" t="s">
        <v>5847</v>
      </c>
      <c r="C475" s="191" t="s">
        <v>8133</v>
      </c>
      <c r="D475" s="191" t="s">
        <v>3160</v>
      </c>
      <c r="E475" s="191" t="s">
        <v>3186</v>
      </c>
      <c r="F475" s="191" t="s">
        <v>8136</v>
      </c>
      <c r="G475" s="191">
        <v>12</v>
      </c>
    </row>
    <row r="476" spans="1:7" x14ac:dyDescent="0.25">
      <c r="A476" s="191">
        <v>475</v>
      </c>
      <c r="B476" s="191" t="s">
        <v>5847</v>
      </c>
      <c r="C476" s="191" t="s">
        <v>8133</v>
      </c>
      <c r="D476" s="191" t="s">
        <v>3160</v>
      </c>
      <c r="E476" s="191" t="s">
        <v>3186</v>
      </c>
      <c r="F476" s="191" t="s">
        <v>8136</v>
      </c>
      <c r="G476" s="191">
        <v>12</v>
      </c>
    </row>
    <row r="477" spans="1:7" x14ac:dyDescent="0.25">
      <c r="A477" s="191">
        <v>476</v>
      </c>
      <c r="B477" s="191" t="s">
        <v>5847</v>
      </c>
      <c r="C477" s="191" t="s">
        <v>8133</v>
      </c>
      <c r="D477" s="191" t="s">
        <v>3160</v>
      </c>
      <c r="E477" s="191" t="s">
        <v>3186</v>
      </c>
      <c r="F477" s="191" t="s">
        <v>8136</v>
      </c>
      <c r="G477" s="191">
        <v>12</v>
      </c>
    </row>
    <row r="478" spans="1:7" x14ac:dyDescent="0.25">
      <c r="A478" s="191">
        <v>477</v>
      </c>
      <c r="B478" s="191" t="s">
        <v>5847</v>
      </c>
      <c r="C478" s="191" t="s">
        <v>8133</v>
      </c>
      <c r="D478" s="191" t="s">
        <v>3160</v>
      </c>
      <c r="E478" s="191" t="s">
        <v>3186</v>
      </c>
      <c r="F478" s="191" t="s">
        <v>8136</v>
      </c>
      <c r="G478" s="191">
        <v>12</v>
      </c>
    </row>
    <row r="479" spans="1:7" x14ac:dyDescent="0.25">
      <c r="A479" s="191">
        <v>478</v>
      </c>
      <c r="B479" s="191" t="s">
        <v>5847</v>
      </c>
      <c r="C479" s="191" t="s">
        <v>8133</v>
      </c>
      <c r="D479" s="191" t="s">
        <v>3160</v>
      </c>
      <c r="E479" s="191" t="s">
        <v>3186</v>
      </c>
      <c r="F479" s="191" t="s">
        <v>8136</v>
      </c>
      <c r="G479" s="191">
        <v>12</v>
      </c>
    </row>
    <row r="480" spans="1:7" x14ac:dyDescent="0.25">
      <c r="A480" s="191">
        <v>479</v>
      </c>
      <c r="B480" s="191" t="s">
        <v>5847</v>
      </c>
      <c r="C480" s="191" t="s">
        <v>8133</v>
      </c>
      <c r="D480" s="191" t="s">
        <v>3160</v>
      </c>
      <c r="E480" s="191" t="s">
        <v>3186</v>
      </c>
      <c r="F480" s="191" t="s">
        <v>8136</v>
      </c>
      <c r="G480" s="191">
        <v>12</v>
      </c>
    </row>
    <row r="481" spans="1:7" x14ac:dyDescent="0.25">
      <c r="A481" s="191">
        <v>480</v>
      </c>
      <c r="B481" s="191" t="s">
        <v>5847</v>
      </c>
      <c r="C481" s="191" t="s">
        <v>8133</v>
      </c>
      <c r="D481" s="191" t="s">
        <v>3160</v>
      </c>
      <c r="E481" s="191" t="s">
        <v>3186</v>
      </c>
      <c r="F481" s="191" t="s">
        <v>8136</v>
      </c>
      <c r="G481" s="191">
        <v>12</v>
      </c>
    </row>
    <row r="482" spans="1:7" x14ac:dyDescent="0.25">
      <c r="A482" s="191">
        <v>481</v>
      </c>
      <c r="B482" s="191" t="s">
        <v>5847</v>
      </c>
      <c r="C482" s="191" t="s">
        <v>8133</v>
      </c>
      <c r="D482" s="191" t="s">
        <v>3160</v>
      </c>
      <c r="E482" s="191" t="s">
        <v>3186</v>
      </c>
      <c r="F482" s="191" t="s">
        <v>8136</v>
      </c>
      <c r="G482" s="191">
        <v>12</v>
      </c>
    </row>
    <row r="483" spans="1:7" x14ac:dyDescent="0.25">
      <c r="A483" s="191">
        <v>482</v>
      </c>
      <c r="B483" s="191" t="s">
        <v>5847</v>
      </c>
      <c r="C483" s="191" t="s">
        <v>8133</v>
      </c>
      <c r="D483" s="191" t="s">
        <v>3160</v>
      </c>
      <c r="E483" s="191" t="s">
        <v>3186</v>
      </c>
      <c r="F483" s="191" t="s">
        <v>8136</v>
      </c>
      <c r="G483" s="191">
        <v>12</v>
      </c>
    </row>
    <row r="484" spans="1:7" x14ac:dyDescent="0.25">
      <c r="A484" s="191">
        <v>483</v>
      </c>
      <c r="B484" s="191" t="s">
        <v>5847</v>
      </c>
      <c r="C484" s="191" t="s">
        <v>8133</v>
      </c>
      <c r="D484" s="191" t="s">
        <v>3160</v>
      </c>
      <c r="E484" s="191" t="s">
        <v>3186</v>
      </c>
      <c r="F484" s="191" t="s">
        <v>8136</v>
      </c>
      <c r="G484" s="191">
        <v>12</v>
      </c>
    </row>
    <row r="485" spans="1:7" x14ac:dyDescent="0.25">
      <c r="A485" s="191">
        <v>484</v>
      </c>
      <c r="B485" s="191" t="s">
        <v>5847</v>
      </c>
      <c r="C485" s="191" t="s">
        <v>8133</v>
      </c>
      <c r="D485" s="191" t="s">
        <v>3160</v>
      </c>
      <c r="E485" s="191" t="s">
        <v>3186</v>
      </c>
      <c r="F485" s="191" t="s">
        <v>8136</v>
      </c>
      <c r="G485" s="191">
        <v>12</v>
      </c>
    </row>
    <row r="486" spans="1:7" x14ac:dyDescent="0.25">
      <c r="A486" s="191">
        <v>485</v>
      </c>
      <c r="B486" s="191" t="s">
        <v>5847</v>
      </c>
      <c r="C486" s="191" t="s">
        <v>8133</v>
      </c>
      <c r="D486" s="191" t="s">
        <v>3160</v>
      </c>
      <c r="E486" s="191" t="s">
        <v>3186</v>
      </c>
      <c r="F486" s="191" t="s">
        <v>8136</v>
      </c>
      <c r="G486" s="191">
        <v>12</v>
      </c>
    </row>
    <row r="487" spans="1:7" x14ac:dyDescent="0.25">
      <c r="A487" s="191">
        <v>486</v>
      </c>
      <c r="B487" s="191" t="s">
        <v>5847</v>
      </c>
      <c r="C487" s="191" t="s">
        <v>8133</v>
      </c>
      <c r="D487" s="191" t="s">
        <v>3160</v>
      </c>
      <c r="E487" s="191" t="s">
        <v>3186</v>
      </c>
      <c r="F487" s="191" t="s">
        <v>8136</v>
      </c>
      <c r="G487" s="191">
        <v>12</v>
      </c>
    </row>
    <row r="488" spans="1:7" x14ac:dyDescent="0.25">
      <c r="A488" s="191">
        <v>487</v>
      </c>
      <c r="B488" s="191" t="s">
        <v>5847</v>
      </c>
      <c r="C488" s="191" t="s">
        <v>8133</v>
      </c>
      <c r="D488" s="191" t="s">
        <v>3160</v>
      </c>
      <c r="E488" s="191" t="s">
        <v>3186</v>
      </c>
      <c r="F488" s="191" t="s">
        <v>8136</v>
      </c>
      <c r="G488" s="191">
        <v>12</v>
      </c>
    </row>
    <row r="489" spans="1:7" x14ac:dyDescent="0.25">
      <c r="A489" s="191">
        <v>488</v>
      </c>
      <c r="B489" s="191" t="s">
        <v>5847</v>
      </c>
      <c r="C489" s="191" t="s">
        <v>8133</v>
      </c>
      <c r="D489" s="191" t="s">
        <v>3160</v>
      </c>
      <c r="E489" s="191" t="s">
        <v>3186</v>
      </c>
      <c r="F489" s="191" t="s">
        <v>8136</v>
      </c>
      <c r="G489" s="191">
        <v>12</v>
      </c>
    </row>
    <row r="490" spans="1:7" x14ac:dyDescent="0.25">
      <c r="A490" s="191">
        <v>489</v>
      </c>
      <c r="B490" s="191" t="s">
        <v>5847</v>
      </c>
      <c r="C490" s="191" t="s">
        <v>8133</v>
      </c>
      <c r="D490" s="191" t="s">
        <v>3160</v>
      </c>
      <c r="E490" s="191" t="s">
        <v>3186</v>
      </c>
      <c r="F490" s="191" t="s">
        <v>8136</v>
      </c>
      <c r="G490" s="191">
        <v>12</v>
      </c>
    </row>
    <row r="491" spans="1:7" x14ac:dyDescent="0.25">
      <c r="A491" s="191">
        <v>490</v>
      </c>
      <c r="B491" s="191" t="s">
        <v>5847</v>
      </c>
      <c r="C491" s="191" t="s">
        <v>8133</v>
      </c>
      <c r="D491" s="191" t="s">
        <v>3160</v>
      </c>
      <c r="E491" s="191" t="s">
        <v>3186</v>
      </c>
      <c r="F491" s="191" t="s">
        <v>8136</v>
      </c>
      <c r="G491" s="191">
        <v>12</v>
      </c>
    </row>
    <row r="492" spans="1:7" x14ac:dyDescent="0.25">
      <c r="A492" s="191">
        <v>491</v>
      </c>
      <c r="B492" s="191" t="s">
        <v>5847</v>
      </c>
      <c r="C492" s="191" t="s">
        <v>8133</v>
      </c>
      <c r="D492" s="191" t="s">
        <v>3160</v>
      </c>
      <c r="E492" s="191" t="s">
        <v>3186</v>
      </c>
      <c r="F492" s="191" t="s">
        <v>8136</v>
      </c>
      <c r="G492" s="191">
        <v>12</v>
      </c>
    </row>
    <row r="493" spans="1:7" x14ac:dyDescent="0.25">
      <c r="A493" s="191">
        <v>492</v>
      </c>
      <c r="B493" s="191" t="s">
        <v>5847</v>
      </c>
      <c r="C493" s="191" t="s">
        <v>8133</v>
      </c>
      <c r="D493" s="191" t="s">
        <v>3160</v>
      </c>
      <c r="E493" s="191" t="s">
        <v>3186</v>
      </c>
      <c r="F493" s="191" t="s">
        <v>8136</v>
      </c>
      <c r="G493" s="191">
        <v>12</v>
      </c>
    </row>
    <row r="494" spans="1:7" x14ac:dyDescent="0.25">
      <c r="A494" s="191">
        <v>493</v>
      </c>
      <c r="B494" s="191" t="s">
        <v>5847</v>
      </c>
      <c r="C494" s="191" t="s">
        <v>8133</v>
      </c>
      <c r="D494" s="191" t="s">
        <v>3160</v>
      </c>
      <c r="E494" s="191" t="s">
        <v>3186</v>
      </c>
      <c r="F494" s="191" t="s">
        <v>8136</v>
      </c>
      <c r="G494" s="191">
        <v>12</v>
      </c>
    </row>
    <row r="495" spans="1:7" x14ac:dyDescent="0.25">
      <c r="A495" s="191">
        <v>494</v>
      </c>
      <c r="B495" s="191" t="s">
        <v>5847</v>
      </c>
      <c r="C495" s="191" t="s">
        <v>8133</v>
      </c>
      <c r="D495" s="191" t="s">
        <v>3160</v>
      </c>
      <c r="E495" s="191" t="s">
        <v>3186</v>
      </c>
      <c r="F495" s="191" t="s">
        <v>8136</v>
      </c>
      <c r="G495" s="191">
        <v>12</v>
      </c>
    </row>
    <row r="496" spans="1:7" x14ac:dyDescent="0.25">
      <c r="A496" s="191">
        <v>495</v>
      </c>
      <c r="B496" s="191" t="s">
        <v>5847</v>
      </c>
      <c r="C496" s="191" t="s">
        <v>8133</v>
      </c>
      <c r="D496" s="191" t="s">
        <v>3160</v>
      </c>
      <c r="E496" s="191" t="s">
        <v>3186</v>
      </c>
      <c r="F496" s="191" t="s">
        <v>8136</v>
      </c>
      <c r="G496" s="191">
        <v>12</v>
      </c>
    </row>
    <row r="497" spans="1:7" x14ac:dyDescent="0.25">
      <c r="A497" s="191">
        <v>496</v>
      </c>
      <c r="B497" s="191" t="s">
        <v>5847</v>
      </c>
      <c r="C497" s="191" t="s">
        <v>8133</v>
      </c>
      <c r="D497" s="191" t="s">
        <v>3160</v>
      </c>
      <c r="E497" s="191" t="s">
        <v>3186</v>
      </c>
      <c r="F497" s="191" t="s">
        <v>8136</v>
      </c>
      <c r="G497" s="191">
        <v>12</v>
      </c>
    </row>
    <row r="498" spans="1:7" x14ac:dyDescent="0.25">
      <c r="A498" s="191">
        <v>497</v>
      </c>
      <c r="B498" s="191" t="s">
        <v>5847</v>
      </c>
      <c r="C498" s="191" t="s">
        <v>8133</v>
      </c>
      <c r="D498" s="191" t="s">
        <v>3160</v>
      </c>
      <c r="E498" s="191" t="s">
        <v>3186</v>
      </c>
      <c r="F498" s="191" t="s">
        <v>8136</v>
      </c>
      <c r="G498" s="191">
        <v>12</v>
      </c>
    </row>
    <row r="499" spans="1:7" x14ac:dyDescent="0.25">
      <c r="A499" s="191">
        <v>498</v>
      </c>
      <c r="B499" s="191" t="s">
        <v>5847</v>
      </c>
      <c r="C499" s="191" t="s">
        <v>8133</v>
      </c>
      <c r="D499" s="191" t="s">
        <v>3160</v>
      </c>
      <c r="E499" s="191" t="s">
        <v>3186</v>
      </c>
      <c r="F499" s="191" t="s">
        <v>8136</v>
      </c>
      <c r="G499" s="191">
        <v>12</v>
      </c>
    </row>
    <row r="500" spans="1:7" x14ac:dyDescent="0.25">
      <c r="A500" s="191">
        <v>499</v>
      </c>
      <c r="B500" s="191" t="s">
        <v>5847</v>
      </c>
      <c r="C500" s="191" t="s">
        <v>8133</v>
      </c>
      <c r="D500" s="191" t="s">
        <v>3160</v>
      </c>
      <c r="E500" s="191" t="s">
        <v>3186</v>
      </c>
      <c r="F500" s="191" t="s">
        <v>8136</v>
      </c>
      <c r="G500" s="191">
        <v>12</v>
      </c>
    </row>
    <row r="501" spans="1:7" x14ac:dyDescent="0.25">
      <c r="A501" s="191">
        <v>500</v>
      </c>
      <c r="B501" s="191" t="s">
        <v>5847</v>
      </c>
      <c r="C501" s="191" t="s">
        <v>8133</v>
      </c>
      <c r="D501" s="191" t="s">
        <v>3160</v>
      </c>
      <c r="E501" s="191" t="s">
        <v>3186</v>
      </c>
      <c r="F501" s="191" t="s">
        <v>8136</v>
      </c>
      <c r="G501" s="191">
        <v>12</v>
      </c>
    </row>
    <row r="502" spans="1:7" x14ac:dyDescent="0.25">
      <c r="A502" s="191">
        <v>501</v>
      </c>
      <c r="B502" s="191" t="s">
        <v>5847</v>
      </c>
      <c r="C502" s="191" t="s">
        <v>8133</v>
      </c>
      <c r="D502" s="191" t="s">
        <v>3160</v>
      </c>
      <c r="E502" s="191" t="s">
        <v>3186</v>
      </c>
      <c r="F502" s="191" t="s">
        <v>8136</v>
      </c>
      <c r="G502" s="191">
        <v>12</v>
      </c>
    </row>
    <row r="503" spans="1:7" x14ac:dyDescent="0.25">
      <c r="A503" s="191">
        <v>502</v>
      </c>
      <c r="B503" s="191" t="s">
        <v>5847</v>
      </c>
      <c r="C503" s="191" t="s">
        <v>8133</v>
      </c>
      <c r="D503" s="191" t="s">
        <v>3160</v>
      </c>
      <c r="E503" s="191" t="s">
        <v>3186</v>
      </c>
      <c r="F503" s="191" t="s">
        <v>8136</v>
      </c>
      <c r="G503" s="191">
        <v>12</v>
      </c>
    </row>
    <row r="504" spans="1:7" x14ac:dyDescent="0.25">
      <c r="A504" s="191">
        <v>503</v>
      </c>
      <c r="B504" s="191" t="s">
        <v>5847</v>
      </c>
      <c r="C504" s="191" t="s">
        <v>8133</v>
      </c>
      <c r="D504" s="191" t="s">
        <v>3160</v>
      </c>
      <c r="E504" s="191" t="s">
        <v>3186</v>
      </c>
      <c r="F504" s="191" t="s">
        <v>8136</v>
      </c>
      <c r="G504" s="191">
        <v>12</v>
      </c>
    </row>
    <row r="505" spans="1:7" x14ac:dyDescent="0.25">
      <c r="A505" s="191">
        <v>504</v>
      </c>
      <c r="B505" s="191" t="s">
        <v>5847</v>
      </c>
      <c r="C505" s="191" t="s">
        <v>8133</v>
      </c>
      <c r="D505" s="191" t="s">
        <v>3160</v>
      </c>
      <c r="E505" s="191" t="s">
        <v>3186</v>
      </c>
      <c r="F505" s="191" t="s">
        <v>8136</v>
      </c>
      <c r="G505" s="191">
        <v>12</v>
      </c>
    </row>
    <row r="506" spans="1:7" x14ac:dyDescent="0.25">
      <c r="A506" s="191">
        <v>505</v>
      </c>
      <c r="B506" s="191" t="s">
        <v>5847</v>
      </c>
      <c r="C506" s="191" t="s">
        <v>8133</v>
      </c>
      <c r="D506" s="191" t="s">
        <v>3160</v>
      </c>
      <c r="E506" s="191" t="s">
        <v>3186</v>
      </c>
      <c r="F506" s="191" t="s">
        <v>8136</v>
      </c>
      <c r="G506" s="191">
        <v>12</v>
      </c>
    </row>
    <row r="507" spans="1:7" x14ac:dyDescent="0.25">
      <c r="A507" s="191">
        <v>506</v>
      </c>
      <c r="B507" s="191" t="s">
        <v>5847</v>
      </c>
      <c r="C507" s="191" t="s">
        <v>8133</v>
      </c>
      <c r="D507" s="191" t="s">
        <v>3160</v>
      </c>
      <c r="E507" s="191" t="s">
        <v>3186</v>
      </c>
      <c r="F507" s="191" t="s">
        <v>8136</v>
      </c>
      <c r="G507" s="191">
        <v>12</v>
      </c>
    </row>
    <row r="508" spans="1:7" x14ac:dyDescent="0.25">
      <c r="A508" s="191">
        <v>507</v>
      </c>
      <c r="B508" s="191" t="s">
        <v>5847</v>
      </c>
      <c r="C508" s="191" t="s">
        <v>8133</v>
      </c>
      <c r="D508" s="191" t="s">
        <v>3160</v>
      </c>
      <c r="E508" s="191" t="s">
        <v>3186</v>
      </c>
      <c r="F508" s="191" t="s">
        <v>8136</v>
      </c>
      <c r="G508" s="191">
        <v>12</v>
      </c>
    </row>
    <row r="509" spans="1:7" x14ac:dyDescent="0.25">
      <c r="A509" s="191">
        <v>508</v>
      </c>
      <c r="B509" s="191" t="s">
        <v>5847</v>
      </c>
      <c r="C509" s="191" t="s">
        <v>8133</v>
      </c>
      <c r="D509" s="191" t="s">
        <v>3160</v>
      </c>
      <c r="E509" s="191" t="s">
        <v>3186</v>
      </c>
      <c r="F509" s="191" t="s">
        <v>8136</v>
      </c>
      <c r="G509" s="191">
        <v>12</v>
      </c>
    </row>
    <row r="510" spans="1:7" x14ac:dyDescent="0.25">
      <c r="A510" s="191">
        <v>509</v>
      </c>
      <c r="B510" s="191" t="s">
        <v>5847</v>
      </c>
      <c r="C510" s="191" t="s">
        <v>8133</v>
      </c>
      <c r="D510" s="191" t="s">
        <v>3160</v>
      </c>
      <c r="E510" s="191" t="s">
        <v>3186</v>
      </c>
      <c r="F510" s="191" t="s">
        <v>8136</v>
      </c>
      <c r="G510" s="191">
        <v>12</v>
      </c>
    </row>
    <row r="511" spans="1:7" x14ac:dyDescent="0.25">
      <c r="A511" s="191">
        <v>510</v>
      </c>
      <c r="B511" s="191" t="s">
        <v>5847</v>
      </c>
      <c r="C511" s="191" t="s">
        <v>8133</v>
      </c>
      <c r="D511" s="191" t="s">
        <v>3160</v>
      </c>
      <c r="E511" s="191" t="s">
        <v>3186</v>
      </c>
      <c r="F511" s="191" t="s">
        <v>8136</v>
      </c>
      <c r="G511" s="191">
        <v>12</v>
      </c>
    </row>
    <row r="512" spans="1:7" x14ac:dyDescent="0.25">
      <c r="A512" s="191">
        <v>511</v>
      </c>
      <c r="B512" s="191" t="s">
        <v>5847</v>
      </c>
      <c r="C512" s="191" t="s">
        <v>8133</v>
      </c>
      <c r="D512" s="191" t="s">
        <v>3160</v>
      </c>
      <c r="E512" s="191" t="s">
        <v>3186</v>
      </c>
      <c r="F512" s="191" t="s">
        <v>8136</v>
      </c>
      <c r="G512" s="191">
        <v>12</v>
      </c>
    </row>
    <row r="513" spans="1:7" x14ac:dyDescent="0.25">
      <c r="A513" s="191">
        <v>512</v>
      </c>
      <c r="B513" s="191" t="s">
        <v>5847</v>
      </c>
      <c r="C513" s="191" t="s">
        <v>8133</v>
      </c>
      <c r="D513" s="191" t="s">
        <v>3160</v>
      </c>
      <c r="E513" s="191" t="s">
        <v>3186</v>
      </c>
      <c r="F513" s="191" t="s">
        <v>8136</v>
      </c>
      <c r="G513" s="191">
        <v>12</v>
      </c>
    </row>
    <row r="514" spans="1:7" x14ac:dyDescent="0.25">
      <c r="A514" s="191">
        <v>513</v>
      </c>
      <c r="B514" s="191" t="s">
        <v>5847</v>
      </c>
      <c r="C514" s="191" t="s">
        <v>8133</v>
      </c>
      <c r="D514" s="191" t="s">
        <v>3160</v>
      </c>
      <c r="E514" s="191" t="s">
        <v>3186</v>
      </c>
      <c r="F514" s="191" t="s">
        <v>8136</v>
      </c>
      <c r="G514" s="191">
        <v>12</v>
      </c>
    </row>
    <row r="515" spans="1:7" x14ac:dyDescent="0.25">
      <c r="A515" s="191">
        <v>514</v>
      </c>
      <c r="B515" s="191" t="s">
        <v>5847</v>
      </c>
      <c r="C515" s="191" t="s">
        <v>8133</v>
      </c>
      <c r="D515" s="191" t="s">
        <v>3160</v>
      </c>
      <c r="E515" s="191" t="s">
        <v>3186</v>
      </c>
      <c r="F515" s="191" t="s">
        <v>8136</v>
      </c>
      <c r="G515" s="191">
        <v>12</v>
      </c>
    </row>
    <row r="516" spans="1:7" x14ac:dyDescent="0.25">
      <c r="A516" s="191">
        <v>515</v>
      </c>
      <c r="B516" s="191" t="s">
        <v>5847</v>
      </c>
      <c r="C516" s="191" t="s">
        <v>8133</v>
      </c>
      <c r="D516" s="191" t="s">
        <v>3160</v>
      </c>
      <c r="E516" s="191" t="s">
        <v>3186</v>
      </c>
      <c r="F516" s="191" t="s">
        <v>8136</v>
      </c>
      <c r="G516" s="191">
        <v>12</v>
      </c>
    </row>
    <row r="517" spans="1:7" x14ac:dyDescent="0.25">
      <c r="A517" s="191">
        <v>516</v>
      </c>
      <c r="B517" s="191" t="s">
        <v>5847</v>
      </c>
      <c r="C517" s="191" t="s">
        <v>8133</v>
      </c>
      <c r="D517" s="191" t="s">
        <v>3160</v>
      </c>
      <c r="E517" s="191" t="s">
        <v>3186</v>
      </c>
      <c r="F517" s="191" t="s">
        <v>8136</v>
      </c>
      <c r="G517" s="191">
        <v>12</v>
      </c>
    </row>
    <row r="518" spans="1:7" x14ac:dyDescent="0.25">
      <c r="A518" s="191">
        <v>517</v>
      </c>
      <c r="B518" s="191" t="s">
        <v>5847</v>
      </c>
      <c r="C518" s="191" t="s">
        <v>8133</v>
      </c>
      <c r="D518" s="191" t="s">
        <v>3160</v>
      </c>
      <c r="E518" s="191" t="s">
        <v>3186</v>
      </c>
      <c r="F518" s="191" t="s">
        <v>8136</v>
      </c>
      <c r="G518" s="191">
        <v>12</v>
      </c>
    </row>
    <row r="519" spans="1:7" x14ac:dyDescent="0.25">
      <c r="A519" s="191">
        <v>518</v>
      </c>
      <c r="B519" s="191" t="s">
        <v>5847</v>
      </c>
      <c r="C519" s="191" t="s">
        <v>8133</v>
      </c>
      <c r="D519" s="191" t="s">
        <v>3160</v>
      </c>
      <c r="E519" s="191" t="s">
        <v>3186</v>
      </c>
      <c r="F519" s="191" t="s">
        <v>8136</v>
      </c>
      <c r="G519" s="191">
        <v>12</v>
      </c>
    </row>
    <row r="520" spans="1:7" x14ac:dyDescent="0.25">
      <c r="A520" s="191">
        <v>519</v>
      </c>
      <c r="B520" s="191" t="s">
        <v>5847</v>
      </c>
      <c r="C520" s="191" t="s">
        <v>8133</v>
      </c>
      <c r="D520" s="191" t="s">
        <v>3160</v>
      </c>
      <c r="E520" s="191" t="s">
        <v>3186</v>
      </c>
      <c r="F520" s="191" t="s">
        <v>8136</v>
      </c>
      <c r="G520" s="191">
        <v>12</v>
      </c>
    </row>
    <row r="521" spans="1:7" x14ac:dyDescent="0.25">
      <c r="A521" s="191">
        <v>520</v>
      </c>
      <c r="B521" s="191" t="s">
        <v>5847</v>
      </c>
      <c r="C521" s="191" t="s">
        <v>8133</v>
      </c>
      <c r="D521" s="191" t="s">
        <v>3160</v>
      </c>
      <c r="E521" s="191" t="s">
        <v>3186</v>
      </c>
      <c r="F521" s="191" t="s">
        <v>8136</v>
      </c>
      <c r="G521" s="191">
        <v>12</v>
      </c>
    </row>
    <row r="522" spans="1:7" x14ac:dyDescent="0.25">
      <c r="A522" s="191">
        <v>521</v>
      </c>
      <c r="B522" s="191" t="s">
        <v>5847</v>
      </c>
      <c r="C522" s="191" t="s">
        <v>8133</v>
      </c>
      <c r="D522" s="191" t="s">
        <v>3160</v>
      </c>
      <c r="E522" s="191" t="s">
        <v>3186</v>
      </c>
      <c r="F522" s="191" t="s">
        <v>8136</v>
      </c>
      <c r="G522" s="191">
        <v>12</v>
      </c>
    </row>
    <row r="523" spans="1:7" x14ac:dyDescent="0.25">
      <c r="A523" s="191">
        <v>522</v>
      </c>
      <c r="B523" s="191" t="s">
        <v>5847</v>
      </c>
      <c r="C523" s="191" t="s">
        <v>8133</v>
      </c>
      <c r="D523" s="191" t="s">
        <v>3160</v>
      </c>
      <c r="E523" s="191" t="s">
        <v>3186</v>
      </c>
      <c r="F523" s="191" t="s">
        <v>8136</v>
      </c>
      <c r="G523" s="191">
        <v>12</v>
      </c>
    </row>
    <row r="524" spans="1:7" x14ac:dyDescent="0.25">
      <c r="A524" s="191">
        <v>523</v>
      </c>
      <c r="B524" s="191" t="s">
        <v>5847</v>
      </c>
      <c r="C524" s="191" t="s">
        <v>8133</v>
      </c>
      <c r="D524" s="191" t="s">
        <v>3160</v>
      </c>
      <c r="E524" s="191" t="s">
        <v>3186</v>
      </c>
      <c r="F524" s="191" t="s">
        <v>8136</v>
      </c>
      <c r="G524" s="191">
        <v>12</v>
      </c>
    </row>
    <row r="525" spans="1:7" x14ac:dyDescent="0.25">
      <c r="A525" s="191">
        <v>524</v>
      </c>
      <c r="B525" s="191" t="s">
        <v>5847</v>
      </c>
      <c r="C525" s="191" t="s">
        <v>8133</v>
      </c>
      <c r="D525" s="191" t="s">
        <v>3160</v>
      </c>
      <c r="E525" s="191" t="s">
        <v>3186</v>
      </c>
      <c r="F525" s="191" t="s">
        <v>8136</v>
      </c>
      <c r="G525" s="191">
        <v>12</v>
      </c>
    </row>
    <row r="526" spans="1:7" x14ac:dyDescent="0.25">
      <c r="A526" s="191">
        <v>525</v>
      </c>
      <c r="B526" s="191" t="s">
        <v>5847</v>
      </c>
      <c r="C526" s="191" t="s">
        <v>8133</v>
      </c>
      <c r="D526" s="191" t="s">
        <v>3160</v>
      </c>
      <c r="E526" s="191" t="s">
        <v>3186</v>
      </c>
      <c r="F526" s="191" t="s">
        <v>8136</v>
      </c>
      <c r="G526" s="191">
        <v>12</v>
      </c>
    </row>
    <row r="527" spans="1:7" x14ac:dyDescent="0.25">
      <c r="A527" s="191">
        <v>526</v>
      </c>
      <c r="B527" s="191" t="s">
        <v>5847</v>
      </c>
      <c r="C527" s="191" t="s">
        <v>8133</v>
      </c>
      <c r="D527" s="191" t="s">
        <v>3160</v>
      </c>
      <c r="E527" s="191" t="s">
        <v>3186</v>
      </c>
      <c r="F527" s="191" t="s">
        <v>8136</v>
      </c>
      <c r="G527" s="191">
        <v>12</v>
      </c>
    </row>
    <row r="528" spans="1:7" x14ac:dyDescent="0.25">
      <c r="A528" s="191">
        <v>527</v>
      </c>
      <c r="B528" s="191" t="s">
        <v>5847</v>
      </c>
      <c r="C528" s="191" t="s">
        <v>8133</v>
      </c>
      <c r="D528" s="191" t="s">
        <v>3160</v>
      </c>
      <c r="E528" s="191" t="s">
        <v>3186</v>
      </c>
      <c r="F528" s="191" t="s">
        <v>8136</v>
      </c>
      <c r="G528" s="191">
        <v>12</v>
      </c>
    </row>
    <row r="529" spans="1:7" x14ac:dyDescent="0.25">
      <c r="A529" s="191">
        <v>528</v>
      </c>
      <c r="B529" s="191" t="s">
        <v>5847</v>
      </c>
      <c r="C529" s="191" t="s">
        <v>8133</v>
      </c>
      <c r="D529" s="191" t="s">
        <v>3160</v>
      </c>
      <c r="E529" s="191" t="s">
        <v>3186</v>
      </c>
      <c r="F529" s="191" t="s">
        <v>8136</v>
      </c>
      <c r="G529" s="191">
        <v>12</v>
      </c>
    </row>
    <row r="530" spans="1:7" x14ac:dyDescent="0.25">
      <c r="A530" s="191">
        <v>529</v>
      </c>
      <c r="B530" s="191" t="s">
        <v>5847</v>
      </c>
      <c r="C530" s="191" t="s">
        <v>8133</v>
      </c>
      <c r="D530" s="191" t="s">
        <v>3160</v>
      </c>
      <c r="E530" s="191" t="s">
        <v>3186</v>
      </c>
      <c r="F530" s="191" t="s">
        <v>8136</v>
      </c>
      <c r="G530" s="191">
        <v>12</v>
      </c>
    </row>
    <row r="531" spans="1:7" x14ac:dyDescent="0.25">
      <c r="A531" s="191">
        <v>530</v>
      </c>
      <c r="B531" s="191" t="s">
        <v>5847</v>
      </c>
      <c r="C531" s="191" t="s">
        <v>8133</v>
      </c>
      <c r="D531" s="191" t="s">
        <v>3160</v>
      </c>
      <c r="E531" s="191" t="s">
        <v>3186</v>
      </c>
      <c r="F531" s="191" t="s">
        <v>8136</v>
      </c>
      <c r="G531" s="191">
        <v>12</v>
      </c>
    </row>
    <row r="532" spans="1:7" x14ac:dyDescent="0.25">
      <c r="A532" s="191">
        <v>531</v>
      </c>
      <c r="B532" s="191" t="s">
        <v>5847</v>
      </c>
      <c r="C532" s="191" t="s">
        <v>8133</v>
      </c>
      <c r="D532" s="191" t="s">
        <v>3160</v>
      </c>
      <c r="E532" s="191" t="s">
        <v>3186</v>
      </c>
      <c r="F532" s="191" t="s">
        <v>8136</v>
      </c>
      <c r="G532" s="191">
        <v>12</v>
      </c>
    </row>
    <row r="533" spans="1:7" x14ac:dyDescent="0.25">
      <c r="A533" s="191">
        <v>532</v>
      </c>
      <c r="B533" s="191" t="s">
        <v>5847</v>
      </c>
      <c r="C533" s="191" t="s">
        <v>8133</v>
      </c>
      <c r="D533" s="191" t="s">
        <v>3160</v>
      </c>
      <c r="E533" s="191" t="s">
        <v>3186</v>
      </c>
      <c r="F533" s="191" t="s">
        <v>8136</v>
      </c>
      <c r="G533" s="191">
        <v>12</v>
      </c>
    </row>
    <row r="534" spans="1:7" x14ac:dyDescent="0.25">
      <c r="A534" s="191">
        <v>533</v>
      </c>
      <c r="B534" s="191" t="s">
        <v>5847</v>
      </c>
      <c r="C534" s="191" t="s">
        <v>8133</v>
      </c>
      <c r="D534" s="191" t="s">
        <v>3160</v>
      </c>
      <c r="E534" s="191" t="s">
        <v>3186</v>
      </c>
      <c r="F534" s="191" t="s">
        <v>8136</v>
      </c>
      <c r="G534" s="191">
        <v>12</v>
      </c>
    </row>
    <row r="535" spans="1:7" x14ac:dyDescent="0.25">
      <c r="A535" s="191">
        <v>534</v>
      </c>
      <c r="B535" s="191" t="s">
        <v>5847</v>
      </c>
      <c r="C535" s="191" t="s">
        <v>8133</v>
      </c>
      <c r="D535" s="191" t="s">
        <v>3160</v>
      </c>
      <c r="E535" s="191" t="s">
        <v>3186</v>
      </c>
      <c r="F535" s="191" t="s">
        <v>8136</v>
      </c>
      <c r="G535" s="191">
        <v>12</v>
      </c>
    </row>
    <row r="536" spans="1:7" x14ac:dyDescent="0.25">
      <c r="A536" s="191">
        <v>535</v>
      </c>
      <c r="B536" s="191" t="s">
        <v>5847</v>
      </c>
      <c r="C536" s="191" t="s">
        <v>8133</v>
      </c>
      <c r="D536" s="191" t="s">
        <v>3160</v>
      </c>
      <c r="E536" s="191" t="s">
        <v>3186</v>
      </c>
      <c r="F536" s="191" t="s">
        <v>8136</v>
      </c>
      <c r="G536" s="191">
        <v>12</v>
      </c>
    </row>
    <row r="537" spans="1:7" x14ac:dyDescent="0.25">
      <c r="A537" s="191">
        <v>536</v>
      </c>
      <c r="B537" s="191" t="s">
        <v>5847</v>
      </c>
      <c r="C537" s="191" t="s">
        <v>8133</v>
      </c>
      <c r="D537" s="191" t="s">
        <v>3160</v>
      </c>
      <c r="E537" s="191" t="s">
        <v>3186</v>
      </c>
      <c r="F537" s="191" t="s">
        <v>8136</v>
      </c>
      <c r="G537" s="191">
        <v>12</v>
      </c>
    </row>
    <row r="538" spans="1:7" x14ac:dyDescent="0.25">
      <c r="A538" s="191">
        <v>537</v>
      </c>
      <c r="B538" s="191" t="s">
        <v>5847</v>
      </c>
      <c r="C538" s="191" t="s">
        <v>8133</v>
      </c>
      <c r="D538" s="191" t="s">
        <v>3160</v>
      </c>
      <c r="E538" s="191" t="s">
        <v>3186</v>
      </c>
      <c r="F538" s="191" t="s">
        <v>8136</v>
      </c>
      <c r="G538" s="191">
        <v>12</v>
      </c>
    </row>
    <row r="539" spans="1:7" x14ac:dyDescent="0.25">
      <c r="A539" s="191">
        <v>538</v>
      </c>
      <c r="B539" s="191" t="s">
        <v>5847</v>
      </c>
      <c r="C539" s="191" t="s">
        <v>8133</v>
      </c>
      <c r="D539" s="191" t="s">
        <v>3160</v>
      </c>
      <c r="E539" s="191" t="s">
        <v>3186</v>
      </c>
      <c r="F539" s="191" t="s">
        <v>8136</v>
      </c>
      <c r="G539" s="191">
        <v>12</v>
      </c>
    </row>
    <row r="540" spans="1:7" x14ac:dyDescent="0.25">
      <c r="A540" s="191">
        <v>539</v>
      </c>
      <c r="B540" s="191" t="s">
        <v>5847</v>
      </c>
      <c r="C540" s="191" t="s">
        <v>8133</v>
      </c>
      <c r="D540" s="191" t="s">
        <v>3160</v>
      </c>
      <c r="E540" s="191" t="s">
        <v>3186</v>
      </c>
      <c r="F540" s="191" t="s">
        <v>8136</v>
      </c>
      <c r="G540" s="191">
        <v>12</v>
      </c>
    </row>
    <row r="541" spans="1:7" x14ac:dyDescent="0.25">
      <c r="A541" s="191">
        <v>540</v>
      </c>
      <c r="B541" s="191" t="s">
        <v>5847</v>
      </c>
      <c r="C541" s="191" t="s">
        <v>8133</v>
      </c>
      <c r="D541" s="191" t="s">
        <v>3160</v>
      </c>
      <c r="E541" s="191" t="s">
        <v>3186</v>
      </c>
      <c r="F541" s="191" t="s">
        <v>8136</v>
      </c>
      <c r="G541" s="191">
        <v>12</v>
      </c>
    </row>
    <row r="542" spans="1:7" x14ac:dyDescent="0.25">
      <c r="A542" s="191">
        <v>541</v>
      </c>
      <c r="B542" s="191" t="s">
        <v>5847</v>
      </c>
      <c r="C542" s="191" t="s">
        <v>8133</v>
      </c>
      <c r="D542" s="191" t="s">
        <v>3160</v>
      </c>
      <c r="E542" s="191" t="s">
        <v>3186</v>
      </c>
      <c r="F542" s="191" t="s">
        <v>8136</v>
      </c>
      <c r="G542" s="191">
        <v>12</v>
      </c>
    </row>
    <row r="543" spans="1:7" x14ac:dyDescent="0.25">
      <c r="A543" s="191">
        <v>542</v>
      </c>
      <c r="B543" s="191" t="s">
        <v>5717</v>
      </c>
      <c r="C543" s="191" t="s">
        <v>8133</v>
      </c>
      <c r="D543" s="191" t="s">
        <v>3160</v>
      </c>
      <c r="E543" s="191" t="s">
        <v>3186</v>
      </c>
      <c r="F543" s="191" t="s">
        <v>8135</v>
      </c>
      <c r="G543" s="191">
        <v>13</v>
      </c>
    </row>
    <row r="544" spans="1:7" x14ac:dyDescent="0.25">
      <c r="A544" s="191">
        <v>543</v>
      </c>
      <c r="B544" s="191" t="s">
        <v>5717</v>
      </c>
      <c r="C544" s="191" t="s">
        <v>8133</v>
      </c>
      <c r="D544" s="191" t="s">
        <v>3160</v>
      </c>
      <c r="E544" s="191" t="s">
        <v>3186</v>
      </c>
      <c r="F544" s="191" t="s">
        <v>8135</v>
      </c>
      <c r="G544" s="191">
        <v>13</v>
      </c>
    </row>
    <row r="545" spans="1:7" x14ac:dyDescent="0.25">
      <c r="A545" s="191">
        <v>544</v>
      </c>
      <c r="B545" s="191" t="s">
        <v>5717</v>
      </c>
      <c r="C545" s="191" t="s">
        <v>8133</v>
      </c>
      <c r="D545" s="191" t="s">
        <v>3160</v>
      </c>
      <c r="E545" s="191" t="s">
        <v>3186</v>
      </c>
      <c r="F545" s="191" t="s">
        <v>8135</v>
      </c>
      <c r="G545" s="191">
        <v>13</v>
      </c>
    </row>
    <row r="546" spans="1:7" x14ac:dyDescent="0.25">
      <c r="A546" s="191">
        <v>545</v>
      </c>
      <c r="B546" s="191" t="s">
        <v>5717</v>
      </c>
      <c r="C546" s="191" t="s">
        <v>8133</v>
      </c>
      <c r="D546" s="191" t="s">
        <v>3160</v>
      </c>
      <c r="E546" s="191" t="s">
        <v>3186</v>
      </c>
      <c r="F546" s="191" t="s">
        <v>8135</v>
      </c>
      <c r="G546" s="191">
        <v>13</v>
      </c>
    </row>
    <row r="547" spans="1:7" x14ac:dyDescent="0.25">
      <c r="A547" s="191">
        <v>546</v>
      </c>
      <c r="B547" s="191" t="s">
        <v>5717</v>
      </c>
      <c r="C547" s="191" t="s">
        <v>8133</v>
      </c>
      <c r="D547" s="191" t="s">
        <v>3160</v>
      </c>
      <c r="E547" s="191" t="s">
        <v>3186</v>
      </c>
      <c r="F547" s="191" t="s">
        <v>8135</v>
      </c>
      <c r="G547" s="191">
        <v>13</v>
      </c>
    </row>
    <row r="548" spans="1:7" x14ac:dyDescent="0.25">
      <c r="A548" s="191">
        <v>547</v>
      </c>
      <c r="B548" s="191" t="s">
        <v>5717</v>
      </c>
      <c r="C548" s="191" t="s">
        <v>8133</v>
      </c>
      <c r="D548" s="191" t="s">
        <v>3160</v>
      </c>
      <c r="E548" s="191" t="s">
        <v>3186</v>
      </c>
      <c r="F548" s="191" t="s">
        <v>8135</v>
      </c>
      <c r="G548" s="191">
        <v>13</v>
      </c>
    </row>
    <row r="549" spans="1:7" x14ac:dyDescent="0.25">
      <c r="A549" s="191">
        <v>548</v>
      </c>
      <c r="B549" s="191" t="s">
        <v>5717</v>
      </c>
      <c r="C549" s="191" t="s">
        <v>8133</v>
      </c>
      <c r="D549" s="191" t="s">
        <v>3160</v>
      </c>
      <c r="E549" s="191" t="s">
        <v>3186</v>
      </c>
      <c r="F549" s="191" t="s">
        <v>8135</v>
      </c>
      <c r="G549" s="191">
        <v>13</v>
      </c>
    </row>
    <row r="550" spans="1:7" x14ac:dyDescent="0.25">
      <c r="A550" s="191">
        <v>549</v>
      </c>
      <c r="B550" s="191" t="s">
        <v>5717</v>
      </c>
      <c r="C550" s="191" t="s">
        <v>8133</v>
      </c>
      <c r="D550" s="191" t="s">
        <v>3160</v>
      </c>
      <c r="E550" s="191" t="s">
        <v>3186</v>
      </c>
      <c r="F550" s="191" t="s">
        <v>8135</v>
      </c>
      <c r="G550" s="191">
        <v>13</v>
      </c>
    </row>
    <row r="551" spans="1:7" x14ac:dyDescent="0.25">
      <c r="A551" s="191">
        <v>550</v>
      </c>
      <c r="B551" s="191" t="s">
        <v>5717</v>
      </c>
      <c r="C551" s="191" t="s">
        <v>8133</v>
      </c>
      <c r="D551" s="191" t="s">
        <v>3160</v>
      </c>
      <c r="E551" s="191" t="s">
        <v>3186</v>
      </c>
      <c r="F551" s="191" t="s">
        <v>8135</v>
      </c>
      <c r="G551" s="191">
        <v>13</v>
      </c>
    </row>
    <row r="552" spans="1:7" x14ac:dyDescent="0.25">
      <c r="A552" s="191">
        <v>551</v>
      </c>
      <c r="B552" s="191" t="s">
        <v>5717</v>
      </c>
      <c r="C552" s="191" t="s">
        <v>8133</v>
      </c>
      <c r="D552" s="191" t="s">
        <v>3160</v>
      </c>
      <c r="E552" s="191" t="s">
        <v>3186</v>
      </c>
      <c r="F552" s="191" t="s">
        <v>8135</v>
      </c>
      <c r="G552" s="191">
        <v>13</v>
      </c>
    </row>
    <row r="553" spans="1:7" x14ac:dyDescent="0.25">
      <c r="A553" s="191">
        <v>552</v>
      </c>
      <c r="B553" s="191" t="s">
        <v>5717</v>
      </c>
      <c r="C553" s="191" t="s">
        <v>8133</v>
      </c>
      <c r="D553" s="191" t="s">
        <v>3160</v>
      </c>
      <c r="E553" s="191" t="s">
        <v>3186</v>
      </c>
      <c r="F553" s="191" t="s">
        <v>8135</v>
      </c>
      <c r="G553" s="191">
        <v>13</v>
      </c>
    </row>
    <row r="554" spans="1:7" x14ac:dyDescent="0.25">
      <c r="A554" s="191">
        <v>553</v>
      </c>
      <c r="B554" s="191" t="s">
        <v>5717</v>
      </c>
      <c r="C554" s="191" t="s">
        <v>8133</v>
      </c>
      <c r="D554" s="191" t="s">
        <v>3160</v>
      </c>
      <c r="E554" s="191" t="s">
        <v>3186</v>
      </c>
      <c r="F554" s="191" t="s">
        <v>8135</v>
      </c>
      <c r="G554" s="191">
        <v>13</v>
      </c>
    </row>
    <row r="555" spans="1:7" x14ac:dyDescent="0.25">
      <c r="A555" s="191">
        <v>554</v>
      </c>
      <c r="B555" s="191" t="s">
        <v>5717</v>
      </c>
      <c r="C555" s="191" t="s">
        <v>8133</v>
      </c>
      <c r="D555" s="191" t="s">
        <v>3160</v>
      </c>
      <c r="E555" s="191" t="s">
        <v>3186</v>
      </c>
      <c r="F555" s="191" t="s">
        <v>8135</v>
      </c>
      <c r="G555" s="191">
        <v>13</v>
      </c>
    </row>
    <row r="556" spans="1:7" x14ac:dyDescent="0.25">
      <c r="A556" s="191">
        <v>555</v>
      </c>
      <c r="B556" s="191" t="s">
        <v>5717</v>
      </c>
      <c r="C556" s="191" t="s">
        <v>8133</v>
      </c>
      <c r="D556" s="191" t="s">
        <v>3160</v>
      </c>
      <c r="E556" s="191" t="s">
        <v>3186</v>
      </c>
      <c r="F556" s="191" t="s">
        <v>8135</v>
      </c>
      <c r="G556" s="191">
        <v>13</v>
      </c>
    </row>
    <row r="557" spans="1:7" x14ac:dyDescent="0.25">
      <c r="A557" s="191">
        <v>556</v>
      </c>
      <c r="B557" s="191" t="s">
        <v>5717</v>
      </c>
      <c r="C557" s="191" t="s">
        <v>8133</v>
      </c>
      <c r="D557" s="191" t="s">
        <v>3160</v>
      </c>
      <c r="E557" s="191" t="s">
        <v>3186</v>
      </c>
      <c r="F557" s="191" t="s">
        <v>8135</v>
      </c>
      <c r="G557" s="191">
        <v>13</v>
      </c>
    </row>
    <row r="558" spans="1:7" x14ac:dyDescent="0.25">
      <c r="A558" s="191">
        <v>557</v>
      </c>
      <c r="B558" s="191" t="s">
        <v>5717</v>
      </c>
      <c r="C558" s="191" t="s">
        <v>8133</v>
      </c>
      <c r="D558" s="191" t="s">
        <v>3160</v>
      </c>
      <c r="E558" s="191" t="s">
        <v>3186</v>
      </c>
      <c r="F558" s="191" t="s">
        <v>8135</v>
      </c>
      <c r="G558" s="191">
        <v>13</v>
      </c>
    </row>
    <row r="559" spans="1:7" x14ac:dyDescent="0.25">
      <c r="A559" s="191">
        <v>558</v>
      </c>
      <c r="B559" s="191" t="s">
        <v>5717</v>
      </c>
      <c r="C559" s="191" t="s">
        <v>8133</v>
      </c>
      <c r="D559" s="191" t="s">
        <v>3160</v>
      </c>
      <c r="E559" s="191" t="s">
        <v>3186</v>
      </c>
      <c r="F559" s="191" t="s">
        <v>8135</v>
      </c>
      <c r="G559" s="191">
        <v>13</v>
      </c>
    </row>
    <row r="560" spans="1:7" x14ac:dyDescent="0.25">
      <c r="A560" s="191">
        <v>559</v>
      </c>
      <c r="B560" s="191" t="s">
        <v>5717</v>
      </c>
      <c r="C560" s="191" t="s">
        <v>8133</v>
      </c>
      <c r="D560" s="191" t="s">
        <v>3160</v>
      </c>
      <c r="E560" s="191" t="s">
        <v>3186</v>
      </c>
      <c r="F560" s="191" t="s">
        <v>8135</v>
      </c>
      <c r="G560" s="191">
        <v>13</v>
      </c>
    </row>
    <row r="561" spans="1:7" x14ac:dyDescent="0.25">
      <c r="A561" s="191">
        <v>560</v>
      </c>
      <c r="B561" s="191" t="s">
        <v>5717</v>
      </c>
      <c r="C561" s="191" t="s">
        <v>8133</v>
      </c>
      <c r="D561" s="191" t="s">
        <v>3160</v>
      </c>
      <c r="E561" s="191" t="s">
        <v>3186</v>
      </c>
      <c r="F561" s="191" t="s">
        <v>8135</v>
      </c>
      <c r="G561" s="191">
        <v>13</v>
      </c>
    </row>
    <row r="562" spans="1:7" x14ac:dyDescent="0.25">
      <c r="A562" s="191">
        <v>561</v>
      </c>
      <c r="B562" s="191" t="s">
        <v>5717</v>
      </c>
      <c r="C562" s="191" t="s">
        <v>8133</v>
      </c>
      <c r="D562" s="191" t="s">
        <v>3160</v>
      </c>
      <c r="E562" s="191" t="s">
        <v>3186</v>
      </c>
      <c r="F562" s="191" t="s">
        <v>8135</v>
      </c>
      <c r="G562" s="191">
        <v>13</v>
      </c>
    </row>
    <row r="563" spans="1:7" x14ac:dyDescent="0.25">
      <c r="A563" s="191">
        <v>562</v>
      </c>
      <c r="B563" s="191" t="s">
        <v>5717</v>
      </c>
      <c r="C563" s="191" t="s">
        <v>8133</v>
      </c>
      <c r="D563" s="191" t="s">
        <v>3160</v>
      </c>
      <c r="E563" s="191" t="s">
        <v>3186</v>
      </c>
      <c r="F563" s="191" t="s">
        <v>8135</v>
      </c>
      <c r="G563" s="191">
        <v>13</v>
      </c>
    </row>
    <row r="564" spans="1:7" x14ac:dyDescent="0.25">
      <c r="A564" s="191">
        <v>563</v>
      </c>
      <c r="B564" s="191" t="s">
        <v>5717</v>
      </c>
      <c r="C564" s="191" t="s">
        <v>8133</v>
      </c>
      <c r="D564" s="191" t="s">
        <v>3160</v>
      </c>
      <c r="E564" s="191" t="s">
        <v>3186</v>
      </c>
      <c r="F564" s="191" t="s">
        <v>8135</v>
      </c>
      <c r="G564" s="191">
        <v>13</v>
      </c>
    </row>
    <row r="565" spans="1:7" x14ac:dyDescent="0.25">
      <c r="A565" s="191">
        <v>564</v>
      </c>
      <c r="B565" s="191" t="s">
        <v>5717</v>
      </c>
      <c r="C565" s="191" t="s">
        <v>8133</v>
      </c>
      <c r="D565" s="191" t="s">
        <v>3160</v>
      </c>
      <c r="E565" s="191" t="s">
        <v>3186</v>
      </c>
      <c r="F565" s="191" t="s">
        <v>8135</v>
      </c>
      <c r="G565" s="191">
        <v>13</v>
      </c>
    </row>
    <row r="566" spans="1:7" x14ac:dyDescent="0.25">
      <c r="A566" s="191">
        <v>565</v>
      </c>
      <c r="B566" s="191" t="s">
        <v>5717</v>
      </c>
      <c r="C566" s="191" t="s">
        <v>8133</v>
      </c>
      <c r="D566" s="191" t="s">
        <v>3160</v>
      </c>
      <c r="E566" s="191" t="s">
        <v>3186</v>
      </c>
      <c r="F566" s="191" t="s">
        <v>8135</v>
      </c>
      <c r="G566" s="191">
        <v>13</v>
      </c>
    </row>
    <row r="567" spans="1:7" x14ac:dyDescent="0.25">
      <c r="A567" s="191">
        <v>566</v>
      </c>
      <c r="B567" s="191" t="s">
        <v>5717</v>
      </c>
      <c r="C567" s="191" t="s">
        <v>8133</v>
      </c>
      <c r="D567" s="191" t="s">
        <v>3160</v>
      </c>
      <c r="E567" s="191" t="s">
        <v>3186</v>
      </c>
      <c r="F567" s="191" t="s">
        <v>8135</v>
      </c>
      <c r="G567" s="191">
        <v>13</v>
      </c>
    </row>
    <row r="568" spans="1:7" x14ac:dyDescent="0.25">
      <c r="A568" s="191">
        <v>567</v>
      </c>
      <c r="B568" s="191" t="s">
        <v>5717</v>
      </c>
      <c r="C568" s="191" t="s">
        <v>8133</v>
      </c>
      <c r="D568" s="191" t="s">
        <v>3160</v>
      </c>
      <c r="E568" s="191" t="s">
        <v>3186</v>
      </c>
      <c r="F568" s="191" t="s">
        <v>8135</v>
      </c>
      <c r="G568" s="191">
        <v>13</v>
      </c>
    </row>
    <row r="569" spans="1:7" x14ac:dyDescent="0.25">
      <c r="A569" s="191">
        <v>568</v>
      </c>
      <c r="B569" s="191" t="s">
        <v>5717</v>
      </c>
      <c r="C569" s="191" t="s">
        <v>8133</v>
      </c>
      <c r="D569" s="191" t="s">
        <v>3160</v>
      </c>
      <c r="E569" s="191" t="s">
        <v>3186</v>
      </c>
      <c r="F569" s="191" t="s">
        <v>8135</v>
      </c>
      <c r="G569" s="191">
        <v>13</v>
      </c>
    </row>
    <row r="570" spans="1:7" x14ac:dyDescent="0.25">
      <c r="A570" s="191">
        <v>569</v>
      </c>
      <c r="B570" s="191" t="s">
        <v>5717</v>
      </c>
      <c r="C570" s="191" t="s">
        <v>8133</v>
      </c>
      <c r="D570" s="191" t="s">
        <v>3160</v>
      </c>
      <c r="E570" s="191" t="s">
        <v>3186</v>
      </c>
      <c r="F570" s="191" t="s">
        <v>8135</v>
      </c>
      <c r="G570" s="191">
        <v>13</v>
      </c>
    </row>
    <row r="571" spans="1:7" x14ac:dyDescent="0.25">
      <c r="A571" s="191">
        <v>570</v>
      </c>
      <c r="B571" s="191" t="s">
        <v>5717</v>
      </c>
      <c r="C571" s="191" t="s">
        <v>8133</v>
      </c>
      <c r="D571" s="191" t="s">
        <v>3160</v>
      </c>
      <c r="E571" s="191" t="s">
        <v>3186</v>
      </c>
      <c r="F571" s="191" t="s">
        <v>8135</v>
      </c>
      <c r="G571" s="191">
        <v>13</v>
      </c>
    </row>
    <row r="572" spans="1:7" x14ac:dyDescent="0.25">
      <c r="A572" s="191">
        <v>571</v>
      </c>
      <c r="B572" s="191" t="s">
        <v>3173</v>
      </c>
      <c r="C572" s="191" t="s">
        <v>8133</v>
      </c>
      <c r="D572" s="191" t="s">
        <v>3160</v>
      </c>
      <c r="E572" s="191" t="s">
        <v>3185</v>
      </c>
      <c r="F572" s="191" t="s">
        <v>8134</v>
      </c>
      <c r="G572" s="191">
        <v>8</v>
      </c>
    </row>
    <row r="573" spans="1:7" x14ac:dyDescent="0.25">
      <c r="A573" s="191">
        <v>572</v>
      </c>
      <c r="B573" s="191" t="s">
        <v>5717</v>
      </c>
      <c r="C573" s="191" t="s">
        <v>8133</v>
      </c>
      <c r="D573" s="191" t="s">
        <v>3160</v>
      </c>
      <c r="E573" s="191" t="s">
        <v>3186</v>
      </c>
      <c r="F573" s="191" t="s">
        <v>8135</v>
      </c>
      <c r="G573" s="191">
        <v>13</v>
      </c>
    </row>
    <row r="574" spans="1:7" x14ac:dyDescent="0.25">
      <c r="A574" s="191">
        <v>573</v>
      </c>
      <c r="B574" s="191" t="s">
        <v>3173</v>
      </c>
      <c r="C574" s="191" t="s">
        <v>8133</v>
      </c>
      <c r="D574" s="191" t="s">
        <v>3160</v>
      </c>
      <c r="E574" s="191" t="s">
        <v>3185</v>
      </c>
      <c r="F574" s="191" t="s">
        <v>8134</v>
      </c>
      <c r="G574" s="191">
        <v>8</v>
      </c>
    </row>
    <row r="575" spans="1:7" x14ac:dyDescent="0.25">
      <c r="A575" s="191">
        <v>574</v>
      </c>
      <c r="B575" s="191" t="s">
        <v>5717</v>
      </c>
      <c r="C575" s="191" t="s">
        <v>8133</v>
      </c>
      <c r="D575" s="191" t="s">
        <v>3160</v>
      </c>
      <c r="E575" s="191" t="s">
        <v>3186</v>
      </c>
      <c r="F575" s="191" t="s">
        <v>8135</v>
      </c>
      <c r="G575" s="191">
        <v>13</v>
      </c>
    </row>
    <row r="576" spans="1:7" x14ac:dyDescent="0.25">
      <c r="A576" s="191">
        <v>575</v>
      </c>
      <c r="B576" s="191" t="s">
        <v>3173</v>
      </c>
      <c r="C576" s="191" t="s">
        <v>8133</v>
      </c>
      <c r="D576" s="191" t="s">
        <v>3160</v>
      </c>
      <c r="E576" s="191" t="s">
        <v>3185</v>
      </c>
      <c r="F576" s="191" t="s">
        <v>8134</v>
      </c>
      <c r="G576" s="191">
        <v>8</v>
      </c>
    </row>
    <row r="577" spans="1:7" x14ac:dyDescent="0.25">
      <c r="A577" s="191">
        <v>576</v>
      </c>
      <c r="B577" s="191" t="s">
        <v>5717</v>
      </c>
      <c r="C577" s="191" t="s">
        <v>8133</v>
      </c>
      <c r="D577" s="191" t="s">
        <v>3160</v>
      </c>
      <c r="E577" s="191" t="s">
        <v>3186</v>
      </c>
      <c r="F577" s="191" t="s">
        <v>8135</v>
      </c>
      <c r="G577" s="191">
        <v>13</v>
      </c>
    </row>
    <row r="578" spans="1:7" x14ac:dyDescent="0.25">
      <c r="A578" s="191">
        <v>577</v>
      </c>
      <c r="B578" s="191" t="s">
        <v>3173</v>
      </c>
      <c r="C578" s="191" t="s">
        <v>8133</v>
      </c>
      <c r="D578" s="191" t="s">
        <v>3160</v>
      </c>
      <c r="E578" s="191" t="s">
        <v>3185</v>
      </c>
      <c r="F578" s="191" t="s">
        <v>8134</v>
      </c>
      <c r="G578" s="191">
        <v>8</v>
      </c>
    </row>
    <row r="579" spans="1:7" x14ac:dyDescent="0.25">
      <c r="A579" s="191">
        <v>578</v>
      </c>
      <c r="B579" s="191" t="s">
        <v>3173</v>
      </c>
      <c r="C579" s="191" t="s">
        <v>8133</v>
      </c>
      <c r="D579" s="191" t="s">
        <v>3160</v>
      </c>
      <c r="E579" s="191" t="s">
        <v>3185</v>
      </c>
      <c r="F579" s="191" t="s">
        <v>8134</v>
      </c>
      <c r="G579" s="191">
        <v>8</v>
      </c>
    </row>
    <row r="580" spans="1:7" x14ac:dyDescent="0.25">
      <c r="A580" s="191">
        <v>579</v>
      </c>
      <c r="B580" s="191" t="s">
        <v>3173</v>
      </c>
      <c r="C580" s="191" t="s">
        <v>8133</v>
      </c>
      <c r="D580" s="191" t="s">
        <v>3160</v>
      </c>
      <c r="E580" s="191" t="s">
        <v>3185</v>
      </c>
      <c r="F580" s="191" t="s">
        <v>8134</v>
      </c>
      <c r="G580" s="191">
        <v>8</v>
      </c>
    </row>
    <row r="581" spans="1:7" x14ac:dyDescent="0.25">
      <c r="A581" s="191">
        <v>580</v>
      </c>
      <c r="B581" s="191" t="s">
        <v>3173</v>
      </c>
      <c r="C581" s="191" t="s">
        <v>8133</v>
      </c>
      <c r="D581" s="191" t="s">
        <v>3160</v>
      </c>
      <c r="E581" s="191" t="s">
        <v>3185</v>
      </c>
      <c r="F581" s="191" t="s">
        <v>8134</v>
      </c>
      <c r="G581" s="191">
        <v>8</v>
      </c>
    </row>
    <row r="582" spans="1:7" x14ac:dyDescent="0.25">
      <c r="A582" s="191">
        <v>581</v>
      </c>
      <c r="B582" s="191" t="s">
        <v>3173</v>
      </c>
      <c r="C582" s="191" t="s">
        <v>8133</v>
      </c>
      <c r="D582" s="191" t="s">
        <v>3160</v>
      </c>
      <c r="E582" s="191" t="s">
        <v>3185</v>
      </c>
      <c r="F582" s="191" t="s">
        <v>8134</v>
      </c>
      <c r="G582" s="191">
        <v>8</v>
      </c>
    </row>
    <row r="583" spans="1:7" x14ac:dyDescent="0.25">
      <c r="A583" s="191">
        <v>582</v>
      </c>
      <c r="B583" s="191" t="s">
        <v>3173</v>
      </c>
      <c r="C583" s="191" t="s">
        <v>8133</v>
      </c>
      <c r="D583" s="191" t="s">
        <v>3160</v>
      </c>
      <c r="E583" s="191" t="s">
        <v>3185</v>
      </c>
      <c r="F583" s="191" t="s">
        <v>8134</v>
      </c>
      <c r="G583" s="191">
        <v>8</v>
      </c>
    </row>
    <row r="584" spans="1:7" x14ac:dyDescent="0.25">
      <c r="A584" s="191">
        <v>583</v>
      </c>
      <c r="B584" s="191" t="s">
        <v>3173</v>
      </c>
      <c r="C584" s="191" t="s">
        <v>8133</v>
      </c>
      <c r="D584" s="191" t="s">
        <v>3160</v>
      </c>
      <c r="E584" s="191" t="s">
        <v>3185</v>
      </c>
      <c r="F584" s="191" t="s">
        <v>8134</v>
      </c>
      <c r="G584" s="191">
        <v>8</v>
      </c>
    </row>
    <row r="585" spans="1:7" x14ac:dyDescent="0.25">
      <c r="A585" s="191">
        <v>584</v>
      </c>
      <c r="B585" s="191" t="s">
        <v>5717</v>
      </c>
      <c r="C585" s="191" t="s">
        <v>8133</v>
      </c>
      <c r="D585" s="191" t="s">
        <v>3160</v>
      </c>
      <c r="E585" s="191" t="s">
        <v>3186</v>
      </c>
      <c r="F585" s="191" t="s">
        <v>8135</v>
      </c>
      <c r="G585" s="191">
        <v>13</v>
      </c>
    </row>
    <row r="586" spans="1:7" x14ac:dyDescent="0.25">
      <c r="A586" s="191">
        <v>585</v>
      </c>
      <c r="B586" s="191" t="s">
        <v>5717</v>
      </c>
      <c r="C586" s="191" t="s">
        <v>8133</v>
      </c>
      <c r="D586" s="191" t="s">
        <v>3160</v>
      </c>
      <c r="E586" s="191" t="s">
        <v>3186</v>
      </c>
      <c r="F586" s="191" t="s">
        <v>8135</v>
      </c>
      <c r="G586" s="191">
        <v>13</v>
      </c>
    </row>
    <row r="587" spans="1:7" x14ac:dyDescent="0.25">
      <c r="A587" s="191">
        <v>586</v>
      </c>
      <c r="B587" s="191" t="s">
        <v>5717</v>
      </c>
      <c r="C587" s="191" t="s">
        <v>8133</v>
      </c>
      <c r="D587" s="191" t="s">
        <v>3160</v>
      </c>
      <c r="E587" s="191" t="s">
        <v>3186</v>
      </c>
      <c r="F587" s="191" t="s">
        <v>8135</v>
      </c>
      <c r="G587" s="191">
        <v>13</v>
      </c>
    </row>
    <row r="588" spans="1:7" x14ac:dyDescent="0.25">
      <c r="A588" s="191">
        <v>587</v>
      </c>
      <c r="B588" s="191" t="s">
        <v>5717</v>
      </c>
      <c r="C588" s="191" t="s">
        <v>8133</v>
      </c>
      <c r="D588" s="191" t="s">
        <v>3160</v>
      </c>
      <c r="E588" s="191" t="s">
        <v>3186</v>
      </c>
      <c r="F588" s="191" t="s">
        <v>8135</v>
      </c>
      <c r="G588" s="191">
        <v>13</v>
      </c>
    </row>
    <row r="589" spans="1:7" x14ac:dyDescent="0.25">
      <c r="A589" s="191">
        <v>588</v>
      </c>
      <c r="B589" s="191" t="s">
        <v>5717</v>
      </c>
      <c r="C589" s="191" t="s">
        <v>8133</v>
      </c>
      <c r="D589" s="191" t="s">
        <v>3160</v>
      </c>
      <c r="E589" s="191" t="s">
        <v>3186</v>
      </c>
      <c r="F589" s="191" t="s">
        <v>8135</v>
      </c>
      <c r="G589" s="191">
        <v>13</v>
      </c>
    </row>
    <row r="590" spans="1:7" x14ac:dyDescent="0.25">
      <c r="A590" s="191">
        <v>589</v>
      </c>
      <c r="B590" s="191" t="s">
        <v>5717</v>
      </c>
      <c r="C590" s="191" t="s">
        <v>8133</v>
      </c>
      <c r="D590" s="191" t="s">
        <v>3160</v>
      </c>
      <c r="E590" s="191" t="s">
        <v>3186</v>
      </c>
      <c r="F590" s="191" t="s">
        <v>8135</v>
      </c>
      <c r="G590" s="191">
        <v>13</v>
      </c>
    </row>
    <row r="591" spans="1:7" x14ac:dyDescent="0.25">
      <c r="A591" s="191">
        <v>590</v>
      </c>
      <c r="B591" s="191" t="s">
        <v>5717</v>
      </c>
      <c r="C591" s="191" t="s">
        <v>8133</v>
      </c>
      <c r="D591" s="191" t="s">
        <v>3160</v>
      </c>
      <c r="E591" s="191" t="s">
        <v>3186</v>
      </c>
      <c r="F591" s="191" t="s">
        <v>8135</v>
      </c>
      <c r="G591" s="191">
        <v>13</v>
      </c>
    </row>
    <row r="592" spans="1:7" x14ac:dyDescent="0.25">
      <c r="A592" s="191">
        <v>591</v>
      </c>
      <c r="B592" s="191" t="s">
        <v>5717</v>
      </c>
      <c r="C592" s="191" t="s">
        <v>8133</v>
      </c>
      <c r="D592" s="191" t="s">
        <v>3160</v>
      </c>
      <c r="E592" s="191" t="s">
        <v>3186</v>
      </c>
      <c r="F592" s="191" t="s">
        <v>8135</v>
      </c>
      <c r="G592" s="191">
        <v>13</v>
      </c>
    </row>
    <row r="593" spans="1:7" x14ac:dyDescent="0.25">
      <c r="A593" s="191">
        <v>592</v>
      </c>
      <c r="B593" s="191" t="s">
        <v>5717</v>
      </c>
      <c r="C593" s="191" t="s">
        <v>8133</v>
      </c>
      <c r="D593" s="191" t="s">
        <v>3160</v>
      </c>
      <c r="E593" s="191" t="s">
        <v>3186</v>
      </c>
      <c r="F593" s="191" t="s">
        <v>8135</v>
      </c>
      <c r="G593" s="191">
        <v>13</v>
      </c>
    </row>
    <row r="594" spans="1:7" x14ac:dyDescent="0.25">
      <c r="A594" s="191">
        <v>593</v>
      </c>
      <c r="B594" s="191" t="s">
        <v>5717</v>
      </c>
      <c r="C594" s="191" t="s">
        <v>8133</v>
      </c>
      <c r="D594" s="191" t="s">
        <v>3160</v>
      </c>
      <c r="E594" s="191" t="s">
        <v>3186</v>
      </c>
      <c r="F594" s="191" t="s">
        <v>8135</v>
      </c>
      <c r="G594" s="191">
        <v>13</v>
      </c>
    </row>
    <row r="595" spans="1:7" x14ac:dyDescent="0.25">
      <c r="A595" s="191">
        <v>594</v>
      </c>
      <c r="B595" s="191" t="s">
        <v>5717</v>
      </c>
      <c r="C595" s="191" t="s">
        <v>8133</v>
      </c>
      <c r="D595" s="191" t="s">
        <v>3160</v>
      </c>
      <c r="E595" s="191" t="s">
        <v>3186</v>
      </c>
      <c r="F595" s="191" t="s">
        <v>8135</v>
      </c>
      <c r="G595" s="191">
        <v>13</v>
      </c>
    </row>
    <row r="596" spans="1:7" x14ac:dyDescent="0.25">
      <c r="A596" s="191">
        <v>595</v>
      </c>
      <c r="B596" s="191" t="s">
        <v>5717</v>
      </c>
      <c r="C596" s="191" t="s">
        <v>8133</v>
      </c>
      <c r="D596" s="191" t="s">
        <v>3160</v>
      </c>
      <c r="E596" s="191" t="s">
        <v>3186</v>
      </c>
      <c r="F596" s="191" t="s">
        <v>8135</v>
      </c>
      <c r="G596" s="191">
        <v>13</v>
      </c>
    </row>
    <row r="597" spans="1:7" x14ac:dyDescent="0.25">
      <c r="A597" s="191">
        <v>596</v>
      </c>
      <c r="B597" s="191" t="s">
        <v>5717</v>
      </c>
      <c r="C597" s="191" t="s">
        <v>8133</v>
      </c>
      <c r="D597" s="191" t="s">
        <v>3160</v>
      </c>
      <c r="E597" s="191" t="s">
        <v>3186</v>
      </c>
      <c r="F597" s="191" t="s">
        <v>8135</v>
      </c>
      <c r="G597" s="191">
        <v>13</v>
      </c>
    </row>
    <row r="598" spans="1:7" x14ac:dyDescent="0.25">
      <c r="A598" s="191">
        <v>597</v>
      </c>
      <c r="B598" s="191" t="s">
        <v>5717</v>
      </c>
      <c r="C598" s="191" t="s">
        <v>8133</v>
      </c>
      <c r="D598" s="191" t="s">
        <v>3160</v>
      </c>
      <c r="E598" s="191" t="s">
        <v>3186</v>
      </c>
      <c r="F598" s="191" t="s">
        <v>8135</v>
      </c>
      <c r="G598" s="191">
        <v>13</v>
      </c>
    </row>
    <row r="599" spans="1:7" x14ac:dyDescent="0.25">
      <c r="A599" s="191">
        <v>598</v>
      </c>
      <c r="B599" s="191" t="s">
        <v>5717</v>
      </c>
      <c r="C599" s="191" t="s">
        <v>8133</v>
      </c>
      <c r="D599" s="191" t="s">
        <v>3160</v>
      </c>
      <c r="E599" s="191" t="s">
        <v>3186</v>
      </c>
      <c r="F599" s="191" t="s">
        <v>8135</v>
      </c>
      <c r="G599" s="191">
        <v>13</v>
      </c>
    </row>
    <row r="600" spans="1:7" x14ac:dyDescent="0.25">
      <c r="A600" s="191">
        <v>599</v>
      </c>
      <c r="B600" s="191" t="s">
        <v>5717</v>
      </c>
      <c r="C600" s="191" t="s">
        <v>8133</v>
      </c>
      <c r="D600" s="191" t="s">
        <v>3160</v>
      </c>
      <c r="E600" s="191" t="s">
        <v>3186</v>
      </c>
      <c r="F600" s="191" t="s">
        <v>8135</v>
      </c>
      <c r="G600" s="191">
        <v>13</v>
      </c>
    </row>
    <row r="601" spans="1:7" x14ac:dyDescent="0.25">
      <c r="A601" s="191">
        <v>600</v>
      </c>
      <c r="B601" s="191" t="s">
        <v>5717</v>
      </c>
      <c r="C601" s="191" t="s">
        <v>8133</v>
      </c>
      <c r="D601" s="191" t="s">
        <v>3160</v>
      </c>
      <c r="E601" s="191" t="s">
        <v>3186</v>
      </c>
      <c r="F601" s="191" t="s">
        <v>8135</v>
      </c>
      <c r="G601" s="191">
        <v>13</v>
      </c>
    </row>
    <row r="602" spans="1:7" x14ac:dyDescent="0.25">
      <c r="A602" s="191">
        <v>601</v>
      </c>
      <c r="B602" s="191" t="s">
        <v>5717</v>
      </c>
      <c r="C602" s="191" t="s">
        <v>8133</v>
      </c>
      <c r="D602" s="191" t="s">
        <v>3160</v>
      </c>
      <c r="E602" s="191" t="s">
        <v>3186</v>
      </c>
      <c r="F602" s="191" t="s">
        <v>8135</v>
      </c>
      <c r="G602" s="191">
        <v>13</v>
      </c>
    </row>
    <row r="603" spans="1:7" x14ac:dyDescent="0.25">
      <c r="A603" s="191">
        <v>602</v>
      </c>
      <c r="B603" s="191" t="s">
        <v>5717</v>
      </c>
      <c r="C603" s="191" t="s">
        <v>8133</v>
      </c>
      <c r="D603" s="191" t="s">
        <v>3160</v>
      </c>
      <c r="E603" s="191" t="s">
        <v>3186</v>
      </c>
      <c r="F603" s="191" t="s">
        <v>8135</v>
      </c>
      <c r="G603" s="191">
        <v>13</v>
      </c>
    </row>
    <row r="604" spans="1:7" x14ac:dyDescent="0.25">
      <c r="A604" s="191">
        <v>603</v>
      </c>
      <c r="B604" s="191" t="s">
        <v>5717</v>
      </c>
      <c r="C604" s="191" t="s">
        <v>8133</v>
      </c>
      <c r="D604" s="191" t="s">
        <v>3160</v>
      </c>
      <c r="E604" s="191" t="s">
        <v>3186</v>
      </c>
      <c r="F604" s="191" t="s">
        <v>8135</v>
      </c>
      <c r="G604" s="191">
        <v>13</v>
      </c>
    </row>
    <row r="605" spans="1:7" x14ac:dyDescent="0.25">
      <c r="A605" s="191">
        <v>604</v>
      </c>
      <c r="B605" s="191" t="s">
        <v>5717</v>
      </c>
      <c r="C605" s="191" t="s">
        <v>8133</v>
      </c>
      <c r="D605" s="191" t="s">
        <v>3160</v>
      </c>
      <c r="E605" s="191" t="s">
        <v>3186</v>
      </c>
      <c r="F605" s="191" t="s">
        <v>8135</v>
      </c>
      <c r="G605" s="191">
        <v>13</v>
      </c>
    </row>
    <row r="606" spans="1:7" x14ac:dyDescent="0.25">
      <c r="A606" s="191">
        <v>605</v>
      </c>
      <c r="B606" s="191" t="s">
        <v>5717</v>
      </c>
      <c r="C606" s="191" t="s">
        <v>8133</v>
      </c>
      <c r="D606" s="191" t="s">
        <v>3160</v>
      </c>
      <c r="E606" s="191" t="s">
        <v>3186</v>
      </c>
      <c r="F606" s="191" t="s">
        <v>8135</v>
      </c>
      <c r="G606" s="191">
        <v>13</v>
      </c>
    </row>
    <row r="607" spans="1:7" x14ac:dyDescent="0.25">
      <c r="A607" s="191">
        <v>606</v>
      </c>
      <c r="B607" s="191" t="s">
        <v>5717</v>
      </c>
      <c r="C607" s="191" t="s">
        <v>8133</v>
      </c>
      <c r="D607" s="191" t="s">
        <v>3160</v>
      </c>
      <c r="E607" s="191" t="s">
        <v>3186</v>
      </c>
      <c r="F607" s="191" t="s">
        <v>8135</v>
      </c>
      <c r="G607" s="191">
        <v>13</v>
      </c>
    </row>
    <row r="608" spans="1:7" x14ac:dyDescent="0.25">
      <c r="A608" s="191">
        <v>607</v>
      </c>
      <c r="B608" s="191" t="s">
        <v>5717</v>
      </c>
      <c r="C608" s="191" t="s">
        <v>8133</v>
      </c>
      <c r="D608" s="191" t="s">
        <v>3160</v>
      </c>
      <c r="E608" s="191" t="s">
        <v>3186</v>
      </c>
      <c r="F608" s="191" t="s">
        <v>8135</v>
      </c>
      <c r="G608" s="191">
        <v>13</v>
      </c>
    </row>
    <row r="609" spans="1:7" x14ac:dyDescent="0.25">
      <c r="A609" s="191">
        <v>608</v>
      </c>
      <c r="B609" s="191" t="s">
        <v>5717</v>
      </c>
      <c r="C609" s="191" t="s">
        <v>8133</v>
      </c>
      <c r="D609" s="191" t="s">
        <v>3160</v>
      </c>
      <c r="E609" s="191" t="s">
        <v>3186</v>
      </c>
      <c r="F609" s="191" t="s">
        <v>8135</v>
      </c>
      <c r="G609" s="191">
        <v>13</v>
      </c>
    </row>
    <row r="610" spans="1:7" x14ac:dyDescent="0.25">
      <c r="A610" s="191">
        <v>609</v>
      </c>
      <c r="B610" s="191" t="s">
        <v>5717</v>
      </c>
      <c r="C610" s="191" t="s">
        <v>8133</v>
      </c>
      <c r="D610" s="191" t="s">
        <v>3160</v>
      </c>
      <c r="E610" s="191" t="s">
        <v>3186</v>
      </c>
      <c r="F610" s="191" t="s">
        <v>8135</v>
      </c>
      <c r="G610" s="191">
        <v>13</v>
      </c>
    </row>
    <row r="611" spans="1:7" x14ac:dyDescent="0.25">
      <c r="A611" s="191">
        <v>610</v>
      </c>
      <c r="B611" s="191" t="s">
        <v>5717</v>
      </c>
      <c r="C611" s="191" t="s">
        <v>8133</v>
      </c>
      <c r="D611" s="191" t="s">
        <v>3160</v>
      </c>
      <c r="E611" s="191" t="s">
        <v>3186</v>
      </c>
      <c r="F611" s="191" t="s">
        <v>8135</v>
      </c>
      <c r="G611" s="191">
        <v>13</v>
      </c>
    </row>
    <row r="612" spans="1:7" x14ac:dyDescent="0.25">
      <c r="A612" s="191">
        <v>611</v>
      </c>
      <c r="B612" s="191" t="s">
        <v>5717</v>
      </c>
      <c r="C612" s="191" t="s">
        <v>8133</v>
      </c>
      <c r="D612" s="191" t="s">
        <v>3160</v>
      </c>
      <c r="E612" s="191" t="s">
        <v>3186</v>
      </c>
      <c r="F612" s="191" t="s">
        <v>8135</v>
      </c>
      <c r="G612" s="191">
        <v>13</v>
      </c>
    </row>
    <row r="613" spans="1:7" x14ac:dyDescent="0.25">
      <c r="A613" s="191">
        <v>612</v>
      </c>
      <c r="B613" s="191" t="s">
        <v>5717</v>
      </c>
      <c r="C613" s="191" t="s">
        <v>8133</v>
      </c>
      <c r="D613" s="191" t="s">
        <v>3160</v>
      </c>
      <c r="E613" s="191" t="s">
        <v>3186</v>
      </c>
      <c r="F613" s="191" t="s">
        <v>8135</v>
      </c>
      <c r="G613" s="191">
        <v>13</v>
      </c>
    </row>
    <row r="614" spans="1:7" x14ac:dyDescent="0.25">
      <c r="A614" s="191">
        <v>613</v>
      </c>
      <c r="B614" s="191" t="s">
        <v>5717</v>
      </c>
      <c r="C614" s="191" t="s">
        <v>8133</v>
      </c>
      <c r="D614" s="191" t="s">
        <v>3160</v>
      </c>
      <c r="E614" s="191" t="s">
        <v>3186</v>
      </c>
      <c r="F614" s="191" t="s">
        <v>8135</v>
      </c>
      <c r="G614" s="191">
        <v>13</v>
      </c>
    </row>
    <row r="615" spans="1:7" x14ac:dyDescent="0.25">
      <c r="A615" s="191">
        <v>614</v>
      </c>
      <c r="B615" s="191" t="s">
        <v>5717</v>
      </c>
      <c r="C615" s="191" t="s">
        <v>8133</v>
      </c>
      <c r="D615" s="191" t="s">
        <v>3160</v>
      </c>
      <c r="E615" s="191" t="s">
        <v>3186</v>
      </c>
      <c r="F615" s="191" t="s">
        <v>8135</v>
      </c>
      <c r="G615" s="191">
        <v>13</v>
      </c>
    </row>
    <row r="616" spans="1:7" x14ac:dyDescent="0.25">
      <c r="A616" s="191">
        <v>615</v>
      </c>
      <c r="B616" s="191" t="s">
        <v>3173</v>
      </c>
      <c r="C616" s="191" t="s">
        <v>8133</v>
      </c>
      <c r="D616" s="191" t="s">
        <v>3160</v>
      </c>
      <c r="E616" s="191" t="s">
        <v>3185</v>
      </c>
      <c r="F616" s="191" t="s">
        <v>8134</v>
      </c>
      <c r="G616" s="191">
        <v>8</v>
      </c>
    </row>
    <row r="617" spans="1:7" x14ac:dyDescent="0.25">
      <c r="A617" s="191">
        <v>616</v>
      </c>
      <c r="B617" s="191" t="s">
        <v>5717</v>
      </c>
      <c r="C617" s="191" t="s">
        <v>8133</v>
      </c>
      <c r="D617" s="191" t="s">
        <v>3160</v>
      </c>
      <c r="E617" s="191" t="s">
        <v>3186</v>
      </c>
      <c r="F617" s="191" t="s">
        <v>8135</v>
      </c>
      <c r="G617" s="191">
        <v>13</v>
      </c>
    </row>
    <row r="618" spans="1:7" x14ac:dyDescent="0.25">
      <c r="A618" s="191">
        <v>617</v>
      </c>
      <c r="B618" s="191" t="s">
        <v>5717</v>
      </c>
      <c r="C618" s="191" t="s">
        <v>8133</v>
      </c>
      <c r="D618" s="191" t="s">
        <v>3160</v>
      </c>
      <c r="E618" s="191" t="s">
        <v>3186</v>
      </c>
      <c r="F618" s="191" t="s">
        <v>8135</v>
      </c>
      <c r="G618" s="191">
        <v>13</v>
      </c>
    </row>
    <row r="619" spans="1:7" x14ac:dyDescent="0.25">
      <c r="A619" s="191">
        <v>618</v>
      </c>
      <c r="B619" s="191" t="s">
        <v>5717</v>
      </c>
      <c r="C619" s="191" t="s">
        <v>8133</v>
      </c>
      <c r="D619" s="191" t="s">
        <v>3160</v>
      </c>
      <c r="E619" s="191" t="s">
        <v>3186</v>
      </c>
      <c r="F619" s="191" t="s">
        <v>8135</v>
      </c>
      <c r="G619" s="191">
        <v>13</v>
      </c>
    </row>
    <row r="620" spans="1:7" x14ac:dyDescent="0.25">
      <c r="A620" s="191">
        <v>619</v>
      </c>
      <c r="B620" s="191" t="s">
        <v>5717</v>
      </c>
      <c r="C620" s="191" t="s">
        <v>8133</v>
      </c>
      <c r="D620" s="191" t="s">
        <v>3160</v>
      </c>
      <c r="E620" s="191" t="s">
        <v>3186</v>
      </c>
      <c r="F620" s="191" t="s">
        <v>8135</v>
      </c>
      <c r="G620" s="191">
        <v>13</v>
      </c>
    </row>
    <row r="621" spans="1:7" x14ac:dyDescent="0.25">
      <c r="A621" s="191">
        <v>620</v>
      </c>
      <c r="B621" s="191" t="s">
        <v>5717</v>
      </c>
      <c r="C621" s="191" t="s">
        <v>8133</v>
      </c>
      <c r="D621" s="191" t="s">
        <v>3160</v>
      </c>
      <c r="E621" s="191" t="s">
        <v>3186</v>
      </c>
      <c r="F621" s="191" t="s">
        <v>8135</v>
      </c>
      <c r="G621" s="191">
        <v>13</v>
      </c>
    </row>
    <row r="622" spans="1:7" x14ac:dyDescent="0.25">
      <c r="A622" s="191">
        <v>621</v>
      </c>
      <c r="B622" s="191" t="s">
        <v>5717</v>
      </c>
      <c r="C622" s="191" t="s">
        <v>8133</v>
      </c>
      <c r="D622" s="191" t="s">
        <v>3160</v>
      </c>
      <c r="E622" s="191" t="s">
        <v>3186</v>
      </c>
      <c r="F622" s="191" t="s">
        <v>8135</v>
      </c>
      <c r="G622" s="191">
        <v>13</v>
      </c>
    </row>
    <row r="623" spans="1:7" x14ac:dyDescent="0.25">
      <c r="A623" s="191">
        <v>622</v>
      </c>
      <c r="B623" s="191" t="s">
        <v>5717</v>
      </c>
      <c r="C623" s="191" t="s">
        <v>8133</v>
      </c>
      <c r="D623" s="191" t="s">
        <v>3160</v>
      </c>
      <c r="E623" s="191" t="s">
        <v>3186</v>
      </c>
      <c r="F623" s="191" t="s">
        <v>8135</v>
      </c>
      <c r="G623" s="191">
        <v>13</v>
      </c>
    </row>
    <row r="624" spans="1:7" x14ac:dyDescent="0.25">
      <c r="A624" s="191">
        <v>623</v>
      </c>
      <c r="B624" s="191" t="s">
        <v>5717</v>
      </c>
      <c r="C624" s="191" t="s">
        <v>8133</v>
      </c>
      <c r="D624" s="191" t="s">
        <v>3160</v>
      </c>
      <c r="E624" s="191" t="s">
        <v>3186</v>
      </c>
      <c r="F624" s="191" t="s">
        <v>8135</v>
      </c>
      <c r="G624" s="191">
        <v>13</v>
      </c>
    </row>
    <row r="625" spans="1:7" x14ac:dyDescent="0.25">
      <c r="A625" s="191">
        <v>624</v>
      </c>
      <c r="B625" s="191" t="s">
        <v>5717</v>
      </c>
      <c r="C625" s="191" t="s">
        <v>8133</v>
      </c>
      <c r="D625" s="191" t="s">
        <v>3160</v>
      </c>
      <c r="E625" s="191" t="s">
        <v>3186</v>
      </c>
      <c r="F625" s="191" t="s">
        <v>8135</v>
      </c>
      <c r="G625" s="191">
        <v>13</v>
      </c>
    </row>
    <row r="626" spans="1:7" x14ac:dyDescent="0.25">
      <c r="A626" s="191">
        <v>625</v>
      </c>
      <c r="B626" s="191" t="s">
        <v>5717</v>
      </c>
      <c r="C626" s="191" t="s">
        <v>8133</v>
      </c>
      <c r="D626" s="191" t="s">
        <v>3160</v>
      </c>
      <c r="E626" s="191" t="s">
        <v>3186</v>
      </c>
      <c r="F626" s="191" t="s">
        <v>8135</v>
      </c>
      <c r="G626" s="191">
        <v>13</v>
      </c>
    </row>
    <row r="627" spans="1:7" x14ac:dyDescent="0.25">
      <c r="A627" s="191">
        <v>626</v>
      </c>
      <c r="B627" s="191" t="s">
        <v>5717</v>
      </c>
      <c r="C627" s="191" t="s">
        <v>8133</v>
      </c>
      <c r="D627" s="191" t="s">
        <v>3160</v>
      </c>
      <c r="E627" s="191" t="s">
        <v>3186</v>
      </c>
      <c r="F627" s="191" t="s">
        <v>8135</v>
      </c>
      <c r="G627" s="191">
        <v>13</v>
      </c>
    </row>
    <row r="628" spans="1:7" x14ac:dyDescent="0.25">
      <c r="A628" s="191">
        <v>627</v>
      </c>
      <c r="B628" s="191" t="s">
        <v>5717</v>
      </c>
      <c r="C628" s="191" t="s">
        <v>8133</v>
      </c>
      <c r="D628" s="191" t="s">
        <v>3160</v>
      </c>
      <c r="E628" s="191" t="s">
        <v>3186</v>
      </c>
      <c r="F628" s="191" t="s">
        <v>8135</v>
      </c>
      <c r="G628" s="191">
        <v>13</v>
      </c>
    </row>
    <row r="629" spans="1:7" x14ac:dyDescent="0.25">
      <c r="A629" s="191">
        <v>628</v>
      </c>
      <c r="B629" s="191" t="s">
        <v>5717</v>
      </c>
      <c r="C629" s="191" t="s">
        <v>8133</v>
      </c>
      <c r="D629" s="191" t="s">
        <v>3160</v>
      </c>
      <c r="E629" s="191" t="s">
        <v>3186</v>
      </c>
      <c r="F629" s="191" t="s">
        <v>8135</v>
      </c>
      <c r="G629" s="191">
        <v>13</v>
      </c>
    </row>
    <row r="630" spans="1:7" x14ac:dyDescent="0.25">
      <c r="A630" s="191">
        <v>629</v>
      </c>
      <c r="B630" s="191" t="s">
        <v>5717</v>
      </c>
      <c r="C630" s="191" t="s">
        <v>8133</v>
      </c>
      <c r="D630" s="191" t="s">
        <v>3160</v>
      </c>
      <c r="E630" s="191" t="s">
        <v>3186</v>
      </c>
      <c r="F630" s="191" t="s">
        <v>8135</v>
      </c>
      <c r="G630" s="191">
        <v>13</v>
      </c>
    </row>
    <row r="631" spans="1:7" x14ac:dyDescent="0.25">
      <c r="A631" s="191">
        <v>630</v>
      </c>
      <c r="B631" s="191" t="s">
        <v>5717</v>
      </c>
      <c r="C631" s="191" t="s">
        <v>8133</v>
      </c>
      <c r="D631" s="191" t="s">
        <v>3160</v>
      </c>
      <c r="E631" s="191" t="s">
        <v>3186</v>
      </c>
      <c r="F631" s="191" t="s">
        <v>8135</v>
      </c>
      <c r="G631" s="191">
        <v>13</v>
      </c>
    </row>
    <row r="632" spans="1:7" x14ac:dyDescent="0.25">
      <c r="A632" s="191">
        <v>631</v>
      </c>
      <c r="B632" s="191" t="s">
        <v>5717</v>
      </c>
      <c r="C632" s="191" t="s">
        <v>8133</v>
      </c>
      <c r="D632" s="191" t="s">
        <v>3160</v>
      </c>
      <c r="E632" s="191" t="s">
        <v>3186</v>
      </c>
      <c r="F632" s="191" t="s">
        <v>8135</v>
      </c>
      <c r="G632" s="191">
        <v>13</v>
      </c>
    </row>
    <row r="633" spans="1:7" x14ac:dyDescent="0.25">
      <c r="A633" s="191">
        <v>632</v>
      </c>
      <c r="B633" s="191" t="s">
        <v>5717</v>
      </c>
      <c r="C633" s="191" t="s">
        <v>8133</v>
      </c>
      <c r="D633" s="191" t="s">
        <v>3160</v>
      </c>
      <c r="E633" s="191" t="s">
        <v>3186</v>
      </c>
      <c r="F633" s="191" t="s">
        <v>8135</v>
      </c>
      <c r="G633" s="191">
        <v>13</v>
      </c>
    </row>
    <row r="634" spans="1:7" x14ac:dyDescent="0.25">
      <c r="A634" s="191">
        <v>633</v>
      </c>
      <c r="B634" s="191" t="s">
        <v>5717</v>
      </c>
      <c r="C634" s="191" t="s">
        <v>8133</v>
      </c>
      <c r="D634" s="191" t="s">
        <v>3160</v>
      </c>
      <c r="E634" s="191" t="s">
        <v>3186</v>
      </c>
      <c r="F634" s="191" t="s">
        <v>8135</v>
      </c>
      <c r="G634" s="191">
        <v>13</v>
      </c>
    </row>
    <row r="635" spans="1:7" x14ac:dyDescent="0.25">
      <c r="A635" s="191">
        <v>634</v>
      </c>
      <c r="B635" s="191" t="s">
        <v>5717</v>
      </c>
      <c r="C635" s="191" t="s">
        <v>8133</v>
      </c>
      <c r="D635" s="191" t="s">
        <v>3160</v>
      </c>
      <c r="E635" s="191" t="s">
        <v>3186</v>
      </c>
      <c r="F635" s="191" t="s">
        <v>8135</v>
      </c>
      <c r="G635" s="191">
        <v>13</v>
      </c>
    </row>
    <row r="636" spans="1:7" x14ac:dyDescent="0.25">
      <c r="A636" s="191">
        <v>635</v>
      </c>
      <c r="B636" s="191" t="s">
        <v>5717</v>
      </c>
      <c r="C636" s="191" t="s">
        <v>8133</v>
      </c>
      <c r="D636" s="191" t="s">
        <v>3160</v>
      </c>
      <c r="E636" s="191" t="s">
        <v>3186</v>
      </c>
      <c r="F636" s="191" t="s">
        <v>8135</v>
      </c>
      <c r="G636" s="191">
        <v>13</v>
      </c>
    </row>
    <row r="637" spans="1:7" x14ac:dyDescent="0.25">
      <c r="A637" s="191">
        <v>636</v>
      </c>
      <c r="B637" s="191" t="s">
        <v>5717</v>
      </c>
      <c r="C637" s="191" t="s">
        <v>8133</v>
      </c>
      <c r="D637" s="191" t="s">
        <v>3160</v>
      </c>
      <c r="E637" s="191" t="s">
        <v>3186</v>
      </c>
      <c r="F637" s="191" t="s">
        <v>8135</v>
      </c>
      <c r="G637" s="191">
        <v>13</v>
      </c>
    </row>
    <row r="638" spans="1:7" x14ac:dyDescent="0.25">
      <c r="A638" s="191">
        <v>637</v>
      </c>
      <c r="B638" s="191" t="s">
        <v>5717</v>
      </c>
      <c r="C638" s="191" t="s">
        <v>8133</v>
      </c>
      <c r="D638" s="191" t="s">
        <v>3160</v>
      </c>
      <c r="E638" s="191" t="s">
        <v>3186</v>
      </c>
      <c r="F638" s="191" t="s">
        <v>8135</v>
      </c>
      <c r="G638" s="191">
        <v>13</v>
      </c>
    </row>
    <row r="639" spans="1:7" x14ac:dyDescent="0.25">
      <c r="A639" s="191">
        <v>638</v>
      </c>
      <c r="B639" s="191" t="s">
        <v>5717</v>
      </c>
      <c r="C639" s="191" t="s">
        <v>8133</v>
      </c>
      <c r="D639" s="191" t="s">
        <v>3160</v>
      </c>
      <c r="E639" s="191" t="s">
        <v>3186</v>
      </c>
      <c r="F639" s="191" t="s">
        <v>8135</v>
      </c>
      <c r="G639" s="191">
        <v>13</v>
      </c>
    </row>
    <row r="640" spans="1:7" x14ac:dyDescent="0.25">
      <c r="A640" s="191">
        <v>639</v>
      </c>
      <c r="B640" s="191" t="s">
        <v>5717</v>
      </c>
      <c r="C640" s="191" t="s">
        <v>8133</v>
      </c>
      <c r="D640" s="191" t="s">
        <v>3160</v>
      </c>
      <c r="E640" s="191" t="s">
        <v>3186</v>
      </c>
      <c r="F640" s="191" t="s">
        <v>8135</v>
      </c>
      <c r="G640" s="191">
        <v>13</v>
      </c>
    </row>
    <row r="641" spans="1:7" x14ac:dyDescent="0.25">
      <c r="A641" s="191">
        <v>640</v>
      </c>
      <c r="B641" s="191" t="s">
        <v>5717</v>
      </c>
      <c r="C641" s="191" t="s">
        <v>8133</v>
      </c>
      <c r="D641" s="191" t="s">
        <v>3160</v>
      </c>
      <c r="E641" s="191" t="s">
        <v>3186</v>
      </c>
      <c r="F641" s="191" t="s">
        <v>8135</v>
      </c>
      <c r="G641" s="191">
        <v>13</v>
      </c>
    </row>
    <row r="642" spans="1:7" x14ac:dyDescent="0.25">
      <c r="A642" s="191">
        <v>641</v>
      </c>
      <c r="B642" s="191" t="s">
        <v>5717</v>
      </c>
      <c r="C642" s="191" t="s">
        <v>8133</v>
      </c>
      <c r="D642" s="191" t="s">
        <v>3160</v>
      </c>
      <c r="E642" s="191" t="s">
        <v>3186</v>
      </c>
      <c r="F642" s="191" t="s">
        <v>8135</v>
      </c>
      <c r="G642" s="191">
        <v>13</v>
      </c>
    </row>
    <row r="643" spans="1:7" x14ac:dyDescent="0.25">
      <c r="A643" s="191">
        <v>642</v>
      </c>
      <c r="B643" s="191" t="s">
        <v>5717</v>
      </c>
      <c r="C643" s="191" t="s">
        <v>8133</v>
      </c>
      <c r="D643" s="191" t="s">
        <v>3160</v>
      </c>
      <c r="E643" s="191" t="s">
        <v>3186</v>
      </c>
      <c r="F643" s="191" t="s">
        <v>8135</v>
      </c>
      <c r="G643" s="191">
        <v>13</v>
      </c>
    </row>
    <row r="644" spans="1:7" x14ac:dyDescent="0.25">
      <c r="A644" s="191">
        <v>643</v>
      </c>
      <c r="B644" s="191" t="s">
        <v>5717</v>
      </c>
      <c r="C644" s="191" t="s">
        <v>8133</v>
      </c>
      <c r="D644" s="191" t="s">
        <v>3160</v>
      </c>
      <c r="E644" s="191" t="s">
        <v>3186</v>
      </c>
      <c r="F644" s="191" t="s">
        <v>8135</v>
      </c>
      <c r="G644" s="191">
        <v>13</v>
      </c>
    </row>
    <row r="645" spans="1:7" x14ac:dyDescent="0.25">
      <c r="A645" s="191">
        <v>644</v>
      </c>
      <c r="B645" s="191" t="s">
        <v>5717</v>
      </c>
      <c r="C645" s="191" t="s">
        <v>8133</v>
      </c>
      <c r="D645" s="191" t="s">
        <v>3160</v>
      </c>
      <c r="E645" s="191" t="s">
        <v>3186</v>
      </c>
      <c r="F645" s="191" t="s">
        <v>8135</v>
      </c>
      <c r="G645" s="191">
        <v>13</v>
      </c>
    </row>
    <row r="646" spans="1:7" x14ac:dyDescent="0.25">
      <c r="A646" s="191">
        <v>645</v>
      </c>
      <c r="B646" s="191" t="s">
        <v>3173</v>
      </c>
      <c r="C646" s="191" t="s">
        <v>8133</v>
      </c>
      <c r="D646" s="191" t="s">
        <v>3160</v>
      </c>
      <c r="E646" s="191" t="s">
        <v>3185</v>
      </c>
      <c r="F646" s="191" t="s">
        <v>8134</v>
      </c>
      <c r="G646" s="191">
        <v>8</v>
      </c>
    </row>
    <row r="647" spans="1:7" x14ac:dyDescent="0.25">
      <c r="A647" s="191">
        <v>646</v>
      </c>
      <c r="B647" s="191" t="s">
        <v>5717</v>
      </c>
      <c r="C647" s="191" t="s">
        <v>8133</v>
      </c>
      <c r="D647" s="191" t="s">
        <v>3160</v>
      </c>
      <c r="E647" s="191" t="s">
        <v>3186</v>
      </c>
      <c r="F647" s="191" t="s">
        <v>8135</v>
      </c>
      <c r="G647" s="191">
        <v>13</v>
      </c>
    </row>
    <row r="648" spans="1:7" x14ac:dyDescent="0.25">
      <c r="A648" s="191">
        <v>647</v>
      </c>
      <c r="B648" s="191" t="s">
        <v>3173</v>
      </c>
      <c r="C648" s="191" t="s">
        <v>8133</v>
      </c>
      <c r="D648" s="191" t="s">
        <v>3160</v>
      </c>
      <c r="E648" s="191" t="s">
        <v>3185</v>
      </c>
      <c r="F648" s="191" t="s">
        <v>8134</v>
      </c>
      <c r="G648" s="191">
        <v>8</v>
      </c>
    </row>
    <row r="649" spans="1:7" x14ac:dyDescent="0.25">
      <c r="A649" s="191">
        <v>648</v>
      </c>
      <c r="B649" s="191" t="s">
        <v>5717</v>
      </c>
      <c r="C649" s="191" t="s">
        <v>8133</v>
      </c>
      <c r="D649" s="191" t="s">
        <v>3160</v>
      </c>
      <c r="E649" s="191" t="s">
        <v>3186</v>
      </c>
      <c r="F649" s="191" t="s">
        <v>8135</v>
      </c>
      <c r="G649" s="191">
        <v>13</v>
      </c>
    </row>
    <row r="650" spans="1:7" x14ac:dyDescent="0.25">
      <c r="A650" s="191">
        <v>649</v>
      </c>
      <c r="B650" s="191" t="s">
        <v>3173</v>
      </c>
      <c r="C650" s="191" t="s">
        <v>8133</v>
      </c>
      <c r="D650" s="191" t="s">
        <v>3160</v>
      </c>
      <c r="E650" s="191" t="s">
        <v>3185</v>
      </c>
      <c r="F650" s="191" t="s">
        <v>8134</v>
      </c>
      <c r="G650" s="191">
        <v>8</v>
      </c>
    </row>
    <row r="651" spans="1:7" x14ac:dyDescent="0.25">
      <c r="A651" s="191">
        <v>650</v>
      </c>
      <c r="B651" s="191" t="s">
        <v>3173</v>
      </c>
      <c r="C651" s="191" t="s">
        <v>8133</v>
      </c>
      <c r="D651" s="191" t="s">
        <v>3160</v>
      </c>
      <c r="E651" s="191" t="s">
        <v>3185</v>
      </c>
      <c r="F651" s="191" t="s">
        <v>8134</v>
      </c>
      <c r="G651" s="191">
        <v>8</v>
      </c>
    </row>
    <row r="652" spans="1:7" x14ac:dyDescent="0.25">
      <c r="A652" s="191">
        <v>651</v>
      </c>
      <c r="B652" s="191" t="s">
        <v>3173</v>
      </c>
      <c r="C652" s="191" t="s">
        <v>8133</v>
      </c>
      <c r="D652" s="191" t="s">
        <v>3160</v>
      </c>
      <c r="E652" s="191" t="s">
        <v>3185</v>
      </c>
      <c r="F652" s="191" t="s">
        <v>8134</v>
      </c>
      <c r="G652" s="191">
        <v>8</v>
      </c>
    </row>
    <row r="653" spans="1:7" x14ac:dyDescent="0.25">
      <c r="A653" s="191">
        <v>652</v>
      </c>
      <c r="B653" s="191" t="s">
        <v>3173</v>
      </c>
      <c r="C653" s="191" t="s">
        <v>8133</v>
      </c>
      <c r="D653" s="191" t="s">
        <v>3160</v>
      </c>
      <c r="E653" s="191" t="s">
        <v>3185</v>
      </c>
      <c r="F653" s="191" t="s">
        <v>8134</v>
      </c>
      <c r="G653" s="191">
        <v>8</v>
      </c>
    </row>
    <row r="654" spans="1:7" x14ac:dyDescent="0.25">
      <c r="A654" s="191">
        <v>653</v>
      </c>
      <c r="B654" s="191" t="s">
        <v>3173</v>
      </c>
      <c r="C654" s="191" t="s">
        <v>8133</v>
      </c>
      <c r="D654" s="191" t="s">
        <v>3160</v>
      </c>
      <c r="E654" s="191" t="s">
        <v>3185</v>
      </c>
      <c r="F654" s="191" t="s">
        <v>8134</v>
      </c>
      <c r="G654" s="191">
        <v>8</v>
      </c>
    </row>
    <row r="655" spans="1:7" x14ac:dyDescent="0.25">
      <c r="A655" s="191">
        <v>654</v>
      </c>
      <c r="B655" s="191" t="s">
        <v>3173</v>
      </c>
      <c r="C655" s="191" t="s">
        <v>8133</v>
      </c>
      <c r="D655" s="191" t="s">
        <v>3160</v>
      </c>
      <c r="E655" s="191" t="s">
        <v>3185</v>
      </c>
      <c r="F655" s="191" t="s">
        <v>8134</v>
      </c>
      <c r="G655" s="191">
        <v>8</v>
      </c>
    </row>
    <row r="656" spans="1:7" x14ac:dyDescent="0.25">
      <c r="A656" s="191">
        <v>655</v>
      </c>
      <c r="B656" s="191" t="s">
        <v>5847</v>
      </c>
      <c r="C656" s="191" t="s">
        <v>8133</v>
      </c>
      <c r="D656" s="191" t="s">
        <v>3160</v>
      </c>
      <c r="E656" s="191" t="s">
        <v>3186</v>
      </c>
      <c r="F656" s="191" t="s">
        <v>8136</v>
      </c>
      <c r="G656" s="191">
        <v>12</v>
      </c>
    </row>
    <row r="657" spans="1:7" x14ac:dyDescent="0.25">
      <c r="A657" s="191">
        <v>656</v>
      </c>
      <c r="B657" s="191" t="s">
        <v>5847</v>
      </c>
      <c r="C657" s="191" t="s">
        <v>8133</v>
      </c>
      <c r="D657" s="191" t="s">
        <v>3160</v>
      </c>
      <c r="E657" s="191" t="s">
        <v>3186</v>
      </c>
      <c r="F657" s="191" t="s">
        <v>8136</v>
      </c>
      <c r="G657" s="191">
        <v>12</v>
      </c>
    </row>
    <row r="658" spans="1:7" x14ac:dyDescent="0.25">
      <c r="A658" s="191">
        <v>657</v>
      </c>
      <c r="B658" s="191" t="s">
        <v>5847</v>
      </c>
      <c r="C658" s="191" t="s">
        <v>8133</v>
      </c>
      <c r="D658" s="191" t="s">
        <v>3160</v>
      </c>
      <c r="E658" s="191" t="s">
        <v>3186</v>
      </c>
      <c r="F658" s="191" t="s">
        <v>8136</v>
      </c>
      <c r="G658" s="191">
        <v>12</v>
      </c>
    </row>
    <row r="659" spans="1:7" x14ac:dyDescent="0.25">
      <c r="A659" s="191">
        <v>658</v>
      </c>
      <c r="B659" s="191" t="s">
        <v>5847</v>
      </c>
      <c r="C659" s="191" t="s">
        <v>8133</v>
      </c>
      <c r="D659" s="191" t="s">
        <v>3160</v>
      </c>
      <c r="E659" s="191" t="s">
        <v>3186</v>
      </c>
      <c r="F659" s="191" t="s">
        <v>8136</v>
      </c>
      <c r="G659" s="191">
        <v>12</v>
      </c>
    </row>
    <row r="660" spans="1:7" x14ac:dyDescent="0.25">
      <c r="A660" s="191">
        <v>659</v>
      </c>
      <c r="B660" s="191" t="s">
        <v>5847</v>
      </c>
      <c r="C660" s="191" t="s">
        <v>8133</v>
      </c>
      <c r="D660" s="191" t="s">
        <v>3160</v>
      </c>
      <c r="E660" s="191" t="s">
        <v>3186</v>
      </c>
      <c r="F660" s="191" t="s">
        <v>8136</v>
      </c>
      <c r="G660" s="191">
        <v>12</v>
      </c>
    </row>
    <row r="661" spans="1:7" x14ac:dyDescent="0.25">
      <c r="A661" s="191">
        <v>660</v>
      </c>
      <c r="B661" s="191" t="s">
        <v>5847</v>
      </c>
      <c r="C661" s="191" t="s">
        <v>8133</v>
      </c>
      <c r="D661" s="191" t="s">
        <v>3160</v>
      </c>
      <c r="E661" s="191" t="s">
        <v>3186</v>
      </c>
      <c r="F661" s="191" t="s">
        <v>8136</v>
      </c>
      <c r="G661" s="191">
        <v>12</v>
      </c>
    </row>
    <row r="662" spans="1:7" x14ac:dyDescent="0.25">
      <c r="A662" s="191">
        <v>661</v>
      </c>
      <c r="B662" s="191" t="s">
        <v>5847</v>
      </c>
      <c r="C662" s="191" t="s">
        <v>8133</v>
      </c>
      <c r="D662" s="191" t="s">
        <v>3160</v>
      </c>
      <c r="E662" s="191" t="s">
        <v>3186</v>
      </c>
      <c r="F662" s="191" t="s">
        <v>8136</v>
      </c>
      <c r="G662" s="191">
        <v>12</v>
      </c>
    </row>
    <row r="663" spans="1:7" x14ac:dyDescent="0.25">
      <c r="A663" s="191">
        <v>662</v>
      </c>
      <c r="B663" s="191" t="s">
        <v>5847</v>
      </c>
      <c r="C663" s="191" t="s">
        <v>8133</v>
      </c>
      <c r="D663" s="191" t="s">
        <v>3160</v>
      </c>
      <c r="E663" s="191" t="s">
        <v>3186</v>
      </c>
      <c r="F663" s="191" t="s">
        <v>8136</v>
      </c>
      <c r="G663" s="191">
        <v>12</v>
      </c>
    </row>
    <row r="664" spans="1:7" x14ac:dyDescent="0.25">
      <c r="A664" s="191">
        <v>663</v>
      </c>
      <c r="B664" s="191" t="s">
        <v>5847</v>
      </c>
      <c r="C664" s="191" t="s">
        <v>8133</v>
      </c>
      <c r="D664" s="191" t="s">
        <v>3160</v>
      </c>
      <c r="E664" s="191" t="s">
        <v>3186</v>
      </c>
      <c r="F664" s="191" t="s">
        <v>8136</v>
      </c>
      <c r="G664" s="191">
        <v>12</v>
      </c>
    </row>
    <row r="665" spans="1:7" x14ac:dyDescent="0.25">
      <c r="A665" s="191">
        <v>664</v>
      </c>
      <c r="B665" s="191" t="s">
        <v>5847</v>
      </c>
      <c r="C665" s="191" t="s">
        <v>8133</v>
      </c>
      <c r="D665" s="191" t="s">
        <v>3160</v>
      </c>
      <c r="E665" s="191" t="s">
        <v>3186</v>
      </c>
      <c r="F665" s="191" t="s">
        <v>8136</v>
      </c>
      <c r="G665" s="191">
        <v>12</v>
      </c>
    </row>
    <row r="666" spans="1:7" x14ac:dyDescent="0.25">
      <c r="A666" s="191">
        <v>665</v>
      </c>
      <c r="B666" s="191" t="s">
        <v>5847</v>
      </c>
      <c r="C666" s="191" t="s">
        <v>8133</v>
      </c>
      <c r="D666" s="191" t="s">
        <v>3160</v>
      </c>
      <c r="E666" s="191" t="s">
        <v>3186</v>
      </c>
      <c r="F666" s="191" t="s">
        <v>8136</v>
      </c>
      <c r="G666" s="191">
        <v>12</v>
      </c>
    </row>
    <row r="667" spans="1:7" x14ac:dyDescent="0.25">
      <c r="A667" s="191">
        <v>666</v>
      </c>
      <c r="B667" s="191" t="s">
        <v>5847</v>
      </c>
      <c r="C667" s="191" t="s">
        <v>8133</v>
      </c>
      <c r="D667" s="191" t="s">
        <v>3160</v>
      </c>
      <c r="E667" s="191" t="s">
        <v>3186</v>
      </c>
      <c r="F667" s="191" t="s">
        <v>8136</v>
      </c>
      <c r="G667" s="191">
        <v>12</v>
      </c>
    </row>
    <row r="668" spans="1:7" x14ac:dyDescent="0.25">
      <c r="A668" s="191">
        <v>667</v>
      </c>
      <c r="B668" s="191" t="s">
        <v>5847</v>
      </c>
      <c r="C668" s="191" t="s">
        <v>8133</v>
      </c>
      <c r="D668" s="191" t="s">
        <v>3160</v>
      </c>
      <c r="E668" s="191" t="s">
        <v>3186</v>
      </c>
      <c r="F668" s="191" t="s">
        <v>8136</v>
      </c>
      <c r="G668" s="191">
        <v>12</v>
      </c>
    </row>
    <row r="669" spans="1:7" x14ac:dyDescent="0.25">
      <c r="A669" s="191">
        <v>668</v>
      </c>
      <c r="B669" s="191" t="s">
        <v>5847</v>
      </c>
      <c r="C669" s="191" t="s">
        <v>8133</v>
      </c>
      <c r="D669" s="191" t="s">
        <v>3160</v>
      </c>
      <c r="E669" s="191" t="s">
        <v>3186</v>
      </c>
      <c r="F669" s="191" t="s">
        <v>8136</v>
      </c>
      <c r="G669" s="191">
        <v>12</v>
      </c>
    </row>
    <row r="670" spans="1:7" x14ac:dyDescent="0.25">
      <c r="A670" s="191">
        <v>669</v>
      </c>
      <c r="B670" s="191" t="s">
        <v>5847</v>
      </c>
      <c r="C670" s="191" t="s">
        <v>8133</v>
      </c>
      <c r="D670" s="191" t="s">
        <v>3160</v>
      </c>
      <c r="E670" s="191" t="s">
        <v>3186</v>
      </c>
      <c r="F670" s="191" t="s">
        <v>8136</v>
      </c>
      <c r="G670" s="191">
        <v>12</v>
      </c>
    </row>
    <row r="671" spans="1:7" x14ac:dyDescent="0.25">
      <c r="A671" s="191">
        <v>670</v>
      </c>
      <c r="B671" s="191" t="s">
        <v>5847</v>
      </c>
      <c r="C671" s="191" t="s">
        <v>8133</v>
      </c>
      <c r="D671" s="191" t="s">
        <v>3160</v>
      </c>
      <c r="E671" s="191" t="s">
        <v>3186</v>
      </c>
      <c r="F671" s="191" t="s">
        <v>8136</v>
      </c>
      <c r="G671" s="191">
        <v>12</v>
      </c>
    </row>
    <row r="672" spans="1:7" x14ac:dyDescent="0.25">
      <c r="A672" s="191">
        <v>671</v>
      </c>
      <c r="B672" s="191" t="s">
        <v>5847</v>
      </c>
      <c r="C672" s="191" t="s">
        <v>8133</v>
      </c>
      <c r="D672" s="191" t="s">
        <v>3160</v>
      </c>
      <c r="E672" s="191" t="s">
        <v>3186</v>
      </c>
      <c r="F672" s="191" t="s">
        <v>8136</v>
      </c>
      <c r="G672" s="191">
        <v>12</v>
      </c>
    </row>
    <row r="673" spans="1:7" x14ac:dyDescent="0.25">
      <c r="A673" s="191">
        <v>672</v>
      </c>
      <c r="B673" s="191" t="s">
        <v>5847</v>
      </c>
      <c r="C673" s="191" t="s">
        <v>8133</v>
      </c>
      <c r="D673" s="191" t="s">
        <v>3160</v>
      </c>
      <c r="E673" s="191" t="s">
        <v>3186</v>
      </c>
      <c r="F673" s="191" t="s">
        <v>8136</v>
      </c>
      <c r="G673" s="191">
        <v>12</v>
      </c>
    </row>
    <row r="674" spans="1:7" x14ac:dyDescent="0.25">
      <c r="A674" s="191">
        <v>673</v>
      </c>
      <c r="B674" s="191" t="s">
        <v>5847</v>
      </c>
      <c r="C674" s="191" t="s">
        <v>8133</v>
      </c>
      <c r="D674" s="191" t="s">
        <v>3160</v>
      </c>
      <c r="E674" s="191" t="s">
        <v>3186</v>
      </c>
      <c r="F674" s="191" t="s">
        <v>8136</v>
      </c>
      <c r="G674" s="191">
        <v>12</v>
      </c>
    </row>
    <row r="675" spans="1:7" x14ac:dyDescent="0.25">
      <c r="A675" s="191">
        <v>674</v>
      </c>
      <c r="B675" s="191" t="s">
        <v>5847</v>
      </c>
      <c r="C675" s="191" t="s">
        <v>8133</v>
      </c>
      <c r="D675" s="191" t="s">
        <v>3160</v>
      </c>
      <c r="E675" s="191" t="s">
        <v>3186</v>
      </c>
      <c r="F675" s="191" t="s">
        <v>8136</v>
      </c>
      <c r="G675" s="191">
        <v>12</v>
      </c>
    </row>
    <row r="676" spans="1:7" x14ac:dyDescent="0.25">
      <c r="A676" s="191">
        <v>675</v>
      </c>
      <c r="B676" s="191" t="s">
        <v>5847</v>
      </c>
      <c r="C676" s="191" t="s">
        <v>8133</v>
      </c>
      <c r="D676" s="191" t="s">
        <v>3160</v>
      </c>
      <c r="E676" s="191" t="s">
        <v>3186</v>
      </c>
      <c r="F676" s="191" t="s">
        <v>8136</v>
      </c>
      <c r="G676" s="191">
        <v>12</v>
      </c>
    </row>
    <row r="677" spans="1:7" x14ac:dyDescent="0.25">
      <c r="A677" s="191">
        <v>676</v>
      </c>
      <c r="B677" s="191" t="s">
        <v>5847</v>
      </c>
      <c r="C677" s="191" t="s">
        <v>8133</v>
      </c>
      <c r="D677" s="191" t="s">
        <v>3160</v>
      </c>
      <c r="E677" s="191" t="s">
        <v>3186</v>
      </c>
      <c r="F677" s="191" t="s">
        <v>8136</v>
      </c>
      <c r="G677" s="191">
        <v>12</v>
      </c>
    </row>
    <row r="678" spans="1:7" x14ac:dyDescent="0.25">
      <c r="A678" s="191">
        <v>677</v>
      </c>
      <c r="B678" s="191" t="s">
        <v>5847</v>
      </c>
      <c r="C678" s="191" t="s">
        <v>8133</v>
      </c>
      <c r="D678" s="191" t="s">
        <v>3160</v>
      </c>
      <c r="E678" s="191" t="s">
        <v>3186</v>
      </c>
      <c r="F678" s="191" t="s">
        <v>8136</v>
      </c>
      <c r="G678" s="191">
        <v>12</v>
      </c>
    </row>
    <row r="679" spans="1:7" x14ac:dyDescent="0.25">
      <c r="A679" s="191">
        <v>678</v>
      </c>
      <c r="B679" s="191" t="s">
        <v>5847</v>
      </c>
      <c r="C679" s="191" t="s">
        <v>8133</v>
      </c>
      <c r="D679" s="191" t="s">
        <v>3160</v>
      </c>
      <c r="E679" s="191" t="s">
        <v>3186</v>
      </c>
      <c r="F679" s="191" t="s">
        <v>8136</v>
      </c>
      <c r="G679" s="191">
        <v>12</v>
      </c>
    </row>
    <row r="680" spans="1:7" x14ac:dyDescent="0.25">
      <c r="A680" s="191">
        <v>679</v>
      </c>
      <c r="B680" s="191" t="s">
        <v>5847</v>
      </c>
      <c r="C680" s="191" t="s">
        <v>8133</v>
      </c>
      <c r="D680" s="191" t="s">
        <v>3160</v>
      </c>
      <c r="E680" s="191" t="s">
        <v>3186</v>
      </c>
      <c r="F680" s="191" t="s">
        <v>8136</v>
      </c>
      <c r="G680" s="191">
        <v>12</v>
      </c>
    </row>
    <row r="681" spans="1:7" x14ac:dyDescent="0.25">
      <c r="A681" s="191">
        <v>680</v>
      </c>
      <c r="B681" s="191" t="s">
        <v>5847</v>
      </c>
      <c r="C681" s="191" t="s">
        <v>8133</v>
      </c>
      <c r="D681" s="191" t="s">
        <v>3160</v>
      </c>
      <c r="E681" s="191" t="s">
        <v>3186</v>
      </c>
      <c r="F681" s="191" t="s">
        <v>8136</v>
      </c>
      <c r="G681" s="191">
        <v>12</v>
      </c>
    </row>
    <row r="682" spans="1:7" x14ac:dyDescent="0.25">
      <c r="A682" s="191">
        <v>681</v>
      </c>
      <c r="B682" s="191" t="s">
        <v>5847</v>
      </c>
      <c r="C682" s="191" t="s">
        <v>8133</v>
      </c>
      <c r="D682" s="191" t="s">
        <v>3160</v>
      </c>
      <c r="E682" s="191" t="s">
        <v>3186</v>
      </c>
      <c r="F682" s="191" t="s">
        <v>8136</v>
      </c>
      <c r="G682" s="191">
        <v>12</v>
      </c>
    </row>
    <row r="683" spans="1:7" x14ac:dyDescent="0.25">
      <c r="A683" s="191">
        <v>682</v>
      </c>
      <c r="B683" s="191" t="s">
        <v>5847</v>
      </c>
      <c r="C683" s="191" t="s">
        <v>8133</v>
      </c>
      <c r="D683" s="191" t="s">
        <v>3160</v>
      </c>
      <c r="E683" s="191" t="s">
        <v>3186</v>
      </c>
      <c r="F683" s="191" t="s">
        <v>8136</v>
      </c>
      <c r="G683" s="191">
        <v>12</v>
      </c>
    </row>
    <row r="684" spans="1:7" x14ac:dyDescent="0.25">
      <c r="A684" s="191">
        <v>683</v>
      </c>
      <c r="B684" s="191" t="s">
        <v>5847</v>
      </c>
      <c r="C684" s="191" t="s">
        <v>8133</v>
      </c>
      <c r="D684" s="191" t="s">
        <v>3160</v>
      </c>
      <c r="E684" s="191" t="s">
        <v>3186</v>
      </c>
      <c r="F684" s="191" t="s">
        <v>8136</v>
      </c>
      <c r="G684" s="191">
        <v>12</v>
      </c>
    </row>
    <row r="685" spans="1:7" x14ac:dyDescent="0.25">
      <c r="A685" s="191">
        <v>684</v>
      </c>
      <c r="B685" s="191" t="s">
        <v>5847</v>
      </c>
      <c r="C685" s="191" t="s">
        <v>8133</v>
      </c>
      <c r="D685" s="191" t="s">
        <v>3160</v>
      </c>
      <c r="E685" s="191" t="s">
        <v>3186</v>
      </c>
      <c r="F685" s="191" t="s">
        <v>8136</v>
      </c>
      <c r="G685" s="191">
        <v>12</v>
      </c>
    </row>
    <row r="686" spans="1:7" x14ac:dyDescent="0.25">
      <c r="A686" s="191">
        <v>685</v>
      </c>
      <c r="B686" s="191" t="s">
        <v>5847</v>
      </c>
      <c r="C686" s="191" t="s">
        <v>8133</v>
      </c>
      <c r="D686" s="191" t="s">
        <v>3160</v>
      </c>
      <c r="E686" s="191" t="s">
        <v>3186</v>
      </c>
      <c r="F686" s="191" t="s">
        <v>8136</v>
      </c>
      <c r="G686" s="191">
        <v>12</v>
      </c>
    </row>
    <row r="687" spans="1:7" x14ac:dyDescent="0.25">
      <c r="A687" s="191">
        <v>686</v>
      </c>
      <c r="B687" s="191" t="s">
        <v>5847</v>
      </c>
      <c r="C687" s="191" t="s">
        <v>8133</v>
      </c>
      <c r="D687" s="191" t="s">
        <v>3160</v>
      </c>
      <c r="E687" s="191" t="s">
        <v>3186</v>
      </c>
      <c r="F687" s="191" t="s">
        <v>8136</v>
      </c>
      <c r="G687" s="191">
        <v>12</v>
      </c>
    </row>
    <row r="688" spans="1:7" x14ac:dyDescent="0.25">
      <c r="A688" s="191">
        <v>687</v>
      </c>
      <c r="B688" s="191" t="s">
        <v>5847</v>
      </c>
      <c r="C688" s="191" t="s">
        <v>8133</v>
      </c>
      <c r="D688" s="191" t="s">
        <v>3160</v>
      </c>
      <c r="E688" s="191" t="s">
        <v>3186</v>
      </c>
      <c r="F688" s="191" t="s">
        <v>8136</v>
      </c>
      <c r="G688" s="191">
        <v>12</v>
      </c>
    </row>
    <row r="689" spans="1:7" x14ac:dyDescent="0.25">
      <c r="A689" s="191">
        <v>688</v>
      </c>
      <c r="B689" s="191" t="s">
        <v>5847</v>
      </c>
      <c r="C689" s="191" t="s">
        <v>8133</v>
      </c>
      <c r="D689" s="191" t="s">
        <v>3160</v>
      </c>
      <c r="E689" s="191" t="s">
        <v>3186</v>
      </c>
      <c r="F689" s="191" t="s">
        <v>8136</v>
      </c>
      <c r="G689" s="191">
        <v>12</v>
      </c>
    </row>
    <row r="690" spans="1:7" x14ac:dyDescent="0.25">
      <c r="A690" s="191">
        <v>689</v>
      </c>
      <c r="B690" s="191" t="s">
        <v>5847</v>
      </c>
      <c r="C690" s="191" t="s">
        <v>8133</v>
      </c>
      <c r="D690" s="191" t="s">
        <v>3160</v>
      </c>
      <c r="E690" s="191" t="s">
        <v>3186</v>
      </c>
      <c r="F690" s="191" t="s">
        <v>8136</v>
      </c>
      <c r="G690" s="191">
        <v>12</v>
      </c>
    </row>
    <row r="691" spans="1:7" x14ac:dyDescent="0.25">
      <c r="A691" s="191">
        <v>690</v>
      </c>
      <c r="B691" s="191" t="s">
        <v>5847</v>
      </c>
      <c r="C691" s="191" t="s">
        <v>8133</v>
      </c>
      <c r="D691" s="191" t="s">
        <v>3160</v>
      </c>
      <c r="E691" s="191" t="s">
        <v>3186</v>
      </c>
      <c r="F691" s="191" t="s">
        <v>8136</v>
      </c>
      <c r="G691" s="191">
        <v>12</v>
      </c>
    </row>
    <row r="692" spans="1:7" x14ac:dyDescent="0.25">
      <c r="A692" s="191">
        <v>691</v>
      </c>
      <c r="B692" s="191" t="s">
        <v>5847</v>
      </c>
      <c r="C692" s="191" t="s">
        <v>8133</v>
      </c>
      <c r="D692" s="191" t="s">
        <v>3160</v>
      </c>
      <c r="E692" s="191" t="s">
        <v>3186</v>
      </c>
      <c r="F692" s="191" t="s">
        <v>8136</v>
      </c>
      <c r="G692" s="191">
        <v>12</v>
      </c>
    </row>
    <row r="693" spans="1:7" x14ac:dyDescent="0.25">
      <c r="A693" s="191">
        <v>692</v>
      </c>
      <c r="B693" s="191" t="s">
        <v>3173</v>
      </c>
      <c r="C693" s="191" t="s">
        <v>8133</v>
      </c>
      <c r="D693" s="191" t="s">
        <v>3160</v>
      </c>
      <c r="E693" s="191" t="s">
        <v>3185</v>
      </c>
      <c r="F693" s="191" t="s">
        <v>8134</v>
      </c>
      <c r="G693" s="191">
        <v>8</v>
      </c>
    </row>
    <row r="694" spans="1:7" x14ac:dyDescent="0.25">
      <c r="A694" s="191">
        <v>693</v>
      </c>
      <c r="B694" s="191" t="s">
        <v>3173</v>
      </c>
      <c r="C694" s="191" t="s">
        <v>8133</v>
      </c>
      <c r="D694" s="191" t="s">
        <v>3160</v>
      </c>
      <c r="E694" s="191" t="s">
        <v>3185</v>
      </c>
      <c r="F694" s="191" t="s">
        <v>8134</v>
      </c>
      <c r="G694" s="191">
        <v>8</v>
      </c>
    </row>
    <row r="695" spans="1:7" x14ac:dyDescent="0.25">
      <c r="A695" s="191">
        <v>694</v>
      </c>
      <c r="B695" s="191" t="s">
        <v>3173</v>
      </c>
      <c r="C695" s="191" t="s">
        <v>8133</v>
      </c>
      <c r="D695" s="191" t="s">
        <v>3160</v>
      </c>
      <c r="E695" s="191" t="s">
        <v>3185</v>
      </c>
      <c r="F695" s="191" t="s">
        <v>8134</v>
      </c>
      <c r="G695" s="191">
        <v>8</v>
      </c>
    </row>
    <row r="696" spans="1:7" x14ac:dyDescent="0.25">
      <c r="A696" s="191">
        <v>695</v>
      </c>
      <c r="B696" s="191" t="s">
        <v>3173</v>
      </c>
      <c r="C696" s="191" t="s">
        <v>8133</v>
      </c>
      <c r="D696" s="191" t="s">
        <v>3160</v>
      </c>
      <c r="E696" s="191" t="s">
        <v>3185</v>
      </c>
      <c r="F696" s="191" t="s">
        <v>8134</v>
      </c>
      <c r="G696" s="191">
        <v>8</v>
      </c>
    </row>
    <row r="697" spans="1:7" x14ac:dyDescent="0.25">
      <c r="A697" s="191">
        <v>696</v>
      </c>
      <c r="B697" s="191" t="s">
        <v>3173</v>
      </c>
      <c r="C697" s="191" t="s">
        <v>8133</v>
      </c>
      <c r="D697" s="191" t="s">
        <v>3160</v>
      </c>
      <c r="E697" s="191" t="s">
        <v>3185</v>
      </c>
      <c r="F697" s="191" t="s">
        <v>8134</v>
      </c>
      <c r="G697" s="191">
        <v>8</v>
      </c>
    </row>
    <row r="698" spans="1:7" x14ac:dyDescent="0.25">
      <c r="A698" s="191">
        <v>697</v>
      </c>
      <c r="B698" s="191" t="s">
        <v>3173</v>
      </c>
      <c r="C698" s="191" t="s">
        <v>8133</v>
      </c>
      <c r="D698" s="191" t="s">
        <v>3160</v>
      </c>
      <c r="E698" s="191" t="s">
        <v>3185</v>
      </c>
      <c r="F698" s="191" t="s">
        <v>8134</v>
      </c>
      <c r="G698" s="191">
        <v>8</v>
      </c>
    </row>
    <row r="699" spans="1:7" x14ac:dyDescent="0.25">
      <c r="A699" s="191">
        <v>698</v>
      </c>
      <c r="B699" s="191" t="s">
        <v>3173</v>
      </c>
      <c r="C699" s="191" t="s">
        <v>8133</v>
      </c>
      <c r="D699" s="191" t="s">
        <v>3160</v>
      </c>
      <c r="E699" s="191" t="s">
        <v>3185</v>
      </c>
      <c r="F699" s="191" t="s">
        <v>8134</v>
      </c>
      <c r="G699" s="191">
        <v>8</v>
      </c>
    </row>
    <row r="700" spans="1:7" x14ac:dyDescent="0.25">
      <c r="A700" s="191">
        <v>699</v>
      </c>
      <c r="B700" s="191" t="s">
        <v>3173</v>
      </c>
      <c r="C700" s="191" t="s">
        <v>8133</v>
      </c>
      <c r="D700" s="191" t="s">
        <v>3160</v>
      </c>
      <c r="E700" s="191" t="s">
        <v>3185</v>
      </c>
      <c r="F700" s="191" t="s">
        <v>8134</v>
      </c>
      <c r="G700" s="191">
        <v>8</v>
      </c>
    </row>
    <row r="701" spans="1:7" x14ac:dyDescent="0.25">
      <c r="A701" s="191">
        <v>700</v>
      </c>
      <c r="B701" s="191" t="s">
        <v>3173</v>
      </c>
      <c r="C701" s="191" t="s">
        <v>8133</v>
      </c>
      <c r="D701" s="191" t="s">
        <v>3160</v>
      </c>
      <c r="E701" s="191" t="s">
        <v>3185</v>
      </c>
      <c r="F701" s="191" t="s">
        <v>8134</v>
      </c>
      <c r="G701" s="191">
        <v>8</v>
      </c>
    </row>
    <row r="702" spans="1:7" x14ac:dyDescent="0.25">
      <c r="A702" s="191">
        <v>701</v>
      </c>
      <c r="B702" s="191" t="s">
        <v>3173</v>
      </c>
      <c r="C702" s="191" t="s">
        <v>8133</v>
      </c>
      <c r="D702" s="191" t="s">
        <v>3160</v>
      </c>
      <c r="E702" s="191" t="s">
        <v>3185</v>
      </c>
      <c r="F702" s="191" t="s">
        <v>8134</v>
      </c>
      <c r="G702" s="191">
        <v>8</v>
      </c>
    </row>
    <row r="703" spans="1:7" x14ac:dyDescent="0.25">
      <c r="A703" s="191">
        <v>702</v>
      </c>
      <c r="B703" s="191" t="s">
        <v>5717</v>
      </c>
      <c r="C703" s="191" t="s">
        <v>8133</v>
      </c>
      <c r="D703" s="191" t="s">
        <v>3160</v>
      </c>
      <c r="E703" s="191" t="s">
        <v>3186</v>
      </c>
      <c r="F703" s="191" t="s">
        <v>8135</v>
      </c>
      <c r="G703" s="191">
        <v>13</v>
      </c>
    </row>
    <row r="704" spans="1:7" x14ac:dyDescent="0.25">
      <c r="A704" s="191">
        <v>703</v>
      </c>
      <c r="B704" s="191" t="s">
        <v>3173</v>
      </c>
      <c r="C704" s="191" t="s">
        <v>8133</v>
      </c>
      <c r="D704" s="191" t="s">
        <v>3160</v>
      </c>
      <c r="E704" s="191" t="s">
        <v>3185</v>
      </c>
      <c r="F704" s="191" t="s">
        <v>8134</v>
      </c>
      <c r="G704" s="191">
        <v>8</v>
      </c>
    </row>
    <row r="705" spans="1:7" x14ac:dyDescent="0.25">
      <c r="A705" s="191">
        <v>704</v>
      </c>
      <c r="B705" s="191" t="s">
        <v>5717</v>
      </c>
      <c r="C705" s="191" t="s">
        <v>8133</v>
      </c>
      <c r="D705" s="191" t="s">
        <v>3160</v>
      </c>
      <c r="E705" s="191" t="s">
        <v>3186</v>
      </c>
      <c r="F705" s="191" t="s">
        <v>8135</v>
      </c>
      <c r="G705" s="191">
        <v>13</v>
      </c>
    </row>
    <row r="706" spans="1:7" x14ac:dyDescent="0.25">
      <c r="A706" s="191">
        <v>705</v>
      </c>
      <c r="B706" s="191" t="s">
        <v>5717</v>
      </c>
      <c r="C706" s="191" t="s">
        <v>8133</v>
      </c>
      <c r="D706" s="191" t="s">
        <v>3160</v>
      </c>
      <c r="E706" s="191" t="s">
        <v>3186</v>
      </c>
      <c r="F706" s="191" t="s">
        <v>8135</v>
      </c>
      <c r="G706" s="191">
        <v>13</v>
      </c>
    </row>
    <row r="707" spans="1:7" x14ac:dyDescent="0.25">
      <c r="A707" s="191">
        <v>706</v>
      </c>
      <c r="B707" s="191" t="s">
        <v>5717</v>
      </c>
      <c r="C707" s="191" t="s">
        <v>8133</v>
      </c>
      <c r="D707" s="191" t="s">
        <v>3160</v>
      </c>
      <c r="E707" s="191" t="s">
        <v>3186</v>
      </c>
      <c r="F707" s="191" t="s">
        <v>8135</v>
      </c>
      <c r="G707" s="191">
        <v>13</v>
      </c>
    </row>
    <row r="708" spans="1:7" x14ac:dyDescent="0.25">
      <c r="A708" s="191">
        <v>707</v>
      </c>
      <c r="B708" s="191" t="s">
        <v>5717</v>
      </c>
      <c r="C708" s="191" t="s">
        <v>8133</v>
      </c>
      <c r="D708" s="191" t="s">
        <v>3160</v>
      </c>
      <c r="E708" s="191" t="s">
        <v>3186</v>
      </c>
      <c r="F708" s="191" t="s">
        <v>8135</v>
      </c>
      <c r="G708" s="191">
        <v>13</v>
      </c>
    </row>
    <row r="709" spans="1:7" x14ac:dyDescent="0.25">
      <c r="A709" s="191">
        <v>708</v>
      </c>
      <c r="B709" s="191" t="s">
        <v>5717</v>
      </c>
      <c r="C709" s="191" t="s">
        <v>8133</v>
      </c>
      <c r="D709" s="191" t="s">
        <v>3160</v>
      </c>
      <c r="E709" s="191" t="s">
        <v>3186</v>
      </c>
      <c r="F709" s="191" t="s">
        <v>8135</v>
      </c>
      <c r="G709" s="191">
        <v>13</v>
      </c>
    </row>
    <row r="710" spans="1:7" x14ac:dyDescent="0.25">
      <c r="A710" s="191">
        <v>709</v>
      </c>
      <c r="B710" s="191" t="s">
        <v>5717</v>
      </c>
      <c r="C710" s="191" t="s">
        <v>8133</v>
      </c>
      <c r="D710" s="191" t="s">
        <v>3160</v>
      </c>
      <c r="E710" s="191" t="s">
        <v>3186</v>
      </c>
      <c r="F710" s="191" t="s">
        <v>8135</v>
      </c>
      <c r="G710" s="191">
        <v>13</v>
      </c>
    </row>
    <row r="711" spans="1:7" x14ac:dyDescent="0.25">
      <c r="A711" s="191">
        <v>710</v>
      </c>
      <c r="B711" s="191" t="s">
        <v>5717</v>
      </c>
      <c r="C711" s="191" t="s">
        <v>8133</v>
      </c>
      <c r="D711" s="191" t="s">
        <v>3160</v>
      </c>
      <c r="E711" s="191" t="s">
        <v>3186</v>
      </c>
      <c r="F711" s="191" t="s">
        <v>8135</v>
      </c>
      <c r="G711" s="191">
        <v>13</v>
      </c>
    </row>
    <row r="712" spans="1:7" x14ac:dyDescent="0.25">
      <c r="A712" s="191">
        <v>711</v>
      </c>
      <c r="B712" s="191" t="s">
        <v>5717</v>
      </c>
      <c r="C712" s="191" t="s">
        <v>8133</v>
      </c>
      <c r="D712" s="191" t="s">
        <v>3160</v>
      </c>
      <c r="E712" s="191" t="s">
        <v>3186</v>
      </c>
      <c r="F712" s="191" t="s">
        <v>8135</v>
      </c>
      <c r="G712" s="191">
        <v>13</v>
      </c>
    </row>
    <row r="713" spans="1:7" x14ac:dyDescent="0.25">
      <c r="A713" s="191">
        <v>712</v>
      </c>
      <c r="B713" s="191" t="s">
        <v>3173</v>
      </c>
      <c r="C713" s="191" t="s">
        <v>8133</v>
      </c>
      <c r="D713" s="191" t="s">
        <v>3160</v>
      </c>
      <c r="E713" s="191" t="s">
        <v>3185</v>
      </c>
      <c r="F713" s="191" t="s">
        <v>8134</v>
      </c>
      <c r="G713" s="191">
        <v>8</v>
      </c>
    </row>
    <row r="714" spans="1:7" x14ac:dyDescent="0.25">
      <c r="A714" s="191">
        <v>713</v>
      </c>
      <c r="B714" s="191" t="s">
        <v>3173</v>
      </c>
      <c r="C714" s="191" t="s">
        <v>8133</v>
      </c>
      <c r="D714" s="191" t="s">
        <v>3160</v>
      </c>
      <c r="E714" s="191" t="s">
        <v>3185</v>
      </c>
      <c r="F714" s="191" t="s">
        <v>8134</v>
      </c>
      <c r="G714" s="191">
        <v>8</v>
      </c>
    </row>
    <row r="715" spans="1:7" x14ac:dyDescent="0.25">
      <c r="A715" s="191">
        <v>714</v>
      </c>
      <c r="B715" s="191" t="s">
        <v>5717</v>
      </c>
      <c r="C715" s="191" t="s">
        <v>8133</v>
      </c>
      <c r="D715" s="191" t="s">
        <v>3160</v>
      </c>
      <c r="E715" s="191" t="s">
        <v>3186</v>
      </c>
      <c r="F715" s="191" t="s">
        <v>8135</v>
      </c>
      <c r="G715" s="191">
        <v>13</v>
      </c>
    </row>
    <row r="716" spans="1:7" x14ac:dyDescent="0.25">
      <c r="A716" s="191">
        <v>715</v>
      </c>
      <c r="B716" s="191" t="s">
        <v>5717</v>
      </c>
      <c r="C716" s="191" t="s">
        <v>8133</v>
      </c>
      <c r="D716" s="191" t="s">
        <v>3160</v>
      </c>
      <c r="E716" s="191" t="s">
        <v>3186</v>
      </c>
      <c r="F716" s="191" t="s">
        <v>8135</v>
      </c>
      <c r="G716" s="191">
        <v>13</v>
      </c>
    </row>
    <row r="717" spans="1:7" x14ac:dyDescent="0.25">
      <c r="A717" s="191">
        <v>716</v>
      </c>
      <c r="B717" s="191" t="s">
        <v>5717</v>
      </c>
      <c r="C717" s="191" t="s">
        <v>8133</v>
      </c>
      <c r="D717" s="191" t="s">
        <v>3160</v>
      </c>
      <c r="E717" s="191" t="s">
        <v>3186</v>
      </c>
      <c r="F717" s="191" t="s">
        <v>8135</v>
      </c>
      <c r="G717" s="191">
        <v>13</v>
      </c>
    </row>
    <row r="718" spans="1:7" x14ac:dyDescent="0.25">
      <c r="A718" s="191">
        <v>717</v>
      </c>
      <c r="B718" s="191" t="s">
        <v>5717</v>
      </c>
      <c r="C718" s="191" t="s">
        <v>8133</v>
      </c>
      <c r="D718" s="191" t="s">
        <v>3160</v>
      </c>
      <c r="E718" s="191" t="s">
        <v>3186</v>
      </c>
      <c r="F718" s="191" t="s">
        <v>8135</v>
      </c>
      <c r="G718" s="191">
        <v>13</v>
      </c>
    </row>
    <row r="719" spans="1:7" x14ac:dyDescent="0.25">
      <c r="A719" s="191">
        <v>718</v>
      </c>
      <c r="B719" s="191" t="s">
        <v>5717</v>
      </c>
      <c r="C719" s="191" t="s">
        <v>8133</v>
      </c>
      <c r="D719" s="191" t="s">
        <v>3160</v>
      </c>
      <c r="E719" s="191" t="s">
        <v>3186</v>
      </c>
      <c r="F719" s="191" t="s">
        <v>8135</v>
      </c>
      <c r="G719" s="191">
        <v>13</v>
      </c>
    </row>
    <row r="720" spans="1:7" x14ac:dyDescent="0.25">
      <c r="A720" s="191">
        <v>719</v>
      </c>
      <c r="B720" s="191" t="s">
        <v>5717</v>
      </c>
      <c r="C720" s="191" t="s">
        <v>8133</v>
      </c>
      <c r="D720" s="191" t="s">
        <v>3160</v>
      </c>
      <c r="E720" s="191" t="s">
        <v>3186</v>
      </c>
      <c r="F720" s="191" t="s">
        <v>8135</v>
      </c>
      <c r="G720" s="191">
        <v>13</v>
      </c>
    </row>
    <row r="721" spans="1:7" x14ac:dyDescent="0.25">
      <c r="A721" s="191">
        <v>720</v>
      </c>
      <c r="B721" s="191" t="s">
        <v>5717</v>
      </c>
      <c r="C721" s="191" t="s">
        <v>8133</v>
      </c>
      <c r="D721" s="191" t="s">
        <v>3160</v>
      </c>
      <c r="E721" s="191" t="s">
        <v>3186</v>
      </c>
      <c r="F721" s="191" t="s">
        <v>8135</v>
      </c>
      <c r="G721" s="191">
        <v>13</v>
      </c>
    </row>
    <row r="722" spans="1:7" x14ac:dyDescent="0.25">
      <c r="A722" s="191">
        <v>721</v>
      </c>
      <c r="B722" s="191" t="s">
        <v>5717</v>
      </c>
      <c r="C722" s="191" t="s">
        <v>8133</v>
      </c>
      <c r="D722" s="191" t="s">
        <v>3160</v>
      </c>
      <c r="E722" s="191" t="s">
        <v>3186</v>
      </c>
      <c r="F722" s="191" t="s">
        <v>8135</v>
      </c>
      <c r="G722" s="191">
        <v>13</v>
      </c>
    </row>
    <row r="723" spans="1:7" x14ac:dyDescent="0.25">
      <c r="A723" s="191">
        <v>722</v>
      </c>
      <c r="B723" s="191" t="s">
        <v>5717</v>
      </c>
      <c r="C723" s="191" t="s">
        <v>8133</v>
      </c>
      <c r="D723" s="191" t="s">
        <v>3160</v>
      </c>
      <c r="E723" s="191" t="s">
        <v>3186</v>
      </c>
      <c r="F723" s="191" t="s">
        <v>8135</v>
      </c>
      <c r="G723" s="191">
        <v>13</v>
      </c>
    </row>
    <row r="724" spans="1:7" x14ac:dyDescent="0.25">
      <c r="A724" s="191">
        <v>723</v>
      </c>
      <c r="B724" s="191" t="s">
        <v>5717</v>
      </c>
      <c r="C724" s="191" t="s">
        <v>8133</v>
      </c>
      <c r="D724" s="191" t="s">
        <v>3160</v>
      </c>
      <c r="E724" s="191" t="s">
        <v>3186</v>
      </c>
      <c r="F724" s="191" t="s">
        <v>8135</v>
      </c>
      <c r="G724" s="191">
        <v>13</v>
      </c>
    </row>
    <row r="725" spans="1:7" x14ac:dyDescent="0.25">
      <c r="A725" s="191">
        <v>724</v>
      </c>
      <c r="B725" s="191" t="s">
        <v>5717</v>
      </c>
      <c r="C725" s="191" t="s">
        <v>8133</v>
      </c>
      <c r="D725" s="191" t="s">
        <v>3160</v>
      </c>
      <c r="E725" s="191" t="s">
        <v>3186</v>
      </c>
      <c r="F725" s="191" t="s">
        <v>8135</v>
      </c>
      <c r="G725" s="191">
        <v>13</v>
      </c>
    </row>
    <row r="726" spans="1:7" x14ac:dyDescent="0.25">
      <c r="A726" s="191">
        <v>725</v>
      </c>
      <c r="B726" s="191" t="s">
        <v>5717</v>
      </c>
      <c r="C726" s="191" t="s">
        <v>8133</v>
      </c>
      <c r="D726" s="191" t="s">
        <v>3160</v>
      </c>
      <c r="E726" s="191" t="s">
        <v>3186</v>
      </c>
      <c r="F726" s="191" t="s">
        <v>8135</v>
      </c>
      <c r="G726" s="191">
        <v>13</v>
      </c>
    </row>
    <row r="727" spans="1:7" x14ac:dyDescent="0.25">
      <c r="A727" s="191">
        <v>726</v>
      </c>
      <c r="B727" s="191" t="s">
        <v>5717</v>
      </c>
      <c r="C727" s="191" t="s">
        <v>8133</v>
      </c>
      <c r="D727" s="191" t="s">
        <v>3160</v>
      </c>
      <c r="E727" s="191" t="s">
        <v>3186</v>
      </c>
      <c r="F727" s="191" t="s">
        <v>8135</v>
      </c>
      <c r="G727" s="191">
        <v>13</v>
      </c>
    </row>
    <row r="728" spans="1:7" x14ac:dyDescent="0.25">
      <c r="A728" s="191">
        <v>727</v>
      </c>
      <c r="B728" s="191" t="s">
        <v>5717</v>
      </c>
      <c r="C728" s="191" t="s">
        <v>8133</v>
      </c>
      <c r="D728" s="191" t="s">
        <v>3160</v>
      </c>
      <c r="E728" s="191" t="s">
        <v>3186</v>
      </c>
      <c r="F728" s="191" t="s">
        <v>8135</v>
      </c>
      <c r="G728" s="191">
        <v>13</v>
      </c>
    </row>
    <row r="729" spans="1:7" x14ac:dyDescent="0.25">
      <c r="A729" s="191">
        <v>728</v>
      </c>
      <c r="B729" s="191" t="s">
        <v>5717</v>
      </c>
      <c r="C729" s="191" t="s">
        <v>8133</v>
      </c>
      <c r="D729" s="191" t="s">
        <v>3160</v>
      </c>
      <c r="E729" s="191" t="s">
        <v>3186</v>
      </c>
      <c r="F729" s="191" t="s">
        <v>8135</v>
      </c>
      <c r="G729" s="191">
        <v>13</v>
      </c>
    </row>
    <row r="730" spans="1:7" x14ac:dyDescent="0.25">
      <c r="A730" s="191">
        <v>729</v>
      </c>
      <c r="B730" s="191" t="s">
        <v>5717</v>
      </c>
      <c r="C730" s="191" t="s">
        <v>8133</v>
      </c>
      <c r="D730" s="191" t="s">
        <v>3160</v>
      </c>
      <c r="E730" s="191" t="s">
        <v>3186</v>
      </c>
      <c r="F730" s="191" t="s">
        <v>8135</v>
      </c>
      <c r="G730" s="191">
        <v>13</v>
      </c>
    </row>
    <row r="731" spans="1:7" x14ac:dyDescent="0.25">
      <c r="A731" s="191">
        <v>730</v>
      </c>
      <c r="B731" s="191" t="s">
        <v>5717</v>
      </c>
      <c r="C731" s="191" t="s">
        <v>8133</v>
      </c>
      <c r="D731" s="191" t="s">
        <v>3160</v>
      </c>
      <c r="E731" s="191" t="s">
        <v>3186</v>
      </c>
      <c r="F731" s="191" t="s">
        <v>8135</v>
      </c>
      <c r="G731" s="191">
        <v>13</v>
      </c>
    </row>
    <row r="732" spans="1:7" x14ac:dyDescent="0.25">
      <c r="A732" s="191">
        <v>731</v>
      </c>
      <c r="B732" s="191" t="s">
        <v>5717</v>
      </c>
      <c r="C732" s="191" t="s">
        <v>8133</v>
      </c>
      <c r="D732" s="191" t="s">
        <v>3160</v>
      </c>
      <c r="E732" s="191" t="s">
        <v>3186</v>
      </c>
      <c r="F732" s="191" t="s">
        <v>8135</v>
      </c>
      <c r="G732" s="191">
        <v>13</v>
      </c>
    </row>
    <row r="733" spans="1:7" x14ac:dyDescent="0.25">
      <c r="A733" s="191">
        <v>732</v>
      </c>
      <c r="B733" s="191" t="s">
        <v>5717</v>
      </c>
      <c r="C733" s="191" t="s">
        <v>8133</v>
      </c>
      <c r="D733" s="191" t="s">
        <v>3160</v>
      </c>
      <c r="E733" s="191" t="s">
        <v>3186</v>
      </c>
      <c r="F733" s="191" t="s">
        <v>8135</v>
      </c>
      <c r="G733" s="191">
        <v>13</v>
      </c>
    </row>
    <row r="734" spans="1:7" x14ac:dyDescent="0.25">
      <c r="A734" s="191">
        <v>733</v>
      </c>
      <c r="B734" s="191" t="s">
        <v>5717</v>
      </c>
      <c r="C734" s="191" t="s">
        <v>8133</v>
      </c>
      <c r="D734" s="191" t="s">
        <v>3160</v>
      </c>
      <c r="E734" s="191" t="s">
        <v>3186</v>
      </c>
      <c r="F734" s="191" t="s">
        <v>8135</v>
      </c>
      <c r="G734" s="191">
        <v>13</v>
      </c>
    </row>
    <row r="735" spans="1:7" x14ac:dyDescent="0.25">
      <c r="A735" s="191">
        <v>734</v>
      </c>
      <c r="B735" s="191" t="s">
        <v>5717</v>
      </c>
      <c r="C735" s="191" t="s">
        <v>8133</v>
      </c>
      <c r="D735" s="191" t="s">
        <v>3160</v>
      </c>
      <c r="E735" s="191" t="s">
        <v>3186</v>
      </c>
      <c r="F735" s="191" t="s">
        <v>8135</v>
      </c>
      <c r="G735" s="191">
        <v>13</v>
      </c>
    </row>
    <row r="736" spans="1:7" x14ac:dyDescent="0.25">
      <c r="A736" s="191">
        <v>735</v>
      </c>
      <c r="B736" s="191" t="s">
        <v>5717</v>
      </c>
      <c r="C736" s="191" t="s">
        <v>8133</v>
      </c>
      <c r="D736" s="191" t="s">
        <v>3160</v>
      </c>
      <c r="E736" s="191" t="s">
        <v>3186</v>
      </c>
      <c r="F736" s="191" t="s">
        <v>8135</v>
      </c>
      <c r="G736" s="191">
        <v>13</v>
      </c>
    </row>
    <row r="737" spans="1:7" x14ac:dyDescent="0.25">
      <c r="A737" s="191">
        <v>736</v>
      </c>
      <c r="B737" s="191" t="s">
        <v>5717</v>
      </c>
      <c r="C737" s="191" t="s">
        <v>8133</v>
      </c>
      <c r="D737" s="191" t="s">
        <v>3160</v>
      </c>
      <c r="E737" s="191" t="s">
        <v>3186</v>
      </c>
      <c r="F737" s="191" t="s">
        <v>8135</v>
      </c>
      <c r="G737" s="191">
        <v>13</v>
      </c>
    </row>
    <row r="738" spans="1:7" x14ac:dyDescent="0.25">
      <c r="A738" s="191">
        <v>737</v>
      </c>
      <c r="B738" s="191" t="s">
        <v>5717</v>
      </c>
      <c r="C738" s="191" t="s">
        <v>8133</v>
      </c>
      <c r="D738" s="191" t="s">
        <v>3160</v>
      </c>
      <c r="E738" s="191" t="s">
        <v>3186</v>
      </c>
      <c r="F738" s="191" t="s">
        <v>8135</v>
      </c>
      <c r="G738" s="191">
        <v>13</v>
      </c>
    </row>
    <row r="739" spans="1:7" x14ac:dyDescent="0.25">
      <c r="A739" s="191">
        <v>738</v>
      </c>
      <c r="B739" s="191" t="s">
        <v>5847</v>
      </c>
      <c r="C739" s="191" t="s">
        <v>8133</v>
      </c>
      <c r="D739" s="191" t="s">
        <v>3160</v>
      </c>
      <c r="E739" s="191" t="s">
        <v>3186</v>
      </c>
      <c r="F739" s="191" t="s">
        <v>8136</v>
      </c>
      <c r="G739" s="191">
        <v>12</v>
      </c>
    </row>
    <row r="740" spans="1:7" x14ac:dyDescent="0.25">
      <c r="A740" s="191">
        <v>739</v>
      </c>
      <c r="B740" s="191" t="s">
        <v>5847</v>
      </c>
      <c r="C740" s="191" t="s">
        <v>8133</v>
      </c>
      <c r="D740" s="191" t="s">
        <v>3160</v>
      </c>
      <c r="E740" s="191" t="s">
        <v>3186</v>
      </c>
      <c r="F740" s="191" t="s">
        <v>8136</v>
      </c>
      <c r="G740" s="191">
        <v>12</v>
      </c>
    </row>
    <row r="741" spans="1:7" x14ac:dyDescent="0.25">
      <c r="A741" s="191">
        <v>740</v>
      </c>
      <c r="B741" s="191" t="s">
        <v>5847</v>
      </c>
      <c r="C741" s="191" t="s">
        <v>8133</v>
      </c>
      <c r="D741" s="191" t="s">
        <v>3160</v>
      </c>
      <c r="E741" s="191" t="s">
        <v>3186</v>
      </c>
      <c r="F741" s="191" t="s">
        <v>8136</v>
      </c>
      <c r="G741" s="191">
        <v>12</v>
      </c>
    </row>
    <row r="742" spans="1:7" x14ac:dyDescent="0.25">
      <c r="A742" s="191">
        <v>741</v>
      </c>
      <c r="B742" s="191" t="s">
        <v>5847</v>
      </c>
      <c r="C742" s="191" t="s">
        <v>8133</v>
      </c>
      <c r="D742" s="191" t="s">
        <v>3160</v>
      </c>
      <c r="E742" s="191" t="s">
        <v>3186</v>
      </c>
      <c r="F742" s="191" t="s">
        <v>8136</v>
      </c>
      <c r="G742" s="191">
        <v>12</v>
      </c>
    </row>
    <row r="743" spans="1:7" x14ac:dyDescent="0.25">
      <c r="A743" s="191">
        <v>742</v>
      </c>
      <c r="B743" s="191" t="s">
        <v>5847</v>
      </c>
      <c r="C743" s="191" t="s">
        <v>8133</v>
      </c>
      <c r="D743" s="191" t="s">
        <v>3160</v>
      </c>
      <c r="E743" s="191" t="s">
        <v>3186</v>
      </c>
      <c r="F743" s="191" t="s">
        <v>8136</v>
      </c>
      <c r="G743" s="191">
        <v>12</v>
      </c>
    </row>
    <row r="744" spans="1:7" x14ac:dyDescent="0.25">
      <c r="A744" s="191">
        <v>743</v>
      </c>
      <c r="B744" s="191" t="s">
        <v>5847</v>
      </c>
      <c r="C744" s="191" t="s">
        <v>8133</v>
      </c>
      <c r="D744" s="191" t="s">
        <v>3160</v>
      </c>
      <c r="E744" s="191" t="s">
        <v>3186</v>
      </c>
      <c r="F744" s="191" t="s">
        <v>8136</v>
      </c>
      <c r="G744" s="191">
        <v>12</v>
      </c>
    </row>
    <row r="745" spans="1:7" x14ac:dyDescent="0.25">
      <c r="A745" s="191">
        <v>744</v>
      </c>
      <c r="B745" s="191" t="s">
        <v>5847</v>
      </c>
      <c r="C745" s="191" t="s">
        <v>8133</v>
      </c>
      <c r="D745" s="191" t="s">
        <v>3160</v>
      </c>
      <c r="E745" s="191" t="s">
        <v>3186</v>
      </c>
      <c r="F745" s="191" t="s">
        <v>8136</v>
      </c>
      <c r="G745" s="191">
        <v>12</v>
      </c>
    </row>
    <row r="746" spans="1:7" x14ac:dyDescent="0.25">
      <c r="A746" s="191">
        <v>745</v>
      </c>
      <c r="B746" s="191" t="s">
        <v>5847</v>
      </c>
      <c r="C746" s="191" t="s">
        <v>8133</v>
      </c>
      <c r="D746" s="191" t="s">
        <v>3160</v>
      </c>
      <c r="E746" s="191" t="s">
        <v>3186</v>
      </c>
      <c r="F746" s="191" t="s">
        <v>8136</v>
      </c>
      <c r="G746" s="191">
        <v>12</v>
      </c>
    </row>
    <row r="747" spans="1:7" x14ac:dyDescent="0.25">
      <c r="A747" s="191">
        <v>746</v>
      </c>
      <c r="B747" s="191" t="s">
        <v>5847</v>
      </c>
      <c r="C747" s="191" t="s">
        <v>8133</v>
      </c>
      <c r="D747" s="191" t="s">
        <v>3160</v>
      </c>
      <c r="E747" s="191" t="s">
        <v>3186</v>
      </c>
      <c r="F747" s="191" t="s">
        <v>8136</v>
      </c>
      <c r="G747" s="191">
        <v>12</v>
      </c>
    </row>
    <row r="748" spans="1:7" x14ac:dyDescent="0.25">
      <c r="A748" s="191">
        <v>747</v>
      </c>
      <c r="B748" s="191" t="s">
        <v>5847</v>
      </c>
      <c r="C748" s="191" t="s">
        <v>8133</v>
      </c>
      <c r="D748" s="191" t="s">
        <v>3160</v>
      </c>
      <c r="E748" s="191" t="s">
        <v>3186</v>
      </c>
      <c r="F748" s="191" t="s">
        <v>8136</v>
      </c>
      <c r="G748" s="191">
        <v>12</v>
      </c>
    </row>
    <row r="749" spans="1:7" x14ac:dyDescent="0.25">
      <c r="A749" s="191">
        <v>748</v>
      </c>
      <c r="B749" s="191" t="s">
        <v>5847</v>
      </c>
      <c r="C749" s="191" t="s">
        <v>8133</v>
      </c>
      <c r="D749" s="191" t="s">
        <v>3160</v>
      </c>
      <c r="E749" s="191" t="s">
        <v>3186</v>
      </c>
      <c r="F749" s="191" t="s">
        <v>8136</v>
      </c>
      <c r="G749" s="191">
        <v>12</v>
      </c>
    </row>
    <row r="750" spans="1:7" x14ac:dyDescent="0.25">
      <c r="A750" s="191">
        <v>749</v>
      </c>
      <c r="B750" s="191" t="s">
        <v>5847</v>
      </c>
      <c r="C750" s="191" t="s">
        <v>8133</v>
      </c>
      <c r="D750" s="191" t="s">
        <v>3160</v>
      </c>
      <c r="E750" s="191" t="s">
        <v>3186</v>
      </c>
      <c r="F750" s="191" t="s">
        <v>8136</v>
      </c>
      <c r="G750" s="191">
        <v>12</v>
      </c>
    </row>
    <row r="751" spans="1:7" x14ac:dyDescent="0.25">
      <c r="A751" s="191">
        <v>750</v>
      </c>
      <c r="B751" s="191" t="s">
        <v>5847</v>
      </c>
      <c r="C751" s="191" t="s">
        <v>8133</v>
      </c>
      <c r="D751" s="191" t="s">
        <v>3160</v>
      </c>
      <c r="E751" s="191" t="s">
        <v>3186</v>
      </c>
      <c r="F751" s="191" t="s">
        <v>8136</v>
      </c>
      <c r="G751" s="191">
        <v>12</v>
      </c>
    </row>
    <row r="752" spans="1:7" x14ac:dyDescent="0.25">
      <c r="A752" s="191">
        <v>751</v>
      </c>
      <c r="B752" s="191" t="s">
        <v>5847</v>
      </c>
      <c r="C752" s="191" t="s">
        <v>8133</v>
      </c>
      <c r="D752" s="191" t="s">
        <v>3160</v>
      </c>
      <c r="E752" s="191" t="s">
        <v>3186</v>
      </c>
      <c r="F752" s="191" t="s">
        <v>8136</v>
      </c>
      <c r="G752" s="191">
        <v>12</v>
      </c>
    </row>
    <row r="753" spans="1:7" x14ac:dyDescent="0.25">
      <c r="A753" s="191">
        <v>752</v>
      </c>
      <c r="B753" s="191" t="s">
        <v>5847</v>
      </c>
      <c r="C753" s="191" t="s">
        <v>8133</v>
      </c>
      <c r="D753" s="191" t="s">
        <v>3160</v>
      </c>
      <c r="E753" s="191" t="s">
        <v>3186</v>
      </c>
      <c r="F753" s="191" t="s">
        <v>8136</v>
      </c>
      <c r="G753" s="191">
        <v>12</v>
      </c>
    </row>
    <row r="754" spans="1:7" x14ac:dyDescent="0.25">
      <c r="A754" s="191">
        <v>753</v>
      </c>
      <c r="B754" s="191" t="s">
        <v>5847</v>
      </c>
      <c r="C754" s="191" t="s">
        <v>8133</v>
      </c>
      <c r="D754" s="191" t="s">
        <v>3160</v>
      </c>
      <c r="E754" s="191" t="s">
        <v>3186</v>
      </c>
      <c r="F754" s="191" t="s">
        <v>8136</v>
      </c>
      <c r="G754" s="191">
        <v>12</v>
      </c>
    </row>
    <row r="755" spans="1:7" x14ac:dyDescent="0.25">
      <c r="A755" s="191">
        <v>754</v>
      </c>
      <c r="B755" s="191" t="s">
        <v>5847</v>
      </c>
      <c r="C755" s="191" t="s">
        <v>8133</v>
      </c>
      <c r="D755" s="191" t="s">
        <v>3160</v>
      </c>
      <c r="E755" s="191" t="s">
        <v>3186</v>
      </c>
      <c r="F755" s="191" t="s">
        <v>8136</v>
      </c>
      <c r="G755" s="191">
        <v>12</v>
      </c>
    </row>
    <row r="756" spans="1:7" x14ac:dyDescent="0.25">
      <c r="A756" s="191">
        <v>755</v>
      </c>
      <c r="B756" s="191" t="s">
        <v>5847</v>
      </c>
      <c r="C756" s="191" t="s">
        <v>8133</v>
      </c>
      <c r="D756" s="191" t="s">
        <v>3160</v>
      </c>
      <c r="E756" s="191" t="s">
        <v>3186</v>
      </c>
      <c r="F756" s="191" t="s">
        <v>8136</v>
      </c>
      <c r="G756" s="191">
        <v>12</v>
      </c>
    </row>
    <row r="757" spans="1:7" x14ac:dyDescent="0.25">
      <c r="A757" s="191">
        <v>756</v>
      </c>
      <c r="B757" s="191" t="s">
        <v>5847</v>
      </c>
      <c r="C757" s="191" t="s">
        <v>8133</v>
      </c>
      <c r="D757" s="191" t="s">
        <v>3160</v>
      </c>
      <c r="E757" s="191" t="s">
        <v>3186</v>
      </c>
      <c r="F757" s="191" t="s">
        <v>8136</v>
      </c>
      <c r="G757" s="191">
        <v>12</v>
      </c>
    </row>
    <row r="758" spans="1:7" x14ac:dyDescent="0.25">
      <c r="A758" s="191">
        <v>757</v>
      </c>
      <c r="B758" s="191" t="s">
        <v>5847</v>
      </c>
      <c r="C758" s="191" t="s">
        <v>8133</v>
      </c>
      <c r="D758" s="191" t="s">
        <v>3160</v>
      </c>
      <c r="E758" s="191" t="s">
        <v>3186</v>
      </c>
      <c r="F758" s="191" t="s">
        <v>8136</v>
      </c>
      <c r="G758" s="191">
        <v>12</v>
      </c>
    </row>
    <row r="759" spans="1:7" x14ac:dyDescent="0.25">
      <c r="A759" s="191">
        <v>758</v>
      </c>
      <c r="B759" s="191" t="s">
        <v>5847</v>
      </c>
      <c r="C759" s="191" t="s">
        <v>8133</v>
      </c>
      <c r="D759" s="191" t="s">
        <v>3160</v>
      </c>
      <c r="E759" s="191" t="s">
        <v>3186</v>
      </c>
      <c r="F759" s="191" t="s">
        <v>8136</v>
      </c>
      <c r="G759" s="191">
        <v>12</v>
      </c>
    </row>
    <row r="760" spans="1:7" x14ac:dyDescent="0.25">
      <c r="A760" s="191">
        <v>759</v>
      </c>
      <c r="B760" s="191" t="s">
        <v>5847</v>
      </c>
      <c r="C760" s="191" t="s">
        <v>8133</v>
      </c>
      <c r="D760" s="191" t="s">
        <v>3160</v>
      </c>
      <c r="E760" s="191" t="s">
        <v>3186</v>
      </c>
      <c r="F760" s="191" t="s">
        <v>8136</v>
      </c>
      <c r="G760" s="191">
        <v>12</v>
      </c>
    </row>
    <row r="761" spans="1:7" x14ac:dyDescent="0.25">
      <c r="A761" s="191">
        <v>760</v>
      </c>
      <c r="B761" s="191" t="s">
        <v>5847</v>
      </c>
      <c r="C761" s="191" t="s">
        <v>8133</v>
      </c>
      <c r="D761" s="191" t="s">
        <v>3160</v>
      </c>
      <c r="E761" s="191" t="s">
        <v>3186</v>
      </c>
      <c r="F761" s="191" t="s">
        <v>8136</v>
      </c>
      <c r="G761" s="191">
        <v>12</v>
      </c>
    </row>
    <row r="762" spans="1:7" x14ac:dyDescent="0.25">
      <c r="A762" s="191">
        <v>761</v>
      </c>
      <c r="B762" s="191" t="s">
        <v>5847</v>
      </c>
      <c r="C762" s="191" t="s">
        <v>8133</v>
      </c>
      <c r="D762" s="191" t="s">
        <v>3160</v>
      </c>
      <c r="E762" s="191" t="s">
        <v>3186</v>
      </c>
      <c r="F762" s="191" t="s">
        <v>8136</v>
      </c>
      <c r="G762" s="191">
        <v>12</v>
      </c>
    </row>
    <row r="763" spans="1:7" x14ac:dyDescent="0.25">
      <c r="A763" s="191">
        <v>762</v>
      </c>
      <c r="B763" s="191" t="s">
        <v>5847</v>
      </c>
      <c r="C763" s="191" t="s">
        <v>8133</v>
      </c>
      <c r="D763" s="191" t="s">
        <v>3160</v>
      </c>
      <c r="E763" s="191" t="s">
        <v>3186</v>
      </c>
      <c r="F763" s="191" t="s">
        <v>8136</v>
      </c>
      <c r="G763" s="191">
        <v>12</v>
      </c>
    </row>
    <row r="764" spans="1:7" x14ac:dyDescent="0.25">
      <c r="A764" s="191">
        <v>763</v>
      </c>
      <c r="B764" s="191" t="s">
        <v>5847</v>
      </c>
      <c r="C764" s="191" t="s">
        <v>8133</v>
      </c>
      <c r="D764" s="191" t="s">
        <v>3160</v>
      </c>
      <c r="E764" s="191" t="s">
        <v>3186</v>
      </c>
      <c r="F764" s="191" t="s">
        <v>8136</v>
      </c>
      <c r="G764" s="191">
        <v>12</v>
      </c>
    </row>
    <row r="765" spans="1:7" x14ac:dyDescent="0.25">
      <c r="A765" s="191">
        <v>764</v>
      </c>
      <c r="B765" s="191" t="s">
        <v>5847</v>
      </c>
      <c r="C765" s="191" t="s">
        <v>8133</v>
      </c>
      <c r="D765" s="191" t="s">
        <v>3160</v>
      </c>
      <c r="E765" s="191" t="s">
        <v>3186</v>
      </c>
      <c r="F765" s="191" t="s">
        <v>8136</v>
      </c>
      <c r="G765" s="191">
        <v>12</v>
      </c>
    </row>
    <row r="766" spans="1:7" x14ac:dyDescent="0.25">
      <c r="A766" s="191">
        <v>765</v>
      </c>
      <c r="B766" s="191" t="s">
        <v>5847</v>
      </c>
      <c r="C766" s="191" t="s">
        <v>8133</v>
      </c>
      <c r="D766" s="191" t="s">
        <v>3160</v>
      </c>
      <c r="E766" s="191" t="s">
        <v>3186</v>
      </c>
      <c r="F766" s="191" t="s">
        <v>8136</v>
      </c>
      <c r="G766" s="191">
        <v>12</v>
      </c>
    </row>
    <row r="767" spans="1:7" x14ac:dyDescent="0.25">
      <c r="A767" s="191">
        <v>766</v>
      </c>
      <c r="B767" s="191" t="s">
        <v>5847</v>
      </c>
      <c r="C767" s="191" t="s">
        <v>8133</v>
      </c>
      <c r="D767" s="191" t="s">
        <v>3160</v>
      </c>
      <c r="E767" s="191" t="s">
        <v>3186</v>
      </c>
      <c r="F767" s="191" t="s">
        <v>8136</v>
      </c>
      <c r="G767" s="191">
        <v>12</v>
      </c>
    </row>
    <row r="768" spans="1:7" x14ac:dyDescent="0.25">
      <c r="A768" s="191">
        <v>767</v>
      </c>
      <c r="B768" s="191" t="s">
        <v>5847</v>
      </c>
      <c r="C768" s="191" t="s">
        <v>8133</v>
      </c>
      <c r="D768" s="191" t="s">
        <v>3160</v>
      </c>
      <c r="E768" s="191" t="s">
        <v>3186</v>
      </c>
      <c r="F768" s="191" t="s">
        <v>8136</v>
      </c>
      <c r="G768" s="191">
        <v>12</v>
      </c>
    </row>
    <row r="769" spans="1:7" x14ac:dyDescent="0.25">
      <c r="A769" s="191">
        <v>768</v>
      </c>
      <c r="B769" s="191" t="s">
        <v>5847</v>
      </c>
      <c r="C769" s="191" t="s">
        <v>8133</v>
      </c>
      <c r="D769" s="191" t="s">
        <v>3160</v>
      </c>
      <c r="E769" s="191" t="s">
        <v>3186</v>
      </c>
      <c r="F769" s="191" t="s">
        <v>8136</v>
      </c>
      <c r="G769" s="191">
        <v>12</v>
      </c>
    </row>
    <row r="770" spans="1:7" x14ac:dyDescent="0.25">
      <c r="A770" s="191">
        <v>769</v>
      </c>
      <c r="B770" s="191" t="s">
        <v>5847</v>
      </c>
      <c r="C770" s="191" t="s">
        <v>8133</v>
      </c>
      <c r="D770" s="191" t="s">
        <v>3160</v>
      </c>
      <c r="E770" s="191" t="s">
        <v>3186</v>
      </c>
      <c r="F770" s="191" t="s">
        <v>8136</v>
      </c>
      <c r="G770" s="191">
        <v>12</v>
      </c>
    </row>
    <row r="771" spans="1:7" x14ac:dyDescent="0.25">
      <c r="A771" s="191">
        <v>770</v>
      </c>
      <c r="B771" s="191" t="s">
        <v>5847</v>
      </c>
      <c r="C771" s="191" t="s">
        <v>8133</v>
      </c>
      <c r="D771" s="191" t="s">
        <v>3160</v>
      </c>
      <c r="E771" s="191" t="s">
        <v>3186</v>
      </c>
      <c r="F771" s="191" t="s">
        <v>8136</v>
      </c>
      <c r="G771" s="191">
        <v>12</v>
      </c>
    </row>
    <row r="772" spans="1:7" x14ac:dyDescent="0.25">
      <c r="A772" s="191">
        <v>771</v>
      </c>
      <c r="B772" s="191" t="s">
        <v>5847</v>
      </c>
      <c r="C772" s="191" t="s">
        <v>8133</v>
      </c>
      <c r="D772" s="191" t="s">
        <v>3160</v>
      </c>
      <c r="E772" s="191" t="s">
        <v>3186</v>
      </c>
      <c r="F772" s="191" t="s">
        <v>8136</v>
      </c>
      <c r="G772" s="191">
        <v>12</v>
      </c>
    </row>
    <row r="773" spans="1:7" x14ac:dyDescent="0.25">
      <c r="A773" s="191">
        <v>772</v>
      </c>
      <c r="B773" s="191" t="s">
        <v>5847</v>
      </c>
      <c r="C773" s="191" t="s">
        <v>8133</v>
      </c>
      <c r="D773" s="191" t="s">
        <v>3160</v>
      </c>
      <c r="E773" s="191" t="s">
        <v>3186</v>
      </c>
      <c r="F773" s="191" t="s">
        <v>8136</v>
      </c>
      <c r="G773" s="191">
        <v>12</v>
      </c>
    </row>
    <row r="774" spans="1:7" x14ac:dyDescent="0.25">
      <c r="A774" s="191">
        <v>773</v>
      </c>
      <c r="B774" s="191" t="s">
        <v>5847</v>
      </c>
      <c r="C774" s="191" t="s">
        <v>8133</v>
      </c>
      <c r="D774" s="191" t="s">
        <v>3160</v>
      </c>
      <c r="E774" s="191" t="s">
        <v>3186</v>
      </c>
      <c r="F774" s="191" t="s">
        <v>8136</v>
      </c>
      <c r="G774" s="191">
        <v>12</v>
      </c>
    </row>
    <row r="775" spans="1:7" x14ac:dyDescent="0.25">
      <c r="A775" s="191">
        <v>774</v>
      </c>
      <c r="B775" s="191" t="s">
        <v>5847</v>
      </c>
      <c r="C775" s="191" t="s">
        <v>8133</v>
      </c>
      <c r="D775" s="191" t="s">
        <v>3160</v>
      </c>
      <c r="E775" s="191" t="s">
        <v>3186</v>
      </c>
      <c r="F775" s="191" t="s">
        <v>8136</v>
      </c>
      <c r="G775" s="191">
        <v>12</v>
      </c>
    </row>
    <row r="776" spans="1:7" x14ac:dyDescent="0.25">
      <c r="A776" s="191">
        <v>775</v>
      </c>
      <c r="B776" s="191" t="s">
        <v>5847</v>
      </c>
      <c r="C776" s="191" t="s">
        <v>8133</v>
      </c>
      <c r="D776" s="191" t="s">
        <v>3160</v>
      </c>
      <c r="E776" s="191" t="s">
        <v>3186</v>
      </c>
      <c r="F776" s="191" t="s">
        <v>8136</v>
      </c>
      <c r="G776" s="191">
        <v>12</v>
      </c>
    </row>
    <row r="777" spans="1:7" x14ac:dyDescent="0.25">
      <c r="A777" s="191">
        <v>776</v>
      </c>
      <c r="B777" s="191" t="s">
        <v>5847</v>
      </c>
      <c r="C777" s="191" t="s">
        <v>8133</v>
      </c>
      <c r="D777" s="191" t="s">
        <v>3160</v>
      </c>
      <c r="E777" s="191" t="s">
        <v>3186</v>
      </c>
      <c r="F777" s="191" t="s">
        <v>8136</v>
      </c>
      <c r="G777" s="191">
        <v>12</v>
      </c>
    </row>
    <row r="778" spans="1:7" x14ac:dyDescent="0.25">
      <c r="A778" s="191">
        <v>777</v>
      </c>
      <c r="B778" s="191" t="s">
        <v>5847</v>
      </c>
      <c r="C778" s="191" t="s">
        <v>8133</v>
      </c>
      <c r="D778" s="191" t="s">
        <v>3160</v>
      </c>
      <c r="E778" s="191" t="s">
        <v>3186</v>
      </c>
      <c r="F778" s="191" t="s">
        <v>8136</v>
      </c>
      <c r="G778" s="191">
        <v>12</v>
      </c>
    </row>
    <row r="779" spans="1:7" x14ac:dyDescent="0.25">
      <c r="A779" s="191">
        <v>778</v>
      </c>
      <c r="B779" s="191" t="s">
        <v>5847</v>
      </c>
      <c r="C779" s="191" t="s">
        <v>8133</v>
      </c>
      <c r="D779" s="191" t="s">
        <v>3160</v>
      </c>
      <c r="E779" s="191" t="s">
        <v>3186</v>
      </c>
      <c r="F779" s="191" t="s">
        <v>8136</v>
      </c>
      <c r="G779" s="191">
        <v>12</v>
      </c>
    </row>
    <row r="780" spans="1:7" x14ac:dyDescent="0.25">
      <c r="A780" s="191">
        <v>779</v>
      </c>
      <c r="B780" s="191" t="s">
        <v>5847</v>
      </c>
      <c r="C780" s="191" t="s">
        <v>8133</v>
      </c>
      <c r="D780" s="191" t="s">
        <v>3160</v>
      </c>
      <c r="E780" s="191" t="s">
        <v>3186</v>
      </c>
      <c r="F780" s="191" t="s">
        <v>8136</v>
      </c>
      <c r="G780" s="191">
        <v>12</v>
      </c>
    </row>
    <row r="781" spans="1:7" x14ac:dyDescent="0.25">
      <c r="A781" s="191">
        <v>780</v>
      </c>
      <c r="B781" s="191" t="s">
        <v>5847</v>
      </c>
      <c r="C781" s="191" t="s">
        <v>8133</v>
      </c>
      <c r="D781" s="191" t="s">
        <v>3160</v>
      </c>
      <c r="E781" s="191" t="s">
        <v>3186</v>
      </c>
      <c r="F781" s="191" t="s">
        <v>8136</v>
      </c>
      <c r="G781" s="191">
        <v>12</v>
      </c>
    </row>
    <row r="782" spans="1:7" x14ac:dyDescent="0.25">
      <c r="A782" s="191">
        <v>781</v>
      </c>
      <c r="B782" s="191" t="s">
        <v>5847</v>
      </c>
      <c r="C782" s="191" t="s">
        <v>8133</v>
      </c>
      <c r="D782" s="191" t="s">
        <v>3160</v>
      </c>
      <c r="E782" s="191" t="s">
        <v>3186</v>
      </c>
      <c r="F782" s="191" t="s">
        <v>8136</v>
      </c>
      <c r="G782" s="191">
        <v>12</v>
      </c>
    </row>
    <row r="783" spans="1:7" x14ac:dyDescent="0.25">
      <c r="A783" s="191">
        <v>782</v>
      </c>
      <c r="B783" s="191" t="s">
        <v>5847</v>
      </c>
      <c r="C783" s="191" t="s">
        <v>8133</v>
      </c>
      <c r="D783" s="191" t="s">
        <v>3160</v>
      </c>
      <c r="E783" s="191" t="s">
        <v>3186</v>
      </c>
      <c r="F783" s="191" t="s">
        <v>8136</v>
      </c>
      <c r="G783" s="191">
        <v>12</v>
      </c>
    </row>
    <row r="784" spans="1:7" x14ac:dyDescent="0.25">
      <c r="A784" s="191">
        <v>783</v>
      </c>
      <c r="B784" s="191" t="s">
        <v>5847</v>
      </c>
      <c r="C784" s="191" t="s">
        <v>8133</v>
      </c>
      <c r="D784" s="191" t="s">
        <v>3160</v>
      </c>
      <c r="E784" s="191" t="s">
        <v>3186</v>
      </c>
      <c r="F784" s="191" t="s">
        <v>8136</v>
      </c>
      <c r="G784" s="191">
        <v>12</v>
      </c>
    </row>
    <row r="785" spans="1:7" x14ac:dyDescent="0.25">
      <c r="A785" s="191">
        <v>784</v>
      </c>
      <c r="B785" s="191" t="s">
        <v>5847</v>
      </c>
      <c r="C785" s="191" t="s">
        <v>8133</v>
      </c>
      <c r="D785" s="191" t="s">
        <v>3160</v>
      </c>
      <c r="E785" s="191" t="s">
        <v>3186</v>
      </c>
      <c r="F785" s="191" t="s">
        <v>8136</v>
      </c>
      <c r="G785" s="191">
        <v>12</v>
      </c>
    </row>
    <row r="786" spans="1:7" x14ac:dyDescent="0.25">
      <c r="A786" s="191">
        <v>785</v>
      </c>
      <c r="B786" s="191" t="s">
        <v>5847</v>
      </c>
      <c r="C786" s="191" t="s">
        <v>8133</v>
      </c>
      <c r="D786" s="191" t="s">
        <v>3160</v>
      </c>
      <c r="E786" s="191" t="s">
        <v>3186</v>
      </c>
      <c r="F786" s="191" t="s">
        <v>8136</v>
      </c>
      <c r="G786" s="191">
        <v>12</v>
      </c>
    </row>
    <row r="787" spans="1:7" x14ac:dyDescent="0.25">
      <c r="A787" s="191">
        <v>786</v>
      </c>
      <c r="B787" s="191" t="s">
        <v>5847</v>
      </c>
      <c r="C787" s="191" t="s">
        <v>8133</v>
      </c>
      <c r="D787" s="191" t="s">
        <v>3160</v>
      </c>
      <c r="E787" s="191" t="s">
        <v>3186</v>
      </c>
      <c r="F787" s="191" t="s">
        <v>8136</v>
      </c>
      <c r="G787" s="191">
        <v>12</v>
      </c>
    </row>
    <row r="788" spans="1:7" x14ac:dyDescent="0.25">
      <c r="A788" s="191">
        <v>787</v>
      </c>
      <c r="B788" s="191" t="s">
        <v>5847</v>
      </c>
      <c r="C788" s="191" t="s">
        <v>8133</v>
      </c>
      <c r="D788" s="191" t="s">
        <v>3160</v>
      </c>
      <c r="E788" s="191" t="s">
        <v>3186</v>
      </c>
      <c r="F788" s="191" t="s">
        <v>8136</v>
      </c>
      <c r="G788" s="191">
        <v>12</v>
      </c>
    </row>
    <row r="789" spans="1:7" x14ac:dyDescent="0.25">
      <c r="A789" s="191">
        <v>788</v>
      </c>
      <c r="B789" s="191" t="s">
        <v>5847</v>
      </c>
      <c r="C789" s="191" t="s">
        <v>8133</v>
      </c>
      <c r="D789" s="191" t="s">
        <v>3160</v>
      </c>
      <c r="E789" s="191" t="s">
        <v>3186</v>
      </c>
      <c r="F789" s="191" t="s">
        <v>8136</v>
      </c>
      <c r="G789" s="191">
        <v>12</v>
      </c>
    </row>
    <row r="790" spans="1:7" x14ac:dyDescent="0.25">
      <c r="A790" s="191">
        <v>789</v>
      </c>
      <c r="B790" s="191" t="s">
        <v>5847</v>
      </c>
      <c r="C790" s="191" t="s">
        <v>8133</v>
      </c>
      <c r="D790" s="191" t="s">
        <v>3160</v>
      </c>
      <c r="E790" s="191" t="s">
        <v>3186</v>
      </c>
      <c r="F790" s="191" t="s">
        <v>8136</v>
      </c>
      <c r="G790" s="191">
        <v>12</v>
      </c>
    </row>
    <row r="791" spans="1:7" x14ac:dyDescent="0.25">
      <c r="A791" s="191">
        <v>790</v>
      </c>
      <c r="B791" s="191" t="s">
        <v>5847</v>
      </c>
      <c r="C791" s="191" t="s">
        <v>8133</v>
      </c>
      <c r="D791" s="191" t="s">
        <v>3160</v>
      </c>
      <c r="E791" s="191" t="s">
        <v>3186</v>
      </c>
      <c r="F791" s="191" t="s">
        <v>8136</v>
      </c>
      <c r="G791" s="191">
        <v>12</v>
      </c>
    </row>
    <row r="792" spans="1:7" x14ac:dyDescent="0.25">
      <c r="A792" s="191">
        <v>791</v>
      </c>
      <c r="B792" s="191" t="s">
        <v>5847</v>
      </c>
      <c r="C792" s="191" t="s">
        <v>8133</v>
      </c>
      <c r="D792" s="191" t="s">
        <v>3160</v>
      </c>
      <c r="E792" s="191" t="s">
        <v>3186</v>
      </c>
      <c r="F792" s="191" t="s">
        <v>8136</v>
      </c>
      <c r="G792" s="191">
        <v>12</v>
      </c>
    </row>
    <row r="793" spans="1:7" x14ac:dyDescent="0.25">
      <c r="A793" s="191">
        <v>792</v>
      </c>
      <c r="B793" s="191" t="s">
        <v>5847</v>
      </c>
      <c r="C793" s="191" t="s">
        <v>8133</v>
      </c>
      <c r="D793" s="191" t="s">
        <v>3160</v>
      </c>
      <c r="E793" s="191" t="s">
        <v>3186</v>
      </c>
      <c r="F793" s="191" t="s">
        <v>8136</v>
      </c>
      <c r="G793" s="191">
        <v>12</v>
      </c>
    </row>
    <row r="794" spans="1:7" x14ac:dyDescent="0.25">
      <c r="A794" s="191">
        <v>793</v>
      </c>
      <c r="B794" s="191" t="s">
        <v>5847</v>
      </c>
      <c r="C794" s="191" t="s">
        <v>8133</v>
      </c>
      <c r="D794" s="191" t="s">
        <v>3160</v>
      </c>
      <c r="E794" s="191" t="s">
        <v>3186</v>
      </c>
      <c r="F794" s="191" t="s">
        <v>8136</v>
      </c>
      <c r="G794" s="191">
        <v>12</v>
      </c>
    </row>
    <row r="795" spans="1:7" x14ac:dyDescent="0.25">
      <c r="A795" s="191">
        <v>794</v>
      </c>
      <c r="B795" s="191" t="s">
        <v>5847</v>
      </c>
      <c r="C795" s="191" t="s">
        <v>8133</v>
      </c>
      <c r="D795" s="191" t="s">
        <v>3160</v>
      </c>
      <c r="E795" s="191" t="s">
        <v>3186</v>
      </c>
      <c r="F795" s="191" t="s">
        <v>8136</v>
      </c>
      <c r="G795" s="191">
        <v>12</v>
      </c>
    </row>
    <row r="796" spans="1:7" x14ac:dyDescent="0.25">
      <c r="A796" s="191">
        <v>795</v>
      </c>
      <c r="B796" s="191" t="s">
        <v>5847</v>
      </c>
      <c r="C796" s="191" t="s">
        <v>8133</v>
      </c>
      <c r="D796" s="191" t="s">
        <v>3160</v>
      </c>
      <c r="E796" s="191" t="s">
        <v>3186</v>
      </c>
      <c r="F796" s="191" t="s">
        <v>8136</v>
      </c>
      <c r="G796" s="191">
        <v>12</v>
      </c>
    </row>
    <row r="797" spans="1:7" x14ac:dyDescent="0.25">
      <c r="A797" s="191">
        <v>796</v>
      </c>
      <c r="B797" s="191" t="s">
        <v>5847</v>
      </c>
      <c r="C797" s="191" t="s">
        <v>8133</v>
      </c>
      <c r="D797" s="191" t="s">
        <v>3160</v>
      </c>
      <c r="E797" s="191" t="s">
        <v>3186</v>
      </c>
      <c r="F797" s="191" t="s">
        <v>8136</v>
      </c>
      <c r="G797" s="191">
        <v>12</v>
      </c>
    </row>
    <row r="798" spans="1:7" x14ac:dyDescent="0.25">
      <c r="A798" s="191">
        <v>797</v>
      </c>
      <c r="B798" s="191" t="s">
        <v>5847</v>
      </c>
      <c r="C798" s="191" t="s">
        <v>8133</v>
      </c>
      <c r="D798" s="191" t="s">
        <v>3160</v>
      </c>
      <c r="E798" s="191" t="s">
        <v>3186</v>
      </c>
      <c r="F798" s="191" t="s">
        <v>8136</v>
      </c>
      <c r="G798" s="191">
        <v>12</v>
      </c>
    </row>
    <row r="799" spans="1:7" x14ac:dyDescent="0.25">
      <c r="A799" s="191">
        <v>798</v>
      </c>
      <c r="B799" s="191" t="s">
        <v>5847</v>
      </c>
      <c r="C799" s="191" t="s">
        <v>8133</v>
      </c>
      <c r="D799" s="191" t="s">
        <v>3160</v>
      </c>
      <c r="E799" s="191" t="s">
        <v>3186</v>
      </c>
      <c r="F799" s="191" t="s">
        <v>8136</v>
      </c>
      <c r="G799" s="191">
        <v>12</v>
      </c>
    </row>
    <row r="800" spans="1:7" x14ac:dyDescent="0.25">
      <c r="A800" s="191">
        <v>799</v>
      </c>
      <c r="B800" s="191" t="s">
        <v>5847</v>
      </c>
      <c r="C800" s="191" t="s">
        <v>8133</v>
      </c>
      <c r="D800" s="191" t="s">
        <v>3160</v>
      </c>
      <c r="E800" s="191" t="s">
        <v>3186</v>
      </c>
      <c r="F800" s="191" t="s">
        <v>8136</v>
      </c>
      <c r="G800" s="191">
        <v>12</v>
      </c>
    </row>
    <row r="801" spans="1:7" x14ac:dyDescent="0.25">
      <c r="A801" s="191">
        <v>800</v>
      </c>
      <c r="B801" s="191" t="s">
        <v>5847</v>
      </c>
      <c r="C801" s="191" t="s">
        <v>8133</v>
      </c>
      <c r="D801" s="191" t="s">
        <v>3160</v>
      </c>
      <c r="E801" s="191" t="s">
        <v>3186</v>
      </c>
      <c r="F801" s="191" t="s">
        <v>8136</v>
      </c>
      <c r="G801" s="191">
        <v>12</v>
      </c>
    </row>
    <row r="802" spans="1:7" x14ac:dyDescent="0.25">
      <c r="A802" s="191">
        <v>801</v>
      </c>
      <c r="B802" s="191" t="s">
        <v>5847</v>
      </c>
      <c r="C802" s="191" t="s">
        <v>8133</v>
      </c>
      <c r="D802" s="191" t="s">
        <v>3160</v>
      </c>
      <c r="E802" s="191" t="s">
        <v>3186</v>
      </c>
      <c r="F802" s="191" t="s">
        <v>8136</v>
      </c>
      <c r="G802" s="191">
        <v>12</v>
      </c>
    </row>
    <row r="803" spans="1:7" x14ac:dyDescent="0.25">
      <c r="A803" s="191">
        <v>802</v>
      </c>
      <c r="B803" s="191" t="s">
        <v>5847</v>
      </c>
      <c r="C803" s="191" t="s">
        <v>8133</v>
      </c>
      <c r="D803" s="191" t="s">
        <v>3160</v>
      </c>
      <c r="E803" s="191" t="s">
        <v>3186</v>
      </c>
      <c r="F803" s="191" t="s">
        <v>8136</v>
      </c>
      <c r="G803" s="191">
        <v>12</v>
      </c>
    </row>
    <row r="804" spans="1:7" x14ac:dyDescent="0.25">
      <c r="A804" s="191">
        <v>803</v>
      </c>
      <c r="B804" s="191" t="s">
        <v>5847</v>
      </c>
      <c r="C804" s="191" t="s">
        <v>8133</v>
      </c>
      <c r="D804" s="191" t="s">
        <v>3160</v>
      </c>
      <c r="E804" s="191" t="s">
        <v>3186</v>
      </c>
      <c r="F804" s="191" t="s">
        <v>8136</v>
      </c>
      <c r="G804" s="191">
        <v>12</v>
      </c>
    </row>
    <row r="805" spans="1:7" x14ac:dyDescent="0.25">
      <c r="A805" s="191">
        <v>804</v>
      </c>
      <c r="B805" s="191" t="s">
        <v>5847</v>
      </c>
      <c r="C805" s="191" t="s">
        <v>8133</v>
      </c>
      <c r="D805" s="191" t="s">
        <v>3160</v>
      </c>
      <c r="E805" s="191" t="s">
        <v>3186</v>
      </c>
      <c r="F805" s="191" t="s">
        <v>8136</v>
      </c>
      <c r="G805" s="191">
        <v>12</v>
      </c>
    </row>
    <row r="806" spans="1:7" x14ac:dyDescent="0.25">
      <c r="A806" s="191">
        <v>805</v>
      </c>
      <c r="B806" s="191" t="s">
        <v>5847</v>
      </c>
      <c r="C806" s="191" t="s">
        <v>8133</v>
      </c>
      <c r="D806" s="191" t="s">
        <v>3160</v>
      </c>
      <c r="E806" s="191" t="s">
        <v>3186</v>
      </c>
      <c r="F806" s="191" t="s">
        <v>8136</v>
      </c>
      <c r="G806" s="191">
        <v>12</v>
      </c>
    </row>
    <row r="807" spans="1:7" x14ac:dyDescent="0.25">
      <c r="A807" s="191">
        <v>806</v>
      </c>
      <c r="B807" s="191" t="s">
        <v>5847</v>
      </c>
      <c r="C807" s="191" t="s">
        <v>8133</v>
      </c>
      <c r="D807" s="191" t="s">
        <v>3160</v>
      </c>
      <c r="E807" s="191" t="s">
        <v>3186</v>
      </c>
      <c r="F807" s="191" t="s">
        <v>8136</v>
      </c>
      <c r="G807" s="191">
        <v>12</v>
      </c>
    </row>
    <row r="808" spans="1:7" x14ac:dyDescent="0.25">
      <c r="A808" s="191">
        <v>807</v>
      </c>
      <c r="B808" s="191" t="s">
        <v>5847</v>
      </c>
      <c r="C808" s="191" t="s">
        <v>8133</v>
      </c>
      <c r="D808" s="191" t="s">
        <v>3160</v>
      </c>
      <c r="E808" s="191" t="s">
        <v>3186</v>
      </c>
      <c r="F808" s="191" t="s">
        <v>8136</v>
      </c>
      <c r="G808" s="191">
        <v>12</v>
      </c>
    </row>
    <row r="809" spans="1:7" x14ac:dyDescent="0.25">
      <c r="A809" s="191">
        <v>808</v>
      </c>
      <c r="B809" s="191" t="s">
        <v>5847</v>
      </c>
      <c r="C809" s="191" t="s">
        <v>8133</v>
      </c>
      <c r="D809" s="191" t="s">
        <v>3160</v>
      </c>
      <c r="E809" s="191" t="s">
        <v>3186</v>
      </c>
      <c r="F809" s="191" t="s">
        <v>8136</v>
      </c>
      <c r="G809" s="191">
        <v>12</v>
      </c>
    </row>
    <row r="810" spans="1:7" x14ac:dyDescent="0.25">
      <c r="A810" s="191">
        <v>809</v>
      </c>
      <c r="B810" s="191" t="s">
        <v>5847</v>
      </c>
      <c r="C810" s="191" t="s">
        <v>8133</v>
      </c>
      <c r="D810" s="191" t="s">
        <v>3160</v>
      </c>
      <c r="E810" s="191" t="s">
        <v>3186</v>
      </c>
      <c r="F810" s="191" t="s">
        <v>8136</v>
      </c>
      <c r="G810" s="191">
        <v>12</v>
      </c>
    </row>
    <row r="811" spans="1:7" x14ac:dyDescent="0.25">
      <c r="A811" s="191">
        <v>810</v>
      </c>
      <c r="B811" s="191" t="s">
        <v>5847</v>
      </c>
      <c r="C811" s="191" t="s">
        <v>8133</v>
      </c>
      <c r="D811" s="191" t="s">
        <v>3160</v>
      </c>
      <c r="E811" s="191" t="s">
        <v>3186</v>
      </c>
      <c r="F811" s="191" t="s">
        <v>8136</v>
      </c>
      <c r="G811" s="191">
        <v>12</v>
      </c>
    </row>
    <row r="812" spans="1:7" x14ac:dyDescent="0.25">
      <c r="A812" s="191">
        <v>811</v>
      </c>
      <c r="B812" s="191" t="s">
        <v>5847</v>
      </c>
      <c r="C812" s="191" t="s">
        <v>8133</v>
      </c>
      <c r="D812" s="191" t="s">
        <v>3160</v>
      </c>
      <c r="E812" s="191" t="s">
        <v>3186</v>
      </c>
      <c r="F812" s="191" t="s">
        <v>8136</v>
      </c>
      <c r="G812" s="191">
        <v>12</v>
      </c>
    </row>
    <row r="813" spans="1:7" x14ac:dyDescent="0.25">
      <c r="A813" s="191">
        <v>812</v>
      </c>
      <c r="B813" s="191" t="s">
        <v>5847</v>
      </c>
      <c r="C813" s="191" t="s">
        <v>8133</v>
      </c>
      <c r="D813" s="191" t="s">
        <v>3160</v>
      </c>
      <c r="E813" s="191" t="s">
        <v>3186</v>
      </c>
      <c r="F813" s="191" t="s">
        <v>8136</v>
      </c>
      <c r="G813" s="191">
        <v>12</v>
      </c>
    </row>
    <row r="814" spans="1:7" x14ac:dyDescent="0.25">
      <c r="A814" s="191">
        <v>813</v>
      </c>
      <c r="B814" s="191" t="s">
        <v>5847</v>
      </c>
      <c r="C814" s="191" t="s">
        <v>8133</v>
      </c>
      <c r="D814" s="191" t="s">
        <v>3160</v>
      </c>
      <c r="E814" s="191" t="s">
        <v>3186</v>
      </c>
      <c r="F814" s="191" t="s">
        <v>8136</v>
      </c>
      <c r="G814" s="191">
        <v>12</v>
      </c>
    </row>
    <row r="815" spans="1:7" x14ac:dyDescent="0.25">
      <c r="A815" s="191">
        <v>814</v>
      </c>
      <c r="B815" s="191" t="s">
        <v>5847</v>
      </c>
      <c r="C815" s="191" t="s">
        <v>8133</v>
      </c>
      <c r="D815" s="191" t="s">
        <v>3160</v>
      </c>
      <c r="E815" s="191" t="s">
        <v>3186</v>
      </c>
      <c r="F815" s="191" t="s">
        <v>8136</v>
      </c>
      <c r="G815" s="191">
        <v>12</v>
      </c>
    </row>
    <row r="816" spans="1:7" x14ac:dyDescent="0.25">
      <c r="A816" s="191">
        <v>815</v>
      </c>
      <c r="B816" s="191" t="s">
        <v>5847</v>
      </c>
      <c r="C816" s="191" t="s">
        <v>8133</v>
      </c>
      <c r="D816" s="191" t="s">
        <v>3160</v>
      </c>
      <c r="E816" s="191" t="s">
        <v>3186</v>
      </c>
      <c r="F816" s="191" t="s">
        <v>8136</v>
      </c>
      <c r="G816" s="191">
        <v>12</v>
      </c>
    </row>
    <row r="817" spans="1:7" x14ac:dyDescent="0.25">
      <c r="A817" s="191">
        <v>816</v>
      </c>
      <c r="B817" s="191" t="s">
        <v>5847</v>
      </c>
      <c r="C817" s="191" t="s">
        <v>8133</v>
      </c>
      <c r="D817" s="191" t="s">
        <v>3160</v>
      </c>
      <c r="E817" s="191" t="s">
        <v>3186</v>
      </c>
      <c r="F817" s="191" t="s">
        <v>8136</v>
      </c>
      <c r="G817" s="191">
        <v>12</v>
      </c>
    </row>
    <row r="818" spans="1:7" x14ac:dyDescent="0.25">
      <c r="A818" s="191">
        <v>817</v>
      </c>
      <c r="B818" s="191" t="s">
        <v>5847</v>
      </c>
      <c r="C818" s="191" t="s">
        <v>8133</v>
      </c>
      <c r="D818" s="191" t="s">
        <v>3160</v>
      </c>
      <c r="E818" s="191" t="s">
        <v>3186</v>
      </c>
      <c r="F818" s="191" t="s">
        <v>8136</v>
      </c>
      <c r="G818" s="191">
        <v>12</v>
      </c>
    </row>
    <row r="819" spans="1:7" x14ac:dyDescent="0.25">
      <c r="A819" s="191">
        <v>818</v>
      </c>
      <c r="B819" s="191" t="s">
        <v>5847</v>
      </c>
      <c r="C819" s="191" t="s">
        <v>8133</v>
      </c>
      <c r="D819" s="191" t="s">
        <v>3160</v>
      </c>
      <c r="E819" s="191" t="s">
        <v>3186</v>
      </c>
      <c r="F819" s="191" t="s">
        <v>8136</v>
      </c>
      <c r="G819" s="191">
        <v>12</v>
      </c>
    </row>
    <row r="820" spans="1:7" x14ac:dyDescent="0.25">
      <c r="A820" s="191">
        <v>819</v>
      </c>
      <c r="B820" s="191" t="s">
        <v>5847</v>
      </c>
      <c r="C820" s="191" t="s">
        <v>8133</v>
      </c>
      <c r="D820" s="191" t="s">
        <v>3160</v>
      </c>
      <c r="E820" s="191" t="s">
        <v>3186</v>
      </c>
      <c r="F820" s="191" t="s">
        <v>8136</v>
      </c>
      <c r="G820" s="191">
        <v>12</v>
      </c>
    </row>
    <row r="821" spans="1:7" x14ac:dyDescent="0.25">
      <c r="A821" s="191">
        <v>820</v>
      </c>
      <c r="B821" s="191" t="s">
        <v>5847</v>
      </c>
      <c r="C821" s="191" t="s">
        <v>8133</v>
      </c>
      <c r="D821" s="191" t="s">
        <v>3160</v>
      </c>
      <c r="E821" s="191" t="s">
        <v>3186</v>
      </c>
      <c r="F821" s="191" t="s">
        <v>8136</v>
      </c>
      <c r="G821" s="191">
        <v>12</v>
      </c>
    </row>
    <row r="822" spans="1:7" x14ac:dyDescent="0.25">
      <c r="A822" s="191">
        <v>821</v>
      </c>
      <c r="B822" s="191" t="s">
        <v>5847</v>
      </c>
      <c r="C822" s="191" t="s">
        <v>8133</v>
      </c>
      <c r="D822" s="191" t="s">
        <v>3160</v>
      </c>
      <c r="E822" s="191" t="s">
        <v>3186</v>
      </c>
      <c r="F822" s="191" t="s">
        <v>8136</v>
      </c>
      <c r="G822" s="191">
        <v>12</v>
      </c>
    </row>
    <row r="823" spans="1:7" x14ac:dyDescent="0.25">
      <c r="A823" s="191">
        <v>822</v>
      </c>
      <c r="B823" s="191" t="s">
        <v>5847</v>
      </c>
      <c r="C823" s="191" t="s">
        <v>8133</v>
      </c>
      <c r="D823" s="191" t="s">
        <v>3160</v>
      </c>
      <c r="E823" s="191" t="s">
        <v>3186</v>
      </c>
      <c r="F823" s="191" t="s">
        <v>8136</v>
      </c>
      <c r="G823" s="191">
        <v>12</v>
      </c>
    </row>
    <row r="824" spans="1:7" x14ac:dyDescent="0.25">
      <c r="A824" s="191">
        <v>823</v>
      </c>
      <c r="B824" s="191" t="s">
        <v>5847</v>
      </c>
      <c r="C824" s="191" t="s">
        <v>8133</v>
      </c>
      <c r="D824" s="191" t="s">
        <v>3160</v>
      </c>
      <c r="E824" s="191" t="s">
        <v>3186</v>
      </c>
      <c r="F824" s="191" t="s">
        <v>8136</v>
      </c>
      <c r="G824" s="191">
        <v>12</v>
      </c>
    </row>
    <row r="825" spans="1:7" x14ac:dyDescent="0.25">
      <c r="A825" s="191">
        <v>824</v>
      </c>
      <c r="B825" s="191" t="s">
        <v>5847</v>
      </c>
      <c r="C825" s="191" t="s">
        <v>8133</v>
      </c>
      <c r="D825" s="191" t="s">
        <v>3160</v>
      </c>
      <c r="E825" s="191" t="s">
        <v>3186</v>
      </c>
      <c r="F825" s="191" t="s">
        <v>8136</v>
      </c>
      <c r="G825" s="191">
        <v>12</v>
      </c>
    </row>
    <row r="826" spans="1:7" x14ac:dyDescent="0.25">
      <c r="A826" s="191">
        <v>825</v>
      </c>
      <c r="B826" s="191" t="s">
        <v>5847</v>
      </c>
      <c r="C826" s="191" t="s">
        <v>8133</v>
      </c>
      <c r="D826" s="191" t="s">
        <v>3160</v>
      </c>
      <c r="E826" s="191" t="s">
        <v>3186</v>
      </c>
      <c r="F826" s="191" t="s">
        <v>8136</v>
      </c>
      <c r="G826" s="191">
        <v>12</v>
      </c>
    </row>
    <row r="827" spans="1:7" x14ac:dyDescent="0.25">
      <c r="A827" s="191">
        <v>826</v>
      </c>
      <c r="B827" s="191" t="s">
        <v>5847</v>
      </c>
      <c r="C827" s="191" t="s">
        <v>8133</v>
      </c>
      <c r="D827" s="191" t="s">
        <v>3160</v>
      </c>
      <c r="E827" s="191" t="s">
        <v>3186</v>
      </c>
      <c r="F827" s="191" t="s">
        <v>8136</v>
      </c>
      <c r="G827" s="191">
        <v>12</v>
      </c>
    </row>
    <row r="828" spans="1:7" x14ac:dyDescent="0.25">
      <c r="A828" s="191">
        <v>827</v>
      </c>
      <c r="B828" s="191" t="s">
        <v>5847</v>
      </c>
      <c r="C828" s="191" t="s">
        <v>8133</v>
      </c>
      <c r="D828" s="191" t="s">
        <v>3160</v>
      </c>
      <c r="E828" s="191" t="s">
        <v>3186</v>
      </c>
      <c r="F828" s="191" t="s">
        <v>8136</v>
      </c>
      <c r="G828" s="191">
        <v>12</v>
      </c>
    </row>
    <row r="829" spans="1:7" x14ac:dyDescent="0.25">
      <c r="A829" s="191">
        <v>828</v>
      </c>
      <c r="B829" s="191" t="s">
        <v>5847</v>
      </c>
      <c r="C829" s="191" t="s">
        <v>8133</v>
      </c>
      <c r="D829" s="191" t="s">
        <v>3160</v>
      </c>
      <c r="E829" s="191" t="s">
        <v>3186</v>
      </c>
      <c r="F829" s="191" t="s">
        <v>8136</v>
      </c>
      <c r="G829" s="191">
        <v>12</v>
      </c>
    </row>
    <row r="830" spans="1:7" x14ac:dyDescent="0.25">
      <c r="A830" s="191">
        <v>829</v>
      </c>
      <c r="B830" s="191" t="s">
        <v>5847</v>
      </c>
      <c r="C830" s="191" t="s">
        <v>8133</v>
      </c>
      <c r="D830" s="191" t="s">
        <v>3160</v>
      </c>
      <c r="E830" s="191" t="s">
        <v>3186</v>
      </c>
      <c r="F830" s="191" t="s">
        <v>8136</v>
      </c>
      <c r="G830" s="191">
        <v>12</v>
      </c>
    </row>
    <row r="831" spans="1:7" x14ac:dyDescent="0.25">
      <c r="A831" s="191">
        <v>830</v>
      </c>
      <c r="B831" s="191" t="s">
        <v>5847</v>
      </c>
      <c r="C831" s="191" t="s">
        <v>8133</v>
      </c>
      <c r="D831" s="191" t="s">
        <v>3160</v>
      </c>
      <c r="E831" s="191" t="s">
        <v>3186</v>
      </c>
      <c r="F831" s="191" t="s">
        <v>8136</v>
      </c>
      <c r="G831" s="191">
        <v>12</v>
      </c>
    </row>
    <row r="832" spans="1:7" x14ac:dyDescent="0.25">
      <c r="A832" s="191">
        <v>831</v>
      </c>
      <c r="B832" s="191" t="s">
        <v>5847</v>
      </c>
      <c r="C832" s="191" t="s">
        <v>8133</v>
      </c>
      <c r="D832" s="191" t="s">
        <v>3160</v>
      </c>
      <c r="E832" s="191" t="s">
        <v>3186</v>
      </c>
      <c r="F832" s="191" t="s">
        <v>8136</v>
      </c>
      <c r="G832" s="191">
        <v>12</v>
      </c>
    </row>
    <row r="833" spans="1:7" x14ac:dyDescent="0.25">
      <c r="A833" s="191">
        <v>832</v>
      </c>
      <c r="B833" s="191" t="s">
        <v>5847</v>
      </c>
      <c r="C833" s="191" t="s">
        <v>8133</v>
      </c>
      <c r="D833" s="191" t="s">
        <v>3160</v>
      </c>
      <c r="E833" s="191" t="s">
        <v>3186</v>
      </c>
      <c r="F833" s="191" t="s">
        <v>8136</v>
      </c>
      <c r="G833" s="191">
        <v>12</v>
      </c>
    </row>
    <row r="834" spans="1:7" x14ac:dyDescent="0.25">
      <c r="A834" s="191">
        <v>833</v>
      </c>
      <c r="B834" s="191" t="s">
        <v>5847</v>
      </c>
      <c r="C834" s="191" t="s">
        <v>8133</v>
      </c>
      <c r="D834" s="191" t="s">
        <v>3160</v>
      </c>
      <c r="E834" s="191" t="s">
        <v>3186</v>
      </c>
      <c r="F834" s="191" t="s">
        <v>8136</v>
      </c>
      <c r="G834" s="191">
        <v>12</v>
      </c>
    </row>
    <row r="835" spans="1:7" x14ac:dyDescent="0.25">
      <c r="A835" s="191">
        <v>834</v>
      </c>
      <c r="B835" s="191" t="s">
        <v>5847</v>
      </c>
      <c r="C835" s="191" t="s">
        <v>8133</v>
      </c>
      <c r="D835" s="191" t="s">
        <v>3160</v>
      </c>
      <c r="E835" s="191" t="s">
        <v>3186</v>
      </c>
      <c r="F835" s="191" t="s">
        <v>8136</v>
      </c>
      <c r="G835" s="191">
        <v>12</v>
      </c>
    </row>
    <row r="836" spans="1:7" x14ac:dyDescent="0.25">
      <c r="A836" s="191">
        <v>835</v>
      </c>
      <c r="B836" s="191" t="s">
        <v>5847</v>
      </c>
      <c r="C836" s="191" t="s">
        <v>8133</v>
      </c>
      <c r="D836" s="191" t="s">
        <v>3160</v>
      </c>
      <c r="E836" s="191" t="s">
        <v>3186</v>
      </c>
      <c r="F836" s="191" t="s">
        <v>8136</v>
      </c>
      <c r="G836" s="191">
        <v>12</v>
      </c>
    </row>
    <row r="837" spans="1:7" x14ac:dyDescent="0.25">
      <c r="A837" s="191">
        <v>836</v>
      </c>
      <c r="B837" s="191" t="s">
        <v>5847</v>
      </c>
      <c r="C837" s="191" t="s">
        <v>8133</v>
      </c>
      <c r="D837" s="191" t="s">
        <v>3160</v>
      </c>
      <c r="E837" s="191" t="s">
        <v>3186</v>
      </c>
      <c r="F837" s="191" t="s">
        <v>8136</v>
      </c>
      <c r="G837" s="191">
        <v>12</v>
      </c>
    </row>
    <row r="838" spans="1:7" x14ac:dyDescent="0.25">
      <c r="A838" s="191">
        <v>837</v>
      </c>
      <c r="B838" s="191" t="s">
        <v>5847</v>
      </c>
      <c r="C838" s="191" t="s">
        <v>8133</v>
      </c>
      <c r="D838" s="191" t="s">
        <v>3160</v>
      </c>
      <c r="E838" s="191" t="s">
        <v>3186</v>
      </c>
      <c r="F838" s="191" t="s">
        <v>8136</v>
      </c>
      <c r="G838" s="191">
        <v>12</v>
      </c>
    </row>
    <row r="839" spans="1:7" x14ac:dyDescent="0.25">
      <c r="A839" s="191">
        <v>838</v>
      </c>
      <c r="B839" s="191" t="s">
        <v>5847</v>
      </c>
      <c r="C839" s="191" t="s">
        <v>8133</v>
      </c>
      <c r="D839" s="191" t="s">
        <v>3160</v>
      </c>
      <c r="E839" s="191" t="s">
        <v>3186</v>
      </c>
      <c r="F839" s="191" t="s">
        <v>8136</v>
      </c>
      <c r="G839" s="191">
        <v>12</v>
      </c>
    </row>
    <row r="840" spans="1:7" x14ac:dyDescent="0.25">
      <c r="A840" s="191">
        <v>839</v>
      </c>
      <c r="B840" s="191" t="s">
        <v>5847</v>
      </c>
      <c r="C840" s="191" t="s">
        <v>8133</v>
      </c>
      <c r="D840" s="191" t="s">
        <v>3160</v>
      </c>
      <c r="E840" s="191" t="s">
        <v>3186</v>
      </c>
      <c r="F840" s="191" t="s">
        <v>8136</v>
      </c>
      <c r="G840" s="191">
        <v>12</v>
      </c>
    </row>
    <row r="841" spans="1:7" x14ac:dyDescent="0.25">
      <c r="A841" s="191">
        <v>840</v>
      </c>
      <c r="B841" s="191" t="s">
        <v>5847</v>
      </c>
      <c r="C841" s="191" t="s">
        <v>8133</v>
      </c>
      <c r="D841" s="191" t="s">
        <v>3160</v>
      </c>
      <c r="E841" s="191" t="s">
        <v>3186</v>
      </c>
      <c r="F841" s="191" t="s">
        <v>8136</v>
      </c>
      <c r="G841" s="191">
        <v>12</v>
      </c>
    </row>
    <row r="842" spans="1:7" x14ac:dyDescent="0.25">
      <c r="A842" s="191">
        <v>841</v>
      </c>
      <c r="B842" s="191" t="s">
        <v>5847</v>
      </c>
      <c r="C842" s="191" t="s">
        <v>8133</v>
      </c>
      <c r="D842" s="191" t="s">
        <v>3160</v>
      </c>
      <c r="E842" s="191" t="s">
        <v>3186</v>
      </c>
      <c r="F842" s="191" t="s">
        <v>8136</v>
      </c>
      <c r="G842" s="191">
        <v>12</v>
      </c>
    </row>
    <row r="843" spans="1:7" x14ac:dyDescent="0.25">
      <c r="A843" s="191">
        <v>842</v>
      </c>
      <c r="B843" s="191" t="s">
        <v>5847</v>
      </c>
      <c r="C843" s="191" t="s">
        <v>8133</v>
      </c>
      <c r="D843" s="191" t="s">
        <v>3160</v>
      </c>
      <c r="E843" s="191" t="s">
        <v>3186</v>
      </c>
      <c r="F843" s="191" t="s">
        <v>8136</v>
      </c>
      <c r="G843" s="191">
        <v>12</v>
      </c>
    </row>
    <row r="844" spans="1:7" x14ac:dyDescent="0.25">
      <c r="A844" s="191">
        <v>843</v>
      </c>
      <c r="B844" s="191" t="s">
        <v>5847</v>
      </c>
      <c r="C844" s="191" t="s">
        <v>8133</v>
      </c>
      <c r="D844" s="191" t="s">
        <v>3160</v>
      </c>
      <c r="E844" s="191" t="s">
        <v>3186</v>
      </c>
      <c r="F844" s="191" t="s">
        <v>8136</v>
      </c>
      <c r="G844" s="191">
        <v>12</v>
      </c>
    </row>
    <row r="845" spans="1:7" x14ac:dyDescent="0.25">
      <c r="A845" s="191">
        <v>844</v>
      </c>
      <c r="B845" s="191" t="s">
        <v>5847</v>
      </c>
      <c r="C845" s="191" t="s">
        <v>8133</v>
      </c>
      <c r="D845" s="191" t="s">
        <v>3160</v>
      </c>
      <c r="E845" s="191" t="s">
        <v>3186</v>
      </c>
      <c r="F845" s="191" t="s">
        <v>8136</v>
      </c>
      <c r="G845" s="191">
        <v>12</v>
      </c>
    </row>
    <row r="846" spans="1:7" x14ac:dyDescent="0.25">
      <c r="A846" s="191">
        <v>845</v>
      </c>
      <c r="B846" s="191" t="s">
        <v>5847</v>
      </c>
      <c r="C846" s="191" t="s">
        <v>8133</v>
      </c>
      <c r="D846" s="191" t="s">
        <v>3160</v>
      </c>
      <c r="E846" s="191" t="s">
        <v>3186</v>
      </c>
      <c r="F846" s="191" t="s">
        <v>8136</v>
      </c>
      <c r="G846" s="191">
        <v>12</v>
      </c>
    </row>
    <row r="847" spans="1:7" x14ac:dyDescent="0.25">
      <c r="A847" s="191">
        <v>846</v>
      </c>
      <c r="B847" s="191" t="s">
        <v>5847</v>
      </c>
      <c r="C847" s="191" t="s">
        <v>8133</v>
      </c>
      <c r="D847" s="191" t="s">
        <v>3160</v>
      </c>
      <c r="E847" s="191" t="s">
        <v>3186</v>
      </c>
      <c r="F847" s="191" t="s">
        <v>8136</v>
      </c>
      <c r="G847" s="191">
        <v>12</v>
      </c>
    </row>
    <row r="848" spans="1:7" x14ac:dyDescent="0.25">
      <c r="A848" s="191">
        <v>847</v>
      </c>
      <c r="B848" s="191" t="s">
        <v>5847</v>
      </c>
      <c r="C848" s="191" t="s">
        <v>8133</v>
      </c>
      <c r="D848" s="191" t="s">
        <v>3160</v>
      </c>
      <c r="E848" s="191" t="s">
        <v>3186</v>
      </c>
      <c r="F848" s="191" t="s">
        <v>8136</v>
      </c>
      <c r="G848" s="191">
        <v>12</v>
      </c>
    </row>
    <row r="849" spans="1:7" x14ac:dyDescent="0.25">
      <c r="A849" s="191">
        <v>848</v>
      </c>
      <c r="B849" s="191" t="s">
        <v>5847</v>
      </c>
      <c r="C849" s="191" t="s">
        <v>8133</v>
      </c>
      <c r="D849" s="191" t="s">
        <v>3160</v>
      </c>
      <c r="E849" s="191" t="s">
        <v>3186</v>
      </c>
      <c r="F849" s="191" t="s">
        <v>8136</v>
      </c>
      <c r="G849" s="191">
        <v>12</v>
      </c>
    </row>
    <row r="850" spans="1:7" x14ac:dyDescent="0.25">
      <c r="A850" s="191">
        <v>849</v>
      </c>
      <c r="B850" s="191" t="s">
        <v>5847</v>
      </c>
      <c r="C850" s="191" t="s">
        <v>8133</v>
      </c>
      <c r="D850" s="191" t="s">
        <v>3160</v>
      </c>
      <c r="E850" s="191" t="s">
        <v>3186</v>
      </c>
      <c r="F850" s="191" t="s">
        <v>8136</v>
      </c>
      <c r="G850" s="191">
        <v>12</v>
      </c>
    </row>
    <row r="851" spans="1:7" x14ac:dyDescent="0.25">
      <c r="A851" s="191">
        <v>850</v>
      </c>
      <c r="B851" s="191" t="s">
        <v>5847</v>
      </c>
      <c r="C851" s="191" t="s">
        <v>8133</v>
      </c>
      <c r="D851" s="191" t="s">
        <v>3160</v>
      </c>
      <c r="E851" s="191" t="s">
        <v>3186</v>
      </c>
      <c r="F851" s="191" t="s">
        <v>8136</v>
      </c>
      <c r="G851" s="191">
        <v>12</v>
      </c>
    </row>
    <row r="852" spans="1:7" x14ac:dyDescent="0.25">
      <c r="A852" s="191">
        <v>851</v>
      </c>
      <c r="B852" s="191" t="s">
        <v>5847</v>
      </c>
      <c r="C852" s="191" t="s">
        <v>8133</v>
      </c>
      <c r="D852" s="191" t="s">
        <v>3160</v>
      </c>
      <c r="E852" s="191" t="s">
        <v>3186</v>
      </c>
      <c r="F852" s="191" t="s">
        <v>8136</v>
      </c>
      <c r="G852" s="191">
        <v>12</v>
      </c>
    </row>
    <row r="853" spans="1:7" x14ac:dyDescent="0.25">
      <c r="A853" s="191">
        <v>852</v>
      </c>
      <c r="B853" s="191" t="s">
        <v>5847</v>
      </c>
      <c r="C853" s="191" t="s">
        <v>8133</v>
      </c>
      <c r="D853" s="191" t="s">
        <v>3160</v>
      </c>
      <c r="E853" s="191" t="s">
        <v>3186</v>
      </c>
      <c r="F853" s="191" t="s">
        <v>8136</v>
      </c>
      <c r="G853" s="191">
        <v>12</v>
      </c>
    </row>
    <row r="854" spans="1:7" x14ac:dyDescent="0.25">
      <c r="A854" s="191">
        <v>853</v>
      </c>
      <c r="B854" s="191" t="s">
        <v>5847</v>
      </c>
      <c r="C854" s="191" t="s">
        <v>8133</v>
      </c>
      <c r="D854" s="191" t="s">
        <v>3160</v>
      </c>
      <c r="E854" s="191" t="s">
        <v>3186</v>
      </c>
      <c r="F854" s="191" t="s">
        <v>8136</v>
      </c>
      <c r="G854" s="191">
        <v>12</v>
      </c>
    </row>
    <row r="855" spans="1:7" x14ac:dyDescent="0.25">
      <c r="A855" s="191">
        <v>854</v>
      </c>
      <c r="B855" s="191" t="s">
        <v>5847</v>
      </c>
      <c r="C855" s="191" t="s">
        <v>8133</v>
      </c>
      <c r="D855" s="191" t="s">
        <v>3160</v>
      </c>
      <c r="E855" s="191" t="s">
        <v>3186</v>
      </c>
      <c r="F855" s="191" t="s">
        <v>8136</v>
      </c>
      <c r="G855" s="191">
        <v>12</v>
      </c>
    </row>
    <row r="856" spans="1:7" x14ac:dyDescent="0.25">
      <c r="A856" s="191">
        <v>855</v>
      </c>
      <c r="B856" s="191" t="s">
        <v>5847</v>
      </c>
      <c r="C856" s="191" t="s">
        <v>8133</v>
      </c>
      <c r="D856" s="191" t="s">
        <v>3160</v>
      </c>
      <c r="E856" s="191" t="s">
        <v>3186</v>
      </c>
      <c r="F856" s="191" t="s">
        <v>8136</v>
      </c>
      <c r="G856" s="191">
        <v>12</v>
      </c>
    </row>
    <row r="857" spans="1:7" x14ac:dyDescent="0.25">
      <c r="A857" s="191">
        <v>856</v>
      </c>
      <c r="B857" s="191" t="s">
        <v>5847</v>
      </c>
      <c r="C857" s="191" t="s">
        <v>8133</v>
      </c>
      <c r="D857" s="191" t="s">
        <v>3160</v>
      </c>
      <c r="E857" s="191" t="s">
        <v>3186</v>
      </c>
      <c r="F857" s="191" t="s">
        <v>8136</v>
      </c>
      <c r="G857" s="191">
        <v>12</v>
      </c>
    </row>
    <row r="858" spans="1:7" x14ac:dyDescent="0.25">
      <c r="A858" s="191">
        <v>857</v>
      </c>
      <c r="B858" s="191" t="s">
        <v>5847</v>
      </c>
      <c r="C858" s="191" t="s">
        <v>8133</v>
      </c>
      <c r="D858" s="191" t="s">
        <v>3160</v>
      </c>
      <c r="E858" s="191" t="s">
        <v>3186</v>
      </c>
      <c r="F858" s="191" t="s">
        <v>8136</v>
      </c>
      <c r="G858" s="191">
        <v>12</v>
      </c>
    </row>
    <row r="859" spans="1:7" x14ac:dyDescent="0.25">
      <c r="A859" s="191">
        <v>858</v>
      </c>
      <c r="B859" s="191" t="s">
        <v>5847</v>
      </c>
      <c r="C859" s="191" t="s">
        <v>8133</v>
      </c>
      <c r="D859" s="191" t="s">
        <v>3160</v>
      </c>
      <c r="E859" s="191" t="s">
        <v>3186</v>
      </c>
      <c r="F859" s="191" t="s">
        <v>8136</v>
      </c>
      <c r="G859" s="191">
        <v>12</v>
      </c>
    </row>
    <row r="860" spans="1:7" x14ac:dyDescent="0.25">
      <c r="A860" s="191">
        <v>859</v>
      </c>
      <c r="B860" s="191" t="s">
        <v>5847</v>
      </c>
      <c r="C860" s="191" t="s">
        <v>8133</v>
      </c>
      <c r="D860" s="191" t="s">
        <v>3160</v>
      </c>
      <c r="E860" s="191" t="s">
        <v>3186</v>
      </c>
      <c r="F860" s="191" t="s">
        <v>8136</v>
      </c>
      <c r="G860" s="191">
        <v>12</v>
      </c>
    </row>
    <row r="861" spans="1:7" x14ac:dyDescent="0.25">
      <c r="A861" s="191">
        <v>860</v>
      </c>
      <c r="B861" s="191" t="s">
        <v>5847</v>
      </c>
      <c r="C861" s="191" t="s">
        <v>8133</v>
      </c>
      <c r="D861" s="191" t="s">
        <v>3160</v>
      </c>
      <c r="E861" s="191" t="s">
        <v>3186</v>
      </c>
      <c r="F861" s="191" t="s">
        <v>8136</v>
      </c>
      <c r="G861" s="191">
        <v>12</v>
      </c>
    </row>
    <row r="862" spans="1:7" x14ac:dyDescent="0.25">
      <c r="A862" s="191">
        <v>861</v>
      </c>
      <c r="B862" s="191" t="s">
        <v>5847</v>
      </c>
      <c r="C862" s="191" t="s">
        <v>8133</v>
      </c>
      <c r="D862" s="191" t="s">
        <v>3160</v>
      </c>
      <c r="E862" s="191" t="s">
        <v>3186</v>
      </c>
      <c r="F862" s="191" t="s">
        <v>8136</v>
      </c>
      <c r="G862" s="191">
        <v>12</v>
      </c>
    </row>
    <row r="863" spans="1:7" x14ac:dyDescent="0.25">
      <c r="A863" s="191">
        <v>862</v>
      </c>
      <c r="B863" s="191" t="s">
        <v>5847</v>
      </c>
      <c r="C863" s="191" t="s">
        <v>8133</v>
      </c>
      <c r="D863" s="191" t="s">
        <v>3160</v>
      </c>
      <c r="E863" s="191" t="s">
        <v>3186</v>
      </c>
      <c r="F863" s="191" t="s">
        <v>8136</v>
      </c>
      <c r="G863" s="191">
        <v>12</v>
      </c>
    </row>
    <row r="864" spans="1:7" x14ac:dyDescent="0.25">
      <c r="A864" s="191">
        <v>863</v>
      </c>
      <c r="B864" s="191" t="s">
        <v>5847</v>
      </c>
      <c r="C864" s="191" t="s">
        <v>8133</v>
      </c>
      <c r="D864" s="191" t="s">
        <v>3160</v>
      </c>
      <c r="E864" s="191" t="s">
        <v>3186</v>
      </c>
      <c r="F864" s="191" t="s">
        <v>8136</v>
      </c>
      <c r="G864" s="191">
        <v>12</v>
      </c>
    </row>
    <row r="865" spans="1:7" x14ac:dyDescent="0.25">
      <c r="A865" s="191">
        <v>864</v>
      </c>
      <c r="B865" s="191" t="s">
        <v>5847</v>
      </c>
      <c r="C865" s="191" t="s">
        <v>8133</v>
      </c>
      <c r="D865" s="191" t="s">
        <v>3160</v>
      </c>
      <c r="E865" s="191" t="s">
        <v>3186</v>
      </c>
      <c r="F865" s="191" t="s">
        <v>8136</v>
      </c>
      <c r="G865" s="191">
        <v>12</v>
      </c>
    </row>
    <row r="866" spans="1:7" x14ac:dyDescent="0.25">
      <c r="A866" s="191">
        <v>865</v>
      </c>
      <c r="B866" s="191" t="s">
        <v>5847</v>
      </c>
      <c r="C866" s="191" t="s">
        <v>8133</v>
      </c>
      <c r="D866" s="191" t="s">
        <v>3160</v>
      </c>
      <c r="E866" s="191" t="s">
        <v>3186</v>
      </c>
      <c r="F866" s="191" t="s">
        <v>8136</v>
      </c>
      <c r="G866" s="191">
        <v>12</v>
      </c>
    </row>
    <row r="867" spans="1:7" x14ac:dyDescent="0.25">
      <c r="A867" s="191">
        <v>866</v>
      </c>
      <c r="B867" s="191" t="s">
        <v>5847</v>
      </c>
      <c r="C867" s="191" t="s">
        <v>8133</v>
      </c>
      <c r="D867" s="191" t="s">
        <v>3160</v>
      </c>
      <c r="E867" s="191" t="s">
        <v>3186</v>
      </c>
      <c r="F867" s="191" t="s">
        <v>8136</v>
      </c>
      <c r="G867" s="191">
        <v>12</v>
      </c>
    </row>
    <row r="868" spans="1:7" x14ac:dyDescent="0.25">
      <c r="A868" s="191">
        <v>867</v>
      </c>
      <c r="B868" s="191" t="s">
        <v>5847</v>
      </c>
      <c r="C868" s="191" t="s">
        <v>8133</v>
      </c>
      <c r="D868" s="191" t="s">
        <v>3160</v>
      </c>
      <c r="E868" s="191" t="s">
        <v>3186</v>
      </c>
      <c r="F868" s="191" t="s">
        <v>8136</v>
      </c>
      <c r="G868" s="191">
        <v>12</v>
      </c>
    </row>
    <row r="869" spans="1:7" x14ac:dyDescent="0.25">
      <c r="A869" s="191">
        <v>868</v>
      </c>
      <c r="B869" s="191" t="s">
        <v>5847</v>
      </c>
      <c r="C869" s="191" t="s">
        <v>8133</v>
      </c>
      <c r="D869" s="191" t="s">
        <v>3160</v>
      </c>
      <c r="E869" s="191" t="s">
        <v>3186</v>
      </c>
      <c r="F869" s="191" t="s">
        <v>8136</v>
      </c>
      <c r="G869" s="191">
        <v>12</v>
      </c>
    </row>
    <row r="870" spans="1:7" x14ac:dyDescent="0.25">
      <c r="A870" s="191">
        <v>869</v>
      </c>
      <c r="B870" s="191" t="s">
        <v>5847</v>
      </c>
      <c r="C870" s="191" t="s">
        <v>8133</v>
      </c>
      <c r="D870" s="191" t="s">
        <v>3160</v>
      </c>
      <c r="E870" s="191" t="s">
        <v>3186</v>
      </c>
      <c r="F870" s="191" t="s">
        <v>8136</v>
      </c>
      <c r="G870" s="191">
        <v>12</v>
      </c>
    </row>
    <row r="871" spans="1:7" x14ac:dyDescent="0.25">
      <c r="A871" s="191">
        <v>870</v>
      </c>
      <c r="B871" s="191" t="s">
        <v>5847</v>
      </c>
      <c r="C871" s="191" t="s">
        <v>8133</v>
      </c>
      <c r="D871" s="191" t="s">
        <v>3160</v>
      </c>
      <c r="E871" s="191" t="s">
        <v>3186</v>
      </c>
      <c r="F871" s="191" t="s">
        <v>8136</v>
      </c>
      <c r="G871" s="191">
        <v>12</v>
      </c>
    </row>
    <row r="872" spans="1:7" x14ac:dyDescent="0.25">
      <c r="A872" s="191">
        <v>871</v>
      </c>
      <c r="B872" s="191" t="s">
        <v>5847</v>
      </c>
      <c r="C872" s="191" t="s">
        <v>8133</v>
      </c>
      <c r="D872" s="191" t="s">
        <v>3160</v>
      </c>
      <c r="E872" s="191" t="s">
        <v>3186</v>
      </c>
      <c r="F872" s="191" t="s">
        <v>8136</v>
      </c>
      <c r="G872" s="191">
        <v>12</v>
      </c>
    </row>
    <row r="873" spans="1:7" x14ac:dyDescent="0.25">
      <c r="A873" s="191">
        <v>872</v>
      </c>
      <c r="B873" s="191" t="s">
        <v>5847</v>
      </c>
      <c r="C873" s="191" t="s">
        <v>8133</v>
      </c>
      <c r="D873" s="191" t="s">
        <v>3160</v>
      </c>
      <c r="E873" s="191" t="s">
        <v>3186</v>
      </c>
      <c r="F873" s="191" t="s">
        <v>8136</v>
      </c>
      <c r="G873" s="191">
        <v>12</v>
      </c>
    </row>
    <row r="874" spans="1:7" x14ac:dyDescent="0.25">
      <c r="A874" s="191">
        <v>873</v>
      </c>
      <c r="B874" s="191" t="s">
        <v>5847</v>
      </c>
      <c r="C874" s="191" t="s">
        <v>8133</v>
      </c>
      <c r="D874" s="191" t="s">
        <v>3160</v>
      </c>
      <c r="E874" s="191" t="s">
        <v>3186</v>
      </c>
      <c r="F874" s="191" t="s">
        <v>8136</v>
      </c>
      <c r="G874" s="191">
        <v>12</v>
      </c>
    </row>
    <row r="875" spans="1:7" x14ac:dyDescent="0.25">
      <c r="A875" s="191">
        <v>874</v>
      </c>
      <c r="B875" s="191" t="s">
        <v>5847</v>
      </c>
      <c r="C875" s="191" t="s">
        <v>8133</v>
      </c>
      <c r="D875" s="191" t="s">
        <v>3160</v>
      </c>
      <c r="E875" s="191" t="s">
        <v>3186</v>
      </c>
      <c r="F875" s="191" t="s">
        <v>8136</v>
      </c>
      <c r="G875" s="191">
        <v>12</v>
      </c>
    </row>
    <row r="876" spans="1:7" x14ac:dyDescent="0.25">
      <c r="A876" s="191">
        <v>875</v>
      </c>
      <c r="B876" s="191" t="s">
        <v>5847</v>
      </c>
      <c r="C876" s="191" t="s">
        <v>8133</v>
      </c>
      <c r="D876" s="191" t="s">
        <v>3160</v>
      </c>
      <c r="E876" s="191" t="s">
        <v>3186</v>
      </c>
      <c r="F876" s="191" t="s">
        <v>8136</v>
      </c>
      <c r="G876" s="191">
        <v>12</v>
      </c>
    </row>
    <row r="877" spans="1:7" x14ac:dyDescent="0.25">
      <c r="A877" s="191">
        <v>876</v>
      </c>
      <c r="B877" s="191" t="s">
        <v>5847</v>
      </c>
      <c r="C877" s="191" t="s">
        <v>8133</v>
      </c>
      <c r="D877" s="191" t="s">
        <v>3160</v>
      </c>
      <c r="E877" s="191" t="s">
        <v>3186</v>
      </c>
      <c r="F877" s="191" t="s">
        <v>8136</v>
      </c>
      <c r="G877" s="191">
        <v>12</v>
      </c>
    </row>
    <row r="878" spans="1:7" x14ac:dyDescent="0.25">
      <c r="A878" s="191">
        <v>877</v>
      </c>
      <c r="B878" s="191" t="s">
        <v>5847</v>
      </c>
      <c r="C878" s="191" t="s">
        <v>8133</v>
      </c>
      <c r="D878" s="191" t="s">
        <v>3160</v>
      </c>
      <c r="E878" s="191" t="s">
        <v>3186</v>
      </c>
      <c r="F878" s="191" t="s">
        <v>8136</v>
      </c>
      <c r="G878" s="191">
        <v>12</v>
      </c>
    </row>
    <row r="879" spans="1:7" x14ac:dyDescent="0.25">
      <c r="A879" s="191">
        <v>878</v>
      </c>
      <c r="B879" s="191" t="s">
        <v>5847</v>
      </c>
      <c r="C879" s="191" t="s">
        <v>8133</v>
      </c>
      <c r="D879" s="191" t="s">
        <v>3160</v>
      </c>
      <c r="E879" s="191" t="s">
        <v>3186</v>
      </c>
      <c r="F879" s="191" t="s">
        <v>8136</v>
      </c>
      <c r="G879" s="191">
        <v>12</v>
      </c>
    </row>
    <row r="880" spans="1:7" x14ac:dyDescent="0.25">
      <c r="A880" s="191">
        <v>879</v>
      </c>
      <c r="B880" s="191" t="s">
        <v>5847</v>
      </c>
      <c r="C880" s="191" t="s">
        <v>8133</v>
      </c>
      <c r="D880" s="191" t="s">
        <v>3160</v>
      </c>
      <c r="E880" s="191" t="s">
        <v>3186</v>
      </c>
      <c r="F880" s="191" t="s">
        <v>8136</v>
      </c>
      <c r="G880" s="191">
        <v>12</v>
      </c>
    </row>
    <row r="881" spans="1:7" x14ac:dyDescent="0.25">
      <c r="A881" s="191">
        <v>880</v>
      </c>
      <c r="B881" s="191" t="s">
        <v>5847</v>
      </c>
      <c r="C881" s="191" t="s">
        <v>8133</v>
      </c>
      <c r="D881" s="191" t="s">
        <v>3160</v>
      </c>
      <c r="E881" s="191" t="s">
        <v>3186</v>
      </c>
      <c r="F881" s="191" t="s">
        <v>8136</v>
      </c>
      <c r="G881" s="191">
        <v>12</v>
      </c>
    </row>
    <row r="882" spans="1:7" x14ac:dyDescent="0.25">
      <c r="A882" s="191">
        <v>881</v>
      </c>
      <c r="B882" s="191" t="s">
        <v>5847</v>
      </c>
      <c r="C882" s="191" t="s">
        <v>8133</v>
      </c>
      <c r="D882" s="191" t="s">
        <v>3160</v>
      </c>
      <c r="E882" s="191" t="s">
        <v>3186</v>
      </c>
      <c r="F882" s="191" t="s">
        <v>8136</v>
      </c>
      <c r="G882" s="191">
        <v>12</v>
      </c>
    </row>
    <row r="883" spans="1:7" x14ac:dyDescent="0.25">
      <c r="A883" s="191">
        <v>882</v>
      </c>
      <c r="B883" s="191" t="s">
        <v>5847</v>
      </c>
      <c r="C883" s="191" t="s">
        <v>8133</v>
      </c>
      <c r="D883" s="191" t="s">
        <v>3160</v>
      </c>
      <c r="E883" s="191" t="s">
        <v>3186</v>
      </c>
      <c r="F883" s="191" t="s">
        <v>8136</v>
      </c>
      <c r="G883" s="191">
        <v>12</v>
      </c>
    </row>
    <row r="884" spans="1:7" x14ac:dyDescent="0.25">
      <c r="A884" s="191">
        <v>883</v>
      </c>
      <c r="B884" s="191" t="s">
        <v>5847</v>
      </c>
      <c r="C884" s="191" t="s">
        <v>8133</v>
      </c>
      <c r="D884" s="191" t="s">
        <v>3160</v>
      </c>
      <c r="E884" s="191" t="s">
        <v>3186</v>
      </c>
      <c r="F884" s="191" t="s">
        <v>8136</v>
      </c>
      <c r="G884" s="191">
        <v>12</v>
      </c>
    </row>
    <row r="885" spans="1:7" x14ac:dyDescent="0.25">
      <c r="A885" s="191">
        <v>884</v>
      </c>
      <c r="B885" s="191" t="s">
        <v>5847</v>
      </c>
      <c r="C885" s="191" t="s">
        <v>8133</v>
      </c>
      <c r="D885" s="191" t="s">
        <v>3160</v>
      </c>
      <c r="E885" s="191" t="s">
        <v>3186</v>
      </c>
      <c r="F885" s="191" t="s">
        <v>8136</v>
      </c>
      <c r="G885" s="191">
        <v>12</v>
      </c>
    </row>
    <row r="886" spans="1:7" x14ac:dyDescent="0.25">
      <c r="A886" s="191">
        <v>885</v>
      </c>
      <c r="B886" s="191" t="s">
        <v>5847</v>
      </c>
      <c r="C886" s="191" t="s">
        <v>8133</v>
      </c>
      <c r="D886" s="191" t="s">
        <v>3160</v>
      </c>
      <c r="E886" s="191" t="s">
        <v>3186</v>
      </c>
      <c r="F886" s="191" t="s">
        <v>8136</v>
      </c>
      <c r="G886" s="191">
        <v>12</v>
      </c>
    </row>
    <row r="887" spans="1:7" x14ac:dyDescent="0.25">
      <c r="A887" s="191">
        <v>886</v>
      </c>
      <c r="B887" s="191" t="s">
        <v>5847</v>
      </c>
      <c r="C887" s="191" t="s">
        <v>8133</v>
      </c>
      <c r="D887" s="191" t="s">
        <v>3160</v>
      </c>
      <c r="E887" s="191" t="s">
        <v>3186</v>
      </c>
      <c r="F887" s="191" t="s">
        <v>8136</v>
      </c>
      <c r="G887" s="191">
        <v>12</v>
      </c>
    </row>
    <row r="888" spans="1:7" x14ac:dyDescent="0.25">
      <c r="A888" s="191">
        <v>887</v>
      </c>
      <c r="B888" s="191" t="s">
        <v>5847</v>
      </c>
      <c r="C888" s="191" t="s">
        <v>8133</v>
      </c>
      <c r="D888" s="191" t="s">
        <v>3160</v>
      </c>
      <c r="E888" s="191" t="s">
        <v>3186</v>
      </c>
      <c r="F888" s="191" t="s">
        <v>8136</v>
      </c>
      <c r="G888" s="191">
        <v>12</v>
      </c>
    </row>
    <row r="889" spans="1:7" x14ac:dyDescent="0.25">
      <c r="A889" s="191">
        <v>888</v>
      </c>
      <c r="B889" s="191" t="s">
        <v>5847</v>
      </c>
      <c r="C889" s="191" t="s">
        <v>8133</v>
      </c>
      <c r="D889" s="191" t="s">
        <v>3160</v>
      </c>
      <c r="E889" s="191" t="s">
        <v>3186</v>
      </c>
      <c r="F889" s="191" t="s">
        <v>8136</v>
      </c>
      <c r="G889" s="191">
        <v>12</v>
      </c>
    </row>
    <row r="890" spans="1:7" x14ac:dyDescent="0.25">
      <c r="A890" s="191">
        <v>889</v>
      </c>
      <c r="B890" s="191" t="s">
        <v>5847</v>
      </c>
      <c r="C890" s="191" t="s">
        <v>8133</v>
      </c>
      <c r="D890" s="191" t="s">
        <v>3160</v>
      </c>
      <c r="E890" s="191" t="s">
        <v>3186</v>
      </c>
      <c r="F890" s="191" t="s">
        <v>8136</v>
      </c>
      <c r="G890" s="191">
        <v>12</v>
      </c>
    </row>
    <row r="891" spans="1:7" x14ac:dyDescent="0.25">
      <c r="A891" s="191">
        <v>890</v>
      </c>
      <c r="B891" s="191" t="s">
        <v>5847</v>
      </c>
      <c r="C891" s="191" t="s">
        <v>8133</v>
      </c>
      <c r="D891" s="191" t="s">
        <v>3160</v>
      </c>
      <c r="E891" s="191" t="s">
        <v>3186</v>
      </c>
      <c r="F891" s="191" t="s">
        <v>8136</v>
      </c>
      <c r="G891" s="191">
        <v>12</v>
      </c>
    </row>
    <row r="892" spans="1:7" x14ac:dyDescent="0.25">
      <c r="A892" s="191">
        <v>891</v>
      </c>
      <c r="B892" s="191" t="s">
        <v>5847</v>
      </c>
      <c r="C892" s="191" t="s">
        <v>8133</v>
      </c>
      <c r="D892" s="191" t="s">
        <v>3160</v>
      </c>
      <c r="E892" s="191" t="s">
        <v>3186</v>
      </c>
      <c r="F892" s="191" t="s">
        <v>8136</v>
      </c>
      <c r="G892" s="191">
        <v>12</v>
      </c>
    </row>
    <row r="893" spans="1:7" x14ac:dyDescent="0.25">
      <c r="A893" s="191">
        <v>892</v>
      </c>
      <c r="B893" s="191" t="s">
        <v>5847</v>
      </c>
      <c r="C893" s="191" t="s">
        <v>8133</v>
      </c>
      <c r="D893" s="191" t="s">
        <v>3160</v>
      </c>
      <c r="E893" s="191" t="s">
        <v>3186</v>
      </c>
      <c r="F893" s="191" t="s">
        <v>8136</v>
      </c>
      <c r="G893" s="191">
        <v>12</v>
      </c>
    </row>
    <row r="894" spans="1:7" x14ac:dyDescent="0.25">
      <c r="A894" s="191">
        <v>893</v>
      </c>
      <c r="B894" s="191" t="s">
        <v>5847</v>
      </c>
      <c r="C894" s="191" t="s">
        <v>8133</v>
      </c>
      <c r="D894" s="191" t="s">
        <v>3160</v>
      </c>
      <c r="E894" s="191" t="s">
        <v>3186</v>
      </c>
      <c r="F894" s="191" t="s">
        <v>8136</v>
      </c>
      <c r="G894" s="191">
        <v>12</v>
      </c>
    </row>
    <row r="895" spans="1:7" x14ac:dyDescent="0.25">
      <c r="A895" s="191">
        <v>894</v>
      </c>
      <c r="B895" s="191" t="s">
        <v>5847</v>
      </c>
      <c r="C895" s="191" t="s">
        <v>8133</v>
      </c>
      <c r="D895" s="191" t="s">
        <v>3160</v>
      </c>
      <c r="E895" s="191" t="s">
        <v>3186</v>
      </c>
      <c r="F895" s="191" t="s">
        <v>8136</v>
      </c>
      <c r="G895" s="191">
        <v>12</v>
      </c>
    </row>
    <row r="896" spans="1:7" x14ac:dyDescent="0.25">
      <c r="A896" s="191">
        <v>895</v>
      </c>
      <c r="B896" s="191" t="s">
        <v>5847</v>
      </c>
      <c r="C896" s="191" t="s">
        <v>8133</v>
      </c>
      <c r="D896" s="191" t="s">
        <v>3160</v>
      </c>
      <c r="E896" s="191" t="s">
        <v>3186</v>
      </c>
      <c r="F896" s="191" t="s">
        <v>8136</v>
      </c>
      <c r="G896" s="191">
        <v>12</v>
      </c>
    </row>
    <row r="897" spans="1:7" x14ac:dyDescent="0.25">
      <c r="A897" s="191">
        <v>896</v>
      </c>
      <c r="B897" s="191" t="s">
        <v>5847</v>
      </c>
      <c r="C897" s="191" t="s">
        <v>8133</v>
      </c>
      <c r="D897" s="191" t="s">
        <v>3160</v>
      </c>
      <c r="E897" s="191" t="s">
        <v>3186</v>
      </c>
      <c r="F897" s="191" t="s">
        <v>8136</v>
      </c>
      <c r="G897" s="191">
        <v>12</v>
      </c>
    </row>
    <row r="898" spans="1:7" x14ac:dyDescent="0.25">
      <c r="A898" s="191">
        <v>897</v>
      </c>
      <c r="B898" s="191" t="s">
        <v>5847</v>
      </c>
      <c r="C898" s="191" t="s">
        <v>8133</v>
      </c>
      <c r="D898" s="191" t="s">
        <v>3160</v>
      </c>
      <c r="E898" s="191" t="s">
        <v>3186</v>
      </c>
      <c r="F898" s="191" t="s">
        <v>8136</v>
      </c>
      <c r="G898" s="191">
        <v>12</v>
      </c>
    </row>
    <row r="899" spans="1:7" x14ac:dyDescent="0.25">
      <c r="A899" s="191">
        <v>898</v>
      </c>
      <c r="B899" s="191" t="s">
        <v>5847</v>
      </c>
      <c r="C899" s="191" t="s">
        <v>8133</v>
      </c>
      <c r="D899" s="191" t="s">
        <v>3160</v>
      </c>
      <c r="E899" s="191" t="s">
        <v>3186</v>
      </c>
      <c r="F899" s="191" t="s">
        <v>8136</v>
      </c>
      <c r="G899" s="191">
        <v>12</v>
      </c>
    </row>
    <row r="900" spans="1:7" x14ac:dyDescent="0.25">
      <c r="A900" s="191">
        <v>899</v>
      </c>
      <c r="B900" s="191" t="s">
        <v>5847</v>
      </c>
      <c r="C900" s="191" t="s">
        <v>8133</v>
      </c>
      <c r="D900" s="191" t="s">
        <v>3160</v>
      </c>
      <c r="E900" s="191" t="s">
        <v>3186</v>
      </c>
      <c r="F900" s="191" t="s">
        <v>8136</v>
      </c>
      <c r="G900" s="191">
        <v>12</v>
      </c>
    </row>
    <row r="901" spans="1:7" x14ac:dyDescent="0.25">
      <c r="A901" s="191">
        <v>900</v>
      </c>
      <c r="B901" s="191" t="s">
        <v>5847</v>
      </c>
      <c r="C901" s="191" t="s">
        <v>8133</v>
      </c>
      <c r="D901" s="191" t="s">
        <v>3160</v>
      </c>
      <c r="E901" s="191" t="s">
        <v>3186</v>
      </c>
      <c r="F901" s="191" t="s">
        <v>8136</v>
      </c>
      <c r="G901" s="191">
        <v>12</v>
      </c>
    </row>
    <row r="902" spans="1:7" x14ac:dyDescent="0.25">
      <c r="A902" s="191">
        <v>901</v>
      </c>
      <c r="B902" s="191" t="s">
        <v>5847</v>
      </c>
      <c r="C902" s="191" t="s">
        <v>8133</v>
      </c>
      <c r="D902" s="191" t="s">
        <v>3160</v>
      </c>
      <c r="E902" s="191" t="s">
        <v>3186</v>
      </c>
      <c r="F902" s="191" t="s">
        <v>8136</v>
      </c>
      <c r="G902" s="191">
        <v>12</v>
      </c>
    </row>
    <row r="903" spans="1:7" x14ac:dyDescent="0.25">
      <c r="A903" s="191">
        <v>902</v>
      </c>
      <c r="B903" s="191" t="s">
        <v>5847</v>
      </c>
      <c r="C903" s="191" t="s">
        <v>8133</v>
      </c>
      <c r="D903" s="191" t="s">
        <v>3160</v>
      </c>
      <c r="E903" s="191" t="s">
        <v>3186</v>
      </c>
      <c r="F903" s="191" t="s">
        <v>8136</v>
      </c>
      <c r="G903" s="191">
        <v>12</v>
      </c>
    </row>
    <row r="904" spans="1:7" x14ac:dyDescent="0.25">
      <c r="A904" s="191">
        <v>903</v>
      </c>
      <c r="B904" s="191" t="s">
        <v>5847</v>
      </c>
      <c r="C904" s="191" t="s">
        <v>8133</v>
      </c>
      <c r="D904" s="191" t="s">
        <v>3160</v>
      </c>
      <c r="E904" s="191" t="s">
        <v>3186</v>
      </c>
      <c r="F904" s="191" t="s">
        <v>8136</v>
      </c>
      <c r="G904" s="191">
        <v>12</v>
      </c>
    </row>
    <row r="905" spans="1:7" x14ac:dyDescent="0.25">
      <c r="A905" s="191">
        <v>904</v>
      </c>
      <c r="B905" s="191" t="s">
        <v>5847</v>
      </c>
      <c r="C905" s="191" t="s">
        <v>8133</v>
      </c>
      <c r="D905" s="191" t="s">
        <v>3160</v>
      </c>
      <c r="E905" s="191" t="s">
        <v>3186</v>
      </c>
      <c r="F905" s="191" t="s">
        <v>8136</v>
      </c>
      <c r="G905" s="191">
        <v>12</v>
      </c>
    </row>
    <row r="906" spans="1:7" x14ac:dyDescent="0.25">
      <c r="A906" s="191">
        <v>905</v>
      </c>
      <c r="B906" s="191" t="s">
        <v>5847</v>
      </c>
      <c r="C906" s="191" t="s">
        <v>8133</v>
      </c>
      <c r="D906" s="191" t="s">
        <v>3160</v>
      </c>
      <c r="E906" s="191" t="s">
        <v>3186</v>
      </c>
      <c r="F906" s="191" t="s">
        <v>8136</v>
      </c>
      <c r="G906" s="191">
        <v>12</v>
      </c>
    </row>
    <row r="907" spans="1:7" x14ac:dyDescent="0.25">
      <c r="A907" s="191">
        <v>906</v>
      </c>
      <c r="B907" s="191" t="s">
        <v>5847</v>
      </c>
      <c r="C907" s="191" t="s">
        <v>8133</v>
      </c>
      <c r="D907" s="191" t="s">
        <v>3160</v>
      </c>
      <c r="E907" s="191" t="s">
        <v>3186</v>
      </c>
      <c r="F907" s="191" t="s">
        <v>8136</v>
      </c>
      <c r="G907" s="191">
        <v>12</v>
      </c>
    </row>
    <row r="908" spans="1:7" x14ac:dyDescent="0.25">
      <c r="A908" s="191">
        <v>907</v>
      </c>
      <c r="B908" s="191" t="s">
        <v>5847</v>
      </c>
      <c r="C908" s="191" t="s">
        <v>8133</v>
      </c>
      <c r="D908" s="191" t="s">
        <v>3160</v>
      </c>
      <c r="E908" s="191" t="s">
        <v>3186</v>
      </c>
      <c r="F908" s="191" t="s">
        <v>8136</v>
      </c>
      <c r="G908" s="191">
        <v>12</v>
      </c>
    </row>
    <row r="909" spans="1:7" x14ac:dyDescent="0.25">
      <c r="A909" s="191">
        <v>908</v>
      </c>
      <c r="B909" s="191" t="s">
        <v>5847</v>
      </c>
      <c r="C909" s="191" t="s">
        <v>8133</v>
      </c>
      <c r="D909" s="191" t="s">
        <v>3160</v>
      </c>
      <c r="E909" s="191" t="s">
        <v>3186</v>
      </c>
      <c r="F909" s="191" t="s">
        <v>8136</v>
      </c>
      <c r="G909" s="191">
        <v>12</v>
      </c>
    </row>
    <row r="910" spans="1:7" x14ac:dyDescent="0.25">
      <c r="A910" s="191">
        <v>909</v>
      </c>
      <c r="B910" s="191" t="s">
        <v>5847</v>
      </c>
      <c r="C910" s="191" t="s">
        <v>8133</v>
      </c>
      <c r="D910" s="191" t="s">
        <v>3160</v>
      </c>
      <c r="E910" s="191" t="s">
        <v>3186</v>
      </c>
      <c r="F910" s="191" t="s">
        <v>8136</v>
      </c>
      <c r="G910" s="191">
        <v>12</v>
      </c>
    </row>
    <row r="911" spans="1:7" x14ac:dyDescent="0.25">
      <c r="A911" s="191">
        <v>910</v>
      </c>
      <c r="B911" s="191" t="s">
        <v>5847</v>
      </c>
      <c r="C911" s="191" t="s">
        <v>8133</v>
      </c>
      <c r="D911" s="191" t="s">
        <v>3160</v>
      </c>
      <c r="E911" s="191" t="s">
        <v>3186</v>
      </c>
      <c r="F911" s="191" t="s">
        <v>8136</v>
      </c>
      <c r="G911" s="191">
        <v>12</v>
      </c>
    </row>
    <row r="912" spans="1:7" x14ac:dyDescent="0.25">
      <c r="A912" s="191">
        <v>911</v>
      </c>
      <c r="B912" s="191" t="s">
        <v>5847</v>
      </c>
      <c r="C912" s="191" t="s">
        <v>8133</v>
      </c>
      <c r="D912" s="191" t="s">
        <v>3160</v>
      </c>
      <c r="E912" s="191" t="s">
        <v>3186</v>
      </c>
      <c r="F912" s="191" t="s">
        <v>8136</v>
      </c>
      <c r="G912" s="191">
        <v>12</v>
      </c>
    </row>
    <row r="913" spans="1:7" x14ac:dyDescent="0.25">
      <c r="A913" s="191">
        <v>912</v>
      </c>
      <c r="B913" s="191" t="s">
        <v>5847</v>
      </c>
      <c r="C913" s="191" t="s">
        <v>8133</v>
      </c>
      <c r="D913" s="191" t="s">
        <v>3160</v>
      </c>
      <c r="E913" s="191" t="s">
        <v>3186</v>
      </c>
      <c r="F913" s="191" t="s">
        <v>8136</v>
      </c>
      <c r="G913" s="191">
        <v>12</v>
      </c>
    </row>
    <row r="914" spans="1:7" x14ac:dyDescent="0.25">
      <c r="A914" s="191">
        <v>913</v>
      </c>
      <c r="B914" s="191" t="s">
        <v>5847</v>
      </c>
      <c r="C914" s="191" t="s">
        <v>8133</v>
      </c>
      <c r="D914" s="191" t="s">
        <v>3160</v>
      </c>
      <c r="E914" s="191" t="s">
        <v>3186</v>
      </c>
      <c r="F914" s="191" t="s">
        <v>8136</v>
      </c>
      <c r="G914" s="191">
        <v>12</v>
      </c>
    </row>
    <row r="915" spans="1:7" x14ac:dyDescent="0.25">
      <c r="A915" s="191">
        <v>914</v>
      </c>
      <c r="B915" s="191" t="s">
        <v>5847</v>
      </c>
      <c r="C915" s="191" t="s">
        <v>8133</v>
      </c>
      <c r="D915" s="191" t="s">
        <v>3160</v>
      </c>
      <c r="E915" s="191" t="s">
        <v>3186</v>
      </c>
      <c r="F915" s="191" t="s">
        <v>8136</v>
      </c>
      <c r="G915" s="191">
        <v>12</v>
      </c>
    </row>
    <row r="916" spans="1:7" x14ac:dyDescent="0.25">
      <c r="A916" s="191">
        <v>915</v>
      </c>
      <c r="B916" s="191" t="s">
        <v>5847</v>
      </c>
      <c r="C916" s="191" t="s">
        <v>8133</v>
      </c>
      <c r="D916" s="191" t="s">
        <v>3160</v>
      </c>
      <c r="E916" s="191" t="s">
        <v>3186</v>
      </c>
      <c r="F916" s="191" t="s">
        <v>8136</v>
      </c>
      <c r="G916" s="191">
        <v>12</v>
      </c>
    </row>
    <row r="917" spans="1:7" x14ac:dyDescent="0.25">
      <c r="A917" s="191">
        <v>916</v>
      </c>
      <c r="B917" s="191" t="s">
        <v>5847</v>
      </c>
      <c r="C917" s="191" t="s">
        <v>8133</v>
      </c>
      <c r="D917" s="191" t="s">
        <v>3160</v>
      </c>
      <c r="E917" s="191" t="s">
        <v>3186</v>
      </c>
      <c r="F917" s="191" t="s">
        <v>8136</v>
      </c>
      <c r="G917" s="191">
        <v>12</v>
      </c>
    </row>
    <row r="918" spans="1:7" x14ac:dyDescent="0.25">
      <c r="A918" s="191">
        <v>917</v>
      </c>
      <c r="B918" s="191" t="s">
        <v>5847</v>
      </c>
      <c r="C918" s="191" t="s">
        <v>8133</v>
      </c>
      <c r="D918" s="191" t="s">
        <v>3160</v>
      </c>
      <c r="E918" s="191" t="s">
        <v>3186</v>
      </c>
      <c r="F918" s="191" t="s">
        <v>8136</v>
      </c>
      <c r="G918" s="191">
        <v>12</v>
      </c>
    </row>
    <row r="919" spans="1:7" x14ac:dyDescent="0.25">
      <c r="A919" s="191">
        <v>918</v>
      </c>
      <c r="B919" s="191" t="s">
        <v>5847</v>
      </c>
      <c r="C919" s="191" t="s">
        <v>8133</v>
      </c>
      <c r="D919" s="191" t="s">
        <v>3160</v>
      </c>
      <c r="E919" s="191" t="s">
        <v>3186</v>
      </c>
      <c r="F919" s="191" t="s">
        <v>8136</v>
      </c>
      <c r="G919" s="191">
        <v>12</v>
      </c>
    </row>
    <row r="920" spans="1:7" x14ac:dyDescent="0.25">
      <c r="A920" s="191">
        <v>919</v>
      </c>
      <c r="B920" s="191" t="s">
        <v>5847</v>
      </c>
      <c r="C920" s="191" t="s">
        <v>8133</v>
      </c>
      <c r="D920" s="191" t="s">
        <v>3160</v>
      </c>
      <c r="E920" s="191" t="s">
        <v>3186</v>
      </c>
      <c r="F920" s="191" t="s">
        <v>8136</v>
      </c>
      <c r="G920" s="191">
        <v>12</v>
      </c>
    </row>
    <row r="921" spans="1:7" x14ac:dyDescent="0.25">
      <c r="A921" s="191">
        <v>920</v>
      </c>
      <c r="B921" s="191" t="s">
        <v>5847</v>
      </c>
      <c r="C921" s="191" t="s">
        <v>8133</v>
      </c>
      <c r="D921" s="191" t="s">
        <v>3160</v>
      </c>
      <c r="E921" s="191" t="s">
        <v>3186</v>
      </c>
      <c r="F921" s="191" t="s">
        <v>8136</v>
      </c>
      <c r="G921" s="191">
        <v>12</v>
      </c>
    </row>
    <row r="922" spans="1:7" x14ac:dyDescent="0.25">
      <c r="A922" s="191">
        <v>921</v>
      </c>
      <c r="B922" s="191" t="s">
        <v>5847</v>
      </c>
      <c r="C922" s="191" t="s">
        <v>8133</v>
      </c>
      <c r="D922" s="191" t="s">
        <v>3160</v>
      </c>
      <c r="E922" s="191" t="s">
        <v>3186</v>
      </c>
      <c r="F922" s="191" t="s">
        <v>8136</v>
      </c>
      <c r="G922" s="191">
        <v>12</v>
      </c>
    </row>
    <row r="923" spans="1:7" x14ac:dyDescent="0.25">
      <c r="A923" s="191">
        <v>922</v>
      </c>
      <c r="B923" s="191" t="s">
        <v>5847</v>
      </c>
      <c r="C923" s="191" t="s">
        <v>8133</v>
      </c>
      <c r="D923" s="191" t="s">
        <v>3160</v>
      </c>
      <c r="E923" s="191" t="s">
        <v>3186</v>
      </c>
      <c r="F923" s="191" t="s">
        <v>8136</v>
      </c>
      <c r="G923" s="191">
        <v>12</v>
      </c>
    </row>
    <row r="924" spans="1:7" x14ac:dyDescent="0.25">
      <c r="A924" s="191">
        <v>923</v>
      </c>
      <c r="B924" s="191" t="s">
        <v>5847</v>
      </c>
      <c r="C924" s="191" t="s">
        <v>8133</v>
      </c>
      <c r="D924" s="191" t="s">
        <v>3160</v>
      </c>
      <c r="E924" s="191" t="s">
        <v>3186</v>
      </c>
      <c r="F924" s="191" t="s">
        <v>8136</v>
      </c>
      <c r="G924" s="191">
        <v>12</v>
      </c>
    </row>
    <row r="925" spans="1:7" x14ac:dyDescent="0.25">
      <c r="A925" s="191">
        <v>924</v>
      </c>
      <c r="B925" s="191" t="s">
        <v>5847</v>
      </c>
      <c r="C925" s="191" t="s">
        <v>8133</v>
      </c>
      <c r="D925" s="191" t="s">
        <v>3160</v>
      </c>
      <c r="E925" s="191" t="s">
        <v>3186</v>
      </c>
      <c r="F925" s="191" t="s">
        <v>8136</v>
      </c>
      <c r="G925" s="191">
        <v>12</v>
      </c>
    </row>
    <row r="926" spans="1:7" x14ac:dyDescent="0.25">
      <c r="A926" s="191">
        <v>925</v>
      </c>
      <c r="B926" s="191" t="s">
        <v>5847</v>
      </c>
      <c r="C926" s="191" t="s">
        <v>8133</v>
      </c>
      <c r="D926" s="191" t="s">
        <v>3160</v>
      </c>
      <c r="E926" s="191" t="s">
        <v>3186</v>
      </c>
      <c r="F926" s="191" t="s">
        <v>8136</v>
      </c>
      <c r="G926" s="191">
        <v>12</v>
      </c>
    </row>
    <row r="927" spans="1:7" x14ac:dyDescent="0.25">
      <c r="A927" s="191">
        <v>926</v>
      </c>
      <c r="B927" s="191" t="s">
        <v>5847</v>
      </c>
      <c r="C927" s="191" t="s">
        <v>8133</v>
      </c>
      <c r="D927" s="191" t="s">
        <v>3160</v>
      </c>
      <c r="E927" s="191" t="s">
        <v>3186</v>
      </c>
      <c r="F927" s="191" t="s">
        <v>8136</v>
      </c>
      <c r="G927" s="191">
        <v>12</v>
      </c>
    </row>
    <row r="928" spans="1:7" x14ac:dyDescent="0.25">
      <c r="A928" s="191">
        <v>927</v>
      </c>
      <c r="B928" s="191" t="s">
        <v>5847</v>
      </c>
      <c r="C928" s="191" t="s">
        <v>8133</v>
      </c>
      <c r="D928" s="191" t="s">
        <v>3160</v>
      </c>
      <c r="E928" s="191" t="s">
        <v>3186</v>
      </c>
      <c r="F928" s="191" t="s">
        <v>8136</v>
      </c>
      <c r="G928" s="191">
        <v>12</v>
      </c>
    </row>
    <row r="929" spans="1:7" x14ac:dyDescent="0.25">
      <c r="A929" s="191">
        <v>928</v>
      </c>
      <c r="B929" s="191" t="s">
        <v>5847</v>
      </c>
      <c r="C929" s="191" t="s">
        <v>8133</v>
      </c>
      <c r="D929" s="191" t="s">
        <v>3160</v>
      </c>
      <c r="E929" s="191" t="s">
        <v>3186</v>
      </c>
      <c r="F929" s="191" t="s">
        <v>8136</v>
      </c>
      <c r="G929" s="191">
        <v>12</v>
      </c>
    </row>
    <row r="930" spans="1:7" x14ac:dyDescent="0.25">
      <c r="A930" s="191">
        <v>929</v>
      </c>
      <c r="B930" s="191" t="s">
        <v>5847</v>
      </c>
      <c r="C930" s="191" t="s">
        <v>8133</v>
      </c>
      <c r="D930" s="191" t="s">
        <v>3160</v>
      </c>
      <c r="E930" s="191" t="s">
        <v>3186</v>
      </c>
      <c r="F930" s="191" t="s">
        <v>8136</v>
      </c>
      <c r="G930" s="191">
        <v>12</v>
      </c>
    </row>
    <row r="931" spans="1:7" x14ac:dyDescent="0.25">
      <c r="A931" s="191">
        <v>930</v>
      </c>
      <c r="B931" s="191" t="s">
        <v>5847</v>
      </c>
      <c r="C931" s="191" t="s">
        <v>8133</v>
      </c>
      <c r="D931" s="191" t="s">
        <v>3160</v>
      </c>
      <c r="E931" s="191" t="s">
        <v>3186</v>
      </c>
      <c r="F931" s="191" t="s">
        <v>8136</v>
      </c>
      <c r="G931" s="191">
        <v>12</v>
      </c>
    </row>
    <row r="932" spans="1:7" x14ac:dyDescent="0.25">
      <c r="A932" s="191">
        <v>931</v>
      </c>
      <c r="B932" s="191" t="s">
        <v>5847</v>
      </c>
      <c r="C932" s="191" t="s">
        <v>8133</v>
      </c>
      <c r="D932" s="191" t="s">
        <v>3160</v>
      </c>
      <c r="E932" s="191" t="s">
        <v>3186</v>
      </c>
      <c r="F932" s="191" t="s">
        <v>8136</v>
      </c>
      <c r="G932" s="191">
        <v>12</v>
      </c>
    </row>
    <row r="933" spans="1:7" x14ac:dyDescent="0.25">
      <c r="A933" s="191">
        <v>932</v>
      </c>
      <c r="B933" s="191" t="s">
        <v>5847</v>
      </c>
      <c r="C933" s="191" t="s">
        <v>8133</v>
      </c>
      <c r="D933" s="191" t="s">
        <v>3160</v>
      </c>
      <c r="E933" s="191" t="s">
        <v>3186</v>
      </c>
      <c r="F933" s="191" t="s">
        <v>8136</v>
      </c>
      <c r="G933" s="191">
        <v>12</v>
      </c>
    </row>
    <row r="934" spans="1:7" x14ac:dyDescent="0.25">
      <c r="A934" s="191">
        <v>933</v>
      </c>
      <c r="B934" s="191" t="s">
        <v>5847</v>
      </c>
      <c r="C934" s="191" t="s">
        <v>8133</v>
      </c>
      <c r="D934" s="191" t="s">
        <v>3160</v>
      </c>
      <c r="E934" s="191" t="s">
        <v>3186</v>
      </c>
      <c r="F934" s="191" t="s">
        <v>8136</v>
      </c>
      <c r="G934" s="191">
        <v>12</v>
      </c>
    </row>
    <row r="935" spans="1:7" x14ac:dyDescent="0.25">
      <c r="A935" s="191">
        <v>934</v>
      </c>
      <c r="B935" s="191" t="s">
        <v>5847</v>
      </c>
      <c r="C935" s="191" t="s">
        <v>8133</v>
      </c>
      <c r="D935" s="191" t="s">
        <v>3160</v>
      </c>
      <c r="E935" s="191" t="s">
        <v>3186</v>
      </c>
      <c r="F935" s="191" t="s">
        <v>8136</v>
      </c>
      <c r="G935" s="191">
        <v>12</v>
      </c>
    </row>
    <row r="936" spans="1:7" x14ac:dyDescent="0.25">
      <c r="A936" s="191">
        <v>935</v>
      </c>
      <c r="B936" s="191" t="s">
        <v>5847</v>
      </c>
      <c r="C936" s="191" t="s">
        <v>8133</v>
      </c>
      <c r="D936" s="191" t="s">
        <v>3160</v>
      </c>
      <c r="E936" s="191" t="s">
        <v>3186</v>
      </c>
      <c r="F936" s="191" t="s">
        <v>8136</v>
      </c>
      <c r="G936" s="191">
        <v>12</v>
      </c>
    </row>
    <row r="937" spans="1:7" x14ac:dyDescent="0.25">
      <c r="A937" s="191">
        <v>936</v>
      </c>
      <c r="B937" s="191" t="s">
        <v>5847</v>
      </c>
      <c r="C937" s="191" t="s">
        <v>8133</v>
      </c>
      <c r="D937" s="191" t="s">
        <v>3160</v>
      </c>
      <c r="E937" s="191" t="s">
        <v>3186</v>
      </c>
      <c r="F937" s="191" t="s">
        <v>8136</v>
      </c>
      <c r="G937" s="191">
        <v>12</v>
      </c>
    </row>
    <row r="938" spans="1:7" x14ac:dyDescent="0.25">
      <c r="A938" s="191">
        <v>937</v>
      </c>
      <c r="B938" s="191" t="s">
        <v>5847</v>
      </c>
      <c r="C938" s="191" t="s">
        <v>8133</v>
      </c>
      <c r="D938" s="191" t="s">
        <v>3160</v>
      </c>
      <c r="E938" s="191" t="s">
        <v>3186</v>
      </c>
      <c r="F938" s="191" t="s">
        <v>8136</v>
      </c>
      <c r="G938" s="191">
        <v>12</v>
      </c>
    </row>
    <row r="939" spans="1:7" x14ac:dyDescent="0.25">
      <c r="A939" s="191">
        <v>938</v>
      </c>
      <c r="B939" s="191" t="s">
        <v>5847</v>
      </c>
      <c r="C939" s="191" t="s">
        <v>8133</v>
      </c>
      <c r="D939" s="191" t="s">
        <v>3160</v>
      </c>
      <c r="E939" s="191" t="s">
        <v>3186</v>
      </c>
      <c r="F939" s="191" t="s">
        <v>8136</v>
      </c>
      <c r="G939" s="191">
        <v>12</v>
      </c>
    </row>
    <row r="940" spans="1:7" x14ac:dyDescent="0.25">
      <c r="A940" s="191">
        <v>939</v>
      </c>
      <c r="B940" s="191" t="s">
        <v>5847</v>
      </c>
      <c r="C940" s="191" t="s">
        <v>8133</v>
      </c>
      <c r="D940" s="191" t="s">
        <v>3160</v>
      </c>
      <c r="E940" s="191" t="s">
        <v>3186</v>
      </c>
      <c r="F940" s="191" t="s">
        <v>8136</v>
      </c>
      <c r="G940" s="191">
        <v>12</v>
      </c>
    </row>
    <row r="941" spans="1:7" x14ac:dyDescent="0.25">
      <c r="A941" s="191">
        <v>940</v>
      </c>
      <c r="B941" s="191" t="s">
        <v>5847</v>
      </c>
      <c r="C941" s="191" t="s">
        <v>8133</v>
      </c>
      <c r="D941" s="191" t="s">
        <v>3160</v>
      </c>
      <c r="E941" s="191" t="s">
        <v>3186</v>
      </c>
      <c r="F941" s="191" t="s">
        <v>8136</v>
      </c>
      <c r="G941" s="191">
        <v>12</v>
      </c>
    </row>
    <row r="942" spans="1:7" x14ac:dyDescent="0.25">
      <c r="A942" s="191">
        <v>941</v>
      </c>
      <c r="B942" s="191" t="s">
        <v>5847</v>
      </c>
      <c r="C942" s="191" t="s">
        <v>8133</v>
      </c>
      <c r="D942" s="191" t="s">
        <v>3160</v>
      </c>
      <c r="E942" s="191" t="s">
        <v>3186</v>
      </c>
      <c r="F942" s="191" t="s">
        <v>8136</v>
      </c>
      <c r="G942" s="191">
        <v>12</v>
      </c>
    </row>
    <row r="943" spans="1:7" x14ac:dyDescent="0.25">
      <c r="A943" s="191">
        <v>942</v>
      </c>
      <c r="B943" s="191" t="s">
        <v>5847</v>
      </c>
      <c r="C943" s="191" t="s">
        <v>8133</v>
      </c>
      <c r="D943" s="191" t="s">
        <v>3160</v>
      </c>
      <c r="E943" s="191" t="s">
        <v>3186</v>
      </c>
      <c r="F943" s="191" t="s">
        <v>8136</v>
      </c>
      <c r="G943" s="191">
        <v>12</v>
      </c>
    </row>
    <row r="944" spans="1:7" x14ac:dyDescent="0.25">
      <c r="A944" s="191">
        <v>943</v>
      </c>
      <c r="B944" s="191" t="s">
        <v>5847</v>
      </c>
      <c r="C944" s="191" t="s">
        <v>8133</v>
      </c>
      <c r="D944" s="191" t="s">
        <v>3160</v>
      </c>
      <c r="E944" s="191" t="s">
        <v>3186</v>
      </c>
      <c r="F944" s="191" t="s">
        <v>8136</v>
      </c>
      <c r="G944" s="191">
        <v>12</v>
      </c>
    </row>
    <row r="945" spans="1:7" x14ac:dyDescent="0.25">
      <c r="A945" s="191">
        <v>944</v>
      </c>
      <c r="B945" s="191" t="s">
        <v>5847</v>
      </c>
      <c r="C945" s="191" t="s">
        <v>8133</v>
      </c>
      <c r="D945" s="191" t="s">
        <v>3160</v>
      </c>
      <c r="E945" s="191" t="s">
        <v>3186</v>
      </c>
      <c r="F945" s="191" t="s">
        <v>8136</v>
      </c>
      <c r="G945" s="191">
        <v>12</v>
      </c>
    </row>
    <row r="946" spans="1:7" x14ac:dyDescent="0.25">
      <c r="A946" s="191">
        <v>945</v>
      </c>
      <c r="B946" s="191" t="s">
        <v>5847</v>
      </c>
      <c r="C946" s="191" t="s">
        <v>8133</v>
      </c>
      <c r="D946" s="191" t="s">
        <v>3160</v>
      </c>
      <c r="E946" s="191" t="s">
        <v>3186</v>
      </c>
      <c r="F946" s="191" t="s">
        <v>8136</v>
      </c>
      <c r="G946" s="191">
        <v>12</v>
      </c>
    </row>
    <row r="947" spans="1:7" x14ac:dyDescent="0.25">
      <c r="A947" s="191">
        <v>946</v>
      </c>
      <c r="B947" s="191" t="s">
        <v>5847</v>
      </c>
      <c r="C947" s="191" t="s">
        <v>8133</v>
      </c>
      <c r="D947" s="191" t="s">
        <v>3160</v>
      </c>
      <c r="E947" s="191" t="s">
        <v>3186</v>
      </c>
      <c r="F947" s="191" t="s">
        <v>8136</v>
      </c>
      <c r="G947" s="191">
        <v>12</v>
      </c>
    </row>
    <row r="948" spans="1:7" x14ac:dyDescent="0.25">
      <c r="A948" s="191">
        <v>947</v>
      </c>
      <c r="B948" s="191" t="s">
        <v>5847</v>
      </c>
      <c r="C948" s="191" t="s">
        <v>8133</v>
      </c>
      <c r="D948" s="191" t="s">
        <v>3160</v>
      </c>
      <c r="E948" s="191" t="s">
        <v>3186</v>
      </c>
      <c r="F948" s="191" t="s">
        <v>8136</v>
      </c>
      <c r="G948" s="191">
        <v>12</v>
      </c>
    </row>
    <row r="949" spans="1:7" x14ac:dyDescent="0.25">
      <c r="A949" s="191">
        <v>948</v>
      </c>
      <c r="B949" s="191" t="s">
        <v>5847</v>
      </c>
      <c r="C949" s="191" t="s">
        <v>8133</v>
      </c>
      <c r="D949" s="191" t="s">
        <v>3160</v>
      </c>
      <c r="E949" s="191" t="s">
        <v>3186</v>
      </c>
      <c r="F949" s="191" t="s">
        <v>8136</v>
      </c>
      <c r="G949" s="191">
        <v>12</v>
      </c>
    </row>
    <row r="950" spans="1:7" x14ac:dyDescent="0.25">
      <c r="A950" s="191">
        <v>949</v>
      </c>
      <c r="B950" s="191" t="s">
        <v>5847</v>
      </c>
      <c r="C950" s="191" t="s">
        <v>8133</v>
      </c>
      <c r="D950" s="191" t="s">
        <v>3160</v>
      </c>
      <c r="E950" s="191" t="s">
        <v>3186</v>
      </c>
      <c r="F950" s="191" t="s">
        <v>8136</v>
      </c>
      <c r="G950" s="191">
        <v>12</v>
      </c>
    </row>
    <row r="951" spans="1:7" x14ac:dyDescent="0.25">
      <c r="A951" s="191">
        <v>950</v>
      </c>
      <c r="B951" s="191" t="s">
        <v>5847</v>
      </c>
      <c r="C951" s="191" t="s">
        <v>8133</v>
      </c>
      <c r="D951" s="191" t="s">
        <v>3160</v>
      </c>
      <c r="E951" s="191" t="s">
        <v>3186</v>
      </c>
      <c r="F951" s="191" t="s">
        <v>8136</v>
      </c>
      <c r="G951" s="191">
        <v>12</v>
      </c>
    </row>
    <row r="952" spans="1:7" x14ac:dyDescent="0.25">
      <c r="A952" s="191">
        <v>951</v>
      </c>
      <c r="B952" s="191" t="s">
        <v>5847</v>
      </c>
      <c r="C952" s="191" t="s">
        <v>8133</v>
      </c>
      <c r="D952" s="191" t="s">
        <v>3160</v>
      </c>
      <c r="E952" s="191" t="s">
        <v>3186</v>
      </c>
      <c r="F952" s="191" t="s">
        <v>8136</v>
      </c>
      <c r="G952" s="191">
        <v>12</v>
      </c>
    </row>
    <row r="953" spans="1:7" x14ac:dyDescent="0.25">
      <c r="A953" s="191">
        <v>952</v>
      </c>
      <c r="B953" s="191" t="s">
        <v>5847</v>
      </c>
      <c r="C953" s="191" t="s">
        <v>8133</v>
      </c>
      <c r="D953" s="191" t="s">
        <v>3160</v>
      </c>
      <c r="E953" s="191" t="s">
        <v>3186</v>
      </c>
      <c r="F953" s="191" t="s">
        <v>8136</v>
      </c>
      <c r="G953" s="191">
        <v>12</v>
      </c>
    </row>
    <row r="954" spans="1:7" x14ac:dyDescent="0.25">
      <c r="A954" s="191">
        <v>953</v>
      </c>
      <c r="B954" s="191" t="s">
        <v>5847</v>
      </c>
      <c r="C954" s="191" t="s">
        <v>8133</v>
      </c>
      <c r="D954" s="191" t="s">
        <v>3160</v>
      </c>
      <c r="E954" s="191" t="s">
        <v>3186</v>
      </c>
      <c r="F954" s="191" t="s">
        <v>8136</v>
      </c>
      <c r="G954" s="191">
        <v>12</v>
      </c>
    </row>
    <row r="955" spans="1:7" x14ac:dyDescent="0.25">
      <c r="A955" s="191">
        <v>954</v>
      </c>
      <c r="B955" s="191" t="s">
        <v>5847</v>
      </c>
      <c r="C955" s="191" t="s">
        <v>8133</v>
      </c>
      <c r="D955" s="191" t="s">
        <v>3160</v>
      </c>
      <c r="E955" s="191" t="s">
        <v>3186</v>
      </c>
      <c r="F955" s="191" t="s">
        <v>8136</v>
      </c>
      <c r="G955" s="191">
        <v>12</v>
      </c>
    </row>
    <row r="956" spans="1:7" x14ac:dyDescent="0.25">
      <c r="A956" s="191">
        <v>955</v>
      </c>
      <c r="B956" s="191" t="s">
        <v>5847</v>
      </c>
      <c r="C956" s="191" t="s">
        <v>8133</v>
      </c>
      <c r="D956" s="191" t="s">
        <v>3160</v>
      </c>
      <c r="E956" s="191" t="s">
        <v>3186</v>
      </c>
      <c r="F956" s="191" t="s">
        <v>8136</v>
      </c>
      <c r="G956" s="191">
        <v>12</v>
      </c>
    </row>
    <row r="957" spans="1:7" x14ac:dyDescent="0.25">
      <c r="A957" s="191">
        <v>956</v>
      </c>
      <c r="B957" s="191" t="s">
        <v>5847</v>
      </c>
      <c r="C957" s="191" t="s">
        <v>8133</v>
      </c>
      <c r="D957" s="191" t="s">
        <v>3160</v>
      </c>
      <c r="E957" s="191" t="s">
        <v>3186</v>
      </c>
      <c r="F957" s="191" t="s">
        <v>8136</v>
      </c>
      <c r="G957" s="191">
        <v>12</v>
      </c>
    </row>
    <row r="958" spans="1:7" x14ac:dyDescent="0.25">
      <c r="A958" s="191">
        <v>957</v>
      </c>
      <c r="B958" s="191" t="s">
        <v>5847</v>
      </c>
      <c r="C958" s="191" t="s">
        <v>8133</v>
      </c>
      <c r="D958" s="191" t="s">
        <v>3160</v>
      </c>
      <c r="E958" s="191" t="s">
        <v>3186</v>
      </c>
      <c r="F958" s="191" t="s">
        <v>8136</v>
      </c>
      <c r="G958" s="191">
        <v>12</v>
      </c>
    </row>
    <row r="959" spans="1:7" x14ac:dyDescent="0.25">
      <c r="A959" s="191">
        <v>958</v>
      </c>
      <c r="B959" s="191" t="s">
        <v>5847</v>
      </c>
      <c r="C959" s="191" t="s">
        <v>8133</v>
      </c>
      <c r="D959" s="191" t="s">
        <v>3160</v>
      </c>
      <c r="E959" s="191" t="s">
        <v>3186</v>
      </c>
      <c r="F959" s="191" t="s">
        <v>8136</v>
      </c>
      <c r="G959" s="191">
        <v>12</v>
      </c>
    </row>
    <row r="960" spans="1:7" x14ac:dyDescent="0.25">
      <c r="A960" s="191">
        <v>959</v>
      </c>
      <c r="B960" s="191" t="s">
        <v>5847</v>
      </c>
      <c r="C960" s="191" t="s">
        <v>8133</v>
      </c>
      <c r="D960" s="191" t="s">
        <v>3160</v>
      </c>
      <c r="E960" s="191" t="s">
        <v>3186</v>
      </c>
      <c r="F960" s="191" t="s">
        <v>8136</v>
      </c>
      <c r="G960" s="191">
        <v>12</v>
      </c>
    </row>
    <row r="961" spans="1:7" x14ac:dyDescent="0.25">
      <c r="A961" s="191">
        <v>960</v>
      </c>
      <c r="B961" s="191" t="s">
        <v>5847</v>
      </c>
      <c r="C961" s="191" t="s">
        <v>8133</v>
      </c>
      <c r="D961" s="191" t="s">
        <v>3160</v>
      </c>
      <c r="E961" s="191" t="s">
        <v>3186</v>
      </c>
      <c r="F961" s="191" t="s">
        <v>8136</v>
      </c>
      <c r="G961" s="191">
        <v>12</v>
      </c>
    </row>
    <row r="962" spans="1:7" x14ac:dyDescent="0.25">
      <c r="A962" s="191">
        <v>961</v>
      </c>
      <c r="B962" s="191" t="s">
        <v>5847</v>
      </c>
      <c r="C962" s="191" t="s">
        <v>8133</v>
      </c>
      <c r="D962" s="191" t="s">
        <v>3160</v>
      </c>
      <c r="E962" s="191" t="s">
        <v>3186</v>
      </c>
      <c r="F962" s="191" t="s">
        <v>8136</v>
      </c>
      <c r="G962" s="191">
        <v>12</v>
      </c>
    </row>
    <row r="963" spans="1:7" x14ac:dyDescent="0.25">
      <c r="A963" s="191">
        <v>962</v>
      </c>
      <c r="B963" s="191" t="s">
        <v>5847</v>
      </c>
      <c r="C963" s="191" t="s">
        <v>8133</v>
      </c>
      <c r="D963" s="191" t="s">
        <v>3160</v>
      </c>
      <c r="E963" s="191" t="s">
        <v>3186</v>
      </c>
      <c r="F963" s="191" t="s">
        <v>8136</v>
      </c>
      <c r="G963" s="191">
        <v>12</v>
      </c>
    </row>
    <row r="964" spans="1:7" x14ac:dyDescent="0.25">
      <c r="A964" s="191">
        <v>963</v>
      </c>
      <c r="B964" s="191" t="s">
        <v>5847</v>
      </c>
      <c r="C964" s="191" t="s">
        <v>8133</v>
      </c>
      <c r="D964" s="191" t="s">
        <v>3160</v>
      </c>
      <c r="E964" s="191" t="s">
        <v>3186</v>
      </c>
      <c r="F964" s="191" t="s">
        <v>8136</v>
      </c>
      <c r="G964" s="191">
        <v>12</v>
      </c>
    </row>
    <row r="965" spans="1:7" x14ac:dyDescent="0.25">
      <c r="A965" s="191">
        <v>964</v>
      </c>
      <c r="B965" s="191" t="s">
        <v>5847</v>
      </c>
      <c r="C965" s="191" t="s">
        <v>8133</v>
      </c>
      <c r="D965" s="191" t="s">
        <v>3160</v>
      </c>
      <c r="E965" s="191" t="s">
        <v>3186</v>
      </c>
      <c r="F965" s="191" t="s">
        <v>8136</v>
      </c>
      <c r="G965" s="191">
        <v>12</v>
      </c>
    </row>
    <row r="966" spans="1:7" x14ac:dyDescent="0.25">
      <c r="A966" s="191">
        <v>965</v>
      </c>
      <c r="B966" s="191" t="s">
        <v>5847</v>
      </c>
      <c r="C966" s="191" t="s">
        <v>8133</v>
      </c>
      <c r="D966" s="191" t="s">
        <v>3160</v>
      </c>
      <c r="E966" s="191" t="s">
        <v>3186</v>
      </c>
      <c r="F966" s="191" t="s">
        <v>8136</v>
      </c>
      <c r="G966" s="191">
        <v>12</v>
      </c>
    </row>
    <row r="967" spans="1:7" x14ac:dyDescent="0.25">
      <c r="A967" s="191">
        <v>966</v>
      </c>
      <c r="B967" s="191" t="s">
        <v>5847</v>
      </c>
      <c r="C967" s="191" t="s">
        <v>8133</v>
      </c>
      <c r="D967" s="191" t="s">
        <v>3160</v>
      </c>
      <c r="E967" s="191" t="s">
        <v>3186</v>
      </c>
      <c r="F967" s="191" t="s">
        <v>8136</v>
      </c>
      <c r="G967" s="191">
        <v>12</v>
      </c>
    </row>
    <row r="968" spans="1:7" x14ac:dyDescent="0.25">
      <c r="A968" s="191">
        <v>967</v>
      </c>
      <c r="B968" s="191" t="s">
        <v>5847</v>
      </c>
      <c r="C968" s="191" t="s">
        <v>8133</v>
      </c>
      <c r="D968" s="191" t="s">
        <v>3160</v>
      </c>
      <c r="E968" s="191" t="s">
        <v>3186</v>
      </c>
      <c r="F968" s="191" t="s">
        <v>8136</v>
      </c>
      <c r="G968" s="191">
        <v>12</v>
      </c>
    </row>
    <row r="969" spans="1:7" x14ac:dyDescent="0.25">
      <c r="A969" s="191">
        <v>968</v>
      </c>
      <c r="B969" s="191" t="s">
        <v>5847</v>
      </c>
      <c r="C969" s="191" t="s">
        <v>8133</v>
      </c>
      <c r="D969" s="191" t="s">
        <v>3160</v>
      </c>
      <c r="E969" s="191" t="s">
        <v>3186</v>
      </c>
      <c r="F969" s="191" t="s">
        <v>8136</v>
      </c>
      <c r="G969" s="191">
        <v>12</v>
      </c>
    </row>
    <row r="970" spans="1:7" x14ac:dyDescent="0.25">
      <c r="A970" s="191">
        <v>969</v>
      </c>
      <c r="B970" s="191" t="s">
        <v>5847</v>
      </c>
      <c r="C970" s="191" t="s">
        <v>8133</v>
      </c>
      <c r="D970" s="191" t="s">
        <v>3160</v>
      </c>
      <c r="E970" s="191" t="s">
        <v>3186</v>
      </c>
      <c r="F970" s="191" t="s">
        <v>8136</v>
      </c>
      <c r="G970" s="191">
        <v>12</v>
      </c>
    </row>
    <row r="971" spans="1:7" x14ac:dyDescent="0.25">
      <c r="A971" s="191">
        <v>970</v>
      </c>
      <c r="B971" s="191" t="s">
        <v>5847</v>
      </c>
      <c r="C971" s="191" t="s">
        <v>8133</v>
      </c>
      <c r="D971" s="191" t="s">
        <v>3160</v>
      </c>
      <c r="E971" s="191" t="s">
        <v>3186</v>
      </c>
      <c r="F971" s="191" t="s">
        <v>8136</v>
      </c>
      <c r="G971" s="191">
        <v>12</v>
      </c>
    </row>
    <row r="972" spans="1:7" x14ac:dyDescent="0.25">
      <c r="A972" s="191">
        <v>971</v>
      </c>
      <c r="B972" s="191" t="s">
        <v>5847</v>
      </c>
      <c r="C972" s="191" t="s">
        <v>8133</v>
      </c>
      <c r="D972" s="191" t="s">
        <v>3160</v>
      </c>
      <c r="E972" s="191" t="s">
        <v>3186</v>
      </c>
      <c r="F972" s="191" t="s">
        <v>8136</v>
      </c>
      <c r="G972" s="191">
        <v>12</v>
      </c>
    </row>
    <row r="973" spans="1:7" x14ac:dyDescent="0.25">
      <c r="A973" s="191">
        <v>972</v>
      </c>
      <c r="B973" s="191" t="s">
        <v>5847</v>
      </c>
      <c r="C973" s="191" t="s">
        <v>8133</v>
      </c>
      <c r="D973" s="191" t="s">
        <v>3160</v>
      </c>
      <c r="E973" s="191" t="s">
        <v>3186</v>
      </c>
      <c r="F973" s="191" t="s">
        <v>8136</v>
      </c>
      <c r="G973" s="191">
        <v>12</v>
      </c>
    </row>
    <row r="974" spans="1:7" x14ac:dyDescent="0.25">
      <c r="A974" s="191">
        <v>973</v>
      </c>
      <c r="B974" s="191" t="s">
        <v>5847</v>
      </c>
      <c r="C974" s="191" t="s">
        <v>8133</v>
      </c>
      <c r="D974" s="191" t="s">
        <v>3160</v>
      </c>
      <c r="E974" s="191" t="s">
        <v>3186</v>
      </c>
      <c r="F974" s="191" t="s">
        <v>8136</v>
      </c>
      <c r="G974" s="191">
        <v>12</v>
      </c>
    </row>
    <row r="975" spans="1:7" x14ac:dyDescent="0.25">
      <c r="A975" s="191">
        <v>974</v>
      </c>
      <c r="B975" s="191" t="s">
        <v>5847</v>
      </c>
      <c r="C975" s="191" t="s">
        <v>8133</v>
      </c>
      <c r="D975" s="191" t="s">
        <v>3160</v>
      </c>
      <c r="E975" s="191" t="s">
        <v>3186</v>
      </c>
      <c r="F975" s="191" t="s">
        <v>8136</v>
      </c>
      <c r="G975" s="191">
        <v>12</v>
      </c>
    </row>
    <row r="976" spans="1:7" x14ac:dyDescent="0.25">
      <c r="A976" s="191">
        <v>975</v>
      </c>
      <c r="B976" s="191" t="s">
        <v>5847</v>
      </c>
      <c r="C976" s="191" t="s">
        <v>8133</v>
      </c>
      <c r="D976" s="191" t="s">
        <v>3160</v>
      </c>
      <c r="E976" s="191" t="s">
        <v>3186</v>
      </c>
      <c r="F976" s="191" t="s">
        <v>8136</v>
      </c>
      <c r="G976" s="191">
        <v>12</v>
      </c>
    </row>
    <row r="977" spans="1:7" x14ac:dyDescent="0.25">
      <c r="A977" s="191">
        <v>976</v>
      </c>
      <c r="B977" s="191" t="s">
        <v>5847</v>
      </c>
      <c r="C977" s="191" t="s">
        <v>8133</v>
      </c>
      <c r="D977" s="191" t="s">
        <v>3160</v>
      </c>
      <c r="E977" s="191" t="s">
        <v>3186</v>
      </c>
      <c r="F977" s="191" t="s">
        <v>8136</v>
      </c>
      <c r="G977" s="191">
        <v>12</v>
      </c>
    </row>
    <row r="978" spans="1:7" x14ac:dyDescent="0.25">
      <c r="A978" s="191">
        <v>977</v>
      </c>
      <c r="B978" s="191" t="s">
        <v>5847</v>
      </c>
      <c r="C978" s="191" t="s">
        <v>8133</v>
      </c>
      <c r="D978" s="191" t="s">
        <v>3160</v>
      </c>
      <c r="E978" s="191" t="s">
        <v>3186</v>
      </c>
      <c r="F978" s="191" t="s">
        <v>8136</v>
      </c>
      <c r="G978" s="191">
        <v>12</v>
      </c>
    </row>
    <row r="979" spans="1:7" x14ac:dyDescent="0.25">
      <c r="A979" s="191">
        <v>978</v>
      </c>
      <c r="B979" s="191" t="s">
        <v>5847</v>
      </c>
      <c r="C979" s="191" t="s">
        <v>8133</v>
      </c>
      <c r="D979" s="191" t="s">
        <v>3160</v>
      </c>
      <c r="E979" s="191" t="s">
        <v>3186</v>
      </c>
      <c r="F979" s="191" t="s">
        <v>8136</v>
      </c>
      <c r="G979" s="191">
        <v>12</v>
      </c>
    </row>
    <row r="980" spans="1:7" x14ac:dyDescent="0.25">
      <c r="A980" s="191">
        <v>979</v>
      </c>
      <c r="B980" s="191" t="s">
        <v>5847</v>
      </c>
      <c r="C980" s="191" t="s">
        <v>8133</v>
      </c>
      <c r="D980" s="191" t="s">
        <v>3160</v>
      </c>
      <c r="E980" s="191" t="s">
        <v>3186</v>
      </c>
      <c r="F980" s="191" t="s">
        <v>8136</v>
      </c>
      <c r="G980" s="191">
        <v>12</v>
      </c>
    </row>
    <row r="981" spans="1:7" x14ac:dyDescent="0.25">
      <c r="A981" s="191">
        <v>980</v>
      </c>
      <c r="B981" s="191" t="s">
        <v>5847</v>
      </c>
      <c r="C981" s="191" t="s">
        <v>8133</v>
      </c>
      <c r="D981" s="191" t="s">
        <v>3160</v>
      </c>
      <c r="E981" s="191" t="s">
        <v>3186</v>
      </c>
      <c r="F981" s="191" t="s">
        <v>8136</v>
      </c>
      <c r="G981" s="191">
        <v>12</v>
      </c>
    </row>
    <row r="982" spans="1:7" x14ac:dyDescent="0.25">
      <c r="A982" s="191">
        <v>981</v>
      </c>
      <c r="B982" s="191" t="s">
        <v>5847</v>
      </c>
      <c r="C982" s="191" t="s">
        <v>8133</v>
      </c>
      <c r="D982" s="191" t="s">
        <v>3160</v>
      </c>
      <c r="E982" s="191" t="s">
        <v>3186</v>
      </c>
      <c r="F982" s="191" t="s">
        <v>8136</v>
      </c>
      <c r="G982" s="191">
        <v>12</v>
      </c>
    </row>
    <row r="983" spans="1:7" x14ac:dyDescent="0.25">
      <c r="A983" s="191">
        <v>982</v>
      </c>
      <c r="B983" s="191" t="s">
        <v>5847</v>
      </c>
      <c r="C983" s="191" t="s">
        <v>8133</v>
      </c>
      <c r="D983" s="191" t="s">
        <v>3160</v>
      </c>
      <c r="E983" s="191" t="s">
        <v>3186</v>
      </c>
      <c r="F983" s="191" t="s">
        <v>8136</v>
      </c>
      <c r="G983" s="191">
        <v>12</v>
      </c>
    </row>
    <row r="984" spans="1:7" x14ac:dyDescent="0.25">
      <c r="A984" s="191">
        <v>983</v>
      </c>
      <c r="B984" s="191" t="s">
        <v>5847</v>
      </c>
      <c r="C984" s="191" t="s">
        <v>8133</v>
      </c>
      <c r="D984" s="191" t="s">
        <v>3160</v>
      </c>
      <c r="E984" s="191" t="s">
        <v>3186</v>
      </c>
      <c r="F984" s="191" t="s">
        <v>8136</v>
      </c>
      <c r="G984" s="191">
        <v>12</v>
      </c>
    </row>
    <row r="985" spans="1:7" x14ac:dyDescent="0.25">
      <c r="A985" s="191">
        <v>984</v>
      </c>
      <c r="B985" s="191" t="s">
        <v>5847</v>
      </c>
      <c r="C985" s="191" t="s">
        <v>8133</v>
      </c>
      <c r="D985" s="191" t="s">
        <v>3160</v>
      </c>
      <c r="E985" s="191" t="s">
        <v>3186</v>
      </c>
      <c r="F985" s="191" t="s">
        <v>8136</v>
      </c>
      <c r="G985" s="191">
        <v>12</v>
      </c>
    </row>
    <row r="986" spans="1:7" x14ac:dyDescent="0.25">
      <c r="A986" s="191">
        <v>985</v>
      </c>
      <c r="B986" s="191" t="s">
        <v>5847</v>
      </c>
      <c r="C986" s="191" t="s">
        <v>8133</v>
      </c>
      <c r="D986" s="191" t="s">
        <v>3160</v>
      </c>
      <c r="E986" s="191" t="s">
        <v>3186</v>
      </c>
      <c r="F986" s="191" t="s">
        <v>8136</v>
      </c>
      <c r="G986" s="191">
        <v>12</v>
      </c>
    </row>
    <row r="987" spans="1:7" x14ac:dyDescent="0.25">
      <c r="A987" s="191">
        <v>986</v>
      </c>
      <c r="B987" s="191" t="s">
        <v>5847</v>
      </c>
      <c r="C987" s="191" t="s">
        <v>8133</v>
      </c>
      <c r="D987" s="191" t="s">
        <v>3160</v>
      </c>
      <c r="E987" s="191" t="s">
        <v>3186</v>
      </c>
      <c r="F987" s="191" t="s">
        <v>8136</v>
      </c>
      <c r="G987" s="191">
        <v>12</v>
      </c>
    </row>
    <row r="988" spans="1:7" x14ac:dyDescent="0.25">
      <c r="A988" s="191">
        <v>987</v>
      </c>
      <c r="B988" s="191" t="s">
        <v>5847</v>
      </c>
      <c r="C988" s="191" t="s">
        <v>8133</v>
      </c>
      <c r="D988" s="191" t="s">
        <v>3160</v>
      </c>
      <c r="E988" s="191" t="s">
        <v>3186</v>
      </c>
      <c r="F988" s="191" t="s">
        <v>8136</v>
      </c>
      <c r="G988" s="191">
        <v>12</v>
      </c>
    </row>
    <row r="989" spans="1:7" x14ac:dyDescent="0.25">
      <c r="A989" s="191">
        <v>988</v>
      </c>
      <c r="B989" s="191" t="s">
        <v>5847</v>
      </c>
      <c r="C989" s="191" t="s">
        <v>8133</v>
      </c>
      <c r="D989" s="191" t="s">
        <v>3160</v>
      </c>
      <c r="E989" s="191" t="s">
        <v>3186</v>
      </c>
      <c r="F989" s="191" t="s">
        <v>8136</v>
      </c>
      <c r="G989" s="191">
        <v>12</v>
      </c>
    </row>
    <row r="990" spans="1:7" x14ac:dyDescent="0.25">
      <c r="A990" s="191">
        <v>989</v>
      </c>
      <c r="B990" s="191" t="s">
        <v>5717</v>
      </c>
      <c r="C990" s="191" t="s">
        <v>8133</v>
      </c>
      <c r="D990" s="191" t="s">
        <v>3160</v>
      </c>
      <c r="E990" s="191" t="s">
        <v>3186</v>
      </c>
      <c r="F990" s="191" t="s">
        <v>8135</v>
      </c>
      <c r="G990" s="191">
        <v>13</v>
      </c>
    </row>
    <row r="991" spans="1:7" x14ac:dyDescent="0.25">
      <c r="A991" s="191">
        <v>990</v>
      </c>
      <c r="B991" s="191" t="s">
        <v>5717</v>
      </c>
      <c r="C991" s="191" t="s">
        <v>8133</v>
      </c>
      <c r="D991" s="191" t="s">
        <v>3160</v>
      </c>
      <c r="E991" s="191" t="s">
        <v>3186</v>
      </c>
      <c r="F991" s="191" t="s">
        <v>8135</v>
      </c>
      <c r="G991" s="191">
        <v>13</v>
      </c>
    </row>
    <row r="992" spans="1:7" x14ac:dyDescent="0.25">
      <c r="A992" s="191">
        <v>991</v>
      </c>
      <c r="B992" s="191" t="s">
        <v>5717</v>
      </c>
      <c r="C992" s="191" t="s">
        <v>8133</v>
      </c>
      <c r="D992" s="191" t="s">
        <v>3160</v>
      </c>
      <c r="E992" s="191" t="s">
        <v>3186</v>
      </c>
      <c r="F992" s="191" t="s">
        <v>8135</v>
      </c>
      <c r="G992" s="191">
        <v>13</v>
      </c>
    </row>
    <row r="993" spans="1:7" x14ac:dyDescent="0.25">
      <c r="A993" s="191">
        <v>992</v>
      </c>
      <c r="B993" s="191" t="s">
        <v>5717</v>
      </c>
      <c r="C993" s="191" t="s">
        <v>8133</v>
      </c>
      <c r="D993" s="191" t="s">
        <v>3160</v>
      </c>
      <c r="E993" s="191" t="s">
        <v>3186</v>
      </c>
      <c r="F993" s="191" t="s">
        <v>8135</v>
      </c>
      <c r="G993" s="191">
        <v>13</v>
      </c>
    </row>
    <row r="994" spans="1:7" x14ac:dyDescent="0.25">
      <c r="A994" s="191">
        <v>993</v>
      </c>
      <c r="B994" s="191" t="s">
        <v>3173</v>
      </c>
      <c r="C994" s="191" t="s">
        <v>8133</v>
      </c>
      <c r="D994" s="191" t="s">
        <v>3160</v>
      </c>
      <c r="E994" s="191" t="s">
        <v>3185</v>
      </c>
      <c r="F994" s="191" t="s">
        <v>8134</v>
      </c>
      <c r="G994" s="191">
        <v>8</v>
      </c>
    </row>
    <row r="995" spans="1:7" x14ac:dyDescent="0.25">
      <c r="A995" s="191">
        <v>994</v>
      </c>
      <c r="B995" s="191" t="s">
        <v>3173</v>
      </c>
      <c r="C995" s="191" t="s">
        <v>8133</v>
      </c>
      <c r="D995" s="191" t="s">
        <v>3160</v>
      </c>
      <c r="E995" s="191" t="s">
        <v>3185</v>
      </c>
      <c r="F995" s="191" t="s">
        <v>8134</v>
      </c>
      <c r="G995" s="191">
        <v>8</v>
      </c>
    </row>
    <row r="996" spans="1:7" x14ac:dyDescent="0.25">
      <c r="A996" s="191">
        <v>995</v>
      </c>
      <c r="B996" s="191" t="s">
        <v>5717</v>
      </c>
      <c r="C996" s="191" t="s">
        <v>8133</v>
      </c>
      <c r="D996" s="191" t="s">
        <v>3160</v>
      </c>
      <c r="E996" s="191" t="s">
        <v>3186</v>
      </c>
      <c r="F996" s="191" t="s">
        <v>8135</v>
      </c>
      <c r="G996" s="191">
        <v>13</v>
      </c>
    </row>
    <row r="997" spans="1:7" x14ac:dyDescent="0.25">
      <c r="A997" s="191">
        <v>996</v>
      </c>
      <c r="B997" s="191" t="s">
        <v>5717</v>
      </c>
      <c r="C997" s="191" t="s">
        <v>8133</v>
      </c>
      <c r="D997" s="191" t="s">
        <v>3160</v>
      </c>
      <c r="E997" s="191" t="s">
        <v>3186</v>
      </c>
      <c r="F997" s="191" t="s">
        <v>8135</v>
      </c>
      <c r="G997" s="191">
        <v>13</v>
      </c>
    </row>
    <row r="998" spans="1:7" x14ac:dyDescent="0.25">
      <c r="A998" s="191">
        <v>997</v>
      </c>
      <c r="B998" s="191" t="s">
        <v>5717</v>
      </c>
      <c r="C998" s="191" t="s">
        <v>8133</v>
      </c>
      <c r="D998" s="191" t="s">
        <v>3160</v>
      </c>
      <c r="E998" s="191" t="s">
        <v>3186</v>
      </c>
      <c r="F998" s="191" t="s">
        <v>8135</v>
      </c>
      <c r="G998" s="191">
        <v>13</v>
      </c>
    </row>
    <row r="999" spans="1:7" x14ac:dyDescent="0.25">
      <c r="A999" s="191">
        <v>998</v>
      </c>
      <c r="B999" s="191" t="s">
        <v>5717</v>
      </c>
      <c r="C999" s="191" t="s">
        <v>8133</v>
      </c>
      <c r="D999" s="191" t="s">
        <v>3160</v>
      </c>
      <c r="E999" s="191" t="s">
        <v>3186</v>
      </c>
      <c r="F999" s="191" t="s">
        <v>8135</v>
      </c>
      <c r="G999" s="191">
        <v>13</v>
      </c>
    </row>
    <row r="1000" spans="1:7" x14ac:dyDescent="0.25">
      <c r="A1000" s="191">
        <v>999</v>
      </c>
      <c r="B1000" s="191" t="s">
        <v>5717</v>
      </c>
      <c r="C1000" s="191" t="s">
        <v>8133</v>
      </c>
      <c r="D1000" s="191" t="s">
        <v>3160</v>
      </c>
      <c r="E1000" s="191" t="s">
        <v>3186</v>
      </c>
      <c r="F1000" s="191" t="s">
        <v>8135</v>
      </c>
      <c r="G1000" s="191">
        <v>13</v>
      </c>
    </row>
    <row r="1001" spans="1:7" x14ac:dyDescent="0.25">
      <c r="A1001" s="191">
        <v>1000</v>
      </c>
      <c r="B1001" s="191" t="s">
        <v>5717</v>
      </c>
      <c r="C1001" s="191" t="s">
        <v>8133</v>
      </c>
      <c r="D1001" s="191" t="s">
        <v>3160</v>
      </c>
      <c r="E1001" s="191" t="s">
        <v>3186</v>
      </c>
      <c r="F1001" s="191" t="s">
        <v>8135</v>
      </c>
      <c r="G1001" s="191">
        <v>13</v>
      </c>
    </row>
    <row r="1002" spans="1:7" x14ac:dyDescent="0.25">
      <c r="A1002" s="191">
        <v>1001</v>
      </c>
      <c r="B1002" s="191" t="s">
        <v>5717</v>
      </c>
      <c r="C1002" s="191" t="s">
        <v>8133</v>
      </c>
      <c r="D1002" s="191" t="s">
        <v>3160</v>
      </c>
      <c r="E1002" s="191" t="s">
        <v>3186</v>
      </c>
      <c r="F1002" s="191" t="s">
        <v>8135</v>
      </c>
      <c r="G1002" s="191">
        <v>13</v>
      </c>
    </row>
    <row r="1003" spans="1:7" x14ac:dyDescent="0.25">
      <c r="A1003" s="191">
        <v>1002</v>
      </c>
      <c r="B1003" s="191" t="s">
        <v>5717</v>
      </c>
      <c r="C1003" s="191" t="s">
        <v>8133</v>
      </c>
      <c r="D1003" s="191" t="s">
        <v>3160</v>
      </c>
      <c r="E1003" s="191" t="s">
        <v>3186</v>
      </c>
      <c r="F1003" s="191" t="s">
        <v>8135</v>
      </c>
      <c r="G1003" s="191">
        <v>13</v>
      </c>
    </row>
    <row r="1004" spans="1:7" x14ac:dyDescent="0.25">
      <c r="A1004" s="191">
        <v>1003</v>
      </c>
      <c r="B1004" s="191" t="s">
        <v>5717</v>
      </c>
      <c r="C1004" s="191" t="s">
        <v>8133</v>
      </c>
      <c r="D1004" s="191" t="s">
        <v>3160</v>
      </c>
      <c r="E1004" s="191" t="s">
        <v>3186</v>
      </c>
      <c r="F1004" s="191" t="s">
        <v>8135</v>
      </c>
      <c r="G1004" s="191">
        <v>13</v>
      </c>
    </row>
    <row r="1005" spans="1:7" x14ac:dyDescent="0.25">
      <c r="A1005" s="191">
        <v>1004</v>
      </c>
      <c r="B1005" s="191" t="s">
        <v>5717</v>
      </c>
      <c r="C1005" s="191" t="s">
        <v>8133</v>
      </c>
      <c r="D1005" s="191" t="s">
        <v>3160</v>
      </c>
      <c r="E1005" s="191" t="s">
        <v>3186</v>
      </c>
      <c r="F1005" s="191" t="s">
        <v>8135</v>
      </c>
      <c r="G1005" s="191">
        <v>13</v>
      </c>
    </row>
    <row r="1006" spans="1:7" x14ac:dyDescent="0.25">
      <c r="A1006" s="191">
        <v>1005</v>
      </c>
      <c r="B1006" s="191" t="s">
        <v>5717</v>
      </c>
      <c r="C1006" s="191" t="s">
        <v>8133</v>
      </c>
      <c r="D1006" s="191" t="s">
        <v>3160</v>
      </c>
      <c r="E1006" s="191" t="s">
        <v>3186</v>
      </c>
      <c r="F1006" s="191" t="s">
        <v>8135</v>
      </c>
      <c r="G1006" s="191">
        <v>13</v>
      </c>
    </row>
    <row r="1007" spans="1:7" x14ac:dyDescent="0.25">
      <c r="A1007" s="191">
        <v>1006</v>
      </c>
      <c r="B1007" s="191" t="s">
        <v>5717</v>
      </c>
      <c r="C1007" s="191" t="s">
        <v>8133</v>
      </c>
      <c r="D1007" s="191" t="s">
        <v>3160</v>
      </c>
      <c r="E1007" s="191" t="s">
        <v>3186</v>
      </c>
      <c r="F1007" s="191" t="s">
        <v>8135</v>
      </c>
      <c r="G1007" s="191">
        <v>13</v>
      </c>
    </row>
    <row r="1008" spans="1:7" x14ac:dyDescent="0.25">
      <c r="A1008" s="191">
        <v>1007</v>
      </c>
      <c r="B1008" s="191" t="s">
        <v>5717</v>
      </c>
      <c r="C1008" s="191" t="s">
        <v>8133</v>
      </c>
      <c r="D1008" s="191" t="s">
        <v>3160</v>
      </c>
      <c r="E1008" s="191" t="s">
        <v>3186</v>
      </c>
      <c r="F1008" s="191" t="s">
        <v>8135</v>
      </c>
      <c r="G1008" s="191">
        <v>13</v>
      </c>
    </row>
    <row r="1009" spans="1:7" x14ac:dyDescent="0.25">
      <c r="A1009" s="191">
        <v>1008</v>
      </c>
      <c r="B1009" s="191" t="s">
        <v>5717</v>
      </c>
      <c r="C1009" s="191" t="s">
        <v>8133</v>
      </c>
      <c r="D1009" s="191" t="s">
        <v>3160</v>
      </c>
      <c r="E1009" s="191" t="s">
        <v>3186</v>
      </c>
      <c r="F1009" s="191" t="s">
        <v>8135</v>
      </c>
      <c r="G1009" s="191">
        <v>13</v>
      </c>
    </row>
    <row r="1010" spans="1:7" x14ac:dyDescent="0.25">
      <c r="A1010" s="191">
        <v>1009</v>
      </c>
      <c r="B1010" s="191" t="s">
        <v>5717</v>
      </c>
      <c r="C1010" s="191" t="s">
        <v>8133</v>
      </c>
      <c r="D1010" s="191" t="s">
        <v>3160</v>
      </c>
      <c r="E1010" s="191" t="s">
        <v>3186</v>
      </c>
      <c r="F1010" s="191" t="s">
        <v>8135</v>
      </c>
      <c r="G1010" s="191">
        <v>13</v>
      </c>
    </row>
    <row r="1011" spans="1:7" x14ac:dyDescent="0.25">
      <c r="A1011" s="191">
        <v>1010</v>
      </c>
      <c r="B1011" s="191" t="s">
        <v>3173</v>
      </c>
      <c r="C1011" s="191" t="s">
        <v>8133</v>
      </c>
      <c r="D1011" s="191" t="s">
        <v>3160</v>
      </c>
      <c r="E1011" s="191" t="s">
        <v>3185</v>
      </c>
      <c r="F1011" s="191" t="s">
        <v>8134</v>
      </c>
      <c r="G1011" s="191">
        <v>8</v>
      </c>
    </row>
    <row r="1012" spans="1:7" x14ac:dyDescent="0.25">
      <c r="A1012" s="191">
        <v>1011</v>
      </c>
      <c r="B1012" s="191" t="s">
        <v>3173</v>
      </c>
      <c r="C1012" s="191" t="s">
        <v>8133</v>
      </c>
      <c r="D1012" s="191" t="s">
        <v>3160</v>
      </c>
      <c r="E1012" s="191" t="s">
        <v>3185</v>
      </c>
      <c r="F1012" s="191" t="s">
        <v>8134</v>
      </c>
      <c r="G1012" s="191">
        <v>8</v>
      </c>
    </row>
    <row r="1013" spans="1:7" x14ac:dyDescent="0.25">
      <c r="A1013" s="191">
        <v>1012</v>
      </c>
      <c r="B1013" s="191" t="s">
        <v>3173</v>
      </c>
      <c r="C1013" s="191" t="s">
        <v>8133</v>
      </c>
      <c r="D1013" s="191" t="s">
        <v>3160</v>
      </c>
      <c r="E1013" s="191" t="s">
        <v>3185</v>
      </c>
      <c r="F1013" s="191" t="s">
        <v>8134</v>
      </c>
      <c r="G1013" s="191">
        <v>8</v>
      </c>
    </row>
    <row r="1014" spans="1:7" x14ac:dyDescent="0.25">
      <c r="A1014" s="191">
        <v>1013</v>
      </c>
      <c r="B1014" s="191" t="s">
        <v>3173</v>
      </c>
      <c r="C1014" s="191" t="s">
        <v>8133</v>
      </c>
      <c r="D1014" s="191" t="s">
        <v>3160</v>
      </c>
      <c r="E1014" s="191" t="s">
        <v>3185</v>
      </c>
      <c r="F1014" s="191" t="s">
        <v>8134</v>
      </c>
      <c r="G1014" s="191">
        <v>8</v>
      </c>
    </row>
    <row r="1015" spans="1:7" x14ac:dyDescent="0.25">
      <c r="A1015" s="191">
        <v>1014</v>
      </c>
      <c r="B1015" s="191" t="s">
        <v>3173</v>
      </c>
      <c r="C1015" s="191" t="s">
        <v>8133</v>
      </c>
      <c r="D1015" s="191" t="s">
        <v>3160</v>
      </c>
      <c r="E1015" s="191" t="s">
        <v>3185</v>
      </c>
      <c r="F1015" s="191" t="s">
        <v>8134</v>
      </c>
      <c r="G1015" s="191">
        <v>8</v>
      </c>
    </row>
    <row r="1016" spans="1:7" x14ac:dyDescent="0.25">
      <c r="A1016" s="191">
        <v>1015</v>
      </c>
      <c r="B1016" s="191" t="s">
        <v>3173</v>
      </c>
      <c r="C1016" s="191" t="s">
        <v>8133</v>
      </c>
      <c r="D1016" s="191" t="s">
        <v>3160</v>
      </c>
      <c r="E1016" s="191" t="s">
        <v>3185</v>
      </c>
      <c r="F1016" s="191" t="s">
        <v>8134</v>
      </c>
      <c r="G1016" s="191">
        <v>8</v>
      </c>
    </row>
    <row r="1017" spans="1:7" x14ac:dyDescent="0.25">
      <c r="A1017" s="191">
        <v>1016</v>
      </c>
      <c r="B1017" s="191" t="s">
        <v>3173</v>
      </c>
      <c r="C1017" s="191" t="s">
        <v>8133</v>
      </c>
      <c r="D1017" s="191" t="s">
        <v>3160</v>
      </c>
      <c r="E1017" s="191" t="s">
        <v>3185</v>
      </c>
      <c r="F1017" s="191" t="s">
        <v>8134</v>
      </c>
      <c r="G1017" s="191">
        <v>8</v>
      </c>
    </row>
    <row r="1018" spans="1:7" x14ac:dyDescent="0.25">
      <c r="A1018" s="191">
        <v>1017</v>
      </c>
      <c r="B1018" s="191" t="s">
        <v>3173</v>
      </c>
      <c r="C1018" s="191" t="s">
        <v>8133</v>
      </c>
      <c r="D1018" s="191" t="s">
        <v>3160</v>
      </c>
      <c r="E1018" s="191" t="s">
        <v>3185</v>
      </c>
      <c r="F1018" s="191" t="s">
        <v>8134</v>
      </c>
      <c r="G1018" s="191">
        <v>8</v>
      </c>
    </row>
    <row r="1019" spans="1:7" x14ac:dyDescent="0.25">
      <c r="A1019" s="191">
        <v>1018</v>
      </c>
      <c r="B1019" s="191" t="s">
        <v>3173</v>
      </c>
      <c r="C1019" s="191" t="s">
        <v>8133</v>
      </c>
      <c r="D1019" s="191" t="s">
        <v>3160</v>
      </c>
      <c r="E1019" s="191" t="s">
        <v>3185</v>
      </c>
      <c r="F1019" s="191" t="s">
        <v>8134</v>
      </c>
      <c r="G1019" s="191">
        <v>8</v>
      </c>
    </row>
    <row r="1020" spans="1:7" x14ac:dyDescent="0.25">
      <c r="A1020" s="191">
        <v>1019</v>
      </c>
      <c r="B1020" s="191" t="s">
        <v>3173</v>
      </c>
      <c r="C1020" s="191" t="s">
        <v>8133</v>
      </c>
      <c r="D1020" s="191" t="s">
        <v>3160</v>
      </c>
      <c r="E1020" s="191" t="s">
        <v>3185</v>
      </c>
      <c r="F1020" s="191" t="s">
        <v>8134</v>
      </c>
      <c r="G1020" s="191">
        <v>8</v>
      </c>
    </row>
    <row r="1021" spans="1:7" x14ac:dyDescent="0.25">
      <c r="A1021" s="191">
        <v>1020</v>
      </c>
      <c r="B1021" s="191" t="s">
        <v>3173</v>
      </c>
      <c r="C1021" s="191" t="s">
        <v>8133</v>
      </c>
      <c r="D1021" s="191" t="s">
        <v>3160</v>
      </c>
      <c r="E1021" s="191" t="s">
        <v>3185</v>
      </c>
      <c r="F1021" s="191" t="s">
        <v>8134</v>
      </c>
      <c r="G1021" s="191">
        <v>8</v>
      </c>
    </row>
    <row r="1022" spans="1:7" x14ac:dyDescent="0.25">
      <c r="A1022" s="191">
        <v>1021</v>
      </c>
      <c r="B1022" s="191" t="s">
        <v>3173</v>
      </c>
      <c r="C1022" s="191" t="s">
        <v>8133</v>
      </c>
      <c r="D1022" s="191" t="s">
        <v>3160</v>
      </c>
      <c r="E1022" s="191" t="s">
        <v>3185</v>
      </c>
      <c r="F1022" s="191" t="s">
        <v>8134</v>
      </c>
      <c r="G1022" s="191">
        <v>8</v>
      </c>
    </row>
    <row r="1023" spans="1:7" x14ac:dyDescent="0.25">
      <c r="A1023" s="191">
        <v>1022</v>
      </c>
      <c r="B1023" s="191" t="s">
        <v>3173</v>
      </c>
      <c r="C1023" s="191" t="s">
        <v>8133</v>
      </c>
      <c r="D1023" s="191" t="s">
        <v>3160</v>
      </c>
      <c r="E1023" s="191" t="s">
        <v>3185</v>
      </c>
      <c r="F1023" s="191" t="s">
        <v>8134</v>
      </c>
      <c r="G1023" s="191">
        <v>8</v>
      </c>
    </row>
    <row r="1024" spans="1:7" x14ac:dyDescent="0.25">
      <c r="A1024" s="191">
        <v>1023</v>
      </c>
      <c r="B1024" s="191" t="s">
        <v>3173</v>
      </c>
      <c r="C1024" s="191" t="s">
        <v>8133</v>
      </c>
      <c r="D1024" s="191" t="s">
        <v>3160</v>
      </c>
      <c r="E1024" s="191" t="s">
        <v>3185</v>
      </c>
      <c r="F1024" s="191" t="s">
        <v>8134</v>
      </c>
      <c r="G1024" s="191">
        <v>8</v>
      </c>
    </row>
    <row r="1025" spans="1:7" x14ac:dyDescent="0.25">
      <c r="A1025" s="191">
        <v>1024</v>
      </c>
      <c r="B1025" s="191" t="s">
        <v>3173</v>
      </c>
      <c r="C1025" s="191" t="s">
        <v>8133</v>
      </c>
      <c r="D1025" s="191" t="s">
        <v>3160</v>
      </c>
      <c r="E1025" s="191" t="s">
        <v>3185</v>
      </c>
      <c r="F1025" s="191" t="s">
        <v>8134</v>
      </c>
      <c r="G1025" s="191">
        <v>8</v>
      </c>
    </row>
    <row r="1026" spans="1:7" x14ac:dyDescent="0.25">
      <c r="A1026" s="191">
        <v>1025</v>
      </c>
      <c r="B1026" s="191" t="s">
        <v>3173</v>
      </c>
      <c r="C1026" s="191" t="s">
        <v>8133</v>
      </c>
      <c r="D1026" s="191" t="s">
        <v>3160</v>
      </c>
      <c r="E1026" s="191" t="s">
        <v>3185</v>
      </c>
      <c r="F1026" s="191" t="s">
        <v>8134</v>
      </c>
      <c r="G1026" s="191">
        <v>8</v>
      </c>
    </row>
    <row r="1027" spans="1:7" x14ac:dyDescent="0.25">
      <c r="A1027" s="191">
        <v>1026</v>
      </c>
      <c r="B1027" s="191" t="s">
        <v>3173</v>
      </c>
      <c r="C1027" s="191" t="s">
        <v>8133</v>
      </c>
      <c r="D1027" s="191" t="s">
        <v>3160</v>
      </c>
      <c r="E1027" s="191" t="s">
        <v>3185</v>
      </c>
      <c r="F1027" s="191" t="s">
        <v>8134</v>
      </c>
      <c r="G1027" s="191">
        <v>8</v>
      </c>
    </row>
    <row r="1028" spans="1:7" x14ac:dyDescent="0.25">
      <c r="A1028" s="191">
        <v>1027</v>
      </c>
      <c r="B1028" s="191" t="s">
        <v>3173</v>
      </c>
      <c r="C1028" s="191" t="s">
        <v>8133</v>
      </c>
      <c r="D1028" s="191" t="s">
        <v>3160</v>
      </c>
      <c r="E1028" s="191" t="s">
        <v>3185</v>
      </c>
      <c r="F1028" s="191" t="s">
        <v>8134</v>
      </c>
      <c r="G1028" s="191">
        <v>8</v>
      </c>
    </row>
    <row r="1029" spans="1:7" x14ac:dyDescent="0.25">
      <c r="A1029" s="191">
        <v>1028</v>
      </c>
      <c r="B1029" s="191" t="s">
        <v>5717</v>
      </c>
      <c r="C1029" s="191" t="s">
        <v>8133</v>
      </c>
      <c r="D1029" s="191" t="s">
        <v>3160</v>
      </c>
      <c r="E1029" s="191" t="s">
        <v>3186</v>
      </c>
      <c r="F1029" s="191" t="s">
        <v>8135</v>
      </c>
      <c r="G1029" s="191">
        <v>13</v>
      </c>
    </row>
    <row r="1030" spans="1:7" x14ac:dyDescent="0.25">
      <c r="A1030" s="191">
        <v>1029</v>
      </c>
      <c r="B1030" s="191" t="s">
        <v>3173</v>
      </c>
      <c r="C1030" s="191" t="s">
        <v>8133</v>
      </c>
      <c r="D1030" s="191" t="s">
        <v>3160</v>
      </c>
      <c r="E1030" s="191" t="s">
        <v>3185</v>
      </c>
      <c r="F1030" s="191" t="s">
        <v>8134</v>
      </c>
      <c r="G1030" s="191">
        <v>8</v>
      </c>
    </row>
    <row r="1031" spans="1:7" x14ac:dyDescent="0.25">
      <c r="A1031" s="191">
        <v>1030</v>
      </c>
      <c r="B1031" s="191" t="s">
        <v>3173</v>
      </c>
      <c r="C1031" s="191" t="s">
        <v>8133</v>
      </c>
      <c r="D1031" s="191" t="s">
        <v>3160</v>
      </c>
      <c r="E1031" s="191" t="s">
        <v>3185</v>
      </c>
      <c r="F1031" s="191" t="s">
        <v>8134</v>
      </c>
      <c r="G1031" s="191">
        <v>8</v>
      </c>
    </row>
    <row r="1032" spans="1:7" x14ac:dyDescent="0.25">
      <c r="A1032" s="191">
        <v>1031</v>
      </c>
      <c r="B1032" s="191" t="s">
        <v>3173</v>
      </c>
      <c r="C1032" s="191" t="s">
        <v>8133</v>
      </c>
      <c r="D1032" s="191" t="s">
        <v>3160</v>
      </c>
      <c r="E1032" s="191" t="s">
        <v>3185</v>
      </c>
      <c r="F1032" s="191" t="s">
        <v>8134</v>
      </c>
      <c r="G1032" s="191">
        <v>8</v>
      </c>
    </row>
    <row r="1033" spans="1:7" x14ac:dyDescent="0.25">
      <c r="A1033" s="191">
        <v>1032</v>
      </c>
      <c r="B1033" s="191" t="s">
        <v>5717</v>
      </c>
      <c r="C1033" s="191" t="s">
        <v>8133</v>
      </c>
      <c r="D1033" s="191" t="s">
        <v>3160</v>
      </c>
      <c r="E1033" s="191" t="s">
        <v>3186</v>
      </c>
      <c r="F1033" s="191" t="s">
        <v>8135</v>
      </c>
      <c r="G1033" s="191">
        <v>13</v>
      </c>
    </row>
    <row r="1034" spans="1:7" x14ac:dyDescent="0.25">
      <c r="A1034" s="191">
        <v>1033</v>
      </c>
      <c r="B1034" s="191" t="s">
        <v>5717</v>
      </c>
      <c r="C1034" s="191" t="s">
        <v>8133</v>
      </c>
      <c r="D1034" s="191" t="s">
        <v>3160</v>
      </c>
      <c r="E1034" s="191" t="s">
        <v>3186</v>
      </c>
      <c r="F1034" s="191" t="s">
        <v>8135</v>
      </c>
      <c r="G1034" s="191">
        <v>13</v>
      </c>
    </row>
    <row r="1035" spans="1:7" x14ac:dyDescent="0.25">
      <c r="A1035" s="191">
        <v>1034</v>
      </c>
      <c r="B1035" s="191" t="s">
        <v>3173</v>
      </c>
      <c r="C1035" s="191" t="s">
        <v>8133</v>
      </c>
      <c r="D1035" s="191" t="s">
        <v>3160</v>
      </c>
      <c r="E1035" s="191" t="s">
        <v>3185</v>
      </c>
      <c r="F1035" s="191" t="s">
        <v>8134</v>
      </c>
      <c r="G1035" s="191">
        <v>8</v>
      </c>
    </row>
    <row r="1036" spans="1:7" x14ac:dyDescent="0.25">
      <c r="A1036" s="191">
        <v>1035</v>
      </c>
      <c r="B1036" s="191" t="s">
        <v>3173</v>
      </c>
      <c r="C1036" s="191" t="s">
        <v>8133</v>
      </c>
      <c r="D1036" s="191" t="s">
        <v>3160</v>
      </c>
      <c r="E1036" s="191" t="s">
        <v>3185</v>
      </c>
      <c r="F1036" s="191" t="s">
        <v>8134</v>
      </c>
      <c r="G1036" s="191">
        <v>8</v>
      </c>
    </row>
    <row r="1037" spans="1:7" x14ac:dyDescent="0.25">
      <c r="A1037" s="191">
        <v>1036</v>
      </c>
      <c r="B1037" s="191" t="s">
        <v>3173</v>
      </c>
      <c r="C1037" s="191" t="s">
        <v>8133</v>
      </c>
      <c r="D1037" s="191" t="s">
        <v>3160</v>
      </c>
      <c r="E1037" s="191" t="s">
        <v>3185</v>
      </c>
      <c r="F1037" s="191" t="s">
        <v>8134</v>
      </c>
      <c r="G1037" s="191">
        <v>8</v>
      </c>
    </row>
    <row r="1038" spans="1:7" x14ac:dyDescent="0.25">
      <c r="A1038" s="191">
        <v>1037</v>
      </c>
      <c r="B1038" s="191" t="s">
        <v>3173</v>
      </c>
      <c r="C1038" s="191" t="s">
        <v>8133</v>
      </c>
      <c r="D1038" s="191" t="s">
        <v>3160</v>
      </c>
      <c r="E1038" s="191" t="s">
        <v>3185</v>
      </c>
      <c r="F1038" s="191" t="s">
        <v>8134</v>
      </c>
      <c r="G1038" s="191">
        <v>8</v>
      </c>
    </row>
    <row r="1039" spans="1:7" x14ac:dyDescent="0.25">
      <c r="A1039" s="191">
        <v>1038</v>
      </c>
      <c r="B1039" s="191" t="s">
        <v>3173</v>
      </c>
      <c r="C1039" s="191" t="s">
        <v>8133</v>
      </c>
      <c r="D1039" s="191" t="s">
        <v>3160</v>
      </c>
      <c r="E1039" s="191" t="s">
        <v>3185</v>
      </c>
      <c r="F1039" s="191" t="s">
        <v>8134</v>
      </c>
      <c r="G1039" s="191">
        <v>8</v>
      </c>
    </row>
    <row r="1040" spans="1:7" x14ac:dyDescent="0.25">
      <c r="A1040" s="191">
        <v>1039</v>
      </c>
      <c r="B1040" s="191" t="s">
        <v>3173</v>
      </c>
      <c r="C1040" s="191" t="s">
        <v>8133</v>
      </c>
      <c r="D1040" s="191" t="s">
        <v>3160</v>
      </c>
      <c r="E1040" s="191" t="s">
        <v>3185</v>
      </c>
      <c r="F1040" s="191" t="s">
        <v>8134</v>
      </c>
      <c r="G1040" s="191">
        <v>8</v>
      </c>
    </row>
    <row r="1041" spans="1:7" x14ac:dyDescent="0.25">
      <c r="A1041" s="191">
        <v>1040</v>
      </c>
      <c r="B1041" s="191" t="s">
        <v>3173</v>
      </c>
      <c r="C1041" s="191" t="s">
        <v>8133</v>
      </c>
      <c r="D1041" s="191" t="s">
        <v>3160</v>
      </c>
      <c r="E1041" s="191" t="s">
        <v>3185</v>
      </c>
      <c r="F1041" s="191" t="s">
        <v>8134</v>
      </c>
      <c r="G1041" s="191">
        <v>8</v>
      </c>
    </row>
    <row r="1042" spans="1:7" x14ac:dyDescent="0.25">
      <c r="A1042" s="191">
        <v>1041</v>
      </c>
      <c r="B1042" s="191" t="s">
        <v>3173</v>
      </c>
      <c r="C1042" s="191" t="s">
        <v>8133</v>
      </c>
      <c r="D1042" s="191" t="s">
        <v>3160</v>
      </c>
      <c r="E1042" s="191" t="s">
        <v>3185</v>
      </c>
      <c r="F1042" s="191" t="s">
        <v>8134</v>
      </c>
      <c r="G1042" s="191">
        <v>8</v>
      </c>
    </row>
    <row r="1043" spans="1:7" x14ac:dyDescent="0.25">
      <c r="A1043" s="191">
        <v>1042</v>
      </c>
      <c r="B1043" s="191" t="s">
        <v>3173</v>
      </c>
      <c r="C1043" s="191" t="s">
        <v>8133</v>
      </c>
      <c r="D1043" s="191" t="s">
        <v>3160</v>
      </c>
      <c r="E1043" s="191" t="s">
        <v>3185</v>
      </c>
      <c r="F1043" s="191" t="s">
        <v>8134</v>
      </c>
      <c r="G1043" s="191">
        <v>8</v>
      </c>
    </row>
    <row r="1044" spans="1:7" x14ac:dyDescent="0.25">
      <c r="A1044" s="191">
        <v>1043</v>
      </c>
      <c r="B1044" s="191" t="s">
        <v>3173</v>
      </c>
      <c r="C1044" s="191" t="s">
        <v>8133</v>
      </c>
      <c r="D1044" s="191" t="s">
        <v>3160</v>
      </c>
      <c r="E1044" s="191" t="s">
        <v>3185</v>
      </c>
      <c r="F1044" s="191" t="s">
        <v>8134</v>
      </c>
      <c r="G1044" s="191">
        <v>8</v>
      </c>
    </row>
    <row r="1045" spans="1:7" x14ac:dyDescent="0.25">
      <c r="A1045" s="191">
        <v>1044</v>
      </c>
      <c r="B1045" s="191" t="s">
        <v>3173</v>
      </c>
      <c r="C1045" s="191" t="s">
        <v>8133</v>
      </c>
      <c r="D1045" s="191" t="s">
        <v>3160</v>
      </c>
      <c r="E1045" s="191" t="s">
        <v>3185</v>
      </c>
      <c r="F1045" s="191" t="s">
        <v>8134</v>
      </c>
      <c r="G1045" s="191">
        <v>8</v>
      </c>
    </row>
    <row r="1046" spans="1:7" x14ac:dyDescent="0.25">
      <c r="A1046" s="191">
        <v>1045</v>
      </c>
      <c r="B1046" s="191" t="s">
        <v>3173</v>
      </c>
      <c r="C1046" s="191" t="s">
        <v>8133</v>
      </c>
      <c r="D1046" s="191" t="s">
        <v>3160</v>
      </c>
      <c r="E1046" s="191" t="s">
        <v>3185</v>
      </c>
      <c r="F1046" s="191" t="s">
        <v>8134</v>
      </c>
      <c r="G1046" s="191">
        <v>8</v>
      </c>
    </row>
    <row r="1047" spans="1:7" x14ac:dyDescent="0.25">
      <c r="A1047" s="191">
        <v>1046</v>
      </c>
      <c r="B1047" s="191" t="s">
        <v>3173</v>
      </c>
      <c r="C1047" s="191" t="s">
        <v>8133</v>
      </c>
      <c r="D1047" s="191" t="s">
        <v>3160</v>
      </c>
      <c r="E1047" s="191" t="s">
        <v>3185</v>
      </c>
      <c r="F1047" s="191" t="s">
        <v>8134</v>
      </c>
      <c r="G1047" s="191">
        <v>8</v>
      </c>
    </row>
    <row r="1048" spans="1:7" x14ac:dyDescent="0.25">
      <c r="A1048" s="191">
        <v>1047</v>
      </c>
      <c r="B1048" s="191" t="s">
        <v>3173</v>
      </c>
      <c r="C1048" s="191" t="s">
        <v>8133</v>
      </c>
      <c r="D1048" s="191" t="s">
        <v>3160</v>
      </c>
      <c r="E1048" s="191" t="s">
        <v>3185</v>
      </c>
      <c r="F1048" s="191" t="s">
        <v>8134</v>
      </c>
      <c r="G1048" s="191">
        <v>8</v>
      </c>
    </row>
    <row r="1049" spans="1:7" x14ac:dyDescent="0.25">
      <c r="A1049" s="191">
        <v>1048</v>
      </c>
      <c r="B1049" s="191" t="s">
        <v>3173</v>
      </c>
      <c r="C1049" s="191" t="s">
        <v>8133</v>
      </c>
      <c r="D1049" s="191" t="s">
        <v>3160</v>
      </c>
      <c r="E1049" s="191" t="s">
        <v>3185</v>
      </c>
      <c r="F1049" s="191" t="s">
        <v>8134</v>
      </c>
      <c r="G1049" s="191">
        <v>8</v>
      </c>
    </row>
    <row r="1050" spans="1:7" x14ac:dyDescent="0.25">
      <c r="A1050" s="191">
        <v>1049</v>
      </c>
      <c r="B1050" s="191" t="s">
        <v>3173</v>
      </c>
      <c r="C1050" s="191" t="s">
        <v>8133</v>
      </c>
      <c r="D1050" s="191" t="s">
        <v>3160</v>
      </c>
      <c r="E1050" s="191" t="s">
        <v>3185</v>
      </c>
      <c r="F1050" s="191" t="s">
        <v>8134</v>
      </c>
      <c r="G1050" s="191">
        <v>8</v>
      </c>
    </row>
    <row r="1051" spans="1:7" x14ac:dyDescent="0.25">
      <c r="A1051" s="191">
        <v>1050</v>
      </c>
      <c r="B1051" s="191" t="s">
        <v>8137</v>
      </c>
      <c r="C1051" s="191" t="s">
        <v>8138</v>
      </c>
      <c r="D1051" s="191" t="s">
        <v>3160</v>
      </c>
      <c r="E1051" s="191" t="s">
        <v>14</v>
      </c>
      <c r="F1051" s="191" t="s">
        <v>8139</v>
      </c>
      <c r="G1051" s="191">
        <v>18</v>
      </c>
    </row>
    <row r="1052" spans="1:7" x14ac:dyDescent="0.25">
      <c r="A1052" s="191">
        <v>1051</v>
      </c>
      <c r="B1052" s="191" t="s">
        <v>8137</v>
      </c>
      <c r="C1052" s="191" t="s">
        <v>8138</v>
      </c>
      <c r="D1052" s="191" t="s">
        <v>3160</v>
      </c>
      <c r="E1052" s="191" t="s">
        <v>14</v>
      </c>
      <c r="F1052" s="191" t="s">
        <v>8139</v>
      </c>
      <c r="G1052" s="191">
        <v>18</v>
      </c>
    </row>
    <row r="1053" spans="1:7" x14ac:dyDescent="0.25">
      <c r="A1053" s="191">
        <v>1052</v>
      </c>
      <c r="B1053" s="191" t="s">
        <v>8137</v>
      </c>
      <c r="C1053" s="191" t="s">
        <v>8138</v>
      </c>
      <c r="D1053" s="191" t="s">
        <v>3160</v>
      </c>
      <c r="E1053" s="191" t="s">
        <v>14</v>
      </c>
      <c r="F1053" s="191" t="s">
        <v>8139</v>
      </c>
      <c r="G1053" s="191">
        <v>18</v>
      </c>
    </row>
    <row r="1054" spans="1:7" x14ac:dyDescent="0.25">
      <c r="A1054" s="191">
        <v>1053</v>
      </c>
      <c r="B1054" s="191" t="s">
        <v>8137</v>
      </c>
      <c r="C1054" s="191" t="s">
        <v>8138</v>
      </c>
      <c r="D1054" s="191" t="s">
        <v>3160</v>
      </c>
      <c r="E1054" s="191" t="s">
        <v>14</v>
      </c>
      <c r="F1054" s="191" t="s">
        <v>8139</v>
      </c>
      <c r="G1054" s="191">
        <v>18</v>
      </c>
    </row>
    <row r="1055" spans="1:7" x14ac:dyDescent="0.25">
      <c r="A1055" s="191">
        <v>1054</v>
      </c>
      <c r="B1055" s="191" t="s">
        <v>8137</v>
      </c>
      <c r="C1055" s="191" t="s">
        <v>8138</v>
      </c>
      <c r="D1055" s="191" t="s">
        <v>3160</v>
      </c>
      <c r="E1055" s="191" t="s">
        <v>14</v>
      </c>
      <c r="F1055" s="191" t="s">
        <v>8139</v>
      </c>
      <c r="G1055" s="191">
        <v>18</v>
      </c>
    </row>
    <row r="1056" spans="1:7" x14ac:dyDescent="0.25">
      <c r="A1056" s="191">
        <v>1055</v>
      </c>
      <c r="B1056" s="191" t="s">
        <v>8137</v>
      </c>
      <c r="C1056" s="191" t="s">
        <v>8138</v>
      </c>
      <c r="D1056" s="191" t="s">
        <v>3160</v>
      </c>
      <c r="E1056" s="191" t="s">
        <v>14</v>
      </c>
      <c r="F1056" s="191" t="s">
        <v>8139</v>
      </c>
      <c r="G1056" s="191">
        <v>18</v>
      </c>
    </row>
    <row r="1057" spans="1:7" x14ac:dyDescent="0.25">
      <c r="A1057" s="191">
        <v>1056</v>
      </c>
      <c r="B1057" s="191" t="s">
        <v>8137</v>
      </c>
      <c r="C1057" s="191" t="s">
        <v>8138</v>
      </c>
      <c r="D1057" s="191" t="s">
        <v>3160</v>
      </c>
      <c r="E1057" s="191" t="s">
        <v>14</v>
      </c>
      <c r="F1057" s="191" t="s">
        <v>8139</v>
      </c>
      <c r="G1057" s="191">
        <v>18</v>
      </c>
    </row>
    <row r="1058" spans="1:7" x14ac:dyDescent="0.25">
      <c r="A1058" s="191">
        <v>1057</v>
      </c>
      <c r="B1058" s="191" t="s">
        <v>8137</v>
      </c>
      <c r="C1058" s="191" t="s">
        <v>8138</v>
      </c>
      <c r="D1058" s="191" t="s">
        <v>3160</v>
      </c>
      <c r="E1058" s="191" t="s">
        <v>14</v>
      </c>
      <c r="F1058" s="191" t="s">
        <v>8139</v>
      </c>
      <c r="G1058" s="191">
        <v>18</v>
      </c>
    </row>
    <row r="1059" spans="1:7" x14ac:dyDescent="0.25">
      <c r="A1059" s="191">
        <v>1058</v>
      </c>
      <c r="B1059" s="191" t="s">
        <v>8137</v>
      </c>
      <c r="C1059" s="191" t="s">
        <v>8138</v>
      </c>
      <c r="D1059" s="191" t="s">
        <v>3160</v>
      </c>
      <c r="E1059" s="191" t="s">
        <v>14</v>
      </c>
      <c r="F1059" s="191" t="s">
        <v>8139</v>
      </c>
      <c r="G1059" s="191">
        <v>18</v>
      </c>
    </row>
    <row r="1060" spans="1:7" x14ac:dyDescent="0.25">
      <c r="A1060" s="191">
        <v>1059</v>
      </c>
      <c r="B1060" s="191" t="s">
        <v>8137</v>
      </c>
      <c r="C1060" s="191" t="s">
        <v>8138</v>
      </c>
      <c r="D1060" s="191" t="s">
        <v>3160</v>
      </c>
      <c r="E1060" s="191" t="s">
        <v>14</v>
      </c>
      <c r="F1060" s="191" t="s">
        <v>8139</v>
      </c>
      <c r="G1060" s="191">
        <v>18</v>
      </c>
    </row>
    <row r="1061" spans="1:7" x14ac:dyDescent="0.25">
      <c r="A1061" s="191">
        <v>1060</v>
      </c>
      <c r="B1061" s="191" t="s">
        <v>8137</v>
      </c>
      <c r="C1061" s="191" t="s">
        <v>8138</v>
      </c>
      <c r="D1061" s="191" t="s">
        <v>3160</v>
      </c>
      <c r="E1061" s="191" t="s">
        <v>14</v>
      </c>
      <c r="F1061" s="191" t="s">
        <v>8139</v>
      </c>
      <c r="G1061" s="191">
        <v>18</v>
      </c>
    </row>
    <row r="1062" spans="1:7" x14ac:dyDescent="0.25">
      <c r="A1062" s="191">
        <v>1061</v>
      </c>
      <c r="B1062" s="191" t="s">
        <v>8137</v>
      </c>
      <c r="C1062" s="191" t="s">
        <v>8138</v>
      </c>
      <c r="D1062" s="191" t="s">
        <v>3160</v>
      </c>
      <c r="E1062" s="191" t="s">
        <v>14</v>
      </c>
      <c r="F1062" s="191" t="s">
        <v>8139</v>
      </c>
      <c r="G1062" s="191">
        <v>18</v>
      </c>
    </row>
    <row r="1063" spans="1:7" x14ac:dyDescent="0.25">
      <c r="A1063" s="191">
        <v>1062</v>
      </c>
      <c r="B1063" s="191" t="s">
        <v>8137</v>
      </c>
      <c r="C1063" s="191" t="s">
        <v>8138</v>
      </c>
      <c r="D1063" s="191" t="s">
        <v>3160</v>
      </c>
      <c r="E1063" s="191" t="s">
        <v>14</v>
      </c>
      <c r="F1063" s="191" t="s">
        <v>8139</v>
      </c>
      <c r="G1063" s="191">
        <v>18</v>
      </c>
    </row>
    <row r="1064" spans="1:7" x14ac:dyDescent="0.25">
      <c r="A1064" s="191">
        <v>1063</v>
      </c>
      <c r="B1064" s="191" t="s">
        <v>8137</v>
      </c>
      <c r="C1064" s="191" t="s">
        <v>8138</v>
      </c>
      <c r="D1064" s="191" t="s">
        <v>3160</v>
      </c>
      <c r="E1064" s="191" t="s">
        <v>14</v>
      </c>
      <c r="F1064" s="191" t="s">
        <v>8139</v>
      </c>
      <c r="G1064" s="191">
        <v>18</v>
      </c>
    </row>
    <row r="1065" spans="1:7" x14ac:dyDescent="0.25">
      <c r="A1065" s="191">
        <v>1064</v>
      </c>
      <c r="B1065" s="191" t="s">
        <v>8137</v>
      </c>
      <c r="C1065" s="191" t="s">
        <v>8138</v>
      </c>
      <c r="D1065" s="191" t="s">
        <v>3160</v>
      </c>
      <c r="E1065" s="191" t="s">
        <v>14</v>
      </c>
      <c r="F1065" s="191" t="s">
        <v>8139</v>
      </c>
      <c r="G1065" s="191">
        <v>18</v>
      </c>
    </row>
    <row r="1066" spans="1:7" x14ac:dyDescent="0.25">
      <c r="A1066" s="191">
        <v>1065</v>
      </c>
      <c r="B1066" s="191" t="s">
        <v>8137</v>
      </c>
      <c r="C1066" s="191" t="s">
        <v>8138</v>
      </c>
      <c r="D1066" s="191" t="s">
        <v>3160</v>
      </c>
      <c r="E1066" s="191" t="s">
        <v>14</v>
      </c>
      <c r="F1066" s="191" t="s">
        <v>8139</v>
      </c>
      <c r="G1066" s="191">
        <v>18</v>
      </c>
    </row>
    <row r="1067" spans="1:7" x14ac:dyDescent="0.25">
      <c r="A1067" s="191">
        <v>1066</v>
      </c>
      <c r="B1067" s="191" t="s">
        <v>8137</v>
      </c>
      <c r="C1067" s="191" t="s">
        <v>8138</v>
      </c>
      <c r="D1067" s="191" t="s">
        <v>3160</v>
      </c>
      <c r="E1067" s="191" t="s">
        <v>14</v>
      </c>
      <c r="F1067" s="191" t="s">
        <v>8139</v>
      </c>
      <c r="G1067" s="191">
        <v>18</v>
      </c>
    </row>
    <row r="1068" spans="1:7" x14ac:dyDescent="0.25">
      <c r="A1068" s="191">
        <v>1067</v>
      </c>
      <c r="B1068" s="191" t="s">
        <v>8137</v>
      </c>
      <c r="C1068" s="191" t="s">
        <v>8138</v>
      </c>
      <c r="D1068" s="191" t="s">
        <v>3160</v>
      </c>
      <c r="E1068" s="191" t="s">
        <v>14</v>
      </c>
      <c r="F1068" s="191" t="s">
        <v>8139</v>
      </c>
      <c r="G1068" s="191">
        <v>18</v>
      </c>
    </row>
    <row r="1069" spans="1:7" x14ac:dyDescent="0.25">
      <c r="A1069" s="191">
        <v>1068</v>
      </c>
      <c r="B1069" s="191" t="s">
        <v>8137</v>
      </c>
      <c r="C1069" s="191" t="s">
        <v>8138</v>
      </c>
      <c r="D1069" s="191" t="s">
        <v>3160</v>
      </c>
      <c r="E1069" s="191" t="s">
        <v>14</v>
      </c>
      <c r="F1069" s="191" t="s">
        <v>8139</v>
      </c>
      <c r="G1069" s="191">
        <v>18</v>
      </c>
    </row>
    <row r="1070" spans="1:7" x14ac:dyDescent="0.25">
      <c r="A1070" s="191">
        <v>1069</v>
      </c>
      <c r="B1070" s="191" t="s">
        <v>8137</v>
      </c>
      <c r="C1070" s="191" t="s">
        <v>8138</v>
      </c>
      <c r="D1070" s="191" t="s">
        <v>3160</v>
      </c>
      <c r="E1070" s="191" t="s">
        <v>14</v>
      </c>
      <c r="F1070" s="191" t="s">
        <v>8139</v>
      </c>
      <c r="G1070" s="191">
        <v>18</v>
      </c>
    </row>
    <row r="1071" spans="1:7" x14ac:dyDescent="0.25">
      <c r="A1071" s="191">
        <v>1070</v>
      </c>
      <c r="B1071" s="191" t="s">
        <v>8137</v>
      </c>
      <c r="C1071" s="191" t="s">
        <v>8138</v>
      </c>
      <c r="D1071" s="191" t="s">
        <v>3160</v>
      </c>
      <c r="E1071" s="191" t="s">
        <v>14</v>
      </c>
      <c r="F1071" s="191" t="s">
        <v>8139</v>
      </c>
      <c r="G1071" s="191">
        <v>18</v>
      </c>
    </row>
    <row r="1072" spans="1:7" x14ac:dyDescent="0.25">
      <c r="A1072" s="191">
        <v>1071</v>
      </c>
      <c r="B1072" s="191" t="s">
        <v>8137</v>
      </c>
      <c r="C1072" s="191" t="s">
        <v>8138</v>
      </c>
      <c r="D1072" s="191" t="s">
        <v>3160</v>
      </c>
      <c r="E1072" s="191" t="s">
        <v>14</v>
      </c>
      <c r="F1072" s="191" t="s">
        <v>8139</v>
      </c>
      <c r="G1072" s="191">
        <v>18</v>
      </c>
    </row>
    <row r="1073" spans="1:7" x14ac:dyDescent="0.25">
      <c r="A1073" s="191">
        <v>1072</v>
      </c>
      <c r="B1073" s="191" t="s">
        <v>8137</v>
      </c>
      <c r="C1073" s="191" t="s">
        <v>8138</v>
      </c>
      <c r="D1073" s="191" t="s">
        <v>3160</v>
      </c>
      <c r="E1073" s="191" t="s">
        <v>14</v>
      </c>
      <c r="F1073" s="191" t="s">
        <v>8139</v>
      </c>
      <c r="G1073" s="191">
        <v>18</v>
      </c>
    </row>
    <row r="1074" spans="1:7" x14ac:dyDescent="0.25">
      <c r="A1074" s="191">
        <v>1073</v>
      </c>
      <c r="B1074" s="191" t="s">
        <v>8137</v>
      </c>
      <c r="C1074" s="191" t="s">
        <v>8138</v>
      </c>
      <c r="D1074" s="191" t="s">
        <v>3160</v>
      </c>
      <c r="E1074" s="191" t="s">
        <v>14</v>
      </c>
      <c r="F1074" s="191" t="s">
        <v>8139</v>
      </c>
      <c r="G1074" s="191">
        <v>18</v>
      </c>
    </row>
    <row r="1075" spans="1:7" x14ac:dyDescent="0.25">
      <c r="A1075" s="191">
        <v>1074</v>
      </c>
      <c r="B1075" s="191" t="s">
        <v>8137</v>
      </c>
      <c r="C1075" s="191" t="s">
        <v>8138</v>
      </c>
      <c r="D1075" s="191" t="s">
        <v>3160</v>
      </c>
      <c r="E1075" s="191" t="s">
        <v>14</v>
      </c>
      <c r="F1075" s="191" t="s">
        <v>8139</v>
      </c>
      <c r="G1075" s="191">
        <v>18</v>
      </c>
    </row>
    <row r="1076" spans="1:7" x14ac:dyDescent="0.25">
      <c r="A1076" s="191">
        <v>1075</v>
      </c>
      <c r="B1076" s="191" t="s">
        <v>8137</v>
      </c>
      <c r="C1076" s="191" t="s">
        <v>8138</v>
      </c>
      <c r="D1076" s="191" t="s">
        <v>3160</v>
      </c>
      <c r="E1076" s="191" t="s">
        <v>14</v>
      </c>
      <c r="F1076" s="191" t="s">
        <v>8139</v>
      </c>
      <c r="G1076" s="191">
        <v>18</v>
      </c>
    </row>
    <row r="1077" spans="1:7" x14ac:dyDescent="0.25">
      <c r="A1077" s="191">
        <v>1076</v>
      </c>
      <c r="B1077" s="191" t="s">
        <v>8137</v>
      </c>
      <c r="C1077" s="191" t="s">
        <v>8138</v>
      </c>
      <c r="D1077" s="191" t="s">
        <v>3160</v>
      </c>
      <c r="E1077" s="191" t="s">
        <v>14</v>
      </c>
      <c r="F1077" s="191" t="s">
        <v>8139</v>
      </c>
      <c r="G1077" s="191">
        <v>18</v>
      </c>
    </row>
    <row r="1078" spans="1:7" x14ac:dyDescent="0.25">
      <c r="A1078" s="191">
        <v>1077</v>
      </c>
      <c r="B1078" s="191" t="s">
        <v>8137</v>
      </c>
      <c r="C1078" s="191" t="s">
        <v>8138</v>
      </c>
      <c r="D1078" s="191" t="s">
        <v>3160</v>
      </c>
      <c r="E1078" s="191" t="s">
        <v>14</v>
      </c>
      <c r="F1078" s="191" t="s">
        <v>8139</v>
      </c>
      <c r="G1078" s="191">
        <v>18</v>
      </c>
    </row>
    <row r="1079" spans="1:7" x14ac:dyDescent="0.25">
      <c r="A1079" s="191">
        <v>1078</v>
      </c>
      <c r="B1079" s="191" t="s">
        <v>8137</v>
      </c>
      <c r="C1079" s="191" t="s">
        <v>8138</v>
      </c>
      <c r="D1079" s="191" t="s">
        <v>3160</v>
      </c>
      <c r="E1079" s="191" t="s">
        <v>14</v>
      </c>
      <c r="F1079" s="191" t="s">
        <v>8139</v>
      </c>
      <c r="G1079" s="191">
        <v>18</v>
      </c>
    </row>
    <row r="1080" spans="1:7" x14ac:dyDescent="0.25">
      <c r="A1080" s="191">
        <v>1079</v>
      </c>
      <c r="B1080" s="191" t="s">
        <v>8137</v>
      </c>
      <c r="C1080" s="191" t="s">
        <v>8138</v>
      </c>
      <c r="D1080" s="191" t="s">
        <v>3160</v>
      </c>
      <c r="E1080" s="191" t="s">
        <v>14</v>
      </c>
      <c r="F1080" s="191" t="s">
        <v>8139</v>
      </c>
      <c r="G1080" s="191">
        <v>18</v>
      </c>
    </row>
    <row r="1081" spans="1:7" x14ac:dyDescent="0.25">
      <c r="A1081" s="191">
        <v>1080</v>
      </c>
      <c r="B1081" s="191" t="s">
        <v>8137</v>
      </c>
      <c r="C1081" s="191" t="s">
        <v>8138</v>
      </c>
      <c r="D1081" s="191" t="s">
        <v>3160</v>
      </c>
      <c r="E1081" s="191" t="s">
        <v>14</v>
      </c>
      <c r="F1081" s="191" t="s">
        <v>8139</v>
      </c>
      <c r="G1081" s="191">
        <v>18</v>
      </c>
    </row>
    <row r="1082" spans="1:7" x14ac:dyDescent="0.25">
      <c r="A1082" s="191">
        <v>1081</v>
      </c>
      <c r="B1082" s="191" t="s">
        <v>8137</v>
      </c>
      <c r="C1082" s="191" t="s">
        <v>8138</v>
      </c>
      <c r="D1082" s="191" t="s">
        <v>3160</v>
      </c>
      <c r="E1082" s="191" t="s">
        <v>14</v>
      </c>
      <c r="F1082" s="191" t="s">
        <v>8139</v>
      </c>
      <c r="G1082" s="191">
        <v>18</v>
      </c>
    </row>
    <row r="1083" spans="1:7" x14ac:dyDescent="0.25">
      <c r="A1083" s="191">
        <v>1082</v>
      </c>
      <c r="B1083" s="191" t="s">
        <v>8137</v>
      </c>
      <c r="C1083" s="191" t="s">
        <v>8138</v>
      </c>
      <c r="D1083" s="191" t="s">
        <v>3160</v>
      </c>
      <c r="E1083" s="191" t="s">
        <v>14</v>
      </c>
      <c r="F1083" s="191" t="s">
        <v>8139</v>
      </c>
      <c r="G1083" s="191">
        <v>18</v>
      </c>
    </row>
    <row r="1084" spans="1:7" x14ac:dyDescent="0.25">
      <c r="A1084" s="191">
        <v>1083</v>
      </c>
      <c r="B1084" s="191" t="s">
        <v>8137</v>
      </c>
      <c r="C1084" s="191" t="s">
        <v>8138</v>
      </c>
      <c r="D1084" s="191" t="s">
        <v>3160</v>
      </c>
      <c r="E1084" s="191" t="s">
        <v>14</v>
      </c>
      <c r="F1084" s="191" t="s">
        <v>8139</v>
      </c>
      <c r="G1084" s="191">
        <v>18</v>
      </c>
    </row>
    <row r="1085" spans="1:7" x14ac:dyDescent="0.25">
      <c r="A1085" s="191">
        <v>1084</v>
      </c>
      <c r="B1085" s="191" t="s">
        <v>8137</v>
      </c>
      <c r="C1085" s="191" t="s">
        <v>8138</v>
      </c>
      <c r="D1085" s="191" t="s">
        <v>3160</v>
      </c>
      <c r="E1085" s="191" t="s">
        <v>14</v>
      </c>
      <c r="F1085" s="191" t="s">
        <v>8139</v>
      </c>
      <c r="G1085" s="191">
        <v>18</v>
      </c>
    </row>
    <row r="1086" spans="1:7" x14ac:dyDescent="0.25">
      <c r="A1086" s="191">
        <v>1085</v>
      </c>
      <c r="B1086" s="191" t="s">
        <v>8137</v>
      </c>
      <c r="C1086" s="191" t="s">
        <v>8138</v>
      </c>
      <c r="D1086" s="191" t="s">
        <v>3160</v>
      </c>
      <c r="E1086" s="191" t="s">
        <v>14</v>
      </c>
      <c r="F1086" s="191" t="s">
        <v>8139</v>
      </c>
      <c r="G1086" s="191">
        <v>18</v>
      </c>
    </row>
    <row r="1087" spans="1:7" x14ac:dyDescent="0.25">
      <c r="A1087" s="191">
        <v>1086</v>
      </c>
      <c r="B1087" s="191" t="s">
        <v>8137</v>
      </c>
      <c r="C1087" s="191" t="s">
        <v>8138</v>
      </c>
      <c r="D1087" s="191" t="s">
        <v>3160</v>
      </c>
      <c r="E1087" s="191" t="s">
        <v>14</v>
      </c>
      <c r="F1087" s="191" t="s">
        <v>8139</v>
      </c>
      <c r="G1087" s="191">
        <v>18</v>
      </c>
    </row>
    <row r="1088" spans="1:7" x14ac:dyDescent="0.25">
      <c r="A1088" s="191">
        <v>1087</v>
      </c>
      <c r="B1088" s="191" t="s">
        <v>8137</v>
      </c>
      <c r="C1088" s="191" t="s">
        <v>8138</v>
      </c>
      <c r="D1088" s="191" t="s">
        <v>3160</v>
      </c>
      <c r="E1088" s="191" t="s">
        <v>14</v>
      </c>
      <c r="F1088" s="191" t="s">
        <v>8139</v>
      </c>
      <c r="G1088" s="191">
        <v>18</v>
      </c>
    </row>
    <row r="1089" spans="1:7" x14ac:dyDescent="0.25">
      <c r="A1089" s="191">
        <v>1088</v>
      </c>
      <c r="B1089" s="191" t="s">
        <v>8137</v>
      </c>
      <c r="C1089" s="191" t="s">
        <v>8138</v>
      </c>
      <c r="D1089" s="191" t="s">
        <v>3160</v>
      </c>
      <c r="E1089" s="191" t="s">
        <v>14</v>
      </c>
      <c r="F1089" s="191" t="s">
        <v>8139</v>
      </c>
      <c r="G1089" s="191">
        <v>18</v>
      </c>
    </row>
    <row r="1090" spans="1:7" x14ac:dyDescent="0.25">
      <c r="A1090" s="191">
        <v>1089</v>
      </c>
      <c r="B1090" s="191" t="s">
        <v>8137</v>
      </c>
      <c r="C1090" s="191" t="s">
        <v>8138</v>
      </c>
      <c r="D1090" s="191" t="s">
        <v>3160</v>
      </c>
      <c r="E1090" s="191" t="s">
        <v>14</v>
      </c>
      <c r="F1090" s="191" t="s">
        <v>8139</v>
      </c>
      <c r="G1090" s="191">
        <v>18</v>
      </c>
    </row>
    <row r="1091" spans="1:7" x14ac:dyDescent="0.25">
      <c r="A1091" s="191">
        <v>1090</v>
      </c>
      <c r="B1091" s="191" t="s">
        <v>8137</v>
      </c>
      <c r="C1091" s="191" t="s">
        <v>8138</v>
      </c>
      <c r="D1091" s="191" t="s">
        <v>3160</v>
      </c>
      <c r="E1091" s="191" t="s">
        <v>14</v>
      </c>
      <c r="F1091" s="191" t="s">
        <v>8139</v>
      </c>
      <c r="G1091" s="191">
        <v>18</v>
      </c>
    </row>
    <row r="1092" spans="1:7" x14ac:dyDescent="0.25">
      <c r="A1092" s="191">
        <v>1091</v>
      </c>
      <c r="B1092" s="191" t="s">
        <v>8137</v>
      </c>
      <c r="C1092" s="191" t="s">
        <v>8138</v>
      </c>
      <c r="D1092" s="191" t="s">
        <v>3160</v>
      </c>
      <c r="E1092" s="191" t="s">
        <v>14</v>
      </c>
      <c r="F1092" s="191" t="s">
        <v>8139</v>
      </c>
      <c r="G1092" s="191">
        <v>18</v>
      </c>
    </row>
    <row r="1093" spans="1:7" x14ac:dyDescent="0.25">
      <c r="A1093" s="191">
        <v>1092</v>
      </c>
      <c r="B1093" s="191" t="s">
        <v>8137</v>
      </c>
      <c r="C1093" s="191" t="s">
        <v>8138</v>
      </c>
      <c r="D1093" s="191" t="s">
        <v>3160</v>
      </c>
      <c r="E1093" s="191" t="s">
        <v>14</v>
      </c>
      <c r="F1093" s="191" t="s">
        <v>8139</v>
      </c>
      <c r="G1093" s="191">
        <v>18</v>
      </c>
    </row>
    <row r="1094" spans="1:7" x14ac:dyDescent="0.25">
      <c r="A1094" s="191">
        <v>1093</v>
      </c>
      <c r="B1094" s="191" t="s">
        <v>8137</v>
      </c>
      <c r="C1094" s="191" t="s">
        <v>8138</v>
      </c>
      <c r="D1094" s="191" t="s">
        <v>3160</v>
      </c>
      <c r="E1094" s="191" t="s">
        <v>14</v>
      </c>
      <c r="F1094" s="191" t="s">
        <v>8139</v>
      </c>
      <c r="G1094" s="191">
        <v>18</v>
      </c>
    </row>
    <row r="1095" spans="1:7" x14ac:dyDescent="0.25">
      <c r="A1095" s="191">
        <v>1094</v>
      </c>
      <c r="B1095" s="191" t="s">
        <v>8137</v>
      </c>
      <c r="C1095" s="191" t="s">
        <v>8138</v>
      </c>
      <c r="D1095" s="191" t="s">
        <v>3160</v>
      </c>
      <c r="E1095" s="191" t="s">
        <v>14</v>
      </c>
      <c r="F1095" s="191" t="s">
        <v>8139</v>
      </c>
      <c r="G1095" s="191">
        <v>18</v>
      </c>
    </row>
    <row r="1096" spans="1:7" x14ac:dyDescent="0.25">
      <c r="A1096" s="191">
        <v>1095</v>
      </c>
      <c r="B1096" s="191" t="s">
        <v>8137</v>
      </c>
      <c r="C1096" s="191" t="s">
        <v>8138</v>
      </c>
      <c r="D1096" s="191" t="s">
        <v>3160</v>
      </c>
      <c r="E1096" s="191" t="s">
        <v>14</v>
      </c>
      <c r="F1096" s="191" t="s">
        <v>8139</v>
      </c>
      <c r="G1096" s="191">
        <v>18</v>
      </c>
    </row>
    <row r="1097" spans="1:7" x14ac:dyDescent="0.25">
      <c r="A1097" s="191">
        <v>1096</v>
      </c>
      <c r="B1097" s="191" t="s">
        <v>8137</v>
      </c>
      <c r="C1097" s="191" t="s">
        <v>8138</v>
      </c>
      <c r="D1097" s="191" t="s">
        <v>3160</v>
      </c>
      <c r="E1097" s="191" t="s">
        <v>14</v>
      </c>
      <c r="F1097" s="191" t="s">
        <v>8139</v>
      </c>
      <c r="G1097" s="191">
        <v>18</v>
      </c>
    </row>
    <row r="1098" spans="1:7" x14ac:dyDescent="0.25">
      <c r="A1098" s="191">
        <v>1097</v>
      </c>
      <c r="B1098" s="191" t="s">
        <v>8137</v>
      </c>
      <c r="C1098" s="191" t="s">
        <v>8138</v>
      </c>
      <c r="D1098" s="191" t="s">
        <v>3160</v>
      </c>
      <c r="E1098" s="191" t="s">
        <v>14</v>
      </c>
      <c r="F1098" s="191" t="s">
        <v>8139</v>
      </c>
      <c r="G1098" s="191">
        <v>18</v>
      </c>
    </row>
    <row r="1099" spans="1:7" x14ac:dyDescent="0.25">
      <c r="A1099" s="191">
        <v>1098</v>
      </c>
      <c r="B1099" s="191" t="s">
        <v>8137</v>
      </c>
      <c r="C1099" s="191" t="s">
        <v>8138</v>
      </c>
      <c r="D1099" s="191" t="s">
        <v>3160</v>
      </c>
      <c r="E1099" s="191" t="s">
        <v>14</v>
      </c>
      <c r="F1099" s="191" t="s">
        <v>8139</v>
      </c>
      <c r="G1099" s="191">
        <v>18</v>
      </c>
    </row>
    <row r="1100" spans="1:7" x14ac:dyDescent="0.25">
      <c r="A1100" s="191">
        <v>1099</v>
      </c>
      <c r="B1100" s="191" t="s">
        <v>8137</v>
      </c>
      <c r="C1100" s="191" t="s">
        <v>8138</v>
      </c>
      <c r="D1100" s="191" t="s">
        <v>3160</v>
      </c>
      <c r="E1100" s="191" t="s">
        <v>14</v>
      </c>
      <c r="F1100" s="191" t="s">
        <v>8139</v>
      </c>
      <c r="G1100" s="191">
        <v>18</v>
      </c>
    </row>
    <row r="1101" spans="1:7" x14ac:dyDescent="0.25">
      <c r="A1101" s="191">
        <v>1100</v>
      </c>
      <c r="B1101" s="191" t="s">
        <v>8137</v>
      </c>
      <c r="C1101" s="191" t="s">
        <v>8138</v>
      </c>
      <c r="D1101" s="191" t="s">
        <v>3160</v>
      </c>
      <c r="E1101" s="191" t="s">
        <v>14</v>
      </c>
      <c r="F1101" s="191" t="s">
        <v>8139</v>
      </c>
      <c r="G1101" s="191">
        <v>18</v>
      </c>
    </row>
    <row r="1102" spans="1:7" x14ac:dyDescent="0.25">
      <c r="A1102" s="191">
        <v>1101</v>
      </c>
      <c r="B1102" s="191" t="s">
        <v>8137</v>
      </c>
      <c r="C1102" s="191" t="s">
        <v>8138</v>
      </c>
      <c r="D1102" s="191" t="s">
        <v>3160</v>
      </c>
      <c r="E1102" s="191" t="s">
        <v>14</v>
      </c>
      <c r="F1102" s="191" t="s">
        <v>8139</v>
      </c>
      <c r="G1102" s="191">
        <v>18</v>
      </c>
    </row>
    <row r="1103" spans="1:7" x14ac:dyDescent="0.25">
      <c r="A1103" s="191">
        <v>1102</v>
      </c>
      <c r="B1103" s="191" t="s">
        <v>8137</v>
      </c>
      <c r="C1103" s="191" t="s">
        <v>8138</v>
      </c>
      <c r="D1103" s="191" t="s">
        <v>3160</v>
      </c>
      <c r="E1103" s="191" t="s">
        <v>14</v>
      </c>
      <c r="F1103" s="191" t="s">
        <v>8139</v>
      </c>
      <c r="G1103" s="191">
        <v>18</v>
      </c>
    </row>
    <row r="1104" spans="1:7" x14ac:dyDescent="0.25">
      <c r="A1104" s="191">
        <v>1103</v>
      </c>
      <c r="B1104" s="191" t="s">
        <v>8137</v>
      </c>
      <c r="C1104" s="191" t="s">
        <v>8138</v>
      </c>
      <c r="D1104" s="191" t="s">
        <v>3160</v>
      </c>
      <c r="E1104" s="191" t="s">
        <v>14</v>
      </c>
      <c r="F1104" s="191" t="s">
        <v>8139</v>
      </c>
      <c r="G1104" s="191">
        <v>18</v>
      </c>
    </row>
    <row r="1105" spans="1:7" x14ac:dyDescent="0.25">
      <c r="A1105" s="191">
        <v>1104</v>
      </c>
      <c r="B1105" s="191" t="s">
        <v>8137</v>
      </c>
      <c r="C1105" s="191" t="s">
        <v>8138</v>
      </c>
      <c r="D1105" s="191" t="s">
        <v>3160</v>
      </c>
      <c r="E1105" s="191" t="s">
        <v>14</v>
      </c>
      <c r="F1105" s="191" t="s">
        <v>8139</v>
      </c>
      <c r="G1105" s="191">
        <v>18</v>
      </c>
    </row>
    <row r="1106" spans="1:7" x14ac:dyDescent="0.25">
      <c r="A1106" s="191">
        <v>1105</v>
      </c>
      <c r="B1106" s="191" t="s">
        <v>8137</v>
      </c>
      <c r="C1106" s="191" t="s">
        <v>8138</v>
      </c>
      <c r="D1106" s="191" t="s">
        <v>3160</v>
      </c>
      <c r="E1106" s="191" t="s">
        <v>14</v>
      </c>
      <c r="F1106" s="191" t="s">
        <v>8139</v>
      </c>
      <c r="G1106" s="191">
        <v>18</v>
      </c>
    </row>
    <row r="1107" spans="1:7" x14ac:dyDescent="0.25">
      <c r="A1107" s="191">
        <v>1106</v>
      </c>
      <c r="B1107" s="191" t="s">
        <v>8137</v>
      </c>
      <c r="C1107" s="191" t="s">
        <v>8138</v>
      </c>
      <c r="D1107" s="191" t="s">
        <v>3160</v>
      </c>
      <c r="E1107" s="191" t="s">
        <v>14</v>
      </c>
      <c r="F1107" s="191" t="s">
        <v>8139</v>
      </c>
      <c r="G1107" s="191">
        <v>18</v>
      </c>
    </row>
    <row r="1108" spans="1:7" x14ac:dyDescent="0.25">
      <c r="A1108" s="191">
        <v>1107</v>
      </c>
      <c r="B1108" s="191" t="s">
        <v>8137</v>
      </c>
      <c r="C1108" s="191" t="s">
        <v>8138</v>
      </c>
      <c r="D1108" s="191" t="s">
        <v>3160</v>
      </c>
      <c r="E1108" s="191" t="s">
        <v>14</v>
      </c>
      <c r="F1108" s="191" t="s">
        <v>8139</v>
      </c>
      <c r="G1108" s="191">
        <v>18</v>
      </c>
    </row>
    <row r="1109" spans="1:7" x14ac:dyDescent="0.25">
      <c r="A1109" s="191">
        <v>1108</v>
      </c>
      <c r="B1109" s="191" t="s">
        <v>8137</v>
      </c>
      <c r="C1109" s="191" t="s">
        <v>8138</v>
      </c>
      <c r="D1109" s="191" t="s">
        <v>3160</v>
      </c>
      <c r="E1109" s="191" t="s">
        <v>14</v>
      </c>
      <c r="F1109" s="191" t="s">
        <v>8139</v>
      </c>
      <c r="G1109" s="191">
        <v>18</v>
      </c>
    </row>
    <row r="1110" spans="1:7" x14ac:dyDescent="0.25">
      <c r="A1110" s="191">
        <v>1109</v>
      </c>
      <c r="B1110" s="191" t="s">
        <v>8137</v>
      </c>
      <c r="C1110" s="191" t="s">
        <v>8138</v>
      </c>
      <c r="D1110" s="191" t="s">
        <v>3160</v>
      </c>
      <c r="E1110" s="191" t="s">
        <v>14</v>
      </c>
      <c r="F1110" s="191" t="s">
        <v>8139</v>
      </c>
      <c r="G1110" s="191">
        <v>18</v>
      </c>
    </row>
    <row r="1111" spans="1:7" x14ac:dyDescent="0.25">
      <c r="A1111" s="191">
        <v>1110</v>
      </c>
      <c r="B1111" s="191" t="s">
        <v>8137</v>
      </c>
      <c r="C1111" s="191" t="s">
        <v>8138</v>
      </c>
      <c r="D1111" s="191" t="s">
        <v>3160</v>
      </c>
      <c r="E1111" s="191" t="s">
        <v>14</v>
      </c>
      <c r="F1111" s="191" t="s">
        <v>8139</v>
      </c>
      <c r="G1111" s="191">
        <v>18</v>
      </c>
    </row>
    <row r="1112" spans="1:7" x14ac:dyDescent="0.25">
      <c r="A1112" s="191">
        <v>1111</v>
      </c>
      <c r="B1112" s="191" t="s">
        <v>8137</v>
      </c>
      <c r="C1112" s="191" t="s">
        <v>8138</v>
      </c>
      <c r="D1112" s="191" t="s">
        <v>3160</v>
      </c>
      <c r="E1112" s="191" t="s">
        <v>14</v>
      </c>
      <c r="F1112" s="191" t="s">
        <v>8139</v>
      </c>
      <c r="G1112" s="191">
        <v>18</v>
      </c>
    </row>
    <row r="1113" spans="1:7" x14ac:dyDescent="0.25">
      <c r="A1113" s="191">
        <v>1112</v>
      </c>
      <c r="B1113" s="191" t="s">
        <v>8137</v>
      </c>
      <c r="C1113" s="191" t="s">
        <v>8138</v>
      </c>
      <c r="D1113" s="191" t="s">
        <v>3160</v>
      </c>
      <c r="E1113" s="191" t="s">
        <v>14</v>
      </c>
      <c r="F1113" s="191" t="s">
        <v>8139</v>
      </c>
      <c r="G1113" s="191">
        <v>18</v>
      </c>
    </row>
    <row r="1114" spans="1:7" x14ac:dyDescent="0.25">
      <c r="A1114" s="191">
        <v>1113</v>
      </c>
      <c r="B1114" s="191" t="s">
        <v>8137</v>
      </c>
      <c r="C1114" s="191" t="s">
        <v>8138</v>
      </c>
      <c r="D1114" s="191" t="s">
        <v>3160</v>
      </c>
      <c r="E1114" s="191" t="s">
        <v>14</v>
      </c>
      <c r="F1114" s="191" t="s">
        <v>8139</v>
      </c>
      <c r="G1114" s="191">
        <v>18</v>
      </c>
    </row>
    <row r="1115" spans="1:7" x14ac:dyDescent="0.25">
      <c r="A1115" s="191">
        <v>1114</v>
      </c>
      <c r="B1115" s="191" t="s">
        <v>8137</v>
      </c>
      <c r="C1115" s="191" t="s">
        <v>8138</v>
      </c>
      <c r="D1115" s="191" t="s">
        <v>3160</v>
      </c>
      <c r="E1115" s="191" t="s">
        <v>14</v>
      </c>
      <c r="F1115" s="191" t="s">
        <v>8139</v>
      </c>
      <c r="G1115" s="191">
        <v>18</v>
      </c>
    </row>
    <row r="1116" spans="1:7" x14ac:dyDescent="0.25">
      <c r="A1116" s="191">
        <v>1115</v>
      </c>
      <c r="B1116" s="191" t="s">
        <v>8137</v>
      </c>
      <c r="C1116" s="191" t="s">
        <v>8138</v>
      </c>
      <c r="D1116" s="191" t="s">
        <v>3160</v>
      </c>
      <c r="E1116" s="191" t="s">
        <v>14</v>
      </c>
      <c r="F1116" s="191" t="s">
        <v>8139</v>
      </c>
      <c r="G1116" s="191">
        <v>18</v>
      </c>
    </row>
    <row r="1117" spans="1:7" x14ac:dyDescent="0.25">
      <c r="A1117" s="191">
        <v>1116</v>
      </c>
      <c r="B1117" s="191" t="s">
        <v>8137</v>
      </c>
      <c r="C1117" s="191" t="s">
        <v>8138</v>
      </c>
      <c r="D1117" s="191" t="s">
        <v>3160</v>
      </c>
      <c r="E1117" s="191" t="s">
        <v>14</v>
      </c>
      <c r="F1117" s="191" t="s">
        <v>8139</v>
      </c>
      <c r="G1117" s="191">
        <v>18</v>
      </c>
    </row>
    <row r="1118" spans="1:7" x14ac:dyDescent="0.25">
      <c r="A1118" s="191">
        <v>1117</v>
      </c>
      <c r="B1118" s="191" t="s">
        <v>8137</v>
      </c>
      <c r="C1118" s="191" t="s">
        <v>8138</v>
      </c>
      <c r="D1118" s="191" t="s">
        <v>3160</v>
      </c>
      <c r="E1118" s="191" t="s">
        <v>14</v>
      </c>
      <c r="F1118" s="191" t="s">
        <v>8139</v>
      </c>
      <c r="G1118" s="191">
        <v>18</v>
      </c>
    </row>
    <row r="1119" spans="1:7" x14ac:dyDescent="0.25">
      <c r="A1119" s="191">
        <v>1118</v>
      </c>
      <c r="B1119" s="191" t="s">
        <v>8137</v>
      </c>
      <c r="C1119" s="191" t="s">
        <v>8138</v>
      </c>
      <c r="D1119" s="191" t="s">
        <v>3160</v>
      </c>
      <c r="E1119" s="191" t="s">
        <v>14</v>
      </c>
      <c r="F1119" s="191" t="s">
        <v>8139</v>
      </c>
      <c r="G1119" s="191">
        <v>18</v>
      </c>
    </row>
    <row r="1120" spans="1:7" x14ac:dyDescent="0.25">
      <c r="A1120" s="191">
        <v>1119</v>
      </c>
      <c r="B1120" s="191" t="s">
        <v>8137</v>
      </c>
      <c r="C1120" s="191" t="s">
        <v>8138</v>
      </c>
      <c r="D1120" s="191" t="s">
        <v>3160</v>
      </c>
      <c r="E1120" s="191" t="s">
        <v>14</v>
      </c>
      <c r="F1120" s="191" t="s">
        <v>8139</v>
      </c>
      <c r="G1120" s="191">
        <v>18</v>
      </c>
    </row>
    <row r="1121" spans="1:7" x14ac:dyDescent="0.25">
      <c r="A1121" s="191">
        <v>1120</v>
      </c>
      <c r="B1121" s="191" t="s">
        <v>8137</v>
      </c>
      <c r="C1121" s="191" t="s">
        <v>8138</v>
      </c>
      <c r="D1121" s="191" t="s">
        <v>3160</v>
      </c>
      <c r="E1121" s="191" t="s">
        <v>14</v>
      </c>
      <c r="F1121" s="191" t="s">
        <v>8139</v>
      </c>
      <c r="G1121" s="191">
        <v>18</v>
      </c>
    </row>
    <row r="1122" spans="1:7" x14ac:dyDescent="0.25">
      <c r="A1122" s="191">
        <v>1121</v>
      </c>
      <c r="B1122" s="191" t="s">
        <v>8137</v>
      </c>
      <c r="C1122" s="191" t="s">
        <v>8138</v>
      </c>
      <c r="D1122" s="191" t="s">
        <v>3160</v>
      </c>
      <c r="E1122" s="191" t="s">
        <v>14</v>
      </c>
      <c r="F1122" s="191" t="s">
        <v>8139</v>
      </c>
      <c r="G1122" s="191">
        <v>18</v>
      </c>
    </row>
    <row r="1123" spans="1:7" x14ac:dyDescent="0.25">
      <c r="A1123" s="191">
        <v>1122</v>
      </c>
      <c r="B1123" s="191" t="s">
        <v>8137</v>
      </c>
      <c r="C1123" s="191" t="s">
        <v>8138</v>
      </c>
      <c r="D1123" s="191" t="s">
        <v>3160</v>
      </c>
      <c r="E1123" s="191" t="s">
        <v>14</v>
      </c>
      <c r="F1123" s="191" t="s">
        <v>8139</v>
      </c>
      <c r="G1123" s="191">
        <v>18</v>
      </c>
    </row>
    <row r="1124" spans="1:7" x14ac:dyDescent="0.25">
      <c r="A1124" s="191">
        <v>1123</v>
      </c>
      <c r="B1124" s="191" t="s">
        <v>8137</v>
      </c>
      <c r="C1124" s="191" t="s">
        <v>8138</v>
      </c>
      <c r="D1124" s="191" t="s">
        <v>3160</v>
      </c>
      <c r="E1124" s="191" t="s">
        <v>14</v>
      </c>
      <c r="F1124" s="191" t="s">
        <v>8139</v>
      </c>
      <c r="G1124" s="191">
        <v>18</v>
      </c>
    </row>
    <row r="1125" spans="1:7" x14ac:dyDescent="0.25">
      <c r="A1125" s="191">
        <v>1124</v>
      </c>
      <c r="B1125" s="191" t="s">
        <v>8137</v>
      </c>
      <c r="C1125" s="191" t="s">
        <v>8138</v>
      </c>
      <c r="D1125" s="191" t="s">
        <v>3160</v>
      </c>
      <c r="E1125" s="191" t="s">
        <v>14</v>
      </c>
      <c r="F1125" s="191" t="s">
        <v>8139</v>
      </c>
      <c r="G1125" s="191">
        <v>18</v>
      </c>
    </row>
    <row r="1126" spans="1:7" x14ac:dyDescent="0.25">
      <c r="A1126" s="191">
        <v>1125</v>
      </c>
      <c r="B1126" s="191" t="s">
        <v>8137</v>
      </c>
      <c r="C1126" s="191" t="s">
        <v>8138</v>
      </c>
      <c r="D1126" s="191" t="s">
        <v>3160</v>
      </c>
      <c r="E1126" s="191" t="s">
        <v>14</v>
      </c>
      <c r="F1126" s="191" t="s">
        <v>8139</v>
      </c>
      <c r="G1126" s="191">
        <v>18</v>
      </c>
    </row>
    <row r="1127" spans="1:7" x14ac:dyDescent="0.25">
      <c r="A1127" s="191">
        <v>1126</v>
      </c>
      <c r="B1127" s="191" t="s">
        <v>8137</v>
      </c>
      <c r="C1127" s="191" t="s">
        <v>8138</v>
      </c>
      <c r="D1127" s="191" t="s">
        <v>3160</v>
      </c>
      <c r="E1127" s="191" t="s">
        <v>14</v>
      </c>
      <c r="F1127" s="191" t="s">
        <v>8139</v>
      </c>
      <c r="G1127" s="191">
        <v>18</v>
      </c>
    </row>
    <row r="1128" spans="1:7" x14ac:dyDescent="0.25">
      <c r="A1128" s="191">
        <v>1127</v>
      </c>
      <c r="B1128" s="191" t="s">
        <v>8137</v>
      </c>
      <c r="C1128" s="191" t="s">
        <v>8138</v>
      </c>
      <c r="D1128" s="191" t="s">
        <v>3160</v>
      </c>
      <c r="E1128" s="191" t="s">
        <v>14</v>
      </c>
      <c r="F1128" s="191" t="s">
        <v>8139</v>
      </c>
      <c r="G1128" s="191">
        <v>18</v>
      </c>
    </row>
    <row r="1129" spans="1:7" x14ac:dyDescent="0.25">
      <c r="A1129" s="191">
        <v>1128</v>
      </c>
      <c r="B1129" s="191" t="s">
        <v>8137</v>
      </c>
      <c r="C1129" s="191" t="s">
        <v>8138</v>
      </c>
      <c r="D1129" s="191" t="s">
        <v>3160</v>
      </c>
      <c r="E1129" s="191" t="s">
        <v>14</v>
      </c>
      <c r="F1129" s="191" t="s">
        <v>8139</v>
      </c>
      <c r="G1129" s="191">
        <v>18</v>
      </c>
    </row>
    <row r="1130" spans="1:7" x14ac:dyDescent="0.25">
      <c r="A1130" s="191">
        <v>1129</v>
      </c>
      <c r="B1130" s="191" t="s">
        <v>8137</v>
      </c>
      <c r="C1130" s="191" t="s">
        <v>8138</v>
      </c>
      <c r="D1130" s="191" t="s">
        <v>3160</v>
      </c>
      <c r="E1130" s="191" t="s">
        <v>14</v>
      </c>
      <c r="F1130" s="191" t="s">
        <v>8139</v>
      </c>
      <c r="G1130" s="191">
        <v>18</v>
      </c>
    </row>
    <row r="1131" spans="1:7" x14ac:dyDescent="0.25">
      <c r="A1131" s="191">
        <v>1130</v>
      </c>
      <c r="B1131" s="191" t="s">
        <v>5717</v>
      </c>
      <c r="C1131" s="191" t="s">
        <v>8133</v>
      </c>
      <c r="D1131" s="191" t="s">
        <v>3160</v>
      </c>
      <c r="E1131" s="191" t="s">
        <v>3186</v>
      </c>
      <c r="F1131" s="191" t="s">
        <v>8135</v>
      </c>
      <c r="G1131" s="191">
        <v>13</v>
      </c>
    </row>
    <row r="1132" spans="1:7" x14ac:dyDescent="0.25">
      <c r="A1132" s="191">
        <v>1131</v>
      </c>
      <c r="B1132" s="191" t="s">
        <v>5717</v>
      </c>
      <c r="C1132" s="191" t="s">
        <v>8133</v>
      </c>
      <c r="D1132" s="191" t="s">
        <v>3160</v>
      </c>
      <c r="E1132" s="191" t="s">
        <v>3186</v>
      </c>
      <c r="F1132" s="191" t="s">
        <v>8135</v>
      </c>
      <c r="G1132" s="191">
        <v>13</v>
      </c>
    </row>
    <row r="1133" spans="1:7" x14ac:dyDescent="0.25">
      <c r="A1133" s="191">
        <v>1132</v>
      </c>
      <c r="B1133" s="191" t="s">
        <v>5717</v>
      </c>
      <c r="C1133" s="191" t="s">
        <v>8133</v>
      </c>
      <c r="D1133" s="191" t="s">
        <v>3160</v>
      </c>
      <c r="E1133" s="191" t="s">
        <v>3186</v>
      </c>
      <c r="F1133" s="191" t="s">
        <v>8135</v>
      </c>
      <c r="G1133" s="191">
        <v>13</v>
      </c>
    </row>
    <row r="1134" spans="1:7" x14ac:dyDescent="0.25">
      <c r="A1134" s="191">
        <v>1133</v>
      </c>
      <c r="B1134" s="191" t="s">
        <v>5717</v>
      </c>
      <c r="C1134" s="191" t="s">
        <v>8133</v>
      </c>
      <c r="D1134" s="191" t="s">
        <v>3160</v>
      </c>
      <c r="E1134" s="191" t="s">
        <v>3186</v>
      </c>
      <c r="F1134" s="191" t="s">
        <v>8135</v>
      </c>
      <c r="G1134" s="191">
        <v>13</v>
      </c>
    </row>
    <row r="1135" spans="1:7" x14ac:dyDescent="0.25">
      <c r="A1135" s="191">
        <v>1134</v>
      </c>
      <c r="B1135" s="191" t="s">
        <v>5717</v>
      </c>
      <c r="C1135" s="191" t="s">
        <v>8133</v>
      </c>
      <c r="D1135" s="191" t="s">
        <v>3160</v>
      </c>
      <c r="E1135" s="191" t="s">
        <v>3186</v>
      </c>
      <c r="F1135" s="191" t="s">
        <v>8135</v>
      </c>
      <c r="G1135" s="191">
        <v>13</v>
      </c>
    </row>
    <row r="1136" spans="1:7" x14ac:dyDescent="0.25">
      <c r="A1136" s="191">
        <v>1135</v>
      </c>
      <c r="B1136" s="191" t="s">
        <v>5717</v>
      </c>
      <c r="C1136" s="191" t="s">
        <v>8133</v>
      </c>
      <c r="D1136" s="191" t="s">
        <v>3160</v>
      </c>
      <c r="E1136" s="191" t="s">
        <v>3186</v>
      </c>
      <c r="F1136" s="191" t="s">
        <v>8135</v>
      </c>
      <c r="G1136" s="191">
        <v>13</v>
      </c>
    </row>
    <row r="1137" spans="1:7" x14ac:dyDescent="0.25">
      <c r="A1137" s="191">
        <v>1136</v>
      </c>
      <c r="B1137" s="191" t="s">
        <v>5717</v>
      </c>
      <c r="C1137" s="191" t="s">
        <v>8133</v>
      </c>
      <c r="D1137" s="191" t="s">
        <v>3160</v>
      </c>
      <c r="E1137" s="191" t="s">
        <v>3186</v>
      </c>
      <c r="F1137" s="191" t="s">
        <v>8135</v>
      </c>
      <c r="G1137" s="191">
        <v>13</v>
      </c>
    </row>
    <row r="1138" spans="1:7" x14ac:dyDescent="0.25">
      <c r="A1138" s="191">
        <v>1137</v>
      </c>
      <c r="B1138" s="191" t="s">
        <v>5717</v>
      </c>
      <c r="C1138" s="191" t="s">
        <v>8133</v>
      </c>
      <c r="D1138" s="191" t="s">
        <v>3160</v>
      </c>
      <c r="E1138" s="191" t="s">
        <v>3186</v>
      </c>
      <c r="F1138" s="191" t="s">
        <v>8135</v>
      </c>
      <c r="G1138" s="191">
        <v>13</v>
      </c>
    </row>
    <row r="1139" spans="1:7" x14ac:dyDescent="0.25">
      <c r="A1139" s="191">
        <v>1138</v>
      </c>
      <c r="B1139" s="191" t="s">
        <v>5717</v>
      </c>
      <c r="C1139" s="191" t="s">
        <v>8133</v>
      </c>
      <c r="D1139" s="191" t="s">
        <v>3160</v>
      </c>
      <c r="E1139" s="191" t="s">
        <v>3186</v>
      </c>
      <c r="F1139" s="191" t="s">
        <v>8135</v>
      </c>
      <c r="G1139" s="191">
        <v>13</v>
      </c>
    </row>
    <row r="1140" spans="1:7" x14ac:dyDescent="0.25">
      <c r="A1140" s="191">
        <v>1139</v>
      </c>
      <c r="B1140" s="191" t="s">
        <v>5717</v>
      </c>
      <c r="C1140" s="191" t="s">
        <v>8133</v>
      </c>
      <c r="D1140" s="191" t="s">
        <v>3160</v>
      </c>
      <c r="E1140" s="191" t="s">
        <v>3186</v>
      </c>
      <c r="F1140" s="191" t="s">
        <v>8135</v>
      </c>
      <c r="G1140" s="191">
        <v>13</v>
      </c>
    </row>
    <row r="1141" spans="1:7" x14ac:dyDescent="0.25">
      <c r="A1141" s="191">
        <v>1140</v>
      </c>
      <c r="B1141" s="191" t="s">
        <v>5717</v>
      </c>
      <c r="C1141" s="191" t="s">
        <v>8133</v>
      </c>
      <c r="D1141" s="191" t="s">
        <v>3160</v>
      </c>
      <c r="E1141" s="191" t="s">
        <v>3186</v>
      </c>
      <c r="F1141" s="191" t="s">
        <v>8135</v>
      </c>
      <c r="G1141" s="191">
        <v>13</v>
      </c>
    </row>
    <row r="1142" spans="1:7" x14ac:dyDescent="0.25">
      <c r="A1142" s="191">
        <v>1141</v>
      </c>
      <c r="B1142" s="191" t="s">
        <v>5717</v>
      </c>
      <c r="C1142" s="191" t="s">
        <v>8133</v>
      </c>
      <c r="D1142" s="191" t="s">
        <v>3160</v>
      </c>
      <c r="E1142" s="191" t="s">
        <v>3186</v>
      </c>
      <c r="F1142" s="191" t="s">
        <v>8135</v>
      </c>
      <c r="G1142" s="191">
        <v>13</v>
      </c>
    </row>
    <row r="1143" spans="1:7" x14ac:dyDescent="0.25">
      <c r="A1143" s="191">
        <v>1142</v>
      </c>
      <c r="B1143" s="191" t="s">
        <v>5717</v>
      </c>
      <c r="C1143" s="191" t="s">
        <v>8133</v>
      </c>
      <c r="D1143" s="191" t="s">
        <v>3160</v>
      </c>
      <c r="E1143" s="191" t="s">
        <v>3186</v>
      </c>
      <c r="F1143" s="191" t="s">
        <v>8135</v>
      </c>
      <c r="G1143" s="191">
        <v>13</v>
      </c>
    </row>
    <row r="1144" spans="1:7" x14ac:dyDescent="0.25">
      <c r="A1144" s="191">
        <v>1143</v>
      </c>
      <c r="B1144" s="191" t="s">
        <v>5717</v>
      </c>
      <c r="C1144" s="191" t="s">
        <v>8133</v>
      </c>
      <c r="D1144" s="191" t="s">
        <v>3160</v>
      </c>
      <c r="E1144" s="191" t="s">
        <v>3186</v>
      </c>
      <c r="F1144" s="191" t="s">
        <v>8135</v>
      </c>
      <c r="G1144" s="191">
        <v>13</v>
      </c>
    </row>
    <row r="1145" spans="1:7" x14ac:dyDescent="0.25">
      <c r="A1145" s="191">
        <v>1144</v>
      </c>
      <c r="B1145" s="191" t="s">
        <v>5717</v>
      </c>
      <c r="C1145" s="191" t="s">
        <v>8133</v>
      </c>
      <c r="D1145" s="191" t="s">
        <v>3160</v>
      </c>
      <c r="E1145" s="191" t="s">
        <v>3186</v>
      </c>
      <c r="F1145" s="191" t="s">
        <v>8135</v>
      </c>
      <c r="G1145" s="191">
        <v>13</v>
      </c>
    </row>
    <row r="1146" spans="1:7" x14ac:dyDescent="0.25">
      <c r="A1146" s="191">
        <v>1145</v>
      </c>
      <c r="B1146" s="191" t="s">
        <v>5717</v>
      </c>
      <c r="C1146" s="191" t="s">
        <v>8133</v>
      </c>
      <c r="D1146" s="191" t="s">
        <v>3160</v>
      </c>
      <c r="E1146" s="191" t="s">
        <v>3186</v>
      </c>
      <c r="F1146" s="191" t="s">
        <v>8135</v>
      </c>
      <c r="G1146" s="191">
        <v>13</v>
      </c>
    </row>
    <row r="1147" spans="1:7" x14ac:dyDescent="0.25">
      <c r="A1147" s="191">
        <v>1146</v>
      </c>
      <c r="B1147" s="191" t="s">
        <v>5717</v>
      </c>
      <c r="C1147" s="191" t="s">
        <v>8133</v>
      </c>
      <c r="D1147" s="191" t="s">
        <v>3160</v>
      </c>
      <c r="E1147" s="191" t="s">
        <v>3186</v>
      </c>
      <c r="F1147" s="191" t="s">
        <v>8135</v>
      </c>
      <c r="G1147" s="191">
        <v>13</v>
      </c>
    </row>
    <row r="1148" spans="1:7" x14ac:dyDescent="0.25">
      <c r="A1148" s="191">
        <v>1147</v>
      </c>
      <c r="B1148" s="191" t="s">
        <v>5717</v>
      </c>
      <c r="C1148" s="191" t="s">
        <v>8133</v>
      </c>
      <c r="D1148" s="191" t="s">
        <v>3160</v>
      </c>
      <c r="E1148" s="191" t="s">
        <v>3186</v>
      </c>
      <c r="F1148" s="191" t="s">
        <v>8135</v>
      </c>
      <c r="G1148" s="191">
        <v>13</v>
      </c>
    </row>
    <row r="1149" spans="1:7" x14ac:dyDescent="0.25">
      <c r="A1149" s="191">
        <v>1148</v>
      </c>
      <c r="B1149" s="191" t="s">
        <v>5717</v>
      </c>
      <c r="C1149" s="191" t="s">
        <v>8133</v>
      </c>
      <c r="D1149" s="191" t="s">
        <v>3160</v>
      </c>
      <c r="E1149" s="191" t="s">
        <v>3186</v>
      </c>
      <c r="F1149" s="191" t="s">
        <v>8135</v>
      </c>
      <c r="G1149" s="191">
        <v>13</v>
      </c>
    </row>
    <row r="1150" spans="1:7" x14ac:dyDescent="0.25">
      <c r="A1150" s="191">
        <v>1149</v>
      </c>
      <c r="B1150" s="191" t="s">
        <v>5717</v>
      </c>
      <c r="C1150" s="191" t="s">
        <v>8133</v>
      </c>
      <c r="D1150" s="191" t="s">
        <v>3160</v>
      </c>
      <c r="E1150" s="191" t="s">
        <v>3186</v>
      </c>
      <c r="F1150" s="191" t="s">
        <v>8135</v>
      </c>
      <c r="G1150" s="191">
        <v>13</v>
      </c>
    </row>
    <row r="1151" spans="1:7" x14ac:dyDescent="0.25">
      <c r="A1151" s="191">
        <v>1150</v>
      </c>
      <c r="B1151" s="191" t="s">
        <v>5717</v>
      </c>
      <c r="C1151" s="191" t="s">
        <v>8133</v>
      </c>
      <c r="D1151" s="191" t="s">
        <v>3160</v>
      </c>
      <c r="E1151" s="191" t="s">
        <v>3186</v>
      </c>
      <c r="F1151" s="191" t="s">
        <v>8135</v>
      </c>
      <c r="G1151" s="191">
        <v>13</v>
      </c>
    </row>
    <row r="1152" spans="1:7" x14ac:dyDescent="0.25">
      <c r="A1152" s="191">
        <v>1151</v>
      </c>
      <c r="B1152" s="191" t="s">
        <v>5717</v>
      </c>
      <c r="C1152" s="191" t="s">
        <v>8133</v>
      </c>
      <c r="D1152" s="191" t="s">
        <v>3160</v>
      </c>
      <c r="E1152" s="191" t="s">
        <v>3186</v>
      </c>
      <c r="F1152" s="191" t="s">
        <v>8135</v>
      </c>
      <c r="G1152" s="191">
        <v>13</v>
      </c>
    </row>
    <row r="1153" spans="1:7" x14ac:dyDescent="0.25">
      <c r="A1153" s="191">
        <v>1152</v>
      </c>
      <c r="B1153" s="191" t="s">
        <v>5717</v>
      </c>
      <c r="C1153" s="191" t="s">
        <v>8133</v>
      </c>
      <c r="D1153" s="191" t="s">
        <v>3160</v>
      </c>
      <c r="E1153" s="191" t="s">
        <v>3186</v>
      </c>
      <c r="F1153" s="191" t="s">
        <v>8135</v>
      </c>
      <c r="G1153" s="191">
        <v>13</v>
      </c>
    </row>
    <row r="1154" spans="1:7" x14ac:dyDescent="0.25">
      <c r="A1154" s="191">
        <v>1153</v>
      </c>
      <c r="B1154" s="191" t="s">
        <v>5717</v>
      </c>
      <c r="C1154" s="191" t="s">
        <v>8133</v>
      </c>
      <c r="D1154" s="191" t="s">
        <v>3160</v>
      </c>
      <c r="E1154" s="191" t="s">
        <v>3186</v>
      </c>
      <c r="F1154" s="191" t="s">
        <v>8135</v>
      </c>
      <c r="G1154" s="191">
        <v>13</v>
      </c>
    </row>
    <row r="1155" spans="1:7" x14ac:dyDescent="0.25">
      <c r="A1155" s="191">
        <v>1154</v>
      </c>
      <c r="B1155" s="191" t="s">
        <v>5717</v>
      </c>
      <c r="C1155" s="191" t="s">
        <v>8133</v>
      </c>
      <c r="D1155" s="191" t="s">
        <v>3160</v>
      </c>
      <c r="E1155" s="191" t="s">
        <v>3186</v>
      </c>
      <c r="F1155" s="191" t="s">
        <v>8135</v>
      </c>
      <c r="G1155" s="191">
        <v>13</v>
      </c>
    </row>
    <row r="1156" spans="1:7" x14ac:dyDescent="0.25">
      <c r="A1156" s="191">
        <v>1155</v>
      </c>
      <c r="B1156" s="191" t="s">
        <v>5717</v>
      </c>
      <c r="C1156" s="191" t="s">
        <v>8133</v>
      </c>
      <c r="D1156" s="191" t="s">
        <v>3160</v>
      </c>
      <c r="E1156" s="191" t="s">
        <v>3186</v>
      </c>
      <c r="F1156" s="191" t="s">
        <v>8135</v>
      </c>
      <c r="G1156" s="191">
        <v>13</v>
      </c>
    </row>
    <row r="1157" spans="1:7" x14ac:dyDescent="0.25">
      <c r="A1157" s="191">
        <v>1156</v>
      </c>
      <c r="B1157" s="191" t="s">
        <v>5717</v>
      </c>
      <c r="C1157" s="191" t="s">
        <v>8133</v>
      </c>
      <c r="D1157" s="191" t="s">
        <v>3160</v>
      </c>
      <c r="E1157" s="191" t="s">
        <v>3186</v>
      </c>
      <c r="F1157" s="191" t="s">
        <v>8135</v>
      </c>
      <c r="G1157" s="191">
        <v>13</v>
      </c>
    </row>
    <row r="1158" spans="1:7" x14ac:dyDescent="0.25">
      <c r="A1158" s="191">
        <v>1157</v>
      </c>
      <c r="B1158" s="191" t="s">
        <v>5717</v>
      </c>
      <c r="C1158" s="191" t="s">
        <v>8133</v>
      </c>
      <c r="D1158" s="191" t="s">
        <v>3160</v>
      </c>
      <c r="E1158" s="191" t="s">
        <v>3186</v>
      </c>
      <c r="F1158" s="191" t="s">
        <v>8135</v>
      </c>
      <c r="G1158" s="191">
        <v>13</v>
      </c>
    </row>
    <row r="1159" spans="1:7" x14ac:dyDescent="0.25">
      <c r="A1159" s="191">
        <v>1158</v>
      </c>
      <c r="B1159" s="191" t="s">
        <v>5717</v>
      </c>
      <c r="C1159" s="191" t="s">
        <v>8133</v>
      </c>
      <c r="D1159" s="191" t="s">
        <v>3160</v>
      </c>
      <c r="E1159" s="191" t="s">
        <v>3186</v>
      </c>
      <c r="F1159" s="191" t="s">
        <v>8135</v>
      </c>
      <c r="G1159" s="191">
        <v>13</v>
      </c>
    </row>
    <row r="1160" spans="1:7" x14ac:dyDescent="0.25">
      <c r="A1160" s="191">
        <v>1159</v>
      </c>
      <c r="B1160" s="191" t="s">
        <v>5717</v>
      </c>
      <c r="C1160" s="191" t="s">
        <v>8133</v>
      </c>
      <c r="D1160" s="191" t="s">
        <v>3160</v>
      </c>
      <c r="E1160" s="191" t="s">
        <v>3186</v>
      </c>
      <c r="F1160" s="191" t="s">
        <v>8135</v>
      </c>
      <c r="G1160" s="191">
        <v>13</v>
      </c>
    </row>
    <row r="1161" spans="1:7" x14ac:dyDescent="0.25">
      <c r="A1161" s="191">
        <v>1160</v>
      </c>
      <c r="B1161" s="191" t="s">
        <v>5717</v>
      </c>
      <c r="C1161" s="191" t="s">
        <v>8133</v>
      </c>
      <c r="D1161" s="191" t="s">
        <v>3160</v>
      </c>
      <c r="E1161" s="191" t="s">
        <v>3186</v>
      </c>
      <c r="F1161" s="191" t="s">
        <v>8135</v>
      </c>
      <c r="G1161" s="191">
        <v>13</v>
      </c>
    </row>
    <row r="1162" spans="1:7" x14ac:dyDescent="0.25">
      <c r="A1162" s="191">
        <v>1161</v>
      </c>
      <c r="B1162" s="191" t="s">
        <v>5717</v>
      </c>
      <c r="C1162" s="191" t="s">
        <v>8133</v>
      </c>
      <c r="D1162" s="191" t="s">
        <v>3160</v>
      </c>
      <c r="E1162" s="191" t="s">
        <v>3186</v>
      </c>
      <c r="F1162" s="191" t="s">
        <v>8135</v>
      </c>
      <c r="G1162" s="191">
        <v>13</v>
      </c>
    </row>
    <row r="1163" spans="1:7" x14ac:dyDescent="0.25">
      <c r="A1163" s="191">
        <v>1162</v>
      </c>
      <c r="B1163" s="191" t="s">
        <v>5717</v>
      </c>
      <c r="C1163" s="191" t="s">
        <v>8133</v>
      </c>
      <c r="D1163" s="191" t="s">
        <v>3160</v>
      </c>
      <c r="E1163" s="191" t="s">
        <v>3186</v>
      </c>
      <c r="F1163" s="191" t="s">
        <v>8135</v>
      </c>
      <c r="G1163" s="191">
        <v>13</v>
      </c>
    </row>
    <row r="1164" spans="1:7" x14ac:dyDescent="0.25">
      <c r="A1164" s="191">
        <v>1163</v>
      </c>
      <c r="B1164" s="191" t="s">
        <v>5717</v>
      </c>
      <c r="C1164" s="191" t="s">
        <v>8133</v>
      </c>
      <c r="D1164" s="191" t="s">
        <v>3160</v>
      </c>
      <c r="E1164" s="191" t="s">
        <v>3186</v>
      </c>
      <c r="F1164" s="191" t="s">
        <v>8135</v>
      </c>
      <c r="G1164" s="191">
        <v>13</v>
      </c>
    </row>
    <row r="1165" spans="1:7" x14ac:dyDescent="0.25">
      <c r="A1165" s="191">
        <v>1164</v>
      </c>
      <c r="B1165" s="191" t="s">
        <v>5717</v>
      </c>
      <c r="C1165" s="191" t="s">
        <v>8133</v>
      </c>
      <c r="D1165" s="191" t="s">
        <v>3160</v>
      </c>
      <c r="E1165" s="191" t="s">
        <v>3186</v>
      </c>
      <c r="F1165" s="191" t="s">
        <v>8135</v>
      </c>
      <c r="G1165" s="191">
        <v>13</v>
      </c>
    </row>
    <row r="1166" spans="1:7" x14ac:dyDescent="0.25">
      <c r="A1166" s="191">
        <v>1165</v>
      </c>
      <c r="B1166" s="191" t="s">
        <v>5717</v>
      </c>
      <c r="C1166" s="191" t="s">
        <v>8133</v>
      </c>
      <c r="D1166" s="191" t="s">
        <v>3160</v>
      </c>
      <c r="E1166" s="191" t="s">
        <v>3186</v>
      </c>
      <c r="F1166" s="191" t="s">
        <v>8135</v>
      </c>
      <c r="G1166" s="191">
        <v>13</v>
      </c>
    </row>
    <row r="1167" spans="1:7" x14ac:dyDescent="0.25">
      <c r="A1167" s="191">
        <v>1166</v>
      </c>
      <c r="B1167" s="191" t="s">
        <v>5717</v>
      </c>
      <c r="C1167" s="191" t="s">
        <v>8133</v>
      </c>
      <c r="D1167" s="191" t="s">
        <v>3160</v>
      </c>
      <c r="E1167" s="191" t="s">
        <v>3186</v>
      </c>
      <c r="F1167" s="191" t="s">
        <v>8135</v>
      </c>
      <c r="G1167" s="191">
        <v>13</v>
      </c>
    </row>
    <row r="1168" spans="1:7" x14ac:dyDescent="0.25">
      <c r="A1168" s="191">
        <v>1167</v>
      </c>
      <c r="B1168" s="191" t="s">
        <v>5717</v>
      </c>
      <c r="C1168" s="191" t="s">
        <v>8133</v>
      </c>
      <c r="D1168" s="191" t="s">
        <v>3160</v>
      </c>
      <c r="E1168" s="191" t="s">
        <v>3186</v>
      </c>
      <c r="F1168" s="191" t="s">
        <v>8135</v>
      </c>
      <c r="G1168" s="191">
        <v>13</v>
      </c>
    </row>
    <row r="1169" spans="1:7" x14ac:dyDescent="0.25">
      <c r="A1169" s="191">
        <v>1168</v>
      </c>
      <c r="B1169" s="191" t="s">
        <v>5717</v>
      </c>
      <c r="C1169" s="191" t="s">
        <v>8133</v>
      </c>
      <c r="D1169" s="191" t="s">
        <v>3160</v>
      </c>
      <c r="E1169" s="191" t="s">
        <v>3186</v>
      </c>
      <c r="F1169" s="191" t="s">
        <v>8135</v>
      </c>
      <c r="G1169" s="191">
        <v>13</v>
      </c>
    </row>
    <row r="1170" spans="1:7" x14ac:dyDescent="0.25">
      <c r="A1170" s="191">
        <v>1169</v>
      </c>
      <c r="B1170" s="191" t="s">
        <v>5717</v>
      </c>
      <c r="C1170" s="191" t="s">
        <v>8133</v>
      </c>
      <c r="D1170" s="191" t="s">
        <v>3160</v>
      </c>
      <c r="E1170" s="191" t="s">
        <v>3186</v>
      </c>
      <c r="F1170" s="191" t="s">
        <v>8135</v>
      </c>
      <c r="G1170" s="191">
        <v>13</v>
      </c>
    </row>
    <row r="1171" spans="1:7" x14ac:dyDescent="0.25">
      <c r="A1171" s="191">
        <v>1170</v>
      </c>
      <c r="B1171" s="191" t="s">
        <v>5717</v>
      </c>
      <c r="C1171" s="191" t="s">
        <v>8133</v>
      </c>
      <c r="D1171" s="191" t="s">
        <v>3160</v>
      </c>
      <c r="E1171" s="191" t="s">
        <v>3186</v>
      </c>
      <c r="F1171" s="191" t="s">
        <v>8135</v>
      </c>
      <c r="G1171" s="191">
        <v>13</v>
      </c>
    </row>
    <row r="1172" spans="1:7" x14ac:dyDescent="0.25">
      <c r="A1172" s="191">
        <v>1171</v>
      </c>
      <c r="B1172" s="191" t="s">
        <v>5717</v>
      </c>
      <c r="C1172" s="191" t="s">
        <v>8133</v>
      </c>
      <c r="D1172" s="191" t="s">
        <v>3160</v>
      </c>
      <c r="E1172" s="191" t="s">
        <v>3186</v>
      </c>
      <c r="F1172" s="191" t="s">
        <v>8135</v>
      </c>
      <c r="G1172" s="191">
        <v>13</v>
      </c>
    </row>
    <row r="1173" spans="1:7" x14ac:dyDescent="0.25">
      <c r="A1173" s="191">
        <v>1172</v>
      </c>
      <c r="B1173" s="191" t="s">
        <v>5717</v>
      </c>
      <c r="C1173" s="191" t="s">
        <v>8133</v>
      </c>
      <c r="D1173" s="191" t="s">
        <v>3160</v>
      </c>
      <c r="E1173" s="191" t="s">
        <v>3186</v>
      </c>
      <c r="F1173" s="191" t="s">
        <v>8135</v>
      </c>
      <c r="G1173" s="191">
        <v>13</v>
      </c>
    </row>
    <row r="1174" spans="1:7" x14ac:dyDescent="0.25">
      <c r="A1174" s="191">
        <v>1173</v>
      </c>
      <c r="B1174" s="191" t="s">
        <v>5717</v>
      </c>
      <c r="C1174" s="191" t="s">
        <v>8133</v>
      </c>
      <c r="D1174" s="191" t="s">
        <v>3160</v>
      </c>
      <c r="E1174" s="191" t="s">
        <v>3186</v>
      </c>
      <c r="F1174" s="191" t="s">
        <v>8135</v>
      </c>
      <c r="G1174" s="191">
        <v>13</v>
      </c>
    </row>
    <row r="1175" spans="1:7" x14ac:dyDescent="0.25">
      <c r="A1175" s="191">
        <v>1174</v>
      </c>
      <c r="B1175" s="191" t="s">
        <v>5717</v>
      </c>
      <c r="C1175" s="191" t="s">
        <v>8133</v>
      </c>
      <c r="D1175" s="191" t="s">
        <v>3160</v>
      </c>
      <c r="E1175" s="191" t="s">
        <v>3186</v>
      </c>
      <c r="F1175" s="191" t="s">
        <v>8135</v>
      </c>
      <c r="G1175" s="191">
        <v>13</v>
      </c>
    </row>
    <row r="1176" spans="1:7" x14ac:dyDescent="0.25">
      <c r="A1176" s="191">
        <v>1175</v>
      </c>
      <c r="B1176" s="191" t="s">
        <v>5717</v>
      </c>
      <c r="C1176" s="191" t="s">
        <v>8133</v>
      </c>
      <c r="D1176" s="191" t="s">
        <v>3160</v>
      </c>
      <c r="E1176" s="191" t="s">
        <v>3186</v>
      </c>
      <c r="F1176" s="191" t="s">
        <v>8135</v>
      </c>
      <c r="G1176" s="191">
        <v>13</v>
      </c>
    </row>
    <row r="1177" spans="1:7" x14ac:dyDescent="0.25">
      <c r="A1177" s="191">
        <v>1176</v>
      </c>
      <c r="B1177" s="191" t="s">
        <v>5717</v>
      </c>
      <c r="C1177" s="191" t="s">
        <v>8133</v>
      </c>
      <c r="D1177" s="191" t="s">
        <v>3160</v>
      </c>
      <c r="E1177" s="191" t="s">
        <v>3186</v>
      </c>
      <c r="F1177" s="191" t="s">
        <v>8135</v>
      </c>
      <c r="G1177" s="191">
        <v>13</v>
      </c>
    </row>
    <row r="1178" spans="1:7" x14ac:dyDescent="0.25">
      <c r="A1178" s="191">
        <v>1177</v>
      </c>
      <c r="B1178" s="191" t="s">
        <v>5717</v>
      </c>
      <c r="C1178" s="191" t="s">
        <v>8133</v>
      </c>
      <c r="D1178" s="191" t="s">
        <v>3160</v>
      </c>
      <c r="E1178" s="191" t="s">
        <v>3186</v>
      </c>
      <c r="F1178" s="191" t="s">
        <v>8135</v>
      </c>
      <c r="G1178" s="191">
        <v>13</v>
      </c>
    </row>
    <row r="1179" spans="1:7" x14ac:dyDescent="0.25">
      <c r="A1179" s="191">
        <v>1178</v>
      </c>
      <c r="B1179" s="191" t="s">
        <v>5717</v>
      </c>
      <c r="C1179" s="191" t="s">
        <v>8133</v>
      </c>
      <c r="D1179" s="191" t="s">
        <v>3160</v>
      </c>
      <c r="E1179" s="191" t="s">
        <v>3186</v>
      </c>
      <c r="F1179" s="191" t="s">
        <v>8135</v>
      </c>
      <c r="G1179" s="191">
        <v>13</v>
      </c>
    </row>
    <row r="1180" spans="1:7" x14ac:dyDescent="0.25">
      <c r="A1180" s="191">
        <v>1179</v>
      </c>
      <c r="B1180" s="191" t="s">
        <v>5717</v>
      </c>
      <c r="C1180" s="191" t="s">
        <v>8133</v>
      </c>
      <c r="D1180" s="191" t="s">
        <v>3160</v>
      </c>
      <c r="E1180" s="191" t="s">
        <v>3186</v>
      </c>
      <c r="F1180" s="191" t="s">
        <v>8135</v>
      </c>
      <c r="G1180" s="191">
        <v>13</v>
      </c>
    </row>
    <row r="1181" spans="1:7" x14ac:dyDescent="0.25">
      <c r="A1181" s="191">
        <v>1180</v>
      </c>
      <c r="B1181" s="191" t="s">
        <v>5717</v>
      </c>
      <c r="C1181" s="191" t="s">
        <v>8133</v>
      </c>
      <c r="D1181" s="191" t="s">
        <v>3160</v>
      </c>
      <c r="E1181" s="191" t="s">
        <v>3186</v>
      </c>
      <c r="F1181" s="191" t="s">
        <v>8135</v>
      </c>
      <c r="G1181" s="191">
        <v>13</v>
      </c>
    </row>
    <row r="1182" spans="1:7" x14ac:dyDescent="0.25">
      <c r="A1182" s="191">
        <v>1181</v>
      </c>
      <c r="B1182" s="191" t="s">
        <v>5717</v>
      </c>
      <c r="C1182" s="191" t="s">
        <v>8133</v>
      </c>
      <c r="D1182" s="191" t="s">
        <v>3160</v>
      </c>
      <c r="E1182" s="191" t="s">
        <v>3186</v>
      </c>
      <c r="F1182" s="191" t="s">
        <v>8135</v>
      </c>
      <c r="G1182" s="191">
        <v>13</v>
      </c>
    </row>
    <row r="1183" spans="1:7" x14ac:dyDescent="0.25">
      <c r="A1183" s="191">
        <v>1182</v>
      </c>
      <c r="B1183" s="191" t="s">
        <v>5717</v>
      </c>
      <c r="C1183" s="191" t="s">
        <v>8133</v>
      </c>
      <c r="D1183" s="191" t="s">
        <v>3160</v>
      </c>
      <c r="E1183" s="191" t="s">
        <v>3186</v>
      </c>
      <c r="F1183" s="191" t="s">
        <v>8135</v>
      </c>
      <c r="G1183" s="191">
        <v>13</v>
      </c>
    </row>
    <row r="1184" spans="1:7" x14ac:dyDescent="0.25">
      <c r="A1184" s="191">
        <v>1183</v>
      </c>
      <c r="B1184" s="191" t="s">
        <v>5717</v>
      </c>
      <c r="C1184" s="191" t="s">
        <v>8133</v>
      </c>
      <c r="D1184" s="191" t="s">
        <v>3160</v>
      </c>
      <c r="E1184" s="191" t="s">
        <v>3186</v>
      </c>
      <c r="F1184" s="191" t="s">
        <v>8135</v>
      </c>
      <c r="G1184" s="191">
        <v>13</v>
      </c>
    </row>
    <row r="1185" spans="1:7" x14ac:dyDescent="0.25">
      <c r="A1185" s="191">
        <v>1184</v>
      </c>
      <c r="B1185" s="191" t="s">
        <v>5717</v>
      </c>
      <c r="C1185" s="191" t="s">
        <v>8133</v>
      </c>
      <c r="D1185" s="191" t="s">
        <v>3160</v>
      </c>
      <c r="E1185" s="191" t="s">
        <v>3186</v>
      </c>
      <c r="F1185" s="191" t="s">
        <v>8135</v>
      </c>
      <c r="G1185" s="191">
        <v>13</v>
      </c>
    </row>
    <row r="1186" spans="1:7" x14ac:dyDescent="0.25">
      <c r="A1186" s="191">
        <v>1185</v>
      </c>
      <c r="B1186" s="191" t="s">
        <v>5717</v>
      </c>
      <c r="C1186" s="191" t="s">
        <v>8133</v>
      </c>
      <c r="D1186" s="191" t="s">
        <v>3160</v>
      </c>
      <c r="E1186" s="191" t="s">
        <v>3186</v>
      </c>
      <c r="F1186" s="191" t="s">
        <v>8135</v>
      </c>
      <c r="G1186" s="191">
        <v>13</v>
      </c>
    </row>
    <row r="1187" spans="1:7" x14ac:dyDescent="0.25">
      <c r="A1187" s="191">
        <v>1186</v>
      </c>
      <c r="B1187" s="191" t="s">
        <v>5717</v>
      </c>
      <c r="C1187" s="191" t="s">
        <v>8133</v>
      </c>
      <c r="D1187" s="191" t="s">
        <v>3160</v>
      </c>
      <c r="E1187" s="191" t="s">
        <v>3186</v>
      </c>
      <c r="F1187" s="191" t="s">
        <v>8135</v>
      </c>
      <c r="G1187" s="191">
        <v>13</v>
      </c>
    </row>
    <row r="1188" spans="1:7" x14ac:dyDescent="0.25">
      <c r="A1188" s="191">
        <v>1187</v>
      </c>
      <c r="B1188" s="191" t="s">
        <v>5717</v>
      </c>
      <c r="C1188" s="191" t="s">
        <v>8133</v>
      </c>
      <c r="D1188" s="191" t="s">
        <v>3160</v>
      </c>
      <c r="E1188" s="191" t="s">
        <v>3186</v>
      </c>
      <c r="F1188" s="191" t="s">
        <v>8135</v>
      </c>
      <c r="G1188" s="191">
        <v>13</v>
      </c>
    </row>
    <row r="1189" spans="1:7" x14ac:dyDescent="0.25">
      <c r="A1189" s="191">
        <v>1188</v>
      </c>
      <c r="B1189" s="191" t="s">
        <v>5717</v>
      </c>
      <c r="C1189" s="191" t="s">
        <v>8133</v>
      </c>
      <c r="D1189" s="191" t="s">
        <v>3160</v>
      </c>
      <c r="E1189" s="191" t="s">
        <v>3186</v>
      </c>
      <c r="F1189" s="191" t="s">
        <v>8135</v>
      </c>
      <c r="G1189" s="191">
        <v>13</v>
      </c>
    </row>
    <row r="1190" spans="1:7" x14ac:dyDescent="0.25">
      <c r="A1190" s="191">
        <v>1189</v>
      </c>
      <c r="B1190" s="191" t="s">
        <v>5717</v>
      </c>
      <c r="C1190" s="191" t="s">
        <v>8133</v>
      </c>
      <c r="D1190" s="191" t="s">
        <v>3160</v>
      </c>
      <c r="E1190" s="191" t="s">
        <v>3186</v>
      </c>
      <c r="F1190" s="191" t="s">
        <v>8135</v>
      </c>
      <c r="G1190" s="191">
        <v>13</v>
      </c>
    </row>
    <row r="1191" spans="1:7" x14ac:dyDescent="0.25">
      <c r="A1191" s="191">
        <v>1190</v>
      </c>
      <c r="B1191" s="191" t="s">
        <v>5717</v>
      </c>
      <c r="C1191" s="191" t="s">
        <v>8133</v>
      </c>
      <c r="D1191" s="191" t="s">
        <v>3160</v>
      </c>
      <c r="E1191" s="191" t="s">
        <v>3186</v>
      </c>
      <c r="F1191" s="191" t="s">
        <v>8135</v>
      </c>
      <c r="G1191" s="191">
        <v>13</v>
      </c>
    </row>
    <row r="1192" spans="1:7" x14ac:dyDescent="0.25">
      <c r="A1192" s="191">
        <v>1191</v>
      </c>
      <c r="B1192" s="191" t="s">
        <v>5717</v>
      </c>
      <c r="C1192" s="191" t="s">
        <v>8133</v>
      </c>
      <c r="D1192" s="191" t="s">
        <v>3160</v>
      </c>
      <c r="E1192" s="191" t="s">
        <v>3186</v>
      </c>
      <c r="F1192" s="191" t="s">
        <v>8135</v>
      </c>
      <c r="G1192" s="191">
        <v>13</v>
      </c>
    </row>
    <row r="1193" spans="1:7" x14ac:dyDescent="0.25">
      <c r="A1193" s="191">
        <v>1192</v>
      </c>
      <c r="B1193" s="191" t="s">
        <v>5717</v>
      </c>
      <c r="C1193" s="191" t="s">
        <v>8133</v>
      </c>
      <c r="D1193" s="191" t="s">
        <v>3160</v>
      </c>
      <c r="E1193" s="191" t="s">
        <v>3186</v>
      </c>
      <c r="F1193" s="191" t="s">
        <v>8135</v>
      </c>
      <c r="G1193" s="191">
        <v>13</v>
      </c>
    </row>
    <row r="1194" spans="1:7" x14ac:dyDescent="0.25">
      <c r="A1194" s="191">
        <v>1193</v>
      </c>
      <c r="B1194" s="191" t="s">
        <v>5717</v>
      </c>
      <c r="C1194" s="191" t="s">
        <v>8133</v>
      </c>
      <c r="D1194" s="191" t="s">
        <v>3160</v>
      </c>
      <c r="E1194" s="191" t="s">
        <v>3186</v>
      </c>
      <c r="F1194" s="191" t="s">
        <v>8135</v>
      </c>
      <c r="G1194" s="191">
        <v>13</v>
      </c>
    </row>
    <row r="1195" spans="1:7" x14ac:dyDescent="0.25">
      <c r="A1195" s="191">
        <v>1194</v>
      </c>
      <c r="B1195" s="191" t="s">
        <v>5717</v>
      </c>
      <c r="C1195" s="191" t="s">
        <v>8133</v>
      </c>
      <c r="D1195" s="191" t="s">
        <v>3160</v>
      </c>
      <c r="E1195" s="191" t="s">
        <v>3186</v>
      </c>
      <c r="F1195" s="191" t="s">
        <v>8135</v>
      </c>
      <c r="G1195" s="191">
        <v>13</v>
      </c>
    </row>
    <row r="1196" spans="1:7" x14ac:dyDescent="0.25">
      <c r="A1196" s="191">
        <v>1195</v>
      </c>
      <c r="B1196" s="191" t="s">
        <v>5717</v>
      </c>
      <c r="C1196" s="191" t="s">
        <v>8133</v>
      </c>
      <c r="D1196" s="191" t="s">
        <v>3160</v>
      </c>
      <c r="E1196" s="191" t="s">
        <v>3186</v>
      </c>
      <c r="F1196" s="191" t="s">
        <v>8135</v>
      </c>
      <c r="G1196" s="191">
        <v>13</v>
      </c>
    </row>
    <row r="1197" spans="1:7" x14ac:dyDescent="0.25">
      <c r="A1197" s="191">
        <v>1196</v>
      </c>
      <c r="B1197" s="191" t="s">
        <v>5717</v>
      </c>
      <c r="C1197" s="191" t="s">
        <v>8133</v>
      </c>
      <c r="D1197" s="191" t="s">
        <v>3160</v>
      </c>
      <c r="E1197" s="191" t="s">
        <v>3186</v>
      </c>
      <c r="F1197" s="191" t="s">
        <v>8135</v>
      </c>
      <c r="G1197" s="191">
        <v>13</v>
      </c>
    </row>
    <row r="1198" spans="1:7" x14ac:dyDescent="0.25">
      <c r="A1198" s="191">
        <v>1197</v>
      </c>
      <c r="B1198" s="191" t="s">
        <v>5717</v>
      </c>
      <c r="C1198" s="191" t="s">
        <v>8133</v>
      </c>
      <c r="D1198" s="191" t="s">
        <v>3160</v>
      </c>
      <c r="E1198" s="191" t="s">
        <v>3186</v>
      </c>
      <c r="F1198" s="191" t="s">
        <v>8135</v>
      </c>
      <c r="G1198" s="191">
        <v>13</v>
      </c>
    </row>
    <row r="1199" spans="1:7" x14ac:dyDescent="0.25">
      <c r="A1199" s="191">
        <v>1198</v>
      </c>
      <c r="B1199" s="191" t="s">
        <v>5717</v>
      </c>
      <c r="C1199" s="191" t="s">
        <v>8133</v>
      </c>
      <c r="D1199" s="191" t="s">
        <v>3160</v>
      </c>
      <c r="E1199" s="191" t="s">
        <v>3186</v>
      </c>
      <c r="F1199" s="191" t="s">
        <v>8135</v>
      </c>
      <c r="G1199" s="191">
        <v>13</v>
      </c>
    </row>
    <row r="1200" spans="1:7" x14ac:dyDescent="0.25">
      <c r="A1200" s="191">
        <v>1199</v>
      </c>
      <c r="B1200" s="191" t="s">
        <v>5717</v>
      </c>
      <c r="C1200" s="191" t="s">
        <v>8133</v>
      </c>
      <c r="D1200" s="191" t="s">
        <v>3160</v>
      </c>
      <c r="E1200" s="191" t="s">
        <v>3186</v>
      </c>
      <c r="F1200" s="191" t="s">
        <v>8135</v>
      </c>
      <c r="G1200" s="191">
        <v>13</v>
      </c>
    </row>
    <row r="1201" spans="1:7" x14ac:dyDescent="0.25">
      <c r="A1201" s="191">
        <v>1200</v>
      </c>
      <c r="B1201" s="191" t="s">
        <v>5717</v>
      </c>
      <c r="C1201" s="191" t="s">
        <v>8133</v>
      </c>
      <c r="D1201" s="191" t="s">
        <v>3160</v>
      </c>
      <c r="E1201" s="191" t="s">
        <v>3186</v>
      </c>
      <c r="F1201" s="191" t="s">
        <v>8135</v>
      </c>
      <c r="G1201" s="191">
        <v>13</v>
      </c>
    </row>
    <row r="1202" spans="1:7" x14ac:dyDescent="0.25">
      <c r="A1202" s="191">
        <v>1201</v>
      </c>
      <c r="B1202" s="191" t="s">
        <v>5717</v>
      </c>
      <c r="C1202" s="191" t="s">
        <v>8133</v>
      </c>
      <c r="D1202" s="191" t="s">
        <v>3160</v>
      </c>
      <c r="E1202" s="191" t="s">
        <v>3186</v>
      </c>
      <c r="F1202" s="191" t="s">
        <v>8135</v>
      </c>
      <c r="G1202" s="191">
        <v>13</v>
      </c>
    </row>
    <row r="1203" spans="1:7" x14ac:dyDescent="0.25">
      <c r="A1203" s="191">
        <v>1202</v>
      </c>
      <c r="B1203" s="191" t="s">
        <v>5717</v>
      </c>
      <c r="C1203" s="191" t="s">
        <v>8133</v>
      </c>
      <c r="D1203" s="191" t="s">
        <v>3160</v>
      </c>
      <c r="E1203" s="191" t="s">
        <v>3186</v>
      </c>
      <c r="F1203" s="191" t="s">
        <v>8135</v>
      </c>
      <c r="G1203" s="191">
        <v>13</v>
      </c>
    </row>
    <row r="1204" spans="1:7" x14ac:dyDescent="0.25">
      <c r="A1204" s="191">
        <v>1203</v>
      </c>
      <c r="B1204" s="191" t="s">
        <v>5717</v>
      </c>
      <c r="C1204" s="191" t="s">
        <v>8133</v>
      </c>
      <c r="D1204" s="191" t="s">
        <v>3160</v>
      </c>
      <c r="E1204" s="191" t="s">
        <v>3186</v>
      </c>
      <c r="F1204" s="191" t="s">
        <v>8135</v>
      </c>
      <c r="G1204" s="191">
        <v>13</v>
      </c>
    </row>
    <row r="1205" spans="1:7" x14ac:dyDescent="0.25">
      <c r="A1205" s="191">
        <v>1204</v>
      </c>
      <c r="B1205" s="191" t="s">
        <v>5847</v>
      </c>
      <c r="C1205" s="191" t="s">
        <v>8133</v>
      </c>
      <c r="D1205" s="191" t="s">
        <v>3160</v>
      </c>
      <c r="E1205" s="191" t="s">
        <v>3186</v>
      </c>
      <c r="F1205" s="191" t="s">
        <v>8136</v>
      </c>
      <c r="G1205" s="191">
        <v>12</v>
      </c>
    </row>
    <row r="1206" spans="1:7" x14ac:dyDescent="0.25">
      <c r="A1206" s="191">
        <v>1205</v>
      </c>
      <c r="B1206" s="191" t="s">
        <v>5847</v>
      </c>
      <c r="C1206" s="191" t="s">
        <v>8133</v>
      </c>
      <c r="D1206" s="191" t="s">
        <v>3160</v>
      </c>
      <c r="E1206" s="191" t="s">
        <v>3186</v>
      </c>
      <c r="F1206" s="191" t="s">
        <v>8136</v>
      </c>
      <c r="G1206" s="191">
        <v>12</v>
      </c>
    </row>
    <row r="1207" spans="1:7" x14ac:dyDescent="0.25">
      <c r="A1207" s="191">
        <v>1206</v>
      </c>
      <c r="B1207" s="191" t="s">
        <v>5847</v>
      </c>
      <c r="C1207" s="191" t="s">
        <v>8133</v>
      </c>
      <c r="D1207" s="191" t="s">
        <v>3160</v>
      </c>
      <c r="E1207" s="191" t="s">
        <v>3186</v>
      </c>
      <c r="F1207" s="191" t="s">
        <v>8136</v>
      </c>
      <c r="G1207" s="191">
        <v>12</v>
      </c>
    </row>
    <row r="1208" spans="1:7" x14ac:dyDescent="0.25">
      <c r="A1208" s="191">
        <v>1207</v>
      </c>
      <c r="B1208" s="191" t="s">
        <v>5847</v>
      </c>
      <c r="C1208" s="191" t="s">
        <v>8133</v>
      </c>
      <c r="D1208" s="191" t="s">
        <v>3160</v>
      </c>
      <c r="E1208" s="191" t="s">
        <v>3186</v>
      </c>
      <c r="F1208" s="191" t="s">
        <v>8136</v>
      </c>
      <c r="G1208" s="191">
        <v>12</v>
      </c>
    </row>
    <row r="1209" spans="1:7" x14ac:dyDescent="0.25">
      <c r="A1209" s="191">
        <v>1208</v>
      </c>
      <c r="B1209" s="191" t="s">
        <v>5847</v>
      </c>
      <c r="C1209" s="191" t="s">
        <v>8133</v>
      </c>
      <c r="D1209" s="191" t="s">
        <v>3160</v>
      </c>
      <c r="E1209" s="191" t="s">
        <v>3186</v>
      </c>
      <c r="F1209" s="191" t="s">
        <v>8136</v>
      </c>
      <c r="G1209" s="191">
        <v>12</v>
      </c>
    </row>
    <row r="1210" spans="1:7" x14ac:dyDescent="0.25">
      <c r="A1210" s="191">
        <v>1209</v>
      </c>
      <c r="B1210" s="191" t="s">
        <v>5847</v>
      </c>
      <c r="C1210" s="191" t="s">
        <v>8133</v>
      </c>
      <c r="D1210" s="191" t="s">
        <v>3160</v>
      </c>
      <c r="E1210" s="191" t="s">
        <v>3186</v>
      </c>
      <c r="F1210" s="191" t="s">
        <v>8136</v>
      </c>
      <c r="G1210" s="191">
        <v>12</v>
      </c>
    </row>
    <row r="1211" spans="1:7" x14ac:dyDescent="0.25">
      <c r="A1211" s="191">
        <v>1210</v>
      </c>
      <c r="B1211" s="191" t="s">
        <v>5847</v>
      </c>
      <c r="C1211" s="191" t="s">
        <v>8133</v>
      </c>
      <c r="D1211" s="191" t="s">
        <v>3160</v>
      </c>
      <c r="E1211" s="191" t="s">
        <v>3186</v>
      </c>
      <c r="F1211" s="191" t="s">
        <v>8136</v>
      </c>
      <c r="G1211" s="191">
        <v>12</v>
      </c>
    </row>
    <row r="1212" spans="1:7" x14ac:dyDescent="0.25">
      <c r="A1212" s="191">
        <v>1211</v>
      </c>
      <c r="B1212" s="191" t="s">
        <v>5847</v>
      </c>
      <c r="C1212" s="191" t="s">
        <v>8133</v>
      </c>
      <c r="D1212" s="191" t="s">
        <v>3160</v>
      </c>
      <c r="E1212" s="191" t="s">
        <v>3186</v>
      </c>
      <c r="F1212" s="191" t="s">
        <v>8136</v>
      </c>
      <c r="G1212" s="191">
        <v>12</v>
      </c>
    </row>
    <row r="1213" spans="1:7" x14ac:dyDescent="0.25">
      <c r="A1213" s="191">
        <v>1212</v>
      </c>
      <c r="B1213" s="191" t="s">
        <v>5847</v>
      </c>
      <c r="C1213" s="191" t="s">
        <v>8133</v>
      </c>
      <c r="D1213" s="191" t="s">
        <v>3160</v>
      </c>
      <c r="E1213" s="191" t="s">
        <v>3186</v>
      </c>
      <c r="F1213" s="191" t="s">
        <v>8136</v>
      </c>
      <c r="G1213" s="191">
        <v>12</v>
      </c>
    </row>
    <row r="1214" spans="1:7" x14ac:dyDescent="0.25">
      <c r="A1214" s="191">
        <v>1213</v>
      </c>
      <c r="B1214" s="191" t="s">
        <v>5847</v>
      </c>
      <c r="C1214" s="191" t="s">
        <v>8133</v>
      </c>
      <c r="D1214" s="191" t="s">
        <v>3160</v>
      </c>
      <c r="E1214" s="191" t="s">
        <v>3186</v>
      </c>
      <c r="F1214" s="191" t="s">
        <v>8136</v>
      </c>
      <c r="G1214" s="191">
        <v>12</v>
      </c>
    </row>
    <row r="1215" spans="1:7" x14ac:dyDescent="0.25">
      <c r="A1215" s="191">
        <v>1214</v>
      </c>
      <c r="B1215" s="191" t="s">
        <v>5847</v>
      </c>
      <c r="C1215" s="191" t="s">
        <v>8133</v>
      </c>
      <c r="D1215" s="191" t="s">
        <v>3160</v>
      </c>
      <c r="E1215" s="191" t="s">
        <v>3186</v>
      </c>
      <c r="F1215" s="191" t="s">
        <v>8136</v>
      </c>
      <c r="G1215" s="191">
        <v>12</v>
      </c>
    </row>
    <row r="1216" spans="1:7" x14ac:dyDescent="0.25">
      <c r="A1216" s="191">
        <v>1215</v>
      </c>
      <c r="B1216" s="191" t="s">
        <v>5847</v>
      </c>
      <c r="C1216" s="191" t="s">
        <v>8133</v>
      </c>
      <c r="D1216" s="191" t="s">
        <v>3160</v>
      </c>
      <c r="E1216" s="191" t="s">
        <v>3186</v>
      </c>
      <c r="F1216" s="191" t="s">
        <v>8136</v>
      </c>
      <c r="G1216" s="191">
        <v>12</v>
      </c>
    </row>
    <row r="1217" spans="1:7" x14ac:dyDescent="0.25">
      <c r="A1217" s="191">
        <v>1216</v>
      </c>
      <c r="B1217" s="191" t="s">
        <v>5847</v>
      </c>
      <c r="C1217" s="191" t="s">
        <v>8133</v>
      </c>
      <c r="D1217" s="191" t="s">
        <v>3160</v>
      </c>
      <c r="E1217" s="191" t="s">
        <v>3186</v>
      </c>
      <c r="F1217" s="191" t="s">
        <v>8136</v>
      </c>
      <c r="G1217" s="191">
        <v>12</v>
      </c>
    </row>
    <row r="1218" spans="1:7" x14ac:dyDescent="0.25">
      <c r="A1218" s="191">
        <v>1217</v>
      </c>
      <c r="B1218" s="191" t="s">
        <v>5847</v>
      </c>
      <c r="C1218" s="191" t="s">
        <v>8133</v>
      </c>
      <c r="D1218" s="191" t="s">
        <v>3160</v>
      </c>
      <c r="E1218" s="191" t="s">
        <v>3186</v>
      </c>
      <c r="F1218" s="191" t="s">
        <v>8136</v>
      </c>
      <c r="G1218" s="191">
        <v>12</v>
      </c>
    </row>
    <row r="1219" spans="1:7" x14ac:dyDescent="0.25">
      <c r="A1219" s="191">
        <v>1218</v>
      </c>
      <c r="B1219" s="191" t="s">
        <v>5847</v>
      </c>
      <c r="C1219" s="191" t="s">
        <v>8133</v>
      </c>
      <c r="D1219" s="191" t="s">
        <v>3160</v>
      </c>
      <c r="E1219" s="191" t="s">
        <v>3186</v>
      </c>
      <c r="F1219" s="191" t="s">
        <v>8136</v>
      </c>
      <c r="G1219" s="191">
        <v>12</v>
      </c>
    </row>
    <row r="1220" spans="1:7" x14ac:dyDescent="0.25">
      <c r="A1220" s="191">
        <v>1219</v>
      </c>
      <c r="B1220" s="191" t="s">
        <v>5847</v>
      </c>
      <c r="C1220" s="191" t="s">
        <v>8133</v>
      </c>
      <c r="D1220" s="191" t="s">
        <v>3160</v>
      </c>
      <c r="E1220" s="191" t="s">
        <v>3186</v>
      </c>
      <c r="F1220" s="191" t="s">
        <v>8136</v>
      </c>
      <c r="G1220" s="191">
        <v>12</v>
      </c>
    </row>
    <row r="1221" spans="1:7" x14ac:dyDescent="0.25">
      <c r="A1221" s="191">
        <v>1220</v>
      </c>
      <c r="B1221" s="191" t="s">
        <v>5847</v>
      </c>
      <c r="C1221" s="191" t="s">
        <v>8133</v>
      </c>
      <c r="D1221" s="191" t="s">
        <v>3160</v>
      </c>
      <c r="E1221" s="191" t="s">
        <v>3186</v>
      </c>
      <c r="F1221" s="191" t="s">
        <v>8136</v>
      </c>
      <c r="G1221" s="191">
        <v>12</v>
      </c>
    </row>
    <row r="1222" spans="1:7" x14ac:dyDescent="0.25">
      <c r="A1222" s="191">
        <v>1221</v>
      </c>
      <c r="B1222" s="191" t="s">
        <v>5847</v>
      </c>
      <c r="C1222" s="191" t="s">
        <v>8133</v>
      </c>
      <c r="D1222" s="191" t="s">
        <v>3160</v>
      </c>
      <c r="E1222" s="191" t="s">
        <v>3186</v>
      </c>
      <c r="F1222" s="191" t="s">
        <v>8136</v>
      </c>
      <c r="G1222" s="191">
        <v>12</v>
      </c>
    </row>
    <row r="1223" spans="1:7" x14ac:dyDescent="0.25">
      <c r="A1223" s="191">
        <v>1222</v>
      </c>
      <c r="B1223" s="191" t="s">
        <v>5847</v>
      </c>
      <c r="C1223" s="191" t="s">
        <v>8133</v>
      </c>
      <c r="D1223" s="191" t="s">
        <v>3160</v>
      </c>
      <c r="E1223" s="191" t="s">
        <v>3186</v>
      </c>
      <c r="F1223" s="191" t="s">
        <v>8136</v>
      </c>
      <c r="G1223" s="191">
        <v>12</v>
      </c>
    </row>
    <row r="1224" spans="1:7" x14ac:dyDescent="0.25">
      <c r="A1224" s="191">
        <v>1223</v>
      </c>
      <c r="B1224" s="191" t="s">
        <v>5847</v>
      </c>
      <c r="C1224" s="191" t="s">
        <v>8133</v>
      </c>
      <c r="D1224" s="191" t="s">
        <v>3160</v>
      </c>
      <c r="E1224" s="191" t="s">
        <v>3186</v>
      </c>
      <c r="F1224" s="191" t="s">
        <v>8136</v>
      </c>
      <c r="G1224" s="191">
        <v>12</v>
      </c>
    </row>
    <row r="1225" spans="1:7" x14ac:dyDescent="0.25">
      <c r="A1225" s="191">
        <v>1224</v>
      </c>
      <c r="B1225" s="191" t="s">
        <v>5847</v>
      </c>
      <c r="C1225" s="191" t="s">
        <v>8133</v>
      </c>
      <c r="D1225" s="191" t="s">
        <v>3160</v>
      </c>
      <c r="E1225" s="191" t="s">
        <v>3186</v>
      </c>
      <c r="F1225" s="191" t="s">
        <v>8136</v>
      </c>
      <c r="G1225" s="191">
        <v>12</v>
      </c>
    </row>
    <row r="1226" spans="1:7" x14ac:dyDescent="0.25">
      <c r="A1226" s="191">
        <v>1225</v>
      </c>
      <c r="B1226" s="191" t="s">
        <v>5847</v>
      </c>
      <c r="C1226" s="191" t="s">
        <v>8133</v>
      </c>
      <c r="D1226" s="191" t="s">
        <v>3160</v>
      </c>
      <c r="E1226" s="191" t="s">
        <v>3186</v>
      </c>
      <c r="F1226" s="191" t="s">
        <v>8136</v>
      </c>
      <c r="G1226" s="191">
        <v>12</v>
      </c>
    </row>
    <row r="1227" spans="1:7" x14ac:dyDescent="0.25">
      <c r="A1227" s="191">
        <v>1226</v>
      </c>
      <c r="B1227" s="191" t="s">
        <v>5847</v>
      </c>
      <c r="C1227" s="191" t="s">
        <v>8133</v>
      </c>
      <c r="D1227" s="191" t="s">
        <v>3160</v>
      </c>
      <c r="E1227" s="191" t="s">
        <v>3186</v>
      </c>
      <c r="F1227" s="191" t="s">
        <v>8136</v>
      </c>
      <c r="G1227" s="191">
        <v>12</v>
      </c>
    </row>
    <row r="1228" spans="1:7" x14ac:dyDescent="0.25">
      <c r="A1228" s="191">
        <v>1227</v>
      </c>
      <c r="B1228" s="191" t="s">
        <v>5847</v>
      </c>
      <c r="C1228" s="191" t="s">
        <v>8133</v>
      </c>
      <c r="D1228" s="191" t="s">
        <v>3160</v>
      </c>
      <c r="E1228" s="191" t="s">
        <v>3186</v>
      </c>
      <c r="F1228" s="191" t="s">
        <v>8136</v>
      </c>
      <c r="G1228" s="191">
        <v>12</v>
      </c>
    </row>
    <row r="1229" spans="1:7" x14ac:dyDescent="0.25">
      <c r="A1229" s="191">
        <v>1228</v>
      </c>
      <c r="B1229" s="191" t="s">
        <v>5847</v>
      </c>
      <c r="C1229" s="191" t="s">
        <v>8133</v>
      </c>
      <c r="D1229" s="191" t="s">
        <v>3160</v>
      </c>
      <c r="E1229" s="191" t="s">
        <v>3186</v>
      </c>
      <c r="F1229" s="191" t="s">
        <v>8136</v>
      </c>
      <c r="G1229" s="191">
        <v>12</v>
      </c>
    </row>
    <row r="1230" spans="1:7" x14ac:dyDescent="0.25">
      <c r="A1230" s="191">
        <v>1229</v>
      </c>
      <c r="B1230" s="191" t="s">
        <v>3173</v>
      </c>
      <c r="C1230" s="191" t="s">
        <v>8133</v>
      </c>
      <c r="D1230" s="191" t="s">
        <v>3160</v>
      </c>
      <c r="E1230" s="191" t="s">
        <v>3185</v>
      </c>
      <c r="F1230" s="191" t="s">
        <v>8134</v>
      </c>
      <c r="G1230" s="191">
        <v>8</v>
      </c>
    </row>
    <row r="1231" spans="1:7" x14ac:dyDescent="0.25">
      <c r="A1231" s="191">
        <v>1230</v>
      </c>
      <c r="B1231" s="191" t="s">
        <v>3173</v>
      </c>
      <c r="C1231" s="191" t="s">
        <v>8133</v>
      </c>
      <c r="D1231" s="191" t="s">
        <v>3160</v>
      </c>
      <c r="E1231" s="191" t="s">
        <v>3185</v>
      </c>
      <c r="F1231" s="191" t="s">
        <v>8134</v>
      </c>
      <c r="G1231" s="191">
        <v>8</v>
      </c>
    </row>
    <row r="1232" spans="1:7" x14ac:dyDescent="0.25">
      <c r="A1232" s="191">
        <v>1231</v>
      </c>
      <c r="B1232" s="191" t="s">
        <v>5847</v>
      </c>
      <c r="C1232" s="191" t="s">
        <v>8133</v>
      </c>
      <c r="D1232" s="191" t="s">
        <v>3160</v>
      </c>
      <c r="E1232" s="191" t="s">
        <v>3186</v>
      </c>
      <c r="F1232" s="191" t="s">
        <v>8136</v>
      </c>
      <c r="G1232" s="191">
        <v>12</v>
      </c>
    </row>
    <row r="1233" spans="1:7" x14ac:dyDescent="0.25">
      <c r="A1233" s="191">
        <v>1232</v>
      </c>
      <c r="B1233" s="191" t="s">
        <v>5847</v>
      </c>
      <c r="C1233" s="191" t="s">
        <v>8133</v>
      </c>
      <c r="D1233" s="191" t="s">
        <v>3160</v>
      </c>
      <c r="E1233" s="191" t="s">
        <v>3186</v>
      </c>
      <c r="F1233" s="191" t="s">
        <v>8136</v>
      </c>
      <c r="G1233" s="191">
        <v>12</v>
      </c>
    </row>
    <row r="1234" spans="1:7" x14ac:dyDescent="0.25">
      <c r="A1234" s="191">
        <v>1233</v>
      </c>
      <c r="B1234" s="191" t="s">
        <v>5847</v>
      </c>
      <c r="C1234" s="191" t="s">
        <v>8133</v>
      </c>
      <c r="D1234" s="191" t="s">
        <v>3160</v>
      </c>
      <c r="E1234" s="191" t="s">
        <v>3186</v>
      </c>
      <c r="F1234" s="191" t="s">
        <v>8136</v>
      </c>
      <c r="G1234" s="191">
        <v>12</v>
      </c>
    </row>
    <row r="1235" spans="1:7" x14ac:dyDescent="0.25">
      <c r="A1235" s="191">
        <v>1234</v>
      </c>
      <c r="B1235" s="191" t="s">
        <v>5847</v>
      </c>
      <c r="C1235" s="191" t="s">
        <v>8133</v>
      </c>
      <c r="D1235" s="191" t="s">
        <v>3160</v>
      </c>
      <c r="E1235" s="191" t="s">
        <v>3186</v>
      </c>
      <c r="F1235" s="191" t="s">
        <v>8136</v>
      </c>
      <c r="G1235" s="191">
        <v>12</v>
      </c>
    </row>
    <row r="1236" spans="1:7" x14ac:dyDescent="0.25">
      <c r="A1236" s="191">
        <v>1235</v>
      </c>
      <c r="B1236" s="191" t="s">
        <v>5847</v>
      </c>
      <c r="C1236" s="191" t="s">
        <v>8133</v>
      </c>
      <c r="D1236" s="191" t="s">
        <v>3160</v>
      </c>
      <c r="E1236" s="191" t="s">
        <v>3186</v>
      </c>
      <c r="F1236" s="191" t="s">
        <v>8136</v>
      </c>
      <c r="G1236" s="191">
        <v>12</v>
      </c>
    </row>
    <row r="1237" spans="1:7" x14ac:dyDescent="0.25">
      <c r="A1237" s="191">
        <v>1236</v>
      </c>
      <c r="B1237" s="191" t="s">
        <v>5847</v>
      </c>
      <c r="C1237" s="191" t="s">
        <v>8133</v>
      </c>
      <c r="D1237" s="191" t="s">
        <v>3160</v>
      </c>
      <c r="E1237" s="191" t="s">
        <v>3186</v>
      </c>
      <c r="F1237" s="191" t="s">
        <v>8136</v>
      </c>
      <c r="G1237" s="191">
        <v>12</v>
      </c>
    </row>
    <row r="1238" spans="1:7" x14ac:dyDescent="0.25">
      <c r="A1238" s="191">
        <v>1237</v>
      </c>
      <c r="B1238" s="191" t="s">
        <v>5847</v>
      </c>
      <c r="C1238" s="191" t="s">
        <v>8133</v>
      </c>
      <c r="D1238" s="191" t="s">
        <v>3160</v>
      </c>
      <c r="E1238" s="191" t="s">
        <v>3186</v>
      </c>
      <c r="F1238" s="191" t="s">
        <v>8136</v>
      </c>
      <c r="G1238" s="191">
        <v>12</v>
      </c>
    </row>
    <row r="1239" spans="1:7" x14ac:dyDescent="0.25">
      <c r="A1239" s="191">
        <v>1238</v>
      </c>
      <c r="B1239" s="191" t="s">
        <v>5847</v>
      </c>
      <c r="C1239" s="191" t="s">
        <v>8133</v>
      </c>
      <c r="D1239" s="191" t="s">
        <v>3160</v>
      </c>
      <c r="E1239" s="191" t="s">
        <v>3186</v>
      </c>
      <c r="F1239" s="191" t="s">
        <v>8136</v>
      </c>
      <c r="G1239" s="191">
        <v>12</v>
      </c>
    </row>
    <row r="1240" spans="1:7" x14ac:dyDescent="0.25">
      <c r="A1240" s="191">
        <v>1239</v>
      </c>
      <c r="B1240" s="191" t="s">
        <v>5847</v>
      </c>
      <c r="C1240" s="191" t="s">
        <v>8133</v>
      </c>
      <c r="D1240" s="191" t="s">
        <v>3160</v>
      </c>
      <c r="E1240" s="191" t="s">
        <v>3186</v>
      </c>
      <c r="F1240" s="191" t="s">
        <v>8136</v>
      </c>
      <c r="G1240" s="191">
        <v>12</v>
      </c>
    </row>
    <row r="1241" spans="1:7" x14ac:dyDescent="0.25">
      <c r="A1241" s="191">
        <v>1240</v>
      </c>
      <c r="B1241" s="191" t="s">
        <v>5847</v>
      </c>
      <c r="C1241" s="191" t="s">
        <v>8133</v>
      </c>
      <c r="D1241" s="191" t="s">
        <v>3160</v>
      </c>
      <c r="E1241" s="191" t="s">
        <v>3186</v>
      </c>
      <c r="F1241" s="191" t="s">
        <v>8136</v>
      </c>
      <c r="G1241" s="191">
        <v>12</v>
      </c>
    </row>
    <row r="1242" spans="1:7" x14ac:dyDescent="0.25">
      <c r="A1242" s="191">
        <v>1241</v>
      </c>
      <c r="B1242" s="191" t="s">
        <v>5847</v>
      </c>
      <c r="C1242" s="191" t="s">
        <v>8133</v>
      </c>
      <c r="D1242" s="191" t="s">
        <v>3160</v>
      </c>
      <c r="E1242" s="191" t="s">
        <v>3186</v>
      </c>
      <c r="F1242" s="191" t="s">
        <v>8136</v>
      </c>
      <c r="G1242" s="191">
        <v>12</v>
      </c>
    </row>
    <row r="1243" spans="1:7" x14ac:dyDescent="0.25">
      <c r="A1243" s="191">
        <v>1242</v>
      </c>
      <c r="B1243" s="191" t="s">
        <v>5847</v>
      </c>
      <c r="C1243" s="191" t="s">
        <v>8133</v>
      </c>
      <c r="D1243" s="191" t="s">
        <v>3160</v>
      </c>
      <c r="E1243" s="191" t="s">
        <v>3186</v>
      </c>
      <c r="F1243" s="191" t="s">
        <v>8136</v>
      </c>
      <c r="G1243" s="191">
        <v>12</v>
      </c>
    </row>
    <row r="1244" spans="1:7" x14ac:dyDescent="0.25">
      <c r="A1244" s="191">
        <v>1243</v>
      </c>
      <c r="B1244" s="191" t="s">
        <v>5847</v>
      </c>
      <c r="C1244" s="191" t="s">
        <v>8133</v>
      </c>
      <c r="D1244" s="191" t="s">
        <v>3160</v>
      </c>
      <c r="E1244" s="191" t="s">
        <v>3186</v>
      </c>
      <c r="F1244" s="191" t="s">
        <v>8136</v>
      </c>
      <c r="G1244" s="191">
        <v>12</v>
      </c>
    </row>
    <row r="1245" spans="1:7" x14ac:dyDescent="0.25">
      <c r="A1245" s="191">
        <v>1244</v>
      </c>
      <c r="B1245" s="191" t="s">
        <v>5847</v>
      </c>
      <c r="C1245" s="191" t="s">
        <v>8133</v>
      </c>
      <c r="D1245" s="191" t="s">
        <v>3160</v>
      </c>
      <c r="E1245" s="191" t="s">
        <v>3186</v>
      </c>
      <c r="F1245" s="191" t="s">
        <v>8136</v>
      </c>
      <c r="G1245" s="191">
        <v>12</v>
      </c>
    </row>
    <row r="1246" spans="1:7" x14ac:dyDescent="0.25">
      <c r="A1246" s="191">
        <v>1245</v>
      </c>
      <c r="B1246" s="191" t="s">
        <v>5847</v>
      </c>
      <c r="C1246" s="191" t="s">
        <v>8133</v>
      </c>
      <c r="D1246" s="191" t="s">
        <v>3160</v>
      </c>
      <c r="E1246" s="191" t="s">
        <v>3186</v>
      </c>
      <c r="F1246" s="191" t="s">
        <v>8136</v>
      </c>
      <c r="G1246" s="191">
        <v>12</v>
      </c>
    </row>
    <row r="1247" spans="1:7" x14ac:dyDescent="0.25">
      <c r="A1247" s="191">
        <v>1246</v>
      </c>
      <c r="B1247" s="191" t="s">
        <v>5847</v>
      </c>
      <c r="C1247" s="191" t="s">
        <v>8133</v>
      </c>
      <c r="D1247" s="191" t="s">
        <v>3160</v>
      </c>
      <c r="E1247" s="191" t="s">
        <v>3186</v>
      </c>
      <c r="F1247" s="191" t="s">
        <v>8136</v>
      </c>
      <c r="G1247" s="191">
        <v>12</v>
      </c>
    </row>
    <row r="1248" spans="1:7" x14ac:dyDescent="0.25">
      <c r="A1248" s="191">
        <v>1247</v>
      </c>
      <c r="B1248" s="191" t="s">
        <v>5847</v>
      </c>
      <c r="C1248" s="191" t="s">
        <v>8133</v>
      </c>
      <c r="D1248" s="191" t="s">
        <v>3160</v>
      </c>
      <c r="E1248" s="191" t="s">
        <v>3186</v>
      </c>
      <c r="F1248" s="191" t="s">
        <v>8136</v>
      </c>
      <c r="G1248" s="191">
        <v>12</v>
      </c>
    </row>
    <row r="1249" spans="1:7" x14ac:dyDescent="0.25">
      <c r="A1249" s="191">
        <v>1248</v>
      </c>
      <c r="B1249" s="191" t="s">
        <v>5847</v>
      </c>
      <c r="C1249" s="191" t="s">
        <v>8133</v>
      </c>
      <c r="D1249" s="191" t="s">
        <v>3160</v>
      </c>
      <c r="E1249" s="191" t="s">
        <v>3186</v>
      </c>
      <c r="F1249" s="191" t="s">
        <v>8136</v>
      </c>
      <c r="G1249" s="191">
        <v>12</v>
      </c>
    </row>
    <row r="1250" spans="1:7" x14ac:dyDescent="0.25">
      <c r="A1250" s="191">
        <v>1249</v>
      </c>
      <c r="B1250" s="191" t="s">
        <v>5847</v>
      </c>
      <c r="C1250" s="191" t="s">
        <v>8133</v>
      </c>
      <c r="D1250" s="191" t="s">
        <v>3160</v>
      </c>
      <c r="E1250" s="191" t="s">
        <v>3186</v>
      </c>
      <c r="F1250" s="191" t="s">
        <v>8136</v>
      </c>
      <c r="G1250" s="191">
        <v>12</v>
      </c>
    </row>
    <row r="1251" spans="1:7" x14ac:dyDescent="0.25">
      <c r="A1251" s="191">
        <v>1250</v>
      </c>
      <c r="B1251" s="191" t="s">
        <v>5847</v>
      </c>
      <c r="C1251" s="191" t="s">
        <v>8133</v>
      </c>
      <c r="D1251" s="191" t="s">
        <v>3160</v>
      </c>
      <c r="E1251" s="191" t="s">
        <v>3186</v>
      </c>
      <c r="F1251" s="191" t="s">
        <v>8136</v>
      </c>
      <c r="G1251" s="191">
        <v>12</v>
      </c>
    </row>
    <row r="1252" spans="1:7" x14ac:dyDescent="0.25">
      <c r="A1252" s="191">
        <v>1251</v>
      </c>
      <c r="B1252" s="191" t="s">
        <v>5847</v>
      </c>
      <c r="C1252" s="191" t="s">
        <v>8133</v>
      </c>
      <c r="D1252" s="191" t="s">
        <v>3160</v>
      </c>
      <c r="E1252" s="191" t="s">
        <v>3186</v>
      </c>
      <c r="F1252" s="191" t="s">
        <v>8136</v>
      </c>
      <c r="G1252" s="191">
        <v>12</v>
      </c>
    </row>
    <row r="1253" spans="1:7" x14ac:dyDescent="0.25">
      <c r="A1253" s="191">
        <v>1252</v>
      </c>
      <c r="B1253" s="191" t="s">
        <v>3173</v>
      </c>
      <c r="C1253" s="191" t="s">
        <v>8133</v>
      </c>
      <c r="D1253" s="191" t="s">
        <v>3160</v>
      </c>
      <c r="E1253" s="191" t="s">
        <v>3185</v>
      </c>
      <c r="F1253" s="191" t="s">
        <v>8134</v>
      </c>
      <c r="G1253" s="191">
        <v>8</v>
      </c>
    </row>
    <row r="1254" spans="1:7" x14ac:dyDescent="0.25">
      <c r="A1254" s="191">
        <v>1253</v>
      </c>
      <c r="B1254" s="191" t="s">
        <v>5847</v>
      </c>
      <c r="C1254" s="191" t="s">
        <v>8133</v>
      </c>
      <c r="D1254" s="191" t="s">
        <v>3160</v>
      </c>
      <c r="E1254" s="191" t="s">
        <v>3186</v>
      </c>
      <c r="F1254" s="191" t="s">
        <v>8136</v>
      </c>
      <c r="G1254" s="191">
        <v>12</v>
      </c>
    </row>
    <row r="1255" spans="1:7" x14ac:dyDescent="0.25">
      <c r="A1255" s="191">
        <v>1254</v>
      </c>
      <c r="B1255" s="191" t="s">
        <v>5847</v>
      </c>
      <c r="C1255" s="191" t="s">
        <v>8133</v>
      </c>
      <c r="D1255" s="191" t="s">
        <v>3160</v>
      </c>
      <c r="E1255" s="191" t="s">
        <v>3186</v>
      </c>
      <c r="F1255" s="191" t="s">
        <v>8136</v>
      </c>
      <c r="G1255" s="191">
        <v>12</v>
      </c>
    </row>
    <row r="1256" spans="1:7" x14ac:dyDescent="0.25">
      <c r="A1256" s="191">
        <v>1255</v>
      </c>
      <c r="B1256" s="191" t="s">
        <v>5847</v>
      </c>
      <c r="C1256" s="191" t="s">
        <v>8133</v>
      </c>
      <c r="D1256" s="191" t="s">
        <v>3160</v>
      </c>
      <c r="E1256" s="191" t="s">
        <v>3186</v>
      </c>
      <c r="F1256" s="191" t="s">
        <v>8136</v>
      </c>
      <c r="G1256" s="191">
        <v>12</v>
      </c>
    </row>
    <row r="1257" spans="1:7" x14ac:dyDescent="0.25">
      <c r="A1257" s="191">
        <v>1256</v>
      </c>
      <c r="B1257" s="191" t="s">
        <v>5847</v>
      </c>
      <c r="C1257" s="191" t="s">
        <v>8133</v>
      </c>
      <c r="D1257" s="191" t="s">
        <v>3160</v>
      </c>
      <c r="E1257" s="191" t="s">
        <v>3186</v>
      </c>
      <c r="F1257" s="191" t="s">
        <v>8136</v>
      </c>
      <c r="G1257" s="191">
        <v>12</v>
      </c>
    </row>
    <row r="1258" spans="1:7" x14ac:dyDescent="0.25">
      <c r="A1258" s="191">
        <v>1257</v>
      </c>
      <c r="B1258" s="191" t="s">
        <v>5847</v>
      </c>
      <c r="C1258" s="191" t="s">
        <v>8133</v>
      </c>
      <c r="D1258" s="191" t="s">
        <v>3160</v>
      </c>
      <c r="E1258" s="191" t="s">
        <v>3186</v>
      </c>
      <c r="F1258" s="191" t="s">
        <v>8136</v>
      </c>
      <c r="G1258" s="191">
        <v>12</v>
      </c>
    </row>
    <row r="1259" spans="1:7" x14ac:dyDescent="0.25">
      <c r="A1259" s="191">
        <v>1258</v>
      </c>
      <c r="B1259" s="191" t="s">
        <v>5847</v>
      </c>
      <c r="C1259" s="191" t="s">
        <v>8133</v>
      </c>
      <c r="D1259" s="191" t="s">
        <v>3160</v>
      </c>
      <c r="E1259" s="191" t="s">
        <v>3186</v>
      </c>
      <c r="F1259" s="191" t="s">
        <v>8136</v>
      </c>
      <c r="G1259" s="191">
        <v>12</v>
      </c>
    </row>
    <row r="1260" spans="1:7" x14ac:dyDescent="0.25">
      <c r="A1260" s="191">
        <v>1259</v>
      </c>
      <c r="B1260" s="191" t="s">
        <v>5847</v>
      </c>
      <c r="C1260" s="191" t="s">
        <v>8133</v>
      </c>
      <c r="D1260" s="191" t="s">
        <v>3160</v>
      </c>
      <c r="E1260" s="191" t="s">
        <v>3186</v>
      </c>
      <c r="F1260" s="191" t="s">
        <v>8136</v>
      </c>
      <c r="G1260" s="191">
        <v>12</v>
      </c>
    </row>
    <row r="1261" spans="1:7" x14ac:dyDescent="0.25">
      <c r="A1261" s="191">
        <v>1260</v>
      </c>
      <c r="B1261" s="191" t="s">
        <v>5847</v>
      </c>
      <c r="C1261" s="191" t="s">
        <v>8133</v>
      </c>
      <c r="D1261" s="191" t="s">
        <v>3160</v>
      </c>
      <c r="E1261" s="191" t="s">
        <v>3186</v>
      </c>
      <c r="F1261" s="191" t="s">
        <v>8136</v>
      </c>
      <c r="G1261" s="191">
        <v>12</v>
      </c>
    </row>
    <row r="1262" spans="1:7" x14ac:dyDescent="0.25">
      <c r="A1262" s="191">
        <v>1261</v>
      </c>
      <c r="B1262" s="191" t="s">
        <v>5847</v>
      </c>
      <c r="C1262" s="191" t="s">
        <v>8133</v>
      </c>
      <c r="D1262" s="191" t="s">
        <v>3160</v>
      </c>
      <c r="E1262" s="191" t="s">
        <v>3186</v>
      </c>
      <c r="F1262" s="191" t="s">
        <v>8136</v>
      </c>
      <c r="G1262" s="191">
        <v>12</v>
      </c>
    </row>
    <row r="1263" spans="1:7" x14ac:dyDescent="0.25">
      <c r="A1263" s="191">
        <v>1262</v>
      </c>
      <c r="B1263" s="191" t="s">
        <v>5847</v>
      </c>
      <c r="C1263" s="191" t="s">
        <v>8133</v>
      </c>
      <c r="D1263" s="191" t="s">
        <v>3160</v>
      </c>
      <c r="E1263" s="191" t="s">
        <v>3186</v>
      </c>
      <c r="F1263" s="191" t="s">
        <v>8136</v>
      </c>
      <c r="G1263" s="191">
        <v>12</v>
      </c>
    </row>
    <row r="1264" spans="1:7" x14ac:dyDescent="0.25">
      <c r="A1264" s="191">
        <v>1263</v>
      </c>
      <c r="B1264" s="191" t="s">
        <v>5847</v>
      </c>
      <c r="C1264" s="191" t="s">
        <v>8133</v>
      </c>
      <c r="D1264" s="191" t="s">
        <v>3160</v>
      </c>
      <c r="E1264" s="191" t="s">
        <v>3186</v>
      </c>
      <c r="F1264" s="191" t="s">
        <v>8136</v>
      </c>
      <c r="G1264" s="191">
        <v>12</v>
      </c>
    </row>
    <row r="1265" spans="1:7" x14ac:dyDescent="0.25">
      <c r="A1265" s="191">
        <v>1264</v>
      </c>
      <c r="B1265" s="191" t="s">
        <v>5847</v>
      </c>
      <c r="C1265" s="191" t="s">
        <v>8133</v>
      </c>
      <c r="D1265" s="191" t="s">
        <v>3160</v>
      </c>
      <c r="E1265" s="191" t="s">
        <v>3186</v>
      </c>
      <c r="F1265" s="191" t="s">
        <v>8136</v>
      </c>
      <c r="G1265" s="191">
        <v>12</v>
      </c>
    </row>
    <row r="1266" spans="1:7" x14ac:dyDescent="0.25">
      <c r="A1266" s="191">
        <v>1265</v>
      </c>
      <c r="B1266" s="191" t="s">
        <v>5847</v>
      </c>
      <c r="C1266" s="191" t="s">
        <v>8133</v>
      </c>
      <c r="D1266" s="191" t="s">
        <v>3160</v>
      </c>
      <c r="E1266" s="191" t="s">
        <v>3186</v>
      </c>
      <c r="F1266" s="191" t="s">
        <v>8136</v>
      </c>
      <c r="G1266" s="191">
        <v>12</v>
      </c>
    </row>
    <row r="1267" spans="1:7" x14ac:dyDescent="0.25">
      <c r="A1267" s="191">
        <v>1266</v>
      </c>
      <c r="B1267" s="191" t="s">
        <v>5847</v>
      </c>
      <c r="C1267" s="191" t="s">
        <v>8133</v>
      </c>
      <c r="D1267" s="191" t="s">
        <v>3160</v>
      </c>
      <c r="E1267" s="191" t="s">
        <v>3186</v>
      </c>
      <c r="F1267" s="191" t="s">
        <v>8136</v>
      </c>
      <c r="G1267" s="191">
        <v>12</v>
      </c>
    </row>
    <row r="1268" spans="1:7" x14ac:dyDescent="0.25">
      <c r="A1268" s="191">
        <v>1267</v>
      </c>
      <c r="B1268" s="191" t="s">
        <v>5847</v>
      </c>
      <c r="C1268" s="191" t="s">
        <v>8133</v>
      </c>
      <c r="D1268" s="191" t="s">
        <v>3160</v>
      </c>
      <c r="E1268" s="191" t="s">
        <v>3186</v>
      </c>
      <c r="F1268" s="191" t="s">
        <v>8136</v>
      </c>
      <c r="G1268" s="191">
        <v>12</v>
      </c>
    </row>
    <row r="1269" spans="1:7" x14ac:dyDescent="0.25">
      <c r="A1269" s="191">
        <v>1268</v>
      </c>
      <c r="B1269" s="191" t="s">
        <v>5847</v>
      </c>
      <c r="C1269" s="191" t="s">
        <v>8133</v>
      </c>
      <c r="D1269" s="191" t="s">
        <v>3160</v>
      </c>
      <c r="E1269" s="191" t="s">
        <v>3186</v>
      </c>
      <c r="F1269" s="191" t="s">
        <v>8136</v>
      </c>
      <c r="G1269" s="191">
        <v>12</v>
      </c>
    </row>
    <row r="1270" spans="1:7" x14ac:dyDescent="0.25">
      <c r="A1270" s="191">
        <v>1269</v>
      </c>
      <c r="B1270" s="191" t="s">
        <v>5847</v>
      </c>
      <c r="C1270" s="191" t="s">
        <v>8133</v>
      </c>
      <c r="D1270" s="191" t="s">
        <v>3160</v>
      </c>
      <c r="E1270" s="191" t="s">
        <v>3186</v>
      </c>
      <c r="F1270" s="191" t="s">
        <v>8136</v>
      </c>
      <c r="G1270" s="191">
        <v>12</v>
      </c>
    </row>
    <row r="1271" spans="1:7" x14ac:dyDescent="0.25">
      <c r="A1271" s="191">
        <v>1270</v>
      </c>
      <c r="B1271" s="191" t="s">
        <v>5847</v>
      </c>
      <c r="C1271" s="191" t="s">
        <v>8133</v>
      </c>
      <c r="D1271" s="191" t="s">
        <v>3160</v>
      </c>
      <c r="E1271" s="191" t="s">
        <v>3186</v>
      </c>
      <c r="F1271" s="191" t="s">
        <v>8136</v>
      </c>
      <c r="G1271" s="191">
        <v>12</v>
      </c>
    </row>
    <row r="1272" spans="1:7" x14ac:dyDescent="0.25">
      <c r="A1272" s="191">
        <v>1271</v>
      </c>
      <c r="B1272" s="191" t="s">
        <v>5847</v>
      </c>
      <c r="C1272" s="191" t="s">
        <v>8133</v>
      </c>
      <c r="D1272" s="191" t="s">
        <v>3160</v>
      </c>
      <c r="E1272" s="191" t="s">
        <v>3186</v>
      </c>
      <c r="F1272" s="191" t="s">
        <v>8136</v>
      </c>
      <c r="G1272" s="191">
        <v>12</v>
      </c>
    </row>
    <row r="1273" spans="1:7" x14ac:dyDescent="0.25">
      <c r="A1273" s="191">
        <v>1272</v>
      </c>
      <c r="B1273" s="191" t="s">
        <v>5847</v>
      </c>
      <c r="C1273" s="191" t="s">
        <v>8133</v>
      </c>
      <c r="D1273" s="191" t="s">
        <v>3160</v>
      </c>
      <c r="E1273" s="191" t="s">
        <v>3186</v>
      </c>
      <c r="F1273" s="191" t="s">
        <v>8136</v>
      </c>
      <c r="G1273" s="191">
        <v>12</v>
      </c>
    </row>
    <row r="1274" spans="1:7" x14ac:dyDescent="0.25">
      <c r="A1274" s="191">
        <v>1273</v>
      </c>
      <c r="B1274" s="191" t="s">
        <v>5847</v>
      </c>
      <c r="C1274" s="191" t="s">
        <v>8133</v>
      </c>
      <c r="D1274" s="191" t="s">
        <v>3160</v>
      </c>
      <c r="E1274" s="191" t="s">
        <v>3186</v>
      </c>
      <c r="F1274" s="191" t="s">
        <v>8136</v>
      </c>
      <c r="G1274" s="191">
        <v>12</v>
      </c>
    </row>
    <row r="1275" spans="1:7" x14ac:dyDescent="0.25">
      <c r="A1275" s="191">
        <v>1274</v>
      </c>
      <c r="B1275" s="191" t="s">
        <v>5847</v>
      </c>
      <c r="C1275" s="191" t="s">
        <v>8133</v>
      </c>
      <c r="D1275" s="191" t="s">
        <v>3160</v>
      </c>
      <c r="E1275" s="191" t="s">
        <v>3186</v>
      </c>
      <c r="F1275" s="191" t="s">
        <v>8136</v>
      </c>
      <c r="G1275" s="191">
        <v>12</v>
      </c>
    </row>
    <row r="1276" spans="1:7" x14ac:dyDescent="0.25">
      <c r="A1276" s="191">
        <v>1275</v>
      </c>
      <c r="B1276" s="191" t="s">
        <v>5847</v>
      </c>
      <c r="C1276" s="191" t="s">
        <v>8133</v>
      </c>
      <c r="D1276" s="191" t="s">
        <v>3160</v>
      </c>
      <c r="E1276" s="191" t="s">
        <v>3186</v>
      </c>
      <c r="F1276" s="191" t="s">
        <v>8136</v>
      </c>
      <c r="G1276" s="191">
        <v>12</v>
      </c>
    </row>
    <row r="1277" spans="1:7" x14ac:dyDescent="0.25">
      <c r="A1277" s="191">
        <v>1276</v>
      </c>
      <c r="B1277" s="191" t="s">
        <v>5847</v>
      </c>
      <c r="C1277" s="191" t="s">
        <v>8133</v>
      </c>
      <c r="D1277" s="191" t="s">
        <v>3160</v>
      </c>
      <c r="E1277" s="191" t="s">
        <v>3186</v>
      </c>
      <c r="F1277" s="191" t="s">
        <v>8136</v>
      </c>
      <c r="G1277" s="191">
        <v>12</v>
      </c>
    </row>
    <row r="1278" spans="1:7" x14ac:dyDescent="0.25">
      <c r="A1278" s="191">
        <v>1277</v>
      </c>
      <c r="B1278" s="191" t="s">
        <v>5847</v>
      </c>
      <c r="C1278" s="191" t="s">
        <v>8133</v>
      </c>
      <c r="D1278" s="191" t="s">
        <v>3160</v>
      </c>
      <c r="E1278" s="191" t="s">
        <v>3186</v>
      </c>
      <c r="F1278" s="191" t="s">
        <v>8136</v>
      </c>
      <c r="G1278" s="191">
        <v>12</v>
      </c>
    </row>
    <row r="1279" spans="1:7" x14ac:dyDescent="0.25">
      <c r="A1279" s="191">
        <v>1278</v>
      </c>
      <c r="B1279" s="191" t="s">
        <v>5847</v>
      </c>
      <c r="C1279" s="191" t="s">
        <v>8133</v>
      </c>
      <c r="D1279" s="191" t="s">
        <v>3160</v>
      </c>
      <c r="E1279" s="191" t="s">
        <v>3186</v>
      </c>
      <c r="F1279" s="191" t="s">
        <v>8136</v>
      </c>
      <c r="G1279" s="191">
        <v>12</v>
      </c>
    </row>
    <row r="1280" spans="1:7" x14ac:dyDescent="0.25">
      <c r="A1280" s="191">
        <v>1279</v>
      </c>
      <c r="B1280" s="191" t="s">
        <v>5847</v>
      </c>
      <c r="C1280" s="191" t="s">
        <v>8133</v>
      </c>
      <c r="D1280" s="191" t="s">
        <v>3160</v>
      </c>
      <c r="E1280" s="191" t="s">
        <v>3186</v>
      </c>
      <c r="F1280" s="191" t="s">
        <v>8136</v>
      </c>
      <c r="G1280" s="191">
        <v>12</v>
      </c>
    </row>
    <row r="1281" spans="1:7" x14ac:dyDescent="0.25">
      <c r="A1281" s="191">
        <v>1280</v>
      </c>
      <c r="B1281" s="191" t="s">
        <v>5847</v>
      </c>
      <c r="C1281" s="191" t="s">
        <v>8133</v>
      </c>
      <c r="D1281" s="191" t="s">
        <v>3160</v>
      </c>
      <c r="E1281" s="191" t="s">
        <v>3186</v>
      </c>
      <c r="F1281" s="191" t="s">
        <v>8136</v>
      </c>
      <c r="G1281" s="191">
        <v>12</v>
      </c>
    </row>
    <row r="1282" spans="1:7" x14ac:dyDescent="0.25">
      <c r="A1282" s="191">
        <v>1281</v>
      </c>
      <c r="B1282" s="191" t="s">
        <v>5847</v>
      </c>
      <c r="C1282" s="191" t="s">
        <v>8133</v>
      </c>
      <c r="D1282" s="191" t="s">
        <v>3160</v>
      </c>
      <c r="E1282" s="191" t="s">
        <v>3186</v>
      </c>
      <c r="F1282" s="191" t="s">
        <v>8136</v>
      </c>
      <c r="G1282" s="191">
        <v>12</v>
      </c>
    </row>
    <row r="1283" spans="1:7" x14ac:dyDescent="0.25">
      <c r="A1283" s="191">
        <v>1282</v>
      </c>
      <c r="B1283" s="191" t="s">
        <v>5847</v>
      </c>
      <c r="C1283" s="191" t="s">
        <v>8133</v>
      </c>
      <c r="D1283" s="191" t="s">
        <v>3160</v>
      </c>
      <c r="E1283" s="191" t="s">
        <v>3186</v>
      </c>
      <c r="F1283" s="191" t="s">
        <v>8136</v>
      </c>
      <c r="G1283" s="191">
        <v>12</v>
      </c>
    </row>
    <row r="1284" spans="1:7" x14ac:dyDescent="0.25">
      <c r="A1284" s="191">
        <v>1283</v>
      </c>
      <c r="B1284" s="191" t="s">
        <v>5847</v>
      </c>
      <c r="C1284" s="191" t="s">
        <v>8133</v>
      </c>
      <c r="D1284" s="191" t="s">
        <v>3160</v>
      </c>
      <c r="E1284" s="191" t="s">
        <v>3186</v>
      </c>
      <c r="F1284" s="191" t="s">
        <v>8136</v>
      </c>
      <c r="G1284" s="191">
        <v>12</v>
      </c>
    </row>
    <row r="1285" spans="1:7" x14ac:dyDescent="0.25">
      <c r="A1285" s="191">
        <v>1284</v>
      </c>
      <c r="B1285" s="191" t="s">
        <v>5847</v>
      </c>
      <c r="C1285" s="191" t="s">
        <v>8133</v>
      </c>
      <c r="D1285" s="191" t="s">
        <v>3160</v>
      </c>
      <c r="E1285" s="191" t="s">
        <v>3186</v>
      </c>
      <c r="F1285" s="191" t="s">
        <v>8136</v>
      </c>
      <c r="G1285" s="191">
        <v>12</v>
      </c>
    </row>
    <row r="1286" spans="1:7" x14ac:dyDescent="0.25">
      <c r="A1286" s="191">
        <v>1285</v>
      </c>
      <c r="B1286" s="191" t="s">
        <v>5847</v>
      </c>
      <c r="C1286" s="191" t="s">
        <v>8133</v>
      </c>
      <c r="D1286" s="191" t="s">
        <v>3160</v>
      </c>
      <c r="E1286" s="191" t="s">
        <v>3186</v>
      </c>
      <c r="F1286" s="191" t="s">
        <v>8136</v>
      </c>
      <c r="G1286" s="191">
        <v>12</v>
      </c>
    </row>
    <row r="1287" spans="1:7" x14ac:dyDescent="0.25">
      <c r="A1287" s="191">
        <v>1286</v>
      </c>
      <c r="B1287" s="191" t="s">
        <v>5847</v>
      </c>
      <c r="C1287" s="191" t="s">
        <v>8133</v>
      </c>
      <c r="D1287" s="191" t="s">
        <v>3160</v>
      </c>
      <c r="E1287" s="191" t="s">
        <v>3186</v>
      </c>
      <c r="F1287" s="191" t="s">
        <v>8136</v>
      </c>
      <c r="G1287" s="191">
        <v>12</v>
      </c>
    </row>
    <row r="1288" spans="1:7" x14ac:dyDescent="0.25">
      <c r="A1288" s="191">
        <v>1287</v>
      </c>
      <c r="B1288" s="191" t="s">
        <v>5847</v>
      </c>
      <c r="C1288" s="191" t="s">
        <v>8133</v>
      </c>
      <c r="D1288" s="191" t="s">
        <v>3160</v>
      </c>
      <c r="E1288" s="191" t="s">
        <v>3186</v>
      </c>
      <c r="F1288" s="191" t="s">
        <v>8136</v>
      </c>
      <c r="G1288" s="191">
        <v>12</v>
      </c>
    </row>
    <row r="1289" spans="1:7" x14ac:dyDescent="0.25">
      <c r="A1289" s="191">
        <v>1288</v>
      </c>
      <c r="B1289" s="191" t="s">
        <v>5847</v>
      </c>
      <c r="C1289" s="191" t="s">
        <v>8133</v>
      </c>
      <c r="D1289" s="191" t="s">
        <v>3160</v>
      </c>
      <c r="E1289" s="191" t="s">
        <v>3186</v>
      </c>
      <c r="F1289" s="191" t="s">
        <v>8136</v>
      </c>
      <c r="G1289" s="191">
        <v>12</v>
      </c>
    </row>
    <row r="1290" spans="1:7" x14ac:dyDescent="0.25">
      <c r="A1290" s="191">
        <v>1289</v>
      </c>
      <c r="B1290" s="191" t="s">
        <v>5847</v>
      </c>
      <c r="C1290" s="191" t="s">
        <v>8133</v>
      </c>
      <c r="D1290" s="191" t="s">
        <v>3160</v>
      </c>
      <c r="E1290" s="191" t="s">
        <v>3186</v>
      </c>
      <c r="F1290" s="191" t="s">
        <v>8136</v>
      </c>
      <c r="G1290" s="191">
        <v>12</v>
      </c>
    </row>
    <row r="1291" spans="1:7" x14ac:dyDescent="0.25">
      <c r="A1291" s="191">
        <v>1290</v>
      </c>
      <c r="B1291" s="191" t="s">
        <v>5847</v>
      </c>
      <c r="C1291" s="191" t="s">
        <v>8133</v>
      </c>
      <c r="D1291" s="191" t="s">
        <v>3160</v>
      </c>
      <c r="E1291" s="191" t="s">
        <v>3186</v>
      </c>
      <c r="F1291" s="191" t="s">
        <v>8136</v>
      </c>
      <c r="G1291" s="191">
        <v>12</v>
      </c>
    </row>
    <row r="1292" spans="1:7" x14ac:dyDescent="0.25">
      <c r="A1292" s="191">
        <v>1291</v>
      </c>
      <c r="B1292" s="191" t="s">
        <v>5847</v>
      </c>
      <c r="C1292" s="191" t="s">
        <v>8133</v>
      </c>
      <c r="D1292" s="191" t="s">
        <v>3160</v>
      </c>
      <c r="E1292" s="191" t="s">
        <v>3186</v>
      </c>
      <c r="F1292" s="191" t="s">
        <v>8136</v>
      </c>
      <c r="G1292" s="191">
        <v>12</v>
      </c>
    </row>
    <row r="1293" spans="1:7" x14ac:dyDescent="0.25">
      <c r="A1293" s="191">
        <v>1292</v>
      </c>
      <c r="B1293" s="191" t="s">
        <v>5847</v>
      </c>
      <c r="C1293" s="191" t="s">
        <v>8133</v>
      </c>
      <c r="D1293" s="191" t="s">
        <v>3160</v>
      </c>
      <c r="E1293" s="191" t="s">
        <v>3186</v>
      </c>
      <c r="F1293" s="191" t="s">
        <v>8136</v>
      </c>
      <c r="G1293" s="191">
        <v>12</v>
      </c>
    </row>
    <row r="1294" spans="1:7" x14ac:dyDescent="0.25">
      <c r="A1294" s="191">
        <v>1293</v>
      </c>
      <c r="B1294" s="191" t="s">
        <v>5847</v>
      </c>
      <c r="C1294" s="191" t="s">
        <v>8133</v>
      </c>
      <c r="D1294" s="191" t="s">
        <v>3160</v>
      </c>
      <c r="E1294" s="191" t="s">
        <v>3186</v>
      </c>
      <c r="F1294" s="191" t="s">
        <v>8136</v>
      </c>
      <c r="G1294" s="191">
        <v>12</v>
      </c>
    </row>
    <row r="1295" spans="1:7" x14ac:dyDescent="0.25">
      <c r="A1295" s="191">
        <v>1294</v>
      </c>
      <c r="B1295" s="191" t="s">
        <v>5847</v>
      </c>
      <c r="C1295" s="191" t="s">
        <v>8133</v>
      </c>
      <c r="D1295" s="191" t="s">
        <v>3160</v>
      </c>
      <c r="E1295" s="191" t="s">
        <v>3186</v>
      </c>
      <c r="F1295" s="191" t="s">
        <v>8136</v>
      </c>
      <c r="G1295" s="191">
        <v>12</v>
      </c>
    </row>
    <row r="1296" spans="1:7" x14ac:dyDescent="0.25">
      <c r="A1296" s="191">
        <v>1295</v>
      </c>
      <c r="B1296" s="191" t="s">
        <v>5847</v>
      </c>
      <c r="C1296" s="191" t="s">
        <v>8133</v>
      </c>
      <c r="D1296" s="191" t="s">
        <v>3160</v>
      </c>
      <c r="E1296" s="191" t="s">
        <v>3186</v>
      </c>
      <c r="F1296" s="191" t="s">
        <v>8136</v>
      </c>
      <c r="G1296" s="191">
        <v>12</v>
      </c>
    </row>
    <row r="1297" spans="1:7" x14ac:dyDescent="0.25">
      <c r="A1297" s="191">
        <v>1296</v>
      </c>
      <c r="B1297" s="191" t="s">
        <v>5847</v>
      </c>
      <c r="C1297" s="191" t="s">
        <v>8133</v>
      </c>
      <c r="D1297" s="191" t="s">
        <v>3160</v>
      </c>
      <c r="E1297" s="191" t="s">
        <v>3186</v>
      </c>
      <c r="F1297" s="191" t="s">
        <v>8136</v>
      </c>
      <c r="G1297" s="191">
        <v>12</v>
      </c>
    </row>
    <row r="1298" spans="1:7" x14ac:dyDescent="0.25">
      <c r="A1298" s="191">
        <v>1297</v>
      </c>
      <c r="B1298" s="191" t="s">
        <v>5847</v>
      </c>
      <c r="C1298" s="191" t="s">
        <v>8133</v>
      </c>
      <c r="D1298" s="191" t="s">
        <v>3160</v>
      </c>
      <c r="E1298" s="191" t="s">
        <v>3186</v>
      </c>
      <c r="F1298" s="191" t="s">
        <v>8136</v>
      </c>
      <c r="G1298" s="191">
        <v>12</v>
      </c>
    </row>
    <row r="1299" spans="1:7" x14ac:dyDescent="0.25">
      <c r="A1299" s="191">
        <v>1298</v>
      </c>
      <c r="B1299" s="191" t="s">
        <v>5847</v>
      </c>
      <c r="C1299" s="191" t="s">
        <v>8133</v>
      </c>
      <c r="D1299" s="191" t="s">
        <v>3160</v>
      </c>
      <c r="E1299" s="191" t="s">
        <v>3186</v>
      </c>
      <c r="F1299" s="191" t="s">
        <v>8136</v>
      </c>
      <c r="G1299" s="191">
        <v>12</v>
      </c>
    </row>
    <row r="1300" spans="1:7" x14ac:dyDescent="0.25">
      <c r="A1300" s="191">
        <v>1299</v>
      </c>
      <c r="B1300" s="191" t="s">
        <v>5847</v>
      </c>
      <c r="C1300" s="191" t="s">
        <v>8133</v>
      </c>
      <c r="D1300" s="191" t="s">
        <v>3160</v>
      </c>
      <c r="E1300" s="191" t="s">
        <v>3186</v>
      </c>
      <c r="F1300" s="191" t="s">
        <v>8136</v>
      </c>
      <c r="G1300" s="191">
        <v>12</v>
      </c>
    </row>
    <row r="1301" spans="1:7" x14ac:dyDescent="0.25">
      <c r="A1301" s="191">
        <v>1300</v>
      </c>
      <c r="B1301" s="191" t="s">
        <v>5847</v>
      </c>
      <c r="C1301" s="191" t="s">
        <v>8133</v>
      </c>
      <c r="D1301" s="191" t="s">
        <v>3160</v>
      </c>
      <c r="E1301" s="191" t="s">
        <v>3186</v>
      </c>
      <c r="F1301" s="191" t="s">
        <v>8136</v>
      </c>
      <c r="G1301" s="191">
        <v>12</v>
      </c>
    </row>
    <row r="1302" spans="1:7" x14ac:dyDescent="0.25">
      <c r="A1302" s="191">
        <v>1301</v>
      </c>
      <c r="B1302" s="191" t="s">
        <v>5847</v>
      </c>
      <c r="C1302" s="191" t="s">
        <v>8133</v>
      </c>
      <c r="D1302" s="191" t="s">
        <v>3160</v>
      </c>
      <c r="E1302" s="191" t="s">
        <v>3186</v>
      </c>
      <c r="F1302" s="191" t="s">
        <v>8136</v>
      </c>
      <c r="G1302" s="191">
        <v>12</v>
      </c>
    </row>
    <row r="1303" spans="1:7" x14ac:dyDescent="0.25">
      <c r="A1303" s="191">
        <v>1302</v>
      </c>
      <c r="B1303" s="191" t="s">
        <v>5847</v>
      </c>
      <c r="C1303" s="191" t="s">
        <v>8133</v>
      </c>
      <c r="D1303" s="191" t="s">
        <v>3160</v>
      </c>
      <c r="E1303" s="191" t="s">
        <v>3186</v>
      </c>
      <c r="F1303" s="191" t="s">
        <v>8136</v>
      </c>
      <c r="G1303" s="191">
        <v>12</v>
      </c>
    </row>
    <row r="1304" spans="1:7" x14ac:dyDescent="0.25">
      <c r="A1304" s="191">
        <v>1303</v>
      </c>
      <c r="B1304" s="191" t="s">
        <v>5847</v>
      </c>
      <c r="C1304" s="191" t="s">
        <v>8133</v>
      </c>
      <c r="D1304" s="191" t="s">
        <v>3160</v>
      </c>
      <c r="E1304" s="191" t="s">
        <v>3186</v>
      </c>
      <c r="F1304" s="191" t="s">
        <v>8136</v>
      </c>
      <c r="G1304" s="191">
        <v>12</v>
      </c>
    </row>
    <row r="1305" spans="1:7" x14ac:dyDescent="0.25">
      <c r="A1305" s="191">
        <v>1304</v>
      </c>
      <c r="B1305" s="191" t="s">
        <v>5847</v>
      </c>
      <c r="C1305" s="191" t="s">
        <v>8133</v>
      </c>
      <c r="D1305" s="191" t="s">
        <v>3160</v>
      </c>
      <c r="E1305" s="191" t="s">
        <v>3186</v>
      </c>
      <c r="F1305" s="191" t="s">
        <v>8136</v>
      </c>
      <c r="G1305" s="191">
        <v>12</v>
      </c>
    </row>
    <row r="1306" spans="1:7" x14ac:dyDescent="0.25">
      <c r="A1306" s="191">
        <v>1305</v>
      </c>
      <c r="B1306" s="191" t="s">
        <v>5847</v>
      </c>
      <c r="C1306" s="191" t="s">
        <v>8133</v>
      </c>
      <c r="D1306" s="191" t="s">
        <v>3160</v>
      </c>
      <c r="E1306" s="191" t="s">
        <v>3186</v>
      </c>
      <c r="F1306" s="191" t="s">
        <v>8136</v>
      </c>
      <c r="G1306" s="191">
        <v>12</v>
      </c>
    </row>
    <row r="1307" spans="1:7" x14ac:dyDescent="0.25">
      <c r="A1307" s="191">
        <v>1306</v>
      </c>
      <c r="B1307" s="191" t="s">
        <v>5847</v>
      </c>
      <c r="C1307" s="191" t="s">
        <v>8133</v>
      </c>
      <c r="D1307" s="191" t="s">
        <v>3160</v>
      </c>
      <c r="E1307" s="191" t="s">
        <v>3186</v>
      </c>
      <c r="F1307" s="191" t="s">
        <v>8136</v>
      </c>
      <c r="G1307" s="191">
        <v>12</v>
      </c>
    </row>
    <row r="1308" spans="1:7" x14ac:dyDescent="0.25">
      <c r="A1308" s="191">
        <v>1307</v>
      </c>
      <c r="B1308" s="191" t="s">
        <v>5847</v>
      </c>
      <c r="C1308" s="191" t="s">
        <v>8133</v>
      </c>
      <c r="D1308" s="191" t="s">
        <v>3160</v>
      </c>
      <c r="E1308" s="191" t="s">
        <v>3186</v>
      </c>
      <c r="F1308" s="191" t="s">
        <v>8136</v>
      </c>
      <c r="G1308" s="191">
        <v>12</v>
      </c>
    </row>
    <row r="1309" spans="1:7" x14ac:dyDescent="0.25">
      <c r="A1309" s="191">
        <v>1308</v>
      </c>
      <c r="B1309" s="191" t="s">
        <v>5847</v>
      </c>
      <c r="C1309" s="191" t="s">
        <v>8133</v>
      </c>
      <c r="D1309" s="191" t="s">
        <v>3160</v>
      </c>
      <c r="E1309" s="191" t="s">
        <v>3186</v>
      </c>
      <c r="F1309" s="191" t="s">
        <v>8136</v>
      </c>
      <c r="G1309" s="191">
        <v>12</v>
      </c>
    </row>
    <row r="1310" spans="1:7" x14ac:dyDescent="0.25">
      <c r="A1310" s="191">
        <v>1309</v>
      </c>
      <c r="B1310" s="191" t="s">
        <v>5847</v>
      </c>
      <c r="C1310" s="191" t="s">
        <v>8133</v>
      </c>
      <c r="D1310" s="191" t="s">
        <v>3160</v>
      </c>
      <c r="E1310" s="191" t="s">
        <v>3186</v>
      </c>
      <c r="F1310" s="191" t="s">
        <v>8136</v>
      </c>
      <c r="G1310" s="191">
        <v>12</v>
      </c>
    </row>
    <row r="1311" spans="1:7" x14ac:dyDescent="0.25">
      <c r="A1311" s="191">
        <v>1310</v>
      </c>
      <c r="B1311" s="191" t="s">
        <v>5847</v>
      </c>
      <c r="C1311" s="191" t="s">
        <v>8133</v>
      </c>
      <c r="D1311" s="191" t="s">
        <v>3160</v>
      </c>
      <c r="E1311" s="191" t="s">
        <v>3186</v>
      </c>
      <c r="F1311" s="191" t="s">
        <v>8136</v>
      </c>
      <c r="G1311" s="191">
        <v>12</v>
      </c>
    </row>
    <row r="1312" spans="1:7" x14ac:dyDescent="0.25">
      <c r="A1312" s="191">
        <v>1311</v>
      </c>
      <c r="B1312" s="191" t="s">
        <v>5847</v>
      </c>
      <c r="C1312" s="191" t="s">
        <v>8133</v>
      </c>
      <c r="D1312" s="191" t="s">
        <v>3160</v>
      </c>
      <c r="E1312" s="191" t="s">
        <v>3186</v>
      </c>
      <c r="F1312" s="191" t="s">
        <v>8136</v>
      </c>
      <c r="G1312" s="191">
        <v>12</v>
      </c>
    </row>
    <row r="1313" spans="1:7" x14ac:dyDescent="0.25">
      <c r="A1313" s="191">
        <v>1312</v>
      </c>
      <c r="B1313" s="191" t="s">
        <v>5847</v>
      </c>
      <c r="C1313" s="191" t="s">
        <v>8133</v>
      </c>
      <c r="D1313" s="191" t="s">
        <v>3160</v>
      </c>
      <c r="E1313" s="191" t="s">
        <v>3186</v>
      </c>
      <c r="F1313" s="191" t="s">
        <v>8136</v>
      </c>
      <c r="G1313" s="191">
        <v>12</v>
      </c>
    </row>
    <row r="1314" spans="1:7" x14ac:dyDescent="0.25">
      <c r="A1314" s="191">
        <v>1313</v>
      </c>
      <c r="B1314" s="191" t="s">
        <v>5847</v>
      </c>
      <c r="C1314" s="191" t="s">
        <v>8133</v>
      </c>
      <c r="D1314" s="191" t="s">
        <v>3160</v>
      </c>
      <c r="E1314" s="191" t="s">
        <v>3186</v>
      </c>
      <c r="F1314" s="191" t="s">
        <v>8136</v>
      </c>
      <c r="G1314" s="191">
        <v>12</v>
      </c>
    </row>
    <row r="1315" spans="1:7" x14ac:dyDescent="0.25">
      <c r="A1315" s="191">
        <v>1314</v>
      </c>
      <c r="B1315" s="191" t="s">
        <v>5847</v>
      </c>
      <c r="C1315" s="191" t="s">
        <v>8133</v>
      </c>
      <c r="D1315" s="191" t="s">
        <v>3160</v>
      </c>
      <c r="E1315" s="191" t="s">
        <v>3186</v>
      </c>
      <c r="F1315" s="191" t="s">
        <v>8136</v>
      </c>
      <c r="G1315" s="191">
        <v>12</v>
      </c>
    </row>
    <row r="1316" spans="1:7" x14ac:dyDescent="0.25">
      <c r="A1316" s="191">
        <v>1315</v>
      </c>
      <c r="B1316" s="191" t="s">
        <v>5847</v>
      </c>
      <c r="C1316" s="191" t="s">
        <v>8133</v>
      </c>
      <c r="D1316" s="191" t="s">
        <v>3160</v>
      </c>
      <c r="E1316" s="191" t="s">
        <v>3186</v>
      </c>
      <c r="F1316" s="191" t="s">
        <v>8136</v>
      </c>
      <c r="G1316" s="191">
        <v>12</v>
      </c>
    </row>
    <row r="1317" spans="1:7" x14ac:dyDescent="0.25">
      <c r="A1317" s="191">
        <v>1316</v>
      </c>
      <c r="B1317" s="191" t="s">
        <v>5847</v>
      </c>
      <c r="C1317" s="191" t="s">
        <v>8133</v>
      </c>
      <c r="D1317" s="191" t="s">
        <v>3160</v>
      </c>
      <c r="E1317" s="191" t="s">
        <v>3186</v>
      </c>
      <c r="F1317" s="191" t="s">
        <v>8136</v>
      </c>
      <c r="G1317" s="191">
        <v>12</v>
      </c>
    </row>
    <row r="1318" spans="1:7" x14ac:dyDescent="0.25">
      <c r="A1318" s="191">
        <v>1317</v>
      </c>
      <c r="B1318" s="191" t="s">
        <v>5847</v>
      </c>
      <c r="C1318" s="191" t="s">
        <v>8133</v>
      </c>
      <c r="D1318" s="191" t="s">
        <v>3160</v>
      </c>
      <c r="E1318" s="191" t="s">
        <v>3186</v>
      </c>
      <c r="F1318" s="191" t="s">
        <v>8136</v>
      </c>
      <c r="G1318" s="191">
        <v>12</v>
      </c>
    </row>
    <row r="1319" spans="1:7" x14ac:dyDescent="0.25">
      <c r="A1319" s="191">
        <v>1318</v>
      </c>
      <c r="B1319" s="191" t="s">
        <v>5847</v>
      </c>
      <c r="C1319" s="191" t="s">
        <v>8133</v>
      </c>
      <c r="D1319" s="191" t="s">
        <v>3160</v>
      </c>
      <c r="E1319" s="191" t="s">
        <v>3186</v>
      </c>
      <c r="F1319" s="191" t="s">
        <v>8136</v>
      </c>
      <c r="G1319" s="191">
        <v>12</v>
      </c>
    </row>
    <row r="1320" spans="1:7" x14ac:dyDescent="0.25">
      <c r="A1320" s="191">
        <v>1319</v>
      </c>
      <c r="B1320" s="191" t="s">
        <v>5847</v>
      </c>
      <c r="C1320" s="191" t="s">
        <v>8133</v>
      </c>
      <c r="D1320" s="191" t="s">
        <v>3160</v>
      </c>
      <c r="E1320" s="191" t="s">
        <v>3186</v>
      </c>
      <c r="F1320" s="191" t="s">
        <v>8136</v>
      </c>
      <c r="G1320" s="191">
        <v>12</v>
      </c>
    </row>
    <row r="1321" spans="1:7" x14ac:dyDescent="0.25">
      <c r="A1321" s="191">
        <v>1320</v>
      </c>
      <c r="B1321" s="191" t="s">
        <v>5847</v>
      </c>
      <c r="C1321" s="191" t="s">
        <v>8133</v>
      </c>
      <c r="D1321" s="191" t="s">
        <v>3160</v>
      </c>
      <c r="E1321" s="191" t="s">
        <v>3186</v>
      </c>
      <c r="F1321" s="191" t="s">
        <v>8136</v>
      </c>
      <c r="G1321" s="191">
        <v>12</v>
      </c>
    </row>
    <row r="1322" spans="1:7" x14ac:dyDescent="0.25">
      <c r="A1322" s="191">
        <v>1321</v>
      </c>
      <c r="B1322" s="191" t="s">
        <v>5847</v>
      </c>
      <c r="C1322" s="191" t="s">
        <v>8133</v>
      </c>
      <c r="D1322" s="191" t="s">
        <v>3160</v>
      </c>
      <c r="E1322" s="191" t="s">
        <v>3186</v>
      </c>
      <c r="F1322" s="191" t="s">
        <v>8136</v>
      </c>
      <c r="G1322" s="191">
        <v>12</v>
      </c>
    </row>
    <row r="1323" spans="1:7" x14ac:dyDescent="0.25">
      <c r="A1323" s="191">
        <v>1322</v>
      </c>
      <c r="B1323" s="191" t="s">
        <v>5847</v>
      </c>
      <c r="C1323" s="191" t="s">
        <v>8133</v>
      </c>
      <c r="D1323" s="191" t="s">
        <v>3160</v>
      </c>
      <c r="E1323" s="191" t="s">
        <v>3186</v>
      </c>
      <c r="F1323" s="191" t="s">
        <v>8136</v>
      </c>
      <c r="G1323" s="191">
        <v>12</v>
      </c>
    </row>
    <row r="1324" spans="1:7" x14ac:dyDescent="0.25">
      <c r="A1324" s="191">
        <v>1323</v>
      </c>
      <c r="B1324" s="191" t="s">
        <v>5847</v>
      </c>
      <c r="C1324" s="191" t="s">
        <v>8133</v>
      </c>
      <c r="D1324" s="191" t="s">
        <v>3160</v>
      </c>
      <c r="E1324" s="191" t="s">
        <v>3186</v>
      </c>
      <c r="F1324" s="191" t="s">
        <v>8136</v>
      </c>
      <c r="G1324" s="191">
        <v>12</v>
      </c>
    </row>
    <row r="1325" spans="1:7" x14ac:dyDescent="0.25">
      <c r="A1325" s="191">
        <v>1324</v>
      </c>
      <c r="B1325" s="191" t="s">
        <v>5847</v>
      </c>
      <c r="C1325" s="191" t="s">
        <v>8133</v>
      </c>
      <c r="D1325" s="191" t="s">
        <v>3160</v>
      </c>
      <c r="E1325" s="191" t="s">
        <v>3186</v>
      </c>
      <c r="F1325" s="191" t="s">
        <v>8136</v>
      </c>
      <c r="G1325" s="191">
        <v>12</v>
      </c>
    </row>
    <row r="1326" spans="1:7" x14ac:dyDescent="0.25">
      <c r="A1326" s="191">
        <v>1325</v>
      </c>
      <c r="B1326" s="191" t="s">
        <v>5847</v>
      </c>
      <c r="C1326" s="191" t="s">
        <v>8133</v>
      </c>
      <c r="D1326" s="191" t="s">
        <v>3160</v>
      </c>
      <c r="E1326" s="191" t="s">
        <v>3186</v>
      </c>
      <c r="F1326" s="191" t="s">
        <v>8136</v>
      </c>
      <c r="G1326" s="191">
        <v>12</v>
      </c>
    </row>
    <row r="1327" spans="1:7" x14ac:dyDescent="0.25">
      <c r="A1327" s="191">
        <v>1326</v>
      </c>
      <c r="B1327" s="191" t="s">
        <v>5847</v>
      </c>
      <c r="C1327" s="191" t="s">
        <v>8133</v>
      </c>
      <c r="D1327" s="191" t="s">
        <v>3160</v>
      </c>
      <c r="E1327" s="191" t="s">
        <v>3186</v>
      </c>
      <c r="F1327" s="191" t="s">
        <v>8136</v>
      </c>
      <c r="G1327" s="191">
        <v>12</v>
      </c>
    </row>
    <row r="1328" spans="1:7" x14ac:dyDescent="0.25">
      <c r="A1328" s="191">
        <v>1327</v>
      </c>
      <c r="B1328" s="191" t="s">
        <v>5847</v>
      </c>
      <c r="C1328" s="191" t="s">
        <v>8133</v>
      </c>
      <c r="D1328" s="191" t="s">
        <v>3160</v>
      </c>
      <c r="E1328" s="191" t="s">
        <v>3186</v>
      </c>
      <c r="F1328" s="191" t="s">
        <v>8136</v>
      </c>
      <c r="G1328" s="191">
        <v>12</v>
      </c>
    </row>
    <row r="1329" spans="1:7" x14ac:dyDescent="0.25">
      <c r="A1329" s="191">
        <v>1328</v>
      </c>
      <c r="B1329" s="191" t="s">
        <v>5847</v>
      </c>
      <c r="C1329" s="191" t="s">
        <v>8133</v>
      </c>
      <c r="D1329" s="191" t="s">
        <v>3160</v>
      </c>
      <c r="E1329" s="191" t="s">
        <v>3186</v>
      </c>
      <c r="F1329" s="191" t="s">
        <v>8136</v>
      </c>
      <c r="G1329" s="191">
        <v>12</v>
      </c>
    </row>
    <row r="1330" spans="1:7" x14ac:dyDescent="0.25">
      <c r="A1330" s="191">
        <v>1329</v>
      </c>
      <c r="B1330" s="191" t="s">
        <v>5847</v>
      </c>
      <c r="C1330" s="191" t="s">
        <v>8133</v>
      </c>
      <c r="D1330" s="191" t="s">
        <v>3160</v>
      </c>
      <c r="E1330" s="191" t="s">
        <v>3186</v>
      </c>
      <c r="F1330" s="191" t="s">
        <v>8136</v>
      </c>
      <c r="G1330" s="191">
        <v>12</v>
      </c>
    </row>
    <row r="1331" spans="1:7" x14ac:dyDescent="0.25">
      <c r="A1331" s="191">
        <v>1330</v>
      </c>
      <c r="B1331" s="191" t="s">
        <v>5847</v>
      </c>
      <c r="C1331" s="191" t="s">
        <v>8133</v>
      </c>
      <c r="D1331" s="191" t="s">
        <v>3160</v>
      </c>
      <c r="E1331" s="191" t="s">
        <v>3186</v>
      </c>
      <c r="F1331" s="191" t="s">
        <v>8136</v>
      </c>
      <c r="G1331" s="191">
        <v>12</v>
      </c>
    </row>
    <row r="1332" spans="1:7" x14ac:dyDescent="0.25">
      <c r="A1332" s="191">
        <v>1331</v>
      </c>
      <c r="B1332" s="191" t="s">
        <v>5847</v>
      </c>
      <c r="C1332" s="191" t="s">
        <v>8133</v>
      </c>
      <c r="D1332" s="191" t="s">
        <v>3160</v>
      </c>
      <c r="E1332" s="191" t="s">
        <v>3186</v>
      </c>
      <c r="F1332" s="191" t="s">
        <v>8136</v>
      </c>
      <c r="G1332" s="191">
        <v>12</v>
      </c>
    </row>
    <row r="1333" spans="1:7" x14ac:dyDescent="0.25">
      <c r="A1333" s="191">
        <v>1332</v>
      </c>
      <c r="B1333" s="191" t="s">
        <v>5847</v>
      </c>
      <c r="C1333" s="191" t="s">
        <v>8133</v>
      </c>
      <c r="D1333" s="191" t="s">
        <v>3160</v>
      </c>
      <c r="E1333" s="191" t="s">
        <v>3186</v>
      </c>
      <c r="F1333" s="191" t="s">
        <v>8136</v>
      </c>
      <c r="G1333" s="191">
        <v>12</v>
      </c>
    </row>
    <row r="1334" spans="1:7" x14ac:dyDescent="0.25">
      <c r="A1334" s="191">
        <v>1333</v>
      </c>
      <c r="B1334" s="191" t="s">
        <v>5847</v>
      </c>
      <c r="C1334" s="191" t="s">
        <v>8133</v>
      </c>
      <c r="D1334" s="191" t="s">
        <v>3160</v>
      </c>
      <c r="E1334" s="191" t="s">
        <v>3186</v>
      </c>
      <c r="F1334" s="191" t="s">
        <v>8136</v>
      </c>
      <c r="G1334" s="191">
        <v>12</v>
      </c>
    </row>
    <row r="1335" spans="1:7" x14ac:dyDescent="0.25">
      <c r="A1335" s="191">
        <v>1334</v>
      </c>
      <c r="B1335" s="191" t="s">
        <v>5847</v>
      </c>
      <c r="C1335" s="191" t="s">
        <v>8133</v>
      </c>
      <c r="D1335" s="191" t="s">
        <v>3160</v>
      </c>
      <c r="E1335" s="191" t="s">
        <v>3186</v>
      </c>
      <c r="F1335" s="191" t="s">
        <v>8136</v>
      </c>
      <c r="G1335" s="191">
        <v>12</v>
      </c>
    </row>
    <row r="1336" spans="1:7" x14ac:dyDescent="0.25">
      <c r="A1336" s="191">
        <v>1335</v>
      </c>
      <c r="B1336" s="191" t="s">
        <v>5847</v>
      </c>
      <c r="C1336" s="191" t="s">
        <v>8133</v>
      </c>
      <c r="D1336" s="191" t="s">
        <v>3160</v>
      </c>
      <c r="E1336" s="191" t="s">
        <v>3186</v>
      </c>
      <c r="F1336" s="191" t="s">
        <v>8136</v>
      </c>
      <c r="G1336" s="191">
        <v>12</v>
      </c>
    </row>
    <row r="1337" spans="1:7" x14ac:dyDescent="0.25">
      <c r="A1337" s="191">
        <v>1336</v>
      </c>
      <c r="B1337" s="191" t="s">
        <v>5847</v>
      </c>
      <c r="C1337" s="191" t="s">
        <v>8133</v>
      </c>
      <c r="D1337" s="191" t="s">
        <v>3160</v>
      </c>
      <c r="E1337" s="191" t="s">
        <v>3186</v>
      </c>
      <c r="F1337" s="191" t="s">
        <v>8136</v>
      </c>
      <c r="G1337" s="191">
        <v>12</v>
      </c>
    </row>
    <row r="1338" spans="1:7" x14ac:dyDescent="0.25">
      <c r="A1338" s="191">
        <v>1337</v>
      </c>
      <c r="B1338" s="191" t="s">
        <v>5847</v>
      </c>
      <c r="C1338" s="191" t="s">
        <v>8133</v>
      </c>
      <c r="D1338" s="191" t="s">
        <v>3160</v>
      </c>
      <c r="E1338" s="191" t="s">
        <v>3186</v>
      </c>
      <c r="F1338" s="191" t="s">
        <v>8136</v>
      </c>
      <c r="G1338" s="191">
        <v>12</v>
      </c>
    </row>
    <row r="1339" spans="1:7" x14ac:dyDescent="0.25">
      <c r="A1339" s="191">
        <v>1338</v>
      </c>
      <c r="B1339" s="191" t="s">
        <v>5847</v>
      </c>
      <c r="C1339" s="191" t="s">
        <v>8133</v>
      </c>
      <c r="D1339" s="191" t="s">
        <v>3160</v>
      </c>
      <c r="E1339" s="191" t="s">
        <v>3186</v>
      </c>
      <c r="F1339" s="191" t="s">
        <v>8136</v>
      </c>
      <c r="G1339" s="191">
        <v>12</v>
      </c>
    </row>
    <row r="1340" spans="1:7" x14ac:dyDescent="0.25">
      <c r="A1340" s="191">
        <v>1339</v>
      </c>
      <c r="B1340" s="191" t="s">
        <v>5847</v>
      </c>
      <c r="C1340" s="191" t="s">
        <v>8133</v>
      </c>
      <c r="D1340" s="191" t="s">
        <v>3160</v>
      </c>
      <c r="E1340" s="191" t="s">
        <v>3186</v>
      </c>
      <c r="F1340" s="191" t="s">
        <v>8136</v>
      </c>
      <c r="G1340" s="191">
        <v>12</v>
      </c>
    </row>
    <row r="1341" spans="1:7" x14ac:dyDescent="0.25">
      <c r="A1341" s="191">
        <v>1340</v>
      </c>
      <c r="B1341" s="191" t="s">
        <v>5847</v>
      </c>
      <c r="C1341" s="191" t="s">
        <v>8133</v>
      </c>
      <c r="D1341" s="191" t="s">
        <v>3160</v>
      </c>
      <c r="E1341" s="191" t="s">
        <v>3186</v>
      </c>
      <c r="F1341" s="191" t="s">
        <v>8136</v>
      </c>
      <c r="G1341" s="191">
        <v>12</v>
      </c>
    </row>
    <row r="1342" spans="1:7" x14ac:dyDescent="0.25">
      <c r="A1342" s="191">
        <v>1341</v>
      </c>
      <c r="B1342" s="191" t="s">
        <v>5847</v>
      </c>
      <c r="C1342" s="191" t="s">
        <v>8133</v>
      </c>
      <c r="D1342" s="191" t="s">
        <v>3160</v>
      </c>
      <c r="E1342" s="191" t="s">
        <v>3186</v>
      </c>
      <c r="F1342" s="191" t="s">
        <v>8136</v>
      </c>
      <c r="G1342" s="191">
        <v>12</v>
      </c>
    </row>
    <row r="1343" spans="1:7" x14ac:dyDescent="0.25">
      <c r="A1343" s="191">
        <v>1342</v>
      </c>
      <c r="B1343" s="191" t="s">
        <v>5847</v>
      </c>
      <c r="C1343" s="191" t="s">
        <v>8133</v>
      </c>
      <c r="D1343" s="191" t="s">
        <v>3160</v>
      </c>
      <c r="E1343" s="191" t="s">
        <v>3186</v>
      </c>
      <c r="F1343" s="191" t="s">
        <v>8136</v>
      </c>
      <c r="G1343" s="191">
        <v>12</v>
      </c>
    </row>
    <row r="1344" spans="1:7" x14ac:dyDescent="0.25">
      <c r="A1344" s="191">
        <v>1343</v>
      </c>
      <c r="B1344" s="191" t="s">
        <v>5847</v>
      </c>
      <c r="C1344" s="191" t="s">
        <v>8133</v>
      </c>
      <c r="D1344" s="191" t="s">
        <v>3160</v>
      </c>
      <c r="E1344" s="191" t="s">
        <v>3186</v>
      </c>
      <c r="F1344" s="191" t="s">
        <v>8136</v>
      </c>
      <c r="G1344" s="191">
        <v>12</v>
      </c>
    </row>
    <row r="1345" spans="1:7" x14ac:dyDescent="0.25">
      <c r="A1345" s="191">
        <v>1344</v>
      </c>
      <c r="B1345" s="191" t="s">
        <v>5847</v>
      </c>
      <c r="C1345" s="191" t="s">
        <v>8133</v>
      </c>
      <c r="D1345" s="191" t="s">
        <v>3160</v>
      </c>
      <c r="E1345" s="191" t="s">
        <v>3186</v>
      </c>
      <c r="F1345" s="191" t="s">
        <v>8136</v>
      </c>
      <c r="G1345" s="191">
        <v>12</v>
      </c>
    </row>
    <row r="1346" spans="1:7" x14ac:dyDescent="0.25">
      <c r="A1346" s="191">
        <v>1345</v>
      </c>
      <c r="B1346" s="191" t="s">
        <v>5847</v>
      </c>
      <c r="C1346" s="191" t="s">
        <v>8133</v>
      </c>
      <c r="D1346" s="191" t="s">
        <v>3160</v>
      </c>
      <c r="E1346" s="191" t="s">
        <v>3186</v>
      </c>
      <c r="F1346" s="191" t="s">
        <v>8136</v>
      </c>
      <c r="G1346" s="191">
        <v>12</v>
      </c>
    </row>
    <row r="1347" spans="1:7" x14ac:dyDescent="0.25">
      <c r="A1347" s="191">
        <v>1346</v>
      </c>
      <c r="B1347" s="191" t="s">
        <v>5847</v>
      </c>
      <c r="C1347" s="191" t="s">
        <v>8133</v>
      </c>
      <c r="D1347" s="191" t="s">
        <v>3160</v>
      </c>
      <c r="E1347" s="191" t="s">
        <v>3186</v>
      </c>
      <c r="F1347" s="191" t="s">
        <v>8136</v>
      </c>
      <c r="G1347" s="191">
        <v>12</v>
      </c>
    </row>
    <row r="1348" spans="1:7" x14ac:dyDescent="0.25">
      <c r="A1348" s="191">
        <v>1347</v>
      </c>
      <c r="B1348" s="191" t="s">
        <v>5847</v>
      </c>
      <c r="C1348" s="191" t="s">
        <v>8133</v>
      </c>
      <c r="D1348" s="191" t="s">
        <v>3160</v>
      </c>
      <c r="E1348" s="191" t="s">
        <v>3186</v>
      </c>
      <c r="F1348" s="191" t="s">
        <v>8136</v>
      </c>
      <c r="G1348" s="191">
        <v>12</v>
      </c>
    </row>
    <row r="1349" spans="1:7" x14ac:dyDescent="0.25">
      <c r="A1349" s="191">
        <v>1348</v>
      </c>
      <c r="B1349" s="191" t="s">
        <v>5847</v>
      </c>
      <c r="C1349" s="191" t="s">
        <v>8133</v>
      </c>
      <c r="D1349" s="191" t="s">
        <v>3160</v>
      </c>
      <c r="E1349" s="191" t="s">
        <v>3186</v>
      </c>
      <c r="F1349" s="191" t="s">
        <v>8136</v>
      </c>
      <c r="G1349" s="191">
        <v>12</v>
      </c>
    </row>
    <row r="1350" spans="1:7" x14ac:dyDescent="0.25">
      <c r="A1350" s="191">
        <v>1349</v>
      </c>
      <c r="B1350" s="191" t="s">
        <v>5847</v>
      </c>
      <c r="C1350" s="191" t="s">
        <v>8133</v>
      </c>
      <c r="D1350" s="191" t="s">
        <v>3160</v>
      </c>
      <c r="E1350" s="191" t="s">
        <v>3186</v>
      </c>
      <c r="F1350" s="191" t="s">
        <v>8136</v>
      </c>
      <c r="G1350" s="191">
        <v>12</v>
      </c>
    </row>
    <row r="1351" spans="1:7" x14ac:dyDescent="0.25">
      <c r="A1351" s="191">
        <v>1350</v>
      </c>
      <c r="B1351" s="191" t="s">
        <v>5847</v>
      </c>
      <c r="C1351" s="191" t="s">
        <v>8133</v>
      </c>
      <c r="D1351" s="191" t="s">
        <v>3160</v>
      </c>
      <c r="E1351" s="191" t="s">
        <v>3186</v>
      </c>
      <c r="F1351" s="191" t="s">
        <v>8136</v>
      </c>
      <c r="G1351" s="191">
        <v>12</v>
      </c>
    </row>
    <row r="1352" spans="1:7" x14ac:dyDescent="0.25">
      <c r="A1352" s="191">
        <v>1351</v>
      </c>
      <c r="B1352" s="191" t="s">
        <v>5847</v>
      </c>
      <c r="C1352" s="191" t="s">
        <v>8133</v>
      </c>
      <c r="D1352" s="191" t="s">
        <v>3160</v>
      </c>
      <c r="E1352" s="191" t="s">
        <v>3186</v>
      </c>
      <c r="F1352" s="191" t="s">
        <v>8136</v>
      </c>
      <c r="G1352" s="191">
        <v>12</v>
      </c>
    </row>
    <row r="1353" spans="1:7" x14ac:dyDescent="0.25">
      <c r="A1353" s="191">
        <v>1352</v>
      </c>
      <c r="B1353" s="191" t="s">
        <v>5847</v>
      </c>
      <c r="C1353" s="191" t="s">
        <v>8133</v>
      </c>
      <c r="D1353" s="191" t="s">
        <v>3160</v>
      </c>
      <c r="E1353" s="191" t="s">
        <v>3186</v>
      </c>
      <c r="F1353" s="191" t="s">
        <v>8136</v>
      </c>
      <c r="G1353" s="191">
        <v>12</v>
      </c>
    </row>
    <row r="1354" spans="1:7" x14ac:dyDescent="0.25">
      <c r="A1354" s="191">
        <v>1353</v>
      </c>
      <c r="B1354" s="191" t="s">
        <v>5847</v>
      </c>
      <c r="C1354" s="191" t="s">
        <v>8133</v>
      </c>
      <c r="D1354" s="191" t="s">
        <v>3160</v>
      </c>
      <c r="E1354" s="191" t="s">
        <v>3186</v>
      </c>
      <c r="F1354" s="191" t="s">
        <v>8136</v>
      </c>
      <c r="G1354" s="191">
        <v>12</v>
      </c>
    </row>
    <row r="1355" spans="1:7" x14ac:dyDescent="0.25">
      <c r="A1355" s="191">
        <v>1354</v>
      </c>
      <c r="B1355" s="191" t="s">
        <v>5847</v>
      </c>
      <c r="C1355" s="191" t="s">
        <v>8133</v>
      </c>
      <c r="D1355" s="191" t="s">
        <v>3160</v>
      </c>
      <c r="E1355" s="191" t="s">
        <v>3186</v>
      </c>
      <c r="F1355" s="191" t="s">
        <v>8136</v>
      </c>
      <c r="G1355" s="191">
        <v>12</v>
      </c>
    </row>
    <row r="1356" spans="1:7" x14ac:dyDescent="0.25">
      <c r="A1356" s="191">
        <v>1355</v>
      </c>
      <c r="B1356" s="191" t="s">
        <v>5847</v>
      </c>
      <c r="C1356" s="191" t="s">
        <v>8133</v>
      </c>
      <c r="D1356" s="191" t="s">
        <v>3160</v>
      </c>
      <c r="E1356" s="191" t="s">
        <v>3186</v>
      </c>
      <c r="F1356" s="191" t="s">
        <v>8136</v>
      </c>
      <c r="G1356" s="191">
        <v>12</v>
      </c>
    </row>
    <row r="1357" spans="1:7" x14ac:dyDescent="0.25">
      <c r="A1357" s="191">
        <v>1356</v>
      </c>
      <c r="B1357" s="191" t="s">
        <v>5847</v>
      </c>
      <c r="C1357" s="191" t="s">
        <v>8133</v>
      </c>
      <c r="D1357" s="191" t="s">
        <v>3160</v>
      </c>
      <c r="E1357" s="191" t="s">
        <v>3186</v>
      </c>
      <c r="F1357" s="191" t="s">
        <v>8136</v>
      </c>
      <c r="G1357" s="191">
        <v>12</v>
      </c>
    </row>
    <row r="1358" spans="1:7" x14ac:dyDescent="0.25">
      <c r="A1358" s="191">
        <v>1357</v>
      </c>
      <c r="B1358" s="191" t="s">
        <v>5847</v>
      </c>
      <c r="C1358" s="191" t="s">
        <v>8133</v>
      </c>
      <c r="D1358" s="191" t="s">
        <v>3160</v>
      </c>
      <c r="E1358" s="191" t="s">
        <v>3186</v>
      </c>
      <c r="F1358" s="191" t="s">
        <v>8136</v>
      </c>
      <c r="G1358" s="191">
        <v>12</v>
      </c>
    </row>
    <row r="1359" spans="1:7" x14ac:dyDescent="0.25">
      <c r="A1359" s="191">
        <v>1358</v>
      </c>
      <c r="B1359" s="191" t="s">
        <v>5847</v>
      </c>
      <c r="C1359" s="191" t="s">
        <v>8133</v>
      </c>
      <c r="D1359" s="191" t="s">
        <v>3160</v>
      </c>
      <c r="E1359" s="191" t="s">
        <v>3186</v>
      </c>
      <c r="F1359" s="191" t="s">
        <v>8136</v>
      </c>
      <c r="G1359" s="191">
        <v>12</v>
      </c>
    </row>
    <row r="1360" spans="1:7" x14ac:dyDescent="0.25">
      <c r="A1360" s="191">
        <v>1359</v>
      </c>
      <c r="B1360" s="191" t="s">
        <v>5847</v>
      </c>
      <c r="C1360" s="191" t="s">
        <v>8133</v>
      </c>
      <c r="D1360" s="191" t="s">
        <v>3160</v>
      </c>
      <c r="E1360" s="191" t="s">
        <v>3186</v>
      </c>
      <c r="F1360" s="191" t="s">
        <v>8136</v>
      </c>
      <c r="G1360" s="191">
        <v>12</v>
      </c>
    </row>
    <row r="1361" spans="1:7" x14ac:dyDescent="0.25">
      <c r="A1361" s="191">
        <v>1360</v>
      </c>
      <c r="B1361" s="191" t="s">
        <v>5847</v>
      </c>
      <c r="C1361" s="191" t="s">
        <v>8133</v>
      </c>
      <c r="D1361" s="191" t="s">
        <v>3160</v>
      </c>
      <c r="E1361" s="191" t="s">
        <v>3186</v>
      </c>
      <c r="F1361" s="191" t="s">
        <v>8136</v>
      </c>
      <c r="G1361" s="191">
        <v>12</v>
      </c>
    </row>
    <row r="1362" spans="1:7" x14ac:dyDescent="0.25">
      <c r="A1362" s="191">
        <v>1361</v>
      </c>
      <c r="B1362" s="191" t="s">
        <v>5847</v>
      </c>
      <c r="C1362" s="191" t="s">
        <v>8133</v>
      </c>
      <c r="D1362" s="191" t="s">
        <v>3160</v>
      </c>
      <c r="E1362" s="191" t="s">
        <v>3186</v>
      </c>
      <c r="F1362" s="191" t="s">
        <v>8136</v>
      </c>
      <c r="G1362" s="191">
        <v>12</v>
      </c>
    </row>
    <row r="1363" spans="1:7" x14ac:dyDescent="0.25">
      <c r="A1363" s="191">
        <v>1362</v>
      </c>
      <c r="B1363" s="191" t="s">
        <v>5847</v>
      </c>
      <c r="C1363" s="191" t="s">
        <v>8133</v>
      </c>
      <c r="D1363" s="191" t="s">
        <v>3160</v>
      </c>
      <c r="E1363" s="191" t="s">
        <v>3186</v>
      </c>
      <c r="F1363" s="191" t="s">
        <v>8136</v>
      </c>
      <c r="G1363" s="191">
        <v>12</v>
      </c>
    </row>
    <row r="1364" spans="1:7" x14ac:dyDescent="0.25">
      <c r="A1364" s="191">
        <v>1363</v>
      </c>
      <c r="B1364" s="191" t="s">
        <v>5847</v>
      </c>
      <c r="C1364" s="191" t="s">
        <v>8133</v>
      </c>
      <c r="D1364" s="191" t="s">
        <v>3160</v>
      </c>
      <c r="E1364" s="191" t="s">
        <v>3186</v>
      </c>
      <c r="F1364" s="191" t="s">
        <v>8136</v>
      </c>
      <c r="G1364" s="191">
        <v>12</v>
      </c>
    </row>
    <row r="1365" spans="1:7" x14ac:dyDescent="0.25">
      <c r="A1365" s="191">
        <v>1364</v>
      </c>
      <c r="B1365" s="191" t="s">
        <v>5847</v>
      </c>
      <c r="C1365" s="191" t="s">
        <v>8133</v>
      </c>
      <c r="D1365" s="191" t="s">
        <v>3160</v>
      </c>
      <c r="E1365" s="191" t="s">
        <v>3186</v>
      </c>
      <c r="F1365" s="191" t="s">
        <v>8136</v>
      </c>
      <c r="G1365" s="191">
        <v>12</v>
      </c>
    </row>
    <row r="1366" spans="1:7" x14ac:dyDescent="0.25">
      <c r="A1366" s="191">
        <v>1365</v>
      </c>
      <c r="B1366" s="191" t="s">
        <v>5847</v>
      </c>
      <c r="C1366" s="191" t="s">
        <v>8133</v>
      </c>
      <c r="D1366" s="191" t="s">
        <v>3160</v>
      </c>
      <c r="E1366" s="191" t="s">
        <v>3186</v>
      </c>
      <c r="F1366" s="191" t="s">
        <v>8136</v>
      </c>
      <c r="G1366" s="191">
        <v>12</v>
      </c>
    </row>
    <row r="1367" spans="1:7" x14ac:dyDescent="0.25">
      <c r="A1367" s="191">
        <v>1366</v>
      </c>
      <c r="B1367" s="191" t="s">
        <v>5847</v>
      </c>
      <c r="C1367" s="191" t="s">
        <v>8133</v>
      </c>
      <c r="D1367" s="191" t="s">
        <v>3160</v>
      </c>
      <c r="E1367" s="191" t="s">
        <v>3186</v>
      </c>
      <c r="F1367" s="191" t="s">
        <v>8136</v>
      </c>
      <c r="G1367" s="191">
        <v>12</v>
      </c>
    </row>
    <row r="1368" spans="1:7" x14ac:dyDescent="0.25">
      <c r="A1368" s="191">
        <v>1367</v>
      </c>
      <c r="B1368" s="191" t="s">
        <v>5847</v>
      </c>
      <c r="C1368" s="191" t="s">
        <v>8133</v>
      </c>
      <c r="D1368" s="191" t="s">
        <v>3160</v>
      </c>
      <c r="E1368" s="191" t="s">
        <v>3186</v>
      </c>
      <c r="F1368" s="191" t="s">
        <v>8136</v>
      </c>
      <c r="G1368" s="191">
        <v>12</v>
      </c>
    </row>
    <row r="1369" spans="1:7" x14ac:dyDescent="0.25">
      <c r="A1369" s="191">
        <v>1368</v>
      </c>
      <c r="B1369" s="191" t="s">
        <v>5847</v>
      </c>
      <c r="C1369" s="191" t="s">
        <v>8133</v>
      </c>
      <c r="D1369" s="191" t="s">
        <v>3160</v>
      </c>
      <c r="E1369" s="191" t="s">
        <v>3186</v>
      </c>
      <c r="F1369" s="191" t="s">
        <v>8136</v>
      </c>
      <c r="G1369" s="191">
        <v>12</v>
      </c>
    </row>
    <row r="1370" spans="1:7" x14ac:dyDescent="0.25">
      <c r="A1370" s="191">
        <v>1369</v>
      </c>
      <c r="B1370" s="191" t="s">
        <v>5847</v>
      </c>
      <c r="C1370" s="191" t="s">
        <v>8133</v>
      </c>
      <c r="D1370" s="191" t="s">
        <v>3160</v>
      </c>
      <c r="E1370" s="191" t="s">
        <v>3186</v>
      </c>
      <c r="F1370" s="191" t="s">
        <v>8136</v>
      </c>
      <c r="G1370" s="191">
        <v>12</v>
      </c>
    </row>
    <row r="1371" spans="1:7" x14ac:dyDescent="0.25">
      <c r="A1371" s="191">
        <v>1370</v>
      </c>
      <c r="B1371" s="191" t="s">
        <v>5847</v>
      </c>
      <c r="C1371" s="191" t="s">
        <v>8133</v>
      </c>
      <c r="D1371" s="191" t="s">
        <v>3160</v>
      </c>
      <c r="E1371" s="191" t="s">
        <v>3186</v>
      </c>
      <c r="F1371" s="191" t="s">
        <v>8136</v>
      </c>
      <c r="G1371" s="191">
        <v>12</v>
      </c>
    </row>
    <row r="1372" spans="1:7" x14ac:dyDescent="0.25">
      <c r="A1372" s="191">
        <v>1371</v>
      </c>
      <c r="B1372" s="191" t="s">
        <v>5847</v>
      </c>
      <c r="C1372" s="191" t="s">
        <v>8133</v>
      </c>
      <c r="D1372" s="191" t="s">
        <v>3160</v>
      </c>
      <c r="E1372" s="191" t="s">
        <v>3186</v>
      </c>
      <c r="F1372" s="191" t="s">
        <v>8136</v>
      </c>
      <c r="G1372" s="191">
        <v>12</v>
      </c>
    </row>
    <row r="1373" spans="1:7" x14ac:dyDescent="0.25">
      <c r="A1373" s="191">
        <v>1372</v>
      </c>
      <c r="B1373" s="191" t="s">
        <v>5847</v>
      </c>
      <c r="C1373" s="191" t="s">
        <v>8133</v>
      </c>
      <c r="D1373" s="191" t="s">
        <v>3160</v>
      </c>
      <c r="E1373" s="191" t="s">
        <v>3186</v>
      </c>
      <c r="F1373" s="191" t="s">
        <v>8136</v>
      </c>
      <c r="G1373" s="191">
        <v>12</v>
      </c>
    </row>
    <row r="1374" spans="1:7" x14ac:dyDescent="0.25">
      <c r="A1374" s="191">
        <v>1373</v>
      </c>
      <c r="B1374" s="191" t="s">
        <v>5847</v>
      </c>
      <c r="C1374" s="191" t="s">
        <v>8133</v>
      </c>
      <c r="D1374" s="191" t="s">
        <v>3160</v>
      </c>
      <c r="E1374" s="191" t="s">
        <v>3186</v>
      </c>
      <c r="F1374" s="191" t="s">
        <v>8136</v>
      </c>
      <c r="G1374" s="191">
        <v>12</v>
      </c>
    </row>
    <row r="1375" spans="1:7" x14ac:dyDescent="0.25">
      <c r="A1375" s="191">
        <v>1374</v>
      </c>
      <c r="B1375" s="191" t="s">
        <v>5847</v>
      </c>
      <c r="C1375" s="191" t="s">
        <v>8133</v>
      </c>
      <c r="D1375" s="191" t="s">
        <v>3160</v>
      </c>
      <c r="E1375" s="191" t="s">
        <v>3186</v>
      </c>
      <c r="F1375" s="191" t="s">
        <v>8136</v>
      </c>
      <c r="G1375" s="191">
        <v>12</v>
      </c>
    </row>
    <row r="1376" spans="1:7" x14ac:dyDescent="0.25">
      <c r="A1376" s="191">
        <v>1375</v>
      </c>
      <c r="B1376" s="191" t="s">
        <v>5847</v>
      </c>
      <c r="C1376" s="191" t="s">
        <v>8133</v>
      </c>
      <c r="D1376" s="191" t="s">
        <v>3160</v>
      </c>
      <c r="E1376" s="191" t="s">
        <v>3186</v>
      </c>
      <c r="F1376" s="191" t="s">
        <v>8136</v>
      </c>
      <c r="G1376" s="191">
        <v>12</v>
      </c>
    </row>
    <row r="1377" spans="1:7" x14ac:dyDescent="0.25">
      <c r="A1377" s="191">
        <v>1376</v>
      </c>
      <c r="B1377" s="191" t="s">
        <v>5847</v>
      </c>
      <c r="C1377" s="191" t="s">
        <v>8133</v>
      </c>
      <c r="D1377" s="191" t="s">
        <v>3160</v>
      </c>
      <c r="E1377" s="191" t="s">
        <v>3186</v>
      </c>
      <c r="F1377" s="191" t="s">
        <v>8136</v>
      </c>
      <c r="G1377" s="191">
        <v>12</v>
      </c>
    </row>
    <row r="1378" spans="1:7" x14ac:dyDescent="0.25">
      <c r="A1378" s="191">
        <v>1377</v>
      </c>
      <c r="B1378" s="191" t="s">
        <v>5847</v>
      </c>
      <c r="C1378" s="191" t="s">
        <v>8133</v>
      </c>
      <c r="D1378" s="191" t="s">
        <v>3160</v>
      </c>
      <c r="E1378" s="191" t="s">
        <v>3186</v>
      </c>
      <c r="F1378" s="191" t="s">
        <v>8136</v>
      </c>
      <c r="G1378" s="191">
        <v>12</v>
      </c>
    </row>
    <row r="1379" spans="1:7" x14ac:dyDescent="0.25">
      <c r="A1379" s="191">
        <v>1378</v>
      </c>
      <c r="B1379" s="191" t="s">
        <v>5847</v>
      </c>
      <c r="C1379" s="191" t="s">
        <v>8133</v>
      </c>
      <c r="D1379" s="191" t="s">
        <v>3160</v>
      </c>
      <c r="E1379" s="191" t="s">
        <v>3186</v>
      </c>
      <c r="F1379" s="191" t="s">
        <v>8136</v>
      </c>
      <c r="G1379" s="191">
        <v>12</v>
      </c>
    </row>
    <row r="1380" spans="1:7" x14ac:dyDescent="0.25">
      <c r="A1380" s="191">
        <v>1379</v>
      </c>
      <c r="B1380" s="191" t="s">
        <v>5717</v>
      </c>
      <c r="C1380" s="191" t="s">
        <v>8133</v>
      </c>
      <c r="D1380" s="191" t="s">
        <v>3160</v>
      </c>
      <c r="E1380" s="191" t="s">
        <v>3186</v>
      </c>
      <c r="F1380" s="191" t="s">
        <v>8135</v>
      </c>
      <c r="G1380" s="191">
        <v>13</v>
      </c>
    </row>
    <row r="1381" spans="1:7" x14ac:dyDescent="0.25">
      <c r="A1381" s="191">
        <v>1380</v>
      </c>
      <c r="B1381" s="191" t="s">
        <v>5717</v>
      </c>
      <c r="C1381" s="191" t="s">
        <v>8133</v>
      </c>
      <c r="D1381" s="191" t="s">
        <v>3160</v>
      </c>
      <c r="E1381" s="191" t="s">
        <v>3186</v>
      </c>
      <c r="F1381" s="191" t="s">
        <v>8135</v>
      </c>
      <c r="G1381" s="191">
        <v>13</v>
      </c>
    </row>
    <row r="1382" spans="1:7" x14ac:dyDescent="0.25">
      <c r="A1382" s="191">
        <v>1381</v>
      </c>
      <c r="B1382" s="191" t="s">
        <v>5717</v>
      </c>
      <c r="C1382" s="191" t="s">
        <v>8133</v>
      </c>
      <c r="D1382" s="191" t="s">
        <v>3160</v>
      </c>
      <c r="E1382" s="191" t="s">
        <v>3186</v>
      </c>
      <c r="F1382" s="191" t="s">
        <v>8135</v>
      </c>
      <c r="G1382" s="191">
        <v>13</v>
      </c>
    </row>
    <row r="1383" spans="1:7" x14ac:dyDescent="0.25">
      <c r="A1383" s="191">
        <v>1382</v>
      </c>
      <c r="B1383" s="191" t="s">
        <v>5717</v>
      </c>
      <c r="C1383" s="191" t="s">
        <v>8133</v>
      </c>
      <c r="D1383" s="191" t="s">
        <v>3160</v>
      </c>
      <c r="E1383" s="191" t="s">
        <v>3186</v>
      </c>
      <c r="F1383" s="191" t="s">
        <v>8135</v>
      </c>
      <c r="G1383" s="191">
        <v>13</v>
      </c>
    </row>
    <row r="1384" spans="1:7" x14ac:dyDescent="0.25">
      <c r="A1384" s="191">
        <v>1383</v>
      </c>
      <c r="B1384" s="191" t="s">
        <v>5717</v>
      </c>
      <c r="C1384" s="191" t="s">
        <v>8133</v>
      </c>
      <c r="D1384" s="191" t="s">
        <v>3160</v>
      </c>
      <c r="E1384" s="191" t="s">
        <v>3186</v>
      </c>
      <c r="F1384" s="191" t="s">
        <v>8135</v>
      </c>
      <c r="G1384" s="191">
        <v>13</v>
      </c>
    </row>
    <row r="1385" spans="1:7" x14ac:dyDescent="0.25">
      <c r="A1385" s="191">
        <v>1384</v>
      </c>
      <c r="B1385" s="191" t="s">
        <v>5717</v>
      </c>
      <c r="C1385" s="191" t="s">
        <v>8133</v>
      </c>
      <c r="D1385" s="191" t="s">
        <v>3160</v>
      </c>
      <c r="E1385" s="191" t="s">
        <v>3186</v>
      </c>
      <c r="F1385" s="191" t="s">
        <v>8135</v>
      </c>
      <c r="G1385" s="191">
        <v>13</v>
      </c>
    </row>
    <row r="1386" spans="1:7" x14ac:dyDescent="0.25">
      <c r="A1386" s="191">
        <v>1385</v>
      </c>
      <c r="B1386" s="191" t="s">
        <v>5717</v>
      </c>
      <c r="C1386" s="191" t="s">
        <v>8133</v>
      </c>
      <c r="D1386" s="191" t="s">
        <v>3160</v>
      </c>
      <c r="E1386" s="191" t="s">
        <v>3186</v>
      </c>
      <c r="F1386" s="191" t="s">
        <v>8135</v>
      </c>
      <c r="G1386" s="191">
        <v>13</v>
      </c>
    </row>
    <row r="1387" spans="1:7" x14ac:dyDescent="0.25">
      <c r="A1387" s="191">
        <v>1386</v>
      </c>
      <c r="B1387" s="191" t="s">
        <v>3173</v>
      </c>
      <c r="C1387" s="191" t="s">
        <v>8133</v>
      </c>
      <c r="D1387" s="191" t="s">
        <v>3160</v>
      </c>
      <c r="E1387" s="191" t="s">
        <v>3185</v>
      </c>
      <c r="F1387" s="191" t="s">
        <v>8134</v>
      </c>
      <c r="G1387" s="191">
        <v>8</v>
      </c>
    </row>
    <row r="1388" spans="1:7" x14ac:dyDescent="0.25">
      <c r="A1388" s="191">
        <v>1387</v>
      </c>
      <c r="B1388" s="191" t="s">
        <v>5717</v>
      </c>
      <c r="C1388" s="191" t="s">
        <v>8133</v>
      </c>
      <c r="D1388" s="191" t="s">
        <v>3160</v>
      </c>
      <c r="E1388" s="191" t="s">
        <v>3186</v>
      </c>
      <c r="F1388" s="191" t="s">
        <v>8135</v>
      </c>
      <c r="G1388" s="191">
        <v>13</v>
      </c>
    </row>
    <row r="1389" spans="1:7" x14ac:dyDescent="0.25">
      <c r="A1389" s="191">
        <v>1388</v>
      </c>
      <c r="B1389" s="191" t="s">
        <v>5717</v>
      </c>
      <c r="C1389" s="191" t="s">
        <v>8133</v>
      </c>
      <c r="D1389" s="191" t="s">
        <v>3160</v>
      </c>
      <c r="E1389" s="191" t="s">
        <v>3186</v>
      </c>
      <c r="F1389" s="191" t="s">
        <v>8135</v>
      </c>
      <c r="G1389" s="191">
        <v>13</v>
      </c>
    </row>
    <row r="1390" spans="1:7" x14ac:dyDescent="0.25">
      <c r="A1390" s="191">
        <v>1389</v>
      </c>
      <c r="B1390" s="191" t="s">
        <v>5717</v>
      </c>
      <c r="C1390" s="191" t="s">
        <v>8133</v>
      </c>
      <c r="D1390" s="191" t="s">
        <v>3160</v>
      </c>
      <c r="E1390" s="191" t="s">
        <v>3186</v>
      </c>
      <c r="F1390" s="191" t="s">
        <v>8135</v>
      </c>
      <c r="G1390" s="191">
        <v>13</v>
      </c>
    </row>
    <row r="1391" spans="1:7" x14ac:dyDescent="0.25">
      <c r="A1391" s="191">
        <v>1390</v>
      </c>
      <c r="B1391" s="191" t="s">
        <v>5717</v>
      </c>
      <c r="C1391" s="191" t="s">
        <v>8133</v>
      </c>
      <c r="D1391" s="191" t="s">
        <v>3160</v>
      </c>
      <c r="E1391" s="191" t="s">
        <v>3186</v>
      </c>
      <c r="F1391" s="191" t="s">
        <v>8135</v>
      </c>
      <c r="G1391" s="191">
        <v>13</v>
      </c>
    </row>
    <row r="1392" spans="1:7" x14ac:dyDescent="0.25">
      <c r="A1392" s="191">
        <v>1391</v>
      </c>
      <c r="B1392" s="191" t="s">
        <v>5717</v>
      </c>
      <c r="C1392" s="191" t="s">
        <v>8133</v>
      </c>
      <c r="D1392" s="191" t="s">
        <v>3160</v>
      </c>
      <c r="E1392" s="191" t="s">
        <v>3186</v>
      </c>
      <c r="F1392" s="191" t="s">
        <v>8135</v>
      </c>
      <c r="G1392" s="191">
        <v>13</v>
      </c>
    </row>
    <row r="1393" spans="1:7" x14ac:dyDescent="0.25">
      <c r="A1393" s="191">
        <v>1392</v>
      </c>
      <c r="B1393" s="191" t="s">
        <v>5717</v>
      </c>
      <c r="C1393" s="191" t="s">
        <v>8133</v>
      </c>
      <c r="D1393" s="191" t="s">
        <v>3160</v>
      </c>
      <c r="E1393" s="191" t="s">
        <v>3186</v>
      </c>
      <c r="F1393" s="191" t="s">
        <v>8135</v>
      </c>
      <c r="G1393" s="191">
        <v>13</v>
      </c>
    </row>
    <row r="1394" spans="1:7" x14ac:dyDescent="0.25">
      <c r="A1394" s="191">
        <v>1393</v>
      </c>
      <c r="B1394" s="191" t="s">
        <v>5717</v>
      </c>
      <c r="C1394" s="191" t="s">
        <v>8133</v>
      </c>
      <c r="D1394" s="191" t="s">
        <v>3160</v>
      </c>
      <c r="E1394" s="191" t="s">
        <v>3186</v>
      </c>
      <c r="F1394" s="191" t="s">
        <v>8135</v>
      </c>
      <c r="G1394" s="191">
        <v>13</v>
      </c>
    </row>
    <row r="1395" spans="1:7" x14ac:dyDescent="0.25">
      <c r="A1395" s="191">
        <v>1394</v>
      </c>
      <c r="B1395" s="191" t="s">
        <v>5717</v>
      </c>
      <c r="C1395" s="191" t="s">
        <v>8133</v>
      </c>
      <c r="D1395" s="191" t="s">
        <v>3160</v>
      </c>
      <c r="E1395" s="191" t="s">
        <v>3186</v>
      </c>
      <c r="F1395" s="191" t="s">
        <v>8135</v>
      </c>
      <c r="G1395" s="191">
        <v>13</v>
      </c>
    </row>
    <row r="1396" spans="1:7" x14ac:dyDescent="0.25">
      <c r="A1396" s="191">
        <v>1395</v>
      </c>
      <c r="B1396" s="191" t="s">
        <v>5717</v>
      </c>
      <c r="C1396" s="191" t="s">
        <v>8133</v>
      </c>
      <c r="D1396" s="191" t="s">
        <v>3160</v>
      </c>
      <c r="E1396" s="191" t="s">
        <v>3186</v>
      </c>
      <c r="F1396" s="191" t="s">
        <v>8135</v>
      </c>
      <c r="G1396" s="191">
        <v>13</v>
      </c>
    </row>
    <row r="1397" spans="1:7" x14ac:dyDescent="0.25">
      <c r="A1397" s="191">
        <v>1396</v>
      </c>
      <c r="B1397" s="191" t="s">
        <v>3173</v>
      </c>
      <c r="C1397" s="191" t="s">
        <v>8133</v>
      </c>
      <c r="D1397" s="191" t="s">
        <v>3160</v>
      </c>
      <c r="E1397" s="191" t="s">
        <v>3185</v>
      </c>
      <c r="F1397" s="191" t="s">
        <v>8134</v>
      </c>
      <c r="G1397" s="191">
        <v>8</v>
      </c>
    </row>
    <row r="1398" spans="1:7" x14ac:dyDescent="0.25">
      <c r="A1398" s="191">
        <v>1397</v>
      </c>
      <c r="B1398" s="191" t="s">
        <v>5717</v>
      </c>
      <c r="C1398" s="191" t="s">
        <v>8133</v>
      </c>
      <c r="D1398" s="191" t="s">
        <v>3160</v>
      </c>
      <c r="E1398" s="191" t="s">
        <v>3186</v>
      </c>
      <c r="F1398" s="191" t="s">
        <v>8135</v>
      </c>
      <c r="G1398" s="191">
        <v>13</v>
      </c>
    </row>
    <row r="1399" spans="1:7" x14ac:dyDescent="0.25">
      <c r="A1399" s="191">
        <v>1398</v>
      </c>
      <c r="B1399" s="191" t="s">
        <v>3173</v>
      </c>
      <c r="C1399" s="191" t="s">
        <v>8133</v>
      </c>
      <c r="D1399" s="191" t="s">
        <v>3160</v>
      </c>
      <c r="E1399" s="191" t="s">
        <v>3185</v>
      </c>
      <c r="F1399" s="191" t="s">
        <v>8134</v>
      </c>
      <c r="G1399" s="191">
        <v>8</v>
      </c>
    </row>
    <row r="1400" spans="1:7" x14ac:dyDescent="0.25">
      <c r="A1400" s="191">
        <v>1399</v>
      </c>
      <c r="B1400" s="191" t="s">
        <v>5717</v>
      </c>
      <c r="C1400" s="191" t="s">
        <v>8133</v>
      </c>
      <c r="D1400" s="191" t="s">
        <v>3160</v>
      </c>
      <c r="E1400" s="191" t="s">
        <v>3186</v>
      </c>
      <c r="F1400" s="191" t="s">
        <v>8135</v>
      </c>
      <c r="G1400" s="191">
        <v>13</v>
      </c>
    </row>
    <row r="1401" spans="1:7" x14ac:dyDescent="0.25">
      <c r="A1401" s="191">
        <v>1400</v>
      </c>
      <c r="B1401" s="191" t="s">
        <v>5717</v>
      </c>
      <c r="C1401" s="191" t="s">
        <v>8133</v>
      </c>
      <c r="D1401" s="191" t="s">
        <v>3160</v>
      </c>
      <c r="E1401" s="191" t="s">
        <v>3186</v>
      </c>
      <c r="F1401" s="191" t="s">
        <v>8135</v>
      </c>
      <c r="G1401" s="191">
        <v>13</v>
      </c>
    </row>
    <row r="1402" spans="1:7" x14ac:dyDescent="0.25">
      <c r="A1402" s="191">
        <v>1401</v>
      </c>
      <c r="B1402" s="191" t="s">
        <v>5847</v>
      </c>
      <c r="C1402" s="191" t="s">
        <v>8133</v>
      </c>
      <c r="D1402" s="191" t="s">
        <v>3160</v>
      </c>
      <c r="E1402" s="191" t="s">
        <v>3186</v>
      </c>
      <c r="F1402" s="191" t="s">
        <v>8136</v>
      </c>
      <c r="G1402" s="191">
        <v>12</v>
      </c>
    </row>
    <row r="1403" spans="1:7" x14ac:dyDescent="0.25">
      <c r="A1403" s="191">
        <v>1402</v>
      </c>
      <c r="B1403" s="191" t="s">
        <v>5847</v>
      </c>
      <c r="C1403" s="191" t="s">
        <v>8133</v>
      </c>
      <c r="D1403" s="191" t="s">
        <v>3160</v>
      </c>
      <c r="E1403" s="191" t="s">
        <v>3186</v>
      </c>
      <c r="F1403" s="191" t="s">
        <v>8136</v>
      </c>
      <c r="G1403" s="191">
        <v>12</v>
      </c>
    </row>
    <row r="1404" spans="1:7" x14ac:dyDescent="0.25">
      <c r="A1404" s="191">
        <v>1403</v>
      </c>
      <c r="B1404" s="191" t="s">
        <v>5717</v>
      </c>
      <c r="C1404" s="191" t="s">
        <v>8133</v>
      </c>
      <c r="D1404" s="191" t="s">
        <v>3160</v>
      </c>
      <c r="E1404" s="191" t="s">
        <v>3186</v>
      </c>
      <c r="F1404" s="191" t="s">
        <v>8135</v>
      </c>
      <c r="G1404" s="191">
        <v>13</v>
      </c>
    </row>
    <row r="1405" spans="1:7" x14ac:dyDescent="0.25">
      <c r="A1405" s="191">
        <v>1404</v>
      </c>
      <c r="B1405" s="191" t="s">
        <v>5717</v>
      </c>
      <c r="C1405" s="191" t="s">
        <v>8133</v>
      </c>
      <c r="D1405" s="191" t="s">
        <v>3160</v>
      </c>
      <c r="E1405" s="191" t="s">
        <v>3186</v>
      </c>
      <c r="F1405" s="191" t="s">
        <v>8135</v>
      </c>
      <c r="G1405" s="191">
        <v>13</v>
      </c>
    </row>
    <row r="1406" spans="1:7" x14ac:dyDescent="0.25">
      <c r="A1406" s="191">
        <v>1405</v>
      </c>
      <c r="B1406" s="191" t="s">
        <v>5717</v>
      </c>
      <c r="C1406" s="191" t="s">
        <v>8133</v>
      </c>
      <c r="D1406" s="191" t="s">
        <v>3160</v>
      </c>
      <c r="E1406" s="191" t="s">
        <v>3186</v>
      </c>
      <c r="F1406" s="191" t="s">
        <v>8135</v>
      </c>
      <c r="G1406" s="191">
        <v>13</v>
      </c>
    </row>
    <row r="1407" spans="1:7" x14ac:dyDescent="0.25">
      <c r="A1407" s="191">
        <v>1406</v>
      </c>
      <c r="B1407" s="191" t="s">
        <v>5717</v>
      </c>
      <c r="C1407" s="191" t="s">
        <v>8133</v>
      </c>
      <c r="D1407" s="191" t="s">
        <v>3160</v>
      </c>
      <c r="E1407" s="191" t="s">
        <v>3186</v>
      </c>
      <c r="F1407" s="191" t="s">
        <v>8135</v>
      </c>
      <c r="G1407" s="191">
        <v>13</v>
      </c>
    </row>
    <row r="1408" spans="1:7" x14ac:dyDescent="0.25">
      <c r="A1408" s="191">
        <v>1407</v>
      </c>
      <c r="B1408" s="191" t="s">
        <v>5717</v>
      </c>
      <c r="C1408" s="191" t="s">
        <v>8133</v>
      </c>
      <c r="D1408" s="191" t="s">
        <v>3160</v>
      </c>
      <c r="E1408" s="191" t="s">
        <v>3186</v>
      </c>
      <c r="F1408" s="191" t="s">
        <v>8135</v>
      </c>
      <c r="G1408" s="191">
        <v>13</v>
      </c>
    </row>
    <row r="1409" spans="1:7" x14ac:dyDescent="0.25">
      <c r="A1409" s="191">
        <v>1408</v>
      </c>
      <c r="B1409" s="191" t="s">
        <v>5717</v>
      </c>
      <c r="C1409" s="191" t="s">
        <v>8133</v>
      </c>
      <c r="D1409" s="191" t="s">
        <v>3160</v>
      </c>
      <c r="E1409" s="191" t="s">
        <v>3186</v>
      </c>
      <c r="F1409" s="191" t="s">
        <v>8135</v>
      </c>
      <c r="G1409" s="191">
        <v>13</v>
      </c>
    </row>
    <row r="1410" spans="1:7" x14ac:dyDescent="0.25">
      <c r="A1410" s="191">
        <v>1409</v>
      </c>
      <c r="B1410" s="191" t="s">
        <v>5717</v>
      </c>
      <c r="C1410" s="191" t="s">
        <v>8133</v>
      </c>
      <c r="D1410" s="191" t="s">
        <v>3160</v>
      </c>
      <c r="E1410" s="191" t="s">
        <v>3186</v>
      </c>
      <c r="F1410" s="191" t="s">
        <v>8135</v>
      </c>
      <c r="G1410" s="191">
        <v>13</v>
      </c>
    </row>
    <row r="1411" spans="1:7" x14ac:dyDescent="0.25">
      <c r="A1411" s="191">
        <v>1410</v>
      </c>
      <c r="B1411" s="191" t="s">
        <v>3173</v>
      </c>
      <c r="C1411" s="191" t="s">
        <v>8133</v>
      </c>
      <c r="D1411" s="191" t="s">
        <v>3160</v>
      </c>
      <c r="E1411" s="191" t="s">
        <v>3185</v>
      </c>
      <c r="F1411" s="191" t="s">
        <v>8134</v>
      </c>
      <c r="G1411" s="191">
        <v>8</v>
      </c>
    </row>
    <row r="1412" spans="1:7" x14ac:dyDescent="0.25">
      <c r="A1412" s="191">
        <v>1411</v>
      </c>
      <c r="B1412" s="191" t="s">
        <v>5717</v>
      </c>
      <c r="C1412" s="191" t="s">
        <v>8133</v>
      </c>
      <c r="D1412" s="191" t="s">
        <v>3160</v>
      </c>
      <c r="E1412" s="191" t="s">
        <v>3186</v>
      </c>
      <c r="F1412" s="191" t="s">
        <v>8135</v>
      </c>
      <c r="G1412" s="191">
        <v>13</v>
      </c>
    </row>
    <row r="1413" spans="1:7" x14ac:dyDescent="0.25">
      <c r="A1413" s="191">
        <v>1412</v>
      </c>
      <c r="B1413" s="191" t="s">
        <v>5717</v>
      </c>
      <c r="C1413" s="191" t="s">
        <v>8133</v>
      </c>
      <c r="D1413" s="191" t="s">
        <v>3160</v>
      </c>
      <c r="E1413" s="191" t="s">
        <v>3186</v>
      </c>
      <c r="F1413" s="191" t="s">
        <v>8135</v>
      </c>
      <c r="G1413" s="191">
        <v>13</v>
      </c>
    </row>
    <row r="1414" spans="1:7" x14ac:dyDescent="0.25">
      <c r="A1414" s="191">
        <v>1413</v>
      </c>
      <c r="B1414" s="191" t="s">
        <v>5717</v>
      </c>
      <c r="C1414" s="191" t="s">
        <v>8133</v>
      </c>
      <c r="D1414" s="191" t="s">
        <v>3160</v>
      </c>
      <c r="E1414" s="191" t="s">
        <v>3186</v>
      </c>
      <c r="F1414" s="191" t="s">
        <v>8135</v>
      </c>
      <c r="G1414" s="191">
        <v>13</v>
      </c>
    </row>
    <row r="1415" spans="1:7" x14ac:dyDescent="0.25">
      <c r="A1415" s="191">
        <v>1414</v>
      </c>
      <c r="B1415" s="191" t="s">
        <v>3173</v>
      </c>
      <c r="C1415" s="191" t="s">
        <v>8133</v>
      </c>
      <c r="D1415" s="191" t="s">
        <v>3160</v>
      </c>
      <c r="E1415" s="191" t="s">
        <v>3185</v>
      </c>
      <c r="F1415" s="191" t="s">
        <v>8134</v>
      </c>
      <c r="G1415" s="191">
        <v>8</v>
      </c>
    </row>
    <row r="1416" spans="1:7" x14ac:dyDescent="0.25">
      <c r="A1416" s="191">
        <v>1415</v>
      </c>
      <c r="B1416" s="191" t="s">
        <v>5717</v>
      </c>
      <c r="C1416" s="191" t="s">
        <v>8133</v>
      </c>
      <c r="D1416" s="191" t="s">
        <v>3160</v>
      </c>
      <c r="E1416" s="191" t="s">
        <v>3186</v>
      </c>
      <c r="F1416" s="191" t="s">
        <v>8135</v>
      </c>
      <c r="G1416" s="191">
        <v>13</v>
      </c>
    </row>
    <row r="1417" spans="1:7" x14ac:dyDescent="0.25">
      <c r="A1417" s="191">
        <v>1416</v>
      </c>
      <c r="B1417" s="191" t="s">
        <v>5717</v>
      </c>
      <c r="C1417" s="191" t="s">
        <v>8133</v>
      </c>
      <c r="D1417" s="191" t="s">
        <v>3160</v>
      </c>
      <c r="E1417" s="191" t="s">
        <v>3186</v>
      </c>
      <c r="F1417" s="191" t="s">
        <v>8135</v>
      </c>
      <c r="G1417" s="191">
        <v>13</v>
      </c>
    </row>
    <row r="1418" spans="1:7" x14ac:dyDescent="0.25">
      <c r="A1418" s="191">
        <v>1417</v>
      </c>
      <c r="B1418" s="191" t="s">
        <v>5717</v>
      </c>
      <c r="C1418" s="191" t="s">
        <v>8133</v>
      </c>
      <c r="D1418" s="191" t="s">
        <v>3160</v>
      </c>
      <c r="E1418" s="191" t="s">
        <v>3186</v>
      </c>
      <c r="F1418" s="191" t="s">
        <v>8135</v>
      </c>
      <c r="G1418" s="191">
        <v>13</v>
      </c>
    </row>
    <row r="1419" spans="1:7" x14ac:dyDescent="0.25">
      <c r="A1419" s="191">
        <v>1418</v>
      </c>
      <c r="B1419" s="191" t="s">
        <v>5717</v>
      </c>
      <c r="C1419" s="191" t="s">
        <v>8133</v>
      </c>
      <c r="D1419" s="191" t="s">
        <v>3160</v>
      </c>
      <c r="E1419" s="191" t="s">
        <v>3186</v>
      </c>
      <c r="F1419" s="191" t="s">
        <v>8135</v>
      </c>
      <c r="G1419" s="191">
        <v>13</v>
      </c>
    </row>
    <row r="1420" spans="1:7" x14ac:dyDescent="0.25">
      <c r="A1420" s="191">
        <v>1419</v>
      </c>
      <c r="B1420" s="191" t="s">
        <v>5717</v>
      </c>
      <c r="C1420" s="191" t="s">
        <v>8133</v>
      </c>
      <c r="D1420" s="191" t="s">
        <v>3160</v>
      </c>
      <c r="E1420" s="191" t="s">
        <v>3186</v>
      </c>
      <c r="F1420" s="191" t="s">
        <v>8135</v>
      </c>
      <c r="G1420" s="191">
        <v>13</v>
      </c>
    </row>
    <row r="1421" spans="1:7" x14ac:dyDescent="0.25">
      <c r="A1421" s="191">
        <v>1420</v>
      </c>
      <c r="B1421" s="191" t="s">
        <v>5717</v>
      </c>
      <c r="C1421" s="191" t="s">
        <v>8133</v>
      </c>
      <c r="D1421" s="191" t="s">
        <v>3160</v>
      </c>
      <c r="E1421" s="191" t="s">
        <v>3186</v>
      </c>
      <c r="F1421" s="191" t="s">
        <v>8135</v>
      </c>
      <c r="G1421" s="191">
        <v>13</v>
      </c>
    </row>
    <row r="1422" spans="1:7" x14ac:dyDescent="0.25">
      <c r="A1422" s="191">
        <v>1421</v>
      </c>
      <c r="B1422" s="191" t="s">
        <v>5717</v>
      </c>
      <c r="C1422" s="191" t="s">
        <v>8133</v>
      </c>
      <c r="D1422" s="191" t="s">
        <v>3160</v>
      </c>
      <c r="E1422" s="191" t="s">
        <v>3186</v>
      </c>
      <c r="F1422" s="191" t="s">
        <v>8135</v>
      </c>
      <c r="G1422" s="191">
        <v>13</v>
      </c>
    </row>
    <row r="1423" spans="1:7" x14ac:dyDescent="0.25">
      <c r="A1423" s="191">
        <v>1422</v>
      </c>
      <c r="B1423" s="191" t="s">
        <v>5717</v>
      </c>
      <c r="C1423" s="191" t="s">
        <v>8133</v>
      </c>
      <c r="D1423" s="191" t="s">
        <v>3160</v>
      </c>
      <c r="E1423" s="191" t="s">
        <v>3186</v>
      </c>
      <c r="F1423" s="191" t="s">
        <v>8135</v>
      </c>
      <c r="G1423" s="191">
        <v>13</v>
      </c>
    </row>
    <row r="1424" spans="1:7" x14ac:dyDescent="0.25">
      <c r="A1424" s="191">
        <v>1423</v>
      </c>
      <c r="B1424" s="191" t="s">
        <v>3173</v>
      </c>
      <c r="C1424" s="191" t="s">
        <v>8133</v>
      </c>
      <c r="D1424" s="191" t="s">
        <v>3160</v>
      </c>
      <c r="E1424" s="191" t="s">
        <v>3185</v>
      </c>
      <c r="F1424" s="191" t="s">
        <v>8134</v>
      </c>
      <c r="G1424" s="191">
        <v>8</v>
      </c>
    </row>
    <row r="1425" spans="1:7" x14ac:dyDescent="0.25">
      <c r="A1425" s="191">
        <v>1424</v>
      </c>
      <c r="B1425" s="191" t="s">
        <v>5717</v>
      </c>
      <c r="C1425" s="191" t="s">
        <v>8133</v>
      </c>
      <c r="D1425" s="191" t="s">
        <v>3160</v>
      </c>
      <c r="E1425" s="191" t="s">
        <v>3186</v>
      </c>
      <c r="F1425" s="191" t="s">
        <v>8135</v>
      </c>
      <c r="G1425" s="191">
        <v>13</v>
      </c>
    </row>
    <row r="1426" spans="1:7" x14ac:dyDescent="0.25">
      <c r="A1426" s="191">
        <v>1425</v>
      </c>
      <c r="B1426" s="191" t="s">
        <v>5717</v>
      </c>
      <c r="C1426" s="191" t="s">
        <v>8133</v>
      </c>
      <c r="D1426" s="191" t="s">
        <v>3160</v>
      </c>
      <c r="E1426" s="191" t="s">
        <v>3186</v>
      </c>
      <c r="F1426" s="191" t="s">
        <v>8135</v>
      </c>
      <c r="G1426" s="191">
        <v>13</v>
      </c>
    </row>
    <row r="1427" spans="1:7" x14ac:dyDescent="0.25">
      <c r="A1427" s="191">
        <v>1426</v>
      </c>
      <c r="B1427" s="191" t="s">
        <v>3173</v>
      </c>
      <c r="C1427" s="191" t="s">
        <v>8133</v>
      </c>
      <c r="D1427" s="191" t="s">
        <v>3160</v>
      </c>
      <c r="E1427" s="191" t="s">
        <v>3185</v>
      </c>
      <c r="F1427" s="191" t="s">
        <v>8134</v>
      </c>
      <c r="G1427" s="191">
        <v>8</v>
      </c>
    </row>
    <row r="1428" spans="1:7" x14ac:dyDescent="0.25">
      <c r="A1428" s="191">
        <v>1427</v>
      </c>
      <c r="B1428" s="191" t="s">
        <v>5717</v>
      </c>
      <c r="C1428" s="191" t="s">
        <v>8133</v>
      </c>
      <c r="D1428" s="191" t="s">
        <v>3160</v>
      </c>
      <c r="E1428" s="191" t="s">
        <v>3186</v>
      </c>
      <c r="F1428" s="191" t="s">
        <v>8135</v>
      </c>
      <c r="G1428" s="191">
        <v>13</v>
      </c>
    </row>
    <row r="1429" spans="1:7" x14ac:dyDescent="0.25">
      <c r="A1429" s="191">
        <v>1428</v>
      </c>
      <c r="B1429" s="191" t="s">
        <v>3173</v>
      </c>
      <c r="C1429" s="191" t="s">
        <v>8133</v>
      </c>
      <c r="D1429" s="191" t="s">
        <v>3160</v>
      </c>
      <c r="E1429" s="191" t="s">
        <v>3185</v>
      </c>
      <c r="F1429" s="191" t="s">
        <v>8134</v>
      </c>
      <c r="G1429" s="191">
        <v>8</v>
      </c>
    </row>
    <row r="1430" spans="1:7" x14ac:dyDescent="0.25">
      <c r="A1430" s="191">
        <v>1429</v>
      </c>
      <c r="B1430" s="191" t="s">
        <v>5717</v>
      </c>
      <c r="C1430" s="191" t="s">
        <v>8133</v>
      </c>
      <c r="D1430" s="191" t="s">
        <v>3160</v>
      </c>
      <c r="E1430" s="191" t="s">
        <v>3186</v>
      </c>
      <c r="F1430" s="191" t="s">
        <v>8135</v>
      </c>
      <c r="G1430" s="191">
        <v>13</v>
      </c>
    </row>
    <row r="1431" spans="1:7" x14ac:dyDescent="0.25">
      <c r="A1431" s="191">
        <v>1430</v>
      </c>
      <c r="B1431" s="191" t="s">
        <v>3173</v>
      </c>
      <c r="C1431" s="191" t="s">
        <v>8133</v>
      </c>
      <c r="D1431" s="191" t="s">
        <v>3160</v>
      </c>
      <c r="E1431" s="191" t="s">
        <v>3185</v>
      </c>
      <c r="F1431" s="191" t="s">
        <v>8134</v>
      </c>
      <c r="G1431" s="191">
        <v>8</v>
      </c>
    </row>
    <row r="1432" spans="1:7" x14ac:dyDescent="0.25">
      <c r="A1432" s="191">
        <v>1431</v>
      </c>
      <c r="B1432" s="191" t="s">
        <v>5717</v>
      </c>
      <c r="C1432" s="191" t="s">
        <v>8133</v>
      </c>
      <c r="D1432" s="191" t="s">
        <v>3160</v>
      </c>
      <c r="E1432" s="191" t="s">
        <v>3186</v>
      </c>
      <c r="F1432" s="191" t="s">
        <v>8135</v>
      </c>
      <c r="G1432" s="191">
        <v>13</v>
      </c>
    </row>
    <row r="1433" spans="1:7" x14ac:dyDescent="0.25">
      <c r="A1433" s="191">
        <v>1432</v>
      </c>
      <c r="B1433" s="191" t="s">
        <v>5717</v>
      </c>
      <c r="C1433" s="191" t="s">
        <v>8133</v>
      </c>
      <c r="D1433" s="191" t="s">
        <v>3160</v>
      </c>
      <c r="E1433" s="191" t="s">
        <v>3186</v>
      </c>
      <c r="F1433" s="191" t="s">
        <v>8135</v>
      </c>
      <c r="G1433" s="191">
        <v>13</v>
      </c>
    </row>
    <row r="1434" spans="1:7" x14ac:dyDescent="0.25">
      <c r="A1434" s="191">
        <v>1433</v>
      </c>
      <c r="B1434" s="191" t="s">
        <v>5717</v>
      </c>
      <c r="C1434" s="191" t="s">
        <v>8133</v>
      </c>
      <c r="D1434" s="191" t="s">
        <v>3160</v>
      </c>
      <c r="E1434" s="191" t="s">
        <v>3186</v>
      </c>
      <c r="F1434" s="191" t="s">
        <v>8135</v>
      </c>
      <c r="G1434" s="191">
        <v>13</v>
      </c>
    </row>
    <row r="1435" spans="1:7" x14ac:dyDescent="0.25">
      <c r="A1435" s="191">
        <v>1434</v>
      </c>
      <c r="B1435" s="191" t="s">
        <v>5717</v>
      </c>
      <c r="C1435" s="191" t="s">
        <v>8133</v>
      </c>
      <c r="D1435" s="191" t="s">
        <v>3160</v>
      </c>
      <c r="E1435" s="191" t="s">
        <v>3186</v>
      </c>
      <c r="F1435" s="191" t="s">
        <v>8135</v>
      </c>
      <c r="G1435" s="191">
        <v>13</v>
      </c>
    </row>
    <row r="1436" spans="1:7" x14ac:dyDescent="0.25">
      <c r="A1436" s="191">
        <v>1435</v>
      </c>
      <c r="B1436" s="191" t="s">
        <v>5717</v>
      </c>
      <c r="C1436" s="191" t="s">
        <v>8133</v>
      </c>
      <c r="D1436" s="191" t="s">
        <v>3160</v>
      </c>
      <c r="E1436" s="191" t="s">
        <v>3186</v>
      </c>
      <c r="F1436" s="191" t="s">
        <v>8135</v>
      </c>
      <c r="G1436" s="191">
        <v>13</v>
      </c>
    </row>
    <row r="1437" spans="1:7" x14ac:dyDescent="0.25">
      <c r="A1437" s="191">
        <v>1436</v>
      </c>
      <c r="B1437" s="191" t="s">
        <v>5717</v>
      </c>
      <c r="C1437" s="191" t="s">
        <v>8133</v>
      </c>
      <c r="D1437" s="191" t="s">
        <v>3160</v>
      </c>
      <c r="E1437" s="191" t="s">
        <v>3186</v>
      </c>
      <c r="F1437" s="191" t="s">
        <v>8135</v>
      </c>
      <c r="G1437" s="191">
        <v>13</v>
      </c>
    </row>
    <row r="1438" spans="1:7" x14ac:dyDescent="0.25">
      <c r="A1438" s="191">
        <v>1437</v>
      </c>
      <c r="B1438" s="191" t="s">
        <v>5717</v>
      </c>
      <c r="C1438" s="191" t="s">
        <v>8133</v>
      </c>
      <c r="D1438" s="191" t="s">
        <v>3160</v>
      </c>
      <c r="E1438" s="191" t="s">
        <v>3186</v>
      </c>
      <c r="F1438" s="191" t="s">
        <v>8135</v>
      </c>
      <c r="G1438" s="191">
        <v>13</v>
      </c>
    </row>
    <row r="1439" spans="1:7" x14ac:dyDescent="0.25">
      <c r="A1439" s="191">
        <v>1438</v>
      </c>
      <c r="B1439" s="191" t="s">
        <v>5717</v>
      </c>
      <c r="C1439" s="191" t="s">
        <v>8133</v>
      </c>
      <c r="D1439" s="191" t="s">
        <v>3160</v>
      </c>
      <c r="E1439" s="191" t="s">
        <v>3186</v>
      </c>
      <c r="F1439" s="191" t="s">
        <v>8135</v>
      </c>
      <c r="G1439" s="191">
        <v>13</v>
      </c>
    </row>
    <row r="1440" spans="1:7" x14ac:dyDescent="0.25">
      <c r="A1440" s="191">
        <v>1439</v>
      </c>
      <c r="B1440" s="191" t="s">
        <v>5717</v>
      </c>
      <c r="C1440" s="191" t="s">
        <v>8133</v>
      </c>
      <c r="D1440" s="191" t="s">
        <v>3160</v>
      </c>
      <c r="E1440" s="191" t="s">
        <v>3186</v>
      </c>
      <c r="F1440" s="191" t="s">
        <v>8135</v>
      </c>
      <c r="G1440" s="191">
        <v>13</v>
      </c>
    </row>
    <row r="1441" spans="1:7" x14ac:dyDescent="0.25">
      <c r="A1441" s="191">
        <v>1440</v>
      </c>
      <c r="B1441" s="191" t="s">
        <v>5717</v>
      </c>
      <c r="C1441" s="191" t="s">
        <v>8133</v>
      </c>
      <c r="D1441" s="191" t="s">
        <v>3160</v>
      </c>
      <c r="E1441" s="191" t="s">
        <v>3186</v>
      </c>
      <c r="F1441" s="191" t="s">
        <v>8135</v>
      </c>
      <c r="G1441" s="191">
        <v>13</v>
      </c>
    </row>
    <row r="1442" spans="1:7" x14ac:dyDescent="0.25">
      <c r="A1442" s="191">
        <v>1441</v>
      </c>
      <c r="B1442" s="191" t="s">
        <v>5717</v>
      </c>
      <c r="C1442" s="191" t="s">
        <v>8133</v>
      </c>
      <c r="D1442" s="191" t="s">
        <v>3160</v>
      </c>
      <c r="E1442" s="191" t="s">
        <v>3186</v>
      </c>
      <c r="F1442" s="191" t="s">
        <v>8135</v>
      </c>
      <c r="G1442" s="191">
        <v>13</v>
      </c>
    </row>
    <row r="1443" spans="1:7" x14ac:dyDescent="0.25">
      <c r="A1443" s="191">
        <v>1442</v>
      </c>
      <c r="B1443" s="191" t="s">
        <v>5717</v>
      </c>
      <c r="C1443" s="191" t="s">
        <v>8133</v>
      </c>
      <c r="D1443" s="191" t="s">
        <v>3160</v>
      </c>
      <c r="E1443" s="191" t="s">
        <v>3186</v>
      </c>
      <c r="F1443" s="191" t="s">
        <v>8135</v>
      </c>
      <c r="G1443" s="191">
        <v>13</v>
      </c>
    </row>
    <row r="1444" spans="1:7" x14ac:dyDescent="0.25">
      <c r="A1444" s="191">
        <v>1443</v>
      </c>
      <c r="B1444" s="191" t="s">
        <v>5717</v>
      </c>
      <c r="C1444" s="191" t="s">
        <v>8133</v>
      </c>
      <c r="D1444" s="191" t="s">
        <v>3160</v>
      </c>
      <c r="E1444" s="191" t="s">
        <v>3186</v>
      </c>
      <c r="F1444" s="191" t="s">
        <v>8135</v>
      </c>
      <c r="G1444" s="191">
        <v>13</v>
      </c>
    </row>
    <row r="1445" spans="1:7" x14ac:dyDescent="0.25">
      <c r="A1445" s="191">
        <v>1444</v>
      </c>
      <c r="B1445" s="191" t="s">
        <v>3173</v>
      </c>
      <c r="C1445" s="191" t="s">
        <v>8133</v>
      </c>
      <c r="D1445" s="191" t="s">
        <v>3160</v>
      </c>
      <c r="E1445" s="191" t="s">
        <v>3185</v>
      </c>
      <c r="F1445" s="191" t="s">
        <v>8134</v>
      </c>
      <c r="G1445" s="191">
        <v>8</v>
      </c>
    </row>
    <row r="1446" spans="1:7" x14ac:dyDescent="0.25">
      <c r="A1446" s="191">
        <v>1445</v>
      </c>
      <c r="B1446" s="191" t="s">
        <v>3173</v>
      </c>
      <c r="C1446" s="191" t="s">
        <v>8133</v>
      </c>
      <c r="D1446" s="191" t="s">
        <v>3160</v>
      </c>
      <c r="E1446" s="191" t="s">
        <v>3185</v>
      </c>
      <c r="F1446" s="191" t="s">
        <v>8134</v>
      </c>
      <c r="G1446" s="191">
        <v>8</v>
      </c>
    </row>
    <row r="1447" spans="1:7" x14ac:dyDescent="0.25">
      <c r="A1447" s="191">
        <v>1446</v>
      </c>
      <c r="B1447" s="191" t="s">
        <v>3173</v>
      </c>
      <c r="C1447" s="191" t="s">
        <v>8133</v>
      </c>
      <c r="D1447" s="191" t="s">
        <v>3160</v>
      </c>
      <c r="E1447" s="191" t="s">
        <v>3185</v>
      </c>
      <c r="F1447" s="191" t="s">
        <v>8134</v>
      </c>
      <c r="G1447" s="191">
        <v>8</v>
      </c>
    </row>
    <row r="1448" spans="1:7" x14ac:dyDescent="0.25">
      <c r="A1448" s="191">
        <v>1447</v>
      </c>
      <c r="B1448" s="191" t="s">
        <v>3173</v>
      </c>
      <c r="C1448" s="191" t="s">
        <v>8133</v>
      </c>
      <c r="D1448" s="191" t="s">
        <v>3160</v>
      </c>
      <c r="E1448" s="191" t="s">
        <v>3185</v>
      </c>
      <c r="F1448" s="191" t="s">
        <v>8134</v>
      </c>
      <c r="G1448" s="191">
        <v>8</v>
      </c>
    </row>
    <row r="1449" spans="1:7" x14ac:dyDescent="0.25">
      <c r="A1449" s="191">
        <v>1448</v>
      </c>
      <c r="B1449" s="191" t="s">
        <v>3173</v>
      </c>
      <c r="C1449" s="191" t="s">
        <v>8133</v>
      </c>
      <c r="D1449" s="191" t="s">
        <v>3160</v>
      </c>
      <c r="E1449" s="191" t="s">
        <v>3185</v>
      </c>
      <c r="F1449" s="191" t="s">
        <v>8134</v>
      </c>
      <c r="G1449" s="191">
        <v>8</v>
      </c>
    </row>
    <row r="1450" spans="1:7" x14ac:dyDescent="0.25">
      <c r="A1450" s="191">
        <v>1449</v>
      </c>
      <c r="B1450" s="191" t="s">
        <v>3173</v>
      </c>
      <c r="C1450" s="191" t="s">
        <v>8133</v>
      </c>
      <c r="D1450" s="191" t="s">
        <v>3160</v>
      </c>
      <c r="E1450" s="191" t="s">
        <v>3185</v>
      </c>
      <c r="F1450" s="191" t="s">
        <v>8134</v>
      </c>
      <c r="G1450" s="191">
        <v>8</v>
      </c>
    </row>
    <row r="1451" spans="1:7" x14ac:dyDescent="0.25">
      <c r="A1451" s="191">
        <v>1450</v>
      </c>
      <c r="B1451" s="191" t="s">
        <v>3173</v>
      </c>
      <c r="C1451" s="191" t="s">
        <v>8133</v>
      </c>
      <c r="D1451" s="191" t="s">
        <v>3160</v>
      </c>
      <c r="E1451" s="191" t="s">
        <v>3185</v>
      </c>
      <c r="F1451" s="191" t="s">
        <v>8134</v>
      </c>
      <c r="G1451" s="191">
        <v>8</v>
      </c>
    </row>
    <row r="1452" spans="1:7" x14ac:dyDescent="0.25">
      <c r="A1452" s="191">
        <v>1451</v>
      </c>
      <c r="B1452" s="191" t="s">
        <v>3173</v>
      </c>
      <c r="C1452" s="191" t="s">
        <v>8133</v>
      </c>
      <c r="D1452" s="191" t="s">
        <v>3160</v>
      </c>
      <c r="E1452" s="191" t="s">
        <v>3185</v>
      </c>
      <c r="F1452" s="191" t="s">
        <v>8134</v>
      </c>
      <c r="G1452" s="191">
        <v>8</v>
      </c>
    </row>
    <row r="1453" spans="1:7" x14ac:dyDescent="0.25">
      <c r="A1453" s="191">
        <v>1452</v>
      </c>
      <c r="B1453" s="191" t="s">
        <v>3173</v>
      </c>
      <c r="C1453" s="191" t="s">
        <v>8133</v>
      </c>
      <c r="D1453" s="191" t="s">
        <v>3160</v>
      </c>
      <c r="E1453" s="191" t="s">
        <v>3185</v>
      </c>
      <c r="F1453" s="191" t="s">
        <v>8134</v>
      </c>
      <c r="G1453" s="191">
        <v>8</v>
      </c>
    </row>
    <row r="1454" spans="1:7" x14ac:dyDescent="0.25">
      <c r="A1454" s="191">
        <v>1453</v>
      </c>
      <c r="B1454" s="191" t="s">
        <v>3173</v>
      </c>
      <c r="C1454" s="191" t="s">
        <v>8133</v>
      </c>
      <c r="D1454" s="191" t="s">
        <v>3160</v>
      </c>
      <c r="E1454" s="191" t="s">
        <v>3185</v>
      </c>
      <c r="F1454" s="191" t="s">
        <v>8134</v>
      </c>
      <c r="G1454" s="191">
        <v>8</v>
      </c>
    </row>
    <row r="1455" spans="1:7" x14ac:dyDescent="0.25">
      <c r="A1455" s="191">
        <v>1454</v>
      </c>
      <c r="B1455" s="191" t="s">
        <v>3173</v>
      </c>
      <c r="C1455" s="191" t="s">
        <v>8133</v>
      </c>
      <c r="D1455" s="191" t="s">
        <v>3160</v>
      </c>
      <c r="E1455" s="191" t="s">
        <v>3185</v>
      </c>
      <c r="F1455" s="191" t="s">
        <v>8134</v>
      </c>
      <c r="G1455" s="191">
        <v>8</v>
      </c>
    </row>
    <row r="1456" spans="1:7" x14ac:dyDescent="0.25">
      <c r="A1456" s="191">
        <v>1455</v>
      </c>
      <c r="B1456" s="191" t="s">
        <v>3173</v>
      </c>
      <c r="C1456" s="191" t="s">
        <v>8133</v>
      </c>
      <c r="D1456" s="191" t="s">
        <v>3160</v>
      </c>
      <c r="E1456" s="191" t="s">
        <v>3185</v>
      </c>
      <c r="F1456" s="191" t="s">
        <v>8134</v>
      </c>
      <c r="G1456" s="191">
        <v>8</v>
      </c>
    </row>
    <row r="1457" spans="1:7" x14ac:dyDescent="0.25">
      <c r="A1457" s="191">
        <v>1456</v>
      </c>
      <c r="B1457" s="191" t="s">
        <v>3173</v>
      </c>
      <c r="C1457" s="191" t="s">
        <v>8133</v>
      </c>
      <c r="D1457" s="191" t="s">
        <v>3160</v>
      </c>
      <c r="E1457" s="191" t="s">
        <v>3185</v>
      </c>
      <c r="F1457" s="191" t="s">
        <v>8134</v>
      </c>
      <c r="G1457" s="191">
        <v>8</v>
      </c>
    </row>
    <row r="1458" spans="1:7" x14ac:dyDescent="0.25">
      <c r="A1458" s="191">
        <v>1457</v>
      </c>
      <c r="B1458" s="191" t="s">
        <v>3173</v>
      </c>
      <c r="C1458" s="191" t="s">
        <v>8133</v>
      </c>
      <c r="D1458" s="191" t="s">
        <v>3160</v>
      </c>
      <c r="E1458" s="191" t="s">
        <v>3185</v>
      </c>
      <c r="F1458" s="191" t="s">
        <v>8134</v>
      </c>
      <c r="G1458" s="191">
        <v>8</v>
      </c>
    </row>
    <row r="1459" spans="1:7" x14ac:dyDescent="0.25">
      <c r="A1459" s="191">
        <v>1458</v>
      </c>
      <c r="B1459" s="191" t="s">
        <v>3173</v>
      </c>
      <c r="C1459" s="191" t="s">
        <v>8133</v>
      </c>
      <c r="D1459" s="191" t="s">
        <v>3160</v>
      </c>
      <c r="E1459" s="191" t="s">
        <v>3185</v>
      </c>
      <c r="F1459" s="191" t="s">
        <v>8134</v>
      </c>
      <c r="G1459" s="191">
        <v>8</v>
      </c>
    </row>
    <row r="1460" spans="1:7" x14ac:dyDescent="0.25">
      <c r="A1460" s="191">
        <v>1459</v>
      </c>
      <c r="B1460" s="191" t="s">
        <v>3173</v>
      </c>
      <c r="C1460" s="191" t="s">
        <v>8133</v>
      </c>
      <c r="D1460" s="191" t="s">
        <v>3160</v>
      </c>
      <c r="E1460" s="191" t="s">
        <v>3185</v>
      </c>
      <c r="F1460" s="191" t="s">
        <v>8134</v>
      </c>
      <c r="G1460" s="191">
        <v>8</v>
      </c>
    </row>
    <row r="1461" spans="1:7" x14ac:dyDescent="0.25">
      <c r="A1461" s="191">
        <v>1460</v>
      </c>
      <c r="B1461" s="191" t="s">
        <v>3173</v>
      </c>
      <c r="C1461" s="191" t="s">
        <v>8133</v>
      </c>
      <c r="D1461" s="191" t="s">
        <v>3160</v>
      </c>
      <c r="E1461" s="191" t="s">
        <v>3185</v>
      </c>
      <c r="F1461" s="191" t="s">
        <v>8134</v>
      </c>
      <c r="G1461" s="191">
        <v>8</v>
      </c>
    </row>
    <row r="1462" spans="1:7" x14ac:dyDescent="0.25">
      <c r="A1462" s="191">
        <v>1461</v>
      </c>
      <c r="B1462" s="191" t="s">
        <v>3173</v>
      </c>
      <c r="C1462" s="191" t="s">
        <v>8133</v>
      </c>
      <c r="D1462" s="191" t="s">
        <v>3160</v>
      </c>
      <c r="E1462" s="191" t="s">
        <v>3185</v>
      </c>
      <c r="F1462" s="191" t="s">
        <v>8134</v>
      </c>
      <c r="G1462" s="191">
        <v>8</v>
      </c>
    </row>
    <row r="1463" spans="1:7" x14ac:dyDescent="0.25">
      <c r="A1463" s="191">
        <v>1462</v>
      </c>
      <c r="B1463" s="191" t="s">
        <v>3173</v>
      </c>
      <c r="C1463" s="191" t="s">
        <v>8133</v>
      </c>
      <c r="D1463" s="191" t="s">
        <v>3160</v>
      </c>
      <c r="E1463" s="191" t="s">
        <v>3185</v>
      </c>
      <c r="F1463" s="191" t="s">
        <v>8134</v>
      </c>
      <c r="G1463" s="191">
        <v>8</v>
      </c>
    </row>
    <row r="1464" spans="1:7" x14ac:dyDescent="0.25">
      <c r="A1464" s="191">
        <v>1463</v>
      </c>
      <c r="B1464" s="191" t="s">
        <v>3173</v>
      </c>
      <c r="C1464" s="191" t="s">
        <v>8133</v>
      </c>
      <c r="D1464" s="191" t="s">
        <v>3160</v>
      </c>
      <c r="E1464" s="191" t="s">
        <v>3185</v>
      </c>
      <c r="F1464" s="191" t="s">
        <v>8134</v>
      </c>
      <c r="G1464" s="191">
        <v>8</v>
      </c>
    </row>
    <row r="1465" spans="1:7" x14ac:dyDescent="0.25">
      <c r="A1465" s="191">
        <v>1464</v>
      </c>
      <c r="B1465" s="191" t="s">
        <v>3173</v>
      </c>
      <c r="C1465" s="191" t="s">
        <v>8133</v>
      </c>
      <c r="D1465" s="191" t="s">
        <v>3160</v>
      </c>
      <c r="E1465" s="191" t="s">
        <v>3185</v>
      </c>
      <c r="F1465" s="191" t="s">
        <v>8134</v>
      </c>
      <c r="G1465" s="191">
        <v>8</v>
      </c>
    </row>
    <row r="1466" spans="1:7" x14ac:dyDescent="0.25">
      <c r="A1466" s="191">
        <v>1465</v>
      </c>
      <c r="B1466" s="191" t="s">
        <v>3173</v>
      </c>
      <c r="C1466" s="191" t="s">
        <v>8133</v>
      </c>
      <c r="D1466" s="191" t="s">
        <v>3160</v>
      </c>
      <c r="E1466" s="191" t="s">
        <v>3185</v>
      </c>
      <c r="F1466" s="191" t="s">
        <v>8134</v>
      </c>
      <c r="G1466" s="191">
        <v>8</v>
      </c>
    </row>
    <row r="1467" spans="1:7" x14ac:dyDescent="0.25">
      <c r="A1467" s="191">
        <v>1466</v>
      </c>
      <c r="B1467" s="191" t="s">
        <v>3173</v>
      </c>
      <c r="C1467" s="191" t="s">
        <v>8133</v>
      </c>
      <c r="D1467" s="191" t="s">
        <v>3160</v>
      </c>
      <c r="E1467" s="191" t="s">
        <v>3185</v>
      </c>
      <c r="F1467" s="191" t="s">
        <v>8134</v>
      </c>
      <c r="G1467" s="191">
        <v>8</v>
      </c>
    </row>
    <row r="1468" spans="1:7" x14ac:dyDescent="0.25">
      <c r="A1468" s="191">
        <v>1467</v>
      </c>
      <c r="B1468" s="191" t="s">
        <v>3173</v>
      </c>
      <c r="C1468" s="191" t="s">
        <v>8133</v>
      </c>
      <c r="D1468" s="191" t="s">
        <v>3160</v>
      </c>
      <c r="E1468" s="191" t="s">
        <v>3185</v>
      </c>
      <c r="F1468" s="191" t="s">
        <v>8134</v>
      </c>
      <c r="G1468" s="191">
        <v>8</v>
      </c>
    </row>
    <row r="1469" spans="1:7" x14ac:dyDescent="0.25">
      <c r="A1469" s="191">
        <v>1468</v>
      </c>
      <c r="B1469" s="191" t="s">
        <v>3173</v>
      </c>
      <c r="C1469" s="191" t="s">
        <v>8133</v>
      </c>
      <c r="D1469" s="191" t="s">
        <v>3160</v>
      </c>
      <c r="E1469" s="191" t="s">
        <v>3185</v>
      </c>
      <c r="F1469" s="191" t="s">
        <v>8134</v>
      </c>
      <c r="G1469" s="191">
        <v>8</v>
      </c>
    </row>
    <row r="1470" spans="1:7" x14ac:dyDescent="0.25">
      <c r="A1470" s="191">
        <v>1469</v>
      </c>
      <c r="B1470" s="191" t="s">
        <v>3173</v>
      </c>
      <c r="C1470" s="191" t="s">
        <v>8133</v>
      </c>
      <c r="D1470" s="191" t="s">
        <v>3160</v>
      </c>
      <c r="E1470" s="191" t="s">
        <v>3185</v>
      </c>
      <c r="F1470" s="191" t="s">
        <v>8134</v>
      </c>
      <c r="G1470" s="191">
        <v>8</v>
      </c>
    </row>
    <row r="1471" spans="1:7" x14ac:dyDescent="0.25">
      <c r="A1471" s="191">
        <v>1470</v>
      </c>
      <c r="B1471" s="191" t="s">
        <v>3173</v>
      </c>
      <c r="C1471" s="191" t="s">
        <v>8133</v>
      </c>
      <c r="D1471" s="191" t="s">
        <v>3160</v>
      </c>
      <c r="E1471" s="191" t="s">
        <v>3185</v>
      </c>
      <c r="F1471" s="191" t="s">
        <v>8134</v>
      </c>
      <c r="G1471" s="191">
        <v>8</v>
      </c>
    </row>
    <row r="1472" spans="1:7" x14ac:dyDescent="0.25">
      <c r="A1472" s="191">
        <v>1471</v>
      </c>
      <c r="B1472" s="191" t="s">
        <v>3173</v>
      </c>
      <c r="C1472" s="191" t="s">
        <v>8133</v>
      </c>
      <c r="D1472" s="191" t="s">
        <v>3160</v>
      </c>
      <c r="E1472" s="191" t="s">
        <v>3185</v>
      </c>
      <c r="F1472" s="191" t="s">
        <v>8134</v>
      </c>
      <c r="G1472" s="191">
        <v>8</v>
      </c>
    </row>
    <row r="1473" spans="1:7" x14ac:dyDescent="0.25">
      <c r="A1473" s="191">
        <v>1472</v>
      </c>
      <c r="B1473" s="191" t="s">
        <v>3173</v>
      </c>
      <c r="C1473" s="191" t="s">
        <v>8133</v>
      </c>
      <c r="D1473" s="191" t="s">
        <v>3160</v>
      </c>
      <c r="E1473" s="191" t="s">
        <v>3185</v>
      </c>
      <c r="F1473" s="191" t="s">
        <v>8134</v>
      </c>
      <c r="G1473" s="191">
        <v>8</v>
      </c>
    </row>
    <row r="1474" spans="1:7" x14ac:dyDescent="0.25">
      <c r="A1474" s="191">
        <v>1473</v>
      </c>
      <c r="B1474" s="191" t="s">
        <v>3173</v>
      </c>
      <c r="C1474" s="191" t="s">
        <v>8133</v>
      </c>
      <c r="D1474" s="191" t="s">
        <v>3160</v>
      </c>
      <c r="E1474" s="191" t="s">
        <v>3185</v>
      </c>
      <c r="F1474" s="191" t="s">
        <v>8134</v>
      </c>
      <c r="G1474" s="191">
        <v>8</v>
      </c>
    </row>
    <row r="1475" spans="1:7" x14ac:dyDescent="0.25">
      <c r="A1475" s="191">
        <v>1474</v>
      </c>
      <c r="B1475" s="191" t="s">
        <v>3173</v>
      </c>
      <c r="C1475" s="191" t="s">
        <v>8133</v>
      </c>
      <c r="D1475" s="191" t="s">
        <v>3160</v>
      </c>
      <c r="E1475" s="191" t="s">
        <v>3185</v>
      </c>
      <c r="F1475" s="191" t="s">
        <v>8134</v>
      </c>
      <c r="G1475" s="191">
        <v>8</v>
      </c>
    </row>
    <row r="1476" spans="1:7" x14ac:dyDescent="0.25">
      <c r="A1476" s="191">
        <v>1475</v>
      </c>
      <c r="B1476" s="191" t="s">
        <v>3173</v>
      </c>
      <c r="C1476" s="191" t="s">
        <v>8133</v>
      </c>
      <c r="D1476" s="191" t="s">
        <v>3160</v>
      </c>
      <c r="E1476" s="191" t="s">
        <v>3185</v>
      </c>
      <c r="F1476" s="191" t="s">
        <v>8134</v>
      </c>
      <c r="G1476" s="191">
        <v>8</v>
      </c>
    </row>
    <row r="1477" spans="1:7" x14ac:dyDescent="0.25">
      <c r="A1477" s="191">
        <v>1476</v>
      </c>
      <c r="B1477" s="191" t="s">
        <v>3173</v>
      </c>
      <c r="C1477" s="191" t="s">
        <v>8133</v>
      </c>
      <c r="D1477" s="191" t="s">
        <v>3160</v>
      </c>
      <c r="E1477" s="191" t="s">
        <v>3185</v>
      </c>
      <c r="F1477" s="191" t="s">
        <v>8134</v>
      </c>
      <c r="G1477" s="191">
        <v>8</v>
      </c>
    </row>
    <row r="1478" spans="1:7" x14ac:dyDescent="0.25">
      <c r="A1478" s="191">
        <v>1477</v>
      </c>
      <c r="B1478" s="191" t="s">
        <v>3173</v>
      </c>
      <c r="C1478" s="191" t="s">
        <v>8133</v>
      </c>
      <c r="D1478" s="191" t="s">
        <v>3160</v>
      </c>
      <c r="E1478" s="191" t="s">
        <v>3185</v>
      </c>
      <c r="F1478" s="191" t="s">
        <v>8134</v>
      </c>
      <c r="G1478" s="191">
        <v>8</v>
      </c>
    </row>
    <row r="1479" spans="1:7" x14ac:dyDescent="0.25">
      <c r="A1479" s="191">
        <v>1478</v>
      </c>
      <c r="B1479" s="191" t="s">
        <v>3173</v>
      </c>
      <c r="C1479" s="191" t="s">
        <v>8133</v>
      </c>
      <c r="D1479" s="191" t="s">
        <v>3160</v>
      </c>
      <c r="E1479" s="191" t="s">
        <v>3185</v>
      </c>
      <c r="F1479" s="191" t="s">
        <v>8134</v>
      </c>
      <c r="G1479" s="191">
        <v>8</v>
      </c>
    </row>
    <row r="1480" spans="1:7" x14ac:dyDescent="0.25">
      <c r="A1480" s="191">
        <v>1479</v>
      </c>
      <c r="B1480" s="191" t="s">
        <v>3173</v>
      </c>
      <c r="C1480" s="191" t="s">
        <v>8133</v>
      </c>
      <c r="D1480" s="191" t="s">
        <v>3160</v>
      </c>
      <c r="E1480" s="191" t="s">
        <v>3185</v>
      </c>
      <c r="F1480" s="191" t="s">
        <v>8134</v>
      </c>
      <c r="G1480" s="191">
        <v>8</v>
      </c>
    </row>
    <row r="1481" spans="1:7" x14ac:dyDescent="0.25">
      <c r="A1481" s="191">
        <v>1480</v>
      </c>
      <c r="B1481" s="191" t="s">
        <v>3173</v>
      </c>
      <c r="C1481" s="191" t="s">
        <v>8133</v>
      </c>
      <c r="D1481" s="191" t="s">
        <v>3160</v>
      </c>
      <c r="E1481" s="191" t="s">
        <v>3185</v>
      </c>
      <c r="F1481" s="191" t="s">
        <v>8134</v>
      </c>
      <c r="G1481" s="191">
        <v>8</v>
      </c>
    </row>
    <row r="1482" spans="1:7" x14ac:dyDescent="0.25">
      <c r="A1482" s="191">
        <v>1481</v>
      </c>
      <c r="B1482" s="191" t="s">
        <v>3173</v>
      </c>
      <c r="C1482" s="191" t="s">
        <v>8133</v>
      </c>
      <c r="D1482" s="191" t="s">
        <v>3160</v>
      </c>
      <c r="E1482" s="191" t="s">
        <v>3185</v>
      </c>
      <c r="F1482" s="191" t="s">
        <v>8134</v>
      </c>
      <c r="G1482" s="191">
        <v>8</v>
      </c>
    </row>
    <row r="1483" spans="1:7" x14ac:dyDescent="0.25">
      <c r="A1483" s="191">
        <v>1482</v>
      </c>
      <c r="B1483" s="191" t="s">
        <v>3173</v>
      </c>
      <c r="C1483" s="191" t="s">
        <v>8133</v>
      </c>
      <c r="D1483" s="191" t="s">
        <v>3160</v>
      </c>
      <c r="E1483" s="191" t="s">
        <v>3185</v>
      </c>
      <c r="F1483" s="191" t="s">
        <v>8134</v>
      </c>
      <c r="G1483" s="191">
        <v>8</v>
      </c>
    </row>
    <row r="1484" spans="1:7" x14ac:dyDescent="0.25">
      <c r="A1484" s="191">
        <v>1483</v>
      </c>
      <c r="B1484" s="191" t="s">
        <v>3173</v>
      </c>
      <c r="C1484" s="191" t="s">
        <v>8133</v>
      </c>
      <c r="D1484" s="191" t="s">
        <v>3160</v>
      </c>
      <c r="E1484" s="191" t="s">
        <v>3185</v>
      </c>
      <c r="F1484" s="191" t="s">
        <v>8134</v>
      </c>
      <c r="G1484" s="191">
        <v>8</v>
      </c>
    </row>
    <row r="1485" spans="1:7" x14ac:dyDescent="0.25">
      <c r="A1485" s="191">
        <v>1484</v>
      </c>
      <c r="B1485" s="191" t="s">
        <v>3173</v>
      </c>
      <c r="C1485" s="191" t="s">
        <v>8133</v>
      </c>
      <c r="D1485" s="191" t="s">
        <v>3160</v>
      </c>
      <c r="E1485" s="191" t="s">
        <v>3185</v>
      </c>
      <c r="F1485" s="191" t="s">
        <v>8134</v>
      </c>
      <c r="G1485" s="191">
        <v>8</v>
      </c>
    </row>
    <row r="1486" spans="1:7" x14ac:dyDescent="0.25">
      <c r="A1486" s="191">
        <v>1485</v>
      </c>
      <c r="B1486" s="191" t="s">
        <v>3173</v>
      </c>
      <c r="C1486" s="191" t="s">
        <v>8133</v>
      </c>
      <c r="D1486" s="191" t="s">
        <v>3160</v>
      </c>
      <c r="E1486" s="191" t="s">
        <v>3185</v>
      </c>
      <c r="F1486" s="191" t="s">
        <v>8134</v>
      </c>
      <c r="G1486" s="191">
        <v>8</v>
      </c>
    </row>
    <row r="1487" spans="1:7" x14ac:dyDescent="0.25">
      <c r="A1487" s="191">
        <v>1486</v>
      </c>
      <c r="B1487" s="191" t="s">
        <v>3173</v>
      </c>
      <c r="C1487" s="191" t="s">
        <v>8133</v>
      </c>
      <c r="D1487" s="191" t="s">
        <v>3160</v>
      </c>
      <c r="E1487" s="191" t="s">
        <v>3185</v>
      </c>
      <c r="F1487" s="191" t="s">
        <v>8134</v>
      </c>
      <c r="G1487" s="191">
        <v>8</v>
      </c>
    </row>
    <row r="1488" spans="1:7" x14ac:dyDescent="0.25">
      <c r="A1488" s="191">
        <v>1487</v>
      </c>
      <c r="B1488" s="191" t="s">
        <v>3173</v>
      </c>
      <c r="C1488" s="191" t="s">
        <v>8133</v>
      </c>
      <c r="D1488" s="191" t="s">
        <v>3160</v>
      </c>
      <c r="E1488" s="191" t="s">
        <v>3185</v>
      </c>
      <c r="F1488" s="191" t="s">
        <v>8134</v>
      </c>
      <c r="G1488" s="191">
        <v>8</v>
      </c>
    </row>
    <row r="1489" spans="1:7" x14ac:dyDescent="0.25">
      <c r="A1489" s="191">
        <v>1488</v>
      </c>
      <c r="B1489" s="191" t="s">
        <v>3173</v>
      </c>
      <c r="C1489" s="191" t="s">
        <v>8133</v>
      </c>
      <c r="D1489" s="191" t="s">
        <v>3160</v>
      </c>
      <c r="E1489" s="191" t="s">
        <v>3185</v>
      </c>
      <c r="F1489" s="191" t="s">
        <v>8134</v>
      </c>
      <c r="G1489" s="191">
        <v>8</v>
      </c>
    </row>
    <row r="1490" spans="1:7" x14ac:dyDescent="0.25">
      <c r="A1490" s="191">
        <v>1489</v>
      </c>
      <c r="B1490" s="191" t="s">
        <v>3173</v>
      </c>
      <c r="C1490" s="191" t="s">
        <v>8133</v>
      </c>
      <c r="D1490" s="191" t="s">
        <v>3160</v>
      </c>
      <c r="E1490" s="191" t="s">
        <v>3185</v>
      </c>
      <c r="F1490" s="191" t="s">
        <v>8134</v>
      </c>
      <c r="G1490" s="191">
        <v>8</v>
      </c>
    </row>
    <row r="1491" spans="1:7" x14ac:dyDescent="0.25">
      <c r="A1491" s="191">
        <v>1490</v>
      </c>
      <c r="B1491" s="191" t="s">
        <v>3173</v>
      </c>
      <c r="C1491" s="191" t="s">
        <v>8133</v>
      </c>
      <c r="D1491" s="191" t="s">
        <v>3160</v>
      </c>
      <c r="E1491" s="191" t="s">
        <v>3185</v>
      </c>
      <c r="F1491" s="191" t="s">
        <v>8134</v>
      </c>
      <c r="G1491" s="191">
        <v>8</v>
      </c>
    </row>
    <row r="1492" spans="1:7" x14ac:dyDescent="0.25">
      <c r="A1492" s="191">
        <v>1491</v>
      </c>
      <c r="B1492" s="191" t="s">
        <v>3173</v>
      </c>
      <c r="C1492" s="191" t="s">
        <v>8133</v>
      </c>
      <c r="D1492" s="191" t="s">
        <v>3160</v>
      </c>
      <c r="E1492" s="191" t="s">
        <v>3185</v>
      </c>
      <c r="F1492" s="191" t="s">
        <v>8134</v>
      </c>
      <c r="G1492" s="191">
        <v>8</v>
      </c>
    </row>
    <row r="1493" spans="1:7" x14ac:dyDescent="0.25">
      <c r="A1493" s="191">
        <v>1492</v>
      </c>
      <c r="B1493" s="191" t="s">
        <v>3173</v>
      </c>
      <c r="C1493" s="191" t="s">
        <v>8133</v>
      </c>
      <c r="D1493" s="191" t="s">
        <v>3160</v>
      </c>
      <c r="E1493" s="191" t="s">
        <v>3185</v>
      </c>
      <c r="F1493" s="191" t="s">
        <v>8134</v>
      </c>
      <c r="G1493" s="191">
        <v>8</v>
      </c>
    </row>
    <row r="1494" spans="1:7" x14ac:dyDescent="0.25">
      <c r="A1494" s="191">
        <v>1493</v>
      </c>
      <c r="B1494" s="191" t="s">
        <v>3173</v>
      </c>
      <c r="C1494" s="191" t="s">
        <v>8133</v>
      </c>
      <c r="D1494" s="191" t="s">
        <v>3160</v>
      </c>
      <c r="E1494" s="191" t="s">
        <v>3185</v>
      </c>
      <c r="F1494" s="191" t="s">
        <v>8134</v>
      </c>
      <c r="G1494" s="191">
        <v>8</v>
      </c>
    </row>
    <row r="1495" spans="1:7" x14ac:dyDescent="0.25">
      <c r="A1495" s="191">
        <v>1494</v>
      </c>
      <c r="B1495" s="191" t="s">
        <v>3173</v>
      </c>
      <c r="C1495" s="191" t="s">
        <v>8133</v>
      </c>
      <c r="D1495" s="191" t="s">
        <v>3160</v>
      </c>
      <c r="E1495" s="191" t="s">
        <v>3185</v>
      </c>
      <c r="F1495" s="191" t="s">
        <v>8134</v>
      </c>
      <c r="G1495" s="191">
        <v>8</v>
      </c>
    </row>
    <row r="1496" spans="1:7" x14ac:dyDescent="0.25">
      <c r="A1496" s="191">
        <v>1495</v>
      </c>
      <c r="B1496" s="191" t="s">
        <v>5717</v>
      </c>
      <c r="C1496" s="191" t="s">
        <v>8133</v>
      </c>
      <c r="D1496" s="191" t="s">
        <v>3160</v>
      </c>
      <c r="E1496" s="191" t="s">
        <v>3186</v>
      </c>
      <c r="F1496" s="191" t="s">
        <v>8135</v>
      </c>
      <c r="G1496" s="191">
        <v>13</v>
      </c>
    </row>
    <row r="1497" spans="1:7" x14ac:dyDescent="0.25">
      <c r="A1497" s="191">
        <v>1496</v>
      </c>
      <c r="B1497" s="191" t="s">
        <v>3173</v>
      </c>
      <c r="C1497" s="191" t="s">
        <v>8133</v>
      </c>
      <c r="D1497" s="191" t="s">
        <v>3160</v>
      </c>
      <c r="E1497" s="191" t="s">
        <v>3185</v>
      </c>
      <c r="F1497" s="191" t="s">
        <v>8134</v>
      </c>
      <c r="G1497" s="191">
        <v>8</v>
      </c>
    </row>
    <row r="1498" spans="1:7" x14ac:dyDescent="0.25">
      <c r="A1498" s="191">
        <v>1497</v>
      </c>
      <c r="B1498" s="191" t="s">
        <v>5717</v>
      </c>
      <c r="C1498" s="191" t="s">
        <v>8133</v>
      </c>
      <c r="D1498" s="191" t="s">
        <v>3160</v>
      </c>
      <c r="E1498" s="191" t="s">
        <v>3186</v>
      </c>
      <c r="F1498" s="191" t="s">
        <v>8135</v>
      </c>
      <c r="G1498" s="191">
        <v>13</v>
      </c>
    </row>
    <row r="1499" spans="1:7" x14ac:dyDescent="0.25">
      <c r="A1499" s="191">
        <v>1498</v>
      </c>
      <c r="B1499" s="191" t="s">
        <v>5717</v>
      </c>
      <c r="C1499" s="191" t="s">
        <v>8133</v>
      </c>
      <c r="D1499" s="191" t="s">
        <v>3160</v>
      </c>
      <c r="E1499" s="191" t="s">
        <v>3186</v>
      </c>
      <c r="F1499" s="191" t="s">
        <v>8135</v>
      </c>
      <c r="G1499" s="191">
        <v>13</v>
      </c>
    </row>
    <row r="1500" spans="1:7" x14ac:dyDescent="0.25">
      <c r="A1500" s="191">
        <v>1499</v>
      </c>
      <c r="B1500" s="191" t="s">
        <v>5717</v>
      </c>
      <c r="C1500" s="191" t="s">
        <v>8133</v>
      </c>
      <c r="D1500" s="191" t="s">
        <v>3160</v>
      </c>
      <c r="E1500" s="191" t="s">
        <v>3186</v>
      </c>
      <c r="F1500" s="191" t="s">
        <v>8135</v>
      </c>
      <c r="G1500" s="191">
        <v>13</v>
      </c>
    </row>
    <row r="1501" spans="1:7" x14ac:dyDescent="0.25">
      <c r="A1501" s="191">
        <v>1500</v>
      </c>
      <c r="B1501" s="191" t="s">
        <v>5717</v>
      </c>
      <c r="C1501" s="191" t="s">
        <v>8133</v>
      </c>
      <c r="D1501" s="191" t="s">
        <v>3160</v>
      </c>
      <c r="E1501" s="191" t="s">
        <v>3186</v>
      </c>
      <c r="F1501" s="191" t="s">
        <v>8135</v>
      </c>
      <c r="G1501" s="191">
        <v>13</v>
      </c>
    </row>
    <row r="1502" spans="1:7" x14ac:dyDescent="0.25">
      <c r="A1502" s="191">
        <v>1501</v>
      </c>
      <c r="B1502" s="191" t="s">
        <v>5717</v>
      </c>
      <c r="C1502" s="191" t="s">
        <v>8133</v>
      </c>
      <c r="D1502" s="191" t="s">
        <v>3160</v>
      </c>
      <c r="E1502" s="191" t="s">
        <v>3186</v>
      </c>
      <c r="F1502" s="191" t="s">
        <v>8135</v>
      </c>
      <c r="G1502" s="191">
        <v>13</v>
      </c>
    </row>
    <row r="1503" spans="1:7" x14ac:dyDescent="0.25">
      <c r="A1503" s="191">
        <v>1502</v>
      </c>
      <c r="B1503" s="191" t="s">
        <v>5717</v>
      </c>
      <c r="C1503" s="191" t="s">
        <v>8133</v>
      </c>
      <c r="D1503" s="191" t="s">
        <v>3160</v>
      </c>
      <c r="E1503" s="191" t="s">
        <v>3186</v>
      </c>
      <c r="F1503" s="191" t="s">
        <v>8135</v>
      </c>
      <c r="G1503" s="191">
        <v>13</v>
      </c>
    </row>
    <row r="1504" spans="1:7" x14ac:dyDescent="0.25">
      <c r="A1504" s="191">
        <v>1503</v>
      </c>
      <c r="B1504" s="191" t="s">
        <v>5717</v>
      </c>
      <c r="C1504" s="191" t="s">
        <v>8133</v>
      </c>
      <c r="D1504" s="191" t="s">
        <v>3160</v>
      </c>
      <c r="E1504" s="191" t="s">
        <v>3186</v>
      </c>
      <c r="F1504" s="191" t="s">
        <v>8135</v>
      </c>
      <c r="G1504" s="191">
        <v>13</v>
      </c>
    </row>
    <row r="1505" spans="1:7" x14ac:dyDescent="0.25">
      <c r="A1505" s="191">
        <v>1504</v>
      </c>
      <c r="B1505" s="191" t="s">
        <v>5717</v>
      </c>
      <c r="C1505" s="191" t="s">
        <v>8133</v>
      </c>
      <c r="D1505" s="191" t="s">
        <v>3160</v>
      </c>
      <c r="E1505" s="191" t="s">
        <v>3186</v>
      </c>
      <c r="F1505" s="191" t="s">
        <v>8135</v>
      </c>
      <c r="G1505" s="191">
        <v>13</v>
      </c>
    </row>
    <row r="1506" spans="1:7" x14ac:dyDescent="0.25">
      <c r="A1506" s="191">
        <v>1505</v>
      </c>
      <c r="B1506" s="191" t="s">
        <v>5717</v>
      </c>
      <c r="C1506" s="191" t="s">
        <v>8133</v>
      </c>
      <c r="D1506" s="191" t="s">
        <v>3160</v>
      </c>
      <c r="E1506" s="191" t="s">
        <v>3186</v>
      </c>
      <c r="F1506" s="191" t="s">
        <v>8135</v>
      </c>
      <c r="G1506" s="191">
        <v>13</v>
      </c>
    </row>
    <row r="1507" spans="1:7" x14ac:dyDescent="0.25">
      <c r="A1507" s="191">
        <v>1506</v>
      </c>
      <c r="B1507" s="191" t="s">
        <v>5717</v>
      </c>
      <c r="C1507" s="191" t="s">
        <v>8133</v>
      </c>
      <c r="D1507" s="191" t="s">
        <v>3160</v>
      </c>
      <c r="E1507" s="191" t="s">
        <v>3186</v>
      </c>
      <c r="F1507" s="191" t="s">
        <v>8135</v>
      </c>
      <c r="G1507" s="191">
        <v>13</v>
      </c>
    </row>
    <row r="1508" spans="1:7" x14ac:dyDescent="0.25">
      <c r="A1508" s="191">
        <v>1507</v>
      </c>
      <c r="B1508" s="191" t="s">
        <v>5717</v>
      </c>
      <c r="C1508" s="191" t="s">
        <v>8133</v>
      </c>
      <c r="D1508" s="191" t="s">
        <v>3160</v>
      </c>
      <c r="E1508" s="191" t="s">
        <v>3186</v>
      </c>
      <c r="F1508" s="191" t="s">
        <v>8135</v>
      </c>
      <c r="G1508" s="191">
        <v>13</v>
      </c>
    </row>
    <row r="1509" spans="1:7" x14ac:dyDescent="0.25">
      <c r="A1509" s="191">
        <v>1508</v>
      </c>
      <c r="B1509" s="191" t="s">
        <v>5717</v>
      </c>
      <c r="C1509" s="191" t="s">
        <v>8133</v>
      </c>
      <c r="D1509" s="191" t="s">
        <v>3160</v>
      </c>
      <c r="E1509" s="191" t="s">
        <v>3186</v>
      </c>
      <c r="F1509" s="191" t="s">
        <v>8135</v>
      </c>
      <c r="G1509" s="191">
        <v>13</v>
      </c>
    </row>
    <row r="1510" spans="1:7" x14ac:dyDescent="0.25">
      <c r="A1510" s="191">
        <v>1509</v>
      </c>
      <c r="B1510" s="191" t="s">
        <v>5717</v>
      </c>
      <c r="C1510" s="191" t="s">
        <v>8133</v>
      </c>
      <c r="D1510" s="191" t="s">
        <v>3160</v>
      </c>
      <c r="E1510" s="191" t="s">
        <v>3186</v>
      </c>
      <c r="F1510" s="191" t="s">
        <v>8135</v>
      </c>
      <c r="G1510" s="191">
        <v>13</v>
      </c>
    </row>
    <row r="1511" spans="1:7" x14ac:dyDescent="0.25">
      <c r="A1511" s="191">
        <v>1510</v>
      </c>
      <c r="B1511" s="191" t="s">
        <v>5717</v>
      </c>
      <c r="C1511" s="191" t="s">
        <v>8133</v>
      </c>
      <c r="D1511" s="191" t="s">
        <v>3160</v>
      </c>
      <c r="E1511" s="191" t="s">
        <v>3186</v>
      </c>
      <c r="F1511" s="191" t="s">
        <v>8135</v>
      </c>
      <c r="G1511" s="191">
        <v>13</v>
      </c>
    </row>
    <row r="1512" spans="1:7" x14ac:dyDescent="0.25">
      <c r="A1512" s="191">
        <v>1511</v>
      </c>
      <c r="B1512" s="191" t="s">
        <v>5717</v>
      </c>
      <c r="C1512" s="191" t="s">
        <v>8133</v>
      </c>
      <c r="D1512" s="191" t="s">
        <v>3160</v>
      </c>
      <c r="E1512" s="191" t="s">
        <v>3186</v>
      </c>
      <c r="F1512" s="191" t="s">
        <v>8135</v>
      </c>
      <c r="G1512" s="191">
        <v>13</v>
      </c>
    </row>
    <row r="1513" spans="1:7" x14ac:dyDescent="0.25">
      <c r="A1513" s="191">
        <v>1512</v>
      </c>
      <c r="B1513" s="191" t="s">
        <v>5717</v>
      </c>
      <c r="C1513" s="191" t="s">
        <v>8133</v>
      </c>
      <c r="D1513" s="191" t="s">
        <v>3160</v>
      </c>
      <c r="E1513" s="191" t="s">
        <v>3186</v>
      </c>
      <c r="F1513" s="191" t="s">
        <v>8135</v>
      </c>
      <c r="G1513" s="191">
        <v>13</v>
      </c>
    </row>
    <row r="1514" spans="1:7" x14ac:dyDescent="0.25">
      <c r="A1514" s="191">
        <v>1513</v>
      </c>
      <c r="B1514" s="191" t="s">
        <v>5717</v>
      </c>
      <c r="C1514" s="191" t="s">
        <v>8133</v>
      </c>
      <c r="D1514" s="191" t="s">
        <v>3160</v>
      </c>
      <c r="E1514" s="191" t="s">
        <v>3186</v>
      </c>
      <c r="F1514" s="191" t="s">
        <v>8135</v>
      </c>
      <c r="G1514" s="191">
        <v>13</v>
      </c>
    </row>
    <row r="1515" spans="1:7" x14ac:dyDescent="0.25">
      <c r="A1515" s="191">
        <v>1514</v>
      </c>
      <c r="B1515" s="191" t="s">
        <v>5717</v>
      </c>
      <c r="C1515" s="191" t="s">
        <v>8133</v>
      </c>
      <c r="D1515" s="191" t="s">
        <v>3160</v>
      </c>
      <c r="E1515" s="191" t="s">
        <v>3186</v>
      </c>
      <c r="F1515" s="191" t="s">
        <v>8135</v>
      </c>
      <c r="G1515" s="191">
        <v>13</v>
      </c>
    </row>
    <row r="1516" spans="1:7" x14ac:dyDescent="0.25">
      <c r="A1516" s="191">
        <v>1515</v>
      </c>
      <c r="B1516" s="191" t="s">
        <v>5717</v>
      </c>
      <c r="C1516" s="191" t="s">
        <v>8133</v>
      </c>
      <c r="D1516" s="191" t="s">
        <v>3160</v>
      </c>
      <c r="E1516" s="191" t="s">
        <v>3186</v>
      </c>
      <c r="F1516" s="191" t="s">
        <v>8135</v>
      </c>
      <c r="G1516" s="191">
        <v>13</v>
      </c>
    </row>
    <row r="1517" spans="1:7" x14ac:dyDescent="0.25">
      <c r="A1517" s="191">
        <v>1516</v>
      </c>
      <c r="B1517" s="191" t="s">
        <v>5717</v>
      </c>
      <c r="C1517" s="191" t="s">
        <v>8133</v>
      </c>
      <c r="D1517" s="191" t="s">
        <v>3160</v>
      </c>
      <c r="E1517" s="191" t="s">
        <v>3186</v>
      </c>
      <c r="F1517" s="191" t="s">
        <v>8135</v>
      </c>
      <c r="G1517" s="191">
        <v>13</v>
      </c>
    </row>
    <row r="1518" spans="1:7" x14ac:dyDescent="0.25">
      <c r="A1518" s="191">
        <v>1517</v>
      </c>
      <c r="B1518" s="191" t="s">
        <v>5717</v>
      </c>
      <c r="C1518" s="191" t="s">
        <v>8133</v>
      </c>
      <c r="D1518" s="191" t="s">
        <v>3160</v>
      </c>
      <c r="E1518" s="191" t="s">
        <v>3186</v>
      </c>
      <c r="F1518" s="191" t="s">
        <v>8135</v>
      </c>
      <c r="G1518" s="191">
        <v>13</v>
      </c>
    </row>
    <row r="1519" spans="1:7" x14ac:dyDescent="0.25">
      <c r="A1519" s="191">
        <v>1518</v>
      </c>
      <c r="B1519" s="191" t="s">
        <v>5717</v>
      </c>
      <c r="C1519" s="191" t="s">
        <v>8133</v>
      </c>
      <c r="D1519" s="191" t="s">
        <v>3160</v>
      </c>
      <c r="E1519" s="191" t="s">
        <v>3186</v>
      </c>
      <c r="F1519" s="191" t="s">
        <v>8135</v>
      </c>
      <c r="G1519" s="191">
        <v>13</v>
      </c>
    </row>
    <row r="1520" spans="1:7" x14ac:dyDescent="0.25">
      <c r="A1520" s="191">
        <v>1519</v>
      </c>
      <c r="B1520" s="191" t="s">
        <v>5717</v>
      </c>
      <c r="C1520" s="191" t="s">
        <v>8133</v>
      </c>
      <c r="D1520" s="191" t="s">
        <v>3160</v>
      </c>
      <c r="E1520" s="191" t="s">
        <v>3186</v>
      </c>
      <c r="F1520" s="191" t="s">
        <v>8135</v>
      </c>
      <c r="G1520" s="191">
        <v>13</v>
      </c>
    </row>
    <row r="1521" spans="1:7" x14ac:dyDescent="0.25">
      <c r="A1521" s="191">
        <v>1520</v>
      </c>
      <c r="B1521" s="191" t="s">
        <v>5717</v>
      </c>
      <c r="C1521" s="191" t="s">
        <v>8133</v>
      </c>
      <c r="D1521" s="191" t="s">
        <v>3160</v>
      </c>
      <c r="E1521" s="191" t="s">
        <v>3186</v>
      </c>
      <c r="F1521" s="191" t="s">
        <v>8135</v>
      </c>
      <c r="G1521" s="191">
        <v>13</v>
      </c>
    </row>
    <row r="1522" spans="1:7" x14ac:dyDescent="0.25">
      <c r="A1522" s="191">
        <v>1521</v>
      </c>
      <c r="B1522" s="191" t="s">
        <v>5717</v>
      </c>
      <c r="C1522" s="191" t="s">
        <v>8133</v>
      </c>
      <c r="D1522" s="191" t="s">
        <v>3160</v>
      </c>
      <c r="E1522" s="191" t="s">
        <v>3186</v>
      </c>
      <c r="F1522" s="191" t="s">
        <v>8135</v>
      </c>
      <c r="G1522" s="191">
        <v>13</v>
      </c>
    </row>
    <row r="1523" spans="1:7" x14ac:dyDescent="0.25">
      <c r="A1523" s="191">
        <v>1522</v>
      </c>
      <c r="B1523" s="191" t="s">
        <v>5717</v>
      </c>
      <c r="C1523" s="191" t="s">
        <v>8133</v>
      </c>
      <c r="D1523" s="191" t="s">
        <v>3160</v>
      </c>
      <c r="E1523" s="191" t="s">
        <v>3186</v>
      </c>
      <c r="F1523" s="191" t="s">
        <v>8135</v>
      </c>
      <c r="G1523" s="191">
        <v>13</v>
      </c>
    </row>
    <row r="1524" spans="1:7" x14ac:dyDescent="0.25">
      <c r="A1524" s="191">
        <v>1523</v>
      </c>
      <c r="B1524" s="191" t="s">
        <v>5717</v>
      </c>
      <c r="C1524" s="191" t="s">
        <v>8133</v>
      </c>
      <c r="D1524" s="191" t="s">
        <v>3160</v>
      </c>
      <c r="E1524" s="191" t="s">
        <v>3186</v>
      </c>
      <c r="F1524" s="191" t="s">
        <v>8135</v>
      </c>
      <c r="G1524" s="191">
        <v>13</v>
      </c>
    </row>
    <row r="1525" spans="1:7" x14ac:dyDescent="0.25">
      <c r="A1525" s="191">
        <v>1524</v>
      </c>
      <c r="B1525" s="191" t="s">
        <v>5717</v>
      </c>
      <c r="C1525" s="191" t="s">
        <v>8133</v>
      </c>
      <c r="D1525" s="191" t="s">
        <v>3160</v>
      </c>
      <c r="E1525" s="191" t="s">
        <v>3186</v>
      </c>
      <c r="F1525" s="191" t="s">
        <v>8135</v>
      </c>
      <c r="G1525" s="191">
        <v>13</v>
      </c>
    </row>
    <row r="1526" spans="1:7" x14ac:dyDescent="0.25">
      <c r="A1526" s="191">
        <v>1525</v>
      </c>
      <c r="B1526" s="191" t="s">
        <v>5717</v>
      </c>
      <c r="C1526" s="191" t="s">
        <v>8133</v>
      </c>
      <c r="D1526" s="191" t="s">
        <v>3160</v>
      </c>
      <c r="E1526" s="191" t="s">
        <v>3186</v>
      </c>
      <c r="F1526" s="191" t="s">
        <v>8135</v>
      </c>
      <c r="G1526" s="191">
        <v>13</v>
      </c>
    </row>
    <row r="1527" spans="1:7" x14ac:dyDescent="0.25">
      <c r="A1527" s="191">
        <v>1526</v>
      </c>
      <c r="B1527" s="191" t="s">
        <v>5717</v>
      </c>
      <c r="C1527" s="191" t="s">
        <v>8133</v>
      </c>
      <c r="D1527" s="191" t="s">
        <v>3160</v>
      </c>
      <c r="E1527" s="191" t="s">
        <v>3186</v>
      </c>
      <c r="F1527" s="191" t="s">
        <v>8135</v>
      </c>
      <c r="G1527" s="191">
        <v>13</v>
      </c>
    </row>
    <row r="1528" spans="1:7" x14ac:dyDescent="0.25">
      <c r="A1528" s="191">
        <v>1527</v>
      </c>
      <c r="B1528" s="191" t="s">
        <v>5717</v>
      </c>
      <c r="C1528" s="191" t="s">
        <v>8133</v>
      </c>
      <c r="D1528" s="191" t="s">
        <v>3160</v>
      </c>
      <c r="E1528" s="191" t="s">
        <v>3186</v>
      </c>
      <c r="F1528" s="191" t="s">
        <v>8135</v>
      </c>
      <c r="G1528" s="191">
        <v>13</v>
      </c>
    </row>
    <row r="1529" spans="1:7" x14ac:dyDescent="0.25">
      <c r="A1529" s="191">
        <v>1528</v>
      </c>
      <c r="B1529" s="191" t="s">
        <v>5717</v>
      </c>
      <c r="C1529" s="191" t="s">
        <v>8133</v>
      </c>
      <c r="D1529" s="191" t="s">
        <v>3160</v>
      </c>
      <c r="E1529" s="191" t="s">
        <v>3186</v>
      </c>
      <c r="F1529" s="191" t="s">
        <v>8135</v>
      </c>
      <c r="G1529" s="191">
        <v>13</v>
      </c>
    </row>
    <row r="1530" spans="1:7" x14ac:dyDescent="0.25">
      <c r="A1530" s="191">
        <v>1529</v>
      </c>
      <c r="B1530" s="191" t="s">
        <v>5717</v>
      </c>
      <c r="C1530" s="191" t="s">
        <v>8133</v>
      </c>
      <c r="D1530" s="191" t="s">
        <v>3160</v>
      </c>
      <c r="E1530" s="191" t="s">
        <v>3186</v>
      </c>
      <c r="F1530" s="191" t="s">
        <v>8135</v>
      </c>
      <c r="G1530" s="191">
        <v>13</v>
      </c>
    </row>
    <row r="1531" spans="1:7" x14ac:dyDescent="0.25">
      <c r="A1531" s="191">
        <v>1530</v>
      </c>
      <c r="B1531" s="191" t="s">
        <v>5717</v>
      </c>
      <c r="C1531" s="191" t="s">
        <v>8133</v>
      </c>
      <c r="D1531" s="191" t="s">
        <v>3160</v>
      </c>
      <c r="E1531" s="191" t="s">
        <v>3186</v>
      </c>
      <c r="F1531" s="191" t="s">
        <v>8135</v>
      </c>
      <c r="G1531" s="191">
        <v>13</v>
      </c>
    </row>
    <row r="1532" spans="1:7" x14ac:dyDescent="0.25">
      <c r="A1532" s="191">
        <v>1531</v>
      </c>
      <c r="B1532" s="191" t="s">
        <v>5717</v>
      </c>
      <c r="C1532" s="191" t="s">
        <v>8133</v>
      </c>
      <c r="D1532" s="191" t="s">
        <v>3160</v>
      </c>
      <c r="E1532" s="191" t="s">
        <v>3186</v>
      </c>
      <c r="F1532" s="191" t="s">
        <v>8135</v>
      </c>
      <c r="G1532" s="191">
        <v>13</v>
      </c>
    </row>
    <row r="1533" spans="1:7" x14ac:dyDescent="0.25">
      <c r="A1533" s="191">
        <v>1532</v>
      </c>
      <c r="B1533" s="191" t="s">
        <v>5717</v>
      </c>
      <c r="C1533" s="191" t="s">
        <v>8133</v>
      </c>
      <c r="D1533" s="191" t="s">
        <v>3160</v>
      </c>
      <c r="E1533" s="191" t="s">
        <v>3186</v>
      </c>
      <c r="F1533" s="191" t="s">
        <v>8135</v>
      </c>
      <c r="G1533" s="191">
        <v>13</v>
      </c>
    </row>
    <row r="1534" spans="1:7" x14ac:dyDescent="0.25">
      <c r="A1534" s="191">
        <v>1533</v>
      </c>
      <c r="B1534" s="191" t="s">
        <v>5717</v>
      </c>
      <c r="C1534" s="191" t="s">
        <v>8133</v>
      </c>
      <c r="D1534" s="191" t="s">
        <v>3160</v>
      </c>
      <c r="E1534" s="191" t="s">
        <v>3186</v>
      </c>
      <c r="F1534" s="191" t="s">
        <v>8135</v>
      </c>
      <c r="G1534" s="191">
        <v>13</v>
      </c>
    </row>
    <row r="1535" spans="1:7" x14ac:dyDescent="0.25">
      <c r="A1535" s="191">
        <v>1534</v>
      </c>
      <c r="B1535" s="191" t="s">
        <v>5717</v>
      </c>
      <c r="C1535" s="191" t="s">
        <v>8133</v>
      </c>
      <c r="D1535" s="191" t="s">
        <v>3160</v>
      </c>
      <c r="E1535" s="191" t="s">
        <v>3186</v>
      </c>
      <c r="F1535" s="191" t="s">
        <v>8135</v>
      </c>
      <c r="G1535" s="191">
        <v>13</v>
      </c>
    </row>
    <row r="1536" spans="1:7" x14ac:dyDescent="0.25">
      <c r="A1536" s="191">
        <v>1535</v>
      </c>
      <c r="B1536" s="191" t="s">
        <v>5717</v>
      </c>
      <c r="C1536" s="191" t="s">
        <v>8133</v>
      </c>
      <c r="D1536" s="191" t="s">
        <v>3160</v>
      </c>
      <c r="E1536" s="191" t="s">
        <v>3186</v>
      </c>
      <c r="F1536" s="191" t="s">
        <v>8135</v>
      </c>
      <c r="G1536" s="191">
        <v>13</v>
      </c>
    </row>
    <row r="1537" spans="1:7" x14ac:dyDescent="0.25">
      <c r="A1537" s="191">
        <v>1536</v>
      </c>
      <c r="B1537" s="191" t="s">
        <v>5717</v>
      </c>
      <c r="C1537" s="191" t="s">
        <v>8133</v>
      </c>
      <c r="D1537" s="191" t="s">
        <v>3160</v>
      </c>
      <c r="E1537" s="191" t="s">
        <v>3186</v>
      </c>
      <c r="F1537" s="191" t="s">
        <v>8135</v>
      </c>
      <c r="G1537" s="191">
        <v>13</v>
      </c>
    </row>
    <row r="1538" spans="1:7" x14ac:dyDescent="0.25">
      <c r="A1538" s="191">
        <v>1537</v>
      </c>
      <c r="B1538" s="191" t="s">
        <v>5717</v>
      </c>
      <c r="C1538" s="191" t="s">
        <v>8133</v>
      </c>
      <c r="D1538" s="191" t="s">
        <v>3160</v>
      </c>
      <c r="E1538" s="191" t="s">
        <v>3186</v>
      </c>
      <c r="F1538" s="191" t="s">
        <v>8135</v>
      </c>
      <c r="G1538" s="191">
        <v>13</v>
      </c>
    </row>
    <row r="1539" spans="1:7" x14ac:dyDescent="0.25">
      <c r="A1539" s="191">
        <v>1538</v>
      </c>
      <c r="B1539" s="191" t="s">
        <v>5717</v>
      </c>
      <c r="C1539" s="191" t="s">
        <v>8133</v>
      </c>
      <c r="D1539" s="191" t="s">
        <v>3160</v>
      </c>
      <c r="E1539" s="191" t="s">
        <v>3186</v>
      </c>
      <c r="F1539" s="191" t="s">
        <v>8135</v>
      </c>
      <c r="G1539" s="191">
        <v>13</v>
      </c>
    </row>
    <row r="1540" spans="1:7" x14ac:dyDescent="0.25">
      <c r="A1540" s="191">
        <v>1539</v>
      </c>
      <c r="B1540" s="191" t="s">
        <v>5717</v>
      </c>
      <c r="C1540" s="191" t="s">
        <v>8133</v>
      </c>
      <c r="D1540" s="191" t="s">
        <v>3160</v>
      </c>
      <c r="E1540" s="191" t="s">
        <v>3186</v>
      </c>
      <c r="F1540" s="191" t="s">
        <v>8135</v>
      </c>
      <c r="G1540" s="191">
        <v>13</v>
      </c>
    </row>
    <row r="1541" spans="1:7" x14ac:dyDescent="0.25">
      <c r="A1541" s="191">
        <v>1540</v>
      </c>
      <c r="B1541" s="191" t="s">
        <v>5717</v>
      </c>
      <c r="C1541" s="191" t="s">
        <v>8133</v>
      </c>
      <c r="D1541" s="191" t="s">
        <v>3160</v>
      </c>
      <c r="E1541" s="191" t="s">
        <v>3186</v>
      </c>
      <c r="F1541" s="191" t="s">
        <v>8135</v>
      </c>
      <c r="G1541" s="191">
        <v>13</v>
      </c>
    </row>
    <row r="1542" spans="1:7" x14ac:dyDescent="0.25">
      <c r="A1542" s="191">
        <v>1541</v>
      </c>
      <c r="B1542" s="191" t="s">
        <v>5717</v>
      </c>
      <c r="C1542" s="191" t="s">
        <v>8133</v>
      </c>
      <c r="D1542" s="191" t="s">
        <v>3160</v>
      </c>
      <c r="E1542" s="191" t="s">
        <v>3186</v>
      </c>
      <c r="F1542" s="191" t="s">
        <v>8135</v>
      </c>
      <c r="G1542" s="191">
        <v>13</v>
      </c>
    </row>
    <row r="1543" spans="1:7" x14ac:dyDescent="0.25">
      <c r="A1543" s="191">
        <v>1542</v>
      </c>
      <c r="B1543" s="191" t="s">
        <v>5717</v>
      </c>
      <c r="C1543" s="191" t="s">
        <v>8133</v>
      </c>
      <c r="D1543" s="191" t="s">
        <v>3160</v>
      </c>
      <c r="E1543" s="191" t="s">
        <v>3186</v>
      </c>
      <c r="F1543" s="191" t="s">
        <v>8135</v>
      </c>
      <c r="G1543" s="191">
        <v>13</v>
      </c>
    </row>
    <row r="1544" spans="1:7" x14ac:dyDescent="0.25">
      <c r="A1544" s="191">
        <v>1543</v>
      </c>
      <c r="B1544" s="191" t="s">
        <v>5717</v>
      </c>
      <c r="C1544" s="191" t="s">
        <v>8133</v>
      </c>
      <c r="D1544" s="191" t="s">
        <v>3160</v>
      </c>
      <c r="E1544" s="191" t="s">
        <v>3186</v>
      </c>
      <c r="F1544" s="191" t="s">
        <v>8135</v>
      </c>
      <c r="G1544" s="191">
        <v>13</v>
      </c>
    </row>
    <row r="1545" spans="1:7" x14ac:dyDescent="0.25">
      <c r="A1545" s="191">
        <v>1544</v>
      </c>
      <c r="B1545" s="191" t="s">
        <v>5717</v>
      </c>
      <c r="C1545" s="191" t="s">
        <v>8133</v>
      </c>
      <c r="D1545" s="191" t="s">
        <v>3160</v>
      </c>
      <c r="E1545" s="191" t="s">
        <v>3186</v>
      </c>
      <c r="F1545" s="191" t="s">
        <v>8135</v>
      </c>
      <c r="G1545" s="191">
        <v>13</v>
      </c>
    </row>
    <row r="1546" spans="1:7" x14ac:dyDescent="0.25">
      <c r="A1546" s="191">
        <v>1545</v>
      </c>
      <c r="B1546" s="191" t="s">
        <v>5717</v>
      </c>
      <c r="C1546" s="191" t="s">
        <v>8133</v>
      </c>
      <c r="D1546" s="191" t="s">
        <v>3160</v>
      </c>
      <c r="E1546" s="191" t="s">
        <v>3186</v>
      </c>
      <c r="F1546" s="191" t="s">
        <v>8135</v>
      </c>
      <c r="G1546" s="191">
        <v>13</v>
      </c>
    </row>
    <row r="1547" spans="1:7" x14ac:dyDescent="0.25">
      <c r="A1547" s="191">
        <v>1546</v>
      </c>
      <c r="B1547" s="191" t="s">
        <v>5717</v>
      </c>
      <c r="C1547" s="191" t="s">
        <v>8133</v>
      </c>
      <c r="D1547" s="191" t="s">
        <v>3160</v>
      </c>
      <c r="E1547" s="191" t="s">
        <v>3186</v>
      </c>
      <c r="F1547" s="191" t="s">
        <v>8135</v>
      </c>
      <c r="G1547" s="191">
        <v>13</v>
      </c>
    </row>
    <row r="1548" spans="1:7" x14ac:dyDescent="0.25">
      <c r="A1548" s="191">
        <v>1547</v>
      </c>
      <c r="B1548" s="191" t="s">
        <v>5717</v>
      </c>
      <c r="C1548" s="191" t="s">
        <v>8133</v>
      </c>
      <c r="D1548" s="191" t="s">
        <v>3160</v>
      </c>
      <c r="E1548" s="191" t="s">
        <v>3186</v>
      </c>
      <c r="F1548" s="191" t="s">
        <v>8135</v>
      </c>
      <c r="G1548" s="191">
        <v>13</v>
      </c>
    </row>
    <row r="1549" spans="1:7" x14ac:dyDescent="0.25">
      <c r="A1549" s="191">
        <v>1548</v>
      </c>
      <c r="B1549" s="191" t="s">
        <v>5717</v>
      </c>
      <c r="C1549" s="191" t="s">
        <v>8133</v>
      </c>
      <c r="D1549" s="191" t="s">
        <v>3160</v>
      </c>
      <c r="E1549" s="191" t="s">
        <v>3186</v>
      </c>
      <c r="F1549" s="191" t="s">
        <v>8135</v>
      </c>
      <c r="G1549" s="191">
        <v>13</v>
      </c>
    </row>
    <row r="1550" spans="1:7" x14ac:dyDescent="0.25">
      <c r="A1550" s="191">
        <v>1549</v>
      </c>
      <c r="B1550" s="191" t="s">
        <v>5717</v>
      </c>
      <c r="C1550" s="191" t="s">
        <v>8133</v>
      </c>
      <c r="D1550" s="191" t="s">
        <v>3160</v>
      </c>
      <c r="E1550" s="191" t="s">
        <v>3186</v>
      </c>
      <c r="F1550" s="191" t="s">
        <v>8135</v>
      </c>
      <c r="G1550" s="191">
        <v>13</v>
      </c>
    </row>
    <row r="1551" spans="1:7" x14ac:dyDescent="0.25">
      <c r="A1551" s="191">
        <v>1550</v>
      </c>
      <c r="B1551" s="191" t="s">
        <v>5717</v>
      </c>
      <c r="C1551" s="191" t="s">
        <v>8133</v>
      </c>
      <c r="D1551" s="191" t="s">
        <v>3160</v>
      </c>
      <c r="E1551" s="191" t="s">
        <v>3186</v>
      </c>
      <c r="F1551" s="191" t="s">
        <v>8135</v>
      </c>
      <c r="G1551" s="191">
        <v>13</v>
      </c>
    </row>
    <row r="1552" spans="1:7" x14ac:dyDescent="0.25">
      <c r="A1552" s="191">
        <v>1551</v>
      </c>
      <c r="B1552" s="191" t="s">
        <v>5717</v>
      </c>
      <c r="C1552" s="191" t="s">
        <v>8133</v>
      </c>
      <c r="D1552" s="191" t="s">
        <v>3160</v>
      </c>
      <c r="E1552" s="191" t="s">
        <v>3186</v>
      </c>
      <c r="F1552" s="191" t="s">
        <v>8135</v>
      </c>
      <c r="G1552" s="191">
        <v>13</v>
      </c>
    </row>
    <row r="1553" spans="1:7" x14ac:dyDescent="0.25">
      <c r="A1553" s="191">
        <v>1552</v>
      </c>
      <c r="B1553" s="191" t="s">
        <v>5717</v>
      </c>
      <c r="C1553" s="191" t="s">
        <v>8133</v>
      </c>
      <c r="D1553" s="191" t="s">
        <v>3160</v>
      </c>
      <c r="E1553" s="191" t="s">
        <v>3186</v>
      </c>
      <c r="F1553" s="191" t="s">
        <v>8135</v>
      </c>
      <c r="G1553" s="191">
        <v>13</v>
      </c>
    </row>
    <row r="1554" spans="1:7" x14ac:dyDescent="0.25">
      <c r="A1554" s="191">
        <v>1553</v>
      </c>
      <c r="B1554" s="191" t="s">
        <v>5717</v>
      </c>
      <c r="C1554" s="191" t="s">
        <v>8133</v>
      </c>
      <c r="D1554" s="191" t="s">
        <v>3160</v>
      </c>
      <c r="E1554" s="191" t="s">
        <v>3186</v>
      </c>
      <c r="F1554" s="191" t="s">
        <v>8135</v>
      </c>
      <c r="G1554" s="191">
        <v>13</v>
      </c>
    </row>
    <row r="1555" spans="1:7" x14ac:dyDescent="0.25">
      <c r="A1555" s="191">
        <v>1554</v>
      </c>
      <c r="B1555" s="191" t="s">
        <v>5717</v>
      </c>
      <c r="C1555" s="191" t="s">
        <v>8133</v>
      </c>
      <c r="D1555" s="191" t="s">
        <v>3160</v>
      </c>
      <c r="E1555" s="191" t="s">
        <v>3186</v>
      </c>
      <c r="F1555" s="191" t="s">
        <v>8135</v>
      </c>
      <c r="G1555" s="191">
        <v>13</v>
      </c>
    </row>
    <row r="1556" spans="1:7" x14ac:dyDescent="0.25">
      <c r="A1556" s="191">
        <v>1555</v>
      </c>
      <c r="B1556" s="191" t="s">
        <v>5717</v>
      </c>
      <c r="C1556" s="191" t="s">
        <v>8133</v>
      </c>
      <c r="D1556" s="191" t="s">
        <v>3160</v>
      </c>
      <c r="E1556" s="191" t="s">
        <v>3186</v>
      </c>
      <c r="F1556" s="191" t="s">
        <v>8135</v>
      </c>
      <c r="G1556" s="191">
        <v>13</v>
      </c>
    </row>
    <row r="1557" spans="1:7" x14ac:dyDescent="0.25">
      <c r="A1557" s="191">
        <v>1556</v>
      </c>
      <c r="B1557" s="191" t="s">
        <v>5717</v>
      </c>
      <c r="C1557" s="191" t="s">
        <v>8133</v>
      </c>
      <c r="D1557" s="191" t="s">
        <v>3160</v>
      </c>
      <c r="E1557" s="191" t="s">
        <v>3186</v>
      </c>
      <c r="F1557" s="191" t="s">
        <v>8135</v>
      </c>
      <c r="G1557" s="191">
        <v>13</v>
      </c>
    </row>
    <row r="1558" spans="1:7" x14ac:dyDescent="0.25">
      <c r="A1558" s="191">
        <v>1557</v>
      </c>
      <c r="B1558" s="191" t="s">
        <v>5717</v>
      </c>
      <c r="C1558" s="191" t="s">
        <v>8133</v>
      </c>
      <c r="D1558" s="191" t="s">
        <v>3160</v>
      </c>
      <c r="E1558" s="191" t="s">
        <v>3186</v>
      </c>
      <c r="F1558" s="191" t="s">
        <v>8135</v>
      </c>
      <c r="G1558" s="191">
        <v>13</v>
      </c>
    </row>
    <row r="1559" spans="1:7" x14ac:dyDescent="0.25">
      <c r="A1559" s="191">
        <v>1558</v>
      </c>
      <c r="B1559" s="191" t="s">
        <v>5717</v>
      </c>
      <c r="C1559" s="191" t="s">
        <v>8133</v>
      </c>
      <c r="D1559" s="191" t="s">
        <v>3160</v>
      </c>
      <c r="E1559" s="191" t="s">
        <v>3186</v>
      </c>
      <c r="F1559" s="191" t="s">
        <v>8135</v>
      </c>
      <c r="G1559" s="191">
        <v>13</v>
      </c>
    </row>
    <row r="1560" spans="1:7" x14ac:dyDescent="0.25">
      <c r="A1560" s="191">
        <v>1559</v>
      </c>
      <c r="B1560" s="191" t="s">
        <v>5717</v>
      </c>
      <c r="C1560" s="191" t="s">
        <v>8133</v>
      </c>
      <c r="D1560" s="191" t="s">
        <v>3160</v>
      </c>
      <c r="E1560" s="191" t="s">
        <v>3186</v>
      </c>
      <c r="F1560" s="191" t="s">
        <v>8135</v>
      </c>
      <c r="G1560" s="191">
        <v>13</v>
      </c>
    </row>
    <row r="1561" spans="1:7" x14ac:dyDescent="0.25">
      <c r="A1561" s="191">
        <v>1560</v>
      </c>
      <c r="B1561" s="191" t="s">
        <v>5717</v>
      </c>
      <c r="C1561" s="191" t="s">
        <v>8133</v>
      </c>
      <c r="D1561" s="191" t="s">
        <v>3160</v>
      </c>
      <c r="E1561" s="191" t="s">
        <v>3186</v>
      </c>
      <c r="F1561" s="191" t="s">
        <v>8135</v>
      </c>
      <c r="G1561" s="191">
        <v>13</v>
      </c>
    </row>
    <row r="1562" spans="1:7" x14ac:dyDescent="0.25">
      <c r="A1562" s="191">
        <v>1561</v>
      </c>
      <c r="B1562" s="191" t="s">
        <v>5717</v>
      </c>
      <c r="C1562" s="191" t="s">
        <v>8133</v>
      </c>
      <c r="D1562" s="191" t="s">
        <v>3160</v>
      </c>
      <c r="E1562" s="191" t="s">
        <v>3186</v>
      </c>
      <c r="F1562" s="191" t="s">
        <v>8135</v>
      </c>
      <c r="G1562" s="191">
        <v>13</v>
      </c>
    </row>
    <row r="1563" spans="1:7" x14ac:dyDescent="0.25">
      <c r="A1563" s="191">
        <v>1562</v>
      </c>
      <c r="B1563" s="191" t="s">
        <v>5717</v>
      </c>
      <c r="C1563" s="191" t="s">
        <v>8133</v>
      </c>
      <c r="D1563" s="191" t="s">
        <v>3160</v>
      </c>
      <c r="E1563" s="191" t="s">
        <v>3186</v>
      </c>
      <c r="F1563" s="191" t="s">
        <v>8135</v>
      </c>
      <c r="G1563" s="191">
        <v>13</v>
      </c>
    </row>
    <row r="1564" spans="1:7" x14ac:dyDescent="0.25">
      <c r="A1564" s="191">
        <v>1563</v>
      </c>
      <c r="B1564" s="191" t="s">
        <v>5717</v>
      </c>
      <c r="C1564" s="191" t="s">
        <v>8133</v>
      </c>
      <c r="D1564" s="191" t="s">
        <v>3160</v>
      </c>
      <c r="E1564" s="191" t="s">
        <v>3186</v>
      </c>
      <c r="F1564" s="191" t="s">
        <v>8135</v>
      </c>
      <c r="G1564" s="191">
        <v>13</v>
      </c>
    </row>
    <row r="1565" spans="1:7" x14ac:dyDescent="0.25">
      <c r="A1565" s="191">
        <v>1564</v>
      </c>
      <c r="B1565" s="191" t="s">
        <v>5717</v>
      </c>
      <c r="C1565" s="191" t="s">
        <v>8133</v>
      </c>
      <c r="D1565" s="191" t="s">
        <v>3160</v>
      </c>
      <c r="E1565" s="191" t="s">
        <v>3186</v>
      </c>
      <c r="F1565" s="191" t="s">
        <v>8135</v>
      </c>
      <c r="G1565" s="191">
        <v>13</v>
      </c>
    </row>
    <row r="1566" spans="1:7" x14ac:dyDescent="0.25">
      <c r="A1566" s="191">
        <v>1565</v>
      </c>
      <c r="B1566" s="191" t="s">
        <v>5717</v>
      </c>
      <c r="C1566" s="191" t="s">
        <v>8133</v>
      </c>
      <c r="D1566" s="191" t="s">
        <v>3160</v>
      </c>
      <c r="E1566" s="191" t="s">
        <v>3186</v>
      </c>
      <c r="F1566" s="191" t="s">
        <v>8135</v>
      </c>
      <c r="G1566" s="191">
        <v>13</v>
      </c>
    </row>
    <row r="1567" spans="1:7" x14ac:dyDescent="0.25">
      <c r="A1567" s="191">
        <v>1566</v>
      </c>
      <c r="B1567" s="191" t="s">
        <v>5717</v>
      </c>
      <c r="C1567" s="191" t="s">
        <v>8133</v>
      </c>
      <c r="D1567" s="191" t="s">
        <v>3160</v>
      </c>
      <c r="E1567" s="191" t="s">
        <v>3186</v>
      </c>
      <c r="F1567" s="191" t="s">
        <v>8135</v>
      </c>
      <c r="G1567" s="191">
        <v>13</v>
      </c>
    </row>
    <row r="1568" spans="1:7" x14ac:dyDescent="0.25">
      <c r="A1568" s="191">
        <v>1567</v>
      </c>
      <c r="B1568" s="191" t="s">
        <v>5717</v>
      </c>
      <c r="C1568" s="191" t="s">
        <v>8133</v>
      </c>
      <c r="D1568" s="191" t="s">
        <v>3160</v>
      </c>
      <c r="E1568" s="191" t="s">
        <v>3186</v>
      </c>
      <c r="F1568" s="191" t="s">
        <v>8135</v>
      </c>
      <c r="G1568" s="191">
        <v>13</v>
      </c>
    </row>
    <row r="1569" spans="1:7" x14ac:dyDescent="0.25">
      <c r="A1569" s="191">
        <v>1568</v>
      </c>
      <c r="B1569" s="191" t="s">
        <v>5717</v>
      </c>
      <c r="C1569" s="191" t="s">
        <v>8133</v>
      </c>
      <c r="D1569" s="191" t="s">
        <v>3160</v>
      </c>
      <c r="E1569" s="191" t="s">
        <v>3186</v>
      </c>
      <c r="F1569" s="191" t="s">
        <v>8135</v>
      </c>
      <c r="G1569" s="191">
        <v>13</v>
      </c>
    </row>
    <row r="1570" spans="1:7" x14ac:dyDescent="0.25">
      <c r="A1570" s="191">
        <v>1569</v>
      </c>
      <c r="B1570" s="191" t="s">
        <v>5717</v>
      </c>
      <c r="C1570" s="191" t="s">
        <v>8133</v>
      </c>
      <c r="D1570" s="191" t="s">
        <v>3160</v>
      </c>
      <c r="E1570" s="191" t="s">
        <v>3186</v>
      </c>
      <c r="F1570" s="191" t="s">
        <v>8135</v>
      </c>
      <c r="G1570" s="191">
        <v>13</v>
      </c>
    </row>
    <row r="1571" spans="1:7" x14ac:dyDescent="0.25">
      <c r="A1571" s="191">
        <v>1570</v>
      </c>
      <c r="B1571" s="191" t="s">
        <v>5717</v>
      </c>
      <c r="C1571" s="191" t="s">
        <v>8133</v>
      </c>
      <c r="D1571" s="191" t="s">
        <v>3160</v>
      </c>
      <c r="E1571" s="191" t="s">
        <v>3186</v>
      </c>
      <c r="F1571" s="191" t="s">
        <v>8135</v>
      </c>
      <c r="G1571" s="191">
        <v>13</v>
      </c>
    </row>
    <row r="1572" spans="1:7" x14ac:dyDescent="0.25">
      <c r="A1572" s="191">
        <v>1571</v>
      </c>
      <c r="B1572" s="191" t="s">
        <v>5717</v>
      </c>
      <c r="C1572" s="191" t="s">
        <v>8133</v>
      </c>
      <c r="D1572" s="191" t="s">
        <v>3160</v>
      </c>
      <c r="E1572" s="191" t="s">
        <v>3186</v>
      </c>
      <c r="F1572" s="191" t="s">
        <v>8135</v>
      </c>
      <c r="G1572" s="191">
        <v>13</v>
      </c>
    </row>
    <row r="1573" spans="1:7" x14ac:dyDescent="0.25">
      <c r="A1573" s="191">
        <v>1572</v>
      </c>
      <c r="B1573" s="191" t="s">
        <v>5717</v>
      </c>
      <c r="C1573" s="191" t="s">
        <v>8133</v>
      </c>
      <c r="D1573" s="191" t="s">
        <v>3160</v>
      </c>
      <c r="E1573" s="191" t="s">
        <v>3186</v>
      </c>
      <c r="F1573" s="191" t="s">
        <v>8135</v>
      </c>
      <c r="G1573" s="191">
        <v>13</v>
      </c>
    </row>
    <row r="1574" spans="1:7" x14ac:dyDescent="0.25">
      <c r="A1574" s="191">
        <v>1573</v>
      </c>
      <c r="B1574" s="191" t="s">
        <v>5717</v>
      </c>
      <c r="C1574" s="191" t="s">
        <v>8133</v>
      </c>
      <c r="D1574" s="191" t="s">
        <v>3160</v>
      </c>
      <c r="E1574" s="191" t="s">
        <v>3186</v>
      </c>
      <c r="F1574" s="191" t="s">
        <v>8135</v>
      </c>
      <c r="G1574" s="191">
        <v>13</v>
      </c>
    </row>
    <row r="1575" spans="1:7" x14ac:dyDescent="0.25">
      <c r="A1575" s="191">
        <v>1574</v>
      </c>
      <c r="B1575" s="191" t="s">
        <v>5717</v>
      </c>
      <c r="C1575" s="191" t="s">
        <v>8133</v>
      </c>
      <c r="D1575" s="191" t="s">
        <v>3160</v>
      </c>
      <c r="E1575" s="191" t="s">
        <v>3186</v>
      </c>
      <c r="F1575" s="191" t="s">
        <v>8135</v>
      </c>
      <c r="G1575" s="191">
        <v>13</v>
      </c>
    </row>
    <row r="1576" spans="1:7" x14ac:dyDescent="0.25">
      <c r="A1576" s="191">
        <v>1575</v>
      </c>
      <c r="B1576" s="191" t="s">
        <v>5717</v>
      </c>
      <c r="C1576" s="191" t="s">
        <v>8133</v>
      </c>
      <c r="D1576" s="191" t="s">
        <v>3160</v>
      </c>
      <c r="E1576" s="191" t="s">
        <v>3186</v>
      </c>
      <c r="F1576" s="191" t="s">
        <v>8135</v>
      </c>
      <c r="G1576" s="191">
        <v>13</v>
      </c>
    </row>
    <row r="1577" spans="1:7" x14ac:dyDescent="0.25">
      <c r="A1577" s="191">
        <v>1576</v>
      </c>
      <c r="B1577" s="191" t="s">
        <v>5717</v>
      </c>
      <c r="C1577" s="191" t="s">
        <v>8133</v>
      </c>
      <c r="D1577" s="191" t="s">
        <v>3160</v>
      </c>
      <c r="E1577" s="191" t="s">
        <v>3186</v>
      </c>
      <c r="F1577" s="191" t="s">
        <v>8135</v>
      </c>
      <c r="G1577" s="191">
        <v>13</v>
      </c>
    </row>
    <row r="1578" spans="1:7" x14ac:dyDescent="0.25">
      <c r="A1578" s="191">
        <v>1577</v>
      </c>
      <c r="B1578" s="191" t="s">
        <v>5717</v>
      </c>
      <c r="C1578" s="191" t="s">
        <v>8133</v>
      </c>
      <c r="D1578" s="191" t="s">
        <v>3160</v>
      </c>
      <c r="E1578" s="191" t="s">
        <v>3186</v>
      </c>
      <c r="F1578" s="191" t="s">
        <v>8135</v>
      </c>
      <c r="G1578" s="191">
        <v>13</v>
      </c>
    </row>
    <row r="1579" spans="1:7" x14ac:dyDescent="0.25">
      <c r="A1579" s="191">
        <v>1578</v>
      </c>
      <c r="B1579" s="191" t="s">
        <v>5717</v>
      </c>
      <c r="C1579" s="191" t="s">
        <v>8133</v>
      </c>
      <c r="D1579" s="191" t="s">
        <v>3160</v>
      </c>
      <c r="E1579" s="191" t="s">
        <v>3186</v>
      </c>
      <c r="F1579" s="191" t="s">
        <v>8135</v>
      </c>
      <c r="G1579" s="191">
        <v>13</v>
      </c>
    </row>
    <row r="1580" spans="1:7" x14ac:dyDescent="0.25">
      <c r="A1580" s="191">
        <v>1579</v>
      </c>
      <c r="B1580" s="191" t="s">
        <v>5717</v>
      </c>
      <c r="C1580" s="191" t="s">
        <v>8133</v>
      </c>
      <c r="D1580" s="191" t="s">
        <v>3160</v>
      </c>
      <c r="E1580" s="191" t="s">
        <v>3186</v>
      </c>
      <c r="F1580" s="191" t="s">
        <v>8135</v>
      </c>
      <c r="G1580" s="191">
        <v>13</v>
      </c>
    </row>
    <row r="1581" spans="1:7" x14ac:dyDescent="0.25">
      <c r="A1581" s="191">
        <v>1580</v>
      </c>
      <c r="B1581" s="191" t="s">
        <v>5717</v>
      </c>
      <c r="C1581" s="191" t="s">
        <v>8133</v>
      </c>
      <c r="D1581" s="191" t="s">
        <v>3160</v>
      </c>
      <c r="E1581" s="191" t="s">
        <v>3186</v>
      </c>
      <c r="F1581" s="191" t="s">
        <v>8135</v>
      </c>
      <c r="G1581" s="191">
        <v>13</v>
      </c>
    </row>
    <row r="1582" spans="1:7" x14ac:dyDescent="0.25">
      <c r="A1582" s="191">
        <v>1581</v>
      </c>
      <c r="B1582" s="191" t="s">
        <v>5717</v>
      </c>
      <c r="C1582" s="191" t="s">
        <v>8133</v>
      </c>
      <c r="D1582" s="191" t="s">
        <v>3160</v>
      </c>
      <c r="E1582" s="191" t="s">
        <v>3186</v>
      </c>
      <c r="F1582" s="191" t="s">
        <v>8135</v>
      </c>
      <c r="G1582" s="191">
        <v>13</v>
      </c>
    </row>
    <row r="1583" spans="1:7" x14ac:dyDescent="0.25">
      <c r="A1583" s="191">
        <v>1582</v>
      </c>
      <c r="B1583" s="191" t="s">
        <v>5717</v>
      </c>
      <c r="C1583" s="191" t="s">
        <v>8133</v>
      </c>
      <c r="D1583" s="191" t="s">
        <v>3160</v>
      </c>
      <c r="E1583" s="191" t="s">
        <v>3186</v>
      </c>
      <c r="F1583" s="191" t="s">
        <v>8135</v>
      </c>
      <c r="G1583" s="191">
        <v>13</v>
      </c>
    </row>
    <row r="1584" spans="1:7" x14ac:dyDescent="0.25">
      <c r="A1584" s="191">
        <v>1583</v>
      </c>
      <c r="B1584" s="191" t="s">
        <v>5847</v>
      </c>
      <c r="C1584" s="191" t="s">
        <v>8133</v>
      </c>
      <c r="D1584" s="191" t="s">
        <v>3160</v>
      </c>
      <c r="E1584" s="191" t="s">
        <v>3186</v>
      </c>
      <c r="F1584" s="191" t="s">
        <v>8136</v>
      </c>
      <c r="G1584" s="191">
        <v>12</v>
      </c>
    </row>
    <row r="1585" spans="1:7" x14ac:dyDescent="0.25">
      <c r="A1585" s="191">
        <v>1584</v>
      </c>
      <c r="B1585" s="191" t="s">
        <v>5847</v>
      </c>
      <c r="C1585" s="191" t="s">
        <v>8133</v>
      </c>
      <c r="D1585" s="191" t="s">
        <v>3160</v>
      </c>
      <c r="E1585" s="191" t="s">
        <v>3186</v>
      </c>
      <c r="F1585" s="191" t="s">
        <v>8136</v>
      </c>
      <c r="G1585" s="191">
        <v>12</v>
      </c>
    </row>
    <row r="1586" spans="1:7" x14ac:dyDescent="0.25">
      <c r="A1586" s="191">
        <v>1585</v>
      </c>
      <c r="B1586" s="191" t="s">
        <v>5847</v>
      </c>
      <c r="C1586" s="191" t="s">
        <v>8133</v>
      </c>
      <c r="D1586" s="191" t="s">
        <v>3160</v>
      </c>
      <c r="E1586" s="191" t="s">
        <v>3186</v>
      </c>
      <c r="F1586" s="191" t="s">
        <v>8136</v>
      </c>
      <c r="G1586" s="191">
        <v>12</v>
      </c>
    </row>
    <row r="1587" spans="1:7" x14ac:dyDescent="0.25">
      <c r="A1587" s="191">
        <v>1586</v>
      </c>
      <c r="B1587" s="191" t="s">
        <v>5847</v>
      </c>
      <c r="C1587" s="191" t="s">
        <v>8133</v>
      </c>
      <c r="D1587" s="191" t="s">
        <v>3160</v>
      </c>
      <c r="E1587" s="191" t="s">
        <v>3186</v>
      </c>
      <c r="F1587" s="191" t="s">
        <v>8136</v>
      </c>
      <c r="G1587" s="191">
        <v>12</v>
      </c>
    </row>
    <row r="1588" spans="1:7" x14ac:dyDescent="0.25">
      <c r="A1588" s="191">
        <v>1587</v>
      </c>
      <c r="B1588" s="191" t="s">
        <v>5847</v>
      </c>
      <c r="C1588" s="191" t="s">
        <v>8133</v>
      </c>
      <c r="D1588" s="191" t="s">
        <v>3160</v>
      </c>
      <c r="E1588" s="191" t="s">
        <v>3186</v>
      </c>
      <c r="F1588" s="191" t="s">
        <v>8136</v>
      </c>
      <c r="G1588" s="191">
        <v>12</v>
      </c>
    </row>
    <row r="1589" spans="1:7" x14ac:dyDescent="0.25">
      <c r="A1589" s="191">
        <v>1588</v>
      </c>
      <c r="B1589" s="191" t="s">
        <v>5847</v>
      </c>
      <c r="C1589" s="191" t="s">
        <v>8133</v>
      </c>
      <c r="D1589" s="191" t="s">
        <v>3160</v>
      </c>
      <c r="E1589" s="191" t="s">
        <v>3186</v>
      </c>
      <c r="F1589" s="191" t="s">
        <v>8136</v>
      </c>
      <c r="G1589" s="191">
        <v>12</v>
      </c>
    </row>
    <row r="1590" spans="1:7" x14ac:dyDescent="0.25">
      <c r="A1590" s="191">
        <v>1589</v>
      </c>
      <c r="B1590" s="191" t="s">
        <v>5847</v>
      </c>
      <c r="C1590" s="191" t="s">
        <v>8133</v>
      </c>
      <c r="D1590" s="191" t="s">
        <v>3160</v>
      </c>
      <c r="E1590" s="191" t="s">
        <v>3186</v>
      </c>
      <c r="F1590" s="191" t="s">
        <v>8136</v>
      </c>
      <c r="G1590" s="191">
        <v>12</v>
      </c>
    </row>
    <row r="1591" spans="1:7" x14ac:dyDescent="0.25">
      <c r="A1591" s="191">
        <v>1590</v>
      </c>
      <c r="B1591" s="191" t="s">
        <v>5847</v>
      </c>
      <c r="C1591" s="191" t="s">
        <v>8133</v>
      </c>
      <c r="D1591" s="191" t="s">
        <v>3160</v>
      </c>
      <c r="E1591" s="191" t="s">
        <v>3186</v>
      </c>
      <c r="F1591" s="191" t="s">
        <v>8136</v>
      </c>
      <c r="G1591" s="191">
        <v>12</v>
      </c>
    </row>
    <row r="1592" spans="1:7" x14ac:dyDescent="0.25">
      <c r="A1592" s="191">
        <v>1591</v>
      </c>
      <c r="B1592" s="191" t="s">
        <v>5847</v>
      </c>
      <c r="C1592" s="191" t="s">
        <v>8133</v>
      </c>
      <c r="D1592" s="191" t="s">
        <v>3160</v>
      </c>
      <c r="E1592" s="191" t="s">
        <v>3186</v>
      </c>
      <c r="F1592" s="191" t="s">
        <v>8136</v>
      </c>
      <c r="G1592" s="191">
        <v>12</v>
      </c>
    </row>
    <row r="1593" spans="1:7" x14ac:dyDescent="0.25">
      <c r="A1593" s="191">
        <v>1592</v>
      </c>
      <c r="B1593" s="191" t="s">
        <v>5847</v>
      </c>
      <c r="C1593" s="191" t="s">
        <v>8133</v>
      </c>
      <c r="D1593" s="191" t="s">
        <v>3160</v>
      </c>
      <c r="E1593" s="191" t="s">
        <v>3186</v>
      </c>
      <c r="F1593" s="191" t="s">
        <v>8136</v>
      </c>
      <c r="G1593" s="191">
        <v>12</v>
      </c>
    </row>
    <row r="1594" spans="1:7" x14ac:dyDescent="0.25">
      <c r="A1594" s="191">
        <v>1593</v>
      </c>
      <c r="B1594" s="191" t="s">
        <v>5847</v>
      </c>
      <c r="C1594" s="191" t="s">
        <v>8133</v>
      </c>
      <c r="D1594" s="191" t="s">
        <v>3160</v>
      </c>
      <c r="E1594" s="191" t="s">
        <v>3186</v>
      </c>
      <c r="F1594" s="191" t="s">
        <v>8136</v>
      </c>
      <c r="G1594" s="191">
        <v>12</v>
      </c>
    </row>
    <row r="1595" spans="1:7" x14ac:dyDescent="0.25">
      <c r="A1595" s="191">
        <v>1594</v>
      </c>
      <c r="B1595" s="191" t="s">
        <v>5847</v>
      </c>
      <c r="C1595" s="191" t="s">
        <v>8133</v>
      </c>
      <c r="D1595" s="191" t="s">
        <v>3160</v>
      </c>
      <c r="E1595" s="191" t="s">
        <v>3186</v>
      </c>
      <c r="F1595" s="191" t="s">
        <v>8136</v>
      </c>
      <c r="G1595" s="191">
        <v>12</v>
      </c>
    </row>
    <row r="1596" spans="1:7" x14ac:dyDescent="0.25">
      <c r="A1596" s="191">
        <v>1595</v>
      </c>
      <c r="B1596" s="191" t="s">
        <v>5847</v>
      </c>
      <c r="C1596" s="191" t="s">
        <v>8133</v>
      </c>
      <c r="D1596" s="191" t="s">
        <v>3160</v>
      </c>
      <c r="E1596" s="191" t="s">
        <v>3186</v>
      </c>
      <c r="F1596" s="191" t="s">
        <v>8136</v>
      </c>
      <c r="G1596" s="191">
        <v>12</v>
      </c>
    </row>
    <row r="1597" spans="1:7" x14ac:dyDescent="0.25">
      <c r="A1597" s="191">
        <v>1596</v>
      </c>
      <c r="B1597" s="191" t="s">
        <v>5847</v>
      </c>
      <c r="C1597" s="191" t="s">
        <v>8133</v>
      </c>
      <c r="D1597" s="191" t="s">
        <v>3160</v>
      </c>
      <c r="E1597" s="191" t="s">
        <v>3186</v>
      </c>
      <c r="F1597" s="191" t="s">
        <v>8136</v>
      </c>
      <c r="G1597" s="191">
        <v>12</v>
      </c>
    </row>
    <row r="1598" spans="1:7" x14ac:dyDescent="0.25">
      <c r="A1598" s="191">
        <v>1597</v>
      </c>
      <c r="B1598" s="191" t="s">
        <v>5847</v>
      </c>
      <c r="C1598" s="191" t="s">
        <v>8133</v>
      </c>
      <c r="D1598" s="191" t="s">
        <v>3160</v>
      </c>
      <c r="E1598" s="191" t="s">
        <v>3186</v>
      </c>
      <c r="F1598" s="191" t="s">
        <v>8136</v>
      </c>
      <c r="G1598" s="191">
        <v>12</v>
      </c>
    </row>
    <row r="1599" spans="1:7" x14ac:dyDescent="0.25">
      <c r="A1599" s="191">
        <v>1598</v>
      </c>
      <c r="B1599" s="191" t="s">
        <v>5847</v>
      </c>
      <c r="C1599" s="191" t="s">
        <v>8133</v>
      </c>
      <c r="D1599" s="191" t="s">
        <v>3160</v>
      </c>
      <c r="E1599" s="191" t="s">
        <v>3186</v>
      </c>
      <c r="F1599" s="191" t="s">
        <v>8136</v>
      </c>
      <c r="G1599" s="191">
        <v>12</v>
      </c>
    </row>
    <row r="1600" spans="1:7" x14ac:dyDescent="0.25">
      <c r="A1600" s="191">
        <v>1599</v>
      </c>
      <c r="B1600" s="191" t="s">
        <v>5847</v>
      </c>
      <c r="C1600" s="191" t="s">
        <v>8133</v>
      </c>
      <c r="D1600" s="191" t="s">
        <v>3160</v>
      </c>
      <c r="E1600" s="191" t="s">
        <v>3186</v>
      </c>
      <c r="F1600" s="191" t="s">
        <v>8136</v>
      </c>
      <c r="G1600" s="191">
        <v>12</v>
      </c>
    </row>
    <row r="1601" spans="1:7" x14ac:dyDescent="0.25">
      <c r="A1601" s="191">
        <v>1600</v>
      </c>
      <c r="B1601" s="191" t="s">
        <v>5847</v>
      </c>
      <c r="C1601" s="191" t="s">
        <v>8133</v>
      </c>
      <c r="D1601" s="191" t="s">
        <v>3160</v>
      </c>
      <c r="E1601" s="191" t="s">
        <v>3186</v>
      </c>
      <c r="F1601" s="191" t="s">
        <v>8136</v>
      </c>
      <c r="G1601" s="191">
        <v>12</v>
      </c>
    </row>
    <row r="1602" spans="1:7" x14ac:dyDescent="0.25">
      <c r="A1602" s="191">
        <v>1601</v>
      </c>
      <c r="B1602" s="191" t="s">
        <v>5847</v>
      </c>
      <c r="C1602" s="191" t="s">
        <v>8133</v>
      </c>
      <c r="D1602" s="191" t="s">
        <v>3160</v>
      </c>
      <c r="E1602" s="191" t="s">
        <v>3186</v>
      </c>
      <c r="F1602" s="191" t="s">
        <v>8136</v>
      </c>
      <c r="G1602" s="191">
        <v>12</v>
      </c>
    </row>
    <row r="1603" spans="1:7" x14ac:dyDescent="0.25">
      <c r="A1603" s="191">
        <v>1602</v>
      </c>
      <c r="B1603" s="191" t="s">
        <v>5847</v>
      </c>
      <c r="C1603" s="191" t="s">
        <v>8133</v>
      </c>
      <c r="D1603" s="191" t="s">
        <v>3160</v>
      </c>
      <c r="E1603" s="191" t="s">
        <v>3186</v>
      </c>
      <c r="F1603" s="191" t="s">
        <v>8136</v>
      </c>
      <c r="G1603" s="191">
        <v>12</v>
      </c>
    </row>
    <row r="1604" spans="1:7" x14ac:dyDescent="0.25">
      <c r="A1604" s="191">
        <v>1603</v>
      </c>
      <c r="B1604" s="191" t="s">
        <v>5847</v>
      </c>
      <c r="C1604" s="191" t="s">
        <v>8133</v>
      </c>
      <c r="D1604" s="191" t="s">
        <v>3160</v>
      </c>
      <c r="E1604" s="191" t="s">
        <v>3186</v>
      </c>
      <c r="F1604" s="191" t="s">
        <v>8136</v>
      </c>
      <c r="G1604" s="191">
        <v>12</v>
      </c>
    </row>
    <row r="1605" spans="1:7" x14ac:dyDescent="0.25">
      <c r="A1605" s="191">
        <v>1604</v>
      </c>
      <c r="B1605" s="191" t="s">
        <v>5847</v>
      </c>
      <c r="C1605" s="191" t="s">
        <v>8133</v>
      </c>
      <c r="D1605" s="191" t="s">
        <v>3160</v>
      </c>
      <c r="E1605" s="191" t="s">
        <v>3186</v>
      </c>
      <c r="F1605" s="191" t="s">
        <v>8136</v>
      </c>
      <c r="G1605" s="191">
        <v>12</v>
      </c>
    </row>
    <row r="1606" spans="1:7" x14ac:dyDescent="0.25">
      <c r="A1606" s="191">
        <v>1605</v>
      </c>
      <c r="B1606" s="191" t="s">
        <v>5847</v>
      </c>
      <c r="C1606" s="191" t="s">
        <v>8133</v>
      </c>
      <c r="D1606" s="191" t="s">
        <v>3160</v>
      </c>
      <c r="E1606" s="191" t="s">
        <v>3186</v>
      </c>
      <c r="F1606" s="191" t="s">
        <v>8136</v>
      </c>
      <c r="G1606" s="191">
        <v>12</v>
      </c>
    </row>
    <row r="1607" spans="1:7" x14ac:dyDescent="0.25">
      <c r="A1607" s="191">
        <v>1606</v>
      </c>
      <c r="B1607" s="191" t="s">
        <v>5847</v>
      </c>
      <c r="C1607" s="191" t="s">
        <v>8133</v>
      </c>
      <c r="D1607" s="191" t="s">
        <v>3160</v>
      </c>
      <c r="E1607" s="191" t="s">
        <v>3186</v>
      </c>
      <c r="F1607" s="191" t="s">
        <v>8136</v>
      </c>
      <c r="G1607" s="191">
        <v>12</v>
      </c>
    </row>
    <row r="1608" spans="1:7" x14ac:dyDescent="0.25">
      <c r="A1608" s="191">
        <v>1607</v>
      </c>
      <c r="B1608" s="191" t="s">
        <v>5847</v>
      </c>
      <c r="C1608" s="191" t="s">
        <v>8133</v>
      </c>
      <c r="D1608" s="191" t="s">
        <v>3160</v>
      </c>
      <c r="E1608" s="191" t="s">
        <v>3186</v>
      </c>
      <c r="F1608" s="191" t="s">
        <v>8136</v>
      </c>
      <c r="G1608" s="191">
        <v>12</v>
      </c>
    </row>
    <row r="1609" spans="1:7" x14ac:dyDescent="0.25">
      <c r="A1609" s="191">
        <v>1608</v>
      </c>
      <c r="B1609" s="191" t="s">
        <v>5847</v>
      </c>
      <c r="C1609" s="191" t="s">
        <v>8133</v>
      </c>
      <c r="D1609" s="191" t="s">
        <v>3160</v>
      </c>
      <c r="E1609" s="191" t="s">
        <v>3186</v>
      </c>
      <c r="F1609" s="191" t="s">
        <v>8136</v>
      </c>
      <c r="G1609" s="191">
        <v>12</v>
      </c>
    </row>
    <row r="1610" spans="1:7" x14ac:dyDescent="0.25">
      <c r="A1610" s="191">
        <v>1609</v>
      </c>
      <c r="B1610" s="191" t="s">
        <v>5847</v>
      </c>
      <c r="C1610" s="191" t="s">
        <v>8133</v>
      </c>
      <c r="D1610" s="191" t="s">
        <v>3160</v>
      </c>
      <c r="E1610" s="191" t="s">
        <v>3186</v>
      </c>
      <c r="F1610" s="191" t="s">
        <v>8136</v>
      </c>
      <c r="G1610" s="191">
        <v>12</v>
      </c>
    </row>
    <row r="1611" spans="1:7" x14ac:dyDescent="0.25">
      <c r="A1611" s="191">
        <v>1610</v>
      </c>
      <c r="B1611" s="191" t="s">
        <v>5847</v>
      </c>
      <c r="C1611" s="191" t="s">
        <v>8133</v>
      </c>
      <c r="D1611" s="191" t="s">
        <v>3160</v>
      </c>
      <c r="E1611" s="191" t="s">
        <v>3186</v>
      </c>
      <c r="F1611" s="191" t="s">
        <v>8136</v>
      </c>
      <c r="G1611" s="191">
        <v>12</v>
      </c>
    </row>
    <row r="1612" spans="1:7" x14ac:dyDescent="0.25">
      <c r="A1612" s="191">
        <v>1611</v>
      </c>
      <c r="B1612" s="191" t="s">
        <v>5847</v>
      </c>
      <c r="C1612" s="191" t="s">
        <v>8133</v>
      </c>
      <c r="D1612" s="191" t="s">
        <v>3160</v>
      </c>
      <c r="E1612" s="191" t="s">
        <v>3186</v>
      </c>
      <c r="F1612" s="191" t="s">
        <v>8136</v>
      </c>
      <c r="G1612" s="191">
        <v>12</v>
      </c>
    </row>
    <row r="1613" spans="1:7" x14ac:dyDescent="0.25">
      <c r="A1613" s="191">
        <v>1612</v>
      </c>
      <c r="B1613" s="191" t="s">
        <v>5847</v>
      </c>
      <c r="C1613" s="191" t="s">
        <v>8133</v>
      </c>
      <c r="D1613" s="191" t="s">
        <v>3160</v>
      </c>
      <c r="E1613" s="191" t="s">
        <v>3186</v>
      </c>
      <c r="F1613" s="191" t="s">
        <v>8136</v>
      </c>
      <c r="G1613" s="191">
        <v>12</v>
      </c>
    </row>
    <row r="1614" spans="1:7" x14ac:dyDescent="0.25">
      <c r="A1614" s="191">
        <v>1613</v>
      </c>
      <c r="B1614" s="191" t="s">
        <v>5847</v>
      </c>
      <c r="C1614" s="191" t="s">
        <v>8133</v>
      </c>
      <c r="D1614" s="191" t="s">
        <v>3160</v>
      </c>
      <c r="E1614" s="191" t="s">
        <v>3186</v>
      </c>
      <c r="F1614" s="191" t="s">
        <v>8136</v>
      </c>
      <c r="G1614" s="191">
        <v>12</v>
      </c>
    </row>
    <row r="1615" spans="1:7" x14ac:dyDescent="0.25">
      <c r="A1615" s="191">
        <v>1614</v>
      </c>
      <c r="B1615" s="191" t="s">
        <v>5847</v>
      </c>
      <c r="C1615" s="191" t="s">
        <v>8133</v>
      </c>
      <c r="D1615" s="191" t="s">
        <v>3160</v>
      </c>
      <c r="E1615" s="191" t="s">
        <v>3186</v>
      </c>
      <c r="F1615" s="191" t="s">
        <v>8136</v>
      </c>
      <c r="G1615" s="191">
        <v>12</v>
      </c>
    </row>
    <row r="1616" spans="1:7" x14ac:dyDescent="0.25">
      <c r="A1616" s="191">
        <v>1615</v>
      </c>
      <c r="B1616" s="191" t="s">
        <v>5847</v>
      </c>
      <c r="C1616" s="191" t="s">
        <v>8133</v>
      </c>
      <c r="D1616" s="191" t="s">
        <v>3160</v>
      </c>
      <c r="E1616" s="191" t="s">
        <v>3186</v>
      </c>
      <c r="F1616" s="191" t="s">
        <v>8136</v>
      </c>
      <c r="G1616" s="191">
        <v>12</v>
      </c>
    </row>
    <row r="1617" spans="1:7" x14ac:dyDescent="0.25">
      <c r="A1617" s="191">
        <v>1616</v>
      </c>
      <c r="B1617" s="191" t="s">
        <v>5847</v>
      </c>
      <c r="C1617" s="191" t="s">
        <v>8133</v>
      </c>
      <c r="D1617" s="191" t="s">
        <v>3160</v>
      </c>
      <c r="E1617" s="191" t="s">
        <v>3186</v>
      </c>
      <c r="F1617" s="191" t="s">
        <v>8136</v>
      </c>
      <c r="G1617" s="191">
        <v>12</v>
      </c>
    </row>
    <row r="1618" spans="1:7" x14ac:dyDescent="0.25">
      <c r="A1618" s="191">
        <v>1617</v>
      </c>
      <c r="B1618" s="191" t="s">
        <v>5847</v>
      </c>
      <c r="C1618" s="191" t="s">
        <v>8133</v>
      </c>
      <c r="D1618" s="191" t="s">
        <v>3160</v>
      </c>
      <c r="E1618" s="191" t="s">
        <v>3186</v>
      </c>
      <c r="F1618" s="191" t="s">
        <v>8136</v>
      </c>
      <c r="G1618" s="191">
        <v>12</v>
      </c>
    </row>
    <row r="1619" spans="1:7" x14ac:dyDescent="0.25">
      <c r="A1619" s="191">
        <v>1618</v>
      </c>
      <c r="B1619" s="191" t="s">
        <v>5847</v>
      </c>
      <c r="C1619" s="191" t="s">
        <v>8133</v>
      </c>
      <c r="D1619" s="191" t="s">
        <v>3160</v>
      </c>
      <c r="E1619" s="191" t="s">
        <v>3186</v>
      </c>
      <c r="F1619" s="191" t="s">
        <v>8136</v>
      </c>
      <c r="G1619" s="191">
        <v>12</v>
      </c>
    </row>
    <row r="1620" spans="1:7" x14ac:dyDescent="0.25">
      <c r="A1620" s="191">
        <v>1619</v>
      </c>
      <c r="B1620" s="191" t="s">
        <v>5847</v>
      </c>
      <c r="C1620" s="191" t="s">
        <v>8133</v>
      </c>
      <c r="D1620" s="191" t="s">
        <v>3160</v>
      </c>
      <c r="E1620" s="191" t="s">
        <v>3186</v>
      </c>
      <c r="F1620" s="191" t="s">
        <v>8136</v>
      </c>
      <c r="G1620" s="191">
        <v>12</v>
      </c>
    </row>
    <row r="1621" spans="1:7" x14ac:dyDescent="0.25">
      <c r="A1621" s="191">
        <v>1620</v>
      </c>
      <c r="B1621" s="191" t="s">
        <v>5847</v>
      </c>
      <c r="C1621" s="191" t="s">
        <v>8133</v>
      </c>
      <c r="D1621" s="191" t="s">
        <v>3160</v>
      </c>
      <c r="E1621" s="191" t="s">
        <v>3186</v>
      </c>
      <c r="F1621" s="191" t="s">
        <v>8136</v>
      </c>
      <c r="G1621" s="191">
        <v>12</v>
      </c>
    </row>
    <row r="1622" spans="1:7" x14ac:dyDescent="0.25">
      <c r="A1622" s="191">
        <v>1621</v>
      </c>
      <c r="B1622" s="191" t="s">
        <v>5847</v>
      </c>
      <c r="C1622" s="191" t="s">
        <v>8133</v>
      </c>
      <c r="D1622" s="191" t="s">
        <v>3160</v>
      </c>
      <c r="E1622" s="191" t="s">
        <v>3186</v>
      </c>
      <c r="F1622" s="191" t="s">
        <v>8136</v>
      </c>
      <c r="G1622" s="191">
        <v>12</v>
      </c>
    </row>
    <row r="1623" spans="1:7" x14ac:dyDescent="0.25">
      <c r="A1623" s="191">
        <v>1622</v>
      </c>
      <c r="B1623" s="191" t="s">
        <v>5847</v>
      </c>
      <c r="C1623" s="191" t="s">
        <v>8133</v>
      </c>
      <c r="D1623" s="191" t="s">
        <v>3160</v>
      </c>
      <c r="E1623" s="191" t="s">
        <v>3186</v>
      </c>
      <c r="F1623" s="191" t="s">
        <v>8136</v>
      </c>
      <c r="G1623" s="191">
        <v>12</v>
      </c>
    </row>
    <row r="1624" spans="1:7" x14ac:dyDescent="0.25">
      <c r="A1624" s="191">
        <v>1623</v>
      </c>
      <c r="B1624" s="191" t="s">
        <v>5847</v>
      </c>
      <c r="C1624" s="191" t="s">
        <v>8133</v>
      </c>
      <c r="D1624" s="191" t="s">
        <v>3160</v>
      </c>
      <c r="E1624" s="191" t="s">
        <v>3186</v>
      </c>
      <c r="F1624" s="191" t="s">
        <v>8136</v>
      </c>
      <c r="G1624" s="191">
        <v>12</v>
      </c>
    </row>
    <row r="1625" spans="1:7" x14ac:dyDescent="0.25">
      <c r="A1625" s="191">
        <v>1624</v>
      </c>
      <c r="B1625" s="191" t="s">
        <v>5847</v>
      </c>
      <c r="C1625" s="191" t="s">
        <v>8133</v>
      </c>
      <c r="D1625" s="191" t="s">
        <v>3160</v>
      </c>
      <c r="E1625" s="191" t="s">
        <v>3186</v>
      </c>
      <c r="F1625" s="191" t="s">
        <v>8136</v>
      </c>
      <c r="G1625" s="191">
        <v>12</v>
      </c>
    </row>
    <row r="1626" spans="1:7" x14ac:dyDescent="0.25">
      <c r="A1626" s="191">
        <v>1625</v>
      </c>
      <c r="B1626" s="191" t="s">
        <v>5847</v>
      </c>
      <c r="C1626" s="191" t="s">
        <v>8133</v>
      </c>
      <c r="D1626" s="191" t="s">
        <v>3160</v>
      </c>
      <c r="E1626" s="191" t="s">
        <v>3186</v>
      </c>
      <c r="F1626" s="191" t="s">
        <v>8136</v>
      </c>
      <c r="G1626" s="191">
        <v>12</v>
      </c>
    </row>
    <row r="1627" spans="1:7" x14ac:dyDescent="0.25">
      <c r="A1627" s="191">
        <v>1626</v>
      </c>
      <c r="B1627" s="191" t="s">
        <v>5847</v>
      </c>
      <c r="C1627" s="191" t="s">
        <v>8133</v>
      </c>
      <c r="D1627" s="191" t="s">
        <v>3160</v>
      </c>
      <c r="E1627" s="191" t="s">
        <v>3186</v>
      </c>
      <c r="F1627" s="191" t="s">
        <v>8136</v>
      </c>
      <c r="G1627" s="191">
        <v>12</v>
      </c>
    </row>
    <row r="1628" spans="1:7" x14ac:dyDescent="0.25">
      <c r="A1628" s="191">
        <v>1627</v>
      </c>
      <c r="B1628" s="191" t="s">
        <v>5847</v>
      </c>
      <c r="C1628" s="191" t="s">
        <v>8133</v>
      </c>
      <c r="D1628" s="191" t="s">
        <v>3160</v>
      </c>
      <c r="E1628" s="191" t="s">
        <v>3186</v>
      </c>
      <c r="F1628" s="191" t="s">
        <v>8136</v>
      </c>
      <c r="G1628" s="191">
        <v>12</v>
      </c>
    </row>
    <row r="1629" spans="1:7" x14ac:dyDescent="0.25">
      <c r="A1629" s="191">
        <v>1628</v>
      </c>
      <c r="B1629" s="191" t="s">
        <v>5847</v>
      </c>
      <c r="C1629" s="191" t="s">
        <v>8133</v>
      </c>
      <c r="D1629" s="191" t="s">
        <v>3160</v>
      </c>
      <c r="E1629" s="191" t="s">
        <v>3186</v>
      </c>
      <c r="F1629" s="191" t="s">
        <v>8136</v>
      </c>
      <c r="G1629" s="191">
        <v>12</v>
      </c>
    </row>
    <row r="1630" spans="1:7" x14ac:dyDescent="0.25">
      <c r="A1630" s="191">
        <v>1629</v>
      </c>
      <c r="B1630" s="191" t="s">
        <v>5847</v>
      </c>
      <c r="C1630" s="191" t="s">
        <v>8133</v>
      </c>
      <c r="D1630" s="191" t="s">
        <v>3160</v>
      </c>
      <c r="E1630" s="191" t="s">
        <v>3186</v>
      </c>
      <c r="F1630" s="191" t="s">
        <v>8136</v>
      </c>
      <c r="G1630" s="191">
        <v>12</v>
      </c>
    </row>
    <row r="1631" spans="1:7" x14ac:dyDescent="0.25">
      <c r="A1631" s="191">
        <v>1630</v>
      </c>
      <c r="B1631" s="191" t="s">
        <v>5847</v>
      </c>
      <c r="C1631" s="191" t="s">
        <v>8133</v>
      </c>
      <c r="D1631" s="191" t="s">
        <v>3160</v>
      </c>
      <c r="E1631" s="191" t="s">
        <v>3186</v>
      </c>
      <c r="F1631" s="191" t="s">
        <v>8136</v>
      </c>
      <c r="G1631" s="191">
        <v>12</v>
      </c>
    </row>
    <row r="1632" spans="1:7" x14ac:dyDescent="0.25">
      <c r="A1632" s="191">
        <v>1631</v>
      </c>
      <c r="B1632" s="191" t="s">
        <v>5847</v>
      </c>
      <c r="C1632" s="191" t="s">
        <v>8133</v>
      </c>
      <c r="D1632" s="191" t="s">
        <v>3160</v>
      </c>
      <c r="E1632" s="191" t="s">
        <v>3186</v>
      </c>
      <c r="F1632" s="191" t="s">
        <v>8136</v>
      </c>
      <c r="G1632" s="191">
        <v>12</v>
      </c>
    </row>
    <row r="1633" spans="1:7" x14ac:dyDescent="0.25">
      <c r="A1633" s="191">
        <v>1632</v>
      </c>
      <c r="B1633" s="191" t="s">
        <v>5847</v>
      </c>
      <c r="C1633" s="191" t="s">
        <v>8133</v>
      </c>
      <c r="D1633" s="191" t="s">
        <v>3160</v>
      </c>
      <c r="E1633" s="191" t="s">
        <v>3186</v>
      </c>
      <c r="F1633" s="191" t="s">
        <v>8136</v>
      </c>
      <c r="G1633" s="191">
        <v>12</v>
      </c>
    </row>
    <row r="1634" spans="1:7" x14ac:dyDescent="0.25">
      <c r="A1634" s="191">
        <v>1633</v>
      </c>
      <c r="B1634" s="191" t="s">
        <v>5847</v>
      </c>
      <c r="C1634" s="191" t="s">
        <v>8133</v>
      </c>
      <c r="D1634" s="191" t="s">
        <v>3160</v>
      </c>
      <c r="E1634" s="191" t="s">
        <v>3186</v>
      </c>
      <c r="F1634" s="191" t="s">
        <v>8136</v>
      </c>
      <c r="G1634" s="191">
        <v>12</v>
      </c>
    </row>
    <row r="1635" spans="1:7" x14ac:dyDescent="0.25">
      <c r="A1635" s="191">
        <v>1634</v>
      </c>
      <c r="B1635" s="191" t="s">
        <v>5847</v>
      </c>
      <c r="C1635" s="191" t="s">
        <v>8133</v>
      </c>
      <c r="D1635" s="191" t="s">
        <v>3160</v>
      </c>
      <c r="E1635" s="191" t="s">
        <v>3186</v>
      </c>
      <c r="F1635" s="191" t="s">
        <v>8136</v>
      </c>
      <c r="G1635" s="191">
        <v>12</v>
      </c>
    </row>
    <row r="1636" spans="1:7" x14ac:dyDescent="0.25">
      <c r="A1636" s="191">
        <v>1635</v>
      </c>
      <c r="B1636" s="191" t="s">
        <v>5847</v>
      </c>
      <c r="C1636" s="191" t="s">
        <v>8133</v>
      </c>
      <c r="D1636" s="191" t="s">
        <v>3160</v>
      </c>
      <c r="E1636" s="191" t="s">
        <v>3186</v>
      </c>
      <c r="F1636" s="191" t="s">
        <v>8136</v>
      </c>
      <c r="G1636" s="191">
        <v>12</v>
      </c>
    </row>
    <row r="1637" spans="1:7" x14ac:dyDescent="0.25">
      <c r="A1637" s="191">
        <v>1636</v>
      </c>
      <c r="B1637" s="191" t="s">
        <v>5847</v>
      </c>
      <c r="C1637" s="191" t="s">
        <v>8133</v>
      </c>
      <c r="D1637" s="191" t="s">
        <v>3160</v>
      </c>
      <c r="E1637" s="191" t="s">
        <v>3186</v>
      </c>
      <c r="F1637" s="191" t="s">
        <v>8136</v>
      </c>
      <c r="G1637" s="191">
        <v>12</v>
      </c>
    </row>
    <row r="1638" spans="1:7" x14ac:dyDescent="0.25">
      <c r="A1638" s="191">
        <v>1637</v>
      </c>
      <c r="B1638" s="191" t="s">
        <v>5847</v>
      </c>
      <c r="C1638" s="191" t="s">
        <v>8133</v>
      </c>
      <c r="D1638" s="191" t="s">
        <v>3160</v>
      </c>
      <c r="E1638" s="191" t="s">
        <v>3186</v>
      </c>
      <c r="F1638" s="191" t="s">
        <v>8136</v>
      </c>
      <c r="G1638" s="191">
        <v>12</v>
      </c>
    </row>
    <row r="1639" spans="1:7" x14ac:dyDescent="0.25">
      <c r="A1639" s="191">
        <v>1638</v>
      </c>
      <c r="B1639" s="191" t="s">
        <v>5847</v>
      </c>
      <c r="C1639" s="191" t="s">
        <v>8133</v>
      </c>
      <c r="D1639" s="191" t="s">
        <v>3160</v>
      </c>
      <c r="E1639" s="191" t="s">
        <v>3186</v>
      </c>
      <c r="F1639" s="191" t="s">
        <v>8136</v>
      </c>
      <c r="G1639" s="191">
        <v>12</v>
      </c>
    </row>
    <row r="1640" spans="1:7" x14ac:dyDescent="0.25">
      <c r="A1640" s="191">
        <v>1639</v>
      </c>
      <c r="B1640" s="191" t="s">
        <v>5847</v>
      </c>
      <c r="C1640" s="191" t="s">
        <v>8133</v>
      </c>
      <c r="D1640" s="191" t="s">
        <v>3160</v>
      </c>
      <c r="E1640" s="191" t="s">
        <v>3186</v>
      </c>
      <c r="F1640" s="191" t="s">
        <v>8136</v>
      </c>
      <c r="G1640" s="191">
        <v>12</v>
      </c>
    </row>
    <row r="1641" spans="1:7" x14ac:dyDescent="0.25">
      <c r="A1641" s="191">
        <v>1640</v>
      </c>
      <c r="B1641" s="191" t="s">
        <v>5847</v>
      </c>
      <c r="C1641" s="191" t="s">
        <v>8133</v>
      </c>
      <c r="D1641" s="191" t="s">
        <v>3160</v>
      </c>
      <c r="E1641" s="191" t="s">
        <v>3186</v>
      </c>
      <c r="F1641" s="191" t="s">
        <v>8136</v>
      </c>
      <c r="G1641" s="191">
        <v>12</v>
      </c>
    </row>
    <row r="1642" spans="1:7" x14ac:dyDescent="0.25">
      <c r="A1642" s="191">
        <v>1641</v>
      </c>
      <c r="B1642" s="191" t="s">
        <v>5847</v>
      </c>
      <c r="C1642" s="191" t="s">
        <v>8133</v>
      </c>
      <c r="D1642" s="191" t="s">
        <v>3160</v>
      </c>
      <c r="E1642" s="191" t="s">
        <v>3186</v>
      </c>
      <c r="F1642" s="191" t="s">
        <v>8136</v>
      </c>
      <c r="G1642" s="191">
        <v>12</v>
      </c>
    </row>
    <row r="1643" spans="1:7" x14ac:dyDescent="0.25">
      <c r="A1643" s="191">
        <v>1642</v>
      </c>
      <c r="B1643" s="191" t="s">
        <v>5847</v>
      </c>
      <c r="C1643" s="191" t="s">
        <v>8133</v>
      </c>
      <c r="D1643" s="191" t="s">
        <v>3160</v>
      </c>
      <c r="E1643" s="191" t="s">
        <v>3186</v>
      </c>
      <c r="F1643" s="191" t="s">
        <v>8136</v>
      </c>
      <c r="G1643" s="191">
        <v>12</v>
      </c>
    </row>
    <row r="1644" spans="1:7" x14ac:dyDescent="0.25">
      <c r="A1644" s="191">
        <v>1643</v>
      </c>
      <c r="B1644" s="191" t="s">
        <v>5847</v>
      </c>
      <c r="C1644" s="191" t="s">
        <v>8133</v>
      </c>
      <c r="D1644" s="191" t="s">
        <v>3160</v>
      </c>
      <c r="E1644" s="191" t="s">
        <v>3186</v>
      </c>
      <c r="F1644" s="191" t="s">
        <v>8136</v>
      </c>
      <c r="G1644" s="191">
        <v>12</v>
      </c>
    </row>
    <row r="1645" spans="1:7" x14ac:dyDescent="0.25">
      <c r="A1645" s="191">
        <v>1644</v>
      </c>
      <c r="B1645" s="191" t="s">
        <v>5847</v>
      </c>
      <c r="C1645" s="191" t="s">
        <v>8133</v>
      </c>
      <c r="D1645" s="191" t="s">
        <v>3160</v>
      </c>
      <c r="E1645" s="191" t="s">
        <v>3186</v>
      </c>
      <c r="F1645" s="191" t="s">
        <v>8136</v>
      </c>
      <c r="G1645" s="191">
        <v>12</v>
      </c>
    </row>
    <row r="1646" spans="1:7" x14ac:dyDescent="0.25">
      <c r="A1646" s="191">
        <v>1645</v>
      </c>
      <c r="B1646" s="191" t="s">
        <v>5847</v>
      </c>
      <c r="C1646" s="191" t="s">
        <v>8133</v>
      </c>
      <c r="D1646" s="191" t="s">
        <v>3160</v>
      </c>
      <c r="E1646" s="191" t="s">
        <v>3186</v>
      </c>
      <c r="F1646" s="191" t="s">
        <v>8136</v>
      </c>
      <c r="G1646" s="191">
        <v>12</v>
      </c>
    </row>
    <row r="1647" spans="1:7" x14ac:dyDescent="0.25">
      <c r="A1647" s="191">
        <v>1646</v>
      </c>
      <c r="B1647" s="191" t="s">
        <v>5847</v>
      </c>
      <c r="C1647" s="191" t="s">
        <v>8133</v>
      </c>
      <c r="D1647" s="191" t="s">
        <v>3160</v>
      </c>
      <c r="E1647" s="191" t="s">
        <v>3186</v>
      </c>
      <c r="F1647" s="191" t="s">
        <v>8136</v>
      </c>
      <c r="G1647" s="191">
        <v>12</v>
      </c>
    </row>
    <row r="1648" spans="1:7" x14ac:dyDescent="0.25">
      <c r="A1648" s="191">
        <v>1647</v>
      </c>
      <c r="B1648" s="191" t="s">
        <v>5847</v>
      </c>
      <c r="C1648" s="191" t="s">
        <v>8133</v>
      </c>
      <c r="D1648" s="191" t="s">
        <v>3160</v>
      </c>
      <c r="E1648" s="191" t="s">
        <v>3186</v>
      </c>
      <c r="F1648" s="191" t="s">
        <v>8136</v>
      </c>
      <c r="G1648" s="191">
        <v>12</v>
      </c>
    </row>
    <row r="1649" spans="1:7" x14ac:dyDescent="0.25">
      <c r="A1649" s="191">
        <v>1648</v>
      </c>
      <c r="B1649" s="191" t="s">
        <v>5847</v>
      </c>
      <c r="C1649" s="191" t="s">
        <v>8133</v>
      </c>
      <c r="D1649" s="191" t="s">
        <v>3160</v>
      </c>
      <c r="E1649" s="191" t="s">
        <v>3186</v>
      </c>
      <c r="F1649" s="191" t="s">
        <v>8136</v>
      </c>
      <c r="G1649" s="191">
        <v>12</v>
      </c>
    </row>
    <row r="1650" spans="1:7" x14ac:dyDescent="0.25">
      <c r="A1650" s="191">
        <v>1649</v>
      </c>
      <c r="B1650" s="191" t="s">
        <v>5847</v>
      </c>
      <c r="C1650" s="191" t="s">
        <v>8133</v>
      </c>
      <c r="D1650" s="191" t="s">
        <v>3160</v>
      </c>
      <c r="E1650" s="191" t="s">
        <v>3186</v>
      </c>
      <c r="F1650" s="191" t="s">
        <v>8136</v>
      </c>
      <c r="G1650" s="191">
        <v>12</v>
      </c>
    </row>
    <row r="1651" spans="1:7" x14ac:dyDescent="0.25">
      <c r="A1651" s="191">
        <v>1650</v>
      </c>
      <c r="B1651" s="191" t="s">
        <v>5847</v>
      </c>
      <c r="C1651" s="191" t="s">
        <v>8133</v>
      </c>
      <c r="D1651" s="191" t="s">
        <v>3160</v>
      </c>
      <c r="E1651" s="191" t="s">
        <v>3186</v>
      </c>
      <c r="F1651" s="191" t="s">
        <v>8136</v>
      </c>
      <c r="G1651" s="191">
        <v>12</v>
      </c>
    </row>
    <row r="1652" spans="1:7" x14ac:dyDescent="0.25">
      <c r="A1652" s="191">
        <v>1651</v>
      </c>
      <c r="B1652" s="191" t="s">
        <v>5847</v>
      </c>
      <c r="C1652" s="191" t="s">
        <v>8133</v>
      </c>
      <c r="D1652" s="191" t="s">
        <v>3160</v>
      </c>
      <c r="E1652" s="191" t="s">
        <v>3186</v>
      </c>
      <c r="F1652" s="191" t="s">
        <v>8136</v>
      </c>
      <c r="G1652" s="191">
        <v>12</v>
      </c>
    </row>
    <row r="1653" spans="1:7" x14ac:dyDescent="0.25">
      <c r="A1653" s="191">
        <v>1652</v>
      </c>
      <c r="B1653" s="191" t="s">
        <v>5847</v>
      </c>
      <c r="C1653" s="191" t="s">
        <v>8133</v>
      </c>
      <c r="D1653" s="191" t="s">
        <v>3160</v>
      </c>
      <c r="E1653" s="191" t="s">
        <v>3186</v>
      </c>
      <c r="F1653" s="191" t="s">
        <v>8136</v>
      </c>
      <c r="G1653" s="191">
        <v>12</v>
      </c>
    </row>
    <row r="1654" spans="1:7" x14ac:dyDescent="0.25">
      <c r="A1654" s="191">
        <v>1653</v>
      </c>
      <c r="B1654" s="191" t="s">
        <v>5847</v>
      </c>
      <c r="C1654" s="191" t="s">
        <v>8133</v>
      </c>
      <c r="D1654" s="191" t="s">
        <v>3160</v>
      </c>
      <c r="E1654" s="191" t="s">
        <v>3186</v>
      </c>
      <c r="F1654" s="191" t="s">
        <v>8136</v>
      </c>
      <c r="G1654" s="191">
        <v>12</v>
      </c>
    </row>
    <row r="1655" spans="1:7" x14ac:dyDescent="0.25">
      <c r="A1655" s="191">
        <v>1654</v>
      </c>
      <c r="B1655" s="191" t="s">
        <v>5847</v>
      </c>
      <c r="C1655" s="191" t="s">
        <v>8133</v>
      </c>
      <c r="D1655" s="191" t="s">
        <v>3160</v>
      </c>
      <c r="E1655" s="191" t="s">
        <v>3186</v>
      </c>
      <c r="F1655" s="191" t="s">
        <v>8136</v>
      </c>
      <c r="G1655" s="191">
        <v>12</v>
      </c>
    </row>
    <row r="1656" spans="1:7" x14ac:dyDescent="0.25">
      <c r="A1656" s="191">
        <v>1655</v>
      </c>
      <c r="B1656" s="191" t="s">
        <v>5847</v>
      </c>
      <c r="C1656" s="191" t="s">
        <v>8133</v>
      </c>
      <c r="D1656" s="191" t="s">
        <v>3160</v>
      </c>
      <c r="E1656" s="191" t="s">
        <v>3186</v>
      </c>
      <c r="F1656" s="191" t="s">
        <v>8136</v>
      </c>
      <c r="G1656" s="191">
        <v>12</v>
      </c>
    </row>
    <row r="1657" spans="1:7" x14ac:dyDescent="0.25">
      <c r="A1657" s="191">
        <v>1656</v>
      </c>
      <c r="B1657" s="191" t="s">
        <v>5847</v>
      </c>
      <c r="C1657" s="191" t="s">
        <v>8133</v>
      </c>
      <c r="D1657" s="191" t="s">
        <v>3160</v>
      </c>
      <c r="E1657" s="191" t="s">
        <v>3186</v>
      </c>
      <c r="F1657" s="191" t="s">
        <v>8136</v>
      </c>
      <c r="G1657" s="191">
        <v>12</v>
      </c>
    </row>
    <row r="1658" spans="1:7" x14ac:dyDescent="0.25">
      <c r="A1658" s="191">
        <v>1657</v>
      </c>
      <c r="B1658" s="191" t="s">
        <v>5847</v>
      </c>
      <c r="C1658" s="191" t="s">
        <v>8133</v>
      </c>
      <c r="D1658" s="191" t="s">
        <v>3160</v>
      </c>
      <c r="E1658" s="191" t="s">
        <v>3186</v>
      </c>
      <c r="F1658" s="191" t="s">
        <v>8136</v>
      </c>
      <c r="G1658" s="191">
        <v>12</v>
      </c>
    </row>
    <row r="1659" spans="1:7" x14ac:dyDescent="0.25">
      <c r="A1659" s="191">
        <v>1658</v>
      </c>
      <c r="B1659" s="191" t="s">
        <v>5847</v>
      </c>
      <c r="C1659" s="191" t="s">
        <v>8133</v>
      </c>
      <c r="D1659" s="191" t="s">
        <v>3160</v>
      </c>
      <c r="E1659" s="191" t="s">
        <v>3186</v>
      </c>
      <c r="F1659" s="191" t="s">
        <v>8136</v>
      </c>
      <c r="G1659" s="191">
        <v>12</v>
      </c>
    </row>
    <row r="1660" spans="1:7" x14ac:dyDescent="0.25">
      <c r="A1660" s="191">
        <v>1659</v>
      </c>
      <c r="B1660" s="191" t="s">
        <v>5847</v>
      </c>
      <c r="C1660" s="191" t="s">
        <v>8133</v>
      </c>
      <c r="D1660" s="191" t="s">
        <v>3160</v>
      </c>
      <c r="E1660" s="191" t="s">
        <v>3186</v>
      </c>
      <c r="F1660" s="191" t="s">
        <v>8136</v>
      </c>
      <c r="G1660" s="191">
        <v>12</v>
      </c>
    </row>
    <row r="1661" spans="1:7" x14ac:dyDescent="0.25">
      <c r="A1661" s="191">
        <v>1660</v>
      </c>
      <c r="B1661" s="191" t="s">
        <v>5847</v>
      </c>
      <c r="C1661" s="191" t="s">
        <v>8133</v>
      </c>
      <c r="D1661" s="191" t="s">
        <v>3160</v>
      </c>
      <c r="E1661" s="191" t="s">
        <v>3186</v>
      </c>
      <c r="F1661" s="191" t="s">
        <v>8136</v>
      </c>
      <c r="G1661" s="191">
        <v>12</v>
      </c>
    </row>
    <row r="1662" spans="1:7" x14ac:dyDescent="0.25">
      <c r="A1662" s="191">
        <v>1661</v>
      </c>
      <c r="B1662" s="191" t="s">
        <v>5847</v>
      </c>
      <c r="C1662" s="191" t="s">
        <v>8133</v>
      </c>
      <c r="D1662" s="191" t="s">
        <v>3160</v>
      </c>
      <c r="E1662" s="191" t="s">
        <v>3186</v>
      </c>
      <c r="F1662" s="191" t="s">
        <v>8136</v>
      </c>
      <c r="G1662" s="191">
        <v>12</v>
      </c>
    </row>
    <row r="1663" spans="1:7" x14ac:dyDescent="0.25">
      <c r="A1663" s="191">
        <v>1662</v>
      </c>
      <c r="B1663" s="191" t="s">
        <v>5847</v>
      </c>
      <c r="C1663" s="191" t="s">
        <v>8133</v>
      </c>
      <c r="D1663" s="191" t="s">
        <v>3160</v>
      </c>
      <c r="E1663" s="191" t="s">
        <v>3186</v>
      </c>
      <c r="F1663" s="191" t="s">
        <v>8136</v>
      </c>
      <c r="G1663" s="191">
        <v>12</v>
      </c>
    </row>
    <row r="1664" spans="1:7" x14ac:dyDescent="0.25">
      <c r="A1664" s="191">
        <v>1663</v>
      </c>
      <c r="B1664" s="191" t="s">
        <v>5847</v>
      </c>
      <c r="C1664" s="191" t="s">
        <v>8133</v>
      </c>
      <c r="D1664" s="191" t="s">
        <v>3160</v>
      </c>
      <c r="E1664" s="191" t="s">
        <v>3186</v>
      </c>
      <c r="F1664" s="191" t="s">
        <v>8136</v>
      </c>
      <c r="G1664" s="191">
        <v>12</v>
      </c>
    </row>
    <row r="1665" spans="1:7" x14ac:dyDescent="0.25">
      <c r="A1665" s="191">
        <v>1664</v>
      </c>
      <c r="B1665" s="191" t="s">
        <v>5847</v>
      </c>
      <c r="C1665" s="191" t="s">
        <v>8133</v>
      </c>
      <c r="D1665" s="191" t="s">
        <v>3160</v>
      </c>
      <c r="E1665" s="191" t="s">
        <v>3186</v>
      </c>
      <c r="F1665" s="191" t="s">
        <v>8136</v>
      </c>
      <c r="G1665" s="191">
        <v>12</v>
      </c>
    </row>
    <row r="1666" spans="1:7" x14ac:dyDescent="0.25">
      <c r="A1666" s="191">
        <v>1665</v>
      </c>
      <c r="B1666" s="191" t="s">
        <v>5847</v>
      </c>
      <c r="C1666" s="191" t="s">
        <v>8133</v>
      </c>
      <c r="D1666" s="191" t="s">
        <v>3160</v>
      </c>
      <c r="E1666" s="191" t="s">
        <v>3186</v>
      </c>
      <c r="F1666" s="191" t="s">
        <v>8136</v>
      </c>
      <c r="G1666" s="191">
        <v>12</v>
      </c>
    </row>
    <row r="1667" spans="1:7" x14ac:dyDescent="0.25">
      <c r="A1667" s="191">
        <v>1666</v>
      </c>
      <c r="B1667" s="191" t="s">
        <v>5847</v>
      </c>
      <c r="C1667" s="191" t="s">
        <v>8133</v>
      </c>
      <c r="D1667" s="191" t="s">
        <v>3160</v>
      </c>
      <c r="E1667" s="191" t="s">
        <v>3186</v>
      </c>
      <c r="F1667" s="191" t="s">
        <v>8136</v>
      </c>
      <c r="G1667" s="191">
        <v>12</v>
      </c>
    </row>
    <row r="1668" spans="1:7" x14ac:dyDescent="0.25">
      <c r="A1668" s="191">
        <v>1667</v>
      </c>
      <c r="B1668" s="191" t="s">
        <v>5847</v>
      </c>
      <c r="C1668" s="191" t="s">
        <v>8133</v>
      </c>
      <c r="D1668" s="191" t="s">
        <v>3160</v>
      </c>
      <c r="E1668" s="191" t="s">
        <v>3186</v>
      </c>
      <c r="F1668" s="191" t="s">
        <v>8136</v>
      </c>
      <c r="G1668" s="191">
        <v>12</v>
      </c>
    </row>
    <row r="1669" spans="1:7" x14ac:dyDescent="0.25">
      <c r="A1669" s="191">
        <v>1668</v>
      </c>
      <c r="B1669" s="191" t="s">
        <v>5847</v>
      </c>
      <c r="C1669" s="191" t="s">
        <v>8133</v>
      </c>
      <c r="D1669" s="191" t="s">
        <v>3160</v>
      </c>
      <c r="E1669" s="191" t="s">
        <v>3186</v>
      </c>
      <c r="F1669" s="191" t="s">
        <v>8136</v>
      </c>
      <c r="G1669" s="191">
        <v>12</v>
      </c>
    </row>
    <row r="1670" spans="1:7" x14ac:dyDescent="0.25">
      <c r="A1670" s="191">
        <v>1669</v>
      </c>
      <c r="B1670" s="191" t="s">
        <v>5847</v>
      </c>
      <c r="C1670" s="191" t="s">
        <v>8133</v>
      </c>
      <c r="D1670" s="191" t="s">
        <v>3160</v>
      </c>
      <c r="E1670" s="191" t="s">
        <v>3186</v>
      </c>
      <c r="F1670" s="191" t="s">
        <v>8136</v>
      </c>
      <c r="G1670" s="191">
        <v>12</v>
      </c>
    </row>
    <row r="1671" spans="1:7" x14ac:dyDescent="0.25">
      <c r="A1671" s="191">
        <v>1670</v>
      </c>
      <c r="B1671" s="191" t="s">
        <v>5847</v>
      </c>
      <c r="C1671" s="191" t="s">
        <v>8133</v>
      </c>
      <c r="D1671" s="191" t="s">
        <v>3160</v>
      </c>
      <c r="E1671" s="191" t="s">
        <v>3186</v>
      </c>
      <c r="F1671" s="191" t="s">
        <v>8136</v>
      </c>
      <c r="G1671" s="191">
        <v>12</v>
      </c>
    </row>
    <row r="1672" spans="1:7" x14ac:dyDescent="0.25">
      <c r="A1672" s="191">
        <v>1671</v>
      </c>
      <c r="B1672" s="191" t="s">
        <v>5847</v>
      </c>
      <c r="C1672" s="191" t="s">
        <v>8133</v>
      </c>
      <c r="D1672" s="191" t="s">
        <v>3160</v>
      </c>
      <c r="E1672" s="191" t="s">
        <v>3186</v>
      </c>
      <c r="F1672" s="191" t="s">
        <v>8136</v>
      </c>
      <c r="G1672" s="191">
        <v>12</v>
      </c>
    </row>
    <row r="1673" spans="1:7" x14ac:dyDescent="0.25">
      <c r="A1673" s="191">
        <v>1672</v>
      </c>
      <c r="B1673" s="191" t="s">
        <v>5847</v>
      </c>
      <c r="C1673" s="191" t="s">
        <v>8133</v>
      </c>
      <c r="D1673" s="191" t="s">
        <v>3160</v>
      </c>
      <c r="E1673" s="191" t="s">
        <v>3186</v>
      </c>
      <c r="F1673" s="191" t="s">
        <v>8136</v>
      </c>
      <c r="G1673" s="191">
        <v>12</v>
      </c>
    </row>
    <row r="1674" spans="1:7" x14ac:dyDescent="0.25">
      <c r="A1674" s="191">
        <v>1673</v>
      </c>
      <c r="B1674" s="191" t="s">
        <v>5847</v>
      </c>
      <c r="C1674" s="191" t="s">
        <v>8133</v>
      </c>
      <c r="D1674" s="191" t="s">
        <v>3160</v>
      </c>
      <c r="E1674" s="191" t="s">
        <v>3186</v>
      </c>
      <c r="F1674" s="191" t="s">
        <v>8136</v>
      </c>
      <c r="G1674" s="191">
        <v>12</v>
      </c>
    </row>
    <row r="1675" spans="1:7" x14ac:dyDescent="0.25">
      <c r="A1675" s="191">
        <v>1674</v>
      </c>
      <c r="B1675" s="191" t="s">
        <v>5847</v>
      </c>
      <c r="C1675" s="191" t="s">
        <v>8133</v>
      </c>
      <c r="D1675" s="191" t="s">
        <v>3160</v>
      </c>
      <c r="E1675" s="191" t="s">
        <v>3186</v>
      </c>
      <c r="F1675" s="191" t="s">
        <v>8136</v>
      </c>
      <c r="G1675" s="191">
        <v>12</v>
      </c>
    </row>
    <row r="1676" spans="1:7" x14ac:dyDescent="0.25">
      <c r="A1676" s="191">
        <v>1675</v>
      </c>
      <c r="B1676" s="191" t="s">
        <v>5847</v>
      </c>
      <c r="C1676" s="191" t="s">
        <v>8133</v>
      </c>
      <c r="D1676" s="191" t="s">
        <v>3160</v>
      </c>
      <c r="E1676" s="191" t="s">
        <v>3186</v>
      </c>
      <c r="F1676" s="191" t="s">
        <v>8136</v>
      </c>
      <c r="G1676" s="191">
        <v>12</v>
      </c>
    </row>
    <row r="1677" spans="1:7" x14ac:dyDescent="0.25">
      <c r="A1677" s="191">
        <v>1676</v>
      </c>
      <c r="B1677" s="191" t="s">
        <v>5847</v>
      </c>
      <c r="C1677" s="191" t="s">
        <v>8133</v>
      </c>
      <c r="D1677" s="191" t="s">
        <v>3160</v>
      </c>
      <c r="E1677" s="191" t="s">
        <v>3186</v>
      </c>
      <c r="F1677" s="191" t="s">
        <v>8136</v>
      </c>
      <c r="G1677" s="191">
        <v>12</v>
      </c>
    </row>
    <row r="1678" spans="1:7" x14ac:dyDescent="0.25">
      <c r="A1678" s="191">
        <v>1677</v>
      </c>
      <c r="B1678" s="191" t="s">
        <v>5847</v>
      </c>
      <c r="C1678" s="191" t="s">
        <v>8133</v>
      </c>
      <c r="D1678" s="191" t="s">
        <v>3160</v>
      </c>
      <c r="E1678" s="191" t="s">
        <v>3186</v>
      </c>
      <c r="F1678" s="191" t="s">
        <v>8136</v>
      </c>
      <c r="G1678" s="191">
        <v>12</v>
      </c>
    </row>
    <row r="1679" spans="1:7" x14ac:dyDescent="0.25">
      <c r="A1679" s="191">
        <v>1678</v>
      </c>
      <c r="B1679" s="191" t="s">
        <v>5847</v>
      </c>
      <c r="C1679" s="191" t="s">
        <v>8133</v>
      </c>
      <c r="D1679" s="191" t="s">
        <v>3160</v>
      </c>
      <c r="E1679" s="191" t="s">
        <v>3186</v>
      </c>
      <c r="F1679" s="191" t="s">
        <v>8136</v>
      </c>
      <c r="G1679" s="191">
        <v>12</v>
      </c>
    </row>
    <row r="1680" spans="1:7" x14ac:dyDescent="0.25">
      <c r="A1680" s="191">
        <v>1679</v>
      </c>
      <c r="B1680" s="191" t="s">
        <v>5847</v>
      </c>
      <c r="C1680" s="191" t="s">
        <v>8133</v>
      </c>
      <c r="D1680" s="191" t="s">
        <v>3160</v>
      </c>
      <c r="E1680" s="191" t="s">
        <v>3186</v>
      </c>
      <c r="F1680" s="191" t="s">
        <v>8136</v>
      </c>
      <c r="G1680" s="191">
        <v>12</v>
      </c>
    </row>
    <row r="1681" spans="1:7" x14ac:dyDescent="0.25">
      <c r="A1681" s="191">
        <v>1680</v>
      </c>
      <c r="B1681" s="191" t="s">
        <v>5847</v>
      </c>
      <c r="C1681" s="191" t="s">
        <v>8133</v>
      </c>
      <c r="D1681" s="191" t="s">
        <v>3160</v>
      </c>
      <c r="E1681" s="191" t="s">
        <v>3186</v>
      </c>
      <c r="F1681" s="191" t="s">
        <v>8136</v>
      </c>
      <c r="G1681" s="191">
        <v>12</v>
      </c>
    </row>
    <row r="1682" spans="1:7" x14ac:dyDescent="0.25">
      <c r="A1682" s="191">
        <v>1681</v>
      </c>
      <c r="B1682" s="191" t="s">
        <v>5847</v>
      </c>
      <c r="C1682" s="191" t="s">
        <v>8133</v>
      </c>
      <c r="D1682" s="191" t="s">
        <v>3160</v>
      </c>
      <c r="E1682" s="191" t="s">
        <v>3186</v>
      </c>
      <c r="F1682" s="191" t="s">
        <v>8136</v>
      </c>
      <c r="G1682" s="191">
        <v>12</v>
      </c>
    </row>
    <row r="1683" spans="1:7" x14ac:dyDescent="0.25">
      <c r="A1683" s="191">
        <v>1682</v>
      </c>
      <c r="B1683" s="191" t="s">
        <v>5847</v>
      </c>
      <c r="C1683" s="191" t="s">
        <v>8133</v>
      </c>
      <c r="D1683" s="191" t="s">
        <v>3160</v>
      </c>
      <c r="E1683" s="191" t="s">
        <v>3186</v>
      </c>
      <c r="F1683" s="191" t="s">
        <v>8136</v>
      </c>
      <c r="G1683" s="191">
        <v>12</v>
      </c>
    </row>
    <row r="1684" spans="1:7" x14ac:dyDescent="0.25">
      <c r="A1684" s="191">
        <v>1683</v>
      </c>
      <c r="B1684" s="191" t="s">
        <v>5847</v>
      </c>
      <c r="C1684" s="191" t="s">
        <v>8133</v>
      </c>
      <c r="D1684" s="191" t="s">
        <v>3160</v>
      </c>
      <c r="E1684" s="191" t="s">
        <v>3186</v>
      </c>
      <c r="F1684" s="191" t="s">
        <v>8136</v>
      </c>
      <c r="G1684" s="191">
        <v>12</v>
      </c>
    </row>
    <row r="1685" spans="1:7" x14ac:dyDescent="0.25">
      <c r="A1685" s="191">
        <v>1684</v>
      </c>
      <c r="B1685" s="191" t="s">
        <v>5847</v>
      </c>
      <c r="C1685" s="191" t="s">
        <v>8133</v>
      </c>
      <c r="D1685" s="191" t="s">
        <v>3160</v>
      </c>
      <c r="E1685" s="191" t="s">
        <v>3186</v>
      </c>
      <c r="F1685" s="191" t="s">
        <v>8136</v>
      </c>
      <c r="G1685" s="191">
        <v>12</v>
      </c>
    </row>
    <row r="1686" spans="1:7" x14ac:dyDescent="0.25">
      <c r="A1686" s="191">
        <v>1685</v>
      </c>
      <c r="B1686" s="191" t="s">
        <v>5847</v>
      </c>
      <c r="C1686" s="191" t="s">
        <v>8133</v>
      </c>
      <c r="D1686" s="191" t="s">
        <v>3160</v>
      </c>
      <c r="E1686" s="191" t="s">
        <v>3186</v>
      </c>
      <c r="F1686" s="191" t="s">
        <v>8136</v>
      </c>
      <c r="G1686" s="191">
        <v>12</v>
      </c>
    </row>
    <row r="1687" spans="1:7" x14ac:dyDescent="0.25">
      <c r="A1687" s="191">
        <v>1686</v>
      </c>
      <c r="B1687" s="191" t="s">
        <v>5847</v>
      </c>
      <c r="C1687" s="191" t="s">
        <v>8133</v>
      </c>
      <c r="D1687" s="191" t="s">
        <v>3160</v>
      </c>
      <c r="E1687" s="191" t="s">
        <v>3186</v>
      </c>
      <c r="F1687" s="191" t="s">
        <v>8136</v>
      </c>
      <c r="G1687" s="191">
        <v>12</v>
      </c>
    </row>
    <row r="1688" spans="1:7" x14ac:dyDescent="0.25">
      <c r="A1688" s="191">
        <v>1687</v>
      </c>
      <c r="B1688" s="191" t="s">
        <v>5847</v>
      </c>
      <c r="C1688" s="191" t="s">
        <v>8133</v>
      </c>
      <c r="D1688" s="191" t="s">
        <v>3160</v>
      </c>
      <c r="E1688" s="191" t="s">
        <v>3186</v>
      </c>
      <c r="F1688" s="191" t="s">
        <v>8136</v>
      </c>
      <c r="G1688" s="191">
        <v>12</v>
      </c>
    </row>
    <row r="1689" spans="1:7" x14ac:dyDescent="0.25">
      <c r="A1689" s="191">
        <v>1688</v>
      </c>
      <c r="B1689" s="191" t="s">
        <v>5847</v>
      </c>
      <c r="C1689" s="191" t="s">
        <v>8133</v>
      </c>
      <c r="D1689" s="191" t="s">
        <v>3160</v>
      </c>
      <c r="E1689" s="191" t="s">
        <v>3186</v>
      </c>
      <c r="F1689" s="191" t="s">
        <v>8136</v>
      </c>
      <c r="G1689" s="191">
        <v>12</v>
      </c>
    </row>
    <row r="1690" spans="1:7" x14ac:dyDescent="0.25">
      <c r="A1690" s="191">
        <v>1689</v>
      </c>
      <c r="B1690" s="191" t="s">
        <v>5847</v>
      </c>
      <c r="C1690" s="191" t="s">
        <v>8133</v>
      </c>
      <c r="D1690" s="191" t="s">
        <v>3160</v>
      </c>
      <c r="E1690" s="191" t="s">
        <v>3186</v>
      </c>
      <c r="F1690" s="191" t="s">
        <v>8136</v>
      </c>
      <c r="G1690" s="191">
        <v>12</v>
      </c>
    </row>
    <row r="1691" spans="1:7" x14ac:dyDescent="0.25">
      <c r="A1691" s="191">
        <v>1690</v>
      </c>
      <c r="B1691" s="191" t="s">
        <v>5847</v>
      </c>
      <c r="C1691" s="191" t="s">
        <v>8133</v>
      </c>
      <c r="D1691" s="191" t="s">
        <v>3160</v>
      </c>
      <c r="E1691" s="191" t="s">
        <v>3186</v>
      </c>
      <c r="F1691" s="191" t="s">
        <v>8136</v>
      </c>
      <c r="G1691" s="191">
        <v>12</v>
      </c>
    </row>
    <row r="1692" spans="1:7" x14ac:dyDescent="0.25">
      <c r="A1692" s="191">
        <v>1691</v>
      </c>
      <c r="B1692" s="191" t="s">
        <v>5847</v>
      </c>
      <c r="C1692" s="191" t="s">
        <v>8133</v>
      </c>
      <c r="D1692" s="191" t="s">
        <v>3160</v>
      </c>
      <c r="E1692" s="191" t="s">
        <v>3186</v>
      </c>
      <c r="F1692" s="191" t="s">
        <v>8136</v>
      </c>
      <c r="G1692" s="191">
        <v>12</v>
      </c>
    </row>
    <row r="1693" spans="1:7" x14ac:dyDescent="0.25">
      <c r="A1693" s="191">
        <v>1692</v>
      </c>
      <c r="B1693" s="191" t="s">
        <v>5847</v>
      </c>
      <c r="C1693" s="191" t="s">
        <v>8133</v>
      </c>
      <c r="D1693" s="191" t="s">
        <v>3160</v>
      </c>
      <c r="E1693" s="191" t="s">
        <v>3186</v>
      </c>
      <c r="F1693" s="191" t="s">
        <v>8136</v>
      </c>
      <c r="G1693" s="191">
        <v>12</v>
      </c>
    </row>
    <row r="1694" spans="1:7" x14ac:dyDescent="0.25">
      <c r="A1694" s="191">
        <v>1693</v>
      </c>
      <c r="B1694" s="191" t="s">
        <v>5847</v>
      </c>
      <c r="C1694" s="191" t="s">
        <v>8133</v>
      </c>
      <c r="D1694" s="191" t="s">
        <v>3160</v>
      </c>
      <c r="E1694" s="191" t="s">
        <v>3186</v>
      </c>
      <c r="F1694" s="191" t="s">
        <v>8136</v>
      </c>
      <c r="G1694" s="191">
        <v>12</v>
      </c>
    </row>
    <row r="1695" spans="1:7" x14ac:dyDescent="0.25">
      <c r="A1695" s="191">
        <v>1694</v>
      </c>
      <c r="B1695" s="191" t="s">
        <v>5847</v>
      </c>
      <c r="C1695" s="191" t="s">
        <v>8133</v>
      </c>
      <c r="D1695" s="191" t="s">
        <v>3160</v>
      </c>
      <c r="E1695" s="191" t="s">
        <v>3186</v>
      </c>
      <c r="F1695" s="191" t="s">
        <v>8136</v>
      </c>
      <c r="G1695" s="191">
        <v>12</v>
      </c>
    </row>
    <row r="1696" spans="1:7" x14ac:dyDescent="0.25">
      <c r="A1696" s="191">
        <v>1695</v>
      </c>
      <c r="B1696" s="191" t="s">
        <v>5847</v>
      </c>
      <c r="C1696" s="191" t="s">
        <v>8133</v>
      </c>
      <c r="D1696" s="191" t="s">
        <v>3160</v>
      </c>
      <c r="E1696" s="191" t="s">
        <v>3186</v>
      </c>
      <c r="F1696" s="191" t="s">
        <v>8136</v>
      </c>
      <c r="G1696" s="191">
        <v>12</v>
      </c>
    </row>
    <row r="1697" spans="1:7" x14ac:dyDescent="0.25">
      <c r="A1697" s="191">
        <v>1696</v>
      </c>
      <c r="B1697" s="191" t="s">
        <v>5847</v>
      </c>
      <c r="C1697" s="191" t="s">
        <v>8133</v>
      </c>
      <c r="D1697" s="191" t="s">
        <v>3160</v>
      </c>
      <c r="E1697" s="191" t="s">
        <v>3186</v>
      </c>
      <c r="F1697" s="191" t="s">
        <v>8136</v>
      </c>
      <c r="G1697" s="191">
        <v>12</v>
      </c>
    </row>
    <row r="1698" spans="1:7" x14ac:dyDescent="0.25">
      <c r="A1698" s="191">
        <v>1697</v>
      </c>
      <c r="B1698" s="191" t="s">
        <v>5847</v>
      </c>
      <c r="C1698" s="191" t="s">
        <v>8133</v>
      </c>
      <c r="D1698" s="191" t="s">
        <v>3160</v>
      </c>
      <c r="E1698" s="191" t="s">
        <v>3186</v>
      </c>
      <c r="F1698" s="191" t="s">
        <v>8136</v>
      </c>
      <c r="G1698" s="191">
        <v>12</v>
      </c>
    </row>
    <row r="1699" spans="1:7" x14ac:dyDescent="0.25">
      <c r="A1699" s="191">
        <v>1698</v>
      </c>
      <c r="B1699" s="191" t="s">
        <v>5847</v>
      </c>
      <c r="C1699" s="191" t="s">
        <v>8133</v>
      </c>
      <c r="D1699" s="191" t="s">
        <v>3160</v>
      </c>
      <c r="E1699" s="191" t="s">
        <v>3186</v>
      </c>
      <c r="F1699" s="191" t="s">
        <v>8136</v>
      </c>
      <c r="G1699" s="191">
        <v>12</v>
      </c>
    </row>
    <row r="1700" spans="1:7" x14ac:dyDescent="0.25">
      <c r="A1700" s="191">
        <v>1699</v>
      </c>
      <c r="B1700" s="191" t="s">
        <v>5847</v>
      </c>
      <c r="C1700" s="191" t="s">
        <v>8133</v>
      </c>
      <c r="D1700" s="191" t="s">
        <v>3160</v>
      </c>
      <c r="E1700" s="191" t="s">
        <v>3186</v>
      </c>
      <c r="F1700" s="191" t="s">
        <v>8136</v>
      </c>
      <c r="G1700" s="191">
        <v>12</v>
      </c>
    </row>
    <row r="1701" spans="1:7" x14ac:dyDescent="0.25">
      <c r="A1701" s="191">
        <v>1700</v>
      </c>
      <c r="B1701" s="191" t="s">
        <v>5847</v>
      </c>
      <c r="C1701" s="191" t="s">
        <v>8133</v>
      </c>
      <c r="D1701" s="191" t="s">
        <v>3160</v>
      </c>
      <c r="E1701" s="191" t="s">
        <v>3186</v>
      </c>
      <c r="F1701" s="191" t="s">
        <v>8136</v>
      </c>
      <c r="G1701" s="191">
        <v>12</v>
      </c>
    </row>
    <row r="1702" spans="1:7" x14ac:dyDescent="0.25">
      <c r="A1702" s="191">
        <v>1701</v>
      </c>
      <c r="B1702" s="191" t="s">
        <v>5847</v>
      </c>
      <c r="C1702" s="191" t="s">
        <v>8133</v>
      </c>
      <c r="D1702" s="191" t="s">
        <v>3160</v>
      </c>
      <c r="E1702" s="191" t="s">
        <v>3186</v>
      </c>
      <c r="F1702" s="191" t="s">
        <v>8136</v>
      </c>
      <c r="G1702" s="191">
        <v>12</v>
      </c>
    </row>
    <row r="1703" spans="1:7" x14ac:dyDescent="0.25">
      <c r="A1703" s="191">
        <v>1702</v>
      </c>
      <c r="B1703" s="191" t="s">
        <v>5847</v>
      </c>
      <c r="C1703" s="191" t="s">
        <v>8133</v>
      </c>
      <c r="D1703" s="191" t="s">
        <v>3160</v>
      </c>
      <c r="E1703" s="191" t="s">
        <v>3186</v>
      </c>
      <c r="F1703" s="191" t="s">
        <v>8136</v>
      </c>
      <c r="G1703" s="191">
        <v>12</v>
      </c>
    </row>
    <row r="1704" spans="1:7" x14ac:dyDescent="0.25">
      <c r="A1704" s="191">
        <v>1703</v>
      </c>
      <c r="B1704" s="191" t="s">
        <v>5847</v>
      </c>
      <c r="C1704" s="191" t="s">
        <v>8133</v>
      </c>
      <c r="D1704" s="191" t="s">
        <v>3160</v>
      </c>
      <c r="E1704" s="191" t="s">
        <v>3186</v>
      </c>
      <c r="F1704" s="191" t="s">
        <v>8136</v>
      </c>
      <c r="G1704" s="191">
        <v>12</v>
      </c>
    </row>
    <row r="1705" spans="1:7" x14ac:dyDescent="0.25">
      <c r="A1705" s="191">
        <v>1704</v>
      </c>
      <c r="B1705" s="191" t="s">
        <v>5847</v>
      </c>
      <c r="C1705" s="191" t="s">
        <v>8133</v>
      </c>
      <c r="D1705" s="191" t="s">
        <v>3160</v>
      </c>
      <c r="E1705" s="191" t="s">
        <v>3186</v>
      </c>
      <c r="F1705" s="191" t="s">
        <v>8136</v>
      </c>
      <c r="G1705" s="191">
        <v>12</v>
      </c>
    </row>
    <row r="1706" spans="1:7" x14ac:dyDescent="0.25">
      <c r="A1706" s="191">
        <v>1705</v>
      </c>
      <c r="B1706" s="191" t="s">
        <v>5847</v>
      </c>
      <c r="C1706" s="191" t="s">
        <v>8133</v>
      </c>
      <c r="D1706" s="191" t="s">
        <v>3160</v>
      </c>
      <c r="E1706" s="191" t="s">
        <v>3186</v>
      </c>
      <c r="F1706" s="191" t="s">
        <v>8136</v>
      </c>
      <c r="G1706" s="191">
        <v>12</v>
      </c>
    </row>
    <row r="1707" spans="1:7" x14ac:dyDescent="0.25">
      <c r="A1707" s="191">
        <v>1706</v>
      </c>
      <c r="B1707" s="191" t="s">
        <v>5847</v>
      </c>
      <c r="C1707" s="191" t="s">
        <v>8133</v>
      </c>
      <c r="D1707" s="191" t="s">
        <v>3160</v>
      </c>
      <c r="E1707" s="191" t="s">
        <v>3186</v>
      </c>
      <c r="F1707" s="191" t="s">
        <v>8136</v>
      </c>
      <c r="G1707" s="191">
        <v>12</v>
      </c>
    </row>
    <row r="1708" spans="1:7" x14ac:dyDescent="0.25">
      <c r="A1708" s="191">
        <v>1707</v>
      </c>
      <c r="B1708" s="191" t="s">
        <v>5847</v>
      </c>
      <c r="C1708" s="191" t="s">
        <v>8133</v>
      </c>
      <c r="D1708" s="191" t="s">
        <v>3160</v>
      </c>
      <c r="E1708" s="191" t="s">
        <v>3186</v>
      </c>
      <c r="F1708" s="191" t="s">
        <v>8136</v>
      </c>
      <c r="G1708" s="191">
        <v>12</v>
      </c>
    </row>
    <row r="1709" spans="1:7" x14ac:dyDescent="0.25">
      <c r="A1709" s="191">
        <v>1708</v>
      </c>
      <c r="B1709" s="191" t="s">
        <v>5847</v>
      </c>
      <c r="C1709" s="191" t="s">
        <v>8133</v>
      </c>
      <c r="D1709" s="191" t="s">
        <v>3160</v>
      </c>
      <c r="E1709" s="191" t="s">
        <v>3186</v>
      </c>
      <c r="F1709" s="191" t="s">
        <v>8136</v>
      </c>
      <c r="G1709" s="191">
        <v>12</v>
      </c>
    </row>
    <row r="1710" spans="1:7" x14ac:dyDescent="0.25">
      <c r="A1710" s="191">
        <v>1709</v>
      </c>
      <c r="B1710" s="191" t="s">
        <v>5847</v>
      </c>
      <c r="C1710" s="191" t="s">
        <v>8133</v>
      </c>
      <c r="D1710" s="191" t="s">
        <v>3160</v>
      </c>
      <c r="E1710" s="191" t="s">
        <v>3186</v>
      </c>
      <c r="F1710" s="191" t="s">
        <v>8136</v>
      </c>
      <c r="G1710" s="191">
        <v>12</v>
      </c>
    </row>
    <row r="1711" spans="1:7" x14ac:dyDescent="0.25">
      <c r="A1711" s="191">
        <v>1710</v>
      </c>
      <c r="B1711" s="191" t="s">
        <v>5847</v>
      </c>
      <c r="C1711" s="191" t="s">
        <v>8133</v>
      </c>
      <c r="D1711" s="191" t="s">
        <v>3160</v>
      </c>
      <c r="E1711" s="191" t="s">
        <v>3186</v>
      </c>
      <c r="F1711" s="191" t="s">
        <v>8136</v>
      </c>
      <c r="G1711" s="191">
        <v>12</v>
      </c>
    </row>
    <row r="1712" spans="1:7" x14ac:dyDescent="0.25">
      <c r="A1712" s="191">
        <v>1711</v>
      </c>
      <c r="B1712" s="191" t="s">
        <v>5847</v>
      </c>
      <c r="C1712" s="191" t="s">
        <v>8133</v>
      </c>
      <c r="D1712" s="191" t="s">
        <v>3160</v>
      </c>
      <c r="E1712" s="191" t="s">
        <v>3186</v>
      </c>
      <c r="F1712" s="191" t="s">
        <v>8136</v>
      </c>
      <c r="G1712" s="191">
        <v>12</v>
      </c>
    </row>
    <row r="1713" spans="1:7" x14ac:dyDescent="0.25">
      <c r="A1713" s="191">
        <v>1712</v>
      </c>
      <c r="B1713" s="191" t="s">
        <v>5847</v>
      </c>
      <c r="C1713" s="191" t="s">
        <v>8133</v>
      </c>
      <c r="D1713" s="191" t="s">
        <v>3160</v>
      </c>
      <c r="E1713" s="191" t="s">
        <v>3186</v>
      </c>
      <c r="F1713" s="191" t="s">
        <v>8136</v>
      </c>
      <c r="G1713" s="191">
        <v>12</v>
      </c>
    </row>
    <row r="1714" spans="1:7" x14ac:dyDescent="0.25">
      <c r="A1714" s="191">
        <v>1713</v>
      </c>
      <c r="B1714" s="191" t="s">
        <v>5847</v>
      </c>
      <c r="C1714" s="191" t="s">
        <v>8133</v>
      </c>
      <c r="D1714" s="191" t="s">
        <v>3160</v>
      </c>
      <c r="E1714" s="191" t="s">
        <v>3186</v>
      </c>
      <c r="F1714" s="191" t="s">
        <v>8136</v>
      </c>
      <c r="G1714" s="191">
        <v>12</v>
      </c>
    </row>
    <row r="1715" spans="1:7" x14ac:dyDescent="0.25">
      <c r="A1715" s="191">
        <v>1714</v>
      </c>
      <c r="B1715" s="191" t="s">
        <v>5847</v>
      </c>
      <c r="C1715" s="191" t="s">
        <v>8133</v>
      </c>
      <c r="D1715" s="191" t="s">
        <v>3160</v>
      </c>
      <c r="E1715" s="191" t="s">
        <v>3186</v>
      </c>
      <c r="F1715" s="191" t="s">
        <v>8136</v>
      </c>
      <c r="G1715" s="191">
        <v>12</v>
      </c>
    </row>
    <row r="1716" spans="1:7" x14ac:dyDescent="0.25">
      <c r="A1716" s="191">
        <v>1715</v>
      </c>
      <c r="B1716" s="191" t="s">
        <v>5847</v>
      </c>
      <c r="C1716" s="191" t="s">
        <v>8133</v>
      </c>
      <c r="D1716" s="191" t="s">
        <v>3160</v>
      </c>
      <c r="E1716" s="191" t="s">
        <v>3186</v>
      </c>
      <c r="F1716" s="191" t="s">
        <v>8136</v>
      </c>
      <c r="G1716" s="191">
        <v>12</v>
      </c>
    </row>
    <row r="1717" spans="1:7" x14ac:dyDescent="0.25">
      <c r="A1717" s="191">
        <v>1716</v>
      </c>
      <c r="B1717" s="191" t="s">
        <v>5847</v>
      </c>
      <c r="C1717" s="191" t="s">
        <v>8133</v>
      </c>
      <c r="D1717" s="191" t="s">
        <v>3160</v>
      </c>
      <c r="E1717" s="191" t="s">
        <v>3186</v>
      </c>
      <c r="F1717" s="191" t="s">
        <v>8136</v>
      </c>
      <c r="G1717" s="191">
        <v>12</v>
      </c>
    </row>
    <row r="1718" spans="1:7" x14ac:dyDescent="0.25">
      <c r="A1718" s="191">
        <v>1717</v>
      </c>
      <c r="B1718" s="191" t="s">
        <v>5847</v>
      </c>
      <c r="C1718" s="191" t="s">
        <v>8133</v>
      </c>
      <c r="D1718" s="191" t="s">
        <v>3160</v>
      </c>
      <c r="E1718" s="191" t="s">
        <v>3186</v>
      </c>
      <c r="F1718" s="191" t="s">
        <v>8136</v>
      </c>
      <c r="G1718" s="191">
        <v>12</v>
      </c>
    </row>
    <row r="1719" spans="1:7" x14ac:dyDescent="0.25">
      <c r="A1719" s="191">
        <v>1718</v>
      </c>
      <c r="B1719" s="191" t="s">
        <v>5847</v>
      </c>
      <c r="C1719" s="191" t="s">
        <v>8133</v>
      </c>
      <c r="D1719" s="191" t="s">
        <v>3160</v>
      </c>
      <c r="E1719" s="191" t="s">
        <v>3186</v>
      </c>
      <c r="F1719" s="191" t="s">
        <v>8136</v>
      </c>
      <c r="G1719" s="191">
        <v>12</v>
      </c>
    </row>
    <row r="1720" spans="1:7" x14ac:dyDescent="0.25">
      <c r="A1720" s="191">
        <v>1719</v>
      </c>
      <c r="B1720" s="191" t="s">
        <v>5847</v>
      </c>
      <c r="C1720" s="191" t="s">
        <v>8133</v>
      </c>
      <c r="D1720" s="191" t="s">
        <v>3160</v>
      </c>
      <c r="E1720" s="191" t="s">
        <v>3186</v>
      </c>
      <c r="F1720" s="191" t="s">
        <v>8136</v>
      </c>
      <c r="G1720" s="191">
        <v>12</v>
      </c>
    </row>
    <row r="1721" spans="1:7" x14ac:dyDescent="0.25">
      <c r="A1721" s="191">
        <v>1720</v>
      </c>
      <c r="B1721" s="191" t="s">
        <v>5847</v>
      </c>
      <c r="C1721" s="191" t="s">
        <v>8133</v>
      </c>
      <c r="D1721" s="191" t="s">
        <v>3160</v>
      </c>
      <c r="E1721" s="191" t="s">
        <v>3186</v>
      </c>
      <c r="F1721" s="191" t="s">
        <v>8136</v>
      </c>
      <c r="G1721" s="191">
        <v>12</v>
      </c>
    </row>
    <row r="1722" spans="1:7" x14ac:dyDescent="0.25">
      <c r="A1722" s="191">
        <v>1721</v>
      </c>
      <c r="B1722" s="191" t="s">
        <v>5847</v>
      </c>
      <c r="C1722" s="191" t="s">
        <v>8133</v>
      </c>
      <c r="D1722" s="191" t="s">
        <v>3160</v>
      </c>
      <c r="E1722" s="191" t="s">
        <v>3186</v>
      </c>
      <c r="F1722" s="191" t="s">
        <v>8136</v>
      </c>
      <c r="G1722" s="191">
        <v>12</v>
      </c>
    </row>
    <row r="1723" spans="1:7" x14ac:dyDescent="0.25">
      <c r="A1723" s="191">
        <v>1722</v>
      </c>
      <c r="B1723" s="191" t="s">
        <v>5847</v>
      </c>
      <c r="C1723" s="191" t="s">
        <v>8133</v>
      </c>
      <c r="D1723" s="191" t="s">
        <v>3160</v>
      </c>
      <c r="E1723" s="191" t="s">
        <v>3186</v>
      </c>
      <c r="F1723" s="191" t="s">
        <v>8136</v>
      </c>
      <c r="G1723" s="191">
        <v>12</v>
      </c>
    </row>
    <row r="1724" spans="1:7" x14ac:dyDescent="0.25">
      <c r="A1724" s="191">
        <v>1723</v>
      </c>
      <c r="B1724" s="191" t="s">
        <v>5847</v>
      </c>
      <c r="C1724" s="191" t="s">
        <v>8133</v>
      </c>
      <c r="D1724" s="191" t="s">
        <v>3160</v>
      </c>
      <c r="E1724" s="191" t="s">
        <v>3186</v>
      </c>
      <c r="F1724" s="191" t="s">
        <v>8136</v>
      </c>
      <c r="G1724" s="191">
        <v>12</v>
      </c>
    </row>
    <row r="1725" spans="1:7" x14ac:dyDescent="0.25">
      <c r="A1725" s="191">
        <v>1724</v>
      </c>
      <c r="B1725" s="191" t="s">
        <v>5847</v>
      </c>
      <c r="C1725" s="191" t="s">
        <v>8133</v>
      </c>
      <c r="D1725" s="191" t="s">
        <v>3160</v>
      </c>
      <c r="E1725" s="191" t="s">
        <v>3186</v>
      </c>
      <c r="F1725" s="191" t="s">
        <v>8136</v>
      </c>
      <c r="G1725" s="191">
        <v>12</v>
      </c>
    </row>
    <row r="1726" spans="1:7" x14ac:dyDescent="0.25">
      <c r="A1726" s="191">
        <v>1725</v>
      </c>
      <c r="B1726" s="191" t="s">
        <v>5847</v>
      </c>
      <c r="C1726" s="191" t="s">
        <v>8133</v>
      </c>
      <c r="D1726" s="191" t="s">
        <v>3160</v>
      </c>
      <c r="E1726" s="191" t="s">
        <v>3186</v>
      </c>
      <c r="F1726" s="191" t="s">
        <v>8136</v>
      </c>
      <c r="G1726" s="191">
        <v>12</v>
      </c>
    </row>
    <row r="1727" spans="1:7" x14ac:dyDescent="0.25">
      <c r="A1727" s="191">
        <v>1726</v>
      </c>
      <c r="B1727" s="191" t="s">
        <v>5847</v>
      </c>
      <c r="C1727" s="191" t="s">
        <v>8133</v>
      </c>
      <c r="D1727" s="191" t="s">
        <v>3160</v>
      </c>
      <c r="E1727" s="191" t="s">
        <v>3186</v>
      </c>
      <c r="F1727" s="191" t="s">
        <v>8136</v>
      </c>
      <c r="G1727" s="191">
        <v>12</v>
      </c>
    </row>
    <row r="1728" spans="1:7" x14ac:dyDescent="0.25">
      <c r="A1728" s="191">
        <v>1727</v>
      </c>
      <c r="B1728" s="191" t="s">
        <v>5847</v>
      </c>
      <c r="C1728" s="191" t="s">
        <v>8133</v>
      </c>
      <c r="D1728" s="191" t="s">
        <v>3160</v>
      </c>
      <c r="E1728" s="191" t="s">
        <v>3186</v>
      </c>
      <c r="F1728" s="191" t="s">
        <v>8136</v>
      </c>
      <c r="G1728" s="191">
        <v>12</v>
      </c>
    </row>
    <row r="1729" spans="1:7" x14ac:dyDescent="0.25">
      <c r="A1729" s="191">
        <v>1728</v>
      </c>
      <c r="B1729" s="191" t="s">
        <v>5847</v>
      </c>
      <c r="C1729" s="191" t="s">
        <v>8133</v>
      </c>
      <c r="D1729" s="191" t="s">
        <v>3160</v>
      </c>
      <c r="E1729" s="191" t="s">
        <v>3186</v>
      </c>
      <c r="F1729" s="191" t="s">
        <v>8136</v>
      </c>
      <c r="G1729" s="191">
        <v>12</v>
      </c>
    </row>
    <row r="1730" spans="1:7" x14ac:dyDescent="0.25">
      <c r="A1730" s="191">
        <v>1729</v>
      </c>
      <c r="B1730" s="191" t="s">
        <v>5847</v>
      </c>
      <c r="C1730" s="191" t="s">
        <v>8133</v>
      </c>
      <c r="D1730" s="191" t="s">
        <v>3160</v>
      </c>
      <c r="E1730" s="191" t="s">
        <v>3186</v>
      </c>
      <c r="F1730" s="191" t="s">
        <v>8136</v>
      </c>
      <c r="G1730" s="191">
        <v>12</v>
      </c>
    </row>
    <row r="1731" spans="1:7" x14ac:dyDescent="0.25">
      <c r="A1731" s="191">
        <v>1730</v>
      </c>
      <c r="B1731" s="191" t="s">
        <v>5847</v>
      </c>
      <c r="C1731" s="191" t="s">
        <v>8133</v>
      </c>
      <c r="D1731" s="191" t="s">
        <v>3160</v>
      </c>
      <c r="E1731" s="191" t="s">
        <v>3186</v>
      </c>
      <c r="F1731" s="191" t="s">
        <v>8136</v>
      </c>
      <c r="G1731" s="191">
        <v>12</v>
      </c>
    </row>
    <row r="1732" spans="1:7" x14ac:dyDescent="0.25">
      <c r="A1732" s="191">
        <v>1731</v>
      </c>
      <c r="B1732" s="191" t="s">
        <v>5847</v>
      </c>
      <c r="C1732" s="191" t="s">
        <v>8133</v>
      </c>
      <c r="D1732" s="191" t="s">
        <v>3160</v>
      </c>
      <c r="E1732" s="191" t="s">
        <v>3186</v>
      </c>
      <c r="F1732" s="191" t="s">
        <v>8136</v>
      </c>
      <c r="G1732" s="191">
        <v>12</v>
      </c>
    </row>
    <row r="1733" spans="1:7" x14ac:dyDescent="0.25">
      <c r="A1733" s="191">
        <v>1732</v>
      </c>
      <c r="B1733" s="191" t="s">
        <v>5847</v>
      </c>
      <c r="C1733" s="191" t="s">
        <v>8133</v>
      </c>
      <c r="D1733" s="191" t="s">
        <v>3160</v>
      </c>
      <c r="E1733" s="191" t="s">
        <v>3186</v>
      </c>
      <c r="F1733" s="191" t="s">
        <v>8136</v>
      </c>
      <c r="G1733" s="191">
        <v>12</v>
      </c>
    </row>
    <row r="1734" spans="1:7" x14ac:dyDescent="0.25">
      <c r="A1734" s="191">
        <v>1733</v>
      </c>
      <c r="B1734" s="191" t="s">
        <v>5717</v>
      </c>
      <c r="C1734" s="191" t="s">
        <v>8133</v>
      </c>
      <c r="D1734" s="191" t="s">
        <v>3160</v>
      </c>
      <c r="E1734" s="191" t="s">
        <v>3186</v>
      </c>
      <c r="F1734" s="191" t="s">
        <v>8135</v>
      </c>
      <c r="G1734" s="191">
        <v>13</v>
      </c>
    </row>
    <row r="1735" spans="1:7" x14ac:dyDescent="0.25">
      <c r="A1735" s="191">
        <v>1734</v>
      </c>
      <c r="B1735" s="191" t="s">
        <v>5717</v>
      </c>
      <c r="C1735" s="191" t="s">
        <v>8133</v>
      </c>
      <c r="D1735" s="191" t="s">
        <v>3160</v>
      </c>
      <c r="E1735" s="191" t="s">
        <v>3186</v>
      </c>
      <c r="F1735" s="191" t="s">
        <v>8135</v>
      </c>
      <c r="G1735" s="191">
        <v>13</v>
      </c>
    </row>
    <row r="1736" spans="1:7" x14ac:dyDescent="0.25">
      <c r="A1736" s="191">
        <v>1735</v>
      </c>
      <c r="B1736" s="191" t="s">
        <v>5717</v>
      </c>
      <c r="C1736" s="191" t="s">
        <v>8133</v>
      </c>
      <c r="D1736" s="191" t="s">
        <v>3160</v>
      </c>
      <c r="E1736" s="191" t="s">
        <v>3186</v>
      </c>
      <c r="F1736" s="191" t="s">
        <v>8135</v>
      </c>
      <c r="G1736" s="191">
        <v>13</v>
      </c>
    </row>
    <row r="1737" spans="1:7" x14ac:dyDescent="0.25">
      <c r="A1737" s="191">
        <v>1736</v>
      </c>
      <c r="B1737" s="191" t="s">
        <v>5717</v>
      </c>
      <c r="C1737" s="191" t="s">
        <v>8133</v>
      </c>
      <c r="D1737" s="191" t="s">
        <v>3160</v>
      </c>
      <c r="E1737" s="191" t="s">
        <v>3186</v>
      </c>
      <c r="F1737" s="191" t="s">
        <v>8135</v>
      </c>
      <c r="G1737" s="191">
        <v>13</v>
      </c>
    </row>
    <row r="1738" spans="1:7" x14ac:dyDescent="0.25">
      <c r="A1738" s="191">
        <v>1737</v>
      </c>
      <c r="B1738" s="191" t="s">
        <v>5717</v>
      </c>
      <c r="C1738" s="191" t="s">
        <v>8133</v>
      </c>
      <c r="D1738" s="191" t="s">
        <v>3160</v>
      </c>
      <c r="E1738" s="191" t="s">
        <v>3186</v>
      </c>
      <c r="F1738" s="191" t="s">
        <v>8135</v>
      </c>
      <c r="G1738" s="191">
        <v>13</v>
      </c>
    </row>
    <row r="1739" spans="1:7" x14ac:dyDescent="0.25">
      <c r="A1739" s="191">
        <v>1738</v>
      </c>
      <c r="B1739" s="191" t="s">
        <v>5717</v>
      </c>
      <c r="C1739" s="191" t="s">
        <v>8133</v>
      </c>
      <c r="D1739" s="191" t="s">
        <v>3160</v>
      </c>
      <c r="E1739" s="191" t="s">
        <v>3186</v>
      </c>
      <c r="F1739" s="191" t="s">
        <v>8135</v>
      </c>
      <c r="G1739" s="191">
        <v>13</v>
      </c>
    </row>
    <row r="1740" spans="1:7" x14ac:dyDescent="0.25">
      <c r="A1740" s="191">
        <v>1739</v>
      </c>
      <c r="B1740" s="191" t="s">
        <v>5717</v>
      </c>
      <c r="C1740" s="191" t="s">
        <v>8133</v>
      </c>
      <c r="D1740" s="191" t="s">
        <v>3160</v>
      </c>
      <c r="E1740" s="191" t="s">
        <v>3186</v>
      </c>
      <c r="F1740" s="191" t="s">
        <v>8135</v>
      </c>
      <c r="G1740" s="191">
        <v>13</v>
      </c>
    </row>
    <row r="1741" spans="1:7" x14ac:dyDescent="0.25">
      <c r="A1741" s="191">
        <v>1740</v>
      </c>
      <c r="B1741" s="191" t="s">
        <v>5717</v>
      </c>
      <c r="C1741" s="191" t="s">
        <v>8133</v>
      </c>
      <c r="D1741" s="191" t="s">
        <v>3160</v>
      </c>
      <c r="E1741" s="191" t="s">
        <v>3186</v>
      </c>
      <c r="F1741" s="191" t="s">
        <v>8135</v>
      </c>
      <c r="G1741" s="191">
        <v>13</v>
      </c>
    </row>
    <row r="1742" spans="1:7" x14ac:dyDescent="0.25">
      <c r="A1742" s="191">
        <v>1741</v>
      </c>
      <c r="B1742" s="191" t="s">
        <v>5717</v>
      </c>
      <c r="C1742" s="191" t="s">
        <v>8133</v>
      </c>
      <c r="D1742" s="191" t="s">
        <v>3160</v>
      </c>
      <c r="E1742" s="191" t="s">
        <v>3186</v>
      </c>
      <c r="F1742" s="191" t="s">
        <v>8135</v>
      </c>
      <c r="G1742" s="191">
        <v>13</v>
      </c>
    </row>
    <row r="1743" spans="1:7" x14ac:dyDescent="0.25">
      <c r="A1743" s="191">
        <v>1742</v>
      </c>
      <c r="B1743" s="191" t="s">
        <v>5717</v>
      </c>
      <c r="C1743" s="191" t="s">
        <v>8133</v>
      </c>
      <c r="D1743" s="191" t="s">
        <v>3160</v>
      </c>
      <c r="E1743" s="191" t="s">
        <v>3186</v>
      </c>
      <c r="F1743" s="191" t="s">
        <v>8135</v>
      </c>
      <c r="G1743" s="191">
        <v>13</v>
      </c>
    </row>
    <row r="1744" spans="1:7" x14ac:dyDescent="0.25">
      <c r="A1744" s="191">
        <v>1743</v>
      </c>
      <c r="B1744" s="191" t="s">
        <v>5717</v>
      </c>
      <c r="C1744" s="191" t="s">
        <v>8133</v>
      </c>
      <c r="D1744" s="191" t="s">
        <v>3160</v>
      </c>
      <c r="E1744" s="191" t="s">
        <v>3186</v>
      </c>
      <c r="F1744" s="191" t="s">
        <v>8135</v>
      </c>
      <c r="G1744" s="191">
        <v>13</v>
      </c>
    </row>
    <row r="1745" spans="1:7" x14ac:dyDescent="0.25">
      <c r="A1745" s="191">
        <v>1744</v>
      </c>
      <c r="B1745" s="191" t="s">
        <v>5717</v>
      </c>
      <c r="C1745" s="191" t="s">
        <v>8133</v>
      </c>
      <c r="D1745" s="191" t="s">
        <v>3160</v>
      </c>
      <c r="E1745" s="191" t="s">
        <v>3186</v>
      </c>
      <c r="F1745" s="191" t="s">
        <v>8135</v>
      </c>
      <c r="G1745" s="191">
        <v>13</v>
      </c>
    </row>
    <row r="1746" spans="1:7" x14ac:dyDescent="0.25">
      <c r="A1746" s="191">
        <v>1745</v>
      </c>
      <c r="B1746" s="191" t="s">
        <v>5717</v>
      </c>
      <c r="C1746" s="191" t="s">
        <v>8133</v>
      </c>
      <c r="D1746" s="191" t="s">
        <v>3160</v>
      </c>
      <c r="E1746" s="191" t="s">
        <v>3186</v>
      </c>
      <c r="F1746" s="191" t="s">
        <v>8135</v>
      </c>
      <c r="G1746" s="191">
        <v>13</v>
      </c>
    </row>
    <row r="1747" spans="1:7" x14ac:dyDescent="0.25">
      <c r="A1747" s="191">
        <v>1746</v>
      </c>
      <c r="B1747" s="191" t="s">
        <v>5717</v>
      </c>
      <c r="C1747" s="191" t="s">
        <v>8133</v>
      </c>
      <c r="D1747" s="191" t="s">
        <v>3160</v>
      </c>
      <c r="E1747" s="191" t="s">
        <v>3186</v>
      </c>
      <c r="F1747" s="191" t="s">
        <v>8135</v>
      </c>
      <c r="G1747" s="191">
        <v>13</v>
      </c>
    </row>
    <row r="1748" spans="1:7" x14ac:dyDescent="0.25">
      <c r="A1748" s="191">
        <v>1747</v>
      </c>
      <c r="B1748" s="191" t="s">
        <v>5717</v>
      </c>
      <c r="C1748" s="191" t="s">
        <v>8133</v>
      </c>
      <c r="D1748" s="191" t="s">
        <v>3160</v>
      </c>
      <c r="E1748" s="191" t="s">
        <v>3186</v>
      </c>
      <c r="F1748" s="191" t="s">
        <v>8135</v>
      </c>
      <c r="G1748" s="191">
        <v>13</v>
      </c>
    </row>
    <row r="1749" spans="1:7" x14ac:dyDescent="0.25">
      <c r="A1749" s="191">
        <v>1748</v>
      </c>
      <c r="B1749" s="191" t="s">
        <v>3173</v>
      </c>
      <c r="C1749" s="191" t="s">
        <v>8133</v>
      </c>
      <c r="D1749" s="191" t="s">
        <v>3160</v>
      </c>
      <c r="E1749" s="191" t="s">
        <v>3185</v>
      </c>
      <c r="F1749" s="191" t="s">
        <v>8134</v>
      </c>
      <c r="G1749" s="191">
        <v>8</v>
      </c>
    </row>
    <row r="1750" spans="1:7" x14ac:dyDescent="0.25">
      <c r="A1750" s="191">
        <v>1749</v>
      </c>
      <c r="B1750" s="191" t="s">
        <v>5717</v>
      </c>
      <c r="C1750" s="191" t="s">
        <v>8133</v>
      </c>
      <c r="D1750" s="191" t="s">
        <v>3160</v>
      </c>
      <c r="E1750" s="191" t="s">
        <v>3186</v>
      </c>
      <c r="F1750" s="191" t="s">
        <v>8135</v>
      </c>
      <c r="G1750" s="191">
        <v>13</v>
      </c>
    </row>
    <row r="1751" spans="1:7" x14ac:dyDescent="0.25">
      <c r="A1751" s="191">
        <v>1750</v>
      </c>
      <c r="B1751" s="191" t="s">
        <v>3173</v>
      </c>
      <c r="C1751" s="191" t="s">
        <v>8133</v>
      </c>
      <c r="D1751" s="191" t="s">
        <v>3160</v>
      </c>
      <c r="E1751" s="191" t="s">
        <v>3185</v>
      </c>
      <c r="F1751" s="191" t="s">
        <v>8134</v>
      </c>
      <c r="G1751" s="191">
        <v>8</v>
      </c>
    </row>
    <row r="1752" spans="1:7" x14ac:dyDescent="0.25">
      <c r="A1752" s="191">
        <v>1751</v>
      </c>
      <c r="B1752" s="191" t="s">
        <v>5717</v>
      </c>
      <c r="C1752" s="191" t="s">
        <v>8133</v>
      </c>
      <c r="D1752" s="191" t="s">
        <v>3160</v>
      </c>
      <c r="E1752" s="191" t="s">
        <v>3186</v>
      </c>
      <c r="F1752" s="191" t="s">
        <v>8135</v>
      </c>
      <c r="G1752" s="191">
        <v>13</v>
      </c>
    </row>
    <row r="1753" spans="1:7" x14ac:dyDescent="0.25">
      <c r="A1753" s="191">
        <v>1752</v>
      </c>
      <c r="B1753" s="191" t="s">
        <v>3173</v>
      </c>
      <c r="C1753" s="191" t="s">
        <v>8133</v>
      </c>
      <c r="D1753" s="191" t="s">
        <v>3160</v>
      </c>
      <c r="E1753" s="191" t="s">
        <v>3185</v>
      </c>
      <c r="F1753" s="191" t="s">
        <v>8134</v>
      </c>
      <c r="G1753" s="191">
        <v>8</v>
      </c>
    </row>
    <row r="1754" spans="1:7" x14ac:dyDescent="0.25">
      <c r="A1754" s="191">
        <v>1753</v>
      </c>
      <c r="B1754" s="191" t="s">
        <v>5717</v>
      </c>
      <c r="C1754" s="191" t="s">
        <v>8133</v>
      </c>
      <c r="D1754" s="191" t="s">
        <v>3160</v>
      </c>
      <c r="E1754" s="191" t="s">
        <v>3186</v>
      </c>
      <c r="F1754" s="191" t="s">
        <v>8135</v>
      </c>
      <c r="G1754" s="191">
        <v>13</v>
      </c>
    </row>
    <row r="1755" spans="1:7" x14ac:dyDescent="0.25">
      <c r="A1755" s="191">
        <v>1754</v>
      </c>
      <c r="B1755" s="191" t="s">
        <v>3173</v>
      </c>
      <c r="C1755" s="191" t="s">
        <v>8133</v>
      </c>
      <c r="D1755" s="191" t="s">
        <v>3160</v>
      </c>
      <c r="E1755" s="191" t="s">
        <v>3185</v>
      </c>
      <c r="F1755" s="191" t="s">
        <v>8134</v>
      </c>
      <c r="G1755" s="191">
        <v>8</v>
      </c>
    </row>
    <row r="1756" spans="1:7" x14ac:dyDescent="0.25">
      <c r="A1756" s="191">
        <v>1755</v>
      </c>
      <c r="B1756" s="191" t="s">
        <v>5717</v>
      </c>
      <c r="C1756" s="191" t="s">
        <v>8133</v>
      </c>
      <c r="D1756" s="191" t="s">
        <v>3160</v>
      </c>
      <c r="E1756" s="191" t="s">
        <v>3186</v>
      </c>
      <c r="F1756" s="191" t="s">
        <v>8135</v>
      </c>
      <c r="G1756" s="191">
        <v>13</v>
      </c>
    </row>
    <row r="1757" spans="1:7" x14ac:dyDescent="0.25">
      <c r="A1757" s="191">
        <v>1756</v>
      </c>
      <c r="B1757" s="191" t="s">
        <v>5717</v>
      </c>
      <c r="C1757" s="191" t="s">
        <v>8133</v>
      </c>
      <c r="D1757" s="191" t="s">
        <v>3160</v>
      </c>
      <c r="E1757" s="191" t="s">
        <v>3186</v>
      </c>
      <c r="F1757" s="191" t="s">
        <v>8135</v>
      </c>
      <c r="G1757" s="191">
        <v>13</v>
      </c>
    </row>
    <row r="1758" spans="1:7" x14ac:dyDescent="0.25">
      <c r="A1758" s="191">
        <v>1757</v>
      </c>
      <c r="B1758" s="191" t="s">
        <v>5717</v>
      </c>
      <c r="C1758" s="191" t="s">
        <v>8133</v>
      </c>
      <c r="D1758" s="191" t="s">
        <v>3160</v>
      </c>
      <c r="E1758" s="191" t="s">
        <v>3186</v>
      </c>
      <c r="F1758" s="191" t="s">
        <v>8135</v>
      </c>
      <c r="G1758" s="191">
        <v>13</v>
      </c>
    </row>
    <row r="1759" spans="1:7" x14ac:dyDescent="0.25">
      <c r="A1759" s="191">
        <v>1758</v>
      </c>
      <c r="B1759" s="191" t="s">
        <v>5717</v>
      </c>
      <c r="C1759" s="191" t="s">
        <v>8133</v>
      </c>
      <c r="D1759" s="191" t="s">
        <v>3160</v>
      </c>
      <c r="E1759" s="191" t="s">
        <v>3186</v>
      </c>
      <c r="F1759" s="191" t="s">
        <v>8135</v>
      </c>
      <c r="G1759" s="191">
        <v>13</v>
      </c>
    </row>
    <row r="1760" spans="1:7" x14ac:dyDescent="0.25">
      <c r="A1760" s="191">
        <v>1759</v>
      </c>
      <c r="B1760" s="191" t="s">
        <v>5717</v>
      </c>
      <c r="C1760" s="191" t="s">
        <v>8133</v>
      </c>
      <c r="D1760" s="191" t="s">
        <v>3160</v>
      </c>
      <c r="E1760" s="191" t="s">
        <v>3186</v>
      </c>
      <c r="F1760" s="191" t="s">
        <v>8135</v>
      </c>
      <c r="G1760" s="191">
        <v>13</v>
      </c>
    </row>
    <row r="1761" spans="1:7" x14ac:dyDescent="0.25">
      <c r="A1761" s="191">
        <v>1760</v>
      </c>
      <c r="B1761" s="191" t="s">
        <v>3173</v>
      </c>
      <c r="C1761" s="191" t="s">
        <v>8133</v>
      </c>
      <c r="D1761" s="191" t="s">
        <v>3160</v>
      </c>
      <c r="E1761" s="191" t="s">
        <v>3185</v>
      </c>
      <c r="F1761" s="191" t="s">
        <v>8134</v>
      </c>
      <c r="G1761" s="191">
        <v>8</v>
      </c>
    </row>
    <row r="1762" spans="1:7" x14ac:dyDescent="0.25">
      <c r="A1762" s="191">
        <v>1761</v>
      </c>
      <c r="B1762" s="191" t="s">
        <v>5717</v>
      </c>
      <c r="C1762" s="191" t="s">
        <v>8133</v>
      </c>
      <c r="D1762" s="191" t="s">
        <v>3160</v>
      </c>
      <c r="E1762" s="191" t="s">
        <v>3186</v>
      </c>
      <c r="F1762" s="191" t="s">
        <v>8135</v>
      </c>
      <c r="G1762" s="191">
        <v>13</v>
      </c>
    </row>
    <row r="1763" spans="1:7" x14ac:dyDescent="0.25">
      <c r="A1763" s="191">
        <v>1762</v>
      </c>
      <c r="B1763" s="191" t="s">
        <v>3173</v>
      </c>
      <c r="C1763" s="191" t="s">
        <v>8133</v>
      </c>
      <c r="D1763" s="191" t="s">
        <v>3160</v>
      </c>
      <c r="E1763" s="191" t="s">
        <v>3185</v>
      </c>
      <c r="F1763" s="191" t="s">
        <v>8134</v>
      </c>
      <c r="G1763" s="191">
        <v>8</v>
      </c>
    </row>
    <row r="1764" spans="1:7" x14ac:dyDescent="0.25">
      <c r="A1764" s="191">
        <v>1763</v>
      </c>
      <c r="B1764" s="191" t="s">
        <v>5717</v>
      </c>
      <c r="C1764" s="191" t="s">
        <v>8133</v>
      </c>
      <c r="D1764" s="191" t="s">
        <v>3160</v>
      </c>
      <c r="E1764" s="191" t="s">
        <v>3186</v>
      </c>
      <c r="F1764" s="191" t="s">
        <v>8135</v>
      </c>
      <c r="G1764" s="191">
        <v>13</v>
      </c>
    </row>
    <row r="1765" spans="1:7" x14ac:dyDescent="0.25">
      <c r="A1765" s="191">
        <v>1764</v>
      </c>
      <c r="B1765" s="191" t="s">
        <v>3173</v>
      </c>
      <c r="C1765" s="191" t="s">
        <v>8133</v>
      </c>
      <c r="D1765" s="191" t="s">
        <v>3160</v>
      </c>
      <c r="E1765" s="191" t="s">
        <v>3185</v>
      </c>
      <c r="F1765" s="191" t="s">
        <v>8134</v>
      </c>
      <c r="G1765" s="191">
        <v>8</v>
      </c>
    </row>
    <row r="1766" spans="1:7" x14ac:dyDescent="0.25">
      <c r="A1766" s="191">
        <v>1765</v>
      </c>
      <c r="B1766" s="191" t="s">
        <v>5717</v>
      </c>
      <c r="C1766" s="191" t="s">
        <v>8133</v>
      </c>
      <c r="D1766" s="191" t="s">
        <v>3160</v>
      </c>
      <c r="E1766" s="191" t="s">
        <v>3186</v>
      </c>
      <c r="F1766" s="191" t="s">
        <v>8135</v>
      </c>
      <c r="G1766" s="191">
        <v>13</v>
      </c>
    </row>
    <row r="1767" spans="1:7" x14ac:dyDescent="0.25">
      <c r="A1767" s="191">
        <v>1766</v>
      </c>
      <c r="B1767" s="191" t="s">
        <v>5717</v>
      </c>
      <c r="C1767" s="191" t="s">
        <v>8133</v>
      </c>
      <c r="D1767" s="191" t="s">
        <v>3160</v>
      </c>
      <c r="E1767" s="191" t="s">
        <v>3186</v>
      </c>
      <c r="F1767" s="191" t="s">
        <v>8135</v>
      </c>
      <c r="G1767" s="191">
        <v>13</v>
      </c>
    </row>
    <row r="1768" spans="1:7" x14ac:dyDescent="0.25">
      <c r="A1768" s="191">
        <v>1767</v>
      </c>
      <c r="B1768" s="191" t="s">
        <v>3173</v>
      </c>
      <c r="C1768" s="191" t="s">
        <v>8133</v>
      </c>
      <c r="D1768" s="191" t="s">
        <v>3160</v>
      </c>
      <c r="E1768" s="191" t="s">
        <v>3185</v>
      </c>
      <c r="F1768" s="191" t="s">
        <v>8134</v>
      </c>
      <c r="G1768" s="191">
        <v>8</v>
      </c>
    </row>
    <row r="1769" spans="1:7" x14ac:dyDescent="0.25">
      <c r="A1769" s="191">
        <v>1768</v>
      </c>
      <c r="B1769" s="191" t="s">
        <v>5717</v>
      </c>
      <c r="C1769" s="191" t="s">
        <v>8133</v>
      </c>
      <c r="D1769" s="191" t="s">
        <v>3160</v>
      </c>
      <c r="E1769" s="191" t="s">
        <v>3186</v>
      </c>
      <c r="F1769" s="191" t="s">
        <v>8135</v>
      </c>
      <c r="G1769" s="191">
        <v>13</v>
      </c>
    </row>
    <row r="1770" spans="1:7" x14ac:dyDescent="0.25">
      <c r="A1770" s="191">
        <v>1769</v>
      </c>
      <c r="B1770" s="191" t="s">
        <v>3173</v>
      </c>
      <c r="C1770" s="191" t="s">
        <v>8133</v>
      </c>
      <c r="D1770" s="191" t="s">
        <v>3160</v>
      </c>
      <c r="E1770" s="191" t="s">
        <v>3185</v>
      </c>
      <c r="F1770" s="191" t="s">
        <v>8134</v>
      </c>
      <c r="G1770" s="191">
        <v>8</v>
      </c>
    </row>
    <row r="1771" spans="1:7" x14ac:dyDescent="0.25">
      <c r="A1771" s="191">
        <v>1770</v>
      </c>
      <c r="B1771" s="191" t="s">
        <v>5717</v>
      </c>
      <c r="C1771" s="191" t="s">
        <v>8133</v>
      </c>
      <c r="D1771" s="191" t="s">
        <v>3160</v>
      </c>
      <c r="E1771" s="191" t="s">
        <v>3186</v>
      </c>
      <c r="F1771" s="191" t="s">
        <v>8135</v>
      </c>
      <c r="G1771" s="191">
        <v>13</v>
      </c>
    </row>
    <row r="1772" spans="1:7" x14ac:dyDescent="0.25">
      <c r="A1772" s="191">
        <v>1771</v>
      </c>
      <c r="B1772" s="191" t="s">
        <v>3173</v>
      </c>
      <c r="C1772" s="191" t="s">
        <v>8133</v>
      </c>
      <c r="D1772" s="191" t="s">
        <v>3160</v>
      </c>
      <c r="E1772" s="191" t="s">
        <v>3185</v>
      </c>
      <c r="F1772" s="191" t="s">
        <v>8134</v>
      </c>
      <c r="G1772" s="191">
        <v>8</v>
      </c>
    </row>
    <row r="1773" spans="1:7" x14ac:dyDescent="0.25">
      <c r="A1773" s="191">
        <v>1772</v>
      </c>
      <c r="B1773" s="191" t="s">
        <v>5717</v>
      </c>
      <c r="C1773" s="191" t="s">
        <v>8133</v>
      </c>
      <c r="D1773" s="191" t="s">
        <v>3160</v>
      </c>
      <c r="E1773" s="191" t="s">
        <v>3186</v>
      </c>
      <c r="F1773" s="191" t="s">
        <v>8135</v>
      </c>
      <c r="G1773" s="191">
        <v>13</v>
      </c>
    </row>
    <row r="1774" spans="1:7" x14ac:dyDescent="0.25">
      <c r="A1774" s="191">
        <v>1773</v>
      </c>
      <c r="B1774" s="191" t="s">
        <v>3173</v>
      </c>
      <c r="C1774" s="191" t="s">
        <v>8133</v>
      </c>
      <c r="D1774" s="191" t="s">
        <v>3160</v>
      </c>
      <c r="E1774" s="191" t="s">
        <v>3185</v>
      </c>
      <c r="F1774" s="191" t="s">
        <v>8134</v>
      </c>
      <c r="G1774" s="191">
        <v>8</v>
      </c>
    </row>
    <row r="1775" spans="1:7" x14ac:dyDescent="0.25">
      <c r="A1775" s="191">
        <v>1774</v>
      </c>
      <c r="B1775" s="191" t="s">
        <v>3173</v>
      </c>
      <c r="C1775" s="191" t="s">
        <v>8133</v>
      </c>
      <c r="D1775" s="191" t="s">
        <v>3160</v>
      </c>
      <c r="E1775" s="191" t="s">
        <v>3185</v>
      </c>
      <c r="F1775" s="191" t="s">
        <v>8134</v>
      </c>
      <c r="G1775" s="191">
        <v>8</v>
      </c>
    </row>
    <row r="1776" spans="1:7" x14ac:dyDescent="0.25">
      <c r="A1776" s="191">
        <v>1775</v>
      </c>
      <c r="B1776" s="191" t="s">
        <v>5717</v>
      </c>
      <c r="C1776" s="191" t="s">
        <v>8133</v>
      </c>
      <c r="D1776" s="191" t="s">
        <v>3160</v>
      </c>
      <c r="E1776" s="191" t="s">
        <v>3186</v>
      </c>
      <c r="F1776" s="191" t="s">
        <v>8135</v>
      </c>
      <c r="G1776" s="191">
        <v>13</v>
      </c>
    </row>
    <row r="1777" spans="1:7" x14ac:dyDescent="0.25">
      <c r="A1777" s="191">
        <v>1776</v>
      </c>
      <c r="B1777" s="191" t="s">
        <v>3173</v>
      </c>
      <c r="C1777" s="191" t="s">
        <v>8133</v>
      </c>
      <c r="D1777" s="191" t="s">
        <v>3160</v>
      </c>
      <c r="E1777" s="191" t="s">
        <v>3185</v>
      </c>
      <c r="F1777" s="191" t="s">
        <v>8134</v>
      </c>
      <c r="G1777" s="191">
        <v>8</v>
      </c>
    </row>
    <row r="1778" spans="1:7" x14ac:dyDescent="0.25">
      <c r="A1778" s="191">
        <v>1777</v>
      </c>
      <c r="B1778" s="191" t="s">
        <v>5717</v>
      </c>
      <c r="C1778" s="191" t="s">
        <v>8133</v>
      </c>
      <c r="D1778" s="191" t="s">
        <v>3160</v>
      </c>
      <c r="E1778" s="191" t="s">
        <v>3186</v>
      </c>
      <c r="F1778" s="191" t="s">
        <v>8135</v>
      </c>
      <c r="G1778" s="191">
        <v>13</v>
      </c>
    </row>
    <row r="1779" spans="1:7" x14ac:dyDescent="0.25">
      <c r="A1779" s="191">
        <v>1778</v>
      </c>
      <c r="B1779" s="191" t="s">
        <v>3173</v>
      </c>
      <c r="C1779" s="191" t="s">
        <v>8133</v>
      </c>
      <c r="D1779" s="191" t="s">
        <v>3160</v>
      </c>
      <c r="E1779" s="191" t="s">
        <v>3185</v>
      </c>
      <c r="F1779" s="191" t="s">
        <v>8134</v>
      </c>
      <c r="G1779" s="191">
        <v>8</v>
      </c>
    </row>
    <row r="1780" spans="1:7" x14ac:dyDescent="0.25">
      <c r="A1780" s="191">
        <v>1779</v>
      </c>
      <c r="B1780" s="191" t="s">
        <v>3173</v>
      </c>
      <c r="C1780" s="191" t="s">
        <v>8133</v>
      </c>
      <c r="D1780" s="191" t="s">
        <v>3160</v>
      </c>
      <c r="E1780" s="191" t="s">
        <v>3185</v>
      </c>
      <c r="F1780" s="191" t="s">
        <v>8134</v>
      </c>
      <c r="G1780" s="191">
        <v>8</v>
      </c>
    </row>
    <row r="1781" spans="1:7" x14ac:dyDescent="0.25">
      <c r="A1781" s="191">
        <v>1780</v>
      </c>
      <c r="B1781" s="191" t="s">
        <v>3173</v>
      </c>
      <c r="C1781" s="191" t="s">
        <v>8133</v>
      </c>
      <c r="D1781" s="191" t="s">
        <v>3160</v>
      </c>
      <c r="E1781" s="191" t="s">
        <v>3185</v>
      </c>
      <c r="F1781" s="191" t="s">
        <v>8134</v>
      </c>
      <c r="G1781" s="191">
        <v>8</v>
      </c>
    </row>
    <row r="1782" spans="1:7" x14ac:dyDescent="0.25">
      <c r="A1782" s="191">
        <v>1781</v>
      </c>
      <c r="B1782" s="191" t="s">
        <v>3173</v>
      </c>
      <c r="C1782" s="191" t="s">
        <v>8133</v>
      </c>
      <c r="D1782" s="191" t="s">
        <v>3160</v>
      </c>
      <c r="E1782" s="191" t="s">
        <v>3185</v>
      </c>
      <c r="F1782" s="191" t="s">
        <v>8134</v>
      </c>
      <c r="G1782" s="191">
        <v>8</v>
      </c>
    </row>
    <row r="1783" spans="1:7" x14ac:dyDescent="0.25">
      <c r="A1783" s="191">
        <v>1782</v>
      </c>
      <c r="B1783" s="191" t="s">
        <v>3173</v>
      </c>
      <c r="C1783" s="191" t="s">
        <v>8133</v>
      </c>
      <c r="D1783" s="191" t="s">
        <v>3160</v>
      </c>
      <c r="E1783" s="191" t="s">
        <v>3185</v>
      </c>
      <c r="F1783" s="191" t="s">
        <v>8134</v>
      </c>
      <c r="G1783" s="191">
        <v>8</v>
      </c>
    </row>
    <row r="1784" spans="1:7" x14ac:dyDescent="0.25">
      <c r="A1784" s="191">
        <v>1783</v>
      </c>
      <c r="B1784" s="191" t="s">
        <v>3173</v>
      </c>
      <c r="C1784" s="191" t="s">
        <v>8133</v>
      </c>
      <c r="D1784" s="191" t="s">
        <v>3160</v>
      </c>
      <c r="E1784" s="191" t="s">
        <v>3185</v>
      </c>
      <c r="F1784" s="191" t="s">
        <v>8134</v>
      </c>
      <c r="G1784" s="191">
        <v>8</v>
      </c>
    </row>
    <row r="1785" spans="1:7" x14ac:dyDescent="0.25">
      <c r="A1785" s="191">
        <v>1784</v>
      </c>
      <c r="B1785" s="191" t="s">
        <v>3173</v>
      </c>
      <c r="C1785" s="191" t="s">
        <v>8133</v>
      </c>
      <c r="D1785" s="191" t="s">
        <v>3160</v>
      </c>
      <c r="E1785" s="191" t="s">
        <v>3185</v>
      </c>
      <c r="F1785" s="191" t="s">
        <v>8134</v>
      </c>
      <c r="G1785" s="191">
        <v>8</v>
      </c>
    </row>
    <row r="1786" spans="1:7" x14ac:dyDescent="0.25">
      <c r="A1786" s="191">
        <v>1785</v>
      </c>
      <c r="B1786" s="191" t="s">
        <v>3173</v>
      </c>
      <c r="C1786" s="191" t="s">
        <v>8133</v>
      </c>
      <c r="D1786" s="191" t="s">
        <v>3160</v>
      </c>
      <c r="E1786" s="191" t="s">
        <v>3185</v>
      </c>
      <c r="F1786" s="191" t="s">
        <v>8134</v>
      </c>
      <c r="G1786" s="191">
        <v>8</v>
      </c>
    </row>
    <row r="1787" spans="1:7" x14ac:dyDescent="0.25">
      <c r="A1787" s="191">
        <v>1786</v>
      </c>
      <c r="B1787" s="191" t="s">
        <v>5717</v>
      </c>
      <c r="C1787" s="191" t="s">
        <v>8133</v>
      </c>
      <c r="D1787" s="191" t="s">
        <v>3160</v>
      </c>
      <c r="E1787" s="191" t="s">
        <v>3186</v>
      </c>
      <c r="F1787" s="191" t="s">
        <v>8135</v>
      </c>
      <c r="G1787" s="191">
        <v>13</v>
      </c>
    </row>
    <row r="1788" spans="1:7" x14ac:dyDescent="0.25">
      <c r="A1788" s="191">
        <v>1787</v>
      </c>
      <c r="B1788" s="191" t="s">
        <v>3173</v>
      </c>
      <c r="C1788" s="191" t="s">
        <v>8133</v>
      </c>
      <c r="D1788" s="191" t="s">
        <v>3160</v>
      </c>
      <c r="E1788" s="191" t="s">
        <v>3185</v>
      </c>
      <c r="F1788" s="191" t="s">
        <v>8134</v>
      </c>
      <c r="G1788" s="191">
        <v>8</v>
      </c>
    </row>
    <row r="1789" spans="1:7" x14ac:dyDescent="0.25">
      <c r="A1789" s="191">
        <v>1788</v>
      </c>
      <c r="B1789" s="191" t="s">
        <v>5717</v>
      </c>
      <c r="C1789" s="191" t="s">
        <v>8133</v>
      </c>
      <c r="D1789" s="191" t="s">
        <v>3160</v>
      </c>
      <c r="E1789" s="191" t="s">
        <v>3186</v>
      </c>
      <c r="F1789" s="191" t="s">
        <v>8135</v>
      </c>
      <c r="G1789" s="191">
        <v>13</v>
      </c>
    </row>
    <row r="1790" spans="1:7" x14ac:dyDescent="0.25">
      <c r="A1790" s="191">
        <v>1789</v>
      </c>
      <c r="B1790" s="191" t="s">
        <v>3173</v>
      </c>
      <c r="C1790" s="191" t="s">
        <v>8133</v>
      </c>
      <c r="D1790" s="191" t="s">
        <v>3160</v>
      </c>
      <c r="E1790" s="191" t="s">
        <v>3185</v>
      </c>
      <c r="F1790" s="191" t="s">
        <v>8134</v>
      </c>
      <c r="G1790" s="191">
        <v>8</v>
      </c>
    </row>
    <row r="1791" spans="1:7" x14ac:dyDescent="0.25">
      <c r="A1791" s="191">
        <v>1790</v>
      </c>
      <c r="B1791" s="191" t="s">
        <v>3173</v>
      </c>
      <c r="C1791" s="191" t="s">
        <v>8133</v>
      </c>
      <c r="D1791" s="191" t="s">
        <v>3160</v>
      </c>
      <c r="E1791" s="191" t="s">
        <v>3185</v>
      </c>
      <c r="F1791" s="191" t="s">
        <v>8134</v>
      </c>
      <c r="G1791" s="191">
        <v>8</v>
      </c>
    </row>
    <row r="1792" spans="1:7" x14ac:dyDescent="0.25">
      <c r="A1792" s="191">
        <v>1791</v>
      </c>
      <c r="B1792" s="191" t="s">
        <v>3173</v>
      </c>
      <c r="C1792" s="191" t="s">
        <v>8133</v>
      </c>
      <c r="D1792" s="191" t="s">
        <v>3160</v>
      </c>
      <c r="E1792" s="191" t="s">
        <v>3185</v>
      </c>
      <c r="F1792" s="191" t="s">
        <v>8134</v>
      </c>
      <c r="G1792" s="191">
        <v>8</v>
      </c>
    </row>
    <row r="1793" spans="1:7" x14ac:dyDescent="0.25">
      <c r="A1793" s="191">
        <v>1792</v>
      </c>
      <c r="B1793" s="191" t="s">
        <v>3173</v>
      </c>
      <c r="C1793" s="191" t="s">
        <v>8133</v>
      </c>
      <c r="D1793" s="191" t="s">
        <v>3160</v>
      </c>
      <c r="E1793" s="191" t="s">
        <v>3185</v>
      </c>
      <c r="F1793" s="191" t="s">
        <v>8134</v>
      </c>
      <c r="G1793" s="191">
        <v>8</v>
      </c>
    </row>
    <row r="1794" spans="1:7" x14ac:dyDescent="0.25">
      <c r="A1794" s="191">
        <v>1793</v>
      </c>
      <c r="B1794" s="191" t="s">
        <v>3173</v>
      </c>
      <c r="C1794" s="191" t="s">
        <v>8133</v>
      </c>
      <c r="D1794" s="191" t="s">
        <v>3160</v>
      </c>
      <c r="E1794" s="191" t="s">
        <v>3185</v>
      </c>
      <c r="F1794" s="191" t="s">
        <v>8134</v>
      </c>
      <c r="G1794" s="191">
        <v>8</v>
      </c>
    </row>
    <row r="1795" spans="1:7" x14ac:dyDescent="0.25">
      <c r="A1795" s="191">
        <v>1794</v>
      </c>
      <c r="B1795" s="191" t="s">
        <v>3173</v>
      </c>
      <c r="C1795" s="191" t="s">
        <v>8133</v>
      </c>
      <c r="D1795" s="191" t="s">
        <v>3160</v>
      </c>
      <c r="E1795" s="191" t="s">
        <v>3185</v>
      </c>
      <c r="F1795" s="191" t="s">
        <v>8134</v>
      </c>
      <c r="G1795" s="191">
        <v>8</v>
      </c>
    </row>
    <row r="1796" spans="1:7" x14ac:dyDescent="0.25">
      <c r="A1796" s="191">
        <v>1795</v>
      </c>
      <c r="B1796" s="191" t="s">
        <v>3173</v>
      </c>
      <c r="C1796" s="191" t="s">
        <v>8133</v>
      </c>
      <c r="D1796" s="191" t="s">
        <v>3160</v>
      </c>
      <c r="E1796" s="191" t="s">
        <v>3185</v>
      </c>
      <c r="F1796" s="191" t="s">
        <v>8134</v>
      </c>
      <c r="G1796" s="191">
        <v>8</v>
      </c>
    </row>
    <row r="1797" spans="1:7" x14ac:dyDescent="0.25">
      <c r="A1797" s="191">
        <v>1796</v>
      </c>
      <c r="B1797" s="191" t="s">
        <v>3173</v>
      </c>
      <c r="C1797" s="191" t="s">
        <v>8133</v>
      </c>
      <c r="D1797" s="191" t="s">
        <v>3160</v>
      </c>
      <c r="E1797" s="191" t="s">
        <v>3185</v>
      </c>
      <c r="F1797" s="191" t="s">
        <v>8134</v>
      </c>
      <c r="G1797" s="191">
        <v>8</v>
      </c>
    </row>
    <row r="1798" spans="1:7" x14ac:dyDescent="0.25">
      <c r="A1798" s="191">
        <v>1797</v>
      </c>
      <c r="B1798" s="191" t="s">
        <v>3173</v>
      </c>
      <c r="C1798" s="191" t="s">
        <v>8133</v>
      </c>
      <c r="D1798" s="191" t="s">
        <v>3160</v>
      </c>
      <c r="E1798" s="191" t="s">
        <v>3185</v>
      </c>
      <c r="F1798" s="191" t="s">
        <v>8134</v>
      </c>
      <c r="G1798" s="191">
        <v>8</v>
      </c>
    </row>
    <row r="1799" spans="1:7" x14ac:dyDescent="0.25">
      <c r="A1799" s="191">
        <v>1798</v>
      </c>
      <c r="B1799" s="191" t="s">
        <v>3173</v>
      </c>
      <c r="C1799" s="191" t="s">
        <v>8133</v>
      </c>
      <c r="D1799" s="191" t="s">
        <v>3160</v>
      </c>
      <c r="E1799" s="191" t="s">
        <v>3185</v>
      </c>
      <c r="F1799" s="191" t="s">
        <v>8134</v>
      </c>
      <c r="G1799" s="191">
        <v>8</v>
      </c>
    </row>
    <row r="1800" spans="1:7" x14ac:dyDescent="0.25">
      <c r="A1800" s="191">
        <v>1799</v>
      </c>
      <c r="B1800" s="191" t="s">
        <v>3173</v>
      </c>
      <c r="C1800" s="191" t="s">
        <v>8133</v>
      </c>
      <c r="D1800" s="191" t="s">
        <v>3160</v>
      </c>
      <c r="E1800" s="191" t="s">
        <v>3185</v>
      </c>
      <c r="F1800" s="191" t="s">
        <v>8134</v>
      </c>
      <c r="G1800" s="191">
        <v>8</v>
      </c>
    </row>
    <row r="1801" spans="1:7" x14ac:dyDescent="0.25">
      <c r="A1801" s="191">
        <v>1800</v>
      </c>
      <c r="B1801" s="191" t="s">
        <v>3173</v>
      </c>
      <c r="C1801" s="191" t="s">
        <v>8133</v>
      </c>
      <c r="D1801" s="191" t="s">
        <v>3160</v>
      </c>
      <c r="E1801" s="191" t="s">
        <v>3185</v>
      </c>
      <c r="F1801" s="191" t="s">
        <v>8134</v>
      </c>
      <c r="G1801" s="191">
        <v>8</v>
      </c>
    </row>
    <row r="1802" spans="1:7" x14ac:dyDescent="0.25">
      <c r="A1802" s="191">
        <v>1801</v>
      </c>
      <c r="B1802" s="191" t="s">
        <v>3173</v>
      </c>
      <c r="C1802" s="191" t="s">
        <v>8133</v>
      </c>
      <c r="D1802" s="191" t="s">
        <v>3160</v>
      </c>
      <c r="E1802" s="191" t="s">
        <v>3185</v>
      </c>
      <c r="F1802" s="191" t="s">
        <v>8134</v>
      </c>
      <c r="G1802" s="191">
        <v>8</v>
      </c>
    </row>
    <row r="1803" spans="1:7" x14ac:dyDescent="0.25">
      <c r="A1803" s="191">
        <v>1802</v>
      </c>
      <c r="B1803" s="191" t="s">
        <v>3173</v>
      </c>
      <c r="C1803" s="191" t="s">
        <v>8133</v>
      </c>
      <c r="D1803" s="191" t="s">
        <v>3160</v>
      </c>
      <c r="E1803" s="191" t="s">
        <v>3185</v>
      </c>
      <c r="F1803" s="191" t="s">
        <v>8134</v>
      </c>
      <c r="G1803" s="191">
        <v>8</v>
      </c>
    </row>
    <row r="1804" spans="1:7" x14ac:dyDescent="0.25">
      <c r="A1804" s="191">
        <v>1803</v>
      </c>
      <c r="B1804" s="191" t="s">
        <v>3173</v>
      </c>
      <c r="C1804" s="191" t="s">
        <v>8133</v>
      </c>
      <c r="D1804" s="191" t="s">
        <v>3160</v>
      </c>
      <c r="E1804" s="191" t="s">
        <v>3185</v>
      </c>
      <c r="F1804" s="191" t="s">
        <v>8134</v>
      </c>
      <c r="G1804" s="191">
        <v>8</v>
      </c>
    </row>
    <row r="1805" spans="1:7" x14ac:dyDescent="0.25">
      <c r="A1805" s="191">
        <v>1804</v>
      </c>
      <c r="B1805" s="191" t="s">
        <v>3173</v>
      </c>
      <c r="C1805" s="191" t="s">
        <v>8133</v>
      </c>
      <c r="D1805" s="191" t="s">
        <v>3160</v>
      </c>
      <c r="E1805" s="191" t="s">
        <v>3185</v>
      </c>
      <c r="F1805" s="191" t="s">
        <v>8134</v>
      </c>
      <c r="G1805" s="191">
        <v>8</v>
      </c>
    </row>
    <row r="1806" spans="1:7" x14ac:dyDescent="0.25">
      <c r="A1806" s="191">
        <v>1805</v>
      </c>
      <c r="B1806" s="191" t="s">
        <v>5717</v>
      </c>
      <c r="C1806" s="191" t="s">
        <v>8133</v>
      </c>
      <c r="D1806" s="191" t="s">
        <v>3160</v>
      </c>
      <c r="E1806" s="191" t="s">
        <v>3186</v>
      </c>
      <c r="F1806" s="191" t="s">
        <v>8135</v>
      </c>
      <c r="G1806" s="191">
        <v>13</v>
      </c>
    </row>
    <row r="1807" spans="1:7" x14ac:dyDescent="0.25">
      <c r="A1807" s="191">
        <v>1806</v>
      </c>
      <c r="B1807" s="191" t="s">
        <v>3173</v>
      </c>
      <c r="C1807" s="191" t="s">
        <v>8133</v>
      </c>
      <c r="D1807" s="191" t="s">
        <v>3160</v>
      </c>
      <c r="E1807" s="191" t="s">
        <v>3185</v>
      </c>
      <c r="F1807" s="191" t="s">
        <v>8134</v>
      </c>
      <c r="G1807" s="191">
        <v>8</v>
      </c>
    </row>
    <row r="1808" spans="1:7" x14ac:dyDescent="0.25">
      <c r="A1808" s="191">
        <v>1807</v>
      </c>
      <c r="B1808" s="191" t="s">
        <v>3173</v>
      </c>
      <c r="C1808" s="191" t="s">
        <v>8133</v>
      </c>
      <c r="D1808" s="191" t="s">
        <v>3160</v>
      </c>
      <c r="E1808" s="191" t="s">
        <v>3185</v>
      </c>
      <c r="F1808" s="191" t="s">
        <v>8134</v>
      </c>
      <c r="G1808" s="191">
        <v>8</v>
      </c>
    </row>
    <row r="1809" spans="1:7" x14ac:dyDescent="0.25">
      <c r="A1809" s="191">
        <v>1808</v>
      </c>
      <c r="B1809" s="191" t="s">
        <v>3173</v>
      </c>
      <c r="C1809" s="191" t="s">
        <v>8133</v>
      </c>
      <c r="D1809" s="191" t="s">
        <v>3160</v>
      </c>
      <c r="E1809" s="191" t="s">
        <v>3185</v>
      </c>
      <c r="F1809" s="191" t="s">
        <v>8134</v>
      </c>
      <c r="G1809" s="191">
        <v>8</v>
      </c>
    </row>
    <row r="1810" spans="1:7" x14ac:dyDescent="0.25">
      <c r="A1810" s="191">
        <v>1809</v>
      </c>
      <c r="B1810" s="191" t="s">
        <v>3173</v>
      </c>
      <c r="C1810" s="191" t="s">
        <v>8133</v>
      </c>
      <c r="D1810" s="191" t="s">
        <v>3160</v>
      </c>
      <c r="E1810" s="191" t="s">
        <v>3185</v>
      </c>
      <c r="F1810" s="191" t="s">
        <v>8134</v>
      </c>
      <c r="G1810" s="191">
        <v>8</v>
      </c>
    </row>
    <row r="1811" spans="1:7" x14ac:dyDescent="0.25">
      <c r="A1811" s="191">
        <v>1810</v>
      </c>
      <c r="B1811" s="191" t="s">
        <v>3173</v>
      </c>
      <c r="C1811" s="191" t="s">
        <v>8133</v>
      </c>
      <c r="D1811" s="191" t="s">
        <v>3160</v>
      </c>
      <c r="E1811" s="191" t="s">
        <v>3185</v>
      </c>
      <c r="F1811" s="191" t="s">
        <v>8134</v>
      </c>
      <c r="G1811" s="191">
        <v>8</v>
      </c>
    </row>
    <row r="1812" spans="1:7" x14ac:dyDescent="0.25">
      <c r="A1812" s="191">
        <v>1811</v>
      </c>
      <c r="B1812" s="191" t="s">
        <v>3173</v>
      </c>
      <c r="C1812" s="191" t="s">
        <v>8133</v>
      </c>
      <c r="D1812" s="191" t="s">
        <v>3160</v>
      </c>
      <c r="E1812" s="191" t="s">
        <v>3185</v>
      </c>
      <c r="F1812" s="191" t="s">
        <v>8134</v>
      </c>
      <c r="G1812" s="191">
        <v>8</v>
      </c>
    </row>
    <row r="1813" spans="1:7" x14ac:dyDescent="0.25">
      <c r="A1813" s="191">
        <v>1812</v>
      </c>
      <c r="B1813" s="191" t="s">
        <v>3173</v>
      </c>
      <c r="C1813" s="191" t="s">
        <v>8133</v>
      </c>
      <c r="D1813" s="191" t="s">
        <v>3160</v>
      </c>
      <c r="E1813" s="191" t="s">
        <v>3185</v>
      </c>
      <c r="F1813" s="191" t="s">
        <v>8134</v>
      </c>
      <c r="G1813" s="191">
        <v>8</v>
      </c>
    </row>
    <row r="1814" spans="1:7" x14ac:dyDescent="0.25">
      <c r="A1814" s="191">
        <v>1813</v>
      </c>
      <c r="B1814" s="191" t="s">
        <v>3173</v>
      </c>
      <c r="C1814" s="191" t="s">
        <v>8133</v>
      </c>
      <c r="D1814" s="191" t="s">
        <v>3160</v>
      </c>
      <c r="E1814" s="191" t="s">
        <v>3185</v>
      </c>
      <c r="F1814" s="191" t="s">
        <v>8134</v>
      </c>
      <c r="G1814" s="191">
        <v>8</v>
      </c>
    </row>
    <row r="1815" spans="1:7" x14ac:dyDescent="0.25">
      <c r="A1815" s="191">
        <v>1814</v>
      </c>
      <c r="B1815" s="191" t="s">
        <v>3173</v>
      </c>
      <c r="C1815" s="191" t="s">
        <v>8133</v>
      </c>
      <c r="D1815" s="191" t="s">
        <v>3160</v>
      </c>
      <c r="E1815" s="191" t="s">
        <v>3185</v>
      </c>
      <c r="F1815" s="191" t="s">
        <v>8134</v>
      </c>
      <c r="G1815" s="191">
        <v>8</v>
      </c>
    </row>
    <row r="1816" spans="1:7" x14ac:dyDescent="0.25">
      <c r="A1816" s="191">
        <v>1815</v>
      </c>
      <c r="B1816" s="191" t="s">
        <v>3173</v>
      </c>
      <c r="C1816" s="191" t="s">
        <v>8133</v>
      </c>
      <c r="D1816" s="191" t="s">
        <v>3160</v>
      </c>
      <c r="E1816" s="191" t="s">
        <v>3185</v>
      </c>
      <c r="F1816" s="191" t="s">
        <v>8134</v>
      </c>
      <c r="G1816" s="191">
        <v>8</v>
      </c>
    </row>
    <row r="1817" spans="1:7" x14ac:dyDescent="0.25">
      <c r="A1817" s="191">
        <v>1816</v>
      </c>
      <c r="B1817" s="191" t="s">
        <v>3173</v>
      </c>
      <c r="C1817" s="191" t="s">
        <v>8133</v>
      </c>
      <c r="D1817" s="191" t="s">
        <v>3160</v>
      </c>
      <c r="E1817" s="191" t="s">
        <v>3185</v>
      </c>
      <c r="F1817" s="191" t="s">
        <v>8134</v>
      </c>
      <c r="G1817" s="191">
        <v>8</v>
      </c>
    </row>
    <row r="1818" spans="1:7" x14ac:dyDescent="0.25">
      <c r="A1818" s="191">
        <v>1817</v>
      </c>
      <c r="B1818" s="191" t="s">
        <v>3173</v>
      </c>
      <c r="C1818" s="191" t="s">
        <v>8133</v>
      </c>
      <c r="D1818" s="191" t="s">
        <v>3160</v>
      </c>
      <c r="E1818" s="191" t="s">
        <v>3185</v>
      </c>
      <c r="F1818" s="191" t="s">
        <v>8134</v>
      </c>
      <c r="G1818" s="191">
        <v>8</v>
      </c>
    </row>
    <row r="1819" spans="1:7" x14ac:dyDescent="0.25">
      <c r="A1819" s="191">
        <v>1818</v>
      </c>
      <c r="B1819" s="191" t="s">
        <v>3173</v>
      </c>
      <c r="C1819" s="191" t="s">
        <v>8133</v>
      </c>
      <c r="D1819" s="191" t="s">
        <v>3160</v>
      </c>
      <c r="E1819" s="191" t="s">
        <v>3185</v>
      </c>
      <c r="F1819" s="191" t="s">
        <v>8134</v>
      </c>
      <c r="G1819" s="191">
        <v>8</v>
      </c>
    </row>
    <row r="1820" spans="1:7" x14ac:dyDescent="0.25">
      <c r="A1820" s="191">
        <v>1819</v>
      </c>
      <c r="B1820" s="191" t="s">
        <v>3173</v>
      </c>
      <c r="C1820" s="191" t="s">
        <v>8133</v>
      </c>
      <c r="D1820" s="191" t="s">
        <v>3160</v>
      </c>
      <c r="E1820" s="191" t="s">
        <v>3185</v>
      </c>
      <c r="F1820" s="191" t="s">
        <v>8134</v>
      </c>
      <c r="G1820" s="191">
        <v>8</v>
      </c>
    </row>
    <row r="1821" spans="1:7" x14ac:dyDescent="0.25">
      <c r="A1821" s="191">
        <v>1820</v>
      </c>
      <c r="B1821" s="191" t="s">
        <v>3173</v>
      </c>
      <c r="C1821" s="191" t="s">
        <v>8133</v>
      </c>
      <c r="D1821" s="191" t="s">
        <v>3160</v>
      </c>
      <c r="E1821" s="191" t="s">
        <v>3185</v>
      </c>
      <c r="F1821" s="191" t="s">
        <v>8134</v>
      </c>
      <c r="G1821" s="191">
        <v>8</v>
      </c>
    </row>
    <row r="1822" spans="1:7" x14ac:dyDescent="0.25">
      <c r="A1822" s="191">
        <v>1821</v>
      </c>
      <c r="B1822" s="191" t="s">
        <v>3173</v>
      </c>
      <c r="C1822" s="191" t="s">
        <v>8133</v>
      </c>
      <c r="D1822" s="191" t="s">
        <v>3160</v>
      </c>
      <c r="E1822" s="191" t="s">
        <v>3185</v>
      </c>
      <c r="F1822" s="191" t="s">
        <v>8134</v>
      </c>
      <c r="G1822" s="191">
        <v>8</v>
      </c>
    </row>
    <row r="1823" spans="1:7" x14ac:dyDescent="0.25">
      <c r="A1823" s="191">
        <v>1822</v>
      </c>
      <c r="B1823" s="191" t="s">
        <v>3173</v>
      </c>
      <c r="C1823" s="191" t="s">
        <v>8133</v>
      </c>
      <c r="D1823" s="191" t="s">
        <v>3160</v>
      </c>
      <c r="E1823" s="191" t="s">
        <v>3185</v>
      </c>
      <c r="F1823" s="191" t="s">
        <v>8134</v>
      </c>
      <c r="G1823" s="191">
        <v>8</v>
      </c>
    </row>
    <row r="1824" spans="1:7" x14ac:dyDescent="0.25">
      <c r="A1824" s="191">
        <v>1823</v>
      </c>
      <c r="B1824" s="191" t="s">
        <v>5717</v>
      </c>
      <c r="C1824" s="191" t="s">
        <v>8133</v>
      </c>
      <c r="D1824" s="191" t="s">
        <v>3160</v>
      </c>
      <c r="E1824" s="191" t="s">
        <v>3186</v>
      </c>
      <c r="F1824" s="191" t="s">
        <v>8135</v>
      </c>
      <c r="G1824" s="191">
        <v>13</v>
      </c>
    </row>
    <row r="1825" spans="1:7" x14ac:dyDescent="0.25">
      <c r="A1825" s="191">
        <v>1824</v>
      </c>
      <c r="B1825" s="191" t="s">
        <v>3173</v>
      </c>
      <c r="C1825" s="191" t="s">
        <v>8133</v>
      </c>
      <c r="D1825" s="191" t="s">
        <v>3160</v>
      </c>
      <c r="E1825" s="191" t="s">
        <v>3185</v>
      </c>
      <c r="F1825" s="191" t="s">
        <v>8134</v>
      </c>
      <c r="G1825" s="191">
        <v>8</v>
      </c>
    </row>
    <row r="1826" spans="1:7" x14ac:dyDescent="0.25">
      <c r="A1826" s="191">
        <v>1825</v>
      </c>
      <c r="B1826" s="191" t="s">
        <v>3173</v>
      </c>
      <c r="C1826" s="191" t="s">
        <v>8133</v>
      </c>
      <c r="D1826" s="191" t="s">
        <v>3160</v>
      </c>
      <c r="E1826" s="191" t="s">
        <v>3185</v>
      </c>
      <c r="F1826" s="191" t="s">
        <v>8134</v>
      </c>
      <c r="G1826" s="191">
        <v>8</v>
      </c>
    </row>
    <row r="1827" spans="1:7" x14ac:dyDescent="0.25">
      <c r="A1827" s="191">
        <v>1826</v>
      </c>
      <c r="B1827" s="191" t="s">
        <v>3173</v>
      </c>
      <c r="C1827" s="191" t="s">
        <v>8133</v>
      </c>
      <c r="D1827" s="191" t="s">
        <v>3160</v>
      </c>
      <c r="E1827" s="191" t="s">
        <v>3185</v>
      </c>
      <c r="F1827" s="191" t="s">
        <v>8134</v>
      </c>
      <c r="G1827" s="191">
        <v>8</v>
      </c>
    </row>
    <row r="1828" spans="1:7" x14ac:dyDescent="0.25">
      <c r="A1828" s="191">
        <v>1827</v>
      </c>
      <c r="B1828" s="191" t="s">
        <v>3173</v>
      </c>
      <c r="C1828" s="191" t="s">
        <v>8133</v>
      </c>
      <c r="D1828" s="191" t="s">
        <v>3160</v>
      </c>
      <c r="E1828" s="191" t="s">
        <v>3185</v>
      </c>
      <c r="F1828" s="191" t="s">
        <v>8134</v>
      </c>
      <c r="G1828" s="191">
        <v>8</v>
      </c>
    </row>
    <row r="1829" spans="1:7" x14ac:dyDescent="0.25">
      <c r="A1829" s="191">
        <v>1828</v>
      </c>
      <c r="B1829" s="191" t="s">
        <v>5717</v>
      </c>
      <c r="C1829" s="191" t="s">
        <v>8133</v>
      </c>
      <c r="D1829" s="191" t="s">
        <v>3160</v>
      </c>
      <c r="E1829" s="191" t="s">
        <v>3186</v>
      </c>
      <c r="F1829" s="191" t="s">
        <v>8135</v>
      </c>
      <c r="G1829" s="191">
        <v>13</v>
      </c>
    </row>
    <row r="1830" spans="1:7" x14ac:dyDescent="0.25">
      <c r="A1830" s="191">
        <v>1829</v>
      </c>
      <c r="B1830" s="191" t="s">
        <v>3173</v>
      </c>
      <c r="C1830" s="191" t="s">
        <v>8133</v>
      </c>
      <c r="D1830" s="191" t="s">
        <v>3160</v>
      </c>
      <c r="E1830" s="191" t="s">
        <v>3185</v>
      </c>
      <c r="F1830" s="191" t="s">
        <v>8134</v>
      </c>
      <c r="G1830" s="191">
        <v>8</v>
      </c>
    </row>
    <row r="1831" spans="1:7" x14ac:dyDescent="0.25">
      <c r="A1831" s="191">
        <v>1830</v>
      </c>
      <c r="B1831" s="191" t="s">
        <v>5717</v>
      </c>
      <c r="C1831" s="191" t="s">
        <v>8133</v>
      </c>
      <c r="D1831" s="191" t="s">
        <v>3160</v>
      </c>
      <c r="E1831" s="191" t="s">
        <v>3186</v>
      </c>
      <c r="F1831" s="191" t="s">
        <v>8135</v>
      </c>
      <c r="G1831" s="191">
        <v>13</v>
      </c>
    </row>
    <row r="1832" spans="1:7" x14ac:dyDescent="0.25">
      <c r="A1832" s="191">
        <v>1831</v>
      </c>
      <c r="B1832" s="191" t="s">
        <v>5717</v>
      </c>
      <c r="C1832" s="191" t="s">
        <v>8133</v>
      </c>
      <c r="D1832" s="191" t="s">
        <v>3160</v>
      </c>
      <c r="E1832" s="191" t="s">
        <v>3186</v>
      </c>
      <c r="F1832" s="191" t="s">
        <v>8135</v>
      </c>
      <c r="G1832" s="191">
        <v>13</v>
      </c>
    </row>
    <row r="1833" spans="1:7" x14ac:dyDescent="0.25">
      <c r="A1833" s="191">
        <v>1832</v>
      </c>
      <c r="B1833" s="191" t="s">
        <v>5717</v>
      </c>
      <c r="C1833" s="191" t="s">
        <v>8133</v>
      </c>
      <c r="D1833" s="191" t="s">
        <v>3160</v>
      </c>
      <c r="E1833" s="191" t="s">
        <v>3186</v>
      </c>
      <c r="F1833" s="191" t="s">
        <v>8135</v>
      </c>
      <c r="G1833" s="191">
        <v>13</v>
      </c>
    </row>
    <row r="1834" spans="1:7" x14ac:dyDescent="0.25">
      <c r="A1834" s="191">
        <v>1833</v>
      </c>
      <c r="B1834" s="191" t="s">
        <v>5717</v>
      </c>
      <c r="C1834" s="191" t="s">
        <v>8133</v>
      </c>
      <c r="D1834" s="191" t="s">
        <v>3160</v>
      </c>
      <c r="E1834" s="191" t="s">
        <v>3186</v>
      </c>
      <c r="F1834" s="191" t="s">
        <v>8135</v>
      </c>
      <c r="G1834" s="191">
        <v>13</v>
      </c>
    </row>
    <row r="1835" spans="1:7" x14ac:dyDescent="0.25">
      <c r="A1835" s="191">
        <v>1834</v>
      </c>
      <c r="B1835" s="191" t="s">
        <v>5717</v>
      </c>
      <c r="C1835" s="191" t="s">
        <v>8133</v>
      </c>
      <c r="D1835" s="191" t="s">
        <v>3160</v>
      </c>
      <c r="E1835" s="191" t="s">
        <v>3186</v>
      </c>
      <c r="F1835" s="191" t="s">
        <v>8135</v>
      </c>
      <c r="G1835" s="191">
        <v>13</v>
      </c>
    </row>
    <row r="1836" spans="1:7" x14ac:dyDescent="0.25">
      <c r="A1836" s="191">
        <v>1835</v>
      </c>
      <c r="B1836" s="191" t="s">
        <v>5717</v>
      </c>
      <c r="C1836" s="191" t="s">
        <v>8133</v>
      </c>
      <c r="D1836" s="191" t="s">
        <v>3160</v>
      </c>
      <c r="E1836" s="191" t="s">
        <v>3186</v>
      </c>
      <c r="F1836" s="191" t="s">
        <v>8135</v>
      </c>
      <c r="G1836" s="191">
        <v>13</v>
      </c>
    </row>
    <row r="1837" spans="1:7" x14ac:dyDescent="0.25">
      <c r="A1837" s="191">
        <v>1836</v>
      </c>
      <c r="B1837" s="191" t="s">
        <v>5717</v>
      </c>
      <c r="C1837" s="191" t="s">
        <v>8133</v>
      </c>
      <c r="D1837" s="191" t="s">
        <v>3160</v>
      </c>
      <c r="E1837" s="191" t="s">
        <v>3186</v>
      </c>
      <c r="F1837" s="191" t="s">
        <v>8135</v>
      </c>
      <c r="G1837" s="191">
        <v>13</v>
      </c>
    </row>
    <row r="1838" spans="1:7" x14ac:dyDescent="0.25">
      <c r="A1838" s="191">
        <v>1837</v>
      </c>
      <c r="B1838" s="191" t="s">
        <v>5717</v>
      </c>
      <c r="C1838" s="191" t="s">
        <v>8133</v>
      </c>
      <c r="D1838" s="191" t="s">
        <v>3160</v>
      </c>
      <c r="E1838" s="191" t="s">
        <v>3186</v>
      </c>
      <c r="F1838" s="191" t="s">
        <v>8135</v>
      </c>
      <c r="G1838" s="191">
        <v>13</v>
      </c>
    </row>
    <row r="1839" spans="1:7" x14ac:dyDescent="0.25">
      <c r="A1839" s="191">
        <v>1838</v>
      </c>
      <c r="B1839" s="191" t="s">
        <v>5717</v>
      </c>
      <c r="C1839" s="191" t="s">
        <v>8133</v>
      </c>
      <c r="D1839" s="191" t="s">
        <v>3160</v>
      </c>
      <c r="E1839" s="191" t="s">
        <v>3186</v>
      </c>
      <c r="F1839" s="191" t="s">
        <v>8135</v>
      </c>
      <c r="G1839" s="191">
        <v>13</v>
      </c>
    </row>
    <row r="1840" spans="1:7" x14ac:dyDescent="0.25">
      <c r="A1840" s="191">
        <v>1839</v>
      </c>
      <c r="B1840" s="191" t="s">
        <v>5717</v>
      </c>
      <c r="C1840" s="191" t="s">
        <v>8133</v>
      </c>
      <c r="D1840" s="191" t="s">
        <v>3160</v>
      </c>
      <c r="E1840" s="191" t="s">
        <v>3186</v>
      </c>
      <c r="F1840" s="191" t="s">
        <v>8135</v>
      </c>
      <c r="G1840" s="191">
        <v>13</v>
      </c>
    </row>
    <row r="1841" spans="1:7" x14ac:dyDescent="0.25">
      <c r="A1841" s="191">
        <v>1840</v>
      </c>
      <c r="B1841" s="191" t="s">
        <v>5717</v>
      </c>
      <c r="C1841" s="191" t="s">
        <v>8133</v>
      </c>
      <c r="D1841" s="191" t="s">
        <v>3160</v>
      </c>
      <c r="E1841" s="191" t="s">
        <v>3186</v>
      </c>
      <c r="F1841" s="191" t="s">
        <v>8135</v>
      </c>
      <c r="G1841" s="191">
        <v>13</v>
      </c>
    </row>
    <row r="1842" spans="1:7" x14ac:dyDescent="0.25">
      <c r="A1842" s="191">
        <v>1841</v>
      </c>
      <c r="B1842" s="191" t="s">
        <v>5717</v>
      </c>
      <c r="C1842" s="191" t="s">
        <v>8133</v>
      </c>
      <c r="D1842" s="191" t="s">
        <v>3160</v>
      </c>
      <c r="E1842" s="191" t="s">
        <v>3186</v>
      </c>
      <c r="F1842" s="191" t="s">
        <v>8135</v>
      </c>
      <c r="G1842" s="191">
        <v>13</v>
      </c>
    </row>
    <row r="1843" spans="1:7" x14ac:dyDescent="0.25">
      <c r="A1843" s="191">
        <v>1842</v>
      </c>
      <c r="B1843" s="191" t="s">
        <v>5717</v>
      </c>
      <c r="C1843" s="191" t="s">
        <v>8133</v>
      </c>
      <c r="D1843" s="191" t="s">
        <v>3160</v>
      </c>
      <c r="E1843" s="191" t="s">
        <v>3186</v>
      </c>
      <c r="F1843" s="191" t="s">
        <v>8135</v>
      </c>
      <c r="G1843" s="191">
        <v>13</v>
      </c>
    </row>
    <row r="1844" spans="1:7" x14ac:dyDescent="0.25">
      <c r="A1844" s="191">
        <v>1843</v>
      </c>
      <c r="B1844" s="191" t="s">
        <v>5717</v>
      </c>
      <c r="C1844" s="191" t="s">
        <v>8133</v>
      </c>
      <c r="D1844" s="191" t="s">
        <v>3160</v>
      </c>
      <c r="E1844" s="191" t="s">
        <v>3186</v>
      </c>
      <c r="F1844" s="191" t="s">
        <v>8135</v>
      </c>
      <c r="G1844" s="191">
        <v>13</v>
      </c>
    </row>
    <row r="1845" spans="1:7" x14ac:dyDescent="0.25">
      <c r="A1845" s="191">
        <v>1844</v>
      </c>
      <c r="B1845" s="191" t="s">
        <v>5717</v>
      </c>
      <c r="C1845" s="191" t="s">
        <v>8133</v>
      </c>
      <c r="D1845" s="191" t="s">
        <v>3160</v>
      </c>
      <c r="E1845" s="191" t="s">
        <v>3186</v>
      </c>
      <c r="F1845" s="191" t="s">
        <v>8135</v>
      </c>
      <c r="G1845" s="191">
        <v>13</v>
      </c>
    </row>
    <row r="1846" spans="1:7" x14ac:dyDescent="0.25">
      <c r="A1846" s="191">
        <v>1845</v>
      </c>
      <c r="B1846" s="191" t="s">
        <v>5717</v>
      </c>
      <c r="C1846" s="191" t="s">
        <v>8133</v>
      </c>
      <c r="D1846" s="191" t="s">
        <v>3160</v>
      </c>
      <c r="E1846" s="191" t="s">
        <v>3186</v>
      </c>
      <c r="F1846" s="191" t="s">
        <v>8135</v>
      </c>
      <c r="G1846" s="191">
        <v>13</v>
      </c>
    </row>
    <row r="1847" spans="1:7" x14ac:dyDescent="0.25">
      <c r="A1847" s="191">
        <v>1846</v>
      </c>
      <c r="B1847" s="191" t="s">
        <v>5717</v>
      </c>
      <c r="C1847" s="191" t="s">
        <v>8133</v>
      </c>
      <c r="D1847" s="191" t="s">
        <v>3160</v>
      </c>
      <c r="E1847" s="191" t="s">
        <v>3186</v>
      </c>
      <c r="F1847" s="191" t="s">
        <v>8135</v>
      </c>
      <c r="G1847" s="191">
        <v>13</v>
      </c>
    </row>
    <row r="1848" spans="1:7" x14ac:dyDescent="0.25">
      <c r="A1848" s="191">
        <v>1847</v>
      </c>
      <c r="B1848" s="191" t="s">
        <v>5717</v>
      </c>
      <c r="C1848" s="191" t="s">
        <v>8133</v>
      </c>
      <c r="D1848" s="191" t="s">
        <v>3160</v>
      </c>
      <c r="E1848" s="191" t="s">
        <v>3186</v>
      </c>
      <c r="F1848" s="191" t="s">
        <v>8135</v>
      </c>
      <c r="G1848" s="191">
        <v>13</v>
      </c>
    </row>
    <row r="1849" spans="1:7" x14ac:dyDescent="0.25">
      <c r="A1849" s="191">
        <v>1848</v>
      </c>
      <c r="B1849" s="191" t="s">
        <v>5717</v>
      </c>
      <c r="C1849" s="191" t="s">
        <v>8133</v>
      </c>
      <c r="D1849" s="191" t="s">
        <v>3160</v>
      </c>
      <c r="E1849" s="191" t="s">
        <v>3186</v>
      </c>
      <c r="F1849" s="191" t="s">
        <v>8135</v>
      </c>
      <c r="G1849" s="191">
        <v>13</v>
      </c>
    </row>
    <row r="1850" spans="1:7" x14ac:dyDescent="0.25">
      <c r="A1850" s="191">
        <v>1849</v>
      </c>
      <c r="B1850" s="191" t="s">
        <v>5717</v>
      </c>
      <c r="C1850" s="191" t="s">
        <v>8133</v>
      </c>
      <c r="D1850" s="191" t="s">
        <v>3160</v>
      </c>
      <c r="E1850" s="191" t="s">
        <v>3186</v>
      </c>
      <c r="F1850" s="191" t="s">
        <v>8135</v>
      </c>
      <c r="G1850" s="191">
        <v>13</v>
      </c>
    </row>
    <row r="1851" spans="1:7" x14ac:dyDescent="0.25">
      <c r="A1851" s="191">
        <v>1850</v>
      </c>
      <c r="B1851" s="191" t="s">
        <v>5717</v>
      </c>
      <c r="C1851" s="191" t="s">
        <v>8133</v>
      </c>
      <c r="D1851" s="191" t="s">
        <v>3160</v>
      </c>
      <c r="E1851" s="191" t="s">
        <v>3186</v>
      </c>
      <c r="F1851" s="191" t="s">
        <v>8135</v>
      </c>
      <c r="G1851" s="191">
        <v>13</v>
      </c>
    </row>
    <row r="1852" spans="1:7" x14ac:dyDescent="0.25">
      <c r="A1852" s="191">
        <v>1851</v>
      </c>
      <c r="B1852" s="191" t="s">
        <v>5717</v>
      </c>
      <c r="C1852" s="191" t="s">
        <v>8133</v>
      </c>
      <c r="D1852" s="191" t="s">
        <v>3160</v>
      </c>
      <c r="E1852" s="191" t="s">
        <v>3186</v>
      </c>
      <c r="F1852" s="191" t="s">
        <v>8135</v>
      </c>
      <c r="G1852" s="191">
        <v>13</v>
      </c>
    </row>
    <row r="1853" spans="1:7" x14ac:dyDescent="0.25">
      <c r="A1853" s="191">
        <v>1852</v>
      </c>
      <c r="B1853" s="191" t="s">
        <v>5717</v>
      </c>
      <c r="C1853" s="191" t="s">
        <v>8133</v>
      </c>
      <c r="D1853" s="191" t="s">
        <v>3160</v>
      </c>
      <c r="E1853" s="191" t="s">
        <v>3186</v>
      </c>
      <c r="F1853" s="191" t="s">
        <v>8135</v>
      </c>
      <c r="G1853" s="191">
        <v>13</v>
      </c>
    </row>
    <row r="1854" spans="1:7" x14ac:dyDescent="0.25">
      <c r="A1854" s="191">
        <v>1853</v>
      </c>
      <c r="B1854" s="191" t="s">
        <v>5717</v>
      </c>
      <c r="C1854" s="191" t="s">
        <v>8133</v>
      </c>
      <c r="D1854" s="191" t="s">
        <v>3160</v>
      </c>
      <c r="E1854" s="191" t="s">
        <v>3186</v>
      </c>
      <c r="F1854" s="191" t="s">
        <v>8135</v>
      </c>
      <c r="G1854" s="191">
        <v>13</v>
      </c>
    </row>
    <row r="1855" spans="1:7" x14ac:dyDescent="0.25">
      <c r="A1855" s="191">
        <v>1854</v>
      </c>
      <c r="B1855" s="191" t="s">
        <v>5717</v>
      </c>
      <c r="C1855" s="191" t="s">
        <v>8133</v>
      </c>
      <c r="D1855" s="191" t="s">
        <v>3160</v>
      </c>
      <c r="E1855" s="191" t="s">
        <v>3186</v>
      </c>
      <c r="F1855" s="191" t="s">
        <v>8135</v>
      </c>
      <c r="G1855" s="191">
        <v>13</v>
      </c>
    </row>
    <row r="1856" spans="1:7" x14ac:dyDescent="0.25">
      <c r="A1856" s="191">
        <v>1855</v>
      </c>
      <c r="B1856" s="191" t="s">
        <v>5717</v>
      </c>
      <c r="C1856" s="191" t="s">
        <v>8133</v>
      </c>
      <c r="D1856" s="191" t="s">
        <v>3160</v>
      </c>
      <c r="E1856" s="191" t="s">
        <v>3186</v>
      </c>
      <c r="F1856" s="191" t="s">
        <v>8135</v>
      </c>
      <c r="G1856" s="191">
        <v>13</v>
      </c>
    </row>
    <row r="1857" spans="1:7" x14ac:dyDescent="0.25">
      <c r="A1857" s="191">
        <v>1856</v>
      </c>
      <c r="B1857" s="191" t="s">
        <v>5717</v>
      </c>
      <c r="C1857" s="191" t="s">
        <v>8133</v>
      </c>
      <c r="D1857" s="191" t="s">
        <v>3160</v>
      </c>
      <c r="E1857" s="191" t="s">
        <v>3186</v>
      </c>
      <c r="F1857" s="191" t="s">
        <v>8135</v>
      </c>
      <c r="G1857" s="191">
        <v>13</v>
      </c>
    </row>
    <row r="1858" spans="1:7" x14ac:dyDescent="0.25">
      <c r="A1858" s="191">
        <v>1857</v>
      </c>
      <c r="B1858" s="191" t="s">
        <v>5717</v>
      </c>
      <c r="C1858" s="191" t="s">
        <v>8133</v>
      </c>
      <c r="D1858" s="191" t="s">
        <v>3160</v>
      </c>
      <c r="E1858" s="191" t="s">
        <v>3186</v>
      </c>
      <c r="F1858" s="191" t="s">
        <v>8135</v>
      </c>
      <c r="G1858" s="191">
        <v>13</v>
      </c>
    </row>
    <row r="1859" spans="1:7" x14ac:dyDescent="0.25">
      <c r="A1859" s="191">
        <v>1858</v>
      </c>
      <c r="B1859" s="191" t="s">
        <v>5717</v>
      </c>
      <c r="C1859" s="191" t="s">
        <v>8133</v>
      </c>
      <c r="D1859" s="191" t="s">
        <v>3160</v>
      </c>
      <c r="E1859" s="191" t="s">
        <v>3186</v>
      </c>
      <c r="F1859" s="191" t="s">
        <v>8135</v>
      </c>
      <c r="G1859" s="191">
        <v>13</v>
      </c>
    </row>
    <row r="1860" spans="1:7" x14ac:dyDescent="0.25">
      <c r="A1860" s="191">
        <v>1859</v>
      </c>
      <c r="B1860" s="191" t="s">
        <v>5717</v>
      </c>
      <c r="C1860" s="191" t="s">
        <v>8133</v>
      </c>
      <c r="D1860" s="191" t="s">
        <v>3160</v>
      </c>
      <c r="E1860" s="191" t="s">
        <v>3186</v>
      </c>
      <c r="F1860" s="191" t="s">
        <v>8135</v>
      </c>
      <c r="G1860" s="191">
        <v>13</v>
      </c>
    </row>
    <row r="1861" spans="1:7" x14ac:dyDescent="0.25">
      <c r="A1861" s="191">
        <v>1860</v>
      </c>
      <c r="B1861" s="191" t="s">
        <v>5717</v>
      </c>
      <c r="C1861" s="191" t="s">
        <v>8133</v>
      </c>
      <c r="D1861" s="191" t="s">
        <v>3160</v>
      </c>
      <c r="E1861" s="191" t="s">
        <v>3186</v>
      </c>
      <c r="F1861" s="191" t="s">
        <v>8135</v>
      </c>
      <c r="G1861" s="191">
        <v>13</v>
      </c>
    </row>
    <row r="1862" spans="1:7" x14ac:dyDescent="0.25">
      <c r="A1862" s="191">
        <v>1861</v>
      </c>
      <c r="B1862" s="191" t="s">
        <v>5717</v>
      </c>
      <c r="C1862" s="191" t="s">
        <v>8133</v>
      </c>
      <c r="D1862" s="191" t="s">
        <v>3160</v>
      </c>
      <c r="E1862" s="191" t="s">
        <v>3186</v>
      </c>
      <c r="F1862" s="191" t="s">
        <v>8135</v>
      </c>
      <c r="G1862" s="191">
        <v>13</v>
      </c>
    </row>
    <row r="1863" spans="1:7" x14ac:dyDescent="0.25">
      <c r="A1863" s="191">
        <v>1862</v>
      </c>
      <c r="B1863" s="191" t="s">
        <v>5717</v>
      </c>
      <c r="C1863" s="191" t="s">
        <v>8133</v>
      </c>
      <c r="D1863" s="191" t="s">
        <v>3160</v>
      </c>
      <c r="E1863" s="191" t="s">
        <v>3186</v>
      </c>
      <c r="F1863" s="191" t="s">
        <v>8135</v>
      </c>
      <c r="G1863" s="191">
        <v>13</v>
      </c>
    </row>
    <row r="1864" spans="1:7" x14ac:dyDescent="0.25">
      <c r="A1864" s="191">
        <v>1863</v>
      </c>
      <c r="B1864" s="191" t="s">
        <v>5717</v>
      </c>
      <c r="C1864" s="191" t="s">
        <v>8133</v>
      </c>
      <c r="D1864" s="191" t="s">
        <v>3160</v>
      </c>
      <c r="E1864" s="191" t="s">
        <v>3186</v>
      </c>
      <c r="F1864" s="191" t="s">
        <v>8135</v>
      </c>
      <c r="G1864" s="191">
        <v>13</v>
      </c>
    </row>
    <row r="1865" spans="1:7" x14ac:dyDescent="0.25">
      <c r="A1865" s="191">
        <v>1864</v>
      </c>
      <c r="B1865" s="191" t="s">
        <v>5717</v>
      </c>
      <c r="C1865" s="191" t="s">
        <v>8133</v>
      </c>
      <c r="D1865" s="191" t="s">
        <v>3160</v>
      </c>
      <c r="E1865" s="191" t="s">
        <v>3186</v>
      </c>
      <c r="F1865" s="191" t="s">
        <v>8135</v>
      </c>
      <c r="G1865" s="191">
        <v>13</v>
      </c>
    </row>
    <row r="1866" spans="1:7" x14ac:dyDescent="0.25">
      <c r="A1866" s="191">
        <v>1865</v>
      </c>
      <c r="B1866" s="191" t="s">
        <v>5717</v>
      </c>
      <c r="C1866" s="191" t="s">
        <v>8133</v>
      </c>
      <c r="D1866" s="191" t="s">
        <v>3160</v>
      </c>
      <c r="E1866" s="191" t="s">
        <v>3186</v>
      </c>
      <c r="F1866" s="191" t="s">
        <v>8135</v>
      </c>
      <c r="G1866" s="191">
        <v>13</v>
      </c>
    </row>
    <row r="1867" spans="1:7" x14ac:dyDescent="0.25">
      <c r="A1867" s="191">
        <v>1866</v>
      </c>
      <c r="B1867" s="191" t="s">
        <v>5717</v>
      </c>
      <c r="C1867" s="191" t="s">
        <v>8133</v>
      </c>
      <c r="D1867" s="191" t="s">
        <v>3160</v>
      </c>
      <c r="E1867" s="191" t="s">
        <v>3186</v>
      </c>
      <c r="F1867" s="191" t="s">
        <v>8135</v>
      </c>
      <c r="G1867" s="191">
        <v>13</v>
      </c>
    </row>
    <row r="1868" spans="1:7" x14ac:dyDescent="0.25">
      <c r="A1868" s="191">
        <v>1867</v>
      </c>
      <c r="B1868" s="191" t="s">
        <v>5717</v>
      </c>
      <c r="C1868" s="191" t="s">
        <v>8133</v>
      </c>
      <c r="D1868" s="191" t="s">
        <v>3160</v>
      </c>
      <c r="E1868" s="191" t="s">
        <v>3186</v>
      </c>
      <c r="F1868" s="191" t="s">
        <v>8135</v>
      </c>
      <c r="G1868" s="191">
        <v>13</v>
      </c>
    </row>
    <row r="1869" spans="1:7" x14ac:dyDescent="0.25">
      <c r="A1869" s="191">
        <v>1868</v>
      </c>
      <c r="B1869" s="191" t="s">
        <v>5717</v>
      </c>
      <c r="C1869" s="191" t="s">
        <v>8133</v>
      </c>
      <c r="D1869" s="191" t="s">
        <v>3160</v>
      </c>
      <c r="E1869" s="191" t="s">
        <v>3186</v>
      </c>
      <c r="F1869" s="191" t="s">
        <v>8135</v>
      </c>
      <c r="G1869" s="191">
        <v>13</v>
      </c>
    </row>
    <row r="1870" spans="1:7" x14ac:dyDescent="0.25">
      <c r="A1870" s="191">
        <v>1869</v>
      </c>
      <c r="B1870" s="191" t="s">
        <v>5717</v>
      </c>
      <c r="C1870" s="191" t="s">
        <v>8133</v>
      </c>
      <c r="D1870" s="191" t="s">
        <v>3160</v>
      </c>
      <c r="E1870" s="191" t="s">
        <v>3186</v>
      </c>
      <c r="F1870" s="191" t="s">
        <v>8135</v>
      </c>
      <c r="G1870" s="191">
        <v>13</v>
      </c>
    </row>
    <row r="1871" spans="1:7" x14ac:dyDescent="0.25">
      <c r="A1871" s="191">
        <v>1870</v>
      </c>
      <c r="B1871" s="191" t="s">
        <v>5717</v>
      </c>
      <c r="C1871" s="191" t="s">
        <v>8133</v>
      </c>
      <c r="D1871" s="191" t="s">
        <v>3160</v>
      </c>
      <c r="E1871" s="191" t="s">
        <v>3186</v>
      </c>
      <c r="F1871" s="191" t="s">
        <v>8135</v>
      </c>
      <c r="G1871" s="191">
        <v>13</v>
      </c>
    </row>
    <row r="1872" spans="1:7" x14ac:dyDescent="0.25">
      <c r="A1872" s="191">
        <v>1871</v>
      </c>
      <c r="B1872" s="191" t="s">
        <v>5717</v>
      </c>
      <c r="C1872" s="191" t="s">
        <v>8133</v>
      </c>
      <c r="D1872" s="191" t="s">
        <v>3160</v>
      </c>
      <c r="E1872" s="191" t="s">
        <v>3186</v>
      </c>
      <c r="F1872" s="191" t="s">
        <v>8135</v>
      </c>
      <c r="G1872" s="191">
        <v>13</v>
      </c>
    </row>
    <row r="1873" spans="1:7" x14ac:dyDescent="0.25">
      <c r="A1873" s="191">
        <v>1872</v>
      </c>
      <c r="B1873" s="191" t="s">
        <v>5717</v>
      </c>
      <c r="C1873" s="191" t="s">
        <v>8133</v>
      </c>
      <c r="D1873" s="191" t="s">
        <v>3160</v>
      </c>
      <c r="E1873" s="191" t="s">
        <v>3186</v>
      </c>
      <c r="F1873" s="191" t="s">
        <v>8135</v>
      </c>
      <c r="G1873" s="191">
        <v>13</v>
      </c>
    </row>
    <row r="1874" spans="1:7" x14ac:dyDescent="0.25">
      <c r="A1874" s="191">
        <v>1873</v>
      </c>
      <c r="B1874" s="191" t="s">
        <v>5717</v>
      </c>
      <c r="C1874" s="191" t="s">
        <v>8133</v>
      </c>
      <c r="D1874" s="191" t="s">
        <v>3160</v>
      </c>
      <c r="E1874" s="191" t="s">
        <v>3186</v>
      </c>
      <c r="F1874" s="191" t="s">
        <v>8135</v>
      </c>
      <c r="G1874" s="191">
        <v>13</v>
      </c>
    </row>
    <row r="1875" spans="1:7" x14ac:dyDescent="0.25">
      <c r="A1875" s="191">
        <v>1874</v>
      </c>
      <c r="B1875" s="191" t="s">
        <v>5717</v>
      </c>
      <c r="C1875" s="191" t="s">
        <v>8133</v>
      </c>
      <c r="D1875" s="191" t="s">
        <v>3160</v>
      </c>
      <c r="E1875" s="191" t="s">
        <v>3186</v>
      </c>
      <c r="F1875" s="191" t="s">
        <v>8135</v>
      </c>
      <c r="G1875" s="191">
        <v>13</v>
      </c>
    </row>
    <row r="1876" spans="1:7" x14ac:dyDescent="0.25">
      <c r="A1876" s="191">
        <v>1875</v>
      </c>
      <c r="B1876" s="191" t="s">
        <v>5717</v>
      </c>
      <c r="C1876" s="191" t="s">
        <v>8133</v>
      </c>
      <c r="D1876" s="191" t="s">
        <v>3160</v>
      </c>
      <c r="E1876" s="191" t="s">
        <v>3186</v>
      </c>
      <c r="F1876" s="191" t="s">
        <v>8135</v>
      </c>
      <c r="G1876" s="191">
        <v>13</v>
      </c>
    </row>
    <row r="1877" spans="1:7" x14ac:dyDescent="0.25">
      <c r="A1877" s="191">
        <v>1876</v>
      </c>
      <c r="B1877" s="191" t="s">
        <v>5717</v>
      </c>
      <c r="C1877" s="191" t="s">
        <v>8133</v>
      </c>
      <c r="D1877" s="191" t="s">
        <v>3160</v>
      </c>
      <c r="E1877" s="191" t="s">
        <v>3186</v>
      </c>
      <c r="F1877" s="191" t="s">
        <v>8135</v>
      </c>
      <c r="G1877" s="191">
        <v>13</v>
      </c>
    </row>
    <row r="1878" spans="1:7" x14ac:dyDescent="0.25">
      <c r="A1878" s="191">
        <v>1877</v>
      </c>
      <c r="B1878" s="191" t="s">
        <v>5717</v>
      </c>
      <c r="C1878" s="191" t="s">
        <v>8133</v>
      </c>
      <c r="D1878" s="191" t="s">
        <v>3160</v>
      </c>
      <c r="E1878" s="191" t="s">
        <v>3186</v>
      </c>
      <c r="F1878" s="191" t="s">
        <v>8135</v>
      </c>
      <c r="G1878" s="191">
        <v>13</v>
      </c>
    </row>
    <row r="1879" spans="1:7" x14ac:dyDescent="0.25">
      <c r="A1879" s="191">
        <v>1878</v>
      </c>
      <c r="B1879" s="191" t="s">
        <v>5717</v>
      </c>
      <c r="C1879" s="191" t="s">
        <v>8133</v>
      </c>
      <c r="D1879" s="191" t="s">
        <v>3160</v>
      </c>
      <c r="E1879" s="191" t="s">
        <v>3186</v>
      </c>
      <c r="F1879" s="191" t="s">
        <v>8135</v>
      </c>
      <c r="G1879" s="191">
        <v>13</v>
      </c>
    </row>
    <row r="1880" spans="1:7" x14ac:dyDescent="0.25">
      <c r="A1880" s="191">
        <v>1879</v>
      </c>
      <c r="B1880" s="191" t="s">
        <v>5717</v>
      </c>
      <c r="C1880" s="191" t="s">
        <v>8133</v>
      </c>
      <c r="D1880" s="191" t="s">
        <v>3160</v>
      </c>
      <c r="E1880" s="191" t="s">
        <v>3186</v>
      </c>
      <c r="F1880" s="191" t="s">
        <v>8135</v>
      </c>
      <c r="G1880" s="191">
        <v>13</v>
      </c>
    </row>
    <row r="1881" spans="1:7" x14ac:dyDescent="0.25">
      <c r="A1881" s="191">
        <v>1880</v>
      </c>
      <c r="B1881" s="191" t="s">
        <v>5717</v>
      </c>
      <c r="C1881" s="191" t="s">
        <v>8133</v>
      </c>
      <c r="D1881" s="191" t="s">
        <v>3160</v>
      </c>
      <c r="E1881" s="191" t="s">
        <v>3186</v>
      </c>
      <c r="F1881" s="191" t="s">
        <v>8135</v>
      </c>
      <c r="G1881" s="191">
        <v>13</v>
      </c>
    </row>
    <row r="1882" spans="1:7" x14ac:dyDescent="0.25">
      <c r="A1882" s="191">
        <v>1881</v>
      </c>
      <c r="B1882" s="191" t="s">
        <v>5717</v>
      </c>
      <c r="C1882" s="191" t="s">
        <v>8133</v>
      </c>
      <c r="D1882" s="191" t="s">
        <v>3160</v>
      </c>
      <c r="E1882" s="191" t="s">
        <v>3186</v>
      </c>
      <c r="F1882" s="191" t="s">
        <v>8135</v>
      </c>
      <c r="G1882" s="191">
        <v>13</v>
      </c>
    </row>
    <row r="1883" spans="1:7" x14ac:dyDescent="0.25">
      <c r="A1883" s="191">
        <v>1882</v>
      </c>
      <c r="B1883" s="191" t="s">
        <v>5717</v>
      </c>
      <c r="C1883" s="191" t="s">
        <v>8133</v>
      </c>
      <c r="D1883" s="191" t="s">
        <v>3160</v>
      </c>
      <c r="E1883" s="191" t="s">
        <v>3186</v>
      </c>
      <c r="F1883" s="191" t="s">
        <v>8135</v>
      </c>
      <c r="G1883" s="191">
        <v>13</v>
      </c>
    </row>
    <row r="1884" spans="1:7" x14ac:dyDescent="0.25">
      <c r="A1884" s="191">
        <v>1883</v>
      </c>
      <c r="B1884" s="191" t="s">
        <v>5717</v>
      </c>
      <c r="C1884" s="191" t="s">
        <v>8133</v>
      </c>
      <c r="D1884" s="191" t="s">
        <v>3160</v>
      </c>
      <c r="E1884" s="191" t="s">
        <v>3186</v>
      </c>
      <c r="F1884" s="191" t="s">
        <v>8135</v>
      </c>
      <c r="G1884" s="191">
        <v>13</v>
      </c>
    </row>
    <row r="1885" spans="1:7" x14ac:dyDescent="0.25">
      <c r="A1885" s="191">
        <v>1884</v>
      </c>
      <c r="B1885" s="191" t="s">
        <v>5717</v>
      </c>
      <c r="C1885" s="191" t="s">
        <v>8133</v>
      </c>
      <c r="D1885" s="191" t="s">
        <v>3160</v>
      </c>
      <c r="E1885" s="191" t="s">
        <v>3186</v>
      </c>
      <c r="F1885" s="191" t="s">
        <v>8135</v>
      </c>
      <c r="G1885" s="191">
        <v>13</v>
      </c>
    </row>
    <row r="1886" spans="1:7" x14ac:dyDescent="0.25">
      <c r="A1886" s="191">
        <v>1885</v>
      </c>
      <c r="B1886" s="191" t="s">
        <v>5717</v>
      </c>
      <c r="C1886" s="191" t="s">
        <v>8133</v>
      </c>
      <c r="D1886" s="191" t="s">
        <v>3160</v>
      </c>
      <c r="E1886" s="191" t="s">
        <v>3186</v>
      </c>
      <c r="F1886" s="191" t="s">
        <v>8135</v>
      </c>
      <c r="G1886" s="191">
        <v>13</v>
      </c>
    </row>
    <row r="1887" spans="1:7" x14ac:dyDescent="0.25">
      <c r="A1887" s="191">
        <v>1886</v>
      </c>
      <c r="B1887" s="191" t="s">
        <v>5717</v>
      </c>
      <c r="C1887" s="191" t="s">
        <v>8133</v>
      </c>
      <c r="D1887" s="191" t="s">
        <v>3160</v>
      </c>
      <c r="E1887" s="191" t="s">
        <v>3186</v>
      </c>
      <c r="F1887" s="191" t="s">
        <v>8135</v>
      </c>
      <c r="G1887" s="191">
        <v>13</v>
      </c>
    </row>
    <row r="1888" spans="1:7" x14ac:dyDescent="0.25">
      <c r="A1888" s="191">
        <v>1887</v>
      </c>
      <c r="B1888" s="191" t="s">
        <v>5717</v>
      </c>
      <c r="C1888" s="191" t="s">
        <v>8133</v>
      </c>
      <c r="D1888" s="191" t="s">
        <v>3160</v>
      </c>
      <c r="E1888" s="191" t="s">
        <v>3186</v>
      </c>
      <c r="F1888" s="191" t="s">
        <v>8135</v>
      </c>
      <c r="G1888" s="191">
        <v>13</v>
      </c>
    </row>
    <row r="1889" spans="1:7" x14ac:dyDescent="0.25">
      <c r="A1889" s="191">
        <v>1888</v>
      </c>
      <c r="B1889" s="191" t="s">
        <v>5717</v>
      </c>
      <c r="C1889" s="191" t="s">
        <v>8133</v>
      </c>
      <c r="D1889" s="191" t="s">
        <v>3160</v>
      </c>
      <c r="E1889" s="191" t="s">
        <v>3186</v>
      </c>
      <c r="F1889" s="191" t="s">
        <v>8135</v>
      </c>
      <c r="G1889" s="191">
        <v>13</v>
      </c>
    </row>
    <row r="1890" spans="1:7" x14ac:dyDescent="0.25">
      <c r="A1890" s="191">
        <v>1889</v>
      </c>
      <c r="B1890" s="191" t="s">
        <v>5717</v>
      </c>
      <c r="C1890" s="191" t="s">
        <v>8133</v>
      </c>
      <c r="D1890" s="191" t="s">
        <v>3160</v>
      </c>
      <c r="E1890" s="191" t="s">
        <v>3186</v>
      </c>
      <c r="F1890" s="191" t="s">
        <v>8135</v>
      </c>
      <c r="G1890" s="191">
        <v>13</v>
      </c>
    </row>
    <row r="1891" spans="1:7" x14ac:dyDescent="0.25">
      <c r="A1891" s="191">
        <v>1890</v>
      </c>
      <c r="B1891" s="191" t="s">
        <v>5717</v>
      </c>
      <c r="C1891" s="191" t="s">
        <v>8133</v>
      </c>
      <c r="D1891" s="191" t="s">
        <v>3160</v>
      </c>
      <c r="E1891" s="191" t="s">
        <v>3186</v>
      </c>
      <c r="F1891" s="191" t="s">
        <v>8135</v>
      </c>
      <c r="G1891" s="191">
        <v>13</v>
      </c>
    </row>
    <row r="1892" spans="1:7" x14ac:dyDescent="0.25">
      <c r="A1892" s="191">
        <v>1891</v>
      </c>
      <c r="B1892" s="191" t="s">
        <v>5717</v>
      </c>
      <c r="C1892" s="191" t="s">
        <v>8133</v>
      </c>
      <c r="D1892" s="191" t="s">
        <v>3160</v>
      </c>
      <c r="E1892" s="191" t="s">
        <v>3186</v>
      </c>
      <c r="F1892" s="191" t="s">
        <v>8135</v>
      </c>
      <c r="G1892" s="191">
        <v>13</v>
      </c>
    </row>
    <row r="1893" spans="1:7" x14ac:dyDescent="0.25">
      <c r="A1893" s="191">
        <v>1892</v>
      </c>
      <c r="B1893" s="191" t="s">
        <v>5717</v>
      </c>
      <c r="C1893" s="191" t="s">
        <v>8133</v>
      </c>
      <c r="D1893" s="191" t="s">
        <v>3160</v>
      </c>
      <c r="E1893" s="191" t="s">
        <v>3186</v>
      </c>
      <c r="F1893" s="191" t="s">
        <v>8135</v>
      </c>
      <c r="G1893" s="191">
        <v>13</v>
      </c>
    </row>
    <row r="1894" spans="1:7" x14ac:dyDescent="0.25">
      <c r="A1894" s="191">
        <v>1893</v>
      </c>
      <c r="B1894" s="191" t="s">
        <v>5717</v>
      </c>
      <c r="C1894" s="191" t="s">
        <v>8133</v>
      </c>
      <c r="D1894" s="191" t="s">
        <v>3160</v>
      </c>
      <c r="E1894" s="191" t="s">
        <v>3186</v>
      </c>
      <c r="F1894" s="191" t="s">
        <v>8135</v>
      </c>
      <c r="G1894" s="191">
        <v>13</v>
      </c>
    </row>
    <row r="1895" spans="1:7" x14ac:dyDescent="0.25">
      <c r="A1895" s="191">
        <v>1894</v>
      </c>
      <c r="B1895" s="191" t="s">
        <v>3173</v>
      </c>
      <c r="C1895" s="191" t="s">
        <v>8133</v>
      </c>
      <c r="D1895" s="191" t="s">
        <v>3160</v>
      </c>
      <c r="E1895" s="191" t="s">
        <v>3185</v>
      </c>
      <c r="F1895" s="191" t="s">
        <v>8134</v>
      </c>
      <c r="G1895" s="191">
        <v>8</v>
      </c>
    </row>
    <row r="1896" spans="1:7" x14ac:dyDescent="0.25">
      <c r="A1896" s="191">
        <v>1895</v>
      </c>
      <c r="B1896" s="191" t="s">
        <v>5717</v>
      </c>
      <c r="C1896" s="191" t="s">
        <v>8133</v>
      </c>
      <c r="D1896" s="191" t="s">
        <v>3160</v>
      </c>
      <c r="E1896" s="191" t="s">
        <v>3186</v>
      </c>
      <c r="F1896" s="191" t="s">
        <v>8135</v>
      </c>
      <c r="G1896" s="191">
        <v>13</v>
      </c>
    </row>
    <row r="1897" spans="1:7" x14ac:dyDescent="0.25">
      <c r="A1897" s="191">
        <v>1896</v>
      </c>
      <c r="B1897" s="191" t="s">
        <v>3173</v>
      </c>
      <c r="C1897" s="191" t="s">
        <v>8133</v>
      </c>
      <c r="D1897" s="191" t="s">
        <v>3160</v>
      </c>
      <c r="E1897" s="191" t="s">
        <v>3185</v>
      </c>
      <c r="F1897" s="191" t="s">
        <v>8134</v>
      </c>
      <c r="G1897" s="191">
        <v>8</v>
      </c>
    </row>
    <row r="1898" spans="1:7" x14ac:dyDescent="0.25">
      <c r="A1898" s="191">
        <v>1897</v>
      </c>
      <c r="B1898" s="191" t="s">
        <v>5717</v>
      </c>
      <c r="C1898" s="191" t="s">
        <v>8133</v>
      </c>
      <c r="D1898" s="191" t="s">
        <v>3160</v>
      </c>
      <c r="E1898" s="191" t="s">
        <v>3186</v>
      </c>
      <c r="F1898" s="191" t="s">
        <v>8135</v>
      </c>
      <c r="G1898" s="191">
        <v>13</v>
      </c>
    </row>
    <row r="1899" spans="1:7" x14ac:dyDescent="0.25">
      <c r="A1899" s="191">
        <v>1898</v>
      </c>
      <c r="B1899" s="191" t="s">
        <v>5717</v>
      </c>
      <c r="C1899" s="191" t="s">
        <v>8133</v>
      </c>
      <c r="D1899" s="191" t="s">
        <v>3160</v>
      </c>
      <c r="E1899" s="191" t="s">
        <v>3186</v>
      </c>
      <c r="F1899" s="191" t="s">
        <v>8135</v>
      </c>
      <c r="G1899" s="191">
        <v>13</v>
      </c>
    </row>
    <row r="1900" spans="1:7" x14ac:dyDescent="0.25">
      <c r="A1900" s="191">
        <v>1899</v>
      </c>
      <c r="B1900" s="191" t="s">
        <v>5717</v>
      </c>
      <c r="C1900" s="191" t="s">
        <v>8133</v>
      </c>
      <c r="D1900" s="191" t="s">
        <v>3160</v>
      </c>
      <c r="E1900" s="191" t="s">
        <v>3186</v>
      </c>
      <c r="F1900" s="191" t="s">
        <v>8135</v>
      </c>
      <c r="G1900" s="191">
        <v>13</v>
      </c>
    </row>
    <row r="1901" spans="1:7" x14ac:dyDescent="0.25">
      <c r="A1901" s="191">
        <v>1900</v>
      </c>
      <c r="B1901" s="191" t="s">
        <v>5717</v>
      </c>
      <c r="C1901" s="191" t="s">
        <v>8133</v>
      </c>
      <c r="D1901" s="191" t="s">
        <v>3160</v>
      </c>
      <c r="E1901" s="191" t="s">
        <v>3186</v>
      </c>
      <c r="F1901" s="191" t="s">
        <v>8135</v>
      </c>
      <c r="G1901" s="191">
        <v>13</v>
      </c>
    </row>
    <row r="1902" spans="1:7" x14ac:dyDescent="0.25">
      <c r="A1902" s="191">
        <v>1901</v>
      </c>
      <c r="B1902" s="191" t="s">
        <v>5717</v>
      </c>
      <c r="C1902" s="191" t="s">
        <v>8133</v>
      </c>
      <c r="D1902" s="191" t="s">
        <v>3160</v>
      </c>
      <c r="E1902" s="191" t="s">
        <v>3186</v>
      </c>
      <c r="F1902" s="191" t="s">
        <v>8135</v>
      </c>
      <c r="G1902" s="191">
        <v>13</v>
      </c>
    </row>
    <row r="1903" spans="1:7" x14ac:dyDescent="0.25">
      <c r="A1903" s="191">
        <v>1902</v>
      </c>
      <c r="B1903" s="191" t="s">
        <v>5717</v>
      </c>
      <c r="C1903" s="191" t="s">
        <v>8133</v>
      </c>
      <c r="D1903" s="191" t="s">
        <v>3160</v>
      </c>
      <c r="E1903" s="191" t="s">
        <v>3186</v>
      </c>
      <c r="F1903" s="191" t="s">
        <v>8135</v>
      </c>
      <c r="G1903" s="191">
        <v>13</v>
      </c>
    </row>
    <row r="1904" spans="1:7" x14ac:dyDescent="0.25">
      <c r="A1904" s="191">
        <v>1903</v>
      </c>
      <c r="B1904" s="191" t="s">
        <v>5717</v>
      </c>
      <c r="C1904" s="191" t="s">
        <v>8133</v>
      </c>
      <c r="D1904" s="191" t="s">
        <v>3160</v>
      </c>
      <c r="E1904" s="191" t="s">
        <v>3186</v>
      </c>
      <c r="F1904" s="191" t="s">
        <v>8135</v>
      </c>
      <c r="G1904" s="191">
        <v>13</v>
      </c>
    </row>
    <row r="1905" spans="1:7" x14ac:dyDescent="0.25">
      <c r="A1905" s="191">
        <v>1904</v>
      </c>
      <c r="B1905" s="191" t="s">
        <v>5717</v>
      </c>
      <c r="C1905" s="191" t="s">
        <v>8133</v>
      </c>
      <c r="D1905" s="191" t="s">
        <v>3160</v>
      </c>
      <c r="E1905" s="191" t="s">
        <v>3186</v>
      </c>
      <c r="F1905" s="191" t="s">
        <v>8135</v>
      </c>
      <c r="G1905" s="191">
        <v>13</v>
      </c>
    </row>
    <row r="1906" spans="1:7" x14ac:dyDescent="0.25">
      <c r="A1906" s="191">
        <v>1905</v>
      </c>
      <c r="B1906" s="191" t="s">
        <v>5717</v>
      </c>
      <c r="C1906" s="191" t="s">
        <v>8133</v>
      </c>
      <c r="D1906" s="191" t="s">
        <v>3160</v>
      </c>
      <c r="E1906" s="191" t="s">
        <v>3186</v>
      </c>
      <c r="F1906" s="191" t="s">
        <v>8135</v>
      </c>
      <c r="G1906" s="191">
        <v>13</v>
      </c>
    </row>
    <row r="1907" spans="1:7" x14ac:dyDescent="0.25">
      <c r="A1907" s="191">
        <v>1906</v>
      </c>
      <c r="B1907" s="191" t="s">
        <v>5717</v>
      </c>
      <c r="C1907" s="191" t="s">
        <v>8133</v>
      </c>
      <c r="D1907" s="191" t="s">
        <v>3160</v>
      </c>
      <c r="E1907" s="191" t="s">
        <v>3186</v>
      </c>
      <c r="F1907" s="191" t="s">
        <v>8135</v>
      </c>
      <c r="G1907" s="191">
        <v>13</v>
      </c>
    </row>
    <row r="1908" spans="1:7" x14ac:dyDescent="0.25">
      <c r="A1908" s="191">
        <v>1907</v>
      </c>
      <c r="B1908" s="191" t="s">
        <v>3173</v>
      </c>
      <c r="C1908" s="191" t="s">
        <v>8133</v>
      </c>
      <c r="D1908" s="191" t="s">
        <v>3160</v>
      </c>
      <c r="E1908" s="191" t="s">
        <v>3185</v>
      </c>
      <c r="F1908" s="191" t="s">
        <v>8134</v>
      </c>
      <c r="G1908" s="191">
        <v>8</v>
      </c>
    </row>
    <row r="1909" spans="1:7" x14ac:dyDescent="0.25">
      <c r="A1909" s="191">
        <v>1908</v>
      </c>
      <c r="B1909" s="191" t="s">
        <v>3173</v>
      </c>
      <c r="C1909" s="191" t="s">
        <v>8133</v>
      </c>
      <c r="D1909" s="191" t="s">
        <v>3160</v>
      </c>
      <c r="E1909" s="191" t="s">
        <v>3185</v>
      </c>
      <c r="F1909" s="191" t="s">
        <v>8134</v>
      </c>
      <c r="G1909" s="191">
        <v>8</v>
      </c>
    </row>
    <row r="1910" spans="1:7" x14ac:dyDescent="0.25">
      <c r="A1910" s="191">
        <v>1909</v>
      </c>
      <c r="B1910" s="191" t="s">
        <v>3173</v>
      </c>
      <c r="C1910" s="191" t="s">
        <v>8133</v>
      </c>
      <c r="D1910" s="191" t="s">
        <v>3160</v>
      </c>
      <c r="E1910" s="191" t="s">
        <v>3185</v>
      </c>
      <c r="F1910" s="191" t="s">
        <v>8134</v>
      </c>
      <c r="G1910" s="191">
        <v>8</v>
      </c>
    </row>
    <row r="1911" spans="1:7" x14ac:dyDescent="0.25">
      <c r="A1911" s="191">
        <v>1910</v>
      </c>
      <c r="B1911" s="191" t="s">
        <v>3173</v>
      </c>
      <c r="C1911" s="191" t="s">
        <v>8133</v>
      </c>
      <c r="D1911" s="191" t="s">
        <v>3160</v>
      </c>
      <c r="E1911" s="191" t="s">
        <v>3185</v>
      </c>
      <c r="F1911" s="191" t="s">
        <v>8134</v>
      </c>
      <c r="G1911" s="191">
        <v>8</v>
      </c>
    </row>
    <row r="1912" spans="1:7" x14ac:dyDescent="0.25">
      <c r="A1912" s="191">
        <v>1911</v>
      </c>
      <c r="B1912" s="191" t="s">
        <v>5717</v>
      </c>
      <c r="C1912" s="191" t="s">
        <v>8133</v>
      </c>
      <c r="D1912" s="191" t="s">
        <v>3160</v>
      </c>
      <c r="E1912" s="191" t="s">
        <v>3186</v>
      </c>
      <c r="F1912" s="191" t="s">
        <v>8135</v>
      </c>
      <c r="G1912" s="191">
        <v>13</v>
      </c>
    </row>
    <row r="1913" spans="1:7" x14ac:dyDescent="0.25">
      <c r="A1913" s="191">
        <v>1912</v>
      </c>
      <c r="B1913" s="191" t="s">
        <v>3173</v>
      </c>
      <c r="C1913" s="191" t="s">
        <v>8133</v>
      </c>
      <c r="D1913" s="191" t="s">
        <v>3160</v>
      </c>
      <c r="E1913" s="191" t="s">
        <v>3185</v>
      </c>
      <c r="F1913" s="191" t="s">
        <v>8134</v>
      </c>
      <c r="G1913" s="191">
        <v>8</v>
      </c>
    </row>
    <row r="1914" spans="1:7" x14ac:dyDescent="0.25">
      <c r="A1914" s="191">
        <v>1913</v>
      </c>
      <c r="B1914" s="191" t="s">
        <v>3173</v>
      </c>
      <c r="C1914" s="191" t="s">
        <v>8133</v>
      </c>
      <c r="D1914" s="191" t="s">
        <v>3160</v>
      </c>
      <c r="E1914" s="191" t="s">
        <v>3185</v>
      </c>
      <c r="F1914" s="191" t="s">
        <v>8134</v>
      </c>
      <c r="G1914" s="191">
        <v>8</v>
      </c>
    </row>
    <row r="1915" spans="1:7" x14ac:dyDescent="0.25">
      <c r="A1915" s="191">
        <v>1914</v>
      </c>
      <c r="B1915" s="191" t="s">
        <v>3173</v>
      </c>
      <c r="C1915" s="191" t="s">
        <v>8133</v>
      </c>
      <c r="D1915" s="191" t="s">
        <v>3160</v>
      </c>
      <c r="E1915" s="191" t="s">
        <v>3185</v>
      </c>
      <c r="F1915" s="191" t="s">
        <v>8134</v>
      </c>
      <c r="G1915" s="191">
        <v>8</v>
      </c>
    </row>
    <row r="1916" spans="1:7" x14ac:dyDescent="0.25">
      <c r="A1916" s="191">
        <v>1915</v>
      </c>
      <c r="B1916" s="191" t="s">
        <v>3173</v>
      </c>
      <c r="C1916" s="191" t="s">
        <v>8133</v>
      </c>
      <c r="D1916" s="191" t="s">
        <v>3160</v>
      </c>
      <c r="E1916" s="191" t="s">
        <v>3185</v>
      </c>
      <c r="F1916" s="191" t="s">
        <v>8134</v>
      </c>
      <c r="G1916" s="191">
        <v>8</v>
      </c>
    </row>
    <row r="1917" spans="1:7" x14ac:dyDescent="0.25">
      <c r="A1917" s="191">
        <v>1916</v>
      </c>
      <c r="B1917" s="191" t="s">
        <v>3173</v>
      </c>
      <c r="C1917" s="191" t="s">
        <v>8133</v>
      </c>
      <c r="D1917" s="191" t="s">
        <v>3160</v>
      </c>
      <c r="E1917" s="191" t="s">
        <v>3185</v>
      </c>
      <c r="F1917" s="191" t="s">
        <v>8134</v>
      </c>
      <c r="G1917" s="191">
        <v>8</v>
      </c>
    </row>
    <row r="1918" spans="1:7" x14ac:dyDescent="0.25">
      <c r="A1918" s="191">
        <v>1917</v>
      </c>
      <c r="B1918" s="191" t="s">
        <v>3173</v>
      </c>
      <c r="C1918" s="191" t="s">
        <v>8133</v>
      </c>
      <c r="D1918" s="191" t="s">
        <v>3160</v>
      </c>
      <c r="E1918" s="191" t="s">
        <v>3185</v>
      </c>
      <c r="F1918" s="191" t="s">
        <v>8134</v>
      </c>
      <c r="G1918" s="191">
        <v>8</v>
      </c>
    </row>
    <row r="1919" spans="1:7" x14ac:dyDescent="0.25">
      <c r="A1919" s="191">
        <v>1918</v>
      </c>
      <c r="B1919" s="191" t="s">
        <v>3173</v>
      </c>
      <c r="C1919" s="191" t="s">
        <v>8133</v>
      </c>
      <c r="D1919" s="191" t="s">
        <v>3160</v>
      </c>
      <c r="E1919" s="191" t="s">
        <v>3185</v>
      </c>
      <c r="F1919" s="191" t="s">
        <v>8134</v>
      </c>
      <c r="G1919" s="191">
        <v>8</v>
      </c>
    </row>
    <row r="1920" spans="1:7" x14ac:dyDescent="0.25">
      <c r="A1920" s="191">
        <v>1919</v>
      </c>
      <c r="B1920" s="191" t="s">
        <v>3173</v>
      </c>
      <c r="C1920" s="191" t="s">
        <v>8133</v>
      </c>
      <c r="D1920" s="191" t="s">
        <v>3160</v>
      </c>
      <c r="E1920" s="191" t="s">
        <v>3185</v>
      </c>
      <c r="F1920" s="191" t="s">
        <v>8134</v>
      </c>
      <c r="G1920" s="191">
        <v>8</v>
      </c>
    </row>
    <row r="1921" spans="1:7" x14ac:dyDescent="0.25">
      <c r="A1921" s="191">
        <v>1920</v>
      </c>
      <c r="B1921" s="191" t="s">
        <v>3173</v>
      </c>
      <c r="C1921" s="191" t="s">
        <v>8133</v>
      </c>
      <c r="D1921" s="191" t="s">
        <v>3160</v>
      </c>
      <c r="E1921" s="191" t="s">
        <v>3185</v>
      </c>
      <c r="F1921" s="191" t="s">
        <v>8134</v>
      </c>
      <c r="G1921" s="191">
        <v>8</v>
      </c>
    </row>
    <row r="1922" spans="1:7" x14ac:dyDescent="0.25">
      <c r="A1922" s="191">
        <v>1921</v>
      </c>
      <c r="B1922" s="191" t="s">
        <v>3173</v>
      </c>
      <c r="C1922" s="191" t="s">
        <v>8133</v>
      </c>
      <c r="D1922" s="191" t="s">
        <v>3160</v>
      </c>
      <c r="E1922" s="191" t="s">
        <v>3185</v>
      </c>
      <c r="F1922" s="191" t="s">
        <v>8134</v>
      </c>
      <c r="G1922" s="191">
        <v>8</v>
      </c>
    </row>
    <row r="1923" spans="1:7" x14ac:dyDescent="0.25">
      <c r="A1923" s="191">
        <v>1922</v>
      </c>
      <c r="B1923" s="191" t="s">
        <v>3173</v>
      </c>
      <c r="C1923" s="191" t="s">
        <v>8133</v>
      </c>
      <c r="D1923" s="191" t="s">
        <v>3160</v>
      </c>
      <c r="E1923" s="191" t="s">
        <v>3185</v>
      </c>
      <c r="F1923" s="191" t="s">
        <v>8134</v>
      </c>
      <c r="G1923" s="191">
        <v>8</v>
      </c>
    </row>
    <row r="1924" spans="1:7" x14ac:dyDescent="0.25">
      <c r="A1924" s="191">
        <v>1923</v>
      </c>
      <c r="B1924" s="191" t="s">
        <v>3173</v>
      </c>
      <c r="C1924" s="191" t="s">
        <v>8133</v>
      </c>
      <c r="D1924" s="191" t="s">
        <v>3160</v>
      </c>
      <c r="E1924" s="191" t="s">
        <v>3185</v>
      </c>
      <c r="F1924" s="191" t="s">
        <v>8134</v>
      </c>
      <c r="G1924" s="191">
        <v>8</v>
      </c>
    </row>
    <row r="1925" spans="1:7" x14ac:dyDescent="0.25">
      <c r="A1925" s="191">
        <v>1924</v>
      </c>
      <c r="B1925" s="191" t="s">
        <v>3173</v>
      </c>
      <c r="C1925" s="191" t="s">
        <v>8133</v>
      </c>
      <c r="D1925" s="191" t="s">
        <v>3160</v>
      </c>
      <c r="E1925" s="191" t="s">
        <v>3185</v>
      </c>
      <c r="F1925" s="191" t="s">
        <v>8134</v>
      </c>
      <c r="G1925" s="191">
        <v>8</v>
      </c>
    </row>
    <row r="1926" spans="1:7" x14ac:dyDescent="0.25">
      <c r="A1926" s="191">
        <v>1925</v>
      </c>
      <c r="B1926" s="191" t="s">
        <v>3173</v>
      </c>
      <c r="C1926" s="191" t="s">
        <v>8133</v>
      </c>
      <c r="D1926" s="191" t="s">
        <v>3160</v>
      </c>
      <c r="E1926" s="191" t="s">
        <v>3185</v>
      </c>
      <c r="F1926" s="191" t="s">
        <v>8134</v>
      </c>
      <c r="G1926" s="191">
        <v>8</v>
      </c>
    </row>
    <row r="1927" spans="1:7" x14ac:dyDescent="0.25">
      <c r="A1927" s="191">
        <v>1926</v>
      </c>
      <c r="B1927" s="191" t="s">
        <v>5717</v>
      </c>
      <c r="C1927" s="191" t="s">
        <v>8133</v>
      </c>
      <c r="D1927" s="191" t="s">
        <v>3160</v>
      </c>
      <c r="E1927" s="191" t="s">
        <v>3186</v>
      </c>
      <c r="F1927" s="191" t="s">
        <v>8135</v>
      </c>
      <c r="G1927" s="191">
        <v>13</v>
      </c>
    </row>
    <row r="1928" spans="1:7" x14ac:dyDescent="0.25">
      <c r="A1928" s="191">
        <v>1927</v>
      </c>
      <c r="B1928" s="191" t="s">
        <v>8137</v>
      </c>
      <c r="C1928" s="191" t="s">
        <v>8138</v>
      </c>
      <c r="D1928" s="191" t="s">
        <v>3160</v>
      </c>
      <c r="E1928" s="191" t="s">
        <v>14</v>
      </c>
      <c r="F1928" s="191" t="s">
        <v>8139</v>
      </c>
      <c r="G1928" s="191">
        <v>18</v>
      </c>
    </row>
    <row r="1929" spans="1:7" x14ac:dyDescent="0.25">
      <c r="A1929" s="191">
        <v>1928</v>
      </c>
      <c r="B1929" s="191" t="s">
        <v>8137</v>
      </c>
      <c r="C1929" s="191" t="s">
        <v>8138</v>
      </c>
      <c r="D1929" s="191" t="s">
        <v>3160</v>
      </c>
      <c r="E1929" s="191" t="s">
        <v>14</v>
      </c>
      <c r="F1929" s="191" t="s">
        <v>8139</v>
      </c>
      <c r="G1929" s="191">
        <v>18</v>
      </c>
    </row>
    <row r="1930" spans="1:7" x14ac:dyDescent="0.25">
      <c r="A1930" s="191">
        <v>1929</v>
      </c>
      <c r="B1930" s="191" t="s">
        <v>8137</v>
      </c>
      <c r="C1930" s="191" t="s">
        <v>8138</v>
      </c>
      <c r="D1930" s="191" t="s">
        <v>3160</v>
      </c>
      <c r="E1930" s="191" t="s">
        <v>14</v>
      </c>
      <c r="F1930" s="191" t="s">
        <v>8139</v>
      </c>
      <c r="G1930" s="191">
        <v>18</v>
      </c>
    </row>
    <row r="1931" spans="1:7" x14ac:dyDescent="0.25">
      <c r="A1931" s="191">
        <v>1930</v>
      </c>
      <c r="B1931" s="191" t="s">
        <v>8137</v>
      </c>
      <c r="C1931" s="191" t="s">
        <v>8138</v>
      </c>
      <c r="D1931" s="191" t="s">
        <v>3160</v>
      </c>
      <c r="E1931" s="191" t="s">
        <v>14</v>
      </c>
      <c r="F1931" s="191" t="s">
        <v>8139</v>
      </c>
      <c r="G1931" s="191">
        <v>18</v>
      </c>
    </row>
    <row r="1932" spans="1:7" x14ac:dyDescent="0.25">
      <c r="A1932" s="191">
        <v>1931</v>
      </c>
      <c r="B1932" s="191" t="s">
        <v>8137</v>
      </c>
      <c r="C1932" s="191" t="s">
        <v>8138</v>
      </c>
      <c r="D1932" s="191" t="s">
        <v>3160</v>
      </c>
      <c r="E1932" s="191" t="s">
        <v>14</v>
      </c>
      <c r="F1932" s="191" t="s">
        <v>8139</v>
      </c>
      <c r="G1932" s="191">
        <v>18</v>
      </c>
    </row>
    <row r="1933" spans="1:7" x14ac:dyDescent="0.25">
      <c r="A1933" s="191">
        <v>1932</v>
      </c>
      <c r="B1933" s="191" t="s">
        <v>8137</v>
      </c>
      <c r="C1933" s="191" t="s">
        <v>8138</v>
      </c>
      <c r="D1933" s="191" t="s">
        <v>3160</v>
      </c>
      <c r="E1933" s="191" t="s">
        <v>14</v>
      </c>
      <c r="F1933" s="191" t="s">
        <v>8139</v>
      </c>
      <c r="G1933" s="191">
        <v>18</v>
      </c>
    </row>
    <row r="1934" spans="1:7" x14ac:dyDescent="0.25">
      <c r="A1934" s="191">
        <v>1933</v>
      </c>
      <c r="B1934" s="191" t="s">
        <v>8137</v>
      </c>
      <c r="C1934" s="191" t="s">
        <v>8138</v>
      </c>
      <c r="D1934" s="191" t="s">
        <v>3160</v>
      </c>
      <c r="E1934" s="191" t="s">
        <v>14</v>
      </c>
      <c r="F1934" s="191" t="s">
        <v>8139</v>
      </c>
      <c r="G1934" s="191">
        <v>18</v>
      </c>
    </row>
    <row r="1935" spans="1:7" x14ac:dyDescent="0.25">
      <c r="A1935" s="191">
        <v>1934</v>
      </c>
      <c r="B1935" s="191" t="s">
        <v>8137</v>
      </c>
      <c r="C1935" s="191" t="s">
        <v>8138</v>
      </c>
      <c r="D1935" s="191" t="s">
        <v>3160</v>
      </c>
      <c r="E1935" s="191" t="s">
        <v>14</v>
      </c>
      <c r="F1935" s="191" t="s">
        <v>8139</v>
      </c>
      <c r="G1935" s="191">
        <v>18</v>
      </c>
    </row>
    <row r="1936" spans="1:7" x14ac:dyDescent="0.25">
      <c r="A1936" s="191">
        <v>1935</v>
      </c>
      <c r="B1936" s="191" t="s">
        <v>8137</v>
      </c>
      <c r="C1936" s="191" t="s">
        <v>8138</v>
      </c>
      <c r="D1936" s="191" t="s">
        <v>3160</v>
      </c>
      <c r="E1936" s="191" t="s">
        <v>14</v>
      </c>
      <c r="F1936" s="191" t="s">
        <v>8139</v>
      </c>
      <c r="G1936" s="191">
        <v>18</v>
      </c>
    </row>
    <row r="1937" spans="1:7" x14ac:dyDescent="0.25">
      <c r="A1937" s="191">
        <v>1936</v>
      </c>
      <c r="B1937" s="191" t="s">
        <v>8137</v>
      </c>
      <c r="C1937" s="191" t="s">
        <v>8138</v>
      </c>
      <c r="D1937" s="191" t="s">
        <v>3160</v>
      </c>
      <c r="E1937" s="191" t="s">
        <v>14</v>
      </c>
      <c r="F1937" s="191" t="s">
        <v>8139</v>
      </c>
      <c r="G1937" s="191">
        <v>18</v>
      </c>
    </row>
    <row r="1938" spans="1:7" x14ac:dyDescent="0.25">
      <c r="A1938" s="191">
        <v>1937</v>
      </c>
      <c r="B1938" s="191" t="s">
        <v>8137</v>
      </c>
      <c r="C1938" s="191" t="s">
        <v>8138</v>
      </c>
      <c r="D1938" s="191" t="s">
        <v>3160</v>
      </c>
      <c r="E1938" s="191" t="s">
        <v>14</v>
      </c>
      <c r="F1938" s="191" t="s">
        <v>8139</v>
      </c>
      <c r="G1938" s="191">
        <v>18</v>
      </c>
    </row>
    <row r="1939" spans="1:7" x14ac:dyDescent="0.25">
      <c r="A1939" s="191">
        <v>1938</v>
      </c>
      <c r="B1939" s="191" t="s">
        <v>8137</v>
      </c>
      <c r="C1939" s="191" t="s">
        <v>8138</v>
      </c>
      <c r="D1939" s="191" t="s">
        <v>3160</v>
      </c>
      <c r="E1939" s="191" t="s">
        <v>14</v>
      </c>
      <c r="F1939" s="191" t="s">
        <v>8139</v>
      </c>
      <c r="G1939" s="191">
        <v>18</v>
      </c>
    </row>
    <row r="1940" spans="1:7" x14ac:dyDescent="0.25">
      <c r="A1940" s="191">
        <v>1939</v>
      </c>
      <c r="B1940" s="191" t="s">
        <v>8137</v>
      </c>
      <c r="C1940" s="191" t="s">
        <v>8138</v>
      </c>
      <c r="D1940" s="191" t="s">
        <v>3160</v>
      </c>
      <c r="E1940" s="191" t="s">
        <v>14</v>
      </c>
      <c r="F1940" s="191" t="s">
        <v>8139</v>
      </c>
      <c r="G1940" s="191">
        <v>18</v>
      </c>
    </row>
    <row r="1941" spans="1:7" x14ac:dyDescent="0.25">
      <c r="A1941" s="191">
        <v>1940</v>
      </c>
      <c r="B1941" s="191" t="s">
        <v>8137</v>
      </c>
      <c r="C1941" s="191" t="s">
        <v>8138</v>
      </c>
      <c r="D1941" s="191" t="s">
        <v>3160</v>
      </c>
      <c r="E1941" s="191" t="s">
        <v>14</v>
      </c>
      <c r="F1941" s="191" t="s">
        <v>8139</v>
      </c>
      <c r="G1941" s="191">
        <v>18</v>
      </c>
    </row>
    <row r="1942" spans="1:7" x14ac:dyDescent="0.25">
      <c r="A1942" s="191">
        <v>1941</v>
      </c>
      <c r="B1942" s="191" t="s">
        <v>8137</v>
      </c>
      <c r="C1942" s="191" t="s">
        <v>8138</v>
      </c>
      <c r="D1942" s="191" t="s">
        <v>3160</v>
      </c>
      <c r="E1942" s="191" t="s">
        <v>14</v>
      </c>
      <c r="F1942" s="191" t="s">
        <v>8139</v>
      </c>
      <c r="G1942" s="191">
        <v>18</v>
      </c>
    </row>
    <row r="1943" spans="1:7" x14ac:dyDescent="0.25">
      <c r="A1943" s="191">
        <v>1942</v>
      </c>
      <c r="B1943" s="191" t="s">
        <v>8137</v>
      </c>
      <c r="C1943" s="191" t="s">
        <v>8138</v>
      </c>
      <c r="D1943" s="191" t="s">
        <v>3160</v>
      </c>
      <c r="E1943" s="191" t="s">
        <v>14</v>
      </c>
      <c r="F1943" s="191" t="s">
        <v>8139</v>
      </c>
      <c r="G1943" s="191">
        <v>18</v>
      </c>
    </row>
    <row r="1944" spans="1:7" x14ac:dyDescent="0.25">
      <c r="A1944" s="191">
        <v>1943</v>
      </c>
      <c r="B1944" s="191" t="s">
        <v>8137</v>
      </c>
      <c r="C1944" s="191" t="s">
        <v>8138</v>
      </c>
      <c r="D1944" s="191" t="s">
        <v>3160</v>
      </c>
      <c r="E1944" s="191" t="s">
        <v>14</v>
      </c>
      <c r="F1944" s="191" t="s">
        <v>8139</v>
      </c>
      <c r="G1944" s="191">
        <v>18</v>
      </c>
    </row>
    <row r="1945" spans="1:7" x14ac:dyDescent="0.25">
      <c r="A1945" s="191">
        <v>1944</v>
      </c>
      <c r="B1945" s="191" t="s">
        <v>8137</v>
      </c>
      <c r="C1945" s="191" t="s">
        <v>8138</v>
      </c>
      <c r="D1945" s="191" t="s">
        <v>3160</v>
      </c>
      <c r="E1945" s="191" t="s">
        <v>14</v>
      </c>
      <c r="F1945" s="191" t="s">
        <v>8139</v>
      </c>
      <c r="G1945" s="191">
        <v>18</v>
      </c>
    </row>
    <row r="1946" spans="1:7" x14ac:dyDescent="0.25">
      <c r="A1946" s="191">
        <v>1945</v>
      </c>
      <c r="B1946" s="191" t="s">
        <v>8137</v>
      </c>
      <c r="C1946" s="191" t="s">
        <v>8138</v>
      </c>
      <c r="D1946" s="191" t="s">
        <v>3160</v>
      </c>
      <c r="E1946" s="191" t="s">
        <v>14</v>
      </c>
      <c r="F1946" s="191" t="s">
        <v>8139</v>
      </c>
      <c r="G1946" s="191">
        <v>18</v>
      </c>
    </row>
    <row r="1947" spans="1:7" x14ac:dyDescent="0.25">
      <c r="A1947" s="191">
        <v>1946</v>
      </c>
      <c r="B1947" s="191" t="s">
        <v>8137</v>
      </c>
      <c r="C1947" s="191" t="s">
        <v>8138</v>
      </c>
      <c r="D1947" s="191" t="s">
        <v>3160</v>
      </c>
      <c r="E1947" s="191" t="s">
        <v>14</v>
      </c>
      <c r="F1947" s="191" t="s">
        <v>8139</v>
      </c>
      <c r="G1947" s="191">
        <v>18</v>
      </c>
    </row>
    <row r="1948" spans="1:7" x14ac:dyDescent="0.25">
      <c r="A1948" s="191">
        <v>1947</v>
      </c>
      <c r="B1948" s="191" t="s">
        <v>8137</v>
      </c>
      <c r="C1948" s="191" t="s">
        <v>8138</v>
      </c>
      <c r="D1948" s="191" t="s">
        <v>3160</v>
      </c>
      <c r="E1948" s="191" t="s">
        <v>14</v>
      </c>
      <c r="F1948" s="191" t="s">
        <v>8139</v>
      </c>
      <c r="G1948" s="191">
        <v>18</v>
      </c>
    </row>
    <row r="1949" spans="1:7" x14ac:dyDescent="0.25">
      <c r="A1949" s="191">
        <v>1948</v>
      </c>
      <c r="B1949" s="191" t="s">
        <v>8137</v>
      </c>
      <c r="C1949" s="191" t="s">
        <v>8138</v>
      </c>
      <c r="D1949" s="191" t="s">
        <v>3160</v>
      </c>
      <c r="E1949" s="191" t="s">
        <v>14</v>
      </c>
      <c r="F1949" s="191" t="s">
        <v>8139</v>
      </c>
      <c r="G1949" s="191">
        <v>18</v>
      </c>
    </row>
    <row r="1950" spans="1:7" x14ac:dyDescent="0.25">
      <c r="A1950" s="191">
        <v>1949</v>
      </c>
      <c r="B1950" s="191" t="s">
        <v>8137</v>
      </c>
      <c r="C1950" s="191" t="s">
        <v>8138</v>
      </c>
      <c r="D1950" s="191" t="s">
        <v>3160</v>
      </c>
      <c r="E1950" s="191" t="s">
        <v>14</v>
      </c>
      <c r="F1950" s="191" t="s">
        <v>8139</v>
      </c>
      <c r="G1950" s="191">
        <v>18</v>
      </c>
    </row>
    <row r="1951" spans="1:7" x14ac:dyDescent="0.25">
      <c r="A1951" s="191">
        <v>1950</v>
      </c>
      <c r="B1951" s="191" t="s">
        <v>8137</v>
      </c>
      <c r="C1951" s="191" t="s">
        <v>8138</v>
      </c>
      <c r="D1951" s="191" t="s">
        <v>3160</v>
      </c>
      <c r="E1951" s="191" t="s">
        <v>14</v>
      </c>
      <c r="F1951" s="191" t="s">
        <v>8139</v>
      </c>
      <c r="G1951" s="191">
        <v>18</v>
      </c>
    </row>
    <row r="1952" spans="1:7" x14ac:dyDescent="0.25">
      <c r="A1952" s="191">
        <v>1951</v>
      </c>
      <c r="B1952" s="191" t="s">
        <v>8137</v>
      </c>
      <c r="C1952" s="191" t="s">
        <v>8138</v>
      </c>
      <c r="D1952" s="191" t="s">
        <v>3160</v>
      </c>
      <c r="E1952" s="191" t="s">
        <v>14</v>
      </c>
      <c r="F1952" s="191" t="s">
        <v>8139</v>
      </c>
      <c r="G1952" s="191">
        <v>18</v>
      </c>
    </row>
    <row r="1953" spans="1:7" x14ac:dyDescent="0.25">
      <c r="A1953" s="191">
        <v>1952</v>
      </c>
      <c r="B1953" s="191" t="s">
        <v>8137</v>
      </c>
      <c r="C1953" s="191" t="s">
        <v>8138</v>
      </c>
      <c r="D1953" s="191" t="s">
        <v>3160</v>
      </c>
      <c r="E1953" s="191" t="s">
        <v>14</v>
      </c>
      <c r="F1953" s="191" t="s">
        <v>8139</v>
      </c>
      <c r="G1953" s="191">
        <v>18</v>
      </c>
    </row>
    <row r="1954" spans="1:7" x14ac:dyDescent="0.25">
      <c r="A1954" s="191">
        <v>1953</v>
      </c>
      <c r="B1954" s="191" t="s">
        <v>8137</v>
      </c>
      <c r="C1954" s="191" t="s">
        <v>8138</v>
      </c>
      <c r="D1954" s="191" t="s">
        <v>3160</v>
      </c>
      <c r="E1954" s="191" t="s">
        <v>14</v>
      </c>
      <c r="F1954" s="191" t="s">
        <v>8139</v>
      </c>
      <c r="G1954" s="191">
        <v>18</v>
      </c>
    </row>
    <row r="1955" spans="1:7" x14ac:dyDescent="0.25">
      <c r="A1955" s="191">
        <v>1954</v>
      </c>
      <c r="B1955" s="191" t="s">
        <v>8137</v>
      </c>
      <c r="C1955" s="191" t="s">
        <v>8138</v>
      </c>
      <c r="D1955" s="191" t="s">
        <v>3160</v>
      </c>
      <c r="E1955" s="191" t="s">
        <v>14</v>
      </c>
      <c r="F1955" s="191" t="s">
        <v>8139</v>
      </c>
      <c r="G1955" s="191">
        <v>18</v>
      </c>
    </row>
    <row r="1956" spans="1:7" x14ac:dyDescent="0.25">
      <c r="A1956" s="191">
        <v>1955</v>
      </c>
      <c r="B1956" s="191" t="s">
        <v>8137</v>
      </c>
      <c r="C1956" s="191" t="s">
        <v>8138</v>
      </c>
      <c r="D1956" s="191" t="s">
        <v>3160</v>
      </c>
      <c r="E1956" s="191" t="s">
        <v>14</v>
      </c>
      <c r="F1956" s="191" t="s">
        <v>8139</v>
      </c>
      <c r="G1956" s="191">
        <v>18</v>
      </c>
    </row>
    <row r="1957" spans="1:7" x14ac:dyDescent="0.25">
      <c r="A1957" s="191">
        <v>1956</v>
      </c>
      <c r="B1957" s="191" t="s">
        <v>8137</v>
      </c>
      <c r="C1957" s="191" t="s">
        <v>8138</v>
      </c>
      <c r="D1957" s="191" t="s">
        <v>3160</v>
      </c>
      <c r="E1957" s="191" t="s">
        <v>14</v>
      </c>
      <c r="F1957" s="191" t="s">
        <v>8139</v>
      </c>
      <c r="G1957" s="191">
        <v>18</v>
      </c>
    </row>
    <row r="1958" spans="1:7" x14ac:dyDescent="0.25">
      <c r="A1958" s="191">
        <v>1957</v>
      </c>
      <c r="B1958" s="191" t="s">
        <v>8137</v>
      </c>
      <c r="C1958" s="191" t="s">
        <v>8138</v>
      </c>
      <c r="D1958" s="191" t="s">
        <v>3160</v>
      </c>
      <c r="E1958" s="191" t="s">
        <v>14</v>
      </c>
      <c r="F1958" s="191" t="s">
        <v>8139</v>
      </c>
      <c r="G1958" s="191">
        <v>18</v>
      </c>
    </row>
    <row r="1959" spans="1:7" x14ac:dyDescent="0.25">
      <c r="A1959" s="191">
        <v>1958</v>
      </c>
      <c r="B1959" s="191" t="s">
        <v>8137</v>
      </c>
      <c r="C1959" s="191" t="s">
        <v>8138</v>
      </c>
      <c r="D1959" s="191" t="s">
        <v>3160</v>
      </c>
      <c r="E1959" s="191" t="s">
        <v>14</v>
      </c>
      <c r="F1959" s="191" t="s">
        <v>8139</v>
      </c>
      <c r="G1959" s="191">
        <v>18</v>
      </c>
    </row>
    <row r="1960" spans="1:7" x14ac:dyDescent="0.25">
      <c r="A1960" s="191">
        <v>1959</v>
      </c>
      <c r="B1960" s="191" t="s">
        <v>8137</v>
      </c>
      <c r="C1960" s="191" t="s">
        <v>8138</v>
      </c>
      <c r="D1960" s="191" t="s">
        <v>3160</v>
      </c>
      <c r="E1960" s="191" t="s">
        <v>14</v>
      </c>
      <c r="F1960" s="191" t="s">
        <v>8139</v>
      </c>
      <c r="G1960" s="191">
        <v>18</v>
      </c>
    </row>
    <row r="1961" spans="1:7" x14ac:dyDescent="0.25">
      <c r="A1961" s="191">
        <v>1960</v>
      </c>
      <c r="B1961" s="191" t="s">
        <v>8137</v>
      </c>
      <c r="C1961" s="191" t="s">
        <v>8138</v>
      </c>
      <c r="D1961" s="191" t="s">
        <v>3160</v>
      </c>
      <c r="E1961" s="191" t="s">
        <v>14</v>
      </c>
      <c r="F1961" s="191" t="s">
        <v>8139</v>
      </c>
      <c r="G1961" s="191">
        <v>18</v>
      </c>
    </row>
    <row r="1962" spans="1:7" x14ac:dyDescent="0.25">
      <c r="A1962" s="191">
        <v>1961</v>
      </c>
      <c r="B1962" s="191" t="s">
        <v>8137</v>
      </c>
      <c r="C1962" s="191" t="s">
        <v>8138</v>
      </c>
      <c r="D1962" s="191" t="s">
        <v>3160</v>
      </c>
      <c r="E1962" s="191" t="s">
        <v>14</v>
      </c>
      <c r="F1962" s="191" t="s">
        <v>8139</v>
      </c>
      <c r="G1962" s="191">
        <v>18</v>
      </c>
    </row>
    <row r="1963" spans="1:7" x14ac:dyDescent="0.25">
      <c r="A1963" s="191">
        <v>1962</v>
      </c>
      <c r="B1963" s="191" t="s">
        <v>8137</v>
      </c>
      <c r="C1963" s="191" t="s">
        <v>8138</v>
      </c>
      <c r="D1963" s="191" t="s">
        <v>3160</v>
      </c>
      <c r="E1963" s="191" t="s">
        <v>14</v>
      </c>
      <c r="F1963" s="191" t="s">
        <v>8139</v>
      </c>
      <c r="G1963" s="191">
        <v>18</v>
      </c>
    </row>
    <row r="1964" spans="1:7" x14ac:dyDescent="0.25">
      <c r="A1964" s="191">
        <v>1963</v>
      </c>
      <c r="B1964" s="191" t="s">
        <v>8137</v>
      </c>
      <c r="C1964" s="191" t="s">
        <v>8138</v>
      </c>
      <c r="D1964" s="191" t="s">
        <v>3160</v>
      </c>
      <c r="E1964" s="191" t="s">
        <v>14</v>
      </c>
      <c r="F1964" s="191" t="s">
        <v>8139</v>
      </c>
      <c r="G1964" s="191">
        <v>18</v>
      </c>
    </row>
    <row r="1965" spans="1:7" x14ac:dyDescent="0.25">
      <c r="A1965" s="191">
        <v>1964</v>
      </c>
      <c r="B1965" s="191" t="s">
        <v>8137</v>
      </c>
      <c r="C1965" s="191" t="s">
        <v>8138</v>
      </c>
      <c r="D1965" s="191" t="s">
        <v>3160</v>
      </c>
      <c r="E1965" s="191" t="s">
        <v>14</v>
      </c>
      <c r="F1965" s="191" t="s">
        <v>8139</v>
      </c>
      <c r="G1965" s="191">
        <v>18</v>
      </c>
    </row>
    <row r="1966" spans="1:7" x14ac:dyDescent="0.25">
      <c r="A1966" s="191">
        <v>1965</v>
      </c>
      <c r="B1966" s="191" t="s">
        <v>8137</v>
      </c>
      <c r="C1966" s="191" t="s">
        <v>8138</v>
      </c>
      <c r="D1966" s="191" t="s">
        <v>3160</v>
      </c>
      <c r="E1966" s="191" t="s">
        <v>14</v>
      </c>
      <c r="F1966" s="191" t="s">
        <v>8139</v>
      </c>
      <c r="G1966" s="191">
        <v>18</v>
      </c>
    </row>
    <row r="1967" spans="1:7" x14ac:dyDescent="0.25">
      <c r="A1967" s="191">
        <v>1966</v>
      </c>
      <c r="B1967" s="191" t="s">
        <v>8137</v>
      </c>
      <c r="C1967" s="191" t="s">
        <v>8138</v>
      </c>
      <c r="D1967" s="191" t="s">
        <v>3160</v>
      </c>
      <c r="E1967" s="191" t="s">
        <v>14</v>
      </c>
      <c r="F1967" s="191" t="s">
        <v>8139</v>
      </c>
      <c r="G1967" s="191">
        <v>18</v>
      </c>
    </row>
    <row r="1968" spans="1:7" x14ac:dyDescent="0.25">
      <c r="A1968" s="191">
        <v>1967</v>
      </c>
      <c r="B1968" s="191" t="s">
        <v>8137</v>
      </c>
      <c r="C1968" s="191" t="s">
        <v>8138</v>
      </c>
      <c r="D1968" s="191" t="s">
        <v>3160</v>
      </c>
      <c r="E1968" s="191" t="s">
        <v>14</v>
      </c>
      <c r="F1968" s="191" t="s">
        <v>8139</v>
      </c>
      <c r="G1968" s="191">
        <v>18</v>
      </c>
    </row>
    <row r="1969" spans="1:7" x14ac:dyDescent="0.25">
      <c r="A1969" s="191">
        <v>1968</v>
      </c>
      <c r="B1969" s="191" t="s">
        <v>8137</v>
      </c>
      <c r="C1969" s="191" t="s">
        <v>8138</v>
      </c>
      <c r="D1969" s="191" t="s">
        <v>3160</v>
      </c>
      <c r="E1969" s="191" t="s">
        <v>14</v>
      </c>
      <c r="F1969" s="191" t="s">
        <v>8139</v>
      </c>
      <c r="G1969" s="191">
        <v>18</v>
      </c>
    </row>
    <row r="1970" spans="1:7" x14ac:dyDescent="0.25">
      <c r="A1970" s="191">
        <v>1969</v>
      </c>
      <c r="B1970" s="191" t="s">
        <v>8137</v>
      </c>
      <c r="C1970" s="191" t="s">
        <v>8138</v>
      </c>
      <c r="D1970" s="191" t="s">
        <v>3160</v>
      </c>
      <c r="E1970" s="191" t="s">
        <v>14</v>
      </c>
      <c r="F1970" s="191" t="s">
        <v>8139</v>
      </c>
      <c r="G1970" s="191">
        <v>18</v>
      </c>
    </row>
    <row r="1971" spans="1:7" x14ac:dyDescent="0.25">
      <c r="A1971" s="191">
        <v>1970</v>
      </c>
      <c r="B1971" s="191" t="s">
        <v>8137</v>
      </c>
      <c r="C1971" s="191" t="s">
        <v>8138</v>
      </c>
      <c r="D1971" s="191" t="s">
        <v>3160</v>
      </c>
      <c r="E1971" s="191" t="s">
        <v>14</v>
      </c>
      <c r="F1971" s="191" t="s">
        <v>8139</v>
      </c>
      <c r="G1971" s="191">
        <v>18</v>
      </c>
    </row>
    <row r="1972" spans="1:7" x14ac:dyDescent="0.25">
      <c r="A1972" s="191">
        <v>1971</v>
      </c>
      <c r="B1972" s="191" t="s">
        <v>8137</v>
      </c>
      <c r="C1972" s="191" t="s">
        <v>8138</v>
      </c>
      <c r="D1972" s="191" t="s">
        <v>3160</v>
      </c>
      <c r="E1972" s="191" t="s">
        <v>14</v>
      </c>
      <c r="F1972" s="191" t="s">
        <v>8139</v>
      </c>
      <c r="G1972" s="191">
        <v>18</v>
      </c>
    </row>
    <row r="1973" spans="1:7" x14ac:dyDescent="0.25">
      <c r="A1973" s="191">
        <v>1972</v>
      </c>
      <c r="B1973" s="191" t="s">
        <v>8137</v>
      </c>
      <c r="C1973" s="191" t="s">
        <v>8138</v>
      </c>
      <c r="D1973" s="191" t="s">
        <v>3160</v>
      </c>
      <c r="E1973" s="191" t="s">
        <v>14</v>
      </c>
      <c r="F1973" s="191" t="s">
        <v>8139</v>
      </c>
      <c r="G1973" s="191">
        <v>18</v>
      </c>
    </row>
    <row r="1974" spans="1:7" x14ac:dyDescent="0.25">
      <c r="A1974" s="191">
        <v>1973</v>
      </c>
      <c r="B1974" s="191" t="s">
        <v>8137</v>
      </c>
      <c r="C1974" s="191" t="s">
        <v>8138</v>
      </c>
      <c r="D1974" s="191" t="s">
        <v>3160</v>
      </c>
      <c r="E1974" s="191" t="s">
        <v>14</v>
      </c>
      <c r="F1974" s="191" t="s">
        <v>8139</v>
      </c>
      <c r="G1974" s="191">
        <v>18</v>
      </c>
    </row>
    <row r="1975" spans="1:7" x14ac:dyDescent="0.25">
      <c r="A1975" s="191">
        <v>1974</v>
      </c>
      <c r="B1975" s="191" t="s">
        <v>8137</v>
      </c>
      <c r="C1975" s="191" t="s">
        <v>8138</v>
      </c>
      <c r="D1975" s="191" t="s">
        <v>3160</v>
      </c>
      <c r="E1975" s="191" t="s">
        <v>14</v>
      </c>
      <c r="F1975" s="191" t="s">
        <v>8139</v>
      </c>
      <c r="G1975" s="191">
        <v>18</v>
      </c>
    </row>
    <row r="1976" spans="1:7" x14ac:dyDescent="0.25">
      <c r="A1976" s="191">
        <v>1975</v>
      </c>
      <c r="B1976" s="191" t="s">
        <v>8137</v>
      </c>
      <c r="C1976" s="191" t="s">
        <v>8138</v>
      </c>
      <c r="D1976" s="191" t="s">
        <v>3160</v>
      </c>
      <c r="E1976" s="191" t="s">
        <v>14</v>
      </c>
      <c r="F1976" s="191" t="s">
        <v>8139</v>
      </c>
      <c r="G1976" s="191">
        <v>18</v>
      </c>
    </row>
    <row r="1977" spans="1:7" x14ac:dyDescent="0.25">
      <c r="A1977" s="191">
        <v>1976</v>
      </c>
      <c r="B1977" s="191" t="s">
        <v>8137</v>
      </c>
      <c r="C1977" s="191" t="s">
        <v>8138</v>
      </c>
      <c r="D1977" s="191" t="s">
        <v>3160</v>
      </c>
      <c r="E1977" s="191" t="s">
        <v>14</v>
      </c>
      <c r="F1977" s="191" t="s">
        <v>8139</v>
      </c>
      <c r="G1977" s="191">
        <v>18</v>
      </c>
    </row>
    <row r="1978" spans="1:7" x14ac:dyDescent="0.25">
      <c r="A1978" s="191">
        <v>1977</v>
      </c>
      <c r="B1978" s="191" t="s">
        <v>8137</v>
      </c>
      <c r="C1978" s="191" t="s">
        <v>8138</v>
      </c>
      <c r="D1978" s="191" t="s">
        <v>3160</v>
      </c>
      <c r="E1978" s="191" t="s">
        <v>14</v>
      </c>
      <c r="F1978" s="191" t="s">
        <v>8139</v>
      </c>
      <c r="G1978" s="191">
        <v>18</v>
      </c>
    </row>
    <row r="1979" spans="1:7" x14ac:dyDescent="0.25">
      <c r="A1979" s="191">
        <v>1978</v>
      </c>
      <c r="B1979" s="191" t="s">
        <v>8137</v>
      </c>
      <c r="C1979" s="191" t="s">
        <v>8138</v>
      </c>
      <c r="D1979" s="191" t="s">
        <v>3160</v>
      </c>
      <c r="E1979" s="191" t="s">
        <v>14</v>
      </c>
      <c r="F1979" s="191" t="s">
        <v>8139</v>
      </c>
      <c r="G1979" s="191">
        <v>18</v>
      </c>
    </row>
    <row r="1980" spans="1:7" x14ac:dyDescent="0.25">
      <c r="A1980" s="191">
        <v>1979</v>
      </c>
      <c r="B1980" s="191" t="s">
        <v>8137</v>
      </c>
      <c r="C1980" s="191" t="s">
        <v>8138</v>
      </c>
      <c r="D1980" s="191" t="s">
        <v>3160</v>
      </c>
      <c r="E1980" s="191" t="s">
        <v>14</v>
      </c>
      <c r="F1980" s="191" t="s">
        <v>8139</v>
      </c>
      <c r="G1980" s="191">
        <v>18</v>
      </c>
    </row>
    <row r="1981" spans="1:7" x14ac:dyDescent="0.25">
      <c r="A1981" s="191">
        <v>1980</v>
      </c>
      <c r="B1981" s="191" t="s">
        <v>8137</v>
      </c>
      <c r="C1981" s="191" t="s">
        <v>8138</v>
      </c>
      <c r="D1981" s="191" t="s">
        <v>3160</v>
      </c>
      <c r="E1981" s="191" t="s">
        <v>14</v>
      </c>
      <c r="F1981" s="191" t="s">
        <v>8139</v>
      </c>
      <c r="G1981" s="191">
        <v>18</v>
      </c>
    </row>
    <row r="1982" spans="1:7" x14ac:dyDescent="0.25">
      <c r="A1982" s="191">
        <v>1981</v>
      </c>
      <c r="B1982" s="191" t="s">
        <v>8137</v>
      </c>
      <c r="C1982" s="191" t="s">
        <v>8138</v>
      </c>
      <c r="D1982" s="191" t="s">
        <v>3160</v>
      </c>
      <c r="E1982" s="191" t="s">
        <v>14</v>
      </c>
      <c r="F1982" s="191" t="s">
        <v>8139</v>
      </c>
      <c r="G1982" s="191">
        <v>18</v>
      </c>
    </row>
    <row r="1983" spans="1:7" x14ac:dyDescent="0.25">
      <c r="A1983" s="191">
        <v>1982</v>
      </c>
      <c r="B1983" s="191" t="s">
        <v>8137</v>
      </c>
      <c r="C1983" s="191" t="s">
        <v>8138</v>
      </c>
      <c r="D1983" s="191" t="s">
        <v>3160</v>
      </c>
      <c r="E1983" s="191" t="s">
        <v>14</v>
      </c>
      <c r="F1983" s="191" t="s">
        <v>8139</v>
      </c>
      <c r="G1983" s="191">
        <v>18</v>
      </c>
    </row>
    <row r="1984" spans="1:7" x14ac:dyDescent="0.25">
      <c r="A1984" s="191">
        <v>1983</v>
      </c>
      <c r="B1984" s="191" t="s">
        <v>8137</v>
      </c>
      <c r="C1984" s="191" t="s">
        <v>8138</v>
      </c>
      <c r="D1984" s="191" t="s">
        <v>3160</v>
      </c>
      <c r="E1984" s="191" t="s">
        <v>14</v>
      </c>
      <c r="F1984" s="191" t="s">
        <v>8139</v>
      </c>
      <c r="G1984" s="191">
        <v>18</v>
      </c>
    </row>
    <row r="1985" spans="1:7" x14ac:dyDescent="0.25">
      <c r="A1985" s="191">
        <v>1984</v>
      </c>
      <c r="B1985" s="191" t="s">
        <v>8137</v>
      </c>
      <c r="C1985" s="191" t="s">
        <v>8138</v>
      </c>
      <c r="D1985" s="191" t="s">
        <v>3160</v>
      </c>
      <c r="E1985" s="191" t="s">
        <v>14</v>
      </c>
      <c r="F1985" s="191" t="s">
        <v>8139</v>
      </c>
      <c r="G1985" s="191">
        <v>18</v>
      </c>
    </row>
    <row r="1986" spans="1:7" x14ac:dyDescent="0.25">
      <c r="A1986" s="191">
        <v>1985</v>
      </c>
      <c r="B1986" s="191" t="s">
        <v>8137</v>
      </c>
      <c r="C1986" s="191" t="s">
        <v>8138</v>
      </c>
      <c r="D1986" s="191" t="s">
        <v>3160</v>
      </c>
      <c r="E1986" s="191" t="s">
        <v>14</v>
      </c>
      <c r="F1986" s="191" t="s">
        <v>8139</v>
      </c>
      <c r="G1986" s="191">
        <v>18</v>
      </c>
    </row>
    <row r="1987" spans="1:7" x14ac:dyDescent="0.25">
      <c r="A1987" s="191">
        <v>1986</v>
      </c>
      <c r="B1987" s="191" t="s">
        <v>8137</v>
      </c>
      <c r="C1987" s="191" t="s">
        <v>8138</v>
      </c>
      <c r="D1987" s="191" t="s">
        <v>3160</v>
      </c>
      <c r="E1987" s="191" t="s">
        <v>14</v>
      </c>
      <c r="F1987" s="191" t="s">
        <v>8139</v>
      </c>
      <c r="G1987" s="191">
        <v>18</v>
      </c>
    </row>
    <row r="1988" spans="1:7" x14ac:dyDescent="0.25">
      <c r="A1988" s="191">
        <v>1987</v>
      </c>
      <c r="B1988" s="191" t="s">
        <v>8137</v>
      </c>
      <c r="C1988" s="191" t="s">
        <v>8138</v>
      </c>
      <c r="D1988" s="191" t="s">
        <v>3160</v>
      </c>
      <c r="E1988" s="191" t="s">
        <v>14</v>
      </c>
      <c r="F1988" s="191" t="s">
        <v>8139</v>
      </c>
      <c r="G1988" s="191">
        <v>18</v>
      </c>
    </row>
    <row r="1989" spans="1:7" x14ac:dyDescent="0.25">
      <c r="A1989" s="191">
        <v>1988</v>
      </c>
      <c r="B1989" s="191" t="s">
        <v>8137</v>
      </c>
      <c r="C1989" s="191" t="s">
        <v>8138</v>
      </c>
      <c r="D1989" s="191" t="s">
        <v>3160</v>
      </c>
      <c r="E1989" s="191" t="s">
        <v>14</v>
      </c>
      <c r="F1989" s="191" t="s">
        <v>8139</v>
      </c>
      <c r="G1989" s="191">
        <v>18</v>
      </c>
    </row>
    <row r="1990" spans="1:7" x14ac:dyDescent="0.25">
      <c r="A1990" s="191">
        <v>1989</v>
      </c>
      <c r="B1990" s="191" t="s">
        <v>8137</v>
      </c>
      <c r="C1990" s="191" t="s">
        <v>8138</v>
      </c>
      <c r="D1990" s="191" t="s">
        <v>3160</v>
      </c>
      <c r="E1990" s="191" t="s">
        <v>14</v>
      </c>
      <c r="F1990" s="191" t="s">
        <v>8139</v>
      </c>
      <c r="G1990" s="191">
        <v>18</v>
      </c>
    </row>
    <row r="1991" spans="1:7" x14ac:dyDescent="0.25">
      <c r="A1991" s="191">
        <v>1990</v>
      </c>
      <c r="B1991" s="191" t="s">
        <v>8137</v>
      </c>
      <c r="C1991" s="191" t="s">
        <v>8138</v>
      </c>
      <c r="D1991" s="191" t="s">
        <v>3160</v>
      </c>
      <c r="E1991" s="191" t="s">
        <v>14</v>
      </c>
      <c r="F1991" s="191" t="s">
        <v>8139</v>
      </c>
      <c r="G1991" s="191">
        <v>18</v>
      </c>
    </row>
    <row r="1992" spans="1:7" x14ac:dyDescent="0.25">
      <c r="A1992" s="191">
        <v>1991</v>
      </c>
      <c r="B1992" s="191" t="s">
        <v>8137</v>
      </c>
      <c r="C1992" s="191" t="s">
        <v>8138</v>
      </c>
      <c r="D1992" s="191" t="s">
        <v>3160</v>
      </c>
      <c r="E1992" s="191" t="s">
        <v>14</v>
      </c>
      <c r="F1992" s="191" t="s">
        <v>8139</v>
      </c>
      <c r="G1992" s="191">
        <v>18</v>
      </c>
    </row>
    <row r="1993" spans="1:7" x14ac:dyDescent="0.25">
      <c r="A1993" s="191">
        <v>1992</v>
      </c>
      <c r="B1993" s="191" t="s">
        <v>8137</v>
      </c>
      <c r="C1993" s="191" t="s">
        <v>8138</v>
      </c>
      <c r="D1993" s="191" t="s">
        <v>3160</v>
      </c>
      <c r="E1993" s="191" t="s">
        <v>14</v>
      </c>
      <c r="F1993" s="191" t="s">
        <v>8139</v>
      </c>
      <c r="G1993" s="191">
        <v>18</v>
      </c>
    </row>
    <row r="1994" spans="1:7" x14ac:dyDescent="0.25">
      <c r="A1994" s="191">
        <v>1993</v>
      </c>
      <c r="B1994" s="191" t="s">
        <v>8137</v>
      </c>
      <c r="C1994" s="191" t="s">
        <v>8138</v>
      </c>
      <c r="D1994" s="191" t="s">
        <v>3160</v>
      </c>
      <c r="E1994" s="191" t="s">
        <v>14</v>
      </c>
      <c r="F1994" s="191" t="s">
        <v>8139</v>
      </c>
      <c r="G1994" s="191">
        <v>18</v>
      </c>
    </row>
    <row r="1995" spans="1:7" x14ac:dyDescent="0.25">
      <c r="A1995" s="191">
        <v>1994</v>
      </c>
      <c r="B1995" s="191" t="s">
        <v>8137</v>
      </c>
      <c r="C1995" s="191" t="s">
        <v>8138</v>
      </c>
      <c r="D1995" s="191" t="s">
        <v>3160</v>
      </c>
      <c r="E1995" s="191" t="s">
        <v>14</v>
      </c>
      <c r="F1995" s="191" t="s">
        <v>8139</v>
      </c>
      <c r="G1995" s="191">
        <v>18</v>
      </c>
    </row>
    <row r="1996" spans="1:7" x14ac:dyDescent="0.25">
      <c r="A1996" s="191">
        <v>1995</v>
      </c>
      <c r="B1996" s="191" t="s">
        <v>8137</v>
      </c>
      <c r="C1996" s="191" t="s">
        <v>8138</v>
      </c>
      <c r="D1996" s="191" t="s">
        <v>3160</v>
      </c>
      <c r="E1996" s="191" t="s">
        <v>14</v>
      </c>
      <c r="F1996" s="191" t="s">
        <v>8139</v>
      </c>
      <c r="G1996" s="191">
        <v>18</v>
      </c>
    </row>
    <row r="1997" spans="1:7" x14ac:dyDescent="0.25">
      <c r="A1997" s="191">
        <v>1996</v>
      </c>
      <c r="B1997" s="191" t="s">
        <v>8137</v>
      </c>
      <c r="C1997" s="191" t="s">
        <v>8138</v>
      </c>
      <c r="D1997" s="191" t="s">
        <v>3160</v>
      </c>
      <c r="E1997" s="191" t="s">
        <v>14</v>
      </c>
      <c r="F1997" s="191" t="s">
        <v>8139</v>
      </c>
      <c r="G1997" s="191">
        <v>18</v>
      </c>
    </row>
    <row r="1998" spans="1:7" x14ac:dyDescent="0.25">
      <c r="A1998" s="191">
        <v>1997</v>
      </c>
      <c r="B1998" s="191" t="s">
        <v>8137</v>
      </c>
      <c r="C1998" s="191" t="s">
        <v>8138</v>
      </c>
      <c r="D1998" s="191" t="s">
        <v>3160</v>
      </c>
      <c r="E1998" s="191" t="s">
        <v>14</v>
      </c>
      <c r="F1998" s="191" t="s">
        <v>8139</v>
      </c>
      <c r="G1998" s="191">
        <v>18</v>
      </c>
    </row>
    <row r="1999" spans="1:7" x14ac:dyDescent="0.25">
      <c r="A1999" s="191">
        <v>1998</v>
      </c>
      <c r="B1999" s="191" t="s">
        <v>8137</v>
      </c>
      <c r="C1999" s="191" t="s">
        <v>8138</v>
      </c>
      <c r="D1999" s="191" t="s">
        <v>3160</v>
      </c>
      <c r="E1999" s="191" t="s">
        <v>14</v>
      </c>
      <c r="F1999" s="191" t="s">
        <v>8139</v>
      </c>
      <c r="G1999" s="191">
        <v>18</v>
      </c>
    </row>
    <row r="2000" spans="1:7" x14ac:dyDescent="0.25">
      <c r="A2000" s="191">
        <v>1999</v>
      </c>
      <c r="B2000" s="191" t="s">
        <v>8137</v>
      </c>
      <c r="C2000" s="191" t="s">
        <v>8138</v>
      </c>
      <c r="D2000" s="191" t="s">
        <v>3160</v>
      </c>
      <c r="E2000" s="191" t="s">
        <v>14</v>
      </c>
      <c r="F2000" s="191" t="s">
        <v>8139</v>
      </c>
      <c r="G2000" s="191">
        <v>18</v>
      </c>
    </row>
    <row r="2001" spans="1:7" x14ac:dyDescent="0.25">
      <c r="A2001" s="191">
        <v>2000</v>
      </c>
      <c r="B2001" s="191" t="s">
        <v>8137</v>
      </c>
      <c r="C2001" s="191" t="s">
        <v>8138</v>
      </c>
      <c r="D2001" s="191" t="s">
        <v>3160</v>
      </c>
      <c r="E2001" s="191" t="s">
        <v>14</v>
      </c>
      <c r="F2001" s="191" t="s">
        <v>8139</v>
      </c>
      <c r="G2001" s="191">
        <v>18</v>
      </c>
    </row>
    <row r="2002" spans="1:7" x14ac:dyDescent="0.25">
      <c r="A2002" s="191">
        <v>2001</v>
      </c>
      <c r="B2002" s="191" t="s">
        <v>8137</v>
      </c>
      <c r="C2002" s="191" t="s">
        <v>8138</v>
      </c>
      <c r="D2002" s="191" t="s">
        <v>3160</v>
      </c>
      <c r="E2002" s="191" t="s">
        <v>14</v>
      </c>
      <c r="F2002" s="191" t="s">
        <v>8139</v>
      </c>
      <c r="G2002" s="191">
        <v>18</v>
      </c>
    </row>
    <row r="2003" spans="1:7" x14ac:dyDescent="0.25">
      <c r="A2003" s="191">
        <v>2002</v>
      </c>
      <c r="B2003" s="191" t="s">
        <v>8137</v>
      </c>
      <c r="C2003" s="191" t="s">
        <v>8138</v>
      </c>
      <c r="D2003" s="191" t="s">
        <v>3160</v>
      </c>
      <c r="E2003" s="191" t="s">
        <v>14</v>
      </c>
      <c r="F2003" s="191" t="s">
        <v>8139</v>
      </c>
      <c r="G2003" s="191">
        <v>18</v>
      </c>
    </row>
    <row r="2004" spans="1:7" x14ac:dyDescent="0.25">
      <c r="A2004" s="191">
        <v>2003</v>
      </c>
      <c r="B2004" s="191" t="s">
        <v>8137</v>
      </c>
      <c r="C2004" s="191" t="s">
        <v>8138</v>
      </c>
      <c r="D2004" s="191" t="s">
        <v>3160</v>
      </c>
      <c r="E2004" s="191" t="s">
        <v>14</v>
      </c>
      <c r="F2004" s="191" t="s">
        <v>8139</v>
      </c>
      <c r="G2004" s="191">
        <v>18</v>
      </c>
    </row>
    <row r="2005" spans="1:7" x14ac:dyDescent="0.25">
      <c r="A2005" s="191">
        <v>2004</v>
      </c>
      <c r="B2005" s="191" t="s">
        <v>8137</v>
      </c>
      <c r="C2005" s="191" t="s">
        <v>8138</v>
      </c>
      <c r="D2005" s="191" t="s">
        <v>3160</v>
      </c>
      <c r="E2005" s="191" t="s">
        <v>14</v>
      </c>
      <c r="F2005" s="191" t="s">
        <v>8139</v>
      </c>
      <c r="G2005" s="191">
        <v>18</v>
      </c>
    </row>
    <row r="2006" spans="1:7" x14ac:dyDescent="0.25">
      <c r="A2006" s="191">
        <v>2005</v>
      </c>
      <c r="B2006" s="191" t="s">
        <v>8137</v>
      </c>
      <c r="C2006" s="191" t="s">
        <v>8138</v>
      </c>
      <c r="D2006" s="191" t="s">
        <v>3160</v>
      </c>
      <c r="E2006" s="191" t="s">
        <v>14</v>
      </c>
      <c r="F2006" s="191" t="s">
        <v>8139</v>
      </c>
      <c r="G2006" s="191">
        <v>18</v>
      </c>
    </row>
    <row r="2007" spans="1:7" x14ac:dyDescent="0.25">
      <c r="A2007" s="191">
        <v>2006</v>
      </c>
      <c r="B2007" s="191" t="s">
        <v>8137</v>
      </c>
      <c r="C2007" s="191" t="s">
        <v>8138</v>
      </c>
      <c r="D2007" s="191" t="s">
        <v>3160</v>
      </c>
      <c r="E2007" s="191" t="s">
        <v>14</v>
      </c>
      <c r="F2007" s="191" t="s">
        <v>8139</v>
      </c>
      <c r="G2007" s="191">
        <v>18</v>
      </c>
    </row>
    <row r="2008" spans="1:7" x14ac:dyDescent="0.25">
      <c r="A2008" s="191">
        <v>2007</v>
      </c>
      <c r="B2008" s="191" t="s">
        <v>8137</v>
      </c>
      <c r="C2008" s="191" t="s">
        <v>8138</v>
      </c>
      <c r="D2008" s="191" t="s">
        <v>3160</v>
      </c>
      <c r="E2008" s="191" t="s">
        <v>14</v>
      </c>
      <c r="F2008" s="191" t="s">
        <v>8139</v>
      </c>
      <c r="G2008" s="191">
        <v>18</v>
      </c>
    </row>
    <row r="2009" spans="1:7" x14ac:dyDescent="0.25">
      <c r="A2009" s="191">
        <v>2008</v>
      </c>
      <c r="B2009" s="191" t="s">
        <v>8137</v>
      </c>
      <c r="C2009" s="191" t="s">
        <v>8138</v>
      </c>
      <c r="D2009" s="191" t="s">
        <v>3160</v>
      </c>
      <c r="E2009" s="191" t="s">
        <v>14</v>
      </c>
      <c r="F2009" s="191" t="s">
        <v>8139</v>
      </c>
      <c r="G2009" s="191">
        <v>18</v>
      </c>
    </row>
    <row r="2010" spans="1:7" x14ac:dyDescent="0.25">
      <c r="A2010" s="191">
        <v>2009</v>
      </c>
      <c r="B2010" s="191" t="s">
        <v>8137</v>
      </c>
      <c r="C2010" s="191" t="s">
        <v>8138</v>
      </c>
      <c r="D2010" s="191" t="s">
        <v>3160</v>
      </c>
      <c r="E2010" s="191" t="s">
        <v>14</v>
      </c>
      <c r="F2010" s="191" t="s">
        <v>8139</v>
      </c>
      <c r="G2010" s="191">
        <v>18</v>
      </c>
    </row>
    <row r="2011" spans="1:7" x14ac:dyDescent="0.25">
      <c r="A2011" s="191">
        <v>2010</v>
      </c>
      <c r="B2011" s="191" t="s">
        <v>8137</v>
      </c>
      <c r="C2011" s="191" t="s">
        <v>8138</v>
      </c>
      <c r="D2011" s="191" t="s">
        <v>3160</v>
      </c>
      <c r="E2011" s="191" t="s">
        <v>14</v>
      </c>
      <c r="F2011" s="191" t="s">
        <v>8139</v>
      </c>
      <c r="G2011" s="191">
        <v>18</v>
      </c>
    </row>
    <row r="2012" spans="1:7" x14ac:dyDescent="0.25">
      <c r="A2012" s="191">
        <v>2011</v>
      </c>
      <c r="B2012" s="191" t="s">
        <v>8137</v>
      </c>
      <c r="C2012" s="191" t="s">
        <v>8138</v>
      </c>
      <c r="D2012" s="191" t="s">
        <v>3160</v>
      </c>
      <c r="E2012" s="191" t="s">
        <v>14</v>
      </c>
      <c r="F2012" s="191" t="s">
        <v>8139</v>
      </c>
      <c r="G2012" s="191">
        <v>18</v>
      </c>
    </row>
    <row r="2013" spans="1:7" x14ac:dyDescent="0.25">
      <c r="A2013" s="191">
        <v>2012</v>
      </c>
      <c r="B2013" s="191" t="s">
        <v>8137</v>
      </c>
      <c r="C2013" s="191" t="s">
        <v>8138</v>
      </c>
      <c r="D2013" s="191" t="s">
        <v>3160</v>
      </c>
      <c r="E2013" s="191" t="s">
        <v>14</v>
      </c>
      <c r="F2013" s="191" t="s">
        <v>8139</v>
      </c>
      <c r="G2013" s="191">
        <v>18</v>
      </c>
    </row>
    <row r="2014" spans="1:7" x14ac:dyDescent="0.25">
      <c r="A2014" s="191">
        <v>2013</v>
      </c>
      <c r="B2014" s="191" t="s">
        <v>8137</v>
      </c>
      <c r="C2014" s="191" t="s">
        <v>8138</v>
      </c>
      <c r="D2014" s="191" t="s">
        <v>3160</v>
      </c>
      <c r="E2014" s="191" t="s">
        <v>14</v>
      </c>
      <c r="F2014" s="191" t="s">
        <v>8139</v>
      </c>
      <c r="G2014" s="191">
        <v>18</v>
      </c>
    </row>
    <row r="2015" spans="1:7" x14ac:dyDescent="0.25">
      <c r="A2015" s="191">
        <v>2014</v>
      </c>
      <c r="B2015" s="191" t="s">
        <v>8137</v>
      </c>
      <c r="C2015" s="191" t="s">
        <v>8138</v>
      </c>
      <c r="D2015" s="191" t="s">
        <v>3160</v>
      </c>
      <c r="E2015" s="191" t="s">
        <v>14</v>
      </c>
      <c r="F2015" s="191" t="s">
        <v>8139</v>
      </c>
      <c r="G2015" s="191">
        <v>18</v>
      </c>
    </row>
    <row r="2016" spans="1:7" x14ac:dyDescent="0.25">
      <c r="A2016" s="191">
        <v>2015</v>
      </c>
      <c r="B2016" s="191" t="s">
        <v>8137</v>
      </c>
      <c r="C2016" s="191" t="s">
        <v>8138</v>
      </c>
      <c r="D2016" s="191" t="s">
        <v>3160</v>
      </c>
      <c r="E2016" s="191" t="s">
        <v>14</v>
      </c>
      <c r="F2016" s="191" t="s">
        <v>8139</v>
      </c>
      <c r="G2016" s="191">
        <v>18</v>
      </c>
    </row>
    <row r="2017" spans="1:7" x14ac:dyDescent="0.25">
      <c r="A2017" s="191">
        <v>2016</v>
      </c>
      <c r="B2017" s="191" t="s">
        <v>8137</v>
      </c>
      <c r="C2017" s="191" t="s">
        <v>8138</v>
      </c>
      <c r="D2017" s="191" t="s">
        <v>3160</v>
      </c>
      <c r="E2017" s="191" t="s">
        <v>14</v>
      </c>
      <c r="F2017" s="191" t="s">
        <v>8139</v>
      </c>
      <c r="G2017" s="191">
        <v>18</v>
      </c>
    </row>
    <row r="2018" spans="1:7" x14ac:dyDescent="0.25">
      <c r="A2018" s="191">
        <v>2017</v>
      </c>
      <c r="B2018" s="191" t="s">
        <v>8137</v>
      </c>
      <c r="C2018" s="191" t="s">
        <v>8138</v>
      </c>
      <c r="D2018" s="191" t="s">
        <v>3160</v>
      </c>
      <c r="E2018" s="191" t="s">
        <v>14</v>
      </c>
      <c r="F2018" s="191" t="s">
        <v>8139</v>
      </c>
      <c r="G2018" s="191">
        <v>18</v>
      </c>
    </row>
    <row r="2019" spans="1:7" x14ac:dyDescent="0.25">
      <c r="A2019" s="191">
        <v>2018</v>
      </c>
      <c r="B2019" s="191" t="s">
        <v>8137</v>
      </c>
      <c r="C2019" s="191" t="s">
        <v>8138</v>
      </c>
      <c r="D2019" s="191" t="s">
        <v>3160</v>
      </c>
      <c r="E2019" s="191" t="s">
        <v>14</v>
      </c>
      <c r="F2019" s="191" t="s">
        <v>8139</v>
      </c>
      <c r="G2019" s="191">
        <v>18</v>
      </c>
    </row>
    <row r="2020" spans="1:7" x14ac:dyDescent="0.25">
      <c r="A2020" s="191">
        <v>2019</v>
      </c>
      <c r="B2020" s="191" t="s">
        <v>8137</v>
      </c>
      <c r="C2020" s="191" t="s">
        <v>8138</v>
      </c>
      <c r="D2020" s="191" t="s">
        <v>3160</v>
      </c>
      <c r="E2020" s="191" t="s">
        <v>14</v>
      </c>
      <c r="F2020" s="191" t="s">
        <v>8139</v>
      </c>
      <c r="G2020" s="191">
        <v>18</v>
      </c>
    </row>
    <row r="2021" spans="1:7" x14ac:dyDescent="0.25">
      <c r="A2021" s="191">
        <v>2020</v>
      </c>
      <c r="B2021" s="191" t="s">
        <v>8137</v>
      </c>
      <c r="C2021" s="191" t="s">
        <v>8138</v>
      </c>
      <c r="D2021" s="191" t="s">
        <v>3160</v>
      </c>
      <c r="E2021" s="191" t="s">
        <v>14</v>
      </c>
      <c r="F2021" s="191" t="s">
        <v>8139</v>
      </c>
      <c r="G2021" s="191">
        <v>18</v>
      </c>
    </row>
    <row r="2022" spans="1:7" x14ac:dyDescent="0.25">
      <c r="A2022" s="191">
        <v>2021</v>
      </c>
      <c r="B2022" s="191" t="s">
        <v>8137</v>
      </c>
      <c r="C2022" s="191" t="s">
        <v>8138</v>
      </c>
      <c r="D2022" s="191" t="s">
        <v>3160</v>
      </c>
      <c r="E2022" s="191" t="s">
        <v>14</v>
      </c>
      <c r="F2022" s="191" t="s">
        <v>8139</v>
      </c>
      <c r="G2022" s="191">
        <v>18</v>
      </c>
    </row>
    <row r="2023" spans="1:7" x14ac:dyDescent="0.25">
      <c r="A2023" s="191">
        <v>2022</v>
      </c>
      <c r="B2023" s="191" t="s">
        <v>8137</v>
      </c>
      <c r="C2023" s="191" t="s">
        <v>8138</v>
      </c>
      <c r="D2023" s="191" t="s">
        <v>3160</v>
      </c>
      <c r="E2023" s="191" t="s">
        <v>14</v>
      </c>
      <c r="F2023" s="191" t="s">
        <v>8139</v>
      </c>
      <c r="G2023" s="191">
        <v>18</v>
      </c>
    </row>
    <row r="2024" spans="1:7" x14ac:dyDescent="0.25">
      <c r="A2024" s="191">
        <v>2023</v>
      </c>
      <c r="B2024" s="191" t="s">
        <v>8137</v>
      </c>
      <c r="C2024" s="191" t="s">
        <v>8138</v>
      </c>
      <c r="D2024" s="191" t="s">
        <v>3160</v>
      </c>
      <c r="E2024" s="191" t="s">
        <v>14</v>
      </c>
      <c r="F2024" s="191" t="s">
        <v>8139</v>
      </c>
      <c r="G2024" s="191">
        <v>18</v>
      </c>
    </row>
    <row r="2025" spans="1:7" x14ac:dyDescent="0.25">
      <c r="A2025" s="191">
        <v>2024</v>
      </c>
      <c r="B2025" s="191" t="s">
        <v>8137</v>
      </c>
      <c r="C2025" s="191" t="s">
        <v>8138</v>
      </c>
      <c r="D2025" s="191" t="s">
        <v>3160</v>
      </c>
      <c r="E2025" s="191" t="s">
        <v>14</v>
      </c>
      <c r="F2025" s="191" t="s">
        <v>8139</v>
      </c>
      <c r="G2025" s="191">
        <v>18</v>
      </c>
    </row>
    <row r="2026" spans="1:7" x14ac:dyDescent="0.25">
      <c r="A2026" s="191">
        <v>2025</v>
      </c>
      <c r="B2026" s="191" t="s">
        <v>8137</v>
      </c>
      <c r="C2026" s="191" t="s">
        <v>8138</v>
      </c>
      <c r="D2026" s="191" t="s">
        <v>3160</v>
      </c>
      <c r="E2026" s="191" t="s">
        <v>14</v>
      </c>
      <c r="F2026" s="191" t="s">
        <v>8139</v>
      </c>
      <c r="G2026" s="191">
        <v>18</v>
      </c>
    </row>
    <row r="2027" spans="1:7" x14ac:dyDescent="0.25">
      <c r="A2027" s="191">
        <v>2026</v>
      </c>
      <c r="B2027" s="191" t="s">
        <v>8137</v>
      </c>
      <c r="C2027" s="191" t="s">
        <v>8138</v>
      </c>
      <c r="D2027" s="191" t="s">
        <v>3160</v>
      </c>
      <c r="E2027" s="191" t="s">
        <v>14</v>
      </c>
      <c r="F2027" s="191" t="s">
        <v>8139</v>
      </c>
      <c r="G2027" s="191">
        <v>18</v>
      </c>
    </row>
    <row r="2028" spans="1:7" x14ac:dyDescent="0.25">
      <c r="A2028" s="191">
        <v>2027</v>
      </c>
      <c r="B2028" s="191" t="s">
        <v>8137</v>
      </c>
      <c r="C2028" s="191" t="s">
        <v>8138</v>
      </c>
      <c r="D2028" s="191" t="s">
        <v>3160</v>
      </c>
      <c r="E2028" s="191" t="s">
        <v>14</v>
      </c>
      <c r="F2028" s="191" t="s">
        <v>8139</v>
      </c>
      <c r="G2028" s="191">
        <v>18</v>
      </c>
    </row>
    <row r="2029" spans="1:7" x14ac:dyDescent="0.25">
      <c r="A2029" s="191">
        <v>2028</v>
      </c>
      <c r="B2029" s="191" t="s">
        <v>8137</v>
      </c>
      <c r="C2029" s="191" t="s">
        <v>8138</v>
      </c>
      <c r="D2029" s="191" t="s">
        <v>3160</v>
      </c>
      <c r="E2029" s="191" t="s">
        <v>14</v>
      </c>
      <c r="F2029" s="191" t="s">
        <v>8139</v>
      </c>
      <c r="G2029" s="191">
        <v>18</v>
      </c>
    </row>
    <row r="2030" spans="1:7" x14ac:dyDescent="0.25">
      <c r="A2030" s="191">
        <v>2029</v>
      </c>
      <c r="B2030" s="191" t="s">
        <v>8137</v>
      </c>
      <c r="C2030" s="191" t="s">
        <v>8138</v>
      </c>
      <c r="D2030" s="191" t="s">
        <v>3160</v>
      </c>
      <c r="E2030" s="191" t="s">
        <v>14</v>
      </c>
      <c r="F2030" s="191" t="s">
        <v>8139</v>
      </c>
      <c r="G2030" s="191">
        <v>18</v>
      </c>
    </row>
    <row r="2031" spans="1:7" x14ac:dyDescent="0.25">
      <c r="A2031" s="191">
        <v>2030</v>
      </c>
      <c r="B2031" s="191" t="s">
        <v>8137</v>
      </c>
      <c r="C2031" s="191" t="s">
        <v>8138</v>
      </c>
      <c r="D2031" s="191" t="s">
        <v>3160</v>
      </c>
      <c r="E2031" s="191" t="s">
        <v>14</v>
      </c>
      <c r="F2031" s="191" t="s">
        <v>8139</v>
      </c>
      <c r="G2031" s="191">
        <v>18</v>
      </c>
    </row>
    <row r="2032" spans="1:7" x14ac:dyDescent="0.25">
      <c r="A2032" s="191">
        <v>2031</v>
      </c>
      <c r="B2032" s="191" t="s">
        <v>8137</v>
      </c>
      <c r="C2032" s="191" t="s">
        <v>8138</v>
      </c>
      <c r="D2032" s="191" t="s">
        <v>3160</v>
      </c>
      <c r="E2032" s="191" t="s">
        <v>14</v>
      </c>
      <c r="F2032" s="191" t="s">
        <v>8139</v>
      </c>
      <c r="G2032" s="191">
        <v>18</v>
      </c>
    </row>
    <row r="2033" spans="1:7" x14ac:dyDescent="0.25">
      <c r="A2033" s="191">
        <v>2032</v>
      </c>
      <c r="B2033" s="191" t="s">
        <v>8137</v>
      </c>
      <c r="C2033" s="191" t="s">
        <v>8138</v>
      </c>
      <c r="D2033" s="191" t="s">
        <v>3160</v>
      </c>
      <c r="E2033" s="191" t="s">
        <v>14</v>
      </c>
      <c r="F2033" s="191" t="s">
        <v>8139</v>
      </c>
      <c r="G2033" s="191">
        <v>18</v>
      </c>
    </row>
    <row r="2034" spans="1:7" x14ac:dyDescent="0.25">
      <c r="A2034" s="191">
        <v>2033</v>
      </c>
      <c r="B2034" s="191" t="s">
        <v>8137</v>
      </c>
      <c r="C2034" s="191" t="s">
        <v>8138</v>
      </c>
      <c r="D2034" s="191" t="s">
        <v>3160</v>
      </c>
      <c r="E2034" s="191" t="s">
        <v>14</v>
      </c>
      <c r="F2034" s="191" t="s">
        <v>8139</v>
      </c>
      <c r="G2034" s="191">
        <v>18</v>
      </c>
    </row>
    <row r="2035" spans="1:7" x14ac:dyDescent="0.25">
      <c r="A2035" s="191">
        <v>2034</v>
      </c>
      <c r="B2035" s="191" t="s">
        <v>8137</v>
      </c>
      <c r="C2035" s="191" t="s">
        <v>8138</v>
      </c>
      <c r="D2035" s="191" t="s">
        <v>3160</v>
      </c>
      <c r="E2035" s="191" t="s">
        <v>14</v>
      </c>
      <c r="F2035" s="191" t="s">
        <v>8139</v>
      </c>
      <c r="G2035" s="191">
        <v>18</v>
      </c>
    </row>
    <row r="2036" spans="1:7" x14ac:dyDescent="0.25">
      <c r="A2036" s="191">
        <v>2035</v>
      </c>
      <c r="B2036" s="191" t="s">
        <v>8137</v>
      </c>
      <c r="C2036" s="191" t="s">
        <v>8138</v>
      </c>
      <c r="D2036" s="191" t="s">
        <v>3160</v>
      </c>
      <c r="E2036" s="191" t="s">
        <v>14</v>
      </c>
      <c r="F2036" s="191" t="s">
        <v>8139</v>
      </c>
      <c r="G2036" s="191">
        <v>18</v>
      </c>
    </row>
    <row r="2037" spans="1:7" x14ac:dyDescent="0.25">
      <c r="A2037" s="191">
        <v>2036</v>
      </c>
      <c r="B2037" s="191" t="s">
        <v>8137</v>
      </c>
      <c r="C2037" s="191" t="s">
        <v>8138</v>
      </c>
      <c r="D2037" s="191" t="s">
        <v>3160</v>
      </c>
      <c r="E2037" s="191" t="s">
        <v>14</v>
      </c>
      <c r="F2037" s="191" t="s">
        <v>8139</v>
      </c>
      <c r="G2037" s="191">
        <v>18</v>
      </c>
    </row>
    <row r="2038" spans="1:7" x14ac:dyDescent="0.25">
      <c r="A2038" s="191">
        <v>2037</v>
      </c>
      <c r="B2038" s="191" t="s">
        <v>8137</v>
      </c>
      <c r="C2038" s="191" t="s">
        <v>8138</v>
      </c>
      <c r="D2038" s="191" t="s">
        <v>3160</v>
      </c>
      <c r="E2038" s="191" t="s">
        <v>14</v>
      </c>
      <c r="F2038" s="191" t="s">
        <v>8139</v>
      </c>
      <c r="G2038" s="191">
        <v>18</v>
      </c>
    </row>
    <row r="2039" spans="1:7" x14ac:dyDescent="0.25">
      <c r="A2039" s="191">
        <v>2038</v>
      </c>
      <c r="B2039" s="191" t="s">
        <v>8137</v>
      </c>
      <c r="C2039" s="191" t="s">
        <v>8138</v>
      </c>
      <c r="D2039" s="191" t="s">
        <v>3160</v>
      </c>
      <c r="E2039" s="191" t="s">
        <v>14</v>
      </c>
      <c r="F2039" s="191" t="s">
        <v>8139</v>
      </c>
      <c r="G2039" s="191">
        <v>18</v>
      </c>
    </row>
    <row r="2040" spans="1:7" x14ac:dyDescent="0.25">
      <c r="A2040" s="191">
        <v>2039</v>
      </c>
      <c r="B2040" s="191" t="s">
        <v>8137</v>
      </c>
      <c r="C2040" s="191" t="s">
        <v>8138</v>
      </c>
      <c r="D2040" s="191" t="s">
        <v>3160</v>
      </c>
      <c r="E2040" s="191" t="s">
        <v>14</v>
      </c>
      <c r="F2040" s="191" t="s">
        <v>8139</v>
      </c>
      <c r="G2040" s="191">
        <v>18</v>
      </c>
    </row>
    <row r="2041" spans="1:7" x14ac:dyDescent="0.25">
      <c r="A2041" s="191">
        <v>2040</v>
      </c>
      <c r="B2041" s="191" t="s">
        <v>8137</v>
      </c>
      <c r="C2041" s="191" t="s">
        <v>8138</v>
      </c>
      <c r="D2041" s="191" t="s">
        <v>3160</v>
      </c>
      <c r="E2041" s="191" t="s">
        <v>14</v>
      </c>
      <c r="F2041" s="191" t="s">
        <v>8139</v>
      </c>
      <c r="G2041" s="191">
        <v>18</v>
      </c>
    </row>
    <row r="2042" spans="1:7" x14ac:dyDescent="0.25">
      <c r="A2042" s="191">
        <v>2041</v>
      </c>
      <c r="B2042" s="191" t="s">
        <v>8137</v>
      </c>
      <c r="C2042" s="191" t="s">
        <v>8138</v>
      </c>
      <c r="D2042" s="191" t="s">
        <v>3160</v>
      </c>
      <c r="E2042" s="191" t="s">
        <v>14</v>
      </c>
      <c r="F2042" s="191" t="s">
        <v>8139</v>
      </c>
      <c r="G2042" s="191">
        <v>18</v>
      </c>
    </row>
    <row r="2043" spans="1:7" x14ac:dyDescent="0.25">
      <c r="A2043" s="191">
        <v>2042</v>
      </c>
      <c r="B2043" s="191" t="s">
        <v>8137</v>
      </c>
      <c r="C2043" s="191" t="s">
        <v>8138</v>
      </c>
      <c r="D2043" s="191" t="s">
        <v>3160</v>
      </c>
      <c r="E2043" s="191" t="s">
        <v>14</v>
      </c>
      <c r="F2043" s="191" t="s">
        <v>8139</v>
      </c>
      <c r="G2043" s="191">
        <v>18</v>
      </c>
    </row>
    <row r="2044" spans="1:7" x14ac:dyDescent="0.25">
      <c r="A2044" s="191">
        <v>2043</v>
      </c>
      <c r="B2044" s="191" t="s">
        <v>8137</v>
      </c>
      <c r="C2044" s="191" t="s">
        <v>8138</v>
      </c>
      <c r="D2044" s="191" t="s">
        <v>3160</v>
      </c>
      <c r="E2044" s="191" t="s">
        <v>14</v>
      </c>
      <c r="F2044" s="191" t="s">
        <v>8139</v>
      </c>
      <c r="G2044" s="191">
        <v>18</v>
      </c>
    </row>
    <row r="2045" spans="1:7" x14ac:dyDescent="0.25">
      <c r="A2045" s="191">
        <v>2044</v>
      </c>
      <c r="B2045" s="191" t="s">
        <v>8137</v>
      </c>
      <c r="C2045" s="191" t="s">
        <v>8138</v>
      </c>
      <c r="D2045" s="191" t="s">
        <v>3160</v>
      </c>
      <c r="E2045" s="191" t="s">
        <v>14</v>
      </c>
      <c r="F2045" s="191" t="s">
        <v>8139</v>
      </c>
      <c r="G2045" s="191">
        <v>18</v>
      </c>
    </row>
    <row r="2046" spans="1:7" x14ac:dyDescent="0.25">
      <c r="A2046" s="191">
        <v>2045</v>
      </c>
      <c r="B2046" s="191" t="s">
        <v>8137</v>
      </c>
      <c r="C2046" s="191" t="s">
        <v>8138</v>
      </c>
      <c r="D2046" s="191" t="s">
        <v>3160</v>
      </c>
      <c r="E2046" s="191" t="s">
        <v>14</v>
      </c>
      <c r="F2046" s="191" t="s">
        <v>8139</v>
      </c>
      <c r="G2046" s="191">
        <v>18</v>
      </c>
    </row>
    <row r="2047" spans="1:7" x14ac:dyDescent="0.25">
      <c r="A2047" s="191">
        <v>2046</v>
      </c>
      <c r="B2047" s="191" t="s">
        <v>8137</v>
      </c>
      <c r="C2047" s="191" t="s">
        <v>8138</v>
      </c>
      <c r="D2047" s="191" t="s">
        <v>3160</v>
      </c>
      <c r="E2047" s="191" t="s">
        <v>14</v>
      </c>
      <c r="F2047" s="191" t="s">
        <v>8139</v>
      </c>
      <c r="G2047" s="191">
        <v>18</v>
      </c>
    </row>
    <row r="2048" spans="1:7" x14ac:dyDescent="0.25">
      <c r="A2048" s="191">
        <v>2047</v>
      </c>
      <c r="B2048" s="191" t="s">
        <v>8137</v>
      </c>
      <c r="C2048" s="191" t="s">
        <v>8138</v>
      </c>
      <c r="D2048" s="191" t="s">
        <v>3160</v>
      </c>
      <c r="E2048" s="191" t="s">
        <v>14</v>
      </c>
      <c r="F2048" s="191" t="s">
        <v>8139</v>
      </c>
      <c r="G2048" s="191">
        <v>18</v>
      </c>
    </row>
    <row r="2049" spans="1:7" x14ac:dyDescent="0.25">
      <c r="A2049" s="191">
        <v>2048</v>
      </c>
      <c r="B2049" s="191" t="s">
        <v>8137</v>
      </c>
      <c r="C2049" s="191" t="s">
        <v>8138</v>
      </c>
      <c r="D2049" s="191" t="s">
        <v>3160</v>
      </c>
      <c r="E2049" s="191" t="s">
        <v>14</v>
      </c>
      <c r="F2049" s="191" t="s">
        <v>8139</v>
      </c>
      <c r="G2049" s="191">
        <v>18</v>
      </c>
    </row>
    <row r="2050" spans="1:7" x14ac:dyDescent="0.25">
      <c r="A2050" s="191">
        <v>2049</v>
      </c>
      <c r="B2050" s="191" t="s">
        <v>8137</v>
      </c>
      <c r="C2050" s="191" t="s">
        <v>8138</v>
      </c>
      <c r="D2050" s="191" t="s">
        <v>3160</v>
      </c>
      <c r="E2050" s="191" t="s">
        <v>14</v>
      </c>
      <c r="F2050" s="191" t="s">
        <v>8139</v>
      </c>
      <c r="G2050" s="191">
        <v>18</v>
      </c>
    </row>
    <row r="2051" spans="1:7" x14ac:dyDescent="0.25">
      <c r="A2051" s="191">
        <v>2050</v>
      </c>
      <c r="B2051" s="191" t="s">
        <v>8137</v>
      </c>
      <c r="C2051" s="191" t="s">
        <v>8138</v>
      </c>
      <c r="D2051" s="191" t="s">
        <v>3160</v>
      </c>
      <c r="E2051" s="191" t="s">
        <v>14</v>
      </c>
      <c r="F2051" s="191" t="s">
        <v>8139</v>
      </c>
      <c r="G2051" s="191">
        <v>18</v>
      </c>
    </row>
    <row r="2052" spans="1:7" x14ac:dyDescent="0.25">
      <c r="A2052" s="191">
        <v>2051</v>
      </c>
      <c r="B2052" s="191" t="s">
        <v>8137</v>
      </c>
      <c r="C2052" s="191" t="s">
        <v>8138</v>
      </c>
      <c r="D2052" s="191" t="s">
        <v>3160</v>
      </c>
      <c r="E2052" s="191" t="s">
        <v>14</v>
      </c>
      <c r="F2052" s="191" t="s">
        <v>8139</v>
      </c>
      <c r="G2052" s="191">
        <v>18</v>
      </c>
    </row>
    <row r="2053" spans="1:7" x14ac:dyDescent="0.25">
      <c r="A2053" s="191">
        <v>2052</v>
      </c>
      <c r="B2053" s="191" t="s">
        <v>8137</v>
      </c>
      <c r="C2053" s="191" t="s">
        <v>8138</v>
      </c>
      <c r="D2053" s="191" t="s">
        <v>3160</v>
      </c>
      <c r="E2053" s="191" t="s">
        <v>14</v>
      </c>
      <c r="F2053" s="191" t="s">
        <v>8139</v>
      </c>
      <c r="G2053" s="191">
        <v>18</v>
      </c>
    </row>
    <row r="2054" spans="1:7" x14ac:dyDescent="0.25">
      <c r="A2054" s="191">
        <v>2053</v>
      </c>
      <c r="B2054" s="191" t="s">
        <v>8137</v>
      </c>
      <c r="C2054" s="191" t="s">
        <v>8138</v>
      </c>
      <c r="D2054" s="191" t="s">
        <v>3160</v>
      </c>
      <c r="E2054" s="191" t="s">
        <v>14</v>
      </c>
      <c r="F2054" s="191" t="s">
        <v>8139</v>
      </c>
      <c r="G2054" s="191">
        <v>18</v>
      </c>
    </row>
    <row r="2055" spans="1:7" x14ac:dyDescent="0.25">
      <c r="A2055" s="191">
        <v>2054</v>
      </c>
      <c r="B2055" s="191" t="s">
        <v>8137</v>
      </c>
      <c r="C2055" s="191" t="s">
        <v>8138</v>
      </c>
      <c r="D2055" s="191" t="s">
        <v>3160</v>
      </c>
      <c r="E2055" s="191" t="s">
        <v>14</v>
      </c>
      <c r="F2055" s="191" t="s">
        <v>8139</v>
      </c>
      <c r="G2055" s="191">
        <v>18</v>
      </c>
    </row>
    <row r="2056" spans="1:7" x14ac:dyDescent="0.25">
      <c r="A2056" s="191">
        <v>2055</v>
      </c>
      <c r="B2056" s="191" t="s">
        <v>8137</v>
      </c>
      <c r="C2056" s="191" t="s">
        <v>8138</v>
      </c>
      <c r="D2056" s="191" t="s">
        <v>3160</v>
      </c>
      <c r="E2056" s="191" t="s">
        <v>14</v>
      </c>
      <c r="F2056" s="191" t="s">
        <v>8139</v>
      </c>
      <c r="G2056" s="191">
        <v>18</v>
      </c>
    </row>
    <row r="2057" spans="1:7" x14ac:dyDescent="0.25">
      <c r="A2057" s="191">
        <v>2056</v>
      </c>
      <c r="B2057" s="191" t="s">
        <v>8137</v>
      </c>
      <c r="C2057" s="191" t="s">
        <v>8138</v>
      </c>
      <c r="D2057" s="191" t="s">
        <v>3160</v>
      </c>
      <c r="E2057" s="191" t="s">
        <v>14</v>
      </c>
      <c r="F2057" s="191" t="s">
        <v>8139</v>
      </c>
      <c r="G2057" s="191">
        <v>18</v>
      </c>
    </row>
    <row r="2058" spans="1:7" x14ac:dyDescent="0.25">
      <c r="A2058" s="191">
        <v>2057</v>
      </c>
      <c r="B2058" s="191" t="s">
        <v>8137</v>
      </c>
      <c r="C2058" s="191" t="s">
        <v>8138</v>
      </c>
      <c r="D2058" s="191" t="s">
        <v>3160</v>
      </c>
      <c r="E2058" s="191" t="s">
        <v>14</v>
      </c>
      <c r="F2058" s="191" t="s">
        <v>8139</v>
      </c>
      <c r="G2058" s="191">
        <v>18</v>
      </c>
    </row>
    <row r="2059" spans="1:7" x14ac:dyDescent="0.25">
      <c r="A2059" s="191">
        <v>2058</v>
      </c>
      <c r="B2059" s="191" t="s">
        <v>8137</v>
      </c>
      <c r="C2059" s="191" t="s">
        <v>8138</v>
      </c>
      <c r="D2059" s="191" t="s">
        <v>3160</v>
      </c>
      <c r="E2059" s="191" t="s">
        <v>14</v>
      </c>
      <c r="F2059" s="191" t="s">
        <v>8139</v>
      </c>
      <c r="G2059" s="191">
        <v>18</v>
      </c>
    </row>
    <row r="2060" spans="1:7" x14ac:dyDescent="0.25">
      <c r="A2060" s="191">
        <v>2059</v>
      </c>
      <c r="B2060" s="191" t="s">
        <v>8137</v>
      </c>
      <c r="C2060" s="191" t="s">
        <v>8138</v>
      </c>
      <c r="D2060" s="191" t="s">
        <v>3160</v>
      </c>
      <c r="E2060" s="191" t="s">
        <v>14</v>
      </c>
      <c r="F2060" s="191" t="s">
        <v>8139</v>
      </c>
      <c r="G2060" s="191">
        <v>18</v>
      </c>
    </row>
    <row r="2061" spans="1:7" x14ac:dyDescent="0.25">
      <c r="A2061" s="191">
        <v>2060</v>
      </c>
      <c r="B2061" s="191" t="s">
        <v>8137</v>
      </c>
      <c r="C2061" s="191" t="s">
        <v>8138</v>
      </c>
      <c r="D2061" s="191" t="s">
        <v>3160</v>
      </c>
      <c r="E2061" s="191" t="s">
        <v>14</v>
      </c>
      <c r="F2061" s="191" t="s">
        <v>8139</v>
      </c>
      <c r="G2061" s="191">
        <v>18</v>
      </c>
    </row>
    <row r="2062" spans="1:7" x14ac:dyDescent="0.25">
      <c r="A2062" s="191">
        <v>2061</v>
      </c>
      <c r="B2062" s="191" t="s">
        <v>8137</v>
      </c>
      <c r="C2062" s="191" t="s">
        <v>8138</v>
      </c>
      <c r="D2062" s="191" t="s">
        <v>3160</v>
      </c>
      <c r="E2062" s="191" t="s">
        <v>14</v>
      </c>
      <c r="F2062" s="191" t="s">
        <v>8139</v>
      </c>
      <c r="G2062" s="191">
        <v>18</v>
      </c>
    </row>
    <row r="2063" spans="1:7" x14ac:dyDescent="0.25">
      <c r="A2063" s="191">
        <v>2062</v>
      </c>
      <c r="B2063" s="191" t="s">
        <v>8137</v>
      </c>
      <c r="C2063" s="191" t="s">
        <v>8138</v>
      </c>
      <c r="D2063" s="191" t="s">
        <v>3160</v>
      </c>
      <c r="E2063" s="191" t="s">
        <v>14</v>
      </c>
      <c r="F2063" s="191" t="s">
        <v>8139</v>
      </c>
      <c r="G2063" s="191">
        <v>18</v>
      </c>
    </row>
    <row r="2064" spans="1:7" x14ac:dyDescent="0.25">
      <c r="A2064" s="191">
        <v>2063</v>
      </c>
      <c r="B2064" s="191" t="s">
        <v>8137</v>
      </c>
      <c r="C2064" s="191" t="s">
        <v>8138</v>
      </c>
      <c r="D2064" s="191" t="s">
        <v>3160</v>
      </c>
      <c r="E2064" s="191" t="s">
        <v>14</v>
      </c>
      <c r="F2064" s="191" t="s">
        <v>8139</v>
      </c>
      <c r="G2064" s="191">
        <v>18</v>
      </c>
    </row>
    <row r="2065" spans="1:7" x14ac:dyDescent="0.25">
      <c r="A2065" s="191">
        <v>2064</v>
      </c>
      <c r="B2065" s="191" t="s">
        <v>8137</v>
      </c>
      <c r="C2065" s="191" t="s">
        <v>8138</v>
      </c>
      <c r="D2065" s="191" t="s">
        <v>3160</v>
      </c>
      <c r="E2065" s="191" t="s">
        <v>14</v>
      </c>
      <c r="F2065" s="191" t="s">
        <v>8139</v>
      </c>
      <c r="G2065" s="191">
        <v>18</v>
      </c>
    </row>
    <row r="2066" spans="1:7" x14ac:dyDescent="0.25">
      <c r="A2066" s="191">
        <v>2065</v>
      </c>
      <c r="B2066" s="191" t="s">
        <v>8137</v>
      </c>
      <c r="C2066" s="191" t="s">
        <v>8138</v>
      </c>
      <c r="D2066" s="191" t="s">
        <v>3160</v>
      </c>
      <c r="E2066" s="191" t="s">
        <v>14</v>
      </c>
      <c r="F2066" s="191" t="s">
        <v>8139</v>
      </c>
      <c r="G2066" s="191">
        <v>18</v>
      </c>
    </row>
    <row r="2067" spans="1:7" x14ac:dyDescent="0.25">
      <c r="A2067" s="191">
        <v>2066</v>
      </c>
      <c r="B2067" s="191" t="s">
        <v>8137</v>
      </c>
      <c r="C2067" s="191" t="s">
        <v>8138</v>
      </c>
      <c r="D2067" s="191" t="s">
        <v>3160</v>
      </c>
      <c r="E2067" s="191" t="s">
        <v>14</v>
      </c>
      <c r="F2067" s="191" t="s">
        <v>8139</v>
      </c>
      <c r="G2067" s="191">
        <v>18</v>
      </c>
    </row>
    <row r="2068" spans="1:7" x14ac:dyDescent="0.25">
      <c r="A2068" s="191">
        <v>2067</v>
      </c>
      <c r="B2068" s="191" t="s">
        <v>8137</v>
      </c>
      <c r="C2068" s="191" t="s">
        <v>8138</v>
      </c>
      <c r="D2068" s="191" t="s">
        <v>3160</v>
      </c>
      <c r="E2068" s="191" t="s">
        <v>14</v>
      </c>
      <c r="F2068" s="191" t="s">
        <v>8139</v>
      </c>
      <c r="G2068" s="191">
        <v>18</v>
      </c>
    </row>
    <row r="2069" spans="1:7" x14ac:dyDescent="0.25">
      <c r="A2069" s="191">
        <v>2068</v>
      </c>
      <c r="B2069" s="191" t="s">
        <v>8137</v>
      </c>
      <c r="C2069" s="191" t="s">
        <v>8138</v>
      </c>
      <c r="D2069" s="191" t="s">
        <v>3160</v>
      </c>
      <c r="E2069" s="191" t="s">
        <v>14</v>
      </c>
      <c r="F2069" s="191" t="s">
        <v>8139</v>
      </c>
      <c r="G2069" s="191">
        <v>18</v>
      </c>
    </row>
    <row r="2070" spans="1:7" x14ac:dyDescent="0.25">
      <c r="A2070" s="191">
        <v>2069</v>
      </c>
      <c r="B2070" s="191" t="s">
        <v>8137</v>
      </c>
      <c r="C2070" s="191" t="s">
        <v>8138</v>
      </c>
      <c r="D2070" s="191" t="s">
        <v>3160</v>
      </c>
      <c r="E2070" s="191" t="s">
        <v>14</v>
      </c>
      <c r="F2070" s="191" t="s">
        <v>8139</v>
      </c>
      <c r="G2070" s="191">
        <v>18</v>
      </c>
    </row>
    <row r="2071" spans="1:7" x14ac:dyDescent="0.25">
      <c r="A2071" s="191">
        <v>2070</v>
      </c>
      <c r="B2071" s="191" t="s">
        <v>8137</v>
      </c>
      <c r="C2071" s="191" t="s">
        <v>8138</v>
      </c>
      <c r="D2071" s="191" t="s">
        <v>3160</v>
      </c>
      <c r="E2071" s="191" t="s">
        <v>14</v>
      </c>
      <c r="F2071" s="191" t="s">
        <v>8139</v>
      </c>
      <c r="G2071" s="191">
        <v>18</v>
      </c>
    </row>
    <row r="2072" spans="1:7" x14ac:dyDescent="0.25">
      <c r="A2072" s="191">
        <v>2071</v>
      </c>
      <c r="B2072" s="191" t="s">
        <v>8137</v>
      </c>
      <c r="C2072" s="191" t="s">
        <v>8138</v>
      </c>
      <c r="D2072" s="191" t="s">
        <v>3160</v>
      </c>
      <c r="E2072" s="191" t="s">
        <v>14</v>
      </c>
      <c r="F2072" s="191" t="s">
        <v>8139</v>
      </c>
      <c r="G2072" s="191">
        <v>18</v>
      </c>
    </row>
    <row r="2073" spans="1:7" x14ac:dyDescent="0.25">
      <c r="A2073" s="191">
        <v>2072</v>
      </c>
      <c r="B2073" s="191" t="s">
        <v>8137</v>
      </c>
      <c r="C2073" s="191" t="s">
        <v>8138</v>
      </c>
      <c r="D2073" s="191" t="s">
        <v>3160</v>
      </c>
      <c r="E2073" s="191" t="s">
        <v>14</v>
      </c>
      <c r="F2073" s="191" t="s">
        <v>8139</v>
      </c>
      <c r="G2073" s="191">
        <v>18</v>
      </c>
    </row>
    <row r="2074" spans="1:7" x14ac:dyDescent="0.25">
      <c r="A2074" s="191">
        <v>2073</v>
      </c>
      <c r="B2074" s="191" t="s">
        <v>8137</v>
      </c>
      <c r="C2074" s="191" t="s">
        <v>8138</v>
      </c>
      <c r="D2074" s="191" t="s">
        <v>3160</v>
      </c>
      <c r="E2074" s="191" t="s">
        <v>14</v>
      </c>
      <c r="F2074" s="191" t="s">
        <v>8139</v>
      </c>
      <c r="G2074" s="191">
        <v>18</v>
      </c>
    </row>
    <row r="2075" spans="1:7" x14ac:dyDescent="0.25">
      <c r="A2075" s="191">
        <v>2074</v>
      </c>
      <c r="B2075" s="191" t="s">
        <v>8137</v>
      </c>
      <c r="C2075" s="191" t="s">
        <v>8138</v>
      </c>
      <c r="D2075" s="191" t="s">
        <v>3160</v>
      </c>
      <c r="E2075" s="191" t="s">
        <v>14</v>
      </c>
      <c r="F2075" s="191" t="s">
        <v>8139</v>
      </c>
      <c r="G2075" s="191">
        <v>18</v>
      </c>
    </row>
    <row r="2076" spans="1:7" x14ac:dyDescent="0.25">
      <c r="A2076" s="191">
        <v>2075</v>
      </c>
      <c r="B2076" s="191" t="s">
        <v>8137</v>
      </c>
      <c r="C2076" s="191" t="s">
        <v>8138</v>
      </c>
      <c r="D2076" s="191" t="s">
        <v>3160</v>
      </c>
      <c r="E2076" s="191" t="s">
        <v>14</v>
      </c>
      <c r="F2076" s="191" t="s">
        <v>8139</v>
      </c>
      <c r="G2076" s="191">
        <v>18</v>
      </c>
    </row>
    <row r="2077" spans="1:7" x14ac:dyDescent="0.25">
      <c r="A2077" s="191">
        <v>2076</v>
      </c>
      <c r="B2077" s="191" t="s">
        <v>8137</v>
      </c>
      <c r="C2077" s="191" t="s">
        <v>8138</v>
      </c>
      <c r="D2077" s="191" t="s">
        <v>3160</v>
      </c>
      <c r="E2077" s="191" t="s">
        <v>14</v>
      </c>
      <c r="F2077" s="191" t="s">
        <v>8139</v>
      </c>
      <c r="G2077" s="191">
        <v>18</v>
      </c>
    </row>
    <row r="2078" spans="1:7" x14ac:dyDescent="0.25">
      <c r="A2078" s="191">
        <v>2077</v>
      </c>
      <c r="B2078" s="191" t="s">
        <v>8137</v>
      </c>
      <c r="C2078" s="191" t="s">
        <v>8138</v>
      </c>
      <c r="D2078" s="191" t="s">
        <v>3160</v>
      </c>
      <c r="E2078" s="191" t="s">
        <v>14</v>
      </c>
      <c r="F2078" s="191" t="s">
        <v>8139</v>
      </c>
      <c r="G2078" s="191">
        <v>18</v>
      </c>
    </row>
    <row r="2079" spans="1:7" x14ac:dyDescent="0.25">
      <c r="A2079" s="191">
        <v>2078</v>
      </c>
      <c r="B2079" s="191" t="s">
        <v>8137</v>
      </c>
      <c r="C2079" s="191" t="s">
        <v>8138</v>
      </c>
      <c r="D2079" s="191" t="s">
        <v>3160</v>
      </c>
      <c r="E2079" s="191" t="s">
        <v>14</v>
      </c>
      <c r="F2079" s="191" t="s">
        <v>8139</v>
      </c>
      <c r="G2079" s="191">
        <v>18</v>
      </c>
    </row>
    <row r="2080" spans="1:7" x14ac:dyDescent="0.25">
      <c r="A2080" s="191">
        <v>2079</v>
      </c>
      <c r="B2080" s="191" t="s">
        <v>8137</v>
      </c>
      <c r="C2080" s="191" t="s">
        <v>8138</v>
      </c>
      <c r="D2080" s="191" t="s">
        <v>3160</v>
      </c>
      <c r="E2080" s="191" t="s">
        <v>14</v>
      </c>
      <c r="F2080" s="191" t="s">
        <v>8139</v>
      </c>
      <c r="G2080" s="191">
        <v>18</v>
      </c>
    </row>
    <row r="2081" spans="1:7" x14ac:dyDescent="0.25">
      <c r="A2081" s="191">
        <v>2080</v>
      </c>
      <c r="B2081" s="191" t="s">
        <v>8137</v>
      </c>
      <c r="C2081" s="191" t="s">
        <v>8138</v>
      </c>
      <c r="D2081" s="191" t="s">
        <v>3160</v>
      </c>
      <c r="E2081" s="191" t="s">
        <v>14</v>
      </c>
      <c r="F2081" s="191" t="s">
        <v>8139</v>
      </c>
      <c r="G2081" s="191">
        <v>18</v>
      </c>
    </row>
    <row r="2082" spans="1:7" x14ac:dyDescent="0.25">
      <c r="A2082" s="191">
        <v>2081</v>
      </c>
      <c r="B2082" s="191" t="s">
        <v>8137</v>
      </c>
      <c r="C2082" s="191" t="s">
        <v>8138</v>
      </c>
      <c r="D2082" s="191" t="s">
        <v>3160</v>
      </c>
      <c r="E2082" s="191" t="s">
        <v>14</v>
      </c>
      <c r="F2082" s="191" t="s">
        <v>8139</v>
      </c>
      <c r="G2082" s="191">
        <v>18</v>
      </c>
    </row>
    <row r="2083" spans="1:7" x14ac:dyDescent="0.25">
      <c r="A2083" s="191">
        <v>2082</v>
      </c>
      <c r="B2083" s="191" t="s">
        <v>8137</v>
      </c>
      <c r="C2083" s="191" t="s">
        <v>8138</v>
      </c>
      <c r="D2083" s="191" t="s">
        <v>3160</v>
      </c>
      <c r="E2083" s="191" t="s">
        <v>14</v>
      </c>
      <c r="F2083" s="191" t="s">
        <v>8139</v>
      </c>
      <c r="G2083" s="191">
        <v>18</v>
      </c>
    </row>
    <row r="2084" spans="1:7" x14ac:dyDescent="0.25">
      <c r="A2084" s="191">
        <v>2083</v>
      </c>
      <c r="B2084" s="191" t="s">
        <v>8137</v>
      </c>
      <c r="C2084" s="191" t="s">
        <v>8138</v>
      </c>
      <c r="D2084" s="191" t="s">
        <v>3160</v>
      </c>
      <c r="E2084" s="191" t="s">
        <v>14</v>
      </c>
      <c r="F2084" s="191" t="s">
        <v>8139</v>
      </c>
      <c r="G2084" s="191">
        <v>18</v>
      </c>
    </row>
    <row r="2085" spans="1:7" x14ac:dyDescent="0.25">
      <c r="A2085" s="191">
        <v>2084</v>
      </c>
      <c r="B2085" s="191" t="s">
        <v>8137</v>
      </c>
      <c r="C2085" s="191" t="s">
        <v>8138</v>
      </c>
      <c r="D2085" s="191" t="s">
        <v>3160</v>
      </c>
      <c r="E2085" s="191" t="s">
        <v>14</v>
      </c>
      <c r="F2085" s="191" t="s">
        <v>8139</v>
      </c>
      <c r="G2085" s="191">
        <v>18</v>
      </c>
    </row>
    <row r="2086" spans="1:7" x14ac:dyDescent="0.25">
      <c r="A2086" s="191">
        <v>2085</v>
      </c>
      <c r="B2086" s="191" t="s">
        <v>8137</v>
      </c>
      <c r="C2086" s="191" t="s">
        <v>8138</v>
      </c>
      <c r="D2086" s="191" t="s">
        <v>3160</v>
      </c>
      <c r="E2086" s="191" t="s">
        <v>14</v>
      </c>
      <c r="F2086" s="191" t="s">
        <v>8139</v>
      </c>
      <c r="G2086" s="191">
        <v>18</v>
      </c>
    </row>
    <row r="2087" spans="1:7" x14ac:dyDescent="0.25">
      <c r="A2087" s="191">
        <v>2086</v>
      </c>
      <c r="B2087" s="191" t="s">
        <v>8137</v>
      </c>
      <c r="C2087" s="191" t="s">
        <v>8138</v>
      </c>
      <c r="D2087" s="191" t="s">
        <v>3160</v>
      </c>
      <c r="E2087" s="191" t="s">
        <v>14</v>
      </c>
      <c r="F2087" s="191" t="s">
        <v>8139</v>
      </c>
      <c r="G2087" s="191">
        <v>18</v>
      </c>
    </row>
    <row r="2088" spans="1:7" x14ac:dyDescent="0.25">
      <c r="A2088" s="191">
        <v>2087</v>
      </c>
      <c r="B2088" s="191" t="s">
        <v>8137</v>
      </c>
      <c r="C2088" s="191" t="s">
        <v>8138</v>
      </c>
      <c r="D2088" s="191" t="s">
        <v>3160</v>
      </c>
      <c r="E2088" s="191" t="s">
        <v>14</v>
      </c>
      <c r="F2088" s="191" t="s">
        <v>8139</v>
      </c>
      <c r="G2088" s="191">
        <v>18</v>
      </c>
    </row>
    <row r="2089" spans="1:7" x14ac:dyDescent="0.25">
      <c r="A2089" s="191">
        <v>2088</v>
      </c>
      <c r="B2089" s="191" t="s">
        <v>8137</v>
      </c>
      <c r="C2089" s="191" t="s">
        <v>8138</v>
      </c>
      <c r="D2089" s="191" t="s">
        <v>3160</v>
      </c>
      <c r="E2089" s="191" t="s">
        <v>14</v>
      </c>
      <c r="F2089" s="191" t="s">
        <v>8139</v>
      </c>
      <c r="G2089" s="191">
        <v>18</v>
      </c>
    </row>
    <row r="2090" spans="1:7" x14ac:dyDescent="0.25">
      <c r="A2090" s="191">
        <v>2089</v>
      </c>
      <c r="B2090" s="191" t="s">
        <v>8137</v>
      </c>
      <c r="C2090" s="191" t="s">
        <v>8138</v>
      </c>
      <c r="D2090" s="191" t="s">
        <v>3160</v>
      </c>
      <c r="E2090" s="191" t="s">
        <v>14</v>
      </c>
      <c r="F2090" s="191" t="s">
        <v>8139</v>
      </c>
      <c r="G2090" s="191">
        <v>18</v>
      </c>
    </row>
    <row r="2091" spans="1:7" x14ac:dyDescent="0.25">
      <c r="A2091" s="191">
        <v>2090</v>
      </c>
      <c r="B2091" s="191" t="s">
        <v>8137</v>
      </c>
      <c r="C2091" s="191" t="s">
        <v>8138</v>
      </c>
      <c r="D2091" s="191" t="s">
        <v>3160</v>
      </c>
      <c r="E2091" s="191" t="s">
        <v>14</v>
      </c>
      <c r="F2091" s="191" t="s">
        <v>8139</v>
      </c>
      <c r="G2091" s="191">
        <v>18</v>
      </c>
    </row>
    <row r="2092" spans="1:7" x14ac:dyDescent="0.25">
      <c r="A2092" s="191">
        <v>2091</v>
      </c>
      <c r="B2092" s="191" t="s">
        <v>8137</v>
      </c>
      <c r="C2092" s="191" t="s">
        <v>8138</v>
      </c>
      <c r="D2092" s="191" t="s">
        <v>3160</v>
      </c>
      <c r="E2092" s="191" t="s">
        <v>14</v>
      </c>
      <c r="F2092" s="191" t="s">
        <v>8139</v>
      </c>
      <c r="G2092" s="191">
        <v>18</v>
      </c>
    </row>
    <row r="2093" spans="1:7" x14ac:dyDescent="0.25">
      <c r="A2093" s="191">
        <v>2092</v>
      </c>
      <c r="B2093" s="191" t="s">
        <v>8137</v>
      </c>
      <c r="C2093" s="191" t="s">
        <v>8138</v>
      </c>
      <c r="D2093" s="191" t="s">
        <v>3160</v>
      </c>
      <c r="E2093" s="191" t="s">
        <v>14</v>
      </c>
      <c r="F2093" s="191" t="s">
        <v>8139</v>
      </c>
      <c r="G2093" s="191">
        <v>18</v>
      </c>
    </row>
    <row r="2094" spans="1:7" x14ac:dyDescent="0.25">
      <c r="A2094" s="191">
        <v>2093</v>
      </c>
      <c r="B2094" s="191" t="s">
        <v>8137</v>
      </c>
      <c r="C2094" s="191" t="s">
        <v>8138</v>
      </c>
      <c r="D2094" s="191" t="s">
        <v>3160</v>
      </c>
      <c r="E2094" s="191" t="s">
        <v>14</v>
      </c>
      <c r="F2094" s="191" t="s">
        <v>8139</v>
      </c>
      <c r="G2094" s="191">
        <v>18</v>
      </c>
    </row>
    <row r="2095" spans="1:7" x14ac:dyDescent="0.25">
      <c r="A2095" s="191">
        <v>2094</v>
      </c>
      <c r="B2095" s="191" t="s">
        <v>8137</v>
      </c>
      <c r="C2095" s="191" t="s">
        <v>8138</v>
      </c>
      <c r="D2095" s="191" t="s">
        <v>3160</v>
      </c>
      <c r="E2095" s="191" t="s">
        <v>14</v>
      </c>
      <c r="F2095" s="191" t="s">
        <v>8139</v>
      </c>
      <c r="G2095" s="191">
        <v>18</v>
      </c>
    </row>
    <row r="2096" spans="1:7" x14ac:dyDescent="0.25">
      <c r="A2096" s="191">
        <v>2095</v>
      </c>
      <c r="B2096" s="191" t="s">
        <v>8137</v>
      </c>
      <c r="C2096" s="191" t="s">
        <v>8138</v>
      </c>
      <c r="D2096" s="191" t="s">
        <v>3160</v>
      </c>
      <c r="E2096" s="191" t="s">
        <v>14</v>
      </c>
      <c r="F2096" s="191" t="s">
        <v>8139</v>
      </c>
      <c r="G2096" s="191">
        <v>18</v>
      </c>
    </row>
    <row r="2097" spans="1:7" x14ac:dyDescent="0.25">
      <c r="A2097" s="191">
        <v>2096</v>
      </c>
      <c r="B2097" s="191" t="s">
        <v>8137</v>
      </c>
      <c r="C2097" s="191" t="s">
        <v>8138</v>
      </c>
      <c r="D2097" s="191" t="s">
        <v>3160</v>
      </c>
      <c r="E2097" s="191" t="s">
        <v>14</v>
      </c>
      <c r="F2097" s="191" t="s">
        <v>8139</v>
      </c>
      <c r="G2097" s="191">
        <v>18</v>
      </c>
    </row>
    <row r="2098" spans="1:7" x14ac:dyDescent="0.25">
      <c r="A2098" s="191">
        <v>2097</v>
      </c>
      <c r="B2098" s="191" t="s">
        <v>8137</v>
      </c>
      <c r="C2098" s="191" t="s">
        <v>8138</v>
      </c>
      <c r="D2098" s="191" t="s">
        <v>3160</v>
      </c>
      <c r="E2098" s="191" t="s">
        <v>14</v>
      </c>
      <c r="F2098" s="191" t="s">
        <v>8139</v>
      </c>
      <c r="G2098" s="191">
        <v>18</v>
      </c>
    </row>
    <row r="2099" spans="1:7" x14ac:dyDescent="0.25">
      <c r="A2099" s="191">
        <v>2098</v>
      </c>
      <c r="B2099" s="191" t="s">
        <v>8137</v>
      </c>
      <c r="C2099" s="191" t="s">
        <v>8138</v>
      </c>
      <c r="D2099" s="191" t="s">
        <v>3160</v>
      </c>
      <c r="E2099" s="191" t="s">
        <v>14</v>
      </c>
      <c r="F2099" s="191" t="s">
        <v>8139</v>
      </c>
      <c r="G2099" s="191">
        <v>18</v>
      </c>
    </row>
    <row r="2100" spans="1:7" x14ac:dyDescent="0.25">
      <c r="A2100" s="191">
        <v>2099</v>
      </c>
      <c r="B2100" s="191" t="s">
        <v>8137</v>
      </c>
      <c r="C2100" s="191" t="s">
        <v>8138</v>
      </c>
      <c r="D2100" s="191" t="s">
        <v>3160</v>
      </c>
      <c r="E2100" s="191" t="s">
        <v>14</v>
      </c>
      <c r="F2100" s="191" t="s">
        <v>8139</v>
      </c>
      <c r="G2100" s="191">
        <v>18</v>
      </c>
    </row>
    <row r="2101" spans="1:7" x14ac:dyDescent="0.25">
      <c r="A2101" s="191">
        <v>2100</v>
      </c>
      <c r="B2101" s="191" t="s">
        <v>8137</v>
      </c>
      <c r="C2101" s="191" t="s">
        <v>8138</v>
      </c>
      <c r="D2101" s="191" t="s">
        <v>3160</v>
      </c>
      <c r="E2101" s="191" t="s">
        <v>14</v>
      </c>
      <c r="F2101" s="191" t="s">
        <v>8139</v>
      </c>
      <c r="G2101" s="191">
        <v>18</v>
      </c>
    </row>
    <row r="2102" spans="1:7" x14ac:dyDescent="0.25">
      <c r="A2102" s="191">
        <v>2101</v>
      </c>
      <c r="B2102" s="191" t="s">
        <v>8137</v>
      </c>
      <c r="C2102" s="191" t="s">
        <v>8138</v>
      </c>
      <c r="D2102" s="191" t="s">
        <v>3160</v>
      </c>
      <c r="E2102" s="191" t="s">
        <v>14</v>
      </c>
      <c r="F2102" s="191" t="s">
        <v>8139</v>
      </c>
      <c r="G2102" s="191">
        <v>18</v>
      </c>
    </row>
    <row r="2103" spans="1:7" x14ac:dyDescent="0.25">
      <c r="A2103" s="191">
        <v>2102</v>
      </c>
      <c r="B2103" s="191" t="s">
        <v>8137</v>
      </c>
      <c r="C2103" s="191" t="s">
        <v>8138</v>
      </c>
      <c r="D2103" s="191" t="s">
        <v>3160</v>
      </c>
      <c r="E2103" s="191" t="s">
        <v>14</v>
      </c>
      <c r="F2103" s="191" t="s">
        <v>8139</v>
      </c>
      <c r="G2103" s="191">
        <v>18</v>
      </c>
    </row>
    <row r="2104" spans="1:7" x14ac:dyDescent="0.25">
      <c r="A2104" s="191">
        <v>2103</v>
      </c>
      <c r="B2104" s="191" t="s">
        <v>8137</v>
      </c>
      <c r="C2104" s="191" t="s">
        <v>8138</v>
      </c>
      <c r="D2104" s="191" t="s">
        <v>3160</v>
      </c>
      <c r="E2104" s="191" t="s">
        <v>14</v>
      </c>
      <c r="F2104" s="191" t="s">
        <v>8139</v>
      </c>
      <c r="G2104" s="191">
        <v>18</v>
      </c>
    </row>
    <row r="2105" spans="1:7" x14ac:dyDescent="0.25">
      <c r="A2105" s="191">
        <v>2104</v>
      </c>
      <c r="B2105" s="191" t="s">
        <v>8137</v>
      </c>
      <c r="C2105" s="191" t="s">
        <v>8138</v>
      </c>
      <c r="D2105" s="191" t="s">
        <v>3160</v>
      </c>
      <c r="E2105" s="191" t="s">
        <v>14</v>
      </c>
      <c r="F2105" s="191" t="s">
        <v>8139</v>
      </c>
      <c r="G2105" s="191">
        <v>18</v>
      </c>
    </row>
    <row r="2106" spans="1:7" x14ac:dyDescent="0.25">
      <c r="A2106" s="191">
        <v>2105</v>
      </c>
      <c r="B2106" s="191" t="s">
        <v>8137</v>
      </c>
      <c r="C2106" s="191" t="s">
        <v>8138</v>
      </c>
      <c r="D2106" s="191" t="s">
        <v>3160</v>
      </c>
      <c r="E2106" s="191" t="s">
        <v>14</v>
      </c>
      <c r="F2106" s="191" t="s">
        <v>8139</v>
      </c>
      <c r="G2106" s="191">
        <v>18</v>
      </c>
    </row>
    <row r="2107" spans="1:7" x14ac:dyDescent="0.25">
      <c r="A2107" s="191">
        <v>2106</v>
      </c>
      <c r="B2107" s="191" t="s">
        <v>8137</v>
      </c>
      <c r="C2107" s="191" t="s">
        <v>8138</v>
      </c>
      <c r="D2107" s="191" t="s">
        <v>3160</v>
      </c>
      <c r="E2107" s="191" t="s">
        <v>14</v>
      </c>
      <c r="F2107" s="191" t="s">
        <v>8139</v>
      </c>
      <c r="G2107" s="191">
        <v>18</v>
      </c>
    </row>
    <row r="2108" spans="1:7" x14ac:dyDescent="0.25">
      <c r="A2108" s="191">
        <v>2107</v>
      </c>
      <c r="B2108" s="191" t="s">
        <v>8137</v>
      </c>
      <c r="C2108" s="191" t="s">
        <v>8138</v>
      </c>
      <c r="D2108" s="191" t="s">
        <v>3160</v>
      </c>
      <c r="E2108" s="191" t="s">
        <v>14</v>
      </c>
      <c r="F2108" s="191" t="s">
        <v>8139</v>
      </c>
      <c r="G2108" s="191">
        <v>18</v>
      </c>
    </row>
    <row r="2109" spans="1:7" x14ac:dyDescent="0.25">
      <c r="A2109" s="191">
        <v>2108</v>
      </c>
      <c r="B2109" s="191" t="s">
        <v>8137</v>
      </c>
      <c r="C2109" s="191" t="s">
        <v>8138</v>
      </c>
      <c r="D2109" s="191" t="s">
        <v>3160</v>
      </c>
      <c r="E2109" s="191" t="s">
        <v>14</v>
      </c>
      <c r="F2109" s="191" t="s">
        <v>8139</v>
      </c>
      <c r="G2109" s="191">
        <v>18</v>
      </c>
    </row>
    <row r="2110" spans="1:7" x14ac:dyDescent="0.25">
      <c r="A2110" s="191">
        <v>2109</v>
      </c>
      <c r="B2110" s="191" t="s">
        <v>3173</v>
      </c>
      <c r="C2110" s="191" t="s">
        <v>8133</v>
      </c>
      <c r="D2110" s="191" t="s">
        <v>3160</v>
      </c>
      <c r="E2110" s="191" t="s">
        <v>3185</v>
      </c>
      <c r="F2110" s="191" t="s">
        <v>8134</v>
      </c>
      <c r="G2110" s="191">
        <v>8</v>
      </c>
    </row>
    <row r="2111" spans="1:7" x14ac:dyDescent="0.25">
      <c r="A2111" s="191">
        <v>2110</v>
      </c>
      <c r="B2111" s="191" t="s">
        <v>3173</v>
      </c>
      <c r="C2111" s="191" t="s">
        <v>8133</v>
      </c>
      <c r="D2111" s="191" t="s">
        <v>3160</v>
      </c>
      <c r="E2111" s="191" t="s">
        <v>3185</v>
      </c>
      <c r="F2111" s="191" t="s">
        <v>8134</v>
      </c>
      <c r="G2111" s="191">
        <v>8</v>
      </c>
    </row>
    <row r="2112" spans="1:7" x14ac:dyDescent="0.25">
      <c r="A2112" s="191">
        <v>2111</v>
      </c>
      <c r="B2112" s="191" t="s">
        <v>3173</v>
      </c>
      <c r="C2112" s="191" t="s">
        <v>8133</v>
      </c>
      <c r="D2112" s="191" t="s">
        <v>3160</v>
      </c>
      <c r="E2112" s="191" t="s">
        <v>3185</v>
      </c>
      <c r="F2112" s="191" t="s">
        <v>8134</v>
      </c>
      <c r="G2112" s="191">
        <v>8</v>
      </c>
    </row>
    <row r="2113" spans="1:7" x14ac:dyDescent="0.25">
      <c r="A2113" s="191">
        <v>2112</v>
      </c>
      <c r="B2113" s="191" t="s">
        <v>3173</v>
      </c>
      <c r="C2113" s="191" t="s">
        <v>8133</v>
      </c>
      <c r="D2113" s="191" t="s">
        <v>3160</v>
      </c>
      <c r="E2113" s="191" t="s">
        <v>3185</v>
      </c>
      <c r="F2113" s="191" t="s">
        <v>8134</v>
      </c>
      <c r="G2113" s="191">
        <v>8</v>
      </c>
    </row>
    <row r="2114" spans="1:7" x14ac:dyDescent="0.25">
      <c r="A2114" s="191">
        <v>2113</v>
      </c>
      <c r="B2114" s="191" t="s">
        <v>3173</v>
      </c>
      <c r="C2114" s="191" t="s">
        <v>8133</v>
      </c>
      <c r="D2114" s="191" t="s">
        <v>3160</v>
      </c>
      <c r="E2114" s="191" t="s">
        <v>3185</v>
      </c>
      <c r="F2114" s="191" t="s">
        <v>8134</v>
      </c>
      <c r="G2114" s="191">
        <v>8</v>
      </c>
    </row>
    <row r="2115" spans="1:7" x14ac:dyDescent="0.25">
      <c r="A2115" s="191">
        <v>2114</v>
      </c>
      <c r="B2115" s="191" t="s">
        <v>3173</v>
      </c>
      <c r="C2115" s="191" t="s">
        <v>8133</v>
      </c>
      <c r="D2115" s="191" t="s">
        <v>3160</v>
      </c>
      <c r="E2115" s="191" t="s">
        <v>3185</v>
      </c>
      <c r="F2115" s="191" t="s">
        <v>8134</v>
      </c>
      <c r="G2115" s="191">
        <v>8</v>
      </c>
    </row>
    <row r="2116" spans="1:7" x14ac:dyDescent="0.25">
      <c r="A2116" s="191">
        <v>2115</v>
      </c>
      <c r="B2116" s="191" t="s">
        <v>3173</v>
      </c>
      <c r="C2116" s="191" t="s">
        <v>8133</v>
      </c>
      <c r="D2116" s="191" t="s">
        <v>3160</v>
      </c>
      <c r="E2116" s="191" t="s">
        <v>3185</v>
      </c>
      <c r="F2116" s="191" t="s">
        <v>8134</v>
      </c>
      <c r="G2116" s="191">
        <v>8</v>
      </c>
    </row>
    <row r="2117" spans="1:7" x14ac:dyDescent="0.25">
      <c r="A2117" s="191">
        <v>2116</v>
      </c>
      <c r="B2117" s="191" t="s">
        <v>3173</v>
      </c>
      <c r="C2117" s="191" t="s">
        <v>8133</v>
      </c>
      <c r="D2117" s="191" t="s">
        <v>3160</v>
      </c>
      <c r="E2117" s="191" t="s">
        <v>3185</v>
      </c>
      <c r="F2117" s="191" t="s">
        <v>8134</v>
      </c>
      <c r="G2117" s="191">
        <v>8</v>
      </c>
    </row>
    <row r="2118" spans="1:7" x14ac:dyDescent="0.25">
      <c r="A2118" s="191">
        <v>2117</v>
      </c>
      <c r="B2118" s="191" t="s">
        <v>3173</v>
      </c>
      <c r="C2118" s="191" t="s">
        <v>8133</v>
      </c>
      <c r="D2118" s="191" t="s">
        <v>3160</v>
      </c>
      <c r="E2118" s="191" t="s">
        <v>3185</v>
      </c>
      <c r="F2118" s="191" t="s">
        <v>8134</v>
      </c>
      <c r="G2118" s="191">
        <v>8</v>
      </c>
    </row>
    <row r="2119" spans="1:7" x14ac:dyDescent="0.25">
      <c r="A2119" s="191">
        <v>2118</v>
      </c>
      <c r="B2119" s="191" t="s">
        <v>3173</v>
      </c>
      <c r="C2119" s="191" t="s">
        <v>8133</v>
      </c>
      <c r="D2119" s="191" t="s">
        <v>3160</v>
      </c>
      <c r="E2119" s="191" t="s">
        <v>3185</v>
      </c>
      <c r="F2119" s="191" t="s">
        <v>8134</v>
      </c>
      <c r="G2119" s="191">
        <v>8</v>
      </c>
    </row>
    <row r="2120" spans="1:7" x14ac:dyDescent="0.25">
      <c r="A2120" s="191">
        <v>2119</v>
      </c>
      <c r="B2120" s="191" t="s">
        <v>3173</v>
      </c>
      <c r="C2120" s="191" t="s">
        <v>8133</v>
      </c>
      <c r="D2120" s="191" t="s">
        <v>3160</v>
      </c>
      <c r="E2120" s="191" t="s">
        <v>3185</v>
      </c>
      <c r="F2120" s="191" t="s">
        <v>8134</v>
      </c>
      <c r="G2120" s="191">
        <v>8</v>
      </c>
    </row>
    <row r="2121" spans="1:7" x14ac:dyDescent="0.25">
      <c r="A2121" s="191">
        <v>2120</v>
      </c>
      <c r="B2121" s="191" t="s">
        <v>3173</v>
      </c>
      <c r="C2121" s="191" t="s">
        <v>8133</v>
      </c>
      <c r="D2121" s="191" t="s">
        <v>3160</v>
      </c>
      <c r="E2121" s="191" t="s">
        <v>3185</v>
      </c>
      <c r="F2121" s="191" t="s">
        <v>8134</v>
      </c>
      <c r="G2121" s="191">
        <v>8</v>
      </c>
    </row>
    <row r="2122" spans="1:7" x14ac:dyDescent="0.25">
      <c r="A2122" s="191">
        <v>2121</v>
      </c>
      <c r="B2122" s="191" t="s">
        <v>3173</v>
      </c>
      <c r="C2122" s="191" t="s">
        <v>8133</v>
      </c>
      <c r="D2122" s="191" t="s">
        <v>3160</v>
      </c>
      <c r="E2122" s="191" t="s">
        <v>3185</v>
      </c>
      <c r="F2122" s="191" t="s">
        <v>8134</v>
      </c>
      <c r="G2122" s="191">
        <v>8</v>
      </c>
    </row>
    <row r="2123" spans="1:7" x14ac:dyDescent="0.25">
      <c r="A2123" s="191">
        <v>2122</v>
      </c>
      <c r="B2123" s="191" t="s">
        <v>3173</v>
      </c>
      <c r="C2123" s="191" t="s">
        <v>8133</v>
      </c>
      <c r="D2123" s="191" t="s">
        <v>3160</v>
      </c>
      <c r="E2123" s="191" t="s">
        <v>3185</v>
      </c>
      <c r="F2123" s="191" t="s">
        <v>8134</v>
      </c>
      <c r="G2123" s="191">
        <v>8</v>
      </c>
    </row>
    <row r="2124" spans="1:7" x14ac:dyDescent="0.25">
      <c r="A2124" s="191">
        <v>2123</v>
      </c>
      <c r="B2124" s="191" t="s">
        <v>3173</v>
      </c>
      <c r="C2124" s="191" t="s">
        <v>8133</v>
      </c>
      <c r="D2124" s="191" t="s">
        <v>3160</v>
      </c>
      <c r="E2124" s="191" t="s">
        <v>3185</v>
      </c>
      <c r="F2124" s="191" t="s">
        <v>8134</v>
      </c>
      <c r="G2124" s="191">
        <v>8</v>
      </c>
    </row>
    <row r="2125" spans="1:7" x14ac:dyDescent="0.25">
      <c r="A2125" s="191">
        <v>2124</v>
      </c>
      <c r="B2125" s="191" t="s">
        <v>3173</v>
      </c>
      <c r="C2125" s="191" t="s">
        <v>8133</v>
      </c>
      <c r="D2125" s="191" t="s">
        <v>3160</v>
      </c>
      <c r="E2125" s="191" t="s">
        <v>3185</v>
      </c>
      <c r="F2125" s="191" t="s">
        <v>8134</v>
      </c>
      <c r="G2125" s="191">
        <v>8</v>
      </c>
    </row>
    <row r="2126" spans="1:7" x14ac:dyDescent="0.25">
      <c r="A2126" s="191">
        <v>2125</v>
      </c>
      <c r="B2126" s="191" t="s">
        <v>3173</v>
      </c>
      <c r="C2126" s="191" t="s">
        <v>8133</v>
      </c>
      <c r="D2126" s="191" t="s">
        <v>3160</v>
      </c>
      <c r="E2126" s="191" t="s">
        <v>3185</v>
      </c>
      <c r="F2126" s="191" t="s">
        <v>8134</v>
      </c>
      <c r="G2126" s="191">
        <v>8</v>
      </c>
    </row>
    <row r="2127" spans="1:7" x14ac:dyDescent="0.25">
      <c r="A2127" s="191">
        <v>2126</v>
      </c>
      <c r="B2127" s="191" t="s">
        <v>3173</v>
      </c>
      <c r="C2127" s="191" t="s">
        <v>8133</v>
      </c>
      <c r="D2127" s="191" t="s">
        <v>3160</v>
      </c>
      <c r="E2127" s="191" t="s">
        <v>3185</v>
      </c>
      <c r="F2127" s="191" t="s">
        <v>8134</v>
      </c>
      <c r="G2127" s="191">
        <v>8</v>
      </c>
    </row>
    <row r="2128" spans="1:7" x14ac:dyDescent="0.25">
      <c r="A2128" s="191">
        <v>2127</v>
      </c>
      <c r="B2128" s="191" t="s">
        <v>3173</v>
      </c>
      <c r="C2128" s="191" t="s">
        <v>8133</v>
      </c>
      <c r="D2128" s="191" t="s">
        <v>3160</v>
      </c>
      <c r="E2128" s="191" t="s">
        <v>3185</v>
      </c>
      <c r="F2128" s="191" t="s">
        <v>8134</v>
      </c>
      <c r="G2128" s="191">
        <v>8</v>
      </c>
    </row>
    <row r="2129" spans="1:7" x14ac:dyDescent="0.25">
      <c r="A2129" s="191">
        <v>2128</v>
      </c>
      <c r="B2129" s="191" t="s">
        <v>3173</v>
      </c>
      <c r="C2129" s="191" t="s">
        <v>8133</v>
      </c>
      <c r="D2129" s="191" t="s">
        <v>3160</v>
      </c>
      <c r="E2129" s="191" t="s">
        <v>3185</v>
      </c>
      <c r="F2129" s="191" t="s">
        <v>8134</v>
      </c>
      <c r="G2129" s="191">
        <v>8</v>
      </c>
    </row>
    <row r="2130" spans="1:7" x14ac:dyDescent="0.25">
      <c r="A2130" s="191">
        <v>2129</v>
      </c>
      <c r="B2130" s="191" t="s">
        <v>3173</v>
      </c>
      <c r="C2130" s="191" t="s">
        <v>8133</v>
      </c>
      <c r="D2130" s="191" t="s">
        <v>3160</v>
      </c>
      <c r="E2130" s="191" t="s">
        <v>3185</v>
      </c>
      <c r="F2130" s="191" t="s">
        <v>8134</v>
      </c>
      <c r="G2130" s="191">
        <v>8</v>
      </c>
    </row>
    <row r="2131" spans="1:7" x14ac:dyDescent="0.25">
      <c r="A2131" s="191">
        <v>2130</v>
      </c>
      <c r="B2131" s="191" t="s">
        <v>3173</v>
      </c>
      <c r="C2131" s="191" t="s">
        <v>8133</v>
      </c>
      <c r="D2131" s="191" t="s">
        <v>3160</v>
      </c>
      <c r="E2131" s="191" t="s">
        <v>3185</v>
      </c>
      <c r="F2131" s="191" t="s">
        <v>8134</v>
      </c>
      <c r="G2131" s="191">
        <v>8</v>
      </c>
    </row>
    <row r="2132" spans="1:7" x14ac:dyDescent="0.25">
      <c r="A2132" s="191">
        <v>2131</v>
      </c>
      <c r="B2132" s="191" t="s">
        <v>3173</v>
      </c>
      <c r="C2132" s="191" t="s">
        <v>8133</v>
      </c>
      <c r="D2132" s="191" t="s">
        <v>3160</v>
      </c>
      <c r="E2132" s="191" t="s">
        <v>3185</v>
      </c>
      <c r="F2132" s="191" t="s">
        <v>8134</v>
      </c>
      <c r="G2132" s="191">
        <v>8</v>
      </c>
    </row>
    <row r="2133" spans="1:7" x14ac:dyDescent="0.25">
      <c r="A2133" s="191">
        <v>2132</v>
      </c>
      <c r="B2133" s="191" t="s">
        <v>3173</v>
      </c>
      <c r="C2133" s="191" t="s">
        <v>8133</v>
      </c>
      <c r="D2133" s="191" t="s">
        <v>3160</v>
      </c>
      <c r="E2133" s="191" t="s">
        <v>3185</v>
      </c>
      <c r="F2133" s="191" t="s">
        <v>8134</v>
      </c>
      <c r="G2133" s="191">
        <v>8</v>
      </c>
    </row>
    <row r="2134" spans="1:7" x14ac:dyDescent="0.25">
      <c r="A2134" s="191">
        <v>2133</v>
      </c>
      <c r="B2134" s="191" t="s">
        <v>3173</v>
      </c>
      <c r="C2134" s="191" t="s">
        <v>8133</v>
      </c>
      <c r="D2134" s="191" t="s">
        <v>3160</v>
      </c>
      <c r="E2134" s="191" t="s">
        <v>3185</v>
      </c>
      <c r="F2134" s="191" t="s">
        <v>8134</v>
      </c>
      <c r="G2134" s="191">
        <v>8</v>
      </c>
    </row>
    <row r="2135" spans="1:7" x14ac:dyDescent="0.25">
      <c r="A2135" s="191">
        <v>2134</v>
      </c>
      <c r="B2135" s="191" t="s">
        <v>3173</v>
      </c>
      <c r="C2135" s="191" t="s">
        <v>8133</v>
      </c>
      <c r="D2135" s="191" t="s">
        <v>3160</v>
      </c>
      <c r="E2135" s="191" t="s">
        <v>3185</v>
      </c>
      <c r="F2135" s="191" t="s">
        <v>8134</v>
      </c>
      <c r="G2135" s="191">
        <v>8</v>
      </c>
    </row>
    <row r="2136" spans="1:7" x14ac:dyDescent="0.25">
      <c r="A2136" s="191">
        <v>2135</v>
      </c>
      <c r="B2136" s="191" t="s">
        <v>3173</v>
      </c>
      <c r="C2136" s="191" t="s">
        <v>8133</v>
      </c>
      <c r="D2136" s="191" t="s">
        <v>3160</v>
      </c>
      <c r="E2136" s="191" t="s">
        <v>3185</v>
      </c>
      <c r="F2136" s="191" t="s">
        <v>8134</v>
      </c>
      <c r="G2136" s="191">
        <v>8</v>
      </c>
    </row>
    <row r="2137" spans="1:7" x14ac:dyDescent="0.25">
      <c r="A2137" s="191">
        <v>2136</v>
      </c>
      <c r="B2137" s="191" t="s">
        <v>5717</v>
      </c>
      <c r="C2137" s="191" t="s">
        <v>8133</v>
      </c>
      <c r="D2137" s="191" t="s">
        <v>3160</v>
      </c>
      <c r="E2137" s="191" t="s">
        <v>3186</v>
      </c>
      <c r="F2137" s="191" t="s">
        <v>8135</v>
      </c>
      <c r="G2137" s="191">
        <v>13</v>
      </c>
    </row>
    <row r="2138" spans="1:7" x14ac:dyDescent="0.25">
      <c r="A2138" s="191">
        <v>2137</v>
      </c>
      <c r="B2138" s="191" t="s">
        <v>3173</v>
      </c>
      <c r="C2138" s="191" t="s">
        <v>8133</v>
      </c>
      <c r="D2138" s="191" t="s">
        <v>3160</v>
      </c>
      <c r="E2138" s="191" t="s">
        <v>3185</v>
      </c>
      <c r="F2138" s="191" t="s">
        <v>8134</v>
      </c>
      <c r="G2138" s="191">
        <v>8</v>
      </c>
    </row>
    <row r="2139" spans="1:7" x14ac:dyDescent="0.25">
      <c r="A2139" s="191">
        <v>2138</v>
      </c>
      <c r="B2139" s="191" t="s">
        <v>5717</v>
      </c>
      <c r="C2139" s="191" t="s">
        <v>8133</v>
      </c>
      <c r="D2139" s="191" t="s">
        <v>3160</v>
      </c>
      <c r="E2139" s="191" t="s">
        <v>3186</v>
      </c>
      <c r="F2139" s="191" t="s">
        <v>8135</v>
      </c>
      <c r="G2139" s="191">
        <v>13</v>
      </c>
    </row>
    <row r="2140" spans="1:7" x14ac:dyDescent="0.25">
      <c r="A2140" s="191">
        <v>2139</v>
      </c>
      <c r="B2140" s="191" t="s">
        <v>3173</v>
      </c>
      <c r="C2140" s="191" t="s">
        <v>8133</v>
      </c>
      <c r="D2140" s="191" t="s">
        <v>3160</v>
      </c>
      <c r="E2140" s="191" t="s">
        <v>3185</v>
      </c>
      <c r="F2140" s="191" t="s">
        <v>8134</v>
      </c>
      <c r="G2140" s="191">
        <v>8</v>
      </c>
    </row>
    <row r="2141" spans="1:7" x14ac:dyDescent="0.25">
      <c r="A2141" s="191">
        <v>2140</v>
      </c>
      <c r="B2141" s="191" t="s">
        <v>3173</v>
      </c>
      <c r="C2141" s="191" t="s">
        <v>8133</v>
      </c>
      <c r="D2141" s="191" t="s">
        <v>3160</v>
      </c>
      <c r="E2141" s="191" t="s">
        <v>3185</v>
      </c>
      <c r="F2141" s="191" t="s">
        <v>8134</v>
      </c>
      <c r="G2141" s="191">
        <v>8</v>
      </c>
    </row>
    <row r="2142" spans="1:7" x14ac:dyDescent="0.25">
      <c r="A2142" s="191">
        <v>2141</v>
      </c>
      <c r="B2142" s="191" t="s">
        <v>3173</v>
      </c>
      <c r="C2142" s="191" t="s">
        <v>8133</v>
      </c>
      <c r="D2142" s="191" t="s">
        <v>3160</v>
      </c>
      <c r="E2142" s="191" t="s">
        <v>3185</v>
      </c>
      <c r="F2142" s="191" t="s">
        <v>8134</v>
      </c>
      <c r="G2142" s="191">
        <v>8</v>
      </c>
    </row>
    <row r="2143" spans="1:7" x14ac:dyDescent="0.25">
      <c r="A2143" s="191">
        <v>2142</v>
      </c>
      <c r="B2143" s="191" t="s">
        <v>5717</v>
      </c>
      <c r="C2143" s="191" t="s">
        <v>8133</v>
      </c>
      <c r="D2143" s="191" t="s">
        <v>3160</v>
      </c>
      <c r="E2143" s="191" t="s">
        <v>3186</v>
      </c>
      <c r="F2143" s="191" t="s">
        <v>8135</v>
      </c>
      <c r="G2143" s="191">
        <v>13</v>
      </c>
    </row>
    <row r="2144" spans="1:7" x14ac:dyDescent="0.25">
      <c r="A2144" s="191">
        <v>2143</v>
      </c>
      <c r="B2144" s="191" t="s">
        <v>5717</v>
      </c>
      <c r="C2144" s="191" t="s">
        <v>8133</v>
      </c>
      <c r="D2144" s="191" t="s">
        <v>3160</v>
      </c>
      <c r="E2144" s="191" t="s">
        <v>3186</v>
      </c>
      <c r="F2144" s="191" t="s">
        <v>8135</v>
      </c>
      <c r="G2144" s="191">
        <v>13</v>
      </c>
    </row>
    <row r="2145" spans="1:7" x14ac:dyDescent="0.25">
      <c r="A2145" s="191">
        <v>2144</v>
      </c>
      <c r="B2145" s="191" t="s">
        <v>5717</v>
      </c>
      <c r="C2145" s="191" t="s">
        <v>8133</v>
      </c>
      <c r="D2145" s="191" t="s">
        <v>3160</v>
      </c>
      <c r="E2145" s="191" t="s">
        <v>3186</v>
      </c>
      <c r="F2145" s="191" t="s">
        <v>8135</v>
      </c>
      <c r="G2145" s="191">
        <v>13</v>
      </c>
    </row>
    <row r="2146" spans="1:7" x14ac:dyDescent="0.25">
      <c r="A2146" s="191">
        <v>2145</v>
      </c>
      <c r="B2146" s="191" t="s">
        <v>3173</v>
      </c>
      <c r="C2146" s="191" t="s">
        <v>8133</v>
      </c>
      <c r="D2146" s="191" t="s">
        <v>3160</v>
      </c>
      <c r="E2146" s="191" t="s">
        <v>3185</v>
      </c>
      <c r="F2146" s="191" t="s">
        <v>8134</v>
      </c>
      <c r="G2146" s="191">
        <v>8</v>
      </c>
    </row>
    <row r="2147" spans="1:7" x14ac:dyDescent="0.25">
      <c r="A2147" s="191">
        <v>2146</v>
      </c>
      <c r="B2147" s="191" t="s">
        <v>5717</v>
      </c>
      <c r="C2147" s="191" t="s">
        <v>8133</v>
      </c>
      <c r="D2147" s="191" t="s">
        <v>3160</v>
      </c>
      <c r="E2147" s="191" t="s">
        <v>3186</v>
      </c>
      <c r="F2147" s="191" t="s">
        <v>8135</v>
      </c>
      <c r="G2147" s="191">
        <v>13</v>
      </c>
    </row>
    <row r="2148" spans="1:7" x14ac:dyDescent="0.25">
      <c r="A2148" s="191">
        <v>2147</v>
      </c>
      <c r="B2148" s="191" t="s">
        <v>5717</v>
      </c>
      <c r="C2148" s="191" t="s">
        <v>8133</v>
      </c>
      <c r="D2148" s="191" t="s">
        <v>3160</v>
      </c>
      <c r="E2148" s="191" t="s">
        <v>3186</v>
      </c>
      <c r="F2148" s="191" t="s">
        <v>8135</v>
      </c>
      <c r="G2148" s="191">
        <v>13</v>
      </c>
    </row>
    <row r="2149" spans="1:7" x14ac:dyDescent="0.25">
      <c r="A2149" s="191">
        <v>2148</v>
      </c>
      <c r="B2149" s="191" t="s">
        <v>5717</v>
      </c>
      <c r="C2149" s="191" t="s">
        <v>8133</v>
      </c>
      <c r="D2149" s="191" t="s">
        <v>3160</v>
      </c>
      <c r="E2149" s="191" t="s">
        <v>3186</v>
      </c>
      <c r="F2149" s="191" t="s">
        <v>8135</v>
      </c>
      <c r="G2149" s="191">
        <v>13</v>
      </c>
    </row>
    <row r="2150" spans="1:7" x14ac:dyDescent="0.25">
      <c r="A2150" s="191">
        <v>2149</v>
      </c>
      <c r="B2150" s="191" t="s">
        <v>5717</v>
      </c>
      <c r="C2150" s="191" t="s">
        <v>8133</v>
      </c>
      <c r="D2150" s="191" t="s">
        <v>3160</v>
      </c>
      <c r="E2150" s="191" t="s">
        <v>3186</v>
      </c>
      <c r="F2150" s="191" t="s">
        <v>8135</v>
      </c>
      <c r="G2150" s="191">
        <v>13</v>
      </c>
    </row>
    <row r="2151" spans="1:7" x14ac:dyDescent="0.25">
      <c r="A2151" s="191">
        <v>2150</v>
      </c>
      <c r="B2151" s="191" t="s">
        <v>3173</v>
      </c>
      <c r="C2151" s="191" t="s">
        <v>8133</v>
      </c>
      <c r="D2151" s="191" t="s">
        <v>3160</v>
      </c>
      <c r="E2151" s="191" t="s">
        <v>3185</v>
      </c>
      <c r="F2151" s="191" t="s">
        <v>8134</v>
      </c>
      <c r="G2151" s="191">
        <v>8</v>
      </c>
    </row>
    <row r="2152" spans="1:7" x14ac:dyDescent="0.25">
      <c r="A2152" s="191">
        <v>2151</v>
      </c>
      <c r="B2152" s="191" t="s">
        <v>5717</v>
      </c>
      <c r="C2152" s="191" t="s">
        <v>8133</v>
      </c>
      <c r="D2152" s="191" t="s">
        <v>3160</v>
      </c>
      <c r="E2152" s="191" t="s">
        <v>3186</v>
      </c>
      <c r="F2152" s="191" t="s">
        <v>8135</v>
      </c>
      <c r="G2152" s="191">
        <v>13</v>
      </c>
    </row>
    <row r="2153" spans="1:7" x14ac:dyDescent="0.25">
      <c r="A2153" s="191">
        <v>2152</v>
      </c>
      <c r="B2153" s="191" t="s">
        <v>5717</v>
      </c>
      <c r="C2153" s="191" t="s">
        <v>8133</v>
      </c>
      <c r="D2153" s="191" t="s">
        <v>3160</v>
      </c>
      <c r="E2153" s="191" t="s">
        <v>3186</v>
      </c>
      <c r="F2153" s="191" t="s">
        <v>8135</v>
      </c>
      <c r="G2153" s="191">
        <v>13</v>
      </c>
    </row>
    <row r="2154" spans="1:7" x14ac:dyDescent="0.25">
      <c r="A2154" s="191">
        <v>2153</v>
      </c>
      <c r="B2154" s="191" t="s">
        <v>5717</v>
      </c>
      <c r="C2154" s="191" t="s">
        <v>8133</v>
      </c>
      <c r="D2154" s="191" t="s">
        <v>3160</v>
      </c>
      <c r="E2154" s="191" t="s">
        <v>3186</v>
      </c>
      <c r="F2154" s="191" t="s">
        <v>8135</v>
      </c>
      <c r="G2154" s="191">
        <v>13</v>
      </c>
    </row>
    <row r="2155" spans="1:7" x14ac:dyDescent="0.25">
      <c r="A2155" s="191">
        <v>2154</v>
      </c>
      <c r="B2155" s="191" t="s">
        <v>5717</v>
      </c>
      <c r="C2155" s="191" t="s">
        <v>8133</v>
      </c>
      <c r="D2155" s="191" t="s">
        <v>3160</v>
      </c>
      <c r="E2155" s="191" t="s">
        <v>3186</v>
      </c>
      <c r="F2155" s="191" t="s">
        <v>8135</v>
      </c>
      <c r="G2155" s="191">
        <v>13</v>
      </c>
    </row>
    <row r="2156" spans="1:7" x14ac:dyDescent="0.25">
      <c r="A2156" s="191">
        <v>2155</v>
      </c>
      <c r="B2156" s="191" t="s">
        <v>3173</v>
      </c>
      <c r="C2156" s="191" t="s">
        <v>8133</v>
      </c>
      <c r="D2156" s="191" t="s">
        <v>3160</v>
      </c>
      <c r="E2156" s="191" t="s">
        <v>3185</v>
      </c>
      <c r="F2156" s="191" t="s">
        <v>8134</v>
      </c>
      <c r="G2156" s="191">
        <v>8</v>
      </c>
    </row>
    <row r="2157" spans="1:7" x14ac:dyDescent="0.25">
      <c r="A2157" s="191">
        <v>2156</v>
      </c>
      <c r="B2157" s="191" t="s">
        <v>5717</v>
      </c>
      <c r="C2157" s="191" t="s">
        <v>8133</v>
      </c>
      <c r="D2157" s="191" t="s">
        <v>3160</v>
      </c>
      <c r="E2157" s="191" t="s">
        <v>3186</v>
      </c>
      <c r="F2157" s="191" t="s">
        <v>8135</v>
      </c>
      <c r="G2157" s="191">
        <v>13</v>
      </c>
    </row>
    <row r="2158" spans="1:7" x14ac:dyDescent="0.25">
      <c r="A2158" s="191">
        <v>2157</v>
      </c>
      <c r="B2158" s="191" t="s">
        <v>3173</v>
      </c>
      <c r="C2158" s="191" t="s">
        <v>8133</v>
      </c>
      <c r="D2158" s="191" t="s">
        <v>3160</v>
      </c>
      <c r="E2158" s="191" t="s">
        <v>3185</v>
      </c>
      <c r="F2158" s="191" t="s">
        <v>8134</v>
      </c>
      <c r="G2158" s="191">
        <v>8</v>
      </c>
    </row>
    <row r="2159" spans="1:7" x14ac:dyDescent="0.25">
      <c r="A2159" s="191">
        <v>2158</v>
      </c>
      <c r="B2159" s="191" t="s">
        <v>5717</v>
      </c>
      <c r="C2159" s="191" t="s">
        <v>8133</v>
      </c>
      <c r="D2159" s="191" t="s">
        <v>3160</v>
      </c>
      <c r="E2159" s="191" t="s">
        <v>3186</v>
      </c>
      <c r="F2159" s="191" t="s">
        <v>8135</v>
      </c>
      <c r="G2159" s="191">
        <v>13</v>
      </c>
    </row>
    <row r="2160" spans="1:7" x14ac:dyDescent="0.25">
      <c r="A2160" s="191">
        <v>2159</v>
      </c>
      <c r="B2160" s="191" t="s">
        <v>5717</v>
      </c>
      <c r="C2160" s="191" t="s">
        <v>8133</v>
      </c>
      <c r="D2160" s="191" t="s">
        <v>3160</v>
      </c>
      <c r="E2160" s="191" t="s">
        <v>3186</v>
      </c>
      <c r="F2160" s="191" t="s">
        <v>8135</v>
      </c>
      <c r="G2160" s="191">
        <v>13</v>
      </c>
    </row>
    <row r="2161" spans="1:7" x14ac:dyDescent="0.25">
      <c r="A2161" s="191">
        <v>2160</v>
      </c>
      <c r="B2161" s="191" t="s">
        <v>5717</v>
      </c>
      <c r="C2161" s="191" t="s">
        <v>8133</v>
      </c>
      <c r="D2161" s="191" t="s">
        <v>3160</v>
      </c>
      <c r="E2161" s="191" t="s">
        <v>3186</v>
      </c>
      <c r="F2161" s="191" t="s">
        <v>8135</v>
      </c>
      <c r="G2161" s="191">
        <v>13</v>
      </c>
    </row>
    <row r="2162" spans="1:7" x14ac:dyDescent="0.25">
      <c r="A2162" s="191">
        <v>2161</v>
      </c>
      <c r="B2162" s="191" t="s">
        <v>3173</v>
      </c>
      <c r="C2162" s="191" t="s">
        <v>8133</v>
      </c>
      <c r="D2162" s="191" t="s">
        <v>3160</v>
      </c>
      <c r="E2162" s="191" t="s">
        <v>3185</v>
      </c>
      <c r="F2162" s="191" t="s">
        <v>8134</v>
      </c>
      <c r="G2162" s="191">
        <v>8</v>
      </c>
    </row>
    <row r="2163" spans="1:7" x14ac:dyDescent="0.25">
      <c r="A2163" s="191">
        <v>2162</v>
      </c>
      <c r="B2163" s="191" t="s">
        <v>3173</v>
      </c>
      <c r="C2163" s="191" t="s">
        <v>8133</v>
      </c>
      <c r="D2163" s="191" t="s">
        <v>3160</v>
      </c>
      <c r="E2163" s="191" t="s">
        <v>3185</v>
      </c>
      <c r="F2163" s="191" t="s">
        <v>8134</v>
      </c>
      <c r="G2163" s="191">
        <v>8</v>
      </c>
    </row>
    <row r="2164" spans="1:7" x14ac:dyDescent="0.25">
      <c r="A2164" s="191">
        <v>2163</v>
      </c>
      <c r="B2164" s="191" t="s">
        <v>3173</v>
      </c>
      <c r="C2164" s="191" t="s">
        <v>8133</v>
      </c>
      <c r="D2164" s="191" t="s">
        <v>3160</v>
      </c>
      <c r="E2164" s="191" t="s">
        <v>3185</v>
      </c>
      <c r="F2164" s="191" t="s">
        <v>8134</v>
      </c>
      <c r="G2164" s="191">
        <v>8</v>
      </c>
    </row>
    <row r="2165" spans="1:7" x14ac:dyDescent="0.25">
      <c r="A2165" s="191">
        <v>2164</v>
      </c>
      <c r="B2165" s="191" t="s">
        <v>5717</v>
      </c>
      <c r="C2165" s="191" t="s">
        <v>8133</v>
      </c>
      <c r="D2165" s="191" t="s">
        <v>3160</v>
      </c>
      <c r="E2165" s="191" t="s">
        <v>3186</v>
      </c>
      <c r="F2165" s="191" t="s">
        <v>8135</v>
      </c>
      <c r="G2165" s="191">
        <v>13</v>
      </c>
    </row>
    <row r="2166" spans="1:7" x14ac:dyDescent="0.25">
      <c r="A2166" s="191">
        <v>2165</v>
      </c>
      <c r="B2166" s="191" t="s">
        <v>3173</v>
      </c>
      <c r="C2166" s="191" t="s">
        <v>8133</v>
      </c>
      <c r="D2166" s="191" t="s">
        <v>3160</v>
      </c>
      <c r="E2166" s="191" t="s">
        <v>3185</v>
      </c>
      <c r="F2166" s="191" t="s">
        <v>8134</v>
      </c>
      <c r="G2166" s="191">
        <v>8</v>
      </c>
    </row>
    <row r="2167" spans="1:7" x14ac:dyDescent="0.25">
      <c r="A2167" s="191">
        <v>2166</v>
      </c>
      <c r="B2167" s="191" t="s">
        <v>5717</v>
      </c>
      <c r="C2167" s="191" t="s">
        <v>8133</v>
      </c>
      <c r="D2167" s="191" t="s">
        <v>3160</v>
      </c>
      <c r="E2167" s="191" t="s">
        <v>3186</v>
      </c>
      <c r="F2167" s="191" t="s">
        <v>8135</v>
      </c>
      <c r="G2167" s="191">
        <v>13</v>
      </c>
    </row>
    <row r="2168" spans="1:7" x14ac:dyDescent="0.25">
      <c r="A2168" s="191">
        <v>2167</v>
      </c>
      <c r="B2168" s="191" t="s">
        <v>3173</v>
      </c>
      <c r="C2168" s="191" t="s">
        <v>8133</v>
      </c>
      <c r="D2168" s="191" t="s">
        <v>3160</v>
      </c>
      <c r="E2168" s="191" t="s">
        <v>3185</v>
      </c>
      <c r="F2168" s="191" t="s">
        <v>8134</v>
      </c>
      <c r="G2168" s="191">
        <v>8</v>
      </c>
    </row>
    <row r="2169" spans="1:7" x14ac:dyDescent="0.25">
      <c r="A2169" s="191">
        <v>2168</v>
      </c>
      <c r="B2169" s="191" t="s">
        <v>5717</v>
      </c>
      <c r="C2169" s="191" t="s">
        <v>8133</v>
      </c>
      <c r="D2169" s="191" t="s">
        <v>3160</v>
      </c>
      <c r="E2169" s="191" t="s">
        <v>3186</v>
      </c>
      <c r="F2169" s="191" t="s">
        <v>8135</v>
      </c>
      <c r="G2169" s="191">
        <v>13</v>
      </c>
    </row>
    <row r="2170" spans="1:7" x14ac:dyDescent="0.25">
      <c r="A2170" s="191">
        <v>2169</v>
      </c>
      <c r="B2170" s="191" t="s">
        <v>5717</v>
      </c>
      <c r="C2170" s="191" t="s">
        <v>8133</v>
      </c>
      <c r="D2170" s="191" t="s">
        <v>3160</v>
      </c>
      <c r="E2170" s="191" t="s">
        <v>3186</v>
      </c>
      <c r="F2170" s="191" t="s">
        <v>8135</v>
      </c>
      <c r="G2170" s="191">
        <v>13</v>
      </c>
    </row>
    <row r="2171" spans="1:7" x14ac:dyDescent="0.25">
      <c r="A2171" s="191">
        <v>2170</v>
      </c>
      <c r="B2171" s="191" t="s">
        <v>5717</v>
      </c>
      <c r="C2171" s="191" t="s">
        <v>8133</v>
      </c>
      <c r="D2171" s="191" t="s">
        <v>3160</v>
      </c>
      <c r="E2171" s="191" t="s">
        <v>3186</v>
      </c>
      <c r="F2171" s="191" t="s">
        <v>8135</v>
      </c>
      <c r="G2171" s="191">
        <v>13</v>
      </c>
    </row>
    <row r="2172" spans="1:7" x14ac:dyDescent="0.25">
      <c r="A2172" s="191">
        <v>2171</v>
      </c>
      <c r="B2172" s="191" t="s">
        <v>3173</v>
      </c>
      <c r="C2172" s="191" t="s">
        <v>8133</v>
      </c>
      <c r="D2172" s="191" t="s">
        <v>3160</v>
      </c>
      <c r="E2172" s="191" t="s">
        <v>3185</v>
      </c>
      <c r="F2172" s="191" t="s">
        <v>8134</v>
      </c>
      <c r="G2172" s="191">
        <v>8</v>
      </c>
    </row>
    <row r="2173" spans="1:7" x14ac:dyDescent="0.25">
      <c r="A2173" s="191">
        <v>2172</v>
      </c>
      <c r="B2173" s="191" t="s">
        <v>3173</v>
      </c>
      <c r="C2173" s="191" t="s">
        <v>8133</v>
      </c>
      <c r="D2173" s="191" t="s">
        <v>3160</v>
      </c>
      <c r="E2173" s="191" t="s">
        <v>3185</v>
      </c>
      <c r="F2173" s="191" t="s">
        <v>8134</v>
      </c>
      <c r="G2173" s="191">
        <v>8</v>
      </c>
    </row>
    <row r="2174" spans="1:7" x14ac:dyDescent="0.25">
      <c r="A2174" s="191">
        <v>2173</v>
      </c>
      <c r="B2174" s="191" t="s">
        <v>3173</v>
      </c>
      <c r="C2174" s="191" t="s">
        <v>8133</v>
      </c>
      <c r="D2174" s="191" t="s">
        <v>3160</v>
      </c>
      <c r="E2174" s="191" t="s">
        <v>3185</v>
      </c>
      <c r="F2174" s="191" t="s">
        <v>8134</v>
      </c>
      <c r="G2174" s="191">
        <v>8</v>
      </c>
    </row>
    <row r="2175" spans="1:7" x14ac:dyDescent="0.25">
      <c r="A2175" s="191">
        <v>2174</v>
      </c>
      <c r="B2175" s="191" t="s">
        <v>5717</v>
      </c>
      <c r="C2175" s="191" t="s">
        <v>8133</v>
      </c>
      <c r="D2175" s="191" t="s">
        <v>3160</v>
      </c>
      <c r="E2175" s="191" t="s">
        <v>3186</v>
      </c>
      <c r="F2175" s="191" t="s">
        <v>8135</v>
      </c>
      <c r="G2175" s="191">
        <v>13</v>
      </c>
    </row>
    <row r="2176" spans="1:7" x14ac:dyDescent="0.25">
      <c r="A2176" s="191">
        <v>2175</v>
      </c>
      <c r="B2176" s="191" t="s">
        <v>3173</v>
      </c>
      <c r="C2176" s="191" t="s">
        <v>8133</v>
      </c>
      <c r="D2176" s="191" t="s">
        <v>3160</v>
      </c>
      <c r="E2176" s="191" t="s">
        <v>3185</v>
      </c>
      <c r="F2176" s="191" t="s">
        <v>8134</v>
      </c>
      <c r="G2176" s="191">
        <v>8</v>
      </c>
    </row>
    <row r="2177" spans="1:7" x14ac:dyDescent="0.25">
      <c r="A2177" s="191">
        <v>2176</v>
      </c>
      <c r="B2177" s="191" t="s">
        <v>3173</v>
      </c>
      <c r="C2177" s="191" t="s">
        <v>8133</v>
      </c>
      <c r="D2177" s="191" t="s">
        <v>3160</v>
      </c>
      <c r="E2177" s="191" t="s">
        <v>3185</v>
      </c>
      <c r="F2177" s="191" t="s">
        <v>8134</v>
      </c>
      <c r="G2177" s="191">
        <v>8</v>
      </c>
    </row>
    <row r="2178" spans="1:7" x14ac:dyDescent="0.25">
      <c r="A2178" s="191">
        <v>2177</v>
      </c>
      <c r="B2178" s="191" t="s">
        <v>3173</v>
      </c>
      <c r="C2178" s="191" t="s">
        <v>8133</v>
      </c>
      <c r="D2178" s="191" t="s">
        <v>3160</v>
      </c>
      <c r="E2178" s="191" t="s">
        <v>3185</v>
      </c>
      <c r="F2178" s="191" t="s">
        <v>8134</v>
      </c>
      <c r="G2178" s="191">
        <v>8</v>
      </c>
    </row>
    <row r="2179" spans="1:7" x14ac:dyDescent="0.25">
      <c r="A2179" s="191">
        <v>2178</v>
      </c>
      <c r="B2179" s="191" t="s">
        <v>3173</v>
      </c>
      <c r="C2179" s="191" t="s">
        <v>8133</v>
      </c>
      <c r="D2179" s="191" t="s">
        <v>3160</v>
      </c>
      <c r="E2179" s="191" t="s">
        <v>3185</v>
      </c>
      <c r="F2179" s="191" t="s">
        <v>8134</v>
      </c>
      <c r="G2179" s="191">
        <v>8</v>
      </c>
    </row>
    <row r="2180" spans="1:7" x14ac:dyDescent="0.25">
      <c r="A2180" s="191">
        <v>2179</v>
      </c>
      <c r="B2180" s="191" t="s">
        <v>3173</v>
      </c>
      <c r="C2180" s="191" t="s">
        <v>8133</v>
      </c>
      <c r="D2180" s="191" t="s">
        <v>3160</v>
      </c>
      <c r="E2180" s="191" t="s">
        <v>3185</v>
      </c>
      <c r="F2180" s="191" t="s">
        <v>8134</v>
      </c>
      <c r="G2180" s="191">
        <v>8</v>
      </c>
    </row>
    <row r="2181" spans="1:7" x14ac:dyDescent="0.25">
      <c r="A2181" s="191">
        <v>2180</v>
      </c>
      <c r="B2181" s="191" t="s">
        <v>3173</v>
      </c>
      <c r="C2181" s="191" t="s">
        <v>8133</v>
      </c>
      <c r="D2181" s="191" t="s">
        <v>3160</v>
      </c>
      <c r="E2181" s="191" t="s">
        <v>3185</v>
      </c>
      <c r="F2181" s="191" t="s">
        <v>8134</v>
      </c>
      <c r="G2181" s="191">
        <v>8</v>
      </c>
    </row>
    <row r="2182" spans="1:7" x14ac:dyDescent="0.25">
      <c r="A2182" s="191">
        <v>2181</v>
      </c>
      <c r="B2182" s="191" t="s">
        <v>3173</v>
      </c>
      <c r="C2182" s="191" t="s">
        <v>8133</v>
      </c>
      <c r="D2182" s="191" t="s">
        <v>3160</v>
      </c>
      <c r="E2182" s="191" t="s">
        <v>3185</v>
      </c>
      <c r="F2182" s="191" t="s">
        <v>8134</v>
      </c>
      <c r="G2182" s="191">
        <v>8</v>
      </c>
    </row>
    <row r="2183" spans="1:7" x14ac:dyDescent="0.25">
      <c r="A2183" s="191">
        <v>2182</v>
      </c>
      <c r="B2183" s="191" t="s">
        <v>3173</v>
      </c>
      <c r="C2183" s="191" t="s">
        <v>8133</v>
      </c>
      <c r="D2183" s="191" t="s">
        <v>3160</v>
      </c>
      <c r="E2183" s="191" t="s">
        <v>3185</v>
      </c>
      <c r="F2183" s="191" t="s">
        <v>8134</v>
      </c>
      <c r="G2183" s="191">
        <v>8</v>
      </c>
    </row>
    <row r="2184" spans="1:7" x14ac:dyDescent="0.25">
      <c r="A2184" s="191">
        <v>2183</v>
      </c>
      <c r="B2184" s="191" t="s">
        <v>3173</v>
      </c>
      <c r="C2184" s="191" t="s">
        <v>8133</v>
      </c>
      <c r="D2184" s="191" t="s">
        <v>3160</v>
      </c>
      <c r="E2184" s="191" t="s">
        <v>3185</v>
      </c>
      <c r="F2184" s="191" t="s">
        <v>8134</v>
      </c>
      <c r="G2184" s="191">
        <v>8</v>
      </c>
    </row>
    <row r="2185" spans="1:7" x14ac:dyDescent="0.25">
      <c r="A2185" s="191">
        <v>2184</v>
      </c>
      <c r="B2185" s="191" t="s">
        <v>3173</v>
      </c>
      <c r="C2185" s="191" t="s">
        <v>8133</v>
      </c>
      <c r="D2185" s="191" t="s">
        <v>3160</v>
      </c>
      <c r="E2185" s="191" t="s">
        <v>3185</v>
      </c>
      <c r="F2185" s="191" t="s">
        <v>8134</v>
      </c>
      <c r="G2185" s="191">
        <v>8</v>
      </c>
    </row>
    <row r="2186" spans="1:7" x14ac:dyDescent="0.25">
      <c r="A2186" s="191">
        <v>2185</v>
      </c>
      <c r="B2186" s="191" t="s">
        <v>5717</v>
      </c>
      <c r="C2186" s="191" t="s">
        <v>8133</v>
      </c>
      <c r="D2186" s="191" t="s">
        <v>3160</v>
      </c>
      <c r="E2186" s="191" t="s">
        <v>3186</v>
      </c>
      <c r="F2186" s="191" t="s">
        <v>8135</v>
      </c>
      <c r="G2186" s="191">
        <v>13</v>
      </c>
    </row>
    <row r="2187" spans="1:7" x14ac:dyDescent="0.25">
      <c r="A2187" s="191">
        <v>2186</v>
      </c>
      <c r="B2187" s="191" t="s">
        <v>5717</v>
      </c>
      <c r="C2187" s="191" t="s">
        <v>8133</v>
      </c>
      <c r="D2187" s="191" t="s">
        <v>3160</v>
      </c>
      <c r="E2187" s="191" t="s">
        <v>3186</v>
      </c>
      <c r="F2187" s="191" t="s">
        <v>8135</v>
      </c>
      <c r="G2187" s="191">
        <v>13</v>
      </c>
    </row>
    <row r="2188" spans="1:7" x14ac:dyDescent="0.25">
      <c r="A2188" s="191">
        <v>2187</v>
      </c>
      <c r="B2188" s="191" t="s">
        <v>5717</v>
      </c>
      <c r="C2188" s="191" t="s">
        <v>8133</v>
      </c>
      <c r="D2188" s="191" t="s">
        <v>3160</v>
      </c>
      <c r="E2188" s="191" t="s">
        <v>3186</v>
      </c>
      <c r="F2188" s="191" t="s">
        <v>8135</v>
      </c>
      <c r="G2188" s="191">
        <v>13</v>
      </c>
    </row>
    <row r="2189" spans="1:7" x14ac:dyDescent="0.25">
      <c r="A2189" s="191">
        <v>2188</v>
      </c>
      <c r="B2189" s="191" t="s">
        <v>5717</v>
      </c>
      <c r="C2189" s="191" t="s">
        <v>8133</v>
      </c>
      <c r="D2189" s="191" t="s">
        <v>3160</v>
      </c>
      <c r="E2189" s="191" t="s">
        <v>3186</v>
      </c>
      <c r="F2189" s="191" t="s">
        <v>8135</v>
      </c>
      <c r="G2189" s="191">
        <v>13</v>
      </c>
    </row>
    <row r="2190" spans="1:7" x14ac:dyDescent="0.25">
      <c r="A2190" s="191">
        <v>2189</v>
      </c>
      <c r="B2190" s="191" t="s">
        <v>5717</v>
      </c>
      <c r="C2190" s="191" t="s">
        <v>8133</v>
      </c>
      <c r="D2190" s="191" t="s">
        <v>3160</v>
      </c>
      <c r="E2190" s="191" t="s">
        <v>3186</v>
      </c>
      <c r="F2190" s="191" t="s">
        <v>8135</v>
      </c>
      <c r="G2190" s="191">
        <v>13</v>
      </c>
    </row>
    <row r="2191" spans="1:7" x14ac:dyDescent="0.25">
      <c r="A2191" s="191">
        <v>2190</v>
      </c>
      <c r="B2191" s="191" t="s">
        <v>5717</v>
      </c>
      <c r="C2191" s="191" t="s">
        <v>8133</v>
      </c>
      <c r="D2191" s="191" t="s">
        <v>3160</v>
      </c>
      <c r="E2191" s="191" t="s">
        <v>3186</v>
      </c>
      <c r="F2191" s="191" t="s">
        <v>8135</v>
      </c>
      <c r="G2191" s="191">
        <v>13</v>
      </c>
    </row>
    <row r="2192" spans="1:7" x14ac:dyDescent="0.25">
      <c r="A2192" s="191">
        <v>2191</v>
      </c>
      <c r="B2192" s="191" t="s">
        <v>5717</v>
      </c>
      <c r="C2192" s="191" t="s">
        <v>8133</v>
      </c>
      <c r="D2192" s="191" t="s">
        <v>3160</v>
      </c>
      <c r="E2192" s="191" t="s">
        <v>3186</v>
      </c>
      <c r="F2192" s="191" t="s">
        <v>8135</v>
      </c>
      <c r="G2192" s="191">
        <v>13</v>
      </c>
    </row>
    <row r="2193" spans="1:7" x14ac:dyDescent="0.25">
      <c r="A2193" s="191">
        <v>2192</v>
      </c>
      <c r="B2193" s="191" t="s">
        <v>5717</v>
      </c>
      <c r="C2193" s="191" t="s">
        <v>8133</v>
      </c>
      <c r="D2193" s="191" t="s">
        <v>3160</v>
      </c>
      <c r="E2193" s="191" t="s">
        <v>3186</v>
      </c>
      <c r="F2193" s="191" t="s">
        <v>8135</v>
      </c>
      <c r="G2193" s="191">
        <v>13</v>
      </c>
    </row>
    <row r="2194" spans="1:7" x14ac:dyDescent="0.25">
      <c r="A2194" s="191">
        <v>2193</v>
      </c>
      <c r="B2194" s="191" t="s">
        <v>5717</v>
      </c>
      <c r="C2194" s="191" t="s">
        <v>8133</v>
      </c>
      <c r="D2194" s="191" t="s">
        <v>3160</v>
      </c>
      <c r="E2194" s="191" t="s">
        <v>3186</v>
      </c>
      <c r="F2194" s="191" t="s">
        <v>8135</v>
      </c>
      <c r="G2194" s="191">
        <v>13</v>
      </c>
    </row>
    <row r="2195" spans="1:7" x14ac:dyDescent="0.25">
      <c r="A2195" s="191">
        <v>2194</v>
      </c>
      <c r="B2195" s="191" t="s">
        <v>5717</v>
      </c>
      <c r="C2195" s="191" t="s">
        <v>8133</v>
      </c>
      <c r="D2195" s="191" t="s">
        <v>3160</v>
      </c>
      <c r="E2195" s="191" t="s">
        <v>3186</v>
      </c>
      <c r="F2195" s="191" t="s">
        <v>8135</v>
      </c>
      <c r="G2195" s="191">
        <v>13</v>
      </c>
    </row>
    <row r="2196" spans="1:7" x14ac:dyDescent="0.25">
      <c r="A2196" s="191">
        <v>2195</v>
      </c>
      <c r="B2196" s="191" t="s">
        <v>5717</v>
      </c>
      <c r="C2196" s="191" t="s">
        <v>8133</v>
      </c>
      <c r="D2196" s="191" t="s">
        <v>3160</v>
      </c>
      <c r="E2196" s="191" t="s">
        <v>3186</v>
      </c>
      <c r="F2196" s="191" t="s">
        <v>8135</v>
      </c>
      <c r="G2196" s="191">
        <v>13</v>
      </c>
    </row>
    <row r="2197" spans="1:7" x14ac:dyDescent="0.25">
      <c r="A2197" s="191">
        <v>2196</v>
      </c>
      <c r="B2197" s="191" t="s">
        <v>5717</v>
      </c>
      <c r="C2197" s="191" t="s">
        <v>8133</v>
      </c>
      <c r="D2197" s="191" t="s">
        <v>3160</v>
      </c>
      <c r="E2197" s="191" t="s">
        <v>3186</v>
      </c>
      <c r="F2197" s="191" t="s">
        <v>8135</v>
      </c>
      <c r="G2197" s="191">
        <v>13</v>
      </c>
    </row>
    <row r="2198" spans="1:7" x14ac:dyDescent="0.25">
      <c r="A2198" s="191">
        <v>2197</v>
      </c>
      <c r="B2198" s="191" t="s">
        <v>5717</v>
      </c>
      <c r="C2198" s="191" t="s">
        <v>8133</v>
      </c>
      <c r="D2198" s="191" t="s">
        <v>3160</v>
      </c>
      <c r="E2198" s="191" t="s">
        <v>3186</v>
      </c>
      <c r="F2198" s="191" t="s">
        <v>8135</v>
      </c>
      <c r="G2198" s="191">
        <v>13</v>
      </c>
    </row>
    <row r="2199" spans="1:7" x14ac:dyDescent="0.25">
      <c r="A2199" s="191">
        <v>2198</v>
      </c>
      <c r="B2199" s="191" t="s">
        <v>5717</v>
      </c>
      <c r="C2199" s="191" t="s">
        <v>8133</v>
      </c>
      <c r="D2199" s="191" t="s">
        <v>3160</v>
      </c>
      <c r="E2199" s="191" t="s">
        <v>3186</v>
      </c>
      <c r="F2199" s="191" t="s">
        <v>8135</v>
      </c>
      <c r="G2199" s="191">
        <v>13</v>
      </c>
    </row>
    <row r="2200" spans="1:7" x14ac:dyDescent="0.25">
      <c r="A2200" s="191">
        <v>2199</v>
      </c>
      <c r="B2200" s="191" t="s">
        <v>5717</v>
      </c>
      <c r="C2200" s="191" t="s">
        <v>8133</v>
      </c>
      <c r="D2200" s="191" t="s">
        <v>3160</v>
      </c>
      <c r="E2200" s="191" t="s">
        <v>3186</v>
      </c>
      <c r="F2200" s="191" t="s">
        <v>8135</v>
      </c>
      <c r="G2200" s="191">
        <v>13</v>
      </c>
    </row>
    <row r="2201" spans="1:7" x14ac:dyDescent="0.25">
      <c r="A2201" s="191">
        <v>2200</v>
      </c>
      <c r="B2201" s="191" t="s">
        <v>5717</v>
      </c>
      <c r="C2201" s="191" t="s">
        <v>8133</v>
      </c>
      <c r="D2201" s="191" t="s">
        <v>3160</v>
      </c>
      <c r="E2201" s="191" t="s">
        <v>3186</v>
      </c>
      <c r="F2201" s="191" t="s">
        <v>8135</v>
      </c>
      <c r="G2201" s="191">
        <v>13</v>
      </c>
    </row>
    <row r="2202" spans="1:7" x14ac:dyDescent="0.25">
      <c r="A2202" s="191">
        <v>2201</v>
      </c>
      <c r="B2202" s="191" t="s">
        <v>5717</v>
      </c>
      <c r="C2202" s="191" t="s">
        <v>8133</v>
      </c>
      <c r="D2202" s="191" t="s">
        <v>3160</v>
      </c>
      <c r="E2202" s="191" t="s">
        <v>3186</v>
      </c>
      <c r="F2202" s="191" t="s">
        <v>8135</v>
      </c>
      <c r="G2202" s="191">
        <v>13</v>
      </c>
    </row>
    <row r="2203" spans="1:7" x14ac:dyDescent="0.25">
      <c r="A2203" s="191">
        <v>2202</v>
      </c>
      <c r="B2203" s="191" t="s">
        <v>5717</v>
      </c>
      <c r="C2203" s="191" t="s">
        <v>8133</v>
      </c>
      <c r="D2203" s="191" t="s">
        <v>3160</v>
      </c>
      <c r="E2203" s="191" t="s">
        <v>3186</v>
      </c>
      <c r="F2203" s="191" t="s">
        <v>8135</v>
      </c>
      <c r="G2203" s="191">
        <v>13</v>
      </c>
    </row>
    <row r="2204" spans="1:7" x14ac:dyDescent="0.25">
      <c r="A2204" s="191">
        <v>2203</v>
      </c>
      <c r="B2204" s="191" t="s">
        <v>5717</v>
      </c>
      <c r="C2204" s="191" t="s">
        <v>8133</v>
      </c>
      <c r="D2204" s="191" t="s">
        <v>3160</v>
      </c>
      <c r="E2204" s="191" t="s">
        <v>3186</v>
      </c>
      <c r="F2204" s="191" t="s">
        <v>8135</v>
      </c>
      <c r="G2204" s="191">
        <v>13</v>
      </c>
    </row>
    <row r="2205" spans="1:7" x14ac:dyDescent="0.25">
      <c r="A2205" s="191">
        <v>2204</v>
      </c>
      <c r="B2205" s="191" t="s">
        <v>5717</v>
      </c>
      <c r="C2205" s="191" t="s">
        <v>8133</v>
      </c>
      <c r="D2205" s="191" t="s">
        <v>3160</v>
      </c>
      <c r="E2205" s="191" t="s">
        <v>3186</v>
      </c>
      <c r="F2205" s="191" t="s">
        <v>8135</v>
      </c>
      <c r="G2205" s="191">
        <v>13</v>
      </c>
    </row>
    <row r="2206" spans="1:7" x14ac:dyDescent="0.25">
      <c r="A2206" s="191">
        <v>2205</v>
      </c>
      <c r="B2206" s="191" t="s">
        <v>5717</v>
      </c>
      <c r="C2206" s="191" t="s">
        <v>8133</v>
      </c>
      <c r="D2206" s="191" t="s">
        <v>3160</v>
      </c>
      <c r="E2206" s="191" t="s">
        <v>3186</v>
      </c>
      <c r="F2206" s="191" t="s">
        <v>8135</v>
      </c>
      <c r="G2206" s="191">
        <v>13</v>
      </c>
    </row>
    <row r="2207" spans="1:7" x14ac:dyDescent="0.25">
      <c r="A2207" s="191">
        <v>2206</v>
      </c>
      <c r="B2207" s="191" t="s">
        <v>5717</v>
      </c>
      <c r="C2207" s="191" t="s">
        <v>8133</v>
      </c>
      <c r="D2207" s="191" t="s">
        <v>3160</v>
      </c>
      <c r="E2207" s="191" t="s">
        <v>3186</v>
      </c>
      <c r="F2207" s="191" t="s">
        <v>8135</v>
      </c>
      <c r="G2207" s="191">
        <v>13</v>
      </c>
    </row>
    <row r="2208" spans="1:7" x14ac:dyDescent="0.25">
      <c r="A2208" s="191">
        <v>2207</v>
      </c>
      <c r="B2208" s="191" t="s">
        <v>5717</v>
      </c>
      <c r="C2208" s="191" t="s">
        <v>8133</v>
      </c>
      <c r="D2208" s="191" t="s">
        <v>3160</v>
      </c>
      <c r="E2208" s="191" t="s">
        <v>3186</v>
      </c>
      <c r="F2208" s="191" t="s">
        <v>8135</v>
      </c>
      <c r="G2208" s="191">
        <v>13</v>
      </c>
    </row>
    <row r="2209" spans="1:7" x14ac:dyDescent="0.25">
      <c r="A2209" s="191">
        <v>2208</v>
      </c>
      <c r="B2209" s="191" t="s">
        <v>5717</v>
      </c>
      <c r="C2209" s="191" t="s">
        <v>8133</v>
      </c>
      <c r="D2209" s="191" t="s">
        <v>3160</v>
      </c>
      <c r="E2209" s="191" t="s">
        <v>3186</v>
      </c>
      <c r="F2209" s="191" t="s">
        <v>8135</v>
      </c>
      <c r="G2209" s="191">
        <v>13</v>
      </c>
    </row>
    <row r="2210" spans="1:7" x14ac:dyDescent="0.25">
      <c r="A2210" s="191">
        <v>2209</v>
      </c>
      <c r="B2210" s="191" t="s">
        <v>5717</v>
      </c>
      <c r="C2210" s="191" t="s">
        <v>8133</v>
      </c>
      <c r="D2210" s="191" t="s">
        <v>3160</v>
      </c>
      <c r="E2210" s="191" t="s">
        <v>3186</v>
      </c>
      <c r="F2210" s="191" t="s">
        <v>8135</v>
      </c>
      <c r="G2210" s="191">
        <v>13</v>
      </c>
    </row>
    <row r="2211" spans="1:7" x14ac:dyDescent="0.25">
      <c r="A2211" s="191">
        <v>2210</v>
      </c>
      <c r="B2211" s="191" t="s">
        <v>5717</v>
      </c>
      <c r="C2211" s="191" t="s">
        <v>8133</v>
      </c>
      <c r="D2211" s="191" t="s">
        <v>3160</v>
      </c>
      <c r="E2211" s="191" t="s">
        <v>3186</v>
      </c>
      <c r="F2211" s="191" t="s">
        <v>8135</v>
      </c>
      <c r="G2211" s="191">
        <v>13</v>
      </c>
    </row>
    <row r="2212" spans="1:7" x14ac:dyDescent="0.25">
      <c r="A2212" s="191">
        <v>2211</v>
      </c>
      <c r="B2212" s="191" t="s">
        <v>5717</v>
      </c>
      <c r="C2212" s="191" t="s">
        <v>8133</v>
      </c>
      <c r="D2212" s="191" t="s">
        <v>3160</v>
      </c>
      <c r="E2212" s="191" t="s">
        <v>3186</v>
      </c>
      <c r="F2212" s="191" t="s">
        <v>8135</v>
      </c>
      <c r="G2212" s="191">
        <v>13</v>
      </c>
    </row>
    <row r="2213" spans="1:7" x14ac:dyDescent="0.25">
      <c r="A2213" s="191">
        <v>2212</v>
      </c>
      <c r="B2213" s="191" t="s">
        <v>5717</v>
      </c>
      <c r="C2213" s="191" t="s">
        <v>8133</v>
      </c>
      <c r="D2213" s="191" t="s">
        <v>3160</v>
      </c>
      <c r="E2213" s="191" t="s">
        <v>3186</v>
      </c>
      <c r="F2213" s="191" t="s">
        <v>8135</v>
      </c>
      <c r="G2213" s="191">
        <v>13</v>
      </c>
    </row>
    <row r="2214" spans="1:7" x14ac:dyDescent="0.25">
      <c r="A2214" s="191">
        <v>2213</v>
      </c>
      <c r="B2214" s="191" t="s">
        <v>5717</v>
      </c>
      <c r="C2214" s="191" t="s">
        <v>8133</v>
      </c>
      <c r="D2214" s="191" t="s">
        <v>3160</v>
      </c>
      <c r="E2214" s="191" t="s">
        <v>3186</v>
      </c>
      <c r="F2214" s="191" t="s">
        <v>8135</v>
      </c>
      <c r="G2214" s="191">
        <v>13</v>
      </c>
    </row>
    <row r="2215" spans="1:7" x14ac:dyDescent="0.25">
      <c r="A2215" s="191">
        <v>2214</v>
      </c>
      <c r="B2215" s="191" t="s">
        <v>5717</v>
      </c>
      <c r="C2215" s="191" t="s">
        <v>8133</v>
      </c>
      <c r="D2215" s="191" t="s">
        <v>3160</v>
      </c>
      <c r="E2215" s="191" t="s">
        <v>3186</v>
      </c>
      <c r="F2215" s="191" t="s">
        <v>8135</v>
      </c>
      <c r="G2215" s="191">
        <v>13</v>
      </c>
    </row>
    <row r="2216" spans="1:7" x14ac:dyDescent="0.25">
      <c r="A2216" s="191">
        <v>2215</v>
      </c>
      <c r="B2216" s="191" t="s">
        <v>5717</v>
      </c>
      <c r="C2216" s="191" t="s">
        <v>8133</v>
      </c>
      <c r="D2216" s="191" t="s">
        <v>3160</v>
      </c>
      <c r="E2216" s="191" t="s">
        <v>3186</v>
      </c>
      <c r="F2216" s="191" t="s">
        <v>8135</v>
      </c>
      <c r="G2216" s="191">
        <v>13</v>
      </c>
    </row>
    <row r="2217" spans="1:7" x14ac:dyDescent="0.25">
      <c r="A2217" s="191">
        <v>2216</v>
      </c>
      <c r="B2217" s="191" t="s">
        <v>5717</v>
      </c>
      <c r="C2217" s="191" t="s">
        <v>8133</v>
      </c>
      <c r="D2217" s="191" t="s">
        <v>3160</v>
      </c>
      <c r="E2217" s="191" t="s">
        <v>3186</v>
      </c>
      <c r="F2217" s="191" t="s">
        <v>8135</v>
      </c>
      <c r="G2217" s="191">
        <v>13</v>
      </c>
    </row>
    <row r="2218" spans="1:7" x14ac:dyDescent="0.25">
      <c r="A2218" s="191">
        <v>2217</v>
      </c>
      <c r="B2218" s="191" t="s">
        <v>5717</v>
      </c>
      <c r="C2218" s="191" t="s">
        <v>8133</v>
      </c>
      <c r="D2218" s="191" t="s">
        <v>3160</v>
      </c>
      <c r="E2218" s="191" t="s">
        <v>3186</v>
      </c>
      <c r="F2218" s="191" t="s">
        <v>8135</v>
      </c>
      <c r="G2218" s="191">
        <v>13</v>
      </c>
    </row>
    <row r="2219" spans="1:7" x14ac:dyDescent="0.25">
      <c r="A2219" s="191">
        <v>2218</v>
      </c>
      <c r="B2219" s="191" t="s">
        <v>5717</v>
      </c>
      <c r="C2219" s="191" t="s">
        <v>8133</v>
      </c>
      <c r="D2219" s="191" t="s">
        <v>3160</v>
      </c>
      <c r="E2219" s="191" t="s">
        <v>3186</v>
      </c>
      <c r="F2219" s="191" t="s">
        <v>8135</v>
      </c>
      <c r="G2219" s="191">
        <v>13</v>
      </c>
    </row>
    <row r="2220" spans="1:7" x14ac:dyDescent="0.25">
      <c r="A2220" s="191">
        <v>2219</v>
      </c>
      <c r="B2220" s="191" t="s">
        <v>5717</v>
      </c>
      <c r="C2220" s="191" t="s">
        <v>8133</v>
      </c>
      <c r="D2220" s="191" t="s">
        <v>3160</v>
      </c>
      <c r="E2220" s="191" t="s">
        <v>3186</v>
      </c>
      <c r="F2220" s="191" t="s">
        <v>8135</v>
      </c>
      <c r="G2220" s="191">
        <v>13</v>
      </c>
    </row>
    <row r="2221" spans="1:7" x14ac:dyDescent="0.25">
      <c r="A2221" s="191">
        <v>2220</v>
      </c>
      <c r="B2221" s="191" t="s">
        <v>5717</v>
      </c>
      <c r="C2221" s="191" t="s">
        <v>8133</v>
      </c>
      <c r="D2221" s="191" t="s">
        <v>3160</v>
      </c>
      <c r="E2221" s="191" t="s">
        <v>3186</v>
      </c>
      <c r="F2221" s="191" t="s">
        <v>8135</v>
      </c>
      <c r="G2221" s="191">
        <v>13</v>
      </c>
    </row>
    <row r="2222" spans="1:7" x14ac:dyDescent="0.25">
      <c r="A2222" s="191">
        <v>2221</v>
      </c>
      <c r="B2222" s="191" t="s">
        <v>5717</v>
      </c>
      <c r="C2222" s="191" t="s">
        <v>8133</v>
      </c>
      <c r="D2222" s="191" t="s">
        <v>3160</v>
      </c>
      <c r="E2222" s="191" t="s">
        <v>3186</v>
      </c>
      <c r="F2222" s="191" t="s">
        <v>8135</v>
      </c>
      <c r="G2222" s="191">
        <v>13</v>
      </c>
    </row>
    <row r="2223" spans="1:7" x14ac:dyDescent="0.25">
      <c r="A2223" s="191">
        <v>2222</v>
      </c>
      <c r="B2223" s="191" t="s">
        <v>5717</v>
      </c>
      <c r="C2223" s="191" t="s">
        <v>8133</v>
      </c>
      <c r="D2223" s="191" t="s">
        <v>3160</v>
      </c>
      <c r="E2223" s="191" t="s">
        <v>3186</v>
      </c>
      <c r="F2223" s="191" t="s">
        <v>8135</v>
      </c>
      <c r="G2223" s="191">
        <v>13</v>
      </c>
    </row>
    <row r="2224" spans="1:7" x14ac:dyDescent="0.25">
      <c r="A2224" s="191">
        <v>2223</v>
      </c>
      <c r="B2224" s="191" t="s">
        <v>5717</v>
      </c>
      <c r="C2224" s="191" t="s">
        <v>8133</v>
      </c>
      <c r="D2224" s="191" t="s">
        <v>3160</v>
      </c>
      <c r="E2224" s="191" t="s">
        <v>3186</v>
      </c>
      <c r="F2224" s="191" t="s">
        <v>8135</v>
      </c>
      <c r="G2224" s="191">
        <v>13</v>
      </c>
    </row>
    <row r="2225" spans="1:7" x14ac:dyDescent="0.25">
      <c r="A2225" s="191">
        <v>2224</v>
      </c>
      <c r="B2225" s="191" t="s">
        <v>5717</v>
      </c>
      <c r="C2225" s="191" t="s">
        <v>8133</v>
      </c>
      <c r="D2225" s="191" t="s">
        <v>3160</v>
      </c>
      <c r="E2225" s="191" t="s">
        <v>3186</v>
      </c>
      <c r="F2225" s="191" t="s">
        <v>8135</v>
      </c>
      <c r="G2225" s="191">
        <v>13</v>
      </c>
    </row>
    <row r="2226" spans="1:7" x14ac:dyDescent="0.25">
      <c r="A2226" s="191">
        <v>2225</v>
      </c>
      <c r="B2226" s="191" t="s">
        <v>5717</v>
      </c>
      <c r="C2226" s="191" t="s">
        <v>8133</v>
      </c>
      <c r="D2226" s="191" t="s">
        <v>3160</v>
      </c>
      <c r="E2226" s="191" t="s">
        <v>3186</v>
      </c>
      <c r="F2226" s="191" t="s">
        <v>8135</v>
      </c>
      <c r="G2226" s="191">
        <v>13</v>
      </c>
    </row>
    <row r="2227" spans="1:7" x14ac:dyDescent="0.25">
      <c r="A2227" s="191">
        <v>2226</v>
      </c>
      <c r="B2227" s="191" t="s">
        <v>5717</v>
      </c>
      <c r="C2227" s="191" t="s">
        <v>8133</v>
      </c>
      <c r="D2227" s="191" t="s">
        <v>3160</v>
      </c>
      <c r="E2227" s="191" t="s">
        <v>3186</v>
      </c>
      <c r="F2227" s="191" t="s">
        <v>8135</v>
      </c>
      <c r="G2227" s="191">
        <v>13</v>
      </c>
    </row>
    <row r="2228" spans="1:7" x14ac:dyDescent="0.25">
      <c r="A2228" s="191">
        <v>2227</v>
      </c>
      <c r="B2228" s="191" t="s">
        <v>5717</v>
      </c>
      <c r="C2228" s="191" t="s">
        <v>8133</v>
      </c>
      <c r="D2228" s="191" t="s">
        <v>3160</v>
      </c>
      <c r="E2228" s="191" t="s">
        <v>3186</v>
      </c>
      <c r="F2228" s="191" t="s">
        <v>8135</v>
      </c>
      <c r="G2228" s="191">
        <v>13</v>
      </c>
    </row>
    <row r="2229" spans="1:7" x14ac:dyDescent="0.25">
      <c r="A2229" s="191">
        <v>2228</v>
      </c>
      <c r="B2229" s="191" t="s">
        <v>5717</v>
      </c>
      <c r="C2229" s="191" t="s">
        <v>8133</v>
      </c>
      <c r="D2229" s="191" t="s">
        <v>3160</v>
      </c>
      <c r="E2229" s="191" t="s">
        <v>3186</v>
      </c>
      <c r="F2229" s="191" t="s">
        <v>8135</v>
      </c>
      <c r="G2229" s="191">
        <v>13</v>
      </c>
    </row>
    <row r="2230" spans="1:7" x14ac:dyDescent="0.25">
      <c r="A2230" s="191">
        <v>2229</v>
      </c>
      <c r="B2230" s="191" t="s">
        <v>5717</v>
      </c>
      <c r="C2230" s="191" t="s">
        <v>8133</v>
      </c>
      <c r="D2230" s="191" t="s">
        <v>3160</v>
      </c>
      <c r="E2230" s="191" t="s">
        <v>3186</v>
      </c>
      <c r="F2230" s="191" t="s">
        <v>8135</v>
      </c>
      <c r="G2230" s="191">
        <v>13</v>
      </c>
    </row>
    <row r="2231" spans="1:7" x14ac:dyDescent="0.25">
      <c r="A2231" s="191">
        <v>2230</v>
      </c>
      <c r="B2231" s="191" t="s">
        <v>5717</v>
      </c>
      <c r="C2231" s="191" t="s">
        <v>8133</v>
      </c>
      <c r="D2231" s="191" t="s">
        <v>3160</v>
      </c>
      <c r="E2231" s="191" t="s">
        <v>3186</v>
      </c>
      <c r="F2231" s="191" t="s">
        <v>8135</v>
      </c>
      <c r="G2231" s="191">
        <v>13</v>
      </c>
    </row>
    <row r="2232" spans="1:7" x14ac:dyDescent="0.25">
      <c r="A2232" s="191">
        <v>2231</v>
      </c>
      <c r="B2232" s="191" t="s">
        <v>5717</v>
      </c>
      <c r="C2232" s="191" t="s">
        <v>8133</v>
      </c>
      <c r="D2232" s="191" t="s">
        <v>3160</v>
      </c>
      <c r="E2232" s="191" t="s">
        <v>3186</v>
      </c>
      <c r="F2232" s="191" t="s">
        <v>8135</v>
      </c>
      <c r="G2232" s="191">
        <v>13</v>
      </c>
    </row>
    <row r="2233" spans="1:7" x14ac:dyDescent="0.25">
      <c r="A2233" s="191">
        <v>2232</v>
      </c>
      <c r="B2233" s="191" t="s">
        <v>5717</v>
      </c>
      <c r="C2233" s="191" t="s">
        <v>8133</v>
      </c>
      <c r="D2233" s="191" t="s">
        <v>3160</v>
      </c>
      <c r="E2233" s="191" t="s">
        <v>3186</v>
      </c>
      <c r="F2233" s="191" t="s">
        <v>8135</v>
      </c>
      <c r="G2233" s="191">
        <v>13</v>
      </c>
    </row>
    <row r="2234" spans="1:7" x14ac:dyDescent="0.25">
      <c r="A2234" s="191">
        <v>2233</v>
      </c>
      <c r="B2234" s="191" t="s">
        <v>5717</v>
      </c>
      <c r="C2234" s="191" t="s">
        <v>8133</v>
      </c>
      <c r="D2234" s="191" t="s">
        <v>3160</v>
      </c>
      <c r="E2234" s="191" t="s">
        <v>3186</v>
      </c>
      <c r="F2234" s="191" t="s">
        <v>8135</v>
      </c>
      <c r="G2234" s="191">
        <v>13</v>
      </c>
    </row>
    <row r="2235" spans="1:7" x14ac:dyDescent="0.25">
      <c r="A2235" s="191">
        <v>2234</v>
      </c>
      <c r="B2235" s="191" t="s">
        <v>5717</v>
      </c>
      <c r="C2235" s="191" t="s">
        <v>8133</v>
      </c>
      <c r="D2235" s="191" t="s">
        <v>3160</v>
      </c>
      <c r="E2235" s="191" t="s">
        <v>3186</v>
      </c>
      <c r="F2235" s="191" t="s">
        <v>8135</v>
      </c>
      <c r="G2235" s="191">
        <v>13</v>
      </c>
    </row>
    <row r="2236" spans="1:7" x14ac:dyDescent="0.25">
      <c r="A2236" s="191">
        <v>2235</v>
      </c>
      <c r="B2236" s="191" t="s">
        <v>5717</v>
      </c>
      <c r="C2236" s="191" t="s">
        <v>8133</v>
      </c>
      <c r="D2236" s="191" t="s">
        <v>3160</v>
      </c>
      <c r="E2236" s="191" t="s">
        <v>3186</v>
      </c>
      <c r="F2236" s="191" t="s">
        <v>8135</v>
      </c>
      <c r="G2236" s="191">
        <v>13</v>
      </c>
    </row>
    <row r="2237" spans="1:7" x14ac:dyDescent="0.25">
      <c r="A2237" s="191">
        <v>2236</v>
      </c>
      <c r="B2237" s="191" t="s">
        <v>5717</v>
      </c>
      <c r="C2237" s="191" t="s">
        <v>8133</v>
      </c>
      <c r="D2237" s="191" t="s">
        <v>3160</v>
      </c>
      <c r="E2237" s="191" t="s">
        <v>3186</v>
      </c>
      <c r="F2237" s="191" t="s">
        <v>8135</v>
      </c>
      <c r="G2237" s="191">
        <v>13</v>
      </c>
    </row>
    <row r="2238" spans="1:7" x14ac:dyDescent="0.25">
      <c r="A2238" s="191">
        <v>2237</v>
      </c>
      <c r="B2238" s="191" t="s">
        <v>3173</v>
      </c>
      <c r="C2238" s="191" t="s">
        <v>8133</v>
      </c>
      <c r="D2238" s="191" t="s">
        <v>3160</v>
      </c>
      <c r="E2238" s="191" t="s">
        <v>3185</v>
      </c>
      <c r="F2238" s="191" t="s">
        <v>8134</v>
      </c>
      <c r="G2238" s="191">
        <v>8</v>
      </c>
    </row>
    <row r="2239" spans="1:7" x14ac:dyDescent="0.25">
      <c r="A2239" s="191">
        <v>2238</v>
      </c>
      <c r="B2239" s="191" t="s">
        <v>3173</v>
      </c>
      <c r="C2239" s="191" t="s">
        <v>8133</v>
      </c>
      <c r="D2239" s="191" t="s">
        <v>3160</v>
      </c>
      <c r="E2239" s="191" t="s">
        <v>3185</v>
      </c>
      <c r="F2239" s="191" t="s">
        <v>8134</v>
      </c>
      <c r="G2239" s="191">
        <v>8</v>
      </c>
    </row>
    <row r="2240" spans="1:7" x14ac:dyDescent="0.25">
      <c r="A2240" s="191">
        <v>2239</v>
      </c>
      <c r="B2240" s="191" t="s">
        <v>3173</v>
      </c>
      <c r="C2240" s="191" t="s">
        <v>8133</v>
      </c>
      <c r="D2240" s="191" t="s">
        <v>3160</v>
      </c>
      <c r="E2240" s="191" t="s">
        <v>3185</v>
      </c>
      <c r="F2240" s="191" t="s">
        <v>8134</v>
      </c>
      <c r="G2240" s="191">
        <v>8</v>
      </c>
    </row>
    <row r="2241" spans="1:7" x14ac:dyDescent="0.25">
      <c r="A2241" s="191">
        <v>2240</v>
      </c>
      <c r="B2241" s="191" t="s">
        <v>5717</v>
      </c>
      <c r="C2241" s="191" t="s">
        <v>8133</v>
      </c>
      <c r="D2241" s="191" t="s">
        <v>3160</v>
      </c>
      <c r="E2241" s="191" t="s">
        <v>3186</v>
      </c>
      <c r="F2241" s="191" t="s">
        <v>8135</v>
      </c>
      <c r="G2241" s="191">
        <v>13</v>
      </c>
    </row>
    <row r="2242" spans="1:7" x14ac:dyDescent="0.25">
      <c r="A2242" s="191">
        <v>2241</v>
      </c>
      <c r="B2242" s="191" t="s">
        <v>5717</v>
      </c>
      <c r="C2242" s="191" t="s">
        <v>8133</v>
      </c>
      <c r="D2242" s="191" t="s">
        <v>3160</v>
      </c>
      <c r="E2242" s="191" t="s">
        <v>3186</v>
      </c>
      <c r="F2242" s="191" t="s">
        <v>8135</v>
      </c>
      <c r="G2242" s="191">
        <v>13</v>
      </c>
    </row>
    <row r="2243" spans="1:7" x14ac:dyDescent="0.25">
      <c r="A2243" s="191">
        <v>2242</v>
      </c>
      <c r="B2243" s="191" t="s">
        <v>5717</v>
      </c>
      <c r="C2243" s="191" t="s">
        <v>8133</v>
      </c>
      <c r="D2243" s="191" t="s">
        <v>3160</v>
      </c>
      <c r="E2243" s="191" t="s">
        <v>3186</v>
      </c>
      <c r="F2243" s="191" t="s">
        <v>8135</v>
      </c>
      <c r="G2243" s="191">
        <v>13</v>
      </c>
    </row>
    <row r="2244" spans="1:7" x14ac:dyDescent="0.25">
      <c r="A2244" s="191">
        <v>2243</v>
      </c>
      <c r="B2244" s="191" t="s">
        <v>5717</v>
      </c>
      <c r="C2244" s="191" t="s">
        <v>8133</v>
      </c>
      <c r="D2244" s="191" t="s">
        <v>3160</v>
      </c>
      <c r="E2244" s="191" t="s">
        <v>3186</v>
      </c>
      <c r="F2244" s="191" t="s">
        <v>8135</v>
      </c>
      <c r="G2244" s="191">
        <v>13</v>
      </c>
    </row>
    <row r="2245" spans="1:7" x14ac:dyDescent="0.25">
      <c r="A2245" s="191">
        <v>2244</v>
      </c>
      <c r="B2245" s="191" t="s">
        <v>5717</v>
      </c>
      <c r="C2245" s="191" t="s">
        <v>8133</v>
      </c>
      <c r="D2245" s="191" t="s">
        <v>3160</v>
      </c>
      <c r="E2245" s="191" t="s">
        <v>3186</v>
      </c>
      <c r="F2245" s="191" t="s">
        <v>8135</v>
      </c>
      <c r="G2245" s="191">
        <v>13</v>
      </c>
    </row>
    <row r="2246" spans="1:7" x14ac:dyDescent="0.25">
      <c r="A2246" s="191">
        <v>2245</v>
      </c>
      <c r="B2246" s="191" t="s">
        <v>5717</v>
      </c>
      <c r="C2246" s="191" t="s">
        <v>8133</v>
      </c>
      <c r="D2246" s="191" t="s">
        <v>3160</v>
      </c>
      <c r="E2246" s="191" t="s">
        <v>3186</v>
      </c>
      <c r="F2246" s="191" t="s">
        <v>8135</v>
      </c>
      <c r="G2246" s="191">
        <v>13</v>
      </c>
    </row>
    <row r="2247" spans="1:7" x14ac:dyDescent="0.25">
      <c r="A2247" s="191">
        <v>2246</v>
      </c>
      <c r="B2247" s="191" t="s">
        <v>5717</v>
      </c>
      <c r="C2247" s="191" t="s">
        <v>8133</v>
      </c>
      <c r="D2247" s="191" t="s">
        <v>3160</v>
      </c>
      <c r="E2247" s="191" t="s">
        <v>3186</v>
      </c>
      <c r="F2247" s="191" t="s">
        <v>8135</v>
      </c>
      <c r="G2247" s="191">
        <v>13</v>
      </c>
    </row>
    <row r="2248" spans="1:7" x14ac:dyDescent="0.25">
      <c r="A2248" s="191">
        <v>2247</v>
      </c>
      <c r="B2248" s="191" t="s">
        <v>5717</v>
      </c>
      <c r="C2248" s="191" t="s">
        <v>8133</v>
      </c>
      <c r="D2248" s="191" t="s">
        <v>3160</v>
      </c>
      <c r="E2248" s="191" t="s">
        <v>3186</v>
      </c>
      <c r="F2248" s="191" t="s">
        <v>8135</v>
      </c>
      <c r="G2248" s="191">
        <v>13</v>
      </c>
    </row>
    <row r="2249" spans="1:7" x14ac:dyDescent="0.25">
      <c r="A2249" s="191">
        <v>2248</v>
      </c>
      <c r="B2249" s="191" t="s">
        <v>5717</v>
      </c>
      <c r="C2249" s="191" t="s">
        <v>8133</v>
      </c>
      <c r="D2249" s="191" t="s">
        <v>3160</v>
      </c>
      <c r="E2249" s="191" t="s">
        <v>3186</v>
      </c>
      <c r="F2249" s="191" t="s">
        <v>8135</v>
      </c>
      <c r="G2249" s="191">
        <v>13</v>
      </c>
    </row>
    <row r="2250" spans="1:7" x14ac:dyDescent="0.25">
      <c r="A2250" s="191">
        <v>2249</v>
      </c>
      <c r="B2250" s="191" t="s">
        <v>5717</v>
      </c>
      <c r="C2250" s="191" t="s">
        <v>8133</v>
      </c>
      <c r="D2250" s="191" t="s">
        <v>3160</v>
      </c>
      <c r="E2250" s="191" t="s">
        <v>3186</v>
      </c>
      <c r="F2250" s="191" t="s">
        <v>8135</v>
      </c>
      <c r="G2250" s="191">
        <v>13</v>
      </c>
    </row>
    <row r="2251" spans="1:7" x14ac:dyDescent="0.25">
      <c r="A2251" s="191">
        <v>2250</v>
      </c>
      <c r="B2251" s="191" t="s">
        <v>5717</v>
      </c>
      <c r="C2251" s="191" t="s">
        <v>8133</v>
      </c>
      <c r="D2251" s="191" t="s">
        <v>3160</v>
      </c>
      <c r="E2251" s="191" t="s">
        <v>3186</v>
      </c>
      <c r="F2251" s="191" t="s">
        <v>8135</v>
      </c>
      <c r="G2251" s="191">
        <v>13</v>
      </c>
    </row>
    <row r="2252" spans="1:7" x14ac:dyDescent="0.25">
      <c r="A2252" s="191">
        <v>2251</v>
      </c>
      <c r="B2252" s="191" t="s">
        <v>5717</v>
      </c>
      <c r="C2252" s="191" t="s">
        <v>8133</v>
      </c>
      <c r="D2252" s="191" t="s">
        <v>3160</v>
      </c>
      <c r="E2252" s="191" t="s">
        <v>3186</v>
      </c>
      <c r="F2252" s="191" t="s">
        <v>8135</v>
      </c>
      <c r="G2252" s="191">
        <v>13</v>
      </c>
    </row>
    <row r="2253" spans="1:7" x14ac:dyDescent="0.25">
      <c r="A2253" s="191">
        <v>2252</v>
      </c>
      <c r="B2253" s="191" t="s">
        <v>5717</v>
      </c>
      <c r="C2253" s="191" t="s">
        <v>8133</v>
      </c>
      <c r="D2253" s="191" t="s">
        <v>3160</v>
      </c>
      <c r="E2253" s="191" t="s">
        <v>3186</v>
      </c>
      <c r="F2253" s="191" t="s">
        <v>8135</v>
      </c>
      <c r="G2253" s="191">
        <v>13</v>
      </c>
    </row>
    <row r="2254" spans="1:7" x14ac:dyDescent="0.25">
      <c r="A2254" s="191">
        <v>2253</v>
      </c>
      <c r="B2254" s="191" t="s">
        <v>5717</v>
      </c>
      <c r="C2254" s="191" t="s">
        <v>8133</v>
      </c>
      <c r="D2254" s="191" t="s">
        <v>3160</v>
      </c>
      <c r="E2254" s="191" t="s">
        <v>3186</v>
      </c>
      <c r="F2254" s="191" t="s">
        <v>8135</v>
      </c>
      <c r="G2254" s="191">
        <v>13</v>
      </c>
    </row>
    <row r="2255" spans="1:7" x14ac:dyDescent="0.25">
      <c r="A2255" s="191">
        <v>2254</v>
      </c>
      <c r="B2255" s="191" t="s">
        <v>3173</v>
      </c>
      <c r="C2255" s="191" t="s">
        <v>8133</v>
      </c>
      <c r="D2255" s="191" t="s">
        <v>3160</v>
      </c>
      <c r="E2255" s="191" t="s">
        <v>3185</v>
      </c>
      <c r="F2255" s="191" t="s">
        <v>8134</v>
      </c>
      <c r="G2255" s="191">
        <v>8</v>
      </c>
    </row>
    <row r="2256" spans="1:7" x14ac:dyDescent="0.25">
      <c r="A2256" s="191">
        <v>2255</v>
      </c>
      <c r="B2256" s="191" t="s">
        <v>3173</v>
      </c>
      <c r="C2256" s="191" t="s">
        <v>8133</v>
      </c>
      <c r="D2256" s="191" t="s">
        <v>3160</v>
      </c>
      <c r="E2256" s="191" t="s">
        <v>3185</v>
      </c>
      <c r="F2256" s="191" t="s">
        <v>8134</v>
      </c>
      <c r="G2256" s="191">
        <v>8</v>
      </c>
    </row>
    <row r="2257" spans="1:7" x14ac:dyDescent="0.25">
      <c r="A2257" s="191">
        <v>2256</v>
      </c>
      <c r="B2257" s="191" t="s">
        <v>3173</v>
      </c>
      <c r="C2257" s="191" t="s">
        <v>8133</v>
      </c>
      <c r="D2257" s="191" t="s">
        <v>3160</v>
      </c>
      <c r="E2257" s="191" t="s">
        <v>3185</v>
      </c>
      <c r="F2257" s="191" t="s">
        <v>8134</v>
      </c>
      <c r="G2257" s="191">
        <v>8</v>
      </c>
    </row>
    <row r="2258" spans="1:7" x14ac:dyDescent="0.25">
      <c r="A2258" s="191">
        <v>2257</v>
      </c>
      <c r="B2258" s="191" t="s">
        <v>3173</v>
      </c>
      <c r="C2258" s="191" t="s">
        <v>8133</v>
      </c>
      <c r="D2258" s="191" t="s">
        <v>3160</v>
      </c>
      <c r="E2258" s="191" t="s">
        <v>3185</v>
      </c>
      <c r="F2258" s="191" t="s">
        <v>8134</v>
      </c>
      <c r="G2258" s="191">
        <v>8</v>
      </c>
    </row>
    <row r="2259" spans="1:7" x14ac:dyDescent="0.25">
      <c r="A2259" s="191">
        <v>2258</v>
      </c>
      <c r="B2259" s="191" t="s">
        <v>3173</v>
      </c>
      <c r="C2259" s="191" t="s">
        <v>8133</v>
      </c>
      <c r="D2259" s="191" t="s">
        <v>3160</v>
      </c>
      <c r="E2259" s="191" t="s">
        <v>3185</v>
      </c>
      <c r="F2259" s="191" t="s">
        <v>8134</v>
      </c>
      <c r="G2259" s="191">
        <v>8</v>
      </c>
    </row>
    <row r="2260" spans="1:7" x14ac:dyDescent="0.25">
      <c r="A2260" s="191">
        <v>2259</v>
      </c>
      <c r="B2260" s="191" t="s">
        <v>3173</v>
      </c>
      <c r="C2260" s="191" t="s">
        <v>8133</v>
      </c>
      <c r="D2260" s="191" t="s">
        <v>3160</v>
      </c>
      <c r="E2260" s="191" t="s">
        <v>3185</v>
      </c>
      <c r="F2260" s="191" t="s">
        <v>8134</v>
      </c>
      <c r="G2260" s="191">
        <v>8</v>
      </c>
    </row>
    <row r="2261" spans="1:7" x14ac:dyDescent="0.25">
      <c r="A2261" s="191">
        <v>2260</v>
      </c>
      <c r="B2261" s="191" t="s">
        <v>3173</v>
      </c>
      <c r="C2261" s="191" t="s">
        <v>8133</v>
      </c>
      <c r="D2261" s="191" t="s">
        <v>3160</v>
      </c>
      <c r="E2261" s="191" t="s">
        <v>3185</v>
      </c>
      <c r="F2261" s="191" t="s">
        <v>8134</v>
      </c>
      <c r="G2261" s="191">
        <v>8</v>
      </c>
    </row>
    <row r="2262" spans="1:7" x14ac:dyDescent="0.25">
      <c r="A2262" s="191">
        <v>2261</v>
      </c>
      <c r="B2262" s="191" t="s">
        <v>3173</v>
      </c>
      <c r="C2262" s="191" t="s">
        <v>8133</v>
      </c>
      <c r="D2262" s="191" t="s">
        <v>3160</v>
      </c>
      <c r="E2262" s="191" t="s">
        <v>3185</v>
      </c>
      <c r="F2262" s="191" t="s">
        <v>8134</v>
      </c>
      <c r="G2262" s="191">
        <v>8</v>
      </c>
    </row>
    <row r="2263" spans="1:7" x14ac:dyDescent="0.25">
      <c r="A2263" s="191">
        <v>2262</v>
      </c>
      <c r="B2263" s="191" t="s">
        <v>3173</v>
      </c>
      <c r="C2263" s="191" t="s">
        <v>8133</v>
      </c>
      <c r="D2263" s="191" t="s">
        <v>3160</v>
      </c>
      <c r="E2263" s="191" t="s">
        <v>3185</v>
      </c>
      <c r="F2263" s="191" t="s">
        <v>8134</v>
      </c>
      <c r="G2263" s="191">
        <v>8</v>
      </c>
    </row>
    <row r="2264" spans="1:7" x14ac:dyDescent="0.25">
      <c r="A2264" s="191">
        <v>2263</v>
      </c>
      <c r="B2264" s="191" t="s">
        <v>3173</v>
      </c>
      <c r="C2264" s="191" t="s">
        <v>8133</v>
      </c>
      <c r="D2264" s="191" t="s">
        <v>3160</v>
      </c>
      <c r="E2264" s="191" t="s">
        <v>3185</v>
      </c>
      <c r="F2264" s="191" t="s">
        <v>8134</v>
      </c>
      <c r="G2264" s="191">
        <v>8</v>
      </c>
    </row>
    <row r="2265" spans="1:7" x14ac:dyDescent="0.25">
      <c r="A2265" s="191">
        <v>2264</v>
      </c>
      <c r="B2265" s="191" t="s">
        <v>3173</v>
      </c>
      <c r="C2265" s="191" t="s">
        <v>8133</v>
      </c>
      <c r="D2265" s="191" t="s">
        <v>3160</v>
      </c>
      <c r="E2265" s="191" t="s">
        <v>3185</v>
      </c>
      <c r="F2265" s="191" t="s">
        <v>8134</v>
      </c>
      <c r="G2265" s="191">
        <v>8</v>
      </c>
    </row>
    <row r="2266" spans="1:7" x14ac:dyDescent="0.25">
      <c r="A2266" s="191">
        <v>2265</v>
      </c>
      <c r="B2266" s="191" t="s">
        <v>3173</v>
      </c>
      <c r="C2266" s="191" t="s">
        <v>8133</v>
      </c>
      <c r="D2266" s="191" t="s">
        <v>3160</v>
      </c>
      <c r="E2266" s="191" t="s">
        <v>3185</v>
      </c>
      <c r="F2266" s="191" t="s">
        <v>8134</v>
      </c>
      <c r="G2266" s="191">
        <v>8</v>
      </c>
    </row>
    <row r="2267" spans="1:7" x14ac:dyDescent="0.25">
      <c r="A2267" s="191">
        <v>2266</v>
      </c>
      <c r="B2267" s="191" t="s">
        <v>3173</v>
      </c>
      <c r="C2267" s="191" t="s">
        <v>8133</v>
      </c>
      <c r="D2267" s="191" t="s">
        <v>3160</v>
      </c>
      <c r="E2267" s="191" t="s">
        <v>3185</v>
      </c>
      <c r="F2267" s="191" t="s">
        <v>8134</v>
      </c>
      <c r="G2267" s="191">
        <v>8</v>
      </c>
    </row>
    <row r="2268" spans="1:7" x14ac:dyDescent="0.25">
      <c r="A2268" s="191">
        <v>2267</v>
      </c>
      <c r="B2268" s="191" t="s">
        <v>5717</v>
      </c>
      <c r="C2268" s="191" t="s">
        <v>8133</v>
      </c>
      <c r="D2268" s="191" t="s">
        <v>3160</v>
      </c>
      <c r="E2268" s="191" t="s">
        <v>3186</v>
      </c>
      <c r="F2268" s="191" t="s">
        <v>8135</v>
      </c>
      <c r="G2268" s="191">
        <v>13</v>
      </c>
    </row>
    <row r="2269" spans="1:7" x14ac:dyDescent="0.25">
      <c r="A2269" s="191">
        <v>2268</v>
      </c>
      <c r="B2269" s="191" t="s">
        <v>5717</v>
      </c>
      <c r="C2269" s="191" t="s">
        <v>8133</v>
      </c>
      <c r="D2269" s="191" t="s">
        <v>3160</v>
      </c>
      <c r="E2269" s="191" t="s">
        <v>3186</v>
      </c>
      <c r="F2269" s="191" t="s">
        <v>8135</v>
      </c>
      <c r="G2269" s="191">
        <v>13</v>
      </c>
    </row>
    <row r="2270" spans="1:7" x14ac:dyDescent="0.25">
      <c r="A2270" s="191">
        <v>2269</v>
      </c>
      <c r="B2270" s="191" t="s">
        <v>5717</v>
      </c>
      <c r="C2270" s="191" t="s">
        <v>8133</v>
      </c>
      <c r="D2270" s="191" t="s">
        <v>3160</v>
      </c>
      <c r="E2270" s="191" t="s">
        <v>3186</v>
      </c>
      <c r="F2270" s="191" t="s">
        <v>8135</v>
      </c>
      <c r="G2270" s="191">
        <v>13</v>
      </c>
    </row>
    <row r="2271" spans="1:7" x14ac:dyDescent="0.25">
      <c r="A2271" s="191">
        <v>2270</v>
      </c>
      <c r="B2271" s="191" t="s">
        <v>5717</v>
      </c>
      <c r="C2271" s="191" t="s">
        <v>8133</v>
      </c>
      <c r="D2271" s="191" t="s">
        <v>3160</v>
      </c>
      <c r="E2271" s="191" t="s">
        <v>3186</v>
      </c>
      <c r="F2271" s="191" t="s">
        <v>8135</v>
      </c>
      <c r="G2271" s="191">
        <v>13</v>
      </c>
    </row>
    <row r="2272" spans="1:7" x14ac:dyDescent="0.25">
      <c r="A2272" s="191">
        <v>2271</v>
      </c>
      <c r="B2272" s="191" t="s">
        <v>5717</v>
      </c>
      <c r="C2272" s="191" t="s">
        <v>8133</v>
      </c>
      <c r="D2272" s="191" t="s">
        <v>3160</v>
      </c>
      <c r="E2272" s="191" t="s">
        <v>3186</v>
      </c>
      <c r="F2272" s="191" t="s">
        <v>8135</v>
      </c>
      <c r="G2272" s="191">
        <v>13</v>
      </c>
    </row>
    <row r="2273" spans="1:7" x14ac:dyDescent="0.25">
      <c r="A2273" s="191">
        <v>2272</v>
      </c>
      <c r="B2273" s="191" t="s">
        <v>5717</v>
      </c>
      <c r="C2273" s="191" t="s">
        <v>8133</v>
      </c>
      <c r="D2273" s="191" t="s">
        <v>3160</v>
      </c>
      <c r="E2273" s="191" t="s">
        <v>3186</v>
      </c>
      <c r="F2273" s="191" t="s">
        <v>8135</v>
      </c>
      <c r="G2273" s="191">
        <v>13</v>
      </c>
    </row>
    <row r="2274" spans="1:7" x14ac:dyDescent="0.25">
      <c r="A2274" s="191">
        <v>2273</v>
      </c>
      <c r="B2274" s="191" t="s">
        <v>5717</v>
      </c>
      <c r="C2274" s="191" t="s">
        <v>8133</v>
      </c>
      <c r="D2274" s="191" t="s">
        <v>3160</v>
      </c>
      <c r="E2274" s="191" t="s">
        <v>3186</v>
      </c>
      <c r="F2274" s="191" t="s">
        <v>8135</v>
      </c>
      <c r="G2274" s="191">
        <v>13</v>
      </c>
    </row>
    <row r="2275" spans="1:7" x14ac:dyDescent="0.25">
      <c r="A2275" s="191">
        <v>2274</v>
      </c>
      <c r="B2275" s="191" t="s">
        <v>5717</v>
      </c>
      <c r="C2275" s="191" t="s">
        <v>8133</v>
      </c>
      <c r="D2275" s="191" t="s">
        <v>3160</v>
      </c>
      <c r="E2275" s="191" t="s">
        <v>3186</v>
      </c>
      <c r="F2275" s="191" t="s">
        <v>8135</v>
      </c>
      <c r="G2275" s="191">
        <v>13</v>
      </c>
    </row>
    <row r="2276" spans="1:7" x14ac:dyDescent="0.25">
      <c r="A2276" s="191">
        <v>2275</v>
      </c>
      <c r="B2276" s="191" t="s">
        <v>5717</v>
      </c>
      <c r="C2276" s="191" t="s">
        <v>8133</v>
      </c>
      <c r="D2276" s="191" t="s">
        <v>3160</v>
      </c>
      <c r="E2276" s="191" t="s">
        <v>3186</v>
      </c>
      <c r="F2276" s="191" t="s">
        <v>8135</v>
      </c>
      <c r="G2276" s="191">
        <v>13</v>
      </c>
    </row>
    <row r="2277" spans="1:7" x14ac:dyDescent="0.25">
      <c r="A2277" s="191">
        <v>2276</v>
      </c>
      <c r="B2277" s="191" t="s">
        <v>5717</v>
      </c>
      <c r="C2277" s="191" t="s">
        <v>8133</v>
      </c>
      <c r="D2277" s="191" t="s">
        <v>3160</v>
      </c>
      <c r="E2277" s="191" t="s">
        <v>3186</v>
      </c>
      <c r="F2277" s="191" t="s">
        <v>8135</v>
      </c>
      <c r="G2277" s="191">
        <v>13</v>
      </c>
    </row>
    <row r="2278" spans="1:7" x14ac:dyDescent="0.25">
      <c r="A2278" s="191">
        <v>2277</v>
      </c>
      <c r="B2278" s="191" t="s">
        <v>5717</v>
      </c>
      <c r="C2278" s="191" t="s">
        <v>8133</v>
      </c>
      <c r="D2278" s="191" t="s">
        <v>3160</v>
      </c>
      <c r="E2278" s="191" t="s">
        <v>3186</v>
      </c>
      <c r="F2278" s="191" t="s">
        <v>8135</v>
      </c>
      <c r="G2278" s="191">
        <v>13</v>
      </c>
    </row>
    <row r="2279" spans="1:7" x14ac:dyDescent="0.25">
      <c r="A2279" s="191">
        <v>2278</v>
      </c>
      <c r="B2279" s="191" t="s">
        <v>5717</v>
      </c>
      <c r="C2279" s="191" t="s">
        <v>8133</v>
      </c>
      <c r="D2279" s="191" t="s">
        <v>3160</v>
      </c>
      <c r="E2279" s="191" t="s">
        <v>3186</v>
      </c>
      <c r="F2279" s="191" t="s">
        <v>8135</v>
      </c>
      <c r="G2279" s="191">
        <v>13</v>
      </c>
    </row>
    <row r="2280" spans="1:7" x14ac:dyDescent="0.25">
      <c r="A2280" s="191">
        <v>2279</v>
      </c>
      <c r="B2280" s="191" t="s">
        <v>5717</v>
      </c>
      <c r="C2280" s="191" t="s">
        <v>8133</v>
      </c>
      <c r="D2280" s="191" t="s">
        <v>3160</v>
      </c>
      <c r="E2280" s="191" t="s">
        <v>3186</v>
      </c>
      <c r="F2280" s="191" t="s">
        <v>8135</v>
      </c>
      <c r="G2280" s="191">
        <v>13</v>
      </c>
    </row>
    <row r="2281" spans="1:7" x14ac:dyDescent="0.25">
      <c r="A2281" s="191">
        <v>2280</v>
      </c>
      <c r="B2281" s="191" t="s">
        <v>5717</v>
      </c>
      <c r="C2281" s="191" t="s">
        <v>8133</v>
      </c>
      <c r="D2281" s="191" t="s">
        <v>3160</v>
      </c>
      <c r="E2281" s="191" t="s">
        <v>3186</v>
      </c>
      <c r="F2281" s="191" t="s">
        <v>8135</v>
      </c>
      <c r="G2281" s="191">
        <v>13</v>
      </c>
    </row>
    <row r="2282" spans="1:7" x14ac:dyDescent="0.25">
      <c r="A2282" s="191">
        <v>2281</v>
      </c>
      <c r="B2282" s="191" t="s">
        <v>5717</v>
      </c>
      <c r="C2282" s="191" t="s">
        <v>8133</v>
      </c>
      <c r="D2282" s="191" t="s">
        <v>3160</v>
      </c>
      <c r="E2282" s="191" t="s">
        <v>3186</v>
      </c>
      <c r="F2282" s="191" t="s">
        <v>8135</v>
      </c>
      <c r="G2282" s="191">
        <v>13</v>
      </c>
    </row>
    <row r="2283" spans="1:7" x14ac:dyDescent="0.25">
      <c r="A2283" s="191">
        <v>2282</v>
      </c>
      <c r="B2283" s="191" t="s">
        <v>5717</v>
      </c>
      <c r="C2283" s="191" t="s">
        <v>8133</v>
      </c>
      <c r="D2283" s="191" t="s">
        <v>3160</v>
      </c>
      <c r="E2283" s="191" t="s">
        <v>3186</v>
      </c>
      <c r="F2283" s="191" t="s">
        <v>8135</v>
      </c>
      <c r="G2283" s="191">
        <v>13</v>
      </c>
    </row>
    <row r="2284" spans="1:7" x14ac:dyDescent="0.25">
      <c r="A2284" s="191">
        <v>2283</v>
      </c>
      <c r="B2284" s="191" t="s">
        <v>5717</v>
      </c>
      <c r="C2284" s="191" t="s">
        <v>8133</v>
      </c>
      <c r="D2284" s="191" t="s">
        <v>3160</v>
      </c>
      <c r="E2284" s="191" t="s">
        <v>3186</v>
      </c>
      <c r="F2284" s="191" t="s">
        <v>8135</v>
      </c>
      <c r="G2284" s="191">
        <v>13</v>
      </c>
    </row>
    <row r="2285" spans="1:7" x14ac:dyDescent="0.25">
      <c r="A2285" s="191">
        <v>2284</v>
      </c>
      <c r="B2285" s="191" t="s">
        <v>5717</v>
      </c>
      <c r="C2285" s="191" t="s">
        <v>8133</v>
      </c>
      <c r="D2285" s="191" t="s">
        <v>3160</v>
      </c>
      <c r="E2285" s="191" t="s">
        <v>3186</v>
      </c>
      <c r="F2285" s="191" t="s">
        <v>8135</v>
      </c>
      <c r="G2285" s="191">
        <v>13</v>
      </c>
    </row>
    <row r="2286" spans="1:7" x14ac:dyDescent="0.25">
      <c r="A2286" s="191">
        <v>2285</v>
      </c>
      <c r="B2286" s="191" t="s">
        <v>5717</v>
      </c>
      <c r="C2286" s="191" t="s">
        <v>8133</v>
      </c>
      <c r="D2286" s="191" t="s">
        <v>3160</v>
      </c>
      <c r="E2286" s="191" t="s">
        <v>3186</v>
      </c>
      <c r="F2286" s="191" t="s">
        <v>8135</v>
      </c>
      <c r="G2286" s="191">
        <v>13</v>
      </c>
    </row>
    <row r="2287" spans="1:7" x14ac:dyDescent="0.25">
      <c r="A2287" s="191">
        <v>2286</v>
      </c>
      <c r="B2287" s="191" t="s">
        <v>5717</v>
      </c>
      <c r="C2287" s="191" t="s">
        <v>8133</v>
      </c>
      <c r="D2287" s="191" t="s">
        <v>3160</v>
      </c>
      <c r="E2287" s="191" t="s">
        <v>3186</v>
      </c>
      <c r="F2287" s="191" t="s">
        <v>8135</v>
      </c>
      <c r="G2287" s="191">
        <v>13</v>
      </c>
    </row>
    <row r="2288" spans="1:7" x14ac:dyDescent="0.25">
      <c r="A2288" s="191">
        <v>2287</v>
      </c>
      <c r="B2288" s="191" t="s">
        <v>5717</v>
      </c>
      <c r="C2288" s="191" t="s">
        <v>8133</v>
      </c>
      <c r="D2288" s="191" t="s">
        <v>3160</v>
      </c>
      <c r="E2288" s="191" t="s">
        <v>3186</v>
      </c>
      <c r="F2288" s="191" t="s">
        <v>8135</v>
      </c>
      <c r="G2288" s="191">
        <v>13</v>
      </c>
    </row>
    <row r="2289" spans="1:7" x14ac:dyDescent="0.25">
      <c r="A2289" s="191">
        <v>2288</v>
      </c>
      <c r="B2289" s="191" t="s">
        <v>5717</v>
      </c>
      <c r="C2289" s="191" t="s">
        <v>8133</v>
      </c>
      <c r="D2289" s="191" t="s">
        <v>3160</v>
      </c>
      <c r="E2289" s="191" t="s">
        <v>3186</v>
      </c>
      <c r="F2289" s="191" t="s">
        <v>8135</v>
      </c>
      <c r="G2289" s="191">
        <v>13</v>
      </c>
    </row>
    <row r="2290" spans="1:7" x14ac:dyDescent="0.25">
      <c r="A2290" s="191">
        <v>2289</v>
      </c>
      <c r="B2290" s="191" t="s">
        <v>5717</v>
      </c>
      <c r="C2290" s="191" t="s">
        <v>8133</v>
      </c>
      <c r="D2290" s="191" t="s">
        <v>3160</v>
      </c>
      <c r="E2290" s="191" t="s">
        <v>3186</v>
      </c>
      <c r="F2290" s="191" t="s">
        <v>8135</v>
      </c>
      <c r="G2290" s="191">
        <v>13</v>
      </c>
    </row>
    <row r="2291" spans="1:7" x14ac:dyDescent="0.25">
      <c r="A2291" s="191">
        <v>2290</v>
      </c>
      <c r="B2291" s="191" t="s">
        <v>5717</v>
      </c>
      <c r="C2291" s="191" t="s">
        <v>8133</v>
      </c>
      <c r="D2291" s="191" t="s">
        <v>3160</v>
      </c>
      <c r="E2291" s="191" t="s">
        <v>3186</v>
      </c>
      <c r="F2291" s="191" t="s">
        <v>8135</v>
      </c>
      <c r="G2291" s="191">
        <v>13</v>
      </c>
    </row>
    <row r="2292" spans="1:7" x14ac:dyDescent="0.25">
      <c r="A2292" s="191">
        <v>2291</v>
      </c>
      <c r="B2292" s="191" t="s">
        <v>5717</v>
      </c>
      <c r="C2292" s="191" t="s">
        <v>8133</v>
      </c>
      <c r="D2292" s="191" t="s">
        <v>3160</v>
      </c>
      <c r="E2292" s="191" t="s">
        <v>3186</v>
      </c>
      <c r="F2292" s="191" t="s">
        <v>8135</v>
      </c>
      <c r="G2292" s="191">
        <v>13</v>
      </c>
    </row>
    <row r="2293" spans="1:7" x14ac:dyDescent="0.25">
      <c r="A2293" s="191">
        <v>2292</v>
      </c>
      <c r="B2293" s="191" t="s">
        <v>5717</v>
      </c>
      <c r="C2293" s="191" t="s">
        <v>8133</v>
      </c>
      <c r="D2293" s="191" t="s">
        <v>3160</v>
      </c>
      <c r="E2293" s="191" t="s">
        <v>3186</v>
      </c>
      <c r="F2293" s="191" t="s">
        <v>8135</v>
      </c>
      <c r="G2293" s="191">
        <v>13</v>
      </c>
    </row>
    <row r="2294" spans="1:7" x14ac:dyDescent="0.25">
      <c r="A2294" s="191">
        <v>2293</v>
      </c>
      <c r="B2294" s="191" t="s">
        <v>5717</v>
      </c>
      <c r="C2294" s="191" t="s">
        <v>8133</v>
      </c>
      <c r="D2294" s="191" t="s">
        <v>3160</v>
      </c>
      <c r="E2294" s="191" t="s">
        <v>3186</v>
      </c>
      <c r="F2294" s="191" t="s">
        <v>8135</v>
      </c>
      <c r="G2294" s="191">
        <v>13</v>
      </c>
    </row>
    <row r="2295" spans="1:7" x14ac:dyDescent="0.25">
      <c r="A2295" s="191">
        <v>2294</v>
      </c>
      <c r="B2295" s="191" t="s">
        <v>5717</v>
      </c>
      <c r="C2295" s="191" t="s">
        <v>8133</v>
      </c>
      <c r="D2295" s="191" t="s">
        <v>3160</v>
      </c>
      <c r="E2295" s="191" t="s">
        <v>3186</v>
      </c>
      <c r="F2295" s="191" t="s">
        <v>8135</v>
      </c>
      <c r="G2295" s="191">
        <v>13</v>
      </c>
    </row>
    <row r="2296" spans="1:7" x14ac:dyDescent="0.25">
      <c r="A2296" s="191">
        <v>2295</v>
      </c>
      <c r="B2296" s="191" t="s">
        <v>5717</v>
      </c>
      <c r="C2296" s="191" t="s">
        <v>8133</v>
      </c>
      <c r="D2296" s="191" t="s">
        <v>3160</v>
      </c>
      <c r="E2296" s="191" t="s">
        <v>3186</v>
      </c>
      <c r="F2296" s="191" t="s">
        <v>8135</v>
      </c>
      <c r="G2296" s="191">
        <v>13</v>
      </c>
    </row>
    <row r="2297" spans="1:7" x14ac:dyDescent="0.25">
      <c r="A2297" s="191">
        <v>2296</v>
      </c>
      <c r="B2297" s="191" t="s">
        <v>5717</v>
      </c>
      <c r="C2297" s="191" t="s">
        <v>8133</v>
      </c>
      <c r="D2297" s="191" t="s">
        <v>3160</v>
      </c>
      <c r="E2297" s="191" t="s">
        <v>3186</v>
      </c>
      <c r="F2297" s="191" t="s">
        <v>8135</v>
      </c>
      <c r="G2297" s="191">
        <v>13</v>
      </c>
    </row>
    <row r="2298" spans="1:7" x14ac:dyDescent="0.25">
      <c r="A2298" s="191">
        <v>2297</v>
      </c>
      <c r="B2298" s="191" t="s">
        <v>5717</v>
      </c>
      <c r="C2298" s="191" t="s">
        <v>8133</v>
      </c>
      <c r="D2298" s="191" t="s">
        <v>3160</v>
      </c>
      <c r="E2298" s="191" t="s">
        <v>3186</v>
      </c>
      <c r="F2298" s="191" t="s">
        <v>8135</v>
      </c>
      <c r="G2298" s="191">
        <v>13</v>
      </c>
    </row>
    <row r="2299" spans="1:7" x14ac:dyDescent="0.25">
      <c r="A2299" s="191">
        <v>2298</v>
      </c>
      <c r="B2299" s="191" t="s">
        <v>5717</v>
      </c>
      <c r="C2299" s="191" t="s">
        <v>8133</v>
      </c>
      <c r="D2299" s="191" t="s">
        <v>3160</v>
      </c>
      <c r="E2299" s="191" t="s">
        <v>3186</v>
      </c>
      <c r="F2299" s="191" t="s">
        <v>8135</v>
      </c>
      <c r="G2299" s="191">
        <v>13</v>
      </c>
    </row>
    <row r="2300" spans="1:7" x14ac:dyDescent="0.25">
      <c r="A2300" s="191">
        <v>2299</v>
      </c>
      <c r="B2300" s="191" t="s">
        <v>5717</v>
      </c>
      <c r="C2300" s="191" t="s">
        <v>8133</v>
      </c>
      <c r="D2300" s="191" t="s">
        <v>3160</v>
      </c>
      <c r="E2300" s="191" t="s">
        <v>3186</v>
      </c>
      <c r="F2300" s="191" t="s">
        <v>8135</v>
      </c>
      <c r="G2300" s="191">
        <v>13</v>
      </c>
    </row>
    <row r="2301" spans="1:7" x14ac:dyDescent="0.25">
      <c r="A2301" s="191">
        <v>2300</v>
      </c>
      <c r="B2301" s="191" t="s">
        <v>5717</v>
      </c>
      <c r="C2301" s="191" t="s">
        <v>8133</v>
      </c>
      <c r="D2301" s="191" t="s">
        <v>3160</v>
      </c>
      <c r="E2301" s="191" t="s">
        <v>3186</v>
      </c>
      <c r="F2301" s="191" t="s">
        <v>8135</v>
      </c>
      <c r="G2301" s="191">
        <v>13</v>
      </c>
    </row>
    <row r="2302" spans="1:7" x14ac:dyDescent="0.25">
      <c r="A2302" s="191">
        <v>2301</v>
      </c>
      <c r="B2302" s="191" t="s">
        <v>5717</v>
      </c>
      <c r="C2302" s="191" t="s">
        <v>8133</v>
      </c>
      <c r="D2302" s="191" t="s">
        <v>3160</v>
      </c>
      <c r="E2302" s="191" t="s">
        <v>3186</v>
      </c>
      <c r="F2302" s="191" t="s">
        <v>8135</v>
      </c>
      <c r="G2302" s="191">
        <v>13</v>
      </c>
    </row>
    <row r="2303" spans="1:7" x14ac:dyDescent="0.25">
      <c r="A2303" s="191">
        <v>2302</v>
      </c>
      <c r="B2303" s="191" t="s">
        <v>5717</v>
      </c>
      <c r="C2303" s="191" t="s">
        <v>8133</v>
      </c>
      <c r="D2303" s="191" t="s">
        <v>3160</v>
      </c>
      <c r="E2303" s="191" t="s">
        <v>3186</v>
      </c>
      <c r="F2303" s="191" t="s">
        <v>8135</v>
      </c>
      <c r="G2303" s="191">
        <v>13</v>
      </c>
    </row>
    <row r="2304" spans="1:7" x14ac:dyDescent="0.25">
      <c r="A2304" s="191">
        <v>2303</v>
      </c>
      <c r="B2304" s="191" t="s">
        <v>5717</v>
      </c>
      <c r="C2304" s="191" t="s">
        <v>8133</v>
      </c>
      <c r="D2304" s="191" t="s">
        <v>3160</v>
      </c>
      <c r="E2304" s="191" t="s">
        <v>3186</v>
      </c>
      <c r="F2304" s="191" t="s">
        <v>8135</v>
      </c>
      <c r="G2304" s="191">
        <v>13</v>
      </c>
    </row>
    <row r="2305" spans="1:7" x14ac:dyDescent="0.25">
      <c r="A2305" s="191">
        <v>2304</v>
      </c>
      <c r="B2305" s="191" t="s">
        <v>5717</v>
      </c>
      <c r="C2305" s="191" t="s">
        <v>8133</v>
      </c>
      <c r="D2305" s="191" t="s">
        <v>3160</v>
      </c>
      <c r="E2305" s="191" t="s">
        <v>3186</v>
      </c>
      <c r="F2305" s="191" t="s">
        <v>8135</v>
      </c>
      <c r="G2305" s="191">
        <v>13</v>
      </c>
    </row>
    <row r="2306" spans="1:7" x14ac:dyDescent="0.25">
      <c r="A2306" s="191">
        <v>2305</v>
      </c>
      <c r="B2306" s="191" t="s">
        <v>5717</v>
      </c>
      <c r="C2306" s="191" t="s">
        <v>8133</v>
      </c>
      <c r="D2306" s="191" t="s">
        <v>3160</v>
      </c>
      <c r="E2306" s="191" t="s">
        <v>3186</v>
      </c>
      <c r="F2306" s="191" t="s">
        <v>8135</v>
      </c>
      <c r="G2306" s="191">
        <v>13</v>
      </c>
    </row>
    <row r="2307" spans="1:7" x14ac:dyDescent="0.25">
      <c r="A2307" s="191">
        <v>2306</v>
      </c>
      <c r="B2307" s="191" t="s">
        <v>5717</v>
      </c>
      <c r="C2307" s="191" t="s">
        <v>8133</v>
      </c>
      <c r="D2307" s="191" t="s">
        <v>3160</v>
      </c>
      <c r="E2307" s="191" t="s">
        <v>3186</v>
      </c>
      <c r="F2307" s="191" t="s">
        <v>8135</v>
      </c>
      <c r="G2307" s="191">
        <v>13</v>
      </c>
    </row>
    <row r="2308" spans="1:7" x14ac:dyDescent="0.25">
      <c r="A2308" s="191">
        <v>2307</v>
      </c>
      <c r="B2308" s="191" t="s">
        <v>5717</v>
      </c>
      <c r="C2308" s="191" t="s">
        <v>8133</v>
      </c>
      <c r="D2308" s="191" t="s">
        <v>3160</v>
      </c>
      <c r="E2308" s="191" t="s">
        <v>3186</v>
      </c>
      <c r="F2308" s="191" t="s">
        <v>8135</v>
      </c>
      <c r="G2308" s="191">
        <v>13</v>
      </c>
    </row>
    <row r="2309" spans="1:7" x14ac:dyDescent="0.25">
      <c r="A2309" s="191">
        <v>2308</v>
      </c>
      <c r="B2309" s="191" t="s">
        <v>5717</v>
      </c>
      <c r="C2309" s="191" t="s">
        <v>8133</v>
      </c>
      <c r="D2309" s="191" t="s">
        <v>3160</v>
      </c>
      <c r="E2309" s="191" t="s">
        <v>3186</v>
      </c>
      <c r="F2309" s="191" t="s">
        <v>8135</v>
      </c>
      <c r="G2309" s="191">
        <v>13</v>
      </c>
    </row>
    <row r="2310" spans="1:7" x14ac:dyDescent="0.25">
      <c r="A2310" s="191">
        <v>2309</v>
      </c>
      <c r="B2310" s="191" t="s">
        <v>5717</v>
      </c>
      <c r="C2310" s="191" t="s">
        <v>8133</v>
      </c>
      <c r="D2310" s="191" t="s">
        <v>3160</v>
      </c>
      <c r="E2310" s="191" t="s">
        <v>3186</v>
      </c>
      <c r="F2310" s="191" t="s">
        <v>8135</v>
      </c>
      <c r="G2310" s="191">
        <v>13</v>
      </c>
    </row>
    <row r="2311" spans="1:7" x14ac:dyDescent="0.25">
      <c r="A2311" s="191">
        <v>2310</v>
      </c>
      <c r="B2311" s="191" t="s">
        <v>5717</v>
      </c>
      <c r="C2311" s="191" t="s">
        <v>8133</v>
      </c>
      <c r="D2311" s="191" t="s">
        <v>3160</v>
      </c>
      <c r="E2311" s="191" t="s">
        <v>3186</v>
      </c>
      <c r="F2311" s="191" t="s">
        <v>8135</v>
      </c>
      <c r="G2311" s="191">
        <v>13</v>
      </c>
    </row>
    <row r="2312" spans="1:7" x14ac:dyDescent="0.25">
      <c r="A2312" s="191">
        <v>2311</v>
      </c>
      <c r="B2312" s="191" t="s">
        <v>5717</v>
      </c>
      <c r="C2312" s="191" t="s">
        <v>8133</v>
      </c>
      <c r="D2312" s="191" t="s">
        <v>3160</v>
      </c>
      <c r="E2312" s="191" t="s">
        <v>3186</v>
      </c>
      <c r="F2312" s="191" t="s">
        <v>8135</v>
      </c>
      <c r="G2312" s="191">
        <v>13</v>
      </c>
    </row>
    <row r="2313" spans="1:7" x14ac:dyDescent="0.25">
      <c r="A2313" s="191">
        <v>2312</v>
      </c>
      <c r="B2313" s="191" t="s">
        <v>5717</v>
      </c>
      <c r="C2313" s="191" t="s">
        <v>8133</v>
      </c>
      <c r="D2313" s="191" t="s">
        <v>3160</v>
      </c>
      <c r="E2313" s="191" t="s">
        <v>3186</v>
      </c>
      <c r="F2313" s="191" t="s">
        <v>8135</v>
      </c>
      <c r="G2313" s="191">
        <v>13</v>
      </c>
    </row>
    <row r="2314" spans="1:7" x14ac:dyDescent="0.25">
      <c r="A2314" s="191">
        <v>2313</v>
      </c>
      <c r="B2314" s="191" t="s">
        <v>5717</v>
      </c>
      <c r="C2314" s="191" t="s">
        <v>8133</v>
      </c>
      <c r="D2314" s="191" t="s">
        <v>3160</v>
      </c>
      <c r="E2314" s="191" t="s">
        <v>3186</v>
      </c>
      <c r="F2314" s="191" t="s">
        <v>8135</v>
      </c>
      <c r="G2314" s="191">
        <v>13</v>
      </c>
    </row>
    <row r="2315" spans="1:7" x14ac:dyDescent="0.25">
      <c r="A2315" s="191">
        <v>2314</v>
      </c>
      <c r="B2315" s="191" t="s">
        <v>5717</v>
      </c>
      <c r="C2315" s="191" t="s">
        <v>8133</v>
      </c>
      <c r="D2315" s="191" t="s">
        <v>3160</v>
      </c>
      <c r="E2315" s="191" t="s">
        <v>3186</v>
      </c>
      <c r="F2315" s="191" t="s">
        <v>8135</v>
      </c>
      <c r="G2315" s="191">
        <v>13</v>
      </c>
    </row>
    <row r="2316" spans="1:7" x14ac:dyDescent="0.25">
      <c r="A2316" s="191">
        <v>2315</v>
      </c>
      <c r="B2316" s="191" t="s">
        <v>5717</v>
      </c>
      <c r="C2316" s="191" t="s">
        <v>8133</v>
      </c>
      <c r="D2316" s="191" t="s">
        <v>3160</v>
      </c>
      <c r="E2316" s="191" t="s">
        <v>3186</v>
      </c>
      <c r="F2316" s="191" t="s">
        <v>8135</v>
      </c>
      <c r="G2316" s="191">
        <v>13</v>
      </c>
    </row>
    <row r="2317" spans="1:7" x14ac:dyDescent="0.25">
      <c r="A2317" s="191">
        <v>2316</v>
      </c>
      <c r="B2317" s="191" t="s">
        <v>5717</v>
      </c>
      <c r="C2317" s="191" t="s">
        <v>8133</v>
      </c>
      <c r="D2317" s="191" t="s">
        <v>3160</v>
      </c>
      <c r="E2317" s="191" t="s">
        <v>3186</v>
      </c>
      <c r="F2317" s="191" t="s">
        <v>8135</v>
      </c>
      <c r="G2317" s="191">
        <v>13</v>
      </c>
    </row>
    <row r="2318" spans="1:7" x14ac:dyDescent="0.25">
      <c r="A2318" s="191">
        <v>2317</v>
      </c>
      <c r="B2318" s="191" t="s">
        <v>5717</v>
      </c>
      <c r="C2318" s="191" t="s">
        <v>8133</v>
      </c>
      <c r="D2318" s="191" t="s">
        <v>3160</v>
      </c>
      <c r="E2318" s="191" t="s">
        <v>3186</v>
      </c>
      <c r="F2318" s="191" t="s">
        <v>8135</v>
      </c>
      <c r="G2318" s="191">
        <v>13</v>
      </c>
    </row>
    <row r="2319" spans="1:7" x14ac:dyDescent="0.25">
      <c r="A2319" s="191">
        <v>2318</v>
      </c>
      <c r="B2319" s="191" t="s">
        <v>5717</v>
      </c>
      <c r="C2319" s="191" t="s">
        <v>8133</v>
      </c>
      <c r="D2319" s="191" t="s">
        <v>3160</v>
      </c>
      <c r="E2319" s="191" t="s">
        <v>3186</v>
      </c>
      <c r="F2319" s="191" t="s">
        <v>8135</v>
      </c>
      <c r="G2319" s="191">
        <v>13</v>
      </c>
    </row>
    <row r="2320" spans="1:7" x14ac:dyDescent="0.25">
      <c r="A2320" s="191">
        <v>2319</v>
      </c>
      <c r="B2320" s="191" t="s">
        <v>5717</v>
      </c>
      <c r="C2320" s="191" t="s">
        <v>8133</v>
      </c>
      <c r="D2320" s="191" t="s">
        <v>3160</v>
      </c>
      <c r="E2320" s="191" t="s">
        <v>3186</v>
      </c>
      <c r="F2320" s="191" t="s">
        <v>8135</v>
      </c>
      <c r="G2320" s="191">
        <v>13</v>
      </c>
    </row>
    <row r="2321" spans="1:7" x14ac:dyDescent="0.25">
      <c r="A2321" s="191">
        <v>2320</v>
      </c>
      <c r="B2321" s="191" t="s">
        <v>5717</v>
      </c>
      <c r="C2321" s="191" t="s">
        <v>8133</v>
      </c>
      <c r="D2321" s="191" t="s">
        <v>3160</v>
      </c>
      <c r="E2321" s="191" t="s">
        <v>3186</v>
      </c>
      <c r="F2321" s="191" t="s">
        <v>8135</v>
      </c>
      <c r="G2321" s="191">
        <v>13</v>
      </c>
    </row>
    <row r="2322" spans="1:7" x14ac:dyDescent="0.25">
      <c r="A2322" s="191">
        <v>2321</v>
      </c>
      <c r="B2322" s="191" t="s">
        <v>5717</v>
      </c>
      <c r="C2322" s="191" t="s">
        <v>8133</v>
      </c>
      <c r="D2322" s="191" t="s">
        <v>3160</v>
      </c>
      <c r="E2322" s="191" t="s">
        <v>3186</v>
      </c>
      <c r="F2322" s="191" t="s">
        <v>8135</v>
      </c>
      <c r="G2322" s="191">
        <v>13</v>
      </c>
    </row>
    <row r="2323" spans="1:7" x14ac:dyDescent="0.25">
      <c r="A2323" s="191">
        <v>2322</v>
      </c>
      <c r="B2323" s="191" t="s">
        <v>5717</v>
      </c>
      <c r="C2323" s="191" t="s">
        <v>8133</v>
      </c>
      <c r="D2323" s="191" t="s">
        <v>3160</v>
      </c>
      <c r="E2323" s="191" t="s">
        <v>3186</v>
      </c>
      <c r="F2323" s="191" t="s">
        <v>8135</v>
      </c>
      <c r="G2323" s="191">
        <v>13</v>
      </c>
    </row>
    <row r="2324" spans="1:7" x14ac:dyDescent="0.25">
      <c r="A2324" s="191">
        <v>2323</v>
      </c>
      <c r="B2324" s="191" t="s">
        <v>5717</v>
      </c>
      <c r="C2324" s="191" t="s">
        <v>8133</v>
      </c>
      <c r="D2324" s="191" t="s">
        <v>3160</v>
      </c>
      <c r="E2324" s="191" t="s">
        <v>3186</v>
      </c>
      <c r="F2324" s="191" t="s">
        <v>8135</v>
      </c>
      <c r="G2324" s="191">
        <v>13</v>
      </c>
    </row>
    <row r="2325" spans="1:7" x14ac:dyDescent="0.25">
      <c r="A2325" s="191">
        <v>2324</v>
      </c>
      <c r="B2325" s="191" t="s">
        <v>5717</v>
      </c>
      <c r="C2325" s="191" t="s">
        <v>8133</v>
      </c>
      <c r="D2325" s="191" t="s">
        <v>3160</v>
      </c>
      <c r="E2325" s="191" t="s">
        <v>3186</v>
      </c>
      <c r="F2325" s="191" t="s">
        <v>8135</v>
      </c>
      <c r="G2325" s="191">
        <v>13</v>
      </c>
    </row>
    <row r="2326" spans="1:7" x14ac:dyDescent="0.25">
      <c r="A2326" s="191">
        <v>2325</v>
      </c>
      <c r="B2326" s="191" t="s">
        <v>5717</v>
      </c>
      <c r="C2326" s="191" t="s">
        <v>8133</v>
      </c>
      <c r="D2326" s="191" t="s">
        <v>3160</v>
      </c>
      <c r="E2326" s="191" t="s">
        <v>3186</v>
      </c>
      <c r="F2326" s="191" t="s">
        <v>8135</v>
      </c>
      <c r="G2326" s="191">
        <v>13</v>
      </c>
    </row>
    <row r="2327" spans="1:7" x14ac:dyDescent="0.25">
      <c r="A2327" s="191">
        <v>2326</v>
      </c>
      <c r="B2327" s="191" t="s">
        <v>8137</v>
      </c>
      <c r="C2327" s="191" t="s">
        <v>8138</v>
      </c>
      <c r="D2327" s="191" t="s">
        <v>3160</v>
      </c>
      <c r="E2327" s="191" t="s">
        <v>14</v>
      </c>
      <c r="F2327" s="191" t="s">
        <v>8139</v>
      </c>
      <c r="G2327" s="191">
        <v>18</v>
      </c>
    </row>
    <row r="2328" spans="1:7" x14ac:dyDescent="0.25">
      <c r="A2328" s="191">
        <v>2327</v>
      </c>
      <c r="B2328" s="191" t="s">
        <v>8137</v>
      </c>
      <c r="C2328" s="191" t="s">
        <v>8138</v>
      </c>
      <c r="D2328" s="191" t="s">
        <v>3160</v>
      </c>
      <c r="E2328" s="191" t="s">
        <v>14</v>
      </c>
      <c r="F2328" s="191" t="s">
        <v>8139</v>
      </c>
      <c r="G2328" s="191">
        <v>18</v>
      </c>
    </row>
    <row r="2329" spans="1:7" x14ac:dyDescent="0.25">
      <c r="A2329" s="191">
        <v>2328</v>
      </c>
      <c r="B2329" s="191" t="s">
        <v>8137</v>
      </c>
      <c r="C2329" s="191" t="s">
        <v>8138</v>
      </c>
      <c r="D2329" s="191" t="s">
        <v>3160</v>
      </c>
      <c r="E2329" s="191" t="s">
        <v>14</v>
      </c>
      <c r="F2329" s="191" t="s">
        <v>8139</v>
      </c>
      <c r="G2329" s="191">
        <v>18</v>
      </c>
    </row>
    <row r="2330" spans="1:7" x14ac:dyDescent="0.25">
      <c r="A2330" s="191">
        <v>2329</v>
      </c>
      <c r="B2330" s="191" t="s">
        <v>8137</v>
      </c>
      <c r="C2330" s="191" t="s">
        <v>8138</v>
      </c>
      <c r="D2330" s="191" t="s">
        <v>3160</v>
      </c>
      <c r="E2330" s="191" t="s">
        <v>14</v>
      </c>
      <c r="F2330" s="191" t="s">
        <v>8139</v>
      </c>
      <c r="G2330" s="191">
        <v>18</v>
      </c>
    </row>
    <row r="2331" spans="1:7" x14ac:dyDescent="0.25">
      <c r="A2331" s="191">
        <v>2330</v>
      </c>
      <c r="B2331" s="191" t="s">
        <v>8137</v>
      </c>
      <c r="C2331" s="191" t="s">
        <v>8138</v>
      </c>
      <c r="D2331" s="191" t="s">
        <v>3160</v>
      </c>
      <c r="E2331" s="191" t="s">
        <v>14</v>
      </c>
      <c r="F2331" s="191" t="s">
        <v>8139</v>
      </c>
      <c r="G2331" s="191">
        <v>18</v>
      </c>
    </row>
    <row r="2332" spans="1:7" x14ac:dyDescent="0.25">
      <c r="A2332" s="191">
        <v>2331</v>
      </c>
      <c r="B2332" s="191" t="s">
        <v>8137</v>
      </c>
      <c r="C2332" s="191" t="s">
        <v>8138</v>
      </c>
      <c r="D2332" s="191" t="s">
        <v>3160</v>
      </c>
      <c r="E2332" s="191" t="s">
        <v>14</v>
      </c>
      <c r="F2332" s="191" t="s">
        <v>8139</v>
      </c>
      <c r="G2332" s="191">
        <v>18</v>
      </c>
    </row>
    <row r="2333" spans="1:7" x14ac:dyDescent="0.25">
      <c r="A2333" s="191">
        <v>2332</v>
      </c>
      <c r="B2333" s="191" t="s">
        <v>8137</v>
      </c>
      <c r="C2333" s="191" t="s">
        <v>8138</v>
      </c>
      <c r="D2333" s="191" t="s">
        <v>3160</v>
      </c>
      <c r="E2333" s="191" t="s">
        <v>14</v>
      </c>
      <c r="F2333" s="191" t="s">
        <v>8139</v>
      </c>
      <c r="G2333" s="191">
        <v>18</v>
      </c>
    </row>
    <row r="2334" spans="1:7" x14ac:dyDescent="0.25">
      <c r="A2334" s="191">
        <v>2333</v>
      </c>
      <c r="B2334" s="191" t="s">
        <v>8137</v>
      </c>
      <c r="C2334" s="191" t="s">
        <v>8138</v>
      </c>
      <c r="D2334" s="191" t="s">
        <v>3160</v>
      </c>
      <c r="E2334" s="191" t="s">
        <v>14</v>
      </c>
      <c r="F2334" s="191" t="s">
        <v>8139</v>
      </c>
      <c r="G2334" s="191">
        <v>18</v>
      </c>
    </row>
    <row r="2335" spans="1:7" x14ac:dyDescent="0.25">
      <c r="A2335" s="191">
        <v>2334</v>
      </c>
      <c r="B2335" s="191" t="s">
        <v>8137</v>
      </c>
      <c r="C2335" s="191" t="s">
        <v>8138</v>
      </c>
      <c r="D2335" s="191" t="s">
        <v>3160</v>
      </c>
      <c r="E2335" s="191" t="s">
        <v>14</v>
      </c>
      <c r="F2335" s="191" t="s">
        <v>8139</v>
      </c>
      <c r="G2335" s="191">
        <v>18</v>
      </c>
    </row>
    <row r="2336" spans="1:7" x14ac:dyDescent="0.25">
      <c r="A2336" s="191">
        <v>2335</v>
      </c>
      <c r="B2336" s="191" t="s">
        <v>8137</v>
      </c>
      <c r="C2336" s="191" t="s">
        <v>8138</v>
      </c>
      <c r="D2336" s="191" t="s">
        <v>3160</v>
      </c>
      <c r="E2336" s="191" t="s">
        <v>14</v>
      </c>
      <c r="F2336" s="191" t="s">
        <v>8139</v>
      </c>
      <c r="G2336" s="191">
        <v>18</v>
      </c>
    </row>
    <row r="2337" spans="1:7" x14ac:dyDescent="0.25">
      <c r="A2337" s="191">
        <v>2336</v>
      </c>
      <c r="B2337" s="191" t="s">
        <v>8137</v>
      </c>
      <c r="C2337" s="191" t="s">
        <v>8138</v>
      </c>
      <c r="D2337" s="191" t="s">
        <v>3160</v>
      </c>
      <c r="E2337" s="191" t="s">
        <v>14</v>
      </c>
      <c r="F2337" s="191" t="s">
        <v>8139</v>
      </c>
      <c r="G2337" s="191">
        <v>18</v>
      </c>
    </row>
    <row r="2338" spans="1:7" x14ac:dyDescent="0.25">
      <c r="A2338" s="191">
        <v>2337</v>
      </c>
      <c r="B2338" s="191" t="s">
        <v>8137</v>
      </c>
      <c r="C2338" s="191" t="s">
        <v>8138</v>
      </c>
      <c r="D2338" s="191" t="s">
        <v>3160</v>
      </c>
      <c r="E2338" s="191" t="s">
        <v>14</v>
      </c>
      <c r="F2338" s="191" t="s">
        <v>8139</v>
      </c>
      <c r="G2338" s="191">
        <v>18</v>
      </c>
    </row>
    <row r="2339" spans="1:7" x14ac:dyDescent="0.25">
      <c r="A2339" s="191">
        <v>2338</v>
      </c>
      <c r="B2339" s="191" t="s">
        <v>8137</v>
      </c>
      <c r="C2339" s="191" t="s">
        <v>8138</v>
      </c>
      <c r="D2339" s="191" t="s">
        <v>3160</v>
      </c>
      <c r="E2339" s="191" t="s">
        <v>14</v>
      </c>
      <c r="F2339" s="191" t="s">
        <v>8139</v>
      </c>
      <c r="G2339" s="191">
        <v>18</v>
      </c>
    </row>
    <row r="2340" spans="1:7" x14ac:dyDescent="0.25">
      <c r="A2340" s="191">
        <v>2339</v>
      </c>
      <c r="B2340" s="191" t="s">
        <v>8137</v>
      </c>
      <c r="C2340" s="191" t="s">
        <v>8138</v>
      </c>
      <c r="D2340" s="191" t="s">
        <v>3160</v>
      </c>
      <c r="E2340" s="191" t="s">
        <v>14</v>
      </c>
      <c r="F2340" s="191" t="s">
        <v>8139</v>
      </c>
      <c r="G2340" s="191">
        <v>18</v>
      </c>
    </row>
    <row r="2341" spans="1:7" x14ac:dyDescent="0.25">
      <c r="A2341" s="191">
        <v>2340</v>
      </c>
      <c r="B2341" s="191" t="s">
        <v>8137</v>
      </c>
      <c r="C2341" s="191" t="s">
        <v>8138</v>
      </c>
      <c r="D2341" s="191" t="s">
        <v>3160</v>
      </c>
      <c r="E2341" s="191" t="s">
        <v>14</v>
      </c>
      <c r="F2341" s="191" t="s">
        <v>8139</v>
      </c>
      <c r="G2341" s="191">
        <v>18</v>
      </c>
    </row>
    <row r="2342" spans="1:7" x14ac:dyDescent="0.25">
      <c r="A2342" s="191">
        <v>2341</v>
      </c>
      <c r="B2342" s="191" t="s">
        <v>8137</v>
      </c>
      <c r="C2342" s="191" t="s">
        <v>8138</v>
      </c>
      <c r="D2342" s="191" t="s">
        <v>3160</v>
      </c>
      <c r="E2342" s="191" t="s">
        <v>14</v>
      </c>
      <c r="F2342" s="191" t="s">
        <v>8139</v>
      </c>
      <c r="G2342" s="191">
        <v>18</v>
      </c>
    </row>
    <row r="2343" spans="1:7" x14ac:dyDescent="0.25">
      <c r="A2343" s="191">
        <v>2342</v>
      </c>
      <c r="B2343" s="191" t="s">
        <v>8137</v>
      </c>
      <c r="C2343" s="191" t="s">
        <v>8138</v>
      </c>
      <c r="D2343" s="191" t="s">
        <v>3160</v>
      </c>
      <c r="E2343" s="191" t="s">
        <v>14</v>
      </c>
      <c r="F2343" s="191" t="s">
        <v>8139</v>
      </c>
      <c r="G2343" s="191">
        <v>18</v>
      </c>
    </row>
    <row r="2344" spans="1:7" x14ac:dyDescent="0.25">
      <c r="A2344" s="191">
        <v>2343</v>
      </c>
      <c r="B2344" s="191" t="s">
        <v>8137</v>
      </c>
      <c r="C2344" s="191" t="s">
        <v>8138</v>
      </c>
      <c r="D2344" s="191" t="s">
        <v>3160</v>
      </c>
      <c r="E2344" s="191" t="s">
        <v>14</v>
      </c>
      <c r="F2344" s="191" t="s">
        <v>8139</v>
      </c>
      <c r="G2344" s="191">
        <v>18</v>
      </c>
    </row>
    <row r="2345" spans="1:7" x14ac:dyDescent="0.25">
      <c r="A2345" s="191">
        <v>2344</v>
      </c>
      <c r="B2345" s="191" t="s">
        <v>8137</v>
      </c>
      <c r="C2345" s="191" t="s">
        <v>8138</v>
      </c>
      <c r="D2345" s="191" t="s">
        <v>3160</v>
      </c>
      <c r="E2345" s="191" t="s">
        <v>14</v>
      </c>
      <c r="F2345" s="191" t="s">
        <v>8139</v>
      </c>
      <c r="G2345" s="191">
        <v>18</v>
      </c>
    </row>
    <row r="2346" spans="1:7" x14ac:dyDescent="0.25">
      <c r="A2346" s="191">
        <v>2345</v>
      </c>
      <c r="B2346" s="191" t="s">
        <v>8137</v>
      </c>
      <c r="C2346" s="191" t="s">
        <v>8138</v>
      </c>
      <c r="D2346" s="191" t="s">
        <v>3160</v>
      </c>
      <c r="E2346" s="191" t="s">
        <v>14</v>
      </c>
      <c r="F2346" s="191" t="s">
        <v>8139</v>
      </c>
      <c r="G2346" s="191">
        <v>18</v>
      </c>
    </row>
    <row r="2347" spans="1:7" x14ac:dyDescent="0.25">
      <c r="A2347" s="191">
        <v>2346</v>
      </c>
      <c r="B2347" s="191" t="s">
        <v>8137</v>
      </c>
      <c r="C2347" s="191" t="s">
        <v>8138</v>
      </c>
      <c r="D2347" s="191" t="s">
        <v>3160</v>
      </c>
      <c r="E2347" s="191" t="s">
        <v>14</v>
      </c>
      <c r="F2347" s="191" t="s">
        <v>8139</v>
      </c>
      <c r="G2347" s="191">
        <v>18</v>
      </c>
    </row>
    <row r="2348" spans="1:7" x14ac:dyDescent="0.25">
      <c r="A2348" s="191">
        <v>2347</v>
      </c>
      <c r="B2348" s="191" t="s">
        <v>8137</v>
      </c>
      <c r="C2348" s="191" t="s">
        <v>8138</v>
      </c>
      <c r="D2348" s="191" t="s">
        <v>3160</v>
      </c>
      <c r="E2348" s="191" t="s">
        <v>14</v>
      </c>
      <c r="F2348" s="191" t="s">
        <v>8139</v>
      </c>
      <c r="G2348" s="191">
        <v>18</v>
      </c>
    </row>
    <row r="2349" spans="1:7" x14ac:dyDescent="0.25">
      <c r="A2349" s="191">
        <v>2348</v>
      </c>
      <c r="B2349" s="191" t="s">
        <v>8137</v>
      </c>
      <c r="C2349" s="191" t="s">
        <v>8138</v>
      </c>
      <c r="D2349" s="191" t="s">
        <v>3160</v>
      </c>
      <c r="E2349" s="191" t="s">
        <v>14</v>
      </c>
      <c r="F2349" s="191" t="s">
        <v>8139</v>
      </c>
      <c r="G2349" s="191">
        <v>18</v>
      </c>
    </row>
    <row r="2350" spans="1:7" x14ac:dyDescent="0.25">
      <c r="A2350" s="191">
        <v>2349</v>
      </c>
      <c r="B2350" s="191" t="s">
        <v>8137</v>
      </c>
      <c r="C2350" s="191" t="s">
        <v>8138</v>
      </c>
      <c r="D2350" s="191" t="s">
        <v>3160</v>
      </c>
      <c r="E2350" s="191" t="s">
        <v>14</v>
      </c>
      <c r="F2350" s="191" t="s">
        <v>8139</v>
      </c>
      <c r="G2350" s="191">
        <v>18</v>
      </c>
    </row>
    <row r="2351" spans="1:7" x14ac:dyDescent="0.25">
      <c r="A2351" s="191">
        <v>2350</v>
      </c>
      <c r="B2351" s="191" t="s">
        <v>8137</v>
      </c>
      <c r="C2351" s="191" t="s">
        <v>8138</v>
      </c>
      <c r="D2351" s="191" t="s">
        <v>3160</v>
      </c>
      <c r="E2351" s="191" t="s">
        <v>14</v>
      </c>
      <c r="F2351" s="191" t="s">
        <v>8139</v>
      </c>
      <c r="G2351" s="191">
        <v>18</v>
      </c>
    </row>
    <row r="2352" spans="1:7" x14ac:dyDescent="0.25">
      <c r="A2352" s="191">
        <v>2351</v>
      </c>
      <c r="B2352" s="191" t="s">
        <v>8137</v>
      </c>
      <c r="C2352" s="191" t="s">
        <v>8138</v>
      </c>
      <c r="D2352" s="191" t="s">
        <v>3160</v>
      </c>
      <c r="E2352" s="191" t="s">
        <v>14</v>
      </c>
      <c r="F2352" s="191" t="s">
        <v>8139</v>
      </c>
      <c r="G2352" s="191">
        <v>18</v>
      </c>
    </row>
    <row r="2353" spans="1:7" x14ac:dyDescent="0.25">
      <c r="A2353" s="191">
        <v>2352</v>
      </c>
      <c r="B2353" s="191" t="s">
        <v>8137</v>
      </c>
      <c r="C2353" s="191" t="s">
        <v>8138</v>
      </c>
      <c r="D2353" s="191" t="s">
        <v>3160</v>
      </c>
      <c r="E2353" s="191" t="s">
        <v>14</v>
      </c>
      <c r="F2353" s="191" t="s">
        <v>8139</v>
      </c>
      <c r="G2353" s="191">
        <v>18</v>
      </c>
    </row>
    <row r="2354" spans="1:7" x14ac:dyDescent="0.25">
      <c r="A2354" s="191">
        <v>2353</v>
      </c>
      <c r="B2354" s="191" t="s">
        <v>8137</v>
      </c>
      <c r="C2354" s="191" t="s">
        <v>8138</v>
      </c>
      <c r="D2354" s="191" t="s">
        <v>3160</v>
      </c>
      <c r="E2354" s="191" t="s">
        <v>14</v>
      </c>
      <c r="F2354" s="191" t="s">
        <v>8139</v>
      </c>
      <c r="G2354" s="191">
        <v>18</v>
      </c>
    </row>
    <row r="2355" spans="1:7" x14ac:dyDescent="0.25">
      <c r="A2355" s="191">
        <v>2354</v>
      </c>
      <c r="B2355" s="191" t="s">
        <v>8137</v>
      </c>
      <c r="C2355" s="191" t="s">
        <v>8138</v>
      </c>
      <c r="D2355" s="191" t="s">
        <v>3160</v>
      </c>
      <c r="E2355" s="191" t="s">
        <v>14</v>
      </c>
      <c r="F2355" s="191" t="s">
        <v>8139</v>
      </c>
      <c r="G2355" s="191">
        <v>18</v>
      </c>
    </row>
    <row r="2356" spans="1:7" x14ac:dyDescent="0.25">
      <c r="A2356" s="191">
        <v>2355</v>
      </c>
      <c r="B2356" s="191" t="s">
        <v>8137</v>
      </c>
      <c r="C2356" s="191" t="s">
        <v>8138</v>
      </c>
      <c r="D2356" s="191" t="s">
        <v>3160</v>
      </c>
      <c r="E2356" s="191" t="s">
        <v>14</v>
      </c>
      <c r="F2356" s="191" t="s">
        <v>8139</v>
      </c>
      <c r="G2356" s="191">
        <v>18</v>
      </c>
    </row>
    <row r="2357" spans="1:7" x14ac:dyDescent="0.25">
      <c r="A2357" s="191">
        <v>2356</v>
      </c>
      <c r="B2357" s="191" t="s">
        <v>8137</v>
      </c>
      <c r="C2357" s="191" t="s">
        <v>8138</v>
      </c>
      <c r="D2357" s="191" t="s">
        <v>3160</v>
      </c>
      <c r="E2357" s="191" t="s">
        <v>14</v>
      </c>
      <c r="F2357" s="191" t="s">
        <v>8139</v>
      </c>
      <c r="G2357" s="191">
        <v>18</v>
      </c>
    </row>
    <row r="2358" spans="1:7" x14ac:dyDescent="0.25">
      <c r="A2358" s="191">
        <v>2357</v>
      </c>
      <c r="B2358" s="191" t="s">
        <v>8137</v>
      </c>
      <c r="C2358" s="191" t="s">
        <v>8138</v>
      </c>
      <c r="D2358" s="191" t="s">
        <v>3160</v>
      </c>
      <c r="E2358" s="191" t="s">
        <v>14</v>
      </c>
      <c r="F2358" s="191" t="s">
        <v>8139</v>
      </c>
      <c r="G2358" s="191">
        <v>18</v>
      </c>
    </row>
    <row r="2359" spans="1:7" x14ac:dyDescent="0.25">
      <c r="A2359" s="191">
        <v>2358</v>
      </c>
      <c r="B2359" s="191" t="s">
        <v>8137</v>
      </c>
      <c r="C2359" s="191" t="s">
        <v>8138</v>
      </c>
      <c r="D2359" s="191" t="s">
        <v>3160</v>
      </c>
      <c r="E2359" s="191" t="s">
        <v>14</v>
      </c>
      <c r="F2359" s="191" t="s">
        <v>8139</v>
      </c>
      <c r="G2359" s="191">
        <v>18</v>
      </c>
    </row>
    <row r="2360" spans="1:7" x14ac:dyDescent="0.25">
      <c r="A2360" s="191">
        <v>2359</v>
      </c>
      <c r="B2360" s="191" t="s">
        <v>8137</v>
      </c>
      <c r="C2360" s="191" t="s">
        <v>8138</v>
      </c>
      <c r="D2360" s="191" t="s">
        <v>3160</v>
      </c>
      <c r="E2360" s="191" t="s">
        <v>14</v>
      </c>
      <c r="F2360" s="191" t="s">
        <v>8139</v>
      </c>
      <c r="G2360" s="191">
        <v>18</v>
      </c>
    </row>
    <row r="2361" spans="1:7" x14ac:dyDescent="0.25">
      <c r="A2361" s="191">
        <v>2360</v>
      </c>
      <c r="B2361" s="191" t="s">
        <v>8137</v>
      </c>
      <c r="C2361" s="191" t="s">
        <v>8138</v>
      </c>
      <c r="D2361" s="191" t="s">
        <v>3160</v>
      </c>
      <c r="E2361" s="191" t="s">
        <v>14</v>
      </c>
      <c r="F2361" s="191" t="s">
        <v>8139</v>
      </c>
      <c r="G2361" s="191">
        <v>18</v>
      </c>
    </row>
    <row r="2362" spans="1:7" x14ac:dyDescent="0.25">
      <c r="A2362" s="191">
        <v>2361</v>
      </c>
      <c r="B2362" s="191" t="s">
        <v>8137</v>
      </c>
      <c r="C2362" s="191" t="s">
        <v>8138</v>
      </c>
      <c r="D2362" s="191" t="s">
        <v>3160</v>
      </c>
      <c r="E2362" s="191" t="s">
        <v>14</v>
      </c>
      <c r="F2362" s="191" t="s">
        <v>8139</v>
      </c>
      <c r="G2362" s="191">
        <v>18</v>
      </c>
    </row>
    <row r="2363" spans="1:7" x14ac:dyDescent="0.25">
      <c r="A2363" s="191">
        <v>2362</v>
      </c>
      <c r="B2363" s="191" t="s">
        <v>8137</v>
      </c>
      <c r="C2363" s="191" t="s">
        <v>8138</v>
      </c>
      <c r="D2363" s="191" t="s">
        <v>3160</v>
      </c>
      <c r="E2363" s="191" t="s">
        <v>14</v>
      </c>
      <c r="F2363" s="191" t="s">
        <v>8139</v>
      </c>
      <c r="G2363" s="191">
        <v>18</v>
      </c>
    </row>
    <row r="2364" spans="1:7" x14ac:dyDescent="0.25">
      <c r="A2364" s="191">
        <v>2363</v>
      </c>
      <c r="B2364" s="191" t="s">
        <v>8137</v>
      </c>
      <c r="C2364" s="191" t="s">
        <v>8138</v>
      </c>
      <c r="D2364" s="191" t="s">
        <v>3160</v>
      </c>
      <c r="E2364" s="191" t="s">
        <v>14</v>
      </c>
      <c r="F2364" s="191" t="s">
        <v>8139</v>
      </c>
      <c r="G2364" s="191">
        <v>18</v>
      </c>
    </row>
    <row r="2365" spans="1:7" x14ac:dyDescent="0.25">
      <c r="A2365" s="191">
        <v>2364</v>
      </c>
      <c r="B2365" s="191" t="s">
        <v>8137</v>
      </c>
      <c r="C2365" s="191" t="s">
        <v>8138</v>
      </c>
      <c r="D2365" s="191" t="s">
        <v>3160</v>
      </c>
      <c r="E2365" s="191" t="s">
        <v>14</v>
      </c>
      <c r="F2365" s="191" t="s">
        <v>8139</v>
      </c>
      <c r="G2365" s="191">
        <v>18</v>
      </c>
    </row>
    <row r="2366" spans="1:7" x14ac:dyDescent="0.25">
      <c r="A2366" s="191">
        <v>2365</v>
      </c>
      <c r="B2366" s="191" t="s">
        <v>8137</v>
      </c>
      <c r="C2366" s="191" t="s">
        <v>8138</v>
      </c>
      <c r="D2366" s="191" t="s">
        <v>3160</v>
      </c>
      <c r="E2366" s="191" t="s">
        <v>14</v>
      </c>
      <c r="F2366" s="191" t="s">
        <v>8139</v>
      </c>
      <c r="G2366" s="191">
        <v>18</v>
      </c>
    </row>
    <row r="2367" spans="1:7" x14ac:dyDescent="0.25">
      <c r="A2367" s="191">
        <v>2366</v>
      </c>
      <c r="B2367" s="191" t="s">
        <v>8137</v>
      </c>
      <c r="C2367" s="191" t="s">
        <v>8138</v>
      </c>
      <c r="D2367" s="191" t="s">
        <v>3160</v>
      </c>
      <c r="E2367" s="191" t="s">
        <v>14</v>
      </c>
      <c r="F2367" s="191" t="s">
        <v>8139</v>
      </c>
      <c r="G2367" s="191">
        <v>18</v>
      </c>
    </row>
    <row r="2368" spans="1:7" x14ac:dyDescent="0.25">
      <c r="A2368" s="191">
        <v>2367</v>
      </c>
      <c r="B2368" s="191" t="s">
        <v>8137</v>
      </c>
      <c r="C2368" s="191" t="s">
        <v>8138</v>
      </c>
      <c r="D2368" s="191" t="s">
        <v>3160</v>
      </c>
      <c r="E2368" s="191" t="s">
        <v>14</v>
      </c>
      <c r="F2368" s="191" t="s">
        <v>8139</v>
      </c>
      <c r="G2368" s="191">
        <v>18</v>
      </c>
    </row>
    <row r="2369" spans="1:7" x14ac:dyDescent="0.25">
      <c r="A2369" s="191">
        <v>2368</v>
      </c>
      <c r="B2369" s="191" t="s">
        <v>8137</v>
      </c>
      <c r="C2369" s="191" t="s">
        <v>8138</v>
      </c>
      <c r="D2369" s="191" t="s">
        <v>3160</v>
      </c>
      <c r="E2369" s="191" t="s">
        <v>14</v>
      </c>
      <c r="F2369" s="191" t="s">
        <v>8139</v>
      </c>
      <c r="G2369" s="191">
        <v>18</v>
      </c>
    </row>
    <row r="2370" spans="1:7" x14ac:dyDescent="0.25">
      <c r="A2370" s="191">
        <v>2369</v>
      </c>
      <c r="B2370" s="191" t="s">
        <v>8137</v>
      </c>
      <c r="C2370" s="191" t="s">
        <v>8138</v>
      </c>
      <c r="D2370" s="191" t="s">
        <v>3160</v>
      </c>
      <c r="E2370" s="191" t="s">
        <v>14</v>
      </c>
      <c r="F2370" s="191" t="s">
        <v>8139</v>
      </c>
      <c r="G2370" s="191">
        <v>18</v>
      </c>
    </row>
    <row r="2371" spans="1:7" x14ac:dyDescent="0.25">
      <c r="A2371" s="191">
        <v>2370</v>
      </c>
      <c r="B2371" s="191" t="s">
        <v>8137</v>
      </c>
      <c r="C2371" s="191" t="s">
        <v>8138</v>
      </c>
      <c r="D2371" s="191" t="s">
        <v>3160</v>
      </c>
      <c r="E2371" s="191" t="s">
        <v>14</v>
      </c>
      <c r="F2371" s="191" t="s">
        <v>8139</v>
      </c>
      <c r="G2371" s="191">
        <v>18</v>
      </c>
    </row>
    <row r="2372" spans="1:7" x14ac:dyDescent="0.25">
      <c r="A2372" s="191">
        <v>2371</v>
      </c>
      <c r="B2372" s="191" t="s">
        <v>8137</v>
      </c>
      <c r="C2372" s="191" t="s">
        <v>8138</v>
      </c>
      <c r="D2372" s="191" t="s">
        <v>3160</v>
      </c>
      <c r="E2372" s="191" t="s">
        <v>14</v>
      </c>
      <c r="F2372" s="191" t="s">
        <v>8139</v>
      </c>
      <c r="G2372" s="191">
        <v>18</v>
      </c>
    </row>
    <row r="2373" spans="1:7" x14ac:dyDescent="0.25">
      <c r="A2373" s="191">
        <v>2372</v>
      </c>
      <c r="B2373" s="191" t="s">
        <v>8137</v>
      </c>
      <c r="C2373" s="191" t="s">
        <v>8138</v>
      </c>
      <c r="D2373" s="191" t="s">
        <v>3160</v>
      </c>
      <c r="E2373" s="191" t="s">
        <v>14</v>
      </c>
      <c r="F2373" s="191" t="s">
        <v>8139</v>
      </c>
      <c r="G2373" s="191">
        <v>18</v>
      </c>
    </row>
    <row r="2374" spans="1:7" x14ac:dyDescent="0.25">
      <c r="A2374" s="191">
        <v>2373</v>
      </c>
      <c r="B2374" s="191" t="s">
        <v>8137</v>
      </c>
      <c r="C2374" s="191" t="s">
        <v>8138</v>
      </c>
      <c r="D2374" s="191" t="s">
        <v>3160</v>
      </c>
      <c r="E2374" s="191" t="s">
        <v>14</v>
      </c>
      <c r="F2374" s="191" t="s">
        <v>8139</v>
      </c>
      <c r="G2374" s="191">
        <v>18</v>
      </c>
    </row>
    <row r="2375" spans="1:7" x14ac:dyDescent="0.25">
      <c r="A2375" s="191">
        <v>2374</v>
      </c>
      <c r="B2375" s="191" t="s">
        <v>8137</v>
      </c>
      <c r="C2375" s="191" t="s">
        <v>8138</v>
      </c>
      <c r="D2375" s="191" t="s">
        <v>3160</v>
      </c>
      <c r="E2375" s="191" t="s">
        <v>14</v>
      </c>
      <c r="F2375" s="191" t="s">
        <v>8139</v>
      </c>
      <c r="G2375" s="191">
        <v>18</v>
      </c>
    </row>
    <row r="2376" spans="1:7" x14ac:dyDescent="0.25">
      <c r="A2376" s="191">
        <v>2375</v>
      </c>
      <c r="B2376" s="191" t="s">
        <v>8137</v>
      </c>
      <c r="C2376" s="191" t="s">
        <v>8138</v>
      </c>
      <c r="D2376" s="191" t="s">
        <v>3160</v>
      </c>
      <c r="E2376" s="191" t="s">
        <v>14</v>
      </c>
      <c r="F2376" s="191" t="s">
        <v>8139</v>
      </c>
      <c r="G2376" s="191">
        <v>18</v>
      </c>
    </row>
    <row r="2377" spans="1:7" x14ac:dyDescent="0.25">
      <c r="A2377" s="191">
        <v>2376</v>
      </c>
      <c r="B2377" s="191" t="s">
        <v>8137</v>
      </c>
      <c r="C2377" s="191" t="s">
        <v>8138</v>
      </c>
      <c r="D2377" s="191" t="s">
        <v>3160</v>
      </c>
      <c r="E2377" s="191" t="s">
        <v>14</v>
      </c>
      <c r="F2377" s="191" t="s">
        <v>8139</v>
      </c>
      <c r="G2377" s="191">
        <v>18</v>
      </c>
    </row>
    <row r="2378" spans="1:7" x14ac:dyDescent="0.25">
      <c r="A2378" s="191">
        <v>2377</v>
      </c>
      <c r="B2378" s="191" t="s">
        <v>8137</v>
      </c>
      <c r="C2378" s="191" t="s">
        <v>8138</v>
      </c>
      <c r="D2378" s="191" t="s">
        <v>3160</v>
      </c>
      <c r="E2378" s="191" t="s">
        <v>14</v>
      </c>
      <c r="F2378" s="191" t="s">
        <v>8139</v>
      </c>
      <c r="G2378" s="191">
        <v>18</v>
      </c>
    </row>
    <row r="2379" spans="1:7" x14ac:dyDescent="0.25">
      <c r="A2379" s="191">
        <v>2378</v>
      </c>
      <c r="B2379" s="191" t="s">
        <v>8137</v>
      </c>
      <c r="C2379" s="191" t="s">
        <v>8138</v>
      </c>
      <c r="D2379" s="191" t="s">
        <v>3160</v>
      </c>
      <c r="E2379" s="191" t="s">
        <v>14</v>
      </c>
      <c r="F2379" s="191" t="s">
        <v>8139</v>
      </c>
      <c r="G2379" s="191">
        <v>18</v>
      </c>
    </row>
    <row r="2380" spans="1:7" x14ac:dyDescent="0.25">
      <c r="A2380" s="191">
        <v>2379</v>
      </c>
      <c r="B2380" s="191" t="s">
        <v>8137</v>
      </c>
      <c r="C2380" s="191" t="s">
        <v>8138</v>
      </c>
      <c r="D2380" s="191" t="s">
        <v>3160</v>
      </c>
      <c r="E2380" s="191" t="s">
        <v>14</v>
      </c>
      <c r="F2380" s="191" t="s">
        <v>8139</v>
      </c>
      <c r="G2380" s="191">
        <v>18</v>
      </c>
    </row>
    <row r="2381" spans="1:7" x14ac:dyDescent="0.25">
      <c r="A2381" s="191">
        <v>2380</v>
      </c>
      <c r="B2381" s="191" t="s">
        <v>8137</v>
      </c>
      <c r="C2381" s="191" t="s">
        <v>8138</v>
      </c>
      <c r="D2381" s="191" t="s">
        <v>3160</v>
      </c>
      <c r="E2381" s="191" t="s">
        <v>14</v>
      </c>
      <c r="F2381" s="191" t="s">
        <v>8139</v>
      </c>
      <c r="G2381" s="191">
        <v>18</v>
      </c>
    </row>
    <row r="2382" spans="1:7" x14ac:dyDescent="0.25">
      <c r="A2382" s="191">
        <v>2381</v>
      </c>
      <c r="B2382" s="191" t="s">
        <v>8137</v>
      </c>
      <c r="C2382" s="191" t="s">
        <v>8138</v>
      </c>
      <c r="D2382" s="191" t="s">
        <v>3160</v>
      </c>
      <c r="E2382" s="191" t="s">
        <v>14</v>
      </c>
      <c r="F2382" s="191" t="s">
        <v>8139</v>
      </c>
      <c r="G2382" s="191">
        <v>18</v>
      </c>
    </row>
    <row r="2383" spans="1:7" x14ac:dyDescent="0.25">
      <c r="A2383" s="191">
        <v>2382</v>
      </c>
      <c r="B2383" s="191" t="s">
        <v>8137</v>
      </c>
      <c r="C2383" s="191" t="s">
        <v>8138</v>
      </c>
      <c r="D2383" s="191" t="s">
        <v>3160</v>
      </c>
      <c r="E2383" s="191" t="s">
        <v>14</v>
      </c>
      <c r="F2383" s="191" t="s">
        <v>8139</v>
      </c>
      <c r="G2383" s="191">
        <v>18</v>
      </c>
    </row>
    <row r="2384" spans="1:7" x14ac:dyDescent="0.25">
      <c r="A2384" s="191">
        <v>2383</v>
      </c>
      <c r="B2384" s="191" t="s">
        <v>8137</v>
      </c>
      <c r="C2384" s="191" t="s">
        <v>8138</v>
      </c>
      <c r="D2384" s="191" t="s">
        <v>3160</v>
      </c>
      <c r="E2384" s="191" t="s">
        <v>14</v>
      </c>
      <c r="F2384" s="191" t="s">
        <v>8139</v>
      </c>
      <c r="G2384" s="191">
        <v>18</v>
      </c>
    </row>
    <row r="2385" spans="1:7" x14ac:dyDescent="0.25">
      <c r="A2385" s="191">
        <v>2384</v>
      </c>
      <c r="B2385" s="191" t="s">
        <v>8137</v>
      </c>
      <c r="C2385" s="191" t="s">
        <v>8138</v>
      </c>
      <c r="D2385" s="191" t="s">
        <v>3160</v>
      </c>
      <c r="E2385" s="191" t="s">
        <v>14</v>
      </c>
      <c r="F2385" s="191" t="s">
        <v>8139</v>
      </c>
      <c r="G2385" s="191">
        <v>18</v>
      </c>
    </row>
    <row r="2386" spans="1:7" x14ac:dyDescent="0.25">
      <c r="A2386" s="191">
        <v>2385</v>
      </c>
      <c r="B2386" s="191" t="s">
        <v>8137</v>
      </c>
      <c r="C2386" s="191" t="s">
        <v>8138</v>
      </c>
      <c r="D2386" s="191" t="s">
        <v>3160</v>
      </c>
      <c r="E2386" s="191" t="s">
        <v>14</v>
      </c>
      <c r="F2386" s="191" t="s">
        <v>8139</v>
      </c>
      <c r="G2386" s="191">
        <v>18</v>
      </c>
    </row>
    <row r="2387" spans="1:7" x14ac:dyDescent="0.25">
      <c r="A2387" s="191">
        <v>2386</v>
      </c>
      <c r="B2387" s="191" t="s">
        <v>8137</v>
      </c>
      <c r="C2387" s="191" t="s">
        <v>8138</v>
      </c>
      <c r="D2387" s="191" t="s">
        <v>3160</v>
      </c>
      <c r="E2387" s="191" t="s">
        <v>14</v>
      </c>
      <c r="F2387" s="191" t="s">
        <v>8139</v>
      </c>
      <c r="G2387" s="191">
        <v>18</v>
      </c>
    </row>
    <row r="2388" spans="1:7" x14ac:dyDescent="0.25">
      <c r="A2388" s="191">
        <v>2387</v>
      </c>
      <c r="B2388" s="191" t="s">
        <v>8137</v>
      </c>
      <c r="C2388" s="191" t="s">
        <v>8138</v>
      </c>
      <c r="D2388" s="191" t="s">
        <v>3160</v>
      </c>
      <c r="E2388" s="191" t="s">
        <v>14</v>
      </c>
      <c r="F2388" s="191" t="s">
        <v>8139</v>
      </c>
      <c r="G2388" s="191">
        <v>18</v>
      </c>
    </row>
    <row r="2389" spans="1:7" x14ac:dyDescent="0.25">
      <c r="A2389" s="191">
        <v>2388</v>
      </c>
      <c r="B2389" s="191" t="s">
        <v>8137</v>
      </c>
      <c r="C2389" s="191" t="s">
        <v>8138</v>
      </c>
      <c r="D2389" s="191" t="s">
        <v>3160</v>
      </c>
      <c r="E2389" s="191" t="s">
        <v>14</v>
      </c>
      <c r="F2389" s="191" t="s">
        <v>8139</v>
      </c>
      <c r="G2389" s="191">
        <v>18</v>
      </c>
    </row>
    <row r="2390" spans="1:7" x14ac:dyDescent="0.25">
      <c r="A2390" s="191">
        <v>2389</v>
      </c>
      <c r="B2390" s="191" t="s">
        <v>8137</v>
      </c>
      <c r="C2390" s="191" t="s">
        <v>8138</v>
      </c>
      <c r="D2390" s="191" t="s">
        <v>3160</v>
      </c>
      <c r="E2390" s="191" t="s">
        <v>14</v>
      </c>
      <c r="F2390" s="191" t="s">
        <v>8139</v>
      </c>
      <c r="G2390" s="191">
        <v>18</v>
      </c>
    </row>
    <row r="2391" spans="1:7" x14ac:dyDescent="0.25">
      <c r="A2391" s="191">
        <v>2390</v>
      </c>
      <c r="B2391" s="191" t="s">
        <v>8137</v>
      </c>
      <c r="C2391" s="191" t="s">
        <v>8138</v>
      </c>
      <c r="D2391" s="191" t="s">
        <v>3160</v>
      </c>
      <c r="E2391" s="191" t="s">
        <v>14</v>
      </c>
      <c r="F2391" s="191" t="s">
        <v>8139</v>
      </c>
      <c r="G2391" s="191">
        <v>18</v>
      </c>
    </row>
    <row r="2392" spans="1:7" x14ac:dyDescent="0.25">
      <c r="A2392" s="191">
        <v>2391</v>
      </c>
      <c r="B2392" s="191" t="s">
        <v>8137</v>
      </c>
      <c r="C2392" s="191" t="s">
        <v>8138</v>
      </c>
      <c r="D2392" s="191" t="s">
        <v>3160</v>
      </c>
      <c r="E2392" s="191" t="s">
        <v>14</v>
      </c>
      <c r="F2392" s="191" t="s">
        <v>8139</v>
      </c>
      <c r="G2392" s="191">
        <v>18</v>
      </c>
    </row>
    <row r="2393" spans="1:7" x14ac:dyDescent="0.25">
      <c r="A2393" s="191">
        <v>2392</v>
      </c>
      <c r="B2393" s="191" t="s">
        <v>8137</v>
      </c>
      <c r="C2393" s="191" t="s">
        <v>8138</v>
      </c>
      <c r="D2393" s="191" t="s">
        <v>3160</v>
      </c>
      <c r="E2393" s="191" t="s">
        <v>14</v>
      </c>
      <c r="F2393" s="191" t="s">
        <v>8139</v>
      </c>
      <c r="G2393" s="191">
        <v>18</v>
      </c>
    </row>
    <row r="2394" spans="1:7" x14ac:dyDescent="0.25">
      <c r="A2394" s="191">
        <v>2393</v>
      </c>
      <c r="B2394" s="191" t="s">
        <v>8137</v>
      </c>
      <c r="C2394" s="191" t="s">
        <v>8138</v>
      </c>
      <c r="D2394" s="191" t="s">
        <v>3160</v>
      </c>
      <c r="E2394" s="191" t="s">
        <v>14</v>
      </c>
      <c r="F2394" s="191" t="s">
        <v>8139</v>
      </c>
      <c r="G2394" s="191">
        <v>18</v>
      </c>
    </row>
    <row r="2395" spans="1:7" x14ac:dyDescent="0.25">
      <c r="A2395" s="191">
        <v>2394</v>
      </c>
      <c r="B2395" s="191" t="s">
        <v>8137</v>
      </c>
      <c r="C2395" s="191" t="s">
        <v>8138</v>
      </c>
      <c r="D2395" s="191" t="s">
        <v>3160</v>
      </c>
      <c r="E2395" s="191" t="s">
        <v>14</v>
      </c>
      <c r="F2395" s="191" t="s">
        <v>8139</v>
      </c>
      <c r="G2395" s="191">
        <v>18</v>
      </c>
    </row>
    <row r="2396" spans="1:7" x14ac:dyDescent="0.25">
      <c r="A2396" s="191">
        <v>2395</v>
      </c>
      <c r="B2396" s="191" t="s">
        <v>8137</v>
      </c>
      <c r="C2396" s="191" t="s">
        <v>8138</v>
      </c>
      <c r="D2396" s="191" t="s">
        <v>3160</v>
      </c>
      <c r="E2396" s="191" t="s">
        <v>14</v>
      </c>
      <c r="F2396" s="191" t="s">
        <v>8139</v>
      </c>
      <c r="G2396" s="191">
        <v>18</v>
      </c>
    </row>
    <row r="2397" spans="1:7" x14ac:dyDescent="0.25">
      <c r="A2397" s="191">
        <v>2396</v>
      </c>
      <c r="B2397" s="191" t="s">
        <v>8137</v>
      </c>
      <c r="C2397" s="191" t="s">
        <v>8138</v>
      </c>
      <c r="D2397" s="191" t="s">
        <v>3160</v>
      </c>
      <c r="E2397" s="191" t="s">
        <v>14</v>
      </c>
      <c r="F2397" s="191" t="s">
        <v>8139</v>
      </c>
      <c r="G2397" s="191">
        <v>18</v>
      </c>
    </row>
    <row r="2398" spans="1:7" x14ac:dyDescent="0.25">
      <c r="A2398" s="191">
        <v>2397</v>
      </c>
      <c r="B2398" s="191" t="s">
        <v>8137</v>
      </c>
      <c r="C2398" s="191" t="s">
        <v>8138</v>
      </c>
      <c r="D2398" s="191" t="s">
        <v>3160</v>
      </c>
      <c r="E2398" s="191" t="s">
        <v>14</v>
      </c>
      <c r="F2398" s="191" t="s">
        <v>8139</v>
      </c>
      <c r="G2398" s="191">
        <v>18</v>
      </c>
    </row>
    <row r="2399" spans="1:7" x14ac:dyDescent="0.25">
      <c r="A2399" s="191">
        <v>2398</v>
      </c>
      <c r="B2399" s="191" t="s">
        <v>8137</v>
      </c>
      <c r="C2399" s="191" t="s">
        <v>8138</v>
      </c>
      <c r="D2399" s="191" t="s">
        <v>3160</v>
      </c>
      <c r="E2399" s="191" t="s">
        <v>14</v>
      </c>
      <c r="F2399" s="191" t="s">
        <v>8139</v>
      </c>
      <c r="G2399" s="191">
        <v>18</v>
      </c>
    </row>
    <row r="2400" spans="1:7" x14ac:dyDescent="0.25">
      <c r="A2400" s="191">
        <v>2399</v>
      </c>
      <c r="B2400" s="191" t="s">
        <v>8137</v>
      </c>
      <c r="C2400" s="191" t="s">
        <v>8138</v>
      </c>
      <c r="D2400" s="191" t="s">
        <v>3160</v>
      </c>
      <c r="E2400" s="191" t="s">
        <v>14</v>
      </c>
      <c r="F2400" s="191" t="s">
        <v>8139</v>
      </c>
      <c r="G2400" s="191">
        <v>18</v>
      </c>
    </row>
    <row r="2401" spans="1:7" x14ac:dyDescent="0.25">
      <c r="A2401" s="191">
        <v>2400</v>
      </c>
      <c r="B2401" s="191" t="s">
        <v>8137</v>
      </c>
      <c r="C2401" s="191" t="s">
        <v>8138</v>
      </c>
      <c r="D2401" s="191" t="s">
        <v>3160</v>
      </c>
      <c r="E2401" s="191" t="s">
        <v>14</v>
      </c>
      <c r="F2401" s="191" t="s">
        <v>8139</v>
      </c>
      <c r="G2401" s="191">
        <v>18</v>
      </c>
    </row>
    <row r="2402" spans="1:7" x14ac:dyDescent="0.25">
      <c r="A2402" s="191">
        <v>2401</v>
      </c>
      <c r="B2402" s="191" t="s">
        <v>8137</v>
      </c>
      <c r="C2402" s="191" t="s">
        <v>8138</v>
      </c>
      <c r="D2402" s="191" t="s">
        <v>3160</v>
      </c>
      <c r="E2402" s="191" t="s">
        <v>14</v>
      </c>
      <c r="F2402" s="191" t="s">
        <v>8139</v>
      </c>
      <c r="G2402" s="191">
        <v>18</v>
      </c>
    </row>
    <row r="2403" spans="1:7" x14ac:dyDescent="0.25">
      <c r="A2403" s="191">
        <v>2402</v>
      </c>
      <c r="B2403" s="191" t="s">
        <v>8137</v>
      </c>
      <c r="C2403" s="191" t="s">
        <v>8138</v>
      </c>
      <c r="D2403" s="191" t="s">
        <v>3160</v>
      </c>
      <c r="E2403" s="191" t="s">
        <v>14</v>
      </c>
      <c r="F2403" s="191" t="s">
        <v>8139</v>
      </c>
      <c r="G2403" s="191">
        <v>18</v>
      </c>
    </row>
    <row r="2404" spans="1:7" x14ac:dyDescent="0.25">
      <c r="A2404" s="191">
        <v>2403</v>
      </c>
      <c r="B2404" s="191" t="s">
        <v>8137</v>
      </c>
      <c r="C2404" s="191" t="s">
        <v>8138</v>
      </c>
      <c r="D2404" s="191" t="s">
        <v>3160</v>
      </c>
      <c r="E2404" s="191" t="s">
        <v>14</v>
      </c>
      <c r="F2404" s="191" t="s">
        <v>8139</v>
      </c>
      <c r="G2404" s="191">
        <v>18</v>
      </c>
    </row>
    <row r="2405" spans="1:7" x14ac:dyDescent="0.25">
      <c r="A2405" s="191">
        <v>2404</v>
      </c>
      <c r="B2405" s="191" t="s">
        <v>8137</v>
      </c>
      <c r="C2405" s="191" t="s">
        <v>8138</v>
      </c>
      <c r="D2405" s="191" t="s">
        <v>3160</v>
      </c>
      <c r="E2405" s="191" t="s">
        <v>14</v>
      </c>
      <c r="F2405" s="191" t="s">
        <v>8139</v>
      </c>
      <c r="G2405" s="191">
        <v>18</v>
      </c>
    </row>
    <row r="2406" spans="1:7" x14ac:dyDescent="0.25">
      <c r="A2406" s="191">
        <v>2405</v>
      </c>
      <c r="B2406" s="191" t="s">
        <v>8137</v>
      </c>
      <c r="C2406" s="191" t="s">
        <v>8138</v>
      </c>
      <c r="D2406" s="191" t="s">
        <v>3160</v>
      </c>
      <c r="E2406" s="191" t="s">
        <v>14</v>
      </c>
      <c r="F2406" s="191" t="s">
        <v>8139</v>
      </c>
      <c r="G2406" s="191">
        <v>18</v>
      </c>
    </row>
    <row r="2407" spans="1:7" x14ac:dyDescent="0.25">
      <c r="A2407" s="191">
        <v>2406</v>
      </c>
      <c r="B2407" s="191" t="s">
        <v>8137</v>
      </c>
      <c r="C2407" s="191" t="s">
        <v>8138</v>
      </c>
      <c r="D2407" s="191" t="s">
        <v>3160</v>
      </c>
      <c r="E2407" s="191" t="s">
        <v>14</v>
      </c>
      <c r="F2407" s="191" t="s">
        <v>8139</v>
      </c>
      <c r="G2407" s="191">
        <v>18</v>
      </c>
    </row>
    <row r="2408" spans="1:7" x14ac:dyDescent="0.25">
      <c r="A2408" s="191">
        <v>2407</v>
      </c>
      <c r="B2408" s="191" t="s">
        <v>8137</v>
      </c>
      <c r="C2408" s="191" t="s">
        <v>8138</v>
      </c>
      <c r="D2408" s="191" t="s">
        <v>3160</v>
      </c>
      <c r="E2408" s="191" t="s">
        <v>14</v>
      </c>
      <c r="F2408" s="191" t="s">
        <v>8139</v>
      </c>
      <c r="G2408" s="191">
        <v>18</v>
      </c>
    </row>
    <row r="2409" spans="1:7" x14ac:dyDescent="0.25">
      <c r="A2409" s="191">
        <v>2408</v>
      </c>
      <c r="B2409" s="191" t="s">
        <v>8137</v>
      </c>
      <c r="C2409" s="191" t="s">
        <v>8138</v>
      </c>
      <c r="D2409" s="191" t="s">
        <v>3160</v>
      </c>
      <c r="E2409" s="191" t="s">
        <v>14</v>
      </c>
      <c r="F2409" s="191" t="s">
        <v>8139</v>
      </c>
      <c r="G2409" s="191">
        <v>18</v>
      </c>
    </row>
    <row r="2410" spans="1:7" x14ac:dyDescent="0.25">
      <c r="A2410" s="191">
        <v>2409</v>
      </c>
      <c r="B2410" s="191" t="s">
        <v>8137</v>
      </c>
      <c r="C2410" s="191" t="s">
        <v>8138</v>
      </c>
      <c r="D2410" s="191" t="s">
        <v>3160</v>
      </c>
      <c r="E2410" s="191" t="s">
        <v>14</v>
      </c>
      <c r="F2410" s="191" t="s">
        <v>8139</v>
      </c>
      <c r="G2410" s="191">
        <v>18</v>
      </c>
    </row>
    <row r="2411" spans="1:7" x14ac:dyDescent="0.25">
      <c r="A2411" s="191">
        <v>2410</v>
      </c>
      <c r="B2411" s="191" t="s">
        <v>8137</v>
      </c>
      <c r="C2411" s="191" t="s">
        <v>8138</v>
      </c>
      <c r="D2411" s="191" t="s">
        <v>3160</v>
      </c>
      <c r="E2411" s="191" t="s">
        <v>14</v>
      </c>
      <c r="F2411" s="191" t="s">
        <v>8139</v>
      </c>
      <c r="G2411" s="191">
        <v>18</v>
      </c>
    </row>
    <row r="2412" spans="1:7" x14ac:dyDescent="0.25">
      <c r="A2412" s="191">
        <v>2411</v>
      </c>
      <c r="B2412" s="191" t="s">
        <v>8137</v>
      </c>
      <c r="C2412" s="191" t="s">
        <v>8138</v>
      </c>
      <c r="D2412" s="191" t="s">
        <v>3160</v>
      </c>
      <c r="E2412" s="191" t="s">
        <v>14</v>
      </c>
      <c r="F2412" s="191" t="s">
        <v>8139</v>
      </c>
      <c r="G2412" s="191">
        <v>18</v>
      </c>
    </row>
    <row r="2413" spans="1:7" x14ac:dyDescent="0.25">
      <c r="A2413" s="191">
        <v>2412</v>
      </c>
      <c r="B2413" s="191" t="s">
        <v>8137</v>
      </c>
      <c r="C2413" s="191" t="s">
        <v>8138</v>
      </c>
      <c r="D2413" s="191" t="s">
        <v>3160</v>
      </c>
      <c r="E2413" s="191" t="s">
        <v>14</v>
      </c>
      <c r="F2413" s="191" t="s">
        <v>8139</v>
      </c>
      <c r="G2413" s="191">
        <v>18</v>
      </c>
    </row>
    <row r="2414" spans="1:7" x14ac:dyDescent="0.25">
      <c r="A2414" s="191">
        <v>2413</v>
      </c>
      <c r="B2414" s="191" t="s">
        <v>8137</v>
      </c>
      <c r="C2414" s="191" t="s">
        <v>8138</v>
      </c>
      <c r="D2414" s="191" t="s">
        <v>3160</v>
      </c>
      <c r="E2414" s="191" t="s">
        <v>14</v>
      </c>
      <c r="F2414" s="191" t="s">
        <v>8139</v>
      </c>
      <c r="G2414" s="191">
        <v>18</v>
      </c>
    </row>
    <row r="2415" spans="1:7" x14ac:dyDescent="0.25">
      <c r="A2415" s="191">
        <v>2414</v>
      </c>
      <c r="B2415" s="191" t="s">
        <v>8137</v>
      </c>
      <c r="C2415" s="191" t="s">
        <v>8138</v>
      </c>
      <c r="D2415" s="191" t="s">
        <v>3160</v>
      </c>
      <c r="E2415" s="191" t="s">
        <v>14</v>
      </c>
      <c r="F2415" s="191" t="s">
        <v>8139</v>
      </c>
      <c r="G2415" s="191">
        <v>18</v>
      </c>
    </row>
    <row r="2416" spans="1:7" x14ac:dyDescent="0.25">
      <c r="A2416" s="191">
        <v>2415</v>
      </c>
      <c r="B2416" s="191" t="s">
        <v>8137</v>
      </c>
      <c r="C2416" s="191" t="s">
        <v>8138</v>
      </c>
      <c r="D2416" s="191" t="s">
        <v>3160</v>
      </c>
      <c r="E2416" s="191" t="s">
        <v>14</v>
      </c>
      <c r="F2416" s="191" t="s">
        <v>8139</v>
      </c>
      <c r="G2416" s="191">
        <v>18</v>
      </c>
    </row>
    <row r="2417" spans="1:7" x14ac:dyDescent="0.25">
      <c r="A2417" s="191">
        <v>2416</v>
      </c>
      <c r="B2417" s="191" t="s">
        <v>8137</v>
      </c>
      <c r="C2417" s="191" t="s">
        <v>8138</v>
      </c>
      <c r="D2417" s="191" t="s">
        <v>3160</v>
      </c>
      <c r="E2417" s="191" t="s">
        <v>14</v>
      </c>
      <c r="F2417" s="191" t="s">
        <v>8139</v>
      </c>
      <c r="G2417" s="191">
        <v>18</v>
      </c>
    </row>
    <row r="2418" spans="1:7" x14ac:dyDescent="0.25">
      <c r="A2418" s="191">
        <v>2417</v>
      </c>
      <c r="B2418" s="191" t="s">
        <v>8137</v>
      </c>
      <c r="C2418" s="191" t="s">
        <v>8138</v>
      </c>
      <c r="D2418" s="191" t="s">
        <v>3160</v>
      </c>
      <c r="E2418" s="191" t="s">
        <v>14</v>
      </c>
      <c r="F2418" s="191" t="s">
        <v>8139</v>
      </c>
      <c r="G2418" s="191">
        <v>18</v>
      </c>
    </row>
    <row r="2419" spans="1:7" x14ac:dyDescent="0.25">
      <c r="A2419" s="191">
        <v>2418</v>
      </c>
      <c r="B2419" s="191" t="s">
        <v>8137</v>
      </c>
      <c r="C2419" s="191" t="s">
        <v>8138</v>
      </c>
      <c r="D2419" s="191" t="s">
        <v>3160</v>
      </c>
      <c r="E2419" s="191" t="s">
        <v>14</v>
      </c>
      <c r="F2419" s="191" t="s">
        <v>8139</v>
      </c>
      <c r="G2419" s="191">
        <v>18</v>
      </c>
    </row>
    <row r="2420" spans="1:7" x14ac:dyDescent="0.25">
      <c r="A2420" s="191">
        <v>2419</v>
      </c>
      <c r="B2420" s="191" t="s">
        <v>8137</v>
      </c>
      <c r="C2420" s="191" t="s">
        <v>8138</v>
      </c>
      <c r="D2420" s="191" t="s">
        <v>3160</v>
      </c>
      <c r="E2420" s="191" t="s">
        <v>14</v>
      </c>
      <c r="F2420" s="191" t="s">
        <v>8139</v>
      </c>
      <c r="G2420" s="191">
        <v>18</v>
      </c>
    </row>
    <row r="2421" spans="1:7" x14ac:dyDescent="0.25">
      <c r="A2421" s="191">
        <v>2420</v>
      </c>
      <c r="B2421" s="191" t="s">
        <v>8137</v>
      </c>
      <c r="C2421" s="191" t="s">
        <v>8138</v>
      </c>
      <c r="D2421" s="191" t="s">
        <v>3160</v>
      </c>
      <c r="E2421" s="191" t="s">
        <v>14</v>
      </c>
      <c r="F2421" s="191" t="s">
        <v>8139</v>
      </c>
      <c r="G2421" s="191">
        <v>18</v>
      </c>
    </row>
    <row r="2422" spans="1:7" x14ac:dyDescent="0.25">
      <c r="A2422" s="191">
        <v>2421</v>
      </c>
      <c r="B2422" s="191" t="s">
        <v>8137</v>
      </c>
      <c r="C2422" s="191" t="s">
        <v>8138</v>
      </c>
      <c r="D2422" s="191" t="s">
        <v>3160</v>
      </c>
      <c r="E2422" s="191" t="s">
        <v>14</v>
      </c>
      <c r="F2422" s="191" t="s">
        <v>8139</v>
      </c>
      <c r="G2422" s="191">
        <v>18</v>
      </c>
    </row>
    <row r="2423" spans="1:7" x14ac:dyDescent="0.25">
      <c r="A2423" s="191">
        <v>2422</v>
      </c>
      <c r="B2423" s="191" t="s">
        <v>8137</v>
      </c>
      <c r="C2423" s="191" t="s">
        <v>8138</v>
      </c>
      <c r="D2423" s="191" t="s">
        <v>3160</v>
      </c>
      <c r="E2423" s="191" t="s">
        <v>14</v>
      </c>
      <c r="F2423" s="191" t="s">
        <v>8139</v>
      </c>
      <c r="G2423" s="191">
        <v>18</v>
      </c>
    </row>
    <row r="2424" spans="1:7" x14ac:dyDescent="0.25">
      <c r="A2424" s="191">
        <v>2423</v>
      </c>
      <c r="B2424" s="191" t="s">
        <v>8137</v>
      </c>
      <c r="C2424" s="191" t="s">
        <v>8138</v>
      </c>
      <c r="D2424" s="191" t="s">
        <v>3160</v>
      </c>
      <c r="E2424" s="191" t="s">
        <v>14</v>
      </c>
      <c r="F2424" s="191" t="s">
        <v>8139</v>
      </c>
      <c r="G2424" s="191">
        <v>18</v>
      </c>
    </row>
    <row r="2425" spans="1:7" x14ac:dyDescent="0.25">
      <c r="A2425" s="191">
        <v>2424</v>
      </c>
      <c r="B2425" s="191" t="s">
        <v>8137</v>
      </c>
      <c r="C2425" s="191" t="s">
        <v>8138</v>
      </c>
      <c r="D2425" s="191" t="s">
        <v>3160</v>
      </c>
      <c r="E2425" s="191" t="s">
        <v>14</v>
      </c>
      <c r="F2425" s="191" t="s">
        <v>8139</v>
      </c>
      <c r="G2425" s="191">
        <v>18</v>
      </c>
    </row>
    <row r="2426" spans="1:7" x14ac:dyDescent="0.25">
      <c r="A2426" s="191">
        <v>2425</v>
      </c>
      <c r="B2426" s="191" t="s">
        <v>8137</v>
      </c>
      <c r="C2426" s="191" t="s">
        <v>8138</v>
      </c>
      <c r="D2426" s="191" t="s">
        <v>3160</v>
      </c>
      <c r="E2426" s="191" t="s">
        <v>14</v>
      </c>
      <c r="F2426" s="191" t="s">
        <v>8139</v>
      </c>
      <c r="G2426" s="191">
        <v>18</v>
      </c>
    </row>
    <row r="2427" spans="1:7" x14ac:dyDescent="0.25">
      <c r="A2427" s="191">
        <v>2426</v>
      </c>
      <c r="B2427" s="191" t="s">
        <v>8137</v>
      </c>
      <c r="C2427" s="191" t="s">
        <v>8138</v>
      </c>
      <c r="D2427" s="191" t="s">
        <v>3160</v>
      </c>
      <c r="E2427" s="191" t="s">
        <v>14</v>
      </c>
      <c r="F2427" s="191" t="s">
        <v>8139</v>
      </c>
      <c r="G2427" s="191">
        <v>18</v>
      </c>
    </row>
    <row r="2428" spans="1:7" x14ac:dyDescent="0.25">
      <c r="A2428" s="191">
        <v>2427</v>
      </c>
      <c r="B2428" s="191" t="s">
        <v>8137</v>
      </c>
      <c r="C2428" s="191" t="s">
        <v>8138</v>
      </c>
      <c r="D2428" s="191" t="s">
        <v>3160</v>
      </c>
      <c r="E2428" s="191" t="s">
        <v>14</v>
      </c>
      <c r="F2428" s="191" t="s">
        <v>8139</v>
      </c>
      <c r="G2428" s="191">
        <v>18</v>
      </c>
    </row>
    <row r="2429" spans="1:7" x14ac:dyDescent="0.25">
      <c r="A2429" s="191">
        <v>2428</v>
      </c>
      <c r="B2429" s="191" t="s">
        <v>8137</v>
      </c>
      <c r="C2429" s="191" t="s">
        <v>8138</v>
      </c>
      <c r="D2429" s="191" t="s">
        <v>3160</v>
      </c>
      <c r="E2429" s="191" t="s">
        <v>14</v>
      </c>
      <c r="F2429" s="191" t="s">
        <v>8139</v>
      </c>
      <c r="G2429" s="191">
        <v>18</v>
      </c>
    </row>
    <row r="2430" spans="1:7" x14ac:dyDescent="0.25">
      <c r="A2430" s="191">
        <v>2429</v>
      </c>
      <c r="B2430" s="191" t="s">
        <v>8137</v>
      </c>
      <c r="C2430" s="191" t="s">
        <v>8138</v>
      </c>
      <c r="D2430" s="191" t="s">
        <v>3160</v>
      </c>
      <c r="E2430" s="191" t="s">
        <v>14</v>
      </c>
      <c r="F2430" s="191" t="s">
        <v>8139</v>
      </c>
      <c r="G2430" s="191">
        <v>18</v>
      </c>
    </row>
    <row r="2431" spans="1:7" x14ac:dyDescent="0.25">
      <c r="A2431" s="191">
        <v>2430</v>
      </c>
      <c r="B2431" s="191" t="s">
        <v>8137</v>
      </c>
      <c r="C2431" s="191" t="s">
        <v>8138</v>
      </c>
      <c r="D2431" s="191" t="s">
        <v>3160</v>
      </c>
      <c r="E2431" s="191" t="s">
        <v>14</v>
      </c>
      <c r="F2431" s="191" t="s">
        <v>8139</v>
      </c>
      <c r="G2431" s="191">
        <v>18</v>
      </c>
    </row>
    <row r="2432" spans="1:7" x14ac:dyDescent="0.25">
      <c r="A2432" s="191">
        <v>2431</v>
      </c>
      <c r="B2432" s="191" t="s">
        <v>8137</v>
      </c>
      <c r="C2432" s="191" t="s">
        <v>8138</v>
      </c>
      <c r="D2432" s="191" t="s">
        <v>3160</v>
      </c>
      <c r="E2432" s="191" t="s">
        <v>14</v>
      </c>
      <c r="F2432" s="191" t="s">
        <v>8139</v>
      </c>
      <c r="G2432" s="191">
        <v>18</v>
      </c>
    </row>
    <row r="2433" spans="1:7" x14ac:dyDescent="0.25">
      <c r="A2433" s="191">
        <v>2432</v>
      </c>
      <c r="B2433" s="191" t="s">
        <v>8137</v>
      </c>
      <c r="C2433" s="191" t="s">
        <v>8138</v>
      </c>
      <c r="D2433" s="191" t="s">
        <v>3160</v>
      </c>
      <c r="E2433" s="191" t="s">
        <v>14</v>
      </c>
      <c r="F2433" s="191" t="s">
        <v>8139</v>
      </c>
      <c r="G2433" s="191">
        <v>18</v>
      </c>
    </row>
    <row r="2434" spans="1:7" x14ac:dyDescent="0.25">
      <c r="A2434" s="191">
        <v>2433</v>
      </c>
      <c r="B2434" s="191" t="s">
        <v>8137</v>
      </c>
      <c r="C2434" s="191" t="s">
        <v>8138</v>
      </c>
      <c r="D2434" s="191" t="s">
        <v>3160</v>
      </c>
      <c r="E2434" s="191" t="s">
        <v>14</v>
      </c>
      <c r="F2434" s="191" t="s">
        <v>8139</v>
      </c>
      <c r="G2434" s="191">
        <v>18</v>
      </c>
    </row>
    <row r="2435" spans="1:7" x14ac:dyDescent="0.25">
      <c r="A2435" s="191">
        <v>2434</v>
      </c>
      <c r="B2435" s="191" t="s">
        <v>8137</v>
      </c>
      <c r="C2435" s="191" t="s">
        <v>8138</v>
      </c>
      <c r="D2435" s="191" t="s">
        <v>3160</v>
      </c>
      <c r="E2435" s="191" t="s">
        <v>14</v>
      </c>
      <c r="F2435" s="191" t="s">
        <v>8139</v>
      </c>
      <c r="G2435" s="191">
        <v>18</v>
      </c>
    </row>
    <row r="2436" spans="1:7" x14ac:dyDescent="0.25">
      <c r="A2436" s="191">
        <v>2435</v>
      </c>
      <c r="B2436" s="191" t="s">
        <v>8137</v>
      </c>
      <c r="C2436" s="191" t="s">
        <v>8138</v>
      </c>
      <c r="D2436" s="191" t="s">
        <v>3160</v>
      </c>
      <c r="E2436" s="191" t="s">
        <v>14</v>
      </c>
      <c r="F2436" s="191" t="s">
        <v>8139</v>
      </c>
      <c r="G2436" s="191">
        <v>18</v>
      </c>
    </row>
    <row r="2437" spans="1:7" x14ac:dyDescent="0.25">
      <c r="A2437" s="191">
        <v>2436</v>
      </c>
      <c r="B2437" s="191" t="s">
        <v>8137</v>
      </c>
      <c r="C2437" s="191" t="s">
        <v>8138</v>
      </c>
      <c r="D2437" s="191" t="s">
        <v>3160</v>
      </c>
      <c r="E2437" s="191" t="s">
        <v>14</v>
      </c>
      <c r="F2437" s="191" t="s">
        <v>8139</v>
      </c>
      <c r="G2437" s="191">
        <v>18</v>
      </c>
    </row>
    <row r="2438" spans="1:7" x14ac:dyDescent="0.25">
      <c r="A2438" s="191">
        <v>2437</v>
      </c>
      <c r="B2438" s="191" t="s">
        <v>8137</v>
      </c>
      <c r="C2438" s="191" t="s">
        <v>8138</v>
      </c>
      <c r="D2438" s="191" t="s">
        <v>3160</v>
      </c>
      <c r="E2438" s="191" t="s">
        <v>14</v>
      </c>
      <c r="F2438" s="191" t="s">
        <v>8139</v>
      </c>
      <c r="G2438" s="191">
        <v>18</v>
      </c>
    </row>
    <row r="2439" spans="1:7" x14ac:dyDescent="0.25">
      <c r="A2439" s="191">
        <v>2438</v>
      </c>
      <c r="B2439" s="191" t="s">
        <v>8137</v>
      </c>
      <c r="C2439" s="191" t="s">
        <v>8138</v>
      </c>
      <c r="D2439" s="191" t="s">
        <v>3160</v>
      </c>
      <c r="E2439" s="191" t="s">
        <v>14</v>
      </c>
      <c r="F2439" s="191" t="s">
        <v>8139</v>
      </c>
      <c r="G2439" s="191">
        <v>18</v>
      </c>
    </row>
    <row r="2440" spans="1:7" x14ac:dyDescent="0.25">
      <c r="A2440" s="191">
        <v>2439</v>
      </c>
      <c r="B2440" s="191" t="s">
        <v>8137</v>
      </c>
      <c r="C2440" s="191" t="s">
        <v>8138</v>
      </c>
      <c r="D2440" s="191" t="s">
        <v>3160</v>
      </c>
      <c r="E2440" s="191" t="s">
        <v>14</v>
      </c>
      <c r="F2440" s="191" t="s">
        <v>8139</v>
      </c>
      <c r="G2440" s="191">
        <v>18</v>
      </c>
    </row>
    <row r="2441" spans="1:7" x14ac:dyDescent="0.25">
      <c r="A2441" s="191">
        <v>2440</v>
      </c>
      <c r="B2441" s="191" t="s">
        <v>8137</v>
      </c>
      <c r="C2441" s="191" t="s">
        <v>8138</v>
      </c>
      <c r="D2441" s="191" t="s">
        <v>3160</v>
      </c>
      <c r="E2441" s="191" t="s">
        <v>14</v>
      </c>
      <c r="F2441" s="191" t="s">
        <v>8139</v>
      </c>
      <c r="G2441" s="191">
        <v>18</v>
      </c>
    </row>
    <row r="2442" spans="1:7" x14ac:dyDescent="0.25">
      <c r="A2442" s="191">
        <v>2441</v>
      </c>
      <c r="B2442" s="191" t="s">
        <v>8137</v>
      </c>
      <c r="C2442" s="191" t="s">
        <v>8138</v>
      </c>
      <c r="D2442" s="191" t="s">
        <v>3160</v>
      </c>
      <c r="E2442" s="191" t="s">
        <v>14</v>
      </c>
      <c r="F2442" s="191" t="s">
        <v>8139</v>
      </c>
      <c r="G2442" s="191">
        <v>18</v>
      </c>
    </row>
    <row r="2443" spans="1:7" x14ac:dyDescent="0.25">
      <c r="A2443" s="191">
        <v>2442</v>
      </c>
      <c r="B2443" s="191" t="s">
        <v>8137</v>
      </c>
      <c r="C2443" s="191" t="s">
        <v>8138</v>
      </c>
      <c r="D2443" s="191" t="s">
        <v>3160</v>
      </c>
      <c r="E2443" s="191" t="s">
        <v>14</v>
      </c>
      <c r="F2443" s="191" t="s">
        <v>8139</v>
      </c>
      <c r="G2443" s="191">
        <v>18</v>
      </c>
    </row>
    <row r="2444" spans="1:7" x14ac:dyDescent="0.25">
      <c r="A2444" s="191">
        <v>2443</v>
      </c>
      <c r="B2444" s="191" t="s">
        <v>8137</v>
      </c>
      <c r="C2444" s="191" t="s">
        <v>8138</v>
      </c>
      <c r="D2444" s="191" t="s">
        <v>3160</v>
      </c>
      <c r="E2444" s="191" t="s">
        <v>14</v>
      </c>
      <c r="F2444" s="191" t="s">
        <v>8139</v>
      </c>
      <c r="G2444" s="191">
        <v>18</v>
      </c>
    </row>
    <row r="2445" spans="1:7" x14ac:dyDescent="0.25">
      <c r="A2445" s="191">
        <v>2444</v>
      </c>
      <c r="B2445" s="191" t="s">
        <v>8137</v>
      </c>
      <c r="C2445" s="191" t="s">
        <v>8138</v>
      </c>
      <c r="D2445" s="191" t="s">
        <v>3160</v>
      </c>
      <c r="E2445" s="191" t="s">
        <v>14</v>
      </c>
      <c r="F2445" s="191" t="s">
        <v>8139</v>
      </c>
      <c r="G2445" s="191">
        <v>18</v>
      </c>
    </row>
    <row r="2446" spans="1:7" x14ac:dyDescent="0.25">
      <c r="A2446" s="191">
        <v>2445</v>
      </c>
      <c r="B2446" s="191" t="s">
        <v>8137</v>
      </c>
      <c r="C2446" s="191" t="s">
        <v>8138</v>
      </c>
      <c r="D2446" s="191" t="s">
        <v>3160</v>
      </c>
      <c r="E2446" s="191" t="s">
        <v>14</v>
      </c>
      <c r="F2446" s="191" t="s">
        <v>8139</v>
      </c>
      <c r="G2446" s="191">
        <v>18</v>
      </c>
    </row>
    <row r="2447" spans="1:7" x14ac:dyDescent="0.25">
      <c r="A2447" s="191">
        <v>2446</v>
      </c>
      <c r="B2447" s="191" t="s">
        <v>8137</v>
      </c>
      <c r="C2447" s="191" t="s">
        <v>8138</v>
      </c>
      <c r="D2447" s="191" t="s">
        <v>3160</v>
      </c>
      <c r="E2447" s="191" t="s">
        <v>14</v>
      </c>
      <c r="F2447" s="191" t="s">
        <v>8139</v>
      </c>
      <c r="G2447" s="191">
        <v>18</v>
      </c>
    </row>
    <row r="2448" spans="1:7" x14ac:dyDescent="0.25">
      <c r="A2448" s="191">
        <v>2447</v>
      </c>
      <c r="B2448" s="191" t="s">
        <v>8137</v>
      </c>
      <c r="C2448" s="191" t="s">
        <v>8138</v>
      </c>
      <c r="D2448" s="191" t="s">
        <v>3160</v>
      </c>
      <c r="E2448" s="191" t="s">
        <v>14</v>
      </c>
      <c r="F2448" s="191" t="s">
        <v>8139</v>
      </c>
      <c r="G2448" s="191">
        <v>18</v>
      </c>
    </row>
    <row r="2449" spans="1:7" x14ac:dyDescent="0.25">
      <c r="A2449" s="191">
        <v>2448</v>
      </c>
      <c r="B2449" s="191" t="s">
        <v>8137</v>
      </c>
      <c r="C2449" s="191" t="s">
        <v>8138</v>
      </c>
      <c r="D2449" s="191" t="s">
        <v>3160</v>
      </c>
      <c r="E2449" s="191" t="s">
        <v>14</v>
      </c>
      <c r="F2449" s="191" t="s">
        <v>8139</v>
      </c>
      <c r="G2449" s="191">
        <v>18</v>
      </c>
    </row>
    <row r="2450" spans="1:7" x14ac:dyDescent="0.25">
      <c r="A2450" s="191">
        <v>2449</v>
      </c>
      <c r="B2450" s="191" t="s">
        <v>8137</v>
      </c>
      <c r="C2450" s="191" t="s">
        <v>8138</v>
      </c>
      <c r="D2450" s="191" t="s">
        <v>3160</v>
      </c>
      <c r="E2450" s="191" t="s">
        <v>14</v>
      </c>
      <c r="F2450" s="191" t="s">
        <v>8139</v>
      </c>
      <c r="G2450" s="191">
        <v>18</v>
      </c>
    </row>
    <row r="2451" spans="1:7" x14ac:dyDescent="0.25">
      <c r="A2451" s="191">
        <v>2450</v>
      </c>
      <c r="B2451" s="191" t="s">
        <v>8137</v>
      </c>
      <c r="C2451" s="191" t="s">
        <v>8138</v>
      </c>
      <c r="D2451" s="191" t="s">
        <v>3160</v>
      </c>
      <c r="E2451" s="191" t="s">
        <v>14</v>
      </c>
      <c r="F2451" s="191" t="s">
        <v>8139</v>
      </c>
      <c r="G2451" s="191">
        <v>18</v>
      </c>
    </row>
    <row r="2452" spans="1:7" x14ac:dyDescent="0.25">
      <c r="A2452" s="191">
        <v>2451</v>
      </c>
      <c r="B2452" s="191" t="s">
        <v>8137</v>
      </c>
      <c r="C2452" s="191" t="s">
        <v>8138</v>
      </c>
      <c r="D2452" s="191" t="s">
        <v>3160</v>
      </c>
      <c r="E2452" s="191" t="s">
        <v>14</v>
      </c>
      <c r="F2452" s="191" t="s">
        <v>8139</v>
      </c>
      <c r="G2452" s="191">
        <v>18</v>
      </c>
    </row>
    <row r="2453" spans="1:7" x14ac:dyDescent="0.25">
      <c r="A2453" s="191">
        <v>2452</v>
      </c>
      <c r="B2453" s="191" t="s">
        <v>8137</v>
      </c>
      <c r="C2453" s="191" t="s">
        <v>8138</v>
      </c>
      <c r="D2453" s="191" t="s">
        <v>3160</v>
      </c>
      <c r="E2453" s="191" t="s">
        <v>14</v>
      </c>
      <c r="F2453" s="191" t="s">
        <v>8139</v>
      </c>
      <c r="G2453" s="191">
        <v>18</v>
      </c>
    </row>
    <row r="2454" spans="1:7" x14ac:dyDescent="0.25">
      <c r="A2454" s="191">
        <v>2453</v>
      </c>
      <c r="B2454" s="191" t="s">
        <v>8137</v>
      </c>
      <c r="C2454" s="191" t="s">
        <v>8138</v>
      </c>
      <c r="D2454" s="191" t="s">
        <v>3160</v>
      </c>
      <c r="E2454" s="191" t="s">
        <v>14</v>
      </c>
      <c r="F2454" s="191" t="s">
        <v>8139</v>
      </c>
      <c r="G2454" s="191">
        <v>18</v>
      </c>
    </row>
    <row r="2455" spans="1:7" x14ac:dyDescent="0.25">
      <c r="A2455" s="191">
        <v>2454</v>
      </c>
      <c r="B2455" s="191" t="s">
        <v>8137</v>
      </c>
      <c r="C2455" s="191" t="s">
        <v>8138</v>
      </c>
      <c r="D2455" s="191" t="s">
        <v>3160</v>
      </c>
      <c r="E2455" s="191" t="s">
        <v>14</v>
      </c>
      <c r="F2455" s="191" t="s">
        <v>8139</v>
      </c>
      <c r="G2455" s="191">
        <v>18</v>
      </c>
    </row>
    <row r="2456" spans="1:7" x14ac:dyDescent="0.25">
      <c r="A2456" s="191">
        <v>2455</v>
      </c>
      <c r="B2456" s="191" t="s">
        <v>8137</v>
      </c>
      <c r="C2456" s="191" t="s">
        <v>8138</v>
      </c>
      <c r="D2456" s="191" t="s">
        <v>3160</v>
      </c>
      <c r="E2456" s="191" t="s">
        <v>14</v>
      </c>
      <c r="F2456" s="191" t="s">
        <v>8139</v>
      </c>
      <c r="G2456" s="191">
        <v>18</v>
      </c>
    </row>
    <row r="2457" spans="1:7" x14ac:dyDescent="0.25">
      <c r="A2457" s="191">
        <v>2456</v>
      </c>
      <c r="B2457" s="191" t="s">
        <v>8137</v>
      </c>
      <c r="C2457" s="191" t="s">
        <v>8138</v>
      </c>
      <c r="D2457" s="191" t="s">
        <v>3160</v>
      </c>
      <c r="E2457" s="191" t="s">
        <v>14</v>
      </c>
      <c r="F2457" s="191" t="s">
        <v>8139</v>
      </c>
      <c r="G2457" s="191">
        <v>18</v>
      </c>
    </row>
    <row r="2458" spans="1:7" x14ac:dyDescent="0.25">
      <c r="A2458" s="191">
        <v>2457</v>
      </c>
      <c r="B2458" s="191" t="s">
        <v>8137</v>
      </c>
      <c r="C2458" s="191" t="s">
        <v>8138</v>
      </c>
      <c r="D2458" s="191" t="s">
        <v>3160</v>
      </c>
      <c r="E2458" s="191" t="s">
        <v>14</v>
      </c>
      <c r="F2458" s="191" t="s">
        <v>8139</v>
      </c>
      <c r="G2458" s="191">
        <v>18</v>
      </c>
    </row>
    <row r="2459" spans="1:7" x14ac:dyDescent="0.25">
      <c r="A2459" s="191">
        <v>2458</v>
      </c>
      <c r="B2459" s="191" t="s">
        <v>8137</v>
      </c>
      <c r="C2459" s="191" t="s">
        <v>8138</v>
      </c>
      <c r="D2459" s="191" t="s">
        <v>3160</v>
      </c>
      <c r="E2459" s="191" t="s">
        <v>14</v>
      </c>
      <c r="F2459" s="191" t="s">
        <v>8139</v>
      </c>
      <c r="G2459" s="191">
        <v>18</v>
      </c>
    </row>
    <row r="2460" spans="1:7" x14ac:dyDescent="0.25">
      <c r="A2460" s="191">
        <v>2459</v>
      </c>
      <c r="B2460" s="191" t="s">
        <v>8137</v>
      </c>
      <c r="C2460" s="191" t="s">
        <v>8138</v>
      </c>
      <c r="D2460" s="191" t="s">
        <v>3160</v>
      </c>
      <c r="E2460" s="191" t="s">
        <v>14</v>
      </c>
      <c r="F2460" s="191" t="s">
        <v>8139</v>
      </c>
      <c r="G2460" s="191">
        <v>18</v>
      </c>
    </row>
    <row r="2461" spans="1:7" x14ac:dyDescent="0.25">
      <c r="A2461" s="191">
        <v>2460</v>
      </c>
      <c r="B2461" s="191" t="s">
        <v>8137</v>
      </c>
      <c r="C2461" s="191" t="s">
        <v>8138</v>
      </c>
      <c r="D2461" s="191" t="s">
        <v>3160</v>
      </c>
      <c r="E2461" s="191" t="s">
        <v>14</v>
      </c>
      <c r="F2461" s="191" t="s">
        <v>8139</v>
      </c>
      <c r="G2461" s="191">
        <v>18</v>
      </c>
    </row>
    <row r="2462" spans="1:7" x14ac:dyDescent="0.25">
      <c r="A2462" s="191">
        <v>2461</v>
      </c>
      <c r="B2462" s="191" t="s">
        <v>8137</v>
      </c>
      <c r="C2462" s="191" t="s">
        <v>8138</v>
      </c>
      <c r="D2462" s="191" t="s">
        <v>3160</v>
      </c>
      <c r="E2462" s="191" t="s">
        <v>14</v>
      </c>
      <c r="F2462" s="191" t="s">
        <v>8139</v>
      </c>
      <c r="G2462" s="191">
        <v>18</v>
      </c>
    </row>
    <row r="2463" spans="1:7" x14ac:dyDescent="0.25">
      <c r="A2463" s="191">
        <v>2462</v>
      </c>
      <c r="B2463" s="191" t="s">
        <v>8137</v>
      </c>
      <c r="C2463" s="191" t="s">
        <v>8138</v>
      </c>
      <c r="D2463" s="191" t="s">
        <v>3160</v>
      </c>
      <c r="E2463" s="191" t="s">
        <v>14</v>
      </c>
      <c r="F2463" s="191" t="s">
        <v>8139</v>
      </c>
      <c r="G2463" s="191">
        <v>18</v>
      </c>
    </row>
    <row r="2464" spans="1:7" x14ac:dyDescent="0.25">
      <c r="A2464" s="191">
        <v>2463</v>
      </c>
      <c r="B2464" s="191" t="s">
        <v>8137</v>
      </c>
      <c r="C2464" s="191" t="s">
        <v>8138</v>
      </c>
      <c r="D2464" s="191" t="s">
        <v>3160</v>
      </c>
      <c r="E2464" s="191" t="s">
        <v>14</v>
      </c>
      <c r="F2464" s="191" t="s">
        <v>8139</v>
      </c>
      <c r="G2464" s="191">
        <v>18</v>
      </c>
    </row>
    <row r="2465" spans="1:7" x14ac:dyDescent="0.25">
      <c r="A2465" s="191">
        <v>2464</v>
      </c>
      <c r="B2465" s="191" t="s">
        <v>8137</v>
      </c>
      <c r="C2465" s="191" t="s">
        <v>8138</v>
      </c>
      <c r="D2465" s="191" t="s">
        <v>3160</v>
      </c>
      <c r="E2465" s="191" t="s">
        <v>14</v>
      </c>
      <c r="F2465" s="191" t="s">
        <v>8139</v>
      </c>
      <c r="G2465" s="191">
        <v>18</v>
      </c>
    </row>
    <row r="2466" spans="1:7" x14ac:dyDescent="0.25">
      <c r="A2466" s="191">
        <v>2465</v>
      </c>
      <c r="B2466" s="191" t="s">
        <v>8137</v>
      </c>
      <c r="C2466" s="191" t="s">
        <v>8138</v>
      </c>
      <c r="D2466" s="191" t="s">
        <v>3160</v>
      </c>
      <c r="E2466" s="191" t="s">
        <v>14</v>
      </c>
      <c r="F2466" s="191" t="s">
        <v>8139</v>
      </c>
      <c r="G2466" s="191">
        <v>18</v>
      </c>
    </row>
    <row r="2467" spans="1:7" x14ac:dyDescent="0.25">
      <c r="A2467" s="191">
        <v>2466</v>
      </c>
      <c r="B2467" s="191" t="s">
        <v>8137</v>
      </c>
      <c r="C2467" s="191" t="s">
        <v>8138</v>
      </c>
      <c r="D2467" s="191" t="s">
        <v>3160</v>
      </c>
      <c r="E2467" s="191" t="s">
        <v>14</v>
      </c>
      <c r="F2467" s="191" t="s">
        <v>8139</v>
      </c>
      <c r="G2467" s="191">
        <v>18</v>
      </c>
    </row>
    <row r="2468" spans="1:7" x14ac:dyDescent="0.25">
      <c r="A2468" s="191">
        <v>2467</v>
      </c>
      <c r="B2468" s="191" t="s">
        <v>8137</v>
      </c>
      <c r="C2468" s="191" t="s">
        <v>8138</v>
      </c>
      <c r="D2468" s="191" t="s">
        <v>3160</v>
      </c>
      <c r="E2468" s="191" t="s">
        <v>14</v>
      </c>
      <c r="F2468" s="191" t="s">
        <v>8139</v>
      </c>
      <c r="G2468" s="191">
        <v>18</v>
      </c>
    </row>
    <row r="2469" spans="1:7" x14ac:dyDescent="0.25">
      <c r="A2469" s="191">
        <v>2468</v>
      </c>
      <c r="B2469" s="191" t="s">
        <v>8137</v>
      </c>
      <c r="C2469" s="191" t="s">
        <v>8138</v>
      </c>
      <c r="D2469" s="191" t="s">
        <v>3160</v>
      </c>
      <c r="E2469" s="191" t="s">
        <v>14</v>
      </c>
      <c r="F2469" s="191" t="s">
        <v>8139</v>
      </c>
      <c r="G2469" s="191">
        <v>18</v>
      </c>
    </row>
    <row r="2470" spans="1:7" x14ac:dyDescent="0.25">
      <c r="A2470" s="191">
        <v>2469</v>
      </c>
      <c r="B2470" s="191" t="s">
        <v>8137</v>
      </c>
      <c r="C2470" s="191" t="s">
        <v>8138</v>
      </c>
      <c r="D2470" s="191" t="s">
        <v>3160</v>
      </c>
      <c r="E2470" s="191" t="s">
        <v>14</v>
      </c>
      <c r="F2470" s="191" t="s">
        <v>8139</v>
      </c>
      <c r="G2470" s="191">
        <v>18</v>
      </c>
    </row>
    <row r="2471" spans="1:7" x14ac:dyDescent="0.25">
      <c r="A2471" s="191">
        <v>2470</v>
      </c>
      <c r="B2471" s="191" t="s">
        <v>8137</v>
      </c>
      <c r="C2471" s="191" t="s">
        <v>8138</v>
      </c>
      <c r="D2471" s="191" t="s">
        <v>3160</v>
      </c>
      <c r="E2471" s="191" t="s">
        <v>14</v>
      </c>
      <c r="F2471" s="191" t="s">
        <v>8139</v>
      </c>
      <c r="G2471" s="191">
        <v>18</v>
      </c>
    </row>
    <row r="2472" spans="1:7" x14ac:dyDescent="0.25">
      <c r="A2472" s="191">
        <v>2471</v>
      </c>
      <c r="B2472" s="191" t="s">
        <v>8137</v>
      </c>
      <c r="C2472" s="191" t="s">
        <v>8138</v>
      </c>
      <c r="D2472" s="191" t="s">
        <v>3160</v>
      </c>
      <c r="E2472" s="191" t="s">
        <v>14</v>
      </c>
      <c r="F2472" s="191" t="s">
        <v>8139</v>
      </c>
      <c r="G2472" s="191">
        <v>18</v>
      </c>
    </row>
    <row r="2473" spans="1:7" x14ac:dyDescent="0.25">
      <c r="A2473" s="191">
        <v>2472</v>
      </c>
      <c r="B2473" s="191" t="s">
        <v>8137</v>
      </c>
      <c r="C2473" s="191" t="s">
        <v>8138</v>
      </c>
      <c r="D2473" s="191" t="s">
        <v>3160</v>
      </c>
      <c r="E2473" s="191" t="s">
        <v>14</v>
      </c>
      <c r="F2473" s="191" t="s">
        <v>8139</v>
      </c>
      <c r="G2473" s="191">
        <v>18</v>
      </c>
    </row>
    <row r="2474" spans="1:7" x14ac:dyDescent="0.25">
      <c r="A2474" s="191">
        <v>2473</v>
      </c>
      <c r="B2474" s="191" t="s">
        <v>8137</v>
      </c>
      <c r="C2474" s="191" t="s">
        <v>8138</v>
      </c>
      <c r="D2474" s="191" t="s">
        <v>3160</v>
      </c>
      <c r="E2474" s="191" t="s">
        <v>14</v>
      </c>
      <c r="F2474" s="191" t="s">
        <v>8139</v>
      </c>
      <c r="G2474" s="191">
        <v>18</v>
      </c>
    </row>
    <row r="2475" spans="1:7" x14ac:dyDescent="0.25">
      <c r="A2475" s="191">
        <v>2474</v>
      </c>
      <c r="B2475" s="191" t="s">
        <v>8137</v>
      </c>
      <c r="C2475" s="191" t="s">
        <v>8138</v>
      </c>
      <c r="D2475" s="191" t="s">
        <v>3160</v>
      </c>
      <c r="E2475" s="191" t="s">
        <v>14</v>
      </c>
      <c r="F2475" s="191" t="s">
        <v>8139</v>
      </c>
      <c r="G2475" s="191">
        <v>18</v>
      </c>
    </row>
    <row r="2476" spans="1:7" x14ac:dyDescent="0.25">
      <c r="A2476" s="191">
        <v>2475</v>
      </c>
      <c r="B2476" s="191" t="s">
        <v>8137</v>
      </c>
      <c r="C2476" s="191" t="s">
        <v>8138</v>
      </c>
      <c r="D2476" s="191" t="s">
        <v>3160</v>
      </c>
      <c r="E2476" s="191" t="s">
        <v>14</v>
      </c>
      <c r="F2476" s="191" t="s">
        <v>8139</v>
      </c>
      <c r="G2476" s="191">
        <v>18</v>
      </c>
    </row>
    <row r="2477" spans="1:7" x14ac:dyDescent="0.25">
      <c r="A2477" s="191">
        <v>2476</v>
      </c>
      <c r="B2477" s="191" t="s">
        <v>8137</v>
      </c>
      <c r="C2477" s="191" t="s">
        <v>8138</v>
      </c>
      <c r="D2477" s="191" t="s">
        <v>3160</v>
      </c>
      <c r="E2477" s="191" t="s">
        <v>14</v>
      </c>
      <c r="F2477" s="191" t="s">
        <v>8139</v>
      </c>
      <c r="G2477" s="191">
        <v>18</v>
      </c>
    </row>
    <row r="2478" spans="1:7" x14ac:dyDescent="0.25">
      <c r="A2478" s="191">
        <v>2477</v>
      </c>
      <c r="B2478" s="191" t="s">
        <v>8137</v>
      </c>
      <c r="C2478" s="191" t="s">
        <v>8138</v>
      </c>
      <c r="D2478" s="191" t="s">
        <v>3160</v>
      </c>
      <c r="E2478" s="191" t="s">
        <v>14</v>
      </c>
      <c r="F2478" s="191" t="s">
        <v>8139</v>
      </c>
      <c r="G2478" s="191">
        <v>18</v>
      </c>
    </row>
    <row r="2479" spans="1:7" x14ac:dyDescent="0.25">
      <c r="A2479" s="191">
        <v>2478</v>
      </c>
      <c r="B2479" s="191" t="s">
        <v>8137</v>
      </c>
      <c r="C2479" s="191" t="s">
        <v>8138</v>
      </c>
      <c r="D2479" s="191" t="s">
        <v>3160</v>
      </c>
      <c r="E2479" s="191" t="s">
        <v>14</v>
      </c>
      <c r="F2479" s="191" t="s">
        <v>8139</v>
      </c>
      <c r="G2479" s="191">
        <v>18</v>
      </c>
    </row>
    <row r="2480" spans="1:7" x14ac:dyDescent="0.25">
      <c r="A2480" s="191">
        <v>2479</v>
      </c>
      <c r="B2480" s="191" t="s">
        <v>8137</v>
      </c>
      <c r="C2480" s="191" t="s">
        <v>8138</v>
      </c>
      <c r="D2480" s="191" t="s">
        <v>3160</v>
      </c>
      <c r="E2480" s="191" t="s">
        <v>14</v>
      </c>
      <c r="F2480" s="191" t="s">
        <v>8139</v>
      </c>
      <c r="G2480" s="191">
        <v>18</v>
      </c>
    </row>
    <row r="2481" spans="1:7" x14ac:dyDescent="0.25">
      <c r="A2481" s="191">
        <v>2480</v>
      </c>
      <c r="B2481" s="191" t="s">
        <v>8137</v>
      </c>
      <c r="C2481" s="191" t="s">
        <v>8138</v>
      </c>
      <c r="D2481" s="191" t="s">
        <v>3160</v>
      </c>
      <c r="E2481" s="191" t="s">
        <v>14</v>
      </c>
      <c r="F2481" s="191" t="s">
        <v>8139</v>
      </c>
      <c r="G2481" s="191">
        <v>18</v>
      </c>
    </row>
    <row r="2482" spans="1:7" x14ac:dyDescent="0.25">
      <c r="A2482" s="191">
        <v>2481</v>
      </c>
      <c r="B2482" s="191" t="s">
        <v>8137</v>
      </c>
      <c r="C2482" s="191" t="s">
        <v>8138</v>
      </c>
      <c r="D2482" s="191" t="s">
        <v>3160</v>
      </c>
      <c r="E2482" s="191" t="s">
        <v>14</v>
      </c>
      <c r="F2482" s="191" t="s">
        <v>8139</v>
      </c>
      <c r="G2482" s="191">
        <v>18</v>
      </c>
    </row>
    <row r="2483" spans="1:7" x14ac:dyDescent="0.25">
      <c r="A2483" s="191">
        <v>2482</v>
      </c>
      <c r="B2483" s="191" t="s">
        <v>8137</v>
      </c>
      <c r="C2483" s="191" t="s">
        <v>8138</v>
      </c>
      <c r="D2483" s="191" t="s">
        <v>3160</v>
      </c>
      <c r="E2483" s="191" t="s">
        <v>14</v>
      </c>
      <c r="F2483" s="191" t="s">
        <v>8139</v>
      </c>
      <c r="G2483" s="191">
        <v>18</v>
      </c>
    </row>
    <row r="2484" spans="1:7" x14ac:dyDescent="0.25">
      <c r="A2484" s="191">
        <v>2483</v>
      </c>
      <c r="B2484" s="191" t="s">
        <v>8137</v>
      </c>
      <c r="C2484" s="191" t="s">
        <v>8138</v>
      </c>
      <c r="D2484" s="191" t="s">
        <v>3160</v>
      </c>
      <c r="E2484" s="191" t="s">
        <v>14</v>
      </c>
      <c r="F2484" s="191" t="s">
        <v>8139</v>
      </c>
      <c r="G2484" s="191">
        <v>18</v>
      </c>
    </row>
    <row r="2485" spans="1:7" x14ac:dyDescent="0.25">
      <c r="A2485" s="191">
        <v>2484</v>
      </c>
      <c r="B2485" s="191" t="s">
        <v>8137</v>
      </c>
      <c r="C2485" s="191" t="s">
        <v>8138</v>
      </c>
      <c r="D2485" s="191" t="s">
        <v>3160</v>
      </c>
      <c r="E2485" s="191" t="s">
        <v>14</v>
      </c>
      <c r="F2485" s="191" t="s">
        <v>8139</v>
      </c>
      <c r="G2485" s="191">
        <v>18</v>
      </c>
    </row>
    <row r="2486" spans="1:7" x14ac:dyDescent="0.25">
      <c r="A2486" s="191">
        <v>2485</v>
      </c>
      <c r="B2486" s="191" t="s">
        <v>8137</v>
      </c>
      <c r="C2486" s="191" t="s">
        <v>8138</v>
      </c>
      <c r="D2486" s="191" t="s">
        <v>3160</v>
      </c>
      <c r="E2486" s="191" t="s">
        <v>14</v>
      </c>
      <c r="F2486" s="191" t="s">
        <v>8139</v>
      </c>
      <c r="G2486" s="191">
        <v>18</v>
      </c>
    </row>
    <row r="2487" spans="1:7" x14ac:dyDescent="0.25">
      <c r="A2487" s="191">
        <v>2486</v>
      </c>
      <c r="B2487" s="191" t="s">
        <v>8137</v>
      </c>
      <c r="C2487" s="191" t="s">
        <v>8138</v>
      </c>
      <c r="D2487" s="191" t="s">
        <v>3160</v>
      </c>
      <c r="E2487" s="191" t="s">
        <v>14</v>
      </c>
      <c r="F2487" s="191" t="s">
        <v>8139</v>
      </c>
      <c r="G2487" s="191">
        <v>18</v>
      </c>
    </row>
    <row r="2488" spans="1:7" x14ac:dyDescent="0.25">
      <c r="A2488" s="191">
        <v>2487</v>
      </c>
      <c r="B2488" s="191" t="s">
        <v>8137</v>
      </c>
      <c r="C2488" s="191" t="s">
        <v>8138</v>
      </c>
      <c r="D2488" s="191" t="s">
        <v>3160</v>
      </c>
      <c r="E2488" s="191" t="s">
        <v>14</v>
      </c>
      <c r="F2488" s="191" t="s">
        <v>8139</v>
      </c>
      <c r="G2488" s="191">
        <v>18</v>
      </c>
    </row>
    <row r="2489" spans="1:7" x14ac:dyDescent="0.25">
      <c r="A2489" s="191">
        <v>2488</v>
      </c>
      <c r="B2489" s="191" t="s">
        <v>8137</v>
      </c>
      <c r="C2489" s="191" t="s">
        <v>8138</v>
      </c>
      <c r="D2489" s="191" t="s">
        <v>3160</v>
      </c>
      <c r="E2489" s="191" t="s">
        <v>14</v>
      </c>
      <c r="F2489" s="191" t="s">
        <v>8139</v>
      </c>
      <c r="G2489" s="191">
        <v>18</v>
      </c>
    </row>
    <row r="2490" spans="1:7" x14ac:dyDescent="0.25">
      <c r="A2490" s="191">
        <v>2489</v>
      </c>
      <c r="B2490" s="191" t="s">
        <v>8137</v>
      </c>
      <c r="C2490" s="191" t="s">
        <v>8138</v>
      </c>
      <c r="D2490" s="191" t="s">
        <v>3160</v>
      </c>
      <c r="E2490" s="191" t="s">
        <v>14</v>
      </c>
      <c r="F2490" s="191" t="s">
        <v>8139</v>
      </c>
      <c r="G2490" s="191">
        <v>18</v>
      </c>
    </row>
    <row r="2491" spans="1:7" x14ac:dyDescent="0.25">
      <c r="A2491" s="191">
        <v>2490</v>
      </c>
      <c r="B2491" s="191" t="s">
        <v>8137</v>
      </c>
      <c r="C2491" s="191" t="s">
        <v>8138</v>
      </c>
      <c r="D2491" s="191" t="s">
        <v>3160</v>
      </c>
      <c r="E2491" s="191" t="s">
        <v>14</v>
      </c>
      <c r="F2491" s="191" t="s">
        <v>8139</v>
      </c>
      <c r="G2491" s="191">
        <v>18</v>
      </c>
    </row>
    <row r="2492" spans="1:7" x14ac:dyDescent="0.25">
      <c r="A2492" s="191">
        <v>2491</v>
      </c>
      <c r="B2492" s="191" t="s">
        <v>8137</v>
      </c>
      <c r="C2492" s="191" t="s">
        <v>8138</v>
      </c>
      <c r="D2492" s="191" t="s">
        <v>3160</v>
      </c>
      <c r="E2492" s="191" t="s">
        <v>14</v>
      </c>
      <c r="F2492" s="191" t="s">
        <v>8139</v>
      </c>
      <c r="G2492" s="191">
        <v>18</v>
      </c>
    </row>
    <row r="2493" spans="1:7" x14ac:dyDescent="0.25">
      <c r="A2493" s="191">
        <v>2492</v>
      </c>
      <c r="B2493" s="191" t="s">
        <v>8137</v>
      </c>
      <c r="C2493" s="191" t="s">
        <v>8138</v>
      </c>
      <c r="D2493" s="191" t="s">
        <v>3160</v>
      </c>
      <c r="E2493" s="191" t="s">
        <v>14</v>
      </c>
      <c r="F2493" s="191" t="s">
        <v>8139</v>
      </c>
      <c r="G2493" s="191">
        <v>18</v>
      </c>
    </row>
    <row r="2494" spans="1:7" x14ac:dyDescent="0.25">
      <c r="A2494" s="191">
        <v>2493</v>
      </c>
      <c r="B2494" s="191" t="s">
        <v>8137</v>
      </c>
      <c r="C2494" s="191" t="s">
        <v>8138</v>
      </c>
      <c r="D2494" s="191" t="s">
        <v>3160</v>
      </c>
      <c r="E2494" s="191" t="s">
        <v>14</v>
      </c>
      <c r="F2494" s="191" t="s">
        <v>8139</v>
      </c>
      <c r="G2494" s="191">
        <v>18</v>
      </c>
    </row>
    <row r="2495" spans="1:7" x14ac:dyDescent="0.25">
      <c r="A2495" s="191">
        <v>2494</v>
      </c>
      <c r="B2495" s="191" t="s">
        <v>8137</v>
      </c>
      <c r="C2495" s="191" t="s">
        <v>8138</v>
      </c>
      <c r="D2495" s="191" t="s">
        <v>3160</v>
      </c>
      <c r="E2495" s="191" t="s">
        <v>14</v>
      </c>
      <c r="F2495" s="191" t="s">
        <v>8139</v>
      </c>
      <c r="G2495" s="191">
        <v>18</v>
      </c>
    </row>
    <row r="2496" spans="1:7" x14ac:dyDescent="0.25">
      <c r="A2496" s="191">
        <v>2495</v>
      </c>
      <c r="B2496" s="191" t="s">
        <v>8137</v>
      </c>
      <c r="C2496" s="191" t="s">
        <v>8138</v>
      </c>
      <c r="D2496" s="191" t="s">
        <v>3160</v>
      </c>
      <c r="E2496" s="191" t="s">
        <v>14</v>
      </c>
      <c r="F2496" s="191" t="s">
        <v>8139</v>
      </c>
      <c r="G2496" s="191">
        <v>18</v>
      </c>
    </row>
    <row r="2497" spans="1:7" x14ac:dyDescent="0.25">
      <c r="A2497" s="191">
        <v>2496</v>
      </c>
      <c r="B2497" s="191" t="s">
        <v>8137</v>
      </c>
      <c r="C2497" s="191" t="s">
        <v>8138</v>
      </c>
      <c r="D2497" s="191" t="s">
        <v>3160</v>
      </c>
      <c r="E2497" s="191" t="s">
        <v>14</v>
      </c>
      <c r="F2497" s="191" t="s">
        <v>8139</v>
      </c>
      <c r="G2497" s="191">
        <v>18</v>
      </c>
    </row>
    <row r="2498" spans="1:7" x14ac:dyDescent="0.25">
      <c r="A2498" s="191">
        <v>2497</v>
      </c>
      <c r="B2498" s="191" t="s">
        <v>8137</v>
      </c>
      <c r="C2498" s="191" t="s">
        <v>8138</v>
      </c>
      <c r="D2498" s="191" t="s">
        <v>3160</v>
      </c>
      <c r="E2498" s="191" t="s">
        <v>14</v>
      </c>
      <c r="F2498" s="191" t="s">
        <v>8139</v>
      </c>
      <c r="G2498" s="191">
        <v>18</v>
      </c>
    </row>
    <row r="2499" spans="1:7" x14ac:dyDescent="0.25">
      <c r="A2499" s="191">
        <v>2498</v>
      </c>
      <c r="B2499" s="191" t="s">
        <v>8137</v>
      </c>
      <c r="C2499" s="191" t="s">
        <v>8138</v>
      </c>
      <c r="D2499" s="191" t="s">
        <v>3160</v>
      </c>
      <c r="E2499" s="191" t="s">
        <v>14</v>
      </c>
      <c r="F2499" s="191" t="s">
        <v>8139</v>
      </c>
      <c r="G2499" s="191">
        <v>18</v>
      </c>
    </row>
    <row r="2500" spans="1:7" x14ac:dyDescent="0.25">
      <c r="A2500" s="191">
        <v>2499</v>
      </c>
      <c r="B2500" s="191" t="s">
        <v>8137</v>
      </c>
      <c r="C2500" s="191" t="s">
        <v>8138</v>
      </c>
      <c r="D2500" s="191" t="s">
        <v>3160</v>
      </c>
      <c r="E2500" s="191" t="s">
        <v>14</v>
      </c>
      <c r="F2500" s="191" t="s">
        <v>8139</v>
      </c>
      <c r="G2500" s="191">
        <v>18</v>
      </c>
    </row>
    <row r="2501" spans="1:7" x14ac:dyDescent="0.25">
      <c r="A2501" s="191">
        <v>2500</v>
      </c>
      <c r="B2501" s="191" t="s">
        <v>8137</v>
      </c>
      <c r="C2501" s="191" t="s">
        <v>8138</v>
      </c>
      <c r="D2501" s="191" t="s">
        <v>3160</v>
      </c>
      <c r="E2501" s="191" t="s">
        <v>14</v>
      </c>
      <c r="F2501" s="191" t="s">
        <v>8139</v>
      </c>
      <c r="G2501" s="191">
        <v>18</v>
      </c>
    </row>
    <row r="2502" spans="1:7" x14ac:dyDescent="0.25">
      <c r="A2502" s="191">
        <v>2501</v>
      </c>
      <c r="B2502" s="191" t="s">
        <v>8137</v>
      </c>
      <c r="C2502" s="191" t="s">
        <v>8138</v>
      </c>
      <c r="D2502" s="191" t="s">
        <v>3160</v>
      </c>
      <c r="E2502" s="191" t="s">
        <v>14</v>
      </c>
      <c r="F2502" s="191" t="s">
        <v>8139</v>
      </c>
      <c r="G2502" s="191">
        <v>18</v>
      </c>
    </row>
    <row r="2503" spans="1:7" x14ac:dyDescent="0.25">
      <c r="A2503" s="191">
        <v>2502</v>
      </c>
      <c r="B2503" s="191" t="s">
        <v>8137</v>
      </c>
      <c r="C2503" s="191" t="s">
        <v>8138</v>
      </c>
      <c r="D2503" s="191" t="s">
        <v>3160</v>
      </c>
      <c r="E2503" s="191" t="s">
        <v>14</v>
      </c>
      <c r="F2503" s="191" t="s">
        <v>8139</v>
      </c>
      <c r="G2503" s="191">
        <v>18</v>
      </c>
    </row>
    <row r="2504" spans="1:7" x14ac:dyDescent="0.25">
      <c r="A2504" s="191">
        <v>2503</v>
      </c>
      <c r="B2504" s="191" t="s">
        <v>8137</v>
      </c>
      <c r="C2504" s="191" t="s">
        <v>8138</v>
      </c>
      <c r="D2504" s="191" t="s">
        <v>3160</v>
      </c>
      <c r="E2504" s="191" t="s">
        <v>14</v>
      </c>
      <c r="F2504" s="191" t="s">
        <v>8139</v>
      </c>
      <c r="G2504" s="191">
        <v>18</v>
      </c>
    </row>
    <row r="2505" spans="1:7" x14ac:dyDescent="0.25">
      <c r="A2505" s="191">
        <v>2504</v>
      </c>
      <c r="B2505" s="191" t="s">
        <v>8137</v>
      </c>
      <c r="C2505" s="191" t="s">
        <v>8138</v>
      </c>
      <c r="D2505" s="191" t="s">
        <v>3160</v>
      </c>
      <c r="E2505" s="191" t="s">
        <v>14</v>
      </c>
      <c r="F2505" s="191" t="s">
        <v>8139</v>
      </c>
      <c r="G2505" s="191">
        <v>18</v>
      </c>
    </row>
    <row r="2506" spans="1:7" x14ac:dyDescent="0.25">
      <c r="A2506" s="191">
        <v>2505</v>
      </c>
      <c r="B2506" s="191" t="s">
        <v>8137</v>
      </c>
      <c r="C2506" s="191" t="s">
        <v>8138</v>
      </c>
      <c r="D2506" s="191" t="s">
        <v>3160</v>
      </c>
      <c r="E2506" s="191" t="s">
        <v>14</v>
      </c>
      <c r="F2506" s="191" t="s">
        <v>8139</v>
      </c>
      <c r="G2506" s="191">
        <v>18</v>
      </c>
    </row>
    <row r="2507" spans="1:7" x14ac:dyDescent="0.25">
      <c r="A2507" s="191">
        <v>2506</v>
      </c>
      <c r="B2507" s="191" t="s">
        <v>8137</v>
      </c>
      <c r="C2507" s="191" t="s">
        <v>8138</v>
      </c>
      <c r="D2507" s="191" t="s">
        <v>3160</v>
      </c>
      <c r="E2507" s="191" t="s">
        <v>14</v>
      </c>
      <c r="F2507" s="191" t="s">
        <v>8139</v>
      </c>
      <c r="G2507" s="191">
        <v>18</v>
      </c>
    </row>
    <row r="2508" spans="1:7" x14ac:dyDescent="0.25">
      <c r="A2508" s="191">
        <v>2507</v>
      </c>
      <c r="B2508" s="191" t="s">
        <v>8137</v>
      </c>
      <c r="C2508" s="191" t="s">
        <v>8138</v>
      </c>
      <c r="D2508" s="191" t="s">
        <v>3160</v>
      </c>
      <c r="E2508" s="191" t="s">
        <v>14</v>
      </c>
      <c r="F2508" s="191" t="s">
        <v>8139</v>
      </c>
      <c r="G2508" s="191">
        <v>18</v>
      </c>
    </row>
    <row r="2509" spans="1:7" x14ac:dyDescent="0.25">
      <c r="A2509" s="191">
        <v>2508</v>
      </c>
      <c r="B2509" s="191" t="s">
        <v>8137</v>
      </c>
      <c r="C2509" s="191" t="s">
        <v>8138</v>
      </c>
      <c r="D2509" s="191" t="s">
        <v>3160</v>
      </c>
      <c r="E2509" s="191" t="s">
        <v>14</v>
      </c>
      <c r="F2509" s="191" t="s">
        <v>8139</v>
      </c>
      <c r="G2509" s="191">
        <v>18</v>
      </c>
    </row>
    <row r="2510" spans="1:7" x14ac:dyDescent="0.25">
      <c r="A2510" s="191">
        <v>2509</v>
      </c>
      <c r="B2510" s="191" t="s">
        <v>8137</v>
      </c>
      <c r="C2510" s="191" t="s">
        <v>8138</v>
      </c>
      <c r="D2510" s="191" t="s">
        <v>3160</v>
      </c>
      <c r="E2510" s="191" t="s">
        <v>14</v>
      </c>
      <c r="F2510" s="191" t="s">
        <v>8139</v>
      </c>
      <c r="G2510" s="191">
        <v>18</v>
      </c>
    </row>
    <row r="2511" spans="1:7" x14ac:dyDescent="0.25">
      <c r="A2511" s="191">
        <v>2510</v>
      </c>
      <c r="B2511" s="191" t="s">
        <v>8137</v>
      </c>
      <c r="C2511" s="191" t="s">
        <v>8138</v>
      </c>
      <c r="D2511" s="191" t="s">
        <v>3160</v>
      </c>
      <c r="E2511" s="191" t="s">
        <v>14</v>
      </c>
      <c r="F2511" s="191" t="s">
        <v>8139</v>
      </c>
      <c r="G2511" s="191">
        <v>18</v>
      </c>
    </row>
    <row r="2512" spans="1:7" x14ac:dyDescent="0.25">
      <c r="A2512" s="191">
        <v>2511</v>
      </c>
      <c r="B2512" s="191" t="s">
        <v>8137</v>
      </c>
      <c r="C2512" s="191" t="s">
        <v>8138</v>
      </c>
      <c r="D2512" s="191" t="s">
        <v>3160</v>
      </c>
      <c r="E2512" s="191" t="s">
        <v>14</v>
      </c>
      <c r="F2512" s="191" t="s">
        <v>8139</v>
      </c>
      <c r="G2512" s="191">
        <v>18</v>
      </c>
    </row>
    <row r="2513" spans="1:7" x14ac:dyDescent="0.25">
      <c r="A2513" s="191">
        <v>2512</v>
      </c>
      <c r="B2513" s="191" t="s">
        <v>8137</v>
      </c>
      <c r="C2513" s="191" t="s">
        <v>8138</v>
      </c>
      <c r="D2513" s="191" t="s">
        <v>3160</v>
      </c>
      <c r="E2513" s="191" t="s">
        <v>14</v>
      </c>
      <c r="F2513" s="191" t="s">
        <v>8139</v>
      </c>
      <c r="G2513" s="191">
        <v>18</v>
      </c>
    </row>
    <row r="2514" spans="1:7" x14ac:dyDescent="0.25">
      <c r="A2514" s="191">
        <v>2513</v>
      </c>
      <c r="B2514" s="191" t="s">
        <v>8137</v>
      </c>
      <c r="C2514" s="191" t="s">
        <v>8138</v>
      </c>
      <c r="D2514" s="191" t="s">
        <v>3160</v>
      </c>
      <c r="E2514" s="191" t="s">
        <v>14</v>
      </c>
      <c r="F2514" s="191" t="s">
        <v>8139</v>
      </c>
      <c r="G2514" s="191">
        <v>18</v>
      </c>
    </row>
    <row r="2515" spans="1:7" x14ac:dyDescent="0.25">
      <c r="A2515" s="191">
        <v>2514</v>
      </c>
      <c r="B2515" s="191" t="s">
        <v>8137</v>
      </c>
      <c r="C2515" s="191" t="s">
        <v>8138</v>
      </c>
      <c r="D2515" s="191" t="s">
        <v>3160</v>
      </c>
      <c r="E2515" s="191" t="s">
        <v>14</v>
      </c>
      <c r="F2515" s="191" t="s">
        <v>8139</v>
      </c>
      <c r="G2515" s="191">
        <v>18</v>
      </c>
    </row>
    <row r="2516" spans="1:7" x14ac:dyDescent="0.25">
      <c r="A2516" s="191">
        <v>2515</v>
      </c>
      <c r="B2516" s="191" t="s">
        <v>8137</v>
      </c>
      <c r="C2516" s="191" t="s">
        <v>8138</v>
      </c>
      <c r="D2516" s="191" t="s">
        <v>3160</v>
      </c>
      <c r="E2516" s="191" t="s">
        <v>14</v>
      </c>
      <c r="F2516" s="191" t="s">
        <v>8139</v>
      </c>
      <c r="G2516" s="191">
        <v>18</v>
      </c>
    </row>
    <row r="2517" spans="1:7" x14ac:dyDescent="0.25">
      <c r="A2517" s="191">
        <v>2516</v>
      </c>
      <c r="B2517" s="191" t="s">
        <v>8137</v>
      </c>
      <c r="C2517" s="191" t="s">
        <v>8138</v>
      </c>
      <c r="D2517" s="191" t="s">
        <v>3160</v>
      </c>
      <c r="E2517" s="191" t="s">
        <v>14</v>
      </c>
      <c r="F2517" s="191" t="s">
        <v>8139</v>
      </c>
      <c r="G2517" s="191">
        <v>18</v>
      </c>
    </row>
    <row r="2518" spans="1:7" x14ac:dyDescent="0.25">
      <c r="A2518" s="191">
        <v>2517</v>
      </c>
      <c r="B2518" s="191" t="s">
        <v>8137</v>
      </c>
      <c r="C2518" s="191" t="s">
        <v>8138</v>
      </c>
      <c r="D2518" s="191" t="s">
        <v>3160</v>
      </c>
      <c r="E2518" s="191" t="s">
        <v>14</v>
      </c>
      <c r="F2518" s="191" t="s">
        <v>8139</v>
      </c>
      <c r="G2518" s="191">
        <v>18</v>
      </c>
    </row>
    <row r="2519" spans="1:7" x14ac:dyDescent="0.25">
      <c r="A2519" s="191">
        <v>2518</v>
      </c>
      <c r="B2519" s="191" t="s">
        <v>8137</v>
      </c>
      <c r="C2519" s="191" t="s">
        <v>8138</v>
      </c>
      <c r="D2519" s="191" t="s">
        <v>3160</v>
      </c>
      <c r="E2519" s="191" t="s">
        <v>14</v>
      </c>
      <c r="F2519" s="191" t="s">
        <v>8139</v>
      </c>
      <c r="G2519" s="191">
        <v>18</v>
      </c>
    </row>
    <row r="2520" spans="1:7" x14ac:dyDescent="0.25">
      <c r="A2520" s="191">
        <v>2519</v>
      </c>
      <c r="B2520" s="191" t="s">
        <v>8137</v>
      </c>
      <c r="C2520" s="191" t="s">
        <v>8138</v>
      </c>
      <c r="D2520" s="191" t="s">
        <v>3160</v>
      </c>
      <c r="E2520" s="191" t="s">
        <v>14</v>
      </c>
      <c r="F2520" s="191" t="s">
        <v>8139</v>
      </c>
      <c r="G2520" s="191">
        <v>18</v>
      </c>
    </row>
    <row r="2521" spans="1:7" x14ac:dyDescent="0.25">
      <c r="A2521" s="191">
        <v>2520</v>
      </c>
      <c r="B2521" s="191" t="s">
        <v>8137</v>
      </c>
      <c r="C2521" s="191" t="s">
        <v>8138</v>
      </c>
      <c r="D2521" s="191" t="s">
        <v>3160</v>
      </c>
      <c r="E2521" s="191" t="s">
        <v>14</v>
      </c>
      <c r="F2521" s="191" t="s">
        <v>8139</v>
      </c>
      <c r="G2521" s="191">
        <v>18</v>
      </c>
    </row>
    <row r="2522" spans="1:7" x14ac:dyDescent="0.25">
      <c r="A2522" s="191">
        <v>2521</v>
      </c>
      <c r="B2522" s="191" t="s">
        <v>8137</v>
      </c>
      <c r="C2522" s="191" t="s">
        <v>8138</v>
      </c>
      <c r="D2522" s="191" t="s">
        <v>3160</v>
      </c>
      <c r="E2522" s="191" t="s">
        <v>14</v>
      </c>
      <c r="F2522" s="191" t="s">
        <v>8139</v>
      </c>
      <c r="G2522" s="191">
        <v>18</v>
      </c>
    </row>
    <row r="2523" spans="1:7" x14ac:dyDescent="0.25">
      <c r="A2523" s="191">
        <v>2522</v>
      </c>
      <c r="B2523" s="191" t="s">
        <v>8137</v>
      </c>
      <c r="C2523" s="191" t="s">
        <v>8138</v>
      </c>
      <c r="D2523" s="191" t="s">
        <v>3160</v>
      </c>
      <c r="E2523" s="191" t="s">
        <v>14</v>
      </c>
      <c r="F2523" s="191" t="s">
        <v>8139</v>
      </c>
      <c r="G2523" s="191">
        <v>18</v>
      </c>
    </row>
    <row r="2524" spans="1:7" x14ac:dyDescent="0.25">
      <c r="A2524" s="191">
        <v>2523</v>
      </c>
      <c r="B2524" s="191" t="s">
        <v>8137</v>
      </c>
      <c r="C2524" s="191" t="s">
        <v>8138</v>
      </c>
      <c r="D2524" s="191" t="s">
        <v>3160</v>
      </c>
      <c r="E2524" s="191" t="s">
        <v>14</v>
      </c>
      <c r="F2524" s="191" t="s">
        <v>8139</v>
      </c>
      <c r="G2524" s="191">
        <v>18</v>
      </c>
    </row>
    <row r="2525" spans="1:7" x14ac:dyDescent="0.25">
      <c r="A2525" s="191">
        <v>2524</v>
      </c>
      <c r="B2525" s="191" t="s">
        <v>8137</v>
      </c>
      <c r="C2525" s="191" t="s">
        <v>8138</v>
      </c>
      <c r="D2525" s="191" t="s">
        <v>3160</v>
      </c>
      <c r="E2525" s="191" t="s">
        <v>14</v>
      </c>
      <c r="F2525" s="191" t="s">
        <v>8139</v>
      </c>
      <c r="G2525" s="191">
        <v>18</v>
      </c>
    </row>
    <row r="2526" spans="1:7" x14ac:dyDescent="0.25">
      <c r="A2526" s="191">
        <v>2525</v>
      </c>
      <c r="B2526" s="191" t="s">
        <v>8137</v>
      </c>
      <c r="C2526" s="191" t="s">
        <v>8138</v>
      </c>
      <c r="D2526" s="191" t="s">
        <v>3160</v>
      </c>
      <c r="E2526" s="191" t="s">
        <v>14</v>
      </c>
      <c r="F2526" s="191" t="s">
        <v>8139</v>
      </c>
      <c r="G2526" s="191">
        <v>18</v>
      </c>
    </row>
    <row r="2527" spans="1:7" x14ac:dyDescent="0.25">
      <c r="A2527" s="191">
        <v>2526</v>
      </c>
      <c r="B2527" s="191" t="s">
        <v>8137</v>
      </c>
      <c r="C2527" s="191" t="s">
        <v>8138</v>
      </c>
      <c r="D2527" s="191" t="s">
        <v>3160</v>
      </c>
      <c r="E2527" s="191" t="s">
        <v>14</v>
      </c>
      <c r="F2527" s="191" t="s">
        <v>8139</v>
      </c>
      <c r="G2527" s="191">
        <v>18</v>
      </c>
    </row>
    <row r="2528" spans="1:7" x14ac:dyDescent="0.25">
      <c r="A2528" s="191">
        <v>2527</v>
      </c>
      <c r="B2528" s="191" t="s">
        <v>8137</v>
      </c>
      <c r="C2528" s="191" t="s">
        <v>8138</v>
      </c>
      <c r="D2528" s="191" t="s">
        <v>3160</v>
      </c>
      <c r="E2528" s="191" t="s">
        <v>14</v>
      </c>
      <c r="F2528" s="191" t="s">
        <v>8139</v>
      </c>
      <c r="G2528" s="191">
        <v>18</v>
      </c>
    </row>
    <row r="2529" spans="1:7" x14ac:dyDescent="0.25">
      <c r="A2529" s="191">
        <v>2528</v>
      </c>
      <c r="B2529" s="191" t="s">
        <v>8137</v>
      </c>
      <c r="C2529" s="191" t="s">
        <v>8138</v>
      </c>
      <c r="D2529" s="191" t="s">
        <v>3160</v>
      </c>
      <c r="E2529" s="191" t="s">
        <v>14</v>
      </c>
      <c r="F2529" s="191" t="s">
        <v>8139</v>
      </c>
      <c r="G2529" s="191">
        <v>18</v>
      </c>
    </row>
    <row r="2530" spans="1:7" x14ac:dyDescent="0.25">
      <c r="A2530" s="191">
        <v>2529</v>
      </c>
      <c r="B2530" s="191" t="s">
        <v>8137</v>
      </c>
      <c r="C2530" s="191" t="s">
        <v>8138</v>
      </c>
      <c r="D2530" s="191" t="s">
        <v>3160</v>
      </c>
      <c r="E2530" s="191" t="s">
        <v>14</v>
      </c>
      <c r="F2530" s="191" t="s">
        <v>8139</v>
      </c>
      <c r="G2530" s="191">
        <v>18</v>
      </c>
    </row>
    <row r="2531" spans="1:7" x14ac:dyDescent="0.25">
      <c r="A2531" s="191">
        <v>2530</v>
      </c>
      <c r="B2531" s="191" t="s">
        <v>8137</v>
      </c>
      <c r="C2531" s="191" t="s">
        <v>8138</v>
      </c>
      <c r="D2531" s="191" t="s">
        <v>3160</v>
      </c>
      <c r="E2531" s="191" t="s">
        <v>14</v>
      </c>
      <c r="F2531" s="191" t="s">
        <v>8139</v>
      </c>
      <c r="G2531" s="191">
        <v>18</v>
      </c>
    </row>
    <row r="2532" spans="1:7" x14ac:dyDescent="0.25">
      <c r="A2532" s="191">
        <v>2531</v>
      </c>
      <c r="B2532" s="191" t="s">
        <v>8137</v>
      </c>
      <c r="C2532" s="191" t="s">
        <v>8138</v>
      </c>
      <c r="D2532" s="191" t="s">
        <v>3160</v>
      </c>
      <c r="E2532" s="191" t="s">
        <v>14</v>
      </c>
      <c r="F2532" s="191" t="s">
        <v>8139</v>
      </c>
      <c r="G2532" s="191">
        <v>18</v>
      </c>
    </row>
    <row r="2533" spans="1:7" x14ac:dyDescent="0.25">
      <c r="A2533" s="191">
        <v>2532</v>
      </c>
      <c r="B2533" s="191" t="s">
        <v>8137</v>
      </c>
      <c r="C2533" s="191" t="s">
        <v>8138</v>
      </c>
      <c r="D2533" s="191" t="s">
        <v>3160</v>
      </c>
      <c r="E2533" s="191" t="s">
        <v>14</v>
      </c>
      <c r="F2533" s="191" t="s">
        <v>8139</v>
      </c>
      <c r="G2533" s="191">
        <v>18</v>
      </c>
    </row>
    <row r="2534" spans="1:7" x14ac:dyDescent="0.25">
      <c r="A2534" s="191">
        <v>2533</v>
      </c>
      <c r="B2534" s="191" t="s">
        <v>8137</v>
      </c>
      <c r="C2534" s="191" t="s">
        <v>8138</v>
      </c>
      <c r="D2534" s="191" t="s">
        <v>3160</v>
      </c>
      <c r="E2534" s="191" t="s">
        <v>14</v>
      </c>
      <c r="F2534" s="191" t="s">
        <v>8139</v>
      </c>
      <c r="G2534" s="191">
        <v>18</v>
      </c>
    </row>
    <row r="2535" spans="1:7" x14ac:dyDescent="0.25">
      <c r="A2535" s="191">
        <v>2534</v>
      </c>
      <c r="B2535" s="191" t="s">
        <v>8137</v>
      </c>
      <c r="C2535" s="191" t="s">
        <v>8138</v>
      </c>
      <c r="D2535" s="191" t="s">
        <v>3160</v>
      </c>
      <c r="E2535" s="191" t="s">
        <v>14</v>
      </c>
      <c r="F2535" s="191" t="s">
        <v>8139</v>
      </c>
      <c r="G2535" s="191">
        <v>18</v>
      </c>
    </row>
    <row r="2536" spans="1:7" x14ac:dyDescent="0.25">
      <c r="A2536" s="191">
        <v>2535</v>
      </c>
      <c r="B2536" s="191" t="s">
        <v>8137</v>
      </c>
      <c r="C2536" s="191" t="s">
        <v>8138</v>
      </c>
      <c r="D2536" s="191" t="s">
        <v>3160</v>
      </c>
      <c r="E2536" s="191" t="s">
        <v>14</v>
      </c>
      <c r="F2536" s="191" t="s">
        <v>8139</v>
      </c>
      <c r="G2536" s="191">
        <v>18</v>
      </c>
    </row>
    <row r="2537" spans="1:7" x14ac:dyDescent="0.25">
      <c r="A2537" s="191">
        <v>2536</v>
      </c>
      <c r="B2537" s="191" t="s">
        <v>8137</v>
      </c>
      <c r="C2537" s="191" t="s">
        <v>8138</v>
      </c>
      <c r="D2537" s="191" t="s">
        <v>3160</v>
      </c>
      <c r="E2537" s="191" t="s">
        <v>14</v>
      </c>
      <c r="F2537" s="191" t="s">
        <v>8139</v>
      </c>
      <c r="G2537" s="191">
        <v>18</v>
      </c>
    </row>
    <row r="2538" spans="1:7" x14ac:dyDescent="0.25">
      <c r="A2538" s="191">
        <v>2537</v>
      </c>
      <c r="B2538" s="191" t="s">
        <v>8137</v>
      </c>
      <c r="C2538" s="191" t="s">
        <v>8138</v>
      </c>
      <c r="D2538" s="191" t="s">
        <v>3160</v>
      </c>
      <c r="E2538" s="191" t="s">
        <v>14</v>
      </c>
      <c r="F2538" s="191" t="s">
        <v>8139</v>
      </c>
      <c r="G2538" s="191">
        <v>18</v>
      </c>
    </row>
    <row r="2539" spans="1:7" x14ac:dyDescent="0.25">
      <c r="A2539" s="191">
        <v>2538</v>
      </c>
      <c r="B2539" s="191" t="s">
        <v>8137</v>
      </c>
      <c r="C2539" s="191" t="s">
        <v>8138</v>
      </c>
      <c r="D2539" s="191" t="s">
        <v>3160</v>
      </c>
      <c r="E2539" s="191" t="s">
        <v>14</v>
      </c>
      <c r="F2539" s="191" t="s">
        <v>8139</v>
      </c>
      <c r="G2539" s="191">
        <v>18</v>
      </c>
    </row>
    <row r="2540" spans="1:7" x14ac:dyDescent="0.25">
      <c r="A2540" s="191">
        <v>2539</v>
      </c>
      <c r="B2540" s="191" t="s">
        <v>8137</v>
      </c>
      <c r="C2540" s="191" t="s">
        <v>8138</v>
      </c>
      <c r="D2540" s="191" t="s">
        <v>3160</v>
      </c>
      <c r="E2540" s="191" t="s">
        <v>14</v>
      </c>
      <c r="F2540" s="191" t="s">
        <v>8139</v>
      </c>
      <c r="G2540" s="191">
        <v>18</v>
      </c>
    </row>
    <row r="2541" spans="1:7" x14ac:dyDescent="0.25">
      <c r="A2541" s="191">
        <v>2540</v>
      </c>
      <c r="B2541" s="191" t="s">
        <v>8137</v>
      </c>
      <c r="C2541" s="191" t="s">
        <v>8138</v>
      </c>
      <c r="D2541" s="191" t="s">
        <v>3160</v>
      </c>
      <c r="E2541" s="191" t="s">
        <v>14</v>
      </c>
      <c r="F2541" s="191" t="s">
        <v>8139</v>
      </c>
      <c r="G2541" s="191">
        <v>18</v>
      </c>
    </row>
    <row r="2542" spans="1:7" x14ac:dyDescent="0.25">
      <c r="A2542" s="191">
        <v>2541</v>
      </c>
      <c r="B2542" s="191" t="s">
        <v>8137</v>
      </c>
      <c r="C2542" s="191" t="s">
        <v>8138</v>
      </c>
      <c r="D2542" s="191" t="s">
        <v>3160</v>
      </c>
      <c r="E2542" s="191" t="s">
        <v>14</v>
      </c>
      <c r="F2542" s="191" t="s">
        <v>8139</v>
      </c>
      <c r="G2542" s="191">
        <v>18</v>
      </c>
    </row>
    <row r="2543" spans="1:7" x14ac:dyDescent="0.25">
      <c r="A2543" s="191">
        <v>2542</v>
      </c>
      <c r="B2543" s="191" t="s">
        <v>8137</v>
      </c>
      <c r="C2543" s="191" t="s">
        <v>8138</v>
      </c>
      <c r="D2543" s="191" t="s">
        <v>3160</v>
      </c>
      <c r="E2543" s="191" t="s">
        <v>14</v>
      </c>
      <c r="F2543" s="191" t="s">
        <v>8139</v>
      </c>
      <c r="G2543" s="191">
        <v>18</v>
      </c>
    </row>
    <row r="2544" spans="1:7" x14ac:dyDescent="0.25">
      <c r="A2544" s="191">
        <v>2543</v>
      </c>
      <c r="B2544" s="191" t="s">
        <v>8137</v>
      </c>
      <c r="C2544" s="191" t="s">
        <v>8138</v>
      </c>
      <c r="D2544" s="191" t="s">
        <v>3160</v>
      </c>
      <c r="E2544" s="191" t="s">
        <v>14</v>
      </c>
      <c r="F2544" s="191" t="s">
        <v>8139</v>
      </c>
      <c r="G2544" s="191">
        <v>18</v>
      </c>
    </row>
    <row r="2545" spans="1:7" x14ac:dyDescent="0.25">
      <c r="A2545" s="191">
        <v>2544</v>
      </c>
      <c r="B2545" s="191" t="s">
        <v>8137</v>
      </c>
      <c r="C2545" s="191" t="s">
        <v>8138</v>
      </c>
      <c r="D2545" s="191" t="s">
        <v>3160</v>
      </c>
      <c r="E2545" s="191" t="s">
        <v>14</v>
      </c>
      <c r="F2545" s="191" t="s">
        <v>8139</v>
      </c>
      <c r="G2545" s="191">
        <v>18</v>
      </c>
    </row>
    <row r="2546" spans="1:7" x14ac:dyDescent="0.25">
      <c r="A2546" s="191">
        <v>2545</v>
      </c>
      <c r="B2546" s="191" t="s">
        <v>8137</v>
      </c>
      <c r="C2546" s="191" t="s">
        <v>8138</v>
      </c>
      <c r="D2546" s="191" t="s">
        <v>3160</v>
      </c>
      <c r="E2546" s="191" t="s">
        <v>14</v>
      </c>
      <c r="F2546" s="191" t="s">
        <v>8139</v>
      </c>
      <c r="G2546" s="191">
        <v>18</v>
      </c>
    </row>
    <row r="2547" spans="1:7" x14ac:dyDescent="0.25">
      <c r="A2547" s="191">
        <v>2546</v>
      </c>
      <c r="B2547" s="191" t="s">
        <v>8137</v>
      </c>
      <c r="C2547" s="191" t="s">
        <v>8138</v>
      </c>
      <c r="D2547" s="191" t="s">
        <v>3160</v>
      </c>
      <c r="E2547" s="191" t="s">
        <v>14</v>
      </c>
      <c r="F2547" s="191" t="s">
        <v>8139</v>
      </c>
      <c r="G2547" s="191">
        <v>18</v>
      </c>
    </row>
    <row r="2548" spans="1:7" x14ac:dyDescent="0.25">
      <c r="A2548" s="191">
        <v>2547</v>
      </c>
      <c r="B2548" s="191" t="s">
        <v>8137</v>
      </c>
      <c r="C2548" s="191" t="s">
        <v>8138</v>
      </c>
      <c r="D2548" s="191" t="s">
        <v>3160</v>
      </c>
      <c r="E2548" s="191" t="s">
        <v>14</v>
      </c>
      <c r="F2548" s="191" t="s">
        <v>8139</v>
      </c>
      <c r="G2548" s="191">
        <v>18</v>
      </c>
    </row>
    <row r="2549" spans="1:7" x14ac:dyDescent="0.25">
      <c r="A2549" s="191">
        <v>2548</v>
      </c>
      <c r="B2549" s="191" t="s">
        <v>8137</v>
      </c>
      <c r="C2549" s="191" t="s">
        <v>8138</v>
      </c>
      <c r="D2549" s="191" t="s">
        <v>3160</v>
      </c>
      <c r="E2549" s="191" t="s">
        <v>14</v>
      </c>
      <c r="F2549" s="191" t="s">
        <v>8139</v>
      </c>
      <c r="G2549" s="191">
        <v>18</v>
      </c>
    </row>
    <row r="2550" spans="1:7" x14ac:dyDescent="0.25">
      <c r="A2550" s="191">
        <v>2549</v>
      </c>
      <c r="B2550" s="191" t="s">
        <v>8137</v>
      </c>
      <c r="C2550" s="191" t="s">
        <v>8138</v>
      </c>
      <c r="D2550" s="191" t="s">
        <v>3160</v>
      </c>
      <c r="E2550" s="191" t="s">
        <v>14</v>
      </c>
      <c r="F2550" s="191" t="s">
        <v>8139</v>
      </c>
      <c r="G2550" s="191">
        <v>18</v>
      </c>
    </row>
    <row r="2551" spans="1:7" x14ac:dyDescent="0.25">
      <c r="A2551" s="191">
        <v>2550</v>
      </c>
      <c r="B2551" s="191" t="s">
        <v>8137</v>
      </c>
      <c r="C2551" s="191" t="s">
        <v>8138</v>
      </c>
      <c r="D2551" s="191" t="s">
        <v>3160</v>
      </c>
      <c r="E2551" s="191" t="s">
        <v>14</v>
      </c>
      <c r="F2551" s="191" t="s">
        <v>8139</v>
      </c>
      <c r="G2551" s="191">
        <v>18</v>
      </c>
    </row>
    <row r="2552" spans="1:7" x14ac:dyDescent="0.25">
      <c r="A2552" s="191">
        <v>2551</v>
      </c>
      <c r="B2552" s="191" t="s">
        <v>8137</v>
      </c>
      <c r="C2552" s="191" t="s">
        <v>8138</v>
      </c>
      <c r="D2552" s="191" t="s">
        <v>3160</v>
      </c>
      <c r="E2552" s="191" t="s">
        <v>14</v>
      </c>
      <c r="F2552" s="191" t="s">
        <v>8139</v>
      </c>
      <c r="G2552" s="191">
        <v>18</v>
      </c>
    </row>
    <row r="2553" spans="1:7" x14ac:dyDescent="0.25">
      <c r="A2553" s="191">
        <v>2552</v>
      </c>
      <c r="B2553" s="191" t="s">
        <v>8137</v>
      </c>
      <c r="C2553" s="191" t="s">
        <v>8138</v>
      </c>
      <c r="D2553" s="191" t="s">
        <v>3160</v>
      </c>
      <c r="E2553" s="191" t="s">
        <v>14</v>
      </c>
      <c r="F2553" s="191" t="s">
        <v>8139</v>
      </c>
      <c r="G2553" s="191">
        <v>18</v>
      </c>
    </row>
    <row r="2554" spans="1:7" x14ac:dyDescent="0.25">
      <c r="A2554" s="191">
        <v>2553</v>
      </c>
      <c r="B2554" s="191" t="s">
        <v>8137</v>
      </c>
      <c r="C2554" s="191" t="s">
        <v>8138</v>
      </c>
      <c r="D2554" s="191" t="s">
        <v>3160</v>
      </c>
      <c r="E2554" s="191" t="s">
        <v>14</v>
      </c>
      <c r="F2554" s="191" t="s">
        <v>8139</v>
      </c>
      <c r="G2554" s="191">
        <v>18</v>
      </c>
    </row>
    <row r="2555" spans="1:7" x14ac:dyDescent="0.25">
      <c r="A2555" s="191">
        <v>2554</v>
      </c>
      <c r="B2555" s="191" t="s">
        <v>8137</v>
      </c>
      <c r="C2555" s="191" t="s">
        <v>8138</v>
      </c>
      <c r="D2555" s="191" t="s">
        <v>3160</v>
      </c>
      <c r="E2555" s="191" t="s">
        <v>14</v>
      </c>
      <c r="F2555" s="191" t="s">
        <v>8139</v>
      </c>
      <c r="G2555" s="191">
        <v>18</v>
      </c>
    </row>
    <row r="2556" spans="1:7" x14ac:dyDescent="0.25">
      <c r="A2556" s="191">
        <v>2555</v>
      </c>
      <c r="B2556" s="191" t="s">
        <v>8137</v>
      </c>
      <c r="C2556" s="191" t="s">
        <v>8138</v>
      </c>
      <c r="D2556" s="191" t="s">
        <v>3160</v>
      </c>
      <c r="E2556" s="191" t="s">
        <v>14</v>
      </c>
      <c r="F2556" s="191" t="s">
        <v>8139</v>
      </c>
      <c r="G2556" s="191">
        <v>18</v>
      </c>
    </row>
    <row r="2557" spans="1:7" x14ac:dyDescent="0.25">
      <c r="A2557" s="191">
        <v>2556</v>
      </c>
      <c r="B2557" s="191" t="s">
        <v>8137</v>
      </c>
      <c r="C2557" s="191" t="s">
        <v>8138</v>
      </c>
      <c r="D2557" s="191" t="s">
        <v>3160</v>
      </c>
      <c r="E2557" s="191" t="s">
        <v>14</v>
      </c>
      <c r="F2557" s="191" t="s">
        <v>8139</v>
      </c>
      <c r="G2557" s="191">
        <v>18</v>
      </c>
    </row>
    <row r="2558" spans="1:7" x14ac:dyDescent="0.25">
      <c r="A2558" s="191">
        <v>2557</v>
      </c>
      <c r="B2558" s="191" t="s">
        <v>8137</v>
      </c>
      <c r="C2558" s="191" t="s">
        <v>8138</v>
      </c>
      <c r="D2558" s="191" t="s">
        <v>3160</v>
      </c>
      <c r="E2558" s="191" t="s">
        <v>14</v>
      </c>
      <c r="F2558" s="191" t="s">
        <v>8139</v>
      </c>
      <c r="G2558" s="191">
        <v>18</v>
      </c>
    </row>
    <row r="2559" spans="1:7" x14ac:dyDescent="0.25">
      <c r="A2559" s="191">
        <v>2558</v>
      </c>
      <c r="B2559" s="191" t="s">
        <v>5717</v>
      </c>
      <c r="C2559" s="191" t="s">
        <v>8133</v>
      </c>
      <c r="D2559" s="191" t="s">
        <v>3160</v>
      </c>
      <c r="E2559" s="191" t="s">
        <v>3186</v>
      </c>
      <c r="F2559" s="191" t="s">
        <v>8135</v>
      </c>
      <c r="G2559" s="191">
        <v>13</v>
      </c>
    </row>
    <row r="2560" spans="1:7" x14ac:dyDescent="0.25">
      <c r="A2560" s="191">
        <v>2559</v>
      </c>
      <c r="B2560" s="191" t="s">
        <v>5717</v>
      </c>
      <c r="C2560" s="191" t="s">
        <v>8133</v>
      </c>
      <c r="D2560" s="191" t="s">
        <v>3160</v>
      </c>
      <c r="E2560" s="191" t="s">
        <v>3186</v>
      </c>
      <c r="F2560" s="191" t="s">
        <v>8135</v>
      </c>
      <c r="G2560" s="191">
        <v>13</v>
      </c>
    </row>
    <row r="2561" spans="1:7" x14ac:dyDescent="0.25">
      <c r="A2561" s="191">
        <v>2560</v>
      </c>
      <c r="B2561" s="191" t="s">
        <v>5717</v>
      </c>
      <c r="C2561" s="191" t="s">
        <v>8133</v>
      </c>
      <c r="D2561" s="191" t="s">
        <v>3160</v>
      </c>
      <c r="E2561" s="191" t="s">
        <v>3186</v>
      </c>
      <c r="F2561" s="191" t="s">
        <v>8135</v>
      </c>
      <c r="G2561" s="191">
        <v>13</v>
      </c>
    </row>
    <row r="2562" spans="1:7" x14ac:dyDescent="0.25">
      <c r="A2562" s="191">
        <v>2561</v>
      </c>
      <c r="B2562" s="191" t="s">
        <v>5717</v>
      </c>
      <c r="C2562" s="191" t="s">
        <v>8133</v>
      </c>
      <c r="D2562" s="191" t="s">
        <v>3160</v>
      </c>
      <c r="E2562" s="191" t="s">
        <v>3186</v>
      </c>
      <c r="F2562" s="191" t="s">
        <v>8135</v>
      </c>
      <c r="G2562" s="191">
        <v>13</v>
      </c>
    </row>
    <row r="2563" spans="1:7" x14ac:dyDescent="0.25">
      <c r="A2563" s="191">
        <v>2562</v>
      </c>
      <c r="B2563" s="191" t="s">
        <v>5717</v>
      </c>
      <c r="C2563" s="191" t="s">
        <v>8133</v>
      </c>
      <c r="D2563" s="191" t="s">
        <v>3160</v>
      </c>
      <c r="E2563" s="191" t="s">
        <v>3186</v>
      </c>
      <c r="F2563" s="191" t="s">
        <v>8135</v>
      </c>
      <c r="G2563" s="191">
        <v>13</v>
      </c>
    </row>
    <row r="2564" spans="1:7" x14ac:dyDescent="0.25">
      <c r="A2564" s="191">
        <v>2563</v>
      </c>
      <c r="B2564" s="191" t="s">
        <v>5717</v>
      </c>
      <c r="C2564" s="191" t="s">
        <v>8133</v>
      </c>
      <c r="D2564" s="191" t="s">
        <v>3160</v>
      </c>
      <c r="E2564" s="191" t="s">
        <v>3186</v>
      </c>
      <c r="F2564" s="191" t="s">
        <v>8135</v>
      </c>
      <c r="G2564" s="191">
        <v>13</v>
      </c>
    </row>
    <row r="2565" spans="1:7" x14ac:dyDescent="0.25">
      <c r="A2565" s="191">
        <v>2564</v>
      </c>
      <c r="B2565" s="191" t="s">
        <v>5717</v>
      </c>
      <c r="C2565" s="191" t="s">
        <v>8133</v>
      </c>
      <c r="D2565" s="191" t="s">
        <v>3160</v>
      </c>
      <c r="E2565" s="191" t="s">
        <v>3186</v>
      </c>
      <c r="F2565" s="191" t="s">
        <v>8135</v>
      </c>
      <c r="G2565" s="191">
        <v>13</v>
      </c>
    </row>
    <row r="2566" spans="1:7" x14ac:dyDescent="0.25">
      <c r="A2566" s="191">
        <v>2565</v>
      </c>
      <c r="B2566" s="191" t="s">
        <v>5717</v>
      </c>
      <c r="C2566" s="191" t="s">
        <v>8133</v>
      </c>
      <c r="D2566" s="191" t="s">
        <v>3160</v>
      </c>
      <c r="E2566" s="191" t="s">
        <v>3186</v>
      </c>
      <c r="F2566" s="191" t="s">
        <v>8135</v>
      </c>
      <c r="G2566" s="191">
        <v>13</v>
      </c>
    </row>
    <row r="2567" spans="1:7" x14ac:dyDescent="0.25">
      <c r="A2567" s="191">
        <v>2566</v>
      </c>
      <c r="B2567" s="191" t="s">
        <v>5717</v>
      </c>
      <c r="C2567" s="191" t="s">
        <v>8133</v>
      </c>
      <c r="D2567" s="191" t="s">
        <v>3160</v>
      </c>
      <c r="E2567" s="191" t="s">
        <v>3186</v>
      </c>
      <c r="F2567" s="191" t="s">
        <v>8135</v>
      </c>
      <c r="G2567" s="191">
        <v>13</v>
      </c>
    </row>
    <row r="2568" spans="1:7" x14ac:dyDescent="0.25">
      <c r="A2568" s="191">
        <v>2567</v>
      </c>
      <c r="B2568" s="191" t="s">
        <v>5717</v>
      </c>
      <c r="C2568" s="191" t="s">
        <v>8133</v>
      </c>
      <c r="D2568" s="191" t="s">
        <v>3160</v>
      </c>
      <c r="E2568" s="191" t="s">
        <v>3186</v>
      </c>
      <c r="F2568" s="191" t="s">
        <v>8135</v>
      </c>
      <c r="G2568" s="191">
        <v>13</v>
      </c>
    </row>
    <row r="2569" spans="1:7" x14ac:dyDescent="0.25">
      <c r="A2569" s="191">
        <v>2568</v>
      </c>
      <c r="B2569" s="191" t="s">
        <v>5717</v>
      </c>
      <c r="C2569" s="191" t="s">
        <v>8133</v>
      </c>
      <c r="D2569" s="191" t="s">
        <v>3160</v>
      </c>
      <c r="E2569" s="191" t="s">
        <v>3186</v>
      </c>
      <c r="F2569" s="191" t="s">
        <v>8135</v>
      </c>
      <c r="G2569" s="191">
        <v>13</v>
      </c>
    </row>
    <row r="2570" spans="1:7" x14ac:dyDescent="0.25">
      <c r="A2570" s="191">
        <v>2569</v>
      </c>
      <c r="B2570" s="191" t="s">
        <v>5717</v>
      </c>
      <c r="C2570" s="191" t="s">
        <v>8133</v>
      </c>
      <c r="D2570" s="191" t="s">
        <v>3160</v>
      </c>
      <c r="E2570" s="191" t="s">
        <v>3186</v>
      </c>
      <c r="F2570" s="191" t="s">
        <v>8135</v>
      </c>
      <c r="G2570" s="191">
        <v>13</v>
      </c>
    </row>
    <row r="2571" spans="1:7" x14ac:dyDescent="0.25">
      <c r="A2571" s="191">
        <v>2570</v>
      </c>
      <c r="B2571" s="191" t="s">
        <v>5717</v>
      </c>
      <c r="C2571" s="191" t="s">
        <v>8133</v>
      </c>
      <c r="D2571" s="191" t="s">
        <v>3160</v>
      </c>
      <c r="E2571" s="191" t="s">
        <v>3186</v>
      </c>
      <c r="F2571" s="191" t="s">
        <v>8135</v>
      </c>
      <c r="G2571" s="191">
        <v>13</v>
      </c>
    </row>
    <row r="2572" spans="1:7" x14ac:dyDescent="0.25">
      <c r="A2572" s="191">
        <v>2571</v>
      </c>
      <c r="B2572" s="191" t="s">
        <v>5717</v>
      </c>
      <c r="C2572" s="191" t="s">
        <v>8133</v>
      </c>
      <c r="D2572" s="191" t="s">
        <v>3160</v>
      </c>
      <c r="E2572" s="191" t="s">
        <v>3186</v>
      </c>
      <c r="F2572" s="191" t="s">
        <v>8135</v>
      </c>
      <c r="G2572" s="191">
        <v>13</v>
      </c>
    </row>
    <row r="2573" spans="1:7" x14ac:dyDescent="0.25">
      <c r="A2573" s="191">
        <v>2572</v>
      </c>
      <c r="B2573" s="191" t="s">
        <v>5717</v>
      </c>
      <c r="C2573" s="191" t="s">
        <v>8133</v>
      </c>
      <c r="D2573" s="191" t="s">
        <v>3160</v>
      </c>
      <c r="E2573" s="191" t="s">
        <v>3186</v>
      </c>
      <c r="F2573" s="191" t="s">
        <v>8135</v>
      </c>
      <c r="G2573" s="191">
        <v>13</v>
      </c>
    </row>
    <row r="2574" spans="1:7" x14ac:dyDescent="0.25">
      <c r="A2574" s="191">
        <v>2573</v>
      </c>
      <c r="B2574" s="191" t="s">
        <v>5717</v>
      </c>
      <c r="C2574" s="191" t="s">
        <v>8133</v>
      </c>
      <c r="D2574" s="191" t="s">
        <v>3160</v>
      </c>
      <c r="E2574" s="191" t="s">
        <v>3186</v>
      </c>
      <c r="F2574" s="191" t="s">
        <v>8135</v>
      </c>
      <c r="G2574" s="191">
        <v>13</v>
      </c>
    </row>
    <row r="2575" spans="1:7" x14ac:dyDescent="0.25">
      <c r="A2575" s="191">
        <v>2574</v>
      </c>
      <c r="B2575" s="191" t="s">
        <v>3173</v>
      </c>
      <c r="C2575" s="191" t="s">
        <v>8133</v>
      </c>
      <c r="D2575" s="191" t="s">
        <v>3160</v>
      </c>
      <c r="E2575" s="191" t="s">
        <v>3185</v>
      </c>
      <c r="F2575" s="191" t="s">
        <v>8134</v>
      </c>
      <c r="G2575" s="191">
        <v>8</v>
      </c>
    </row>
    <row r="2576" spans="1:7" x14ac:dyDescent="0.25">
      <c r="A2576" s="191">
        <v>2575</v>
      </c>
      <c r="B2576" s="191" t="s">
        <v>5717</v>
      </c>
      <c r="C2576" s="191" t="s">
        <v>8133</v>
      </c>
      <c r="D2576" s="191" t="s">
        <v>3160</v>
      </c>
      <c r="E2576" s="191" t="s">
        <v>3186</v>
      </c>
      <c r="F2576" s="191" t="s">
        <v>8135</v>
      </c>
      <c r="G2576" s="191">
        <v>13</v>
      </c>
    </row>
    <row r="2577" spans="1:7" x14ac:dyDescent="0.25">
      <c r="A2577" s="191">
        <v>2576</v>
      </c>
      <c r="B2577" s="191" t="s">
        <v>3173</v>
      </c>
      <c r="C2577" s="191" t="s">
        <v>8133</v>
      </c>
      <c r="D2577" s="191" t="s">
        <v>3160</v>
      </c>
      <c r="E2577" s="191" t="s">
        <v>3185</v>
      </c>
      <c r="F2577" s="191" t="s">
        <v>8134</v>
      </c>
      <c r="G2577" s="191">
        <v>8</v>
      </c>
    </row>
    <row r="2578" spans="1:7" x14ac:dyDescent="0.25">
      <c r="A2578" s="191">
        <v>2577</v>
      </c>
      <c r="B2578" s="191" t="s">
        <v>5717</v>
      </c>
      <c r="C2578" s="191" t="s">
        <v>8133</v>
      </c>
      <c r="D2578" s="191" t="s">
        <v>3160</v>
      </c>
      <c r="E2578" s="191" t="s">
        <v>3186</v>
      </c>
      <c r="F2578" s="191" t="s">
        <v>8135</v>
      </c>
      <c r="G2578" s="191">
        <v>13</v>
      </c>
    </row>
    <row r="2579" spans="1:7" x14ac:dyDescent="0.25">
      <c r="A2579" s="191">
        <v>2578</v>
      </c>
      <c r="B2579" s="191" t="s">
        <v>3173</v>
      </c>
      <c r="C2579" s="191" t="s">
        <v>8133</v>
      </c>
      <c r="D2579" s="191" t="s">
        <v>3160</v>
      </c>
      <c r="E2579" s="191" t="s">
        <v>3185</v>
      </c>
      <c r="F2579" s="191" t="s">
        <v>8134</v>
      </c>
      <c r="G2579" s="191">
        <v>8</v>
      </c>
    </row>
    <row r="2580" spans="1:7" x14ac:dyDescent="0.25">
      <c r="A2580" s="191">
        <v>2579</v>
      </c>
      <c r="B2580" s="191" t="s">
        <v>3173</v>
      </c>
      <c r="C2580" s="191" t="s">
        <v>8133</v>
      </c>
      <c r="D2580" s="191" t="s">
        <v>3160</v>
      </c>
      <c r="E2580" s="191" t="s">
        <v>3185</v>
      </c>
      <c r="F2580" s="191" t="s">
        <v>8134</v>
      </c>
      <c r="G2580" s="191">
        <v>8</v>
      </c>
    </row>
    <row r="2581" spans="1:7" x14ac:dyDescent="0.25">
      <c r="A2581" s="191">
        <v>2580</v>
      </c>
      <c r="B2581" s="191" t="s">
        <v>3173</v>
      </c>
      <c r="C2581" s="191" t="s">
        <v>8133</v>
      </c>
      <c r="D2581" s="191" t="s">
        <v>3160</v>
      </c>
      <c r="E2581" s="191" t="s">
        <v>3185</v>
      </c>
      <c r="F2581" s="191" t="s">
        <v>8134</v>
      </c>
      <c r="G2581" s="191">
        <v>8</v>
      </c>
    </row>
    <row r="2582" spans="1:7" x14ac:dyDescent="0.25">
      <c r="A2582" s="191">
        <v>2581</v>
      </c>
      <c r="B2582" s="191" t="s">
        <v>3173</v>
      </c>
      <c r="C2582" s="191" t="s">
        <v>8133</v>
      </c>
      <c r="D2582" s="191" t="s">
        <v>3160</v>
      </c>
      <c r="E2582" s="191" t="s">
        <v>3185</v>
      </c>
      <c r="F2582" s="191" t="s">
        <v>8134</v>
      </c>
      <c r="G2582" s="191">
        <v>8</v>
      </c>
    </row>
    <row r="2583" spans="1:7" x14ac:dyDescent="0.25">
      <c r="A2583" s="191">
        <v>2582</v>
      </c>
      <c r="B2583" s="191" t="s">
        <v>3173</v>
      </c>
      <c r="C2583" s="191" t="s">
        <v>8133</v>
      </c>
      <c r="D2583" s="191" t="s">
        <v>3160</v>
      </c>
      <c r="E2583" s="191" t="s">
        <v>3185</v>
      </c>
      <c r="F2583" s="191" t="s">
        <v>8134</v>
      </c>
      <c r="G2583" s="191">
        <v>8</v>
      </c>
    </row>
    <row r="2584" spans="1:7" x14ac:dyDescent="0.25">
      <c r="A2584" s="191">
        <v>2583</v>
      </c>
      <c r="B2584" s="191" t="s">
        <v>3173</v>
      </c>
      <c r="C2584" s="191" t="s">
        <v>8133</v>
      </c>
      <c r="D2584" s="191" t="s">
        <v>3160</v>
      </c>
      <c r="E2584" s="191" t="s">
        <v>3185</v>
      </c>
      <c r="F2584" s="191" t="s">
        <v>8134</v>
      </c>
      <c r="G2584" s="191">
        <v>8</v>
      </c>
    </row>
    <row r="2585" spans="1:7" x14ac:dyDescent="0.25">
      <c r="A2585" s="191">
        <v>2584</v>
      </c>
      <c r="B2585" s="191" t="s">
        <v>3173</v>
      </c>
      <c r="C2585" s="191" t="s">
        <v>8133</v>
      </c>
      <c r="D2585" s="191" t="s">
        <v>3160</v>
      </c>
      <c r="E2585" s="191" t="s">
        <v>3185</v>
      </c>
      <c r="F2585" s="191" t="s">
        <v>8134</v>
      </c>
      <c r="G2585" s="191">
        <v>8</v>
      </c>
    </row>
    <row r="2586" spans="1:7" x14ac:dyDescent="0.25">
      <c r="A2586" s="191">
        <v>2585</v>
      </c>
      <c r="B2586" s="191" t="s">
        <v>3173</v>
      </c>
      <c r="C2586" s="191" t="s">
        <v>8133</v>
      </c>
      <c r="D2586" s="191" t="s">
        <v>3160</v>
      </c>
      <c r="E2586" s="191" t="s">
        <v>3185</v>
      </c>
      <c r="F2586" s="191" t="s">
        <v>8134</v>
      </c>
      <c r="G2586" s="191">
        <v>8</v>
      </c>
    </row>
    <row r="2587" spans="1:7" x14ac:dyDescent="0.25">
      <c r="A2587" s="191">
        <v>2586</v>
      </c>
      <c r="B2587" s="191" t="s">
        <v>3173</v>
      </c>
      <c r="C2587" s="191" t="s">
        <v>8133</v>
      </c>
      <c r="D2587" s="191" t="s">
        <v>3160</v>
      </c>
      <c r="E2587" s="191" t="s">
        <v>3185</v>
      </c>
      <c r="F2587" s="191" t="s">
        <v>8134</v>
      </c>
      <c r="G2587" s="191">
        <v>8</v>
      </c>
    </row>
    <row r="2588" spans="1:7" x14ac:dyDescent="0.25">
      <c r="A2588" s="191">
        <v>2587</v>
      </c>
      <c r="B2588" s="191" t="s">
        <v>3173</v>
      </c>
      <c r="C2588" s="191" t="s">
        <v>8133</v>
      </c>
      <c r="D2588" s="191" t="s">
        <v>3160</v>
      </c>
      <c r="E2588" s="191" t="s">
        <v>3185</v>
      </c>
      <c r="F2588" s="191" t="s">
        <v>8134</v>
      </c>
      <c r="G2588" s="191">
        <v>8</v>
      </c>
    </row>
    <row r="2589" spans="1:7" x14ac:dyDescent="0.25">
      <c r="A2589" s="191">
        <v>2588</v>
      </c>
      <c r="B2589" s="191" t="s">
        <v>5717</v>
      </c>
      <c r="C2589" s="191" t="s">
        <v>8133</v>
      </c>
      <c r="D2589" s="191" t="s">
        <v>3160</v>
      </c>
      <c r="E2589" s="191" t="s">
        <v>3186</v>
      </c>
      <c r="F2589" s="191" t="s">
        <v>8135</v>
      </c>
      <c r="G2589" s="191">
        <v>13</v>
      </c>
    </row>
    <row r="2590" spans="1:7" x14ac:dyDescent="0.25">
      <c r="A2590" s="191">
        <v>2589</v>
      </c>
      <c r="B2590" s="191" t="s">
        <v>3173</v>
      </c>
      <c r="C2590" s="191" t="s">
        <v>8133</v>
      </c>
      <c r="D2590" s="191" t="s">
        <v>3160</v>
      </c>
      <c r="E2590" s="191" t="s">
        <v>3185</v>
      </c>
      <c r="F2590" s="191" t="s">
        <v>8134</v>
      </c>
      <c r="G2590" s="191">
        <v>8</v>
      </c>
    </row>
    <row r="2591" spans="1:7" x14ac:dyDescent="0.25">
      <c r="A2591" s="191">
        <v>2590</v>
      </c>
      <c r="B2591" s="191" t="s">
        <v>5717</v>
      </c>
      <c r="C2591" s="191" t="s">
        <v>8133</v>
      </c>
      <c r="D2591" s="191" t="s">
        <v>3160</v>
      </c>
      <c r="E2591" s="191" t="s">
        <v>3186</v>
      </c>
      <c r="F2591" s="191" t="s">
        <v>8135</v>
      </c>
      <c r="G2591" s="191">
        <v>13</v>
      </c>
    </row>
    <row r="2592" spans="1:7" x14ac:dyDescent="0.25">
      <c r="A2592" s="191">
        <v>2591</v>
      </c>
      <c r="B2592" s="191" t="s">
        <v>5717</v>
      </c>
      <c r="C2592" s="191" t="s">
        <v>8133</v>
      </c>
      <c r="D2592" s="191" t="s">
        <v>3160</v>
      </c>
      <c r="E2592" s="191" t="s">
        <v>3186</v>
      </c>
      <c r="F2592" s="191" t="s">
        <v>8135</v>
      </c>
      <c r="G2592" s="191">
        <v>13</v>
      </c>
    </row>
    <row r="2593" spans="1:7" x14ac:dyDescent="0.25">
      <c r="A2593" s="191">
        <v>2592</v>
      </c>
      <c r="B2593" s="191" t="s">
        <v>5717</v>
      </c>
      <c r="C2593" s="191" t="s">
        <v>8133</v>
      </c>
      <c r="D2593" s="191" t="s">
        <v>3160</v>
      </c>
      <c r="E2593" s="191" t="s">
        <v>3186</v>
      </c>
      <c r="F2593" s="191" t="s">
        <v>8135</v>
      </c>
      <c r="G2593" s="191">
        <v>13</v>
      </c>
    </row>
    <row r="2594" spans="1:7" x14ac:dyDescent="0.25">
      <c r="A2594" s="191">
        <v>2593</v>
      </c>
      <c r="B2594" s="191" t="s">
        <v>5717</v>
      </c>
      <c r="C2594" s="191" t="s">
        <v>8133</v>
      </c>
      <c r="D2594" s="191" t="s">
        <v>3160</v>
      </c>
      <c r="E2594" s="191" t="s">
        <v>3186</v>
      </c>
      <c r="F2594" s="191" t="s">
        <v>8135</v>
      </c>
      <c r="G2594" s="191">
        <v>13</v>
      </c>
    </row>
    <row r="2595" spans="1:7" x14ac:dyDescent="0.25">
      <c r="A2595" s="191">
        <v>2594</v>
      </c>
      <c r="B2595" s="191" t="s">
        <v>5717</v>
      </c>
      <c r="C2595" s="191" t="s">
        <v>8133</v>
      </c>
      <c r="D2595" s="191" t="s">
        <v>3160</v>
      </c>
      <c r="E2595" s="191" t="s">
        <v>3186</v>
      </c>
      <c r="F2595" s="191" t="s">
        <v>8135</v>
      </c>
      <c r="G2595" s="191">
        <v>13</v>
      </c>
    </row>
    <row r="2596" spans="1:7" x14ac:dyDescent="0.25">
      <c r="A2596" s="191">
        <v>2595</v>
      </c>
      <c r="B2596" s="191" t="s">
        <v>5717</v>
      </c>
      <c r="C2596" s="191" t="s">
        <v>8133</v>
      </c>
      <c r="D2596" s="191" t="s">
        <v>3160</v>
      </c>
      <c r="E2596" s="191" t="s">
        <v>3186</v>
      </c>
      <c r="F2596" s="191" t="s">
        <v>8135</v>
      </c>
      <c r="G2596" s="191">
        <v>13</v>
      </c>
    </row>
    <row r="2597" spans="1:7" x14ac:dyDescent="0.25">
      <c r="A2597" s="191">
        <v>2596</v>
      </c>
      <c r="B2597" s="191" t="s">
        <v>5717</v>
      </c>
      <c r="C2597" s="191" t="s">
        <v>8133</v>
      </c>
      <c r="D2597" s="191" t="s">
        <v>3160</v>
      </c>
      <c r="E2597" s="191" t="s">
        <v>3186</v>
      </c>
      <c r="F2597" s="191" t="s">
        <v>8135</v>
      </c>
      <c r="G2597" s="191">
        <v>13</v>
      </c>
    </row>
    <row r="2598" spans="1:7" x14ac:dyDescent="0.25">
      <c r="A2598" s="191">
        <v>2597</v>
      </c>
      <c r="B2598" s="191" t="s">
        <v>5717</v>
      </c>
      <c r="C2598" s="191" t="s">
        <v>8133</v>
      </c>
      <c r="D2598" s="191" t="s">
        <v>3160</v>
      </c>
      <c r="E2598" s="191" t="s">
        <v>3186</v>
      </c>
      <c r="F2598" s="191" t="s">
        <v>8135</v>
      </c>
      <c r="G2598" s="191">
        <v>13</v>
      </c>
    </row>
    <row r="2599" spans="1:7" x14ac:dyDescent="0.25">
      <c r="A2599" s="191">
        <v>2598</v>
      </c>
      <c r="B2599" s="191" t="s">
        <v>5717</v>
      </c>
      <c r="C2599" s="191" t="s">
        <v>8133</v>
      </c>
      <c r="D2599" s="191" t="s">
        <v>3160</v>
      </c>
      <c r="E2599" s="191" t="s">
        <v>3186</v>
      </c>
      <c r="F2599" s="191" t="s">
        <v>8135</v>
      </c>
      <c r="G2599" s="191">
        <v>13</v>
      </c>
    </row>
    <row r="2600" spans="1:7" x14ac:dyDescent="0.25">
      <c r="A2600" s="191">
        <v>2599</v>
      </c>
      <c r="B2600" s="191" t="s">
        <v>5717</v>
      </c>
      <c r="C2600" s="191" t="s">
        <v>8133</v>
      </c>
      <c r="D2600" s="191" t="s">
        <v>3160</v>
      </c>
      <c r="E2600" s="191" t="s">
        <v>3186</v>
      </c>
      <c r="F2600" s="191" t="s">
        <v>8135</v>
      </c>
      <c r="G2600" s="191">
        <v>13</v>
      </c>
    </row>
    <row r="2601" spans="1:7" x14ac:dyDescent="0.25">
      <c r="A2601" s="191">
        <v>2600</v>
      </c>
      <c r="B2601" s="191" t="s">
        <v>5717</v>
      </c>
      <c r="C2601" s="191" t="s">
        <v>8133</v>
      </c>
      <c r="D2601" s="191" t="s">
        <v>3160</v>
      </c>
      <c r="E2601" s="191" t="s">
        <v>3186</v>
      </c>
      <c r="F2601" s="191" t="s">
        <v>8135</v>
      </c>
      <c r="G2601" s="191">
        <v>13</v>
      </c>
    </row>
    <row r="2602" spans="1:7" x14ac:dyDescent="0.25">
      <c r="A2602" s="191">
        <v>2601</v>
      </c>
      <c r="B2602" s="191" t="s">
        <v>5717</v>
      </c>
      <c r="C2602" s="191" t="s">
        <v>8133</v>
      </c>
      <c r="D2602" s="191" t="s">
        <v>3160</v>
      </c>
      <c r="E2602" s="191" t="s">
        <v>3186</v>
      </c>
      <c r="F2602" s="191" t="s">
        <v>8135</v>
      </c>
      <c r="G2602" s="191">
        <v>13</v>
      </c>
    </row>
    <row r="2603" spans="1:7" x14ac:dyDescent="0.25">
      <c r="A2603" s="191">
        <v>2602</v>
      </c>
      <c r="B2603" s="191" t="s">
        <v>5717</v>
      </c>
      <c r="C2603" s="191" t="s">
        <v>8133</v>
      </c>
      <c r="D2603" s="191" t="s">
        <v>3160</v>
      </c>
      <c r="E2603" s="191" t="s">
        <v>3186</v>
      </c>
      <c r="F2603" s="191" t="s">
        <v>8135</v>
      </c>
      <c r="G2603" s="191">
        <v>13</v>
      </c>
    </row>
    <row r="2604" spans="1:7" x14ac:dyDescent="0.25">
      <c r="A2604" s="191">
        <v>2603</v>
      </c>
      <c r="B2604" s="191" t="s">
        <v>5717</v>
      </c>
      <c r="C2604" s="191" t="s">
        <v>8133</v>
      </c>
      <c r="D2604" s="191" t="s">
        <v>3160</v>
      </c>
      <c r="E2604" s="191" t="s">
        <v>3186</v>
      </c>
      <c r="F2604" s="191" t="s">
        <v>8135</v>
      </c>
      <c r="G2604" s="191">
        <v>13</v>
      </c>
    </row>
    <row r="2605" spans="1:7" x14ac:dyDescent="0.25">
      <c r="A2605" s="191">
        <v>2604</v>
      </c>
      <c r="B2605" s="191" t="s">
        <v>5717</v>
      </c>
      <c r="C2605" s="191" t="s">
        <v>8133</v>
      </c>
      <c r="D2605" s="191" t="s">
        <v>3160</v>
      </c>
      <c r="E2605" s="191" t="s">
        <v>3186</v>
      </c>
      <c r="F2605" s="191" t="s">
        <v>8135</v>
      </c>
      <c r="G2605" s="191">
        <v>13</v>
      </c>
    </row>
    <row r="2606" spans="1:7" x14ac:dyDescent="0.25">
      <c r="A2606" s="191">
        <v>2605</v>
      </c>
      <c r="B2606" s="191" t="s">
        <v>5717</v>
      </c>
      <c r="C2606" s="191" t="s">
        <v>8133</v>
      </c>
      <c r="D2606" s="191" t="s">
        <v>3160</v>
      </c>
      <c r="E2606" s="191" t="s">
        <v>3186</v>
      </c>
      <c r="F2606" s="191" t="s">
        <v>8135</v>
      </c>
      <c r="G2606" s="191">
        <v>13</v>
      </c>
    </row>
    <row r="2607" spans="1:7" x14ac:dyDescent="0.25">
      <c r="A2607" s="191">
        <v>2606</v>
      </c>
      <c r="B2607" s="191" t="s">
        <v>5717</v>
      </c>
      <c r="C2607" s="191" t="s">
        <v>8133</v>
      </c>
      <c r="D2607" s="191" t="s">
        <v>3160</v>
      </c>
      <c r="E2607" s="191" t="s">
        <v>3186</v>
      </c>
      <c r="F2607" s="191" t="s">
        <v>8135</v>
      </c>
      <c r="G2607" s="191">
        <v>13</v>
      </c>
    </row>
    <row r="2608" spans="1:7" x14ac:dyDescent="0.25">
      <c r="A2608" s="191">
        <v>2607</v>
      </c>
      <c r="B2608" s="191" t="s">
        <v>5717</v>
      </c>
      <c r="C2608" s="191" t="s">
        <v>8133</v>
      </c>
      <c r="D2608" s="191" t="s">
        <v>3160</v>
      </c>
      <c r="E2608" s="191" t="s">
        <v>3186</v>
      </c>
      <c r="F2608" s="191" t="s">
        <v>8135</v>
      </c>
      <c r="G2608" s="191">
        <v>13</v>
      </c>
    </row>
    <row r="2609" spans="1:7" x14ac:dyDescent="0.25">
      <c r="A2609" s="191">
        <v>2608</v>
      </c>
      <c r="B2609" s="191" t="s">
        <v>5717</v>
      </c>
      <c r="C2609" s="191" t="s">
        <v>8133</v>
      </c>
      <c r="D2609" s="191" t="s">
        <v>3160</v>
      </c>
      <c r="E2609" s="191" t="s">
        <v>3186</v>
      </c>
      <c r="F2609" s="191" t="s">
        <v>8135</v>
      </c>
      <c r="G2609" s="191">
        <v>13</v>
      </c>
    </row>
    <row r="2610" spans="1:7" x14ac:dyDescent="0.25">
      <c r="A2610" s="191">
        <v>2609</v>
      </c>
      <c r="B2610" s="191" t="s">
        <v>5717</v>
      </c>
      <c r="C2610" s="191" t="s">
        <v>8133</v>
      </c>
      <c r="D2610" s="191" t="s">
        <v>3160</v>
      </c>
      <c r="E2610" s="191" t="s">
        <v>3186</v>
      </c>
      <c r="F2610" s="191" t="s">
        <v>8135</v>
      </c>
      <c r="G2610" s="191">
        <v>13</v>
      </c>
    </row>
    <row r="2611" spans="1:7" x14ac:dyDescent="0.25">
      <c r="A2611" s="191">
        <v>2610</v>
      </c>
      <c r="B2611" s="191" t="s">
        <v>5717</v>
      </c>
      <c r="C2611" s="191" t="s">
        <v>8133</v>
      </c>
      <c r="D2611" s="191" t="s">
        <v>3160</v>
      </c>
      <c r="E2611" s="191" t="s">
        <v>3186</v>
      </c>
      <c r="F2611" s="191" t="s">
        <v>8135</v>
      </c>
      <c r="G2611" s="191">
        <v>13</v>
      </c>
    </row>
    <row r="2612" spans="1:7" x14ac:dyDescent="0.25">
      <c r="A2612" s="191">
        <v>2611</v>
      </c>
      <c r="B2612" s="191" t="s">
        <v>5717</v>
      </c>
      <c r="C2612" s="191" t="s">
        <v>8133</v>
      </c>
      <c r="D2612" s="191" t="s">
        <v>3160</v>
      </c>
      <c r="E2612" s="191" t="s">
        <v>3186</v>
      </c>
      <c r="F2612" s="191" t="s">
        <v>8135</v>
      </c>
      <c r="G2612" s="191">
        <v>13</v>
      </c>
    </row>
    <row r="2613" spans="1:7" x14ac:dyDescent="0.25">
      <c r="A2613" s="191">
        <v>2612</v>
      </c>
      <c r="B2613" s="191" t="s">
        <v>5717</v>
      </c>
      <c r="C2613" s="191" t="s">
        <v>8133</v>
      </c>
      <c r="D2613" s="191" t="s">
        <v>3160</v>
      </c>
      <c r="E2613" s="191" t="s">
        <v>3186</v>
      </c>
      <c r="F2613" s="191" t="s">
        <v>8135</v>
      </c>
      <c r="G2613" s="191">
        <v>13</v>
      </c>
    </row>
    <row r="2614" spans="1:7" x14ac:dyDescent="0.25">
      <c r="A2614" s="191">
        <v>2613</v>
      </c>
      <c r="B2614" s="191" t="s">
        <v>3173</v>
      </c>
      <c r="C2614" s="191" t="s">
        <v>8133</v>
      </c>
      <c r="D2614" s="191" t="s">
        <v>3160</v>
      </c>
      <c r="E2614" s="191" t="s">
        <v>3185</v>
      </c>
      <c r="F2614" s="191" t="s">
        <v>8134</v>
      </c>
      <c r="G2614" s="191">
        <v>8</v>
      </c>
    </row>
    <row r="2615" spans="1:7" x14ac:dyDescent="0.25">
      <c r="A2615" s="191">
        <v>2614</v>
      </c>
      <c r="B2615" s="191" t="s">
        <v>3173</v>
      </c>
      <c r="C2615" s="191" t="s">
        <v>8133</v>
      </c>
      <c r="D2615" s="191" t="s">
        <v>3160</v>
      </c>
      <c r="E2615" s="191" t="s">
        <v>3185</v>
      </c>
      <c r="F2615" s="191" t="s">
        <v>8134</v>
      </c>
      <c r="G2615" s="191">
        <v>8</v>
      </c>
    </row>
    <row r="2616" spans="1:7" x14ac:dyDescent="0.25">
      <c r="A2616" s="191">
        <v>2615</v>
      </c>
      <c r="B2616" s="191" t="s">
        <v>3173</v>
      </c>
      <c r="C2616" s="191" t="s">
        <v>8133</v>
      </c>
      <c r="D2616" s="191" t="s">
        <v>3160</v>
      </c>
      <c r="E2616" s="191" t="s">
        <v>3185</v>
      </c>
      <c r="F2616" s="191" t="s">
        <v>8134</v>
      </c>
      <c r="G2616" s="191">
        <v>8</v>
      </c>
    </row>
    <row r="2617" spans="1:7" x14ac:dyDescent="0.25">
      <c r="A2617" s="191">
        <v>2616</v>
      </c>
      <c r="B2617" s="191" t="s">
        <v>5717</v>
      </c>
      <c r="C2617" s="191" t="s">
        <v>8133</v>
      </c>
      <c r="D2617" s="191" t="s">
        <v>3160</v>
      </c>
      <c r="E2617" s="191" t="s">
        <v>3186</v>
      </c>
      <c r="F2617" s="191" t="s">
        <v>8135</v>
      </c>
      <c r="G2617" s="191">
        <v>13</v>
      </c>
    </row>
    <row r="2618" spans="1:7" x14ac:dyDescent="0.25">
      <c r="A2618" s="191">
        <v>2617</v>
      </c>
      <c r="B2618" s="191" t="s">
        <v>5717</v>
      </c>
      <c r="C2618" s="191" t="s">
        <v>8133</v>
      </c>
      <c r="D2618" s="191" t="s">
        <v>3160</v>
      </c>
      <c r="E2618" s="191" t="s">
        <v>3186</v>
      </c>
      <c r="F2618" s="191" t="s">
        <v>8135</v>
      </c>
      <c r="G2618" s="191">
        <v>13</v>
      </c>
    </row>
    <row r="2619" spans="1:7" x14ac:dyDescent="0.25">
      <c r="A2619" s="191">
        <v>2618</v>
      </c>
      <c r="B2619" s="191" t="s">
        <v>5717</v>
      </c>
      <c r="C2619" s="191" t="s">
        <v>8133</v>
      </c>
      <c r="D2619" s="191" t="s">
        <v>3160</v>
      </c>
      <c r="E2619" s="191" t="s">
        <v>3186</v>
      </c>
      <c r="F2619" s="191" t="s">
        <v>8135</v>
      </c>
      <c r="G2619" s="191">
        <v>13</v>
      </c>
    </row>
    <row r="2620" spans="1:7" x14ac:dyDescent="0.25">
      <c r="A2620" s="191">
        <v>2619</v>
      </c>
      <c r="B2620" s="191" t="s">
        <v>5717</v>
      </c>
      <c r="C2620" s="191" t="s">
        <v>8133</v>
      </c>
      <c r="D2620" s="191" t="s">
        <v>3160</v>
      </c>
      <c r="E2620" s="191" t="s">
        <v>3186</v>
      </c>
      <c r="F2620" s="191" t="s">
        <v>8135</v>
      </c>
      <c r="G2620" s="191">
        <v>13</v>
      </c>
    </row>
    <row r="2621" spans="1:7" x14ac:dyDescent="0.25">
      <c r="A2621" s="191">
        <v>2620</v>
      </c>
      <c r="B2621" s="191" t="s">
        <v>5717</v>
      </c>
      <c r="C2621" s="191" t="s">
        <v>8133</v>
      </c>
      <c r="D2621" s="191" t="s">
        <v>3160</v>
      </c>
      <c r="E2621" s="191" t="s">
        <v>3186</v>
      </c>
      <c r="F2621" s="191" t="s">
        <v>8135</v>
      </c>
      <c r="G2621" s="191">
        <v>13</v>
      </c>
    </row>
    <row r="2622" spans="1:7" x14ac:dyDescent="0.25">
      <c r="A2622" s="191">
        <v>2621</v>
      </c>
      <c r="B2622" s="191" t="s">
        <v>5717</v>
      </c>
      <c r="C2622" s="191" t="s">
        <v>8133</v>
      </c>
      <c r="D2622" s="191" t="s">
        <v>3160</v>
      </c>
      <c r="E2622" s="191" t="s">
        <v>3186</v>
      </c>
      <c r="F2622" s="191" t="s">
        <v>8135</v>
      </c>
      <c r="G2622" s="191">
        <v>13</v>
      </c>
    </row>
    <row r="2623" spans="1:7" x14ac:dyDescent="0.25">
      <c r="A2623" s="191">
        <v>2622</v>
      </c>
      <c r="B2623" s="191" t="s">
        <v>5717</v>
      </c>
      <c r="C2623" s="191" t="s">
        <v>8133</v>
      </c>
      <c r="D2623" s="191" t="s">
        <v>3160</v>
      </c>
      <c r="E2623" s="191" t="s">
        <v>3186</v>
      </c>
      <c r="F2623" s="191" t="s">
        <v>8135</v>
      </c>
      <c r="G2623" s="191">
        <v>13</v>
      </c>
    </row>
    <row r="2624" spans="1:7" x14ac:dyDescent="0.25">
      <c r="A2624" s="191">
        <v>2623</v>
      </c>
      <c r="B2624" s="191" t="s">
        <v>5717</v>
      </c>
      <c r="C2624" s="191" t="s">
        <v>8133</v>
      </c>
      <c r="D2624" s="191" t="s">
        <v>3160</v>
      </c>
      <c r="E2624" s="191" t="s">
        <v>3186</v>
      </c>
      <c r="F2624" s="191" t="s">
        <v>8135</v>
      </c>
      <c r="G2624" s="191">
        <v>13</v>
      </c>
    </row>
    <row r="2625" spans="1:7" x14ac:dyDescent="0.25">
      <c r="A2625" s="191">
        <v>2624</v>
      </c>
      <c r="B2625" s="191" t="s">
        <v>5717</v>
      </c>
      <c r="C2625" s="191" t="s">
        <v>8133</v>
      </c>
      <c r="D2625" s="191" t="s">
        <v>3160</v>
      </c>
      <c r="E2625" s="191" t="s">
        <v>3186</v>
      </c>
      <c r="F2625" s="191" t="s">
        <v>8135</v>
      </c>
      <c r="G2625" s="191">
        <v>13</v>
      </c>
    </row>
    <row r="2626" spans="1:7" x14ac:dyDescent="0.25">
      <c r="A2626" s="191">
        <v>2625</v>
      </c>
      <c r="B2626" s="191" t="s">
        <v>5717</v>
      </c>
      <c r="C2626" s="191" t="s">
        <v>8133</v>
      </c>
      <c r="D2626" s="191" t="s">
        <v>3160</v>
      </c>
      <c r="E2626" s="191" t="s">
        <v>3186</v>
      </c>
      <c r="F2626" s="191" t="s">
        <v>8135</v>
      </c>
      <c r="G2626" s="191">
        <v>13</v>
      </c>
    </row>
    <row r="2627" spans="1:7" x14ac:dyDescent="0.25">
      <c r="A2627" s="191">
        <v>2626</v>
      </c>
      <c r="B2627" s="191" t="s">
        <v>5717</v>
      </c>
      <c r="C2627" s="191" t="s">
        <v>8133</v>
      </c>
      <c r="D2627" s="191" t="s">
        <v>3160</v>
      </c>
      <c r="E2627" s="191" t="s">
        <v>3186</v>
      </c>
      <c r="F2627" s="191" t="s">
        <v>8135</v>
      </c>
      <c r="G2627" s="191">
        <v>13</v>
      </c>
    </row>
    <row r="2628" spans="1:7" x14ac:dyDescent="0.25">
      <c r="A2628" s="191">
        <v>2627</v>
      </c>
      <c r="B2628" s="191" t="s">
        <v>5717</v>
      </c>
      <c r="C2628" s="191" t="s">
        <v>8133</v>
      </c>
      <c r="D2628" s="191" t="s">
        <v>3160</v>
      </c>
      <c r="E2628" s="191" t="s">
        <v>3186</v>
      </c>
      <c r="F2628" s="191" t="s">
        <v>8135</v>
      </c>
      <c r="G2628" s="191">
        <v>13</v>
      </c>
    </row>
    <row r="2629" spans="1:7" x14ac:dyDescent="0.25">
      <c r="A2629" s="191">
        <v>2628</v>
      </c>
      <c r="B2629" s="191" t="s">
        <v>5717</v>
      </c>
      <c r="C2629" s="191" t="s">
        <v>8133</v>
      </c>
      <c r="D2629" s="191" t="s">
        <v>3160</v>
      </c>
      <c r="E2629" s="191" t="s">
        <v>3186</v>
      </c>
      <c r="F2629" s="191" t="s">
        <v>8135</v>
      </c>
      <c r="G2629" s="191">
        <v>13</v>
      </c>
    </row>
    <row r="2630" spans="1:7" x14ac:dyDescent="0.25">
      <c r="A2630" s="191">
        <v>2629</v>
      </c>
      <c r="B2630" s="191" t="s">
        <v>5717</v>
      </c>
      <c r="C2630" s="191" t="s">
        <v>8133</v>
      </c>
      <c r="D2630" s="191" t="s">
        <v>3160</v>
      </c>
      <c r="E2630" s="191" t="s">
        <v>3186</v>
      </c>
      <c r="F2630" s="191" t="s">
        <v>8135</v>
      </c>
      <c r="G2630" s="191">
        <v>13</v>
      </c>
    </row>
    <row r="2631" spans="1:7" x14ac:dyDescent="0.25">
      <c r="A2631" s="191">
        <v>2630</v>
      </c>
      <c r="B2631" s="191" t="s">
        <v>5717</v>
      </c>
      <c r="C2631" s="191" t="s">
        <v>8133</v>
      </c>
      <c r="D2631" s="191" t="s">
        <v>3160</v>
      </c>
      <c r="E2631" s="191" t="s">
        <v>3186</v>
      </c>
      <c r="F2631" s="191" t="s">
        <v>8135</v>
      </c>
      <c r="G2631" s="191">
        <v>13</v>
      </c>
    </row>
    <row r="2632" spans="1:7" x14ac:dyDescent="0.25">
      <c r="A2632" s="191">
        <v>2631</v>
      </c>
      <c r="B2632" s="191" t="s">
        <v>5717</v>
      </c>
      <c r="C2632" s="191" t="s">
        <v>8133</v>
      </c>
      <c r="D2632" s="191" t="s">
        <v>3160</v>
      </c>
      <c r="E2632" s="191" t="s">
        <v>3186</v>
      </c>
      <c r="F2632" s="191" t="s">
        <v>8135</v>
      </c>
      <c r="G2632" s="191">
        <v>13</v>
      </c>
    </row>
    <row r="2633" spans="1:7" x14ac:dyDescent="0.25">
      <c r="A2633" s="191">
        <v>2632</v>
      </c>
      <c r="B2633" s="191" t="s">
        <v>5717</v>
      </c>
      <c r="C2633" s="191" t="s">
        <v>8133</v>
      </c>
      <c r="D2633" s="191" t="s">
        <v>3160</v>
      </c>
      <c r="E2633" s="191" t="s">
        <v>3186</v>
      </c>
      <c r="F2633" s="191" t="s">
        <v>8135</v>
      </c>
      <c r="G2633" s="191">
        <v>13</v>
      </c>
    </row>
    <row r="2634" spans="1:7" x14ac:dyDescent="0.25">
      <c r="A2634" s="191">
        <v>2633</v>
      </c>
      <c r="B2634" s="191" t="s">
        <v>5717</v>
      </c>
      <c r="C2634" s="191" t="s">
        <v>8133</v>
      </c>
      <c r="D2634" s="191" t="s">
        <v>3160</v>
      </c>
      <c r="E2634" s="191" t="s">
        <v>3186</v>
      </c>
      <c r="F2634" s="191" t="s">
        <v>8135</v>
      </c>
      <c r="G2634" s="191">
        <v>13</v>
      </c>
    </row>
    <row r="2635" spans="1:7" x14ac:dyDescent="0.25">
      <c r="A2635" s="191">
        <v>2634</v>
      </c>
      <c r="B2635" s="191" t="s">
        <v>5717</v>
      </c>
      <c r="C2635" s="191" t="s">
        <v>8133</v>
      </c>
      <c r="D2635" s="191" t="s">
        <v>3160</v>
      </c>
      <c r="E2635" s="191" t="s">
        <v>3186</v>
      </c>
      <c r="F2635" s="191" t="s">
        <v>8135</v>
      </c>
      <c r="G2635" s="191">
        <v>13</v>
      </c>
    </row>
    <row r="2636" spans="1:7" x14ac:dyDescent="0.25">
      <c r="A2636" s="191">
        <v>2635</v>
      </c>
      <c r="B2636" s="191" t="s">
        <v>5717</v>
      </c>
      <c r="C2636" s="191" t="s">
        <v>8133</v>
      </c>
      <c r="D2636" s="191" t="s">
        <v>3160</v>
      </c>
      <c r="E2636" s="191" t="s">
        <v>3186</v>
      </c>
      <c r="F2636" s="191" t="s">
        <v>8135</v>
      </c>
      <c r="G2636" s="191">
        <v>13</v>
      </c>
    </row>
    <row r="2637" spans="1:7" x14ac:dyDescent="0.25">
      <c r="A2637" s="191">
        <v>2636</v>
      </c>
      <c r="B2637" s="191" t="s">
        <v>3173</v>
      </c>
      <c r="C2637" s="191" t="s">
        <v>8133</v>
      </c>
      <c r="D2637" s="191" t="s">
        <v>3160</v>
      </c>
      <c r="E2637" s="191" t="s">
        <v>3185</v>
      </c>
      <c r="F2637" s="191" t="s">
        <v>8134</v>
      </c>
      <c r="G2637" s="191">
        <v>8</v>
      </c>
    </row>
    <row r="2638" spans="1:7" x14ac:dyDescent="0.25">
      <c r="A2638" s="191">
        <v>2637</v>
      </c>
      <c r="B2638" s="191" t="s">
        <v>3173</v>
      </c>
      <c r="C2638" s="191" t="s">
        <v>8133</v>
      </c>
      <c r="D2638" s="191" t="s">
        <v>3160</v>
      </c>
      <c r="E2638" s="191" t="s">
        <v>3185</v>
      </c>
      <c r="F2638" s="191" t="s">
        <v>8134</v>
      </c>
      <c r="G2638" s="191">
        <v>8</v>
      </c>
    </row>
    <row r="2639" spans="1:7" x14ac:dyDescent="0.25">
      <c r="A2639" s="191">
        <v>2638</v>
      </c>
      <c r="B2639" s="191" t="s">
        <v>3173</v>
      </c>
      <c r="C2639" s="191" t="s">
        <v>8133</v>
      </c>
      <c r="D2639" s="191" t="s">
        <v>3160</v>
      </c>
      <c r="E2639" s="191" t="s">
        <v>3185</v>
      </c>
      <c r="F2639" s="191" t="s">
        <v>8134</v>
      </c>
      <c r="G2639" s="191">
        <v>8</v>
      </c>
    </row>
    <row r="2640" spans="1:7" x14ac:dyDescent="0.25">
      <c r="A2640" s="191">
        <v>2639</v>
      </c>
      <c r="B2640" s="191" t="s">
        <v>5717</v>
      </c>
      <c r="C2640" s="191" t="s">
        <v>8133</v>
      </c>
      <c r="D2640" s="191" t="s">
        <v>3160</v>
      </c>
      <c r="E2640" s="191" t="s">
        <v>3186</v>
      </c>
      <c r="F2640" s="191" t="s">
        <v>8135</v>
      </c>
      <c r="G2640" s="191">
        <v>13</v>
      </c>
    </row>
    <row r="2641" spans="1:7" x14ac:dyDescent="0.25">
      <c r="A2641" s="191">
        <v>2640</v>
      </c>
      <c r="B2641" s="191" t="s">
        <v>3173</v>
      </c>
      <c r="C2641" s="191" t="s">
        <v>8133</v>
      </c>
      <c r="D2641" s="191" t="s">
        <v>3160</v>
      </c>
      <c r="E2641" s="191" t="s">
        <v>3185</v>
      </c>
      <c r="F2641" s="191" t="s">
        <v>8134</v>
      </c>
      <c r="G2641" s="191">
        <v>8</v>
      </c>
    </row>
    <row r="2642" spans="1:7" x14ac:dyDescent="0.25">
      <c r="A2642" s="191">
        <v>2641</v>
      </c>
      <c r="B2642" s="191" t="s">
        <v>3173</v>
      </c>
      <c r="C2642" s="191" t="s">
        <v>8133</v>
      </c>
      <c r="D2642" s="191" t="s">
        <v>3160</v>
      </c>
      <c r="E2642" s="191" t="s">
        <v>3185</v>
      </c>
      <c r="F2642" s="191" t="s">
        <v>8134</v>
      </c>
      <c r="G2642" s="191">
        <v>8</v>
      </c>
    </row>
    <row r="2643" spans="1:7" x14ac:dyDescent="0.25">
      <c r="A2643" s="191">
        <v>2642</v>
      </c>
      <c r="B2643" s="191" t="s">
        <v>5717</v>
      </c>
      <c r="C2643" s="191" t="s">
        <v>8133</v>
      </c>
      <c r="D2643" s="191" t="s">
        <v>3160</v>
      </c>
      <c r="E2643" s="191" t="s">
        <v>3186</v>
      </c>
      <c r="F2643" s="191" t="s">
        <v>8135</v>
      </c>
      <c r="G2643" s="191">
        <v>13</v>
      </c>
    </row>
    <row r="2644" spans="1:7" x14ac:dyDescent="0.25">
      <c r="A2644" s="191">
        <v>2643</v>
      </c>
      <c r="B2644" s="191" t="s">
        <v>3173</v>
      </c>
      <c r="C2644" s="191" t="s">
        <v>8133</v>
      </c>
      <c r="D2644" s="191" t="s">
        <v>3160</v>
      </c>
      <c r="E2644" s="191" t="s">
        <v>3185</v>
      </c>
      <c r="F2644" s="191" t="s">
        <v>8134</v>
      </c>
      <c r="G2644" s="191">
        <v>8</v>
      </c>
    </row>
    <row r="2645" spans="1:7" x14ac:dyDescent="0.25">
      <c r="A2645" s="191">
        <v>2644</v>
      </c>
      <c r="B2645" s="191" t="s">
        <v>5717</v>
      </c>
      <c r="C2645" s="191" t="s">
        <v>8133</v>
      </c>
      <c r="D2645" s="191" t="s">
        <v>3160</v>
      </c>
      <c r="E2645" s="191" t="s">
        <v>3186</v>
      </c>
      <c r="F2645" s="191" t="s">
        <v>8135</v>
      </c>
      <c r="G2645" s="191">
        <v>13</v>
      </c>
    </row>
    <row r="2646" spans="1:7" x14ac:dyDescent="0.25">
      <c r="A2646" s="191">
        <v>2645</v>
      </c>
      <c r="B2646" s="191" t="s">
        <v>5717</v>
      </c>
      <c r="C2646" s="191" t="s">
        <v>8133</v>
      </c>
      <c r="D2646" s="191" t="s">
        <v>3160</v>
      </c>
      <c r="E2646" s="191" t="s">
        <v>3186</v>
      </c>
      <c r="F2646" s="191" t="s">
        <v>8135</v>
      </c>
      <c r="G2646" s="191">
        <v>13</v>
      </c>
    </row>
    <row r="2647" spans="1:7" x14ac:dyDescent="0.25">
      <c r="A2647" s="191">
        <v>2646</v>
      </c>
      <c r="B2647" s="191" t="s">
        <v>5717</v>
      </c>
      <c r="C2647" s="191" t="s">
        <v>8133</v>
      </c>
      <c r="D2647" s="191" t="s">
        <v>3160</v>
      </c>
      <c r="E2647" s="191" t="s">
        <v>3186</v>
      </c>
      <c r="F2647" s="191" t="s">
        <v>8135</v>
      </c>
      <c r="G2647" s="191">
        <v>13</v>
      </c>
    </row>
    <row r="2648" spans="1:7" x14ac:dyDescent="0.25">
      <c r="A2648" s="191">
        <v>2647</v>
      </c>
      <c r="B2648" s="191" t="s">
        <v>5717</v>
      </c>
      <c r="C2648" s="191" t="s">
        <v>8133</v>
      </c>
      <c r="D2648" s="191" t="s">
        <v>3160</v>
      </c>
      <c r="E2648" s="191" t="s">
        <v>3186</v>
      </c>
      <c r="F2648" s="191" t="s">
        <v>8135</v>
      </c>
      <c r="G2648" s="191">
        <v>13</v>
      </c>
    </row>
    <row r="2649" spans="1:7" x14ac:dyDescent="0.25">
      <c r="A2649" s="191">
        <v>2648</v>
      </c>
      <c r="B2649" s="191" t="s">
        <v>5717</v>
      </c>
      <c r="C2649" s="191" t="s">
        <v>8133</v>
      </c>
      <c r="D2649" s="191" t="s">
        <v>3160</v>
      </c>
      <c r="E2649" s="191" t="s">
        <v>3186</v>
      </c>
      <c r="F2649" s="191" t="s">
        <v>8135</v>
      </c>
      <c r="G2649" s="191">
        <v>13</v>
      </c>
    </row>
    <row r="2650" spans="1:7" x14ac:dyDescent="0.25">
      <c r="A2650" s="191">
        <v>2649</v>
      </c>
      <c r="B2650" s="191" t="s">
        <v>5717</v>
      </c>
      <c r="C2650" s="191" t="s">
        <v>8133</v>
      </c>
      <c r="D2650" s="191" t="s">
        <v>3160</v>
      </c>
      <c r="E2650" s="191" t="s">
        <v>3186</v>
      </c>
      <c r="F2650" s="191" t="s">
        <v>8135</v>
      </c>
      <c r="G2650" s="191">
        <v>13</v>
      </c>
    </row>
    <row r="2651" spans="1:7" x14ac:dyDescent="0.25">
      <c r="A2651" s="191">
        <v>2650</v>
      </c>
      <c r="B2651" s="191" t="s">
        <v>3173</v>
      </c>
      <c r="C2651" s="191" t="s">
        <v>8133</v>
      </c>
      <c r="D2651" s="191" t="s">
        <v>3160</v>
      </c>
      <c r="E2651" s="191" t="s">
        <v>3185</v>
      </c>
      <c r="F2651" s="191" t="s">
        <v>8134</v>
      </c>
      <c r="G2651" s="191">
        <v>8</v>
      </c>
    </row>
    <row r="2652" spans="1:7" x14ac:dyDescent="0.25">
      <c r="A2652" s="191">
        <v>2651</v>
      </c>
      <c r="B2652" s="191" t="s">
        <v>3173</v>
      </c>
      <c r="C2652" s="191" t="s">
        <v>8133</v>
      </c>
      <c r="D2652" s="191" t="s">
        <v>3160</v>
      </c>
      <c r="E2652" s="191" t="s">
        <v>3185</v>
      </c>
      <c r="F2652" s="191" t="s">
        <v>8134</v>
      </c>
      <c r="G2652" s="191">
        <v>8</v>
      </c>
    </row>
    <row r="2653" spans="1:7" x14ac:dyDescent="0.25">
      <c r="A2653" s="191">
        <v>2652</v>
      </c>
      <c r="B2653" s="191" t="s">
        <v>3173</v>
      </c>
      <c r="C2653" s="191" t="s">
        <v>8133</v>
      </c>
      <c r="D2653" s="191" t="s">
        <v>3160</v>
      </c>
      <c r="E2653" s="191" t="s">
        <v>3185</v>
      </c>
      <c r="F2653" s="191" t="s">
        <v>8134</v>
      </c>
      <c r="G2653" s="191">
        <v>8</v>
      </c>
    </row>
    <row r="2654" spans="1:7" x14ac:dyDescent="0.25">
      <c r="A2654" s="191">
        <v>2653</v>
      </c>
      <c r="B2654" s="191" t="s">
        <v>3173</v>
      </c>
      <c r="C2654" s="191" t="s">
        <v>8133</v>
      </c>
      <c r="D2654" s="191" t="s">
        <v>3160</v>
      </c>
      <c r="E2654" s="191" t="s">
        <v>3185</v>
      </c>
      <c r="F2654" s="191" t="s">
        <v>8134</v>
      </c>
      <c r="G2654" s="191">
        <v>8</v>
      </c>
    </row>
    <row r="2655" spans="1:7" x14ac:dyDescent="0.25">
      <c r="A2655" s="191">
        <v>2654</v>
      </c>
      <c r="B2655" s="191" t="s">
        <v>3173</v>
      </c>
      <c r="C2655" s="191" t="s">
        <v>8133</v>
      </c>
      <c r="D2655" s="191" t="s">
        <v>3160</v>
      </c>
      <c r="E2655" s="191" t="s">
        <v>3185</v>
      </c>
      <c r="F2655" s="191" t="s">
        <v>8134</v>
      </c>
      <c r="G2655" s="191">
        <v>8</v>
      </c>
    </row>
    <row r="2656" spans="1:7" x14ac:dyDescent="0.25">
      <c r="A2656" s="191">
        <v>2655</v>
      </c>
      <c r="B2656" s="191" t="s">
        <v>3173</v>
      </c>
      <c r="C2656" s="191" t="s">
        <v>8133</v>
      </c>
      <c r="D2656" s="191" t="s">
        <v>3160</v>
      </c>
      <c r="E2656" s="191" t="s">
        <v>3185</v>
      </c>
      <c r="F2656" s="191" t="s">
        <v>8134</v>
      </c>
      <c r="G2656" s="191">
        <v>8</v>
      </c>
    </row>
    <row r="2657" spans="1:7" x14ac:dyDescent="0.25">
      <c r="A2657" s="191">
        <v>2656</v>
      </c>
      <c r="B2657" s="191" t="s">
        <v>3173</v>
      </c>
      <c r="C2657" s="191" t="s">
        <v>8133</v>
      </c>
      <c r="D2657" s="191" t="s">
        <v>3160</v>
      </c>
      <c r="E2657" s="191" t="s">
        <v>3185</v>
      </c>
      <c r="F2657" s="191" t="s">
        <v>8134</v>
      </c>
      <c r="G2657" s="191">
        <v>8</v>
      </c>
    </row>
    <row r="2658" spans="1:7" x14ac:dyDescent="0.25">
      <c r="A2658" s="191">
        <v>2657</v>
      </c>
      <c r="B2658" s="191" t="s">
        <v>8137</v>
      </c>
      <c r="C2658" s="191" t="s">
        <v>8138</v>
      </c>
      <c r="D2658" s="191" t="s">
        <v>8102</v>
      </c>
      <c r="E2658" s="191" t="s">
        <v>14</v>
      </c>
      <c r="F2658" s="191" t="s">
        <v>8139</v>
      </c>
      <c r="G2658" s="191">
        <v>18</v>
      </c>
    </row>
    <row r="2659" spans="1:7" x14ac:dyDescent="0.25">
      <c r="A2659" s="191">
        <v>2658</v>
      </c>
      <c r="B2659" s="191" t="s">
        <v>8137</v>
      </c>
      <c r="C2659" s="191" t="s">
        <v>8138</v>
      </c>
      <c r="D2659" s="191" t="s">
        <v>8102</v>
      </c>
      <c r="E2659" s="191" t="s">
        <v>14</v>
      </c>
      <c r="F2659" s="191" t="s">
        <v>8139</v>
      </c>
      <c r="G2659" s="191">
        <v>18</v>
      </c>
    </row>
    <row r="2660" spans="1:7" x14ac:dyDescent="0.25">
      <c r="A2660" s="191">
        <v>2659</v>
      </c>
      <c r="B2660" s="191" t="s">
        <v>5717</v>
      </c>
      <c r="C2660" s="191" t="s">
        <v>8133</v>
      </c>
      <c r="D2660" s="191" t="s">
        <v>3160</v>
      </c>
      <c r="E2660" s="191" t="s">
        <v>3186</v>
      </c>
      <c r="F2660" s="191" t="s">
        <v>8135</v>
      </c>
      <c r="G2660" s="191">
        <v>13</v>
      </c>
    </row>
    <row r="2661" spans="1:7" x14ac:dyDescent="0.25">
      <c r="A2661" s="191">
        <v>2660</v>
      </c>
      <c r="B2661" s="191" t="s">
        <v>5717</v>
      </c>
      <c r="C2661" s="191" t="s">
        <v>8133</v>
      </c>
      <c r="D2661" s="191" t="s">
        <v>3160</v>
      </c>
      <c r="E2661" s="191" t="s">
        <v>3186</v>
      </c>
      <c r="F2661" s="191" t="s">
        <v>8135</v>
      </c>
      <c r="G2661" s="191">
        <v>13</v>
      </c>
    </row>
    <row r="2662" spans="1:7" x14ac:dyDescent="0.25">
      <c r="A2662" s="191">
        <v>2661</v>
      </c>
      <c r="B2662" s="191" t="s">
        <v>5717</v>
      </c>
      <c r="C2662" s="191" t="s">
        <v>8133</v>
      </c>
      <c r="D2662" s="191" t="s">
        <v>3160</v>
      </c>
      <c r="E2662" s="191" t="s">
        <v>3186</v>
      </c>
      <c r="F2662" s="191" t="s">
        <v>8135</v>
      </c>
      <c r="G2662" s="191">
        <v>13</v>
      </c>
    </row>
    <row r="2663" spans="1:7" x14ac:dyDescent="0.25">
      <c r="A2663" s="191">
        <v>2662</v>
      </c>
      <c r="B2663" s="191" t="s">
        <v>5717</v>
      </c>
      <c r="C2663" s="191" t="s">
        <v>8133</v>
      </c>
      <c r="D2663" s="191" t="s">
        <v>3160</v>
      </c>
      <c r="E2663" s="191" t="s">
        <v>3186</v>
      </c>
      <c r="F2663" s="191" t="s">
        <v>8135</v>
      </c>
      <c r="G2663" s="191">
        <v>13</v>
      </c>
    </row>
    <row r="2664" spans="1:7" x14ac:dyDescent="0.25">
      <c r="A2664" s="191">
        <v>2663</v>
      </c>
      <c r="B2664" s="191" t="s">
        <v>5717</v>
      </c>
      <c r="C2664" s="191" t="s">
        <v>8133</v>
      </c>
      <c r="D2664" s="191" t="s">
        <v>3160</v>
      </c>
      <c r="E2664" s="191" t="s">
        <v>3186</v>
      </c>
      <c r="F2664" s="191" t="s">
        <v>8135</v>
      </c>
      <c r="G2664" s="191">
        <v>13</v>
      </c>
    </row>
    <row r="2665" spans="1:7" x14ac:dyDescent="0.25">
      <c r="A2665" s="191">
        <v>2664</v>
      </c>
      <c r="B2665" s="191" t="s">
        <v>5717</v>
      </c>
      <c r="C2665" s="191" t="s">
        <v>8133</v>
      </c>
      <c r="D2665" s="191" t="s">
        <v>3160</v>
      </c>
      <c r="E2665" s="191" t="s">
        <v>3186</v>
      </c>
      <c r="F2665" s="191" t="s">
        <v>8135</v>
      </c>
      <c r="G2665" s="191">
        <v>13</v>
      </c>
    </row>
    <row r="2666" spans="1:7" x14ac:dyDescent="0.25">
      <c r="A2666" s="191">
        <v>2665</v>
      </c>
      <c r="B2666" s="191" t="s">
        <v>5717</v>
      </c>
      <c r="C2666" s="191" t="s">
        <v>8133</v>
      </c>
      <c r="D2666" s="191" t="s">
        <v>3160</v>
      </c>
      <c r="E2666" s="191" t="s">
        <v>3186</v>
      </c>
      <c r="F2666" s="191" t="s">
        <v>8135</v>
      </c>
      <c r="G2666" s="191">
        <v>13</v>
      </c>
    </row>
    <row r="2667" spans="1:7" x14ac:dyDescent="0.25">
      <c r="A2667" s="191">
        <v>2666</v>
      </c>
      <c r="B2667" s="191" t="s">
        <v>5717</v>
      </c>
      <c r="C2667" s="191" t="s">
        <v>8133</v>
      </c>
      <c r="D2667" s="191" t="s">
        <v>3160</v>
      </c>
      <c r="E2667" s="191" t="s">
        <v>3186</v>
      </c>
      <c r="F2667" s="191" t="s">
        <v>8135</v>
      </c>
      <c r="G2667" s="191">
        <v>13</v>
      </c>
    </row>
    <row r="2668" spans="1:7" x14ac:dyDescent="0.25">
      <c r="A2668" s="191">
        <v>2667</v>
      </c>
      <c r="B2668" s="191" t="s">
        <v>5717</v>
      </c>
      <c r="C2668" s="191" t="s">
        <v>8133</v>
      </c>
      <c r="D2668" s="191" t="s">
        <v>3160</v>
      </c>
      <c r="E2668" s="191" t="s">
        <v>3186</v>
      </c>
      <c r="F2668" s="191" t="s">
        <v>8135</v>
      </c>
      <c r="G2668" s="191">
        <v>13</v>
      </c>
    </row>
    <row r="2669" spans="1:7" x14ac:dyDescent="0.25">
      <c r="A2669" s="191">
        <v>2668</v>
      </c>
      <c r="B2669" s="191" t="s">
        <v>5717</v>
      </c>
      <c r="C2669" s="191" t="s">
        <v>8133</v>
      </c>
      <c r="D2669" s="191" t="s">
        <v>3160</v>
      </c>
      <c r="E2669" s="191" t="s">
        <v>3186</v>
      </c>
      <c r="F2669" s="191" t="s">
        <v>8135</v>
      </c>
      <c r="G2669" s="191">
        <v>13</v>
      </c>
    </row>
    <row r="2670" spans="1:7" x14ac:dyDescent="0.25">
      <c r="A2670" s="191">
        <v>2669</v>
      </c>
      <c r="B2670" s="191" t="s">
        <v>5717</v>
      </c>
      <c r="C2670" s="191" t="s">
        <v>8133</v>
      </c>
      <c r="D2670" s="191" t="s">
        <v>3160</v>
      </c>
      <c r="E2670" s="191" t="s">
        <v>3186</v>
      </c>
      <c r="F2670" s="191" t="s">
        <v>8135</v>
      </c>
      <c r="G2670" s="191">
        <v>13</v>
      </c>
    </row>
    <row r="2671" spans="1:7" x14ac:dyDescent="0.25">
      <c r="A2671" s="191">
        <v>2670</v>
      </c>
      <c r="B2671" s="191" t="s">
        <v>5717</v>
      </c>
      <c r="C2671" s="191" t="s">
        <v>8133</v>
      </c>
      <c r="D2671" s="191" t="s">
        <v>3160</v>
      </c>
      <c r="E2671" s="191" t="s">
        <v>3186</v>
      </c>
      <c r="F2671" s="191" t="s">
        <v>8135</v>
      </c>
      <c r="G2671" s="191">
        <v>13</v>
      </c>
    </row>
    <row r="2672" spans="1:7" x14ac:dyDescent="0.25">
      <c r="A2672" s="191">
        <v>2671</v>
      </c>
      <c r="B2672" s="191" t="s">
        <v>5717</v>
      </c>
      <c r="C2672" s="191" t="s">
        <v>8133</v>
      </c>
      <c r="D2672" s="191" t="s">
        <v>3160</v>
      </c>
      <c r="E2672" s="191" t="s">
        <v>3186</v>
      </c>
      <c r="F2672" s="191" t="s">
        <v>8135</v>
      </c>
      <c r="G2672" s="191">
        <v>13</v>
      </c>
    </row>
    <row r="2673" spans="1:7" x14ac:dyDescent="0.25">
      <c r="A2673" s="191">
        <v>2672</v>
      </c>
      <c r="B2673" s="191" t="s">
        <v>5717</v>
      </c>
      <c r="C2673" s="191" t="s">
        <v>8133</v>
      </c>
      <c r="D2673" s="191" t="s">
        <v>3160</v>
      </c>
      <c r="E2673" s="191" t="s">
        <v>3186</v>
      </c>
      <c r="F2673" s="191" t="s">
        <v>8135</v>
      </c>
      <c r="G2673" s="191">
        <v>13</v>
      </c>
    </row>
    <row r="2674" spans="1:7" x14ac:dyDescent="0.25">
      <c r="A2674" s="191">
        <v>2673</v>
      </c>
      <c r="B2674" s="191" t="s">
        <v>5717</v>
      </c>
      <c r="C2674" s="191" t="s">
        <v>8133</v>
      </c>
      <c r="D2674" s="191" t="s">
        <v>3160</v>
      </c>
      <c r="E2674" s="191" t="s">
        <v>3186</v>
      </c>
      <c r="F2674" s="191" t="s">
        <v>8135</v>
      </c>
      <c r="G2674" s="191">
        <v>13</v>
      </c>
    </row>
    <row r="2675" spans="1:7" x14ac:dyDescent="0.25">
      <c r="A2675" s="191">
        <v>2674</v>
      </c>
      <c r="B2675" s="191" t="s">
        <v>5717</v>
      </c>
      <c r="C2675" s="191" t="s">
        <v>8133</v>
      </c>
      <c r="D2675" s="191" t="s">
        <v>3160</v>
      </c>
      <c r="E2675" s="191" t="s">
        <v>3186</v>
      </c>
      <c r="F2675" s="191" t="s">
        <v>8135</v>
      </c>
      <c r="G2675" s="191">
        <v>13</v>
      </c>
    </row>
    <row r="2676" spans="1:7" x14ac:dyDescent="0.25">
      <c r="A2676" s="191">
        <v>2675</v>
      </c>
      <c r="B2676" s="191" t="s">
        <v>5717</v>
      </c>
      <c r="C2676" s="191" t="s">
        <v>8133</v>
      </c>
      <c r="D2676" s="191" t="s">
        <v>3160</v>
      </c>
      <c r="E2676" s="191" t="s">
        <v>3186</v>
      </c>
      <c r="F2676" s="191" t="s">
        <v>8135</v>
      </c>
      <c r="G2676" s="191">
        <v>13</v>
      </c>
    </row>
    <row r="2677" spans="1:7" x14ac:dyDescent="0.25">
      <c r="A2677" s="191">
        <v>2676</v>
      </c>
      <c r="B2677" s="191" t="s">
        <v>5717</v>
      </c>
      <c r="C2677" s="191" t="s">
        <v>8133</v>
      </c>
      <c r="D2677" s="191" t="s">
        <v>3160</v>
      </c>
      <c r="E2677" s="191" t="s">
        <v>3186</v>
      </c>
      <c r="F2677" s="191" t="s">
        <v>8135</v>
      </c>
      <c r="G2677" s="191">
        <v>13</v>
      </c>
    </row>
    <row r="2678" spans="1:7" x14ac:dyDescent="0.25">
      <c r="A2678" s="191">
        <v>2677</v>
      </c>
      <c r="B2678" s="191" t="s">
        <v>5717</v>
      </c>
      <c r="C2678" s="191" t="s">
        <v>8133</v>
      </c>
      <c r="D2678" s="191" t="s">
        <v>3160</v>
      </c>
      <c r="E2678" s="191" t="s">
        <v>3186</v>
      </c>
      <c r="F2678" s="191" t="s">
        <v>8135</v>
      </c>
      <c r="G2678" s="191">
        <v>13</v>
      </c>
    </row>
    <row r="2679" spans="1:7" x14ac:dyDescent="0.25">
      <c r="A2679" s="191">
        <v>2678</v>
      </c>
      <c r="B2679" s="191" t="s">
        <v>5717</v>
      </c>
      <c r="C2679" s="191" t="s">
        <v>8133</v>
      </c>
      <c r="D2679" s="191" t="s">
        <v>3160</v>
      </c>
      <c r="E2679" s="191" t="s">
        <v>3186</v>
      </c>
      <c r="F2679" s="191" t="s">
        <v>8135</v>
      </c>
      <c r="G2679" s="191">
        <v>13</v>
      </c>
    </row>
    <row r="2680" spans="1:7" x14ac:dyDescent="0.25">
      <c r="A2680" s="191">
        <v>2679</v>
      </c>
      <c r="B2680" s="191" t="s">
        <v>5717</v>
      </c>
      <c r="C2680" s="191" t="s">
        <v>8133</v>
      </c>
      <c r="D2680" s="191" t="s">
        <v>3160</v>
      </c>
      <c r="E2680" s="191" t="s">
        <v>3186</v>
      </c>
      <c r="F2680" s="191" t="s">
        <v>8135</v>
      </c>
      <c r="G2680" s="191">
        <v>13</v>
      </c>
    </row>
    <row r="2681" spans="1:7" x14ac:dyDescent="0.25">
      <c r="A2681" s="191">
        <v>2680</v>
      </c>
      <c r="B2681" s="191" t="s">
        <v>5717</v>
      </c>
      <c r="C2681" s="191" t="s">
        <v>8133</v>
      </c>
      <c r="D2681" s="191" t="s">
        <v>3160</v>
      </c>
      <c r="E2681" s="191" t="s">
        <v>3186</v>
      </c>
      <c r="F2681" s="191" t="s">
        <v>8135</v>
      </c>
      <c r="G2681" s="191">
        <v>13</v>
      </c>
    </row>
    <row r="2682" spans="1:7" x14ac:dyDescent="0.25">
      <c r="A2682" s="191">
        <v>2681</v>
      </c>
      <c r="B2682" s="191" t="s">
        <v>5717</v>
      </c>
      <c r="C2682" s="191" t="s">
        <v>8133</v>
      </c>
      <c r="D2682" s="191" t="s">
        <v>3160</v>
      </c>
      <c r="E2682" s="191" t="s">
        <v>3186</v>
      </c>
      <c r="F2682" s="191" t="s">
        <v>8135</v>
      </c>
      <c r="G2682" s="191">
        <v>13</v>
      </c>
    </row>
    <row r="2683" spans="1:7" x14ac:dyDescent="0.25">
      <c r="A2683" s="191">
        <v>2682</v>
      </c>
      <c r="B2683" s="191" t="s">
        <v>5717</v>
      </c>
      <c r="C2683" s="191" t="s">
        <v>8133</v>
      </c>
      <c r="D2683" s="191" t="s">
        <v>3160</v>
      </c>
      <c r="E2683" s="191" t="s">
        <v>3186</v>
      </c>
      <c r="F2683" s="191" t="s">
        <v>8135</v>
      </c>
      <c r="G2683" s="191">
        <v>13</v>
      </c>
    </row>
    <row r="2684" spans="1:7" x14ac:dyDescent="0.25">
      <c r="A2684" s="191">
        <v>2683</v>
      </c>
      <c r="B2684" s="191" t="s">
        <v>5717</v>
      </c>
      <c r="C2684" s="191" t="s">
        <v>8133</v>
      </c>
      <c r="D2684" s="191" t="s">
        <v>3160</v>
      </c>
      <c r="E2684" s="191" t="s">
        <v>3186</v>
      </c>
      <c r="F2684" s="191" t="s">
        <v>8135</v>
      </c>
      <c r="G2684" s="191">
        <v>13</v>
      </c>
    </row>
    <row r="2685" spans="1:7" x14ac:dyDescent="0.25">
      <c r="A2685" s="191">
        <v>2684</v>
      </c>
      <c r="B2685" s="191" t="s">
        <v>5717</v>
      </c>
      <c r="C2685" s="191" t="s">
        <v>8133</v>
      </c>
      <c r="D2685" s="191" t="s">
        <v>3160</v>
      </c>
      <c r="E2685" s="191" t="s">
        <v>3186</v>
      </c>
      <c r="F2685" s="191" t="s">
        <v>8135</v>
      </c>
      <c r="G2685" s="191">
        <v>13</v>
      </c>
    </row>
    <row r="2686" spans="1:7" x14ac:dyDescent="0.25">
      <c r="A2686" s="191">
        <v>2685</v>
      </c>
      <c r="B2686" s="191" t="s">
        <v>5717</v>
      </c>
      <c r="C2686" s="191" t="s">
        <v>8133</v>
      </c>
      <c r="D2686" s="191" t="s">
        <v>3160</v>
      </c>
      <c r="E2686" s="191" t="s">
        <v>3186</v>
      </c>
      <c r="F2686" s="191" t="s">
        <v>8135</v>
      </c>
      <c r="G2686" s="191">
        <v>13</v>
      </c>
    </row>
    <row r="2687" spans="1:7" x14ac:dyDescent="0.25">
      <c r="A2687" s="191">
        <v>2686</v>
      </c>
      <c r="B2687" s="191" t="s">
        <v>5717</v>
      </c>
      <c r="C2687" s="191" t="s">
        <v>8133</v>
      </c>
      <c r="D2687" s="191" t="s">
        <v>3160</v>
      </c>
      <c r="E2687" s="191" t="s">
        <v>3186</v>
      </c>
      <c r="F2687" s="191" t="s">
        <v>8135</v>
      </c>
      <c r="G2687" s="191">
        <v>13</v>
      </c>
    </row>
    <row r="2688" spans="1:7" x14ac:dyDescent="0.25">
      <c r="A2688" s="191">
        <v>2687</v>
      </c>
      <c r="B2688" s="191" t="s">
        <v>5717</v>
      </c>
      <c r="C2688" s="191" t="s">
        <v>8133</v>
      </c>
      <c r="D2688" s="191" t="s">
        <v>3160</v>
      </c>
      <c r="E2688" s="191" t="s">
        <v>3186</v>
      </c>
      <c r="F2688" s="191" t="s">
        <v>8135</v>
      </c>
      <c r="G2688" s="191">
        <v>13</v>
      </c>
    </row>
    <row r="2689" spans="1:7" x14ac:dyDescent="0.25">
      <c r="A2689" s="191">
        <v>2688</v>
      </c>
      <c r="B2689" s="191" t="s">
        <v>5717</v>
      </c>
      <c r="C2689" s="191" t="s">
        <v>8133</v>
      </c>
      <c r="D2689" s="191" t="s">
        <v>3160</v>
      </c>
      <c r="E2689" s="191" t="s">
        <v>3186</v>
      </c>
      <c r="F2689" s="191" t="s">
        <v>8135</v>
      </c>
      <c r="G2689" s="191">
        <v>13</v>
      </c>
    </row>
    <row r="2690" spans="1:7" x14ac:dyDescent="0.25">
      <c r="A2690" s="191">
        <v>2689</v>
      </c>
      <c r="B2690" s="191" t="s">
        <v>5717</v>
      </c>
      <c r="C2690" s="191" t="s">
        <v>8133</v>
      </c>
      <c r="D2690" s="191" t="s">
        <v>3160</v>
      </c>
      <c r="E2690" s="191" t="s">
        <v>3186</v>
      </c>
      <c r="F2690" s="191" t="s">
        <v>8135</v>
      </c>
      <c r="G2690" s="191">
        <v>13</v>
      </c>
    </row>
    <row r="2691" spans="1:7" x14ac:dyDescent="0.25">
      <c r="A2691" s="191">
        <v>2690</v>
      </c>
      <c r="B2691" s="191" t="s">
        <v>5717</v>
      </c>
      <c r="C2691" s="191" t="s">
        <v>8133</v>
      </c>
      <c r="D2691" s="191" t="s">
        <v>3160</v>
      </c>
      <c r="E2691" s="191" t="s">
        <v>3186</v>
      </c>
      <c r="F2691" s="191" t="s">
        <v>8135</v>
      </c>
      <c r="G2691" s="191">
        <v>13</v>
      </c>
    </row>
    <row r="2692" spans="1:7" x14ac:dyDescent="0.25">
      <c r="A2692" s="191">
        <v>2691</v>
      </c>
      <c r="B2692" s="191" t="s">
        <v>5717</v>
      </c>
      <c r="C2692" s="191" t="s">
        <v>8133</v>
      </c>
      <c r="D2692" s="191" t="s">
        <v>3160</v>
      </c>
      <c r="E2692" s="191" t="s">
        <v>3186</v>
      </c>
      <c r="F2692" s="191" t="s">
        <v>8135</v>
      </c>
      <c r="G2692" s="191">
        <v>13</v>
      </c>
    </row>
    <row r="2693" spans="1:7" x14ac:dyDescent="0.25">
      <c r="A2693" s="191">
        <v>2692</v>
      </c>
      <c r="B2693" s="191" t="s">
        <v>5717</v>
      </c>
      <c r="C2693" s="191" t="s">
        <v>8133</v>
      </c>
      <c r="D2693" s="191" t="s">
        <v>3160</v>
      </c>
      <c r="E2693" s="191" t="s">
        <v>3186</v>
      </c>
      <c r="F2693" s="191" t="s">
        <v>8135</v>
      </c>
      <c r="G2693" s="191">
        <v>13</v>
      </c>
    </row>
    <row r="2694" spans="1:7" x14ac:dyDescent="0.25">
      <c r="A2694" s="191">
        <v>2693</v>
      </c>
      <c r="B2694" s="191" t="s">
        <v>3173</v>
      </c>
      <c r="C2694" s="191" t="s">
        <v>8133</v>
      </c>
      <c r="D2694" s="191" t="s">
        <v>3160</v>
      </c>
      <c r="E2694" s="191" t="s">
        <v>3185</v>
      </c>
      <c r="F2694" s="191" t="s">
        <v>8134</v>
      </c>
      <c r="G2694" s="191">
        <v>8</v>
      </c>
    </row>
    <row r="2695" spans="1:7" x14ac:dyDescent="0.25">
      <c r="A2695" s="191">
        <v>2694</v>
      </c>
      <c r="B2695" s="191" t="s">
        <v>3173</v>
      </c>
      <c r="C2695" s="191" t="s">
        <v>8133</v>
      </c>
      <c r="D2695" s="191" t="s">
        <v>3160</v>
      </c>
      <c r="E2695" s="191" t="s">
        <v>3185</v>
      </c>
      <c r="F2695" s="191" t="s">
        <v>8134</v>
      </c>
      <c r="G2695" s="191">
        <v>8</v>
      </c>
    </row>
    <row r="2696" spans="1:7" x14ac:dyDescent="0.25">
      <c r="A2696" s="191">
        <v>2695</v>
      </c>
      <c r="B2696" s="191" t="s">
        <v>3173</v>
      </c>
      <c r="C2696" s="191" t="s">
        <v>8133</v>
      </c>
      <c r="D2696" s="191" t="s">
        <v>3160</v>
      </c>
      <c r="E2696" s="191" t="s">
        <v>3185</v>
      </c>
      <c r="F2696" s="191" t="s">
        <v>8134</v>
      </c>
      <c r="G2696" s="191">
        <v>8</v>
      </c>
    </row>
    <row r="2697" spans="1:7" x14ac:dyDescent="0.25">
      <c r="A2697" s="191">
        <v>2696</v>
      </c>
      <c r="B2697" s="191" t="s">
        <v>3173</v>
      </c>
      <c r="C2697" s="191" t="s">
        <v>8133</v>
      </c>
      <c r="D2697" s="191" t="s">
        <v>3160</v>
      </c>
      <c r="E2697" s="191" t="s">
        <v>3185</v>
      </c>
      <c r="F2697" s="191" t="s">
        <v>8134</v>
      </c>
      <c r="G2697" s="191">
        <v>8</v>
      </c>
    </row>
    <row r="2698" spans="1:7" x14ac:dyDescent="0.25">
      <c r="A2698" s="191">
        <v>2697</v>
      </c>
      <c r="B2698" s="191" t="s">
        <v>3173</v>
      </c>
      <c r="C2698" s="191" t="s">
        <v>8133</v>
      </c>
      <c r="D2698" s="191" t="s">
        <v>3160</v>
      </c>
      <c r="E2698" s="191" t="s">
        <v>3185</v>
      </c>
      <c r="F2698" s="191" t="s">
        <v>8134</v>
      </c>
      <c r="G2698" s="191">
        <v>8</v>
      </c>
    </row>
    <row r="2699" spans="1:7" x14ac:dyDescent="0.25">
      <c r="A2699" s="191">
        <v>2698</v>
      </c>
      <c r="B2699" s="191" t="s">
        <v>5717</v>
      </c>
      <c r="C2699" s="191" t="s">
        <v>8133</v>
      </c>
      <c r="D2699" s="191" t="s">
        <v>3160</v>
      </c>
      <c r="E2699" s="191" t="s">
        <v>3186</v>
      </c>
      <c r="F2699" s="191" t="s">
        <v>8135</v>
      </c>
      <c r="G2699" s="191">
        <v>13</v>
      </c>
    </row>
    <row r="2700" spans="1:7" x14ac:dyDescent="0.25">
      <c r="A2700" s="191">
        <v>2699</v>
      </c>
      <c r="B2700" s="191" t="s">
        <v>5717</v>
      </c>
      <c r="C2700" s="191" t="s">
        <v>8133</v>
      </c>
      <c r="D2700" s="191" t="s">
        <v>3160</v>
      </c>
      <c r="E2700" s="191" t="s">
        <v>3186</v>
      </c>
      <c r="F2700" s="191" t="s">
        <v>8135</v>
      </c>
      <c r="G2700" s="191">
        <v>13</v>
      </c>
    </row>
    <row r="2701" spans="1:7" x14ac:dyDescent="0.25">
      <c r="A2701" s="191">
        <v>2700</v>
      </c>
      <c r="B2701" s="191" t="s">
        <v>5717</v>
      </c>
      <c r="C2701" s="191" t="s">
        <v>8133</v>
      </c>
      <c r="D2701" s="191" t="s">
        <v>3160</v>
      </c>
      <c r="E2701" s="191" t="s">
        <v>3186</v>
      </c>
      <c r="F2701" s="191" t="s">
        <v>8135</v>
      </c>
      <c r="G2701" s="191">
        <v>13</v>
      </c>
    </row>
    <row r="2702" spans="1:7" x14ac:dyDescent="0.25">
      <c r="A2702" s="191">
        <v>2701</v>
      </c>
      <c r="B2702" s="191" t="s">
        <v>5717</v>
      </c>
      <c r="C2702" s="191" t="s">
        <v>8133</v>
      </c>
      <c r="D2702" s="191" t="s">
        <v>3160</v>
      </c>
      <c r="E2702" s="191" t="s">
        <v>3186</v>
      </c>
      <c r="F2702" s="191" t="s">
        <v>8135</v>
      </c>
      <c r="G2702" s="191">
        <v>13</v>
      </c>
    </row>
    <row r="2703" spans="1:7" x14ac:dyDescent="0.25">
      <c r="A2703" s="191">
        <v>2702</v>
      </c>
      <c r="B2703" s="191" t="s">
        <v>5717</v>
      </c>
      <c r="C2703" s="191" t="s">
        <v>8133</v>
      </c>
      <c r="D2703" s="191" t="s">
        <v>3160</v>
      </c>
      <c r="E2703" s="191" t="s">
        <v>3186</v>
      </c>
      <c r="F2703" s="191" t="s">
        <v>8135</v>
      </c>
      <c r="G2703" s="191">
        <v>13</v>
      </c>
    </row>
    <row r="2704" spans="1:7" x14ac:dyDescent="0.25">
      <c r="A2704" s="191">
        <v>2703</v>
      </c>
      <c r="B2704" s="191" t="s">
        <v>5717</v>
      </c>
      <c r="C2704" s="191" t="s">
        <v>8133</v>
      </c>
      <c r="D2704" s="191" t="s">
        <v>3160</v>
      </c>
      <c r="E2704" s="191" t="s">
        <v>3186</v>
      </c>
      <c r="F2704" s="191" t="s">
        <v>8135</v>
      </c>
      <c r="G2704" s="191">
        <v>13</v>
      </c>
    </row>
    <row r="2705" spans="1:7" x14ac:dyDescent="0.25">
      <c r="A2705" s="191">
        <v>2704</v>
      </c>
      <c r="B2705" s="191" t="s">
        <v>5717</v>
      </c>
      <c r="C2705" s="191" t="s">
        <v>8133</v>
      </c>
      <c r="D2705" s="191" t="s">
        <v>3160</v>
      </c>
      <c r="E2705" s="191" t="s">
        <v>3186</v>
      </c>
      <c r="F2705" s="191" t="s">
        <v>8135</v>
      </c>
      <c r="G2705" s="191">
        <v>13</v>
      </c>
    </row>
    <row r="2706" spans="1:7" x14ac:dyDescent="0.25">
      <c r="A2706" s="191">
        <v>2705</v>
      </c>
      <c r="B2706" s="191" t="s">
        <v>5717</v>
      </c>
      <c r="C2706" s="191" t="s">
        <v>8133</v>
      </c>
      <c r="D2706" s="191" t="s">
        <v>3160</v>
      </c>
      <c r="E2706" s="191" t="s">
        <v>3186</v>
      </c>
      <c r="F2706" s="191" t="s">
        <v>8135</v>
      </c>
      <c r="G2706" s="191">
        <v>13</v>
      </c>
    </row>
    <row r="2707" spans="1:7" x14ac:dyDescent="0.25">
      <c r="A2707" s="191">
        <v>2706</v>
      </c>
      <c r="B2707" s="191" t="s">
        <v>3173</v>
      </c>
      <c r="C2707" s="191" t="s">
        <v>8133</v>
      </c>
      <c r="D2707" s="191" t="s">
        <v>3160</v>
      </c>
      <c r="E2707" s="191" t="s">
        <v>3185</v>
      </c>
      <c r="F2707" s="191" t="s">
        <v>8134</v>
      </c>
      <c r="G2707" s="191">
        <v>8</v>
      </c>
    </row>
    <row r="2708" spans="1:7" x14ac:dyDescent="0.25">
      <c r="A2708" s="191">
        <v>2707</v>
      </c>
      <c r="B2708" s="191" t="s">
        <v>3173</v>
      </c>
      <c r="C2708" s="191" t="s">
        <v>8133</v>
      </c>
      <c r="D2708" s="191" t="s">
        <v>3160</v>
      </c>
      <c r="E2708" s="191" t="s">
        <v>3185</v>
      </c>
      <c r="F2708" s="191" t="s">
        <v>8134</v>
      </c>
      <c r="G2708" s="191">
        <v>8</v>
      </c>
    </row>
    <row r="2709" spans="1:7" x14ac:dyDescent="0.25">
      <c r="A2709" s="191">
        <v>2708</v>
      </c>
      <c r="B2709" s="191" t="s">
        <v>3173</v>
      </c>
      <c r="C2709" s="191" t="s">
        <v>8133</v>
      </c>
      <c r="D2709" s="191" t="s">
        <v>3160</v>
      </c>
      <c r="E2709" s="191" t="s">
        <v>3185</v>
      </c>
      <c r="F2709" s="191" t="s">
        <v>8134</v>
      </c>
      <c r="G2709" s="191">
        <v>8</v>
      </c>
    </row>
    <row r="2710" spans="1:7" x14ac:dyDescent="0.25">
      <c r="A2710" s="191">
        <v>2709</v>
      </c>
      <c r="B2710" s="191" t="s">
        <v>3173</v>
      </c>
      <c r="C2710" s="191" t="s">
        <v>8133</v>
      </c>
      <c r="D2710" s="191" t="s">
        <v>3160</v>
      </c>
      <c r="E2710" s="191" t="s">
        <v>3185</v>
      </c>
      <c r="F2710" s="191" t="s">
        <v>8134</v>
      </c>
      <c r="G2710" s="191">
        <v>8</v>
      </c>
    </row>
    <row r="2711" spans="1:7" x14ac:dyDescent="0.25">
      <c r="A2711" s="191">
        <v>2710</v>
      </c>
      <c r="B2711" s="191" t="s">
        <v>3173</v>
      </c>
      <c r="C2711" s="191" t="s">
        <v>8133</v>
      </c>
      <c r="D2711" s="191" t="s">
        <v>3160</v>
      </c>
      <c r="E2711" s="191" t="s">
        <v>3185</v>
      </c>
      <c r="F2711" s="191" t="s">
        <v>8134</v>
      </c>
      <c r="G2711" s="191">
        <v>8</v>
      </c>
    </row>
    <row r="2712" spans="1:7" x14ac:dyDescent="0.25">
      <c r="A2712" s="191">
        <v>2711</v>
      </c>
      <c r="B2712" s="191" t="s">
        <v>3173</v>
      </c>
      <c r="C2712" s="191" t="s">
        <v>8133</v>
      </c>
      <c r="D2712" s="191" t="s">
        <v>3160</v>
      </c>
      <c r="E2712" s="191" t="s">
        <v>3185</v>
      </c>
      <c r="F2712" s="191" t="s">
        <v>8134</v>
      </c>
      <c r="G2712" s="191">
        <v>8</v>
      </c>
    </row>
    <row r="2713" spans="1:7" x14ac:dyDescent="0.25">
      <c r="A2713" s="191">
        <v>2712</v>
      </c>
      <c r="B2713" s="191" t="s">
        <v>3173</v>
      </c>
      <c r="C2713" s="191" t="s">
        <v>8133</v>
      </c>
      <c r="D2713" s="191" t="s">
        <v>3160</v>
      </c>
      <c r="E2713" s="191" t="s">
        <v>3185</v>
      </c>
      <c r="F2713" s="191" t="s">
        <v>8134</v>
      </c>
      <c r="G2713" s="191">
        <v>8</v>
      </c>
    </row>
    <row r="2714" spans="1:7" x14ac:dyDescent="0.25">
      <c r="A2714" s="191">
        <v>2713</v>
      </c>
      <c r="B2714" s="191" t="s">
        <v>3173</v>
      </c>
      <c r="C2714" s="191" t="s">
        <v>8133</v>
      </c>
      <c r="D2714" s="191" t="s">
        <v>3160</v>
      </c>
      <c r="E2714" s="191" t="s">
        <v>3185</v>
      </c>
      <c r="F2714" s="191" t="s">
        <v>8134</v>
      </c>
      <c r="G2714" s="191">
        <v>8</v>
      </c>
    </row>
    <row r="2715" spans="1:7" x14ac:dyDescent="0.25">
      <c r="A2715" s="191">
        <v>2714</v>
      </c>
      <c r="B2715" s="191" t="s">
        <v>3173</v>
      </c>
      <c r="C2715" s="191" t="s">
        <v>8133</v>
      </c>
      <c r="D2715" s="191" t="s">
        <v>3160</v>
      </c>
      <c r="E2715" s="191" t="s">
        <v>3185</v>
      </c>
      <c r="F2715" s="191" t="s">
        <v>8134</v>
      </c>
      <c r="G2715" s="191">
        <v>8</v>
      </c>
    </row>
    <row r="2716" spans="1:7" x14ac:dyDescent="0.25">
      <c r="A2716" s="191">
        <v>2715</v>
      </c>
      <c r="B2716" s="191" t="s">
        <v>3173</v>
      </c>
      <c r="C2716" s="191" t="s">
        <v>8133</v>
      </c>
      <c r="D2716" s="191" t="s">
        <v>3160</v>
      </c>
      <c r="E2716" s="191" t="s">
        <v>3185</v>
      </c>
      <c r="F2716" s="191" t="s">
        <v>8134</v>
      </c>
      <c r="G2716" s="191">
        <v>8</v>
      </c>
    </row>
    <row r="2717" spans="1:7" x14ac:dyDescent="0.25">
      <c r="A2717" s="191">
        <v>2716</v>
      </c>
      <c r="B2717" s="191" t="s">
        <v>3173</v>
      </c>
      <c r="C2717" s="191" t="s">
        <v>8133</v>
      </c>
      <c r="D2717" s="191" t="s">
        <v>3160</v>
      </c>
      <c r="E2717" s="191" t="s">
        <v>3185</v>
      </c>
      <c r="F2717" s="191" t="s">
        <v>8134</v>
      </c>
      <c r="G2717" s="191">
        <v>8</v>
      </c>
    </row>
    <row r="2718" spans="1:7" x14ac:dyDescent="0.25">
      <c r="A2718" s="191">
        <v>2717</v>
      </c>
      <c r="B2718" s="191" t="s">
        <v>3173</v>
      </c>
      <c r="C2718" s="191" t="s">
        <v>8133</v>
      </c>
      <c r="D2718" s="191" t="s">
        <v>3160</v>
      </c>
      <c r="E2718" s="191" t="s">
        <v>3185</v>
      </c>
      <c r="F2718" s="191" t="s">
        <v>8134</v>
      </c>
      <c r="G2718" s="191">
        <v>8</v>
      </c>
    </row>
    <row r="2719" spans="1:7" x14ac:dyDescent="0.25">
      <c r="A2719" s="191">
        <v>2718</v>
      </c>
      <c r="B2719" s="191" t="s">
        <v>3173</v>
      </c>
      <c r="C2719" s="191" t="s">
        <v>8133</v>
      </c>
      <c r="D2719" s="191" t="s">
        <v>3160</v>
      </c>
      <c r="E2719" s="191" t="s">
        <v>3185</v>
      </c>
      <c r="F2719" s="191" t="s">
        <v>8134</v>
      </c>
      <c r="G2719" s="191">
        <v>8</v>
      </c>
    </row>
    <row r="2720" spans="1:7" x14ac:dyDescent="0.25">
      <c r="A2720" s="191">
        <v>2719</v>
      </c>
      <c r="B2720" s="191" t="s">
        <v>8140</v>
      </c>
      <c r="C2720" s="191" t="s">
        <v>8138</v>
      </c>
      <c r="D2720" s="191" t="s">
        <v>8102</v>
      </c>
      <c r="E2720" s="191" t="s">
        <v>14</v>
      </c>
      <c r="F2720" s="191" t="s">
        <v>8141</v>
      </c>
      <c r="G2720" s="191">
        <v>25</v>
      </c>
    </row>
    <row r="2721" spans="1:7" x14ac:dyDescent="0.25">
      <c r="A2721" s="191">
        <v>2720</v>
      </c>
      <c r="B2721" s="191" t="s">
        <v>8140</v>
      </c>
      <c r="C2721" s="191" t="s">
        <v>8138</v>
      </c>
      <c r="D2721" s="191" t="s">
        <v>8102</v>
      </c>
      <c r="E2721" s="191" t="s">
        <v>14</v>
      </c>
      <c r="F2721" s="191" t="s">
        <v>8141</v>
      </c>
      <c r="G2721" s="191">
        <v>25</v>
      </c>
    </row>
    <row r="2722" spans="1:7" x14ac:dyDescent="0.25">
      <c r="A2722" s="191">
        <v>2721</v>
      </c>
      <c r="B2722" s="191" t="s">
        <v>8140</v>
      </c>
      <c r="C2722" s="191" t="s">
        <v>8138</v>
      </c>
      <c r="D2722" s="191" t="s">
        <v>8102</v>
      </c>
      <c r="E2722" s="191" t="s">
        <v>14</v>
      </c>
      <c r="F2722" s="191" t="s">
        <v>8141</v>
      </c>
      <c r="G2722" s="191">
        <v>25</v>
      </c>
    </row>
    <row r="2723" spans="1:7" x14ac:dyDescent="0.25">
      <c r="A2723" s="191">
        <v>2722</v>
      </c>
      <c r="B2723" s="191" t="s">
        <v>8140</v>
      </c>
      <c r="C2723" s="191" t="s">
        <v>8138</v>
      </c>
      <c r="D2723" s="191" t="s">
        <v>8102</v>
      </c>
      <c r="E2723" s="191" t="s">
        <v>14</v>
      </c>
      <c r="F2723" s="191" t="s">
        <v>8141</v>
      </c>
      <c r="G2723" s="191">
        <v>25</v>
      </c>
    </row>
    <row r="2724" spans="1:7" x14ac:dyDescent="0.25">
      <c r="A2724" s="191">
        <v>2723</v>
      </c>
      <c r="B2724" s="191" t="s">
        <v>8140</v>
      </c>
      <c r="C2724" s="191" t="s">
        <v>8138</v>
      </c>
      <c r="D2724" s="191" t="s">
        <v>8102</v>
      </c>
      <c r="E2724" s="191" t="s">
        <v>14</v>
      </c>
      <c r="F2724" s="191" t="s">
        <v>8141</v>
      </c>
      <c r="G2724" s="191">
        <v>25</v>
      </c>
    </row>
    <row r="2725" spans="1:7" x14ac:dyDescent="0.25">
      <c r="A2725" s="191">
        <v>2724</v>
      </c>
      <c r="B2725" s="191" t="s">
        <v>8140</v>
      </c>
      <c r="C2725" s="191" t="s">
        <v>8138</v>
      </c>
      <c r="D2725" s="191" t="s">
        <v>8102</v>
      </c>
      <c r="E2725" s="191" t="s">
        <v>14</v>
      </c>
      <c r="F2725" s="191" t="s">
        <v>8141</v>
      </c>
      <c r="G2725" s="191">
        <v>25</v>
      </c>
    </row>
    <row r="2726" spans="1:7" x14ac:dyDescent="0.25">
      <c r="A2726" s="191">
        <v>2725</v>
      </c>
      <c r="B2726" s="191" t="s">
        <v>8140</v>
      </c>
      <c r="C2726" s="191" t="s">
        <v>8138</v>
      </c>
      <c r="D2726" s="191" t="s">
        <v>8102</v>
      </c>
      <c r="E2726" s="191" t="s">
        <v>14</v>
      </c>
      <c r="F2726" s="191" t="s">
        <v>8141</v>
      </c>
      <c r="G2726" s="191">
        <v>25</v>
      </c>
    </row>
    <row r="2727" spans="1:7" x14ac:dyDescent="0.25">
      <c r="A2727" s="191">
        <v>2726</v>
      </c>
      <c r="B2727" s="191" t="s">
        <v>8140</v>
      </c>
      <c r="C2727" s="191" t="s">
        <v>8138</v>
      </c>
      <c r="D2727" s="191" t="s">
        <v>8102</v>
      </c>
      <c r="E2727" s="191" t="s">
        <v>14</v>
      </c>
      <c r="F2727" s="191" t="s">
        <v>8141</v>
      </c>
      <c r="G2727" s="191">
        <v>25</v>
      </c>
    </row>
    <row r="2728" spans="1:7" x14ac:dyDescent="0.25">
      <c r="A2728" s="191">
        <v>2727</v>
      </c>
      <c r="B2728" s="191" t="s">
        <v>8140</v>
      </c>
      <c r="C2728" s="191" t="s">
        <v>8138</v>
      </c>
      <c r="D2728" s="191" t="s">
        <v>8102</v>
      </c>
      <c r="E2728" s="191" t="s">
        <v>14</v>
      </c>
      <c r="F2728" s="191" t="s">
        <v>8141</v>
      </c>
      <c r="G2728" s="191">
        <v>25</v>
      </c>
    </row>
    <row r="2729" spans="1:7" x14ac:dyDescent="0.25">
      <c r="A2729" s="191">
        <v>2728</v>
      </c>
      <c r="B2729" s="191" t="s">
        <v>8140</v>
      </c>
      <c r="C2729" s="191" t="s">
        <v>8138</v>
      </c>
      <c r="D2729" s="191" t="s">
        <v>8102</v>
      </c>
      <c r="E2729" s="191" t="s">
        <v>14</v>
      </c>
      <c r="F2729" s="191" t="s">
        <v>8141</v>
      </c>
      <c r="G2729" s="191">
        <v>25</v>
      </c>
    </row>
    <row r="2730" spans="1:7" x14ac:dyDescent="0.25">
      <c r="A2730" s="191">
        <v>2729</v>
      </c>
      <c r="B2730" s="191" t="s">
        <v>8140</v>
      </c>
      <c r="C2730" s="191" t="s">
        <v>8138</v>
      </c>
      <c r="D2730" s="191" t="s">
        <v>8102</v>
      </c>
      <c r="E2730" s="191" t="s">
        <v>14</v>
      </c>
      <c r="F2730" s="191" t="s">
        <v>8141</v>
      </c>
      <c r="G2730" s="191">
        <v>25</v>
      </c>
    </row>
    <row r="2731" spans="1:7" x14ac:dyDescent="0.25">
      <c r="A2731" s="191">
        <v>2730</v>
      </c>
      <c r="B2731" s="191" t="s">
        <v>8140</v>
      </c>
      <c r="C2731" s="191" t="s">
        <v>8138</v>
      </c>
      <c r="D2731" s="191" t="s">
        <v>8102</v>
      </c>
      <c r="E2731" s="191" t="s">
        <v>14</v>
      </c>
      <c r="F2731" s="191" t="s">
        <v>8141</v>
      </c>
      <c r="G2731" s="191">
        <v>25</v>
      </c>
    </row>
    <row r="2732" spans="1:7" x14ac:dyDescent="0.25">
      <c r="A2732" s="191">
        <v>2731</v>
      </c>
      <c r="B2732" s="191" t="s">
        <v>8140</v>
      </c>
      <c r="C2732" s="191" t="s">
        <v>8138</v>
      </c>
      <c r="D2732" s="191" t="s">
        <v>8102</v>
      </c>
      <c r="E2732" s="191" t="s">
        <v>14</v>
      </c>
      <c r="F2732" s="191" t="s">
        <v>8141</v>
      </c>
      <c r="G2732" s="191">
        <v>25</v>
      </c>
    </row>
    <row r="2733" spans="1:7" x14ac:dyDescent="0.25">
      <c r="A2733" s="191">
        <v>2732</v>
      </c>
      <c r="B2733" s="191" t="s">
        <v>8140</v>
      </c>
      <c r="C2733" s="191" t="s">
        <v>8138</v>
      </c>
      <c r="D2733" s="191" t="s">
        <v>8102</v>
      </c>
      <c r="E2733" s="191" t="s">
        <v>14</v>
      </c>
      <c r="F2733" s="191" t="s">
        <v>8141</v>
      </c>
      <c r="G2733" s="191">
        <v>25</v>
      </c>
    </row>
    <row r="2734" spans="1:7" x14ac:dyDescent="0.25">
      <c r="A2734" s="191">
        <v>2733</v>
      </c>
      <c r="B2734" s="191" t="s">
        <v>8140</v>
      </c>
      <c r="C2734" s="191" t="s">
        <v>8138</v>
      </c>
      <c r="D2734" s="191" t="s">
        <v>8102</v>
      </c>
      <c r="E2734" s="191" t="s">
        <v>14</v>
      </c>
      <c r="F2734" s="191" t="s">
        <v>8141</v>
      </c>
      <c r="G2734" s="191">
        <v>25</v>
      </c>
    </row>
    <row r="2735" spans="1:7" x14ac:dyDescent="0.25">
      <c r="A2735" s="191">
        <v>2734</v>
      </c>
      <c r="B2735" s="191" t="s">
        <v>8140</v>
      </c>
      <c r="C2735" s="191" t="s">
        <v>8138</v>
      </c>
      <c r="D2735" s="191" t="s">
        <v>8102</v>
      </c>
      <c r="E2735" s="191" t="s">
        <v>14</v>
      </c>
      <c r="F2735" s="191" t="s">
        <v>8141</v>
      </c>
      <c r="G2735" s="191">
        <v>25</v>
      </c>
    </row>
    <row r="2736" spans="1:7" x14ac:dyDescent="0.25">
      <c r="A2736" s="191">
        <v>2735</v>
      </c>
      <c r="B2736" s="191" t="s">
        <v>8140</v>
      </c>
      <c r="C2736" s="191" t="s">
        <v>8138</v>
      </c>
      <c r="D2736" s="191" t="s">
        <v>8102</v>
      </c>
      <c r="E2736" s="191" t="s">
        <v>14</v>
      </c>
      <c r="F2736" s="191" t="s">
        <v>8141</v>
      </c>
      <c r="G2736" s="191">
        <v>25</v>
      </c>
    </row>
    <row r="2737" spans="1:7" x14ac:dyDescent="0.25">
      <c r="A2737" s="191">
        <v>2736</v>
      </c>
      <c r="B2737" s="191" t="s">
        <v>8140</v>
      </c>
      <c r="C2737" s="191" t="s">
        <v>8138</v>
      </c>
      <c r="D2737" s="191" t="s">
        <v>8102</v>
      </c>
      <c r="E2737" s="191" t="s">
        <v>14</v>
      </c>
      <c r="F2737" s="191" t="s">
        <v>8141</v>
      </c>
      <c r="G2737" s="191">
        <v>25</v>
      </c>
    </row>
    <row r="2738" spans="1:7" x14ac:dyDescent="0.25">
      <c r="A2738" s="191">
        <v>2737</v>
      </c>
      <c r="B2738" s="191" t="s">
        <v>8140</v>
      </c>
      <c r="C2738" s="191" t="s">
        <v>8138</v>
      </c>
      <c r="D2738" s="191" t="s">
        <v>8102</v>
      </c>
      <c r="E2738" s="191" t="s">
        <v>14</v>
      </c>
      <c r="F2738" s="191" t="s">
        <v>8141</v>
      </c>
      <c r="G2738" s="191">
        <v>25</v>
      </c>
    </row>
    <row r="2739" spans="1:7" x14ac:dyDescent="0.25">
      <c r="A2739" s="191">
        <v>2738</v>
      </c>
      <c r="B2739" s="191" t="s">
        <v>8140</v>
      </c>
      <c r="C2739" s="191" t="s">
        <v>8138</v>
      </c>
      <c r="D2739" s="191" t="s">
        <v>8102</v>
      </c>
      <c r="E2739" s="191" t="s">
        <v>14</v>
      </c>
      <c r="F2739" s="191" t="s">
        <v>8141</v>
      </c>
      <c r="G2739" s="191">
        <v>25</v>
      </c>
    </row>
    <row r="2740" spans="1:7" x14ac:dyDescent="0.25">
      <c r="A2740" s="191">
        <v>2739</v>
      </c>
      <c r="B2740" s="191" t="s">
        <v>8140</v>
      </c>
      <c r="C2740" s="191" t="s">
        <v>8138</v>
      </c>
      <c r="D2740" s="191" t="s">
        <v>8102</v>
      </c>
      <c r="E2740" s="191" t="s">
        <v>14</v>
      </c>
      <c r="F2740" s="191" t="s">
        <v>8141</v>
      </c>
      <c r="G2740" s="191">
        <v>25</v>
      </c>
    </row>
    <row r="2741" spans="1:7" x14ac:dyDescent="0.25">
      <c r="A2741" s="191">
        <v>2740</v>
      </c>
      <c r="B2741" s="191" t="s">
        <v>8140</v>
      </c>
      <c r="C2741" s="191" t="s">
        <v>8138</v>
      </c>
      <c r="D2741" s="191" t="s">
        <v>8102</v>
      </c>
      <c r="E2741" s="191" t="s">
        <v>14</v>
      </c>
      <c r="F2741" s="191" t="s">
        <v>8141</v>
      </c>
      <c r="G2741" s="191">
        <v>25</v>
      </c>
    </row>
    <row r="2742" spans="1:7" x14ac:dyDescent="0.25">
      <c r="A2742" s="191">
        <v>2741</v>
      </c>
      <c r="B2742" s="191" t="s">
        <v>8140</v>
      </c>
      <c r="C2742" s="191" t="s">
        <v>8138</v>
      </c>
      <c r="D2742" s="191" t="s">
        <v>8102</v>
      </c>
      <c r="E2742" s="191" t="s">
        <v>14</v>
      </c>
      <c r="F2742" s="191" t="s">
        <v>8141</v>
      </c>
      <c r="G2742" s="191">
        <v>25</v>
      </c>
    </row>
    <row r="2743" spans="1:7" x14ac:dyDescent="0.25">
      <c r="A2743" s="191">
        <v>2742</v>
      </c>
      <c r="B2743" s="191" t="s">
        <v>8140</v>
      </c>
      <c r="C2743" s="191" t="s">
        <v>8138</v>
      </c>
      <c r="D2743" s="191" t="s">
        <v>8102</v>
      </c>
      <c r="E2743" s="191" t="s">
        <v>14</v>
      </c>
      <c r="F2743" s="191" t="s">
        <v>8141</v>
      </c>
      <c r="G2743" s="191">
        <v>25</v>
      </c>
    </row>
    <row r="2744" spans="1:7" x14ac:dyDescent="0.25">
      <c r="A2744" s="191">
        <v>2743</v>
      </c>
      <c r="B2744" s="191" t="s">
        <v>8140</v>
      </c>
      <c r="C2744" s="191" t="s">
        <v>8138</v>
      </c>
      <c r="D2744" s="191" t="s">
        <v>8102</v>
      </c>
      <c r="E2744" s="191" t="s">
        <v>14</v>
      </c>
      <c r="F2744" s="191" t="s">
        <v>8141</v>
      </c>
      <c r="G2744" s="191">
        <v>25</v>
      </c>
    </row>
    <row r="2745" spans="1:7" x14ac:dyDescent="0.25">
      <c r="A2745" s="191">
        <v>2744</v>
      </c>
      <c r="B2745" s="191" t="s">
        <v>8140</v>
      </c>
      <c r="C2745" s="191" t="s">
        <v>8138</v>
      </c>
      <c r="D2745" s="191" t="s">
        <v>8102</v>
      </c>
      <c r="E2745" s="191" t="s">
        <v>14</v>
      </c>
      <c r="F2745" s="191" t="s">
        <v>8141</v>
      </c>
      <c r="G2745" s="191">
        <v>25</v>
      </c>
    </row>
    <row r="2746" spans="1:7" x14ac:dyDescent="0.25">
      <c r="A2746" s="191">
        <v>2745</v>
      </c>
      <c r="B2746" s="191" t="s">
        <v>8140</v>
      </c>
      <c r="C2746" s="191" t="s">
        <v>8138</v>
      </c>
      <c r="D2746" s="191" t="s">
        <v>8102</v>
      </c>
      <c r="E2746" s="191" t="s">
        <v>14</v>
      </c>
      <c r="F2746" s="191" t="s">
        <v>8141</v>
      </c>
      <c r="G2746" s="191">
        <v>25</v>
      </c>
    </row>
    <row r="2747" spans="1:7" x14ac:dyDescent="0.25">
      <c r="A2747" s="191">
        <v>2746</v>
      </c>
      <c r="B2747" s="191" t="s">
        <v>8140</v>
      </c>
      <c r="C2747" s="191" t="s">
        <v>8138</v>
      </c>
      <c r="D2747" s="191" t="s">
        <v>8102</v>
      </c>
      <c r="E2747" s="191" t="s">
        <v>14</v>
      </c>
      <c r="F2747" s="191" t="s">
        <v>8141</v>
      </c>
      <c r="G2747" s="191">
        <v>25</v>
      </c>
    </row>
    <row r="2748" spans="1:7" x14ac:dyDescent="0.25">
      <c r="A2748" s="191">
        <v>2747</v>
      </c>
      <c r="B2748" s="191" t="s">
        <v>8140</v>
      </c>
      <c r="C2748" s="191" t="s">
        <v>8138</v>
      </c>
      <c r="D2748" s="191" t="s">
        <v>8102</v>
      </c>
      <c r="E2748" s="191" t="s">
        <v>14</v>
      </c>
      <c r="F2748" s="191" t="s">
        <v>8141</v>
      </c>
      <c r="G2748" s="191">
        <v>25</v>
      </c>
    </row>
    <row r="2749" spans="1:7" x14ac:dyDescent="0.25">
      <c r="A2749" s="191">
        <v>2748</v>
      </c>
      <c r="B2749" s="191" t="s">
        <v>8140</v>
      </c>
      <c r="C2749" s="191" t="s">
        <v>8138</v>
      </c>
      <c r="D2749" s="191" t="s">
        <v>8102</v>
      </c>
      <c r="E2749" s="191" t="s">
        <v>14</v>
      </c>
      <c r="F2749" s="191" t="s">
        <v>8141</v>
      </c>
      <c r="G2749" s="191">
        <v>25</v>
      </c>
    </row>
    <row r="2750" spans="1:7" x14ac:dyDescent="0.25">
      <c r="A2750" s="191">
        <v>2749</v>
      </c>
      <c r="B2750" s="191" t="s">
        <v>8140</v>
      </c>
      <c r="C2750" s="191" t="s">
        <v>8138</v>
      </c>
      <c r="D2750" s="191" t="s">
        <v>8102</v>
      </c>
      <c r="E2750" s="191" t="s">
        <v>14</v>
      </c>
      <c r="F2750" s="191" t="s">
        <v>8141</v>
      </c>
      <c r="G2750" s="191">
        <v>25</v>
      </c>
    </row>
    <row r="2751" spans="1:7" x14ac:dyDescent="0.25">
      <c r="A2751" s="191">
        <v>2750</v>
      </c>
      <c r="B2751" s="191" t="s">
        <v>8140</v>
      </c>
      <c r="C2751" s="191" t="s">
        <v>8138</v>
      </c>
      <c r="D2751" s="191" t="s">
        <v>8102</v>
      </c>
      <c r="E2751" s="191" t="s">
        <v>14</v>
      </c>
      <c r="F2751" s="191" t="s">
        <v>8141</v>
      </c>
      <c r="G2751" s="191">
        <v>25</v>
      </c>
    </row>
    <row r="2752" spans="1:7" x14ac:dyDescent="0.25">
      <c r="A2752" s="191">
        <v>2751</v>
      </c>
      <c r="B2752" s="191" t="s">
        <v>8140</v>
      </c>
      <c r="C2752" s="191" t="s">
        <v>8138</v>
      </c>
      <c r="D2752" s="191" t="s">
        <v>8102</v>
      </c>
      <c r="E2752" s="191" t="s">
        <v>14</v>
      </c>
      <c r="F2752" s="191" t="s">
        <v>8141</v>
      </c>
      <c r="G2752" s="191">
        <v>25</v>
      </c>
    </row>
    <row r="2753" spans="1:7" x14ac:dyDescent="0.25">
      <c r="A2753" s="191">
        <v>2752</v>
      </c>
      <c r="B2753" s="191" t="s">
        <v>8140</v>
      </c>
      <c r="C2753" s="191" t="s">
        <v>8138</v>
      </c>
      <c r="D2753" s="191" t="s">
        <v>8102</v>
      </c>
      <c r="E2753" s="191" t="s">
        <v>14</v>
      </c>
      <c r="F2753" s="191" t="s">
        <v>8141</v>
      </c>
      <c r="G2753" s="191">
        <v>25</v>
      </c>
    </row>
    <row r="2754" spans="1:7" x14ac:dyDescent="0.25">
      <c r="A2754" s="191">
        <v>2753</v>
      </c>
      <c r="B2754" s="191" t="s">
        <v>8140</v>
      </c>
      <c r="C2754" s="191" t="s">
        <v>8138</v>
      </c>
      <c r="D2754" s="191" t="s">
        <v>8102</v>
      </c>
      <c r="E2754" s="191" t="s">
        <v>14</v>
      </c>
      <c r="F2754" s="191" t="s">
        <v>8141</v>
      </c>
      <c r="G2754" s="191">
        <v>25</v>
      </c>
    </row>
    <row r="2755" spans="1:7" x14ac:dyDescent="0.25">
      <c r="A2755" s="191">
        <v>2754</v>
      </c>
      <c r="B2755" s="191" t="s">
        <v>8140</v>
      </c>
      <c r="C2755" s="191" t="s">
        <v>8138</v>
      </c>
      <c r="D2755" s="191" t="s">
        <v>8102</v>
      </c>
      <c r="E2755" s="191" t="s">
        <v>14</v>
      </c>
      <c r="F2755" s="191" t="s">
        <v>8141</v>
      </c>
      <c r="G2755" s="191">
        <v>25</v>
      </c>
    </row>
    <row r="2756" spans="1:7" x14ac:dyDescent="0.25">
      <c r="A2756" s="191">
        <v>2755</v>
      </c>
      <c r="B2756" s="191" t="s">
        <v>8140</v>
      </c>
      <c r="C2756" s="191" t="s">
        <v>8138</v>
      </c>
      <c r="D2756" s="191" t="s">
        <v>8102</v>
      </c>
      <c r="E2756" s="191" t="s">
        <v>14</v>
      </c>
      <c r="F2756" s="191" t="s">
        <v>8141</v>
      </c>
      <c r="G2756" s="191">
        <v>25</v>
      </c>
    </row>
    <row r="2757" spans="1:7" x14ac:dyDescent="0.25">
      <c r="A2757" s="191">
        <v>2756</v>
      </c>
      <c r="B2757" s="191" t="s">
        <v>8140</v>
      </c>
      <c r="C2757" s="191" t="s">
        <v>8138</v>
      </c>
      <c r="D2757" s="191" t="s">
        <v>8102</v>
      </c>
      <c r="E2757" s="191" t="s">
        <v>14</v>
      </c>
      <c r="F2757" s="191" t="s">
        <v>8141</v>
      </c>
      <c r="G2757" s="191">
        <v>25</v>
      </c>
    </row>
    <row r="2758" spans="1:7" x14ac:dyDescent="0.25">
      <c r="A2758" s="191">
        <v>2757</v>
      </c>
      <c r="B2758" s="191" t="s">
        <v>8140</v>
      </c>
      <c r="C2758" s="191" t="s">
        <v>8138</v>
      </c>
      <c r="D2758" s="191" t="s">
        <v>8102</v>
      </c>
      <c r="E2758" s="191" t="s">
        <v>14</v>
      </c>
      <c r="F2758" s="191" t="s">
        <v>8141</v>
      </c>
      <c r="G2758" s="191">
        <v>25</v>
      </c>
    </row>
    <row r="2759" spans="1:7" x14ac:dyDescent="0.25">
      <c r="A2759" s="191">
        <v>2758</v>
      </c>
      <c r="B2759" s="191" t="s">
        <v>8140</v>
      </c>
      <c r="C2759" s="191" t="s">
        <v>8138</v>
      </c>
      <c r="D2759" s="191" t="s">
        <v>8102</v>
      </c>
      <c r="E2759" s="191" t="s">
        <v>14</v>
      </c>
      <c r="F2759" s="191" t="s">
        <v>8141</v>
      </c>
      <c r="G2759" s="191">
        <v>25</v>
      </c>
    </row>
    <row r="2760" spans="1:7" x14ac:dyDescent="0.25">
      <c r="A2760" s="191">
        <v>2759</v>
      </c>
      <c r="B2760" s="191" t="s">
        <v>8140</v>
      </c>
      <c r="C2760" s="191" t="s">
        <v>8138</v>
      </c>
      <c r="D2760" s="191" t="s">
        <v>8102</v>
      </c>
      <c r="E2760" s="191" t="s">
        <v>14</v>
      </c>
      <c r="F2760" s="191" t="s">
        <v>8141</v>
      </c>
      <c r="G2760" s="191">
        <v>25</v>
      </c>
    </row>
    <row r="2761" spans="1:7" x14ac:dyDescent="0.25">
      <c r="A2761" s="191">
        <v>2760</v>
      </c>
      <c r="B2761" s="191" t="s">
        <v>8140</v>
      </c>
      <c r="C2761" s="191" t="s">
        <v>8138</v>
      </c>
      <c r="D2761" s="191" t="s">
        <v>8102</v>
      </c>
      <c r="E2761" s="191" t="s">
        <v>14</v>
      </c>
      <c r="F2761" s="191" t="s">
        <v>8141</v>
      </c>
      <c r="G2761" s="191">
        <v>25</v>
      </c>
    </row>
    <row r="2762" spans="1:7" x14ac:dyDescent="0.25">
      <c r="A2762" s="191">
        <v>2761</v>
      </c>
      <c r="B2762" s="191" t="s">
        <v>8140</v>
      </c>
      <c r="C2762" s="191" t="s">
        <v>8138</v>
      </c>
      <c r="D2762" s="191" t="s">
        <v>8102</v>
      </c>
      <c r="E2762" s="191" t="s">
        <v>14</v>
      </c>
      <c r="F2762" s="191" t="s">
        <v>8141</v>
      </c>
      <c r="G2762" s="191">
        <v>25</v>
      </c>
    </row>
    <row r="2763" spans="1:7" x14ac:dyDescent="0.25">
      <c r="A2763" s="191">
        <v>2762</v>
      </c>
      <c r="B2763" s="191" t="s">
        <v>8140</v>
      </c>
      <c r="C2763" s="191" t="s">
        <v>8138</v>
      </c>
      <c r="D2763" s="191" t="s">
        <v>8102</v>
      </c>
      <c r="E2763" s="191" t="s">
        <v>14</v>
      </c>
      <c r="F2763" s="191" t="s">
        <v>8141</v>
      </c>
      <c r="G2763" s="191">
        <v>25</v>
      </c>
    </row>
    <row r="2764" spans="1:7" x14ac:dyDescent="0.25">
      <c r="A2764" s="191">
        <v>2763</v>
      </c>
      <c r="B2764" s="191" t="s">
        <v>8140</v>
      </c>
      <c r="C2764" s="191" t="s">
        <v>8138</v>
      </c>
      <c r="D2764" s="191" t="s">
        <v>8102</v>
      </c>
      <c r="E2764" s="191" t="s">
        <v>14</v>
      </c>
      <c r="F2764" s="191" t="s">
        <v>8141</v>
      </c>
      <c r="G2764" s="191">
        <v>25</v>
      </c>
    </row>
    <row r="2765" spans="1:7" x14ac:dyDescent="0.25">
      <c r="A2765" s="191">
        <v>2764</v>
      </c>
      <c r="B2765" s="191" t="s">
        <v>8140</v>
      </c>
      <c r="C2765" s="191" t="s">
        <v>8138</v>
      </c>
      <c r="D2765" s="191" t="s">
        <v>8102</v>
      </c>
      <c r="E2765" s="191" t="s">
        <v>14</v>
      </c>
      <c r="F2765" s="191" t="s">
        <v>8141</v>
      </c>
      <c r="G2765" s="191">
        <v>25</v>
      </c>
    </row>
    <row r="2766" spans="1:7" x14ac:dyDescent="0.25">
      <c r="A2766" s="191">
        <v>2765</v>
      </c>
      <c r="B2766" s="191" t="s">
        <v>8140</v>
      </c>
      <c r="C2766" s="191" t="s">
        <v>8138</v>
      </c>
      <c r="D2766" s="191" t="s">
        <v>8102</v>
      </c>
      <c r="E2766" s="191" t="s">
        <v>14</v>
      </c>
      <c r="F2766" s="191" t="s">
        <v>8141</v>
      </c>
      <c r="G2766" s="191">
        <v>25</v>
      </c>
    </row>
    <row r="2767" spans="1:7" x14ac:dyDescent="0.25">
      <c r="A2767" s="191">
        <v>2766</v>
      </c>
      <c r="B2767" s="191" t="s">
        <v>8140</v>
      </c>
      <c r="C2767" s="191" t="s">
        <v>8138</v>
      </c>
      <c r="D2767" s="191" t="s">
        <v>8102</v>
      </c>
      <c r="E2767" s="191" t="s">
        <v>14</v>
      </c>
      <c r="F2767" s="191" t="s">
        <v>8141</v>
      </c>
      <c r="G2767" s="191">
        <v>25</v>
      </c>
    </row>
    <row r="2768" spans="1:7" x14ac:dyDescent="0.25">
      <c r="A2768" s="191">
        <v>2767</v>
      </c>
      <c r="B2768" s="191" t="s">
        <v>8140</v>
      </c>
      <c r="C2768" s="191" t="s">
        <v>8138</v>
      </c>
      <c r="D2768" s="191" t="s">
        <v>8102</v>
      </c>
      <c r="E2768" s="191" t="s">
        <v>14</v>
      </c>
      <c r="F2768" s="191" t="s">
        <v>8141</v>
      </c>
      <c r="G2768" s="191">
        <v>25</v>
      </c>
    </row>
    <row r="2769" spans="1:7" x14ac:dyDescent="0.25">
      <c r="A2769" s="191">
        <v>2768</v>
      </c>
      <c r="B2769" s="191" t="s">
        <v>8140</v>
      </c>
      <c r="C2769" s="191" t="s">
        <v>8138</v>
      </c>
      <c r="D2769" s="191" t="s">
        <v>8102</v>
      </c>
      <c r="E2769" s="191" t="s">
        <v>14</v>
      </c>
      <c r="F2769" s="191" t="s">
        <v>8141</v>
      </c>
      <c r="G2769" s="191">
        <v>25</v>
      </c>
    </row>
    <row r="2770" spans="1:7" x14ac:dyDescent="0.25">
      <c r="A2770" s="191">
        <v>2769</v>
      </c>
      <c r="B2770" s="191" t="s">
        <v>8140</v>
      </c>
      <c r="C2770" s="191" t="s">
        <v>8138</v>
      </c>
      <c r="D2770" s="191" t="s">
        <v>8102</v>
      </c>
      <c r="E2770" s="191" t="s">
        <v>14</v>
      </c>
      <c r="F2770" s="191" t="s">
        <v>8141</v>
      </c>
      <c r="G2770" s="191">
        <v>25</v>
      </c>
    </row>
    <row r="2771" spans="1:7" x14ac:dyDescent="0.25">
      <c r="A2771" s="191">
        <v>2770</v>
      </c>
      <c r="B2771" s="191" t="s">
        <v>8140</v>
      </c>
      <c r="C2771" s="191" t="s">
        <v>8138</v>
      </c>
      <c r="D2771" s="191" t="s">
        <v>8102</v>
      </c>
      <c r="E2771" s="191" t="s">
        <v>14</v>
      </c>
      <c r="F2771" s="191" t="s">
        <v>8141</v>
      </c>
      <c r="G2771" s="191">
        <v>25</v>
      </c>
    </row>
    <row r="2772" spans="1:7" x14ac:dyDescent="0.25">
      <c r="A2772" s="191">
        <v>2771</v>
      </c>
      <c r="B2772" s="191" t="s">
        <v>8140</v>
      </c>
      <c r="C2772" s="191" t="s">
        <v>8138</v>
      </c>
      <c r="D2772" s="191" t="s">
        <v>8102</v>
      </c>
      <c r="E2772" s="191" t="s">
        <v>14</v>
      </c>
      <c r="F2772" s="191" t="s">
        <v>8141</v>
      </c>
      <c r="G2772" s="191">
        <v>25</v>
      </c>
    </row>
    <row r="2773" spans="1:7" x14ac:dyDescent="0.25">
      <c r="A2773" s="191">
        <v>2772</v>
      </c>
      <c r="B2773" s="191" t="s">
        <v>8140</v>
      </c>
      <c r="C2773" s="191" t="s">
        <v>8138</v>
      </c>
      <c r="D2773" s="191" t="s">
        <v>8102</v>
      </c>
      <c r="E2773" s="191" t="s">
        <v>14</v>
      </c>
      <c r="F2773" s="191" t="s">
        <v>8141</v>
      </c>
      <c r="G2773" s="191">
        <v>25</v>
      </c>
    </row>
    <row r="2774" spans="1:7" x14ac:dyDescent="0.25">
      <c r="A2774" s="191">
        <v>2773</v>
      </c>
      <c r="B2774" s="191" t="s">
        <v>8140</v>
      </c>
      <c r="C2774" s="191" t="s">
        <v>8138</v>
      </c>
      <c r="D2774" s="191" t="s">
        <v>8102</v>
      </c>
      <c r="E2774" s="191" t="s">
        <v>14</v>
      </c>
      <c r="F2774" s="191" t="s">
        <v>8141</v>
      </c>
      <c r="G2774" s="191">
        <v>25</v>
      </c>
    </row>
    <row r="2775" spans="1:7" x14ac:dyDescent="0.25">
      <c r="A2775" s="191">
        <v>2774</v>
      </c>
      <c r="B2775" s="191" t="s">
        <v>8140</v>
      </c>
      <c r="C2775" s="191" t="s">
        <v>8138</v>
      </c>
      <c r="D2775" s="191" t="s">
        <v>8102</v>
      </c>
      <c r="E2775" s="191" t="s">
        <v>14</v>
      </c>
      <c r="F2775" s="191" t="s">
        <v>8141</v>
      </c>
      <c r="G2775" s="191">
        <v>25</v>
      </c>
    </row>
    <row r="2776" spans="1:7" x14ac:dyDescent="0.25">
      <c r="A2776" s="191">
        <v>2775</v>
      </c>
      <c r="B2776" s="191" t="s">
        <v>8140</v>
      </c>
      <c r="C2776" s="191" t="s">
        <v>8138</v>
      </c>
      <c r="D2776" s="191" t="s">
        <v>8102</v>
      </c>
      <c r="E2776" s="191" t="s">
        <v>14</v>
      </c>
      <c r="F2776" s="191" t="s">
        <v>8141</v>
      </c>
      <c r="G2776" s="191">
        <v>25</v>
      </c>
    </row>
    <row r="2777" spans="1:7" x14ac:dyDescent="0.25">
      <c r="A2777" s="191">
        <v>2776</v>
      </c>
      <c r="B2777" s="191" t="s">
        <v>8140</v>
      </c>
      <c r="C2777" s="191" t="s">
        <v>8138</v>
      </c>
      <c r="D2777" s="191" t="s">
        <v>8102</v>
      </c>
      <c r="E2777" s="191" t="s">
        <v>14</v>
      </c>
      <c r="F2777" s="191" t="s">
        <v>8141</v>
      </c>
      <c r="G2777" s="191">
        <v>25</v>
      </c>
    </row>
    <row r="2778" spans="1:7" x14ac:dyDescent="0.25">
      <c r="A2778" s="191">
        <v>2777</v>
      </c>
      <c r="B2778" s="191" t="s">
        <v>8140</v>
      </c>
      <c r="C2778" s="191" t="s">
        <v>8138</v>
      </c>
      <c r="D2778" s="191" t="s">
        <v>8102</v>
      </c>
      <c r="E2778" s="191" t="s">
        <v>14</v>
      </c>
      <c r="F2778" s="191" t="s">
        <v>8141</v>
      </c>
      <c r="G2778" s="191">
        <v>25</v>
      </c>
    </row>
    <row r="2779" spans="1:7" x14ac:dyDescent="0.25">
      <c r="A2779" s="191">
        <v>2778</v>
      </c>
      <c r="B2779" s="191" t="s">
        <v>8140</v>
      </c>
      <c r="C2779" s="191" t="s">
        <v>8138</v>
      </c>
      <c r="D2779" s="191" t="s">
        <v>8102</v>
      </c>
      <c r="E2779" s="191" t="s">
        <v>14</v>
      </c>
      <c r="F2779" s="191" t="s">
        <v>8141</v>
      </c>
      <c r="G2779" s="191">
        <v>25</v>
      </c>
    </row>
    <row r="2780" spans="1:7" x14ac:dyDescent="0.25">
      <c r="A2780" s="191">
        <v>2779</v>
      </c>
      <c r="B2780" s="191" t="s">
        <v>8140</v>
      </c>
      <c r="C2780" s="191" t="s">
        <v>8138</v>
      </c>
      <c r="D2780" s="191" t="s">
        <v>8102</v>
      </c>
      <c r="E2780" s="191" t="s">
        <v>14</v>
      </c>
      <c r="F2780" s="191" t="s">
        <v>8141</v>
      </c>
      <c r="G2780" s="191">
        <v>25</v>
      </c>
    </row>
    <row r="2781" spans="1:7" x14ac:dyDescent="0.25">
      <c r="A2781" s="191">
        <v>2780</v>
      </c>
      <c r="B2781" s="191" t="s">
        <v>8140</v>
      </c>
      <c r="C2781" s="191" t="s">
        <v>8138</v>
      </c>
      <c r="D2781" s="191" t="s">
        <v>8102</v>
      </c>
      <c r="E2781" s="191" t="s">
        <v>14</v>
      </c>
      <c r="F2781" s="191" t="s">
        <v>8141</v>
      </c>
      <c r="G2781" s="191">
        <v>25</v>
      </c>
    </row>
    <row r="2782" spans="1:7" x14ac:dyDescent="0.25">
      <c r="A2782" s="191">
        <v>2781</v>
      </c>
      <c r="B2782" s="191" t="s">
        <v>8140</v>
      </c>
      <c r="C2782" s="191" t="s">
        <v>8138</v>
      </c>
      <c r="D2782" s="191" t="s">
        <v>8102</v>
      </c>
      <c r="E2782" s="191" t="s">
        <v>14</v>
      </c>
      <c r="F2782" s="191" t="s">
        <v>8141</v>
      </c>
      <c r="G2782" s="191">
        <v>25</v>
      </c>
    </row>
    <row r="2783" spans="1:7" x14ac:dyDescent="0.25">
      <c r="A2783" s="191">
        <v>2782</v>
      </c>
      <c r="B2783" s="191" t="s">
        <v>8140</v>
      </c>
      <c r="C2783" s="191" t="s">
        <v>8138</v>
      </c>
      <c r="D2783" s="191" t="s">
        <v>8102</v>
      </c>
      <c r="E2783" s="191" t="s">
        <v>14</v>
      </c>
      <c r="F2783" s="191" t="s">
        <v>8141</v>
      </c>
      <c r="G2783" s="191">
        <v>25</v>
      </c>
    </row>
    <row r="2784" spans="1:7" x14ac:dyDescent="0.25">
      <c r="A2784" s="191">
        <v>2783</v>
      </c>
      <c r="B2784" s="191" t="s">
        <v>8140</v>
      </c>
      <c r="C2784" s="191" t="s">
        <v>8138</v>
      </c>
      <c r="D2784" s="191" t="s">
        <v>8102</v>
      </c>
      <c r="E2784" s="191" t="s">
        <v>14</v>
      </c>
      <c r="F2784" s="191" t="s">
        <v>8141</v>
      </c>
      <c r="G2784" s="191">
        <v>25</v>
      </c>
    </row>
    <row r="2785" spans="1:7" x14ac:dyDescent="0.25">
      <c r="A2785" s="191">
        <v>2784</v>
      </c>
      <c r="B2785" s="191" t="s">
        <v>8140</v>
      </c>
      <c r="C2785" s="191" t="s">
        <v>8138</v>
      </c>
      <c r="D2785" s="191" t="s">
        <v>8102</v>
      </c>
      <c r="E2785" s="191" t="s">
        <v>14</v>
      </c>
      <c r="F2785" s="191" t="s">
        <v>8141</v>
      </c>
      <c r="G2785" s="191">
        <v>25</v>
      </c>
    </row>
    <row r="2786" spans="1:7" x14ac:dyDescent="0.25">
      <c r="A2786" s="191">
        <v>2785</v>
      </c>
      <c r="B2786" s="191" t="s">
        <v>8140</v>
      </c>
      <c r="C2786" s="191" t="s">
        <v>8138</v>
      </c>
      <c r="D2786" s="191" t="s">
        <v>8102</v>
      </c>
      <c r="E2786" s="191" t="s">
        <v>14</v>
      </c>
      <c r="F2786" s="191" t="s">
        <v>8141</v>
      </c>
      <c r="G2786" s="191">
        <v>25</v>
      </c>
    </row>
    <row r="2787" spans="1:7" x14ac:dyDescent="0.25">
      <c r="A2787" s="191">
        <v>2786</v>
      </c>
      <c r="B2787" s="191" t="s">
        <v>8140</v>
      </c>
      <c r="C2787" s="191" t="s">
        <v>8138</v>
      </c>
      <c r="D2787" s="191" t="s">
        <v>8102</v>
      </c>
      <c r="E2787" s="191" t="s">
        <v>14</v>
      </c>
      <c r="F2787" s="191" t="s">
        <v>8141</v>
      </c>
      <c r="G2787" s="191">
        <v>25</v>
      </c>
    </row>
    <row r="2788" spans="1:7" x14ac:dyDescent="0.25">
      <c r="A2788" s="191">
        <v>2787</v>
      </c>
      <c r="B2788" s="191" t="s">
        <v>8140</v>
      </c>
      <c r="C2788" s="191" t="s">
        <v>8138</v>
      </c>
      <c r="D2788" s="191" t="s">
        <v>8102</v>
      </c>
      <c r="E2788" s="191" t="s">
        <v>14</v>
      </c>
      <c r="F2788" s="191" t="s">
        <v>8141</v>
      </c>
      <c r="G2788" s="191">
        <v>25</v>
      </c>
    </row>
    <row r="2789" spans="1:7" x14ac:dyDescent="0.25">
      <c r="A2789" s="191">
        <v>2788</v>
      </c>
      <c r="B2789" s="191" t="s">
        <v>8140</v>
      </c>
      <c r="C2789" s="191" t="s">
        <v>8138</v>
      </c>
      <c r="D2789" s="191" t="s">
        <v>8102</v>
      </c>
      <c r="E2789" s="191" t="s">
        <v>14</v>
      </c>
      <c r="F2789" s="191" t="s">
        <v>8141</v>
      </c>
      <c r="G2789" s="191">
        <v>25</v>
      </c>
    </row>
    <row r="2790" spans="1:7" x14ac:dyDescent="0.25">
      <c r="A2790" s="191">
        <v>2789</v>
      </c>
      <c r="B2790" s="191" t="s">
        <v>8140</v>
      </c>
      <c r="C2790" s="191" t="s">
        <v>8138</v>
      </c>
      <c r="D2790" s="191" t="s">
        <v>8102</v>
      </c>
      <c r="E2790" s="191" t="s">
        <v>14</v>
      </c>
      <c r="F2790" s="191" t="s">
        <v>8141</v>
      </c>
      <c r="G2790" s="191">
        <v>25</v>
      </c>
    </row>
    <row r="2791" spans="1:7" x14ac:dyDescent="0.25">
      <c r="A2791" s="191">
        <v>2790</v>
      </c>
      <c r="B2791" s="191" t="s">
        <v>8140</v>
      </c>
      <c r="C2791" s="191" t="s">
        <v>8138</v>
      </c>
      <c r="D2791" s="191" t="s">
        <v>8102</v>
      </c>
      <c r="E2791" s="191" t="s">
        <v>14</v>
      </c>
      <c r="F2791" s="191" t="s">
        <v>8141</v>
      </c>
      <c r="G2791" s="191">
        <v>25</v>
      </c>
    </row>
    <row r="2792" spans="1:7" x14ac:dyDescent="0.25">
      <c r="A2792" s="191">
        <v>2791</v>
      </c>
      <c r="B2792" s="191" t="s">
        <v>8140</v>
      </c>
      <c r="C2792" s="191" t="s">
        <v>8138</v>
      </c>
      <c r="D2792" s="191" t="s">
        <v>8102</v>
      </c>
      <c r="E2792" s="191" t="s">
        <v>14</v>
      </c>
      <c r="F2792" s="191" t="s">
        <v>8141</v>
      </c>
      <c r="G2792" s="191">
        <v>25</v>
      </c>
    </row>
    <row r="2793" spans="1:7" x14ac:dyDescent="0.25">
      <c r="A2793" s="191">
        <v>2792</v>
      </c>
      <c r="B2793" s="191" t="s">
        <v>8140</v>
      </c>
      <c r="C2793" s="191" t="s">
        <v>8138</v>
      </c>
      <c r="D2793" s="191" t="s">
        <v>8102</v>
      </c>
      <c r="E2793" s="191" t="s">
        <v>14</v>
      </c>
      <c r="F2793" s="191" t="s">
        <v>8141</v>
      </c>
      <c r="G2793" s="191">
        <v>25</v>
      </c>
    </row>
    <row r="2794" spans="1:7" x14ac:dyDescent="0.25">
      <c r="A2794" s="191">
        <v>2793</v>
      </c>
      <c r="B2794" s="191" t="s">
        <v>8140</v>
      </c>
      <c r="C2794" s="191" t="s">
        <v>8138</v>
      </c>
      <c r="D2794" s="191" t="s">
        <v>8102</v>
      </c>
      <c r="E2794" s="191" t="s">
        <v>14</v>
      </c>
      <c r="F2794" s="191" t="s">
        <v>8141</v>
      </c>
      <c r="G2794" s="191">
        <v>25</v>
      </c>
    </row>
    <row r="2795" spans="1:7" x14ac:dyDescent="0.25">
      <c r="A2795" s="191">
        <v>2794</v>
      </c>
      <c r="B2795" s="191" t="s">
        <v>8140</v>
      </c>
      <c r="C2795" s="191" t="s">
        <v>8138</v>
      </c>
      <c r="D2795" s="191" t="s">
        <v>8102</v>
      </c>
      <c r="E2795" s="191" t="s">
        <v>14</v>
      </c>
      <c r="F2795" s="191" t="s">
        <v>8141</v>
      </c>
      <c r="G2795" s="191">
        <v>25</v>
      </c>
    </row>
    <row r="2796" spans="1:7" x14ac:dyDescent="0.25">
      <c r="A2796" s="191">
        <v>2795</v>
      </c>
      <c r="B2796" s="191" t="s">
        <v>8140</v>
      </c>
      <c r="C2796" s="191" t="s">
        <v>8138</v>
      </c>
      <c r="D2796" s="191" t="s">
        <v>8102</v>
      </c>
      <c r="E2796" s="191" t="s">
        <v>14</v>
      </c>
      <c r="F2796" s="191" t="s">
        <v>8141</v>
      </c>
      <c r="G2796" s="191">
        <v>25</v>
      </c>
    </row>
    <row r="2797" spans="1:7" x14ac:dyDescent="0.25">
      <c r="A2797" s="191">
        <v>2796</v>
      </c>
      <c r="B2797" s="191" t="s">
        <v>8140</v>
      </c>
      <c r="C2797" s="191" t="s">
        <v>8138</v>
      </c>
      <c r="D2797" s="191" t="s">
        <v>8102</v>
      </c>
      <c r="E2797" s="191" t="s">
        <v>14</v>
      </c>
      <c r="F2797" s="191" t="s">
        <v>8141</v>
      </c>
      <c r="G2797" s="191">
        <v>25</v>
      </c>
    </row>
    <row r="2798" spans="1:7" x14ac:dyDescent="0.25">
      <c r="A2798" s="191">
        <v>2797</v>
      </c>
      <c r="B2798" s="191" t="s">
        <v>8140</v>
      </c>
      <c r="C2798" s="191" t="s">
        <v>8138</v>
      </c>
      <c r="D2798" s="191" t="s">
        <v>8102</v>
      </c>
      <c r="E2798" s="191" t="s">
        <v>14</v>
      </c>
      <c r="F2798" s="191" t="s">
        <v>8141</v>
      </c>
      <c r="G2798" s="191">
        <v>25</v>
      </c>
    </row>
    <row r="2799" spans="1:7" x14ac:dyDescent="0.25">
      <c r="A2799" s="191">
        <v>2798</v>
      </c>
      <c r="B2799" s="191" t="s">
        <v>8140</v>
      </c>
      <c r="C2799" s="191" t="s">
        <v>8138</v>
      </c>
      <c r="D2799" s="191" t="s">
        <v>8102</v>
      </c>
      <c r="E2799" s="191" t="s">
        <v>14</v>
      </c>
      <c r="F2799" s="191" t="s">
        <v>8141</v>
      </c>
      <c r="G2799" s="191">
        <v>25</v>
      </c>
    </row>
    <row r="2800" spans="1:7" x14ac:dyDescent="0.25">
      <c r="A2800" s="191">
        <v>2799</v>
      </c>
      <c r="B2800" s="191" t="s">
        <v>8140</v>
      </c>
      <c r="C2800" s="191" t="s">
        <v>8138</v>
      </c>
      <c r="D2800" s="191" t="s">
        <v>8102</v>
      </c>
      <c r="E2800" s="191" t="s">
        <v>14</v>
      </c>
      <c r="F2800" s="191" t="s">
        <v>8141</v>
      </c>
      <c r="G2800" s="191">
        <v>25</v>
      </c>
    </row>
    <row r="2801" spans="1:7" x14ac:dyDescent="0.25">
      <c r="A2801" s="191">
        <v>2800</v>
      </c>
      <c r="B2801" s="191" t="s">
        <v>8140</v>
      </c>
      <c r="C2801" s="191" t="s">
        <v>8138</v>
      </c>
      <c r="D2801" s="191" t="s">
        <v>8102</v>
      </c>
      <c r="E2801" s="191" t="s">
        <v>14</v>
      </c>
      <c r="F2801" s="191" t="s">
        <v>8141</v>
      </c>
      <c r="G2801" s="191">
        <v>25</v>
      </c>
    </row>
    <row r="2802" spans="1:7" x14ac:dyDescent="0.25">
      <c r="A2802" s="191">
        <v>2801</v>
      </c>
      <c r="B2802" s="191" t="s">
        <v>8140</v>
      </c>
      <c r="C2802" s="191" t="s">
        <v>8138</v>
      </c>
      <c r="D2802" s="191" t="s">
        <v>8102</v>
      </c>
      <c r="E2802" s="191" t="s">
        <v>14</v>
      </c>
      <c r="F2802" s="191" t="s">
        <v>8141</v>
      </c>
      <c r="G2802" s="191">
        <v>25</v>
      </c>
    </row>
    <row r="2803" spans="1:7" x14ac:dyDescent="0.25">
      <c r="A2803" s="191">
        <v>2802</v>
      </c>
      <c r="B2803" s="191" t="s">
        <v>8140</v>
      </c>
      <c r="C2803" s="191" t="s">
        <v>8138</v>
      </c>
      <c r="D2803" s="191" t="s">
        <v>8102</v>
      </c>
      <c r="E2803" s="191" t="s">
        <v>14</v>
      </c>
      <c r="F2803" s="191" t="s">
        <v>8141</v>
      </c>
      <c r="G2803" s="191">
        <v>25</v>
      </c>
    </row>
    <row r="2804" spans="1:7" x14ac:dyDescent="0.25">
      <c r="A2804" s="191">
        <v>2803</v>
      </c>
      <c r="B2804" s="191" t="s">
        <v>8140</v>
      </c>
      <c r="C2804" s="191" t="s">
        <v>8138</v>
      </c>
      <c r="D2804" s="191" t="s">
        <v>8102</v>
      </c>
      <c r="E2804" s="191" t="s">
        <v>14</v>
      </c>
      <c r="F2804" s="191" t="s">
        <v>8141</v>
      </c>
      <c r="G2804" s="191">
        <v>25</v>
      </c>
    </row>
    <row r="2805" spans="1:7" x14ac:dyDescent="0.25">
      <c r="A2805" s="191">
        <v>2804</v>
      </c>
      <c r="B2805" s="191" t="s">
        <v>8140</v>
      </c>
      <c r="C2805" s="191" t="s">
        <v>8138</v>
      </c>
      <c r="D2805" s="191" t="s">
        <v>8102</v>
      </c>
      <c r="E2805" s="191" t="s">
        <v>14</v>
      </c>
      <c r="F2805" s="191" t="s">
        <v>8141</v>
      </c>
      <c r="G2805" s="191">
        <v>25</v>
      </c>
    </row>
    <row r="2806" spans="1:7" x14ac:dyDescent="0.25">
      <c r="A2806" s="191">
        <v>2805</v>
      </c>
      <c r="B2806" s="191" t="s">
        <v>8140</v>
      </c>
      <c r="C2806" s="191" t="s">
        <v>8138</v>
      </c>
      <c r="D2806" s="191" t="s">
        <v>8102</v>
      </c>
      <c r="E2806" s="191" t="s">
        <v>14</v>
      </c>
      <c r="F2806" s="191" t="s">
        <v>8141</v>
      </c>
      <c r="G2806" s="191">
        <v>25</v>
      </c>
    </row>
    <row r="2807" spans="1:7" x14ac:dyDescent="0.25">
      <c r="A2807" s="191">
        <v>2806</v>
      </c>
      <c r="B2807" s="191" t="s">
        <v>8140</v>
      </c>
      <c r="C2807" s="191" t="s">
        <v>8138</v>
      </c>
      <c r="D2807" s="191" t="s">
        <v>8102</v>
      </c>
      <c r="E2807" s="191" t="s">
        <v>14</v>
      </c>
      <c r="F2807" s="191" t="s">
        <v>8141</v>
      </c>
      <c r="G2807" s="191">
        <v>25</v>
      </c>
    </row>
    <row r="2808" spans="1:7" x14ac:dyDescent="0.25">
      <c r="A2808" s="191">
        <v>2807</v>
      </c>
      <c r="B2808" s="191" t="s">
        <v>8140</v>
      </c>
      <c r="C2808" s="191" t="s">
        <v>8138</v>
      </c>
      <c r="D2808" s="191" t="s">
        <v>8102</v>
      </c>
      <c r="E2808" s="191" t="s">
        <v>14</v>
      </c>
      <c r="F2808" s="191" t="s">
        <v>8141</v>
      </c>
      <c r="G2808" s="191">
        <v>25</v>
      </c>
    </row>
    <row r="2809" spans="1:7" x14ac:dyDescent="0.25">
      <c r="A2809" s="191">
        <v>2808</v>
      </c>
      <c r="B2809" s="191" t="s">
        <v>8140</v>
      </c>
      <c r="C2809" s="191" t="s">
        <v>8138</v>
      </c>
      <c r="D2809" s="191" t="s">
        <v>8102</v>
      </c>
      <c r="E2809" s="191" t="s">
        <v>14</v>
      </c>
      <c r="F2809" s="191" t="s">
        <v>8141</v>
      </c>
      <c r="G2809" s="191">
        <v>25</v>
      </c>
    </row>
    <row r="2810" spans="1:7" x14ac:dyDescent="0.25">
      <c r="A2810" s="191">
        <v>2809</v>
      </c>
      <c r="B2810" s="191" t="s">
        <v>8140</v>
      </c>
      <c r="C2810" s="191" t="s">
        <v>8138</v>
      </c>
      <c r="D2810" s="191" t="s">
        <v>8102</v>
      </c>
      <c r="E2810" s="191" t="s">
        <v>14</v>
      </c>
      <c r="F2810" s="191" t="s">
        <v>8141</v>
      </c>
      <c r="G2810" s="191">
        <v>25</v>
      </c>
    </row>
    <row r="2811" spans="1:7" x14ac:dyDescent="0.25">
      <c r="A2811" s="191">
        <v>2810</v>
      </c>
      <c r="B2811" s="191" t="s">
        <v>8140</v>
      </c>
      <c r="C2811" s="191" t="s">
        <v>8138</v>
      </c>
      <c r="D2811" s="191" t="s">
        <v>8102</v>
      </c>
      <c r="E2811" s="191" t="s">
        <v>14</v>
      </c>
      <c r="F2811" s="191" t="s">
        <v>8141</v>
      </c>
      <c r="G2811" s="191">
        <v>25</v>
      </c>
    </row>
    <row r="2812" spans="1:7" x14ac:dyDescent="0.25">
      <c r="A2812" s="191">
        <v>2811</v>
      </c>
      <c r="B2812" s="191" t="s">
        <v>8140</v>
      </c>
      <c r="C2812" s="191" t="s">
        <v>8138</v>
      </c>
      <c r="D2812" s="191" t="s">
        <v>8102</v>
      </c>
      <c r="E2812" s="191" t="s">
        <v>14</v>
      </c>
      <c r="F2812" s="191" t="s">
        <v>8141</v>
      </c>
      <c r="G2812" s="191">
        <v>25</v>
      </c>
    </row>
    <row r="2813" spans="1:7" x14ac:dyDescent="0.25">
      <c r="A2813" s="191">
        <v>2812</v>
      </c>
      <c r="B2813" s="191" t="s">
        <v>8140</v>
      </c>
      <c r="C2813" s="191" t="s">
        <v>8138</v>
      </c>
      <c r="D2813" s="191" t="s">
        <v>8102</v>
      </c>
      <c r="E2813" s="191" t="s">
        <v>14</v>
      </c>
      <c r="F2813" s="191" t="s">
        <v>8141</v>
      </c>
      <c r="G2813" s="191">
        <v>25</v>
      </c>
    </row>
    <row r="2814" spans="1:7" x14ac:dyDescent="0.25">
      <c r="A2814" s="191">
        <v>2813</v>
      </c>
      <c r="B2814" s="191" t="s">
        <v>8140</v>
      </c>
      <c r="C2814" s="191" t="s">
        <v>8138</v>
      </c>
      <c r="D2814" s="191" t="s">
        <v>8102</v>
      </c>
      <c r="E2814" s="191" t="s">
        <v>14</v>
      </c>
      <c r="F2814" s="191" t="s">
        <v>8141</v>
      </c>
      <c r="G2814" s="191">
        <v>25</v>
      </c>
    </row>
    <row r="2815" spans="1:7" x14ac:dyDescent="0.25">
      <c r="A2815" s="191">
        <v>2814</v>
      </c>
      <c r="B2815" s="191" t="s">
        <v>8140</v>
      </c>
      <c r="C2815" s="191" t="s">
        <v>8138</v>
      </c>
      <c r="D2815" s="191" t="s">
        <v>8102</v>
      </c>
      <c r="E2815" s="191" t="s">
        <v>14</v>
      </c>
      <c r="F2815" s="191" t="s">
        <v>8141</v>
      </c>
      <c r="G2815" s="191">
        <v>25</v>
      </c>
    </row>
    <row r="2816" spans="1:7" x14ac:dyDescent="0.25">
      <c r="A2816" s="191">
        <v>2815</v>
      </c>
      <c r="B2816" s="191" t="s">
        <v>8140</v>
      </c>
      <c r="C2816" s="191" t="s">
        <v>8138</v>
      </c>
      <c r="D2816" s="191" t="s">
        <v>8102</v>
      </c>
      <c r="E2816" s="191" t="s">
        <v>14</v>
      </c>
      <c r="F2816" s="191" t="s">
        <v>8141</v>
      </c>
      <c r="G2816" s="191">
        <v>25</v>
      </c>
    </row>
    <row r="2817" spans="1:7" x14ac:dyDescent="0.25">
      <c r="A2817" s="191">
        <v>2816</v>
      </c>
      <c r="B2817" s="191" t="s">
        <v>8140</v>
      </c>
      <c r="C2817" s="191" t="s">
        <v>8138</v>
      </c>
      <c r="D2817" s="191" t="s">
        <v>8102</v>
      </c>
      <c r="E2817" s="191" t="s">
        <v>14</v>
      </c>
      <c r="F2817" s="191" t="s">
        <v>8141</v>
      </c>
      <c r="G2817" s="191">
        <v>25</v>
      </c>
    </row>
    <row r="2818" spans="1:7" x14ac:dyDescent="0.25">
      <c r="A2818" s="191">
        <v>2817</v>
      </c>
      <c r="B2818" s="191" t="s">
        <v>8140</v>
      </c>
      <c r="C2818" s="191" t="s">
        <v>8138</v>
      </c>
      <c r="D2818" s="191" t="s">
        <v>8102</v>
      </c>
      <c r="E2818" s="191" t="s">
        <v>14</v>
      </c>
      <c r="F2818" s="191" t="s">
        <v>8141</v>
      </c>
      <c r="G2818" s="191">
        <v>25</v>
      </c>
    </row>
    <row r="2819" spans="1:7" x14ac:dyDescent="0.25">
      <c r="A2819" s="191">
        <v>2818</v>
      </c>
      <c r="B2819" s="191" t="s">
        <v>8140</v>
      </c>
      <c r="C2819" s="191" t="s">
        <v>8138</v>
      </c>
      <c r="D2819" s="191" t="s">
        <v>8102</v>
      </c>
      <c r="E2819" s="191" t="s">
        <v>14</v>
      </c>
      <c r="F2819" s="191" t="s">
        <v>8141</v>
      </c>
      <c r="G2819" s="191">
        <v>25</v>
      </c>
    </row>
    <row r="2820" spans="1:7" x14ac:dyDescent="0.25">
      <c r="A2820" s="191">
        <v>2819</v>
      </c>
      <c r="B2820" s="191" t="s">
        <v>8140</v>
      </c>
      <c r="C2820" s="191" t="s">
        <v>8138</v>
      </c>
      <c r="D2820" s="191" t="s">
        <v>8102</v>
      </c>
      <c r="E2820" s="191" t="s">
        <v>14</v>
      </c>
      <c r="F2820" s="191" t="s">
        <v>8141</v>
      </c>
      <c r="G2820" s="191">
        <v>25</v>
      </c>
    </row>
    <row r="2821" spans="1:7" x14ac:dyDescent="0.25">
      <c r="A2821" s="191">
        <v>2820</v>
      </c>
      <c r="B2821" s="191" t="s">
        <v>8140</v>
      </c>
      <c r="C2821" s="191" t="s">
        <v>8138</v>
      </c>
      <c r="D2821" s="191" t="s">
        <v>8102</v>
      </c>
      <c r="E2821" s="191" t="s">
        <v>14</v>
      </c>
      <c r="F2821" s="191" t="s">
        <v>8141</v>
      </c>
      <c r="G2821" s="191">
        <v>25</v>
      </c>
    </row>
    <row r="2822" spans="1:7" x14ac:dyDescent="0.25">
      <c r="A2822" s="191">
        <v>2821</v>
      </c>
      <c r="B2822" s="191" t="s">
        <v>8140</v>
      </c>
      <c r="C2822" s="191" t="s">
        <v>8138</v>
      </c>
      <c r="D2822" s="191" t="s">
        <v>8102</v>
      </c>
      <c r="E2822" s="191" t="s">
        <v>14</v>
      </c>
      <c r="F2822" s="191" t="s">
        <v>8141</v>
      </c>
      <c r="G2822" s="191">
        <v>25</v>
      </c>
    </row>
    <row r="2823" spans="1:7" x14ac:dyDescent="0.25">
      <c r="A2823" s="191">
        <v>2822</v>
      </c>
      <c r="B2823" s="191" t="s">
        <v>8140</v>
      </c>
      <c r="C2823" s="191" t="s">
        <v>8138</v>
      </c>
      <c r="D2823" s="191" t="s">
        <v>8102</v>
      </c>
      <c r="E2823" s="191" t="s">
        <v>14</v>
      </c>
      <c r="F2823" s="191" t="s">
        <v>8141</v>
      </c>
      <c r="G2823" s="191">
        <v>25</v>
      </c>
    </row>
    <row r="2824" spans="1:7" x14ac:dyDescent="0.25">
      <c r="A2824" s="191">
        <v>2823</v>
      </c>
      <c r="B2824" s="191" t="s">
        <v>8140</v>
      </c>
      <c r="C2824" s="191" t="s">
        <v>8138</v>
      </c>
      <c r="D2824" s="191" t="s">
        <v>8102</v>
      </c>
      <c r="E2824" s="191" t="s">
        <v>14</v>
      </c>
      <c r="F2824" s="191" t="s">
        <v>8141</v>
      </c>
      <c r="G2824" s="191">
        <v>25</v>
      </c>
    </row>
    <row r="2825" spans="1:7" x14ac:dyDescent="0.25">
      <c r="A2825" s="191">
        <v>2824</v>
      </c>
      <c r="B2825" s="191" t="s">
        <v>5717</v>
      </c>
      <c r="C2825" s="191" t="s">
        <v>8133</v>
      </c>
      <c r="D2825" s="191" t="s">
        <v>3160</v>
      </c>
      <c r="E2825" s="191" t="s">
        <v>3186</v>
      </c>
      <c r="F2825" s="191" t="s">
        <v>8135</v>
      </c>
      <c r="G2825" s="191">
        <v>13</v>
      </c>
    </row>
    <row r="2826" spans="1:7" x14ac:dyDescent="0.25">
      <c r="A2826" s="191">
        <v>2825</v>
      </c>
      <c r="B2826" s="191" t="s">
        <v>5717</v>
      </c>
      <c r="C2826" s="191" t="s">
        <v>8133</v>
      </c>
      <c r="D2826" s="191" t="s">
        <v>3160</v>
      </c>
      <c r="E2826" s="191" t="s">
        <v>3186</v>
      </c>
      <c r="F2826" s="191" t="s">
        <v>8135</v>
      </c>
      <c r="G2826" s="191">
        <v>13</v>
      </c>
    </row>
    <row r="2827" spans="1:7" x14ac:dyDescent="0.25">
      <c r="A2827" s="191">
        <v>2826</v>
      </c>
      <c r="B2827" s="191" t="s">
        <v>5717</v>
      </c>
      <c r="C2827" s="191" t="s">
        <v>8133</v>
      </c>
      <c r="D2827" s="191" t="s">
        <v>3160</v>
      </c>
      <c r="E2827" s="191" t="s">
        <v>3186</v>
      </c>
      <c r="F2827" s="191" t="s">
        <v>8135</v>
      </c>
      <c r="G2827" s="191">
        <v>13</v>
      </c>
    </row>
    <row r="2828" spans="1:7" x14ac:dyDescent="0.25">
      <c r="A2828" s="191">
        <v>2827</v>
      </c>
      <c r="B2828" s="191" t="s">
        <v>5717</v>
      </c>
      <c r="C2828" s="191" t="s">
        <v>8133</v>
      </c>
      <c r="D2828" s="191" t="s">
        <v>3160</v>
      </c>
      <c r="E2828" s="191" t="s">
        <v>3186</v>
      </c>
      <c r="F2828" s="191" t="s">
        <v>8135</v>
      </c>
      <c r="G2828" s="191">
        <v>13</v>
      </c>
    </row>
    <row r="2829" spans="1:7" x14ac:dyDescent="0.25">
      <c r="A2829" s="191">
        <v>2828</v>
      </c>
      <c r="B2829" s="191" t="s">
        <v>5717</v>
      </c>
      <c r="C2829" s="191" t="s">
        <v>8133</v>
      </c>
      <c r="D2829" s="191" t="s">
        <v>3160</v>
      </c>
      <c r="E2829" s="191" t="s">
        <v>3186</v>
      </c>
      <c r="F2829" s="191" t="s">
        <v>8135</v>
      </c>
      <c r="G2829" s="191">
        <v>13</v>
      </c>
    </row>
    <row r="2830" spans="1:7" x14ac:dyDescent="0.25">
      <c r="A2830" s="191">
        <v>2829</v>
      </c>
      <c r="B2830" s="191" t="s">
        <v>3173</v>
      </c>
      <c r="C2830" s="191" t="s">
        <v>8133</v>
      </c>
      <c r="D2830" s="191" t="s">
        <v>3160</v>
      </c>
      <c r="E2830" s="191" t="s">
        <v>3185</v>
      </c>
      <c r="F2830" s="191" t="s">
        <v>8134</v>
      </c>
      <c r="G2830" s="191">
        <v>8</v>
      </c>
    </row>
    <row r="2831" spans="1:7" x14ac:dyDescent="0.25">
      <c r="A2831" s="191">
        <v>2830</v>
      </c>
      <c r="B2831" s="191" t="s">
        <v>3173</v>
      </c>
      <c r="C2831" s="191" t="s">
        <v>8133</v>
      </c>
      <c r="D2831" s="191" t="s">
        <v>3160</v>
      </c>
      <c r="E2831" s="191" t="s">
        <v>3185</v>
      </c>
      <c r="F2831" s="191" t="s">
        <v>8134</v>
      </c>
      <c r="G2831" s="191">
        <v>8</v>
      </c>
    </row>
    <row r="2832" spans="1:7" x14ac:dyDescent="0.25">
      <c r="A2832" s="191">
        <v>2831</v>
      </c>
      <c r="B2832" s="191" t="s">
        <v>3173</v>
      </c>
      <c r="C2832" s="191" t="s">
        <v>8133</v>
      </c>
      <c r="D2832" s="191" t="s">
        <v>3160</v>
      </c>
      <c r="E2832" s="191" t="s">
        <v>3185</v>
      </c>
      <c r="F2832" s="191" t="s">
        <v>8134</v>
      </c>
      <c r="G2832" s="191">
        <v>8</v>
      </c>
    </row>
    <row r="2833" spans="1:7" x14ac:dyDescent="0.25">
      <c r="A2833" s="191">
        <v>2832</v>
      </c>
      <c r="B2833" s="191" t="s">
        <v>3173</v>
      </c>
      <c r="C2833" s="191" t="s">
        <v>8133</v>
      </c>
      <c r="D2833" s="191" t="s">
        <v>3160</v>
      </c>
      <c r="E2833" s="191" t="s">
        <v>3185</v>
      </c>
      <c r="F2833" s="191" t="s">
        <v>8134</v>
      </c>
      <c r="G2833" s="191">
        <v>8</v>
      </c>
    </row>
    <row r="2834" spans="1:7" x14ac:dyDescent="0.25">
      <c r="A2834" s="191">
        <v>2833</v>
      </c>
      <c r="B2834" s="191" t="s">
        <v>3173</v>
      </c>
      <c r="C2834" s="191" t="s">
        <v>8133</v>
      </c>
      <c r="D2834" s="191" t="s">
        <v>3160</v>
      </c>
      <c r="E2834" s="191" t="s">
        <v>3185</v>
      </c>
      <c r="F2834" s="191" t="s">
        <v>8134</v>
      </c>
      <c r="G2834" s="191">
        <v>8</v>
      </c>
    </row>
    <row r="2835" spans="1:7" x14ac:dyDescent="0.25">
      <c r="A2835" s="191">
        <v>2834</v>
      </c>
      <c r="B2835" s="191" t="s">
        <v>3173</v>
      </c>
      <c r="C2835" s="191" t="s">
        <v>8133</v>
      </c>
      <c r="D2835" s="191" t="s">
        <v>3160</v>
      </c>
      <c r="E2835" s="191" t="s">
        <v>3185</v>
      </c>
      <c r="F2835" s="191" t="s">
        <v>8134</v>
      </c>
      <c r="G2835" s="191">
        <v>8</v>
      </c>
    </row>
    <row r="2836" spans="1:7" x14ac:dyDescent="0.25">
      <c r="A2836" s="191">
        <v>2835</v>
      </c>
      <c r="B2836" s="191" t="s">
        <v>3173</v>
      </c>
      <c r="C2836" s="191" t="s">
        <v>8133</v>
      </c>
      <c r="D2836" s="191" t="s">
        <v>3160</v>
      </c>
      <c r="E2836" s="191" t="s">
        <v>3185</v>
      </c>
      <c r="F2836" s="191" t="s">
        <v>8134</v>
      </c>
      <c r="G2836" s="191">
        <v>8</v>
      </c>
    </row>
    <row r="2837" spans="1:7" x14ac:dyDescent="0.25">
      <c r="A2837" s="191">
        <v>2836</v>
      </c>
      <c r="B2837" s="191" t="s">
        <v>3173</v>
      </c>
      <c r="C2837" s="191" t="s">
        <v>8133</v>
      </c>
      <c r="D2837" s="191" t="s">
        <v>3160</v>
      </c>
      <c r="E2837" s="191" t="s">
        <v>3185</v>
      </c>
      <c r="F2837" s="191" t="s">
        <v>8134</v>
      </c>
      <c r="G2837" s="191">
        <v>8</v>
      </c>
    </row>
    <row r="2838" spans="1:7" x14ac:dyDescent="0.25">
      <c r="A2838" s="191">
        <v>2837</v>
      </c>
      <c r="B2838" s="191" t="s">
        <v>3173</v>
      </c>
      <c r="C2838" s="191" t="s">
        <v>8133</v>
      </c>
      <c r="D2838" s="191" t="s">
        <v>3160</v>
      </c>
      <c r="E2838" s="191" t="s">
        <v>3185</v>
      </c>
      <c r="F2838" s="191" t="s">
        <v>8134</v>
      </c>
      <c r="G2838" s="191">
        <v>8</v>
      </c>
    </row>
    <row r="2839" spans="1:7" x14ac:dyDescent="0.25">
      <c r="A2839" s="191">
        <v>2838</v>
      </c>
      <c r="B2839" s="191" t="s">
        <v>3173</v>
      </c>
      <c r="C2839" s="191" t="s">
        <v>8133</v>
      </c>
      <c r="D2839" s="191" t="s">
        <v>3160</v>
      </c>
      <c r="E2839" s="191" t="s">
        <v>3185</v>
      </c>
      <c r="F2839" s="191" t="s">
        <v>8134</v>
      </c>
      <c r="G2839" s="191">
        <v>8</v>
      </c>
    </row>
    <row r="2840" spans="1:7" x14ac:dyDescent="0.25">
      <c r="A2840" s="191">
        <v>2839</v>
      </c>
      <c r="B2840" s="191" t="s">
        <v>3173</v>
      </c>
      <c r="C2840" s="191" t="s">
        <v>8133</v>
      </c>
      <c r="D2840" s="191" t="s">
        <v>3160</v>
      </c>
      <c r="E2840" s="191" t="s">
        <v>3185</v>
      </c>
      <c r="F2840" s="191" t="s">
        <v>8134</v>
      </c>
      <c r="G2840" s="191">
        <v>8</v>
      </c>
    </row>
    <row r="2841" spans="1:7" x14ac:dyDescent="0.25">
      <c r="A2841" s="191">
        <v>2840</v>
      </c>
      <c r="B2841" s="191" t="s">
        <v>3173</v>
      </c>
      <c r="C2841" s="191" t="s">
        <v>8133</v>
      </c>
      <c r="D2841" s="191" t="s">
        <v>3160</v>
      </c>
      <c r="E2841" s="191" t="s">
        <v>3185</v>
      </c>
      <c r="F2841" s="191" t="s">
        <v>8134</v>
      </c>
      <c r="G2841" s="191">
        <v>8</v>
      </c>
    </row>
    <row r="2842" spans="1:7" x14ac:dyDescent="0.25">
      <c r="A2842" s="191">
        <v>2841</v>
      </c>
      <c r="B2842" s="191" t="s">
        <v>3173</v>
      </c>
      <c r="C2842" s="191" t="s">
        <v>8133</v>
      </c>
      <c r="D2842" s="191" t="s">
        <v>3160</v>
      </c>
      <c r="E2842" s="191" t="s">
        <v>3185</v>
      </c>
      <c r="F2842" s="191" t="s">
        <v>8134</v>
      </c>
      <c r="G2842" s="191">
        <v>8</v>
      </c>
    </row>
    <row r="2843" spans="1:7" x14ac:dyDescent="0.25">
      <c r="A2843" s="191">
        <v>2842</v>
      </c>
      <c r="B2843" s="191" t="s">
        <v>3173</v>
      </c>
      <c r="C2843" s="191" t="s">
        <v>8133</v>
      </c>
      <c r="D2843" s="191" t="s">
        <v>3160</v>
      </c>
      <c r="E2843" s="191" t="s">
        <v>3185</v>
      </c>
      <c r="F2843" s="191" t="s">
        <v>8134</v>
      </c>
      <c r="G2843" s="191">
        <v>8</v>
      </c>
    </row>
    <row r="2844" spans="1:7" x14ac:dyDescent="0.25">
      <c r="A2844" s="191">
        <v>2843</v>
      </c>
      <c r="B2844" s="191" t="s">
        <v>3173</v>
      </c>
      <c r="C2844" s="191" t="s">
        <v>8133</v>
      </c>
      <c r="D2844" s="191" t="s">
        <v>3160</v>
      </c>
      <c r="E2844" s="191" t="s">
        <v>3185</v>
      </c>
      <c r="F2844" s="191" t="s">
        <v>8134</v>
      </c>
      <c r="G2844" s="191">
        <v>8</v>
      </c>
    </row>
    <row r="2845" spans="1:7" x14ac:dyDescent="0.25">
      <c r="A2845" s="191">
        <v>2844</v>
      </c>
      <c r="B2845" s="191" t="s">
        <v>3173</v>
      </c>
      <c r="C2845" s="191" t="s">
        <v>8133</v>
      </c>
      <c r="D2845" s="191" t="s">
        <v>3160</v>
      </c>
      <c r="E2845" s="191" t="s">
        <v>3185</v>
      </c>
      <c r="F2845" s="191" t="s">
        <v>8134</v>
      </c>
      <c r="G2845" s="191">
        <v>8</v>
      </c>
    </row>
    <row r="2846" spans="1:7" x14ac:dyDescent="0.25">
      <c r="A2846" s="191">
        <v>2845</v>
      </c>
      <c r="B2846" s="191" t="s">
        <v>3173</v>
      </c>
      <c r="C2846" s="191" t="s">
        <v>8133</v>
      </c>
      <c r="D2846" s="191" t="s">
        <v>3160</v>
      </c>
      <c r="E2846" s="191" t="s">
        <v>3185</v>
      </c>
      <c r="F2846" s="191" t="s">
        <v>8134</v>
      </c>
      <c r="G2846" s="191">
        <v>8</v>
      </c>
    </row>
    <row r="2847" spans="1:7" x14ac:dyDescent="0.25">
      <c r="A2847" s="191">
        <v>2846</v>
      </c>
      <c r="B2847" s="191" t="s">
        <v>3173</v>
      </c>
      <c r="C2847" s="191" t="s">
        <v>8133</v>
      </c>
      <c r="D2847" s="191" t="s">
        <v>3160</v>
      </c>
      <c r="E2847" s="191" t="s">
        <v>3185</v>
      </c>
      <c r="F2847" s="191" t="s">
        <v>8134</v>
      </c>
      <c r="G2847" s="191">
        <v>8</v>
      </c>
    </row>
    <row r="2848" spans="1:7" x14ac:dyDescent="0.25">
      <c r="A2848" s="191">
        <v>2847</v>
      </c>
      <c r="B2848" s="191" t="s">
        <v>5717</v>
      </c>
      <c r="C2848" s="191" t="s">
        <v>8133</v>
      </c>
      <c r="D2848" s="191" t="s">
        <v>3160</v>
      </c>
      <c r="E2848" s="191" t="s">
        <v>3186</v>
      </c>
      <c r="F2848" s="191" t="s">
        <v>8135</v>
      </c>
      <c r="G2848" s="191">
        <v>13</v>
      </c>
    </row>
    <row r="2849" spans="1:7" x14ac:dyDescent="0.25">
      <c r="A2849" s="191">
        <v>2848</v>
      </c>
      <c r="B2849" s="191" t="s">
        <v>5717</v>
      </c>
      <c r="C2849" s="191" t="s">
        <v>8133</v>
      </c>
      <c r="D2849" s="191" t="s">
        <v>3160</v>
      </c>
      <c r="E2849" s="191" t="s">
        <v>3186</v>
      </c>
      <c r="F2849" s="191" t="s">
        <v>8135</v>
      </c>
      <c r="G2849" s="191">
        <v>13</v>
      </c>
    </row>
    <row r="2850" spans="1:7" x14ac:dyDescent="0.25">
      <c r="A2850" s="191">
        <v>2849</v>
      </c>
      <c r="B2850" s="191" t="s">
        <v>5717</v>
      </c>
      <c r="C2850" s="191" t="s">
        <v>8133</v>
      </c>
      <c r="D2850" s="191" t="s">
        <v>3160</v>
      </c>
      <c r="E2850" s="191" t="s">
        <v>3186</v>
      </c>
      <c r="F2850" s="191" t="s">
        <v>8135</v>
      </c>
      <c r="G2850" s="191">
        <v>13</v>
      </c>
    </row>
    <row r="2851" spans="1:7" x14ac:dyDescent="0.25">
      <c r="A2851" s="191">
        <v>2850</v>
      </c>
      <c r="B2851" s="191" t="s">
        <v>5717</v>
      </c>
      <c r="C2851" s="191" t="s">
        <v>8133</v>
      </c>
      <c r="D2851" s="191" t="s">
        <v>3160</v>
      </c>
      <c r="E2851" s="191" t="s">
        <v>3186</v>
      </c>
      <c r="F2851" s="191" t="s">
        <v>8135</v>
      </c>
      <c r="G2851" s="191">
        <v>13</v>
      </c>
    </row>
    <row r="2852" spans="1:7" x14ac:dyDescent="0.25">
      <c r="A2852" s="191">
        <v>2851</v>
      </c>
      <c r="B2852" s="191" t="s">
        <v>5717</v>
      </c>
      <c r="C2852" s="191" t="s">
        <v>8133</v>
      </c>
      <c r="D2852" s="191" t="s">
        <v>3160</v>
      </c>
      <c r="E2852" s="191" t="s">
        <v>3186</v>
      </c>
      <c r="F2852" s="191" t="s">
        <v>8135</v>
      </c>
      <c r="G2852" s="191">
        <v>13</v>
      </c>
    </row>
    <row r="2853" spans="1:7" x14ac:dyDescent="0.25">
      <c r="A2853" s="191">
        <v>2852</v>
      </c>
      <c r="B2853" s="191" t="s">
        <v>5717</v>
      </c>
      <c r="C2853" s="191" t="s">
        <v>8133</v>
      </c>
      <c r="D2853" s="191" t="s">
        <v>3160</v>
      </c>
      <c r="E2853" s="191" t="s">
        <v>3186</v>
      </c>
      <c r="F2853" s="191" t="s">
        <v>8135</v>
      </c>
      <c r="G2853" s="191">
        <v>13</v>
      </c>
    </row>
    <row r="2854" spans="1:7" x14ac:dyDescent="0.25">
      <c r="A2854" s="191">
        <v>2853</v>
      </c>
      <c r="B2854" s="191" t="s">
        <v>5717</v>
      </c>
      <c r="C2854" s="191" t="s">
        <v>8133</v>
      </c>
      <c r="D2854" s="191" t="s">
        <v>3160</v>
      </c>
      <c r="E2854" s="191" t="s">
        <v>3186</v>
      </c>
      <c r="F2854" s="191" t="s">
        <v>8135</v>
      </c>
      <c r="G2854" s="191">
        <v>13</v>
      </c>
    </row>
    <row r="2855" spans="1:7" x14ac:dyDescent="0.25">
      <c r="A2855" s="191">
        <v>2854</v>
      </c>
      <c r="B2855" s="191" t="s">
        <v>5717</v>
      </c>
      <c r="C2855" s="191" t="s">
        <v>8133</v>
      </c>
      <c r="D2855" s="191" t="s">
        <v>3160</v>
      </c>
      <c r="E2855" s="191" t="s">
        <v>3186</v>
      </c>
      <c r="F2855" s="191" t="s">
        <v>8135</v>
      </c>
      <c r="G2855" s="191">
        <v>13</v>
      </c>
    </row>
    <row r="2856" spans="1:7" x14ac:dyDescent="0.25">
      <c r="A2856" s="191">
        <v>2855</v>
      </c>
      <c r="B2856" s="191" t="s">
        <v>5717</v>
      </c>
      <c r="C2856" s="191" t="s">
        <v>8133</v>
      </c>
      <c r="D2856" s="191" t="s">
        <v>3160</v>
      </c>
      <c r="E2856" s="191" t="s">
        <v>3186</v>
      </c>
      <c r="F2856" s="191" t="s">
        <v>8135</v>
      </c>
      <c r="G2856" s="191">
        <v>13</v>
      </c>
    </row>
    <row r="2857" spans="1:7" x14ac:dyDescent="0.25">
      <c r="A2857" s="191">
        <v>2856</v>
      </c>
      <c r="B2857" s="191" t="s">
        <v>5717</v>
      </c>
      <c r="C2857" s="191" t="s">
        <v>8133</v>
      </c>
      <c r="D2857" s="191" t="s">
        <v>3160</v>
      </c>
      <c r="E2857" s="191" t="s">
        <v>3186</v>
      </c>
      <c r="F2857" s="191" t="s">
        <v>8135</v>
      </c>
      <c r="G2857" s="191">
        <v>13</v>
      </c>
    </row>
    <row r="2858" spans="1:7" x14ac:dyDescent="0.25">
      <c r="A2858" s="191">
        <v>2857</v>
      </c>
      <c r="B2858" s="191" t="s">
        <v>5717</v>
      </c>
      <c r="C2858" s="191" t="s">
        <v>8133</v>
      </c>
      <c r="D2858" s="191" t="s">
        <v>3160</v>
      </c>
      <c r="E2858" s="191" t="s">
        <v>3186</v>
      </c>
      <c r="F2858" s="191" t="s">
        <v>8135</v>
      </c>
      <c r="G2858" s="191">
        <v>13</v>
      </c>
    </row>
    <row r="2859" spans="1:7" x14ac:dyDescent="0.25">
      <c r="A2859" s="191">
        <v>2858</v>
      </c>
      <c r="B2859" s="191" t="s">
        <v>5717</v>
      </c>
      <c r="C2859" s="191" t="s">
        <v>8133</v>
      </c>
      <c r="D2859" s="191" t="s">
        <v>3160</v>
      </c>
      <c r="E2859" s="191" t="s">
        <v>3186</v>
      </c>
      <c r="F2859" s="191" t="s">
        <v>8135</v>
      </c>
      <c r="G2859" s="191">
        <v>13</v>
      </c>
    </row>
    <row r="2860" spans="1:7" x14ac:dyDescent="0.25">
      <c r="A2860" s="191">
        <v>2859</v>
      </c>
      <c r="B2860" s="191" t="s">
        <v>5717</v>
      </c>
      <c r="C2860" s="191" t="s">
        <v>8133</v>
      </c>
      <c r="D2860" s="191" t="s">
        <v>3160</v>
      </c>
      <c r="E2860" s="191" t="s">
        <v>3186</v>
      </c>
      <c r="F2860" s="191" t="s">
        <v>8135</v>
      </c>
      <c r="G2860" s="191">
        <v>13</v>
      </c>
    </row>
    <row r="2861" spans="1:7" x14ac:dyDescent="0.25">
      <c r="A2861" s="191">
        <v>2860</v>
      </c>
      <c r="B2861" s="191" t="s">
        <v>5717</v>
      </c>
      <c r="C2861" s="191" t="s">
        <v>8133</v>
      </c>
      <c r="D2861" s="191" t="s">
        <v>3160</v>
      </c>
      <c r="E2861" s="191" t="s">
        <v>3186</v>
      </c>
      <c r="F2861" s="191" t="s">
        <v>8135</v>
      </c>
      <c r="G2861" s="191">
        <v>13</v>
      </c>
    </row>
    <row r="2862" spans="1:7" x14ac:dyDescent="0.25">
      <c r="A2862" s="191">
        <v>2861</v>
      </c>
      <c r="B2862" s="191" t="s">
        <v>5717</v>
      </c>
      <c r="C2862" s="191" t="s">
        <v>8133</v>
      </c>
      <c r="D2862" s="191" t="s">
        <v>3160</v>
      </c>
      <c r="E2862" s="191" t="s">
        <v>3186</v>
      </c>
      <c r="F2862" s="191" t="s">
        <v>8135</v>
      </c>
      <c r="G2862" s="191">
        <v>13</v>
      </c>
    </row>
    <row r="2863" spans="1:7" x14ac:dyDescent="0.25">
      <c r="A2863" s="191">
        <v>2862</v>
      </c>
      <c r="B2863" s="191" t="s">
        <v>5717</v>
      </c>
      <c r="C2863" s="191" t="s">
        <v>8133</v>
      </c>
      <c r="D2863" s="191" t="s">
        <v>3160</v>
      </c>
      <c r="E2863" s="191" t="s">
        <v>3186</v>
      </c>
      <c r="F2863" s="191" t="s">
        <v>8135</v>
      </c>
      <c r="G2863" s="191">
        <v>13</v>
      </c>
    </row>
    <row r="2864" spans="1:7" x14ac:dyDescent="0.25">
      <c r="A2864" s="191">
        <v>2863</v>
      </c>
      <c r="B2864" s="191" t="s">
        <v>5717</v>
      </c>
      <c r="C2864" s="191" t="s">
        <v>8133</v>
      </c>
      <c r="D2864" s="191" t="s">
        <v>3160</v>
      </c>
      <c r="E2864" s="191" t="s">
        <v>3186</v>
      </c>
      <c r="F2864" s="191" t="s">
        <v>8135</v>
      </c>
      <c r="G2864" s="191">
        <v>13</v>
      </c>
    </row>
    <row r="2865" spans="1:7" x14ac:dyDescent="0.25">
      <c r="A2865" s="191">
        <v>2864</v>
      </c>
      <c r="B2865" s="191" t="s">
        <v>5717</v>
      </c>
      <c r="C2865" s="191" t="s">
        <v>8133</v>
      </c>
      <c r="D2865" s="191" t="s">
        <v>3160</v>
      </c>
      <c r="E2865" s="191" t="s">
        <v>3186</v>
      </c>
      <c r="F2865" s="191" t="s">
        <v>8135</v>
      </c>
      <c r="G2865" s="191">
        <v>13</v>
      </c>
    </row>
    <row r="2866" spans="1:7" x14ac:dyDescent="0.25">
      <c r="A2866" s="191">
        <v>2865</v>
      </c>
      <c r="B2866" s="191" t="s">
        <v>5717</v>
      </c>
      <c r="C2866" s="191" t="s">
        <v>8133</v>
      </c>
      <c r="D2866" s="191" t="s">
        <v>3160</v>
      </c>
      <c r="E2866" s="191" t="s">
        <v>3186</v>
      </c>
      <c r="F2866" s="191" t="s">
        <v>8135</v>
      </c>
      <c r="G2866" s="191">
        <v>13</v>
      </c>
    </row>
    <row r="2867" spans="1:7" x14ac:dyDescent="0.25">
      <c r="A2867" s="191">
        <v>2866</v>
      </c>
      <c r="B2867" s="191" t="s">
        <v>5717</v>
      </c>
      <c r="C2867" s="191" t="s">
        <v>8133</v>
      </c>
      <c r="D2867" s="191" t="s">
        <v>3160</v>
      </c>
      <c r="E2867" s="191" t="s">
        <v>3186</v>
      </c>
      <c r="F2867" s="191" t="s">
        <v>8135</v>
      </c>
      <c r="G2867" s="191">
        <v>13</v>
      </c>
    </row>
    <row r="2868" spans="1:7" x14ac:dyDescent="0.25">
      <c r="A2868" s="191">
        <v>2867</v>
      </c>
      <c r="B2868" s="191" t="s">
        <v>5717</v>
      </c>
      <c r="C2868" s="191" t="s">
        <v>8133</v>
      </c>
      <c r="D2868" s="191" t="s">
        <v>3160</v>
      </c>
      <c r="E2868" s="191" t="s">
        <v>3186</v>
      </c>
      <c r="F2868" s="191" t="s">
        <v>8135</v>
      </c>
      <c r="G2868" s="191">
        <v>13</v>
      </c>
    </row>
    <row r="2869" spans="1:7" x14ac:dyDescent="0.25">
      <c r="A2869" s="191">
        <v>2868</v>
      </c>
      <c r="B2869" s="191" t="s">
        <v>5717</v>
      </c>
      <c r="C2869" s="191" t="s">
        <v>8133</v>
      </c>
      <c r="D2869" s="191" t="s">
        <v>3160</v>
      </c>
      <c r="E2869" s="191" t="s">
        <v>3186</v>
      </c>
      <c r="F2869" s="191" t="s">
        <v>8135</v>
      </c>
      <c r="G2869" s="191">
        <v>13</v>
      </c>
    </row>
    <row r="2870" spans="1:7" x14ac:dyDescent="0.25">
      <c r="A2870" s="191">
        <v>2869</v>
      </c>
      <c r="B2870" s="191" t="s">
        <v>5717</v>
      </c>
      <c r="C2870" s="191" t="s">
        <v>8133</v>
      </c>
      <c r="D2870" s="191" t="s">
        <v>3160</v>
      </c>
      <c r="E2870" s="191" t="s">
        <v>3186</v>
      </c>
      <c r="F2870" s="191" t="s">
        <v>8135</v>
      </c>
      <c r="G2870" s="191">
        <v>13</v>
      </c>
    </row>
    <row r="2871" spans="1:7" x14ac:dyDescent="0.25">
      <c r="A2871" s="191">
        <v>2870</v>
      </c>
      <c r="B2871" s="191" t="s">
        <v>5717</v>
      </c>
      <c r="C2871" s="191" t="s">
        <v>8133</v>
      </c>
      <c r="D2871" s="191" t="s">
        <v>3160</v>
      </c>
      <c r="E2871" s="191" t="s">
        <v>3186</v>
      </c>
      <c r="F2871" s="191" t="s">
        <v>8135</v>
      </c>
      <c r="G2871" s="191">
        <v>13</v>
      </c>
    </row>
    <row r="2872" spans="1:7" x14ac:dyDescent="0.25">
      <c r="A2872" s="191">
        <v>2871</v>
      </c>
      <c r="B2872" s="191" t="s">
        <v>5847</v>
      </c>
      <c r="C2872" s="191" t="s">
        <v>8133</v>
      </c>
      <c r="D2872" s="191" t="s">
        <v>3160</v>
      </c>
      <c r="E2872" s="191" t="s">
        <v>3186</v>
      </c>
      <c r="F2872" s="191" t="s">
        <v>8136</v>
      </c>
      <c r="G2872" s="191">
        <v>12</v>
      </c>
    </row>
    <row r="2873" spans="1:7" x14ac:dyDescent="0.25">
      <c r="A2873" s="191">
        <v>2872</v>
      </c>
      <c r="B2873" s="191" t="s">
        <v>5847</v>
      </c>
      <c r="C2873" s="191" t="s">
        <v>8133</v>
      </c>
      <c r="D2873" s="191" t="s">
        <v>3160</v>
      </c>
      <c r="E2873" s="191" t="s">
        <v>3186</v>
      </c>
      <c r="F2873" s="191" t="s">
        <v>8136</v>
      </c>
      <c r="G2873" s="191">
        <v>12</v>
      </c>
    </row>
    <row r="2874" spans="1:7" x14ac:dyDescent="0.25">
      <c r="A2874" s="191">
        <v>2873</v>
      </c>
      <c r="B2874" s="191" t="s">
        <v>5847</v>
      </c>
      <c r="C2874" s="191" t="s">
        <v>8133</v>
      </c>
      <c r="D2874" s="191" t="s">
        <v>3160</v>
      </c>
      <c r="E2874" s="191" t="s">
        <v>3186</v>
      </c>
      <c r="F2874" s="191" t="s">
        <v>8136</v>
      </c>
      <c r="G2874" s="191">
        <v>12</v>
      </c>
    </row>
    <row r="2875" spans="1:7" x14ac:dyDescent="0.25">
      <c r="A2875" s="191">
        <v>2874</v>
      </c>
      <c r="B2875" s="191" t="s">
        <v>5847</v>
      </c>
      <c r="C2875" s="191" t="s">
        <v>8133</v>
      </c>
      <c r="D2875" s="191" t="s">
        <v>3160</v>
      </c>
      <c r="E2875" s="191" t="s">
        <v>3186</v>
      </c>
      <c r="F2875" s="191" t="s">
        <v>8136</v>
      </c>
      <c r="G2875" s="191">
        <v>12</v>
      </c>
    </row>
    <row r="2876" spans="1:7" x14ac:dyDescent="0.25">
      <c r="A2876" s="191">
        <v>2875</v>
      </c>
      <c r="B2876" s="191" t="s">
        <v>5847</v>
      </c>
      <c r="C2876" s="191" t="s">
        <v>8133</v>
      </c>
      <c r="D2876" s="191" t="s">
        <v>3160</v>
      </c>
      <c r="E2876" s="191" t="s">
        <v>3186</v>
      </c>
      <c r="F2876" s="191" t="s">
        <v>8136</v>
      </c>
      <c r="G2876" s="191">
        <v>12</v>
      </c>
    </row>
    <row r="2877" spans="1:7" x14ac:dyDescent="0.25">
      <c r="A2877" s="191">
        <v>2876</v>
      </c>
      <c r="B2877" s="191" t="s">
        <v>5847</v>
      </c>
      <c r="C2877" s="191" t="s">
        <v>8133</v>
      </c>
      <c r="D2877" s="191" t="s">
        <v>3160</v>
      </c>
      <c r="E2877" s="191" t="s">
        <v>3186</v>
      </c>
      <c r="F2877" s="191" t="s">
        <v>8136</v>
      </c>
      <c r="G2877" s="191">
        <v>12</v>
      </c>
    </row>
    <row r="2878" spans="1:7" x14ac:dyDescent="0.25">
      <c r="A2878" s="191">
        <v>2877</v>
      </c>
      <c r="B2878" s="191" t="s">
        <v>5847</v>
      </c>
      <c r="C2878" s="191" t="s">
        <v>8133</v>
      </c>
      <c r="D2878" s="191" t="s">
        <v>3160</v>
      </c>
      <c r="E2878" s="191" t="s">
        <v>3186</v>
      </c>
      <c r="F2878" s="191" t="s">
        <v>8136</v>
      </c>
      <c r="G2878" s="191">
        <v>12</v>
      </c>
    </row>
    <row r="2879" spans="1:7" x14ac:dyDescent="0.25">
      <c r="A2879" s="191">
        <v>2878</v>
      </c>
      <c r="B2879" s="191" t="s">
        <v>5847</v>
      </c>
      <c r="C2879" s="191" t="s">
        <v>8133</v>
      </c>
      <c r="D2879" s="191" t="s">
        <v>3160</v>
      </c>
      <c r="E2879" s="191" t="s">
        <v>3186</v>
      </c>
      <c r="F2879" s="191" t="s">
        <v>8136</v>
      </c>
      <c r="G2879" s="191">
        <v>12</v>
      </c>
    </row>
    <row r="2880" spans="1:7" x14ac:dyDescent="0.25">
      <c r="A2880" s="191">
        <v>2879</v>
      </c>
      <c r="B2880" s="191" t="s">
        <v>5847</v>
      </c>
      <c r="C2880" s="191" t="s">
        <v>8133</v>
      </c>
      <c r="D2880" s="191" t="s">
        <v>3160</v>
      </c>
      <c r="E2880" s="191" t="s">
        <v>3186</v>
      </c>
      <c r="F2880" s="191" t="s">
        <v>8136</v>
      </c>
      <c r="G2880" s="191">
        <v>12</v>
      </c>
    </row>
    <row r="2881" spans="1:7" x14ac:dyDescent="0.25">
      <c r="A2881" s="191">
        <v>2880</v>
      </c>
      <c r="B2881" s="191" t="s">
        <v>5847</v>
      </c>
      <c r="C2881" s="191" t="s">
        <v>8133</v>
      </c>
      <c r="D2881" s="191" t="s">
        <v>3160</v>
      </c>
      <c r="E2881" s="191" t="s">
        <v>3186</v>
      </c>
      <c r="F2881" s="191" t="s">
        <v>8136</v>
      </c>
      <c r="G2881" s="191">
        <v>12</v>
      </c>
    </row>
    <row r="2882" spans="1:7" x14ac:dyDescent="0.25">
      <c r="A2882" s="191">
        <v>2881</v>
      </c>
      <c r="B2882" s="191" t="s">
        <v>5847</v>
      </c>
      <c r="C2882" s="191" t="s">
        <v>8133</v>
      </c>
      <c r="D2882" s="191" t="s">
        <v>3160</v>
      </c>
      <c r="E2882" s="191" t="s">
        <v>3186</v>
      </c>
      <c r="F2882" s="191" t="s">
        <v>8136</v>
      </c>
      <c r="G2882" s="191">
        <v>12</v>
      </c>
    </row>
    <row r="2883" spans="1:7" x14ac:dyDescent="0.25">
      <c r="A2883" s="191">
        <v>2882</v>
      </c>
      <c r="B2883" s="191" t="s">
        <v>5847</v>
      </c>
      <c r="C2883" s="191" t="s">
        <v>8133</v>
      </c>
      <c r="D2883" s="191" t="s">
        <v>3160</v>
      </c>
      <c r="E2883" s="191" t="s">
        <v>3186</v>
      </c>
      <c r="F2883" s="191" t="s">
        <v>8136</v>
      </c>
      <c r="G2883" s="191">
        <v>12</v>
      </c>
    </row>
    <row r="2884" spans="1:7" x14ac:dyDescent="0.25">
      <c r="A2884" s="191">
        <v>2883</v>
      </c>
      <c r="B2884" s="191" t="s">
        <v>5847</v>
      </c>
      <c r="C2884" s="191" t="s">
        <v>8133</v>
      </c>
      <c r="D2884" s="191" t="s">
        <v>3160</v>
      </c>
      <c r="E2884" s="191" t="s">
        <v>3186</v>
      </c>
      <c r="F2884" s="191" t="s">
        <v>8136</v>
      </c>
      <c r="G2884" s="191">
        <v>12</v>
      </c>
    </row>
    <row r="2885" spans="1:7" x14ac:dyDescent="0.25">
      <c r="A2885" s="191">
        <v>2884</v>
      </c>
      <c r="B2885" s="191" t="s">
        <v>5847</v>
      </c>
      <c r="C2885" s="191" t="s">
        <v>8133</v>
      </c>
      <c r="D2885" s="191" t="s">
        <v>3160</v>
      </c>
      <c r="E2885" s="191" t="s">
        <v>3186</v>
      </c>
      <c r="F2885" s="191" t="s">
        <v>8136</v>
      </c>
      <c r="G2885" s="191">
        <v>12</v>
      </c>
    </row>
    <row r="2886" spans="1:7" x14ac:dyDescent="0.25">
      <c r="A2886" s="191">
        <v>2885</v>
      </c>
      <c r="B2886" s="191" t="s">
        <v>5847</v>
      </c>
      <c r="C2886" s="191" t="s">
        <v>8133</v>
      </c>
      <c r="D2886" s="191" t="s">
        <v>3160</v>
      </c>
      <c r="E2886" s="191" t="s">
        <v>3186</v>
      </c>
      <c r="F2886" s="191" t="s">
        <v>8136</v>
      </c>
      <c r="G2886" s="191">
        <v>12</v>
      </c>
    </row>
    <row r="2887" spans="1:7" x14ac:dyDescent="0.25">
      <c r="A2887" s="191">
        <v>2886</v>
      </c>
      <c r="B2887" s="191" t="s">
        <v>5847</v>
      </c>
      <c r="C2887" s="191" t="s">
        <v>8133</v>
      </c>
      <c r="D2887" s="191" t="s">
        <v>3160</v>
      </c>
      <c r="E2887" s="191" t="s">
        <v>3186</v>
      </c>
      <c r="F2887" s="191" t="s">
        <v>8136</v>
      </c>
      <c r="G2887" s="191">
        <v>12</v>
      </c>
    </row>
    <row r="2888" spans="1:7" x14ac:dyDescent="0.25">
      <c r="A2888" s="191">
        <v>2887</v>
      </c>
      <c r="B2888" s="191" t="s">
        <v>5847</v>
      </c>
      <c r="C2888" s="191" t="s">
        <v>8133</v>
      </c>
      <c r="D2888" s="191" t="s">
        <v>3160</v>
      </c>
      <c r="E2888" s="191" t="s">
        <v>3186</v>
      </c>
      <c r="F2888" s="191" t="s">
        <v>8136</v>
      </c>
      <c r="G2888" s="191">
        <v>12</v>
      </c>
    </row>
    <row r="2889" spans="1:7" x14ac:dyDescent="0.25">
      <c r="A2889" s="191">
        <v>2888</v>
      </c>
      <c r="B2889" s="191" t="s">
        <v>5847</v>
      </c>
      <c r="C2889" s="191" t="s">
        <v>8133</v>
      </c>
      <c r="D2889" s="191" t="s">
        <v>3160</v>
      </c>
      <c r="E2889" s="191" t="s">
        <v>3186</v>
      </c>
      <c r="F2889" s="191" t="s">
        <v>8136</v>
      </c>
      <c r="G2889" s="191">
        <v>12</v>
      </c>
    </row>
    <row r="2890" spans="1:7" x14ac:dyDescent="0.25">
      <c r="A2890" s="191">
        <v>2889</v>
      </c>
      <c r="B2890" s="191" t="s">
        <v>5847</v>
      </c>
      <c r="C2890" s="191" t="s">
        <v>8133</v>
      </c>
      <c r="D2890" s="191" t="s">
        <v>3160</v>
      </c>
      <c r="E2890" s="191" t="s">
        <v>3186</v>
      </c>
      <c r="F2890" s="191" t="s">
        <v>8136</v>
      </c>
      <c r="G2890" s="191">
        <v>12</v>
      </c>
    </row>
    <row r="2891" spans="1:7" x14ac:dyDescent="0.25">
      <c r="A2891" s="191">
        <v>2890</v>
      </c>
      <c r="B2891" s="191" t="s">
        <v>5847</v>
      </c>
      <c r="C2891" s="191" t="s">
        <v>8133</v>
      </c>
      <c r="D2891" s="191" t="s">
        <v>3160</v>
      </c>
      <c r="E2891" s="191" t="s">
        <v>3186</v>
      </c>
      <c r="F2891" s="191" t="s">
        <v>8136</v>
      </c>
      <c r="G2891" s="191">
        <v>12</v>
      </c>
    </row>
    <row r="2892" spans="1:7" x14ac:dyDescent="0.25">
      <c r="A2892" s="191">
        <v>2891</v>
      </c>
      <c r="B2892" s="191" t="s">
        <v>5847</v>
      </c>
      <c r="C2892" s="191" t="s">
        <v>8133</v>
      </c>
      <c r="D2892" s="191" t="s">
        <v>3160</v>
      </c>
      <c r="E2892" s="191" t="s">
        <v>3186</v>
      </c>
      <c r="F2892" s="191" t="s">
        <v>8136</v>
      </c>
      <c r="G2892" s="191">
        <v>12</v>
      </c>
    </row>
    <row r="2893" spans="1:7" x14ac:dyDescent="0.25">
      <c r="A2893" s="191">
        <v>2892</v>
      </c>
      <c r="B2893" s="191" t="s">
        <v>5847</v>
      </c>
      <c r="C2893" s="191" t="s">
        <v>8133</v>
      </c>
      <c r="D2893" s="191" t="s">
        <v>3160</v>
      </c>
      <c r="E2893" s="191" t="s">
        <v>3186</v>
      </c>
      <c r="F2893" s="191" t="s">
        <v>8136</v>
      </c>
      <c r="G2893" s="191">
        <v>12</v>
      </c>
    </row>
    <row r="2894" spans="1:7" x14ac:dyDescent="0.25">
      <c r="A2894" s="191">
        <v>2893</v>
      </c>
      <c r="B2894" s="191" t="s">
        <v>5847</v>
      </c>
      <c r="C2894" s="191" t="s">
        <v>8133</v>
      </c>
      <c r="D2894" s="191" t="s">
        <v>3160</v>
      </c>
      <c r="E2894" s="191" t="s">
        <v>3186</v>
      </c>
      <c r="F2894" s="191" t="s">
        <v>8136</v>
      </c>
      <c r="G2894" s="191">
        <v>12</v>
      </c>
    </row>
    <row r="2895" spans="1:7" x14ac:dyDescent="0.25">
      <c r="A2895" s="191">
        <v>2894</v>
      </c>
      <c r="B2895" s="191" t="s">
        <v>5847</v>
      </c>
      <c r="C2895" s="191" t="s">
        <v>8133</v>
      </c>
      <c r="D2895" s="191" t="s">
        <v>3160</v>
      </c>
      <c r="E2895" s="191" t="s">
        <v>3186</v>
      </c>
      <c r="F2895" s="191" t="s">
        <v>8136</v>
      </c>
      <c r="G2895" s="191">
        <v>12</v>
      </c>
    </row>
    <row r="2896" spans="1:7" x14ac:dyDescent="0.25">
      <c r="A2896" s="191">
        <v>2895</v>
      </c>
      <c r="B2896" s="191" t="s">
        <v>5847</v>
      </c>
      <c r="C2896" s="191" t="s">
        <v>8133</v>
      </c>
      <c r="D2896" s="191" t="s">
        <v>3160</v>
      </c>
      <c r="E2896" s="191" t="s">
        <v>3186</v>
      </c>
      <c r="F2896" s="191" t="s">
        <v>8136</v>
      </c>
      <c r="G2896" s="191">
        <v>12</v>
      </c>
    </row>
    <row r="2897" spans="1:7" x14ac:dyDescent="0.25">
      <c r="A2897" s="191">
        <v>2896</v>
      </c>
      <c r="B2897" s="191" t="s">
        <v>5847</v>
      </c>
      <c r="C2897" s="191" t="s">
        <v>8133</v>
      </c>
      <c r="D2897" s="191" t="s">
        <v>3160</v>
      </c>
      <c r="E2897" s="191" t="s">
        <v>3186</v>
      </c>
      <c r="F2897" s="191" t="s">
        <v>8136</v>
      </c>
      <c r="G2897" s="191">
        <v>12</v>
      </c>
    </row>
    <row r="2898" spans="1:7" x14ac:dyDescent="0.25">
      <c r="A2898" s="191">
        <v>2897</v>
      </c>
      <c r="B2898" s="191" t="s">
        <v>5847</v>
      </c>
      <c r="C2898" s="191" t="s">
        <v>8133</v>
      </c>
      <c r="D2898" s="191" t="s">
        <v>3160</v>
      </c>
      <c r="E2898" s="191" t="s">
        <v>3186</v>
      </c>
      <c r="F2898" s="191" t="s">
        <v>8136</v>
      </c>
      <c r="G2898" s="191">
        <v>12</v>
      </c>
    </row>
    <row r="2899" spans="1:7" x14ac:dyDescent="0.25">
      <c r="A2899" s="191">
        <v>2898</v>
      </c>
      <c r="B2899" s="191" t="s">
        <v>5847</v>
      </c>
      <c r="C2899" s="191" t="s">
        <v>8133</v>
      </c>
      <c r="D2899" s="191" t="s">
        <v>3160</v>
      </c>
      <c r="E2899" s="191" t="s">
        <v>3186</v>
      </c>
      <c r="F2899" s="191" t="s">
        <v>8136</v>
      </c>
      <c r="G2899" s="191">
        <v>12</v>
      </c>
    </row>
    <row r="2900" spans="1:7" x14ac:dyDescent="0.25">
      <c r="A2900" s="191">
        <v>2899</v>
      </c>
      <c r="B2900" s="191" t="s">
        <v>5847</v>
      </c>
      <c r="C2900" s="191" t="s">
        <v>8133</v>
      </c>
      <c r="D2900" s="191" t="s">
        <v>3160</v>
      </c>
      <c r="E2900" s="191" t="s">
        <v>3186</v>
      </c>
      <c r="F2900" s="191" t="s">
        <v>8136</v>
      </c>
      <c r="G2900" s="191">
        <v>12</v>
      </c>
    </row>
    <row r="2901" spans="1:7" x14ac:dyDescent="0.25">
      <c r="A2901" s="191">
        <v>2900</v>
      </c>
      <c r="B2901" s="191" t="s">
        <v>5847</v>
      </c>
      <c r="C2901" s="191" t="s">
        <v>8133</v>
      </c>
      <c r="D2901" s="191" t="s">
        <v>3160</v>
      </c>
      <c r="E2901" s="191" t="s">
        <v>3186</v>
      </c>
      <c r="F2901" s="191" t="s">
        <v>8136</v>
      </c>
      <c r="G2901" s="191">
        <v>12</v>
      </c>
    </row>
    <row r="2902" spans="1:7" x14ac:dyDescent="0.25">
      <c r="A2902" s="191">
        <v>2901</v>
      </c>
      <c r="B2902" s="191" t="s">
        <v>5847</v>
      </c>
      <c r="C2902" s="191" t="s">
        <v>8133</v>
      </c>
      <c r="D2902" s="191" t="s">
        <v>3160</v>
      </c>
      <c r="E2902" s="191" t="s">
        <v>3186</v>
      </c>
      <c r="F2902" s="191" t="s">
        <v>8136</v>
      </c>
      <c r="G2902" s="191">
        <v>12</v>
      </c>
    </row>
    <row r="2903" spans="1:7" x14ac:dyDescent="0.25">
      <c r="A2903" s="191">
        <v>2902</v>
      </c>
      <c r="B2903" s="191" t="s">
        <v>5847</v>
      </c>
      <c r="C2903" s="191" t="s">
        <v>8133</v>
      </c>
      <c r="D2903" s="191" t="s">
        <v>3160</v>
      </c>
      <c r="E2903" s="191" t="s">
        <v>3186</v>
      </c>
      <c r="F2903" s="191" t="s">
        <v>8136</v>
      </c>
      <c r="G2903" s="191">
        <v>12</v>
      </c>
    </row>
    <row r="2904" spans="1:7" x14ac:dyDescent="0.25">
      <c r="A2904" s="191">
        <v>2903</v>
      </c>
      <c r="B2904" s="191" t="s">
        <v>5847</v>
      </c>
      <c r="C2904" s="191" t="s">
        <v>8133</v>
      </c>
      <c r="D2904" s="191" t="s">
        <v>3160</v>
      </c>
      <c r="E2904" s="191" t="s">
        <v>3186</v>
      </c>
      <c r="F2904" s="191" t="s">
        <v>8136</v>
      </c>
      <c r="G2904" s="191">
        <v>12</v>
      </c>
    </row>
    <row r="2905" spans="1:7" x14ac:dyDescent="0.25">
      <c r="A2905" s="191">
        <v>2904</v>
      </c>
      <c r="B2905" s="191" t="s">
        <v>5847</v>
      </c>
      <c r="C2905" s="191" t="s">
        <v>8133</v>
      </c>
      <c r="D2905" s="191" t="s">
        <v>3160</v>
      </c>
      <c r="E2905" s="191" t="s">
        <v>3186</v>
      </c>
      <c r="F2905" s="191" t="s">
        <v>8136</v>
      </c>
      <c r="G2905" s="191">
        <v>12</v>
      </c>
    </row>
    <row r="2906" spans="1:7" x14ac:dyDescent="0.25">
      <c r="A2906" s="191">
        <v>2905</v>
      </c>
      <c r="B2906" s="191" t="s">
        <v>5847</v>
      </c>
      <c r="C2906" s="191" t="s">
        <v>8133</v>
      </c>
      <c r="D2906" s="191" t="s">
        <v>3160</v>
      </c>
      <c r="E2906" s="191" t="s">
        <v>3186</v>
      </c>
      <c r="F2906" s="191" t="s">
        <v>8136</v>
      </c>
      <c r="G2906" s="191">
        <v>12</v>
      </c>
    </row>
    <row r="2907" spans="1:7" x14ac:dyDescent="0.25">
      <c r="A2907" s="191">
        <v>2906</v>
      </c>
      <c r="B2907" s="191" t="s">
        <v>5847</v>
      </c>
      <c r="C2907" s="191" t="s">
        <v>8133</v>
      </c>
      <c r="D2907" s="191" t="s">
        <v>3160</v>
      </c>
      <c r="E2907" s="191" t="s">
        <v>3186</v>
      </c>
      <c r="F2907" s="191" t="s">
        <v>8136</v>
      </c>
      <c r="G2907" s="191">
        <v>12</v>
      </c>
    </row>
    <row r="2908" spans="1:7" x14ac:dyDescent="0.25">
      <c r="A2908" s="191">
        <v>2907</v>
      </c>
      <c r="B2908" s="191" t="s">
        <v>5847</v>
      </c>
      <c r="C2908" s="191" t="s">
        <v>8133</v>
      </c>
      <c r="D2908" s="191" t="s">
        <v>3160</v>
      </c>
      <c r="E2908" s="191" t="s">
        <v>3186</v>
      </c>
      <c r="F2908" s="191" t="s">
        <v>8136</v>
      </c>
      <c r="G2908" s="191">
        <v>12</v>
      </c>
    </row>
    <row r="2909" spans="1:7" x14ac:dyDescent="0.25">
      <c r="A2909" s="191">
        <v>2908</v>
      </c>
      <c r="B2909" s="191" t="s">
        <v>5847</v>
      </c>
      <c r="C2909" s="191" t="s">
        <v>8133</v>
      </c>
      <c r="D2909" s="191" t="s">
        <v>3160</v>
      </c>
      <c r="E2909" s="191" t="s">
        <v>3186</v>
      </c>
      <c r="F2909" s="191" t="s">
        <v>8136</v>
      </c>
      <c r="G2909" s="191">
        <v>12</v>
      </c>
    </row>
    <row r="2910" spans="1:7" x14ac:dyDescent="0.25">
      <c r="A2910" s="191">
        <v>2909</v>
      </c>
      <c r="B2910" s="191" t="s">
        <v>5847</v>
      </c>
      <c r="C2910" s="191" t="s">
        <v>8133</v>
      </c>
      <c r="D2910" s="191" t="s">
        <v>3160</v>
      </c>
      <c r="E2910" s="191" t="s">
        <v>3186</v>
      </c>
      <c r="F2910" s="191" t="s">
        <v>8136</v>
      </c>
      <c r="G2910" s="191">
        <v>12</v>
      </c>
    </row>
    <row r="2911" spans="1:7" x14ac:dyDescent="0.25">
      <c r="A2911" s="191">
        <v>2910</v>
      </c>
      <c r="B2911" s="191" t="s">
        <v>5847</v>
      </c>
      <c r="C2911" s="191" t="s">
        <v>8133</v>
      </c>
      <c r="D2911" s="191" t="s">
        <v>3160</v>
      </c>
      <c r="E2911" s="191" t="s">
        <v>3186</v>
      </c>
      <c r="F2911" s="191" t="s">
        <v>8136</v>
      </c>
      <c r="G2911" s="191">
        <v>12</v>
      </c>
    </row>
    <row r="2912" spans="1:7" x14ac:dyDescent="0.25">
      <c r="A2912" s="191">
        <v>2911</v>
      </c>
      <c r="B2912" s="191" t="s">
        <v>5847</v>
      </c>
      <c r="C2912" s="191" t="s">
        <v>8133</v>
      </c>
      <c r="D2912" s="191" t="s">
        <v>3160</v>
      </c>
      <c r="E2912" s="191" t="s">
        <v>3186</v>
      </c>
      <c r="F2912" s="191" t="s">
        <v>8136</v>
      </c>
      <c r="G2912" s="191">
        <v>12</v>
      </c>
    </row>
    <row r="2913" spans="1:7" x14ac:dyDescent="0.25">
      <c r="A2913" s="191">
        <v>2912</v>
      </c>
      <c r="B2913" s="191" t="s">
        <v>5847</v>
      </c>
      <c r="C2913" s="191" t="s">
        <v>8133</v>
      </c>
      <c r="D2913" s="191" t="s">
        <v>3160</v>
      </c>
      <c r="E2913" s="191" t="s">
        <v>3186</v>
      </c>
      <c r="F2913" s="191" t="s">
        <v>8136</v>
      </c>
      <c r="G2913" s="191">
        <v>12</v>
      </c>
    </row>
    <row r="2914" spans="1:7" x14ac:dyDescent="0.25">
      <c r="A2914" s="191">
        <v>2913</v>
      </c>
      <c r="B2914" s="191" t="s">
        <v>5847</v>
      </c>
      <c r="C2914" s="191" t="s">
        <v>8133</v>
      </c>
      <c r="D2914" s="191" t="s">
        <v>3160</v>
      </c>
      <c r="E2914" s="191" t="s">
        <v>3186</v>
      </c>
      <c r="F2914" s="191" t="s">
        <v>8136</v>
      </c>
      <c r="G2914" s="191">
        <v>12</v>
      </c>
    </row>
    <row r="2915" spans="1:7" x14ac:dyDescent="0.25">
      <c r="A2915" s="191">
        <v>2914</v>
      </c>
      <c r="B2915" s="191" t="s">
        <v>5847</v>
      </c>
      <c r="C2915" s="191" t="s">
        <v>8133</v>
      </c>
      <c r="D2915" s="191" t="s">
        <v>3160</v>
      </c>
      <c r="E2915" s="191" t="s">
        <v>3186</v>
      </c>
      <c r="F2915" s="191" t="s">
        <v>8136</v>
      </c>
      <c r="G2915" s="191">
        <v>12</v>
      </c>
    </row>
    <row r="2916" spans="1:7" x14ac:dyDescent="0.25">
      <c r="A2916" s="191">
        <v>2915</v>
      </c>
      <c r="B2916" s="191" t="s">
        <v>5847</v>
      </c>
      <c r="C2916" s="191" t="s">
        <v>8133</v>
      </c>
      <c r="D2916" s="191" t="s">
        <v>3160</v>
      </c>
      <c r="E2916" s="191" t="s">
        <v>3186</v>
      </c>
      <c r="F2916" s="191" t="s">
        <v>8136</v>
      </c>
      <c r="G2916" s="191">
        <v>12</v>
      </c>
    </row>
    <row r="2917" spans="1:7" x14ac:dyDescent="0.25">
      <c r="A2917" s="191">
        <v>2916</v>
      </c>
      <c r="B2917" s="191" t="s">
        <v>5847</v>
      </c>
      <c r="C2917" s="191" t="s">
        <v>8133</v>
      </c>
      <c r="D2917" s="191" t="s">
        <v>3160</v>
      </c>
      <c r="E2917" s="191" t="s">
        <v>3186</v>
      </c>
      <c r="F2917" s="191" t="s">
        <v>8136</v>
      </c>
      <c r="G2917" s="191">
        <v>12</v>
      </c>
    </row>
    <row r="2918" spans="1:7" x14ac:dyDescent="0.25">
      <c r="A2918" s="191">
        <v>2917</v>
      </c>
      <c r="B2918" s="191" t="s">
        <v>5847</v>
      </c>
      <c r="C2918" s="191" t="s">
        <v>8133</v>
      </c>
      <c r="D2918" s="191" t="s">
        <v>3160</v>
      </c>
      <c r="E2918" s="191" t="s">
        <v>3186</v>
      </c>
      <c r="F2918" s="191" t="s">
        <v>8136</v>
      </c>
      <c r="G2918" s="191">
        <v>12</v>
      </c>
    </row>
    <row r="2919" spans="1:7" x14ac:dyDescent="0.25">
      <c r="A2919" s="191">
        <v>2918</v>
      </c>
      <c r="B2919" s="191" t="s">
        <v>5847</v>
      </c>
      <c r="C2919" s="191" t="s">
        <v>8133</v>
      </c>
      <c r="D2919" s="191" t="s">
        <v>3160</v>
      </c>
      <c r="E2919" s="191" t="s">
        <v>3186</v>
      </c>
      <c r="F2919" s="191" t="s">
        <v>8136</v>
      </c>
      <c r="G2919" s="191">
        <v>12</v>
      </c>
    </row>
    <row r="2920" spans="1:7" x14ac:dyDescent="0.25">
      <c r="A2920" s="191">
        <v>2919</v>
      </c>
      <c r="B2920" s="191" t="s">
        <v>5847</v>
      </c>
      <c r="C2920" s="191" t="s">
        <v>8133</v>
      </c>
      <c r="D2920" s="191" t="s">
        <v>3160</v>
      </c>
      <c r="E2920" s="191" t="s">
        <v>3186</v>
      </c>
      <c r="F2920" s="191" t="s">
        <v>8136</v>
      </c>
      <c r="G2920" s="191">
        <v>12</v>
      </c>
    </row>
    <row r="2921" spans="1:7" x14ac:dyDescent="0.25">
      <c r="A2921" s="191">
        <v>2920</v>
      </c>
      <c r="B2921" s="191" t="s">
        <v>5847</v>
      </c>
      <c r="C2921" s="191" t="s">
        <v>8133</v>
      </c>
      <c r="D2921" s="191" t="s">
        <v>3160</v>
      </c>
      <c r="E2921" s="191" t="s">
        <v>3186</v>
      </c>
      <c r="F2921" s="191" t="s">
        <v>8136</v>
      </c>
      <c r="G2921" s="191">
        <v>12</v>
      </c>
    </row>
    <row r="2922" spans="1:7" x14ac:dyDescent="0.25">
      <c r="A2922" s="191">
        <v>2921</v>
      </c>
      <c r="B2922" s="191" t="s">
        <v>5847</v>
      </c>
      <c r="C2922" s="191" t="s">
        <v>8133</v>
      </c>
      <c r="D2922" s="191" t="s">
        <v>3160</v>
      </c>
      <c r="E2922" s="191" t="s">
        <v>3186</v>
      </c>
      <c r="F2922" s="191" t="s">
        <v>8136</v>
      </c>
      <c r="G2922" s="191">
        <v>12</v>
      </c>
    </row>
    <row r="2923" spans="1:7" x14ac:dyDescent="0.25">
      <c r="A2923" s="191">
        <v>2922</v>
      </c>
      <c r="B2923" s="191" t="s">
        <v>5847</v>
      </c>
      <c r="C2923" s="191" t="s">
        <v>8133</v>
      </c>
      <c r="D2923" s="191" t="s">
        <v>3160</v>
      </c>
      <c r="E2923" s="191" t="s">
        <v>3186</v>
      </c>
      <c r="F2923" s="191" t="s">
        <v>8136</v>
      </c>
      <c r="G2923" s="191">
        <v>12</v>
      </c>
    </row>
    <row r="2924" spans="1:7" x14ac:dyDescent="0.25">
      <c r="A2924" s="191">
        <v>2923</v>
      </c>
      <c r="B2924" s="191" t="s">
        <v>5847</v>
      </c>
      <c r="C2924" s="191" t="s">
        <v>8133</v>
      </c>
      <c r="D2924" s="191" t="s">
        <v>3160</v>
      </c>
      <c r="E2924" s="191" t="s">
        <v>3186</v>
      </c>
      <c r="F2924" s="191" t="s">
        <v>8136</v>
      </c>
      <c r="G2924" s="191">
        <v>12</v>
      </c>
    </row>
    <row r="2925" spans="1:7" x14ac:dyDescent="0.25">
      <c r="A2925" s="191">
        <v>2924</v>
      </c>
      <c r="B2925" s="191" t="s">
        <v>5847</v>
      </c>
      <c r="C2925" s="191" t="s">
        <v>8133</v>
      </c>
      <c r="D2925" s="191" t="s">
        <v>3160</v>
      </c>
      <c r="E2925" s="191" t="s">
        <v>3186</v>
      </c>
      <c r="F2925" s="191" t="s">
        <v>8136</v>
      </c>
      <c r="G2925" s="191">
        <v>12</v>
      </c>
    </row>
    <row r="2926" spans="1:7" x14ac:dyDescent="0.25">
      <c r="A2926" s="191">
        <v>2925</v>
      </c>
      <c r="B2926" s="191" t="s">
        <v>5847</v>
      </c>
      <c r="C2926" s="191" t="s">
        <v>8133</v>
      </c>
      <c r="D2926" s="191" t="s">
        <v>3160</v>
      </c>
      <c r="E2926" s="191" t="s">
        <v>3186</v>
      </c>
      <c r="F2926" s="191" t="s">
        <v>8136</v>
      </c>
      <c r="G2926" s="191">
        <v>12</v>
      </c>
    </row>
    <row r="2927" spans="1:7" x14ac:dyDescent="0.25">
      <c r="A2927" s="191">
        <v>2926</v>
      </c>
      <c r="B2927" s="191" t="s">
        <v>5847</v>
      </c>
      <c r="C2927" s="191" t="s">
        <v>8133</v>
      </c>
      <c r="D2927" s="191" t="s">
        <v>3160</v>
      </c>
      <c r="E2927" s="191" t="s">
        <v>3186</v>
      </c>
      <c r="F2927" s="191" t="s">
        <v>8136</v>
      </c>
      <c r="G2927" s="191">
        <v>12</v>
      </c>
    </row>
    <row r="2928" spans="1:7" x14ac:dyDescent="0.25">
      <c r="A2928" s="191">
        <v>2927</v>
      </c>
      <c r="B2928" s="191" t="s">
        <v>5847</v>
      </c>
      <c r="C2928" s="191" t="s">
        <v>8133</v>
      </c>
      <c r="D2928" s="191" t="s">
        <v>3160</v>
      </c>
      <c r="E2928" s="191" t="s">
        <v>3186</v>
      </c>
      <c r="F2928" s="191" t="s">
        <v>8136</v>
      </c>
      <c r="G2928" s="191">
        <v>12</v>
      </c>
    </row>
    <row r="2929" spans="1:7" x14ac:dyDescent="0.25">
      <c r="A2929" s="191">
        <v>2928</v>
      </c>
      <c r="B2929" s="191" t="s">
        <v>5847</v>
      </c>
      <c r="C2929" s="191" t="s">
        <v>8133</v>
      </c>
      <c r="D2929" s="191" t="s">
        <v>3160</v>
      </c>
      <c r="E2929" s="191" t="s">
        <v>3186</v>
      </c>
      <c r="F2929" s="191" t="s">
        <v>8136</v>
      </c>
      <c r="G2929" s="191">
        <v>12</v>
      </c>
    </row>
    <row r="2930" spans="1:7" x14ac:dyDescent="0.25">
      <c r="A2930" s="191">
        <v>2929</v>
      </c>
      <c r="B2930" s="191" t="s">
        <v>5847</v>
      </c>
      <c r="C2930" s="191" t="s">
        <v>8133</v>
      </c>
      <c r="D2930" s="191" t="s">
        <v>3160</v>
      </c>
      <c r="E2930" s="191" t="s">
        <v>3186</v>
      </c>
      <c r="F2930" s="191" t="s">
        <v>8136</v>
      </c>
      <c r="G2930" s="191">
        <v>12</v>
      </c>
    </row>
    <row r="2931" spans="1:7" x14ac:dyDescent="0.25">
      <c r="A2931" s="191">
        <v>2930</v>
      </c>
      <c r="B2931" s="191" t="s">
        <v>5847</v>
      </c>
      <c r="C2931" s="191" t="s">
        <v>8133</v>
      </c>
      <c r="D2931" s="191" t="s">
        <v>3160</v>
      </c>
      <c r="E2931" s="191" t="s">
        <v>3186</v>
      </c>
      <c r="F2931" s="191" t="s">
        <v>8136</v>
      </c>
      <c r="G2931" s="191">
        <v>12</v>
      </c>
    </row>
    <row r="2932" spans="1:7" x14ac:dyDescent="0.25">
      <c r="A2932" s="191">
        <v>2931</v>
      </c>
      <c r="B2932" s="191" t="s">
        <v>5847</v>
      </c>
      <c r="C2932" s="191" t="s">
        <v>8133</v>
      </c>
      <c r="D2932" s="191" t="s">
        <v>3160</v>
      </c>
      <c r="E2932" s="191" t="s">
        <v>3186</v>
      </c>
      <c r="F2932" s="191" t="s">
        <v>8136</v>
      </c>
      <c r="G2932" s="191">
        <v>12</v>
      </c>
    </row>
    <row r="2933" spans="1:7" x14ac:dyDescent="0.25">
      <c r="A2933" s="191">
        <v>2932</v>
      </c>
      <c r="B2933" s="191" t="s">
        <v>5847</v>
      </c>
      <c r="C2933" s="191" t="s">
        <v>8133</v>
      </c>
      <c r="D2933" s="191" t="s">
        <v>3160</v>
      </c>
      <c r="E2933" s="191" t="s">
        <v>3186</v>
      </c>
      <c r="F2933" s="191" t="s">
        <v>8136</v>
      </c>
      <c r="G2933" s="191">
        <v>12</v>
      </c>
    </row>
    <row r="2934" spans="1:7" x14ac:dyDescent="0.25">
      <c r="A2934" s="191">
        <v>2933</v>
      </c>
      <c r="B2934" s="191" t="s">
        <v>5847</v>
      </c>
      <c r="C2934" s="191" t="s">
        <v>8133</v>
      </c>
      <c r="D2934" s="191" t="s">
        <v>3160</v>
      </c>
      <c r="E2934" s="191" t="s">
        <v>3186</v>
      </c>
      <c r="F2934" s="191" t="s">
        <v>8136</v>
      </c>
      <c r="G2934" s="191">
        <v>12</v>
      </c>
    </row>
    <row r="2935" spans="1:7" x14ac:dyDescent="0.25">
      <c r="A2935" s="191">
        <v>2934</v>
      </c>
      <c r="B2935" s="191" t="s">
        <v>5847</v>
      </c>
      <c r="C2935" s="191" t="s">
        <v>8133</v>
      </c>
      <c r="D2935" s="191" t="s">
        <v>3160</v>
      </c>
      <c r="E2935" s="191" t="s">
        <v>3186</v>
      </c>
      <c r="F2935" s="191" t="s">
        <v>8136</v>
      </c>
      <c r="G2935" s="191">
        <v>12</v>
      </c>
    </row>
    <row r="2936" spans="1:7" x14ac:dyDescent="0.25">
      <c r="A2936" s="191">
        <v>2935</v>
      </c>
      <c r="B2936" s="191" t="s">
        <v>5847</v>
      </c>
      <c r="C2936" s="191" t="s">
        <v>8133</v>
      </c>
      <c r="D2936" s="191" t="s">
        <v>3160</v>
      </c>
      <c r="E2936" s="191" t="s">
        <v>3186</v>
      </c>
      <c r="F2936" s="191" t="s">
        <v>8136</v>
      </c>
      <c r="G2936" s="191">
        <v>12</v>
      </c>
    </row>
    <row r="2937" spans="1:7" x14ac:dyDescent="0.25">
      <c r="A2937" s="191">
        <v>2936</v>
      </c>
      <c r="B2937" s="191" t="s">
        <v>5847</v>
      </c>
      <c r="C2937" s="191" t="s">
        <v>8133</v>
      </c>
      <c r="D2937" s="191" t="s">
        <v>3160</v>
      </c>
      <c r="E2937" s="191" t="s">
        <v>3186</v>
      </c>
      <c r="F2937" s="191" t="s">
        <v>8136</v>
      </c>
      <c r="G2937" s="191">
        <v>12</v>
      </c>
    </row>
    <row r="2938" spans="1:7" x14ac:dyDescent="0.25">
      <c r="A2938" s="191">
        <v>2937</v>
      </c>
      <c r="B2938" s="191" t="s">
        <v>5847</v>
      </c>
      <c r="C2938" s="191" t="s">
        <v>8133</v>
      </c>
      <c r="D2938" s="191" t="s">
        <v>3160</v>
      </c>
      <c r="E2938" s="191" t="s">
        <v>3186</v>
      </c>
      <c r="F2938" s="191" t="s">
        <v>8136</v>
      </c>
      <c r="G2938" s="191">
        <v>12</v>
      </c>
    </row>
    <row r="2939" spans="1:7" x14ac:dyDescent="0.25">
      <c r="A2939" s="191">
        <v>2938</v>
      </c>
      <c r="B2939" s="191" t="s">
        <v>5847</v>
      </c>
      <c r="C2939" s="191" t="s">
        <v>8133</v>
      </c>
      <c r="D2939" s="191" t="s">
        <v>3160</v>
      </c>
      <c r="E2939" s="191" t="s">
        <v>3186</v>
      </c>
      <c r="F2939" s="191" t="s">
        <v>8136</v>
      </c>
      <c r="G2939" s="191">
        <v>12</v>
      </c>
    </row>
    <row r="2940" spans="1:7" x14ac:dyDescent="0.25">
      <c r="A2940" s="191">
        <v>2939</v>
      </c>
      <c r="B2940" s="191" t="s">
        <v>5847</v>
      </c>
      <c r="C2940" s="191" t="s">
        <v>8133</v>
      </c>
      <c r="D2940" s="191" t="s">
        <v>3160</v>
      </c>
      <c r="E2940" s="191" t="s">
        <v>3186</v>
      </c>
      <c r="F2940" s="191" t="s">
        <v>8136</v>
      </c>
      <c r="G2940" s="191">
        <v>12</v>
      </c>
    </row>
    <row r="2941" spans="1:7" x14ac:dyDescent="0.25">
      <c r="A2941" s="191">
        <v>2940</v>
      </c>
      <c r="B2941" s="191" t="s">
        <v>5847</v>
      </c>
      <c r="C2941" s="191" t="s">
        <v>8133</v>
      </c>
      <c r="D2941" s="191" t="s">
        <v>3160</v>
      </c>
      <c r="E2941" s="191" t="s">
        <v>3186</v>
      </c>
      <c r="F2941" s="191" t="s">
        <v>8136</v>
      </c>
      <c r="G2941" s="191">
        <v>12</v>
      </c>
    </row>
    <row r="2942" spans="1:7" x14ac:dyDescent="0.25">
      <c r="A2942" s="191">
        <v>2941</v>
      </c>
      <c r="B2942" s="191" t="s">
        <v>5847</v>
      </c>
      <c r="C2942" s="191" t="s">
        <v>8133</v>
      </c>
      <c r="D2942" s="191" t="s">
        <v>3160</v>
      </c>
      <c r="E2942" s="191" t="s">
        <v>3186</v>
      </c>
      <c r="F2942" s="191" t="s">
        <v>8136</v>
      </c>
      <c r="G2942" s="191">
        <v>12</v>
      </c>
    </row>
    <row r="2943" spans="1:7" x14ac:dyDescent="0.25">
      <c r="A2943" s="191">
        <v>2942</v>
      </c>
      <c r="B2943" s="191" t="s">
        <v>5847</v>
      </c>
      <c r="C2943" s="191" t="s">
        <v>8133</v>
      </c>
      <c r="D2943" s="191" t="s">
        <v>3160</v>
      </c>
      <c r="E2943" s="191" t="s">
        <v>3186</v>
      </c>
      <c r="F2943" s="191" t="s">
        <v>8136</v>
      </c>
      <c r="G2943" s="191">
        <v>12</v>
      </c>
    </row>
    <row r="2944" spans="1:7" x14ac:dyDescent="0.25">
      <c r="A2944" s="191">
        <v>2943</v>
      </c>
      <c r="B2944" s="191" t="s">
        <v>5847</v>
      </c>
      <c r="C2944" s="191" t="s">
        <v>8133</v>
      </c>
      <c r="D2944" s="191" t="s">
        <v>3160</v>
      </c>
      <c r="E2944" s="191" t="s">
        <v>3186</v>
      </c>
      <c r="F2944" s="191" t="s">
        <v>8136</v>
      </c>
      <c r="G2944" s="191">
        <v>12</v>
      </c>
    </row>
    <row r="2945" spans="1:7" x14ac:dyDescent="0.25">
      <c r="A2945" s="191">
        <v>2944</v>
      </c>
      <c r="B2945" s="191" t="s">
        <v>5847</v>
      </c>
      <c r="C2945" s="191" t="s">
        <v>8133</v>
      </c>
      <c r="D2945" s="191" t="s">
        <v>3160</v>
      </c>
      <c r="E2945" s="191" t="s">
        <v>3186</v>
      </c>
      <c r="F2945" s="191" t="s">
        <v>8136</v>
      </c>
      <c r="G2945" s="191">
        <v>12</v>
      </c>
    </row>
    <row r="2946" spans="1:7" x14ac:dyDescent="0.25">
      <c r="A2946" s="191">
        <v>2945</v>
      </c>
      <c r="B2946" s="191" t="s">
        <v>5847</v>
      </c>
      <c r="C2946" s="191" t="s">
        <v>8133</v>
      </c>
      <c r="D2946" s="191" t="s">
        <v>3160</v>
      </c>
      <c r="E2946" s="191" t="s">
        <v>3186</v>
      </c>
      <c r="F2946" s="191" t="s">
        <v>8136</v>
      </c>
      <c r="G2946" s="191">
        <v>12</v>
      </c>
    </row>
    <row r="2947" spans="1:7" x14ac:dyDescent="0.25">
      <c r="A2947" s="191">
        <v>2946</v>
      </c>
      <c r="B2947" s="191" t="s">
        <v>5847</v>
      </c>
      <c r="C2947" s="191" t="s">
        <v>8133</v>
      </c>
      <c r="D2947" s="191" t="s">
        <v>3160</v>
      </c>
      <c r="E2947" s="191" t="s">
        <v>3186</v>
      </c>
      <c r="F2947" s="191" t="s">
        <v>8136</v>
      </c>
      <c r="G2947" s="191">
        <v>12</v>
      </c>
    </row>
    <row r="2948" spans="1:7" x14ac:dyDescent="0.25">
      <c r="A2948" s="191">
        <v>2947</v>
      </c>
      <c r="B2948" s="191" t="s">
        <v>5847</v>
      </c>
      <c r="C2948" s="191" t="s">
        <v>8133</v>
      </c>
      <c r="D2948" s="191" t="s">
        <v>3160</v>
      </c>
      <c r="E2948" s="191" t="s">
        <v>3186</v>
      </c>
      <c r="F2948" s="191" t="s">
        <v>8136</v>
      </c>
      <c r="G2948" s="191">
        <v>12</v>
      </c>
    </row>
    <row r="2949" spans="1:7" x14ac:dyDescent="0.25">
      <c r="A2949" s="191">
        <v>2948</v>
      </c>
      <c r="B2949" s="191" t="s">
        <v>5847</v>
      </c>
      <c r="C2949" s="191" t="s">
        <v>8133</v>
      </c>
      <c r="D2949" s="191" t="s">
        <v>3160</v>
      </c>
      <c r="E2949" s="191" t="s">
        <v>3186</v>
      </c>
      <c r="F2949" s="191" t="s">
        <v>8136</v>
      </c>
      <c r="G2949" s="191">
        <v>12</v>
      </c>
    </row>
    <row r="2950" spans="1:7" x14ac:dyDescent="0.25">
      <c r="A2950" s="191">
        <v>2949</v>
      </c>
      <c r="B2950" s="191" t="s">
        <v>5847</v>
      </c>
      <c r="C2950" s="191" t="s">
        <v>8133</v>
      </c>
      <c r="D2950" s="191" t="s">
        <v>3160</v>
      </c>
      <c r="E2950" s="191" t="s">
        <v>3186</v>
      </c>
      <c r="F2950" s="191" t="s">
        <v>8136</v>
      </c>
      <c r="G2950" s="191">
        <v>12</v>
      </c>
    </row>
    <row r="2951" spans="1:7" x14ac:dyDescent="0.25">
      <c r="A2951" s="191">
        <v>2950</v>
      </c>
      <c r="B2951" s="191" t="s">
        <v>5847</v>
      </c>
      <c r="C2951" s="191" t="s">
        <v>8133</v>
      </c>
      <c r="D2951" s="191" t="s">
        <v>3160</v>
      </c>
      <c r="E2951" s="191" t="s">
        <v>3186</v>
      </c>
      <c r="F2951" s="191" t="s">
        <v>8136</v>
      </c>
      <c r="G2951" s="191">
        <v>12</v>
      </c>
    </row>
    <row r="2952" spans="1:7" x14ac:dyDescent="0.25">
      <c r="A2952" s="191">
        <v>2951</v>
      </c>
      <c r="B2952" s="191" t="s">
        <v>5847</v>
      </c>
      <c r="C2952" s="191" t="s">
        <v>8133</v>
      </c>
      <c r="D2952" s="191" t="s">
        <v>3160</v>
      </c>
      <c r="E2952" s="191" t="s">
        <v>3186</v>
      </c>
      <c r="F2952" s="191" t="s">
        <v>8136</v>
      </c>
      <c r="G2952" s="191">
        <v>12</v>
      </c>
    </row>
    <row r="2953" spans="1:7" x14ac:dyDescent="0.25">
      <c r="A2953" s="191">
        <v>2952</v>
      </c>
      <c r="B2953" s="191" t="s">
        <v>8140</v>
      </c>
      <c r="C2953" s="191" t="s">
        <v>8138</v>
      </c>
      <c r="D2953" s="191" t="s">
        <v>8102</v>
      </c>
      <c r="E2953" s="191" t="s">
        <v>14</v>
      </c>
      <c r="F2953" s="191" t="s">
        <v>8141</v>
      </c>
      <c r="G2953" s="191">
        <v>25</v>
      </c>
    </row>
    <row r="2954" spans="1:7" x14ac:dyDescent="0.25">
      <c r="A2954" s="191">
        <v>2953</v>
      </c>
      <c r="B2954" s="191" t="s">
        <v>8140</v>
      </c>
      <c r="C2954" s="191" t="s">
        <v>8138</v>
      </c>
      <c r="D2954" s="191" t="s">
        <v>8102</v>
      </c>
      <c r="E2954" s="191" t="s">
        <v>14</v>
      </c>
      <c r="F2954" s="191" t="s">
        <v>8141</v>
      </c>
      <c r="G2954" s="191">
        <v>25</v>
      </c>
    </row>
    <row r="2955" spans="1:7" x14ac:dyDescent="0.25">
      <c r="A2955" s="191">
        <v>2954</v>
      </c>
      <c r="B2955" s="191" t="s">
        <v>8140</v>
      </c>
      <c r="C2955" s="191" t="s">
        <v>8138</v>
      </c>
      <c r="D2955" s="191" t="s">
        <v>8102</v>
      </c>
      <c r="E2955" s="191" t="s">
        <v>14</v>
      </c>
      <c r="F2955" s="191" t="s">
        <v>8141</v>
      </c>
      <c r="G2955" s="191">
        <v>25</v>
      </c>
    </row>
    <row r="2956" spans="1:7" x14ac:dyDescent="0.25">
      <c r="A2956" s="191">
        <v>2955</v>
      </c>
      <c r="B2956" s="191" t="s">
        <v>8140</v>
      </c>
      <c r="C2956" s="191" t="s">
        <v>8138</v>
      </c>
      <c r="D2956" s="191" t="s">
        <v>8102</v>
      </c>
      <c r="E2956" s="191" t="s">
        <v>14</v>
      </c>
      <c r="F2956" s="191" t="s">
        <v>8141</v>
      </c>
      <c r="G2956" s="191">
        <v>25</v>
      </c>
    </row>
    <row r="2957" spans="1:7" x14ac:dyDescent="0.25">
      <c r="A2957" s="191">
        <v>2956</v>
      </c>
      <c r="B2957" s="191" t="s">
        <v>8140</v>
      </c>
      <c r="C2957" s="191" t="s">
        <v>8138</v>
      </c>
      <c r="D2957" s="191" t="s">
        <v>8102</v>
      </c>
      <c r="E2957" s="191" t="s">
        <v>14</v>
      </c>
      <c r="F2957" s="191" t="s">
        <v>8141</v>
      </c>
      <c r="G2957" s="191">
        <v>25</v>
      </c>
    </row>
    <row r="2958" spans="1:7" x14ac:dyDescent="0.25">
      <c r="A2958" s="191">
        <v>2957</v>
      </c>
      <c r="B2958" s="191" t="s">
        <v>8140</v>
      </c>
      <c r="C2958" s="191" t="s">
        <v>8138</v>
      </c>
      <c r="D2958" s="191" t="s">
        <v>8102</v>
      </c>
      <c r="E2958" s="191" t="s">
        <v>14</v>
      </c>
      <c r="F2958" s="191" t="s">
        <v>8141</v>
      </c>
      <c r="G2958" s="191">
        <v>25</v>
      </c>
    </row>
    <row r="2959" spans="1:7" x14ac:dyDescent="0.25">
      <c r="A2959" s="191">
        <v>2958</v>
      </c>
      <c r="B2959" s="191" t="s">
        <v>8140</v>
      </c>
      <c r="C2959" s="191" t="s">
        <v>8138</v>
      </c>
      <c r="D2959" s="191" t="s">
        <v>8102</v>
      </c>
      <c r="E2959" s="191" t="s">
        <v>14</v>
      </c>
      <c r="F2959" s="191" t="s">
        <v>8141</v>
      </c>
      <c r="G2959" s="191">
        <v>25</v>
      </c>
    </row>
    <row r="2960" spans="1:7" x14ac:dyDescent="0.25">
      <c r="A2960" s="191">
        <v>2959</v>
      </c>
      <c r="B2960" s="191" t="s">
        <v>8140</v>
      </c>
      <c r="C2960" s="191" t="s">
        <v>8138</v>
      </c>
      <c r="D2960" s="191" t="s">
        <v>8102</v>
      </c>
      <c r="E2960" s="191" t="s">
        <v>14</v>
      </c>
      <c r="F2960" s="191" t="s">
        <v>8141</v>
      </c>
      <c r="G2960" s="191">
        <v>25</v>
      </c>
    </row>
    <row r="2961" spans="1:7" x14ac:dyDescent="0.25">
      <c r="A2961" s="191">
        <v>2960</v>
      </c>
      <c r="B2961" s="191" t="s">
        <v>8140</v>
      </c>
      <c r="C2961" s="191" t="s">
        <v>8138</v>
      </c>
      <c r="D2961" s="191" t="s">
        <v>8102</v>
      </c>
      <c r="E2961" s="191" t="s">
        <v>14</v>
      </c>
      <c r="F2961" s="191" t="s">
        <v>8141</v>
      </c>
      <c r="G2961" s="191">
        <v>25</v>
      </c>
    </row>
    <row r="2962" spans="1:7" x14ac:dyDescent="0.25">
      <c r="A2962" s="191">
        <v>2961</v>
      </c>
      <c r="B2962" s="191" t="s">
        <v>8140</v>
      </c>
      <c r="C2962" s="191" t="s">
        <v>8138</v>
      </c>
      <c r="D2962" s="191" t="s">
        <v>8102</v>
      </c>
      <c r="E2962" s="191" t="s">
        <v>14</v>
      </c>
      <c r="F2962" s="191" t="s">
        <v>8141</v>
      </c>
      <c r="G2962" s="191">
        <v>25</v>
      </c>
    </row>
    <row r="2963" spans="1:7" x14ac:dyDescent="0.25">
      <c r="A2963" s="191">
        <v>2962</v>
      </c>
      <c r="B2963" s="191" t="s">
        <v>8140</v>
      </c>
      <c r="C2963" s="191" t="s">
        <v>8138</v>
      </c>
      <c r="D2963" s="191" t="s">
        <v>8102</v>
      </c>
      <c r="E2963" s="191" t="s">
        <v>14</v>
      </c>
      <c r="F2963" s="191" t="s">
        <v>8141</v>
      </c>
      <c r="G2963" s="191">
        <v>25</v>
      </c>
    </row>
    <row r="2964" spans="1:7" x14ac:dyDescent="0.25">
      <c r="A2964" s="191">
        <v>2963</v>
      </c>
      <c r="B2964" s="191" t="s">
        <v>8140</v>
      </c>
      <c r="C2964" s="191" t="s">
        <v>8138</v>
      </c>
      <c r="D2964" s="191" t="s">
        <v>8102</v>
      </c>
      <c r="E2964" s="191" t="s">
        <v>14</v>
      </c>
      <c r="F2964" s="191" t="s">
        <v>8141</v>
      </c>
      <c r="G2964" s="191">
        <v>25</v>
      </c>
    </row>
    <row r="2965" spans="1:7" x14ac:dyDescent="0.25">
      <c r="A2965" s="191">
        <v>2964</v>
      </c>
      <c r="B2965" s="191" t="s">
        <v>8140</v>
      </c>
      <c r="C2965" s="191" t="s">
        <v>8138</v>
      </c>
      <c r="D2965" s="191" t="s">
        <v>8102</v>
      </c>
      <c r="E2965" s="191" t="s">
        <v>14</v>
      </c>
      <c r="F2965" s="191" t="s">
        <v>8141</v>
      </c>
      <c r="G2965" s="191">
        <v>25</v>
      </c>
    </row>
    <row r="2966" spans="1:7" x14ac:dyDescent="0.25">
      <c r="A2966" s="191">
        <v>2965</v>
      </c>
      <c r="B2966" s="191" t="s">
        <v>8140</v>
      </c>
      <c r="C2966" s="191" t="s">
        <v>8138</v>
      </c>
      <c r="D2966" s="191" t="s">
        <v>8102</v>
      </c>
      <c r="E2966" s="191" t="s">
        <v>14</v>
      </c>
      <c r="F2966" s="191" t="s">
        <v>8141</v>
      </c>
      <c r="G2966" s="191">
        <v>25</v>
      </c>
    </row>
    <row r="2967" spans="1:7" x14ac:dyDescent="0.25">
      <c r="A2967" s="191">
        <v>2966</v>
      </c>
      <c r="B2967" s="191" t="s">
        <v>8140</v>
      </c>
      <c r="C2967" s="191" t="s">
        <v>8138</v>
      </c>
      <c r="D2967" s="191" t="s">
        <v>8102</v>
      </c>
      <c r="E2967" s="191" t="s">
        <v>14</v>
      </c>
      <c r="F2967" s="191" t="s">
        <v>8141</v>
      </c>
      <c r="G2967" s="191">
        <v>25</v>
      </c>
    </row>
    <row r="2968" spans="1:7" x14ac:dyDescent="0.25">
      <c r="A2968" s="191">
        <v>2967</v>
      </c>
      <c r="B2968" s="191" t="s">
        <v>8140</v>
      </c>
      <c r="C2968" s="191" t="s">
        <v>8138</v>
      </c>
      <c r="D2968" s="191" t="s">
        <v>8102</v>
      </c>
      <c r="E2968" s="191" t="s">
        <v>14</v>
      </c>
      <c r="F2968" s="191" t="s">
        <v>8141</v>
      </c>
      <c r="G2968" s="191">
        <v>25</v>
      </c>
    </row>
    <row r="2969" spans="1:7" x14ac:dyDescent="0.25">
      <c r="A2969" s="191">
        <v>2968</v>
      </c>
      <c r="B2969" s="191" t="s">
        <v>8140</v>
      </c>
      <c r="C2969" s="191" t="s">
        <v>8138</v>
      </c>
      <c r="D2969" s="191" t="s">
        <v>8102</v>
      </c>
      <c r="E2969" s="191" t="s">
        <v>14</v>
      </c>
      <c r="F2969" s="191" t="s">
        <v>8141</v>
      </c>
      <c r="G2969" s="191">
        <v>25</v>
      </c>
    </row>
    <row r="2970" spans="1:7" x14ac:dyDescent="0.25">
      <c r="A2970" s="191">
        <v>2969</v>
      </c>
      <c r="B2970" s="191" t="s">
        <v>8140</v>
      </c>
      <c r="C2970" s="191" t="s">
        <v>8138</v>
      </c>
      <c r="D2970" s="191" t="s">
        <v>8102</v>
      </c>
      <c r="E2970" s="191" t="s">
        <v>14</v>
      </c>
      <c r="F2970" s="191" t="s">
        <v>8141</v>
      </c>
      <c r="G2970" s="191">
        <v>25</v>
      </c>
    </row>
    <row r="2971" spans="1:7" x14ac:dyDescent="0.25">
      <c r="A2971" s="191">
        <v>2970</v>
      </c>
      <c r="B2971" s="191" t="s">
        <v>8140</v>
      </c>
      <c r="C2971" s="191" t="s">
        <v>8138</v>
      </c>
      <c r="D2971" s="191" t="s">
        <v>8102</v>
      </c>
      <c r="E2971" s="191" t="s">
        <v>14</v>
      </c>
      <c r="F2971" s="191" t="s">
        <v>8141</v>
      </c>
      <c r="G2971" s="191">
        <v>25</v>
      </c>
    </row>
    <row r="2972" spans="1:7" x14ac:dyDescent="0.25">
      <c r="A2972" s="191">
        <v>2971</v>
      </c>
      <c r="B2972" s="191" t="s">
        <v>8140</v>
      </c>
      <c r="C2972" s="191" t="s">
        <v>8138</v>
      </c>
      <c r="D2972" s="191" t="s">
        <v>8102</v>
      </c>
      <c r="E2972" s="191" t="s">
        <v>14</v>
      </c>
      <c r="F2972" s="191" t="s">
        <v>8141</v>
      </c>
      <c r="G2972" s="191">
        <v>25</v>
      </c>
    </row>
    <row r="2973" spans="1:7" x14ac:dyDescent="0.25">
      <c r="A2973" s="191">
        <v>2972</v>
      </c>
      <c r="B2973" s="191" t="s">
        <v>8140</v>
      </c>
      <c r="C2973" s="191" t="s">
        <v>8138</v>
      </c>
      <c r="D2973" s="191" t="s">
        <v>8102</v>
      </c>
      <c r="E2973" s="191" t="s">
        <v>14</v>
      </c>
      <c r="F2973" s="191" t="s">
        <v>8141</v>
      </c>
      <c r="G2973" s="191">
        <v>25</v>
      </c>
    </row>
    <row r="2974" spans="1:7" x14ac:dyDescent="0.25">
      <c r="A2974" s="191">
        <v>2973</v>
      </c>
      <c r="B2974" s="191" t="s">
        <v>8140</v>
      </c>
      <c r="C2974" s="191" t="s">
        <v>8138</v>
      </c>
      <c r="D2974" s="191" t="s">
        <v>8102</v>
      </c>
      <c r="E2974" s="191" t="s">
        <v>14</v>
      </c>
      <c r="F2974" s="191" t="s">
        <v>8141</v>
      </c>
      <c r="G2974" s="191">
        <v>25</v>
      </c>
    </row>
    <row r="2975" spans="1:7" x14ac:dyDescent="0.25">
      <c r="A2975" s="191">
        <v>2974</v>
      </c>
      <c r="B2975" s="191" t="s">
        <v>8140</v>
      </c>
      <c r="C2975" s="191" t="s">
        <v>8138</v>
      </c>
      <c r="D2975" s="191" t="s">
        <v>8102</v>
      </c>
      <c r="E2975" s="191" t="s">
        <v>14</v>
      </c>
      <c r="F2975" s="191" t="s">
        <v>8141</v>
      </c>
      <c r="G2975" s="191">
        <v>25</v>
      </c>
    </row>
    <row r="2976" spans="1:7" x14ac:dyDescent="0.25">
      <c r="A2976" s="191">
        <v>2975</v>
      </c>
      <c r="B2976" s="191" t="s">
        <v>8140</v>
      </c>
      <c r="C2976" s="191" t="s">
        <v>8138</v>
      </c>
      <c r="D2976" s="191" t="s">
        <v>8102</v>
      </c>
      <c r="E2976" s="191" t="s">
        <v>14</v>
      </c>
      <c r="F2976" s="191" t="s">
        <v>8141</v>
      </c>
      <c r="G2976" s="191">
        <v>25</v>
      </c>
    </row>
    <row r="2977" spans="1:7" x14ac:dyDescent="0.25">
      <c r="A2977" s="191">
        <v>2976</v>
      </c>
      <c r="B2977" s="191" t="s">
        <v>8140</v>
      </c>
      <c r="C2977" s="191" t="s">
        <v>8138</v>
      </c>
      <c r="D2977" s="191" t="s">
        <v>8102</v>
      </c>
      <c r="E2977" s="191" t="s">
        <v>14</v>
      </c>
      <c r="F2977" s="191" t="s">
        <v>8141</v>
      </c>
      <c r="G2977" s="191">
        <v>25</v>
      </c>
    </row>
    <row r="2978" spans="1:7" x14ac:dyDescent="0.25">
      <c r="A2978" s="191">
        <v>2977</v>
      </c>
      <c r="B2978" s="191" t="s">
        <v>8140</v>
      </c>
      <c r="C2978" s="191" t="s">
        <v>8138</v>
      </c>
      <c r="D2978" s="191" t="s">
        <v>8102</v>
      </c>
      <c r="E2978" s="191" t="s">
        <v>14</v>
      </c>
      <c r="F2978" s="191" t="s">
        <v>8141</v>
      </c>
      <c r="G2978" s="191">
        <v>25</v>
      </c>
    </row>
    <row r="2979" spans="1:7" x14ac:dyDescent="0.25">
      <c r="A2979" s="191">
        <v>2978</v>
      </c>
      <c r="B2979" s="191" t="s">
        <v>8140</v>
      </c>
      <c r="C2979" s="191" t="s">
        <v>8138</v>
      </c>
      <c r="D2979" s="191" t="s">
        <v>8102</v>
      </c>
      <c r="E2979" s="191" t="s">
        <v>14</v>
      </c>
      <c r="F2979" s="191" t="s">
        <v>8141</v>
      </c>
      <c r="G2979" s="191">
        <v>25</v>
      </c>
    </row>
    <row r="2980" spans="1:7" x14ac:dyDescent="0.25">
      <c r="A2980" s="191">
        <v>2979</v>
      </c>
      <c r="B2980" s="191" t="s">
        <v>8140</v>
      </c>
      <c r="C2980" s="191" t="s">
        <v>8138</v>
      </c>
      <c r="D2980" s="191" t="s">
        <v>8102</v>
      </c>
      <c r="E2980" s="191" t="s">
        <v>14</v>
      </c>
      <c r="F2980" s="191" t="s">
        <v>8141</v>
      </c>
      <c r="G2980" s="191">
        <v>25</v>
      </c>
    </row>
    <row r="2981" spans="1:7" x14ac:dyDescent="0.25">
      <c r="A2981" s="191">
        <v>2980</v>
      </c>
      <c r="B2981" s="191" t="s">
        <v>8140</v>
      </c>
      <c r="C2981" s="191" t="s">
        <v>8138</v>
      </c>
      <c r="D2981" s="191" t="s">
        <v>8102</v>
      </c>
      <c r="E2981" s="191" t="s">
        <v>14</v>
      </c>
      <c r="F2981" s="191" t="s">
        <v>8141</v>
      </c>
      <c r="G2981" s="191">
        <v>25</v>
      </c>
    </row>
    <row r="2982" spans="1:7" x14ac:dyDescent="0.25">
      <c r="A2982" s="191">
        <v>2981</v>
      </c>
      <c r="B2982" s="191" t="s">
        <v>8140</v>
      </c>
      <c r="C2982" s="191" t="s">
        <v>8138</v>
      </c>
      <c r="D2982" s="191" t="s">
        <v>8102</v>
      </c>
      <c r="E2982" s="191" t="s">
        <v>14</v>
      </c>
      <c r="F2982" s="191" t="s">
        <v>8141</v>
      </c>
      <c r="G2982" s="191">
        <v>25</v>
      </c>
    </row>
    <row r="2983" spans="1:7" x14ac:dyDescent="0.25">
      <c r="A2983" s="191">
        <v>2982</v>
      </c>
      <c r="B2983" s="191" t="s">
        <v>8140</v>
      </c>
      <c r="C2983" s="191" t="s">
        <v>8138</v>
      </c>
      <c r="D2983" s="191" t="s">
        <v>8102</v>
      </c>
      <c r="E2983" s="191" t="s">
        <v>14</v>
      </c>
      <c r="F2983" s="191" t="s">
        <v>8141</v>
      </c>
      <c r="G2983" s="191">
        <v>25</v>
      </c>
    </row>
    <row r="2984" spans="1:7" x14ac:dyDescent="0.25">
      <c r="A2984" s="191">
        <v>2983</v>
      </c>
      <c r="B2984" s="191" t="s">
        <v>8140</v>
      </c>
      <c r="C2984" s="191" t="s">
        <v>8138</v>
      </c>
      <c r="D2984" s="191" t="s">
        <v>8102</v>
      </c>
      <c r="E2984" s="191" t="s">
        <v>14</v>
      </c>
      <c r="F2984" s="191" t="s">
        <v>8141</v>
      </c>
      <c r="G2984" s="191">
        <v>25</v>
      </c>
    </row>
    <row r="2985" spans="1:7" x14ac:dyDescent="0.25">
      <c r="A2985" s="191">
        <v>2984</v>
      </c>
      <c r="B2985" s="191" t="s">
        <v>8140</v>
      </c>
      <c r="C2985" s="191" t="s">
        <v>8138</v>
      </c>
      <c r="D2985" s="191" t="s">
        <v>8102</v>
      </c>
      <c r="E2985" s="191" t="s">
        <v>14</v>
      </c>
      <c r="F2985" s="191" t="s">
        <v>8141</v>
      </c>
      <c r="G2985" s="191">
        <v>25</v>
      </c>
    </row>
    <row r="2986" spans="1:7" x14ac:dyDescent="0.25">
      <c r="A2986" s="191">
        <v>2985</v>
      </c>
      <c r="B2986" s="191" t="s">
        <v>8140</v>
      </c>
      <c r="C2986" s="191" t="s">
        <v>8138</v>
      </c>
      <c r="D2986" s="191" t="s">
        <v>8102</v>
      </c>
      <c r="E2986" s="191" t="s">
        <v>14</v>
      </c>
      <c r="F2986" s="191" t="s">
        <v>8141</v>
      </c>
      <c r="G2986" s="191">
        <v>25</v>
      </c>
    </row>
    <row r="2987" spans="1:7" x14ac:dyDescent="0.25">
      <c r="A2987" s="191">
        <v>2986</v>
      </c>
      <c r="B2987" s="191" t="s">
        <v>8140</v>
      </c>
      <c r="C2987" s="191" t="s">
        <v>8138</v>
      </c>
      <c r="D2987" s="191" t="s">
        <v>8102</v>
      </c>
      <c r="E2987" s="191" t="s">
        <v>14</v>
      </c>
      <c r="F2987" s="191" t="s">
        <v>8141</v>
      </c>
      <c r="G2987" s="191">
        <v>25</v>
      </c>
    </row>
    <row r="2988" spans="1:7" x14ac:dyDescent="0.25">
      <c r="A2988" s="191">
        <v>2987</v>
      </c>
      <c r="B2988" s="191" t="s">
        <v>8140</v>
      </c>
      <c r="C2988" s="191" t="s">
        <v>8138</v>
      </c>
      <c r="D2988" s="191" t="s">
        <v>8102</v>
      </c>
      <c r="E2988" s="191" t="s">
        <v>14</v>
      </c>
      <c r="F2988" s="191" t="s">
        <v>8141</v>
      </c>
      <c r="G2988" s="191">
        <v>25</v>
      </c>
    </row>
    <row r="2989" spans="1:7" x14ac:dyDescent="0.25">
      <c r="A2989" s="191">
        <v>2988</v>
      </c>
      <c r="B2989" s="191" t="s">
        <v>8140</v>
      </c>
      <c r="C2989" s="191" t="s">
        <v>8138</v>
      </c>
      <c r="D2989" s="191" t="s">
        <v>8102</v>
      </c>
      <c r="E2989" s="191" t="s">
        <v>14</v>
      </c>
      <c r="F2989" s="191" t="s">
        <v>8141</v>
      </c>
      <c r="G2989" s="191">
        <v>25</v>
      </c>
    </row>
    <row r="2990" spans="1:7" x14ac:dyDescent="0.25">
      <c r="A2990" s="191">
        <v>2989</v>
      </c>
      <c r="B2990" s="191" t="s">
        <v>8140</v>
      </c>
      <c r="C2990" s="191" t="s">
        <v>8138</v>
      </c>
      <c r="D2990" s="191" t="s">
        <v>8102</v>
      </c>
      <c r="E2990" s="191" t="s">
        <v>14</v>
      </c>
      <c r="F2990" s="191" t="s">
        <v>8141</v>
      </c>
      <c r="G2990" s="191">
        <v>25</v>
      </c>
    </row>
    <row r="2991" spans="1:7" x14ac:dyDescent="0.25">
      <c r="A2991" s="191">
        <v>2990</v>
      </c>
      <c r="B2991" s="191" t="s">
        <v>8140</v>
      </c>
      <c r="C2991" s="191" t="s">
        <v>8138</v>
      </c>
      <c r="D2991" s="191" t="s">
        <v>8102</v>
      </c>
      <c r="E2991" s="191" t="s">
        <v>14</v>
      </c>
      <c r="F2991" s="191" t="s">
        <v>8141</v>
      </c>
      <c r="G2991" s="191">
        <v>25</v>
      </c>
    </row>
    <row r="2992" spans="1:7" x14ac:dyDescent="0.25">
      <c r="A2992" s="191">
        <v>2991</v>
      </c>
      <c r="B2992" s="191" t="s">
        <v>8140</v>
      </c>
      <c r="C2992" s="191" t="s">
        <v>8138</v>
      </c>
      <c r="D2992" s="191" t="s">
        <v>8102</v>
      </c>
      <c r="E2992" s="191" t="s">
        <v>14</v>
      </c>
      <c r="F2992" s="191" t="s">
        <v>8141</v>
      </c>
      <c r="G2992" s="191">
        <v>25</v>
      </c>
    </row>
    <row r="2993" spans="1:7" x14ac:dyDescent="0.25">
      <c r="A2993" s="191">
        <v>2992</v>
      </c>
      <c r="B2993" s="191" t="s">
        <v>8140</v>
      </c>
      <c r="C2993" s="191" t="s">
        <v>8138</v>
      </c>
      <c r="D2993" s="191" t="s">
        <v>8102</v>
      </c>
      <c r="E2993" s="191" t="s">
        <v>14</v>
      </c>
      <c r="F2993" s="191" t="s">
        <v>8141</v>
      </c>
      <c r="G2993" s="191">
        <v>25</v>
      </c>
    </row>
    <row r="2994" spans="1:7" x14ac:dyDescent="0.25">
      <c r="A2994" s="191">
        <v>2993</v>
      </c>
      <c r="B2994" s="191" t="s">
        <v>8140</v>
      </c>
      <c r="C2994" s="191" t="s">
        <v>8138</v>
      </c>
      <c r="D2994" s="191" t="s">
        <v>8102</v>
      </c>
      <c r="E2994" s="191" t="s">
        <v>14</v>
      </c>
      <c r="F2994" s="191" t="s">
        <v>8141</v>
      </c>
      <c r="G2994" s="191">
        <v>25</v>
      </c>
    </row>
    <row r="2995" spans="1:7" x14ac:dyDescent="0.25">
      <c r="A2995" s="191">
        <v>2994</v>
      </c>
      <c r="B2995" s="191" t="s">
        <v>8140</v>
      </c>
      <c r="C2995" s="191" t="s">
        <v>8138</v>
      </c>
      <c r="D2995" s="191" t="s">
        <v>8102</v>
      </c>
      <c r="E2995" s="191" t="s">
        <v>14</v>
      </c>
      <c r="F2995" s="191" t="s">
        <v>8141</v>
      </c>
      <c r="G2995" s="191">
        <v>25</v>
      </c>
    </row>
    <row r="2996" spans="1:7" x14ac:dyDescent="0.25">
      <c r="A2996" s="191">
        <v>2995</v>
      </c>
      <c r="B2996" s="191" t="s">
        <v>8140</v>
      </c>
      <c r="C2996" s="191" t="s">
        <v>8138</v>
      </c>
      <c r="D2996" s="191" t="s">
        <v>8102</v>
      </c>
      <c r="E2996" s="191" t="s">
        <v>14</v>
      </c>
      <c r="F2996" s="191" t="s">
        <v>8141</v>
      </c>
      <c r="G2996" s="191">
        <v>25</v>
      </c>
    </row>
    <row r="2997" spans="1:7" x14ac:dyDescent="0.25">
      <c r="A2997" s="191">
        <v>2996</v>
      </c>
      <c r="B2997" s="191" t="s">
        <v>8140</v>
      </c>
      <c r="C2997" s="191" t="s">
        <v>8138</v>
      </c>
      <c r="D2997" s="191" t="s">
        <v>8102</v>
      </c>
      <c r="E2997" s="191" t="s">
        <v>14</v>
      </c>
      <c r="F2997" s="191" t="s">
        <v>8141</v>
      </c>
      <c r="G2997" s="191">
        <v>25</v>
      </c>
    </row>
    <row r="2998" spans="1:7" x14ac:dyDescent="0.25">
      <c r="A2998" s="191">
        <v>2997</v>
      </c>
      <c r="B2998" s="191" t="s">
        <v>8140</v>
      </c>
      <c r="C2998" s="191" t="s">
        <v>8138</v>
      </c>
      <c r="D2998" s="191" t="s">
        <v>8102</v>
      </c>
      <c r="E2998" s="191" t="s">
        <v>14</v>
      </c>
      <c r="F2998" s="191" t="s">
        <v>8141</v>
      </c>
      <c r="G2998" s="191">
        <v>25</v>
      </c>
    </row>
    <row r="2999" spans="1:7" x14ac:dyDescent="0.25">
      <c r="A2999" s="191">
        <v>2998</v>
      </c>
      <c r="B2999" s="191" t="s">
        <v>8140</v>
      </c>
      <c r="C2999" s="191" t="s">
        <v>8138</v>
      </c>
      <c r="D2999" s="191" t="s">
        <v>8102</v>
      </c>
      <c r="E2999" s="191" t="s">
        <v>14</v>
      </c>
      <c r="F2999" s="191" t="s">
        <v>8141</v>
      </c>
      <c r="G2999" s="191">
        <v>25</v>
      </c>
    </row>
    <row r="3000" spans="1:7" x14ac:dyDescent="0.25">
      <c r="A3000" s="191">
        <v>2999</v>
      </c>
      <c r="B3000" s="191" t="s">
        <v>8140</v>
      </c>
      <c r="C3000" s="191" t="s">
        <v>8138</v>
      </c>
      <c r="D3000" s="191" t="s">
        <v>8102</v>
      </c>
      <c r="E3000" s="191" t="s">
        <v>14</v>
      </c>
      <c r="F3000" s="191" t="s">
        <v>8141</v>
      </c>
      <c r="G3000" s="191">
        <v>25</v>
      </c>
    </row>
    <row r="3001" spans="1:7" x14ac:dyDescent="0.25">
      <c r="A3001" s="191">
        <v>3000</v>
      </c>
      <c r="B3001" s="191" t="s">
        <v>8140</v>
      </c>
      <c r="C3001" s="191" t="s">
        <v>8138</v>
      </c>
      <c r="D3001" s="191" t="s">
        <v>8102</v>
      </c>
      <c r="E3001" s="191" t="s">
        <v>14</v>
      </c>
      <c r="F3001" s="191" t="s">
        <v>8141</v>
      </c>
      <c r="G3001" s="191">
        <v>25</v>
      </c>
    </row>
    <row r="3002" spans="1:7" x14ac:dyDescent="0.25">
      <c r="A3002" s="191">
        <v>3001</v>
      </c>
      <c r="B3002" s="191" t="s">
        <v>8140</v>
      </c>
      <c r="C3002" s="191" t="s">
        <v>8138</v>
      </c>
      <c r="D3002" s="191" t="s">
        <v>8102</v>
      </c>
      <c r="E3002" s="191" t="s">
        <v>14</v>
      </c>
      <c r="F3002" s="191" t="s">
        <v>8141</v>
      </c>
      <c r="G3002" s="191">
        <v>25</v>
      </c>
    </row>
    <row r="3003" spans="1:7" x14ac:dyDescent="0.25">
      <c r="A3003" s="191">
        <v>3002</v>
      </c>
      <c r="B3003" s="191" t="s">
        <v>8140</v>
      </c>
      <c r="C3003" s="191" t="s">
        <v>8138</v>
      </c>
      <c r="D3003" s="191" t="s">
        <v>8102</v>
      </c>
      <c r="E3003" s="191" t="s">
        <v>14</v>
      </c>
      <c r="F3003" s="191" t="s">
        <v>8141</v>
      </c>
      <c r="G3003" s="191">
        <v>25</v>
      </c>
    </row>
    <row r="3004" spans="1:7" x14ac:dyDescent="0.25">
      <c r="A3004" s="191">
        <v>3003</v>
      </c>
      <c r="B3004" s="191" t="s">
        <v>8140</v>
      </c>
      <c r="C3004" s="191" t="s">
        <v>8138</v>
      </c>
      <c r="D3004" s="191" t="s">
        <v>8102</v>
      </c>
      <c r="E3004" s="191" t="s">
        <v>14</v>
      </c>
      <c r="F3004" s="191" t="s">
        <v>8141</v>
      </c>
      <c r="G3004" s="191">
        <v>25</v>
      </c>
    </row>
    <row r="3005" spans="1:7" x14ac:dyDescent="0.25">
      <c r="A3005" s="191">
        <v>3004</v>
      </c>
      <c r="B3005" s="191" t="s">
        <v>8140</v>
      </c>
      <c r="C3005" s="191" t="s">
        <v>8138</v>
      </c>
      <c r="D3005" s="191" t="s">
        <v>8102</v>
      </c>
      <c r="E3005" s="191" t="s">
        <v>14</v>
      </c>
      <c r="F3005" s="191" t="s">
        <v>8141</v>
      </c>
      <c r="G3005" s="191">
        <v>25</v>
      </c>
    </row>
    <row r="3006" spans="1:7" x14ac:dyDescent="0.25">
      <c r="A3006" s="191">
        <v>3005</v>
      </c>
      <c r="B3006" s="191" t="s">
        <v>8140</v>
      </c>
      <c r="C3006" s="191" t="s">
        <v>8138</v>
      </c>
      <c r="D3006" s="191" t="s">
        <v>8102</v>
      </c>
      <c r="E3006" s="191" t="s">
        <v>14</v>
      </c>
      <c r="F3006" s="191" t="s">
        <v>8141</v>
      </c>
      <c r="G3006" s="191">
        <v>25</v>
      </c>
    </row>
    <row r="3007" spans="1:7" x14ac:dyDescent="0.25">
      <c r="A3007" s="191">
        <v>3006</v>
      </c>
      <c r="B3007" s="191" t="s">
        <v>8140</v>
      </c>
      <c r="C3007" s="191" t="s">
        <v>8138</v>
      </c>
      <c r="D3007" s="191" t="s">
        <v>8102</v>
      </c>
      <c r="E3007" s="191" t="s">
        <v>14</v>
      </c>
      <c r="F3007" s="191" t="s">
        <v>8141</v>
      </c>
      <c r="G3007" s="191">
        <v>25</v>
      </c>
    </row>
    <row r="3008" spans="1:7" x14ac:dyDescent="0.25">
      <c r="A3008" s="191">
        <v>3007</v>
      </c>
      <c r="B3008" s="191" t="s">
        <v>8140</v>
      </c>
      <c r="C3008" s="191" t="s">
        <v>8138</v>
      </c>
      <c r="D3008" s="191" t="s">
        <v>8102</v>
      </c>
      <c r="E3008" s="191" t="s">
        <v>14</v>
      </c>
      <c r="F3008" s="191" t="s">
        <v>8141</v>
      </c>
      <c r="G3008" s="191">
        <v>25</v>
      </c>
    </row>
    <row r="3009" spans="1:7" x14ac:dyDescent="0.25">
      <c r="A3009" s="191">
        <v>3008</v>
      </c>
      <c r="B3009" s="191" t="s">
        <v>8140</v>
      </c>
      <c r="C3009" s="191" t="s">
        <v>8138</v>
      </c>
      <c r="D3009" s="191" t="s">
        <v>8102</v>
      </c>
      <c r="E3009" s="191" t="s">
        <v>14</v>
      </c>
      <c r="F3009" s="191" t="s">
        <v>8141</v>
      </c>
      <c r="G3009" s="191">
        <v>25</v>
      </c>
    </row>
    <row r="3010" spans="1:7" x14ac:dyDescent="0.25">
      <c r="A3010" s="191">
        <v>3009</v>
      </c>
      <c r="B3010" s="191" t="s">
        <v>8140</v>
      </c>
      <c r="C3010" s="191" t="s">
        <v>8138</v>
      </c>
      <c r="D3010" s="191" t="s">
        <v>8102</v>
      </c>
      <c r="E3010" s="191" t="s">
        <v>14</v>
      </c>
      <c r="F3010" s="191" t="s">
        <v>8141</v>
      </c>
      <c r="G3010" s="191">
        <v>25</v>
      </c>
    </row>
    <row r="3011" spans="1:7" x14ac:dyDescent="0.25">
      <c r="A3011" s="191">
        <v>3010</v>
      </c>
      <c r="B3011" s="191" t="s">
        <v>8140</v>
      </c>
      <c r="C3011" s="191" t="s">
        <v>8138</v>
      </c>
      <c r="D3011" s="191" t="s">
        <v>8102</v>
      </c>
      <c r="E3011" s="191" t="s">
        <v>14</v>
      </c>
      <c r="F3011" s="191" t="s">
        <v>8141</v>
      </c>
      <c r="G3011" s="191">
        <v>25</v>
      </c>
    </row>
    <row r="3012" spans="1:7" x14ac:dyDescent="0.25">
      <c r="A3012" s="191">
        <v>3011</v>
      </c>
      <c r="B3012" s="191" t="s">
        <v>8140</v>
      </c>
      <c r="C3012" s="191" t="s">
        <v>8138</v>
      </c>
      <c r="D3012" s="191" t="s">
        <v>8102</v>
      </c>
      <c r="E3012" s="191" t="s">
        <v>14</v>
      </c>
      <c r="F3012" s="191" t="s">
        <v>8141</v>
      </c>
      <c r="G3012" s="191">
        <v>25</v>
      </c>
    </row>
    <row r="3013" spans="1:7" x14ac:dyDescent="0.25">
      <c r="A3013" s="191">
        <v>3012</v>
      </c>
      <c r="B3013" s="191" t="s">
        <v>8140</v>
      </c>
      <c r="C3013" s="191" t="s">
        <v>8138</v>
      </c>
      <c r="D3013" s="191" t="s">
        <v>8102</v>
      </c>
      <c r="E3013" s="191" t="s">
        <v>14</v>
      </c>
      <c r="F3013" s="191" t="s">
        <v>8141</v>
      </c>
      <c r="G3013" s="191">
        <v>25</v>
      </c>
    </row>
    <row r="3014" spans="1:7" x14ac:dyDescent="0.25">
      <c r="A3014" s="191">
        <v>3013</v>
      </c>
      <c r="B3014" s="191" t="s">
        <v>8140</v>
      </c>
      <c r="C3014" s="191" t="s">
        <v>8138</v>
      </c>
      <c r="D3014" s="191" t="s">
        <v>8102</v>
      </c>
      <c r="E3014" s="191" t="s">
        <v>14</v>
      </c>
      <c r="F3014" s="191" t="s">
        <v>8141</v>
      </c>
      <c r="G3014" s="191">
        <v>25</v>
      </c>
    </row>
    <row r="3015" spans="1:7" x14ac:dyDescent="0.25">
      <c r="A3015" s="191">
        <v>3014</v>
      </c>
      <c r="B3015" s="191" t="s">
        <v>8140</v>
      </c>
      <c r="C3015" s="191" t="s">
        <v>8138</v>
      </c>
      <c r="D3015" s="191" t="s">
        <v>8102</v>
      </c>
      <c r="E3015" s="191" t="s">
        <v>14</v>
      </c>
      <c r="F3015" s="191" t="s">
        <v>8141</v>
      </c>
      <c r="G3015" s="191">
        <v>25</v>
      </c>
    </row>
    <row r="3016" spans="1:7" x14ac:dyDescent="0.25">
      <c r="A3016" s="191">
        <v>3015</v>
      </c>
      <c r="B3016" s="191" t="s">
        <v>8140</v>
      </c>
      <c r="C3016" s="191" t="s">
        <v>8138</v>
      </c>
      <c r="D3016" s="191" t="s">
        <v>8102</v>
      </c>
      <c r="E3016" s="191" t="s">
        <v>14</v>
      </c>
      <c r="F3016" s="191" t="s">
        <v>8141</v>
      </c>
      <c r="G3016" s="191">
        <v>25</v>
      </c>
    </row>
    <row r="3017" spans="1:7" x14ac:dyDescent="0.25">
      <c r="A3017" s="191">
        <v>3016</v>
      </c>
      <c r="B3017" s="191" t="s">
        <v>8140</v>
      </c>
      <c r="C3017" s="191" t="s">
        <v>8138</v>
      </c>
      <c r="D3017" s="191" t="s">
        <v>8102</v>
      </c>
      <c r="E3017" s="191" t="s">
        <v>14</v>
      </c>
      <c r="F3017" s="191" t="s">
        <v>8141</v>
      </c>
      <c r="G3017" s="191">
        <v>25</v>
      </c>
    </row>
    <row r="3018" spans="1:7" x14ac:dyDescent="0.25">
      <c r="A3018" s="191">
        <v>3017</v>
      </c>
      <c r="B3018" s="191" t="s">
        <v>8140</v>
      </c>
      <c r="C3018" s="191" t="s">
        <v>8138</v>
      </c>
      <c r="D3018" s="191" t="s">
        <v>8102</v>
      </c>
      <c r="E3018" s="191" t="s">
        <v>14</v>
      </c>
      <c r="F3018" s="191" t="s">
        <v>8141</v>
      </c>
      <c r="G3018" s="191">
        <v>25</v>
      </c>
    </row>
    <row r="3019" spans="1:7" x14ac:dyDescent="0.25">
      <c r="A3019" s="191">
        <v>3018</v>
      </c>
      <c r="B3019" s="191" t="s">
        <v>8140</v>
      </c>
      <c r="C3019" s="191" t="s">
        <v>8138</v>
      </c>
      <c r="D3019" s="191" t="s">
        <v>8102</v>
      </c>
      <c r="E3019" s="191" t="s">
        <v>14</v>
      </c>
      <c r="F3019" s="191" t="s">
        <v>8141</v>
      </c>
      <c r="G3019" s="191">
        <v>25</v>
      </c>
    </row>
    <row r="3020" spans="1:7" x14ac:dyDescent="0.25">
      <c r="A3020" s="191">
        <v>3019</v>
      </c>
      <c r="B3020" s="191" t="s">
        <v>8140</v>
      </c>
      <c r="C3020" s="191" t="s">
        <v>8138</v>
      </c>
      <c r="D3020" s="191" t="s">
        <v>8102</v>
      </c>
      <c r="E3020" s="191" t="s">
        <v>14</v>
      </c>
      <c r="F3020" s="191" t="s">
        <v>8141</v>
      </c>
      <c r="G3020" s="191">
        <v>25</v>
      </c>
    </row>
    <row r="3021" spans="1:7" x14ac:dyDescent="0.25">
      <c r="A3021" s="191">
        <v>3020</v>
      </c>
      <c r="B3021" s="191" t="s">
        <v>8140</v>
      </c>
      <c r="C3021" s="191" t="s">
        <v>8138</v>
      </c>
      <c r="D3021" s="191" t="s">
        <v>8102</v>
      </c>
      <c r="E3021" s="191" t="s">
        <v>14</v>
      </c>
      <c r="F3021" s="191" t="s">
        <v>8141</v>
      </c>
      <c r="G3021" s="191">
        <v>25</v>
      </c>
    </row>
    <row r="3022" spans="1:7" x14ac:dyDescent="0.25">
      <c r="A3022" s="191">
        <v>3021</v>
      </c>
      <c r="B3022" s="191" t="s">
        <v>8140</v>
      </c>
      <c r="C3022" s="191" t="s">
        <v>8138</v>
      </c>
      <c r="D3022" s="191" t="s">
        <v>8102</v>
      </c>
      <c r="E3022" s="191" t="s">
        <v>14</v>
      </c>
      <c r="F3022" s="191" t="s">
        <v>8141</v>
      </c>
      <c r="G3022" s="191">
        <v>25</v>
      </c>
    </row>
    <row r="3023" spans="1:7" x14ac:dyDescent="0.25">
      <c r="A3023" s="191">
        <v>3022</v>
      </c>
      <c r="B3023" s="191" t="s">
        <v>8140</v>
      </c>
      <c r="C3023" s="191" t="s">
        <v>8138</v>
      </c>
      <c r="D3023" s="191" t="s">
        <v>8102</v>
      </c>
      <c r="E3023" s="191" t="s">
        <v>14</v>
      </c>
      <c r="F3023" s="191" t="s">
        <v>8141</v>
      </c>
      <c r="G3023" s="191">
        <v>25</v>
      </c>
    </row>
    <row r="3024" spans="1:7" x14ac:dyDescent="0.25">
      <c r="A3024" s="191">
        <v>3023</v>
      </c>
      <c r="B3024" s="191" t="s">
        <v>8140</v>
      </c>
      <c r="C3024" s="191" t="s">
        <v>8138</v>
      </c>
      <c r="D3024" s="191" t="s">
        <v>8102</v>
      </c>
      <c r="E3024" s="191" t="s">
        <v>14</v>
      </c>
      <c r="F3024" s="191" t="s">
        <v>8141</v>
      </c>
      <c r="G3024" s="191">
        <v>25</v>
      </c>
    </row>
    <row r="3025" spans="1:7" x14ac:dyDescent="0.25">
      <c r="A3025" s="191">
        <v>3024</v>
      </c>
      <c r="B3025" s="191" t="s">
        <v>8140</v>
      </c>
      <c r="C3025" s="191" t="s">
        <v>8138</v>
      </c>
      <c r="D3025" s="191" t="s">
        <v>8102</v>
      </c>
      <c r="E3025" s="191" t="s">
        <v>14</v>
      </c>
      <c r="F3025" s="191" t="s">
        <v>8141</v>
      </c>
      <c r="G3025" s="191">
        <v>25</v>
      </c>
    </row>
    <row r="3026" spans="1:7" x14ac:dyDescent="0.25">
      <c r="A3026" s="191">
        <v>3025</v>
      </c>
      <c r="B3026" s="191" t="s">
        <v>8140</v>
      </c>
      <c r="C3026" s="191" t="s">
        <v>8138</v>
      </c>
      <c r="D3026" s="191" t="s">
        <v>8102</v>
      </c>
      <c r="E3026" s="191" t="s">
        <v>14</v>
      </c>
      <c r="F3026" s="191" t="s">
        <v>8141</v>
      </c>
      <c r="G3026" s="191">
        <v>25</v>
      </c>
    </row>
    <row r="3027" spans="1:7" x14ac:dyDescent="0.25">
      <c r="A3027" s="191">
        <v>3026</v>
      </c>
      <c r="B3027" s="191" t="s">
        <v>8140</v>
      </c>
      <c r="C3027" s="191" t="s">
        <v>8138</v>
      </c>
      <c r="D3027" s="191" t="s">
        <v>8102</v>
      </c>
      <c r="E3027" s="191" t="s">
        <v>14</v>
      </c>
      <c r="F3027" s="191" t="s">
        <v>8141</v>
      </c>
      <c r="G3027" s="191">
        <v>25</v>
      </c>
    </row>
    <row r="3028" spans="1:7" x14ac:dyDescent="0.25">
      <c r="A3028" s="191">
        <v>3027</v>
      </c>
      <c r="B3028" s="191" t="s">
        <v>8140</v>
      </c>
      <c r="C3028" s="191" t="s">
        <v>8138</v>
      </c>
      <c r="D3028" s="191" t="s">
        <v>8102</v>
      </c>
      <c r="E3028" s="191" t="s">
        <v>14</v>
      </c>
      <c r="F3028" s="191" t="s">
        <v>8141</v>
      </c>
      <c r="G3028" s="191">
        <v>25</v>
      </c>
    </row>
    <row r="3029" spans="1:7" x14ac:dyDescent="0.25">
      <c r="A3029" s="191">
        <v>3028</v>
      </c>
      <c r="B3029" s="191" t="s">
        <v>8140</v>
      </c>
      <c r="C3029" s="191" t="s">
        <v>8138</v>
      </c>
      <c r="D3029" s="191" t="s">
        <v>8102</v>
      </c>
      <c r="E3029" s="191" t="s">
        <v>14</v>
      </c>
      <c r="F3029" s="191" t="s">
        <v>8141</v>
      </c>
      <c r="G3029" s="191">
        <v>25</v>
      </c>
    </row>
    <row r="3030" spans="1:7" x14ac:dyDescent="0.25">
      <c r="A3030" s="191">
        <v>3029</v>
      </c>
      <c r="B3030" s="191" t="s">
        <v>8140</v>
      </c>
      <c r="C3030" s="191" t="s">
        <v>8138</v>
      </c>
      <c r="D3030" s="191" t="s">
        <v>8102</v>
      </c>
      <c r="E3030" s="191" t="s">
        <v>14</v>
      </c>
      <c r="F3030" s="191" t="s">
        <v>8141</v>
      </c>
      <c r="G3030" s="191">
        <v>25</v>
      </c>
    </row>
    <row r="3031" spans="1:7" x14ac:dyDescent="0.25">
      <c r="A3031" s="191">
        <v>3030</v>
      </c>
      <c r="B3031" s="191" t="s">
        <v>8140</v>
      </c>
      <c r="C3031" s="191" t="s">
        <v>8138</v>
      </c>
      <c r="D3031" s="191" t="s">
        <v>8102</v>
      </c>
      <c r="E3031" s="191" t="s">
        <v>14</v>
      </c>
      <c r="F3031" s="191" t="s">
        <v>8141</v>
      </c>
      <c r="G3031" s="191">
        <v>25</v>
      </c>
    </row>
    <row r="3032" spans="1:7" x14ac:dyDescent="0.25">
      <c r="A3032" s="191">
        <v>3031</v>
      </c>
      <c r="B3032" s="191" t="s">
        <v>8140</v>
      </c>
      <c r="C3032" s="191" t="s">
        <v>8138</v>
      </c>
      <c r="D3032" s="191" t="s">
        <v>8102</v>
      </c>
      <c r="E3032" s="191" t="s">
        <v>14</v>
      </c>
      <c r="F3032" s="191" t="s">
        <v>8141</v>
      </c>
      <c r="G3032" s="191">
        <v>25</v>
      </c>
    </row>
    <row r="3033" spans="1:7" x14ac:dyDescent="0.25">
      <c r="A3033" s="191">
        <v>3032</v>
      </c>
      <c r="B3033" s="191" t="s">
        <v>8140</v>
      </c>
      <c r="C3033" s="191" t="s">
        <v>8138</v>
      </c>
      <c r="D3033" s="191" t="s">
        <v>8102</v>
      </c>
      <c r="E3033" s="191" t="s">
        <v>14</v>
      </c>
      <c r="F3033" s="191" t="s">
        <v>8141</v>
      </c>
      <c r="G3033" s="191">
        <v>25</v>
      </c>
    </row>
    <row r="3034" spans="1:7" x14ac:dyDescent="0.25">
      <c r="A3034" s="191">
        <v>3033</v>
      </c>
      <c r="B3034" s="191" t="s">
        <v>8140</v>
      </c>
      <c r="C3034" s="191" t="s">
        <v>8138</v>
      </c>
      <c r="D3034" s="191" t="s">
        <v>8102</v>
      </c>
      <c r="E3034" s="191" t="s">
        <v>14</v>
      </c>
      <c r="F3034" s="191" t="s">
        <v>8141</v>
      </c>
      <c r="G3034" s="191">
        <v>25</v>
      </c>
    </row>
    <row r="3035" spans="1:7" x14ac:dyDescent="0.25">
      <c r="A3035" s="191">
        <v>3034</v>
      </c>
      <c r="B3035" s="191" t="s">
        <v>8140</v>
      </c>
      <c r="C3035" s="191" t="s">
        <v>8138</v>
      </c>
      <c r="D3035" s="191" t="s">
        <v>8102</v>
      </c>
      <c r="E3035" s="191" t="s">
        <v>14</v>
      </c>
      <c r="F3035" s="191" t="s">
        <v>8141</v>
      </c>
      <c r="G3035" s="191">
        <v>25</v>
      </c>
    </row>
    <row r="3036" spans="1:7" x14ac:dyDescent="0.25">
      <c r="A3036" s="191">
        <v>3035</v>
      </c>
      <c r="B3036" s="191" t="s">
        <v>8140</v>
      </c>
      <c r="C3036" s="191" t="s">
        <v>8138</v>
      </c>
      <c r="D3036" s="191" t="s">
        <v>8102</v>
      </c>
      <c r="E3036" s="191" t="s">
        <v>14</v>
      </c>
      <c r="F3036" s="191" t="s">
        <v>8141</v>
      </c>
      <c r="G3036" s="191">
        <v>25</v>
      </c>
    </row>
    <row r="3037" spans="1:7" x14ac:dyDescent="0.25">
      <c r="A3037" s="191">
        <v>3036</v>
      </c>
      <c r="B3037" s="191" t="s">
        <v>8140</v>
      </c>
      <c r="C3037" s="191" t="s">
        <v>8138</v>
      </c>
      <c r="D3037" s="191" t="s">
        <v>8102</v>
      </c>
      <c r="E3037" s="191" t="s">
        <v>14</v>
      </c>
      <c r="F3037" s="191" t="s">
        <v>8141</v>
      </c>
      <c r="G3037" s="191">
        <v>25</v>
      </c>
    </row>
    <row r="3038" spans="1:7" x14ac:dyDescent="0.25">
      <c r="A3038" s="191">
        <v>3037</v>
      </c>
      <c r="B3038" s="191" t="s">
        <v>8140</v>
      </c>
      <c r="C3038" s="191" t="s">
        <v>8138</v>
      </c>
      <c r="D3038" s="191" t="s">
        <v>8102</v>
      </c>
      <c r="E3038" s="191" t="s">
        <v>14</v>
      </c>
      <c r="F3038" s="191" t="s">
        <v>8141</v>
      </c>
      <c r="G3038" s="191">
        <v>25</v>
      </c>
    </row>
    <row r="3039" spans="1:7" x14ac:dyDescent="0.25">
      <c r="A3039" s="191">
        <v>3038</v>
      </c>
      <c r="B3039" s="191" t="s">
        <v>8140</v>
      </c>
      <c r="C3039" s="191" t="s">
        <v>8138</v>
      </c>
      <c r="D3039" s="191" t="s">
        <v>8102</v>
      </c>
      <c r="E3039" s="191" t="s">
        <v>14</v>
      </c>
      <c r="F3039" s="191" t="s">
        <v>8141</v>
      </c>
      <c r="G3039" s="191">
        <v>25</v>
      </c>
    </row>
    <row r="3040" spans="1:7" x14ac:dyDescent="0.25">
      <c r="A3040" s="191">
        <v>3039</v>
      </c>
      <c r="B3040" s="191" t="s">
        <v>8140</v>
      </c>
      <c r="C3040" s="191" t="s">
        <v>8138</v>
      </c>
      <c r="D3040" s="191" t="s">
        <v>8102</v>
      </c>
      <c r="E3040" s="191" t="s">
        <v>14</v>
      </c>
      <c r="F3040" s="191" t="s">
        <v>8141</v>
      </c>
      <c r="G3040" s="191">
        <v>25</v>
      </c>
    </row>
    <row r="3041" spans="1:7" x14ac:dyDescent="0.25">
      <c r="A3041" s="191">
        <v>3040</v>
      </c>
      <c r="B3041" s="191" t="s">
        <v>8140</v>
      </c>
      <c r="C3041" s="191" t="s">
        <v>8138</v>
      </c>
      <c r="D3041" s="191" t="s">
        <v>8102</v>
      </c>
      <c r="E3041" s="191" t="s">
        <v>14</v>
      </c>
      <c r="F3041" s="191" t="s">
        <v>8141</v>
      </c>
      <c r="G3041" s="191">
        <v>25</v>
      </c>
    </row>
    <row r="3042" spans="1:7" x14ac:dyDescent="0.25">
      <c r="A3042" s="191">
        <v>3041</v>
      </c>
      <c r="B3042" s="191" t="s">
        <v>8140</v>
      </c>
      <c r="C3042" s="191" t="s">
        <v>8138</v>
      </c>
      <c r="D3042" s="191" t="s">
        <v>8102</v>
      </c>
      <c r="E3042" s="191" t="s">
        <v>14</v>
      </c>
      <c r="F3042" s="191" t="s">
        <v>8141</v>
      </c>
      <c r="G3042" s="191">
        <v>25</v>
      </c>
    </row>
    <row r="3043" spans="1:7" x14ac:dyDescent="0.25">
      <c r="A3043" s="191">
        <v>3042</v>
      </c>
      <c r="B3043" s="191" t="s">
        <v>8140</v>
      </c>
      <c r="C3043" s="191" t="s">
        <v>8138</v>
      </c>
      <c r="D3043" s="191" t="s">
        <v>8102</v>
      </c>
      <c r="E3043" s="191" t="s">
        <v>14</v>
      </c>
      <c r="F3043" s="191" t="s">
        <v>8141</v>
      </c>
      <c r="G3043" s="191">
        <v>25</v>
      </c>
    </row>
    <row r="3044" spans="1:7" x14ac:dyDescent="0.25">
      <c r="A3044" s="191">
        <v>3043</v>
      </c>
      <c r="B3044" s="191" t="s">
        <v>8140</v>
      </c>
      <c r="C3044" s="191" t="s">
        <v>8138</v>
      </c>
      <c r="D3044" s="191" t="s">
        <v>8102</v>
      </c>
      <c r="E3044" s="191" t="s">
        <v>14</v>
      </c>
      <c r="F3044" s="191" t="s">
        <v>8141</v>
      </c>
      <c r="G3044" s="191">
        <v>25</v>
      </c>
    </row>
    <row r="3045" spans="1:7" x14ac:dyDescent="0.25">
      <c r="A3045" s="191">
        <v>3044</v>
      </c>
      <c r="B3045" s="191" t="s">
        <v>8140</v>
      </c>
      <c r="C3045" s="191" t="s">
        <v>8138</v>
      </c>
      <c r="D3045" s="191" t="s">
        <v>8102</v>
      </c>
      <c r="E3045" s="191" t="s">
        <v>14</v>
      </c>
      <c r="F3045" s="191" t="s">
        <v>8141</v>
      </c>
      <c r="G3045" s="191">
        <v>25</v>
      </c>
    </row>
    <row r="3046" spans="1:7" x14ac:dyDescent="0.25">
      <c r="A3046" s="191">
        <v>3045</v>
      </c>
      <c r="B3046" s="191" t="s">
        <v>8140</v>
      </c>
      <c r="C3046" s="191" t="s">
        <v>8138</v>
      </c>
      <c r="D3046" s="191" t="s">
        <v>8102</v>
      </c>
      <c r="E3046" s="191" t="s">
        <v>14</v>
      </c>
      <c r="F3046" s="191" t="s">
        <v>8141</v>
      </c>
      <c r="G3046" s="191">
        <v>25</v>
      </c>
    </row>
    <row r="3047" spans="1:7" x14ac:dyDescent="0.25">
      <c r="A3047" s="191">
        <v>3046</v>
      </c>
      <c r="B3047" s="191" t="s">
        <v>8140</v>
      </c>
      <c r="C3047" s="191" t="s">
        <v>8138</v>
      </c>
      <c r="D3047" s="191" t="s">
        <v>8102</v>
      </c>
      <c r="E3047" s="191" t="s">
        <v>14</v>
      </c>
      <c r="F3047" s="191" t="s">
        <v>8141</v>
      </c>
      <c r="G3047" s="191">
        <v>25</v>
      </c>
    </row>
    <row r="3048" spans="1:7" x14ac:dyDescent="0.25">
      <c r="A3048" s="191">
        <v>3047</v>
      </c>
      <c r="B3048" s="191" t="s">
        <v>5847</v>
      </c>
      <c r="C3048" s="191" t="s">
        <v>8133</v>
      </c>
      <c r="D3048" s="191" t="s">
        <v>3160</v>
      </c>
      <c r="E3048" s="191" t="s">
        <v>3186</v>
      </c>
      <c r="F3048" s="191" t="s">
        <v>8136</v>
      </c>
      <c r="G3048" s="191">
        <v>12</v>
      </c>
    </row>
    <row r="3049" spans="1:7" x14ac:dyDescent="0.25">
      <c r="A3049" s="191">
        <v>3048</v>
      </c>
      <c r="B3049" s="191" t="s">
        <v>5847</v>
      </c>
      <c r="C3049" s="191" t="s">
        <v>8133</v>
      </c>
      <c r="D3049" s="191" t="s">
        <v>3160</v>
      </c>
      <c r="E3049" s="191" t="s">
        <v>3186</v>
      </c>
      <c r="F3049" s="191" t="s">
        <v>8136</v>
      </c>
      <c r="G3049" s="191">
        <v>12</v>
      </c>
    </row>
    <row r="3050" spans="1:7" x14ac:dyDescent="0.25">
      <c r="A3050" s="191">
        <v>3049</v>
      </c>
      <c r="B3050" s="191" t="s">
        <v>5847</v>
      </c>
      <c r="C3050" s="191" t="s">
        <v>8133</v>
      </c>
      <c r="D3050" s="191" t="s">
        <v>3160</v>
      </c>
      <c r="E3050" s="191" t="s">
        <v>3186</v>
      </c>
      <c r="F3050" s="191" t="s">
        <v>8136</v>
      </c>
      <c r="G3050" s="191">
        <v>12</v>
      </c>
    </row>
    <row r="3051" spans="1:7" x14ac:dyDescent="0.25">
      <c r="A3051" s="191">
        <v>3050</v>
      </c>
      <c r="B3051" s="191" t="s">
        <v>5847</v>
      </c>
      <c r="C3051" s="191" t="s">
        <v>8133</v>
      </c>
      <c r="D3051" s="191" t="s">
        <v>3160</v>
      </c>
      <c r="E3051" s="191" t="s">
        <v>3186</v>
      </c>
      <c r="F3051" s="191" t="s">
        <v>8136</v>
      </c>
      <c r="G3051" s="191">
        <v>12</v>
      </c>
    </row>
    <row r="3052" spans="1:7" x14ac:dyDescent="0.25">
      <c r="A3052" s="191">
        <v>3051</v>
      </c>
      <c r="B3052" s="191" t="s">
        <v>5847</v>
      </c>
      <c r="C3052" s="191" t="s">
        <v>8133</v>
      </c>
      <c r="D3052" s="191" t="s">
        <v>3160</v>
      </c>
      <c r="E3052" s="191" t="s">
        <v>3186</v>
      </c>
      <c r="F3052" s="191" t="s">
        <v>8136</v>
      </c>
      <c r="G3052" s="191">
        <v>12</v>
      </c>
    </row>
    <row r="3053" spans="1:7" x14ac:dyDescent="0.25">
      <c r="A3053" s="191">
        <v>3052</v>
      </c>
      <c r="B3053" s="191" t="s">
        <v>5847</v>
      </c>
      <c r="C3053" s="191" t="s">
        <v>8133</v>
      </c>
      <c r="D3053" s="191" t="s">
        <v>3160</v>
      </c>
      <c r="E3053" s="191" t="s">
        <v>3186</v>
      </c>
      <c r="F3053" s="191" t="s">
        <v>8136</v>
      </c>
      <c r="G3053" s="191">
        <v>12</v>
      </c>
    </row>
    <row r="3054" spans="1:7" x14ac:dyDescent="0.25">
      <c r="A3054" s="191">
        <v>3053</v>
      </c>
      <c r="B3054" s="191" t="s">
        <v>5847</v>
      </c>
      <c r="C3054" s="191" t="s">
        <v>8133</v>
      </c>
      <c r="D3054" s="191" t="s">
        <v>3160</v>
      </c>
      <c r="E3054" s="191" t="s">
        <v>3186</v>
      </c>
      <c r="F3054" s="191" t="s">
        <v>8136</v>
      </c>
      <c r="G3054" s="191">
        <v>12</v>
      </c>
    </row>
    <row r="3055" spans="1:7" x14ac:dyDescent="0.25">
      <c r="A3055" s="191">
        <v>3054</v>
      </c>
      <c r="B3055" s="191" t="s">
        <v>5847</v>
      </c>
      <c r="C3055" s="191" t="s">
        <v>8133</v>
      </c>
      <c r="D3055" s="191" t="s">
        <v>3160</v>
      </c>
      <c r="E3055" s="191" t="s">
        <v>3186</v>
      </c>
      <c r="F3055" s="191" t="s">
        <v>8136</v>
      </c>
      <c r="G3055" s="191">
        <v>12</v>
      </c>
    </row>
    <row r="3056" spans="1:7" x14ac:dyDescent="0.25">
      <c r="A3056" s="191">
        <v>3055</v>
      </c>
      <c r="B3056" s="191" t="s">
        <v>5847</v>
      </c>
      <c r="C3056" s="191" t="s">
        <v>8133</v>
      </c>
      <c r="D3056" s="191" t="s">
        <v>3160</v>
      </c>
      <c r="E3056" s="191" t="s">
        <v>3186</v>
      </c>
      <c r="F3056" s="191" t="s">
        <v>8136</v>
      </c>
      <c r="G3056" s="191">
        <v>12</v>
      </c>
    </row>
    <row r="3057" spans="1:7" x14ac:dyDescent="0.25">
      <c r="A3057" s="191">
        <v>3056</v>
      </c>
      <c r="B3057" s="191" t="s">
        <v>5847</v>
      </c>
      <c r="C3057" s="191" t="s">
        <v>8133</v>
      </c>
      <c r="D3057" s="191" t="s">
        <v>3160</v>
      </c>
      <c r="E3057" s="191" t="s">
        <v>3186</v>
      </c>
      <c r="F3057" s="191" t="s">
        <v>8136</v>
      </c>
      <c r="G3057" s="191">
        <v>12</v>
      </c>
    </row>
    <row r="3058" spans="1:7" x14ac:dyDescent="0.25">
      <c r="A3058" s="191">
        <v>3057</v>
      </c>
      <c r="B3058" s="191" t="s">
        <v>5847</v>
      </c>
      <c r="C3058" s="191" t="s">
        <v>8133</v>
      </c>
      <c r="D3058" s="191" t="s">
        <v>3160</v>
      </c>
      <c r="E3058" s="191" t="s">
        <v>3186</v>
      </c>
      <c r="F3058" s="191" t="s">
        <v>8136</v>
      </c>
      <c r="G3058" s="191">
        <v>12</v>
      </c>
    </row>
    <row r="3059" spans="1:7" x14ac:dyDescent="0.25">
      <c r="A3059" s="191">
        <v>3058</v>
      </c>
      <c r="B3059" s="191" t="s">
        <v>5847</v>
      </c>
      <c r="C3059" s="191" t="s">
        <v>8133</v>
      </c>
      <c r="D3059" s="191" t="s">
        <v>3160</v>
      </c>
      <c r="E3059" s="191" t="s">
        <v>3186</v>
      </c>
      <c r="F3059" s="191" t="s">
        <v>8136</v>
      </c>
      <c r="G3059" s="191">
        <v>12</v>
      </c>
    </row>
    <row r="3060" spans="1:7" x14ac:dyDescent="0.25">
      <c r="A3060" s="191">
        <v>3059</v>
      </c>
      <c r="B3060" s="191" t="s">
        <v>5847</v>
      </c>
      <c r="C3060" s="191" t="s">
        <v>8133</v>
      </c>
      <c r="D3060" s="191" t="s">
        <v>3160</v>
      </c>
      <c r="E3060" s="191" t="s">
        <v>3186</v>
      </c>
      <c r="F3060" s="191" t="s">
        <v>8136</v>
      </c>
      <c r="G3060" s="191">
        <v>12</v>
      </c>
    </row>
    <row r="3061" spans="1:7" x14ac:dyDescent="0.25">
      <c r="A3061" s="191">
        <v>3060</v>
      </c>
      <c r="B3061" s="191" t="s">
        <v>5847</v>
      </c>
      <c r="C3061" s="191" t="s">
        <v>8133</v>
      </c>
      <c r="D3061" s="191" t="s">
        <v>3160</v>
      </c>
      <c r="E3061" s="191" t="s">
        <v>3186</v>
      </c>
      <c r="F3061" s="191" t="s">
        <v>8136</v>
      </c>
      <c r="G3061" s="191">
        <v>12</v>
      </c>
    </row>
    <row r="3062" spans="1:7" x14ac:dyDescent="0.25">
      <c r="A3062" s="191">
        <v>3061</v>
      </c>
      <c r="B3062" s="191" t="s">
        <v>5847</v>
      </c>
      <c r="C3062" s="191" t="s">
        <v>8133</v>
      </c>
      <c r="D3062" s="191" t="s">
        <v>3160</v>
      </c>
      <c r="E3062" s="191" t="s">
        <v>3186</v>
      </c>
      <c r="F3062" s="191" t="s">
        <v>8136</v>
      </c>
      <c r="G3062" s="191">
        <v>12</v>
      </c>
    </row>
    <row r="3063" spans="1:7" x14ac:dyDescent="0.25">
      <c r="A3063" s="191">
        <v>3062</v>
      </c>
      <c r="B3063" s="191" t="s">
        <v>5847</v>
      </c>
      <c r="C3063" s="191" t="s">
        <v>8133</v>
      </c>
      <c r="D3063" s="191" t="s">
        <v>3160</v>
      </c>
      <c r="E3063" s="191" t="s">
        <v>3186</v>
      </c>
      <c r="F3063" s="191" t="s">
        <v>8136</v>
      </c>
      <c r="G3063" s="191">
        <v>12</v>
      </c>
    </row>
    <row r="3064" spans="1:7" x14ac:dyDescent="0.25">
      <c r="A3064" s="191">
        <v>3063</v>
      </c>
      <c r="B3064" s="191" t="s">
        <v>5847</v>
      </c>
      <c r="C3064" s="191" t="s">
        <v>8133</v>
      </c>
      <c r="D3064" s="191" t="s">
        <v>3160</v>
      </c>
      <c r="E3064" s="191" t="s">
        <v>3186</v>
      </c>
      <c r="F3064" s="191" t="s">
        <v>8136</v>
      </c>
      <c r="G3064" s="191">
        <v>12</v>
      </c>
    </row>
    <row r="3065" spans="1:7" x14ac:dyDescent="0.25">
      <c r="A3065" s="191">
        <v>3064</v>
      </c>
      <c r="B3065" s="191" t="s">
        <v>5847</v>
      </c>
      <c r="C3065" s="191" t="s">
        <v>8133</v>
      </c>
      <c r="D3065" s="191" t="s">
        <v>3160</v>
      </c>
      <c r="E3065" s="191" t="s">
        <v>3186</v>
      </c>
      <c r="F3065" s="191" t="s">
        <v>8136</v>
      </c>
      <c r="G3065" s="191">
        <v>12</v>
      </c>
    </row>
    <row r="3066" spans="1:7" x14ac:dyDescent="0.25">
      <c r="A3066" s="191">
        <v>3065</v>
      </c>
      <c r="B3066" s="191" t="s">
        <v>5847</v>
      </c>
      <c r="C3066" s="191" t="s">
        <v>8133</v>
      </c>
      <c r="D3066" s="191" t="s">
        <v>3160</v>
      </c>
      <c r="E3066" s="191" t="s">
        <v>3186</v>
      </c>
      <c r="F3066" s="191" t="s">
        <v>8136</v>
      </c>
      <c r="G3066" s="191">
        <v>12</v>
      </c>
    </row>
    <row r="3067" spans="1:7" x14ac:dyDescent="0.25">
      <c r="A3067" s="191">
        <v>3066</v>
      </c>
      <c r="B3067" s="191" t="s">
        <v>5847</v>
      </c>
      <c r="C3067" s="191" t="s">
        <v>8133</v>
      </c>
      <c r="D3067" s="191" t="s">
        <v>3160</v>
      </c>
      <c r="E3067" s="191" t="s">
        <v>3186</v>
      </c>
      <c r="F3067" s="191" t="s">
        <v>8136</v>
      </c>
      <c r="G3067" s="191">
        <v>12</v>
      </c>
    </row>
    <row r="3068" spans="1:7" x14ac:dyDescent="0.25">
      <c r="A3068" s="191">
        <v>3067</v>
      </c>
      <c r="B3068" s="191" t="s">
        <v>5847</v>
      </c>
      <c r="C3068" s="191" t="s">
        <v>8133</v>
      </c>
      <c r="D3068" s="191" t="s">
        <v>3160</v>
      </c>
      <c r="E3068" s="191" t="s">
        <v>3186</v>
      </c>
      <c r="F3068" s="191" t="s">
        <v>8136</v>
      </c>
      <c r="G3068" s="191">
        <v>12</v>
      </c>
    </row>
    <row r="3069" spans="1:7" x14ac:dyDescent="0.25">
      <c r="A3069" s="191">
        <v>3068</v>
      </c>
      <c r="B3069" s="191" t="s">
        <v>5847</v>
      </c>
      <c r="C3069" s="191" t="s">
        <v>8133</v>
      </c>
      <c r="D3069" s="191" t="s">
        <v>3160</v>
      </c>
      <c r="E3069" s="191" t="s">
        <v>3186</v>
      </c>
      <c r="F3069" s="191" t="s">
        <v>8136</v>
      </c>
      <c r="G3069" s="191">
        <v>12</v>
      </c>
    </row>
    <row r="3070" spans="1:7" x14ac:dyDescent="0.25">
      <c r="A3070" s="191">
        <v>3069</v>
      </c>
      <c r="B3070" s="191" t="s">
        <v>5847</v>
      </c>
      <c r="C3070" s="191" t="s">
        <v>8133</v>
      </c>
      <c r="D3070" s="191" t="s">
        <v>3160</v>
      </c>
      <c r="E3070" s="191" t="s">
        <v>3186</v>
      </c>
      <c r="F3070" s="191" t="s">
        <v>8136</v>
      </c>
      <c r="G3070" s="191">
        <v>12</v>
      </c>
    </row>
    <row r="3071" spans="1:7" x14ac:dyDescent="0.25">
      <c r="A3071" s="191">
        <v>3070</v>
      </c>
      <c r="B3071" s="191" t="s">
        <v>5847</v>
      </c>
      <c r="C3071" s="191" t="s">
        <v>8133</v>
      </c>
      <c r="D3071" s="191" t="s">
        <v>3160</v>
      </c>
      <c r="E3071" s="191" t="s">
        <v>3186</v>
      </c>
      <c r="F3071" s="191" t="s">
        <v>8136</v>
      </c>
      <c r="G3071" s="191">
        <v>12</v>
      </c>
    </row>
    <row r="3072" spans="1:7" x14ac:dyDescent="0.25">
      <c r="A3072" s="191">
        <v>3071</v>
      </c>
      <c r="B3072" s="191" t="s">
        <v>5847</v>
      </c>
      <c r="C3072" s="191" t="s">
        <v>8133</v>
      </c>
      <c r="D3072" s="191" t="s">
        <v>3160</v>
      </c>
      <c r="E3072" s="191" t="s">
        <v>3186</v>
      </c>
      <c r="F3072" s="191" t="s">
        <v>8136</v>
      </c>
      <c r="G3072" s="191">
        <v>12</v>
      </c>
    </row>
    <row r="3073" spans="1:7" x14ac:dyDescent="0.25">
      <c r="A3073" s="191">
        <v>3072</v>
      </c>
      <c r="B3073" s="191" t="s">
        <v>5847</v>
      </c>
      <c r="C3073" s="191" t="s">
        <v>8133</v>
      </c>
      <c r="D3073" s="191" t="s">
        <v>3160</v>
      </c>
      <c r="E3073" s="191" t="s">
        <v>3186</v>
      </c>
      <c r="F3073" s="191" t="s">
        <v>8136</v>
      </c>
      <c r="G3073" s="191">
        <v>12</v>
      </c>
    </row>
    <row r="3074" spans="1:7" x14ac:dyDescent="0.25">
      <c r="A3074" s="191">
        <v>3073</v>
      </c>
      <c r="B3074" s="191" t="s">
        <v>5847</v>
      </c>
      <c r="C3074" s="191" t="s">
        <v>8133</v>
      </c>
      <c r="D3074" s="191" t="s">
        <v>3160</v>
      </c>
      <c r="E3074" s="191" t="s">
        <v>3186</v>
      </c>
      <c r="F3074" s="191" t="s">
        <v>8136</v>
      </c>
      <c r="G3074" s="191">
        <v>12</v>
      </c>
    </row>
    <row r="3075" spans="1:7" x14ac:dyDescent="0.25">
      <c r="A3075" s="191">
        <v>3074</v>
      </c>
      <c r="B3075" s="191" t="s">
        <v>5847</v>
      </c>
      <c r="C3075" s="191" t="s">
        <v>8133</v>
      </c>
      <c r="D3075" s="191" t="s">
        <v>3160</v>
      </c>
      <c r="E3075" s="191" t="s">
        <v>3186</v>
      </c>
      <c r="F3075" s="191" t="s">
        <v>8136</v>
      </c>
      <c r="G3075" s="191">
        <v>12</v>
      </c>
    </row>
    <row r="3076" spans="1:7" x14ac:dyDescent="0.25">
      <c r="A3076" s="191">
        <v>3075</v>
      </c>
      <c r="B3076" s="191" t="s">
        <v>5847</v>
      </c>
      <c r="C3076" s="191" t="s">
        <v>8133</v>
      </c>
      <c r="D3076" s="191" t="s">
        <v>3160</v>
      </c>
      <c r="E3076" s="191" t="s">
        <v>3186</v>
      </c>
      <c r="F3076" s="191" t="s">
        <v>8136</v>
      </c>
      <c r="G3076" s="191">
        <v>12</v>
      </c>
    </row>
    <row r="3077" spans="1:7" x14ac:dyDescent="0.25">
      <c r="A3077" s="191">
        <v>3076</v>
      </c>
      <c r="B3077" s="191" t="s">
        <v>5847</v>
      </c>
      <c r="C3077" s="191" t="s">
        <v>8133</v>
      </c>
      <c r="D3077" s="191" t="s">
        <v>3160</v>
      </c>
      <c r="E3077" s="191" t="s">
        <v>3186</v>
      </c>
      <c r="F3077" s="191" t="s">
        <v>8136</v>
      </c>
      <c r="G3077" s="191">
        <v>12</v>
      </c>
    </row>
    <row r="3078" spans="1:7" x14ac:dyDescent="0.25">
      <c r="A3078" s="191">
        <v>3077</v>
      </c>
      <c r="B3078" s="191" t="s">
        <v>5847</v>
      </c>
      <c r="C3078" s="191" t="s">
        <v>8133</v>
      </c>
      <c r="D3078" s="191" t="s">
        <v>3160</v>
      </c>
      <c r="E3078" s="191" t="s">
        <v>3186</v>
      </c>
      <c r="F3078" s="191" t="s">
        <v>8136</v>
      </c>
      <c r="G3078" s="191">
        <v>12</v>
      </c>
    </row>
    <row r="3079" spans="1:7" x14ac:dyDescent="0.25">
      <c r="A3079" s="191">
        <v>3078</v>
      </c>
      <c r="B3079" s="191" t="s">
        <v>5847</v>
      </c>
      <c r="C3079" s="191" t="s">
        <v>8133</v>
      </c>
      <c r="D3079" s="191" t="s">
        <v>3160</v>
      </c>
      <c r="E3079" s="191" t="s">
        <v>3186</v>
      </c>
      <c r="F3079" s="191" t="s">
        <v>8136</v>
      </c>
      <c r="G3079" s="191">
        <v>12</v>
      </c>
    </row>
    <row r="3080" spans="1:7" x14ac:dyDescent="0.25">
      <c r="A3080" s="191">
        <v>3079</v>
      </c>
      <c r="B3080" s="191" t="s">
        <v>5847</v>
      </c>
      <c r="C3080" s="191" t="s">
        <v>8133</v>
      </c>
      <c r="D3080" s="191" t="s">
        <v>3160</v>
      </c>
      <c r="E3080" s="191" t="s">
        <v>3186</v>
      </c>
      <c r="F3080" s="191" t="s">
        <v>8136</v>
      </c>
      <c r="G3080" s="191">
        <v>12</v>
      </c>
    </row>
    <row r="3081" spans="1:7" x14ac:dyDescent="0.25">
      <c r="A3081" s="191">
        <v>3080</v>
      </c>
      <c r="B3081" s="191" t="s">
        <v>5847</v>
      </c>
      <c r="C3081" s="191" t="s">
        <v>8133</v>
      </c>
      <c r="D3081" s="191" t="s">
        <v>3160</v>
      </c>
      <c r="E3081" s="191" t="s">
        <v>3186</v>
      </c>
      <c r="F3081" s="191" t="s">
        <v>8136</v>
      </c>
      <c r="G3081" s="191">
        <v>12</v>
      </c>
    </row>
    <row r="3082" spans="1:7" x14ac:dyDescent="0.25">
      <c r="A3082" s="191">
        <v>3081</v>
      </c>
      <c r="B3082" s="191" t="s">
        <v>5847</v>
      </c>
      <c r="C3082" s="191" t="s">
        <v>8133</v>
      </c>
      <c r="D3082" s="191" t="s">
        <v>3160</v>
      </c>
      <c r="E3082" s="191" t="s">
        <v>3186</v>
      </c>
      <c r="F3082" s="191" t="s">
        <v>8136</v>
      </c>
      <c r="G3082" s="191">
        <v>12</v>
      </c>
    </row>
    <row r="3083" spans="1:7" x14ac:dyDescent="0.25">
      <c r="A3083" s="191">
        <v>3082</v>
      </c>
      <c r="B3083" s="191" t="s">
        <v>5847</v>
      </c>
      <c r="C3083" s="191" t="s">
        <v>8133</v>
      </c>
      <c r="D3083" s="191" t="s">
        <v>3160</v>
      </c>
      <c r="E3083" s="191" t="s">
        <v>3186</v>
      </c>
      <c r="F3083" s="191" t="s">
        <v>8136</v>
      </c>
      <c r="G3083" s="191">
        <v>12</v>
      </c>
    </row>
    <row r="3084" spans="1:7" x14ac:dyDescent="0.25">
      <c r="A3084" s="191">
        <v>3083</v>
      </c>
      <c r="B3084" s="191" t="s">
        <v>5847</v>
      </c>
      <c r="C3084" s="191" t="s">
        <v>8133</v>
      </c>
      <c r="D3084" s="191" t="s">
        <v>3160</v>
      </c>
      <c r="E3084" s="191" t="s">
        <v>3186</v>
      </c>
      <c r="F3084" s="191" t="s">
        <v>8136</v>
      </c>
      <c r="G3084" s="191">
        <v>12</v>
      </c>
    </row>
    <row r="3085" spans="1:7" x14ac:dyDescent="0.25">
      <c r="A3085" s="191">
        <v>3084</v>
      </c>
      <c r="B3085" s="191" t="s">
        <v>5847</v>
      </c>
      <c r="C3085" s="191" t="s">
        <v>8133</v>
      </c>
      <c r="D3085" s="191" t="s">
        <v>3160</v>
      </c>
      <c r="E3085" s="191" t="s">
        <v>3186</v>
      </c>
      <c r="F3085" s="191" t="s">
        <v>8136</v>
      </c>
      <c r="G3085" s="191">
        <v>12</v>
      </c>
    </row>
    <row r="3086" spans="1:7" x14ac:dyDescent="0.25">
      <c r="A3086" s="191">
        <v>3085</v>
      </c>
      <c r="B3086" s="191" t="s">
        <v>5847</v>
      </c>
      <c r="C3086" s="191" t="s">
        <v>8133</v>
      </c>
      <c r="D3086" s="191" t="s">
        <v>3160</v>
      </c>
      <c r="E3086" s="191" t="s">
        <v>3186</v>
      </c>
      <c r="F3086" s="191" t="s">
        <v>8136</v>
      </c>
      <c r="G3086" s="191">
        <v>12</v>
      </c>
    </row>
    <row r="3087" spans="1:7" x14ac:dyDescent="0.25">
      <c r="A3087" s="191">
        <v>3086</v>
      </c>
      <c r="B3087" s="191" t="s">
        <v>5847</v>
      </c>
      <c r="C3087" s="191" t="s">
        <v>8133</v>
      </c>
      <c r="D3087" s="191" t="s">
        <v>3160</v>
      </c>
      <c r="E3087" s="191" t="s">
        <v>3186</v>
      </c>
      <c r="F3087" s="191" t="s">
        <v>8136</v>
      </c>
      <c r="G3087" s="191">
        <v>12</v>
      </c>
    </row>
    <row r="3088" spans="1:7" x14ac:dyDescent="0.25">
      <c r="A3088" s="191">
        <v>3087</v>
      </c>
      <c r="B3088" s="191" t="s">
        <v>5847</v>
      </c>
      <c r="C3088" s="191" t="s">
        <v>8133</v>
      </c>
      <c r="D3088" s="191" t="s">
        <v>3160</v>
      </c>
      <c r="E3088" s="191" t="s">
        <v>3186</v>
      </c>
      <c r="F3088" s="191" t="s">
        <v>8136</v>
      </c>
      <c r="G3088" s="191">
        <v>12</v>
      </c>
    </row>
    <row r="3089" spans="1:7" x14ac:dyDescent="0.25">
      <c r="A3089" s="191">
        <v>3088</v>
      </c>
      <c r="B3089" s="191" t="s">
        <v>5847</v>
      </c>
      <c r="C3089" s="191" t="s">
        <v>8133</v>
      </c>
      <c r="D3089" s="191" t="s">
        <v>3160</v>
      </c>
      <c r="E3089" s="191" t="s">
        <v>3186</v>
      </c>
      <c r="F3089" s="191" t="s">
        <v>8136</v>
      </c>
      <c r="G3089" s="191">
        <v>12</v>
      </c>
    </row>
    <row r="3090" spans="1:7" x14ac:dyDescent="0.25">
      <c r="A3090" s="191">
        <v>3089</v>
      </c>
      <c r="B3090" s="191" t="s">
        <v>5847</v>
      </c>
      <c r="C3090" s="191" t="s">
        <v>8133</v>
      </c>
      <c r="D3090" s="191" t="s">
        <v>3160</v>
      </c>
      <c r="E3090" s="191" t="s">
        <v>3186</v>
      </c>
      <c r="F3090" s="191" t="s">
        <v>8136</v>
      </c>
      <c r="G3090" s="191">
        <v>12</v>
      </c>
    </row>
    <row r="3091" spans="1:7" x14ac:dyDescent="0.25">
      <c r="A3091" s="191">
        <v>3090</v>
      </c>
      <c r="B3091" s="191" t="s">
        <v>5847</v>
      </c>
      <c r="C3091" s="191" t="s">
        <v>8133</v>
      </c>
      <c r="D3091" s="191" t="s">
        <v>3160</v>
      </c>
      <c r="E3091" s="191" t="s">
        <v>3186</v>
      </c>
      <c r="F3091" s="191" t="s">
        <v>8136</v>
      </c>
      <c r="G3091" s="191">
        <v>12</v>
      </c>
    </row>
    <row r="3092" spans="1:7" x14ac:dyDescent="0.25">
      <c r="A3092" s="191">
        <v>3091</v>
      </c>
      <c r="B3092" s="191" t="s">
        <v>5847</v>
      </c>
      <c r="C3092" s="191" t="s">
        <v>8133</v>
      </c>
      <c r="D3092" s="191" t="s">
        <v>3160</v>
      </c>
      <c r="E3092" s="191" t="s">
        <v>3186</v>
      </c>
      <c r="F3092" s="191" t="s">
        <v>8136</v>
      </c>
      <c r="G3092" s="191">
        <v>12</v>
      </c>
    </row>
    <row r="3093" spans="1:7" x14ac:dyDescent="0.25">
      <c r="A3093" s="191">
        <v>3092</v>
      </c>
      <c r="B3093" s="191" t="s">
        <v>5847</v>
      </c>
      <c r="C3093" s="191" t="s">
        <v>8133</v>
      </c>
      <c r="D3093" s="191" t="s">
        <v>3160</v>
      </c>
      <c r="E3093" s="191" t="s">
        <v>3186</v>
      </c>
      <c r="F3093" s="191" t="s">
        <v>8136</v>
      </c>
      <c r="G3093" s="191">
        <v>12</v>
      </c>
    </row>
    <row r="3094" spans="1:7" x14ac:dyDescent="0.25">
      <c r="A3094" s="191">
        <v>3093</v>
      </c>
      <c r="B3094" s="191" t="s">
        <v>5847</v>
      </c>
      <c r="C3094" s="191" t="s">
        <v>8133</v>
      </c>
      <c r="D3094" s="191" t="s">
        <v>3160</v>
      </c>
      <c r="E3094" s="191" t="s">
        <v>3186</v>
      </c>
      <c r="F3094" s="191" t="s">
        <v>8136</v>
      </c>
      <c r="G3094" s="191">
        <v>12</v>
      </c>
    </row>
    <row r="3095" spans="1:7" x14ac:dyDescent="0.25">
      <c r="A3095" s="191">
        <v>3094</v>
      </c>
      <c r="B3095" s="191" t="s">
        <v>5847</v>
      </c>
      <c r="C3095" s="191" t="s">
        <v>8133</v>
      </c>
      <c r="D3095" s="191" t="s">
        <v>3160</v>
      </c>
      <c r="E3095" s="191" t="s">
        <v>3186</v>
      </c>
      <c r="F3095" s="191" t="s">
        <v>8136</v>
      </c>
      <c r="G3095" s="191">
        <v>12</v>
      </c>
    </row>
    <row r="3096" spans="1:7" x14ac:dyDescent="0.25">
      <c r="A3096" s="191">
        <v>3095</v>
      </c>
      <c r="B3096" s="191" t="s">
        <v>5847</v>
      </c>
      <c r="C3096" s="191" t="s">
        <v>8133</v>
      </c>
      <c r="D3096" s="191" t="s">
        <v>3160</v>
      </c>
      <c r="E3096" s="191" t="s">
        <v>3186</v>
      </c>
      <c r="F3096" s="191" t="s">
        <v>8136</v>
      </c>
      <c r="G3096" s="191">
        <v>12</v>
      </c>
    </row>
    <row r="3097" spans="1:7" x14ac:dyDescent="0.25">
      <c r="A3097" s="191">
        <v>3096</v>
      </c>
      <c r="B3097" s="191" t="s">
        <v>5847</v>
      </c>
      <c r="C3097" s="191" t="s">
        <v>8133</v>
      </c>
      <c r="D3097" s="191" t="s">
        <v>3160</v>
      </c>
      <c r="E3097" s="191" t="s">
        <v>3186</v>
      </c>
      <c r="F3097" s="191" t="s">
        <v>8136</v>
      </c>
      <c r="G3097" s="191">
        <v>12</v>
      </c>
    </row>
    <row r="3098" spans="1:7" x14ac:dyDescent="0.25">
      <c r="A3098" s="191">
        <v>3097</v>
      </c>
      <c r="B3098" s="191" t="s">
        <v>5847</v>
      </c>
      <c r="C3098" s="191" t="s">
        <v>8133</v>
      </c>
      <c r="D3098" s="191" t="s">
        <v>3160</v>
      </c>
      <c r="E3098" s="191" t="s">
        <v>3186</v>
      </c>
      <c r="F3098" s="191" t="s">
        <v>8136</v>
      </c>
      <c r="G3098" s="191">
        <v>12</v>
      </c>
    </row>
    <row r="3099" spans="1:7" x14ac:dyDescent="0.25">
      <c r="A3099" s="191">
        <v>3098</v>
      </c>
      <c r="B3099" s="191" t="s">
        <v>5847</v>
      </c>
      <c r="C3099" s="191" t="s">
        <v>8133</v>
      </c>
      <c r="D3099" s="191" t="s">
        <v>3160</v>
      </c>
      <c r="E3099" s="191" t="s">
        <v>3186</v>
      </c>
      <c r="F3099" s="191" t="s">
        <v>8136</v>
      </c>
      <c r="G3099" s="191">
        <v>12</v>
      </c>
    </row>
    <row r="3100" spans="1:7" x14ac:dyDescent="0.25">
      <c r="A3100" s="191">
        <v>3099</v>
      </c>
      <c r="B3100" s="191" t="s">
        <v>5847</v>
      </c>
      <c r="C3100" s="191" t="s">
        <v>8133</v>
      </c>
      <c r="D3100" s="191" t="s">
        <v>3160</v>
      </c>
      <c r="E3100" s="191" t="s">
        <v>3186</v>
      </c>
      <c r="F3100" s="191" t="s">
        <v>8136</v>
      </c>
      <c r="G3100" s="191">
        <v>12</v>
      </c>
    </row>
    <row r="3101" spans="1:7" x14ac:dyDescent="0.25">
      <c r="A3101" s="191">
        <v>3100</v>
      </c>
      <c r="B3101" s="191" t="s">
        <v>5847</v>
      </c>
      <c r="C3101" s="191" t="s">
        <v>8133</v>
      </c>
      <c r="D3101" s="191" t="s">
        <v>3160</v>
      </c>
      <c r="E3101" s="191" t="s">
        <v>3186</v>
      </c>
      <c r="F3101" s="191" t="s">
        <v>8136</v>
      </c>
      <c r="G3101" s="191">
        <v>12</v>
      </c>
    </row>
    <row r="3102" spans="1:7" x14ac:dyDescent="0.25">
      <c r="A3102" s="191">
        <v>3101</v>
      </c>
      <c r="B3102" s="191" t="s">
        <v>5847</v>
      </c>
      <c r="C3102" s="191" t="s">
        <v>8133</v>
      </c>
      <c r="D3102" s="191" t="s">
        <v>3160</v>
      </c>
      <c r="E3102" s="191" t="s">
        <v>3186</v>
      </c>
      <c r="F3102" s="191" t="s">
        <v>8136</v>
      </c>
      <c r="G3102" s="191">
        <v>12</v>
      </c>
    </row>
    <row r="3103" spans="1:7" x14ac:dyDescent="0.25">
      <c r="A3103" s="191">
        <v>3102</v>
      </c>
      <c r="B3103" s="191" t="s">
        <v>5847</v>
      </c>
      <c r="C3103" s="191" t="s">
        <v>8133</v>
      </c>
      <c r="D3103" s="191" t="s">
        <v>3160</v>
      </c>
      <c r="E3103" s="191" t="s">
        <v>3186</v>
      </c>
      <c r="F3103" s="191" t="s">
        <v>8136</v>
      </c>
      <c r="G3103" s="191">
        <v>12</v>
      </c>
    </row>
    <row r="3104" spans="1:7" x14ac:dyDescent="0.25">
      <c r="A3104" s="191">
        <v>3103</v>
      </c>
      <c r="B3104" s="191" t="s">
        <v>5847</v>
      </c>
      <c r="C3104" s="191" t="s">
        <v>8133</v>
      </c>
      <c r="D3104" s="191" t="s">
        <v>3160</v>
      </c>
      <c r="E3104" s="191" t="s">
        <v>3186</v>
      </c>
      <c r="F3104" s="191" t="s">
        <v>8136</v>
      </c>
      <c r="G3104" s="191">
        <v>12</v>
      </c>
    </row>
    <row r="3105" spans="1:7" x14ac:dyDescent="0.25">
      <c r="A3105" s="191">
        <v>3104</v>
      </c>
      <c r="B3105" s="191" t="s">
        <v>5847</v>
      </c>
      <c r="C3105" s="191" t="s">
        <v>8133</v>
      </c>
      <c r="D3105" s="191" t="s">
        <v>3160</v>
      </c>
      <c r="E3105" s="191" t="s">
        <v>3186</v>
      </c>
      <c r="F3105" s="191" t="s">
        <v>8136</v>
      </c>
      <c r="G3105" s="191">
        <v>12</v>
      </c>
    </row>
    <row r="3106" spans="1:7" x14ac:dyDescent="0.25">
      <c r="A3106" s="191">
        <v>3105</v>
      </c>
      <c r="B3106" s="191" t="s">
        <v>5847</v>
      </c>
      <c r="C3106" s="191" t="s">
        <v>8133</v>
      </c>
      <c r="D3106" s="191" t="s">
        <v>3160</v>
      </c>
      <c r="E3106" s="191" t="s">
        <v>3186</v>
      </c>
      <c r="F3106" s="191" t="s">
        <v>8136</v>
      </c>
      <c r="G3106" s="191">
        <v>12</v>
      </c>
    </row>
    <row r="3107" spans="1:7" x14ac:dyDescent="0.25">
      <c r="A3107" s="191">
        <v>3106</v>
      </c>
      <c r="B3107" s="191" t="s">
        <v>5847</v>
      </c>
      <c r="C3107" s="191" t="s">
        <v>8133</v>
      </c>
      <c r="D3107" s="191" t="s">
        <v>3160</v>
      </c>
      <c r="E3107" s="191" t="s">
        <v>3186</v>
      </c>
      <c r="F3107" s="191" t="s">
        <v>8136</v>
      </c>
      <c r="G3107" s="191">
        <v>12</v>
      </c>
    </row>
    <row r="3108" spans="1:7" x14ac:dyDescent="0.25">
      <c r="A3108" s="191">
        <v>3107</v>
      </c>
      <c r="B3108" s="191" t="s">
        <v>5847</v>
      </c>
      <c r="C3108" s="191" t="s">
        <v>8133</v>
      </c>
      <c r="D3108" s="191" t="s">
        <v>3160</v>
      </c>
      <c r="E3108" s="191" t="s">
        <v>3186</v>
      </c>
      <c r="F3108" s="191" t="s">
        <v>8136</v>
      </c>
      <c r="G3108" s="191">
        <v>12</v>
      </c>
    </row>
    <row r="3109" spans="1:7" x14ac:dyDescent="0.25">
      <c r="A3109" s="191">
        <v>3108</v>
      </c>
      <c r="B3109" s="191" t="s">
        <v>5847</v>
      </c>
      <c r="C3109" s="191" t="s">
        <v>8133</v>
      </c>
      <c r="D3109" s="191" t="s">
        <v>3160</v>
      </c>
      <c r="E3109" s="191" t="s">
        <v>3186</v>
      </c>
      <c r="F3109" s="191" t="s">
        <v>8136</v>
      </c>
      <c r="G3109" s="191">
        <v>12</v>
      </c>
    </row>
    <row r="3110" spans="1:7" x14ac:dyDescent="0.25">
      <c r="A3110" s="191">
        <v>3109</v>
      </c>
      <c r="B3110" s="191" t="s">
        <v>5847</v>
      </c>
      <c r="C3110" s="191" t="s">
        <v>8133</v>
      </c>
      <c r="D3110" s="191" t="s">
        <v>3160</v>
      </c>
      <c r="E3110" s="191" t="s">
        <v>3186</v>
      </c>
      <c r="F3110" s="191" t="s">
        <v>8136</v>
      </c>
      <c r="G3110" s="191">
        <v>12</v>
      </c>
    </row>
    <row r="3111" spans="1:7" x14ac:dyDescent="0.25">
      <c r="A3111" s="191">
        <v>3110</v>
      </c>
      <c r="B3111" s="191" t="s">
        <v>5847</v>
      </c>
      <c r="C3111" s="191" t="s">
        <v>8133</v>
      </c>
      <c r="D3111" s="191" t="s">
        <v>3160</v>
      </c>
      <c r="E3111" s="191" t="s">
        <v>3186</v>
      </c>
      <c r="F3111" s="191" t="s">
        <v>8136</v>
      </c>
      <c r="G3111" s="191">
        <v>12</v>
      </c>
    </row>
    <row r="3112" spans="1:7" x14ac:dyDescent="0.25">
      <c r="A3112" s="191">
        <v>3111</v>
      </c>
      <c r="B3112" s="191" t="s">
        <v>5847</v>
      </c>
      <c r="C3112" s="191" t="s">
        <v>8133</v>
      </c>
      <c r="D3112" s="191" t="s">
        <v>3160</v>
      </c>
      <c r="E3112" s="191" t="s">
        <v>3186</v>
      </c>
      <c r="F3112" s="191" t="s">
        <v>8136</v>
      </c>
      <c r="G3112" s="191">
        <v>12</v>
      </c>
    </row>
    <row r="3113" spans="1:7" x14ac:dyDescent="0.25">
      <c r="A3113" s="191">
        <v>3112</v>
      </c>
      <c r="B3113" s="191" t="s">
        <v>5847</v>
      </c>
      <c r="C3113" s="191" t="s">
        <v>8133</v>
      </c>
      <c r="D3113" s="191" t="s">
        <v>3160</v>
      </c>
      <c r="E3113" s="191" t="s">
        <v>3186</v>
      </c>
      <c r="F3113" s="191" t="s">
        <v>8136</v>
      </c>
      <c r="G3113" s="191">
        <v>12</v>
      </c>
    </row>
    <row r="3114" spans="1:7" x14ac:dyDescent="0.25">
      <c r="A3114" s="191">
        <v>3113</v>
      </c>
      <c r="B3114" s="191" t="s">
        <v>5847</v>
      </c>
      <c r="C3114" s="191" t="s">
        <v>8133</v>
      </c>
      <c r="D3114" s="191" t="s">
        <v>3160</v>
      </c>
      <c r="E3114" s="191" t="s">
        <v>3186</v>
      </c>
      <c r="F3114" s="191" t="s">
        <v>8136</v>
      </c>
      <c r="G3114" s="191">
        <v>12</v>
      </c>
    </row>
    <row r="3115" spans="1:7" x14ac:dyDescent="0.25">
      <c r="A3115" s="191">
        <v>3114</v>
      </c>
      <c r="B3115" s="191" t="s">
        <v>5847</v>
      </c>
      <c r="C3115" s="191" t="s">
        <v>8133</v>
      </c>
      <c r="D3115" s="191" t="s">
        <v>3160</v>
      </c>
      <c r="E3115" s="191" t="s">
        <v>3186</v>
      </c>
      <c r="F3115" s="191" t="s">
        <v>8136</v>
      </c>
      <c r="G3115" s="191">
        <v>12</v>
      </c>
    </row>
    <row r="3116" spans="1:7" x14ac:dyDescent="0.25">
      <c r="A3116" s="191">
        <v>3115</v>
      </c>
      <c r="B3116" s="191" t="s">
        <v>5847</v>
      </c>
      <c r="C3116" s="191" t="s">
        <v>8133</v>
      </c>
      <c r="D3116" s="191" t="s">
        <v>3160</v>
      </c>
      <c r="E3116" s="191" t="s">
        <v>3186</v>
      </c>
      <c r="F3116" s="191" t="s">
        <v>8136</v>
      </c>
      <c r="G3116" s="191">
        <v>12</v>
      </c>
    </row>
    <row r="3117" spans="1:7" x14ac:dyDescent="0.25">
      <c r="A3117" s="191">
        <v>3116</v>
      </c>
      <c r="B3117" s="191" t="s">
        <v>5847</v>
      </c>
      <c r="C3117" s="191" t="s">
        <v>8133</v>
      </c>
      <c r="D3117" s="191" t="s">
        <v>3160</v>
      </c>
      <c r="E3117" s="191" t="s">
        <v>3186</v>
      </c>
      <c r="F3117" s="191" t="s">
        <v>8136</v>
      </c>
      <c r="G3117" s="191">
        <v>12</v>
      </c>
    </row>
    <row r="3118" spans="1:7" x14ac:dyDescent="0.25">
      <c r="A3118" s="191">
        <v>3117</v>
      </c>
      <c r="B3118" s="191" t="s">
        <v>5847</v>
      </c>
      <c r="C3118" s="191" t="s">
        <v>8133</v>
      </c>
      <c r="D3118" s="191" t="s">
        <v>3160</v>
      </c>
      <c r="E3118" s="191" t="s">
        <v>3186</v>
      </c>
      <c r="F3118" s="191" t="s">
        <v>8136</v>
      </c>
      <c r="G3118" s="191">
        <v>12</v>
      </c>
    </row>
    <row r="3119" spans="1:7" x14ac:dyDescent="0.25">
      <c r="A3119" s="191">
        <v>3118</v>
      </c>
      <c r="B3119" s="191" t="s">
        <v>5847</v>
      </c>
      <c r="C3119" s="191" t="s">
        <v>8133</v>
      </c>
      <c r="D3119" s="191" t="s">
        <v>3160</v>
      </c>
      <c r="E3119" s="191" t="s">
        <v>3186</v>
      </c>
      <c r="F3119" s="191" t="s">
        <v>8136</v>
      </c>
      <c r="G3119" s="191">
        <v>12</v>
      </c>
    </row>
    <row r="3120" spans="1:7" x14ac:dyDescent="0.25">
      <c r="A3120" s="191">
        <v>3119</v>
      </c>
      <c r="B3120" s="191" t="s">
        <v>5847</v>
      </c>
      <c r="C3120" s="191" t="s">
        <v>8133</v>
      </c>
      <c r="D3120" s="191" t="s">
        <v>3160</v>
      </c>
      <c r="E3120" s="191" t="s">
        <v>3186</v>
      </c>
      <c r="F3120" s="191" t="s">
        <v>8136</v>
      </c>
      <c r="G3120" s="191">
        <v>12</v>
      </c>
    </row>
    <row r="3121" spans="1:7" x14ac:dyDescent="0.25">
      <c r="A3121" s="191">
        <v>3120</v>
      </c>
      <c r="B3121" s="191" t="s">
        <v>5847</v>
      </c>
      <c r="C3121" s="191" t="s">
        <v>8133</v>
      </c>
      <c r="D3121" s="191" t="s">
        <v>3160</v>
      </c>
      <c r="E3121" s="191" t="s">
        <v>3186</v>
      </c>
      <c r="F3121" s="191" t="s">
        <v>8136</v>
      </c>
      <c r="G3121" s="191">
        <v>12</v>
      </c>
    </row>
    <row r="3122" spans="1:7" x14ac:dyDescent="0.25">
      <c r="A3122" s="191">
        <v>3121</v>
      </c>
      <c r="B3122" s="191" t="s">
        <v>5847</v>
      </c>
      <c r="C3122" s="191" t="s">
        <v>8133</v>
      </c>
      <c r="D3122" s="191" t="s">
        <v>3160</v>
      </c>
      <c r="E3122" s="191" t="s">
        <v>3186</v>
      </c>
      <c r="F3122" s="191" t="s">
        <v>8136</v>
      </c>
      <c r="G3122" s="191">
        <v>12</v>
      </c>
    </row>
    <row r="3123" spans="1:7" x14ac:dyDescent="0.25">
      <c r="A3123" s="191">
        <v>3122</v>
      </c>
      <c r="B3123" s="191" t="s">
        <v>5847</v>
      </c>
      <c r="C3123" s="191" t="s">
        <v>8133</v>
      </c>
      <c r="D3123" s="191" t="s">
        <v>3160</v>
      </c>
      <c r="E3123" s="191" t="s">
        <v>3186</v>
      </c>
      <c r="F3123" s="191" t="s">
        <v>8136</v>
      </c>
      <c r="G3123" s="191">
        <v>12</v>
      </c>
    </row>
    <row r="3124" spans="1:7" x14ac:dyDescent="0.25">
      <c r="A3124" s="191">
        <v>3123</v>
      </c>
      <c r="B3124" s="191" t="s">
        <v>5847</v>
      </c>
      <c r="C3124" s="191" t="s">
        <v>8133</v>
      </c>
      <c r="D3124" s="191" t="s">
        <v>3160</v>
      </c>
      <c r="E3124" s="191" t="s">
        <v>3186</v>
      </c>
      <c r="F3124" s="191" t="s">
        <v>8136</v>
      </c>
      <c r="G3124" s="191">
        <v>12</v>
      </c>
    </row>
    <row r="3125" spans="1:7" x14ac:dyDescent="0.25">
      <c r="A3125" s="191">
        <v>3124</v>
      </c>
      <c r="B3125" s="191" t="s">
        <v>5847</v>
      </c>
      <c r="C3125" s="191" t="s">
        <v>8133</v>
      </c>
      <c r="D3125" s="191" t="s">
        <v>3160</v>
      </c>
      <c r="E3125" s="191" t="s">
        <v>3186</v>
      </c>
      <c r="F3125" s="191" t="s">
        <v>8136</v>
      </c>
      <c r="G3125" s="191">
        <v>12</v>
      </c>
    </row>
    <row r="3126" spans="1:7" x14ac:dyDescent="0.25">
      <c r="A3126" s="191">
        <v>3125</v>
      </c>
      <c r="B3126" s="191" t="s">
        <v>5847</v>
      </c>
      <c r="C3126" s="191" t="s">
        <v>8133</v>
      </c>
      <c r="D3126" s="191" t="s">
        <v>3160</v>
      </c>
      <c r="E3126" s="191" t="s">
        <v>3186</v>
      </c>
      <c r="F3126" s="191" t="s">
        <v>8136</v>
      </c>
      <c r="G3126" s="191">
        <v>12</v>
      </c>
    </row>
    <row r="3127" spans="1:7" x14ac:dyDescent="0.25">
      <c r="A3127" s="191">
        <v>3126</v>
      </c>
      <c r="B3127" s="191" t="s">
        <v>5847</v>
      </c>
      <c r="C3127" s="191" t="s">
        <v>8133</v>
      </c>
      <c r="D3127" s="191" t="s">
        <v>3160</v>
      </c>
      <c r="E3127" s="191" t="s">
        <v>3186</v>
      </c>
      <c r="F3127" s="191" t="s">
        <v>8136</v>
      </c>
      <c r="G3127" s="191">
        <v>12</v>
      </c>
    </row>
    <row r="3128" spans="1:7" x14ac:dyDescent="0.25">
      <c r="A3128" s="191">
        <v>3127</v>
      </c>
      <c r="B3128" s="191" t="s">
        <v>5847</v>
      </c>
      <c r="C3128" s="191" t="s">
        <v>8133</v>
      </c>
      <c r="D3128" s="191" t="s">
        <v>3160</v>
      </c>
      <c r="E3128" s="191" t="s">
        <v>3186</v>
      </c>
      <c r="F3128" s="191" t="s">
        <v>8136</v>
      </c>
      <c r="G3128" s="191">
        <v>12</v>
      </c>
    </row>
    <row r="3129" spans="1:7" x14ac:dyDescent="0.25">
      <c r="A3129" s="191">
        <v>3128</v>
      </c>
      <c r="B3129" s="191" t="s">
        <v>5847</v>
      </c>
      <c r="C3129" s="191" t="s">
        <v>8133</v>
      </c>
      <c r="D3129" s="191" t="s">
        <v>3160</v>
      </c>
      <c r="E3129" s="191" t="s">
        <v>3186</v>
      </c>
      <c r="F3129" s="191" t="s">
        <v>8136</v>
      </c>
      <c r="G3129" s="191">
        <v>12</v>
      </c>
    </row>
    <row r="3130" spans="1:7" x14ac:dyDescent="0.25">
      <c r="A3130" s="191">
        <v>3129</v>
      </c>
      <c r="B3130" s="191" t="s">
        <v>5847</v>
      </c>
      <c r="C3130" s="191" t="s">
        <v>8133</v>
      </c>
      <c r="D3130" s="191" t="s">
        <v>3160</v>
      </c>
      <c r="E3130" s="191" t="s">
        <v>3186</v>
      </c>
      <c r="F3130" s="191" t="s">
        <v>8136</v>
      </c>
      <c r="G3130" s="191">
        <v>12</v>
      </c>
    </row>
    <row r="3131" spans="1:7" x14ac:dyDescent="0.25">
      <c r="A3131" s="191">
        <v>3130</v>
      </c>
      <c r="B3131" s="191" t="s">
        <v>5847</v>
      </c>
      <c r="C3131" s="191" t="s">
        <v>8133</v>
      </c>
      <c r="D3131" s="191" t="s">
        <v>3160</v>
      </c>
      <c r="E3131" s="191" t="s">
        <v>3186</v>
      </c>
      <c r="F3131" s="191" t="s">
        <v>8136</v>
      </c>
      <c r="G3131" s="191">
        <v>12</v>
      </c>
    </row>
    <row r="3132" spans="1:7" x14ac:dyDescent="0.25">
      <c r="A3132" s="191">
        <v>3131</v>
      </c>
      <c r="B3132" s="191" t="s">
        <v>5847</v>
      </c>
      <c r="C3132" s="191" t="s">
        <v>8133</v>
      </c>
      <c r="D3132" s="191" t="s">
        <v>3160</v>
      </c>
      <c r="E3132" s="191" t="s">
        <v>3186</v>
      </c>
      <c r="F3132" s="191" t="s">
        <v>8136</v>
      </c>
      <c r="G3132" s="191">
        <v>12</v>
      </c>
    </row>
    <row r="3133" spans="1:7" x14ac:dyDescent="0.25">
      <c r="A3133" s="191">
        <v>3132</v>
      </c>
      <c r="B3133" s="191" t="s">
        <v>5847</v>
      </c>
      <c r="C3133" s="191" t="s">
        <v>8133</v>
      </c>
      <c r="D3133" s="191" t="s">
        <v>3160</v>
      </c>
      <c r="E3133" s="191" t="s">
        <v>3186</v>
      </c>
      <c r="F3133" s="191" t="s">
        <v>8136</v>
      </c>
      <c r="G3133" s="191">
        <v>12</v>
      </c>
    </row>
    <row r="3134" spans="1:7" x14ac:dyDescent="0.25">
      <c r="A3134" s="191">
        <v>3133</v>
      </c>
      <c r="B3134" s="191" t="s">
        <v>5847</v>
      </c>
      <c r="C3134" s="191" t="s">
        <v>8133</v>
      </c>
      <c r="D3134" s="191" t="s">
        <v>3160</v>
      </c>
      <c r="E3134" s="191" t="s">
        <v>3186</v>
      </c>
      <c r="F3134" s="191" t="s">
        <v>8136</v>
      </c>
      <c r="G3134" s="191">
        <v>12</v>
      </c>
    </row>
    <row r="3135" spans="1:7" x14ac:dyDescent="0.25">
      <c r="A3135" s="191">
        <v>3134</v>
      </c>
      <c r="B3135" s="191" t="s">
        <v>5847</v>
      </c>
      <c r="C3135" s="191" t="s">
        <v>8133</v>
      </c>
      <c r="D3135" s="191" t="s">
        <v>3160</v>
      </c>
      <c r="E3135" s="191" t="s">
        <v>3186</v>
      </c>
      <c r="F3135" s="191" t="s">
        <v>8136</v>
      </c>
      <c r="G3135" s="191">
        <v>12</v>
      </c>
    </row>
    <row r="3136" spans="1:7" x14ac:dyDescent="0.25">
      <c r="A3136" s="191">
        <v>3135</v>
      </c>
      <c r="B3136" s="191" t="s">
        <v>5847</v>
      </c>
      <c r="C3136" s="191" t="s">
        <v>8133</v>
      </c>
      <c r="D3136" s="191" t="s">
        <v>3160</v>
      </c>
      <c r="E3136" s="191" t="s">
        <v>3186</v>
      </c>
      <c r="F3136" s="191" t="s">
        <v>8136</v>
      </c>
      <c r="G3136" s="191">
        <v>12</v>
      </c>
    </row>
    <row r="3137" spans="1:7" x14ac:dyDescent="0.25">
      <c r="A3137" s="191">
        <v>3136</v>
      </c>
      <c r="B3137" s="191" t="s">
        <v>5847</v>
      </c>
      <c r="C3137" s="191" t="s">
        <v>8133</v>
      </c>
      <c r="D3137" s="191" t="s">
        <v>3160</v>
      </c>
      <c r="E3137" s="191" t="s">
        <v>3186</v>
      </c>
      <c r="F3137" s="191" t="s">
        <v>8136</v>
      </c>
      <c r="G3137" s="191">
        <v>12</v>
      </c>
    </row>
    <row r="3138" spans="1:7" x14ac:dyDescent="0.25">
      <c r="A3138" s="191">
        <v>3137</v>
      </c>
      <c r="B3138" s="191" t="s">
        <v>5847</v>
      </c>
      <c r="C3138" s="191" t="s">
        <v>8133</v>
      </c>
      <c r="D3138" s="191" t="s">
        <v>3160</v>
      </c>
      <c r="E3138" s="191" t="s">
        <v>3186</v>
      </c>
      <c r="F3138" s="191" t="s">
        <v>8136</v>
      </c>
      <c r="G3138" s="191">
        <v>12</v>
      </c>
    </row>
    <row r="3139" spans="1:7" x14ac:dyDescent="0.25">
      <c r="A3139" s="191">
        <v>3138</v>
      </c>
      <c r="B3139" s="191" t="s">
        <v>5847</v>
      </c>
      <c r="C3139" s="191" t="s">
        <v>8133</v>
      </c>
      <c r="D3139" s="191" t="s">
        <v>3160</v>
      </c>
      <c r="E3139" s="191" t="s">
        <v>3186</v>
      </c>
      <c r="F3139" s="191" t="s">
        <v>8136</v>
      </c>
      <c r="G3139" s="191">
        <v>12</v>
      </c>
    </row>
    <row r="3140" spans="1:7" x14ac:dyDescent="0.25">
      <c r="A3140" s="191">
        <v>3139</v>
      </c>
      <c r="B3140" s="191" t="s">
        <v>5847</v>
      </c>
      <c r="C3140" s="191" t="s">
        <v>8133</v>
      </c>
      <c r="D3140" s="191" t="s">
        <v>3160</v>
      </c>
      <c r="E3140" s="191" t="s">
        <v>3186</v>
      </c>
      <c r="F3140" s="191" t="s">
        <v>8136</v>
      </c>
      <c r="G3140" s="191">
        <v>12</v>
      </c>
    </row>
    <row r="3141" spans="1:7" x14ac:dyDescent="0.25">
      <c r="A3141" s="191">
        <v>3140</v>
      </c>
      <c r="B3141" s="191" t="s">
        <v>5847</v>
      </c>
      <c r="C3141" s="191" t="s">
        <v>8133</v>
      </c>
      <c r="D3141" s="191" t="s">
        <v>3160</v>
      </c>
      <c r="E3141" s="191" t="s">
        <v>3186</v>
      </c>
      <c r="F3141" s="191" t="s">
        <v>8136</v>
      </c>
      <c r="G3141" s="191">
        <v>12</v>
      </c>
    </row>
    <row r="3142" spans="1:7" x14ac:dyDescent="0.25">
      <c r="A3142" s="191">
        <v>3141</v>
      </c>
      <c r="B3142" s="191" t="s">
        <v>5847</v>
      </c>
      <c r="C3142" s="191" t="s">
        <v>8133</v>
      </c>
      <c r="D3142" s="191" t="s">
        <v>3160</v>
      </c>
      <c r="E3142" s="191" t="s">
        <v>3186</v>
      </c>
      <c r="F3142" s="191" t="s">
        <v>8136</v>
      </c>
      <c r="G3142" s="191">
        <v>12</v>
      </c>
    </row>
    <row r="3143" spans="1:7" x14ac:dyDescent="0.25">
      <c r="A3143" s="191">
        <v>3142</v>
      </c>
      <c r="B3143" s="191" t="s">
        <v>5847</v>
      </c>
      <c r="C3143" s="191" t="s">
        <v>8133</v>
      </c>
      <c r="D3143" s="191" t="s">
        <v>3160</v>
      </c>
      <c r="E3143" s="191" t="s">
        <v>3186</v>
      </c>
      <c r="F3143" s="191" t="s">
        <v>8136</v>
      </c>
      <c r="G3143" s="191">
        <v>12</v>
      </c>
    </row>
    <row r="3144" spans="1:7" x14ac:dyDescent="0.25">
      <c r="A3144" s="191">
        <v>3143</v>
      </c>
      <c r="B3144" s="191" t="s">
        <v>5847</v>
      </c>
      <c r="C3144" s="191" t="s">
        <v>8133</v>
      </c>
      <c r="D3144" s="191" t="s">
        <v>3160</v>
      </c>
      <c r="E3144" s="191" t="s">
        <v>3186</v>
      </c>
      <c r="F3144" s="191" t="s">
        <v>8136</v>
      </c>
      <c r="G3144" s="191">
        <v>12</v>
      </c>
    </row>
    <row r="3145" spans="1:7" x14ac:dyDescent="0.25">
      <c r="A3145" s="191">
        <v>3144</v>
      </c>
      <c r="B3145" s="191" t="s">
        <v>5847</v>
      </c>
      <c r="C3145" s="191" t="s">
        <v>8133</v>
      </c>
      <c r="D3145" s="191" t="s">
        <v>3160</v>
      </c>
      <c r="E3145" s="191" t="s">
        <v>3186</v>
      </c>
      <c r="F3145" s="191" t="s">
        <v>8136</v>
      </c>
      <c r="G3145" s="191">
        <v>12</v>
      </c>
    </row>
    <row r="3146" spans="1:7" x14ac:dyDescent="0.25">
      <c r="A3146" s="191">
        <v>3145</v>
      </c>
      <c r="B3146" s="191" t="s">
        <v>5847</v>
      </c>
      <c r="C3146" s="191" t="s">
        <v>8133</v>
      </c>
      <c r="D3146" s="191" t="s">
        <v>3160</v>
      </c>
      <c r="E3146" s="191" t="s">
        <v>3186</v>
      </c>
      <c r="F3146" s="191" t="s">
        <v>8136</v>
      </c>
      <c r="G3146" s="191">
        <v>12</v>
      </c>
    </row>
    <row r="3147" spans="1:7" x14ac:dyDescent="0.25">
      <c r="A3147" s="191">
        <v>3146</v>
      </c>
      <c r="B3147" s="191" t="s">
        <v>5847</v>
      </c>
      <c r="C3147" s="191" t="s">
        <v>8133</v>
      </c>
      <c r="D3147" s="191" t="s">
        <v>3160</v>
      </c>
      <c r="E3147" s="191" t="s">
        <v>3186</v>
      </c>
      <c r="F3147" s="191" t="s">
        <v>8136</v>
      </c>
      <c r="G3147" s="191">
        <v>12</v>
      </c>
    </row>
    <row r="3148" spans="1:7" x14ac:dyDescent="0.25">
      <c r="A3148" s="191">
        <v>3147</v>
      </c>
      <c r="B3148" s="191" t="s">
        <v>5847</v>
      </c>
      <c r="C3148" s="191" t="s">
        <v>8133</v>
      </c>
      <c r="D3148" s="191" t="s">
        <v>3160</v>
      </c>
      <c r="E3148" s="191" t="s">
        <v>3186</v>
      </c>
      <c r="F3148" s="191" t="s">
        <v>8136</v>
      </c>
      <c r="G3148" s="191">
        <v>12</v>
      </c>
    </row>
    <row r="3149" spans="1:7" x14ac:dyDescent="0.25">
      <c r="A3149" s="191">
        <v>3148</v>
      </c>
      <c r="B3149" s="191" t="s">
        <v>5847</v>
      </c>
      <c r="C3149" s="191" t="s">
        <v>8133</v>
      </c>
      <c r="D3149" s="191" t="s">
        <v>3160</v>
      </c>
      <c r="E3149" s="191" t="s">
        <v>3186</v>
      </c>
      <c r="F3149" s="191" t="s">
        <v>8136</v>
      </c>
      <c r="G3149" s="191">
        <v>12</v>
      </c>
    </row>
    <row r="3150" spans="1:7" x14ac:dyDescent="0.25">
      <c r="A3150" s="191">
        <v>3149</v>
      </c>
      <c r="B3150" s="191" t="s">
        <v>5847</v>
      </c>
      <c r="C3150" s="191" t="s">
        <v>8133</v>
      </c>
      <c r="D3150" s="191" t="s">
        <v>3160</v>
      </c>
      <c r="E3150" s="191" t="s">
        <v>3186</v>
      </c>
      <c r="F3150" s="191" t="s">
        <v>8136</v>
      </c>
      <c r="G3150" s="191">
        <v>12</v>
      </c>
    </row>
    <row r="3151" spans="1:7" x14ac:dyDescent="0.25">
      <c r="A3151" s="191">
        <v>3150</v>
      </c>
      <c r="B3151" s="191" t="s">
        <v>5847</v>
      </c>
      <c r="C3151" s="191" t="s">
        <v>8133</v>
      </c>
      <c r="D3151" s="191" t="s">
        <v>3160</v>
      </c>
      <c r="E3151" s="191" t="s">
        <v>3186</v>
      </c>
      <c r="F3151" s="191" t="s">
        <v>8136</v>
      </c>
      <c r="G3151" s="191">
        <v>12</v>
      </c>
    </row>
    <row r="3152" spans="1:7" x14ac:dyDescent="0.25">
      <c r="A3152" s="191">
        <v>3151</v>
      </c>
      <c r="B3152" s="191" t="s">
        <v>5847</v>
      </c>
      <c r="C3152" s="191" t="s">
        <v>8133</v>
      </c>
      <c r="D3152" s="191" t="s">
        <v>3160</v>
      </c>
      <c r="E3152" s="191" t="s">
        <v>3186</v>
      </c>
      <c r="F3152" s="191" t="s">
        <v>8136</v>
      </c>
      <c r="G3152" s="191">
        <v>12</v>
      </c>
    </row>
    <row r="3153" spans="1:7" x14ac:dyDescent="0.25">
      <c r="A3153" s="191">
        <v>3152</v>
      </c>
      <c r="B3153" s="191" t="s">
        <v>5847</v>
      </c>
      <c r="C3153" s="191" t="s">
        <v>8133</v>
      </c>
      <c r="D3153" s="191" t="s">
        <v>3160</v>
      </c>
      <c r="E3153" s="191" t="s">
        <v>3186</v>
      </c>
      <c r="F3153" s="191" t="s">
        <v>8136</v>
      </c>
      <c r="G3153" s="191">
        <v>12</v>
      </c>
    </row>
    <row r="3154" spans="1:7" x14ac:dyDescent="0.25">
      <c r="A3154" s="191">
        <v>3153</v>
      </c>
      <c r="B3154" s="191" t="s">
        <v>5847</v>
      </c>
      <c r="C3154" s="191" t="s">
        <v>8133</v>
      </c>
      <c r="D3154" s="191" t="s">
        <v>3160</v>
      </c>
      <c r="E3154" s="191" t="s">
        <v>3186</v>
      </c>
      <c r="F3154" s="191" t="s">
        <v>8136</v>
      </c>
      <c r="G3154" s="191">
        <v>12</v>
      </c>
    </row>
    <row r="3155" spans="1:7" x14ac:dyDescent="0.25">
      <c r="A3155" s="191">
        <v>3154</v>
      </c>
      <c r="B3155" s="191" t="s">
        <v>5847</v>
      </c>
      <c r="C3155" s="191" t="s">
        <v>8133</v>
      </c>
      <c r="D3155" s="191" t="s">
        <v>3160</v>
      </c>
      <c r="E3155" s="191" t="s">
        <v>3186</v>
      </c>
      <c r="F3155" s="191" t="s">
        <v>8136</v>
      </c>
      <c r="G3155" s="191">
        <v>12</v>
      </c>
    </row>
    <row r="3156" spans="1:7" x14ac:dyDescent="0.25">
      <c r="A3156" s="191">
        <v>3155</v>
      </c>
      <c r="B3156" s="191" t="s">
        <v>5847</v>
      </c>
      <c r="C3156" s="191" t="s">
        <v>8133</v>
      </c>
      <c r="D3156" s="191" t="s">
        <v>3160</v>
      </c>
      <c r="E3156" s="191" t="s">
        <v>3186</v>
      </c>
      <c r="F3156" s="191" t="s">
        <v>8136</v>
      </c>
      <c r="G3156" s="191">
        <v>12</v>
      </c>
    </row>
    <row r="3157" spans="1:7" x14ac:dyDescent="0.25">
      <c r="A3157" s="191">
        <v>3156</v>
      </c>
      <c r="B3157" s="191" t="s">
        <v>5847</v>
      </c>
      <c r="C3157" s="191" t="s">
        <v>8133</v>
      </c>
      <c r="D3157" s="191" t="s">
        <v>3160</v>
      </c>
      <c r="E3157" s="191" t="s">
        <v>3186</v>
      </c>
      <c r="F3157" s="191" t="s">
        <v>8136</v>
      </c>
      <c r="G3157" s="191">
        <v>12</v>
      </c>
    </row>
    <row r="3158" spans="1:7" x14ac:dyDescent="0.25">
      <c r="A3158" s="191">
        <v>3157</v>
      </c>
      <c r="B3158" s="191" t="s">
        <v>5847</v>
      </c>
      <c r="C3158" s="191" t="s">
        <v>8133</v>
      </c>
      <c r="D3158" s="191" t="s">
        <v>3160</v>
      </c>
      <c r="E3158" s="191" t="s">
        <v>3186</v>
      </c>
      <c r="F3158" s="191" t="s">
        <v>8136</v>
      </c>
      <c r="G3158" s="191">
        <v>12</v>
      </c>
    </row>
    <row r="3159" spans="1:7" x14ac:dyDescent="0.25">
      <c r="A3159" s="191">
        <v>3158</v>
      </c>
      <c r="B3159" s="191" t="s">
        <v>5847</v>
      </c>
      <c r="C3159" s="191" t="s">
        <v>8133</v>
      </c>
      <c r="D3159" s="191" t="s">
        <v>3160</v>
      </c>
      <c r="E3159" s="191" t="s">
        <v>3186</v>
      </c>
      <c r="F3159" s="191" t="s">
        <v>8136</v>
      </c>
      <c r="G3159" s="191">
        <v>12</v>
      </c>
    </row>
    <row r="3160" spans="1:7" x14ac:dyDescent="0.25">
      <c r="A3160" s="191">
        <v>3159</v>
      </c>
      <c r="B3160" s="191" t="s">
        <v>5847</v>
      </c>
      <c r="C3160" s="191" t="s">
        <v>8133</v>
      </c>
      <c r="D3160" s="191" t="s">
        <v>3160</v>
      </c>
      <c r="E3160" s="191" t="s">
        <v>3186</v>
      </c>
      <c r="F3160" s="191" t="s">
        <v>8136</v>
      </c>
      <c r="G3160" s="191">
        <v>12</v>
      </c>
    </row>
    <row r="3161" spans="1:7" x14ac:dyDescent="0.25">
      <c r="A3161" s="191">
        <v>3160</v>
      </c>
      <c r="B3161" s="191" t="s">
        <v>5847</v>
      </c>
      <c r="C3161" s="191" t="s">
        <v>8133</v>
      </c>
      <c r="D3161" s="191" t="s">
        <v>3160</v>
      </c>
      <c r="E3161" s="191" t="s">
        <v>3186</v>
      </c>
      <c r="F3161" s="191" t="s">
        <v>8136</v>
      </c>
      <c r="G3161" s="191">
        <v>12</v>
      </c>
    </row>
    <row r="3162" spans="1:7" x14ac:dyDescent="0.25">
      <c r="A3162" s="191">
        <v>3161</v>
      </c>
      <c r="B3162" s="191" t="s">
        <v>5847</v>
      </c>
      <c r="C3162" s="191" t="s">
        <v>8133</v>
      </c>
      <c r="D3162" s="191" t="s">
        <v>3160</v>
      </c>
      <c r="E3162" s="191" t="s">
        <v>3186</v>
      </c>
      <c r="F3162" s="191" t="s">
        <v>8136</v>
      </c>
      <c r="G3162" s="191">
        <v>12</v>
      </c>
    </row>
    <row r="3163" spans="1:7" x14ac:dyDescent="0.25">
      <c r="A3163" s="191">
        <v>3162</v>
      </c>
      <c r="B3163" s="191" t="s">
        <v>5847</v>
      </c>
      <c r="C3163" s="191" t="s">
        <v>8133</v>
      </c>
      <c r="D3163" s="191" t="s">
        <v>3160</v>
      </c>
      <c r="E3163" s="191" t="s">
        <v>3186</v>
      </c>
      <c r="F3163" s="191" t="s">
        <v>8136</v>
      </c>
      <c r="G3163" s="191">
        <v>12</v>
      </c>
    </row>
    <row r="3164" spans="1:7" x14ac:dyDescent="0.25">
      <c r="A3164" s="191">
        <v>3163</v>
      </c>
      <c r="B3164" s="191" t="s">
        <v>5847</v>
      </c>
      <c r="C3164" s="191" t="s">
        <v>8133</v>
      </c>
      <c r="D3164" s="191" t="s">
        <v>3160</v>
      </c>
      <c r="E3164" s="191" t="s">
        <v>3186</v>
      </c>
      <c r="F3164" s="191" t="s">
        <v>8136</v>
      </c>
      <c r="G3164" s="191">
        <v>12</v>
      </c>
    </row>
    <row r="3165" spans="1:7" x14ac:dyDescent="0.25">
      <c r="A3165" s="191">
        <v>3164</v>
      </c>
      <c r="B3165" s="191" t="s">
        <v>5847</v>
      </c>
      <c r="C3165" s="191" t="s">
        <v>8133</v>
      </c>
      <c r="D3165" s="191" t="s">
        <v>3160</v>
      </c>
      <c r="E3165" s="191" t="s">
        <v>3186</v>
      </c>
      <c r="F3165" s="191" t="s">
        <v>8136</v>
      </c>
      <c r="G3165" s="191">
        <v>12</v>
      </c>
    </row>
    <row r="3166" spans="1:7" x14ac:dyDescent="0.25">
      <c r="A3166" s="191">
        <v>3165</v>
      </c>
      <c r="B3166" s="191" t="s">
        <v>5847</v>
      </c>
      <c r="C3166" s="191" t="s">
        <v>8133</v>
      </c>
      <c r="D3166" s="191" t="s">
        <v>3160</v>
      </c>
      <c r="E3166" s="191" t="s">
        <v>3186</v>
      </c>
      <c r="F3166" s="191" t="s">
        <v>8136</v>
      </c>
      <c r="G3166" s="191">
        <v>12</v>
      </c>
    </row>
    <row r="3167" spans="1:7" x14ac:dyDescent="0.25">
      <c r="A3167" s="191">
        <v>3166</v>
      </c>
      <c r="B3167" s="191" t="s">
        <v>5847</v>
      </c>
      <c r="C3167" s="191" t="s">
        <v>8133</v>
      </c>
      <c r="D3167" s="191" t="s">
        <v>3160</v>
      </c>
      <c r="E3167" s="191" t="s">
        <v>3186</v>
      </c>
      <c r="F3167" s="191" t="s">
        <v>8136</v>
      </c>
      <c r="G3167" s="191">
        <v>12</v>
      </c>
    </row>
    <row r="3168" spans="1:7" x14ac:dyDescent="0.25">
      <c r="A3168" s="191">
        <v>3167</v>
      </c>
      <c r="B3168" s="191" t="s">
        <v>5847</v>
      </c>
      <c r="C3168" s="191" t="s">
        <v>8133</v>
      </c>
      <c r="D3168" s="191" t="s">
        <v>3160</v>
      </c>
      <c r="E3168" s="191" t="s">
        <v>3186</v>
      </c>
      <c r="F3168" s="191" t="s">
        <v>8136</v>
      </c>
      <c r="G3168" s="191">
        <v>12</v>
      </c>
    </row>
    <row r="3169" spans="1:7" x14ac:dyDescent="0.25">
      <c r="A3169" s="191">
        <v>3168</v>
      </c>
      <c r="B3169" s="191" t="s">
        <v>5847</v>
      </c>
      <c r="C3169" s="191" t="s">
        <v>8133</v>
      </c>
      <c r="D3169" s="191" t="s">
        <v>3160</v>
      </c>
      <c r="E3169" s="191" t="s">
        <v>3186</v>
      </c>
      <c r="F3169" s="191" t="s">
        <v>8136</v>
      </c>
      <c r="G3169" s="191">
        <v>12</v>
      </c>
    </row>
    <row r="3170" spans="1:7" x14ac:dyDescent="0.25">
      <c r="A3170" s="191">
        <v>3169</v>
      </c>
      <c r="B3170" s="191" t="s">
        <v>5847</v>
      </c>
      <c r="C3170" s="191" t="s">
        <v>8133</v>
      </c>
      <c r="D3170" s="191" t="s">
        <v>3160</v>
      </c>
      <c r="E3170" s="191" t="s">
        <v>3186</v>
      </c>
      <c r="F3170" s="191" t="s">
        <v>8136</v>
      </c>
      <c r="G3170" s="191">
        <v>12</v>
      </c>
    </row>
    <row r="3171" spans="1:7" x14ac:dyDescent="0.25">
      <c r="A3171" s="191">
        <v>3170</v>
      </c>
      <c r="B3171" s="191" t="s">
        <v>5847</v>
      </c>
      <c r="C3171" s="191" t="s">
        <v>8133</v>
      </c>
      <c r="D3171" s="191" t="s">
        <v>3160</v>
      </c>
      <c r="E3171" s="191" t="s">
        <v>3186</v>
      </c>
      <c r="F3171" s="191" t="s">
        <v>8136</v>
      </c>
      <c r="G3171" s="191">
        <v>12</v>
      </c>
    </row>
    <row r="3172" spans="1:7" x14ac:dyDescent="0.25">
      <c r="A3172" s="191">
        <v>3171</v>
      </c>
      <c r="B3172" s="191" t="s">
        <v>5847</v>
      </c>
      <c r="C3172" s="191" t="s">
        <v>8133</v>
      </c>
      <c r="D3172" s="191" t="s">
        <v>3160</v>
      </c>
      <c r="E3172" s="191" t="s">
        <v>3186</v>
      </c>
      <c r="F3172" s="191" t="s">
        <v>8136</v>
      </c>
      <c r="G3172" s="191">
        <v>12</v>
      </c>
    </row>
    <row r="3173" spans="1:7" x14ac:dyDescent="0.25">
      <c r="A3173" s="191">
        <v>3172</v>
      </c>
      <c r="B3173" s="191" t="s">
        <v>5847</v>
      </c>
      <c r="C3173" s="191" t="s">
        <v>8133</v>
      </c>
      <c r="D3173" s="191" t="s">
        <v>3160</v>
      </c>
      <c r="E3173" s="191" t="s">
        <v>3186</v>
      </c>
      <c r="F3173" s="191" t="s">
        <v>8136</v>
      </c>
      <c r="G3173" s="191">
        <v>12</v>
      </c>
    </row>
    <row r="3174" spans="1:7" x14ac:dyDescent="0.25">
      <c r="A3174" s="191">
        <v>3173</v>
      </c>
      <c r="B3174" s="191" t="s">
        <v>5847</v>
      </c>
      <c r="C3174" s="191" t="s">
        <v>8133</v>
      </c>
      <c r="D3174" s="191" t="s">
        <v>3160</v>
      </c>
      <c r="E3174" s="191" t="s">
        <v>3186</v>
      </c>
      <c r="F3174" s="191" t="s">
        <v>8136</v>
      </c>
      <c r="G3174" s="191">
        <v>12</v>
      </c>
    </row>
    <row r="3175" spans="1:7" x14ac:dyDescent="0.25">
      <c r="A3175" s="191">
        <v>3174</v>
      </c>
      <c r="B3175" s="191" t="s">
        <v>5847</v>
      </c>
      <c r="C3175" s="191" t="s">
        <v>8133</v>
      </c>
      <c r="D3175" s="191" t="s">
        <v>3160</v>
      </c>
      <c r="E3175" s="191" t="s">
        <v>3186</v>
      </c>
      <c r="F3175" s="191" t="s">
        <v>8136</v>
      </c>
      <c r="G3175" s="191">
        <v>12</v>
      </c>
    </row>
    <row r="3176" spans="1:7" x14ac:dyDescent="0.25">
      <c r="A3176" s="191">
        <v>3175</v>
      </c>
      <c r="B3176" s="191" t="s">
        <v>5847</v>
      </c>
      <c r="C3176" s="191" t="s">
        <v>8133</v>
      </c>
      <c r="D3176" s="191" t="s">
        <v>3160</v>
      </c>
      <c r="E3176" s="191" t="s">
        <v>3186</v>
      </c>
      <c r="F3176" s="191" t="s">
        <v>8136</v>
      </c>
      <c r="G3176" s="191">
        <v>12</v>
      </c>
    </row>
    <row r="3177" spans="1:7" x14ac:dyDescent="0.25">
      <c r="A3177" s="191">
        <v>3176</v>
      </c>
      <c r="B3177" s="191" t="s">
        <v>5847</v>
      </c>
      <c r="C3177" s="191" t="s">
        <v>8133</v>
      </c>
      <c r="D3177" s="191" t="s">
        <v>3160</v>
      </c>
      <c r="E3177" s="191" t="s">
        <v>3186</v>
      </c>
      <c r="F3177" s="191" t="s">
        <v>8136</v>
      </c>
      <c r="G3177" s="191">
        <v>12</v>
      </c>
    </row>
    <row r="3178" spans="1:7" x14ac:dyDescent="0.25">
      <c r="A3178" s="191">
        <v>3177</v>
      </c>
      <c r="B3178" s="191" t="s">
        <v>5847</v>
      </c>
      <c r="C3178" s="191" t="s">
        <v>8133</v>
      </c>
      <c r="D3178" s="191" t="s">
        <v>3160</v>
      </c>
      <c r="E3178" s="191" t="s">
        <v>3186</v>
      </c>
      <c r="F3178" s="191" t="s">
        <v>8136</v>
      </c>
      <c r="G3178" s="191">
        <v>12</v>
      </c>
    </row>
    <row r="3179" spans="1:7" x14ac:dyDescent="0.25">
      <c r="A3179" s="191">
        <v>3178</v>
      </c>
      <c r="B3179" s="191" t="s">
        <v>5847</v>
      </c>
      <c r="C3179" s="191" t="s">
        <v>8133</v>
      </c>
      <c r="D3179" s="191" t="s">
        <v>3160</v>
      </c>
      <c r="E3179" s="191" t="s">
        <v>3186</v>
      </c>
      <c r="F3179" s="191" t="s">
        <v>8136</v>
      </c>
      <c r="G3179" s="191">
        <v>12</v>
      </c>
    </row>
    <row r="3180" spans="1:7" x14ac:dyDescent="0.25">
      <c r="A3180" s="191">
        <v>3179</v>
      </c>
      <c r="B3180" s="191" t="s">
        <v>5847</v>
      </c>
      <c r="C3180" s="191" t="s">
        <v>8133</v>
      </c>
      <c r="D3180" s="191" t="s">
        <v>3160</v>
      </c>
      <c r="E3180" s="191" t="s">
        <v>3186</v>
      </c>
      <c r="F3180" s="191" t="s">
        <v>8136</v>
      </c>
      <c r="G3180" s="191">
        <v>12</v>
      </c>
    </row>
    <row r="3181" spans="1:7" x14ac:dyDescent="0.25">
      <c r="A3181" s="191">
        <v>3180</v>
      </c>
      <c r="B3181" s="191" t="s">
        <v>5847</v>
      </c>
      <c r="C3181" s="191" t="s">
        <v>8133</v>
      </c>
      <c r="D3181" s="191" t="s">
        <v>3160</v>
      </c>
      <c r="E3181" s="191" t="s">
        <v>3186</v>
      </c>
      <c r="F3181" s="191" t="s">
        <v>8136</v>
      </c>
      <c r="G3181" s="191">
        <v>12</v>
      </c>
    </row>
    <row r="3182" spans="1:7" x14ac:dyDescent="0.25">
      <c r="A3182" s="191">
        <v>3181</v>
      </c>
      <c r="B3182" s="191" t="s">
        <v>5847</v>
      </c>
      <c r="C3182" s="191" t="s">
        <v>8133</v>
      </c>
      <c r="D3182" s="191" t="s">
        <v>3160</v>
      </c>
      <c r="E3182" s="191" t="s">
        <v>3186</v>
      </c>
      <c r="F3182" s="191" t="s">
        <v>8136</v>
      </c>
      <c r="G3182" s="191">
        <v>12</v>
      </c>
    </row>
    <row r="3183" spans="1:7" x14ac:dyDescent="0.25">
      <c r="A3183" s="191">
        <v>3182</v>
      </c>
      <c r="B3183" s="191" t="s">
        <v>5847</v>
      </c>
      <c r="C3183" s="191" t="s">
        <v>8133</v>
      </c>
      <c r="D3183" s="191" t="s">
        <v>3160</v>
      </c>
      <c r="E3183" s="191" t="s">
        <v>3186</v>
      </c>
      <c r="F3183" s="191" t="s">
        <v>8136</v>
      </c>
      <c r="G3183" s="191">
        <v>12</v>
      </c>
    </row>
    <row r="3184" spans="1:7" x14ac:dyDescent="0.25">
      <c r="A3184" s="191">
        <v>3183</v>
      </c>
      <c r="B3184" s="191" t="s">
        <v>5847</v>
      </c>
      <c r="C3184" s="191" t="s">
        <v>8133</v>
      </c>
      <c r="D3184" s="191" t="s">
        <v>3160</v>
      </c>
      <c r="E3184" s="191" t="s">
        <v>3186</v>
      </c>
      <c r="F3184" s="191" t="s">
        <v>8136</v>
      </c>
      <c r="G3184" s="191">
        <v>12</v>
      </c>
    </row>
    <row r="3185" spans="1:7" x14ac:dyDescent="0.25">
      <c r="A3185" s="191">
        <v>3184</v>
      </c>
      <c r="B3185" s="191" t="s">
        <v>5847</v>
      </c>
      <c r="C3185" s="191" t="s">
        <v>8133</v>
      </c>
      <c r="D3185" s="191" t="s">
        <v>3160</v>
      </c>
      <c r="E3185" s="191" t="s">
        <v>3186</v>
      </c>
      <c r="F3185" s="191" t="s">
        <v>8136</v>
      </c>
      <c r="G3185" s="191">
        <v>12</v>
      </c>
    </row>
    <row r="3186" spans="1:7" x14ac:dyDescent="0.25">
      <c r="A3186" s="191">
        <v>3185</v>
      </c>
      <c r="B3186" s="191" t="s">
        <v>5847</v>
      </c>
      <c r="C3186" s="191" t="s">
        <v>8133</v>
      </c>
      <c r="D3186" s="191" t="s">
        <v>3160</v>
      </c>
      <c r="E3186" s="191" t="s">
        <v>3186</v>
      </c>
      <c r="F3186" s="191" t="s">
        <v>8136</v>
      </c>
      <c r="G3186" s="191">
        <v>12</v>
      </c>
    </row>
    <row r="3187" spans="1:7" x14ac:dyDescent="0.25">
      <c r="A3187" s="191">
        <v>3186</v>
      </c>
      <c r="B3187" s="191" t="s">
        <v>5847</v>
      </c>
      <c r="C3187" s="191" t="s">
        <v>8133</v>
      </c>
      <c r="D3187" s="191" t="s">
        <v>3160</v>
      </c>
      <c r="E3187" s="191" t="s">
        <v>3186</v>
      </c>
      <c r="F3187" s="191" t="s">
        <v>8136</v>
      </c>
      <c r="G3187" s="191">
        <v>12</v>
      </c>
    </row>
    <row r="3188" spans="1:7" x14ac:dyDescent="0.25">
      <c r="A3188" s="191">
        <v>3187</v>
      </c>
      <c r="B3188" s="191" t="s">
        <v>5847</v>
      </c>
      <c r="C3188" s="191" t="s">
        <v>8133</v>
      </c>
      <c r="D3188" s="191" t="s">
        <v>3160</v>
      </c>
      <c r="E3188" s="191" t="s">
        <v>3186</v>
      </c>
      <c r="F3188" s="191" t="s">
        <v>8136</v>
      </c>
      <c r="G3188" s="191">
        <v>12</v>
      </c>
    </row>
    <row r="3189" spans="1:7" x14ac:dyDescent="0.25">
      <c r="A3189" s="191">
        <v>3188</v>
      </c>
      <c r="B3189" s="191" t="s">
        <v>5847</v>
      </c>
      <c r="C3189" s="191" t="s">
        <v>8133</v>
      </c>
      <c r="D3189" s="191" t="s">
        <v>3160</v>
      </c>
      <c r="E3189" s="191" t="s">
        <v>3186</v>
      </c>
      <c r="F3189" s="191" t="s">
        <v>8136</v>
      </c>
      <c r="G3189" s="191">
        <v>12</v>
      </c>
    </row>
    <row r="3190" spans="1:7" x14ac:dyDescent="0.25">
      <c r="A3190" s="191">
        <v>3189</v>
      </c>
      <c r="B3190" s="191" t="s">
        <v>5847</v>
      </c>
      <c r="C3190" s="191" t="s">
        <v>8133</v>
      </c>
      <c r="D3190" s="191" t="s">
        <v>3160</v>
      </c>
      <c r="E3190" s="191" t="s">
        <v>3186</v>
      </c>
      <c r="F3190" s="191" t="s">
        <v>8136</v>
      </c>
      <c r="G3190" s="191">
        <v>12</v>
      </c>
    </row>
    <row r="3191" spans="1:7" x14ac:dyDescent="0.25">
      <c r="A3191" s="191">
        <v>3190</v>
      </c>
      <c r="B3191" s="191" t="s">
        <v>5847</v>
      </c>
      <c r="C3191" s="191" t="s">
        <v>8133</v>
      </c>
      <c r="D3191" s="191" t="s">
        <v>3160</v>
      </c>
      <c r="E3191" s="191" t="s">
        <v>3186</v>
      </c>
      <c r="F3191" s="191" t="s">
        <v>8136</v>
      </c>
      <c r="G3191" s="191">
        <v>12</v>
      </c>
    </row>
    <row r="3192" spans="1:7" x14ac:dyDescent="0.25">
      <c r="A3192" s="191">
        <v>3191</v>
      </c>
      <c r="B3192" s="191" t="s">
        <v>5847</v>
      </c>
      <c r="C3192" s="191" t="s">
        <v>8133</v>
      </c>
      <c r="D3192" s="191" t="s">
        <v>3160</v>
      </c>
      <c r="E3192" s="191" t="s">
        <v>3186</v>
      </c>
      <c r="F3192" s="191" t="s">
        <v>8136</v>
      </c>
      <c r="G3192" s="191">
        <v>12</v>
      </c>
    </row>
    <row r="3193" spans="1:7" x14ac:dyDescent="0.25">
      <c r="A3193" s="191">
        <v>3192</v>
      </c>
      <c r="B3193" s="191" t="s">
        <v>5847</v>
      </c>
      <c r="C3193" s="191" t="s">
        <v>8133</v>
      </c>
      <c r="D3193" s="191" t="s">
        <v>3160</v>
      </c>
      <c r="E3193" s="191" t="s">
        <v>3186</v>
      </c>
      <c r="F3193" s="191" t="s">
        <v>8136</v>
      </c>
      <c r="G3193" s="191">
        <v>12</v>
      </c>
    </row>
    <row r="3194" spans="1:7" x14ac:dyDescent="0.25">
      <c r="A3194" s="191">
        <v>3193</v>
      </c>
      <c r="B3194" s="191" t="s">
        <v>5847</v>
      </c>
      <c r="C3194" s="191" t="s">
        <v>8133</v>
      </c>
      <c r="D3194" s="191" t="s">
        <v>3160</v>
      </c>
      <c r="E3194" s="191" t="s">
        <v>3186</v>
      </c>
      <c r="F3194" s="191" t="s">
        <v>8136</v>
      </c>
      <c r="G3194" s="191">
        <v>12</v>
      </c>
    </row>
    <row r="3195" spans="1:7" x14ac:dyDescent="0.25">
      <c r="A3195" s="191">
        <v>3194</v>
      </c>
      <c r="B3195" s="191" t="s">
        <v>5847</v>
      </c>
      <c r="C3195" s="191" t="s">
        <v>8133</v>
      </c>
      <c r="D3195" s="191" t="s">
        <v>3160</v>
      </c>
      <c r="E3195" s="191" t="s">
        <v>3186</v>
      </c>
      <c r="F3195" s="191" t="s">
        <v>8136</v>
      </c>
      <c r="G3195" s="191">
        <v>12</v>
      </c>
    </row>
    <row r="3196" spans="1:7" x14ac:dyDescent="0.25">
      <c r="A3196" s="191">
        <v>3195</v>
      </c>
      <c r="B3196" s="191" t="s">
        <v>5847</v>
      </c>
      <c r="C3196" s="191" t="s">
        <v>8133</v>
      </c>
      <c r="D3196" s="191" t="s">
        <v>3160</v>
      </c>
      <c r="E3196" s="191" t="s">
        <v>3186</v>
      </c>
      <c r="F3196" s="191" t="s">
        <v>8136</v>
      </c>
      <c r="G3196" s="191">
        <v>12</v>
      </c>
    </row>
    <row r="3197" spans="1:7" x14ac:dyDescent="0.25">
      <c r="A3197" s="191">
        <v>3196</v>
      </c>
      <c r="B3197" s="191" t="s">
        <v>5847</v>
      </c>
      <c r="C3197" s="191" t="s">
        <v>8133</v>
      </c>
      <c r="D3197" s="191" t="s">
        <v>3160</v>
      </c>
      <c r="E3197" s="191" t="s">
        <v>3186</v>
      </c>
      <c r="F3197" s="191" t="s">
        <v>8136</v>
      </c>
      <c r="G3197" s="191">
        <v>12</v>
      </c>
    </row>
    <row r="3198" spans="1:7" x14ac:dyDescent="0.25">
      <c r="A3198" s="191">
        <v>3197</v>
      </c>
      <c r="B3198" s="191" t="s">
        <v>5847</v>
      </c>
      <c r="C3198" s="191" t="s">
        <v>8133</v>
      </c>
      <c r="D3198" s="191" t="s">
        <v>3160</v>
      </c>
      <c r="E3198" s="191" t="s">
        <v>3186</v>
      </c>
      <c r="F3198" s="191" t="s">
        <v>8136</v>
      </c>
      <c r="G3198" s="191">
        <v>12</v>
      </c>
    </row>
    <row r="3199" spans="1:7" x14ac:dyDescent="0.25">
      <c r="A3199" s="191">
        <v>3198</v>
      </c>
      <c r="B3199" s="191" t="s">
        <v>5847</v>
      </c>
      <c r="C3199" s="191" t="s">
        <v>8133</v>
      </c>
      <c r="D3199" s="191" t="s">
        <v>3160</v>
      </c>
      <c r="E3199" s="191" t="s">
        <v>3186</v>
      </c>
      <c r="F3199" s="191" t="s">
        <v>8136</v>
      </c>
      <c r="G3199" s="191">
        <v>12</v>
      </c>
    </row>
    <row r="3200" spans="1:7" x14ac:dyDescent="0.25">
      <c r="A3200" s="191">
        <v>3199</v>
      </c>
      <c r="B3200" s="191" t="s">
        <v>5847</v>
      </c>
      <c r="C3200" s="191" t="s">
        <v>8133</v>
      </c>
      <c r="D3200" s="191" t="s">
        <v>3160</v>
      </c>
      <c r="E3200" s="191" t="s">
        <v>3186</v>
      </c>
      <c r="F3200" s="191" t="s">
        <v>8136</v>
      </c>
      <c r="G3200" s="191">
        <v>12</v>
      </c>
    </row>
    <row r="3201" spans="1:7" x14ac:dyDescent="0.25">
      <c r="A3201" s="191">
        <v>3200</v>
      </c>
      <c r="B3201" s="191" t="s">
        <v>5847</v>
      </c>
      <c r="C3201" s="191" t="s">
        <v>8133</v>
      </c>
      <c r="D3201" s="191" t="s">
        <v>3160</v>
      </c>
      <c r="E3201" s="191" t="s">
        <v>3186</v>
      </c>
      <c r="F3201" s="191" t="s">
        <v>8136</v>
      </c>
      <c r="G3201" s="191">
        <v>12</v>
      </c>
    </row>
    <row r="3202" spans="1:7" x14ac:dyDescent="0.25">
      <c r="A3202" s="191">
        <v>3201</v>
      </c>
      <c r="B3202" s="191" t="s">
        <v>5847</v>
      </c>
      <c r="C3202" s="191" t="s">
        <v>8133</v>
      </c>
      <c r="D3202" s="191" t="s">
        <v>3160</v>
      </c>
      <c r="E3202" s="191" t="s">
        <v>3186</v>
      </c>
      <c r="F3202" s="191" t="s">
        <v>8136</v>
      </c>
      <c r="G3202" s="191">
        <v>12</v>
      </c>
    </row>
    <row r="3203" spans="1:7" x14ac:dyDescent="0.25">
      <c r="A3203" s="191">
        <v>3202</v>
      </c>
      <c r="B3203" s="191" t="s">
        <v>5847</v>
      </c>
      <c r="C3203" s="191" t="s">
        <v>8133</v>
      </c>
      <c r="D3203" s="191" t="s">
        <v>3160</v>
      </c>
      <c r="E3203" s="191" t="s">
        <v>3186</v>
      </c>
      <c r="F3203" s="191" t="s">
        <v>8136</v>
      </c>
      <c r="G3203" s="191">
        <v>12</v>
      </c>
    </row>
    <row r="3204" spans="1:7" x14ac:dyDescent="0.25">
      <c r="A3204" s="191">
        <v>3203</v>
      </c>
      <c r="B3204" s="191" t="s">
        <v>5847</v>
      </c>
      <c r="C3204" s="191" t="s">
        <v>8133</v>
      </c>
      <c r="D3204" s="191" t="s">
        <v>3160</v>
      </c>
      <c r="E3204" s="191" t="s">
        <v>3186</v>
      </c>
      <c r="F3204" s="191" t="s">
        <v>8136</v>
      </c>
      <c r="G3204" s="191">
        <v>12</v>
      </c>
    </row>
    <row r="3205" spans="1:7" x14ac:dyDescent="0.25">
      <c r="A3205" s="191">
        <v>3204</v>
      </c>
      <c r="B3205" s="191" t="s">
        <v>5847</v>
      </c>
      <c r="C3205" s="191" t="s">
        <v>8133</v>
      </c>
      <c r="D3205" s="191" t="s">
        <v>3160</v>
      </c>
      <c r="E3205" s="191" t="s">
        <v>3186</v>
      </c>
      <c r="F3205" s="191" t="s">
        <v>8136</v>
      </c>
      <c r="G3205" s="191">
        <v>12</v>
      </c>
    </row>
    <row r="3206" spans="1:7" x14ac:dyDescent="0.25">
      <c r="A3206" s="191">
        <v>3205</v>
      </c>
      <c r="B3206" s="191" t="s">
        <v>5847</v>
      </c>
      <c r="C3206" s="191" t="s">
        <v>8133</v>
      </c>
      <c r="D3206" s="191" t="s">
        <v>3160</v>
      </c>
      <c r="E3206" s="191" t="s">
        <v>3186</v>
      </c>
      <c r="F3206" s="191" t="s">
        <v>8136</v>
      </c>
      <c r="G3206" s="191">
        <v>12</v>
      </c>
    </row>
    <row r="3207" spans="1:7" x14ac:dyDescent="0.25">
      <c r="A3207" s="191">
        <v>3206</v>
      </c>
      <c r="B3207" s="191" t="s">
        <v>5847</v>
      </c>
      <c r="C3207" s="191" t="s">
        <v>8133</v>
      </c>
      <c r="D3207" s="191" t="s">
        <v>3160</v>
      </c>
      <c r="E3207" s="191" t="s">
        <v>3186</v>
      </c>
      <c r="F3207" s="191" t="s">
        <v>8136</v>
      </c>
      <c r="G3207" s="191">
        <v>12</v>
      </c>
    </row>
    <row r="3208" spans="1:7" x14ac:dyDescent="0.25">
      <c r="A3208" s="191">
        <v>3207</v>
      </c>
      <c r="B3208" s="191" t="s">
        <v>5847</v>
      </c>
      <c r="C3208" s="191" t="s">
        <v>8133</v>
      </c>
      <c r="D3208" s="191" t="s">
        <v>3160</v>
      </c>
      <c r="E3208" s="191" t="s">
        <v>3186</v>
      </c>
      <c r="F3208" s="191" t="s">
        <v>8136</v>
      </c>
      <c r="G3208" s="191">
        <v>12</v>
      </c>
    </row>
    <row r="3209" spans="1:7" x14ac:dyDescent="0.25">
      <c r="A3209" s="191">
        <v>3208</v>
      </c>
      <c r="B3209" s="191" t="s">
        <v>5847</v>
      </c>
      <c r="C3209" s="191" t="s">
        <v>8133</v>
      </c>
      <c r="D3209" s="191" t="s">
        <v>3160</v>
      </c>
      <c r="E3209" s="191" t="s">
        <v>3186</v>
      </c>
      <c r="F3209" s="191" t="s">
        <v>8136</v>
      </c>
      <c r="G3209" s="191">
        <v>12</v>
      </c>
    </row>
    <row r="3210" spans="1:7" x14ac:dyDescent="0.25">
      <c r="A3210" s="191">
        <v>3209</v>
      </c>
      <c r="B3210" s="191" t="s">
        <v>5847</v>
      </c>
      <c r="C3210" s="191" t="s">
        <v>8133</v>
      </c>
      <c r="D3210" s="191" t="s">
        <v>3160</v>
      </c>
      <c r="E3210" s="191" t="s">
        <v>3186</v>
      </c>
      <c r="F3210" s="191" t="s">
        <v>8136</v>
      </c>
      <c r="G3210" s="191">
        <v>12</v>
      </c>
    </row>
    <row r="3211" spans="1:7" x14ac:dyDescent="0.25">
      <c r="A3211" s="191">
        <v>3210</v>
      </c>
      <c r="B3211" s="191" t="s">
        <v>5847</v>
      </c>
      <c r="C3211" s="191" t="s">
        <v>8133</v>
      </c>
      <c r="D3211" s="191" t="s">
        <v>3160</v>
      </c>
      <c r="E3211" s="191" t="s">
        <v>3186</v>
      </c>
      <c r="F3211" s="191" t="s">
        <v>8136</v>
      </c>
      <c r="G3211" s="191">
        <v>12</v>
      </c>
    </row>
    <row r="3212" spans="1:7" x14ac:dyDescent="0.25">
      <c r="A3212" s="191">
        <v>3211</v>
      </c>
      <c r="B3212" s="191" t="s">
        <v>5847</v>
      </c>
      <c r="C3212" s="191" t="s">
        <v>8133</v>
      </c>
      <c r="D3212" s="191" t="s">
        <v>3160</v>
      </c>
      <c r="E3212" s="191" t="s">
        <v>3186</v>
      </c>
      <c r="F3212" s="191" t="s">
        <v>8136</v>
      </c>
      <c r="G3212" s="191">
        <v>12</v>
      </c>
    </row>
    <row r="3213" spans="1:7" x14ac:dyDescent="0.25">
      <c r="A3213" s="191">
        <v>3212</v>
      </c>
      <c r="B3213" s="191" t="s">
        <v>5847</v>
      </c>
      <c r="C3213" s="191" t="s">
        <v>8133</v>
      </c>
      <c r="D3213" s="191" t="s">
        <v>3160</v>
      </c>
      <c r="E3213" s="191" t="s">
        <v>3186</v>
      </c>
      <c r="F3213" s="191" t="s">
        <v>8136</v>
      </c>
      <c r="G3213" s="191">
        <v>12</v>
      </c>
    </row>
    <row r="3214" spans="1:7" x14ac:dyDescent="0.25">
      <c r="A3214" s="191">
        <v>3213</v>
      </c>
      <c r="B3214" s="191" t="s">
        <v>5847</v>
      </c>
      <c r="C3214" s="191" t="s">
        <v>8133</v>
      </c>
      <c r="D3214" s="191" t="s">
        <v>3160</v>
      </c>
      <c r="E3214" s="191" t="s">
        <v>3186</v>
      </c>
      <c r="F3214" s="191" t="s">
        <v>8136</v>
      </c>
      <c r="G3214" s="191">
        <v>12</v>
      </c>
    </row>
    <row r="3215" spans="1:7" x14ac:dyDescent="0.25">
      <c r="A3215" s="191">
        <v>3214</v>
      </c>
      <c r="B3215" s="191" t="s">
        <v>5847</v>
      </c>
      <c r="C3215" s="191" t="s">
        <v>8133</v>
      </c>
      <c r="D3215" s="191" t="s">
        <v>3160</v>
      </c>
      <c r="E3215" s="191" t="s">
        <v>3186</v>
      </c>
      <c r="F3215" s="191" t="s">
        <v>8136</v>
      </c>
      <c r="G3215" s="191">
        <v>12</v>
      </c>
    </row>
    <row r="3216" spans="1:7" x14ac:dyDescent="0.25">
      <c r="A3216" s="191">
        <v>3215</v>
      </c>
      <c r="B3216" s="191" t="s">
        <v>5847</v>
      </c>
      <c r="C3216" s="191" t="s">
        <v>8133</v>
      </c>
      <c r="D3216" s="191" t="s">
        <v>3160</v>
      </c>
      <c r="E3216" s="191" t="s">
        <v>3186</v>
      </c>
      <c r="F3216" s="191" t="s">
        <v>8136</v>
      </c>
      <c r="G3216" s="191">
        <v>12</v>
      </c>
    </row>
    <row r="3217" spans="1:7" x14ac:dyDescent="0.25">
      <c r="A3217" s="191">
        <v>3216</v>
      </c>
      <c r="B3217" s="191" t="s">
        <v>5847</v>
      </c>
      <c r="C3217" s="191" t="s">
        <v>8133</v>
      </c>
      <c r="D3217" s="191" t="s">
        <v>3160</v>
      </c>
      <c r="E3217" s="191" t="s">
        <v>3186</v>
      </c>
      <c r="F3217" s="191" t="s">
        <v>8136</v>
      </c>
      <c r="G3217" s="191">
        <v>12</v>
      </c>
    </row>
    <row r="3218" spans="1:7" x14ac:dyDescent="0.25">
      <c r="A3218" s="191">
        <v>3217</v>
      </c>
      <c r="B3218" s="191" t="s">
        <v>5847</v>
      </c>
      <c r="C3218" s="191" t="s">
        <v>8133</v>
      </c>
      <c r="D3218" s="191" t="s">
        <v>3160</v>
      </c>
      <c r="E3218" s="191" t="s">
        <v>3186</v>
      </c>
      <c r="F3218" s="191" t="s">
        <v>8136</v>
      </c>
      <c r="G3218" s="191">
        <v>12</v>
      </c>
    </row>
    <row r="3219" spans="1:7" x14ac:dyDescent="0.25">
      <c r="A3219" s="191">
        <v>3218</v>
      </c>
      <c r="B3219" s="191" t="s">
        <v>5847</v>
      </c>
      <c r="C3219" s="191" t="s">
        <v>8133</v>
      </c>
      <c r="D3219" s="191" t="s">
        <v>3160</v>
      </c>
      <c r="E3219" s="191" t="s">
        <v>3186</v>
      </c>
      <c r="F3219" s="191" t="s">
        <v>8136</v>
      </c>
      <c r="G3219" s="191">
        <v>12</v>
      </c>
    </row>
    <row r="3220" spans="1:7" x14ac:dyDescent="0.25">
      <c r="A3220" s="191">
        <v>3219</v>
      </c>
      <c r="B3220" s="191" t="s">
        <v>5847</v>
      </c>
      <c r="C3220" s="191" t="s">
        <v>8133</v>
      </c>
      <c r="D3220" s="191" t="s">
        <v>3160</v>
      </c>
      <c r="E3220" s="191" t="s">
        <v>3186</v>
      </c>
      <c r="F3220" s="191" t="s">
        <v>8136</v>
      </c>
      <c r="G3220" s="191">
        <v>12</v>
      </c>
    </row>
    <row r="3221" spans="1:7" x14ac:dyDescent="0.25">
      <c r="A3221" s="191">
        <v>3220</v>
      </c>
      <c r="B3221" s="191" t="s">
        <v>5847</v>
      </c>
      <c r="C3221" s="191" t="s">
        <v>8133</v>
      </c>
      <c r="D3221" s="191" t="s">
        <v>3160</v>
      </c>
      <c r="E3221" s="191" t="s">
        <v>3186</v>
      </c>
      <c r="F3221" s="191" t="s">
        <v>8136</v>
      </c>
      <c r="G3221" s="191">
        <v>12</v>
      </c>
    </row>
    <row r="3222" spans="1:7" x14ac:dyDescent="0.25">
      <c r="A3222" s="191">
        <v>3221</v>
      </c>
      <c r="B3222" s="191" t="s">
        <v>5847</v>
      </c>
      <c r="C3222" s="191" t="s">
        <v>8133</v>
      </c>
      <c r="D3222" s="191" t="s">
        <v>3160</v>
      </c>
      <c r="E3222" s="191" t="s">
        <v>3186</v>
      </c>
      <c r="F3222" s="191" t="s">
        <v>8136</v>
      </c>
      <c r="G3222" s="191">
        <v>12</v>
      </c>
    </row>
    <row r="3223" spans="1:7" x14ac:dyDescent="0.25">
      <c r="A3223" s="191">
        <v>3222</v>
      </c>
      <c r="B3223" s="191" t="s">
        <v>5847</v>
      </c>
      <c r="C3223" s="191" t="s">
        <v>8133</v>
      </c>
      <c r="D3223" s="191" t="s">
        <v>3160</v>
      </c>
      <c r="E3223" s="191" t="s">
        <v>3186</v>
      </c>
      <c r="F3223" s="191" t="s">
        <v>8136</v>
      </c>
      <c r="G3223" s="191">
        <v>12</v>
      </c>
    </row>
    <row r="3224" spans="1:7" x14ac:dyDescent="0.25">
      <c r="A3224" s="191">
        <v>3223</v>
      </c>
      <c r="B3224" s="191" t="s">
        <v>5847</v>
      </c>
      <c r="C3224" s="191" t="s">
        <v>8133</v>
      </c>
      <c r="D3224" s="191" t="s">
        <v>3160</v>
      </c>
      <c r="E3224" s="191" t="s">
        <v>3186</v>
      </c>
      <c r="F3224" s="191" t="s">
        <v>8136</v>
      </c>
      <c r="G3224" s="191">
        <v>12</v>
      </c>
    </row>
    <row r="3225" spans="1:7" x14ac:dyDescent="0.25">
      <c r="A3225" s="191">
        <v>3224</v>
      </c>
      <c r="B3225" s="191" t="s">
        <v>5847</v>
      </c>
      <c r="C3225" s="191" t="s">
        <v>8133</v>
      </c>
      <c r="D3225" s="191" t="s">
        <v>3160</v>
      </c>
      <c r="E3225" s="191" t="s">
        <v>3186</v>
      </c>
      <c r="F3225" s="191" t="s">
        <v>8136</v>
      </c>
      <c r="G3225" s="191">
        <v>12</v>
      </c>
    </row>
    <row r="3226" spans="1:7" x14ac:dyDescent="0.25">
      <c r="A3226" s="191">
        <v>3225</v>
      </c>
      <c r="B3226" s="191" t="s">
        <v>5847</v>
      </c>
      <c r="C3226" s="191" t="s">
        <v>8133</v>
      </c>
      <c r="D3226" s="191" t="s">
        <v>3160</v>
      </c>
      <c r="E3226" s="191" t="s">
        <v>3186</v>
      </c>
      <c r="F3226" s="191" t="s">
        <v>8136</v>
      </c>
      <c r="G3226" s="191">
        <v>12</v>
      </c>
    </row>
    <row r="3227" spans="1:7" x14ac:dyDescent="0.25">
      <c r="A3227" s="191">
        <v>3226</v>
      </c>
      <c r="B3227" s="191" t="s">
        <v>5847</v>
      </c>
      <c r="C3227" s="191" t="s">
        <v>8133</v>
      </c>
      <c r="D3227" s="191" t="s">
        <v>3160</v>
      </c>
      <c r="E3227" s="191" t="s">
        <v>3186</v>
      </c>
      <c r="F3227" s="191" t="s">
        <v>8136</v>
      </c>
      <c r="G3227" s="191">
        <v>12</v>
      </c>
    </row>
    <row r="3228" spans="1:7" x14ac:dyDescent="0.25">
      <c r="A3228" s="191">
        <v>3227</v>
      </c>
      <c r="B3228" s="191" t="s">
        <v>5847</v>
      </c>
      <c r="C3228" s="191" t="s">
        <v>8133</v>
      </c>
      <c r="D3228" s="191" t="s">
        <v>3160</v>
      </c>
      <c r="E3228" s="191" t="s">
        <v>3186</v>
      </c>
      <c r="F3228" s="191" t="s">
        <v>8136</v>
      </c>
      <c r="G3228" s="191">
        <v>12</v>
      </c>
    </row>
    <row r="3229" spans="1:7" x14ac:dyDescent="0.25">
      <c r="A3229" s="191">
        <v>3228</v>
      </c>
      <c r="B3229" s="191" t="s">
        <v>5847</v>
      </c>
      <c r="C3229" s="191" t="s">
        <v>8133</v>
      </c>
      <c r="D3229" s="191" t="s">
        <v>3160</v>
      </c>
      <c r="E3229" s="191" t="s">
        <v>3186</v>
      </c>
      <c r="F3229" s="191" t="s">
        <v>8136</v>
      </c>
      <c r="G3229" s="191">
        <v>12</v>
      </c>
    </row>
    <row r="3230" spans="1:7" x14ac:dyDescent="0.25">
      <c r="A3230" s="191">
        <v>3229</v>
      </c>
      <c r="B3230" s="191" t="s">
        <v>5847</v>
      </c>
      <c r="C3230" s="191" t="s">
        <v>8133</v>
      </c>
      <c r="D3230" s="191" t="s">
        <v>3160</v>
      </c>
      <c r="E3230" s="191" t="s">
        <v>3186</v>
      </c>
      <c r="F3230" s="191" t="s">
        <v>8136</v>
      </c>
      <c r="G3230" s="191">
        <v>12</v>
      </c>
    </row>
    <row r="3231" spans="1:7" x14ac:dyDescent="0.25">
      <c r="A3231" s="191">
        <v>3230</v>
      </c>
      <c r="B3231" s="191" t="s">
        <v>5847</v>
      </c>
      <c r="C3231" s="191" t="s">
        <v>8133</v>
      </c>
      <c r="D3231" s="191" t="s">
        <v>3160</v>
      </c>
      <c r="E3231" s="191" t="s">
        <v>3186</v>
      </c>
      <c r="F3231" s="191" t="s">
        <v>8136</v>
      </c>
      <c r="G3231" s="191">
        <v>12</v>
      </c>
    </row>
    <row r="3232" spans="1:7" x14ac:dyDescent="0.25">
      <c r="A3232" s="191">
        <v>3231</v>
      </c>
      <c r="B3232" s="191" t="s">
        <v>5847</v>
      </c>
      <c r="C3232" s="191" t="s">
        <v>8133</v>
      </c>
      <c r="D3232" s="191" t="s">
        <v>3160</v>
      </c>
      <c r="E3232" s="191" t="s">
        <v>3186</v>
      </c>
      <c r="F3232" s="191" t="s">
        <v>8136</v>
      </c>
      <c r="G3232" s="191">
        <v>12</v>
      </c>
    </row>
    <row r="3233" spans="1:7" x14ac:dyDescent="0.25">
      <c r="A3233" s="191">
        <v>3232</v>
      </c>
      <c r="B3233" s="191" t="s">
        <v>5847</v>
      </c>
      <c r="C3233" s="191" t="s">
        <v>8133</v>
      </c>
      <c r="D3233" s="191" t="s">
        <v>3160</v>
      </c>
      <c r="E3233" s="191" t="s">
        <v>3186</v>
      </c>
      <c r="F3233" s="191" t="s">
        <v>8136</v>
      </c>
      <c r="G3233" s="191">
        <v>12</v>
      </c>
    </row>
    <row r="3234" spans="1:7" x14ac:dyDescent="0.25">
      <c r="A3234" s="191">
        <v>3233</v>
      </c>
      <c r="B3234" s="191" t="s">
        <v>5847</v>
      </c>
      <c r="C3234" s="191" t="s">
        <v>8133</v>
      </c>
      <c r="D3234" s="191" t="s">
        <v>3160</v>
      </c>
      <c r="E3234" s="191" t="s">
        <v>3186</v>
      </c>
      <c r="F3234" s="191" t="s">
        <v>8136</v>
      </c>
      <c r="G3234" s="191">
        <v>12</v>
      </c>
    </row>
    <row r="3235" spans="1:7" x14ac:dyDescent="0.25">
      <c r="A3235" s="191">
        <v>3234</v>
      </c>
      <c r="B3235" s="191" t="s">
        <v>5847</v>
      </c>
      <c r="C3235" s="191" t="s">
        <v>8133</v>
      </c>
      <c r="D3235" s="191" t="s">
        <v>3160</v>
      </c>
      <c r="E3235" s="191" t="s">
        <v>3186</v>
      </c>
      <c r="F3235" s="191" t="s">
        <v>8136</v>
      </c>
      <c r="G3235" s="191">
        <v>12</v>
      </c>
    </row>
    <row r="3236" spans="1:7" x14ac:dyDescent="0.25">
      <c r="A3236" s="191">
        <v>3235</v>
      </c>
      <c r="B3236" s="191" t="s">
        <v>5847</v>
      </c>
      <c r="C3236" s="191" t="s">
        <v>8133</v>
      </c>
      <c r="D3236" s="191" t="s">
        <v>3160</v>
      </c>
      <c r="E3236" s="191" t="s">
        <v>3186</v>
      </c>
      <c r="F3236" s="191" t="s">
        <v>8136</v>
      </c>
      <c r="G3236" s="191">
        <v>12</v>
      </c>
    </row>
    <row r="3237" spans="1:7" x14ac:dyDescent="0.25">
      <c r="A3237" s="191">
        <v>3236</v>
      </c>
      <c r="B3237" s="191" t="s">
        <v>5847</v>
      </c>
      <c r="C3237" s="191" t="s">
        <v>8133</v>
      </c>
      <c r="D3237" s="191" t="s">
        <v>3160</v>
      </c>
      <c r="E3237" s="191" t="s">
        <v>3186</v>
      </c>
      <c r="F3237" s="191" t="s">
        <v>8136</v>
      </c>
      <c r="G3237" s="191">
        <v>12</v>
      </c>
    </row>
    <row r="3238" spans="1:7" x14ac:dyDescent="0.25">
      <c r="A3238" s="191">
        <v>3237</v>
      </c>
      <c r="B3238" s="191" t="s">
        <v>5847</v>
      </c>
      <c r="C3238" s="191" t="s">
        <v>8133</v>
      </c>
      <c r="D3238" s="191" t="s">
        <v>3160</v>
      </c>
      <c r="E3238" s="191" t="s">
        <v>3186</v>
      </c>
      <c r="F3238" s="191" t="s">
        <v>8136</v>
      </c>
      <c r="G3238" s="191">
        <v>12</v>
      </c>
    </row>
    <row r="3239" spans="1:7" x14ac:dyDescent="0.25">
      <c r="A3239" s="191">
        <v>3238</v>
      </c>
      <c r="B3239" s="191" t="s">
        <v>5847</v>
      </c>
      <c r="C3239" s="191" t="s">
        <v>8133</v>
      </c>
      <c r="D3239" s="191" t="s">
        <v>3160</v>
      </c>
      <c r="E3239" s="191" t="s">
        <v>3186</v>
      </c>
      <c r="F3239" s="191" t="s">
        <v>8136</v>
      </c>
      <c r="G3239" s="191">
        <v>12</v>
      </c>
    </row>
    <row r="3240" spans="1:7" x14ac:dyDescent="0.25">
      <c r="A3240" s="191">
        <v>3239</v>
      </c>
      <c r="B3240" s="191" t="s">
        <v>5847</v>
      </c>
      <c r="C3240" s="191" t="s">
        <v>8133</v>
      </c>
      <c r="D3240" s="191" t="s">
        <v>3160</v>
      </c>
      <c r="E3240" s="191" t="s">
        <v>3186</v>
      </c>
      <c r="F3240" s="191" t="s">
        <v>8136</v>
      </c>
      <c r="G3240" s="191">
        <v>12</v>
      </c>
    </row>
    <row r="3241" spans="1:7" x14ac:dyDescent="0.25">
      <c r="A3241" s="191">
        <v>3240</v>
      </c>
      <c r="B3241" s="191" t="s">
        <v>5847</v>
      </c>
      <c r="C3241" s="191" t="s">
        <v>8133</v>
      </c>
      <c r="D3241" s="191" t="s">
        <v>3160</v>
      </c>
      <c r="E3241" s="191" t="s">
        <v>3186</v>
      </c>
      <c r="F3241" s="191" t="s">
        <v>8136</v>
      </c>
      <c r="G3241" s="191">
        <v>12</v>
      </c>
    </row>
    <row r="3242" spans="1:7" x14ac:dyDescent="0.25">
      <c r="A3242" s="191">
        <v>3241</v>
      </c>
      <c r="B3242" s="191" t="s">
        <v>5847</v>
      </c>
      <c r="C3242" s="191" t="s">
        <v>8133</v>
      </c>
      <c r="D3242" s="191" t="s">
        <v>3160</v>
      </c>
      <c r="E3242" s="191" t="s">
        <v>3186</v>
      </c>
      <c r="F3242" s="191" t="s">
        <v>8136</v>
      </c>
      <c r="G3242" s="191">
        <v>12</v>
      </c>
    </row>
    <row r="3243" spans="1:7" x14ac:dyDescent="0.25">
      <c r="A3243" s="191">
        <v>3242</v>
      </c>
      <c r="B3243" s="191" t="s">
        <v>5847</v>
      </c>
      <c r="C3243" s="191" t="s">
        <v>8133</v>
      </c>
      <c r="D3243" s="191" t="s">
        <v>3160</v>
      </c>
      <c r="E3243" s="191" t="s">
        <v>3186</v>
      </c>
      <c r="F3243" s="191" t="s">
        <v>8136</v>
      </c>
      <c r="G3243" s="191">
        <v>12</v>
      </c>
    </row>
    <row r="3244" spans="1:7" x14ac:dyDescent="0.25">
      <c r="A3244" s="191">
        <v>3243</v>
      </c>
      <c r="B3244" s="191" t="s">
        <v>5847</v>
      </c>
      <c r="C3244" s="191" t="s">
        <v>8133</v>
      </c>
      <c r="D3244" s="191" t="s">
        <v>3160</v>
      </c>
      <c r="E3244" s="191" t="s">
        <v>3186</v>
      </c>
      <c r="F3244" s="191" t="s">
        <v>8136</v>
      </c>
      <c r="G3244" s="191">
        <v>12</v>
      </c>
    </row>
    <row r="3245" spans="1:7" x14ac:dyDescent="0.25">
      <c r="A3245" s="191">
        <v>3244</v>
      </c>
      <c r="B3245" s="191" t="s">
        <v>5847</v>
      </c>
      <c r="C3245" s="191" t="s">
        <v>8133</v>
      </c>
      <c r="D3245" s="191" t="s">
        <v>3160</v>
      </c>
      <c r="E3245" s="191" t="s">
        <v>3186</v>
      </c>
      <c r="F3245" s="191" t="s">
        <v>8136</v>
      </c>
      <c r="G3245" s="191">
        <v>12</v>
      </c>
    </row>
    <row r="3246" spans="1:7" x14ac:dyDescent="0.25">
      <c r="A3246" s="191">
        <v>3245</v>
      </c>
      <c r="B3246" s="191" t="s">
        <v>5847</v>
      </c>
      <c r="C3246" s="191" t="s">
        <v>8133</v>
      </c>
      <c r="D3246" s="191" t="s">
        <v>3160</v>
      </c>
      <c r="E3246" s="191" t="s">
        <v>3186</v>
      </c>
      <c r="F3246" s="191" t="s">
        <v>8136</v>
      </c>
      <c r="G3246" s="191">
        <v>12</v>
      </c>
    </row>
    <row r="3247" spans="1:7" x14ac:dyDescent="0.25">
      <c r="A3247" s="191">
        <v>3246</v>
      </c>
      <c r="B3247" s="191" t="s">
        <v>5847</v>
      </c>
      <c r="C3247" s="191" t="s">
        <v>8133</v>
      </c>
      <c r="D3247" s="191" t="s">
        <v>3160</v>
      </c>
      <c r="E3247" s="191" t="s">
        <v>3186</v>
      </c>
      <c r="F3247" s="191" t="s">
        <v>8136</v>
      </c>
      <c r="G3247" s="191">
        <v>12</v>
      </c>
    </row>
    <row r="3248" spans="1:7" x14ac:dyDescent="0.25">
      <c r="A3248" s="191">
        <v>3247</v>
      </c>
      <c r="B3248" s="191" t="s">
        <v>5847</v>
      </c>
      <c r="C3248" s="191" t="s">
        <v>8133</v>
      </c>
      <c r="D3248" s="191" t="s">
        <v>3160</v>
      </c>
      <c r="E3248" s="191" t="s">
        <v>3186</v>
      </c>
      <c r="F3248" s="191" t="s">
        <v>8136</v>
      </c>
      <c r="G3248" s="191">
        <v>12</v>
      </c>
    </row>
    <row r="3249" spans="1:7" x14ac:dyDescent="0.25">
      <c r="A3249" s="191">
        <v>3248</v>
      </c>
      <c r="B3249" s="191" t="s">
        <v>5847</v>
      </c>
      <c r="C3249" s="191" t="s">
        <v>8133</v>
      </c>
      <c r="D3249" s="191" t="s">
        <v>3160</v>
      </c>
      <c r="E3249" s="191" t="s">
        <v>3186</v>
      </c>
      <c r="F3249" s="191" t="s">
        <v>8136</v>
      </c>
      <c r="G3249" s="191">
        <v>12</v>
      </c>
    </row>
    <row r="3250" spans="1:7" x14ac:dyDescent="0.25">
      <c r="A3250" s="191">
        <v>3249</v>
      </c>
      <c r="B3250" s="191" t="s">
        <v>5847</v>
      </c>
      <c r="C3250" s="191" t="s">
        <v>8133</v>
      </c>
      <c r="D3250" s="191" t="s">
        <v>3160</v>
      </c>
      <c r="E3250" s="191" t="s">
        <v>3186</v>
      </c>
      <c r="F3250" s="191" t="s">
        <v>8136</v>
      </c>
      <c r="G3250" s="191">
        <v>12</v>
      </c>
    </row>
    <row r="3251" spans="1:7" x14ac:dyDescent="0.25">
      <c r="A3251" s="191">
        <v>3250</v>
      </c>
      <c r="B3251" s="191" t="s">
        <v>5847</v>
      </c>
      <c r="C3251" s="191" t="s">
        <v>8133</v>
      </c>
      <c r="D3251" s="191" t="s">
        <v>3160</v>
      </c>
      <c r="E3251" s="191" t="s">
        <v>3186</v>
      </c>
      <c r="F3251" s="191" t="s">
        <v>8136</v>
      </c>
      <c r="G3251" s="191">
        <v>12</v>
      </c>
    </row>
    <row r="3252" spans="1:7" x14ac:dyDescent="0.25">
      <c r="A3252" s="191">
        <v>3251</v>
      </c>
      <c r="B3252" s="191" t="s">
        <v>5847</v>
      </c>
      <c r="C3252" s="191" t="s">
        <v>8133</v>
      </c>
      <c r="D3252" s="191" t="s">
        <v>3160</v>
      </c>
      <c r="E3252" s="191" t="s">
        <v>3186</v>
      </c>
      <c r="F3252" s="191" t="s">
        <v>8136</v>
      </c>
      <c r="G3252" s="191">
        <v>12</v>
      </c>
    </row>
    <row r="3253" spans="1:7" x14ac:dyDescent="0.25">
      <c r="A3253" s="191">
        <v>3252</v>
      </c>
      <c r="B3253" s="191" t="s">
        <v>5847</v>
      </c>
      <c r="C3253" s="191" t="s">
        <v>8133</v>
      </c>
      <c r="D3253" s="191" t="s">
        <v>3160</v>
      </c>
      <c r="E3253" s="191" t="s">
        <v>3186</v>
      </c>
      <c r="F3253" s="191" t="s">
        <v>8136</v>
      </c>
      <c r="G3253" s="191">
        <v>12</v>
      </c>
    </row>
    <row r="3254" spans="1:7" x14ac:dyDescent="0.25">
      <c r="A3254" s="191">
        <v>3253</v>
      </c>
      <c r="B3254" s="191" t="s">
        <v>5847</v>
      </c>
      <c r="C3254" s="191" t="s">
        <v>8133</v>
      </c>
      <c r="D3254" s="191" t="s">
        <v>3160</v>
      </c>
      <c r="E3254" s="191" t="s">
        <v>3186</v>
      </c>
      <c r="F3254" s="191" t="s">
        <v>8136</v>
      </c>
      <c r="G3254" s="191">
        <v>12</v>
      </c>
    </row>
    <row r="3255" spans="1:7" x14ac:dyDescent="0.25">
      <c r="A3255" s="191">
        <v>3254</v>
      </c>
      <c r="B3255" s="191" t="s">
        <v>5847</v>
      </c>
      <c r="C3255" s="191" t="s">
        <v>8133</v>
      </c>
      <c r="D3255" s="191" t="s">
        <v>3160</v>
      </c>
      <c r="E3255" s="191" t="s">
        <v>3186</v>
      </c>
      <c r="F3255" s="191" t="s">
        <v>8136</v>
      </c>
      <c r="G3255" s="191">
        <v>12</v>
      </c>
    </row>
    <row r="3256" spans="1:7" x14ac:dyDescent="0.25">
      <c r="A3256" s="191">
        <v>3255</v>
      </c>
      <c r="B3256" s="191" t="s">
        <v>5847</v>
      </c>
      <c r="C3256" s="191" t="s">
        <v>8133</v>
      </c>
      <c r="D3256" s="191" t="s">
        <v>3160</v>
      </c>
      <c r="E3256" s="191" t="s">
        <v>3186</v>
      </c>
      <c r="F3256" s="191" t="s">
        <v>8136</v>
      </c>
      <c r="G3256" s="191">
        <v>12</v>
      </c>
    </row>
    <row r="3257" spans="1:7" x14ac:dyDescent="0.25">
      <c r="A3257" s="191">
        <v>3256</v>
      </c>
      <c r="B3257" s="191" t="s">
        <v>5847</v>
      </c>
      <c r="C3257" s="191" t="s">
        <v>8133</v>
      </c>
      <c r="D3257" s="191" t="s">
        <v>3160</v>
      </c>
      <c r="E3257" s="191" t="s">
        <v>3186</v>
      </c>
      <c r="F3257" s="191" t="s">
        <v>8136</v>
      </c>
      <c r="G3257" s="191">
        <v>12</v>
      </c>
    </row>
    <row r="3258" spans="1:7" x14ac:dyDescent="0.25">
      <c r="A3258" s="191">
        <v>3257</v>
      </c>
      <c r="B3258" s="191" t="s">
        <v>5847</v>
      </c>
      <c r="C3258" s="191" t="s">
        <v>8133</v>
      </c>
      <c r="D3258" s="191" t="s">
        <v>3160</v>
      </c>
      <c r="E3258" s="191" t="s">
        <v>3186</v>
      </c>
      <c r="F3258" s="191" t="s">
        <v>8136</v>
      </c>
      <c r="G3258" s="191">
        <v>12</v>
      </c>
    </row>
    <row r="3259" spans="1:7" x14ac:dyDescent="0.25">
      <c r="A3259" s="191">
        <v>3258</v>
      </c>
      <c r="B3259" s="191" t="s">
        <v>5847</v>
      </c>
      <c r="C3259" s="191" t="s">
        <v>8133</v>
      </c>
      <c r="D3259" s="191" t="s">
        <v>3160</v>
      </c>
      <c r="E3259" s="191" t="s">
        <v>3186</v>
      </c>
      <c r="F3259" s="191" t="s">
        <v>8136</v>
      </c>
      <c r="G3259" s="191">
        <v>12</v>
      </c>
    </row>
    <row r="3260" spans="1:7" x14ac:dyDescent="0.25">
      <c r="A3260" s="191">
        <v>3259</v>
      </c>
      <c r="B3260" s="191" t="s">
        <v>5847</v>
      </c>
      <c r="C3260" s="191" t="s">
        <v>8133</v>
      </c>
      <c r="D3260" s="191" t="s">
        <v>3160</v>
      </c>
      <c r="E3260" s="191" t="s">
        <v>3186</v>
      </c>
      <c r="F3260" s="191" t="s">
        <v>8136</v>
      </c>
      <c r="G3260" s="191">
        <v>12</v>
      </c>
    </row>
    <row r="3261" spans="1:7" x14ac:dyDescent="0.25">
      <c r="A3261" s="191">
        <v>3260</v>
      </c>
      <c r="B3261" s="191" t="s">
        <v>5847</v>
      </c>
      <c r="C3261" s="191" t="s">
        <v>8133</v>
      </c>
      <c r="D3261" s="191" t="s">
        <v>3160</v>
      </c>
      <c r="E3261" s="191" t="s">
        <v>3186</v>
      </c>
      <c r="F3261" s="191" t="s">
        <v>8136</v>
      </c>
      <c r="G3261" s="191">
        <v>12</v>
      </c>
    </row>
    <row r="3262" spans="1:7" x14ac:dyDescent="0.25">
      <c r="A3262" s="191">
        <v>3261</v>
      </c>
      <c r="B3262" s="191" t="s">
        <v>5847</v>
      </c>
      <c r="C3262" s="191" t="s">
        <v>8133</v>
      </c>
      <c r="D3262" s="191" t="s">
        <v>3160</v>
      </c>
      <c r="E3262" s="191" t="s">
        <v>3186</v>
      </c>
      <c r="F3262" s="191" t="s">
        <v>8136</v>
      </c>
      <c r="G3262" s="191">
        <v>12</v>
      </c>
    </row>
    <row r="3263" spans="1:7" x14ac:dyDescent="0.25">
      <c r="A3263" s="191">
        <v>3262</v>
      </c>
      <c r="B3263" s="191" t="s">
        <v>5847</v>
      </c>
      <c r="C3263" s="191" t="s">
        <v>8133</v>
      </c>
      <c r="D3263" s="191" t="s">
        <v>3160</v>
      </c>
      <c r="E3263" s="191" t="s">
        <v>3186</v>
      </c>
      <c r="F3263" s="191" t="s">
        <v>8136</v>
      </c>
      <c r="G3263" s="191">
        <v>12</v>
      </c>
    </row>
    <row r="3264" spans="1:7" x14ac:dyDescent="0.25">
      <c r="A3264" s="191">
        <v>3263</v>
      </c>
      <c r="B3264" s="191" t="s">
        <v>5847</v>
      </c>
      <c r="C3264" s="191" t="s">
        <v>8133</v>
      </c>
      <c r="D3264" s="191" t="s">
        <v>3160</v>
      </c>
      <c r="E3264" s="191" t="s">
        <v>3186</v>
      </c>
      <c r="F3264" s="191" t="s">
        <v>8136</v>
      </c>
      <c r="G3264" s="191">
        <v>12</v>
      </c>
    </row>
    <row r="3265" spans="1:7" x14ac:dyDescent="0.25">
      <c r="A3265" s="191">
        <v>3264</v>
      </c>
      <c r="B3265" s="191" t="s">
        <v>5847</v>
      </c>
      <c r="C3265" s="191" t="s">
        <v>8133</v>
      </c>
      <c r="D3265" s="191" t="s">
        <v>3160</v>
      </c>
      <c r="E3265" s="191" t="s">
        <v>3186</v>
      </c>
      <c r="F3265" s="191" t="s">
        <v>8136</v>
      </c>
      <c r="G3265" s="191">
        <v>12</v>
      </c>
    </row>
    <row r="3266" spans="1:7" x14ac:dyDescent="0.25">
      <c r="A3266" s="191">
        <v>3265</v>
      </c>
      <c r="B3266" s="191" t="s">
        <v>5847</v>
      </c>
      <c r="C3266" s="191" t="s">
        <v>8133</v>
      </c>
      <c r="D3266" s="191" t="s">
        <v>3160</v>
      </c>
      <c r="E3266" s="191" t="s">
        <v>3186</v>
      </c>
      <c r="F3266" s="191" t="s">
        <v>8136</v>
      </c>
      <c r="G3266" s="191">
        <v>12</v>
      </c>
    </row>
    <row r="3267" spans="1:7" x14ac:dyDescent="0.25">
      <c r="A3267" s="191">
        <v>3266</v>
      </c>
      <c r="B3267" s="191" t="s">
        <v>5847</v>
      </c>
      <c r="C3267" s="191" t="s">
        <v>8133</v>
      </c>
      <c r="D3267" s="191" t="s">
        <v>3160</v>
      </c>
      <c r="E3267" s="191" t="s">
        <v>3186</v>
      </c>
      <c r="F3267" s="191" t="s">
        <v>8136</v>
      </c>
      <c r="G3267" s="191">
        <v>12</v>
      </c>
    </row>
    <row r="3268" spans="1:7" x14ac:dyDescent="0.25">
      <c r="A3268" s="191">
        <v>3267</v>
      </c>
      <c r="B3268" s="191" t="s">
        <v>5847</v>
      </c>
      <c r="C3268" s="191" t="s">
        <v>8133</v>
      </c>
      <c r="D3268" s="191" t="s">
        <v>3160</v>
      </c>
      <c r="E3268" s="191" t="s">
        <v>3186</v>
      </c>
      <c r="F3268" s="191" t="s">
        <v>8136</v>
      </c>
      <c r="G3268" s="191">
        <v>12</v>
      </c>
    </row>
    <row r="3269" spans="1:7" x14ac:dyDescent="0.25">
      <c r="A3269" s="191">
        <v>3268</v>
      </c>
      <c r="B3269" s="191" t="s">
        <v>5847</v>
      </c>
      <c r="C3269" s="191" t="s">
        <v>8133</v>
      </c>
      <c r="D3269" s="191" t="s">
        <v>3160</v>
      </c>
      <c r="E3269" s="191" t="s">
        <v>3186</v>
      </c>
      <c r="F3269" s="191" t="s">
        <v>8136</v>
      </c>
      <c r="G3269" s="191">
        <v>12</v>
      </c>
    </row>
    <row r="3270" spans="1:7" x14ac:dyDescent="0.25">
      <c r="A3270" s="191">
        <v>3269</v>
      </c>
      <c r="B3270" s="191" t="s">
        <v>5847</v>
      </c>
      <c r="C3270" s="191" t="s">
        <v>8133</v>
      </c>
      <c r="D3270" s="191" t="s">
        <v>3160</v>
      </c>
      <c r="E3270" s="191" t="s">
        <v>3186</v>
      </c>
      <c r="F3270" s="191" t="s">
        <v>8136</v>
      </c>
      <c r="G3270" s="191">
        <v>12</v>
      </c>
    </row>
    <row r="3271" spans="1:7" x14ac:dyDescent="0.25">
      <c r="A3271" s="191">
        <v>3270</v>
      </c>
      <c r="B3271" s="191" t="s">
        <v>5847</v>
      </c>
      <c r="C3271" s="191" t="s">
        <v>8133</v>
      </c>
      <c r="D3271" s="191" t="s">
        <v>3160</v>
      </c>
      <c r="E3271" s="191" t="s">
        <v>3186</v>
      </c>
      <c r="F3271" s="191" t="s">
        <v>8136</v>
      </c>
      <c r="G3271" s="191">
        <v>12</v>
      </c>
    </row>
    <row r="3272" spans="1:7" x14ac:dyDescent="0.25">
      <c r="A3272" s="191">
        <v>3271</v>
      </c>
      <c r="B3272" s="191" t="s">
        <v>5847</v>
      </c>
      <c r="C3272" s="191" t="s">
        <v>8133</v>
      </c>
      <c r="D3272" s="191" t="s">
        <v>3160</v>
      </c>
      <c r="E3272" s="191" t="s">
        <v>3186</v>
      </c>
      <c r="F3272" s="191" t="s">
        <v>8136</v>
      </c>
      <c r="G3272" s="191">
        <v>12</v>
      </c>
    </row>
    <row r="3273" spans="1:7" x14ac:dyDescent="0.25">
      <c r="A3273" s="191">
        <v>3272</v>
      </c>
      <c r="B3273" s="191" t="s">
        <v>5847</v>
      </c>
      <c r="C3273" s="191" t="s">
        <v>8133</v>
      </c>
      <c r="D3273" s="191" t="s">
        <v>3160</v>
      </c>
      <c r="E3273" s="191" t="s">
        <v>3186</v>
      </c>
      <c r="F3273" s="191" t="s">
        <v>8136</v>
      </c>
      <c r="G3273" s="191">
        <v>12</v>
      </c>
    </row>
    <row r="3274" spans="1:7" x14ac:dyDescent="0.25">
      <c r="A3274" s="191">
        <v>3273</v>
      </c>
      <c r="B3274" s="191" t="s">
        <v>5847</v>
      </c>
      <c r="C3274" s="191" t="s">
        <v>8133</v>
      </c>
      <c r="D3274" s="191" t="s">
        <v>3160</v>
      </c>
      <c r="E3274" s="191" t="s">
        <v>3186</v>
      </c>
      <c r="F3274" s="191" t="s">
        <v>8136</v>
      </c>
      <c r="G3274" s="191">
        <v>12</v>
      </c>
    </row>
    <row r="3275" spans="1:7" x14ac:dyDescent="0.25">
      <c r="A3275" s="191">
        <v>3274</v>
      </c>
      <c r="B3275" s="191" t="s">
        <v>5847</v>
      </c>
      <c r="C3275" s="191" t="s">
        <v>8133</v>
      </c>
      <c r="D3275" s="191" t="s">
        <v>3160</v>
      </c>
      <c r="E3275" s="191" t="s">
        <v>3186</v>
      </c>
      <c r="F3275" s="191" t="s">
        <v>8136</v>
      </c>
      <c r="G3275" s="191">
        <v>12</v>
      </c>
    </row>
    <row r="3276" spans="1:7" x14ac:dyDescent="0.25">
      <c r="A3276" s="191">
        <v>3275</v>
      </c>
      <c r="B3276" s="191" t="s">
        <v>5847</v>
      </c>
      <c r="C3276" s="191" t="s">
        <v>8133</v>
      </c>
      <c r="D3276" s="191" t="s">
        <v>3160</v>
      </c>
      <c r="E3276" s="191" t="s">
        <v>3186</v>
      </c>
      <c r="F3276" s="191" t="s">
        <v>8136</v>
      </c>
      <c r="G3276" s="191">
        <v>12</v>
      </c>
    </row>
    <row r="3277" spans="1:7" x14ac:dyDescent="0.25">
      <c r="A3277" s="191">
        <v>3276</v>
      </c>
      <c r="B3277" s="191" t="s">
        <v>5847</v>
      </c>
      <c r="C3277" s="191" t="s">
        <v>8133</v>
      </c>
      <c r="D3277" s="191" t="s">
        <v>3160</v>
      </c>
      <c r="E3277" s="191" t="s">
        <v>3186</v>
      </c>
      <c r="F3277" s="191" t="s">
        <v>8136</v>
      </c>
      <c r="G3277" s="191">
        <v>12</v>
      </c>
    </row>
    <row r="3278" spans="1:7" x14ac:dyDescent="0.25">
      <c r="A3278" s="191">
        <v>3277</v>
      </c>
      <c r="B3278" s="191" t="s">
        <v>5847</v>
      </c>
      <c r="C3278" s="191" t="s">
        <v>8133</v>
      </c>
      <c r="D3278" s="191" t="s">
        <v>3160</v>
      </c>
      <c r="E3278" s="191" t="s">
        <v>3186</v>
      </c>
      <c r="F3278" s="191" t="s">
        <v>8136</v>
      </c>
      <c r="G3278" s="191">
        <v>12</v>
      </c>
    </row>
    <row r="3279" spans="1:7" x14ac:dyDescent="0.25">
      <c r="A3279" s="191">
        <v>3278</v>
      </c>
      <c r="B3279" s="191" t="s">
        <v>5847</v>
      </c>
      <c r="C3279" s="191" t="s">
        <v>8133</v>
      </c>
      <c r="D3279" s="191" t="s">
        <v>3160</v>
      </c>
      <c r="E3279" s="191" t="s">
        <v>3186</v>
      </c>
      <c r="F3279" s="191" t="s">
        <v>8136</v>
      </c>
      <c r="G3279" s="191">
        <v>12</v>
      </c>
    </row>
    <row r="3280" spans="1:7" x14ac:dyDescent="0.25">
      <c r="A3280" s="191">
        <v>3279</v>
      </c>
      <c r="B3280" s="191" t="s">
        <v>5847</v>
      </c>
      <c r="C3280" s="191" t="s">
        <v>8133</v>
      </c>
      <c r="D3280" s="191" t="s">
        <v>3160</v>
      </c>
      <c r="E3280" s="191" t="s">
        <v>3186</v>
      </c>
      <c r="F3280" s="191" t="s">
        <v>8136</v>
      </c>
      <c r="G3280" s="191">
        <v>12</v>
      </c>
    </row>
    <row r="3281" spans="1:7" x14ac:dyDescent="0.25">
      <c r="A3281" s="191">
        <v>3280</v>
      </c>
      <c r="B3281" s="191" t="s">
        <v>5847</v>
      </c>
      <c r="C3281" s="191" t="s">
        <v>8133</v>
      </c>
      <c r="D3281" s="191" t="s">
        <v>3160</v>
      </c>
      <c r="E3281" s="191" t="s">
        <v>3186</v>
      </c>
      <c r="F3281" s="191" t="s">
        <v>8136</v>
      </c>
      <c r="G3281" s="191">
        <v>12</v>
      </c>
    </row>
    <row r="3282" spans="1:7" x14ac:dyDescent="0.25">
      <c r="A3282" s="191">
        <v>3281</v>
      </c>
      <c r="B3282" s="191" t="s">
        <v>5847</v>
      </c>
      <c r="C3282" s="191" t="s">
        <v>8133</v>
      </c>
      <c r="D3282" s="191" t="s">
        <v>3160</v>
      </c>
      <c r="E3282" s="191" t="s">
        <v>3186</v>
      </c>
      <c r="F3282" s="191" t="s">
        <v>8136</v>
      </c>
      <c r="G3282" s="191">
        <v>12</v>
      </c>
    </row>
    <row r="3283" spans="1:7" x14ac:dyDescent="0.25">
      <c r="A3283" s="191">
        <v>3282</v>
      </c>
      <c r="B3283" s="191" t="s">
        <v>5847</v>
      </c>
      <c r="C3283" s="191" t="s">
        <v>8133</v>
      </c>
      <c r="D3283" s="191" t="s">
        <v>3160</v>
      </c>
      <c r="E3283" s="191" t="s">
        <v>3186</v>
      </c>
      <c r="F3283" s="191" t="s">
        <v>8136</v>
      </c>
      <c r="G3283" s="191">
        <v>12</v>
      </c>
    </row>
    <row r="3284" spans="1:7" x14ac:dyDescent="0.25">
      <c r="A3284" s="191">
        <v>3283</v>
      </c>
      <c r="B3284" s="191" t="s">
        <v>5847</v>
      </c>
      <c r="C3284" s="191" t="s">
        <v>8133</v>
      </c>
      <c r="D3284" s="191" t="s">
        <v>3160</v>
      </c>
      <c r="E3284" s="191" t="s">
        <v>3186</v>
      </c>
      <c r="F3284" s="191" t="s">
        <v>8136</v>
      </c>
      <c r="G3284" s="191">
        <v>12</v>
      </c>
    </row>
    <row r="3285" spans="1:7" x14ac:dyDescent="0.25">
      <c r="A3285" s="191">
        <v>3284</v>
      </c>
      <c r="B3285" s="191" t="s">
        <v>5847</v>
      </c>
      <c r="C3285" s="191" t="s">
        <v>8133</v>
      </c>
      <c r="D3285" s="191" t="s">
        <v>3160</v>
      </c>
      <c r="E3285" s="191" t="s">
        <v>3186</v>
      </c>
      <c r="F3285" s="191" t="s">
        <v>8136</v>
      </c>
      <c r="G3285" s="191">
        <v>12</v>
      </c>
    </row>
    <row r="3286" spans="1:7" x14ac:dyDescent="0.25">
      <c r="A3286" s="191">
        <v>3285</v>
      </c>
      <c r="B3286" s="191" t="s">
        <v>5847</v>
      </c>
      <c r="C3286" s="191" t="s">
        <v>8133</v>
      </c>
      <c r="D3286" s="191" t="s">
        <v>3160</v>
      </c>
      <c r="E3286" s="191" t="s">
        <v>3186</v>
      </c>
      <c r="F3286" s="191" t="s">
        <v>8136</v>
      </c>
      <c r="G3286" s="191">
        <v>12</v>
      </c>
    </row>
    <row r="3287" spans="1:7" x14ac:dyDescent="0.25">
      <c r="A3287" s="191">
        <v>3286</v>
      </c>
      <c r="B3287" s="191" t="s">
        <v>5847</v>
      </c>
      <c r="C3287" s="191" t="s">
        <v>8133</v>
      </c>
      <c r="D3287" s="191" t="s">
        <v>3160</v>
      </c>
      <c r="E3287" s="191" t="s">
        <v>3186</v>
      </c>
      <c r="F3287" s="191" t="s">
        <v>8136</v>
      </c>
      <c r="G3287" s="191">
        <v>12</v>
      </c>
    </row>
    <row r="3288" spans="1:7" x14ac:dyDescent="0.25">
      <c r="A3288" s="191">
        <v>3287</v>
      </c>
      <c r="B3288" s="191" t="s">
        <v>5847</v>
      </c>
      <c r="C3288" s="191" t="s">
        <v>8133</v>
      </c>
      <c r="D3288" s="191" t="s">
        <v>3160</v>
      </c>
      <c r="E3288" s="191" t="s">
        <v>3186</v>
      </c>
      <c r="F3288" s="191" t="s">
        <v>8136</v>
      </c>
      <c r="G3288" s="191">
        <v>12</v>
      </c>
    </row>
    <row r="3289" spans="1:7" x14ac:dyDescent="0.25">
      <c r="A3289" s="191">
        <v>3288</v>
      </c>
      <c r="B3289" s="191" t="s">
        <v>5847</v>
      </c>
      <c r="C3289" s="191" t="s">
        <v>8133</v>
      </c>
      <c r="D3289" s="191" t="s">
        <v>3160</v>
      </c>
      <c r="E3289" s="191" t="s">
        <v>3186</v>
      </c>
      <c r="F3289" s="191" t="s">
        <v>8136</v>
      </c>
      <c r="G3289" s="191">
        <v>12</v>
      </c>
    </row>
    <row r="3290" spans="1:7" x14ac:dyDescent="0.25">
      <c r="A3290" s="191">
        <v>3289</v>
      </c>
      <c r="B3290" s="191" t="s">
        <v>5847</v>
      </c>
      <c r="C3290" s="191" t="s">
        <v>8133</v>
      </c>
      <c r="D3290" s="191" t="s">
        <v>3160</v>
      </c>
      <c r="E3290" s="191" t="s">
        <v>3186</v>
      </c>
      <c r="F3290" s="191" t="s">
        <v>8136</v>
      </c>
      <c r="G3290" s="191">
        <v>12</v>
      </c>
    </row>
    <row r="3291" spans="1:7" x14ac:dyDescent="0.25">
      <c r="A3291" s="191">
        <v>3290</v>
      </c>
      <c r="B3291" s="191" t="s">
        <v>5847</v>
      </c>
      <c r="C3291" s="191" t="s">
        <v>8133</v>
      </c>
      <c r="D3291" s="191" t="s">
        <v>3160</v>
      </c>
      <c r="E3291" s="191" t="s">
        <v>3186</v>
      </c>
      <c r="F3291" s="191" t="s">
        <v>8136</v>
      </c>
      <c r="G3291" s="191">
        <v>12</v>
      </c>
    </row>
    <row r="3292" spans="1:7" x14ac:dyDescent="0.25">
      <c r="A3292" s="191">
        <v>3291</v>
      </c>
      <c r="B3292" s="191" t="s">
        <v>5847</v>
      </c>
      <c r="C3292" s="191" t="s">
        <v>8133</v>
      </c>
      <c r="D3292" s="191" t="s">
        <v>3160</v>
      </c>
      <c r="E3292" s="191" t="s">
        <v>3186</v>
      </c>
      <c r="F3292" s="191" t="s">
        <v>8136</v>
      </c>
      <c r="G3292" s="191">
        <v>12</v>
      </c>
    </row>
    <row r="3293" spans="1:7" x14ac:dyDescent="0.25">
      <c r="A3293" s="191">
        <v>3292</v>
      </c>
      <c r="B3293" s="191" t="s">
        <v>5847</v>
      </c>
      <c r="C3293" s="191" t="s">
        <v>8133</v>
      </c>
      <c r="D3293" s="191" t="s">
        <v>3160</v>
      </c>
      <c r="E3293" s="191" t="s">
        <v>3186</v>
      </c>
      <c r="F3293" s="191" t="s">
        <v>8136</v>
      </c>
      <c r="G3293" s="191">
        <v>12</v>
      </c>
    </row>
    <row r="3294" spans="1:7" x14ac:dyDescent="0.25">
      <c r="A3294" s="191">
        <v>3293</v>
      </c>
      <c r="B3294" s="191" t="s">
        <v>5847</v>
      </c>
      <c r="C3294" s="191" t="s">
        <v>8133</v>
      </c>
      <c r="D3294" s="191" t="s">
        <v>3160</v>
      </c>
      <c r="E3294" s="191" t="s">
        <v>3186</v>
      </c>
      <c r="F3294" s="191" t="s">
        <v>8136</v>
      </c>
      <c r="G3294" s="191">
        <v>12</v>
      </c>
    </row>
    <row r="3295" spans="1:7" x14ac:dyDescent="0.25">
      <c r="A3295" s="191">
        <v>3294</v>
      </c>
      <c r="B3295" s="191" t="s">
        <v>5847</v>
      </c>
      <c r="C3295" s="191" t="s">
        <v>8133</v>
      </c>
      <c r="D3295" s="191" t="s">
        <v>3160</v>
      </c>
      <c r="E3295" s="191" t="s">
        <v>3186</v>
      </c>
      <c r="F3295" s="191" t="s">
        <v>8136</v>
      </c>
      <c r="G3295" s="191">
        <v>12</v>
      </c>
    </row>
    <row r="3296" spans="1:7" x14ac:dyDescent="0.25">
      <c r="A3296" s="191">
        <v>3295</v>
      </c>
      <c r="B3296" s="191" t="s">
        <v>5847</v>
      </c>
      <c r="C3296" s="191" t="s">
        <v>8133</v>
      </c>
      <c r="D3296" s="191" t="s">
        <v>3160</v>
      </c>
      <c r="E3296" s="191" t="s">
        <v>3186</v>
      </c>
      <c r="F3296" s="191" t="s">
        <v>8136</v>
      </c>
      <c r="G3296" s="191">
        <v>12</v>
      </c>
    </row>
    <row r="3297" spans="1:7" x14ac:dyDescent="0.25">
      <c r="A3297" s="191">
        <v>3296</v>
      </c>
      <c r="B3297" s="191" t="s">
        <v>5847</v>
      </c>
      <c r="C3297" s="191" t="s">
        <v>8133</v>
      </c>
      <c r="D3297" s="191" t="s">
        <v>3160</v>
      </c>
      <c r="E3297" s="191" t="s">
        <v>3186</v>
      </c>
      <c r="F3297" s="191" t="s">
        <v>8136</v>
      </c>
      <c r="G3297" s="191">
        <v>12</v>
      </c>
    </row>
    <row r="3298" spans="1:7" x14ac:dyDescent="0.25">
      <c r="A3298" s="191">
        <v>3297</v>
      </c>
      <c r="B3298" s="191" t="s">
        <v>5847</v>
      </c>
      <c r="C3298" s="191" t="s">
        <v>8133</v>
      </c>
      <c r="D3298" s="191" t="s">
        <v>3160</v>
      </c>
      <c r="E3298" s="191" t="s">
        <v>3186</v>
      </c>
      <c r="F3298" s="191" t="s">
        <v>8136</v>
      </c>
      <c r="G3298" s="191">
        <v>12</v>
      </c>
    </row>
    <row r="3299" spans="1:7" x14ac:dyDescent="0.25">
      <c r="A3299" s="191">
        <v>3298</v>
      </c>
      <c r="B3299" s="191" t="s">
        <v>5847</v>
      </c>
      <c r="C3299" s="191" t="s">
        <v>8133</v>
      </c>
      <c r="D3299" s="191" t="s">
        <v>3160</v>
      </c>
      <c r="E3299" s="191" t="s">
        <v>3186</v>
      </c>
      <c r="F3299" s="191" t="s">
        <v>8136</v>
      </c>
      <c r="G3299" s="191">
        <v>12</v>
      </c>
    </row>
    <row r="3300" spans="1:7" x14ac:dyDescent="0.25">
      <c r="A3300" s="191">
        <v>3299</v>
      </c>
      <c r="B3300" s="191" t="s">
        <v>5847</v>
      </c>
      <c r="C3300" s="191" t="s">
        <v>8133</v>
      </c>
      <c r="D3300" s="191" t="s">
        <v>3160</v>
      </c>
      <c r="E3300" s="191" t="s">
        <v>3186</v>
      </c>
      <c r="F3300" s="191" t="s">
        <v>8136</v>
      </c>
      <c r="G3300" s="191">
        <v>12</v>
      </c>
    </row>
    <row r="3301" spans="1:7" x14ac:dyDescent="0.25">
      <c r="A3301" s="191">
        <v>3300</v>
      </c>
      <c r="B3301" s="191" t="s">
        <v>5847</v>
      </c>
      <c r="C3301" s="191" t="s">
        <v>8133</v>
      </c>
      <c r="D3301" s="191" t="s">
        <v>3160</v>
      </c>
      <c r="E3301" s="191" t="s">
        <v>3186</v>
      </c>
      <c r="F3301" s="191" t="s">
        <v>8136</v>
      </c>
      <c r="G3301" s="191">
        <v>12</v>
      </c>
    </row>
    <row r="3302" spans="1:7" x14ac:dyDescent="0.25">
      <c r="A3302" s="191">
        <v>3301</v>
      </c>
      <c r="B3302" s="191" t="s">
        <v>5847</v>
      </c>
      <c r="C3302" s="191" t="s">
        <v>8133</v>
      </c>
      <c r="D3302" s="191" t="s">
        <v>3160</v>
      </c>
      <c r="E3302" s="191" t="s">
        <v>3186</v>
      </c>
      <c r="F3302" s="191" t="s">
        <v>8136</v>
      </c>
      <c r="G3302" s="191">
        <v>12</v>
      </c>
    </row>
    <row r="3303" spans="1:7" x14ac:dyDescent="0.25">
      <c r="A3303" s="191">
        <v>3302</v>
      </c>
      <c r="B3303" s="191" t="s">
        <v>5847</v>
      </c>
      <c r="C3303" s="191" t="s">
        <v>8133</v>
      </c>
      <c r="D3303" s="191" t="s">
        <v>3160</v>
      </c>
      <c r="E3303" s="191" t="s">
        <v>3186</v>
      </c>
      <c r="F3303" s="191" t="s">
        <v>8136</v>
      </c>
      <c r="G3303" s="191">
        <v>12</v>
      </c>
    </row>
    <row r="3304" spans="1:7" x14ac:dyDescent="0.25">
      <c r="A3304" s="191">
        <v>3303</v>
      </c>
      <c r="B3304" s="191" t="s">
        <v>5847</v>
      </c>
      <c r="C3304" s="191" t="s">
        <v>8133</v>
      </c>
      <c r="D3304" s="191" t="s">
        <v>3160</v>
      </c>
      <c r="E3304" s="191" t="s">
        <v>3186</v>
      </c>
      <c r="F3304" s="191" t="s">
        <v>8136</v>
      </c>
      <c r="G3304" s="191">
        <v>12</v>
      </c>
    </row>
    <row r="3305" spans="1:7" x14ac:dyDescent="0.25">
      <c r="A3305" s="191">
        <v>3304</v>
      </c>
      <c r="B3305" s="191" t="s">
        <v>5847</v>
      </c>
      <c r="C3305" s="191" t="s">
        <v>8133</v>
      </c>
      <c r="D3305" s="191" t="s">
        <v>3160</v>
      </c>
      <c r="E3305" s="191" t="s">
        <v>3186</v>
      </c>
      <c r="F3305" s="191" t="s">
        <v>8136</v>
      </c>
      <c r="G3305" s="191">
        <v>12</v>
      </c>
    </row>
    <row r="3306" spans="1:7" x14ac:dyDescent="0.25">
      <c r="A3306" s="191">
        <v>3305</v>
      </c>
      <c r="B3306" s="191" t="s">
        <v>5847</v>
      </c>
      <c r="C3306" s="191" t="s">
        <v>8133</v>
      </c>
      <c r="D3306" s="191" t="s">
        <v>3160</v>
      </c>
      <c r="E3306" s="191" t="s">
        <v>3186</v>
      </c>
      <c r="F3306" s="191" t="s">
        <v>8136</v>
      </c>
      <c r="G3306" s="191">
        <v>12</v>
      </c>
    </row>
    <row r="3307" spans="1:7" x14ac:dyDescent="0.25">
      <c r="A3307" s="191">
        <v>3306</v>
      </c>
      <c r="B3307" s="191" t="s">
        <v>5847</v>
      </c>
      <c r="C3307" s="191" t="s">
        <v>8133</v>
      </c>
      <c r="D3307" s="191" t="s">
        <v>3160</v>
      </c>
      <c r="E3307" s="191" t="s">
        <v>3186</v>
      </c>
      <c r="F3307" s="191" t="s">
        <v>8136</v>
      </c>
      <c r="G3307" s="191">
        <v>12</v>
      </c>
    </row>
    <row r="3308" spans="1:7" x14ac:dyDescent="0.25">
      <c r="A3308" s="191">
        <v>3307</v>
      </c>
      <c r="B3308" s="191" t="s">
        <v>5847</v>
      </c>
      <c r="C3308" s="191" t="s">
        <v>8133</v>
      </c>
      <c r="D3308" s="191" t="s">
        <v>3160</v>
      </c>
      <c r="E3308" s="191" t="s">
        <v>3186</v>
      </c>
      <c r="F3308" s="191" t="s">
        <v>8136</v>
      </c>
      <c r="G3308" s="191">
        <v>12</v>
      </c>
    </row>
    <row r="3309" spans="1:7" x14ac:dyDescent="0.25">
      <c r="A3309" s="191">
        <v>3308</v>
      </c>
      <c r="B3309" s="191" t="s">
        <v>5847</v>
      </c>
      <c r="C3309" s="191" t="s">
        <v>8133</v>
      </c>
      <c r="D3309" s="191" t="s">
        <v>3160</v>
      </c>
      <c r="E3309" s="191" t="s">
        <v>3186</v>
      </c>
      <c r="F3309" s="191" t="s">
        <v>8136</v>
      </c>
      <c r="G3309" s="191">
        <v>12</v>
      </c>
    </row>
    <row r="3310" spans="1:7" x14ac:dyDescent="0.25">
      <c r="A3310" s="191">
        <v>3309</v>
      </c>
      <c r="B3310" s="191" t="s">
        <v>5847</v>
      </c>
      <c r="C3310" s="191" t="s">
        <v>8133</v>
      </c>
      <c r="D3310" s="191" t="s">
        <v>3160</v>
      </c>
      <c r="E3310" s="191" t="s">
        <v>3186</v>
      </c>
      <c r="F3310" s="191" t="s">
        <v>8136</v>
      </c>
      <c r="G3310" s="191">
        <v>12</v>
      </c>
    </row>
    <row r="3311" spans="1:7" x14ac:dyDescent="0.25">
      <c r="A3311" s="191">
        <v>3310</v>
      </c>
      <c r="B3311" s="191" t="s">
        <v>5847</v>
      </c>
      <c r="C3311" s="191" t="s">
        <v>8133</v>
      </c>
      <c r="D3311" s="191" t="s">
        <v>3160</v>
      </c>
      <c r="E3311" s="191" t="s">
        <v>3186</v>
      </c>
      <c r="F3311" s="191" t="s">
        <v>8136</v>
      </c>
      <c r="G3311" s="191">
        <v>12</v>
      </c>
    </row>
    <row r="3312" spans="1:7" x14ac:dyDescent="0.25">
      <c r="A3312" s="191">
        <v>3311</v>
      </c>
      <c r="B3312" s="191" t="s">
        <v>5847</v>
      </c>
      <c r="C3312" s="191" t="s">
        <v>8133</v>
      </c>
      <c r="D3312" s="191" t="s">
        <v>3160</v>
      </c>
      <c r="E3312" s="191" t="s">
        <v>3186</v>
      </c>
      <c r="F3312" s="191" t="s">
        <v>8136</v>
      </c>
      <c r="G3312" s="191">
        <v>12</v>
      </c>
    </row>
    <row r="3313" spans="1:7" x14ac:dyDescent="0.25">
      <c r="A3313" s="191">
        <v>3312</v>
      </c>
      <c r="B3313" s="191" t="s">
        <v>5847</v>
      </c>
      <c r="C3313" s="191" t="s">
        <v>8133</v>
      </c>
      <c r="D3313" s="191" t="s">
        <v>3160</v>
      </c>
      <c r="E3313" s="191" t="s">
        <v>3186</v>
      </c>
      <c r="F3313" s="191" t="s">
        <v>8136</v>
      </c>
      <c r="G3313" s="191">
        <v>12</v>
      </c>
    </row>
    <row r="3314" spans="1:7" x14ac:dyDescent="0.25">
      <c r="A3314" s="191">
        <v>3313</v>
      </c>
      <c r="B3314" s="191" t="s">
        <v>5847</v>
      </c>
      <c r="C3314" s="191" t="s">
        <v>8133</v>
      </c>
      <c r="D3314" s="191" t="s">
        <v>3160</v>
      </c>
      <c r="E3314" s="191" t="s">
        <v>3186</v>
      </c>
      <c r="F3314" s="191" t="s">
        <v>8136</v>
      </c>
      <c r="G3314" s="191">
        <v>12</v>
      </c>
    </row>
    <row r="3315" spans="1:7" x14ac:dyDescent="0.25">
      <c r="A3315" s="191">
        <v>3314</v>
      </c>
      <c r="B3315" s="191" t="s">
        <v>5847</v>
      </c>
      <c r="C3315" s="191" t="s">
        <v>8133</v>
      </c>
      <c r="D3315" s="191" t="s">
        <v>3160</v>
      </c>
      <c r="E3315" s="191" t="s">
        <v>3186</v>
      </c>
      <c r="F3315" s="191" t="s">
        <v>8136</v>
      </c>
      <c r="G3315" s="191">
        <v>12</v>
      </c>
    </row>
    <row r="3316" spans="1:7" x14ac:dyDescent="0.25">
      <c r="A3316" s="191">
        <v>3315</v>
      </c>
      <c r="B3316" s="191" t="s">
        <v>5847</v>
      </c>
      <c r="C3316" s="191" t="s">
        <v>8133</v>
      </c>
      <c r="D3316" s="191" t="s">
        <v>3160</v>
      </c>
      <c r="E3316" s="191" t="s">
        <v>3186</v>
      </c>
      <c r="F3316" s="191" t="s">
        <v>8136</v>
      </c>
      <c r="G3316" s="191">
        <v>12</v>
      </c>
    </row>
    <row r="3317" spans="1:7" x14ac:dyDescent="0.25">
      <c r="A3317" s="191">
        <v>3316</v>
      </c>
      <c r="B3317" s="191" t="s">
        <v>5847</v>
      </c>
      <c r="C3317" s="191" t="s">
        <v>8133</v>
      </c>
      <c r="D3317" s="191" t="s">
        <v>3160</v>
      </c>
      <c r="E3317" s="191" t="s">
        <v>3186</v>
      </c>
      <c r="F3317" s="191" t="s">
        <v>8136</v>
      </c>
      <c r="G3317" s="191">
        <v>12</v>
      </c>
    </row>
    <row r="3318" spans="1:7" x14ac:dyDescent="0.25">
      <c r="A3318" s="191">
        <v>3317</v>
      </c>
      <c r="B3318" s="191" t="s">
        <v>5847</v>
      </c>
      <c r="C3318" s="191" t="s">
        <v>8133</v>
      </c>
      <c r="D3318" s="191" t="s">
        <v>3160</v>
      </c>
      <c r="E3318" s="191" t="s">
        <v>3186</v>
      </c>
      <c r="F3318" s="191" t="s">
        <v>8136</v>
      </c>
      <c r="G3318" s="191">
        <v>12</v>
      </c>
    </row>
    <row r="3319" spans="1:7" x14ac:dyDescent="0.25">
      <c r="A3319" s="191">
        <v>3318</v>
      </c>
      <c r="B3319" s="191" t="s">
        <v>5847</v>
      </c>
      <c r="C3319" s="191" t="s">
        <v>8133</v>
      </c>
      <c r="D3319" s="191" t="s">
        <v>3160</v>
      </c>
      <c r="E3319" s="191" t="s">
        <v>3186</v>
      </c>
      <c r="F3319" s="191" t="s">
        <v>8136</v>
      </c>
      <c r="G3319" s="191">
        <v>12</v>
      </c>
    </row>
    <row r="3320" spans="1:7" x14ac:dyDescent="0.25">
      <c r="A3320" s="191">
        <v>3319</v>
      </c>
      <c r="B3320" s="191" t="s">
        <v>5847</v>
      </c>
      <c r="C3320" s="191" t="s">
        <v>8133</v>
      </c>
      <c r="D3320" s="191" t="s">
        <v>3160</v>
      </c>
      <c r="E3320" s="191" t="s">
        <v>3186</v>
      </c>
      <c r="F3320" s="191" t="s">
        <v>8136</v>
      </c>
      <c r="G3320" s="191">
        <v>12</v>
      </c>
    </row>
    <row r="3321" spans="1:7" x14ac:dyDescent="0.25">
      <c r="A3321" s="191">
        <v>3320</v>
      </c>
      <c r="B3321" s="191" t="s">
        <v>5847</v>
      </c>
      <c r="C3321" s="191" t="s">
        <v>8133</v>
      </c>
      <c r="D3321" s="191" t="s">
        <v>3160</v>
      </c>
      <c r="E3321" s="191" t="s">
        <v>3186</v>
      </c>
      <c r="F3321" s="191" t="s">
        <v>8136</v>
      </c>
      <c r="G3321" s="191">
        <v>12</v>
      </c>
    </row>
    <row r="3322" spans="1:7" x14ac:dyDescent="0.25">
      <c r="A3322" s="191">
        <v>3321</v>
      </c>
      <c r="B3322" s="191" t="s">
        <v>5847</v>
      </c>
      <c r="C3322" s="191" t="s">
        <v>8133</v>
      </c>
      <c r="D3322" s="191" t="s">
        <v>3160</v>
      </c>
      <c r="E3322" s="191" t="s">
        <v>3186</v>
      </c>
      <c r="F3322" s="191" t="s">
        <v>8136</v>
      </c>
      <c r="G3322" s="191">
        <v>12</v>
      </c>
    </row>
    <row r="3323" spans="1:7" x14ac:dyDescent="0.25">
      <c r="A3323" s="191">
        <v>3322</v>
      </c>
      <c r="B3323" s="191" t="s">
        <v>5847</v>
      </c>
      <c r="C3323" s="191" t="s">
        <v>8133</v>
      </c>
      <c r="D3323" s="191" t="s">
        <v>3160</v>
      </c>
      <c r="E3323" s="191" t="s">
        <v>3186</v>
      </c>
      <c r="F3323" s="191" t="s">
        <v>8136</v>
      </c>
      <c r="G3323" s="191">
        <v>12</v>
      </c>
    </row>
    <row r="3324" spans="1:7" x14ac:dyDescent="0.25">
      <c r="A3324" s="191">
        <v>3323</v>
      </c>
      <c r="B3324" s="191" t="s">
        <v>5847</v>
      </c>
      <c r="C3324" s="191" t="s">
        <v>8133</v>
      </c>
      <c r="D3324" s="191" t="s">
        <v>3160</v>
      </c>
      <c r="E3324" s="191" t="s">
        <v>3186</v>
      </c>
      <c r="F3324" s="191" t="s">
        <v>8136</v>
      </c>
      <c r="G3324" s="191">
        <v>12</v>
      </c>
    </row>
    <row r="3325" spans="1:7" x14ac:dyDescent="0.25">
      <c r="A3325" s="191">
        <v>3324</v>
      </c>
      <c r="B3325" s="191" t="s">
        <v>5847</v>
      </c>
      <c r="C3325" s="191" t="s">
        <v>8133</v>
      </c>
      <c r="D3325" s="191" t="s">
        <v>3160</v>
      </c>
      <c r="E3325" s="191" t="s">
        <v>3186</v>
      </c>
      <c r="F3325" s="191" t="s">
        <v>8136</v>
      </c>
      <c r="G3325" s="191">
        <v>12</v>
      </c>
    </row>
    <row r="3326" spans="1:7" x14ac:dyDescent="0.25">
      <c r="A3326" s="191">
        <v>3325</v>
      </c>
      <c r="B3326" s="191" t="s">
        <v>5847</v>
      </c>
      <c r="C3326" s="191" t="s">
        <v>8133</v>
      </c>
      <c r="D3326" s="191" t="s">
        <v>3160</v>
      </c>
      <c r="E3326" s="191" t="s">
        <v>3186</v>
      </c>
      <c r="F3326" s="191" t="s">
        <v>8136</v>
      </c>
      <c r="G3326" s="191">
        <v>12</v>
      </c>
    </row>
    <row r="3327" spans="1:7" x14ac:dyDescent="0.25">
      <c r="A3327" s="191">
        <v>3326</v>
      </c>
      <c r="B3327" s="191" t="s">
        <v>5847</v>
      </c>
      <c r="C3327" s="191" t="s">
        <v>8133</v>
      </c>
      <c r="D3327" s="191" t="s">
        <v>3160</v>
      </c>
      <c r="E3327" s="191" t="s">
        <v>3186</v>
      </c>
      <c r="F3327" s="191" t="s">
        <v>8136</v>
      </c>
      <c r="G3327" s="191">
        <v>12</v>
      </c>
    </row>
    <row r="3328" spans="1:7" x14ac:dyDescent="0.25">
      <c r="A3328" s="191">
        <v>3327</v>
      </c>
      <c r="B3328" s="191" t="s">
        <v>5847</v>
      </c>
      <c r="C3328" s="191" t="s">
        <v>8133</v>
      </c>
      <c r="D3328" s="191" t="s">
        <v>3160</v>
      </c>
      <c r="E3328" s="191" t="s">
        <v>3186</v>
      </c>
      <c r="F3328" s="191" t="s">
        <v>8136</v>
      </c>
      <c r="G3328" s="191">
        <v>12</v>
      </c>
    </row>
    <row r="3329" spans="1:7" x14ac:dyDescent="0.25">
      <c r="A3329" s="191">
        <v>3328</v>
      </c>
      <c r="B3329" s="191" t="s">
        <v>5847</v>
      </c>
      <c r="C3329" s="191" t="s">
        <v>8133</v>
      </c>
      <c r="D3329" s="191" t="s">
        <v>3160</v>
      </c>
      <c r="E3329" s="191" t="s">
        <v>3186</v>
      </c>
      <c r="F3329" s="191" t="s">
        <v>8136</v>
      </c>
      <c r="G3329" s="191">
        <v>12</v>
      </c>
    </row>
    <row r="3330" spans="1:7" x14ac:dyDescent="0.25">
      <c r="A3330" s="191">
        <v>3329</v>
      </c>
      <c r="B3330" s="191" t="s">
        <v>5847</v>
      </c>
      <c r="C3330" s="191" t="s">
        <v>8133</v>
      </c>
      <c r="D3330" s="191" t="s">
        <v>3160</v>
      </c>
      <c r="E3330" s="191" t="s">
        <v>3186</v>
      </c>
      <c r="F3330" s="191" t="s">
        <v>8136</v>
      </c>
      <c r="G3330" s="191">
        <v>12</v>
      </c>
    </row>
    <row r="3331" spans="1:7" x14ac:dyDescent="0.25">
      <c r="A3331" s="191">
        <v>3330</v>
      </c>
      <c r="B3331" s="191" t="s">
        <v>5847</v>
      </c>
      <c r="C3331" s="191" t="s">
        <v>8133</v>
      </c>
      <c r="D3331" s="191" t="s">
        <v>3160</v>
      </c>
      <c r="E3331" s="191" t="s">
        <v>3186</v>
      </c>
      <c r="F3331" s="191" t="s">
        <v>8136</v>
      </c>
      <c r="G3331" s="191">
        <v>12</v>
      </c>
    </row>
    <row r="3332" spans="1:7" x14ac:dyDescent="0.25">
      <c r="A3332" s="191">
        <v>3331</v>
      </c>
      <c r="B3332" s="191" t="s">
        <v>5847</v>
      </c>
      <c r="C3332" s="191" t="s">
        <v>8133</v>
      </c>
      <c r="D3332" s="191" t="s">
        <v>3160</v>
      </c>
      <c r="E3332" s="191" t="s">
        <v>3186</v>
      </c>
      <c r="F3332" s="191" t="s">
        <v>8136</v>
      </c>
      <c r="G3332" s="191">
        <v>12</v>
      </c>
    </row>
    <row r="3333" spans="1:7" x14ac:dyDescent="0.25">
      <c r="A3333" s="191">
        <v>3332</v>
      </c>
      <c r="B3333" s="191" t="s">
        <v>5847</v>
      </c>
      <c r="C3333" s="191" t="s">
        <v>8133</v>
      </c>
      <c r="D3333" s="191" t="s">
        <v>3160</v>
      </c>
      <c r="E3333" s="191" t="s">
        <v>3186</v>
      </c>
      <c r="F3333" s="191" t="s">
        <v>8136</v>
      </c>
      <c r="G3333" s="191">
        <v>12</v>
      </c>
    </row>
    <row r="3334" spans="1:7" x14ac:dyDescent="0.25">
      <c r="A3334" s="191">
        <v>3333</v>
      </c>
      <c r="B3334" s="191" t="s">
        <v>5847</v>
      </c>
      <c r="C3334" s="191" t="s">
        <v>8133</v>
      </c>
      <c r="D3334" s="191" t="s">
        <v>3160</v>
      </c>
      <c r="E3334" s="191" t="s">
        <v>3186</v>
      </c>
      <c r="F3334" s="191" t="s">
        <v>8136</v>
      </c>
      <c r="G3334" s="191">
        <v>12</v>
      </c>
    </row>
    <row r="3335" spans="1:7" x14ac:dyDescent="0.25">
      <c r="A3335" s="191">
        <v>3334</v>
      </c>
      <c r="B3335" s="191" t="s">
        <v>5847</v>
      </c>
      <c r="C3335" s="191" t="s">
        <v>8133</v>
      </c>
      <c r="D3335" s="191" t="s">
        <v>3160</v>
      </c>
      <c r="E3335" s="191" t="s">
        <v>3186</v>
      </c>
      <c r="F3335" s="191" t="s">
        <v>8136</v>
      </c>
      <c r="G3335" s="191">
        <v>12</v>
      </c>
    </row>
    <row r="3336" spans="1:7" x14ac:dyDescent="0.25">
      <c r="A3336" s="191">
        <v>3335</v>
      </c>
      <c r="B3336" s="191" t="s">
        <v>5847</v>
      </c>
      <c r="C3336" s="191" t="s">
        <v>8133</v>
      </c>
      <c r="D3336" s="191" t="s">
        <v>3160</v>
      </c>
      <c r="E3336" s="191" t="s">
        <v>3186</v>
      </c>
      <c r="F3336" s="191" t="s">
        <v>8136</v>
      </c>
      <c r="G3336" s="191">
        <v>12</v>
      </c>
    </row>
    <row r="3337" spans="1:7" x14ac:dyDescent="0.25">
      <c r="A3337" s="191">
        <v>3336</v>
      </c>
      <c r="B3337" s="191" t="s">
        <v>5847</v>
      </c>
      <c r="C3337" s="191" t="s">
        <v>8133</v>
      </c>
      <c r="D3337" s="191" t="s">
        <v>3160</v>
      </c>
      <c r="E3337" s="191" t="s">
        <v>3186</v>
      </c>
      <c r="F3337" s="191" t="s">
        <v>8136</v>
      </c>
      <c r="G3337" s="191">
        <v>12</v>
      </c>
    </row>
    <row r="3338" spans="1:7" x14ac:dyDescent="0.25">
      <c r="A3338" s="191">
        <v>3337</v>
      </c>
      <c r="B3338" s="191" t="s">
        <v>5847</v>
      </c>
      <c r="C3338" s="191" t="s">
        <v>8133</v>
      </c>
      <c r="D3338" s="191" t="s">
        <v>3160</v>
      </c>
      <c r="E3338" s="191" t="s">
        <v>3186</v>
      </c>
      <c r="F3338" s="191" t="s">
        <v>8136</v>
      </c>
      <c r="G3338" s="191">
        <v>12</v>
      </c>
    </row>
    <row r="3339" spans="1:7" x14ac:dyDescent="0.25">
      <c r="A3339" s="191">
        <v>3338</v>
      </c>
      <c r="B3339" s="191" t="s">
        <v>5847</v>
      </c>
      <c r="C3339" s="191" t="s">
        <v>8133</v>
      </c>
      <c r="D3339" s="191" t="s">
        <v>3160</v>
      </c>
      <c r="E3339" s="191" t="s">
        <v>3186</v>
      </c>
      <c r="F3339" s="191" t="s">
        <v>8136</v>
      </c>
      <c r="G3339" s="191">
        <v>12</v>
      </c>
    </row>
    <row r="3340" spans="1:7" x14ac:dyDescent="0.25">
      <c r="A3340" s="191">
        <v>3339</v>
      </c>
      <c r="B3340" s="191" t="s">
        <v>5847</v>
      </c>
      <c r="C3340" s="191" t="s">
        <v>8133</v>
      </c>
      <c r="D3340" s="191" t="s">
        <v>3160</v>
      </c>
      <c r="E3340" s="191" t="s">
        <v>3186</v>
      </c>
      <c r="F3340" s="191" t="s">
        <v>8136</v>
      </c>
      <c r="G3340" s="191">
        <v>12</v>
      </c>
    </row>
    <row r="3341" spans="1:7" x14ac:dyDescent="0.25">
      <c r="A3341" s="191">
        <v>3340</v>
      </c>
      <c r="B3341" s="191" t="s">
        <v>5847</v>
      </c>
      <c r="C3341" s="191" t="s">
        <v>8133</v>
      </c>
      <c r="D3341" s="191" t="s">
        <v>3160</v>
      </c>
      <c r="E3341" s="191" t="s">
        <v>3186</v>
      </c>
      <c r="F3341" s="191" t="s">
        <v>8136</v>
      </c>
      <c r="G3341" s="191">
        <v>12</v>
      </c>
    </row>
    <row r="3342" spans="1:7" x14ac:dyDescent="0.25">
      <c r="A3342" s="191">
        <v>3341</v>
      </c>
      <c r="B3342" s="191" t="s">
        <v>5847</v>
      </c>
      <c r="C3342" s="191" t="s">
        <v>8133</v>
      </c>
      <c r="D3342" s="191" t="s">
        <v>3160</v>
      </c>
      <c r="E3342" s="191" t="s">
        <v>3186</v>
      </c>
      <c r="F3342" s="191" t="s">
        <v>8136</v>
      </c>
      <c r="G3342" s="191">
        <v>12</v>
      </c>
    </row>
    <row r="3343" spans="1:7" x14ac:dyDescent="0.25">
      <c r="A3343" s="191">
        <v>3342</v>
      </c>
      <c r="B3343" s="191" t="s">
        <v>5847</v>
      </c>
      <c r="C3343" s="191" t="s">
        <v>8133</v>
      </c>
      <c r="D3343" s="191" t="s">
        <v>3160</v>
      </c>
      <c r="E3343" s="191" t="s">
        <v>3186</v>
      </c>
      <c r="F3343" s="191" t="s">
        <v>8136</v>
      </c>
      <c r="G3343" s="191">
        <v>12</v>
      </c>
    </row>
    <row r="3344" spans="1:7" x14ac:dyDescent="0.25">
      <c r="A3344" s="191">
        <v>3343</v>
      </c>
      <c r="B3344" s="191" t="s">
        <v>5847</v>
      </c>
      <c r="C3344" s="191" t="s">
        <v>8133</v>
      </c>
      <c r="D3344" s="191" t="s">
        <v>3160</v>
      </c>
      <c r="E3344" s="191" t="s">
        <v>3186</v>
      </c>
      <c r="F3344" s="191" t="s">
        <v>8136</v>
      </c>
      <c r="G3344" s="191">
        <v>12</v>
      </c>
    </row>
    <row r="3345" spans="1:7" x14ac:dyDescent="0.25">
      <c r="A3345" s="191">
        <v>3344</v>
      </c>
      <c r="B3345" s="191" t="s">
        <v>5847</v>
      </c>
      <c r="C3345" s="191" t="s">
        <v>8133</v>
      </c>
      <c r="D3345" s="191" t="s">
        <v>3160</v>
      </c>
      <c r="E3345" s="191" t="s">
        <v>3186</v>
      </c>
      <c r="F3345" s="191" t="s">
        <v>8136</v>
      </c>
      <c r="G3345" s="191">
        <v>12</v>
      </c>
    </row>
    <row r="3346" spans="1:7" x14ac:dyDescent="0.25">
      <c r="A3346" s="191">
        <v>3345</v>
      </c>
      <c r="B3346" s="191" t="s">
        <v>5847</v>
      </c>
      <c r="C3346" s="191" t="s">
        <v>8133</v>
      </c>
      <c r="D3346" s="191" t="s">
        <v>3160</v>
      </c>
      <c r="E3346" s="191" t="s">
        <v>3186</v>
      </c>
      <c r="F3346" s="191" t="s">
        <v>8136</v>
      </c>
      <c r="G3346" s="191">
        <v>12</v>
      </c>
    </row>
    <row r="3347" spans="1:7" x14ac:dyDescent="0.25">
      <c r="A3347" s="191">
        <v>3346</v>
      </c>
      <c r="B3347" s="191" t="s">
        <v>5847</v>
      </c>
      <c r="C3347" s="191" t="s">
        <v>8133</v>
      </c>
      <c r="D3347" s="191" t="s">
        <v>3160</v>
      </c>
      <c r="E3347" s="191" t="s">
        <v>3186</v>
      </c>
      <c r="F3347" s="191" t="s">
        <v>8136</v>
      </c>
      <c r="G3347" s="191">
        <v>12</v>
      </c>
    </row>
    <row r="3348" spans="1:7" x14ac:dyDescent="0.25">
      <c r="A3348" s="191">
        <v>3347</v>
      </c>
      <c r="B3348" s="191" t="s">
        <v>5847</v>
      </c>
      <c r="C3348" s="191" t="s">
        <v>8133</v>
      </c>
      <c r="D3348" s="191" t="s">
        <v>3160</v>
      </c>
      <c r="E3348" s="191" t="s">
        <v>3186</v>
      </c>
      <c r="F3348" s="191" t="s">
        <v>8136</v>
      </c>
      <c r="G3348" s="191">
        <v>12</v>
      </c>
    </row>
    <row r="3349" spans="1:7" x14ac:dyDescent="0.25">
      <c r="A3349" s="191">
        <v>3348</v>
      </c>
      <c r="B3349" s="191" t="s">
        <v>5847</v>
      </c>
      <c r="C3349" s="191" t="s">
        <v>8133</v>
      </c>
      <c r="D3349" s="191" t="s">
        <v>3160</v>
      </c>
      <c r="E3349" s="191" t="s">
        <v>3186</v>
      </c>
      <c r="F3349" s="191" t="s">
        <v>8136</v>
      </c>
      <c r="G3349" s="191">
        <v>12</v>
      </c>
    </row>
    <row r="3350" spans="1:7" x14ac:dyDescent="0.25">
      <c r="A3350" s="191">
        <v>3349</v>
      </c>
      <c r="B3350" s="191" t="s">
        <v>5847</v>
      </c>
      <c r="C3350" s="191" t="s">
        <v>8133</v>
      </c>
      <c r="D3350" s="191" t="s">
        <v>3160</v>
      </c>
      <c r="E3350" s="191" t="s">
        <v>3186</v>
      </c>
      <c r="F3350" s="191" t="s">
        <v>8136</v>
      </c>
      <c r="G3350" s="191">
        <v>12</v>
      </c>
    </row>
    <row r="3351" spans="1:7" x14ac:dyDescent="0.25">
      <c r="A3351" s="191">
        <v>3350</v>
      </c>
      <c r="B3351" s="191" t="s">
        <v>5847</v>
      </c>
      <c r="C3351" s="191" t="s">
        <v>8133</v>
      </c>
      <c r="D3351" s="191" t="s">
        <v>3160</v>
      </c>
      <c r="E3351" s="191" t="s">
        <v>3186</v>
      </c>
      <c r="F3351" s="191" t="s">
        <v>8136</v>
      </c>
      <c r="G3351" s="191">
        <v>12</v>
      </c>
    </row>
    <row r="3352" spans="1:7" x14ac:dyDescent="0.25">
      <c r="A3352" s="191">
        <v>3351</v>
      </c>
      <c r="B3352" s="191" t="s">
        <v>5847</v>
      </c>
      <c r="C3352" s="191" t="s">
        <v>8133</v>
      </c>
      <c r="D3352" s="191" t="s">
        <v>3160</v>
      </c>
      <c r="E3352" s="191" t="s">
        <v>3186</v>
      </c>
      <c r="F3352" s="191" t="s">
        <v>8136</v>
      </c>
      <c r="G3352" s="191">
        <v>12</v>
      </c>
    </row>
    <row r="3353" spans="1:7" x14ac:dyDescent="0.25">
      <c r="A3353" s="191">
        <v>3352</v>
      </c>
      <c r="B3353" s="191" t="s">
        <v>5847</v>
      </c>
      <c r="C3353" s="191" t="s">
        <v>8133</v>
      </c>
      <c r="D3353" s="191" t="s">
        <v>3160</v>
      </c>
      <c r="E3353" s="191" t="s">
        <v>3186</v>
      </c>
      <c r="F3353" s="191" t="s">
        <v>8136</v>
      </c>
      <c r="G3353" s="191">
        <v>12</v>
      </c>
    </row>
    <row r="3354" spans="1:7" x14ac:dyDescent="0.25">
      <c r="A3354" s="191">
        <v>3353</v>
      </c>
      <c r="B3354" s="191" t="s">
        <v>5847</v>
      </c>
      <c r="C3354" s="191" t="s">
        <v>8133</v>
      </c>
      <c r="D3354" s="191" t="s">
        <v>3160</v>
      </c>
      <c r="E3354" s="191" t="s">
        <v>3186</v>
      </c>
      <c r="F3354" s="191" t="s">
        <v>8136</v>
      </c>
      <c r="G3354" s="191">
        <v>12</v>
      </c>
    </row>
    <row r="3355" spans="1:7" x14ac:dyDescent="0.25">
      <c r="A3355" s="191">
        <v>3354</v>
      </c>
      <c r="B3355" s="191" t="s">
        <v>5847</v>
      </c>
      <c r="C3355" s="191" t="s">
        <v>8133</v>
      </c>
      <c r="D3355" s="191" t="s">
        <v>3160</v>
      </c>
      <c r="E3355" s="191" t="s">
        <v>3186</v>
      </c>
      <c r="F3355" s="191" t="s">
        <v>8136</v>
      </c>
      <c r="G3355" s="191">
        <v>12</v>
      </c>
    </row>
    <row r="3356" spans="1:7" x14ac:dyDescent="0.25">
      <c r="A3356" s="191">
        <v>3355</v>
      </c>
      <c r="B3356" s="191" t="s">
        <v>5847</v>
      </c>
      <c r="C3356" s="191" t="s">
        <v>8133</v>
      </c>
      <c r="D3356" s="191" t="s">
        <v>3160</v>
      </c>
      <c r="E3356" s="191" t="s">
        <v>3186</v>
      </c>
      <c r="F3356" s="191" t="s">
        <v>8136</v>
      </c>
      <c r="G3356" s="191">
        <v>12</v>
      </c>
    </row>
    <row r="3357" spans="1:7" x14ac:dyDescent="0.25">
      <c r="A3357" s="191">
        <v>3356</v>
      </c>
      <c r="B3357" s="191" t="s">
        <v>5847</v>
      </c>
      <c r="C3357" s="191" t="s">
        <v>8133</v>
      </c>
      <c r="D3357" s="191" t="s">
        <v>3160</v>
      </c>
      <c r="E3357" s="191" t="s">
        <v>3186</v>
      </c>
      <c r="F3357" s="191" t="s">
        <v>8136</v>
      </c>
      <c r="G3357" s="191">
        <v>12</v>
      </c>
    </row>
    <row r="3358" spans="1:7" x14ac:dyDescent="0.25">
      <c r="A3358" s="191">
        <v>3357</v>
      </c>
      <c r="B3358" s="191" t="s">
        <v>5847</v>
      </c>
      <c r="C3358" s="191" t="s">
        <v>8133</v>
      </c>
      <c r="D3358" s="191" t="s">
        <v>3160</v>
      </c>
      <c r="E3358" s="191" t="s">
        <v>3186</v>
      </c>
      <c r="F3358" s="191" t="s">
        <v>8136</v>
      </c>
      <c r="G3358" s="191">
        <v>12</v>
      </c>
    </row>
    <row r="3359" spans="1:7" x14ac:dyDescent="0.25">
      <c r="A3359" s="191">
        <v>3358</v>
      </c>
      <c r="B3359" s="191" t="s">
        <v>5847</v>
      </c>
      <c r="C3359" s="191" t="s">
        <v>8133</v>
      </c>
      <c r="D3359" s="191" t="s">
        <v>3160</v>
      </c>
      <c r="E3359" s="191" t="s">
        <v>3186</v>
      </c>
      <c r="F3359" s="191" t="s">
        <v>8136</v>
      </c>
      <c r="G3359" s="191">
        <v>12</v>
      </c>
    </row>
    <row r="3360" spans="1:7" x14ac:dyDescent="0.25">
      <c r="A3360" s="191">
        <v>3359</v>
      </c>
      <c r="B3360" s="191" t="s">
        <v>5847</v>
      </c>
      <c r="C3360" s="191" t="s">
        <v>8133</v>
      </c>
      <c r="D3360" s="191" t="s">
        <v>3160</v>
      </c>
      <c r="E3360" s="191" t="s">
        <v>3186</v>
      </c>
      <c r="F3360" s="191" t="s">
        <v>8136</v>
      </c>
      <c r="G3360" s="191">
        <v>12</v>
      </c>
    </row>
    <row r="3361" spans="1:7" x14ac:dyDescent="0.25">
      <c r="A3361" s="191">
        <v>3360</v>
      </c>
      <c r="B3361" s="191" t="s">
        <v>5847</v>
      </c>
      <c r="C3361" s="191" t="s">
        <v>8133</v>
      </c>
      <c r="D3361" s="191" t="s">
        <v>3160</v>
      </c>
      <c r="E3361" s="191" t="s">
        <v>3186</v>
      </c>
      <c r="F3361" s="191" t="s">
        <v>8136</v>
      </c>
      <c r="G3361" s="191">
        <v>12</v>
      </c>
    </row>
    <row r="3362" spans="1:7" x14ac:dyDescent="0.25">
      <c r="A3362" s="191">
        <v>3361</v>
      </c>
      <c r="B3362" s="191" t="s">
        <v>5847</v>
      </c>
      <c r="C3362" s="191" t="s">
        <v>8133</v>
      </c>
      <c r="D3362" s="191" t="s">
        <v>3160</v>
      </c>
      <c r="E3362" s="191" t="s">
        <v>3186</v>
      </c>
      <c r="F3362" s="191" t="s">
        <v>8136</v>
      </c>
      <c r="G3362" s="191">
        <v>12</v>
      </c>
    </row>
    <row r="3363" spans="1:7" x14ac:dyDescent="0.25">
      <c r="A3363" s="191">
        <v>3362</v>
      </c>
      <c r="B3363" s="191" t="s">
        <v>5847</v>
      </c>
      <c r="C3363" s="191" t="s">
        <v>8133</v>
      </c>
      <c r="D3363" s="191" t="s">
        <v>3160</v>
      </c>
      <c r="E3363" s="191" t="s">
        <v>3186</v>
      </c>
      <c r="F3363" s="191" t="s">
        <v>8136</v>
      </c>
      <c r="G3363" s="191">
        <v>12</v>
      </c>
    </row>
    <row r="3364" spans="1:7" x14ac:dyDescent="0.25">
      <c r="A3364" s="191">
        <v>3363</v>
      </c>
      <c r="B3364" s="191" t="s">
        <v>5847</v>
      </c>
      <c r="C3364" s="191" t="s">
        <v>8133</v>
      </c>
      <c r="D3364" s="191" t="s">
        <v>3160</v>
      </c>
      <c r="E3364" s="191" t="s">
        <v>3186</v>
      </c>
      <c r="F3364" s="191" t="s">
        <v>8136</v>
      </c>
      <c r="G3364" s="191">
        <v>12</v>
      </c>
    </row>
    <row r="3365" spans="1:7" x14ac:dyDescent="0.25">
      <c r="A3365" s="191">
        <v>3364</v>
      </c>
      <c r="B3365" s="191" t="s">
        <v>5847</v>
      </c>
      <c r="C3365" s="191" t="s">
        <v>8133</v>
      </c>
      <c r="D3365" s="191" t="s">
        <v>3160</v>
      </c>
      <c r="E3365" s="191" t="s">
        <v>3186</v>
      </c>
      <c r="F3365" s="191" t="s">
        <v>8136</v>
      </c>
      <c r="G3365" s="191">
        <v>12</v>
      </c>
    </row>
    <row r="3366" spans="1:7" x14ac:dyDescent="0.25">
      <c r="A3366" s="191">
        <v>3365</v>
      </c>
      <c r="B3366" s="191" t="s">
        <v>3173</v>
      </c>
      <c r="C3366" s="191" t="s">
        <v>8133</v>
      </c>
      <c r="D3366" s="191" t="s">
        <v>3160</v>
      </c>
      <c r="E3366" s="191" t="s">
        <v>3185</v>
      </c>
      <c r="F3366" s="191" t="s">
        <v>8134</v>
      </c>
      <c r="G3366" s="191">
        <v>8</v>
      </c>
    </row>
    <row r="3367" spans="1:7" x14ac:dyDescent="0.25">
      <c r="A3367" s="191">
        <v>3366</v>
      </c>
      <c r="B3367" s="191" t="s">
        <v>3173</v>
      </c>
      <c r="C3367" s="191" t="s">
        <v>8133</v>
      </c>
      <c r="D3367" s="191" t="s">
        <v>3160</v>
      </c>
      <c r="E3367" s="191" t="s">
        <v>3185</v>
      </c>
      <c r="F3367" s="191" t="s">
        <v>8134</v>
      </c>
      <c r="G3367" s="191">
        <v>8</v>
      </c>
    </row>
    <row r="3368" spans="1:7" x14ac:dyDescent="0.25">
      <c r="A3368" s="191">
        <v>3367</v>
      </c>
      <c r="B3368" s="191" t="s">
        <v>3173</v>
      </c>
      <c r="C3368" s="191" t="s">
        <v>8133</v>
      </c>
      <c r="D3368" s="191" t="s">
        <v>3160</v>
      </c>
      <c r="E3368" s="191" t="s">
        <v>3185</v>
      </c>
      <c r="F3368" s="191" t="s">
        <v>8134</v>
      </c>
      <c r="G3368" s="191">
        <v>8</v>
      </c>
    </row>
    <row r="3369" spans="1:7" x14ac:dyDescent="0.25">
      <c r="A3369" s="191">
        <v>3368</v>
      </c>
      <c r="B3369" s="191" t="s">
        <v>3173</v>
      </c>
      <c r="C3369" s="191" t="s">
        <v>8133</v>
      </c>
      <c r="D3369" s="191" t="s">
        <v>3160</v>
      </c>
      <c r="E3369" s="191" t="s">
        <v>3185</v>
      </c>
      <c r="F3369" s="191" t="s">
        <v>8134</v>
      </c>
      <c r="G3369" s="191">
        <v>8</v>
      </c>
    </row>
    <row r="3370" spans="1:7" x14ac:dyDescent="0.25">
      <c r="A3370" s="191">
        <v>3369</v>
      </c>
      <c r="B3370" s="191" t="s">
        <v>3173</v>
      </c>
      <c r="C3370" s="191" t="s">
        <v>8133</v>
      </c>
      <c r="D3370" s="191" t="s">
        <v>3160</v>
      </c>
      <c r="E3370" s="191" t="s">
        <v>3185</v>
      </c>
      <c r="F3370" s="191" t="s">
        <v>8134</v>
      </c>
      <c r="G3370" s="191">
        <v>8</v>
      </c>
    </row>
    <row r="3371" spans="1:7" x14ac:dyDescent="0.25">
      <c r="A3371" s="191">
        <v>3370</v>
      </c>
      <c r="B3371" s="191" t="s">
        <v>3173</v>
      </c>
      <c r="C3371" s="191" t="s">
        <v>8133</v>
      </c>
      <c r="D3371" s="191" t="s">
        <v>3160</v>
      </c>
      <c r="E3371" s="191" t="s">
        <v>3185</v>
      </c>
      <c r="F3371" s="191" t="s">
        <v>8134</v>
      </c>
      <c r="G3371" s="191">
        <v>8</v>
      </c>
    </row>
    <row r="3372" spans="1:7" x14ac:dyDescent="0.25">
      <c r="A3372" s="191">
        <v>3371</v>
      </c>
      <c r="B3372" s="191" t="s">
        <v>3173</v>
      </c>
      <c r="C3372" s="191" t="s">
        <v>8133</v>
      </c>
      <c r="D3372" s="191" t="s">
        <v>3160</v>
      </c>
      <c r="E3372" s="191" t="s">
        <v>3185</v>
      </c>
      <c r="F3372" s="191" t="s">
        <v>8134</v>
      </c>
      <c r="G3372" s="191">
        <v>8</v>
      </c>
    </row>
    <row r="3373" spans="1:7" x14ac:dyDescent="0.25">
      <c r="A3373" s="191">
        <v>3372</v>
      </c>
      <c r="B3373" s="191" t="s">
        <v>3173</v>
      </c>
      <c r="C3373" s="191" t="s">
        <v>8133</v>
      </c>
      <c r="D3373" s="191" t="s">
        <v>3160</v>
      </c>
      <c r="E3373" s="191" t="s">
        <v>3185</v>
      </c>
      <c r="F3373" s="191" t="s">
        <v>8134</v>
      </c>
      <c r="G3373" s="191">
        <v>8</v>
      </c>
    </row>
    <row r="3374" spans="1:7" x14ac:dyDescent="0.25">
      <c r="A3374" s="191">
        <v>3373</v>
      </c>
      <c r="B3374" s="191" t="s">
        <v>3173</v>
      </c>
      <c r="C3374" s="191" t="s">
        <v>8133</v>
      </c>
      <c r="D3374" s="191" t="s">
        <v>3160</v>
      </c>
      <c r="E3374" s="191" t="s">
        <v>3185</v>
      </c>
      <c r="F3374" s="191" t="s">
        <v>8134</v>
      </c>
      <c r="G3374" s="191">
        <v>8</v>
      </c>
    </row>
    <row r="3375" spans="1:7" x14ac:dyDescent="0.25">
      <c r="A3375" s="191">
        <v>3374</v>
      </c>
      <c r="B3375" s="191" t="s">
        <v>3173</v>
      </c>
      <c r="C3375" s="191" t="s">
        <v>8133</v>
      </c>
      <c r="D3375" s="191" t="s">
        <v>3160</v>
      </c>
      <c r="E3375" s="191" t="s">
        <v>3185</v>
      </c>
      <c r="F3375" s="191" t="s">
        <v>8134</v>
      </c>
      <c r="G3375" s="191">
        <v>8</v>
      </c>
    </row>
    <row r="3376" spans="1:7" x14ac:dyDescent="0.25">
      <c r="A3376" s="191">
        <v>3375</v>
      </c>
      <c r="B3376" s="191" t="s">
        <v>3173</v>
      </c>
      <c r="C3376" s="191" t="s">
        <v>8133</v>
      </c>
      <c r="D3376" s="191" t="s">
        <v>3160</v>
      </c>
      <c r="E3376" s="191" t="s">
        <v>3185</v>
      </c>
      <c r="F3376" s="191" t="s">
        <v>8134</v>
      </c>
      <c r="G3376" s="191">
        <v>8</v>
      </c>
    </row>
    <row r="3377" spans="1:7" x14ac:dyDescent="0.25">
      <c r="A3377" s="191">
        <v>3376</v>
      </c>
      <c r="B3377" s="191" t="s">
        <v>3173</v>
      </c>
      <c r="C3377" s="191" t="s">
        <v>8133</v>
      </c>
      <c r="D3377" s="191" t="s">
        <v>3160</v>
      </c>
      <c r="E3377" s="191" t="s">
        <v>3185</v>
      </c>
      <c r="F3377" s="191" t="s">
        <v>8134</v>
      </c>
      <c r="G3377" s="191">
        <v>8</v>
      </c>
    </row>
    <row r="3378" spans="1:7" x14ac:dyDescent="0.25">
      <c r="A3378" s="191">
        <v>3377</v>
      </c>
      <c r="B3378" s="191" t="s">
        <v>3173</v>
      </c>
      <c r="C3378" s="191" t="s">
        <v>8133</v>
      </c>
      <c r="D3378" s="191" t="s">
        <v>3160</v>
      </c>
      <c r="E3378" s="191" t="s">
        <v>3185</v>
      </c>
      <c r="F3378" s="191" t="s">
        <v>8134</v>
      </c>
      <c r="G3378" s="191">
        <v>8</v>
      </c>
    </row>
    <row r="3379" spans="1:7" x14ac:dyDescent="0.25">
      <c r="A3379" s="191">
        <v>3378</v>
      </c>
      <c r="B3379" s="191" t="s">
        <v>3173</v>
      </c>
      <c r="C3379" s="191" t="s">
        <v>8133</v>
      </c>
      <c r="D3379" s="191" t="s">
        <v>3160</v>
      </c>
      <c r="E3379" s="191" t="s">
        <v>3185</v>
      </c>
      <c r="F3379" s="191" t="s">
        <v>8134</v>
      </c>
      <c r="G3379" s="191">
        <v>8</v>
      </c>
    </row>
    <row r="3380" spans="1:7" x14ac:dyDescent="0.25">
      <c r="A3380" s="191">
        <v>3379</v>
      </c>
      <c r="B3380" s="191" t="s">
        <v>3173</v>
      </c>
      <c r="C3380" s="191" t="s">
        <v>8133</v>
      </c>
      <c r="D3380" s="191" t="s">
        <v>3160</v>
      </c>
      <c r="E3380" s="191" t="s">
        <v>3185</v>
      </c>
      <c r="F3380" s="191" t="s">
        <v>8134</v>
      </c>
      <c r="G3380" s="191">
        <v>8</v>
      </c>
    </row>
    <row r="3381" spans="1:7" x14ac:dyDescent="0.25">
      <c r="A3381" s="191">
        <v>3380</v>
      </c>
      <c r="B3381" s="191" t="s">
        <v>3173</v>
      </c>
      <c r="C3381" s="191" t="s">
        <v>8133</v>
      </c>
      <c r="D3381" s="191" t="s">
        <v>3160</v>
      </c>
      <c r="E3381" s="191" t="s">
        <v>3185</v>
      </c>
      <c r="F3381" s="191" t="s">
        <v>8134</v>
      </c>
      <c r="G3381" s="191">
        <v>8</v>
      </c>
    </row>
    <row r="3382" spans="1:7" x14ac:dyDescent="0.25">
      <c r="A3382" s="191">
        <v>3381</v>
      </c>
      <c r="B3382" s="191" t="s">
        <v>3173</v>
      </c>
      <c r="C3382" s="191" t="s">
        <v>8133</v>
      </c>
      <c r="D3382" s="191" t="s">
        <v>3160</v>
      </c>
      <c r="E3382" s="191" t="s">
        <v>3185</v>
      </c>
      <c r="F3382" s="191" t="s">
        <v>8134</v>
      </c>
      <c r="G3382" s="191">
        <v>8</v>
      </c>
    </row>
    <row r="3383" spans="1:7" x14ac:dyDescent="0.25">
      <c r="A3383" s="191">
        <v>3382</v>
      </c>
      <c r="B3383" s="191" t="s">
        <v>3173</v>
      </c>
      <c r="C3383" s="191" t="s">
        <v>8133</v>
      </c>
      <c r="D3383" s="191" t="s">
        <v>3160</v>
      </c>
      <c r="E3383" s="191" t="s">
        <v>3185</v>
      </c>
      <c r="F3383" s="191" t="s">
        <v>8134</v>
      </c>
      <c r="G3383" s="191">
        <v>8</v>
      </c>
    </row>
    <row r="3384" spans="1:7" x14ac:dyDescent="0.25">
      <c r="A3384" s="191">
        <v>3383</v>
      </c>
      <c r="B3384" s="191" t="s">
        <v>3173</v>
      </c>
      <c r="C3384" s="191" t="s">
        <v>8133</v>
      </c>
      <c r="D3384" s="191" t="s">
        <v>3160</v>
      </c>
      <c r="E3384" s="191" t="s">
        <v>3185</v>
      </c>
      <c r="F3384" s="191" t="s">
        <v>8134</v>
      </c>
      <c r="G3384" s="191">
        <v>8</v>
      </c>
    </row>
    <row r="3385" spans="1:7" x14ac:dyDescent="0.25">
      <c r="A3385" s="191">
        <v>3384</v>
      </c>
      <c r="B3385" s="191" t="s">
        <v>3173</v>
      </c>
      <c r="C3385" s="191" t="s">
        <v>8133</v>
      </c>
      <c r="D3385" s="191" t="s">
        <v>3160</v>
      </c>
      <c r="E3385" s="191" t="s">
        <v>3185</v>
      </c>
      <c r="F3385" s="191" t="s">
        <v>8134</v>
      </c>
      <c r="G3385" s="191">
        <v>8</v>
      </c>
    </row>
    <row r="3386" spans="1:7" x14ac:dyDescent="0.25">
      <c r="A3386" s="191">
        <v>3385</v>
      </c>
      <c r="B3386" s="191" t="s">
        <v>3173</v>
      </c>
      <c r="C3386" s="191" t="s">
        <v>8133</v>
      </c>
      <c r="D3386" s="191" t="s">
        <v>3160</v>
      </c>
      <c r="E3386" s="191" t="s">
        <v>3185</v>
      </c>
      <c r="F3386" s="191" t="s">
        <v>8134</v>
      </c>
      <c r="G3386" s="191">
        <v>8</v>
      </c>
    </row>
    <row r="3387" spans="1:7" x14ac:dyDescent="0.25">
      <c r="A3387" s="191">
        <v>3386</v>
      </c>
      <c r="B3387" s="191" t="s">
        <v>3173</v>
      </c>
      <c r="C3387" s="191" t="s">
        <v>8133</v>
      </c>
      <c r="D3387" s="191" t="s">
        <v>3160</v>
      </c>
      <c r="E3387" s="191" t="s">
        <v>3185</v>
      </c>
      <c r="F3387" s="191" t="s">
        <v>8134</v>
      </c>
      <c r="G3387" s="191">
        <v>8</v>
      </c>
    </row>
    <row r="3388" spans="1:7" x14ac:dyDescent="0.25">
      <c r="A3388" s="191">
        <v>3387</v>
      </c>
      <c r="B3388" s="191" t="s">
        <v>3173</v>
      </c>
      <c r="C3388" s="191" t="s">
        <v>8133</v>
      </c>
      <c r="D3388" s="191" t="s">
        <v>3160</v>
      </c>
      <c r="E3388" s="191" t="s">
        <v>3185</v>
      </c>
      <c r="F3388" s="191" t="s">
        <v>8134</v>
      </c>
      <c r="G3388" s="191">
        <v>8</v>
      </c>
    </row>
    <row r="3389" spans="1:7" x14ac:dyDescent="0.25">
      <c r="A3389" s="191">
        <v>3388</v>
      </c>
      <c r="B3389" s="191" t="s">
        <v>3173</v>
      </c>
      <c r="C3389" s="191" t="s">
        <v>8133</v>
      </c>
      <c r="D3389" s="191" t="s">
        <v>3160</v>
      </c>
      <c r="E3389" s="191" t="s">
        <v>3185</v>
      </c>
      <c r="F3389" s="191" t="s">
        <v>8134</v>
      </c>
      <c r="G3389" s="191">
        <v>8</v>
      </c>
    </row>
    <row r="3390" spans="1:7" x14ac:dyDescent="0.25">
      <c r="A3390" s="191">
        <v>3389</v>
      </c>
      <c r="B3390" s="191" t="s">
        <v>3173</v>
      </c>
      <c r="C3390" s="191" t="s">
        <v>8133</v>
      </c>
      <c r="D3390" s="191" t="s">
        <v>3160</v>
      </c>
      <c r="E3390" s="191" t="s">
        <v>3185</v>
      </c>
      <c r="F3390" s="191" t="s">
        <v>8134</v>
      </c>
      <c r="G3390" s="191">
        <v>8</v>
      </c>
    </row>
    <row r="3391" spans="1:7" x14ac:dyDescent="0.25">
      <c r="A3391" s="191">
        <v>3390</v>
      </c>
      <c r="B3391" s="191" t="s">
        <v>3173</v>
      </c>
      <c r="C3391" s="191" t="s">
        <v>8133</v>
      </c>
      <c r="D3391" s="191" t="s">
        <v>3160</v>
      </c>
      <c r="E3391" s="191" t="s">
        <v>3185</v>
      </c>
      <c r="F3391" s="191" t="s">
        <v>8134</v>
      </c>
      <c r="G3391" s="191">
        <v>8</v>
      </c>
    </row>
    <row r="3392" spans="1:7" x14ac:dyDescent="0.25">
      <c r="A3392" s="191">
        <v>3391</v>
      </c>
      <c r="B3392" s="191" t="s">
        <v>3173</v>
      </c>
      <c r="C3392" s="191" t="s">
        <v>8133</v>
      </c>
      <c r="D3392" s="191" t="s">
        <v>3160</v>
      </c>
      <c r="E3392" s="191" t="s">
        <v>3185</v>
      </c>
      <c r="F3392" s="191" t="s">
        <v>8134</v>
      </c>
      <c r="G3392" s="191">
        <v>8</v>
      </c>
    </row>
    <row r="3393" spans="1:7" x14ac:dyDescent="0.25">
      <c r="A3393" s="191">
        <v>3392</v>
      </c>
      <c r="B3393" s="191" t="s">
        <v>3173</v>
      </c>
      <c r="C3393" s="191" t="s">
        <v>8133</v>
      </c>
      <c r="D3393" s="191" t="s">
        <v>3160</v>
      </c>
      <c r="E3393" s="191" t="s">
        <v>3185</v>
      </c>
      <c r="F3393" s="191" t="s">
        <v>8134</v>
      </c>
      <c r="G3393" s="191">
        <v>8</v>
      </c>
    </row>
    <row r="3394" spans="1:7" x14ac:dyDescent="0.25">
      <c r="A3394" s="191">
        <v>3393</v>
      </c>
      <c r="B3394" s="191" t="s">
        <v>3173</v>
      </c>
      <c r="C3394" s="191" t="s">
        <v>8133</v>
      </c>
      <c r="D3394" s="191" t="s">
        <v>3160</v>
      </c>
      <c r="E3394" s="191" t="s">
        <v>3185</v>
      </c>
      <c r="F3394" s="191" t="s">
        <v>8134</v>
      </c>
      <c r="G3394" s="191">
        <v>8</v>
      </c>
    </row>
    <row r="3395" spans="1:7" x14ac:dyDescent="0.25">
      <c r="A3395" s="191">
        <v>3394</v>
      </c>
      <c r="B3395" s="191" t="s">
        <v>3173</v>
      </c>
      <c r="C3395" s="191" t="s">
        <v>8133</v>
      </c>
      <c r="D3395" s="191" t="s">
        <v>3160</v>
      </c>
      <c r="E3395" s="191" t="s">
        <v>3185</v>
      </c>
      <c r="F3395" s="191" t="s">
        <v>8134</v>
      </c>
      <c r="G3395" s="191">
        <v>8</v>
      </c>
    </row>
    <row r="3396" spans="1:7" x14ac:dyDescent="0.25">
      <c r="A3396" s="191">
        <v>3395</v>
      </c>
      <c r="B3396" s="191" t="s">
        <v>3173</v>
      </c>
      <c r="C3396" s="191" t="s">
        <v>8133</v>
      </c>
      <c r="D3396" s="191" t="s">
        <v>3160</v>
      </c>
      <c r="E3396" s="191" t="s">
        <v>3185</v>
      </c>
      <c r="F3396" s="191" t="s">
        <v>8134</v>
      </c>
      <c r="G3396" s="191">
        <v>8</v>
      </c>
    </row>
    <row r="3397" spans="1:7" x14ac:dyDescent="0.25">
      <c r="A3397" s="191">
        <v>3396</v>
      </c>
      <c r="B3397" s="191" t="s">
        <v>3173</v>
      </c>
      <c r="C3397" s="191" t="s">
        <v>8133</v>
      </c>
      <c r="D3397" s="191" t="s">
        <v>3160</v>
      </c>
      <c r="E3397" s="191" t="s">
        <v>3185</v>
      </c>
      <c r="F3397" s="191" t="s">
        <v>8134</v>
      </c>
      <c r="G3397" s="191">
        <v>8</v>
      </c>
    </row>
    <row r="3398" spans="1:7" x14ac:dyDescent="0.25">
      <c r="A3398" s="191">
        <v>3397</v>
      </c>
      <c r="B3398" s="191" t="s">
        <v>3173</v>
      </c>
      <c r="C3398" s="191" t="s">
        <v>8133</v>
      </c>
      <c r="D3398" s="191" t="s">
        <v>3160</v>
      </c>
      <c r="E3398" s="191" t="s">
        <v>3185</v>
      </c>
      <c r="F3398" s="191" t="s">
        <v>8134</v>
      </c>
      <c r="G3398" s="191">
        <v>8</v>
      </c>
    </row>
    <row r="3399" spans="1:7" x14ac:dyDescent="0.25">
      <c r="A3399" s="191">
        <v>3398</v>
      </c>
      <c r="B3399" s="191" t="s">
        <v>3173</v>
      </c>
      <c r="C3399" s="191" t="s">
        <v>8133</v>
      </c>
      <c r="D3399" s="191" t="s">
        <v>3160</v>
      </c>
      <c r="E3399" s="191" t="s">
        <v>3185</v>
      </c>
      <c r="F3399" s="191" t="s">
        <v>8134</v>
      </c>
      <c r="G3399" s="191">
        <v>8</v>
      </c>
    </row>
    <row r="3400" spans="1:7" x14ac:dyDescent="0.25">
      <c r="A3400" s="191">
        <v>3399</v>
      </c>
      <c r="B3400" s="191" t="s">
        <v>3173</v>
      </c>
      <c r="C3400" s="191" t="s">
        <v>8133</v>
      </c>
      <c r="D3400" s="191" t="s">
        <v>3160</v>
      </c>
      <c r="E3400" s="191" t="s">
        <v>3185</v>
      </c>
      <c r="F3400" s="191" t="s">
        <v>8134</v>
      </c>
      <c r="G3400" s="191">
        <v>8</v>
      </c>
    </row>
    <row r="3401" spans="1:7" x14ac:dyDescent="0.25">
      <c r="A3401" s="191">
        <v>3400</v>
      </c>
      <c r="B3401" s="191" t="s">
        <v>3173</v>
      </c>
      <c r="C3401" s="191" t="s">
        <v>8133</v>
      </c>
      <c r="D3401" s="191" t="s">
        <v>3160</v>
      </c>
      <c r="E3401" s="191" t="s">
        <v>3185</v>
      </c>
      <c r="F3401" s="191" t="s">
        <v>8134</v>
      </c>
      <c r="G3401" s="191">
        <v>8</v>
      </c>
    </row>
    <row r="3402" spans="1:7" x14ac:dyDescent="0.25">
      <c r="A3402" s="191">
        <v>3401</v>
      </c>
      <c r="B3402" s="191" t="s">
        <v>3173</v>
      </c>
      <c r="C3402" s="191" t="s">
        <v>8133</v>
      </c>
      <c r="D3402" s="191" t="s">
        <v>3160</v>
      </c>
      <c r="E3402" s="191" t="s">
        <v>3185</v>
      </c>
      <c r="F3402" s="191" t="s">
        <v>8134</v>
      </c>
      <c r="G3402" s="191">
        <v>8</v>
      </c>
    </row>
    <row r="3403" spans="1:7" x14ac:dyDescent="0.25">
      <c r="A3403" s="191">
        <v>3402</v>
      </c>
      <c r="B3403" s="191" t="s">
        <v>3173</v>
      </c>
      <c r="C3403" s="191" t="s">
        <v>8133</v>
      </c>
      <c r="D3403" s="191" t="s">
        <v>3160</v>
      </c>
      <c r="E3403" s="191" t="s">
        <v>3185</v>
      </c>
      <c r="F3403" s="191" t="s">
        <v>8134</v>
      </c>
      <c r="G3403" s="191">
        <v>8</v>
      </c>
    </row>
    <row r="3404" spans="1:7" x14ac:dyDescent="0.25">
      <c r="A3404" s="191">
        <v>3403</v>
      </c>
      <c r="B3404" s="191" t="s">
        <v>3173</v>
      </c>
      <c r="C3404" s="191" t="s">
        <v>8133</v>
      </c>
      <c r="D3404" s="191" t="s">
        <v>3160</v>
      </c>
      <c r="E3404" s="191" t="s">
        <v>3185</v>
      </c>
      <c r="F3404" s="191" t="s">
        <v>8134</v>
      </c>
      <c r="G3404" s="191">
        <v>8</v>
      </c>
    </row>
    <row r="3405" spans="1:7" x14ac:dyDescent="0.25">
      <c r="A3405" s="191">
        <v>3404</v>
      </c>
      <c r="B3405" s="191" t="s">
        <v>3173</v>
      </c>
      <c r="C3405" s="191" t="s">
        <v>8133</v>
      </c>
      <c r="D3405" s="191" t="s">
        <v>3160</v>
      </c>
      <c r="E3405" s="191" t="s">
        <v>3185</v>
      </c>
      <c r="F3405" s="191" t="s">
        <v>8134</v>
      </c>
      <c r="G3405" s="191">
        <v>8</v>
      </c>
    </row>
    <row r="3406" spans="1:7" x14ac:dyDescent="0.25">
      <c r="A3406" s="191">
        <v>3405</v>
      </c>
      <c r="B3406" s="191" t="s">
        <v>3173</v>
      </c>
      <c r="C3406" s="191" t="s">
        <v>8133</v>
      </c>
      <c r="D3406" s="191" t="s">
        <v>3160</v>
      </c>
      <c r="E3406" s="191" t="s">
        <v>3185</v>
      </c>
      <c r="F3406" s="191" t="s">
        <v>8134</v>
      </c>
      <c r="G3406" s="191">
        <v>8</v>
      </c>
    </row>
    <row r="3407" spans="1:7" x14ac:dyDescent="0.25">
      <c r="A3407" s="191">
        <v>3406</v>
      </c>
      <c r="B3407" s="191" t="s">
        <v>3173</v>
      </c>
      <c r="C3407" s="191" t="s">
        <v>8133</v>
      </c>
      <c r="D3407" s="191" t="s">
        <v>3160</v>
      </c>
      <c r="E3407" s="191" t="s">
        <v>3185</v>
      </c>
      <c r="F3407" s="191" t="s">
        <v>8134</v>
      </c>
      <c r="G3407" s="191">
        <v>8</v>
      </c>
    </row>
    <row r="3408" spans="1:7" x14ac:dyDescent="0.25">
      <c r="A3408" s="191">
        <v>3407</v>
      </c>
      <c r="B3408" s="191" t="s">
        <v>3173</v>
      </c>
      <c r="C3408" s="191" t="s">
        <v>8133</v>
      </c>
      <c r="D3408" s="191" t="s">
        <v>3160</v>
      </c>
      <c r="E3408" s="191" t="s">
        <v>3185</v>
      </c>
      <c r="F3408" s="191" t="s">
        <v>8134</v>
      </c>
      <c r="G3408" s="191">
        <v>8</v>
      </c>
    </row>
    <row r="3409" spans="1:7" x14ac:dyDescent="0.25">
      <c r="A3409" s="191">
        <v>3408</v>
      </c>
      <c r="B3409" s="191" t="s">
        <v>3173</v>
      </c>
      <c r="C3409" s="191" t="s">
        <v>8133</v>
      </c>
      <c r="D3409" s="191" t="s">
        <v>3160</v>
      </c>
      <c r="E3409" s="191" t="s">
        <v>3185</v>
      </c>
      <c r="F3409" s="191" t="s">
        <v>8134</v>
      </c>
      <c r="G3409" s="191">
        <v>8</v>
      </c>
    </row>
    <row r="3410" spans="1:7" x14ac:dyDescent="0.25">
      <c r="A3410" s="191">
        <v>3409</v>
      </c>
      <c r="B3410" s="191" t="s">
        <v>3173</v>
      </c>
      <c r="C3410" s="191" t="s">
        <v>8133</v>
      </c>
      <c r="D3410" s="191" t="s">
        <v>3160</v>
      </c>
      <c r="E3410" s="191" t="s">
        <v>3185</v>
      </c>
      <c r="F3410" s="191" t="s">
        <v>8134</v>
      </c>
      <c r="G3410" s="191">
        <v>8</v>
      </c>
    </row>
    <row r="3411" spans="1:7" x14ac:dyDescent="0.25">
      <c r="A3411" s="191">
        <v>3410</v>
      </c>
      <c r="B3411" s="191" t="s">
        <v>3173</v>
      </c>
      <c r="C3411" s="191" t="s">
        <v>8133</v>
      </c>
      <c r="D3411" s="191" t="s">
        <v>3160</v>
      </c>
      <c r="E3411" s="191" t="s">
        <v>3185</v>
      </c>
      <c r="F3411" s="191" t="s">
        <v>8134</v>
      </c>
      <c r="G3411" s="191">
        <v>8</v>
      </c>
    </row>
    <row r="3412" spans="1:7" x14ac:dyDescent="0.25">
      <c r="A3412" s="191">
        <v>3411</v>
      </c>
      <c r="B3412" s="191" t="s">
        <v>3173</v>
      </c>
      <c r="C3412" s="191" t="s">
        <v>8133</v>
      </c>
      <c r="D3412" s="191" t="s">
        <v>3160</v>
      </c>
      <c r="E3412" s="191" t="s">
        <v>3185</v>
      </c>
      <c r="F3412" s="191" t="s">
        <v>8134</v>
      </c>
      <c r="G3412" s="191">
        <v>8</v>
      </c>
    </row>
    <row r="3413" spans="1:7" x14ac:dyDescent="0.25">
      <c r="A3413" s="191">
        <v>3412</v>
      </c>
      <c r="B3413" s="191" t="s">
        <v>3173</v>
      </c>
      <c r="C3413" s="191" t="s">
        <v>8133</v>
      </c>
      <c r="D3413" s="191" t="s">
        <v>3160</v>
      </c>
      <c r="E3413" s="191" t="s">
        <v>3185</v>
      </c>
      <c r="F3413" s="191" t="s">
        <v>8134</v>
      </c>
      <c r="G3413" s="191">
        <v>8</v>
      </c>
    </row>
    <row r="3414" spans="1:7" x14ac:dyDescent="0.25">
      <c r="A3414" s="191">
        <v>3413</v>
      </c>
      <c r="B3414" s="191" t="s">
        <v>5847</v>
      </c>
      <c r="C3414" s="191" t="s">
        <v>8133</v>
      </c>
      <c r="D3414" s="191" t="s">
        <v>3160</v>
      </c>
      <c r="E3414" s="191" t="s">
        <v>3186</v>
      </c>
      <c r="F3414" s="191" t="s">
        <v>8136</v>
      </c>
      <c r="G3414" s="191">
        <v>12</v>
      </c>
    </row>
    <row r="3415" spans="1:7" x14ac:dyDescent="0.25">
      <c r="A3415" s="191">
        <v>3414</v>
      </c>
      <c r="B3415" s="191" t="s">
        <v>5847</v>
      </c>
      <c r="C3415" s="191" t="s">
        <v>8133</v>
      </c>
      <c r="D3415" s="191" t="s">
        <v>3160</v>
      </c>
      <c r="E3415" s="191" t="s">
        <v>3186</v>
      </c>
      <c r="F3415" s="191" t="s">
        <v>8136</v>
      </c>
      <c r="G3415" s="191">
        <v>12</v>
      </c>
    </row>
    <row r="3416" spans="1:7" x14ac:dyDescent="0.25">
      <c r="A3416" s="191">
        <v>3415</v>
      </c>
      <c r="B3416" s="191" t="s">
        <v>5847</v>
      </c>
      <c r="C3416" s="191" t="s">
        <v>8133</v>
      </c>
      <c r="D3416" s="191" t="s">
        <v>3160</v>
      </c>
      <c r="E3416" s="191" t="s">
        <v>3186</v>
      </c>
      <c r="F3416" s="191" t="s">
        <v>8136</v>
      </c>
      <c r="G3416" s="191">
        <v>12</v>
      </c>
    </row>
    <row r="3417" spans="1:7" x14ac:dyDescent="0.25">
      <c r="A3417" s="191">
        <v>3416</v>
      </c>
      <c r="B3417" s="191" t="s">
        <v>5847</v>
      </c>
      <c r="C3417" s="191" t="s">
        <v>8133</v>
      </c>
      <c r="D3417" s="191" t="s">
        <v>3160</v>
      </c>
      <c r="E3417" s="191" t="s">
        <v>3186</v>
      </c>
      <c r="F3417" s="191" t="s">
        <v>8136</v>
      </c>
      <c r="G3417" s="191">
        <v>12</v>
      </c>
    </row>
    <row r="3418" spans="1:7" x14ac:dyDescent="0.25">
      <c r="A3418" s="191">
        <v>3417</v>
      </c>
      <c r="B3418" s="191" t="s">
        <v>5847</v>
      </c>
      <c r="C3418" s="191" t="s">
        <v>8133</v>
      </c>
      <c r="D3418" s="191" t="s">
        <v>3160</v>
      </c>
      <c r="E3418" s="191" t="s">
        <v>3186</v>
      </c>
      <c r="F3418" s="191" t="s">
        <v>8136</v>
      </c>
      <c r="G3418" s="191">
        <v>12</v>
      </c>
    </row>
    <row r="3419" spans="1:7" x14ac:dyDescent="0.25">
      <c r="A3419" s="191">
        <v>3418</v>
      </c>
      <c r="B3419" s="191" t="s">
        <v>5847</v>
      </c>
      <c r="C3419" s="191" t="s">
        <v>8133</v>
      </c>
      <c r="D3419" s="191" t="s">
        <v>3160</v>
      </c>
      <c r="E3419" s="191" t="s">
        <v>3186</v>
      </c>
      <c r="F3419" s="191" t="s">
        <v>8136</v>
      </c>
      <c r="G3419" s="191">
        <v>12</v>
      </c>
    </row>
    <row r="3420" spans="1:7" x14ac:dyDescent="0.25">
      <c r="A3420" s="191">
        <v>3419</v>
      </c>
      <c r="B3420" s="191" t="s">
        <v>5847</v>
      </c>
      <c r="C3420" s="191" t="s">
        <v>8133</v>
      </c>
      <c r="D3420" s="191" t="s">
        <v>3160</v>
      </c>
      <c r="E3420" s="191" t="s">
        <v>3186</v>
      </c>
      <c r="F3420" s="191" t="s">
        <v>8136</v>
      </c>
      <c r="G3420" s="191">
        <v>12</v>
      </c>
    </row>
    <row r="3421" spans="1:7" x14ac:dyDescent="0.25">
      <c r="A3421" s="191">
        <v>3420</v>
      </c>
      <c r="B3421" s="191" t="s">
        <v>5847</v>
      </c>
      <c r="C3421" s="191" t="s">
        <v>8133</v>
      </c>
      <c r="D3421" s="191" t="s">
        <v>3160</v>
      </c>
      <c r="E3421" s="191" t="s">
        <v>3186</v>
      </c>
      <c r="F3421" s="191" t="s">
        <v>8136</v>
      </c>
      <c r="G3421" s="191">
        <v>12</v>
      </c>
    </row>
    <row r="3422" spans="1:7" x14ac:dyDescent="0.25">
      <c r="A3422" s="191">
        <v>3421</v>
      </c>
      <c r="B3422" s="191" t="s">
        <v>5847</v>
      </c>
      <c r="C3422" s="191" t="s">
        <v>8133</v>
      </c>
      <c r="D3422" s="191" t="s">
        <v>3160</v>
      </c>
      <c r="E3422" s="191" t="s">
        <v>3186</v>
      </c>
      <c r="F3422" s="191" t="s">
        <v>8136</v>
      </c>
      <c r="G3422" s="191">
        <v>12</v>
      </c>
    </row>
    <row r="3423" spans="1:7" x14ac:dyDescent="0.25">
      <c r="A3423" s="191">
        <v>3422</v>
      </c>
      <c r="B3423" s="191" t="s">
        <v>5847</v>
      </c>
      <c r="C3423" s="191" t="s">
        <v>8133</v>
      </c>
      <c r="D3423" s="191" t="s">
        <v>3160</v>
      </c>
      <c r="E3423" s="191" t="s">
        <v>3186</v>
      </c>
      <c r="F3423" s="191" t="s">
        <v>8136</v>
      </c>
      <c r="G3423" s="191">
        <v>12</v>
      </c>
    </row>
    <row r="3424" spans="1:7" x14ac:dyDescent="0.25">
      <c r="A3424" s="191">
        <v>3423</v>
      </c>
      <c r="B3424" s="191" t="s">
        <v>5847</v>
      </c>
      <c r="C3424" s="191" t="s">
        <v>8133</v>
      </c>
      <c r="D3424" s="191" t="s">
        <v>3160</v>
      </c>
      <c r="E3424" s="191" t="s">
        <v>3186</v>
      </c>
      <c r="F3424" s="191" t="s">
        <v>8136</v>
      </c>
      <c r="G3424" s="191">
        <v>12</v>
      </c>
    </row>
    <row r="3425" spans="1:7" x14ac:dyDescent="0.25">
      <c r="A3425" s="191">
        <v>3424</v>
      </c>
      <c r="B3425" s="191" t="s">
        <v>5847</v>
      </c>
      <c r="C3425" s="191" t="s">
        <v>8133</v>
      </c>
      <c r="D3425" s="191" t="s">
        <v>3160</v>
      </c>
      <c r="E3425" s="191" t="s">
        <v>3186</v>
      </c>
      <c r="F3425" s="191" t="s">
        <v>8136</v>
      </c>
      <c r="G3425" s="191">
        <v>12</v>
      </c>
    </row>
    <row r="3426" spans="1:7" x14ac:dyDescent="0.25">
      <c r="A3426" s="191">
        <v>3425</v>
      </c>
      <c r="B3426" s="191" t="s">
        <v>5847</v>
      </c>
      <c r="C3426" s="191" t="s">
        <v>8133</v>
      </c>
      <c r="D3426" s="191" t="s">
        <v>3160</v>
      </c>
      <c r="E3426" s="191" t="s">
        <v>3186</v>
      </c>
      <c r="F3426" s="191" t="s">
        <v>8136</v>
      </c>
      <c r="G3426" s="191">
        <v>12</v>
      </c>
    </row>
    <row r="3427" spans="1:7" x14ac:dyDescent="0.25">
      <c r="A3427" s="191">
        <v>3426</v>
      </c>
      <c r="B3427" s="191" t="s">
        <v>5847</v>
      </c>
      <c r="C3427" s="191" t="s">
        <v>8133</v>
      </c>
      <c r="D3427" s="191" t="s">
        <v>3160</v>
      </c>
      <c r="E3427" s="191" t="s">
        <v>3186</v>
      </c>
      <c r="F3427" s="191" t="s">
        <v>8136</v>
      </c>
      <c r="G3427" s="191">
        <v>12</v>
      </c>
    </row>
    <row r="3428" spans="1:7" x14ac:dyDescent="0.25">
      <c r="A3428" s="191">
        <v>3427</v>
      </c>
      <c r="B3428" s="191" t="s">
        <v>5847</v>
      </c>
      <c r="C3428" s="191" t="s">
        <v>8133</v>
      </c>
      <c r="D3428" s="191" t="s">
        <v>3160</v>
      </c>
      <c r="E3428" s="191" t="s">
        <v>3186</v>
      </c>
      <c r="F3428" s="191" t="s">
        <v>8136</v>
      </c>
      <c r="G3428" s="191">
        <v>12</v>
      </c>
    </row>
    <row r="3429" spans="1:7" x14ac:dyDescent="0.25">
      <c r="A3429" s="191">
        <v>3428</v>
      </c>
      <c r="B3429" s="191" t="s">
        <v>5847</v>
      </c>
      <c r="C3429" s="191" t="s">
        <v>8133</v>
      </c>
      <c r="D3429" s="191" t="s">
        <v>3160</v>
      </c>
      <c r="E3429" s="191" t="s">
        <v>3186</v>
      </c>
      <c r="F3429" s="191" t="s">
        <v>8136</v>
      </c>
      <c r="G3429" s="191">
        <v>12</v>
      </c>
    </row>
    <row r="3430" spans="1:7" x14ac:dyDescent="0.25">
      <c r="A3430" s="191">
        <v>3429</v>
      </c>
      <c r="B3430" s="191" t="s">
        <v>5847</v>
      </c>
      <c r="C3430" s="191" t="s">
        <v>8133</v>
      </c>
      <c r="D3430" s="191" t="s">
        <v>3160</v>
      </c>
      <c r="E3430" s="191" t="s">
        <v>3186</v>
      </c>
      <c r="F3430" s="191" t="s">
        <v>8136</v>
      </c>
      <c r="G3430" s="191">
        <v>12</v>
      </c>
    </row>
    <row r="3431" spans="1:7" x14ac:dyDescent="0.25">
      <c r="A3431" s="191">
        <v>3430</v>
      </c>
      <c r="B3431" s="191" t="s">
        <v>5847</v>
      </c>
      <c r="C3431" s="191" t="s">
        <v>8133</v>
      </c>
      <c r="D3431" s="191" t="s">
        <v>3160</v>
      </c>
      <c r="E3431" s="191" t="s">
        <v>3186</v>
      </c>
      <c r="F3431" s="191" t="s">
        <v>8136</v>
      </c>
      <c r="G3431" s="191">
        <v>12</v>
      </c>
    </row>
    <row r="3432" spans="1:7" x14ac:dyDescent="0.25">
      <c r="A3432" s="191">
        <v>3431</v>
      </c>
      <c r="B3432" s="191" t="s">
        <v>5847</v>
      </c>
      <c r="C3432" s="191" t="s">
        <v>8133</v>
      </c>
      <c r="D3432" s="191" t="s">
        <v>3160</v>
      </c>
      <c r="E3432" s="191" t="s">
        <v>3186</v>
      </c>
      <c r="F3432" s="191" t="s">
        <v>8136</v>
      </c>
      <c r="G3432" s="191">
        <v>12</v>
      </c>
    </row>
    <row r="3433" spans="1:7" x14ac:dyDescent="0.25">
      <c r="A3433" s="191">
        <v>3432</v>
      </c>
      <c r="B3433" s="191" t="s">
        <v>5847</v>
      </c>
      <c r="C3433" s="191" t="s">
        <v>8133</v>
      </c>
      <c r="D3433" s="191" t="s">
        <v>3160</v>
      </c>
      <c r="E3433" s="191" t="s">
        <v>3186</v>
      </c>
      <c r="F3433" s="191" t="s">
        <v>8136</v>
      </c>
      <c r="G3433" s="191">
        <v>12</v>
      </c>
    </row>
    <row r="3434" spans="1:7" x14ac:dyDescent="0.25">
      <c r="A3434" s="191">
        <v>3433</v>
      </c>
      <c r="B3434" s="191" t="s">
        <v>5847</v>
      </c>
      <c r="C3434" s="191" t="s">
        <v>8133</v>
      </c>
      <c r="D3434" s="191" t="s">
        <v>3160</v>
      </c>
      <c r="E3434" s="191" t="s">
        <v>3186</v>
      </c>
      <c r="F3434" s="191" t="s">
        <v>8136</v>
      </c>
      <c r="G3434" s="191">
        <v>12</v>
      </c>
    </row>
    <row r="3435" spans="1:7" x14ac:dyDescent="0.25">
      <c r="A3435" s="191">
        <v>3434</v>
      </c>
      <c r="B3435" s="191" t="s">
        <v>5847</v>
      </c>
      <c r="C3435" s="191" t="s">
        <v>8133</v>
      </c>
      <c r="D3435" s="191" t="s">
        <v>3160</v>
      </c>
      <c r="E3435" s="191" t="s">
        <v>3186</v>
      </c>
      <c r="F3435" s="191" t="s">
        <v>8136</v>
      </c>
      <c r="G3435" s="191">
        <v>12</v>
      </c>
    </row>
    <row r="3436" spans="1:7" x14ac:dyDescent="0.25">
      <c r="A3436" s="191">
        <v>3435</v>
      </c>
      <c r="B3436" s="191" t="s">
        <v>5847</v>
      </c>
      <c r="C3436" s="191" t="s">
        <v>8133</v>
      </c>
      <c r="D3436" s="191" t="s">
        <v>3160</v>
      </c>
      <c r="E3436" s="191" t="s">
        <v>3186</v>
      </c>
      <c r="F3436" s="191" t="s">
        <v>8136</v>
      </c>
      <c r="G3436" s="191">
        <v>12</v>
      </c>
    </row>
    <row r="3437" spans="1:7" x14ac:dyDescent="0.25">
      <c r="A3437" s="191">
        <v>3436</v>
      </c>
      <c r="B3437" s="191" t="s">
        <v>5847</v>
      </c>
      <c r="C3437" s="191" t="s">
        <v>8133</v>
      </c>
      <c r="D3437" s="191" t="s">
        <v>3160</v>
      </c>
      <c r="E3437" s="191" t="s">
        <v>3186</v>
      </c>
      <c r="F3437" s="191" t="s">
        <v>8136</v>
      </c>
      <c r="G3437" s="191">
        <v>12</v>
      </c>
    </row>
    <row r="3438" spans="1:7" x14ac:dyDescent="0.25">
      <c r="A3438" s="191">
        <v>3437</v>
      </c>
      <c r="B3438" s="191" t="s">
        <v>5847</v>
      </c>
      <c r="C3438" s="191" t="s">
        <v>8133</v>
      </c>
      <c r="D3438" s="191" t="s">
        <v>3160</v>
      </c>
      <c r="E3438" s="191" t="s">
        <v>3186</v>
      </c>
      <c r="F3438" s="191" t="s">
        <v>8136</v>
      </c>
      <c r="G3438" s="191">
        <v>12</v>
      </c>
    </row>
    <row r="3439" spans="1:7" x14ac:dyDescent="0.25">
      <c r="A3439" s="191">
        <v>3438</v>
      </c>
      <c r="B3439" s="191" t="s">
        <v>5847</v>
      </c>
      <c r="C3439" s="191" t="s">
        <v>8133</v>
      </c>
      <c r="D3439" s="191" t="s">
        <v>3160</v>
      </c>
      <c r="E3439" s="191" t="s">
        <v>3186</v>
      </c>
      <c r="F3439" s="191" t="s">
        <v>8136</v>
      </c>
      <c r="G3439" s="191">
        <v>12</v>
      </c>
    </row>
    <row r="3440" spans="1:7" x14ac:dyDescent="0.25">
      <c r="A3440" s="191">
        <v>3439</v>
      </c>
      <c r="B3440" s="191" t="s">
        <v>5847</v>
      </c>
      <c r="C3440" s="191" t="s">
        <v>8133</v>
      </c>
      <c r="D3440" s="191" t="s">
        <v>3160</v>
      </c>
      <c r="E3440" s="191" t="s">
        <v>3186</v>
      </c>
      <c r="F3440" s="191" t="s">
        <v>8136</v>
      </c>
      <c r="G3440" s="191">
        <v>12</v>
      </c>
    </row>
    <row r="3441" spans="1:7" x14ac:dyDescent="0.25">
      <c r="A3441" s="191">
        <v>3440</v>
      </c>
      <c r="B3441" s="191" t="s">
        <v>5847</v>
      </c>
      <c r="C3441" s="191" t="s">
        <v>8133</v>
      </c>
      <c r="D3441" s="191" t="s">
        <v>3160</v>
      </c>
      <c r="E3441" s="191" t="s">
        <v>3186</v>
      </c>
      <c r="F3441" s="191" t="s">
        <v>8136</v>
      </c>
      <c r="G3441" s="191">
        <v>12</v>
      </c>
    </row>
    <row r="3442" spans="1:7" x14ac:dyDescent="0.25">
      <c r="A3442" s="191">
        <v>3441</v>
      </c>
      <c r="B3442" s="191" t="s">
        <v>5847</v>
      </c>
      <c r="C3442" s="191" t="s">
        <v>8133</v>
      </c>
      <c r="D3442" s="191" t="s">
        <v>3160</v>
      </c>
      <c r="E3442" s="191" t="s">
        <v>3186</v>
      </c>
      <c r="F3442" s="191" t="s">
        <v>8136</v>
      </c>
      <c r="G3442" s="191">
        <v>12</v>
      </c>
    </row>
    <row r="3443" spans="1:7" x14ac:dyDescent="0.25">
      <c r="A3443" s="191">
        <v>3442</v>
      </c>
      <c r="B3443" s="191" t="s">
        <v>5847</v>
      </c>
      <c r="C3443" s="191" t="s">
        <v>8133</v>
      </c>
      <c r="D3443" s="191" t="s">
        <v>3160</v>
      </c>
      <c r="E3443" s="191" t="s">
        <v>3186</v>
      </c>
      <c r="F3443" s="191" t="s">
        <v>8136</v>
      </c>
      <c r="G3443" s="191">
        <v>12</v>
      </c>
    </row>
    <row r="3444" spans="1:7" x14ac:dyDescent="0.25">
      <c r="A3444" s="191">
        <v>3443</v>
      </c>
      <c r="B3444" s="191" t="s">
        <v>5847</v>
      </c>
      <c r="C3444" s="191" t="s">
        <v>8133</v>
      </c>
      <c r="D3444" s="191" t="s">
        <v>3160</v>
      </c>
      <c r="E3444" s="191" t="s">
        <v>3186</v>
      </c>
      <c r="F3444" s="191" t="s">
        <v>8136</v>
      </c>
      <c r="G3444" s="191">
        <v>12</v>
      </c>
    </row>
    <row r="3445" spans="1:7" x14ac:dyDescent="0.25">
      <c r="A3445" s="191">
        <v>3444</v>
      </c>
      <c r="B3445" s="191" t="s">
        <v>5847</v>
      </c>
      <c r="C3445" s="191" t="s">
        <v>8133</v>
      </c>
      <c r="D3445" s="191" t="s">
        <v>3160</v>
      </c>
      <c r="E3445" s="191" t="s">
        <v>3186</v>
      </c>
      <c r="F3445" s="191" t="s">
        <v>8136</v>
      </c>
      <c r="G3445" s="191">
        <v>12</v>
      </c>
    </row>
    <row r="3446" spans="1:7" x14ac:dyDescent="0.25">
      <c r="A3446" s="191">
        <v>3445</v>
      </c>
      <c r="B3446" s="191" t="s">
        <v>5847</v>
      </c>
      <c r="C3446" s="191" t="s">
        <v>8133</v>
      </c>
      <c r="D3446" s="191" t="s">
        <v>3160</v>
      </c>
      <c r="E3446" s="191" t="s">
        <v>3186</v>
      </c>
      <c r="F3446" s="191" t="s">
        <v>8136</v>
      </c>
      <c r="G3446" s="191">
        <v>12</v>
      </c>
    </row>
    <row r="3447" spans="1:7" x14ac:dyDescent="0.25">
      <c r="A3447" s="191">
        <v>3446</v>
      </c>
      <c r="B3447" s="191" t="s">
        <v>5847</v>
      </c>
      <c r="C3447" s="191" t="s">
        <v>8133</v>
      </c>
      <c r="D3447" s="191" t="s">
        <v>3160</v>
      </c>
      <c r="E3447" s="191" t="s">
        <v>3186</v>
      </c>
      <c r="F3447" s="191" t="s">
        <v>8136</v>
      </c>
      <c r="G3447" s="191">
        <v>12</v>
      </c>
    </row>
    <row r="3448" spans="1:7" x14ac:dyDescent="0.25">
      <c r="A3448" s="191">
        <v>3447</v>
      </c>
      <c r="B3448" s="191" t="s">
        <v>5847</v>
      </c>
      <c r="C3448" s="191" t="s">
        <v>8133</v>
      </c>
      <c r="D3448" s="191" t="s">
        <v>3160</v>
      </c>
      <c r="E3448" s="191" t="s">
        <v>3186</v>
      </c>
      <c r="F3448" s="191" t="s">
        <v>8136</v>
      </c>
      <c r="G3448" s="191">
        <v>12</v>
      </c>
    </row>
    <row r="3449" spans="1:7" x14ac:dyDescent="0.25">
      <c r="A3449" s="191">
        <v>3448</v>
      </c>
      <c r="B3449" s="191" t="s">
        <v>5847</v>
      </c>
      <c r="C3449" s="191" t="s">
        <v>8133</v>
      </c>
      <c r="D3449" s="191" t="s">
        <v>3160</v>
      </c>
      <c r="E3449" s="191" t="s">
        <v>3186</v>
      </c>
      <c r="F3449" s="191" t="s">
        <v>8136</v>
      </c>
      <c r="G3449" s="191">
        <v>12</v>
      </c>
    </row>
    <row r="3450" spans="1:7" x14ac:dyDescent="0.25">
      <c r="A3450" s="191">
        <v>3449</v>
      </c>
      <c r="B3450" s="191" t="s">
        <v>5847</v>
      </c>
      <c r="C3450" s="191" t="s">
        <v>8133</v>
      </c>
      <c r="D3450" s="191" t="s">
        <v>3160</v>
      </c>
      <c r="E3450" s="191" t="s">
        <v>3186</v>
      </c>
      <c r="F3450" s="191" t="s">
        <v>8136</v>
      </c>
      <c r="G3450" s="191">
        <v>12</v>
      </c>
    </row>
    <row r="3451" spans="1:7" x14ac:dyDescent="0.25">
      <c r="A3451" s="191">
        <v>3450</v>
      </c>
      <c r="B3451" s="191" t="s">
        <v>5847</v>
      </c>
      <c r="C3451" s="191" t="s">
        <v>8133</v>
      </c>
      <c r="D3451" s="191" t="s">
        <v>3160</v>
      </c>
      <c r="E3451" s="191" t="s">
        <v>3186</v>
      </c>
      <c r="F3451" s="191" t="s">
        <v>8136</v>
      </c>
      <c r="G3451" s="191">
        <v>12</v>
      </c>
    </row>
    <row r="3452" spans="1:7" x14ac:dyDescent="0.25">
      <c r="A3452" s="191">
        <v>3451</v>
      </c>
      <c r="B3452" s="191" t="s">
        <v>5847</v>
      </c>
      <c r="C3452" s="191" t="s">
        <v>8133</v>
      </c>
      <c r="D3452" s="191" t="s">
        <v>3160</v>
      </c>
      <c r="E3452" s="191" t="s">
        <v>3186</v>
      </c>
      <c r="F3452" s="191" t="s">
        <v>8136</v>
      </c>
      <c r="G3452" s="191">
        <v>12</v>
      </c>
    </row>
    <row r="3453" spans="1:7" x14ac:dyDescent="0.25">
      <c r="A3453" s="191">
        <v>3452</v>
      </c>
      <c r="B3453" s="191" t="s">
        <v>5847</v>
      </c>
      <c r="C3453" s="191" t="s">
        <v>8133</v>
      </c>
      <c r="D3453" s="191" t="s">
        <v>3160</v>
      </c>
      <c r="E3453" s="191" t="s">
        <v>3186</v>
      </c>
      <c r="F3453" s="191" t="s">
        <v>8136</v>
      </c>
      <c r="G3453" s="191">
        <v>12</v>
      </c>
    </row>
    <row r="3454" spans="1:7" x14ac:dyDescent="0.25">
      <c r="A3454" s="191">
        <v>3453</v>
      </c>
      <c r="B3454" s="191" t="s">
        <v>5847</v>
      </c>
      <c r="C3454" s="191" t="s">
        <v>8133</v>
      </c>
      <c r="D3454" s="191" t="s">
        <v>3160</v>
      </c>
      <c r="E3454" s="191" t="s">
        <v>3186</v>
      </c>
      <c r="F3454" s="191" t="s">
        <v>8136</v>
      </c>
      <c r="G3454" s="191">
        <v>12</v>
      </c>
    </row>
    <row r="3455" spans="1:7" x14ac:dyDescent="0.25">
      <c r="A3455" s="191">
        <v>3454</v>
      </c>
      <c r="B3455" s="191" t="s">
        <v>5847</v>
      </c>
      <c r="C3455" s="191" t="s">
        <v>8133</v>
      </c>
      <c r="D3455" s="191" t="s">
        <v>3160</v>
      </c>
      <c r="E3455" s="191" t="s">
        <v>3186</v>
      </c>
      <c r="F3455" s="191" t="s">
        <v>8136</v>
      </c>
      <c r="G3455" s="191">
        <v>12</v>
      </c>
    </row>
    <row r="3456" spans="1:7" x14ac:dyDescent="0.25">
      <c r="A3456" s="191">
        <v>3455</v>
      </c>
      <c r="B3456" s="191" t="s">
        <v>5847</v>
      </c>
      <c r="C3456" s="191" t="s">
        <v>8133</v>
      </c>
      <c r="D3456" s="191" t="s">
        <v>3160</v>
      </c>
      <c r="E3456" s="191" t="s">
        <v>3186</v>
      </c>
      <c r="F3456" s="191" t="s">
        <v>8136</v>
      </c>
      <c r="G3456" s="191">
        <v>12</v>
      </c>
    </row>
    <row r="3457" spans="1:7" x14ac:dyDescent="0.25">
      <c r="A3457" s="191">
        <v>3456</v>
      </c>
      <c r="B3457" s="191" t="s">
        <v>5847</v>
      </c>
      <c r="C3457" s="191" t="s">
        <v>8133</v>
      </c>
      <c r="D3457" s="191" t="s">
        <v>3160</v>
      </c>
      <c r="E3457" s="191" t="s">
        <v>3186</v>
      </c>
      <c r="F3457" s="191" t="s">
        <v>8136</v>
      </c>
      <c r="G3457" s="191">
        <v>12</v>
      </c>
    </row>
    <row r="3458" spans="1:7" x14ac:dyDescent="0.25">
      <c r="A3458" s="191">
        <v>3457</v>
      </c>
      <c r="B3458" s="191" t="s">
        <v>5847</v>
      </c>
      <c r="C3458" s="191" t="s">
        <v>8133</v>
      </c>
      <c r="D3458" s="191" t="s">
        <v>3160</v>
      </c>
      <c r="E3458" s="191" t="s">
        <v>3186</v>
      </c>
      <c r="F3458" s="191" t="s">
        <v>8136</v>
      </c>
      <c r="G3458" s="191">
        <v>12</v>
      </c>
    </row>
    <row r="3459" spans="1:7" x14ac:dyDescent="0.25">
      <c r="A3459" s="191">
        <v>3458</v>
      </c>
      <c r="B3459" s="191" t="s">
        <v>5847</v>
      </c>
      <c r="C3459" s="191" t="s">
        <v>8133</v>
      </c>
      <c r="D3459" s="191" t="s">
        <v>3160</v>
      </c>
      <c r="E3459" s="191" t="s">
        <v>3186</v>
      </c>
      <c r="F3459" s="191" t="s">
        <v>8136</v>
      </c>
      <c r="G3459" s="191">
        <v>12</v>
      </c>
    </row>
    <row r="3460" spans="1:7" x14ac:dyDescent="0.25">
      <c r="A3460" s="191">
        <v>3459</v>
      </c>
      <c r="B3460" s="191" t="s">
        <v>5847</v>
      </c>
      <c r="C3460" s="191" t="s">
        <v>8133</v>
      </c>
      <c r="D3460" s="191" t="s">
        <v>3160</v>
      </c>
      <c r="E3460" s="191" t="s">
        <v>3186</v>
      </c>
      <c r="F3460" s="191" t="s">
        <v>8136</v>
      </c>
      <c r="G3460" s="191">
        <v>12</v>
      </c>
    </row>
    <row r="3461" spans="1:7" x14ac:dyDescent="0.25">
      <c r="A3461" s="191">
        <v>3460</v>
      </c>
      <c r="B3461" s="191" t="s">
        <v>5847</v>
      </c>
      <c r="C3461" s="191" t="s">
        <v>8133</v>
      </c>
      <c r="D3461" s="191" t="s">
        <v>3160</v>
      </c>
      <c r="E3461" s="191" t="s">
        <v>3186</v>
      </c>
      <c r="F3461" s="191" t="s">
        <v>8136</v>
      </c>
      <c r="G3461" s="191">
        <v>12</v>
      </c>
    </row>
    <row r="3462" spans="1:7" x14ac:dyDescent="0.25">
      <c r="A3462" s="191">
        <v>3461</v>
      </c>
      <c r="B3462" s="191" t="s">
        <v>5847</v>
      </c>
      <c r="C3462" s="191" t="s">
        <v>8133</v>
      </c>
      <c r="D3462" s="191" t="s">
        <v>3160</v>
      </c>
      <c r="E3462" s="191" t="s">
        <v>3186</v>
      </c>
      <c r="F3462" s="191" t="s">
        <v>8136</v>
      </c>
      <c r="G3462" s="191">
        <v>12</v>
      </c>
    </row>
    <row r="3463" spans="1:7" x14ac:dyDescent="0.25">
      <c r="A3463" s="191">
        <v>3462</v>
      </c>
      <c r="B3463" s="191" t="s">
        <v>5847</v>
      </c>
      <c r="C3463" s="191" t="s">
        <v>8133</v>
      </c>
      <c r="D3463" s="191" t="s">
        <v>3160</v>
      </c>
      <c r="E3463" s="191" t="s">
        <v>3186</v>
      </c>
      <c r="F3463" s="191" t="s">
        <v>8136</v>
      </c>
      <c r="G3463" s="191">
        <v>12</v>
      </c>
    </row>
    <row r="3464" spans="1:7" x14ac:dyDescent="0.25">
      <c r="A3464" s="191">
        <v>3463</v>
      </c>
      <c r="B3464" s="191" t="s">
        <v>5847</v>
      </c>
      <c r="C3464" s="191" t="s">
        <v>8133</v>
      </c>
      <c r="D3464" s="191" t="s">
        <v>3160</v>
      </c>
      <c r="E3464" s="191" t="s">
        <v>3186</v>
      </c>
      <c r="F3464" s="191" t="s">
        <v>8136</v>
      </c>
      <c r="G3464" s="191">
        <v>12</v>
      </c>
    </row>
    <row r="3465" spans="1:7" x14ac:dyDescent="0.25">
      <c r="A3465" s="191">
        <v>3464</v>
      </c>
      <c r="B3465" s="191" t="s">
        <v>5847</v>
      </c>
      <c r="C3465" s="191" t="s">
        <v>8133</v>
      </c>
      <c r="D3465" s="191" t="s">
        <v>3160</v>
      </c>
      <c r="E3465" s="191" t="s">
        <v>3186</v>
      </c>
      <c r="F3465" s="191" t="s">
        <v>8136</v>
      </c>
      <c r="G3465" s="191">
        <v>12</v>
      </c>
    </row>
    <row r="3466" spans="1:7" x14ac:dyDescent="0.25">
      <c r="A3466" s="191">
        <v>3465</v>
      </c>
      <c r="B3466" s="191" t="s">
        <v>5847</v>
      </c>
      <c r="C3466" s="191" t="s">
        <v>8133</v>
      </c>
      <c r="D3466" s="191" t="s">
        <v>3160</v>
      </c>
      <c r="E3466" s="191" t="s">
        <v>3186</v>
      </c>
      <c r="F3466" s="191" t="s">
        <v>8136</v>
      </c>
      <c r="G3466" s="191">
        <v>12</v>
      </c>
    </row>
    <row r="3467" spans="1:7" x14ac:dyDescent="0.25">
      <c r="A3467" s="191">
        <v>3466</v>
      </c>
      <c r="B3467" s="191" t="s">
        <v>5847</v>
      </c>
      <c r="C3467" s="191" t="s">
        <v>8133</v>
      </c>
      <c r="D3467" s="191" t="s">
        <v>3160</v>
      </c>
      <c r="E3467" s="191" t="s">
        <v>3186</v>
      </c>
      <c r="F3467" s="191" t="s">
        <v>8136</v>
      </c>
      <c r="G3467" s="191">
        <v>12</v>
      </c>
    </row>
    <row r="3468" spans="1:7" x14ac:dyDescent="0.25">
      <c r="A3468" s="191">
        <v>3467</v>
      </c>
      <c r="B3468" s="191" t="s">
        <v>5847</v>
      </c>
      <c r="C3468" s="191" t="s">
        <v>8133</v>
      </c>
      <c r="D3468" s="191" t="s">
        <v>3160</v>
      </c>
      <c r="E3468" s="191" t="s">
        <v>3186</v>
      </c>
      <c r="F3468" s="191" t="s">
        <v>8136</v>
      </c>
      <c r="G3468" s="191">
        <v>12</v>
      </c>
    </row>
    <row r="3469" spans="1:7" x14ac:dyDescent="0.25">
      <c r="A3469" s="191">
        <v>3468</v>
      </c>
      <c r="B3469" s="191" t="s">
        <v>5847</v>
      </c>
      <c r="C3469" s="191" t="s">
        <v>8133</v>
      </c>
      <c r="D3469" s="191" t="s">
        <v>3160</v>
      </c>
      <c r="E3469" s="191" t="s">
        <v>3186</v>
      </c>
      <c r="F3469" s="191" t="s">
        <v>8136</v>
      </c>
      <c r="G3469" s="191">
        <v>12</v>
      </c>
    </row>
    <row r="3470" spans="1:7" x14ac:dyDescent="0.25">
      <c r="A3470" s="191">
        <v>3469</v>
      </c>
      <c r="B3470" s="191" t="s">
        <v>5847</v>
      </c>
      <c r="C3470" s="191" t="s">
        <v>8133</v>
      </c>
      <c r="D3470" s="191" t="s">
        <v>3160</v>
      </c>
      <c r="E3470" s="191" t="s">
        <v>3186</v>
      </c>
      <c r="F3470" s="191" t="s">
        <v>8136</v>
      </c>
      <c r="G3470" s="191">
        <v>12</v>
      </c>
    </row>
    <row r="3471" spans="1:7" x14ac:dyDescent="0.25">
      <c r="A3471" s="191">
        <v>3470</v>
      </c>
      <c r="B3471" s="191" t="s">
        <v>5847</v>
      </c>
      <c r="C3471" s="191" t="s">
        <v>8133</v>
      </c>
      <c r="D3471" s="191" t="s">
        <v>3160</v>
      </c>
      <c r="E3471" s="191" t="s">
        <v>3186</v>
      </c>
      <c r="F3471" s="191" t="s">
        <v>8136</v>
      </c>
      <c r="G3471" s="191">
        <v>12</v>
      </c>
    </row>
    <row r="3472" spans="1:7" x14ac:dyDescent="0.25">
      <c r="A3472" s="191">
        <v>3471</v>
      </c>
      <c r="B3472" s="191" t="s">
        <v>5847</v>
      </c>
      <c r="C3472" s="191" t="s">
        <v>8133</v>
      </c>
      <c r="D3472" s="191" t="s">
        <v>3160</v>
      </c>
      <c r="E3472" s="191" t="s">
        <v>3186</v>
      </c>
      <c r="F3472" s="191" t="s">
        <v>8136</v>
      </c>
      <c r="G3472" s="191">
        <v>12</v>
      </c>
    </row>
    <row r="3473" spans="1:7" x14ac:dyDescent="0.25">
      <c r="A3473" s="191">
        <v>3472</v>
      </c>
      <c r="B3473" s="191" t="s">
        <v>5847</v>
      </c>
      <c r="C3473" s="191" t="s">
        <v>8133</v>
      </c>
      <c r="D3473" s="191" t="s">
        <v>3160</v>
      </c>
      <c r="E3473" s="191" t="s">
        <v>3186</v>
      </c>
      <c r="F3473" s="191" t="s">
        <v>8136</v>
      </c>
      <c r="G3473" s="191">
        <v>12</v>
      </c>
    </row>
    <row r="3474" spans="1:7" x14ac:dyDescent="0.25">
      <c r="A3474" s="191">
        <v>3473</v>
      </c>
      <c r="B3474" s="191" t="s">
        <v>5847</v>
      </c>
      <c r="C3474" s="191" t="s">
        <v>8133</v>
      </c>
      <c r="D3474" s="191" t="s">
        <v>3160</v>
      </c>
      <c r="E3474" s="191" t="s">
        <v>3186</v>
      </c>
      <c r="F3474" s="191" t="s">
        <v>8136</v>
      </c>
      <c r="G3474" s="191">
        <v>12</v>
      </c>
    </row>
    <row r="3475" spans="1:7" x14ac:dyDescent="0.25">
      <c r="A3475" s="191">
        <v>3474</v>
      </c>
      <c r="B3475" s="191" t="s">
        <v>5847</v>
      </c>
      <c r="C3475" s="191" t="s">
        <v>8133</v>
      </c>
      <c r="D3475" s="191" t="s">
        <v>3160</v>
      </c>
      <c r="E3475" s="191" t="s">
        <v>3186</v>
      </c>
      <c r="F3475" s="191" t="s">
        <v>8136</v>
      </c>
      <c r="G3475" s="191">
        <v>12</v>
      </c>
    </row>
    <row r="3476" spans="1:7" x14ac:dyDescent="0.25">
      <c r="A3476" s="191">
        <v>3475</v>
      </c>
      <c r="B3476" s="191" t="s">
        <v>5847</v>
      </c>
      <c r="C3476" s="191" t="s">
        <v>8133</v>
      </c>
      <c r="D3476" s="191" t="s">
        <v>3160</v>
      </c>
      <c r="E3476" s="191" t="s">
        <v>3186</v>
      </c>
      <c r="F3476" s="191" t="s">
        <v>8136</v>
      </c>
      <c r="G3476" s="191">
        <v>12</v>
      </c>
    </row>
    <row r="3477" spans="1:7" x14ac:dyDescent="0.25">
      <c r="A3477" s="191">
        <v>3476</v>
      </c>
      <c r="B3477" s="191" t="s">
        <v>5847</v>
      </c>
      <c r="C3477" s="191" t="s">
        <v>8133</v>
      </c>
      <c r="D3477" s="191" t="s">
        <v>3160</v>
      </c>
      <c r="E3477" s="191" t="s">
        <v>3186</v>
      </c>
      <c r="F3477" s="191" t="s">
        <v>8136</v>
      </c>
      <c r="G3477" s="191">
        <v>12</v>
      </c>
    </row>
    <row r="3478" spans="1:7" x14ac:dyDescent="0.25">
      <c r="A3478" s="191">
        <v>3477</v>
      </c>
      <c r="B3478" s="191" t="s">
        <v>5847</v>
      </c>
      <c r="C3478" s="191" t="s">
        <v>8133</v>
      </c>
      <c r="D3478" s="191" t="s">
        <v>3160</v>
      </c>
      <c r="E3478" s="191" t="s">
        <v>3186</v>
      </c>
      <c r="F3478" s="191" t="s">
        <v>8136</v>
      </c>
      <c r="G3478" s="191">
        <v>12</v>
      </c>
    </row>
    <row r="3479" spans="1:7" x14ac:dyDescent="0.25">
      <c r="A3479" s="191">
        <v>3478</v>
      </c>
      <c r="B3479" s="191" t="s">
        <v>5847</v>
      </c>
      <c r="C3479" s="191" t="s">
        <v>8133</v>
      </c>
      <c r="D3479" s="191" t="s">
        <v>3160</v>
      </c>
      <c r="E3479" s="191" t="s">
        <v>3186</v>
      </c>
      <c r="F3479" s="191" t="s">
        <v>8136</v>
      </c>
      <c r="G3479" s="191">
        <v>12</v>
      </c>
    </row>
    <row r="3480" spans="1:7" x14ac:dyDescent="0.25">
      <c r="A3480" s="191">
        <v>3479</v>
      </c>
      <c r="B3480" s="191" t="s">
        <v>5847</v>
      </c>
      <c r="C3480" s="191" t="s">
        <v>8133</v>
      </c>
      <c r="D3480" s="191" t="s">
        <v>3160</v>
      </c>
      <c r="E3480" s="191" t="s">
        <v>3186</v>
      </c>
      <c r="F3480" s="191" t="s">
        <v>8136</v>
      </c>
      <c r="G3480" s="191">
        <v>12</v>
      </c>
    </row>
    <row r="3481" spans="1:7" x14ac:dyDescent="0.25">
      <c r="A3481" s="191">
        <v>3480</v>
      </c>
      <c r="B3481" s="191" t="s">
        <v>5847</v>
      </c>
      <c r="C3481" s="191" t="s">
        <v>8133</v>
      </c>
      <c r="D3481" s="191" t="s">
        <v>3160</v>
      </c>
      <c r="E3481" s="191" t="s">
        <v>3186</v>
      </c>
      <c r="F3481" s="191" t="s">
        <v>8136</v>
      </c>
      <c r="G3481" s="191">
        <v>12</v>
      </c>
    </row>
    <row r="3482" spans="1:7" x14ac:dyDescent="0.25">
      <c r="A3482" s="191">
        <v>3481</v>
      </c>
      <c r="B3482" s="191" t="s">
        <v>5847</v>
      </c>
      <c r="C3482" s="191" t="s">
        <v>8133</v>
      </c>
      <c r="D3482" s="191" t="s">
        <v>3160</v>
      </c>
      <c r="E3482" s="191" t="s">
        <v>3186</v>
      </c>
      <c r="F3482" s="191" t="s">
        <v>8136</v>
      </c>
      <c r="G3482" s="191">
        <v>12</v>
      </c>
    </row>
    <row r="3483" spans="1:7" x14ac:dyDescent="0.25">
      <c r="A3483" s="191">
        <v>3482</v>
      </c>
      <c r="B3483" s="191" t="s">
        <v>5847</v>
      </c>
      <c r="C3483" s="191" t="s">
        <v>8133</v>
      </c>
      <c r="D3483" s="191" t="s">
        <v>3160</v>
      </c>
      <c r="E3483" s="191" t="s">
        <v>3186</v>
      </c>
      <c r="F3483" s="191" t="s">
        <v>8136</v>
      </c>
      <c r="G3483" s="191">
        <v>12</v>
      </c>
    </row>
    <row r="3484" spans="1:7" x14ac:dyDescent="0.25">
      <c r="A3484" s="191">
        <v>3483</v>
      </c>
      <c r="B3484" s="191" t="s">
        <v>5847</v>
      </c>
      <c r="C3484" s="191" t="s">
        <v>8133</v>
      </c>
      <c r="D3484" s="191" t="s">
        <v>3160</v>
      </c>
      <c r="E3484" s="191" t="s">
        <v>3186</v>
      </c>
      <c r="F3484" s="191" t="s">
        <v>8136</v>
      </c>
      <c r="G3484" s="191">
        <v>12</v>
      </c>
    </row>
    <row r="3485" spans="1:7" x14ac:dyDescent="0.25">
      <c r="A3485" s="191">
        <v>3484</v>
      </c>
      <c r="B3485" s="191" t="s">
        <v>5847</v>
      </c>
      <c r="C3485" s="191" t="s">
        <v>8133</v>
      </c>
      <c r="D3485" s="191" t="s">
        <v>3160</v>
      </c>
      <c r="E3485" s="191" t="s">
        <v>3186</v>
      </c>
      <c r="F3485" s="191" t="s">
        <v>8136</v>
      </c>
      <c r="G3485" s="191">
        <v>12</v>
      </c>
    </row>
    <row r="3486" spans="1:7" x14ac:dyDescent="0.25">
      <c r="A3486" s="191">
        <v>3485</v>
      </c>
      <c r="B3486" s="191" t="s">
        <v>5847</v>
      </c>
      <c r="C3486" s="191" t="s">
        <v>8133</v>
      </c>
      <c r="D3486" s="191" t="s">
        <v>3160</v>
      </c>
      <c r="E3486" s="191" t="s">
        <v>3186</v>
      </c>
      <c r="F3486" s="191" t="s">
        <v>8136</v>
      </c>
      <c r="G3486" s="191">
        <v>12</v>
      </c>
    </row>
    <row r="3487" spans="1:7" x14ac:dyDescent="0.25">
      <c r="A3487" s="191">
        <v>3486</v>
      </c>
      <c r="B3487" s="191" t="s">
        <v>5847</v>
      </c>
      <c r="C3487" s="191" t="s">
        <v>8133</v>
      </c>
      <c r="D3487" s="191" t="s">
        <v>3160</v>
      </c>
      <c r="E3487" s="191" t="s">
        <v>3186</v>
      </c>
      <c r="F3487" s="191" t="s">
        <v>8136</v>
      </c>
      <c r="G3487" s="191">
        <v>12</v>
      </c>
    </row>
    <row r="3488" spans="1:7" x14ac:dyDescent="0.25">
      <c r="A3488" s="191">
        <v>3487</v>
      </c>
      <c r="B3488" s="191" t="s">
        <v>5847</v>
      </c>
      <c r="C3488" s="191" t="s">
        <v>8133</v>
      </c>
      <c r="D3488" s="191" t="s">
        <v>3160</v>
      </c>
      <c r="E3488" s="191" t="s">
        <v>3186</v>
      </c>
      <c r="F3488" s="191" t="s">
        <v>8136</v>
      </c>
      <c r="G3488" s="191">
        <v>12</v>
      </c>
    </row>
    <row r="3489" spans="1:7" x14ac:dyDescent="0.25">
      <c r="A3489" s="191">
        <v>3488</v>
      </c>
      <c r="B3489" s="191" t="s">
        <v>5847</v>
      </c>
      <c r="C3489" s="191" t="s">
        <v>8133</v>
      </c>
      <c r="D3489" s="191" t="s">
        <v>3160</v>
      </c>
      <c r="E3489" s="191" t="s">
        <v>3186</v>
      </c>
      <c r="F3489" s="191" t="s">
        <v>8136</v>
      </c>
      <c r="G3489" s="191">
        <v>12</v>
      </c>
    </row>
    <row r="3490" spans="1:7" x14ac:dyDescent="0.25">
      <c r="A3490" s="191">
        <v>3489</v>
      </c>
      <c r="B3490" s="191" t="s">
        <v>5847</v>
      </c>
      <c r="C3490" s="191" t="s">
        <v>8133</v>
      </c>
      <c r="D3490" s="191" t="s">
        <v>3160</v>
      </c>
      <c r="E3490" s="191" t="s">
        <v>3186</v>
      </c>
      <c r="F3490" s="191" t="s">
        <v>8136</v>
      </c>
      <c r="G3490" s="191">
        <v>12</v>
      </c>
    </row>
    <row r="3491" spans="1:7" x14ac:dyDescent="0.25">
      <c r="A3491" s="191">
        <v>3490</v>
      </c>
      <c r="B3491" s="191" t="s">
        <v>5847</v>
      </c>
      <c r="C3491" s="191" t="s">
        <v>8133</v>
      </c>
      <c r="D3491" s="191" t="s">
        <v>3160</v>
      </c>
      <c r="E3491" s="191" t="s">
        <v>3186</v>
      </c>
      <c r="F3491" s="191" t="s">
        <v>8136</v>
      </c>
      <c r="G3491" s="191">
        <v>12</v>
      </c>
    </row>
    <row r="3492" spans="1:7" x14ac:dyDescent="0.25">
      <c r="A3492" s="191">
        <v>3491</v>
      </c>
      <c r="B3492" s="191" t="s">
        <v>5847</v>
      </c>
      <c r="C3492" s="191" t="s">
        <v>8133</v>
      </c>
      <c r="D3492" s="191" t="s">
        <v>3160</v>
      </c>
      <c r="E3492" s="191" t="s">
        <v>3186</v>
      </c>
      <c r="F3492" s="191" t="s">
        <v>8136</v>
      </c>
      <c r="G3492" s="191">
        <v>12</v>
      </c>
    </row>
    <row r="3493" spans="1:7" x14ac:dyDescent="0.25">
      <c r="A3493" s="191">
        <v>3492</v>
      </c>
      <c r="B3493" s="191" t="s">
        <v>5847</v>
      </c>
      <c r="C3493" s="191" t="s">
        <v>8133</v>
      </c>
      <c r="D3493" s="191" t="s">
        <v>3160</v>
      </c>
      <c r="E3493" s="191" t="s">
        <v>3186</v>
      </c>
      <c r="F3493" s="191" t="s">
        <v>8136</v>
      </c>
      <c r="G3493" s="191">
        <v>12</v>
      </c>
    </row>
    <row r="3494" spans="1:7" x14ac:dyDescent="0.25">
      <c r="A3494" s="191">
        <v>3493</v>
      </c>
      <c r="B3494" s="191" t="s">
        <v>5847</v>
      </c>
      <c r="C3494" s="191" t="s">
        <v>8133</v>
      </c>
      <c r="D3494" s="191" t="s">
        <v>3160</v>
      </c>
      <c r="E3494" s="191" t="s">
        <v>3186</v>
      </c>
      <c r="F3494" s="191" t="s">
        <v>8136</v>
      </c>
      <c r="G3494" s="191">
        <v>12</v>
      </c>
    </row>
    <row r="3495" spans="1:7" x14ac:dyDescent="0.25">
      <c r="A3495" s="191">
        <v>3494</v>
      </c>
      <c r="B3495" s="191" t="s">
        <v>5847</v>
      </c>
      <c r="C3495" s="191" t="s">
        <v>8133</v>
      </c>
      <c r="D3495" s="191" t="s">
        <v>3160</v>
      </c>
      <c r="E3495" s="191" t="s">
        <v>3186</v>
      </c>
      <c r="F3495" s="191" t="s">
        <v>8136</v>
      </c>
      <c r="G3495" s="191">
        <v>12</v>
      </c>
    </row>
    <row r="3496" spans="1:7" x14ac:dyDescent="0.25">
      <c r="A3496" s="191">
        <v>3495</v>
      </c>
      <c r="B3496" s="191" t="s">
        <v>5847</v>
      </c>
      <c r="C3496" s="191" t="s">
        <v>8133</v>
      </c>
      <c r="D3496" s="191" t="s">
        <v>3160</v>
      </c>
      <c r="E3496" s="191" t="s">
        <v>3186</v>
      </c>
      <c r="F3496" s="191" t="s">
        <v>8136</v>
      </c>
      <c r="G3496" s="191">
        <v>12</v>
      </c>
    </row>
    <row r="3497" spans="1:7" x14ac:dyDescent="0.25">
      <c r="A3497" s="191">
        <v>3496</v>
      </c>
      <c r="B3497" s="191" t="s">
        <v>5847</v>
      </c>
      <c r="C3497" s="191" t="s">
        <v>8133</v>
      </c>
      <c r="D3497" s="191" t="s">
        <v>3160</v>
      </c>
      <c r="E3497" s="191" t="s">
        <v>3186</v>
      </c>
      <c r="F3497" s="191" t="s">
        <v>8136</v>
      </c>
      <c r="G3497" s="191">
        <v>12</v>
      </c>
    </row>
    <row r="3498" spans="1:7" x14ac:dyDescent="0.25">
      <c r="A3498" s="191">
        <v>3497</v>
      </c>
      <c r="B3498" s="191" t="s">
        <v>5847</v>
      </c>
      <c r="C3498" s="191" t="s">
        <v>8133</v>
      </c>
      <c r="D3498" s="191" t="s">
        <v>3160</v>
      </c>
      <c r="E3498" s="191" t="s">
        <v>3186</v>
      </c>
      <c r="F3498" s="191" t="s">
        <v>8136</v>
      </c>
      <c r="G3498" s="191">
        <v>12</v>
      </c>
    </row>
    <row r="3499" spans="1:7" x14ac:dyDescent="0.25">
      <c r="A3499" s="191">
        <v>3498</v>
      </c>
      <c r="B3499" s="191" t="s">
        <v>5847</v>
      </c>
      <c r="C3499" s="191" t="s">
        <v>8133</v>
      </c>
      <c r="D3499" s="191" t="s">
        <v>3160</v>
      </c>
      <c r="E3499" s="191" t="s">
        <v>3186</v>
      </c>
      <c r="F3499" s="191" t="s">
        <v>8136</v>
      </c>
      <c r="G3499" s="191">
        <v>12</v>
      </c>
    </row>
    <row r="3500" spans="1:7" x14ac:dyDescent="0.25">
      <c r="A3500" s="191">
        <v>3499</v>
      </c>
      <c r="B3500" s="191" t="s">
        <v>5847</v>
      </c>
      <c r="C3500" s="191" t="s">
        <v>8133</v>
      </c>
      <c r="D3500" s="191" t="s">
        <v>3160</v>
      </c>
      <c r="E3500" s="191" t="s">
        <v>3186</v>
      </c>
      <c r="F3500" s="191" t="s">
        <v>8136</v>
      </c>
      <c r="G3500" s="191">
        <v>12</v>
      </c>
    </row>
    <row r="3501" spans="1:7" x14ac:dyDescent="0.25">
      <c r="A3501" s="191">
        <v>3500</v>
      </c>
      <c r="B3501" s="191" t="s">
        <v>5847</v>
      </c>
      <c r="C3501" s="191" t="s">
        <v>8133</v>
      </c>
      <c r="D3501" s="191" t="s">
        <v>3160</v>
      </c>
      <c r="E3501" s="191" t="s">
        <v>3186</v>
      </c>
      <c r="F3501" s="191" t="s">
        <v>8136</v>
      </c>
      <c r="G3501" s="191">
        <v>12</v>
      </c>
    </row>
    <row r="3502" spans="1:7" x14ac:dyDescent="0.25">
      <c r="A3502" s="191">
        <v>3501</v>
      </c>
      <c r="B3502" s="191" t="s">
        <v>5847</v>
      </c>
      <c r="C3502" s="191" t="s">
        <v>8133</v>
      </c>
      <c r="D3502" s="191" t="s">
        <v>3160</v>
      </c>
      <c r="E3502" s="191" t="s">
        <v>3186</v>
      </c>
      <c r="F3502" s="191" t="s">
        <v>8136</v>
      </c>
      <c r="G3502" s="191">
        <v>12</v>
      </c>
    </row>
    <row r="3503" spans="1:7" x14ac:dyDescent="0.25">
      <c r="A3503" s="191">
        <v>3502</v>
      </c>
      <c r="B3503" s="191" t="s">
        <v>5847</v>
      </c>
      <c r="C3503" s="191" t="s">
        <v>8133</v>
      </c>
      <c r="D3503" s="191" t="s">
        <v>3160</v>
      </c>
      <c r="E3503" s="191" t="s">
        <v>3186</v>
      </c>
      <c r="F3503" s="191" t="s">
        <v>8136</v>
      </c>
      <c r="G3503" s="191">
        <v>12</v>
      </c>
    </row>
    <row r="3504" spans="1:7" x14ac:dyDescent="0.25">
      <c r="A3504" s="191">
        <v>3503</v>
      </c>
      <c r="B3504" s="191" t="s">
        <v>5847</v>
      </c>
      <c r="C3504" s="191" t="s">
        <v>8133</v>
      </c>
      <c r="D3504" s="191" t="s">
        <v>3160</v>
      </c>
      <c r="E3504" s="191" t="s">
        <v>3186</v>
      </c>
      <c r="F3504" s="191" t="s">
        <v>8136</v>
      </c>
      <c r="G3504" s="191">
        <v>12</v>
      </c>
    </row>
    <row r="3505" spans="1:7" x14ac:dyDescent="0.25">
      <c r="A3505" s="191">
        <v>3504</v>
      </c>
      <c r="B3505" s="191" t="s">
        <v>5847</v>
      </c>
      <c r="C3505" s="191" t="s">
        <v>8133</v>
      </c>
      <c r="D3505" s="191" t="s">
        <v>3160</v>
      </c>
      <c r="E3505" s="191" t="s">
        <v>3186</v>
      </c>
      <c r="F3505" s="191" t="s">
        <v>8136</v>
      </c>
      <c r="G3505" s="191">
        <v>12</v>
      </c>
    </row>
    <row r="3506" spans="1:7" x14ac:dyDescent="0.25">
      <c r="A3506" s="191">
        <v>3505</v>
      </c>
      <c r="B3506" s="191" t="s">
        <v>5847</v>
      </c>
      <c r="C3506" s="191" t="s">
        <v>8133</v>
      </c>
      <c r="D3506" s="191" t="s">
        <v>3160</v>
      </c>
      <c r="E3506" s="191" t="s">
        <v>3186</v>
      </c>
      <c r="F3506" s="191" t="s">
        <v>8136</v>
      </c>
      <c r="G3506" s="191">
        <v>12</v>
      </c>
    </row>
    <row r="3507" spans="1:7" x14ac:dyDescent="0.25">
      <c r="A3507" s="191">
        <v>3506</v>
      </c>
      <c r="B3507" s="191" t="s">
        <v>5847</v>
      </c>
      <c r="C3507" s="191" t="s">
        <v>8133</v>
      </c>
      <c r="D3507" s="191" t="s">
        <v>3160</v>
      </c>
      <c r="E3507" s="191" t="s">
        <v>3186</v>
      </c>
      <c r="F3507" s="191" t="s">
        <v>8136</v>
      </c>
      <c r="G3507" s="191">
        <v>12</v>
      </c>
    </row>
    <row r="3508" spans="1:7" x14ac:dyDescent="0.25">
      <c r="A3508" s="191">
        <v>3507</v>
      </c>
      <c r="B3508" s="191" t="s">
        <v>5847</v>
      </c>
      <c r="C3508" s="191" t="s">
        <v>8133</v>
      </c>
      <c r="D3508" s="191" t="s">
        <v>3160</v>
      </c>
      <c r="E3508" s="191" t="s">
        <v>3186</v>
      </c>
      <c r="F3508" s="191" t="s">
        <v>8136</v>
      </c>
      <c r="G3508" s="191">
        <v>12</v>
      </c>
    </row>
    <row r="3509" spans="1:7" x14ac:dyDescent="0.25">
      <c r="A3509" s="191">
        <v>3508</v>
      </c>
      <c r="B3509" s="191" t="s">
        <v>5847</v>
      </c>
      <c r="C3509" s="191" t="s">
        <v>8133</v>
      </c>
      <c r="D3509" s="191" t="s">
        <v>3160</v>
      </c>
      <c r="E3509" s="191" t="s">
        <v>3186</v>
      </c>
      <c r="F3509" s="191" t="s">
        <v>8136</v>
      </c>
      <c r="G3509" s="191">
        <v>12</v>
      </c>
    </row>
    <row r="3510" spans="1:7" x14ac:dyDescent="0.25">
      <c r="A3510" s="191">
        <v>3509</v>
      </c>
      <c r="B3510" s="191" t="s">
        <v>5847</v>
      </c>
      <c r="C3510" s="191" t="s">
        <v>8133</v>
      </c>
      <c r="D3510" s="191" t="s">
        <v>3160</v>
      </c>
      <c r="E3510" s="191" t="s">
        <v>3186</v>
      </c>
      <c r="F3510" s="191" t="s">
        <v>8136</v>
      </c>
      <c r="G3510" s="191">
        <v>12</v>
      </c>
    </row>
    <row r="3511" spans="1:7" x14ac:dyDescent="0.25">
      <c r="A3511" s="191">
        <v>3510</v>
      </c>
      <c r="B3511" s="191" t="s">
        <v>5847</v>
      </c>
      <c r="C3511" s="191" t="s">
        <v>8133</v>
      </c>
      <c r="D3511" s="191" t="s">
        <v>3160</v>
      </c>
      <c r="E3511" s="191" t="s">
        <v>3186</v>
      </c>
      <c r="F3511" s="191" t="s">
        <v>8136</v>
      </c>
      <c r="G3511" s="191">
        <v>12</v>
      </c>
    </row>
    <row r="3512" spans="1:7" x14ac:dyDescent="0.25">
      <c r="A3512" s="191">
        <v>3511</v>
      </c>
      <c r="B3512" s="191" t="s">
        <v>5847</v>
      </c>
      <c r="C3512" s="191" t="s">
        <v>8133</v>
      </c>
      <c r="D3512" s="191" t="s">
        <v>3160</v>
      </c>
      <c r="E3512" s="191" t="s">
        <v>3186</v>
      </c>
      <c r="F3512" s="191" t="s">
        <v>8136</v>
      </c>
      <c r="G3512" s="191">
        <v>12</v>
      </c>
    </row>
    <row r="3513" spans="1:7" x14ac:dyDescent="0.25">
      <c r="A3513" s="191">
        <v>3512</v>
      </c>
      <c r="B3513" s="191" t="s">
        <v>5847</v>
      </c>
      <c r="C3513" s="191" t="s">
        <v>8133</v>
      </c>
      <c r="D3513" s="191" t="s">
        <v>3160</v>
      </c>
      <c r="E3513" s="191" t="s">
        <v>3186</v>
      </c>
      <c r="F3513" s="191" t="s">
        <v>8136</v>
      </c>
      <c r="G3513" s="191">
        <v>12</v>
      </c>
    </row>
    <row r="3514" spans="1:7" x14ac:dyDescent="0.25">
      <c r="A3514" s="191">
        <v>3513</v>
      </c>
      <c r="B3514" s="191" t="s">
        <v>5847</v>
      </c>
      <c r="C3514" s="191" t="s">
        <v>8133</v>
      </c>
      <c r="D3514" s="191" t="s">
        <v>3160</v>
      </c>
      <c r="E3514" s="191" t="s">
        <v>3186</v>
      </c>
      <c r="F3514" s="191" t="s">
        <v>8136</v>
      </c>
      <c r="G3514" s="191">
        <v>12</v>
      </c>
    </row>
    <row r="3515" spans="1:7" x14ac:dyDescent="0.25">
      <c r="A3515" s="191">
        <v>3514</v>
      </c>
      <c r="B3515" s="191" t="s">
        <v>5847</v>
      </c>
      <c r="C3515" s="191" t="s">
        <v>8133</v>
      </c>
      <c r="D3515" s="191" t="s">
        <v>3160</v>
      </c>
      <c r="E3515" s="191" t="s">
        <v>3186</v>
      </c>
      <c r="F3515" s="191" t="s">
        <v>8136</v>
      </c>
      <c r="G3515" s="191">
        <v>12</v>
      </c>
    </row>
    <row r="3516" spans="1:7" x14ac:dyDescent="0.25">
      <c r="A3516" s="191">
        <v>3515</v>
      </c>
      <c r="B3516" s="191" t="s">
        <v>5847</v>
      </c>
      <c r="C3516" s="191" t="s">
        <v>8133</v>
      </c>
      <c r="D3516" s="191" t="s">
        <v>3160</v>
      </c>
      <c r="E3516" s="191" t="s">
        <v>3186</v>
      </c>
      <c r="F3516" s="191" t="s">
        <v>8136</v>
      </c>
      <c r="G3516" s="191">
        <v>12</v>
      </c>
    </row>
    <row r="3517" spans="1:7" x14ac:dyDescent="0.25">
      <c r="A3517" s="191">
        <v>3516</v>
      </c>
      <c r="B3517" s="191" t="s">
        <v>5847</v>
      </c>
      <c r="C3517" s="191" t="s">
        <v>8133</v>
      </c>
      <c r="D3517" s="191" t="s">
        <v>3160</v>
      </c>
      <c r="E3517" s="191" t="s">
        <v>3186</v>
      </c>
      <c r="F3517" s="191" t="s">
        <v>8136</v>
      </c>
      <c r="G3517" s="191">
        <v>12</v>
      </c>
    </row>
    <row r="3518" spans="1:7" x14ac:dyDescent="0.25">
      <c r="A3518" s="191">
        <v>3517</v>
      </c>
      <c r="B3518" s="191" t="s">
        <v>5847</v>
      </c>
      <c r="C3518" s="191" t="s">
        <v>8133</v>
      </c>
      <c r="D3518" s="191" t="s">
        <v>3160</v>
      </c>
      <c r="E3518" s="191" t="s">
        <v>3186</v>
      </c>
      <c r="F3518" s="191" t="s">
        <v>8136</v>
      </c>
      <c r="G3518" s="191">
        <v>12</v>
      </c>
    </row>
    <row r="3519" spans="1:7" x14ac:dyDescent="0.25">
      <c r="A3519" s="191">
        <v>3518</v>
      </c>
      <c r="B3519" s="191" t="s">
        <v>5847</v>
      </c>
      <c r="C3519" s="191" t="s">
        <v>8133</v>
      </c>
      <c r="D3519" s="191" t="s">
        <v>3160</v>
      </c>
      <c r="E3519" s="191" t="s">
        <v>3186</v>
      </c>
      <c r="F3519" s="191" t="s">
        <v>8136</v>
      </c>
      <c r="G3519" s="191">
        <v>12</v>
      </c>
    </row>
    <row r="3520" spans="1:7" x14ac:dyDescent="0.25">
      <c r="A3520" s="191">
        <v>3519</v>
      </c>
      <c r="B3520" s="191" t="s">
        <v>5847</v>
      </c>
      <c r="C3520" s="191" t="s">
        <v>8133</v>
      </c>
      <c r="D3520" s="191" t="s">
        <v>3160</v>
      </c>
      <c r="E3520" s="191" t="s">
        <v>3186</v>
      </c>
      <c r="F3520" s="191" t="s">
        <v>8136</v>
      </c>
      <c r="G3520" s="191">
        <v>12</v>
      </c>
    </row>
    <row r="3521" spans="1:7" x14ac:dyDescent="0.25">
      <c r="A3521" s="191">
        <v>3520</v>
      </c>
      <c r="B3521" s="191" t="s">
        <v>5847</v>
      </c>
      <c r="C3521" s="191" t="s">
        <v>8133</v>
      </c>
      <c r="D3521" s="191" t="s">
        <v>3160</v>
      </c>
      <c r="E3521" s="191" t="s">
        <v>3186</v>
      </c>
      <c r="F3521" s="191" t="s">
        <v>8136</v>
      </c>
      <c r="G3521" s="191">
        <v>12</v>
      </c>
    </row>
    <row r="3522" spans="1:7" x14ac:dyDescent="0.25">
      <c r="A3522" s="191">
        <v>3521</v>
      </c>
      <c r="B3522" s="191" t="s">
        <v>5847</v>
      </c>
      <c r="C3522" s="191" t="s">
        <v>8133</v>
      </c>
      <c r="D3522" s="191" t="s">
        <v>3160</v>
      </c>
      <c r="E3522" s="191" t="s">
        <v>3186</v>
      </c>
      <c r="F3522" s="191" t="s">
        <v>8136</v>
      </c>
      <c r="G3522" s="191">
        <v>12</v>
      </c>
    </row>
    <row r="3523" spans="1:7" x14ac:dyDescent="0.25">
      <c r="A3523" s="191">
        <v>3522</v>
      </c>
      <c r="B3523" s="191" t="s">
        <v>5847</v>
      </c>
      <c r="C3523" s="191" t="s">
        <v>8133</v>
      </c>
      <c r="D3523" s="191" t="s">
        <v>3160</v>
      </c>
      <c r="E3523" s="191" t="s">
        <v>3186</v>
      </c>
      <c r="F3523" s="191" t="s">
        <v>8136</v>
      </c>
      <c r="G3523" s="191">
        <v>12</v>
      </c>
    </row>
    <row r="3524" spans="1:7" x14ac:dyDescent="0.25">
      <c r="A3524" s="191">
        <v>3523</v>
      </c>
      <c r="B3524" s="191" t="s">
        <v>5847</v>
      </c>
      <c r="C3524" s="191" t="s">
        <v>8133</v>
      </c>
      <c r="D3524" s="191" t="s">
        <v>3160</v>
      </c>
      <c r="E3524" s="191" t="s">
        <v>3186</v>
      </c>
      <c r="F3524" s="191" t="s">
        <v>8136</v>
      </c>
      <c r="G3524" s="191">
        <v>12</v>
      </c>
    </row>
    <row r="3525" spans="1:7" x14ac:dyDescent="0.25">
      <c r="A3525" s="191">
        <v>3524</v>
      </c>
      <c r="B3525" s="191" t="s">
        <v>5847</v>
      </c>
      <c r="C3525" s="191" t="s">
        <v>8133</v>
      </c>
      <c r="D3525" s="191" t="s">
        <v>3160</v>
      </c>
      <c r="E3525" s="191" t="s">
        <v>3186</v>
      </c>
      <c r="F3525" s="191" t="s">
        <v>8136</v>
      </c>
      <c r="G3525" s="191">
        <v>12</v>
      </c>
    </row>
    <row r="3526" spans="1:7" x14ac:dyDescent="0.25">
      <c r="A3526" s="191">
        <v>3525</v>
      </c>
      <c r="B3526" s="191" t="s">
        <v>5847</v>
      </c>
      <c r="C3526" s="191" t="s">
        <v>8133</v>
      </c>
      <c r="D3526" s="191" t="s">
        <v>3160</v>
      </c>
      <c r="E3526" s="191" t="s">
        <v>3186</v>
      </c>
      <c r="F3526" s="191" t="s">
        <v>8136</v>
      </c>
      <c r="G3526" s="191">
        <v>12</v>
      </c>
    </row>
    <row r="3527" spans="1:7" x14ac:dyDescent="0.25">
      <c r="A3527" s="191">
        <v>3526</v>
      </c>
      <c r="B3527" s="191" t="s">
        <v>5847</v>
      </c>
      <c r="C3527" s="191" t="s">
        <v>8133</v>
      </c>
      <c r="D3527" s="191" t="s">
        <v>3160</v>
      </c>
      <c r="E3527" s="191" t="s">
        <v>3186</v>
      </c>
      <c r="F3527" s="191" t="s">
        <v>8136</v>
      </c>
      <c r="G3527" s="191">
        <v>12</v>
      </c>
    </row>
    <row r="3528" spans="1:7" x14ac:dyDescent="0.25">
      <c r="A3528" s="191">
        <v>3527</v>
      </c>
      <c r="B3528" s="191" t="s">
        <v>5847</v>
      </c>
      <c r="C3528" s="191" t="s">
        <v>8133</v>
      </c>
      <c r="D3528" s="191" t="s">
        <v>3160</v>
      </c>
      <c r="E3528" s="191" t="s">
        <v>3186</v>
      </c>
      <c r="F3528" s="191" t="s">
        <v>8136</v>
      </c>
      <c r="G3528" s="191">
        <v>12</v>
      </c>
    </row>
    <row r="3529" spans="1:7" x14ac:dyDescent="0.25">
      <c r="A3529" s="191">
        <v>3528</v>
      </c>
      <c r="B3529" s="191" t="s">
        <v>5847</v>
      </c>
      <c r="C3529" s="191" t="s">
        <v>8133</v>
      </c>
      <c r="D3529" s="191" t="s">
        <v>3160</v>
      </c>
      <c r="E3529" s="191" t="s">
        <v>3186</v>
      </c>
      <c r="F3529" s="191" t="s">
        <v>8136</v>
      </c>
      <c r="G3529" s="191">
        <v>12</v>
      </c>
    </row>
    <row r="3530" spans="1:7" x14ac:dyDescent="0.25">
      <c r="A3530" s="191">
        <v>3529</v>
      </c>
      <c r="B3530" s="191" t="s">
        <v>5847</v>
      </c>
      <c r="C3530" s="191" t="s">
        <v>8133</v>
      </c>
      <c r="D3530" s="191" t="s">
        <v>3160</v>
      </c>
      <c r="E3530" s="191" t="s">
        <v>3186</v>
      </c>
      <c r="F3530" s="191" t="s">
        <v>8136</v>
      </c>
      <c r="G3530" s="191">
        <v>12</v>
      </c>
    </row>
    <row r="3531" spans="1:7" x14ac:dyDescent="0.25">
      <c r="A3531" s="191">
        <v>3530</v>
      </c>
      <c r="B3531" s="191" t="s">
        <v>5847</v>
      </c>
      <c r="C3531" s="191" t="s">
        <v>8133</v>
      </c>
      <c r="D3531" s="191" t="s">
        <v>3160</v>
      </c>
      <c r="E3531" s="191" t="s">
        <v>3186</v>
      </c>
      <c r="F3531" s="191" t="s">
        <v>8136</v>
      </c>
      <c r="G3531" s="191">
        <v>12</v>
      </c>
    </row>
    <row r="3532" spans="1:7" x14ac:dyDescent="0.25">
      <c r="A3532" s="191">
        <v>3531</v>
      </c>
      <c r="B3532" s="191" t="s">
        <v>5847</v>
      </c>
      <c r="C3532" s="191" t="s">
        <v>8133</v>
      </c>
      <c r="D3532" s="191" t="s">
        <v>3160</v>
      </c>
      <c r="E3532" s="191" t="s">
        <v>3186</v>
      </c>
      <c r="F3532" s="191" t="s">
        <v>8136</v>
      </c>
      <c r="G3532" s="191">
        <v>12</v>
      </c>
    </row>
    <row r="3533" spans="1:7" x14ac:dyDescent="0.25">
      <c r="A3533" s="191">
        <v>3532</v>
      </c>
      <c r="B3533" s="191" t="s">
        <v>5847</v>
      </c>
      <c r="C3533" s="191" t="s">
        <v>8133</v>
      </c>
      <c r="D3533" s="191" t="s">
        <v>3160</v>
      </c>
      <c r="E3533" s="191" t="s">
        <v>3186</v>
      </c>
      <c r="F3533" s="191" t="s">
        <v>8136</v>
      </c>
      <c r="G3533" s="191">
        <v>12</v>
      </c>
    </row>
    <row r="3534" spans="1:7" x14ac:dyDescent="0.25">
      <c r="A3534" s="191">
        <v>3533</v>
      </c>
      <c r="B3534" s="191" t="s">
        <v>5847</v>
      </c>
      <c r="C3534" s="191" t="s">
        <v>8133</v>
      </c>
      <c r="D3534" s="191" t="s">
        <v>3160</v>
      </c>
      <c r="E3534" s="191" t="s">
        <v>3186</v>
      </c>
      <c r="F3534" s="191" t="s">
        <v>8136</v>
      </c>
      <c r="G3534" s="191">
        <v>12</v>
      </c>
    </row>
    <row r="3535" spans="1:7" x14ac:dyDescent="0.25">
      <c r="A3535" s="191">
        <v>3534</v>
      </c>
      <c r="B3535" s="191" t="s">
        <v>5847</v>
      </c>
      <c r="C3535" s="191" t="s">
        <v>8133</v>
      </c>
      <c r="D3535" s="191" t="s">
        <v>3160</v>
      </c>
      <c r="E3535" s="191" t="s">
        <v>3186</v>
      </c>
      <c r="F3535" s="191" t="s">
        <v>8136</v>
      </c>
      <c r="G3535" s="191">
        <v>12</v>
      </c>
    </row>
    <row r="3536" spans="1:7" x14ac:dyDescent="0.25">
      <c r="A3536" s="191">
        <v>3535</v>
      </c>
      <c r="B3536" s="191" t="s">
        <v>5847</v>
      </c>
      <c r="C3536" s="191" t="s">
        <v>8133</v>
      </c>
      <c r="D3536" s="191" t="s">
        <v>3160</v>
      </c>
      <c r="E3536" s="191" t="s">
        <v>3186</v>
      </c>
      <c r="F3536" s="191" t="s">
        <v>8136</v>
      </c>
      <c r="G3536" s="191">
        <v>12</v>
      </c>
    </row>
    <row r="3537" spans="1:7" x14ac:dyDescent="0.25">
      <c r="A3537" s="191">
        <v>3536</v>
      </c>
      <c r="B3537" s="191" t="s">
        <v>5847</v>
      </c>
      <c r="C3537" s="191" t="s">
        <v>8133</v>
      </c>
      <c r="D3537" s="191" t="s">
        <v>3160</v>
      </c>
      <c r="E3537" s="191" t="s">
        <v>3186</v>
      </c>
      <c r="F3537" s="191" t="s">
        <v>8136</v>
      </c>
      <c r="G3537" s="191">
        <v>12</v>
      </c>
    </row>
    <row r="3538" spans="1:7" x14ac:dyDescent="0.25">
      <c r="A3538" s="191">
        <v>3537</v>
      </c>
      <c r="B3538" s="191" t="s">
        <v>5847</v>
      </c>
      <c r="C3538" s="191" t="s">
        <v>8133</v>
      </c>
      <c r="D3538" s="191" t="s">
        <v>3160</v>
      </c>
      <c r="E3538" s="191" t="s">
        <v>3186</v>
      </c>
      <c r="F3538" s="191" t="s">
        <v>8136</v>
      </c>
      <c r="G3538" s="191">
        <v>12</v>
      </c>
    </row>
    <row r="3539" spans="1:7" x14ac:dyDescent="0.25">
      <c r="A3539" s="191">
        <v>3538</v>
      </c>
      <c r="B3539" s="191" t="s">
        <v>5847</v>
      </c>
      <c r="C3539" s="191" t="s">
        <v>8133</v>
      </c>
      <c r="D3539" s="191" t="s">
        <v>3160</v>
      </c>
      <c r="E3539" s="191" t="s">
        <v>3186</v>
      </c>
      <c r="F3539" s="191" t="s">
        <v>8136</v>
      </c>
      <c r="G3539" s="191">
        <v>12</v>
      </c>
    </row>
    <row r="3540" spans="1:7" x14ac:dyDescent="0.25">
      <c r="A3540" s="191">
        <v>3539</v>
      </c>
      <c r="B3540" s="191" t="s">
        <v>5847</v>
      </c>
      <c r="C3540" s="191" t="s">
        <v>8133</v>
      </c>
      <c r="D3540" s="191" t="s">
        <v>3160</v>
      </c>
      <c r="E3540" s="191" t="s">
        <v>3186</v>
      </c>
      <c r="F3540" s="191" t="s">
        <v>8136</v>
      </c>
      <c r="G3540" s="191">
        <v>12</v>
      </c>
    </row>
    <row r="3541" spans="1:7" x14ac:dyDescent="0.25">
      <c r="A3541" s="191">
        <v>3540</v>
      </c>
      <c r="B3541" s="191" t="s">
        <v>5847</v>
      </c>
      <c r="C3541" s="191" t="s">
        <v>8133</v>
      </c>
      <c r="D3541" s="191" t="s">
        <v>3160</v>
      </c>
      <c r="E3541" s="191" t="s">
        <v>3186</v>
      </c>
      <c r="F3541" s="191" t="s">
        <v>8136</v>
      </c>
      <c r="G3541" s="191">
        <v>12</v>
      </c>
    </row>
    <row r="3542" spans="1:7" x14ac:dyDescent="0.25">
      <c r="A3542" s="191">
        <v>3541</v>
      </c>
      <c r="B3542" s="191" t="s">
        <v>5847</v>
      </c>
      <c r="C3542" s="191" t="s">
        <v>8133</v>
      </c>
      <c r="D3542" s="191" t="s">
        <v>3160</v>
      </c>
      <c r="E3542" s="191" t="s">
        <v>3186</v>
      </c>
      <c r="F3542" s="191" t="s">
        <v>8136</v>
      </c>
      <c r="G3542" s="191">
        <v>12</v>
      </c>
    </row>
    <row r="3543" spans="1:7" x14ac:dyDescent="0.25">
      <c r="A3543" s="191">
        <v>3542</v>
      </c>
      <c r="B3543" s="191" t="s">
        <v>5847</v>
      </c>
      <c r="C3543" s="191" t="s">
        <v>8133</v>
      </c>
      <c r="D3543" s="191" t="s">
        <v>3160</v>
      </c>
      <c r="E3543" s="191" t="s">
        <v>3186</v>
      </c>
      <c r="F3543" s="191" t="s">
        <v>8136</v>
      </c>
      <c r="G3543" s="191">
        <v>12</v>
      </c>
    </row>
    <row r="3544" spans="1:7" x14ac:dyDescent="0.25">
      <c r="A3544" s="191">
        <v>3543</v>
      </c>
      <c r="B3544" s="191" t="s">
        <v>5847</v>
      </c>
      <c r="C3544" s="191" t="s">
        <v>8133</v>
      </c>
      <c r="D3544" s="191" t="s">
        <v>3160</v>
      </c>
      <c r="E3544" s="191" t="s">
        <v>3186</v>
      </c>
      <c r="F3544" s="191" t="s">
        <v>8136</v>
      </c>
      <c r="G3544" s="191">
        <v>12</v>
      </c>
    </row>
    <row r="3545" spans="1:7" x14ac:dyDescent="0.25">
      <c r="A3545" s="191">
        <v>3544</v>
      </c>
      <c r="B3545" s="191" t="s">
        <v>5847</v>
      </c>
      <c r="C3545" s="191" t="s">
        <v>8133</v>
      </c>
      <c r="D3545" s="191" t="s">
        <v>3160</v>
      </c>
      <c r="E3545" s="191" t="s">
        <v>3186</v>
      </c>
      <c r="F3545" s="191" t="s">
        <v>8136</v>
      </c>
      <c r="G3545" s="191">
        <v>12</v>
      </c>
    </row>
    <row r="3546" spans="1:7" x14ac:dyDescent="0.25">
      <c r="A3546" s="191">
        <v>3545</v>
      </c>
      <c r="B3546" s="191" t="s">
        <v>5847</v>
      </c>
      <c r="C3546" s="191" t="s">
        <v>8133</v>
      </c>
      <c r="D3546" s="191" t="s">
        <v>3160</v>
      </c>
      <c r="E3546" s="191" t="s">
        <v>3186</v>
      </c>
      <c r="F3546" s="191" t="s">
        <v>8136</v>
      </c>
      <c r="G3546" s="191">
        <v>12</v>
      </c>
    </row>
    <row r="3547" spans="1:7" x14ac:dyDescent="0.25">
      <c r="A3547" s="191">
        <v>3546</v>
      </c>
      <c r="B3547" s="191" t="s">
        <v>5847</v>
      </c>
      <c r="C3547" s="191" t="s">
        <v>8133</v>
      </c>
      <c r="D3547" s="191" t="s">
        <v>3160</v>
      </c>
      <c r="E3547" s="191" t="s">
        <v>3186</v>
      </c>
      <c r="F3547" s="191" t="s">
        <v>8136</v>
      </c>
      <c r="G3547" s="191">
        <v>12</v>
      </c>
    </row>
    <row r="3548" spans="1:7" x14ac:dyDescent="0.25">
      <c r="A3548" s="191">
        <v>3547</v>
      </c>
      <c r="B3548" s="191" t="s">
        <v>5847</v>
      </c>
      <c r="C3548" s="191" t="s">
        <v>8133</v>
      </c>
      <c r="D3548" s="191" t="s">
        <v>3160</v>
      </c>
      <c r="E3548" s="191" t="s">
        <v>3186</v>
      </c>
      <c r="F3548" s="191" t="s">
        <v>8136</v>
      </c>
      <c r="G3548" s="191">
        <v>12</v>
      </c>
    </row>
    <row r="3549" spans="1:7" x14ac:dyDescent="0.25">
      <c r="A3549" s="191">
        <v>3548</v>
      </c>
      <c r="B3549" s="191" t="s">
        <v>5847</v>
      </c>
      <c r="C3549" s="191" t="s">
        <v>8133</v>
      </c>
      <c r="D3549" s="191" t="s">
        <v>3160</v>
      </c>
      <c r="E3549" s="191" t="s">
        <v>3186</v>
      </c>
      <c r="F3549" s="191" t="s">
        <v>8136</v>
      </c>
      <c r="G3549" s="191">
        <v>12</v>
      </c>
    </row>
    <row r="3550" spans="1:7" x14ac:dyDescent="0.25">
      <c r="A3550" s="191">
        <v>3549</v>
      </c>
      <c r="B3550" s="191" t="s">
        <v>5847</v>
      </c>
      <c r="C3550" s="191" t="s">
        <v>8133</v>
      </c>
      <c r="D3550" s="191" t="s">
        <v>3160</v>
      </c>
      <c r="E3550" s="191" t="s">
        <v>3186</v>
      </c>
      <c r="F3550" s="191" t="s">
        <v>8136</v>
      </c>
      <c r="G3550" s="191">
        <v>12</v>
      </c>
    </row>
    <row r="3551" spans="1:7" x14ac:dyDescent="0.25">
      <c r="A3551" s="191">
        <v>3550</v>
      </c>
      <c r="B3551" s="191" t="s">
        <v>5847</v>
      </c>
      <c r="C3551" s="191" t="s">
        <v>8133</v>
      </c>
      <c r="D3551" s="191" t="s">
        <v>3160</v>
      </c>
      <c r="E3551" s="191" t="s">
        <v>3186</v>
      </c>
      <c r="F3551" s="191" t="s">
        <v>8136</v>
      </c>
      <c r="G3551" s="191">
        <v>12</v>
      </c>
    </row>
    <row r="3552" spans="1:7" x14ac:dyDescent="0.25">
      <c r="A3552" s="191">
        <v>3551</v>
      </c>
      <c r="B3552" s="191" t="s">
        <v>5847</v>
      </c>
      <c r="C3552" s="191" t="s">
        <v>8133</v>
      </c>
      <c r="D3552" s="191" t="s">
        <v>3160</v>
      </c>
      <c r="E3552" s="191" t="s">
        <v>3186</v>
      </c>
      <c r="F3552" s="191" t="s">
        <v>8136</v>
      </c>
      <c r="G3552" s="191">
        <v>12</v>
      </c>
    </row>
    <row r="3553" spans="1:7" x14ac:dyDescent="0.25">
      <c r="A3553" s="191">
        <v>3552</v>
      </c>
      <c r="B3553" s="191" t="s">
        <v>5847</v>
      </c>
      <c r="C3553" s="191" t="s">
        <v>8133</v>
      </c>
      <c r="D3553" s="191" t="s">
        <v>3160</v>
      </c>
      <c r="E3553" s="191" t="s">
        <v>3186</v>
      </c>
      <c r="F3553" s="191" t="s">
        <v>8136</v>
      </c>
      <c r="G3553" s="191">
        <v>12</v>
      </c>
    </row>
    <row r="3554" spans="1:7" x14ac:dyDescent="0.25">
      <c r="A3554" s="191">
        <v>3553</v>
      </c>
      <c r="B3554" s="191" t="s">
        <v>5847</v>
      </c>
      <c r="C3554" s="191" t="s">
        <v>8133</v>
      </c>
      <c r="D3554" s="191" t="s">
        <v>3160</v>
      </c>
      <c r="E3554" s="191" t="s">
        <v>3186</v>
      </c>
      <c r="F3554" s="191" t="s">
        <v>8136</v>
      </c>
      <c r="G3554" s="191">
        <v>12</v>
      </c>
    </row>
    <row r="3555" spans="1:7" x14ac:dyDescent="0.25">
      <c r="A3555" s="191">
        <v>3554</v>
      </c>
      <c r="B3555" s="191" t="s">
        <v>5847</v>
      </c>
      <c r="C3555" s="191" t="s">
        <v>8133</v>
      </c>
      <c r="D3555" s="191" t="s">
        <v>3160</v>
      </c>
      <c r="E3555" s="191" t="s">
        <v>3186</v>
      </c>
      <c r="F3555" s="191" t="s">
        <v>8136</v>
      </c>
      <c r="G3555" s="191">
        <v>12</v>
      </c>
    </row>
    <row r="3556" spans="1:7" x14ac:dyDescent="0.25">
      <c r="A3556" s="191">
        <v>3555</v>
      </c>
      <c r="B3556" s="191" t="s">
        <v>5847</v>
      </c>
      <c r="C3556" s="191" t="s">
        <v>8133</v>
      </c>
      <c r="D3556" s="191" t="s">
        <v>3160</v>
      </c>
      <c r="E3556" s="191" t="s">
        <v>3186</v>
      </c>
      <c r="F3556" s="191" t="s">
        <v>8136</v>
      </c>
      <c r="G3556" s="191">
        <v>12</v>
      </c>
    </row>
    <row r="3557" spans="1:7" x14ac:dyDescent="0.25">
      <c r="A3557" s="191">
        <v>3556</v>
      </c>
      <c r="B3557" s="191" t="s">
        <v>5847</v>
      </c>
      <c r="C3557" s="191" t="s">
        <v>8133</v>
      </c>
      <c r="D3557" s="191" t="s">
        <v>3160</v>
      </c>
      <c r="E3557" s="191" t="s">
        <v>3186</v>
      </c>
      <c r="F3557" s="191" t="s">
        <v>8136</v>
      </c>
      <c r="G3557" s="191">
        <v>12</v>
      </c>
    </row>
    <row r="3558" spans="1:7" x14ac:dyDescent="0.25">
      <c r="A3558" s="191">
        <v>3557</v>
      </c>
      <c r="B3558" s="191" t="s">
        <v>5847</v>
      </c>
      <c r="C3558" s="191" t="s">
        <v>8133</v>
      </c>
      <c r="D3558" s="191" t="s">
        <v>3160</v>
      </c>
      <c r="E3558" s="191" t="s">
        <v>3186</v>
      </c>
      <c r="F3558" s="191" t="s">
        <v>8136</v>
      </c>
      <c r="G3558" s="191">
        <v>12</v>
      </c>
    </row>
    <row r="3559" spans="1:7" x14ac:dyDescent="0.25">
      <c r="A3559" s="191">
        <v>3558</v>
      </c>
      <c r="B3559" s="191" t="s">
        <v>5847</v>
      </c>
      <c r="C3559" s="191" t="s">
        <v>8133</v>
      </c>
      <c r="D3559" s="191" t="s">
        <v>3160</v>
      </c>
      <c r="E3559" s="191" t="s">
        <v>3186</v>
      </c>
      <c r="F3559" s="191" t="s">
        <v>8136</v>
      </c>
      <c r="G3559" s="191">
        <v>12</v>
      </c>
    </row>
    <row r="3560" spans="1:7" x14ac:dyDescent="0.25">
      <c r="A3560" s="191">
        <v>3559</v>
      </c>
      <c r="B3560" s="191" t="s">
        <v>5847</v>
      </c>
      <c r="C3560" s="191" t="s">
        <v>8133</v>
      </c>
      <c r="D3560" s="191" t="s">
        <v>3160</v>
      </c>
      <c r="E3560" s="191" t="s">
        <v>3186</v>
      </c>
      <c r="F3560" s="191" t="s">
        <v>8136</v>
      </c>
      <c r="G3560" s="191">
        <v>12</v>
      </c>
    </row>
    <row r="3561" spans="1:7" x14ac:dyDescent="0.25">
      <c r="A3561" s="191">
        <v>3560</v>
      </c>
      <c r="B3561" s="191" t="s">
        <v>5847</v>
      </c>
      <c r="C3561" s="191" t="s">
        <v>8133</v>
      </c>
      <c r="D3561" s="191" t="s">
        <v>3160</v>
      </c>
      <c r="E3561" s="191" t="s">
        <v>3186</v>
      </c>
      <c r="F3561" s="191" t="s">
        <v>8136</v>
      </c>
      <c r="G3561" s="191">
        <v>12</v>
      </c>
    </row>
    <row r="3562" spans="1:7" x14ac:dyDescent="0.25">
      <c r="A3562" s="191">
        <v>3561</v>
      </c>
      <c r="B3562" s="191" t="s">
        <v>5847</v>
      </c>
      <c r="C3562" s="191" t="s">
        <v>8133</v>
      </c>
      <c r="D3562" s="191" t="s">
        <v>3160</v>
      </c>
      <c r="E3562" s="191" t="s">
        <v>3186</v>
      </c>
      <c r="F3562" s="191" t="s">
        <v>8136</v>
      </c>
      <c r="G3562" s="191">
        <v>12</v>
      </c>
    </row>
    <row r="3563" spans="1:7" x14ac:dyDescent="0.25">
      <c r="A3563" s="191">
        <v>3562</v>
      </c>
      <c r="B3563" s="191" t="s">
        <v>5847</v>
      </c>
      <c r="C3563" s="191" t="s">
        <v>8133</v>
      </c>
      <c r="D3563" s="191" t="s">
        <v>3160</v>
      </c>
      <c r="E3563" s="191" t="s">
        <v>3186</v>
      </c>
      <c r="F3563" s="191" t="s">
        <v>8136</v>
      </c>
      <c r="G3563" s="191">
        <v>12</v>
      </c>
    </row>
    <row r="3564" spans="1:7" x14ac:dyDescent="0.25">
      <c r="A3564" s="191">
        <v>3563</v>
      </c>
      <c r="B3564" s="191" t="s">
        <v>5847</v>
      </c>
      <c r="C3564" s="191" t="s">
        <v>8133</v>
      </c>
      <c r="D3564" s="191" t="s">
        <v>3160</v>
      </c>
      <c r="E3564" s="191" t="s">
        <v>3186</v>
      </c>
      <c r="F3564" s="191" t="s">
        <v>8136</v>
      </c>
      <c r="G3564" s="191">
        <v>12</v>
      </c>
    </row>
    <row r="3565" spans="1:7" x14ac:dyDescent="0.25">
      <c r="A3565" s="191">
        <v>3564</v>
      </c>
      <c r="B3565" s="191" t="s">
        <v>5847</v>
      </c>
      <c r="C3565" s="191" t="s">
        <v>8133</v>
      </c>
      <c r="D3565" s="191" t="s">
        <v>3160</v>
      </c>
      <c r="E3565" s="191" t="s">
        <v>3186</v>
      </c>
      <c r="F3565" s="191" t="s">
        <v>8136</v>
      </c>
      <c r="G3565" s="191">
        <v>12</v>
      </c>
    </row>
    <row r="3566" spans="1:7" x14ac:dyDescent="0.25">
      <c r="A3566" s="191">
        <v>3565</v>
      </c>
      <c r="B3566" s="191" t="s">
        <v>5847</v>
      </c>
      <c r="C3566" s="191" t="s">
        <v>8133</v>
      </c>
      <c r="D3566" s="191" t="s">
        <v>3160</v>
      </c>
      <c r="E3566" s="191" t="s">
        <v>3186</v>
      </c>
      <c r="F3566" s="191" t="s">
        <v>8136</v>
      </c>
      <c r="G3566" s="191">
        <v>12</v>
      </c>
    </row>
    <row r="3567" spans="1:7" x14ac:dyDescent="0.25">
      <c r="A3567" s="191">
        <v>3566</v>
      </c>
      <c r="B3567" s="191" t="s">
        <v>5847</v>
      </c>
      <c r="C3567" s="191" t="s">
        <v>8133</v>
      </c>
      <c r="D3567" s="191" t="s">
        <v>3160</v>
      </c>
      <c r="E3567" s="191" t="s">
        <v>3186</v>
      </c>
      <c r="F3567" s="191" t="s">
        <v>8136</v>
      </c>
      <c r="G3567" s="191">
        <v>12</v>
      </c>
    </row>
    <row r="3568" spans="1:7" x14ac:dyDescent="0.25">
      <c r="A3568" s="191">
        <v>3567</v>
      </c>
      <c r="B3568" s="191" t="s">
        <v>5847</v>
      </c>
      <c r="C3568" s="191" t="s">
        <v>8133</v>
      </c>
      <c r="D3568" s="191" t="s">
        <v>3160</v>
      </c>
      <c r="E3568" s="191" t="s">
        <v>3186</v>
      </c>
      <c r="F3568" s="191" t="s">
        <v>8136</v>
      </c>
      <c r="G3568" s="191">
        <v>12</v>
      </c>
    </row>
    <row r="3569" spans="1:7" x14ac:dyDescent="0.25">
      <c r="A3569" s="191">
        <v>3568</v>
      </c>
      <c r="B3569" s="191" t="s">
        <v>5847</v>
      </c>
      <c r="C3569" s="191" t="s">
        <v>8133</v>
      </c>
      <c r="D3569" s="191" t="s">
        <v>3160</v>
      </c>
      <c r="E3569" s="191" t="s">
        <v>3186</v>
      </c>
      <c r="F3569" s="191" t="s">
        <v>8136</v>
      </c>
      <c r="G3569" s="191">
        <v>12</v>
      </c>
    </row>
    <row r="3570" spans="1:7" x14ac:dyDescent="0.25">
      <c r="A3570" s="191">
        <v>3569</v>
      </c>
      <c r="B3570" s="191" t="s">
        <v>5847</v>
      </c>
      <c r="C3570" s="191" t="s">
        <v>8133</v>
      </c>
      <c r="D3570" s="191" t="s">
        <v>3160</v>
      </c>
      <c r="E3570" s="191" t="s">
        <v>3186</v>
      </c>
      <c r="F3570" s="191" t="s">
        <v>8136</v>
      </c>
      <c r="G3570" s="191">
        <v>12</v>
      </c>
    </row>
    <row r="3571" spans="1:7" x14ac:dyDescent="0.25">
      <c r="A3571" s="191">
        <v>3570</v>
      </c>
      <c r="B3571" s="191" t="s">
        <v>5847</v>
      </c>
      <c r="C3571" s="191" t="s">
        <v>8133</v>
      </c>
      <c r="D3571" s="191" t="s">
        <v>3160</v>
      </c>
      <c r="E3571" s="191" t="s">
        <v>3186</v>
      </c>
      <c r="F3571" s="191" t="s">
        <v>8136</v>
      </c>
      <c r="G3571" s="191">
        <v>12</v>
      </c>
    </row>
    <row r="3572" spans="1:7" x14ac:dyDescent="0.25">
      <c r="A3572" s="191">
        <v>3571</v>
      </c>
      <c r="B3572" s="191" t="s">
        <v>5847</v>
      </c>
      <c r="C3572" s="191" t="s">
        <v>8133</v>
      </c>
      <c r="D3572" s="191" t="s">
        <v>3160</v>
      </c>
      <c r="E3572" s="191" t="s">
        <v>3186</v>
      </c>
      <c r="F3572" s="191" t="s">
        <v>8136</v>
      </c>
      <c r="G3572" s="191">
        <v>12</v>
      </c>
    </row>
    <row r="3573" spans="1:7" x14ac:dyDescent="0.25">
      <c r="A3573" s="191">
        <v>3572</v>
      </c>
      <c r="B3573" s="191" t="s">
        <v>5847</v>
      </c>
      <c r="C3573" s="191" t="s">
        <v>8133</v>
      </c>
      <c r="D3573" s="191" t="s">
        <v>3160</v>
      </c>
      <c r="E3573" s="191" t="s">
        <v>3186</v>
      </c>
      <c r="F3573" s="191" t="s">
        <v>8136</v>
      </c>
      <c r="G3573" s="191">
        <v>12</v>
      </c>
    </row>
    <row r="3574" spans="1:7" x14ac:dyDescent="0.25">
      <c r="A3574" s="191">
        <v>3573</v>
      </c>
      <c r="B3574" s="191" t="s">
        <v>5847</v>
      </c>
      <c r="C3574" s="191" t="s">
        <v>8133</v>
      </c>
      <c r="D3574" s="191" t="s">
        <v>3160</v>
      </c>
      <c r="E3574" s="191" t="s">
        <v>3186</v>
      </c>
      <c r="F3574" s="191" t="s">
        <v>8136</v>
      </c>
      <c r="G3574" s="191">
        <v>12</v>
      </c>
    </row>
    <row r="3575" spans="1:7" x14ac:dyDescent="0.25">
      <c r="A3575" s="191">
        <v>3574</v>
      </c>
      <c r="B3575" s="191" t="s">
        <v>5847</v>
      </c>
      <c r="C3575" s="191" t="s">
        <v>8133</v>
      </c>
      <c r="D3575" s="191" t="s">
        <v>3160</v>
      </c>
      <c r="E3575" s="191" t="s">
        <v>3186</v>
      </c>
      <c r="F3575" s="191" t="s">
        <v>8136</v>
      </c>
      <c r="G3575" s="191">
        <v>12</v>
      </c>
    </row>
    <row r="3576" spans="1:7" x14ac:dyDescent="0.25">
      <c r="A3576" s="191">
        <v>3575</v>
      </c>
      <c r="B3576" s="191" t="s">
        <v>5847</v>
      </c>
      <c r="C3576" s="191" t="s">
        <v>8133</v>
      </c>
      <c r="D3576" s="191" t="s">
        <v>3160</v>
      </c>
      <c r="E3576" s="191" t="s">
        <v>3186</v>
      </c>
      <c r="F3576" s="191" t="s">
        <v>8136</v>
      </c>
      <c r="G3576" s="191">
        <v>12</v>
      </c>
    </row>
    <row r="3577" spans="1:7" x14ac:dyDescent="0.25">
      <c r="A3577" s="191">
        <v>3576</v>
      </c>
      <c r="B3577" s="191" t="s">
        <v>5847</v>
      </c>
      <c r="C3577" s="191" t="s">
        <v>8133</v>
      </c>
      <c r="D3577" s="191" t="s">
        <v>3160</v>
      </c>
      <c r="E3577" s="191" t="s">
        <v>3186</v>
      </c>
      <c r="F3577" s="191" t="s">
        <v>8136</v>
      </c>
      <c r="G3577" s="191">
        <v>12</v>
      </c>
    </row>
    <row r="3578" spans="1:7" x14ac:dyDescent="0.25">
      <c r="A3578" s="191">
        <v>3577</v>
      </c>
      <c r="B3578" s="191" t="s">
        <v>5847</v>
      </c>
      <c r="C3578" s="191" t="s">
        <v>8133</v>
      </c>
      <c r="D3578" s="191" t="s">
        <v>3160</v>
      </c>
      <c r="E3578" s="191" t="s">
        <v>3186</v>
      </c>
      <c r="F3578" s="191" t="s">
        <v>8136</v>
      </c>
      <c r="G3578" s="191">
        <v>12</v>
      </c>
    </row>
    <row r="3579" spans="1:7" x14ac:dyDescent="0.25">
      <c r="A3579" s="191">
        <v>3578</v>
      </c>
      <c r="B3579" s="191" t="s">
        <v>5847</v>
      </c>
      <c r="C3579" s="191" t="s">
        <v>8133</v>
      </c>
      <c r="D3579" s="191" t="s">
        <v>3160</v>
      </c>
      <c r="E3579" s="191" t="s">
        <v>3186</v>
      </c>
      <c r="F3579" s="191" t="s">
        <v>8136</v>
      </c>
      <c r="G3579" s="191">
        <v>12</v>
      </c>
    </row>
    <row r="3580" spans="1:7" x14ac:dyDescent="0.25">
      <c r="A3580" s="191">
        <v>3579</v>
      </c>
      <c r="B3580" s="191" t="s">
        <v>5847</v>
      </c>
      <c r="C3580" s="191" t="s">
        <v>8133</v>
      </c>
      <c r="D3580" s="191" t="s">
        <v>3160</v>
      </c>
      <c r="E3580" s="191" t="s">
        <v>3186</v>
      </c>
      <c r="F3580" s="191" t="s">
        <v>8136</v>
      </c>
      <c r="G3580" s="191">
        <v>12</v>
      </c>
    </row>
    <row r="3581" spans="1:7" x14ac:dyDescent="0.25">
      <c r="A3581" s="191">
        <v>3580</v>
      </c>
      <c r="B3581" s="191" t="s">
        <v>5847</v>
      </c>
      <c r="C3581" s="191" t="s">
        <v>8133</v>
      </c>
      <c r="D3581" s="191" t="s">
        <v>3160</v>
      </c>
      <c r="E3581" s="191" t="s">
        <v>3186</v>
      </c>
      <c r="F3581" s="191" t="s">
        <v>8136</v>
      </c>
      <c r="G3581" s="191">
        <v>12</v>
      </c>
    </row>
    <row r="3582" spans="1:7" x14ac:dyDescent="0.25">
      <c r="A3582" s="191">
        <v>3581</v>
      </c>
      <c r="B3582" s="191" t="s">
        <v>5847</v>
      </c>
      <c r="C3582" s="191" t="s">
        <v>8133</v>
      </c>
      <c r="D3582" s="191" t="s">
        <v>3160</v>
      </c>
      <c r="E3582" s="191" t="s">
        <v>3186</v>
      </c>
      <c r="F3582" s="191" t="s">
        <v>8136</v>
      </c>
      <c r="G3582" s="191">
        <v>12</v>
      </c>
    </row>
    <row r="3583" spans="1:7" x14ac:dyDescent="0.25">
      <c r="A3583" s="191">
        <v>3582</v>
      </c>
      <c r="B3583" s="191" t="s">
        <v>5847</v>
      </c>
      <c r="C3583" s="191" t="s">
        <v>8133</v>
      </c>
      <c r="D3583" s="191" t="s">
        <v>3160</v>
      </c>
      <c r="E3583" s="191" t="s">
        <v>3186</v>
      </c>
      <c r="F3583" s="191" t="s">
        <v>8136</v>
      </c>
      <c r="G3583" s="191">
        <v>12</v>
      </c>
    </row>
    <row r="3584" spans="1:7" x14ac:dyDescent="0.25">
      <c r="A3584" s="191">
        <v>3583</v>
      </c>
      <c r="B3584" s="191" t="s">
        <v>5847</v>
      </c>
      <c r="C3584" s="191" t="s">
        <v>8133</v>
      </c>
      <c r="D3584" s="191" t="s">
        <v>3160</v>
      </c>
      <c r="E3584" s="191" t="s">
        <v>3186</v>
      </c>
      <c r="F3584" s="191" t="s">
        <v>8136</v>
      </c>
      <c r="G3584" s="191">
        <v>12</v>
      </c>
    </row>
    <row r="3585" spans="1:7" x14ac:dyDescent="0.25">
      <c r="A3585" s="191">
        <v>3584</v>
      </c>
      <c r="B3585" s="191" t="s">
        <v>5847</v>
      </c>
      <c r="C3585" s="191" t="s">
        <v>8133</v>
      </c>
      <c r="D3585" s="191" t="s">
        <v>3160</v>
      </c>
      <c r="E3585" s="191" t="s">
        <v>3186</v>
      </c>
      <c r="F3585" s="191" t="s">
        <v>8136</v>
      </c>
      <c r="G3585" s="191">
        <v>12</v>
      </c>
    </row>
    <row r="3586" spans="1:7" x14ac:dyDescent="0.25">
      <c r="A3586" s="191">
        <v>3585</v>
      </c>
      <c r="B3586" s="191" t="s">
        <v>5847</v>
      </c>
      <c r="C3586" s="191" t="s">
        <v>8133</v>
      </c>
      <c r="D3586" s="191" t="s">
        <v>3160</v>
      </c>
      <c r="E3586" s="191" t="s">
        <v>3186</v>
      </c>
      <c r="F3586" s="191" t="s">
        <v>8136</v>
      </c>
      <c r="G3586" s="191">
        <v>12</v>
      </c>
    </row>
    <row r="3587" spans="1:7" x14ac:dyDescent="0.25">
      <c r="A3587" s="191">
        <v>3586</v>
      </c>
      <c r="B3587" s="191" t="s">
        <v>5847</v>
      </c>
      <c r="C3587" s="191" t="s">
        <v>8133</v>
      </c>
      <c r="D3587" s="191" t="s">
        <v>3160</v>
      </c>
      <c r="E3587" s="191" t="s">
        <v>3186</v>
      </c>
      <c r="F3587" s="191" t="s">
        <v>8136</v>
      </c>
      <c r="G3587" s="191">
        <v>12</v>
      </c>
    </row>
    <row r="3588" spans="1:7" x14ac:dyDescent="0.25">
      <c r="A3588" s="191">
        <v>3587</v>
      </c>
      <c r="B3588" s="191" t="s">
        <v>5847</v>
      </c>
      <c r="C3588" s="191" t="s">
        <v>8133</v>
      </c>
      <c r="D3588" s="191" t="s">
        <v>3160</v>
      </c>
      <c r="E3588" s="191" t="s">
        <v>3186</v>
      </c>
      <c r="F3588" s="191" t="s">
        <v>8136</v>
      </c>
      <c r="G3588" s="191">
        <v>12</v>
      </c>
    </row>
    <row r="3589" spans="1:7" x14ac:dyDescent="0.25">
      <c r="A3589" s="191">
        <v>3588</v>
      </c>
      <c r="B3589" s="191" t="s">
        <v>5847</v>
      </c>
      <c r="C3589" s="191" t="s">
        <v>8133</v>
      </c>
      <c r="D3589" s="191" t="s">
        <v>3160</v>
      </c>
      <c r="E3589" s="191" t="s">
        <v>3186</v>
      </c>
      <c r="F3589" s="191" t="s">
        <v>8136</v>
      </c>
      <c r="G3589" s="191">
        <v>12</v>
      </c>
    </row>
    <row r="3590" spans="1:7" x14ac:dyDescent="0.25">
      <c r="A3590" s="191">
        <v>3589</v>
      </c>
      <c r="B3590" s="191" t="s">
        <v>5847</v>
      </c>
      <c r="C3590" s="191" t="s">
        <v>8133</v>
      </c>
      <c r="D3590" s="191" t="s">
        <v>3160</v>
      </c>
      <c r="E3590" s="191" t="s">
        <v>3186</v>
      </c>
      <c r="F3590" s="191" t="s">
        <v>8136</v>
      </c>
      <c r="G3590" s="191">
        <v>12</v>
      </c>
    </row>
    <row r="3591" spans="1:7" x14ac:dyDescent="0.25">
      <c r="A3591" s="191">
        <v>3590</v>
      </c>
      <c r="B3591" s="191" t="s">
        <v>5847</v>
      </c>
      <c r="C3591" s="191" t="s">
        <v>8133</v>
      </c>
      <c r="D3591" s="191" t="s">
        <v>3160</v>
      </c>
      <c r="E3591" s="191" t="s">
        <v>3186</v>
      </c>
      <c r="F3591" s="191" t="s">
        <v>8136</v>
      </c>
      <c r="G3591" s="191">
        <v>12</v>
      </c>
    </row>
    <row r="3592" spans="1:7" x14ac:dyDescent="0.25">
      <c r="A3592" s="191">
        <v>3591</v>
      </c>
      <c r="B3592" s="191" t="s">
        <v>5847</v>
      </c>
      <c r="C3592" s="191" t="s">
        <v>8133</v>
      </c>
      <c r="D3592" s="191" t="s">
        <v>3160</v>
      </c>
      <c r="E3592" s="191" t="s">
        <v>3186</v>
      </c>
      <c r="F3592" s="191" t="s">
        <v>8136</v>
      </c>
      <c r="G3592" s="191">
        <v>12</v>
      </c>
    </row>
    <row r="3593" spans="1:7" x14ac:dyDescent="0.25">
      <c r="A3593" s="191">
        <v>3592</v>
      </c>
      <c r="B3593" s="191" t="s">
        <v>5847</v>
      </c>
      <c r="C3593" s="191" t="s">
        <v>8133</v>
      </c>
      <c r="D3593" s="191" t="s">
        <v>3160</v>
      </c>
      <c r="E3593" s="191" t="s">
        <v>3186</v>
      </c>
      <c r="F3593" s="191" t="s">
        <v>8136</v>
      </c>
      <c r="G3593" s="191">
        <v>12</v>
      </c>
    </row>
    <row r="3594" spans="1:7" x14ac:dyDescent="0.25">
      <c r="A3594" s="191">
        <v>3593</v>
      </c>
      <c r="B3594" s="191" t="s">
        <v>5847</v>
      </c>
      <c r="C3594" s="191" t="s">
        <v>8133</v>
      </c>
      <c r="D3594" s="191" t="s">
        <v>3160</v>
      </c>
      <c r="E3594" s="191" t="s">
        <v>3186</v>
      </c>
      <c r="F3594" s="191" t="s">
        <v>8136</v>
      </c>
      <c r="G3594" s="191">
        <v>12</v>
      </c>
    </row>
    <row r="3595" spans="1:7" x14ac:dyDescent="0.25">
      <c r="A3595" s="191">
        <v>3594</v>
      </c>
      <c r="B3595" s="191" t="s">
        <v>5847</v>
      </c>
      <c r="C3595" s="191" t="s">
        <v>8133</v>
      </c>
      <c r="D3595" s="191" t="s">
        <v>3160</v>
      </c>
      <c r="E3595" s="191" t="s">
        <v>3186</v>
      </c>
      <c r="F3595" s="191" t="s">
        <v>8136</v>
      </c>
      <c r="G3595" s="191">
        <v>12</v>
      </c>
    </row>
    <row r="3596" spans="1:7" x14ac:dyDescent="0.25">
      <c r="A3596" s="191">
        <v>3595</v>
      </c>
      <c r="B3596" s="191" t="s">
        <v>5847</v>
      </c>
      <c r="C3596" s="191" t="s">
        <v>8133</v>
      </c>
      <c r="D3596" s="191" t="s">
        <v>3160</v>
      </c>
      <c r="E3596" s="191" t="s">
        <v>3186</v>
      </c>
      <c r="F3596" s="191" t="s">
        <v>8136</v>
      </c>
      <c r="G3596" s="191">
        <v>12</v>
      </c>
    </row>
    <row r="3597" spans="1:7" x14ac:dyDescent="0.25">
      <c r="A3597" s="191">
        <v>3596</v>
      </c>
      <c r="B3597" s="191" t="s">
        <v>5847</v>
      </c>
      <c r="C3597" s="191" t="s">
        <v>8133</v>
      </c>
      <c r="D3597" s="191" t="s">
        <v>3160</v>
      </c>
      <c r="E3597" s="191" t="s">
        <v>3186</v>
      </c>
      <c r="F3597" s="191" t="s">
        <v>8136</v>
      </c>
      <c r="G3597" s="191">
        <v>12</v>
      </c>
    </row>
    <row r="3598" spans="1:7" x14ac:dyDescent="0.25">
      <c r="A3598" s="191">
        <v>3597</v>
      </c>
      <c r="B3598" s="191" t="s">
        <v>5847</v>
      </c>
      <c r="C3598" s="191" t="s">
        <v>8133</v>
      </c>
      <c r="D3598" s="191" t="s">
        <v>3160</v>
      </c>
      <c r="E3598" s="191" t="s">
        <v>3186</v>
      </c>
      <c r="F3598" s="191" t="s">
        <v>8136</v>
      </c>
      <c r="G3598" s="191">
        <v>12</v>
      </c>
    </row>
    <row r="3599" spans="1:7" x14ac:dyDescent="0.25">
      <c r="A3599" s="191">
        <v>3598</v>
      </c>
      <c r="B3599" s="191" t="s">
        <v>5847</v>
      </c>
      <c r="C3599" s="191" t="s">
        <v>8133</v>
      </c>
      <c r="D3599" s="191" t="s">
        <v>3160</v>
      </c>
      <c r="E3599" s="191" t="s">
        <v>3186</v>
      </c>
      <c r="F3599" s="191" t="s">
        <v>8136</v>
      </c>
      <c r="G3599" s="191">
        <v>12</v>
      </c>
    </row>
    <row r="3600" spans="1:7" x14ac:dyDescent="0.25">
      <c r="A3600" s="191">
        <v>3599</v>
      </c>
      <c r="B3600" s="191" t="s">
        <v>5847</v>
      </c>
      <c r="C3600" s="191" t="s">
        <v>8133</v>
      </c>
      <c r="D3600" s="191" t="s">
        <v>3160</v>
      </c>
      <c r="E3600" s="191" t="s">
        <v>3186</v>
      </c>
      <c r="F3600" s="191" t="s">
        <v>8136</v>
      </c>
      <c r="G3600" s="191">
        <v>12</v>
      </c>
    </row>
    <row r="3601" spans="1:7" x14ac:dyDescent="0.25">
      <c r="A3601" s="191">
        <v>3600</v>
      </c>
      <c r="B3601" s="191" t="s">
        <v>5847</v>
      </c>
      <c r="C3601" s="191" t="s">
        <v>8133</v>
      </c>
      <c r="D3601" s="191" t="s">
        <v>3160</v>
      </c>
      <c r="E3601" s="191" t="s">
        <v>3186</v>
      </c>
      <c r="F3601" s="191" t="s">
        <v>8136</v>
      </c>
      <c r="G3601" s="191">
        <v>12</v>
      </c>
    </row>
    <row r="3602" spans="1:7" x14ac:dyDescent="0.25">
      <c r="A3602" s="191">
        <v>3601</v>
      </c>
      <c r="B3602" s="191" t="s">
        <v>5847</v>
      </c>
      <c r="C3602" s="191" t="s">
        <v>8133</v>
      </c>
      <c r="D3602" s="191" t="s">
        <v>3160</v>
      </c>
      <c r="E3602" s="191" t="s">
        <v>3186</v>
      </c>
      <c r="F3602" s="191" t="s">
        <v>8136</v>
      </c>
      <c r="G3602" s="191">
        <v>12</v>
      </c>
    </row>
    <row r="3603" spans="1:7" x14ac:dyDescent="0.25">
      <c r="A3603" s="191">
        <v>3602</v>
      </c>
      <c r="B3603" s="191" t="s">
        <v>5847</v>
      </c>
      <c r="C3603" s="191" t="s">
        <v>8133</v>
      </c>
      <c r="D3603" s="191" t="s">
        <v>3160</v>
      </c>
      <c r="E3603" s="191" t="s">
        <v>3186</v>
      </c>
      <c r="F3603" s="191" t="s">
        <v>8136</v>
      </c>
      <c r="G3603" s="191">
        <v>12</v>
      </c>
    </row>
    <row r="3604" spans="1:7" x14ac:dyDescent="0.25">
      <c r="A3604" s="191">
        <v>3603</v>
      </c>
      <c r="B3604" s="191" t="s">
        <v>5847</v>
      </c>
      <c r="C3604" s="191" t="s">
        <v>8133</v>
      </c>
      <c r="D3604" s="191" t="s">
        <v>3160</v>
      </c>
      <c r="E3604" s="191" t="s">
        <v>3186</v>
      </c>
      <c r="F3604" s="191" t="s">
        <v>8136</v>
      </c>
      <c r="G3604" s="191">
        <v>12</v>
      </c>
    </row>
    <row r="3605" spans="1:7" x14ac:dyDescent="0.25">
      <c r="A3605" s="191">
        <v>3604</v>
      </c>
      <c r="B3605" s="191" t="s">
        <v>5847</v>
      </c>
      <c r="C3605" s="191" t="s">
        <v>8133</v>
      </c>
      <c r="D3605" s="191" t="s">
        <v>3160</v>
      </c>
      <c r="E3605" s="191" t="s">
        <v>3186</v>
      </c>
      <c r="F3605" s="191" t="s">
        <v>8136</v>
      </c>
      <c r="G3605" s="191">
        <v>12</v>
      </c>
    </row>
    <row r="3606" spans="1:7" x14ac:dyDescent="0.25">
      <c r="A3606" s="191">
        <v>3605</v>
      </c>
      <c r="B3606" s="191" t="s">
        <v>5847</v>
      </c>
      <c r="C3606" s="191" t="s">
        <v>8133</v>
      </c>
      <c r="D3606" s="191" t="s">
        <v>3160</v>
      </c>
      <c r="E3606" s="191" t="s">
        <v>3186</v>
      </c>
      <c r="F3606" s="191" t="s">
        <v>8136</v>
      </c>
      <c r="G3606" s="191">
        <v>12</v>
      </c>
    </row>
    <row r="3607" spans="1:7" x14ac:dyDescent="0.25">
      <c r="A3607" s="191">
        <v>3606</v>
      </c>
      <c r="B3607" s="191" t="s">
        <v>5847</v>
      </c>
      <c r="C3607" s="191" t="s">
        <v>8133</v>
      </c>
      <c r="D3607" s="191" t="s">
        <v>3160</v>
      </c>
      <c r="E3607" s="191" t="s">
        <v>3186</v>
      </c>
      <c r="F3607" s="191" t="s">
        <v>8136</v>
      </c>
      <c r="G3607" s="191">
        <v>12</v>
      </c>
    </row>
    <row r="3608" spans="1:7" x14ac:dyDescent="0.25">
      <c r="A3608" s="191">
        <v>3607</v>
      </c>
      <c r="B3608" s="191" t="s">
        <v>5847</v>
      </c>
      <c r="C3608" s="191" t="s">
        <v>8133</v>
      </c>
      <c r="D3608" s="191" t="s">
        <v>3160</v>
      </c>
      <c r="E3608" s="191" t="s">
        <v>3186</v>
      </c>
      <c r="F3608" s="191" t="s">
        <v>8136</v>
      </c>
      <c r="G3608" s="191">
        <v>12</v>
      </c>
    </row>
    <row r="3609" spans="1:7" x14ac:dyDescent="0.25">
      <c r="A3609" s="191">
        <v>3608</v>
      </c>
      <c r="B3609" s="191" t="s">
        <v>5847</v>
      </c>
      <c r="C3609" s="191" t="s">
        <v>8133</v>
      </c>
      <c r="D3609" s="191" t="s">
        <v>3160</v>
      </c>
      <c r="E3609" s="191" t="s">
        <v>3186</v>
      </c>
      <c r="F3609" s="191" t="s">
        <v>8136</v>
      </c>
      <c r="G3609" s="191">
        <v>12</v>
      </c>
    </row>
    <row r="3610" spans="1:7" x14ac:dyDescent="0.25">
      <c r="A3610" s="191">
        <v>3609</v>
      </c>
      <c r="B3610" s="191" t="s">
        <v>5847</v>
      </c>
      <c r="C3610" s="191" t="s">
        <v>8133</v>
      </c>
      <c r="D3610" s="191" t="s">
        <v>3160</v>
      </c>
      <c r="E3610" s="191" t="s">
        <v>3186</v>
      </c>
      <c r="F3610" s="191" t="s">
        <v>8136</v>
      </c>
      <c r="G3610" s="191">
        <v>12</v>
      </c>
    </row>
    <row r="3611" spans="1:7" x14ac:dyDescent="0.25">
      <c r="A3611" s="191">
        <v>3610</v>
      </c>
      <c r="B3611" s="191" t="s">
        <v>5847</v>
      </c>
      <c r="C3611" s="191" t="s">
        <v>8133</v>
      </c>
      <c r="D3611" s="191" t="s">
        <v>3160</v>
      </c>
      <c r="E3611" s="191" t="s">
        <v>3186</v>
      </c>
      <c r="F3611" s="191" t="s">
        <v>8136</v>
      </c>
      <c r="G3611" s="191">
        <v>12</v>
      </c>
    </row>
    <row r="3612" spans="1:7" x14ac:dyDescent="0.25">
      <c r="A3612" s="191">
        <v>3611</v>
      </c>
      <c r="B3612" s="191" t="s">
        <v>5847</v>
      </c>
      <c r="C3612" s="191" t="s">
        <v>8133</v>
      </c>
      <c r="D3612" s="191" t="s">
        <v>3160</v>
      </c>
      <c r="E3612" s="191" t="s">
        <v>3186</v>
      </c>
      <c r="F3612" s="191" t="s">
        <v>8136</v>
      </c>
      <c r="G3612" s="191">
        <v>12</v>
      </c>
    </row>
    <row r="3613" spans="1:7" x14ac:dyDescent="0.25">
      <c r="A3613" s="191">
        <v>3612</v>
      </c>
      <c r="B3613" s="191" t="s">
        <v>5847</v>
      </c>
      <c r="C3613" s="191" t="s">
        <v>8133</v>
      </c>
      <c r="D3613" s="191" t="s">
        <v>3160</v>
      </c>
      <c r="E3613" s="191" t="s">
        <v>3186</v>
      </c>
      <c r="F3613" s="191" t="s">
        <v>8136</v>
      </c>
      <c r="G3613" s="191">
        <v>12</v>
      </c>
    </row>
    <row r="3614" spans="1:7" x14ac:dyDescent="0.25">
      <c r="A3614" s="191">
        <v>3613</v>
      </c>
      <c r="B3614" s="191" t="s">
        <v>5847</v>
      </c>
      <c r="C3614" s="191" t="s">
        <v>8133</v>
      </c>
      <c r="D3614" s="191" t="s">
        <v>3160</v>
      </c>
      <c r="E3614" s="191" t="s">
        <v>3186</v>
      </c>
      <c r="F3614" s="191" t="s">
        <v>8136</v>
      </c>
      <c r="G3614" s="191">
        <v>12</v>
      </c>
    </row>
    <row r="3615" spans="1:7" x14ac:dyDescent="0.25">
      <c r="A3615" s="191">
        <v>3614</v>
      </c>
      <c r="B3615" s="191" t="s">
        <v>5847</v>
      </c>
      <c r="C3615" s="191" t="s">
        <v>8133</v>
      </c>
      <c r="D3615" s="191" t="s">
        <v>3160</v>
      </c>
      <c r="E3615" s="191" t="s">
        <v>3186</v>
      </c>
      <c r="F3615" s="191" t="s">
        <v>8136</v>
      </c>
      <c r="G3615" s="191">
        <v>12</v>
      </c>
    </row>
    <row r="3616" spans="1:7" x14ac:dyDescent="0.25">
      <c r="A3616" s="191">
        <v>3615</v>
      </c>
      <c r="B3616" s="191" t="s">
        <v>5847</v>
      </c>
      <c r="C3616" s="191" t="s">
        <v>8133</v>
      </c>
      <c r="D3616" s="191" t="s">
        <v>3160</v>
      </c>
      <c r="E3616" s="191" t="s">
        <v>3186</v>
      </c>
      <c r="F3616" s="191" t="s">
        <v>8136</v>
      </c>
      <c r="G3616" s="191">
        <v>12</v>
      </c>
    </row>
    <row r="3617" spans="1:7" x14ac:dyDescent="0.25">
      <c r="A3617" s="191">
        <v>3616</v>
      </c>
      <c r="B3617" s="191" t="s">
        <v>5847</v>
      </c>
      <c r="C3617" s="191" t="s">
        <v>8133</v>
      </c>
      <c r="D3617" s="191" t="s">
        <v>3160</v>
      </c>
      <c r="E3617" s="191" t="s">
        <v>3186</v>
      </c>
      <c r="F3617" s="191" t="s">
        <v>8136</v>
      </c>
      <c r="G3617" s="191">
        <v>12</v>
      </c>
    </row>
    <row r="3618" spans="1:7" x14ac:dyDescent="0.25">
      <c r="A3618" s="191">
        <v>3617</v>
      </c>
      <c r="B3618" s="191" t="s">
        <v>5847</v>
      </c>
      <c r="C3618" s="191" t="s">
        <v>8133</v>
      </c>
      <c r="D3618" s="191" t="s">
        <v>3160</v>
      </c>
      <c r="E3618" s="191" t="s">
        <v>3186</v>
      </c>
      <c r="F3618" s="191" t="s">
        <v>8136</v>
      </c>
      <c r="G3618" s="191">
        <v>12</v>
      </c>
    </row>
    <row r="3619" spans="1:7" x14ac:dyDescent="0.25">
      <c r="A3619" s="191">
        <v>3618</v>
      </c>
      <c r="B3619" s="191" t="s">
        <v>5847</v>
      </c>
      <c r="C3619" s="191" t="s">
        <v>8133</v>
      </c>
      <c r="D3619" s="191" t="s">
        <v>3160</v>
      </c>
      <c r="E3619" s="191" t="s">
        <v>3186</v>
      </c>
      <c r="F3619" s="191" t="s">
        <v>8136</v>
      </c>
      <c r="G3619" s="191">
        <v>12</v>
      </c>
    </row>
    <row r="3620" spans="1:7" x14ac:dyDescent="0.25">
      <c r="A3620" s="191">
        <v>3619</v>
      </c>
      <c r="B3620" s="191" t="s">
        <v>5847</v>
      </c>
      <c r="C3620" s="191" t="s">
        <v>8133</v>
      </c>
      <c r="D3620" s="191" t="s">
        <v>3160</v>
      </c>
      <c r="E3620" s="191" t="s">
        <v>3186</v>
      </c>
      <c r="F3620" s="191" t="s">
        <v>8136</v>
      </c>
      <c r="G3620" s="191">
        <v>12</v>
      </c>
    </row>
    <row r="3621" spans="1:7" x14ac:dyDescent="0.25">
      <c r="A3621" s="191">
        <v>3620</v>
      </c>
      <c r="B3621" s="191" t="s">
        <v>5847</v>
      </c>
      <c r="C3621" s="191" t="s">
        <v>8133</v>
      </c>
      <c r="D3621" s="191" t="s">
        <v>3160</v>
      </c>
      <c r="E3621" s="191" t="s">
        <v>3186</v>
      </c>
      <c r="F3621" s="191" t="s">
        <v>8136</v>
      </c>
      <c r="G3621" s="191">
        <v>12</v>
      </c>
    </row>
    <row r="3622" spans="1:7" x14ac:dyDescent="0.25">
      <c r="A3622" s="191">
        <v>3621</v>
      </c>
      <c r="B3622" s="191" t="s">
        <v>5847</v>
      </c>
      <c r="C3622" s="191" t="s">
        <v>8133</v>
      </c>
      <c r="D3622" s="191" t="s">
        <v>3160</v>
      </c>
      <c r="E3622" s="191" t="s">
        <v>3186</v>
      </c>
      <c r="F3622" s="191" t="s">
        <v>8136</v>
      </c>
      <c r="G3622" s="191">
        <v>12</v>
      </c>
    </row>
    <row r="3623" spans="1:7" x14ac:dyDescent="0.25">
      <c r="A3623" s="191">
        <v>3622</v>
      </c>
      <c r="B3623" s="191" t="s">
        <v>5847</v>
      </c>
      <c r="C3623" s="191" t="s">
        <v>8133</v>
      </c>
      <c r="D3623" s="191" t="s">
        <v>3160</v>
      </c>
      <c r="E3623" s="191" t="s">
        <v>3186</v>
      </c>
      <c r="F3623" s="191" t="s">
        <v>8136</v>
      </c>
      <c r="G3623" s="191">
        <v>12</v>
      </c>
    </row>
    <row r="3624" spans="1:7" x14ac:dyDescent="0.25">
      <c r="A3624" s="191">
        <v>3623</v>
      </c>
      <c r="B3624" s="191" t="s">
        <v>5847</v>
      </c>
      <c r="C3624" s="191" t="s">
        <v>8133</v>
      </c>
      <c r="D3624" s="191" t="s">
        <v>3160</v>
      </c>
      <c r="E3624" s="191" t="s">
        <v>3186</v>
      </c>
      <c r="F3624" s="191" t="s">
        <v>8136</v>
      </c>
      <c r="G3624" s="191">
        <v>12</v>
      </c>
    </row>
    <row r="3625" spans="1:7" x14ac:dyDescent="0.25">
      <c r="A3625" s="191">
        <v>3624</v>
      </c>
      <c r="B3625" s="191" t="s">
        <v>5847</v>
      </c>
      <c r="C3625" s="191" t="s">
        <v>8133</v>
      </c>
      <c r="D3625" s="191" t="s">
        <v>3160</v>
      </c>
      <c r="E3625" s="191" t="s">
        <v>3186</v>
      </c>
      <c r="F3625" s="191" t="s">
        <v>8136</v>
      </c>
      <c r="G3625" s="191">
        <v>12</v>
      </c>
    </row>
    <row r="3626" spans="1:7" x14ac:dyDescent="0.25">
      <c r="A3626" s="191">
        <v>3625</v>
      </c>
      <c r="B3626" s="191" t="s">
        <v>5847</v>
      </c>
      <c r="C3626" s="191" t="s">
        <v>8133</v>
      </c>
      <c r="D3626" s="191" t="s">
        <v>3160</v>
      </c>
      <c r="E3626" s="191" t="s">
        <v>3186</v>
      </c>
      <c r="F3626" s="191" t="s">
        <v>8136</v>
      </c>
      <c r="G3626" s="191">
        <v>12</v>
      </c>
    </row>
    <row r="3627" spans="1:7" x14ac:dyDescent="0.25">
      <c r="A3627" s="191">
        <v>3626</v>
      </c>
      <c r="B3627" s="191" t="s">
        <v>5847</v>
      </c>
      <c r="C3627" s="191" t="s">
        <v>8133</v>
      </c>
      <c r="D3627" s="191" t="s">
        <v>3160</v>
      </c>
      <c r="E3627" s="191" t="s">
        <v>3186</v>
      </c>
      <c r="F3627" s="191" t="s">
        <v>8136</v>
      </c>
      <c r="G3627" s="191">
        <v>12</v>
      </c>
    </row>
    <row r="3628" spans="1:7" x14ac:dyDescent="0.25">
      <c r="A3628" s="191">
        <v>3627</v>
      </c>
      <c r="B3628" s="191" t="s">
        <v>5847</v>
      </c>
      <c r="C3628" s="191" t="s">
        <v>8133</v>
      </c>
      <c r="D3628" s="191" t="s">
        <v>3160</v>
      </c>
      <c r="E3628" s="191" t="s">
        <v>3186</v>
      </c>
      <c r="F3628" s="191" t="s">
        <v>8136</v>
      </c>
      <c r="G3628" s="191">
        <v>12</v>
      </c>
    </row>
    <row r="3629" spans="1:7" x14ac:dyDescent="0.25">
      <c r="A3629" s="191">
        <v>3628</v>
      </c>
      <c r="B3629" s="191" t="s">
        <v>5847</v>
      </c>
      <c r="C3629" s="191" t="s">
        <v>8133</v>
      </c>
      <c r="D3629" s="191" t="s">
        <v>3160</v>
      </c>
      <c r="E3629" s="191" t="s">
        <v>3186</v>
      </c>
      <c r="F3629" s="191" t="s">
        <v>8136</v>
      </c>
      <c r="G3629" s="191">
        <v>12</v>
      </c>
    </row>
    <row r="3630" spans="1:7" x14ac:dyDescent="0.25">
      <c r="A3630" s="191">
        <v>3629</v>
      </c>
      <c r="B3630" s="191" t="s">
        <v>5847</v>
      </c>
      <c r="C3630" s="191" t="s">
        <v>8133</v>
      </c>
      <c r="D3630" s="191" t="s">
        <v>3160</v>
      </c>
      <c r="E3630" s="191" t="s">
        <v>3186</v>
      </c>
      <c r="F3630" s="191" t="s">
        <v>8136</v>
      </c>
      <c r="G3630" s="191">
        <v>12</v>
      </c>
    </row>
    <row r="3631" spans="1:7" x14ac:dyDescent="0.25">
      <c r="A3631" s="191">
        <v>3630</v>
      </c>
      <c r="B3631" s="191" t="s">
        <v>5847</v>
      </c>
      <c r="C3631" s="191" t="s">
        <v>8133</v>
      </c>
      <c r="D3631" s="191" t="s">
        <v>3160</v>
      </c>
      <c r="E3631" s="191" t="s">
        <v>3186</v>
      </c>
      <c r="F3631" s="191" t="s">
        <v>8136</v>
      </c>
      <c r="G3631" s="191">
        <v>12</v>
      </c>
    </row>
    <row r="3632" spans="1:7" x14ac:dyDescent="0.25">
      <c r="A3632" s="191">
        <v>3631</v>
      </c>
      <c r="B3632" s="191" t="s">
        <v>5847</v>
      </c>
      <c r="C3632" s="191" t="s">
        <v>8133</v>
      </c>
      <c r="D3632" s="191" t="s">
        <v>3160</v>
      </c>
      <c r="E3632" s="191" t="s">
        <v>3186</v>
      </c>
      <c r="F3632" s="191" t="s">
        <v>8136</v>
      </c>
      <c r="G3632" s="191">
        <v>12</v>
      </c>
    </row>
    <row r="3633" spans="1:7" x14ac:dyDescent="0.25">
      <c r="A3633" s="191">
        <v>3632</v>
      </c>
      <c r="B3633" s="191" t="s">
        <v>5847</v>
      </c>
      <c r="C3633" s="191" t="s">
        <v>8133</v>
      </c>
      <c r="D3633" s="191" t="s">
        <v>3160</v>
      </c>
      <c r="E3633" s="191" t="s">
        <v>3186</v>
      </c>
      <c r="F3633" s="191" t="s">
        <v>8136</v>
      </c>
      <c r="G3633" s="191">
        <v>12</v>
      </c>
    </row>
    <row r="3634" spans="1:7" x14ac:dyDescent="0.25">
      <c r="A3634" s="191">
        <v>3633</v>
      </c>
      <c r="B3634" s="191" t="s">
        <v>5847</v>
      </c>
      <c r="C3634" s="191" t="s">
        <v>8133</v>
      </c>
      <c r="D3634" s="191" t="s">
        <v>3160</v>
      </c>
      <c r="E3634" s="191" t="s">
        <v>3186</v>
      </c>
      <c r="F3634" s="191" t="s">
        <v>8136</v>
      </c>
      <c r="G3634" s="191">
        <v>12</v>
      </c>
    </row>
    <row r="3635" spans="1:7" x14ac:dyDescent="0.25">
      <c r="A3635" s="191">
        <v>3634</v>
      </c>
      <c r="B3635" s="191" t="s">
        <v>5847</v>
      </c>
      <c r="C3635" s="191" t="s">
        <v>8133</v>
      </c>
      <c r="D3635" s="191" t="s">
        <v>3160</v>
      </c>
      <c r="E3635" s="191" t="s">
        <v>3186</v>
      </c>
      <c r="F3635" s="191" t="s">
        <v>8136</v>
      </c>
      <c r="G3635" s="191">
        <v>12</v>
      </c>
    </row>
    <row r="3636" spans="1:7" x14ac:dyDescent="0.25">
      <c r="A3636" s="191">
        <v>3635</v>
      </c>
      <c r="B3636" s="191" t="s">
        <v>5847</v>
      </c>
      <c r="C3636" s="191" t="s">
        <v>8133</v>
      </c>
      <c r="D3636" s="191" t="s">
        <v>3160</v>
      </c>
      <c r="E3636" s="191" t="s">
        <v>3186</v>
      </c>
      <c r="F3636" s="191" t="s">
        <v>8136</v>
      </c>
      <c r="G3636" s="191">
        <v>12</v>
      </c>
    </row>
    <row r="3637" spans="1:7" x14ac:dyDescent="0.25">
      <c r="A3637" s="191">
        <v>3636</v>
      </c>
      <c r="B3637" s="191" t="s">
        <v>5847</v>
      </c>
      <c r="C3637" s="191" t="s">
        <v>8133</v>
      </c>
      <c r="D3637" s="191" t="s">
        <v>3160</v>
      </c>
      <c r="E3637" s="191" t="s">
        <v>3186</v>
      </c>
      <c r="F3637" s="191" t="s">
        <v>8136</v>
      </c>
      <c r="G3637" s="191">
        <v>12</v>
      </c>
    </row>
    <row r="3638" spans="1:7" x14ac:dyDescent="0.25">
      <c r="A3638" s="191">
        <v>3637</v>
      </c>
      <c r="B3638" s="191" t="s">
        <v>5847</v>
      </c>
      <c r="C3638" s="191" t="s">
        <v>8133</v>
      </c>
      <c r="D3638" s="191" t="s">
        <v>3160</v>
      </c>
      <c r="E3638" s="191" t="s">
        <v>3186</v>
      </c>
      <c r="F3638" s="191" t="s">
        <v>8136</v>
      </c>
      <c r="G3638" s="191">
        <v>12</v>
      </c>
    </row>
    <row r="3639" spans="1:7" x14ac:dyDescent="0.25">
      <c r="A3639" s="191">
        <v>3638</v>
      </c>
      <c r="B3639" s="191" t="s">
        <v>5847</v>
      </c>
      <c r="C3639" s="191" t="s">
        <v>8133</v>
      </c>
      <c r="D3639" s="191" t="s">
        <v>3160</v>
      </c>
      <c r="E3639" s="191" t="s">
        <v>3186</v>
      </c>
      <c r="F3639" s="191" t="s">
        <v>8136</v>
      </c>
      <c r="G3639" s="191">
        <v>12</v>
      </c>
    </row>
    <row r="3640" spans="1:7" x14ac:dyDescent="0.25">
      <c r="A3640" s="191">
        <v>3639</v>
      </c>
      <c r="B3640" s="191" t="s">
        <v>5847</v>
      </c>
      <c r="C3640" s="191" t="s">
        <v>8133</v>
      </c>
      <c r="D3640" s="191" t="s">
        <v>3160</v>
      </c>
      <c r="E3640" s="191" t="s">
        <v>3186</v>
      </c>
      <c r="F3640" s="191" t="s">
        <v>8136</v>
      </c>
      <c r="G3640" s="191">
        <v>12</v>
      </c>
    </row>
    <row r="3641" spans="1:7" x14ac:dyDescent="0.25">
      <c r="A3641" s="191">
        <v>3640</v>
      </c>
      <c r="B3641" s="191" t="s">
        <v>5847</v>
      </c>
      <c r="C3641" s="191" t="s">
        <v>8133</v>
      </c>
      <c r="D3641" s="191" t="s">
        <v>3160</v>
      </c>
      <c r="E3641" s="191" t="s">
        <v>3186</v>
      </c>
      <c r="F3641" s="191" t="s">
        <v>8136</v>
      </c>
      <c r="G3641" s="191">
        <v>12</v>
      </c>
    </row>
    <row r="3642" spans="1:7" x14ac:dyDescent="0.25">
      <c r="A3642" s="191">
        <v>3641</v>
      </c>
      <c r="B3642" s="191" t="s">
        <v>5847</v>
      </c>
      <c r="C3642" s="191" t="s">
        <v>8133</v>
      </c>
      <c r="D3642" s="191" t="s">
        <v>3160</v>
      </c>
      <c r="E3642" s="191" t="s">
        <v>3186</v>
      </c>
      <c r="F3642" s="191" t="s">
        <v>8136</v>
      </c>
      <c r="G3642" s="191">
        <v>12</v>
      </c>
    </row>
    <row r="3643" spans="1:7" x14ac:dyDescent="0.25">
      <c r="A3643" s="191">
        <v>3642</v>
      </c>
      <c r="B3643" s="191" t="s">
        <v>5847</v>
      </c>
      <c r="C3643" s="191" t="s">
        <v>8133</v>
      </c>
      <c r="D3643" s="191" t="s">
        <v>3160</v>
      </c>
      <c r="E3643" s="191" t="s">
        <v>3186</v>
      </c>
      <c r="F3643" s="191" t="s">
        <v>8136</v>
      </c>
      <c r="G3643" s="191">
        <v>12</v>
      </c>
    </row>
    <row r="3644" spans="1:7" x14ac:dyDescent="0.25">
      <c r="A3644" s="191">
        <v>3643</v>
      </c>
      <c r="B3644" s="191" t="s">
        <v>5847</v>
      </c>
      <c r="C3644" s="191" t="s">
        <v>8133</v>
      </c>
      <c r="D3644" s="191" t="s">
        <v>3160</v>
      </c>
      <c r="E3644" s="191" t="s">
        <v>3186</v>
      </c>
      <c r="F3644" s="191" t="s">
        <v>8136</v>
      </c>
      <c r="G3644" s="191">
        <v>12</v>
      </c>
    </row>
    <row r="3645" spans="1:7" x14ac:dyDescent="0.25">
      <c r="A3645" s="191">
        <v>3644</v>
      </c>
      <c r="B3645" s="191" t="s">
        <v>5847</v>
      </c>
      <c r="C3645" s="191" t="s">
        <v>8133</v>
      </c>
      <c r="D3645" s="191" t="s">
        <v>3160</v>
      </c>
      <c r="E3645" s="191" t="s">
        <v>3186</v>
      </c>
      <c r="F3645" s="191" t="s">
        <v>8136</v>
      </c>
      <c r="G3645" s="191">
        <v>12</v>
      </c>
    </row>
    <row r="3646" spans="1:7" x14ac:dyDescent="0.25">
      <c r="A3646" s="191">
        <v>3645</v>
      </c>
      <c r="B3646" s="191" t="s">
        <v>5847</v>
      </c>
      <c r="C3646" s="191" t="s">
        <v>8133</v>
      </c>
      <c r="D3646" s="191" t="s">
        <v>3160</v>
      </c>
      <c r="E3646" s="191" t="s">
        <v>3186</v>
      </c>
      <c r="F3646" s="191" t="s">
        <v>8136</v>
      </c>
      <c r="G3646" s="191">
        <v>12</v>
      </c>
    </row>
    <row r="3647" spans="1:7" x14ac:dyDescent="0.25">
      <c r="A3647" s="191">
        <v>3646</v>
      </c>
      <c r="B3647" s="191" t="s">
        <v>5847</v>
      </c>
      <c r="C3647" s="191" t="s">
        <v>8133</v>
      </c>
      <c r="D3647" s="191" t="s">
        <v>3160</v>
      </c>
      <c r="E3647" s="191" t="s">
        <v>3186</v>
      </c>
      <c r="F3647" s="191" t="s">
        <v>8136</v>
      </c>
      <c r="G3647" s="191">
        <v>12</v>
      </c>
    </row>
    <row r="3648" spans="1:7" x14ac:dyDescent="0.25">
      <c r="A3648" s="191">
        <v>3647</v>
      </c>
      <c r="B3648" s="191" t="s">
        <v>5847</v>
      </c>
      <c r="C3648" s="191" t="s">
        <v>8133</v>
      </c>
      <c r="D3648" s="191" t="s">
        <v>3160</v>
      </c>
      <c r="E3648" s="191" t="s">
        <v>3186</v>
      </c>
      <c r="F3648" s="191" t="s">
        <v>8136</v>
      </c>
      <c r="G3648" s="191">
        <v>12</v>
      </c>
    </row>
    <row r="3649" spans="1:7" x14ac:dyDescent="0.25">
      <c r="A3649" s="191">
        <v>3648</v>
      </c>
      <c r="B3649" s="191" t="s">
        <v>5847</v>
      </c>
      <c r="C3649" s="191" t="s">
        <v>8133</v>
      </c>
      <c r="D3649" s="191" t="s">
        <v>3160</v>
      </c>
      <c r="E3649" s="191" t="s">
        <v>3186</v>
      </c>
      <c r="F3649" s="191" t="s">
        <v>8136</v>
      </c>
      <c r="G3649" s="191">
        <v>12</v>
      </c>
    </row>
    <row r="3650" spans="1:7" x14ac:dyDescent="0.25">
      <c r="A3650" s="191">
        <v>3649</v>
      </c>
      <c r="B3650" s="191" t="s">
        <v>5847</v>
      </c>
      <c r="C3650" s="191" t="s">
        <v>8133</v>
      </c>
      <c r="D3650" s="191" t="s">
        <v>3160</v>
      </c>
      <c r="E3650" s="191" t="s">
        <v>3186</v>
      </c>
      <c r="F3650" s="191" t="s">
        <v>8136</v>
      </c>
      <c r="G3650" s="191">
        <v>12</v>
      </c>
    </row>
    <row r="3651" spans="1:7" x14ac:dyDescent="0.25">
      <c r="A3651" s="191">
        <v>3650</v>
      </c>
      <c r="B3651" s="191" t="s">
        <v>5847</v>
      </c>
      <c r="C3651" s="191" t="s">
        <v>8133</v>
      </c>
      <c r="D3651" s="191" t="s">
        <v>3160</v>
      </c>
      <c r="E3651" s="191" t="s">
        <v>3186</v>
      </c>
      <c r="F3651" s="191" t="s">
        <v>8136</v>
      </c>
      <c r="G3651" s="191">
        <v>12</v>
      </c>
    </row>
    <row r="3652" spans="1:7" x14ac:dyDescent="0.25">
      <c r="A3652" s="191">
        <v>3651</v>
      </c>
      <c r="B3652" s="191" t="s">
        <v>5847</v>
      </c>
      <c r="C3652" s="191" t="s">
        <v>8133</v>
      </c>
      <c r="D3652" s="191" t="s">
        <v>3160</v>
      </c>
      <c r="E3652" s="191" t="s">
        <v>3186</v>
      </c>
      <c r="F3652" s="191" t="s">
        <v>8136</v>
      </c>
      <c r="G3652" s="191">
        <v>12</v>
      </c>
    </row>
    <row r="3653" spans="1:7" x14ac:dyDescent="0.25">
      <c r="A3653" s="191">
        <v>3652</v>
      </c>
      <c r="B3653" s="191" t="s">
        <v>5847</v>
      </c>
      <c r="C3653" s="191" t="s">
        <v>8133</v>
      </c>
      <c r="D3653" s="191" t="s">
        <v>3160</v>
      </c>
      <c r="E3653" s="191" t="s">
        <v>3186</v>
      </c>
      <c r="F3653" s="191" t="s">
        <v>8136</v>
      </c>
      <c r="G3653" s="191">
        <v>12</v>
      </c>
    </row>
    <row r="3654" spans="1:7" x14ac:dyDescent="0.25">
      <c r="A3654" s="191">
        <v>3653</v>
      </c>
      <c r="B3654" s="191" t="s">
        <v>5847</v>
      </c>
      <c r="C3654" s="191" t="s">
        <v>8133</v>
      </c>
      <c r="D3654" s="191" t="s">
        <v>3160</v>
      </c>
      <c r="E3654" s="191" t="s">
        <v>3186</v>
      </c>
      <c r="F3654" s="191" t="s">
        <v>8136</v>
      </c>
      <c r="G3654" s="191">
        <v>12</v>
      </c>
    </row>
    <row r="3655" spans="1:7" x14ac:dyDescent="0.25">
      <c r="A3655" s="191">
        <v>3654</v>
      </c>
      <c r="B3655" s="191" t="s">
        <v>5847</v>
      </c>
      <c r="C3655" s="191" t="s">
        <v>8133</v>
      </c>
      <c r="D3655" s="191" t="s">
        <v>3160</v>
      </c>
      <c r="E3655" s="191" t="s">
        <v>3186</v>
      </c>
      <c r="F3655" s="191" t="s">
        <v>8136</v>
      </c>
      <c r="G3655" s="191">
        <v>12</v>
      </c>
    </row>
    <row r="3656" spans="1:7" x14ac:dyDescent="0.25">
      <c r="A3656" s="191">
        <v>3655</v>
      </c>
      <c r="B3656" s="191" t="s">
        <v>5847</v>
      </c>
      <c r="C3656" s="191" t="s">
        <v>8133</v>
      </c>
      <c r="D3656" s="191" t="s">
        <v>3160</v>
      </c>
      <c r="E3656" s="191" t="s">
        <v>3186</v>
      </c>
      <c r="F3656" s="191" t="s">
        <v>8136</v>
      </c>
      <c r="G3656" s="191">
        <v>12</v>
      </c>
    </row>
    <row r="3657" spans="1:7" x14ac:dyDescent="0.25">
      <c r="A3657" s="191">
        <v>3656</v>
      </c>
      <c r="B3657" s="191" t="s">
        <v>5847</v>
      </c>
      <c r="C3657" s="191" t="s">
        <v>8133</v>
      </c>
      <c r="D3657" s="191" t="s">
        <v>3160</v>
      </c>
      <c r="E3657" s="191" t="s">
        <v>3186</v>
      </c>
      <c r="F3657" s="191" t="s">
        <v>8136</v>
      </c>
      <c r="G3657" s="191">
        <v>12</v>
      </c>
    </row>
    <row r="3658" spans="1:7" x14ac:dyDescent="0.25">
      <c r="A3658" s="191">
        <v>3657</v>
      </c>
      <c r="B3658" s="191" t="s">
        <v>5847</v>
      </c>
      <c r="C3658" s="191" t="s">
        <v>8133</v>
      </c>
      <c r="D3658" s="191" t="s">
        <v>3160</v>
      </c>
      <c r="E3658" s="191" t="s">
        <v>3186</v>
      </c>
      <c r="F3658" s="191" t="s">
        <v>8136</v>
      </c>
      <c r="G3658" s="191">
        <v>12</v>
      </c>
    </row>
    <row r="3659" spans="1:7" x14ac:dyDescent="0.25">
      <c r="A3659" s="191">
        <v>3658</v>
      </c>
      <c r="B3659" s="191" t="s">
        <v>5847</v>
      </c>
      <c r="C3659" s="191" t="s">
        <v>8133</v>
      </c>
      <c r="D3659" s="191" t="s">
        <v>3160</v>
      </c>
      <c r="E3659" s="191" t="s">
        <v>3186</v>
      </c>
      <c r="F3659" s="191" t="s">
        <v>8136</v>
      </c>
      <c r="G3659" s="191">
        <v>12</v>
      </c>
    </row>
    <row r="3660" spans="1:7" x14ac:dyDescent="0.25">
      <c r="A3660" s="191">
        <v>3659</v>
      </c>
      <c r="B3660" s="191" t="s">
        <v>5847</v>
      </c>
      <c r="C3660" s="191" t="s">
        <v>8133</v>
      </c>
      <c r="D3660" s="191" t="s">
        <v>3160</v>
      </c>
      <c r="E3660" s="191" t="s">
        <v>3186</v>
      </c>
      <c r="F3660" s="191" t="s">
        <v>8136</v>
      </c>
      <c r="G3660" s="191">
        <v>12</v>
      </c>
    </row>
    <row r="3661" spans="1:7" x14ac:dyDescent="0.25">
      <c r="A3661" s="191">
        <v>3660</v>
      </c>
      <c r="B3661" s="191" t="s">
        <v>5847</v>
      </c>
      <c r="C3661" s="191" t="s">
        <v>8133</v>
      </c>
      <c r="D3661" s="191" t="s">
        <v>3160</v>
      </c>
      <c r="E3661" s="191" t="s">
        <v>3186</v>
      </c>
      <c r="F3661" s="191" t="s">
        <v>8136</v>
      </c>
      <c r="G3661" s="191">
        <v>12</v>
      </c>
    </row>
    <row r="3662" spans="1:7" x14ac:dyDescent="0.25">
      <c r="A3662" s="191">
        <v>3661</v>
      </c>
      <c r="B3662" s="191" t="s">
        <v>5847</v>
      </c>
      <c r="C3662" s="191" t="s">
        <v>8133</v>
      </c>
      <c r="D3662" s="191" t="s">
        <v>3160</v>
      </c>
      <c r="E3662" s="191" t="s">
        <v>3186</v>
      </c>
      <c r="F3662" s="191" t="s">
        <v>8136</v>
      </c>
      <c r="G3662" s="191">
        <v>12</v>
      </c>
    </row>
    <row r="3663" spans="1:7" x14ac:dyDescent="0.25">
      <c r="A3663" s="191">
        <v>3662</v>
      </c>
      <c r="B3663" s="191" t="s">
        <v>5847</v>
      </c>
      <c r="C3663" s="191" t="s">
        <v>8133</v>
      </c>
      <c r="D3663" s="191" t="s">
        <v>3160</v>
      </c>
      <c r="E3663" s="191" t="s">
        <v>3186</v>
      </c>
      <c r="F3663" s="191" t="s">
        <v>8136</v>
      </c>
      <c r="G3663" s="191">
        <v>12</v>
      </c>
    </row>
    <row r="3664" spans="1:7" x14ac:dyDescent="0.25">
      <c r="A3664" s="191">
        <v>3663</v>
      </c>
      <c r="B3664" s="191" t="s">
        <v>5847</v>
      </c>
      <c r="C3664" s="191" t="s">
        <v>8133</v>
      </c>
      <c r="D3664" s="191" t="s">
        <v>3160</v>
      </c>
      <c r="E3664" s="191" t="s">
        <v>3186</v>
      </c>
      <c r="F3664" s="191" t="s">
        <v>8136</v>
      </c>
      <c r="G3664" s="191">
        <v>12</v>
      </c>
    </row>
    <row r="3665" spans="1:7" x14ac:dyDescent="0.25">
      <c r="A3665" s="191">
        <v>3664</v>
      </c>
      <c r="B3665" s="191" t="s">
        <v>5847</v>
      </c>
      <c r="C3665" s="191" t="s">
        <v>8133</v>
      </c>
      <c r="D3665" s="191" t="s">
        <v>3160</v>
      </c>
      <c r="E3665" s="191" t="s">
        <v>3186</v>
      </c>
      <c r="F3665" s="191" t="s">
        <v>8136</v>
      </c>
      <c r="G3665" s="191">
        <v>12</v>
      </c>
    </row>
    <row r="3666" spans="1:7" x14ac:dyDescent="0.25">
      <c r="A3666" s="191">
        <v>3665</v>
      </c>
      <c r="B3666" s="191" t="s">
        <v>5847</v>
      </c>
      <c r="C3666" s="191" t="s">
        <v>8133</v>
      </c>
      <c r="D3666" s="191" t="s">
        <v>3160</v>
      </c>
      <c r="E3666" s="191" t="s">
        <v>3186</v>
      </c>
      <c r="F3666" s="191" t="s">
        <v>8136</v>
      </c>
      <c r="G3666" s="191">
        <v>12</v>
      </c>
    </row>
    <row r="3667" spans="1:7" x14ac:dyDescent="0.25">
      <c r="A3667" s="191">
        <v>3666</v>
      </c>
      <c r="B3667" s="191" t="s">
        <v>5847</v>
      </c>
      <c r="C3667" s="191" t="s">
        <v>8133</v>
      </c>
      <c r="D3667" s="191" t="s">
        <v>3160</v>
      </c>
      <c r="E3667" s="191" t="s">
        <v>3186</v>
      </c>
      <c r="F3667" s="191" t="s">
        <v>8136</v>
      </c>
      <c r="G3667" s="191">
        <v>12</v>
      </c>
    </row>
    <row r="3668" spans="1:7" x14ac:dyDescent="0.25">
      <c r="A3668" s="191">
        <v>3667</v>
      </c>
      <c r="B3668" s="191" t="s">
        <v>5847</v>
      </c>
      <c r="C3668" s="191" t="s">
        <v>8133</v>
      </c>
      <c r="D3668" s="191" t="s">
        <v>3160</v>
      </c>
      <c r="E3668" s="191" t="s">
        <v>3186</v>
      </c>
      <c r="F3668" s="191" t="s">
        <v>8136</v>
      </c>
      <c r="G3668" s="191">
        <v>12</v>
      </c>
    </row>
    <row r="3669" spans="1:7" x14ac:dyDescent="0.25">
      <c r="A3669" s="191">
        <v>3668</v>
      </c>
      <c r="B3669" s="191" t="s">
        <v>5847</v>
      </c>
      <c r="C3669" s="191" t="s">
        <v>8133</v>
      </c>
      <c r="D3669" s="191" t="s">
        <v>3160</v>
      </c>
      <c r="E3669" s="191" t="s">
        <v>3186</v>
      </c>
      <c r="F3669" s="191" t="s">
        <v>8136</v>
      </c>
      <c r="G3669" s="191">
        <v>12</v>
      </c>
    </row>
    <row r="3670" spans="1:7" x14ac:dyDescent="0.25">
      <c r="A3670" s="191">
        <v>3669</v>
      </c>
      <c r="B3670" s="191" t="s">
        <v>5847</v>
      </c>
      <c r="C3670" s="191" t="s">
        <v>8133</v>
      </c>
      <c r="D3670" s="191" t="s">
        <v>3160</v>
      </c>
      <c r="E3670" s="191" t="s">
        <v>3186</v>
      </c>
      <c r="F3670" s="191" t="s">
        <v>8136</v>
      </c>
      <c r="G3670" s="191">
        <v>12</v>
      </c>
    </row>
    <row r="3671" spans="1:7" x14ac:dyDescent="0.25">
      <c r="A3671" s="191">
        <v>3670</v>
      </c>
      <c r="B3671" s="191" t="s">
        <v>5847</v>
      </c>
      <c r="C3671" s="191" t="s">
        <v>8133</v>
      </c>
      <c r="D3671" s="191" t="s">
        <v>3160</v>
      </c>
      <c r="E3671" s="191" t="s">
        <v>3186</v>
      </c>
      <c r="F3671" s="191" t="s">
        <v>8136</v>
      </c>
      <c r="G3671" s="191">
        <v>12</v>
      </c>
    </row>
    <row r="3672" spans="1:7" x14ac:dyDescent="0.25">
      <c r="A3672" s="191">
        <v>3671</v>
      </c>
      <c r="B3672" s="191" t="s">
        <v>5847</v>
      </c>
      <c r="C3672" s="191" t="s">
        <v>8133</v>
      </c>
      <c r="D3672" s="191" t="s">
        <v>3160</v>
      </c>
      <c r="E3672" s="191" t="s">
        <v>3186</v>
      </c>
      <c r="F3672" s="191" t="s">
        <v>8136</v>
      </c>
      <c r="G3672" s="191">
        <v>12</v>
      </c>
    </row>
    <row r="3673" spans="1:7" x14ac:dyDescent="0.25">
      <c r="A3673" s="191">
        <v>3672</v>
      </c>
      <c r="B3673" s="191" t="s">
        <v>5847</v>
      </c>
      <c r="C3673" s="191" t="s">
        <v>8133</v>
      </c>
      <c r="D3673" s="191" t="s">
        <v>3160</v>
      </c>
      <c r="E3673" s="191" t="s">
        <v>3186</v>
      </c>
      <c r="F3673" s="191" t="s">
        <v>8136</v>
      </c>
      <c r="G3673" s="191">
        <v>12</v>
      </c>
    </row>
    <row r="3674" spans="1:7" x14ac:dyDescent="0.25">
      <c r="A3674" s="191">
        <v>3673</v>
      </c>
      <c r="B3674" s="191" t="s">
        <v>5847</v>
      </c>
      <c r="C3674" s="191" t="s">
        <v>8133</v>
      </c>
      <c r="D3674" s="191" t="s">
        <v>3160</v>
      </c>
      <c r="E3674" s="191" t="s">
        <v>3186</v>
      </c>
      <c r="F3674" s="191" t="s">
        <v>8136</v>
      </c>
      <c r="G3674" s="191">
        <v>12</v>
      </c>
    </row>
    <row r="3675" spans="1:7" x14ac:dyDescent="0.25">
      <c r="A3675" s="191">
        <v>3674</v>
      </c>
      <c r="B3675" s="191" t="s">
        <v>5847</v>
      </c>
      <c r="C3675" s="191" t="s">
        <v>8133</v>
      </c>
      <c r="D3675" s="191" t="s">
        <v>3160</v>
      </c>
      <c r="E3675" s="191" t="s">
        <v>3186</v>
      </c>
      <c r="F3675" s="191" t="s">
        <v>8136</v>
      </c>
      <c r="G3675" s="191">
        <v>12</v>
      </c>
    </row>
    <row r="3676" spans="1:7" x14ac:dyDescent="0.25">
      <c r="A3676" s="191">
        <v>3675</v>
      </c>
      <c r="B3676" s="191" t="s">
        <v>5847</v>
      </c>
      <c r="C3676" s="191" t="s">
        <v>8133</v>
      </c>
      <c r="D3676" s="191" t="s">
        <v>3160</v>
      </c>
      <c r="E3676" s="191" t="s">
        <v>3186</v>
      </c>
      <c r="F3676" s="191" t="s">
        <v>8136</v>
      </c>
      <c r="G3676" s="191">
        <v>12</v>
      </c>
    </row>
    <row r="3677" spans="1:7" x14ac:dyDescent="0.25">
      <c r="A3677" s="191">
        <v>3676</v>
      </c>
      <c r="B3677" s="191" t="s">
        <v>5847</v>
      </c>
      <c r="C3677" s="191" t="s">
        <v>8133</v>
      </c>
      <c r="D3677" s="191" t="s">
        <v>3160</v>
      </c>
      <c r="E3677" s="191" t="s">
        <v>3186</v>
      </c>
      <c r="F3677" s="191" t="s">
        <v>8136</v>
      </c>
      <c r="G3677" s="191">
        <v>12</v>
      </c>
    </row>
    <row r="3678" spans="1:7" x14ac:dyDescent="0.25">
      <c r="A3678" s="191">
        <v>3677</v>
      </c>
      <c r="B3678" s="191" t="s">
        <v>5847</v>
      </c>
      <c r="C3678" s="191" t="s">
        <v>8133</v>
      </c>
      <c r="D3678" s="191" t="s">
        <v>3160</v>
      </c>
      <c r="E3678" s="191" t="s">
        <v>3186</v>
      </c>
      <c r="F3678" s="191" t="s">
        <v>8136</v>
      </c>
      <c r="G3678" s="191">
        <v>12</v>
      </c>
    </row>
    <row r="3679" spans="1:7" x14ac:dyDescent="0.25">
      <c r="A3679" s="191">
        <v>3678</v>
      </c>
      <c r="B3679" s="191" t="s">
        <v>5847</v>
      </c>
      <c r="C3679" s="191" t="s">
        <v>8133</v>
      </c>
      <c r="D3679" s="191" t="s">
        <v>3160</v>
      </c>
      <c r="E3679" s="191" t="s">
        <v>3186</v>
      </c>
      <c r="F3679" s="191" t="s">
        <v>8136</v>
      </c>
      <c r="G3679" s="191">
        <v>12</v>
      </c>
    </row>
    <row r="3680" spans="1:7" x14ac:dyDescent="0.25">
      <c r="A3680" s="191">
        <v>3679</v>
      </c>
      <c r="B3680" s="191" t="s">
        <v>5847</v>
      </c>
      <c r="C3680" s="191" t="s">
        <v>8133</v>
      </c>
      <c r="D3680" s="191" t="s">
        <v>3160</v>
      </c>
      <c r="E3680" s="191" t="s">
        <v>3186</v>
      </c>
      <c r="F3680" s="191" t="s">
        <v>8136</v>
      </c>
      <c r="G3680" s="191">
        <v>12</v>
      </c>
    </row>
    <row r="3681" spans="1:7" x14ac:dyDescent="0.25">
      <c r="A3681" s="191">
        <v>3680</v>
      </c>
      <c r="B3681" s="191" t="s">
        <v>5847</v>
      </c>
      <c r="C3681" s="191" t="s">
        <v>8133</v>
      </c>
      <c r="D3681" s="191" t="s">
        <v>3160</v>
      </c>
      <c r="E3681" s="191" t="s">
        <v>3186</v>
      </c>
      <c r="F3681" s="191" t="s">
        <v>8136</v>
      </c>
      <c r="G3681" s="191">
        <v>12</v>
      </c>
    </row>
    <row r="3682" spans="1:7" x14ac:dyDescent="0.25">
      <c r="A3682" s="191">
        <v>3681</v>
      </c>
      <c r="B3682" s="191" t="s">
        <v>5847</v>
      </c>
      <c r="C3682" s="191" t="s">
        <v>8133</v>
      </c>
      <c r="D3682" s="191" t="s">
        <v>3160</v>
      </c>
      <c r="E3682" s="191" t="s">
        <v>3186</v>
      </c>
      <c r="F3682" s="191" t="s">
        <v>8136</v>
      </c>
      <c r="G3682" s="191">
        <v>12</v>
      </c>
    </row>
    <row r="3683" spans="1:7" x14ac:dyDescent="0.25">
      <c r="A3683" s="191">
        <v>3682</v>
      </c>
      <c r="B3683" s="191" t="s">
        <v>5847</v>
      </c>
      <c r="C3683" s="191" t="s">
        <v>8133</v>
      </c>
      <c r="D3683" s="191" t="s">
        <v>3160</v>
      </c>
      <c r="E3683" s="191" t="s">
        <v>3186</v>
      </c>
      <c r="F3683" s="191" t="s">
        <v>8136</v>
      </c>
      <c r="G3683" s="191">
        <v>12</v>
      </c>
    </row>
    <row r="3684" spans="1:7" x14ac:dyDescent="0.25">
      <c r="A3684" s="191">
        <v>3683</v>
      </c>
      <c r="B3684" s="191" t="s">
        <v>5847</v>
      </c>
      <c r="C3684" s="191" t="s">
        <v>8133</v>
      </c>
      <c r="D3684" s="191" t="s">
        <v>3160</v>
      </c>
      <c r="E3684" s="191" t="s">
        <v>3186</v>
      </c>
      <c r="F3684" s="191" t="s">
        <v>8136</v>
      </c>
      <c r="G3684" s="191">
        <v>12</v>
      </c>
    </row>
    <row r="3685" spans="1:7" x14ac:dyDescent="0.25">
      <c r="A3685" s="191">
        <v>3684</v>
      </c>
      <c r="B3685" s="191" t="s">
        <v>5847</v>
      </c>
      <c r="C3685" s="191" t="s">
        <v>8133</v>
      </c>
      <c r="D3685" s="191" t="s">
        <v>3160</v>
      </c>
      <c r="E3685" s="191" t="s">
        <v>3186</v>
      </c>
      <c r="F3685" s="191" t="s">
        <v>8136</v>
      </c>
      <c r="G3685" s="191">
        <v>12</v>
      </c>
    </row>
    <row r="3686" spans="1:7" x14ac:dyDescent="0.25">
      <c r="A3686" s="191">
        <v>3685</v>
      </c>
      <c r="B3686" s="191" t="s">
        <v>5847</v>
      </c>
      <c r="C3686" s="191" t="s">
        <v>8133</v>
      </c>
      <c r="D3686" s="191" t="s">
        <v>3160</v>
      </c>
      <c r="E3686" s="191" t="s">
        <v>3186</v>
      </c>
      <c r="F3686" s="191" t="s">
        <v>8136</v>
      </c>
      <c r="G3686" s="191">
        <v>12</v>
      </c>
    </row>
    <row r="3687" spans="1:7" x14ac:dyDescent="0.25">
      <c r="A3687" s="191">
        <v>3686</v>
      </c>
      <c r="B3687" s="191" t="s">
        <v>5847</v>
      </c>
      <c r="C3687" s="191" t="s">
        <v>8133</v>
      </c>
      <c r="D3687" s="191" t="s">
        <v>3160</v>
      </c>
      <c r="E3687" s="191" t="s">
        <v>3186</v>
      </c>
      <c r="F3687" s="191" t="s">
        <v>8136</v>
      </c>
      <c r="G3687" s="191">
        <v>12</v>
      </c>
    </row>
    <row r="3688" spans="1:7" x14ac:dyDescent="0.25">
      <c r="A3688" s="191">
        <v>3687</v>
      </c>
      <c r="B3688" s="191" t="s">
        <v>5847</v>
      </c>
      <c r="C3688" s="191" t="s">
        <v>8133</v>
      </c>
      <c r="D3688" s="191" t="s">
        <v>3160</v>
      </c>
      <c r="E3688" s="191" t="s">
        <v>3186</v>
      </c>
      <c r="F3688" s="191" t="s">
        <v>8136</v>
      </c>
      <c r="G3688" s="191">
        <v>12</v>
      </c>
    </row>
    <row r="3689" spans="1:7" x14ac:dyDescent="0.25">
      <c r="A3689" s="191">
        <v>3688</v>
      </c>
      <c r="B3689" s="191" t="s">
        <v>5847</v>
      </c>
      <c r="C3689" s="191" t="s">
        <v>8133</v>
      </c>
      <c r="D3689" s="191" t="s">
        <v>3160</v>
      </c>
      <c r="E3689" s="191" t="s">
        <v>3186</v>
      </c>
      <c r="F3689" s="191" t="s">
        <v>8136</v>
      </c>
      <c r="G3689" s="191">
        <v>12</v>
      </c>
    </row>
    <row r="3690" spans="1:7" x14ac:dyDescent="0.25">
      <c r="A3690" s="191">
        <v>3689</v>
      </c>
      <c r="B3690" s="191" t="s">
        <v>5847</v>
      </c>
      <c r="C3690" s="191" t="s">
        <v>8133</v>
      </c>
      <c r="D3690" s="191" t="s">
        <v>3160</v>
      </c>
      <c r="E3690" s="191" t="s">
        <v>3186</v>
      </c>
      <c r="F3690" s="191" t="s">
        <v>8136</v>
      </c>
      <c r="G3690" s="191">
        <v>12</v>
      </c>
    </row>
    <row r="3691" spans="1:7" x14ac:dyDescent="0.25">
      <c r="A3691" s="191">
        <v>3690</v>
      </c>
      <c r="B3691" s="191" t="s">
        <v>5847</v>
      </c>
      <c r="C3691" s="191" t="s">
        <v>8133</v>
      </c>
      <c r="D3691" s="191" t="s">
        <v>3160</v>
      </c>
      <c r="E3691" s="191" t="s">
        <v>3186</v>
      </c>
      <c r="F3691" s="191" t="s">
        <v>8136</v>
      </c>
      <c r="G3691" s="191">
        <v>12</v>
      </c>
    </row>
    <row r="3692" spans="1:7" x14ac:dyDescent="0.25">
      <c r="A3692" s="191">
        <v>3691</v>
      </c>
      <c r="B3692" s="191" t="s">
        <v>5847</v>
      </c>
      <c r="C3692" s="191" t="s">
        <v>8133</v>
      </c>
      <c r="D3692" s="191" t="s">
        <v>3160</v>
      </c>
      <c r="E3692" s="191" t="s">
        <v>3186</v>
      </c>
      <c r="F3692" s="191" t="s">
        <v>8136</v>
      </c>
      <c r="G3692" s="191">
        <v>12</v>
      </c>
    </row>
    <row r="3693" spans="1:7" x14ac:dyDescent="0.25">
      <c r="A3693" s="191">
        <v>3692</v>
      </c>
      <c r="B3693" s="191" t="s">
        <v>5847</v>
      </c>
      <c r="C3693" s="191" t="s">
        <v>8133</v>
      </c>
      <c r="D3693" s="191" t="s">
        <v>3160</v>
      </c>
      <c r="E3693" s="191" t="s">
        <v>3186</v>
      </c>
      <c r="F3693" s="191" t="s">
        <v>8136</v>
      </c>
      <c r="G3693" s="191">
        <v>12</v>
      </c>
    </row>
    <row r="3694" spans="1:7" x14ac:dyDescent="0.25">
      <c r="A3694" s="191">
        <v>3693</v>
      </c>
      <c r="B3694" s="191" t="s">
        <v>5847</v>
      </c>
      <c r="C3694" s="191" t="s">
        <v>8133</v>
      </c>
      <c r="D3694" s="191" t="s">
        <v>3160</v>
      </c>
      <c r="E3694" s="191" t="s">
        <v>3186</v>
      </c>
      <c r="F3694" s="191" t="s">
        <v>8136</v>
      </c>
      <c r="G3694" s="191">
        <v>12</v>
      </c>
    </row>
    <row r="3695" spans="1:7" x14ac:dyDescent="0.25">
      <c r="A3695" s="191">
        <v>3694</v>
      </c>
      <c r="B3695" s="191" t="s">
        <v>5847</v>
      </c>
      <c r="C3695" s="191" t="s">
        <v>8133</v>
      </c>
      <c r="D3695" s="191" t="s">
        <v>3160</v>
      </c>
      <c r="E3695" s="191" t="s">
        <v>3186</v>
      </c>
      <c r="F3695" s="191" t="s">
        <v>8136</v>
      </c>
      <c r="G3695" s="191">
        <v>12</v>
      </c>
    </row>
    <row r="3696" spans="1:7" x14ac:dyDescent="0.25">
      <c r="A3696" s="191">
        <v>3695</v>
      </c>
      <c r="B3696" s="191" t="s">
        <v>5847</v>
      </c>
      <c r="C3696" s="191" t="s">
        <v>8133</v>
      </c>
      <c r="D3696" s="191" t="s">
        <v>3160</v>
      </c>
      <c r="E3696" s="191" t="s">
        <v>3186</v>
      </c>
      <c r="F3696" s="191" t="s">
        <v>8136</v>
      </c>
      <c r="G3696" s="191">
        <v>12</v>
      </c>
    </row>
    <row r="3697" spans="1:7" x14ac:dyDescent="0.25">
      <c r="A3697" s="191">
        <v>3696</v>
      </c>
      <c r="B3697" s="191" t="s">
        <v>5847</v>
      </c>
      <c r="C3697" s="191" t="s">
        <v>8133</v>
      </c>
      <c r="D3697" s="191" t="s">
        <v>3160</v>
      </c>
      <c r="E3697" s="191" t="s">
        <v>3186</v>
      </c>
      <c r="F3697" s="191" t="s">
        <v>8136</v>
      </c>
      <c r="G3697" s="191">
        <v>12</v>
      </c>
    </row>
    <row r="3698" spans="1:7" x14ac:dyDescent="0.25">
      <c r="A3698" s="191">
        <v>3697</v>
      </c>
      <c r="B3698" s="191" t="s">
        <v>5847</v>
      </c>
      <c r="C3698" s="191" t="s">
        <v>8133</v>
      </c>
      <c r="D3698" s="191" t="s">
        <v>3160</v>
      </c>
      <c r="E3698" s="191" t="s">
        <v>3186</v>
      </c>
      <c r="F3698" s="191" t="s">
        <v>8136</v>
      </c>
      <c r="G3698" s="191">
        <v>12</v>
      </c>
    </row>
    <row r="3699" spans="1:7" x14ac:dyDescent="0.25">
      <c r="A3699" s="191">
        <v>3698</v>
      </c>
      <c r="B3699" s="191" t="s">
        <v>5847</v>
      </c>
      <c r="C3699" s="191" t="s">
        <v>8133</v>
      </c>
      <c r="D3699" s="191" t="s">
        <v>3160</v>
      </c>
      <c r="E3699" s="191" t="s">
        <v>3186</v>
      </c>
      <c r="F3699" s="191" t="s">
        <v>8136</v>
      </c>
      <c r="G3699" s="191">
        <v>12</v>
      </c>
    </row>
    <row r="3700" spans="1:7" x14ac:dyDescent="0.25">
      <c r="A3700" s="191">
        <v>3699</v>
      </c>
      <c r="B3700" s="191" t="s">
        <v>5847</v>
      </c>
      <c r="C3700" s="191" t="s">
        <v>8133</v>
      </c>
      <c r="D3700" s="191" t="s">
        <v>3160</v>
      </c>
      <c r="E3700" s="191" t="s">
        <v>3186</v>
      </c>
      <c r="F3700" s="191" t="s">
        <v>8136</v>
      </c>
      <c r="G3700" s="191">
        <v>12</v>
      </c>
    </row>
    <row r="3701" spans="1:7" x14ac:dyDescent="0.25">
      <c r="A3701" s="191">
        <v>3700</v>
      </c>
      <c r="B3701" s="191" t="s">
        <v>5847</v>
      </c>
      <c r="C3701" s="191" t="s">
        <v>8133</v>
      </c>
      <c r="D3701" s="191" t="s">
        <v>3160</v>
      </c>
      <c r="E3701" s="191" t="s">
        <v>3186</v>
      </c>
      <c r="F3701" s="191" t="s">
        <v>8136</v>
      </c>
      <c r="G3701" s="191">
        <v>12</v>
      </c>
    </row>
    <row r="3702" spans="1:7" x14ac:dyDescent="0.25">
      <c r="A3702" s="191">
        <v>3701</v>
      </c>
      <c r="B3702" s="191" t="s">
        <v>5847</v>
      </c>
      <c r="C3702" s="191" t="s">
        <v>8133</v>
      </c>
      <c r="D3702" s="191" t="s">
        <v>3160</v>
      </c>
      <c r="E3702" s="191" t="s">
        <v>3186</v>
      </c>
      <c r="F3702" s="191" t="s">
        <v>8136</v>
      </c>
      <c r="G3702" s="191">
        <v>12</v>
      </c>
    </row>
    <row r="3703" spans="1:7" x14ac:dyDescent="0.25">
      <c r="A3703" s="191">
        <v>3702</v>
      </c>
      <c r="B3703" s="191" t="s">
        <v>5847</v>
      </c>
      <c r="C3703" s="191" t="s">
        <v>8133</v>
      </c>
      <c r="D3703" s="191" t="s">
        <v>3160</v>
      </c>
      <c r="E3703" s="191" t="s">
        <v>3186</v>
      </c>
      <c r="F3703" s="191" t="s">
        <v>8136</v>
      </c>
      <c r="G3703" s="191">
        <v>12</v>
      </c>
    </row>
    <row r="3704" spans="1:7" x14ac:dyDescent="0.25">
      <c r="A3704" s="191">
        <v>3703</v>
      </c>
      <c r="B3704" s="191" t="s">
        <v>5847</v>
      </c>
      <c r="C3704" s="191" t="s">
        <v>8133</v>
      </c>
      <c r="D3704" s="191" t="s">
        <v>3160</v>
      </c>
      <c r="E3704" s="191" t="s">
        <v>3186</v>
      </c>
      <c r="F3704" s="191" t="s">
        <v>8136</v>
      </c>
      <c r="G3704" s="191">
        <v>12</v>
      </c>
    </row>
    <row r="3705" spans="1:7" x14ac:dyDescent="0.25">
      <c r="A3705" s="191">
        <v>3704</v>
      </c>
      <c r="B3705" s="191" t="s">
        <v>5847</v>
      </c>
      <c r="C3705" s="191" t="s">
        <v>8133</v>
      </c>
      <c r="D3705" s="191" t="s">
        <v>3160</v>
      </c>
      <c r="E3705" s="191" t="s">
        <v>3186</v>
      </c>
      <c r="F3705" s="191" t="s">
        <v>8136</v>
      </c>
      <c r="G3705" s="191">
        <v>12</v>
      </c>
    </row>
    <row r="3706" spans="1:7" x14ac:dyDescent="0.25">
      <c r="A3706" s="191">
        <v>3705</v>
      </c>
      <c r="B3706" s="191" t="s">
        <v>5847</v>
      </c>
      <c r="C3706" s="191" t="s">
        <v>8133</v>
      </c>
      <c r="D3706" s="191" t="s">
        <v>3160</v>
      </c>
      <c r="E3706" s="191" t="s">
        <v>3186</v>
      </c>
      <c r="F3706" s="191" t="s">
        <v>8136</v>
      </c>
      <c r="G3706" s="191">
        <v>12</v>
      </c>
    </row>
    <row r="3707" spans="1:7" x14ac:dyDescent="0.25">
      <c r="A3707" s="191">
        <v>3706</v>
      </c>
      <c r="B3707" s="191" t="s">
        <v>5847</v>
      </c>
      <c r="C3707" s="191" t="s">
        <v>8133</v>
      </c>
      <c r="D3707" s="191" t="s">
        <v>3160</v>
      </c>
      <c r="E3707" s="191" t="s">
        <v>3186</v>
      </c>
      <c r="F3707" s="191" t="s">
        <v>8136</v>
      </c>
      <c r="G3707" s="191">
        <v>12</v>
      </c>
    </row>
    <row r="3708" spans="1:7" x14ac:dyDescent="0.25">
      <c r="A3708" s="191">
        <v>3707</v>
      </c>
      <c r="B3708" s="191" t="s">
        <v>5847</v>
      </c>
      <c r="C3708" s="191" t="s">
        <v>8133</v>
      </c>
      <c r="D3708" s="191" t="s">
        <v>3160</v>
      </c>
      <c r="E3708" s="191" t="s">
        <v>3186</v>
      </c>
      <c r="F3708" s="191" t="s">
        <v>8136</v>
      </c>
      <c r="G3708" s="191">
        <v>12</v>
      </c>
    </row>
    <row r="3709" spans="1:7" x14ac:dyDescent="0.25">
      <c r="A3709" s="191">
        <v>3708</v>
      </c>
      <c r="B3709" s="191" t="s">
        <v>5847</v>
      </c>
      <c r="C3709" s="191" t="s">
        <v>8133</v>
      </c>
      <c r="D3709" s="191" t="s">
        <v>3160</v>
      </c>
      <c r="E3709" s="191" t="s">
        <v>3186</v>
      </c>
      <c r="F3709" s="191" t="s">
        <v>8136</v>
      </c>
      <c r="G3709" s="191">
        <v>12</v>
      </c>
    </row>
    <row r="3710" spans="1:7" x14ac:dyDescent="0.25">
      <c r="A3710" s="191">
        <v>3709</v>
      </c>
      <c r="B3710" s="191" t="s">
        <v>5847</v>
      </c>
      <c r="C3710" s="191" t="s">
        <v>8133</v>
      </c>
      <c r="D3710" s="191" t="s">
        <v>3160</v>
      </c>
      <c r="E3710" s="191" t="s">
        <v>3186</v>
      </c>
      <c r="F3710" s="191" t="s">
        <v>8136</v>
      </c>
      <c r="G3710" s="191">
        <v>12</v>
      </c>
    </row>
    <row r="3711" spans="1:7" x14ac:dyDescent="0.25">
      <c r="A3711" s="191">
        <v>3710</v>
      </c>
      <c r="B3711" s="191" t="s">
        <v>5847</v>
      </c>
      <c r="C3711" s="191" t="s">
        <v>8133</v>
      </c>
      <c r="D3711" s="191" t="s">
        <v>3160</v>
      </c>
      <c r="E3711" s="191" t="s">
        <v>3186</v>
      </c>
      <c r="F3711" s="191" t="s">
        <v>8136</v>
      </c>
      <c r="G3711" s="191">
        <v>12</v>
      </c>
    </row>
    <row r="3712" spans="1:7" x14ac:dyDescent="0.25">
      <c r="A3712" s="191">
        <v>3711</v>
      </c>
      <c r="B3712" s="191" t="s">
        <v>5847</v>
      </c>
      <c r="C3712" s="191" t="s">
        <v>8133</v>
      </c>
      <c r="D3712" s="191" t="s">
        <v>3160</v>
      </c>
      <c r="E3712" s="191" t="s">
        <v>3186</v>
      </c>
      <c r="F3712" s="191" t="s">
        <v>8136</v>
      </c>
      <c r="G3712" s="191">
        <v>12</v>
      </c>
    </row>
    <row r="3713" spans="1:7" x14ac:dyDescent="0.25">
      <c r="A3713" s="191">
        <v>3712</v>
      </c>
      <c r="B3713" s="191" t="s">
        <v>5847</v>
      </c>
      <c r="C3713" s="191" t="s">
        <v>8133</v>
      </c>
      <c r="D3713" s="191" t="s">
        <v>3160</v>
      </c>
      <c r="E3713" s="191" t="s">
        <v>3186</v>
      </c>
      <c r="F3713" s="191" t="s">
        <v>8136</v>
      </c>
      <c r="G3713" s="191">
        <v>12</v>
      </c>
    </row>
    <row r="3714" spans="1:7" x14ac:dyDescent="0.25">
      <c r="A3714" s="191">
        <v>3713</v>
      </c>
      <c r="B3714" s="191" t="s">
        <v>5847</v>
      </c>
      <c r="C3714" s="191" t="s">
        <v>8133</v>
      </c>
      <c r="D3714" s="191" t="s">
        <v>3160</v>
      </c>
      <c r="E3714" s="191" t="s">
        <v>3186</v>
      </c>
      <c r="F3714" s="191" t="s">
        <v>8136</v>
      </c>
      <c r="G3714" s="191">
        <v>12</v>
      </c>
    </row>
    <row r="3715" spans="1:7" x14ac:dyDescent="0.25">
      <c r="A3715" s="191">
        <v>3714</v>
      </c>
      <c r="B3715" s="191" t="s">
        <v>5847</v>
      </c>
      <c r="C3715" s="191" t="s">
        <v>8133</v>
      </c>
      <c r="D3715" s="191" t="s">
        <v>3160</v>
      </c>
      <c r="E3715" s="191" t="s">
        <v>3186</v>
      </c>
      <c r="F3715" s="191" t="s">
        <v>8136</v>
      </c>
      <c r="G3715" s="191">
        <v>12</v>
      </c>
    </row>
    <row r="3716" spans="1:7" x14ac:dyDescent="0.25">
      <c r="A3716" s="191">
        <v>3715</v>
      </c>
      <c r="B3716" s="191" t="s">
        <v>5847</v>
      </c>
      <c r="C3716" s="191" t="s">
        <v>8133</v>
      </c>
      <c r="D3716" s="191" t="s">
        <v>3160</v>
      </c>
      <c r="E3716" s="191" t="s">
        <v>3186</v>
      </c>
      <c r="F3716" s="191" t="s">
        <v>8136</v>
      </c>
      <c r="G3716" s="191">
        <v>12</v>
      </c>
    </row>
    <row r="3717" spans="1:7" x14ac:dyDescent="0.25">
      <c r="A3717" s="191">
        <v>3716</v>
      </c>
      <c r="B3717" s="191" t="s">
        <v>5847</v>
      </c>
      <c r="C3717" s="191" t="s">
        <v>8133</v>
      </c>
      <c r="D3717" s="191" t="s">
        <v>3160</v>
      </c>
      <c r="E3717" s="191" t="s">
        <v>3186</v>
      </c>
      <c r="F3717" s="191" t="s">
        <v>8136</v>
      </c>
      <c r="G3717" s="191">
        <v>12</v>
      </c>
    </row>
    <row r="3718" spans="1:7" x14ac:dyDescent="0.25">
      <c r="A3718" s="191">
        <v>3717</v>
      </c>
      <c r="B3718" s="191" t="s">
        <v>5847</v>
      </c>
      <c r="C3718" s="191" t="s">
        <v>8133</v>
      </c>
      <c r="D3718" s="191" t="s">
        <v>3160</v>
      </c>
      <c r="E3718" s="191" t="s">
        <v>3186</v>
      </c>
      <c r="F3718" s="191" t="s">
        <v>8136</v>
      </c>
      <c r="G3718" s="191">
        <v>12</v>
      </c>
    </row>
    <row r="3719" spans="1:7" x14ac:dyDescent="0.25">
      <c r="A3719" s="191">
        <v>3718</v>
      </c>
      <c r="B3719" s="191" t="s">
        <v>5847</v>
      </c>
      <c r="C3719" s="191" t="s">
        <v>8133</v>
      </c>
      <c r="D3719" s="191" t="s">
        <v>3160</v>
      </c>
      <c r="E3719" s="191" t="s">
        <v>3186</v>
      </c>
      <c r="F3719" s="191" t="s">
        <v>8136</v>
      </c>
      <c r="G3719" s="191">
        <v>12</v>
      </c>
    </row>
    <row r="3720" spans="1:7" x14ac:dyDescent="0.25">
      <c r="A3720" s="191">
        <v>3719</v>
      </c>
      <c r="B3720" s="191" t="s">
        <v>5847</v>
      </c>
      <c r="C3720" s="191" t="s">
        <v>8133</v>
      </c>
      <c r="D3720" s="191" t="s">
        <v>3160</v>
      </c>
      <c r="E3720" s="191" t="s">
        <v>3186</v>
      </c>
      <c r="F3720" s="191" t="s">
        <v>8136</v>
      </c>
      <c r="G3720" s="191">
        <v>12</v>
      </c>
    </row>
    <row r="3721" spans="1:7" x14ac:dyDescent="0.25">
      <c r="A3721" s="191">
        <v>3720</v>
      </c>
      <c r="B3721" s="191" t="s">
        <v>5847</v>
      </c>
      <c r="C3721" s="191" t="s">
        <v>8133</v>
      </c>
      <c r="D3721" s="191" t="s">
        <v>3160</v>
      </c>
      <c r="E3721" s="191" t="s">
        <v>3186</v>
      </c>
      <c r="F3721" s="191" t="s">
        <v>8136</v>
      </c>
      <c r="G3721" s="191">
        <v>12</v>
      </c>
    </row>
    <row r="3722" spans="1:7" x14ac:dyDescent="0.25">
      <c r="A3722" s="191">
        <v>3721</v>
      </c>
      <c r="B3722" s="191" t="s">
        <v>5847</v>
      </c>
      <c r="C3722" s="191" t="s">
        <v>8133</v>
      </c>
      <c r="D3722" s="191" t="s">
        <v>3160</v>
      </c>
      <c r="E3722" s="191" t="s">
        <v>3186</v>
      </c>
      <c r="F3722" s="191" t="s">
        <v>8136</v>
      </c>
      <c r="G3722" s="191">
        <v>12</v>
      </c>
    </row>
    <row r="3723" spans="1:7" x14ac:dyDescent="0.25">
      <c r="A3723" s="191">
        <v>3722</v>
      </c>
      <c r="B3723" s="191" t="s">
        <v>5847</v>
      </c>
      <c r="C3723" s="191" t="s">
        <v>8133</v>
      </c>
      <c r="D3723" s="191" t="s">
        <v>3160</v>
      </c>
      <c r="E3723" s="191" t="s">
        <v>3186</v>
      </c>
      <c r="F3723" s="191" t="s">
        <v>8136</v>
      </c>
      <c r="G3723" s="191">
        <v>12</v>
      </c>
    </row>
    <row r="3724" spans="1:7" x14ac:dyDescent="0.25">
      <c r="A3724" s="191">
        <v>3723</v>
      </c>
      <c r="B3724" s="191" t="s">
        <v>5847</v>
      </c>
      <c r="C3724" s="191" t="s">
        <v>8133</v>
      </c>
      <c r="D3724" s="191" t="s">
        <v>3160</v>
      </c>
      <c r="E3724" s="191" t="s">
        <v>3186</v>
      </c>
      <c r="F3724" s="191" t="s">
        <v>8136</v>
      </c>
      <c r="G3724" s="191">
        <v>12</v>
      </c>
    </row>
    <row r="3725" spans="1:7" x14ac:dyDescent="0.25">
      <c r="A3725" s="191">
        <v>3724</v>
      </c>
      <c r="B3725" s="191" t="s">
        <v>5847</v>
      </c>
      <c r="C3725" s="191" t="s">
        <v>8133</v>
      </c>
      <c r="D3725" s="191" t="s">
        <v>3160</v>
      </c>
      <c r="E3725" s="191" t="s">
        <v>3186</v>
      </c>
      <c r="F3725" s="191" t="s">
        <v>8136</v>
      </c>
      <c r="G3725" s="191">
        <v>12</v>
      </c>
    </row>
    <row r="3726" spans="1:7" x14ac:dyDescent="0.25">
      <c r="A3726" s="191">
        <v>3725</v>
      </c>
      <c r="B3726" s="191" t="s">
        <v>5847</v>
      </c>
      <c r="C3726" s="191" t="s">
        <v>8133</v>
      </c>
      <c r="D3726" s="191" t="s">
        <v>3160</v>
      </c>
      <c r="E3726" s="191" t="s">
        <v>3186</v>
      </c>
      <c r="F3726" s="191" t="s">
        <v>8136</v>
      </c>
      <c r="G3726" s="191">
        <v>12</v>
      </c>
    </row>
    <row r="3727" spans="1:7" x14ac:dyDescent="0.25">
      <c r="A3727" s="191">
        <v>3726</v>
      </c>
      <c r="B3727" s="191" t="s">
        <v>5847</v>
      </c>
      <c r="C3727" s="191" t="s">
        <v>8133</v>
      </c>
      <c r="D3727" s="191" t="s">
        <v>3160</v>
      </c>
      <c r="E3727" s="191" t="s">
        <v>3186</v>
      </c>
      <c r="F3727" s="191" t="s">
        <v>8136</v>
      </c>
      <c r="G3727" s="191">
        <v>12</v>
      </c>
    </row>
    <row r="3728" spans="1:7" x14ac:dyDescent="0.25">
      <c r="A3728" s="191">
        <v>3727</v>
      </c>
      <c r="B3728" s="191" t="s">
        <v>5847</v>
      </c>
      <c r="C3728" s="191" t="s">
        <v>8133</v>
      </c>
      <c r="D3728" s="191" t="s">
        <v>3160</v>
      </c>
      <c r="E3728" s="191" t="s">
        <v>3186</v>
      </c>
      <c r="F3728" s="191" t="s">
        <v>8136</v>
      </c>
      <c r="G3728" s="191">
        <v>12</v>
      </c>
    </row>
    <row r="3729" spans="1:7" x14ac:dyDescent="0.25">
      <c r="A3729" s="191">
        <v>3728</v>
      </c>
      <c r="B3729" s="191" t="s">
        <v>5847</v>
      </c>
      <c r="C3729" s="191" t="s">
        <v>8133</v>
      </c>
      <c r="D3729" s="191" t="s">
        <v>3160</v>
      </c>
      <c r="E3729" s="191" t="s">
        <v>3186</v>
      </c>
      <c r="F3729" s="191" t="s">
        <v>8136</v>
      </c>
      <c r="G3729" s="191">
        <v>12</v>
      </c>
    </row>
    <row r="3730" spans="1:7" x14ac:dyDescent="0.25">
      <c r="A3730" s="191">
        <v>3729</v>
      </c>
      <c r="B3730" s="191" t="s">
        <v>5847</v>
      </c>
      <c r="C3730" s="191" t="s">
        <v>8133</v>
      </c>
      <c r="D3730" s="191" t="s">
        <v>3160</v>
      </c>
      <c r="E3730" s="191" t="s">
        <v>3186</v>
      </c>
      <c r="F3730" s="191" t="s">
        <v>8136</v>
      </c>
      <c r="G3730" s="191">
        <v>12</v>
      </c>
    </row>
    <row r="3731" spans="1:7" x14ac:dyDescent="0.25">
      <c r="A3731" s="191">
        <v>3730</v>
      </c>
      <c r="B3731" s="191" t="s">
        <v>5847</v>
      </c>
      <c r="C3731" s="191" t="s">
        <v>8133</v>
      </c>
      <c r="D3731" s="191" t="s">
        <v>3160</v>
      </c>
      <c r="E3731" s="191" t="s">
        <v>3186</v>
      </c>
      <c r="F3731" s="191" t="s">
        <v>8136</v>
      </c>
      <c r="G3731" s="191">
        <v>12</v>
      </c>
    </row>
    <row r="3732" spans="1:7" x14ac:dyDescent="0.25">
      <c r="A3732" s="191">
        <v>3731</v>
      </c>
      <c r="B3732" s="191" t="s">
        <v>5847</v>
      </c>
      <c r="C3732" s="191" t="s">
        <v>8133</v>
      </c>
      <c r="D3732" s="191" t="s">
        <v>3160</v>
      </c>
      <c r="E3732" s="191" t="s">
        <v>3186</v>
      </c>
      <c r="F3732" s="191" t="s">
        <v>8136</v>
      </c>
      <c r="G3732" s="191">
        <v>12</v>
      </c>
    </row>
    <row r="3733" spans="1:7" x14ac:dyDescent="0.25">
      <c r="A3733" s="191">
        <v>3732</v>
      </c>
      <c r="B3733" s="191" t="s">
        <v>5847</v>
      </c>
      <c r="C3733" s="191" t="s">
        <v>8133</v>
      </c>
      <c r="D3733" s="191" t="s">
        <v>3160</v>
      </c>
      <c r="E3733" s="191" t="s">
        <v>3186</v>
      </c>
      <c r="F3733" s="191" t="s">
        <v>8136</v>
      </c>
      <c r="G3733" s="191">
        <v>12</v>
      </c>
    </row>
    <row r="3734" spans="1:7" x14ac:dyDescent="0.25">
      <c r="A3734" s="191">
        <v>3733</v>
      </c>
      <c r="B3734" s="191" t="s">
        <v>5847</v>
      </c>
      <c r="C3734" s="191" t="s">
        <v>8133</v>
      </c>
      <c r="D3734" s="191" t="s">
        <v>3160</v>
      </c>
      <c r="E3734" s="191" t="s">
        <v>3186</v>
      </c>
      <c r="F3734" s="191" t="s">
        <v>8136</v>
      </c>
      <c r="G3734" s="191">
        <v>12</v>
      </c>
    </row>
    <row r="3735" spans="1:7" x14ac:dyDescent="0.25">
      <c r="A3735" s="191">
        <v>3734</v>
      </c>
      <c r="B3735" s="191" t="s">
        <v>5847</v>
      </c>
      <c r="C3735" s="191" t="s">
        <v>8133</v>
      </c>
      <c r="D3735" s="191" t="s">
        <v>3160</v>
      </c>
      <c r="E3735" s="191" t="s">
        <v>3186</v>
      </c>
      <c r="F3735" s="191" t="s">
        <v>8136</v>
      </c>
      <c r="G3735" s="191">
        <v>12</v>
      </c>
    </row>
    <row r="3736" spans="1:7" x14ac:dyDescent="0.25">
      <c r="A3736" s="191">
        <v>3735</v>
      </c>
      <c r="B3736" s="191" t="s">
        <v>5847</v>
      </c>
      <c r="C3736" s="191" t="s">
        <v>8133</v>
      </c>
      <c r="D3736" s="191" t="s">
        <v>3160</v>
      </c>
      <c r="E3736" s="191" t="s">
        <v>3186</v>
      </c>
      <c r="F3736" s="191" t="s">
        <v>8136</v>
      </c>
      <c r="G3736" s="191">
        <v>12</v>
      </c>
    </row>
    <row r="3737" spans="1:7" x14ac:dyDescent="0.25">
      <c r="A3737" s="191">
        <v>3736</v>
      </c>
      <c r="B3737" s="191" t="s">
        <v>5847</v>
      </c>
      <c r="C3737" s="191" t="s">
        <v>8133</v>
      </c>
      <c r="D3737" s="191" t="s">
        <v>3160</v>
      </c>
      <c r="E3737" s="191" t="s">
        <v>3186</v>
      </c>
      <c r="F3737" s="191" t="s">
        <v>8136</v>
      </c>
      <c r="G3737" s="191">
        <v>12</v>
      </c>
    </row>
    <row r="3738" spans="1:7" x14ac:dyDescent="0.25">
      <c r="A3738" s="191">
        <v>3737</v>
      </c>
      <c r="B3738" s="191" t="s">
        <v>5847</v>
      </c>
      <c r="C3738" s="191" t="s">
        <v>8133</v>
      </c>
      <c r="D3738" s="191" t="s">
        <v>3160</v>
      </c>
      <c r="E3738" s="191" t="s">
        <v>3186</v>
      </c>
      <c r="F3738" s="191" t="s">
        <v>8136</v>
      </c>
      <c r="G3738" s="191">
        <v>12</v>
      </c>
    </row>
    <row r="3739" spans="1:7" x14ac:dyDescent="0.25">
      <c r="A3739" s="191">
        <v>3738</v>
      </c>
      <c r="B3739" s="191" t="s">
        <v>5847</v>
      </c>
      <c r="C3739" s="191" t="s">
        <v>8133</v>
      </c>
      <c r="D3739" s="191" t="s">
        <v>3160</v>
      </c>
      <c r="E3739" s="191" t="s">
        <v>3186</v>
      </c>
      <c r="F3739" s="191" t="s">
        <v>8136</v>
      </c>
      <c r="G3739" s="191">
        <v>12</v>
      </c>
    </row>
    <row r="3740" spans="1:7" x14ac:dyDescent="0.25">
      <c r="A3740" s="191">
        <v>3739</v>
      </c>
      <c r="B3740" s="191" t="s">
        <v>5847</v>
      </c>
      <c r="C3740" s="191" t="s">
        <v>8133</v>
      </c>
      <c r="D3740" s="191" t="s">
        <v>3160</v>
      </c>
      <c r="E3740" s="191" t="s">
        <v>3186</v>
      </c>
      <c r="F3740" s="191" t="s">
        <v>8136</v>
      </c>
      <c r="G3740" s="191">
        <v>12</v>
      </c>
    </row>
    <row r="3741" spans="1:7" x14ac:dyDescent="0.25">
      <c r="A3741" s="191">
        <v>3740</v>
      </c>
      <c r="B3741" s="191" t="s">
        <v>5847</v>
      </c>
      <c r="C3741" s="191" t="s">
        <v>8133</v>
      </c>
      <c r="D3741" s="191" t="s">
        <v>3160</v>
      </c>
      <c r="E3741" s="191" t="s">
        <v>3186</v>
      </c>
      <c r="F3741" s="191" t="s">
        <v>8136</v>
      </c>
      <c r="G3741" s="191">
        <v>12</v>
      </c>
    </row>
    <row r="3742" spans="1:7" x14ac:dyDescent="0.25">
      <c r="A3742" s="191">
        <v>3741</v>
      </c>
      <c r="B3742" s="191" t="s">
        <v>5847</v>
      </c>
      <c r="C3742" s="191" t="s">
        <v>8133</v>
      </c>
      <c r="D3742" s="191" t="s">
        <v>3160</v>
      </c>
      <c r="E3742" s="191" t="s">
        <v>3186</v>
      </c>
      <c r="F3742" s="191" t="s">
        <v>8136</v>
      </c>
      <c r="G3742" s="191">
        <v>12</v>
      </c>
    </row>
    <row r="3743" spans="1:7" x14ac:dyDescent="0.25">
      <c r="A3743" s="191">
        <v>3742</v>
      </c>
      <c r="B3743" s="191" t="s">
        <v>5847</v>
      </c>
      <c r="C3743" s="191" t="s">
        <v>8133</v>
      </c>
      <c r="D3743" s="191" t="s">
        <v>3160</v>
      </c>
      <c r="E3743" s="191" t="s">
        <v>3186</v>
      </c>
      <c r="F3743" s="191" t="s">
        <v>8136</v>
      </c>
      <c r="G3743" s="191">
        <v>12</v>
      </c>
    </row>
    <row r="3744" spans="1:7" x14ac:dyDescent="0.25">
      <c r="A3744" s="191">
        <v>3743</v>
      </c>
      <c r="B3744" s="191" t="s">
        <v>5847</v>
      </c>
      <c r="C3744" s="191" t="s">
        <v>8133</v>
      </c>
      <c r="D3744" s="191" t="s">
        <v>3160</v>
      </c>
      <c r="E3744" s="191" t="s">
        <v>3186</v>
      </c>
      <c r="F3744" s="191" t="s">
        <v>8136</v>
      </c>
      <c r="G3744" s="191">
        <v>12</v>
      </c>
    </row>
    <row r="3745" spans="1:7" x14ac:dyDescent="0.25">
      <c r="A3745" s="191">
        <v>3744</v>
      </c>
      <c r="B3745" s="191" t="s">
        <v>5847</v>
      </c>
      <c r="C3745" s="191" t="s">
        <v>8133</v>
      </c>
      <c r="D3745" s="191" t="s">
        <v>3160</v>
      </c>
      <c r="E3745" s="191" t="s">
        <v>3186</v>
      </c>
      <c r="F3745" s="191" t="s">
        <v>8136</v>
      </c>
      <c r="G3745" s="191">
        <v>12</v>
      </c>
    </row>
    <row r="3746" spans="1:7" x14ac:dyDescent="0.25">
      <c r="A3746" s="191">
        <v>3745</v>
      </c>
      <c r="B3746" s="191" t="s">
        <v>5847</v>
      </c>
      <c r="C3746" s="191" t="s">
        <v>8133</v>
      </c>
      <c r="D3746" s="191" t="s">
        <v>3160</v>
      </c>
      <c r="E3746" s="191" t="s">
        <v>3186</v>
      </c>
      <c r="F3746" s="191" t="s">
        <v>8136</v>
      </c>
      <c r="G3746" s="191">
        <v>12</v>
      </c>
    </row>
    <row r="3747" spans="1:7" x14ac:dyDescent="0.25">
      <c r="A3747" s="191">
        <v>3746</v>
      </c>
      <c r="B3747" s="191" t="s">
        <v>5847</v>
      </c>
      <c r="C3747" s="191" t="s">
        <v>8133</v>
      </c>
      <c r="D3747" s="191" t="s">
        <v>3160</v>
      </c>
      <c r="E3747" s="191" t="s">
        <v>3186</v>
      </c>
      <c r="F3747" s="191" t="s">
        <v>8136</v>
      </c>
      <c r="G3747" s="191">
        <v>12</v>
      </c>
    </row>
    <row r="3748" spans="1:7" x14ac:dyDescent="0.25">
      <c r="A3748" s="191">
        <v>3747</v>
      </c>
      <c r="B3748" s="191" t="s">
        <v>5847</v>
      </c>
      <c r="C3748" s="191" t="s">
        <v>8133</v>
      </c>
      <c r="D3748" s="191" t="s">
        <v>3160</v>
      </c>
      <c r="E3748" s="191" t="s">
        <v>3186</v>
      </c>
      <c r="F3748" s="191" t="s">
        <v>8136</v>
      </c>
      <c r="G3748" s="191">
        <v>12</v>
      </c>
    </row>
    <row r="3749" spans="1:7" x14ac:dyDescent="0.25">
      <c r="A3749" s="191">
        <v>3748</v>
      </c>
      <c r="B3749" s="191" t="s">
        <v>5847</v>
      </c>
      <c r="C3749" s="191" t="s">
        <v>8133</v>
      </c>
      <c r="D3749" s="191" t="s">
        <v>3160</v>
      </c>
      <c r="E3749" s="191" t="s">
        <v>3186</v>
      </c>
      <c r="F3749" s="191" t="s">
        <v>8136</v>
      </c>
      <c r="G3749" s="191">
        <v>12</v>
      </c>
    </row>
    <row r="3750" spans="1:7" x14ac:dyDescent="0.25">
      <c r="A3750" s="191">
        <v>3749</v>
      </c>
      <c r="B3750" s="191" t="s">
        <v>5847</v>
      </c>
      <c r="C3750" s="191" t="s">
        <v>8133</v>
      </c>
      <c r="D3750" s="191" t="s">
        <v>3160</v>
      </c>
      <c r="E3750" s="191" t="s">
        <v>3186</v>
      </c>
      <c r="F3750" s="191" t="s">
        <v>8136</v>
      </c>
      <c r="G3750" s="191">
        <v>12</v>
      </c>
    </row>
    <row r="3751" spans="1:7" x14ac:dyDescent="0.25">
      <c r="A3751" s="191">
        <v>3750</v>
      </c>
      <c r="B3751" s="191" t="s">
        <v>5847</v>
      </c>
      <c r="C3751" s="191" t="s">
        <v>8133</v>
      </c>
      <c r="D3751" s="191" t="s">
        <v>3160</v>
      </c>
      <c r="E3751" s="191" t="s">
        <v>3186</v>
      </c>
      <c r="F3751" s="191" t="s">
        <v>8136</v>
      </c>
      <c r="G3751" s="191">
        <v>12</v>
      </c>
    </row>
    <row r="3752" spans="1:7" x14ac:dyDescent="0.25">
      <c r="A3752" s="191">
        <v>3751</v>
      </c>
      <c r="B3752" s="191" t="s">
        <v>5847</v>
      </c>
      <c r="C3752" s="191" t="s">
        <v>8133</v>
      </c>
      <c r="D3752" s="191" t="s">
        <v>3160</v>
      </c>
      <c r="E3752" s="191" t="s">
        <v>3186</v>
      </c>
      <c r="F3752" s="191" t="s">
        <v>8136</v>
      </c>
      <c r="G3752" s="191">
        <v>12</v>
      </c>
    </row>
    <row r="3753" spans="1:7" x14ac:dyDescent="0.25">
      <c r="A3753" s="191">
        <v>3752</v>
      </c>
      <c r="B3753" s="191" t="s">
        <v>5847</v>
      </c>
      <c r="C3753" s="191" t="s">
        <v>8133</v>
      </c>
      <c r="D3753" s="191" t="s">
        <v>3160</v>
      </c>
      <c r="E3753" s="191" t="s">
        <v>3186</v>
      </c>
      <c r="F3753" s="191" t="s">
        <v>8136</v>
      </c>
      <c r="G3753" s="191">
        <v>12</v>
      </c>
    </row>
    <row r="3754" spans="1:7" x14ac:dyDescent="0.25">
      <c r="A3754" s="191">
        <v>3753</v>
      </c>
      <c r="B3754" s="191" t="s">
        <v>5847</v>
      </c>
      <c r="C3754" s="191" t="s">
        <v>8133</v>
      </c>
      <c r="D3754" s="191" t="s">
        <v>3160</v>
      </c>
      <c r="E3754" s="191" t="s">
        <v>3186</v>
      </c>
      <c r="F3754" s="191" t="s">
        <v>8136</v>
      </c>
      <c r="G3754" s="191">
        <v>12</v>
      </c>
    </row>
    <row r="3755" spans="1:7" x14ac:dyDescent="0.25">
      <c r="A3755" s="191">
        <v>3754</v>
      </c>
      <c r="B3755" s="191" t="s">
        <v>5847</v>
      </c>
      <c r="C3755" s="191" t="s">
        <v>8133</v>
      </c>
      <c r="D3755" s="191" t="s">
        <v>3160</v>
      </c>
      <c r="E3755" s="191" t="s">
        <v>3186</v>
      </c>
      <c r="F3755" s="191" t="s">
        <v>8136</v>
      </c>
      <c r="G3755" s="191">
        <v>12</v>
      </c>
    </row>
    <row r="3756" spans="1:7" x14ac:dyDescent="0.25">
      <c r="A3756" s="191">
        <v>3755</v>
      </c>
      <c r="B3756" s="191" t="s">
        <v>5847</v>
      </c>
      <c r="C3756" s="191" t="s">
        <v>8133</v>
      </c>
      <c r="D3756" s="191" t="s">
        <v>3160</v>
      </c>
      <c r="E3756" s="191" t="s">
        <v>3186</v>
      </c>
      <c r="F3756" s="191" t="s">
        <v>8136</v>
      </c>
      <c r="G3756" s="191">
        <v>12</v>
      </c>
    </row>
    <row r="3757" spans="1:7" x14ac:dyDescent="0.25">
      <c r="A3757" s="191">
        <v>3756</v>
      </c>
      <c r="B3757" s="191" t="s">
        <v>5847</v>
      </c>
      <c r="C3757" s="191" t="s">
        <v>8133</v>
      </c>
      <c r="D3757" s="191" t="s">
        <v>3160</v>
      </c>
      <c r="E3757" s="191" t="s">
        <v>3186</v>
      </c>
      <c r="F3757" s="191" t="s">
        <v>8136</v>
      </c>
      <c r="G3757" s="191">
        <v>12</v>
      </c>
    </row>
    <row r="3758" spans="1:7" x14ac:dyDescent="0.25">
      <c r="A3758" s="191">
        <v>3757</v>
      </c>
      <c r="B3758" s="191" t="s">
        <v>5847</v>
      </c>
      <c r="C3758" s="191" t="s">
        <v>8133</v>
      </c>
      <c r="D3758" s="191" t="s">
        <v>3160</v>
      </c>
      <c r="E3758" s="191" t="s">
        <v>3186</v>
      </c>
      <c r="F3758" s="191" t="s">
        <v>8136</v>
      </c>
      <c r="G3758" s="191">
        <v>12</v>
      </c>
    </row>
    <row r="3759" spans="1:7" x14ac:dyDescent="0.25">
      <c r="A3759" s="191">
        <v>3758</v>
      </c>
      <c r="B3759" s="191" t="s">
        <v>5847</v>
      </c>
      <c r="C3759" s="191" t="s">
        <v>8133</v>
      </c>
      <c r="D3759" s="191" t="s">
        <v>3160</v>
      </c>
      <c r="E3759" s="191" t="s">
        <v>3186</v>
      </c>
      <c r="F3759" s="191" t="s">
        <v>8136</v>
      </c>
      <c r="G3759" s="191">
        <v>12</v>
      </c>
    </row>
    <row r="3760" spans="1:7" x14ac:dyDescent="0.25">
      <c r="A3760" s="191">
        <v>3759</v>
      </c>
      <c r="B3760" s="191" t="s">
        <v>5847</v>
      </c>
      <c r="C3760" s="191" t="s">
        <v>8133</v>
      </c>
      <c r="D3760" s="191" t="s">
        <v>3160</v>
      </c>
      <c r="E3760" s="191" t="s">
        <v>3186</v>
      </c>
      <c r="F3760" s="191" t="s">
        <v>8136</v>
      </c>
      <c r="G3760" s="191">
        <v>12</v>
      </c>
    </row>
    <row r="3761" spans="1:7" x14ac:dyDescent="0.25">
      <c r="A3761" s="191">
        <v>3760</v>
      </c>
      <c r="B3761" s="191" t="s">
        <v>5847</v>
      </c>
      <c r="C3761" s="191" t="s">
        <v>8133</v>
      </c>
      <c r="D3761" s="191" t="s">
        <v>3160</v>
      </c>
      <c r="E3761" s="191" t="s">
        <v>3186</v>
      </c>
      <c r="F3761" s="191" t="s">
        <v>8136</v>
      </c>
      <c r="G3761" s="191">
        <v>12</v>
      </c>
    </row>
    <row r="3762" spans="1:7" x14ac:dyDescent="0.25">
      <c r="A3762" s="191">
        <v>3761</v>
      </c>
      <c r="B3762" s="191" t="s">
        <v>5847</v>
      </c>
      <c r="C3762" s="191" t="s">
        <v>8133</v>
      </c>
      <c r="D3762" s="191" t="s">
        <v>3160</v>
      </c>
      <c r="E3762" s="191" t="s">
        <v>3186</v>
      </c>
      <c r="F3762" s="191" t="s">
        <v>8136</v>
      </c>
      <c r="G3762" s="191">
        <v>12</v>
      </c>
    </row>
    <row r="3763" spans="1:7" x14ac:dyDescent="0.25">
      <c r="A3763" s="191">
        <v>3762</v>
      </c>
      <c r="B3763" s="191" t="s">
        <v>5847</v>
      </c>
      <c r="C3763" s="191" t="s">
        <v>8133</v>
      </c>
      <c r="D3763" s="191" t="s">
        <v>3160</v>
      </c>
      <c r="E3763" s="191" t="s">
        <v>3186</v>
      </c>
      <c r="F3763" s="191" t="s">
        <v>8136</v>
      </c>
      <c r="G3763" s="191">
        <v>12</v>
      </c>
    </row>
    <row r="3764" spans="1:7" x14ac:dyDescent="0.25">
      <c r="A3764" s="191">
        <v>3763</v>
      </c>
      <c r="B3764" s="191" t="s">
        <v>5847</v>
      </c>
      <c r="C3764" s="191" t="s">
        <v>8133</v>
      </c>
      <c r="D3764" s="191" t="s">
        <v>3160</v>
      </c>
      <c r="E3764" s="191" t="s">
        <v>3186</v>
      </c>
      <c r="F3764" s="191" t="s">
        <v>8136</v>
      </c>
      <c r="G3764" s="191">
        <v>12</v>
      </c>
    </row>
    <row r="3765" spans="1:7" x14ac:dyDescent="0.25">
      <c r="A3765" s="191">
        <v>3764</v>
      </c>
      <c r="B3765" s="191" t="s">
        <v>5847</v>
      </c>
      <c r="C3765" s="191" t="s">
        <v>8133</v>
      </c>
      <c r="D3765" s="191" t="s">
        <v>3160</v>
      </c>
      <c r="E3765" s="191" t="s">
        <v>3186</v>
      </c>
      <c r="F3765" s="191" t="s">
        <v>8136</v>
      </c>
      <c r="G3765" s="191">
        <v>12</v>
      </c>
    </row>
    <row r="3766" spans="1:7" x14ac:dyDescent="0.25">
      <c r="A3766" s="191">
        <v>3765</v>
      </c>
      <c r="B3766" s="191" t="s">
        <v>5847</v>
      </c>
      <c r="C3766" s="191" t="s">
        <v>8133</v>
      </c>
      <c r="D3766" s="191" t="s">
        <v>3160</v>
      </c>
      <c r="E3766" s="191" t="s">
        <v>3186</v>
      </c>
      <c r="F3766" s="191" t="s">
        <v>8136</v>
      </c>
      <c r="G3766" s="191">
        <v>12</v>
      </c>
    </row>
    <row r="3767" spans="1:7" x14ac:dyDescent="0.25">
      <c r="A3767" s="191">
        <v>3766</v>
      </c>
      <c r="B3767" s="191" t="s">
        <v>5847</v>
      </c>
      <c r="C3767" s="191" t="s">
        <v>8133</v>
      </c>
      <c r="D3767" s="191" t="s">
        <v>3160</v>
      </c>
      <c r="E3767" s="191" t="s">
        <v>3186</v>
      </c>
      <c r="F3767" s="191" t="s">
        <v>8136</v>
      </c>
      <c r="G3767" s="191">
        <v>12</v>
      </c>
    </row>
    <row r="3768" spans="1:7" x14ac:dyDescent="0.25">
      <c r="A3768" s="191">
        <v>3767</v>
      </c>
      <c r="B3768" s="191" t="s">
        <v>5847</v>
      </c>
      <c r="C3768" s="191" t="s">
        <v>8133</v>
      </c>
      <c r="D3768" s="191" t="s">
        <v>3160</v>
      </c>
      <c r="E3768" s="191" t="s">
        <v>3186</v>
      </c>
      <c r="F3768" s="191" t="s">
        <v>8136</v>
      </c>
      <c r="G3768" s="191">
        <v>12</v>
      </c>
    </row>
    <row r="3769" spans="1:7" x14ac:dyDescent="0.25">
      <c r="A3769" s="191">
        <v>3768</v>
      </c>
      <c r="B3769" s="191" t="s">
        <v>5847</v>
      </c>
      <c r="C3769" s="191" t="s">
        <v>8133</v>
      </c>
      <c r="D3769" s="191" t="s">
        <v>3160</v>
      </c>
      <c r="E3769" s="191" t="s">
        <v>3186</v>
      </c>
      <c r="F3769" s="191" t="s">
        <v>8136</v>
      </c>
      <c r="G3769" s="191">
        <v>12</v>
      </c>
    </row>
    <row r="3770" spans="1:7" x14ac:dyDescent="0.25">
      <c r="A3770" s="191">
        <v>3769</v>
      </c>
      <c r="B3770" s="191" t="s">
        <v>5847</v>
      </c>
      <c r="C3770" s="191" t="s">
        <v>8133</v>
      </c>
      <c r="D3770" s="191" t="s">
        <v>3160</v>
      </c>
      <c r="E3770" s="191" t="s">
        <v>3186</v>
      </c>
      <c r="F3770" s="191" t="s">
        <v>8136</v>
      </c>
      <c r="G3770" s="191">
        <v>12</v>
      </c>
    </row>
    <row r="3771" spans="1:7" x14ac:dyDescent="0.25">
      <c r="A3771" s="191">
        <v>3770</v>
      </c>
      <c r="B3771" s="191" t="s">
        <v>5847</v>
      </c>
      <c r="C3771" s="191" t="s">
        <v>8133</v>
      </c>
      <c r="D3771" s="191" t="s">
        <v>3160</v>
      </c>
      <c r="E3771" s="191" t="s">
        <v>3186</v>
      </c>
      <c r="F3771" s="191" t="s">
        <v>8136</v>
      </c>
      <c r="G3771" s="191">
        <v>12</v>
      </c>
    </row>
    <row r="3772" spans="1:7" x14ac:dyDescent="0.25">
      <c r="A3772" s="191">
        <v>3771</v>
      </c>
      <c r="B3772" s="191" t="s">
        <v>5847</v>
      </c>
      <c r="C3772" s="191" t="s">
        <v>8133</v>
      </c>
      <c r="D3772" s="191" t="s">
        <v>3160</v>
      </c>
      <c r="E3772" s="191" t="s">
        <v>3186</v>
      </c>
      <c r="F3772" s="191" t="s">
        <v>8136</v>
      </c>
      <c r="G3772" s="191">
        <v>12</v>
      </c>
    </row>
    <row r="3773" spans="1:7" x14ac:dyDescent="0.25">
      <c r="A3773" s="191">
        <v>3772</v>
      </c>
      <c r="B3773" s="191" t="s">
        <v>5847</v>
      </c>
      <c r="C3773" s="191" t="s">
        <v>8133</v>
      </c>
      <c r="D3773" s="191" t="s">
        <v>3160</v>
      </c>
      <c r="E3773" s="191" t="s">
        <v>3186</v>
      </c>
      <c r="F3773" s="191" t="s">
        <v>8136</v>
      </c>
      <c r="G3773" s="191">
        <v>12</v>
      </c>
    </row>
    <row r="3774" spans="1:7" x14ac:dyDescent="0.25">
      <c r="A3774" s="191">
        <v>3773</v>
      </c>
      <c r="B3774" s="191" t="s">
        <v>5847</v>
      </c>
      <c r="C3774" s="191" t="s">
        <v>8133</v>
      </c>
      <c r="D3774" s="191" t="s">
        <v>3160</v>
      </c>
      <c r="E3774" s="191" t="s">
        <v>3186</v>
      </c>
      <c r="F3774" s="191" t="s">
        <v>8136</v>
      </c>
      <c r="G3774" s="191">
        <v>12</v>
      </c>
    </row>
    <row r="3775" spans="1:7" x14ac:dyDescent="0.25">
      <c r="A3775" s="191">
        <v>3774</v>
      </c>
      <c r="B3775" s="191" t="s">
        <v>5847</v>
      </c>
      <c r="C3775" s="191" t="s">
        <v>8133</v>
      </c>
      <c r="D3775" s="191" t="s">
        <v>3160</v>
      </c>
      <c r="E3775" s="191" t="s">
        <v>3186</v>
      </c>
      <c r="F3775" s="191" t="s">
        <v>8136</v>
      </c>
      <c r="G3775" s="191">
        <v>12</v>
      </c>
    </row>
    <row r="3776" spans="1:7" x14ac:dyDescent="0.25">
      <c r="A3776" s="191">
        <v>3775</v>
      </c>
      <c r="B3776" s="191" t="s">
        <v>5847</v>
      </c>
      <c r="C3776" s="191" t="s">
        <v>8133</v>
      </c>
      <c r="D3776" s="191" t="s">
        <v>3160</v>
      </c>
      <c r="E3776" s="191" t="s">
        <v>3186</v>
      </c>
      <c r="F3776" s="191" t="s">
        <v>8136</v>
      </c>
      <c r="G3776" s="191">
        <v>12</v>
      </c>
    </row>
    <row r="3777" spans="1:7" x14ac:dyDescent="0.25">
      <c r="A3777" s="191">
        <v>3776</v>
      </c>
      <c r="B3777" s="191" t="s">
        <v>5847</v>
      </c>
      <c r="C3777" s="191" t="s">
        <v>8133</v>
      </c>
      <c r="D3777" s="191" t="s">
        <v>3160</v>
      </c>
      <c r="E3777" s="191" t="s">
        <v>3186</v>
      </c>
      <c r="F3777" s="191" t="s">
        <v>8136</v>
      </c>
      <c r="G3777" s="191">
        <v>12</v>
      </c>
    </row>
    <row r="3778" spans="1:7" x14ac:dyDescent="0.25">
      <c r="A3778" s="191">
        <v>3777</v>
      </c>
      <c r="B3778" s="191" t="s">
        <v>5847</v>
      </c>
      <c r="C3778" s="191" t="s">
        <v>8133</v>
      </c>
      <c r="D3778" s="191" t="s">
        <v>3160</v>
      </c>
      <c r="E3778" s="191" t="s">
        <v>3186</v>
      </c>
      <c r="F3778" s="191" t="s">
        <v>8136</v>
      </c>
      <c r="G3778" s="191">
        <v>12</v>
      </c>
    </row>
    <row r="3779" spans="1:7" x14ac:dyDescent="0.25">
      <c r="A3779" s="191">
        <v>3778</v>
      </c>
      <c r="B3779" s="191" t="s">
        <v>5847</v>
      </c>
      <c r="C3779" s="191" t="s">
        <v>8133</v>
      </c>
      <c r="D3779" s="191" t="s">
        <v>3160</v>
      </c>
      <c r="E3779" s="191" t="s">
        <v>3186</v>
      </c>
      <c r="F3779" s="191" t="s">
        <v>8136</v>
      </c>
      <c r="G3779" s="191">
        <v>12</v>
      </c>
    </row>
    <row r="3780" spans="1:7" x14ac:dyDescent="0.25">
      <c r="A3780" s="191">
        <v>3779</v>
      </c>
      <c r="B3780" s="191" t="s">
        <v>5847</v>
      </c>
      <c r="C3780" s="191" t="s">
        <v>8133</v>
      </c>
      <c r="D3780" s="191" t="s">
        <v>3160</v>
      </c>
      <c r="E3780" s="191" t="s">
        <v>3186</v>
      </c>
      <c r="F3780" s="191" t="s">
        <v>8136</v>
      </c>
      <c r="G3780" s="191">
        <v>12</v>
      </c>
    </row>
    <row r="3781" spans="1:7" x14ac:dyDescent="0.25">
      <c r="A3781" s="191">
        <v>3780</v>
      </c>
      <c r="B3781" s="191" t="s">
        <v>5847</v>
      </c>
      <c r="C3781" s="191" t="s">
        <v>8133</v>
      </c>
      <c r="D3781" s="191" t="s">
        <v>3160</v>
      </c>
      <c r="E3781" s="191" t="s">
        <v>3186</v>
      </c>
      <c r="F3781" s="191" t="s">
        <v>8136</v>
      </c>
      <c r="G3781" s="191">
        <v>12</v>
      </c>
    </row>
    <row r="3782" spans="1:7" x14ac:dyDescent="0.25">
      <c r="A3782" s="191">
        <v>3781</v>
      </c>
      <c r="B3782" s="191" t="s">
        <v>5847</v>
      </c>
      <c r="C3782" s="191" t="s">
        <v>8133</v>
      </c>
      <c r="D3782" s="191" t="s">
        <v>3160</v>
      </c>
      <c r="E3782" s="191" t="s">
        <v>3186</v>
      </c>
      <c r="F3782" s="191" t="s">
        <v>8136</v>
      </c>
      <c r="G3782" s="191">
        <v>12</v>
      </c>
    </row>
    <row r="3783" spans="1:7" x14ac:dyDescent="0.25">
      <c r="A3783" s="191">
        <v>3782</v>
      </c>
      <c r="B3783" s="191" t="s">
        <v>5847</v>
      </c>
      <c r="C3783" s="191" t="s">
        <v>8133</v>
      </c>
      <c r="D3783" s="191" t="s">
        <v>3160</v>
      </c>
      <c r="E3783" s="191" t="s">
        <v>3186</v>
      </c>
      <c r="F3783" s="191" t="s">
        <v>8136</v>
      </c>
      <c r="G3783" s="191">
        <v>12</v>
      </c>
    </row>
    <row r="3784" spans="1:7" x14ac:dyDescent="0.25">
      <c r="A3784" s="191">
        <v>3783</v>
      </c>
      <c r="B3784" s="191" t="s">
        <v>5847</v>
      </c>
      <c r="C3784" s="191" t="s">
        <v>8133</v>
      </c>
      <c r="D3784" s="191" t="s">
        <v>3160</v>
      </c>
      <c r="E3784" s="191" t="s">
        <v>3186</v>
      </c>
      <c r="F3784" s="191" t="s">
        <v>8136</v>
      </c>
      <c r="G3784" s="191">
        <v>12</v>
      </c>
    </row>
    <row r="3785" spans="1:7" x14ac:dyDescent="0.25">
      <c r="A3785" s="191">
        <v>3784</v>
      </c>
      <c r="B3785" s="191" t="s">
        <v>5847</v>
      </c>
      <c r="C3785" s="191" t="s">
        <v>8133</v>
      </c>
      <c r="D3785" s="191" t="s">
        <v>3160</v>
      </c>
      <c r="E3785" s="191" t="s">
        <v>3186</v>
      </c>
      <c r="F3785" s="191" t="s">
        <v>8136</v>
      </c>
      <c r="G3785" s="191">
        <v>12</v>
      </c>
    </row>
    <row r="3786" spans="1:7" x14ac:dyDescent="0.25">
      <c r="A3786" s="191">
        <v>3785</v>
      </c>
      <c r="B3786" s="191" t="s">
        <v>5847</v>
      </c>
      <c r="C3786" s="191" t="s">
        <v>8133</v>
      </c>
      <c r="D3786" s="191" t="s">
        <v>3160</v>
      </c>
      <c r="E3786" s="191" t="s">
        <v>3186</v>
      </c>
      <c r="F3786" s="191" t="s">
        <v>8136</v>
      </c>
      <c r="G3786" s="191">
        <v>12</v>
      </c>
    </row>
    <row r="3787" spans="1:7" x14ac:dyDescent="0.25">
      <c r="A3787" s="191">
        <v>3786</v>
      </c>
      <c r="B3787" s="191" t="s">
        <v>5847</v>
      </c>
      <c r="C3787" s="191" t="s">
        <v>8133</v>
      </c>
      <c r="D3787" s="191" t="s">
        <v>3160</v>
      </c>
      <c r="E3787" s="191" t="s">
        <v>3186</v>
      </c>
      <c r="F3787" s="191" t="s">
        <v>8136</v>
      </c>
      <c r="G3787" s="191">
        <v>12</v>
      </c>
    </row>
    <row r="3788" spans="1:7" x14ac:dyDescent="0.25">
      <c r="A3788" s="191">
        <v>3787</v>
      </c>
      <c r="B3788" s="191" t="s">
        <v>5847</v>
      </c>
      <c r="C3788" s="191" t="s">
        <v>8133</v>
      </c>
      <c r="D3788" s="191" t="s">
        <v>3160</v>
      </c>
      <c r="E3788" s="191" t="s">
        <v>3186</v>
      </c>
      <c r="F3788" s="191" t="s">
        <v>8136</v>
      </c>
      <c r="G3788" s="191">
        <v>12</v>
      </c>
    </row>
    <row r="3789" spans="1:7" x14ac:dyDescent="0.25">
      <c r="A3789" s="191">
        <v>3788</v>
      </c>
      <c r="B3789" s="191" t="s">
        <v>5847</v>
      </c>
      <c r="C3789" s="191" t="s">
        <v>8133</v>
      </c>
      <c r="D3789" s="191" t="s">
        <v>3160</v>
      </c>
      <c r="E3789" s="191" t="s">
        <v>3186</v>
      </c>
      <c r="F3789" s="191" t="s">
        <v>8136</v>
      </c>
      <c r="G3789" s="191">
        <v>12</v>
      </c>
    </row>
    <row r="3790" spans="1:7" x14ac:dyDescent="0.25">
      <c r="A3790" s="191">
        <v>3789</v>
      </c>
      <c r="B3790" s="191" t="s">
        <v>5847</v>
      </c>
      <c r="C3790" s="191" t="s">
        <v>8133</v>
      </c>
      <c r="D3790" s="191" t="s">
        <v>3160</v>
      </c>
      <c r="E3790" s="191" t="s">
        <v>3186</v>
      </c>
      <c r="F3790" s="191" t="s">
        <v>8136</v>
      </c>
      <c r="G3790" s="191">
        <v>12</v>
      </c>
    </row>
    <row r="3791" spans="1:7" x14ac:dyDescent="0.25">
      <c r="A3791" s="191">
        <v>3790</v>
      </c>
      <c r="B3791" s="191" t="s">
        <v>5847</v>
      </c>
      <c r="C3791" s="191" t="s">
        <v>8133</v>
      </c>
      <c r="D3791" s="191" t="s">
        <v>3160</v>
      </c>
      <c r="E3791" s="191" t="s">
        <v>3186</v>
      </c>
      <c r="F3791" s="191" t="s">
        <v>8136</v>
      </c>
      <c r="G3791" s="191">
        <v>12</v>
      </c>
    </row>
    <row r="3792" spans="1:7" x14ac:dyDescent="0.25">
      <c r="A3792" s="191">
        <v>3791</v>
      </c>
      <c r="B3792" s="191" t="s">
        <v>5847</v>
      </c>
      <c r="C3792" s="191" t="s">
        <v>8133</v>
      </c>
      <c r="D3792" s="191" t="s">
        <v>3160</v>
      </c>
      <c r="E3792" s="191" t="s">
        <v>3186</v>
      </c>
      <c r="F3792" s="191" t="s">
        <v>8136</v>
      </c>
      <c r="G3792" s="191">
        <v>12</v>
      </c>
    </row>
    <row r="3793" spans="1:7" x14ac:dyDescent="0.25">
      <c r="A3793" s="191">
        <v>3792</v>
      </c>
      <c r="B3793" s="191" t="s">
        <v>5847</v>
      </c>
      <c r="C3793" s="191" t="s">
        <v>8133</v>
      </c>
      <c r="D3793" s="191" t="s">
        <v>3160</v>
      </c>
      <c r="E3793" s="191" t="s">
        <v>3186</v>
      </c>
      <c r="F3793" s="191" t="s">
        <v>8136</v>
      </c>
      <c r="G3793" s="191">
        <v>12</v>
      </c>
    </row>
    <row r="3794" spans="1:7" x14ac:dyDescent="0.25">
      <c r="A3794" s="191">
        <v>3793</v>
      </c>
      <c r="B3794" s="191" t="s">
        <v>5847</v>
      </c>
      <c r="C3794" s="191" t="s">
        <v>8133</v>
      </c>
      <c r="D3794" s="191" t="s">
        <v>3160</v>
      </c>
      <c r="E3794" s="191" t="s">
        <v>3186</v>
      </c>
      <c r="F3794" s="191" t="s">
        <v>8136</v>
      </c>
      <c r="G3794" s="191">
        <v>12</v>
      </c>
    </row>
    <row r="3795" spans="1:7" x14ac:dyDescent="0.25">
      <c r="A3795" s="191">
        <v>3794</v>
      </c>
      <c r="B3795" s="191" t="s">
        <v>5847</v>
      </c>
      <c r="C3795" s="191" t="s">
        <v>8133</v>
      </c>
      <c r="D3795" s="191" t="s">
        <v>3160</v>
      </c>
      <c r="E3795" s="191" t="s">
        <v>3186</v>
      </c>
      <c r="F3795" s="191" t="s">
        <v>8136</v>
      </c>
      <c r="G3795" s="191">
        <v>12</v>
      </c>
    </row>
    <row r="3796" spans="1:7" x14ac:dyDescent="0.25">
      <c r="A3796" s="191">
        <v>3795</v>
      </c>
      <c r="B3796" s="191" t="s">
        <v>5847</v>
      </c>
      <c r="C3796" s="191" t="s">
        <v>8133</v>
      </c>
      <c r="D3796" s="191" t="s">
        <v>3160</v>
      </c>
      <c r="E3796" s="191" t="s">
        <v>3186</v>
      </c>
      <c r="F3796" s="191" t="s">
        <v>8136</v>
      </c>
      <c r="G3796" s="191">
        <v>12</v>
      </c>
    </row>
    <row r="3797" spans="1:7" x14ac:dyDescent="0.25">
      <c r="A3797" s="191">
        <v>3796</v>
      </c>
      <c r="B3797" s="191" t="s">
        <v>5847</v>
      </c>
      <c r="C3797" s="191" t="s">
        <v>8133</v>
      </c>
      <c r="D3797" s="191" t="s">
        <v>3160</v>
      </c>
      <c r="E3797" s="191" t="s">
        <v>3186</v>
      </c>
      <c r="F3797" s="191" t="s">
        <v>8136</v>
      </c>
      <c r="G3797" s="191">
        <v>12</v>
      </c>
    </row>
    <row r="3798" spans="1:7" x14ac:dyDescent="0.25">
      <c r="A3798" s="191">
        <v>3797</v>
      </c>
      <c r="B3798" s="191" t="s">
        <v>5847</v>
      </c>
      <c r="C3798" s="191" t="s">
        <v>8133</v>
      </c>
      <c r="D3798" s="191" t="s">
        <v>3160</v>
      </c>
      <c r="E3798" s="191" t="s">
        <v>3186</v>
      </c>
      <c r="F3798" s="191" t="s">
        <v>8136</v>
      </c>
      <c r="G3798" s="191">
        <v>12</v>
      </c>
    </row>
    <row r="3799" spans="1:7" x14ac:dyDescent="0.25">
      <c r="A3799" s="191">
        <v>3798</v>
      </c>
      <c r="B3799" s="191" t="s">
        <v>5847</v>
      </c>
      <c r="C3799" s="191" t="s">
        <v>8133</v>
      </c>
      <c r="D3799" s="191" t="s">
        <v>3160</v>
      </c>
      <c r="E3799" s="191" t="s">
        <v>3186</v>
      </c>
      <c r="F3799" s="191" t="s">
        <v>8136</v>
      </c>
      <c r="G3799" s="191">
        <v>12</v>
      </c>
    </row>
    <row r="3800" spans="1:7" x14ac:dyDescent="0.25">
      <c r="A3800" s="191">
        <v>3799</v>
      </c>
      <c r="B3800" s="191" t="s">
        <v>5847</v>
      </c>
      <c r="C3800" s="191" t="s">
        <v>8133</v>
      </c>
      <c r="D3800" s="191" t="s">
        <v>3160</v>
      </c>
      <c r="E3800" s="191" t="s">
        <v>3186</v>
      </c>
      <c r="F3800" s="191" t="s">
        <v>8136</v>
      </c>
      <c r="G3800" s="191">
        <v>12</v>
      </c>
    </row>
    <row r="3801" spans="1:7" x14ac:dyDescent="0.25">
      <c r="A3801" s="191">
        <v>3800</v>
      </c>
      <c r="B3801" s="191" t="s">
        <v>5847</v>
      </c>
      <c r="C3801" s="191" t="s">
        <v>8133</v>
      </c>
      <c r="D3801" s="191" t="s">
        <v>3160</v>
      </c>
      <c r="E3801" s="191" t="s">
        <v>3186</v>
      </c>
      <c r="F3801" s="191" t="s">
        <v>8136</v>
      </c>
      <c r="G3801" s="191">
        <v>12</v>
      </c>
    </row>
    <row r="3802" spans="1:7" x14ac:dyDescent="0.25">
      <c r="A3802" s="191">
        <v>3801</v>
      </c>
      <c r="B3802" s="191" t="s">
        <v>5847</v>
      </c>
      <c r="C3802" s="191" t="s">
        <v>8133</v>
      </c>
      <c r="D3802" s="191" t="s">
        <v>3160</v>
      </c>
      <c r="E3802" s="191" t="s">
        <v>3186</v>
      </c>
      <c r="F3802" s="191" t="s">
        <v>8136</v>
      </c>
      <c r="G3802" s="191">
        <v>12</v>
      </c>
    </row>
    <row r="3803" spans="1:7" x14ac:dyDescent="0.25">
      <c r="A3803" s="191">
        <v>3802</v>
      </c>
      <c r="B3803" s="191" t="s">
        <v>5847</v>
      </c>
      <c r="C3803" s="191" t="s">
        <v>8133</v>
      </c>
      <c r="D3803" s="191" t="s">
        <v>3160</v>
      </c>
      <c r="E3803" s="191" t="s">
        <v>3186</v>
      </c>
      <c r="F3803" s="191" t="s">
        <v>8136</v>
      </c>
      <c r="G3803" s="191">
        <v>12</v>
      </c>
    </row>
    <row r="3804" spans="1:7" x14ac:dyDescent="0.25">
      <c r="A3804" s="191">
        <v>3803</v>
      </c>
      <c r="B3804" s="191" t="s">
        <v>5847</v>
      </c>
      <c r="C3804" s="191" t="s">
        <v>8133</v>
      </c>
      <c r="D3804" s="191" t="s">
        <v>3160</v>
      </c>
      <c r="E3804" s="191" t="s">
        <v>3186</v>
      </c>
      <c r="F3804" s="191" t="s">
        <v>8136</v>
      </c>
      <c r="G3804" s="191">
        <v>12</v>
      </c>
    </row>
    <row r="3805" spans="1:7" x14ac:dyDescent="0.25">
      <c r="A3805" s="191">
        <v>3804</v>
      </c>
      <c r="B3805" s="191" t="s">
        <v>5847</v>
      </c>
      <c r="C3805" s="191" t="s">
        <v>8133</v>
      </c>
      <c r="D3805" s="191" t="s">
        <v>3160</v>
      </c>
      <c r="E3805" s="191" t="s">
        <v>3186</v>
      </c>
      <c r="F3805" s="191" t="s">
        <v>8136</v>
      </c>
      <c r="G3805" s="191">
        <v>12</v>
      </c>
    </row>
    <row r="3806" spans="1:7" x14ac:dyDescent="0.25">
      <c r="A3806" s="191">
        <v>3805</v>
      </c>
      <c r="B3806" s="191" t="s">
        <v>5856</v>
      </c>
      <c r="C3806" s="191" t="s">
        <v>8133</v>
      </c>
      <c r="D3806" s="191" t="s">
        <v>3160</v>
      </c>
      <c r="E3806" s="191" t="s">
        <v>3186</v>
      </c>
      <c r="F3806" s="191" t="s">
        <v>8136</v>
      </c>
      <c r="G3806" s="191">
        <v>12</v>
      </c>
    </row>
    <row r="3807" spans="1:7" x14ac:dyDescent="0.25">
      <c r="A3807" s="191">
        <v>3806</v>
      </c>
      <c r="B3807" s="191" t="s">
        <v>5856</v>
      </c>
      <c r="C3807" s="191" t="s">
        <v>8133</v>
      </c>
      <c r="D3807" s="191" t="s">
        <v>3160</v>
      </c>
      <c r="E3807" s="191" t="s">
        <v>3186</v>
      </c>
      <c r="F3807" s="191" t="s">
        <v>8136</v>
      </c>
      <c r="G3807" s="191">
        <v>12</v>
      </c>
    </row>
    <row r="3808" spans="1:7" x14ac:dyDescent="0.25">
      <c r="A3808" s="191">
        <v>3807</v>
      </c>
      <c r="B3808" s="191" t="s">
        <v>5856</v>
      </c>
      <c r="C3808" s="191" t="s">
        <v>8133</v>
      </c>
      <c r="D3808" s="191" t="s">
        <v>3160</v>
      </c>
      <c r="E3808" s="191" t="s">
        <v>3186</v>
      </c>
      <c r="F3808" s="191" t="s">
        <v>8136</v>
      </c>
      <c r="G3808" s="191">
        <v>12</v>
      </c>
    </row>
    <row r="3809" spans="1:7" x14ac:dyDescent="0.25">
      <c r="A3809" s="191">
        <v>3808</v>
      </c>
      <c r="B3809" s="191" t="s">
        <v>5856</v>
      </c>
      <c r="C3809" s="191" t="s">
        <v>8133</v>
      </c>
      <c r="D3809" s="191" t="s">
        <v>3160</v>
      </c>
      <c r="E3809" s="191" t="s">
        <v>3186</v>
      </c>
      <c r="F3809" s="191" t="s">
        <v>8136</v>
      </c>
      <c r="G3809" s="191">
        <v>12</v>
      </c>
    </row>
    <row r="3810" spans="1:7" x14ac:dyDescent="0.25">
      <c r="A3810" s="191">
        <v>3809</v>
      </c>
      <c r="B3810" s="191" t="s">
        <v>5856</v>
      </c>
      <c r="C3810" s="191" t="s">
        <v>8133</v>
      </c>
      <c r="D3810" s="191" t="s">
        <v>3160</v>
      </c>
      <c r="E3810" s="191" t="s">
        <v>3186</v>
      </c>
      <c r="F3810" s="191" t="s">
        <v>8136</v>
      </c>
      <c r="G3810" s="191">
        <v>12</v>
      </c>
    </row>
    <row r="3811" spans="1:7" x14ac:dyDescent="0.25">
      <c r="A3811" s="191">
        <v>3810</v>
      </c>
      <c r="B3811" s="191" t="s">
        <v>5856</v>
      </c>
      <c r="C3811" s="191" t="s">
        <v>8133</v>
      </c>
      <c r="D3811" s="191" t="s">
        <v>3160</v>
      </c>
      <c r="E3811" s="191" t="s">
        <v>3186</v>
      </c>
      <c r="F3811" s="191" t="s">
        <v>8136</v>
      </c>
      <c r="G3811" s="191">
        <v>12</v>
      </c>
    </row>
    <row r="3812" spans="1:7" x14ac:dyDescent="0.25">
      <c r="A3812" s="191">
        <v>3811</v>
      </c>
      <c r="B3812" s="191" t="s">
        <v>5856</v>
      </c>
      <c r="C3812" s="191" t="s">
        <v>8133</v>
      </c>
      <c r="D3812" s="191" t="s">
        <v>3160</v>
      </c>
      <c r="E3812" s="191" t="s">
        <v>3186</v>
      </c>
      <c r="F3812" s="191" t="s">
        <v>8136</v>
      </c>
      <c r="G3812" s="191">
        <v>12</v>
      </c>
    </row>
    <row r="3813" spans="1:7" x14ac:dyDescent="0.25">
      <c r="A3813" s="191">
        <v>3812</v>
      </c>
      <c r="B3813" s="191" t="s">
        <v>5856</v>
      </c>
      <c r="C3813" s="191" t="s">
        <v>8133</v>
      </c>
      <c r="D3813" s="191" t="s">
        <v>3160</v>
      </c>
      <c r="E3813" s="191" t="s">
        <v>3186</v>
      </c>
      <c r="F3813" s="191" t="s">
        <v>8136</v>
      </c>
      <c r="G3813" s="191">
        <v>12</v>
      </c>
    </row>
    <row r="3814" spans="1:7" x14ac:dyDescent="0.25">
      <c r="A3814" s="191">
        <v>3813</v>
      </c>
      <c r="B3814" s="191" t="s">
        <v>5856</v>
      </c>
      <c r="C3814" s="191" t="s">
        <v>8133</v>
      </c>
      <c r="D3814" s="191" t="s">
        <v>3160</v>
      </c>
      <c r="E3814" s="191" t="s">
        <v>3186</v>
      </c>
      <c r="F3814" s="191" t="s">
        <v>8136</v>
      </c>
      <c r="G3814" s="191">
        <v>12</v>
      </c>
    </row>
    <row r="3815" spans="1:7" x14ac:dyDescent="0.25">
      <c r="A3815" s="191">
        <v>3814</v>
      </c>
      <c r="B3815" s="191" t="s">
        <v>5856</v>
      </c>
      <c r="C3815" s="191" t="s">
        <v>8133</v>
      </c>
      <c r="D3815" s="191" t="s">
        <v>3160</v>
      </c>
      <c r="E3815" s="191" t="s">
        <v>3186</v>
      </c>
      <c r="F3815" s="191" t="s">
        <v>8136</v>
      </c>
      <c r="G3815" s="191">
        <v>12</v>
      </c>
    </row>
    <row r="3816" spans="1:7" x14ac:dyDescent="0.25">
      <c r="A3816" s="191">
        <v>3815</v>
      </c>
      <c r="B3816" s="191" t="s">
        <v>5856</v>
      </c>
      <c r="C3816" s="191" t="s">
        <v>8133</v>
      </c>
      <c r="D3816" s="191" t="s">
        <v>3160</v>
      </c>
      <c r="E3816" s="191" t="s">
        <v>3186</v>
      </c>
      <c r="F3816" s="191" t="s">
        <v>8136</v>
      </c>
      <c r="G3816" s="191">
        <v>12</v>
      </c>
    </row>
    <row r="3817" spans="1:7" x14ac:dyDescent="0.25">
      <c r="A3817" s="191">
        <v>3816</v>
      </c>
      <c r="B3817" s="191" t="s">
        <v>5856</v>
      </c>
      <c r="C3817" s="191" t="s">
        <v>8133</v>
      </c>
      <c r="D3817" s="191" t="s">
        <v>3160</v>
      </c>
      <c r="E3817" s="191" t="s">
        <v>3186</v>
      </c>
      <c r="F3817" s="191" t="s">
        <v>8136</v>
      </c>
      <c r="G3817" s="191">
        <v>12</v>
      </c>
    </row>
    <row r="3818" spans="1:7" x14ac:dyDescent="0.25">
      <c r="A3818" s="191">
        <v>3817</v>
      </c>
      <c r="B3818" s="191" t="s">
        <v>5856</v>
      </c>
      <c r="C3818" s="191" t="s">
        <v>8133</v>
      </c>
      <c r="D3818" s="191" t="s">
        <v>3160</v>
      </c>
      <c r="E3818" s="191" t="s">
        <v>3186</v>
      </c>
      <c r="F3818" s="191" t="s">
        <v>8136</v>
      </c>
      <c r="G3818" s="191">
        <v>12</v>
      </c>
    </row>
    <row r="3819" spans="1:7" x14ac:dyDescent="0.25">
      <c r="A3819" s="191">
        <v>3818</v>
      </c>
      <c r="B3819" s="191" t="s">
        <v>5856</v>
      </c>
      <c r="C3819" s="191" t="s">
        <v>8133</v>
      </c>
      <c r="D3819" s="191" t="s">
        <v>3160</v>
      </c>
      <c r="E3819" s="191" t="s">
        <v>3186</v>
      </c>
      <c r="F3819" s="191" t="s">
        <v>8136</v>
      </c>
      <c r="G3819" s="191">
        <v>12</v>
      </c>
    </row>
    <row r="3820" spans="1:7" x14ac:dyDescent="0.25">
      <c r="A3820" s="191">
        <v>3819</v>
      </c>
      <c r="B3820" s="191" t="s">
        <v>5856</v>
      </c>
      <c r="C3820" s="191" t="s">
        <v>8133</v>
      </c>
      <c r="D3820" s="191" t="s">
        <v>3160</v>
      </c>
      <c r="E3820" s="191" t="s">
        <v>3186</v>
      </c>
      <c r="F3820" s="191" t="s">
        <v>8136</v>
      </c>
      <c r="G3820" s="191">
        <v>12</v>
      </c>
    </row>
    <row r="3821" spans="1:7" x14ac:dyDescent="0.25">
      <c r="A3821" s="191">
        <v>3820</v>
      </c>
      <c r="B3821" s="191" t="s">
        <v>5856</v>
      </c>
      <c r="C3821" s="191" t="s">
        <v>8133</v>
      </c>
      <c r="D3821" s="191" t="s">
        <v>3160</v>
      </c>
      <c r="E3821" s="191" t="s">
        <v>3186</v>
      </c>
      <c r="F3821" s="191" t="s">
        <v>8136</v>
      </c>
      <c r="G3821" s="191">
        <v>12</v>
      </c>
    </row>
    <row r="3822" spans="1:7" x14ac:dyDescent="0.25">
      <c r="A3822" s="191">
        <v>3821</v>
      </c>
      <c r="B3822" s="191" t="s">
        <v>5856</v>
      </c>
      <c r="C3822" s="191" t="s">
        <v>8133</v>
      </c>
      <c r="D3822" s="191" t="s">
        <v>3160</v>
      </c>
      <c r="E3822" s="191" t="s">
        <v>3186</v>
      </c>
      <c r="F3822" s="191" t="s">
        <v>8136</v>
      </c>
      <c r="G3822" s="191">
        <v>12</v>
      </c>
    </row>
    <row r="3823" spans="1:7" x14ac:dyDescent="0.25">
      <c r="A3823" s="191">
        <v>3822</v>
      </c>
      <c r="B3823" s="191" t="s">
        <v>5856</v>
      </c>
      <c r="C3823" s="191" t="s">
        <v>8133</v>
      </c>
      <c r="D3823" s="191" t="s">
        <v>3160</v>
      </c>
      <c r="E3823" s="191" t="s">
        <v>3186</v>
      </c>
      <c r="F3823" s="191" t="s">
        <v>8136</v>
      </c>
      <c r="G3823" s="191">
        <v>12</v>
      </c>
    </row>
    <row r="3824" spans="1:7" x14ac:dyDescent="0.25">
      <c r="A3824" s="191">
        <v>3823</v>
      </c>
      <c r="B3824" s="191" t="s">
        <v>5856</v>
      </c>
      <c r="C3824" s="191" t="s">
        <v>8133</v>
      </c>
      <c r="D3824" s="191" t="s">
        <v>3160</v>
      </c>
      <c r="E3824" s="191" t="s">
        <v>3186</v>
      </c>
      <c r="F3824" s="191" t="s">
        <v>8136</v>
      </c>
      <c r="G3824" s="191">
        <v>12</v>
      </c>
    </row>
    <row r="3825" spans="1:7" x14ac:dyDescent="0.25">
      <c r="A3825" s="191">
        <v>3824</v>
      </c>
      <c r="B3825" s="191" t="s">
        <v>5856</v>
      </c>
      <c r="C3825" s="191" t="s">
        <v>8133</v>
      </c>
      <c r="D3825" s="191" t="s">
        <v>3160</v>
      </c>
      <c r="E3825" s="191" t="s">
        <v>3186</v>
      </c>
      <c r="F3825" s="191" t="s">
        <v>8136</v>
      </c>
      <c r="G3825" s="191">
        <v>12</v>
      </c>
    </row>
    <row r="3826" spans="1:7" x14ac:dyDescent="0.25">
      <c r="A3826" s="191">
        <v>3825</v>
      </c>
      <c r="B3826" s="191" t="s">
        <v>5856</v>
      </c>
      <c r="C3826" s="191" t="s">
        <v>8133</v>
      </c>
      <c r="D3826" s="191" t="s">
        <v>3160</v>
      </c>
      <c r="E3826" s="191" t="s">
        <v>3186</v>
      </c>
      <c r="F3826" s="191" t="s">
        <v>8136</v>
      </c>
      <c r="G3826" s="191">
        <v>12</v>
      </c>
    </row>
    <row r="3827" spans="1:7" x14ac:dyDescent="0.25">
      <c r="A3827" s="191">
        <v>3826</v>
      </c>
      <c r="B3827" s="191" t="s">
        <v>5856</v>
      </c>
      <c r="C3827" s="191" t="s">
        <v>8133</v>
      </c>
      <c r="D3827" s="191" t="s">
        <v>3160</v>
      </c>
      <c r="E3827" s="191" t="s">
        <v>3186</v>
      </c>
      <c r="F3827" s="191" t="s">
        <v>8136</v>
      </c>
      <c r="G3827" s="191">
        <v>12</v>
      </c>
    </row>
    <row r="3828" spans="1:7" x14ac:dyDescent="0.25">
      <c r="A3828" s="191">
        <v>3827</v>
      </c>
      <c r="B3828" s="191" t="s">
        <v>5856</v>
      </c>
      <c r="C3828" s="191" t="s">
        <v>8133</v>
      </c>
      <c r="D3828" s="191" t="s">
        <v>3160</v>
      </c>
      <c r="E3828" s="191" t="s">
        <v>3186</v>
      </c>
      <c r="F3828" s="191" t="s">
        <v>8136</v>
      </c>
      <c r="G3828" s="191">
        <v>12</v>
      </c>
    </row>
    <row r="3829" spans="1:7" x14ac:dyDescent="0.25">
      <c r="A3829" s="191">
        <v>3828</v>
      </c>
      <c r="B3829" s="191" t="s">
        <v>5856</v>
      </c>
      <c r="C3829" s="191" t="s">
        <v>8133</v>
      </c>
      <c r="D3829" s="191" t="s">
        <v>3160</v>
      </c>
      <c r="E3829" s="191" t="s">
        <v>3186</v>
      </c>
      <c r="F3829" s="191" t="s">
        <v>8136</v>
      </c>
      <c r="G3829" s="191">
        <v>12</v>
      </c>
    </row>
    <row r="3830" spans="1:7" x14ac:dyDescent="0.25">
      <c r="A3830" s="191">
        <v>3829</v>
      </c>
      <c r="B3830" s="191" t="s">
        <v>5856</v>
      </c>
      <c r="C3830" s="191" t="s">
        <v>8133</v>
      </c>
      <c r="D3830" s="191" t="s">
        <v>3160</v>
      </c>
      <c r="E3830" s="191" t="s">
        <v>3186</v>
      </c>
      <c r="F3830" s="191" t="s">
        <v>8136</v>
      </c>
      <c r="G3830" s="191">
        <v>12</v>
      </c>
    </row>
    <row r="3831" spans="1:7" x14ac:dyDescent="0.25">
      <c r="A3831" s="191">
        <v>3830</v>
      </c>
      <c r="B3831" s="191" t="s">
        <v>5856</v>
      </c>
      <c r="C3831" s="191" t="s">
        <v>8133</v>
      </c>
      <c r="D3831" s="191" t="s">
        <v>3160</v>
      </c>
      <c r="E3831" s="191" t="s">
        <v>3186</v>
      </c>
      <c r="F3831" s="191" t="s">
        <v>8136</v>
      </c>
      <c r="G3831" s="191">
        <v>12</v>
      </c>
    </row>
    <row r="3832" spans="1:7" x14ac:dyDescent="0.25">
      <c r="A3832" s="191">
        <v>3831</v>
      </c>
      <c r="B3832" s="191" t="s">
        <v>5856</v>
      </c>
      <c r="C3832" s="191" t="s">
        <v>8133</v>
      </c>
      <c r="D3832" s="191" t="s">
        <v>3160</v>
      </c>
      <c r="E3832" s="191" t="s">
        <v>3186</v>
      </c>
      <c r="F3832" s="191" t="s">
        <v>8136</v>
      </c>
      <c r="G3832" s="191">
        <v>12</v>
      </c>
    </row>
    <row r="3833" spans="1:7" x14ac:dyDescent="0.25">
      <c r="A3833" s="191">
        <v>3832</v>
      </c>
      <c r="B3833" s="191" t="s">
        <v>5856</v>
      </c>
      <c r="C3833" s="191" t="s">
        <v>8133</v>
      </c>
      <c r="D3833" s="191" t="s">
        <v>3160</v>
      </c>
      <c r="E3833" s="191" t="s">
        <v>3186</v>
      </c>
      <c r="F3833" s="191" t="s">
        <v>8136</v>
      </c>
      <c r="G3833" s="191">
        <v>12</v>
      </c>
    </row>
    <row r="3834" spans="1:7" x14ac:dyDescent="0.25">
      <c r="A3834" s="191">
        <v>3833</v>
      </c>
      <c r="B3834" s="191" t="s">
        <v>5856</v>
      </c>
      <c r="C3834" s="191" t="s">
        <v>8133</v>
      </c>
      <c r="D3834" s="191" t="s">
        <v>3160</v>
      </c>
      <c r="E3834" s="191" t="s">
        <v>3186</v>
      </c>
      <c r="F3834" s="191" t="s">
        <v>8136</v>
      </c>
      <c r="G3834" s="191">
        <v>12</v>
      </c>
    </row>
    <row r="3835" spans="1:7" x14ac:dyDescent="0.25">
      <c r="A3835" s="191">
        <v>3834</v>
      </c>
      <c r="B3835" s="191" t="s">
        <v>5856</v>
      </c>
      <c r="C3835" s="191" t="s">
        <v>8133</v>
      </c>
      <c r="D3835" s="191" t="s">
        <v>3160</v>
      </c>
      <c r="E3835" s="191" t="s">
        <v>3186</v>
      </c>
      <c r="F3835" s="191" t="s">
        <v>8136</v>
      </c>
      <c r="G3835" s="191">
        <v>12</v>
      </c>
    </row>
    <row r="3836" spans="1:7" x14ac:dyDescent="0.25">
      <c r="A3836" s="191">
        <v>3835</v>
      </c>
      <c r="B3836" s="191" t="s">
        <v>5856</v>
      </c>
      <c r="C3836" s="191" t="s">
        <v>8133</v>
      </c>
      <c r="D3836" s="191" t="s">
        <v>3160</v>
      </c>
      <c r="E3836" s="191" t="s">
        <v>3186</v>
      </c>
      <c r="F3836" s="191" t="s">
        <v>8136</v>
      </c>
      <c r="G3836" s="191">
        <v>12</v>
      </c>
    </row>
    <row r="3837" spans="1:7" x14ac:dyDescent="0.25">
      <c r="A3837" s="191">
        <v>3836</v>
      </c>
      <c r="B3837" s="191" t="s">
        <v>5856</v>
      </c>
      <c r="C3837" s="191" t="s">
        <v>8133</v>
      </c>
      <c r="D3837" s="191" t="s">
        <v>3160</v>
      </c>
      <c r="E3837" s="191" t="s">
        <v>3186</v>
      </c>
      <c r="F3837" s="191" t="s">
        <v>8136</v>
      </c>
      <c r="G3837" s="191">
        <v>12</v>
      </c>
    </row>
    <row r="3838" spans="1:7" x14ac:dyDescent="0.25">
      <c r="A3838" s="191">
        <v>3837</v>
      </c>
      <c r="B3838" s="191" t="s">
        <v>5856</v>
      </c>
      <c r="C3838" s="191" t="s">
        <v>8133</v>
      </c>
      <c r="D3838" s="191" t="s">
        <v>3160</v>
      </c>
      <c r="E3838" s="191" t="s">
        <v>3186</v>
      </c>
      <c r="F3838" s="191" t="s">
        <v>8136</v>
      </c>
      <c r="G3838" s="191">
        <v>12</v>
      </c>
    </row>
    <row r="3839" spans="1:7" x14ac:dyDescent="0.25">
      <c r="A3839" s="191">
        <v>3838</v>
      </c>
      <c r="B3839" s="191" t="s">
        <v>5856</v>
      </c>
      <c r="C3839" s="191" t="s">
        <v>8133</v>
      </c>
      <c r="D3839" s="191" t="s">
        <v>3160</v>
      </c>
      <c r="E3839" s="191" t="s">
        <v>3186</v>
      </c>
      <c r="F3839" s="191" t="s">
        <v>8136</v>
      </c>
      <c r="G3839" s="191">
        <v>12</v>
      </c>
    </row>
    <row r="3840" spans="1:7" x14ac:dyDescent="0.25">
      <c r="A3840" s="191">
        <v>3839</v>
      </c>
      <c r="B3840" s="191" t="s">
        <v>5856</v>
      </c>
      <c r="C3840" s="191" t="s">
        <v>8133</v>
      </c>
      <c r="D3840" s="191" t="s">
        <v>3160</v>
      </c>
      <c r="E3840" s="191" t="s">
        <v>3186</v>
      </c>
      <c r="F3840" s="191" t="s">
        <v>8136</v>
      </c>
      <c r="G3840" s="191">
        <v>12</v>
      </c>
    </row>
    <row r="3841" spans="1:7" x14ac:dyDescent="0.25">
      <c r="A3841" s="191">
        <v>3840</v>
      </c>
      <c r="B3841" s="191" t="s">
        <v>5856</v>
      </c>
      <c r="C3841" s="191" t="s">
        <v>8133</v>
      </c>
      <c r="D3841" s="191" t="s">
        <v>3160</v>
      </c>
      <c r="E3841" s="191" t="s">
        <v>3186</v>
      </c>
      <c r="F3841" s="191" t="s">
        <v>8136</v>
      </c>
      <c r="G3841" s="191">
        <v>12</v>
      </c>
    </row>
    <row r="3842" spans="1:7" x14ac:dyDescent="0.25">
      <c r="A3842" s="191">
        <v>3841</v>
      </c>
      <c r="B3842" s="191" t="s">
        <v>5856</v>
      </c>
      <c r="C3842" s="191" t="s">
        <v>8133</v>
      </c>
      <c r="D3842" s="191" t="s">
        <v>3160</v>
      </c>
      <c r="E3842" s="191" t="s">
        <v>3186</v>
      </c>
      <c r="F3842" s="191" t="s">
        <v>8136</v>
      </c>
      <c r="G3842" s="191">
        <v>12</v>
      </c>
    </row>
    <row r="3843" spans="1:7" x14ac:dyDescent="0.25">
      <c r="A3843" s="191">
        <v>3842</v>
      </c>
      <c r="B3843" s="191" t="s">
        <v>5856</v>
      </c>
      <c r="C3843" s="191" t="s">
        <v>8133</v>
      </c>
      <c r="D3843" s="191" t="s">
        <v>3160</v>
      </c>
      <c r="E3843" s="191" t="s">
        <v>3186</v>
      </c>
      <c r="F3843" s="191" t="s">
        <v>8136</v>
      </c>
      <c r="G3843" s="191">
        <v>12</v>
      </c>
    </row>
    <row r="3844" spans="1:7" x14ac:dyDescent="0.25">
      <c r="A3844" s="191">
        <v>3843</v>
      </c>
      <c r="B3844" s="191" t="s">
        <v>5856</v>
      </c>
      <c r="C3844" s="191" t="s">
        <v>8133</v>
      </c>
      <c r="D3844" s="191" t="s">
        <v>3160</v>
      </c>
      <c r="E3844" s="191" t="s">
        <v>3186</v>
      </c>
      <c r="F3844" s="191" t="s">
        <v>8136</v>
      </c>
      <c r="G3844" s="191">
        <v>12</v>
      </c>
    </row>
    <row r="3845" spans="1:7" x14ac:dyDescent="0.25">
      <c r="A3845" s="191">
        <v>3844</v>
      </c>
      <c r="B3845" s="191" t="s">
        <v>5856</v>
      </c>
      <c r="C3845" s="191" t="s">
        <v>8133</v>
      </c>
      <c r="D3845" s="191" t="s">
        <v>3160</v>
      </c>
      <c r="E3845" s="191" t="s">
        <v>3186</v>
      </c>
      <c r="F3845" s="191" t="s">
        <v>8136</v>
      </c>
      <c r="G3845" s="191">
        <v>12</v>
      </c>
    </row>
    <row r="3846" spans="1:7" x14ac:dyDescent="0.25">
      <c r="A3846" s="191">
        <v>3845</v>
      </c>
      <c r="B3846" s="191" t="s">
        <v>5856</v>
      </c>
      <c r="C3846" s="191" t="s">
        <v>8133</v>
      </c>
      <c r="D3846" s="191" t="s">
        <v>3160</v>
      </c>
      <c r="E3846" s="191" t="s">
        <v>3186</v>
      </c>
      <c r="F3846" s="191" t="s">
        <v>8136</v>
      </c>
      <c r="G3846" s="191">
        <v>12</v>
      </c>
    </row>
    <row r="3847" spans="1:7" x14ac:dyDescent="0.25">
      <c r="A3847" s="191">
        <v>3846</v>
      </c>
      <c r="B3847" s="191" t="s">
        <v>5856</v>
      </c>
      <c r="C3847" s="191" t="s">
        <v>8133</v>
      </c>
      <c r="D3847" s="191" t="s">
        <v>3160</v>
      </c>
      <c r="E3847" s="191" t="s">
        <v>3186</v>
      </c>
      <c r="F3847" s="191" t="s">
        <v>8136</v>
      </c>
      <c r="G3847" s="191">
        <v>12</v>
      </c>
    </row>
    <row r="3848" spans="1:7" x14ac:dyDescent="0.25">
      <c r="A3848" s="191">
        <v>3847</v>
      </c>
      <c r="B3848" s="191" t="s">
        <v>5856</v>
      </c>
      <c r="C3848" s="191" t="s">
        <v>8133</v>
      </c>
      <c r="D3848" s="191" t="s">
        <v>3160</v>
      </c>
      <c r="E3848" s="191" t="s">
        <v>3186</v>
      </c>
      <c r="F3848" s="191" t="s">
        <v>8136</v>
      </c>
      <c r="G3848" s="191">
        <v>12</v>
      </c>
    </row>
    <row r="3849" spans="1:7" x14ac:dyDescent="0.25">
      <c r="A3849" s="191">
        <v>3848</v>
      </c>
      <c r="B3849" s="191" t="s">
        <v>5856</v>
      </c>
      <c r="C3849" s="191" t="s">
        <v>8133</v>
      </c>
      <c r="D3849" s="191" t="s">
        <v>3160</v>
      </c>
      <c r="E3849" s="191" t="s">
        <v>3186</v>
      </c>
      <c r="F3849" s="191" t="s">
        <v>8136</v>
      </c>
      <c r="G3849" s="191">
        <v>12</v>
      </c>
    </row>
    <row r="3850" spans="1:7" x14ac:dyDescent="0.25">
      <c r="A3850" s="191">
        <v>3849</v>
      </c>
      <c r="B3850" s="191" t="s">
        <v>5856</v>
      </c>
      <c r="C3850" s="191" t="s">
        <v>8133</v>
      </c>
      <c r="D3850" s="191" t="s">
        <v>3160</v>
      </c>
      <c r="E3850" s="191" t="s">
        <v>3186</v>
      </c>
      <c r="F3850" s="191" t="s">
        <v>8136</v>
      </c>
      <c r="G3850" s="191">
        <v>12</v>
      </c>
    </row>
    <row r="3851" spans="1:7" x14ac:dyDescent="0.25">
      <c r="A3851" s="191">
        <v>3850</v>
      </c>
      <c r="B3851" s="191" t="s">
        <v>5856</v>
      </c>
      <c r="C3851" s="191" t="s">
        <v>8133</v>
      </c>
      <c r="D3851" s="191" t="s">
        <v>3160</v>
      </c>
      <c r="E3851" s="191" t="s">
        <v>3186</v>
      </c>
      <c r="F3851" s="191" t="s">
        <v>8136</v>
      </c>
      <c r="G3851" s="191">
        <v>12</v>
      </c>
    </row>
    <row r="3852" spans="1:7" x14ac:dyDescent="0.25">
      <c r="A3852" s="191">
        <v>3851</v>
      </c>
      <c r="B3852" s="191" t="s">
        <v>5856</v>
      </c>
      <c r="C3852" s="191" t="s">
        <v>8133</v>
      </c>
      <c r="D3852" s="191" t="s">
        <v>3160</v>
      </c>
      <c r="E3852" s="191" t="s">
        <v>3186</v>
      </c>
      <c r="F3852" s="191" t="s">
        <v>8136</v>
      </c>
      <c r="G3852" s="191">
        <v>12</v>
      </c>
    </row>
    <row r="3853" spans="1:7" x14ac:dyDescent="0.25">
      <c r="A3853" s="191">
        <v>3852</v>
      </c>
      <c r="B3853" s="191" t="s">
        <v>5856</v>
      </c>
      <c r="C3853" s="191" t="s">
        <v>8133</v>
      </c>
      <c r="D3853" s="191" t="s">
        <v>3160</v>
      </c>
      <c r="E3853" s="191" t="s">
        <v>3186</v>
      </c>
      <c r="F3853" s="191" t="s">
        <v>8136</v>
      </c>
      <c r="G3853" s="191">
        <v>12</v>
      </c>
    </row>
    <row r="3854" spans="1:7" x14ac:dyDescent="0.25">
      <c r="A3854" s="191">
        <v>3853</v>
      </c>
      <c r="B3854" s="191" t="s">
        <v>5717</v>
      </c>
      <c r="C3854" s="191" t="s">
        <v>8133</v>
      </c>
      <c r="D3854" s="191" t="s">
        <v>3160</v>
      </c>
      <c r="E3854" s="191" t="s">
        <v>3186</v>
      </c>
      <c r="F3854" s="191" t="s">
        <v>8135</v>
      </c>
      <c r="G3854" s="191">
        <v>13</v>
      </c>
    </row>
    <row r="3855" spans="1:7" x14ac:dyDescent="0.25">
      <c r="A3855" s="191">
        <v>3854</v>
      </c>
      <c r="B3855" s="191" t="s">
        <v>5717</v>
      </c>
      <c r="C3855" s="191" t="s">
        <v>8133</v>
      </c>
      <c r="D3855" s="191" t="s">
        <v>3160</v>
      </c>
      <c r="E3855" s="191" t="s">
        <v>3186</v>
      </c>
      <c r="F3855" s="191" t="s">
        <v>8135</v>
      </c>
      <c r="G3855" s="191">
        <v>13</v>
      </c>
    </row>
    <row r="3856" spans="1:7" x14ac:dyDescent="0.25">
      <c r="A3856" s="191">
        <v>3855</v>
      </c>
      <c r="B3856" s="191" t="s">
        <v>5717</v>
      </c>
      <c r="C3856" s="191" t="s">
        <v>8133</v>
      </c>
      <c r="D3856" s="191" t="s">
        <v>3160</v>
      </c>
      <c r="E3856" s="191" t="s">
        <v>3186</v>
      </c>
      <c r="F3856" s="191" t="s">
        <v>8135</v>
      </c>
      <c r="G3856" s="191">
        <v>13</v>
      </c>
    </row>
    <row r="3857" spans="1:7" x14ac:dyDescent="0.25">
      <c r="A3857" s="191">
        <v>3856</v>
      </c>
      <c r="B3857" s="191" t="s">
        <v>5717</v>
      </c>
      <c r="C3857" s="191" t="s">
        <v>8133</v>
      </c>
      <c r="D3857" s="191" t="s">
        <v>3160</v>
      </c>
      <c r="E3857" s="191" t="s">
        <v>3186</v>
      </c>
      <c r="F3857" s="191" t="s">
        <v>8135</v>
      </c>
      <c r="G3857" s="191">
        <v>13</v>
      </c>
    </row>
    <row r="3858" spans="1:7" x14ac:dyDescent="0.25">
      <c r="A3858" s="191">
        <v>3857</v>
      </c>
      <c r="B3858" s="191" t="s">
        <v>5717</v>
      </c>
      <c r="C3858" s="191" t="s">
        <v>8133</v>
      </c>
      <c r="D3858" s="191" t="s">
        <v>3160</v>
      </c>
      <c r="E3858" s="191" t="s">
        <v>3186</v>
      </c>
      <c r="F3858" s="191" t="s">
        <v>8135</v>
      </c>
      <c r="G3858" s="191">
        <v>13</v>
      </c>
    </row>
    <row r="3859" spans="1:7" x14ac:dyDescent="0.25">
      <c r="A3859" s="191">
        <v>3858</v>
      </c>
      <c r="B3859" s="191" t="s">
        <v>5717</v>
      </c>
      <c r="C3859" s="191" t="s">
        <v>8133</v>
      </c>
      <c r="D3859" s="191" t="s">
        <v>3160</v>
      </c>
      <c r="E3859" s="191" t="s">
        <v>3186</v>
      </c>
      <c r="F3859" s="191" t="s">
        <v>8135</v>
      </c>
      <c r="G3859" s="191">
        <v>13</v>
      </c>
    </row>
    <row r="3860" spans="1:7" x14ac:dyDescent="0.25">
      <c r="A3860" s="191">
        <v>3859</v>
      </c>
      <c r="B3860" s="191" t="s">
        <v>5717</v>
      </c>
      <c r="C3860" s="191" t="s">
        <v>8133</v>
      </c>
      <c r="D3860" s="191" t="s">
        <v>3160</v>
      </c>
      <c r="E3860" s="191" t="s">
        <v>3186</v>
      </c>
      <c r="F3860" s="191" t="s">
        <v>8135</v>
      </c>
      <c r="G3860" s="191">
        <v>13</v>
      </c>
    </row>
    <row r="3861" spans="1:7" x14ac:dyDescent="0.25">
      <c r="A3861" s="191">
        <v>3860</v>
      </c>
      <c r="B3861" s="191" t="s">
        <v>5717</v>
      </c>
      <c r="C3861" s="191" t="s">
        <v>8133</v>
      </c>
      <c r="D3861" s="191" t="s">
        <v>3160</v>
      </c>
      <c r="E3861" s="191" t="s">
        <v>3186</v>
      </c>
      <c r="F3861" s="191" t="s">
        <v>8135</v>
      </c>
      <c r="G3861" s="191">
        <v>13</v>
      </c>
    </row>
    <row r="3862" spans="1:7" x14ac:dyDescent="0.25">
      <c r="A3862" s="191">
        <v>3861</v>
      </c>
      <c r="B3862" s="191" t="s">
        <v>5717</v>
      </c>
      <c r="C3862" s="191" t="s">
        <v>8133</v>
      </c>
      <c r="D3862" s="191" t="s">
        <v>3160</v>
      </c>
      <c r="E3862" s="191" t="s">
        <v>3186</v>
      </c>
      <c r="F3862" s="191" t="s">
        <v>8135</v>
      </c>
      <c r="G3862" s="191">
        <v>13</v>
      </c>
    </row>
    <row r="3863" spans="1:7" x14ac:dyDescent="0.25">
      <c r="A3863" s="191">
        <v>3862</v>
      </c>
      <c r="B3863" s="191" t="s">
        <v>5717</v>
      </c>
      <c r="C3863" s="191" t="s">
        <v>8133</v>
      </c>
      <c r="D3863" s="191" t="s">
        <v>3160</v>
      </c>
      <c r="E3863" s="191" t="s">
        <v>3186</v>
      </c>
      <c r="F3863" s="191" t="s">
        <v>8135</v>
      </c>
      <c r="G3863" s="191">
        <v>13</v>
      </c>
    </row>
    <row r="3864" spans="1:7" x14ac:dyDescent="0.25">
      <c r="A3864" s="191">
        <v>3863</v>
      </c>
      <c r="B3864" s="191" t="s">
        <v>5717</v>
      </c>
      <c r="C3864" s="191" t="s">
        <v>8133</v>
      </c>
      <c r="D3864" s="191" t="s">
        <v>3160</v>
      </c>
      <c r="E3864" s="191" t="s">
        <v>3186</v>
      </c>
      <c r="F3864" s="191" t="s">
        <v>8135</v>
      </c>
      <c r="G3864" s="191">
        <v>13</v>
      </c>
    </row>
    <row r="3865" spans="1:7" x14ac:dyDescent="0.25">
      <c r="A3865" s="191">
        <v>3864</v>
      </c>
      <c r="B3865" s="191" t="s">
        <v>5717</v>
      </c>
      <c r="C3865" s="191" t="s">
        <v>8133</v>
      </c>
      <c r="D3865" s="191" t="s">
        <v>3160</v>
      </c>
      <c r="E3865" s="191" t="s">
        <v>3186</v>
      </c>
      <c r="F3865" s="191" t="s">
        <v>8135</v>
      </c>
      <c r="G3865" s="191">
        <v>13</v>
      </c>
    </row>
    <row r="3866" spans="1:7" x14ac:dyDescent="0.25">
      <c r="A3866" s="191">
        <v>3865</v>
      </c>
      <c r="B3866" s="191" t="s">
        <v>5717</v>
      </c>
      <c r="C3866" s="191" t="s">
        <v>8133</v>
      </c>
      <c r="D3866" s="191" t="s">
        <v>3160</v>
      </c>
      <c r="E3866" s="191" t="s">
        <v>3186</v>
      </c>
      <c r="F3866" s="191" t="s">
        <v>8135</v>
      </c>
      <c r="G3866" s="191">
        <v>13</v>
      </c>
    </row>
    <row r="3867" spans="1:7" x14ac:dyDescent="0.25">
      <c r="A3867" s="191">
        <v>3866</v>
      </c>
      <c r="B3867" s="191" t="s">
        <v>5717</v>
      </c>
      <c r="C3867" s="191" t="s">
        <v>8133</v>
      </c>
      <c r="D3867" s="191" t="s">
        <v>3160</v>
      </c>
      <c r="E3867" s="191" t="s">
        <v>3186</v>
      </c>
      <c r="F3867" s="191" t="s">
        <v>8135</v>
      </c>
      <c r="G3867" s="191">
        <v>13</v>
      </c>
    </row>
    <row r="3868" spans="1:7" x14ac:dyDescent="0.25">
      <c r="A3868" s="191">
        <v>3867</v>
      </c>
      <c r="B3868" s="191" t="s">
        <v>5717</v>
      </c>
      <c r="C3868" s="191" t="s">
        <v>8133</v>
      </c>
      <c r="D3868" s="191" t="s">
        <v>3160</v>
      </c>
      <c r="E3868" s="191" t="s">
        <v>3186</v>
      </c>
      <c r="F3868" s="191" t="s">
        <v>8135</v>
      </c>
      <c r="G3868" s="191">
        <v>13</v>
      </c>
    </row>
    <row r="3869" spans="1:7" x14ac:dyDescent="0.25">
      <c r="A3869" s="191">
        <v>3868</v>
      </c>
      <c r="B3869" s="191" t="s">
        <v>5717</v>
      </c>
      <c r="C3869" s="191" t="s">
        <v>8133</v>
      </c>
      <c r="D3869" s="191" t="s">
        <v>3160</v>
      </c>
      <c r="E3869" s="191" t="s">
        <v>3186</v>
      </c>
      <c r="F3869" s="191" t="s">
        <v>8135</v>
      </c>
      <c r="G3869" s="191">
        <v>13</v>
      </c>
    </row>
    <row r="3870" spans="1:7" x14ac:dyDescent="0.25">
      <c r="A3870" s="191">
        <v>3869</v>
      </c>
      <c r="B3870" s="191" t="s">
        <v>5717</v>
      </c>
      <c r="C3870" s="191" t="s">
        <v>8133</v>
      </c>
      <c r="D3870" s="191" t="s">
        <v>3160</v>
      </c>
      <c r="E3870" s="191" t="s">
        <v>3186</v>
      </c>
      <c r="F3870" s="191" t="s">
        <v>8135</v>
      </c>
      <c r="G3870" s="191">
        <v>13</v>
      </c>
    </row>
    <row r="3871" spans="1:7" x14ac:dyDescent="0.25">
      <c r="A3871" s="191">
        <v>3870</v>
      </c>
      <c r="B3871" s="191" t="s">
        <v>5717</v>
      </c>
      <c r="C3871" s="191" t="s">
        <v>8133</v>
      </c>
      <c r="D3871" s="191" t="s">
        <v>3160</v>
      </c>
      <c r="E3871" s="191" t="s">
        <v>3186</v>
      </c>
      <c r="F3871" s="191" t="s">
        <v>8135</v>
      </c>
      <c r="G3871" s="191">
        <v>13</v>
      </c>
    </row>
    <row r="3872" spans="1:7" x14ac:dyDescent="0.25">
      <c r="A3872" s="191">
        <v>3871</v>
      </c>
      <c r="B3872" s="191" t="s">
        <v>5717</v>
      </c>
      <c r="C3872" s="191" t="s">
        <v>8133</v>
      </c>
      <c r="D3872" s="191" t="s">
        <v>3160</v>
      </c>
      <c r="E3872" s="191" t="s">
        <v>3186</v>
      </c>
      <c r="F3872" s="191" t="s">
        <v>8135</v>
      </c>
      <c r="G3872" s="191">
        <v>13</v>
      </c>
    </row>
    <row r="3873" spans="1:7" x14ac:dyDescent="0.25">
      <c r="A3873" s="191">
        <v>3872</v>
      </c>
      <c r="B3873" s="191" t="s">
        <v>5717</v>
      </c>
      <c r="C3873" s="191" t="s">
        <v>8133</v>
      </c>
      <c r="D3873" s="191" t="s">
        <v>3160</v>
      </c>
      <c r="E3873" s="191" t="s">
        <v>3186</v>
      </c>
      <c r="F3873" s="191" t="s">
        <v>8135</v>
      </c>
      <c r="G3873" s="191">
        <v>13</v>
      </c>
    </row>
    <row r="3874" spans="1:7" x14ac:dyDescent="0.25">
      <c r="A3874" s="191">
        <v>3873</v>
      </c>
      <c r="B3874" s="191" t="s">
        <v>5717</v>
      </c>
      <c r="C3874" s="191" t="s">
        <v>8133</v>
      </c>
      <c r="D3874" s="191" t="s">
        <v>3160</v>
      </c>
      <c r="E3874" s="191" t="s">
        <v>3186</v>
      </c>
      <c r="F3874" s="191" t="s">
        <v>8135</v>
      </c>
      <c r="G3874" s="191">
        <v>13</v>
      </c>
    </row>
    <row r="3875" spans="1:7" x14ac:dyDescent="0.25">
      <c r="A3875" s="191">
        <v>3874</v>
      </c>
      <c r="B3875" s="191" t="s">
        <v>5717</v>
      </c>
      <c r="C3875" s="191" t="s">
        <v>8133</v>
      </c>
      <c r="D3875" s="191" t="s">
        <v>3160</v>
      </c>
      <c r="E3875" s="191" t="s">
        <v>3186</v>
      </c>
      <c r="F3875" s="191" t="s">
        <v>8135</v>
      </c>
      <c r="G3875" s="191">
        <v>13</v>
      </c>
    </row>
    <row r="3876" spans="1:7" x14ac:dyDescent="0.25">
      <c r="A3876" s="191">
        <v>3875</v>
      </c>
      <c r="B3876" s="191" t="s">
        <v>5717</v>
      </c>
      <c r="C3876" s="191" t="s">
        <v>8133</v>
      </c>
      <c r="D3876" s="191" t="s">
        <v>3160</v>
      </c>
      <c r="E3876" s="191" t="s">
        <v>3186</v>
      </c>
      <c r="F3876" s="191" t="s">
        <v>8135</v>
      </c>
      <c r="G3876" s="191">
        <v>13</v>
      </c>
    </row>
    <row r="3877" spans="1:7" x14ac:dyDescent="0.25">
      <c r="A3877" s="191">
        <v>3876</v>
      </c>
      <c r="B3877" s="191" t="s">
        <v>5717</v>
      </c>
      <c r="C3877" s="191" t="s">
        <v>8133</v>
      </c>
      <c r="D3877" s="191" t="s">
        <v>3160</v>
      </c>
      <c r="E3877" s="191" t="s">
        <v>3186</v>
      </c>
      <c r="F3877" s="191" t="s">
        <v>8135</v>
      </c>
      <c r="G3877" s="191">
        <v>13</v>
      </c>
    </row>
    <row r="3878" spans="1:7" x14ac:dyDescent="0.25">
      <c r="A3878" s="191">
        <v>3877</v>
      </c>
      <c r="B3878" s="191" t="s">
        <v>5717</v>
      </c>
      <c r="C3878" s="191" t="s">
        <v>8133</v>
      </c>
      <c r="D3878" s="191" t="s">
        <v>3160</v>
      </c>
      <c r="E3878" s="191" t="s">
        <v>3186</v>
      </c>
      <c r="F3878" s="191" t="s">
        <v>8135</v>
      </c>
      <c r="G3878" s="191">
        <v>13</v>
      </c>
    </row>
    <row r="3879" spans="1:7" x14ac:dyDescent="0.25">
      <c r="A3879" s="191">
        <v>3878</v>
      </c>
      <c r="B3879" s="191" t="s">
        <v>5717</v>
      </c>
      <c r="C3879" s="191" t="s">
        <v>8133</v>
      </c>
      <c r="D3879" s="191" t="s">
        <v>3160</v>
      </c>
      <c r="E3879" s="191" t="s">
        <v>3186</v>
      </c>
      <c r="F3879" s="191" t="s">
        <v>8135</v>
      </c>
      <c r="G3879" s="191">
        <v>13</v>
      </c>
    </row>
    <row r="3880" spans="1:7" x14ac:dyDescent="0.25">
      <c r="A3880" s="191">
        <v>3879</v>
      </c>
      <c r="B3880" s="191" t="s">
        <v>5717</v>
      </c>
      <c r="C3880" s="191" t="s">
        <v>8133</v>
      </c>
      <c r="D3880" s="191" t="s">
        <v>3160</v>
      </c>
      <c r="E3880" s="191" t="s">
        <v>3186</v>
      </c>
      <c r="F3880" s="191" t="s">
        <v>8135</v>
      </c>
      <c r="G3880" s="191">
        <v>13</v>
      </c>
    </row>
    <row r="3881" spans="1:7" x14ac:dyDescent="0.25">
      <c r="A3881" s="191">
        <v>3880</v>
      </c>
      <c r="B3881" s="191" t="s">
        <v>5717</v>
      </c>
      <c r="C3881" s="191" t="s">
        <v>8133</v>
      </c>
      <c r="D3881" s="191" t="s">
        <v>3160</v>
      </c>
      <c r="E3881" s="191" t="s">
        <v>3186</v>
      </c>
      <c r="F3881" s="191" t="s">
        <v>8135</v>
      </c>
      <c r="G3881" s="191">
        <v>13</v>
      </c>
    </row>
    <row r="3882" spans="1:7" x14ac:dyDescent="0.25">
      <c r="A3882" s="191">
        <v>3881</v>
      </c>
      <c r="B3882" s="191" t="s">
        <v>5717</v>
      </c>
      <c r="C3882" s="191" t="s">
        <v>8133</v>
      </c>
      <c r="D3882" s="191" t="s">
        <v>3160</v>
      </c>
      <c r="E3882" s="191" t="s">
        <v>3186</v>
      </c>
      <c r="F3882" s="191" t="s">
        <v>8135</v>
      </c>
      <c r="G3882" s="191">
        <v>13</v>
      </c>
    </row>
    <row r="3883" spans="1:7" x14ac:dyDescent="0.25">
      <c r="A3883" s="191">
        <v>3882</v>
      </c>
      <c r="B3883" s="191" t="s">
        <v>3173</v>
      </c>
      <c r="C3883" s="191" t="s">
        <v>8133</v>
      </c>
      <c r="D3883" s="191" t="s">
        <v>3160</v>
      </c>
      <c r="E3883" s="191" t="s">
        <v>3185</v>
      </c>
      <c r="F3883" s="191" t="s">
        <v>8134</v>
      </c>
      <c r="G3883" s="191">
        <v>8</v>
      </c>
    </row>
    <row r="3884" spans="1:7" x14ac:dyDescent="0.25">
      <c r="A3884" s="191">
        <v>3883</v>
      </c>
      <c r="B3884" s="191" t="s">
        <v>3173</v>
      </c>
      <c r="C3884" s="191" t="s">
        <v>8133</v>
      </c>
      <c r="D3884" s="191" t="s">
        <v>3160</v>
      </c>
      <c r="E3884" s="191" t="s">
        <v>3185</v>
      </c>
      <c r="F3884" s="191" t="s">
        <v>8134</v>
      </c>
      <c r="G3884" s="191">
        <v>8</v>
      </c>
    </row>
    <row r="3885" spans="1:7" x14ac:dyDescent="0.25">
      <c r="A3885" s="191">
        <v>3884</v>
      </c>
      <c r="B3885" s="191" t="s">
        <v>3173</v>
      </c>
      <c r="C3885" s="191" t="s">
        <v>8133</v>
      </c>
      <c r="D3885" s="191" t="s">
        <v>3160</v>
      </c>
      <c r="E3885" s="191" t="s">
        <v>3185</v>
      </c>
      <c r="F3885" s="191" t="s">
        <v>8134</v>
      </c>
      <c r="G3885" s="191">
        <v>8</v>
      </c>
    </row>
    <row r="3886" spans="1:7" x14ac:dyDescent="0.25">
      <c r="A3886" s="191">
        <v>3885</v>
      </c>
      <c r="B3886" s="191" t="s">
        <v>3173</v>
      </c>
      <c r="C3886" s="191" t="s">
        <v>8133</v>
      </c>
      <c r="D3886" s="191" t="s">
        <v>3160</v>
      </c>
      <c r="E3886" s="191" t="s">
        <v>3185</v>
      </c>
      <c r="F3886" s="191" t="s">
        <v>8134</v>
      </c>
      <c r="G3886" s="191">
        <v>8</v>
      </c>
    </row>
    <row r="3887" spans="1:7" x14ac:dyDescent="0.25">
      <c r="A3887" s="191">
        <v>3886</v>
      </c>
      <c r="B3887" s="191" t="s">
        <v>3173</v>
      </c>
      <c r="C3887" s="191" t="s">
        <v>8133</v>
      </c>
      <c r="D3887" s="191" t="s">
        <v>3160</v>
      </c>
      <c r="E3887" s="191" t="s">
        <v>3185</v>
      </c>
      <c r="F3887" s="191" t="s">
        <v>8134</v>
      </c>
      <c r="G3887" s="191">
        <v>8</v>
      </c>
    </row>
    <row r="3888" spans="1:7" x14ac:dyDescent="0.25">
      <c r="A3888" s="191">
        <v>3887</v>
      </c>
      <c r="B3888" s="191" t="s">
        <v>3173</v>
      </c>
      <c r="C3888" s="191" t="s">
        <v>8133</v>
      </c>
      <c r="D3888" s="191" t="s">
        <v>3160</v>
      </c>
      <c r="E3888" s="191" t="s">
        <v>3185</v>
      </c>
      <c r="F3888" s="191" t="s">
        <v>8134</v>
      </c>
      <c r="G3888" s="191">
        <v>8</v>
      </c>
    </row>
    <row r="3889" spans="1:7" x14ac:dyDescent="0.25">
      <c r="A3889" s="191">
        <v>3888</v>
      </c>
      <c r="B3889" s="191" t="s">
        <v>5717</v>
      </c>
      <c r="C3889" s="191" t="s">
        <v>8133</v>
      </c>
      <c r="D3889" s="191" t="s">
        <v>3160</v>
      </c>
      <c r="E3889" s="191" t="s">
        <v>3186</v>
      </c>
      <c r="F3889" s="191" t="s">
        <v>8135</v>
      </c>
      <c r="G3889" s="191">
        <v>13</v>
      </c>
    </row>
    <row r="3890" spans="1:7" x14ac:dyDescent="0.25">
      <c r="A3890" s="191">
        <v>3889</v>
      </c>
      <c r="B3890" s="191" t="s">
        <v>3173</v>
      </c>
      <c r="C3890" s="191" t="s">
        <v>8133</v>
      </c>
      <c r="D3890" s="191" t="s">
        <v>3160</v>
      </c>
      <c r="E3890" s="191" t="s">
        <v>3185</v>
      </c>
      <c r="F3890" s="191" t="s">
        <v>8134</v>
      </c>
      <c r="G3890" s="191">
        <v>8</v>
      </c>
    </row>
    <row r="3891" spans="1:7" x14ac:dyDescent="0.25">
      <c r="A3891" s="191">
        <v>3890</v>
      </c>
      <c r="B3891" s="191" t="s">
        <v>5717</v>
      </c>
      <c r="C3891" s="191" t="s">
        <v>8133</v>
      </c>
      <c r="D3891" s="191" t="s">
        <v>3160</v>
      </c>
      <c r="E3891" s="191" t="s">
        <v>3186</v>
      </c>
      <c r="F3891" s="191" t="s">
        <v>8135</v>
      </c>
      <c r="G3891" s="191">
        <v>13</v>
      </c>
    </row>
    <row r="3892" spans="1:7" x14ac:dyDescent="0.25">
      <c r="A3892" s="191">
        <v>3891</v>
      </c>
      <c r="B3892" s="191" t="s">
        <v>3173</v>
      </c>
      <c r="C3892" s="191" t="s">
        <v>8133</v>
      </c>
      <c r="D3892" s="191" t="s">
        <v>3160</v>
      </c>
      <c r="E3892" s="191" t="s">
        <v>3185</v>
      </c>
      <c r="F3892" s="191" t="s">
        <v>8134</v>
      </c>
      <c r="G3892" s="191">
        <v>8</v>
      </c>
    </row>
    <row r="3893" spans="1:7" x14ac:dyDescent="0.25">
      <c r="A3893" s="191">
        <v>3892</v>
      </c>
      <c r="B3893" s="191" t="s">
        <v>3173</v>
      </c>
      <c r="C3893" s="191" t="s">
        <v>8133</v>
      </c>
      <c r="D3893" s="191" t="s">
        <v>3160</v>
      </c>
      <c r="E3893" s="191" t="s">
        <v>3185</v>
      </c>
      <c r="F3893" s="191" t="s">
        <v>8134</v>
      </c>
      <c r="G3893" s="191">
        <v>8</v>
      </c>
    </row>
    <row r="3894" spans="1:7" x14ac:dyDescent="0.25">
      <c r="A3894" s="191">
        <v>3893</v>
      </c>
      <c r="B3894" s="191" t="s">
        <v>3173</v>
      </c>
      <c r="C3894" s="191" t="s">
        <v>8133</v>
      </c>
      <c r="D3894" s="191" t="s">
        <v>3160</v>
      </c>
      <c r="E3894" s="191" t="s">
        <v>3185</v>
      </c>
      <c r="F3894" s="191" t="s">
        <v>8134</v>
      </c>
      <c r="G3894" s="191">
        <v>8</v>
      </c>
    </row>
    <row r="3895" spans="1:7" x14ac:dyDescent="0.25">
      <c r="A3895" s="191">
        <v>3894</v>
      </c>
      <c r="B3895" s="191" t="s">
        <v>3173</v>
      </c>
      <c r="C3895" s="191" t="s">
        <v>8133</v>
      </c>
      <c r="D3895" s="191" t="s">
        <v>3160</v>
      </c>
      <c r="E3895" s="191" t="s">
        <v>3185</v>
      </c>
      <c r="F3895" s="191" t="s">
        <v>8134</v>
      </c>
      <c r="G3895" s="191">
        <v>8</v>
      </c>
    </row>
    <row r="3896" spans="1:7" x14ac:dyDescent="0.25">
      <c r="A3896" s="191">
        <v>3895</v>
      </c>
      <c r="B3896" s="191" t="s">
        <v>3173</v>
      </c>
      <c r="C3896" s="191" t="s">
        <v>8133</v>
      </c>
      <c r="D3896" s="191" t="s">
        <v>3160</v>
      </c>
      <c r="E3896" s="191" t="s">
        <v>3185</v>
      </c>
      <c r="F3896" s="191" t="s">
        <v>8134</v>
      </c>
      <c r="G3896" s="191">
        <v>8</v>
      </c>
    </row>
    <row r="3897" spans="1:7" x14ac:dyDescent="0.25">
      <c r="A3897" s="191">
        <v>3896</v>
      </c>
      <c r="B3897" s="191" t="s">
        <v>3173</v>
      </c>
      <c r="C3897" s="191" t="s">
        <v>8133</v>
      </c>
      <c r="D3897" s="191" t="s">
        <v>3160</v>
      </c>
      <c r="E3897" s="191" t="s">
        <v>3185</v>
      </c>
      <c r="F3897" s="191" t="s">
        <v>8134</v>
      </c>
      <c r="G3897" s="191">
        <v>8</v>
      </c>
    </row>
    <row r="3898" spans="1:7" x14ac:dyDescent="0.25">
      <c r="A3898" s="191">
        <v>3897</v>
      </c>
      <c r="B3898" s="191" t="s">
        <v>3173</v>
      </c>
      <c r="C3898" s="191" t="s">
        <v>8133</v>
      </c>
      <c r="D3898" s="191" t="s">
        <v>3160</v>
      </c>
      <c r="E3898" s="191" t="s">
        <v>3185</v>
      </c>
      <c r="F3898" s="191" t="s">
        <v>8134</v>
      </c>
      <c r="G3898" s="191">
        <v>8</v>
      </c>
    </row>
    <row r="3899" spans="1:7" x14ac:dyDescent="0.25">
      <c r="A3899" s="191">
        <v>3898</v>
      </c>
      <c r="B3899" s="191" t="s">
        <v>3173</v>
      </c>
      <c r="C3899" s="191" t="s">
        <v>8133</v>
      </c>
      <c r="D3899" s="191" t="s">
        <v>3160</v>
      </c>
      <c r="E3899" s="191" t="s">
        <v>3185</v>
      </c>
      <c r="F3899" s="191" t="s">
        <v>8134</v>
      </c>
      <c r="G3899" s="191">
        <v>8</v>
      </c>
    </row>
    <row r="3900" spans="1:7" x14ac:dyDescent="0.25">
      <c r="A3900" s="191">
        <v>3899</v>
      </c>
      <c r="B3900" s="191" t="s">
        <v>3173</v>
      </c>
      <c r="C3900" s="191" t="s">
        <v>8133</v>
      </c>
      <c r="D3900" s="191" t="s">
        <v>3160</v>
      </c>
      <c r="E3900" s="191" t="s">
        <v>3185</v>
      </c>
      <c r="F3900" s="191" t="s">
        <v>8134</v>
      </c>
      <c r="G3900" s="191">
        <v>8</v>
      </c>
    </row>
    <row r="3901" spans="1:7" x14ac:dyDescent="0.25">
      <c r="A3901" s="191">
        <v>3900</v>
      </c>
      <c r="B3901" s="191" t="s">
        <v>5717</v>
      </c>
      <c r="C3901" s="191" t="s">
        <v>8133</v>
      </c>
      <c r="D3901" s="191" t="s">
        <v>3160</v>
      </c>
      <c r="E3901" s="191" t="s">
        <v>3186</v>
      </c>
      <c r="F3901" s="191" t="s">
        <v>8135</v>
      </c>
      <c r="G3901" s="191">
        <v>13</v>
      </c>
    </row>
    <row r="3902" spans="1:7" x14ac:dyDescent="0.25">
      <c r="A3902" s="191">
        <v>3901</v>
      </c>
      <c r="B3902" s="191" t="s">
        <v>3173</v>
      </c>
      <c r="C3902" s="191" t="s">
        <v>8133</v>
      </c>
      <c r="D3902" s="191" t="s">
        <v>3160</v>
      </c>
      <c r="E3902" s="191" t="s">
        <v>3185</v>
      </c>
      <c r="F3902" s="191" t="s">
        <v>8134</v>
      </c>
      <c r="G3902" s="191">
        <v>8</v>
      </c>
    </row>
    <row r="3903" spans="1:7" x14ac:dyDescent="0.25">
      <c r="A3903" s="191">
        <v>3902</v>
      </c>
      <c r="B3903" s="191" t="s">
        <v>5717</v>
      </c>
      <c r="C3903" s="191" t="s">
        <v>8133</v>
      </c>
      <c r="D3903" s="191" t="s">
        <v>3160</v>
      </c>
      <c r="E3903" s="191" t="s">
        <v>3186</v>
      </c>
      <c r="F3903" s="191" t="s">
        <v>8135</v>
      </c>
      <c r="G3903" s="191">
        <v>13</v>
      </c>
    </row>
    <row r="3904" spans="1:7" x14ac:dyDescent="0.25">
      <c r="A3904" s="191">
        <v>3903</v>
      </c>
      <c r="B3904" s="191" t="s">
        <v>3173</v>
      </c>
      <c r="C3904" s="191" t="s">
        <v>8133</v>
      </c>
      <c r="D3904" s="191" t="s">
        <v>3160</v>
      </c>
      <c r="E3904" s="191" t="s">
        <v>3185</v>
      </c>
      <c r="F3904" s="191" t="s">
        <v>8134</v>
      </c>
      <c r="G3904" s="191">
        <v>8</v>
      </c>
    </row>
    <row r="3905" spans="1:7" x14ac:dyDescent="0.25">
      <c r="A3905" s="191">
        <v>3904</v>
      </c>
      <c r="B3905" s="191" t="s">
        <v>5717</v>
      </c>
      <c r="C3905" s="191" t="s">
        <v>8133</v>
      </c>
      <c r="D3905" s="191" t="s">
        <v>3160</v>
      </c>
      <c r="E3905" s="191" t="s">
        <v>3186</v>
      </c>
      <c r="F3905" s="191" t="s">
        <v>8135</v>
      </c>
      <c r="G3905" s="191">
        <v>13</v>
      </c>
    </row>
    <row r="3906" spans="1:7" x14ac:dyDescent="0.25">
      <c r="A3906" s="191">
        <v>3905</v>
      </c>
      <c r="B3906" s="191" t="s">
        <v>3173</v>
      </c>
      <c r="C3906" s="191" t="s">
        <v>8133</v>
      </c>
      <c r="D3906" s="191" t="s">
        <v>3160</v>
      </c>
      <c r="E3906" s="191" t="s">
        <v>3185</v>
      </c>
      <c r="F3906" s="191" t="s">
        <v>8134</v>
      </c>
      <c r="G3906" s="191">
        <v>8</v>
      </c>
    </row>
    <row r="3907" spans="1:7" x14ac:dyDescent="0.25">
      <c r="A3907" s="191">
        <v>3906</v>
      </c>
      <c r="B3907" s="191" t="s">
        <v>3173</v>
      </c>
      <c r="C3907" s="191" t="s">
        <v>8133</v>
      </c>
      <c r="D3907" s="191" t="s">
        <v>3160</v>
      </c>
      <c r="E3907" s="191" t="s">
        <v>3185</v>
      </c>
      <c r="F3907" s="191" t="s">
        <v>8134</v>
      </c>
      <c r="G3907" s="191">
        <v>8</v>
      </c>
    </row>
    <row r="3908" spans="1:7" x14ac:dyDescent="0.25">
      <c r="A3908" s="191">
        <v>3907</v>
      </c>
      <c r="B3908" s="191" t="s">
        <v>3173</v>
      </c>
      <c r="C3908" s="191" t="s">
        <v>8133</v>
      </c>
      <c r="D3908" s="191" t="s">
        <v>3160</v>
      </c>
      <c r="E3908" s="191" t="s">
        <v>3185</v>
      </c>
      <c r="F3908" s="191" t="s">
        <v>8134</v>
      </c>
      <c r="G3908" s="191">
        <v>8</v>
      </c>
    </row>
    <row r="3909" spans="1:7" x14ac:dyDescent="0.25">
      <c r="A3909" s="191">
        <v>3908</v>
      </c>
      <c r="B3909" s="191" t="s">
        <v>3173</v>
      </c>
      <c r="C3909" s="191" t="s">
        <v>8133</v>
      </c>
      <c r="D3909" s="191" t="s">
        <v>3160</v>
      </c>
      <c r="E3909" s="191" t="s">
        <v>3185</v>
      </c>
      <c r="F3909" s="191" t="s">
        <v>8134</v>
      </c>
      <c r="G3909" s="191">
        <v>8</v>
      </c>
    </row>
    <row r="3910" spans="1:7" x14ac:dyDescent="0.25">
      <c r="A3910" s="191">
        <v>3909</v>
      </c>
      <c r="B3910" s="191" t="s">
        <v>3173</v>
      </c>
      <c r="C3910" s="191" t="s">
        <v>8133</v>
      </c>
      <c r="D3910" s="191" t="s">
        <v>3160</v>
      </c>
      <c r="E3910" s="191" t="s">
        <v>3185</v>
      </c>
      <c r="F3910" s="191" t="s">
        <v>8134</v>
      </c>
      <c r="G3910" s="191">
        <v>8</v>
      </c>
    </row>
    <row r="3911" spans="1:7" x14ac:dyDescent="0.25">
      <c r="A3911" s="191">
        <v>3910</v>
      </c>
      <c r="B3911" s="191" t="s">
        <v>3173</v>
      </c>
      <c r="C3911" s="191" t="s">
        <v>8133</v>
      </c>
      <c r="D3911" s="191" t="s">
        <v>3160</v>
      </c>
      <c r="E3911" s="191" t="s">
        <v>3185</v>
      </c>
      <c r="F3911" s="191" t="s">
        <v>8134</v>
      </c>
      <c r="G3911" s="191">
        <v>8</v>
      </c>
    </row>
    <row r="3912" spans="1:7" x14ac:dyDescent="0.25">
      <c r="A3912" s="191">
        <v>3911</v>
      </c>
      <c r="B3912" s="191" t="s">
        <v>5717</v>
      </c>
      <c r="C3912" s="191" t="s">
        <v>8133</v>
      </c>
      <c r="D3912" s="191" t="s">
        <v>3160</v>
      </c>
      <c r="E3912" s="191" t="s">
        <v>3186</v>
      </c>
      <c r="F3912" s="191" t="s">
        <v>8135</v>
      </c>
      <c r="G3912" s="191">
        <v>13</v>
      </c>
    </row>
    <row r="3913" spans="1:7" x14ac:dyDescent="0.25">
      <c r="A3913" s="191">
        <v>3912</v>
      </c>
      <c r="B3913" s="191" t="s">
        <v>5717</v>
      </c>
      <c r="C3913" s="191" t="s">
        <v>8133</v>
      </c>
      <c r="D3913" s="191" t="s">
        <v>3160</v>
      </c>
      <c r="E3913" s="191" t="s">
        <v>3186</v>
      </c>
      <c r="F3913" s="191" t="s">
        <v>8135</v>
      </c>
      <c r="G3913" s="191">
        <v>13</v>
      </c>
    </row>
    <row r="3914" spans="1:7" x14ac:dyDescent="0.25">
      <c r="A3914" s="191">
        <v>3913</v>
      </c>
      <c r="B3914" s="191" t="s">
        <v>5717</v>
      </c>
      <c r="C3914" s="191" t="s">
        <v>8133</v>
      </c>
      <c r="D3914" s="191" t="s">
        <v>3160</v>
      </c>
      <c r="E3914" s="191" t="s">
        <v>3186</v>
      </c>
      <c r="F3914" s="191" t="s">
        <v>8135</v>
      </c>
      <c r="G3914" s="191">
        <v>13</v>
      </c>
    </row>
    <row r="3915" spans="1:7" x14ac:dyDescent="0.25">
      <c r="A3915" s="191">
        <v>3914</v>
      </c>
      <c r="B3915" s="191" t="s">
        <v>5717</v>
      </c>
      <c r="C3915" s="191" t="s">
        <v>8133</v>
      </c>
      <c r="D3915" s="191" t="s">
        <v>3160</v>
      </c>
      <c r="E3915" s="191" t="s">
        <v>3186</v>
      </c>
      <c r="F3915" s="191" t="s">
        <v>8135</v>
      </c>
      <c r="G3915" s="191">
        <v>13</v>
      </c>
    </row>
    <row r="3916" spans="1:7" x14ac:dyDescent="0.25">
      <c r="A3916" s="191">
        <v>3915</v>
      </c>
      <c r="B3916" s="191" t="s">
        <v>5717</v>
      </c>
      <c r="C3916" s="191" t="s">
        <v>8133</v>
      </c>
      <c r="D3916" s="191" t="s">
        <v>3160</v>
      </c>
      <c r="E3916" s="191" t="s">
        <v>3186</v>
      </c>
      <c r="F3916" s="191" t="s">
        <v>8135</v>
      </c>
      <c r="G3916" s="191">
        <v>13</v>
      </c>
    </row>
    <row r="3917" spans="1:7" x14ac:dyDescent="0.25">
      <c r="A3917" s="191">
        <v>3916</v>
      </c>
      <c r="B3917" s="191" t="s">
        <v>3173</v>
      </c>
      <c r="C3917" s="191" t="s">
        <v>8133</v>
      </c>
      <c r="D3917" s="191" t="s">
        <v>3160</v>
      </c>
      <c r="E3917" s="191" t="s">
        <v>3185</v>
      </c>
      <c r="F3917" s="191" t="s">
        <v>8134</v>
      </c>
      <c r="G3917" s="191">
        <v>8</v>
      </c>
    </row>
    <row r="3918" spans="1:7" x14ac:dyDescent="0.25">
      <c r="A3918" s="191">
        <v>3917</v>
      </c>
      <c r="B3918" s="191" t="s">
        <v>3173</v>
      </c>
      <c r="C3918" s="191" t="s">
        <v>8133</v>
      </c>
      <c r="D3918" s="191" t="s">
        <v>3160</v>
      </c>
      <c r="E3918" s="191" t="s">
        <v>3185</v>
      </c>
      <c r="F3918" s="191" t="s">
        <v>8134</v>
      </c>
      <c r="G3918" s="191">
        <v>8</v>
      </c>
    </row>
    <row r="3919" spans="1:7" x14ac:dyDescent="0.25">
      <c r="A3919" s="191">
        <v>3918</v>
      </c>
      <c r="B3919" s="191" t="s">
        <v>3173</v>
      </c>
      <c r="C3919" s="191" t="s">
        <v>8133</v>
      </c>
      <c r="D3919" s="191" t="s">
        <v>3160</v>
      </c>
      <c r="E3919" s="191" t="s">
        <v>3185</v>
      </c>
      <c r="F3919" s="191" t="s">
        <v>8134</v>
      </c>
      <c r="G3919" s="191">
        <v>8</v>
      </c>
    </row>
    <row r="3920" spans="1:7" x14ac:dyDescent="0.25">
      <c r="A3920" s="191">
        <v>3919</v>
      </c>
      <c r="B3920" s="191" t="s">
        <v>3173</v>
      </c>
      <c r="C3920" s="191" t="s">
        <v>8133</v>
      </c>
      <c r="D3920" s="191" t="s">
        <v>3160</v>
      </c>
      <c r="E3920" s="191" t="s">
        <v>3185</v>
      </c>
      <c r="F3920" s="191" t="s">
        <v>8134</v>
      </c>
      <c r="G3920" s="191">
        <v>8</v>
      </c>
    </row>
    <row r="3921" spans="1:7" x14ac:dyDescent="0.25">
      <c r="A3921" s="191">
        <v>3920</v>
      </c>
      <c r="B3921" s="191" t="s">
        <v>3173</v>
      </c>
      <c r="C3921" s="191" t="s">
        <v>8133</v>
      </c>
      <c r="D3921" s="191" t="s">
        <v>3160</v>
      </c>
      <c r="E3921" s="191" t="s">
        <v>3185</v>
      </c>
      <c r="F3921" s="191" t="s">
        <v>8134</v>
      </c>
      <c r="G3921" s="191">
        <v>8</v>
      </c>
    </row>
    <row r="3922" spans="1:7" x14ac:dyDescent="0.25">
      <c r="A3922" s="191">
        <v>3921</v>
      </c>
      <c r="B3922" s="191" t="s">
        <v>3173</v>
      </c>
      <c r="C3922" s="191" t="s">
        <v>8133</v>
      </c>
      <c r="D3922" s="191" t="s">
        <v>3160</v>
      </c>
      <c r="E3922" s="191" t="s">
        <v>3185</v>
      </c>
      <c r="F3922" s="191" t="s">
        <v>8134</v>
      </c>
      <c r="G3922" s="191">
        <v>8</v>
      </c>
    </row>
    <row r="3923" spans="1:7" x14ac:dyDescent="0.25">
      <c r="A3923" s="191">
        <v>3922</v>
      </c>
      <c r="B3923" s="191" t="s">
        <v>3173</v>
      </c>
      <c r="C3923" s="191" t="s">
        <v>8133</v>
      </c>
      <c r="D3923" s="191" t="s">
        <v>3160</v>
      </c>
      <c r="E3923" s="191" t="s">
        <v>3185</v>
      </c>
      <c r="F3923" s="191" t="s">
        <v>8134</v>
      </c>
      <c r="G3923" s="191">
        <v>8</v>
      </c>
    </row>
    <row r="3924" spans="1:7" x14ac:dyDescent="0.25">
      <c r="A3924" s="191">
        <v>3923</v>
      </c>
      <c r="B3924" s="191" t="s">
        <v>3173</v>
      </c>
      <c r="C3924" s="191" t="s">
        <v>8133</v>
      </c>
      <c r="D3924" s="191" t="s">
        <v>3160</v>
      </c>
      <c r="E3924" s="191" t="s">
        <v>3185</v>
      </c>
      <c r="F3924" s="191" t="s">
        <v>8134</v>
      </c>
      <c r="G3924" s="191">
        <v>8</v>
      </c>
    </row>
    <row r="3925" spans="1:7" x14ac:dyDescent="0.25">
      <c r="A3925" s="191">
        <v>3924</v>
      </c>
      <c r="B3925" s="191" t="s">
        <v>3173</v>
      </c>
      <c r="C3925" s="191" t="s">
        <v>8133</v>
      </c>
      <c r="D3925" s="191" t="s">
        <v>3160</v>
      </c>
      <c r="E3925" s="191" t="s">
        <v>3185</v>
      </c>
      <c r="F3925" s="191" t="s">
        <v>8134</v>
      </c>
      <c r="G3925" s="191">
        <v>8</v>
      </c>
    </row>
    <row r="3926" spans="1:7" x14ac:dyDescent="0.25">
      <c r="A3926" s="191">
        <v>3925</v>
      </c>
      <c r="B3926" s="191" t="s">
        <v>3173</v>
      </c>
      <c r="C3926" s="191" t="s">
        <v>8133</v>
      </c>
      <c r="D3926" s="191" t="s">
        <v>3160</v>
      </c>
      <c r="E3926" s="191" t="s">
        <v>3185</v>
      </c>
      <c r="F3926" s="191" t="s">
        <v>8134</v>
      </c>
      <c r="G3926" s="191">
        <v>8</v>
      </c>
    </row>
    <row r="3927" spans="1:7" x14ac:dyDescent="0.25">
      <c r="A3927" s="191">
        <v>3926</v>
      </c>
      <c r="B3927" s="191" t="s">
        <v>3173</v>
      </c>
      <c r="C3927" s="191" t="s">
        <v>8133</v>
      </c>
      <c r="D3927" s="191" t="s">
        <v>3160</v>
      </c>
      <c r="E3927" s="191" t="s">
        <v>3185</v>
      </c>
      <c r="F3927" s="191" t="s">
        <v>8134</v>
      </c>
      <c r="G3927" s="191">
        <v>8</v>
      </c>
    </row>
    <row r="3928" spans="1:7" x14ac:dyDescent="0.25">
      <c r="A3928" s="191">
        <v>3927</v>
      </c>
      <c r="B3928" s="191" t="s">
        <v>3173</v>
      </c>
      <c r="C3928" s="191" t="s">
        <v>8133</v>
      </c>
      <c r="D3928" s="191" t="s">
        <v>3160</v>
      </c>
      <c r="E3928" s="191" t="s">
        <v>3185</v>
      </c>
      <c r="F3928" s="191" t="s">
        <v>8134</v>
      </c>
      <c r="G3928" s="191">
        <v>8</v>
      </c>
    </row>
    <row r="3929" spans="1:7" x14ac:dyDescent="0.25">
      <c r="A3929" s="191">
        <v>3928</v>
      </c>
      <c r="B3929" s="191" t="s">
        <v>5717</v>
      </c>
      <c r="C3929" s="191" t="s">
        <v>8133</v>
      </c>
      <c r="D3929" s="191" t="s">
        <v>3160</v>
      </c>
      <c r="E3929" s="191" t="s">
        <v>3186</v>
      </c>
      <c r="F3929" s="191" t="s">
        <v>8135</v>
      </c>
      <c r="G3929" s="191">
        <v>13</v>
      </c>
    </row>
    <row r="3930" spans="1:7" x14ac:dyDescent="0.25">
      <c r="A3930" s="191">
        <v>3929</v>
      </c>
      <c r="B3930" s="191" t="s">
        <v>5717</v>
      </c>
      <c r="C3930" s="191" t="s">
        <v>8133</v>
      </c>
      <c r="D3930" s="191" t="s">
        <v>3160</v>
      </c>
      <c r="E3930" s="191" t="s">
        <v>3186</v>
      </c>
      <c r="F3930" s="191" t="s">
        <v>8135</v>
      </c>
      <c r="G3930" s="191">
        <v>13</v>
      </c>
    </row>
    <row r="3931" spans="1:7" x14ac:dyDescent="0.25">
      <c r="A3931" s="191">
        <v>3930</v>
      </c>
      <c r="B3931" s="191" t="s">
        <v>5717</v>
      </c>
      <c r="C3931" s="191" t="s">
        <v>8133</v>
      </c>
      <c r="D3931" s="191" t="s">
        <v>3160</v>
      </c>
      <c r="E3931" s="191" t="s">
        <v>3186</v>
      </c>
      <c r="F3931" s="191" t="s">
        <v>8135</v>
      </c>
      <c r="G3931" s="191">
        <v>13</v>
      </c>
    </row>
    <row r="3932" spans="1:7" x14ac:dyDescent="0.25">
      <c r="A3932" s="191">
        <v>3931</v>
      </c>
      <c r="B3932" s="191" t="s">
        <v>5717</v>
      </c>
      <c r="C3932" s="191" t="s">
        <v>8133</v>
      </c>
      <c r="D3932" s="191" t="s">
        <v>3160</v>
      </c>
      <c r="E3932" s="191" t="s">
        <v>3186</v>
      </c>
      <c r="F3932" s="191" t="s">
        <v>8135</v>
      </c>
      <c r="G3932" s="191">
        <v>13</v>
      </c>
    </row>
    <row r="3933" spans="1:7" x14ac:dyDescent="0.25">
      <c r="A3933" s="191">
        <v>3932</v>
      </c>
      <c r="B3933" s="191" t="s">
        <v>3173</v>
      </c>
      <c r="C3933" s="191" t="s">
        <v>8133</v>
      </c>
      <c r="D3933" s="191" t="s">
        <v>3160</v>
      </c>
      <c r="E3933" s="191" t="s">
        <v>3185</v>
      </c>
      <c r="F3933" s="191" t="s">
        <v>8134</v>
      </c>
      <c r="G3933" s="191">
        <v>8</v>
      </c>
    </row>
    <row r="3934" spans="1:7" x14ac:dyDescent="0.25">
      <c r="A3934" s="191">
        <v>3933</v>
      </c>
      <c r="B3934" s="191" t="s">
        <v>3173</v>
      </c>
      <c r="C3934" s="191" t="s">
        <v>8133</v>
      </c>
      <c r="D3934" s="191" t="s">
        <v>3160</v>
      </c>
      <c r="E3934" s="191" t="s">
        <v>3185</v>
      </c>
      <c r="F3934" s="191" t="s">
        <v>8134</v>
      </c>
      <c r="G3934" s="191">
        <v>8</v>
      </c>
    </row>
    <row r="3935" spans="1:7" x14ac:dyDescent="0.25">
      <c r="A3935" s="191">
        <v>3934</v>
      </c>
      <c r="B3935" s="191" t="s">
        <v>3173</v>
      </c>
      <c r="C3935" s="191" t="s">
        <v>8133</v>
      </c>
      <c r="D3935" s="191" t="s">
        <v>3160</v>
      </c>
      <c r="E3935" s="191" t="s">
        <v>3185</v>
      </c>
      <c r="F3935" s="191" t="s">
        <v>8134</v>
      </c>
      <c r="G3935" s="191">
        <v>8</v>
      </c>
    </row>
    <row r="3936" spans="1:7" x14ac:dyDescent="0.25">
      <c r="A3936" s="191">
        <v>3935</v>
      </c>
      <c r="B3936" s="191" t="s">
        <v>3173</v>
      </c>
      <c r="C3936" s="191" t="s">
        <v>8133</v>
      </c>
      <c r="D3936" s="191" t="s">
        <v>3160</v>
      </c>
      <c r="E3936" s="191" t="s">
        <v>3185</v>
      </c>
      <c r="F3936" s="191" t="s">
        <v>8134</v>
      </c>
      <c r="G3936" s="191">
        <v>8</v>
      </c>
    </row>
    <row r="3937" spans="1:7" x14ac:dyDescent="0.25">
      <c r="A3937" s="191">
        <v>3936</v>
      </c>
      <c r="B3937" s="191" t="s">
        <v>3173</v>
      </c>
      <c r="C3937" s="191" t="s">
        <v>8133</v>
      </c>
      <c r="D3937" s="191" t="s">
        <v>3160</v>
      </c>
      <c r="E3937" s="191" t="s">
        <v>3185</v>
      </c>
      <c r="F3937" s="191" t="s">
        <v>8134</v>
      </c>
      <c r="G3937" s="191">
        <v>8</v>
      </c>
    </row>
    <row r="3938" spans="1:7" x14ac:dyDescent="0.25">
      <c r="A3938" s="191">
        <v>3937</v>
      </c>
      <c r="B3938" s="191" t="s">
        <v>3173</v>
      </c>
      <c r="C3938" s="191" t="s">
        <v>8133</v>
      </c>
      <c r="D3938" s="191" t="s">
        <v>3160</v>
      </c>
      <c r="E3938" s="191" t="s">
        <v>3185</v>
      </c>
      <c r="F3938" s="191" t="s">
        <v>8134</v>
      </c>
      <c r="G3938" s="191">
        <v>8</v>
      </c>
    </row>
    <row r="3939" spans="1:7" x14ac:dyDescent="0.25">
      <c r="A3939" s="191">
        <v>3938</v>
      </c>
      <c r="B3939" s="191" t="s">
        <v>3173</v>
      </c>
      <c r="C3939" s="191" t="s">
        <v>8133</v>
      </c>
      <c r="D3939" s="191" t="s">
        <v>3160</v>
      </c>
      <c r="E3939" s="191" t="s">
        <v>3185</v>
      </c>
      <c r="F3939" s="191" t="s">
        <v>8134</v>
      </c>
      <c r="G3939" s="191">
        <v>8</v>
      </c>
    </row>
    <row r="3940" spans="1:7" x14ac:dyDescent="0.25">
      <c r="A3940" s="191">
        <v>3939</v>
      </c>
      <c r="B3940" s="191" t="s">
        <v>3173</v>
      </c>
      <c r="C3940" s="191" t="s">
        <v>8133</v>
      </c>
      <c r="D3940" s="191" t="s">
        <v>3160</v>
      </c>
      <c r="E3940" s="191" t="s">
        <v>3185</v>
      </c>
      <c r="F3940" s="191" t="s">
        <v>8134</v>
      </c>
      <c r="G3940" s="191">
        <v>8</v>
      </c>
    </row>
    <row r="3941" spans="1:7" x14ac:dyDescent="0.25">
      <c r="A3941" s="191">
        <v>3940</v>
      </c>
      <c r="B3941" s="191" t="s">
        <v>3173</v>
      </c>
      <c r="C3941" s="191" t="s">
        <v>8133</v>
      </c>
      <c r="D3941" s="191" t="s">
        <v>3160</v>
      </c>
      <c r="E3941" s="191" t="s">
        <v>3185</v>
      </c>
      <c r="F3941" s="191" t="s">
        <v>8134</v>
      </c>
      <c r="G3941" s="191">
        <v>8</v>
      </c>
    </row>
    <row r="3942" spans="1:7" x14ac:dyDescent="0.25">
      <c r="A3942" s="191">
        <v>3941</v>
      </c>
      <c r="B3942" s="191" t="s">
        <v>5717</v>
      </c>
      <c r="C3942" s="191" t="s">
        <v>8133</v>
      </c>
      <c r="D3942" s="191" t="s">
        <v>3160</v>
      </c>
      <c r="E3942" s="191" t="s">
        <v>3186</v>
      </c>
      <c r="F3942" s="191" t="s">
        <v>8135</v>
      </c>
      <c r="G3942" s="191">
        <v>13</v>
      </c>
    </row>
    <row r="3943" spans="1:7" x14ac:dyDescent="0.25">
      <c r="A3943" s="191">
        <v>3942</v>
      </c>
      <c r="B3943" s="191" t="s">
        <v>5717</v>
      </c>
      <c r="C3943" s="191" t="s">
        <v>8133</v>
      </c>
      <c r="D3943" s="191" t="s">
        <v>3160</v>
      </c>
      <c r="E3943" s="191" t="s">
        <v>3186</v>
      </c>
      <c r="F3943" s="191" t="s">
        <v>8135</v>
      </c>
      <c r="G3943" s="191">
        <v>13</v>
      </c>
    </row>
    <row r="3944" spans="1:7" x14ac:dyDescent="0.25">
      <c r="A3944" s="191">
        <v>3943</v>
      </c>
      <c r="B3944" s="191" t="s">
        <v>5717</v>
      </c>
      <c r="C3944" s="191" t="s">
        <v>8133</v>
      </c>
      <c r="D3944" s="191" t="s">
        <v>3160</v>
      </c>
      <c r="E3944" s="191" t="s">
        <v>3186</v>
      </c>
      <c r="F3944" s="191" t="s">
        <v>8135</v>
      </c>
      <c r="G3944" s="191">
        <v>13</v>
      </c>
    </row>
    <row r="3945" spans="1:7" x14ac:dyDescent="0.25">
      <c r="A3945" s="191">
        <v>3944</v>
      </c>
      <c r="B3945" s="191" t="s">
        <v>5717</v>
      </c>
      <c r="C3945" s="191" t="s">
        <v>8133</v>
      </c>
      <c r="D3945" s="191" t="s">
        <v>3160</v>
      </c>
      <c r="E3945" s="191" t="s">
        <v>3186</v>
      </c>
      <c r="F3945" s="191" t="s">
        <v>8135</v>
      </c>
      <c r="G3945" s="191">
        <v>13</v>
      </c>
    </row>
    <row r="3946" spans="1:7" x14ac:dyDescent="0.25">
      <c r="A3946" s="191">
        <v>3945</v>
      </c>
      <c r="B3946" s="191" t="s">
        <v>5717</v>
      </c>
      <c r="C3946" s="191" t="s">
        <v>8133</v>
      </c>
      <c r="D3946" s="191" t="s">
        <v>3160</v>
      </c>
      <c r="E3946" s="191" t="s">
        <v>3186</v>
      </c>
      <c r="F3946" s="191" t="s">
        <v>8135</v>
      </c>
      <c r="G3946" s="191">
        <v>13</v>
      </c>
    </row>
    <row r="3947" spans="1:7" x14ac:dyDescent="0.25">
      <c r="A3947" s="191">
        <v>3946</v>
      </c>
      <c r="B3947" s="191" t="s">
        <v>5717</v>
      </c>
      <c r="C3947" s="191" t="s">
        <v>8133</v>
      </c>
      <c r="D3947" s="191" t="s">
        <v>3160</v>
      </c>
      <c r="E3947" s="191" t="s">
        <v>3186</v>
      </c>
      <c r="F3947" s="191" t="s">
        <v>8135</v>
      </c>
      <c r="G3947" s="191">
        <v>13</v>
      </c>
    </row>
    <row r="3948" spans="1:7" x14ac:dyDescent="0.25">
      <c r="A3948" s="191">
        <v>3947</v>
      </c>
      <c r="B3948" s="191" t="s">
        <v>5717</v>
      </c>
      <c r="C3948" s="191" t="s">
        <v>8133</v>
      </c>
      <c r="D3948" s="191" t="s">
        <v>3160</v>
      </c>
      <c r="E3948" s="191" t="s">
        <v>3186</v>
      </c>
      <c r="F3948" s="191" t="s">
        <v>8135</v>
      </c>
      <c r="G3948" s="191">
        <v>13</v>
      </c>
    </row>
    <row r="3949" spans="1:7" x14ac:dyDescent="0.25">
      <c r="A3949" s="191">
        <v>3948</v>
      </c>
      <c r="B3949" s="191" t="s">
        <v>5717</v>
      </c>
      <c r="C3949" s="191" t="s">
        <v>8133</v>
      </c>
      <c r="D3949" s="191" t="s">
        <v>3160</v>
      </c>
      <c r="E3949" s="191" t="s">
        <v>3186</v>
      </c>
      <c r="F3949" s="191" t="s">
        <v>8135</v>
      </c>
      <c r="G3949" s="191">
        <v>13</v>
      </c>
    </row>
    <row r="3950" spans="1:7" x14ac:dyDescent="0.25">
      <c r="A3950" s="191">
        <v>3949</v>
      </c>
      <c r="B3950" s="191" t="s">
        <v>5717</v>
      </c>
      <c r="C3950" s="191" t="s">
        <v>8133</v>
      </c>
      <c r="D3950" s="191" t="s">
        <v>3160</v>
      </c>
      <c r="E3950" s="191" t="s">
        <v>3186</v>
      </c>
      <c r="F3950" s="191" t="s">
        <v>8135</v>
      </c>
      <c r="G3950" s="191">
        <v>13</v>
      </c>
    </row>
    <row r="3951" spans="1:7" x14ac:dyDescent="0.25">
      <c r="A3951" s="191">
        <v>3950</v>
      </c>
      <c r="B3951" s="191" t="s">
        <v>5717</v>
      </c>
      <c r="C3951" s="191" t="s">
        <v>8133</v>
      </c>
      <c r="D3951" s="191" t="s">
        <v>3160</v>
      </c>
      <c r="E3951" s="191" t="s">
        <v>3186</v>
      </c>
      <c r="F3951" s="191" t="s">
        <v>8135</v>
      </c>
      <c r="G3951" s="191">
        <v>13</v>
      </c>
    </row>
    <row r="3952" spans="1:7" x14ac:dyDescent="0.25">
      <c r="A3952" s="191">
        <v>3951</v>
      </c>
      <c r="B3952" s="191" t="s">
        <v>5717</v>
      </c>
      <c r="C3952" s="191" t="s">
        <v>8133</v>
      </c>
      <c r="D3952" s="191" t="s">
        <v>3160</v>
      </c>
      <c r="E3952" s="191" t="s">
        <v>3186</v>
      </c>
      <c r="F3952" s="191" t="s">
        <v>8135</v>
      </c>
      <c r="G3952" s="191">
        <v>13</v>
      </c>
    </row>
    <row r="3953" spans="1:7" x14ac:dyDescent="0.25">
      <c r="A3953" s="191">
        <v>3952</v>
      </c>
      <c r="B3953" s="191" t="s">
        <v>5717</v>
      </c>
      <c r="C3953" s="191" t="s">
        <v>8133</v>
      </c>
      <c r="D3953" s="191" t="s">
        <v>3160</v>
      </c>
      <c r="E3953" s="191" t="s">
        <v>3186</v>
      </c>
      <c r="F3953" s="191" t="s">
        <v>8135</v>
      </c>
      <c r="G3953" s="191">
        <v>13</v>
      </c>
    </row>
    <row r="3954" spans="1:7" x14ac:dyDescent="0.25">
      <c r="A3954" s="191">
        <v>3953</v>
      </c>
      <c r="B3954" s="191" t="s">
        <v>5717</v>
      </c>
      <c r="C3954" s="191" t="s">
        <v>8133</v>
      </c>
      <c r="D3954" s="191" t="s">
        <v>3160</v>
      </c>
      <c r="E3954" s="191" t="s">
        <v>3186</v>
      </c>
      <c r="F3954" s="191" t="s">
        <v>8135</v>
      </c>
      <c r="G3954" s="191">
        <v>13</v>
      </c>
    </row>
    <row r="3955" spans="1:7" x14ac:dyDescent="0.25">
      <c r="A3955" s="191">
        <v>3954</v>
      </c>
      <c r="B3955" s="191" t="s">
        <v>5717</v>
      </c>
      <c r="C3955" s="191" t="s">
        <v>8133</v>
      </c>
      <c r="D3955" s="191" t="s">
        <v>3160</v>
      </c>
      <c r="E3955" s="191" t="s">
        <v>3186</v>
      </c>
      <c r="F3955" s="191" t="s">
        <v>8135</v>
      </c>
      <c r="G3955" s="191">
        <v>13</v>
      </c>
    </row>
    <row r="3956" spans="1:7" x14ac:dyDescent="0.25">
      <c r="A3956" s="191">
        <v>3955</v>
      </c>
      <c r="B3956" s="191" t="s">
        <v>5717</v>
      </c>
      <c r="C3956" s="191" t="s">
        <v>8133</v>
      </c>
      <c r="D3956" s="191" t="s">
        <v>3160</v>
      </c>
      <c r="E3956" s="191" t="s">
        <v>3186</v>
      </c>
      <c r="F3956" s="191" t="s">
        <v>8135</v>
      </c>
      <c r="G3956" s="191">
        <v>13</v>
      </c>
    </row>
    <row r="3957" spans="1:7" x14ac:dyDescent="0.25">
      <c r="A3957" s="191">
        <v>3956</v>
      </c>
      <c r="B3957" s="191" t="s">
        <v>5717</v>
      </c>
      <c r="C3957" s="191" t="s">
        <v>8133</v>
      </c>
      <c r="D3957" s="191" t="s">
        <v>3160</v>
      </c>
      <c r="E3957" s="191" t="s">
        <v>3186</v>
      </c>
      <c r="F3957" s="191" t="s">
        <v>8135</v>
      </c>
      <c r="G3957" s="191">
        <v>13</v>
      </c>
    </row>
    <row r="3958" spans="1:7" x14ac:dyDescent="0.25">
      <c r="A3958" s="191">
        <v>3957</v>
      </c>
      <c r="B3958" s="191" t="s">
        <v>3173</v>
      </c>
      <c r="C3958" s="191" t="s">
        <v>8133</v>
      </c>
      <c r="D3958" s="191" t="s">
        <v>3160</v>
      </c>
      <c r="E3958" s="191" t="s">
        <v>3185</v>
      </c>
      <c r="F3958" s="191" t="s">
        <v>8134</v>
      </c>
      <c r="G3958" s="191">
        <v>8</v>
      </c>
    </row>
    <row r="3959" spans="1:7" x14ac:dyDescent="0.25">
      <c r="A3959" s="191">
        <v>3958</v>
      </c>
      <c r="B3959" s="191" t="s">
        <v>5717</v>
      </c>
      <c r="C3959" s="191" t="s">
        <v>8133</v>
      </c>
      <c r="D3959" s="191" t="s">
        <v>3160</v>
      </c>
      <c r="E3959" s="191" t="s">
        <v>3186</v>
      </c>
      <c r="F3959" s="191" t="s">
        <v>8135</v>
      </c>
      <c r="G3959" s="191">
        <v>13</v>
      </c>
    </row>
    <row r="3960" spans="1:7" x14ac:dyDescent="0.25">
      <c r="A3960" s="191">
        <v>3959</v>
      </c>
      <c r="B3960" s="191" t="s">
        <v>5717</v>
      </c>
      <c r="C3960" s="191" t="s">
        <v>8133</v>
      </c>
      <c r="D3960" s="191" t="s">
        <v>3160</v>
      </c>
      <c r="E3960" s="191" t="s">
        <v>3186</v>
      </c>
      <c r="F3960" s="191" t="s">
        <v>8135</v>
      </c>
      <c r="G3960" s="191">
        <v>13</v>
      </c>
    </row>
    <row r="3961" spans="1:7" x14ac:dyDescent="0.25">
      <c r="A3961" s="191">
        <v>3960</v>
      </c>
      <c r="B3961" s="191" t="s">
        <v>5717</v>
      </c>
      <c r="C3961" s="191" t="s">
        <v>8133</v>
      </c>
      <c r="D3961" s="191" t="s">
        <v>3160</v>
      </c>
      <c r="E3961" s="191" t="s">
        <v>3186</v>
      </c>
      <c r="F3961" s="191" t="s">
        <v>8135</v>
      </c>
      <c r="G3961" s="191">
        <v>13</v>
      </c>
    </row>
    <row r="3962" spans="1:7" x14ac:dyDescent="0.25">
      <c r="A3962" s="191">
        <v>3961</v>
      </c>
      <c r="B3962" s="191" t="s">
        <v>5717</v>
      </c>
      <c r="C3962" s="191" t="s">
        <v>8133</v>
      </c>
      <c r="D3962" s="191" t="s">
        <v>3160</v>
      </c>
      <c r="E3962" s="191" t="s">
        <v>3186</v>
      </c>
      <c r="F3962" s="191" t="s">
        <v>8135</v>
      </c>
      <c r="G3962" s="191">
        <v>13</v>
      </c>
    </row>
    <row r="3963" spans="1:7" x14ac:dyDescent="0.25">
      <c r="A3963" s="191">
        <v>3962</v>
      </c>
      <c r="B3963" s="191" t="s">
        <v>5717</v>
      </c>
      <c r="C3963" s="191" t="s">
        <v>8133</v>
      </c>
      <c r="D3963" s="191" t="s">
        <v>3160</v>
      </c>
      <c r="E3963" s="191" t="s">
        <v>3186</v>
      </c>
      <c r="F3963" s="191" t="s">
        <v>8135</v>
      </c>
      <c r="G3963" s="191">
        <v>13</v>
      </c>
    </row>
    <row r="3964" spans="1:7" x14ac:dyDescent="0.25">
      <c r="A3964" s="191">
        <v>3963</v>
      </c>
      <c r="B3964" s="191" t="s">
        <v>5717</v>
      </c>
      <c r="C3964" s="191" t="s">
        <v>8133</v>
      </c>
      <c r="D3964" s="191" t="s">
        <v>3160</v>
      </c>
      <c r="E3964" s="191" t="s">
        <v>3186</v>
      </c>
      <c r="F3964" s="191" t="s">
        <v>8135</v>
      </c>
      <c r="G3964" s="191">
        <v>13</v>
      </c>
    </row>
    <row r="3965" spans="1:7" x14ac:dyDescent="0.25">
      <c r="A3965" s="191">
        <v>3964</v>
      </c>
      <c r="B3965" s="191" t="s">
        <v>5717</v>
      </c>
      <c r="C3965" s="191" t="s">
        <v>8133</v>
      </c>
      <c r="D3965" s="191" t="s">
        <v>3160</v>
      </c>
      <c r="E3965" s="191" t="s">
        <v>3186</v>
      </c>
      <c r="F3965" s="191" t="s">
        <v>8135</v>
      </c>
      <c r="G3965" s="191">
        <v>13</v>
      </c>
    </row>
    <row r="3966" spans="1:7" x14ac:dyDescent="0.25">
      <c r="A3966" s="191">
        <v>3965</v>
      </c>
      <c r="B3966" s="191" t="s">
        <v>5717</v>
      </c>
      <c r="C3966" s="191" t="s">
        <v>8133</v>
      </c>
      <c r="D3966" s="191" t="s">
        <v>3160</v>
      </c>
      <c r="E3966" s="191" t="s">
        <v>3186</v>
      </c>
      <c r="F3966" s="191" t="s">
        <v>8135</v>
      </c>
      <c r="G3966" s="191">
        <v>13</v>
      </c>
    </row>
    <row r="3967" spans="1:7" x14ac:dyDescent="0.25">
      <c r="A3967" s="191">
        <v>3966</v>
      </c>
      <c r="B3967" s="191" t="s">
        <v>5717</v>
      </c>
      <c r="C3967" s="191" t="s">
        <v>8133</v>
      </c>
      <c r="D3967" s="191" t="s">
        <v>3160</v>
      </c>
      <c r="E3967" s="191" t="s">
        <v>3186</v>
      </c>
      <c r="F3967" s="191" t="s">
        <v>8135</v>
      </c>
      <c r="G3967" s="191">
        <v>13</v>
      </c>
    </row>
    <row r="3968" spans="1:7" x14ac:dyDescent="0.25">
      <c r="A3968" s="191">
        <v>3967</v>
      </c>
      <c r="B3968" s="191" t="s">
        <v>5717</v>
      </c>
      <c r="C3968" s="191" t="s">
        <v>8133</v>
      </c>
      <c r="D3968" s="191" t="s">
        <v>3160</v>
      </c>
      <c r="E3968" s="191" t="s">
        <v>3186</v>
      </c>
      <c r="F3968" s="191" t="s">
        <v>8135</v>
      </c>
      <c r="G3968" s="191">
        <v>13</v>
      </c>
    </row>
    <row r="3969" spans="1:7" x14ac:dyDescent="0.25">
      <c r="A3969" s="191">
        <v>3968</v>
      </c>
      <c r="B3969" s="191" t="s">
        <v>5717</v>
      </c>
      <c r="C3969" s="191" t="s">
        <v>8133</v>
      </c>
      <c r="D3969" s="191" t="s">
        <v>3160</v>
      </c>
      <c r="E3969" s="191" t="s">
        <v>3186</v>
      </c>
      <c r="F3969" s="191" t="s">
        <v>8135</v>
      </c>
      <c r="G3969" s="191">
        <v>13</v>
      </c>
    </row>
    <row r="3970" spans="1:7" x14ac:dyDescent="0.25">
      <c r="A3970" s="191">
        <v>3969</v>
      </c>
      <c r="B3970" s="191" t="s">
        <v>5717</v>
      </c>
      <c r="C3970" s="191" t="s">
        <v>8133</v>
      </c>
      <c r="D3970" s="191" t="s">
        <v>3160</v>
      </c>
      <c r="E3970" s="191" t="s">
        <v>3186</v>
      </c>
      <c r="F3970" s="191" t="s">
        <v>8135</v>
      </c>
      <c r="G3970" s="191">
        <v>13</v>
      </c>
    </row>
    <row r="3971" spans="1:7" x14ac:dyDescent="0.25">
      <c r="A3971" s="191">
        <v>3970</v>
      </c>
      <c r="B3971" s="191" t="s">
        <v>5717</v>
      </c>
      <c r="C3971" s="191" t="s">
        <v>8133</v>
      </c>
      <c r="D3971" s="191" t="s">
        <v>3160</v>
      </c>
      <c r="E3971" s="191" t="s">
        <v>3186</v>
      </c>
      <c r="F3971" s="191" t="s">
        <v>8135</v>
      </c>
      <c r="G3971" s="191">
        <v>13</v>
      </c>
    </row>
    <row r="3972" spans="1:7" x14ac:dyDescent="0.25">
      <c r="A3972" s="191">
        <v>3971</v>
      </c>
      <c r="B3972" s="191" t="s">
        <v>5717</v>
      </c>
      <c r="C3972" s="191" t="s">
        <v>8133</v>
      </c>
      <c r="D3972" s="191" t="s">
        <v>3160</v>
      </c>
      <c r="E3972" s="191" t="s">
        <v>3186</v>
      </c>
      <c r="F3972" s="191" t="s">
        <v>8135</v>
      </c>
      <c r="G3972" s="191">
        <v>13</v>
      </c>
    </row>
    <row r="3973" spans="1:7" x14ac:dyDescent="0.25">
      <c r="A3973" s="191">
        <v>3972</v>
      </c>
      <c r="B3973" s="191" t="s">
        <v>5717</v>
      </c>
      <c r="C3973" s="191" t="s">
        <v>8133</v>
      </c>
      <c r="D3973" s="191" t="s">
        <v>3160</v>
      </c>
      <c r="E3973" s="191" t="s">
        <v>3186</v>
      </c>
      <c r="F3973" s="191" t="s">
        <v>8135</v>
      </c>
      <c r="G3973" s="191">
        <v>13</v>
      </c>
    </row>
    <row r="3974" spans="1:7" x14ac:dyDescent="0.25">
      <c r="A3974" s="191">
        <v>3973</v>
      </c>
      <c r="B3974" s="191" t="s">
        <v>5717</v>
      </c>
      <c r="C3974" s="191" t="s">
        <v>8133</v>
      </c>
      <c r="D3974" s="191" t="s">
        <v>3160</v>
      </c>
      <c r="E3974" s="191" t="s">
        <v>3186</v>
      </c>
      <c r="F3974" s="191" t="s">
        <v>8135</v>
      </c>
      <c r="G3974" s="191">
        <v>13</v>
      </c>
    </row>
    <row r="3975" spans="1:7" x14ac:dyDescent="0.25">
      <c r="A3975" s="191">
        <v>3974</v>
      </c>
      <c r="B3975" s="191" t="s">
        <v>5717</v>
      </c>
      <c r="C3975" s="191" t="s">
        <v>8133</v>
      </c>
      <c r="D3975" s="191" t="s">
        <v>3160</v>
      </c>
      <c r="E3975" s="191" t="s">
        <v>3186</v>
      </c>
      <c r="F3975" s="191" t="s">
        <v>8135</v>
      </c>
      <c r="G3975" s="191">
        <v>13</v>
      </c>
    </row>
    <row r="3976" spans="1:7" x14ac:dyDescent="0.25">
      <c r="A3976" s="191">
        <v>3975</v>
      </c>
      <c r="B3976" s="191" t="s">
        <v>5717</v>
      </c>
      <c r="C3976" s="191" t="s">
        <v>8133</v>
      </c>
      <c r="D3976" s="191" t="s">
        <v>3160</v>
      </c>
      <c r="E3976" s="191" t="s">
        <v>3186</v>
      </c>
      <c r="F3976" s="191" t="s">
        <v>8135</v>
      </c>
      <c r="G3976" s="191">
        <v>13</v>
      </c>
    </row>
    <row r="3977" spans="1:7" x14ac:dyDescent="0.25">
      <c r="A3977" s="191">
        <v>3976</v>
      </c>
      <c r="B3977" s="191" t="s">
        <v>5717</v>
      </c>
      <c r="C3977" s="191" t="s">
        <v>8133</v>
      </c>
      <c r="D3977" s="191" t="s">
        <v>3160</v>
      </c>
      <c r="E3977" s="191" t="s">
        <v>3186</v>
      </c>
      <c r="F3977" s="191" t="s">
        <v>8135</v>
      </c>
      <c r="G3977" s="191">
        <v>13</v>
      </c>
    </row>
    <row r="3978" spans="1:7" x14ac:dyDescent="0.25">
      <c r="A3978" s="191">
        <v>3977</v>
      </c>
      <c r="B3978" s="191" t="s">
        <v>5717</v>
      </c>
      <c r="C3978" s="191" t="s">
        <v>8133</v>
      </c>
      <c r="D3978" s="191" t="s">
        <v>3160</v>
      </c>
      <c r="E3978" s="191" t="s">
        <v>3186</v>
      </c>
      <c r="F3978" s="191" t="s">
        <v>8135</v>
      </c>
      <c r="G3978" s="191">
        <v>13</v>
      </c>
    </row>
    <row r="3979" spans="1:7" x14ac:dyDescent="0.25">
      <c r="A3979" s="191">
        <v>3978</v>
      </c>
      <c r="B3979" s="191" t="s">
        <v>3173</v>
      </c>
      <c r="C3979" s="191" t="s">
        <v>8133</v>
      </c>
      <c r="D3979" s="191" t="s">
        <v>3160</v>
      </c>
      <c r="E3979" s="191" t="s">
        <v>3185</v>
      </c>
      <c r="F3979" s="191" t="s">
        <v>8134</v>
      </c>
      <c r="G3979" s="191">
        <v>8</v>
      </c>
    </row>
    <row r="3980" spans="1:7" x14ac:dyDescent="0.25">
      <c r="A3980" s="191">
        <v>3979</v>
      </c>
      <c r="B3980" s="191" t="s">
        <v>5717</v>
      </c>
      <c r="C3980" s="191" t="s">
        <v>8133</v>
      </c>
      <c r="D3980" s="191" t="s">
        <v>3160</v>
      </c>
      <c r="E3980" s="191" t="s">
        <v>3186</v>
      </c>
      <c r="F3980" s="191" t="s">
        <v>8135</v>
      </c>
      <c r="G3980" s="191">
        <v>13</v>
      </c>
    </row>
    <row r="3981" spans="1:7" x14ac:dyDescent="0.25">
      <c r="A3981" s="191">
        <v>3980</v>
      </c>
      <c r="B3981" s="191" t="s">
        <v>3173</v>
      </c>
      <c r="C3981" s="191" t="s">
        <v>8133</v>
      </c>
      <c r="D3981" s="191" t="s">
        <v>3160</v>
      </c>
      <c r="E3981" s="191" t="s">
        <v>3185</v>
      </c>
      <c r="F3981" s="191" t="s">
        <v>8134</v>
      </c>
      <c r="G3981" s="191">
        <v>8</v>
      </c>
    </row>
    <row r="3982" spans="1:7" x14ac:dyDescent="0.25">
      <c r="A3982" s="191">
        <v>3981</v>
      </c>
      <c r="B3982" s="191" t="s">
        <v>3173</v>
      </c>
      <c r="C3982" s="191" t="s">
        <v>8133</v>
      </c>
      <c r="D3982" s="191" t="s">
        <v>3160</v>
      </c>
      <c r="E3982" s="191" t="s">
        <v>3185</v>
      </c>
      <c r="F3982" s="191" t="s">
        <v>8134</v>
      </c>
      <c r="G3982" s="191">
        <v>8</v>
      </c>
    </row>
    <row r="3983" spans="1:7" x14ac:dyDescent="0.25">
      <c r="A3983" s="191">
        <v>3982</v>
      </c>
      <c r="B3983" s="191" t="s">
        <v>3173</v>
      </c>
      <c r="C3983" s="191" t="s">
        <v>8133</v>
      </c>
      <c r="D3983" s="191" t="s">
        <v>3160</v>
      </c>
      <c r="E3983" s="191" t="s">
        <v>3185</v>
      </c>
      <c r="F3983" s="191" t="s">
        <v>8134</v>
      </c>
      <c r="G3983" s="191">
        <v>8</v>
      </c>
    </row>
    <row r="3984" spans="1:7" x14ac:dyDescent="0.25">
      <c r="A3984" s="191">
        <v>3983</v>
      </c>
      <c r="B3984" s="191" t="s">
        <v>5717</v>
      </c>
      <c r="C3984" s="191" t="s">
        <v>8133</v>
      </c>
      <c r="D3984" s="191" t="s">
        <v>3160</v>
      </c>
      <c r="E3984" s="191" t="s">
        <v>3186</v>
      </c>
      <c r="F3984" s="191" t="s">
        <v>8135</v>
      </c>
      <c r="G3984" s="191">
        <v>13</v>
      </c>
    </row>
    <row r="3985" spans="1:7" x14ac:dyDescent="0.25">
      <c r="A3985" s="191">
        <v>3984</v>
      </c>
      <c r="B3985" s="191" t="s">
        <v>5717</v>
      </c>
      <c r="C3985" s="191" t="s">
        <v>8133</v>
      </c>
      <c r="D3985" s="191" t="s">
        <v>3160</v>
      </c>
      <c r="E3985" s="191" t="s">
        <v>3186</v>
      </c>
      <c r="F3985" s="191" t="s">
        <v>8135</v>
      </c>
      <c r="G3985" s="191">
        <v>13</v>
      </c>
    </row>
    <row r="3986" spans="1:7" x14ac:dyDescent="0.25">
      <c r="A3986" s="191">
        <v>3985</v>
      </c>
      <c r="B3986" s="191" t="s">
        <v>5717</v>
      </c>
      <c r="C3986" s="191" t="s">
        <v>8133</v>
      </c>
      <c r="D3986" s="191" t="s">
        <v>3160</v>
      </c>
      <c r="E3986" s="191" t="s">
        <v>3186</v>
      </c>
      <c r="F3986" s="191" t="s">
        <v>8135</v>
      </c>
      <c r="G3986" s="191">
        <v>13</v>
      </c>
    </row>
    <row r="3987" spans="1:7" x14ac:dyDescent="0.25">
      <c r="A3987" s="191">
        <v>3986</v>
      </c>
      <c r="B3987" s="191" t="s">
        <v>5717</v>
      </c>
      <c r="C3987" s="191" t="s">
        <v>8133</v>
      </c>
      <c r="D3987" s="191" t="s">
        <v>3160</v>
      </c>
      <c r="E3987" s="191" t="s">
        <v>3186</v>
      </c>
      <c r="F3987" s="191" t="s">
        <v>8135</v>
      </c>
      <c r="G3987" s="191">
        <v>13</v>
      </c>
    </row>
    <row r="3988" spans="1:7" x14ac:dyDescent="0.25">
      <c r="A3988" s="191">
        <v>3987</v>
      </c>
      <c r="B3988" s="191" t="s">
        <v>5717</v>
      </c>
      <c r="C3988" s="191" t="s">
        <v>8133</v>
      </c>
      <c r="D3988" s="191" t="s">
        <v>3160</v>
      </c>
      <c r="E3988" s="191" t="s">
        <v>3186</v>
      </c>
      <c r="F3988" s="191" t="s">
        <v>8135</v>
      </c>
      <c r="G3988" s="191">
        <v>13</v>
      </c>
    </row>
    <row r="3989" spans="1:7" x14ac:dyDescent="0.25">
      <c r="A3989" s="191">
        <v>3988</v>
      </c>
      <c r="B3989" s="191" t="s">
        <v>5717</v>
      </c>
      <c r="C3989" s="191" t="s">
        <v>8133</v>
      </c>
      <c r="D3989" s="191" t="s">
        <v>3160</v>
      </c>
      <c r="E3989" s="191" t="s">
        <v>3186</v>
      </c>
      <c r="F3989" s="191" t="s">
        <v>8135</v>
      </c>
      <c r="G3989" s="191">
        <v>13</v>
      </c>
    </row>
    <row r="3990" spans="1:7" x14ac:dyDescent="0.25">
      <c r="A3990" s="191">
        <v>3989</v>
      </c>
      <c r="B3990" s="191" t="s">
        <v>5717</v>
      </c>
      <c r="C3990" s="191" t="s">
        <v>8133</v>
      </c>
      <c r="D3990" s="191" t="s">
        <v>3160</v>
      </c>
      <c r="E3990" s="191" t="s">
        <v>3186</v>
      </c>
      <c r="F3990" s="191" t="s">
        <v>8135</v>
      </c>
      <c r="G3990" s="191">
        <v>13</v>
      </c>
    </row>
    <row r="3991" spans="1:7" x14ac:dyDescent="0.25">
      <c r="A3991" s="191">
        <v>3990</v>
      </c>
      <c r="B3991" s="191" t="s">
        <v>5717</v>
      </c>
      <c r="C3991" s="191" t="s">
        <v>8133</v>
      </c>
      <c r="D3991" s="191" t="s">
        <v>3160</v>
      </c>
      <c r="E3991" s="191" t="s">
        <v>3186</v>
      </c>
      <c r="F3991" s="191" t="s">
        <v>8135</v>
      </c>
      <c r="G3991" s="191">
        <v>13</v>
      </c>
    </row>
    <row r="3992" spans="1:7" x14ac:dyDescent="0.25">
      <c r="A3992" s="191">
        <v>3991</v>
      </c>
      <c r="B3992" s="191" t="s">
        <v>5717</v>
      </c>
      <c r="C3992" s="191" t="s">
        <v>8133</v>
      </c>
      <c r="D3992" s="191" t="s">
        <v>3160</v>
      </c>
      <c r="E3992" s="191" t="s">
        <v>3186</v>
      </c>
      <c r="F3992" s="191" t="s">
        <v>8135</v>
      </c>
      <c r="G3992" s="191">
        <v>13</v>
      </c>
    </row>
    <row r="3993" spans="1:7" x14ac:dyDescent="0.25">
      <c r="A3993" s="191">
        <v>3992</v>
      </c>
      <c r="B3993" s="191" t="s">
        <v>5717</v>
      </c>
      <c r="C3993" s="191" t="s">
        <v>8133</v>
      </c>
      <c r="D3993" s="191" t="s">
        <v>3160</v>
      </c>
      <c r="E3993" s="191" t="s">
        <v>3186</v>
      </c>
      <c r="F3993" s="191" t="s">
        <v>8135</v>
      </c>
      <c r="G3993" s="191">
        <v>13</v>
      </c>
    </row>
    <row r="3994" spans="1:7" x14ac:dyDescent="0.25">
      <c r="A3994" s="191">
        <v>3993</v>
      </c>
      <c r="B3994" s="191" t="s">
        <v>5717</v>
      </c>
      <c r="C3994" s="191" t="s">
        <v>8133</v>
      </c>
      <c r="D3994" s="191" t="s">
        <v>3160</v>
      </c>
      <c r="E3994" s="191" t="s">
        <v>3186</v>
      </c>
      <c r="F3994" s="191" t="s">
        <v>8135</v>
      </c>
      <c r="G3994" s="191">
        <v>13</v>
      </c>
    </row>
    <row r="3995" spans="1:7" x14ac:dyDescent="0.25">
      <c r="A3995" s="191">
        <v>3994</v>
      </c>
      <c r="B3995" s="191" t="s">
        <v>5717</v>
      </c>
      <c r="C3995" s="191" t="s">
        <v>8133</v>
      </c>
      <c r="D3995" s="191" t="s">
        <v>3160</v>
      </c>
      <c r="E3995" s="191" t="s">
        <v>3186</v>
      </c>
      <c r="F3995" s="191" t="s">
        <v>8135</v>
      </c>
      <c r="G3995" s="191">
        <v>13</v>
      </c>
    </row>
    <row r="3996" spans="1:7" x14ac:dyDescent="0.25">
      <c r="A3996" s="191">
        <v>3995</v>
      </c>
      <c r="B3996" s="191" t="s">
        <v>5717</v>
      </c>
      <c r="C3996" s="191" t="s">
        <v>8133</v>
      </c>
      <c r="D3996" s="191" t="s">
        <v>3160</v>
      </c>
      <c r="E3996" s="191" t="s">
        <v>3186</v>
      </c>
      <c r="F3996" s="191" t="s">
        <v>8135</v>
      </c>
      <c r="G3996" s="191">
        <v>13</v>
      </c>
    </row>
    <row r="3997" spans="1:7" x14ac:dyDescent="0.25">
      <c r="A3997" s="191">
        <v>3996</v>
      </c>
      <c r="B3997" s="191" t="s">
        <v>5717</v>
      </c>
      <c r="C3997" s="191" t="s">
        <v>8133</v>
      </c>
      <c r="D3997" s="191" t="s">
        <v>3160</v>
      </c>
      <c r="E3997" s="191" t="s">
        <v>3186</v>
      </c>
      <c r="F3997" s="191" t="s">
        <v>8135</v>
      </c>
      <c r="G3997" s="191">
        <v>13</v>
      </c>
    </row>
    <row r="3998" spans="1:7" x14ac:dyDescent="0.25">
      <c r="A3998" s="191">
        <v>3997</v>
      </c>
      <c r="B3998" s="191" t="s">
        <v>5717</v>
      </c>
      <c r="C3998" s="191" t="s">
        <v>8133</v>
      </c>
      <c r="D3998" s="191" t="s">
        <v>3160</v>
      </c>
      <c r="E3998" s="191" t="s">
        <v>3186</v>
      </c>
      <c r="F3998" s="191" t="s">
        <v>8135</v>
      </c>
      <c r="G3998" s="191">
        <v>13</v>
      </c>
    </row>
    <row r="3999" spans="1:7" x14ac:dyDescent="0.25">
      <c r="A3999" s="191">
        <v>3998</v>
      </c>
      <c r="B3999" s="191" t="s">
        <v>5717</v>
      </c>
      <c r="C3999" s="191" t="s">
        <v>8133</v>
      </c>
      <c r="D3999" s="191" t="s">
        <v>3160</v>
      </c>
      <c r="E3999" s="191" t="s">
        <v>3186</v>
      </c>
      <c r="F3999" s="191" t="s">
        <v>8135</v>
      </c>
      <c r="G3999" s="191">
        <v>13</v>
      </c>
    </row>
    <row r="4000" spans="1:7" x14ac:dyDescent="0.25">
      <c r="A4000" s="191">
        <v>3999</v>
      </c>
      <c r="B4000" s="191" t="s">
        <v>5847</v>
      </c>
      <c r="C4000" s="191" t="s">
        <v>8133</v>
      </c>
      <c r="D4000" s="191" t="s">
        <v>3160</v>
      </c>
      <c r="E4000" s="191" t="s">
        <v>3186</v>
      </c>
      <c r="F4000" s="191" t="s">
        <v>8136</v>
      </c>
      <c r="G4000" s="191">
        <v>12</v>
      </c>
    </row>
    <row r="4001" spans="1:7" x14ac:dyDescent="0.25">
      <c r="A4001" s="191">
        <v>4000</v>
      </c>
      <c r="B4001" s="191" t="s">
        <v>5847</v>
      </c>
      <c r="C4001" s="191" t="s">
        <v>8133</v>
      </c>
      <c r="D4001" s="191" t="s">
        <v>3160</v>
      </c>
      <c r="E4001" s="191" t="s">
        <v>3186</v>
      </c>
      <c r="F4001" s="191" t="s">
        <v>8136</v>
      </c>
      <c r="G4001" s="191">
        <v>12</v>
      </c>
    </row>
    <row r="4002" spans="1:7" x14ac:dyDescent="0.25">
      <c r="A4002" s="191">
        <v>4001</v>
      </c>
      <c r="B4002" s="191" t="s">
        <v>5847</v>
      </c>
      <c r="C4002" s="191" t="s">
        <v>8133</v>
      </c>
      <c r="D4002" s="191" t="s">
        <v>3160</v>
      </c>
      <c r="E4002" s="191" t="s">
        <v>3186</v>
      </c>
      <c r="F4002" s="191" t="s">
        <v>8136</v>
      </c>
      <c r="G4002" s="191">
        <v>12</v>
      </c>
    </row>
    <row r="4003" spans="1:7" x14ac:dyDescent="0.25">
      <c r="A4003" s="191">
        <v>4002</v>
      </c>
      <c r="B4003" s="191" t="s">
        <v>5847</v>
      </c>
      <c r="C4003" s="191" t="s">
        <v>8133</v>
      </c>
      <c r="D4003" s="191" t="s">
        <v>3160</v>
      </c>
      <c r="E4003" s="191" t="s">
        <v>3186</v>
      </c>
      <c r="F4003" s="191" t="s">
        <v>8136</v>
      </c>
      <c r="G4003" s="191">
        <v>12</v>
      </c>
    </row>
    <row r="4004" spans="1:7" x14ac:dyDescent="0.25">
      <c r="A4004" s="191">
        <v>4003</v>
      </c>
      <c r="B4004" s="191" t="s">
        <v>5847</v>
      </c>
      <c r="C4004" s="191" t="s">
        <v>8133</v>
      </c>
      <c r="D4004" s="191" t="s">
        <v>3160</v>
      </c>
      <c r="E4004" s="191" t="s">
        <v>3186</v>
      </c>
      <c r="F4004" s="191" t="s">
        <v>8136</v>
      </c>
      <c r="G4004" s="191">
        <v>12</v>
      </c>
    </row>
    <row r="4005" spans="1:7" x14ac:dyDescent="0.25">
      <c r="A4005" s="191">
        <v>4004</v>
      </c>
      <c r="B4005" s="191" t="s">
        <v>5847</v>
      </c>
      <c r="C4005" s="191" t="s">
        <v>8133</v>
      </c>
      <c r="D4005" s="191" t="s">
        <v>3160</v>
      </c>
      <c r="E4005" s="191" t="s">
        <v>3186</v>
      </c>
      <c r="F4005" s="191" t="s">
        <v>8136</v>
      </c>
      <c r="G4005" s="191">
        <v>12</v>
      </c>
    </row>
    <row r="4006" spans="1:7" x14ac:dyDescent="0.25">
      <c r="A4006" s="191">
        <v>4005</v>
      </c>
      <c r="B4006" s="191" t="s">
        <v>5847</v>
      </c>
      <c r="C4006" s="191" t="s">
        <v>8133</v>
      </c>
      <c r="D4006" s="191" t="s">
        <v>3160</v>
      </c>
      <c r="E4006" s="191" t="s">
        <v>3186</v>
      </c>
      <c r="F4006" s="191" t="s">
        <v>8136</v>
      </c>
      <c r="G4006" s="191">
        <v>12</v>
      </c>
    </row>
    <row r="4007" spans="1:7" x14ac:dyDescent="0.25">
      <c r="A4007" s="191">
        <v>4006</v>
      </c>
      <c r="B4007" s="191" t="s">
        <v>5847</v>
      </c>
      <c r="C4007" s="191" t="s">
        <v>8133</v>
      </c>
      <c r="D4007" s="191" t="s">
        <v>3160</v>
      </c>
      <c r="E4007" s="191" t="s">
        <v>3186</v>
      </c>
      <c r="F4007" s="191" t="s">
        <v>8136</v>
      </c>
      <c r="G4007" s="191">
        <v>12</v>
      </c>
    </row>
    <row r="4008" spans="1:7" x14ac:dyDescent="0.25">
      <c r="A4008" s="191">
        <v>4007</v>
      </c>
      <c r="B4008" s="191" t="s">
        <v>5847</v>
      </c>
      <c r="C4008" s="191" t="s">
        <v>8133</v>
      </c>
      <c r="D4008" s="191" t="s">
        <v>3160</v>
      </c>
      <c r="E4008" s="191" t="s">
        <v>3186</v>
      </c>
      <c r="F4008" s="191" t="s">
        <v>8136</v>
      </c>
      <c r="G4008" s="191">
        <v>12</v>
      </c>
    </row>
    <row r="4009" spans="1:7" x14ac:dyDescent="0.25">
      <c r="A4009" s="191">
        <v>4008</v>
      </c>
      <c r="B4009" s="191" t="s">
        <v>5847</v>
      </c>
      <c r="C4009" s="191" t="s">
        <v>8133</v>
      </c>
      <c r="D4009" s="191" t="s">
        <v>3160</v>
      </c>
      <c r="E4009" s="191" t="s">
        <v>3186</v>
      </c>
      <c r="F4009" s="191" t="s">
        <v>8136</v>
      </c>
      <c r="G4009" s="191">
        <v>12</v>
      </c>
    </row>
    <row r="4010" spans="1:7" x14ac:dyDescent="0.25">
      <c r="A4010" s="191">
        <v>4009</v>
      </c>
      <c r="B4010" s="191" t="s">
        <v>5847</v>
      </c>
      <c r="C4010" s="191" t="s">
        <v>8133</v>
      </c>
      <c r="D4010" s="191" t="s">
        <v>3160</v>
      </c>
      <c r="E4010" s="191" t="s">
        <v>3186</v>
      </c>
      <c r="F4010" s="191" t="s">
        <v>8136</v>
      </c>
      <c r="G4010" s="191">
        <v>12</v>
      </c>
    </row>
    <row r="4011" spans="1:7" x14ac:dyDescent="0.25">
      <c r="A4011" s="191">
        <v>4010</v>
      </c>
      <c r="B4011" s="191" t="s">
        <v>5847</v>
      </c>
      <c r="C4011" s="191" t="s">
        <v>8133</v>
      </c>
      <c r="D4011" s="191" t="s">
        <v>3160</v>
      </c>
      <c r="E4011" s="191" t="s">
        <v>3186</v>
      </c>
      <c r="F4011" s="191" t="s">
        <v>8136</v>
      </c>
      <c r="G4011" s="191">
        <v>12</v>
      </c>
    </row>
    <row r="4012" spans="1:7" x14ac:dyDescent="0.25">
      <c r="A4012" s="191">
        <v>4011</v>
      </c>
      <c r="B4012" s="191" t="s">
        <v>5847</v>
      </c>
      <c r="C4012" s="191" t="s">
        <v>8133</v>
      </c>
      <c r="D4012" s="191" t="s">
        <v>3160</v>
      </c>
      <c r="E4012" s="191" t="s">
        <v>3186</v>
      </c>
      <c r="F4012" s="191" t="s">
        <v>8136</v>
      </c>
      <c r="G4012" s="191">
        <v>12</v>
      </c>
    </row>
    <row r="4013" spans="1:7" x14ac:dyDescent="0.25">
      <c r="A4013" s="191">
        <v>4012</v>
      </c>
      <c r="B4013" s="191" t="s">
        <v>5847</v>
      </c>
      <c r="C4013" s="191" t="s">
        <v>8133</v>
      </c>
      <c r="D4013" s="191" t="s">
        <v>3160</v>
      </c>
      <c r="E4013" s="191" t="s">
        <v>3186</v>
      </c>
      <c r="F4013" s="191" t="s">
        <v>8136</v>
      </c>
      <c r="G4013" s="191">
        <v>12</v>
      </c>
    </row>
    <row r="4014" spans="1:7" x14ac:dyDescent="0.25">
      <c r="A4014" s="191">
        <v>4013</v>
      </c>
      <c r="B4014" s="191" t="s">
        <v>5847</v>
      </c>
      <c r="C4014" s="191" t="s">
        <v>8133</v>
      </c>
      <c r="D4014" s="191" t="s">
        <v>3160</v>
      </c>
      <c r="E4014" s="191" t="s">
        <v>3186</v>
      </c>
      <c r="F4014" s="191" t="s">
        <v>8136</v>
      </c>
      <c r="G4014" s="191">
        <v>12</v>
      </c>
    </row>
    <row r="4015" spans="1:7" x14ac:dyDescent="0.25">
      <c r="A4015" s="191">
        <v>4014</v>
      </c>
      <c r="B4015" s="191" t="s">
        <v>5847</v>
      </c>
      <c r="C4015" s="191" t="s">
        <v>8133</v>
      </c>
      <c r="D4015" s="191" t="s">
        <v>3160</v>
      </c>
      <c r="E4015" s="191" t="s">
        <v>3186</v>
      </c>
      <c r="F4015" s="191" t="s">
        <v>8136</v>
      </c>
      <c r="G4015" s="191">
        <v>12</v>
      </c>
    </row>
    <row r="4016" spans="1:7" x14ac:dyDescent="0.25">
      <c r="A4016" s="191">
        <v>4015</v>
      </c>
      <c r="B4016" s="191" t="s">
        <v>5847</v>
      </c>
      <c r="C4016" s="191" t="s">
        <v>8133</v>
      </c>
      <c r="D4016" s="191" t="s">
        <v>3160</v>
      </c>
      <c r="E4016" s="191" t="s">
        <v>3186</v>
      </c>
      <c r="F4016" s="191" t="s">
        <v>8136</v>
      </c>
      <c r="G4016" s="191">
        <v>12</v>
      </c>
    </row>
    <row r="4017" spans="1:7" x14ac:dyDescent="0.25">
      <c r="A4017" s="191">
        <v>4016</v>
      </c>
      <c r="B4017" s="191" t="s">
        <v>5847</v>
      </c>
      <c r="C4017" s="191" t="s">
        <v>8133</v>
      </c>
      <c r="D4017" s="191" t="s">
        <v>3160</v>
      </c>
      <c r="E4017" s="191" t="s">
        <v>3186</v>
      </c>
      <c r="F4017" s="191" t="s">
        <v>8136</v>
      </c>
      <c r="G4017" s="191">
        <v>12</v>
      </c>
    </row>
    <row r="4018" spans="1:7" x14ac:dyDescent="0.25">
      <c r="A4018" s="191">
        <v>4017</v>
      </c>
      <c r="B4018" s="191" t="s">
        <v>5847</v>
      </c>
      <c r="C4018" s="191" t="s">
        <v>8133</v>
      </c>
      <c r="D4018" s="191" t="s">
        <v>3160</v>
      </c>
      <c r="E4018" s="191" t="s">
        <v>3186</v>
      </c>
      <c r="F4018" s="191" t="s">
        <v>8136</v>
      </c>
      <c r="G4018" s="191">
        <v>12</v>
      </c>
    </row>
    <row r="4019" spans="1:7" x14ac:dyDescent="0.25">
      <c r="A4019" s="191">
        <v>4018</v>
      </c>
      <c r="B4019" s="191" t="s">
        <v>5847</v>
      </c>
      <c r="C4019" s="191" t="s">
        <v>8133</v>
      </c>
      <c r="D4019" s="191" t="s">
        <v>3160</v>
      </c>
      <c r="E4019" s="191" t="s">
        <v>3186</v>
      </c>
      <c r="F4019" s="191" t="s">
        <v>8136</v>
      </c>
      <c r="G4019" s="191">
        <v>12</v>
      </c>
    </row>
    <row r="4020" spans="1:7" x14ac:dyDescent="0.25">
      <c r="A4020" s="191">
        <v>4019</v>
      </c>
      <c r="B4020" s="191" t="s">
        <v>3173</v>
      </c>
      <c r="C4020" s="191" t="s">
        <v>8133</v>
      </c>
      <c r="D4020" s="191" t="s">
        <v>3160</v>
      </c>
      <c r="E4020" s="191" t="s">
        <v>3185</v>
      </c>
      <c r="F4020" s="191" t="s">
        <v>8134</v>
      </c>
      <c r="G4020" s="191">
        <v>8</v>
      </c>
    </row>
    <row r="4021" spans="1:7" x14ac:dyDescent="0.25">
      <c r="A4021" s="191">
        <v>4020</v>
      </c>
      <c r="B4021" s="191" t="s">
        <v>5847</v>
      </c>
      <c r="C4021" s="191" t="s">
        <v>8133</v>
      </c>
      <c r="D4021" s="191" t="s">
        <v>3160</v>
      </c>
      <c r="E4021" s="191" t="s">
        <v>3186</v>
      </c>
      <c r="F4021" s="191" t="s">
        <v>8136</v>
      </c>
      <c r="G4021" s="191">
        <v>12</v>
      </c>
    </row>
    <row r="4022" spans="1:7" x14ac:dyDescent="0.25">
      <c r="A4022" s="191">
        <v>4021</v>
      </c>
      <c r="B4022" s="191" t="s">
        <v>5847</v>
      </c>
      <c r="C4022" s="191" t="s">
        <v>8133</v>
      </c>
      <c r="D4022" s="191" t="s">
        <v>3160</v>
      </c>
      <c r="E4022" s="191" t="s">
        <v>3186</v>
      </c>
      <c r="F4022" s="191" t="s">
        <v>8136</v>
      </c>
      <c r="G4022" s="191">
        <v>12</v>
      </c>
    </row>
    <row r="4023" spans="1:7" x14ac:dyDescent="0.25">
      <c r="A4023" s="191">
        <v>4022</v>
      </c>
      <c r="B4023" s="191" t="s">
        <v>5847</v>
      </c>
      <c r="C4023" s="191" t="s">
        <v>8133</v>
      </c>
      <c r="D4023" s="191" t="s">
        <v>3160</v>
      </c>
      <c r="E4023" s="191" t="s">
        <v>3186</v>
      </c>
      <c r="F4023" s="191" t="s">
        <v>8136</v>
      </c>
      <c r="G4023" s="191">
        <v>12</v>
      </c>
    </row>
    <row r="4024" spans="1:7" x14ac:dyDescent="0.25">
      <c r="A4024" s="191">
        <v>4023</v>
      </c>
      <c r="B4024" s="191" t="s">
        <v>5847</v>
      </c>
      <c r="C4024" s="191" t="s">
        <v>8133</v>
      </c>
      <c r="D4024" s="191" t="s">
        <v>3160</v>
      </c>
      <c r="E4024" s="191" t="s">
        <v>3186</v>
      </c>
      <c r="F4024" s="191" t="s">
        <v>8136</v>
      </c>
      <c r="G4024" s="191">
        <v>12</v>
      </c>
    </row>
    <row r="4025" spans="1:7" x14ac:dyDescent="0.25">
      <c r="A4025" s="191">
        <v>4024</v>
      </c>
      <c r="B4025" s="191" t="s">
        <v>5847</v>
      </c>
      <c r="C4025" s="191" t="s">
        <v>8133</v>
      </c>
      <c r="D4025" s="191" t="s">
        <v>3160</v>
      </c>
      <c r="E4025" s="191" t="s">
        <v>3186</v>
      </c>
      <c r="F4025" s="191" t="s">
        <v>8136</v>
      </c>
      <c r="G4025" s="191">
        <v>12</v>
      </c>
    </row>
    <row r="4026" spans="1:7" x14ac:dyDescent="0.25">
      <c r="A4026" s="191">
        <v>4025</v>
      </c>
      <c r="B4026" s="191" t="s">
        <v>5847</v>
      </c>
      <c r="C4026" s="191" t="s">
        <v>8133</v>
      </c>
      <c r="D4026" s="191" t="s">
        <v>3160</v>
      </c>
      <c r="E4026" s="191" t="s">
        <v>3186</v>
      </c>
      <c r="F4026" s="191" t="s">
        <v>8136</v>
      </c>
      <c r="G4026" s="191">
        <v>12</v>
      </c>
    </row>
    <row r="4027" spans="1:7" x14ac:dyDescent="0.25">
      <c r="A4027" s="191">
        <v>4026</v>
      </c>
      <c r="B4027" s="191" t="s">
        <v>5847</v>
      </c>
      <c r="C4027" s="191" t="s">
        <v>8133</v>
      </c>
      <c r="D4027" s="191" t="s">
        <v>3160</v>
      </c>
      <c r="E4027" s="191" t="s">
        <v>3186</v>
      </c>
      <c r="F4027" s="191" t="s">
        <v>8136</v>
      </c>
      <c r="G4027" s="191">
        <v>12</v>
      </c>
    </row>
    <row r="4028" spans="1:7" x14ac:dyDescent="0.25">
      <c r="A4028" s="191">
        <v>4027</v>
      </c>
      <c r="B4028" s="191" t="s">
        <v>5847</v>
      </c>
      <c r="C4028" s="191" t="s">
        <v>8133</v>
      </c>
      <c r="D4028" s="191" t="s">
        <v>3160</v>
      </c>
      <c r="E4028" s="191" t="s">
        <v>3186</v>
      </c>
      <c r="F4028" s="191" t="s">
        <v>8136</v>
      </c>
      <c r="G4028" s="191">
        <v>12</v>
      </c>
    </row>
    <row r="4029" spans="1:7" x14ac:dyDescent="0.25">
      <c r="A4029" s="191">
        <v>4028</v>
      </c>
      <c r="B4029" s="191" t="s">
        <v>5847</v>
      </c>
      <c r="C4029" s="191" t="s">
        <v>8133</v>
      </c>
      <c r="D4029" s="191" t="s">
        <v>3160</v>
      </c>
      <c r="E4029" s="191" t="s">
        <v>3186</v>
      </c>
      <c r="F4029" s="191" t="s">
        <v>8136</v>
      </c>
      <c r="G4029" s="191">
        <v>12</v>
      </c>
    </row>
    <row r="4030" spans="1:7" x14ac:dyDescent="0.25">
      <c r="A4030" s="191">
        <v>4029</v>
      </c>
      <c r="B4030" s="191" t="s">
        <v>5847</v>
      </c>
      <c r="C4030" s="191" t="s">
        <v>8133</v>
      </c>
      <c r="D4030" s="191" t="s">
        <v>3160</v>
      </c>
      <c r="E4030" s="191" t="s">
        <v>3186</v>
      </c>
      <c r="F4030" s="191" t="s">
        <v>8136</v>
      </c>
      <c r="G4030" s="191">
        <v>12</v>
      </c>
    </row>
    <row r="4031" spans="1:7" x14ac:dyDescent="0.25">
      <c r="A4031" s="191">
        <v>4030</v>
      </c>
      <c r="B4031" s="191" t="s">
        <v>5847</v>
      </c>
      <c r="C4031" s="191" t="s">
        <v>8133</v>
      </c>
      <c r="D4031" s="191" t="s">
        <v>3160</v>
      </c>
      <c r="E4031" s="191" t="s">
        <v>3186</v>
      </c>
      <c r="F4031" s="191" t="s">
        <v>8136</v>
      </c>
      <c r="G4031" s="191">
        <v>12</v>
      </c>
    </row>
    <row r="4032" spans="1:7" x14ac:dyDescent="0.25">
      <c r="A4032" s="191">
        <v>4031</v>
      </c>
      <c r="B4032" s="191" t="s">
        <v>5847</v>
      </c>
      <c r="C4032" s="191" t="s">
        <v>8133</v>
      </c>
      <c r="D4032" s="191" t="s">
        <v>3160</v>
      </c>
      <c r="E4032" s="191" t="s">
        <v>3186</v>
      </c>
      <c r="F4032" s="191" t="s">
        <v>8136</v>
      </c>
      <c r="G4032" s="191">
        <v>12</v>
      </c>
    </row>
    <row r="4033" spans="1:7" x14ac:dyDescent="0.25">
      <c r="A4033" s="191">
        <v>4032</v>
      </c>
      <c r="B4033" s="191" t="s">
        <v>5847</v>
      </c>
      <c r="C4033" s="191" t="s">
        <v>8133</v>
      </c>
      <c r="D4033" s="191" t="s">
        <v>3160</v>
      </c>
      <c r="E4033" s="191" t="s">
        <v>3186</v>
      </c>
      <c r="F4033" s="191" t="s">
        <v>8136</v>
      </c>
      <c r="G4033" s="191">
        <v>12</v>
      </c>
    </row>
    <row r="4034" spans="1:7" x14ac:dyDescent="0.25">
      <c r="A4034" s="191">
        <v>4033</v>
      </c>
      <c r="B4034" s="191" t="s">
        <v>5847</v>
      </c>
      <c r="C4034" s="191" t="s">
        <v>8133</v>
      </c>
      <c r="D4034" s="191" t="s">
        <v>3160</v>
      </c>
      <c r="E4034" s="191" t="s">
        <v>3186</v>
      </c>
      <c r="F4034" s="191" t="s">
        <v>8136</v>
      </c>
      <c r="G4034" s="191">
        <v>12</v>
      </c>
    </row>
    <row r="4035" spans="1:7" x14ac:dyDescent="0.25">
      <c r="A4035" s="191">
        <v>4034</v>
      </c>
      <c r="B4035" s="191" t="s">
        <v>5847</v>
      </c>
      <c r="C4035" s="191" t="s">
        <v>8133</v>
      </c>
      <c r="D4035" s="191" t="s">
        <v>3160</v>
      </c>
      <c r="E4035" s="191" t="s">
        <v>3186</v>
      </c>
      <c r="F4035" s="191" t="s">
        <v>8136</v>
      </c>
      <c r="G4035" s="191">
        <v>12</v>
      </c>
    </row>
    <row r="4036" spans="1:7" x14ac:dyDescent="0.25">
      <c r="A4036" s="191">
        <v>4035</v>
      </c>
      <c r="B4036" s="191" t="s">
        <v>5847</v>
      </c>
      <c r="C4036" s="191" t="s">
        <v>8133</v>
      </c>
      <c r="D4036" s="191" t="s">
        <v>3160</v>
      </c>
      <c r="E4036" s="191" t="s">
        <v>3186</v>
      </c>
      <c r="F4036" s="191" t="s">
        <v>8136</v>
      </c>
      <c r="G4036" s="191">
        <v>12</v>
      </c>
    </row>
    <row r="4037" spans="1:7" x14ac:dyDescent="0.25">
      <c r="A4037" s="191">
        <v>4036</v>
      </c>
      <c r="B4037" s="191" t="s">
        <v>5847</v>
      </c>
      <c r="C4037" s="191" t="s">
        <v>8133</v>
      </c>
      <c r="D4037" s="191" t="s">
        <v>3160</v>
      </c>
      <c r="E4037" s="191" t="s">
        <v>3186</v>
      </c>
      <c r="F4037" s="191" t="s">
        <v>8136</v>
      </c>
      <c r="G4037" s="191">
        <v>12</v>
      </c>
    </row>
    <row r="4038" spans="1:7" x14ac:dyDescent="0.25">
      <c r="A4038" s="191">
        <v>4037</v>
      </c>
      <c r="B4038" s="191" t="s">
        <v>5847</v>
      </c>
      <c r="C4038" s="191" t="s">
        <v>8133</v>
      </c>
      <c r="D4038" s="191" t="s">
        <v>3160</v>
      </c>
      <c r="E4038" s="191" t="s">
        <v>3186</v>
      </c>
      <c r="F4038" s="191" t="s">
        <v>8136</v>
      </c>
      <c r="G4038" s="191">
        <v>12</v>
      </c>
    </row>
    <row r="4039" spans="1:7" x14ac:dyDescent="0.25">
      <c r="A4039" s="191">
        <v>4038</v>
      </c>
      <c r="B4039" s="191" t="s">
        <v>5847</v>
      </c>
      <c r="C4039" s="191" t="s">
        <v>8133</v>
      </c>
      <c r="D4039" s="191" t="s">
        <v>3160</v>
      </c>
      <c r="E4039" s="191" t="s">
        <v>3186</v>
      </c>
      <c r="F4039" s="191" t="s">
        <v>8136</v>
      </c>
      <c r="G4039" s="191">
        <v>12</v>
      </c>
    </row>
    <row r="4040" spans="1:7" x14ac:dyDescent="0.25">
      <c r="A4040" s="191">
        <v>4039</v>
      </c>
      <c r="B4040" s="191" t="s">
        <v>5847</v>
      </c>
      <c r="C4040" s="191" t="s">
        <v>8133</v>
      </c>
      <c r="D4040" s="191" t="s">
        <v>3160</v>
      </c>
      <c r="E4040" s="191" t="s">
        <v>3186</v>
      </c>
      <c r="F4040" s="191" t="s">
        <v>8136</v>
      </c>
      <c r="G4040" s="191">
        <v>12</v>
      </c>
    </row>
    <row r="4041" spans="1:7" x14ac:dyDescent="0.25">
      <c r="A4041" s="191">
        <v>4040</v>
      </c>
      <c r="B4041" s="191" t="s">
        <v>3173</v>
      </c>
      <c r="C4041" s="191" t="s">
        <v>8133</v>
      </c>
      <c r="D4041" s="191" t="s">
        <v>3160</v>
      </c>
      <c r="E4041" s="191" t="s">
        <v>3185</v>
      </c>
      <c r="F4041" s="191" t="s">
        <v>8134</v>
      </c>
      <c r="G4041" s="191">
        <v>8</v>
      </c>
    </row>
    <row r="4042" spans="1:7" x14ac:dyDescent="0.25">
      <c r="A4042" s="191">
        <v>4041</v>
      </c>
      <c r="B4042" s="191" t="s">
        <v>5847</v>
      </c>
      <c r="C4042" s="191" t="s">
        <v>8133</v>
      </c>
      <c r="D4042" s="191" t="s">
        <v>3160</v>
      </c>
      <c r="E4042" s="191" t="s">
        <v>3186</v>
      </c>
      <c r="F4042" s="191" t="s">
        <v>8136</v>
      </c>
      <c r="G4042" s="191">
        <v>12</v>
      </c>
    </row>
    <row r="4043" spans="1:7" x14ac:dyDescent="0.25">
      <c r="A4043" s="191">
        <v>4042</v>
      </c>
      <c r="B4043" s="191" t="s">
        <v>3173</v>
      </c>
      <c r="C4043" s="191" t="s">
        <v>8133</v>
      </c>
      <c r="D4043" s="191" t="s">
        <v>3160</v>
      </c>
      <c r="E4043" s="191" t="s">
        <v>3185</v>
      </c>
      <c r="F4043" s="191" t="s">
        <v>8134</v>
      </c>
      <c r="G4043" s="191">
        <v>8</v>
      </c>
    </row>
    <row r="4044" spans="1:7" x14ac:dyDescent="0.25">
      <c r="A4044" s="191">
        <v>4043</v>
      </c>
      <c r="B4044" s="191" t="s">
        <v>3173</v>
      </c>
      <c r="C4044" s="191" t="s">
        <v>8133</v>
      </c>
      <c r="D4044" s="191" t="s">
        <v>3160</v>
      </c>
      <c r="E4044" s="191" t="s">
        <v>3185</v>
      </c>
      <c r="F4044" s="191" t="s">
        <v>8134</v>
      </c>
      <c r="G4044" s="191">
        <v>8</v>
      </c>
    </row>
    <row r="4045" spans="1:7" x14ac:dyDescent="0.25">
      <c r="A4045" s="191">
        <v>4044</v>
      </c>
      <c r="B4045" s="191" t="s">
        <v>3173</v>
      </c>
      <c r="C4045" s="191" t="s">
        <v>8133</v>
      </c>
      <c r="D4045" s="191" t="s">
        <v>3160</v>
      </c>
      <c r="E4045" s="191" t="s">
        <v>3185</v>
      </c>
      <c r="F4045" s="191" t="s">
        <v>8134</v>
      </c>
      <c r="G4045" s="191">
        <v>8</v>
      </c>
    </row>
    <row r="4046" spans="1:7" x14ac:dyDescent="0.25">
      <c r="A4046" s="191">
        <v>4045</v>
      </c>
      <c r="B4046" s="191" t="s">
        <v>5847</v>
      </c>
      <c r="C4046" s="191" t="s">
        <v>8133</v>
      </c>
      <c r="D4046" s="191" t="s">
        <v>3160</v>
      </c>
      <c r="E4046" s="191" t="s">
        <v>3186</v>
      </c>
      <c r="F4046" s="191" t="s">
        <v>8136</v>
      </c>
      <c r="G4046" s="191">
        <v>12</v>
      </c>
    </row>
    <row r="4047" spans="1:7" x14ac:dyDescent="0.25">
      <c r="A4047" s="191">
        <v>4046</v>
      </c>
      <c r="B4047" s="191" t="s">
        <v>5847</v>
      </c>
      <c r="C4047" s="191" t="s">
        <v>8133</v>
      </c>
      <c r="D4047" s="191" t="s">
        <v>3160</v>
      </c>
      <c r="E4047" s="191" t="s">
        <v>3186</v>
      </c>
      <c r="F4047" s="191" t="s">
        <v>8136</v>
      </c>
      <c r="G4047" s="191">
        <v>12</v>
      </c>
    </row>
    <row r="4048" spans="1:7" x14ac:dyDescent="0.25">
      <c r="A4048" s="191">
        <v>4047</v>
      </c>
      <c r="B4048" s="191" t="s">
        <v>5847</v>
      </c>
      <c r="C4048" s="191" t="s">
        <v>8133</v>
      </c>
      <c r="D4048" s="191" t="s">
        <v>3160</v>
      </c>
      <c r="E4048" s="191" t="s">
        <v>3186</v>
      </c>
      <c r="F4048" s="191" t="s">
        <v>8136</v>
      </c>
      <c r="G4048" s="191">
        <v>12</v>
      </c>
    </row>
    <row r="4049" spans="1:7" x14ac:dyDescent="0.25">
      <c r="A4049" s="191">
        <v>4048</v>
      </c>
      <c r="B4049" s="191" t="s">
        <v>5847</v>
      </c>
      <c r="C4049" s="191" t="s">
        <v>8133</v>
      </c>
      <c r="D4049" s="191" t="s">
        <v>3160</v>
      </c>
      <c r="E4049" s="191" t="s">
        <v>3186</v>
      </c>
      <c r="F4049" s="191" t="s">
        <v>8136</v>
      </c>
      <c r="G4049" s="191">
        <v>12</v>
      </c>
    </row>
    <row r="4050" spans="1:7" x14ac:dyDescent="0.25">
      <c r="A4050" s="191">
        <v>4049</v>
      </c>
      <c r="B4050" s="191" t="s">
        <v>5847</v>
      </c>
      <c r="C4050" s="191" t="s">
        <v>8133</v>
      </c>
      <c r="D4050" s="191" t="s">
        <v>3160</v>
      </c>
      <c r="E4050" s="191" t="s">
        <v>3186</v>
      </c>
      <c r="F4050" s="191" t="s">
        <v>8136</v>
      </c>
      <c r="G4050" s="191">
        <v>12</v>
      </c>
    </row>
    <row r="4051" spans="1:7" x14ac:dyDescent="0.25">
      <c r="A4051" s="191">
        <v>4050</v>
      </c>
      <c r="B4051" s="191" t="s">
        <v>5847</v>
      </c>
      <c r="C4051" s="191" t="s">
        <v>8133</v>
      </c>
      <c r="D4051" s="191" t="s">
        <v>3160</v>
      </c>
      <c r="E4051" s="191" t="s">
        <v>3186</v>
      </c>
      <c r="F4051" s="191" t="s">
        <v>8136</v>
      </c>
      <c r="G4051" s="191">
        <v>12</v>
      </c>
    </row>
    <row r="4052" spans="1:7" x14ac:dyDescent="0.25">
      <c r="A4052" s="191">
        <v>4051</v>
      </c>
      <c r="B4052" s="191" t="s">
        <v>5847</v>
      </c>
      <c r="C4052" s="191" t="s">
        <v>8133</v>
      </c>
      <c r="D4052" s="191" t="s">
        <v>3160</v>
      </c>
      <c r="E4052" s="191" t="s">
        <v>3186</v>
      </c>
      <c r="F4052" s="191" t="s">
        <v>8136</v>
      </c>
      <c r="G4052" s="191">
        <v>12</v>
      </c>
    </row>
    <row r="4053" spans="1:7" x14ac:dyDescent="0.25">
      <c r="A4053" s="191">
        <v>4052</v>
      </c>
      <c r="B4053" s="191" t="s">
        <v>5847</v>
      </c>
      <c r="C4053" s="191" t="s">
        <v>8133</v>
      </c>
      <c r="D4053" s="191" t="s">
        <v>3160</v>
      </c>
      <c r="E4053" s="191" t="s">
        <v>3186</v>
      </c>
      <c r="F4053" s="191" t="s">
        <v>8136</v>
      </c>
      <c r="G4053" s="191">
        <v>12</v>
      </c>
    </row>
    <row r="4054" spans="1:7" x14ac:dyDescent="0.25">
      <c r="A4054" s="191">
        <v>4053</v>
      </c>
      <c r="B4054" s="191" t="s">
        <v>5847</v>
      </c>
      <c r="C4054" s="191" t="s">
        <v>8133</v>
      </c>
      <c r="D4054" s="191" t="s">
        <v>3160</v>
      </c>
      <c r="E4054" s="191" t="s">
        <v>3186</v>
      </c>
      <c r="F4054" s="191" t="s">
        <v>8136</v>
      </c>
      <c r="G4054" s="191">
        <v>12</v>
      </c>
    </row>
    <row r="4055" spans="1:7" x14ac:dyDescent="0.25">
      <c r="A4055" s="191">
        <v>4054</v>
      </c>
      <c r="B4055" s="191" t="s">
        <v>5847</v>
      </c>
      <c r="C4055" s="191" t="s">
        <v>8133</v>
      </c>
      <c r="D4055" s="191" t="s">
        <v>3160</v>
      </c>
      <c r="E4055" s="191" t="s">
        <v>3186</v>
      </c>
      <c r="F4055" s="191" t="s">
        <v>8136</v>
      </c>
      <c r="G4055" s="191">
        <v>12</v>
      </c>
    </row>
    <row r="4056" spans="1:7" x14ac:dyDescent="0.25">
      <c r="A4056" s="191">
        <v>4055</v>
      </c>
      <c r="B4056" s="191" t="s">
        <v>5847</v>
      </c>
      <c r="C4056" s="191" t="s">
        <v>8133</v>
      </c>
      <c r="D4056" s="191" t="s">
        <v>3160</v>
      </c>
      <c r="E4056" s="191" t="s">
        <v>3186</v>
      </c>
      <c r="F4056" s="191" t="s">
        <v>8136</v>
      </c>
      <c r="G4056" s="191">
        <v>12</v>
      </c>
    </row>
    <row r="4057" spans="1:7" x14ac:dyDescent="0.25">
      <c r="A4057" s="191">
        <v>4056</v>
      </c>
      <c r="B4057" s="191" t="s">
        <v>5847</v>
      </c>
      <c r="C4057" s="191" t="s">
        <v>8133</v>
      </c>
      <c r="D4057" s="191" t="s">
        <v>3160</v>
      </c>
      <c r="E4057" s="191" t="s">
        <v>3186</v>
      </c>
      <c r="F4057" s="191" t="s">
        <v>8136</v>
      </c>
      <c r="G4057" s="191">
        <v>12</v>
      </c>
    </row>
    <row r="4058" spans="1:7" x14ac:dyDescent="0.25">
      <c r="A4058" s="191">
        <v>4057</v>
      </c>
      <c r="B4058" s="191" t="s">
        <v>5847</v>
      </c>
      <c r="C4058" s="191" t="s">
        <v>8133</v>
      </c>
      <c r="D4058" s="191" t="s">
        <v>3160</v>
      </c>
      <c r="E4058" s="191" t="s">
        <v>3186</v>
      </c>
      <c r="F4058" s="191" t="s">
        <v>8136</v>
      </c>
      <c r="G4058" s="191">
        <v>12</v>
      </c>
    </row>
    <row r="4059" spans="1:7" x14ac:dyDescent="0.25">
      <c r="A4059" s="191">
        <v>4058</v>
      </c>
      <c r="B4059" s="191" t="s">
        <v>5847</v>
      </c>
      <c r="C4059" s="191" t="s">
        <v>8133</v>
      </c>
      <c r="D4059" s="191" t="s">
        <v>3160</v>
      </c>
      <c r="E4059" s="191" t="s">
        <v>3186</v>
      </c>
      <c r="F4059" s="191" t="s">
        <v>8136</v>
      </c>
      <c r="G4059" s="191">
        <v>12</v>
      </c>
    </row>
    <row r="4060" spans="1:7" x14ac:dyDescent="0.25">
      <c r="A4060" s="191">
        <v>4059</v>
      </c>
      <c r="B4060" s="191" t="s">
        <v>5847</v>
      </c>
      <c r="C4060" s="191" t="s">
        <v>8133</v>
      </c>
      <c r="D4060" s="191" t="s">
        <v>3160</v>
      </c>
      <c r="E4060" s="191" t="s">
        <v>3186</v>
      </c>
      <c r="F4060" s="191" t="s">
        <v>8136</v>
      </c>
      <c r="G4060" s="191">
        <v>12</v>
      </c>
    </row>
    <row r="4061" spans="1:7" x14ac:dyDescent="0.25">
      <c r="A4061" s="191">
        <v>4060</v>
      </c>
      <c r="B4061" s="191" t="s">
        <v>5847</v>
      </c>
      <c r="C4061" s="191" t="s">
        <v>8133</v>
      </c>
      <c r="D4061" s="191" t="s">
        <v>3160</v>
      </c>
      <c r="E4061" s="191" t="s">
        <v>3186</v>
      </c>
      <c r="F4061" s="191" t="s">
        <v>8136</v>
      </c>
      <c r="G4061" s="191">
        <v>12</v>
      </c>
    </row>
    <row r="4062" spans="1:7" x14ac:dyDescent="0.25">
      <c r="A4062" s="191">
        <v>4061</v>
      </c>
      <c r="B4062" s="191" t="s">
        <v>5847</v>
      </c>
      <c r="C4062" s="191" t="s">
        <v>8133</v>
      </c>
      <c r="D4062" s="191" t="s">
        <v>3160</v>
      </c>
      <c r="E4062" s="191" t="s">
        <v>3186</v>
      </c>
      <c r="F4062" s="191" t="s">
        <v>8136</v>
      </c>
      <c r="G4062" s="191">
        <v>12</v>
      </c>
    </row>
    <row r="4063" spans="1:7" x14ac:dyDescent="0.25">
      <c r="A4063" s="191">
        <v>4062</v>
      </c>
      <c r="B4063" s="191" t="s">
        <v>5847</v>
      </c>
      <c r="C4063" s="191" t="s">
        <v>8133</v>
      </c>
      <c r="D4063" s="191" t="s">
        <v>3160</v>
      </c>
      <c r="E4063" s="191" t="s">
        <v>3186</v>
      </c>
      <c r="F4063" s="191" t="s">
        <v>8136</v>
      </c>
      <c r="G4063" s="191">
        <v>12</v>
      </c>
    </row>
    <row r="4064" spans="1:7" x14ac:dyDescent="0.25">
      <c r="A4064" s="191">
        <v>4063</v>
      </c>
      <c r="B4064" s="191" t="s">
        <v>5847</v>
      </c>
      <c r="C4064" s="191" t="s">
        <v>8133</v>
      </c>
      <c r="D4064" s="191" t="s">
        <v>3160</v>
      </c>
      <c r="E4064" s="191" t="s">
        <v>3186</v>
      </c>
      <c r="F4064" s="191" t="s">
        <v>8136</v>
      </c>
      <c r="G4064" s="191">
        <v>12</v>
      </c>
    </row>
    <row r="4065" spans="1:7" x14ac:dyDescent="0.25">
      <c r="A4065" s="191">
        <v>4064</v>
      </c>
      <c r="B4065" s="191" t="s">
        <v>5847</v>
      </c>
      <c r="C4065" s="191" t="s">
        <v>8133</v>
      </c>
      <c r="D4065" s="191" t="s">
        <v>3160</v>
      </c>
      <c r="E4065" s="191" t="s">
        <v>3186</v>
      </c>
      <c r="F4065" s="191" t="s">
        <v>8136</v>
      </c>
      <c r="G4065" s="191">
        <v>12</v>
      </c>
    </row>
    <row r="4066" spans="1:7" x14ac:dyDescent="0.25">
      <c r="A4066" s="191">
        <v>4065</v>
      </c>
      <c r="B4066" s="191" t="s">
        <v>5847</v>
      </c>
      <c r="C4066" s="191" t="s">
        <v>8133</v>
      </c>
      <c r="D4066" s="191" t="s">
        <v>3160</v>
      </c>
      <c r="E4066" s="191" t="s">
        <v>3186</v>
      </c>
      <c r="F4066" s="191" t="s">
        <v>8136</v>
      </c>
      <c r="G4066" s="191">
        <v>12</v>
      </c>
    </row>
    <row r="4067" spans="1:7" x14ac:dyDescent="0.25">
      <c r="A4067" s="191">
        <v>4066</v>
      </c>
      <c r="B4067" s="191" t="s">
        <v>5847</v>
      </c>
      <c r="C4067" s="191" t="s">
        <v>8133</v>
      </c>
      <c r="D4067" s="191" t="s">
        <v>3160</v>
      </c>
      <c r="E4067" s="191" t="s">
        <v>3186</v>
      </c>
      <c r="F4067" s="191" t="s">
        <v>8136</v>
      </c>
      <c r="G4067" s="191">
        <v>12</v>
      </c>
    </row>
    <row r="4068" spans="1:7" x14ac:dyDescent="0.25">
      <c r="A4068" s="191">
        <v>4067</v>
      </c>
      <c r="B4068" s="191" t="s">
        <v>5847</v>
      </c>
      <c r="C4068" s="191" t="s">
        <v>8133</v>
      </c>
      <c r="D4068" s="191" t="s">
        <v>3160</v>
      </c>
      <c r="E4068" s="191" t="s">
        <v>3186</v>
      </c>
      <c r="F4068" s="191" t="s">
        <v>8136</v>
      </c>
      <c r="G4068" s="191">
        <v>12</v>
      </c>
    </row>
    <row r="4069" spans="1:7" x14ac:dyDescent="0.25">
      <c r="A4069" s="191">
        <v>4068</v>
      </c>
      <c r="B4069" s="191" t="s">
        <v>5847</v>
      </c>
      <c r="C4069" s="191" t="s">
        <v>8133</v>
      </c>
      <c r="D4069" s="191" t="s">
        <v>3160</v>
      </c>
      <c r="E4069" s="191" t="s">
        <v>3186</v>
      </c>
      <c r="F4069" s="191" t="s">
        <v>8136</v>
      </c>
      <c r="G4069" s="191">
        <v>12</v>
      </c>
    </row>
    <row r="4070" spans="1:7" x14ac:dyDescent="0.25">
      <c r="A4070" s="191">
        <v>4069</v>
      </c>
      <c r="B4070" s="191" t="s">
        <v>5847</v>
      </c>
      <c r="C4070" s="191" t="s">
        <v>8133</v>
      </c>
      <c r="D4070" s="191" t="s">
        <v>3160</v>
      </c>
      <c r="E4070" s="191" t="s">
        <v>3186</v>
      </c>
      <c r="F4070" s="191" t="s">
        <v>8136</v>
      </c>
      <c r="G4070" s="191">
        <v>12</v>
      </c>
    </row>
    <row r="4071" spans="1:7" x14ac:dyDescent="0.25">
      <c r="A4071" s="191">
        <v>4070</v>
      </c>
      <c r="B4071" s="191" t="s">
        <v>5847</v>
      </c>
      <c r="C4071" s="191" t="s">
        <v>8133</v>
      </c>
      <c r="D4071" s="191" t="s">
        <v>3160</v>
      </c>
      <c r="E4071" s="191" t="s">
        <v>3186</v>
      </c>
      <c r="F4071" s="191" t="s">
        <v>8136</v>
      </c>
      <c r="G4071" s="191">
        <v>12</v>
      </c>
    </row>
    <row r="4072" spans="1:7" x14ac:dyDescent="0.25">
      <c r="A4072" s="191">
        <v>4071</v>
      </c>
      <c r="B4072" s="191" t="s">
        <v>5847</v>
      </c>
      <c r="C4072" s="191" t="s">
        <v>8133</v>
      </c>
      <c r="D4072" s="191" t="s">
        <v>3160</v>
      </c>
      <c r="E4072" s="191" t="s">
        <v>3186</v>
      </c>
      <c r="F4072" s="191" t="s">
        <v>8136</v>
      </c>
      <c r="G4072" s="191">
        <v>12</v>
      </c>
    </row>
    <row r="4073" spans="1:7" x14ac:dyDescent="0.25">
      <c r="A4073" s="191">
        <v>4072</v>
      </c>
      <c r="B4073" s="191" t="s">
        <v>5847</v>
      </c>
      <c r="C4073" s="191" t="s">
        <v>8133</v>
      </c>
      <c r="D4073" s="191" t="s">
        <v>3160</v>
      </c>
      <c r="E4073" s="191" t="s">
        <v>3186</v>
      </c>
      <c r="F4073" s="191" t="s">
        <v>8136</v>
      </c>
      <c r="G4073" s="191">
        <v>12</v>
      </c>
    </row>
    <row r="4074" spans="1:7" x14ac:dyDescent="0.25">
      <c r="A4074" s="191">
        <v>4073</v>
      </c>
      <c r="B4074" s="191" t="s">
        <v>5847</v>
      </c>
      <c r="C4074" s="191" t="s">
        <v>8133</v>
      </c>
      <c r="D4074" s="191" t="s">
        <v>3160</v>
      </c>
      <c r="E4074" s="191" t="s">
        <v>3186</v>
      </c>
      <c r="F4074" s="191" t="s">
        <v>8136</v>
      </c>
      <c r="G4074" s="191">
        <v>12</v>
      </c>
    </row>
    <row r="4075" spans="1:7" x14ac:dyDescent="0.25">
      <c r="A4075" s="191">
        <v>4074</v>
      </c>
      <c r="B4075" s="191" t="s">
        <v>5847</v>
      </c>
      <c r="C4075" s="191" t="s">
        <v>8133</v>
      </c>
      <c r="D4075" s="191" t="s">
        <v>3160</v>
      </c>
      <c r="E4075" s="191" t="s">
        <v>3186</v>
      </c>
      <c r="F4075" s="191" t="s">
        <v>8136</v>
      </c>
      <c r="G4075" s="191">
        <v>12</v>
      </c>
    </row>
    <row r="4076" spans="1:7" x14ac:dyDescent="0.25">
      <c r="A4076" s="191">
        <v>4075</v>
      </c>
      <c r="B4076" s="191" t="s">
        <v>5847</v>
      </c>
      <c r="C4076" s="191" t="s">
        <v>8133</v>
      </c>
      <c r="D4076" s="191" t="s">
        <v>3160</v>
      </c>
      <c r="E4076" s="191" t="s">
        <v>3186</v>
      </c>
      <c r="F4076" s="191" t="s">
        <v>8136</v>
      </c>
      <c r="G4076" s="191">
        <v>12</v>
      </c>
    </row>
    <row r="4077" spans="1:7" x14ac:dyDescent="0.25">
      <c r="A4077" s="191">
        <v>4076</v>
      </c>
      <c r="B4077" s="191" t="s">
        <v>5847</v>
      </c>
      <c r="C4077" s="191" t="s">
        <v>8133</v>
      </c>
      <c r="D4077" s="191" t="s">
        <v>3160</v>
      </c>
      <c r="E4077" s="191" t="s">
        <v>3186</v>
      </c>
      <c r="F4077" s="191" t="s">
        <v>8136</v>
      </c>
      <c r="G4077" s="191">
        <v>12</v>
      </c>
    </row>
    <row r="4078" spans="1:7" x14ac:dyDescent="0.25">
      <c r="A4078" s="191">
        <v>4077</v>
      </c>
      <c r="B4078" s="191" t="s">
        <v>5847</v>
      </c>
      <c r="C4078" s="191" t="s">
        <v>8133</v>
      </c>
      <c r="D4078" s="191" t="s">
        <v>3160</v>
      </c>
      <c r="E4078" s="191" t="s">
        <v>3186</v>
      </c>
      <c r="F4078" s="191" t="s">
        <v>8136</v>
      </c>
      <c r="G4078" s="191">
        <v>12</v>
      </c>
    </row>
    <row r="4079" spans="1:7" x14ac:dyDescent="0.25">
      <c r="A4079" s="191">
        <v>4078</v>
      </c>
      <c r="B4079" s="191" t="s">
        <v>5847</v>
      </c>
      <c r="C4079" s="191" t="s">
        <v>8133</v>
      </c>
      <c r="D4079" s="191" t="s">
        <v>3160</v>
      </c>
      <c r="E4079" s="191" t="s">
        <v>3186</v>
      </c>
      <c r="F4079" s="191" t="s">
        <v>8136</v>
      </c>
      <c r="G4079" s="191">
        <v>12</v>
      </c>
    </row>
    <row r="4080" spans="1:7" x14ac:dyDescent="0.25">
      <c r="A4080" s="191">
        <v>4079</v>
      </c>
      <c r="B4080" s="191" t="s">
        <v>5847</v>
      </c>
      <c r="C4080" s="191" t="s">
        <v>8133</v>
      </c>
      <c r="D4080" s="191" t="s">
        <v>3160</v>
      </c>
      <c r="E4080" s="191" t="s">
        <v>3186</v>
      </c>
      <c r="F4080" s="191" t="s">
        <v>8136</v>
      </c>
      <c r="G4080" s="191">
        <v>12</v>
      </c>
    </row>
    <row r="4081" spans="1:7" x14ac:dyDescent="0.25">
      <c r="A4081" s="191">
        <v>4080</v>
      </c>
      <c r="B4081" s="191" t="s">
        <v>5847</v>
      </c>
      <c r="C4081" s="191" t="s">
        <v>8133</v>
      </c>
      <c r="D4081" s="191" t="s">
        <v>3160</v>
      </c>
      <c r="E4081" s="191" t="s">
        <v>3186</v>
      </c>
      <c r="F4081" s="191" t="s">
        <v>8136</v>
      </c>
      <c r="G4081" s="191">
        <v>12</v>
      </c>
    </row>
    <row r="4082" spans="1:7" x14ac:dyDescent="0.25">
      <c r="A4082" s="191">
        <v>4081</v>
      </c>
      <c r="B4082" s="191" t="s">
        <v>5847</v>
      </c>
      <c r="C4082" s="191" t="s">
        <v>8133</v>
      </c>
      <c r="D4082" s="191" t="s">
        <v>3160</v>
      </c>
      <c r="E4082" s="191" t="s">
        <v>3186</v>
      </c>
      <c r="F4082" s="191" t="s">
        <v>8136</v>
      </c>
      <c r="G4082" s="191">
        <v>12</v>
      </c>
    </row>
    <row r="4083" spans="1:7" x14ac:dyDescent="0.25">
      <c r="A4083" s="191">
        <v>4082</v>
      </c>
      <c r="B4083" s="191" t="s">
        <v>3173</v>
      </c>
      <c r="C4083" s="191" t="s">
        <v>8133</v>
      </c>
      <c r="D4083" s="191" t="s">
        <v>3160</v>
      </c>
      <c r="E4083" s="191" t="s">
        <v>3185</v>
      </c>
      <c r="F4083" s="191" t="s">
        <v>8134</v>
      </c>
      <c r="G4083" s="191">
        <v>8</v>
      </c>
    </row>
    <row r="4084" spans="1:7" x14ac:dyDescent="0.25">
      <c r="A4084" s="191">
        <v>4083</v>
      </c>
      <c r="B4084" s="191" t="s">
        <v>5847</v>
      </c>
      <c r="C4084" s="191" t="s">
        <v>8133</v>
      </c>
      <c r="D4084" s="191" t="s">
        <v>3160</v>
      </c>
      <c r="E4084" s="191" t="s">
        <v>3186</v>
      </c>
      <c r="F4084" s="191" t="s">
        <v>8136</v>
      </c>
      <c r="G4084" s="191">
        <v>12</v>
      </c>
    </row>
    <row r="4085" spans="1:7" x14ac:dyDescent="0.25">
      <c r="A4085" s="191">
        <v>4084</v>
      </c>
      <c r="B4085" s="191" t="s">
        <v>5847</v>
      </c>
      <c r="C4085" s="191" t="s">
        <v>8133</v>
      </c>
      <c r="D4085" s="191" t="s">
        <v>3160</v>
      </c>
      <c r="E4085" s="191" t="s">
        <v>3186</v>
      </c>
      <c r="F4085" s="191" t="s">
        <v>8136</v>
      </c>
      <c r="G4085" s="191">
        <v>12</v>
      </c>
    </row>
    <row r="4086" spans="1:7" x14ac:dyDescent="0.25">
      <c r="A4086" s="191">
        <v>4085</v>
      </c>
      <c r="B4086" s="191" t="s">
        <v>5847</v>
      </c>
      <c r="C4086" s="191" t="s">
        <v>8133</v>
      </c>
      <c r="D4086" s="191" t="s">
        <v>3160</v>
      </c>
      <c r="E4086" s="191" t="s">
        <v>3186</v>
      </c>
      <c r="F4086" s="191" t="s">
        <v>8136</v>
      </c>
      <c r="G4086" s="191">
        <v>12</v>
      </c>
    </row>
    <row r="4087" spans="1:7" x14ac:dyDescent="0.25">
      <c r="A4087" s="191">
        <v>4086</v>
      </c>
      <c r="B4087" s="191" t="s">
        <v>5847</v>
      </c>
      <c r="C4087" s="191" t="s">
        <v>8133</v>
      </c>
      <c r="D4087" s="191" t="s">
        <v>3160</v>
      </c>
      <c r="E4087" s="191" t="s">
        <v>3186</v>
      </c>
      <c r="F4087" s="191" t="s">
        <v>8136</v>
      </c>
      <c r="G4087" s="191">
        <v>12</v>
      </c>
    </row>
    <row r="4088" spans="1:7" x14ac:dyDescent="0.25">
      <c r="A4088" s="191">
        <v>4087</v>
      </c>
      <c r="B4088" s="191" t="s">
        <v>5847</v>
      </c>
      <c r="C4088" s="191" t="s">
        <v>8133</v>
      </c>
      <c r="D4088" s="191" t="s">
        <v>3160</v>
      </c>
      <c r="E4088" s="191" t="s">
        <v>3186</v>
      </c>
      <c r="F4088" s="191" t="s">
        <v>8136</v>
      </c>
      <c r="G4088" s="191">
        <v>12</v>
      </c>
    </row>
    <row r="4089" spans="1:7" x14ac:dyDescent="0.25">
      <c r="A4089" s="191">
        <v>4088</v>
      </c>
      <c r="B4089" s="191" t="s">
        <v>5847</v>
      </c>
      <c r="C4089" s="191" t="s">
        <v>8133</v>
      </c>
      <c r="D4089" s="191" t="s">
        <v>3160</v>
      </c>
      <c r="E4089" s="191" t="s">
        <v>3186</v>
      </c>
      <c r="F4089" s="191" t="s">
        <v>8136</v>
      </c>
      <c r="G4089" s="191">
        <v>12</v>
      </c>
    </row>
    <row r="4090" spans="1:7" x14ac:dyDescent="0.25">
      <c r="A4090" s="191">
        <v>4089</v>
      </c>
      <c r="B4090" s="191" t="s">
        <v>5847</v>
      </c>
      <c r="C4090" s="191" t="s">
        <v>8133</v>
      </c>
      <c r="D4090" s="191" t="s">
        <v>3160</v>
      </c>
      <c r="E4090" s="191" t="s">
        <v>3186</v>
      </c>
      <c r="F4090" s="191" t="s">
        <v>8136</v>
      </c>
      <c r="G4090" s="191">
        <v>12</v>
      </c>
    </row>
    <row r="4091" spans="1:7" x14ac:dyDescent="0.25">
      <c r="A4091" s="191">
        <v>4090</v>
      </c>
      <c r="B4091" s="191" t="s">
        <v>5847</v>
      </c>
      <c r="C4091" s="191" t="s">
        <v>8133</v>
      </c>
      <c r="D4091" s="191" t="s">
        <v>3160</v>
      </c>
      <c r="E4091" s="191" t="s">
        <v>3186</v>
      </c>
      <c r="F4091" s="191" t="s">
        <v>8136</v>
      </c>
      <c r="G4091" s="191">
        <v>12</v>
      </c>
    </row>
    <row r="4092" spans="1:7" x14ac:dyDescent="0.25">
      <c r="A4092" s="191">
        <v>4091</v>
      </c>
      <c r="B4092" s="191" t="s">
        <v>5847</v>
      </c>
      <c r="C4092" s="191" t="s">
        <v>8133</v>
      </c>
      <c r="D4092" s="191" t="s">
        <v>3160</v>
      </c>
      <c r="E4092" s="191" t="s">
        <v>3186</v>
      </c>
      <c r="F4092" s="191" t="s">
        <v>8136</v>
      </c>
      <c r="G4092" s="191">
        <v>12</v>
      </c>
    </row>
    <row r="4093" spans="1:7" x14ac:dyDescent="0.25">
      <c r="A4093" s="191">
        <v>4092</v>
      </c>
      <c r="B4093" s="191" t="s">
        <v>5847</v>
      </c>
      <c r="C4093" s="191" t="s">
        <v>8133</v>
      </c>
      <c r="D4093" s="191" t="s">
        <v>3160</v>
      </c>
      <c r="E4093" s="191" t="s">
        <v>3186</v>
      </c>
      <c r="F4093" s="191" t="s">
        <v>8136</v>
      </c>
      <c r="G4093" s="191">
        <v>12</v>
      </c>
    </row>
    <row r="4094" spans="1:7" x14ac:dyDescent="0.25">
      <c r="A4094" s="191">
        <v>4093</v>
      </c>
      <c r="B4094" s="191" t="s">
        <v>5847</v>
      </c>
      <c r="C4094" s="191" t="s">
        <v>8133</v>
      </c>
      <c r="D4094" s="191" t="s">
        <v>3160</v>
      </c>
      <c r="E4094" s="191" t="s">
        <v>3186</v>
      </c>
      <c r="F4094" s="191" t="s">
        <v>8136</v>
      </c>
      <c r="G4094" s="191">
        <v>12</v>
      </c>
    </row>
    <row r="4095" spans="1:7" x14ac:dyDescent="0.25">
      <c r="A4095" s="191">
        <v>4094</v>
      </c>
      <c r="B4095" s="191" t="s">
        <v>5847</v>
      </c>
      <c r="C4095" s="191" t="s">
        <v>8133</v>
      </c>
      <c r="D4095" s="191" t="s">
        <v>3160</v>
      </c>
      <c r="E4095" s="191" t="s">
        <v>3186</v>
      </c>
      <c r="F4095" s="191" t="s">
        <v>8136</v>
      </c>
      <c r="G4095" s="191">
        <v>12</v>
      </c>
    </row>
    <row r="4096" spans="1:7" x14ac:dyDescent="0.25">
      <c r="A4096" s="191">
        <v>4095</v>
      </c>
      <c r="B4096" s="191" t="s">
        <v>5847</v>
      </c>
      <c r="C4096" s="191" t="s">
        <v>8133</v>
      </c>
      <c r="D4096" s="191" t="s">
        <v>3160</v>
      </c>
      <c r="E4096" s="191" t="s">
        <v>3186</v>
      </c>
      <c r="F4096" s="191" t="s">
        <v>8136</v>
      </c>
      <c r="G4096" s="191">
        <v>12</v>
      </c>
    </row>
    <row r="4097" spans="1:7" x14ac:dyDescent="0.25">
      <c r="A4097" s="191">
        <v>4096</v>
      </c>
      <c r="B4097" s="191" t="s">
        <v>5847</v>
      </c>
      <c r="C4097" s="191" t="s">
        <v>8133</v>
      </c>
      <c r="D4097" s="191" t="s">
        <v>3160</v>
      </c>
      <c r="E4097" s="191" t="s">
        <v>3186</v>
      </c>
      <c r="F4097" s="191" t="s">
        <v>8136</v>
      </c>
      <c r="G4097" s="191">
        <v>12</v>
      </c>
    </row>
    <row r="4098" spans="1:7" x14ac:dyDescent="0.25">
      <c r="A4098" s="191">
        <v>4097</v>
      </c>
      <c r="B4098" s="191" t="s">
        <v>5847</v>
      </c>
      <c r="C4098" s="191" t="s">
        <v>8133</v>
      </c>
      <c r="D4098" s="191" t="s">
        <v>3160</v>
      </c>
      <c r="E4098" s="191" t="s">
        <v>3186</v>
      </c>
      <c r="F4098" s="191" t="s">
        <v>8136</v>
      </c>
      <c r="G4098" s="191">
        <v>12</v>
      </c>
    </row>
    <row r="4099" spans="1:7" x14ac:dyDescent="0.25">
      <c r="A4099" s="191">
        <v>4098</v>
      </c>
      <c r="B4099" s="191" t="s">
        <v>5847</v>
      </c>
      <c r="C4099" s="191" t="s">
        <v>8133</v>
      </c>
      <c r="D4099" s="191" t="s">
        <v>3160</v>
      </c>
      <c r="E4099" s="191" t="s">
        <v>3186</v>
      </c>
      <c r="F4099" s="191" t="s">
        <v>8136</v>
      </c>
      <c r="G4099" s="191">
        <v>12</v>
      </c>
    </row>
    <row r="4100" spans="1:7" x14ac:dyDescent="0.25">
      <c r="A4100" s="191">
        <v>4099</v>
      </c>
      <c r="B4100" s="191" t="s">
        <v>5847</v>
      </c>
      <c r="C4100" s="191" t="s">
        <v>8133</v>
      </c>
      <c r="D4100" s="191" t="s">
        <v>3160</v>
      </c>
      <c r="E4100" s="191" t="s">
        <v>3186</v>
      </c>
      <c r="F4100" s="191" t="s">
        <v>8136</v>
      </c>
      <c r="G4100" s="191">
        <v>12</v>
      </c>
    </row>
    <row r="4101" spans="1:7" x14ac:dyDescent="0.25">
      <c r="A4101" s="191">
        <v>4100</v>
      </c>
      <c r="B4101" s="191" t="s">
        <v>5847</v>
      </c>
      <c r="C4101" s="191" t="s">
        <v>8133</v>
      </c>
      <c r="D4101" s="191" t="s">
        <v>3160</v>
      </c>
      <c r="E4101" s="191" t="s">
        <v>3186</v>
      </c>
      <c r="F4101" s="191" t="s">
        <v>8136</v>
      </c>
      <c r="G4101" s="191">
        <v>12</v>
      </c>
    </row>
    <row r="4102" spans="1:7" x14ac:dyDescent="0.25">
      <c r="A4102" s="191">
        <v>4101</v>
      </c>
      <c r="B4102" s="191" t="s">
        <v>5847</v>
      </c>
      <c r="C4102" s="191" t="s">
        <v>8133</v>
      </c>
      <c r="D4102" s="191" t="s">
        <v>3160</v>
      </c>
      <c r="E4102" s="191" t="s">
        <v>3186</v>
      </c>
      <c r="F4102" s="191" t="s">
        <v>8136</v>
      </c>
      <c r="G4102" s="191">
        <v>12</v>
      </c>
    </row>
    <row r="4103" spans="1:7" x14ac:dyDescent="0.25">
      <c r="A4103" s="191">
        <v>4102</v>
      </c>
      <c r="B4103" s="191" t="s">
        <v>5847</v>
      </c>
      <c r="C4103" s="191" t="s">
        <v>8133</v>
      </c>
      <c r="D4103" s="191" t="s">
        <v>3160</v>
      </c>
      <c r="E4103" s="191" t="s">
        <v>3186</v>
      </c>
      <c r="F4103" s="191" t="s">
        <v>8136</v>
      </c>
      <c r="G4103" s="191">
        <v>12</v>
      </c>
    </row>
    <row r="4104" spans="1:7" x14ac:dyDescent="0.25">
      <c r="A4104" s="191">
        <v>4103</v>
      </c>
      <c r="B4104" s="191" t="s">
        <v>3173</v>
      </c>
      <c r="C4104" s="191" t="s">
        <v>8133</v>
      </c>
      <c r="D4104" s="191" t="s">
        <v>3160</v>
      </c>
      <c r="E4104" s="191" t="s">
        <v>3185</v>
      </c>
      <c r="F4104" s="191" t="s">
        <v>8134</v>
      </c>
      <c r="G4104" s="191">
        <v>8</v>
      </c>
    </row>
    <row r="4105" spans="1:7" x14ac:dyDescent="0.25">
      <c r="A4105" s="191">
        <v>4104</v>
      </c>
      <c r="B4105" s="191" t="s">
        <v>5847</v>
      </c>
      <c r="C4105" s="191" t="s">
        <v>8133</v>
      </c>
      <c r="D4105" s="191" t="s">
        <v>3160</v>
      </c>
      <c r="E4105" s="191" t="s">
        <v>3186</v>
      </c>
      <c r="F4105" s="191" t="s">
        <v>8136</v>
      </c>
      <c r="G4105" s="191">
        <v>12</v>
      </c>
    </row>
    <row r="4106" spans="1:7" x14ac:dyDescent="0.25">
      <c r="A4106" s="191">
        <v>4105</v>
      </c>
      <c r="B4106" s="191" t="s">
        <v>3173</v>
      </c>
      <c r="C4106" s="191" t="s">
        <v>8133</v>
      </c>
      <c r="D4106" s="191" t="s">
        <v>3160</v>
      </c>
      <c r="E4106" s="191" t="s">
        <v>3185</v>
      </c>
      <c r="F4106" s="191" t="s">
        <v>8134</v>
      </c>
      <c r="G4106" s="191">
        <v>8</v>
      </c>
    </row>
    <row r="4107" spans="1:7" x14ac:dyDescent="0.25">
      <c r="A4107" s="191">
        <v>4106</v>
      </c>
      <c r="B4107" s="191" t="s">
        <v>3173</v>
      </c>
      <c r="C4107" s="191" t="s">
        <v>8133</v>
      </c>
      <c r="D4107" s="191" t="s">
        <v>3160</v>
      </c>
      <c r="E4107" s="191" t="s">
        <v>3185</v>
      </c>
      <c r="F4107" s="191" t="s">
        <v>8134</v>
      </c>
      <c r="G4107" s="191">
        <v>8</v>
      </c>
    </row>
    <row r="4108" spans="1:7" x14ac:dyDescent="0.25">
      <c r="A4108" s="191">
        <v>4107</v>
      </c>
      <c r="B4108" s="191" t="s">
        <v>3173</v>
      </c>
      <c r="C4108" s="191" t="s">
        <v>8133</v>
      </c>
      <c r="D4108" s="191" t="s">
        <v>3160</v>
      </c>
      <c r="E4108" s="191" t="s">
        <v>3185</v>
      </c>
      <c r="F4108" s="191" t="s">
        <v>8134</v>
      </c>
      <c r="G4108" s="191">
        <v>8</v>
      </c>
    </row>
    <row r="4109" spans="1:7" x14ac:dyDescent="0.25">
      <c r="A4109" s="191">
        <v>4108</v>
      </c>
      <c r="B4109" s="191" t="s">
        <v>5847</v>
      </c>
      <c r="C4109" s="191" t="s">
        <v>8133</v>
      </c>
      <c r="D4109" s="191" t="s">
        <v>3160</v>
      </c>
      <c r="E4109" s="191" t="s">
        <v>3186</v>
      </c>
      <c r="F4109" s="191" t="s">
        <v>8136</v>
      </c>
      <c r="G4109" s="191">
        <v>12</v>
      </c>
    </row>
    <row r="4110" spans="1:7" x14ac:dyDescent="0.25">
      <c r="A4110" s="191">
        <v>4109</v>
      </c>
      <c r="B4110" s="191" t="s">
        <v>5847</v>
      </c>
      <c r="C4110" s="191" t="s">
        <v>8133</v>
      </c>
      <c r="D4110" s="191" t="s">
        <v>3160</v>
      </c>
      <c r="E4110" s="191" t="s">
        <v>3186</v>
      </c>
      <c r="F4110" s="191" t="s">
        <v>8136</v>
      </c>
      <c r="G4110" s="191">
        <v>12</v>
      </c>
    </row>
    <row r="4111" spans="1:7" x14ac:dyDescent="0.25">
      <c r="A4111" s="191">
        <v>4110</v>
      </c>
      <c r="B4111" s="191" t="s">
        <v>5847</v>
      </c>
      <c r="C4111" s="191" t="s">
        <v>8133</v>
      </c>
      <c r="D4111" s="191" t="s">
        <v>3160</v>
      </c>
      <c r="E4111" s="191" t="s">
        <v>3186</v>
      </c>
      <c r="F4111" s="191" t="s">
        <v>8136</v>
      </c>
      <c r="G4111" s="191">
        <v>12</v>
      </c>
    </row>
    <row r="4112" spans="1:7" x14ac:dyDescent="0.25">
      <c r="A4112" s="191">
        <v>4111</v>
      </c>
      <c r="B4112" s="191" t="s">
        <v>5847</v>
      </c>
      <c r="C4112" s="191" t="s">
        <v>8133</v>
      </c>
      <c r="D4112" s="191" t="s">
        <v>3160</v>
      </c>
      <c r="E4112" s="191" t="s">
        <v>3186</v>
      </c>
      <c r="F4112" s="191" t="s">
        <v>8136</v>
      </c>
      <c r="G4112" s="191">
        <v>12</v>
      </c>
    </row>
    <row r="4113" spans="1:7" x14ac:dyDescent="0.25">
      <c r="A4113" s="191">
        <v>4112</v>
      </c>
      <c r="B4113" s="191" t="s">
        <v>5847</v>
      </c>
      <c r="C4113" s="191" t="s">
        <v>8133</v>
      </c>
      <c r="D4113" s="191" t="s">
        <v>3160</v>
      </c>
      <c r="E4113" s="191" t="s">
        <v>3186</v>
      </c>
      <c r="F4113" s="191" t="s">
        <v>8136</v>
      </c>
      <c r="G4113" s="191">
        <v>12</v>
      </c>
    </row>
    <row r="4114" spans="1:7" x14ac:dyDescent="0.25">
      <c r="A4114" s="191">
        <v>4113</v>
      </c>
      <c r="B4114" s="191" t="s">
        <v>5847</v>
      </c>
      <c r="C4114" s="191" t="s">
        <v>8133</v>
      </c>
      <c r="D4114" s="191" t="s">
        <v>3160</v>
      </c>
      <c r="E4114" s="191" t="s">
        <v>3186</v>
      </c>
      <c r="F4114" s="191" t="s">
        <v>8136</v>
      </c>
      <c r="G4114" s="191">
        <v>12</v>
      </c>
    </row>
    <row r="4115" spans="1:7" x14ac:dyDescent="0.25">
      <c r="A4115" s="191">
        <v>4114</v>
      </c>
      <c r="B4115" s="191" t="s">
        <v>5847</v>
      </c>
      <c r="C4115" s="191" t="s">
        <v>8133</v>
      </c>
      <c r="D4115" s="191" t="s">
        <v>3160</v>
      </c>
      <c r="E4115" s="191" t="s">
        <v>3186</v>
      </c>
      <c r="F4115" s="191" t="s">
        <v>8136</v>
      </c>
      <c r="G4115" s="191">
        <v>12</v>
      </c>
    </row>
    <row r="4116" spans="1:7" x14ac:dyDescent="0.25">
      <c r="A4116" s="191">
        <v>4115</v>
      </c>
      <c r="B4116" s="191" t="s">
        <v>5847</v>
      </c>
      <c r="C4116" s="191" t="s">
        <v>8133</v>
      </c>
      <c r="D4116" s="191" t="s">
        <v>3160</v>
      </c>
      <c r="E4116" s="191" t="s">
        <v>3186</v>
      </c>
      <c r="F4116" s="191" t="s">
        <v>8136</v>
      </c>
      <c r="G4116" s="191">
        <v>12</v>
      </c>
    </row>
    <row r="4117" spans="1:7" x14ac:dyDescent="0.25">
      <c r="A4117" s="191">
        <v>4116</v>
      </c>
      <c r="B4117" s="191" t="s">
        <v>5847</v>
      </c>
      <c r="C4117" s="191" t="s">
        <v>8133</v>
      </c>
      <c r="D4117" s="191" t="s">
        <v>3160</v>
      </c>
      <c r="E4117" s="191" t="s">
        <v>3186</v>
      </c>
      <c r="F4117" s="191" t="s">
        <v>8136</v>
      </c>
      <c r="G4117" s="191">
        <v>12</v>
      </c>
    </row>
    <row r="4118" spans="1:7" x14ac:dyDescent="0.25">
      <c r="A4118" s="191">
        <v>4117</v>
      </c>
      <c r="B4118" s="191" t="s">
        <v>5847</v>
      </c>
      <c r="C4118" s="191" t="s">
        <v>8133</v>
      </c>
      <c r="D4118" s="191" t="s">
        <v>3160</v>
      </c>
      <c r="E4118" s="191" t="s">
        <v>3186</v>
      </c>
      <c r="F4118" s="191" t="s">
        <v>8136</v>
      </c>
      <c r="G4118" s="191">
        <v>12</v>
      </c>
    </row>
    <row r="4119" spans="1:7" x14ac:dyDescent="0.25">
      <c r="A4119" s="191">
        <v>4118</v>
      </c>
      <c r="B4119" s="191" t="s">
        <v>5847</v>
      </c>
      <c r="C4119" s="191" t="s">
        <v>8133</v>
      </c>
      <c r="D4119" s="191" t="s">
        <v>3160</v>
      </c>
      <c r="E4119" s="191" t="s">
        <v>3186</v>
      </c>
      <c r="F4119" s="191" t="s">
        <v>8136</v>
      </c>
      <c r="G4119" s="191">
        <v>12</v>
      </c>
    </row>
    <row r="4120" spans="1:7" x14ac:dyDescent="0.25">
      <c r="A4120" s="191">
        <v>4119</v>
      </c>
      <c r="B4120" s="191" t="s">
        <v>5847</v>
      </c>
      <c r="C4120" s="191" t="s">
        <v>8133</v>
      </c>
      <c r="D4120" s="191" t="s">
        <v>3160</v>
      </c>
      <c r="E4120" s="191" t="s">
        <v>3186</v>
      </c>
      <c r="F4120" s="191" t="s">
        <v>8136</v>
      </c>
      <c r="G4120" s="191">
        <v>12</v>
      </c>
    </row>
    <row r="4121" spans="1:7" x14ac:dyDescent="0.25">
      <c r="A4121" s="191">
        <v>4120</v>
      </c>
      <c r="B4121" s="191" t="s">
        <v>5847</v>
      </c>
      <c r="C4121" s="191" t="s">
        <v>8133</v>
      </c>
      <c r="D4121" s="191" t="s">
        <v>3160</v>
      </c>
      <c r="E4121" s="191" t="s">
        <v>3186</v>
      </c>
      <c r="F4121" s="191" t="s">
        <v>8136</v>
      </c>
      <c r="G4121" s="191">
        <v>12</v>
      </c>
    </row>
    <row r="4122" spans="1:7" x14ac:dyDescent="0.25">
      <c r="A4122" s="191">
        <v>4121</v>
      </c>
      <c r="B4122" s="191" t="s">
        <v>5847</v>
      </c>
      <c r="C4122" s="191" t="s">
        <v>8133</v>
      </c>
      <c r="D4122" s="191" t="s">
        <v>3160</v>
      </c>
      <c r="E4122" s="191" t="s">
        <v>3186</v>
      </c>
      <c r="F4122" s="191" t="s">
        <v>8136</v>
      </c>
      <c r="G4122" s="191">
        <v>12</v>
      </c>
    </row>
    <row r="4123" spans="1:7" x14ac:dyDescent="0.25">
      <c r="A4123" s="191">
        <v>4122</v>
      </c>
      <c r="B4123" s="191" t="s">
        <v>5847</v>
      </c>
      <c r="C4123" s="191" t="s">
        <v>8133</v>
      </c>
      <c r="D4123" s="191" t="s">
        <v>3160</v>
      </c>
      <c r="E4123" s="191" t="s">
        <v>3186</v>
      </c>
      <c r="F4123" s="191" t="s">
        <v>8136</v>
      </c>
      <c r="G4123" s="191">
        <v>12</v>
      </c>
    </row>
    <row r="4124" spans="1:7" x14ac:dyDescent="0.25">
      <c r="A4124" s="191">
        <v>4123</v>
      </c>
      <c r="B4124" s="191" t="s">
        <v>5847</v>
      </c>
      <c r="C4124" s="191" t="s">
        <v>8133</v>
      </c>
      <c r="D4124" s="191" t="s">
        <v>3160</v>
      </c>
      <c r="E4124" s="191" t="s">
        <v>3186</v>
      </c>
      <c r="F4124" s="191" t="s">
        <v>8136</v>
      </c>
      <c r="G4124" s="191">
        <v>12</v>
      </c>
    </row>
    <row r="4125" spans="1:7" x14ac:dyDescent="0.25">
      <c r="A4125" s="191">
        <v>4124</v>
      </c>
      <c r="B4125" s="191" t="s">
        <v>5847</v>
      </c>
      <c r="C4125" s="191" t="s">
        <v>8133</v>
      </c>
      <c r="D4125" s="191" t="s">
        <v>3160</v>
      </c>
      <c r="E4125" s="191" t="s">
        <v>3186</v>
      </c>
      <c r="F4125" s="191" t="s">
        <v>8136</v>
      </c>
      <c r="G4125" s="191">
        <v>12</v>
      </c>
    </row>
    <row r="4126" spans="1:7" x14ac:dyDescent="0.25">
      <c r="A4126" s="191">
        <v>4125</v>
      </c>
      <c r="B4126" s="191" t="s">
        <v>5847</v>
      </c>
      <c r="C4126" s="191" t="s">
        <v>8133</v>
      </c>
      <c r="D4126" s="191" t="s">
        <v>3160</v>
      </c>
      <c r="E4126" s="191" t="s">
        <v>3186</v>
      </c>
      <c r="F4126" s="191" t="s">
        <v>8136</v>
      </c>
      <c r="G4126" s="191">
        <v>12</v>
      </c>
    </row>
    <row r="4127" spans="1:7" x14ac:dyDescent="0.25">
      <c r="A4127" s="191">
        <v>4126</v>
      </c>
      <c r="B4127" s="191" t="s">
        <v>5847</v>
      </c>
      <c r="C4127" s="191" t="s">
        <v>8133</v>
      </c>
      <c r="D4127" s="191" t="s">
        <v>3160</v>
      </c>
      <c r="E4127" s="191" t="s">
        <v>3186</v>
      </c>
      <c r="F4127" s="191" t="s">
        <v>8136</v>
      </c>
      <c r="G4127" s="191">
        <v>12</v>
      </c>
    </row>
    <row r="4128" spans="1:7" x14ac:dyDescent="0.25">
      <c r="A4128" s="191">
        <v>4127</v>
      </c>
      <c r="B4128" s="191" t="s">
        <v>5847</v>
      </c>
      <c r="C4128" s="191" t="s">
        <v>8133</v>
      </c>
      <c r="D4128" s="191" t="s">
        <v>3160</v>
      </c>
      <c r="E4128" s="191" t="s">
        <v>3186</v>
      </c>
      <c r="F4128" s="191" t="s">
        <v>8136</v>
      </c>
      <c r="G4128" s="191">
        <v>12</v>
      </c>
    </row>
    <row r="4129" spans="1:7" x14ac:dyDescent="0.25">
      <c r="A4129" s="191">
        <v>4128</v>
      </c>
      <c r="B4129" s="191" t="s">
        <v>5847</v>
      </c>
      <c r="C4129" s="191" t="s">
        <v>8133</v>
      </c>
      <c r="D4129" s="191" t="s">
        <v>3160</v>
      </c>
      <c r="E4129" s="191" t="s">
        <v>3186</v>
      </c>
      <c r="F4129" s="191" t="s">
        <v>8136</v>
      </c>
      <c r="G4129" s="191">
        <v>12</v>
      </c>
    </row>
    <row r="4130" spans="1:7" x14ac:dyDescent="0.25">
      <c r="A4130" s="191">
        <v>4129</v>
      </c>
      <c r="B4130" s="191" t="s">
        <v>5847</v>
      </c>
      <c r="C4130" s="191" t="s">
        <v>8133</v>
      </c>
      <c r="D4130" s="191" t="s">
        <v>3160</v>
      </c>
      <c r="E4130" s="191" t="s">
        <v>3186</v>
      </c>
      <c r="F4130" s="191" t="s">
        <v>8136</v>
      </c>
      <c r="G4130" s="191">
        <v>12</v>
      </c>
    </row>
    <row r="4131" spans="1:7" x14ac:dyDescent="0.25">
      <c r="A4131" s="191">
        <v>4130</v>
      </c>
      <c r="B4131" s="191" t="s">
        <v>5847</v>
      </c>
      <c r="C4131" s="191" t="s">
        <v>8133</v>
      </c>
      <c r="D4131" s="191" t="s">
        <v>3160</v>
      </c>
      <c r="E4131" s="191" t="s">
        <v>3186</v>
      </c>
      <c r="F4131" s="191" t="s">
        <v>8136</v>
      </c>
      <c r="G4131" s="191">
        <v>12</v>
      </c>
    </row>
    <row r="4132" spans="1:7" x14ac:dyDescent="0.25">
      <c r="A4132" s="191">
        <v>4131</v>
      </c>
      <c r="B4132" s="191" t="s">
        <v>5847</v>
      </c>
      <c r="C4132" s="191" t="s">
        <v>8133</v>
      </c>
      <c r="D4132" s="191" t="s">
        <v>3160</v>
      </c>
      <c r="E4132" s="191" t="s">
        <v>3186</v>
      </c>
      <c r="F4132" s="191" t="s">
        <v>8136</v>
      </c>
      <c r="G4132" s="191">
        <v>12</v>
      </c>
    </row>
    <row r="4133" spans="1:7" x14ac:dyDescent="0.25">
      <c r="A4133" s="191">
        <v>4132</v>
      </c>
      <c r="B4133" s="191" t="s">
        <v>5847</v>
      </c>
      <c r="C4133" s="191" t="s">
        <v>8133</v>
      </c>
      <c r="D4133" s="191" t="s">
        <v>3160</v>
      </c>
      <c r="E4133" s="191" t="s">
        <v>3186</v>
      </c>
      <c r="F4133" s="191" t="s">
        <v>8136</v>
      </c>
      <c r="G4133" s="191">
        <v>12</v>
      </c>
    </row>
    <row r="4134" spans="1:7" x14ac:dyDescent="0.25">
      <c r="A4134" s="191">
        <v>4133</v>
      </c>
      <c r="B4134" s="191" t="s">
        <v>5847</v>
      </c>
      <c r="C4134" s="191" t="s">
        <v>8133</v>
      </c>
      <c r="D4134" s="191" t="s">
        <v>3160</v>
      </c>
      <c r="E4134" s="191" t="s">
        <v>3186</v>
      </c>
      <c r="F4134" s="191" t="s">
        <v>8136</v>
      </c>
      <c r="G4134" s="191">
        <v>12</v>
      </c>
    </row>
    <row r="4135" spans="1:7" x14ac:dyDescent="0.25">
      <c r="A4135" s="191">
        <v>4134</v>
      </c>
      <c r="B4135" s="191" t="s">
        <v>5847</v>
      </c>
      <c r="C4135" s="191" t="s">
        <v>8133</v>
      </c>
      <c r="D4135" s="191" t="s">
        <v>3160</v>
      </c>
      <c r="E4135" s="191" t="s">
        <v>3186</v>
      </c>
      <c r="F4135" s="191" t="s">
        <v>8136</v>
      </c>
      <c r="G4135" s="191">
        <v>12</v>
      </c>
    </row>
    <row r="4136" spans="1:7" x14ac:dyDescent="0.25">
      <c r="A4136" s="191">
        <v>4135</v>
      </c>
      <c r="B4136" s="191" t="s">
        <v>5847</v>
      </c>
      <c r="C4136" s="191" t="s">
        <v>8133</v>
      </c>
      <c r="D4136" s="191" t="s">
        <v>3160</v>
      </c>
      <c r="E4136" s="191" t="s">
        <v>3186</v>
      </c>
      <c r="F4136" s="191" t="s">
        <v>8136</v>
      </c>
      <c r="G4136" s="191">
        <v>12</v>
      </c>
    </row>
    <row r="4137" spans="1:7" x14ac:dyDescent="0.25">
      <c r="A4137" s="191">
        <v>4136</v>
      </c>
      <c r="B4137" s="191" t="s">
        <v>5847</v>
      </c>
      <c r="C4137" s="191" t="s">
        <v>8133</v>
      </c>
      <c r="D4137" s="191" t="s">
        <v>3160</v>
      </c>
      <c r="E4137" s="191" t="s">
        <v>3186</v>
      </c>
      <c r="F4137" s="191" t="s">
        <v>8136</v>
      </c>
      <c r="G4137" s="191">
        <v>12</v>
      </c>
    </row>
    <row r="4138" spans="1:7" x14ac:dyDescent="0.25">
      <c r="A4138" s="191">
        <v>4137</v>
      </c>
      <c r="B4138" s="191" t="s">
        <v>5847</v>
      </c>
      <c r="C4138" s="191" t="s">
        <v>8133</v>
      </c>
      <c r="D4138" s="191" t="s">
        <v>3160</v>
      </c>
      <c r="E4138" s="191" t="s">
        <v>3186</v>
      </c>
      <c r="F4138" s="191" t="s">
        <v>8136</v>
      </c>
      <c r="G4138" s="191">
        <v>12</v>
      </c>
    </row>
    <row r="4139" spans="1:7" x14ac:dyDescent="0.25">
      <c r="A4139" s="191">
        <v>4138</v>
      </c>
      <c r="B4139" s="191" t="s">
        <v>5847</v>
      </c>
      <c r="C4139" s="191" t="s">
        <v>8133</v>
      </c>
      <c r="D4139" s="191" t="s">
        <v>3160</v>
      </c>
      <c r="E4139" s="191" t="s">
        <v>3186</v>
      </c>
      <c r="F4139" s="191" t="s">
        <v>8136</v>
      </c>
      <c r="G4139" s="191">
        <v>12</v>
      </c>
    </row>
    <row r="4140" spans="1:7" x14ac:dyDescent="0.25">
      <c r="A4140" s="191">
        <v>4139</v>
      </c>
      <c r="B4140" s="191" t="s">
        <v>5847</v>
      </c>
      <c r="C4140" s="191" t="s">
        <v>8133</v>
      </c>
      <c r="D4140" s="191" t="s">
        <v>3160</v>
      </c>
      <c r="E4140" s="191" t="s">
        <v>3186</v>
      </c>
      <c r="F4140" s="191" t="s">
        <v>8136</v>
      </c>
      <c r="G4140" s="191">
        <v>12</v>
      </c>
    </row>
    <row r="4141" spans="1:7" x14ac:dyDescent="0.25">
      <c r="A4141" s="191">
        <v>4140</v>
      </c>
      <c r="B4141" s="191" t="s">
        <v>5847</v>
      </c>
      <c r="C4141" s="191" t="s">
        <v>8133</v>
      </c>
      <c r="D4141" s="191" t="s">
        <v>3160</v>
      </c>
      <c r="E4141" s="191" t="s">
        <v>3186</v>
      </c>
      <c r="F4141" s="191" t="s">
        <v>8136</v>
      </c>
      <c r="G4141" s="191">
        <v>12</v>
      </c>
    </row>
    <row r="4142" spans="1:7" x14ac:dyDescent="0.25">
      <c r="A4142" s="191">
        <v>4141</v>
      </c>
      <c r="B4142" s="191" t="s">
        <v>5847</v>
      </c>
      <c r="C4142" s="191" t="s">
        <v>8133</v>
      </c>
      <c r="D4142" s="191" t="s">
        <v>3160</v>
      </c>
      <c r="E4142" s="191" t="s">
        <v>3186</v>
      </c>
      <c r="F4142" s="191" t="s">
        <v>8136</v>
      </c>
      <c r="G4142" s="191">
        <v>12</v>
      </c>
    </row>
    <row r="4143" spans="1:7" x14ac:dyDescent="0.25">
      <c r="A4143" s="191">
        <v>4142</v>
      </c>
      <c r="B4143" s="191" t="s">
        <v>5847</v>
      </c>
      <c r="C4143" s="191" t="s">
        <v>8133</v>
      </c>
      <c r="D4143" s="191" t="s">
        <v>3160</v>
      </c>
      <c r="E4143" s="191" t="s">
        <v>3186</v>
      </c>
      <c r="F4143" s="191" t="s">
        <v>8136</v>
      </c>
      <c r="G4143" s="191">
        <v>12</v>
      </c>
    </row>
    <row r="4144" spans="1:7" x14ac:dyDescent="0.25">
      <c r="A4144" s="191">
        <v>4143</v>
      </c>
      <c r="B4144" s="191" t="s">
        <v>5847</v>
      </c>
      <c r="C4144" s="191" t="s">
        <v>8133</v>
      </c>
      <c r="D4144" s="191" t="s">
        <v>3160</v>
      </c>
      <c r="E4144" s="191" t="s">
        <v>3186</v>
      </c>
      <c r="F4144" s="191" t="s">
        <v>8136</v>
      </c>
      <c r="G4144" s="191">
        <v>12</v>
      </c>
    </row>
    <row r="4145" spans="1:7" x14ac:dyDescent="0.25">
      <c r="A4145" s="191">
        <v>4144</v>
      </c>
      <c r="B4145" s="191" t="s">
        <v>5847</v>
      </c>
      <c r="C4145" s="191" t="s">
        <v>8133</v>
      </c>
      <c r="D4145" s="191" t="s">
        <v>3160</v>
      </c>
      <c r="E4145" s="191" t="s">
        <v>3186</v>
      </c>
      <c r="F4145" s="191" t="s">
        <v>8136</v>
      </c>
      <c r="G4145" s="191">
        <v>12</v>
      </c>
    </row>
    <row r="4146" spans="1:7" x14ac:dyDescent="0.25">
      <c r="A4146" s="191">
        <v>4145</v>
      </c>
      <c r="B4146" s="191" t="s">
        <v>5847</v>
      </c>
      <c r="C4146" s="191" t="s">
        <v>8133</v>
      </c>
      <c r="D4146" s="191" t="s">
        <v>3160</v>
      </c>
      <c r="E4146" s="191" t="s">
        <v>3186</v>
      </c>
      <c r="F4146" s="191" t="s">
        <v>8136</v>
      </c>
      <c r="G4146" s="191">
        <v>12</v>
      </c>
    </row>
    <row r="4147" spans="1:7" x14ac:dyDescent="0.25">
      <c r="A4147" s="191">
        <v>4146</v>
      </c>
      <c r="B4147" s="191" t="s">
        <v>5847</v>
      </c>
      <c r="C4147" s="191" t="s">
        <v>8133</v>
      </c>
      <c r="D4147" s="191" t="s">
        <v>3160</v>
      </c>
      <c r="E4147" s="191" t="s">
        <v>3186</v>
      </c>
      <c r="F4147" s="191" t="s">
        <v>8136</v>
      </c>
      <c r="G4147" s="191">
        <v>12</v>
      </c>
    </row>
    <row r="4148" spans="1:7" x14ac:dyDescent="0.25">
      <c r="A4148" s="191">
        <v>4147</v>
      </c>
      <c r="B4148" s="191" t="s">
        <v>5847</v>
      </c>
      <c r="C4148" s="191" t="s">
        <v>8133</v>
      </c>
      <c r="D4148" s="191" t="s">
        <v>3160</v>
      </c>
      <c r="E4148" s="191" t="s">
        <v>3186</v>
      </c>
      <c r="F4148" s="191" t="s">
        <v>8136</v>
      </c>
      <c r="G4148" s="191">
        <v>12</v>
      </c>
    </row>
    <row r="4149" spans="1:7" x14ac:dyDescent="0.25">
      <c r="A4149" s="191">
        <v>4148</v>
      </c>
      <c r="B4149" s="191" t="s">
        <v>5847</v>
      </c>
      <c r="C4149" s="191" t="s">
        <v>8133</v>
      </c>
      <c r="D4149" s="191" t="s">
        <v>3160</v>
      </c>
      <c r="E4149" s="191" t="s">
        <v>3186</v>
      </c>
      <c r="F4149" s="191" t="s">
        <v>8136</v>
      </c>
      <c r="G4149" s="191">
        <v>12</v>
      </c>
    </row>
    <row r="4150" spans="1:7" x14ac:dyDescent="0.25">
      <c r="A4150" s="191">
        <v>4149</v>
      </c>
      <c r="B4150" s="191" t="s">
        <v>3173</v>
      </c>
      <c r="C4150" s="191" t="s">
        <v>8133</v>
      </c>
      <c r="D4150" s="191" t="s">
        <v>3160</v>
      </c>
      <c r="E4150" s="191" t="s">
        <v>3185</v>
      </c>
      <c r="F4150" s="191" t="s">
        <v>8134</v>
      </c>
      <c r="G4150" s="191">
        <v>8</v>
      </c>
    </row>
    <row r="4151" spans="1:7" x14ac:dyDescent="0.25">
      <c r="A4151" s="191">
        <v>4150</v>
      </c>
      <c r="B4151" s="191" t="s">
        <v>3173</v>
      </c>
      <c r="C4151" s="191" t="s">
        <v>8133</v>
      </c>
      <c r="D4151" s="191" t="s">
        <v>3160</v>
      </c>
      <c r="E4151" s="191" t="s">
        <v>3185</v>
      </c>
      <c r="F4151" s="191" t="s">
        <v>8134</v>
      </c>
      <c r="G4151" s="191">
        <v>8</v>
      </c>
    </row>
    <row r="4152" spans="1:7" x14ac:dyDescent="0.25">
      <c r="A4152" s="191">
        <v>4151</v>
      </c>
      <c r="B4152" s="191" t="s">
        <v>5847</v>
      </c>
      <c r="C4152" s="191" t="s">
        <v>8133</v>
      </c>
      <c r="D4152" s="191" t="s">
        <v>3160</v>
      </c>
      <c r="E4152" s="191" t="s">
        <v>3186</v>
      </c>
      <c r="F4152" s="191" t="s">
        <v>8136</v>
      </c>
      <c r="G4152" s="191">
        <v>12</v>
      </c>
    </row>
    <row r="4153" spans="1:7" x14ac:dyDescent="0.25">
      <c r="A4153" s="191">
        <v>4152</v>
      </c>
      <c r="B4153" s="191" t="s">
        <v>3173</v>
      </c>
      <c r="C4153" s="191" t="s">
        <v>8133</v>
      </c>
      <c r="D4153" s="191" t="s">
        <v>3160</v>
      </c>
      <c r="E4153" s="191" t="s">
        <v>3185</v>
      </c>
      <c r="F4153" s="191" t="s">
        <v>8134</v>
      </c>
      <c r="G4153" s="191">
        <v>8</v>
      </c>
    </row>
    <row r="4154" spans="1:7" x14ac:dyDescent="0.25">
      <c r="A4154" s="191">
        <v>4153</v>
      </c>
      <c r="B4154" s="191" t="s">
        <v>3173</v>
      </c>
      <c r="C4154" s="191" t="s">
        <v>8133</v>
      </c>
      <c r="D4154" s="191" t="s">
        <v>3160</v>
      </c>
      <c r="E4154" s="191" t="s">
        <v>3185</v>
      </c>
      <c r="F4154" s="191" t="s">
        <v>8134</v>
      </c>
      <c r="G4154" s="191">
        <v>8</v>
      </c>
    </row>
    <row r="4155" spans="1:7" x14ac:dyDescent="0.25">
      <c r="A4155" s="191">
        <v>4154</v>
      </c>
      <c r="B4155" s="191" t="s">
        <v>5847</v>
      </c>
      <c r="C4155" s="191" t="s">
        <v>8133</v>
      </c>
      <c r="D4155" s="191" t="s">
        <v>3160</v>
      </c>
      <c r="E4155" s="191" t="s">
        <v>3186</v>
      </c>
      <c r="F4155" s="191" t="s">
        <v>8136</v>
      </c>
      <c r="G4155" s="191">
        <v>12</v>
      </c>
    </row>
    <row r="4156" spans="1:7" x14ac:dyDescent="0.25">
      <c r="A4156" s="191">
        <v>4155</v>
      </c>
      <c r="B4156" s="191" t="s">
        <v>5847</v>
      </c>
      <c r="C4156" s="191" t="s">
        <v>8133</v>
      </c>
      <c r="D4156" s="191" t="s">
        <v>3160</v>
      </c>
      <c r="E4156" s="191" t="s">
        <v>3186</v>
      </c>
      <c r="F4156" s="191" t="s">
        <v>8136</v>
      </c>
      <c r="G4156" s="191">
        <v>12</v>
      </c>
    </row>
    <row r="4157" spans="1:7" x14ac:dyDescent="0.25">
      <c r="A4157" s="191">
        <v>4156</v>
      </c>
      <c r="B4157" s="191" t="s">
        <v>3173</v>
      </c>
      <c r="C4157" s="191" t="s">
        <v>8133</v>
      </c>
      <c r="D4157" s="191" t="s">
        <v>3160</v>
      </c>
      <c r="E4157" s="191" t="s">
        <v>3185</v>
      </c>
      <c r="F4157" s="191" t="s">
        <v>8134</v>
      </c>
      <c r="G4157" s="191">
        <v>8</v>
      </c>
    </row>
    <row r="4158" spans="1:7" x14ac:dyDescent="0.25">
      <c r="A4158" s="191">
        <v>4157</v>
      </c>
      <c r="B4158" s="191" t="s">
        <v>3173</v>
      </c>
      <c r="C4158" s="191" t="s">
        <v>8133</v>
      </c>
      <c r="D4158" s="191" t="s">
        <v>3160</v>
      </c>
      <c r="E4158" s="191" t="s">
        <v>3185</v>
      </c>
      <c r="F4158" s="191" t="s">
        <v>8134</v>
      </c>
      <c r="G4158" s="191">
        <v>8</v>
      </c>
    </row>
    <row r="4159" spans="1:7" x14ac:dyDescent="0.25">
      <c r="A4159" s="191">
        <v>4158</v>
      </c>
      <c r="B4159" s="191" t="s">
        <v>5847</v>
      </c>
      <c r="C4159" s="191" t="s">
        <v>8133</v>
      </c>
      <c r="D4159" s="191" t="s">
        <v>3160</v>
      </c>
      <c r="E4159" s="191" t="s">
        <v>3186</v>
      </c>
      <c r="F4159" s="191" t="s">
        <v>8136</v>
      </c>
      <c r="G4159" s="191">
        <v>12</v>
      </c>
    </row>
    <row r="4160" spans="1:7" x14ac:dyDescent="0.25">
      <c r="A4160" s="191">
        <v>4159</v>
      </c>
      <c r="B4160" s="191" t="s">
        <v>5847</v>
      </c>
      <c r="C4160" s="191" t="s">
        <v>8133</v>
      </c>
      <c r="D4160" s="191" t="s">
        <v>3160</v>
      </c>
      <c r="E4160" s="191" t="s">
        <v>3186</v>
      </c>
      <c r="F4160" s="191" t="s">
        <v>8136</v>
      </c>
      <c r="G4160" s="191">
        <v>12</v>
      </c>
    </row>
    <row r="4161" spans="1:7" x14ac:dyDescent="0.25">
      <c r="A4161" s="191">
        <v>4160</v>
      </c>
      <c r="B4161" s="191" t="s">
        <v>5847</v>
      </c>
      <c r="C4161" s="191" t="s">
        <v>8133</v>
      </c>
      <c r="D4161" s="191" t="s">
        <v>3160</v>
      </c>
      <c r="E4161" s="191" t="s">
        <v>3186</v>
      </c>
      <c r="F4161" s="191" t="s">
        <v>8136</v>
      </c>
      <c r="G4161" s="191">
        <v>12</v>
      </c>
    </row>
    <row r="4162" spans="1:7" x14ac:dyDescent="0.25">
      <c r="A4162" s="191">
        <v>4161</v>
      </c>
      <c r="B4162" s="191" t="s">
        <v>3173</v>
      </c>
      <c r="C4162" s="191" t="s">
        <v>8133</v>
      </c>
      <c r="D4162" s="191" t="s">
        <v>3160</v>
      </c>
      <c r="E4162" s="191" t="s">
        <v>3185</v>
      </c>
      <c r="F4162" s="191" t="s">
        <v>8134</v>
      </c>
      <c r="G4162" s="191">
        <v>8</v>
      </c>
    </row>
    <row r="4163" spans="1:7" x14ac:dyDescent="0.25">
      <c r="A4163" s="191">
        <v>4162</v>
      </c>
      <c r="B4163" s="191" t="s">
        <v>5847</v>
      </c>
      <c r="C4163" s="191" t="s">
        <v>8133</v>
      </c>
      <c r="D4163" s="191" t="s">
        <v>3160</v>
      </c>
      <c r="E4163" s="191" t="s">
        <v>3186</v>
      </c>
      <c r="F4163" s="191" t="s">
        <v>8136</v>
      </c>
      <c r="G4163" s="191">
        <v>12</v>
      </c>
    </row>
    <row r="4164" spans="1:7" x14ac:dyDescent="0.25">
      <c r="A4164" s="191">
        <v>4163</v>
      </c>
      <c r="B4164" s="191" t="s">
        <v>3173</v>
      </c>
      <c r="C4164" s="191" t="s">
        <v>8133</v>
      </c>
      <c r="D4164" s="191" t="s">
        <v>3160</v>
      </c>
      <c r="E4164" s="191" t="s">
        <v>3185</v>
      </c>
      <c r="F4164" s="191" t="s">
        <v>8134</v>
      </c>
      <c r="G4164" s="191">
        <v>8</v>
      </c>
    </row>
    <row r="4165" spans="1:7" x14ac:dyDescent="0.25">
      <c r="A4165" s="191">
        <v>4164</v>
      </c>
      <c r="B4165" s="191" t="s">
        <v>5847</v>
      </c>
      <c r="C4165" s="191" t="s">
        <v>8133</v>
      </c>
      <c r="D4165" s="191" t="s">
        <v>3160</v>
      </c>
      <c r="E4165" s="191" t="s">
        <v>3186</v>
      </c>
      <c r="F4165" s="191" t="s">
        <v>8136</v>
      </c>
      <c r="G4165" s="191">
        <v>12</v>
      </c>
    </row>
    <row r="4166" spans="1:7" x14ac:dyDescent="0.25">
      <c r="A4166" s="191">
        <v>4165</v>
      </c>
      <c r="B4166" s="191" t="s">
        <v>5847</v>
      </c>
      <c r="C4166" s="191" t="s">
        <v>8133</v>
      </c>
      <c r="D4166" s="191" t="s">
        <v>3160</v>
      </c>
      <c r="E4166" s="191" t="s">
        <v>3186</v>
      </c>
      <c r="F4166" s="191" t="s">
        <v>8136</v>
      </c>
      <c r="G4166" s="191">
        <v>12</v>
      </c>
    </row>
    <row r="4167" spans="1:7" x14ac:dyDescent="0.25">
      <c r="A4167" s="191">
        <v>4166</v>
      </c>
      <c r="B4167" s="191" t="s">
        <v>5847</v>
      </c>
      <c r="C4167" s="191" t="s">
        <v>8133</v>
      </c>
      <c r="D4167" s="191" t="s">
        <v>3160</v>
      </c>
      <c r="E4167" s="191" t="s">
        <v>3186</v>
      </c>
      <c r="F4167" s="191" t="s">
        <v>8136</v>
      </c>
      <c r="G4167" s="191">
        <v>12</v>
      </c>
    </row>
    <row r="4168" spans="1:7" x14ac:dyDescent="0.25">
      <c r="A4168" s="191">
        <v>4167</v>
      </c>
      <c r="B4168" s="191" t="s">
        <v>3173</v>
      </c>
      <c r="C4168" s="191" t="s">
        <v>8133</v>
      </c>
      <c r="D4168" s="191" t="s">
        <v>3160</v>
      </c>
      <c r="E4168" s="191" t="s">
        <v>3185</v>
      </c>
      <c r="F4168" s="191" t="s">
        <v>8134</v>
      </c>
      <c r="G4168" s="191">
        <v>8</v>
      </c>
    </row>
    <row r="4169" spans="1:7" x14ac:dyDescent="0.25">
      <c r="A4169" s="191">
        <v>4168</v>
      </c>
      <c r="B4169" s="191" t="s">
        <v>5847</v>
      </c>
      <c r="C4169" s="191" t="s">
        <v>8133</v>
      </c>
      <c r="D4169" s="191" t="s">
        <v>3160</v>
      </c>
      <c r="E4169" s="191" t="s">
        <v>3186</v>
      </c>
      <c r="F4169" s="191" t="s">
        <v>8136</v>
      </c>
      <c r="G4169" s="191">
        <v>12</v>
      </c>
    </row>
    <row r="4170" spans="1:7" x14ac:dyDescent="0.25">
      <c r="A4170" s="191">
        <v>4169</v>
      </c>
      <c r="B4170" s="191" t="s">
        <v>3173</v>
      </c>
      <c r="C4170" s="191" t="s">
        <v>8133</v>
      </c>
      <c r="D4170" s="191" t="s">
        <v>3160</v>
      </c>
      <c r="E4170" s="191" t="s">
        <v>3185</v>
      </c>
      <c r="F4170" s="191" t="s">
        <v>8134</v>
      </c>
      <c r="G4170" s="191">
        <v>8</v>
      </c>
    </row>
    <row r="4171" spans="1:7" x14ac:dyDescent="0.25">
      <c r="A4171" s="191">
        <v>4170</v>
      </c>
      <c r="B4171" s="191" t="s">
        <v>5847</v>
      </c>
      <c r="C4171" s="191" t="s">
        <v>8133</v>
      </c>
      <c r="D4171" s="191" t="s">
        <v>3160</v>
      </c>
      <c r="E4171" s="191" t="s">
        <v>3186</v>
      </c>
      <c r="F4171" s="191" t="s">
        <v>8136</v>
      </c>
      <c r="G4171" s="191">
        <v>12</v>
      </c>
    </row>
    <row r="4172" spans="1:7" x14ac:dyDescent="0.25">
      <c r="A4172" s="191">
        <v>4171</v>
      </c>
      <c r="B4172" s="191" t="s">
        <v>5847</v>
      </c>
      <c r="C4172" s="191" t="s">
        <v>8133</v>
      </c>
      <c r="D4172" s="191" t="s">
        <v>3160</v>
      </c>
      <c r="E4172" s="191" t="s">
        <v>3186</v>
      </c>
      <c r="F4172" s="191" t="s">
        <v>8136</v>
      </c>
      <c r="G4172" s="191">
        <v>12</v>
      </c>
    </row>
    <row r="4173" spans="1:7" x14ac:dyDescent="0.25">
      <c r="A4173" s="191">
        <v>4172</v>
      </c>
      <c r="B4173" s="191" t="s">
        <v>5847</v>
      </c>
      <c r="C4173" s="191" t="s">
        <v>8133</v>
      </c>
      <c r="D4173" s="191" t="s">
        <v>3160</v>
      </c>
      <c r="E4173" s="191" t="s">
        <v>3186</v>
      </c>
      <c r="F4173" s="191" t="s">
        <v>8136</v>
      </c>
      <c r="G4173" s="191">
        <v>12</v>
      </c>
    </row>
    <row r="4174" spans="1:7" x14ac:dyDescent="0.25">
      <c r="A4174" s="191">
        <v>4173</v>
      </c>
      <c r="B4174" s="191" t="s">
        <v>5847</v>
      </c>
      <c r="C4174" s="191" t="s">
        <v>8133</v>
      </c>
      <c r="D4174" s="191" t="s">
        <v>3160</v>
      </c>
      <c r="E4174" s="191" t="s">
        <v>3186</v>
      </c>
      <c r="F4174" s="191" t="s">
        <v>8136</v>
      </c>
      <c r="G4174" s="191">
        <v>12</v>
      </c>
    </row>
    <row r="4175" spans="1:7" x14ac:dyDescent="0.25">
      <c r="A4175" s="191">
        <v>4174</v>
      </c>
      <c r="B4175" s="191" t="s">
        <v>5847</v>
      </c>
      <c r="C4175" s="191" t="s">
        <v>8133</v>
      </c>
      <c r="D4175" s="191" t="s">
        <v>3160</v>
      </c>
      <c r="E4175" s="191" t="s">
        <v>3186</v>
      </c>
      <c r="F4175" s="191" t="s">
        <v>8136</v>
      </c>
      <c r="G4175" s="191">
        <v>12</v>
      </c>
    </row>
    <row r="4176" spans="1:7" x14ac:dyDescent="0.25">
      <c r="A4176" s="191">
        <v>4175</v>
      </c>
      <c r="B4176" s="191" t="s">
        <v>5847</v>
      </c>
      <c r="C4176" s="191" t="s">
        <v>8133</v>
      </c>
      <c r="D4176" s="191" t="s">
        <v>3160</v>
      </c>
      <c r="E4176" s="191" t="s">
        <v>3186</v>
      </c>
      <c r="F4176" s="191" t="s">
        <v>8136</v>
      </c>
      <c r="G4176" s="191">
        <v>12</v>
      </c>
    </row>
    <row r="4177" spans="1:7" x14ac:dyDescent="0.25">
      <c r="A4177" s="191">
        <v>4176</v>
      </c>
      <c r="B4177" s="191" t="s">
        <v>3173</v>
      </c>
      <c r="C4177" s="191" t="s">
        <v>8133</v>
      </c>
      <c r="D4177" s="191" t="s">
        <v>3160</v>
      </c>
      <c r="E4177" s="191" t="s">
        <v>3185</v>
      </c>
      <c r="F4177" s="191" t="s">
        <v>8134</v>
      </c>
      <c r="G4177" s="191">
        <v>8</v>
      </c>
    </row>
    <row r="4178" spans="1:7" x14ac:dyDescent="0.25">
      <c r="A4178" s="191">
        <v>4177</v>
      </c>
      <c r="B4178" s="191" t="s">
        <v>3173</v>
      </c>
      <c r="C4178" s="191" t="s">
        <v>8133</v>
      </c>
      <c r="D4178" s="191" t="s">
        <v>3160</v>
      </c>
      <c r="E4178" s="191" t="s">
        <v>3185</v>
      </c>
      <c r="F4178" s="191" t="s">
        <v>8134</v>
      </c>
      <c r="G4178" s="191">
        <v>8</v>
      </c>
    </row>
    <row r="4179" spans="1:7" x14ac:dyDescent="0.25">
      <c r="A4179" s="191">
        <v>4178</v>
      </c>
      <c r="B4179" s="191" t="s">
        <v>5847</v>
      </c>
      <c r="C4179" s="191" t="s">
        <v>8133</v>
      </c>
      <c r="D4179" s="191" t="s">
        <v>3160</v>
      </c>
      <c r="E4179" s="191" t="s">
        <v>3186</v>
      </c>
      <c r="F4179" s="191" t="s">
        <v>8136</v>
      </c>
      <c r="G4179" s="191">
        <v>12</v>
      </c>
    </row>
    <row r="4180" spans="1:7" x14ac:dyDescent="0.25">
      <c r="A4180" s="191">
        <v>4179</v>
      </c>
      <c r="B4180" s="191" t="s">
        <v>5847</v>
      </c>
      <c r="C4180" s="191" t="s">
        <v>8133</v>
      </c>
      <c r="D4180" s="191" t="s">
        <v>3160</v>
      </c>
      <c r="E4180" s="191" t="s">
        <v>3186</v>
      </c>
      <c r="F4180" s="191" t="s">
        <v>8136</v>
      </c>
      <c r="G4180" s="191">
        <v>12</v>
      </c>
    </row>
    <row r="4181" spans="1:7" x14ac:dyDescent="0.25">
      <c r="A4181" s="191">
        <v>4180</v>
      </c>
      <c r="B4181" s="191" t="s">
        <v>5847</v>
      </c>
      <c r="C4181" s="191" t="s">
        <v>8133</v>
      </c>
      <c r="D4181" s="191" t="s">
        <v>3160</v>
      </c>
      <c r="E4181" s="191" t="s">
        <v>3186</v>
      </c>
      <c r="F4181" s="191" t="s">
        <v>8136</v>
      </c>
      <c r="G4181" s="191">
        <v>12</v>
      </c>
    </row>
    <row r="4182" spans="1:7" x14ac:dyDescent="0.25">
      <c r="A4182" s="191">
        <v>4181</v>
      </c>
      <c r="B4182" s="191" t="s">
        <v>5847</v>
      </c>
      <c r="C4182" s="191" t="s">
        <v>8133</v>
      </c>
      <c r="D4182" s="191" t="s">
        <v>3160</v>
      </c>
      <c r="E4182" s="191" t="s">
        <v>3186</v>
      </c>
      <c r="F4182" s="191" t="s">
        <v>8136</v>
      </c>
      <c r="G4182" s="191">
        <v>12</v>
      </c>
    </row>
    <row r="4183" spans="1:7" x14ac:dyDescent="0.25">
      <c r="A4183" s="191">
        <v>4182</v>
      </c>
      <c r="B4183" s="191" t="s">
        <v>3173</v>
      </c>
      <c r="C4183" s="191" t="s">
        <v>8133</v>
      </c>
      <c r="D4183" s="191" t="s">
        <v>3160</v>
      </c>
      <c r="E4183" s="191" t="s">
        <v>3185</v>
      </c>
      <c r="F4183" s="191" t="s">
        <v>8134</v>
      </c>
      <c r="G4183" s="191">
        <v>8</v>
      </c>
    </row>
    <row r="4184" spans="1:7" x14ac:dyDescent="0.25">
      <c r="A4184" s="191">
        <v>4183</v>
      </c>
      <c r="B4184" s="191" t="s">
        <v>5847</v>
      </c>
      <c r="C4184" s="191" t="s">
        <v>8133</v>
      </c>
      <c r="D4184" s="191" t="s">
        <v>3160</v>
      </c>
      <c r="E4184" s="191" t="s">
        <v>3186</v>
      </c>
      <c r="F4184" s="191" t="s">
        <v>8136</v>
      </c>
      <c r="G4184" s="191">
        <v>12</v>
      </c>
    </row>
    <row r="4185" spans="1:7" x14ac:dyDescent="0.25">
      <c r="A4185" s="191">
        <v>4184</v>
      </c>
      <c r="B4185" s="191" t="s">
        <v>3173</v>
      </c>
      <c r="C4185" s="191" t="s">
        <v>8133</v>
      </c>
      <c r="D4185" s="191" t="s">
        <v>3160</v>
      </c>
      <c r="E4185" s="191" t="s">
        <v>3185</v>
      </c>
      <c r="F4185" s="191" t="s">
        <v>8134</v>
      </c>
      <c r="G4185" s="191">
        <v>8</v>
      </c>
    </row>
    <row r="4186" spans="1:7" x14ac:dyDescent="0.25">
      <c r="A4186" s="191">
        <v>4185</v>
      </c>
      <c r="B4186" s="191" t="s">
        <v>3173</v>
      </c>
      <c r="C4186" s="191" t="s">
        <v>8133</v>
      </c>
      <c r="D4186" s="191" t="s">
        <v>3160</v>
      </c>
      <c r="E4186" s="191" t="s">
        <v>3185</v>
      </c>
      <c r="F4186" s="191" t="s">
        <v>8134</v>
      </c>
      <c r="G4186" s="191">
        <v>8</v>
      </c>
    </row>
    <row r="4187" spans="1:7" x14ac:dyDescent="0.25">
      <c r="A4187" s="191">
        <v>4186</v>
      </c>
      <c r="B4187" s="191" t="s">
        <v>3173</v>
      </c>
      <c r="C4187" s="191" t="s">
        <v>8133</v>
      </c>
      <c r="D4187" s="191" t="s">
        <v>3160</v>
      </c>
      <c r="E4187" s="191" t="s">
        <v>3185</v>
      </c>
      <c r="F4187" s="191" t="s">
        <v>8134</v>
      </c>
      <c r="G4187" s="191">
        <v>8</v>
      </c>
    </row>
    <row r="4188" spans="1:7" x14ac:dyDescent="0.25">
      <c r="A4188" s="191">
        <v>4187</v>
      </c>
      <c r="B4188" s="191" t="s">
        <v>3173</v>
      </c>
      <c r="C4188" s="191" t="s">
        <v>8133</v>
      </c>
      <c r="D4188" s="191" t="s">
        <v>3160</v>
      </c>
      <c r="E4188" s="191" t="s">
        <v>3185</v>
      </c>
      <c r="F4188" s="191" t="s">
        <v>8134</v>
      </c>
      <c r="G4188" s="191">
        <v>8</v>
      </c>
    </row>
    <row r="4189" spans="1:7" x14ac:dyDescent="0.25">
      <c r="A4189" s="191">
        <v>4188</v>
      </c>
      <c r="B4189" s="191" t="s">
        <v>3173</v>
      </c>
      <c r="C4189" s="191" t="s">
        <v>8133</v>
      </c>
      <c r="D4189" s="191" t="s">
        <v>3160</v>
      </c>
      <c r="E4189" s="191" t="s">
        <v>3185</v>
      </c>
      <c r="F4189" s="191" t="s">
        <v>8134</v>
      </c>
      <c r="G4189" s="191">
        <v>8</v>
      </c>
    </row>
    <row r="4190" spans="1:7" x14ac:dyDescent="0.25">
      <c r="A4190" s="191">
        <v>4189</v>
      </c>
      <c r="B4190" s="191" t="s">
        <v>3173</v>
      </c>
      <c r="C4190" s="191" t="s">
        <v>8133</v>
      </c>
      <c r="D4190" s="191" t="s">
        <v>3160</v>
      </c>
      <c r="E4190" s="191" t="s">
        <v>3185</v>
      </c>
      <c r="F4190" s="191" t="s">
        <v>8134</v>
      </c>
      <c r="G4190" s="191">
        <v>8</v>
      </c>
    </row>
    <row r="4191" spans="1:7" x14ac:dyDescent="0.25">
      <c r="A4191" s="191">
        <v>4190</v>
      </c>
      <c r="B4191" s="191" t="s">
        <v>3173</v>
      </c>
      <c r="C4191" s="191" t="s">
        <v>8133</v>
      </c>
      <c r="D4191" s="191" t="s">
        <v>3160</v>
      </c>
      <c r="E4191" s="191" t="s">
        <v>3185</v>
      </c>
      <c r="F4191" s="191" t="s">
        <v>8134</v>
      </c>
      <c r="G4191" s="191">
        <v>8</v>
      </c>
    </row>
    <row r="4192" spans="1:7" x14ac:dyDescent="0.25">
      <c r="A4192" s="191">
        <v>4191</v>
      </c>
      <c r="B4192" s="191" t="s">
        <v>3173</v>
      </c>
      <c r="C4192" s="191" t="s">
        <v>8133</v>
      </c>
      <c r="D4192" s="191" t="s">
        <v>3160</v>
      </c>
      <c r="E4192" s="191" t="s">
        <v>3185</v>
      </c>
      <c r="F4192" s="191" t="s">
        <v>8134</v>
      </c>
      <c r="G4192" s="191">
        <v>8</v>
      </c>
    </row>
    <row r="4193" spans="1:7" x14ac:dyDescent="0.25">
      <c r="A4193" s="191">
        <v>4192</v>
      </c>
      <c r="B4193" s="191" t="s">
        <v>3173</v>
      </c>
      <c r="C4193" s="191" t="s">
        <v>8133</v>
      </c>
      <c r="D4193" s="191" t="s">
        <v>3160</v>
      </c>
      <c r="E4193" s="191" t="s">
        <v>3185</v>
      </c>
      <c r="F4193" s="191" t="s">
        <v>8134</v>
      </c>
      <c r="G4193" s="191">
        <v>8</v>
      </c>
    </row>
    <row r="4194" spans="1:7" x14ac:dyDescent="0.25">
      <c r="A4194" s="191">
        <v>4193</v>
      </c>
      <c r="B4194" s="191" t="s">
        <v>5847</v>
      </c>
      <c r="C4194" s="191" t="s">
        <v>8133</v>
      </c>
      <c r="D4194" s="191" t="s">
        <v>3160</v>
      </c>
      <c r="E4194" s="191" t="s">
        <v>3186</v>
      </c>
      <c r="F4194" s="191" t="s">
        <v>8136</v>
      </c>
      <c r="G4194" s="191">
        <v>12</v>
      </c>
    </row>
    <row r="4195" spans="1:7" x14ac:dyDescent="0.25">
      <c r="A4195" s="191">
        <v>4194</v>
      </c>
      <c r="B4195" s="191" t="s">
        <v>5847</v>
      </c>
      <c r="C4195" s="191" t="s">
        <v>8133</v>
      </c>
      <c r="D4195" s="191" t="s">
        <v>3160</v>
      </c>
      <c r="E4195" s="191" t="s">
        <v>3186</v>
      </c>
      <c r="F4195" s="191" t="s">
        <v>8136</v>
      </c>
      <c r="G4195" s="191">
        <v>12</v>
      </c>
    </row>
    <row r="4196" spans="1:7" x14ac:dyDescent="0.25">
      <c r="A4196" s="191">
        <v>4195</v>
      </c>
      <c r="B4196" s="191" t="s">
        <v>5847</v>
      </c>
      <c r="C4196" s="191" t="s">
        <v>8133</v>
      </c>
      <c r="D4196" s="191" t="s">
        <v>3160</v>
      </c>
      <c r="E4196" s="191" t="s">
        <v>3186</v>
      </c>
      <c r="F4196" s="191" t="s">
        <v>8136</v>
      </c>
      <c r="G4196" s="191">
        <v>12</v>
      </c>
    </row>
    <row r="4197" spans="1:7" x14ac:dyDescent="0.25">
      <c r="A4197" s="191">
        <v>4196</v>
      </c>
      <c r="B4197" s="191" t="s">
        <v>5847</v>
      </c>
      <c r="C4197" s="191" t="s">
        <v>8133</v>
      </c>
      <c r="D4197" s="191" t="s">
        <v>3160</v>
      </c>
      <c r="E4197" s="191" t="s">
        <v>3186</v>
      </c>
      <c r="F4197" s="191" t="s">
        <v>8136</v>
      </c>
      <c r="G4197" s="191">
        <v>12</v>
      </c>
    </row>
    <row r="4198" spans="1:7" x14ac:dyDescent="0.25">
      <c r="A4198" s="191">
        <v>4197</v>
      </c>
      <c r="B4198" s="191" t="s">
        <v>5847</v>
      </c>
      <c r="C4198" s="191" t="s">
        <v>8133</v>
      </c>
      <c r="D4198" s="191" t="s">
        <v>3160</v>
      </c>
      <c r="E4198" s="191" t="s">
        <v>3186</v>
      </c>
      <c r="F4198" s="191" t="s">
        <v>8136</v>
      </c>
      <c r="G4198" s="191">
        <v>12</v>
      </c>
    </row>
    <row r="4199" spans="1:7" x14ac:dyDescent="0.25">
      <c r="A4199" s="191">
        <v>4198</v>
      </c>
      <c r="B4199" s="191" t="s">
        <v>5847</v>
      </c>
      <c r="C4199" s="191" t="s">
        <v>8133</v>
      </c>
      <c r="D4199" s="191" t="s">
        <v>3160</v>
      </c>
      <c r="E4199" s="191" t="s">
        <v>3186</v>
      </c>
      <c r="F4199" s="191" t="s">
        <v>8136</v>
      </c>
      <c r="G4199" s="191">
        <v>12</v>
      </c>
    </row>
    <row r="4200" spans="1:7" x14ac:dyDescent="0.25">
      <c r="A4200" s="191">
        <v>4199</v>
      </c>
      <c r="B4200" s="191" t="s">
        <v>5847</v>
      </c>
      <c r="C4200" s="191" t="s">
        <v>8133</v>
      </c>
      <c r="D4200" s="191" t="s">
        <v>3160</v>
      </c>
      <c r="E4200" s="191" t="s">
        <v>3186</v>
      </c>
      <c r="F4200" s="191" t="s">
        <v>8136</v>
      </c>
      <c r="G4200" s="191">
        <v>12</v>
      </c>
    </row>
    <row r="4201" spans="1:7" x14ac:dyDescent="0.25">
      <c r="A4201" s="191">
        <v>4200</v>
      </c>
      <c r="B4201" s="191" t="s">
        <v>5847</v>
      </c>
      <c r="C4201" s="191" t="s">
        <v>8133</v>
      </c>
      <c r="D4201" s="191" t="s">
        <v>3160</v>
      </c>
      <c r="E4201" s="191" t="s">
        <v>3186</v>
      </c>
      <c r="F4201" s="191" t="s">
        <v>8136</v>
      </c>
      <c r="G4201" s="191">
        <v>12</v>
      </c>
    </row>
    <row r="4202" spans="1:7" x14ac:dyDescent="0.25">
      <c r="A4202" s="191">
        <v>4201</v>
      </c>
      <c r="B4202" s="191" t="s">
        <v>5847</v>
      </c>
      <c r="C4202" s="191" t="s">
        <v>8133</v>
      </c>
      <c r="D4202" s="191" t="s">
        <v>3160</v>
      </c>
      <c r="E4202" s="191" t="s">
        <v>3186</v>
      </c>
      <c r="F4202" s="191" t="s">
        <v>8136</v>
      </c>
      <c r="G4202" s="191">
        <v>12</v>
      </c>
    </row>
    <row r="4203" spans="1:7" x14ac:dyDescent="0.25">
      <c r="A4203" s="191">
        <v>4202</v>
      </c>
      <c r="B4203" s="191" t="s">
        <v>5847</v>
      </c>
      <c r="C4203" s="191" t="s">
        <v>8133</v>
      </c>
      <c r="D4203" s="191" t="s">
        <v>3160</v>
      </c>
      <c r="E4203" s="191" t="s">
        <v>3186</v>
      </c>
      <c r="F4203" s="191" t="s">
        <v>8136</v>
      </c>
      <c r="G4203" s="191">
        <v>12</v>
      </c>
    </row>
    <row r="4204" spans="1:7" x14ac:dyDescent="0.25">
      <c r="A4204" s="191">
        <v>4203</v>
      </c>
      <c r="B4204" s="191" t="s">
        <v>5847</v>
      </c>
      <c r="C4204" s="191" t="s">
        <v>8133</v>
      </c>
      <c r="D4204" s="191" t="s">
        <v>3160</v>
      </c>
      <c r="E4204" s="191" t="s">
        <v>3186</v>
      </c>
      <c r="F4204" s="191" t="s">
        <v>8136</v>
      </c>
      <c r="G4204" s="191">
        <v>12</v>
      </c>
    </row>
    <row r="4205" spans="1:7" x14ac:dyDescent="0.25">
      <c r="A4205" s="191">
        <v>4204</v>
      </c>
      <c r="B4205" s="191" t="s">
        <v>5847</v>
      </c>
      <c r="C4205" s="191" t="s">
        <v>8133</v>
      </c>
      <c r="D4205" s="191" t="s">
        <v>3160</v>
      </c>
      <c r="E4205" s="191" t="s">
        <v>3186</v>
      </c>
      <c r="F4205" s="191" t="s">
        <v>8136</v>
      </c>
      <c r="G4205" s="191">
        <v>12</v>
      </c>
    </row>
    <row r="4206" spans="1:7" x14ac:dyDescent="0.25">
      <c r="A4206" s="191">
        <v>4205</v>
      </c>
      <c r="B4206" s="191" t="s">
        <v>5847</v>
      </c>
      <c r="C4206" s="191" t="s">
        <v>8133</v>
      </c>
      <c r="D4206" s="191" t="s">
        <v>3160</v>
      </c>
      <c r="E4206" s="191" t="s">
        <v>3186</v>
      </c>
      <c r="F4206" s="191" t="s">
        <v>8136</v>
      </c>
      <c r="G4206" s="191">
        <v>12</v>
      </c>
    </row>
    <row r="4207" spans="1:7" x14ac:dyDescent="0.25">
      <c r="A4207" s="191">
        <v>4206</v>
      </c>
      <c r="B4207" s="191" t="s">
        <v>5847</v>
      </c>
      <c r="C4207" s="191" t="s">
        <v>8133</v>
      </c>
      <c r="D4207" s="191" t="s">
        <v>3160</v>
      </c>
      <c r="E4207" s="191" t="s">
        <v>3186</v>
      </c>
      <c r="F4207" s="191" t="s">
        <v>8136</v>
      </c>
      <c r="G4207" s="191">
        <v>12</v>
      </c>
    </row>
    <row r="4208" spans="1:7" x14ac:dyDescent="0.25">
      <c r="A4208" s="191">
        <v>4207</v>
      </c>
      <c r="B4208" s="191" t="s">
        <v>5847</v>
      </c>
      <c r="C4208" s="191" t="s">
        <v>8133</v>
      </c>
      <c r="D4208" s="191" t="s">
        <v>3160</v>
      </c>
      <c r="E4208" s="191" t="s">
        <v>3186</v>
      </c>
      <c r="F4208" s="191" t="s">
        <v>8136</v>
      </c>
      <c r="G4208" s="191">
        <v>12</v>
      </c>
    </row>
    <row r="4209" spans="1:7" x14ac:dyDescent="0.25">
      <c r="A4209" s="191">
        <v>4208</v>
      </c>
      <c r="B4209" s="191" t="s">
        <v>5847</v>
      </c>
      <c r="C4209" s="191" t="s">
        <v>8133</v>
      </c>
      <c r="D4209" s="191" t="s">
        <v>3160</v>
      </c>
      <c r="E4209" s="191" t="s">
        <v>3186</v>
      </c>
      <c r="F4209" s="191" t="s">
        <v>8136</v>
      </c>
      <c r="G4209" s="191">
        <v>12</v>
      </c>
    </row>
    <row r="4210" spans="1:7" x14ac:dyDescent="0.25">
      <c r="A4210" s="191">
        <v>4209</v>
      </c>
      <c r="B4210" s="191" t="s">
        <v>5847</v>
      </c>
      <c r="C4210" s="191" t="s">
        <v>8133</v>
      </c>
      <c r="D4210" s="191" t="s">
        <v>3160</v>
      </c>
      <c r="E4210" s="191" t="s">
        <v>3186</v>
      </c>
      <c r="F4210" s="191" t="s">
        <v>8136</v>
      </c>
      <c r="G4210" s="191">
        <v>12</v>
      </c>
    </row>
    <row r="4211" spans="1:7" x14ac:dyDescent="0.25">
      <c r="A4211" s="191">
        <v>4210</v>
      </c>
      <c r="B4211" s="191" t="s">
        <v>5847</v>
      </c>
      <c r="C4211" s="191" t="s">
        <v>8133</v>
      </c>
      <c r="D4211" s="191" t="s">
        <v>3160</v>
      </c>
      <c r="E4211" s="191" t="s">
        <v>3186</v>
      </c>
      <c r="F4211" s="191" t="s">
        <v>8136</v>
      </c>
      <c r="G4211" s="191">
        <v>12</v>
      </c>
    </row>
    <row r="4212" spans="1:7" x14ac:dyDescent="0.25">
      <c r="A4212" s="191">
        <v>4211</v>
      </c>
      <c r="B4212" s="191" t="s">
        <v>5847</v>
      </c>
      <c r="C4212" s="191" t="s">
        <v>8133</v>
      </c>
      <c r="D4212" s="191" t="s">
        <v>3160</v>
      </c>
      <c r="E4212" s="191" t="s">
        <v>3186</v>
      </c>
      <c r="F4212" s="191" t="s">
        <v>8136</v>
      </c>
      <c r="G4212" s="191">
        <v>12</v>
      </c>
    </row>
    <row r="4213" spans="1:7" x14ac:dyDescent="0.25">
      <c r="A4213" s="191">
        <v>4212</v>
      </c>
      <c r="B4213" s="191" t="s">
        <v>5847</v>
      </c>
      <c r="C4213" s="191" t="s">
        <v>8133</v>
      </c>
      <c r="D4213" s="191" t="s">
        <v>3160</v>
      </c>
      <c r="E4213" s="191" t="s">
        <v>3186</v>
      </c>
      <c r="F4213" s="191" t="s">
        <v>8136</v>
      </c>
      <c r="G4213" s="191">
        <v>12</v>
      </c>
    </row>
    <row r="4214" spans="1:7" x14ac:dyDescent="0.25">
      <c r="A4214" s="191">
        <v>4213</v>
      </c>
      <c r="B4214" s="191" t="s">
        <v>5847</v>
      </c>
      <c r="C4214" s="191" t="s">
        <v>8133</v>
      </c>
      <c r="D4214" s="191" t="s">
        <v>3160</v>
      </c>
      <c r="E4214" s="191" t="s">
        <v>3186</v>
      </c>
      <c r="F4214" s="191" t="s">
        <v>8136</v>
      </c>
      <c r="G4214" s="191">
        <v>12</v>
      </c>
    </row>
    <row r="4215" spans="1:7" x14ac:dyDescent="0.25">
      <c r="A4215" s="191">
        <v>4214</v>
      </c>
      <c r="B4215" s="191" t="s">
        <v>5847</v>
      </c>
      <c r="C4215" s="191" t="s">
        <v>8133</v>
      </c>
      <c r="D4215" s="191" t="s">
        <v>3160</v>
      </c>
      <c r="E4215" s="191" t="s">
        <v>3186</v>
      </c>
      <c r="F4215" s="191" t="s">
        <v>8136</v>
      </c>
      <c r="G4215" s="191">
        <v>12</v>
      </c>
    </row>
    <row r="4216" spans="1:7" x14ac:dyDescent="0.25">
      <c r="A4216" s="191">
        <v>4215</v>
      </c>
      <c r="B4216" s="191" t="s">
        <v>5847</v>
      </c>
      <c r="C4216" s="191" t="s">
        <v>8133</v>
      </c>
      <c r="D4216" s="191" t="s">
        <v>3160</v>
      </c>
      <c r="E4216" s="191" t="s">
        <v>3186</v>
      </c>
      <c r="F4216" s="191" t="s">
        <v>8136</v>
      </c>
      <c r="G4216" s="191">
        <v>12</v>
      </c>
    </row>
    <row r="4217" spans="1:7" x14ac:dyDescent="0.25">
      <c r="A4217" s="191">
        <v>4216</v>
      </c>
      <c r="B4217" s="191" t="s">
        <v>5847</v>
      </c>
      <c r="C4217" s="191" t="s">
        <v>8133</v>
      </c>
      <c r="D4217" s="191" t="s">
        <v>3160</v>
      </c>
      <c r="E4217" s="191" t="s">
        <v>3186</v>
      </c>
      <c r="F4217" s="191" t="s">
        <v>8136</v>
      </c>
      <c r="G4217" s="191">
        <v>12</v>
      </c>
    </row>
    <row r="4218" spans="1:7" x14ac:dyDescent="0.25">
      <c r="A4218" s="191">
        <v>4217</v>
      </c>
      <c r="B4218" s="191" t="s">
        <v>5847</v>
      </c>
      <c r="C4218" s="191" t="s">
        <v>8133</v>
      </c>
      <c r="D4218" s="191" t="s">
        <v>3160</v>
      </c>
      <c r="E4218" s="191" t="s">
        <v>3186</v>
      </c>
      <c r="F4218" s="191" t="s">
        <v>8136</v>
      </c>
      <c r="G4218" s="191">
        <v>12</v>
      </c>
    </row>
    <row r="4219" spans="1:7" x14ac:dyDescent="0.25">
      <c r="A4219" s="191">
        <v>4218</v>
      </c>
      <c r="B4219" s="191" t="s">
        <v>5847</v>
      </c>
      <c r="C4219" s="191" t="s">
        <v>8133</v>
      </c>
      <c r="D4219" s="191" t="s">
        <v>3160</v>
      </c>
      <c r="E4219" s="191" t="s">
        <v>3186</v>
      </c>
      <c r="F4219" s="191" t="s">
        <v>8136</v>
      </c>
      <c r="G4219" s="191">
        <v>12</v>
      </c>
    </row>
    <row r="4220" spans="1:7" x14ac:dyDescent="0.25">
      <c r="A4220" s="191">
        <v>4219</v>
      </c>
      <c r="B4220" s="191" t="s">
        <v>5847</v>
      </c>
      <c r="C4220" s="191" t="s">
        <v>8133</v>
      </c>
      <c r="D4220" s="191" t="s">
        <v>3160</v>
      </c>
      <c r="E4220" s="191" t="s">
        <v>3186</v>
      </c>
      <c r="F4220" s="191" t="s">
        <v>8136</v>
      </c>
      <c r="G4220" s="191">
        <v>12</v>
      </c>
    </row>
    <row r="4221" spans="1:7" x14ac:dyDescent="0.25">
      <c r="A4221" s="191">
        <v>4220</v>
      </c>
      <c r="B4221" s="191" t="s">
        <v>5847</v>
      </c>
      <c r="C4221" s="191" t="s">
        <v>8133</v>
      </c>
      <c r="D4221" s="191" t="s">
        <v>3160</v>
      </c>
      <c r="E4221" s="191" t="s">
        <v>3186</v>
      </c>
      <c r="F4221" s="191" t="s">
        <v>8136</v>
      </c>
      <c r="G4221" s="191">
        <v>12</v>
      </c>
    </row>
    <row r="4222" spans="1:7" x14ac:dyDescent="0.25">
      <c r="A4222" s="191">
        <v>4221</v>
      </c>
      <c r="B4222" s="191" t="s">
        <v>5847</v>
      </c>
      <c r="C4222" s="191" t="s">
        <v>8133</v>
      </c>
      <c r="D4222" s="191" t="s">
        <v>3160</v>
      </c>
      <c r="E4222" s="191" t="s">
        <v>3186</v>
      </c>
      <c r="F4222" s="191" t="s">
        <v>8136</v>
      </c>
      <c r="G4222" s="191">
        <v>12</v>
      </c>
    </row>
    <row r="4223" spans="1:7" x14ac:dyDescent="0.25">
      <c r="A4223" s="191">
        <v>4222</v>
      </c>
      <c r="B4223" s="191" t="s">
        <v>5847</v>
      </c>
      <c r="C4223" s="191" t="s">
        <v>8133</v>
      </c>
      <c r="D4223" s="191" t="s">
        <v>3160</v>
      </c>
      <c r="E4223" s="191" t="s">
        <v>3186</v>
      </c>
      <c r="F4223" s="191" t="s">
        <v>8136</v>
      </c>
      <c r="G4223" s="191">
        <v>12</v>
      </c>
    </row>
    <row r="4224" spans="1:7" x14ac:dyDescent="0.25">
      <c r="A4224" s="191">
        <v>4223</v>
      </c>
      <c r="B4224" s="191" t="s">
        <v>5847</v>
      </c>
      <c r="C4224" s="191" t="s">
        <v>8133</v>
      </c>
      <c r="D4224" s="191" t="s">
        <v>3160</v>
      </c>
      <c r="E4224" s="191" t="s">
        <v>3186</v>
      </c>
      <c r="F4224" s="191" t="s">
        <v>8136</v>
      </c>
      <c r="G4224" s="191">
        <v>12</v>
      </c>
    </row>
    <row r="4225" spans="1:7" x14ac:dyDescent="0.25">
      <c r="A4225" s="191">
        <v>4224</v>
      </c>
      <c r="B4225" s="191" t="s">
        <v>5847</v>
      </c>
      <c r="C4225" s="191" t="s">
        <v>8133</v>
      </c>
      <c r="D4225" s="191" t="s">
        <v>3160</v>
      </c>
      <c r="E4225" s="191" t="s">
        <v>3186</v>
      </c>
      <c r="F4225" s="191" t="s">
        <v>8136</v>
      </c>
      <c r="G4225" s="191">
        <v>12</v>
      </c>
    </row>
    <row r="4226" spans="1:7" x14ac:dyDescent="0.25">
      <c r="A4226" s="191">
        <v>4225</v>
      </c>
      <c r="B4226" s="191" t="s">
        <v>5847</v>
      </c>
      <c r="C4226" s="191" t="s">
        <v>8133</v>
      </c>
      <c r="D4226" s="191" t="s">
        <v>3160</v>
      </c>
      <c r="E4226" s="191" t="s">
        <v>3186</v>
      </c>
      <c r="F4226" s="191" t="s">
        <v>8136</v>
      </c>
      <c r="G4226" s="191">
        <v>12</v>
      </c>
    </row>
    <row r="4227" spans="1:7" x14ac:dyDescent="0.25">
      <c r="A4227" s="191">
        <v>4226</v>
      </c>
      <c r="B4227" s="191" t="s">
        <v>5847</v>
      </c>
      <c r="C4227" s="191" t="s">
        <v>8133</v>
      </c>
      <c r="D4227" s="191" t="s">
        <v>3160</v>
      </c>
      <c r="E4227" s="191" t="s">
        <v>3186</v>
      </c>
      <c r="F4227" s="191" t="s">
        <v>8136</v>
      </c>
      <c r="G4227" s="191">
        <v>12</v>
      </c>
    </row>
    <row r="4228" spans="1:7" x14ac:dyDescent="0.25">
      <c r="A4228" s="191">
        <v>4227</v>
      </c>
      <c r="B4228" s="191" t="s">
        <v>5847</v>
      </c>
      <c r="C4228" s="191" t="s">
        <v>8133</v>
      </c>
      <c r="D4228" s="191" t="s">
        <v>3160</v>
      </c>
      <c r="E4228" s="191" t="s">
        <v>3186</v>
      </c>
      <c r="F4228" s="191" t="s">
        <v>8136</v>
      </c>
      <c r="G4228" s="191">
        <v>12</v>
      </c>
    </row>
    <row r="4229" spans="1:7" x14ac:dyDescent="0.25">
      <c r="A4229" s="191">
        <v>4228</v>
      </c>
      <c r="B4229" s="191" t="s">
        <v>3173</v>
      </c>
      <c r="C4229" s="191" t="s">
        <v>8133</v>
      </c>
      <c r="D4229" s="191" t="s">
        <v>3160</v>
      </c>
      <c r="E4229" s="191" t="s">
        <v>3185</v>
      </c>
      <c r="F4229" s="191" t="s">
        <v>8134</v>
      </c>
      <c r="G4229" s="191">
        <v>8</v>
      </c>
    </row>
    <row r="4230" spans="1:7" x14ac:dyDescent="0.25">
      <c r="A4230" s="191">
        <v>4229</v>
      </c>
      <c r="B4230" s="191" t="s">
        <v>5847</v>
      </c>
      <c r="C4230" s="191" t="s">
        <v>8133</v>
      </c>
      <c r="D4230" s="191" t="s">
        <v>3160</v>
      </c>
      <c r="E4230" s="191" t="s">
        <v>3186</v>
      </c>
      <c r="F4230" s="191" t="s">
        <v>8136</v>
      </c>
      <c r="G4230" s="191">
        <v>12</v>
      </c>
    </row>
    <row r="4231" spans="1:7" x14ac:dyDescent="0.25">
      <c r="A4231" s="191">
        <v>4230</v>
      </c>
      <c r="B4231" s="191" t="s">
        <v>5847</v>
      </c>
      <c r="C4231" s="191" t="s">
        <v>8133</v>
      </c>
      <c r="D4231" s="191" t="s">
        <v>3160</v>
      </c>
      <c r="E4231" s="191" t="s">
        <v>3186</v>
      </c>
      <c r="F4231" s="191" t="s">
        <v>8136</v>
      </c>
      <c r="G4231" s="191">
        <v>12</v>
      </c>
    </row>
    <row r="4232" spans="1:7" x14ac:dyDescent="0.25">
      <c r="A4232" s="191">
        <v>4231</v>
      </c>
      <c r="B4232" s="191" t="s">
        <v>5847</v>
      </c>
      <c r="C4232" s="191" t="s">
        <v>8133</v>
      </c>
      <c r="D4232" s="191" t="s">
        <v>3160</v>
      </c>
      <c r="E4232" s="191" t="s">
        <v>3186</v>
      </c>
      <c r="F4232" s="191" t="s">
        <v>8136</v>
      </c>
      <c r="G4232" s="191">
        <v>12</v>
      </c>
    </row>
    <row r="4233" spans="1:7" x14ac:dyDescent="0.25">
      <c r="A4233" s="191">
        <v>4232</v>
      </c>
      <c r="B4233" s="191" t="s">
        <v>5717</v>
      </c>
      <c r="C4233" s="191" t="s">
        <v>8133</v>
      </c>
      <c r="D4233" s="191" t="s">
        <v>3160</v>
      </c>
      <c r="E4233" s="191" t="s">
        <v>3186</v>
      </c>
      <c r="F4233" s="191" t="s">
        <v>8135</v>
      </c>
      <c r="G4233" s="191">
        <v>13</v>
      </c>
    </row>
    <row r="4234" spans="1:7" x14ac:dyDescent="0.25">
      <c r="A4234" s="191">
        <v>4233</v>
      </c>
      <c r="B4234" s="191" t="s">
        <v>5717</v>
      </c>
      <c r="C4234" s="191" t="s">
        <v>8133</v>
      </c>
      <c r="D4234" s="191" t="s">
        <v>3160</v>
      </c>
      <c r="E4234" s="191" t="s">
        <v>3186</v>
      </c>
      <c r="F4234" s="191" t="s">
        <v>8135</v>
      </c>
      <c r="G4234" s="191">
        <v>13</v>
      </c>
    </row>
    <row r="4235" spans="1:7" x14ac:dyDescent="0.25">
      <c r="A4235" s="191">
        <v>4234</v>
      </c>
      <c r="B4235" s="191" t="s">
        <v>5717</v>
      </c>
      <c r="C4235" s="191" t="s">
        <v>8133</v>
      </c>
      <c r="D4235" s="191" t="s">
        <v>3160</v>
      </c>
      <c r="E4235" s="191" t="s">
        <v>3186</v>
      </c>
      <c r="F4235" s="191" t="s">
        <v>8135</v>
      </c>
      <c r="G4235" s="191">
        <v>13</v>
      </c>
    </row>
    <row r="4236" spans="1:7" x14ac:dyDescent="0.25">
      <c r="A4236" s="191">
        <v>4235</v>
      </c>
      <c r="B4236" s="191" t="s">
        <v>5717</v>
      </c>
      <c r="C4236" s="191" t="s">
        <v>8133</v>
      </c>
      <c r="D4236" s="191" t="s">
        <v>3160</v>
      </c>
      <c r="E4236" s="191" t="s">
        <v>3186</v>
      </c>
      <c r="F4236" s="191" t="s">
        <v>8135</v>
      </c>
      <c r="G4236" s="191">
        <v>13</v>
      </c>
    </row>
    <row r="4237" spans="1:7" x14ac:dyDescent="0.25">
      <c r="A4237" s="191">
        <v>4236</v>
      </c>
      <c r="B4237" s="191" t="s">
        <v>5717</v>
      </c>
      <c r="C4237" s="191" t="s">
        <v>8133</v>
      </c>
      <c r="D4237" s="191" t="s">
        <v>3160</v>
      </c>
      <c r="E4237" s="191" t="s">
        <v>3186</v>
      </c>
      <c r="F4237" s="191" t="s">
        <v>8135</v>
      </c>
      <c r="G4237" s="191">
        <v>13</v>
      </c>
    </row>
    <row r="4238" spans="1:7" x14ac:dyDescent="0.25">
      <c r="A4238" s="191">
        <v>4237</v>
      </c>
      <c r="B4238" s="191" t="s">
        <v>5717</v>
      </c>
      <c r="C4238" s="191" t="s">
        <v>8133</v>
      </c>
      <c r="D4238" s="191" t="s">
        <v>3160</v>
      </c>
      <c r="E4238" s="191" t="s">
        <v>3186</v>
      </c>
      <c r="F4238" s="191" t="s">
        <v>8135</v>
      </c>
      <c r="G4238" s="191">
        <v>13</v>
      </c>
    </row>
    <row r="4239" spans="1:7" x14ac:dyDescent="0.25">
      <c r="A4239" s="191">
        <v>4238</v>
      </c>
      <c r="B4239" s="191" t="s">
        <v>5717</v>
      </c>
      <c r="C4239" s="191" t="s">
        <v>8133</v>
      </c>
      <c r="D4239" s="191" t="s">
        <v>3160</v>
      </c>
      <c r="E4239" s="191" t="s">
        <v>3186</v>
      </c>
      <c r="F4239" s="191" t="s">
        <v>8135</v>
      </c>
      <c r="G4239" s="191">
        <v>13</v>
      </c>
    </row>
    <row r="4240" spans="1:7" x14ac:dyDescent="0.25">
      <c r="A4240" s="191">
        <v>4239</v>
      </c>
      <c r="B4240" s="191" t="s">
        <v>5717</v>
      </c>
      <c r="C4240" s="191" t="s">
        <v>8133</v>
      </c>
      <c r="D4240" s="191" t="s">
        <v>3160</v>
      </c>
      <c r="E4240" s="191" t="s">
        <v>3186</v>
      </c>
      <c r="F4240" s="191" t="s">
        <v>8135</v>
      </c>
      <c r="G4240" s="191">
        <v>13</v>
      </c>
    </row>
    <row r="4241" spans="1:7" x14ac:dyDescent="0.25">
      <c r="A4241" s="191">
        <v>4240</v>
      </c>
      <c r="B4241" s="191" t="s">
        <v>5717</v>
      </c>
      <c r="C4241" s="191" t="s">
        <v>8133</v>
      </c>
      <c r="D4241" s="191" t="s">
        <v>3160</v>
      </c>
      <c r="E4241" s="191" t="s">
        <v>3186</v>
      </c>
      <c r="F4241" s="191" t="s">
        <v>8135</v>
      </c>
      <c r="G4241" s="191">
        <v>13</v>
      </c>
    </row>
    <row r="4242" spans="1:7" x14ac:dyDescent="0.25">
      <c r="A4242" s="191">
        <v>4241</v>
      </c>
      <c r="B4242" s="191" t="s">
        <v>5717</v>
      </c>
      <c r="C4242" s="191" t="s">
        <v>8133</v>
      </c>
      <c r="D4242" s="191" t="s">
        <v>3160</v>
      </c>
      <c r="E4242" s="191" t="s">
        <v>3186</v>
      </c>
      <c r="F4242" s="191" t="s">
        <v>8135</v>
      </c>
      <c r="G4242" s="191">
        <v>13</v>
      </c>
    </row>
    <row r="4243" spans="1:7" x14ac:dyDescent="0.25">
      <c r="A4243" s="191">
        <v>4242</v>
      </c>
      <c r="B4243" s="191" t="s">
        <v>5847</v>
      </c>
      <c r="C4243" s="191" t="s">
        <v>8133</v>
      </c>
      <c r="D4243" s="191" t="s">
        <v>3160</v>
      </c>
      <c r="E4243" s="191" t="s">
        <v>3186</v>
      </c>
      <c r="F4243" s="191" t="s">
        <v>8136</v>
      </c>
      <c r="G4243" s="191">
        <v>12</v>
      </c>
    </row>
    <row r="4244" spans="1:7" x14ac:dyDescent="0.25">
      <c r="A4244" s="191">
        <v>4243</v>
      </c>
      <c r="B4244" s="191" t="s">
        <v>5847</v>
      </c>
      <c r="C4244" s="191" t="s">
        <v>8133</v>
      </c>
      <c r="D4244" s="191" t="s">
        <v>3160</v>
      </c>
      <c r="E4244" s="191" t="s">
        <v>3186</v>
      </c>
      <c r="F4244" s="191" t="s">
        <v>8136</v>
      </c>
      <c r="G4244" s="191">
        <v>12</v>
      </c>
    </row>
    <row r="4245" spans="1:7" x14ac:dyDescent="0.25">
      <c r="A4245" s="191">
        <v>4244</v>
      </c>
      <c r="B4245" s="191" t="s">
        <v>5847</v>
      </c>
      <c r="C4245" s="191" t="s">
        <v>8133</v>
      </c>
      <c r="D4245" s="191" t="s">
        <v>3160</v>
      </c>
      <c r="E4245" s="191" t="s">
        <v>3186</v>
      </c>
      <c r="F4245" s="191" t="s">
        <v>8136</v>
      </c>
      <c r="G4245" s="191">
        <v>12</v>
      </c>
    </row>
    <row r="4246" spans="1:7" x14ac:dyDescent="0.25">
      <c r="A4246" s="191">
        <v>4245</v>
      </c>
      <c r="B4246" s="191" t="s">
        <v>5847</v>
      </c>
      <c r="C4246" s="191" t="s">
        <v>8133</v>
      </c>
      <c r="D4246" s="191" t="s">
        <v>3160</v>
      </c>
      <c r="E4246" s="191" t="s">
        <v>3186</v>
      </c>
      <c r="F4246" s="191" t="s">
        <v>8136</v>
      </c>
      <c r="G4246" s="191">
        <v>12</v>
      </c>
    </row>
    <row r="4247" spans="1:7" x14ac:dyDescent="0.25">
      <c r="A4247" s="191">
        <v>4246</v>
      </c>
      <c r="B4247" s="191" t="s">
        <v>5847</v>
      </c>
      <c r="C4247" s="191" t="s">
        <v>8133</v>
      </c>
      <c r="D4247" s="191" t="s">
        <v>3160</v>
      </c>
      <c r="E4247" s="191" t="s">
        <v>3186</v>
      </c>
      <c r="F4247" s="191" t="s">
        <v>8136</v>
      </c>
      <c r="G4247" s="191">
        <v>12</v>
      </c>
    </row>
    <row r="4248" spans="1:7" x14ac:dyDescent="0.25">
      <c r="A4248" s="191">
        <v>4247</v>
      </c>
      <c r="B4248" s="191" t="s">
        <v>5847</v>
      </c>
      <c r="C4248" s="191" t="s">
        <v>8133</v>
      </c>
      <c r="D4248" s="191" t="s">
        <v>3160</v>
      </c>
      <c r="E4248" s="191" t="s">
        <v>3186</v>
      </c>
      <c r="F4248" s="191" t="s">
        <v>8136</v>
      </c>
      <c r="G4248" s="191">
        <v>12</v>
      </c>
    </row>
    <row r="4249" spans="1:7" x14ac:dyDescent="0.25">
      <c r="A4249" s="191">
        <v>4248</v>
      </c>
      <c r="B4249" s="191" t="s">
        <v>5847</v>
      </c>
      <c r="C4249" s="191" t="s">
        <v>8133</v>
      </c>
      <c r="D4249" s="191" t="s">
        <v>3160</v>
      </c>
      <c r="E4249" s="191" t="s">
        <v>3186</v>
      </c>
      <c r="F4249" s="191" t="s">
        <v>8136</v>
      </c>
      <c r="G4249" s="191">
        <v>12</v>
      </c>
    </row>
    <row r="4250" spans="1:7" x14ac:dyDescent="0.25">
      <c r="A4250" s="191">
        <v>4249</v>
      </c>
      <c r="B4250" s="191" t="s">
        <v>5847</v>
      </c>
      <c r="C4250" s="191" t="s">
        <v>8133</v>
      </c>
      <c r="D4250" s="191" t="s">
        <v>3160</v>
      </c>
      <c r="E4250" s="191" t="s">
        <v>3186</v>
      </c>
      <c r="F4250" s="191" t="s">
        <v>8136</v>
      </c>
      <c r="G4250" s="191">
        <v>12</v>
      </c>
    </row>
    <row r="4251" spans="1:7" x14ac:dyDescent="0.25">
      <c r="A4251" s="191">
        <v>4250</v>
      </c>
      <c r="B4251" s="191" t="s">
        <v>5847</v>
      </c>
      <c r="C4251" s="191" t="s">
        <v>8133</v>
      </c>
      <c r="D4251" s="191" t="s">
        <v>3160</v>
      </c>
      <c r="E4251" s="191" t="s">
        <v>3186</v>
      </c>
      <c r="F4251" s="191" t="s">
        <v>8136</v>
      </c>
      <c r="G4251" s="191">
        <v>12</v>
      </c>
    </row>
    <row r="4252" spans="1:7" x14ac:dyDescent="0.25">
      <c r="A4252" s="191">
        <v>4251</v>
      </c>
      <c r="B4252" s="191" t="s">
        <v>5847</v>
      </c>
      <c r="C4252" s="191" t="s">
        <v>8133</v>
      </c>
      <c r="D4252" s="191" t="s">
        <v>3160</v>
      </c>
      <c r="E4252" s="191" t="s">
        <v>3186</v>
      </c>
      <c r="F4252" s="191" t="s">
        <v>8136</v>
      </c>
      <c r="G4252" s="191">
        <v>12</v>
      </c>
    </row>
    <row r="4253" spans="1:7" x14ac:dyDescent="0.25">
      <c r="A4253" s="191">
        <v>4252</v>
      </c>
      <c r="B4253" s="191" t="s">
        <v>5847</v>
      </c>
      <c r="C4253" s="191" t="s">
        <v>8133</v>
      </c>
      <c r="D4253" s="191" t="s">
        <v>3160</v>
      </c>
      <c r="E4253" s="191" t="s">
        <v>3186</v>
      </c>
      <c r="F4253" s="191" t="s">
        <v>8136</v>
      </c>
      <c r="G4253" s="191">
        <v>12</v>
      </c>
    </row>
    <row r="4254" spans="1:7" x14ac:dyDescent="0.25">
      <c r="A4254" s="191">
        <v>4253</v>
      </c>
      <c r="B4254" s="191" t="s">
        <v>3173</v>
      </c>
      <c r="C4254" s="191" t="s">
        <v>8133</v>
      </c>
      <c r="D4254" s="191" t="s">
        <v>3160</v>
      </c>
      <c r="E4254" s="191" t="s">
        <v>3185</v>
      </c>
      <c r="F4254" s="191" t="s">
        <v>8134</v>
      </c>
      <c r="G4254" s="191">
        <v>8</v>
      </c>
    </row>
    <row r="4255" spans="1:7" x14ac:dyDescent="0.25">
      <c r="A4255" s="191">
        <v>4254</v>
      </c>
      <c r="B4255" s="191" t="s">
        <v>5847</v>
      </c>
      <c r="C4255" s="191" t="s">
        <v>8133</v>
      </c>
      <c r="D4255" s="191" t="s">
        <v>3160</v>
      </c>
      <c r="E4255" s="191" t="s">
        <v>3186</v>
      </c>
      <c r="F4255" s="191" t="s">
        <v>8136</v>
      </c>
      <c r="G4255" s="191">
        <v>12</v>
      </c>
    </row>
    <row r="4256" spans="1:7" x14ac:dyDescent="0.25">
      <c r="A4256" s="191">
        <v>4255</v>
      </c>
      <c r="B4256" s="191" t="s">
        <v>3173</v>
      </c>
      <c r="C4256" s="191" t="s">
        <v>8133</v>
      </c>
      <c r="D4256" s="191" t="s">
        <v>3160</v>
      </c>
      <c r="E4256" s="191" t="s">
        <v>3185</v>
      </c>
      <c r="F4256" s="191" t="s">
        <v>8134</v>
      </c>
      <c r="G4256" s="191">
        <v>8</v>
      </c>
    </row>
    <row r="4257" spans="1:7" x14ac:dyDescent="0.25">
      <c r="A4257" s="191">
        <v>4256</v>
      </c>
      <c r="B4257" s="191" t="s">
        <v>3173</v>
      </c>
      <c r="C4257" s="191" t="s">
        <v>8133</v>
      </c>
      <c r="D4257" s="191" t="s">
        <v>3160</v>
      </c>
      <c r="E4257" s="191" t="s">
        <v>3185</v>
      </c>
      <c r="F4257" s="191" t="s">
        <v>8134</v>
      </c>
      <c r="G4257" s="191">
        <v>8</v>
      </c>
    </row>
    <row r="4258" spans="1:7" x14ac:dyDescent="0.25">
      <c r="A4258" s="191">
        <v>4257</v>
      </c>
      <c r="B4258" s="191" t="s">
        <v>5847</v>
      </c>
      <c r="C4258" s="191" t="s">
        <v>8133</v>
      </c>
      <c r="D4258" s="191" t="s">
        <v>3160</v>
      </c>
      <c r="E4258" s="191" t="s">
        <v>3186</v>
      </c>
      <c r="F4258" s="191" t="s">
        <v>8136</v>
      </c>
      <c r="G4258" s="191">
        <v>12</v>
      </c>
    </row>
    <row r="4259" spans="1:7" x14ac:dyDescent="0.25">
      <c r="A4259" s="191">
        <v>4258</v>
      </c>
      <c r="B4259" s="191" t="s">
        <v>5847</v>
      </c>
      <c r="C4259" s="191" t="s">
        <v>8133</v>
      </c>
      <c r="D4259" s="191" t="s">
        <v>3160</v>
      </c>
      <c r="E4259" s="191" t="s">
        <v>3186</v>
      </c>
      <c r="F4259" s="191" t="s">
        <v>8136</v>
      </c>
      <c r="G4259" s="191">
        <v>12</v>
      </c>
    </row>
    <row r="4260" spans="1:7" x14ac:dyDescent="0.25">
      <c r="A4260" s="191">
        <v>4259</v>
      </c>
      <c r="B4260" s="191" t="s">
        <v>3173</v>
      </c>
      <c r="C4260" s="191" t="s">
        <v>8133</v>
      </c>
      <c r="D4260" s="191" t="s">
        <v>3160</v>
      </c>
      <c r="E4260" s="191" t="s">
        <v>3185</v>
      </c>
      <c r="F4260" s="191" t="s">
        <v>8134</v>
      </c>
      <c r="G4260" s="191">
        <v>8</v>
      </c>
    </row>
    <row r="4261" spans="1:7" x14ac:dyDescent="0.25">
      <c r="A4261" s="191">
        <v>4260</v>
      </c>
      <c r="B4261" s="191" t="s">
        <v>5847</v>
      </c>
      <c r="C4261" s="191" t="s">
        <v>8133</v>
      </c>
      <c r="D4261" s="191" t="s">
        <v>3160</v>
      </c>
      <c r="E4261" s="191" t="s">
        <v>3186</v>
      </c>
      <c r="F4261" s="191" t="s">
        <v>8136</v>
      </c>
      <c r="G4261" s="191">
        <v>12</v>
      </c>
    </row>
    <row r="4262" spans="1:7" x14ac:dyDescent="0.25">
      <c r="A4262" s="191">
        <v>4261</v>
      </c>
      <c r="B4262" s="191" t="s">
        <v>5847</v>
      </c>
      <c r="C4262" s="191" t="s">
        <v>8133</v>
      </c>
      <c r="D4262" s="191" t="s">
        <v>3160</v>
      </c>
      <c r="E4262" s="191" t="s">
        <v>3186</v>
      </c>
      <c r="F4262" s="191" t="s">
        <v>8136</v>
      </c>
      <c r="G4262" s="191">
        <v>12</v>
      </c>
    </row>
    <row r="4263" spans="1:7" x14ac:dyDescent="0.25">
      <c r="A4263" s="191">
        <v>4262</v>
      </c>
      <c r="B4263" s="191" t="s">
        <v>3173</v>
      </c>
      <c r="C4263" s="191" t="s">
        <v>8133</v>
      </c>
      <c r="D4263" s="191" t="s">
        <v>3160</v>
      </c>
      <c r="E4263" s="191" t="s">
        <v>3185</v>
      </c>
      <c r="F4263" s="191" t="s">
        <v>8134</v>
      </c>
      <c r="G4263" s="191">
        <v>8</v>
      </c>
    </row>
    <row r="4264" spans="1:7" x14ac:dyDescent="0.25">
      <c r="A4264" s="191">
        <v>4263</v>
      </c>
      <c r="B4264" s="191" t="s">
        <v>5847</v>
      </c>
      <c r="C4264" s="191" t="s">
        <v>8133</v>
      </c>
      <c r="D4264" s="191" t="s">
        <v>3160</v>
      </c>
      <c r="E4264" s="191" t="s">
        <v>3186</v>
      </c>
      <c r="F4264" s="191" t="s">
        <v>8136</v>
      </c>
      <c r="G4264" s="191">
        <v>12</v>
      </c>
    </row>
    <row r="4265" spans="1:7" x14ac:dyDescent="0.25">
      <c r="A4265" s="191">
        <v>4264</v>
      </c>
      <c r="B4265" s="191" t="s">
        <v>5847</v>
      </c>
      <c r="C4265" s="191" t="s">
        <v>8133</v>
      </c>
      <c r="D4265" s="191" t="s">
        <v>3160</v>
      </c>
      <c r="E4265" s="191" t="s">
        <v>3186</v>
      </c>
      <c r="F4265" s="191" t="s">
        <v>8136</v>
      </c>
      <c r="G4265" s="191">
        <v>12</v>
      </c>
    </row>
    <row r="4266" spans="1:7" x14ac:dyDescent="0.25">
      <c r="A4266" s="191">
        <v>4265</v>
      </c>
      <c r="B4266" s="191" t="s">
        <v>5847</v>
      </c>
      <c r="C4266" s="191" t="s">
        <v>8133</v>
      </c>
      <c r="D4266" s="191" t="s">
        <v>3160</v>
      </c>
      <c r="E4266" s="191" t="s">
        <v>3186</v>
      </c>
      <c r="F4266" s="191" t="s">
        <v>8136</v>
      </c>
      <c r="G4266" s="191">
        <v>12</v>
      </c>
    </row>
    <row r="4267" spans="1:7" x14ac:dyDescent="0.25">
      <c r="A4267" s="191">
        <v>4266</v>
      </c>
      <c r="B4267" s="191" t="s">
        <v>5847</v>
      </c>
      <c r="C4267" s="191" t="s">
        <v>8133</v>
      </c>
      <c r="D4267" s="191" t="s">
        <v>3160</v>
      </c>
      <c r="E4267" s="191" t="s">
        <v>3186</v>
      </c>
      <c r="F4267" s="191" t="s">
        <v>8136</v>
      </c>
      <c r="G4267" s="191">
        <v>12</v>
      </c>
    </row>
    <row r="4268" spans="1:7" x14ac:dyDescent="0.25">
      <c r="A4268" s="191">
        <v>4267</v>
      </c>
      <c r="B4268" s="191" t="s">
        <v>5847</v>
      </c>
      <c r="C4268" s="191" t="s">
        <v>8133</v>
      </c>
      <c r="D4268" s="191" t="s">
        <v>3160</v>
      </c>
      <c r="E4268" s="191" t="s">
        <v>3186</v>
      </c>
      <c r="F4268" s="191" t="s">
        <v>8136</v>
      </c>
      <c r="G4268" s="191">
        <v>12</v>
      </c>
    </row>
    <row r="4269" spans="1:7" x14ac:dyDescent="0.25">
      <c r="A4269" s="191">
        <v>4268</v>
      </c>
      <c r="B4269" s="191" t="s">
        <v>5847</v>
      </c>
      <c r="C4269" s="191" t="s">
        <v>8133</v>
      </c>
      <c r="D4269" s="191" t="s">
        <v>3160</v>
      </c>
      <c r="E4269" s="191" t="s">
        <v>3186</v>
      </c>
      <c r="F4269" s="191" t="s">
        <v>8136</v>
      </c>
      <c r="G4269" s="191">
        <v>12</v>
      </c>
    </row>
    <row r="4270" spans="1:7" x14ac:dyDescent="0.25">
      <c r="A4270" s="191">
        <v>4269</v>
      </c>
      <c r="B4270" s="191" t="s">
        <v>5847</v>
      </c>
      <c r="C4270" s="191" t="s">
        <v>8133</v>
      </c>
      <c r="D4270" s="191" t="s">
        <v>3160</v>
      </c>
      <c r="E4270" s="191" t="s">
        <v>3186</v>
      </c>
      <c r="F4270" s="191" t="s">
        <v>8136</v>
      </c>
      <c r="G4270" s="191">
        <v>12</v>
      </c>
    </row>
    <row r="4271" spans="1:7" x14ac:dyDescent="0.25">
      <c r="A4271" s="191">
        <v>4270</v>
      </c>
      <c r="B4271" s="191" t="s">
        <v>5847</v>
      </c>
      <c r="C4271" s="191" t="s">
        <v>8133</v>
      </c>
      <c r="D4271" s="191" t="s">
        <v>3160</v>
      </c>
      <c r="E4271" s="191" t="s">
        <v>3186</v>
      </c>
      <c r="F4271" s="191" t="s">
        <v>8136</v>
      </c>
      <c r="G4271" s="191">
        <v>12</v>
      </c>
    </row>
    <row r="4272" spans="1:7" x14ac:dyDescent="0.25">
      <c r="A4272" s="191">
        <v>4271</v>
      </c>
      <c r="B4272" s="191" t="s">
        <v>5847</v>
      </c>
      <c r="C4272" s="191" t="s">
        <v>8133</v>
      </c>
      <c r="D4272" s="191" t="s">
        <v>3160</v>
      </c>
      <c r="E4272" s="191" t="s">
        <v>3186</v>
      </c>
      <c r="F4272" s="191" t="s">
        <v>8136</v>
      </c>
      <c r="G4272" s="191">
        <v>12</v>
      </c>
    </row>
    <row r="4273" spans="1:7" x14ac:dyDescent="0.25">
      <c r="A4273" s="191">
        <v>4272</v>
      </c>
      <c r="B4273" s="191" t="s">
        <v>5847</v>
      </c>
      <c r="C4273" s="191" t="s">
        <v>8133</v>
      </c>
      <c r="D4273" s="191" t="s">
        <v>3160</v>
      </c>
      <c r="E4273" s="191" t="s">
        <v>3186</v>
      </c>
      <c r="F4273" s="191" t="s">
        <v>8136</v>
      </c>
      <c r="G4273" s="191">
        <v>12</v>
      </c>
    </row>
    <row r="4274" spans="1:7" x14ac:dyDescent="0.25">
      <c r="A4274" s="191">
        <v>4273</v>
      </c>
      <c r="B4274" s="191" t="s">
        <v>5847</v>
      </c>
      <c r="C4274" s="191" t="s">
        <v>8133</v>
      </c>
      <c r="D4274" s="191" t="s">
        <v>3160</v>
      </c>
      <c r="E4274" s="191" t="s">
        <v>3186</v>
      </c>
      <c r="F4274" s="191" t="s">
        <v>8136</v>
      </c>
      <c r="G4274" s="191">
        <v>12</v>
      </c>
    </row>
    <row r="4275" spans="1:7" x14ac:dyDescent="0.25">
      <c r="A4275" s="191">
        <v>4274</v>
      </c>
      <c r="B4275" s="191" t="s">
        <v>5847</v>
      </c>
      <c r="C4275" s="191" t="s">
        <v>8133</v>
      </c>
      <c r="D4275" s="191" t="s">
        <v>3160</v>
      </c>
      <c r="E4275" s="191" t="s">
        <v>3186</v>
      </c>
      <c r="F4275" s="191" t="s">
        <v>8136</v>
      </c>
      <c r="G4275" s="191">
        <v>12</v>
      </c>
    </row>
    <row r="4276" spans="1:7" x14ac:dyDescent="0.25">
      <c r="A4276" s="191">
        <v>4275</v>
      </c>
      <c r="B4276" s="191" t="s">
        <v>5847</v>
      </c>
      <c r="C4276" s="191" t="s">
        <v>8133</v>
      </c>
      <c r="D4276" s="191" t="s">
        <v>3160</v>
      </c>
      <c r="E4276" s="191" t="s">
        <v>3186</v>
      </c>
      <c r="F4276" s="191" t="s">
        <v>8136</v>
      </c>
      <c r="G4276" s="191">
        <v>12</v>
      </c>
    </row>
    <row r="4277" spans="1:7" x14ac:dyDescent="0.25">
      <c r="A4277" s="191">
        <v>4276</v>
      </c>
      <c r="B4277" s="191" t="s">
        <v>5847</v>
      </c>
      <c r="C4277" s="191" t="s">
        <v>8133</v>
      </c>
      <c r="D4277" s="191" t="s">
        <v>3160</v>
      </c>
      <c r="E4277" s="191" t="s">
        <v>3186</v>
      </c>
      <c r="F4277" s="191" t="s">
        <v>8136</v>
      </c>
      <c r="G4277" s="191">
        <v>12</v>
      </c>
    </row>
    <row r="4278" spans="1:7" x14ac:dyDescent="0.25">
      <c r="A4278" s="191">
        <v>4277</v>
      </c>
      <c r="B4278" s="191" t="s">
        <v>5847</v>
      </c>
      <c r="C4278" s="191" t="s">
        <v>8133</v>
      </c>
      <c r="D4278" s="191" t="s">
        <v>3160</v>
      </c>
      <c r="E4278" s="191" t="s">
        <v>3186</v>
      </c>
      <c r="F4278" s="191" t="s">
        <v>8136</v>
      </c>
      <c r="G4278" s="191">
        <v>12</v>
      </c>
    </row>
    <row r="4279" spans="1:7" x14ac:dyDescent="0.25">
      <c r="A4279" s="191">
        <v>4278</v>
      </c>
      <c r="B4279" s="191" t="s">
        <v>5847</v>
      </c>
      <c r="C4279" s="191" t="s">
        <v>8133</v>
      </c>
      <c r="D4279" s="191" t="s">
        <v>3160</v>
      </c>
      <c r="E4279" s="191" t="s">
        <v>3186</v>
      </c>
      <c r="F4279" s="191" t="s">
        <v>8136</v>
      </c>
      <c r="G4279" s="191">
        <v>12</v>
      </c>
    </row>
    <row r="4280" spans="1:7" x14ac:dyDescent="0.25">
      <c r="A4280" s="191">
        <v>4279</v>
      </c>
      <c r="B4280" s="191" t="s">
        <v>5847</v>
      </c>
      <c r="C4280" s="191" t="s">
        <v>8133</v>
      </c>
      <c r="D4280" s="191" t="s">
        <v>3160</v>
      </c>
      <c r="E4280" s="191" t="s">
        <v>3186</v>
      </c>
      <c r="F4280" s="191" t="s">
        <v>8136</v>
      </c>
      <c r="G4280" s="191">
        <v>12</v>
      </c>
    </row>
    <row r="4281" spans="1:7" x14ac:dyDescent="0.25">
      <c r="A4281" s="191">
        <v>4280</v>
      </c>
      <c r="B4281" s="191" t="s">
        <v>5847</v>
      </c>
      <c r="C4281" s="191" t="s">
        <v>8133</v>
      </c>
      <c r="D4281" s="191" t="s">
        <v>3160</v>
      </c>
      <c r="E4281" s="191" t="s">
        <v>3186</v>
      </c>
      <c r="F4281" s="191" t="s">
        <v>8136</v>
      </c>
      <c r="G4281" s="191">
        <v>12</v>
      </c>
    </row>
    <row r="4282" spans="1:7" x14ac:dyDescent="0.25">
      <c r="A4282" s="191">
        <v>4281</v>
      </c>
      <c r="B4282" s="191" t="s">
        <v>5847</v>
      </c>
      <c r="C4282" s="191" t="s">
        <v>8133</v>
      </c>
      <c r="D4282" s="191" t="s">
        <v>3160</v>
      </c>
      <c r="E4282" s="191" t="s">
        <v>3186</v>
      </c>
      <c r="F4282" s="191" t="s">
        <v>8136</v>
      </c>
      <c r="G4282" s="191">
        <v>12</v>
      </c>
    </row>
    <row r="4283" spans="1:7" x14ac:dyDescent="0.25">
      <c r="A4283" s="191">
        <v>4282</v>
      </c>
      <c r="B4283" s="191" t="s">
        <v>5847</v>
      </c>
      <c r="C4283" s="191" t="s">
        <v>8133</v>
      </c>
      <c r="D4283" s="191" t="s">
        <v>3160</v>
      </c>
      <c r="E4283" s="191" t="s">
        <v>3186</v>
      </c>
      <c r="F4283" s="191" t="s">
        <v>8136</v>
      </c>
      <c r="G4283" s="191">
        <v>12</v>
      </c>
    </row>
    <row r="4284" spans="1:7" x14ac:dyDescent="0.25">
      <c r="A4284" s="191">
        <v>4283</v>
      </c>
      <c r="B4284" s="191" t="s">
        <v>5847</v>
      </c>
      <c r="C4284" s="191" t="s">
        <v>8133</v>
      </c>
      <c r="D4284" s="191" t="s">
        <v>3160</v>
      </c>
      <c r="E4284" s="191" t="s">
        <v>3186</v>
      </c>
      <c r="F4284" s="191" t="s">
        <v>8136</v>
      </c>
      <c r="G4284" s="191">
        <v>12</v>
      </c>
    </row>
    <row r="4285" spans="1:7" x14ac:dyDescent="0.25">
      <c r="A4285" s="191">
        <v>4284</v>
      </c>
      <c r="B4285" s="191" t="s">
        <v>5847</v>
      </c>
      <c r="C4285" s="191" t="s">
        <v>8133</v>
      </c>
      <c r="D4285" s="191" t="s">
        <v>3160</v>
      </c>
      <c r="E4285" s="191" t="s">
        <v>3186</v>
      </c>
      <c r="F4285" s="191" t="s">
        <v>8136</v>
      </c>
      <c r="G4285" s="191">
        <v>12</v>
      </c>
    </row>
    <row r="4286" spans="1:7" x14ac:dyDescent="0.25">
      <c r="A4286" s="191">
        <v>4285</v>
      </c>
      <c r="B4286" s="191" t="s">
        <v>5847</v>
      </c>
      <c r="C4286" s="191" t="s">
        <v>8133</v>
      </c>
      <c r="D4286" s="191" t="s">
        <v>3160</v>
      </c>
      <c r="E4286" s="191" t="s">
        <v>3186</v>
      </c>
      <c r="F4286" s="191" t="s">
        <v>8136</v>
      </c>
      <c r="G4286" s="191">
        <v>12</v>
      </c>
    </row>
    <row r="4287" spans="1:7" x14ac:dyDescent="0.25">
      <c r="A4287" s="191">
        <v>4286</v>
      </c>
      <c r="B4287" s="191" t="s">
        <v>5847</v>
      </c>
      <c r="C4287" s="191" t="s">
        <v>8133</v>
      </c>
      <c r="D4287" s="191" t="s">
        <v>3160</v>
      </c>
      <c r="E4287" s="191" t="s">
        <v>3186</v>
      </c>
      <c r="F4287" s="191" t="s">
        <v>8136</v>
      </c>
      <c r="G4287" s="191">
        <v>12</v>
      </c>
    </row>
    <row r="4288" spans="1:7" x14ac:dyDescent="0.25">
      <c r="A4288" s="191">
        <v>4287</v>
      </c>
      <c r="B4288" s="191" t="s">
        <v>5847</v>
      </c>
      <c r="C4288" s="191" t="s">
        <v>8133</v>
      </c>
      <c r="D4288" s="191" t="s">
        <v>3160</v>
      </c>
      <c r="E4288" s="191" t="s">
        <v>3186</v>
      </c>
      <c r="F4288" s="191" t="s">
        <v>8136</v>
      </c>
      <c r="G4288" s="191">
        <v>12</v>
      </c>
    </row>
    <row r="4289" spans="1:7" x14ac:dyDescent="0.25">
      <c r="A4289" s="191">
        <v>4288</v>
      </c>
      <c r="B4289" s="191" t="s">
        <v>5847</v>
      </c>
      <c r="C4289" s="191" t="s">
        <v>8133</v>
      </c>
      <c r="D4289" s="191" t="s">
        <v>3160</v>
      </c>
      <c r="E4289" s="191" t="s">
        <v>3186</v>
      </c>
      <c r="F4289" s="191" t="s">
        <v>8136</v>
      </c>
      <c r="G4289" s="191">
        <v>12</v>
      </c>
    </row>
    <row r="4290" spans="1:7" x14ac:dyDescent="0.25">
      <c r="A4290" s="191">
        <v>4289</v>
      </c>
      <c r="B4290" s="191" t="s">
        <v>5847</v>
      </c>
      <c r="C4290" s="191" t="s">
        <v>8133</v>
      </c>
      <c r="D4290" s="191" t="s">
        <v>3160</v>
      </c>
      <c r="E4290" s="191" t="s">
        <v>3186</v>
      </c>
      <c r="F4290" s="191" t="s">
        <v>8136</v>
      </c>
      <c r="G4290" s="191">
        <v>12</v>
      </c>
    </row>
    <row r="4291" spans="1:7" x14ac:dyDescent="0.25">
      <c r="A4291" s="191">
        <v>4290</v>
      </c>
      <c r="B4291" s="191" t="s">
        <v>5847</v>
      </c>
      <c r="C4291" s="191" t="s">
        <v>8133</v>
      </c>
      <c r="D4291" s="191" t="s">
        <v>3160</v>
      </c>
      <c r="E4291" s="191" t="s">
        <v>3186</v>
      </c>
      <c r="F4291" s="191" t="s">
        <v>8136</v>
      </c>
      <c r="G4291" s="191">
        <v>12</v>
      </c>
    </row>
    <row r="4292" spans="1:7" x14ac:dyDescent="0.25">
      <c r="A4292" s="191">
        <v>4291</v>
      </c>
      <c r="B4292" s="191" t="s">
        <v>5847</v>
      </c>
      <c r="C4292" s="191" t="s">
        <v>8133</v>
      </c>
      <c r="D4292" s="191" t="s">
        <v>3160</v>
      </c>
      <c r="E4292" s="191" t="s">
        <v>3186</v>
      </c>
      <c r="F4292" s="191" t="s">
        <v>8136</v>
      </c>
      <c r="G4292" s="191">
        <v>12</v>
      </c>
    </row>
    <row r="4293" spans="1:7" x14ac:dyDescent="0.25">
      <c r="A4293" s="191">
        <v>4292</v>
      </c>
      <c r="B4293" s="191" t="s">
        <v>5847</v>
      </c>
      <c r="C4293" s="191" t="s">
        <v>8133</v>
      </c>
      <c r="D4293" s="191" t="s">
        <v>3160</v>
      </c>
      <c r="E4293" s="191" t="s">
        <v>3186</v>
      </c>
      <c r="F4293" s="191" t="s">
        <v>8136</v>
      </c>
      <c r="G4293" s="191">
        <v>12</v>
      </c>
    </row>
    <row r="4294" spans="1:7" x14ac:dyDescent="0.25">
      <c r="A4294" s="191">
        <v>4293</v>
      </c>
      <c r="B4294" s="191" t="s">
        <v>5847</v>
      </c>
      <c r="C4294" s="191" t="s">
        <v>8133</v>
      </c>
      <c r="D4294" s="191" t="s">
        <v>3160</v>
      </c>
      <c r="E4294" s="191" t="s">
        <v>3186</v>
      </c>
      <c r="F4294" s="191" t="s">
        <v>8136</v>
      </c>
      <c r="G4294" s="191">
        <v>12</v>
      </c>
    </row>
    <row r="4295" spans="1:7" x14ac:dyDescent="0.25">
      <c r="A4295" s="191">
        <v>4294</v>
      </c>
      <c r="B4295" s="191" t="s">
        <v>5847</v>
      </c>
      <c r="C4295" s="191" t="s">
        <v>8133</v>
      </c>
      <c r="D4295" s="191" t="s">
        <v>3160</v>
      </c>
      <c r="E4295" s="191" t="s">
        <v>3186</v>
      </c>
      <c r="F4295" s="191" t="s">
        <v>8136</v>
      </c>
      <c r="G4295" s="191">
        <v>12</v>
      </c>
    </row>
    <row r="4296" spans="1:7" x14ac:dyDescent="0.25">
      <c r="A4296" s="191">
        <v>4295</v>
      </c>
      <c r="B4296" s="191" t="s">
        <v>5847</v>
      </c>
      <c r="C4296" s="191" t="s">
        <v>8133</v>
      </c>
      <c r="D4296" s="191" t="s">
        <v>3160</v>
      </c>
      <c r="E4296" s="191" t="s">
        <v>3186</v>
      </c>
      <c r="F4296" s="191" t="s">
        <v>8136</v>
      </c>
      <c r="G4296" s="191">
        <v>12</v>
      </c>
    </row>
    <row r="4297" spans="1:7" x14ac:dyDescent="0.25">
      <c r="A4297" s="191">
        <v>4296</v>
      </c>
      <c r="B4297" s="191" t="s">
        <v>5847</v>
      </c>
      <c r="C4297" s="191" t="s">
        <v>8133</v>
      </c>
      <c r="D4297" s="191" t="s">
        <v>3160</v>
      </c>
      <c r="E4297" s="191" t="s">
        <v>3186</v>
      </c>
      <c r="F4297" s="191" t="s">
        <v>8136</v>
      </c>
      <c r="G4297" s="191">
        <v>12</v>
      </c>
    </row>
    <row r="4298" spans="1:7" x14ac:dyDescent="0.25">
      <c r="A4298" s="191">
        <v>4297</v>
      </c>
      <c r="B4298" s="191" t="s">
        <v>5847</v>
      </c>
      <c r="C4298" s="191" t="s">
        <v>8133</v>
      </c>
      <c r="D4298" s="191" t="s">
        <v>3160</v>
      </c>
      <c r="E4298" s="191" t="s">
        <v>3186</v>
      </c>
      <c r="F4298" s="191" t="s">
        <v>8136</v>
      </c>
      <c r="G4298" s="191">
        <v>12</v>
      </c>
    </row>
    <row r="4299" spans="1:7" x14ac:dyDescent="0.25">
      <c r="A4299" s="191">
        <v>4298</v>
      </c>
      <c r="B4299" s="191" t="s">
        <v>5847</v>
      </c>
      <c r="C4299" s="191" t="s">
        <v>8133</v>
      </c>
      <c r="D4299" s="191" t="s">
        <v>3160</v>
      </c>
      <c r="E4299" s="191" t="s">
        <v>3186</v>
      </c>
      <c r="F4299" s="191" t="s">
        <v>8136</v>
      </c>
      <c r="G4299" s="191">
        <v>12</v>
      </c>
    </row>
    <row r="4300" spans="1:7" x14ac:dyDescent="0.25">
      <c r="A4300" s="191">
        <v>4299</v>
      </c>
      <c r="B4300" s="191" t="s">
        <v>5847</v>
      </c>
      <c r="C4300" s="191" t="s">
        <v>8133</v>
      </c>
      <c r="D4300" s="191" t="s">
        <v>3160</v>
      </c>
      <c r="E4300" s="191" t="s">
        <v>3186</v>
      </c>
      <c r="F4300" s="191" t="s">
        <v>8136</v>
      </c>
      <c r="G4300" s="191">
        <v>12</v>
      </c>
    </row>
    <row r="4301" spans="1:7" x14ac:dyDescent="0.25">
      <c r="A4301" s="191">
        <v>4300</v>
      </c>
      <c r="B4301" s="191" t="s">
        <v>5847</v>
      </c>
      <c r="C4301" s="191" t="s">
        <v>8133</v>
      </c>
      <c r="D4301" s="191" t="s">
        <v>3160</v>
      </c>
      <c r="E4301" s="191" t="s">
        <v>3186</v>
      </c>
      <c r="F4301" s="191" t="s">
        <v>8136</v>
      </c>
      <c r="G4301" s="191">
        <v>12</v>
      </c>
    </row>
    <row r="4302" spans="1:7" x14ac:dyDescent="0.25">
      <c r="A4302" s="191">
        <v>4301</v>
      </c>
      <c r="B4302" s="191" t="s">
        <v>5847</v>
      </c>
      <c r="C4302" s="191" t="s">
        <v>8133</v>
      </c>
      <c r="D4302" s="191" t="s">
        <v>3160</v>
      </c>
      <c r="E4302" s="191" t="s">
        <v>3186</v>
      </c>
      <c r="F4302" s="191" t="s">
        <v>8136</v>
      </c>
      <c r="G4302" s="191">
        <v>12</v>
      </c>
    </row>
    <row r="4303" spans="1:7" x14ac:dyDescent="0.25">
      <c r="A4303" s="191">
        <v>4302</v>
      </c>
      <c r="B4303" s="191" t="s">
        <v>5847</v>
      </c>
      <c r="C4303" s="191" t="s">
        <v>8133</v>
      </c>
      <c r="D4303" s="191" t="s">
        <v>3160</v>
      </c>
      <c r="E4303" s="191" t="s">
        <v>3186</v>
      </c>
      <c r="F4303" s="191" t="s">
        <v>8136</v>
      </c>
      <c r="G4303" s="191">
        <v>12</v>
      </c>
    </row>
    <row r="4304" spans="1:7" x14ac:dyDescent="0.25">
      <c r="A4304" s="191">
        <v>4303</v>
      </c>
      <c r="B4304" s="191" t="s">
        <v>5847</v>
      </c>
      <c r="C4304" s="191" t="s">
        <v>8133</v>
      </c>
      <c r="D4304" s="191" t="s">
        <v>3160</v>
      </c>
      <c r="E4304" s="191" t="s">
        <v>3186</v>
      </c>
      <c r="F4304" s="191" t="s">
        <v>8136</v>
      </c>
      <c r="G4304" s="191">
        <v>12</v>
      </c>
    </row>
    <row r="4305" spans="1:7" x14ac:dyDescent="0.25">
      <c r="A4305" s="191">
        <v>4304</v>
      </c>
      <c r="B4305" s="191" t="s">
        <v>5847</v>
      </c>
      <c r="C4305" s="191" t="s">
        <v>8133</v>
      </c>
      <c r="D4305" s="191" t="s">
        <v>3160</v>
      </c>
      <c r="E4305" s="191" t="s">
        <v>3186</v>
      </c>
      <c r="F4305" s="191" t="s">
        <v>8136</v>
      </c>
      <c r="G4305" s="191">
        <v>12</v>
      </c>
    </row>
    <row r="4306" spans="1:7" x14ac:dyDescent="0.25">
      <c r="A4306" s="191">
        <v>4305</v>
      </c>
      <c r="B4306" s="191" t="s">
        <v>5847</v>
      </c>
      <c r="C4306" s="191" t="s">
        <v>8133</v>
      </c>
      <c r="D4306" s="191" t="s">
        <v>3160</v>
      </c>
      <c r="E4306" s="191" t="s">
        <v>3186</v>
      </c>
      <c r="F4306" s="191" t="s">
        <v>8136</v>
      </c>
      <c r="G4306" s="191">
        <v>12</v>
      </c>
    </row>
    <row r="4307" spans="1:7" x14ac:dyDescent="0.25">
      <c r="A4307" s="191">
        <v>4306</v>
      </c>
      <c r="B4307" s="191" t="s">
        <v>5847</v>
      </c>
      <c r="C4307" s="191" t="s">
        <v>8133</v>
      </c>
      <c r="D4307" s="191" t="s">
        <v>3160</v>
      </c>
      <c r="E4307" s="191" t="s">
        <v>3186</v>
      </c>
      <c r="F4307" s="191" t="s">
        <v>8136</v>
      </c>
      <c r="G4307" s="191">
        <v>12</v>
      </c>
    </row>
    <row r="4308" spans="1:7" x14ac:dyDescent="0.25">
      <c r="A4308" s="191">
        <v>4307</v>
      </c>
      <c r="B4308" s="191" t="s">
        <v>5847</v>
      </c>
      <c r="C4308" s="191" t="s">
        <v>8133</v>
      </c>
      <c r="D4308" s="191" t="s">
        <v>3160</v>
      </c>
      <c r="E4308" s="191" t="s">
        <v>3186</v>
      </c>
      <c r="F4308" s="191" t="s">
        <v>8136</v>
      </c>
      <c r="G4308" s="191">
        <v>12</v>
      </c>
    </row>
    <row r="4309" spans="1:7" x14ac:dyDescent="0.25">
      <c r="A4309" s="191">
        <v>4308</v>
      </c>
      <c r="B4309" s="191" t="s">
        <v>5847</v>
      </c>
      <c r="C4309" s="191" t="s">
        <v>8133</v>
      </c>
      <c r="D4309" s="191" t="s">
        <v>3160</v>
      </c>
      <c r="E4309" s="191" t="s">
        <v>3186</v>
      </c>
      <c r="F4309" s="191" t="s">
        <v>8136</v>
      </c>
      <c r="G4309" s="191">
        <v>12</v>
      </c>
    </row>
    <row r="4310" spans="1:7" x14ac:dyDescent="0.25">
      <c r="A4310" s="191">
        <v>4309</v>
      </c>
      <c r="B4310" s="191" t="s">
        <v>5847</v>
      </c>
      <c r="C4310" s="191" t="s">
        <v>8133</v>
      </c>
      <c r="D4310" s="191" t="s">
        <v>3160</v>
      </c>
      <c r="E4310" s="191" t="s">
        <v>3186</v>
      </c>
      <c r="F4310" s="191" t="s">
        <v>8136</v>
      </c>
      <c r="G4310" s="191">
        <v>12</v>
      </c>
    </row>
    <row r="4311" spans="1:7" x14ac:dyDescent="0.25">
      <c r="A4311" s="191">
        <v>4310</v>
      </c>
      <c r="B4311" s="191" t="s">
        <v>5847</v>
      </c>
      <c r="C4311" s="191" t="s">
        <v>8133</v>
      </c>
      <c r="D4311" s="191" t="s">
        <v>3160</v>
      </c>
      <c r="E4311" s="191" t="s">
        <v>3186</v>
      </c>
      <c r="F4311" s="191" t="s">
        <v>8136</v>
      </c>
      <c r="G4311" s="191">
        <v>12</v>
      </c>
    </row>
    <row r="4312" spans="1:7" x14ac:dyDescent="0.25">
      <c r="A4312" s="191">
        <v>4311</v>
      </c>
      <c r="B4312" s="191" t="s">
        <v>5847</v>
      </c>
      <c r="C4312" s="191" t="s">
        <v>8133</v>
      </c>
      <c r="D4312" s="191" t="s">
        <v>3160</v>
      </c>
      <c r="E4312" s="191" t="s">
        <v>3186</v>
      </c>
      <c r="F4312" s="191" t="s">
        <v>8136</v>
      </c>
      <c r="G4312" s="191">
        <v>12</v>
      </c>
    </row>
    <row r="4313" spans="1:7" x14ac:dyDescent="0.25">
      <c r="A4313" s="191">
        <v>4312</v>
      </c>
      <c r="B4313" s="191" t="s">
        <v>5847</v>
      </c>
      <c r="C4313" s="191" t="s">
        <v>8133</v>
      </c>
      <c r="D4313" s="191" t="s">
        <v>3160</v>
      </c>
      <c r="E4313" s="191" t="s">
        <v>3186</v>
      </c>
      <c r="F4313" s="191" t="s">
        <v>8136</v>
      </c>
      <c r="G4313" s="191">
        <v>12</v>
      </c>
    </row>
    <row r="4314" spans="1:7" x14ac:dyDescent="0.25">
      <c r="A4314" s="191">
        <v>4313</v>
      </c>
      <c r="B4314" s="191" t="s">
        <v>5847</v>
      </c>
      <c r="C4314" s="191" t="s">
        <v>8133</v>
      </c>
      <c r="D4314" s="191" t="s">
        <v>3160</v>
      </c>
      <c r="E4314" s="191" t="s">
        <v>3186</v>
      </c>
      <c r="F4314" s="191" t="s">
        <v>8136</v>
      </c>
      <c r="G4314" s="191">
        <v>12</v>
      </c>
    </row>
    <row r="4315" spans="1:7" x14ac:dyDescent="0.25">
      <c r="A4315" s="191">
        <v>4314</v>
      </c>
      <c r="B4315" s="191" t="s">
        <v>5847</v>
      </c>
      <c r="C4315" s="191" t="s">
        <v>8133</v>
      </c>
      <c r="D4315" s="191" t="s">
        <v>3160</v>
      </c>
      <c r="E4315" s="191" t="s">
        <v>3186</v>
      </c>
      <c r="F4315" s="191" t="s">
        <v>8136</v>
      </c>
      <c r="G4315" s="191">
        <v>12</v>
      </c>
    </row>
    <row r="4316" spans="1:7" x14ac:dyDescent="0.25">
      <c r="A4316" s="191">
        <v>4315</v>
      </c>
      <c r="B4316" s="191" t="s">
        <v>5847</v>
      </c>
      <c r="C4316" s="191" t="s">
        <v>8133</v>
      </c>
      <c r="D4316" s="191" t="s">
        <v>3160</v>
      </c>
      <c r="E4316" s="191" t="s">
        <v>3186</v>
      </c>
      <c r="F4316" s="191" t="s">
        <v>8136</v>
      </c>
      <c r="G4316" s="191">
        <v>12</v>
      </c>
    </row>
    <row r="4317" spans="1:7" x14ac:dyDescent="0.25">
      <c r="A4317" s="191">
        <v>4316</v>
      </c>
      <c r="B4317" s="191" t="s">
        <v>5847</v>
      </c>
      <c r="C4317" s="191" t="s">
        <v>8133</v>
      </c>
      <c r="D4317" s="191" t="s">
        <v>3160</v>
      </c>
      <c r="E4317" s="191" t="s">
        <v>3186</v>
      </c>
      <c r="F4317" s="191" t="s">
        <v>8136</v>
      </c>
      <c r="G4317" s="191">
        <v>12</v>
      </c>
    </row>
    <row r="4318" spans="1:7" x14ac:dyDescent="0.25">
      <c r="A4318" s="191">
        <v>4317</v>
      </c>
      <c r="B4318" s="191" t="s">
        <v>5847</v>
      </c>
      <c r="C4318" s="191" t="s">
        <v>8133</v>
      </c>
      <c r="D4318" s="191" t="s">
        <v>3160</v>
      </c>
      <c r="E4318" s="191" t="s">
        <v>3186</v>
      </c>
      <c r="F4318" s="191" t="s">
        <v>8136</v>
      </c>
      <c r="G4318" s="191">
        <v>12</v>
      </c>
    </row>
    <row r="4319" spans="1:7" x14ac:dyDescent="0.25">
      <c r="A4319" s="191">
        <v>4318</v>
      </c>
      <c r="B4319" s="191" t="s">
        <v>5847</v>
      </c>
      <c r="C4319" s="191" t="s">
        <v>8133</v>
      </c>
      <c r="D4319" s="191" t="s">
        <v>3160</v>
      </c>
      <c r="E4319" s="191" t="s">
        <v>3186</v>
      </c>
      <c r="F4319" s="191" t="s">
        <v>8136</v>
      </c>
      <c r="G4319" s="191">
        <v>12</v>
      </c>
    </row>
    <row r="4320" spans="1:7" x14ac:dyDescent="0.25">
      <c r="A4320" s="191">
        <v>4319</v>
      </c>
      <c r="B4320" s="191" t="s">
        <v>5847</v>
      </c>
      <c r="C4320" s="191" t="s">
        <v>8133</v>
      </c>
      <c r="D4320" s="191" t="s">
        <v>3160</v>
      </c>
      <c r="E4320" s="191" t="s">
        <v>3186</v>
      </c>
      <c r="F4320" s="191" t="s">
        <v>8136</v>
      </c>
      <c r="G4320" s="191">
        <v>12</v>
      </c>
    </row>
    <row r="4321" spans="1:7" x14ac:dyDescent="0.25">
      <c r="A4321" s="191">
        <v>4320</v>
      </c>
      <c r="B4321" s="191" t="s">
        <v>5847</v>
      </c>
      <c r="C4321" s="191" t="s">
        <v>8133</v>
      </c>
      <c r="D4321" s="191" t="s">
        <v>3160</v>
      </c>
      <c r="E4321" s="191" t="s">
        <v>3186</v>
      </c>
      <c r="F4321" s="191" t="s">
        <v>8136</v>
      </c>
      <c r="G4321" s="191">
        <v>12</v>
      </c>
    </row>
    <row r="4322" spans="1:7" x14ac:dyDescent="0.25">
      <c r="A4322" s="191">
        <v>4321</v>
      </c>
      <c r="B4322" s="191" t="s">
        <v>5847</v>
      </c>
      <c r="C4322" s="191" t="s">
        <v>8133</v>
      </c>
      <c r="D4322" s="191" t="s">
        <v>3160</v>
      </c>
      <c r="E4322" s="191" t="s">
        <v>3186</v>
      </c>
      <c r="F4322" s="191" t="s">
        <v>8136</v>
      </c>
      <c r="G4322" s="191">
        <v>12</v>
      </c>
    </row>
    <row r="4323" spans="1:7" x14ac:dyDescent="0.25">
      <c r="A4323" s="191">
        <v>4322</v>
      </c>
      <c r="B4323" s="191" t="s">
        <v>5847</v>
      </c>
      <c r="C4323" s="191" t="s">
        <v>8133</v>
      </c>
      <c r="D4323" s="191" t="s">
        <v>3160</v>
      </c>
      <c r="E4323" s="191" t="s">
        <v>3186</v>
      </c>
      <c r="F4323" s="191" t="s">
        <v>8136</v>
      </c>
      <c r="G4323" s="191">
        <v>12</v>
      </c>
    </row>
    <row r="4324" spans="1:7" x14ac:dyDescent="0.25">
      <c r="A4324" s="191">
        <v>4323</v>
      </c>
      <c r="B4324" s="191" t="s">
        <v>5847</v>
      </c>
      <c r="C4324" s="191" t="s">
        <v>8133</v>
      </c>
      <c r="D4324" s="191" t="s">
        <v>3160</v>
      </c>
      <c r="E4324" s="191" t="s">
        <v>3186</v>
      </c>
      <c r="F4324" s="191" t="s">
        <v>8136</v>
      </c>
      <c r="G4324" s="191">
        <v>12</v>
      </c>
    </row>
    <row r="4325" spans="1:7" x14ac:dyDescent="0.25">
      <c r="A4325" s="191">
        <v>4324</v>
      </c>
      <c r="B4325" s="191" t="s">
        <v>5847</v>
      </c>
      <c r="C4325" s="191" t="s">
        <v>8133</v>
      </c>
      <c r="D4325" s="191" t="s">
        <v>3160</v>
      </c>
      <c r="E4325" s="191" t="s">
        <v>3186</v>
      </c>
      <c r="F4325" s="191" t="s">
        <v>8136</v>
      </c>
      <c r="G4325" s="191">
        <v>12</v>
      </c>
    </row>
    <row r="4326" spans="1:7" x14ac:dyDescent="0.25">
      <c r="A4326" s="191">
        <v>4325</v>
      </c>
      <c r="B4326" s="191" t="s">
        <v>5847</v>
      </c>
      <c r="C4326" s="191" t="s">
        <v>8133</v>
      </c>
      <c r="D4326" s="191" t="s">
        <v>3160</v>
      </c>
      <c r="E4326" s="191" t="s">
        <v>3186</v>
      </c>
      <c r="F4326" s="191" t="s">
        <v>8136</v>
      </c>
      <c r="G4326" s="191">
        <v>12</v>
      </c>
    </row>
    <row r="4327" spans="1:7" x14ac:dyDescent="0.25">
      <c r="A4327" s="191">
        <v>4326</v>
      </c>
      <c r="B4327" s="191" t="s">
        <v>3173</v>
      </c>
      <c r="C4327" s="191" t="s">
        <v>8133</v>
      </c>
      <c r="D4327" s="191" t="s">
        <v>3160</v>
      </c>
      <c r="E4327" s="191" t="s">
        <v>3185</v>
      </c>
      <c r="F4327" s="191" t="s">
        <v>8134</v>
      </c>
      <c r="G4327" s="191">
        <v>8</v>
      </c>
    </row>
    <row r="4328" spans="1:7" x14ac:dyDescent="0.25">
      <c r="A4328" s="191">
        <v>4327</v>
      </c>
      <c r="B4328" s="191" t="s">
        <v>5847</v>
      </c>
      <c r="C4328" s="191" t="s">
        <v>8133</v>
      </c>
      <c r="D4328" s="191" t="s">
        <v>3160</v>
      </c>
      <c r="E4328" s="191" t="s">
        <v>3186</v>
      </c>
      <c r="F4328" s="191" t="s">
        <v>8136</v>
      </c>
      <c r="G4328" s="191">
        <v>12</v>
      </c>
    </row>
    <row r="4329" spans="1:7" x14ac:dyDescent="0.25">
      <c r="A4329" s="191">
        <v>4328</v>
      </c>
      <c r="B4329" s="191" t="s">
        <v>5847</v>
      </c>
      <c r="C4329" s="191" t="s">
        <v>8133</v>
      </c>
      <c r="D4329" s="191" t="s">
        <v>3160</v>
      </c>
      <c r="E4329" s="191" t="s">
        <v>3186</v>
      </c>
      <c r="F4329" s="191" t="s">
        <v>8136</v>
      </c>
      <c r="G4329" s="191">
        <v>12</v>
      </c>
    </row>
    <row r="4330" spans="1:7" x14ac:dyDescent="0.25">
      <c r="A4330" s="191">
        <v>4329</v>
      </c>
      <c r="B4330" s="191" t="s">
        <v>5847</v>
      </c>
      <c r="C4330" s="191" t="s">
        <v>8133</v>
      </c>
      <c r="D4330" s="191" t="s">
        <v>3160</v>
      </c>
      <c r="E4330" s="191" t="s">
        <v>3186</v>
      </c>
      <c r="F4330" s="191" t="s">
        <v>8136</v>
      </c>
      <c r="G4330" s="191">
        <v>12</v>
      </c>
    </row>
    <row r="4331" spans="1:7" x14ac:dyDescent="0.25">
      <c r="A4331" s="191">
        <v>4330</v>
      </c>
      <c r="B4331" s="191" t="s">
        <v>5847</v>
      </c>
      <c r="C4331" s="191" t="s">
        <v>8133</v>
      </c>
      <c r="D4331" s="191" t="s">
        <v>3160</v>
      </c>
      <c r="E4331" s="191" t="s">
        <v>3186</v>
      </c>
      <c r="F4331" s="191" t="s">
        <v>8136</v>
      </c>
      <c r="G4331" s="191">
        <v>12</v>
      </c>
    </row>
    <row r="4332" spans="1:7" x14ac:dyDescent="0.25">
      <c r="A4332" s="191">
        <v>4331</v>
      </c>
      <c r="B4332" s="191" t="s">
        <v>5717</v>
      </c>
      <c r="C4332" s="191" t="s">
        <v>8133</v>
      </c>
      <c r="D4332" s="191" t="s">
        <v>3160</v>
      </c>
      <c r="E4332" s="191" t="s">
        <v>3186</v>
      </c>
      <c r="F4332" s="191" t="s">
        <v>8135</v>
      </c>
      <c r="G4332" s="191">
        <v>13</v>
      </c>
    </row>
    <row r="4333" spans="1:7" x14ac:dyDescent="0.25">
      <c r="A4333" s="191">
        <v>4332</v>
      </c>
      <c r="B4333" s="191" t="s">
        <v>5717</v>
      </c>
      <c r="C4333" s="191" t="s">
        <v>8133</v>
      </c>
      <c r="D4333" s="191" t="s">
        <v>3160</v>
      </c>
      <c r="E4333" s="191" t="s">
        <v>3186</v>
      </c>
      <c r="F4333" s="191" t="s">
        <v>8135</v>
      </c>
      <c r="G4333" s="191">
        <v>13</v>
      </c>
    </row>
    <row r="4334" spans="1:7" x14ac:dyDescent="0.25">
      <c r="A4334" s="191">
        <v>4333</v>
      </c>
      <c r="B4334" s="191" t="s">
        <v>5717</v>
      </c>
      <c r="C4334" s="191" t="s">
        <v>8133</v>
      </c>
      <c r="D4334" s="191" t="s">
        <v>3160</v>
      </c>
      <c r="E4334" s="191" t="s">
        <v>3186</v>
      </c>
      <c r="F4334" s="191" t="s">
        <v>8135</v>
      </c>
      <c r="G4334" s="191">
        <v>13</v>
      </c>
    </row>
    <row r="4335" spans="1:7" x14ac:dyDescent="0.25">
      <c r="A4335" s="191">
        <v>4334</v>
      </c>
      <c r="B4335" s="191" t="s">
        <v>5717</v>
      </c>
      <c r="C4335" s="191" t="s">
        <v>8133</v>
      </c>
      <c r="D4335" s="191" t="s">
        <v>3160</v>
      </c>
      <c r="E4335" s="191" t="s">
        <v>3186</v>
      </c>
      <c r="F4335" s="191" t="s">
        <v>8135</v>
      </c>
      <c r="G4335" s="191">
        <v>13</v>
      </c>
    </row>
    <row r="4336" spans="1:7" x14ac:dyDescent="0.25">
      <c r="A4336" s="191">
        <v>4335</v>
      </c>
      <c r="B4336" s="191" t="s">
        <v>5717</v>
      </c>
      <c r="C4336" s="191" t="s">
        <v>8133</v>
      </c>
      <c r="D4336" s="191" t="s">
        <v>3160</v>
      </c>
      <c r="E4336" s="191" t="s">
        <v>3186</v>
      </c>
      <c r="F4336" s="191" t="s">
        <v>8135</v>
      </c>
      <c r="G4336" s="191">
        <v>13</v>
      </c>
    </row>
    <row r="4337" spans="1:7" x14ac:dyDescent="0.25">
      <c r="A4337" s="191">
        <v>4336</v>
      </c>
      <c r="B4337" s="191" t="s">
        <v>5717</v>
      </c>
      <c r="C4337" s="191" t="s">
        <v>8133</v>
      </c>
      <c r="D4337" s="191" t="s">
        <v>3160</v>
      </c>
      <c r="E4337" s="191" t="s">
        <v>3186</v>
      </c>
      <c r="F4337" s="191" t="s">
        <v>8135</v>
      </c>
      <c r="G4337" s="191">
        <v>13</v>
      </c>
    </row>
    <row r="4338" spans="1:7" x14ac:dyDescent="0.25">
      <c r="A4338" s="191">
        <v>4337</v>
      </c>
      <c r="B4338" s="191" t="s">
        <v>5717</v>
      </c>
      <c r="C4338" s="191" t="s">
        <v>8133</v>
      </c>
      <c r="D4338" s="191" t="s">
        <v>3160</v>
      </c>
      <c r="E4338" s="191" t="s">
        <v>3186</v>
      </c>
      <c r="F4338" s="191" t="s">
        <v>8135</v>
      </c>
      <c r="G4338" s="191">
        <v>13</v>
      </c>
    </row>
    <row r="4339" spans="1:7" x14ac:dyDescent="0.25">
      <c r="A4339" s="191">
        <v>4338</v>
      </c>
      <c r="B4339" s="191" t="s">
        <v>5717</v>
      </c>
      <c r="C4339" s="191" t="s">
        <v>8133</v>
      </c>
      <c r="D4339" s="191" t="s">
        <v>3160</v>
      </c>
      <c r="E4339" s="191" t="s">
        <v>3186</v>
      </c>
      <c r="F4339" s="191" t="s">
        <v>8135</v>
      </c>
      <c r="G4339" s="191">
        <v>13</v>
      </c>
    </row>
    <row r="4340" spans="1:7" x14ac:dyDescent="0.25">
      <c r="A4340" s="191">
        <v>4339</v>
      </c>
      <c r="B4340" s="191" t="s">
        <v>5717</v>
      </c>
      <c r="C4340" s="191" t="s">
        <v>8133</v>
      </c>
      <c r="D4340" s="191" t="s">
        <v>3160</v>
      </c>
      <c r="E4340" s="191" t="s">
        <v>3186</v>
      </c>
      <c r="F4340" s="191" t="s">
        <v>8135</v>
      </c>
      <c r="G4340" s="191">
        <v>13</v>
      </c>
    </row>
    <row r="4341" spans="1:7" x14ac:dyDescent="0.25">
      <c r="A4341" s="191">
        <v>4340</v>
      </c>
      <c r="B4341" s="191" t="s">
        <v>5717</v>
      </c>
      <c r="C4341" s="191" t="s">
        <v>8133</v>
      </c>
      <c r="D4341" s="191" t="s">
        <v>3160</v>
      </c>
      <c r="E4341" s="191" t="s">
        <v>3186</v>
      </c>
      <c r="F4341" s="191" t="s">
        <v>8135</v>
      </c>
      <c r="G4341" s="191">
        <v>13</v>
      </c>
    </row>
    <row r="4342" spans="1:7" x14ac:dyDescent="0.25">
      <c r="A4342" s="191">
        <v>4341</v>
      </c>
      <c r="B4342" s="191" t="s">
        <v>5717</v>
      </c>
      <c r="C4342" s="191" t="s">
        <v>8133</v>
      </c>
      <c r="D4342" s="191" t="s">
        <v>3160</v>
      </c>
      <c r="E4342" s="191" t="s">
        <v>3186</v>
      </c>
      <c r="F4342" s="191" t="s">
        <v>8135</v>
      </c>
      <c r="G4342" s="191">
        <v>13</v>
      </c>
    </row>
    <row r="4343" spans="1:7" x14ac:dyDescent="0.25">
      <c r="A4343" s="191">
        <v>4342</v>
      </c>
      <c r="B4343" s="191" t="s">
        <v>5717</v>
      </c>
      <c r="C4343" s="191" t="s">
        <v>8133</v>
      </c>
      <c r="D4343" s="191" t="s">
        <v>3160</v>
      </c>
      <c r="E4343" s="191" t="s">
        <v>3186</v>
      </c>
      <c r="F4343" s="191" t="s">
        <v>8135</v>
      </c>
      <c r="G4343" s="191">
        <v>13</v>
      </c>
    </row>
    <row r="4344" spans="1:7" x14ac:dyDescent="0.25">
      <c r="A4344" s="191">
        <v>4343</v>
      </c>
      <c r="B4344" s="191" t="s">
        <v>5717</v>
      </c>
      <c r="C4344" s="191" t="s">
        <v>8133</v>
      </c>
      <c r="D4344" s="191" t="s">
        <v>3160</v>
      </c>
      <c r="E4344" s="191" t="s">
        <v>3186</v>
      </c>
      <c r="F4344" s="191" t="s">
        <v>8135</v>
      </c>
      <c r="G4344" s="191">
        <v>13</v>
      </c>
    </row>
    <row r="4345" spans="1:7" x14ac:dyDescent="0.25">
      <c r="A4345" s="191">
        <v>4344</v>
      </c>
      <c r="B4345" s="191" t="s">
        <v>5717</v>
      </c>
      <c r="C4345" s="191" t="s">
        <v>8133</v>
      </c>
      <c r="D4345" s="191" t="s">
        <v>3160</v>
      </c>
      <c r="E4345" s="191" t="s">
        <v>3186</v>
      </c>
      <c r="F4345" s="191" t="s">
        <v>8135</v>
      </c>
      <c r="G4345" s="191">
        <v>13</v>
      </c>
    </row>
    <row r="4346" spans="1:7" x14ac:dyDescent="0.25">
      <c r="A4346" s="191">
        <v>4345</v>
      </c>
      <c r="B4346" s="191" t="s">
        <v>5717</v>
      </c>
      <c r="C4346" s="191" t="s">
        <v>8133</v>
      </c>
      <c r="D4346" s="191" t="s">
        <v>3160</v>
      </c>
      <c r="E4346" s="191" t="s">
        <v>3186</v>
      </c>
      <c r="F4346" s="191" t="s">
        <v>8135</v>
      </c>
      <c r="G4346" s="191">
        <v>13</v>
      </c>
    </row>
    <row r="4347" spans="1:7" x14ac:dyDescent="0.25">
      <c r="A4347" s="191">
        <v>4346</v>
      </c>
      <c r="B4347" s="191" t="s">
        <v>5717</v>
      </c>
      <c r="C4347" s="191" t="s">
        <v>8133</v>
      </c>
      <c r="D4347" s="191" t="s">
        <v>3160</v>
      </c>
      <c r="E4347" s="191" t="s">
        <v>3186</v>
      </c>
      <c r="F4347" s="191" t="s">
        <v>8135</v>
      </c>
      <c r="G4347" s="191">
        <v>13</v>
      </c>
    </row>
    <row r="4348" spans="1:7" x14ac:dyDescent="0.25">
      <c r="A4348" s="191">
        <v>4347</v>
      </c>
      <c r="B4348" s="191" t="s">
        <v>5717</v>
      </c>
      <c r="C4348" s="191" t="s">
        <v>8133</v>
      </c>
      <c r="D4348" s="191" t="s">
        <v>3160</v>
      </c>
      <c r="E4348" s="191" t="s">
        <v>3186</v>
      </c>
      <c r="F4348" s="191" t="s">
        <v>8135</v>
      </c>
      <c r="G4348" s="191">
        <v>13</v>
      </c>
    </row>
    <row r="4349" spans="1:7" x14ac:dyDescent="0.25">
      <c r="A4349" s="191">
        <v>4348</v>
      </c>
      <c r="B4349" s="191" t="s">
        <v>5717</v>
      </c>
      <c r="C4349" s="191" t="s">
        <v>8133</v>
      </c>
      <c r="D4349" s="191" t="s">
        <v>3160</v>
      </c>
      <c r="E4349" s="191" t="s">
        <v>3186</v>
      </c>
      <c r="F4349" s="191" t="s">
        <v>8135</v>
      </c>
      <c r="G4349" s="191">
        <v>13</v>
      </c>
    </row>
    <row r="4350" spans="1:7" x14ac:dyDescent="0.25">
      <c r="A4350" s="191">
        <v>4349</v>
      </c>
      <c r="B4350" s="191" t="s">
        <v>5717</v>
      </c>
      <c r="C4350" s="191" t="s">
        <v>8133</v>
      </c>
      <c r="D4350" s="191" t="s">
        <v>3160</v>
      </c>
      <c r="E4350" s="191" t="s">
        <v>3186</v>
      </c>
      <c r="F4350" s="191" t="s">
        <v>8135</v>
      </c>
      <c r="G4350" s="191">
        <v>13</v>
      </c>
    </row>
    <row r="4351" spans="1:7" x14ac:dyDescent="0.25">
      <c r="A4351" s="191">
        <v>4350</v>
      </c>
      <c r="B4351" s="191" t="s">
        <v>5717</v>
      </c>
      <c r="C4351" s="191" t="s">
        <v>8133</v>
      </c>
      <c r="D4351" s="191" t="s">
        <v>3160</v>
      </c>
      <c r="E4351" s="191" t="s">
        <v>3186</v>
      </c>
      <c r="F4351" s="191" t="s">
        <v>8135</v>
      </c>
      <c r="G4351" s="191">
        <v>13</v>
      </c>
    </row>
    <row r="4352" spans="1:7" x14ac:dyDescent="0.25">
      <c r="A4352" s="191">
        <v>4351</v>
      </c>
      <c r="B4352" s="191" t="s">
        <v>5717</v>
      </c>
      <c r="C4352" s="191" t="s">
        <v>8133</v>
      </c>
      <c r="D4352" s="191" t="s">
        <v>3160</v>
      </c>
      <c r="E4352" s="191" t="s">
        <v>3186</v>
      </c>
      <c r="F4352" s="191" t="s">
        <v>8135</v>
      </c>
      <c r="G4352" s="191">
        <v>13</v>
      </c>
    </row>
    <row r="4353" spans="1:7" x14ac:dyDescent="0.25">
      <c r="A4353" s="191">
        <v>4352</v>
      </c>
      <c r="B4353" s="191" t="s">
        <v>5717</v>
      </c>
      <c r="C4353" s="191" t="s">
        <v>8133</v>
      </c>
      <c r="D4353" s="191" t="s">
        <v>3160</v>
      </c>
      <c r="E4353" s="191" t="s">
        <v>3186</v>
      </c>
      <c r="F4353" s="191" t="s">
        <v>8135</v>
      </c>
      <c r="G4353" s="191">
        <v>13</v>
      </c>
    </row>
    <row r="4354" spans="1:7" x14ac:dyDescent="0.25">
      <c r="A4354" s="191">
        <v>4353</v>
      </c>
      <c r="B4354" s="191" t="s">
        <v>5717</v>
      </c>
      <c r="C4354" s="191" t="s">
        <v>8133</v>
      </c>
      <c r="D4354" s="191" t="s">
        <v>3160</v>
      </c>
      <c r="E4354" s="191" t="s">
        <v>3186</v>
      </c>
      <c r="F4354" s="191" t="s">
        <v>8135</v>
      </c>
      <c r="G4354" s="191">
        <v>13</v>
      </c>
    </row>
    <row r="4355" spans="1:7" x14ac:dyDescent="0.25">
      <c r="A4355" s="191">
        <v>4354</v>
      </c>
      <c r="B4355" s="191" t="s">
        <v>5717</v>
      </c>
      <c r="C4355" s="191" t="s">
        <v>8133</v>
      </c>
      <c r="D4355" s="191" t="s">
        <v>3160</v>
      </c>
      <c r="E4355" s="191" t="s">
        <v>3186</v>
      </c>
      <c r="F4355" s="191" t="s">
        <v>8135</v>
      </c>
      <c r="G4355" s="191">
        <v>13</v>
      </c>
    </row>
    <row r="4356" spans="1:7" x14ac:dyDescent="0.25">
      <c r="A4356" s="191">
        <v>4355</v>
      </c>
      <c r="B4356" s="191" t="s">
        <v>5717</v>
      </c>
      <c r="C4356" s="191" t="s">
        <v>8133</v>
      </c>
      <c r="D4356" s="191" t="s">
        <v>3160</v>
      </c>
      <c r="E4356" s="191" t="s">
        <v>3186</v>
      </c>
      <c r="F4356" s="191" t="s">
        <v>8135</v>
      </c>
      <c r="G4356" s="191">
        <v>13</v>
      </c>
    </row>
    <row r="4357" spans="1:7" x14ac:dyDescent="0.25">
      <c r="A4357" s="191">
        <v>4356</v>
      </c>
      <c r="B4357" s="191" t="s">
        <v>5717</v>
      </c>
      <c r="C4357" s="191" t="s">
        <v>8133</v>
      </c>
      <c r="D4357" s="191" t="s">
        <v>3160</v>
      </c>
      <c r="E4357" s="191" t="s">
        <v>3186</v>
      </c>
      <c r="F4357" s="191" t="s">
        <v>8135</v>
      </c>
      <c r="G4357" s="191">
        <v>13</v>
      </c>
    </row>
    <row r="4358" spans="1:7" x14ac:dyDescent="0.25">
      <c r="A4358" s="191">
        <v>4357</v>
      </c>
      <c r="B4358" s="191" t="s">
        <v>5717</v>
      </c>
      <c r="C4358" s="191" t="s">
        <v>8133</v>
      </c>
      <c r="D4358" s="191" t="s">
        <v>3160</v>
      </c>
      <c r="E4358" s="191" t="s">
        <v>3186</v>
      </c>
      <c r="F4358" s="191" t="s">
        <v>8135</v>
      </c>
      <c r="G4358" s="191">
        <v>13</v>
      </c>
    </row>
    <row r="4359" spans="1:7" x14ac:dyDescent="0.25">
      <c r="A4359" s="191">
        <v>4358</v>
      </c>
      <c r="B4359" s="191" t="s">
        <v>5717</v>
      </c>
      <c r="C4359" s="191" t="s">
        <v>8133</v>
      </c>
      <c r="D4359" s="191" t="s">
        <v>3160</v>
      </c>
      <c r="E4359" s="191" t="s">
        <v>3186</v>
      </c>
      <c r="F4359" s="191" t="s">
        <v>8135</v>
      </c>
      <c r="G4359" s="191">
        <v>13</v>
      </c>
    </row>
    <row r="4360" spans="1:7" x14ac:dyDescent="0.25">
      <c r="A4360" s="191">
        <v>4359</v>
      </c>
      <c r="B4360" s="191" t="s">
        <v>5717</v>
      </c>
      <c r="C4360" s="191" t="s">
        <v>8133</v>
      </c>
      <c r="D4360" s="191" t="s">
        <v>3160</v>
      </c>
      <c r="E4360" s="191" t="s">
        <v>3186</v>
      </c>
      <c r="F4360" s="191" t="s">
        <v>8135</v>
      </c>
      <c r="G4360" s="191">
        <v>13</v>
      </c>
    </row>
    <row r="4361" spans="1:7" x14ac:dyDescent="0.25">
      <c r="A4361" s="191">
        <v>4360</v>
      </c>
      <c r="B4361" s="191" t="s">
        <v>5717</v>
      </c>
      <c r="C4361" s="191" t="s">
        <v>8133</v>
      </c>
      <c r="D4361" s="191" t="s">
        <v>3160</v>
      </c>
      <c r="E4361" s="191" t="s">
        <v>3186</v>
      </c>
      <c r="F4361" s="191" t="s">
        <v>8135</v>
      </c>
      <c r="G4361" s="191">
        <v>13</v>
      </c>
    </row>
    <row r="4362" spans="1:7" x14ac:dyDescent="0.25">
      <c r="A4362" s="191">
        <v>4361</v>
      </c>
      <c r="B4362" s="191" t="s">
        <v>5717</v>
      </c>
      <c r="C4362" s="191" t="s">
        <v>8133</v>
      </c>
      <c r="D4362" s="191" t="s">
        <v>3160</v>
      </c>
      <c r="E4362" s="191" t="s">
        <v>3186</v>
      </c>
      <c r="F4362" s="191" t="s">
        <v>8135</v>
      </c>
      <c r="G4362" s="191">
        <v>13</v>
      </c>
    </row>
    <row r="4363" spans="1:7" x14ac:dyDescent="0.25">
      <c r="A4363" s="191">
        <v>4362</v>
      </c>
      <c r="B4363" s="191" t="s">
        <v>5717</v>
      </c>
      <c r="C4363" s="191" t="s">
        <v>8133</v>
      </c>
      <c r="D4363" s="191" t="s">
        <v>3160</v>
      </c>
      <c r="E4363" s="191" t="s">
        <v>3186</v>
      </c>
      <c r="F4363" s="191" t="s">
        <v>8135</v>
      </c>
      <c r="G4363" s="191">
        <v>13</v>
      </c>
    </row>
    <row r="4364" spans="1:7" x14ac:dyDescent="0.25">
      <c r="A4364" s="191">
        <v>4363</v>
      </c>
      <c r="B4364" s="191" t="s">
        <v>5717</v>
      </c>
      <c r="C4364" s="191" t="s">
        <v>8133</v>
      </c>
      <c r="D4364" s="191" t="s">
        <v>3160</v>
      </c>
      <c r="E4364" s="191" t="s">
        <v>3186</v>
      </c>
      <c r="F4364" s="191" t="s">
        <v>8135</v>
      </c>
      <c r="G4364" s="191">
        <v>13</v>
      </c>
    </row>
    <row r="4365" spans="1:7" x14ac:dyDescent="0.25">
      <c r="A4365" s="191">
        <v>4364</v>
      </c>
      <c r="B4365" s="191" t="s">
        <v>5717</v>
      </c>
      <c r="C4365" s="191" t="s">
        <v>8133</v>
      </c>
      <c r="D4365" s="191" t="s">
        <v>3160</v>
      </c>
      <c r="E4365" s="191" t="s">
        <v>3186</v>
      </c>
      <c r="F4365" s="191" t="s">
        <v>8135</v>
      </c>
      <c r="G4365" s="191">
        <v>13</v>
      </c>
    </row>
    <row r="4366" spans="1:7" x14ac:dyDescent="0.25">
      <c r="A4366" s="191">
        <v>4365</v>
      </c>
      <c r="B4366" s="191" t="s">
        <v>5717</v>
      </c>
      <c r="C4366" s="191" t="s">
        <v>8133</v>
      </c>
      <c r="D4366" s="191" t="s">
        <v>3160</v>
      </c>
      <c r="E4366" s="191" t="s">
        <v>3186</v>
      </c>
      <c r="F4366" s="191" t="s">
        <v>8135</v>
      </c>
      <c r="G4366" s="191">
        <v>13</v>
      </c>
    </row>
    <row r="4367" spans="1:7" x14ac:dyDescent="0.25">
      <c r="A4367" s="191">
        <v>4366</v>
      </c>
      <c r="B4367" s="191" t="s">
        <v>5717</v>
      </c>
      <c r="C4367" s="191" t="s">
        <v>8133</v>
      </c>
      <c r="D4367" s="191" t="s">
        <v>3160</v>
      </c>
      <c r="E4367" s="191" t="s">
        <v>3186</v>
      </c>
      <c r="F4367" s="191" t="s">
        <v>8135</v>
      </c>
      <c r="G4367" s="191">
        <v>13</v>
      </c>
    </row>
    <row r="4368" spans="1:7" x14ac:dyDescent="0.25">
      <c r="A4368" s="191">
        <v>4367</v>
      </c>
      <c r="B4368" s="191" t="s">
        <v>5717</v>
      </c>
      <c r="C4368" s="191" t="s">
        <v>8133</v>
      </c>
      <c r="D4368" s="191" t="s">
        <v>3160</v>
      </c>
      <c r="E4368" s="191" t="s">
        <v>3186</v>
      </c>
      <c r="F4368" s="191" t="s">
        <v>8135</v>
      </c>
      <c r="G4368" s="191">
        <v>13</v>
      </c>
    </row>
    <row r="4369" spans="1:7" x14ac:dyDescent="0.25">
      <c r="A4369" s="191">
        <v>4368</v>
      </c>
      <c r="B4369" s="191" t="s">
        <v>5717</v>
      </c>
      <c r="C4369" s="191" t="s">
        <v>8133</v>
      </c>
      <c r="D4369" s="191" t="s">
        <v>3160</v>
      </c>
      <c r="E4369" s="191" t="s">
        <v>3186</v>
      </c>
      <c r="F4369" s="191" t="s">
        <v>8135</v>
      </c>
      <c r="G4369" s="191">
        <v>13</v>
      </c>
    </row>
    <row r="4370" spans="1:7" x14ac:dyDescent="0.25">
      <c r="A4370" s="191">
        <v>4369</v>
      </c>
      <c r="B4370" s="191" t="s">
        <v>3173</v>
      </c>
      <c r="C4370" s="191" t="s">
        <v>8133</v>
      </c>
      <c r="D4370" s="191" t="s">
        <v>3160</v>
      </c>
      <c r="E4370" s="191" t="s">
        <v>3185</v>
      </c>
      <c r="F4370" s="191" t="s">
        <v>8134</v>
      </c>
      <c r="G4370" s="191">
        <v>8</v>
      </c>
    </row>
    <row r="4371" spans="1:7" x14ac:dyDescent="0.25">
      <c r="A4371" s="191">
        <v>4370</v>
      </c>
      <c r="B4371" s="191" t="s">
        <v>3173</v>
      </c>
      <c r="C4371" s="191" t="s">
        <v>8133</v>
      </c>
      <c r="D4371" s="191" t="s">
        <v>3160</v>
      </c>
      <c r="E4371" s="191" t="s">
        <v>3185</v>
      </c>
      <c r="F4371" s="191" t="s">
        <v>8134</v>
      </c>
      <c r="G4371" s="191">
        <v>8</v>
      </c>
    </row>
    <row r="4372" spans="1:7" x14ac:dyDescent="0.25">
      <c r="A4372" s="191">
        <v>4371</v>
      </c>
      <c r="B4372" s="191" t="s">
        <v>5717</v>
      </c>
      <c r="C4372" s="191" t="s">
        <v>8133</v>
      </c>
      <c r="D4372" s="191" t="s">
        <v>3160</v>
      </c>
      <c r="E4372" s="191" t="s">
        <v>3186</v>
      </c>
      <c r="F4372" s="191" t="s">
        <v>8135</v>
      </c>
      <c r="G4372" s="191">
        <v>13</v>
      </c>
    </row>
    <row r="4373" spans="1:7" x14ac:dyDescent="0.25">
      <c r="A4373" s="191">
        <v>4372</v>
      </c>
      <c r="B4373" s="191" t="s">
        <v>5717</v>
      </c>
      <c r="C4373" s="191" t="s">
        <v>8133</v>
      </c>
      <c r="D4373" s="191" t="s">
        <v>3160</v>
      </c>
      <c r="E4373" s="191" t="s">
        <v>3186</v>
      </c>
      <c r="F4373" s="191" t="s">
        <v>8135</v>
      </c>
      <c r="G4373" s="191">
        <v>13</v>
      </c>
    </row>
    <row r="4374" spans="1:7" x14ac:dyDescent="0.25">
      <c r="A4374" s="191">
        <v>4373</v>
      </c>
      <c r="B4374" s="191" t="s">
        <v>3173</v>
      </c>
      <c r="C4374" s="191" t="s">
        <v>8133</v>
      </c>
      <c r="D4374" s="191" t="s">
        <v>3160</v>
      </c>
      <c r="E4374" s="191" t="s">
        <v>3185</v>
      </c>
      <c r="F4374" s="191" t="s">
        <v>8134</v>
      </c>
      <c r="G4374" s="191">
        <v>8</v>
      </c>
    </row>
    <row r="4375" spans="1:7" x14ac:dyDescent="0.25">
      <c r="A4375" s="191">
        <v>4374</v>
      </c>
      <c r="B4375" s="191" t="s">
        <v>3173</v>
      </c>
      <c r="C4375" s="191" t="s">
        <v>8133</v>
      </c>
      <c r="D4375" s="191" t="s">
        <v>3160</v>
      </c>
      <c r="E4375" s="191" t="s">
        <v>3185</v>
      </c>
      <c r="F4375" s="191" t="s">
        <v>8134</v>
      </c>
      <c r="G4375" s="191">
        <v>8</v>
      </c>
    </row>
    <row r="4376" spans="1:7" x14ac:dyDescent="0.25">
      <c r="A4376" s="191">
        <v>4375</v>
      </c>
      <c r="B4376" s="191" t="s">
        <v>3173</v>
      </c>
      <c r="C4376" s="191" t="s">
        <v>8133</v>
      </c>
      <c r="D4376" s="191" t="s">
        <v>3160</v>
      </c>
      <c r="E4376" s="191" t="s">
        <v>3185</v>
      </c>
      <c r="F4376" s="191" t="s">
        <v>8134</v>
      </c>
      <c r="G4376" s="191">
        <v>8</v>
      </c>
    </row>
    <row r="4377" spans="1:7" x14ac:dyDescent="0.25">
      <c r="A4377" s="191">
        <v>4376</v>
      </c>
      <c r="B4377" s="191" t="s">
        <v>3173</v>
      </c>
      <c r="C4377" s="191" t="s">
        <v>8133</v>
      </c>
      <c r="D4377" s="191" t="s">
        <v>3160</v>
      </c>
      <c r="E4377" s="191" t="s">
        <v>3185</v>
      </c>
      <c r="F4377" s="191" t="s">
        <v>8134</v>
      </c>
      <c r="G4377" s="191">
        <v>8</v>
      </c>
    </row>
    <row r="4378" spans="1:7" x14ac:dyDescent="0.25">
      <c r="A4378" s="191">
        <v>4377</v>
      </c>
      <c r="B4378" s="191" t="s">
        <v>3173</v>
      </c>
      <c r="C4378" s="191" t="s">
        <v>8133</v>
      </c>
      <c r="D4378" s="191" t="s">
        <v>3160</v>
      </c>
      <c r="E4378" s="191" t="s">
        <v>3185</v>
      </c>
      <c r="F4378" s="191" t="s">
        <v>8134</v>
      </c>
      <c r="G4378" s="191">
        <v>8</v>
      </c>
    </row>
    <row r="4379" spans="1:7" x14ac:dyDescent="0.25">
      <c r="A4379" s="191">
        <v>4378</v>
      </c>
      <c r="B4379" s="191" t="s">
        <v>3173</v>
      </c>
      <c r="C4379" s="191" t="s">
        <v>8133</v>
      </c>
      <c r="D4379" s="191" t="s">
        <v>3160</v>
      </c>
      <c r="E4379" s="191" t="s">
        <v>3185</v>
      </c>
      <c r="F4379" s="191" t="s">
        <v>8134</v>
      </c>
      <c r="G4379" s="191">
        <v>8</v>
      </c>
    </row>
    <row r="4380" spans="1:7" x14ac:dyDescent="0.25">
      <c r="A4380" s="191">
        <v>4379</v>
      </c>
      <c r="B4380" s="191" t="s">
        <v>3173</v>
      </c>
      <c r="C4380" s="191" t="s">
        <v>8133</v>
      </c>
      <c r="D4380" s="191" t="s">
        <v>3160</v>
      </c>
      <c r="E4380" s="191" t="s">
        <v>3185</v>
      </c>
      <c r="F4380" s="191" t="s">
        <v>8134</v>
      </c>
      <c r="G4380" s="191">
        <v>8</v>
      </c>
    </row>
    <row r="4381" spans="1:7" x14ac:dyDescent="0.25">
      <c r="A4381" s="191">
        <v>4380</v>
      </c>
      <c r="B4381" s="191" t="s">
        <v>3173</v>
      </c>
      <c r="C4381" s="191" t="s">
        <v>8133</v>
      </c>
      <c r="D4381" s="191" t="s">
        <v>3160</v>
      </c>
      <c r="E4381" s="191" t="s">
        <v>3185</v>
      </c>
      <c r="F4381" s="191" t="s">
        <v>8134</v>
      </c>
      <c r="G4381" s="191">
        <v>8</v>
      </c>
    </row>
    <row r="4382" spans="1:7" x14ac:dyDescent="0.25">
      <c r="A4382" s="191">
        <v>4381</v>
      </c>
      <c r="B4382" s="191" t="s">
        <v>3173</v>
      </c>
      <c r="C4382" s="191" t="s">
        <v>8133</v>
      </c>
      <c r="D4382" s="191" t="s">
        <v>3160</v>
      </c>
      <c r="E4382" s="191" t="s">
        <v>3185</v>
      </c>
      <c r="F4382" s="191" t="s">
        <v>8134</v>
      </c>
      <c r="G4382" s="191">
        <v>8</v>
      </c>
    </row>
    <row r="4383" spans="1:7" x14ac:dyDescent="0.25">
      <c r="A4383" s="191">
        <v>4382</v>
      </c>
      <c r="B4383" s="191" t="s">
        <v>3173</v>
      </c>
      <c r="C4383" s="191" t="s">
        <v>8133</v>
      </c>
      <c r="D4383" s="191" t="s">
        <v>3160</v>
      </c>
      <c r="E4383" s="191" t="s">
        <v>3185</v>
      </c>
      <c r="F4383" s="191" t="s">
        <v>8134</v>
      </c>
      <c r="G4383" s="191">
        <v>8</v>
      </c>
    </row>
    <row r="4384" spans="1:7" x14ac:dyDescent="0.25">
      <c r="A4384" s="191">
        <v>4383</v>
      </c>
      <c r="B4384" s="191" t="s">
        <v>3173</v>
      </c>
      <c r="C4384" s="191" t="s">
        <v>8133</v>
      </c>
      <c r="D4384" s="191" t="s">
        <v>3160</v>
      </c>
      <c r="E4384" s="191" t="s">
        <v>3185</v>
      </c>
      <c r="F4384" s="191" t="s">
        <v>8134</v>
      </c>
      <c r="G4384" s="191">
        <v>8</v>
      </c>
    </row>
    <row r="4385" spans="1:7" x14ac:dyDescent="0.25">
      <c r="A4385" s="191">
        <v>4384</v>
      </c>
      <c r="B4385" s="191" t="s">
        <v>3173</v>
      </c>
      <c r="C4385" s="191" t="s">
        <v>8133</v>
      </c>
      <c r="D4385" s="191" t="s">
        <v>3160</v>
      </c>
      <c r="E4385" s="191" t="s">
        <v>3185</v>
      </c>
      <c r="F4385" s="191" t="s">
        <v>8134</v>
      </c>
      <c r="G4385" s="191">
        <v>8</v>
      </c>
    </row>
    <row r="4386" spans="1:7" x14ac:dyDescent="0.25">
      <c r="A4386" s="191">
        <v>4385</v>
      </c>
      <c r="B4386" s="191" t="s">
        <v>3173</v>
      </c>
      <c r="C4386" s="191" t="s">
        <v>8133</v>
      </c>
      <c r="D4386" s="191" t="s">
        <v>3160</v>
      </c>
      <c r="E4386" s="191" t="s">
        <v>3185</v>
      </c>
      <c r="F4386" s="191" t="s">
        <v>8134</v>
      </c>
      <c r="G4386" s="191">
        <v>8</v>
      </c>
    </row>
    <row r="4387" spans="1:7" x14ac:dyDescent="0.25">
      <c r="A4387" s="191">
        <v>4386</v>
      </c>
      <c r="B4387" s="191" t="s">
        <v>3173</v>
      </c>
      <c r="C4387" s="191" t="s">
        <v>8133</v>
      </c>
      <c r="D4387" s="191" t="s">
        <v>3160</v>
      </c>
      <c r="E4387" s="191" t="s">
        <v>3185</v>
      </c>
      <c r="F4387" s="191" t="s">
        <v>8134</v>
      </c>
      <c r="G4387" s="191">
        <v>8</v>
      </c>
    </row>
    <row r="4388" spans="1:7" x14ac:dyDescent="0.25">
      <c r="A4388" s="191">
        <v>4387</v>
      </c>
      <c r="B4388" s="191" t="s">
        <v>3173</v>
      </c>
      <c r="C4388" s="191" t="s">
        <v>8133</v>
      </c>
      <c r="D4388" s="191" t="s">
        <v>3160</v>
      </c>
      <c r="E4388" s="191" t="s">
        <v>3185</v>
      </c>
      <c r="F4388" s="191" t="s">
        <v>8134</v>
      </c>
      <c r="G4388" s="191">
        <v>8</v>
      </c>
    </row>
    <row r="4389" spans="1:7" x14ac:dyDescent="0.25">
      <c r="A4389" s="191">
        <v>4388</v>
      </c>
      <c r="B4389" s="191" t="s">
        <v>3173</v>
      </c>
      <c r="C4389" s="191" t="s">
        <v>8133</v>
      </c>
      <c r="D4389" s="191" t="s">
        <v>3160</v>
      </c>
      <c r="E4389" s="191" t="s">
        <v>3185</v>
      </c>
      <c r="F4389" s="191" t="s">
        <v>8134</v>
      </c>
      <c r="G4389" s="191">
        <v>8</v>
      </c>
    </row>
    <row r="4390" spans="1:7" x14ac:dyDescent="0.25">
      <c r="A4390" s="191">
        <v>4389</v>
      </c>
      <c r="B4390" s="191" t="s">
        <v>3173</v>
      </c>
      <c r="C4390" s="191" t="s">
        <v>8133</v>
      </c>
      <c r="D4390" s="191" t="s">
        <v>3160</v>
      </c>
      <c r="E4390" s="191" t="s">
        <v>3185</v>
      </c>
      <c r="F4390" s="191" t="s">
        <v>8134</v>
      </c>
      <c r="G4390" s="191">
        <v>8</v>
      </c>
    </row>
    <row r="4391" spans="1:7" x14ac:dyDescent="0.25">
      <c r="A4391" s="191">
        <v>4390</v>
      </c>
      <c r="B4391" s="191" t="s">
        <v>3173</v>
      </c>
      <c r="C4391" s="191" t="s">
        <v>8133</v>
      </c>
      <c r="D4391" s="191" t="s">
        <v>3160</v>
      </c>
      <c r="E4391" s="191" t="s">
        <v>3185</v>
      </c>
      <c r="F4391" s="191" t="s">
        <v>8134</v>
      </c>
      <c r="G4391" s="191">
        <v>8</v>
      </c>
    </row>
    <row r="4392" spans="1:7" x14ac:dyDescent="0.25">
      <c r="A4392" s="191">
        <v>4391</v>
      </c>
      <c r="B4392" s="191" t="s">
        <v>3173</v>
      </c>
      <c r="C4392" s="191" t="s">
        <v>8133</v>
      </c>
      <c r="D4392" s="191" t="s">
        <v>3160</v>
      </c>
      <c r="E4392" s="191" t="s">
        <v>3185</v>
      </c>
      <c r="F4392" s="191" t="s">
        <v>8134</v>
      </c>
      <c r="G4392" s="191">
        <v>8</v>
      </c>
    </row>
    <row r="4393" spans="1:7" x14ac:dyDescent="0.25">
      <c r="A4393" s="191">
        <v>4392</v>
      </c>
      <c r="B4393" s="191" t="s">
        <v>3173</v>
      </c>
      <c r="C4393" s="191" t="s">
        <v>8133</v>
      </c>
      <c r="D4393" s="191" t="s">
        <v>3160</v>
      </c>
      <c r="E4393" s="191" t="s">
        <v>3185</v>
      </c>
      <c r="F4393" s="191" t="s">
        <v>8134</v>
      </c>
      <c r="G4393" s="191">
        <v>8</v>
      </c>
    </row>
    <row r="4394" spans="1:7" x14ac:dyDescent="0.25">
      <c r="A4394" s="191">
        <v>4393</v>
      </c>
      <c r="B4394" s="191" t="s">
        <v>3173</v>
      </c>
      <c r="C4394" s="191" t="s">
        <v>8133</v>
      </c>
      <c r="D4394" s="191" t="s">
        <v>3160</v>
      </c>
      <c r="E4394" s="191" t="s">
        <v>3185</v>
      </c>
      <c r="F4394" s="191" t="s">
        <v>8134</v>
      </c>
      <c r="G4394" s="191">
        <v>8</v>
      </c>
    </row>
    <row r="4395" spans="1:7" x14ac:dyDescent="0.25">
      <c r="A4395" s="191">
        <v>4394</v>
      </c>
      <c r="B4395" s="191" t="s">
        <v>3173</v>
      </c>
      <c r="C4395" s="191" t="s">
        <v>8133</v>
      </c>
      <c r="D4395" s="191" t="s">
        <v>3160</v>
      </c>
      <c r="E4395" s="191" t="s">
        <v>3185</v>
      </c>
      <c r="F4395" s="191" t="s">
        <v>8134</v>
      </c>
      <c r="G4395" s="191">
        <v>8</v>
      </c>
    </row>
    <row r="4396" spans="1:7" x14ac:dyDescent="0.25">
      <c r="A4396" s="191">
        <v>4395</v>
      </c>
      <c r="B4396" s="191" t="s">
        <v>3173</v>
      </c>
      <c r="C4396" s="191" t="s">
        <v>8133</v>
      </c>
      <c r="D4396" s="191" t="s">
        <v>3160</v>
      </c>
      <c r="E4396" s="191" t="s">
        <v>3185</v>
      </c>
      <c r="F4396" s="191" t="s">
        <v>8134</v>
      </c>
      <c r="G4396" s="191">
        <v>8</v>
      </c>
    </row>
    <row r="4397" spans="1:7" x14ac:dyDescent="0.25">
      <c r="A4397" s="191">
        <v>4396</v>
      </c>
      <c r="B4397" s="191" t="s">
        <v>3173</v>
      </c>
      <c r="C4397" s="191" t="s">
        <v>8133</v>
      </c>
      <c r="D4397" s="191" t="s">
        <v>3160</v>
      </c>
      <c r="E4397" s="191" t="s">
        <v>3185</v>
      </c>
      <c r="F4397" s="191" t="s">
        <v>8134</v>
      </c>
      <c r="G4397" s="191">
        <v>8</v>
      </c>
    </row>
    <row r="4398" spans="1:7" x14ac:dyDescent="0.25">
      <c r="A4398" s="191">
        <v>4397</v>
      </c>
      <c r="B4398" s="191" t="s">
        <v>3173</v>
      </c>
      <c r="C4398" s="191" t="s">
        <v>8133</v>
      </c>
      <c r="D4398" s="191" t="s">
        <v>3160</v>
      </c>
      <c r="E4398" s="191" t="s">
        <v>3185</v>
      </c>
      <c r="F4398" s="191" t="s">
        <v>8134</v>
      </c>
      <c r="G4398" s="191">
        <v>8</v>
      </c>
    </row>
    <row r="4399" spans="1:7" x14ac:dyDescent="0.25">
      <c r="A4399" s="191">
        <v>4398</v>
      </c>
      <c r="B4399" s="191" t="s">
        <v>3173</v>
      </c>
      <c r="C4399" s="191" t="s">
        <v>8133</v>
      </c>
      <c r="D4399" s="191" t="s">
        <v>3160</v>
      </c>
      <c r="E4399" s="191" t="s">
        <v>3185</v>
      </c>
      <c r="F4399" s="191" t="s">
        <v>8134</v>
      </c>
      <c r="G4399" s="191">
        <v>8</v>
      </c>
    </row>
    <row r="4400" spans="1:7" x14ac:dyDescent="0.25">
      <c r="A4400" s="191">
        <v>4399</v>
      </c>
      <c r="B4400" s="191" t="s">
        <v>3173</v>
      </c>
      <c r="C4400" s="191" t="s">
        <v>8133</v>
      </c>
      <c r="D4400" s="191" t="s">
        <v>3160</v>
      </c>
      <c r="E4400" s="191" t="s">
        <v>3185</v>
      </c>
      <c r="F4400" s="191" t="s">
        <v>8134</v>
      </c>
      <c r="G4400" s="191">
        <v>8</v>
      </c>
    </row>
    <row r="4401" spans="1:7" x14ac:dyDescent="0.25">
      <c r="A4401" s="191">
        <v>4400</v>
      </c>
      <c r="B4401" s="191" t="s">
        <v>5717</v>
      </c>
      <c r="C4401" s="191" t="s">
        <v>8133</v>
      </c>
      <c r="D4401" s="191" t="s">
        <v>3160</v>
      </c>
      <c r="E4401" s="191" t="s">
        <v>3186</v>
      </c>
      <c r="F4401" s="191" t="s">
        <v>8135</v>
      </c>
      <c r="G4401" s="191">
        <v>13</v>
      </c>
    </row>
    <row r="4402" spans="1:7" x14ac:dyDescent="0.25">
      <c r="A4402" s="191">
        <v>4401</v>
      </c>
      <c r="B4402" s="191" t="s">
        <v>8140</v>
      </c>
      <c r="C4402" s="191" t="s">
        <v>8138</v>
      </c>
      <c r="D4402" s="191" t="s">
        <v>8102</v>
      </c>
      <c r="E4402" s="191" t="s">
        <v>14</v>
      </c>
      <c r="F4402" s="191" t="s">
        <v>8141</v>
      </c>
      <c r="G4402" s="191">
        <v>25</v>
      </c>
    </row>
    <row r="4403" spans="1:7" x14ac:dyDescent="0.25">
      <c r="A4403" s="191">
        <v>4402</v>
      </c>
      <c r="B4403" s="191" t="s">
        <v>8140</v>
      </c>
      <c r="C4403" s="191" t="s">
        <v>8138</v>
      </c>
      <c r="D4403" s="191" t="s">
        <v>8102</v>
      </c>
      <c r="E4403" s="191" t="s">
        <v>14</v>
      </c>
      <c r="F4403" s="191" t="s">
        <v>8141</v>
      </c>
      <c r="G4403" s="191">
        <v>25</v>
      </c>
    </row>
    <row r="4404" spans="1:7" x14ac:dyDescent="0.25">
      <c r="A4404" s="191">
        <v>4403</v>
      </c>
      <c r="B4404" s="191" t="s">
        <v>8140</v>
      </c>
      <c r="C4404" s="191" t="s">
        <v>8138</v>
      </c>
      <c r="D4404" s="191" t="s">
        <v>8102</v>
      </c>
      <c r="E4404" s="191" t="s">
        <v>14</v>
      </c>
      <c r="F4404" s="191" t="s">
        <v>8141</v>
      </c>
      <c r="G4404" s="191">
        <v>25</v>
      </c>
    </row>
    <row r="4405" spans="1:7" x14ac:dyDescent="0.25">
      <c r="A4405" s="191">
        <v>4404</v>
      </c>
      <c r="B4405" s="191" t="s">
        <v>8140</v>
      </c>
      <c r="C4405" s="191" t="s">
        <v>8138</v>
      </c>
      <c r="D4405" s="191" t="s">
        <v>8102</v>
      </c>
      <c r="E4405" s="191" t="s">
        <v>14</v>
      </c>
      <c r="F4405" s="191" t="s">
        <v>8141</v>
      </c>
      <c r="G4405" s="191">
        <v>25</v>
      </c>
    </row>
    <row r="4406" spans="1:7" x14ac:dyDescent="0.25">
      <c r="A4406" s="191">
        <v>4405</v>
      </c>
      <c r="B4406" s="191" t="s">
        <v>8140</v>
      </c>
      <c r="C4406" s="191" t="s">
        <v>8138</v>
      </c>
      <c r="D4406" s="191" t="s">
        <v>8102</v>
      </c>
      <c r="E4406" s="191" t="s">
        <v>14</v>
      </c>
      <c r="F4406" s="191" t="s">
        <v>8141</v>
      </c>
      <c r="G4406" s="191">
        <v>25</v>
      </c>
    </row>
    <row r="4407" spans="1:7" x14ac:dyDescent="0.25">
      <c r="A4407" s="191">
        <v>4406</v>
      </c>
      <c r="B4407" s="191" t="s">
        <v>8140</v>
      </c>
      <c r="C4407" s="191" t="s">
        <v>8138</v>
      </c>
      <c r="D4407" s="191" t="s">
        <v>8102</v>
      </c>
      <c r="E4407" s="191" t="s">
        <v>14</v>
      </c>
      <c r="F4407" s="191" t="s">
        <v>8141</v>
      </c>
      <c r="G4407" s="191">
        <v>25</v>
      </c>
    </row>
    <row r="4408" spans="1:7" x14ac:dyDescent="0.25">
      <c r="A4408" s="191">
        <v>4407</v>
      </c>
      <c r="B4408" s="191" t="s">
        <v>8140</v>
      </c>
      <c r="C4408" s="191" t="s">
        <v>8138</v>
      </c>
      <c r="D4408" s="191" t="s">
        <v>8102</v>
      </c>
      <c r="E4408" s="191" t="s">
        <v>14</v>
      </c>
      <c r="F4408" s="191" t="s">
        <v>8141</v>
      </c>
      <c r="G4408" s="191">
        <v>25</v>
      </c>
    </row>
    <row r="4409" spans="1:7" x14ac:dyDescent="0.25">
      <c r="A4409" s="191">
        <v>4408</v>
      </c>
      <c r="B4409" s="191" t="s">
        <v>8140</v>
      </c>
      <c r="C4409" s="191" t="s">
        <v>8138</v>
      </c>
      <c r="D4409" s="191" t="s">
        <v>8102</v>
      </c>
      <c r="E4409" s="191" t="s">
        <v>14</v>
      </c>
      <c r="F4409" s="191" t="s">
        <v>8141</v>
      </c>
      <c r="G4409" s="191">
        <v>25</v>
      </c>
    </row>
    <row r="4410" spans="1:7" x14ac:dyDescent="0.25">
      <c r="A4410" s="191">
        <v>4409</v>
      </c>
      <c r="B4410" s="191" t="s">
        <v>8140</v>
      </c>
      <c r="C4410" s="191" t="s">
        <v>8138</v>
      </c>
      <c r="D4410" s="191" t="s">
        <v>8102</v>
      </c>
      <c r="E4410" s="191" t="s">
        <v>14</v>
      </c>
      <c r="F4410" s="191" t="s">
        <v>8141</v>
      </c>
      <c r="G4410" s="191">
        <v>25</v>
      </c>
    </row>
    <row r="4411" spans="1:7" x14ac:dyDescent="0.25">
      <c r="A4411" s="191">
        <v>4410</v>
      </c>
      <c r="B4411" s="191" t="s">
        <v>8140</v>
      </c>
      <c r="C4411" s="191" t="s">
        <v>8138</v>
      </c>
      <c r="D4411" s="191" t="s">
        <v>8102</v>
      </c>
      <c r="E4411" s="191" t="s">
        <v>14</v>
      </c>
      <c r="F4411" s="191" t="s">
        <v>8141</v>
      </c>
      <c r="G4411" s="191">
        <v>25</v>
      </c>
    </row>
    <row r="4412" spans="1:7" x14ac:dyDescent="0.25">
      <c r="A4412" s="191">
        <v>4411</v>
      </c>
      <c r="B4412" s="191" t="s">
        <v>8140</v>
      </c>
      <c r="C4412" s="191" t="s">
        <v>8138</v>
      </c>
      <c r="D4412" s="191" t="s">
        <v>8102</v>
      </c>
      <c r="E4412" s="191" t="s">
        <v>14</v>
      </c>
      <c r="F4412" s="191" t="s">
        <v>8141</v>
      </c>
      <c r="G4412" s="191">
        <v>25</v>
      </c>
    </row>
    <row r="4413" spans="1:7" x14ac:dyDescent="0.25">
      <c r="A4413" s="191">
        <v>4412</v>
      </c>
      <c r="B4413" s="191" t="s">
        <v>8140</v>
      </c>
      <c r="C4413" s="191" t="s">
        <v>8138</v>
      </c>
      <c r="D4413" s="191" t="s">
        <v>8102</v>
      </c>
      <c r="E4413" s="191" t="s">
        <v>14</v>
      </c>
      <c r="F4413" s="191" t="s">
        <v>8141</v>
      </c>
      <c r="G4413" s="191">
        <v>25</v>
      </c>
    </row>
    <row r="4414" spans="1:7" x14ac:dyDescent="0.25">
      <c r="A4414" s="191">
        <v>4413</v>
      </c>
      <c r="B4414" s="191" t="s">
        <v>8140</v>
      </c>
      <c r="C4414" s="191" t="s">
        <v>8138</v>
      </c>
      <c r="D4414" s="191" t="s">
        <v>8102</v>
      </c>
      <c r="E4414" s="191" t="s">
        <v>14</v>
      </c>
      <c r="F4414" s="191" t="s">
        <v>8141</v>
      </c>
      <c r="G4414" s="191">
        <v>25</v>
      </c>
    </row>
    <row r="4415" spans="1:7" x14ac:dyDescent="0.25">
      <c r="A4415" s="191">
        <v>4414</v>
      </c>
      <c r="B4415" s="191" t="s">
        <v>8140</v>
      </c>
      <c r="C4415" s="191" t="s">
        <v>8138</v>
      </c>
      <c r="D4415" s="191" t="s">
        <v>8102</v>
      </c>
      <c r="E4415" s="191" t="s">
        <v>14</v>
      </c>
      <c r="F4415" s="191" t="s">
        <v>8141</v>
      </c>
      <c r="G4415" s="191">
        <v>25</v>
      </c>
    </row>
    <row r="4416" spans="1:7" x14ac:dyDescent="0.25">
      <c r="A4416" s="191">
        <v>4415</v>
      </c>
      <c r="B4416" s="191" t="s">
        <v>8140</v>
      </c>
      <c r="C4416" s="191" t="s">
        <v>8138</v>
      </c>
      <c r="D4416" s="191" t="s">
        <v>8102</v>
      </c>
      <c r="E4416" s="191" t="s">
        <v>14</v>
      </c>
      <c r="F4416" s="191" t="s">
        <v>8141</v>
      </c>
      <c r="G4416" s="191">
        <v>25</v>
      </c>
    </row>
    <row r="4417" spans="1:7" x14ac:dyDescent="0.25">
      <c r="A4417" s="191">
        <v>4416</v>
      </c>
      <c r="B4417" s="191" t="s">
        <v>8140</v>
      </c>
      <c r="C4417" s="191" t="s">
        <v>8138</v>
      </c>
      <c r="D4417" s="191" t="s">
        <v>8102</v>
      </c>
      <c r="E4417" s="191" t="s">
        <v>14</v>
      </c>
      <c r="F4417" s="191" t="s">
        <v>8141</v>
      </c>
      <c r="G4417" s="191">
        <v>25</v>
      </c>
    </row>
    <row r="4418" spans="1:7" x14ac:dyDescent="0.25">
      <c r="A4418" s="191">
        <v>4417</v>
      </c>
      <c r="B4418" s="191" t="s">
        <v>8140</v>
      </c>
      <c r="C4418" s="191" t="s">
        <v>8138</v>
      </c>
      <c r="D4418" s="191" t="s">
        <v>8102</v>
      </c>
      <c r="E4418" s="191" t="s">
        <v>14</v>
      </c>
      <c r="F4418" s="191" t="s">
        <v>8141</v>
      </c>
      <c r="G4418" s="191">
        <v>25</v>
      </c>
    </row>
    <row r="4419" spans="1:7" x14ac:dyDescent="0.25">
      <c r="A4419" s="191">
        <v>4418</v>
      </c>
      <c r="B4419" s="191" t="s">
        <v>8140</v>
      </c>
      <c r="C4419" s="191" t="s">
        <v>8138</v>
      </c>
      <c r="D4419" s="191" t="s">
        <v>8102</v>
      </c>
      <c r="E4419" s="191" t="s">
        <v>14</v>
      </c>
      <c r="F4419" s="191" t="s">
        <v>8141</v>
      </c>
      <c r="G4419" s="191">
        <v>25</v>
      </c>
    </row>
    <row r="4420" spans="1:7" x14ac:dyDescent="0.25">
      <c r="A4420" s="191">
        <v>4419</v>
      </c>
      <c r="B4420" s="191" t="s">
        <v>8140</v>
      </c>
      <c r="C4420" s="191" t="s">
        <v>8138</v>
      </c>
      <c r="D4420" s="191" t="s">
        <v>8102</v>
      </c>
      <c r="E4420" s="191" t="s">
        <v>14</v>
      </c>
      <c r="F4420" s="191" t="s">
        <v>8141</v>
      </c>
      <c r="G4420" s="191">
        <v>25</v>
      </c>
    </row>
    <row r="4421" spans="1:7" x14ac:dyDescent="0.25">
      <c r="A4421" s="191">
        <v>4420</v>
      </c>
      <c r="B4421" s="191" t="s">
        <v>8140</v>
      </c>
      <c r="C4421" s="191" t="s">
        <v>8138</v>
      </c>
      <c r="D4421" s="191" t="s">
        <v>8102</v>
      </c>
      <c r="E4421" s="191" t="s">
        <v>14</v>
      </c>
      <c r="F4421" s="191" t="s">
        <v>8141</v>
      </c>
      <c r="G4421" s="191">
        <v>25</v>
      </c>
    </row>
    <row r="4422" spans="1:7" x14ac:dyDescent="0.25">
      <c r="A4422" s="191">
        <v>4421</v>
      </c>
      <c r="B4422" s="191" t="s">
        <v>8140</v>
      </c>
      <c r="C4422" s="191" t="s">
        <v>8138</v>
      </c>
      <c r="D4422" s="191" t="s">
        <v>8102</v>
      </c>
      <c r="E4422" s="191" t="s">
        <v>14</v>
      </c>
      <c r="F4422" s="191" t="s">
        <v>8141</v>
      </c>
      <c r="G4422" s="191">
        <v>25</v>
      </c>
    </row>
    <row r="4423" spans="1:7" x14ac:dyDescent="0.25">
      <c r="A4423" s="191">
        <v>4422</v>
      </c>
      <c r="B4423" s="191" t="s">
        <v>8140</v>
      </c>
      <c r="C4423" s="191" t="s">
        <v>8138</v>
      </c>
      <c r="D4423" s="191" t="s">
        <v>8102</v>
      </c>
      <c r="E4423" s="191" t="s">
        <v>14</v>
      </c>
      <c r="F4423" s="191" t="s">
        <v>8141</v>
      </c>
      <c r="G4423" s="191">
        <v>25</v>
      </c>
    </row>
    <row r="4424" spans="1:7" x14ac:dyDescent="0.25">
      <c r="A4424" s="191">
        <v>4423</v>
      </c>
      <c r="B4424" s="191" t="s">
        <v>8140</v>
      </c>
      <c r="C4424" s="191" t="s">
        <v>8138</v>
      </c>
      <c r="D4424" s="191" t="s">
        <v>8102</v>
      </c>
      <c r="E4424" s="191" t="s">
        <v>14</v>
      </c>
      <c r="F4424" s="191" t="s">
        <v>8141</v>
      </c>
      <c r="G4424" s="191">
        <v>25</v>
      </c>
    </row>
    <row r="4425" spans="1:7" x14ac:dyDescent="0.25">
      <c r="A4425" s="191">
        <v>4424</v>
      </c>
      <c r="B4425" s="191" t="s">
        <v>8140</v>
      </c>
      <c r="C4425" s="191" t="s">
        <v>8138</v>
      </c>
      <c r="D4425" s="191" t="s">
        <v>8102</v>
      </c>
      <c r="E4425" s="191" t="s">
        <v>14</v>
      </c>
      <c r="F4425" s="191" t="s">
        <v>8141</v>
      </c>
      <c r="G4425" s="191">
        <v>25</v>
      </c>
    </row>
    <row r="4426" spans="1:7" x14ac:dyDescent="0.25">
      <c r="A4426" s="191">
        <v>4425</v>
      </c>
      <c r="B4426" s="191" t="s">
        <v>8140</v>
      </c>
      <c r="C4426" s="191" t="s">
        <v>8138</v>
      </c>
      <c r="D4426" s="191" t="s">
        <v>8102</v>
      </c>
      <c r="E4426" s="191" t="s">
        <v>14</v>
      </c>
      <c r="F4426" s="191" t="s">
        <v>8141</v>
      </c>
      <c r="G4426" s="191">
        <v>25</v>
      </c>
    </row>
    <row r="4427" spans="1:7" x14ac:dyDescent="0.25">
      <c r="A4427" s="191">
        <v>4426</v>
      </c>
      <c r="B4427" s="191" t="s">
        <v>8140</v>
      </c>
      <c r="C4427" s="191" t="s">
        <v>8138</v>
      </c>
      <c r="D4427" s="191" t="s">
        <v>8102</v>
      </c>
      <c r="E4427" s="191" t="s">
        <v>14</v>
      </c>
      <c r="F4427" s="191" t="s">
        <v>8141</v>
      </c>
      <c r="G4427" s="191">
        <v>25</v>
      </c>
    </row>
    <row r="4428" spans="1:7" x14ac:dyDescent="0.25">
      <c r="A4428" s="191">
        <v>4427</v>
      </c>
      <c r="B4428" s="191" t="s">
        <v>8140</v>
      </c>
      <c r="C4428" s="191" t="s">
        <v>8138</v>
      </c>
      <c r="D4428" s="191" t="s">
        <v>8102</v>
      </c>
      <c r="E4428" s="191" t="s">
        <v>14</v>
      </c>
      <c r="F4428" s="191" t="s">
        <v>8141</v>
      </c>
      <c r="G4428" s="191">
        <v>25</v>
      </c>
    </row>
    <row r="4429" spans="1:7" x14ac:dyDescent="0.25">
      <c r="A4429" s="191">
        <v>4428</v>
      </c>
      <c r="B4429" s="191" t="s">
        <v>8140</v>
      </c>
      <c r="C4429" s="191" t="s">
        <v>8138</v>
      </c>
      <c r="D4429" s="191" t="s">
        <v>8102</v>
      </c>
      <c r="E4429" s="191" t="s">
        <v>14</v>
      </c>
      <c r="F4429" s="191" t="s">
        <v>8141</v>
      </c>
      <c r="G4429" s="191">
        <v>25</v>
      </c>
    </row>
    <row r="4430" spans="1:7" x14ac:dyDescent="0.25">
      <c r="A4430" s="191">
        <v>4429</v>
      </c>
      <c r="B4430" s="191" t="s">
        <v>8140</v>
      </c>
      <c r="C4430" s="191" t="s">
        <v>8138</v>
      </c>
      <c r="D4430" s="191" t="s">
        <v>8102</v>
      </c>
      <c r="E4430" s="191" t="s">
        <v>14</v>
      </c>
      <c r="F4430" s="191" t="s">
        <v>8141</v>
      </c>
      <c r="G4430" s="191">
        <v>25</v>
      </c>
    </row>
    <row r="4431" spans="1:7" x14ac:dyDescent="0.25">
      <c r="A4431" s="191">
        <v>4430</v>
      </c>
      <c r="B4431" s="191" t="s">
        <v>8140</v>
      </c>
      <c r="C4431" s="191" t="s">
        <v>8138</v>
      </c>
      <c r="D4431" s="191" t="s">
        <v>8102</v>
      </c>
      <c r="E4431" s="191" t="s">
        <v>14</v>
      </c>
      <c r="F4431" s="191" t="s">
        <v>8141</v>
      </c>
      <c r="G4431" s="191">
        <v>25</v>
      </c>
    </row>
    <row r="4432" spans="1:7" x14ac:dyDescent="0.25">
      <c r="A4432" s="191">
        <v>4431</v>
      </c>
      <c r="B4432" s="191" t="s">
        <v>8140</v>
      </c>
      <c r="C4432" s="191" t="s">
        <v>8138</v>
      </c>
      <c r="D4432" s="191" t="s">
        <v>8102</v>
      </c>
      <c r="E4432" s="191" t="s">
        <v>14</v>
      </c>
      <c r="F4432" s="191" t="s">
        <v>8141</v>
      </c>
      <c r="G4432" s="191">
        <v>25</v>
      </c>
    </row>
    <row r="4433" spans="1:7" x14ac:dyDescent="0.25">
      <c r="A4433" s="191">
        <v>4432</v>
      </c>
      <c r="B4433" s="191" t="s">
        <v>8140</v>
      </c>
      <c r="C4433" s="191" t="s">
        <v>8138</v>
      </c>
      <c r="D4433" s="191" t="s">
        <v>8102</v>
      </c>
      <c r="E4433" s="191" t="s">
        <v>14</v>
      </c>
      <c r="F4433" s="191" t="s">
        <v>8141</v>
      </c>
      <c r="G4433" s="191">
        <v>25</v>
      </c>
    </row>
    <row r="4434" spans="1:7" x14ac:dyDescent="0.25">
      <c r="A4434" s="191">
        <v>4433</v>
      </c>
      <c r="B4434" s="191" t="s">
        <v>8140</v>
      </c>
      <c r="C4434" s="191" t="s">
        <v>8138</v>
      </c>
      <c r="D4434" s="191" t="s">
        <v>8102</v>
      </c>
      <c r="E4434" s="191" t="s">
        <v>14</v>
      </c>
      <c r="F4434" s="191" t="s">
        <v>8141</v>
      </c>
      <c r="G4434" s="191">
        <v>25</v>
      </c>
    </row>
    <row r="4435" spans="1:7" x14ac:dyDescent="0.25">
      <c r="A4435" s="191">
        <v>4434</v>
      </c>
      <c r="B4435" s="191" t="s">
        <v>8140</v>
      </c>
      <c r="C4435" s="191" t="s">
        <v>8138</v>
      </c>
      <c r="D4435" s="191" t="s">
        <v>8102</v>
      </c>
      <c r="E4435" s="191" t="s">
        <v>14</v>
      </c>
      <c r="F4435" s="191" t="s">
        <v>8141</v>
      </c>
      <c r="G4435" s="191">
        <v>25</v>
      </c>
    </row>
    <row r="4436" spans="1:7" x14ac:dyDescent="0.25">
      <c r="A4436" s="191">
        <v>4435</v>
      </c>
      <c r="B4436" s="191" t="s">
        <v>8140</v>
      </c>
      <c r="C4436" s="191" t="s">
        <v>8138</v>
      </c>
      <c r="D4436" s="191" t="s">
        <v>8102</v>
      </c>
      <c r="E4436" s="191" t="s">
        <v>14</v>
      </c>
      <c r="F4436" s="191" t="s">
        <v>8141</v>
      </c>
      <c r="G4436" s="191">
        <v>25</v>
      </c>
    </row>
    <row r="4437" spans="1:7" x14ac:dyDescent="0.25">
      <c r="A4437" s="191">
        <v>4436</v>
      </c>
      <c r="B4437" s="191" t="s">
        <v>8140</v>
      </c>
      <c r="C4437" s="191" t="s">
        <v>8138</v>
      </c>
      <c r="D4437" s="191" t="s">
        <v>8102</v>
      </c>
      <c r="E4437" s="191" t="s">
        <v>14</v>
      </c>
      <c r="F4437" s="191" t="s">
        <v>8141</v>
      </c>
      <c r="G4437" s="191">
        <v>25</v>
      </c>
    </row>
    <row r="4438" spans="1:7" x14ac:dyDescent="0.25">
      <c r="A4438" s="191">
        <v>4437</v>
      </c>
      <c r="B4438" s="191" t="s">
        <v>8140</v>
      </c>
      <c r="C4438" s="191" t="s">
        <v>8138</v>
      </c>
      <c r="D4438" s="191" t="s">
        <v>8102</v>
      </c>
      <c r="E4438" s="191" t="s">
        <v>14</v>
      </c>
      <c r="F4438" s="191" t="s">
        <v>8141</v>
      </c>
      <c r="G4438" s="191">
        <v>25</v>
      </c>
    </row>
    <row r="4439" spans="1:7" x14ac:dyDescent="0.25">
      <c r="A4439" s="191">
        <v>4438</v>
      </c>
      <c r="B4439" s="191" t="s">
        <v>8140</v>
      </c>
      <c r="C4439" s="191" t="s">
        <v>8138</v>
      </c>
      <c r="D4439" s="191" t="s">
        <v>8102</v>
      </c>
      <c r="E4439" s="191" t="s">
        <v>14</v>
      </c>
      <c r="F4439" s="191" t="s">
        <v>8141</v>
      </c>
      <c r="G4439" s="191">
        <v>25</v>
      </c>
    </row>
    <row r="4440" spans="1:7" x14ac:dyDescent="0.25">
      <c r="A4440" s="191">
        <v>4439</v>
      </c>
      <c r="B4440" s="191" t="s">
        <v>8140</v>
      </c>
      <c r="C4440" s="191" t="s">
        <v>8138</v>
      </c>
      <c r="D4440" s="191" t="s">
        <v>8102</v>
      </c>
      <c r="E4440" s="191" t="s">
        <v>14</v>
      </c>
      <c r="F4440" s="191" t="s">
        <v>8141</v>
      </c>
      <c r="G4440" s="191">
        <v>25</v>
      </c>
    </row>
    <row r="4441" spans="1:7" x14ac:dyDescent="0.25">
      <c r="A4441" s="191">
        <v>4440</v>
      </c>
      <c r="B4441" s="191" t="s">
        <v>8140</v>
      </c>
      <c r="C4441" s="191" t="s">
        <v>8138</v>
      </c>
      <c r="D4441" s="191" t="s">
        <v>8102</v>
      </c>
      <c r="E4441" s="191" t="s">
        <v>14</v>
      </c>
      <c r="F4441" s="191" t="s">
        <v>8141</v>
      </c>
      <c r="G4441" s="191">
        <v>25</v>
      </c>
    </row>
    <row r="4442" spans="1:7" x14ac:dyDescent="0.25">
      <c r="A4442" s="191">
        <v>4441</v>
      </c>
      <c r="B4442" s="191" t="s">
        <v>8140</v>
      </c>
      <c r="C4442" s="191" t="s">
        <v>8138</v>
      </c>
      <c r="D4442" s="191" t="s">
        <v>8102</v>
      </c>
      <c r="E4442" s="191" t="s">
        <v>14</v>
      </c>
      <c r="F4442" s="191" t="s">
        <v>8141</v>
      </c>
      <c r="G4442" s="191">
        <v>25</v>
      </c>
    </row>
    <row r="4443" spans="1:7" x14ac:dyDescent="0.25">
      <c r="A4443" s="191">
        <v>4442</v>
      </c>
      <c r="B4443" s="191" t="s">
        <v>8140</v>
      </c>
      <c r="C4443" s="191" t="s">
        <v>8138</v>
      </c>
      <c r="D4443" s="191" t="s">
        <v>8102</v>
      </c>
      <c r="E4443" s="191" t="s">
        <v>14</v>
      </c>
      <c r="F4443" s="191" t="s">
        <v>8141</v>
      </c>
      <c r="G4443" s="191">
        <v>25</v>
      </c>
    </row>
    <row r="4444" spans="1:7" x14ac:dyDescent="0.25">
      <c r="A4444" s="191">
        <v>4443</v>
      </c>
      <c r="B4444" s="191" t="s">
        <v>8140</v>
      </c>
      <c r="C4444" s="191" t="s">
        <v>8138</v>
      </c>
      <c r="D4444" s="191" t="s">
        <v>8102</v>
      </c>
      <c r="E4444" s="191" t="s">
        <v>14</v>
      </c>
      <c r="F4444" s="191" t="s">
        <v>8141</v>
      </c>
      <c r="G4444" s="191">
        <v>25</v>
      </c>
    </row>
    <row r="4445" spans="1:7" x14ac:dyDescent="0.25">
      <c r="A4445" s="191">
        <v>4444</v>
      </c>
      <c r="B4445" s="191" t="s">
        <v>8140</v>
      </c>
      <c r="C4445" s="191" t="s">
        <v>8138</v>
      </c>
      <c r="D4445" s="191" t="s">
        <v>8102</v>
      </c>
      <c r="E4445" s="191" t="s">
        <v>14</v>
      </c>
      <c r="F4445" s="191" t="s">
        <v>8141</v>
      </c>
      <c r="G4445" s="191">
        <v>25</v>
      </c>
    </row>
    <row r="4446" spans="1:7" x14ac:dyDescent="0.25">
      <c r="A4446" s="191">
        <v>4445</v>
      </c>
      <c r="B4446" s="191" t="s">
        <v>8140</v>
      </c>
      <c r="C4446" s="191" t="s">
        <v>8138</v>
      </c>
      <c r="D4446" s="191" t="s">
        <v>8102</v>
      </c>
      <c r="E4446" s="191" t="s">
        <v>14</v>
      </c>
      <c r="F4446" s="191" t="s">
        <v>8141</v>
      </c>
      <c r="G4446" s="191">
        <v>25</v>
      </c>
    </row>
    <row r="4447" spans="1:7" x14ac:dyDescent="0.25">
      <c r="A4447" s="191">
        <v>4446</v>
      </c>
      <c r="B4447" s="191" t="s">
        <v>8140</v>
      </c>
      <c r="C4447" s="191" t="s">
        <v>8138</v>
      </c>
      <c r="D4447" s="191" t="s">
        <v>8102</v>
      </c>
      <c r="E4447" s="191" t="s">
        <v>14</v>
      </c>
      <c r="F4447" s="191" t="s">
        <v>8141</v>
      </c>
      <c r="G4447" s="191">
        <v>25</v>
      </c>
    </row>
    <row r="4448" spans="1:7" x14ac:dyDescent="0.25">
      <c r="A4448" s="191">
        <v>4447</v>
      </c>
      <c r="B4448" s="191" t="s">
        <v>8140</v>
      </c>
      <c r="C4448" s="191" t="s">
        <v>8138</v>
      </c>
      <c r="D4448" s="191" t="s">
        <v>8102</v>
      </c>
      <c r="E4448" s="191" t="s">
        <v>14</v>
      </c>
      <c r="F4448" s="191" t="s">
        <v>8141</v>
      </c>
      <c r="G4448" s="191">
        <v>25</v>
      </c>
    </row>
    <row r="4449" spans="1:7" x14ac:dyDescent="0.25">
      <c r="A4449" s="191">
        <v>4448</v>
      </c>
      <c r="B4449" s="191" t="s">
        <v>8140</v>
      </c>
      <c r="C4449" s="191" t="s">
        <v>8138</v>
      </c>
      <c r="D4449" s="191" t="s">
        <v>8102</v>
      </c>
      <c r="E4449" s="191" t="s">
        <v>14</v>
      </c>
      <c r="F4449" s="191" t="s">
        <v>8141</v>
      </c>
      <c r="G4449" s="191">
        <v>25</v>
      </c>
    </row>
    <row r="4450" spans="1:7" x14ac:dyDescent="0.25">
      <c r="A4450" s="191">
        <v>4449</v>
      </c>
      <c r="B4450" s="191" t="s">
        <v>8140</v>
      </c>
      <c r="C4450" s="191" t="s">
        <v>8138</v>
      </c>
      <c r="D4450" s="191" t="s">
        <v>8102</v>
      </c>
      <c r="E4450" s="191" t="s">
        <v>14</v>
      </c>
      <c r="F4450" s="191" t="s">
        <v>8141</v>
      </c>
      <c r="G4450" s="191">
        <v>25</v>
      </c>
    </row>
    <row r="4451" spans="1:7" x14ac:dyDescent="0.25">
      <c r="A4451" s="191">
        <v>4450</v>
      </c>
      <c r="B4451" s="191" t="s">
        <v>8140</v>
      </c>
      <c r="C4451" s="191" t="s">
        <v>8138</v>
      </c>
      <c r="D4451" s="191" t="s">
        <v>8102</v>
      </c>
      <c r="E4451" s="191" t="s">
        <v>14</v>
      </c>
      <c r="F4451" s="191" t="s">
        <v>8141</v>
      </c>
      <c r="G4451" s="191">
        <v>25</v>
      </c>
    </row>
    <row r="4452" spans="1:7" x14ac:dyDescent="0.25">
      <c r="A4452" s="191">
        <v>4451</v>
      </c>
      <c r="B4452" s="191" t="s">
        <v>8140</v>
      </c>
      <c r="C4452" s="191" t="s">
        <v>8138</v>
      </c>
      <c r="D4452" s="191" t="s">
        <v>8102</v>
      </c>
      <c r="E4452" s="191" t="s">
        <v>14</v>
      </c>
      <c r="F4452" s="191" t="s">
        <v>8141</v>
      </c>
      <c r="G4452" s="191">
        <v>25</v>
      </c>
    </row>
    <row r="4453" spans="1:7" x14ac:dyDescent="0.25">
      <c r="A4453" s="191">
        <v>4452</v>
      </c>
      <c r="B4453" s="191" t="s">
        <v>8140</v>
      </c>
      <c r="C4453" s="191" t="s">
        <v>8138</v>
      </c>
      <c r="D4453" s="191" t="s">
        <v>8102</v>
      </c>
      <c r="E4453" s="191" t="s">
        <v>14</v>
      </c>
      <c r="F4453" s="191" t="s">
        <v>8141</v>
      </c>
      <c r="G4453" s="191">
        <v>25</v>
      </c>
    </row>
    <row r="4454" spans="1:7" x14ac:dyDescent="0.25">
      <c r="A4454" s="191">
        <v>4453</v>
      </c>
      <c r="B4454" s="191" t="s">
        <v>8140</v>
      </c>
      <c r="C4454" s="191" t="s">
        <v>8138</v>
      </c>
      <c r="D4454" s="191" t="s">
        <v>8102</v>
      </c>
      <c r="E4454" s="191" t="s">
        <v>14</v>
      </c>
      <c r="F4454" s="191" t="s">
        <v>8141</v>
      </c>
      <c r="G4454" s="191">
        <v>25</v>
      </c>
    </row>
    <row r="4455" spans="1:7" x14ac:dyDescent="0.25">
      <c r="A4455" s="191">
        <v>4454</v>
      </c>
      <c r="B4455" s="191" t="s">
        <v>8140</v>
      </c>
      <c r="C4455" s="191" t="s">
        <v>8138</v>
      </c>
      <c r="D4455" s="191" t="s">
        <v>8102</v>
      </c>
      <c r="E4455" s="191" t="s">
        <v>14</v>
      </c>
      <c r="F4455" s="191" t="s">
        <v>8141</v>
      </c>
      <c r="G4455" s="191">
        <v>25</v>
      </c>
    </row>
    <row r="4456" spans="1:7" x14ac:dyDescent="0.25">
      <c r="A4456" s="191">
        <v>4455</v>
      </c>
      <c r="B4456" s="191" t="s">
        <v>8140</v>
      </c>
      <c r="C4456" s="191" t="s">
        <v>8138</v>
      </c>
      <c r="D4456" s="191" t="s">
        <v>8102</v>
      </c>
      <c r="E4456" s="191" t="s">
        <v>14</v>
      </c>
      <c r="F4456" s="191" t="s">
        <v>8141</v>
      </c>
      <c r="G4456" s="191">
        <v>25</v>
      </c>
    </row>
    <row r="4457" spans="1:7" x14ac:dyDescent="0.25">
      <c r="A4457" s="191">
        <v>4456</v>
      </c>
      <c r="B4457" s="191" t="s">
        <v>8140</v>
      </c>
      <c r="C4457" s="191" t="s">
        <v>8138</v>
      </c>
      <c r="D4457" s="191" t="s">
        <v>8102</v>
      </c>
      <c r="E4457" s="191" t="s">
        <v>14</v>
      </c>
      <c r="F4457" s="191" t="s">
        <v>8141</v>
      </c>
      <c r="G4457" s="191">
        <v>25</v>
      </c>
    </row>
    <row r="4458" spans="1:7" x14ac:dyDescent="0.25">
      <c r="A4458" s="191">
        <v>4457</v>
      </c>
      <c r="B4458" s="191" t="s">
        <v>8140</v>
      </c>
      <c r="C4458" s="191" t="s">
        <v>8138</v>
      </c>
      <c r="D4458" s="191" t="s">
        <v>8102</v>
      </c>
      <c r="E4458" s="191" t="s">
        <v>14</v>
      </c>
      <c r="F4458" s="191" t="s">
        <v>8141</v>
      </c>
      <c r="G4458" s="191">
        <v>25</v>
      </c>
    </row>
    <row r="4459" spans="1:7" x14ac:dyDescent="0.25">
      <c r="A4459" s="191">
        <v>4458</v>
      </c>
      <c r="B4459" s="191" t="s">
        <v>8140</v>
      </c>
      <c r="C4459" s="191" t="s">
        <v>8138</v>
      </c>
      <c r="D4459" s="191" t="s">
        <v>8102</v>
      </c>
      <c r="E4459" s="191" t="s">
        <v>14</v>
      </c>
      <c r="F4459" s="191" t="s">
        <v>8141</v>
      </c>
      <c r="G4459" s="191">
        <v>25</v>
      </c>
    </row>
    <row r="4460" spans="1:7" x14ac:dyDescent="0.25">
      <c r="A4460" s="191">
        <v>4459</v>
      </c>
      <c r="B4460" s="191" t="s">
        <v>8140</v>
      </c>
      <c r="C4460" s="191" t="s">
        <v>8138</v>
      </c>
      <c r="D4460" s="191" t="s">
        <v>8102</v>
      </c>
      <c r="E4460" s="191" t="s">
        <v>14</v>
      </c>
      <c r="F4460" s="191" t="s">
        <v>8141</v>
      </c>
      <c r="G4460" s="191">
        <v>25</v>
      </c>
    </row>
    <row r="4461" spans="1:7" x14ac:dyDescent="0.25">
      <c r="A4461" s="191">
        <v>4460</v>
      </c>
      <c r="B4461" s="191" t="s">
        <v>8140</v>
      </c>
      <c r="C4461" s="191" t="s">
        <v>8138</v>
      </c>
      <c r="D4461" s="191" t="s">
        <v>8102</v>
      </c>
      <c r="E4461" s="191" t="s">
        <v>14</v>
      </c>
      <c r="F4461" s="191" t="s">
        <v>8141</v>
      </c>
      <c r="G4461" s="191">
        <v>25</v>
      </c>
    </row>
    <row r="4462" spans="1:7" x14ac:dyDescent="0.25">
      <c r="A4462" s="191">
        <v>4461</v>
      </c>
      <c r="B4462" s="191" t="s">
        <v>8140</v>
      </c>
      <c r="C4462" s="191" t="s">
        <v>8138</v>
      </c>
      <c r="D4462" s="191" t="s">
        <v>8102</v>
      </c>
      <c r="E4462" s="191" t="s">
        <v>14</v>
      </c>
      <c r="F4462" s="191" t="s">
        <v>8141</v>
      </c>
      <c r="G4462" s="191">
        <v>25</v>
      </c>
    </row>
    <row r="4463" spans="1:7" x14ac:dyDescent="0.25">
      <c r="A4463" s="191">
        <v>4462</v>
      </c>
      <c r="B4463" s="191" t="s">
        <v>8140</v>
      </c>
      <c r="C4463" s="191" t="s">
        <v>8138</v>
      </c>
      <c r="D4463" s="191" t="s">
        <v>8102</v>
      </c>
      <c r="E4463" s="191" t="s">
        <v>14</v>
      </c>
      <c r="F4463" s="191" t="s">
        <v>8141</v>
      </c>
      <c r="G4463" s="191">
        <v>25</v>
      </c>
    </row>
    <row r="4464" spans="1:7" x14ac:dyDescent="0.25">
      <c r="A4464" s="191">
        <v>4463</v>
      </c>
      <c r="B4464" s="191" t="s">
        <v>8140</v>
      </c>
      <c r="C4464" s="191" t="s">
        <v>8138</v>
      </c>
      <c r="D4464" s="191" t="s">
        <v>8102</v>
      </c>
      <c r="E4464" s="191" t="s">
        <v>14</v>
      </c>
      <c r="F4464" s="191" t="s">
        <v>8141</v>
      </c>
      <c r="G4464" s="191">
        <v>25</v>
      </c>
    </row>
    <row r="4465" spans="1:7" x14ac:dyDescent="0.25">
      <c r="A4465" s="191">
        <v>4464</v>
      </c>
      <c r="B4465" s="191" t="s">
        <v>8140</v>
      </c>
      <c r="C4465" s="191" t="s">
        <v>8138</v>
      </c>
      <c r="D4465" s="191" t="s">
        <v>8102</v>
      </c>
      <c r="E4465" s="191" t="s">
        <v>14</v>
      </c>
      <c r="F4465" s="191" t="s">
        <v>8141</v>
      </c>
      <c r="G4465" s="191">
        <v>25</v>
      </c>
    </row>
    <row r="4466" spans="1:7" x14ac:dyDescent="0.25">
      <c r="A4466" s="191">
        <v>4465</v>
      </c>
      <c r="B4466" s="191" t="s">
        <v>8140</v>
      </c>
      <c r="C4466" s="191" t="s">
        <v>8138</v>
      </c>
      <c r="D4466" s="191" t="s">
        <v>8102</v>
      </c>
      <c r="E4466" s="191" t="s">
        <v>14</v>
      </c>
      <c r="F4466" s="191" t="s">
        <v>8141</v>
      </c>
      <c r="G4466" s="191">
        <v>25</v>
      </c>
    </row>
    <row r="4467" spans="1:7" x14ac:dyDescent="0.25">
      <c r="A4467" s="191">
        <v>4466</v>
      </c>
      <c r="B4467" s="191" t="s">
        <v>8140</v>
      </c>
      <c r="C4467" s="191" t="s">
        <v>8138</v>
      </c>
      <c r="D4467" s="191" t="s">
        <v>8102</v>
      </c>
      <c r="E4467" s="191" t="s">
        <v>14</v>
      </c>
      <c r="F4467" s="191" t="s">
        <v>8141</v>
      </c>
      <c r="G4467" s="191">
        <v>25</v>
      </c>
    </row>
    <row r="4468" spans="1:7" x14ac:dyDescent="0.25">
      <c r="A4468" s="191">
        <v>4467</v>
      </c>
      <c r="B4468" s="191" t="s">
        <v>8140</v>
      </c>
      <c r="C4468" s="191" t="s">
        <v>8138</v>
      </c>
      <c r="D4468" s="191" t="s">
        <v>8102</v>
      </c>
      <c r="E4468" s="191" t="s">
        <v>14</v>
      </c>
      <c r="F4468" s="191" t="s">
        <v>8141</v>
      </c>
      <c r="G4468" s="191">
        <v>25</v>
      </c>
    </row>
    <row r="4469" spans="1:7" x14ac:dyDescent="0.25">
      <c r="A4469" s="191">
        <v>4468</v>
      </c>
      <c r="B4469" s="191" t="s">
        <v>8140</v>
      </c>
      <c r="C4469" s="191" t="s">
        <v>8138</v>
      </c>
      <c r="D4469" s="191" t="s">
        <v>8102</v>
      </c>
      <c r="E4469" s="191" t="s">
        <v>14</v>
      </c>
      <c r="F4469" s="191" t="s">
        <v>8141</v>
      </c>
      <c r="G4469" s="191">
        <v>25</v>
      </c>
    </row>
    <row r="4470" spans="1:7" x14ac:dyDescent="0.25">
      <c r="A4470" s="191">
        <v>4469</v>
      </c>
      <c r="B4470" s="191" t="s">
        <v>5847</v>
      </c>
      <c r="C4470" s="191" t="s">
        <v>8133</v>
      </c>
      <c r="D4470" s="191" t="s">
        <v>8102</v>
      </c>
      <c r="E4470" s="191" t="s">
        <v>3186</v>
      </c>
      <c r="F4470" s="191" t="s">
        <v>8136</v>
      </c>
      <c r="G4470" s="191">
        <v>12</v>
      </c>
    </row>
    <row r="4471" spans="1:7" x14ac:dyDescent="0.25">
      <c r="A4471" s="191">
        <v>4470</v>
      </c>
      <c r="B4471" s="191" t="s">
        <v>5847</v>
      </c>
      <c r="C4471" s="191" t="s">
        <v>8133</v>
      </c>
      <c r="D4471" s="191" t="s">
        <v>8102</v>
      </c>
      <c r="E4471" s="191" t="s">
        <v>3186</v>
      </c>
      <c r="F4471" s="191" t="s">
        <v>8136</v>
      </c>
      <c r="G4471" s="191">
        <v>12</v>
      </c>
    </row>
    <row r="4472" spans="1:7" x14ac:dyDescent="0.25">
      <c r="A4472" s="191">
        <v>4471</v>
      </c>
      <c r="B4472" s="191" t="s">
        <v>5847</v>
      </c>
      <c r="C4472" s="191" t="s">
        <v>8133</v>
      </c>
      <c r="D4472" s="191" t="s">
        <v>8102</v>
      </c>
      <c r="E4472" s="191" t="s">
        <v>3186</v>
      </c>
      <c r="F4472" s="191" t="s">
        <v>8136</v>
      </c>
      <c r="G4472" s="191">
        <v>12</v>
      </c>
    </row>
    <row r="4473" spans="1:7" x14ac:dyDescent="0.25">
      <c r="A4473" s="191">
        <v>4472</v>
      </c>
      <c r="B4473" s="191" t="s">
        <v>5847</v>
      </c>
      <c r="C4473" s="191" t="s">
        <v>8133</v>
      </c>
      <c r="D4473" s="191" t="s">
        <v>8102</v>
      </c>
      <c r="E4473" s="191" t="s">
        <v>3186</v>
      </c>
      <c r="F4473" s="191" t="s">
        <v>8136</v>
      </c>
      <c r="G4473" s="191">
        <v>12</v>
      </c>
    </row>
    <row r="4474" spans="1:7" x14ac:dyDescent="0.25">
      <c r="A4474" s="191">
        <v>4473</v>
      </c>
      <c r="B4474" s="191" t="s">
        <v>5847</v>
      </c>
      <c r="C4474" s="191" t="s">
        <v>8133</v>
      </c>
      <c r="D4474" s="191" t="s">
        <v>8102</v>
      </c>
      <c r="E4474" s="191" t="s">
        <v>3186</v>
      </c>
      <c r="F4474" s="191" t="s">
        <v>8136</v>
      </c>
      <c r="G4474" s="191">
        <v>12</v>
      </c>
    </row>
    <row r="4475" spans="1:7" x14ac:dyDescent="0.25">
      <c r="A4475" s="191">
        <v>4474</v>
      </c>
      <c r="B4475" s="191" t="s">
        <v>5847</v>
      </c>
      <c r="C4475" s="191" t="s">
        <v>8133</v>
      </c>
      <c r="D4475" s="191" t="s">
        <v>8102</v>
      </c>
      <c r="E4475" s="191" t="s">
        <v>3186</v>
      </c>
      <c r="F4475" s="191" t="s">
        <v>8136</v>
      </c>
      <c r="G4475" s="191">
        <v>12</v>
      </c>
    </row>
    <row r="4476" spans="1:7" x14ac:dyDescent="0.25">
      <c r="A4476" s="191">
        <v>4475</v>
      </c>
      <c r="B4476" s="191" t="s">
        <v>5847</v>
      </c>
      <c r="C4476" s="191" t="s">
        <v>8133</v>
      </c>
      <c r="D4476" s="191" t="s">
        <v>8102</v>
      </c>
      <c r="E4476" s="191" t="s">
        <v>3186</v>
      </c>
      <c r="F4476" s="191" t="s">
        <v>8136</v>
      </c>
      <c r="G4476" s="191">
        <v>12</v>
      </c>
    </row>
    <row r="4477" spans="1:7" x14ac:dyDescent="0.25">
      <c r="A4477" s="191">
        <v>4476</v>
      </c>
      <c r="B4477" s="191" t="s">
        <v>5847</v>
      </c>
      <c r="C4477" s="191" t="s">
        <v>8133</v>
      </c>
      <c r="D4477" s="191" t="s">
        <v>8102</v>
      </c>
      <c r="E4477" s="191" t="s">
        <v>3186</v>
      </c>
      <c r="F4477" s="191" t="s">
        <v>8136</v>
      </c>
      <c r="G4477" s="191">
        <v>12</v>
      </c>
    </row>
    <row r="4478" spans="1:7" x14ac:dyDescent="0.25">
      <c r="A4478" s="191">
        <v>4477</v>
      </c>
      <c r="B4478" s="191" t="s">
        <v>5847</v>
      </c>
      <c r="C4478" s="191" t="s">
        <v>8133</v>
      </c>
      <c r="D4478" s="191" t="s">
        <v>8102</v>
      </c>
      <c r="E4478" s="191" t="s">
        <v>3186</v>
      </c>
      <c r="F4478" s="191" t="s">
        <v>8136</v>
      </c>
      <c r="G4478" s="191">
        <v>12</v>
      </c>
    </row>
    <row r="4479" spans="1:7" x14ac:dyDescent="0.25">
      <c r="A4479" s="191">
        <v>4478</v>
      </c>
      <c r="B4479" s="191" t="s">
        <v>5847</v>
      </c>
      <c r="C4479" s="191" t="s">
        <v>8133</v>
      </c>
      <c r="D4479" s="191" t="s">
        <v>8102</v>
      </c>
      <c r="E4479" s="191" t="s">
        <v>3186</v>
      </c>
      <c r="F4479" s="191" t="s">
        <v>8136</v>
      </c>
      <c r="G4479" s="191">
        <v>12</v>
      </c>
    </row>
    <row r="4480" spans="1:7" x14ac:dyDescent="0.25">
      <c r="A4480" s="191">
        <v>4479</v>
      </c>
      <c r="B4480" s="191" t="s">
        <v>5847</v>
      </c>
      <c r="C4480" s="191" t="s">
        <v>8133</v>
      </c>
      <c r="D4480" s="191" t="s">
        <v>8102</v>
      </c>
      <c r="E4480" s="191" t="s">
        <v>3186</v>
      </c>
      <c r="F4480" s="191" t="s">
        <v>8136</v>
      </c>
      <c r="G4480" s="191">
        <v>12</v>
      </c>
    </row>
    <row r="4481" spans="1:7" x14ac:dyDescent="0.25">
      <c r="A4481" s="191">
        <v>4480</v>
      </c>
      <c r="B4481" s="191" t="s">
        <v>5847</v>
      </c>
      <c r="C4481" s="191" t="s">
        <v>8133</v>
      </c>
      <c r="D4481" s="191" t="s">
        <v>8102</v>
      </c>
      <c r="E4481" s="191" t="s">
        <v>3186</v>
      </c>
      <c r="F4481" s="191" t="s">
        <v>8136</v>
      </c>
      <c r="G4481" s="191">
        <v>12</v>
      </c>
    </row>
    <row r="4482" spans="1:7" x14ac:dyDescent="0.25">
      <c r="A4482" s="191">
        <v>4481</v>
      </c>
      <c r="B4482" s="191" t="s">
        <v>5847</v>
      </c>
      <c r="C4482" s="191" t="s">
        <v>8133</v>
      </c>
      <c r="D4482" s="191" t="s">
        <v>8102</v>
      </c>
      <c r="E4482" s="191" t="s">
        <v>3186</v>
      </c>
      <c r="F4482" s="191" t="s">
        <v>8136</v>
      </c>
      <c r="G4482" s="191">
        <v>12</v>
      </c>
    </row>
    <row r="4483" spans="1:7" x14ac:dyDescent="0.25">
      <c r="A4483" s="191">
        <v>4482</v>
      </c>
      <c r="B4483" s="191" t="s">
        <v>5847</v>
      </c>
      <c r="C4483" s="191" t="s">
        <v>8133</v>
      </c>
      <c r="D4483" s="191" t="s">
        <v>8102</v>
      </c>
      <c r="E4483" s="191" t="s">
        <v>3186</v>
      </c>
      <c r="F4483" s="191" t="s">
        <v>8136</v>
      </c>
      <c r="G4483" s="191">
        <v>12</v>
      </c>
    </row>
    <row r="4484" spans="1:7" x14ac:dyDescent="0.25">
      <c r="A4484" s="191">
        <v>4483</v>
      </c>
      <c r="B4484" s="191" t="s">
        <v>5847</v>
      </c>
      <c r="C4484" s="191" t="s">
        <v>8133</v>
      </c>
      <c r="D4484" s="191" t="s">
        <v>8102</v>
      </c>
      <c r="E4484" s="191" t="s">
        <v>3186</v>
      </c>
      <c r="F4484" s="191" t="s">
        <v>8136</v>
      </c>
      <c r="G4484" s="191">
        <v>12</v>
      </c>
    </row>
    <row r="4485" spans="1:7" x14ac:dyDescent="0.25">
      <c r="A4485" s="191">
        <v>4484</v>
      </c>
      <c r="B4485" s="191" t="s">
        <v>5847</v>
      </c>
      <c r="C4485" s="191" t="s">
        <v>8133</v>
      </c>
      <c r="D4485" s="191" t="s">
        <v>8102</v>
      </c>
      <c r="E4485" s="191" t="s">
        <v>3186</v>
      </c>
      <c r="F4485" s="191" t="s">
        <v>8136</v>
      </c>
      <c r="G4485" s="191">
        <v>12</v>
      </c>
    </row>
    <row r="4486" spans="1:7" x14ac:dyDescent="0.25">
      <c r="A4486" s="191">
        <v>4485</v>
      </c>
      <c r="B4486" s="191" t="s">
        <v>5847</v>
      </c>
      <c r="C4486" s="191" t="s">
        <v>8133</v>
      </c>
      <c r="D4486" s="191" t="s">
        <v>8102</v>
      </c>
      <c r="E4486" s="191" t="s">
        <v>3186</v>
      </c>
      <c r="F4486" s="191" t="s">
        <v>8136</v>
      </c>
      <c r="G4486" s="191">
        <v>12</v>
      </c>
    </row>
    <row r="4487" spans="1:7" x14ac:dyDescent="0.25">
      <c r="A4487" s="191">
        <v>4486</v>
      </c>
      <c r="B4487" s="191" t="s">
        <v>5847</v>
      </c>
      <c r="C4487" s="191" t="s">
        <v>8133</v>
      </c>
      <c r="D4487" s="191" t="s">
        <v>8102</v>
      </c>
      <c r="E4487" s="191" t="s">
        <v>3186</v>
      </c>
      <c r="F4487" s="191" t="s">
        <v>8136</v>
      </c>
      <c r="G4487" s="191">
        <v>12</v>
      </c>
    </row>
    <row r="4488" spans="1:7" x14ac:dyDescent="0.25">
      <c r="A4488" s="191">
        <v>4487</v>
      </c>
      <c r="B4488" s="191" t="s">
        <v>5847</v>
      </c>
      <c r="C4488" s="191" t="s">
        <v>8133</v>
      </c>
      <c r="D4488" s="191" t="s">
        <v>8102</v>
      </c>
      <c r="E4488" s="191" t="s">
        <v>3186</v>
      </c>
      <c r="F4488" s="191" t="s">
        <v>8136</v>
      </c>
      <c r="G4488" s="191">
        <v>12</v>
      </c>
    </row>
    <row r="4489" spans="1:7" x14ac:dyDescent="0.25">
      <c r="A4489" s="191">
        <v>4488</v>
      </c>
      <c r="B4489" s="191" t="s">
        <v>5847</v>
      </c>
      <c r="C4489" s="191" t="s">
        <v>8133</v>
      </c>
      <c r="D4489" s="191" t="s">
        <v>8102</v>
      </c>
      <c r="E4489" s="191" t="s">
        <v>3186</v>
      </c>
      <c r="F4489" s="191" t="s">
        <v>8136</v>
      </c>
      <c r="G4489" s="191">
        <v>12</v>
      </c>
    </row>
    <row r="4490" spans="1:7" x14ac:dyDescent="0.25">
      <c r="A4490" s="191">
        <v>4489</v>
      </c>
      <c r="B4490" s="191" t="s">
        <v>5847</v>
      </c>
      <c r="C4490" s="191" t="s">
        <v>8133</v>
      </c>
      <c r="D4490" s="191" t="s">
        <v>8102</v>
      </c>
      <c r="E4490" s="191" t="s">
        <v>3186</v>
      </c>
      <c r="F4490" s="191" t="s">
        <v>8136</v>
      </c>
      <c r="G4490" s="191">
        <v>12</v>
      </c>
    </row>
    <row r="4491" spans="1:7" x14ac:dyDescent="0.25">
      <c r="A4491" s="191">
        <v>4490</v>
      </c>
      <c r="B4491" s="191" t="s">
        <v>5847</v>
      </c>
      <c r="C4491" s="191" t="s">
        <v>8133</v>
      </c>
      <c r="D4491" s="191" t="s">
        <v>8102</v>
      </c>
      <c r="E4491" s="191" t="s">
        <v>3186</v>
      </c>
      <c r="F4491" s="191" t="s">
        <v>8136</v>
      </c>
      <c r="G4491" s="191">
        <v>12</v>
      </c>
    </row>
    <row r="4492" spans="1:7" x14ac:dyDescent="0.25">
      <c r="A4492" s="191">
        <v>4491</v>
      </c>
      <c r="B4492" s="191" t="s">
        <v>5847</v>
      </c>
      <c r="C4492" s="191" t="s">
        <v>8133</v>
      </c>
      <c r="D4492" s="191" t="s">
        <v>8102</v>
      </c>
      <c r="E4492" s="191" t="s">
        <v>3186</v>
      </c>
      <c r="F4492" s="191" t="s">
        <v>8136</v>
      </c>
      <c r="G4492" s="191">
        <v>12</v>
      </c>
    </row>
    <row r="4493" spans="1:7" x14ac:dyDescent="0.25">
      <c r="A4493" s="191">
        <v>4492</v>
      </c>
      <c r="B4493" s="191" t="s">
        <v>5847</v>
      </c>
      <c r="C4493" s="191" t="s">
        <v>8133</v>
      </c>
      <c r="D4493" s="191" t="s">
        <v>8102</v>
      </c>
      <c r="E4493" s="191" t="s">
        <v>3186</v>
      </c>
      <c r="F4493" s="191" t="s">
        <v>8136</v>
      </c>
      <c r="G4493" s="191">
        <v>12</v>
      </c>
    </row>
    <row r="4494" spans="1:7" x14ac:dyDescent="0.25">
      <c r="A4494" s="191">
        <v>4493</v>
      </c>
      <c r="B4494" s="191" t="s">
        <v>8140</v>
      </c>
      <c r="C4494" s="191" t="s">
        <v>8138</v>
      </c>
      <c r="D4494" s="191" t="s">
        <v>8102</v>
      </c>
      <c r="E4494" s="191" t="s">
        <v>14</v>
      </c>
      <c r="F4494" s="191" t="s">
        <v>8141</v>
      </c>
      <c r="G4494" s="191">
        <v>25</v>
      </c>
    </row>
    <row r="4495" spans="1:7" x14ac:dyDescent="0.25">
      <c r="A4495" s="191">
        <v>4494</v>
      </c>
      <c r="B4495" s="191" t="s">
        <v>8140</v>
      </c>
      <c r="C4495" s="191" t="s">
        <v>8138</v>
      </c>
      <c r="D4495" s="191" t="s">
        <v>8102</v>
      </c>
      <c r="E4495" s="191" t="s">
        <v>14</v>
      </c>
      <c r="F4495" s="191" t="s">
        <v>8141</v>
      </c>
      <c r="G4495" s="191">
        <v>25</v>
      </c>
    </row>
    <row r="4496" spans="1:7" x14ac:dyDescent="0.25">
      <c r="A4496" s="191">
        <v>4495</v>
      </c>
      <c r="B4496" s="191" t="s">
        <v>8140</v>
      </c>
      <c r="C4496" s="191" t="s">
        <v>8138</v>
      </c>
      <c r="D4496" s="191" t="s">
        <v>8102</v>
      </c>
      <c r="E4496" s="191" t="s">
        <v>14</v>
      </c>
      <c r="F4496" s="191" t="s">
        <v>8141</v>
      </c>
      <c r="G4496" s="191">
        <v>25</v>
      </c>
    </row>
    <row r="4497" spans="1:7" x14ac:dyDescent="0.25">
      <c r="A4497" s="191">
        <v>4496</v>
      </c>
      <c r="B4497" s="191" t="s">
        <v>8140</v>
      </c>
      <c r="C4497" s="191" t="s">
        <v>8138</v>
      </c>
      <c r="D4497" s="191" t="s">
        <v>8102</v>
      </c>
      <c r="E4497" s="191" t="s">
        <v>14</v>
      </c>
      <c r="F4497" s="191" t="s">
        <v>8141</v>
      </c>
      <c r="G4497" s="191">
        <v>25</v>
      </c>
    </row>
    <row r="4498" spans="1:7" x14ac:dyDescent="0.25">
      <c r="A4498" s="191">
        <v>4497</v>
      </c>
      <c r="B4498" s="191" t="s">
        <v>8140</v>
      </c>
      <c r="C4498" s="191" t="s">
        <v>8138</v>
      </c>
      <c r="D4498" s="191" t="s">
        <v>8102</v>
      </c>
      <c r="E4498" s="191" t="s">
        <v>14</v>
      </c>
      <c r="F4498" s="191" t="s">
        <v>8141</v>
      </c>
      <c r="G4498" s="191">
        <v>25</v>
      </c>
    </row>
    <row r="4499" spans="1:7" x14ac:dyDescent="0.25">
      <c r="A4499" s="191">
        <v>4498</v>
      </c>
      <c r="B4499" s="191" t="s">
        <v>8140</v>
      </c>
      <c r="C4499" s="191" t="s">
        <v>8138</v>
      </c>
      <c r="D4499" s="191" t="s">
        <v>8102</v>
      </c>
      <c r="E4499" s="191" t="s">
        <v>14</v>
      </c>
      <c r="F4499" s="191" t="s">
        <v>8141</v>
      </c>
      <c r="G4499" s="191">
        <v>25</v>
      </c>
    </row>
    <row r="4500" spans="1:7" x14ac:dyDescent="0.25">
      <c r="A4500" s="191">
        <v>4499</v>
      </c>
      <c r="B4500" s="191" t="s">
        <v>8140</v>
      </c>
      <c r="C4500" s="191" t="s">
        <v>8138</v>
      </c>
      <c r="D4500" s="191" t="s">
        <v>8102</v>
      </c>
      <c r="E4500" s="191" t="s">
        <v>14</v>
      </c>
      <c r="F4500" s="191" t="s">
        <v>8141</v>
      </c>
      <c r="G4500" s="191">
        <v>25</v>
      </c>
    </row>
    <row r="4501" spans="1:7" x14ac:dyDescent="0.25">
      <c r="A4501" s="191">
        <v>4500</v>
      </c>
      <c r="B4501" s="191" t="s">
        <v>8140</v>
      </c>
      <c r="C4501" s="191" t="s">
        <v>8138</v>
      </c>
      <c r="D4501" s="191" t="s">
        <v>8102</v>
      </c>
      <c r="E4501" s="191" t="s">
        <v>14</v>
      </c>
      <c r="F4501" s="191" t="s">
        <v>8141</v>
      </c>
      <c r="G4501" s="191">
        <v>25</v>
      </c>
    </row>
    <row r="4502" spans="1:7" x14ac:dyDescent="0.25">
      <c r="A4502" s="191">
        <v>4501</v>
      </c>
      <c r="B4502" s="191" t="s">
        <v>8140</v>
      </c>
      <c r="C4502" s="191" t="s">
        <v>8138</v>
      </c>
      <c r="D4502" s="191" t="s">
        <v>8102</v>
      </c>
      <c r="E4502" s="191" t="s">
        <v>14</v>
      </c>
      <c r="F4502" s="191" t="s">
        <v>8141</v>
      </c>
      <c r="G4502" s="191">
        <v>25</v>
      </c>
    </row>
    <row r="4503" spans="1:7" x14ac:dyDescent="0.25">
      <c r="A4503" s="191">
        <v>4502</v>
      </c>
      <c r="B4503" s="191" t="s">
        <v>8140</v>
      </c>
      <c r="C4503" s="191" t="s">
        <v>8138</v>
      </c>
      <c r="D4503" s="191" t="s">
        <v>8102</v>
      </c>
      <c r="E4503" s="191" t="s">
        <v>14</v>
      </c>
      <c r="F4503" s="191" t="s">
        <v>8141</v>
      </c>
      <c r="G4503" s="191">
        <v>25</v>
      </c>
    </row>
    <row r="4504" spans="1:7" x14ac:dyDescent="0.25">
      <c r="A4504" s="191">
        <v>4503</v>
      </c>
      <c r="B4504" s="191" t="s">
        <v>8140</v>
      </c>
      <c r="C4504" s="191" t="s">
        <v>8138</v>
      </c>
      <c r="D4504" s="191" t="s">
        <v>8102</v>
      </c>
      <c r="E4504" s="191" t="s">
        <v>14</v>
      </c>
      <c r="F4504" s="191" t="s">
        <v>8141</v>
      </c>
      <c r="G4504" s="191">
        <v>25</v>
      </c>
    </row>
    <row r="4505" spans="1:7" x14ac:dyDescent="0.25">
      <c r="A4505" s="191">
        <v>4504</v>
      </c>
      <c r="B4505" s="191" t="s">
        <v>8140</v>
      </c>
      <c r="C4505" s="191" t="s">
        <v>8138</v>
      </c>
      <c r="D4505" s="191" t="s">
        <v>8102</v>
      </c>
      <c r="E4505" s="191" t="s">
        <v>14</v>
      </c>
      <c r="F4505" s="191" t="s">
        <v>8141</v>
      </c>
      <c r="G4505" s="191">
        <v>25</v>
      </c>
    </row>
    <row r="4506" spans="1:7" x14ac:dyDescent="0.25">
      <c r="A4506" s="191">
        <v>4505</v>
      </c>
      <c r="B4506" s="191" t="s">
        <v>8140</v>
      </c>
      <c r="C4506" s="191" t="s">
        <v>8138</v>
      </c>
      <c r="D4506" s="191" t="s">
        <v>8102</v>
      </c>
      <c r="E4506" s="191" t="s">
        <v>14</v>
      </c>
      <c r="F4506" s="191" t="s">
        <v>8141</v>
      </c>
      <c r="G4506" s="191">
        <v>25</v>
      </c>
    </row>
    <row r="4507" spans="1:7" x14ac:dyDescent="0.25">
      <c r="A4507" s="191">
        <v>4506</v>
      </c>
      <c r="B4507" s="191" t="s">
        <v>8140</v>
      </c>
      <c r="C4507" s="191" t="s">
        <v>8138</v>
      </c>
      <c r="D4507" s="191" t="s">
        <v>8102</v>
      </c>
      <c r="E4507" s="191" t="s">
        <v>14</v>
      </c>
      <c r="F4507" s="191" t="s">
        <v>8141</v>
      </c>
      <c r="G4507" s="191">
        <v>25</v>
      </c>
    </row>
    <row r="4508" spans="1:7" x14ac:dyDescent="0.25">
      <c r="A4508" s="191">
        <v>4507</v>
      </c>
      <c r="B4508" s="191" t="s">
        <v>8140</v>
      </c>
      <c r="C4508" s="191" t="s">
        <v>8138</v>
      </c>
      <c r="D4508" s="191" t="s">
        <v>8102</v>
      </c>
      <c r="E4508" s="191" t="s">
        <v>14</v>
      </c>
      <c r="F4508" s="191" t="s">
        <v>8141</v>
      </c>
      <c r="G4508" s="191">
        <v>25</v>
      </c>
    </row>
    <row r="4509" spans="1:7" x14ac:dyDescent="0.25">
      <c r="A4509" s="191">
        <v>4508</v>
      </c>
      <c r="B4509" s="191" t="s">
        <v>8140</v>
      </c>
      <c r="C4509" s="191" t="s">
        <v>8138</v>
      </c>
      <c r="D4509" s="191" t="s">
        <v>8102</v>
      </c>
      <c r="E4509" s="191" t="s">
        <v>14</v>
      </c>
      <c r="F4509" s="191" t="s">
        <v>8141</v>
      </c>
      <c r="G4509" s="191">
        <v>25</v>
      </c>
    </row>
    <row r="4510" spans="1:7" x14ac:dyDescent="0.25">
      <c r="A4510" s="191">
        <v>4509</v>
      </c>
      <c r="B4510" s="191" t="s">
        <v>5847</v>
      </c>
      <c r="C4510" s="191" t="s">
        <v>8133</v>
      </c>
      <c r="D4510" s="191" t="s">
        <v>3160</v>
      </c>
      <c r="E4510" s="191" t="s">
        <v>3186</v>
      </c>
      <c r="F4510" s="191" t="s">
        <v>8136</v>
      </c>
      <c r="G4510" s="191">
        <v>12</v>
      </c>
    </row>
    <row r="4511" spans="1:7" x14ac:dyDescent="0.25">
      <c r="A4511" s="191">
        <v>4510</v>
      </c>
      <c r="B4511" s="191" t="s">
        <v>5847</v>
      </c>
      <c r="C4511" s="191" t="s">
        <v>8133</v>
      </c>
      <c r="D4511" s="191" t="s">
        <v>3160</v>
      </c>
      <c r="E4511" s="191" t="s">
        <v>3186</v>
      </c>
      <c r="F4511" s="191" t="s">
        <v>8136</v>
      </c>
      <c r="G4511" s="191">
        <v>12</v>
      </c>
    </row>
    <row r="4512" spans="1:7" x14ac:dyDescent="0.25">
      <c r="A4512" s="191">
        <v>4511</v>
      </c>
      <c r="B4512" s="191" t="s">
        <v>5847</v>
      </c>
      <c r="C4512" s="191" t="s">
        <v>8133</v>
      </c>
      <c r="D4512" s="191" t="s">
        <v>3160</v>
      </c>
      <c r="E4512" s="191" t="s">
        <v>3186</v>
      </c>
      <c r="F4512" s="191" t="s">
        <v>8136</v>
      </c>
      <c r="G4512" s="191">
        <v>12</v>
      </c>
    </row>
    <row r="4513" spans="1:7" x14ac:dyDescent="0.25">
      <c r="A4513" s="191">
        <v>4512</v>
      </c>
      <c r="B4513" s="191" t="s">
        <v>5847</v>
      </c>
      <c r="C4513" s="191" t="s">
        <v>8133</v>
      </c>
      <c r="D4513" s="191" t="s">
        <v>3160</v>
      </c>
      <c r="E4513" s="191" t="s">
        <v>3186</v>
      </c>
      <c r="F4513" s="191" t="s">
        <v>8136</v>
      </c>
      <c r="G4513" s="191">
        <v>12</v>
      </c>
    </row>
    <row r="4514" spans="1:7" x14ac:dyDescent="0.25">
      <c r="A4514" s="191">
        <v>4513</v>
      </c>
      <c r="B4514" s="191" t="s">
        <v>5847</v>
      </c>
      <c r="C4514" s="191" t="s">
        <v>8133</v>
      </c>
      <c r="D4514" s="191" t="s">
        <v>3160</v>
      </c>
      <c r="E4514" s="191" t="s">
        <v>3186</v>
      </c>
      <c r="F4514" s="191" t="s">
        <v>8136</v>
      </c>
      <c r="G4514" s="191">
        <v>12</v>
      </c>
    </row>
    <row r="4515" spans="1:7" x14ac:dyDescent="0.25">
      <c r="A4515" s="191">
        <v>4514</v>
      </c>
      <c r="B4515" s="191" t="s">
        <v>5847</v>
      </c>
      <c r="C4515" s="191" t="s">
        <v>8133</v>
      </c>
      <c r="D4515" s="191" t="s">
        <v>3160</v>
      </c>
      <c r="E4515" s="191" t="s">
        <v>3186</v>
      </c>
      <c r="F4515" s="191" t="s">
        <v>8136</v>
      </c>
      <c r="G4515" s="191">
        <v>12</v>
      </c>
    </row>
    <row r="4516" spans="1:7" x14ac:dyDescent="0.25">
      <c r="A4516" s="191">
        <v>4515</v>
      </c>
      <c r="B4516" s="191" t="s">
        <v>5847</v>
      </c>
      <c r="C4516" s="191" t="s">
        <v>8133</v>
      </c>
      <c r="D4516" s="191" t="s">
        <v>3160</v>
      </c>
      <c r="E4516" s="191" t="s">
        <v>3186</v>
      </c>
      <c r="F4516" s="191" t="s">
        <v>8136</v>
      </c>
      <c r="G4516" s="191">
        <v>12</v>
      </c>
    </row>
    <row r="4517" spans="1:7" x14ac:dyDescent="0.25">
      <c r="A4517" s="191">
        <v>4516</v>
      </c>
      <c r="B4517" s="191" t="s">
        <v>5847</v>
      </c>
      <c r="C4517" s="191" t="s">
        <v>8133</v>
      </c>
      <c r="D4517" s="191" t="s">
        <v>3160</v>
      </c>
      <c r="E4517" s="191" t="s">
        <v>3186</v>
      </c>
      <c r="F4517" s="191" t="s">
        <v>8136</v>
      </c>
      <c r="G4517" s="191">
        <v>12</v>
      </c>
    </row>
    <row r="4518" spans="1:7" x14ac:dyDescent="0.25">
      <c r="A4518" s="191">
        <v>4517</v>
      </c>
      <c r="B4518" s="191" t="s">
        <v>5847</v>
      </c>
      <c r="C4518" s="191" t="s">
        <v>8133</v>
      </c>
      <c r="D4518" s="191" t="s">
        <v>3160</v>
      </c>
      <c r="E4518" s="191" t="s">
        <v>3186</v>
      </c>
      <c r="F4518" s="191" t="s">
        <v>8136</v>
      </c>
      <c r="G4518" s="191">
        <v>12</v>
      </c>
    </row>
    <row r="4519" spans="1:7" x14ac:dyDescent="0.25">
      <c r="A4519" s="191">
        <v>4518</v>
      </c>
      <c r="B4519" s="191" t="s">
        <v>5847</v>
      </c>
      <c r="C4519" s="191" t="s">
        <v>8133</v>
      </c>
      <c r="D4519" s="191" t="s">
        <v>3160</v>
      </c>
      <c r="E4519" s="191" t="s">
        <v>3186</v>
      </c>
      <c r="F4519" s="191" t="s">
        <v>8136</v>
      </c>
      <c r="G4519" s="191">
        <v>12</v>
      </c>
    </row>
    <row r="4520" spans="1:7" x14ac:dyDescent="0.25">
      <c r="A4520" s="191">
        <v>4519</v>
      </c>
      <c r="B4520" s="191" t="s">
        <v>5847</v>
      </c>
      <c r="C4520" s="191" t="s">
        <v>8133</v>
      </c>
      <c r="D4520" s="191" t="s">
        <v>3160</v>
      </c>
      <c r="E4520" s="191" t="s">
        <v>3186</v>
      </c>
      <c r="F4520" s="191" t="s">
        <v>8136</v>
      </c>
      <c r="G4520" s="191">
        <v>12</v>
      </c>
    </row>
    <row r="4521" spans="1:7" x14ac:dyDescent="0.25">
      <c r="A4521" s="191">
        <v>4520</v>
      </c>
      <c r="B4521" s="191" t="s">
        <v>5847</v>
      </c>
      <c r="C4521" s="191" t="s">
        <v>8133</v>
      </c>
      <c r="D4521" s="191" t="s">
        <v>3160</v>
      </c>
      <c r="E4521" s="191" t="s">
        <v>3186</v>
      </c>
      <c r="F4521" s="191" t="s">
        <v>8136</v>
      </c>
      <c r="G4521" s="191">
        <v>12</v>
      </c>
    </row>
    <row r="4522" spans="1:7" x14ac:dyDescent="0.25">
      <c r="A4522" s="191">
        <v>4521</v>
      </c>
      <c r="B4522" s="191" t="s">
        <v>5847</v>
      </c>
      <c r="C4522" s="191" t="s">
        <v>8133</v>
      </c>
      <c r="D4522" s="191" t="s">
        <v>3160</v>
      </c>
      <c r="E4522" s="191" t="s">
        <v>3186</v>
      </c>
      <c r="F4522" s="191" t="s">
        <v>8136</v>
      </c>
      <c r="G4522" s="191">
        <v>12</v>
      </c>
    </row>
    <row r="4523" spans="1:7" x14ac:dyDescent="0.25">
      <c r="A4523" s="191">
        <v>4522</v>
      </c>
      <c r="B4523" s="191" t="s">
        <v>5847</v>
      </c>
      <c r="C4523" s="191" t="s">
        <v>8133</v>
      </c>
      <c r="D4523" s="191" t="s">
        <v>3160</v>
      </c>
      <c r="E4523" s="191" t="s">
        <v>3186</v>
      </c>
      <c r="F4523" s="191" t="s">
        <v>8136</v>
      </c>
      <c r="G4523" s="191">
        <v>12</v>
      </c>
    </row>
    <row r="4524" spans="1:7" x14ac:dyDescent="0.25">
      <c r="A4524" s="191">
        <v>4523</v>
      </c>
      <c r="B4524" s="191" t="s">
        <v>5717</v>
      </c>
      <c r="C4524" s="191" t="s">
        <v>8133</v>
      </c>
      <c r="D4524" s="191" t="s">
        <v>3160</v>
      </c>
      <c r="E4524" s="191" t="s">
        <v>3186</v>
      </c>
      <c r="F4524" s="191" t="s">
        <v>8135</v>
      </c>
      <c r="G4524" s="191">
        <v>13</v>
      </c>
    </row>
    <row r="4525" spans="1:7" x14ac:dyDescent="0.25">
      <c r="A4525" s="191">
        <v>4524</v>
      </c>
      <c r="B4525" s="191" t="s">
        <v>5717</v>
      </c>
      <c r="C4525" s="191" t="s">
        <v>8133</v>
      </c>
      <c r="D4525" s="191" t="s">
        <v>3160</v>
      </c>
      <c r="E4525" s="191" t="s">
        <v>3186</v>
      </c>
      <c r="F4525" s="191" t="s">
        <v>8135</v>
      </c>
      <c r="G4525" s="191">
        <v>13</v>
      </c>
    </row>
    <row r="4526" spans="1:7" x14ac:dyDescent="0.25">
      <c r="A4526" s="191">
        <v>4525</v>
      </c>
      <c r="B4526" s="191" t="s">
        <v>5717</v>
      </c>
      <c r="C4526" s="191" t="s">
        <v>8133</v>
      </c>
      <c r="D4526" s="191" t="s">
        <v>3160</v>
      </c>
      <c r="E4526" s="191" t="s">
        <v>3186</v>
      </c>
      <c r="F4526" s="191" t="s">
        <v>8135</v>
      </c>
      <c r="G4526" s="191">
        <v>13</v>
      </c>
    </row>
    <row r="4527" spans="1:7" x14ac:dyDescent="0.25">
      <c r="A4527" s="191">
        <v>4526</v>
      </c>
      <c r="B4527" s="191" t="s">
        <v>5717</v>
      </c>
      <c r="C4527" s="191" t="s">
        <v>8133</v>
      </c>
      <c r="D4527" s="191" t="s">
        <v>3160</v>
      </c>
      <c r="E4527" s="191" t="s">
        <v>3186</v>
      </c>
      <c r="F4527" s="191" t="s">
        <v>8135</v>
      </c>
      <c r="G4527" s="191">
        <v>13</v>
      </c>
    </row>
    <row r="4528" spans="1:7" x14ac:dyDescent="0.25">
      <c r="A4528" s="191">
        <v>4527</v>
      </c>
      <c r="B4528" s="191" t="s">
        <v>5717</v>
      </c>
      <c r="C4528" s="191" t="s">
        <v>8133</v>
      </c>
      <c r="D4528" s="191" t="s">
        <v>3160</v>
      </c>
      <c r="E4528" s="191" t="s">
        <v>3186</v>
      </c>
      <c r="F4528" s="191" t="s">
        <v>8135</v>
      </c>
      <c r="G4528" s="191">
        <v>13</v>
      </c>
    </row>
    <row r="4529" spans="1:7" x14ac:dyDescent="0.25">
      <c r="A4529" s="191">
        <v>4528</v>
      </c>
      <c r="B4529" s="191" t="s">
        <v>5717</v>
      </c>
      <c r="C4529" s="191" t="s">
        <v>8133</v>
      </c>
      <c r="D4529" s="191" t="s">
        <v>3160</v>
      </c>
      <c r="E4529" s="191" t="s">
        <v>3186</v>
      </c>
      <c r="F4529" s="191" t="s">
        <v>8135</v>
      </c>
      <c r="G4529" s="191">
        <v>13</v>
      </c>
    </row>
    <row r="4530" spans="1:7" x14ac:dyDescent="0.25">
      <c r="A4530" s="191">
        <v>4529</v>
      </c>
      <c r="B4530" s="191" t="s">
        <v>5717</v>
      </c>
      <c r="C4530" s="191" t="s">
        <v>8133</v>
      </c>
      <c r="D4530" s="191" t="s">
        <v>3160</v>
      </c>
      <c r="E4530" s="191" t="s">
        <v>3186</v>
      </c>
      <c r="F4530" s="191" t="s">
        <v>8135</v>
      </c>
      <c r="G4530" s="191">
        <v>13</v>
      </c>
    </row>
    <row r="4531" spans="1:7" x14ac:dyDescent="0.25">
      <c r="A4531" s="191">
        <v>4530</v>
      </c>
      <c r="B4531" s="191" t="s">
        <v>5717</v>
      </c>
      <c r="C4531" s="191" t="s">
        <v>8133</v>
      </c>
      <c r="D4531" s="191" t="s">
        <v>3160</v>
      </c>
      <c r="E4531" s="191" t="s">
        <v>3186</v>
      </c>
      <c r="F4531" s="191" t="s">
        <v>8135</v>
      </c>
      <c r="G4531" s="191">
        <v>13</v>
      </c>
    </row>
    <row r="4532" spans="1:7" x14ac:dyDescent="0.25">
      <c r="A4532" s="191">
        <v>4531</v>
      </c>
      <c r="B4532" s="191" t="s">
        <v>5717</v>
      </c>
      <c r="C4532" s="191" t="s">
        <v>8133</v>
      </c>
      <c r="D4532" s="191" t="s">
        <v>3160</v>
      </c>
      <c r="E4532" s="191" t="s">
        <v>3186</v>
      </c>
      <c r="F4532" s="191" t="s">
        <v>8135</v>
      </c>
      <c r="G4532" s="191">
        <v>13</v>
      </c>
    </row>
    <row r="4533" spans="1:7" x14ac:dyDescent="0.25">
      <c r="A4533" s="191">
        <v>4532</v>
      </c>
      <c r="B4533" s="191" t="s">
        <v>3173</v>
      </c>
      <c r="C4533" s="191" t="s">
        <v>8133</v>
      </c>
      <c r="D4533" s="191" t="s">
        <v>3160</v>
      </c>
      <c r="E4533" s="191" t="s">
        <v>3185</v>
      </c>
      <c r="F4533" s="191" t="s">
        <v>8134</v>
      </c>
      <c r="G4533" s="191">
        <v>8</v>
      </c>
    </row>
    <row r="4534" spans="1:7" x14ac:dyDescent="0.25">
      <c r="A4534" s="191">
        <v>4533</v>
      </c>
      <c r="B4534" s="191" t="s">
        <v>3173</v>
      </c>
      <c r="C4534" s="191" t="s">
        <v>8133</v>
      </c>
      <c r="D4534" s="191" t="s">
        <v>3160</v>
      </c>
      <c r="E4534" s="191" t="s">
        <v>3185</v>
      </c>
      <c r="F4534" s="191" t="s">
        <v>8134</v>
      </c>
      <c r="G4534" s="191">
        <v>8</v>
      </c>
    </row>
    <row r="4535" spans="1:7" x14ac:dyDescent="0.25">
      <c r="A4535" s="191">
        <v>4534</v>
      </c>
      <c r="B4535" s="191" t="s">
        <v>3173</v>
      </c>
      <c r="C4535" s="191" t="s">
        <v>8133</v>
      </c>
      <c r="D4535" s="191" t="s">
        <v>3160</v>
      </c>
      <c r="E4535" s="191" t="s">
        <v>3185</v>
      </c>
      <c r="F4535" s="191" t="s">
        <v>8134</v>
      </c>
      <c r="G4535" s="191">
        <v>8</v>
      </c>
    </row>
    <row r="4536" spans="1:7" x14ac:dyDescent="0.25">
      <c r="A4536" s="191">
        <v>4535</v>
      </c>
      <c r="B4536" s="191" t="s">
        <v>3173</v>
      </c>
      <c r="C4536" s="191" t="s">
        <v>8133</v>
      </c>
      <c r="D4536" s="191" t="s">
        <v>3160</v>
      </c>
      <c r="E4536" s="191" t="s">
        <v>3185</v>
      </c>
      <c r="F4536" s="191" t="s">
        <v>8134</v>
      </c>
      <c r="G4536" s="191">
        <v>8</v>
      </c>
    </row>
    <row r="4537" spans="1:7" x14ac:dyDescent="0.25">
      <c r="A4537" s="191">
        <v>4536</v>
      </c>
      <c r="B4537" s="191" t="s">
        <v>3173</v>
      </c>
      <c r="C4537" s="191" t="s">
        <v>8133</v>
      </c>
      <c r="D4537" s="191" t="s">
        <v>3160</v>
      </c>
      <c r="E4537" s="191" t="s">
        <v>3185</v>
      </c>
      <c r="F4537" s="191" t="s">
        <v>8134</v>
      </c>
      <c r="G4537" s="191">
        <v>8</v>
      </c>
    </row>
    <row r="4538" spans="1:7" x14ac:dyDescent="0.25">
      <c r="A4538" s="191">
        <v>4537</v>
      </c>
      <c r="B4538" s="191" t="s">
        <v>3173</v>
      </c>
      <c r="C4538" s="191" t="s">
        <v>8133</v>
      </c>
      <c r="D4538" s="191" t="s">
        <v>3160</v>
      </c>
      <c r="E4538" s="191" t="s">
        <v>3185</v>
      </c>
      <c r="F4538" s="191" t="s">
        <v>8134</v>
      </c>
      <c r="G4538" s="191">
        <v>8</v>
      </c>
    </row>
    <row r="4539" spans="1:7" x14ac:dyDescent="0.25">
      <c r="A4539" s="191">
        <v>4538</v>
      </c>
      <c r="B4539" s="191" t="s">
        <v>3173</v>
      </c>
      <c r="C4539" s="191" t="s">
        <v>8133</v>
      </c>
      <c r="D4539" s="191" t="s">
        <v>3160</v>
      </c>
      <c r="E4539" s="191" t="s">
        <v>3185</v>
      </c>
      <c r="F4539" s="191" t="s">
        <v>8134</v>
      </c>
      <c r="G4539" s="191">
        <v>8</v>
      </c>
    </row>
    <row r="4540" spans="1:7" x14ac:dyDescent="0.25">
      <c r="A4540" s="191">
        <v>4539</v>
      </c>
      <c r="B4540" s="191" t="s">
        <v>3173</v>
      </c>
      <c r="C4540" s="191" t="s">
        <v>8133</v>
      </c>
      <c r="D4540" s="191" t="s">
        <v>3160</v>
      </c>
      <c r="E4540" s="191" t="s">
        <v>3185</v>
      </c>
      <c r="F4540" s="191" t="s">
        <v>8134</v>
      </c>
      <c r="G4540" s="191">
        <v>8</v>
      </c>
    </row>
    <row r="4541" spans="1:7" x14ac:dyDescent="0.25">
      <c r="A4541" s="191">
        <v>4540</v>
      </c>
      <c r="B4541" s="191" t="s">
        <v>3173</v>
      </c>
      <c r="C4541" s="191" t="s">
        <v>8133</v>
      </c>
      <c r="D4541" s="191" t="s">
        <v>3160</v>
      </c>
      <c r="E4541" s="191" t="s">
        <v>3185</v>
      </c>
      <c r="F4541" s="191" t="s">
        <v>8134</v>
      </c>
      <c r="G4541" s="191">
        <v>8</v>
      </c>
    </row>
    <row r="4542" spans="1:7" x14ac:dyDescent="0.25">
      <c r="A4542" s="191">
        <v>4541</v>
      </c>
      <c r="B4542" s="191" t="s">
        <v>3173</v>
      </c>
      <c r="C4542" s="191" t="s">
        <v>8133</v>
      </c>
      <c r="D4542" s="191" t="s">
        <v>3160</v>
      </c>
      <c r="E4542" s="191" t="s">
        <v>3185</v>
      </c>
      <c r="F4542" s="191" t="s">
        <v>8134</v>
      </c>
      <c r="G4542" s="191">
        <v>8</v>
      </c>
    </row>
    <row r="4543" spans="1:7" x14ac:dyDescent="0.25">
      <c r="A4543" s="191">
        <v>4542</v>
      </c>
      <c r="B4543" s="191" t="s">
        <v>3173</v>
      </c>
      <c r="C4543" s="191" t="s">
        <v>8133</v>
      </c>
      <c r="D4543" s="191" t="s">
        <v>3160</v>
      </c>
      <c r="E4543" s="191" t="s">
        <v>3185</v>
      </c>
      <c r="F4543" s="191" t="s">
        <v>8134</v>
      </c>
      <c r="G4543" s="191">
        <v>8</v>
      </c>
    </row>
    <row r="4544" spans="1:7" x14ac:dyDescent="0.25">
      <c r="A4544" s="191">
        <v>4543</v>
      </c>
      <c r="B4544" s="191" t="s">
        <v>3173</v>
      </c>
      <c r="C4544" s="191" t="s">
        <v>8133</v>
      </c>
      <c r="D4544" s="191" t="s">
        <v>3160</v>
      </c>
      <c r="E4544" s="191" t="s">
        <v>3185</v>
      </c>
      <c r="F4544" s="191" t="s">
        <v>8134</v>
      </c>
      <c r="G4544" s="191">
        <v>8</v>
      </c>
    </row>
    <row r="4545" spans="1:7" x14ac:dyDescent="0.25">
      <c r="A4545" s="191">
        <v>4544</v>
      </c>
      <c r="B4545" s="191" t="s">
        <v>3173</v>
      </c>
      <c r="C4545" s="191" t="s">
        <v>8133</v>
      </c>
      <c r="D4545" s="191" t="s">
        <v>3160</v>
      </c>
      <c r="E4545" s="191" t="s">
        <v>3185</v>
      </c>
      <c r="F4545" s="191" t="s">
        <v>8134</v>
      </c>
      <c r="G4545" s="191">
        <v>8</v>
      </c>
    </row>
    <row r="4546" spans="1:7" x14ac:dyDescent="0.25">
      <c r="A4546" s="191">
        <v>4545</v>
      </c>
      <c r="B4546" s="191" t="s">
        <v>3173</v>
      </c>
      <c r="C4546" s="191" t="s">
        <v>8133</v>
      </c>
      <c r="D4546" s="191" t="s">
        <v>3160</v>
      </c>
      <c r="E4546" s="191" t="s">
        <v>3185</v>
      </c>
      <c r="F4546" s="191" t="s">
        <v>8134</v>
      </c>
      <c r="G4546" s="191">
        <v>8</v>
      </c>
    </row>
    <row r="4547" spans="1:7" x14ac:dyDescent="0.25">
      <c r="A4547" s="191">
        <v>4546</v>
      </c>
      <c r="B4547" s="191" t="s">
        <v>3173</v>
      </c>
      <c r="C4547" s="191" t="s">
        <v>8133</v>
      </c>
      <c r="D4547" s="191" t="s">
        <v>3160</v>
      </c>
      <c r="E4547" s="191" t="s">
        <v>3185</v>
      </c>
      <c r="F4547" s="191" t="s">
        <v>8134</v>
      </c>
      <c r="G4547" s="191">
        <v>8</v>
      </c>
    </row>
    <row r="4548" spans="1:7" x14ac:dyDescent="0.25">
      <c r="A4548" s="191">
        <v>4547</v>
      </c>
      <c r="B4548" s="191" t="s">
        <v>3173</v>
      </c>
      <c r="C4548" s="191" t="s">
        <v>8133</v>
      </c>
      <c r="D4548" s="191" t="s">
        <v>3160</v>
      </c>
      <c r="E4548" s="191" t="s">
        <v>3185</v>
      </c>
      <c r="F4548" s="191" t="s">
        <v>8134</v>
      </c>
      <c r="G4548" s="191">
        <v>8</v>
      </c>
    </row>
    <row r="4549" spans="1:7" x14ac:dyDescent="0.25">
      <c r="A4549" s="191">
        <v>4548</v>
      </c>
      <c r="B4549" s="191" t="s">
        <v>3173</v>
      </c>
      <c r="C4549" s="191" t="s">
        <v>8133</v>
      </c>
      <c r="D4549" s="191" t="s">
        <v>3160</v>
      </c>
      <c r="E4549" s="191" t="s">
        <v>3185</v>
      </c>
      <c r="F4549" s="191" t="s">
        <v>8134</v>
      </c>
      <c r="G4549" s="191">
        <v>8</v>
      </c>
    </row>
    <row r="4550" spans="1:7" x14ac:dyDescent="0.25">
      <c r="A4550" s="191">
        <v>4549</v>
      </c>
      <c r="B4550" s="191" t="s">
        <v>3173</v>
      </c>
      <c r="C4550" s="191" t="s">
        <v>8133</v>
      </c>
      <c r="D4550" s="191" t="s">
        <v>3160</v>
      </c>
      <c r="E4550" s="191" t="s">
        <v>3185</v>
      </c>
      <c r="F4550" s="191" t="s">
        <v>8134</v>
      </c>
      <c r="G4550" s="191">
        <v>8</v>
      </c>
    </row>
    <row r="4551" spans="1:7" x14ac:dyDescent="0.25">
      <c r="A4551" s="191">
        <v>4550</v>
      </c>
      <c r="B4551" s="191" t="s">
        <v>3173</v>
      </c>
      <c r="C4551" s="191" t="s">
        <v>8133</v>
      </c>
      <c r="D4551" s="191" t="s">
        <v>3160</v>
      </c>
      <c r="E4551" s="191" t="s">
        <v>3185</v>
      </c>
      <c r="F4551" s="191" t="s">
        <v>8134</v>
      </c>
      <c r="G4551" s="191">
        <v>8</v>
      </c>
    </row>
    <row r="4552" spans="1:7" x14ac:dyDescent="0.25">
      <c r="A4552" s="191">
        <v>4551</v>
      </c>
      <c r="B4552" s="191" t="s">
        <v>5717</v>
      </c>
      <c r="C4552" s="191" t="s">
        <v>8133</v>
      </c>
      <c r="D4552" s="191" t="s">
        <v>3160</v>
      </c>
      <c r="E4552" s="191" t="s">
        <v>3186</v>
      </c>
      <c r="F4552" s="191" t="s">
        <v>8135</v>
      </c>
      <c r="G4552" s="191">
        <v>13</v>
      </c>
    </row>
    <row r="4553" spans="1:7" x14ac:dyDescent="0.25">
      <c r="A4553" s="191">
        <v>4552</v>
      </c>
      <c r="B4553" s="191" t="s">
        <v>5717</v>
      </c>
      <c r="C4553" s="191" t="s">
        <v>8133</v>
      </c>
      <c r="D4553" s="191" t="s">
        <v>3160</v>
      </c>
      <c r="E4553" s="191" t="s">
        <v>3186</v>
      </c>
      <c r="F4553" s="191" t="s">
        <v>8135</v>
      </c>
      <c r="G4553" s="191">
        <v>13</v>
      </c>
    </row>
    <row r="4554" spans="1:7" x14ac:dyDescent="0.25">
      <c r="A4554" s="191">
        <v>4553</v>
      </c>
      <c r="B4554" s="191" t="s">
        <v>5717</v>
      </c>
      <c r="C4554" s="191" t="s">
        <v>8133</v>
      </c>
      <c r="D4554" s="191" t="s">
        <v>3160</v>
      </c>
      <c r="E4554" s="191" t="s">
        <v>3186</v>
      </c>
      <c r="F4554" s="191" t="s">
        <v>8135</v>
      </c>
      <c r="G4554" s="191">
        <v>13</v>
      </c>
    </row>
    <row r="4555" spans="1:7" x14ac:dyDescent="0.25">
      <c r="A4555" s="191">
        <v>4554</v>
      </c>
      <c r="B4555" s="191" t="s">
        <v>5717</v>
      </c>
      <c r="C4555" s="191" t="s">
        <v>8133</v>
      </c>
      <c r="D4555" s="191" t="s">
        <v>3160</v>
      </c>
      <c r="E4555" s="191" t="s">
        <v>3186</v>
      </c>
      <c r="F4555" s="191" t="s">
        <v>8135</v>
      </c>
      <c r="G4555" s="191">
        <v>13</v>
      </c>
    </row>
    <row r="4556" spans="1:7" x14ac:dyDescent="0.25">
      <c r="A4556" s="191">
        <v>4555</v>
      </c>
      <c r="B4556" s="191" t="s">
        <v>5717</v>
      </c>
      <c r="C4556" s="191" t="s">
        <v>8133</v>
      </c>
      <c r="D4556" s="191" t="s">
        <v>3160</v>
      </c>
      <c r="E4556" s="191" t="s">
        <v>3186</v>
      </c>
      <c r="F4556" s="191" t="s">
        <v>8135</v>
      </c>
      <c r="G4556" s="191">
        <v>13</v>
      </c>
    </row>
    <row r="4557" spans="1:7" x14ac:dyDescent="0.25">
      <c r="A4557" s="191">
        <v>4556</v>
      </c>
      <c r="B4557" s="191" t="s">
        <v>5717</v>
      </c>
      <c r="C4557" s="191" t="s">
        <v>8133</v>
      </c>
      <c r="D4557" s="191" t="s">
        <v>3160</v>
      </c>
      <c r="E4557" s="191" t="s">
        <v>3186</v>
      </c>
      <c r="F4557" s="191" t="s">
        <v>8135</v>
      </c>
      <c r="G4557" s="191">
        <v>13</v>
      </c>
    </row>
    <row r="4558" spans="1:7" x14ac:dyDescent="0.25">
      <c r="A4558" s="191">
        <v>4557</v>
      </c>
      <c r="B4558" s="191" t="s">
        <v>5717</v>
      </c>
      <c r="C4558" s="191" t="s">
        <v>8133</v>
      </c>
      <c r="D4558" s="191" t="s">
        <v>3160</v>
      </c>
      <c r="E4558" s="191" t="s">
        <v>3186</v>
      </c>
      <c r="F4558" s="191" t="s">
        <v>8135</v>
      </c>
      <c r="G4558" s="191">
        <v>13</v>
      </c>
    </row>
    <row r="4559" spans="1:7" x14ac:dyDescent="0.25">
      <c r="A4559" s="191">
        <v>4558</v>
      </c>
      <c r="B4559" s="191" t="s">
        <v>5717</v>
      </c>
      <c r="C4559" s="191" t="s">
        <v>8133</v>
      </c>
      <c r="D4559" s="191" t="s">
        <v>3160</v>
      </c>
      <c r="E4559" s="191" t="s">
        <v>3186</v>
      </c>
      <c r="F4559" s="191" t="s">
        <v>8135</v>
      </c>
      <c r="G4559" s="191">
        <v>13</v>
      </c>
    </row>
    <row r="4560" spans="1:7" x14ac:dyDescent="0.25">
      <c r="A4560" s="191">
        <v>4559</v>
      </c>
      <c r="B4560" s="191" t="s">
        <v>5717</v>
      </c>
      <c r="C4560" s="191" t="s">
        <v>8133</v>
      </c>
      <c r="D4560" s="191" t="s">
        <v>3160</v>
      </c>
      <c r="E4560" s="191" t="s">
        <v>3186</v>
      </c>
      <c r="F4560" s="191" t="s">
        <v>8135</v>
      </c>
      <c r="G4560" s="191">
        <v>13</v>
      </c>
    </row>
    <row r="4561" spans="1:7" x14ac:dyDescent="0.25">
      <c r="A4561" s="191">
        <v>4560</v>
      </c>
      <c r="B4561" s="191" t="s">
        <v>5717</v>
      </c>
      <c r="C4561" s="191" t="s">
        <v>8133</v>
      </c>
      <c r="D4561" s="191" t="s">
        <v>3160</v>
      </c>
      <c r="E4561" s="191" t="s">
        <v>3186</v>
      </c>
      <c r="F4561" s="191" t="s">
        <v>8135</v>
      </c>
      <c r="G4561" s="191">
        <v>13</v>
      </c>
    </row>
    <row r="4562" spans="1:7" x14ac:dyDescent="0.25">
      <c r="A4562" s="191">
        <v>4561</v>
      </c>
      <c r="B4562" s="191" t="s">
        <v>5717</v>
      </c>
      <c r="C4562" s="191" t="s">
        <v>8133</v>
      </c>
      <c r="D4562" s="191" t="s">
        <v>3160</v>
      </c>
      <c r="E4562" s="191" t="s">
        <v>3186</v>
      </c>
      <c r="F4562" s="191" t="s">
        <v>8135</v>
      </c>
      <c r="G4562" s="191">
        <v>13</v>
      </c>
    </row>
    <row r="4563" spans="1:7" x14ac:dyDescent="0.25">
      <c r="A4563" s="191">
        <v>4562</v>
      </c>
      <c r="B4563" s="191" t="s">
        <v>5717</v>
      </c>
      <c r="C4563" s="191" t="s">
        <v>8133</v>
      </c>
      <c r="D4563" s="191" t="s">
        <v>3160</v>
      </c>
      <c r="E4563" s="191" t="s">
        <v>3186</v>
      </c>
      <c r="F4563" s="191" t="s">
        <v>8135</v>
      </c>
      <c r="G4563" s="191">
        <v>13</v>
      </c>
    </row>
    <row r="4564" spans="1:7" x14ac:dyDescent="0.25">
      <c r="A4564" s="191">
        <v>4563</v>
      </c>
      <c r="B4564" s="191" t="s">
        <v>5717</v>
      </c>
      <c r="C4564" s="191" t="s">
        <v>8133</v>
      </c>
      <c r="D4564" s="191" t="s">
        <v>3160</v>
      </c>
      <c r="E4564" s="191" t="s">
        <v>3186</v>
      </c>
      <c r="F4564" s="191" t="s">
        <v>8135</v>
      </c>
      <c r="G4564" s="191">
        <v>13</v>
      </c>
    </row>
    <row r="4565" spans="1:7" x14ac:dyDescent="0.25">
      <c r="A4565" s="191">
        <v>4564</v>
      </c>
      <c r="B4565" s="191" t="s">
        <v>5717</v>
      </c>
      <c r="C4565" s="191" t="s">
        <v>8133</v>
      </c>
      <c r="D4565" s="191" t="s">
        <v>3160</v>
      </c>
      <c r="E4565" s="191" t="s">
        <v>3186</v>
      </c>
      <c r="F4565" s="191" t="s">
        <v>8135</v>
      </c>
      <c r="G4565" s="191">
        <v>13</v>
      </c>
    </row>
    <row r="4566" spans="1:7" x14ac:dyDescent="0.25">
      <c r="A4566" s="191">
        <v>4565</v>
      </c>
      <c r="B4566" s="191" t="s">
        <v>5717</v>
      </c>
      <c r="C4566" s="191" t="s">
        <v>8133</v>
      </c>
      <c r="D4566" s="191" t="s">
        <v>3160</v>
      </c>
      <c r="E4566" s="191" t="s">
        <v>3186</v>
      </c>
      <c r="F4566" s="191" t="s">
        <v>8135</v>
      </c>
      <c r="G4566" s="191">
        <v>13</v>
      </c>
    </row>
    <row r="4567" spans="1:7" x14ac:dyDescent="0.25">
      <c r="A4567" s="191">
        <v>4566</v>
      </c>
      <c r="B4567" s="191" t="s">
        <v>5717</v>
      </c>
      <c r="C4567" s="191" t="s">
        <v>8133</v>
      </c>
      <c r="D4567" s="191" t="s">
        <v>3160</v>
      </c>
      <c r="E4567" s="191" t="s">
        <v>3186</v>
      </c>
      <c r="F4567" s="191" t="s">
        <v>8135</v>
      </c>
      <c r="G4567" s="191">
        <v>13</v>
      </c>
    </row>
    <row r="4568" spans="1:7" x14ac:dyDescent="0.25">
      <c r="A4568" s="191">
        <v>4567</v>
      </c>
      <c r="B4568" s="191" t="s">
        <v>5717</v>
      </c>
      <c r="C4568" s="191" t="s">
        <v>8133</v>
      </c>
      <c r="D4568" s="191" t="s">
        <v>3160</v>
      </c>
      <c r="E4568" s="191" t="s">
        <v>3186</v>
      </c>
      <c r="F4568" s="191" t="s">
        <v>8135</v>
      </c>
      <c r="G4568" s="191">
        <v>13</v>
      </c>
    </row>
    <row r="4569" spans="1:7" x14ac:dyDescent="0.25">
      <c r="A4569" s="191">
        <v>4568</v>
      </c>
      <c r="B4569" s="191" t="s">
        <v>5717</v>
      </c>
      <c r="C4569" s="191" t="s">
        <v>8133</v>
      </c>
      <c r="D4569" s="191" t="s">
        <v>3160</v>
      </c>
      <c r="E4569" s="191" t="s">
        <v>3186</v>
      </c>
      <c r="F4569" s="191" t="s">
        <v>8135</v>
      </c>
      <c r="G4569" s="191">
        <v>13</v>
      </c>
    </row>
    <row r="4570" spans="1:7" x14ac:dyDescent="0.25">
      <c r="A4570" s="191">
        <v>4569</v>
      </c>
      <c r="B4570" s="191" t="s">
        <v>5717</v>
      </c>
      <c r="C4570" s="191" t="s">
        <v>8133</v>
      </c>
      <c r="D4570" s="191" t="s">
        <v>3160</v>
      </c>
      <c r="E4570" s="191" t="s">
        <v>3186</v>
      </c>
      <c r="F4570" s="191" t="s">
        <v>8135</v>
      </c>
      <c r="G4570" s="191">
        <v>13</v>
      </c>
    </row>
    <row r="4571" spans="1:7" x14ac:dyDescent="0.25">
      <c r="A4571" s="191">
        <v>4570</v>
      </c>
      <c r="B4571" s="191" t="s">
        <v>5717</v>
      </c>
      <c r="C4571" s="191" t="s">
        <v>8133</v>
      </c>
      <c r="D4571" s="191" t="s">
        <v>3160</v>
      </c>
      <c r="E4571" s="191" t="s">
        <v>3186</v>
      </c>
      <c r="F4571" s="191" t="s">
        <v>8135</v>
      </c>
      <c r="G4571" s="191">
        <v>13</v>
      </c>
    </row>
    <row r="4572" spans="1:7" x14ac:dyDescent="0.25">
      <c r="A4572" s="191">
        <v>4571</v>
      </c>
      <c r="B4572" s="191" t="s">
        <v>5717</v>
      </c>
      <c r="C4572" s="191" t="s">
        <v>8133</v>
      </c>
      <c r="D4572" s="191" t="s">
        <v>3160</v>
      </c>
      <c r="E4572" s="191" t="s">
        <v>3186</v>
      </c>
      <c r="F4572" s="191" t="s">
        <v>8135</v>
      </c>
      <c r="G4572" s="191">
        <v>13</v>
      </c>
    </row>
    <row r="4573" spans="1:7" x14ac:dyDescent="0.25">
      <c r="A4573" s="191">
        <v>4572</v>
      </c>
      <c r="B4573" s="191" t="s">
        <v>5717</v>
      </c>
      <c r="C4573" s="191" t="s">
        <v>8133</v>
      </c>
      <c r="D4573" s="191" t="s">
        <v>3160</v>
      </c>
      <c r="E4573" s="191" t="s">
        <v>3186</v>
      </c>
      <c r="F4573" s="191" t="s">
        <v>8135</v>
      </c>
      <c r="G4573" s="191">
        <v>13</v>
      </c>
    </row>
    <row r="4574" spans="1:7" x14ac:dyDescent="0.25">
      <c r="A4574" s="191">
        <v>4573</v>
      </c>
      <c r="B4574" s="191" t="s">
        <v>3173</v>
      </c>
      <c r="C4574" s="191" t="s">
        <v>8133</v>
      </c>
      <c r="D4574" s="191" t="s">
        <v>3160</v>
      </c>
      <c r="E4574" s="191" t="s">
        <v>3185</v>
      </c>
      <c r="F4574" s="191" t="s">
        <v>8134</v>
      </c>
      <c r="G4574" s="191">
        <v>8</v>
      </c>
    </row>
    <row r="4575" spans="1:7" x14ac:dyDescent="0.25">
      <c r="A4575" s="191">
        <v>4574</v>
      </c>
      <c r="B4575" s="191" t="s">
        <v>5717</v>
      </c>
      <c r="C4575" s="191" t="s">
        <v>8133</v>
      </c>
      <c r="D4575" s="191" t="s">
        <v>3160</v>
      </c>
      <c r="E4575" s="191" t="s">
        <v>3186</v>
      </c>
      <c r="F4575" s="191" t="s">
        <v>8135</v>
      </c>
      <c r="G4575" s="191">
        <v>13</v>
      </c>
    </row>
    <row r="4576" spans="1:7" x14ac:dyDescent="0.25">
      <c r="A4576" s="191">
        <v>4575</v>
      </c>
      <c r="B4576" s="191" t="s">
        <v>5717</v>
      </c>
      <c r="C4576" s="191" t="s">
        <v>8133</v>
      </c>
      <c r="D4576" s="191" t="s">
        <v>3160</v>
      </c>
      <c r="E4576" s="191" t="s">
        <v>3186</v>
      </c>
      <c r="F4576" s="191" t="s">
        <v>8135</v>
      </c>
      <c r="G4576" s="191">
        <v>13</v>
      </c>
    </row>
    <row r="4577" spans="1:7" x14ac:dyDescent="0.25">
      <c r="A4577" s="191">
        <v>4576</v>
      </c>
      <c r="B4577" s="191" t="s">
        <v>5717</v>
      </c>
      <c r="C4577" s="191" t="s">
        <v>8133</v>
      </c>
      <c r="D4577" s="191" t="s">
        <v>3160</v>
      </c>
      <c r="E4577" s="191" t="s">
        <v>3186</v>
      </c>
      <c r="F4577" s="191" t="s">
        <v>8135</v>
      </c>
      <c r="G4577" s="191">
        <v>13</v>
      </c>
    </row>
    <row r="4578" spans="1:7" x14ac:dyDescent="0.25">
      <c r="A4578" s="191">
        <v>4577</v>
      </c>
      <c r="B4578" s="191" t="s">
        <v>5717</v>
      </c>
      <c r="C4578" s="191" t="s">
        <v>8133</v>
      </c>
      <c r="D4578" s="191" t="s">
        <v>3160</v>
      </c>
      <c r="E4578" s="191" t="s">
        <v>3186</v>
      </c>
      <c r="F4578" s="191" t="s">
        <v>8135</v>
      </c>
      <c r="G4578" s="191">
        <v>13</v>
      </c>
    </row>
    <row r="4579" spans="1:7" x14ac:dyDescent="0.25">
      <c r="A4579" s="191">
        <v>4578</v>
      </c>
      <c r="B4579" s="191" t="s">
        <v>5717</v>
      </c>
      <c r="C4579" s="191" t="s">
        <v>8133</v>
      </c>
      <c r="D4579" s="191" t="s">
        <v>3160</v>
      </c>
      <c r="E4579" s="191" t="s">
        <v>3186</v>
      </c>
      <c r="F4579" s="191" t="s">
        <v>8135</v>
      </c>
      <c r="G4579" s="191">
        <v>13</v>
      </c>
    </row>
    <row r="4580" spans="1:7" x14ac:dyDescent="0.25">
      <c r="A4580" s="191">
        <v>4579</v>
      </c>
      <c r="B4580" s="191" t="s">
        <v>5717</v>
      </c>
      <c r="C4580" s="191" t="s">
        <v>8133</v>
      </c>
      <c r="D4580" s="191" t="s">
        <v>3160</v>
      </c>
      <c r="E4580" s="191" t="s">
        <v>3186</v>
      </c>
      <c r="F4580" s="191" t="s">
        <v>8135</v>
      </c>
      <c r="G4580" s="191">
        <v>13</v>
      </c>
    </row>
    <row r="4581" spans="1:7" x14ac:dyDescent="0.25">
      <c r="A4581" s="191">
        <v>4580</v>
      </c>
      <c r="B4581" s="191" t="s">
        <v>5717</v>
      </c>
      <c r="C4581" s="191" t="s">
        <v>8133</v>
      </c>
      <c r="D4581" s="191" t="s">
        <v>3160</v>
      </c>
      <c r="E4581" s="191" t="s">
        <v>3186</v>
      </c>
      <c r="F4581" s="191" t="s">
        <v>8135</v>
      </c>
      <c r="G4581" s="191">
        <v>13</v>
      </c>
    </row>
    <row r="4582" spans="1:7" x14ac:dyDescent="0.25">
      <c r="A4582" s="191">
        <v>4581</v>
      </c>
      <c r="B4582" s="191" t="s">
        <v>5717</v>
      </c>
      <c r="C4582" s="191" t="s">
        <v>8133</v>
      </c>
      <c r="D4582" s="191" t="s">
        <v>3160</v>
      </c>
      <c r="E4582" s="191" t="s">
        <v>3186</v>
      </c>
      <c r="F4582" s="191" t="s">
        <v>8135</v>
      </c>
      <c r="G4582" s="191">
        <v>13</v>
      </c>
    </row>
    <row r="4583" spans="1:7" x14ac:dyDescent="0.25">
      <c r="A4583" s="191">
        <v>4582</v>
      </c>
      <c r="B4583" s="191" t="s">
        <v>3173</v>
      </c>
      <c r="C4583" s="191" t="s">
        <v>8133</v>
      </c>
      <c r="D4583" s="191" t="s">
        <v>3160</v>
      </c>
      <c r="E4583" s="191" t="s">
        <v>3185</v>
      </c>
      <c r="F4583" s="191" t="s">
        <v>8134</v>
      </c>
      <c r="G4583" s="191">
        <v>8</v>
      </c>
    </row>
    <row r="4584" spans="1:7" x14ac:dyDescent="0.25">
      <c r="A4584" s="191">
        <v>4583</v>
      </c>
      <c r="B4584" s="191" t="s">
        <v>3173</v>
      </c>
      <c r="C4584" s="191" t="s">
        <v>8133</v>
      </c>
      <c r="D4584" s="191" t="s">
        <v>3160</v>
      </c>
      <c r="E4584" s="191" t="s">
        <v>3185</v>
      </c>
      <c r="F4584" s="191" t="s">
        <v>8134</v>
      </c>
      <c r="G4584" s="191">
        <v>8</v>
      </c>
    </row>
    <row r="4585" spans="1:7" x14ac:dyDescent="0.25">
      <c r="A4585" s="191">
        <v>4584</v>
      </c>
      <c r="B4585" s="191" t="s">
        <v>3173</v>
      </c>
      <c r="C4585" s="191" t="s">
        <v>8133</v>
      </c>
      <c r="D4585" s="191" t="s">
        <v>3160</v>
      </c>
      <c r="E4585" s="191" t="s">
        <v>3185</v>
      </c>
      <c r="F4585" s="191" t="s">
        <v>8134</v>
      </c>
      <c r="G4585" s="191">
        <v>8</v>
      </c>
    </row>
    <row r="4586" spans="1:7" x14ac:dyDescent="0.25">
      <c r="A4586" s="191">
        <v>4585</v>
      </c>
      <c r="B4586" s="191" t="s">
        <v>3173</v>
      </c>
      <c r="C4586" s="191" t="s">
        <v>8133</v>
      </c>
      <c r="D4586" s="191" t="s">
        <v>3160</v>
      </c>
      <c r="E4586" s="191" t="s">
        <v>3185</v>
      </c>
      <c r="F4586" s="191" t="s">
        <v>8134</v>
      </c>
      <c r="G4586" s="191">
        <v>8</v>
      </c>
    </row>
    <row r="4587" spans="1:7" x14ac:dyDescent="0.25">
      <c r="A4587" s="191">
        <v>4586</v>
      </c>
      <c r="B4587" s="191" t="s">
        <v>3173</v>
      </c>
      <c r="C4587" s="191" t="s">
        <v>8133</v>
      </c>
      <c r="D4587" s="191" t="s">
        <v>3160</v>
      </c>
      <c r="E4587" s="191" t="s">
        <v>3185</v>
      </c>
      <c r="F4587" s="191" t="s">
        <v>8134</v>
      </c>
      <c r="G4587" s="191">
        <v>8</v>
      </c>
    </row>
    <row r="4588" spans="1:7" x14ac:dyDescent="0.25">
      <c r="A4588" s="191">
        <v>4587</v>
      </c>
      <c r="B4588" s="191" t="s">
        <v>3173</v>
      </c>
      <c r="C4588" s="191" t="s">
        <v>8133</v>
      </c>
      <c r="D4588" s="191" t="s">
        <v>3160</v>
      </c>
      <c r="E4588" s="191" t="s">
        <v>3185</v>
      </c>
      <c r="F4588" s="191" t="s">
        <v>8134</v>
      </c>
      <c r="G4588" s="191">
        <v>8</v>
      </c>
    </row>
    <row r="4589" spans="1:7" x14ac:dyDescent="0.25">
      <c r="A4589" s="191">
        <v>4588</v>
      </c>
      <c r="B4589" s="191" t="s">
        <v>3173</v>
      </c>
      <c r="C4589" s="191" t="s">
        <v>8133</v>
      </c>
      <c r="D4589" s="191" t="s">
        <v>3160</v>
      </c>
      <c r="E4589" s="191" t="s">
        <v>3185</v>
      </c>
      <c r="F4589" s="191" t="s">
        <v>8134</v>
      </c>
      <c r="G4589" s="191">
        <v>8</v>
      </c>
    </row>
    <row r="4590" spans="1:7" x14ac:dyDescent="0.25">
      <c r="A4590" s="191">
        <v>4589</v>
      </c>
      <c r="B4590" s="191" t="s">
        <v>3173</v>
      </c>
      <c r="C4590" s="191" t="s">
        <v>8133</v>
      </c>
      <c r="D4590" s="191" t="s">
        <v>3160</v>
      </c>
      <c r="E4590" s="191" t="s">
        <v>3185</v>
      </c>
      <c r="F4590" s="191" t="s">
        <v>8134</v>
      </c>
      <c r="G4590" s="191">
        <v>8</v>
      </c>
    </row>
    <row r="4591" spans="1:7" x14ac:dyDescent="0.25">
      <c r="A4591" s="191">
        <v>4590</v>
      </c>
      <c r="B4591" s="191" t="s">
        <v>3173</v>
      </c>
      <c r="C4591" s="191" t="s">
        <v>8133</v>
      </c>
      <c r="D4591" s="191" t="s">
        <v>3160</v>
      </c>
      <c r="E4591" s="191" t="s">
        <v>3185</v>
      </c>
      <c r="F4591" s="191" t="s">
        <v>8134</v>
      </c>
      <c r="G4591" s="191">
        <v>8</v>
      </c>
    </row>
    <row r="4592" spans="1:7" x14ac:dyDescent="0.25">
      <c r="A4592" s="191">
        <v>4591</v>
      </c>
      <c r="B4592" s="191" t="s">
        <v>3173</v>
      </c>
      <c r="C4592" s="191" t="s">
        <v>8133</v>
      </c>
      <c r="D4592" s="191" t="s">
        <v>3160</v>
      </c>
      <c r="E4592" s="191" t="s">
        <v>3185</v>
      </c>
      <c r="F4592" s="191" t="s">
        <v>8134</v>
      </c>
      <c r="G4592" s="191">
        <v>8</v>
      </c>
    </row>
    <row r="4593" spans="1:7" x14ac:dyDescent="0.25">
      <c r="A4593" s="191">
        <v>4592</v>
      </c>
      <c r="B4593" s="191" t="s">
        <v>3173</v>
      </c>
      <c r="C4593" s="191" t="s">
        <v>8133</v>
      </c>
      <c r="D4593" s="191" t="s">
        <v>3160</v>
      </c>
      <c r="E4593" s="191" t="s">
        <v>3185</v>
      </c>
      <c r="F4593" s="191" t="s">
        <v>8134</v>
      </c>
      <c r="G4593" s="191">
        <v>8</v>
      </c>
    </row>
    <row r="4594" spans="1:7" x14ac:dyDescent="0.25">
      <c r="A4594" s="191">
        <v>4593</v>
      </c>
      <c r="B4594" s="191" t="s">
        <v>3173</v>
      </c>
      <c r="C4594" s="191" t="s">
        <v>8133</v>
      </c>
      <c r="D4594" s="191" t="s">
        <v>3160</v>
      </c>
      <c r="E4594" s="191" t="s">
        <v>3185</v>
      </c>
      <c r="F4594" s="191" t="s">
        <v>8134</v>
      </c>
      <c r="G4594" s="191">
        <v>8</v>
      </c>
    </row>
    <row r="4595" spans="1:7" x14ac:dyDescent="0.25">
      <c r="A4595" s="191">
        <v>4594</v>
      </c>
      <c r="B4595" s="191" t="s">
        <v>3173</v>
      </c>
      <c r="C4595" s="191" t="s">
        <v>8133</v>
      </c>
      <c r="D4595" s="191" t="s">
        <v>3160</v>
      </c>
      <c r="E4595" s="191" t="s">
        <v>3185</v>
      </c>
      <c r="F4595" s="191" t="s">
        <v>8134</v>
      </c>
      <c r="G4595" s="191">
        <v>8</v>
      </c>
    </row>
    <row r="4596" spans="1:7" x14ac:dyDescent="0.25">
      <c r="A4596" s="191">
        <v>4595</v>
      </c>
      <c r="B4596" s="191" t="s">
        <v>3173</v>
      </c>
      <c r="C4596" s="191" t="s">
        <v>8133</v>
      </c>
      <c r="D4596" s="191" t="s">
        <v>3160</v>
      </c>
      <c r="E4596" s="191" t="s">
        <v>3185</v>
      </c>
      <c r="F4596" s="191" t="s">
        <v>8134</v>
      </c>
      <c r="G4596" s="191">
        <v>8</v>
      </c>
    </row>
    <row r="4597" spans="1:7" x14ac:dyDescent="0.25">
      <c r="A4597" s="191">
        <v>4596</v>
      </c>
      <c r="B4597" s="191" t="s">
        <v>3173</v>
      </c>
      <c r="C4597" s="191" t="s">
        <v>8133</v>
      </c>
      <c r="D4597" s="191" t="s">
        <v>3160</v>
      </c>
      <c r="E4597" s="191" t="s">
        <v>3185</v>
      </c>
      <c r="F4597" s="191" t="s">
        <v>8134</v>
      </c>
      <c r="G4597" s="191">
        <v>8</v>
      </c>
    </row>
    <row r="4598" spans="1:7" x14ac:dyDescent="0.25">
      <c r="A4598" s="191">
        <v>4597</v>
      </c>
      <c r="B4598" s="191" t="s">
        <v>3173</v>
      </c>
      <c r="C4598" s="191" t="s">
        <v>8133</v>
      </c>
      <c r="D4598" s="191" t="s">
        <v>3160</v>
      </c>
      <c r="E4598" s="191" t="s">
        <v>3185</v>
      </c>
      <c r="F4598" s="191" t="s">
        <v>8134</v>
      </c>
      <c r="G4598" s="191">
        <v>8</v>
      </c>
    </row>
    <row r="4599" spans="1:7" x14ac:dyDescent="0.25">
      <c r="A4599" s="191">
        <v>4598</v>
      </c>
      <c r="B4599" s="191" t="s">
        <v>3173</v>
      </c>
      <c r="C4599" s="191" t="s">
        <v>8133</v>
      </c>
      <c r="D4599" s="191" t="s">
        <v>3160</v>
      </c>
      <c r="E4599" s="191" t="s">
        <v>3185</v>
      </c>
      <c r="F4599" s="191" t="s">
        <v>8134</v>
      </c>
      <c r="G4599" s="191">
        <v>8</v>
      </c>
    </row>
    <row r="4600" spans="1:7" x14ac:dyDescent="0.25">
      <c r="A4600" s="191">
        <v>4599</v>
      </c>
      <c r="B4600" s="191" t="s">
        <v>3173</v>
      </c>
      <c r="C4600" s="191" t="s">
        <v>8133</v>
      </c>
      <c r="D4600" s="191" t="s">
        <v>3160</v>
      </c>
      <c r="E4600" s="191" t="s">
        <v>3185</v>
      </c>
      <c r="F4600" s="191" t="s">
        <v>8134</v>
      </c>
      <c r="G4600" s="191">
        <v>8</v>
      </c>
    </row>
    <row r="4601" spans="1:7" x14ac:dyDescent="0.25">
      <c r="A4601" s="191">
        <v>4600</v>
      </c>
      <c r="B4601" s="191" t="s">
        <v>3173</v>
      </c>
      <c r="C4601" s="191" t="s">
        <v>8133</v>
      </c>
      <c r="D4601" s="191" t="s">
        <v>3160</v>
      </c>
      <c r="E4601" s="191" t="s">
        <v>3185</v>
      </c>
      <c r="F4601" s="191" t="s">
        <v>8134</v>
      </c>
      <c r="G4601" s="191">
        <v>8</v>
      </c>
    </row>
    <row r="4602" spans="1:7" x14ac:dyDescent="0.25">
      <c r="A4602" s="191">
        <v>4601</v>
      </c>
      <c r="B4602" s="191" t="s">
        <v>3173</v>
      </c>
      <c r="C4602" s="191" t="s">
        <v>8133</v>
      </c>
      <c r="D4602" s="191" t="s">
        <v>3160</v>
      </c>
      <c r="E4602" s="191" t="s">
        <v>3185</v>
      </c>
      <c r="F4602" s="191" t="s">
        <v>8134</v>
      </c>
      <c r="G4602" s="191">
        <v>8</v>
      </c>
    </row>
    <row r="4603" spans="1:7" x14ac:dyDescent="0.25">
      <c r="A4603" s="191">
        <v>4602</v>
      </c>
      <c r="B4603" s="191" t="s">
        <v>3173</v>
      </c>
      <c r="C4603" s="191" t="s">
        <v>8133</v>
      </c>
      <c r="D4603" s="191" t="s">
        <v>3160</v>
      </c>
      <c r="E4603" s="191" t="s">
        <v>3185</v>
      </c>
      <c r="F4603" s="191" t="s">
        <v>8134</v>
      </c>
      <c r="G4603" s="191">
        <v>8</v>
      </c>
    </row>
    <row r="4604" spans="1:7" x14ac:dyDescent="0.25">
      <c r="A4604" s="191">
        <v>4603</v>
      </c>
      <c r="B4604" s="191" t="s">
        <v>3173</v>
      </c>
      <c r="C4604" s="191" t="s">
        <v>8133</v>
      </c>
      <c r="D4604" s="191" t="s">
        <v>3160</v>
      </c>
      <c r="E4604" s="191" t="s">
        <v>3185</v>
      </c>
      <c r="F4604" s="191" t="s">
        <v>8134</v>
      </c>
      <c r="G4604" s="191">
        <v>8</v>
      </c>
    </row>
    <row r="4605" spans="1:7" x14ac:dyDescent="0.25">
      <c r="A4605" s="191">
        <v>4604</v>
      </c>
      <c r="B4605" s="191" t="s">
        <v>5717</v>
      </c>
      <c r="C4605" s="191" t="s">
        <v>8133</v>
      </c>
      <c r="D4605" s="191" t="s">
        <v>3160</v>
      </c>
      <c r="E4605" s="191" t="s">
        <v>3186</v>
      </c>
      <c r="F4605" s="191" t="s">
        <v>8135</v>
      </c>
      <c r="G4605" s="191">
        <v>13</v>
      </c>
    </row>
    <row r="4606" spans="1:7" x14ac:dyDescent="0.25">
      <c r="A4606" s="191">
        <v>4605</v>
      </c>
      <c r="B4606" s="191" t="s">
        <v>5717</v>
      </c>
      <c r="C4606" s="191" t="s">
        <v>8133</v>
      </c>
      <c r="D4606" s="191" t="s">
        <v>3160</v>
      </c>
      <c r="E4606" s="191" t="s">
        <v>3186</v>
      </c>
      <c r="F4606" s="191" t="s">
        <v>8135</v>
      </c>
      <c r="G4606" s="191">
        <v>13</v>
      </c>
    </row>
    <row r="4607" spans="1:7" x14ac:dyDescent="0.25">
      <c r="A4607" s="191">
        <v>4606</v>
      </c>
      <c r="B4607" s="191" t="s">
        <v>5717</v>
      </c>
      <c r="C4607" s="191" t="s">
        <v>8133</v>
      </c>
      <c r="D4607" s="191" t="s">
        <v>3160</v>
      </c>
      <c r="E4607" s="191" t="s">
        <v>3186</v>
      </c>
      <c r="F4607" s="191" t="s">
        <v>8135</v>
      </c>
      <c r="G4607" s="191">
        <v>13</v>
      </c>
    </row>
    <row r="4608" spans="1:7" x14ac:dyDescent="0.25">
      <c r="A4608" s="191">
        <v>4607</v>
      </c>
      <c r="B4608" s="191" t="s">
        <v>5717</v>
      </c>
      <c r="C4608" s="191" t="s">
        <v>8133</v>
      </c>
      <c r="D4608" s="191" t="s">
        <v>3160</v>
      </c>
      <c r="E4608" s="191" t="s">
        <v>3186</v>
      </c>
      <c r="F4608" s="191" t="s">
        <v>8135</v>
      </c>
      <c r="G4608" s="191">
        <v>13</v>
      </c>
    </row>
    <row r="4609" spans="1:7" x14ac:dyDescent="0.25">
      <c r="A4609" s="191">
        <v>4608</v>
      </c>
      <c r="B4609" s="191" t="s">
        <v>5717</v>
      </c>
      <c r="C4609" s="191" t="s">
        <v>8133</v>
      </c>
      <c r="D4609" s="191" t="s">
        <v>3160</v>
      </c>
      <c r="E4609" s="191" t="s">
        <v>3186</v>
      </c>
      <c r="F4609" s="191" t="s">
        <v>8135</v>
      </c>
      <c r="G4609" s="191">
        <v>13</v>
      </c>
    </row>
    <row r="4610" spans="1:7" x14ac:dyDescent="0.25">
      <c r="A4610" s="191">
        <v>4609</v>
      </c>
      <c r="B4610" s="191" t="s">
        <v>5717</v>
      </c>
      <c r="C4610" s="191" t="s">
        <v>8133</v>
      </c>
      <c r="D4610" s="191" t="s">
        <v>3160</v>
      </c>
      <c r="E4610" s="191" t="s">
        <v>3186</v>
      </c>
      <c r="F4610" s="191" t="s">
        <v>8135</v>
      </c>
      <c r="G4610" s="191">
        <v>13</v>
      </c>
    </row>
    <row r="4611" spans="1:7" x14ac:dyDescent="0.25">
      <c r="A4611" s="191">
        <v>4610</v>
      </c>
      <c r="B4611" s="191" t="s">
        <v>5717</v>
      </c>
      <c r="C4611" s="191" t="s">
        <v>8133</v>
      </c>
      <c r="D4611" s="191" t="s">
        <v>3160</v>
      </c>
      <c r="E4611" s="191" t="s">
        <v>3186</v>
      </c>
      <c r="F4611" s="191" t="s">
        <v>8135</v>
      </c>
      <c r="G4611" s="191">
        <v>13</v>
      </c>
    </row>
    <row r="4612" spans="1:7" x14ac:dyDescent="0.25">
      <c r="A4612" s="191">
        <v>4611</v>
      </c>
      <c r="B4612" s="191" t="s">
        <v>5717</v>
      </c>
      <c r="C4612" s="191" t="s">
        <v>8133</v>
      </c>
      <c r="D4612" s="191" t="s">
        <v>3160</v>
      </c>
      <c r="E4612" s="191" t="s">
        <v>3186</v>
      </c>
      <c r="F4612" s="191" t="s">
        <v>8135</v>
      </c>
      <c r="G4612" s="191">
        <v>13</v>
      </c>
    </row>
    <row r="4613" spans="1:7" x14ac:dyDescent="0.25">
      <c r="A4613" s="191">
        <v>4612</v>
      </c>
      <c r="B4613" s="191" t="s">
        <v>5717</v>
      </c>
      <c r="C4613" s="191" t="s">
        <v>8133</v>
      </c>
      <c r="D4613" s="191" t="s">
        <v>3160</v>
      </c>
      <c r="E4613" s="191" t="s">
        <v>3186</v>
      </c>
      <c r="F4613" s="191" t="s">
        <v>8135</v>
      </c>
      <c r="G4613" s="191">
        <v>13</v>
      </c>
    </row>
    <row r="4614" spans="1:7" x14ac:dyDescent="0.25">
      <c r="A4614" s="191">
        <v>4613</v>
      </c>
      <c r="B4614" s="191" t="s">
        <v>5717</v>
      </c>
      <c r="C4614" s="191" t="s">
        <v>8133</v>
      </c>
      <c r="D4614" s="191" t="s">
        <v>3160</v>
      </c>
      <c r="E4614" s="191" t="s">
        <v>3186</v>
      </c>
      <c r="F4614" s="191" t="s">
        <v>8135</v>
      </c>
      <c r="G4614" s="191">
        <v>13</v>
      </c>
    </row>
    <row r="4615" spans="1:7" x14ac:dyDescent="0.25">
      <c r="A4615" s="191">
        <v>4614</v>
      </c>
      <c r="B4615" s="191" t="s">
        <v>5717</v>
      </c>
      <c r="C4615" s="191" t="s">
        <v>8133</v>
      </c>
      <c r="D4615" s="191" t="s">
        <v>3160</v>
      </c>
      <c r="E4615" s="191" t="s">
        <v>3186</v>
      </c>
      <c r="F4615" s="191" t="s">
        <v>8135</v>
      </c>
      <c r="G4615" s="191">
        <v>13</v>
      </c>
    </row>
    <row r="4616" spans="1:7" x14ac:dyDescent="0.25">
      <c r="A4616" s="191">
        <v>4615</v>
      </c>
      <c r="B4616" s="191" t="s">
        <v>5717</v>
      </c>
      <c r="C4616" s="191" t="s">
        <v>8133</v>
      </c>
      <c r="D4616" s="191" t="s">
        <v>3160</v>
      </c>
      <c r="E4616" s="191" t="s">
        <v>3186</v>
      </c>
      <c r="F4616" s="191" t="s">
        <v>8135</v>
      </c>
      <c r="G4616" s="191">
        <v>13</v>
      </c>
    </row>
    <row r="4617" spans="1:7" x14ac:dyDescent="0.25">
      <c r="A4617" s="191">
        <v>4616</v>
      </c>
      <c r="B4617" s="191" t="s">
        <v>5717</v>
      </c>
      <c r="C4617" s="191" t="s">
        <v>8133</v>
      </c>
      <c r="D4617" s="191" t="s">
        <v>3160</v>
      </c>
      <c r="E4617" s="191" t="s">
        <v>3186</v>
      </c>
      <c r="F4617" s="191" t="s">
        <v>8135</v>
      </c>
      <c r="G4617" s="191">
        <v>13</v>
      </c>
    </row>
    <row r="4618" spans="1:7" x14ac:dyDescent="0.25">
      <c r="A4618" s="191">
        <v>4617</v>
      </c>
      <c r="B4618" s="191" t="s">
        <v>5717</v>
      </c>
      <c r="C4618" s="191" t="s">
        <v>8133</v>
      </c>
      <c r="D4618" s="191" t="s">
        <v>3160</v>
      </c>
      <c r="E4618" s="191" t="s">
        <v>3186</v>
      </c>
      <c r="F4618" s="191" t="s">
        <v>8135</v>
      </c>
      <c r="G4618" s="191">
        <v>13</v>
      </c>
    </row>
    <row r="4619" spans="1:7" x14ac:dyDescent="0.25">
      <c r="A4619" s="191">
        <v>4618</v>
      </c>
      <c r="B4619" s="191" t="s">
        <v>5717</v>
      </c>
      <c r="C4619" s="191" t="s">
        <v>8133</v>
      </c>
      <c r="D4619" s="191" t="s">
        <v>3160</v>
      </c>
      <c r="E4619" s="191" t="s">
        <v>3186</v>
      </c>
      <c r="F4619" s="191" t="s">
        <v>8135</v>
      </c>
      <c r="G4619" s="191">
        <v>13</v>
      </c>
    </row>
    <row r="4620" spans="1:7" x14ac:dyDescent="0.25">
      <c r="A4620" s="191">
        <v>4619</v>
      </c>
      <c r="B4620" s="191" t="s">
        <v>5717</v>
      </c>
      <c r="C4620" s="191" t="s">
        <v>8133</v>
      </c>
      <c r="D4620" s="191" t="s">
        <v>3160</v>
      </c>
      <c r="E4620" s="191" t="s">
        <v>3186</v>
      </c>
      <c r="F4620" s="191" t="s">
        <v>8135</v>
      </c>
      <c r="G4620" s="191">
        <v>13</v>
      </c>
    </row>
    <row r="4621" spans="1:7" x14ac:dyDescent="0.25">
      <c r="A4621" s="191">
        <v>4620</v>
      </c>
      <c r="B4621" s="191" t="s">
        <v>5717</v>
      </c>
      <c r="C4621" s="191" t="s">
        <v>8133</v>
      </c>
      <c r="D4621" s="191" t="s">
        <v>3160</v>
      </c>
      <c r="E4621" s="191" t="s">
        <v>3186</v>
      </c>
      <c r="F4621" s="191" t="s">
        <v>8135</v>
      </c>
      <c r="G4621" s="191">
        <v>13</v>
      </c>
    </row>
    <row r="4622" spans="1:7" x14ac:dyDescent="0.25">
      <c r="A4622" s="191">
        <v>4621</v>
      </c>
      <c r="B4622" s="191" t="s">
        <v>5717</v>
      </c>
      <c r="C4622" s="191" t="s">
        <v>8133</v>
      </c>
      <c r="D4622" s="191" t="s">
        <v>3160</v>
      </c>
      <c r="E4622" s="191" t="s">
        <v>3186</v>
      </c>
      <c r="F4622" s="191" t="s">
        <v>8135</v>
      </c>
      <c r="G4622" s="191">
        <v>13</v>
      </c>
    </row>
    <row r="4623" spans="1:7" x14ac:dyDescent="0.25">
      <c r="A4623" s="191">
        <v>4622</v>
      </c>
      <c r="B4623" s="191" t="s">
        <v>5717</v>
      </c>
      <c r="C4623" s="191" t="s">
        <v>8133</v>
      </c>
      <c r="D4623" s="191" t="s">
        <v>3160</v>
      </c>
      <c r="E4623" s="191" t="s">
        <v>3186</v>
      </c>
      <c r="F4623" s="191" t="s">
        <v>8135</v>
      </c>
      <c r="G4623" s="191">
        <v>13</v>
      </c>
    </row>
    <row r="4624" spans="1:7" x14ac:dyDescent="0.25">
      <c r="A4624" s="191">
        <v>4623</v>
      </c>
      <c r="B4624" s="191" t="s">
        <v>5717</v>
      </c>
      <c r="C4624" s="191" t="s">
        <v>8133</v>
      </c>
      <c r="D4624" s="191" t="s">
        <v>3160</v>
      </c>
      <c r="E4624" s="191" t="s">
        <v>3186</v>
      </c>
      <c r="F4624" s="191" t="s">
        <v>8135</v>
      </c>
      <c r="G4624" s="191">
        <v>13</v>
      </c>
    </row>
    <row r="4625" spans="1:7" x14ac:dyDescent="0.25">
      <c r="A4625" s="191">
        <v>4624</v>
      </c>
      <c r="B4625" s="191" t="s">
        <v>5717</v>
      </c>
      <c r="C4625" s="191" t="s">
        <v>8133</v>
      </c>
      <c r="D4625" s="191" t="s">
        <v>3160</v>
      </c>
      <c r="E4625" s="191" t="s">
        <v>3186</v>
      </c>
      <c r="F4625" s="191" t="s">
        <v>8135</v>
      </c>
      <c r="G4625" s="191">
        <v>13</v>
      </c>
    </row>
    <row r="4626" spans="1:7" x14ac:dyDescent="0.25">
      <c r="A4626" s="191">
        <v>4625</v>
      </c>
      <c r="B4626" s="191" t="s">
        <v>5717</v>
      </c>
      <c r="C4626" s="191" t="s">
        <v>8133</v>
      </c>
      <c r="D4626" s="191" t="s">
        <v>3160</v>
      </c>
      <c r="E4626" s="191" t="s">
        <v>3186</v>
      </c>
      <c r="F4626" s="191" t="s">
        <v>8135</v>
      </c>
      <c r="G4626" s="191">
        <v>13</v>
      </c>
    </row>
    <row r="4627" spans="1:7" x14ac:dyDescent="0.25">
      <c r="A4627" s="191">
        <v>4626</v>
      </c>
      <c r="B4627" s="191" t="s">
        <v>5717</v>
      </c>
      <c r="C4627" s="191" t="s">
        <v>8133</v>
      </c>
      <c r="D4627" s="191" t="s">
        <v>3160</v>
      </c>
      <c r="E4627" s="191" t="s">
        <v>3186</v>
      </c>
      <c r="F4627" s="191" t="s">
        <v>8135</v>
      </c>
      <c r="G4627" s="191">
        <v>13</v>
      </c>
    </row>
    <row r="4628" spans="1:7" x14ac:dyDescent="0.25">
      <c r="A4628" s="191">
        <v>4627</v>
      </c>
      <c r="B4628" s="191" t="s">
        <v>5717</v>
      </c>
      <c r="C4628" s="191" t="s">
        <v>8133</v>
      </c>
      <c r="D4628" s="191" t="s">
        <v>3160</v>
      </c>
      <c r="E4628" s="191" t="s">
        <v>3186</v>
      </c>
      <c r="F4628" s="191" t="s">
        <v>8135</v>
      </c>
      <c r="G4628" s="191">
        <v>13</v>
      </c>
    </row>
    <row r="4629" spans="1:7" x14ac:dyDescent="0.25">
      <c r="A4629" s="191">
        <v>4628</v>
      </c>
      <c r="B4629" s="191" t="s">
        <v>5717</v>
      </c>
      <c r="C4629" s="191" t="s">
        <v>8133</v>
      </c>
      <c r="D4629" s="191" t="s">
        <v>3160</v>
      </c>
      <c r="E4629" s="191" t="s">
        <v>3186</v>
      </c>
      <c r="F4629" s="191" t="s">
        <v>8135</v>
      </c>
      <c r="G4629" s="191">
        <v>13</v>
      </c>
    </row>
    <row r="4630" spans="1:7" x14ac:dyDescent="0.25">
      <c r="A4630" s="191">
        <v>4629</v>
      </c>
      <c r="B4630" s="191" t="s">
        <v>5717</v>
      </c>
      <c r="C4630" s="191" t="s">
        <v>8133</v>
      </c>
      <c r="D4630" s="191" t="s">
        <v>3160</v>
      </c>
      <c r="E4630" s="191" t="s">
        <v>3186</v>
      </c>
      <c r="F4630" s="191" t="s">
        <v>8135</v>
      </c>
      <c r="G4630" s="191">
        <v>13</v>
      </c>
    </row>
    <row r="4631" spans="1:7" x14ac:dyDescent="0.25">
      <c r="A4631" s="191">
        <v>4630</v>
      </c>
      <c r="B4631" s="191" t="s">
        <v>5717</v>
      </c>
      <c r="C4631" s="191" t="s">
        <v>8133</v>
      </c>
      <c r="D4631" s="191" t="s">
        <v>3160</v>
      </c>
      <c r="E4631" s="191" t="s">
        <v>3186</v>
      </c>
      <c r="F4631" s="191" t="s">
        <v>8135</v>
      </c>
      <c r="G4631" s="191">
        <v>13</v>
      </c>
    </row>
    <row r="4632" spans="1:7" x14ac:dyDescent="0.25">
      <c r="A4632" s="191">
        <v>4631</v>
      </c>
      <c r="B4632" s="191" t="s">
        <v>5717</v>
      </c>
      <c r="C4632" s="191" t="s">
        <v>8133</v>
      </c>
      <c r="D4632" s="191" t="s">
        <v>3160</v>
      </c>
      <c r="E4632" s="191" t="s">
        <v>3186</v>
      </c>
      <c r="F4632" s="191" t="s">
        <v>8135</v>
      </c>
      <c r="G4632" s="191">
        <v>13</v>
      </c>
    </row>
    <row r="4633" spans="1:7" x14ac:dyDescent="0.25">
      <c r="A4633" s="191">
        <v>4632</v>
      </c>
      <c r="B4633" s="191" t="s">
        <v>5717</v>
      </c>
      <c r="C4633" s="191" t="s">
        <v>8133</v>
      </c>
      <c r="D4633" s="191" t="s">
        <v>3160</v>
      </c>
      <c r="E4633" s="191" t="s">
        <v>3186</v>
      </c>
      <c r="F4633" s="191" t="s">
        <v>8135</v>
      </c>
      <c r="G4633" s="191">
        <v>13</v>
      </c>
    </row>
    <row r="4634" spans="1:7" x14ac:dyDescent="0.25">
      <c r="A4634" s="191">
        <v>4633</v>
      </c>
      <c r="B4634" s="191" t="s">
        <v>5717</v>
      </c>
      <c r="C4634" s="191" t="s">
        <v>8133</v>
      </c>
      <c r="D4634" s="191" t="s">
        <v>3160</v>
      </c>
      <c r="E4634" s="191" t="s">
        <v>3186</v>
      </c>
      <c r="F4634" s="191" t="s">
        <v>8135</v>
      </c>
      <c r="G4634" s="191">
        <v>13</v>
      </c>
    </row>
    <row r="4635" spans="1:7" x14ac:dyDescent="0.25">
      <c r="A4635" s="191">
        <v>4634</v>
      </c>
      <c r="B4635" s="191" t="s">
        <v>5717</v>
      </c>
      <c r="C4635" s="191" t="s">
        <v>8133</v>
      </c>
      <c r="D4635" s="191" t="s">
        <v>3160</v>
      </c>
      <c r="E4635" s="191" t="s">
        <v>3186</v>
      </c>
      <c r="F4635" s="191" t="s">
        <v>8135</v>
      </c>
      <c r="G4635" s="191">
        <v>13</v>
      </c>
    </row>
    <row r="4636" spans="1:7" x14ac:dyDescent="0.25">
      <c r="A4636" s="191">
        <v>4635</v>
      </c>
      <c r="B4636" s="191" t="s">
        <v>5717</v>
      </c>
      <c r="C4636" s="191" t="s">
        <v>8133</v>
      </c>
      <c r="D4636" s="191" t="s">
        <v>3160</v>
      </c>
      <c r="E4636" s="191" t="s">
        <v>3186</v>
      </c>
      <c r="F4636" s="191" t="s">
        <v>8135</v>
      </c>
      <c r="G4636" s="191">
        <v>13</v>
      </c>
    </row>
    <row r="4637" spans="1:7" x14ac:dyDescent="0.25">
      <c r="A4637" s="191">
        <v>4636</v>
      </c>
      <c r="B4637" s="191" t="s">
        <v>5717</v>
      </c>
      <c r="C4637" s="191" t="s">
        <v>8133</v>
      </c>
      <c r="D4637" s="191" t="s">
        <v>3160</v>
      </c>
      <c r="E4637" s="191" t="s">
        <v>3186</v>
      </c>
      <c r="F4637" s="191" t="s">
        <v>8135</v>
      </c>
      <c r="G4637" s="191">
        <v>13</v>
      </c>
    </row>
    <row r="4638" spans="1:7" x14ac:dyDescent="0.25">
      <c r="A4638" s="191">
        <v>4637</v>
      </c>
      <c r="B4638" s="191" t="s">
        <v>5717</v>
      </c>
      <c r="C4638" s="191" t="s">
        <v>8133</v>
      </c>
      <c r="D4638" s="191" t="s">
        <v>3160</v>
      </c>
      <c r="E4638" s="191" t="s">
        <v>3186</v>
      </c>
      <c r="F4638" s="191" t="s">
        <v>8135</v>
      </c>
      <c r="G4638" s="191">
        <v>13</v>
      </c>
    </row>
    <row r="4639" spans="1:7" x14ac:dyDescent="0.25">
      <c r="A4639" s="191">
        <v>4638</v>
      </c>
      <c r="B4639" s="191" t="s">
        <v>5717</v>
      </c>
      <c r="C4639" s="191" t="s">
        <v>8133</v>
      </c>
      <c r="D4639" s="191" t="s">
        <v>3160</v>
      </c>
      <c r="E4639" s="191" t="s">
        <v>3186</v>
      </c>
      <c r="F4639" s="191" t="s">
        <v>8135</v>
      </c>
      <c r="G4639" s="191">
        <v>13</v>
      </c>
    </row>
    <row r="4640" spans="1:7" x14ac:dyDescent="0.25">
      <c r="A4640" s="191">
        <v>4639</v>
      </c>
      <c r="B4640" s="191" t="s">
        <v>5717</v>
      </c>
      <c r="C4640" s="191" t="s">
        <v>8133</v>
      </c>
      <c r="D4640" s="191" t="s">
        <v>3160</v>
      </c>
      <c r="E4640" s="191" t="s">
        <v>3186</v>
      </c>
      <c r="F4640" s="191" t="s">
        <v>8135</v>
      </c>
      <c r="G4640" s="191">
        <v>13</v>
      </c>
    </row>
    <row r="4641" spans="1:7" x14ac:dyDescent="0.25">
      <c r="A4641" s="191">
        <v>4640</v>
      </c>
      <c r="B4641" s="191" t="s">
        <v>5717</v>
      </c>
      <c r="C4641" s="191" t="s">
        <v>8133</v>
      </c>
      <c r="D4641" s="191" t="s">
        <v>3160</v>
      </c>
      <c r="E4641" s="191" t="s">
        <v>3186</v>
      </c>
      <c r="F4641" s="191" t="s">
        <v>8135</v>
      </c>
      <c r="G4641" s="191">
        <v>13</v>
      </c>
    </row>
    <row r="4642" spans="1:7" x14ac:dyDescent="0.25">
      <c r="A4642" s="191">
        <v>4641</v>
      </c>
      <c r="B4642" s="191" t="s">
        <v>5717</v>
      </c>
      <c r="C4642" s="191" t="s">
        <v>8133</v>
      </c>
      <c r="D4642" s="191" t="s">
        <v>3160</v>
      </c>
      <c r="E4642" s="191" t="s">
        <v>3186</v>
      </c>
      <c r="F4642" s="191" t="s">
        <v>8135</v>
      </c>
      <c r="G4642" s="191">
        <v>13</v>
      </c>
    </row>
    <row r="4643" spans="1:7" x14ac:dyDescent="0.25">
      <c r="A4643" s="191">
        <v>4642</v>
      </c>
      <c r="B4643" s="191" t="s">
        <v>5717</v>
      </c>
      <c r="C4643" s="191" t="s">
        <v>8133</v>
      </c>
      <c r="D4643" s="191" t="s">
        <v>3160</v>
      </c>
      <c r="E4643" s="191" t="s">
        <v>3186</v>
      </c>
      <c r="F4643" s="191" t="s">
        <v>8135</v>
      </c>
      <c r="G4643" s="191">
        <v>13</v>
      </c>
    </row>
    <row r="4644" spans="1:7" x14ac:dyDescent="0.25">
      <c r="A4644" s="191">
        <v>4643</v>
      </c>
      <c r="B4644" s="191" t="s">
        <v>5717</v>
      </c>
      <c r="C4644" s="191" t="s">
        <v>8133</v>
      </c>
      <c r="D4644" s="191" t="s">
        <v>3160</v>
      </c>
      <c r="E4644" s="191" t="s">
        <v>3186</v>
      </c>
      <c r="F4644" s="191" t="s">
        <v>8135</v>
      </c>
      <c r="G4644" s="191">
        <v>13</v>
      </c>
    </row>
    <row r="4645" spans="1:7" x14ac:dyDescent="0.25">
      <c r="A4645" s="191">
        <v>4644</v>
      </c>
      <c r="B4645" s="191" t="s">
        <v>5717</v>
      </c>
      <c r="C4645" s="191" t="s">
        <v>8133</v>
      </c>
      <c r="D4645" s="191" t="s">
        <v>3160</v>
      </c>
      <c r="E4645" s="191" t="s">
        <v>3186</v>
      </c>
      <c r="F4645" s="191" t="s">
        <v>8135</v>
      </c>
      <c r="G4645" s="191">
        <v>13</v>
      </c>
    </row>
    <row r="4646" spans="1:7" x14ac:dyDescent="0.25">
      <c r="A4646" s="191">
        <v>4645</v>
      </c>
      <c r="B4646" s="191" t="s">
        <v>5717</v>
      </c>
      <c r="C4646" s="191" t="s">
        <v>8133</v>
      </c>
      <c r="D4646" s="191" t="s">
        <v>3160</v>
      </c>
      <c r="E4646" s="191" t="s">
        <v>3186</v>
      </c>
      <c r="F4646" s="191" t="s">
        <v>8135</v>
      </c>
      <c r="G4646" s="191">
        <v>13</v>
      </c>
    </row>
    <row r="4647" spans="1:7" x14ac:dyDescent="0.25">
      <c r="A4647" s="191">
        <v>4646</v>
      </c>
      <c r="B4647" s="191" t="s">
        <v>5717</v>
      </c>
      <c r="C4647" s="191" t="s">
        <v>8133</v>
      </c>
      <c r="D4647" s="191" t="s">
        <v>3160</v>
      </c>
      <c r="E4647" s="191" t="s">
        <v>3186</v>
      </c>
      <c r="F4647" s="191" t="s">
        <v>8135</v>
      </c>
      <c r="G4647" s="191">
        <v>13</v>
      </c>
    </row>
    <row r="4648" spans="1:7" x14ac:dyDescent="0.25">
      <c r="A4648" s="191">
        <v>4647</v>
      </c>
      <c r="B4648" s="191" t="s">
        <v>5717</v>
      </c>
      <c r="C4648" s="191" t="s">
        <v>8133</v>
      </c>
      <c r="D4648" s="191" t="s">
        <v>3160</v>
      </c>
      <c r="E4648" s="191" t="s">
        <v>3186</v>
      </c>
      <c r="F4648" s="191" t="s">
        <v>8135</v>
      </c>
      <c r="G4648" s="191">
        <v>13</v>
      </c>
    </row>
    <row r="4649" spans="1:7" x14ac:dyDescent="0.25">
      <c r="A4649" s="191">
        <v>4648</v>
      </c>
      <c r="B4649" s="191" t="s">
        <v>5717</v>
      </c>
      <c r="C4649" s="191" t="s">
        <v>8133</v>
      </c>
      <c r="D4649" s="191" t="s">
        <v>3160</v>
      </c>
      <c r="E4649" s="191" t="s">
        <v>3186</v>
      </c>
      <c r="F4649" s="191" t="s">
        <v>8135</v>
      </c>
      <c r="G4649" s="191">
        <v>13</v>
      </c>
    </row>
    <row r="4650" spans="1:7" x14ac:dyDescent="0.25">
      <c r="A4650" s="191">
        <v>4649</v>
      </c>
      <c r="B4650" s="191" t="s">
        <v>5717</v>
      </c>
      <c r="C4650" s="191" t="s">
        <v>8133</v>
      </c>
      <c r="D4650" s="191" t="s">
        <v>3160</v>
      </c>
      <c r="E4650" s="191" t="s">
        <v>3186</v>
      </c>
      <c r="F4650" s="191" t="s">
        <v>8135</v>
      </c>
      <c r="G4650" s="191">
        <v>13</v>
      </c>
    </row>
    <row r="4651" spans="1:7" x14ac:dyDescent="0.25">
      <c r="A4651" s="191">
        <v>4650</v>
      </c>
      <c r="B4651" s="191" t="s">
        <v>5717</v>
      </c>
      <c r="C4651" s="191" t="s">
        <v>8133</v>
      </c>
      <c r="D4651" s="191" t="s">
        <v>3160</v>
      </c>
      <c r="E4651" s="191" t="s">
        <v>3186</v>
      </c>
      <c r="F4651" s="191" t="s">
        <v>8135</v>
      </c>
      <c r="G4651" s="191">
        <v>13</v>
      </c>
    </row>
    <row r="4652" spans="1:7" x14ac:dyDescent="0.25">
      <c r="A4652" s="191">
        <v>4651</v>
      </c>
      <c r="B4652" s="191" t="s">
        <v>5717</v>
      </c>
      <c r="C4652" s="191" t="s">
        <v>8133</v>
      </c>
      <c r="D4652" s="191" t="s">
        <v>3160</v>
      </c>
      <c r="E4652" s="191" t="s">
        <v>3186</v>
      </c>
      <c r="F4652" s="191" t="s">
        <v>8135</v>
      </c>
      <c r="G4652" s="191">
        <v>13</v>
      </c>
    </row>
    <row r="4653" spans="1:7" x14ac:dyDescent="0.25">
      <c r="A4653" s="191">
        <v>4652</v>
      </c>
      <c r="B4653" s="191" t="s">
        <v>5717</v>
      </c>
      <c r="C4653" s="191" t="s">
        <v>8133</v>
      </c>
      <c r="D4653" s="191" t="s">
        <v>3160</v>
      </c>
      <c r="E4653" s="191" t="s">
        <v>3186</v>
      </c>
      <c r="F4653" s="191" t="s">
        <v>8135</v>
      </c>
      <c r="G4653" s="191">
        <v>13</v>
      </c>
    </row>
    <row r="4654" spans="1:7" x14ac:dyDescent="0.25">
      <c r="A4654" s="191">
        <v>4653</v>
      </c>
      <c r="B4654" s="191" t="s">
        <v>5717</v>
      </c>
      <c r="C4654" s="191" t="s">
        <v>8133</v>
      </c>
      <c r="D4654" s="191" t="s">
        <v>3160</v>
      </c>
      <c r="E4654" s="191" t="s">
        <v>3186</v>
      </c>
      <c r="F4654" s="191" t="s">
        <v>8135</v>
      </c>
      <c r="G4654" s="191">
        <v>13</v>
      </c>
    </row>
    <row r="4655" spans="1:7" x14ac:dyDescent="0.25">
      <c r="A4655" s="191">
        <v>4654</v>
      </c>
      <c r="B4655" s="191" t="s">
        <v>5717</v>
      </c>
      <c r="C4655" s="191" t="s">
        <v>8133</v>
      </c>
      <c r="D4655" s="191" t="s">
        <v>3160</v>
      </c>
      <c r="E4655" s="191" t="s">
        <v>3186</v>
      </c>
      <c r="F4655" s="191" t="s">
        <v>8135</v>
      </c>
      <c r="G4655" s="191">
        <v>13</v>
      </c>
    </row>
    <row r="4656" spans="1:7" x14ac:dyDescent="0.25">
      <c r="A4656" s="191">
        <v>4655</v>
      </c>
      <c r="B4656" s="191" t="s">
        <v>5717</v>
      </c>
      <c r="C4656" s="191" t="s">
        <v>8133</v>
      </c>
      <c r="D4656" s="191" t="s">
        <v>3160</v>
      </c>
      <c r="E4656" s="191" t="s">
        <v>3186</v>
      </c>
      <c r="F4656" s="191" t="s">
        <v>8135</v>
      </c>
      <c r="G4656" s="191">
        <v>13</v>
      </c>
    </row>
    <row r="4657" spans="1:7" x14ac:dyDescent="0.25">
      <c r="A4657" s="191">
        <v>4656</v>
      </c>
      <c r="B4657" s="191" t="s">
        <v>5717</v>
      </c>
      <c r="C4657" s="191" t="s">
        <v>8133</v>
      </c>
      <c r="D4657" s="191" t="s">
        <v>3160</v>
      </c>
      <c r="E4657" s="191" t="s">
        <v>3186</v>
      </c>
      <c r="F4657" s="191" t="s">
        <v>8135</v>
      </c>
      <c r="G4657" s="191">
        <v>13</v>
      </c>
    </row>
    <row r="4658" spans="1:7" x14ac:dyDescent="0.25">
      <c r="A4658" s="191">
        <v>4657</v>
      </c>
      <c r="B4658" s="191" t="s">
        <v>5717</v>
      </c>
      <c r="C4658" s="191" t="s">
        <v>8133</v>
      </c>
      <c r="D4658" s="191" t="s">
        <v>3160</v>
      </c>
      <c r="E4658" s="191" t="s">
        <v>3186</v>
      </c>
      <c r="F4658" s="191" t="s">
        <v>8135</v>
      </c>
      <c r="G4658" s="191">
        <v>13</v>
      </c>
    </row>
    <row r="4659" spans="1:7" x14ac:dyDescent="0.25">
      <c r="A4659" s="191">
        <v>4658</v>
      </c>
      <c r="B4659" s="191" t="s">
        <v>5717</v>
      </c>
      <c r="C4659" s="191" t="s">
        <v>8133</v>
      </c>
      <c r="D4659" s="191" t="s">
        <v>3160</v>
      </c>
      <c r="E4659" s="191" t="s">
        <v>3186</v>
      </c>
      <c r="F4659" s="191" t="s">
        <v>8135</v>
      </c>
      <c r="G4659" s="191">
        <v>13</v>
      </c>
    </row>
    <row r="4660" spans="1:7" x14ac:dyDescent="0.25">
      <c r="A4660" s="191">
        <v>4659</v>
      </c>
      <c r="B4660" s="191" t="s">
        <v>5717</v>
      </c>
      <c r="C4660" s="191" t="s">
        <v>8133</v>
      </c>
      <c r="D4660" s="191" t="s">
        <v>3160</v>
      </c>
      <c r="E4660" s="191" t="s">
        <v>3186</v>
      </c>
      <c r="F4660" s="191" t="s">
        <v>8135</v>
      </c>
      <c r="G4660" s="191">
        <v>13</v>
      </c>
    </row>
    <row r="4661" spans="1:7" x14ac:dyDescent="0.25">
      <c r="A4661" s="191">
        <v>4660</v>
      </c>
      <c r="B4661" s="191" t="s">
        <v>5717</v>
      </c>
      <c r="C4661" s="191" t="s">
        <v>8133</v>
      </c>
      <c r="D4661" s="191" t="s">
        <v>3160</v>
      </c>
      <c r="E4661" s="191" t="s">
        <v>3186</v>
      </c>
      <c r="F4661" s="191" t="s">
        <v>8135</v>
      </c>
      <c r="G4661" s="191">
        <v>13</v>
      </c>
    </row>
    <row r="4662" spans="1:7" x14ac:dyDescent="0.25">
      <c r="A4662" s="191">
        <v>4661</v>
      </c>
      <c r="B4662" s="191" t="s">
        <v>5717</v>
      </c>
      <c r="C4662" s="191" t="s">
        <v>8133</v>
      </c>
      <c r="D4662" s="191" t="s">
        <v>3160</v>
      </c>
      <c r="E4662" s="191" t="s">
        <v>3186</v>
      </c>
      <c r="F4662" s="191" t="s">
        <v>8135</v>
      </c>
      <c r="G4662" s="191">
        <v>13</v>
      </c>
    </row>
    <row r="4663" spans="1:7" x14ac:dyDescent="0.25">
      <c r="A4663" s="191">
        <v>4662</v>
      </c>
      <c r="B4663" s="191" t="s">
        <v>5717</v>
      </c>
      <c r="C4663" s="191" t="s">
        <v>8133</v>
      </c>
      <c r="D4663" s="191" t="s">
        <v>3160</v>
      </c>
      <c r="E4663" s="191" t="s">
        <v>3186</v>
      </c>
      <c r="F4663" s="191" t="s">
        <v>8135</v>
      </c>
      <c r="G4663" s="191">
        <v>13</v>
      </c>
    </row>
    <row r="4664" spans="1:7" x14ac:dyDescent="0.25">
      <c r="A4664" s="191">
        <v>4663</v>
      </c>
      <c r="B4664" s="191" t="s">
        <v>5717</v>
      </c>
      <c r="C4664" s="191" t="s">
        <v>8133</v>
      </c>
      <c r="D4664" s="191" t="s">
        <v>3160</v>
      </c>
      <c r="E4664" s="191" t="s">
        <v>3186</v>
      </c>
      <c r="F4664" s="191" t="s">
        <v>8135</v>
      </c>
      <c r="G4664" s="191">
        <v>13</v>
      </c>
    </row>
    <row r="4665" spans="1:7" x14ac:dyDescent="0.25">
      <c r="A4665" s="191">
        <v>4664</v>
      </c>
      <c r="B4665" s="191" t="s">
        <v>5717</v>
      </c>
      <c r="C4665" s="191" t="s">
        <v>8133</v>
      </c>
      <c r="D4665" s="191" t="s">
        <v>3160</v>
      </c>
      <c r="E4665" s="191" t="s">
        <v>3186</v>
      </c>
      <c r="F4665" s="191" t="s">
        <v>8135</v>
      </c>
      <c r="G4665" s="191">
        <v>13</v>
      </c>
    </row>
    <row r="4666" spans="1:7" x14ac:dyDescent="0.25">
      <c r="A4666" s="191">
        <v>4665</v>
      </c>
      <c r="B4666" s="191" t="s">
        <v>5717</v>
      </c>
      <c r="C4666" s="191" t="s">
        <v>8133</v>
      </c>
      <c r="D4666" s="191" t="s">
        <v>3160</v>
      </c>
      <c r="E4666" s="191" t="s">
        <v>3186</v>
      </c>
      <c r="F4666" s="191" t="s">
        <v>8135</v>
      </c>
      <c r="G4666" s="191">
        <v>13</v>
      </c>
    </row>
    <row r="4667" spans="1:7" x14ac:dyDescent="0.25">
      <c r="A4667" s="191">
        <v>4666</v>
      </c>
      <c r="B4667" s="191" t="s">
        <v>5717</v>
      </c>
      <c r="C4667" s="191" t="s">
        <v>8133</v>
      </c>
      <c r="D4667" s="191" t="s">
        <v>3160</v>
      </c>
      <c r="E4667" s="191" t="s">
        <v>3186</v>
      </c>
      <c r="F4667" s="191" t="s">
        <v>8135</v>
      </c>
      <c r="G4667" s="191">
        <v>13</v>
      </c>
    </row>
    <row r="4668" spans="1:7" x14ac:dyDescent="0.25">
      <c r="A4668" s="191">
        <v>4667</v>
      </c>
      <c r="B4668" s="191" t="s">
        <v>5717</v>
      </c>
      <c r="C4668" s="191" t="s">
        <v>8133</v>
      </c>
      <c r="D4668" s="191" t="s">
        <v>3160</v>
      </c>
      <c r="E4668" s="191" t="s">
        <v>3186</v>
      </c>
      <c r="F4668" s="191" t="s">
        <v>8135</v>
      </c>
      <c r="G4668" s="191">
        <v>13</v>
      </c>
    </row>
    <row r="4669" spans="1:7" x14ac:dyDescent="0.25">
      <c r="A4669" s="191">
        <v>4668</v>
      </c>
      <c r="B4669" s="191" t="s">
        <v>5717</v>
      </c>
      <c r="C4669" s="191" t="s">
        <v>8133</v>
      </c>
      <c r="D4669" s="191" t="s">
        <v>3160</v>
      </c>
      <c r="E4669" s="191" t="s">
        <v>3186</v>
      </c>
      <c r="F4669" s="191" t="s">
        <v>8135</v>
      </c>
      <c r="G4669" s="191">
        <v>13</v>
      </c>
    </row>
    <row r="4670" spans="1:7" x14ac:dyDescent="0.25">
      <c r="A4670" s="191">
        <v>4669</v>
      </c>
      <c r="B4670" s="191" t="s">
        <v>5717</v>
      </c>
      <c r="C4670" s="191" t="s">
        <v>8133</v>
      </c>
      <c r="D4670" s="191" t="s">
        <v>3160</v>
      </c>
      <c r="E4670" s="191" t="s">
        <v>3186</v>
      </c>
      <c r="F4670" s="191" t="s">
        <v>8135</v>
      </c>
      <c r="G4670" s="191">
        <v>13</v>
      </c>
    </row>
    <row r="4671" spans="1:7" x14ac:dyDescent="0.25">
      <c r="A4671" s="191">
        <v>4670</v>
      </c>
      <c r="B4671" s="191" t="s">
        <v>5717</v>
      </c>
      <c r="C4671" s="191" t="s">
        <v>8133</v>
      </c>
      <c r="D4671" s="191" t="s">
        <v>3160</v>
      </c>
      <c r="E4671" s="191" t="s">
        <v>3186</v>
      </c>
      <c r="F4671" s="191" t="s">
        <v>8135</v>
      </c>
      <c r="G4671" s="191">
        <v>13</v>
      </c>
    </row>
    <row r="4672" spans="1:7" x14ac:dyDescent="0.25">
      <c r="A4672" s="191">
        <v>4671</v>
      </c>
      <c r="B4672" s="191" t="s">
        <v>5717</v>
      </c>
      <c r="C4672" s="191" t="s">
        <v>8133</v>
      </c>
      <c r="D4672" s="191" t="s">
        <v>3160</v>
      </c>
      <c r="E4672" s="191" t="s">
        <v>3186</v>
      </c>
      <c r="F4672" s="191" t="s">
        <v>8135</v>
      </c>
      <c r="G4672" s="191">
        <v>13</v>
      </c>
    </row>
    <row r="4673" spans="1:7" x14ac:dyDescent="0.25">
      <c r="A4673" s="191">
        <v>4672</v>
      </c>
      <c r="B4673" s="191" t="s">
        <v>5717</v>
      </c>
      <c r="C4673" s="191" t="s">
        <v>8133</v>
      </c>
      <c r="D4673" s="191" t="s">
        <v>3160</v>
      </c>
      <c r="E4673" s="191" t="s">
        <v>3186</v>
      </c>
      <c r="F4673" s="191" t="s">
        <v>8135</v>
      </c>
      <c r="G4673" s="191">
        <v>13</v>
      </c>
    </row>
    <row r="4674" spans="1:7" x14ac:dyDescent="0.25">
      <c r="A4674" s="191">
        <v>4673</v>
      </c>
      <c r="B4674" s="191" t="s">
        <v>5717</v>
      </c>
      <c r="C4674" s="191" t="s">
        <v>8133</v>
      </c>
      <c r="D4674" s="191" t="s">
        <v>3160</v>
      </c>
      <c r="E4674" s="191" t="s">
        <v>3186</v>
      </c>
      <c r="F4674" s="191" t="s">
        <v>8135</v>
      </c>
      <c r="G4674" s="191">
        <v>13</v>
      </c>
    </row>
    <row r="4675" spans="1:7" x14ac:dyDescent="0.25">
      <c r="A4675" s="191">
        <v>4674</v>
      </c>
      <c r="B4675" s="191" t="s">
        <v>5717</v>
      </c>
      <c r="C4675" s="191" t="s">
        <v>8133</v>
      </c>
      <c r="D4675" s="191" t="s">
        <v>3160</v>
      </c>
      <c r="E4675" s="191" t="s">
        <v>3186</v>
      </c>
      <c r="F4675" s="191" t="s">
        <v>8135</v>
      </c>
      <c r="G4675" s="191">
        <v>13</v>
      </c>
    </row>
    <row r="4676" spans="1:7" x14ac:dyDescent="0.25">
      <c r="A4676" s="191">
        <v>4675</v>
      </c>
      <c r="B4676" s="191" t="s">
        <v>5717</v>
      </c>
      <c r="C4676" s="191" t="s">
        <v>8133</v>
      </c>
      <c r="D4676" s="191" t="s">
        <v>3160</v>
      </c>
      <c r="E4676" s="191" t="s">
        <v>3186</v>
      </c>
      <c r="F4676" s="191" t="s">
        <v>8135</v>
      </c>
      <c r="G4676" s="191">
        <v>13</v>
      </c>
    </row>
    <row r="4677" spans="1:7" x14ac:dyDescent="0.25">
      <c r="A4677" s="191">
        <v>4676</v>
      </c>
      <c r="B4677" s="191" t="s">
        <v>5717</v>
      </c>
      <c r="C4677" s="191" t="s">
        <v>8133</v>
      </c>
      <c r="D4677" s="191" t="s">
        <v>3160</v>
      </c>
      <c r="E4677" s="191" t="s">
        <v>3186</v>
      </c>
      <c r="F4677" s="191" t="s">
        <v>8135</v>
      </c>
      <c r="G4677" s="191">
        <v>13</v>
      </c>
    </row>
    <row r="4678" spans="1:7" x14ac:dyDescent="0.25">
      <c r="A4678" s="191">
        <v>4677</v>
      </c>
      <c r="B4678" s="191" t="s">
        <v>5717</v>
      </c>
      <c r="C4678" s="191" t="s">
        <v>8133</v>
      </c>
      <c r="D4678" s="191" t="s">
        <v>3160</v>
      </c>
      <c r="E4678" s="191" t="s">
        <v>3186</v>
      </c>
      <c r="F4678" s="191" t="s">
        <v>8135</v>
      </c>
      <c r="G4678" s="191">
        <v>13</v>
      </c>
    </row>
    <row r="4679" spans="1:7" x14ac:dyDescent="0.25">
      <c r="A4679" s="191">
        <v>4678</v>
      </c>
      <c r="B4679" s="191" t="s">
        <v>5717</v>
      </c>
      <c r="C4679" s="191" t="s">
        <v>8133</v>
      </c>
      <c r="D4679" s="191" t="s">
        <v>3160</v>
      </c>
      <c r="E4679" s="191" t="s">
        <v>3186</v>
      </c>
      <c r="F4679" s="191" t="s">
        <v>8135</v>
      </c>
      <c r="G4679" s="191">
        <v>13</v>
      </c>
    </row>
    <row r="4680" spans="1:7" x14ac:dyDescent="0.25">
      <c r="A4680" s="191">
        <v>4679</v>
      </c>
      <c r="B4680" s="191" t="s">
        <v>5717</v>
      </c>
      <c r="C4680" s="191" t="s">
        <v>8133</v>
      </c>
      <c r="D4680" s="191" t="s">
        <v>3160</v>
      </c>
      <c r="E4680" s="191" t="s">
        <v>3186</v>
      </c>
      <c r="F4680" s="191" t="s">
        <v>8135</v>
      </c>
      <c r="G4680" s="191">
        <v>13</v>
      </c>
    </row>
    <row r="4681" spans="1:7" x14ac:dyDescent="0.25">
      <c r="A4681" s="191">
        <v>4680</v>
      </c>
      <c r="B4681" s="191" t="s">
        <v>5717</v>
      </c>
      <c r="C4681" s="191" t="s">
        <v>8133</v>
      </c>
      <c r="D4681" s="191" t="s">
        <v>3160</v>
      </c>
      <c r="E4681" s="191" t="s">
        <v>3186</v>
      </c>
      <c r="F4681" s="191" t="s">
        <v>8135</v>
      </c>
      <c r="G4681" s="191">
        <v>13</v>
      </c>
    </row>
    <row r="4682" spans="1:7" x14ac:dyDescent="0.25">
      <c r="A4682" s="191">
        <v>4681</v>
      </c>
      <c r="B4682" s="191" t="s">
        <v>5717</v>
      </c>
      <c r="C4682" s="191" t="s">
        <v>8133</v>
      </c>
      <c r="D4682" s="191" t="s">
        <v>3160</v>
      </c>
      <c r="E4682" s="191" t="s">
        <v>3186</v>
      </c>
      <c r="F4682" s="191" t="s">
        <v>8135</v>
      </c>
      <c r="G4682" s="191">
        <v>13</v>
      </c>
    </row>
    <row r="4683" spans="1:7" x14ac:dyDescent="0.25">
      <c r="A4683" s="191">
        <v>4682</v>
      </c>
      <c r="B4683" s="191" t="s">
        <v>5717</v>
      </c>
      <c r="C4683" s="191" t="s">
        <v>8133</v>
      </c>
      <c r="D4683" s="191" t="s">
        <v>3160</v>
      </c>
      <c r="E4683" s="191" t="s">
        <v>3186</v>
      </c>
      <c r="F4683" s="191" t="s">
        <v>8135</v>
      </c>
      <c r="G4683" s="191">
        <v>13</v>
      </c>
    </row>
    <row r="4684" spans="1:7" x14ac:dyDescent="0.25">
      <c r="A4684" s="191">
        <v>4683</v>
      </c>
      <c r="B4684" s="191" t="s">
        <v>5717</v>
      </c>
      <c r="C4684" s="191" t="s">
        <v>8133</v>
      </c>
      <c r="D4684" s="191" t="s">
        <v>3160</v>
      </c>
      <c r="E4684" s="191" t="s">
        <v>3186</v>
      </c>
      <c r="F4684" s="191" t="s">
        <v>8135</v>
      </c>
      <c r="G4684" s="191">
        <v>13</v>
      </c>
    </row>
    <row r="4685" spans="1:7" x14ac:dyDescent="0.25">
      <c r="A4685" s="191">
        <v>4684</v>
      </c>
      <c r="B4685" s="191" t="s">
        <v>5717</v>
      </c>
      <c r="C4685" s="191" t="s">
        <v>8133</v>
      </c>
      <c r="D4685" s="191" t="s">
        <v>3160</v>
      </c>
      <c r="E4685" s="191" t="s">
        <v>3186</v>
      </c>
      <c r="F4685" s="191" t="s">
        <v>8135</v>
      </c>
      <c r="G4685" s="191">
        <v>13</v>
      </c>
    </row>
    <row r="4686" spans="1:7" x14ac:dyDescent="0.25">
      <c r="A4686" s="191">
        <v>4685</v>
      </c>
      <c r="B4686" s="191" t="s">
        <v>5717</v>
      </c>
      <c r="C4686" s="191" t="s">
        <v>8133</v>
      </c>
      <c r="D4686" s="191" t="s">
        <v>3160</v>
      </c>
      <c r="E4686" s="191" t="s">
        <v>3186</v>
      </c>
      <c r="F4686" s="191" t="s">
        <v>8135</v>
      </c>
      <c r="G4686" s="191">
        <v>13</v>
      </c>
    </row>
    <row r="4687" spans="1:7" x14ac:dyDescent="0.25">
      <c r="A4687" s="191">
        <v>4686</v>
      </c>
      <c r="B4687" s="191" t="s">
        <v>5717</v>
      </c>
      <c r="C4687" s="191" t="s">
        <v>8133</v>
      </c>
      <c r="D4687" s="191" t="s">
        <v>3160</v>
      </c>
      <c r="E4687" s="191" t="s">
        <v>3186</v>
      </c>
      <c r="F4687" s="191" t="s">
        <v>8135</v>
      </c>
      <c r="G4687" s="191">
        <v>13</v>
      </c>
    </row>
    <row r="4688" spans="1:7" x14ac:dyDescent="0.25">
      <c r="A4688" s="191">
        <v>4687</v>
      </c>
      <c r="B4688" s="191" t="s">
        <v>5717</v>
      </c>
      <c r="C4688" s="191" t="s">
        <v>8133</v>
      </c>
      <c r="D4688" s="191" t="s">
        <v>3160</v>
      </c>
      <c r="E4688" s="191" t="s">
        <v>3186</v>
      </c>
      <c r="F4688" s="191" t="s">
        <v>8135</v>
      </c>
      <c r="G4688" s="191">
        <v>13</v>
      </c>
    </row>
    <row r="4689" spans="1:7" x14ac:dyDescent="0.25">
      <c r="A4689" s="191">
        <v>4688</v>
      </c>
      <c r="B4689" s="191" t="s">
        <v>5717</v>
      </c>
      <c r="C4689" s="191" t="s">
        <v>8133</v>
      </c>
      <c r="D4689" s="191" t="s">
        <v>3160</v>
      </c>
      <c r="E4689" s="191" t="s">
        <v>3186</v>
      </c>
      <c r="F4689" s="191" t="s">
        <v>8135</v>
      </c>
      <c r="G4689" s="191">
        <v>13</v>
      </c>
    </row>
    <row r="4690" spans="1:7" x14ac:dyDescent="0.25">
      <c r="A4690" s="191">
        <v>4689</v>
      </c>
      <c r="B4690" s="191" t="s">
        <v>5717</v>
      </c>
      <c r="C4690" s="191" t="s">
        <v>8133</v>
      </c>
      <c r="D4690" s="191" t="s">
        <v>3160</v>
      </c>
      <c r="E4690" s="191" t="s">
        <v>3186</v>
      </c>
      <c r="F4690" s="191" t="s">
        <v>8135</v>
      </c>
      <c r="G4690" s="191">
        <v>13</v>
      </c>
    </row>
    <row r="4691" spans="1:7" x14ac:dyDescent="0.25">
      <c r="A4691" s="191">
        <v>4690</v>
      </c>
      <c r="B4691" s="191" t="s">
        <v>5717</v>
      </c>
      <c r="C4691" s="191" t="s">
        <v>8133</v>
      </c>
      <c r="D4691" s="191" t="s">
        <v>3160</v>
      </c>
      <c r="E4691" s="191" t="s">
        <v>3186</v>
      </c>
      <c r="F4691" s="191" t="s">
        <v>8135</v>
      </c>
      <c r="G4691" s="191">
        <v>13</v>
      </c>
    </row>
    <row r="4692" spans="1:7" x14ac:dyDescent="0.25">
      <c r="A4692" s="191">
        <v>4691</v>
      </c>
      <c r="B4692" s="191" t="s">
        <v>3173</v>
      </c>
      <c r="C4692" s="191" t="s">
        <v>8133</v>
      </c>
      <c r="D4692" s="191" t="s">
        <v>3160</v>
      </c>
      <c r="E4692" s="191" t="s">
        <v>3185</v>
      </c>
      <c r="F4692" s="191" t="s">
        <v>8134</v>
      </c>
      <c r="G4692" s="191">
        <v>8</v>
      </c>
    </row>
    <row r="4693" spans="1:7" x14ac:dyDescent="0.25">
      <c r="A4693" s="191">
        <v>4692</v>
      </c>
      <c r="B4693" s="191" t="s">
        <v>3173</v>
      </c>
      <c r="C4693" s="191" t="s">
        <v>8133</v>
      </c>
      <c r="D4693" s="191" t="s">
        <v>3160</v>
      </c>
      <c r="E4693" s="191" t="s">
        <v>3185</v>
      </c>
      <c r="F4693" s="191" t="s">
        <v>8134</v>
      </c>
      <c r="G4693" s="191">
        <v>8</v>
      </c>
    </row>
    <row r="4694" spans="1:7" x14ac:dyDescent="0.25">
      <c r="A4694" s="191">
        <v>4693</v>
      </c>
      <c r="B4694" s="191" t="s">
        <v>3173</v>
      </c>
      <c r="C4694" s="191" t="s">
        <v>8133</v>
      </c>
      <c r="D4694" s="191" t="s">
        <v>3160</v>
      </c>
      <c r="E4694" s="191" t="s">
        <v>3185</v>
      </c>
      <c r="F4694" s="191" t="s">
        <v>8134</v>
      </c>
      <c r="G4694" s="191">
        <v>8</v>
      </c>
    </row>
    <row r="4695" spans="1:7" x14ac:dyDescent="0.25">
      <c r="A4695" s="191">
        <v>4694</v>
      </c>
      <c r="B4695" s="191" t="s">
        <v>3173</v>
      </c>
      <c r="C4695" s="191" t="s">
        <v>8133</v>
      </c>
      <c r="D4695" s="191" t="s">
        <v>3160</v>
      </c>
      <c r="E4695" s="191" t="s">
        <v>3185</v>
      </c>
      <c r="F4695" s="191" t="s">
        <v>8134</v>
      </c>
      <c r="G4695" s="191">
        <v>8</v>
      </c>
    </row>
    <row r="4696" spans="1:7" x14ac:dyDescent="0.25">
      <c r="A4696" s="191">
        <v>4695</v>
      </c>
      <c r="B4696" s="191" t="s">
        <v>3173</v>
      </c>
      <c r="C4696" s="191" t="s">
        <v>8133</v>
      </c>
      <c r="D4696" s="191" t="s">
        <v>3160</v>
      </c>
      <c r="E4696" s="191" t="s">
        <v>3185</v>
      </c>
      <c r="F4696" s="191" t="s">
        <v>8134</v>
      </c>
      <c r="G4696" s="191">
        <v>8</v>
      </c>
    </row>
    <row r="4697" spans="1:7" x14ac:dyDescent="0.25">
      <c r="A4697" s="191">
        <v>4696</v>
      </c>
      <c r="B4697" s="191" t="s">
        <v>3173</v>
      </c>
      <c r="C4697" s="191" t="s">
        <v>8133</v>
      </c>
      <c r="D4697" s="191" t="s">
        <v>3160</v>
      </c>
      <c r="E4697" s="191" t="s">
        <v>3185</v>
      </c>
      <c r="F4697" s="191" t="s">
        <v>8134</v>
      </c>
      <c r="G4697" s="191">
        <v>8</v>
      </c>
    </row>
    <row r="4698" spans="1:7" x14ac:dyDescent="0.25">
      <c r="A4698" s="191">
        <v>4697</v>
      </c>
      <c r="B4698" s="191" t="s">
        <v>3173</v>
      </c>
      <c r="C4698" s="191" t="s">
        <v>8133</v>
      </c>
      <c r="D4698" s="191" t="s">
        <v>3160</v>
      </c>
      <c r="E4698" s="191" t="s">
        <v>3185</v>
      </c>
      <c r="F4698" s="191" t="s">
        <v>8134</v>
      </c>
      <c r="G4698" s="191">
        <v>8</v>
      </c>
    </row>
    <row r="4699" spans="1:7" x14ac:dyDescent="0.25">
      <c r="A4699" s="191">
        <v>4698</v>
      </c>
      <c r="B4699" s="191" t="s">
        <v>3173</v>
      </c>
      <c r="C4699" s="191" t="s">
        <v>8133</v>
      </c>
      <c r="D4699" s="191" t="s">
        <v>3160</v>
      </c>
      <c r="E4699" s="191" t="s">
        <v>3185</v>
      </c>
      <c r="F4699" s="191" t="s">
        <v>8134</v>
      </c>
      <c r="G4699" s="191">
        <v>8</v>
      </c>
    </row>
    <row r="4700" spans="1:7" x14ac:dyDescent="0.25">
      <c r="A4700" s="191">
        <v>4699</v>
      </c>
      <c r="B4700" s="191" t="s">
        <v>3173</v>
      </c>
      <c r="C4700" s="191" t="s">
        <v>8133</v>
      </c>
      <c r="D4700" s="191" t="s">
        <v>3160</v>
      </c>
      <c r="E4700" s="191" t="s">
        <v>3185</v>
      </c>
      <c r="F4700" s="191" t="s">
        <v>8134</v>
      </c>
      <c r="G4700" s="191">
        <v>8</v>
      </c>
    </row>
    <row r="4701" spans="1:7" x14ac:dyDescent="0.25">
      <c r="A4701" s="191">
        <v>4700</v>
      </c>
      <c r="B4701" s="191" t="s">
        <v>3173</v>
      </c>
      <c r="C4701" s="191" t="s">
        <v>8133</v>
      </c>
      <c r="D4701" s="191" t="s">
        <v>3160</v>
      </c>
      <c r="E4701" s="191" t="s">
        <v>3185</v>
      </c>
      <c r="F4701" s="191" t="s">
        <v>8134</v>
      </c>
      <c r="G4701" s="191">
        <v>8</v>
      </c>
    </row>
    <row r="4702" spans="1:7" x14ac:dyDescent="0.25">
      <c r="A4702" s="191">
        <v>4701</v>
      </c>
      <c r="B4702" s="191" t="s">
        <v>3173</v>
      </c>
      <c r="C4702" s="191" t="s">
        <v>8133</v>
      </c>
      <c r="D4702" s="191" t="s">
        <v>3160</v>
      </c>
      <c r="E4702" s="191" t="s">
        <v>3185</v>
      </c>
      <c r="F4702" s="191" t="s">
        <v>8134</v>
      </c>
      <c r="G4702" s="191">
        <v>8</v>
      </c>
    </row>
    <row r="4703" spans="1:7" x14ac:dyDescent="0.25">
      <c r="A4703" s="191">
        <v>4702</v>
      </c>
      <c r="B4703" s="191" t="s">
        <v>3173</v>
      </c>
      <c r="C4703" s="191" t="s">
        <v>8133</v>
      </c>
      <c r="D4703" s="191" t="s">
        <v>3160</v>
      </c>
      <c r="E4703" s="191" t="s">
        <v>3185</v>
      </c>
      <c r="F4703" s="191" t="s">
        <v>8134</v>
      </c>
      <c r="G4703" s="191">
        <v>8</v>
      </c>
    </row>
    <row r="4704" spans="1:7" x14ac:dyDescent="0.25">
      <c r="A4704" s="191">
        <v>4703</v>
      </c>
      <c r="B4704" s="191" t="s">
        <v>3173</v>
      </c>
      <c r="C4704" s="191" t="s">
        <v>8133</v>
      </c>
      <c r="D4704" s="191" t="s">
        <v>3160</v>
      </c>
      <c r="E4704" s="191" t="s">
        <v>3185</v>
      </c>
      <c r="F4704" s="191" t="s">
        <v>8134</v>
      </c>
      <c r="G4704" s="191">
        <v>8</v>
      </c>
    </row>
    <row r="4705" spans="1:7" x14ac:dyDescent="0.25">
      <c r="A4705" s="191">
        <v>4704</v>
      </c>
      <c r="B4705" s="191" t="s">
        <v>3173</v>
      </c>
      <c r="C4705" s="191" t="s">
        <v>8133</v>
      </c>
      <c r="D4705" s="191" t="s">
        <v>3160</v>
      </c>
      <c r="E4705" s="191" t="s">
        <v>3185</v>
      </c>
      <c r="F4705" s="191" t="s">
        <v>8134</v>
      </c>
      <c r="G4705" s="191">
        <v>8</v>
      </c>
    </row>
    <row r="4706" spans="1:7" x14ac:dyDescent="0.25">
      <c r="A4706" s="191">
        <v>4705</v>
      </c>
      <c r="B4706" s="191" t="s">
        <v>3173</v>
      </c>
      <c r="C4706" s="191" t="s">
        <v>8133</v>
      </c>
      <c r="D4706" s="191" t="s">
        <v>3160</v>
      </c>
      <c r="E4706" s="191" t="s">
        <v>3185</v>
      </c>
      <c r="F4706" s="191" t="s">
        <v>8134</v>
      </c>
      <c r="G4706" s="191">
        <v>8</v>
      </c>
    </row>
    <row r="4707" spans="1:7" x14ac:dyDescent="0.25">
      <c r="A4707" s="191">
        <v>4706</v>
      </c>
      <c r="B4707" s="191" t="s">
        <v>3173</v>
      </c>
      <c r="C4707" s="191" t="s">
        <v>8133</v>
      </c>
      <c r="D4707" s="191" t="s">
        <v>3160</v>
      </c>
      <c r="E4707" s="191" t="s">
        <v>3185</v>
      </c>
      <c r="F4707" s="191" t="s">
        <v>8134</v>
      </c>
      <c r="G4707" s="191">
        <v>8</v>
      </c>
    </row>
    <row r="4708" spans="1:7" x14ac:dyDescent="0.25">
      <c r="A4708" s="191">
        <v>4707</v>
      </c>
      <c r="B4708" s="191" t="s">
        <v>3173</v>
      </c>
      <c r="C4708" s="191" t="s">
        <v>8133</v>
      </c>
      <c r="D4708" s="191" t="s">
        <v>3160</v>
      </c>
      <c r="E4708" s="191" t="s">
        <v>3185</v>
      </c>
      <c r="F4708" s="191" t="s">
        <v>8134</v>
      </c>
      <c r="G4708" s="191">
        <v>8</v>
      </c>
    </row>
    <row r="4709" spans="1:7" x14ac:dyDescent="0.25">
      <c r="A4709" s="191">
        <v>4708</v>
      </c>
      <c r="B4709" s="191" t="s">
        <v>3173</v>
      </c>
      <c r="C4709" s="191" t="s">
        <v>8133</v>
      </c>
      <c r="D4709" s="191" t="s">
        <v>3160</v>
      </c>
      <c r="E4709" s="191" t="s">
        <v>3185</v>
      </c>
      <c r="F4709" s="191" t="s">
        <v>8134</v>
      </c>
      <c r="G4709" s="191">
        <v>8</v>
      </c>
    </row>
    <row r="4710" spans="1:7" x14ac:dyDescent="0.25">
      <c r="A4710" s="191">
        <v>4709</v>
      </c>
      <c r="B4710" s="191" t="s">
        <v>3173</v>
      </c>
      <c r="C4710" s="191" t="s">
        <v>8133</v>
      </c>
      <c r="D4710" s="191" t="s">
        <v>3160</v>
      </c>
      <c r="E4710" s="191" t="s">
        <v>3185</v>
      </c>
      <c r="F4710" s="191" t="s">
        <v>8134</v>
      </c>
      <c r="G4710" s="191">
        <v>8</v>
      </c>
    </row>
    <row r="4711" spans="1:7" x14ac:dyDescent="0.25">
      <c r="A4711" s="191">
        <v>4710</v>
      </c>
      <c r="B4711" s="191" t="s">
        <v>3173</v>
      </c>
      <c r="C4711" s="191" t="s">
        <v>8133</v>
      </c>
      <c r="D4711" s="191" t="s">
        <v>3160</v>
      </c>
      <c r="E4711" s="191" t="s">
        <v>3185</v>
      </c>
      <c r="F4711" s="191" t="s">
        <v>8134</v>
      </c>
      <c r="G4711" s="191">
        <v>8</v>
      </c>
    </row>
    <row r="4712" spans="1:7" x14ac:dyDescent="0.25">
      <c r="A4712" s="191">
        <v>4711</v>
      </c>
      <c r="B4712" s="191" t="s">
        <v>3173</v>
      </c>
      <c r="C4712" s="191" t="s">
        <v>8133</v>
      </c>
      <c r="D4712" s="191" t="s">
        <v>3160</v>
      </c>
      <c r="E4712" s="191" t="s">
        <v>3185</v>
      </c>
      <c r="F4712" s="191" t="s">
        <v>8134</v>
      </c>
      <c r="G4712" s="191">
        <v>8</v>
      </c>
    </row>
    <row r="4713" spans="1:7" x14ac:dyDescent="0.25">
      <c r="A4713" s="191">
        <v>4712</v>
      </c>
      <c r="B4713" s="191" t="s">
        <v>3173</v>
      </c>
      <c r="C4713" s="191" t="s">
        <v>8133</v>
      </c>
      <c r="D4713" s="191" t="s">
        <v>3160</v>
      </c>
      <c r="E4713" s="191" t="s">
        <v>3185</v>
      </c>
      <c r="F4713" s="191" t="s">
        <v>8134</v>
      </c>
      <c r="G4713" s="191">
        <v>8</v>
      </c>
    </row>
    <row r="4714" spans="1:7" x14ac:dyDescent="0.25">
      <c r="A4714" s="191">
        <v>4713</v>
      </c>
      <c r="B4714" s="191" t="s">
        <v>3173</v>
      </c>
      <c r="C4714" s="191" t="s">
        <v>8133</v>
      </c>
      <c r="D4714" s="191" t="s">
        <v>3160</v>
      </c>
      <c r="E4714" s="191" t="s">
        <v>3185</v>
      </c>
      <c r="F4714" s="191" t="s">
        <v>8134</v>
      </c>
      <c r="G4714" s="191">
        <v>8</v>
      </c>
    </row>
    <row r="4715" spans="1:7" x14ac:dyDescent="0.25">
      <c r="A4715" s="191">
        <v>4714</v>
      </c>
      <c r="B4715" s="191" t="s">
        <v>5717</v>
      </c>
      <c r="C4715" s="191" t="s">
        <v>8133</v>
      </c>
      <c r="D4715" s="191" t="s">
        <v>3160</v>
      </c>
      <c r="E4715" s="191" t="s">
        <v>3186</v>
      </c>
      <c r="F4715" s="191" t="s">
        <v>8135</v>
      </c>
      <c r="G4715" s="191">
        <v>13</v>
      </c>
    </row>
    <row r="4716" spans="1:7" x14ac:dyDescent="0.25">
      <c r="A4716" s="191">
        <v>4715</v>
      </c>
      <c r="B4716" s="191" t="s">
        <v>3173</v>
      </c>
      <c r="C4716" s="191" t="s">
        <v>8133</v>
      </c>
      <c r="D4716" s="191" t="s">
        <v>3160</v>
      </c>
      <c r="E4716" s="191" t="s">
        <v>3185</v>
      </c>
      <c r="F4716" s="191" t="s">
        <v>8134</v>
      </c>
      <c r="G4716" s="191">
        <v>8</v>
      </c>
    </row>
    <row r="4717" spans="1:7" x14ac:dyDescent="0.25">
      <c r="A4717" s="191">
        <v>4716</v>
      </c>
      <c r="B4717" s="191" t="s">
        <v>3173</v>
      </c>
      <c r="C4717" s="191" t="s">
        <v>8133</v>
      </c>
      <c r="D4717" s="191" t="s">
        <v>3160</v>
      </c>
      <c r="E4717" s="191" t="s">
        <v>3185</v>
      </c>
      <c r="F4717" s="191" t="s">
        <v>8134</v>
      </c>
      <c r="G4717" s="191">
        <v>8</v>
      </c>
    </row>
    <row r="4718" spans="1:7" x14ac:dyDescent="0.25">
      <c r="A4718" s="191">
        <v>4717</v>
      </c>
      <c r="B4718" s="191" t="s">
        <v>5717</v>
      </c>
      <c r="C4718" s="191" t="s">
        <v>8133</v>
      </c>
      <c r="D4718" s="191" t="s">
        <v>3160</v>
      </c>
      <c r="E4718" s="191" t="s">
        <v>3186</v>
      </c>
      <c r="F4718" s="191" t="s">
        <v>8135</v>
      </c>
      <c r="G4718" s="191">
        <v>13</v>
      </c>
    </row>
    <row r="4719" spans="1:7" x14ac:dyDescent="0.25">
      <c r="A4719" s="191">
        <v>4718</v>
      </c>
      <c r="B4719" s="191" t="s">
        <v>3173</v>
      </c>
      <c r="C4719" s="191" t="s">
        <v>8133</v>
      </c>
      <c r="D4719" s="191" t="s">
        <v>3160</v>
      </c>
      <c r="E4719" s="191" t="s">
        <v>3185</v>
      </c>
      <c r="F4719" s="191" t="s">
        <v>8134</v>
      </c>
      <c r="G4719" s="191">
        <v>8</v>
      </c>
    </row>
    <row r="4720" spans="1:7" x14ac:dyDescent="0.25">
      <c r="A4720" s="191">
        <v>4719</v>
      </c>
      <c r="B4720" s="191" t="s">
        <v>3173</v>
      </c>
      <c r="C4720" s="191" t="s">
        <v>8133</v>
      </c>
      <c r="D4720" s="191" t="s">
        <v>3160</v>
      </c>
      <c r="E4720" s="191" t="s">
        <v>3185</v>
      </c>
      <c r="F4720" s="191" t="s">
        <v>8134</v>
      </c>
      <c r="G4720" s="191">
        <v>8</v>
      </c>
    </row>
    <row r="4721" spans="1:7" x14ac:dyDescent="0.25">
      <c r="A4721" s="191">
        <v>4720</v>
      </c>
      <c r="B4721" s="191" t="s">
        <v>3173</v>
      </c>
      <c r="C4721" s="191" t="s">
        <v>8133</v>
      </c>
      <c r="D4721" s="191" t="s">
        <v>3160</v>
      </c>
      <c r="E4721" s="191" t="s">
        <v>3185</v>
      </c>
      <c r="F4721" s="191" t="s">
        <v>8134</v>
      </c>
      <c r="G4721" s="191">
        <v>8</v>
      </c>
    </row>
    <row r="4722" spans="1:7" x14ac:dyDescent="0.25">
      <c r="A4722" s="191">
        <v>4721</v>
      </c>
      <c r="B4722" s="191" t="s">
        <v>3173</v>
      </c>
      <c r="C4722" s="191" t="s">
        <v>8133</v>
      </c>
      <c r="D4722" s="191" t="s">
        <v>3160</v>
      </c>
      <c r="E4722" s="191" t="s">
        <v>3185</v>
      </c>
      <c r="F4722" s="191" t="s">
        <v>8134</v>
      </c>
      <c r="G4722" s="191">
        <v>8</v>
      </c>
    </row>
    <row r="4723" spans="1:7" x14ac:dyDescent="0.25">
      <c r="A4723" s="191">
        <v>4722</v>
      </c>
      <c r="B4723" s="191" t="s">
        <v>3173</v>
      </c>
      <c r="C4723" s="191" t="s">
        <v>8133</v>
      </c>
      <c r="D4723" s="191" t="s">
        <v>3160</v>
      </c>
      <c r="E4723" s="191" t="s">
        <v>3185</v>
      </c>
      <c r="F4723" s="191" t="s">
        <v>8134</v>
      </c>
      <c r="G4723" s="191">
        <v>8</v>
      </c>
    </row>
    <row r="4724" spans="1:7" x14ac:dyDescent="0.25">
      <c r="A4724" s="191">
        <v>4723</v>
      </c>
      <c r="B4724" s="191" t="s">
        <v>3173</v>
      </c>
      <c r="C4724" s="191" t="s">
        <v>8133</v>
      </c>
      <c r="D4724" s="191" t="s">
        <v>3160</v>
      </c>
      <c r="E4724" s="191" t="s">
        <v>3185</v>
      </c>
      <c r="F4724" s="191" t="s">
        <v>8134</v>
      </c>
      <c r="G4724" s="191">
        <v>8</v>
      </c>
    </row>
    <row r="4725" spans="1:7" x14ac:dyDescent="0.25">
      <c r="A4725" s="191">
        <v>4724</v>
      </c>
      <c r="B4725" s="191" t="s">
        <v>3173</v>
      </c>
      <c r="C4725" s="191" t="s">
        <v>8133</v>
      </c>
      <c r="D4725" s="191" t="s">
        <v>3160</v>
      </c>
      <c r="E4725" s="191" t="s">
        <v>3185</v>
      </c>
      <c r="F4725" s="191" t="s">
        <v>8134</v>
      </c>
      <c r="G4725" s="191">
        <v>8</v>
      </c>
    </row>
    <row r="4726" spans="1:7" x14ac:dyDescent="0.25">
      <c r="A4726" s="191">
        <v>4725</v>
      </c>
      <c r="B4726" s="191" t="s">
        <v>3173</v>
      </c>
      <c r="C4726" s="191" t="s">
        <v>8133</v>
      </c>
      <c r="D4726" s="191" t="s">
        <v>3160</v>
      </c>
      <c r="E4726" s="191" t="s">
        <v>3185</v>
      </c>
      <c r="F4726" s="191" t="s">
        <v>8134</v>
      </c>
      <c r="G4726" s="191">
        <v>8</v>
      </c>
    </row>
    <row r="4727" spans="1:7" x14ac:dyDescent="0.25">
      <c r="A4727" s="191">
        <v>4726</v>
      </c>
      <c r="B4727" s="191" t="s">
        <v>3173</v>
      </c>
      <c r="C4727" s="191" t="s">
        <v>8133</v>
      </c>
      <c r="D4727" s="191" t="s">
        <v>3160</v>
      </c>
      <c r="E4727" s="191" t="s">
        <v>3185</v>
      </c>
      <c r="F4727" s="191" t="s">
        <v>8134</v>
      </c>
      <c r="G4727" s="191">
        <v>8</v>
      </c>
    </row>
    <row r="4728" spans="1:7" x14ac:dyDescent="0.25">
      <c r="A4728" s="191">
        <v>4727</v>
      </c>
      <c r="B4728" s="191" t="s">
        <v>3173</v>
      </c>
      <c r="C4728" s="191" t="s">
        <v>8133</v>
      </c>
      <c r="D4728" s="191" t="s">
        <v>3160</v>
      </c>
      <c r="E4728" s="191" t="s">
        <v>3185</v>
      </c>
      <c r="F4728" s="191" t="s">
        <v>8134</v>
      </c>
      <c r="G4728" s="191">
        <v>8</v>
      </c>
    </row>
    <row r="4729" spans="1:7" x14ac:dyDescent="0.25">
      <c r="A4729" s="191">
        <v>4728</v>
      </c>
      <c r="B4729" s="191" t="s">
        <v>3173</v>
      </c>
      <c r="C4729" s="191" t="s">
        <v>8133</v>
      </c>
      <c r="D4729" s="191" t="s">
        <v>3160</v>
      </c>
      <c r="E4729" s="191" t="s">
        <v>3185</v>
      </c>
      <c r="F4729" s="191" t="s">
        <v>8134</v>
      </c>
      <c r="G4729" s="191">
        <v>8</v>
      </c>
    </row>
    <row r="4730" spans="1:7" x14ac:dyDescent="0.25">
      <c r="A4730" s="191">
        <v>4729</v>
      </c>
      <c r="B4730" s="191" t="s">
        <v>3173</v>
      </c>
      <c r="C4730" s="191" t="s">
        <v>8133</v>
      </c>
      <c r="D4730" s="191" t="s">
        <v>3160</v>
      </c>
      <c r="E4730" s="191" t="s">
        <v>3185</v>
      </c>
      <c r="F4730" s="191" t="s">
        <v>8134</v>
      </c>
      <c r="G4730" s="191">
        <v>8</v>
      </c>
    </row>
    <row r="4731" spans="1:7" x14ac:dyDescent="0.25">
      <c r="A4731" s="191">
        <v>4730</v>
      </c>
      <c r="B4731" s="191" t="s">
        <v>3173</v>
      </c>
      <c r="C4731" s="191" t="s">
        <v>8133</v>
      </c>
      <c r="D4731" s="191" t="s">
        <v>3160</v>
      </c>
      <c r="E4731" s="191" t="s">
        <v>3185</v>
      </c>
      <c r="F4731" s="191" t="s">
        <v>8134</v>
      </c>
      <c r="G4731" s="191">
        <v>8</v>
      </c>
    </row>
    <row r="4732" spans="1:7" x14ac:dyDescent="0.25">
      <c r="A4732" s="191">
        <v>4731</v>
      </c>
      <c r="B4732" s="191" t="s">
        <v>3173</v>
      </c>
      <c r="C4732" s="191" t="s">
        <v>8133</v>
      </c>
      <c r="D4732" s="191" t="s">
        <v>3160</v>
      </c>
      <c r="E4732" s="191" t="s">
        <v>3185</v>
      </c>
      <c r="F4732" s="191" t="s">
        <v>8134</v>
      </c>
      <c r="G4732" s="191">
        <v>8</v>
      </c>
    </row>
    <row r="4733" spans="1:7" x14ac:dyDescent="0.25">
      <c r="A4733" s="191">
        <v>4732</v>
      </c>
      <c r="B4733" s="191" t="s">
        <v>3173</v>
      </c>
      <c r="C4733" s="191" t="s">
        <v>8133</v>
      </c>
      <c r="D4733" s="191" t="s">
        <v>3160</v>
      </c>
      <c r="E4733" s="191" t="s">
        <v>3185</v>
      </c>
      <c r="F4733" s="191" t="s">
        <v>8134</v>
      </c>
      <c r="G4733" s="191">
        <v>8</v>
      </c>
    </row>
    <row r="4734" spans="1:7" x14ac:dyDescent="0.25">
      <c r="A4734" s="191">
        <v>4733</v>
      </c>
      <c r="B4734" s="191" t="s">
        <v>3173</v>
      </c>
      <c r="C4734" s="191" t="s">
        <v>8133</v>
      </c>
      <c r="D4734" s="191" t="s">
        <v>3160</v>
      </c>
      <c r="E4734" s="191" t="s">
        <v>3185</v>
      </c>
      <c r="F4734" s="191" t="s">
        <v>8134</v>
      </c>
      <c r="G4734" s="191">
        <v>8</v>
      </c>
    </row>
    <row r="4735" spans="1:7" x14ac:dyDescent="0.25">
      <c r="A4735" s="191">
        <v>4734</v>
      </c>
      <c r="B4735" s="191" t="s">
        <v>3173</v>
      </c>
      <c r="C4735" s="191" t="s">
        <v>8133</v>
      </c>
      <c r="D4735" s="191" t="s">
        <v>3160</v>
      </c>
      <c r="E4735" s="191" t="s">
        <v>3185</v>
      </c>
      <c r="F4735" s="191" t="s">
        <v>8134</v>
      </c>
      <c r="G4735" s="191">
        <v>8</v>
      </c>
    </row>
    <row r="4736" spans="1:7" x14ac:dyDescent="0.25">
      <c r="A4736" s="191">
        <v>4735</v>
      </c>
      <c r="B4736" s="191" t="s">
        <v>3173</v>
      </c>
      <c r="C4736" s="191" t="s">
        <v>8133</v>
      </c>
      <c r="D4736" s="191" t="s">
        <v>3160</v>
      </c>
      <c r="E4736" s="191" t="s">
        <v>3185</v>
      </c>
      <c r="F4736" s="191" t="s">
        <v>8134</v>
      </c>
      <c r="G4736" s="191">
        <v>8</v>
      </c>
    </row>
    <row r="4737" spans="1:7" x14ac:dyDescent="0.25">
      <c r="A4737" s="191">
        <v>4736</v>
      </c>
      <c r="B4737" s="191" t="s">
        <v>3173</v>
      </c>
      <c r="C4737" s="191" t="s">
        <v>8133</v>
      </c>
      <c r="D4737" s="191" t="s">
        <v>3160</v>
      </c>
      <c r="E4737" s="191" t="s">
        <v>3185</v>
      </c>
      <c r="F4737" s="191" t="s">
        <v>8134</v>
      </c>
      <c r="G4737" s="191">
        <v>8</v>
      </c>
    </row>
    <row r="4738" spans="1:7" x14ac:dyDescent="0.25">
      <c r="A4738" s="191">
        <v>4737</v>
      </c>
      <c r="B4738" s="191" t="s">
        <v>3173</v>
      </c>
      <c r="C4738" s="191" t="s">
        <v>8133</v>
      </c>
      <c r="D4738" s="191" t="s">
        <v>3160</v>
      </c>
      <c r="E4738" s="191" t="s">
        <v>3185</v>
      </c>
      <c r="F4738" s="191" t="s">
        <v>8134</v>
      </c>
      <c r="G4738" s="191">
        <v>8</v>
      </c>
    </row>
    <row r="4739" spans="1:7" x14ac:dyDescent="0.25">
      <c r="A4739" s="191">
        <v>4738</v>
      </c>
      <c r="B4739" s="191" t="s">
        <v>3173</v>
      </c>
      <c r="C4739" s="191" t="s">
        <v>8133</v>
      </c>
      <c r="D4739" s="191" t="s">
        <v>3160</v>
      </c>
      <c r="E4739" s="191" t="s">
        <v>3185</v>
      </c>
      <c r="F4739" s="191" t="s">
        <v>8134</v>
      </c>
      <c r="G4739" s="191">
        <v>8</v>
      </c>
    </row>
    <row r="4740" spans="1:7" x14ac:dyDescent="0.25">
      <c r="A4740" s="191">
        <v>4739</v>
      </c>
      <c r="B4740" s="191" t="s">
        <v>3173</v>
      </c>
      <c r="C4740" s="191" t="s">
        <v>8133</v>
      </c>
      <c r="D4740" s="191" t="s">
        <v>3160</v>
      </c>
      <c r="E4740" s="191" t="s">
        <v>3185</v>
      </c>
      <c r="F4740" s="191" t="s">
        <v>8134</v>
      </c>
      <c r="G4740" s="191">
        <v>8</v>
      </c>
    </row>
    <row r="4741" spans="1:7" x14ac:dyDescent="0.25">
      <c r="A4741" s="191">
        <v>4740</v>
      </c>
      <c r="B4741" s="191" t="s">
        <v>3173</v>
      </c>
      <c r="C4741" s="191" t="s">
        <v>8133</v>
      </c>
      <c r="D4741" s="191" t="s">
        <v>3160</v>
      </c>
      <c r="E4741" s="191" t="s">
        <v>3185</v>
      </c>
      <c r="F4741" s="191" t="s">
        <v>8134</v>
      </c>
      <c r="G4741" s="191">
        <v>8</v>
      </c>
    </row>
    <row r="4742" spans="1:7" x14ac:dyDescent="0.25">
      <c r="A4742" s="191">
        <v>4741</v>
      </c>
      <c r="B4742" s="191" t="s">
        <v>3173</v>
      </c>
      <c r="C4742" s="191" t="s">
        <v>8133</v>
      </c>
      <c r="D4742" s="191" t="s">
        <v>3160</v>
      </c>
      <c r="E4742" s="191" t="s">
        <v>3185</v>
      </c>
      <c r="F4742" s="191" t="s">
        <v>8134</v>
      </c>
      <c r="G4742" s="191">
        <v>8</v>
      </c>
    </row>
    <row r="4743" spans="1:7" x14ac:dyDescent="0.25">
      <c r="A4743" s="191">
        <v>4742</v>
      </c>
      <c r="B4743" s="191" t="s">
        <v>3173</v>
      </c>
      <c r="C4743" s="191" t="s">
        <v>8133</v>
      </c>
      <c r="D4743" s="191" t="s">
        <v>3160</v>
      </c>
      <c r="E4743" s="191" t="s">
        <v>3185</v>
      </c>
      <c r="F4743" s="191" t="s">
        <v>8134</v>
      </c>
      <c r="G4743" s="191">
        <v>8</v>
      </c>
    </row>
    <row r="4744" spans="1:7" x14ac:dyDescent="0.25">
      <c r="A4744" s="191">
        <v>4743</v>
      </c>
      <c r="B4744" s="191" t="s">
        <v>3173</v>
      </c>
      <c r="C4744" s="191" t="s">
        <v>8133</v>
      </c>
      <c r="D4744" s="191" t="s">
        <v>3160</v>
      </c>
      <c r="E4744" s="191" t="s">
        <v>3185</v>
      </c>
      <c r="F4744" s="191" t="s">
        <v>8134</v>
      </c>
      <c r="G4744" s="191">
        <v>8</v>
      </c>
    </row>
    <row r="4745" spans="1:7" x14ac:dyDescent="0.25">
      <c r="A4745" s="191">
        <v>4744</v>
      </c>
      <c r="B4745" s="191" t="s">
        <v>3173</v>
      </c>
      <c r="C4745" s="191" t="s">
        <v>8133</v>
      </c>
      <c r="D4745" s="191" t="s">
        <v>3160</v>
      </c>
      <c r="E4745" s="191" t="s">
        <v>3185</v>
      </c>
      <c r="F4745" s="191" t="s">
        <v>8134</v>
      </c>
      <c r="G4745" s="191">
        <v>8</v>
      </c>
    </row>
    <row r="4746" spans="1:7" x14ac:dyDescent="0.25">
      <c r="A4746" s="191">
        <v>4745</v>
      </c>
      <c r="B4746" s="191" t="s">
        <v>3173</v>
      </c>
      <c r="C4746" s="191" t="s">
        <v>8133</v>
      </c>
      <c r="D4746" s="191" t="s">
        <v>3160</v>
      </c>
      <c r="E4746" s="191" t="s">
        <v>3185</v>
      </c>
      <c r="F4746" s="191" t="s">
        <v>8134</v>
      </c>
      <c r="G4746" s="191">
        <v>8</v>
      </c>
    </row>
    <row r="4747" spans="1:7" x14ac:dyDescent="0.25">
      <c r="A4747" s="191">
        <v>4746</v>
      </c>
      <c r="B4747" s="191" t="s">
        <v>3173</v>
      </c>
      <c r="C4747" s="191" t="s">
        <v>8133</v>
      </c>
      <c r="D4747" s="191" t="s">
        <v>3160</v>
      </c>
      <c r="E4747" s="191" t="s">
        <v>3185</v>
      </c>
      <c r="F4747" s="191" t="s">
        <v>8134</v>
      </c>
      <c r="G4747" s="191">
        <v>8</v>
      </c>
    </row>
    <row r="4748" spans="1:7" x14ac:dyDescent="0.25">
      <c r="A4748" s="191">
        <v>4747</v>
      </c>
      <c r="B4748" s="191" t="s">
        <v>3173</v>
      </c>
      <c r="C4748" s="191" t="s">
        <v>8133</v>
      </c>
      <c r="D4748" s="191" t="s">
        <v>3160</v>
      </c>
      <c r="E4748" s="191" t="s">
        <v>3185</v>
      </c>
      <c r="F4748" s="191" t="s">
        <v>8134</v>
      </c>
      <c r="G4748" s="191">
        <v>8</v>
      </c>
    </row>
    <row r="4749" spans="1:7" x14ac:dyDescent="0.25">
      <c r="A4749" s="191">
        <v>4748</v>
      </c>
      <c r="B4749" s="191" t="s">
        <v>3173</v>
      </c>
      <c r="C4749" s="191" t="s">
        <v>8133</v>
      </c>
      <c r="D4749" s="191" t="s">
        <v>3160</v>
      </c>
      <c r="E4749" s="191" t="s">
        <v>3185</v>
      </c>
      <c r="F4749" s="191" t="s">
        <v>8134</v>
      </c>
      <c r="G4749" s="191">
        <v>8</v>
      </c>
    </row>
    <row r="4750" spans="1:7" x14ac:dyDescent="0.25">
      <c r="A4750" s="191">
        <v>4749</v>
      </c>
      <c r="B4750" s="191" t="s">
        <v>3173</v>
      </c>
      <c r="C4750" s="191" t="s">
        <v>8133</v>
      </c>
      <c r="D4750" s="191" t="s">
        <v>3160</v>
      </c>
      <c r="E4750" s="191" t="s">
        <v>3185</v>
      </c>
      <c r="F4750" s="191" t="s">
        <v>8134</v>
      </c>
      <c r="G4750" s="191">
        <v>8</v>
      </c>
    </row>
    <row r="4751" spans="1:7" x14ac:dyDescent="0.25">
      <c r="A4751" s="191">
        <v>4750</v>
      </c>
      <c r="B4751" s="191" t="s">
        <v>3173</v>
      </c>
      <c r="C4751" s="191" t="s">
        <v>8133</v>
      </c>
      <c r="D4751" s="191" t="s">
        <v>3160</v>
      </c>
      <c r="E4751" s="191" t="s">
        <v>3185</v>
      </c>
      <c r="F4751" s="191" t="s">
        <v>8134</v>
      </c>
      <c r="G4751" s="191">
        <v>8</v>
      </c>
    </row>
    <row r="4752" spans="1:7" x14ac:dyDescent="0.25">
      <c r="A4752" s="191">
        <v>4751</v>
      </c>
      <c r="B4752" s="191" t="s">
        <v>3173</v>
      </c>
      <c r="C4752" s="191" t="s">
        <v>8133</v>
      </c>
      <c r="D4752" s="191" t="s">
        <v>3160</v>
      </c>
      <c r="E4752" s="191" t="s">
        <v>3185</v>
      </c>
      <c r="F4752" s="191" t="s">
        <v>8134</v>
      </c>
      <c r="G4752" s="191">
        <v>8</v>
      </c>
    </row>
    <row r="4753" spans="1:7" x14ac:dyDescent="0.25">
      <c r="A4753" s="191">
        <v>4752</v>
      </c>
      <c r="B4753" s="191" t="s">
        <v>3173</v>
      </c>
      <c r="C4753" s="191" t="s">
        <v>8133</v>
      </c>
      <c r="D4753" s="191" t="s">
        <v>3160</v>
      </c>
      <c r="E4753" s="191" t="s">
        <v>3185</v>
      </c>
      <c r="F4753" s="191" t="s">
        <v>8134</v>
      </c>
      <c r="G4753" s="191">
        <v>8</v>
      </c>
    </row>
    <row r="4754" spans="1:7" x14ac:dyDescent="0.25">
      <c r="A4754" s="191">
        <v>4753</v>
      </c>
      <c r="B4754" s="191" t="s">
        <v>3173</v>
      </c>
      <c r="C4754" s="191" t="s">
        <v>8133</v>
      </c>
      <c r="D4754" s="191" t="s">
        <v>3160</v>
      </c>
      <c r="E4754" s="191" t="s">
        <v>3185</v>
      </c>
      <c r="F4754" s="191" t="s">
        <v>8134</v>
      </c>
      <c r="G4754" s="191">
        <v>8</v>
      </c>
    </row>
    <row r="4755" spans="1:7" x14ac:dyDescent="0.25">
      <c r="A4755" s="191">
        <v>4754</v>
      </c>
      <c r="B4755" s="191" t="s">
        <v>3173</v>
      </c>
      <c r="C4755" s="191" t="s">
        <v>8133</v>
      </c>
      <c r="D4755" s="191" t="s">
        <v>3160</v>
      </c>
      <c r="E4755" s="191" t="s">
        <v>3185</v>
      </c>
      <c r="F4755" s="191" t="s">
        <v>8134</v>
      </c>
      <c r="G4755" s="191">
        <v>8</v>
      </c>
    </row>
    <row r="4756" spans="1:7" x14ac:dyDescent="0.25">
      <c r="A4756" s="191">
        <v>4755</v>
      </c>
      <c r="B4756" s="191" t="s">
        <v>3173</v>
      </c>
      <c r="C4756" s="191" t="s">
        <v>8133</v>
      </c>
      <c r="D4756" s="191" t="s">
        <v>3160</v>
      </c>
      <c r="E4756" s="191" t="s">
        <v>3185</v>
      </c>
      <c r="F4756" s="191" t="s">
        <v>8134</v>
      </c>
      <c r="G4756" s="191">
        <v>8</v>
      </c>
    </row>
    <row r="4757" spans="1:7" x14ac:dyDescent="0.25">
      <c r="A4757" s="191">
        <v>4756</v>
      </c>
      <c r="B4757" s="191" t="s">
        <v>3173</v>
      </c>
      <c r="C4757" s="191" t="s">
        <v>8133</v>
      </c>
      <c r="D4757" s="191" t="s">
        <v>3160</v>
      </c>
      <c r="E4757" s="191" t="s">
        <v>3185</v>
      </c>
      <c r="F4757" s="191" t="s">
        <v>8134</v>
      </c>
      <c r="G4757" s="191">
        <v>8</v>
      </c>
    </row>
    <row r="4758" spans="1:7" x14ac:dyDescent="0.25">
      <c r="A4758" s="191">
        <v>4757</v>
      </c>
      <c r="B4758" s="191" t="s">
        <v>3173</v>
      </c>
      <c r="C4758" s="191" t="s">
        <v>8133</v>
      </c>
      <c r="D4758" s="191" t="s">
        <v>3160</v>
      </c>
      <c r="E4758" s="191" t="s">
        <v>3185</v>
      </c>
      <c r="F4758" s="191" t="s">
        <v>8134</v>
      </c>
      <c r="G4758" s="191">
        <v>8</v>
      </c>
    </row>
    <row r="4759" spans="1:7" x14ac:dyDescent="0.25">
      <c r="A4759" s="191">
        <v>4758</v>
      </c>
      <c r="B4759" s="191" t="s">
        <v>3173</v>
      </c>
      <c r="C4759" s="191" t="s">
        <v>8133</v>
      </c>
      <c r="D4759" s="191" t="s">
        <v>3160</v>
      </c>
      <c r="E4759" s="191" t="s">
        <v>3185</v>
      </c>
      <c r="F4759" s="191" t="s">
        <v>8134</v>
      </c>
      <c r="G4759" s="191">
        <v>8</v>
      </c>
    </row>
    <row r="4760" spans="1:7" x14ac:dyDescent="0.25">
      <c r="A4760" s="191">
        <v>4759</v>
      </c>
      <c r="B4760" s="191" t="s">
        <v>3173</v>
      </c>
      <c r="C4760" s="191" t="s">
        <v>8133</v>
      </c>
      <c r="D4760" s="191" t="s">
        <v>3160</v>
      </c>
      <c r="E4760" s="191" t="s">
        <v>3185</v>
      </c>
      <c r="F4760" s="191" t="s">
        <v>8134</v>
      </c>
      <c r="G4760" s="191">
        <v>8</v>
      </c>
    </row>
    <row r="4761" spans="1:7" x14ac:dyDescent="0.25">
      <c r="A4761" s="191">
        <v>4760</v>
      </c>
      <c r="B4761" s="191" t="s">
        <v>3173</v>
      </c>
      <c r="C4761" s="191" t="s">
        <v>8133</v>
      </c>
      <c r="D4761" s="191" t="s">
        <v>3160</v>
      </c>
      <c r="E4761" s="191" t="s">
        <v>3185</v>
      </c>
      <c r="F4761" s="191" t="s">
        <v>8134</v>
      </c>
      <c r="G4761" s="191">
        <v>8</v>
      </c>
    </row>
    <row r="4762" spans="1:7" x14ac:dyDescent="0.25">
      <c r="A4762" s="191">
        <v>4761</v>
      </c>
      <c r="B4762" s="191" t="s">
        <v>3173</v>
      </c>
      <c r="C4762" s="191" t="s">
        <v>8133</v>
      </c>
      <c r="D4762" s="191" t="s">
        <v>3160</v>
      </c>
      <c r="E4762" s="191" t="s">
        <v>3185</v>
      </c>
      <c r="F4762" s="191" t="s">
        <v>8134</v>
      </c>
      <c r="G4762" s="191">
        <v>8</v>
      </c>
    </row>
    <row r="4763" spans="1:7" x14ac:dyDescent="0.25">
      <c r="A4763" s="191">
        <v>4762</v>
      </c>
      <c r="B4763" s="191" t="s">
        <v>3173</v>
      </c>
      <c r="C4763" s="191" t="s">
        <v>8133</v>
      </c>
      <c r="D4763" s="191" t="s">
        <v>3160</v>
      </c>
      <c r="E4763" s="191" t="s">
        <v>3185</v>
      </c>
      <c r="F4763" s="191" t="s">
        <v>8134</v>
      </c>
      <c r="G4763" s="191">
        <v>8</v>
      </c>
    </row>
    <row r="4764" spans="1:7" x14ac:dyDescent="0.25">
      <c r="A4764" s="191">
        <v>4763</v>
      </c>
      <c r="B4764" s="191" t="s">
        <v>3173</v>
      </c>
      <c r="C4764" s="191" t="s">
        <v>8133</v>
      </c>
      <c r="D4764" s="191" t="s">
        <v>3160</v>
      </c>
      <c r="E4764" s="191" t="s">
        <v>3185</v>
      </c>
      <c r="F4764" s="191" t="s">
        <v>8134</v>
      </c>
      <c r="G4764" s="191">
        <v>8</v>
      </c>
    </row>
    <row r="4765" spans="1:7" x14ac:dyDescent="0.25">
      <c r="A4765" s="191">
        <v>4764</v>
      </c>
      <c r="B4765" s="191" t="s">
        <v>3173</v>
      </c>
      <c r="C4765" s="191" t="s">
        <v>8133</v>
      </c>
      <c r="D4765" s="191" t="s">
        <v>3160</v>
      </c>
      <c r="E4765" s="191" t="s">
        <v>3185</v>
      </c>
      <c r="F4765" s="191" t="s">
        <v>8134</v>
      </c>
      <c r="G4765" s="191">
        <v>8</v>
      </c>
    </row>
    <row r="4766" spans="1:7" x14ac:dyDescent="0.25">
      <c r="A4766" s="191">
        <v>4765</v>
      </c>
      <c r="B4766" s="191" t="s">
        <v>3173</v>
      </c>
      <c r="C4766" s="191" t="s">
        <v>8133</v>
      </c>
      <c r="D4766" s="191" t="s">
        <v>3160</v>
      </c>
      <c r="E4766" s="191" t="s">
        <v>3185</v>
      </c>
      <c r="F4766" s="191" t="s">
        <v>8134</v>
      </c>
      <c r="G4766" s="191">
        <v>8</v>
      </c>
    </row>
    <row r="4767" spans="1:7" x14ac:dyDescent="0.25">
      <c r="A4767" s="191">
        <v>4766</v>
      </c>
      <c r="B4767" s="191" t="s">
        <v>3173</v>
      </c>
      <c r="C4767" s="191" t="s">
        <v>8133</v>
      </c>
      <c r="D4767" s="191" t="s">
        <v>3160</v>
      </c>
      <c r="E4767" s="191" t="s">
        <v>3185</v>
      </c>
      <c r="F4767" s="191" t="s">
        <v>8134</v>
      </c>
      <c r="G4767" s="191">
        <v>8</v>
      </c>
    </row>
    <row r="4768" spans="1:7" x14ac:dyDescent="0.25">
      <c r="A4768" s="191">
        <v>4767</v>
      </c>
      <c r="B4768" s="191" t="s">
        <v>3173</v>
      </c>
      <c r="C4768" s="191" t="s">
        <v>8133</v>
      </c>
      <c r="D4768" s="191" t="s">
        <v>3160</v>
      </c>
      <c r="E4768" s="191" t="s">
        <v>3185</v>
      </c>
      <c r="F4768" s="191" t="s">
        <v>8134</v>
      </c>
      <c r="G4768" s="191">
        <v>8</v>
      </c>
    </row>
    <row r="4769" spans="1:7" x14ac:dyDescent="0.25">
      <c r="A4769" s="191">
        <v>4768</v>
      </c>
      <c r="B4769" s="191" t="s">
        <v>3173</v>
      </c>
      <c r="C4769" s="191" t="s">
        <v>8133</v>
      </c>
      <c r="D4769" s="191" t="s">
        <v>3160</v>
      </c>
      <c r="E4769" s="191" t="s">
        <v>3185</v>
      </c>
      <c r="F4769" s="191" t="s">
        <v>8134</v>
      </c>
      <c r="G4769" s="191">
        <v>8</v>
      </c>
    </row>
    <row r="4770" spans="1:7" x14ac:dyDescent="0.25">
      <c r="A4770" s="191">
        <v>4769</v>
      </c>
      <c r="B4770" s="191" t="s">
        <v>3173</v>
      </c>
      <c r="C4770" s="191" t="s">
        <v>8133</v>
      </c>
      <c r="D4770" s="191" t="s">
        <v>3160</v>
      </c>
      <c r="E4770" s="191" t="s">
        <v>3185</v>
      </c>
      <c r="F4770" s="191" t="s">
        <v>8134</v>
      </c>
      <c r="G4770" s="191">
        <v>8</v>
      </c>
    </row>
    <row r="4771" spans="1:7" x14ac:dyDescent="0.25">
      <c r="A4771" s="191">
        <v>4770</v>
      </c>
      <c r="B4771" s="191" t="s">
        <v>3173</v>
      </c>
      <c r="C4771" s="191" t="s">
        <v>8133</v>
      </c>
      <c r="D4771" s="191" t="s">
        <v>3160</v>
      </c>
      <c r="E4771" s="191" t="s">
        <v>3185</v>
      </c>
      <c r="F4771" s="191" t="s">
        <v>8134</v>
      </c>
      <c r="G4771" s="191">
        <v>8</v>
      </c>
    </row>
    <row r="4772" spans="1:7" x14ac:dyDescent="0.25">
      <c r="A4772" s="191">
        <v>4771</v>
      </c>
      <c r="B4772" s="191" t="s">
        <v>3173</v>
      </c>
      <c r="C4772" s="191" t="s">
        <v>8133</v>
      </c>
      <c r="D4772" s="191" t="s">
        <v>3160</v>
      </c>
      <c r="E4772" s="191" t="s">
        <v>3185</v>
      </c>
      <c r="F4772" s="191" t="s">
        <v>8134</v>
      </c>
      <c r="G4772" s="191">
        <v>8</v>
      </c>
    </row>
    <row r="4773" spans="1:7" x14ac:dyDescent="0.25">
      <c r="A4773" s="191">
        <v>4772</v>
      </c>
      <c r="B4773" s="191" t="s">
        <v>3173</v>
      </c>
      <c r="C4773" s="191" t="s">
        <v>8133</v>
      </c>
      <c r="D4773" s="191" t="s">
        <v>3160</v>
      </c>
      <c r="E4773" s="191" t="s">
        <v>3185</v>
      </c>
      <c r="F4773" s="191" t="s">
        <v>8134</v>
      </c>
      <c r="G4773" s="191">
        <v>8</v>
      </c>
    </row>
    <row r="4774" spans="1:7" x14ac:dyDescent="0.25">
      <c r="A4774" s="191">
        <v>4773</v>
      </c>
      <c r="B4774" s="191" t="s">
        <v>3173</v>
      </c>
      <c r="C4774" s="191" t="s">
        <v>8133</v>
      </c>
      <c r="D4774" s="191" t="s">
        <v>3160</v>
      </c>
      <c r="E4774" s="191" t="s">
        <v>3185</v>
      </c>
      <c r="F4774" s="191" t="s">
        <v>8134</v>
      </c>
      <c r="G4774" s="191">
        <v>8</v>
      </c>
    </row>
    <row r="4775" spans="1:7" x14ac:dyDescent="0.25">
      <c r="A4775" s="191">
        <v>4774</v>
      </c>
      <c r="B4775" s="191" t="s">
        <v>3173</v>
      </c>
      <c r="C4775" s="191" t="s">
        <v>8133</v>
      </c>
      <c r="D4775" s="191" t="s">
        <v>3160</v>
      </c>
      <c r="E4775" s="191" t="s">
        <v>3185</v>
      </c>
      <c r="F4775" s="191" t="s">
        <v>8134</v>
      </c>
      <c r="G4775" s="191">
        <v>8</v>
      </c>
    </row>
    <row r="4776" spans="1:7" x14ac:dyDescent="0.25">
      <c r="A4776" s="191">
        <v>4775</v>
      </c>
      <c r="B4776" s="191" t="s">
        <v>3173</v>
      </c>
      <c r="C4776" s="191" t="s">
        <v>8133</v>
      </c>
      <c r="D4776" s="191" t="s">
        <v>3160</v>
      </c>
      <c r="E4776" s="191" t="s">
        <v>3185</v>
      </c>
      <c r="F4776" s="191" t="s">
        <v>8134</v>
      </c>
      <c r="G4776" s="191">
        <v>8</v>
      </c>
    </row>
    <row r="4777" spans="1:7" x14ac:dyDescent="0.25">
      <c r="A4777" s="191">
        <v>4776</v>
      </c>
      <c r="B4777" s="191" t="s">
        <v>3173</v>
      </c>
      <c r="C4777" s="191" t="s">
        <v>8133</v>
      </c>
      <c r="D4777" s="191" t="s">
        <v>3160</v>
      </c>
      <c r="E4777" s="191" t="s">
        <v>3185</v>
      </c>
      <c r="F4777" s="191" t="s">
        <v>8134</v>
      </c>
      <c r="G4777" s="191">
        <v>8</v>
      </c>
    </row>
    <row r="4778" spans="1:7" x14ac:dyDescent="0.25">
      <c r="A4778" s="191">
        <v>4777</v>
      </c>
      <c r="B4778" s="191" t="s">
        <v>3173</v>
      </c>
      <c r="C4778" s="191" t="s">
        <v>8133</v>
      </c>
      <c r="D4778" s="191" t="s">
        <v>3160</v>
      </c>
      <c r="E4778" s="191" t="s">
        <v>3185</v>
      </c>
      <c r="F4778" s="191" t="s">
        <v>8134</v>
      </c>
      <c r="G4778" s="191">
        <v>8</v>
      </c>
    </row>
    <row r="4779" spans="1:7" x14ac:dyDescent="0.25">
      <c r="A4779" s="191">
        <v>4778</v>
      </c>
      <c r="B4779" s="191" t="s">
        <v>3173</v>
      </c>
      <c r="C4779" s="191" t="s">
        <v>8133</v>
      </c>
      <c r="D4779" s="191" t="s">
        <v>3160</v>
      </c>
      <c r="E4779" s="191" t="s">
        <v>3185</v>
      </c>
      <c r="F4779" s="191" t="s">
        <v>8134</v>
      </c>
      <c r="G4779" s="191">
        <v>8</v>
      </c>
    </row>
    <row r="4780" spans="1:7" x14ac:dyDescent="0.25">
      <c r="A4780" s="191">
        <v>4779</v>
      </c>
      <c r="B4780" s="191" t="s">
        <v>3173</v>
      </c>
      <c r="C4780" s="191" t="s">
        <v>8133</v>
      </c>
      <c r="D4780" s="191" t="s">
        <v>3160</v>
      </c>
      <c r="E4780" s="191" t="s">
        <v>3185</v>
      </c>
      <c r="F4780" s="191" t="s">
        <v>8134</v>
      </c>
      <c r="G4780" s="191">
        <v>8</v>
      </c>
    </row>
    <row r="4781" spans="1:7" x14ac:dyDescent="0.25">
      <c r="A4781" s="191">
        <v>4780</v>
      </c>
      <c r="B4781" s="191" t="s">
        <v>3173</v>
      </c>
      <c r="C4781" s="191" t="s">
        <v>8133</v>
      </c>
      <c r="D4781" s="191" t="s">
        <v>3160</v>
      </c>
      <c r="E4781" s="191" t="s">
        <v>3185</v>
      </c>
      <c r="F4781" s="191" t="s">
        <v>8134</v>
      </c>
      <c r="G4781" s="191">
        <v>8</v>
      </c>
    </row>
    <row r="4782" spans="1:7" x14ac:dyDescent="0.25">
      <c r="A4782" s="191">
        <v>4781</v>
      </c>
      <c r="B4782" s="191" t="s">
        <v>3173</v>
      </c>
      <c r="C4782" s="191" t="s">
        <v>8133</v>
      </c>
      <c r="D4782" s="191" t="s">
        <v>3160</v>
      </c>
      <c r="E4782" s="191" t="s">
        <v>3185</v>
      </c>
      <c r="F4782" s="191" t="s">
        <v>8134</v>
      </c>
      <c r="G4782" s="191">
        <v>8</v>
      </c>
    </row>
    <row r="4783" spans="1:7" x14ac:dyDescent="0.25">
      <c r="A4783" s="191">
        <v>4782</v>
      </c>
      <c r="B4783" s="191" t="s">
        <v>5717</v>
      </c>
      <c r="C4783" s="191" t="s">
        <v>8133</v>
      </c>
      <c r="D4783" s="191" t="s">
        <v>3160</v>
      </c>
      <c r="E4783" s="191" t="s">
        <v>3186</v>
      </c>
      <c r="F4783" s="191" t="s">
        <v>8135</v>
      </c>
      <c r="G4783" s="191">
        <v>13</v>
      </c>
    </row>
    <row r="4784" spans="1:7" x14ac:dyDescent="0.25">
      <c r="A4784" s="191">
        <v>4783</v>
      </c>
      <c r="B4784" s="191" t="s">
        <v>5717</v>
      </c>
      <c r="C4784" s="191" t="s">
        <v>8133</v>
      </c>
      <c r="D4784" s="191" t="s">
        <v>3160</v>
      </c>
      <c r="E4784" s="191" t="s">
        <v>3186</v>
      </c>
      <c r="F4784" s="191" t="s">
        <v>8135</v>
      </c>
      <c r="G4784" s="191">
        <v>13</v>
      </c>
    </row>
    <row r="4785" spans="1:7" x14ac:dyDescent="0.25">
      <c r="A4785" s="191">
        <v>4784</v>
      </c>
      <c r="B4785" s="191" t="s">
        <v>5717</v>
      </c>
      <c r="C4785" s="191" t="s">
        <v>8133</v>
      </c>
      <c r="D4785" s="191" t="s">
        <v>3160</v>
      </c>
      <c r="E4785" s="191" t="s">
        <v>3186</v>
      </c>
      <c r="F4785" s="191" t="s">
        <v>8135</v>
      </c>
      <c r="G4785" s="191">
        <v>13</v>
      </c>
    </row>
    <row r="4786" spans="1:7" x14ac:dyDescent="0.25">
      <c r="A4786" s="191">
        <v>4785</v>
      </c>
      <c r="B4786" s="191" t="s">
        <v>5717</v>
      </c>
      <c r="C4786" s="191" t="s">
        <v>8133</v>
      </c>
      <c r="D4786" s="191" t="s">
        <v>3160</v>
      </c>
      <c r="E4786" s="191" t="s">
        <v>3186</v>
      </c>
      <c r="F4786" s="191" t="s">
        <v>8135</v>
      </c>
      <c r="G4786" s="191">
        <v>13</v>
      </c>
    </row>
    <row r="4787" spans="1:7" x14ac:dyDescent="0.25">
      <c r="A4787" s="191">
        <v>4786</v>
      </c>
      <c r="B4787" s="191" t="s">
        <v>5717</v>
      </c>
      <c r="C4787" s="191" t="s">
        <v>8133</v>
      </c>
      <c r="D4787" s="191" t="s">
        <v>3160</v>
      </c>
      <c r="E4787" s="191" t="s">
        <v>3186</v>
      </c>
      <c r="F4787" s="191" t="s">
        <v>8135</v>
      </c>
      <c r="G4787" s="191">
        <v>13</v>
      </c>
    </row>
    <row r="4788" spans="1:7" x14ac:dyDescent="0.25">
      <c r="A4788" s="191">
        <v>4787</v>
      </c>
      <c r="B4788" s="191" t="s">
        <v>5717</v>
      </c>
      <c r="C4788" s="191" t="s">
        <v>8133</v>
      </c>
      <c r="D4788" s="191" t="s">
        <v>3160</v>
      </c>
      <c r="E4788" s="191" t="s">
        <v>3186</v>
      </c>
      <c r="F4788" s="191" t="s">
        <v>8135</v>
      </c>
      <c r="G4788" s="191">
        <v>13</v>
      </c>
    </row>
    <row r="4789" spans="1:7" x14ac:dyDescent="0.25">
      <c r="A4789" s="191">
        <v>4788</v>
      </c>
      <c r="B4789" s="191" t="s">
        <v>5717</v>
      </c>
      <c r="C4789" s="191" t="s">
        <v>8133</v>
      </c>
      <c r="D4789" s="191" t="s">
        <v>3160</v>
      </c>
      <c r="E4789" s="191" t="s">
        <v>3186</v>
      </c>
      <c r="F4789" s="191" t="s">
        <v>8135</v>
      </c>
      <c r="G4789" s="191">
        <v>13</v>
      </c>
    </row>
    <row r="4790" spans="1:7" x14ac:dyDescent="0.25">
      <c r="A4790" s="191">
        <v>4789</v>
      </c>
      <c r="B4790" s="191" t="s">
        <v>5717</v>
      </c>
      <c r="C4790" s="191" t="s">
        <v>8133</v>
      </c>
      <c r="D4790" s="191" t="s">
        <v>3160</v>
      </c>
      <c r="E4790" s="191" t="s">
        <v>3186</v>
      </c>
      <c r="F4790" s="191" t="s">
        <v>8135</v>
      </c>
      <c r="G4790" s="191">
        <v>13</v>
      </c>
    </row>
    <row r="4791" spans="1:7" x14ac:dyDescent="0.25">
      <c r="A4791" s="191">
        <v>4790</v>
      </c>
      <c r="B4791" s="191" t="s">
        <v>5717</v>
      </c>
      <c r="C4791" s="191" t="s">
        <v>8133</v>
      </c>
      <c r="D4791" s="191" t="s">
        <v>3160</v>
      </c>
      <c r="E4791" s="191" t="s">
        <v>3186</v>
      </c>
      <c r="F4791" s="191" t="s">
        <v>8135</v>
      </c>
      <c r="G4791" s="191">
        <v>13</v>
      </c>
    </row>
    <row r="4792" spans="1:7" x14ac:dyDescent="0.25">
      <c r="A4792" s="191">
        <v>4791</v>
      </c>
      <c r="B4792" s="191" t="s">
        <v>5717</v>
      </c>
      <c r="C4792" s="191" t="s">
        <v>8133</v>
      </c>
      <c r="D4792" s="191" t="s">
        <v>3160</v>
      </c>
      <c r="E4792" s="191" t="s">
        <v>3186</v>
      </c>
      <c r="F4792" s="191" t="s">
        <v>8135</v>
      </c>
      <c r="G4792" s="191">
        <v>13</v>
      </c>
    </row>
    <row r="4793" spans="1:7" x14ac:dyDescent="0.25">
      <c r="A4793" s="191">
        <v>4792</v>
      </c>
      <c r="B4793" s="191" t="s">
        <v>5717</v>
      </c>
      <c r="C4793" s="191" t="s">
        <v>8133</v>
      </c>
      <c r="D4793" s="191" t="s">
        <v>3160</v>
      </c>
      <c r="E4793" s="191" t="s">
        <v>3186</v>
      </c>
      <c r="F4793" s="191" t="s">
        <v>8135</v>
      </c>
      <c r="G4793" s="191">
        <v>13</v>
      </c>
    </row>
    <row r="4794" spans="1:7" x14ac:dyDescent="0.25">
      <c r="A4794" s="191">
        <v>4793</v>
      </c>
      <c r="B4794" s="191" t="s">
        <v>5717</v>
      </c>
      <c r="C4794" s="191" t="s">
        <v>8133</v>
      </c>
      <c r="D4794" s="191" t="s">
        <v>3160</v>
      </c>
      <c r="E4794" s="191" t="s">
        <v>3186</v>
      </c>
      <c r="F4794" s="191" t="s">
        <v>8135</v>
      </c>
      <c r="G4794" s="191">
        <v>13</v>
      </c>
    </row>
    <row r="4795" spans="1:7" x14ac:dyDescent="0.25">
      <c r="A4795" s="191">
        <v>4794</v>
      </c>
      <c r="B4795" s="191" t="s">
        <v>5717</v>
      </c>
      <c r="C4795" s="191" t="s">
        <v>8133</v>
      </c>
      <c r="D4795" s="191" t="s">
        <v>3160</v>
      </c>
      <c r="E4795" s="191" t="s">
        <v>3186</v>
      </c>
      <c r="F4795" s="191" t="s">
        <v>8135</v>
      </c>
      <c r="G4795" s="191">
        <v>13</v>
      </c>
    </row>
    <row r="4796" spans="1:7" x14ac:dyDescent="0.25">
      <c r="A4796" s="191">
        <v>4795</v>
      </c>
      <c r="B4796" s="191" t="s">
        <v>5717</v>
      </c>
      <c r="C4796" s="191" t="s">
        <v>8133</v>
      </c>
      <c r="D4796" s="191" t="s">
        <v>3160</v>
      </c>
      <c r="E4796" s="191" t="s">
        <v>3186</v>
      </c>
      <c r="F4796" s="191" t="s">
        <v>8135</v>
      </c>
      <c r="G4796" s="191">
        <v>13</v>
      </c>
    </row>
    <row r="4797" spans="1:7" x14ac:dyDescent="0.25">
      <c r="A4797" s="191">
        <v>4796</v>
      </c>
      <c r="B4797" s="191" t="s">
        <v>5717</v>
      </c>
      <c r="C4797" s="191" t="s">
        <v>8133</v>
      </c>
      <c r="D4797" s="191" t="s">
        <v>3160</v>
      </c>
      <c r="E4797" s="191" t="s">
        <v>3186</v>
      </c>
      <c r="F4797" s="191" t="s">
        <v>8135</v>
      </c>
      <c r="G4797" s="191">
        <v>13</v>
      </c>
    </row>
    <row r="4798" spans="1:7" x14ac:dyDescent="0.25">
      <c r="A4798" s="191">
        <v>4797</v>
      </c>
      <c r="B4798" s="191" t="s">
        <v>5717</v>
      </c>
      <c r="C4798" s="191" t="s">
        <v>8133</v>
      </c>
      <c r="D4798" s="191" t="s">
        <v>3160</v>
      </c>
      <c r="E4798" s="191" t="s">
        <v>3186</v>
      </c>
      <c r="F4798" s="191" t="s">
        <v>8135</v>
      </c>
      <c r="G4798" s="191">
        <v>13</v>
      </c>
    </row>
    <row r="4799" spans="1:7" x14ac:dyDescent="0.25">
      <c r="A4799" s="191">
        <v>4798</v>
      </c>
      <c r="B4799" s="191" t="s">
        <v>5717</v>
      </c>
      <c r="C4799" s="191" t="s">
        <v>8133</v>
      </c>
      <c r="D4799" s="191" t="s">
        <v>3160</v>
      </c>
      <c r="E4799" s="191" t="s">
        <v>3186</v>
      </c>
      <c r="F4799" s="191" t="s">
        <v>8135</v>
      </c>
      <c r="G4799" s="191">
        <v>13</v>
      </c>
    </row>
    <row r="4800" spans="1:7" x14ac:dyDescent="0.25">
      <c r="A4800" s="191">
        <v>4799</v>
      </c>
      <c r="B4800" s="191" t="s">
        <v>5717</v>
      </c>
      <c r="C4800" s="191" t="s">
        <v>8133</v>
      </c>
      <c r="D4800" s="191" t="s">
        <v>3160</v>
      </c>
      <c r="E4800" s="191" t="s">
        <v>3186</v>
      </c>
      <c r="F4800" s="191" t="s">
        <v>8135</v>
      </c>
      <c r="G4800" s="191">
        <v>13</v>
      </c>
    </row>
    <row r="4801" spans="1:7" x14ac:dyDescent="0.25">
      <c r="A4801" s="191">
        <v>4800</v>
      </c>
      <c r="B4801" s="191" t="s">
        <v>5717</v>
      </c>
      <c r="C4801" s="191" t="s">
        <v>8133</v>
      </c>
      <c r="D4801" s="191" t="s">
        <v>3160</v>
      </c>
      <c r="E4801" s="191" t="s">
        <v>3186</v>
      </c>
      <c r="F4801" s="191" t="s">
        <v>8135</v>
      </c>
      <c r="G4801" s="191">
        <v>13</v>
      </c>
    </row>
    <row r="4802" spans="1:7" x14ac:dyDescent="0.25">
      <c r="A4802" s="191">
        <v>4801</v>
      </c>
      <c r="B4802" s="191" t="s">
        <v>5717</v>
      </c>
      <c r="C4802" s="191" t="s">
        <v>8133</v>
      </c>
      <c r="D4802" s="191" t="s">
        <v>3160</v>
      </c>
      <c r="E4802" s="191" t="s">
        <v>3186</v>
      </c>
      <c r="F4802" s="191" t="s">
        <v>8135</v>
      </c>
      <c r="G4802" s="191">
        <v>13</v>
      </c>
    </row>
    <row r="4803" spans="1:7" x14ac:dyDescent="0.25">
      <c r="A4803" s="191">
        <v>4802</v>
      </c>
      <c r="B4803" s="191" t="s">
        <v>3173</v>
      </c>
      <c r="C4803" s="191" t="s">
        <v>8133</v>
      </c>
      <c r="D4803" s="191" t="s">
        <v>3160</v>
      </c>
      <c r="E4803" s="191" t="s">
        <v>3185</v>
      </c>
      <c r="F4803" s="191" t="s">
        <v>8134</v>
      </c>
      <c r="G4803" s="191">
        <v>8</v>
      </c>
    </row>
    <row r="4804" spans="1:7" x14ac:dyDescent="0.25">
      <c r="A4804" s="191">
        <v>4803</v>
      </c>
      <c r="B4804" s="191" t="s">
        <v>3173</v>
      </c>
      <c r="C4804" s="191" t="s">
        <v>8133</v>
      </c>
      <c r="D4804" s="191" t="s">
        <v>3160</v>
      </c>
      <c r="E4804" s="191" t="s">
        <v>3185</v>
      </c>
      <c r="F4804" s="191" t="s">
        <v>8134</v>
      </c>
      <c r="G4804" s="191">
        <v>8</v>
      </c>
    </row>
    <row r="4805" spans="1:7" x14ac:dyDescent="0.25">
      <c r="A4805" s="191">
        <v>4804</v>
      </c>
      <c r="B4805" s="191" t="s">
        <v>3173</v>
      </c>
      <c r="C4805" s="191" t="s">
        <v>8133</v>
      </c>
      <c r="D4805" s="191" t="s">
        <v>3160</v>
      </c>
      <c r="E4805" s="191" t="s">
        <v>3185</v>
      </c>
      <c r="F4805" s="191" t="s">
        <v>8134</v>
      </c>
      <c r="G4805" s="191">
        <v>8</v>
      </c>
    </row>
    <row r="4806" spans="1:7" x14ac:dyDescent="0.25">
      <c r="A4806" s="191">
        <v>4805</v>
      </c>
      <c r="B4806" s="191" t="s">
        <v>3173</v>
      </c>
      <c r="C4806" s="191" t="s">
        <v>8133</v>
      </c>
      <c r="D4806" s="191" t="s">
        <v>3160</v>
      </c>
      <c r="E4806" s="191" t="s">
        <v>3185</v>
      </c>
      <c r="F4806" s="191" t="s">
        <v>8134</v>
      </c>
      <c r="G4806" s="191">
        <v>8</v>
      </c>
    </row>
    <row r="4807" spans="1:7" x14ac:dyDescent="0.25">
      <c r="A4807" s="191">
        <v>4806</v>
      </c>
      <c r="B4807" s="191" t="s">
        <v>3173</v>
      </c>
      <c r="C4807" s="191" t="s">
        <v>8133</v>
      </c>
      <c r="D4807" s="191" t="s">
        <v>3160</v>
      </c>
      <c r="E4807" s="191" t="s">
        <v>3185</v>
      </c>
      <c r="F4807" s="191" t="s">
        <v>8134</v>
      </c>
      <c r="G4807" s="191">
        <v>8</v>
      </c>
    </row>
    <row r="4808" spans="1:7" x14ac:dyDescent="0.25">
      <c r="A4808" s="191">
        <v>4807</v>
      </c>
      <c r="B4808" s="191" t="s">
        <v>5717</v>
      </c>
      <c r="C4808" s="191" t="s">
        <v>8133</v>
      </c>
      <c r="D4808" s="191" t="s">
        <v>3160</v>
      </c>
      <c r="E4808" s="191" t="s">
        <v>3186</v>
      </c>
      <c r="F4808" s="191" t="s">
        <v>8135</v>
      </c>
      <c r="G4808" s="191">
        <v>13</v>
      </c>
    </row>
    <row r="4809" spans="1:7" x14ac:dyDescent="0.25">
      <c r="A4809" s="191">
        <v>4808</v>
      </c>
      <c r="B4809" s="191" t="s">
        <v>5717</v>
      </c>
      <c r="C4809" s="191" t="s">
        <v>8133</v>
      </c>
      <c r="D4809" s="191" t="s">
        <v>3160</v>
      </c>
      <c r="E4809" s="191" t="s">
        <v>3186</v>
      </c>
      <c r="F4809" s="191" t="s">
        <v>8135</v>
      </c>
      <c r="G4809" s="191">
        <v>13</v>
      </c>
    </row>
    <row r="4810" spans="1:7" x14ac:dyDescent="0.25">
      <c r="A4810" s="191">
        <v>4809</v>
      </c>
      <c r="B4810" s="191" t="s">
        <v>5717</v>
      </c>
      <c r="C4810" s="191" t="s">
        <v>8133</v>
      </c>
      <c r="D4810" s="191" t="s">
        <v>3160</v>
      </c>
      <c r="E4810" s="191" t="s">
        <v>3186</v>
      </c>
      <c r="F4810" s="191" t="s">
        <v>8135</v>
      </c>
      <c r="G4810" s="191">
        <v>13</v>
      </c>
    </row>
    <row r="4811" spans="1:7" x14ac:dyDescent="0.25">
      <c r="A4811" s="191">
        <v>4810</v>
      </c>
      <c r="B4811" s="191" t="s">
        <v>5717</v>
      </c>
      <c r="C4811" s="191" t="s">
        <v>8133</v>
      </c>
      <c r="D4811" s="191" t="s">
        <v>3160</v>
      </c>
      <c r="E4811" s="191" t="s">
        <v>3186</v>
      </c>
      <c r="F4811" s="191" t="s">
        <v>8135</v>
      </c>
      <c r="G4811" s="191">
        <v>13</v>
      </c>
    </row>
    <row r="4812" spans="1:7" x14ac:dyDescent="0.25">
      <c r="A4812" s="191">
        <v>4811</v>
      </c>
      <c r="B4812" s="191" t="s">
        <v>5717</v>
      </c>
      <c r="C4812" s="191" t="s">
        <v>8133</v>
      </c>
      <c r="D4812" s="191" t="s">
        <v>3160</v>
      </c>
      <c r="E4812" s="191" t="s">
        <v>3186</v>
      </c>
      <c r="F4812" s="191" t="s">
        <v>8135</v>
      </c>
      <c r="G4812" s="191">
        <v>13</v>
      </c>
    </row>
    <row r="4813" spans="1:7" x14ac:dyDescent="0.25">
      <c r="A4813" s="191">
        <v>4812</v>
      </c>
      <c r="B4813" s="191" t="s">
        <v>5717</v>
      </c>
      <c r="C4813" s="191" t="s">
        <v>8133</v>
      </c>
      <c r="D4813" s="191" t="s">
        <v>3160</v>
      </c>
      <c r="E4813" s="191" t="s">
        <v>3186</v>
      </c>
      <c r="F4813" s="191" t="s">
        <v>8135</v>
      </c>
      <c r="G4813" s="191">
        <v>13</v>
      </c>
    </row>
    <row r="4814" spans="1:7" x14ac:dyDescent="0.25">
      <c r="A4814" s="191">
        <v>4813</v>
      </c>
      <c r="B4814" s="191" t="s">
        <v>5717</v>
      </c>
      <c r="C4814" s="191" t="s">
        <v>8133</v>
      </c>
      <c r="D4814" s="191" t="s">
        <v>3160</v>
      </c>
      <c r="E4814" s="191" t="s">
        <v>3186</v>
      </c>
      <c r="F4814" s="191" t="s">
        <v>8135</v>
      </c>
      <c r="G4814" s="191">
        <v>13</v>
      </c>
    </row>
    <row r="4815" spans="1:7" x14ac:dyDescent="0.25">
      <c r="A4815" s="191">
        <v>4814</v>
      </c>
      <c r="B4815" s="191" t="s">
        <v>5717</v>
      </c>
      <c r="C4815" s="191" t="s">
        <v>8133</v>
      </c>
      <c r="D4815" s="191" t="s">
        <v>3160</v>
      </c>
      <c r="E4815" s="191" t="s">
        <v>3186</v>
      </c>
      <c r="F4815" s="191" t="s">
        <v>8135</v>
      </c>
      <c r="G4815" s="191">
        <v>13</v>
      </c>
    </row>
    <row r="4816" spans="1:7" x14ac:dyDescent="0.25">
      <c r="A4816" s="191">
        <v>4815</v>
      </c>
      <c r="B4816" s="191" t="s">
        <v>5717</v>
      </c>
      <c r="C4816" s="191" t="s">
        <v>8133</v>
      </c>
      <c r="D4816" s="191" t="s">
        <v>3160</v>
      </c>
      <c r="E4816" s="191" t="s">
        <v>3186</v>
      </c>
      <c r="F4816" s="191" t="s">
        <v>8135</v>
      </c>
      <c r="G4816" s="191">
        <v>13</v>
      </c>
    </row>
    <row r="4817" spans="1:7" x14ac:dyDescent="0.25">
      <c r="A4817" s="191">
        <v>4816</v>
      </c>
      <c r="B4817" s="191" t="s">
        <v>5717</v>
      </c>
      <c r="C4817" s="191" t="s">
        <v>8133</v>
      </c>
      <c r="D4817" s="191" t="s">
        <v>3160</v>
      </c>
      <c r="E4817" s="191" t="s">
        <v>3186</v>
      </c>
      <c r="F4817" s="191" t="s">
        <v>8135</v>
      </c>
      <c r="G4817" s="191">
        <v>13</v>
      </c>
    </row>
    <row r="4818" spans="1:7" x14ac:dyDescent="0.25">
      <c r="A4818" s="191">
        <v>4817</v>
      </c>
      <c r="B4818" s="191" t="s">
        <v>5717</v>
      </c>
      <c r="C4818" s="191" t="s">
        <v>8133</v>
      </c>
      <c r="D4818" s="191" t="s">
        <v>3160</v>
      </c>
      <c r="E4818" s="191" t="s">
        <v>3186</v>
      </c>
      <c r="F4818" s="191" t="s">
        <v>8135</v>
      </c>
      <c r="G4818" s="191">
        <v>13</v>
      </c>
    </row>
    <row r="4819" spans="1:7" x14ac:dyDescent="0.25">
      <c r="A4819" s="191">
        <v>4818</v>
      </c>
      <c r="B4819" s="191" t="s">
        <v>5717</v>
      </c>
      <c r="C4819" s="191" t="s">
        <v>8133</v>
      </c>
      <c r="D4819" s="191" t="s">
        <v>3160</v>
      </c>
      <c r="E4819" s="191" t="s">
        <v>3186</v>
      </c>
      <c r="F4819" s="191" t="s">
        <v>8135</v>
      </c>
      <c r="G4819" s="191">
        <v>13</v>
      </c>
    </row>
    <row r="4820" spans="1:7" x14ac:dyDescent="0.25">
      <c r="A4820" s="191">
        <v>4819</v>
      </c>
      <c r="B4820" s="191" t="s">
        <v>5717</v>
      </c>
      <c r="C4820" s="191" t="s">
        <v>8133</v>
      </c>
      <c r="D4820" s="191" t="s">
        <v>3160</v>
      </c>
      <c r="E4820" s="191" t="s">
        <v>3186</v>
      </c>
      <c r="F4820" s="191" t="s">
        <v>8135</v>
      </c>
      <c r="G4820" s="191">
        <v>13</v>
      </c>
    </row>
    <row r="4821" spans="1:7" x14ac:dyDescent="0.25">
      <c r="A4821" s="191">
        <v>4820</v>
      </c>
      <c r="B4821" s="191" t="s">
        <v>3173</v>
      </c>
      <c r="C4821" s="191" t="s">
        <v>8133</v>
      </c>
      <c r="D4821" s="191" t="s">
        <v>3160</v>
      </c>
      <c r="E4821" s="191" t="s">
        <v>3185</v>
      </c>
      <c r="F4821" s="191" t="s">
        <v>8134</v>
      </c>
      <c r="G4821" s="191">
        <v>8</v>
      </c>
    </row>
    <row r="4822" spans="1:7" x14ac:dyDescent="0.25">
      <c r="A4822" s="191">
        <v>4821</v>
      </c>
      <c r="B4822" s="191" t="s">
        <v>5717</v>
      </c>
      <c r="C4822" s="191" t="s">
        <v>8133</v>
      </c>
      <c r="D4822" s="191" t="s">
        <v>3160</v>
      </c>
      <c r="E4822" s="191" t="s">
        <v>3186</v>
      </c>
      <c r="F4822" s="191" t="s">
        <v>8135</v>
      </c>
      <c r="G4822" s="191">
        <v>13</v>
      </c>
    </row>
    <row r="4823" spans="1:7" x14ac:dyDescent="0.25">
      <c r="A4823" s="191">
        <v>4822</v>
      </c>
      <c r="B4823" s="191" t="s">
        <v>5717</v>
      </c>
      <c r="C4823" s="191" t="s">
        <v>8133</v>
      </c>
      <c r="D4823" s="191" t="s">
        <v>3160</v>
      </c>
      <c r="E4823" s="191" t="s">
        <v>3186</v>
      </c>
      <c r="F4823" s="191" t="s">
        <v>8135</v>
      </c>
      <c r="G4823" s="191">
        <v>13</v>
      </c>
    </row>
    <row r="4824" spans="1:7" x14ac:dyDescent="0.25">
      <c r="A4824" s="191">
        <v>4823</v>
      </c>
      <c r="B4824" s="191" t="s">
        <v>5717</v>
      </c>
      <c r="C4824" s="191" t="s">
        <v>8133</v>
      </c>
      <c r="D4824" s="191" t="s">
        <v>3160</v>
      </c>
      <c r="E4824" s="191" t="s">
        <v>3186</v>
      </c>
      <c r="F4824" s="191" t="s">
        <v>8135</v>
      </c>
      <c r="G4824" s="191">
        <v>13</v>
      </c>
    </row>
    <row r="4825" spans="1:7" x14ac:dyDescent="0.25">
      <c r="A4825" s="191">
        <v>4824</v>
      </c>
      <c r="B4825" s="191" t="s">
        <v>5717</v>
      </c>
      <c r="C4825" s="191" t="s">
        <v>8133</v>
      </c>
      <c r="D4825" s="191" t="s">
        <v>3160</v>
      </c>
      <c r="E4825" s="191" t="s">
        <v>3186</v>
      </c>
      <c r="F4825" s="191" t="s">
        <v>8135</v>
      </c>
      <c r="G4825" s="191">
        <v>13</v>
      </c>
    </row>
    <row r="4826" spans="1:7" x14ac:dyDescent="0.25">
      <c r="A4826" s="191">
        <v>4825</v>
      </c>
      <c r="B4826" s="191" t="s">
        <v>5717</v>
      </c>
      <c r="C4826" s="191" t="s">
        <v>8133</v>
      </c>
      <c r="D4826" s="191" t="s">
        <v>3160</v>
      </c>
      <c r="E4826" s="191" t="s">
        <v>3186</v>
      </c>
      <c r="F4826" s="191" t="s">
        <v>8135</v>
      </c>
      <c r="G4826" s="191">
        <v>13</v>
      </c>
    </row>
    <row r="4827" spans="1:7" x14ac:dyDescent="0.25">
      <c r="A4827" s="191">
        <v>4826</v>
      </c>
      <c r="B4827" s="191" t="s">
        <v>5717</v>
      </c>
      <c r="C4827" s="191" t="s">
        <v>8133</v>
      </c>
      <c r="D4827" s="191" t="s">
        <v>3160</v>
      </c>
      <c r="E4827" s="191" t="s">
        <v>3186</v>
      </c>
      <c r="F4827" s="191" t="s">
        <v>8135</v>
      </c>
      <c r="G4827" s="191">
        <v>13</v>
      </c>
    </row>
    <row r="4828" spans="1:7" x14ac:dyDescent="0.25">
      <c r="A4828" s="191">
        <v>4827</v>
      </c>
      <c r="B4828" s="191" t="s">
        <v>5717</v>
      </c>
      <c r="C4828" s="191" t="s">
        <v>8133</v>
      </c>
      <c r="D4828" s="191" t="s">
        <v>3160</v>
      </c>
      <c r="E4828" s="191" t="s">
        <v>3186</v>
      </c>
      <c r="F4828" s="191" t="s">
        <v>8135</v>
      </c>
      <c r="G4828" s="191">
        <v>13</v>
      </c>
    </row>
    <row r="4829" spans="1:7" x14ac:dyDescent="0.25">
      <c r="A4829" s="191">
        <v>4828</v>
      </c>
      <c r="B4829" s="191" t="s">
        <v>5717</v>
      </c>
      <c r="C4829" s="191" t="s">
        <v>8133</v>
      </c>
      <c r="D4829" s="191" t="s">
        <v>3160</v>
      </c>
      <c r="E4829" s="191" t="s">
        <v>3186</v>
      </c>
      <c r="F4829" s="191" t="s">
        <v>8135</v>
      </c>
      <c r="G4829" s="191">
        <v>13</v>
      </c>
    </row>
    <row r="4830" spans="1:7" x14ac:dyDescent="0.25">
      <c r="A4830" s="191">
        <v>4829</v>
      </c>
      <c r="B4830" s="191" t="s">
        <v>5717</v>
      </c>
      <c r="C4830" s="191" t="s">
        <v>8133</v>
      </c>
      <c r="D4830" s="191" t="s">
        <v>3160</v>
      </c>
      <c r="E4830" s="191" t="s">
        <v>3186</v>
      </c>
      <c r="F4830" s="191" t="s">
        <v>8135</v>
      </c>
      <c r="G4830" s="191">
        <v>13</v>
      </c>
    </row>
    <row r="4831" spans="1:7" x14ac:dyDescent="0.25">
      <c r="A4831" s="191">
        <v>4830</v>
      </c>
      <c r="B4831" s="191" t="s">
        <v>5717</v>
      </c>
      <c r="C4831" s="191" t="s">
        <v>8133</v>
      </c>
      <c r="D4831" s="191" t="s">
        <v>3160</v>
      </c>
      <c r="E4831" s="191" t="s">
        <v>3186</v>
      </c>
      <c r="F4831" s="191" t="s">
        <v>8135</v>
      </c>
      <c r="G4831" s="191">
        <v>13</v>
      </c>
    </row>
    <row r="4832" spans="1:7" x14ac:dyDescent="0.25">
      <c r="A4832" s="191">
        <v>4831</v>
      </c>
      <c r="B4832" s="191" t="s">
        <v>5717</v>
      </c>
      <c r="C4832" s="191" t="s">
        <v>8133</v>
      </c>
      <c r="D4832" s="191" t="s">
        <v>3160</v>
      </c>
      <c r="E4832" s="191" t="s">
        <v>3186</v>
      </c>
      <c r="F4832" s="191" t="s">
        <v>8135</v>
      </c>
      <c r="G4832" s="191">
        <v>13</v>
      </c>
    </row>
    <row r="4833" spans="1:7" x14ac:dyDescent="0.25">
      <c r="A4833" s="191">
        <v>4832</v>
      </c>
      <c r="B4833" s="191" t="s">
        <v>5717</v>
      </c>
      <c r="C4833" s="191" t="s">
        <v>8133</v>
      </c>
      <c r="D4833" s="191" t="s">
        <v>3160</v>
      </c>
      <c r="E4833" s="191" t="s">
        <v>3186</v>
      </c>
      <c r="F4833" s="191" t="s">
        <v>8135</v>
      </c>
      <c r="G4833" s="191">
        <v>13</v>
      </c>
    </row>
    <row r="4834" spans="1:7" x14ac:dyDescent="0.25">
      <c r="A4834" s="191">
        <v>4833</v>
      </c>
      <c r="B4834" s="191" t="s">
        <v>5717</v>
      </c>
      <c r="C4834" s="191" t="s">
        <v>8133</v>
      </c>
      <c r="D4834" s="191" t="s">
        <v>3160</v>
      </c>
      <c r="E4834" s="191" t="s">
        <v>3186</v>
      </c>
      <c r="F4834" s="191" t="s">
        <v>8135</v>
      </c>
      <c r="G4834" s="191">
        <v>13</v>
      </c>
    </row>
    <row r="4835" spans="1:7" x14ac:dyDescent="0.25">
      <c r="A4835" s="191">
        <v>4834</v>
      </c>
      <c r="B4835" s="191" t="s">
        <v>5717</v>
      </c>
      <c r="C4835" s="191" t="s">
        <v>8133</v>
      </c>
      <c r="D4835" s="191" t="s">
        <v>3160</v>
      </c>
      <c r="E4835" s="191" t="s">
        <v>3186</v>
      </c>
      <c r="F4835" s="191" t="s">
        <v>8135</v>
      </c>
      <c r="G4835" s="191">
        <v>13</v>
      </c>
    </row>
    <row r="4836" spans="1:7" x14ac:dyDescent="0.25">
      <c r="A4836" s="191">
        <v>4835</v>
      </c>
      <c r="B4836" s="191" t="s">
        <v>5717</v>
      </c>
      <c r="C4836" s="191" t="s">
        <v>8133</v>
      </c>
      <c r="D4836" s="191" t="s">
        <v>3160</v>
      </c>
      <c r="E4836" s="191" t="s">
        <v>3186</v>
      </c>
      <c r="F4836" s="191" t="s">
        <v>8135</v>
      </c>
      <c r="G4836" s="191">
        <v>13</v>
      </c>
    </row>
    <row r="4837" spans="1:7" x14ac:dyDescent="0.25">
      <c r="A4837" s="191">
        <v>4836</v>
      </c>
      <c r="B4837" s="191" t="s">
        <v>5717</v>
      </c>
      <c r="C4837" s="191" t="s">
        <v>8133</v>
      </c>
      <c r="D4837" s="191" t="s">
        <v>3160</v>
      </c>
      <c r="E4837" s="191" t="s">
        <v>3186</v>
      </c>
      <c r="F4837" s="191" t="s">
        <v>8135</v>
      </c>
      <c r="G4837" s="191">
        <v>13</v>
      </c>
    </row>
    <row r="4838" spans="1:7" x14ac:dyDescent="0.25">
      <c r="A4838" s="191">
        <v>4837</v>
      </c>
      <c r="B4838" s="191" t="s">
        <v>5717</v>
      </c>
      <c r="C4838" s="191" t="s">
        <v>8133</v>
      </c>
      <c r="D4838" s="191" t="s">
        <v>3160</v>
      </c>
      <c r="E4838" s="191" t="s">
        <v>3186</v>
      </c>
      <c r="F4838" s="191" t="s">
        <v>8135</v>
      </c>
      <c r="G4838" s="191">
        <v>13</v>
      </c>
    </row>
    <row r="4839" spans="1:7" x14ac:dyDescent="0.25">
      <c r="A4839" s="191">
        <v>4838</v>
      </c>
      <c r="B4839" s="191" t="s">
        <v>5717</v>
      </c>
      <c r="C4839" s="191" t="s">
        <v>8133</v>
      </c>
      <c r="D4839" s="191" t="s">
        <v>3160</v>
      </c>
      <c r="E4839" s="191" t="s">
        <v>3186</v>
      </c>
      <c r="F4839" s="191" t="s">
        <v>8135</v>
      </c>
      <c r="G4839" s="191">
        <v>13</v>
      </c>
    </row>
    <row r="4840" spans="1:7" x14ac:dyDescent="0.25">
      <c r="A4840" s="191">
        <v>4839</v>
      </c>
      <c r="B4840" s="191" t="s">
        <v>5717</v>
      </c>
      <c r="C4840" s="191" t="s">
        <v>8133</v>
      </c>
      <c r="D4840" s="191" t="s">
        <v>3160</v>
      </c>
      <c r="E4840" s="191" t="s">
        <v>3186</v>
      </c>
      <c r="F4840" s="191" t="s">
        <v>8135</v>
      </c>
      <c r="G4840" s="191">
        <v>13</v>
      </c>
    </row>
    <row r="4841" spans="1:7" x14ac:dyDescent="0.25">
      <c r="A4841" s="191">
        <v>4840</v>
      </c>
      <c r="B4841" s="191" t="s">
        <v>5717</v>
      </c>
      <c r="C4841" s="191" t="s">
        <v>8133</v>
      </c>
      <c r="D4841" s="191" t="s">
        <v>3160</v>
      </c>
      <c r="E4841" s="191" t="s">
        <v>3186</v>
      </c>
      <c r="F4841" s="191" t="s">
        <v>8135</v>
      </c>
      <c r="G4841" s="191">
        <v>13</v>
      </c>
    </row>
    <row r="4842" spans="1:7" x14ac:dyDescent="0.25">
      <c r="A4842" s="191">
        <v>4841</v>
      </c>
      <c r="B4842" s="191" t="s">
        <v>5717</v>
      </c>
      <c r="C4842" s="191" t="s">
        <v>8133</v>
      </c>
      <c r="D4842" s="191" t="s">
        <v>3160</v>
      </c>
      <c r="E4842" s="191" t="s">
        <v>3186</v>
      </c>
      <c r="F4842" s="191" t="s">
        <v>8135</v>
      </c>
      <c r="G4842" s="191">
        <v>13</v>
      </c>
    </row>
    <row r="4843" spans="1:7" x14ac:dyDescent="0.25">
      <c r="A4843" s="191">
        <v>4842</v>
      </c>
      <c r="B4843" s="191" t="s">
        <v>5717</v>
      </c>
      <c r="C4843" s="191" t="s">
        <v>8133</v>
      </c>
      <c r="D4843" s="191" t="s">
        <v>3160</v>
      </c>
      <c r="E4843" s="191" t="s">
        <v>3186</v>
      </c>
      <c r="F4843" s="191" t="s">
        <v>8135</v>
      </c>
      <c r="G4843" s="191">
        <v>13</v>
      </c>
    </row>
    <row r="4844" spans="1:7" x14ac:dyDescent="0.25">
      <c r="A4844" s="191">
        <v>4843</v>
      </c>
      <c r="B4844" s="191" t="s">
        <v>5717</v>
      </c>
      <c r="C4844" s="191" t="s">
        <v>8133</v>
      </c>
      <c r="D4844" s="191" t="s">
        <v>3160</v>
      </c>
      <c r="E4844" s="191" t="s">
        <v>3186</v>
      </c>
      <c r="F4844" s="191" t="s">
        <v>8135</v>
      </c>
      <c r="G4844" s="191">
        <v>13</v>
      </c>
    </row>
    <row r="4845" spans="1:7" x14ac:dyDescent="0.25">
      <c r="A4845" s="191">
        <v>4844</v>
      </c>
      <c r="B4845" s="191" t="s">
        <v>5717</v>
      </c>
      <c r="C4845" s="191" t="s">
        <v>8133</v>
      </c>
      <c r="D4845" s="191" t="s">
        <v>3160</v>
      </c>
      <c r="E4845" s="191" t="s">
        <v>3186</v>
      </c>
      <c r="F4845" s="191" t="s">
        <v>8135</v>
      </c>
      <c r="G4845" s="191">
        <v>13</v>
      </c>
    </row>
    <row r="4846" spans="1:7" x14ac:dyDescent="0.25">
      <c r="A4846" s="191">
        <v>4845</v>
      </c>
      <c r="B4846" s="191" t="s">
        <v>5717</v>
      </c>
      <c r="C4846" s="191" t="s">
        <v>8133</v>
      </c>
      <c r="D4846" s="191" t="s">
        <v>3160</v>
      </c>
      <c r="E4846" s="191" t="s">
        <v>3186</v>
      </c>
      <c r="F4846" s="191" t="s">
        <v>8135</v>
      </c>
      <c r="G4846" s="191">
        <v>13</v>
      </c>
    </row>
    <row r="4847" spans="1:7" x14ac:dyDescent="0.25">
      <c r="A4847" s="191">
        <v>4846</v>
      </c>
      <c r="B4847" s="191" t="s">
        <v>5717</v>
      </c>
      <c r="C4847" s="191" t="s">
        <v>8133</v>
      </c>
      <c r="D4847" s="191" t="s">
        <v>3160</v>
      </c>
      <c r="E4847" s="191" t="s">
        <v>3186</v>
      </c>
      <c r="F4847" s="191" t="s">
        <v>8142</v>
      </c>
      <c r="G4847" s="191">
        <v>13</v>
      </c>
    </row>
    <row r="4848" spans="1:7" x14ac:dyDescent="0.25">
      <c r="A4848" s="191">
        <v>4847</v>
      </c>
      <c r="B4848" s="191" t="s">
        <v>5717</v>
      </c>
      <c r="C4848" s="191" t="s">
        <v>8133</v>
      </c>
      <c r="D4848" s="191" t="s">
        <v>3160</v>
      </c>
      <c r="E4848" s="191" t="s">
        <v>3186</v>
      </c>
      <c r="F4848" s="191" t="s">
        <v>8142</v>
      </c>
      <c r="G4848" s="191">
        <v>13</v>
      </c>
    </row>
    <row r="4849" spans="1:7" x14ac:dyDescent="0.25">
      <c r="A4849" s="191">
        <v>4848</v>
      </c>
      <c r="B4849" s="191" t="s">
        <v>5717</v>
      </c>
      <c r="C4849" s="191" t="s">
        <v>8133</v>
      </c>
      <c r="D4849" s="191" t="s">
        <v>3160</v>
      </c>
      <c r="E4849" s="191" t="s">
        <v>3186</v>
      </c>
      <c r="F4849" s="191" t="s">
        <v>8142</v>
      </c>
      <c r="G4849" s="191">
        <v>13</v>
      </c>
    </row>
    <row r="4850" spans="1:7" x14ac:dyDescent="0.25">
      <c r="A4850" s="191">
        <v>4849</v>
      </c>
      <c r="B4850" s="191" t="s">
        <v>5717</v>
      </c>
      <c r="C4850" s="191" t="s">
        <v>8133</v>
      </c>
      <c r="D4850" s="191" t="s">
        <v>3160</v>
      </c>
      <c r="E4850" s="191" t="s">
        <v>3186</v>
      </c>
      <c r="F4850" s="191" t="s">
        <v>8142</v>
      </c>
      <c r="G4850" s="191">
        <v>13</v>
      </c>
    </row>
    <row r="4851" spans="1:7" x14ac:dyDescent="0.25">
      <c r="A4851" s="191">
        <v>4850</v>
      </c>
      <c r="B4851" s="191" t="s">
        <v>5717</v>
      </c>
      <c r="C4851" s="191" t="s">
        <v>8133</v>
      </c>
      <c r="D4851" s="191" t="s">
        <v>3160</v>
      </c>
      <c r="E4851" s="191" t="s">
        <v>3186</v>
      </c>
      <c r="F4851" s="191" t="s">
        <v>8142</v>
      </c>
      <c r="G4851" s="191">
        <v>13</v>
      </c>
    </row>
    <row r="4852" spans="1:7" x14ac:dyDescent="0.25">
      <c r="A4852" s="191">
        <v>4851</v>
      </c>
      <c r="B4852" s="191" t="s">
        <v>5717</v>
      </c>
      <c r="C4852" s="191" t="s">
        <v>8133</v>
      </c>
      <c r="D4852" s="191" t="s">
        <v>3160</v>
      </c>
      <c r="E4852" s="191" t="s">
        <v>3186</v>
      </c>
      <c r="F4852" s="191" t="s">
        <v>8142</v>
      </c>
      <c r="G4852" s="191">
        <v>13</v>
      </c>
    </row>
    <row r="4853" spans="1:7" x14ac:dyDescent="0.25">
      <c r="A4853" s="191">
        <v>4852</v>
      </c>
      <c r="B4853" s="191" t="s">
        <v>5717</v>
      </c>
      <c r="C4853" s="191" t="s">
        <v>8133</v>
      </c>
      <c r="D4853" s="191" t="s">
        <v>3160</v>
      </c>
      <c r="E4853" s="191" t="s">
        <v>3186</v>
      </c>
      <c r="F4853" s="191" t="s">
        <v>8142</v>
      </c>
      <c r="G4853" s="191">
        <v>13</v>
      </c>
    </row>
    <row r="4854" spans="1:7" x14ac:dyDescent="0.25">
      <c r="A4854" s="191">
        <v>4853</v>
      </c>
      <c r="B4854" s="191" t="s">
        <v>5847</v>
      </c>
      <c r="C4854" s="191" t="s">
        <v>8133</v>
      </c>
      <c r="D4854" s="191" t="s">
        <v>3160</v>
      </c>
      <c r="E4854" s="191" t="s">
        <v>3186</v>
      </c>
      <c r="F4854" s="191" t="s">
        <v>8136</v>
      </c>
      <c r="G4854" s="191">
        <v>12</v>
      </c>
    </row>
    <row r="4855" spans="1:7" x14ac:dyDescent="0.25">
      <c r="A4855" s="191">
        <v>4854</v>
      </c>
      <c r="B4855" s="191" t="s">
        <v>5847</v>
      </c>
      <c r="C4855" s="191" t="s">
        <v>8133</v>
      </c>
      <c r="D4855" s="191" t="s">
        <v>3160</v>
      </c>
      <c r="E4855" s="191" t="s">
        <v>3186</v>
      </c>
      <c r="F4855" s="191" t="s">
        <v>8136</v>
      </c>
      <c r="G4855" s="191">
        <v>12</v>
      </c>
    </row>
    <row r="4856" spans="1:7" x14ac:dyDescent="0.25">
      <c r="A4856" s="191">
        <v>4855</v>
      </c>
      <c r="B4856" s="191" t="s">
        <v>5847</v>
      </c>
      <c r="C4856" s="191" t="s">
        <v>8133</v>
      </c>
      <c r="D4856" s="191" t="s">
        <v>3160</v>
      </c>
      <c r="E4856" s="191" t="s">
        <v>3186</v>
      </c>
      <c r="F4856" s="191" t="s">
        <v>8136</v>
      </c>
      <c r="G4856" s="191">
        <v>12</v>
      </c>
    </row>
    <row r="4857" spans="1:7" x14ac:dyDescent="0.25">
      <c r="A4857" s="191">
        <v>4856</v>
      </c>
      <c r="B4857" s="191" t="s">
        <v>5847</v>
      </c>
      <c r="C4857" s="191" t="s">
        <v>8133</v>
      </c>
      <c r="D4857" s="191" t="s">
        <v>3160</v>
      </c>
      <c r="E4857" s="191" t="s">
        <v>3186</v>
      </c>
      <c r="F4857" s="191" t="s">
        <v>8136</v>
      </c>
      <c r="G4857" s="191">
        <v>12</v>
      </c>
    </row>
    <row r="4858" spans="1:7" x14ac:dyDescent="0.25">
      <c r="A4858" s="191">
        <v>4857</v>
      </c>
      <c r="B4858" s="191" t="s">
        <v>5847</v>
      </c>
      <c r="C4858" s="191" t="s">
        <v>8133</v>
      </c>
      <c r="D4858" s="191" t="s">
        <v>3160</v>
      </c>
      <c r="E4858" s="191" t="s">
        <v>3186</v>
      </c>
      <c r="F4858" s="191" t="s">
        <v>8136</v>
      </c>
      <c r="G4858" s="191">
        <v>12</v>
      </c>
    </row>
    <row r="4859" spans="1:7" x14ac:dyDescent="0.25">
      <c r="A4859" s="191">
        <v>4858</v>
      </c>
      <c r="B4859" s="191" t="s">
        <v>5847</v>
      </c>
      <c r="C4859" s="191" t="s">
        <v>8133</v>
      </c>
      <c r="D4859" s="191" t="s">
        <v>3160</v>
      </c>
      <c r="E4859" s="191" t="s">
        <v>3186</v>
      </c>
      <c r="F4859" s="191" t="s">
        <v>8136</v>
      </c>
      <c r="G4859" s="191">
        <v>12</v>
      </c>
    </row>
    <row r="4860" spans="1:7" x14ac:dyDescent="0.25">
      <c r="A4860" s="191">
        <v>4859</v>
      </c>
      <c r="B4860" s="191" t="s">
        <v>5847</v>
      </c>
      <c r="C4860" s="191" t="s">
        <v>8133</v>
      </c>
      <c r="D4860" s="191" t="s">
        <v>3160</v>
      </c>
      <c r="E4860" s="191" t="s">
        <v>3186</v>
      </c>
      <c r="F4860" s="191" t="s">
        <v>8136</v>
      </c>
      <c r="G4860" s="191">
        <v>12</v>
      </c>
    </row>
    <row r="4861" spans="1:7" x14ac:dyDescent="0.25">
      <c r="A4861" s="191">
        <v>4860</v>
      </c>
      <c r="B4861" s="191" t="s">
        <v>5847</v>
      </c>
      <c r="C4861" s="191" t="s">
        <v>8133</v>
      </c>
      <c r="D4861" s="191" t="s">
        <v>3160</v>
      </c>
      <c r="E4861" s="191" t="s">
        <v>3186</v>
      </c>
      <c r="F4861" s="191" t="s">
        <v>8136</v>
      </c>
      <c r="G4861" s="191">
        <v>12</v>
      </c>
    </row>
    <row r="4862" spans="1:7" x14ac:dyDescent="0.25">
      <c r="A4862" s="191">
        <v>4861</v>
      </c>
      <c r="B4862" s="191" t="s">
        <v>5847</v>
      </c>
      <c r="C4862" s="191" t="s">
        <v>8133</v>
      </c>
      <c r="D4862" s="191" t="s">
        <v>3160</v>
      </c>
      <c r="E4862" s="191" t="s">
        <v>3186</v>
      </c>
      <c r="F4862" s="191" t="s">
        <v>8136</v>
      </c>
      <c r="G4862" s="191">
        <v>12</v>
      </c>
    </row>
    <row r="4863" spans="1:7" x14ac:dyDescent="0.25">
      <c r="A4863" s="191">
        <v>4862</v>
      </c>
      <c r="B4863" s="191" t="s">
        <v>5847</v>
      </c>
      <c r="C4863" s="191" t="s">
        <v>8133</v>
      </c>
      <c r="D4863" s="191" t="s">
        <v>3160</v>
      </c>
      <c r="E4863" s="191" t="s">
        <v>3186</v>
      </c>
      <c r="F4863" s="191" t="s">
        <v>8136</v>
      </c>
      <c r="G4863" s="191">
        <v>12</v>
      </c>
    </row>
    <row r="4864" spans="1:7" x14ac:dyDescent="0.25">
      <c r="A4864" s="191">
        <v>4863</v>
      </c>
      <c r="B4864" s="191" t="s">
        <v>5847</v>
      </c>
      <c r="C4864" s="191" t="s">
        <v>8133</v>
      </c>
      <c r="D4864" s="191" t="s">
        <v>3160</v>
      </c>
      <c r="E4864" s="191" t="s">
        <v>3186</v>
      </c>
      <c r="F4864" s="191" t="s">
        <v>8136</v>
      </c>
      <c r="G4864" s="191">
        <v>12</v>
      </c>
    </row>
    <row r="4865" spans="1:7" x14ac:dyDescent="0.25">
      <c r="A4865" s="191">
        <v>4864</v>
      </c>
      <c r="B4865" s="191" t="s">
        <v>5847</v>
      </c>
      <c r="C4865" s="191" t="s">
        <v>8133</v>
      </c>
      <c r="D4865" s="191" t="s">
        <v>3160</v>
      </c>
      <c r="E4865" s="191" t="s">
        <v>3186</v>
      </c>
      <c r="F4865" s="191" t="s">
        <v>8136</v>
      </c>
      <c r="G4865" s="191">
        <v>12</v>
      </c>
    </row>
    <row r="4866" spans="1:7" x14ac:dyDescent="0.25">
      <c r="A4866" s="191">
        <v>4865</v>
      </c>
      <c r="B4866" s="191" t="s">
        <v>5847</v>
      </c>
      <c r="C4866" s="191" t="s">
        <v>8133</v>
      </c>
      <c r="D4866" s="191" t="s">
        <v>3160</v>
      </c>
      <c r="E4866" s="191" t="s">
        <v>3186</v>
      </c>
      <c r="F4866" s="191" t="s">
        <v>8136</v>
      </c>
      <c r="G4866" s="191">
        <v>12</v>
      </c>
    </row>
    <row r="4867" spans="1:7" x14ac:dyDescent="0.25">
      <c r="A4867" s="191">
        <v>4866</v>
      </c>
      <c r="B4867" s="191" t="s">
        <v>5847</v>
      </c>
      <c r="C4867" s="191" t="s">
        <v>8133</v>
      </c>
      <c r="D4867" s="191" t="s">
        <v>3160</v>
      </c>
      <c r="E4867" s="191" t="s">
        <v>3186</v>
      </c>
      <c r="F4867" s="191" t="s">
        <v>8136</v>
      </c>
      <c r="G4867" s="191">
        <v>12</v>
      </c>
    </row>
    <row r="4868" spans="1:7" x14ac:dyDescent="0.25">
      <c r="A4868" s="191">
        <v>4867</v>
      </c>
      <c r="B4868" s="191" t="s">
        <v>5847</v>
      </c>
      <c r="C4868" s="191" t="s">
        <v>8133</v>
      </c>
      <c r="D4868" s="191" t="s">
        <v>3160</v>
      </c>
      <c r="E4868" s="191" t="s">
        <v>3186</v>
      </c>
      <c r="F4868" s="191" t="s">
        <v>8136</v>
      </c>
      <c r="G4868" s="191">
        <v>12</v>
      </c>
    </row>
    <row r="4869" spans="1:7" x14ac:dyDescent="0.25">
      <c r="A4869" s="191">
        <v>4868</v>
      </c>
      <c r="B4869" s="191" t="s">
        <v>5847</v>
      </c>
      <c r="C4869" s="191" t="s">
        <v>8133</v>
      </c>
      <c r="D4869" s="191" t="s">
        <v>3160</v>
      </c>
      <c r="E4869" s="191" t="s">
        <v>3186</v>
      </c>
      <c r="F4869" s="191" t="s">
        <v>8136</v>
      </c>
      <c r="G4869" s="191">
        <v>12</v>
      </c>
    </row>
    <row r="4870" spans="1:7" x14ac:dyDescent="0.25">
      <c r="A4870" s="191">
        <v>4869</v>
      </c>
      <c r="B4870" s="191" t="s">
        <v>5847</v>
      </c>
      <c r="C4870" s="191" t="s">
        <v>8133</v>
      </c>
      <c r="D4870" s="191" t="s">
        <v>3160</v>
      </c>
      <c r="E4870" s="191" t="s">
        <v>3186</v>
      </c>
      <c r="F4870" s="191" t="s">
        <v>8136</v>
      </c>
      <c r="G4870" s="191">
        <v>12</v>
      </c>
    </row>
    <row r="4871" spans="1:7" x14ac:dyDescent="0.25">
      <c r="A4871" s="191">
        <v>4870</v>
      </c>
      <c r="B4871" s="191" t="s">
        <v>5847</v>
      </c>
      <c r="C4871" s="191" t="s">
        <v>8133</v>
      </c>
      <c r="D4871" s="191" t="s">
        <v>3160</v>
      </c>
      <c r="E4871" s="191" t="s">
        <v>3186</v>
      </c>
      <c r="F4871" s="191" t="s">
        <v>8136</v>
      </c>
      <c r="G4871" s="191">
        <v>12</v>
      </c>
    </row>
    <row r="4872" spans="1:7" x14ac:dyDescent="0.25">
      <c r="A4872" s="191">
        <v>4871</v>
      </c>
      <c r="B4872" s="191" t="s">
        <v>5847</v>
      </c>
      <c r="C4872" s="191" t="s">
        <v>8133</v>
      </c>
      <c r="D4872" s="191" t="s">
        <v>3160</v>
      </c>
      <c r="E4872" s="191" t="s">
        <v>3186</v>
      </c>
      <c r="F4872" s="191" t="s">
        <v>8136</v>
      </c>
      <c r="G4872" s="191">
        <v>12</v>
      </c>
    </row>
    <row r="4873" spans="1:7" x14ac:dyDescent="0.25">
      <c r="A4873" s="191">
        <v>4872</v>
      </c>
      <c r="B4873" s="191" t="s">
        <v>5847</v>
      </c>
      <c r="C4873" s="191" t="s">
        <v>8133</v>
      </c>
      <c r="D4873" s="191" t="s">
        <v>3160</v>
      </c>
      <c r="E4873" s="191" t="s">
        <v>3186</v>
      </c>
      <c r="F4873" s="191" t="s">
        <v>8136</v>
      </c>
      <c r="G4873" s="191">
        <v>12</v>
      </c>
    </row>
    <row r="4874" spans="1:7" x14ac:dyDescent="0.25">
      <c r="A4874" s="191">
        <v>4873</v>
      </c>
      <c r="B4874" s="191" t="s">
        <v>5847</v>
      </c>
      <c r="C4874" s="191" t="s">
        <v>8133</v>
      </c>
      <c r="D4874" s="191" t="s">
        <v>3160</v>
      </c>
      <c r="E4874" s="191" t="s">
        <v>3186</v>
      </c>
      <c r="F4874" s="191" t="s">
        <v>8136</v>
      </c>
      <c r="G4874" s="191">
        <v>12</v>
      </c>
    </row>
    <row r="4875" spans="1:7" x14ac:dyDescent="0.25">
      <c r="A4875" s="191">
        <v>4874</v>
      </c>
      <c r="B4875" s="191" t="s">
        <v>5847</v>
      </c>
      <c r="C4875" s="191" t="s">
        <v>8133</v>
      </c>
      <c r="D4875" s="191" t="s">
        <v>3160</v>
      </c>
      <c r="E4875" s="191" t="s">
        <v>3186</v>
      </c>
      <c r="F4875" s="191" t="s">
        <v>8136</v>
      </c>
      <c r="G4875" s="191">
        <v>12</v>
      </c>
    </row>
    <row r="4876" spans="1:7" x14ac:dyDescent="0.25">
      <c r="A4876" s="191">
        <v>4875</v>
      </c>
      <c r="B4876" s="191" t="s">
        <v>5847</v>
      </c>
      <c r="C4876" s="191" t="s">
        <v>8133</v>
      </c>
      <c r="D4876" s="191" t="s">
        <v>3160</v>
      </c>
      <c r="E4876" s="191" t="s">
        <v>3186</v>
      </c>
      <c r="F4876" s="191" t="s">
        <v>8136</v>
      </c>
      <c r="G4876" s="191">
        <v>12</v>
      </c>
    </row>
    <row r="4877" spans="1:7" x14ac:dyDescent="0.25">
      <c r="A4877" s="191">
        <v>4876</v>
      </c>
      <c r="B4877" s="191" t="s">
        <v>5847</v>
      </c>
      <c r="C4877" s="191" t="s">
        <v>8133</v>
      </c>
      <c r="D4877" s="191" t="s">
        <v>3160</v>
      </c>
      <c r="E4877" s="191" t="s">
        <v>3186</v>
      </c>
      <c r="F4877" s="191" t="s">
        <v>8136</v>
      </c>
      <c r="G4877" s="191">
        <v>12</v>
      </c>
    </row>
    <row r="4878" spans="1:7" x14ac:dyDescent="0.25">
      <c r="A4878" s="191">
        <v>4877</v>
      </c>
      <c r="B4878" s="191" t="s">
        <v>5847</v>
      </c>
      <c r="C4878" s="191" t="s">
        <v>8133</v>
      </c>
      <c r="D4878" s="191" t="s">
        <v>3160</v>
      </c>
      <c r="E4878" s="191" t="s">
        <v>3186</v>
      </c>
      <c r="F4878" s="191" t="s">
        <v>8136</v>
      </c>
      <c r="G4878" s="191">
        <v>12</v>
      </c>
    </row>
    <row r="4879" spans="1:7" x14ac:dyDescent="0.25">
      <c r="A4879" s="191">
        <v>4878</v>
      </c>
      <c r="B4879" s="191" t="s">
        <v>5847</v>
      </c>
      <c r="C4879" s="191" t="s">
        <v>8133</v>
      </c>
      <c r="D4879" s="191" t="s">
        <v>3160</v>
      </c>
      <c r="E4879" s="191" t="s">
        <v>3186</v>
      </c>
      <c r="F4879" s="191" t="s">
        <v>8136</v>
      </c>
      <c r="G4879" s="191">
        <v>12</v>
      </c>
    </row>
    <row r="4880" spans="1:7" x14ac:dyDescent="0.25">
      <c r="A4880" s="191">
        <v>4879</v>
      </c>
      <c r="B4880" s="191" t="s">
        <v>5847</v>
      </c>
      <c r="C4880" s="191" t="s">
        <v>8133</v>
      </c>
      <c r="D4880" s="191" t="s">
        <v>3160</v>
      </c>
      <c r="E4880" s="191" t="s">
        <v>3186</v>
      </c>
      <c r="F4880" s="191" t="s">
        <v>8136</v>
      </c>
      <c r="G4880" s="191">
        <v>12</v>
      </c>
    </row>
    <row r="4881" spans="1:7" x14ac:dyDescent="0.25">
      <c r="A4881" s="191">
        <v>4880</v>
      </c>
      <c r="B4881" s="191" t="s">
        <v>5847</v>
      </c>
      <c r="C4881" s="191" t="s">
        <v>8133</v>
      </c>
      <c r="D4881" s="191" t="s">
        <v>3160</v>
      </c>
      <c r="E4881" s="191" t="s">
        <v>3186</v>
      </c>
      <c r="F4881" s="191" t="s">
        <v>8136</v>
      </c>
      <c r="G4881" s="191">
        <v>12</v>
      </c>
    </row>
    <row r="4882" spans="1:7" x14ac:dyDescent="0.25">
      <c r="A4882" s="191">
        <v>4881</v>
      </c>
      <c r="B4882" s="191" t="s">
        <v>5847</v>
      </c>
      <c r="C4882" s="191" t="s">
        <v>8133</v>
      </c>
      <c r="D4882" s="191" t="s">
        <v>3160</v>
      </c>
      <c r="E4882" s="191" t="s">
        <v>3186</v>
      </c>
      <c r="F4882" s="191" t="s">
        <v>8136</v>
      </c>
      <c r="G4882" s="191">
        <v>12</v>
      </c>
    </row>
    <row r="4883" spans="1:7" x14ac:dyDescent="0.25">
      <c r="A4883" s="191">
        <v>4882</v>
      </c>
      <c r="B4883" s="191" t="s">
        <v>5847</v>
      </c>
      <c r="C4883" s="191" t="s">
        <v>8133</v>
      </c>
      <c r="D4883" s="191" t="s">
        <v>3160</v>
      </c>
      <c r="E4883" s="191" t="s">
        <v>3186</v>
      </c>
      <c r="F4883" s="191" t="s">
        <v>8136</v>
      </c>
      <c r="G4883" s="191">
        <v>12</v>
      </c>
    </row>
    <row r="4884" spans="1:7" x14ac:dyDescent="0.25">
      <c r="A4884" s="191">
        <v>4883</v>
      </c>
      <c r="B4884" s="191" t="s">
        <v>5847</v>
      </c>
      <c r="C4884" s="191" t="s">
        <v>8133</v>
      </c>
      <c r="D4884" s="191" t="s">
        <v>3160</v>
      </c>
      <c r="E4884" s="191" t="s">
        <v>3186</v>
      </c>
      <c r="F4884" s="191" t="s">
        <v>8136</v>
      </c>
      <c r="G4884" s="191">
        <v>12</v>
      </c>
    </row>
    <row r="4885" spans="1:7" x14ac:dyDescent="0.25">
      <c r="A4885" s="191">
        <v>4884</v>
      </c>
      <c r="B4885" s="191" t="s">
        <v>5847</v>
      </c>
      <c r="C4885" s="191" t="s">
        <v>8133</v>
      </c>
      <c r="D4885" s="191" t="s">
        <v>3160</v>
      </c>
      <c r="E4885" s="191" t="s">
        <v>3186</v>
      </c>
      <c r="F4885" s="191" t="s">
        <v>8136</v>
      </c>
      <c r="G4885" s="191">
        <v>12</v>
      </c>
    </row>
    <row r="4886" spans="1:7" x14ac:dyDescent="0.25">
      <c r="A4886" s="191">
        <v>4885</v>
      </c>
      <c r="B4886" s="191" t="s">
        <v>5847</v>
      </c>
      <c r="C4886" s="191" t="s">
        <v>8133</v>
      </c>
      <c r="D4886" s="191" t="s">
        <v>3160</v>
      </c>
      <c r="E4886" s="191" t="s">
        <v>3186</v>
      </c>
      <c r="F4886" s="191" t="s">
        <v>8136</v>
      </c>
      <c r="G4886" s="191">
        <v>12</v>
      </c>
    </row>
    <row r="4887" spans="1:7" x14ac:dyDescent="0.25">
      <c r="A4887" s="191">
        <v>4886</v>
      </c>
      <c r="B4887" s="191" t="s">
        <v>5847</v>
      </c>
      <c r="C4887" s="191" t="s">
        <v>8133</v>
      </c>
      <c r="D4887" s="191" t="s">
        <v>3160</v>
      </c>
      <c r="E4887" s="191" t="s">
        <v>3186</v>
      </c>
      <c r="F4887" s="191" t="s">
        <v>8136</v>
      </c>
      <c r="G4887" s="191">
        <v>12</v>
      </c>
    </row>
    <row r="4888" spans="1:7" x14ac:dyDescent="0.25">
      <c r="A4888" s="191">
        <v>4887</v>
      </c>
      <c r="B4888" s="191" t="s">
        <v>5847</v>
      </c>
      <c r="C4888" s="191" t="s">
        <v>8133</v>
      </c>
      <c r="D4888" s="191" t="s">
        <v>3160</v>
      </c>
      <c r="E4888" s="191" t="s">
        <v>3186</v>
      </c>
      <c r="F4888" s="191" t="s">
        <v>8136</v>
      </c>
      <c r="G4888" s="191">
        <v>12</v>
      </c>
    </row>
    <row r="4889" spans="1:7" x14ac:dyDescent="0.25">
      <c r="A4889" s="191">
        <v>4888</v>
      </c>
      <c r="B4889" s="191" t="s">
        <v>5847</v>
      </c>
      <c r="C4889" s="191" t="s">
        <v>8133</v>
      </c>
      <c r="D4889" s="191" t="s">
        <v>3160</v>
      </c>
      <c r="E4889" s="191" t="s">
        <v>3186</v>
      </c>
      <c r="F4889" s="191" t="s">
        <v>8136</v>
      </c>
      <c r="G4889" s="191">
        <v>12</v>
      </c>
    </row>
    <row r="4890" spans="1:7" x14ac:dyDescent="0.25">
      <c r="A4890" s="191">
        <v>4889</v>
      </c>
      <c r="B4890" s="191" t="s">
        <v>5847</v>
      </c>
      <c r="C4890" s="191" t="s">
        <v>8133</v>
      </c>
      <c r="D4890" s="191" t="s">
        <v>3160</v>
      </c>
      <c r="E4890" s="191" t="s">
        <v>3186</v>
      </c>
      <c r="F4890" s="191" t="s">
        <v>8136</v>
      </c>
      <c r="G4890" s="191">
        <v>12</v>
      </c>
    </row>
    <row r="4891" spans="1:7" x14ac:dyDescent="0.25">
      <c r="A4891" s="191">
        <v>4890</v>
      </c>
      <c r="B4891" s="191" t="s">
        <v>5847</v>
      </c>
      <c r="C4891" s="191" t="s">
        <v>8133</v>
      </c>
      <c r="D4891" s="191" t="s">
        <v>3160</v>
      </c>
      <c r="E4891" s="191" t="s">
        <v>3186</v>
      </c>
      <c r="F4891" s="191" t="s">
        <v>8136</v>
      </c>
      <c r="G4891" s="191">
        <v>12</v>
      </c>
    </row>
    <row r="4892" spans="1:7" x14ac:dyDescent="0.25">
      <c r="A4892" s="191">
        <v>4891</v>
      </c>
      <c r="B4892" s="191" t="s">
        <v>5847</v>
      </c>
      <c r="C4892" s="191" t="s">
        <v>8133</v>
      </c>
      <c r="D4892" s="191" t="s">
        <v>3160</v>
      </c>
      <c r="E4892" s="191" t="s">
        <v>3186</v>
      </c>
      <c r="F4892" s="191" t="s">
        <v>8136</v>
      </c>
      <c r="G4892" s="191">
        <v>12</v>
      </c>
    </row>
    <row r="4893" spans="1:7" x14ac:dyDescent="0.25">
      <c r="A4893" s="191">
        <v>4892</v>
      </c>
      <c r="B4893" s="191" t="s">
        <v>5847</v>
      </c>
      <c r="C4893" s="191" t="s">
        <v>8133</v>
      </c>
      <c r="D4893" s="191" t="s">
        <v>3160</v>
      </c>
      <c r="E4893" s="191" t="s">
        <v>3186</v>
      </c>
      <c r="F4893" s="191" t="s">
        <v>8136</v>
      </c>
      <c r="G4893" s="191">
        <v>12</v>
      </c>
    </row>
    <row r="4894" spans="1:7" x14ac:dyDescent="0.25">
      <c r="A4894" s="191">
        <v>4893</v>
      </c>
      <c r="B4894" s="191" t="s">
        <v>5847</v>
      </c>
      <c r="C4894" s="191" t="s">
        <v>8133</v>
      </c>
      <c r="D4894" s="191" t="s">
        <v>3160</v>
      </c>
      <c r="E4894" s="191" t="s">
        <v>3186</v>
      </c>
      <c r="F4894" s="191" t="s">
        <v>8136</v>
      </c>
      <c r="G4894" s="191">
        <v>12</v>
      </c>
    </row>
    <row r="4895" spans="1:7" x14ac:dyDescent="0.25">
      <c r="A4895" s="191">
        <v>4894</v>
      </c>
      <c r="B4895" s="191" t="s">
        <v>5847</v>
      </c>
      <c r="C4895" s="191" t="s">
        <v>8133</v>
      </c>
      <c r="D4895" s="191" t="s">
        <v>3160</v>
      </c>
      <c r="E4895" s="191" t="s">
        <v>3186</v>
      </c>
      <c r="F4895" s="191" t="s">
        <v>8136</v>
      </c>
      <c r="G4895" s="191">
        <v>12</v>
      </c>
    </row>
    <row r="4896" spans="1:7" x14ac:dyDescent="0.25">
      <c r="A4896" s="191">
        <v>4895</v>
      </c>
      <c r="B4896" s="191" t="s">
        <v>5847</v>
      </c>
      <c r="C4896" s="191" t="s">
        <v>8133</v>
      </c>
      <c r="D4896" s="191" t="s">
        <v>3160</v>
      </c>
      <c r="E4896" s="191" t="s">
        <v>3186</v>
      </c>
      <c r="F4896" s="191" t="s">
        <v>8136</v>
      </c>
      <c r="G4896" s="191">
        <v>12</v>
      </c>
    </row>
    <row r="4897" spans="1:7" x14ac:dyDescent="0.25">
      <c r="A4897" s="191">
        <v>4896</v>
      </c>
      <c r="B4897" s="191" t="s">
        <v>5847</v>
      </c>
      <c r="C4897" s="191" t="s">
        <v>8133</v>
      </c>
      <c r="D4897" s="191" t="s">
        <v>3160</v>
      </c>
      <c r="E4897" s="191" t="s">
        <v>3186</v>
      </c>
      <c r="F4897" s="191" t="s">
        <v>8136</v>
      </c>
      <c r="G4897" s="191">
        <v>12</v>
      </c>
    </row>
    <row r="4898" spans="1:7" x14ac:dyDescent="0.25">
      <c r="A4898" s="191">
        <v>4897</v>
      </c>
      <c r="B4898" s="191" t="s">
        <v>5847</v>
      </c>
      <c r="C4898" s="191" t="s">
        <v>8133</v>
      </c>
      <c r="D4898" s="191" t="s">
        <v>3160</v>
      </c>
      <c r="E4898" s="191" t="s">
        <v>3186</v>
      </c>
      <c r="F4898" s="191" t="s">
        <v>8136</v>
      </c>
      <c r="G4898" s="191">
        <v>12</v>
      </c>
    </row>
    <row r="4899" spans="1:7" x14ac:dyDescent="0.25">
      <c r="A4899" s="191">
        <v>4898</v>
      </c>
      <c r="B4899" s="191" t="s">
        <v>5847</v>
      </c>
      <c r="C4899" s="191" t="s">
        <v>8133</v>
      </c>
      <c r="D4899" s="191" t="s">
        <v>3160</v>
      </c>
      <c r="E4899" s="191" t="s">
        <v>3186</v>
      </c>
      <c r="F4899" s="191" t="s">
        <v>8136</v>
      </c>
      <c r="G4899" s="191">
        <v>12</v>
      </c>
    </row>
    <row r="4900" spans="1:7" x14ac:dyDescent="0.25">
      <c r="A4900" s="191">
        <v>4899</v>
      </c>
      <c r="B4900" s="191" t="s">
        <v>5847</v>
      </c>
      <c r="C4900" s="191" t="s">
        <v>8133</v>
      </c>
      <c r="D4900" s="191" t="s">
        <v>3160</v>
      </c>
      <c r="E4900" s="191" t="s">
        <v>3186</v>
      </c>
      <c r="F4900" s="191" t="s">
        <v>8136</v>
      </c>
      <c r="G4900" s="191">
        <v>12</v>
      </c>
    </row>
    <row r="4901" spans="1:7" x14ac:dyDescent="0.25">
      <c r="A4901" s="191">
        <v>4900</v>
      </c>
      <c r="B4901" s="191" t="s">
        <v>5847</v>
      </c>
      <c r="C4901" s="191" t="s">
        <v>8133</v>
      </c>
      <c r="D4901" s="191" t="s">
        <v>3160</v>
      </c>
      <c r="E4901" s="191" t="s">
        <v>3186</v>
      </c>
      <c r="F4901" s="191" t="s">
        <v>8136</v>
      </c>
      <c r="G4901" s="191">
        <v>12</v>
      </c>
    </row>
    <row r="4902" spans="1:7" x14ac:dyDescent="0.25">
      <c r="A4902" s="191">
        <v>4901</v>
      </c>
      <c r="B4902" s="191" t="s">
        <v>5847</v>
      </c>
      <c r="C4902" s="191" t="s">
        <v>8133</v>
      </c>
      <c r="D4902" s="191" t="s">
        <v>3160</v>
      </c>
      <c r="E4902" s="191" t="s">
        <v>3186</v>
      </c>
      <c r="F4902" s="191" t="s">
        <v>8136</v>
      </c>
      <c r="G4902" s="191">
        <v>12</v>
      </c>
    </row>
    <row r="4903" spans="1:7" x14ac:dyDescent="0.25">
      <c r="A4903" s="191">
        <v>4902</v>
      </c>
      <c r="B4903" s="191" t="s">
        <v>5847</v>
      </c>
      <c r="C4903" s="191" t="s">
        <v>8133</v>
      </c>
      <c r="D4903" s="191" t="s">
        <v>3160</v>
      </c>
      <c r="E4903" s="191" t="s">
        <v>3186</v>
      </c>
      <c r="F4903" s="191" t="s">
        <v>8136</v>
      </c>
      <c r="G4903" s="191">
        <v>12</v>
      </c>
    </row>
    <row r="4904" spans="1:7" x14ac:dyDescent="0.25">
      <c r="A4904" s="191">
        <v>4903</v>
      </c>
      <c r="B4904" s="191" t="s">
        <v>5847</v>
      </c>
      <c r="C4904" s="191" t="s">
        <v>8133</v>
      </c>
      <c r="D4904" s="191" t="s">
        <v>3160</v>
      </c>
      <c r="E4904" s="191" t="s">
        <v>3186</v>
      </c>
      <c r="F4904" s="191" t="s">
        <v>8136</v>
      </c>
      <c r="G4904" s="191">
        <v>12</v>
      </c>
    </row>
    <row r="4905" spans="1:7" x14ac:dyDescent="0.25">
      <c r="A4905" s="191">
        <v>4904</v>
      </c>
      <c r="B4905" s="191" t="s">
        <v>5847</v>
      </c>
      <c r="C4905" s="191" t="s">
        <v>8133</v>
      </c>
      <c r="D4905" s="191" t="s">
        <v>3160</v>
      </c>
      <c r="E4905" s="191" t="s">
        <v>3186</v>
      </c>
      <c r="F4905" s="191" t="s">
        <v>8136</v>
      </c>
      <c r="G4905" s="191">
        <v>12</v>
      </c>
    </row>
    <row r="4906" spans="1:7" x14ac:dyDescent="0.25">
      <c r="A4906" s="191">
        <v>4905</v>
      </c>
      <c r="B4906" s="191" t="s">
        <v>5847</v>
      </c>
      <c r="C4906" s="191" t="s">
        <v>8133</v>
      </c>
      <c r="D4906" s="191" t="s">
        <v>3160</v>
      </c>
      <c r="E4906" s="191" t="s">
        <v>3186</v>
      </c>
      <c r="F4906" s="191" t="s">
        <v>8136</v>
      </c>
      <c r="G4906" s="191">
        <v>12</v>
      </c>
    </row>
    <row r="4907" spans="1:7" x14ac:dyDescent="0.25">
      <c r="A4907" s="191">
        <v>4906</v>
      </c>
      <c r="B4907" s="191" t="s">
        <v>5847</v>
      </c>
      <c r="C4907" s="191" t="s">
        <v>8133</v>
      </c>
      <c r="D4907" s="191" t="s">
        <v>3160</v>
      </c>
      <c r="E4907" s="191" t="s">
        <v>3186</v>
      </c>
      <c r="F4907" s="191" t="s">
        <v>8136</v>
      </c>
      <c r="G4907" s="191">
        <v>12</v>
      </c>
    </row>
    <row r="4908" spans="1:7" x14ac:dyDescent="0.25">
      <c r="A4908" s="191">
        <v>4907</v>
      </c>
      <c r="B4908" s="191" t="s">
        <v>5847</v>
      </c>
      <c r="C4908" s="191" t="s">
        <v>8133</v>
      </c>
      <c r="D4908" s="191" t="s">
        <v>3160</v>
      </c>
      <c r="E4908" s="191" t="s">
        <v>3186</v>
      </c>
      <c r="F4908" s="191" t="s">
        <v>8136</v>
      </c>
      <c r="G4908" s="191">
        <v>12</v>
      </c>
    </row>
    <row r="4909" spans="1:7" x14ac:dyDescent="0.25">
      <c r="A4909" s="191">
        <v>4908</v>
      </c>
      <c r="B4909" s="191" t="s">
        <v>5847</v>
      </c>
      <c r="C4909" s="191" t="s">
        <v>8133</v>
      </c>
      <c r="D4909" s="191" t="s">
        <v>3160</v>
      </c>
      <c r="E4909" s="191" t="s">
        <v>3186</v>
      </c>
      <c r="F4909" s="191" t="s">
        <v>8136</v>
      </c>
      <c r="G4909" s="191">
        <v>12</v>
      </c>
    </row>
    <row r="4910" spans="1:7" x14ac:dyDescent="0.25">
      <c r="A4910" s="191">
        <v>4909</v>
      </c>
      <c r="B4910" s="191" t="s">
        <v>5847</v>
      </c>
      <c r="C4910" s="191" t="s">
        <v>8133</v>
      </c>
      <c r="D4910" s="191" t="s">
        <v>3160</v>
      </c>
      <c r="E4910" s="191" t="s">
        <v>3186</v>
      </c>
      <c r="F4910" s="191" t="s">
        <v>8136</v>
      </c>
      <c r="G4910" s="191">
        <v>12</v>
      </c>
    </row>
    <row r="4911" spans="1:7" x14ac:dyDescent="0.25">
      <c r="A4911" s="191">
        <v>4910</v>
      </c>
      <c r="B4911" s="191" t="s">
        <v>5847</v>
      </c>
      <c r="C4911" s="191" t="s">
        <v>8133</v>
      </c>
      <c r="D4911" s="191" t="s">
        <v>3160</v>
      </c>
      <c r="E4911" s="191" t="s">
        <v>3186</v>
      </c>
      <c r="F4911" s="191" t="s">
        <v>8136</v>
      </c>
      <c r="G4911" s="191">
        <v>12</v>
      </c>
    </row>
    <row r="4912" spans="1:7" x14ac:dyDescent="0.25">
      <c r="A4912" s="191">
        <v>4911</v>
      </c>
      <c r="B4912" s="191" t="s">
        <v>5847</v>
      </c>
      <c r="C4912" s="191" t="s">
        <v>8133</v>
      </c>
      <c r="D4912" s="191" t="s">
        <v>3160</v>
      </c>
      <c r="E4912" s="191" t="s">
        <v>3186</v>
      </c>
      <c r="F4912" s="191" t="s">
        <v>8136</v>
      </c>
      <c r="G4912" s="191">
        <v>12</v>
      </c>
    </row>
    <row r="4913" spans="1:7" x14ac:dyDescent="0.25">
      <c r="A4913" s="191">
        <v>4912</v>
      </c>
      <c r="B4913" s="191" t="s">
        <v>5847</v>
      </c>
      <c r="C4913" s="191" t="s">
        <v>8133</v>
      </c>
      <c r="D4913" s="191" t="s">
        <v>3160</v>
      </c>
      <c r="E4913" s="191" t="s">
        <v>3186</v>
      </c>
      <c r="F4913" s="191" t="s">
        <v>8136</v>
      </c>
      <c r="G4913" s="191">
        <v>12</v>
      </c>
    </row>
    <row r="4914" spans="1:7" x14ac:dyDescent="0.25">
      <c r="A4914" s="191">
        <v>4913</v>
      </c>
      <c r="B4914" s="191" t="s">
        <v>5847</v>
      </c>
      <c r="C4914" s="191" t="s">
        <v>8133</v>
      </c>
      <c r="D4914" s="191" t="s">
        <v>3160</v>
      </c>
      <c r="E4914" s="191" t="s">
        <v>3186</v>
      </c>
      <c r="F4914" s="191" t="s">
        <v>8136</v>
      </c>
      <c r="G4914" s="191">
        <v>12</v>
      </c>
    </row>
    <row r="4915" spans="1:7" x14ac:dyDescent="0.25">
      <c r="A4915" s="191">
        <v>4914</v>
      </c>
      <c r="B4915" s="191" t="s">
        <v>5847</v>
      </c>
      <c r="C4915" s="191" t="s">
        <v>8133</v>
      </c>
      <c r="D4915" s="191" t="s">
        <v>3160</v>
      </c>
      <c r="E4915" s="191" t="s">
        <v>3186</v>
      </c>
      <c r="F4915" s="191" t="s">
        <v>8136</v>
      </c>
      <c r="G4915" s="191">
        <v>12</v>
      </c>
    </row>
    <row r="4916" spans="1:7" x14ac:dyDescent="0.25">
      <c r="A4916" s="191">
        <v>4915</v>
      </c>
      <c r="B4916" s="191" t="s">
        <v>5847</v>
      </c>
      <c r="C4916" s="191" t="s">
        <v>8133</v>
      </c>
      <c r="D4916" s="191" t="s">
        <v>3160</v>
      </c>
      <c r="E4916" s="191" t="s">
        <v>3186</v>
      </c>
      <c r="F4916" s="191" t="s">
        <v>8136</v>
      </c>
      <c r="G4916" s="191">
        <v>12</v>
      </c>
    </row>
    <row r="4917" spans="1:7" x14ac:dyDescent="0.25">
      <c r="A4917" s="191">
        <v>4916</v>
      </c>
      <c r="B4917" s="191" t="s">
        <v>5847</v>
      </c>
      <c r="C4917" s="191" t="s">
        <v>8133</v>
      </c>
      <c r="D4917" s="191" t="s">
        <v>3160</v>
      </c>
      <c r="E4917" s="191" t="s">
        <v>3186</v>
      </c>
      <c r="F4917" s="191" t="s">
        <v>8136</v>
      </c>
      <c r="G4917" s="191">
        <v>12</v>
      </c>
    </row>
    <row r="4918" spans="1:7" x14ac:dyDescent="0.25">
      <c r="A4918" s="191">
        <v>4917</v>
      </c>
      <c r="B4918" s="191" t="s">
        <v>5847</v>
      </c>
      <c r="C4918" s="191" t="s">
        <v>8133</v>
      </c>
      <c r="D4918" s="191" t="s">
        <v>3160</v>
      </c>
      <c r="E4918" s="191" t="s">
        <v>3186</v>
      </c>
      <c r="F4918" s="191" t="s">
        <v>8136</v>
      </c>
      <c r="G4918" s="191">
        <v>12</v>
      </c>
    </row>
    <row r="4919" spans="1:7" x14ac:dyDescent="0.25">
      <c r="A4919" s="191">
        <v>4918</v>
      </c>
      <c r="B4919" s="191" t="s">
        <v>5847</v>
      </c>
      <c r="C4919" s="191" t="s">
        <v>8133</v>
      </c>
      <c r="D4919" s="191" t="s">
        <v>3160</v>
      </c>
      <c r="E4919" s="191" t="s">
        <v>3186</v>
      </c>
      <c r="F4919" s="191" t="s">
        <v>8136</v>
      </c>
      <c r="G4919" s="191">
        <v>12</v>
      </c>
    </row>
    <row r="4920" spans="1:7" x14ac:dyDescent="0.25">
      <c r="A4920" s="191">
        <v>4919</v>
      </c>
      <c r="B4920" s="191" t="s">
        <v>5847</v>
      </c>
      <c r="C4920" s="191" t="s">
        <v>8133</v>
      </c>
      <c r="D4920" s="191" t="s">
        <v>3160</v>
      </c>
      <c r="E4920" s="191" t="s">
        <v>3186</v>
      </c>
      <c r="F4920" s="191" t="s">
        <v>8136</v>
      </c>
      <c r="G4920" s="191">
        <v>12</v>
      </c>
    </row>
    <row r="4921" spans="1:7" x14ac:dyDescent="0.25">
      <c r="A4921" s="191">
        <v>4920</v>
      </c>
      <c r="B4921" s="191" t="s">
        <v>5847</v>
      </c>
      <c r="C4921" s="191" t="s">
        <v>8133</v>
      </c>
      <c r="D4921" s="191" t="s">
        <v>3160</v>
      </c>
      <c r="E4921" s="191" t="s">
        <v>3186</v>
      </c>
      <c r="F4921" s="191" t="s">
        <v>8136</v>
      </c>
      <c r="G4921" s="191">
        <v>12</v>
      </c>
    </row>
    <row r="4922" spans="1:7" x14ac:dyDescent="0.25">
      <c r="A4922" s="191">
        <v>4921</v>
      </c>
      <c r="B4922" s="191" t="s">
        <v>5847</v>
      </c>
      <c r="C4922" s="191" t="s">
        <v>8133</v>
      </c>
      <c r="D4922" s="191" t="s">
        <v>3160</v>
      </c>
      <c r="E4922" s="191" t="s">
        <v>3186</v>
      </c>
      <c r="F4922" s="191" t="s">
        <v>8136</v>
      </c>
      <c r="G4922" s="191">
        <v>12</v>
      </c>
    </row>
    <row r="4923" spans="1:7" x14ac:dyDescent="0.25">
      <c r="A4923" s="191">
        <v>4922</v>
      </c>
      <c r="B4923" s="191" t="s">
        <v>5847</v>
      </c>
      <c r="C4923" s="191" t="s">
        <v>8133</v>
      </c>
      <c r="D4923" s="191" t="s">
        <v>3160</v>
      </c>
      <c r="E4923" s="191" t="s">
        <v>3186</v>
      </c>
      <c r="F4923" s="191" t="s">
        <v>8136</v>
      </c>
      <c r="G4923" s="191">
        <v>12</v>
      </c>
    </row>
    <row r="4924" spans="1:7" x14ac:dyDescent="0.25">
      <c r="A4924" s="191">
        <v>4923</v>
      </c>
      <c r="B4924" s="191" t="s">
        <v>5847</v>
      </c>
      <c r="C4924" s="191" t="s">
        <v>8133</v>
      </c>
      <c r="D4924" s="191" t="s">
        <v>3160</v>
      </c>
      <c r="E4924" s="191" t="s">
        <v>3186</v>
      </c>
      <c r="F4924" s="191" t="s">
        <v>8136</v>
      </c>
      <c r="G4924" s="191">
        <v>12</v>
      </c>
    </row>
    <row r="4925" spans="1:7" x14ac:dyDescent="0.25">
      <c r="A4925" s="191">
        <v>4924</v>
      </c>
      <c r="B4925" s="191" t="s">
        <v>5847</v>
      </c>
      <c r="C4925" s="191" t="s">
        <v>8133</v>
      </c>
      <c r="D4925" s="191" t="s">
        <v>3160</v>
      </c>
      <c r="E4925" s="191" t="s">
        <v>3186</v>
      </c>
      <c r="F4925" s="191" t="s">
        <v>8136</v>
      </c>
      <c r="G4925" s="191">
        <v>12</v>
      </c>
    </row>
    <row r="4926" spans="1:7" x14ac:dyDescent="0.25">
      <c r="A4926" s="191">
        <v>4925</v>
      </c>
      <c r="B4926" s="191" t="s">
        <v>5847</v>
      </c>
      <c r="C4926" s="191" t="s">
        <v>8133</v>
      </c>
      <c r="D4926" s="191" t="s">
        <v>3160</v>
      </c>
      <c r="E4926" s="191" t="s">
        <v>3186</v>
      </c>
      <c r="F4926" s="191" t="s">
        <v>8136</v>
      </c>
      <c r="G4926" s="191">
        <v>12</v>
      </c>
    </row>
    <row r="4927" spans="1:7" x14ac:dyDescent="0.25">
      <c r="A4927" s="191">
        <v>4926</v>
      </c>
      <c r="B4927" s="191" t="s">
        <v>5847</v>
      </c>
      <c r="C4927" s="191" t="s">
        <v>8133</v>
      </c>
      <c r="D4927" s="191" t="s">
        <v>3160</v>
      </c>
      <c r="E4927" s="191" t="s">
        <v>3186</v>
      </c>
      <c r="F4927" s="191" t="s">
        <v>8136</v>
      </c>
      <c r="G4927" s="191">
        <v>12</v>
      </c>
    </row>
    <row r="4928" spans="1:7" x14ac:dyDescent="0.25">
      <c r="A4928" s="191">
        <v>4927</v>
      </c>
      <c r="B4928" s="191" t="s">
        <v>5847</v>
      </c>
      <c r="C4928" s="191" t="s">
        <v>8133</v>
      </c>
      <c r="D4928" s="191" t="s">
        <v>3160</v>
      </c>
      <c r="E4928" s="191" t="s">
        <v>3186</v>
      </c>
      <c r="F4928" s="191" t="s">
        <v>8136</v>
      </c>
      <c r="G4928" s="191">
        <v>12</v>
      </c>
    </row>
    <row r="4929" spans="1:7" x14ac:dyDescent="0.25">
      <c r="A4929" s="191">
        <v>4928</v>
      </c>
      <c r="B4929" s="191" t="s">
        <v>5847</v>
      </c>
      <c r="C4929" s="191" t="s">
        <v>8133</v>
      </c>
      <c r="D4929" s="191" t="s">
        <v>3160</v>
      </c>
      <c r="E4929" s="191" t="s">
        <v>3186</v>
      </c>
      <c r="F4929" s="191" t="s">
        <v>8136</v>
      </c>
      <c r="G4929" s="191">
        <v>12</v>
      </c>
    </row>
    <row r="4930" spans="1:7" x14ac:dyDescent="0.25">
      <c r="A4930" s="191">
        <v>4929</v>
      </c>
      <c r="B4930" s="191" t="s">
        <v>5847</v>
      </c>
      <c r="C4930" s="191" t="s">
        <v>8133</v>
      </c>
      <c r="D4930" s="191" t="s">
        <v>3160</v>
      </c>
      <c r="E4930" s="191" t="s">
        <v>3186</v>
      </c>
      <c r="F4930" s="191" t="s">
        <v>8136</v>
      </c>
      <c r="G4930" s="191">
        <v>12</v>
      </c>
    </row>
    <row r="4931" spans="1:7" x14ac:dyDescent="0.25">
      <c r="A4931" s="191">
        <v>4930</v>
      </c>
      <c r="B4931" s="191" t="s">
        <v>5847</v>
      </c>
      <c r="C4931" s="191" t="s">
        <v>8133</v>
      </c>
      <c r="D4931" s="191" t="s">
        <v>3160</v>
      </c>
      <c r="E4931" s="191" t="s">
        <v>3186</v>
      </c>
      <c r="F4931" s="191" t="s">
        <v>8136</v>
      </c>
      <c r="G4931" s="191">
        <v>12</v>
      </c>
    </row>
    <row r="4932" spans="1:7" x14ac:dyDescent="0.25">
      <c r="A4932" s="191">
        <v>4931</v>
      </c>
      <c r="B4932" s="191" t="s">
        <v>5847</v>
      </c>
      <c r="C4932" s="191" t="s">
        <v>8133</v>
      </c>
      <c r="D4932" s="191" t="s">
        <v>3160</v>
      </c>
      <c r="E4932" s="191" t="s">
        <v>3186</v>
      </c>
      <c r="F4932" s="191" t="s">
        <v>8136</v>
      </c>
      <c r="G4932" s="191">
        <v>12</v>
      </c>
    </row>
    <row r="4933" spans="1:7" x14ac:dyDescent="0.25">
      <c r="A4933" s="191">
        <v>4932</v>
      </c>
      <c r="B4933" s="191" t="s">
        <v>5847</v>
      </c>
      <c r="C4933" s="191" t="s">
        <v>8133</v>
      </c>
      <c r="D4933" s="191" t="s">
        <v>3160</v>
      </c>
      <c r="E4933" s="191" t="s">
        <v>3186</v>
      </c>
      <c r="F4933" s="191" t="s">
        <v>8136</v>
      </c>
      <c r="G4933" s="191">
        <v>12</v>
      </c>
    </row>
    <row r="4934" spans="1:7" x14ac:dyDescent="0.25">
      <c r="A4934" s="191">
        <v>4933</v>
      </c>
      <c r="B4934" s="191" t="s">
        <v>5847</v>
      </c>
      <c r="C4934" s="191" t="s">
        <v>8133</v>
      </c>
      <c r="D4934" s="191" t="s">
        <v>3160</v>
      </c>
      <c r="E4934" s="191" t="s">
        <v>3186</v>
      </c>
      <c r="F4934" s="191" t="s">
        <v>8136</v>
      </c>
      <c r="G4934" s="191">
        <v>12</v>
      </c>
    </row>
    <row r="4935" spans="1:7" x14ac:dyDescent="0.25">
      <c r="A4935" s="191">
        <v>4934</v>
      </c>
      <c r="B4935" s="191" t="s">
        <v>5847</v>
      </c>
      <c r="C4935" s="191" t="s">
        <v>8133</v>
      </c>
      <c r="D4935" s="191" t="s">
        <v>3160</v>
      </c>
      <c r="E4935" s="191" t="s">
        <v>3186</v>
      </c>
      <c r="F4935" s="191" t="s">
        <v>8136</v>
      </c>
      <c r="G4935" s="191">
        <v>12</v>
      </c>
    </row>
    <row r="4936" spans="1:7" x14ac:dyDescent="0.25">
      <c r="A4936" s="191">
        <v>4935</v>
      </c>
      <c r="B4936" s="191" t="s">
        <v>5847</v>
      </c>
      <c r="C4936" s="191" t="s">
        <v>8133</v>
      </c>
      <c r="D4936" s="191" t="s">
        <v>3160</v>
      </c>
      <c r="E4936" s="191" t="s">
        <v>3186</v>
      </c>
      <c r="F4936" s="191" t="s">
        <v>8136</v>
      </c>
      <c r="G4936" s="191">
        <v>12</v>
      </c>
    </row>
    <row r="4937" spans="1:7" x14ac:dyDescent="0.25">
      <c r="A4937" s="191">
        <v>4936</v>
      </c>
      <c r="B4937" s="191" t="s">
        <v>5847</v>
      </c>
      <c r="C4937" s="191" t="s">
        <v>8133</v>
      </c>
      <c r="D4937" s="191" t="s">
        <v>3160</v>
      </c>
      <c r="E4937" s="191" t="s">
        <v>3186</v>
      </c>
      <c r="F4937" s="191" t="s">
        <v>8136</v>
      </c>
      <c r="G4937" s="191">
        <v>12</v>
      </c>
    </row>
    <row r="4938" spans="1:7" x14ac:dyDescent="0.25">
      <c r="A4938" s="191">
        <v>4937</v>
      </c>
      <c r="B4938" s="191" t="s">
        <v>5847</v>
      </c>
      <c r="C4938" s="191" t="s">
        <v>8133</v>
      </c>
      <c r="D4938" s="191" t="s">
        <v>3160</v>
      </c>
      <c r="E4938" s="191" t="s">
        <v>3186</v>
      </c>
      <c r="F4938" s="191" t="s">
        <v>8136</v>
      </c>
      <c r="G4938" s="191">
        <v>12</v>
      </c>
    </row>
    <row r="4939" spans="1:7" x14ac:dyDescent="0.25">
      <c r="A4939" s="191">
        <v>4938</v>
      </c>
      <c r="B4939" s="191" t="s">
        <v>5847</v>
      </c>
      <c r="C4939" s="191" t="s">
        <v>8133</v>
      </c>
      <c r="D4939" s="191" t="s">
        <v>3160</v>
      </c>
      <c r="E4939" s="191" t="s">
        <v>3186</v>
      </c>
      <c r="F4939" s="191" t="s">
        <v>8136</v>
      </c>
      <c r="G4939" s="191">
        <v>12</v>
      </c>
    </row>
    <row r="4940" spans="1:7" x14ac:dyDescent="0.25">
      <c r="A4940" s="191">
        <v>4939</v>
      </c>
      <c r="B4940" s="191" t="s">
        <v>5847</v>
      </c>
      <c r="C4940" s="191" t="s">
        <v>8133</v>
      </c>
      <c r="D4940" s="191" t="s">
        <v>3160</v>
      </c>
      <c r="E4940" s="191" t="s">
        <v>3186</v>
      </c>
      <c r="F4940" s="191" t="s">
        <v>8136</v>
      </c>
      <c r="G4940" s="191">
        <v>12</v>
      </c>
    </row>
    <row r="4941" spans="1:7" x14ac:dyDescent="0.25">
      <c r="A4941" s="191">
        <v>4940</v>
      </c>
      <c r="B4941" s="191" t="s">
        <v>5847</v>
      </c>
      <c r="C4941" s="191" t="s">
        <v>8133</v>
      </c>
      <c r="D4941" s="191" t="s">
        <v>3160</v>
      </c>
      <c r="E4941" s="191" t="s">
        <v>3186</v>
      </c>
      <c r="F4941" s="191" t="s">
        <v>8136</v>
      </c>
      <c r="G4941" s="191">
        <v>12</v>
      </c>
    </row>
    <row r="4942" spans="1:7" x14ac:dyDescent="0.25">
      <c r="A4942" s="191">
        <v>4941</v>
      </c>
      <c r="B4942" s="191" t="s">
        <v>5847</v>
      </c>
      <c r="C4942" s="191" t="s">
        <v>8133</v>
      </c>
      <c r="D4942" s="191" t="s">
        <v>3160</v>
      </c>
      <c r="E4942" s="191" t="s">
        <v>3186</v>
      </c>
      <c r="F4942" s="191" t="s">
        <v>8136</v>
      </c>
      <c r="G4942" s="191">
        <v>12</v>
      </c>
    </row>
    <row r="4943" spans="1:7" x14ac:dyDescent="0.25">
      <c r="A4943" s="191">
        <v>4942</v>
      </c>
      <c r="B4943" s="191" t="s">
        <v>5847</v>
      </c>
      <c r="C4943" s="191" t="s">
        <v>8133</v>
      </c>
      <c r="D4943" s="191" t="s">
        <v>3160</v>
      </c>
      <c r="E4943" s="191" t="s">
        <v>3186</v>
      </c>
      <c r="F4943" s="191" t="s">
        <v>8136</v>
      </c>
      <c r="G4943" s="191">
        <v>12</v>
      </c>
    </row>
    <row r="4944" spans="1:7" x14ac:dyDescent="0.25">
      <c r="A4944" s="191">
        <v>4943</v>
      </c>
      <c r="B4944" s="191" t="s">
        <v>5847</v>
      </c>
      <c r="C4944" s="191" t="s">
        <v>8133</v>
      </c>
      <c r="D4944" s="191" t="s">
        <v>3160</v>
      </c>
      <c r="E4944" s="191" t="s">
        <v>3186</v>
      </c>
      <c r="F4944" s="191" t="s">
        <v>8136</v>
      </c>
      <c r="G4944" s="191">
        <v>12</v>
      </c>
    </row>
    <row r="4945" spans="1:7" x14ac:dyDescent="0.25">
      <c r="A4945" s="191">
        <v>4944</v>
      </c>
      <c r="B4945" s="191" t="s">
        <v>5847</v>
      </c>
      <c r="C4945" s="191" t="s">
        <v>8133</v>
      </c>
      <c r="D4945" s="191" t="s">
        <v>3160</v>
      </c>
      <c r="E4945" s="191" t="s">
        <v>3186</v>
      </c>
      <c r="F4945" s="191" t="s">
        <v>8136</v>
      </c>
      <c r="G4945" s="191">
        <v>12</v>
      </c>
    </row>
    <row r="4946" spans="1:7" x14ac:dyDescent="0.25">
      <c r="A4946" s="191">
        <v>4945</v>
      </c>
      <c r="B4946" s="191" t="s">
        <v>5847</v>
      </c>
      <c r="C4946" s="191" t="s">
        <v>8133</v>
      </c>
      <c r="D4946" s="191" t="s">
        <v>3160</v>
      </c>
      <c r="E4946" s="191" t="s">
        <v>3186</v>
      </c>
      <c r="F4946" s="191" t="s">
        <v>8136</v>
      </c>
      <c r="G4946" s="191">
        <v>12</v>
      </c>
    </row>
    <row r="4947" spans="1:7" x14ac:dyDescent="0.25">
      <c r="A4947" s="191">
        <v>4946</v>
      </c>
      <c r="B4947" s="191" t="s">
        <v>5847</v>
      </c>
      <c r="C4947" s="191" t="s">
        <v>8133</v>
      </c>
      <c r="D4947" s="191" t="s">
        <v>3160</v>
      </c>
      <c r="E4947" s="191" t="s">
        <v>3186</v>
      </c>
      <c r="F4947" s="191" t="s">
        <v>8136</v>
      </c>
      <c r="G4947" s="191">
        <v>12</v>
      </c>
    </row>
    <row r="4948" spans="1:7" x14ac:dyDescent="0.25">
      <c r="A4948" s="191">
        <v>4947</v>
      </c>
      <c r="B4948" s="191" t="s">
        <v>5847</v>
      </c>
      <c r="C4948" s="191" t="s">
        <v>8133</v>
      </c>
      <c r="D4948" s="191" t="s">
        <v>3160</v>
      </c>
      <c r="E4948" s="191" t="s">
        <v>3186</v>
      </c>
      <c r="F4948" s="191" t="s">
        <v>8136</v>
      </c>
      <c r="G4948" s="191">
        <v>12</v>
      </c>
    </row>
    <row r="4949" spans="1:7" x14ac:dyDescent="0.25">
      <c r="A4949" s="191">
        <v>4948</v>
      </c>
      <c r="B4949" s="191" t="s">
        <v>5847</v>
      </c>
      <c r="C4949" s="191" t="s">
        <v>8133</v>
      </c>
      <c r="D4949" s="191" t="s">
        <v>3160</v>
      </c>
      <c r="E4949" s="191" t="s">
        <v>3186</v>
      </c>
      <c r="F4949" s="191" t="s">
        <v>8136</v>
      </c>
      <c r="G4949" s="191">
        <v>12</v>
      </c>
    </row>
    <row r="4950" spans="1:7" x14ac:dyDescent="0.25">
      <c r="A4950" s="191">
        <v>4949</v>
      </c>
      <c r="B4950" s="191" t="s">
        <v>5847</v>
      </c>
      <c r="C4950" s="191" t="s">
        <v>8133</v>
      </c>
      <c r="D4950" s="191" t="s">
        <v>3160</v>
      </c>
      <c r="E4950" s="191" t="s">
        <v>3186</v>
      </c>
      <c r="F4950" s="191" t="s">
        <v>8136</v>
      </c>
      <c r="G4950" s="191">
        <v>12</v>
      </c>
    </row>
    <row r="4951" spans="1:7" x14ac:dyDescent="0.25">
      <c r="A4951" s="191">
        <v>4950</v>
      </c>
      <c r="B4951" s="191" t="s">
        <v>5847</v>
      </c>
      <c r="C4951" s="191" t="s">
        <v>8133</v>
      </c>
      <c r="D4951" s="191" t="s">
        <v>3160</v>
      </c>
      <c r="E4951" s="191" t="s">
        <v>3186</v>
      </c>
      <c r="F4951" s="191" t="s">
        <v>8136</v>
      </c>
      <c r="G4951" s="191">
        <v>12</v>
      </c>
    </row>
    <row r="4952" spans="1:7" x14ac:dyDescent="0.25">
      <c r="A4952" s="191">
        <v>4951</v>
      </c>
      <c r="B4952" s="191" t="s">
        <v>5847</v>
      </c>
      <c r="C4952" s="191" t="s">
        <v>8133</v>
      </c>
      <c r="D4952" s="191" t="s">
        <v>3160</v>
      </c>
      <c r="E4952" s="191" t="s">
        <v>3186</v>
      </c>
      <c r="F4952" s="191" t="s">
        <v>8136</v>
      </c>
      <c r="G4952" s="191">
        <v>12</v>
      </c>
    </row>
    <row r="4953" spans="1:7" x14ac:dyDescent="0.25">
      <c r="A4953" s="191">
        <v>4952</v>
      </c>
      <c r="B4953" s="191" t="s">
        <v>5847</v>
      </c>
      <c r="C4953" s="191" t="s">
        <v>8133</v>
      </c>
      <c r="D4953" s="191" t="s">
        <v>3160</v>
      </c>
      <c r="E4953" s="191" t="s">
        <v>3186</v>
      </c>
      <c r="F4953" s="191" t="s">
        <v>8136</v>
      </c>
      <c r="G4953" s="191">
        <v>12</v>
      </c>
    </row>
    <row r="4954" spans="1:7" x14ac:dyDescent="0.25">
      <c r="A4954" s="191">
        <v>4953</v>
      </c>
      <c r="B4954" s="191" t="s">
        <v>5847</v>
      </c>
      <c r="C4954" s="191" t="s">
        <v>8133</v>
      </c>
      <c r="D4954" s="191" t="s">
        <v>3160</v>
      </c>
      <c r="E4954" s="191" t="s">
        <v>3186</v>
      </c>
      <c r="F4954" s="191" t="s">
        <v>8136</v>
      </c>
      <c r="G4954" s="191">
        <v>12</v>
      </c>
    </row>
    <row r="4955" spans="1:7" x14ac:dyDescent="0.25">
      <c r="A4955" s="191">
        <v>4954</v>
      </c>
      <c r="B4955" s="191" t="s">
        <v>5847</v>
      </c>
      <c r="C4955" s="191" t="s">
        <v>8133</v>
      </c>
      <c r="D4955" s="191" t="s">
        <v>3160</v>
      </c>
      <c r="E4955" s="191" t="s">
        <v>3186</v>
      </c>
      <c r="F4955" s="191" t="s">
        <v>8136</v>
      </c>
      <c r="G4955" s="191">
        <v>12</v>
      </c>
    </row>
    <row r="4956" spans="1:7" x14ac:dyDescent="0.25">
      <c r="A4956" s="191">
        <v>4955</v>
      </c>
      <c r="B4956" s="191" t="s">
        <v>5847</v>
      </c>
      <c r="C4956" s="191" t="s">
        <v>8133</v>
      </c>
      <c r="D4956" s="191" t="s">
        <v>3160</v>
      </c>
      <c r="E4956" s="191" t="s">
        <v>3186</v>
      </c>
      <c r="F4956" s="191" t="s">
        <v>8136</v>
      </c>
      <c r="G4956" s="191">
        <v>12</v>
      </c>
    </row>
    <row r="4957" spans="1:7" x14ac:dyDescent="0.25">
      <c r="A4957" s="191">
        <v>4956</v>
      </c>
      <c r="B4957" s="191" t="s">
        <v>5847</v>
      </c>
      <c r="C4957" s="191" t="s">
        <v>8133</v>
      </c>
      <c r="D4957" s="191" t="s">
        <v>3160</v>
      </c>
      <c r="E4957" s="191" t="s">
        <v>3186</v>
      </c>
      <c r="F4957" s="191" t="s">
        <v>8136</v>
      </c>
      <c r="G4957" s="191">
        <v>12</v>
      </c>
    </row>
    <row r="4958" spans="1:7" x14ac:dyDescent="0.25">
      <c r="A4958" s="191">
        <v>4957</v>
      </c>
      <c r="B4958" s="191" t="s">
        <v>5847</v>
      </c>
      <c r="C4958" s="191" t="s">
        <v>8133</v>
      </c>
      <c r="D4958" s="191" t="s">
        <v>3160</v>
      </c>
      <c r="E4958" s="191" t="s">
        <v>3186</v>
      </c>
      <c r="F4958" s="191" t="s">
        <v>8136</v>
      </c>
      <c r="G4958" s="191">
        <v>12</v>
      </c>
    </row>
    <row r="4959" spans="1:7" x14ac:dyDescent="0.25">
      <c r="A4959" s="191">
        <v>4958</v>
      </c>
      <c r="B4959" s="191" t="s">
        <v>5847</v>
      </c>
      <c r="C4959" s="191" t="s">
        <v>8133</v>
      </c>
      <c r="D4959" s="191" t="s">
        <v>3160</v>
      </c>
      <c r="E4959" s="191" t="s">
        <v>3186</v>
      </c>
      <c r="F4959" s="191" t="s">
        <v>8136</v>
      </c>
      <c r="G4959" s="191">
        <v>12</v>
      </c>
    </row>
    <row r="4960" spans="1:7" x14ac:dyDescent="0.25">
      <c r="A4960" s="191">
        <v>4959</v>
      </c>
      <c r="B4960" s="191" t="s">
        <v>5847</v>
      </c>
      <c r="C4960" s="191" t="s">
        <v>8133</v>
      </c>
      <c r="D4960" s="191" t="s">
        <v>3160</v>
      </c>
      <c r="E4960" s="191" t="s">
        <v>3186</v>
      </c>
      <c r="F4960" s="191" t="s">
        <v>8136</v>
      </c>
      <c r="G4960" s="191">
        <v>12</v>
      </c>
    </row>
    <row r="4961" spans="1:7" x14ac:dyDescent="0.25">
      <c r="A4961" s="191">
        <v>4960</v>
      </c>
      <c r="B4961" s="191" t="s">
        <v>5847</v>
      </c>
      <c r="C4961" s="191" t="s">
        <v>8133</v>
      </c>
      <c r="D4961" s="191" t="s">
        <v>3160</v>
      </c>
      <c r="E4961" s="191" t="s">
        <v>3186</v>
      </c>
      <c r="F4961" s="191" t="s">
        <v>8136</v>
      </c>
      <c r="G4961" s="191">
        <v>12</v>
      </c>
    </row>
    <row r="4962" spans="1:7" x14ac:dyDescent="0.25">
      <c r="A4962" s="191">
        <v>4961</v>
      </c>
      <c r="B4962" s="191" t="s">
        <v>5847</v>
      </c>
      <c r="C4962" s="191" t="s">
        <v>8133</v>
      </c>
      <c r="D4962" s="191" t="s">
        <v>3160</v>
      </c>
      <c r="E4962" s="191" t="s">
        <v>3186</v>
      </c>
      <c r="F4962" s="191" t="s">
        <v>8136</v>
      </c>
      <c r="G4962" s="191">
        <v>12</v>
      </c>
    </row>
    <row r="4963" spans="1:7" x14ac:dyDescent="0.25">
      <c r="A4963" s="191">
        <v>4962</v>
      </c>
      <c r="B4963" s="191" t="s">
        <v>5847</v>
      </c>
      <c r="C4963" s="191" t="s">
        <v>8133</v>
      </c>
      <c r="D4963" s="191" t="s">
        <v>3160</v>
      </c>
      <c r="E4963" s="191" t="s">
        <v>3186</v>
      </c>
      <c r="F4963" s="191" t="s">
        <v>8136</v>
      </c>
      <c r="G4963" s="191">
        <v>12</v>
      </c>
    </row>
    <row r="4964" spans="1:7" x14ac:dyDescent="0.25">
      <c r="A4964" s="191">
        <v>4963</v>
      </c>
      <c r="B4964" s="191" t="s">
        <v>5847</v>
      </c>
      <c r="C4964" s="191" t="s">
        <v>8133</v>
      </c>
      <c r="D4964" s="191" t="s">
        <v>3160</v>
      </c>
      <c r="E4964" s="191" t="s">
        <v>3186</v>
      </c>
      <c r="F4964" s="191" t="s">
        <v>8136</v>
      </c>
      <c r="G4964" s="191">
        <v>12</v>
      </c>
    </row>
    <row r="4965" spans="1:7" x14ac:dyDescent="0.25">
      <c r="A4965" s="191">
        <v>4964</v>
      </c>
      <c r="B4965" s="191" t="s">
        <v>5847</v>
      </c>
      <c r="C4965" s="191" t="s">
        <v>8133</v>
      </c>
      <c r="D4965" s="191" t="s">
        <v>3160</v>
      </c>
      <c r="E4965" s="191" t="s">
        <v>3186</v>
      </c>
      <c r="F4965" s="191" t="s">
        <v>8136</v>
      </c>
      <c r="G4965" s="191">
        <v>12</v>
      </c>
    </row>
    <row r="4966" spans="1:7" x14ac:dyDescent="0.25">
      <c r="A4966" s="191">
        <v>4965</v>
      </c>
      <c r="B4966" s="191" t="s">
        <v>5847</v>
      </c>
      <c r="C4966" s="191" t="s">
        <v>8133</v>
      </c>
      <c r="D4966" s="191" t="s">
        <v>3160</v>
      </c>
      <c r="E4966" s="191" t="s">
        <v>3186</v>
      </c>
      <c r="F4966" s="191" t="s">
        <v>8136</v>
      </c>
      <c r="G4966" s="191">
        <v>12</v>
      </c>
    </row>
    <row r="4967" spans="1:7" x14ac:dyDescent="0.25">
      <c r="A4967" s="191">
        <v>4966</v>
      </c>
      <c r="B4967" s="191" t="s">
        <v>5847</v>
      </c>
      <c r="C4967" s="191" t="s">
        <v>8133</v>
      </c>
      <c r="D4967" s="191" t="s">
        <v>3160</v>
      </c>
      <c r="E4967" s="191" t="s">
        <v>3186</v>
      </c>
      <c r="F4967" s="191" t="s">
        <v>8136</v>
      </c>
      <c r="G4967" s="191">
        <v>12</v>
      </c>
    </row>
    <row r="4968" spans="1:7" x14ac:dyDescent="0.25">
      <c r="A4968" s="191">
        <v>4967</v>
      </c>
      <c r="B4968" s="191" t="s">
        <v>5847</v>
      </c>
      <c r="C4968" s="191" t="s">
        <v>8133</v>
      </c>
      <c r="D4968" s="191" t="s">
        <v>3160</v>
      </c>
      <c r="E4968" s="191" t="s">
        <v>3186</v>
      </c>
      <c r="F4968" s="191" t="s">
        <v>8136</v>
      </c>
      <c r="G4968" s="191">
        <v>12</v>
      </c>
    </row>
    <row r="4969" spans="1:7" x14ac:dyDescent="0.25">
      <c r="A4969" s="191">
        <v>4968</v>
      </c>
      <c r="B4969" s="191" t="s">
        <v>5847</v>
      </c>
      <c r="C4969" s="191" t="s">
        <v>8133</v>
      </c>
      <c r="D4969" s="191" t="s">
        <v>3160</v>
      </c>
      <c r="E4969" s="191" t="s">
        <v>3186</v>
      </c>
      <c r="F4969" s="191" t="s">
        <v>8136</v>
      </c>
      <c r="G4969" s="191">
        <v>12</v>
      </c>
    </row>
    <row r="4970" spans="1:7" x14ac:dyDescent="0.25">
      <c r="A4970" s="191">
        <v>4969</v>
      </c>
      <c r="B4970" s="191" t="s">
        <v>5847</v>
      </c>
      <c r="C4970" s="191" t="s">
        <v>8133</v>
      </c>
      <c r="D4970" s="191" t="s">
        <v>3160</v>
      </c>
      <c r="E4970" s="191" t="s">
        <v>3186</v>
      </c>
      <c r="F4970" s="191" t="s">
        <v>8136</v>
      </c>
      <c r="G4970" s="191">
        <v>12</v>
      </c>
    </row>
    <row r="4971" spans="1:7" x14ac:dyDescent="0.25">
      <c r="A4971" s="191">
        <v>4970</v>
      </c>
      <c r="B4971" s="191" t="s">
        <v>5847</v>
      </c>
      <c r="C4971" s="191" t="s">
        <v>8133</v>
      </c>
      <c r="D4971" s="191" t="s">
        <v>3160</v>
      </c>
      <c r="E4971" s="191" t="s">
        <v>3186</v>
      </c>
      <c r="F4971" s="191" t="s">
        <v>8136</v>
      </c>
      <c r="G4971" s="191">
        <v>12</v>
      </c>
    </row>
    <row r="4972" spans="1:7" x14ac:dyDescent="0.25">
      <c r="A4972" s="191">
        <v>4971</v>
      </c>
      <c r="B4972" s="191" t="s">
        <v>5847</v>
      </c>
      <c r="C4972" s="191" t="s">
        <v>8133</v>
      </c>
      <c r="D4972" s="191" t="s">
        <v>3160</v>
      </c>
      <c r="E4972" s="191" t="s">
        <v>3186</v>
      </c>
      <c r="F4972" s="191" t="s">
        <v>8136</v>
      </c>
      <c r="G4972" s="191">
        <v>12</v>
      </c>
    </row>
    <row r="4973" spans="1:7" x14ac:dyDescent="0.25">
      <c r="A4973" s="191">
        <v>4972</v>
      </c>
      <c r="B4973" s="191" t="s">
        <v>5847</v>
      </c>
      <c r="C4973" s="191" t="s">
        <v>8133</v>
      </c>
      <c r="D4973" s="191" t="s">
        <v>3160</v>
      </c>
      <c r="E4973" s="191" t="s">
        <v>3186</v>
      </c>
      <c r="F4973" s="191" t="s">
        <v>8136</v>
      </c>
      <c r="G4973" s="191">
        <v>12</v>
      </c>
    </row>
    <row r="4974" spans="1:7" x14ac:dyDescent="0.25">
      <c r="A4974" s="191">
        <v>4973</v>
      </c>
      <c r="B4974" s="191" t="s">
        <v>5847</v>
      </c>
      <c r="C4974" s="191" t="s">
        <v>8133</v>
      </c>
      <c r="D4974" s="191" t="s">
        <v>3160</v>
      </c>
      <c r="E4974" s="191" t="s">
        <v>3186</v>
      </c>
      <c r="F4974" s="191" t="s">
        <v>8136</v>
      </c>
      <c r="G4974" s="191">
        <v>12</v>
      </c>
    </row>
    <row r="4975" spans="1:7" x14ac:dyDescent="0.25">
      <c r="A4975" s="191">
        <v>4974</v>
      </c>
      <c r="B4975" s="191" t="s">
        <v>5847</v>
      </c>
      <c r="C4975" s="191" t="s">
        <v>8133</v>
      </c>
      <c r="D4975" s="191" t="s">
        <v>3160</v>
      </c>
      <c r="E4975" s="191" t="s">
        <v>3186</v>
      </c>
      <c r="F4975" s="191" t="s">
        <v>8136</v>
      </c>
      <c r="G4975" s="191">
        <v>12</v>
      </c>
    </row>
    <row r="4976" spans="1:7" x14ac:dyDescent="0.25">
      <c r="A4976" s="191">
        <v>4975</v>
      </c>
      <c r="B4976" s="191" t="s">
        <v>5847</v>
      </c>
      <c r="C4976" s="191" t="s">
        <v>8133</v>
      </c>
      <c r="D4976" s="191" t="s">
        <v>3160</v>
      </c>
      <c r="E4976" s="191" t="s">
        <v>3186</v>
      </c>
      <c r="F4976" s="191" t="s">
        <v>8136</v>
      </c>
      <c r="G4976" s="191">
        <v>12</v>
      </c>
    </row>
    <row r="4977" spans="1:7" x14ac:dyDescent="0.25">
      <c r="A4977" s="191">
        <v>4976</v>
      </c>
      <c r="B4977" s="191" t="s">
        <v>5847</v>
      </c>
      <c r="C4977" s="191" t="s">
        <v>8133</v>
      </c>
      <c r="D4977" s="191" t="s">
        <v>3160</v>
      </c>
      <c r="E4977" s="191" t="s">
        <v>3186</v>
      </c>
      <c r="F4977" s="191" t="s">
        <v>8136</v>
      </c>
      <c r="G4977" s="191">
        <v>12</v>
      </c>
    </row>
    <row r="4978" spans="1:7" x14ac:dyDescent="0.25">
      <c r="A4978" s="191">
        <v>4977</v>
      </c>
      <c r="B4978" s="191" t="s">
        <v>5847</v>
      </c>
      <c r="C4978" s="191" t="s">
        <v>8133</v>
      </c>
      <c r="D4978" s="191" t="s">
        <v>3160</v>
      </c>
      <c r="E4978" s="191" t="s">
        <v>3186</v>
      </c>
      <c r="F4978" s="191" t="s">
        <v>8136</v>
      </c>
      <c r="G4978" s="191">
        <v>12</v>
      </c>
    </row>
    <row r="4979" spans="1:7" x14ac:dyDescent="0.25">
      <c r="A4979" s="191">
        <v>4978</v>
      </c>
      <c r="B4979" s="191" t="s">
        <v>5847</v>
      </c>
      <c r="C4979" s="191" t="s">
        <v>8133</v>
      </c>
      <c r="D4979" s="191" t="s">
        <v>3160</v>
      </c>
      <c r="E4979" s="191" t="s">
        <v>3186</v>
      </c>
      <c r="F4979" s="191" t="s">
        <v>8136</v>
      </c>
      <c r="G4979" s="191">
        <v>12</v>
      </c>
    </row>
    <row r="4980" spans="1:7" x14ac:dyDescent="0.25">
      <c r="A4980" s="191">
        <v>4979</v>
      </c>
      <c r="B4980" s="191" t="s">
        <v>5847</v>
      </c>
      <c r="C4980" s="191" t="s">
        <v>8133</v>
      </c>
      <c r="D4980" s="191" t="s">
        <v>3160</v>
      </c>
      <c r="E4980" s="191" t="s">
        <v>3186</v>
      </c>
      <c r="F4980" s="191" t="s">
        <v>8136</v>
      </c>
      <c r="G4980" s="191">
        <v>12</v>
      </c>
    </row>
    <row r="4981" spans="1:7" x14ac:dyDescent="0.25">
      <c r="A4981" s="191">
        <v>4980</v>
      </c>
      <c r="B4981" s="191" t="s">
        <v>5847</v>
      </c>
      <c r="C4981" s="191" t="s">
        <v>8133</v>
      </c>
      <c r="D4981" s="191" t="s">
        <v>3160</v>
      </c>
      <c r="E4981" s="191" t="s">
        <v>3186</v>
      </c>
      <c r="F4981" s="191" t="s">
        <v>8136</v>
      </c>
      <c r="G4981" s="191">
        <v>12</v>
      </c>
    </row>
    <row r="4982" spans="1:7" x14ac:dyDescent="0.25">
      <c r="A4982" s="191">
        <v>4981</v>
      </c>
      <c r="B4982" s="191" t="s">
        <v>5847</v>
      </c>
      <c r="C4982" s="191" t="s">
        <v>8133</v>
      </c>
      <c r="D4982" s="191" t="s">
        <v>3160</v>
      </c>
      <c r="E4982" s="191" t="s">
        <v>3186</v>
      </c>
      <c r="F4982" s="191" t="s">
        <v>8136</v>
      </c>
      <c r="G4982" s="191">
        <v>12</v>
      </c>
    </row>
    <row r="4983" spans="1:7" x14ac:dyDescent="0.25">
      <c r="A4983" s="191">
        <v>4982</v>
      </c>
      <c r="B4983" s="191" t="s">
        <v>5847</v>
      </c>
      <c r="C4983" s="191" t="s">
        <v>8133</v>
      </c>
      <c r="D4983" s="191" t="s">
        <v>3160</v>
      </c>
      <c r="E4983" s="191" t="s">
        <v>3186</v>
      </c>
      <c r="F4983" s="191" t="s">
        <v>8136</v>
      </c>
      <c r="G4983" s="191">
        <v>12</v>
      </c>
    </row>
    <row r="4984" spans="1:7" x14ac:dyDescent="0.25">
      <c r="A4984" s="191">
        <v>4983</v>
      </c>
      <c r="B4984" s="191" t="s">
        <v>5847</v>
      </c>
      <c r="C4984" s="191" t="s">
        <v>8133</v>
      </c>
      <c r="D4984" s="191" t="s">
        <v>3160</v>
      </c>
      <c r="E4984" s="191" t="s">
        <v>3186</v>
      </c>
      <c r="F4984" s="191" t="s">
        <v>8136</v>
      </c>
      <c r="G4984" s="191">
        <v>12</v>
      </c>
    </row>
    <row r="4985" spans="1:7" x14ac:dyDescent="0.25">
      <c r="A4985" s="191">
        <v>4984</v>
      </c>
      <c r="B4985" s="191" t="s">
        <v>5847</v>
      </c>
      <c r="C4985" s="191" t="s">
        <v>8133</v>
      </c>
      <c r="D4985" s="191" t="s">
        <v>3160</v>
      </c>
      <c r="E4985" s="191" t="s">
        <v>3186</v>
      </c>
      <c r="F4985" s="191" t="s">
        <v>8136</v>
      </c>
      <c r="G4985" s="191">
        <v>12</v>
      </c>
    </row>
    <row r="4986" spans="1:7" x14ac:dyDescent="0.25">
      <c r="A4986" s="191">
        <v>4985</v>
      </c>
      <c r="B4986" s="191" t="s">
        <v>5847</v>
      </c>
      <c r="C4986" s="191" t="s">
        <v>8133</v>
      </c>
      <c r="D4986" s="191" t="s">
        <v>3160</v>
      </c>
      <c r="E4986" s="191" t="s">
        <v>3186</v>
      </c>
      <c r="F4986" s="191" t="s">
        <v>8136</v>
      </c>
      <c r="G4986" s="191">
        <v>12</v>
      </c>
    </row>
    <row r="4987" spans="1:7" x14ac:dyDescent="0.25">
      <c r="A4987" s="191">
        <v>4986</v>
      </c>
      <c r="B4987" s="191" t="s">
        <v>5847</v>
      </c>
      <c r="C4987" s="191" t="s">
        <v>8133</v>
      </c>
      <c r="D4987" s="191" t="s">
        <v>3160</v>
      </c>
      <c r="E4987" s="191" t="s">
        <v>3186</v>
      </c>
      <c r="F4987" s="191" t="s">
        <v>8136</v>
      </c>
      <c r="G4987" s="191">
        <v>12</v>
      </c>
    </row>
    <row r="4988" spans="1:7" x14ac:dyDescent="0.25">
      <c r="A4988" s="191">
        <v>4987</v>
      </c>
      <c r="B4988" s="191" t="s">
        <v>5847</v>
      </c>
      <c r="C4988" s="191" t="s">
        <v>8133</v>
      </c>
      <c r="D4988" s="191" t="s">
        <v>3160</v>
      </c>
      <c r="E4988" s="191" t="s">
        <v>3186</v>
      </c>
      <c r="F4988" s="191" t="s">
        <v>8136</v>
      </c>
      <c r="G4988" s="191">
        <v>12</v>
      </c>
    </row>
    <row r="4989" spans="1:7" x14ac:dyDescent="0.25">
      <c r="A4989" s="191">
        <v>4988</v>
      </c>
      <c r="B4989" s="191" t="s">
        <v>5847</v>
      </c>
      <c r="C4989" s="191" t="s">
        <v>8133</v>
      </c>
      <c r="D4989" s="191" t="s">
        <v>3160</v>
      </c>
      <c r="E4989" s="191" t="s">
        <v>3186</v>
      </c>
      <c r="F4989" s="191" t="s">
        <v>8136</v>
      </c>
      <c r="G4989" s="191">
        <v>12</v>
      </c>
    </row>
    <row r="4990" spans="1:7" x14ac:dyDescent="0.25">
      <c r="A4990" s="191">
        <v>4989</v>
      </c>
      <c r="B4990" s="191" t="s">
        <v>5847</v>
      </c>
      <c r="C4990" s="191" t="s">
        <v>8133</v>
      </c>
      <c r="D4990" s="191" t="s">
        <v>3160</v>
      </c>
      <c r="E4990" s="191" t="s">
        <v>3186</v>
      </c>
      <c r="F4990" s="191" t="s">
        <v>8136</v>
      </c>
      <c r="G4990" s="191">
        <v>12</v>
      </c>
    </row>
    <row r="4991" spans="1:7" x14ac:dyDescent="0.25">
      <c r="A4991" s="191">
        <v>4990</v>
      </c>
      <c r="B4991" s="191" t="s">
        <v>5847</v>
      </c>
      <c r="C4991" s="191" t="s">
        <v>8133</v>
      </c>
      <c r="D4991" s="191" t="s">
        <v>3160</v>
      </c>
      <c r="E4991" s="191" t="s">
        <v>3186</v>
      </c>
      <c r="F4991" s="191" t="s">
        <v>8136</v>
      </c>
      <c r="G4991" s="191">
        <v>12</v>
      </c>
    </row>
    <row r="4992" spans="1:7" x14ac:dyDescent="0.25">
      <c r="A4992" s="191">
        <v>4991</v>
      </c>
      <c r="B4992" s="191" t="s">
        <v>5847</v>
      </c>
      <c r="C4992" s="191" t="s">
        <v>8133</v>
      </c>
      <c r="D4992" s="191" t="s">
        <v>3160</v>
      </c>
      <c r="E4992" s="191" t="s">
        <v>3186</v>
      </c>
      <c r="F4992" s="191" t="s">
        <v>8136</v>
      </c>
      <c r="G4992" s="191">
        <v>12</v>
      </c>
    </row>
    <row r="4993" spans="1:7" x14ac:dyDescent="0.25">
      <c r="A4993" s="191">
        <v>4992</v>
      </c>
      <c r="B4993" s="191" t="s">
        <v>5847</v>
      </c>
      <c r="C4993" s="191" t="s">
        <v>8133</v>
      </c>
      <c r="D4993" s="191" t="s">
        <v>3160</v>
      </c>
      <c r="E4993" s="191" t="s">
        <v>3186</v>
      </c>
      <c r="F4993" s="191" t="s">
        <v>8136</v>
      </c>
      <c r="G4993" s="191">
        <v>12</v>
      </c>
    </row>
    <row r="4994" spans="1:7" x14ac:dyDescent="0.25">
      <c r="A4994" s="191">
        <v>4993</v>
      </c>
      <c r="B4994" s="191" t="s">
        <v>5847</v>
      </c>
      <c r="C4994" s="191" t="s">
        <v>8133</v>
      </c>
      <c r="D4994" s="191" t="s">
        <v>3160</v>
      </c>
      <c r="E4994" s="191" t="s">
        <v>3186</v>
      </c>
      <c r="F4994" s="191" t="s">
        <v>8136</v>
      </c>
      <c r="G4994" s="191">
        <v>12</v>
      </c>
    </row>
    <row r="4995" spans="1:7" x14ac:dyDescent="0.25">
      <c r="A4995" s="191">
        <v>4994</v>
      </c>
      <c r="B4995" s="191" t="s">
        <v>5847</v>
      </c>
      <c r="C4995" s="191" t="s">
        <v>8133</v>
      </c>
      <c r="D4995" s="191" t="s">
        <v>3160</v>
      </c>
      <c r="E4995" s="191" t="s">
        <v>3186</v>
      </c>
      <c r="F4995" s="191" t="s">
        <v>8136</v>
      </c>
      <c r="G4995" s="191">
        <v>12</v>
      </c>
    </row>
    <row r="4996" spans="1:7" x14ac:dyDescent="0.25">
      <c r="A4996" s="191">
        <v>4995</v>
      </c>
      <c r="B4996" s="191" t="s">
        <v>5847</v>
      </c>
      <c r="C4996" s="191" t="s">
        <v>8133</v>
      </c>
      <c r="D4996" s="191" t="s">
        <v>3160</v>
      </c>
      <c r="E4996" s="191" t="s">
        <v>3186</v>
      </c>
      <c r="F4996" s="191" t="s">
        <v>8136</v>
      </c>
      <c r="G4996" s="191">
        <v>12</v>
      </c>
    </row>
    <row r="4997" spans="1:7" x14ac:dyDescent="0.25">
      <c r="A4997" s="191">
        <v>4996</v>
      </c>
      <c r="B4997" s="191" t="s">
        <v>5847</v>
      </c>
      <c r="C4997" s="191" t="s">
        <v>8133</v>
      </c>
      <c r="D4997" s="191" t="s">
        <v>3160</v>
      </c>
      <c r="E4997" s="191" t="s">
        <v>3186</v>
      </c>
      <c r="F4997" s="191" t="s">
        <v>8136</v>
      </c>
      <c r="G4997" s="191">
        <v>12</v>
      </c>
    </row>
    <row r="4998" spans="1:7" x14ac:dyDescent="0.25">
      <c r="A4998" s="191">
        <v>4997</v>
      </c>
      <c r="B4998" s="191" t="s">
        <v>5847</v>
      </c>
      <c r="C4998" s="191" t="s">
        <v>8133</v>
      </c>
      <c r="D4998" s="191" t="s">
        <v>3160</v>
      </c>
      <c r="E4998" s="191" t="s">
        <v>3186</v>
      </c>
      <c r="F4998" s="191" t="s">
        <v>8136</v>
      </c>
      <c r="G4998" s="191">
        <v>12</v>
      </c>
    </row>
    <row r="4999" spans="1:7" x14ac:dyDescent="0.25">
      <c r="A4999" s="191">
        <v>4998</v>
      </c>
      <c r="B4999" s="191" t="s">
        <v>5847</v>
      </c>
      <c r="C4999" s="191" t="s">
        <v>8133</v>
      </c>
      <c r="D4999" s="191" t="s">
        <v>3160</v>
      </c>
      <c r="E4999" s="191" t="s">
        <v>3186</v>
      </c>
      <c r="F4999" s="191" t="s">
        <v>8136</v>
      </c>
      <c r="G4999" s="191">
        <v>12</v>
      </c>
    </row>
    <row r="5000" spans="1:7" x14ac:dyDescent="0.25">
      <c r="A5000" s="191">
        <v>4999</v>
      </c>
      <c r="B5000" s="191" t="s">
        <v>5847</v>
      </c>
      <c r="C5000" s="191" t="s">
        <v>8133</v>
      </c>
      <c r="D5000" s="191" t="s">
        <v>3160</v>
      </c>
      <c r="E5000" s="191" t="s">
        <v>3186</v>
      </c>
      <c r="F5000" s="191" t="s">
        <v>8136</v>
      </c>
      <c r="G5000" s="191">
        <v>12</v>
      </c>
    </row>
    <row r="5001" spans="1:7" x14ac:dyDescent="0.25">
      <c r="A5001" s="191">
        <v>5000</v>
      </c>
      <c r="B5001" s="191" t="s">
        <v>5847</v>
      </c>
      <c r="C5001" s="191" t="s">
        <v>8133</v>
      </c>
      <c r="D5001" s="191" t="s">
        <v>3160</v>
      </c>
      <c r="E5001" s="191" t="s">
        <v>3186</v>
      </c>
      <c r="F5001" s="191" t="s">
        <v>8136</v>
      </c>
      <c r="G5001" s="191">
        <v>12</v>
      </c>
    </row>
    <row r="5002" spans="1:7" x14ac:dyDescent="0.25">
      <c r="A5002" s="191">
        <v>5001</v>
      </c>
      <c r="B5002" s="191" t="s">
        <v>5847</v>
      </c>
      <c r="C5002" s="191" t="s">
        <v>8133</v>
      </c>
      <c r="D5002" s="191" t="s">
        <v>3160</v>
      </c>
      <c r="E5002" s="191" t="s">
        <v>3186</v>
      </c>
      <c r="F5002" s="191" t="s">
        <v>8136</v>
      </c>
      <c r="G5002" s="191">
        <v>12</v>
      </c>
    </row>
    <row r="5003" spans="1:7" x14ac:dyDescent="0.25">
      <c r="A5003" s="191">
        <v>5002</v>
      </c>
      <c r="B5003" s="191" t="s">
        <v>5847</v>
      </c>
      <c r="C5003" s="191" t="s">
        <v>8133</v>
      </c>
      <c r="D5003" s="191" t="s">
        <v>3160</v>
      </c>
      <c r="E5003" s="191" t="s">
        <v>3186</v>
      </c>
      <c r="F5003" s="191" t="s">
        <v>8136</v>
      </c>
      <c r="G5003" s="191">
        <v>12</v>
      </c>
    </row>
    <row r="5004" spans="1:7" x14ac:dyDescent="0.25">
      <c r="A5004" s="191">
        <v>5003</v>
      </c>
      <c r="B5004" s="191" t="s">
        <v>5847</v>
      </c>
      <c r="C5004" s="191" t="s">
        <v>8133</v>
      </c>
      <c r="D5004" s="191" t="s">
        <v>3160</v>
      </c>
      <c r="E5004" s="191" t="s">
        <v>3186</v>
      </c>
      <c r="F5004" s="191" t="s">
        <v>8136</v>
      </c>
      <c r="G5004" s="191">
        <v>12</v>
      </c>
    </row>
    <row r="5005" spans="1:7" x14ac:dyDescent="0.25">
      <c r="A5005" s="191">
        <v>5004</v>
      </c>
      <c r="B5005" s="191" t="s">
        <v>5847</v>
      </c>
      <c r="C5005" s="191" t="s">
        <v>8133</v>
      </c>
      <c r="D5005" s="191" t="s">
        <v>3160</v>
      </c>
      <c r="E5005" s="191" t="s">
        <v>3186</v>
      </c>
      <c r="F5005" s="191" t="s">
        <v>8136</v>
      </c>
      <c r="G5005" s="191">
        <v>12</v>
      </c>
    </row>
    <row r="5006" spans="1:7" x14ac:dyDescent="0.25">
      <c r="A5006" s="191">
        <v>5005</v>
      </c>
      <c r="B5006" s="191" t="s">
        <v>5847</v>
      </c>
      <c r="C5006" s="191" t="s">
        <v>8133</v>
      </c>
      <c r="D5006" s="191" t="s">
        <v>3160</v>
      </c>
      <c r="E5006" s="191" t="s">
        <v>3186</v>
      </c>
      <c r="F5006" s="191" t="s">
        <v>8136</v>
      </c>
      <c r="G5006" s="191">
        <v>12</v>
      </c>
    </row>
    <row r="5007" spans="1:7" x14ac:dyDescent="0.25">
      <c r="A5007" s="191">
        <v>5006</v>
      </c>
      <c r="B5007" s="191" t="s">
        <v>5847</v>
      </c>
      <c r="C5007" s="191" t="s">
        <v>8133</v>
      </c>
      <c r="D5007" s="191" t="s">
        <v>3160</v>
      </c>
      <c r="E5007" s="191" t="s">
        <v>3186</v>
      </c>
      <c r="F5007" s="191" t="s">
        <v>8136</v>
      </c>
      <c r="G5007" s="191">
        <v>12</v>
      </c>
    </row>
    <row r="5008" spans="1:7" x14ac:dyDescent="0.25">
      <c r="A5008" s="191">
        <v>5007</v>
      </c>
      <c r="B5008" s="191" t="s">
        <v>5847</v>
      </c>
      <c r="C5008" s="191" t="s">
        <v>8133</v>
      </c>
      <c r="D5008" s="191" t="s">
        <v>3160</v>
      </c>
      <c r="E5008" s="191" t="s">
        <v>3186</v>
      </c>
      <c r="F5008" s="191" t="s">
        <v>8136</v>
      </c>
      <c r="G5008" s="191">
        <v>12</v>
      </c>
    </row>
    <row r="5009" spans="1:7" x14ac:dyDescent="0.25">
      <c r="A5009" s="191">
        <v>5008</v>
      </c>
      <c r="B5009" s="191" t="s">
        <v>5847</v>
      </c>
      <c r="C5009" s="191" t="s">
        <v>8133</v>
      </c>
      <c r="D5009" s="191" t="s">
        <v>3160</v>
      </c>
      <c r="E5009" s="191" t="s">
        <v>3186</v>
      </c>
      <c r="F5009" s="191" t="s">
        <v>8136</v>
      </c>
      <c r="G5009" s="191">
        <v>12</v>
      </c>
    </row>
    <row r="5010" spans="1:7" x14ac:dyDescent="0.25">
      <c r="A5010" s="191">
        <v>5009</v>
      </c>
      <c r="B5010" s="191" t="s">
        <v>5847</v>
      </c>
      <c r="C5010" s="191" t="s">
        <v>8133</v>
      </c>
      <c r="D5010" s="191" t="s">
        <v>3160</v>
      </c>
      <c r="E5010" s="191" t="s">
        <v>3186</v>
      </c>
      <c r="F5010" s="191" t="s">
        <v>8136</v>
      </c>
      <c r="G5010" s="191">
        <v>12</v>
      </c>
    </row>
    <row r="5011" spans="1:7" x14ac:dyDescent="0.25">
      <c r="A5011" s="191">
        <v>5010</v>
      </c>
      <c r="B5011" s="191" t="s">
        <v>5847</v>
      </c>
      <c r="C5011" s="191" t="s">
        <v>8133</v>
      </c>
      <c r="D5011" s="191" t="s">
        <v>3160</v>
      </c>
      <c r="E5011" s="191" t="s">
        <v>3186</v>
      </c>
      <c r="F5011" s="191" t="s">
        <v>8136</v>
      </c>
      <c r="G5011" s="191">
        <v>12</v>
      </c>
    </row>
    <row r="5012" spans="1:7" x14ac:dyDescent="0.25">
      <c r="A5012" s="191">
        <v>5011</v>
      </c>
      <c r="B5012" s="191" t="s">
        <v>5847</v>
      </c>
      <c r="C5012" s="191" t="s">
        <v>8133</v>
      </c>
      <c r="D5012" s="191" t="s">
        <v>3160</v>
      </c>
      <c r="E5012" s="191" t="s">
        <v>3186</v>
      </c>
      <c r="F5012" s="191" t="s">
        <v>8136</v>
      </c>
      <c r="G5012" s="191">
        <v>12</v>
      </c>
    </row>
    <row r="5013" spans="1:7" x14ac:dyDescent="0.25">
      <c r="A5013" s="191">
        <v>5012</v>
      </c>
      <c r="B5013" s="191" t="s">
        <v>5847</v>
      </c>
      <c r="C5013" s="191" t="s">
        <v>8133</v>
      </c>
      <c r="D5013" s="191" t="s">
        <v>3160</v>
      </c>
      <c r="E5013" s="191" t="s">
        <v>3186</v>
      </c>
      <c r="F5013" s="191" t="s">
        <v>8136</v>
      </c>
      <c r="G5013" s="191">
        <v>12</v>
      </c>
    </row>
    <row r="5014" spans="1:7" x14ac:dyDescent="0.25">
      <c r="A5014" s="191">
        <v>5013</v>
      </c>
      <c r="B5014" s="191" t="s">
        <v>5847</v>
      </c>
      <c r="C5014" s="191" t="s">
        <v>8133</v>
      </c>
      <c r="D5014" s="191" t="s">
        <v>3160</v>
      </c>
      <c r="E5014" s="191" t="s">
        <v>3186</v>
      </c>
      <c r="F5014" s="191" t="s">
        <v>8136</v>
      </c>
      <c r="G5014" s="191">
        <v>12</v>
      </c>
    </row>
    <row r="5015" spans="1:7" x14ac:dyDescent="0.25">
      <c r="A5015" s="191">
        <v>5014</v>
      </c>
      <c r="B5015" s="191" t="s">
        <v>5847</v>
      </c>
      <c r="C5015" s="191" t="s">
        <v>8133</v>
      </c>
      <c r="D5015" s="191" t="s">
        <v>3160</v>
      </c>
      <c r="E5015" s="191" t="s">
        <v>3186</v>
      </c>
      <c r="F5015" s="191" t="s">
        <v>8136</v>
      </c>
      <c r="G5015" s="191">
        <v>12</v>
      </c>
    </row>
    <row r="5016" spans="1:7" x14ac:dyDescent="0.25">
      <c r="A5016" s="191">
        <v>5015</v>
      </c>
      <c r="B5016" s="191" t="s">
        <v>5847</v>
      </c>
      <c r="C5016" s="191" t="s">
        <v>8133</v>
      </c>
      <c r="D5016" s="191" t="s">
        <v>3160</v>
      </c>
      <c r="E5016" s="191" t="s">
        <v>3186</v>
      </c>
      <c r="F5016" s="191" t="s">
        <v>8136</v>
      </c>
      <c r="G5016" s="191">
        <v>12</v>
      </c>
    </row>
    <row r="5017" spans="1:7" x14ac:dyDescent="0.25">
      <c r="A5017" s="191">
        <v>5016</v>
      </c>
      <c r="B5017" s="191" t="s">
        <v>5847</v>
      </c>
      <c r="C5017" s="191" t="s">
        <v>8133</v>
      </c>
      <c r="D5017" s="191" t="s">
        <v>3160</v>
      </c>
      <c r="E5017" s="191" t="s">
        <v>3186</v>
      </c>
      <c r="F5017" s="191" t="s">
        <v>8136</v>
      </c>
      <c r="G5017" s="191">
        <v>12</v>
      </c>
    </row>
    <row r="5018" spans="1:7" x14ac:dyDescent="0.25">
      <c r="A5018" s="191">
        <v>5017</v>
      </c>
      <c r="B5018" s="191" t="s">
        <v>5847</v>
      </c>
      <c r="C5018" s="191" t="s">
        <v>8133</v>
      </c>
      <c r="D5018" s="191" t="s">
        <v>3160</v>
      </c>
      <c r="E5018" s="191" t="s">
        <v>3186</v>
      </c>
      <c r="F5018" s="191" t="s">
        <v>8136</v>
      </c>
      <c r="G5018" s="191">
        <v>12</v>
      </c>
    </row>
    <row r="5019" spans="1:7" x14ac:dyDescent="0.25">
      <c r="A5019" s="191">
        <v>5018</v>
      </c>
      <c r="B5019" s="191" t="s">
        <v>5847</v>
      </c>
      <c r="C5019" s="191" t="s">
        <v>8133</v>
      </c>
      <c r="D5019" s="191" t="s">
        <v>3160</v>
      </c>
      <c r="E5019" s="191" t="s">
        <v>3186</v>
      </c>
      <c r="F5019" s="191" t="s">
        <v>8136</v>
      </c>
      <c r="G5019" s="191">
        <v>12</v>
      </c>
    </row>
    <row r="5020" spans="1:7" x14ac:dyDescent="0.25">
      <c r="A5020" s="191">
        <v>5019</v>
      </c>
      <c r="B5020" s="191" t="s">
        <v>5847</v>
      </c>
      <c r="C5020" s="191" t="s">
        <v>8133</v>
      </c>
      <c r="D5020" s="191" t="s">
        <v>3160</v>
      </c>
      <c r="E5020" s="191" t="s">
        <v>3186</v>
      </c>
      <c r="F5020" s="191" t="s">
        <v>8136</v>
      </c>
      <c r="G5020" s="191">
        <v>12</v>
      </c>
    </row>
    <row r="5021" spans="1:7" x14ac:dyDescent="0.25">
      <c r="A5021" s="191">
        <v>5020</v>
      </c>
      <c r="B5021" s="191" t="s">
        <v>5847</v>
      </c>
      <c r="C5021" s="191" t="s">
        <v>8133</v>
      </c>
      <c r="D5021" s="191" t="s">
        <v>3160</v>
      </c>
      <c r="E5021" s="191" t="s">
        <v>3186</v>
      </c>
      <c r="F5021" s="191" t="s">
        <v>8136</v>
      </c>
      <c r="G5021" s="191">
        <v>12</v>
      </c>
    </row>
    <row r="5022" spans="1:7" x14ac:dyDescent="0.25">
      <c r="A5022" s="191">
        <v>5021</v>
      </c>
      <c r="B5022" s="191" t="s">
        <v>5847</v>
      </c>
      <c r="C5022" s="191" t="s">
        <v>8133</v>
      </c>
      <c r="D5022" s="191" t="s">
        <v>3160</v>
      </c>
      <c r="E5022" s="191" t="s">
        <v>3186</v>
      </c>
      <c r="F5022" s="191" t="s">
        <v>8136</v>
      </c>
      <c r="G5022" s="191">
        <v>12</v>
      </c>
    </row>
    <row r="5023" spans="1:7" x14ac:dyDescent="0.25">
      <c r="A5023" s="191">
        <v>5022</v>
      </c>
      <c r="B5023" s="191" t="s">
        <v>5847</v>
      </c>
      <c r="C5023" s="191" t="s">
        <v>8133</v>
      </c>
      <c r="D5023" s="191" t="s">
        <v>3160</v>
      </c>
      <c r="E5023" s="191" t="s">
        <v>3186</v>
      </c>
      <c r="F5023" s="191" t="s">
        <v>8136</v>
      </c>
      <c r="G5023" s="191">
        <v>12</v>
      </c>
    </row>
    <row r="5024" spans="1:7" x14ac:dyDescent="0.25">
      <c r="A5024" s="191">
        <v>5023</v>
      </c>
      <c r="B5024" s="191" t="s">
        <v>5847</v>
      </c>
      <c r="C5024" s="191" t="s">
        <v>8133</v>
      </c>
      <c r="D5024" s="191" t="s">
        <v>3160</v>
      </c>
      <c r="E5024" s="191" t="s">
        <v>3186</v>
      </c>
      <c r="F5024" s="191" t="s">
        <v>8136</v>
      </c>
      <c r="G5024" s="191">
        <v>12</v>
      </c>
    </row>
    <row r="5025" spans="1:7" x14ac:dyDescent="0.25">
      <c r="A5025" s="191">
        <v>5024</v>
      </c>
      <c r="B5025" s="191" t="s">
        <v>5847</v>
      </c>
      <c r="C5025" s="191" t="s">
        <v>8133</v>
      </c>
      <c r="D5025" s="191" t="s">
        <v>3160</v>
      </c>
      <c r="E5025" s="191" t="s">
        <v>3186</v>
      </c>
      <c r="F5025" s="191" t="s">
        <v>8136</v>
      </c>
      <c r="G5025" s="191">
        <v>12</v>
      </c>
    </row>
    <row r="5026" spans="1:7" x14ac:dyDescent="0.25">
      <c r="A5026" s="191">
        <v>5025</v>
      </c>
      <c r="B5026" s="191" t="s">
        <v>5847</v>
      </c>
      <c r="C5026" s="191" t="s">
        <v>8133</v>
      </c>
      <c r="D5026" s="191" t="s">
        <v>3160</v>
      </c>
      <c r="E5026" s="191" t="s">
        <v>3186</v>
      </c>
      <c r="F5026" s="191" t="s">
        <v>8136</v>
      </c>
      <c r="G5026" s="191">
        <v>12</v>
      </c>
    </row>
    <row r="5027" spans="1:7" x14ac:dyDescent="0.25">
      <c r="A5027" s="191">
        <v>5026</v>
      </c>
      <c r="B5027" s="191" t="s">
        <v>5847</v>
      </c>
      <c r="C5027" s="191" t="s">
        <v>8133</v>
      </c>
      <c r="D5027" s="191" t="s">
        <v>3160</v>
      </c>
      <c r="E5027" s="191" t="s">
        <v>3186</v>
      </c>
      <c r="F5027" s="191" t="s">
        <v>8136</v>
      </c>
      <c r="G5027" s="191">
        <v>12</v>
      </c>
    </row>
    <row r="5028" spans="1:7" x14ac:dyDescent="0.25">
      <c r="A5028" s="191">
        <v>5027</v>
      </c>
      <c r="B5028" s="191" t="s">
        <v>5847</v>
      </c>
      <c r="C5028" s="191" t="s">
        <v>8133</v>
      </c>
      <c r="D5028" s="191" t="s">
        <v>3160</v>
      </c>
      <c r="E5028" s="191" t="s">
        <v>3186</v>
      </c>
      <c r="F5028" s="191" t="s">
        <v>8136</v>
      </c>
      <c r="G5028" s="191">
        <v>12</v>
      </c>
    </row>
    <row r="5029" spans="1:7" x14ac:dyDescent="0.25">
      <c r="A5029" s="191">
        <v>5028</v>
      </c>
      <c r="B5029" s="191" t="s">
        <v>5847</v>
      </c>
      <c r="C5029" s="191" t="s">
        <v>8133</v>
      </c>
      <c r="D5029" s="191" t="s">
        <v>3160</v>
      </c>
      <c r="E5029" s="191" t="s">
        <v>3186</v>
      </c>
      <c r="F5029" s="191" t="s">
        <v>8136</v>
      </c>
      <c r="G5029" s="191">
        <v>12</v>
      </c>
    </row>
    <row r="5030" spans="1:7" x14ac:dyDescent="0.25">
      <c r="A5030" s="191">
        <v>5029</v>
      </c>
      <c r="B5030" s="191" t="s">
        <v>5847</v>
      </c>
      <c r="C5030" s="191" t="s">
        <v>8133</v>
      </c>
      <c r="D5030" s="191" t="s">
        <v>3160</v>
      </c>
      <c r="E5030" s="191" t="s">
        <v>3186</v>
      </c>
      <c r="F5030" s="191" t="s">
        <v>8136</v>
      </c>
      <c r="G5030" s="191">
        <v>12</v>
      </c>
    </row>
    <row r="5031" spans="1:7" x14ac:dyDescent="0.25">
      <c r="A5031" s="191">
        <v>5030</v>
      </c>
      <c r="B5031" s="191" t="s">
        <v>5847</v>
      </c>
      <c r="C5031" s="191" t="s">
        <v>8133</v>
      </c>
      <c r="D5031" s="191" t="s">
        <v>3160</v>
      </c>
      <c r="E5031" s="191" t="s">
        <v>3186</v>
      </c>
      <c r="F5031" s="191" t="s">
        <v>8136</v>
      </c>
      <c r="G5031" s="191">
        <v>12</v>
      </c>
    </row>
    <row r="5032" spans="1:7" x14ac:dyDescent="0.25">
      <c r="A5032" s="191">
        <v>5031</v>
      </c>
      <c r="B5032" s="191" t="s">
        <v>5847</v>
      </c>
      <c r="C5032" s="191" t="s">
        <v>8133</v>
      </c>
      <c r="D5032" s="191" t="s">
        <v>3160</v>
      </c>
      <c r="E5032" s="191" t="s">
        <v>3186</v>
      </c>
      <c r="F5032" s="191" t="s">
        <v>8136</v>
      </c>
      <c r="G5032" s="191">
        <v>12</v>
      </c>
    </row>
    <row r="5033" spans="1:7" x14ac:dyDescent="0.25">
      <c r="A5033" s="191">
        <v>5032</v>
      </c>
      <c r="B5033" s="191" t="s">
        <v>5847</v>
      </c>
      <c r="C5033" s="191" t="s">
        <v>8133</v>
      </c>
      <c r="D5033" s="191" t="s">
        <v>3160</v>
      </c>
      <c r="E5033" s="191" t="s">
        <v>3186</v>
      </c>
      <c r="F5033" s="191" t="s">
        <v>8136</v>
      </c>
      <c r="G5033" s="191">
        <v>12</v>
      </c>
    </row>
    <row r="5034" spans="1:7" x14ac:dyDescent="0.25">
      <c r="A5034" s="191">
        <v>5033</v>
      </c>
      <c r="B5034" s="191" t="s">
        <v>5847</v>
      </c>
      <c r="C5034" s="191" t="s">
        <v>8133</v>
      </c>
      <c r="D5034" s="191" t="s">
        <v>3160</v>
      </c>
      <c r="E5034" s="191" t="s">
        <v>3186</v>
      </c>
      <c r="F5034" s="191" t="s">
        <v>8136</v>
      </c>
      <c r="G5034" s="191">
        <v>12</v>
      </c>
    </row>
    <row r="5035" spans="1:7" x14ac:dyDescent="0.25">
      <c r="A5035" s="191">
        <v>5034</v>
      </c>
      <c r="B5035" s="191" t="s">
        <v>5847</v>
      </c>
      <c r="C5035" s="191" t="s">
        <v>8133</v>
      </c>
      <c r="D5035" s="191" t="s">
        <v>3160</v>
      </c>
      <c r="E5035" s="191" t="s">
        <v>3186</v>
      </c>
      <c r="F5035" s="191" t="s">
        <v>8136</v>
      </c>
      <c r="G5035" s="191">
        <v>12</v>
      </c>
    </row>
    <row r="5036" spans="1:7" x14ac:dyDescent="0.25">
      <c r="A5036" s="191">
        <v>5035</v>
      </c>
      <c r="B5036" s="191" t="s">
        <v>5847</v>
      </c>
      <c r="C5036" s="191" t="s">
        <v>8133</v>
      </c>
      <c r="D5036" s="191" t="s">
        <v>3160</v>
      </c>
      <c r="E5036" s="191" t="s">
        <v>3186</v>
      </c>
      <c r="F5036" s="191" t="s">
        <v>8136</v>
      </c>
      <c r="G5036" s="191">
        <v>12</v>
      </c>
    </row>
    <row r="5037" spans="1:7" x14ac:dyDescent="0.25">
      <c r="A5037" s="191">
        <v>5036</v>
      </c>
      <c r="B5037" s="191" t="s">
        <v>5847</v>
      </c>
      <c r="C5037" s="191" t="s">
        <v>8133</v>
      </c>
      <c r="D5037" s="191" t="s">
        <v>3160</v>
      </c>
      <c r="E5037" s="191" t="s">
        <v>3186</v>
      </c>
      <c r="F5037" s="191" t="s">
        <v>8136</v>
      </c>
      <c r="G5037" s="191">
        <v>12</v>
      </c>
    </row>
    <row r="5038" spans="1:7" x14ac:dyDescent="0.25">
      <c r="A5038" s="191">
        <v>5037</v>
      </c>
      <c r="B5038" s="191" t="s">
        <v>5847</v>
      </c>
      <c r="C5038" s="191" t="s">
        <v>8133</v>
      </c>
      <c r="D5038" s="191" t="s">
        <v>3160</v>
      </c>
      <c r="E5038" s="191" t="s">
        <v>3186</v>
      </c>
      <c r="F5038" s="191" t="s">
        <v>8136</v>
      </c>
      <c r="G5038" s="191">
        <v>12</v>
      </c>
    </row>
    <row r="5039" spans="1:7" x14ac:dyDescent="0.25">
      <c r="A5039" s="191">
        <v>5038</v>
      </c>
      <c r="B5039" s="191" t="s">
        <v>5847</v>
      </c>
      <c r="C5039" s="191" t="s">
        <v>8133</v>
      </c>
      <c r="D5039" s="191" t="s">
        <v>3160</v>
      </c>
      <c r="E5039" s="191" t="s">
        <v>3186</v>
      </c>
      <c r="F5039" s="191" t="s">
        <v>8136</v>
      </c>
      <c r="G5039" s="191">
        <v>12</v>
      </c>
    </row>
    <row r="5040" spans="1:7" x14ac:dyDescent="0.25">
      <c r="A5040" s="191">
        <v>5039</v>
      </c>
      <c r="B5040" s="191" t="s">
        <v>5847</v>
      </c>
      <c r="C5040" s="191" t="s">
        <v>8133</v>
      </c>
      <c r="D5040" s="191" t="s">
        <v>3160</v>
      </c>
      <c r="E5040" s="191" t="s">
        <v>3186</v>
      </c>
      <c r="F5040" s="191" t="s">
        <v>8136</v>
      </c>
      <c r="G5040" s="191">
        <v>12</v>
      </c>
    </row>
    <row r="5041" spans="1:7" x14ac:dyDescent="0.25">
      <c r="A5041" s="191">
        <v>5040</v>
      </c>
      <c r="B5041" s="191" t="s">
        <v>5847</v>
      </c>
      <c r="C5041" s="191" t="s">
        <v>8133</v>
      </c>
      <c r="D5041" s="191" t="s">
        <v>3160</v>
      </c>
      <c r="E5041" s="191" t="s">
        <v>3186</v>
      </c>
      <c r="F5041" s="191" t="s">
        <v>8136</v>
      </c>
      <c r="G5041" s="191">
        <v>12</v>
      </c>
    </row>
    <row r="5042" spans="1:7" x14ac:dyDescent="0.25">
      <c r="A5042" s="191">
        <v>5041</v>
      </c>
      <c r="B5042" s="191" t="s">
        <v>5847</v>
      </c>
      <c r="C5042" s="191" t="s">
        <v>8133</v>
      </c>
      <c r="D5042" s="191" t="s">
        <v>3160</v>
      </c>
      <c r="E5042" s="191" t="s">
        <v>3186</v>
      </c>
      <c r="F5042" s="191" t="s">
        <v>8136</v>
      </c>
      <c r="G5042" s="191">
        <v>12</v>
      </c>
    </row>
    <row r="5043" spans="1:7" x14ac:dyDescent="0.25">
      <c r="A5043" s="191">
        <v>5042</v>
      </c>
      <c r="B5043" s="191" t="s">
        <v>5847</v>
      </c>
      <c r="C5043" s="191" t="s">
        <v>8133</v>
      </c>
      <c r="D5043" s="191" t="s">
        <v>3160</v>
      </c>
      <c r="E5043" s="191" t="s">
        <v>3186</v>
      </c>
      <c r="F5043" s="191" t="s">
        <v>8136</v>
      </c>
      <c r="G5043" s="191">
        <v>12</v>
      </c>
    </row>
    <row r="5044" spans="1:7" x14ac:dyDescent="0.25">
      <c r="A5044" s="191">
        <v>5043</v>
      </c>
      <c r="B5044" s="191" t="s">
        <v>5847</v>
      </c>
      <c r="C5044" s="191" t="s">
        <v>8133</v>
      </c>
      <c r="D5044" s="191" t="s">
        <v>3160</v>
      </c>
      <c r="E5044" s="191" t="s">
        <v>3186</v>
      </c>
      <c r="F5044" s="191" t="s">
        <v>8136</v>
      </c>
      <c r="G5044" s="191">
        <v>12</v>
      </c>
    </row>
    <row r="5045" spans="1:7" x14ac:dyDescent="0.25">
      <c r="A5045" s="191">
        <v>5044</v>
      </c>
      <c r="B5045" s="191" t="s">
        <v>5847</v>
      </c>
      <c r="C5045" s="191" t="s">
        <v>8133</v>
      </c>
      <c r="D5045" s="191" t="s">
        <v>3160</v>
      </c>
      <c r="E5045" s="191" t="s">
        <v>3186</v>
      </c>
      <c r="F5045" s="191" t="s">
        <v>8136</v>
      </c>
      <c r="G5045" s="191">
        <v>12</v>
      </c>
    </row>
    <row r="5046" spans="1:7" x14ac:dyDescent="0.25">
      <c r="A5046" s="191">
        <v>5045</v>
      </c>
      <c r="B5046" s="191" t="s">
        <v>5847</v>
      </c>
      <c r="C5046" s="191" t="s">
        <v>8133</v>
      </c>
      <c r="D5046" s="191" t="s">
        <v>3160</v>
      </c>
      <c r="E5046" s="191" t="s">
        <v>3186</v>
      </c>
      <c r="F5046" s="191" t="s">
        <v>8136</v>
      </c>
      <c r="G5046" s="191">
        <v>12</v>
      </c>
    </row>
    <row r="5047" spans="1:7" x14ac:dyDescent="0.25">
      <c r="A5047" s="191">
        <v>5046</v>
      </c>
      <c r="B5047" s="191" t="s">
        <v>5847</v>
      </c>
      <c r="C5047" s="191" t="s">
        <v>8133</v>
      </c>
      <c r="D5047" s="191" t="s">
        <v>3160</v>
      </c>
      <c r="E5047" s="191" t="s">
        <v>3186</v>
      </c>
      <c r="F5047" s="191" t="s">
        <v>8136</v>
      </c>
      <c r="G5047" s="191">
        <v>12</v>
      </c>
    </row>
    <row r="5048" spans="1:7" x14ac:dyDescent="0.25">
      <c r="A5048" s="191">
        <v>5047</v>
      </c>
      <c r="B5048" s="191" t="s">
        <v>5847</v>
      </c>
      <c r="C5048" s="191" t="s">
        <v>8133</v>
      </c>
      <c r="D5048" s="191" t="s">
        <v>3160</v>
      </c>
      <c r="E5048" s="191" t="s">
        <v>3186</v>
      </c>
      <c r="F5048" s="191" t="s">
        <v>8136</v>
      </c>
      <c r="G5048" s="191">
        <v>12</v>
      </c>
    </row>
    <row r="5049" spans="1:7" x14ac:dyDescent="0.25">
      <c r="A5049" s="191">
        <v>5048</v>
      </c>
      <c r="B5049" s="191" t="s">
        <v>5847</v>
      </c>
      <c r="C5049" s="191" t="s">
        <v>8133</v>
      </c>
      <c r="D5049" s="191" t="s">
        <v>3160</v>
      </c>
      <c r="E5049" s="191" t="s">
        <v>3186</v>
      </c>
      <c r="F5049" s="191" t="s">
        <v>8136</v>
      </c>
      <c r="G5049" s="191">
        <v>12</v>
      </c>
    </row>
    <row r="5050" spans="1:7" x14ac:dyDescent="0.25">
      <c r="A5050" s="191">
        <v>5049</v>
      </c>
      <c r="B5050" s="191" t="s">
        <v>5847</v>
      </c>
      <c r="C5050" s="191" t="s">
        <v>8133</v>
      </c>
      <c r="D5050" s="191" t="s">
        <v>3160</v>
      </c>
      <c r="E5050" s="191" t="s">
        <v>3186</v>
      </c>
      <c r="F5050" s="191" t="s">
        <v>8136</v>
      </c>
      <c r="G5050" s="191">
        <v>12</v>
      </c>
    </row>
    <row r="5051" spans="1:7" x14ac:dyDescent="0.25">
      <c r="A5051" s="191">
        <v>5050</v>
      </c>
      <c r="B5051" s="191" t="s">
        <v>5847</v>
      </c>
      <c r="C5051" s="191" t="s">
        <v>8133</v>
      </c>
      <c r="D5051" s="191" t="s">
        <v>3160</v>
      </c>
      <c r="E5051" s="191" t="s">
        <v>3186</v>
      </c>
      <c r="F5051" s="191" t="s">
        <v>8136</v>
      </c>
      <c r="G5051" s="191">
        <v>12</v>
      </c>
    </row>
    <row r="5052" spans="1:7" x14ac:dyDescent="0.25">
      <c r="A5052" s="191">
        <v>5051</v>
      </c>
      <c r="B5052" s="191" t="s">
        <v>5847</v>
      </c>
      <c r="C5052" s="191" t="s">
        <v>8133</v>
      </c>
      <c r="D5052" s="191" t="s">
        <v>3160</v>
      </c>
      <c r="E5052" s="191" t="s">
        <v>3186</v>
      </c>
      <c r="F5052" s="191" t="s">
        <v>8136</v>
      </c>
      <c r="G5052" s="191">
        <v>12</v>
      </c>
    </row>
    <row r="5053" spans="1:7" x14ac:dyDescent="0.25">
      <c r="A5053" s="191">
        <v>5052</v>
      </c>
      <c r="B5053" s="191" t="s">
        <v>5847</v>
      </c>
      <c r="C5053" s="191" t="s">
        <v>8133</v>
      </c>
      <c r="D5053" s="191" t="s">
        <v>3160</v>
      </c>
      <c r="E5053" s="191" t="s">
        <v>3186</v>
      </c>
      <c r="F5053" s="191" t="s">
        <v>8136</v>
      </c>
      <c r="G5053" s="191">
        <v>12</v>
      </c>
    </row>
    <row r="5054" spans="1:7" x14ac:dyDescent="0.25">
      <c r="A5054" s="191">
        <v>5053</v>
      </c>
      <c r="B5054" s="191" t="s">
        <v>5847</v>
      </c>
      <c r="C5054" s="191" t="s">
        <v>8133</v>
      </c>
      <c r="D5054" s="191" t="s">
        <v>3160</v>
      </c>
      <c r="E5054" s="191" t="s">
        <v>3186</v>
      </c>
      <c r="F5054" s="191" t="s">
        <v>8136</v>
      </c>
      <c r="G5054" s="191">
        <v>12</v>
      </c>
    </row>
    <row r="5055" spans="1:7" x14ac:dyDescent="0.25">
      <c r="A5055" s="191">
        <v>5054</v>
      </c>
      <c r="B5055" s="191" t="s">
        <v>5847</v>
      </c>
      <c r="C5055" s="191" t="s">
        <v>8133</v>
      </c>
      <c r="D5055" s="191" t="s">
        <v>3160</v>
      </c>
      <c r="E5055" s="191" t="s">
        <v>3186</v>
      </c>
      <c r="F5055" s="191" t="s">
        <v>8136</v>
      </c>
      <c r="G5055" s="191">
        <v>12</v>
      </c>
    </row>
    <row r="5056" spans="1:7" x14ac:dyDescent="0.25">
      <c r="A5056" s="191">
        <v>5055</v>
      </c>
      <c r="B5056" s="191" t="s">
        <v>5847</v>
      </c>
      <c r="C5056" s="191" t="s">
        <v>8133</v>
      </c>
      <c r="D5056" s="191" t="s">
        <v>3160</v>
      </c>
      <c r="E5056" s="191" t="s">
        <v>3186</v>
      </c>
      <c r="F5056" s="191" t="s">
        <v>8136</v>
      </c>
      <c r="G5056" s="191">
        <v>12</v>
      </c>
    </row>
    <row r="5057" spans="1:7" x14ac:dyDescent="0.25">
      <c r="A5057" s="191">
        <v>5056</v>
      </c>
      <c r="B5057" s="191" t="s">
        <v>5847</v>
      </c>
      <c r="C5057" s="191" t="s">
        <v>8133</v>
      </c>
      <c r="D5057" s="191" t="s">
        <v>3160</v>
      </c>
      <c r="E5057" s="191" t="s">
        <v>3186</v>
      </c>
      <c r="F5057" s="191" t="s">
        <v>8136</v>
      </c>
      <c r="G5057" s="191">
        <v>12</v>
      </c>
    </row>
    <row r="5058" spans="1:7" x14ac:dyDescent="0.25">
      <c r="A5058" s="191">
        <v>5057</v>
      </c>
      <c r="B5058" s="191" t="s">
        <v>5847</v>
      </c>
      <c r="C5058" s="191" t="s">
        <v>8133</v>
      </c>
      <c r="D5058" s="191" t="s">
        <v>3160</v>
      </c>
      <c r="E5058" s="191" t="s">
        <v>3186</v>
      </c>
      <c r="F5058" s="191" t="s">
        <v>8136</v>
      </c>
      <c r="G5058" s="191">
        <v>12</v>
      </c>
    </row>
    <row r="5059" spans="1:7" x14ac:dyDescent="0.25">
      <c r="A5059" s="191">
        <v>5058</v>
      </c>
      <c r="B5059" s="191" t="s">
        <v>5847</v>
      </c>
      <c r="C5059" s="191" t="s">
        <v>8133</v>
      </c>
      <c r="D5059" s="191" t="s">
        <v>3160</v>
      </c>
      <c r="E5059" s="191" t="s">
        <v>3186</v>
      </c>
      <c r="F5059" s="191" t="s">
        <v>8136</v>
      </c>
      <c r="G5059" s="191">
        <v>12</v>
      </c>
    </row>
    <row r="5060" spans="1:7" x14ac:dyDescent="0.25">
      <c r="A5060" s="191">
        <v>5059</v>
      </c>
      <c r="B5060" s="191" t="s">
        <v>5847</v>
      </c>
      <c r="C5060" s="191" t="s">
        <v>8133</v>
      </c>
      <c r="D5060" s="191" t="s">
        <v>3160</v>
      </c>
      <c r="E5060" s="191" t="s">
        <v>3186</v>
      </c>
      <c r="F5060" s="191" t="s">
        <v>8136</v>
      </c>
      <c r="G5060" s="191">
        <v>12</v>
      </c>
    </row>
    <row r="5061" spans="1:7" x14ac:dyDescent="0.25">
      <c r="A5061" s="191">
        <v>5060</v>
      </c>
      <c r="B5061" s="191" t="s">
        <v>5847</v>
      </c>
      <c r="C5061" s="191" t="s">
        <v>8133</v>
      </c>
      <c r="D5061" s="191" t="s">
        <v>3160</v>
      </c>
      <c r="E5061" s="191" t="s">
        <v>3186</v>
      </c>
      <c r="F5061" s="191" t="s">
        <v>8136</v>
      </c>
      <c r="G5061" s="191">
        <v>12</v>
      </c>
    </row>
    <row r="5062" spans="1:7" x14ac:dyDescent="0.25">
      <c r="A5062" s="191">
        <v>5061</v>
      </c>
      <c r="B5062" s="191" t="s">
        <v>5847</v>
      </c>
      <c r="C5062" s="191" t="s">
        <v>8133</v>
      </c>
      <c r="D5062" s="191" t="s">
        <v>3160</v>
      </c>
      <c r="E5062" s="191" t="s">
        <v>3186</v>
      </c>
      <c r="F5062" s="191" t="s">
        <v>8136</v>
      </c>
      <c r="G5062" s="191">
        <v>12</v>
      </c>
    </row>
    <row r="5063" spans="1:7" x14ac:dyDescent="0.25">
      <c r="A5063" s="191">
        <v>5062</v>
      </c>
      <c r="B5063" s="191" t="s">
        <v>5847</v>
      </c>
      <c r="C5063" s="191" t="s">
        <v>8133</v>
      </c>
      <c r="D5063" s="191" t="s">
        <v>3160</v>
      </c>
      <c r="E5063" s="191" t="s">
        <v>3186</v>
      </c>
      <c r="F5063" s="191" t="s">
        <v>8136</v>
      </c>
      <c r="G5063" s="191">
        <v>12</v>
      </c>
    </row>
    <row r="5064" spans="1:7" x14ac:dyDescent="0.25">
      <c r="A5064" s="191">
        <v>5063</v>
      </c>
      <c r="B5064" s="191" t="s">
        <v>5847</v>
      </c>
      <c r="C5064" s="191" t="s">
        <v>8133</v>
      </c>
      <c r="D5064" s="191" t="s">
        <v>3160</v>
      </c>
      <c r="E5064" s="191" t="s">
        <v>3186</v>
      </c>
      <c r="F5064" s="191" t="s">
        <v>8136</v>
      </c>
      <c r="G5064" s="191">
        <v>12</v>
      </c>
    </row>
    <row r="5065" spans="1:7" x14ac:dyDescent="0.25">
      <c r="A5065" s="191">
        <v>5064</v>
      </c>
      <c r="B5065" s="191" t="s">
        <v>5847</v>
      </c>
      <c r="C5065" s="191" t="s">
        <v>8133</v>
      </c>
      <c r="D5065" s="191" t="s">
        <v>3160</v>
      </c>
      <c r="E5065" s="191" t="s">
        <v>3186</v>
      </c>
      <c r="F5065" s="191" t="s">
        <v>8136</v>
      </c>
      <c r="G5065" s="191">
        <v>12</v>
      </c>
    </row>
    <row r="5066" spans="1:7" x14ac:dyDescent="0.25">
      <c r="A5066" s="191">
        <v>5065</v>
      </c>
      <c r="B5066" s="191" t="s">
        <v>5847</v>
      </c>
      <c r="C5066" s="191" t="s">
        <v>8133</v>
      </c>
      <c r="D5066" s="191" t="s">
        <v>3160</v>
      </c>
      <c r="E5066" s="191" t="s">
        <v>3186</v>
      </c>
      <c r="F5066" s="191" t="s">
        <v>8136</v>
      </c>
      <c r="G5066" s="191">
        <v>12</v>
      </c>
    </row>
    <row r="5067" spans="1:7" x14ac:dyDescent="0.25">
      <c r="A5067" s="191">
        <v>5066</v>
      </c>
      <c r="B5067" s="191" t="s">
        <v>5847</v>
      </c>
      <c r="C5067" s="191" t="s">
        <v>8133</v>
      </c>
      <c r="D5067" s="191" t="s">
        <v>3160</v>
      </c>
      <c r="E5067" s="191" t="s">
        <v>3186</v>
      </c>
      <c r="F5067" s="191" t="s">
        <v>8136</v>
      </c>
      <c r="G5067" s="191">
        <v>12</v>
      </c>
    </row>
    <row r="5068" spans="1:7" x14ac:dyDescent="0.25">
      <c r="A5068" s="191">
        <v>5067</v>
      </c>
      <c r="B5068" s="191" t="s">
        <v>5847</v>
      </c>
      <c r="C5068" s="191" t="s">
        <v>8133</v>
      </c>
      <c r="D5068" s="191" t="s">
        <v>3160</v>
      </c>
      <c r="E5068" s="191" t="s">
        <v>3186</v>
      </c>
      <c r="F5068" s="191" t="s">
        <v>8136</v>
      </c>
      <c r="G5068" s="191">
        <v>12</v>
      </c>
    </row>
    <row r="5069" spans="1:7" x14ac:dyDescent="0.25">
      <c r="A5069" s="191">
        <v>5068</v>
      </c>
      <c r="B5069" s="191" t="s">
        <v>5847</v>
      </c>
      <c r="C5069" s="191" t="s">
        <v>8133</v>
      </c>
      <c r="D5069" s="191" t="s">
        <v>3160</v>
      </c>
      <c r="E5069" s="191" t="s">
        <v>3186</v>
      </c>
      <c r="F5069" s="191" t="s">
        <v>8136</v>
      </c>
      <c r="G5069" s="191">
        <v>12</v>
      </c>
    </row>
    <row r="5070" spans="1:7" x14ac:dyDescent="0.25">
      <c r="A5070" s="191">
        <v>5069</v>
      </c>
      <c r="B5070" s="191" t="s">
        <v>5847</v>
      </c>
      <c r="C5070" s="191" t="s">
        <v>8133</v>
      </c>
      <c r="D5070" s="191" t="s">
        <v>3160</v>
      </c>
      <c r="E5070" s="191" t="s">
        <v>3186</v>
      </c>
      <c r="F5070" s="191" t="s">
        <v>8136</v>
      </c>
      <c r="G5070" s="191">
        <v>12</v>
      </c>
    </row>
    <row r="5071" spans="1:7" x14ac:dyDescent="0.25">
      <c r="A5071" s="191">
        <v>5070</v>
      </c>
      <c r="B5071" s="191" t="s">
        <v>5847</v>
      </c>
      <c r="C5071" s="191" t="s">
        <v>8133</v>
      </c>
      <c r="D5071" s="191" t="s">
        <v>3160</v>
      </c>
      <c r="E5071" s="191" t="s">
        <v>3186</v>
      </c>
      <c r="F5071" s="191" t="s">
        <v>8136</v>
      </c>
      <c r="G5071" s="191">
        <v>12</v>
      </c>
    </row>
    <row r="5072" spans="1:7" x14ac:dyDescent="0.25">
      <c r="A5072" s="191">
        <v>5071</v>
      </c>
      <c r="B5072" s="191" t="s">
        <v>5847</v>
      </c>
      <c r="C5072" s="191" t="s">
        <v>8133</v>
      </c>
      <c r="D5072" s="191" t="s">
        <v>3160</v>
      </c>
      <c r="E5072" s="191" t="s">
        <v>3186</v>
      </c>
      <c r="F5072" s="191" t="s">
        <v>8136</v>
      </c>
      <c r="G5072" s="191">
        <v>12</v>
      </c>
    </row>
    <row r="5073" spans="1:7" x14ac:dyDescent="0.25">
      <c r="A5073" s="191">
        <v>5072</v>
      </c>
      <c r="B5073" s="191" t="s">
        <v>5847</v>
      </c>
      <c r="C5073" s="191" t="s">
        <v>8133</v>
      </c>
      <c r="D5073" s="191" t="s">
        <v>3160</v>
      </c>
      <c r="E5073" s="191" t="s">
        <v>3186</v>
      </c>
      <c r="F5073" s="191" t="s">
        <v>8136</v>
      </c>
      <c r="G5073" s="191">
        <v>12</v>
      </c>
    </row>
    <row r="5074" spans="1:7" x14ac:dyDescent="0.25">
      <c r="A5074" s="191">
        <v>5073</v>
      </c>
      <c r="B5074" s="191" t="s">
        <v>5847</v>
      </c>
      <c r="C5074" s="191" t="s">
        <v>8133</v>
      </c>
      <c r="D5074" s="191" t="s">
        <v>3160</v>
      </c>
      <c r="E5074" s="191" t="s">
        <v>3186</v>
      </c>
      <c r="F5074" s="191" t="s">
        <v>8136</v>
      </c>
      <c r="G5074" s="191">
        <v>12</v>
      </c>
    </row>
    <row r="5075" spans="1:7" x14ac:dyDescent="0.25">
      <c r="A5075" s="191">
        <v>5074</v>
      </c>
      <c r="B5075" s="191" t="s">
        <v>5847</v>
      </c>
      <c r="C5075" s="191" t="s">
        <v>8133</v>
      </c>
      <c r="D5075" s="191" t="s">
        <v>3160</v>
      </c>
      <c r="E5075" s="191" t="s">
        <v>3186</v>
      </c>
      <c r="F5075" s="191" t="s">
        <v>8136</v>
      </c>
      <c r="G5075" s="191">
        <v>12</v>
      </c>
    </row>
    <row r="5076" spans="1:7" x14ac:dyDescent="0.25">
      <c r="A5076" s="191">
        <v>5075</v>
      </c>
      <c r="B5076" s="191" t="s">
        <v>5847</v>
      </c>
      <c r="C5076" s="191" t="s">
        <v>8133</v>
      </c>
      <c r="D5076" s="191" t="s">
        <v>3160</v>
      </c>
      <c r="E5076" s="191" t="s">
        <v>3186</v>
      </c>
      <c r="F5076" s="191" t="s">
        <v>8136</v>
      </c>
      <c r="G5076" s="191">
        <v>12</v>
      </c>
    </row>
    <row r="5077" spans="1:7" x14ac:dyDescent="0.25">
      <c r="A5077" s="191">
        <v>5076</v>
      </c>
      <c r="B5077" s="191" t="s">
        <v>5847</v>
      </c>
      <c r="C5077" s="191" t="s">
        <v>8133</v>
      </c>
      <c r="D5077" s="191" t="s">
        <v>3160</v>
      </c>
      <c r="E5077" s="191" t="s">
        <v>3186</v>
      </c>
      <c r="F5077" s="191" t="s">
        <v>8136</v>
      </c>
      <c r="G5077" s="191">
        <v>12</v>
      </c>
    </row>
    <row r="5078" spans="1:7" x14ac:dyDescent="0.25">
      <c r="A5078" s="191">
        <v>5077</v>
      </c>
      <c r="B5078" s="191" t="s">
        <v>5847</v>
      </c>
      <c r="C5078" s="191" t="s">
        <v>8133</v>
      </c>
      <c r="D5078" s="191" t="s">
        <v>3160</v>
      </c>
      <c r="E5078" s="191" t="s">
        <v>3186</v>
      </c>
      <c r="F5078" s="191" t="s">
        <v>8136</v>
      </c>
      <c r="G5078" s="191">
        <v>12</v>
      </c>
    </row>
    <row r="5079" spans="1:7" x14ac:dyDescent="0.25">
      <c r="A5079" s="191">
        <v>5078</v>
      </c>
      <c r="B5079" s="191" t="s">
        <v>5847</v>
      </c>
      <c r="C5079" s="191" t="s">
        <v>8133</v>
      </c>
      <c r="D5079" s="191" t="s">
        <v>3160</v>
      </c>
      <c r="E5079" s="191" t="s">
        <v>3186</v>
      </c>
      <c r="F5079" s="191" t="s">
        <v>8136</v>
      </c>
      <c r="G5079" s="191">
        <v>12</v>
      </c>
    </row>
    <row r="5080" spans="1:7" x14ac:dyDescent="0.25">
      <c r="A5080" s="191">
        <v>5079</v>
      </c>
      <c r="B5080" s="191" t="s">
        <v>5847</v>
      </c>
      <c r="C5080" s="191" t="s">
        <v>8133</v>
      </c>
      <c r="D5080" s="191" t="s">
        <v>3160</v>
      </c>
      <c r="E5080" s="191" t="s">
        <v>3186</v>
      </c>
      <c r="F5080" s="191" t="s">
        <v>8136</v>
      </c>
      <c r="G5080" s="191">
        <v>12</v>
      </c>
    </row>
    <row r="5081" spans="1:7" x14ac:dyDescent="0.25">
      <c r="A5081" s="191">
        <v>5080</v>
      </c>
      <c r="B5081" s="191" t="s">
        <v>5847</v>
      </c>
      <c r="C5081" s="191" t="s">
        <v>8133</v>
      </c>
      <c r="D5081" s="191" t="s">
        <v>3160</v>
      </c>
      <c r="E5081" s="191" t="s">
        <v>3186</v>
      </c>
      <c r="F5081" s="191" t="s">
        <v>8136</v>
      </c>
      <c r="G5081" s="191">
        <v>12</v>
      </c>
    </row>
    <row r="5082" spans="1:7" x14ac:dyDescent="0.25">
      <c r="A5082" s="191">
        <v>5081</v>
      </c>
      <c r="B5082" s="191" t="s">
        <v>5847</v>
      </c>
      <c r="C5082" s="191" t="s">
        <v>8133</v>
      </c>
      <c r="D5082" s="191" t="s">
        <v>3160</v>
      </c>
      <c r="E5082" s="191" t="s">
        <v>3186</v>
      </c>
      <c r="F5082" s="191" t="s">
        <v>8136</v>
      </c>
      <c r="G5082" s="191">
        <v>12</v>
      </c>
    </row>
    <row r="5083" spans="1:7" x14ac:dyDescent="0.25">
      <c r="A5083" s="191">
        <v>5082</v>
      </c>
      <c r="B5083" s="191" t="s">
        <v>5847</v>
      </c>
      <c r="C5083" s="191" t="s">
        <v>8133</v>
      </c>
      <c r="D5083" s="191" t="s">
        <v>3160</v>
      </c>
      <c r="E5083" s="191" t="s">
        <v>3186</v>
      </c>
      <c r="F5083" s="191" t="s">
        <v>8136</v>
      </c>
      <c r="G5083" s="191">
        <v>12</v>
      </c>
    </row>
    <row r="5084" spans="1:7" x14ac:dyDescent="0.25">
      <c r="A5084" s="191">
        <v>5083</v>
      </c>
      <c r="B5084" s="191" t="s">
        <v>5847</v>
      </c>
      <c r="C5084" s="191" t="s">
        <v>8133</v>
      </c>
      <c r="D5084" s="191" t="s">
        <v>3160</v>
      </c>
      <c r="E5084" s="191" t="s">
        <v>3186</v>
      </c>
      <c r="F5084" s="191" t="s">
        <v>8136</v>
      </c>
      <c r="G5084" s="191">
        <v>12</v>
      </c>
    </row>
    <row r="5085" spans="1:7" x14ac:dyDescent="0.25">
      <c r="A5085" s="191">
        <v>5084</v>
      </c>
      <c r="B5085" s="191" t="s">
        <v>5847</v>
      </c>
      <c r="C5085" s="191" t="s">
        <v>8133</v>
      </c>
      <c r="D5085" s="191" t="s">
        <v>3160</v>
      </c>
      <c r="E5085" s="191" t="s">
        <v>3186</v>
      </c>
      <c r="F5085" s="191" t="s">
        <v>8136</v>
      </c>
      <c r="G5085" s="191">
        <v>12</v>
      </c>
    </row>
    <row r="5086" spans="1:7" x14ac:dyDescent="0.25">
      <c r="A5086" s="191">
        <v>5085</v>
      </c>
      <c r="B5086" s="191" t="s">
        <v>5847</v>
      </c>
      <c r="C5086" s="191" t="s">
        <v>8133</v>
      </c>
      <c r="D5086" s="191" t="s">
        <v>3160</v>
      </c>
      <c r="E5086" s="191" t="s">
        <v>3186</v>
      </c>
      <c r="F5086" s="191" t="s">
        <v>8136</v>
      </c>
      <c r="G5086" s="191">
        <v>12</v>
      </c>
    </row>
    <row r="5087" spans="1:7" x14ac:dyDescent="0.25">
      <c r="A5087" s="191">
        <v>5086</v>
      </c>
      <c r="B5087" s="191" t="s">
        <v>5847</v>
      </c>
      <c r="C5087" s="191" t="s">
        <v>8133</v>
      </c>
      <c r="D5087" s="191" t="s">
        <v>3160</v>
      </c>
      <c r="E5087" s="191" t="s">
        <v>3186</v>
      </c>
      <c r="F5087" s="191" t="s">
        <v>8136</v>
      </c>
      <c r="G5087" s="191">
        <v>12</v>
      </c>
    </row>
    <row r="5088" spans="1:7" x14ac:dyDescent="0.25">
      <c r="A5088" s="191">
        <v>5087</v>
      </c>
      <c r="B5088" s="191" t="s">
        <v>5847</v>
      </c>
      <c r="C5088" s="191" t="s">
        <v>8133</v>
      </c>
      <c r="D5088" s="191" t="s">
        <v>3160</v>
      </c>
      <c r="E5088" s="191" t="s">
        <v>3186</v>
      </c>
      <c r="F5088" s="191" t="s">
        <v>8136</v>
      </c>
      <c r="G5088" s="191">
        <v>12</v>
      </c>
    </row>
    <row r="5089" spans="1:7" x14ac:dyDescent="0.25">
      <c r="A5089" s="191">
        <v>5088</v>
      </c>
      <c r="B5089" s="191" t="s">
        <v>5847</v>
      </c>
      <c r="C5089" s="191" t="s">
        <v>8133</v>
      </c>
      <c r="D5089" s="191" t="s">
        <v>3160</v>
      </c>
      <c r="E5089" s="191" t="s">
        <v>3186</v>
      </c>
      <c r="F5089" s="191" t="s">
        <v>8136</v>
      </c>
      <c r="G5089" s="191">
        <v>12</v>
      </c>
    </row>
    <row r="5090" spans="1:7" x14ac:dyDescent="0.25">
      <c r="A5090" s="191">
        <v>5089</v>
      </c>
      <c r="B5090" s="191" t="s">
        <v>5856</v>
      </c>
      <c r="C5090" s="191" t="s">
        <v>8133</v>
      </c>
      <c r="D5090" s="191" t="s">
        <v>3160</v>
      </c>
      <c r="E5090" s="191" t="s">
        <v>3186</v>
      </c>
      <c r="F5090" s="191" t="s">
        <v>8136</v>
      </c>
      <c r="G5090" s="191">
        <v>12</v>
      </c>
    </row>
    <row r="5091" spans="1:7" x14ac:dyDescent="0.25">
      <c r="A5091" s="191">
        <v>5090</v>
      </c>
      <c r="B5091" s="191" t="s">
        <v>5856</v>
      </c>
      <c r="C5091" s="191" t="s">
        <v>8133</v>
      </c>
      <c r="D5091" s="191" t="s">
        <v>3160</v>
      </c>
      <c r="E5091" s="191" t="s">
        <v>3186</v>
      </c>
      <c r="F5091" s="191" t="s">
        <v>8136</v>
      </c>
      <c r="G5091" s="191">
        <v>12</v>
      </c>
    </row>
    <row r="5092" spans="1:7" x14ac:dyDescent="0.25">
      <c r="A5092" s="191">
        <v>5091</v>
      </c>
      <c r="B5092" s="191" t="s">
        <v>5717</v>
      </c>
      <c r="C5092" s="191" t="s">
        <v>8133</v>
      </c>
      <c r="D5092" s="191" t="s">
        <v>3160</v>
      </c>
      <c r="E5092" s="191" t="s">
        <v>3186</v>
      </c>
      <c r="F5092" s="191" t="s">
        <v>8135</v>
      </c>
      <c r="G5092" s="191">
        <v>13</v>
      </c>
    </row>
    <row r="5093" spans="1:7" x14ac:dyDescent="0.25">
      <c r="A5093" s="191">
        <v>5092</v>
      </c>
      <c r="B5093" s="191" t="s">
        <v>5717</v>
      </c>
      <c r="C5093" s="191" t="s">
        <v>8133</v>
      </c>
      <c r="D5093" s="191" t="s">
        <v>3160</v>
      </c>
      <c r="E5093" s="191" t="s">
        <v>3186</v>
      </c>
      <c r="F5093" s="191" t="s">
        <v>8135</v>
      </c>
      <c r="G5093" s="191">
        <v>13</v>
      </c>
    </row>
    <row r="5094" spans="1:7" x14ac:dyDescent="0.25">
      <c r="A5094" s="191">
        <v>5093</v>
      </c>
      <c r="B5094" s="191" t="s">
        <v>5717</v>
      </c>
      <c r="C5094" s="191" t="s">
        <v>8133</v>
      </c>
      <c r="D5094" s="191" t="s">
        <v>3160</v>
      </c>
      <c r="E5094" s="191" t="s">
        <v>3186</v>
      </c>
      <c r="F5094" s="191" t="s">
        <v>8135</v>
      </c>
      <c r="G5094" s="191">
        <v>13</v>
      </c>
    </row>
    <row r="5095" spans="1:7" x14ac:dyDescent="0.25">
      <c r="A5095" s="191">
        <v>5094</v>
      </c>
      <c r="B5095" s="191" t="s">
        <v>5717</v>
      </c>
      <c r="C5095" s="191" t="s">
        <v>8133</v>
      </c>
      <c r="D5095" s="191" t="s">
        <v>3160</v>
      </c>
      <c r="E5095" s="191" t="s">
        <v>3186</v>
      </c>
      <c r="F5095" s="191" t="s">
        <v>8135</v>
      </c>
      <c r="G5095" s="191">
        <v>13</v>
      </c>
    </row>
    <row r="5096" spans="1:7" x14ac:dyDescent="0.25">
      <c r="A5096" s="191">
        <v>5095</v>
      </c>
      <c r="B5096" s="191" t="s">
        <v>5717</v>
      </c>
      <c r="C5096" s="191" t="s">
        <v>8133</v>
      </c>
      <c r="D5096" s="191" t="s">
        <v>3160</v>
      </c>
      <c r="E5096" s="191" t="s">
        <v>3186</v>
      </c>
      <c r="F5096" s="191" t="s">
        <v>8135</v>
      </c>
      <c r="G5096" s="191">
        <v>13</v>
      </c>
    </row>
    <row r="5097" spans="1:7" x14ac:dyDescent="0.25">
      <c r="A5097" s="191">
        <v>5096</v>
      </c>
      <c r="B5097" s="191" t="s">
        <v>5717</v>
      </c>
      <c r="C5097" s="191" t="s">
        <v>8133</v>
      </c>
      <c r="D5097" s="191" t="s">
        <v>3160</v>
      </c>
      <c r="E5097" s="191" t="s">
        <v>3186</v>
      </c>
      <c r="F5097" s="191" t="s">
        <v>8135</v>
      </c>
      <c r="G5097" s="191">
        <v>13</v>
      </c>
    </row>
    <row r="5098" spans="1:7" x14ac:dyDescent="0.25">
      <c r="A5098" s="191">
        <v>5097</v>
      </c>
      <c r="B5098" s="191" t="s">
        <v>5717</v>
      </c>
      <c r="C5098" s="191" t="s">
        <v>8133</v>
      </c>
      <c r="D5098" s="191" t="s">
        <v>3160</v>
      </c>
      <c r="E5098" s="191" t="s">
        <v>3186</v>
      </c>
      <c r="F5098" s="191" t="s">
        <v>8135</v>
      </c>
      <c r="G5098" s="191">
        <v>13</v>
      </c>
    </row>
    <row r="5099" spans="1:7" x14ac:dyDescent="0.25">
      <c r="A5099" s="191">
        <v>5098</v>
      </c>
      <c r="B5099" s="191" t="s">
        <v>5717</v>
      </c>
      <c r="C5099" s="191" t="s">
        <v>8133</v>
      </c>
      <c r="D5099" s="191" t="s">
        <v>3160</v>
      </c>
      <c r="E5099" s="191" t="s">
        <v>3186</v>
      </c>
      <c r="F5099" s="191" t="s">
        <v>8135</v>
      </c>
      <c r="G5099" s="191">
        <v>13</v>
      </c>
    </row>
    <row r="5100" spans="1:7" x14ac:dyDescent="0.25">
      <c r="A5100" s="191">
        <v>5099</v>
      </c>
      <c r="B5100" s="191" t="s">
        <v>5717</v>
      </c>
      <c r="C5100" s="191" t="s">
        <v>8133</v>
      </c>
      <c r="D5100" s="191" t="s">
        <v>3160</v>
      </c>
      <c r="E5100" s="191" t="s">
        <v>3186</v>
      </c>
      <c r="F5100" s="191" t="s">
        <v>8135</v>
      </c>
      <c r="G5100" s="191">
        <v>13</v>
      </c>
    </row>
    <row r="5101" spans="1:7" x14ac:dyDescent="0.25">
      <c r="A5101" s="191">
        <v>5100</v>
      </c>
      <c r="B5101" s="191" t="s">
        <v>5717</v>
      </c>
      <c r="C5101" s="191" t="s">
        <v>8133</v>
      </c>
      <c r="D5101" s="191" t="s">
        <v>3160</v>
      </c>
      <c r="E5101" s="191" t="s">
        <v>3186</v>
      </c>
      <c r="F5101" s="191" t="s">
        <v>8135</v>
      </c>
      <c r="G5101" s="191">
        <v>13</v>
      </c>
    </row>
    <row r="5102" spans="1:7" x14ac:dyDescent="0.25">
      <c r="A5102" s="191">
        <v>5101</v>
      </c>
      <c r="B5102" s="191" t="s">
        <v>5717</v>
      </c>
      <c r="C5102" s="191" t="s">
        <v>8133</v>
      </c>
      <c r="D5102" s="191" t="s">
        <v>3160</v>
      </c>
      <c r="E5102" s="191" t="s">
        <v>3186</v>
      </c>
      <c r="F5102" s="191" t="s">
        <v>8135</v>
      </c>
      <c r="G5102" s="191">
        <v>13</v>
      </c>
    </row>
    <row r="5103" spans="1:7" x14ac:dyDescent="0.25">
      <c r="A5103" s="191">
        <v>5102</v>
      </c>
      <c r="B5103" s="191" t="s">
        <v>5717</v>
      </c>
      <c r="C5103" s="191" t="s">
        <v>8133</v>
      </c>
      <c r="D5103" s="191" t="s">
        <v>3160</v>
      </c>
      <c r="E5103" s="191" t="s">
        <v>3186</v>
      </c>
      <c r="F5103" s="191" t="s">
        <v>8135</v>
      </c>
      <c r="G5103" s="191">
        <v>13</v>
      </c>
    </row>
    <row r="5104" spans="1:7" x14ac:dyDescent="0.25">
      <c r="A5104" s="191">
        <v>5103</v>
      </c>
      <c r="B5104" s="191" t="s">
        <v>5717</v>
      </c>
      <c r="C5104" s="191" t="s">
        <v>8133</v>
      </c>
      <c r="D5104" s="191" t="s">
        <v>3160</v>
      </c>
      <c r="E5104" s="191" t="s">
        <v>3186</v>
      </c>
      <c r="F5104" s="191" t="s">
        <v>8135</v>
      </c>
      <c r="G5104" s="191">
        <v>13</v>
      </c>
    </row>
    <row r="5105" spans="1:7" x14ac:dyDescent="0.25">
      <c r="A5105" s="191">
        <v>5104</v>
      </c>
      <c r="B5105" s="191" t="s">
        <v>5717</v>
      </c>
      <c r="C5105" s="191" t="s">
        <v>8133</v>
      </c>
      <c r="D5105" s="191" t="s">
        <v>3160</v>
      </c>
      <c r="E5105" s="191" t="s">
        <v>3186</v>
      </c>
      <c r="F5105" s="191" t="s">
        <v>8135</v>
      </c>
      <c r="G5105" s="191">
        <v>13</v>
      </c>
    </row>
    <row r="5106" spans="1:7" x14ac:dyDescent="0.25">
      <c r="A5106" s="191">
        <v>5105</v>
      </c>
      <c r="B5106" s="191" t="s">
        <v>5717</v>
      </c>
      <c r="C5106" s="191" t="s">
        <v>8133</v>
      </c>
      <c r="D5106" s="191" t="s">
        <v>3160</v>
      </c>
      <c r="E5106" s="191" t="s">
        <v>3186</v>
      </c>
      <c r="F5106" s="191" t="s">
        <v>8135</v>
      </c>
      <c r="G5106" s="191">
        <v>13</v>
      </c>
    </row>
    <row r="5107" spans="1:7" x14ac:dyDescent="0.25">
      <c r="A5107" s="191">
        <v>5106</v>
      </c>
      <c r="B5107" s="191" t="s">
        <v>5717</v>
      </c>
      <c r="C5107" s="191" t="s">
        <v>8133</v>
      </c>
      <c r="D5107" s="191" t="s">
        <v>3160</v>
      </c>
      <c r="E5107" s="191" t="s">
        <v>3186</v>
      </c>
      <c r="F5107" s="191" t="s">
        <v>8135</v>
      </c>
      <c r="G5107" s="191">
        <v>13</v>
      </c>
    </row>
    <row r="5108" spans="1:7" x14ac:dyDescent="0.25">
      <c r="A5108" s="191">
        <v>5107</v>
      </c>
      <c r="B5108" s="191" t="s">
        <v>5717</v>
      </c>
      <c r="C5108" s="191" t="s">
        <v>8133</v>
      </c>
      <c r="D5108" s="191" t="s">
        <v>3160</v>
      </c>
      <c r="E5108" s="191" t="s">
        <v>3186</v>
      </c>
      <c r="F5108" s="191" t="s">
        <v>8135</v>
      </c>
      <c r="G5108" s="191">
        <v>13</v>
      </c>
    </row>
    <row r="5109" spans="1:7" x14ac:dyDescent="0.25">
      <c r="A5109" s="191">
        <v>5108</v>
      </c>
      <c r="B5109" s="191" t="s">
        <v>5717</v>
      </c>
      <c r="C5109" s="191" t="s">
        <v>8133</v>
      </c>
      <c r="D5109" s="191" t="s">
        <v>3160</v>
      </c>
      <c r="E5109" s="191" t="s">
        <v>3186</v>
      </c>
      <c r="F5109" s="191" t="s">
        <v>8135</v>
      </c>
      <c r="G5109" s="191">
        <v>13</v>
      </c>
    </row>
    <row r="5110" spans="1:7" x14ac:dyDescent="0.25">
      <c r="A5110" s="191">
        <v>5109</v>
      </c>
      <c r="B5110" s="191" t="s">
        <v>5717</v>
      </c>
      <c r="C5110" s="191" t="s">
        <v>8133</v>
      </c>
      <c r="D5110" s="191" t="s">
        <v>3160</v>
      </c>
      <c r="E5110" s="191" t="s">
        <v>3186</v>
      </c>
      <c r="F5110" s="191" t="s">
        <v>8135</v>
      </c>
      <c r="G5110" s="191">
        <v>13</v>
      </c>
    </row>
    <row r="5111" spans="1:7" x14ac:dyDescent="0.25">
      <c r="A5111" s="191">
        <v>5110</v>
      </c>
      <c r="B5111" s="191" t="s">
        <v>5717</v>
      </c>
      <c r="C5111" s="191" t="s">
        <v>8133</v>
      </c>
      <c r="D5111" s="191" t="s">
        <v>3160</v>
      </c>
      <c r="E5111" s="191" t="s">
        <v>3186</v>
      </c>
      <c r="F5111" s="191" t="s">
        <v>8135</v>
      </c>
      <c r="G5111" s="191">
        <v>13</v>
      </c>
    </row>
    <row r="5112" spans="1:7" x14ac:dyDescent="0.25">
      <c r="A5112" s="191">
        <v>5111</v>
      </c>
      <c r="B5112" s="191" t="s">
        <v>5717</v>
      </c>
      <c r="C5112" s="191" t="s">
        <v>8133</v>
      </c>
      <c r="D5112" s="191" t="s">
        <v>3160</v>
      </c>
      <c r="E5112" s="191" t="s">
        <v>3186</v>
      </c>
      <c r="F5112" s="191" t="s">
        <v>8135</v>
      </c>
      <c r="G5112" s="191">
        <v>13</v>
      </c>
    </row>
    <row r="5113" spans="1:7" x14ac:dyDescent="0.25">
      <c r="A5113" s="191">
        <v>5112</v>
      </c>
      <c r="B5113" s="191" t="s">
        <v>5717</v>
      </c>
      <c r="C5113" s="191" t="s">
        <v>8133</v>
      </c>
      <c r="D5113" s="191" t="s">
        <v>3160</v>
      </c>
      <c r="E5113" s="191" t="s">
        <v>3186</v>
      </c>
      <c r="F5113" s="191" t="s">
        <v>8135</v>
      </c>
      <c r="G5113" s="191">
        <v>13</v>
      </c>
    </row>
    <row r="5114" spans="1:7" x14ac:dyDescent="0.25">
      <c r="A5114" s="191">
        <v>5113</v>
      </c>
      <c r="B5114" s="191" t="s">
        <v>5717</v>
      </c>
      <c r="C5114" s="191" t="s">
        <v>8133</v>
      </c>
      <c r="D5114" s="191" t="s">
        <v>3160</v>
      </c>
      <c r="E5114" s="191" t="s">
        <v>3186</v>
      </c>
      <c r="F5114" s="191" t="s">
        <v>8135</v>
      </c>
      <c r="G5114" s="191">
        <v>13</v>
      </c>
    </row>
    <row r="5115" spans="1:7" x14ac:dyDescent="0.25">
      <c r="A5115" s="191">
        <v>5114</v>
      </c>
      <c r="B5115" s="191" t="s">
        <v>5717</v>
      </c>
      <c r="C5115" s="191" t="s">
        <v>8133</v>
      </c>
      <c r="D5115" s="191" t="s">
        <v>3160</v>
      </c>
      <c r="E5115" s="191" t="s">
        <v>3186</v>
      </c>
      <c r="F5115" s="191" t="s">
        <v>8135</v>
      </c>
      <c r="G5115" s="191">
        <v>13</v>
      </c>
    </row>
    <row r="5116" spans="1:7" x14ac:dyDescent="0.25">
      <c r="A5116" s="191">
        <v>5115</v>
      </c>
      <c r="B5116" s="191" t="s">
        <v>5717</v>
      </c>
      <c r="C5116" s="191" t="s">
        <v>8133</v>
      </c>
      <c r="D5116" s="191" t="s">
        <v>3160</v>
      </c>
      <c r="E5116" s="191" t="s">
        <v>3186</v>
      </c>
      <c r="F5116" s="191" t="s">
        <v>8135</v>
      </c>
      <c r="G5116" s="191">
        <v>13</v>
      </c>
    </row>
    <row r="5117" spans="1:7" x14ac:dyDescent="0.25">
      <c r="A5117" s="191">
        <v>5116</v>
      </c>
      <c r="B5117" s="191" t="s">
        <v>5717</v>
      </c>
      <c r="C5117" s="191" t="s">
        <v>8133</v>
      </c>
      <c r="D5117" s="191" t="s">
        <v>3160</v>
      </c>
      <c r="E5117" s="191" t="s">
        <v>3186</v>
      </c>
      <c r="F5117" s="191" t="s">
        <v>8135</v>
      </c>
      <c r="G5117" s="191">
        <v>13</v>
      </c>
    </row>
    <row r="5118" spans="1:7" x14ac:dyDescent="0.25">
      <c r="A5118" s="191">
        <v>5117</v>
      </c>
      <c r="B5118" s="191" t="s">
        <v>5717</v>
      </c>
      <c r="C5118" s="191" t="s">
        <v>8133</v>
      </c>
      <c r="D5118" s="191" t="s">
        <v>3160</v>
      </c>
      <c r="E5118" s="191" t="s">
        <v>3186</v>
      </c>
      <c r="F5118" s="191" t="s">
        <v>8135</v>
      </c>
      <c r="G5118" s="191">
        <v>13</v>
      </c>
    </row>
    <row r="5119" spans="1:7" x14ac:dyDescent="0.25">
      <c r="A5119" s="191">
        <v>5118</v>
      </c>
      <c r="B5119" s="191" t="s">
        <v>5717</v>
      </c>
      <c r="C5119" s="191" t="s">
        <v>8133</v>
      </c>
      <c r="D5119" s="191" t="s">
        <v>3160</v>
      </c>
      <c r="E5119" s="191" t="s">
        <v>3186</v>
      </c>
      <c r="F5119" s="191" t="s">
        <v>8135</v>
      </c>
      <c r="G5119" s="191">
        <v>13</v>
      </c>
    </row>
    <row r="5120" spans="1:7" x14ac:dyDescent="0.25">
      <c r="A5120" s="191">
        <v>5119</v>
      </c>
      <c r="B5120" s="191" t="s">
        <v>5717</v>
      </c>
      <c r="C5120" s="191" t="s">
        <v>8133</v>
      </c>
      <c r="D5120" s="191" t="s">
        <v>3160</v>
      </c>
      <c r="E5120" s="191" t="s">
        <v>3186</v>
      </c>
      <c r="F5120" s="191" t="s">
        <v>8135</v>
      </c>
      <c r="G5120" s="191">
        <v>13</v>
      </c>
    </row>
    <row r="5121" spans="1:7" x14ac:dyDescent="0.25">
      <c r="A5121" s="191">
        <v>5120</v>
      </c>
      <c r="B5121" s="191" t="s">
        <v>5717</v>
      </c>
      <c r="C5121" s="191" t="s">
        <v>8133</v>
      </c>
      <c r="D5121" s="191" t="s">
        <v>3160</v>
      </c>
      <c r="E5121" s="191" t="s">
        <v>3186</v>
      </c>
      <c r="F5121" s="191" t="s">
        <v>8135</v>
      </c>
      <c r="G5121" s="191">
        <v>13</v>
      </c>
    </row>
    <row r="5122" spans="1:7" x14ac:dyDescent="0.25">
      <c r="A5122" s="191">
        <v>5121</v>
      </c>
      <c r="B5122" s="191" t="s">
        <v>5717</v>
      </c>
      <c r="C5122" s="191" t="s">
        <v>8133</v>
      </c>
      <c r="D5122" s="191" t="s">
        <v>3160</v>
      </c>
      <c r="E5122" s="191" t="s">
        <v>3186</v>
      </c>
      <c r="F5122" s="191" t="s">
        <v>8135</v>
      </c>
      <c r="G5122" s="191">
        <v>13</v>
      </c>
    </row>
    <row r="5123" spans="1:7" x14ac:dyDescent="0.25">
      <c r="A5123" s="191">
        <v>5122</v>
      </c>
      <c r="B5123" s="191" t="s">
        <v>5717</v>
      </c>
      <c r="C5123" s="191" t="s">
        <v>8133</v>
      </c>
      <c r="D5123" s="191" t="s">
        <v>3160</v>
      </c>
      <c r="E5123" s="191" t="s">
        <v>3186</v>
      </c>
      <c r="F5123" s="191" t="s">
        <v>8135</v>
      </c>
      <c r="G5123" s="191">
        <v>13</v>
      </c>
    </row>
    <row r="5124" spans="1:7" x14ac:dyDescent="0.25">
      <c r="A5124" s="191">
        <v>5123</v>
      </c>
      <c r="B5124" s="191" t="s">
        <v>5717</v>
      </c>
      <c r="C5124" s="191" t="s">
        <v>8133</v>
      </c>
      <c r="D5124" s="191" t="s">
        <v>3160</v>
      </c>
      <c r="E5124" s="191" t="s">
        <v>3186</v>
      </c>
      <c r="F5124" s="191" t="s">
        <v>8135</v>
      </c>
      <c r="G5124" s="191">
        <v>13</v>
      </c>
    </row>
    <row r="5125" spans="1:7" x14ac:dyDescent="0.25">
      <c r="A5125" s="191">
        <v>5124</v>
      </c>
      <c r="B5125" s="191" t="s">
        <v>5717</v>
      </c>
      <c r="C5125" s="191" t="s">
        <v>8133</v>
      </c>
      <c r="D5125" s="191" t="s">
        <v>3160</v>
      </c>
      <c r="E5125" s="191" t="s">
        <v>3186</v>
      </c>
      <c r="F5125" s="191" t="s">
        <v>8135</v>
      </c>
      <c r="G5125" s="191">
        <v>13</v>
      </c>
    </row>
    <row r="5126" spans="1:7" x14ac:dyDescent="0.25">
      <c r="A5126" s="191">
        <v>5125</v>
      </c>
      <c r="B5126" s="191" t="s">
        <v>5717</v>
      </c>
      <c r="C5126" s="191" t="s">
        <v>8133</v>
      </c>
      <c r="D5126" s="191" t="s">
        <v>3160</v>
      </c>
      <c r="E5126" s="191" t="s">
        <v>3186</v>
      </c>
      <c r="F5126" s="191" t="s">
        <v>8135</v>
      </c>
      <c r="G5126" s="191">
        <v>13</v>
      </c>
    </row>
    <row r="5127" spans="1:7" x14ac:dyDescent="0.25">
      <c r="A5127" s="191">
        <v>5126</v>
      </c>
      <c r="B5127" s="191" t="s">
        <v>5717</v>
      </c>
      <c r="C5127" s="191" t="s">
        <v>8133</v>
      </c>
      <c r="D5127" s="191" t="s">
        <v>3160</v>
      </c>
      <c r="E5127" s="191" t="s">
        <v>3186</v>
      </c>
      <c r="F5127" s="191" t="s">
        <v>8135</v>
      </c>
      <c r="G5127" s="191">
        <v>13</v>
      </c>
    </row>
    <row r="5128" spans="1:7" x14ac:dyDescent="0.25">
      <c r="A5128" s="191">
        <v>5127</v>
      </c>
      <c r="B5128" s="191" t="s">
        <v>5717</v>
      </c>
      <c r="C5128" s="191" t="s">
        <v>8133</v>
      </c>
      <c r="D5128" s="191" t="s">
        <v>3160</v>
      </c>
      <c r="E5128" s="191" t="s">
        <v>3186</v>
      </c>
      <c r="F5128" s="191" t="s">
        <v>8135</v>
      </c>
      <c r="G5128" s="191">
        <v>13</v>
      </c>
    </row>
    <row r="5129" spans="1:7" x14ac:dyDescent="0.25">
      <c r="A5129" s="191">
        <v>5128</v>
      </c>
      <c r="B5129" s="191" t="s">
        <v>5717</v>
      </c>
      <c r="C5129" s="191" t="s">
        <v>8133</v>
      </c>
      <c r="D5129" s="191" t="s">
        <v>3160</v>
      </c>
      <c r="E5129" s="191" t="s">
        <v>3186</v>
      </c>
      <c r="F5129" s="191" t="s">
        <v>8135</v>
      </c>
      <c r="G5129" s="191">
        <v>13</v>
      </c>
    </row>
    <row r="5130" spans="1:7" x14ac:dyDescent="0.25">
      <c r="A5130" s="191">
        <v>5129</v>
      </c>
      <c r="B5130" s="191" t="s">
        <v>5717</v>
      </c>
      <c r="C5130" s="191" t="s">
        <v>8133</v>
      </c>
      <c r="D5130" s="191" t="s">
        <v>3160</v>
      </c>
      <c r="E5130" s="191" t="s">
        <v>3186</v>
      </c>
      <c r="F5130" s="191" t="s">
        <v>8135</v>
      </c>
      <c r="G5130" s="191">
        <v>13</v>
      </c>
    </row>
    <row r="5131" spans="1:7" x14ac:dyDescent="0.25">
      <c r="A5131" s="191">
        <v>5130</v>
      </c>
      <c r="B5131" s="191" t="s">
        <v>5717</v>
      </c>
      <c r="C5131" s="191" t="s">
        <v>8133</v>
      </c>
      <c r="D5131" s="191" t="s">
        <v>3160</v>
      </c>
      <c r="E5131" s="191" t="s">
        <v>3186</v>
      </c>
      <c r="F5131" s="191" t="s">
        <v>8135</v>
      </c>
      <c r="G5131" s="191">
        <v>13</v>
      </c>
    </row>
    <row r="5132" spans="1:7" x14ac:dyDescent="0.25">
      <c r="A5132" s="191">
        <v>5131</v>
      </c>
      <c r="B5132" s="191" t="s">
        <v>5717</v>
      </c>
      <c r="C5132" s="191" t="s">
        <v>8133</v>
      </c>
      <c r="D5132" s="191" t="s">
        <v>3160</v>
      </c>
      <c r="E5132" s="191" t="s">
        <v>3186</v>
      </c>
      <c r="F5132" s="191" t="s">
        <v>8135</v>
      </c>
      <c r="G5132" s="191">
        <v>13</v>
      </c>
    </row>
    <row r="5133" spans="1:7" x14ac:dyDescent="0.25">
      <c r="A5133" s="191">
        <v>5132</v>
      </c>
      <c r="B5133" s="191" t="s">
        <v>5717</v>
      </c>
      <c r="C5133" s="191" t="s">
        <v>8133</v>
      </c>
      <c r="D5133" s="191" t="s">
        <v>3160</v>
      </c>
      <c r="E5133" s="191" t="s">
        <v>3186</v>
      </c>
      <c r="F5133" s="191" t="s">
        <v>8135</v>
      </c>
      <c r="G5133" s="191">
        <v>13</v>
      </c>
    </row>
    <row r="5134" spans="1:7" x14ac:dyDescent="0.25">
      <c r="A5134" s="191">
        <v>5133</v>
      </c>
      <c r="B5134" s="191" t="s">
        <v>5717</v>
      </c>
      <c r="C5134" s="191" t="s">
        <v>8133</v>
      </c>
      <c r="D5134" s="191" t="s">
        <v>3160</v>
      </c>
      <c r="E5134" s="191" t="s">
        <v>3186</v>
      </c>
      <c r="F5134" s="191" t="s">
        <v>8135</v>
      </c>
      <c r="G5134" s="191">
        <v>13</v>
      </c>
    </row>
    <row r="5135" spans="1:7" x14ac:dyDescent="0.25">
      <c r="A5135" s="191">
        <v>5134</v>
      </c>
      <c r="B5135" s="191" t="s">
        <v>5717</v>
      </c>
      <c r="C5135" s="191" t="s">
        <v>8133</v>
      </c>
      <c r="D5135" s="191" t="s">
        <v>3160</v>
      </c>
      <c r="E5135" s="191" t="s">
        <v>3186</v>
      </c>
      <c r="F5135" s="191" t="s">
        <v>8135</v>
      </c>
      <c r="G5135" s="191">
        <v>13</v>
      </c>
    </row>
    <row r="5136" spans="1:7" x14ac:dyDescent="0.25">
      <c r="A5136" s="191">
        <v>5135</v>
      </c>
      <c r="B5136" s="191" t="s">
        <v>5717</v>
      </c>
      <c r="C5136" s="191" t="s">
        <v>8133</v>
      </c>
      <c r="D5136" s="191" t="s">
        <v>3160</v>
      </c>
      <c r="E5136" s="191" t="s">
        <v>3186</v>
      </c>
      <c r="F5136" s="191" t="s">
        <v>8135</v>
      </c>
      <c r="G5136" s="191">
        <v>13</v>
      </c>
    </row>
    <row r="5137" spans="1:7" x14ac:dyDescent="0.25">
      <c r="A5137" s="191">
        <v>5136</v>
      </c>
      <c r="B5137" s="191" t="s">
        <v>5717</v>
      </c>
      <c r="C5137" s="191" t="s">
        <v>8133</v>
      </c>
      <c r="D5137" s="191" t="s">
        <v>3160</v>
      </c>
      <c r="E5137" s="191" t="s">
        <v>3186</v>
      </c>
      <c r="F5137" s="191" t="s">
        <v>8135</v>
      </c>
      <c r="G5137" s="191">
        <v>13</v>
      </c>
    </row>
    <row r="5138" spans="1:7" x14ac:dyDescent="0.25">
      <c r="A5138" s="191">
        <v>5137</v>
      </c>
      <c r="B5138" s="191" t="s">
        <v>5717</v>
      </c>
      <c r="C5138" s="191" t="s">
        <v>8133</v>
      </c>
      <c r="D5138" s="191" t="s">
        <v>3160</v>
      </c>
      <c r="E5138" s="191" t="s">
        <v>3186</v>
      </c>
      <c r="F5138" s="191" t="s">
        <v>8135</v>
      </c>
      <c r="G5138" s="191">
        <v>13</v>
      </c>
    </row>
    <row r="5139" spans="1:7" x14ac:dyDescent="0.25">
      <c r="A5139" s="191">
        <v>5138</v>
      </c>
      <c r="B5139" s="191" t="s">
        <v>5717</v>
      </c>
      <c r="C5139" s="191" t="s">
        <v>8133</v>
      </c>
      <c r="D5139" s="191" t="s">
        <v>3160</v>
      </c>
      <c r="E5139" s="191" t="s">
        <v>3186</v>
      </c>
      <c r="F5139" s="191" t="s">
        <v>8135</v>
      </c>
      <c r="G5139" s="191">
        <v>13</v>
      </c>
    </row>
    <row r="5140" spans="1:7" x14ac:dyDescent="0.25">
      <c r="A5140" s="191">
        <v>5139</v>
      </c>
      <c r="B5140" s="191" t="s">
        <v>5717</v>
      </c>
      <c r="C5140" s="191" t="s">
        <v>8133</v>
      </c>
      <c r="D5140" s="191" t="s">
        <v>3160</v>
      </c>
      <c r="E5140" s="191" t="s">
        <v>3186</v>
      </c>
      <c r="F5140" s="191" t="s">
        <v>8135</v>
      </c>
      <c r="G5140" s="191">
        <v>13</v>
      </c>
    </row>
    <row r="5141" spans="1:7" x14ac:dyDescent="0.25">
      <c r="A5141" s="191">
        <v>5140</v>
      </c>
      <c r="B5141" s="191" t="s">
        <v>5717</v>
      </c>
      <c r="C5141" s="191" t="s">
        <v>8133</v>
      </c>
      <c r="D5141" s="191" t="s">
        <v>3160</v>
      </c>
      <c r="E5141" s="191" t="s">
        <v>3186</v>
      </c>
      <c r="F5141" s="191" t="s">
        <v>8135</v>
      </c>
      <c r="G5141" s="191">
        <v>13</v>
      </c>
    </row>
    <row r="5142" spans="1:7" x14ac:dyDescent="0.25">
      <c r="A5142" s="191">
        <v>5141</v>
      </c>
      <c r="B5142" s="191" t="s">
        <v>5717</v>
      </c>
      <c r="C5142" s="191" t="s">
        <v>8133</v>
      </c>
      <c r="D5142" s="191" t="s">
        <v>3160</v>
      </c>
      <c r="E5142" s="191" t="s">
        <v>3186</v>
      </c>
      <c r="F5142" s="191" t="s">
        <v>8135</v>
      </c>
      <c r="G5142" s="191">
        <v>13</v>
      </c>
    </row>
    <row r="5143" spans="1:7" x14ac:dyDescent="0.25">
      <c r="A5143" s="191">
        <v>5142</v>
      </c>
      <c r="B5143" s="191" t="s">
        <v>5717</v>
      </c>
      <c r="C5143" s="191" t="s">
        <v>8133</v>
      </c>
      <c r="D5143" s="191" t="s">
        <v>3160</v>
      </c>
      <c r="E5143" s="191" t="s">
        <v>3186</v>
      </c>
      <c r="F5143" s="191" t="s">
        <v>8135</v>
      </c>
      <c r="G5143" s="191">
        <v>13</v>
      </c>
    </row>
    <row r="5144" spans="1:7" x14ac:dyDescent="0.25">
      <c r="A5144" s="191">
        <v>5143</v>
      </c>
      <c r="B5144" s="191" t="s">
        <v>5717</v>
      </c>
      <c r="C5144" s="191" t="s">
        <v>8133</v>
      </c>
      <c r="D5144" s="191" t="s">
        <v>3160</v>
      </c>
      <c r="E5144" s="191" t="s">
        <v>3186</v>
      </c>
      <c r="F5144" s="191" t="s">
        <v>8135</v>
      </c>
      <c r="G5144" s="191">
        <v>13</v>
      </c>
    </row>
    <row r="5145" spans="1:7" x14ac:dyDescent="0.25">
      <c r="A5145" s="191">
        <v>5144</v>
      </c>
      <c r="B5145" s="191" t="s">
        <v>3173</v>
      </c>
      <c r="C5145" s="191" t="s">
        <v>8133</v>
      </c>
      <c r="D5145" s="191" t="s">
        <v>3160</v>
      </c>
      <c r="E5145" s="191" t="s">
        <v>3185</v>
      </c>
      <c r="F5145" s="191" t="s">
        <v>8134</v>
      </c>
      <c r="G5145" s="191">
        <v>8</v>
      </c>
    </row>
    <row r="5146" spans="1:7" x14ac:dyDescent="0.25">
      <c r="A5146" s="191">
        <v>5145</v>
      </c>
      <c r="B5146" s="191" t="s">
        <v>3173</v>
      </c>
      <c r="C5146" s="191" t="s">
        <v>8133</v>
      </c>
      <c r="D5146" s="191" t="s">
        <v>3160</v>
      </c>
      <c r="E5146" s="191" t="s">
        <v>3185</v>
      </c>
      <c r="F5146" s="191" t="s">
        <v>8134</v>
      </c>
      <c r="G5146" s="191">
        <v>8</v>
      </c>
    </row>
    <row r="5147" spans="1:7" x14ac:dyDescent="0.25">
      <c r="A5147" s="191">
        <v>5146</v>
      </c>
      <c r="B5147" s="191" t="s">
        <v>5717</v>
      </c>
      <c r="C5147" s="191" t="s">
        <v>8133</v>
      </c>
      <c r="D5147" s="191" t="s">
        <v>3160</v>
      </c>
      <c r="E5147" s="191" t="s">
        <v>3186</v>
      </c>
      <c r="F5147" s="191" t="s">
        <v>8135</v>
      </c>
      <c r="G5147" s="191">
        <v>13</v>
      </c>
    </row>
    <row r="5148" spans="1:7" x14ac:dyDescent="0.25">
      <c r="A5148" s="191">
        <v>5147</v>
      </c>
      <c r="B5148" s="191" t="s">
        <v>3173</v>
      </c>
      <c r="C5148" s="191" t="s">
        <v>8133</v>
      </c>
      <c r="D5148" s="191" t="s">
        <v>3160</v>
      </c>
      <c r="E5148" s="191" t="s">
        <v>3185</v>
      </c>
      <c r="F5148" s="191" t="s">
        <v>8134</v>
      </c>
      <c r="G5148" s="191">
        <v>8</v>
      </c>
    </row>
    <row r="5149" spans="1:7" x14ac:dyDescent="0.25">
      <c r="A5149" s="191">
        <v>5148</v>
      </c>
      <c r="B5149" s="191" t="s">
        <v>3173</v>
      </c>
      <c r="C5149" s="191" t="s">
        <v>8133</v>
      </c>
      <c r="D5149" s="191" t="s">
        <v>3160</v>
      </c>
      <c r="E5149" s="191" t="s">
        <v>3185</v>
      </c>
      <c r="F5149" s="191" t="s">
        <v>8134</v>
      </c>
      <c r="G5149" s="191">
        <v>8</v>
      </c>
    </row>
    <row r="5150" spans="1:7" x14ac:dyDescent="0.25">
      <c r="A5150" s="191">
        <v>5149</v>
      </c>
      <c r="B5150" s="191" t="s">
        <v>3173</v>
      </c>
      <c r="C5150" s="191" t="s">
        <v>8133</v>
      </c>
      <c r="D5150" s="191" t="s">
        <v>3160</v>
      </c>
      <c r="E5150" s="191" t="s">
        <v>3185</v>
      </c>
      <c r="F5150" s="191" t="s">
        <v>8134</v>
      </c>
      <c r="G5150" s="191">
        <v>8</v>
      </c>
    </row>
    <row r="5151" spans="1:7" x14ac:dyDescent="0.25">
      <c r="A5151" s="191">
        <v>5150</v>
      </c>
      <c r="B5151" s="191" t="s">
        <v>5717</v>
      </c>
      <c r="C5151" s="191" t="s">
        <v>8133</v>
      </c>
      <c r="D5151" s="191" t="s">
        <v>3160</v>
      </c>
      <c r="E5151" s="191" t="s">
        <v>3186</v>
      </c>
      <c r="F5151" s="191" t="s">
        <v>8135</v>
      </c>
      <c r="G5151" s="191">
        <v>13</v>
      </c>
    </row>
    <row r="5152" spans="1:7" x14ac:dyDescent="0.25">
      <c r="A5152" s="191">
        <v>5151</v>
      </c>
      <c r="B5152" s="191" t="s">
        <v>5717</v>
      </c>
      <c r="C5152" s="191" t="s">
        <v>8133</v>
      </c>
      <c r="D5152" s="191" t="s">
        <v>3160</v>
      </c>
      <c r="E5152" s="191" t="s">
        <v>3186</v>
      </c>
      <c r="F5152" s="191" t="s">
        <v>8135</v>
      </c>
      <c r="G5152" s="191">
        <v>13</v>
      </c>
    </row>
    <row r="5153" spans="1:7" x14ac:dyDescent="0.25">
      <c r="A5153" s="191">
        <v>5152</v>
      </c>
      <c r="B5153" s="191" t="s">
        <v>5717</v>
      </c>
      <c r="C5153" s="191" t="s">
        <v>8133</v>
      </c>
      <c r="D5153" s="191" t="s">
        <v>3160</v>
      </c>
      <c r="E5153" s="191" t="s">
        <v>3186</v>
      </c>
      <c r="F5153" s="191" t="s">
        <v>8135</v>
      </c>
      <c r="G5153" s="191">
        <v>13</v>
      </c>
    </row>
    <row r="5154" spans="1:7" x14ac:dyDescent="0.25">
      <c r="A5154" s="191">
        <v>5153</v>
      </c>
      <c r="B5154" s="191" t="s">
        <v>5717</v>
      </c>
      <c r="C5154" s="191" t="s">
        <v>8133</v>
      </c>
      <c r="D5154" s="191" t="s">
        <v>3160</v>
      </c>
      <c r="E5154" s="191" t="s">
        <v>3186</v>
      </c>
      <c r="F5154" s="191" t="s">
        <v>8135</v>
      </c>
      <c r="G5154" s="191">
        <v>13</v>
      </c>
    </row>
    <row r="5155" spans="1:7" x14ac:dyDescent="0.25">
      <c r="A5155" s="191">
        <v>5154</v>
      </c>
      <c r="B5155" s="191" t="s">
        <v>5717</v>
      </c>
      <c r="C5155" s="191" t="s">
        <v>8133</v>
      </c>
      <c r="D5155" s="191" t="s">
        <v>3160</v>
      </c>
      <c r="E5155" s="191" t="s">
        <v>3186</v>
      </c>
      <c r="F5155" s="191" t="s">
        <v>8135</v>
      </c>
      <c r="G5155" s="191">
        <v>13</v>
      </c>
    </row>
    <row r="5156" spans="1:7" x14ac:dyDescent="0.25">
      <c r="A5156" s="191">
        <v>5155</v>
      </c>
      <c r="B5156" s="191" t="s">
        <v>5717</v>
      </c>
      <c r="C5156" s="191" t="s">
        <v>8133</v>
      </c>
      <c r="D5156" s="191" t="s">
        <v>3160</v>
      </c>
      <c r="E5156" s="191" t="s">
        <v>3186</v>
      </c>
      <c r="F5156" s="191" t="s">
        <v>8135</v>
      </c>
      <c r="G5156" s="191">
        <v>13</v>
      </c>
    </row>
    <row r="5157" spans="1:7" x14ac:dyDescent="0.25">
      <c r="A5157" s="191">
        <v>5156</v>
      </c>
      <c r="B5157" s="191" t="s">
        <v>5717</v>
      </c>
      <c r="C5157" s="191" t="s">
        <v>8133</v>
      </c>
      <c r="D5157" s="191" t="s">
        <v>3160</v>
      </c>
      <c r="E5157" s="191" t="s">
        <v>3186</v>
      </c>
      <c r="F5157" s="191" t="s">
        <v>8135</v>
      </c>
      <c r="G5157" s="191">
        <v>13</v>
      </c>
    </row>
    <row r="5158" spans="1:7" x14ac:dyDescent="0.25">
      <c r="A5158" s="191">
        <v>5157</v>
      </c>
      <c r="B5158" s="191" t="s">
        <v>5717</v>
      </c>
      <c r="C5158" s="191" t="s">
        <v>8133</v>
      </c>
      <c r="D5158" s="191" t="s">
        <v>3160</v>
      </c>
      <c r="E5158" s="191" t="s">
        <v>3186</v>
      </c>
      <c r="F5158" s="191" t="s">
        <v>8135</v>
      </c>
      <c r="G5158" s="191">
        <v>13</v>
      </c>
    </row>
    <row r="5159" spans="1:7" x14ac:dyDescent="0.25">
      <c r="A5159" s="191">
        <v>5158</v>
      </c>
      <c r="B5159" s="191" t="s">
        <v>5717</v>
      </c>
      <c r="C5159" s="191" t="s">
        <v>8133</v>
      </c>
      <c r="D5159" s="191" t="s">
        <v>3160</v>
      </c>
      <c r="E5159" s="191" t="s">
        <v>3186</v>
      </c>
      <c r="F5159" s="191" t="s">
        <v>8135</v>
      </c>
      <c r="G5159" s="191">
        <v>13</v>
      </c>
    </row>
    <row r="5160" spans="1:7" x14ac:dyDescent="0.25">
      <c r="A5160" s="191">
        <v>5159</v>
      </c>
      <c r="B5160" s="191" t="s">
        <v>5717</v>
      </c>
      <c r="C5160" s="191" t="s">
        <v>8133</v>
      </c>
      <c r="D5160" s="191" t="s">
        <v>3160</v>
      </c>
      <c r="E5160" s="191" t="s">
        <v>3186</v>
      </c>
      <c r="F5160" s="191" t="s">
        <v>8135</v>
      </c>
      <c r="G5160" s="191">
        <v>13</v>
      </c>
    </row>
    <row r="5161" spans="1:7" x14ac:dyDescent="0.25">
      <c r="A5161" s="191">
        <v>5160</v>
      </c>
      <c r="B5161" s="191" t="s">
        <v>5717</v>
      </c>
      <c r="C5161" s="191" t="s">
        <v>8133</v>
      </c>
      <c r="D5161" s="191" t="s">
        <v>3160</v>
      </c>
      <c r="E5161" s="191" t="s">
        <v>3186</v>
      </c>
      <c r="F5161" s="191" t="s">
        <v>8135</v>
      </c>
      <c r="G5161" s="191">
        <v>13</v>
      </c>
    </row>
    <row r="5162" spans="1:7" x14ac:dyDescent="0.25">
      <c r="A5162" s="191">
        <v>5161</v>
      </c>
      <c r="B5162" s="191" t="s">
        <v>5717</v>
      </c>
      <c r="C5162" s="191" t="s">
        <v>8133</v>
      </c>
      <c r="D5162" s="191" t="s">
        <v>3160</v>
      </c>
      <c r="E5162" s="191" t="s">
        <v>3186</v>
      </c>
      <c r="F5162" s="191" t="s">
        <v>8135</v>
      </c>
      <c r="G5162" s="191">
        <v>13</v>
      </c>
    </row>
    <row r="5163" spans="1:7" x14ac:dyDescent="0.25">
      <c r="A5163" s="191">
        <v>5162</v>
      </c>
      <c r="B5163" s="191" t="s">
        <v>5717</v>
      </c>
      <c r="C5163" s="191" t="s">
        <v>8133</v>
      </c>
      <c r="D5163" s="191" t="s">
        <v>3160</v>
      </c>
      <c r="E5163" s="191" t="s">
        <v>3186</v>
      </c>
      <c r="F5163" s="191" t="s">
        <v>8135</v>
      </c>
      <c r="G5163" s="191">
        <v>13</v>
      </c>
    </row>
    <row r="5164" spans="1:7" x14ac:dyDescent="0.25">
      <c r="A5164" s="191">
        <v>5163</v>
      </c>
      <c r="B5164" s="191" t="s">
        <v>5717</v>
      </c>
      <c r="C5164" s="191" t="s">
        <v>8133</v>
      </c>
      <c r="D5164" s="191" t="s">
        <v>3160</v>
      </c>
      <c r="E5164" s="191" t="s">
        <v>3186</v>
      </c>
      <c r="F5164" s="191" t="s">
        <v>8135</v>
      </c>
      <c r="G5164" s="191">
        <v>13</v>
      </c>
    </row>
    <row r="5165" spans="1:7" x14ac:dyDescent="0.25">
      <c r="A5165" s="191">
        <v>5164</v>
      </c>
      <c r="B5165" s="191" t="s">
        <v>5717</v>
      </c>
      <c r="C5165" s="191" t="s">
        <v>8133</v>
      </c>
      <c r="D5165" s="191" t="s">
        <v>3160</v>
      </c>
      <c r="E5165" s="191" t="s">
        <v>3186</v>
      </c>
      <c r="F5165" s="191" t="s">
        <v>8135</v>
      </c>
      <c r="G5165" s="191">
        <v>13</v>
      </c>
    </row>
    <row r="5166" spans="1:7" x14ac:dyDescent="0.25">
      <c r="A5166" s="191">
        <v>5165</v>
      </c>
      <c r="B5166" s="191" t="s">
        <v>5717</v>
      </c>
      <c r="C5166" s="191" t="s">
        <v>8133</v>
      </c>
      <c r="D5166" s="191" t="s">
        <v>3160</v>
      </c>
      <c r="E5166" s="191" t="s">
        <v>3186</v>
      </c>
      <c r="F5166" s="191" t="s">
        <v>8135</v>
      </c>
      <c r="G5166" s="191">
        <v>13</v>
      </c>
    </row>
    <row r="5167" spans="1:7" x14ac:dyDescent="0.25">
      <c r="A5167" s="191">
        <v>5166</v>
      </c>
      <c r="B5167" s="191" t="s">
        <v>5717</v>
      </c>
      <c r="C5167" s="191" t="s">
        <v>8133</v>
      </c>
      <c r="D5167" s="191" t="s">
        <v>3160</v>
      </c>
      <c r="E5167" s="191" t="s">
        <v>3186</v>
      </c>
      <c r="F5167" s="191" t="s">
        <v>8135</v>
      </c>
      <c r="G5167" s="191">
        <v>13</v>
      </c>
    </row>
    <row r="5168" spans="1:7" x14ac:dyDescent="0.25">
      <c r="A5168" s="191">
        <v>5167</v>
      </c>
      <c r="B5168" s="191" t="s">
        <v>5717</v>
      </c>
      <c r="C5168" s="191" t="s">
        <v>8133</v>
      </c>
      <c r="D5168" s="191" t="s">
        <v>3160</v>
      </c>
      <c r="E5168" s="191" t="s">
        <v>3186</v>
      </c>
      <c r="F5168" s="191" t="s">
        <v>8135</v>
      </c>
      <c r="G5168" s="191">
        <v>13</v>
      </c>
    </row>
    <row r="5169" spans="1:7" x14ac:dyDescent="0.25">
      <c r="A5169" s="191">
        <v>5168</v>
      </c>
      <c r="B5169" s="191" t="s">
        <v>5717</v>
      </c>
      <c r="C5169" s="191" t="s">
        <v>8133</v>
      </c>
      <c r="D5169" s="191" t="s">
        <v>3160</v>
      </c>
      <c r="E5169" s="191" t="s">
        <v>3186</v>
      </c>
      <c r="F5169" s="191" t="s">
        <v>8135</v>
      </c>
      <c r="G5169" s="191">
        <v>13</v>
      </c>
    </row>
    <row r="5170" spans="1:7" x14ac:dyDescent="0.25">
      <c r="A5170" s="191">
        <v>5169</v>
      </c>
      <c r="B5170" s="191" t="s">
        <v>5717</v>
      </c>
      <c r="C5170" s="191" t="s">
        <v>8133</v>
      </c>
      <c r="D5170" s="191" t="s">
        <v>3160</v>
      </c>
      <c r="E5170" s="191" t="s">
        <v>3186</v>
      </c>
      <c r="F5170" s="191" t="s">
        <v>8135</v>
      </c>
      <c r="G5170" s="191">
        <v>13</v>
      </c>
    </row>
    <row r="5171" spans="1:7" x14ac:dyDescent="0.25">
      <c r="A5171" s="191">
        <v>5170</v>
      </c>
      <c r="B5171" s="191" t="s">
        <v>3173</v>
      </c>
      <c r="C5171" s="191" t="s">
        <v>8133</v>
      </c>
      <c r="D5171" s="191" t="s">
        <v>3160</v>
      </c>
      <c r="E5171" s="191" t="s">
        <v>3185</v>
      </c>
      <c r="F5171" s="191" t="s">
        <v>8134</v>
      </c>
      <c r="G5171" s="191">
        <v>8</v>
      </c>
    </row>
    <row r="5172" spans="1:7" x14ac:dyDescent="0.25">
      <c r="A5172" s="191">
        <v>5171</v>
      </c>
      <c r="B5172" s="191" t="s">
        <v>5717</v>
      </c>
      <c r="C5172" s="191" t="s">
        <v>8133</v>
      </c>
      <c r="D5172" s="191" t="s">
        <v>3160</v>
      </c>
      <c r="E5172" s="191" t="s">
        <v>3186</v>
      </c>
      <c r="F5172" s="191" t="s">
        <v>8135</v>
      </c>
      <c r="G5172" s="191">
        <v>13</v>
      </c>
    </row>
    <row r="5173" spans="1:7" x14ac:dyDescent="0.25">
      <c r="A5173" s="191">
        <v>5172</v>
      </c>
      <c r="B5173" s="191" t="s">
        <v>5717</v>
      </c>
      <c r="C5173" s="191" t="s">
        <v>8133</v>
      </c>
      <c r="D5173" s="191" t="s">
        <v>3160</v>
      </c>
      <c r="E5173" s="191" t="s">
        <v>3186</v>
      </c>
      <c r="F5173" s="191" t="s">
        <v>8135</v>
      </c>
      <c r="G5173" s="191">
        <v>13</v>
      </c>
    </row>
    <row r="5174" spans="1:7" x14ac:dyDescent="0.25">
      <c r="A5174" s="191">
        <v>5173</v>
      </c>
      <c r="B5174" s="191" t="s">
        <v>3173</v>
      </c>
      <c r="C5174" s="191" t="s">
        <v>8133</v>
      </c>
      <c r="D5174" s="191" t="s">
        <v>3160</v>
      </c>
      <c r="E5174" s="191" t="s">
        <v>3185</v>
      </c>
      <c r="F5174" s="191" t="s">
        <v>8134</v>
      </c>
      <c r="G5174" s="191">
        <v>8</v>
      </c>
    </row>
    <row r="5175" spans="1:7" x14ac:dyDescent="0.25">
      <c r="A5175" s="191">
        <v>5174</v>
      </c>
      <c r="B5175" s="191" t="s">
        <v>5717</v>
      </c>
      <c r="C5175" s="191" t="s">
        <v>8133</v>
      </c>
      <c r="D5175" s="191" t="s">
        <v>3160</v>
      </c>
      <c r="E5175" s="191" t="s">
        <v>3186</v>
      </c>
      <c r="F5175" s="191" t="s">
        <v>8135</v>
      </c>
      <c r="G5175" s="191">
        <v>13</v>
      </c>
    </row>
    <row r="5176" spans="1:7" x14ac:dyDescent="0.25">
      <c r="A5176" s="191">
        <v>5175</v>
      </c>
      <c r="B5176" s="191" t="s">
        <v>3173</v>
      </c>
      <c r="C5176" s="191" t="s">
        <v>8133</v>
      </c>
      <c r="D5176" s="191" t="s">
        <v>3160</v>
      </c>
      <c r="E5176" s="191" t="s">
        <v>3185</v>
      </c>
      <c r="F5176" s="191" t="s">
        <v>8134</v>
      </c>
      <c r="G5176" s="191">
        <v>8</v>
      </c>
    </row>
    <row r="5177" spans="1:7" x14ac:dyDescent="0.25">
      <c r="A5177" s="191">
        <v>5176</v>
      </c>
      <c r="B5177" s="191" t="s">
        <v>5717</v>
      </c>
      <c r="C5177" s="191" t="s">
        <v>8133</v>
      </c>
      <c r="D5177" s="191" t="s">
        <v>3160</v>
      </c>
      <c r="E5177" s="191" t="s">
        <v>3186</v>
      </c>
      <c r="F5177" s="191" t="s">
        <v>8135</v>
      </c>
      <c r="G5177" s="191">
        <v>13</v>
      </c>
    </row>
    <row r="5178" spans="1:7" x14ac:dyDescent="0.25">
      <c r="A5178" s="191">
        <v>5177</v>
      </c>
      <c r="B5178" s="191" t="s">
        <v>3173</v>
      </c>
      <c r="C5178" s="191" t="s">
        <v>8133</v>
      </c>
      <c r="D5178" s="191" t="s">
        <v>3160</v>
      </c>
      <c r="E5178" s="191" t="s">
        <v>3185</v>
      </c>
      <c r="F5178" s="191" t="s">
        <v>8134</v>
      </c>
      <c r="G5178" s="191">
        <v>8</v>
      </c>
    </row>
    <row r="5179" spans="1:7" x14ac:dyDescent="0.25">
      <c r="A5179" s="191">
        <v>5178</v>
      </c>
      <c r="B5179" s="191" t="s">
        <v>5717</v>
      </c>
      <c r="C5179" s="191" t="s">
        <v>8133</v>
      </c>
      <c r="D5179" s="191" t="s">
        <v>3160</v>
      </c>
      <c r="E5179" s="191" t="s">
        <v>3186</v>
      </c>
      <c r="F5179" s="191" t="s">
        <v>8135</v>
      </c>
      <c r="G5179" s="191">
        <v>13</v>
      </c>
    </row>
    <row r="5180" spans="1:7" x14ac:dyDescent="0.25">
      <c r="A5180" s="191">
        <v>5179</v>
      </c>
      <c r="B5180" s="191" t="s">
        <v>3173</v>
      </c>
      <c r="C5180" s="191" t="s">
        <v>8133</v>
      </c>
      <c r="D5180" s="191" t="s">
        <v>3160</v>
      </c>
      <c r="E5180" s="191" t="s">
        <v>3185</v>
      </c>
      <c r="F5180" s="191" t="s">
        <v>8134</v>
      </c>
      <c r="G5180" s="191">
        <v>8</v>
      </c>
    </row>
    <row r="5181" spans="1:7" x14ac:dyDescent="0.25">
      <c r="A5181" s="191">
        <v>5180</v>
      </c>
      <c r="B5181" s="191" t="s">
        <v>5717</v>
      </c>
      <c r="C5181" s="191" t="s">
        <v>8133</v>
      </c>
      <c r="D5181" s="191" t="s">
        <v>3160</v>
      </c>
      <c r="E5181" s="191" t="s">
        <v>3186</v>
      </c>
      <c r="F5181" s="191" t="s">
        <v>8135</v>
      </c>
      <c r="G5181" s="191">
        <v>13</v>
      </c>
    </row>
    <row r="5182" spans="1:7" x14ac:dyDescent="0.25">
      <c r="A5182" s="191">
        <v>5181</v>
      </c>
      <c r="B5182" s="191" t="s">
        <v>5717</v>
      </c>
      <c r="C5182" s="191" t="s">
        <v>8133</v>
      </c>
      <c r="D5182" s="191" t="s">
        <v>3160</v>
      </c>
      <c r="E5182" s="191" t="s">
        <v>3186</v>
      </c>
      <c r="F5182" s="191" t="s">
        <v>8135</v>
      </c>
      <c r="G5182" s="191">
        <v>13</v>
      </c>
    </row>
    <row r="5183" spans="1:7" x14ac:dyDescent="0.25">
      <c r="A5183" s="191">
        <v>5182</v>
      </c>
      <c r="B5183" s="191" t="s">
        <v>5717</v>
      </c>
      <c r="C5183" s="191" t="s">
        <v>8133</v>
      </c>
      <c r="D5183" s="191" t="s">
        <v>3160</v>
      </c>
      <c r="E5183" s="191" t="s">
        <v>3186</v>
      </c>
      <c r="F5183" s="191" t="s">
        <v>8135</v>
      </c>
      <c r="G5183" s="191">
        <v>13</v>
      </c>
    </row>
    <row r="5184" spans="1:7" x14ac:dyDescent="0.25">
      <c r="A5184" s="191">
        <v>5183</v>
      </c>
      <c r="B5184" s="191" t="s">
        <v>5717</v>
      </c>
      <c r="C5184" s="191" t="s">
        <v>8133</v>
      </c>
      <c r="D5184" s="191" t="s">
        <v>3160</v>
      </c>
      <c r="E5184" s="191" t="s">
        <v>3186</v>
      </c>
      <c r="F5184" s="191" t="s">
        <v>8135</v>
      </c>
      <c r="G5184" s="191">
        <v>13</v>
      </c>
    </row>
    <row r="5185" spans="1:7" x14ac:dyDescent="0.25">
      <c r="A5185" s="191">
        <v>5184</v>
      </c>
      <c r="B5185" s="191" t="s">
        <v>5717</v>
      </c>
      <c r="C5185" s="191" t="s">
        <v>8133</v>
      </c>
      <c r="D5185" s="191" t="s">
        <v>3160</v>
      </c>
      <c r="E5185" s="191" t="s">
        <v>3186</v>
      </c>
      <c r="F5185" s="191" t="s">
        <v>8135</v>
      </c>
      <c r="G5185" s="191">
        <v>13</v>
      </c>
    </row>
    <row r="5186" spans="1:7" x14ac:dyDescent="0.25">
      <c r="A5186" s="191">
        <v>5185</v>
      </c>
      <c r="B5186" s="191" t="s">
        <v>5717</v>
      </c>
      <c r="C5186" s="191" t="s">
        <v>8133</v>
      </c>
      <c r="D5186" s="191" t="s">
        <v>3160</v>
      </c>
      <c r="E5186" s="191" t="s">
        <v>3186</v>
      </c>
      <c r="F5186" s="191" t="s">
        <v>8135</v>
      </c>
      <c r="G5186" s="191">
        <v>13</v>
      </c>
    </row>
    <row r="5187" spans="1:7" x14ac:dyDescent="0.25">
      <c r="A5187" s="191">
        <v>5186</v>
      </c>
      <c r="B5187" s="191" t="s">
        <v>5717</v>
      </c>
      <c r="C5187" s="191" t="s">
        <v>8133</v>
      </c>
      <c r="D5187" s="191" t="s">
        <v>3160</v>
      </c>
      <c r="E5187" s="191" t="s">
        <v>3186</v>
      </c>
      <c r="F5187" s="191" t="s">
        <v>8135</v>
      </c>
      <c r="G5187" s="191">
        <v>13</v>
      </c>
    </row>
    <row r="5188" spans="1:7" x14ac:dyDescent="0.25">
      <c r="A5188" s="191">
        <v>5187</v>
      </c>
      <c r="B5188" s="191" t="s">
        <v>5717</v>
      </c>
      <c r="C5188" s="191" t="s">
        <v>8133</v>
      </c>
      <c r="D5188" s="191" t="s">
        <v>3160</v>
      </c>
      <c r="E5188" s="191" t="s">
        <v>3186</v>
      </c>
      <c r="F5188" s="191" t="s">
        <v>8135</v>
      </c>
      <c r="G5188" s="191">
        <v>13</v>
      </c>
    </row>
    <row r="5189" spans="1:7" x14ac:dyDescent="0.25">
      <c r="A5189" s="191">
        <v>5188</v>
      </c>
      <c r="B5189" s="191" t="s">
        <v>5717</v>
      </c>
      <c r="C5189" s="191" t="s">
        <v>8133</v>
      </c>
      <c r="D5189" s="191" t="s">
        <v>3160</v>
      </c>
      <c r="E5189" s="191" t="s">
        <v>3186</v>
      </c>
      <c r="F5189" s="191" t="s">
        <v>8135</v>
      </c>
      <c r="G5189" s="191">
        <v>13</v>
      </c>
    </row>
    <row r="5190" spans="1:7" x14ac:dyDescent="0.25">
      <c r="A5190" s="191">
        <v>5189</v>
      </c>
      <c r="B5190" s="191" t="s">
        <v>5717</v>
      </c>
      <c r="C5190" s="191" t="s">
        <v>8133</v>
      </c>
      <c r="D5190" s="191" t="s">
        <v>3160</v>
      </c>
      <c r="E5190" s="191" t="s">
        <v>3186</v>
      </c>
      <c r="F5190" s="191" t="s">
        <v>8135</v>
      </c>
      <c r="G5190" s="191">
        <v>13</v>
      </c>
    </row>
    <row r="5191" spans="1:7" x14ac:dyDescent="0.25">
      <c r="A5191" s="191">
        <v>5190</v>
      </c>
      <c r="B5191" s="191" t="s">
        <v>5717</v>
      </c>
      <c r="C5191" s="191" t="s">
        <v>8133</v>
      </c>
      <c r="D5191" s="191" t="s">
        <v>3160</v>
      </c>
      <c r="E5191" s="191" t="s">
        <v>3186</v>
      </c>
      <c r="F5191" s="191" t="s">
        <v>8135</v>
      </c>
      <c r="G5191" s="191">
        <v>13</v>
      </c>
    </row>
    <row r="5192" spans="1:7" x14ac:dyDescent="0.25">
      <c r="A5192" s="191">
        <v>5191</v>
      </c>
      <c r="B5192" s="191" t="s">
        <v>5717</v>
      </c>
      <c r="C5192" s="191" t="s">
        <v>8133</v>
      </c>
      <c r="D5192" s="191" t="s">
        <v>3160</v>
      </c>
      <c r="E5192" s="191" t="s">
        <v>3186</v>
      </c>
      <c r="F5192" s="191" t="s">
        <v>8135</v>
      </c>
      <c r="G5192" s="191">
        <v>13</v>
      </c>
    </row>
    <row r="5193" spans="1:7" x14ac:dyDescent="0.25">
      <c r="A5193" s="191">
        <v>5192</v>
      </c>
      <c r="B5193" s="191" t="s">
        <v>5717</v>
      </c>
      <c r="C5193" s="191" t="s">
        <v>8133</v>
      </c>
      <c r="D5193" s="191" t="s">
        <v>3160</v>
      </c>
      <c r="E5193" s="191" t="s">
        <v>3186</v>
      </c>
      <c r="F5193" s="191" t="s">
        <v>8135</v>
      </c>
      <c r="G5193" s="191">
        <v>13</v>
      </c>
    </row>
    <row r="5194" spans="1:7" x14ac:dyDescent="0.25">
      <c r="A5194" s="191">
        <v>5193</v>
      </c>
      <c r="B5194" s="191" t="s">
        <v>3173</v>
      </c>
      <c r="C5194" s="191" t="s">
        <v>8133</v>
      </c>
      <c r="D5194" s="191" t="s">
        <v>3160</v>
      </c>
      <c r="E5194" s="191" t="s">
        <v>3185</v>
      </c>
      <c r="F5194" s="191" t="s">
        <v>8134</v>
      </c>
      <c r="G5194" s="191">
        <v>8</v>
      </c>
    </row>
    <row r="5195" spans="1:7" x14ac:dyDescent="0.25">
      <c r="A5195" s="191">
        <v>5194</v>
      </c>
      <c r="B5195" s="191" t="s">
        <v>5717</v>
      </c>
      <c r="C5195" s="191" t="s">
        <v>8133</v>
      </c>
      <c r="D5195" s="191" t="s">
        <v>3160</v>
      </c>
      <c r="E5195" s="191" t="s">
        <v>3186</v>
      </c>
      <c r="F5195" s="191" t="s">
        <v>8135</v>
      </c>
      <c r="G5195" s="191">
        <v>13</v>
      </c>
    </row>
    <row r="5196" spans="1:7" x14ac:dyDescent="0.25">
      <c r="A5196" s="191">
        <v>5195</v>
      </c>
      <c r="B5196" s="191" t="s">
        <v>5717</v>
      </c>
      <c r="C5196" s="191" t="s">
        <v>8133</v>
      </c>
      <c r="D5196" s="191" t="s">
        <v>3160</v>
      </c>
      <c r="E5196" s="191" t="s">
        <v>3186</v>
      </c>
      <c r="F5196" s="191" t="s">
        <v>8135</v>
      </c>
      <c r="G5196" s="191">
        <v>13</v>
      </c>
    </row>
    <row r="5197" spans="1:7" x14ac:dyDescent="0.25">
      <c r="A5197" s="191">
        <v>5196</v>
      </c>
      <c r="B5197" s="191" t="s">
        <v>5717</v>
      </c>
      <c r="C5197" s="191" t="s">
        <v>8133</v>
      </c>
      <c r="D5197" s="191" t="s">
        <v>3160</v>
      </c>
      <c r="E5197" s="191" t="s">
        <v>3186</v>
      </c>
      <c r="F5197" s="191" t="s">
        <v>8135</v>
      </c>
      <c r="G5197" s="191">
        <v>13</v>
      </c>
    </row>
    <row r="5198" spans="1:7" x14ac:dyDescent="0.25">
      <c r="A5198" s="191">
        <v>5197</v>
      </c>
      <c r="B5198" s="191" t="s">
        <v>5717</v>
      </c>
      <c r="C5198" s="191" t="s">
        <v>8133</v>
      </c>
      <c r="D5198" s="191" t="s">
        <v>3160</v>
      </c>
      <c r="E5198" s="191" t="s">
        <v>3186</v>
      </c>
      <c r="F5198" s="191" t="s">
        <v>8135</v>
      </c>
      <c r="G5198" s="191">
        <v>13</v>
      </c>
    </row>
    <row r="5199" spans="1:7" x14ac:dyDescent="0.25">
      <c r="A5199" s="191">
        <v>5198</v>
      </c>
      <c r="B5199" s="191" t="s">
        <v>5717</v>
      </c>
      <c r="C5199" s="191" t="s">
        <v>8133</v>
      </c>
      <c r="D5199" s="191" t="s">
        <v>3160</v>
      </c>
      <c r="E5199" s="191" t="s">
        <v>3186</v>
      </c>
      <c r="F5199" s="191" t="s">
        <v>8135</v>
      </c>
      <c r="G5199" s="191">
        <v>13</v>
      </c>
    </row>
    <row r="5200" spans="1:7" x14ac:dyDescent="0.25">
      <c r="A5200" s="191">
        <v>5199</v>
      </c>
      <c r="B5200" s="191" t="s">
        <v>5717</v>
      </c>
      <c r="C5200" s="191" t="s">
        <v>8133</v>
      </c>
      <c r="D5200" s="191" t="s">
        <v>3160</v>
      </c>
      <c r="E5200" s="191" t="s">
        <v>3186</v>
      </c>
      <c r="F5200" s="191" t="s">
        <v>8135</v>
      </c>
      <c r="G5200" s="191">
        <v>13</v>
      </c>
    </row>
    <row r="5201" spans="1:7" x14ac:dyDescent="0.25">
      <c r="A5201" s="191">
        <v>5200</v>
      </c>
      <c r="B5201" s="191" t="s">
        <v>5717</v>
      </c>
      <c r="C5201" s="191" t="s">
        <v>8133</v>
      </c>
      <c r="D5201" s="191" t="s">
        <v>3160</v>
      </c>
      <c r="E5201" s="191" t="s">
        <v>3186</v>
      </c>
      <c r="F5201" s="191" t="s">
        <v>8135</v>
      </c>
      <c r="G5201" s="191">
        <v>13</v>
      </c>
    </row>
    <row r="5202" spans="1:7" x14ac:dyDescent="0.25">
      <c r="A5202" s="191">
        <v>5201</v>
      </c>
      <c r="B5202" s="191" t="s">
        <v>5717</v>
      </c>
      <c r="C5202" s="191" t="s">
        <v>8133</v>
      </c>
      <c r="D5202" s="191" t="s">
        <v>3160</v>
      </c>
      <c r="E5202" s="191" t="s">
        <v>3186</v>
      </c>
      <c r="F5202" s="191" t="s">
        <v>8135</v>
      </c>
      <c r="G5202" s="191">
        <v>13</v>
      </c>
    </row>
    <row r="5203" spans="1:7" x14ac:dyDescent="0.25">
      <c r="A5203" s="191">
        <v>5202</v>
      </c>
      <c r="B5203" s="191" t="s">
        <v>5717</v>
      </c>
      <c r="C5203" s="191" t="s">
        <v>8133</v>
      </c>
      <c r="D5203" s="191" t="s">
        <v>3160</v>
      </c>
      <c r="E5203" s="191" t="s">
        <v>3186</v>
      </c>
      <c r="F5203" s="191" t="s">
        <v>8135</v>
      </c>
      <c r="G5203" s="191">
        <v>13</v>
      </c>
    </row>
    <row r="5204" spans="1:7" x14ac:dyDescent="0.25">
      <c r="A5204" s="191">
        <v>5203</v>
      </c>
      <c r="B5204" s="191" t="s">
        <v>5717</v>
      </c>
      <c r="C5204" s="191" t="s">
        <v>8133</v>
      </c>
      <c r="D5204" s="191" t="s">
        <v>3160</v>
      </c>
      <c r="E5204" s="191" t="s">
        <v>3186</v>
      </c>
      <c r="F5204" s="191" t="s">
        <v>8135</v>
      </c>
      <c r="G5204" s="191">
        <v>13</v>
      </c>
    </row>
    <row r="5205" spans="1:7" x14ac:dyDescent="0.25">
      <c r="A5205" s="191">
        <v>5204</v>
      </c>
      <c r="B5205" s="191" t="s">
        <v>5717</v>
      </c>
      <c r="C5205" s="191" t="s">
        <v>8133</v>
      </c>
      <c r="D5205" s="191" t="s">
        <v>3160</v>
      </c>
      <c r="E5205" s="191" t="s">
        <v>3186</v>
      </c>
      <c r="F5205" s="191" t="s">
        <v>8135</v>
      </c>
      <c r="G5205" s="191">
        <v>13</v>
      </c>
    </row>
    <row r="5206" spans="1:7" x14ac:dyDescent="0.25">
      <c r="A5206" s="191">
        <v>5205</v>
      </c>
      <c r="B5206" s="191" t="s">
        <v>5717</v>
      </c>
      <c r="C5206" s="191" t="s">
        <v>8133</v>
      </c>
      <c r="D5206" s="191" t="s">
        <v>3160</v>
      </c>
      <c r="E5206" s="191" t="s">
        <v>3186</v>
      </c>
      <c r="F5206" s="191" t="s">
        <v>8135</v>
      </c>
      <c r="G5206" s="191">
        <v>13</v>
      </c>
    </row>
    <row r="5207" spans="1:7" x14ac:dyDescent="0.25">
      <c r="A5207" s="191">
        <v>5206</v>
      </c>
      <c r="B5207" s="191" t="s">
        <v>5717</v>
      </c>
      <c r="C5207" s="191" t="s">
        <v>8133</v>
      </c>
      <c r="D5207" s="191" t="s">
        <v>3160</v>
      </c>
      <c r="E5207" s="191" t="s">
        <v>3186</v>
      </c>
      <c r="F5207" s="191" t="s">
        <v>8135</v>
      </c>
      <c r="G5207" s="191">
        <v>13</v>
      </c>
    </row>
    <row r="5208" spans="1:7" x14ac:dyDescent="0.25">
      <c r="A5208" s="191">
        <v>5207</v>
      </c>
      <c r="B5208" s="191" t="s">
        <v>5717</v>
      </c>
      <c r="C5208" s="191" t="s">
        <v>8133</v>
      </c>
      <c r="D5208" s="191" t="s">
        <v>3160</v>
      </c>
      <c r="E5208" s="191" t="s">
        <v>3186</v>
      </c>
      <c r="F5208" s="191" t="s">
        <v>8135</v>
      </c>
      <c r="G5208" s="191">
        <v>13</v>
      </c>
    </row>
    <row r="5209" spans="1:7" x14ac:dyDescent="0.25">
      <c r="A5209" s="191">
        <v>5208</v>
      </c>
      <c r="B5209" s="191" t="s">
        <v>5717</v>
      </c>
      <c r="C5209" s="191" t="s">
        <v>8133</v>
      </c>
      <c r="D5209" s="191" t="s">
        <v>3160</v>
      </c>
      <c r="E5209" s="191" t="s">
        <v>3186</v>
      </c>
      <c r="F5209" s="191" t="s">
        <v>8135</v>
      </c>
      <c r="G5209" s="191">
        <v>13</v>
      </c>
    </row>
    <row r="5210" spans="1:7" x14ac:dyDescent="0.25">
      <c r="A5210" s="191">
        <v>5209</v>
      </c>
      <c r="B5210" s="191" t="s">
        <v>5717</v>
      </c>
      <c r="C5210" s="191" t="s">
        <v>8133</v>
      </c>
      <c r="D5210" s="191" t="s">
        <v>3160</v>
      </c>
      <c r="E5210" s="191" t="s">
        <v>3186</v>
      </c>
      <c r="F5210" s="191" t="s">
        <v>8135</v>
      </c>
      <c r="G5210" s="191">
        <v>13</v>
      </c>
    </row>
    <row r="5211" spans="1:7" x14ac:dyDescent="0.25">
      <c r="A5211" s="191">
        <v>5210</v>
      </c>
      <c r="B5211" s="191" t="s">
        <v>5717</v>
      </c>
      <c r="C5211" s="191" t="s">
        <v>8133</v>
      </c>
      <c r="D5211" s="191" t="s">
        <v>3160</v>
      </c>
      <c r="E5211" s="191" t="s">
        <v>3186</v>
      </c>
      <c r="F5211" s="191" t="s">
        <v>8135</v>
      </c>
      <c r="G5211" s="191">
        <v>13</v>
      </c>
    </row>
    <row r="5212" spans="1:7" x14ac:dyDescent="0.25">
      <c r="A5212" s="191">
        <v>5211</v>
      </c>
      <c r="B5212" s="191" t="s">
        <v>5717</v>
      </c>
      <c r="C5212" s="191" t="s">
        <v>8133</v>
      </c>
      <c r="D5212" s="191" t="s">
        <v>3160</v>
      </c>
      <c r="E5212" s="191" t="s">
        <v>3186</v>
      </c>
      <c r="F5212" s="191" t="s">
        <v>8135</v>
      </c>
      <c r="G5212" s="191">
        <v>13</v>
      </c>
    </row>
    <row r="5213" spans="1:7" x14ac:dyDescent="0.25">
      <c r="A5213" s="191">
        <v>5212</v>
      </c>
      <c r="B5213" s="191" t="s">
        <v>5717</v>
      </c>
      <c r="C5213" s="191" t="s">
        <v>8133</v>
      </c>
      <c r="D5213" s="191" t="s">
        <v>3160</v>
      </c>
      <c r="E5213" s="191" t="s">
        <v>3186</v>
      </c>
      <c r="F5213" s="191" t="s">
        <v>8135</v>
      </c>
      <c r="G5213" s="191">
        <v>13</v>
      </c>
    </row>
    <row r="5214" spans="1:7" x14ac:dyDescent="0.25">
      <c r="A5214" s="191">
        <v>5213</v>
      </c>
      <c r="B5214" s="191" t="s">
        <v>5717</v>
      </c>
      <c r="C5214" s="191" t="s">
        <v>8133</v>
      </c>
      <c r="D5214" s="191" t="s">
        <v>3160</v>
      </c>
      <c r="E5214" s="191" t="s">
        <v>3186</v>
      </c>
      <c r="F5214" s="191" t="s">
        <v>8135</v>
      </c>
      <c r="G5214" s="191">
        <v>13</v>
      </c>
    </row>
    <row r="5215" spans="1:7" x14ac:dyDescent="0.25">
      <c r="A5215" s="191">
        <v>5214</v>
      </c>
      <c r="B5215" s="191" t="s">
        <v>5717</v>
      </c>
      <c r="C5215" s="191" t="s">
        <v>8133</v>
      </c>
      <c r="D5215" s="191" t="s">
        <v>3160</v>
      </c>
      <c r="E5215" s="191" t="s">
        <v>3186</v>
      </c>
      <c r="F5215" s="191" t="s">
        <v>8135</v>
      </c>
      <c r="G5215" s="191">
        <v>13</v>
      </c>
    </row>
    <row r="5216" spans="1:7" x14ac:dyDescent="0.25">
      <c r="A5216" s="191">
        <v>5215</v>
      </c>
      <c r="B5216" s="191" t="s">
        <v>5717</v>
      </c>
      <c r="C5216" s="191" t="s">
        <v>8133</v>
      </c>
      <c r="D5216" s="191" t="s">
        <v>3160</v>
      </c>
      <c r="E5216" s="191" t="s">
        <v>3186</v>
      </c>
      <c r="F5216" s="191" t="s">
        <v>8135</v>
      </c>
      <c r="G5216" s="191">
        <v>13</v>
      </c>
    </row>
    <row r="5217" spans="1:7" x14ac:dyDescent="0.25">
      <c r="A5217" s="191">
        <v>5216</v>
      </c>
      <c r="B5217" s="191" t="s">
        <v>5717</v>
      </c>
      <c r="C5217" s="191" t="s">
        <v>8133</v>
      </c>
      <c r="D5217" s="191" t="s">
        <v>3160</v>
      </c>
      <c r="E5217" s="191" t="s">
        <v>3186</v>
      </c>
      <c r="F5217" s="191" t="s">
        <v>8135</v>
      </c>
      <c r="G5217" s="191">
        <v>13</v>
      </c>
    </row>
    <row r="5218" spans="1:7" x14ac:dyDescent="0.25">
      <c r="A5218" s="191">
        <v>5217</v>
      </c>
      <c r="B5218" s="191" t="s">
        <v>5717</v>
      </c>
      <c r="C5218" s="191" t="s">
        <v>8133</v>
      </c>
      <c r="D5218" s="191" t="s">
        <v>3160</v>
      </c>
      <c r="E5218" s="191" t="s">
        <v>3186</v>
      </c>
      <c r="F5218" s="191" t="s">
        <v>8135</v>
      </c>
      <c r="G5218" s="191">
        <v>13</v>
      </c>
    </row>
    <row r="5219" spans="1:7" x14ac:dyDescent="0.25">
      <c r="A5219" s="191">
        <v>5218</v>
      </c>
      <c r="B5219" s="191" t="s">
        <v>5717</v>
      </c>
      <c r="C5219" s="191" t="s">
        <v>8133</v>
      </c>
      <c r="D5219" s="191" t="s">
        <v>3160</v>
      </c>
      <c r="E5219" s="191" t="s">
        <v>3186</v>
      </c>
      <c r="F5219" s="191" t="s">
        <v>8135</v>
      </c>
      <c r="G5219" s="191">
        <v>13</v>
      </c>
    </row>
    <row r="5220" spans="1:7" x14ac:dyDescent="0.25">
      <c r="A5220" s="191">
        <v>5219</v>
      </c>
      <c r="B5220" s="191" t="s">
        <v>5717</v>
      </c>
      <c r="C5220" s="191" t="s">
        <v>8133</v>
      </c>
      <c r="D5220" s="191" t="s">
        <v>3160</v>
      </c>
      <c r="E5220" s="191" t="s">
        <v>3186</v>
      </c>
      <c r="F5220" s="191" t="s">
        <v>8135</v>
      </c>
      <c r="G5220" s="191">
        <v>13</v>
      </c>
    </row>
    <row r="5221" spans="1:7" x14ac:dyDescent="0.25">
      <c r="A5221" s="191">
        <v>5220</v>
      </c>
      <c r="B5221" s="191" t="s">
        <v>5717</v>
      </c>
      <c r="C5221" s="191" t="s">
        <v>8133</v>
      </c>
      <c r="D5221" s="191" t="s">
        <v>3160</v>
      </c>
      <c r="E5221" s="191" t="s">
        <v>3186</v>
      </c>
      <c r="F5221" s="191" t="s">
        <v>8135</v>
      </c>
      <c r="G5221" s="191">
        <v>13</v>
      </c>
    </row>
    <row r="5222" spans="1:7" x14ac:dyDescent="0.25">
      <c r="A5222" s="191">
        <v>5221</v>
      </c>
      <c r="B5222" s="191" t="s">
        <v>5717</v>
      </c>
      <c r="C5222" s="191" t="s">
        <v>8133</v>
      </c>
      <c r="D5222" s="191" t="s">
        <v>3160</v>
      </c>
      <c r="E5222" s="191" t="s">
        <v>3186</v>
      </c>
      <c r="F5222" s="191" t="s">
        <v>8135</v>
      </c>
      <c r="G5222" s="191">
        <v>13</v>
      </c>
    </row>
    <row r="5223" spans="1:7" x14ac:dyDescent="0.25">
      <c r="A5223" s="191">
        <v>5222</v>
      </c>
      <c r="B5223" s="191" t="s">
        <v>5717</v>
      </c>
      <c r="C5223" s="191" t="s">
        <v>8133</v>
      </c>
      <c r="D5223" s="191" t="s">
        <v>3160</v>
      </c>
      <c r="E5223" s="191" t="s">
        <v>3186</v>
      </c>
      <c r="F5223" s="191" t="s">
        <v>8135</v>
      </c>
      <c r="G5223" s="191">
        <v>13</v>
      </c>
    </row>
    <row r="5224" spans="1:7" x14ac:dyDescent="0.25">
      <c r="A5224" s="191">
        <v>5223</v>
      </c>
      <c r="B5224" s="191" t="s">
        <v>5717</v>
      </c>
      <c r="C5224" s="191" t="s">
        <v>8133</v>
      </c>
      <c r="D5224" s="191" t="s">
        <v>3160</v>
      </c>
      <c r="E5224" s="191" t="s">
        <v>3186</v>
      </c>
      <c r="F5224" s="191" t="s">
        <v>8135</v>
      </c>
      <c r="G5224" s="191">
        <v>13</v>
      </c>
    </row>
    <row r="5225" spans="1:7" x14ac:dyDescent="0.25">
      <c r="A5225" s="191">
        <v>5224</v>
      </c>
      <c r="B5225" s="191" t="s">
        <v>5717</v>
      </c>
      <c r="C5225" s="191" t="s">
        <v>8133</v>
      </c>
      <c r="D5225" s="191" t="s">
        <v>3160</v>
      </c>
      <c r="E5225" s="191" t="s">
        <v>3186</v>
      </c>
      <c r="F5225" s="191" t="s">
        <v>8135</v>
      </c>
      <c r="G5225" s="191">
        <v>13</v>
      </c>
    </row>
    <row r="5226" spans="1:7" x14ac:dyDescent="0.25">
      <c r="A5226" s="191">
        <v>5225</v>
      </c>
      <c r="B5226" s="191" t="s">
        <v>3173</v>
      </c>
      <c r="C5226" s="191" t="s">
        <v>8133</v>
      </c>
      <c r="D5226" s="191" t="s">
        <v>3160</v>
      </c>
      <c r="E5226" s="191" t="s">
        <v>3185</v>
      </c>
      <c r="F5226" s="191" t="s">
        <v>8134</v>
      </c>
      <c r="G5226" s="191">
        <v>8</v>
      </c>
    </row>
    <row r="5227" spans="1:7" x14ac:dyDescent="0.25">
      <c r="A5227" s="191">
        <v>5226</v>
      </c>
      <c r="B5227" s="191" t="s">
        <v>3173</v>
      </c>
      <c r="C5227" s="191" t="s">
        <v>8133</v>
      </c>
      <c r="D5227" s="191" t="s">
        <v>3160</v>
      </c>
      <c r="E5227" s="191" t="s">
        <v>3185</v>
      </c>
      <c r="F5227" s="191" t="s">
        <v>8134</v>
      </c>
      <c r="G5227" s="191">
        <v>8</v>
      </c>
    </row>
    <row r="5228" spans="1:7" x14ac:dyDescent="0.25">
      <c r="A5228" s="191">
        <v>5227</v>
      </c>
      <c r="B5228" s="191" t="s">
        <v>3173</v>
      </c>
      <c r="C5228" s="191" t="s">
        <v>8133</v>
      </c>
      <c r="D5228" s="191" t="s">
        <v>3160</v>
      </c>
      <c r="E5228" s="191" t="s">
        <v>3185</v>
      </c>
      <c r="F5228" s="191" t="s">
        <v>8134</v>
      </c>
      <c r="G5228" s="191">
        <v>8</v>
      </c>
    </row>
    <row r="5229" spans="1:7" x14ac:dyDescent="0.25">
      <c r="A5229" s="191">
        <v>5228</v>
      </c>
      <c r="B5229" s="191" t="s">
        <v>3173</v>
      </c>
      <c r="C5229" s="191" t="s">
        <v>8133</v>
      </c>
      <c r="D5229" s="191" t="s">
        <v>3160</v>
      </c>
      <c r="E5229" s="191" t="s">
        <v>3185</v>
      </c>
      <c r="F5229" s="191" t="s">
        <v>8134</v>
      </c>
      <c r="G5229" s="191">
        <v>8</v>
      </c>
    </row>
    <row r="5230" spans="1:7" x14ac:dyDescent="0.25">
      <c r="A5230" s="191">
        <v>5229</v>
      </c>
      <c r="B5230" s="191" t="s">
        <v>3173</v>
      </c>
      <c r="C5230" s="191" t="s">
        <v>8133</v>
      </c>
      <c r="D5230" s="191" t="s">
        <v>3160</v>
      </c>
      <c r="E5230" s="191" t="s">
        <v>3185</v>
      </c>
      <c r="F5230" s="191" t="s">
        <v>8134</v>
      </c>
      <c r="G5230" s="191">
        <v>8</v>
      </c>
    </row>
    <row r="5231" spans="1:7" x14ac:dyDescent="0.25">
      <c r="A5231" s="191">
        <v>5230</v>
      </c>
      <c r="B5231" s="191" t="s">
        <v>3173</v>
      </c>
      <c r="C5231" s="191" t="s">
        <v>8133</v>
      </c>
      <c r="D5231" s="191" t="s">
        <v>3160</v>
      </c>
      <c r="E5231" s="191" t="s">
        <v>3185</v>
      </c>
      <c r="F5231" s="191" t="s">
        <v>8134</v>
      </c>
      <c r="G5231" s="191">
        <v>8</v>
      </c>
    </row>
    <row r="5232" spans="1:7" x14ac:dyDescent="0.25">
      <c r="A5232" s="191">
        <v>5231</v>
      </c>
      <c r="B5232" s="191" t="s">
        <v>3173</v>
      </c>
      <c r="C5232" s="191" t="s">
        <v>8133</v>
      </c>
      <c r="D5232" s="191" t="s">
        <v>3160</v>
      </c>
      <c r="E5232" s="191" t="s">
        <v>3185</v>
      </c>
      <c r="F5232" s="191" t="s">
        <v>8134</v>
      </c>
      <c r="G5232" s="191">
        <v>8</v>
      </c>
    </row>
    <row r="5233" spans="1:7" x14ac:dyDescent="0.25">
      <c r="A5233" s="191">
        <v>5232</v>
      </c>
      <c r="B5233" s="191" t="s">
        <v>3173</v>
      </c>
      <c r="C5233" s="191" t="s">
        <v>8133</v>
      </c>
      <c r="D5233" s="191" t="s">
        <v>3160</v>
      </c>
      <c r="E5233" s="191" t="s">
        <v>3185</v>
      </c>
      <c r="F5233" s="191" t="s">
        <v>8134</v>
      </c>
      <c r="G5233" s="191">
        <v>8</v>
      </c>
    </row>
    <row r="5234" spans="1:7" x14ac:dyDescent="0.25">
      <c r="A5234" s="191">
        <v>5233</v>
      </c>
      <c r="B5234" s="191" t="s">
        <v>3173</v>
      </c>
      <c r="C5234" s="191" t="s">
        <v>8133</v>
      </c>
      <c r="D5234" s="191" t="s">
        <v>3160</v>
      </c>
      <c r="E5234" s="191" t="s">
        <v>3185</v>
      </c>
      <c r="F5234" s="191" t="s">
        <v>8134</v>
      </c>
      <c r="G5234" s="191">
        <v>8</v>
      </c>
    </row>
    <row r="5235" spans="1:7" x14ac:dyDescent="0.25">
      <c r="A5235" s="191">
        <v>5234</v>
      </c>
      <c r="B5235" s="191" t="s">
        <v>5717</v>
      </c>
      <c r="C5235" s="191" t="s">
        <v>8133</v>
      </c>
      <c r="D5235" s="191" t="s">
        <v>3160</v>
      </c>
      <c r="E5235" s="191" t="s">
        <v>3186</v>
      </c>
      <c r="F5235" s="191" t="s">
        <v>8135</v>
      </c>
      <c r="G5235" s="191">
        <v>13</v>
      </c>
    </row>
    <row r="5236" spans="1:7" x14ac:dyDescent="0.25">
      <c r="A5236" s="191">
        <v>5235</v>
      </c>
      <c r="B5236" s="191" t="s">
        <v>5717</v>
      </c>
      <c r="C5236" s="191" t="s">
        <v>8133</v>
      </c>
      <c r="D5236" s="191" t="s">
        <v>3160</v>
      </c>
      <c r="E5236" s="191" t="s">
        <v>3186</v>
      </c>
      <c r="F5236" s="191" t="s">
        <v>8135</v>
      </c>
      <c r="G5236" s="191">
        <v>13</v>
      </c>
    </row>
    <row r="5237" spans="1:7" x14ac:dyDescent="0.25">
      <c r="A5237" s="191">
        <v>5236</v>
      </c>
      <c r="B5237" s="191" t="s">
        <v>5717</v>
      </c>
      <c r="C5237" s="191" t="s">
        <v>8133</v>
      </c>
      <c r="D5237" s="191" t="s">
        <v>3160</v>
      </c>
      <c r="E5237" s="191" t="s">
        <v>3186</v>
      </c>
      <c r="F5237" s="191" t="s">
        <v>8135</v>
      </c>
      <c r="G5237" s="191">
        <v>13</v>
      </c>
    </row>
    <row r="5238" spans="1:7" x14ac:dyDescent="0.25">
      <c r="A5238" s="191">
        <v>5237</v>
      </c>
      <c r="B5238" s="191" t="s">
        <v>5717</v>
      </c>
      <c r="C5238" s="191" t="s">
        <v>8133</v>
      </c>
      <c r="D5238" s="191" t="s">
        <v>3160</v>
      </c>
      <c r="E5238" s="191" t="s">
        <v>3186</v>
      </c>
      <c r="F5238" s="191" t="s">
        <v>8135</v>
      </c>
      <c r="G5238" s="191">
        <v>13</v>
      </c>
    </row>
    <row r="5239" spans="1:7" x14ac:dyDescent="0.25">
      <c r="A5239" s="191">
        <v>5238</v>
      </c>
      <c r="B5239" s="191" t="s">
        <v>5717</v>
      </c>
      <c r="C5239" s="191" t="s">
        <v>8133</v>
      </c>
      <c r="D5239" s="191" t="s">
        <v>3160</v>
      </c>
      <c r="E5239" s="191" t="s">
        <v>3186</v>
      </c>
      <c r="F5239" s="191" t="s">
        <v>8135</v>
      </c>
      <c r="G5239" s="191">
        <v>13</v>
      </c>
    </row>
    <row r="5240" spans="1:7" x14ac:dyDescent="0.25">
      <c r="A5240" s="191">
        <v>5239</v>
      </c>
      <c r="B5240" s="191" t="s">
        <v>5717</v>
      </c>
      <c r="C5240" s="191" t="s">
        <v>8133</v>
      </c>
      <c r="D5240" s="191" t="s">
        <v>3160</v>
      </c>
      <c r="E5240" s="191" t="s">
        <v>3186</v>
      </c>
      <c r="F5240" s="191" t="s">
        <v>8135</v>
      </c>
      <c r="G5240" s="191">
        <v>13</v>
      </c>
    </row>
    <row r="5241" spans="1:7" x14ac:dyDescent="0.25">
      <c r="A5241" s="191">
        <v>5240</v>
      </c>
      <c r="B5241" s="191" t="s">
        <v>5717</v>
      </c>
      <c r="C5241" s="191" t="s">
        <v>8133</v>
      </c>
      <c r="D5241" s="191" t="s">
        <v>3160</v>
      </c>
      <c r="E5241" s="191" t="s">
        <v>3186</v>
      </c>
      <c r="F5241" s="191" t="s">
        <v>8135</v>
      </c>
      <c r="G5241" s="191">
        <v>13</v>
      </c>
    </row>
    <row r="5242" spans="1:7" x14ac:dyDescent="0.25">
      <c r="A5242" s="191">
        <v>5241</v>
      </c>
      <c r="B5242" s="191" t="s">
        <v>5717</v>
      </c>
      <c r="C5242" s="191" t="s">
        <v>8133</v>
      </c>
      <c r="D5242" s="191" t="s">
        <v>3160</v>
      </c>
      <c r="E5242" s="191" t="s">
        <v>3186</v>
      </c>
      <c r="F5242" s="191" t="s">
        <v>8135</v>
      </c>
      <c r="G5242" s="191">
        <v>13</v>
      </c>
    </row>
    <row r="5243" spans="1:7" x14ac:dyDescent="0.25">
      <c r="A5243" s="191">
        <v>5242</v>
      </c>
      <c r="B5243" s="191" t="s">
        <v>3173</v>
      </c>
      <c r="C5243" s="191" t="s">
        <v>8133</v>
      </c>
      <c r="D5243" s="191" t="s">
        <v>3160</v>
      </c>
      <c r="E5243" s="191" t="s">
        <v>3185</v>
      </c>
      <c r="F5243" s="191" t="s">
        <v>8134</v>
      </c>
      <c r="G5243" s="191">
        <v>8</v>
      </c>
    </row>
    <row r="5244" spans="1:7" x14ac:dyDescent="0.25">
      <c r="A5244" s="191">
        <v>5243</v>
      </c>
      <c r="B5244" s="191" t="s">
        <v>5717</v>
      </c>
      <c r="C5244" s="191" t="s">
        <v>8133</v>
      </c>
      <c r="D5244" s="191" t="s">
        <v>3160</v>
      </c>
      <c r="E5244" s="191" t="s">
        <v>3186</v>
      </c>
      <c r="F5244" s="191" t="s">
        <v>8135</v>
      </c>
      <c r="G5244" s="191">
        <v>13</v>
      </c>
    </row>
    <row r="5245" spans="1:7" x14ac:dyDescent="0.25">
      <c r="A5245" s="191">
        <v>5244</v>
      </c>
      <c r="B5245" s="191" t="s">
        <v>5717</v>
      </c>
      <c r="C5245" s="191" t="s">
        <v>8133</v>
      </c>
      <c r="D5245" s="191" t="s">
        <v>3160</v>
      </c>
      <c r="E5245" s="191" t="s">
        <v>3186</v>
      </c>
      <c r="F5245" s="191" t="s">
        <v>8135</v>
      </c>
      <c r="G5245" s="191">
        <v>13</v>
      </c>
    </row>
    <row r="5246" spans="1:7" x14ac:dyDescent="0.25">
      <c r="A5246" s="191">
        <v>5245</v>
      </c>
      <c r="B5246" s="191" t="s">
        <v>5717</v>
      </c>
      <c r="C5246" s="191" t="s">
        <v>8133</v>
      </c>
      <c r="D5246" s="191" t="s">
        <v>3160</v>
      </c>
      <c r="E5246" s="191" t="s">
        <v>3186</v>
      </c>
      <c r="F5246" s="191" t="s">
        <v>8135</v>
      </c>
      <c r="G5246" s="191">
        <v>13</v>
      </c>
    </row>
    <row r="5247" spans="1:7" x14ac:dyDescent="0.25">
      <c r="A5247" s="191">
        <v>5246</v>
      </c>
      <c r="B5247" s="191" t="s">
        <v>5717</v>
      </c>
      <c r="C5247" s="191" t="s">
        <v>8133</v>
      </c>
      <c r="D5247" s="191" t="s">
        <v>3160</v>
      </c>
      <c r="E5247" s="191" t="s">
        <v>3186</v>
      </c>
      <c r="F5247" s="191" t="s">
        <v>8135</v>
      </c>
      <c r="G5247" s="191">
        <v>13</v>
      </c>
    </row>
    <row r="5248" spans="1:7" x14ac:dyDescent="0.25">
      <c r="A5248" s="191">
        <v>5247</v>
      </c>
      <c r="B5248" s="191" t="s">
        <v>5717</v>
      </c>
      <c r="C5248" s="191" t="s">
        <v>8133</v>
      </c>
      <c r="D5248" s="191" t="s">
        <v>3160</v>
      </c>
      <c r="E5248" s="191" t="s">
        <v>3186</v>
      </c>
      <c r="F5248" s="191" t="s">
        <v>8135</v>
      </c>
      <c r="G5248" s="191">
        <v>13</v>
      </c>
    </row>
    <row r="5249" spans="1:7" x14ac:dyDescent="0.25">
      <c r="A5249" s="191">
        <v>5248</v>
      </c>
      <c r="B5249" s="191" t="s">
        <v>5717</v>
      </c>
      <c r="C5249" s="191" t="s">
        <v>8133</v>
      </c>
      <c r="D5249" s="191" t="s">
        <v>3160</v>
      </c>
      <c r="E5249" s="191" t="s">
        <v>3186</v>
      </c>
      <c r="F5249" s="191" t="s">
        <v>8135</v>
      </c>
      <c r="G5249" s="191">
        <v>13</v>
      </c>
    </row>
    <row r="5250" spans="1:7" x14ac:dyDescent="0.25">
      <c r="A5250" s="191">
        <v>5249</v>
      </c>
      <c r="B5250" s="191" t="s">
        <v>5717</v>
      </c>
      <c r="C5250" s="191" t="s">
        <v>8133</v>
      </c>
      <c r="D5250" s="191" t="s">
        <v>3160</v>
      </c>
      <c r="E5250" s="191" t="s">
        <v>3186</v>
      </c>
      <c r="F5250" s="191" t="s">
        <v>8135</v>
      </c>
      <c r="G5250" s="191">
        <v>13</v>
      </c>
    </row>
    <row r="5251" spans="1:7" x14ac:dyDescent="0.25">
      <c r="A5251" s="191">
        <v>5250</v>
      </c>
      <c r="B5251" s="191" t="s">
        <v>5717</v>
      </c>
      <c r="C5251" s="191" t="s">
        <v>8133</v>
      </c>
      <c r="D5251" s="191" t="s">
        <v>3160</v>
      </c>
      <c r="E5251" s="191" t="s">
        <v>3186</v>
      </c>
      <c r="F5251" s="191" t="s">
        <v>8135</v>
      </c>
      <c r="G5251" s="191">
        <v>13</v>
      </c>
    </row>
    <row r="5252" spans="1:7" x14ac:dyDescent="0.25">
      <c r="A5252" s="191">
        <v>5251</v>
      </c>
      <c r="B5252" s="191" t="s">
        <v>5717</v>
      </c>
      <c r="C5252" s="191" t="s">
        <v>8133</v>
      </c>
      <c r="D5252" s="191" t="s">
        <v>3160</v>
      </c>
      <c r="E5252" s="191" t="s">
        <v>3186</v>
      </c>
      <c r="F5252" s="191" t="s">
        <v>8135</v>
      </c>
      <c r="G5252" s="191">
        <v>13</v>
      </c>
    </row>
    <row r="5253" spans="1:7" x14ac:dyDescent="0.25">
      <c r="A5253" s="191">
        <v>5252</v>
      </c>
      <c r="B5253" s="191" t="s">
        <v>5717</v>
      </c>
      <c r="C5253" s="191" t="s">
        <v>8133</v>
      </c>
      <c r="D5253" s="191" t="s">
        <v>3160</v>
      </c>
      <c r="E5253" s="191" t="s">
        <v>3186</v>
      </c>
      <c r="F5253" s="191" t="s">
        <v>8135</v>
      </c>
      <c r="G5253" s="191">
        <v>13</v>
      </c>
    </row>
    <row r="5254" spans="1:7" x14ac:dyDescent="0.25">
      <c r="A5254" s="191">
        <v>5253</v>
      </c>
      <c r="B5254" s="191" t="s">
        <v>5717</v>
      </c>
      <c r="C5254" s="191" t="s">
        <v>8133</v>
      </c>
      <c r="D5254" s="191" t="s">
        <v>3160</v>
      </c>
      <c r="E5254" s="191" t="s">
        <v>3186</v>
      </c>
      <c r="F5254" s="191" t="s">
        <v>8135</v>
      </c>
      <c r="G5254" s="191">
        <v>13</v>
      </c>
    </row>
    <row r="5255" spans="1:7" x14ac:dyDescent="0.25">
      <c r="A5255" s="191">
        <v>5254</v>
      </c>
      <c r="B5255" s="191" t="s">
        <v>5717</v>
      </c>
      <c r="C5255" s="191" t="s">
        <v>8133</v>
      </c>
      <c r="D5255" s="191" t="s">
        <v>3160</v>
      </c>
      <c r="E5255" s="191" t="s">
        <v>3186</v>
      </c>
      <c r="F5255" s="191" t="s">
        <v>8135</v>
      </c>
      <c r="G5255" s="191">
        <v>13</v>
      </c>
    </row>
    <row r="5256" spans="1:7" x14ac:dyDescent="0.25">
      <c r="A5256" s="191">
        <v>5255</v>
      </c>
      <c r="B5256" s="191" t="s">
        <v>5717</v>
      </c>
      <c r="C5256" s="191" t="s">
        <v>8133</v>
      </c>
      <c r="D5256" s="191" t="s">
        <v>3160</v>
      </c>
      <c r="E5256" s="191" t="s">
        <v>3186</v>
      </c>
      <c r="F5256" s="191" t="s">
        <v>8135</v>
      </c>
      <c r="G5256" s="191">
        <v>13</v>
      </c>
    </row>
    <row r="5257" spans="1:7" x14ac:dyDescent="0.25">
      <c r="A5257" s="191">
        <v>5256</v>
      </c>
      <c r="B5257" s="191" t="s">
        <v>5717</v>
      </c>
      <c r="C5257" s="191" t="s">
        <v>8133</v>
      </c>
      <c r="D5257" s="191" t="s">
        <v>3160</v>
      </c>
      <c r="E5257" s="191" t="s">
        <v>3186</v>
      </c>
      <c r="F5257" s="191" t="s">
        <v>8135</v>
      </c>
      <c r="G5257" s="191">
        <v>13</v>
      </c>
    </row>
    <row r="5258" spans="1:7" x14ac:dyDescent="0.25">
      <c r="A5258" s="191">
        <v>5257</v>
      </c>
      <c r="B5258" s="191" t="s">
        <v>5717</v>
      </c>
      <c r="C5258" s="191" t="s">
        <v>8133</v>
      </c>
      <c r="D5258" s="191" t="s">
        <v>3160</v>
      </c>
      <c r="E5258" s="191" t="s">
        <v>3186</v>
      </c>
      <c r="F5258" s="191" t="s">
        <v>8135</v>
      </c>
      <c r="G5258" s="191">
        <v>13</v>
      </c>
    </row>
    <row r="5259" spans="1:7" x14ac:dyDescent="0.25">
      <c r="A5259" s="191">
        <v>5258</v>
      </c>
      <c r="B5259" s="191" t="s">
        <v>5717</v>
      </c>
      <c r="C5259" s="191" t="s">
        <v>8133</v>
      </c>
      <c r="D5259" s="191" t="s">
        <v>3160</v>
      </c>
      <c r="E5259" s="191" t="s">
        <v>3186</v>
      </c>
      <c r="F5259" s="191" t="s">
        <v>8135</v>
      </c>
      <c r="G5259" s="191">
        <v>13</v>
      </c>
    </row>
    <row r="5260" spans="1:7" x14ac:dyDescent="0.25">
      <c r="A5260" s="191">
        <v>5259</v>
      </c>
      <c r="B5260" s="191" t="s">
        <v>5717</v>
      </c>
      <c r="C5260" s="191" t="s">
        <v>8133</v>
      </c>
      <c r="D5260" s="191" t="s">
        <v>3160</v>
      </c>
      <c r="E5260" s="191" t="s">
        <v>3186</v>
      </c>
      <c r="F5260" s="191" t="s">
        <v>8135</v>
      </c>
      <c r="G5260" s="191">
        <v>13</v>
      </c>
    </row>
    <row r="5261" spans="1:7" x14ac:dyDescent="0.25">
      <c r="A5261" s="191">
        <v>5260</v>
      </c>
      <c r="B5261" s="191" t="s">
        <v>5717</v>
      </c>
      <c r="C5261" s="191" t="s">
        <v>8133</v>
      </c>
      <c r="D5261" s="191" t="s">
        <v>3160</v>
      </c>
      <c r="E5261" s="191" t="s">
        <v>3186</v>
      </c>
      <c r="F5261" s="191" t="s">
        <v>8135</v>
      </c>
      <c r="G5261" s="191">
        <v>13</v>
      </c>
    </row>
    <row r="5262" spans="1:7" x14ac:dyDescent="0.25">
      <c r="A5262" s="191">
        <v>5261</v>
      </c>
      <c r="B5262" s="191" t="s">
        <v>5717</v>
      </c>
      <c r="C5262" s="191" t="s">
        <v>8133</v>
      </c>
      <c r="D5262" s="191" t="s">
        <v>3160</v>
      </c>
      <c r="E5262" s="191" t="s">
        <v>3186</v>
      </c>
      <c r="F5262" s="191" t="s">
        <v>8135</v>
      </c>
      <c r="G5262" s="191">
        <v>13</v>
      </c>
    </row>
    <row r="5263" spans="1:7" x14ac:dyDescent="0.25">
      <c r="A5263" s="191">
        <v>5262</v>
      </c>
      <c r="B5263" s="191" t="s">
        <v>5717</v>
      </c>
      <c r="C5263" s="191" t="s">
        <v>8133</v>
      </c>
      <c r="D5263" s="191" t="s">
        <v>3160</v>
      </c>
      <c r="E5263" s="191" t="s">
        <v>3186</v>
      </c>
      <c r="F5263" s="191" t="s">
        <v>8135</v>
      </c>
      <c r="G5263" s="191">
        <v>13</v>
      </c>
    </row>
    <row r="5264" spans="1:7" x14ac:dyDescent="0.25">
      <c r="A5264" s="191">
        <v>5263</v>
      </c>
      <c r="B5264" s="191" t="s">
        <v>5717</v>
      </c>
      <c r="C5264" s="191" t="s">
        <v>8133</v>
      </c>
      <c r="D5264" s="191" t="s">
        <v>3160</v>
      </c>
      <c r="E5264" s="191" t="s">
        <v>3186</v>
      </c>
      <c r="F5264" s="191" t="s">
        <v>8135</v>
      </c>
      <c r="G5264" s="191">
        <v>13</v>
      </c>
    </row>
    <row r="5265" spans="1:7" x14ac:dyDescent="0.25">
      <c r="A5265" s="191">
        <v>5264</v>
      </c>
      <c r="B5265" s="191" t="s">
        <v>5717</v>
      </c>
      <c r="C5265" s="191" t="s">
        <v>8133</v>
      </c>
      <c r="D5265" s="191" t="s">
        <v>3160</v>
      </c>
      <c r="E5265" s="191" t="s">
        <v>3186</v>
      </c>
      <c r="F5265" s="191" t="s">
        <v>8135</v>
      </c>
      <c r="G5265" s="191">
        <v>13</v>
      </c>
    </row>
    <row r="5266" spans="1:7" x14ac:dyDescent="0.25">
      <c r="A5266" s="191">
        <v>5265</v>
      </c>
      <c r="B5266" s="191" t="s">
        <v>5717</v>
      </c>
      <c r="C5266" s="191" t="s">
        <v>8133</v>
      </c>
      <c r="D5266" s="191" t="s">
        <v>3160</v>
      </c>
      <c r="E5266" s="191" t="s">
        <v>3186</v>
      </c>
      <c r="F5266" s="191" t="s">
        <v>8135</v>
      </c>
      <c r="G5266" s="191">
        <v>13</v>
      </c>
    </row>
    <row r="5267" spans="1:7" x14ac:dyDescent="0.25">
      <c r="A5267" s="191">
        <v>5266</v>
      </c>
      <c r="B5267" s="191" t="s">
        <v>3173</v>
      </c>
      <c r="C5267" s="191" t="s">
        <v>8133</v>
      </c>
      <c r="D5267" s="191" t="s">
        <v>3160</v>
      </c>
      <c r="E5267" s="191" t="s">
        <v>3185</v>
      </c>
      <c r="F5267" s="191" t="s">
        <v>8134</v>
      </c>
      <c r="G5267" s="191">
        <v>8</v>
      </c>
    </row>
    <row r="5268" spans="1:7" x14ac:dyDescent="0.25">
      <c r="A5268" s="191">
        <v>5267</v>
      </c>
      <c r="B5268" s="191" t="s">
        <v>5717</v>
      </c>
      <c r="C5268" s="191" t="s">
        <v>8133</v>
      </c>
      <c r="D5268" s="191" t="s">
        <v>3160</v>
      </c>
      <c r="E5268" s="191" t="s">
        <v>3186</v>
      </c>
      <c r="F5268" s="191" t="s">
        <v>8135</v>
      </c>
      <c r="G5268" s="191">
        <v>13</v>
      </c>
    </row>
    <row r="5269" spans="1:7" x14ac:dyDescent="0.25">
      <c r="A5269" s="191">
        <v>5268</v>
      </c>
      <c r="B5269" s="191" t="s">
        <v>5717</v>
      </c>
      <c r="C5269" s="191" t="s">
        <v>8133</v>
      </c>
      <c r="D5269" s="191" t="s">
        <v>3160</v>
      </c>
      <c r="E5269" s="191" t="s">
        <v>3186</v>
      </c>
      <c r="F5269" s="191" t="s">
        <v>8135</v>
      </c>
      <c r="G5269" s="191">
        <v>13</v>
      </c>
    </row>
    <row r="5270" spans="1:7" x14ac:dyDescent="0.25">
      <c r="A5270" s="191">
        <v>5269</v>
      </c>
      <c r="B5270" s="191" t="s">
        <v>5717</v>
      </c>
      <c r="C5270" s="191" t="s">
        <v>8133</v>
      </c>
      <c r="D5270" s="191" t="s">
        <v>3160</v>
      </c>
      <c r="E5270" s="191" t="s">
        <v>3186</v>
      </c>
      <c r="F5270" s="191" t="s">
        <v>8135</v>
      </c>
      <c r="G5270" s="191">
        <v>13</v>
      </c>
    </row>
    <row r="5271" spans="1:7" x14ac:dyDescent="0.25">
      <c r="A5271" s="191">
        <v>5270</v>
      </c>
      <c r="B5271" s="191" t="s">
        <v>5717</v>
      </c>
      <c r="C5271" s="191" t="s">
        <v>8133</v>
      </c>
      <c r="D5271" s="191" t="s">
        <v>3160</v>
      </c>
      <c r="E5271" s="191" t="s">
        <v>3186</v>
      </c>
      <c r="F5271" s="191" t="s">
        <v>8135</v>
      </c>
      <c r="G5271" s="191">
        <v>13</v>
      </c>
    </row>
    <row r="5272" spans="1:7" x14ac:dyDescent="0.25">
      <c r="A5272" s="191">
        <v>5271</v>
      </c>
      <c r="B5272" s="191" t="s">
        <v>5717</v>
      </c>
      <c r="C5272" s="191" t="s">
        <v>8133</v>
      </c>
      <c r="D5272" s="191" t="s">
        <v>3160</v>
      </c>
      <c r="E5272" s="191" t="s">
        <v>3186</v>
      </c>
      <c r="F5272" s="191" t="s">
        <v>8135</v>
      </c>
      <c r="G5272" s="191">
        <v>13</v>
      </c>
    </row>
    <row r="5273" spans="1:7" x14ac:dyDescent="0.25">
      <c r="A5273" s="191">
        <v>5272</v>
      </c>
      <c r="B5273" s="191" t="s">
        <v>5717</v>
      </c>
      <c r="C5273" s="191" t="s">
        <v>8133</v>
      </c>
      <c r="D5273" s="191" t="s">
        <v>3160</v>
      </c>
      <c r="E5273" s="191" t="s">
        <v>3186</v>
      </c>
      <c r="F5273" s="191" t="s">
        <v>8135</v>
      </c>
      <c r="G5273" s="191">
        <v>13</v>
      </c>
    </row>
    <row r="5274" spans="1:7" x14ac:dyDescent="0.25">
      <c r="A5274" s="191">
        <v>5273</v>
      </c>
      <c r="B5274" s="191" t="s">
        <v>5717</v>
      </c>
      <c r="C5274" s="191" t="s">
        <v>8133</v>
      </c>
      <c r="D5274" s="191" t="s">
        <v>3160</v>
      </c>
      <c r="E5274" s="191" t="s">
        <v>3186</v>
      </c>
      <c r="F5274" s="191" t="s">
        <v>8135</v>
      </c>
      <c r="G5274" s="191">
        <v>13</v>
      </c>
    </row>
    <row r="5275" spans="1:7" x14ac:dyDescent="0.25">
      <c r="A5275" s="191">
        <v>5274</v>
      </c>
      <c r="B5275" s="191" t="s">
        <v>5717</v>
      </c>
      <c r="C5275" s="191" t="s">
        <v>8133</v>
      </c>
      <c r="D5275" s="191" t="s">
        <v>3160</v>
      </c>
      <c r="E5275" s="191" t="s">
        <v>3186</v>
      </c>
      <c r="F5275" s="191" t="s">
        <v>8135</v>
      </c>
      <c r="G5275" s="191">
        <v>13</v>
      </c>
    </row>
    <row r="5276" spans="1:7" x14ac:dyDescent="0.25">
      <c r="A5276" s="191">
        <v>5275</v>
      </c>
      <c r="B5276" s="191" t="s">
        <v>5717</v>
      </c>
      <c r="C5276" s="191" t="s">
        <v>8133</v>
      </c>
      <c r="D5276" s="191" t="s">
        <v>3160</v>
      </c>
      <c r="E5276" s="191" t="s">
        <v>3186</v>
      </c>
      <c r="F5276" s="191" t="s">
        <v>8135</v>
      </c>
      <c r="G5276" s="191">
        <v>13</v>
      </c>
    </row>
    <row r="5277" spans="1:7" x14ac:dyDescent="0.25">
      <c r="A5277" s="191">
        <v>5276</v>
      </c>
      <c r="B5277" s="191" t="s">
        <v>5717</v>
      </c>
      <c r="C5277" s="191" t="s">
        <v>8133</v>
      </c>
      <c r="D5277" s="191" t="s">
        <v>3160</v>
      </c>
      <c r="E5277" s="191" t="s">
        <v>3186</v>
      </c>
      <c r="F5277" s="191" t="s">
        <v>8135</v>
      </c>
      <c r="G5277" s="191">
        <v>13</v>
      </c>
    </row>
    <row r="5278" spans="1:7" x14ac:dyDescent="0.25">
      <c r="A5278" s="191">
        <v>5277</v>
      </c>
      <c r="B5278" s="191" t="s">
        <v>5717</v>
      </c>
      <c r="C5278" s="191" t="s">
        <v>8133</v>
      </c>
      <c r="D5278" s="191" t="s">
        <v>3160</v>
      </c>
      <c r="E5278" s="191" t="s">
        <v>3186</v>
      </c>
      <c r="F5278" s="191" t="s">
        <v>8135</v>
      </c>
      <c r="G5278" s="191">
        <v>13</v>
      </c>
    </row>
    <row r="5279" spans="1:7" x14ac:dyDescent="0.25">
      <c r="A5279" s="191">
        <v>5278</v>
      </c>
      <c r="B5279" s="191" t="s">
        <v>5717</v>
      </c>
      <c r="C5279" s="191" t="s">
        <v>8133</v>
      </c>
      <c r="D5279" s="191" t="s">
        <v>3160</v>
      </c>
      <c r="E5279" s="191" t="s">
        <v>3186</v>
      </c>
      <c r="F5279" s="191" t="s">
        <v>8135</v>
      </c>
      <c r="G5279" s="191">
        <v>13</v>
      </c>
    </row>
    <row r="5280" spans="1:7" x14ac:dyDescent="0.25">
      <c r="A5280" s="191">
        <v>5279</v>
      </c>
      <c r="B5280" s="191" t="s">
        <v>5717</v>
      </c>
      <c r="C5280" s="191" t="s">
        <v>8133</v>
      </c>
      <c r="D5280" s="191" t="s">
        <v>3160</v>
      </c>
      <c r="E5280" s="191" t="s">
        <v>3186</v>
      </c>
      <c r="F5280" s="191" t="s">
        <v>8135</v>
      </c>
      <c r="G5280" s="191">
        <v>13</v>
      </c>
    </row>
    <row r="5281" spans="1:7" x14ac:dyDescent="0.25">
      <c r="A5281" s="191">
        <v>5280</v>
      </c>
      <c r="B5281" s="191" t="s">
        <v>5717</v>
      </c>
      <c r="C5281" s="191" t="s">
        <v>8133</v>
      </c>
      <c r="D5281" s="191" t="s">
        <v>3160</v>
      </c>
      <c r="E5281" s="191" t="s">
        <v>3186</v>
      </c>
      <c r="F5281" s="191" t="s">
        <v>8135</v>
      </c>
      <c r="G5281" s="191">
        <v>13</v>
      </c>
    </row>
    <row r="5282" spans="1:7" x14ac:dyDescent="0.25">
      <c r="A5282" s="191">
        <v>5281</v>
      </c>
      <c r="B5282" s="191" t="s">
        <v>5717</v>
      </c>
      <c r="C5282" s="191" t="s">
        <v>8133</v>
      </c>
      <c r="D5282" s="191" t="s">
        <v>3160</v>
      </c>
      <c r="E5282" s="191" t="s">
        <v>3186</v>
      </c>
      <c r="F5282" s="191" t="s">
        <v>8135</v>
      </c>
      <c r="G5282" s="191">
        <v>13</v>
      </c>
    </row>
    <row r="5283" spans="1:7" x14ac:dyDescent="0.25">
      <c r="A5283" s="191">
        <v>5282</v>
      </c>
      <c r="B5283" s="191" t="s">
        <v>5717</v>
      </c>
      <c r="C5283" s="191" t="s">
        <v>8133</v>
      </c>
      <c r="D5283" s="191" t="s">
        <v>3160</v>
      </c>
      <c r="E5283" s="191" t="s">
        <v>3186</v>
      </c>
      <c r="F5283" s="191" t="s">
        <v>8135</v>
      </c>
      <c r="G5283" s="191">
        <v>13</v>
      </c>
    </row>
    <row r="5284" spans="1:7" x14ac:dyDescent="0.25">
      <c r="A5284" s="191">
        <v>5283</v>
      </c>
      <c r="B5284" s="191" t="s">
        <v>5717</v>
      </c>
      <c r="C5284" s="191" t="s">
        <v>8133</v>
      </c>
      <c r="D5284" s="191" t="s">
        <v>3160</v>
      </c>
      <c r="E5284" s="191" t="s">
        <v>3186</v>
      </c>
      <c r="F5284" s="191" t="s">
        <v>8135</v>
      </c>
      <c r="G5284" s="191">
        <v>13</v>
      </c>
    </row>
    <row r="5285" spans="1:7" x14ac:dyDescent="0.25">
      <c r="A5285" s="191">
        <v>5284</v>
      </c>
      <c r="B5285" s="191" t="s">
        <v>5717</v>
      </c>
      <c r="C5285" s="191" t="s">
        <v>8133</v>
      </c>
      <c r="D5285" s="191" t="s">
        <v>3160</v>
      </c>
      <c r="E5285" s="191" t="s">
        <v>3186</v>
      </c>
      <c r="F5285" s="191" t="s">
        <v>8135</v>
      </c>
      <c r="G5285" s="191">
        <v>13</v>
      </c>
    </row>
    <row r="5286" spans="1:7" x14ac:dyDescent="0.25">
      <c r="A5286" s="191">
        <v>5285</v>
      </c>
      <c r="B5286" s="191" t="s">
        <v>5717</v>
      </c>
      <c r="C5286" s="191" t="s">
        <v>8133</v>
      </c>
      <c r="D5286" s="191" t="s">
        <v>3160</v>
      </c>
      <c r="E5286" s="191" t="s">
        <v>3186</v>
      </c>
      <c r="F5286" s="191" t="s">
        <v>8135</v>
      </c>
      <c r="G5286" s="191">
        <v>13</v>
      </c>
    </row>
    <row r="5287" spans="1:7" x14ac:dyDescent="0.25">
      <c r="A5287" s="191">
        <v>5286</v>
      </c>
      <c r="B5287" s="191" t="s">
        <v>5717</v>
      </c>
      <c r="C5287" s="191" t="s">
        <v>8133</v>
      </c>
      <c r="D5287" s="191" t="s">
        <v>3160</v>
      </c>
      <c r="E5287" s="191" t="s">
        <v>3186</v>
      </c>
      <c r="F5287" s="191" t="s">
        <v>8135</v>
      </c>
      <c r="G5287" s="191">
        <v>13</v>
      </c>
    </row>
    <row r="5288" spans="1:7" x14ac:dyDescent="0.25">
      <c r="A5288" s="191">
        <v>5287</v>
      </c>
      <c r="B5288" s="191" t="s">
        <v>5717</v>
      </c>
      <c r="C5288" s="191" t="s">
        <v>8133</v>
      </c>
      <c r="D5288" s="191" t="s">
        <v>3160</v>
      </c>
      <c r="E5288" s="191" t="s">
        <v>3186</v>
      </c>
      <c r="F5288" s="191" t="s">
        <v>8135</v>
      </c>
      <c r="G5288" s="191">
        <v>13</v>
      </c>
    </row>
    <row r="5289" spans="1:7" x14ac:dyDescent="0.25">
      <c r="A5289" s="191">
        <v>5288</v>
      </c>
      <c r="B5289" s="191" t="s">
        <v>5717</v>
      </c>
      <c r="C5289" s="191" t="s">
        <v>8133</v>
      </c>
      <c r="D5289" s="191" t="s">
        <v>3160</v>
      </c>
      <c r="E5289" s="191" t="s">
        <v>3186</v>
      </c>
      <c r="F5289" s="191" t="s">
        <v>8135</v>
      </c>
      <c r="G5289" s="191">
        <v>13</v>
      </c>
    </row>
    <row r="5290" spans="1:7" x14ac:dyDescent="0.25">
      <c r="A5290" s="191">
        <v>5289</v>
      </c>
      <c r="B5290" s="191" t="s">
        <v>8137</v>
      </c>
      <c r="C5290" s="191" t="s">
        <v>8138</v>
      </c>
      <c r="D5290" s="191" t="s">
        <v>3160</v>
      </c>
      <c r="E5290" s="191" t="s">
        <v>14</v>
      </c>
      <c r="F5290" s="191" t="s">
        <v>8139</v>
      </c>
      <c r="G5290" s="191">
        <v>18</v>
      </c>
    </row>
    <row r="5291" spans="1:7" x14ac:dyDescent="0.25">
      <c r="A5291" s="191">
        <v>5290</v>
      </c>
      <c r="B5291" s="191" t="s">
        <v>8137</v>
      </c>
      <c r="C5291" s="191" t="s">
        <v>8138</v>
      </c>
      <c r="D5291" s="191" t="s">
        <v>3160</v>
      </c>
      <c r="E5291" s="191" t="s">
        <v>14</v>
      </c>
      <c r="F5291" s="191" t="s">
        <v>8139</v>
      </c>
      <c r="G5291" s="191">
        <v>18</v>
      </c>
    </row>
    <row r="5292" spans="1:7" x14ac:dyDescent="0.25">
      <c r="A5292" s="191">
        <v>5291</v>
      </c>
      <c r="B5292" s="191" t="s">
        <v>8137</v>
      </c>
      <c r="C5292" s="191" t="s">
        <v>8138</v>
      </c>
      <c r="D5292" s="191" t="s">
        <v>3160</v>
      </c>
      <c r="E5292" s="191" t="s">
        <v>14</v>
      </c>
      <c r="F5292" s="191" t="s">
        <v>8139</v>
      </c>
      <c r="G5292" s="191">
        <v>18</v>
      </c>
    </row>
    <row r="5293" spans="1:7" x14ac:dyDescent="0.25">
      <c r="A5293" s="191">
        <v>5292</v>
      </c>
      <c r="B5293" s="191" t="s">
        <v>8137</v>
      </c>
      <c r="C5293" s="191" t="s">
        <v>8138</v>
      </c>
      <c r="D5293" s="191" t="s">
        <v>3160</v>
      </c>
      <c r="E5293" s="191" t="s">
        <v>14</v>
      </c>
      <c r="F5293" s="191" t="s">
        <v>8139</v>
      </c>
      <c r="G5293" s="191">
        <v>18</v>
      </c>
    </row>
    <row r="5294" spans="1:7" x14ac:dyDescent="0.25">
      <c r="A5294" s="191">
        <v>5293</v>
      </c>
      <c r="B5294" s="191" t="s">
        <v>8137</v>
      </c>
      <c r="C5294" s="191" t="s">
        <v>8138</v>
      </c>
      <c r="D5294" s="191" t="s">
        <v>3160</v>
      </c>
      <c r="E5294" s="191" t="s">
        <v>14</v>
      </c>
      <c r="F5294" s="191" t="s">
        <v>8139</v>
      </c>
      <c r="G5294" s="191">
        <v>18</v>
      </c>
    </row>
    <row r="5295" spans="1:7" x14ac:dyDescent="0.25">
      <c r="A5295" s="191">
        <v>5294</v>
      </c>
      <c r="B5295" s="191" t="s">
        <v>8137</v>
      </c>
      <c r="C5295" s="191" t="s">
        <v>8138</v>
      </c>
      <c r="D5295" s="191" t="s">
        <v>3160</v>
      </c>
      <c r="E5295" s="191" t="s">
        <v>14</v>
      </c>
      <c r="F5295" s="191" t="s">
        <v>8139</v>
      </c>
      <c r="G5295" s="191">
        <v>18</v>
      </c>
    </row>
    <row r="5296" spans="1:7" x14ac:dyDescent="0.25">
      <c r="A5296" s="191">
        <v>5295</v>
      </c>
      <c r="B5296" s="191" t="s">
        <v>8137</v>
      </c>
      <c r="C5296" s="191" t="s">
        <v>8138</v>
      </c>
      <c r="D5296" s="191" t="s">
        <v>3160</v>
      </c>
      <c r="E5296" s="191" t="s">
        <v>14</v>
      </c>
      <c r="F5296" s="191" t="s">
        <v>8139</v>
      </c>
      <c r="G5296" s="191">
        <v>18</v>
      </c>
    </row>
    <row r="5297" spans="1:7" x14ac:dyDescent="0.25">
      <c r="A5297" s="191">
        <v>5296</v>
      </c>
      <c r="B5297" s="191" t="s">
        <v>8137</v>
      </c>
      <c r="C5297" s="191" t="s">
        <v>8138</v>
      </c>
      <c r="D5297" s="191" t="s">
        <v>3160</v>
      </c>
      <c r="E5297" s="191" t="s">
        <v>14</v>
      </c>
      <c r="F5297" s="191" t="s">
        <v>8139</v>
      </c>
      <c r="G5297" s="191">
        <v>18</v>
      </c>
    </row>
    <row r="5298" spans="1:7" x14ac:dyDescent="0.25">
      <c r="A5298" s="191">
        <v>5297</v>
      </c>
      <c r="B5298" s="191" t="s">
        <v>8137</v>
      </c>
      <c r="C5298" s="191" t="s">
        <v>8138</v>
      </c>
      <c r="D5298" s="191" t="s">
        <v>3160</v>
      </c>
      <c r="E5298" s="191" t="s">
        <v>14</v>
      </c>
      <c r="F5298" s="191" t="s">
        <v>8139</v>
      </c>
      <c r="G5298" s="191">
        <v>18</v>
      </c>
    </row>
    <row r="5299" spans="1:7" x14ac:dyDescent="0.25">
      <c r="A5299" s="191">
        <v>5298</v>
      </c>
      <c r="B5299" s="191" t="s">
        <v>8137</v>
      </c>
      <c r="C5299" s="191" t="s">
        <v>8138</v>
      </c>
      <c r="D5299" s="191" t="s">
        <v>3160</v>
      </c>
      <c r="E5299" s="191" t="s">
        <v>14</v>
      </c>
      <c r="F5299" s="191" t="s">
        <v>8139</v>
      </c>
      <c r="G5299" s="191">
        <v>18</v>
      </c>
    </row>
    <row r="5300" spans="1:7" x14ac:dyDescent="0.25">
      <c r="A5300" s="191">
        <v>5299</v>
      </c>
      <c r="B5300" s="191" t="s">
        <v>8137</v>
      </c>
      <c r="C5300" s="191" t="s">
        <v>8138</v>
      </c>
      <c r="D5300" s="191" t="s">
        <v>3160</v>
      </c>
      <c r="E5300" s="191" t="s">
        <v>14</v>
      </c>
      <c r="F5300" s="191" t="s">
        <v>8139</v>
      </c>
      <c r="G5300" s="191">
        <v>18</v>
      </c>
    </row>
    <row r="5301" spans="1:7" x14ac:dyDescent="0.25">
      <c r="A5301" s="191">
        <v>5300</v>
      </c>
      <c r="B5301" s="191" t="s">
        <v>8137</v>
      </c>
      <c r="C5301" s="191" t="s">
        <v>8138</v>
      </c>
      <c r="D5301" s="191" t="s">
        <v>3160</v>
      </c>
      <c r="E5301" s="191" t="s">
        <v>14</v>
      </c>
      <c r="F5301" s="191" t="s">
        <v>8139</v>
      </c>
      <c r="G5301" s="191">
        <v>18</v>
      </c>
    </row>
    <row r="5302" spans="1:7" x14ac:dyDescent="0.25">
      <c r="A5302" s="191">
        <v>5301</v>
      </c>
      <c r="B5302" s="191" t="s">
        <v>8137</v>
      </c>
      <c r="C5302" s="191" t="s">
        <v>8138</v>
      </c>
      <c r="D5302" s="191" t="s">
        <v>3160</v>
      </c>
      <c r="E5302" s="191" t="s">
        <v>14</v>
      </c>
      <c r="F5302" s="191" t="s">
        <v>8139</v>
      </c>
      <c r="G5302" s="191">
        <v>18</v>
      </c>
    </row>
    <row r="5303" spans="1:7" x14ac:dyDescent="0.25">
      <c r="A5303" s="191">
        <v>5302</v>
      </c>
      <c r="B5303" s="191" t="s">
        <v>8137</v>
      </c>
      <c r="C5303" s="191" t="s">
        <v>8138</v>
      </c>
      <c r="D5303" s="191" t="s">
        <v>3160</v>
      </c>
      <c r="E5303" s="191" t="s">
        <v>14</v>
      </c>
      <c r="F5303" s="191" t="s">
        <v>8139</v>
      </c>
      <c r="G5303" s="191">
        <v>18</v>
      </c>
    </row>
    <row r="5304" spans="1:7" x14ac:dyDescent="0.25">
      <c r="A5304" s="191">
        <v>5303</v>
      </c>
      <c r="B5304" s="191" t="s">
        <v>8137</v>
      </c>
      <c r="C5304" s="191" t="s">
        <v>8138</v>
      </c>
      <c r="D5304" s="191" t="s">
        <v>3160</v>
      </c>
      <c r="E5304" s="191" t="s">
        <v>14</v>
      </c>
      <c r="F5304" s="191" t="s">
        <v>8139</v>
      </c>
      <c r="G5304" s="191">
        <v>18</v>
      </c>
    </row>
    <row r="5305" spans="1:7" x14ac:dyDescent="0.25">
      <c r="A5305" s="191">
        <v>5304</v>
      </c>
      <c r="B5305" s="191" t="s">
        <v>8137</v>
      </c>
      <c r="C5305" s="191" t="s">
        <v>8138</v>
      </c>
      <c r="D5305" s="191" t="s">
        <v>3160</v>
      </c>
      <c r="E5305" s="191" t="s">
        <v>14</v>
      </c>
      <c r="F5305" s="191" t="s">
        <v>8139</v>
      </c>
      <c r="G5305" s="191">
        <v>18</v>
      </c>
    </row>
    <row r="5306" spans="1:7" x14ac:dyDescent="0.25">
      <c r="A5306" s="191">
        <v>5305</v>
      </c>
      <c r="B5306" s="191" t="s">
        <v>8137</v>
      </c>
      <c r="C5306" s="191" t="s">
        <v>8138</v>
      </c>
      <c r="D5306" s="191" t="s">
        <v>3160</v>
      </c>
      <c r="E5306" s="191" t="s">
        <v>14</v>
      </c>
      <c r="F5306" s="191" t="s">
        <v>8139</v>
      </c>
      <c r="G5306" s="191">
        <v>18</v>
      </c>
    </row>
    <row r="5307" spans="1:7" x14ac:dyDescent="0.25">
      <c r="A5307" s="191">
        <v>5306</v>
      </c>
      <c r="B5307" s="191" t="s">
        <v>8137</v>
      </c>
      <c r="C5307" s="191" t="s">
        <v>8138</v>
      </c>
      <c r="D5307" s="191" t="s">
        <v>3160</v>
      </c>
      <c r="E5307" s="191" t="s">
        <v>14</v>
      </c>
      <c r="F5307" s="191" t="s">
        <v>8139</v>
      </c>
      <c r="G5307" s="191">
        <v>18</v>
      </c>
    </row>
    <row r="5308" spans="1:7" x14ac:dyDescent="0.25">
      <c r="A5308" s="191">
        <v>5307</v>
      </c>
      <c r="B5308" s="191" t="s">
        <v>8137</v>
      </c>
      <c r="C5308" s="191" t="s">
        <v>8138</v>
      </c>
      <c r="D5308" s="191" t="s">
        <v>3160</v>
      </c>
      <c r="E5308" s="191" t="s">
        <v>14</v>
      </c>
      <c r="F5308" s="191" t="s">
        <v>8139</v>
      </c>
      <c r="G5308" s="191">
        <v>18</v>
      </c>
    </row>
    <row r="5309" spans="1:7" x14ac:dyDescent="0.25">
      <c r="A5309" s="191">
        <v>5308</v>
      </c>
      <c r="B5309" s="191" t="s">
        <v>8137</v>
      </c>
      <c r="C5309" s="191" t="s">
        <v>8138</v>
      </c>
      <c r="D5309" s="191" t="s">
        <v>3160</v>
      </c>
      <c r="E5309" s="191" t="s">
        <v>14</v>
      </c>
      <c r="F5309" s="191" t="s">
        <v>8139</v>
      </c>
      <c r="G5309" s="191">
        <v>18</v>
      </c>
    </row>
    <row r="5310" spans="1:7" x14ac:dyDescent="0.25">
      <c r="A5310" s="191">
        <v>5309</v>
      </c>
      <c r="B5310" s="191" t="s">
        <v>8137</v>
      </c>
      <c r="C5310" s="191" t="s">
        <v>8138</v>
      </c>
      <c r="D5310" s="191" t="s">
        <v>3160</v>
      </c>
      <c r="E5310" s="191" t="s">
        <v>14</v>
      </c>
      <c r="F5310" s="191" t="s">
        <v>8139</v>
      </c>
      <c r="G5310" s="191">
        <v>18</v>
      </c>
    </row>
    <row r="5311" spans="1:7" x14ac:dyDescent="0.25">
      <c r="A5311" s="191">
        <v>5310</v>
      </c>
      <c r="B5311" s="191" t="s">
        <v>8137</v>
      </c>
      <c r="C5311" s="191" t="s">
        <v>8138</v>
      </c>
      <c r="D5311" s="191" t="s">
        <v>3160</v>
      </c>
      <c r="E5311" s="191" t="s">
        <v>14</v>
      </c>
      <c r="F5311" s="191" t="s">
        <v>8139</v>
      </c>
      <c r="G5311" s="191">
        <v>18</v>
      </c>
    </row>
    <row r="5312" spans="1:7" x14ac:dyDescent="0.25">
      <c r="A5312" s="191">
        <v>5311</v>
      </c>
      <c r="B5312" s="191" t="s">
        <v>8137</v>
      </c>
      <c r="C5312" s="191" t="s">
        <v>8138</v>
      </c>
      <c r="D5312" s="191" t="s">
        <v>3160</v>
      </c>
      <c r="E5312" s="191" t="s">
        <v>14</v>
      </c>
      <c r="F5312" s="191" t="s">
        <v>8139</v>
      </c>
      <c r="G5312" s="191">
        <v>18</v>
      </c>
    </row>
    <row r="5313" spans="1:7" x14ac:dyDescent="0.25">
      <c r="A5313" s="191">
        <v>5312</v>
      </c>
      <c r="B5313" s="191" t="s">
        <v>8137</v>
      </c>
      <c r="C5313" s="191" t="s">
        <v>8138</v>
      </c>
      <c r="D5313" s="191" t="s">
        <v>3160</v>
      </c>
      <c r="E5313" s="191" t="s">
        <v>14</v>
      </c>
      <c r="F5313" s="191" t="s">
        <v>8139</v>
      </c>
      <c r="G5313" s="191">
        <v>18</v>
      </c>
    </row>
    <row r="5314" spans="1:7" x14ac:dyDescent="0.25">
      <c r="A5314" s="191">
        <v>5313</v>
      </c>
      <c r="B5314" s="191" t="s">
        <v>8137</v>
      </c>
      <c r="C5314" s="191" t="s">
        <v>8138</v>
      </c>
      <c r="D5314" s="191" t="s">
        <v>3160</v>
      </c>
      <c r="E5314" s="191" t="s">
        <v>14</v>
      </c>
      <c r="F5314" s="191" t="s">
        <v>8139</v>
      </c>
      <c r="G5314" s="191">
        <v>18</v>
      </c>
    </row>
    <row r="5315" spans="1:7" x14ac:dyDescent="0.25">
      <c r="A5315" s="191">
        <v>5314</v>
      </c>
      <c r="B5315" s="191" t="s">
        <v>8137</v>
      </c>
      <c r="C5315" s="191" t="s">
        <v>8138</v>
      </c>
      <c r="D5315" s="191" t="s">
        <v>3160</v>
      </c>
      <c r="E5315" s="191" t="s">
        <v>14</v>
      </c>
      <c r="F5315" s="191" t="s">
        <v>8139</v>
      </c>
      <c r="G5315" s="191">
        <v>18</v>
      </c>
    </row>
    <row r="5316" spans="1:7" x14ac:dyDescent="0.25">
      <c r="A5316" s="191">
        <v>5315</v>
      </c>
      <c r="B5316" s="191" t="s">
        <v>8137</v>
      </c>
      <c r="C5316" s="191" t="s">
        <v>8138</v>
      </c>
      <c r="D5316" s="191" t="s">
        <v>3160</v>
      </c>
      <c r="E5316" s="191" t="s">
        <v>14</v>
      </c>
      <c r="F5316" s="191" t="s">
        <v>8139</v>
      </c>
      <c r="G5316" s="191">
        <v>18</v>
      </c>
    </row>
    <row r="5317" spans="1:7" x14ac:dyDescent="0.25">
      <c r="A5317" s="191">
        <v>5316</v>
      </c>
      <c r="B5317" s="191" t="s">
        <v>8137</v>
      </c>
      <c r="C5317" s="191" t="s">
        <v>8138</v>
      </c>
      <c r="D5317" s="191" t="s">
        <v>3160</v>
      </c>
      <c r="E5317" s="191" t="s">
        <v>14</v>
      </c>
      <c r="F5317" s="191" t="s">
        <v>8139</v>
      </c>
      <c r="G5317" s="191">
        <v>18</v>
      </c>
    </row>
    <row r="5318" spans="1:7" x14ac:dyDescent="0.25">
      <c r="A5318" s="191">
        <v>5317</v>
      </c>
      <c r="B5318" s="191" t="s">
        <v>8137</v>
      </c>
      <c r="C5318" s="191" t="s">
        <v>8138</v>
      </c>
      <c r="D5318" s="191" t="s">
        <v>3160</v>
      </c>
      <c r="E5318" s="191" t="s">
        <v>14</v>
      </c>
      <c r="F5318" s="191" t="s">
        <v>8139</v>
      </c>
      <c r="G5318" s="191">
        <v>18</v>
      </c>
    </row>
    <row r="5319" spans="1:7" x14ac:dyDescent="0.25">
      <c r="A5319" s="191">
        <v>5318</v>
      </c>
      <c r="B5319" s="191" t="s">
        <v>8137</v>
      </c>
      <c r="C5319" s="191" t="s">
        <v>8138</v>
      </c>
      <c r="D5319" s="191" t="s">
        <v>3160</v>
      </c>
      <c r="E5319" s="191" t="s">
        <v>14</v>
      </c>
      <c r="F5319" s="191" t="s">
        <v>8139</v>
      </c>
      <c r="G5319" s="191">
        <v>18</v>
      </c>
    </row>
    <row r="5320" spans="1:7" x14ac:dyDescent="0.25">
      <c r="A5320" s="191">
        <v>5319</v>
      </c>
      <c r="B5320" s="191" t="s">
        <v>8137</v>
      </c>
      <c r="C5320" s="191" t="s">
        <v>8138</v>
      </c>
      <c r="D5320" s="191" t="s">
        <v>3160</v>
      </c>
      <c r="E5320" s="191" t="s">
        <v>14</v>
      </c>
      <c r="F5320" s="191" t="s">
        <v>8139</v>
      </c>
      <c r="G5320" s="191">
        <v>18</v>
      </c>
    </row>
    <row r="5321" spans="1:7" x14ac:dyDescent="0.25">
      <c r="A5321" s="191">
        <v>5320</v>
      </c>
      <c r="B5321" s="191" t="s">
        <v>8137</v>
      </c>
      <c r="C5321" s="191" t="s">
        <v>8138</v>
      </c>
      <c r="D5321" s="191" t="s">
        <v>3160</v>
      </c>
      <c r="E5321" s="191" t="s">
        <v>14</v>
      </c>
      <c r="F5321" s="191" t="s">
        <v>8139</v>
      </c>
      <c r="G5321" s="191">
        <v>18</v>
      </c>
    </row>
    <row r="5322" spans="1:7" x14ac:dyDescent="0.25">
      <c r="A5322" s="191">
        <v>5321</v>
      </c>
      <c r="B5322" s="191" t="s">
        <v>8137</v>
      </c>
      <c r="C5322" s="191" t="s">
        <v>8138</v>
      </c>
      <c r="D5322" s="191" t="s">
        <v>3160</v>
      </c>
      <c r="E5322" s="191" t="s">
        <v>14</v>
      </c>
      <c r="F5322" s="191" t="s">
        <v>8139</v>
      </c>
      <c r="G5322" s="191">
        <v>18</v>
      </c>
    </row>
    <row r="5323" spans="1:7" x14ac:dyDescent="0.25">
      <c r="A5323" s="191">
        <v>5322</v>
      </c>
      <c r="B5323" s="191" t="s">
        <v>8137</v>
      </c>
      <c r="C5323" s="191" t="s">
        <v>8138</v>
      </c>
      <c r="D5323" s="191" t="s">
        <v>3160</v>
      </c>
      <c r="E5323" s="191" t="s">
        <v>14</v>
      </c>
      <c r="F5323" s="191" t="s">
        <v>8139</v>
      </c>
      <c r="G5323" s="191">
        <v>18</v>
      </c>
    </row>
    <row r="5324" spans="1:7" x14ac:dyDescent="0.25">
      <c r="A5324" s="191">
        <v>5323</v>
      </c>
      <c r="B5324" s="191" t="s">
        <v>8137</v>
      </c>
      <c r="C5324" s="191" t="s">
        <v>8138</v>
      </c>
      <c r="D5324" s="191" t="s">
        <v>3160</v>
      </c>
      <c r="E5324" s="191" t="s">
        <v>14</v>
      </c>
      <c r="F5324" s="191" t="s">
        <v>8139</v>
      </c>
      <c r="G5324" s="191">
        <v>18</v>
      </c>
    </row>
    <row r="5325" spans="1:7" x14ac:dyDescent="0.25">
      <c r="A5325" s="191">
        <v>5324</v>
      </c>
      <c r="B5325" s="191" t="s">
        <v>8137</v>
      </c>
      <c r="C5325" s="191" t="s">
        <v>8138</v>
      </c>
      <c r="D5325" s="191" t="s">
        <v>3160</v>
      </c>
      <c r="E5325" s="191" t="s">
        <v>14</v>
      </c>
      <c r="F5325" s="191" t="s">
        <v>8139</v>
      </c>
      <c r="G5325" s="191">
        <v>18</v>
      </c>
    </row>
    <row r="5326" spans="1:7" x14ac:dyDescent="0.25">
      <c r="A5326" s="191">
        <v>5325</v>
      </c>
      <c r="B5326" s="191" t="s">
        <v>8137</v>
      </c>
      <c r="C5326" s="191" t="s">
        <v>8138</v>
      </c>
      <c r="D5326" s="191" t="s">
        <v>3160</v>
      </c>
      <c r="E5326" s="191" t="s">
        <v>14</v>
      </c>
      <c r="F5326" s="191" t="s">
        <v>8139</v>
      </c>
      <c r="G5326" s="191">
        <v>18</v>
      </c>
    </row>
    <row r="5327" spans="1:7" x14ac:dyDescent="0.25">
      <c r="A5327" s="191">
        <v>5326</v>
      </c>
      <c r="B5327" s="191" t="s">
        <v>8137</v>
      </c>
      <c r="C5327" s="191" t="s">
        <v>8138</v>
      </c>
      <c r="D5327" s="191" t="s">
        <v>3160</v>
      </c>
      <c r="E5327" s="191" t="s">
        <v>14</v>
      </c>
      <c r="F5327" s="191" t="s">
        <v>8139</v>
      </c>
      <c r="G5327" s="191">
        <v>18</v>
      </c>
    </row>
    <row r="5328" spans="1:7" x14ac:dyDescent="0.25">
      <c r="A5328" s="191">
        <v>5327</v>
      </c>
      <c r="B5328" s="191" t="s">
        <v>8137</v>
      </c>
      <c r="C5328" s="191" t="s">
        <v>8138</v>
      </c>
      <c r="D5328" s="191" t="s">
        <v>3160</v>
      </c>
      <c r="E5328" s="191" t="s">
        <v>14</v>
      </c>
      <c r="F5328" s="191" t="s">
        <v>8139</v>
      </c>
      <c r="G5328" s="191">
        <v>18</v>
      </c>
    </row>
    <row r="5329" spans="1:7" x14ac:dyDescent="0.25">
      <c r="A5329" s="191">
        <v>5328</v>
      </c>
      <c r="B5329" s="191" t="s">
        <v>8137</v>
      </c>
      <c r="C5329" s="191" t="s">
        <v>8138</v>
      </c>
      <c r="D5329" s="191" t="s">
        <v>3160</v>
      </c>
      <c r="E5329" s="191" t="s">
        <v>14</v>
      </c>
      <c r="F5329" s="191" t="s">
        <v>8139</v>
      </c>
      <c r="G5329" s="191">
        <v>18</v>
      </c>
    </row>
    <row r="5330" spans="1:7" x14ac:dyDescent="0.25">
      <c r="A5330" s="191">
        <v>5329</v>
      </c>
      <c r="B5330" s="191" t="s">
        <v>8137</v>
      </c>
      <c r="C5330" s="191" t="s">
        <v>8138</v>
      </c>
      <c r="D5330" s="191" t="s">
        <v>3160</v>
      </c>
      <c r="E5330" s="191" t="s">
        <v>14</v>
      </c>
      <c r="F5330" s="191" t="s">
        <v>8139</v>
      </c>
      <c r="G5330" s="191">
        <v>18</v>
      </c>
    </row>
    <row r="5331" spans="1:7" x14ac:dyDescent="0.25">
      <c r="A5331" s="191">
        <v>5330</v>
      </c>
      <c r="B5331" s="191" t="s">
        <v>8137</v>
      </c>
      <c r="C5331" s="191" t="s">
        <v>8138</v>
      </c>
      <c r="D5331" s="191" t="s">
        <v>3160</v>
      </c>
      <c r="E5331" s="191" t="s">
        <v>14</v>
      </c>
      <c r="F5331" s="191" t="s">
        <v>8139</v>
      </c>
      <c r="G5331" s="191">
        <v>18</v>
      </c>
    </row>
    <row r="5332" spans="1:7" x14ac:dyDescent="0.25">
      <c r="A5332" s="191">
        <v>5331</v>
      </c>
      <c r="B5332" s="191" t="s">
        <v>8137</v>
      </c>
      <c r="C5332" s="191" t="s">
        <v>8138</v>
      </c>
      <c r="D5332" s="191" t="s">
        <v>3160</v>
      </c>
      <c r="E5332" s="191" t="s">
        <v>14</v>
      </c>
      <c r="F5332" s="191" t="s">
        <v>8139</v>
      </c>
      <c r="G5332" s="191">
        <v>18</v>
      </c>
    </row>
    <row r="5333" spans="1:7" x14ac:dyDescent="0.25">
      <c r="A5333" s="191">
        <v>5332</v>
      </c>
      <c r="B5333" s="191" t="s">
        <v>8137</v>
      </c>
      <c r="C5333" s="191" t="s">
        <v>8138</v>
      </c>
      <c r="D5333" s="191" t="s">
        <v>3160</v>
      </c>
      <c r="E5333" s="191" t="s">
        <v>14</v>
      </c>
      <c r="F5333" s="191" t="s">
        <v>8139</v>
      </c>
      <c r="G5333" s="191">
        <v>18</v>
      </c>
    </row>
    <row r="5334" spans="1:7" x14ac:dyDescent="0.25">
      <c r="A5334" s="191">
        <v>5333</v>
      </c>
      <c r="B5334" s="191" t="s">
        <v>8137</v>
      </c>
      <c r="C5334" s="191" t="s">
        <v>8138</v>
      </c>
      <c r="D5334" s="191" t="s">
        <v>3160</v>
      </c>
      <c r="E5334" s="191" t="s">
        <v>14</v>
      </c>
      <c r="F5334" s="191" t="s">
        <v>8139</v>
      </c>
      <c r="G5334" s="191">
        <v>18</v>
      </c>
    </row>
    <row r="5335" spans="1:7" x14ac:dyDescent="0.25">
      <c r="A5335" s="191">
        <v>5334</v>
      </c>
      <c r="B5335" s="191" t="s">
        <v>8137</v>
      </c>
      <c r="C5335" s="191" t="s">
        <v>8138</v>
      </c>
      <c r="D5335" s="191" t="s">
        <v>3160</v>
      </c>
      <c r="E5335" s="191" t="s">
        <v>14</v>
      </c>
      <c r="F5335" s="191" t="s">
        <v>8139</v>
      </c>
      <c r="G5335" s="191">
        <v>18</v>
      </c>
    </row>
    <row r="5336" spans="1:7" x14ac:dyDescent="0.25">
      <c r="A5336" s="191">
        <v>5335</v>
      </c>
      <c r="B5336" s="191" t="s">
        <v>8137</v>
      </c>
      <c r="C5336" s="191" t="s">
        <v>8138</v>
      </c>
      <c r="D5336" s="191" t="s">
        <v>3160</v>
      </c>
      <c r="E5336" s="191" t="s">
        <v>14</v>
      </c>
      <c r="F5336" s="191" t="s">
        <v>8139</v>
      </c>
      <c r="G5336" s="191">
        <v>18</v>
      </c>
    </row>
    <row r="5337" spans="1:7" x14ac:dyDescent="0.25">
      <c r="A5337" s="191">
        <v>5336</v>
      </c>
      <c r="B5337" s="191" t="s">
        <v>8137</v>
      </c>
      <c r="C5337" s="191" t="s">
        <v>8138</v>
      </c>
      <c r="D5337" s="191" t="s">
        <v>3160</v>
      </c>
      <c r="E5337" s="191" t="s">
        <v>14</v>
      </c>
      <c r="F5337" s="191" t="s">
        <v>8139</v>
      </c>
      <c r="G5337" s="191">
        <v>18</v>
      </c>
    </row>
    <row r="5338" spans="1:7" x14ac:dyDescent="0.25">
      <c r="A5338" s="191">
        <v>5337</v>
      </c>
      <c r="B5338" s="191" t="s">
        <v>8137</v>
      </c>
      <c r="C5338" s="191" t="s">
        <v>8138</v>
      </c>
      <c r="D5338" s="191" t="s">
        <v>3160</v>
      </c>
      <c r="E5338" s="191" t="s">
        <v>14</v>
      </c>
      <c r="F5338" s="191" t="s">
        <v>8139</v>
      </c>
      <c r="G5338" s="191">
        <v>18</v>
      </c>
    </row>
    <row r="5339" spans="1:7" x14ac:dyDescent="0.25">
      <c r="A5339" s="191">
        <v>5338</v>
      </c>
      <c r="B5339" s="191" t="s">
        <v>8137</v>
      </c>
      <c r="C5339" s="191" t="s">
        <v>8138</v>
      </c>
      <c r="D5339" s="191" t="s">
        <v>3160</v>
      </c>
      <c r="E5339" s="191" t="s">
        <v>14</v>
      </c>
      <c r="F5339" s="191" t="s">
        <v>8139</v>
      </c>
      <c r="G5339" s="191">
        <v>18</v>
      </c>
    </row>
    <row r="5340" spans="1:7" x14ac:dyDescent="0.25">
      <c r="A5340" s="191">
        <v>5339</v>
      </c>
      <c r="B5340" s="191" t="s">
        <v>8137</v>
      </c>
      <c r="C5340" s="191" t="s">
        <v>8138</v>
      </c>
      <c r="D5340" s="191" t="s">
        <v>3160</v>
      </c>
      <c r="E5340" s="191" t="s">
        <v>14</v>
      </c>
      <c r="F5340" s="191" t="s">
        <v>8139</v>
      </c>
      <c r="G5340" s="191">
        <v>18</v>
      </c>
    </row>
    <row r="5341" spans="1:7" x14ac:dyDescent="0.25">
      <c r="A5341" s="191">
        <v>5340</v>
      </c>
      <c r="B5341" s="191" t="s">
        <v>8137</v>
      </c>
      <c r="C5341" s="191" t="s">
        <v>8138</v>
      </c>
      <c r="D5341" s="191" t="s">
        <v>3160</v>
      </c>
      <c r="E5341" s="191" t="s">
        <v>14</v>
      </c>
      <c r="F5341" s="191" t="s">
        <v>8139</v>
      </c>
      <c r="G5341" s="191">
        <v>18</v>
      </c>
    </row>
    <row r="5342" spans="1:7" x14ac:dyDescent="0.25">
      <c r="A5342" s="191">
        <v>5341</v>
      </c>
      <c r="B5342" s="191" t="s">
        <v>8137</v>
      </c>
      <c r="C5342" s="191" t="s">
        <v>8138</v>
      </c>
      <c r="D5342" s="191" t="s">
        <v>3160</v>
      </c>
      <c r="E5342" s="191" t="s">
        <v>14</v>
      </c>
      <c r="F5342" s="191" t="s">
        <v>8139</v>
      </c>
      <c r="G5342" s="191">
        <v>18</v>
      </c>
    </row>
    <row r="5343" spans="1:7" x14ac:dyDescent="0.25">
      <c r="A5343" s="191">
        <v>5342</v>
      </c>
      <c r="B5343" s="191" t="s">
        <v>8137</v>
      </c>
      <c r="C5343" s="191" t="s">
        <v>8138</v>
      </c>
      <c r="D5343" s="191" t="s">
        <v>3160</v>
      </c>
      <c r="E5343" s="191" t="s">
        <v>14</v>
      </c>
      <c r="F5343" s="191" t="s">
        <v>8139</v>
      </c>
      <c r="G5343" s="191">
        <v>18</v>
      </c>
    </row>
    <row r="5344" spans="1:7" x14ac:dyDescent="0.25">
      <c r="A5344" s="191">
        <v>5343</v>
      </c>
      <c r="B5344" s="191" t="s">
        <v>8137</v>
      </c>
      <c r="C5344" s="191" t="s">
        <v>8138</v>
      </c>
      <c r="D5344" s="191" t="s">
        <v>3160</v>
      </c>
      <c r="E5344" s="191" t="s">
        <v>14</v>
      </c>
      <c r="F5344" s="191" t="s">
        <v>8139</v>
      </c>
      <c r="G5344" s="191">
        <v>18</v>
      </c>
    </row>
    <row r="5345" spans="1:7" x14ac:dyDescent="0.25">
      <c r="A5345" s="191">
        <v>5344</v>
      </c>
      <c r="B5345" s="191" t="s">
        <v>8137</v>
      </c>
      <c r="C5345" s="191" t="s">
        <v>8138</v>
      </c>
      <c r="D5345" s="191" t="s">
        <v>3160</v>
      </c>
      <c r="E5345" s="191" t="s">
        <v>14</v>
      </c>
      <c r="F5345" s="191" t="s">
        <v>8139</v>
      </c>
      <c r="G5345" s="191">
        <v>18</v>
      </c>
    </row>
    <row r="5346" spans="1:7" x14ac:dyDescent="0.25">
      <c r="A5346" s="191">
        <v>5345</v>
      </c>
      <c r="B5346" s="191" t="s">
        <v>8137</v>
      </c>
      <c r="C5346" s="191" t="s">
        <v>8138</v>
      </c>
      <c r="D5346" s="191" t="s">
        <v>3160</v>
      </c>
      <c r="E5346" s="191" t="s">
        <v>14</v>
      </c>
      <c r="F5346" s="191" t="s">
        <v>8139</v>
      </c>
      <c r="G5346" s="191">
        <v>18</v>
      </c>
    </row>
    <row r="5347" spans="1:7" x14ac:dyDescent="0.25">
      <c r="A5347" s="191">
        <v>5346</v>
      </c>
      <c r="B5347" s="191" t="s">
        <v>8137</v>
      </c>
      <c r="C5347" s="191" t="s">
        <v>8138</v>
      </c>
      <c r="D5347" s="191" t="s">
        <v>3160</v>
      </c>
      <c r="E5347" s="191" t="s">
        <v>14</v>
      </c>
      <c r="F5347" s="191" t="s">
        <v>8139</v>
      </c>
      <c r="G5347" s="191">
        <v>18</v>
      </c>
    </row>
    <row r="5348" spans="1:7" x14ac:dyDescent="0.25">
      <c r="A5348" s="191">
        <v>5347</v>
      </c>
      <c r="B5348" s="191" t="s">
        <v>8137</v>
      </c>
      <c r="C5348" s="191" t="s">
        <v>8138</v>
      </c>
      <c r="D5348" s="191" t="s">
        <v>3160</v>
      </c>
      <c r="E5348" s="191" t="s">
        <v>14</v>
      </c>
      <c r="F5348" s="191" t="s">
        <v>8139</v>
      </c>
      <c r="G5348" s="191">
        <v>18</v>
      </c>
    </row>
    <row r="5349" spans="1:7" x14ac:dyDescent="0.25">
      <c r="A5349" s="191">
        <v>5348</v>
      </c>
      <c r="B5349" s="191" t="s">
        <v>8137</v>
      </c>
      <c r="C5349" s="191" t="s">
        <v>8138</v>
      </c>
      <c r="D5349" s="191" t="s">
        <v>3160</v>
      </c>
      <c r="E5349" s="191" t="s">
        <v>14</v>
      </c>
      <c r="F5349" s="191" t="s">
        <v>8139</v>
      </c>
      <c r="G5349" s="191">
        <v>18</v>
      </c>
    </row>
    <row r="5350" spans="1:7" x14ac:dyDescent="0.25">
      <c r="A5350" s="191">
        <v>5349</v>
      </c>
      <c r="B5350" s="191" t="s">
        <v>8137</v>
      </c>
      <c r="C5350" s="191" t="s">
        <v>8138</v>
      </c>
      <c r="D5350" s="191" t="s">
        <v>3160</v>
      </c>
      <c r="E5350" s="191" t="s">
        <v>14</v>
      </c>
      <c r="F5350" s="191" t="s">
        <v>8139</v>
      </c>
      <c r="G5350" s="191">
        <v>18</v>
      </c>
    </row>
    <row r="5351" spans="1:7" x14ac:dyDescent="0.25">
      <c r="A5351" s="191">
        <v>5350</v>
      </c>
      <c r="B5351" s="191" t="s">
        <v>8137</v>
      </c>
      <c r="C5351" s="191" t="s">
        <v>8138</v>
      </c>
      <c r="D5351" s="191" t="s">
        <v>3160</v>
      </c>
      <c r="E5351" s="191" t="s">
        <v>14</v>
      </c>
      <c r="F5351" s="191" t="s">
        <v>8139</v>
      </c>
      <c r="G5351" s="191">
        <v>18</v>
      </c>
    </row>
    <row r="5352" spans="1:7" x14ac:dyDescent="0.25">
      <c r="A5352" s="191">
        <v>5351</v>
      </c>
      <c r="B5352" s="191" t="s">
        <v>8137</v>
      </c>
      <c r="C5352" s="191" t="s">
        <v>8138</v>
      </c>
      <c r="D5352" s="191" t="s">
        <v>3160</v>
      </c>
      <c r="E5352" s="191" t="s">
        <v>14</v>
      </c>
      <c r="F5352" s="191" t="s">
        <v>8139</v>
      </c>
      <c r="G5352" s="191">
        <v>18</v>
      </c>
    </row>
    <row r="5353" spans="1:7" x14ac:dyDescent="0.25">
      <c r="A5353" s="191">
        <v>5352</v>
      </c>
      <c r="B5353" s="191" t="s">
        <v>8137</v>
      </c>
      <c r="C5353" s="191" t="s">
        <v>8138</v>
      </c>
      <c r="D5353" s="191" t="s">
        <v>3160</v>
      </c>
      <c r="E5353" s="191" t="s">
        <v>14</v>
      </c>
      <c r="F5353" s="191" t="s">
        <v>8139</v>
      </c>
      <c r="G5353" s="191">
        <v>18</v>
      </c>
    </row>
    <row r="5354" spans="1:7" x14ac:dyDescent="0.25">
      <c r="A5354" s="191">
        <v>5353</v>
      </c>
      <c r="B5354" s="191" t="s">
        <v>8137</v>
      </c>
      <c r="C5354" s="191" t="s">
        <v>8138</v>
      </c>
      <c r="D5354" s="191" t="s">
        <v>3160</v>
      </c>
      <c r="E5354" s="191" t="s">
        <v>14</v>
      </c>
      <c r="F5354" s="191" t="s">
        <v>8139</v>
      </c>
      <c r="G5354" s="191">
        <v>18</v>
      </c>
    </row>
    <row r="5355" spans="1:7" x14ac:dyDescent="0.25">
      <c r="A5355" s="191">
        <v>5354</v>
      </c>
      <c r="B5355" s="191" t="s">
        <v>8137</v>
      </c>
      <c r="C5355" s="191" t="s">
        <v>8138</v>
      </c>
      <c r="D5355" s="191" t="s">
        <v>3160</v>
      </c>
      <c r="E5355" s="191" t="s">
        <v>14</v>
      </c>
      <c r="F5355" s="191" t="s">
        <v>8139</v>
      </c>
      <c r="G5355" s="191">
        <v>18</v>
      </c>
    </row>
    <row r="5356" spans="1:7" x14ac:dyDescent="0.25">
      <c r="A5356" s="191">
        <v>5355</v>
      </c>
      <c r="B5356" s="191" t="s">
        <v>8137</v>
      </c>
      <c r="C5356" s="191" t="s">
        <v>8138</v>
      </c>
      <c r="D5356" s="191" t="s">
        <v>3160</v>
      </c>
      <c r="E5356" s="191" t="s">
        <v>14</v>
      </c>
      <c r="F5356" s="191" t="s">
        <v>8139</v>
      </c>
      <c r="G5356" s="191">
        <v>18</v>
      </c>
    </row>
    <row r="5357" spans="1:7" x14ac:dyDescent="0.25">
      <c r="A5357" s="191">
        <v>5356</v>
      </c>
      <c r="B5357" s="191" t="s">
        <v>8137</v>
      </c>
      <c r="C5357" s="191" t="s">
        <v>8138</v>
      </c>
      <c r="D5357" s="191" t="s">
        <v>3160</v>
      </c>
      <c r="E5357" s="191" t="s">
        <v>14</v>
      </c>
      <c r="F5357" s="191" t="s">
        <v>8139</v>
      </c>
      <c r="G5357" s="191">
        <v>18</v>
      </c>
    </row>
    <row r="5358" spans="1:7" x14ac:dyDescent="0.25">
      <c r="A5358" s="191">
        <v>5357</v>
      </c>
      <c r="B5358" s="191" t="s">
        <v>8137</v>
      </c>
      <c r="C5358" s="191" t="s">
        <v>8138</v>
      </c>
      <c r="D5358" s="191" t="s">
        <v>3160</v>
      </c>
      <c r="E5358" s="191" t="s">
        <v>14</v>
      </c>
      <c r="F5358" s="191" t="s">
        <v>8139</v>
      </c>
      <c r="G5358" s="191">
        <v>18</v>
      </c>
    </row>
    <row r="5359" spans="1:7" x14ac:dyDescent="0.25">
      <c r="A5359" s="191">
        <v>5358</v>
      </c>
      <c r="B5359" s="191" t="s">
        <v>8137</v>
      </c>
      <c r="C5359" s="191" t="s">
        <v>8138</v>
      </c>
      <c r="D5359" s="191" t="s">
        <v>3160</v>
      </c>
      <c r="E5359" s="191" t="s">
        <v>14</v>
      </c>
      <c r="F5359" s="191" t="s">
        <v>8139</v>
      </c>
      <c r="G5359" s="191">
        <v>18</v>
      </c>
    </row>
    <row r="5360" spans="1:7" x14ac:dyDescent="0.25">
      <c r="A5360" s="191">
        <v>5359</v>
      </c>
      <c r="B5360" s="191" t="s">
        <v>8137</v>
      </c>
      <c r="C5360" s="191" t="s">
        <v>8138</v>
      </c>
      <c r="D5360" s="191" t="s">
        <v>3160</v>
      </c>
      <c r="E5360" s="191" t="s">
        <v>14</v>
      </c>
      <c r="F5360" s="191" t="s">
        <v>8139</v>
      </c>
      <c r="G5360" s="191">
        <v>18</v>
      </c>
    </row>
    <row r="5361" spans="1:7" x14ac:dyDescent="0.25">
      <c r="A5361" s="191">
        <v>5360</v>
      </c>
      <c r="B5361" s="191" t="s">
        <v>8137</v>
      </c>
      <c r="C5361" s="191" t="s">
        <v>8138</v>
      </c>
      <c r="D5361" s="191" t="s">
        <v>3160</v>
      </c>
      <c r="E5361" s="191" t="s">
        <v>14</v>
      </c>
      <c r="F5361" s="191" t="s">
        <v>8139</v>
      </c>
      <c r="G5361" s="191">
        <v>18</v>
      </c>
    </row>
    <row r="5362" spans="1:7" x14ac:dyDescent="0.25">
      <c r="A5362" s="191">
        <v>5361</v>
      </c>
      <c r="B5362" s="191" t="s">
        <v>8137</v>
      </c>
      <c r="C5362" s="191" t="s">
        <v>8138</v>
      </c>
      <c r="D5362" s="191" t="s">
        <v>3160</v>
      </c>
      <c r="E5362" s="191" t="s">
        <v>14</v>
      </c>
      <c r="F5362" s="191" t="s">
        <v>8139</v>
      </c>
      <c r="G5362" s="191">
        <v>18</v>
      </c>
    </row>
    <row r="5363" spans="1:7" x14ac:dyDescent="0.25">
      <c r="A5363" s="191">
        <v>5362</v>
      </c>
      <c r="B5363" s="191" t="s">
        <v>8137</v>
      </c>
      <c r="C5363" s="191" t="s">
        <v>8138</v>
      </c>
      <c r="D5363" s="191" t="s">
        <v>3160</v>
      </c>
      <c r="E5363" s="191" t="s">
        <v>14</v>
      </c>
      <c r="F5363" s="191" t="s">
        <v>8139</v>
      </c>
      <c r="G5363" s="191">
        <v>18</v>
      </c>
    </row>
    <row r="5364" spans="1:7" x14ac:dyDescent="0.25">
      <c r="A5364" s="191">
        <v>5363</v>
      </c>
      <c r="B5364" s="191" t="s">
        <v>8137</v>
      </c>
      <c r="C5364" s="191" t="s">
        <v>8138</v>
      </c>
      <c r="D5364" s="191" t="s">
        <v>3160</v>
      </c>
      <c r="E5364" s="191" t="s">
        <v>14</v>
      </c>
      <c r="F5364" s="191" t="s">
        <v>8139</v>
      </c>
      <c r="G5364" s="191">
        <v>18</v>
      </c>
    </row>
    <row r="5365" spans="1:7" x14ac:dyDescent="0.25">
      <c r="A5365" s="191">
        <v>5364</v>
      </c>
      <c r="B5365" s="191" t="s">
        <v>8137</v>
      </c>
      <c r="C5365" s="191" t="s">
        <v>8138</v>
      </c>
      <c r="D5365" s="191" t="s">
        <v>3160</v>
      </c>
      <c r="E5365" s="191" t="s">
        <v>14</v>
      </c>
      <c r="F5365" s="191" t="s">
        <v>8139</v>
      </c>
      <c r="G5365" s="191">
        <v>18</v>
      </c>
    </row>
    <row r="5366" spans="1:7" x14ac:dyDescent="0.25">
      <c r="A5366" s="191">
        <v>5365</v>
      </c>
      <c r="B5366" s="191" t="s">
        <v>8137</v>
      </c>
      <c r="C5366" s="191" t="s">
        <v>8138</v>
      </c>
      <c r="D5366" s="191" t="s">
        <v>3160</v>
      </c>
      <c r="E5366" s="191" t="s">
        <v>14</v>
      </c>
      <c r="F5366" s="191" t="s">
        <v>8139</v>
      </c>
      <c r="G5366" s="191">
        <v>18</v>
      </c>
    </row>
    <row r="5367" spans="1:7" x14ac:dyDescent="0.25">
      <c r="A5367" s="191">
        <v>5366</v>
      </c>
      <c r="B5367" s="191" t="s">
        <v>8137</v>
      </c>
      <c r="C5367" s="191" t="s">
        <v>8138</v>
      </c>
      <c r="D5367" s="191" t="s">
        <v>3160</v>
      </c>
      <c r="E5367" s="191" t="s">
        <v>14</v>
      </c>
      <c r="F5367" s="191" t="s">
        <v>8139</v>
      </c>
      <c r="G5367" s="191">
        <v>18</v>
      </c>
    </row>
    <row r="5368" spans="1:7" x14ac:dyDescent="0.25">
      <c r="A5368" s="191">
        <v>5367</v>
      </c>
      <c r="B5368" s="191" t="s">
        <v>8137</v>
      </c>
      <c r="C5368" s="191" t="s">
        <v>8138</v>
      </c>
      <c r="D5368" s="191" t="s">
        <v>3160</v>
      </c>
      <c r="E5368" s="191" t="s">
        <v>14</v>
      </c>
      <c r="F5368" s="191" t="s">
        <v>8139</v>
      </c>
      <c r="G5368" s="191">
        <v>18</v>
      </c>
    </row>
    <row r="5369" spans="1:7" x14ac:dyDescent="0.25">
      <c r="A5369" s="191">
        <v>5368</v>
      </c>
      <c r="B5369" s="191" t="s">
        <v>8137</v>
      </c>
      <c r="C5369" s="191" t="s">
        <v>8138</v>
      </c>
      <c r="D5369" s="191" t="s">
        <v>3160</v>
      </c>
      <c r="E5369" s="191" t="s">
        <v>14</v>
      </c>
      <c r="F5369" s="191" t="s">
        <v>8139</v>
      </c>
      <c r="G5369" s="191">
        <v>18</v>
      </c>
    </row>
    <row r="5370" spans="1:7" x14ac:dyDescent="0.25">
      <c r="A5370" s="191">
        <v>5369</v>
      </c>
      <c r="B5370" s="191" t="s">
        <v>8137</v>
      </c>
      <c r="C5370" s="191" t="s">
        <v>8138</v>
      </c>
      <c r="D5370" s="191" t="s">
        <v>3160</v>
      </c>
      <c r="E5370" s="191" t="s">
        <v>14</v>
      </c>
      <c r="F5370" s="191" t="s">
        <v>8139</v>
      </c>
      <c r="G5370" s="191">
        <v>18</v>
      </c>
    </row>
    <row r="5371" spans="1:7" x14ac:dyDescent="0.25">
      <c r="A5371" s="191">
        <v>5370</v>
      </c>
      <c r="B5371" s="191" t="s">
        <v>8137</v>
      </c>
      <c r="C5371" s="191" t="s">
        <v>8138</v>
      </c>
      <c r="D5371" s="191" t="s">
        <v>3160</v>
      </c>
      <c r="E5371" s="191" t="s">
        <v>14</v>
      </c>
      <c r="F5371" s="191" t="s">
        <v>8139</v>
      </c>
      <c r="G5371" s="191">
        <v>18</v>
      </c>
    </row>
    <row r="5372" spans="1:7" x14ac:dyDescent="0.25">
      <c r="A5372" s="191">
        <v>5371</v>
      </c>
      <c r="B5372" s="191" t="s">
        <v>8137</v>
      </c>
      <c r="C5372" s="191" t="s">
        <v>8138</v>
      </c>
      <c r="D5372" s="191" t="s">
        <v>3160</v>
      </c>
      <c r="E5372" s="191" t="s">
        <v>14</v>
      </c>
      <c r="F5372" s="191" t="s">
        <v>8139</v>
      </c>
      <c r="G5372" s="191">
        <v>18</v>
      </c>
    </row>
    <row r="5373" spans="1:7" x14ac:dyDescent="0.25">
      <c r="A5373" s="191">
        <v>5372</v>
      </c>
      <c r="B5373" s="191" t="s">
        <v>8137</v>
      </c>
      <c r="C5373" s="191" t="s">
        <v>8138</v>
      </c>
      <c r="D5373" s="191" t="s">
        <v>3160</v>
      </c>
      <c r="E5373" s="191" t="s">
        <v>14</v>
      </c>
      <c r="F5373" s="191" t="s">
        <v>8139</v>
      </c>
      <c r="G5373" s="191">
        <v>18</v>
      </c>
    </row>
    <row r="5374" spans="1:7" x14ac:dyDescent="0.25">
      <c r="A5374" s="191">
        <v>5373</v>
      </c>
      <c r="B5374" s="191" t="s">
        <v>8137</v>
      </c>
      <c r="C5374" s="191" t="s">
        <v>8138</v>
      </c>
      <c r="D5374" s="191" t="s">
        <v>3160</v>
      </c>
      <c r="E5374" s="191" t="s">
        <v>14</v>
      </c>
      <c r="F5374" s="191" t="s">
        <v>8139</v>
      </c>
      <c r="G5374" s="191">
        <v>18</v>
      </c>
    </row>
    <row r="5375" spans="1:7" x14ac:dyDescent="0.25">
      <c r="A5375" s="191">
        <v>5374</v>
      </c>
      <c r="B5375" s="191" t="s">
        <v>8137</v>
      </c>
      <c r="C5375" s="191" t="s">
        <v>8138</v>
      </c>
      <c r="D5375" s="191" t="s">
        <v>3160</v>
      </c>
      <c r="E5375" s="191" t="s">
        <v>14</v>
      </c>
      <c r="F5375" s="191" t="s">
        <v>8139</v>
      </c>
      <c r="G5375" s="191">
        <v>18</v>
      </c>
    </row>
    <row r="5376" spans="1:7" x14ac:dyDescent="0.25">
      <c r="A5376" s="191">
        <v>5375</v>
      </c>
      <c r="B5376" s="191" t="s">
        <v>8137</v>
      </c>
      <c r="C5376" s="191" t="s">
        <v>8138</v>
      </c>
      <c r="D5376" s="191" t="s">
        <v>3160</v>
      </c>
      <c r="E5376" s="191" t="s">
        <v>14</v>
      </c>
      <c r="F5376" s="191" t="s">
        <v>8139</v>
      </c>
      <c r="G5376" s="191">
        <v>18</v>
      </c>
    </row>
    <row r="5377" spans="1:7" x14ac:dyDescent="0.25">
      <c r="A5377" s="191">
        <v>5376</v>
      </c>
      <c r="B5377" s="191" t="s">
        <v>8137</v>
      </c>
      <c r="C5377" s="191" t="s">
        <v>8138</v>
      </c>
      <c r="D5377" s="191" t="s">
        <v>3160</v>
      </c>
      <c r="E5377" s="191" t="s">
        <v>14</v>
      </c>
      <c r="F5377" s="191" t="s">
        <v>8139</v>
      </c>
      <c r="G5377" s="191">
        <v>18</v>
      </c>
    </row>
    <row r="5378" spans="1:7" x14ac:dyDescent="0.25">
      <c r="A5378" s="191">
        <v>5377</v>
      </c>
      <c r="B5378" s="191" t="s">
        <v>8137</v>
      </c>
      <c r="C5378" s="191" t="s">
        <v>8138</v>
      </c>
      <c r="D5378" s="191" t="s">
        <v>3160</v>
      </c>
      <c r="E5378" s="191" t="s">
        <v>14</v>
      </c>
      <c r="F5378" s="191" t="s">
        <v>8139</v>
      </c>
      <c r="G5378" s="191">
        <v>18</v>
      </c>
    </row>
    <row r="5379" spans="1:7" x14ac:dyDescent="0.25">
      <c r="A5379" s="191">
        <v>5378</v>
      </c>
      <c r="B5379" s="191" t="s">
        <v>8137</v>
      </c>
      <c r="C5379" s="191" t="s">
        <v>8138</v>
      </c>
      <c r="D5379" s="191" t="s">
        <v>3160</v>
      </c>
      <c r="E5379" s="191" t="s">
        <v>14</v>
      </c>
      <c r="F5379" s="191" t="s">
        <v>8139</v>
      </c>
      <c r="G5379" s="191">
        <v>18</v>
      </c>
    </row>
    <row r="5380" spans="1:7" x14ac:dyDescent="0.25">
      <c r="A5380" s="191">
        <v>5379</v>
      </c>
      <c r="B5380" s="191" t="s">
        <v>8137</v>
      </c>
      <c r="C5380" s="191" t="s">
        <v>8138</v>
      </c>
      <c r="D5380" s="191" t="s">
        <v>3160</v>
      </c>
      <c r="E5380" s="191" t="s">
        <v>14</v>
      </c>
      <c r="F5380" s="191" t="s">
        <v>8139</v>
      </c>
      <c r="G5380" s="191">
        <v>18</v>
      </c>
    </row>
    <row r="5381" spans="1:7" x14ac:dyDescent="0.25">
      <c r="A5381" s="191">
        <v>5380</v>
      </c>
      <c r="B5381" s="191" t="s">
        <v>8137</v>
      </c>
      <c r="C5381" s="191" t="s">
        <v>8138</v>
      </c>
      <c r="D5381" s="191" t="s">
        <v>3160</v>
      </c>
      <c r="E5381" s="191" t="s">
        <v>14</v>
      </c>
      <c r="F5381" s="191" t="s">
        <v>8139</v>
      </c>
      <c r="G5381" s="191">
        <v>18</v>
      </c>
    </row>
    <row r="5382" spans="1:7" x14ac:dyDescent="0.25">
      <c r="A5382" s="191">
        <v>5381</v>
      </c>
      <c r="B5382" s="191" t="s">
        <v>8137</v>
      </c>
      <c r="C5382" s="191" t="s">
        <v>8138</v>
      </c>
      <c r="D5382" s="191" t="s">
        <v>3160</v>
      </c>
      <c r="E5382" s="191" t="s">
        <v>14</v>
      </c>
      <c r="F5382" s="191" t="s">
        <v>8139</v>
      </c>
      <c r="G5382" s="191">
        <v>18</v>
      </c>
    </row>
    <row r="5383" spans="1:7" x14ac:dyDescent="0.25">
      <c r="A5383" s="191">
        <v>5382</v>
      </c>
      <c r="B5383" s="191" t="s">
        <v>8137</v>
      </c>
      <c r="C5383" s="191" t="s">
        <v>8138</v>
      </c>
      <c r="D5383" s="191" t="s">
        <v>3160</v>
      </c>
      <c r="E5383" s="191" t="s">
        <v>14</v>
      </c>
      <c r="F5383" s="191" t="s">
        <v>8139</v>
      </c>
      <c r="G5383" s="191">
        <v>18</v>
      </c>
    </row>
    <row r="5384" spans="1:7" x14ac:dyDescent="0.25">
      <c r="A5384" s="191">
        <v>5383</v>
      </c>
      <c r="B5384" s="191" t="s">
        <v>8137</v>
      </c>
      <c r="C5384" s="191" t="s">
        <v>8138</v>
      </c>
      <c r="D5384" s="191" t="s">
        <v>3160</v>
      </c>
      <c r="E5384" s="191" t="s">
        <v>14</v>
      </c>
      <c r="F5384" s="191" t="s">
        <v>8139</v>
      </c>
      <c r="G5384" s="191">
        <v>18</v>
      </c>
    </row>
    <row r="5385" spans="1:7" x14ac:dyDescent="0.25">
      <c r="A5385" s="191">
        <v>5384</v>
      </c>
      <c r="B5385" s="191" t="s">
        <v>5717</v>
      </c>
      <c r="C5385" s="191" t="s">
        <v>8133</v>
      </c>
      <c r="D5385" s="191" t="s">
        <v>3160</v>
      </c>
      <c r="E5385" s="191" t="s">
        <v>3186</v>
      </c>
      <c r="F5385" s="191" t="s">
        <v>8135</v>
      </c>
      <c r="G5385" s="191">
        <v>13</v>
      </c>
    </row>
    <row r="5386" spans="1:7" x14ac:dyDescent="0.25">
      <c r="A5386" s="191">
        <v>5385</v>
      </c>
      <c r="B5386" s="191" t="s">
        <v>5717</v>
      </c>
      <c r="C5386" s="191" t="s">
        <v>8133</v>
      </c>
      <c r="D5386" s="191" t="s">
        <v>3160</v>
      </c>
      <c r="E5386" s="191" t="s">
        <v>3186</v>
      </c>
      <c r="F5386" s="191" t="s">
        <v>8135</v>
      </c>
      <c r="G5386" s="191">
        <v>13</v>
      </c>
    </row>
    <row r="5387" spans="1:7" x14ac:dyDescent="0.25">
      <c r="A5387" s="191">
        <v>5386</v>
      </c>
      <c r="B5387" s="191" t="s">
        <v>5717</v>
      </c>
      <c r="C5387" s="191" t="s">
        <v>8133</v>
      </c>
      <c r="D5387" s="191" t="s">
        <v>3160</v>
      </c>
      <c r="E5387" s="191" t="s">
        <v>3186</v>
      </c>
      <c r="F5387" s="191" t="s">
        <v>8135</v>
      </c>
      <c r="G5387" s="191">
        <v>13</v>
      </c>
    </row>
    <row r="5388" spans="1:7" x14ac:dyDescent="0.25">
      <c r="A5388" s="191">
        <v>5387</v>
      </c>
      <c r="B5388" s="191" t="s">
        <v>5717</v>
      </c>
      <c r="C5388" s="191" t="s">
        <v>8133</v>
      </c>
      <c r="D5388" s="191" t="s">
        <v>3160</v>
      </c>
      <c r="E5388" s="191" t="s">
        <v>3186</v>
      </c>
      <c r="F5388" s="191" t="s">
        <v>8135</v>
      </c>
      <c r="G5388" s="191">
        <v>13</v>
      </c>
    </row>
    <row r="5389" spans="1:7" x14ac:dyDescent="0.25">
      <c r="A5389" s="191">
        <v>5388</v>
      </c>
      <c r="B5389" s="191" t="s">
        <v>5717</v>
      </c>
      <c r="C5389" s="191" t="s">
        <v>8133</v>
      </c>
      <c r="D5389" s="191" t="s">
        <v>3160</v>
      </c>
      <c r="E5389" s="191" t="s">
        <v>3186</v>
      </c>
      <c r="F5389" s="191" t="s">
        <v>8135</v>
      </c>
      <c r="G5389" s="191">
        <v>13</v>
      </c>
    </row>
    <row r="5390" spans="1:7" x14ac:dyDescent="0.25">
      <c r="A5390" s="191">
        <v>5389</v>
      </c>
      <c r="B5390" s="191" t="s">
        <v>5717</v>
      </c>
      <c r="C5390" s="191" t="s">
        <v>8133</v>
      </c>
      <c r="D5390" s="191" t="s">
        <v>3160</v>
      </c>
      <c r="E5390" s="191" t="s">
        <v>3186</v>
      </c>
      <c r="F5390" s="191" t="s">
        <v>8135</v>
      </c>
      <c r="G5390" s="191">
        <v>13</v>
      </c>
    </row>
    <row r="5391" spans="1:7" x14ac:dyDescent="0.25">
      <c r="A5391" s="191">
        <v>5390</v>
      </c>
      <c r="B5391" s="191" t="s">
        <v>5717</v>
      </c>
      <c r="C5391" s="191" t="s">
        <v>8133</v>
      </c>
      <c r="D5391" s="191" t="s">
        <v>3160</v>
      </c>
      <c r="E5391" s="191" t="s">
        <v>3186</v>
      </c>
      <c r="F5391" s="191" t="s">
        <v>8135</v>
      </c>
      <c r="G5391" s="191">
        <v>13</v>
      </c>
    </row>
    <row r="5392" spans="1:7" x14ac:dyDescent="0.25">
      <c r="A5392" s="191">
        <v>5391</v>
      </c>
      <c r="B5392" s="191" t="s">
        <v>5717</v>
      </c>
      <c r="C5392" s="191" t="s">
        <v>8133</v>
      </c>
      <c r="D5392" s="191" t="s">
        <v>3160</v>
      </c>
      <c r="E5392" s="191" t="s">
        <v>3186</v>
      </c>
      <c r="F5392" s="191" t="s">
        <v>8135</v>
      </c>
      <c r="G5392" s="191">
        <v>13</v>
      </c>
    </row>
    <row r="5393" spans="1:7" x14ac:dyDescent="0.25">
      <c r="A5393" s="191">
        <v>5392</v>
      </c>
      <c r="B5393" s="191" t="s">
        <v>5717</v>
      </c>
      <c r="C5393" s="191" t="s">
        <v>8133</v>
      </c>
      <c r="D5393" s="191" t="s">
        <v>3160</v>
      </c>
      <c r="E5393" s="191" t="s">
        <v>3186</v>
      </c>
      <c r="F5393" s="191" t="s">
        <v>8135</v>
      </c>
      <c r="G5393" s="191">
        <v>13</v>
      </c>
    </row>
    <row r="5394" spans="1:7" x14ac:dyDescent="0.25">
      <c r="A5394" s="191">
        <v>5393</v>
      </c>
      <c r="B5394" s="191" t="s">
        <v>5717</v>
      </c>
      <c r="C5394" s="191" t="s">
        <v>8133</v>
      </c>
      <c r="D5394" s="191" t="s">
        <v>3160</v>
      </c>
      <c r="E5394" s="191" t="s">
        <v>3186</v>
      </c>
      <c r="F5394" s="191" t="s">
        <v>8135</v>
      </c>
      <c r="G5394" s="191">
        <v>13</v>
      </c>
    </row>
    <row r="5395" spans="1:7" x14ac:dyDescent="0.25">
      <c r="A5395" s="191">
        <v>5394</v>
      </c>
      <c r="B5395" s="191" t="s">
        <v>5717</v>
      </c>
      <c r="C5395" s="191" t="s">
        <v>8133</v>
      </c>
      <c r="D5395" s="191" t="s">
        <v>3160</v>
      </c>
      <c r="E5395" s="191" t="s">
        <v>3186</v>
      </c>
      <c r="F5395" s="191" t="s">
        <v>8135</v>
      </c>
      <c r="G5395" s="191">
        <v>13</v>
      </c>
    </row>
    <row r="5396" spans="1:7" x14ac:dyDescent="0.25">
      <c r="A5396" s="191">
        <v>5395</v>
      </c>
      <c r="B5396" s="191" t="s">
        <v>3173</v>
      </c>
      <c r="C5396" s="191" t="s">
        <v>8133</v>
      </c>
      <c r="D5396" s="191" t="s">
        <v>3160</v>
      </c>
      <c r="E5396" s="191" t="s">
        <v>3185</v>
      </c>
      <c r="F5396" s="191" t="s">
        <v>8134</v>
      </c>
      <c r="G5396" s="191">
        <v>8</v>
      </c>
    </row>
    <row r="5397" spans="1:7" x14ac:dyDescent="0.25">
      <c r="A5397" s="191">
        <v>5396</v>
      </c>
      <c r="B5397" s="191" t="s">
        <v>5717</v>
      </c>
      <c r="C5397" s="191" t="s">
        <v>8133</v>
      </c>
      <c r="D5397" s="191" t="s">
        <v>3160</v>
      </c>
      <c r="E5397" s="191" t="s">
        <v>3186</v>
      </c>
      <c r="F5397" s="191" t="s">
        <v>8135</v>
      </c>
      <c r="G5397" s="191">
        <v>13</v>
      </c>
    </row>
    <row r="5398" spans="1:7" x14ac:dyDescent="0.25">
      <c r="A5398" s="191">
        <v>5397</v>
      </c>
      <c r="B5398" s="191" t="s">
        <v>3173</v>
      </c>
      <c r="C5398" s="191" t="s">
        <v>8133</v>
      </c>
      <c r="D5398" s="191" t="s">
        <v>3160</v>
      </c>
      <c r="E5398" s="191" t="s">
        <v>3185</v>
      </c>
      <c r="F5398" s="191" t="s">
        <v>8134</v>
      </c>
      <c r="G5398" s="191">
        <v>8</v>
      </c>
    </row>
    <row r="5399" spans="1:7" x14ac:dyDescent="0.25">
      <c r="A5399" s="191">
        <v>5398</v>
      </c>
      <c r="B5399" s="191" t="s">
        <v>5717</v>
      </c>
      <c r="C5399" s="191" t="s">
        <v>8133</v>
      </c>
      <c r="D5399" s="191" t="s">
        <v>3160</v>
      </c>
      <c r="E5399" s="191" t="s">
        <v>3186</v>
      </c>
      <c r="F5399" s="191" t="s">
        <v>8135</v>
      </c>
      <c r="G5399" s="191">
        <v>13</v>
      </c>
    </row>
    <row r="5400" spans="1:7" x14ac:dyDescent="0.25">
      <c r="A5400" s="191">
        <v>5399</v>
      </c>
      <c r="B5400" s="191" t="s">
        <v>5717</v>
      </c>
      <c r="C5400" s="191" t="s">
        <v>8133</v>
      </c>
      <c r="D5400" s="191" t="s">
        <v>3160</v>
      </c>
      <c r="E5400" s="191" t="s">
        <v>3186</v>
      </c>
      <c r="F5400" s="191" t="s">
        <v>8135</v>
      </c>
      <c r="G5400" s="191">
        <v>13</v>
      </c>
    </row>
    <row r="5401" spans="1:7" x14ac:dyDescent="0.25">
      <c r="A5401" s="191">
        <v>5400</v>
      </c>
      <c r="B5401" s="191" t="s">
        <v>5717</v>
      </c>
      <c r="C5401" s="191" t="s">
        <v>8133</v>
      </c>
      <c r="D5401" s="191" t="s">
        <v>3160</v>
      </c>
      <c r="E5401" s="191" t="s">
        <v>3186</v>
      </c>
      <c r="F5401" s="191" t="s">
        <v>8135</v>
      </c>
      <c r="G5401" s="191">
        <v>13</v>
      </c>
    </row>
    <row r="5402" spans="1:7" x14ac:dyDescent="0.25">
      <c r="A5402" s="191">
        <v>5401</v>
      </c>
      <c r="B5402" s="191" t="s">
        <v>5717</v>
      </c>
      <c r="C5402" s="191" t="s">
        <v>8133</v>
      </c>
      <c r="D5402" s="191" t="s">
        <v>3160</v>
      </c>
      <c r="E5402" s="191" t="s">
        <v>3186</v>
      </c>
      <c r="F5402" s="191" t="s">
        <v>8135</v>
      </c>
      <c r="G5402" s="191">
        <v>13</v>
      </c>
    </row>
    <row r="5403" spans="1:7" x14ac:dyDescent="0.25">
      <c r="A5403" s="191">
        <v>5402</v>
      </c>
      <c r="B5403" s="191" t="s">
        <v>5717</v>
      </c>
      <c r="C5403" s="191" t="s">
        <v>8133</v>
      </c>
      <c r="D5403" s="191" t="s">
        <v>3160</v>
      </c>
      <c r="E5403" s="191" t="s">
        <v>3186</v>
      </c>
      <c r="F5403" s="191" t="s">
        <v>8135</v>
      </c>
      <c r="G5403" s="191">
        <v>13</v>
      </c>
    </row>
    <row r="5404" spans="1:7" x14ac:dyDescent="0.25">
      <c r="A5404" s="191">
        <v>5403</v>
      </c>
      <c r="B5404" s="191" t="s">
        <v>5717</v>
      </c>
      <c r="C5404" s="191" t="s">
        <v>8133</v>
      </c>
      <c r="D5404" s="191" t="s">
        <v>3160</v>
      </c>
      <c r="E5404" s="191" t="s">
        <v>3186</v>
      </c>
      <c r="F5404" s="191" t="s">
        <v>8135</v>
      </c>
      <c r="G5404" s="191">
        <v>13</v>
      </c>
    </row>
    <row r="5405" spans="1:7" x14ac:dyDescent="0.25">
      <c r="A5405" s="191">
        <v>5404</v>
      </c>
      <c r="B5405" s="191" t="s">
        <v>5717</v>
      </c>
      <c r="C5405" s="191" t="s">
        <v>8133</v>
      </c>
      <c r="D5405" s="191" t="s">
        <v>3160</v>
      </c>
      <c r="E5405" s="191" t="s">
        <v>3186</v>
      </c>
      <c r="F5405" s="191" t="s">
        <v>8135</v>
      </c>
      <c r="G5405" s="191">
        <v>13</v>
      </c>
    </row>
    <row r="5406" spans="1:7" x14ac:dyDescent="0.25">
      <c r="A5406" s="191">
        <v>5405</v>
      </c>
      <c r="B5406" s="191" t="s">
        <v>3173</v>
      </c>
      <c r="C5406" s="191" t="s">
        <v>8133</v>
      </c>
      <c r="D5406" s="191" t="s">
        <v>3160</v>
      </c>
      <c r="E5406" s="191" t="s">
        <v>3185</v>
      </c>
      <c r="F5406" s="191" t="s">
        <v>8134</v>
      </c>
      <c r="G5406" s="191">
        <v>8</v>
      </c>
    </row>
    <row r="5407" spans="1:7" x14ac:dyDescent="0.25">
      <c r="A5407" s="191">
        <v>5406</v>
      </c>
      <c r="B5407" s="191" t="s">
        <v>5717</v>
      </c>
      <c r="C5407" s="191" t="s">
        <v>8133</v>
      </c>
      <c r="D5407" s="191" t="s">
        <v>3160</v>
      </c>
      <c r="E5407" s="191" t="s">
        <v>3186</v>
      </c>
      <c r="F5407" s="191" t="s">
        <v>8135</v>
      </c>
      <c r="G5407" s="191">
        <v>13</v>
      </c>
    </row>
    <row r="5408" spans="1:7" x14ac:dyDescent="0.25">
      <c r="A5408" s="191">
        <v>5407</v>
      </c>
      <c r="B5408" s="191" t="s">
        <v>5717</v>
      </c>
      <c r="C5408" s="191" t="s">
        <v>8133</v>
      </c>
      <c r="D5408" s="191" t="s">
        <v>3160</v>
      </c>
      <c r="E5408" s="191" t="s">
        <v>3186</v>
      </c>
      <c r="F5408" s="191" t="s">
        <v>8135</v>
      </c>
      <c r="G5408" s="191">
        <v>13</v>
      </c>
    </row>
    <row r="5409" spans="1:7" x14ac:dyDescent="0.25">
      <c r="A5409" s="191">
        <v>5408</v>
      </c>
      <c r="B5409" s="191" t="s">
        <v>5717</v>
      </c>
      <c r="C5409" s="191" t="s">
        <v>8133</v>
      </c>
      <c r="D5409" s="191" t="s">
        <v>3160</v>
      </c>
      <c r="E5409" s="191" t="s">
        <v>3186</v>
      </c>
      <c r="F5409" s="191" t="s">
        <v>8135</v>
      </c>
      <c r="G5409" s="191">
        <v>13</v>
      </c>
    </row>
    <row r="5410" spans="1:7" x14ac:dyDescent="0.25">
      <c r="A5410" s="191">
        <v>5409</v>
      </c>
      <c r="B5410" s="191" t="s">
        <v>5717</v>
      </c>
      <c r="C5410" s="191" t="s">
        <v>8133</v>
      </c>
      <c r="D5410" s="191" t="s">
        <v>3160</v>
      </c>
      <c r="E5410" s="191" t="s">
        <v>3186</v>
      </c>
      <c r="F5410" s="191" t="s">
        <v>8135</v>
      </c>
      <c r="G5410" s="191">
        <v>13</v>
      </c>
    </row>
    <row r="5411" spans="1:7" x14ac:dyDescent="0.25">
      <c r="A5411" s="191">
        <v>5410</v>
      </c>
      <c r="B5411" s="191" t="s">
        <v>3173</v>
      </c>
      <c r="C5411" s="191" t="s">
        <v>8133</v>
      </c>
      <c r="D5411" s="191" t="s">
        <v>3160</v>
      </c>
      <c r="E5411" s="191" t="s">
        <v>3185</v>
      </c>
      <c r="F5411" s="191" t="s">
        <v>8134</v>
      </c>
      <c r="G5411" s="191">
        <v>8</v>
      </c>
    </row>
    <row r="5412" spans="1:7" x14ac:dyDescent="0.25">
      <c r="A5412" s="191">
        <v>5411</v>
      </c>
      <c r="B5412" s="191" t="s">
        <v>5717</v>
      </c>
      <c r="C5412" s="191" t="s">
        <v>8133</v>
      </c>
      <c r="D5412" s="191" t="s">
        <v>3160</v>
      </c>
      <c r="E5412" s="191" t="s">
        <v>3186</v>
      </c>
      <c r="F5412" s="191" t="s">
        <v>8135</v>
      </c>
      <c r="G5412" s="191">
        <v>13</v>
      </c>
    </row>
    <row r="5413" spans="1:7" x14ac:dyDescent="0.25">
      <c r="A5413" s="191">
        <v>5412</v>
      </c>
      <c r="B5413" s="191" t="s">
        <v>5717</v>
      </c>
      <c r="C5413" s="191" t="s">
        <v>8133</v>
      </c>
      <c r="D5413" s="191" t="s">
        <v>3160</v>
      </c>
      <c r="E5413" s="191" t="s">
        <v>3186</v>
      </c>
      <c r="F5413" s="191" t="s">
        <v>8135</v>
      </c>
      <c r="G5413" s="191">
        <v>13</v>
      </c>
    </row>
    <row r="5414" spans="1:7" x14ac:dyDescent="0.25">
      <c r="A5414" s="191">
        <v>5413</v>
      </c>
      <c r="B5414" s="191" t="s">
        <v>5717</v>
      </c>
      <c r="C5414" s="191" t="s">
        <v>8133</v>
      </c>
      <c r="D5414" s="191" t="s">
        <v>3160</v>
      </c>
      <c r="E5414" s="191" t="s">
        <v>3186</v>
      </c>
      <c r="F5414" s="191" t="s">
        <v>8135</v>
      </c>
      <c r="G5414" s="191">
        <v>13</v>
      </c>
    </row>
    <row r="5415" spans="1:7" x14ac:dyDescent="0.25">
      <c r="A5415" s="191">
        <v>5414</v>
      </c>
      <c r="B5415" s="191" t="s">
        <v>5717</v>
      </c>
      <c r="C5415" s="191" t="s">
        <v>8133</v>
      </c>
      <c r="D5415" s="191" t="s">
        <v>3160</v>
      </c>
      <c r="E5415" s="191" t="s">
        <v>3186</v>
      </c>
      <c r="F5415" s="191" t="s">
        <v>8135</v>
      </c>
      <c r="G5415" s="191">
        <v>13</v>
      </c>
    </row>
    <row r="5416" spans="1:7" x14ac:dyDescent="0.25">
      <c r="A5416" s="191">
        <v>5415</v>
      </c>
      <c r="B5416" s="191" t="s">
        <v>5717</v>
      </c>
      <c r="C5416" s="191" t="s">
        <v>8133</v>
      </c>
      <c r="D5416" s="191" t="s">
        <v>3160</v>
      </c>
      <c r="E5416" s="191" t="s">
        <v>3186</v>
      </c>
      <c r="F5416" s="191" t="s">
        <v>8135</v>
      </c>
      <c r="G5416" s="191">
        <v>13</v>
      </c>
    </row>
    <row r="5417" spans="1:7" x14ac:dyDescent="0.25">
      <c r="A5417" s="191">
        <v>5416</v>
      </c>
      <c r="B5417" s="191" t="s">
        <v>5717</v>
      </c>
      <c r="C5417" s="191" t="s">
        <v>8133</v>
      </c>
      <c r="D5417" s="191" t="s">
        <v>3160</v>
      </c>
      <c r="E5417" s="191" t="s">
        <v>3186</v>
      </c>
      <c r="F5417" s="191" t="s">
        <v>8135</v>
      </c>
      <c r="G5417" s="191">
        <v>13</v>
      </c>
    </row>
    <row r="5418" spans="1:7" x14ac:dyDescent="0.25">
      <c r="A5418" s="191">
        <v>5417</v>
      </c>
      <c r="B5418" s="191" t="s">
        <v>5717</v>
      </c>
      <c r="C5418" s="191" t="s">
        <v>8133</v>
      </c>
      <c r="D5418" s="191" t="s">
        <v>3160</v>
      </c>
      <c r="E5418" s="191" t="s">
        <v>3186</v>
      </c>
      <c r="F5418" s="191" t="s">
        <v>8135</v>
      </c>
      <c r="G5418" s="191">
        <v>13</v>
      </c>
    </row>
    <row r="5419" spans="1:7" x14ac:dyDescent="0.25">
      <c r="A5419" s="191">
        <v>5418</v>
      </c>
      <c r="B5419" s="191" t="s">
        <v>3173</v>
      </c>
      <c r="C5419" s="191" t="s">
        <v>8133</v>
      </c>
      <c r="D5419" s="191" t="s">
        <v>3160</v>
      </c>
      <c r="E5419" s="191" t="s">
        <v>3185</v>
      </c>
      <c r="F5419" s="191" t="s">
        <v>8134</v>
      </c>
      <c r="G5419" s="191">
        <v>8</v>
      </c>
    </row>
    <row r="5420" spans="1:7" x14ac:dyDescent="0.25">
      <c r="A5420" s="191">
        <v>5419</v>
      </c>
      <c r="B5420" s="191" t="s">
        <v>3173</v>
      </c>
      <c r="C5420" s="191" t="s">
        <v>8133</v>
      </c>
      <c r="D5420" s="191" t="s">
        <v>3160</v>
      </c>
      <c r="E5420" s="191" t="s">
        <v>3185</v>
      </c>
      <c r="F5420" s="191" t="s">
        <v>8134</v>
      </c>
      <c r="G5420" s="191">
        <v>8</v>
      </c>
    </row>
    <row r="5421" spans="1:7" x14ac:dyDescent="0.25">
      <c r="A5421" s="191">
        <v>5420</v>
      </c>
      <c r="B5421" s="191" t="s">
        <v>3173</v>
      </c>
      <c r="C5421" s="191" t="s">
        <v>8133</v>
      </c>
      <c r="D5421" s="191" t="s">
        <v>3160</v>
      </c>
      <c r="E5421" s="191" t="s">
        <v>3185</v>
      </c>
      <c r="F5421" s="191" t="s">
        <v>8134</v>
      </c>
      <c r="G5421" s="191">
        <v>8</v>
      </c>
    </row>
    <row r="5422" spans="1:7" x14ac:dyDescent="0.25">
      <c r="A5422" s="191">
        <v>5421</v>
      </c>
      <c r="B5422" s="191" t="s">
        <v>3173</v>
      </c>
      <c r="C5422" s="191" t="s">
        <v>8133</v>
      </c>
      <c r="D5422" s="191" t="s">
        <v>3160</v>
      </c>
      <c r="E5422" s="191" t="s">
        <v>3185</v>
      </c>
      <c r="F5422" s="191" t="s">
        <v>8134</v>
      </c>
      <c r="G5422" s="191">
        <v>8</v>
      </c>
    </row>
    <row r="5423" spans="1:7" x14ac:dyDescent="0.25">
      <c r="A5423" s="191">
        <v>5422</v>
      </c>
      <c r="B5423" s="191" t="s">
        <v>3173</v>
      </c>
      <c r="C5423" s="191" t="s">
        <v>8133</v>
      </c>
      <c r="D5423" s="191" t="s">
        <v>3160</v>
      </c>
      <c r="E5423" s="191" t="s">
        <v>3185</v>
      </c>
      <c r="F5423" s="191" t="s">
        <v>8134</v>
      </c>
      <c r="G5423" s="191">
        <v>8</v>
      </c>
    </row>
    <row r="5424" spans="1:7" x14ac:dyDescent="0.25">
      <c r="A5424" s="191">
        <v>5423</v>
      </c>
      <c r="B5424" s="191" t="s">
        <v>3173</v>
      </c>
      <c r="C5424" s="191" t="s">
        <v>8133</v>
      </c>
      <c r="D5424" s="191" t="s">
        <v>3160</v>
      </c>
      <c r="E5424" s="191" t="s">
        <v>3185</v>
      </c>
      <c r="F5424" s="191" t="s">
        <v>8134</v>
      </c>
      <c r="G5424" s="191">
        <v>8</v>
      </c>
    </row>
    <row r="5425" spans="1:7" x14ac:dyDescent="0.25">
      <c r="A5425" s="191">
        <v>5424</v>
      </c>
      <c r="B5425" s="191" t="s">
        <v>3173</v>
      </c>
      <c r="C5425" s="191" t="s">
        <v>8133</v>
      </c>
      <c r="D5425" s="191" t="s">
        <v>3160</v>
      </c>
      <c r="E5425" s="191" t="s">
        <v>3185</v>
      </c>
      <c r="F5425" s="191" t="s">
        <v>8134</v>
      </c>
      <c r="G5425" s="191">
        <v>8</v>
      </c>
    </row>
    <row r="5426" spans="1:7" x14ac:dyDescent="0.25">
      <c r="A5426" s="191">
        <v>5425</v>
      </c>
      <c r="B5426" s="191" t="s">
        <v>5847</v>
      </c>
      <c r="C5426" s="191" t="s">
        <v>8133</v>
      </c>
      <c r="D5426" s="191" t="s">
        <v>3160</v>
      </c>
      <c r="E5426" s="191" t="s">
        <v>3186</v>
      </c>
      <c r="F5426" s="191" t="s">
        <v>8136</v>
      </c>
      <c r="G5426" s="191">
        <v>12</v>
      </c>
    </row>
    <row r="5427" spans="1:7" x14ac:dyDescent="0.25">
      <c r="A5427" s="191">
        <v>5426</v>
      </c>
      <c r="B5427" s="191" t="s">
        <v>3173</v>
      </c>
      <c r="C5427" s="191" t="s">
        <v>8133</v>
      </c>
      <c r="D5427" s="191" t="s">
        <v>3160</v>
      </c>
      <c r="E5427" s="191" t="s">
        <v>3185</v>
      </c>
      <c r="F5427" s="191" t="s">
        <v>8134</v>
      </c>
      <c r="G5427" s="191">
        <v>8</v>
      </c>
    </row>
    <row r="5428" spans="1:7" x14ac:dyDescent="0.25">
      <c r="A5428" s="191">
        <v>5427</v>
      </c>
      <c r="B5428" s="191" t="s">
        <v>3173</v>
      </c>
      <c r="C5428" s="191" t="s">
        <v>8133</v>
      </c>
      <c r="D5428" s="191" t="s">
        <v>3160</v>
      </c>
      <c r="E5428" s="191" t="s">
        <v>3185</v>
      </c>
      <c r="F5428" s="191" t="s">
        <v>8134</v>
      </c>
      <c r="G5428" s="191">
        <v>8</v>
      </c>
    </row>
    <row r="5429" spans="1:7" x14ac:dyDescent="0.25">
      <c r="A5429" s="191">
        <v>5428</v>
      </c>
      <c r="B5429" s="191" t="s">
        <v>3173</v>
      </c>
      <c r="C5429" s="191" t="s">
        <v>8133</v>
      </c>
      <c r="D5429" s="191" t="s">
        <v>3160</v>
      </c>
      <c r="E5429" s="191" t="s">
        <v>3185</v>
      </c>
      <c r="F5429" s="191" t="s">
        <v>8134</v>
      </c>
      <c r="G5429" s="191">
        <v>8</v>
      </c>
    </row>
    <row r="5430" spans="1:7" x14ac:dyDescent="0.25">
      <c r="A5430" s="191">
        <v>5429</v>
      </c>
      <c r="B5430" s="191" t="s">
        <v>3173</v>
      </c>
      <c r="C5430" s="191" t="s">
        <v>8133</v>
      </c>
      <c r="D5430" s="191" t="s">
        <v>3160</v>
      </c>
      <c r="E5430" s="191" t="s">
        <v>3185</v>
      </c>
      <c r="F5430" s="191" t="s">
        <v>8134</v>
      </c>
      <c r="G5430" s="191">
        <v>8</v>
      </c>
    </row>
    <row r="5431" spans="1:7" x14ac:dyDescent="0.25">
      <c r="A5431" s="191">
        <v>5430</v>
      </c>
      <c r="B5431" s="191" t="s">
        <v>3173</v>
      </c>
      <c r="C5431" s="191" t="s">
        <v>8133</v>
      </c>
      <c r="D5431" s="191" t="s">
        <v>3160</v>
      </c>
      <c r="E5431" s="191" t="s">
        <v>3185</v>
      </c>
      <c r="F5431" s="191" t="s">
        <v>8134</v>
      </c>
      <c r="G5431" s="191">
        <v>8</v>
      </c>
    </row>
    <row r="5432" spans="1:7" x14ac:dyDescent="0.25">
      <c r="A5432" s="191">
        <v>5431</v>
      </c>
      <c r="B5432" s="191" t="s">
        <v>5847</v>
      </c>
      <c r="C5432" s="191" t="s">
        <v>8133</v>
      </c>
      <c r="D5432" s="191" t="s">
        <v>3160</v>
      </c>
      <c r="E5432" s="191" t="s">
        <v>3186</v>
      </c>
      <c r="F5432" s="191" t="s">
        <v>8136</v>
      </c>
      <c r="G5432" s="191">
        <v>12</v>
      </c>
    </row>
    <row r="5433" spans="1:7" x14ac:dyDescent="0.25">
      <c r="A5433" s="191">
        <v>5432</v>
      </c>
      <c r="B5433" s="191" t="s">
        <v>3173</v>
      </c>
      <c r="C5433" s="191" t="s">
        <v>8133</v>
      </c>
      <c r="D5433" s="191" t="s">
        <v>3160</v>
      </c>
      <c r="E5433" s="191" t="s">
        <v>3185</v>
      </c>
      <c r="F5433" s="191" t="s">
        <v>8134</v>
      </c>
      <c r="G5433" s="191">
        <v>8</v>
      </c>
    </row>
    <row r="5434" spans="1:7" x14ac:dyDescent="0.25">
      <c r="A5434" s="191">
        <v>5433</v>
      </c>
      <c r="B5434" s="191" t="s">
        <v>3173</v>
      </c>
      <c r="C5434" s="191" t="s">
        <v>8133</v>
      </c>
      <c r="D5434" s="191" t="s">
        <v>3160</v>
      </c>
      <c r="E5434" s="191" t="s">
        <v>3185</v>
      </c>
      <c r="F5434" s="191" t="s">
        <v>8134</v>
      </c>
      <c r="G5434" s="191">
        <v>8</v>
      </c>
    </row>
    <row r="5435" spans="1:7" x14ac:dyDescent="0.25">
      <c r="A5435" s="191">
        <v>5434</v>
      </c>
      <c r="B5435" s="191" t="s">
        <v>5847</v>
      </c>
      <c r="C5435" s="191" t="s">
        <v>8133</v>
      </c>
      <c r="D5435" s="191" t="s">
        <v>3160</v>
      </c>
      <c r="E5435" s="191" t="s">
        <v>3186</v>
      </c>
      <c r="F5435" s="191" t="s">
        <v>8136</v>
      </c>
      <c r="G5435" s="191">
        <v>12</v>
      </c>
    </row>
    <row r="5436" spans="1:7" x14ac:dyDescent="0.25">
      <c r="A5436" s="191">
        <v>5435</v>
      </c>
      <c r="B5436" s="191" t="s">
        <v>3173</v>
      </c>
      <c r="C5436" s="191" t="s">
        <v>8133</v>
      </c>
      <c r="D5436" s="191" t="s">
        <v>3160</v>
      </c>
      <c r="E5436" s="191" t="s">
        <v>3185</v>
      </c>
      <c r="F5436" s="191" t="s">
        <v>8134</v>
      </c>
      <c r="G5436" s="191">
        <v>8</v>
      </c>
    </row>
    <row r="5437" spans="1:7" x14ac:dyDescent="0.25">
      <c r="A5437" s="191">
        <v>5436</v>
      </c>
      <c r="B5437" s="191" t="s">
        <v>3173</v>
      </c>
      <c r="C5437" s="191" t="s">
        <v>8133</v>
      </c>
      <c r="D5437" s="191" t="s">
        <v>3160</v>
      </c>
      <c r="E5437" s="191" t="s">
        <v>3185</v>
      </c>
      <c r="F5437" s="191" t="s">
        <v>8134</v>
      </c>
      <c r="G5437" s="191">
        <v>8</v>
      </c>
    </row>
    <row r="5438" spans="1:7" x14ac:dyDescent="0.25">
      <c r="A5438" s="191">
        <v>5437</v>
      </c>
      <c r="B5438" s="191" t="s">
        <v>5847</v>
      </c>
      <c r="C5438" s="191" t="s">
        <v>8133</v>
      </c>
      <c r="D5438" s="191" t="s">
        <v>3160</v>
      </c>
      <c r="E5438" s="191" t="s">
        <v>3186</v>
      </c>
      <c r="F5438" s="191" t="s">
        <v>8136</v>
      </c>
      <c r="G5438" s="191">
        <v>12</v>
      </c>
    </row>
    <row r="5439" spans="1:7" x14ac:dyDescent="0.25">
      <c r="A5439" s="191">
        <v>5438</v>
      </c>
      <c r="B5439" s="191" t="s">
        <v>3173</v>
      </c>
      <c r="C5439" s="191" t="s">
        <v>8133</v>
      </c>
      <c r="D5439" s="191" t="s">
        <v>3160</v>
      </c>
      <c r="E5439" s="191" t="s">
        <v>3185</v>
      </c>
      <c r="F5439" s="191" t="s">
        <v>8134</v>
      </c>
      <c r="G5439" s="191">
        <v>8</v>
      </c>
    </row>
    <row r="5440" spans="1:7" x14ac:dyDescent="0.25">
      <c r="A5440" s="191">
        <v>5439</v>
      </c>
      <c r="B5440" s="191" t="s">
        <v>5847</v>
      </c>
      <c r="C5440" s="191" t="s">
        <v>8133</v>
      </c>
      <c r="D5440" s="191" t="s">
        <v>3160</v>
      </c>
      <c r="E5440" s="191" t="s">
        <v>3186</v>
      </c>
      <c r="F5440" s="191" t="s">
        <v>8136</v>
      </c>
      <c r="G5440" s="191">
        <v>12</v>
      </c>
    </row>
    <row r="5441" spans="1:7" x14ac:dyDescent="0.25">
      <c r="A5441" s="191">
        <v>5440</v>
      </c>
      <c r="B5441" s="191" t="s">
        <v>3173</v>
      </c>
      <c r="C5441" s="191" t="s">
        <v>8133</v>
      </c>
      <c r="D5441" s="191" t="s">
        <v>3160</v>
      </c>
      <c r="E5441" s="191" t="s">
        <v>3185</v>
      </c>
      <c r="F5441" s="191" t="s">
        <v>8134</v>
      </c>
      <c r="G5441" s="191">
        <v>8</v>
      </c>
    </row>
    <row r="5442" spans="1:7" x14ac:dyDescent="0.25">
      <c r="A5442" s="191">
        <v>5441</v>
      </c>
      <c r="B5442" s="191" t="s">
        <v>3173</v>
      </c>
      <c r="C5442" s="191" t="s">
        <v>8133</v>
      </c>
      <c r="D5442" s="191" t="s">
        <v>3160</v>
      </c>
      <c r="E5442" s="191" t="s">
        <v>3185</v>
      </c>
      <c r="F5442" s="191" t="s">
        <v>8134</v>
      </c>
      <c r="G5442" s="191">
        <v>8</v>
      </c>
    </row>
    <row r="5443" spans="1:7" x14ac:dyDescent="0.25">
      <c r="A5443" s="191">
        <v>5442</v>
      </c>
      <c r="B5443" s="191" t="s">
        <v>5847</v>
      </c>
      <c r="C5443" s="191" t="s">
        <v>8133</v>
      </c>
      <c r="D5443" s="191" t="s">
        <v>3160</v>
      </c>
      <c r="E5443" s="191" t="s">
        <v>3186</v>
      </c>
      <c r="F5443" s="191" t="s">
        <v>8136</v>
      </c>
      <c r="G5443" s="191">
        <v>12</v>
      </c>
    </row>
    <row r="5444" spans="1:7" x14ac:dyDescent="0.25">
      <c r="A5444" s="191">
        <v>5443</v>
      </c>
      <c r="B5444" s="191" t="s">
        <v>3173</v>
      </c>
      <c r="C5444" s="191" t="s">
        <v>8133</v>
      </c>
      <c r="D5444" s="191" t="s">
        <v>3160</v>
      </c>
      <c r="E5444" s="191" t="s">
        <v>3185</v>
      </c>
      <c r="F5444" s="191" t="s">
        <v>8134</v>
      </c>
      <c r="G5444" s="191">
        <v>8</v>
      </c>
    </row>
    <row r="5445" spans="1:7" x14ac:dyDescent="0.25">
      <c r="A5445" s="191">
        <v>5444</v>
      </c>
      <c r="B5445" s="191" t="s">
        <v>3173</v>
      </c>
      <c r="C5445" s="191" t="s">
        <v>8133</v>
      </c>
      <c r="D5445" s="191" t="s">
        <v>3160</v>
      </c>
      <c r="E5445" s="191" t="s">
        <v>3185</v>
      </c>
      <c r="F5445" s="191" t="s">
        <v>8134</v>
      </c>
      <c r="G5445" s="191">
        <v>8</v>
      </c>
    </row>
    <row r="5446" spans="1:7" x14ac:dyDescent="0.25">
      <c r="A5446" s="191">
        <v>5445</v>
      </c>
      <c r="B5446" s="191" t="s">
        <v>3173</v>
      </c>
      <c r="C5446" s="191" t="s">
        <v>8133</v>
      </c>
      <c r="D5446" s="191" t="s">
        <v>3160</v>
      </c>
      <c r="E5446" s="191" t="s">
        <v>3185</v>
      </c>
      <c r="F5446" s="191" t="s">
        <v>8134</v>
      </c>
      <c r="G5446" s="191">
        <v>8</v>
      </c>
    </row>
    <row r="5447" spans="1:7" x14ac:dyDescent="0.25">
      <c r="A5447" s="191">
        <v>5446</v>
      </c>
      <c r="B5447" s="191" t="s">
        <v>3173</v>
      </c>
      <c r="C5447" s="191" t="s">
        <v>8133</v>
      </c>
      <c r="D5447" s="191" t="s">
        <v>3160</v>
      </c>
      <c r="E5447" s="191" t="s">
        <v>3185</v>
      </c>
      <c r="F5447" s="191" t="s">
        <v>8134</v>
      </c>
      <c r="G5447" s="191">
        <v>8</v>
      </c>
    </row>
    <row r="5448" spans="1:7" x14ac:dyDescent="0.25">
      <c r="A5448" s="191">
        <v>5447</v>
      </c>
      <c r="B5448" s="191" t="s">
        <v>3173</v>
      </c>
      <c r="C5448" s="191" t="s">
        <v>8133</v>
      </c>
      <c r="D5448" s="191" t="s">
        <v>3160</v>
      </c>
      <c r="E5448" s="191" t="s">
        <v>3185</v>
      </c>
      <c r="F5448" s="191" t="s">
        <v>8134</v>
      </c>
      <c r="G5448" s="191">
        <v>8</v>
      </c>
    </row>
    <row r="5449" spans="1:7" x14ac:dyDescent="0.25">
      <c r="A5449" s="191">
        <v>5448</v>
      </c>
      <c r="B5449" s="191" t="s">
        <v>3173</v>
      </c>
      <c r="C5449" s="191" t="s">
        <v>8133</v>
      </c>
      <c r="D5449" s="191" t="s">
        <v>3160</v>
      </c>
      <c r="E5449" s="191" t="s">
        <v>3185</v>
      </c>
      <c r="F5449" s="191" t="s">
        <v>8134</v>
      </c>
      <c r="G5449" s="191">
        <v>8</v>
      </c>
    </row>
    <row r="5450" spans="1:7" x14ac:dyDescent="0.25">
      <c r="A5450" s="191">
        <v>5449</v>
      </c>
      <c r="B5450" s="191" t="s">
        <v>3173</v>
      </c>
      <c r="C5450" s="191" t="s">
        <v>8133</v>
      </c>
      <c r="D5450" s="191" t="s">
        <v>3160</v>
      </c>
      <c r="E5450" s="191" t="s">
        <v>3185</v>
      </c>
      <c r="F5450" s="191" t="s">
        <v>8134</v>
      </c>
      <c r="G5450" s="191">
        <v>8</v>
      </c>
    </row>
    <row r="5451" spans="1:7" x14ac:dyDescent="0.25">
      <c r="A5451" s="191">
        <v>5450</v>
      </c>
      <c r="B5451" s="191" t="s">
        <v>5847</v>
      </c>
      <c r="C5451" s="191" t="s">
        <v>8133</v>
      </c>
      <c r="D5451" s="191" t="s">
        <v>3160</v>
      </c>
      <c r="E5451" s="191" t="s">
        <v>3186</v>
      </c>
      <c r="F5451" s="191" t="s">
        <v>8136</v>
      </c>
      <c r="G5451" s="191">
        <v>12</v>
      </c>
    </row>
    <row r="5452" spans="1:7" x14ac:dyDescent="0.25">
      <c r="A5452" s="191">
        <v>5451</v>
      </c>
      <c r="B5452" s="191" t="s">
        <v>5847</v>
      </c>
      <c r="C5452" s="191" t="s">
        <v>8133</v>
      </c>
      <c r="D5452" s="191" t="s">
        <v>3160</v>
      </c>
      <c r="E5452" s="191" t="s">
        <v>3186</v>
      </c>
      <c r="F5452" s="191" t="s">
        <v>8136</v>
      </c>
      <c r="G5452" s="191">
        <v>12</v>
      </c>
    </row>
    <row r="5453" spans="1:7" x14ac:dyDescent="0.25">
      <c r="A5453" s="191">
        <v>5452</v>
      </c>
      <c r="B5453" s="191" t="s">
        <v>5847</v>
      </c>
      <c r="C5453" s="191" t="s">
        <v>8133</v>
      </c>
      <c r="D5453" s="191" t="s">
        <v>3160</v>
      </c>
      <c r="E5453" s="191" t="s">
        <v>3186</v>
      </c>
      <c r="F5453" s="191" t="s">
        <v>8136</v>
      </c>
      <c r="G5453" s="191">
        <v>12</v>
      </c>
    </row>
    <row r="5454" spans="1:7" x14ac:dyDescent="0.25">
      <c r="A5454" s="191">
        <v>5453</v>
      </c>
      <c r="B5454" s="191" t="s">
        <v>5847</v>
      </c>
      <c r="C5454" s="191" t="s">
        <v>8133</v>
      </c>
      <c r="D5454" s="191" t="s">
        <v>3160</v>
      </c>
      <c r="E5454" s="191" t="s">
        <v>3186</v>
      </c>
      <c r="F5454" s="191" t="s">
        <v>8136</v>
      </c>
      <c r="G5454" s="191">
        <v>12</v>
      </c>
    </row>
    <row r="5455" spans="1:7" x14ac:dyDescent="0.25">
      <c r="A5455" s="191">
        <v>5454</v>
      </c>
      <c r="B5455" s="191" t="s">
        <v>5847</v>
      </c>
      <c r="C5455" s="191" t="s">
        <v>8133</v>
      </c>
      <c r="D5455" s="191" t="s">
        <v>3160</v>
      </c>
      <c r="E5455" s="191" t="s">
        <v>3186</v>
      </c>
      <c r="F5455" s="191" t="s">
        <v>8136</v>
      </c>
      <c r="G5455" s="191">
        <v>12</v>
      </c>
    </row>
    <row r="5456" spans="1:7" x14ac:dyDescent="0.25">
      <c r="A5456" s="191">
        <v>5455</v>
      </c>
      <c r="B5456" s="191" t="s">
        <v>5847</v>
      </c>
      <c r="C5456" s="191" t="s">
        <v>8133</v>
      </c>
      <c r="D5456" s="191" t="s">
        <v>3160</v>
      </c>
      <c r="E5456" s="191" t="s">
        <v>3186</v>
      </c>
      <c r="F5456" s="191" t="s">
        <v>8136</v>
      </c>
      <c r="G5456" s="191">
        <v>12</v>
      </c>
    </row>
    <row r="5457" spans="1:7" x14ac:dyDescent="0.25">
      <c r="A5457" s="191">
        <v>5456</v>
      </c>
      <c r="B5457" s="191" t="s">
        <v>3173</v>
      </c>
      <c r="C5457" s="191" t="s">
        <v>8133</v>
      </c>
      <c r="D5457" s="191" t="s">
        <v>3160</v>
      </c>
      <c r="E5457" s="191" t="s">
        <v>3185</v>
      </c>
      <c r="F5457" s="191" t="s">
        <v>8134</v>
      </c>
      <c r="G5457" s="191">
        <v>8</v>
      </c>
    </row>
    <row r="5458" spans="1:7" x14ac:dyDescent="0.25">
      <c r="A5458" s="191">
        <v>5457</v>
      </c>
      <c r="B5458" s="191" t="s">
        <v>3173</v>
      </c>
      <c r="C5458" s="191" t="s">
        <v>8133</v>
      </c>
      <c r="D5458" s="191" t="s">
        <v>3160</v>
      </c>
      <c r="E5458" s="191" t="s">
        <v>3185</v>
      </c>
      <c r="F5458" s="191" t="s">
        <v>8134</v>
      </c>
      <c r="G5458" s="191">
        <v>8</v>
      </c>
    </row>
    <row r="5459" spans="1:7" x14ac:dyDescent="0.25">
      <c r="A5459" s="191">
        <v>5458</v>
      </c>
      <c r="B5459" s="191" t="s">
        <v>3173</v>
      </c>
      <c r="C5459" s="191" t="s">
        <v>8133</v>
      </c>
      <c r="D5459" s="191" t="s">
        <v>3160</v>
      </c>
      <c r="E5459" s="191" t="s">
        <v>3185</v>
      </c>
      <c r="F5459" s="191" t="s">
        <v>8134</v>
      </c>
      <c r="G5459" s="191">
        <v>8</v>
      </c>
    </row>
    <row r="5460" spans="1:7" x14ac:dyDescent="0.25">
      <c r="A5460" s="191">
        <v>5459</v>
      </c>
      <c r="B5460" s="191" t="s">
        <v>3173</v>
      </c>
      <c r="C5460" s="191" t="s">
        <v>8133</v>
      </c>
      <c r="D5460" s="191" t="s">
        <v>3160</v>
      </c>
      <c r="E5460" s="191" t="s">
        <v>3185</v>
      </c>
      <c r="F5460" s="191" t="s">
        <v>8134</v>
      </c>
      <c r="G5460" s="191">
        <v>8</v>
      </c>
    </row>
    <row r="5461" spans="1:7" x14ac:dyDescent="0.25">
      <c r="A5461" s="191">
        <v>5460</v>
      </c>
      <c r="B5461" s="191" t="s">
        <v>3173</v>
      </c>
      <c r="C5461" s="191" t="s">
        <v>8133</v>
      </c>
      <c r="D5461" s="191" t="s">
        <v>3160</v>
      </c>
      <c r="E5461" s="191" t="s">
        <v>3185</v>
      </c>
      <c r="F5461" s="191" t="s">
        <v>8134</v>
      </c>
      <c r="G5461" s="191">
        <v>8</v>
      </c>
    </row>
    <row r="5462" spans="1:7" x14ac:dyDescent="0.25">
      <c r="A5462" s="191">
        <v>5461</v>
      </c>
      <c r="B5462" s="191" t="s">
        <v>5847</v>
      </c>
      <c r="C5462" s="191" t="s">
        <v>8133</v>
      </c>
      <c r="D5462" s="191" t="s">
        <v>3160</v>
      </c>
      <c r="E5462" s="191" t="s">
        <v>3186</v>
      </c>
      <c r="F5462" s="191" t="s">
        <v>8136</v>
      </c>
      <c r="G5462" s="191">
        <v>12</v>
      </c>
    </row>
    <row r="5463" spans="1:7" x14ac:dyDescent="0.25">
      <c r="A5463" s="191">
        <v>5462</v>
      </c>
      <c r="B5463" s="191" t="s">
        <v>5847</v>
      </c>
      <c r="C5463" s="191" t="s">
        <v>8133</v>
      </c>
      <c r="D5463" s="191" t="s">
        <v>3160</v>
      </c>
      <c r="E5463" s="191" t="s">
        <v>3186</v>
      </c>
      <c r="F5463" s="191" t="s">
        <v>8136</v>
      </c>
      <c r="G5463" s="191">
        <v>12</v>
      </c>
    </row>
    <row r="5464" spans="1:7" x14ac:dyDescent="0.25">
      <c r="A5464" s="191">
        <v>5463</v>
      </c>
      <c r="B5464" s="191" t="s">
        <v>5847</v>
      </c>
      <c r="C5464" s="191" t="s">
        <v>8133</v>
      </c>
      <c r="D5464" s="191" t="s">
        <v>3160</v>
      </c>
      <c r="E5464" s="191" t="s">
        <v>3186</v>
      </c>
      <c r="F5464" s="191" t="s">
        <v>8136</v>
      </c>
      <c r="G5464" s="191">
        <v>12</v>
      </c>
    </row>
    <row r="5465" spans="1:7" x14ac:dyDescent="0.25">
      <c r="A5465" s="191">
        <v>5464</v>
      </c>
      <c r="B5465" s="191" t="s">
        <v>5847</v>
      </c>
      <c r="C5465" s="191" t="s">
        <v>8133</v>
      </c>
      <c r="D5465" s="191" t="s">
        <v>3160</v>
      </c>
      <c r="E5465" s="191" t="s">
        <v>3186</v>
      </c>
      <c r="F5465" s="191" t="s">
        <v>8136</v>
      </c>
      <c r="G5465" s="191">
        <v>12</v>
      </c>
    </row>
    <row r="5466" spans="1:7" x14ac:dyDescent="0.25">
      <c r="A5466" s="191">
        <v>5465</v>
      </c>
      <c r="B5466" s="191" t="s">
        <v>5847</v>
      </c>
      <c r="C5466" s="191" t="s">
        <v>8133</v>
      </c>
      <c r="D5466" s="191" t="s">
        <v>3160</v>
      </c>
      <c r="E5466" s="191" t="s">
        <v>3186</v>
      </c>
      <c r="F5466" s="191" t="s">
        <v>8136</v>
      </c>
      <c r="G5466" s="191">
        <v>12</v>
      </c>
    </row>
    <row r="5467" spans="1:7" x14ac:dyDescent="0.25">
      <c r="A5467" s="191">
        <v>5466</v>
      </c>
      <c r="B5467" s="191" t="s">
        <v>5847</v>
      </c>
      <c r="C5467" s="191" t="s">
        <v>8133</v>
      </c>
      <c r="D5467" s="191" t="s">
        <v>3160</v>
      </c>
      <c r="E5467" s="191" t="s">
        <v>3186</v>
      </c>
      <c r="F5467" s="191" t="s">
        <v>8136</v>
      </c>
      <c r="G5467" s="191">
        <v>12</v>
      </c>
    </row>
    <row r="5468" spans="1:7" x14ac:dyDescent="0.25">
      <c r="A5468" s="191">
        <v>5467</v>
      </c>
      <c r="B5468" s="191" t="s">
        <v>5847</v>
      </c>
      <c r="C5468" s="191" t="s">
        <v>8133</v>
      </c>
      <c r="D5468" s="191" t="s">
        <v>3160</v>
      </c>
      <c r="E5468" s="191" t="s">
        <v>3186</v>
      </c>
      <c r="F5468" s="191" t="s">
        <v>8136</v>
      </c>
      <c r="G5468" s="191">
        <v>12</v>
      </c>
    </row>
    <row r="5469" spans="1:7" x14ac:dyDescent="0.25">
      <c r="A5469" s="191">
        <v>5468</v>
      </c>
      <c r="B5469" s="191" t="s">
        <v>5847</v>
      </c>
      <c r="C5469" s="191" t="s">
        <v>8133</v>
      </c>
      <c r="D5469" s="191" t="s">
        <v>3160</v>
      </c>
      <c r="E5469" s="191" t="s">
        <v>3186</v>
      </c>
      <c r="F5469" s="191" t="s">
        <v>8136</v>
      </c>
      <c r="G5469" s="191">
        <v>12</v>
      </c>
    </row>
    <row r="5470" spans="1:7" x14ac:dyDescent="0.25">
      <c r="A5470" s="191">
        <v>5469</v>
      </c>
      <c r="B5470" s="191" t="s">
        <v>5847</v>
      </c>
      <c r="C5470" s="191" t="s">
        <v>8133</v>
      </c>
      <c r="D5470" s="191" t="s">
        <v>3160</v>
      </c>
      <c r="E5470" s="191" t="s">
        <v>3186</v>
      </c>
      <c r="F5470" s="191" t="s">
        <v>8136</v>
      </c>
      <c r="G5470" s="191">
        <v>12</v>
      </c>
    </row>
    <row r="5471" spans="1:7" x14ac:dyDescent="0.25">
      <c r="A5471" s="191">
        <v>5470</v>
      </c>
      <c r="B5471" s="191" t="s">
        <v>5847</v>
      </c>
      <c r="C5471" s="191" t="s">
        <v>8133</v>
      </c>
      <c r="D5471" s="191" t="s">
        <v>3160</v>
      </c>
      <c r="E5471" s="191" t="s">
        <v>3186</v>
      </c>
      <c r="F5471" s="191" t="s">
        <v>8136</v>
      </c>
      <c r="G5471" s="191">
        <v>12</v>
      </c>
    </row>
    <row r="5472" spans="1:7" x14ac:dyDescent="0.25">
      <c r="A5472" s="191">
        <v>5471</v>
      </c>
      <c r="B5472" s="191" t="s">
        <v>5847</v>
      </c>
      <c r="C5472" s="191" t="s">
        <v>8133</v>
      </c>
      <c r="D5472" s="191" t="s">
        <v>3160</v>
      </c>
      <c r="E5472" s="191" t="s">
        <v>3186</v>
      </c>
      <c r="F5472" s="191" t="s">
        <v>8136</v>
      </c>
      <c r="G5472" s="191">
        <v>12</v>
      </c>
    </row>
    <row r="5473" spans="1:7" x14ac:dyDescent="0.25">
      <c r="A5473" s="191">
        <v>5472</v>
      </c>
      <c r="B5473" s="191" t="s">
        <v>5847</v>
      </c>
      <c r="C5473" s="191" t="s">
        <v>8133</v>
      </c>
      <c r="D5473" s="191" t="s">
        <v>3160</v>
      </c>
      <c r="E5473" s="191" t="s">
        <v>3186</v>
      </c>
      <c r="F5473" s="191" t="s">
        <v>8136</v>
      </c>
      <c r="G5473" s="191">
        <v>12</v>
      </c>
    </row>
    <row r="5474" spans="1:7" x14ac:dyDescent="0.25">
      <c r="A5474" s="191">
        <v>5473</v>
      </c>
      <c r="B5474" s="191" t="s">
        <v>5847</v>
      </c>
      <c r="C5474" s="191" t="s">
        <v>8133</v>
      </c>
      <c r="D5474" s="191" t="s">
        <v>3160</v>
      </c>
      <c r="E5474" s="191" t="s">
        <v>3186</v>
      </c>
      <c r="F5474" s="191" t="s">
        <v>8136</v>
      </c>
      <c r="G5474" s="191">
        <v>12</v>
      </c>
    </row>
    <row r="5475" spans="1:7" x14ac:dyDescent="0.25">
      <c r="A5475" s="191">
        <v>5474</v>
      </c>
      <c r="B5475" s="191" t="s">
        <v>5847</v>
      </c>
      <c r="C5475" s="191" t="s">
        <v>8133</v>
      </c>
      <c r="D5475" s="191" t="s">
        <v>3160</v>
      </c>
      <c r="E5475" s="191" t="s">
        <v>3186</v>
      </c>
      <c r="F5475" s="191" t="s">
        <v>8136</v>
      </c>
      <c r="G5475" s="191">
        <v>12</v>
      </c>
    </row>
    <row r="5476" spans="1:7" x14ac:dyDescent="0.25">
      <c r="A5476" s="191">
        <v>5475</v>
      </c>
      <c r="B5476" s="191" t="s">
        <v>5847</v>
      </c>
      <c r="C5476" s="191" t="s">
        <v>8133</v>
      </c>
      <c r="D5476" s="191" t="s">
        <v>3160</v>
      </c>
      <c r="E5476" s="191" t="s">
        <v>3186</v>
      </c>
      <c r="F5476" s="191" t="s">
        <v>8136</v>
      </c>
      <c r="G5476" s="191">
        <v>12</v>
      </c>
    </row>
    <row r="5477" spans="1:7" x14ac:dyDescent="0.25">
      <c r="A5477" s="191">
        <v>5476</v>
      </c>
      <c r="B5477" s="191" t="s">
        <v>5847</v>
      </c>
      <c r="C5477" s="191" t="s">
        <v>8133</v>
      </c>
      <c r="D5477" s="191" t="s">
        <v>3160</v>
      </c>
      <c r="E5477" s="191" t="s">
        <v>3186</v>
      </c>
      <c r="F5477" s="191" t="s">
        <v>8136</v>
      </c>
      <c r="G5477" s="191">
        <v>12</v>
      </c>
    </row>
    <row r="5478" spans="1:7" x14ac:dyDescent="0.25">
      <c r="A5478" s="191">
        <v>5477</v>
      </c>
      <c r="B5478" s="191" t="s">
        <v>5847</v>
      </c>
      <c r="C5478" s="191" t="s">
        <v>8133</v>
      </c>
      <c r="D5478" s="191" t="s">
        <v>3160</v>
      </c>
      <c r="E5478" s="191" t="s">
        <v>3186</v>
      </c>
      <c r="F5478" s="191" t="s">
        <v>8136</v>
      </c>
      <c r="G5478" s="191">
        <v>12</v>
      </c>
    </row>
    <row r="5479" spans="1:7" x14ac:dyDescent="0.25">
      <c r="A5479" s="191">
        <v>5478</v>
      </c>
      <c r="B5479" s="191" t="s">
        <v>5847</v>
      </c>
      <c r="C5479" s="191" t="s">
        <v>8133</v>
      </c>
      <c r="D5479" s="191" t="s">
        <v>3160</v>
      </c>
      <c r="E5479" s="191" t="s">
        <v>3186</v>
      </c>
      <c r="F5479" s="191" t="s">
        <v>8136</v>
      </c>
      <c r="G5479" s="191">
        <v>12</v>
      </c>
    </row>
    <row r="5480" spans="1:7" x14ac:dyDescent="0.25">
      <c r="A5480" s="191">
        <v>5479</v>
      </c>
      <c r="B5480" s="191" t="s">
        <v>5847</v>
      </c>
      <c r="C5480" s="191" t="s">
        <v>8133</v>
      </c>
      <c r="D5480" s="191" t="s">
        <v>3160</v>
      </c>
      <c r="E5480" s="191" t="s">
        <v>3186</v>
      </c>
      <c r="F5480" s="191" t="s">
        <v>8136</v>
      </c>
      <c r="G5480" s="191">
        <v>12</v>
      </c>
    </row>
    <row r="5481" spans="1:7" x14ac:dyDescent="0.25">
      <c r="A5481" s="191">
        <v>5480</v>
      </c>
      <c r="B5481" s="191" t="s">
        <v>5847</v>
      </c>
      <c r="C5481" s="191" t="s">
        <v>8133</v>
      </c>
      <c r="D5481" s="191" t="s">
        <v>3160</v>
      </c>
      <c r="E5481" s="191" t="s">
        <v>3186</v>
      </c>
      <c r="F5481" s="191" t="s">
        <v>8136</v>
      </c>
      <c r="G5481" s="191">
        <v>12</v>
      </c>
    </row>
    <row r="5482" spans="1:7" x14ac:dyDescent="0.25">
      <c r="A5482" s="191">
        <v>5481</v>
      </c>
      <c r="B5482" s="191" t="s">
        <v>5847</v>
      </c>
      <c r="C5482" s="191" t="s">
        <v>8133</v>
      </c>
      <c r="D5482" s="191" t="s">
        <v>3160</v>
      </c>
      <c r="E5482" s="191" t="s">
        <v>3186</v>
      </c>
      <c r="F5482" s="191" t="s">
        <v>8136</v>
      </c>
      <c r="G5482" s="191">
        <v>12</v>
      </c>
    </row>
    <row r="5483" spans="1:7" x14ac:dyDescent="0.25">
      <c r="A5483" s="191">
        <v>5482</v>
      </c>
      <c r="B5483" s="191" t="s">
        <v>5847</v>
      </c>
      <c r="C5483" s="191" t="s">
        <v>8133</v>
      </c>
      <c r="D5483" s="191" t="s">
        <v>3160</v>
      </c>
      <c r="E5483" s="191" t="s">
        <v>3186</v>
      </c>
      <c r="F5483" s="191" t="s">
        <v>8136</v>
      </c>
      <c r="G5483" s="191">
        <v>12</v>
      </c>
    </row>
    <row r="5484" spans="1:7" x14ac:dyDescent="0.25">
      <c r="A5484" s="191">
        <v>5483</v>
      </c>
      <c r="B5484" s="191" t="s">
        <v>5847</v>
      </c>
      <c r="C5484" s="191" t="s">
        <v>8133</v>
      </c>
      <c r="D5484" s="191" t="s">
        <v>3160</v>
      </c>
      <c r="E5484" s="191" t="s">
        <v>3186</v>
      </c>
      <c r="F5484" s="191" t="s">
        <v>8136</v>
      </c>
      <c r="G5484" s="191">
        <v>12</v>
      </c>
    </row>
    <row r="5485" spans="1:7" x14ac:dyDescent="0.25">
      <c r="A5485" s="191">
        <v>5484</v>
      </c>
      <c r="B5485" s="191" t="s">
        <v>5847</v>
      </c>
      <c r="C5485" s="191" t="s">
        <v>8133</v>
      </c>
      <c r="D5485" s="191" t="s">
        <v>3160</v>
      </c>
      <c r="E5485" s="191" t="s">
        <v>3186</v>
      </c>
      <c r="F5485" s="191" t="s">
        <v>8136</v>
      </c>
      <c r="G5485" s="191">
        <v>12</v>
      </c>
    </row>
    <row r="5486" spans="1:7" x14ac:dyDescent="0.25">
      <c r="A5486" s="191">
        <v>5485</v>
      </c>
      <c r="B5486" s="191" t="s">
        <v>5847</v>
      </c>
      <c r="C5486" s="191" t="s">
        <v>8133</v>
      </c>
      <c r="D5486" s="191" t="s">
        <v>3160</v>
      </c>
      <c r="E5486" s="191" t="s">
        <v>3186</v>
      </c>
      <c r="F5486" s="191" t="s">
        <v>8136</v>
      </c>
      <c r="G5486" s="191">
        <v>12</v>
      </c>
    </row>
    <row r="5487" spans="1:7" x14ac:dyDescent="0.25">
      <c r="A5487" s="191">
        <v>5486</v>
      </c>
      <c r="B5487" s="191" t="s">
        <v>5847</v>
      </c>
      <c r="C5487" s="191" t="s">
        <v>8133</v>
      </c>
      <c r="D5487" s="191" t="s">
        <v>3160</v>
      </c>
      <c r="E5487" s="191" t="s">
        <v>3186</v>
      </c>
      <c r="F5487" s="191" t="s">
        <v>8136</v>
      </c>
      <c r="G5487" s="191">
        <v>12</v>
      </c>
    </row>
    <row r="5488" spans="1:7" x14ac:dyDescent="0.25">
      <c r="A5488" s="191">
        <v>5487</v>
      </c>
      <c r="B5488" s="191" t="s">
        <v>5847</v>
      </c>
      <c r="C5488" s="191" t="s">
        <v>8133</v>
      </c>
      <c r="D5488" s="191" t="s">
        <v>3160</v>
      </c>
      <c r="E5488" s="191" t="s">
        <v>3186</v>
      </c>
      <c r="F5488" s="191" t="s">
        <v>8136</v>
      </c>
      <c r="G5488" s="191">
        <v>12</v>
      </c>
    </row>
    <row r="5489" spans="1:7" x14ac:dyDescent="0.25">
      <c r="A5489" s="191">
        <v>5488</v>
      </c>
      <c r="B5489" s="191" t="s">
        <v>5847</v>
      </c>
      <c r="C5489" s="191" t="s">
        <v>8133</v>
      </c>
      <c r="D5489" s="191" t="s">
        <v>3160</v>
      </c>
      <c r="E5489" s="191" t="s">
        <v>3186</v>
      </c>
      <c r="F5489" s="191" t="s">
        <v>8136</v>
      </c>
      <c r="G5489" s="191">
        <v>12</v>
      </c>
    </row>
    <row r="5490" spans="1:7" x14ac:dyDescent="0.25">
      <c r="A5490" s="191">
        <v>5489</v>
      </c>
      <c r="B5490" s="191" t="s">
        <v>5847</v>
      </c>
      <c r="C5490" s="191" t="s">
        <v>8133</v>
      </c>
      <c r="D5490" s="191" t="s">
        <v>3160</v>
      </c>
      <c r="E5490" s="191" t="s">
        <v>3186</v>
      </c>
      <c r="F5490" s="191" t="s">
        <v>8136</v>
      </c>
      <c r="G5490" s="191">
        <v>12</v>
      </c>
    </row>
    <row r="5491" spans="1:7" x14ac:dyDescent="0.25">
      <c r="A5491" s="191">
        <v>5490</v>
      </c>
      <c r="B5491" s="191" t="s">
        <v>5847</v>
      </c>
      <c r="C5491" s="191" t="s">
        <v>8133</v>
      </c>
      <c r="D5491" s="191" t="s">
        <v>3160</v>
      </c>
      <c r="E5491" s="191" t="s">
        <v>3186</v>
      </c>
      <c r="F5491" s="191" t="s">
        <v>8136</v>
      </c>
      <c r="G5491" s="191">
        <v>12</v>
      </c>
    </row>
    <row r="5492" spans="1:7" x14ac:dyDescent="0.25">
      <c r="A5492" s="191">
        <v>5491</v>
      </c>
      <c r="B5492" s="191" t="s">
        <v>5847</v>
      </c>
      <c r="C5492" s="191" t="s">
        <v>8133</v>
      </c>
      <c r="D5492" s="191" t="s">
        <v>3160</v>
      </c>
      <c r="E5492" s="191" t="s">
        <v>3186</v>
      </c>
      <c r="F5492" s="191" t="s">
        <v>8136</v>
      </c>
      <c r="G5492" s="191">
        <v>12</v>
      </c>
    </row>
    <row r="5493" spans="1:7" x14ac:dyDescent="0.25">
      <c r="A5493" s="191">
        <v>5492</v>
      </c>
      <c r="B5493" s="191" t="s">
        <v>5847</v>
      </c>
      <c r="C5493" s="191" t="s">
        <v>8133</v>
      </c>
      <c r="D5493" s="191" t="s">
        <v>3160</v>
      </c>
      <c r="E5493" s="191" t="s">
        <v>3186</v>
      </c>
      <c r="F5493" s="191" t="s">
        <v>8136</v>
      </c>
      <c r="G5493" s="191">
        <v>12</v>
      </c>
    </row>
    <row r="5494" spans="1:7" x14ac:dyDescent="0.25">
      <c r="A5494" s="191">
        <v>5493</v>
      </c>
      <c r="B5494" s="191" t="s">
        <v>5847</v>
      </c>
      <c r="C5494" s="191" t="s">
        <v>8133</v>
      </c>
      <c r="D5494" s="191" t="s">
        <v>3160</v>
      </c>
      <c r="E5494" s="191" t="s">
        <v>3186</v>
      </c>
      <c r="F5494" s="191" t="s">
        <v>8136</v>
      </c>
      <c r="G5494" s="191">
        <v>12</v>
      </c>
    </row>
    <row r="5495" spans="1:7" x14ac:dyDescent="0.25">
      <c r="A5495" s="191">
        <v>5494</v>
      </c>
      <c r="B5495" s="191" t="s">
        <v>5847</v>
      </c>
      <c r="C5495" s="191" t="s">
        <v>8133</v>
      </c>
      <c r="D5495" s="191" t="s">
        <v>3160</v>
      </c>
      <c r="E5495" s="191" t="s">
        <v>3186</v>
      </c>
      <c r="F5495" s="191" t="s">
        <v>8136</v>
      </c>
      <c r="G5495" s="191">
        <v>12</v>
      </c>
    </row>
    <row r="5496" spans="1:7" x14ac:dyDescent="0.25">
      <c r="A5496" s="191">
        <v>5495</v>
      </c>
      <c r="B5496" s="191" t="s">
        <v>5847</v>
      </c>
      <c r="C5496" s="191" t="s">
        <v>8133</v>
      </c>
      <c r="D5496" s="191" t="s">
        <v>3160</v>
      </c>
      <c r="E5496" s="191" t="s">
        <v>3186</v>
      </c>
      <c r="F5496" s="191" t="s">
        <v>8136</v>
      </c>
      <c r="G5496" s="191">
        <v>12</v>
      </c>
    </row>
    <row r="5497" spans="1:7" x14ac:dyDescent="0.25">
      <c r="A5497" s="191">
        <v>5496</v>
      </c>
      <c r="B5497" s="191" t="s">
        <v>5847</v>
      </c>
      <c r="C5497" s="191" t="s">
        <v>8133</v>
      </c>
      <c r="D5497" s="191" t="s">
        <v>3160</v>
      </c>
      <c r="E5497" s="191" t="s">
        <v>3186</v>
      </c>
      <c r="F5497" s="191" t="s">
        <v>8136</v>
      </c>
      <c r="G5497" s="191">
        <v>12</v>
      </c>
    </row>
    <row r="5498" spans="1:7" x14ac:dyDescent="0.25">
      <c r="A5498" s="191">
        <v>5497</v>
      </c>
      <c r="B5498" s="191" t="s">
        <v>5847</v>
      </c>
      <c r="C5498" s="191" t="s">
        <v>8133</v>
      </c>
      <c r="D5498" s="191" t="s">
        <v>3160</v>
      </c>
      <c r="E5498" s="191" t="s">
        <v>3186</v>
      </c>
      <c r="F5498" s="191" t="s">
        <v>8136</v>
      </c>
      <c r="G5498" s="191">
        <v>12</v>
      </c>
    </row>
    <row r="5499" spans="1:7" x14ac:dyDescent="0.25">
      <c r="A5499" s="191">
        <v>5498</v>
      </c>
      <c r="B5499" s="191" t="s">
        <v>5847</v>
      </c>
      <c r="C5499" s="191" t="s">
        <v>8133</v>
      </c>
      <c r="D5499" s="191" t="s">
        <v>3160</v>
      </c>
      <c r="E5499" s="191" t="s">
        <v>3186</v>
      </c>
      <c r="F5499" s="191" t="s">
        <v>8136</v>
      </c>
      <c r="G5499" s="191">
        <v>12</v>
      </c>
    </row>
    <row r="5500" spans="1:7" x14ac:dyDescent="0.25">
      <c r="A5500" s="191">
        <v>5499</v>
      </c>
      <c r="B5500" s="191" t="s">
        <v>5847</v>
      </c>
      <c r="C5500" s="191" t="s">
        <v>8133</v>
      </c>
      <c r="D5500" s="191" t="s">
        <v>3160</v>
      </c>
      <c r="E5500" s="191" t="s">
        <v>3186</v>
      </c>
      <c r="F5500" s="191" t="s">
        <v>8136</v>
      </c>
      <c r="G5500" s="191">
        <v>12</v>
      </c>
    </row>
    <row r="5501" spans="1:7" x14ac:dyDescent="0.25">
      <c r="A5501" s="191">
        <v>5500</v>
      </c>
      <c r="B5501" s="191" t="s">
        <v>5847</v>
      </c>
      <c r="C5501" s="191" t="s">
        <v>8133</v>
      </c>
      <c r="D5501" s="191" t="s">
        <v>3160</v>
      </c>
      <c r="E5501" s="191" t="s">
        <v>3186</v>
      </c>
      <c r="F5501" s="191" t="s">
        <v>8136</v>
      </c>
      <c r="G5501" s="191">
        <v>12</v>
      </c>
    </row>
    <row r="5502" spans="1:7" x14ac:dyDescent="0.25">
      <c r="A5502" s="191">
        <v>5501</v>
      </c>
      <c r="B5502" s="191" t="s">
        <v>5847</v>
      </c>
      <c r="C5502" s="191" t="s">
        <v>8133</v>
      </c>
      <c r="D5502" s="191" t="s">
        <v>3160</v>
      </c>
      <c r="E5502" s="191" t="s">
        <v>3186</v>
      </c>
      <c r="F5502" s="191" t="s">
        <v>8136</v>
      </c>
      <c r="G5502" s="191">
        <v>12</v>
      </c>
    </row>
    <row r="5503" spans="1:7" x14ac:dyDescent="0.25">
      <c r="A5503" s="191">
        <v>5502</v>
      </c>
      <c r="B5503" s="191" t="s">
        <v>5847</v>
      </c>
      <c r="C5503" s="191" t="s">
        <v>8133</v>
      </c>
      <c r="D5503" s="191" t="s">
        <v>3160</v>
      </c>
      <c r="E5503" s="191" t="s">
        <v>3186</v>
      </c>
      <c r="F5503" s="191" t="s">
        <v>8136</v>
      </c>
      <c r="G5503" s="191">
        <v>12</v>
      </c>
    </row>
    <row r="5504" spans="1:7" x14ac:dyDescent="0.25">
      <c r="A5504" s="191">
        <v>5503</v>
      </c>
      <c r="B5504" s="191" t="s">
        <v>5847</v>
      </c>
      <c r="C5504" s="191" t="s">
        <v>8133</v>
      </c>
      <c r="D5504" s="191" t="s">
        <v>3160</v>
      </c>
      <c r="E5504" s="191" t="s">
        <v>3186</v>
      </c>
      <c r="F5504" s="191" t="s">
        <v>8136</v>
      </c>
      <c r="G5504" s="191">
        <v>12</v>
      </c>
    </row>
    <row r="5505" spans="1:7" x14ac:dyDescent="0.25">
      <c r="A5505" s="191">
        <v>5504</v>
      </c>
      <c r="B5505" s="191" t="s">
        <v>5847</v>
      </c>
      <c r="C5505" s="191" t="s">
        <v>8133</v>
      </c>
      <c r="D5505" s="191" t="s">
        <v>3160</v>
      </c>
      <c r="E5505" s="191" t="s">
        <v>3186</v>
      </c>
      <c r="F5505" s="191" t="s">
        <v>8136</v>
      </c>
      <c r="G5505" s="191">
        <v>12</v>
      </c>
    </row>
    <row r="5506" spans="1:7" x14ac:dyDescent="0.25">
      <c r="A5506" s="191">
        <v>5505</v>
      </c>
      <c r="B5506" s="191" t="s">
        <v>5847</v>
      </c>
      <c r="C5506" s="191" t="s">
        <v>8133</v>
      </c>
      <c r="D5506" s="191" t="s">
        <v>3160</v>
      </c>
      <c r="E5506" s="191" t="s">
        <v>3186</v>
      </c>
      <c r="F5506" s="191" t="s">
        <v>8136</v>
      </c>
      <c r="G5506" s="191">
        <v>12</v>
      </c>
    </row>
    <row r="5507" spans="1:7" x14ac:dyDescent="0.25">
      <c r="A5507" s="191">
        <v>5506</v>
      </c>
      <c r="B5507" s="191" t="s">
        <v>5847</v>
      </c>
      <c r="C5507" s="191" t="s">
        <v>8133</v>
      </c>
      <c r="D5507" s="191" t="s">
        <v>3160</v>
      </c>
      <c r="E5507" s="191" t="s">
        <v>3186</v>
      </c>
      <c r="F5507" s="191" t="s">
        <v>8136</v>
      </c>
      <c r="G5507" s="191">
        <v>12</v>
      </c>
    </row>
    <row r="5508" spans="1:7" x14ac:dyDescent="0.25">
      <c r="A5508" s="191">
        <v>5507</v>
      </c>
      <c r="B5508" s="191" t="s">
        <v>5847</v>
      </c>
      <c r="C5508" s="191" t="s">
        <v>8133</v>
      </c>
      <c r="D5508" s="191" t="s">
        <v>3160</v>
      </c>
      <c r="E5508" s="191" t="s">
        <v>3186</v>
      </c>
      <c r="F5508" s="191" t="s">
        <v>8136</v>
      </c>
      <c r="G5508" s="191">
        <v>12</v>
      </c>
    </row>
    <row r="5509" spans="1:7" x14ac:dyDescent="0.25">
      <c r="A5509" s="191">
        <v>5508</v>
      </c>
      <c r="B5509" s="191" t="s">
        <v>5847</v>
      </c>
      <c r="C5509" s="191" t="s">
        <v>8133</v>
      </c>
      <c r="D5509" s="191" t="s">
        <v>3160</v>
      </c>
      <c r="E5509" s="191" t="s">
        <v>3186</v>
      </c>
      <c r="F5509" s="191" t="s">
        <v>8136</v>
      </c>
      <c r="G5509" s="191">
        <v>12</v>
      </c>
    </row>
    <row r="5510" spans="1:7" x14ac:dyDescent="0.25">
      <c r="A5510" s="191">
        <v>5509</v>
      </c>
      <c r="B5510" s="191" t="s">
        <v>5847</v>
      </c>
      <c r="C5510" s="191" t="s">
        <v>8133</v>
      </c>
      <c r="D5510" s="191" t="s">
        <v>3160</v>
      </c>
      <c r="E5510" s="191" t="s">
        <v>3186</v>
      </c>
      <c r="F5510" s="191" t="s">
        <v>8136</v>
      </c>
      <c r="G5510" s="191">
        <v>12</v>
      </c>
    </row>
    <row r="5511" spans="1:7" x14ac:dyDescent="0.25">
      <c r="A5511" s="191">
        <v>5510</v>
      </c>
      <c r="B5511" s="191" t="s">
        <v>5847</v>
      </c>
      <c r="C5511" s="191" t="s">
        <v>8133</v>
      </c>
      <c r="D5511" s="191" t="s">
        <v>3160</v>
      </c>
      <c r="E5511" s="191" t="s">
        <v>3186</v>
      </c>
      <c r="F5511" s="191" t="s">
        <v>8136</v>
      </c>
      <c r="G5511" s="191">
        <v>12</v>
      </c>
    </row>
    <row r="5512" spans="1:7" x14ac:dyDescent="0.25">
      <c r="A5512" s="191">
        <v>5511</v>
      </c>
      <c r="B5512" s="191" t="s">
        <v>5847</v>
      </c>
      <c r="C5512" s="191" t="s">
        <v>8133</v>
      </c>
      <c r="D5512" s="191" t="s">
        <v>3160</v>
      </c>
      <c r="E5512" s="191" t="s">
        <v>3186</v>
      </c>
      <c r="F5512" s="191" t="s">
        <v>8136</v>
      </c>
      <c r="G5512" s="191">
        <v>12</v>
      </c>
    </row>
    <row r="5513" spans="1:7" x14ac:dyDescent="0.25">
      <c r="A5513" s="191">
        <v>5512</v>
      </c>
      <c r="B5513" s="191" t="s">
        <v>5847</v>
      </c>
      <c r="C5513" s="191" t="s">
        <v>8133</v>
      </c>
      <c r="D5513" s="191" t="s">
        <v>3160</v>
      </c>
      <c r="E5513" s="191" t="s">
        <v>3186</v>
      </c>
      <c r="F5513" s="191" t="s">
        <v>8136</v>
      </c>
      <c r="G5513" s="191">
        <v>12</v>
      </c>
    </row>
    <row r="5514" spans="1:7" x14ac:dyDescent="0.25">
      <c r="A5514" s="191">
        <v>5513</v>
      </c>
      <c r="B5514" s="191" t="s">
        <v>5847</v>
      </c>
      <c r="C5514" s="191" t="s">
        <v>8133</v>
      </c>
      <c r="D5514" s="191" t="s">
        <v>3160</v>
      </c>
      <c r="E5514" s="191" t="s">
        <v>3186</v>
      </c>
      <c r="F5514" s="191" t="s">
        <v>8136</v>
      </c>
      <c r="G5514" s="191">
        <v>12</v>
      </c>
    </row>
    <row r="5515" spans="1:7" x14ac:dyDescent="0.25">
      <c r="A5515" s="191">
        <v>5514</v>
      </c>
      <c r="B5515" s="191" t="s">
        <v>5847</v>
      </c>
      <c r="C5515" s="191" t="s">
        <v>8133</v>
      </c>
      <c r="D5515" s="191" t="s">
        <v>3160</v>
      </c>
      <c r="E5515" s="191" t="s">
        <v>3186</v>
      </c>
      <c r="F5515" s="191" t="s">
        <v>8136</v>
      </c>
      <c r="G5515" s="191">
        <v>12</v>
      </c>
    </row>
    <row r="5516" spans="1:7" x14ac:dyDescent="0.25">
      <c r="A5516" s="191">
        <v>5515</v>
      </c>
      <c r="B5516" s="191" t="s">
        <v>5847</v>
      </c>
      <c r="C5516" s="191" t="s">
        <v>8133</v>
      </c>
      <c r="D5516" s="191" t="s">
        <v>3160</v>
      </c>
      <c r="E5516" s="191" t="s">
        <v>3186</v>
      </c>
      <c r="F5516" s="191" t="s">
        <v>8136</v>
      </c>
      <c r="G5516" s="191">
        <v>12</v>
      </c>
    </row>
    <row r="5517" spans="1:7" x14ac:dyDescent="0.25">
      <c r="A5517" s="191">
        <v>5516</v>
      </c>
      <c r="B5517" s="191" t="s">
        <v>5847</v>
      </c>
      <c r="C5517" s="191" t="s">
        <v>8133</v>
      </c>
      <c r="D5517" s="191" t="s">
        <v>3160</v>
      </c>
      <c r="E5517" s="191" t="s">
        <v>3186</v>
      </c>
      <c r="F5517" s="191" t="s">
        <v>8136</v>
      </c>
      <c r="G5517" s="191">
        <v>12</v>
      </c>
    </row>
    <row r="5518" spans="1:7" x14ac:dyDescent="0.25">
      <c r="A5518" s="191">
        <v>5517</v>
      </c>
      <c r="B5518" s="191" t="s">
        <v>5847</v>
      </c>
      <c r="C5518" s="191" t="s">
        <v>8133</v>
      </c>
      <c r="D5518" s="191" t="s">
        <v>3160</v>
      </c>
      <c r="E5518" s="191" t="s">
        <v>3186</v>
      </c>
      <c r="F5518" s="191" t="s">
        <v>8136</v>
      </c>
      <c r="G5518" s="191">
        <v>12</v>
      </c>
    </row>
    <row r="5519" spans="1:7" x14ac:dyDescent="0.25">
      <c r="A5519" s="191">
        <v>5518</v>
      </c>
      <c r="B5519" s="191" t="s">
        <v>5847</v>
      </c>
      <c r="C5519" s="191" t="s">
        <v>8133</v>
      </c>
      <c r="D5519" s="191" t="s">
        <v>3160</v>
      </c>
      <c r="E5519" s="191" t="s">
        <v>3186</v>
      </c>
      <c r="F5519" s="191" t="s">
        <v>8136</v>
      </c>
      <c r="G5519" s="191">
        <v>12</v>
      </c>
    </row>
    <row r="5520" spans="1:7" x14ac:dyDescent="0.25">
      <c r="A5520" s="191">
        <v>5519</v>
      </c>
      <c r="B5520" s="191" t="s">
        <v>5847</v>
      </c>
      <c r="C5520" s="191" t="s">
        <v>8133</v>
      </c>
      <c r="D5520" s="191" t="s">
        <v>3160</v>
      </c>
      <c r="E5520" s="191" t="s">
        <v>3186</v>
      </c>
      <c r="F5520" s="191" t="s">
        <v>8136</v>
      </c>
      <c r="G5520" s="191">
        <v>12</v>
      </c>
    </row>
    <row r="5521" spans="1:7" x14ac:dyDescent="0.25">
      <c r="A5521" s="191">
        <v>5520</v>
      </c>
      <c r="B5521" s="191" t="s">
        <v>5847</v>
      </c>
      <c r="C5521" s="191" t="s">
        <v>8133</v>
      </c>
      <c r="D5521" s="191" t="s">
        <v>3160</v>
      </c>
      <c r="E5521" s="191" t="s">
        <v>3186</v>
      </c>
      <c r="F5521" s="191" t="s">
        <v>8136</v>
      </c>
      <c r="G5521" s="191">
        <v>12</v>
      </c>
    </row>
    <row r="5522" spans="1:7" x14ac:dyDescent="0.25">
      <c r="A5522" s="191">
        <v>5521</v>
      </c>
      <c r="B5522" s="191" t="s">
        <v>5847</v>
      </c>
      <c r="C5522" s="191" t="s">
        <v>8133</v>
      </c>
      <c r="D5522" s="191" t="s">
        <v>3160</v>
      </c>
      <c r="E5522" s="191" t="s">
        <v>3186</v>
      </c>
      <c r="F5522" s="191" t="s">
        <v>8136</v>
      </c>
      <c r="G5522" s="191">
        <v>12</v>
      </c>
    </row>
    <row r="5523" spans="1:7" x14ac:dyDescent="0.25">
      <c r="A5523" s="191">
        <v>5522</v>
      </c>
      <c r="B5523" s="191" t="s">
        <v>5847</v>
      </c>
      <c r="C5523" s="191" t="s">
        <v>8133</v>
      </c>
      <c r="D5523" s="191" t="s">
        <v>3160</v>
      </c>
      <c r="E5523" s="191" t="s">
        <v>3186</v>
      </c>
      <c r="F5523" s="191" t="s">
        <v>8136</v>
      </c>
      <c r="G5523" s="191">
        <v>12</v>
      </c>
    </row>
    <row r="5524" spans="1:7" x14ac:dyDescent="0.25">
      <c r="A5524" s="191">
        <v>5523</v>
      </c>
      <c r="B5524" s="191" t="s">
        <v>5847</v>
      </c>
      <c r="C5524" s="191" t="s">
        <v>8133</v>
      </c>
      <c r="D5524" s="191" t="s">
        <v>3160</v>
      </c>
      <c r="E5524" s="191" t="s">
        <v>3186</v>
      </c>
      <c r="F5524" s="191" t="s">
        <v>8136</v>
      </c>
      <c r="G5524" s="191">
        <v>12</v>
      </c>
    </row>
    <row r="5525" spans="1:7" x14ac:dyDescent="0.25">
      <c r="A5525" s="191">
        <v>5524</v>
      </c>
      <c r="B5525" s="191" t="s">
        <v>5847</v>
      </c>
      <c r="C5525" s="191" t="s">
        <v>8133</v>
      </c>
      <c r="D5525" s="191" t="s">
        <v>3160</v>
      </c>
      <c r="E5525" s="191" t="s">
        <v>3186</v>
      </c>
      <c r="F5525" s="191" t="s">
        <v>8136</v>
      </c>
      <c r="G5525" s="191">
        <v>12</v>
      </c>
    </row>
    <row r="5526" spans="1:7" x14ac:dyDescent="0.25">
      <c r="A5526" s="191">
        <v>5525</v>
      </c>
      <c r="B5526" s="191" t="s">
        <v>5847</v>
      </c>
      <c r="C5526" s="191" t="s">
        <v>8133</v>
      </c>
      <c r="D5526" s="191" t="s">
        <v>3160</v>
      </c>
      <c r="E5526" s="191" t="s">
        <v>3186</v>
      </c>
      <c r="F5526" s="191" t="s">
        <v>8136</v>
      </c>
      <c r="G5526" s="191">
        <v>12</v>
      </c>
    </row>
    <row r="5527" spans="1:7" x14ac:dyDescent="0.25">
      <c r="A5527" s="191">
        <v>5526</v>
      </c>
      <c r="B5527" s="191" t="s">
        <v>5847</v>
      </c>
      <c r="C5527" s="191" t="s">
        <v>8133</v>
      </c>
      <c r="D5527" s="191" t="s">
        <v>3160</v>
      </c>
      <c r="E5527" s="191" t="s">
        <v>3186</v>
      </c>
      <c r="F5527" s="191" t="s">
        <v>8136</v>
      </c>
      <c r="G5527" s="191">
        <v>12</v>
      </c>
    </row>
    <row r="5528" spans="1:7" x14ac:dyDescent="0.25">
      <c r="A5528" s="191">
        <v>5527</v>
      </c>
      <c r="B5528" s="191" t="s">
        <v>5847</v>
      </c>
      <c r="C5528" s="191" t="s">
        <v>8133</v>
      </c>
      <c r="D5528" s="191" t="s">
        <v>3160</v>
      </c>
      <c r="E5528" s="191" t="s">
        <v>3186</v>
      </c>
      <c r="F5528" s="191" t="s">
        <v>8136</v>
      </c>
      <c r="G5528" s="191">
        <v>12</v>
      </c>
    </row>
    <row r="5529" spans="1:7" x14ac:dyDescent="0.25">
      <c r="A5529" s="191">
        <v>5528</v>
      </c>
      <c r="B5529" s="191" t="s">
        <v>5847</v>
      </c>
      <c r="C5529" s="191" t="s">
        <v>8133</v>
      </c>
      <c r="D5529" s="191" t="s">
        <v>3160</v>
      </c>
      <c r="E5529" s="191" t="s">
        <v>3186</v>
      </c>
      <c r="F5529" s="191" t="s">
        <v>8136</v>
      </c>
      <c r="G5529" s="191">
        <v>12</v>
      </c>
    </row>
    <row r="5530" spans="1:7" x14ac:dyDescent="0.25">
      <c r="A5530" s="191">
        <v>5529</v>
      </c>
      <c r="B5530" s="191" t="s">
        <v>5847</v>
      </c>
      <c r="C5530" s="191" t="s">
        <v>8133</v>
      </c>
      <c r="D5530" s="191" t="s">
        <v>3160</v>
      </c>
      <c r="E5530" s="191" t="s">
        <v>3186</v>
      </c>
      <c r="F5530" s="191" t="s">
        <v>8136</v>
      </c>
      <c r="G5530" s="191">
        <v>12</v>
      </c>
    </row>
    <row r="5531" spans="1:7" x14ac:dyDescent="0.25">
      <c r="A5531" s="191">
        <v>5530</v>
      </c>
      <c r="B5531" s="191" t="s">
        <v>5847</v>
      </c>
      <c r="C5531" s="191" t="s">
        <v>8133</v>
      </c>
      <c r="D5531" s="191" t="s">
        <v>3160</v>
      </c>
      <c r="E5531" s="191" t="s">
        <v>3186</v>
      </c>
      <c r="F5531" s="191" t="s">
        <v>8136</v>
      </c>
      <c r="G5531" s="191">
        <v>12</v>
      </c>
    </row>
    <row r="5532" spans="1:7" x14ac:dyDescent="0.25">
      <c r="A5532" s="191">
        <v>5531</v>
      </c>
      <c r="B5532" s="191" t="s">
        <v>5847</v>
      </c>
      <c r="C5532" s="191" t="s">
        <v>8133</v>
      </c>
      <c r="D5532" s="191" t="s">
        <v>3160</v>
      </c>
      <c r="E5532" s="191" t="s">
        <v>3186</v>
      </c>
      <c r="F5532" s="191" t="s">
        <v>8136</v>
      </c>
      <c r="G5532" s="191">
        <v>12</v>
      </c>
    </row>
    <row r="5533" spans="1:7" x14ac:dyDescent="0.25">
      <c r="A5533" s="191">
        <v>5532</v>
      </c>
      <c r="B5533" s="191" t="s">
        <v>5847</v>
      </c>
      <c r="C5533" s="191" t="s">
        <v>8133</v>
      </c>
      <c r="D5533" s="191" t="s">
        <v>3160</v>
      </c>
      <c r="E5533" s="191" t="s">
        <v>3186</v>
      </c>
      <c r="F5533" s="191" t="s">
        <v>8136</v>
      </c>
      <c r="G5533" s="191">
        <v>12</v>
      </c>
    </row>
    <row r="5534" spans="1:7" x14ac:dyDescent="0.25">
      <c r="A5534" s="191">
        <v>5533</v>
      </c>
      <c r="B5534" s="191" t="s">
        <v>5847</v>
      </c>
      <c r="C5534" s="191" t="s">
        <v>8133</v>
      </c>
      <c r="D5534" s="191" t="s">
        <v>3160</v>
      </c>
      <c r="E5534" s="191" t="s">
        <v>3186</v>
      </c>
      <c r="F5534" s="191" t="s">
        <v>8136</v>
      </c>
      <c r="G5534" s="191">
        <v>12</v>
      </c>
    </row>
    <row r="5535" spans="1:7" x14ac:dyDescent="0.25">
      <c r="A5535" s="191">
        <v>5534</v>
      </c>
      <c r="B5535" s="191" t="s">
        <v>5847</v>
      </c>
      <c r="C5535" s="191" t="s">
        <v>8133</v>
      </c>
      <c r="D5535" s="191" t="s">
        <v>3160</v>
      </c>
      <c r="E5535" s="191" t="s">
        <v>3186</v>
      </c>
      <c r="F5535" s="191" t="s">
        <v>8136</v>
      </c>
      <c r="G5535" s="191">
        <v>12</v>
      </c>
    </row>
    <row r="5536" spans="1:7" x14ac:dyDescent="0.25">
      <c r="A5536" s="191">
        <v>5535</v>
      </c>
      <c r="B5536" s="191" t="s">
        <v>5847</v>
      </c>
      <c r="C5536" s="191" t="s">
        <v>8133</v>
      </c>
      <c r="D5536" s="191" t="s">
        <v>3160</v>
      </c>
      <c r="E5536" s="191" t="s">
        <v>3186</v>
      </c>
      <c r="F5536" s="191" t="s">
        <v>8136</v>
      </c>
      <c r="G5536" s="191">
        <v>12</v>
      </c>
    </row>
    <row r="5537" spans="1:7" x14ac:dyDescent="0.25">
      <c r="A5537" s="191">
        <v>5536</v>
      </c>
      <c r="B5537" s="191" t="s">
        <v>5847</v>
      </c>
      <c r="C5537" s="191" t="s">
        <v>8133</v>
      </c>
      <c r="D5537" s="191" t="s">
        <v>3160</v>
      </c>
      <c r="E5537" s="191" t="s">
        <v>3186</v>
      </c>
      <c r="F5537" s="191" t="s">
        <v>8136</v>
      </c>
      <c r="G5537" s="191">
        <v>12</v>
      </c>
    </row>
    <row r="5538" spans="1:7" x14ac:dyDescent="0.25">
      <c r="A5538" s="191">
        <v>5537</v>
      </c>
      <c r="B5538" s="191" t="s">
        <v>5847</v>
      </c>
      <c r="C5538" s="191" t="s">
        <v>8133</v>
      </c>
      <c r="D5538" s="191" t="s">
        <v>3160</v>
      </c>
      <c r="E5538" s="191" t="s">
        <v>3186</v>
      </c>
      <c r="F5538" s="191" t="s">
        <v>8136</v>
      </c>
      <c r="G5538" s="191">
        <v>12</v>
      </c>
    </row>
    <row r="5539" spans="1:7" x14ac:dyDescent="0.25">
      <c r="A5539" s="191">
        <v>5538</v>
      </c>
      <c r="B5539" s="191" t="s">
        <v>5847</v>
      </c>
      <c r="C5539" s="191" t="s">
        <v>8133</v>
      </c>
      <c r="D5539" s="191" t="s">
        <v>3160</v>
      </c>
      <c r="E5539" s="191" t="s">
        <v>3186</v>
      </c>
      <c r="F5539" s="191" t="s">
        <v>8136</v>
      </c>
      <c r="G5539" s="191">
        <v>12</v>
      </c>
    </row>
    <row r="5540" spans="1:7" x14ac:dyDescent="0.25">
      <c r="A5540" s="191">
        <v>5539</v>
      </c>
      <c r="B5540" s="191" t="s">
        <v>5847</v>
      </c>
      <c r="C5540" s="191" t="s">
        <v>8133</v>
      </c>
      <c r="D5540" s="191" t="s">
        <v>3160</v>
      </c>
      <c r="E5540" s="191" t="s">
        <v>3186</v>
      </c>
      <c r="F5540" s="191" t="s">
        <v>8136</v>
      </c>
      <c r="G5540" s="191">
        <v>12</v>
      </c>
    </row>
    <row r="5541" spans="1:7" x14ac:dyDescent="0.25">
      <c r="A5541" s="191">
        <v>5540</v>
      </c>
      <c r="B5541" s="191" t="s">
        <v>5847</v>
      </c>
      <c r="C5541" s="191" t="s">
        <v>8133</v>
      </c>
      <c r="D5541" s="191" t="s">
        <v>3160</v>
      </c>
      <c r="E5541" s="191" t="s">
        <v>3186</v>
      </c>
      <c r="F5541" s="191" t="s">
        <v>8136</v>
      </c>
      <c r="G5541" s="191">
        <v>12</v>
      </c>
    </row>
    <row r="5542" spans="1:7" x14ac:dyDescent="0.25">
      <c r="A5542" s="191">
        <v>5541</v>
      </c>
      <c r="B5542" s="191" t="s">
        <v>5847</v>
      </c>
      <c r="C5542" s="191" t="s">
        <v>8133</v>
      </c>
      <c r="D5542" s="191" t="s">
        <v>3160</v>
      </c>
      <c r="E5542" s="191" t="s">
        <v>3186</v>
      </c>
      <c r="F5542" s="191" t="s">
        <v>8136</v>
      </c>
      <c r="G5542" s="191">
        <v>12</v>
      </c>
    </row>
    <row r="5543" spans="1:7" x14ac:dyDescent="0.25">
      <c r="A5543" s="191">
        <v>5542</v>
      </c>
      <c r="B5543" s="191" t="s">
        <v>5847</v>
      </c>
      <c r="C5543" s="191" t="s">
        <v>8133</v>
      </c>
      <c r="D5543" s="191" t="s">
        <v>3160</v>
      </c>
      <c r="E5543" s="191" t="s">
        <v>3186</v>
      </c>
      <c r="F5543" s="191" t="s">
        <v>8136</v>
      </c>
      <c r="G5543" s="191">
        <v>12</v>
      </c>
    </row>
    <row r="5544" spans="1:7" x14ac:dyDescent="0.25">
      <c r="A5544" s="191">
        <v>5543</v>
      </c>
      <c r="B5544" s="191" t="s">
        <v>5847</v>
      </c>
      <c r="C5544" s="191" t="s">
        <v>8133</v>
      </c>
      <c r="D5544" s="191" t="s">
        <v>3160</v>
      </c>
      <c r="E5544" s="191" t="s">
        <v>3186</v>
      </c>
      <c r="F5544" s="191" t="s">
        <v>8136</v>
      </c>
      <c r="G5544" s="191">
        <v>12</v>
      </c>
    </row>
    <row r="5545" spans="1:7" x14ac:dyDescent="0.25">
      <c r="A5545" s="191">
        <v>5544</v>
      </c>
      <c r="B5545" s="191" t="s">
        <v>5847</v>
      </c>
      <c r="C5545" s="191" t="s">
        <v>8133</v>
      </c>
      <c r="D5545" s="191" t="s">
        <v>3160</v>
      </c>
      <c r="E5545" s="191" t="s">
        <v>3186</v>
      </c>
      <c r="F5545" s="191" t="s">
        <v>8136</v>
      </c>
      <c r="G5545" s="191">
        <v>12</v>
      </c>
    </row>
    <row r="5546" spans="1:7" x14ac:dyDescent="0.25">
      <c r="A5546" s="191">
        <v>5545</v>
      </c>
      <c r="B5546" s="191" t="s">
        <v>5847</v>
      </c>
      <c r="C5546" s="191" t="s">
        <v>8133</v>
      </c>
      <c r="D5546" s="191" t="s">
        <v>3160</v>
      </c>
      <c r="E5546" s="191" t="s">
        <v>3186</v>
      </c>
      <c r="F5546" s="191" t="s">
        <v>8136</v>
      </c>
      <c r="G5546" s="191">
        <v>12</v>
      </c>
    </row>
    <row r="5547" spans="1:7" x14ac:dyDescent="0.25">
      <c r="A5547" s="191">
        <v>5546</v>
      </c>
      <c r="B5547" s="191" t="s">
        <v>5847</v>
      </c>
      <c r="C5547" s="191" t="s">
        <v>8133</v>
      </c>
      <c r="D5547" s="191" t="s">
        <v>3160</v>
      </c>
      <c r="E5547" s="191" t="s">
        <v>3186</v>
      </c>
      <c r="F5547" s="191" t="s">
        <v>8136</v>
      </c>
      <c r="G5547" s="191">
        <v>12</v>
      </c>
    </row>
    <row r="5548" spans="1:7" x14ac:dyDescent="0.25">
      <c r="A5548" s="191">
        <v>5547</v>
      </c>
      <c r="B5548" s="191" t="s">
        <v>5847</v>
      </c>
      <c r="C5548" s="191" t="s">
        <v>8133</v>
      </c>
      <c r="D5548" s="191" t="s">
        <v>3160</v>
      </c>
      <c r="E5548" s="191" t="s">
        <v>3186</v>
      </c>
      <c r="F5548" s="191" t="s">
        <v>8136</v>
      </c>
      <c r="G5548" s="191">
        <v>12</v>
      </c>
    </row>
    <row r="5549" spans="1:7" x14ac:dyDescent="0.25">
      <c r="A5549" s="191">
        <v>5548</v>
      </c>
      <c r="B5549" s="191" t="s">
        <v>5847</v>
      </c>
      <c r="C5549" s="191" t="s">
        <v>8133</v>
      </c>
      <c r="D5549" s="191" t="s">
        <v>3160</v>
      </c>
      <c r="E5549" s="191" t="s">
        <v>3186</v>
      </c>
      <c r="F5549" s="191" t="s">
        <v>8136</v>
      </c>
      <c r="G5549" s="191">
        <v>12</v>
      </c>
    </row>
    <row r="5550" spans="1:7" x14ac:dyDescent="0.25">
      <c r="A5550" s="191">
        <v>5549</v>
      </c>
      <c r="B5550" s="191" t="s">
        <v>5847</v>
      </c>
      <c r="C5550" s="191" t="s">
        <v>8133</v>
      </c>
      <c r="D5550" s="191" t="s">
        <v>3160</v>
      </c>
      <c r="E5550" s="191" t="s">
        <v>3186</v>
      </c>
      <c r="F5550" s="191" t="s">
        <v>8136</v>
      </c>
      <c r="G5550" s="191">
        <v>12</v>
      </c>
    </row>
    <row r="5551" spans="1:7" x14ac:dyDescent="0.25">
      <c r="A5551" s="191">
        <v>5550</v>
      </c>
      <c r="B5551" s="191" t="s">
        <v>5847</v>
      </c>
      <c r="C5551" s="191" t="s">
        <v>8133</v>
      </c>
      <c r="D5551" s="191" t="s">
        <v>3160</v>
      </c>
      <c r="E5551" s="191" t="s">
        <v>3186</v>
      </c>
      <c r="F5551" s="191" t="s">
        <v>8136</v>
      </c>
      <c r="G5551" s="191">
        <v>12</v>
      </c>
    </row>
    <row r="5552" spans="1:7" x14ac:dyDescent="0.25">
      <c r="A5552" s="191">
        <v>5551</v>
      </c>
      <c r="B5552" s="191" t="s">
        <v>5847</v>
      </c>
      <c r="C5552" s="191" t="s">
        <v>8133</v>
      </c>
      <c r="D5552" s="191" t="s">
        <v>3160</v>
      </c>
      <c r="E5552" s="191" t="s">
        <v>3186</v>
      </c>
      <c r="F5552" s="191" t="s">
        <v>8136</v>
      </c>
      <c r="G5552" s="191">
        <v>12</v>
      </c>
    </row>
    <row r="5553" spans="1:7" x14ac:dyDescent="0.25">
      <c r="A5553" s="191">
        <v>5552</v>
      </c>
      <c r="B5553" s="191" t="s">
        <v>5847</v>
      </c>
      <c r="C5553" s="191" t="s">
        <v>8133</v>
      </c>
      <c r="D5553" s="191" t="s">
        <v>3160</v>
      </c>
      <c r="E5553" s="191" t="s">
        <v>3186</v>
      </c>
      <c r="F5553" s="191" t="s">
        <v>8136</v>
      </c>
      <c r="G5553" s="191">
        <v>12</v>
      </c>
    </row>
    <row r="5554" spans="1:7" x14ac:dyDescent="0.25">
      <c r="A5554" s="191">
        <v>5553</v>
      </c>
      <c r="B5554" s="191" t="s">
        <v>5847</v>
      </c>
      <c r="C5554" s="191" t="s">
        <v>8133</v>
      </c>
      <c r="D5554" s="191" t="s">
        <v>3160</v>
      </c>
      <c r="E5554" s="191" t="s">
        <v>3186</v>
      </c>
      <c r="F5554" s="191" t="s">
        <v>8136</v>
      </c>
      <c r="G5554" s="191">
        <v>12</v>
      </c>
    </row>
    <row r="5555" spans="1:7" x14ac:dyDescent="0.25">
      <c r="A5555" s="191">
        <v>5554</v>
      </c>
      <c r="B5555" s="191" t="s">
        <v>5847</v>
      </c>
      <c r="C5555" s="191" t="s">
        <v>8133</v>
      </c>
      <c r="D5555" s="191" t="s">
        <v>3160</v>
      </c>
      <c r="E5555" s="191" t="s">
        <v>3186</v>
      </c>
      <c r="F5555" s="191" t="s">
        <v>8136</v>
      </c>
      <c r="G5555" s="191">
        <v>12</v>
      </c>
    </row>
    <row r="5556" spans="1:7" x14ac:dyDescent="0.25">
      <c r="A5556" s="191">
        <v>5555</v>
      </c>
      <c r="B5556" s="191" t="s">
        <v>5847</v>
      </c>
      <c r="C5556" s="191" t="s">
        <v>8133</v>
      </c>
      <c r="D5556" s="191" t="s">
        <v>3160</v>
      </c>
      <c r="E5556" s="191" t="s">
        <v>3186</v>
      </c>
      <c r="F5556" s="191" t="s">
        <v>8136</v>
      </c>
      <c r="G5556" s="191">
        <v>12</v>
      </c>
    </row>
    <row r="5557" spans="1:7" x14ac:dyDescent="0.25">
      <c r="A5557" s="191">
        <v>5556</v>
      </c>
      <c r="B5557" s="191" t="s">
        <v>5847</v>
      </c>
      <c r="C5557" s="191" t="s">
        <v>8133</v>
      </c>
      <c r="D5557" s="191" t="s">
        <v>3160</v>
      </c>
      <c r="E5557" s="191" t="s">
        <v>3186</v>
      </c>
      <c r="F5557" s="191" t="s">
        <v>8136</v>
      </c>
      <c r="G5557" s="191">
        <v>12</v>
      </c>
    </row>
    <row r="5558" spans="1:7" x14ac:dyDescent="0.25">
      <c r="A5558" s="191">
        <v>5557</v>
      </c>
      <c r="B5558" s="191" t="s">
        <v>5847</v>
      </c>
      <c r="C5558" s="191" t="s">
        <v>8133</v>
      </c>
      <c r="D5558" s="191" t="s">
        <v>3160</v>
      </c>
      <c r="E5558" s="191" t="s">
        <v>3186</v>
      </c>
      <c r="F5558" s="191" t="s">
        <v>8136</v>
      </c>
      <c r="G5558" s="191">
        <v>12</v>
      </c>
    </row>
    <row r="5559" spans="1:7" x14ac:dyDescent="0.25">
      <c r="A5559" s="191">
        <v>5558</v>
      </c>
      <c r="B5559" s="191" t="s">
        <v>5847</v>
      </c>
      <c r="C5559" s="191" t="s">
        <v>8133</v>
      </c>
      <c r="D5559" s="191" t="s">
        <v>3160</v>
      </c>
      <c r="E5559" s="191" t="s">
        <v>3186</v>
      </c>
      <c r="F5559" s="191" t="s">
        <v>8136</v>
      </c>
      <c r="G5559" s="191">
        <v>12</v>
      </c>
    </row>
    <row r="5560" spans="1:7" x14ac:dyDescent="0.25">
      <c r="A5560" s="191">
        <v>5559</v>
      </c>
      <c r="B5560" s="191" t="s">
        <v>5847</v>
      </c>
      <c r="C5560" s="191" t="s">
        <v>8133</v>
      </c>
      <c r="D5560" s="191" t="s">
        <v>3160</v>
      </c>
      <c r="E5560" s="191" t="s">
        <v>3186</v>
      </c>
      <c r="F5560" s="191" t="s">
        <v>8136</v>
      </c>
      <c r="G5560" s="191">
        <v>12</v>
      </c>
    </row>
    <row r="5561" spans="1:7" x14ac:dyDescent="0.25">
      <c r="A5561" s="191">
        <v>5560</v>
      </c>
      <c r="B5561" s="191" t="s">
        <v>5847</v>
      </c>
      <c r="C5561" s="191" t="s">
        <v>8133</v>
      </c>
      <c r="D5561" s="191" t="s">
        <v>3160</v>
      </c>
      <c r="E5561" s="191" t="s">
        <v>3186</v>
      </c>
      <c r="F5561" s="191" t="s">
        <v>8136</v>
      </c>
      <c r="G5561" s="191">
        <v>12</v>
      </c>
    </row>
    <row r="5562" spans="1:7" x14ac:dyDescent="0.25">
      <c r="A5562" s="191">
        <v>5561</v>
      </c>
      <c r="B5562" s="191" t="s">
        <v>5847</v>
      </c>
      <c r="C5562" s="191" t="s">
        <v>8133</v>
      </c>
      <c r="D5562" s="191" t="s">
        <v>3160</v>
      </c>
      <c r="E5562" s="191" t="s">
        <v>3186</v>
      </c>
      <c r="F5562" s="191" t="s">
        <v>8136</v>
      </c>
      <c r="G5562" s="191">
        <v>12</v>
      </c>
    </row>
    <row r="5563" spans="1:7" x14ac:dyDescent="0.25">
      <c r="A5563" s="191">
        <v>5562</v>
      </c>
      <c r="B5563" s="191" t="s">
        <v>5847</v>
      </c>
      <c r="C5563" s="191" t="s">
        <v>8133</v>
      </c>
      <c r="D5563" s="191" t="s">
        <v>3160</v>
      </c>
      <c r="E5563" s="191" t="s">
        <v>3186</v>
      </c>
      <c r="F5563" s="191" t="s">
        <v>8136</v>
      </c>
      <c r="G5563" s="191">
        <v>12</v>
      </c>
    </row>
    <row r="5564" spans="1:7" x14ac:dyDescent="0.25">
      <c r="A5564" s="191">
        <v>5563</v>
      </c>
      <c r="B5564" s="191" t="s">
        <v>5847</v>
      </c>
      <c r="C5564" s="191" t="s">
        <v>8133</v>
      </c>
      <c r="D5564" s="191" t="s">
        <v>3160</v>
      </c>
      <c r="E5564" s="191" t="s">
        <v>3186</v>
      </c>
      <c r="F5564" s="191" t="s">
        <v>8136</v>
      </c>
      <c r="G5564" s="191">
        <v>12</v>
      </c>
    </row>
    <row r="5565" spans="1:7" x14ac:dyDescent="0.25">
      <c r="A5565" s="191">
        <v>5564</v>
      </c>
      <c r="B5565" s="191" t="s">
        <v>5847</v>
      </c>
      <c r="C5565" s="191" t="s">
        <v>8133</v>
      </c>
      <c r="D5565" s="191" t="s">
        <v>3160</v>
      </c>
      <c r="E5565" s="191" t="s">
        <v>3186</v>
      </c>
      <c r="F5565" s="191" t="s">
        <v>8136</v>
      </c>
      <c r="G5565" s="191">
        <v>12</v>
      </c>
    </row>
    <row r="5566" spans="1:7" x14ac:dyDescent="0.25">
      <c r="A5566" s="191">
        <v>5565</v>
      </c>
      <c r="B5566" s="191" t="s">
        <v>5847</v>
      </c>
      <c r="C5566" s="191" t="s">
        <v>8133</v>
      </c>
      <c r="D5566" s="191" t="s">
        <v>3160</v>
      </c>
      <c r="E5566" s="191" t="s">
        <v>3186</v>
      </c>
      <c r="F5566" s="191" t="s">
        <v>8136</v>
      </c>
      <c r="G5566" s="191">
        <v>12</v>
      </c>
    </row>
    <row r="5567" spans="1:7" x14ac:dyDescent="0.25">
      <c r="A5567" s="191">
        <v>5566</v>
      </c>
      <c r="B5567" s="191" t="s">
        <v>5847</v>
      </c>
      <c r="C5567" s="191" t="s">
        <v>8133</v>
      </c>
      <c r="D5567" s="191" t="s">
        <v>3160</v>
      </c>
      <c r="E5567" s="191" t="s">
        <v>3186</v>
      </c>
      <c r="F5567" s="191" t="s">
        <v>8136</v>
      </c>
      <c r="G5567" s="191">
        <v>12</v>
      </c>
    </row>
    <row r="5568" spans="1:7" x14ac:dyDescent="0.25">
      <c r="A5568" s="191">
        <v>5567</v>
      </c>
      <c r="B5568" s="191" t="s">
        <v>5847</v>
      </c>
      <c r="C5568" s="191" t="s">
        <v>8133</v>
      </c>
      <c r="D5568" s="191" t="s">
        <v>3160</v>
      </c>
      <c r="E5568" s="191" t="s">
        <v>3186</v>
      </c>
      <c r="F5568" s="191" t="s">
        <v>8136</v>
      </c>
      <c r="G5568" s="191">
        <v>12</v>
      </c>
    </row>
    <row r="5569" spans="1:7" x14ac:dyDescent="0.25">
      <c r="A5569" s="191">
        <v>5568</v>
      </c>
      <c r="B5569" s="191" t="s">
        <v>5847</v>
      </c>
      <c r="C5569" s="191" t="s">
        <v>8133</v>
      </c>
      <c r="D5569" s="191" t="s">
        <v>3160</v>
      </c>
      <c r="E5569" s="191" t="s">
        <v>3186</v>
      </c>
      <c r="F5569" s="191" t="s">
        <v>8136</v>
      </c>
      <c r="G5569" s="191">
        <v>12</v>
      </c>
    </row>
    <row r="5570" spans="1:7" x14ac:dyDescent="0.25">
      <c r="A5570" s="191">
        <v>5569</v>
      </c>
      <c r="B5570" s="191" t="s">
        <v>5847</v>
      </c>
      <c r="C5570" s="191" t="s">
        <v>8133</v>
      </c>
      <c r="D5570" s="191" t="s">
        <v>3160</v>
      </c>
      <c r="E5570" s="191" t="s">
        <v>3186</v>
      </c>
      <c r="F5570" s="191" t="s">
        <v>8136</v>
      </c>
      <c r="G5570" s="191">
        <v>12</v>
      </c>
    </row>
    <row r="5571" spans="1:7" x14ac:dyDescent="0.25">
      <c r="A5571" s="191">
        <v>5570</v>
      </c>
      <c r="B5571" s="191" t="s">
        <v>5847</v>
      </c>
      <c r="C5571" s="191" t="s">
        <v>8133</v>
      </c>
      <c r="D5571" s="191" t="s">
        <v>3160</v>
      </c>
      <c r="E5571" s="191" t="s">
        <v>3186</v>
      </c>
      <c r="F5571" s="191" t="s">
        <v>8136</v>
      </c>
      <c r="G5571" s="191">
        <v>12</v>
      </c>
    </row>
    <row r="5572" spans="1:7" x14ac:dyDescent="0.25">
      <c r="A5572" s="191">
        <v>5571</v>
      </c>
      <c r="B5572" s="191" t="s">
        <v>5847</v>
      </c>
      <c r="C5572" s="191" t="s">
        <v>8133</v>
      </c>
      <c r="D5572" s="191" t="s">
        <v>3160</v>
      </c>
      <c r="E5572" s="191" t="s">
        <v>3186</v>
      </c>
      <c r="F5572" s="191" t="s">
        <v>8136</v>
      </c>
      <c r="G5572" s="191">
        <v>12</v>
      </c>
    </row>
    <row r="5573" spans="1:7" x14ac:dyDescent="0.25">
      <c r="A5573" s="191">
        <v>5572</v>
      </c>
      <c r="B5573" s="191" t="s">
        <v>5847</v>
      </c>
      <c r="C5573" s="191" t="s">
        <v>8133</v>
      </c>
      <c r="D5573" s="191" t="s">
        <v>3160</v>
      </c>
      <c r="E5573" s="191" t="s">
        <v>3186</v>
      </c>
      <c r="F5573" s="191" t="s">
        <v>8136</v>
      </c>
      <c r="G5573" s="191">
        <v>12</v>
      </c>
    </row>
    <row r="5574" spans="1:7" x14ac:dyDescent="0.25">
      <c r="A5574" s="191">
        <v>5573</v>
      </c>
      <c r="B5574" s="191" t="s">
        <v>5847</v>
      </c>
      <c r="C5574" s="191" t="s">
        <v>8133</v>
      </c>
      <c r="D5574" s="191" t="s">
        <v>3160</v>
      </c>
      <c r="E5574" s="191" t="s">
        <v>3186</v>
      </c>
      <c r="F5574" s="191" t="s">
        <v>8136</v>
      </c>
      <c r="G5574" s="191">
        <v>12</v>
      </c>
    </row>
    <row r="5575" spans="1:7" x14ac:dyDescent="0.25">
      <c r="A5575" s="191">
        <v>5574</v>
      </c>
      <c r="B5575" s="191" t="s">
        <v>5847</v>
      </c>
      <c r="C5575" s="191" t="s">
        <v>8133</v>
      </c>
      <c r="D5575" s="191" t="s">
        <v>3160</v>
      </c>
      <c r="E5575" s="191" t="s">
        <v>3186</v>
      </c>
      <c r="F5575" s="191" t="s">
        <v>8136</v>
      </c>
      <c r="G5575" s="191">
        <v>12</v>
      </c>
    </row>
    <row r="5576" spans="1:7" x14ac:dyDescent="0.25">
      <c r="A5576" s="191">
        <v>5575</v>
      </c>
      <c r="B5576" s="191" t="s">
        <v>5847</v>
      </c>
      <c r="C5576" s="191" t="s">
        <v>8133</v>
      </c>
      <c r="D5576" s="191" t="s">
        <v>3160</v>
      </c>
      <c r="E5576" s="191" t="s">
        <v>3186</v>
      </c>
      <c r="F5576" s="191" t="s">
        <v>8136</v>
      </c>
      <c r="G5576" s="191">
        <v>12</v>
      </c>
    </row>
    <row r="5577" spans="1:7" x14ac:dyDescent="0.25">
      <c r="A5577" s="191">
        <v>5576</v>
      </c>
      <c r="B5577" s="191" t="s">
        <v>5847</v>
      </c>
      <c r="C5577" s="191" t="s">
        <v>8133</v>
      </c>
      <c r="D5577" s="191" t="s">
        <v>3160</v>
      </c>
      <c r="E5577" s="191" t="s">
        <v>3186</v>
      </c>
      <c r="F5577" s="191" t="s">
        <v>8136</v>
      </c>
      <c r="G5577" s="191">
        <v>12</v>
      </c>
    </row>
    <row r="5578" spans="1:7" x14ac:dyDescent="0.25">
      <c r="A5578" s="191">
        <v>5577</v>
      </c>
      <c r="B5578" s="191" t="s">
        <v>5847</v>
      </c>
      <c r="C5578" s="191" t="s">
        <v>8133</v>
      </c>
      <c r="D5578" s="191" t="s">
        <v>3160</v>
      </c>
      <c r="E5578" s="191" t="s">
        <v>3186</v>
      </c>
      <c r="F5578" s="191" t="s">
        <v>8136</v>
      </c>
      <c r="G5578" s="191">
        <v>12</v>
      </c>
    </row>
    <row r="5579" spans="1:7" x14ac:dyDescent="0.25">
      <c r="A5579" s="191">
        <v>5578</v>
      </c>
      <c r="B5579" s="191" t="s">
        <v>5847</v>
      </c>
      <c r="C5579" s="191" t="s">
        <v>8133</v>
      </c>
      <c r="D5579" s="191" t="s">
        <v>3160</v>
      </c>
      <c r="E5579" s="191" t="s">
        <v>3186</v>
      </c>
      <c r="F5579" s="191" t="s">
        <v>8136</v>
      </c>
      <c r="G5579" s="191">
        <v>12</v>
      </c>
    </row>
    <row r="5580" spans="1:7" x14ac:dyDescent="0.25">
      <c r="A5580" s="191">
        <v>5579</v>
      </c>
      <c r="B5580" s="191" t="s">
        <v>5847</v>
      </c>
      <c r="C5580" s="191" t="s">
        <v>8133</v>
      </c>
      <c r="D5580" s="191" t="s">
        <v>3160</v>
      </c>
      <c r="E5580" s="191" t="s">
        <v>3186</v>
      </c>
      <c r="F5580" s="191" t="s">
        <v>8136</v>
      </c>
      <c r="G5580" s="191">
        <v>12</v>
      </c>
    </row>
    <row r="5581" spans="1:7" x14ac:dyDescent="0.25">
      <c r="A5581" s="191">
        <v>5580</v>
      </c>
      <c r="B5581" s="191" t="s">
        <v>5847</v>
      </c>
      <c r="C5581" s="191" t="s">
        <v>8133</v>
      </c>
      <c r="D5581" s="191" t="s">
        <v>3160</v>
      </c>
      <c r="E5581" s="191" t="s">
        <v>3186</v>
      </c>
      <c r="F5581" s="191" t="s">
        <v>8136</v>
      </c>
      <c r="G5581" s="191">
        <v>12</v>
      </c>
    </row>
    <row r="5582" spans="1:7" x14ac:dyDescent="0.25">
      <c r="A5582" s="191">
        <v>5581</v>
      </c>
      <c r="B5582" s="191" t="s">
        <v>5847</v>
      </c>
      <c r="C5582" s="191" t="s">
        <v>8133</v>
      </c>
      <c r="D5582" s="191" t="s">
        <v>3160</v>
      </c>
      <c r="E5582" s="191" t="s">
        <v>3186</v>
      </c>
      <c r="F5582" s="191" t="s">
        <v>8136</v>
      </c>
      <c r="G5582" s="191">
        <v>12</v>
      </c>
    </row>
    <row r="5583" spans="1:7" x14ac:dyDescent="0.25">
      <c r="A5583" s="191">
        <v>5582</v>
      </c>
      <c r="B5583" s="191" t="s">
        <v>5847</v>
      </c>
      <c r="C5583" s="191" t="s">
        <v>8133</v>
      </c>
      <c r="D5583" s="191" t="s">
        <v>3160</v>
      </c>
      <c r="E5583" s="191" t="s">
        <v>3186</v>
      </c>
      <c r="F5583" s="191" t="s">
        <v>8136</v>
      </c>
      <c r="G5583" s="191">
        <v>12</v>
      </c>
    </row>
    <row r="5584" spans="1:7" x14ac:dyDescent="0.25">
      <c r="A5584" s="191">
        <v>5583</v>
      </c>
      <c r="B5584" s="191" t="s">
        <v>5847</v>
      </c>
      <c r="C5584" s="191" t="s">
        <v>8133</v>
      </c>
      <c r="D5584" s="191" t="s">
        <v>3160</v>
      </c>
      <c r="E5584" s="191" t="s">
        <v>3186</v>
      </c>
      <c r="F5584" s="191" t="s">
        <v>8136</v>
      </c>
      <c r="G5584" s="191">
        <v>12</v>
      </c>
    </row>
    <row r="5585" spans="1:7" x14ac:dyDescent="0.25">
      <c r="A5585" s="191">
        <v>5584</v>
      </c>
      <c r="B5585" s="191" t="s">
        <v>5847</v>
      </c>
      <c r="C5585" s="191" t="s">
        <v>8133</v>
      </c>
      <c r="D5585" s="191" t="s">
        <v>3160</v>
      </c>
      <c r="E5585" s="191" t="s">
        <v>3186</v>
      </c>
      <c r="F5585" s="191" t="s">
        <v>8136</v>
      </c>
      <c r="G5585" s="191">
        <v>12</v>
      </c>
    </row>
    <row r="5586" spans="1:7" x14ac:dyDescent="0.25">
      <c r="A5586" s="191">
        <v>5585</v>
      </c>
      <c r="B5586" s="191" t="s">
        <v>5847</v>
      </c>
      <c r="C5586" s="191" t="s">
        <v>8133</v>
      </c>
      <c r="D5586" s="191" t="s">
        <v>3160</v>
      </c>
      <c r="E5586" s="191" t="s">
        <v>3186</v>
      </c>
      <c r="F5586" s="191" t="s">
        <v>8136</v>
      </c>
      <c r="G5586" s="191">
        <v>12</v>
      </c>
    </row>
    <row r="5587" spans="1:7" x14ac:dyDescent="0.25">
      <c r="A5587" s="191">
        <v>5586</v>
      </c>
      <c r="B5587" s="191" t="s">
        <v>5847</v>
      </c>
      <c r="C5587" s="191" t="s">
        <v>8133</v>
      </c>
      <c r="D5587" s="191" t="s">
        <v>3160</v>
      </c>
      <c r="E5587" s="191" t="s">
        <v>3186</v>
      </c>
      <c r="F5587" s="191" t="s">
        <v>8136</v>
      </c>
      <c r="G5587" s="191">
        <v>12</v>
      </c>
    </row>
    <row r="5588" spans="1:7" x14ac:dyDescent="0.25">
      <c r="A5588" s="191">
        <v>5587</v>
      </c>
      <c r="B5588" s="191" t="s">
        <v>5847</v>
      </c>
      <c r="C5588" s="191" t="s">
        <v>8133</v>
      </c>
      <c r="D5588" s="191" t="s">
        <v>3160</v>
      </c>
      <c r="E5588" s="191" t="s">
        <v>3186</v>
      </c>
      <c r="F5588" s="191" t="s">
        <v>8136</v>
      </c>
      <c r="G5588" s="191">
        <v>12</v>
      </c>
    </row>
    <row r="5589" spans="1:7" x14ac:dyDescent="0.25">
      <c r="A5589" s="191">
        <v>5588</v>
      </c>
      <c r="B5589" s="191" t="s">
        <v>5847</v>
      </c>
      <c r="C5589" s="191" t="s">
        <v>8133</v>
      </c>
      <c r="D5589" s="191" t="s">
        <v>3160</v>
      </c>
      <c r="E5589" s="191" t="s">
        <v>3186</v>
      </c>
      <c r="F5589" s="191" t="s">
        <v>8136</v>
      </c>
      <c r="G5589" s="191">
        <v>12</v>
      </c>
    </row>
    <row r="5590" spans="1:7" x14ac:dyDescent="0.25">
      <c r="A5590" s="191">
        <v>5589</v>
      </c>
      <c r="B5590" s="191" t="s">
        <v>5847</v>
      </c>
      <c r="C5590" s="191" t="s">
        <v>8133</v>
      </c>
      <c r="D5590" s="191" t="s">
        <v>3160</v>
      </c>
      <c r="E5590" s="191" t="s">
        <v>3186</v>
      </c>
      <c r="F5590" s="191" t="s">
        <v>8136</v>
      </c>
      <c r="G5590" s="191">
        <v>12</v>
      </c>
    </row>
    <row r="5591" spans="1:7" x14ac:dyDescent="0.25">
      <c r="A5591" s="191">
        <v>5590</v>
      </c>
      <c r="B5591" s="191" t="s">
        <v>5847</v>
      </c>
      <c r="C5591" s="191" t="s">
        <v>8133</v>
      </c>
      <c r="D5591" s="191" t="s">
        <v>3160</v>
      </c>
      <c r="E5591" s="191" t="s">
        <v>3186</v>
      </c>
      <c r="F5591" s="191" t="s">
        <v>8136</v>
      </c>
      <c r="G5591" s="191">
        <v>12</v>
      </c>
    </row>
    <row r="5592" spans="1:7" x14ac:dyDescent="0.25">
      <c r="A5592" s="191">
        <v>5591</v>
      </c>
      <c r="B5592" s="191" t="s">
        <v>5847</v>
      </c>
      <c r="C5592" s="191" t="s">
        <v>8133</v>
      </c>
      <c r="D5592" s="191" t="s">
        <v>3160</v>
      </c>
      <c r="E5592" s="191" t="s">
        <v>3186</v>
      </c>
      <c r="F5592" s="191" t="s">
        <v>8136</v>
      </c>
      <c r="G5592" s="191">
        <v>12</v>
      </c>
    </row>
    <row r="5593" spans="1:7" x14ac:dyDescent="0.25">
      <c r="A5593" s="191">
        <v>5592</v>
      </c>
      <c r="B5593" s="191" t="s">
        <v>5847</v>
      </c>
      <c r="C5593" s="191" t="s">
        <v>8133</v>
      </c>
      <c r="D5593" s="191" t="s">
        <v>3160</v>
      </c>
      <c r="E5593" s="191" t="s">
        <v>3186</v>
      </c>
      <c r="F5593" s="191" t="s">
        <v>8136</v>
      </c>
      <c r="G5593" s="191">
        <v>12</v>
      </c>
    </row>
    <row r="5594" spans="1:7" x14ac:dyDescent="0.25">
      <c r="A5594" s="191">
        <v>5593</v>
      </c>
      <c r="B5594" s="191" t="s">
        <v>5847</v>
      </c>
      <c r="C5594" s="191" t="s">
        <v>8133</v>
      </c>
      <c r="D5594" s="191" t="s">
        <v>3160</v>
      </c>
      <c r="E5594" s="191" t="s">
        <v>3186</v>
      </c>
      <c r="F5594" s="191" t="s">
        <v>8136</v>
      </c>
      <c r="G5594" s="191">
        <v>12</v>
      </c>
    </row>
    <row r="5595" spans="1:7" x14ac:dyDescent="0.25">
      <c r="A5595" s="191">
        <v>5594</v>
      </c>
      <c r="B5595" s="191" t="s">
        <v>5847</v>
      </c>
      <c r="C5595" s="191" t="s">
        <v>8133</v>
      </c>
      <c r="D5595" s="191" t="s">
        <v>3160</v>
      </c>
      <c r="E5595" s="191" t="s">
        <v>3186</v>
      </c>
      <c r="F5595" s="191" t="s">
        <v>8136</v>
      </c>
      <c r="G5595" s="191">
        <v>12</v>
      </c>
    </row>
    <row r="5596" spans="1:7" x14ac:dyDescent="0.25">
      <c r="A5596" s="191">
        <v>5595</v>
      </c>
      <c r="B5596" s="191" t="s">
        <v>5847</v>
      </c>
      <c r="C5596" s="191" t="s">
        <v>8133</v>
      </c>
      <c r="D5596" s="191" t="s">
        <v>3160</v>
      </c>
      <c r="E5596" s="191" t="s">
        <v>3186</v>
      </c>
      <c r="F5596" s="191" t="s">
        <v>8136</v>
      </c>
      <c r="G5596" s="191">
        <v>12</v>
      </c>
    </row>
    <row r="5597" spans="1:7" x14ac:dyDescent="0.25">
      <c r="A5597" s="191">
        <v>5596</v>
      </c>
      <c r="B5597" s="191" t="s">
        <v>5847</v>
      </c>
      <c r="C5597" s="191" t="s">
        <v>8133</v>
      </c>
      <c r="D5597" s="191" t="s">
        <v>3160</v>
      </c>
      <c r="E5597" s="191" t="s">
        <v>3186</v>
      </c>
      <c r="F5597" s="191" t="s">
        <v>8136</v>
      </c>
      <c r="G5597" s="191">
        <v>12</v>
      </c>
    </row>
    <row r="5598" spans="1:7" x14ac:dyDescent="0.25">
      <c r="A5598" s="191">
        <v>5597</v>
      </c>
      <c r="B5598" s="191" t="s">
        <v>5847</v>
      </c>
      <c r="C5598" s="191" t="s">
        <v>8133</v>
      </c>
      <c r="D5598" s="191" t="s">
        <v>3160</v>
      </c>
      <c r="E5598" s="191" t="s">
        <v>3186</v>
      </c>
      <c r="F5598" s="191" t="s">
        <v>8136</v>
      </c>
      <c r="G5598" s="191">
        <v>12</v>
      </c>
    </row>
    <row r="5599" spans="1:7" x14ac:dyDescent="0.25">
      <c r="A5599" s="191">
        <v>5598</v>
      </c>
      <c r="B5599" s="191" t="s">
        <v>5847</v>
      </c>
      <c r="C5599" s="191" t="s">
        <v>8133</v>
      </c>
      <c r="D5599" s="191" t="s">
        <v>3160</v>
      </c>
      <c r="E5599" s="191" t="s">
        <v>3186</v>
      </c>
      <c r="F5599" s="191" t="s">
        <v>8136</v>
      </c>
      <c r="G5599" s="191">
        <v>12</v>
      </c>
    </row>
    <row r="5600" spans="1:7" x14ac:dyDescent="0.25">
      <c r="A5600" s="191">
        <v>5599</v>
      </c>
      <c r="B5600" s="191" t="s">
        <v>5847</v>
      </c>
      <c r="C5600" s="191" t="s">
        <v>8133</v>
      </c>
      <c r="D5600" s="191" t="s">
        <v>3160</v>
      </c>
      <c r="E5600" s="191" t="s">
        <v>3186</v>
      </c>
      <c r="F5600" s="191" t="s">
        <v>8136</v>
      </c>
      <c r="G5600" s="191">
        <v>12</v>
      </c>
    </row>
    <row r="5601" spans="1:7" x14ac:dyDescent="0.25">
      <c r="A5601" s="191">
        <v>5600</v>
      </c>
      <c r="B5601" s="191" t="s">
        <v>5847</v>
      </c>
      <c r="C5601" s="191" t="s">
        <v>8133</v>
      </c>
      <c r="D5601" s="191" t="s">
        <v>3160</v>
      </c>
      <c r="E5601" s="191" t="s">
        <v>3186</v>
      </c>
      <c r="F5601" s="191" t="s">
        <v>8136</v>
      </c>
      <c r="G5601" s="191">
        <v>12</v>
      </c>
    </row>
    <row r="5602" spans="1:7" x14ac:dyDescent="0.25">
      <c r="A5602" s="191">
        <v>5601</v>
      </c>
      <c r="B5602" s="191" t="s">
        <v>5847</v>
      </c>
      <c r="C5602" s="191" t="s">
        <v>8133</v>
      </c>
      <c r="D5602" s="191" t="s">
        <v>3160</v>
      </c>
      <c r="E5602" s="191" t="s">
        <v>3186</v>
      </c>
      <c r="F5602" s="191" t="s">
        <v>8136</v>
      </c>
      <c r="G5602" s="191">
        <v>12</v>
      </c>
    </row>
    <row r="5603" spans="1:7" x14ac:dyDescent="0.25">
      <c r="A5603" s="191">
        <v>5602</v>
      </c>
      <c r="B5603" s="191" t="s">
        <v>5847</v>
      </c>
      <c r="C5603" s="191" t="s">
        <v>8133</v>
      </c>
      <c r="D5603" s="191" t="s">
        <v>3160</v>
      </c>
      <c r="E5603" s="191" t="s">
        <v>3186</v>
      </c>
      <c r="F5603" s="191" t="s">
        <v>8136</v>
      </c>
      <c r="G5603" s="191">
        <v>12</v>
      </c>
    </row>
    <row r="5604" spans="1:7" x14ac:dyDescent="0.25">
      <c r="A5604" s="191">
        <v>5603</v>
      </c>
      <c r="B5604" s="191" t="s">
        <v>5847</v>
      </c>
      <c r="C5604" s="191" t="s">
        <v>8133</v>
      </c>
      <c r="D5604" s="191" t="s">
        <v>3160</v>
      </c>
      <c r="E5604" s="191" t="s">
        <v>3186</v>
      </c>
      <c r="F5604" s="191" t="s">
        <v>8136</v>
      </c>
      <c r="G5604" s="191">
        <v>12</v>
      </c>
    </row>
    <row r="5605" spans="1:7" x14ac:dyDescent="0.25">
      <c r="A5605" s="191">
        <v>5604</v>
      </c>
      <c r="B5605" s="191" t="s">
        <v>5847</v>
      </c>
      <c r="C5605" s="191" t="s">
        <v>8133</v>
      </c>
      <c r="D5605" s="191" t="s">
        <v>3160</v>
      </c>
      <c r="E5605" s="191" t="s">
        <v>3186</v>
      </c>
      <c r="F5605" s="191" t="s">
        <v>8136</v>
      </c>
      <c r="G5605" s="191">
        <v>12</v>
      </c>
    </row>
    <row r="5606" spans="1:7" x14ac:dyDescent="0.25">
      <c r="A5606" s="191">
        <v>5605</v>
      </c>
      <c r="B5606" s="191" t="s">
        <v>5847</v>
      </c>
      <c r="C5606" s="191" t="s">
        <v>8133</v>
      </c>
      <c r="D5606" s="191" t="s">
        <v>3160</v>
      </c>
      <c r="E5606" s="191" t="s">
        <v>3186</v>
      </c>
      <c r="F5606" s="191" t="s">
        <v>8136</v>
      </c>
      <c r="G5606" s="191">
        <v>12</v>
      </c>
    </row>
    <row r="5607" spans="1:7" x14ac:dyDescent="0.25">
      <c r="A5607" s="191">
        <v>5606</v>
      </c>
      <c r="B5607" s="191" t="s">
        <v>5847</v>
      </c>
      <c r="C5607" s="191" t="s">
        <v>8133</v>
      </c>
      <c r="D5607" s="191" t="s">
        <v>3160</v>
      </c>
      <c r="E5607" s="191" t="s">
        <v>3186</v>
      </c>
      <c r="F5607" s="191" t="s">
        <v>8136</v>
      </c>
      <c r="G5607" s="191">
        <v>12</v>
      </c>
    </row>
    <row r="5608" spans="1:7" x14ac:dyDescent="0.25">
      <c r="A5608" s="191">
        <v>5607</v>
      </c>
      <c r="B5608" s="191" t="s">
        <v>5847</v>
      </c>
      <c r="C5608" s="191" t="s">
        <v>8133</v>
      </c>
      <c r="D5608" s="191" t="s">
        <v>3160</v>
      </c>
      <c r="E5608" s="191" t="s">
        <v>3186</v>
      </c>
      <c r="F5608" s="191" t="s">
        <v>8136</v>
      </c>
      <c r="G5608" s="191">
        <v>12</v>
      </c>
    </row>
    <row r="5609" spans="1:7" x14ac:dyDescent="0.25">
      <c r="A5609" s="191">
        <v>5608</v>
      </c>
      <c r="B5609" s="191" t="s">
        <v>5847</v>
      </c>
      <c r="C5609" s="191" t="s">
        <v>8133</v>
      </c>
      <c r="D5609" s="191" t="s">
        <v>3160</v>
      </c>
      <c r="E5609" s="191" t="s">
        <v>3186</v>
      </c>
      <c r="F5609" s="191" t="s">
        <v>8136</v>
      </c>
      <c r="G5609" s="191">
        <v>12</v>
      </c>
    </row>
    <row r="5610" spans="1:7" x14ac:dyDescent="0.25">
      <c r="A5610" s="191">
        <v>5609</v>
      </c>
      <c r="B5610" s="191" t="s">
        <v>5847</v>
      </c>
      <c r="C5610" s="191" t="s">
        <v>8133</v>
      </c>
      <c r="D5610" s="191" t="s">
        <v>3160</v>
      </c>
      <c r="E5610" s="191" t="s">
        <v>3186</v>
      </c>
      <c r="F5610" s="191" t="s">
        <v>8136</v>
      </c>
      <c r="G5610" s="191">
        <v>12</v>
      </c>
    </row>
    <row r="5611" spans="1:7" x14ac:dyDescent="0.25">
      <c r="A5611" s="191">
        <v>5610</v>
      </c>
      <c r="B5611" s="191" t="s">
        <v>5847</v>
      </c>
      <c r="C5611" s="191" t="s">
        <v>8133</v>
      </c>
      <c r="D5611" s="191" t="s">
        <v>3160</v>
      </c>
      <c r="E5611" s="191" t="s">
        <v>3186</v>
      </c>
      <c r="F5611" s="191" t="s">
        <v>8136</v>
      </c>
      <c r="G5611" s="191">
        <v>12</v>
      </c>
    </row>
    <row r="5612" spans="1:7" x14ac:dyDescent="0.25">
      <c r="A5612" s="191">
        <v>5611</v>
      </c>
      <c r="B5612" s="191" t="s">
        <v>5847</v>
      </c>
      <c r="C5612" s="191" t="s">
        <v>8133</v>
      </c>
      <c r="D5612" s="191" t="s">
        <v>3160</v>
      </c>
      <c r="E5612" s="191" t="s">
        <v>3186</v>
      </c>
      <c r="F5612" s="191" t="s">
        <v>8136</v>
      </c>
      <c r="G5612" s="191">
        <v>12</v>
      </c>
    </row>
    <row r="5613" spans="1:7" x14ac:dyDescent="0.25">
      <c r="A5613" s="191">
        <v>5612</v>
      </c>
      <c r="B5613" s="191" t="s">
        <v>5847</v>
      </c>
      <c r="C5613" s="191" t="s">
        <v>8133</v>
      </c>
      <c r="D5613" s="191" t="s">
        <v>3160</v>
      </c>
      <c r="E5613" s="191" t="s">
        <v>3186</v>
      </c>
      <c r="F5613" s="191" t="s">
        <v>8136</v>
      </c>
      <c r="G5613" s="191">
        <v>12</v>
      </c>
    </row>
    <row r="5614" spans="1:7" x14ac:dyDescent="0.25">
      <c r="A5614" s="191">
        <v>5613</v>
      </c>
      <c r="B5614" s="191" t="s">
        <v>5847</v>
      </c>
      <c r="C5614" s="191" t="s">
        <v>8133</v>
      </c>
      <c r="D5614" s="191" t="s">
        <v>3160</v>
      </c>
      <c r="E5614" s="191" t="s">
        <v>3186</v>
      </c>
      <c r="F5614" s="191" t="s">
        <v>8136</v>
      </c>
      <c r="G5614" s="191">
        <v>12</v>
      </c>
    </row>
    <row r="5615" spans="1:7" x14ac:dyDescent="0.25">
      <c r="A5615" s="191">
        <v>5614</v>
      </c>
      <c r="B5615" s="191" t="s">
        <v>5847</v>
      </c>
      <c r="C5615" s="191" t="s">
        <v>8133</v>
      </c>
      <c r="D5615" s="191" t="s">
        <v>3160</v>
      </c>
      <c r="E5615" s="191" t="s">
        <v>3186</v>
      </c>
      <c r="F5615" s="191" t="s">
        <v>8136</v>
      </c>
      <c r="G5615" s="191">
        <v>12</v>
      </c>
    </row>
    <row r="5616" spans="1:7" x14ac:dyDescent="0.25">
      <c r="A5616" s="191">
        <v>5615</v>
      </c>
      <c r="B5616" s="191" t="s">
        <v>5847</v>
      </c>
      <c r="C5616" s="191" t="s">
        <v>8133</v>
      </c>
      <c r="D5616" s="191" t="s">
        <v>3160</v>
      </c>
      <c r="E5616" s="191" t="s">
        <v>3186</v>
      </c>
      <c r="F5616" s="191" t="s">
        <v>8136</v>
      </c>
      <c r="G5616" s="191">
        <v>12</v>
      </c>
    </row>
    <row r="5617" spans="1:7" x14ac:dyDescent="0.25">
      <c r="A5617" s="191">
        <v>5616</v>
      </c>
      <c r="B5617" s="191" t="s">
        <v>5847</v>
      </c>
      <c r="C5617" s="191" t="s">
        <v>8133</v>
      </c>
      <c r="D5617" s="191" t="s">
        <v>3160</v>
      </c>
      <c r="E5617" s="191" t="s">
        <v>3186</v>
      </c>
      <c r="F5617" s="191" t="s">
        <v>8136</v>
      </c>
      <c r="G5617" s="191">
        <v>12</v>
      </c>
    </row>
    <row r="5618" spans="1:7" x14ac:dyDescent="0.25">
      <c r="A5618" s="191">
        <v>5617</v>
      </c>
      <c r="B5618" s="191" t="s">
        <v>5847</v>
      </c>
      <c r="C5618" s="191" t="s">
        <v>8133</v>
      </c>
      <c r="D5618" s="191" t="s">
        <v>3160</v>
      </c>
      <c r="E5618" s="191" t="s">
        <v>3186</v>
      </c>
      <c r="F5618" s="191" t="s">
        <v>8136</v>
      </c>
      <c r="G5618" s="191">
        <v>12</v>
      </c>
    </row>
    <row r="5619" spans="1:7" x14ac:dyDescent="0.25">
      <c r="A5619" s="191">
        <v>5618</v>
      </c>
      <c r="B5619" s="191" t="s">
        <v>5847</v>
      </c>
      <c r="C5619" s="191" t="s">
        <v>8133</v>
      </c>
      <c r="D5619" s="191" t="s">
        <v>3160</v>
      </c>
      <c r="E5619" s="191" t="s">
        <v>3186</v>
      </c>
      <c r="F5619" s="191" t="s">
        <v>8136</v>
      </c>
      <c r="G5619" s="191">
        <v>12</v>
      </c>
    </row>
    <row r="5620" spans="1:7" x14ac:dyDescent="0.25">
      <c r="A5620" s="191">
        <v>5619</v>
      </c>
      <c r="B5620" s="191" t="s">
        <v>5847</v>
      </c>
      <c r="C5620" s="191" t="s">
        <v>8133</v>
      </c>
      <c r="D5620" s="191" t="s">
        <v>3160</v>
      </c>
      <c r="E5620" s="191" t="s">
        <v>3186</v>
      </c>
      <c r="F5620" s="191" t="s">
        <v>8136</v>
      </c>
      <c r="G5620" s="191">
        <v>12</v>
      </c>
    </row>
    <row r="5621" spans="1:7" x14ac:dyDescent="0.25">
      <c r="A5621" s="191">
        <v>5620</v>
      </c>
      <c r="B5621" s="191" t="s">
        <v>5847</v>
      </c>
      <c r="C5621" s="191" t="s">
        <v>8133</v>
      </c>
      <c r="D5621" s="191" t="s">
        <v>3160</v>
      </c>
      <c r="E5621" s="191" t="s">
        <v>3186</v>
      </c>
      <c r="F5621" s="191" t="s">
        <v>8136</v>
      </c>
      <c r="G5621" s="191">
        <v>12</v>
      </c>
    </row>
    <row r="5622" spans="1:7" x14ac:dyDescent="0.25">
      <c r="A5622" s="191">
        <v>5621</v>
      </c>
      <c r="B5622" s="191" t="s">
        <v>5847</v>
      </c>
      <c r="C5622" s="191" t="s">
        <v>8133</v>
      </c>
      <c r="D5622" s="191" t="s">
        <v>3160</v>
      </c>
      <c r="E5622" s="191" t="s">
        <v>3186</v>
      </c>
      <c r="F5622" s="191" t="s">
        <v>8136</v>
      </c>
      <c r="G5622" s="191">
        <v>12</v>
      </c>
    </row>
    <row r="5623" spans="1:7" x14ac:dyDescent="0.25">
      <c r="A5623" s="191">
        <v>5622</v>
      </c>
      <c r="B5623" s="191" t="s">
        <v>5847</v>
      </c>
      <c r="C5623" s="191" t="s">
        <v>8133</v>
      </c>
      <c r="D5623" s="191" t="s">
        <v>3160</v>
      </c>
      <c r="E5623" s="191" t="s">
        <v>3186</v>
      </c>
      <c r="F5623" s="191" t="s">
        <v>8136</v>
      </c>
      <c r="G5623" s="191">
        <v>12</v>
      </c>
    </row>
    <row r="5624" spans="1:7" x14ac:dyDescent="0.25">
      <c r="A5624" s="191">
        <v>5623</v>
      </c>
      <c r="B5624" s="191" t="s">
        <v>5847</v>
      </c>
      <c r="C5624" s="191" t="s">
        <v>8133</v>
      </c>
      <c r="D5624" s="191" t="s">
        <v>3160</v>
      </c>
      <c r="E5624" s="191" t="s">
        <v>3186</v>
      </c>
      <c r="F5624" s="191" t="s">
        <v>8136</v>
      </c>
      <c r="G5624" s="191">
        <v>12</v>
      </c>
    </row>
    <row r="5625" spans="1:7" x14ac:dyDescent="0.25">
      <c r="A5625" s="191">
        <v>5624</v>
      </c>
      <c r="B5625" s="191" t="s">
        <v>5847</v>
      </c>
      <c r="C5625" s="191" t="s">
        <v>8133</v>
      </c>
      <c r="D5625" s="191" t="s">
        <v>3160</v>
      </c>
      <c r="E5625" s="191" t="s">
        <v>3186</v>
      </c>
      <c r="F5625" s="191" t="s">
        <v>8136</v>
      </c>
      <c r="G5625" s="191">
        <v>12</v>
      </c>
    </row>
    <row r="5626" spans="1:7" x14ac:dyDescent="0.25">
      <c r="A5626" s="191">
        <v>5625</v>
      </c>
      <c r="B5626" s="191" t="s">
        <v>5847</v>
      </c>
      <c r="C5626" s="191" t="s">
        <v>8133</v>
      </c>
      <c r="D5626" s="191" t="s">
        <v>3160</v>
      </c>
      <c r="E5626" s="191" t="s">
        <v>3186</v>
      </c>
      <c r="F5626" s="191" t="s">
        <v>8136</v>
      </c>
      <c r="G5626" s="191">
        <v>12</v>
      </c>
    </row>
    <row r="5627" spans="1:7" x14ac:dyDescent="0.25">
      <c r="A5627" s="191">
        <v>5626</v>
      </c>
      <c r="B5627" s="191" t="s">
        <v>5847</v>
      </c>
      <c r="C5627" s="191" t="s">
        <v>8133</v>
      </c>
      <c r="D5627" s="191" t="s">
        <v>3160</v>
      </c>
      <c r="E5627" s="191" t="s">
        <v>3186</v>
      </c>
      <c r="F5627" s="191" t="s">
        <v>8136</v>
      </c>
      <c r="G5627" s="191">
        <v>12</v>
      </c>
    </row>
    <row r="5628" spans="1:7" x14ac:dyDescent="0.25">
      <c r="A5628" s="191">
        <v>5627</v>
      </c>
      <c r="B5628" s="191" t="s">
        <v>5847</v>
      </c>
      <c r="C5628" s="191" t="s">
        <v>8133</v>
      </c>
      <c r="D5628" s="191" t="s">
        <v>3160</v>
      </c>
      <c r="E5628" s="191" t="s">
        <v>3186</v>
      </c>
      <c r="F5628" s="191" t="s">
        <v>8136</v>
      </c>
      <c r="G5628" s="191">
        <v>12</v>
      </c>
    </row>
    <row r="5629" spans="1:7" x14ac:dyDescent="0.25">
      <c r="A5629" s="191">
        <v>5628</v>
      </c>
      <c r="B5629" s="191" t="s">
        <v>5847</v>
      </c>
      <c r="C5629" s="191" t="s">
        <v>8133</v>
      </c>
      <c r="D5629" s="191" t="s">
        <v>3160</v>
      </c>
      <c r="E5629" s="191" t="s">
        <v>3186</v>
      </c>
      <c r="F5629" s="191" t="s">
        <v>8136</v>
      </c>
      <c r="G5629" s="191">
        <v>12</v>
      </c>
    </row>
    <row r="5630" spans="1:7" x14ac:dyDescent="0.25">
      <c r="A5630" s="191">
        <v>5629</v>
      </c>
      <c r="B5630" s="191" t="s">
        <v>5847</v>
      </c>
      <c r="C5630" s="191" t="s">
        <v>8133</v>
      </c>
      <c r="D5630" s="191" t="s">
        <v>3160</v>
      </c>
      <c r="E5630" s="191" t="s">
        <v>3186</v>
      </c>
      <c r="F5630" s="191" t="s">
        <v>8136</v>
      </c>
      <c r="G5630" s="191">
        <v>12</v>
      </c>
    </row>
    <row r="5631" spans="1:7" x14ac:dyDescent="0.25">
      <c r="A5631" s="191">
        <v>5630</v>
      </c>
      <c r="B5631" s="191" t="s">
        <v>5847</v>
      </c>
      <c r="C5631" s="191" t="s">
        <v>8133</v>
      </c>
      <c r="D5631" s="191" t="s">
        <v>3160</v>
      </c>
      <c r="E5631" s="191" t="s">
        <v>3186</v>
      </c>
      <c r="F5631" s="191" t="s">
        <v>8136</v>
      </c>
      <c r="G5631" s="191">
        <v>12</v>
      </c>
    </row>
    <row r="5632" spans="1:7" x14ac:dyDescent="0.25">
      <c r="A5632" s="191">
        <v>5631</v>
      </c>
      <c r="B5632" s="191" t="s">
        <v>5847</v>
      </c>
      <c r="C5632" s="191" t="s">
        <v>8133</v>
      </c>
      <c r="D5632" s="191" t="s">
        <v>3160</v>
      </c>
      <c r="E5632" s="191" t="s">
        <v>3186</v>
      </c>
      <c r="F5632" s="191" t="s">
        <v>8136</v>
      </c>
      <c r="G5632" s="191">
        <v>12</v>
      </c>
    </row>
    <row r="5633" spans="1:7" x14ac:dyDescent="0.25">
      <c r="A5633" s="191">
        <v>5632</v>
      </c>
      <c r="B5633" s="191" t="s">
        <v>5847</v>
      </c>
      <c r="C5633" s="191" t="s">
        <v>8133</v>
      </c>
      <c r="D5633" s="191" t="s">
        <v>3160</v>
      </c>
      <c r="E5633" s="191" t="s">
        <v>3186</v>
      </c>
      <c r="F5633" s="191" t="s">
        <v>8136</v>
      </c>
      <c r="G5633" s="191">
        <v>12</v>
      </c>
    </row>
    <row r="5634" spans="1:7" x14ac:dyDescent="0.25">
      <c r="A5634" s="191">
        <v>5633</v>
      </c>
      <c r="B5634" s="191" t="s">
        <v>5847</v>
      </c>
      <c r="C5634" s="191" t="s">
        <v>8133</v>
      </c>
      <c r="D5634" s="191" t="s">
        <v>3160</v>
      </c>
      <c r="E5634" s="191" t="s">
        <v>3186</v>
      </c>
      <c r="F5634" s="191" t="s">
        <v>8136</v>
      </c>
      <c r="G5634" s="191">
        <v>12</v>
      </c>
    </row>
    <row r="5635" spans="1:7" x14ac:dyDescent="0.25">
      <c r="A5635" s="191">
        <v>5634</v>
      </c>
      <c r="B5635" s="191" t="s">
        <v>5847</v>
      </c>
      <c r="C5635" s="191" t="s">
        <v>8133</v>
      </c>
      <c r="D5635" s="191" t="s">
        <v>3160</v>
      </c>
      <c r="E5635" s="191" t="s">
        <v>3186</v>
      </c>
      <c r="F5635" s="191" t="s">
        <v>8136</v>
      </c>
      <c r="G5635" s="191">
        <v>12</v>
      </c>
    </row>
    <row r="5636" spans="1:7" x14ac:dyDescent="0.25">
      <c r="A5636" s="191">
        <v>5635</v>
      </c>
      <c r="B5636" s="191" t="s">
        <v>5847</v>
      </c>
      <c r="C5636" s="191" t="s">
        <v>8133</v>
      </c>
      <c r="D5636" s="191" t="s">
        <v>3160</v>
      </c>
      <c r="E5636" s="191" t="s">
        <v>3186</v>
      </c>
      <c r="F5636" s="191" t="s">
        <v>8136</v>
      </c>
      <c r="G5636" s="191">
        <v>12</v>
      </c>
    </row>
    <row r="5637" spans="1:7" x14ac:dyDescent="0.25">
      <c r="A5637" s="191">
        <v>5636</v>
      </c>
      <c r="B5637" s="191" t="s">
        <v>5847</v>
      </c>
      <c r="C5637" s="191" t="s">
        <v>8133</v>
      </c>
      <c r="D5637" s="191" t="s">
        <v>3160</v>
      </c>
      <c r="E5637" s="191" t="s">
        <v>3186</v>
      </c>
      <c r="F5637" s="191" t="s">
        <v>8136</v>
      </c>
      <c r="G5637" s="191">
        <v>12</v>
      </c>
    </row>
    <row r="5638" spans="1:7" x14ac:dyDescent="0.25">
      <c r="A5638" s="191">
        <v>5637</v>
      </c>
      <c r="B5638" s="191" t="s">
        <v>5847</v>
      </c>
      <c r="C5638" s="191" t="s">
        <v>8133</v>
      </c>
      <c r="D5638" s="191" t="s">
        <v>3160</v>
      </c>
      <c r="E5638" s="191" t="s">
        <v>3186</v>
      </c>
      <c r="F5638" s="191" t="s">
        <v>8136</v>
      </c>
      <c r="G5638" s="191">
        <v>12</v>
      </c>
    </row>
    <row r="5639" spans="1:7" x14ac:dyDescent="0.25">
      <c r="A5639" s="191">
        <v>5638</v>
      </c>
      <c r="B5639" s="191" t="s">
        <v>5847</v>
      </c>
      <c r="C5639" s="191" t="s">
        <v>8133</v>
      </c>
      <c r="D5639" s="191" t="s">
        <v>3160</v>
      </c>
      <c r="E5639" s="191" t="s">
        <v>3186</v>
      </c>
      <c r="F5639" s="191" t="s">
        <v>8136</v>
      </c>
      <c r="G5639" s="191">
        <v>12</v>
      </c>
    </row>
    <row r="5640" spans="1:7" x14ac:dyDescent="0.25">
      <c r="A5640" s="191">
        <v>5639</v>
      </c>
      <c r="B5640" s="191" t="s">
        <v>5847</v>
      </c>
      <c r="C5640" s="191" t="s">
        <v>8133</v>
      </c>
      <c r="D5640" s="191" t="s">
        <v>3160</v>
      </c>
      <c r="E5640" s="191" t="s">
        <v>3186</v>
      </c>
      <c r="F5640" s="191" t="s">
        <v>8136</v>
      </c>
      <c r="G5640" s="191">
        <v>12</v>
      </c>
    </row>
    <row r="5641" spans="1:7" x14ac:dyDescent="0.25">
      <c r="A5641" s="191">
        <v>5640</v>
      </c>
      <c r="B5641" s="191" t="s">
        <v>5847</v>
      </c>
      <c r="C5641" s="191" t="s">
        <v>8133</v>
      </c>
      <c r="D5641" s="191" t="s">
        <v>3160</v>
      </c>
      <c r="E5641" s="191" t="s">
        <v>3186</v>
      </c>
      <c r="F5641" s="191" t="s">
        <v>8136</v>
      </c>
      <c r="G5641" s="191">
        <v>12</v>
      </c>
    </row>
    <row r="5642" spans="1:7" x14ac:dyDescent="0.25">
      <c r="A5642" s="191">
        <v>5641</v>
      </c>
      <c r="B5642" s="191" t="s">
        <v>5847</v>
      </c>
      <c r="C5642" s="191" t="s">
        <v>8133</v>
      </c>
      <c r="D5642" s="191" t="s">
        <v>3160</v>
      </c>
      <c r="E5642" s="191" t="s">
        <v>3186</v>
      </c>
      <c r="F5642" s="191" t="s">
        <v>8136</v>
      </c>
      <c r="G5642" s="191">
        <v>12</v>
      </c>
    </row>
    <row r="5643" spans="1:7" x14ac:dyDescent="0.25">
      <c r="A5643" s="191">
        <v>5642</v>
      </c>
      <c r="B5643" s="191" t="s">
        <v>5847</v>
      </c>
      <c r="C5643" s="191" t="s">
        <v>8133</v>
      </c>
      <c r="D5643" s="191" t="s">
        <v>3160</v>
      </c>
      <c r="E5643" s="191" t="s">
        <v>3186</v>
      </c>
      <c r="F5643" s="191" t="s">
        <v>8136</v>
      </c>
      <c r="G5643" s="191">
        <v>12</v>
      </c>
    </row>
    <row r="5644" spans="1:7" x14ac:dyDescent="0.25">
      <c r="A5644" s="191">
        <v>5643</v>
      </c>
      <c r="B5644" s="191" t="s">
        <v>5847</v>
      </c>
      <c r="C5644" s="191" t="s">
        <v>8133</v>
      </c>
      <c r="D5644" s="191" t="s">
        <v>3160</v>
      </c>
      <c r="E5644" s="191" t="s">
        <v>3186</v>
      </c>
      <c r="F5644" s="191" t="s">
        <v>8136</v>
      </c>
      <c r="G5644" s="191">
        <v>12</v>
      </c>
    </row>
    <row r="5645" spans="1:7" x14ac:dyDescent="0.25">
      <c r="A5645" s="191">
        <v>5644</v>
      </c>
      <c r="B5645" s="191" t="s">
        <v>5847</v>
      </c>
      <c r="C5645" s="191" t="s">
        <v>8133</v>
      </c>
      <c r="D5645" s="191" t="s">
        <v>3160</v>
      </c>
      <c r="E5645" s="191" t="s">
        <v>3186</v>
      </c>
      <c r="F5645" s="191" t="s">
        <v>8136</v>
      </c>
      <c r="G5645" s="191">
        <v>12</v>
      </c>
    </row>
    <row r="5646" spans="1:7" x14ac:dyDescent="0.25">
      <c r="A5646" s="191">
        <v>5645</v>
      </c>
      <c r="B5646" s="191" t="s">
        <v>5847</v>
      </c>
      <c r="C5646" s="191" t="s">
        <v>8133</v>
      </c>
      <c r="D5646" s="191" t="s">
        <v>3160</v>
      </c>
      <c r="E5646" s="191" t="s">
        <v>3186</v>
      </c>
      <c r="F5646" s="191" t="s">
        <v>8136</v>
      </c>
      <c r="G5646" s="191">
        <v>12</v>
      </c>
    </row>
    <row r="5647" spans="1:7" x14ac:dyDescent="0.25">
      <c r="A5647" s="191">
        <v>5646</v>
      </c>
      <c r="B5647" s="191" t="s">
        <v>5847</v>
      </c>
      <c r="C5647" s="191" t="s">
        <v>8133</v>
      </c>
      <c r="D5647" s="191" t="s">
        <v>3160</v>
      </c>
      <c r="E5647" s="191" t="s">
        <v>3186</v>
      </c>
      <c r="F5647" s="191" t="s">
        <v>8136</v>
      </c>
      <c r="G5647" s="191">
        <v>12</v>
      </c>
    </row>
    <row r="5648" spans="1:7" x14ac:dyDescent="0.25">
      <c r="A5648" s="191">
        <v>5647</v>
      </c>
      <c r="B5648" s="191" t="s">
        <v>5847</v>
      </c>
      <c r="C5648" s="191" t="s">
        <v>8133</v>
      </c>
      <c r="D5648" s="191" t="s">
        <v>3160</v>
      </c>
      <c r="E5648" s="191" t="s">
        <v>3186</v>
      </c>
      <c r="F5648" s="191" t="s">
        <v>8136</v>
      </c>
      <c r="G5648" s="191">
        <v>12</v>
      </c>
    </row>
    <row r="5649" spans="1:7" x14ac:dyDescent="0.25">
      <c r="A5649" s="191">
        <v>5648</v>
      </c>
      <c r="B5649" s="191" t="s">
        <v>5847</v>
      </c>
      <c r="C5649" s="191" t="s">
        <v>8133</v>
      </c>
      <c r="D5649" s="191" t="s">
        <v>3160</v>
      </c>
      <c r="E5649" s="191" t="s">
        <v>3186</v>
      </c>
      <c r="F5649" s="191" t="s">
        <v>8136</v>
      </c>
      <c r="G5649" s="191">
        <v>12</v>
      </c>
    </row>
    <row r="5650" spans="1:7" x14ac:dyDescent="0.25">
      <c r="A5650" s="191">
        <v>5649</v>
      </c>
      <c r="B5650" s="191" t="s">
        <v>5847</v>
      </c>
      <c r="C5650" s="191" t="s">
        <v>8133</v>
      </c>
      <c r="D5650" s="191" t="s">
        <v>3160</v>
      </c>
      <c r="E5650" s="191" t="s">
        <v>3186</v>
      </c>
      <c r="F5650" s="191" t="s">
        <v>8136</v>
      </c>
      <c r="G5650" s="191">
        <v>12</v>
      </c>
    </row>
    <row r="5651" spans="1:7" x14ac:dyDescent="0.25">
      <c r="A5651" s="191">
        <v>5650</v>
      </c>
      <c r="B5651" s="191" t="s">
        <v>5847</v>
      </c>
      <c r="C5651" s="191" t="s">
        <v>8133</v>
      </c>
      <c r="D5651" s="191" t="s">
        <v>3160</v>
      </c>
      <c r="E5651" s="191" t="s">
        <v>3186</v>
      </c>
      <c r="F5651" s="191" t="s">
        <v>8136</v>
      </c>
      <c r="G5651" s="191">
        <v>12</v>
      </c>
    </row>
    <row r="5652" spans="1:7" x14ac:dyDescent="0.25">
      <c r="A5652" s="191">
        <v>5651</v>
      </c>
      <c r="B5652" s="191" t="s">
        <v>5847</v>
      </c>
      <c r="C5652" s="191" t="s">
        <v>8133</v>
      </c>
      <c r="D5652" s="191" t="s">
        <v>3160</v>
      </c>
      <c r="E5652" s="191" t="s">
        <v>3186</v>
      </c>
      <c r="F5652" s="191" t="s">
        <v>8136</v>
      </c>
      <c r="G5652" s="191">
        <v>12</v>
      </c>
    </row>
    <row r="5653" spans="1:7" x14ac:dyDescent="0.25">
      <c r="A5653" s="191">
        <v>5652</v>
      </c>
      <c r="B5653" s="191" t="s">
        <v>5847</v>
      </c>
      <c r="C5653" s="191" t="s">
        <v>8133</v>
      </c>
      <c r="D5653" s="191" t="s">
        <v>3160</v>
      </c>
      <c r="E5653" s="191" t="s">
        <v>3186</v>
      </c>
      <c r="F5653" s="191" t="s">
        <v>8136</v>
      </c>
      <c r="G5653" s="191">
        <v>12</v>
      </c>
    </row>
    <row r="5654" spans="1:7" x14ac:dyDescent="0.25">
      <c r="A5654" s="191">
        <v>5653</v>
      </c>
      <c r="B5654" s="191" t="s">
        <v>5847</v>
      </c>
      <c r="C5654" s="191" t="s">
        <v>8133</v>
      </c>
      <c r="D5654" s="191" t="s">
        <v>3160</v>
      </c>
      <c r="E5654" s="191" t="s">
        <v>3186</v>
      </c>
      <c r="F5654" s="191" t="s">
        <v>8136</v>
      </c>
      <c r="G5654" s="191">
        <v>12</v>
      </c>
    </row>
    <row r="5655" spans="1:7" x14ac:dyDescent="0.25">
      <c r="A5655" s="191">
        <v>5654</v>
      </c>
      <c r="B5655" s="191" t="s">
        <v>5847</v>
      </c>
      <c r="C5655" s="191" t="s">
        <v>8133</v>
      </c>
      <c r="D5655" s="191" t="s">
        <v>3160</v>
      </c>
      <c r="E5655" s="191" t="s">
        <v>3186</v>
      </c>
      <c r="F5655" s="191" t="s">
        <v>8136</v>
      </c>
      <c r="G5655" s="191">
        <v>12</v>
      </c>
    </row>
    <row r="5656" spans="1:7" x14ac:dyDescent="0.25">
      <c r="A5656" s="191">
        <v>5655</v>
      </c>
      <c r="B5656" s="191" t="s">
        <v>5847</v>
      </c>
      <c r="C5656" s="191" t="s">
        <v>8133</v>
      </c>
      <c r="D5656" s="191" t="s">
        <v>3160</v>
      </c>
      <c r="E5656" s="191" t="s">
        <v>3186</v>
      </c>
      <c r="F5656" s="191" t="s">
        <v>8136</v>
      </c>
      <c r="G5656" s="191">
        <v>12</v>
      </c>
    </row>
    <row r="5657" spans="1:7" x14ac:dyDescent="0.25">
      <c r="A5657" s="191">
        <v>5656</v>
      </c>
      <c r="B5657" s="191" t="s">
        <v>5847</v>
      </c>
      <c r="C5657" s="191" t="s">
        <v>8133</v>
      </c>
      <c r="D5657" s="191" t="s">
        <v>3160</v>
      </c>
      <c r="E5657" s="191" t="s">
        <v>3186</v>
      </c>
      <c r="F5657" s="191" t="s">
        <v>8136</v>
      </c>
      <c r="G5657" s="191">
        <v>12</v>
      </c>
    </row>
    <row r="5658" spans="1:7" x14ac:dyDescent="0.25">
      <c r="A5658" s="191">
        <v>5657</v>
      </c>
      <c r="B5658" s="191" t="s">
        <v>5847</v>
      </c>
      <c r="C5658" s="191" t="s">
        <v>8133</v>
      </c>
      <c r="D5658" s="191" t="s">
        <v>3160</v>
      </c>
      <c r="E5658" s="191" t="s">
        <v>3186</v>
      </c>
      <c r="F5658" s="191" t="s">
        <v>8136</v>
      </c>
      <c r="G5658" s="191">
        <v>12</v>
      </c>
    </row>
    <row r="5659" spans="1:7" x14ac:dyDescent="0.25">
      <c r="A5659" s="191">
        <v>5658</v>
      </c>
      <c r="B5659" s="191" t="s">
        <v>5847</v>
      </c>
      <c r="C5659" s="191" t="s">
        <v>8133</v>
      </c>
      <c r="D5659" s="191" t="s">
        <v>3160</v>
      </c>
      <c r="E5659" s="191" t="s">
        <v>3186</v>
      </c>
      <c r="F5659" s="191" t="s">
        <v>8136</v>
      </c>
      <c r="G5659" s="191">
        <v>12</v>
      </c>
    </row>
    <row r="5660" spans="1:7" x14ac:dyDescent="0.25">
      <c r="A5660" s="191">
        <v>5659</v>
      </c>
      <c r="B5660" s="191" t="s">
        <v>5847</v>
      </c>
      <c r="C5660" s="191" t="s">
        <v>8133</v>
      </c>
      <c r="D5660" s="191" t="s">
        <v>3160</v>
      </c>
      <c r="E5660" s="191" t="s">
        <v>3186</v>
      </c>
      <c r="F5660" s="191" t="s">
        <v>8136</v>
      </c>
      <c r="G5660" s="191">
        <v>12</v>
      </c>
    </row>
    <row r="5661" spans="1:7" x14ac:dyDescent="0.25">
      <c r="A5661" s="191">
        <v>5660</v>
      </c>
      <c r="B5661" s="191" t="s">
        <v>5847</v>
      </c>
      <c r="C5661" s="191" t="s">
        <v>8133</v>
      </c>
      <c r="D5661" s="191" t="s">
        <v>3160</v>
      </c>
      <c r="E5661" s="191" t="s">
        <v>3186</v>
      </c>
      <c r="F5661" s="191" t="s">
        <v>8136</v>
      </c>
      <c r="G5661" s="191">
        <v>12</v>
      </c>
    </row>
    <row r="5662" spans="1:7" x14ac:dyDescent="0.25">
      <c r="A5662" s="191">
        <v>5661</v>
      </c>
      <c r="B5662" s="191" t="s">
        <v>5847</v>
      </c>
      <c r="C5662" s="191" t="s">
        <v>8133</v>
      </c>
      <c r="D5662" s="191" t="s">
        <v>3160</v>
      </c>
      <c r="E5662" s="191" t="s">
        <v>3186</v>
      </c>
      <c r="F5662" s="191" t="s">
        <v>8136</v>
      </c>
      <c r="G5662" s="191">
        <v>12</v>
      </c>
    </row>
    <row r="5663" spans="1:7" x14ac:dyDescent="0.25">
      <c r="A5663" s="191">
        <v>5662</v>
      </c>
      <c r="B5663" s="191" t="s">
        <v>5847</v>
      </c>
      <c r="C5663" s="191" t="s">
        <v>8133</v>
      </c>
      <c r="D5663" s="191" t="s">
        <v>3160</v>
      </c>
      <c r="E5663" s="191" t="s">
        <v>3186</v>
      </c>
      <c r="F5663" s="191" t="s">
        <v>8136</v>
      </c>
      <c r="G5663" s="191">
        <v>12</v>
      </c>
    </row>
    <row r="5664" spans="1:7" x14ac:dyDescent="0.25">
      <c r="A5664" s="191">
        <v>5663</v>
      </c>
      <c r="B5664" s="191" t="s">
        <v>5847</v>
      </c>
      <c r="C5664" s="191" t="s">
        <v>8133</v>
      </c>
      <c r="D5664" s="191" t="s">
        <v>3160</v>
      </c>
      <c r="E5664" s="191" t="s">
        <v>3186</v>
      </c>
      <c r="F5664" s="191" t="s">
        <v>8136</v>
      </c>
      <c r="G5664" s="191">
        <v>12</v>
      </c>
    </row>
    <row r="5665" spans="1:7" x14ac:dyDescent="0.25">
      <c r="A5665" s="191">
        <v>5664</v>
      </c>
      <c r="B5665" s="191" t="s">
        <v>5847</v>
      </c>
      <c r="C5665" s="191" t="s">
        <v>8133</v>
      </c>
      <c r="D5665" s="191" t="s">
        <v>3160</v>
      </c>
      <c r="E5665" s="191" t="s">
        <v>3186</v>
      </c>
      <c r="F5665" s="191" t="s">
        <v>8136</v>
      </c>
      <c r="G5665" s="191">
        <v>12</v>
      </c>
    </row>
    <row r="5666" spans="1:7" x14ac:dyDescent="0.25">
      <c r="A5666" s="191">
        <v>5665</v>
      </c>
      <c r="B5666" s="191" t="s">
        <v>5847</v>
      </c>
      <c r="C5666" s="191" t="s">
        <v>8133</v>
      </c>
      <c r="D5666" s="191" t="s">
        <v>3160</v>
      </c>
      <c r="E5666" s="191" t="s">
        <v>3186</v>
      </c>
      <c r="F5666" s="191" t="s">
        <v>8136</v>
      </c>
      <c r="G5666" s="191">
        <v>12</v>
      </c>
    </row>
    <row r="5667" spans="1:7" x14ac:dyDescent="0.25">
      <c r="A5667" s="191">
        <v>5666</v>
      </c>
      <c r="B5667" s="191" t="s">
        <v>5847</v>
      </c>
      <c r="C5667" s="191" t="s">
        <v>8133</v>
      </c>
      <c r="D5667" s="191" t="s">
        <v>3160</v>
      </c>
      <c r="E5667" s="191" t="s">
        <v>3186</v>
      </c>
      <c r="F5667" s="191" t="s">
        <v>8136</v>
      </c>
      <c r="G5667" s="191">
        <v>12</v>
      </c>
    </row>
    <row r="5668" spans="1:7" x14ac:dyDescent="0.25">
      <c r="A5668" s="191">
        <v>5667</v>
      </c>
      <c r="B5668" s="191" t="s">
        <v>5847</v>
      </c>
      <c r="C5668" s="191" t="s">
        <v>8133</v>
      </c>
      <c r="D5668" s="191" t="s">
        <v>3160</v>
      </c>
      <c r="E5668" s="191" t="s">
        <v>3186</v>
      </c>
      <c r="F5668" s="191" t="s">
        <v>8136</v>
      </c>
      <c r="G5668" s="191">
        <v>12</v>
      </c>
    </row>
    <row r="5669" spans="1:7" x14ac:dyDescent="0.25">
      <c r="A5669" s="191">
        <v>5668</v>
      </c>
      <c r="B5669" s="191" t="s">
        <v>5847</v>
      </c>
      <c r="C5669" s="191" t="s">
        <v>8133</v>
      </c>
      <c r="D5669" s="191" t="s">
        <v>3160</v>
      </c>
      <c r="E5669" s="191" t="s">
        <v>3186</v>
      </c>
      <c r="F5669" s="191" t="s">
        <v>8136</v>
      </c>
      <c r="G5669" s="191">
        <v>12</v>
      </c>
    </row>
    <row r="5670" spans="1:7" x14ac:dyDescent="0.25">
      <c r="A5670" s="191">
        <v>5669</v>
      </c>
      <c r="B5670" s="191" t="s">
        <v>5847</v>
      </c>
      <c r="C5670" s="191" t="s">
        <v>8133</v>
      </c>
      <c r="D5670" s="191" t="s">
        <v>3160</v>
      </c>
      <c r="E5670" s="191" t="s">
        <v>3186</v>
      </c>
      <c r="F5670" s="191" t="s">
        <v>8136</v>
      </c>
      <c r="G5670" s="191">
        <v>12</v>
      </c>
    </row>
    <row r="5671" spans="1:7" x14ac:dyDescent="0.25">
      <c r="A5671" s="191">
        <v>5670</v>
      </c>
      <c r="B5671" s="191" t="s">
        <v>5847</v>
      </c>
      <c r="C5671" s="191" t="s">
        <v>8133</v>
      </c>
      <c r="D5671" s="191" t="s">
        <v>3160</v>
      </c>
      <c r="E5671" s="191" t="s">
        <v>3186</v>
      </c>
      <c r="F5671" s="191" t="s">
        <v>8136</v>
      </c>
      <c r="G5671" s="191">
        <v>12</v>
      </c>
    </row>
    <row r="5672" spans="1:7" x14ac:dyDescent="0.25">
      <c r="A5672" s="191">
        <v>5671</v>
      </c>
      <c r="B5672" s="191" t="s">
        <v>5847</v>
      </c>
      <c r="C5672" s="191" t="s">
        <v>8133</v>
      </c>
      <c r="D5672" s="191" t="s">
        <v>3160</v>
      </c>
      <c r="E5672" s="191" t="s">
        <v>3186</v>
      </c>
      <c r="F5672" s="191" t="s">
        <v>8136</v>
      </c>
      <c r="G5672" s="191">
        <v>12</v>
      </c>
    </row>
    <row r="5673" spans="1:7" x14ac:dyDescent="0.25">
      <c r="A5673" s="191">
        <v>5672</v>
      </c>
      <c r="B5673" s="191" t="s">
        <v>5847</v>
      </c>
      <c r="C5673" s="191" t="s">
        <v>8133</v>
      </c>
      <c r="D5673" s="191" t="s">
        <v>3160</v>
      </c>
      <c r="E5673" s="191" t="s">
        <v>3186</v>
      </c>
      <c r="F5673" s="191" t="s">
        <v>8136</v>
      </c>
      <c r="G5673" s="191">
        <v>12</v>
      </c>
    </row>
    <row r="5674" spans="1:7" x14ac:dyDescent="0.25">
      <c r="A5674" s="191">
        <v>5673</v>
      </c>
      <c r="B5674" s="191" t="s">
        <v>5847</v>
      </c>
      <c r="C5674" s="191" t="s">
        <v>8133</v>
      </c>
      <c r="D5674" s="191" t="s">
        <v>3160</v>
      </c>
      <c r="E5674" s="191" t="s">
        <v>3186</v>
      </c>
      <c r="F5674" s="191" t="s">
        <v>8136</v>
      </c>
      <c r="G5674" s="191">
        <v>12</v>
      </c>
    </row>
    <row r="5675" spans="1:7" x14ac:dyDescent="0.25">
      <c r="A5675" s="191">
        <v>5674</v>
      </c>
      <c r="B5675" s="191" t="s">
        <v>5847</v>
      </c>
      <c r="C5675" s="191" t="s">
        <v>8133</v>
      </c>
      <c r="D5675" s="191" t="s">
        <v>3160</v>
      </c>
      <c r="E5675" s="191" t="s">
        <v>3186</v>
      </c>
      <c r="F5675" s="191" t="s">
        <v>8136</v>
      </c>
      <c r="G5675" s="191">
        <v>12</v>
      </c>
    </row>
    <row r="5676" spans="1:7" x14ac:dyDescent="0.25">
      <c r="A5676" s="191">
        <v>5675</v>
      </c>
      <c r="B5676" s="191" t="s">
        <v>5847</v>
      </c>
      <c r="C5676" s="191" t="s">
        <v>8133</v>
      </c>
      <c r="D5676" s="191" t="s">
        <v>3160</v>
      </c>
      <c r="E5676" s="191" t="s">
        <v>3186</v>
      </c>
      <c r="F5676" s="191" t="s">
        <v>8136</v>
      </c>
      <c r="G5676" s="191">
        <v>12</v>
      </c>
    </row>
    <row r="5677" spans="1:7" x14ac:dyDescent="0.25">
      <c r="A5677" s="191">
        <v>5676</v>
      </c>
      <c r="B5677" s="191" t="s">
        <v>5847</v>
      </c>
      <c r="C5677" s="191" t="s">
        <v>8133</v>
      </c>
      <c r="D5677" s="191" t="s">
        <v>3160</v>
      </c>
      <c r="E5677" s="191" t="s">
        <v>3186</v>
      </c>
      <c r="F5677" s="191" t="s">
        <v>8136</v>
      </c>
      <c r="G5677" s="191">
        <v>12</v>
      </c>
    </row>
    <row r="5678" spans="1:7" x14ac:dyDescent="0.25">
      <c r="A5678" s="191">
        <v>5677</v>
      </c>
      <c r="B5678" s="191" t="s">
        <v>5847</v>
      </c>
      <c r="C5678" s="191" t="s">
        <v>8133</v>
      </c>
      <c r="D5678" s="191" t="s">
        <v>3160</v>
      </c>
      <c r="E5678" s="191" t="s">
        <v>3186</v>
      </c>
      <c r="F5678" s="191" t="s">
        <v>8136</v>
      </c>
      <c r="G5678" s="191">
        <v>12</v>
      </c>
    </row>
    <row r="5679" spans="1:7" x14ac:dyDescent="0.25">
      <c r="A5679" s="191">
        <v>5678</v>
      </c>
      <c r="B5679" s="191" t="s">
        <v>5847</v>
      </c>
      <c r="C5679" s="191" t="s">
        <v>8133</v>
      </c>
      <c r="D5679" s="191" t="s">
        <v>3160</v>
      </c>
      <c r="E5679" s="191" t="s">
        <v>3186</v>
      </c>
      <c r="F5679" s="191" t="s">
        <v>8136</v>
      </c>
      <c r="G5679" s="191">
        <v>12</v>
      </c>
    </row>
    <row r="5680" spans="1:7" x14ac:dyDescent="0.25">
      <c r="A5680" s="191">
        <v>5679</v>
      </c>
      <c r="B5680" s="191" t="s">
        <v>5847</v>
      </c>
      <c r="C5680" s="191" t="s">
        <v>8133</v>
      </c>
      <c r="D5680" s="191" t="s">
        <v>3160</v>
      </c>
      <c r="E5680" s="191" t="s">
        <v>3186</v>
      </c>
      <c r="F5680" s="191" t="s">
        <v>8136</v>
      </c>
      <c r="G5680" s="191">
        <v>12</v>
      </c>
    </row>
    <row r="5681" spans="1:7" x14ac:dyDescent="0.25">
      <c r="A5681" s="191">
        <v>5680</v>
      </c>
      <c r="B5681" s="191" t="s">
        <v>5847</v>
      </c>
      <c r="C5681" s="191" t="s">
        <v>8133</v>
      </c>
      <c r="D5681" s="191" t="s">
        <v>3160</v>
      </c>
      <c r="E5681" s="191" t="s">
        <v>3186</v>
      </c>
      <c r="F5681" s="191" t="s">
        <v>8136</v>
      </c>
      <c r="G5681" s="191">
        <v>12</v>
      </c>
    </row>
    <row r="5682" spans="1:7" x14ac:dyDescent="0.25">
      <c r="A5682" s="191">
        <v>5681</v>
      </c>
      <c r="B5682" s="191" t="s">
        <v>5847</v>
      </c>
      <c r="C5682" s="191" t="s">
        <v>8133</v>
      </c>
      <c r="D5682" s="191" t="s">
        <v>3160</v>
      </c>
      <c r="E5682" s="191" t="s">
        <v>3186</v>
      </c>
      <c r="F5682" s="191" t="s">
        <v>8136</v>
      </c>
      <c r="G5682" s="191">
        <v>12</v>
      </c>
    </row>
    <row r="5683" spans="1:7" x14ac:dyDescent="0.25">
      <c r="A5683" s="191">
        <v>5682</v>
      </c>
      <c r="B5683" s="191" t="s">
        <v>5847</v>
      </c>
      <c r="C5683" s="191" t="s">
        <v>8133</v>
      </c>
      <c r="D5683" s="191" t="s">
        <v>3160</v>
      </c>
      <c r="E5683" s="191" t="s">
        <v>3186</v>
      </c>
      <c r="F5683" s="191" t="s">
        <v>8136</v>
      </c>
      <c r="G5683" s="191">
        <v>12</v>
      </c>
    </row>
    <row r="5684" spans="1:7" x14ac:dyDescent="0.25">
      <c r="A5684" s="191">
        <v>5683</v>
      </c>
      <c r="B5684" s="191" t="s">
        <v>5847</v>
      </c>
      <c r="C5684" s="191" t="s">
        <v>8133</v>
      </c>
      <c r="D5684" s="191" t="s">
        <v>3160</v>
      </c>
      <c r="E5684" s="191" t="s">
        <v>3186</v>
      </c>
      <c r="F5684" s="191" t="s">
        <v>8136</v>
      </c>
      <c r="G5684" s="191">
        <v>12</v>
      </c>
    </row>
    <row r="5685" spans="1:7" x14ac:dyDescent="0.25">
      <c r="A5685" s="191">
        <v>5684</v>
      </c>
      <c r="B5685" s="191" t="s">
        <v>5847</v>
      </c>
      <c r="C5685" s="191" t="s">
        <v>8133</v>
      </c>
      <c r="D5685" s="191" t="s">
        <v>3160</v>
      </c>
      <c r="E5685" s="191" t="s">
        <v>3186</v>
      </c>
      <c r="F5685" s="191" t="s">
        <v>8136</v>
      </c>
      <c r="G5685" s="191">
        <v>12</v>
      </c>
    </row>
    <row r="5686" spans="1:7" x14ac:dyDescent="0.25">
      <c r="A5686" s="191">
        <v>5685</v>
      </c>
      <c r="B5686" s="191" t="s">
        <v>5847</v>
      </c>
      <c r="C5686" s="191" t="s">
        <v>8133</v>
      </c>
      <c r="D5686" s="191" t="s">
        <v>3160</v>
      </c>
      <c r="E5686" s="191" t="s">
        <v>3186</v>
      </c>
      <c r="F5686" s="191" t="s">
        <v>8136</v>
      </c>
      <c r="G5686" s="191">
        <v>12</v>
      </c>
    </row>
    <row r="5687" spans="1:7" x14ac:dyDescent="0.25">
      <c r="A5687" s="191">
        <v>5686</v>
      </c>
      <c r="B5687" s="191" t="s">
        <v>5847</v>
      </c>
      <c r="C5687" s="191" t="s">
        <v>8133</v>
      </c>
      <c r="D5687" s="191" t="s">
        <v>3160</v>
      </c>
      <c r="E5687" s="191" t="s">
        <v>3186</v>
      </c>
      <c r="F5687" s="191" t="s">
        <v>8136</v>
      </c>
      <c r="G5687" s="191">
        <v>12</v>
      </c>
    </row>
    <row r="5688" spans="1:7" x14ac:dyDescent="0.25">
      <c r="A5688" s="191">
        <v>5687</v>
      </c>
      <c r="B5688" s="191" t="s">
        <v>5847</v>
      </c>
      <c r="C5688" s="191" t="s">
        <v>8133</v>
      </c>
      <c r="D5688" s="191" t="s">
        <v>3160</v>
      </c>
      <c r="E5688" s="191" t="s">
        <v>3186</v>
      </c>
      <c r="F5688" s="191" t="s">
        <v>8136</v>
      </c>
      <c r="G5688" s="191">
        <v>12</v>
      </c>
    </row>
    <row r="5689" spans="1:7" x14ac:dyDescent="0.25">
      <c r="A5689" s="191">
        <v>5688</v>
      </c>
      <c r="B5689" s="191" t="s">
        <v>5847</v>
      </c>
      <c r="C5689" s="191" t="s">
        <v>8133</v>
      </c>
      <c r="D5689" s="191" t="s">
        <v>3160</v>
      </c>
      <c r="E5689" s="191" t="s">
        <v>3186</v>
      </c>
      <c r="F5689" s="191" t="s">
        <v>8136</v>
      </c>
      <c r="G5689" s="191">
        <v>12</v>
      </c>
    </row>
    <row r="5690" spans="1:7" x14ac:dyDescent="0.25">
      <c r="A5690" s="191">
        <v>5689</v>
      </c>
      <c r="B5690" s="191" t="s">
        <v>5847</v>
      </c>
      <c r="C5690" s="191" t="s">
        <v>8133</v>
      </c>
      <c r="D5690" s="191" t="s">
        <v>3160</v>
      </c>
      <c r="E5690" s="191" t="s">
        <v>3186</v>
      </c>
      <c r="F5690" s="191" t="s">
        <v>8136</v>
      </c>
      <c r="G5690" s="191">
        <v>12</v>
      </c>
    </row>
    <row r="5691" spans="1:7" x14ac:dyDescent="0.25">
      <c r="A5691" s="191">
        <v>5690</v>
      </c>
      <c r="B5691" s="191" t="s">
        <v>5847</v>
      </c>
      <c r="C5691" s="191" t="s">
        <v>8133</v>
      </c>
      <c r="D5691" s="191" t="s">
        <v>3160</v>
      </c>
      <c r="E5691" s="191" t="s">
        <v>3186</v>
      </c>
      <c r="F5691" s="191" t="s">
        <v>8136</v>
      </c>
      <c r="G5691" s="191">
        <v>12</v>
      </c>
    </row>
    <row r="5692" spans="1:7" x14ac:dyDescent="0.25">
      <c r="A5692" s="191">
        <v>5691</v>
      </c>
      <c r="B5692" s="191" t="s">
        <v>5847</v>
      </c>
      <c r="C5692" s="191" t="s">
        <v>8133</v>
      </c>
      <c r="D5692" s="191" t="s">
        <v>3160</v>
      </c>
      <c r="E5692" s="191" t="s">
        <v>3186</v>
      </c>
      <c r="F5692" s="191" t="s">
        <v>8136</v>
      </c>
      <c r="G5692" s="191">
        <v>12</v>
      </c>
    </row>
    <row r="5693" spans="1:7" x14ac:dyDescent="0.25">
      <c r="A5693" s="191">
        <v>5692</v>
      </c>
      <c r="B5693" s="191" t="s">
        <v>5847</v>
      </c>
      <c r="C5693" s="191" t="s">
        <v>8133</v>
      </c>
      <c r="D5693" s="191" t="s">
        <v>3160</v>
      </c>
      <c r="E5693" s="191" t="s">
        <v>3186</v>
      </c>
      <c r="F5693" s="191" t="s">
        <v>8136</v>
      </c>
      <c r="G5693" s="191">
        <v>12</v>
      </c>
    </row>
    <row r="5694" spans="1:7" x14ac:dyDescent="0.25">
      <c r="A5694" s="191">
        <v>5693</v>
      </c>
      <c r="B5694" s="191" t="s">
        <v>5847</v>
      </c>
      <c r="C5694" s="191" t="s">
        <v>8133</v>
      </c>
      <c r="D5694" s="191" t="s">
        <v>3160</v>
      </c>
      <c r="E5694" s="191" t="s">
        <v>3186</v>
      </c>
      <c r="F5694" s="191" t="s">
        <v>8136</v>
      </c>
      <c r="G5694" s="191">
        <v>12</v>
      </c>
    </row>
    <row r="5695" spans="1:7" x14ac:dyDescent="0.25">
      <c r="A5695" s="191">
        <v>5694</v>
      </c>
      <c r="B5695" s="191" t="s">
        <v>5847</v>
      </c>
      <c r="C5695" s="191" t="s">
        <v>8133</v>
      </c>
      <c r="D5695" s="191" t="s">
        <v>3160</v>
      </c>
      <c r="E5695" s="191" t="s">
        <v>3186</v>
      </c>
      <c r="F5695" s="191" t="s">
        <v>8136</v>
      </c>
      <c r="G5695" s="191">
        <v>12</v>
      </c>
    </row>
    <row r="5696" spans="1:7" x14ac:dyDescent="0.25">
      <c r="A5696" s="191">
        <v>5695</v>
      </c>
      <c r="B5696" s="191" t="s">
        <v>5847</v>
      </c>
      <c r="C5696" s="191" t="s">
        <v>8133</v>
      </c>
      <c r="D5696" s="191" t="s">
        <v>3160</v>
      </c>
      <c r="E5696" s="191" t="s">
        <v>3186</v>
      </c>
      <c r="F5696" s="191" t="s">
        <v>8136</v>
      </c>
      <c r="G5696" s="191">
        <v>12</v>
      </c>
    </row>
    <row r="5697" spans="1:7" x14ac:dyDescent="0.25">
      <c r="A5697" s="191">
        <v>5696</v>
      </c>
      <c r="B5697" s="191" t="s">
        <v>5847</v>
      </c>
      <c r="C5697" s="191" t="s">
        <v>8133</v>
      </c>
      <c r="D5697" s="191" t="s">
        <v>3160</v>
      </c>
      <c r="E5697" s="191" t="s">
        <v>3186</v>
      </c>
      <c r="F5697" s="191" t="s">
        <v>8136</v>
      </c>
      <c r="G5697" s="191">
        <v>12</v>
      </c>
    </row>
    <row r="5698" spans="1:7" x14ac:dyDescent="0.25">
      <c r="A5698" s="191">
        <v>5697</v>
      </c>
      <c r="B5698" s="191" t="s">
        <v>5847</v>
      </c>
      <c r="C5698" s="191" t="s">
        <v>8133</v>
      </c>
      <c r="D5698" s="191" t="s">
        <v>3160</v>
      </c>
      <c r="E5698" s="191" t="s">
        <v>3186</v>
      </c>
      <c r="F5698" s="191" t="s">
        <v>8136</v>
      </c>
      <c r="G5698" s="191">
        <v>12</v>
      </c>
    </row>
    <row r="5699" spans="1:7" x14ac:dyDescent="0.25">
      <c r="A5699" s="191">
        <v>5698</v>
      </c>
      <c r="B5699" s="191" t="s">
        <v>5847</v>
      </c>
      <c r="C5699" s="191" t="s">
        <v>8133</v>
      </c>
      <c r="D5699" s="191" t="s">
        <v>3160</v>
      </c>
      <c r="E5699" s="191" t="s">
        <v>3186</v>
      </c>
      <c r="F5699" s="191" t="s">
        <v>8136</v>
      </c>
      <c r="G5699" s="191">
        <v>12</v>
      </c>
    </row>
    <row r="5700" spans="1:7" x14ac:dyDescent="0.25">
      <c r="A5700" s="191">
        <v>5699</v>
      </c>
      <c r="B5700" s="191" t="s">
        <v>5847</v>
      </c>
      <c r="C5700" s="191" t="s">
        <v>8133</v>
      </c>
      <c r="D5700" s="191" t="s">
        <v>3160</v>
      </c>
      <c r="E5700" s="191" t="s">
        <v>3186</v>
      </c>
      <c r="F5700" s="191" t="s">
        <v>8136</v>
      </c>
      <c r="G5700" s="191">
        <v>12</v>
      </c>
    </row>
    <row r="5701" spans="1:7" x14ac:dyDescent="0.25">
      <c r="A5701" s="191">
        <v>5700</v>
      </c>
      <c r="B5701" s="191" t="s">
        <v>5847</v>
      </c>
      <c r="C5701" s="191" t="s">
        <v>8133</v>
      </c>
      <c r="D5701" s="191" t="s">
        <v>3160</v>
      </c>
      <c r="E5701" s="191" t="s">
        <v>3186</v>
      </c>
      <c r="F5701" s="191" t="s">
        <v>8136</v>
      </c>
      <c r="G5701" s="191">
        <v>12</v>
      </c>
    </row>
    <row r="5702" spans="1:7" x14ac:dyDescent="0.25">
      <c r="A5702" s="191">
        <v>5701</v>
      </c>
      <c r="B5702" s="191" t="s">
        <v>5847</v>
      </c>
      <c r="C5702" s="191" t="s">
        <v>8133</v>
      </c>
      <c r="D5702" s="191" t="s">
        <v>3160</v>
      </c>
      <c r="E5702" s="191" t="s">
        <v>3186</v>
      </c>
      <c r="F5702" s="191" t="s">
        <v>8136</v>
      </c>
      <c r="G5702" s="191">
        <v>12</v>
      </c>
    </row>
    <row r="5703" spans="1:7" x14ac:dyDescent="0.25">
      <c r="A5703" s="191">
        <v>5702</v>
      </c>
      <c r="B5703" s="191" t="s">
        <v>5847</v>
      </c>
      <c r="C5703" s="191" t="s">
        <v>8133</v>
      </c>
      <c r="D5703" s="191" t="s">
        <v>3160</v>
      </c>
      <c r="E5703" s="191" t="s">
        <v>3186</v>
      </c>
      <c r="F5703" s="191" t="s">
        <v>8136</v>
      </c>
      <c r="G5703" s="191">
        <v>12</v>
      </c>
    </row>
    <row r="5704" spans="1:7" x14ac:dyDescent="0.25">
      <c r="A5704" s="191">
        <v>5703</v>
      </c>
      <c r="B5704" s="191" t="s">
        <v>5847</v>
      </c>
      <c r="C5704" s="191" t="s">
        <v>8133</v>
      </c>
      <c r="D5704" s="191" t="s">
        <v>3160</v>
      </c>
      <c r="E5704" s="191" t="s">
        <v>3186</v>
      </c>
      <c r="F5704" s="191" t="s">
        <v>8136</v>
      </c>
      <c r="G5704" s="191">
        <v>12</v>
      </c>
    </row>
    <row r="5705" spans="1:7" x14ac:dyDescent="0.25">
      <c r="A5705" s="191">
        <v>5704</v>
      </c>
      <c r="B5705" s="191" t="s">
        <v>5847</v>
      </c>
      <c r="C5705" s="191" t="s">
        <v>8133</v>
      </c>
      <c r="D5705" s="191" t="s">
        <v>3160</v>
      </c>
      <c r="E5705" s="191" t="s">
        <v>3186</v>
      </c>
      <c r="F5705" s="191" t="s">
        <v>8136</v>
      </c>
      <c r="G5705" s="191">
        <v>12</v>
      </c>
    </row>
    <row r="5706" spans="1:7" x14ac:dyDescent="0.25">
      <c r="A5706" s="191">
        <v>5705</v>
      </c>
      <c r="B5706" s="191" t="s">
        <v>5847</v>
      </c>
      <c r="C5706" s="191" t="s">
        <v>8133</v>
      </c>
      <c r="D5706" s="191" t="s">
        <v>3160</v>
      </c>
      <c r="E5706" s="191" t="s">
        <v>3186</v>
      </c>
      <c r="F5706" s="191" t="s">
        <v>8136</v>
      </c>
      <c r="G5706" s="191">
        <v>12</v>
      </c>
    </row>
    <row r="5707" spans="1:7" x14ac:dyDescent="0.25">
      <c r="A5707" s="191">
        <v>5706</v>
      </c>
      <c r="B5707" s="191" t="s">
        <v>5847</v>
      </c>
      <c r="C5707" s="191" t="s">
        <v>8133</v>
      </c>
      <c r="D5707" s="191" t="s">
        <v>3160</v>
      </c>
      <c r="E5707" s="191" t="s">
        <v>3186</v>
      </c>
      <c r="F5707" s="191" t="s">
        <v>8136</v>
      </c>
      <c r="G5707" s="191">
        <v>12</v>
      </c>
    </row>
    <row r="5708" spans="1:7" x14ac:dyDescent="0.25">
      <c r="A5708" s="191">
        <v>5707</v>
      </c>
      <c r="B5708" s="191" t="s">
        <v>5847</v>
      </c>
      <c r="C5708" s="191" t="s">
        <v>8133</v>
      </c>
      <c r="D5708" s="191" t="s">
        <v>3160</v>
      </c>
      <c r="E5708" s="191" t="s">
        <v>3186</v>
      </c>
      <c r="F5708" s="191" t="s">
        <v>8136</v>
      </c>
      <c r="G5708" s="191">
        <v>12</v>
      </c>
    </row>
    <row r="5709" spans="1:7" x14ac:dyDescent="0.25">
      <c r="A5709" s="191">
        <v>5708</v>
      </c>
      <c r="B5709" s="191" t="s">
        <v>5847</v>
      </c>
      <c r="C5709" s="191" t="s">
        <v>8133</v>
      </c>
      <c r="D5709" s="191" t="s">
        <v>3160</v>
      </c>
      <c r="E5709" s="191" t="s">
        <v>3186</v>
      </c>
      <c r="F5709" s="191" t="s">
        <v>8136</v>
      </c>
      <c r="G5709" s="191">
        <v>12</v>
      </c>
    </row>
    <row r="5710" spans="1:7" x14ac:dyDescent="0.25">
      <c r="A5710" s="191">
        <v>5709</v>
      </c>
      <c r="B5710" s="191" t="s">
        <v>5847</v>
      </c>
      <c r="C5710" s="191" t="s">
        <v>8133</v>
      </c>
      <c r="D5710" s="191" t="s">
        <v>3160</v>
      </c>
      <c r="E5710" s="191" t="s">
        <v>3186</v>
      </c>
      <c r="F5710" s="191" t="s">
        <v>8136</v>
      </c>
      <c r="G5710" s="191">
        <v>12</v>
      </c>
    </row>
    <row r="5711" spans="1:7" x14ac:dyDescent="0.25">
      <c r="A5711" s="191">
        <v>5710</v>
      </c>
      <c r="B5711" s="191" t="s">
        <v>5847</v>
      </c>
      <c r="C5711" s="191" t="s">
        <v>8133</v>
      </c>
      <c r="D5711" s="191" t="s">
        <v>3160</v>
      </c>
      <c r="E5711" s="191" t="s">
        <v>3186</v>
      </c>
      <c r="F5711" s="191" t="s">
        <v>8136</v>
      </c>
      <c r="G5711" s="191">
        <v>12</v>
      </c>
    </row>
    <row r="5712" spans="1:7" x14ac:dyDescent="0.25">
      <c r="A5712" s="191">
        <v>5711</v>
      </c>
      <c r="B5712" s="191" t="s">
        <v>5847</v>
      </c>
      <c r="C5712" s="191" t="s">
        <v>8133</v>
      </c>
      <c r="D5712" s="191" t="s">
        <v>3160</v>
      </c>
      <c r="E5712" s="191" t="s">
        <v>3186</v>
      </c>
      <c r="F5712" s="191" t="s">
        <v>8136</v>
      </c>
      <c r="G5712" s="191">
        <v>12</v>
      </c>
    </row>
    <row r="5713" spans="1:7" x14ac:dyDescent="0.25">
      <c r="A5713" s="191">
        <v>5712</v>
      </c>
      <c r="B5713" s="191" t="s">
        <v>5847</v>
      </c>
      <c r="C5713" s="191" t="s">
        <v>8133</v>
      </c>
      <c r="D5713" s="191" t="s">
        <v>3160</v>
      </c>
      <c r="E5713" s="191" t="s">
        <v>3186</v>
      </c>
      <c r="F5713" s="191" t="s">
        <v>8136</v>
      </c>
      <c r="G5713" s="191">
        <v>12</v>
      </c>
    </row>
    <row r="5714" spans="1:7" x14ac:dyDescent="0.25">
      <c r="A5714" s="191">
        <v>5713</v>
      </c>
      <c r="B5714" s="191" t="s">
        <v>5847</v>
      </c>
      <c r="C5714" s="191" t="s">
        <v>8133</v>
      </c>
      <c r="D5714" s="191" t="s">
        <v>3160</v>
      </c>
      <c r="E5714" s="191" t="s">
        <v>3186</v>
      </c>
      <c r="F5714" s="191" t="s">
        <v>8136</v>
      </c>
      <c r="G5714" s="191">
        <v>12</v>
      </c>
    </row>
    <row r="5715" spans="1:7" x14ac:dyDescent="0.25">
      <c r="A5715" s="191">
        <v>5714</v>
      </c>
      <c r="B5715" s="191" t="s">
        <v>5847</v>
      </c>
      <c r="C5715" s="191" t="s">
        <v>8133</v>
      </c>
      <c r="D5715" s="191" t="s">
        <v>3160</v>
      </c>
      <c r="E5715" s="191" t="s">
        <v>3186</v>
      </c>
      <c r="F5715" s="191" t="s">
        <v>8136</v>
      </c>
      <c r="G5715" s="191">
        <v>12</v>
      </c>
    </row>
    <row r="5716" spans="1:7" x14ac:dyDescent="0.25">
      <c r="A5716" s="191">
        <v>5715</v>
      </c>
      <c r="B5716" s="191" t="s">
        <v>5847</v>
      </c>
      <c r="C5716" s="191" t="s">
        <v>8133</v>
      </c>
      <c r="D5716" s="191" t="s">
        <v>3160</v>
      </c>
      <c r="E5716" s="191" t="s">
        <v>3186</v>
      </c>
      <c r="F5716" s="191" t="s">
        <v>8136</v>
      </c>
      <c r="G5716" s="191">
        <v>12</v>
      </c>
    </row>
    <row r="5717" spans="1:7" x14ac:dyDescent="0.25">
      <c r="A5717" s="191">
        <v>5716</v>
      </c>
      <c r="B5717" s="191" t="s">
        <v>5847</v>
      </c>
      <c r="C5717" s="191" t="s">
        <v>8133</v>
      </c>
      <c r="D5717" s="191" t="s">
        <v>3160</v>
      </c>
      <c r="E5717" s="191" t="s">
        <v>3186</v>
      </c>
      <c r="F5717" s="191" t="s">
        <v>8136</v>
      </c>
      <c r="G5717" s="191">
        <v>12</v>
      </c>
    </row>
    <row r="5718" spans="1:7" x14ac:dyDescent="0.25">
      <c r="A5718" s="191">
        <v>5717</v>
      </c>
      <c r="B5718" s="191" t="s">
        <v>5847</v>
      </c>
      <c r="C5718" s="191" t="s">
        <v>8133</v>
      </c>
      <c r="D5718" s="191" t="s">
        <v>3160</v>
      </c>
      <c r="E5718" s="191" t="s">
        <v>3186</v>
      </c>
      <c r="F5718" s="191" t="s">
        <v>8136</v>
      </c>
      <c r="G5718" s="191">
        <v>12</v>
      </c>
    </row>
    <row r="5719" spans="1:7" x14ac:dyDescent="0.25">
      <c r="A5719" s="191">
        <v>5718</v>
      </c>
      <c r="B5719" s="191" t="s">
        <v>5847</v>
      </c>
      <c r="C5719" s="191" t="s">
        <v>8133</v>
      </c>
      <c r="D5719" s="191" t="s">
        <v>3160</v>
      </c>
      <c r="E5719" s="191" t="s">
        <v>3186</v>
      </c>
      <c r="F5719" s="191" t="s">
        <v>8136</v>
      </c>
      <c r="G5719" s="191">
        <v>12</v>
      </c>
    </row>
    <row r="5720" spans="1:7" x14ac:dyDescent="0.25">
      <c r="A5720" s="191">
        <v>5719</v>
      </c>
      <c r="B5720" s="191" t="s">
        <v>5847</v>
      </c>
      <c r="C5720" s="191" t="s">
        <v>8133</v>
      </c>
      <c r="D5720" s="191" t="s">
        <v>3160</v>
      </c>
      <c r="E5720" s="191" t="s">
        <v>3186</v>
      </c>
      <c r="F5720" s="191" t="s">
        <v>8136</v>
      </c>
      <c r="G5720" s="191">
        <v>12</v>
      </c>
    </row>
    <row r="5721" spans="1:7" x14ac:dyDescent="0.25">
      <c r="A5721" s="191">
        <v>5720</v>
      </c>
      <c r="B5721" s="191" t="s">
        <v>5847</v>
      </c>
      <c r="C5721" s="191" t="s">
        <v>8133</v>
      </c>
      <c r="D5721" s="191" t="s">
        <v>3160</v>
      </c>
      <c r="E5721" s="191" t="s">
        <v>3186</v>
      </c>
      <c r="F5721" s="191" t="s">
        <v>8136</v>
      </c>
      <c r="G5721" s="191">
        <v>12</v>
      </c>
    </row>
    <row r="5722" spans="1:7" x14ac:dyDescent="0.25">
      <c r="A5722" s="191">
        <v>5721</v>
      </c>
      <c r="B5722" s="191" t="s">
        <v>5847</v>
      </c>
      <c r="C5722" s="191" t="s">
        <v>8133</v>
      </c>
      <c r="D5722" s="191" t="s">
        <v>3160</v>
      </c>
      <c r="E5722" s="191" t="s">
        <v>3186</v>
      </c>
      <c r="F5722" s="191" t="s">
        <v>8136</v>
      </c>
      <c r="G5722" s="191">
        <v>12</v>
      </c>
    </row>
    <row r="5723" spans="1:7" x14ac:dyDescent="0.25">
      <c r="A5723" s="191">
        <v>5722</v>
      </c>
      <c r="B5723" s="191" t="s">
        <v>5847</v>
      </c>
      <c r="C5723" s="191" t="s">
        <v>8133</v>
      </c>
      <c r="D5723" s="191" t="s">
        <v>3160</v>
      </c>
      <c r="E5723" s="191" t="s">
        <v>3186</v>
      </c>
      <c r="F5723" s="191" t="s">
        <v>8136</v>
      </c>
      <c r="G5723" s="191">
        <v>12</v>
      </c>
    </row>
    <row r="5724" spans="1:7" x14ac:dyDescent="0.25">
      <c r="A5724" s="191">
        <v>5723</v>
      </c>
      <c r="B5724" s="191" t="s">
        <v>5847</v>
      </c>
      <c r="C5724" s="191" t="s">
        <v>8133</v>
      </c>
      <c r="D5724" s="191" t="s">
        <v>3160</v>
      </c>
      <c r="E5724" s="191" t="s">
        <v>3186</v>
      </c>
      <c r="F5724" s="191" t="s">
        <v>8136</v>
      </c>
      <c r="G5724" s="191">
        <v>12</v>
      </c>
    </row>
    <row r="5725" spans="1:7" x14ac:dyDescent="0.25">
      <c r="A5725" s="191">
        <v>5724</v>
      </c>
      <c r="B5725" s="191" t="s">
        <v>5847</v>
      </c>
      <c r="C5725" s="191" t="s">
        <v>8133</v>
      </c>
      <c r="D5725" s="191" t="s">
        <v>3160</v>
      </c>
      <c r="E5725" s="191" t="s">
        <v>3186</v>
      </c>
      <c r="F5725" s="191" t="s">
        <v>8136</v>
      </c>
      <c r="G5725" s="191">
        <v>12</v>
      </c>
    </row>
    <row r="5726" spans="1:7" x14ac:dyDescent="0.25">
      <c r="A5726" s="191">
        <v>5725</v>
      </c>
      <c r="B5726" s="191" t="s">
        <v>5847</v>
      </c>
      <c r="C5726" s="191" t="s">
        <v>8133</v>
      </c>
      <c r="D5726" s="191" t="s">
        <v>3160</v>
      </c>
      <c r="E5726" s="191" t="s">
        <v>3186</v>
      </c>
      <c r="F5726" s="191" t="s">
        <v>8136</v>
      </c>
      <c r="G5726" s="191">
        <v>12</v>
      </c>
    </row>
    <row r="5727" spans="1:7" x14ac:dyDescent="0.25">
      <c r="A5727" s="191">
        <v>5726</v>
      </c>
      <c r="B5727" s="191" t="s">
        <v>5847</v>
      </c>
      <c r="C5727" s="191" t="s">
        <v>8133</v>
      </c>
      <c r="D5727" s="191" t="s">
        <v>3160</v>
      </c>
      <c r="E5727" s="191" t="s">
        <v>3186</v>
      </c>
      <c r="F5727" s="191" t="s">
        <v>8136</v>
      </c>
      <c r="G5727" s="191">
        <v>12</v>
      </c>
    </row>
    <row r="5728" spans="1:7" x14ac:dyDescent="0.25">
      <c r="A5728" s="191">
        <v>5727</v>
      </c>
      <c r="B5728" s="191" t="s">
        <v>5847</v>
      </c>
      <c r="C5728" s="191" t="s">
        <v>8133</v>
      </c>
      <c r="D5728" s="191" t="s">
        <v>3160</v>
      </c>
      <c r="E5728" s="191" t="s">
        <v>3186</v>
      </c>
      <c r="F5728" s="191" t="s">
        <v>8136</v>
      </c>
      <c r="G5728" s="191">
        <v>12</v>
      </c>
    </row>
    <row r="5729" spans="1:7" x14ac:dyDescent="0.25">
      <c r="A5729" s="191">
        <v>5728</v>
      </c>
      <c r="B5729" s="191" t="s">
        <v>5847</v>
      </c>
      <c r="C5729" s="191" t="s">
        <v>8133</v>
      </c>
      <c r="D5729" s="191" t="s">
        <v>3160</v>
      </c>
      <c r="E5729" s="191" t="s">
        <v>3186</v>
      </c>
      <c r="F5729" s="191" t="s">
        <v>8136</v>
      </c>
      <c r="G5729" s="191">
        <v>12</v>
      </c>
    </row>
    <row r="5730" spans="1:7" x14ac:dyDescent="0.25">
      <c r="A5730" s="191">
        <v>5729</v>
      </c>
      <c r="B5730" s="191" t="s">
        <v>5847</v>
      </c>
      <c r="C5730" s="191" t="s">
        <v>8133</v>
      </c>
      <c r="D5730" s="191" t="s">
        <v>3160</v>
      </c>
      <c r="E5730" s="191" t="s">
        <v>3186</v>
      </c>
      <c r="F5730" s="191" t="s">
        <v>8136</v>
      </c>
      <c r="G5730" s="191">
        <v>12</v>
      </c>
    </row>
    <row r="5731" spans="1:7" x14ac:dyDescent="0.25">
      <c r="A5731" s="191">
        <v>5730</v>
      </c>
      <c r="B5731" s="191" t="s">
        <v>5847</v>
      </c>
      <c r="C5731" s="191" t="s">
        <v>8133</v>
      </c>
      <c r="D5731" s="191" t="s">
        <v>3160</v>
      </c>
      <c r="E5731" s="191" t="s">
        <v>3186</v>
      </c>
      <c r="F5731" s="191" t="s">
        <v>8136</v>
      </c>
      <c r="G5731" s="191">
        <v>12</v>
      </c>
    </row>
    <row r="5732" spans="1:7" x14ac:dyDescent="0.25">
      <c r="A5732" s="191">
        <v>5731</v>
      </c>
      <c r="B5732" s="191" t="s">
        <v>5847</v>
      </c>
      <c r="C5732" s="191" t="s">
        <v>8133</v>
      </c>
      <c r="D5732" s="191" t="s">
        <v>3160</v>
      </c>
      <c r="E5732" s="191" t="s">
        <v>3186</v>
      </c>
      <c r="F5732" s="191" t="s">
        <v>8136</v>
      </c>
      <c r="G5732" s="191">
        <v>12</v>
      </c>
    </row>
    <row r="5733" spans="1:7" x14ac:dyDescent="0.25">
      <c r="A5733" s="191">
        <v>5732</v>
      </c>
      <c r="B5733" s="191" t="s">
        <v>5847</v>
      </c>
      <c r="C5733" s="191" t="s">
        <v>8133</v>
      </c>
      <c r="D5733" s="191" t="s">
        <v>3160</v>
      </c>
      <c r="E5733" s="191" t="s">
        <v>3186</v>
      </c>
      <c r="F5733" s="191" t="s">
        <v>8136</v>
      </c>
      <c r="G5733" s="191">
        <v>12</v>
      </c>
    </row>
    <row r="5734" spans="1:7" x14ac:dyDescent="0.25">
      <c r="A5734" s="191">
        <v>5733</v>
      </c>
      <c r="B5734" s="191" t="s">
        <v>5847</v>
      </c>
      <c r="C5734" s="191" t="s">
        <v>8133</v>
      </c>
      <c r="D5734" s="191" t="s">
        <v>3160</v>
      </c>
      <c r="E5734" s="191" t="s">
        <v>3186</v>
      </c>
      <c r="F5734" s="191" t="s">
        <v>8136</v>
      </c>
      <c r="G5734" s="191">
        <v>12</v>
      </c>
    </row>
    <row r="5735" spans="1:7" x14ac:dyDescent="0.25">
      <c r="A5735" s="191">
        <v>5734</v>
      </c>
      <c r="B5735" s="191" t="s">
        <v>5847</v>
      </c>
      <c r="C5735" s="191" t="s">
        <v>8133</v>
      </c>
      <c r="D5735" s="191" t="s">
        <v>3160</v>
      </c>
      <c r="E5735" s="191" t="s">
        <v>3186</v>
      </c>
      <c r="F5735" s="191" t="s">
        <v>8136</v>
      </c>
      <c r="G5735" s="191">
        <v>12</v>
      </c>
    </row>
    <row r="5736" spans="1:7" x14ac:dyDescent="0.25">
      <c r="A5736" s="191">
        <v>5735</v>
      </c>
      <c r="B5736" s="191" t="s">
        <v>5847</v>
      </c>
      <c r="C5736" s="191" t="s">
        <v>8133</v>
      </c>
      <c r="D5736" s="191" t="s">
        <v>3160</v>
      </c>
      <c r="E5736" s="191" t="s">
        <v>3186</v>
      </c>
      <c r="F5736" s="191" t="s">
        <v>8136</v>
      </c>
      <c r="G5736" s="191">
        <v>12</v>
      </c>
    </row>
    <row r="5737" spans="1:7" x14ac:dyDescent="0.25">
      <c r="A5737" s="191">
        <v>5736</v>
      </c>
      <c r="B5737" s="191" t="s">
        <v>5847</v>
      </c>
      <c r="C5737" s="191" t="s">
        <v>8133</v>
      </c>
      <c r="D5737" s="191" t="s">
        <v>3160</v>
      </c>
      <c r="E5737" s="191" t="s">
        <v>3186</v>
      </c>
      <c r="F5737" s="191" t="s">
        <v>8136</v>
      </c>
      <c r="G5737" s="191">
        <v>12</v>
      </c>
    </row>
    <row r="5738" spans="1:7" x14ac:dyDescent="0.25">
      <c r="A5738" s="191">
        <v>5737</v>
      </c>
      <c r="B5738" s="191" t="s">
        <v>5847</v>
      </c>
      <c r="C5738" s="191" t="s">
        <v>8133</v>
      </c>
      <c r="D5738" s="191" t="s">
        <v>3160</v>
      </c>
      <c r="E5738" s="191" t="s">
        <v>3186</v>
      </c>
      <c r="F5738" s="191" t="s">
        <v>8136</v>
      </c>
      <c r="G5738" s="191">
        <v>12</v>
      </c>
    </row>
    <row r="5739" spans="1:7" x14ac:dyDescent="0.25">
      <c r="A5739" s="191">
        <v>5738</v>
      </c>
      <c r="B5739" s="191" t="s">
        <v>5847</v>
      </c>
      <c r="C5739" s="191" t="s">
        <v>8133</v>
      </c>
      <c r="D5739" s="191" t="s">
        <v>3160</v>
      </c>
      <c r="E5739" s="191" t="s">
        <v>3186</v>
      </c>
      <c r="F5739" s="191" t="s">
        <v>8136</v>
      </c>
      <c r="G5739" s="191">
        <v>12</v>
      </c>
    </row>
    <row r="5740" spans="1:7" x14ac:dyDescent="0.25">
      <c r="A5740" s="191">
        <v>5739</v>
      </c>
      <c r="B5740" s="191" t="s">
        <v>5847</v>
      </c>
      <c r="C5740" s="191" t="s">
        <v>8133</v>
      </c>
      <c r="D5740" s="191" t="s">
        <v>3160</v>
      </c>
      <c r="E5740" s="191" t="s">
        <v>3186</v>
      </c>
      <c r="F5740" s="191" t="s">
        <v>8136</v>
      </c>
      <c r="G5740" s="191">
        <v>12</v>
      </c>
    </row>
    <row r="5741" spans="1:7" x14ac:dyDescent="0.25">
      <c r="A5741" s="191">
        <v>5740</v>
      </c>
      <c r="B5741" s="191" t="s">
        <v>5847</v>
      </c>
      <c r="C5741" s="191" t="s">
        <v>8133</v>
      </c>
      <c r="D5741" s="191" t="s">
        <v>3160</v>
      </c>
      <c r="E5741" s="191" t="s">
        <v>3186</v>
      </c>
      <c r="F5741" s="191" t="s">
        <v>8136</v>
      </c>
      <c r="G5741" s="191">
        <v>12</v>
      </c>
    </row>
    <row r="5742" spans="1:7" x14ac:dyDescent="0.25">
      <c r="A5742" s="191">
        <v>5741</v>
      </c>
      <c r="B5742" s="191" t="s">
        <v>5847</v>
      </c>
      <c r="C5742" s="191" t="s">
        <v>8133</v>
      </c>
      <c r="D5742" s="191" t="s">
        <v>3160</v>
      </c>
      <c r="E5742" s="191" t="s">
        <v>3186</v>
      </c>
      <c r="F5742" s="191" t="s">
        <v>8136</v>
      </c>
      <c r="G5742" s="191">
        <v>12</v>
      </c>
    </row>
    <row r="5743" spans="1:7" x14ac:dyDescent="0.25">
      <c r="A5743" s="191">
        <v>5742</v>
      </c>
      <c r="B5743" s="191" t="s">
        <v>5847</v>
      </c>
      <c r="C5743" s="191" t="s">
        <v>8133</v>
      </c>
      <c r="D5743" s="191" t="s">
        <v>3160</v>
      </c>
      <c r="E5743" s="191" t="s">
        <v>3186</v>
      </c>
      <c r="F5743" s="191" t="s">
        <v>8136</v>
      </c>
      <c r="G5743" s="191">
        <v>12</v>
      </c>
    </row>
    <row r="5744" spans="1:7" x14ac:dyDescent="0.25">
      <c r="A5744" s="191">
        <v>5743</v>
      </c>
      <c r="B5744" s="191" t="s">
        <v>5847</v>
      </c>
      <c r="C5744" s="191" t="s">
        <v>8133</v>
      </c>
      <c r="D5744" s="191" t="s">
        <v>3160</v>
      </c>
      <c r="E5744" s="191" t="s">
        <v>3186</v>
      </c>
      <c r="F5744" s="191" t="s">
        <v>8136</v>
      </c>
      <c r="G5744" s="191">
        <v>12</v>
      </c>
    </row>
    <row r="5745" spans="1:7" x14ac:dyDescent="0.25">
      <c r="A5745" s="191">
        <v>5744</v>
      </c>
      <c r="B5745" s="191" t="s">
        <v>5847</v>
      </c>
      <c r="C5745" s="191" t="s">
        <v>8133</v>
      </c>
      <c r="D5745" s="191" t="s">
        <v>3160</v>
      </c>
      <c r="E5745" s="191" t="s">
        <v>3186</v>
      </c>
      <c r="F5745" s="191" t="s">
        <v>8136</v>
      </c>
      <c r="G5745" s="191">
        <v>12</v>
      </c>
    </row>
    <row r="5746" spans="1:7" x14ac:dyDescent="0.25">
      <c r="A5746" s="191">
        <v>5745</v>
      </c>
      <c r="B5746" s="191" t="s">
        <v>5847</v>
      </c>
      <c r="C5746" s="191" t="s">
        <v>8133</v>
      </c>
      <c r="D5746" s="191" t="s">
        <v>3160</v>
      </c>
      <c r="E5746" s="191" t="s">
        <v>3186</v>
      </c>
      <c r="F5746" s="191" t="s">
        <v>8136</v>
      </c>
      <c r="G5746" s="191">
        <v>12</v>
      </c>
    </row>
    <row r="5747" spans="1:7" x14ac:dyDescent="0.25">
      <c r="A5747" s="191">
        <v>5746</v>
      </c>
      <c r="B5747" s="191" t="s">
        <v>5847</v>
      </c>
      <c r="C5747" s="191" t="s">
        <v>8133</v>
      </c>
      <c r="D5747" s="191" t="s">
        <v>3160</v>
      </c>
      <c r="E5747" s="191" t="s">
        <v>3186</v>
      </c>
      <c r="F5747" s="191" t="s">
        <v>8136</v>
      </c>
      <c r="G5747" s="191">
        <v>12</v>
      </c>
    </row>
    <row r="5748" spans="1:7" x14ac:dyDescent="0.25">
      <c r="A5748" s="191">
        <v>5747</v>
      </c>
      <c r="B5748" s="191" t="s">
        <v>5847</v>
      </c>
      <c r="C5748" s="191" t="s">
        <v>8133</v>
      </c>
      <c r="D5748" s="191" t="s">
        <v>3160</v>
      </c>
      <c r="E5748" s="191" t="s">
        <v>3186</v>
      </c>
      <c r="F5748" s="191" t="s">
        <v>8136</v>
      </c>
      <c r="G5748" s="191">
        <v>12</v>
      </c>
    </row>
    <row r="5749" spans="1:7" x14ac:dyDescent="0.25">
      <c r="A5749" s="191">
        <v>5748</v>
      </c>
      <c r="B5749" s="191" t="s">
        <v>5847</v>
      </c>
      <c r="C5749" s="191" t="s">
        <v>8133</v>
      </c>
      <c r="D5749" s="191" t="s">
        <v>3160</v>
      </c>
      <c r="E5749" s="191" t="s">
        <v>3186</v>
      </c>
      <c r="F5749" s="191" t="s">
        <v>8136</v>
      </c>
      <c r="G5749" s="191">
        <v>12</v>
      </c>
    </row>
    <row r="5750" spans="1:7" x14ac:dyDescent="0.25">
      <c r="A5750" s="191">
        <v>5749</v>
      </c>
      <c r="B5750" s="191" t="s">
        <v>5847</v>
      </c>
      <c r="C5750" s="191" t="s">
        <v>8133</v>
      </c>
      <c r="D5750" s="191" t="s">
        <v>3160</v>
      </c>
      <c r="E5750" s="191" t="s">
        <v>3186</v>
      </c>
      <c r="F5750" s="191" t="s">
        <v>8136</v>
      </c>
      <c r="G5750" s="191">
        <v>12</v>
      </c>
    </row>
    <row r="5751" spans="1:7" x14ac:dyDescent="0.25">
      <c r="A5751" s="191">
        <v>5750</v>
      </c>
      <c r="B5751" s="191" t="s">
        <v>5847</v>
      </c>
      <c r="C5751" s="191" t="s">
        <v>8133</v>
      </c>
      <c r="D5751" s="191" t="s">
        <v>3160</v>
      </c>
      <c r="E5751" s="191" t="s">
        <v>3186</v>
      </c>
      <c r="F5751" s="191" t="s">
        <v>8136</v>
      </c>
      <c r="G5751" s="191">
        <v>12</v>
      </c>
    </row>
    <row r="5752" spans="1:7" x14ac:dyDescent="0.25">
      <c r="A5752" s="191">
        <v>5751</v>
      </c>
      <c r="B5752" s="191" t="s">
        <v>5847</v>
      </c>
      <c r="C5752" s="191" t="s">
        <v>8133</v>
      </c>
      <c r="D5752" s="191" t="s">
        <v>3160</v>
      </c>
      <c r="E5752" s="191" t="s">
        <v>3186</v>
      </c>
      <c r="F5752" s="191" t="s">
        <v>8136</v>
      </c>
      <c r="G5752" s="191">
        <v>12</v>
      </c>
    </row>
    <row r="5753" spans="1:7" x14ac:dyDescent="0.25">
      <c r="A5753" s="191">
        <v>5752</v>
      </c>
      <c r="B5753" s="191" t="s">
        <v>5847</v>
      </c>
      <c r="C5753" s="191" t="s">
        <v>8133</v>
      </c>
      <c r="D5753" s="191" t="s">
        <v>3160</v>
      </c>
      <c r="E5753" s="191" t="s">
        <v>3186</v>
      </c>
      <c r="F5753" s="191" t="s">
        <v>8136</v>
      </c>
      <c r="G5753" s="191">
        <v>12</v>
      </c>
    </row>
    <row r="5754" spans="1:7" x14ac:dyDescent="0.25">
      <c r="A5754" s="191">
        <v>5753</v>
      </c>
      <c r="B5754" s="191" t="s">
        <v>5847</v>
      </c>
      <c r="C5754" s="191" t="s">
        <v>8133</v>
      </c>
      <c r="D5754" s="191" t="s">
        <v>3160</v>
      </c>
      <c r="E5754" s="191" t="s">
        <v>3186</v>
      </c>
      <c r="F5754" s="191" t="s">
        <v>8136</v>
      </c>
      <c r="G5754" s="191">
        <v>12</v>
      </c>
    </row>
    <row r="5755" spans="1:7" x14ac:dyDescent="0.25">
      <c r="A5755" s="191">
        <v>5754</v>
      </c>
      <c r="B5755" s="191" t="s">
        <v>5847</v>
      </c>
      <c r="C5755" s="191" t="s">
        <v>8133</v>
      </c>
      <c r="D5755" s="191" t="s">
        <v>3160</v>
      </c>
      <c r="E5755" s="191" t="s">
        <v>3186</v>
      </c>
      <c r="F5755" s="191" t="s">
        <v>8136</v>
      </c>
      <c r="G5755" s="191">
        <v>12</v>
      </c>
    </row>
    <row r="5756" spans="1:7" x14ac:dyDescent="0.25">
      <c r="A5756" s="191">
        <v>5755</v>
      </c>
      <c r="B5756" s="191" t="s">
        <v>5847</v>
      </c>
      <c r="C5756" s="191" t="s">
        <v>8133</v>
      </c>
      <c r="D5756" s="191" t="s">
        <v>3160</v>
      </c>
      <c r="E5756" s="191" t="s">
        <v>3186</v>
      </c>
      <c r="F5756" s="191" t="s">
        <v>8136</v>
      </c>
      <c r="G5756" s="191">
        <v>12</v>
      </c>
    </row>
    <row r="5757" spans="1:7" x14ac:dyDescent="0.25">
      <c r="A5757" s="191">
        <v>5756</v>
      </c>
      <c r="B5757" s="191" t="s">
        <v>5847</v>
      </c>
      <c r="C5757" s="191" t="s">
        <v>8133</v>
      </c>
      <c r="D5757" s="191" t="s">
        <v>3160</v>
      </c>
      <c r="E5757" s="191" t="s">
        <v>3186</v>
      </c>
      <c r="F5757" s="191" t="s">
        <v>8136</v>
      </c>
      <c r="G5757" s="191">
        <v>12</v>
      </c>
    </row>
    <row r="5758" spans="1:7" x14ac:dyDescent="0.25">
      <c r="A5758" s="191">
        <v>5757</v>
      </c>
      <c r="B5758" s="191" t="s">
        <v>5847</v>
      </c>
      <c r="C5758" s="191" t="s">
        <v>8133</v>
      </c>
      <c r="D5758" s="191" t="s">
        <v>3160</v>
      </c>
      <c r="E5758" s="191" t="s">
        <v>3186</v>
      </c>
      <c r="F5758" s="191" t="s">
        <v>8136</v>
      </c>
      <c r="G5758" s="191">
        <v>12</v>
      </c>
    </row>
    <row r="5759" spans="1:7" x14ac:dyDescent="0.25">
      <c r="A5759" s="191">
        <v>5758</v>
      </c>
      <c r="B5759" s="191" t="s">
        <v>5847</v>
      </c>
      <c r="C5759" s="191" t="s">
        <v>8133</v>
      </c>
      <c r="D5759" s="191" t="s">
        <v>3160</v>
      </c>
      <c r="E5759" s="191" t="s">
        <v>3186</v>
      </c>
      <c r="F5759" s="191" t="s">
        <v>8136</v>
      </c>
      <c r="G5759" s="191">
        <v>12</v>
      </c>
    </row>
    <row r="5760" spans="1:7" x14ac:dyDescent="0.25">
      <c r="A5760" s="191">
        <v>5759</v>
      </c>
      <c r="B5760" s="191" t="s">
        <v>5847</v>
      </c>
      <c r="C5760" s="191" t="s">
        <v>8133</v>
      </c>
      <c r="D5760" s="191" t="s">
        <v>3160</v>
      </c>
      <c r="E5760" s="191" t="s">
        <v>3186</v>
      </c>
      <c r="F5760" s="191" t="s">
        <v>8136</v>
      </c>
      <c r="G5760" s="191">
        <v>12</v>
      </c>
    </row>
    <row r="5761" spans="1:7" x14ac:dyDescent="0.25">
      <c r="A5761" s="191">
        <v>5760</v>
      </c>
      <c r="B5761" s="191" t="s">
        <v>5847</v>
      </c>
      <c r="C5761" s="191" t="s">
        <v>8133</v>
      </c>
      <c r="D5761" s="191" t="s">
        <v>3160</v>
      </c>
      <c r="E5761" s="191" t="s">
        <v>3186</v>
      </c>
      <c r="F5761" s="191" t="s">
        <v>8136</v>
      </c>
      <c r="G5761" s="191">
        <v>12</v>
      </c>
    </row>
    <row r="5762" spans="1:7" x14ac:dyDescent="0.25">
      <c r="A5762" s="191">
        <v>5761</v>
      </c>
      <c r="B5762" s="191" t="s">
        <v>5847</v>
      </c>
      <c r="C5762" s="191" t="s">
        <v>8133</v>
      </c>
      <c r="D5762" s="191" t="s">
        <v>3160</v>
      </c>
      <c r="E5762" s="191" t="s">
        <v>3186</v>
      </c>
      <c r="F5762" s="191" t="s">
        <v>8136</v>
      </c>
      <c r="G5762" s="191">
        <v>12</v>
      </c>
    </row>
    <row r="5763" spans="1:7" x14ac:dyDescent="0.25">
      <c r="A5763" s="191">
        <v>5762</v>
      </c>
      <c r="B5763" s="191" t="s">
        <v>5847</v>
      </c>
      <c r="C5763" s="191" t="s">
        <v>8133</v>
      </c>
      <c r="D5763" s="191" t="s">
        <v>3160</v>
      </c>
      <c r="E5763" s="191" t="s">
        <v>3186</v>
      </c>
      <c r="F5763" s="191" t="s">
        <v>8136</v>
      </c>
      <c r="G5763" s="191">
        <v>12</v>
      </c>
    </row>
    <row r="5764" spans="1:7" x14ac:dyDescent="0.25">
      <c r="A5764" s="191">
        <v>5763</v>
      </c>
      <c r="B5764" s="191" t="s">
        <v>5847</v>
      </c>
      <c r="C5764" s="191" t="s">
        <v>8133</v>
      </c>
      <c r="D5764" s="191" t="s">
        <v>3160</v>
      </c>
      <c r="E5764" s="191" t="s">
        <v>3186</v>
      </c>
      <c r="F5764" s="191" t="s">
        <v>8136</v>
      </c>
      <c r="G5764" s="191">
        <v>12</v>
      </c>
    </row>
    <row r="5765" spans="1:7" x14ac:dyDescent="0.25">
      <c r="A5765" s="191">
        <v>5764</v>
      </c>
      <c r="B5765" s="191" t="s">
        <v>5847</v>
      </c>
      <c r="C5765" s="191" t="s">
        <v>8133</v>
      </c>
      <c r="D5765" s="191" t="s">
        <v>3160</v>
      </c>
      <c r="E5765" s="191" t="s">
        <v>3186</v>
      </c>
      <c r="F5765" s="191" t="s">
        <v>8136</v>
      </c>
      <c r="G5765" s="191">
        <v>12</v>
      </c>
    </row>
    <row r="5766" spans="1:7" x14ac:dyDescent="0.25">
      <c r="A5766" s="191">
        <v>5765</v>
      </c>
      <c r="B5766" s="191" t="s">
        <v>5847</v>
      </c>
      <c r="C5766" s="191" t="s">
        <v>8133</v>
      </c>
      <c r="D5766" s="191" t="s">
        <v>3160</v>
      </c>
      <c r="E5766" s="191" t="s">
        <v>3186</v>
      </c>
      <c r="F5766" s="191" t="s">
        <v>8136</v>
      </c>
      <c r="G5766" s="191">
        <v>12</v>
      </c>
    </row>
    <row r="5767" spans="1:7" x14ac:dyDescent="0.25">
      <c r="A5767" s="191">
        <v>5766</v>
      </c>
      <c r="B5767" s="191" t="s">
        <v>5847</v>
      </c>
      <c r="C5767" s="191" t="s">
        <v>8133</v>
      </c>
      <c r="D5767" s="191" t="s">
        <v>3160</v>
      </c>
      <c r="E5767" s="191" t="s">
        <v>3186</v>
      </c>
      <c r="F5767" s="191" t="s">
        <v>8136</v>
      </c>
      <c r="G5767" s="191">
        <v>12</v>
      </c>
    </row>
    <row r="5768" spans="1:7" x14ac:dyDescent="0.25">
      <c r="A5768" s="191">
        <v>5767</v>
      </c>
      <c r="B5768" s="191" t="s">
        <v>5847</v>
      </c>
      <c r="C5768" s="191" t="s">
        <v>8133</v>
      </c>
      <c r="D5768" s="191" t="s">
        <v>3160</v>
      </c>
      <c r="E5768" s="191" t="s">
        <v>3186</v>
      </c>
      <c r="F5768" s="191" t="s">
        <v>8136</v>
      </c>
      <c r="G5768" s="191">
        <v>12</v>
      </c>
    </row>
    <row r="5769" spans="1:7" x14ac:dyDescent="0.25">
      <c r="A5769" s="191">
        <v>5768</v>
      </c>
      <c r="B5769" s="191" t="s">
        <v>5847</v>
      </c>
      <c r="C5769" s="191" t="s">
        <v>8133</v>
      </c>
      <c r="D5769" s="191" t="s">
        <v>3160</v>
      </c>
      <c r="E5769" s="191" t="s">
        <v>3186</v>
      </c>
      <c r="F5769" s="191" t="s">
        <v>8136</v>
      </c>
      <c r="G5769" s="191">
        <v>12</v>
      </c>
    </row>
    <row r="5770" spans="1:7" x14ac:dyDescent="0.25">
      <c r="A5770" s="191">
        <v>5769</v>
      </c>
      <c r="B5770" s="191" t="s">
        <v>5847</v>
      </c>
      <c r="C5770" s="191" t="s">
        <v>8133</v>
      </c>
      <c r="D5770" s="191" t="s">
        <v>3160</v>
      </c>
      <c r="E5770" s="191" t="s">
        <v>3186</v>
      </c>
      <c r="F5770" s="191" t="s">
        <v>8136</v>
      </c>
      <c r="G5770" s="191">
        <v>12</v>
      </c>
    </row>
    <row r="5771" spans="1:7" x14ac:dyDescent="0.25">
      <c r="A5771" s="191">
        <v>5770</v>
      </c>
      <c r="B5771" s="191" t="s">
        <v>5847</v>
      </c>
      <c r="C5771" s="191" t="s">
        <v>8133</v>
      </c>
      <c r="D5771" s="191" t="s">
        <v>3160</v>
      </c>
      <c r="E5771" s="191" t="s">
        <v>3186</v>
      </c>
      <c r="F5771" s="191" t="s">
        <v>8136</v>
      </c>
      <c r="G5771" s="191">
        <v>12</v>
      </c>
    </row>
    <row r="5772" spans="1:7" x14ac:dyDescent="0.25">
      <c r="A5772" s="191">
        <v>5771</v>
      </c>
      <c r="B5772" s="191" t="s">
        <v>5847</v>
      </c>
      <c r="C5772" s="191" t="s">
        <v>8133</v>
      </c>
      <c r="D5772" s="191" t="s">
        <v>3160</v>
      </c>
      <c r="E5772" s="191" t="s">
        <v>3186</v>
      </c>
      <c r="F5772" s="191" t="s">
        <v>8136</v>
      </c>
      <c r="G5772" s="191">
        <v>12</v>
      </c>
    </row>
    <row r="5773" spans="1:7" x14ac:dyDescent="0.25">
      <c r="A5773" s="191">
        <v>5772</v>
      </c>
      <c r="B5773" s="191" t="s">
        <v>5847</v>
      </c>
      <c r="C5773" s="191" t="s">
        <v>8133</v>
      </c>
      <c r="D5773" s="191" t="s">
        <v>3160</v>
      </c>
      <c r="E5773" s="191" t="s">
        <v>3186</v>
      </c>
      <c r="F5773" s="191" t="s">
        <v>8136</v>
      </c>
      <c r="G5773" s="191">
        <v>12</v>
      </c>
    </row>
    <row r="5774" spans="1:7" x14ac:dyDescent="0.25">
      <c r="A5774" s="191">
        <v>5773</v>
      </c>
      <c r="B5774" s="191" t="s">
        <v>5847</v>
      </c>
      <c r="C5774" s="191" t="s">
        <v>8133</v>
      </c>
      <c r="D5774" s="191" t="s">
        <v>3160</v>
      </c>
      <c r="E5774" s="191" t="s">
        <v>3186</v>
      </c>
      <c r="F5774" s="191" t="s">
        <v>8136</v>
      </c>
      <c r="G5774" s="191">
        <v>12</v>
      </c>
    </row>
    <row r="5775" spans="1:7" x14ac:dyDescent="0.25">
      <c r="A5775" s="191">
        <v>5774</v>
      </c>
      <c r="B5775" s="191" t="s">
        <v>5847</v>
      </c>
      <c r="C5775" s="191" t="s">
        <v>8133</v>
      </c>
      <c r="D5775" s="191" t="s">
        <v>3160</v>
      </c>
      <c r="E5775" s="191" t="s">
        <v>3186</v>
      </c>
      <c r="F5775" s="191" t="s">
        <v>8136</v>
      </c>
      <c r="G5775" s="191">
        <v>12</v>
      </c>
    </row>
    <row r="5776" spans="1:7" x14ac:dyDescent="0.25">
      <c r="A5776" s="191">
        <v>5775</v>
      </c>
      <c r="B5776" s="191" t="s">
        <v>5847</v>
      </c>
      <c r="C5776" s="191" t="s">
        <v>8133</v>
      </c>
      <c r="D5776" s="191" t="s">
        <v>3160</v>
      </c>
      <c r="E5776" s="191" t="s">
        <v>3186</v>
      </c>
      <c r="F5776" s="191" t="s">
        <v>8136</v>
      </c>
      <c r="G5776" s="191">
        <v>12</v>
      </c>
    </row>
    <row r="5777" spans="1:7" x14ac:dyDescent="0.25">
      <c r="A5777" s="191">
        <v>5776</v>
      </c>
      <c r="B5777" s="191" t="s">
        <v>5847</v>
      </c>
      <c r="C5777" s="191" t="s">
        <v>8133</v>
      </c>
      <c r="D5777" s="191" t="s">
        <v>3160</v>
      </c>
      <c r="E5777" s="191" t="s">
        <v>3186</v>
      </c>
      <c r="F5777" s="191" t="s">
        <v>8136</v>
      </c>
      <c r="G5777" s="191">
        <v>12</v>
      </c>
    </row>
    <row r="5778" spans="1:7" x14ac:dyDescent="0.25">
      <c r="A5778" s="191">
        <v>5777</v>
      </c>
      <c r="B5778" s="191" t="s">
        <v>5847</v>
      </c>
      <c r="C5778" s="191" t="s">
        <v>8133</v>
      </c>
      <c r="D5778" s="191" t="s">
        <v>3160</v>
      </c>
      <c r="E5778" s="191" t="s">
        <v>3186</v>
      </c>
      <c r="F5778" s="191" t="s">
        <v>8136</v>
      </c>
      <c r="G5778" s="191">
        <v>12</v>
      </c>
    </row>
    <row r="5779" spans="1:7" x14ac:dyDescent="0.25">
      <c r="A5779" s="191">
        <v>5778</v>
      </c>
      <c r="B5779" s="191" t="s">
        <v>5847</v>
      </c>
      <c r="C5779" s="191" t="s">
        <v>8133</v>
      </c>
      <c r="D5779" s="191" t="s">
        <v>3160</v>
      </c>
      <c r="E5779" s="191" t="s">
        <v>3186</v>
      </c>
      <c r="F5779" s="191" t="s">
        <v>8136</v>
      </c>
      <c r="G5779" s="191">
        <v>12</v>
      </c>
    </row>
    <row r="5780" spans="1:7" x14ac:dyDescent="0.25">
      <c r="A5780" s="191">
        <v>5779</v>
      </c>
      <c r="B5780" s="191" t="s">
        <v>5847</v>
      </c>
      <c r="C5780" s="191" t="s">
        <v>8133</v>
      </c>
      <c r="D5780" s="191" t="s">
        <v>3160</v>
      </c>
      <c r="E5780" s="191" t="s">
        <v>3186</v>
      </c>
      <c r="F5780" s="191" t="s">
        <v>8136</v>
      </c>
      <c r="G5780" s="191">
        <v>12</v>
      </c>
    </row>
    <row r="5781" spans="1:7" x14ac:dyDescent="0.25">
      <c r="A5781" s="191">
        <v>5780</v>
      </c>
      <c r="B5781" s="191" t="s">
        <v>5847</v>
      </c>
      <c r="C5781" s="191" t="s">
        <v>8133</v>
      </c>
      <c r="D5781" s="191" t="s">
        <v>3160</v>
      </c>
      <c r="E5781" s="191" t="s">
        <v>3186</v>
      </c>
      <c r="F5781" s="191" t="s">
        <v>8136</v>
      </c>
      <c r="G5781" s="191">
        <v>12</v>
      </c>
    </row>
    <row r="5782" spans="1:7" x14ac:dyDescent="0.25">
      <c r="A5782" s="191">
        <v>5781</v>
      </c>
      <c r="B5782" s="191" t="s">
        <v>5847</v>
      </c>
      <c r="C5782" s="191" t="s">
        <v>8133</v>
      </c>
      <c r="D5782" s="191" t="s">
        <v>3160</v>
      </c>
      <c r="E5782" s="191" t="s">
        <v>3186</v>
      </c>
      <c r="F5782" s="191" t="s">
        <v>8136</v>
      </c>
      <c r="G5782" s="191">
        <v>12</v>
      </c>
    </row>
    <row r="5783" spans="1:7" x14ac:dyDescent="0.25">
      <c r="A5783" s="191">
        <v>5782</v>
      </c>
      <c r="B5783" s="191" t="s">
        <v>5847</v>
      </c>
      <c r="C5783" s="191" t="s">
        <v>8133</v>
      </c>
      <c r="D5783" s="191" t="s">
        <v>3160</v>
      </c>
      <c r="E5783" s="191" t="s">
        <v>3186</v>
      </c>
      <c r="F5783" s="191" t="s">
        <v>8136</v>
      </c>
      <c r="G5783" s="191">
        <v>12</v>
      </c>
    </row>
    <row r="5784" spans="1:7" x14ac:dyDescent="0.25">
      <c r="A5784" s="191">
        <v>5783</v>
      </c>
      <c r="B5784" s="191" t="s">
        <v>5847</v>
      </c>
      <c r="C5784" s="191" t="s">
        <v>8133</v>
      </c>
      <c r="D5784" s="191" t="s">
        <v>3160</v>
      </c>
      <c r="E5784" s="191" t="s">
        <v>3186</v>
      </c>
      <c r="F5784" s="191" t="s">
        <v>8136</v>
      </c>
      <c r="G5784" s="191">
        <v>12</v>
      </c>
    </row>
    <row r="5785" spans="1:7" x14ac:dyDescent="0.25">
      <c r="A5785" s="191">
        <v>5784</v>
      </c>
      <c r="B5785" s="191" t="s">
        <v>5847</v>
      </c>
      <c r="C5785" s="191" t="s">
        <v>8133</v>
      </c>
      <c r="D5785" s="191" t="s">
        <v>3160</v>
      </c>
      <c r="E5785" s="191" t="s">
        <v>3186</v>
      </c>
      <c r="F5785" s="191" t="s">
        <v>8136</v>
      </c>
      <c r="G5785" s="191">
        <v>12</v>
      </c>
    </row>
    <row r="5786" spans="1:7" x14ac:dyDescent="0.25">
      <c r="A5786" s="191">
        <v>5785</v>
      </c>
      <c r="B5786" s="191" t="s">
        <v>5847</v>
      </c>
      <c r="C5786" s="191" t="s">
        <v>8133</v>
      </c>
      <c r="D5786" s="191" t="s">
        <v>3160</v>
      </c>
      <c r="E5786" s="191" t="s">
        <v>3186</v>
      </c>
      <c r="F5786" s="191" t="s">
        <v>8136</v>
      </c>
      <c r="G5786" s="191">
        <v>12</v>
      </c>
    </row>
    <row r="5787" spans="1:7" x14ac:dyDescent="0.25">
      <c r="A5787" s="191">
        <v>5786</v>
      </c>
      <c r="B5787" s="191" t="s">
        <v>5847</v>
      </c>
      <c r="C5787" s="191" t="s">
        <v>8133</v>
      </c>
      <c r="D5787" s="191" t="s">
        <v>3160</v>
      </c>
      <c r="E5787" s="191" t="s">
        <v>3186</v>
      </c>
      <c r="F5787" s="191" t="s">
        <v>8136</v>
      </c>
      <c r="G5787" s="191">
        <v>12</v>
      </c>
    </row>
    <row r="5788" spans="1:7" x14ac:dyDescent="0.25">
      <c r="A5788" s="191">
        <v>5787</v>
      </c>
      <c r="B5788" s="191" t="s">
        <v>5847</v>
      </c>
      <c r="C5788" s="191" t="s">
        <v>8133</v>
      </c>
      <c r="D5788" s="191" t="s">
        <v>3160</v>
      </c>
      <c r="E5788" s="191" t="s">
        <v>3186</v>
      </c>
      <c r="F5788" s="191" t="s">
        <v>8136</v>
      </c>
      <c r="G5788" s="191">
        <v>12</v>
      </c>
    </row>
    <row r="5789" spans="1:7" x14ac:dyDescent="0.25">
      <c r="A5789" s="191">
        <v>5788</v>
      </c>
      <c r="B5789" s="191" t="s">
        <v>5847</v>
      </c>
      <c r="C5789" s="191" t="s">
        <v>8133</v>
      </c>
      <c r="D5789" s="191" t="s">
        <v>3160</v>
      </c>
      <c r="E5789" s="191" t="s">
        <v>3186</v>
      </c>
      <c r="F5789" s="191" t="s">
        <v>8136</v>
      </c>
      <c r="G5789" s="191">
        <v>12</v>
      </c>
    </row>
    <row r="5790" spans="1:7" x14ac:dyDescent="0.25">
      <c r="A5790" s="191">
        <v>5789</v>
      </c>
      <c r="B5790" s="191" t="s">
        <v>5847</v>
      </c>
      <c r="C5790" s="191" t="s">
        <v>8133</v>
      </c>
      <c r="D5790" s="191" t="s">
        <v>3160</v>
      </c>
      <c r="E5790" s="191" t="s">
        <v>3186</v>
      </c>
      <c r="F5790" s="191" t="s">
        <v>8136</v>
      </c>
      <c r="G5790" s="191">
        <v>12</v>
      </c>
    </row>
    <row r="5791" spans="1:7" x14ac:dyDescent="0.25">
      <c r="A5791" s="191">
        <v>5790</v>
      </c>
      <c r="B5791" s="191" t="s">
        <v>5847</v>
      </c>
      <c r="C5791" s="191" t="s">
        <v>8133</v>
      </c>
      <c r="D5791" s="191" t="s">
        <v>3160</v>
      </c>
      <c r="E5791" s="191" t="s">
        <v>3186</v>
      </c>
      <c r="F5791" s="191" t="s">
        <v>8136</v>
      </c>
      <c r="G5791" s="191">
        <v>12</v>
      </c>
    </row>
    <row r="5792" spans="1:7" x14ac:dyDescent="0.25">
      <c r="A5792" s="191">
        <v>5791</v>
      </c>
      <c r="B5792" s="191" t="s">
        <v>5847</v>
      </c>
      <c r="C5792" s="191" t="s">
        <v>8133</v>
      </c>
      <c r="D5792" s="191" t="s">
        <v>3160</v>
      </c>
      <c r="E5792" s="191" t="s">
        <v>3186</v>
      </c>
      <c r="F5792" s="191" t="s">
        <v>8136</v>
      </c>
      <c r="G5792" s="191">
        <v>12</v>
      </c>
    </row>
    <row r="5793" spans="1:7" x14ac:dyDescent="0.25">
      <c r="A5793" s="191">
        <v>5792</v>
      </c>
      <c r="B5793" s="191" t="s">
        <v>5847</v>
      </c>
      <c r="C5793" s="191" t="s">
        <v>8133</v>
      </c>
      <c r="D5793" s="191" t="s">
        <v>3160</v>
      </c>
      <c r="E5793" s="191" t="s">
        <v>3186</v>
      </c>
      <c r="F5793" s="191" t="s">
        <v>8136</v>
      </c>
      <c r="G5793" s="191">
        <v>12</v>
      </c>
    </row>
    <row r="5794" spans="1:7" x14ac:dyDescent="0.25">
      <c r="A5794" s="191">
        <v>5793</v>
      </c>
      <c r="B5794" s="191" t="s">
        <v>5847</v>
      </c>
      <c r="C5794" s="191" t="s">
        <v>8133</v>
      </c>
      <c r="D5794" s="191" t="s">
        <v>3160</v>
      </c>
      <c r="E5794" s="191" t="s">
        <v>3186</v>
      </c>
      <c r="F5794" s="191" t="s">
        <v>8136</v>
      </c>
      <c r="G5794" s="191">
        <v>12</v>
      </c>
    </row>
    <row r="5795" spans="1:7" x14ac:dyDescent="0.25">
      <c r="A5795" s="191">
        <v>5794</v>
      </c>
      <c r="B5795" s="191" t="s">
        <v>5847</v>
      </c>
      <c r="C5795" s="191" t="s">
        <v>8133</v>
      </c>
      <c r="D5795" s="191" t="s">
        <v>3160</v>
      </c>
      <c r="E5795" s="191" t="s">
        <v>3186</v>
      </c>
      <c r="F5795" s="191" t="s">
        <v>8136</v>
      </c>
      <c r="G5795" s="191">
        <v>12</v>
      </c>
    </row>
    <row r="5796" spans="1:7" x14ac:dyDescent="0.25">
      <c r="A5796" s="191">
        <v>5795</v>
      </c>
      <c r="B5796" s="191" t="s">
        <v>5847</v>
      </c>
      <c r="C5796" s="191" t="s">
        <v>8133</v>
      </c>
      <c r="D5796" s="191" t="s">
        <v>3160</v>
      </c>
      <c r="E5796" s="191" t="s">
        <v>3186</v>
      </c>
      <c r="F5796" s="191" t="s">
        <v>8136</v>
      </c>
      <c r="G5796" s="191">
        <v>12</v>
      </c>
    </row>
    <row r="5797" spans="1:7" x14ac:dyDescent="0.25">
      <c r="A5797" s="191">
        <v>5796</v>
      </c>
      <c r="B5797" s="191" t="s">
        <v>5847</v>
      </c>
      <c r="C5797" s="191" t="s">
        <v>8133</v>
      </c>
      <c r="D5797" s="191" t="s">
        <v>3160</v>
      </c>
      <c r="E5797" s="191" t="s">
        <v>3186</v>
      </c>
      <c r="F5797" s="191" t="s">
        <v>8136</v>
      </c>
      <c r="G5797" s="191">
        <v>12</v>
      </c>
    </row>
    <row r="5798" spans="1:7" x14ac:dyDescent="0.25">
      <c r="A5798" s="191">
        <v>5797</v>
      </c>
      <c r="B5798" s="191" t="s">
        <v>5847</v>
      </c>
      <c r="C5798" s="191" t="s">
        <v>8133</v>
      </c>
      <c r="D5798" s="191" t="s">
        <v>3160</v>
      </c>
      <c r="E5798" s="191" t="s">
        <v>3186</v>
      </c>
      <c r="F5798" s="191" t="s">
        <v>8136</v>
      </c>
      <c r="G5798" s="191">
        <v>12</v>
      </c>
    </row>
    <row r="5799" spans="1:7" x14ac:dyDescent="0.25">
      <c r="A5799" s="191">
        <v>5798</v>
      </c>
      <c r="B5799" s="191" t="s">
        <v>5847</v>
      </c>
      <c r="C5799" s="191" t="s">
        <v>8133</v>
      </c>
      <c r="D5799" s="191" t="s">
        <v>3160</v>
      </c>
      <c r="E5799" s="191" t="s">
        <v>3186</v>
      </c>
      <c r="F5799" s="191" t="s">
        <v>8136</v>
      </c>
      <c r="G5799" s="191">
        <v>12</v>
      </c>
    </row>
    <row r="5800" spans="1:7" x14ac:dyDescent="0.25">
      <c r="A5800" s="191">
        <v>5799</v>
      </c>
      <c r="B5800" s="191" t="s">
        <v>5847</v>
      </c>
      <c r="C5800" s="191" t="s">
        <v>8133</v>
      </c>
      <c r="D5800" s="191" t="s">
        <v>3160</v>
      </c>
      <c r="E5800" s="191" t="s">
        <v>3186</v>
      </c>
      <c r="F5800" s="191" t="s">
        <v>8136</v>
      </c>
      <c r="G5800" s="191">
        <v>12</v>
      </c>
    </row>
    <row r="5801" spans="1:7" x14ac:dyDescent="0.25">
      <c r="A5801" s="191">
        <v>5800</v>
      </c>
      <c r="B5801" s="191" t="s">
        <v>5847</v>
      </c>
      <c r="C5801" s="191" t="s">
        <v>8133</v>
      </c>
      <c r="D5801" s="191" t="s">
        <v>3160</v>
      </c>
      <c r="E5801" s="191" t="s">
        <v>3186</v>
      </c>
      <c r="F5801" s="191" t="s">
        <v>8136</v>
      </c>
      <c r="G5801" s="191">
        <v>12</v>
      </c>
    </row>
    <row r="5802" spans="1:7" x14ac:dyDescent="0.25">
      <c r="A5802" s="191">
        <v>5801</v>
      </c>
      <c r="B5802" s="191" t="s">
        <v>5847</v>
      </c>
      <c r="C5802" s="191" t="s">
        <v>8133</v>
      </c>
      <c r="D5802" s="191" t="s">
        <v>3160</v>
      </c>
      <c r="E5802" s="191" t="s">
        <v>3186</v>
      </c>
      <c r="F5802" s="191" t="s">
        <v>8136</v>
      </c>
      <c r="G5802" s="191">
        <v>12</v>
      </c>
    </row>
    <row r="5803" spans="1:7" x14ac:dyDescent="0.25">
      <c r="A5803" s="191">
        <v>5802</v>
      </c>
      <c r="B5803" s="191" t="s">
        <v>5847</v>
      </c>
      <c r="C5803" s="191" t="s">
        <v>8133</v>
      </c>
      <c r="D5803" s="191" t="s">
        <v>3160</v>
      </c>
      <c r="E5803" s="191" t="s">
        <v>3186</v>
      </c>
      <c r="F5803" s="191" t="s">
        <v>8136</v>
      </c>
      <c r="G5803" s="191">
        <v>12</v>
      </c>
    </row>
    <row r="5804" spans="1:7" x14ac:dyDescent="0.25">
      <c r="A5804" s="191">
        <v>5803</v>
      </c>
      <c r="B5804" s="191" t="s">
        <v>5847</v>
      </c>
      <c r="C5804" s="191" t="s">
        <v>8133</v>
      </c>
      <c r="D5804" s="191" t="s">
        <v>3160</v>
      </c>
      <c r="E5804" s="191" t="s">
        <v>3186</v>
      </c>
      <c r="F5804" s="191" t="s">
        <v>8136</v>
      </c>
      <c r="G5804" s="191">
        <v>12</v>
      </c>
    </row>
    <row r="5805" spans="1:7" x14ac:dyDescent="0.25">
      <c r="A5805" s="191">
        <v>5804</v>
      </c>
      <c r="B5805" s="191" t="s">
        <v>5847</v>
      </c>
      <c r="C5805" s="191" t="s">
        <v>8133</v>
      </c>
      <c r="D5805" s="191" t="s">
        <v>3160</v>
      </c>
      <c r="E5805" s="191" t="s">
        <v>3186</v>
      </c>
      <c r="F5805" s="191" t="s">
        <v>8136</v>
      </c>
      <c r="G5805" s="191">
        <v>12</v>
      </c>
    </row>
    <row r="5806" spans="1:7" x14ac:dyDescent="0.25">
      <c r="A5806" s="191">
        <v>5805</v>
      </c>
      <c r="B5806" s="191" t="s">
        <v>5847</v>
      </c>
      <c r="C5806" s="191" t="s">
        <v>8133</v>
      </c>
      <c r="D5806" s="191" t="s">
        <v>3160</v>
      </c>
      <c r="E5806" s="191" t="s">
        <v>3186</v>
      </c>
      <c r="F5806" s="191" t="s">
        <v>8136</v>
      </c>
      <c r="G5806" s="191">
        <v>12</v>
      </c>
    </row>
    <row r="5807" spans="1:7" x14ac:dyDescent="0.25">
      <c r="A5807" s="191">
        <v>5806</v>
      </c>
      <c r="B5807" s="191" t="s">
        <v>5847</v>
      </c>
      <c r="C5807" s="191" t="s">
        <v>8133</v>
      </c>
      <c r="D5807" s="191" t="s">
        <v>3160</v>
      </c>
      <c r="E5807" s="191" t="s">
        <v>3186</v>
      </c>
      <c r="F5807" s="191" t="s">
        <v>8136</v>
      </c>
      <c r="G5807" s="191">
        <v>12</v>
      </c>
    </row>
    <row r="5808" spans="1:7" x14ac:dyDescent="0.25">
      <c r="A5808" s="191">
        <v>5807</v>
      </c>
      <c r="B5808" s="191" t="s">
        <v>5847</v>
      </c>
      <c r="C5808" s="191" t="s">
        <v>8133</v>
      </c>
      <c r="D5808" s="191" t="s">
        <v>3160</v>
      </c>
      <c r="E5808" s="191" t="s">
        <v>3186</v>
      </c>
      <c r="F5808" s="191" t="s">
        <v>8136</v>
      </c>
      <c r="G5808" s="191">
        <v>12</v>
      </c>
    </row>
    <row r="5809" spans="1:7" x14ac:dyDescent="0.25">
      <c r="A5809" s="191">
        <v>5808</v>
      </c>
      <c r="B5809" s="191" t="s">
        <v>5847</v>
      </c>
      <c r="C5809" s="191" t="s">
        <v>8133</v>
      </c>
      <c r="D5809" s="191" t="s">
        <v>3160</v>
      </c>
      <c r="E5809" s="191" t="s">
        <v>3186</v>
      </c>
      <c r="F5809" s="191" t="s">
        <v>8136</v>
      </c>
      <c r="G5809" s="191">
        <v>12</v>
      </c>
    </row>
    <row r="5810" spans="1:7" x14ac:dyDescent="0.25">
      <c r="A5810" s="191">
        <v>5809</v>
      </c>
      <c r="B5810" s="191" t="s">
        <v>5847</v>
      </c>
      <c r="C5810" s="191" t="s">
        <v>8133</v>
      </c>
      <c r="D5810" s="191" t="s">
        <v>3160</v>
      </c>
      <c r="E5810" s="191" t="s">
        <v>3186</v>
      </c>
      <c r="F5810" s="191" t="s">
        <v>8136</v>
      </c>
      <c r="G5810" s="191">
        <v>12</v>
      </c>
    </row>
    <row r="5811" spans="1:7" x14ac:dyDescent="0.25">
      <c r="A5811" s="191">
        <v>5810</v>
      </c>
      <c r="B5811" s="191" t="s">
        <v>5847</v>
      </c>
      <c r="C5811" s="191" t="s">
        <v>8133</v>
      </c>
      <c r="D5811" s="191" t="s">
        <v>3160</v>
      </c>
      <c r="E5811" s="191" t="s">
        <v>3186</v>
      </c>
      <c r="F5811" s="191" t="s">
        <v>8136</v>
      </c>
      <c r="G5811" s="191">
        <v>12</v>
      </c>
    </row>
    <row r="5812" spans="1:7" x14ac:dyDescent="0.25">
      <c r="A5812" s="191">
        <v>5811</v>
      </c>
      <c r="B5812" s="191" t="s">
        <v>5847</v>
      </c>
      <c r="C5812" s="191" t="s">
        <v>8133</v>
      </c>
      <c r="D5812" s="191" t="s">
        <v>3160</v>
      </c>
      <c r="E5812" s="191" t="s">
        <v>3186</v>
      </c>
      <c r="F5812" s="191" t="s">
        <v>8136</v>
      </c>
      <c r="G5812" s="191">
        <v>12</v>
      </c>
    </row>
    <row r="5813" spans="1:7" x14ac:dyDescent="0.25">
      <c r="A5813" s="191">
        <v>5812</v>
      </c>
      <c r="B5813" s="191" t="s">
        <v>5847</v>
      </c>
      <c r="C5813" s="191" t="s">
        <v>8133</v>
      </c>
      <c r="D5813" s="191" t="s">
        <v>3160</v>
      </c>
      <c r="E5813" s="191" t="s">
        <v>3186</v>
      </c>
      <c r="F5813" s="191" t="s">
        <v>8136</v>
      </c>
      <c r="G5813" s="191">
        <v>12</v>
      </c>
    </row>
    <row r="5814" spans="1:7" x14ac:dyDescent="0.25">
      <c r="A5814" s="191">
        <v>5813</v>
      </c>
      <c r="B5814" s="191" t="s">
        <v>5847</v>
      </c>
      <c r="C5814" s="191" t="s">
        <v>8133</v>
      </c>
      <c r="D5814" s="191" t="s">
        <v>3160</v>
      </c>
      <c r="E5814" s="191" t="s">
        <v>3186</v>
      </c>
      <c r="F5814" s="191" t="s">
        <v>8136</v>
      </c>
      <c r="G5814" s="191">
        <v>12</v>
      </c>
    </row>
    <row r="5815" spans="1:7" x14ac:dyDescent="0.25">
      <c r="A5815" s="191">
        <v>5814</v>
      </c>
      <c r="B5815" s="191" t="s">
        <v>5847</v>
      </c>
      <c r="C5815" s="191" t="s">
        <v>8133</v>
      </c>
      <c r="D5815" s="191" t="s">
        <v>3160</v>
      </c>
      <c r="E5815" s="191" t="s">
        <v>3186</v>
      </c>
      <c r="F5815" s="191" t="s">
        <v>8136</v>
      </c>
      <c r="G5815" s="191">
        <v>12</v>
      </c>
    </row>
    <row r="5816" spans="1:7" x14ac:dyDescent="0.25">
      <c r="A5816" s="191">
        <v>5815</v>
      </c>
      <c r="B5816" s="191" t="s">
        <v>5847</v>
      </c>
      <c r="C5816" s="191" t="s">
        <v>8133</v>
      </c>
      <c r="D5816" s="191" t="s">
        <v>3160</v>
      </c>
      <c r="E5816" s="191" t="s">
        <v>3186</v>
      </c>
      <c r="F5816" s="191" t="s">
        <v>8136</v>
      </c>
      <c r="G5816" s="191">
        <v>12</v>
      </c>
    </row>
    <row r="5817" spans="1:7" x14ac:dyDescent="0.25">
      <c r="A5817" s="191">
        <v>5816</v>
      </c>
      <c r="B5817" s="191" t="s">
        <v>3173</v>
      </c>
      <c r="C5817" s="191" t="s">
        <v>8133</v>
      </c>
      <c r="D5817" s="191" t="s">
        <v>3160</v>
      </c>
      <c r="E5817" s="191" t="s">
        <v>3185</v>
      </c>
      <c r="F5817" s="191" t="s">
        <v>8134</v>
      </c>
      <c r="G5817" s="191">
        <v>8</v>
      </c>
    </row>
    <row r="5818" spans="1:7" x14ac:dyDescent="0.25">
      <c r="A5818" s="191">
        <v>5817</v>
      </c>
      <c r="B5818" s="191" t="s">
        <v>3173</v>
      </c>
      <c r="C5818" s="191" t="s">
        <v>8133</v>
      </c>
      <c r="D5818" s="191" t="s">
        <v>3160</v>
      </c>
      <c r="E5818" s="191" t="s">
        <v>3185</v>
      </c>
      <c r="F5818" s="191" t="s">
        <v>8134</v>
      </c>
      <c r="G5818" s="191">
        <v>8</v>
      </c>
    </row>
    <row r="5819" spans="1:7" x14ac:dyDescent="0.25">
      <c r="A5819" s="191">
        <v>5818</v>
      </c>
      <c r="B5819" s="191" t="s">
        <v>3173</v>
      </c>
      <c r="C5819" s="191" t="s">
        <v>8133</v>
      </c>
      <c r="D5819" s="191" t="s">
        <v>3160</v>
      </c>
      <c r="E5819" s="191" t="s">
        <v>3185</v>
      </c>
      <c r="F5819" s="191" t="s">
        <v>8134</v>
      </c>
      <c r="G5819" s="191">
        <v>8</v>
      </c>
    </row>
    <row r="5820" spans="1:7" x14ac:dyDescent="0.25">
      <c r="A5820" s="191">
        <v>5819</v>
      </c>
      <c r="B5820" s="191" t="s">
        <v>3173</v>
      </c>
      <c r="C5820" s="191" t="s">
        <v>8133</v>
      </c>
      <c r="D5820" s="191" t="s">
        <v>3160</v>
      </c>
      <c r="E5820" s="191" t="s">
        <v>3185</v>
      </c>
      <c r="F5820" s="191" t="s">
        <v>8134</v>
      </c>
      <c r="G5820" s="191">
        <v>8</v>
      </c>
    </row>
    <row r="5821" spans="1:7" x14ac:dyDescent="0.25">
      <c r="A5821" s="191">
        <v>5820</v>
      </c>
      <c r="B5821" s="191" t="s">
        <v>5717</v>
      </c>
      <c r="C5821" s="191" t="s">
        <v>8133</v>
      </c>
      <c r="D5821" s="191" t="s">
        <v>3160</v>
      </c>
      <c r="E5821" s="191" t="s">
        <v>3186</v>
      </c>
      <c r="F5821" s="191" t="s">
        <v>8135</v>
      </c>
      <c r="G5821" s="191">
        <v>13</v>
      </c>
    </row>
    <row r="5822" spans="1:7" x14ac:dyDescent="0.25">
      <c r="A5822" s="191">
        <v>5821</v>
      </c>
      <c r="B5822" s="191" t="s">
        <v>5717</v>
      </c>
      <c r="C5822" s="191" t="s">
        <v>8133</v>
      </c>
      <c r="D5822" s="191" t="s">
        <v>3160</v>
      </c>
      <c r="E5822" s="191" t="s">
        <v>3186</v>
      </c>
      <c r="F5822" s="191" t="s">
        <v>8135</v>
      </c>
      <c r="G5822" s="191">
        <v>13</v>
      </c>
    </row>
    <row r="5823" spans="1:7" x14ac:dyDescent="0.25">
      <c r="A5823" s="191">
        <v>5822</v>
      </c>
      <c r="B5823" s="191" t="s">
        <v>5717</v>
      </c>
      <c r="C5823" s="191" t="s">
        <v>8133</v>
      </c>
      <c r="D5823" s="191" t="s">
        <v>3160</v>
      </c>
      <c r="E5823" s="191" t="s">
        <v>3186</v>
      </c>
      <c r="F5823" s="191" t="s">
        <v>8135</v>
      </c>
      <c r="G5823" s="191">
        <v>13</v>
      </c>
    </row>
    <row r="5824" spans="1:7" x14ac:dyDescent="0.25">
      <c r="A5824" s="191">
        <v>5823</v>
      </c>
      <c r="B5824" s="191" t="s">
        <v>5717</v>
      </c>
      <c r="C5824" s="191" t="s">
        <v>8133</v>
      </c>
      <c r="D5824" s="191" t="s">
        <v>3160</v>
      </c>
      <c r="E5824" s="191" t="s">
        <v>3186</v>
      </c>
      <c r="F5824" s="191" t="s">
        <v>8135</v>
      </c>
      <c r="G5824" s="191">
        <v>13</v>
      </c>
    </row>
    <row r="5825" spans="1:7" x14ac:dyDescent="0.25">
      <c r="A5825" s="191">
        <v>5824</v>
      </c>
      <c r="B5825" s="191" t="s">
        <v>5717</v>
      </c>
      <c r="C5825" s="191" t="s">
        <v>8133</v>
      </c>
      <c r="D5825" s="191" t="s">
        <v>3160</v>
      </c>
      <c r="E5825" s="191" t="s">
        <v>3186</v>
      </c>
      <c r="F5825" s="191" t="s">
        <v>8135</v>
      </c>
      <c r="G5825" s="191">
        <v>13</v>
      </c>
    </row>
    <row r="5826" spans="1:7" x14ac:dyDescent="0.25">
      <c r="A5826" s="191">
        <v>5825</v>
      </c>
      <c r="B5826" s="191" t="s">
        <v>5717</v>
      </c>
      <c r="C5826" s="191" t="s">
        <v>8133</v>
      </c>
      <c r="D5826" s="191" t="s">
        <v>3160</v>
      </c>
      <c r="E5826" s="191" t="s">
        <v>3186</v>
      </c>
      <c r="F5826" s="191" t="s">
        <v>8135</v>
      </c>
      <c r="G5826" s="191">
        <v>13</v>
      </c>
    </row>
    <row r="5827" spans="1:7" x14ac:dyDescent="0.25">
      <c r="A5827" s="191">
        <v>5826</v>
      </c>
      <c r="B5827" s="191" t="s">
        <v>5717</v>
      </c>
      <c r="C5827" s="191" t="s">
        <v>8133</v>
      </c>
      <c r="D5827" s="191" t="s">
        <v>3160</v>
      </c>
      <c r="E5827" s="191" t="s">
        <v>3186</v>
      </c>
      <c r="F5827" s="191" t="s">
        <v>8135</v>
      </c>
      <c r="G5827" s="191">
        <v>13</v>
      </c>
    </row>
    <row r="5828" spans="1:7" x14ac:dyDescent="0.25">
      <c r="A5828" s="191">
        <v>5827</v>
      </c>
      <c r="B5828" s="191" t="s">
        <v>5717</v>
      </c>
      <c r="C5828" s="191" t="s">
        <v>8133</v>
      </c>
      <c r="D5828" s="191" t="s">
        <v>3160</v>
      </c>
      <c r="E5828" s="191" t="s">
        <v>3186</v>
      </c>
      <c r="F5828" s="191" t="s">
        <v>8135</v>
      </c>
      <c r="G5828" s="191">
        <v>13</v>
      </c>
    </row>
    <row r="5829" spans="1:7" x14ac:dyDescent="0.25">
      <c r="A5829" s="191">
        <v>5828</v>
      </c>
      <c r="B5829" s="191" t="s">
        <v>5717</v>
      </c>
      <c r="C5829" s="191" t="s">
        <v>8133</v>
      </c>
      <c r="D5829" s="191" t="s">
        <v>3160</v>
      </c>
      <c r="E5829" s="191" t="s">
        <v>3186</v>
      </c>
      <c r="F5829" s="191" t="s">
        <v>8135</v>
      </c>
      <c r="G5829" s="191">
        <v>13</v>
      </c>
    </row>
    <row r="5830" spans="1:7" x14ac:dyDescent="0.25">
      <c r="A5830" s="191">
        <v>5829</v>
      </c>
      <c r="B5830" s="191" t="s">
        <v>3173</v>
      </c>
      <c r="C5830" s="191" t="s">
        <v>8133</v>
      </c>
      <c r="D5830" s="191" t="s">
        <v>3160</v>
      </c>
      <c r="E5830" s="191" t="s">
        <v>3185</v>
      </c>
      <c r="F5830" s="191" t="s">
        <v>8134</v>
      </c>
      <c r="G5830" s="191">
        <v>8</v>
      </c>
    </row>
    <row r="5831" spans="1:7" x14ac:dyDescent="0.25">
      <c r="A5831" s="191">
        <v>5830</v>
      </c>
      <c r="B5831" s="191" t="s">
        <v>5717</v>
      </c>
      <c r="C5831" s="191" t="s">
        <v>8133</v>
      </c>
      <c r="D5831" s="191" t="s">
        <v>3160</v>
      </c>
      <c r="E5831" s="191" t="s">
        <v>3186</v>
      </c>
      <c r="F5831" s="191" t="s">
        <v>8135</v>
      </c>
      <c r="G5831" s="191">
        <v>13</v>
      </c>
    </row>
    <row r="5832" spans="1:7" x14ac:dyDescent="0.25">
      <c r="A5832" s="191">
        <v>5831</v>
      </c>
      <c r="B5832" s="191" t="s">
        <v>3173</v>
      </c>
      <c r="C5832" s="191" t="s">
        <v>8133</v>
      </c>
      <c r="D5832" s="191" t="s">
        <v>3160</v>
      </c>
      <c r="E5832" s="191" t="s">
        <v>3185</v>
      </c>
      <c r="F5832" s="191" t="s">
        <v>8134</v>
      </c>
      <c r="G5832" s="191">
        <v>8</v>
      </c>
    </row>
    <row r="5833" spans="1:7" x14ac:dyDescent="0.25">
      <c r="A5833" s="191">
        <v>5832</v>
      </c>
      <c r="B5833" s="191" t="s">
        <v>5717</v>
      </c>
      <c r="C5833" s="191" t="s">
        <v>8133</v>
      </c>
      <c r="D5833" s="191" t="s">
        <v>3160</v>
      </c>
      <c r="E5833" s="191" t="s">
        <v>3186</v>
      </c>
      <c r="F5833" s="191" t="s">
        <v>8135</v>
      </c>
      <c r="G5833" s="191">
        <v>13</v>
      </c>
    </row>
    <row r="5834" spans="1:7" x14ac:dyDescent="0.25">
      <c r="A5834" s="191">
        <v>5833</v>
      </c>
      <c r="B5834" s="191" t="s">
        <v>5717</v>
      </c>
      <c r="C5834" s="191" t="s">
        <v>8133</v>
      </c>
      <c r="D5834" s="191" t="s">
        <v>3160</v>
      </c>
      <c r="E5834" s="191" t="s">
        <v>3186</v>
      </c>
      <c r="F5834" s="191" t="s">
        <v>8135</v>
      </c>
      <c r="G5834" s="191">
        <v>13</v>
      </c>
    </row>
    <row r="5835" spans="1:7" x14ac:dyDescent="0.25">
      <c r="A5835" s="191">
        <v>5834</v>
      </c>
      <c r="B5835" s="191" t="s">
        <v>5717</v>
      </c>
      <c r="C5835" s="191" t="s">
        <v>8133</v>
      </c>
      <c r="D5835" s="191" t="s">
        <v>3160</v>
      </c>
      <c r="E5835" s="191" t="s">
        <v>3186</v>
      </c>
      <c r="F5835" s="191" t="s">
        <v>8135</v>
      </c>
      <c r="G5835" s="191">
        <v>13</v>
      </c>
    </row>
    <row r="5836" spans="1:7" x14ac:dyDescent="0.25">
      <c r="A5836" s="191">
        <v>5835</v>
      </c>
      <c r="B5836" s="191" t="s">
        <v>5717</v>
      </c>
      <c r="C5836" s="191" t="s">
        <v>8133</v>
      </c>
      <c r="D5836" s="191" t="s">
        <v>3160</v>
      </c>
      <c r="E5836" s="191" t="s">
        <v>3186</v>
      </c>
      <c r="F5836" s="191" t="s">
        <v>8135</v>
      </c>
      <c r="G5836" s="191">
        <v>13</v>
      </c>
    </row>
    <row r="5837" spans="1:7" x14ac:dyDescent="0.25">
      <c r="A5837" s="191">
        <v>5836</v>
      </c>
      <c r="B5837" s="191" t="s">
        <v>5717</v>
      </c>
      <c r="C5837" s="191" t="s">
        <v>8133</v>
      </c>
      <c r="D5837" s="191" t="s">
        <v>3160</v>
      </c>
      <c r="E5837" s="191" t="s">
        <v>3186</v>
      </c>
      <c r="F5837" s="191" t="s">
        <v>8135</v>
      </c>
      <c r="G5837" s="191">
        <v>13</v>
      </c>
    </row>
    <row r="5838" spans="1:7" x14ac:dyDescent="0.25">
      <c r="A5838" s="191">
        <v>5837</v>
      </c>
      <c r="B5838" s="191" t="s">
        <v>5717</v>
      </c>
      <c r="C5838" s="191" t="s">
        <v>8133</v>
      </c>
      <c r="D5838" s="191" t="s">
        <v>3160</v>
      </c>
      <c r="E5838" s="191" t="s">
        <v>3186</v>
      </c>
      <c r="F5838" s="191" t="s">
        <v>8135</v>
      </c>
      <c r="G5838" s="191">
        <v>13</v>
      </c>
    </row>
    <row r="5839" spans="1:7" x14ac:dyDescent="0.25">
      <c r="A5839" s="191">
        <v>5838</v>
      </c>
      <c r="B5839" s="191" t="s">
        <v>5717</v>
      </c>
      <c r="C5839" s="191" t="s">
        <v>8133</v>
      </c>
      <c r="D5839" s="191" t="s">
        <v>3160</v>
      </c>
      <c r="E5839" s="191" t="s">
        <v>3186</v>
      </c>
      <c r="F5839" s="191" t="s">
        <v>8135</v>
      </c>
      <c r="G5839" s="191">
        <v>13</v>
      </c>
    </row>
    <row r="5840" spans="1:7" x14ac:dyDescent="0.25">
      <c r="A5840" s="191">
        <v>5839</v>
      </c>
      <c r="B5840" s="191" t="s">
        <v>5717</v>
      </c>
      <c r="C5840" s="191" t="s">
        <v>8133</v>
      </c>
      <c r="D5840" s="191" t="s">
        <v>3160</v>
      </c>
      <c r="E5840" s="191" t="s">
        <v>3186</v>
      </c>
      <c r="F5840" s="191" t="s">
        <v>8135</v>
      </c>
      <c r="G5840" s="191">
        <v>13</v>
      </c>
    </row>
    <row r="5841" spans="1:7" x14ac:dyDescent="0.25">
      <c r="A5841" s="191">
        <v>5840</v>
      </c>
      <c r="B5841" s="191" t="s">
        <v>5717</v>
      </c>
      <c r="C5841" s="191" t="s">
        <v>8133</v>
      </c>
      <c r="D5841" s="191" t="s">
        <v>3160</v>
      </c>
      <c r="E5841" s="191" t="s">
        <v>3186</v>
      </c>
      <c r="F5841" s="191" t="s">
        <v>8135</v>
      </c>
      <c r="G5841" s="191">
        <v>13</v>
      </c>
    </row>
    <row r="5842" spans="1:7" x14ac:dyDescent="0.25">
      <c r="A5842" s="191">
        <v>5841</v>
      </c>
      <c r="B5842" s="191" t="s">
        <v>5717</v>
      </c>
      <c r="C5842" s="191" t="s">
        <v>8133</v>
      </c>
      <c r="D5842" s="191" t="s">
        <v>3160</v>
      </c>
      <c r="E5842" s="191" t="s">
        <v>3186</v>
      </c>
      <c r="F5842" s="191" t="s">
        <v>8135</v>
      </c>
      <c r="G5842" s="191">
        <v>13</v>
      </c>
    </row>
    <row r="5843" spans="1:7" x14ac:dyDescent="0.25">
      <c r="A5843" s="191">
        <v>5842</v>
      </c>
      <c r="B5843" s="191" t="s">
        <v>5717</v>
      </c>
      <c r="C5843" s="191" t="s">
        <v>8133</v>
      </c>
      <c r="D5843" s="191" t="s">
        <v>3160</v>
      </c>
      <c r="E5843" s="191" t="s">
        <v>3186</v>
      </c>
      <c r="F5843" s="191" t="s">
        <v>8135</v>
      </c>
      <c r="G5843" s="191">
        <v>13</v>
      </c>
    </row>
    <row r="5844" spans="1:7" x14ac:dyDescent="0.25">
      <c r="A5844" s="191">
        <v>5843</v>
      </c>
      <c r="B5844" s="191" t="s">
        <v>3173</v>
      </c>
      <c r="C5844" s="191" t="s">
        <v>8133</v>
      </c>
      <c r="D5844" s="191" t="s">
        <v>3160</v>
      </c>
      <c r="E5844" s="191" t="s">
        <v>3185</v>
      </c>
      <c r="F5844" s="191" t="s">
        <v>8134</v>
      </c>
      <c r="G5844" s="191">
        <v>8</v>
      </c>
    </row>
    <row r="5845" spans="1:7" x14ac:dyDescent="0.25">
      <c r="A5845" s="191">
        <v>5844</v>
      </c>
      <c r="B5845" s="191" t="s">
        <v>3173</v>
      </c>
      <c r="C5845" s="191" t="s">
        <v>8133</v>
      </c>
      <c r="D5845" s="191" t="s">
        <v>3160</v>
      </c>
      <c r="E5845" s="191" t="s">
        <v>3185</v>
      </c>
      <c r="F5845" s="191" t="s">
        <v>8134</v>
      </c>
      <c r="G5845" s="191">
        <v>8</v>
      </c>
    </row>
    <row r="5846" spans="1:7" x14ac:dyDescent="0.25">
      <c r="A5846" s="191">
        <v>5845</v>
      </c>
      <c r="B5846" s="191" t="s">
        <v>5717</v>
      </c>
      <c r="C5846" s="191" t="s">
        <v>8133</v>
      </c>
      <c r="D5846" s="191" t="s">
        <v>3160</v>
      </c>
      <c r="E5846" s="191" t="s">
        <v>3186</v>
      </c>
      <c r="F5846" s="191" t="s">
        <v>8135</v>
      </c>
      <c r="G5846" s="191">
        <v>13</v>
      </c>
    </row>
    <row r="5847" spans="1:7" x14ac:dyDescent="0.25">
      <c r="A5847" s="191">
        <v>5846</v>
      </c>
      <c r="B5847" s="191" t="s">
        <v>5717</v>
      </c>
      <c r="C5847" s="191" t="s">
        <v>8133</v>
      </c>
      <c r="D5847" s="191" t="s">
        <v>3160</v>
      </c>
      <c r="E5847" s="191" t="s">
        <v>3186</v>
      </c>
      <c r="F5847" s="191" t="s">
        <v>8135</v>
      </c>
      <c r="G5847" s="191">
        <v>13</v>
      </c>
    </row>
    <row r="5848" spans="1:7" x14ac:dyDescent="0.25">
      <c r="A5848" s="191">
        <v>5847</v>
      </c>
      <c r="B5848" s="191" t="s">
        <v>5717</v>
      </c>
      <c r="C5848" s="191" t="s">
        <v>8133</v>
      </c>
      <c r="D5848" s="191" t="s">
        <v>3160</v>
      </c>
      <c r="E5848" s="191" t="s">
        <v>3186</v>
      </c>
      <c r="F5848" s="191" t="s">
        <v>8135</v>
      </c>
      <c r="G5848" s="191">
        <v>13</v>
      </c>
    </row>
    <row r="5849" spans="1:7" x14ac:dyDescent="0.25">
      <c r="A5849" s="191">
        <v>5848</v>
      </c>
      <c r="B5849" s="191" t="s">
        <v>5717</v>
      </c>
      <c r="C5849" s="191" t="s">
        <v>8133</v>
      </c>
      <c r="D5849" s="191" t="s">
        <v>3160</v>
      </c>
      <c r="E5849" s="191" t="s">
        <v>3186</v>
      </c>
      <c r="F5849" s="191" t="s">
        <v>8135</v>
      </c>
      <c r="G5849" s="191">
        <v>13</v>
      </c>
    </row>
    <row r="5850" spans="1:7" x14ac:dyDescent="0.25">
      <c r="A5850" s="191">
        <v>5849</v>
      </c>
      <c r="B5850" s="191" t="s">
        <v>5717</v>
      </c>
      <c r="C5850" s="191" t="s">
        <v>8133</v>
      </c>
      <c r="D5850" s="191" t="s">
        <v>3160</v>
      </c>
      <c r="E5850" s="191" t="s">
        <v>3186</v>
      </c>
      <c r="F5850" s="191" t="s">
        <v>8135</v>
      </c>
      <c r="G5850" s="191">
        <v>13</v>
      </c>
    </row>
    <row r="5851" spans="1:7" x14ac:dyDescent="0.25">
      <c r="A5851" s="191">
        <v>5850</v>
      </c>
      <c r="B5851" s="191" t="s">
        <v>5717</v>
      </c>
      <c r="C5851" s="191" t="s">
        <v>8133</v>
      </c>
      <c r="D5851" s="191" t="s">
        <v>3160</v>
      </c>
      <c r="E5851" s="191" t="s">
        <v>3186</v>
      </c>
      <c r="F5851" s="191" t="s">
        <v>8135</v>
      </c>
      <c r="G5851" s="191">
        <v>13</v>
      </c>
    </row>
    <row r="5852" spans="1:7" x14ac:dyDescent="0.25">
      <c r="A5852" s="191">
        <v>5851</v>
      </c>
      <c r="B5852" s="191" t="s">
        <v>5717</v>
      </c>
      <c r="C5852" s="191" t="s">
        <v>8133</v>
      </c>
      <c r="D5852" s="191" t="s">
        <v>3160</v>
      </c>
      <c r="E5852" s="191" t="s">
        <v>3186</v>
      </c>
      <c r="F5852" s="191" t="s">
        <v>8135</v>
      </c>
      <c r="G5852" s="191">
        <v>13</v>
      </c>
    </row>
    <row r="5853" spans="1:7" x14ac:dyDescent="0.25">
      <c r="A5853" s="191">
        <v>5852</v>
      </c>
      <c r="B5853" s="191" t="s">
        <v>5717</v>
      </c>
      <c r="C5853" s="191" t="s">
        <v>8133</v>
      </c>
      <c r="D5853" s="191" t="s">
        <v>3160</v>
      </c>
      <c r="E5853" s="191" t="s">
        <v>3186</v>
      </c>
      <c r="F5853" s="191" t="s">
        <v>8135</v>
      </c>
      <c r="G5853" s="191">
        <v>13</v>
      </c>
    </row>
    <row r="5854" spans="1:7" x14ac:dyDescent="0.25">
      <c r="A5854" s="191">
        <v>5853</v>
      </c>
      <c r="B5854" s="191" t="s">
        <v>5847</v>
      </c>
      <c r="C5854" s="191" t="s">
        <v>8133</v>
      </c>
      <c r="D5854" s="191" t="s">
        <v>3160</v>
      </c>
      <c r="E5854" s="191" t="s">
        <v>3186</v>
      </c>
      <c r="F5854" s="191" t="s">
        <v>8136</v>
      </c>
      <c r="G5854" s="191">
        <v>12</v>
      </c>
    </row>
    <row r="5855" spans="1:7" x14ac:dyDescent="0.25">
      <c r="A5855" s="191">
        <v>5854</v>
      </c>
      <c r="B5855" s="191" t="s">
        <v>5847</v>
      </c>
      <c r="C5855" s="191" t="s">
        <v>8133</v>
      </c>
      <c r="D5855" s="191" t="s">
        <v>3160</v>
      </c>
      <c r="E5855" s="191" t="s">
        <v>3186</v>
      </c>
      <c r="F5855" s="191" t="s">
        <v>8136</v>
      </c>
      <c r="G5855" s="191">
        <v>12</v>
      </c>
    </row>
    <row r="5856" spans="1:7" x14ac:dyDescent="0.25">
      <c r="A5856" s="191">
        <v>5855</v>
      </c>
      <c r="B5856" s="191" t="s">
        <v>5847</v>
      </c>
      <c r="C5856" s="191" t="s">
        <v>8133</v>
      </c>
      <c r="D5856" s="191" t="s">
        <v>3160</v>
      </c>
      <c r="E5856" s="191" t="s">
        <v>3186</v>
      </c>
      <c r="F5856" s="191" t="s">
        <v>8136</v>
      </c>
      <c r="G5856" s="191">
        <v>12</v>
      </c>
    </row>
    <row r="5857" spans="1:7" x14ac:dyDescent="0.25">
      <c r="A5857" s="191">
        <v>5856</v>
      </c>
      <c r="B5857" s="191" t="s">
        <v>5847</v>
      </c>
      <c r="C5857" s="191" t="s">
        <v>8133</v>
      </c>
      <c r="D5857" s="191" t="s">
        <v>3160</v>
      </c>
      <c r="E5857" s="191" t="s">
        <v>3186</v>
      </c>
      <c r="F5857" s="191" t="s">
        <v>8136</v>
      </c>
      <c r="G5857" s="191">
        <v>12</v>
      </c>
    </row>
    <row r="5858" spans="1:7" x14ac:dyDescent="0.25">
      <c r="A5858" s="191">
        <v>5857</v>
      </c>
      <c r="B5858" s="191" t="s">
        <v>5847</v>
      </c>
      <c r="C5858" s="191" t="s">
        <v>8133</v>
      </c>
      <c r="D5858" s="191" t="s">
        <v>3160</v>
      </c>
      <c r="E5858" s="191" t="s">
        <v>3186</v>
      </c>
      <c r="F5858" s="191" t="s">
        <v>8136</v>
      </c>
      <c r="G5858" s="191">
        <v>12</v>
      </c>
    </row>
    <row r="5859" spans="1:7" x14ac:dyDescent="0.25">
      <c r="A5859" s="191">
        <v>5858</v>
      </c>
      <c r="B5859" s="191" t="s">
        <v>5847</v>
      </c>
      <c r="C5859" s="191" t="s">
        <v>8133</v>
      </c>
      <c r="D5859" s="191" t="s">
        <v>3160</v>
      </c>
      <c r="E5859" s="191" t="s">
        <v>3186</v>
      </c>
      <c r="F5859" s="191" t="s">
        <v>8136</v>
      </c>
      <c r="G5859" s="191">
        <v>12</v>
      </c>
    </row>
    <row r="5860" spans="1:7" x14ac:dyDescent="0.25">
      <c r="A5860" s="191">
        <v>5859</v>
      </c>
      <c r="B5860" s="191" t="s">
        <v>5847</v>
      </c>
      <c r="C5860" s="191" t="s">
        <v>8133</v>
      </c>
      <c r="D5860" s="191" t="s">
        <v>3160</v>
      </c>
      <c r="E5860" s="191" t="s">
        <v>3186</v>
      </c>
      <c r="F5860" s="191" t="s">
        <v>8136</v>
      </c>
      <c r="G5860" s="191">
        <v>12</v>
      </c>
    </row>
    <row r="5861" spans="1:7" x14ac:dyDescent="0.25">
      <c r="A5861" s="191">
        <v>5860</v>
      </c>
      <c r="B5861" s="191" t="s">
        <v>5847</v>
      </c>
      <c r="C5861" s="191" t="s">
        <v>8133</v>
      </c>
      <c r="D5861" s="191" t="s">
        <v>3160</v>
      </c>
      <c r="E5861" s="191" t="s">
        <v>3186</v>
      </c>
      <c r="F5861" s="191" t="s">
        <v>8136</v>
      </c>
      <c r="G5861" s="191">
        <v>12</v>
      </c>
    </row>
    <row r="5862" spans="1:7" x14ac:dyDescent="0.25">
      <c r="A5862" s="191">
        <v>5861</v>
      </c>
      <c r="B5862" s="191" t="s">
        <v>5847</v>
      </c>
      <c r="C5862" s="191" t="s">
        <v>8133</v>
      </c>
      <c r="D5862" s="191" t="s">
        <v>3160</v>
      </c>
      <c r="E5862" s="191" t="s">
        <v>3186</v>
      </c>
      <c r="F5862" s="191" t="s">
        <v>8136</v>
      </c>
      <c r="G5862" s="191">
        <v>12</v>
      </c>
    </row>
    <row r="5863" spans="1:7" x14ac:dyDescent="0.25">
      <c r="A5863" s="191">
        <v>5862</v>
      </c>
      <c r="B5863" s="191" t="s">
        <v>5847</v>
      </c>
      <c r="C5863" s="191" t="s">
        <v>8133</v>
      </c>
      <c r="D5863" s="191" t="s">
        <v>3160</v>
      </c>
      <c r="E5863" s="191" t="s">
        <v>3186</v>
      </c>
      <c r="F5863" s="191" t="s">
        <v>8136</v>
      </c>
      <c r="G5863" s="191">
        <v>12</v>
      </c>
    </row>
    <row r="5864" spans="1:7" x14ac:dyDescent="0.25">
      <c r="A5864" s="191">
        <v>5863</v>
      </c>
      <c r="B5864" s="191" t="s">
        <v>5847</v>
      </c>
      <c r="C5864" s="191" t="s">
        <v>8133</v>
      </c>
      <c r="D5864" s="191" t="s">
        <v>3160</v>
      </c>
      <c r="E5864" s="191" t="s">
        <v>3186</v>
      </c>
      <c r="F5864" s="191" t="s">
        <v>8136</v>
      </c>
      <c r="G5864" s="191">
        <v>12</v>
      </c>
    </row>
    <row r="5865" spans="1:7" x14ac:dyDescent="0.25">
      <c r="A5865" s="191">
        <v>5864</v>
      </c>
      <c r="B5865" s="191" t="s">
        <v>5847</v>
      </c>
      <c r="C5865" s="191" t="s">
        <v>8133</v>
      </c>
      <c r="D5865" s="191" t="s">
        <v>3160</v>
      </c>
      <c r="E5865" s="191" t="s">
        <v>3186</v>
      </c>
      <c r="F5865" s="191" t="s">
        <v>8136</v>
      </c>
      <c r="G5865" s="191">
        <v>12</v>
      </c>
    </row>
    <row r="5866" spans="1:7" x14ac:dyDescent="0.25">
      <c r="A5866" s="191">
        <v>5865</v>
      </c>
      <c r="B5866" s="191" t="s">
        <v>5847</v>
      </c>
      <c r="C5866" s="191" t="s">
        <v>8133</v>
      </c>
      <c r="D5866" s="191" t="s">
        <v>3160</v>
      </c>
      <c r="E5866" s="191" t="s">
        <v>3186</v>
      </c>
      <c r="F5866" s="191" t="s">
        <v>8136</v>
      </c>
      <c r="G5866" s="191">
        <v>12</v>
      </c>
    </row>
    <row r="5867" spans="1:7" x14ac:dyDescent="0.25">
      <c r="A5867" s="191">
        <v>5866</v>
      </c>
      <c r="B5867" s="191" t="s">
        <v>5847</v>
      </c>
      <c r="C5867" s="191" t="s">
        <v>8133</v>
      </c>
      <c r="D5867" s="191" t="s">
        <v>3160</v>
      </c>
      <c r="E5867" s="191" t="s">
        <v>3186</v>
      </c>
      <c r="F5867" s="191" t="s">
        <v>8136</v>
      </c>
      <c r="G5867" s="191">
        <v>12</v>
      </c>
    </row>
    <row r="5868" spans="1:7" x14ac:dyDescent="0.25">
      <c r="A5868" s="191">
        <v>5867</v>
      </c>
      <c r="B5868" s="191" t="s">
        <v>5847</v>
      </c>
      <c r="C5868" s="191" t="s">
        <v>8133</v>
      </c>
      <c r="D5868" s="191" t="s">
        <v>3160</v>
      </c>
      <c r="E5868" s="191" t="s">
        <v>3186</v>
      </c>
      <c r="F5868" s="191" t="s">
        <v>8136</v>
      </c>
      <c r="G5868" s="191">
        <v>12</v>
      </c>
    </row>
    <row r="5869" spans="1:7" x14ac:dyDescent="0.25">
      <c r="A5869" s="191">
        <v>5868</v>
      </c>
      <c r="B5869" s="191" t="s">
        <v>5847</v>
      </c>
      <c r="C5869" s="191" t="s">
        <v>8133</v>
      </c>
      <c r="D5869" s="191" t="s">
        <v>3160</v>
      </c>
      <c r="E5869" s="191" t="s">
        <v>3186</v>
      </c>
      <c r="F5869" s="191" t="s">
        <v>8136</v>
      </c>
      <c r="G5869" s="191">
        <v>12</v>
      </c>
    </row>
    <row r="5870" spans="1:7" x14ac:dyDescent="0.25">
      <c r="A5870" s="191">
        <v>5869</v>
      </c>
      <c r="B5870" s="191" t="s">
        <v>5847</v>
      </c>
      <c r="C5870" s="191" t="s">
        <v>8133</v>
      </c>
      <c r="D5870" s="191" t="s">
        <v>3160</v>
      </c>
      <c r="E5870" s="191" t="s">
        <v>3186</v>
      </c>
      <c r="F5870" s="191" t="s">
        <v>8136</v>
      </c>
      <c r="G5870" s="191">
        <v>12</v>
      </c>
    </row>
    <row r="5871" spans="1:7" x14ac:dyDescent="0.25">
      <c r="A5871" s="191">
        <v>5870</v>
      </c>
      <c r="B5871" s="191" t="s">
        <v>5847</v>
      </c>
      <c r="C5871" s="191" t="s">
        <v>8133</v>
      </c>
      <c r="D5871" s="191" t="s">
        <v>3160</v>
      </c>
      <c r="E5871" s="191" t="s">
        <v>3186</v>
      </c>
      <c r="F5871" s="191" t="s">
        <v>8136</v>
      </c>
      <c r="G5871" s="191">
        <v>12</v>
      </c>
    </row>
    <row r="5872" spans="1:7" x14ac:dyDescent="0.25">
      <c r="A5872" s="191">
        <v>5871</v>
      </c>
      <c r="B5872" s="191" t="s">
        <v>5847</v>
      </c>
      <c r="C5872" s="191" t="s">
        <v>8133</v>
      </c>
      <c r="D5872" s="191" t="s">
        <v>3160</v>
      </c>
      <c r="E5872" s="191" t="s">
        <v>3186</v>
      </c>
      <c r="F5872" s="191" t="s">
        <v>8136</v>
      </c>
      <c r="G5872" s="191">
        <v>12</v>
      </c>
    </row>
    <row r="5873" spans="1:7" x14ac:dyDescent="0.25">
      <c r="A5873" s="191">
        <v>5872</v>
      </c>
      <c r="B5873" s="191" t="s">
        <v>5847</v>
      </c>
      <c r="C5873" s="191" t="s">
        <v>8133</v>
      </c>
      <c r="D5873" s="191" t="s">
        <v>3160</v>
      </c>
      <c r="E5873" s="191" t="s">
        <v>3186</v>
      </c>
      <c r="F5873" s="191" t="s">
        <v>8136</v>
      </c>
      <c r="G5873" s="191">
        <v>12</v>
      </c>
    </row>
    <row r="5874" spans="1:7" x14ac:dyDescent="0.25">
      <c r="A5874" s="191">
        <v>5873</v>
      </c>
      <c r="B5874" s="191" t="s">
        <v>5847</v>
      </c>
      <c r="C5874" s="191" t="s">
        <v>8133</v>
      </c>
      <c r="D5874" s="191" t="s">
        <v>3160</v>
      </c>
      <c r="E5874" s="191" t="s">
        <v>3186</v>
      </c>
      <c r="F5874" s="191" t="s">
        <v>8136</v>
      </c>
      <c r="G5874" s="191">
        <v>12</v>
      </c>
    </row>
    <row r="5875" spans="1:7" x14ac:dyDescent="0.25">
      <c r="A5875" s="191">
        <v>5874</v>
      </c>
      <c r="B5875" s="191" t="s">
        <v>5847</v>
      </c>
      <c r="C5875" s="191" t="s">
        <v>8133</v>
      </c>
      <c r="D5875" s="191" t="s">
        <v>3160</v>
      </c>
      <c r="E5875" s="191" t="s">
        <v>3186</v>
      </c>
      <c r="F5875" s="191" t="s">
        <v>8136</v>
      </c>
      <c r="G5875" s="191">
        <v>12</v>
      </c>
    </row>
    <row r="5876" spans="1:7" x14ac:dyDescent="0.25">
      <c r="A5876" s="191">
        <v>5875</v>
      </c>
      <c r="B5876" s="191" t="s">
        <v>5847</v>
      </c>
      <c r="C5876" s="191" t="s">
        <v>8133</v>
      </c>
      <c r="D5876" s="191" t="s">
        <v>3160</v>
      </c>
      <c r="E5876" s="191" t="s">
        <v>3186</v>
      </c>
      <c r="F5876" s="191" t="s">
        <v>8136</v>
      </c>
      <c r="G5876" s="191">
        <v>12</v>
      </c>
    </row>
    <row r="5877" spans="1:7" x14ac:dyDescent="0.25">
      <c r="A5877" s="191">
        <v>5876</v>
      </c>
      <c r="B5877" s="191" t="s">
        <v>5847</v>
      </c>
      <c r="C5877" s="191" t="s">
        <v>8133</v>
      </c>
      <c r="D5877" s="191" t="s">
        <v>3160</v>
      </c>
      <c r="E5877" s="191" t="s">
        <v>3186</v>
      </c>
      <c r="F5877" s="191" t="s">
        <v>8136</v>
      </c>
      <c r="G5877" s="191">
        <v>12</v>
      </c>
    </row>
    <row r="5878" spans="1:7" x14ac:dyDescent="0.25">
      <c r="A5878" s="191">
        <v>5877</v>
      </c>
      <c r="B5878" s="191" t="s">
        <v>5847</v>
      </c>
      <c r="C5878" s="191" t="s">
        <v>8133</v>
      </c>
      <c r="D5878" s="191" t="s">
        <v>3160</v>
      </c>
      <c r="E5878" s="191" t="s">
        <v>3186</v>
      </c>
      <c r="F5878" s="191" t="s">
        <v>8136</v>
      </c>
      <c r="G5878" s="191">
        <v>12</v>
      </c>
    </row>
    <row r="5879" spans="1:7" x14ac:dyDescent="0.25">
      <c r="A5879" s="191">
        <v>5878</v>
      </c>
      <c r="B5879" s="191" t="s">
        <v>5847</v>
      </c>
      <c r="C5879" s="191" t="s">
        <v>8133</v>
      </c>
      <c r="D5879" s="191" t="s">
        <v>3160</v>
      </c>
      <c r="E5879" s="191" t="s">
        <v>3186</v>
      </c>
      <c r="F5879" s="191" t="s">
        <v>8136</v>
      </c>
      <c r="G5879" s="191">
        <v>12</v>
      </c>
    </row>
    <row r="5880" spans="1:7" x14ac:dyDescent="0.25">
      <c r="A5880" s="191">
        <v>5879</v>
      </c>
      <c r="B5880" s="191" t="s">
        <v>5847</v>
      </c>
      <c r="C5880" s="191" t="s">
        <v>8133</v>
      </c>
      <c r="D5880" s="191" t="s">
        <v>3160</v>
      </c>
      <c r="E5880" s="191" t="s">
        <v>3186</v>
      </c>
      <c r="F5880" s="191" t="s">
        <v>8136</v>
      </c>
      <c r="G5880" s="191">
        <v>12</v>
      </c>
    </row>
    <row r="5881" spans="1:7" x14ac:dyDescent="0.25">
      <c r="A5881" s="191">
        <v>5880</v>
      </c>
      <c r="B5881" s="191" t="s">
        <v>5847</v>
      </c>
      <c r="C5881" s="191" t="s">
        <v>8133</v>
      </c>
      <c r="D5881" s="191" t="s">
        <v>3160</v>
      </c>
      <c r="E5881" s="191" t="s">
        <v>3186</v>
      </c>
      <c r="F5881" s="191" t="s">
        <v>8136</v>
      </c>
      <c r="G5881" s="191">
        <v>12</v>
      </c>
    </row>
    <row r="5882" spans="1:7" x14ac:dyDescent="0.25">
      <c r="A5882" s="191">
        <v>5881</v>
      </c>
      <c r="B5882" s="191" t="s">
        <v>5847</v>
      </c>
      <c r="C5882" s="191" t="s">
        <v>8133</v>
      </c>
      <c r="D5882" s="191" t="s">
        <v>3160</v>
      </c>
      <c r="E5882" s="191" t="s">
        <v>3186</v>
      </c>
      <c r="F5882" s="191" t="s">
        <v>8136</v>
      </c>
      <c r="G5882" s="191">
        <v>12</v>
      </c>
    </row>
    <row r="5883" spans="1:7" x14ac:dyDescent="0.25">
      <c r="A5883" s="191">
        <v>5882</v>
      </c>
      <c r="B5883" s="191" t="s">
        <v>5847</v>
      </c>
      <c r="C5883" s="191" t="s">
        <v>8133</v>
      </c>
      <c r="D5883" s="191" t="s">
        <v>3160</v>
      </c>
      <c r="E5883" s="191" t="s">
        <v>3186</v>
      </c>
      <c r="F5883" s="191" t="s">
        <v>8136</v>
      </c>
      <c r="G5883" s="191">
        <v>12</v>
      </c>
    </row>
    <row r="5884" spans="1:7" x14ac:dyDescent="0.25">
      <c r="A5884" s="191">
        <v>5883</v>
      </c>
      <c r="B5884" s="191" t="s">
        <v>5847</v>
      </c>
      <c r="C5884" s="191" t="s">
        <v>8133</v>
      </c>
      <c r="D5884" s="191" t="s">
        <v>3160</v>
      </c>
      <c r="E5884" s="191" t="s">
        <v>3186</v>
      </c>
      <c r="F5884" s="191" t="s">
        <v>8136</v>
      </c>
      <c r="G5884" s="191">
        <v>12</v>
      </c>
    </row>
    <row r="5885" spans="1:7" x14ac:dyDescent="0.25">
      <c r="A5885" s="191">
        <v>5884</v>
      </c>
      <c r="B5885" s="191" t="s">
        <v>5847</v>
      </c>
      <c r="C5885" s="191" t="s">
        <v>8133</v>
      </c>
      <c r="D5885" s="191" t="s">
        <v>3160</v>
      </c>
      <c r="E5885" s="191" t="s">
        <v>3186</v>
      </c>
      <c r="F5885" s="191" t="s">
        <v>8136</v>
      </c>
      <c r="G5885" s="191">
        <v>12</v>
      </c>
    </row>
    <row r="5886" spans="1:7" x14ac:dyDescent="0.25">
      <c r="A5886" s="191">
        <v>5885</v>
      </c>
      <c r="B5886" s="191" t="s">
        <v>5847</v>
      </c>
      <c r="C5886" s="191" t="s">
        <v>8133</v>
      </c>
      <c r="D5886" s="191" t="s">
        <v>3160</v>
      </c>
      <c r="E5886" s="191" t="s">
        <v>3186</v>
      </c>
      <c r="F5886" s="191" t="s">
        <v>8136</v>
      </c>
      <c r="G5886" s="191">
        <v>12</v>
      </c>
    </row>
    <row r="5887" spans="1:7" x14ac:dyDescent="0.25">
      <c r="A5887" s="191">
        <v>5886</v>
      </c>
      <c r="B5887" s="191" t="s">
        <v>5847</v>
      </c>
      <c r="C5887" s="191" t="s">
        <v>8133</v>
      </c>
      <c r="D5887" s="191" t="s">
        <v>3160</v>
      </c>
      <c r="E5887" s="191" t="s">
        <v>3186</v>
      </c>
      <c r="F5887" s="191" t="s">
        <v>8136</v>
      </c>
      <c r="G5887" s="191">
        <v>12</v>
      </c>
    </row>
    <row r="5888" spans="1:7" x14ac:dyDescent="0.25">
      <c r="A5888" s="191">
        <v>5887</v>
      </c>
      <c r="B5888" s="191" t="s">
        <v>5847</v>
      </c>
      <c r="C5888" s="191" t="s">
        <v>8133</v>
      </c>
      <c r="D5888" s="191" t="s">
        <v>3160</v>
      </c>
      <c r="E5888" s="191" t="s">
        <v>3186</v>
      </c>
      <c r="F5888" s="191" t="s">
        <v>8136</v>
      </c>
      <c r="G5888" s="191">
        <v>12</v>
      </c>
    </row>
    <row r="5889" spans="1:7" x14ac:dyDescent="0.25">
      <c r="A5889" s="191">
        <v>5888</v>
      </c>
      <c r="B5889" s="191" t="s">
        <v>5847</v>
      </c>
      <c r="C5889" s="191" t="s">
        <v>8133</v>
      </c>
      <c r="D5889" s="191" t="s">
        <v>3160</v>
      </c>
      <c r="E5889" s="191" t="s">
        <v>3186</v>
      </c>
      <c r="F5889" s="191" t="s">
        <v>8136</v>
      </c>
      <c r="G5889" s="191">
        <v>12</v>
      </c>
    </row>
    <row r="5890" spans="1:7" x14ac:dyDescent="0.25">
      <c r="A5890" s="191">
        <v>5889</v>
      </c>
      <c r="B5890" s="191" t="s">
        <v>5847</v>
      </c>
      <c r="C5890" s="191" t="s">
        <v>8133</v>
      </c>
      <c r="D5890" s="191" t="s">
        <v>3160</v>
      </c>
      <c r="E5890" s="191" t="s">
        <v>3186</v>
      </c>
      <c r="F5890" s="191" t="s">
        <v>8136</v>
      </c>
      <c r="G5890" s="191">
        <v>12</v>
      </c>
    </row>
    <row r="5891" spans="1:7" x14ac:dyDescent="0.25">
      <c r="A5891" s="191">
        <v>5890</v>
      </c>
      <c r="B5891" s="191" t="s">
        <v>5847</v>
      </c>
      <c r="C5891" s="191" t="s">
        <v>8133</v>
      </c>
      <c r="D5891" s="191" t="s">
        <v>3160</v>
      </c>
      <c r="E5891" s="191" t="s">
        <v>3186</v>
      </c>
      <c r="F5891" s="191" t="s">
        <v>8136</v>
      </c>
      <c r="G5891" s="191">
        <v>12</v>
      </c>
    </row>
    <row r="5892" spans="1:7" x14ac:dyDescent="0.25">
      <c r="A5892" s="191">
        <v>5891</v>
      </c>
      <c r="B5892" s="191" t="s">
        <v>3173</v>
      </c>
      <c r="C5892" s="191" t="s">
        <v>8133</v>
      </c>
      <c r="D5892" s="191" t="s">
        <v>3160</v>
      </c>
      <c r="E5892" s="191" t="s">
        <v>3185</v>
      </c>
      <c r="F5892" s="191" t="s">
        <v>8134</v>
      </c>
      <c r="G5892" s="191">
        <v>8</v>
      </c>
    </row>
    <row r="5893" spans="1:7" x14ac:dyDescent="0.25">
      <c r="A5893" s="191">
        <v>5892</v>
      </c>
      <c r="B5893" s="191" t="s">
        <v>3173</v>
      </c>
      <c r="C5893" s="191" t="s">
        <v>8133</v>
      </c>
      <c r="D5893" s="191" t="s">
        <v>3160</v>
      </c>
      <c r="E5893" s="191" t="s">
        <v>3185</v>
      </c>
      <c r="F5893" s="191" t="s">
        <v>8134</v>
      </c>
      <c r="G5893" s="191">
        <v>8</v>
      </c>
    </row>
    <row r="5894" spans="1:7" x14ac:dyDescent="0.25">
      <c r="A5894" s="191">
        <v>5893</v>
      </c>
      <c r="B5894" s="191" t="s">
        <v>3173</v>
      </c>
      <c r="C5894" s="191" t="s">
        <v>8133</v>
      </c>
      <c r="D5894" s="191" t="s">
        <v>3160</v>
      </c>
      <c r="E5894" s="191" t="s">
        <v>3185</v>
      </c>
      <c r="F5894" s="191" t="s">
        <v>8134</v>
      </c>
      <c r="G5894" s="191">
        <v>8</v>
      </c>
    </row>
    <row r="5895" spans="1:7" x14ac:dyDescent="0.25">
      <c r="A5895" s="191">
        <v>5894</v>
      </c>
      <c r="B5895" s="191" t="s">
        <v>3173</v>
      </c>
      <c r="C5895" s="191" t="s">
        <v>8133</v>
      </c>
      <c r="D5895" s="191" t="s">
        <v>3160</v>
      </c>
      <c r="E5895" s="191" t="s">
        <v>3185</v>
      </c>
      <c r="F5895" s="191" t="s">
        <v>8134</v>
      </c>
      <c r="G5895" s="191">
        <v>8</v>
      </c>
    </row>
    <row r="5896" spans="1:7" x14ac:dyDescent="0.25">
      <c r="A5896" s="191">
        <v>5895</v>
      </c>
      <c r="B5896" s="191" t="s">
        <v>5847</v>
      </c>
      <c r="C5896" s="191" t="s">
        <v>8133</v>
      </c>
      <c r="D5896" s="191" t="s">
        <v>3160</v>
      </c>
      <c r="E5896" s="191" t="s">
        <v>3186</v>
      </c>
      <c r="F5896" s="191" t="s">
        <v>8136</v>
      </c>
      <c r="G5896" s="191">
        <v>12</v>
      </c>
    </row>
    <row r="5897" spans="1:7" x14ac:dyDescent="0.25">
      <c r="A5897" s="191">
        <v>5896</v>
      </c>
      <c r="B5897" s="191" t="s">
        <v>5847</v>
      </c>
      <c r="C5897" s="191" t="s">
        <v>8133</v>
      </c>
      <c r="D5897" s="191" t="s">
        <v>3160</v>
      </c>
      <c r="E5897" s="191" t="s">
        <v>3186</v>
      </c>
      <c r="F5897" s="191" t="s">
        <v>8136</v>
      </c>
      <c r="G5897" s="191">
        <v>12</v>
      </c>
    </row>
    <row r="5898" spans="1:7" x14ac:dyDescent="0.25">
      <c r="A5898" s="191">
        <v>5897</v>
      </c>
      <c r="B5898" s="191" t="s">
        <v>5847</v>
      </c>
      <c r="C5898" s="191" t="s">
        <v>8133</v>
      </c>
      <c r="D5898" s="191" t="s">
        <v>3160</v>
      </c>
      <c r="E5898" s="191" t="s">
        <v>3186</v>
      </c>
      <c r="F5898" s="191" t="s">
        <v>8136</v>
      </c>
      <c r="G5898" s="191">
        <v>12</v>
      </c>
    </row>
    <row r="5899" spans="1:7" x14ac:dyDescent="0.25">
      <c r="A5899" s="191">
        <v>5898</v>
      </c>
      <c r="B5899" s="191" t="s">
        <v>5847</v>
      </c>
      <c r="C5899" s="191" t="s">
        <v>8133</v>
      </c>
      <c r="D5899" s="191" t="s">
        <v>3160</v>
      </c>
      <c r="E5899" s="191" t="s">
        <v>3186</v>
      </c>
      <c r="F5899" s="191" t="s">
        <v>8136</v>
      </c>
      <c r="G5899" s="191">
        <v>12</v>
      </c>
    </row>
    <row r="5900" spans="1:7" x14ac:dyDescent="0.25">
      <c r="A5900" s="191">
        <v>5899</v>
      </c>
      <c r="B5900" s="191" t="s">
        <v>5847</v>
      </c>
      <c r="C5900" s="191" t="s">
        <v>8133</v>
      </c>
      <c r="D5900" s="191" t="s">
        <v>3160</v>
      </c>
      <c r="E5900" s="191" t="s">
        <v>3186</v>
      </c>
      <c r="F5900" s="191" t="s">
        <v>8136</v>
      </c>
      <c r="G5900" s="191">
        <v>12</v>
      </c>
    </row>
    <row r="5901" spans="1:7" x14ac:dyDescent="0.25">
      <c r="A5901" s="191">
        <v>5900</v>
      </c>
      <c r="B5901" s="191" t="s">
        <v>5847</v>
      </c>
      <c r="C5901" s="191" t="s">
        <v>8133</v>
      </c>
      <c r="D5901" s="191" t="s">
        <v>3160</v>
      </c>
      <c r="E5901" s="191" t="s">
        <v>3186</v>
      </c>
      <c r="F5901" s="191" t="s">
        <v>8136</v>
      </c>
      <c r="G5901" s="191">
        <v>12</v>
      </c>
    </row>
    <row r="5902" spans="1:7" x14ac:dyDescent="0.25">
      <c r="A5902" s="191">
        <v>5901</v>
      </c>
      <c r="B5902" s="191" t="s">
        <v>5847</v>
      </c>
      <c r="C5902" s="191" t="s">
        <v>8133</v>
      </c>
      <c r="D5902" s="191" t="s">
        <v>3160</v>
      </c>
      <c r="E5902" s="191" t="s">
        <v>3186</v>
      </c>
      <c r="F5902" s="191" t="s">
        <v>8136</v>
      </c>
      <c r="G5902" s="191">
        <v>12</v>
      </c>
    </row>
    <row r="5903" spans="1:7" x14ac:dyDescent="0.25">
      <c r="A5903" s="191">
        <v>5902</v>
      </c>
      <c r="B5903" s="191" t="s">
        <v>5847</v>
      </c>
      <c r="C5903" s="191" t="s">
        <v>8133</v>
      </c>
      <c r="D5903" s="191" t="s">
        <v>3160</v>
      </c>
      <c r="E5903" s="191" t="s">
        <v>3186</v>
      </c>
      <c r="F5903" s="191" t="s">
        <v>8136</v>
      </c>
      <c r="G5903" s="191">
        <v>12</v>
      </c>
    </row>
    <row r="5904" spans="1:7" x14ac:dyDescent="0.25">
      <c r="A5904" s="191">
        <v>5903</v>
      </c>
      <c r="B5904" s="191" t="s">
        <v>5847</v>
      </c>
      <c r="C5904" s="191" t="s">
        <v>8133</v>
      </c>
      <c r="D5904" s="191" t="s">
        <v>3160</v>
      </c>
      <c r="E5904" s="191" t="s">
        <v>3186</v>
      </c>
      <c r="F5904" s="191" t="s">
        <v>8136</v>
      </c>
      <c r="G5904" s="191">
        <v>12</v>
      </c>
    </row>
    <row r="5905" spans="1:7" x14ac:dyDescent="0.25">
      <c r="A5905" s="191">
        <v>5904</v>
      </c>
      <c r="B5905" s="191" t="s">
        <v>5847</v>
      </c>
      <c r="C5905" s="191" t="s">
        <v>8133</v>
      </c>
      <c r="D5905" s="191" t="s">
        <v>3160</v>
      </c>
      <c r="E5905" s="191" t="s">
        <v>3186</v>
      </c>
      <c r="F5905" s="191" t="s">
        <v>8136</v>
      </c>
      <c r="G5905" s="191">
        <v>12</v>
      </c>
    </row>
    <row r="5906" spans="1:7" x14ac:dyDescent="0.25">
      <c r="A5906" s="191">
        <v>5905</v>
      </c>
      <c r="B5906" s="191" t="s">
        <v>5847</v>
      </c>
      <c r="C5906" s="191" t="s">
        <v>8133</v>
      </c>
      <c r="D5906" s="191" t="s">
        <v>3160</v>
      </c>
      <c r="E5906" s="191" t="s">
        <v>3186</v>
      </c>
      <c r="F5906" s="191" t="s">
        <v>8136</v>
      </c>
      <c r="G5906" s="191">
        <v>12</v>
      </c>
    </row>
    <row r="5907" spans="1:7" x14ac:dyDescent="0.25">
      <c r="A5907" s="191">
        <v>5906</v>
      </c>
      <c r="B5907" s="191" t="s">
        <v>5847</v>
      </c>
      <c r="C5907" s="191" t="s">
        <v>8133</v>
      </c>
      <c r="D5907" s="191" t="s">
        <v>3160</v>
      </c>
      <c r="E5907" s="191" t="s">
        <v>3186</v>
      </c>
      <c r="F5907" s="191" t="s">
        <v>8136</v>
      </c>
      <c r="G5907" s="191">
        <v>12</v>
      </c>
    </row>
    <row r="5908" spans="1:7" x14ac:dyDescent="0.25">
      <c r="A5908" s="191">
        <v>5907</v>
      </c>
      <c r="B5908" s="191" t="s">
        <v>5847</v>
      </c>
      <c r="C5908" s="191" t="s">
        <v>8133</v>
      </c>
      <c r="D5908" s="191" t="s">
        <v>3160</v>
      </c>
      <c r="E5908" s="191" t="s">
        <v>3186</v>
      </c>
      <c r="F5908" s="191" t="s">
        <v>8136</v>
      </c>
      <c r="G5908" s="191">
        <v>12</v>
      </c>
    </row>
    <row r="5909" spans="1:7" x14ac:dyDescent="0.25">
      <c r="A5909" s="191">
        <v>5908</v>
      </c>
      <c r="B5909" s="191" t="s">
        <v>5847</v>
      </c>
      <c r="C5909" s="191" t="s">
        <v>8133</v>
      </c>
      <c r="D5909" s="191" t="s">
        <v>3160</v>
      </c>
      <c r="E5909" s="191" t="s">
        <v>3186</v>
      </c>
      <c r="F5909" s="191" t="s">
        <v>8136</v>
      </c>
      <c r="G5909" s="191">
        <v>12</v>
      </c>
    </row>
    <row r="5910" spans="1:7" x14ac:dyDescent="0.25">
      <c r="A5910" s="191">
        <v>5909</v>
      </c>
      <c r="B5910" s="191" t="s">
        <v>5847</v>
      </c>
      <c r="C5910" s="191" t="s">
        <v>8133</v>
      </c>
      <c r="D5910" s="191" t="s">
        <v>3160</v>
      </c>
      <c r="E5910" s="191" t="s">
        <v>3186</v>
      </c>
      <c r="F5910" s="191" t="s">
        <v>8136</v>
      </c>
      <c r="G5910" s="191">
        <v>12</v>
      </c>
    </row>
    <row r="5911" spans="1:7" x14ac:dyDescent="0.25">
      <c r="A5911" s="191">
        <v>5910</v>
      </c>
      <c r="B5911" s="191" t="s">
        <v>5847</v>
      </c>
      <c r="C5911" s="191" t="s">
        <v>8133</v>
      </c>
      <c r="D5911" s="191" t="s">
        <v>3160</v>
      </c>
      <c r="E5911" s="191" t="s">
        <v>3186</v>
      </c>
      <c r="F5911" s="191" t="s">
        <v>8136</v>
      </c>
      <c r="G5911" s="191">
        <v>12</v>
      </c>
    </row>
    <row r="5912" spans="1:7" x14ac:dyDescent="0.25">
      <c r="A5912" s="191">
        <v>5911</v>
      </c>
      <c r="B5912" s="191" t="s">
        <v>5847</v>
      </c>
      <c r="C5912" s="191" t="s">
        <v>8133</v>
      </c>
      <c r="D5912" s="191" t="s">
        <v>3160</v>
      </c>
      <c r="E5912" s="191" t="s">
        <v>3186</v>
      </c>
      <c r="F5912" s="191" t="s">
        <v>8136</v>
      </c>
      <c r="G5912" s="191">
        <v>12</v>
      </c>
    </row>
    <row r="5913" spans="1:7" x14ac:dyDescent="0.25">
      <c r="A5913" s="191">
        <v>5912</v>
      </c>
      <c r="B5913" s="191" t="s">
        <v>5847</v>
      </c>
      <c r="C5913" s="191" t="s">
        <v>8133</v>
      </c>
      <c r="D5913" s="191" t="s">
        <v>3160</v>
      </c>
      <c r="E5913" s="191" t="s">
        <v>3186</v>
      </c>
      <c r="F5913" s="191" t="s">
        <v>8136</v>
      </c>
      <c r="G5913" s="191">
        <v>12</v>
      </c>
    </row>
    <row r="5914" spans="1:7" x14ac:dyDescent="0.25">
      <c r="A5914" s="191">
        <v>5913</v>
      </c>
      <c r="B5914" s="191" t="s">
        <v>5847</v>
      </c>
      <c r="C5914" s="191" t="s">
        <v>8133</v>
      </c>
      <c r="D5914" s="191" t="s">
        <v>3160</v>
      </c>
      <c r="E5914" s="191" t="s">
        <v>3186</v>
      </c>
      <c r="F5914" s="191" t="s">
        <v>8136</v>
      </c>
      <c r="G5914" s="191">
        <v>12</v>
      </c>
    </row>
    <row r="5915" spans="1:7" x14ac:dyDescent="0.25">
      <c r="A5915" s="191">
        <v>5914</v>
      </c>
      <c r="B5915" s="191" t="s">
        <v>5847</v>
      </c>
      <c r="C5915" s="191" t="s">
        <v>8133</v>
      </c>
      <c r="D5915" s="191" t="s">
        <v>3160</v>
      </c>
      <c r="E5915" s="191" t="s">
        <v>3186</v>
      </c>
      <c r="F5915" s="191" t="s">
        <v>8136</v>
      </c>
      <c r="G5915" s="191">
        <v>12</v>
      </c>
    </row>
    <row r="5916" spans="1:7" x14ac:dyDescent="0.25">
      <c r="A5916" s="191">
        <v>5915</v>
      </c>
      <c r="B5916" s="191" t="s">
        <v>5847</v>
      </c>
      <c r="C5916" s="191" t="s">
        <v>8133</v>
      </c>
      <c r="D5916" s="191" t="s">
        <v>3160</v>
      </c>
      <c r="E5916" s="191" t="s">
        <v>3186</v>
      </c>
      <c r="F5916" s="191" t="s">
        <v>8136</v>
      </c>
      <c r="G5916" s="191">
        <v>12</v>
      </c>
    </row>
    <row r="5917" spans="1:7" x14ac:dyDescent="0.25">
      <c r="A5917" s="191">
        <v>5916</v>
      </c>
      <c r="B5917" s="191" t="s">
        <v>5847</v>
      </c>
      <c r="C5917" s="191" t="s">
        <v>8133</v>
      </c>
      <c r="D5917" s="191" t="s">
        <v>3160</v>
      </c>
      <c r="E5917" s="191" t="s">
        <v>3186</v>
      </c>
      <c r="F5917" s="191" t="s">
        <v>8136</v>
      </c>
      <c r="G5917" s="191">
        <v>12</v>
      </c>
    </row>
    <row r="5918" spans="1:7" x14ac:dyDescent="0.25">
      <c r="A5918" s="191">
        <v>5917</v>
      </c>
      <c r="B5918" s="191" t="s">
        <v>5847</v>
      </c>
      <c r="C5918" s="191" t="s">
        <v>8133</v>
      </c>
      <c r="D5918" s="191" t="s">
        <v>3160</v>
      </c>
      <c r="E5918" s="191" t="s">
        <v>3186</v>
      </c>
      <c r="F5918" s="191" t="s">
        <v>8136</v>
      </c>
      <c r="G5918" s="191">
        <v>12</v>
      </c>
    </row>
    <row r="5919" spans="1:7" x14ac:dyDescent="0.25">
      <c r="A5919" s="191">
        <v>5918</v>
      </c>
      <c r="B5919" s="191" t="s">
        <v>5847</v>
      </c>
      <c r="C5919" s="191" t="s">
        <v>8133</v>
      </c>
      <c r="D5919" s="191" t="s">
        <v>3160</v>
      </c>
      <c r="E5919" s="191" t="s">
        <v>3186</v>
      </c>
      <c r="F5919" s="191" t="s">
        <v>8136</v>
      </c>
      <c r="G5919" s="191">
        <v>12</v>
      </c>
    </row>
    <row r="5920" spans="1:7" x14ac:dyDescent="0.25">
      <c r="A5920" s="191">
        <v>5919</v>
      </c>
      <c r="B5920" s="191" t="s">
        <v>5847</v>
      </c>
      <c r="C5920" s="191" t="s">
        <v>8133</v>
      </c>
      <c r="D5920" s="191" t="s">
        <v>3160</v>
      </c>
      <c r="E5920" s="191" t="s">
        <v>3186</v>
      </c>
      <c r="F5920" s="191" t="s">
        <v>8136</v>
      </c>
      <c r="G5920" s="191">
        <v>12</v>
      </c>
    </row>
    <row r="5921" spans="1:7" x14ac:dyDescent="0.25">
      <c r="A5921" s="191">
        <v>5920</v>
      </c>
      <c r="B5921" s="191" t="s">
        <v>5847</v>
      </c>
      <c r="C5921" s="191" t="s">
        <v>8133</v>
      </c>
      <c r="D5921" s="191" t="s">
        <v>3160</v>
      </c>
      <c r="E5921" s="191" t="s">
        <v>3186</v>
      </c>
      <c r="F5921" s="191" t="s">
        <v>8136</v>
      </c>
      <c r="G5921" s="191">
        <v>12</v>
      </c>
    </row>
    <row r="5922" spans="1:7" x14ac:dyDescent="0.25">
      <c r="A5922" s="191">
        <v>5921</v>
      </c>
      <c r="B5922" s="191" t="s">
        <v>5847</v>
      </c>
      <c r="C5922" s="191" t="s">
        <v>8133</v>
      </c>
      <c r="D5922" s="191" t="s">
        <v>3160</v>
      </c>
      <c r="E5922" s="191" t="s">
        <v>3186</v>
      </c>
      <c r="F5922" s="191" t="s">
        <v>8136</v>
      </c>
      <c r="G5922" s="191">
        <v>12</v>
      </c>
    </row>
    <row r="5923" spans="1:7" x14ac:dyDescent="0.25">
      <c r="A5923" s="191">
        <v>5922</v>
      </c>
      <c r="B5923" s="191" t="s">
        <v>5847</v>
      </c>
      <c r="C5923" s="191" t="s">
        <v>8133</v>
      </c>
      <c r="D5923" s="191" t="s">
        <v>3160</v>
      </c>
      <c r="E5923" s="191" t="s">
        <v>3186</v>
      </c>
      <c r="F5923" s="191" t="s">
        <v>8136</v>
      </c>
      <c r="G5923" s="191">
        <v>12</v>
      </c>
    </row>
    <row r="5924" spans="1:7" x14ac:dyDescent="0.25">
      <c r="A5924" s="191">
        <v>5923</v>
      </c>
      <c r="B5924" s="191" t="s">
        <v>5847</v>
      </c>
      <c r="C5924" s="191" t="s">
        <v>8133</v>
      </c>
      <c r="D5924" s="191" t="s">
        <v>3160</v>
      </c>
      <c r="E5924" s="191" t="s">
        <v>3186</v>
      </c>
      <c r="F5924" s="191" t="s">
        <v>8136</v>
      </c>
      <c r="G5924" s="191">
        <v>12</v>
      </c>
    </row>
    <row r="5925" spans="1:7" x14ac:dyDescent="0.25">
      <c r="A5925" s="191">
        <v>5924</v>
      </c>
      <c r="B5925" s="191" t="s">
        <v>5847</v>
      </c>
      <c r="C5925" s="191" t="s">
        <v>8133</v>
      </c>
      <c r="D5925" s="191" t="s">
        <v>3160</v>
      </c>
      <c r="E5925" s="191" t="s">
        <v>3186</v>
      </c>
      <c r="F5925" s="191" t="s">
        <v>8136</v>
      </c>
      <c r="G5925" s="191">
        <v>12</v>
      </c>
    </row>
    <row r="5926" spans="1:7" x14ac:dyDescent="0.25">
      <c r="A5926" s="191">
        <v>5925</v>
      </c>
      <c r="B5926" s="191" t="s">
        <v>5847</v>
      </c>
      <c r="C5926" s="191" t="s">
        <v>8133</v>
      </c>
      <c r="D5926" s="191" t="s">
        <v>3160</v>
      </c>
      <c r="E5926" s="191" t="s">
        <v>3186</v>
      </c>
      <c r="F5926" s="191" t="s">
        <v>8136</v>
      </c>
      <c r="G5926" s="191">
        <v>12</v>
      </c>
    </row>
    <row r="5927" spans="1:7" x14ac:dyDescent="0.25">
      <c r="A5927" s="191">
        <v>5926</v>
      </c>
      <c r="B5927" s="191" t="s">
        <v>5847</v>
      </c>
      <c r="C5927" s="191" t="s">
        <v>8133</v>
      </c>
      <c r="D5927" s="191" t="s">
        <v>3160</v>
      </c>
      <c r="E5927" s="191" t="s">
        <v>3186</v>
      </c>
      <c r="F5927" s="191" t="s">
        <v>8136</v>
      </c>
      <c r="G5927" s="191">
        <v>12</v>
      </c>
    </row>
    <row r="5928" spans="1:7" x14ac:dyDescent="0.25">
      <c r="A5928" s="191">
        <v>5927</v>
      </c>
      <c r="B5928" s="191" t="s">
        <v>5847</v>
      </c>
      <c r="C5928" s="191" t="s">
        <v>8133</v>
      </c>
      <c r="D5928" s="191" t="s">
        <v>3160</v>
      </c>
      <c r="E5928" s="191" t="s">
        <v>3186</v>
      </c>
      <c r="F5928" s="191" t="s">
        <v>8136</v>
      </c>
      <c r="G5928" s="191">
        <v>12</v>
      </c>
    </row>
    <row r="5929" spans="1:7" x14ac:dyDescent="0.25">
      <c r="A5929" s="191">
        <v>5928</v>
      </c>
      <c r="B5929" s="191" t="s">
        <v>5847</v>
      </c>
      <c r="C5929" s="191" t="s">
        <v>8133</v>
      </c>
      <c r="D5929" s="191" t="s">
        <v>3160</v>
      </c>
      <c r="E5929" s="191" t="s">
        <v>3186</v>
      </c>
      <c r="F5929" s="191" t="s">
        <v>8136</v>
      </c>
      <c r="G5929" s="191">
        <v>12</v>
      </c>
    </row>
    <row r="5930" spans="1:7" x14ac:dyDescent="0.25">
      <c r="A5930" s="191">
        <v>5929</v>
      </c>
      <c r="B5930" s="191" t="s">
        <v>5847</v>
      </c>
      <c r="C5930" s="191" t="s">
        <v>8133</v>
      </c>
      <c r="D5930" s="191" t="s">
        <v>3160</v>
      </c>
      <c r="E5930" s="191" t="s">
        <v>3186</v>
      </c>
      <c r="F5930" s="191" t="s">
        <v>8136</v>
      </c>
      <c r="G5930" s="191">
        <v>12</v>
      </c>
    </row>
    <row r="5931" spans="1:7" x14ac:dyDescent="0.25">
      <c r="A5931" s="191">
        <v>5930</v>
      </c>
      <c r="B5931" s="191" t="s">
        <v>5847</v>
      </c>
      <c r="C5931" s="191" t="s">
        <v>8133</v>
      </c>
      <c r="D5931" s="191" t="s">
        <v>3160</v>
      </c>
      <c r="E5931" s="191" t="s">
        <v>3186</v>
      </c>
      <c r="F5931" s="191" t="s">
        <v>8136</v>
      </c>
      <c r="G5931" s="191">
        <v>12</v>
      </c>
    </row>
    <row r="5932" spans="1:7" x14ac:dyDescent="0.25">
      <c r="A5932" s="191">
        <v>5931</v>
      </c>
      <c r="B5932" s="191" t="s">
        <v>5847</v>
      </c>
      <c r="C5932" s="191" t="s">
        <v>8133</v>
      </c>
      <c r="D5932" s="191" t="s">
        <v>3160</v>
      </c>
      <c r="E5932" s="191" t="s">
        <v>3186</v>
      </c>
      <c r="F5932" s="191" t="s">
        <v>8136</v>
      </c>
      <c r="G5932" s="191">
        <v>12</v>
      </c>
    </row>
    <row r="5933" spans="1:7" x14ac:dyDescent="0.25">
      <c r="A5933" s="191">
        <v>5932</v>
      </c>
      <c r="B5933" s="191" t="s">
        <v>5847</v>
      </c>
      <c r="C5933" s="191" t="s">
        <v>8133</v>
      </c>
      <c r="D5933" s="191" t="s">
        <v>3160</v>
      </c>
      <c r="E5933" s="191" t="s">
        <v>3186</v>
      </c>
      <c r="F5933" s="191" t="s">
        <v>8136</v>
      </c>
      <c r="G5933" s="191">
        <v>12</v>
      </c>
    </row>
    <row r="5934" spans="1:7" x14ac:dyDescent="0.25">
      <c r="A5934" s="191">
        <v>5933</v>
      </c>
      <c r="B5934" s="191" t="s">
        <v>5847</v>
      </c>
      <c r="C5934" s="191" t="s">
        <v>8133</v>
      </c>
      <c r="D5934" s="191" t="s">
        <v>3160</v>
      </c>
      <c r="E5934" s="191" t="s">
        <v>3186</v>
      </c>
      <c r="F5934" s="191" t="s">
        <v>8136</v>
      </c>
      <c r="G5934" s="191">
        <v>12</v>
      </c>
    </row>
    <row r="5935" spans="1:7" x14ac:dyDescent="0.25">
      <c r="A5935" s="191">
        <v>5934</v>
      </c>
      <c r="B5935" s="191" t="s">
        <v>5847</v>
      </c>
      <c r="C5935" s="191" t="s">
        <v>8133</v>
      </c>
      <c r="D5935" s="191" t="s">
        <v>3160</v>
      </c>
      <c r="E5935" s="191" t="s">
        <v>3186</v>
      </c>
      <c r="F5935" s="191" t="s">
        <v>8136</v>
      </c>
      <c r="G5935" s="191">
        <v>12</v>
      </c>
    </row>
    <row r="5936" spans="1:7" x14ac:dyDescent="0.25">
      <c r="A5936" s="191">
        <v>5935</v>
      </c>
      <c r="B5936" s="191" t="s">
        <v>5847</v>
      </c>
      <c r="C5936" s="191" t="s">
        <v>8133</v>
      </c>
      <c r="D5936" s="191" t="s">
        <v>3160</v>
      </c>
      <c r="E5936" s="191" t="s">
        <v>3186</v>
      </c>
      <c r="F5936" s="191" t="s">
        <v>8136</v>
      </c>
      <c r="G5936" s="191">
        <v>12</v>
      </c>
    </row>
    <row r="5937" spans="1:7" x14ac:dyDescent="0.25">
      <c r="A5937" s="191">
        <v>5936</v>
      </c>
      <c r="B5937" s="191" t="s">
        <v>5847</v>
      </c>
      <c r="C5937" s="191" t="s">
        <v>8133</v>
      </c>
      <c r="D5937" s="191" t="s">
        <v>3160</v>
      </c>
      <c r="E5937" s="191" t="s">
        <v>3186</v>
      </c>
      <c r="F5937" s="191" t="s">
        <v>8136</v>
      </c>
      <c r="G5937" s="191">
        <v>12</v>
      </c>
    </row>
    <row r="5938" spans="1:7" x14ac:dyDescent="0.25">
      <c r="A5938" s="191">
        <v>5937</v>
      </c>
      <c r="B5938" s="191" t="s">
        <v>5847</v>
      </c>
      <c r="C5938" s="191" t="s">
        <v>8133</v>
      </c>
      <c r="D5938" s="191" t="s">
        <v>3160</v>
      </c>
      <c r="E5938" s="191" t="s">
        <v>3186</v>
      </c>
      <c r="F5938" s="191" t="s">
        <v>8136</v>
      </c>
      <c r="G5938" s="191">
        <v>12</v>
      </c>
    </row>
    <row r="5939" spans="1:7" x14ac:dyDescent="0.25">
      <c r="A5939" s="191">
        <v>5938</v>
      </c>
      <c r="B5939" s="191" t="s">
        <v>5847</v>
      </c>
      <c r="C5939" s="191" t="s">
        <v>8133</v>
      </c>
      <c r="D5939" s="191" t="s">
        <v>3160</v>
      </c>
      <c r="E5939" s="191" t="s">
        <v>3186</v>
      </c>
      <c r="F5939" s="191" t="s">
        <v>8136</v>
      </c>
      <c r="G5939" s="191">
        <v>12</v>
      </c>
    </row>
    <row r="5940" spans="1:7" x14ac:dyDescent="0.25">
      <c r="A5940" s="191">
        <v>5939</v>
      </c>
      <c r="B5940" s="191" t="s">
        <v>5847</v>
      </c>
      <c r="C5940" s="191" t="s">
        <v>8133</v>
      </c>
      <c r="D5940" s="191" t="s">
        <v>3160</v>
      </c>
      <c r="E5940" s="191" t="s">
        <v>3186</v>
      </c>
      <c r="F5940" s="191" t="s">
        <v>8136</v>
      </c>
      <c r="G5940" s="191">
        <v>12</v>
      </c>
    </row>
    <row r="5941" spans="1:7" x14ac:dyDescent="0.25">
      <c r="A5941" s="191">
        <v>5940</v>
      </c>
      <c r="B5941" s="191" t="s">
        <v>5847</v>
      </c>
      <c r="C5941" s="191" t="s">
        <v>8133</v>
      </c>
      <c r="D5941" s="191" t="s">
        <v>3160</v>
      </c>
      <c r="E5941" s="191" t="s">
        <v>3186</v>
      </c>
      <c r="F5941" s="191" t="s">
        <v>8136</v>
      </c>
      <c r="G5941" s="191">
        <v>12</v>
      </c>
    </row>
    <row r="5942" spans="1:7" x14ac:dyDescent="0.25">
      <c r="A5942" s="191">
        <v>5941</v>
      </c>
      <c r="B5942" s="191" t="s">
        <v>5847</v>
      </c>
      <c r="C5942" s="191" t="s">
        <v>8133</v>
      </c>
      <c r="D5942" s="191" t="s">
        <v>3160</v>
      </c>
      <c r="E5942" s="191" t="s">
        <v>3186</v>
      </c>
      <c r="F5942" s="191" t="s">
        <v>8136</v>
      </c>
      <c r="G5942" s="191">
        <v>12</v>
      </c>
    </row>
    <row r="5943" spans="1:7" x14ac:dyDescent="0.25">
      <c r="A5943" s="191">
        <v>5942</v>
      </c>
      <c r="B5943" s="191" t="s">
        <v>5847</v>
      </c>
      <c r="C5943" s="191" t="s">
        <v>8133</v>
      </c>
      <c r="D5943" s="191" t="s">
        <v>3160</v>
      </c>
      <c r="E5943" s="191" t="s">
        <v>3186</v>
      </c>
      <c r="F5943" s="191" t="s">
        <v>8136</v>
      </c>
      <c r="G5943" s="191">
        <v>12</v>
      </c>
    </row>
    <row r="5944" spans="1:7" x14ac:dyDescent="0.25">
      <c r="A5944" s="191">
        <v>5943</v>
      </c>
      <c r="B5944" s="191" t="s">
        <v>5847</v>
      </c>
      <c r="C5944" s="191" t="s">
        <v>8133</v>
      </c>
      <c r="D5944" s="191" t="s">
        <v>3160</v>
      </c>
      <c r="E5944" s="191" t="s">
        <v>3186</v>
      </c>
      <c r="F5944" s="191" t="s">
        <v>8136</v>
      </c>
      <c r="G5944" s="191">
        <v>12</v>
      </c>
    </row>
    <row r="5945" spans="1:7" x14ac:dyDescent="0.25">
      <c r="A5945" s="191">
        <v>5944</v>
      </c>
      <c r="B5945" s="191" t="s">
        <v>5847</v>
      </c>
      <c r="C5945" s="191" t="s">
        <v>8133</v>
      </c>
      <c r="D5945" s="191" t="s">
        <v>3160</v>
      </c>
      <c r="E5945" s="191" t="s">
        <v>3186</v>
      </c>
      <c r="F5945" s="191" t="s">
        <v>8136</v>
      </c>
      <c r="G5945" s="191">
        <v>12</v>
      </c>
    </row>
    <row r="5946" spans="1:7" x14ac:dyDescent="0.25">
      <c r="A5946" s="191">
        <v>5945</v>
      </c>
      <c r="B5946" s="191" t="s">
        <v>5847</v>
      </c>
      <c r="C5946" s="191" t="s">
        <v>8133</v>
      </c>
      <c r="D5946" s="191" t="s">
        <v>3160</v>
      </c>
      <c r="E5946" s="191" t="s">
        <v>3186</v>
      </c>
      <c r="F5946" s="191" t="s">
        <v>8136</v>
      </c>
      <c r="G5946" s="191">
        <v>12</v>
      </c>
    </row>
    <row r="5947" spans="1:7" x14ac:dyDescent="0.25">
      <c r="A5947" s="191">
        <v>5946</v>
      </c>
      <c r="B5947" s="191" t="s">
        <v>5847</v>
      </c>
      <c r="C5947" s="191" t="s">
        <v>8133</v>
      </c>
      <c r="D5947" s="191" t="s">
        <v>3160</v>
      </c>
      <c r="E5947" s="191" t="s">
        <v>3186</v>
      </c>
      <c r="F5947" s="191" t="s">
        <v>8136</v>
      </c>
      <c r="G5947" s="191">
        <v>12</v>
      </c>
    </row>
    <row r="5948" spans="1:7" x14ac:dyDescent="0.25">
      <c r="A5948" s="191">
        <v>5947</v>
      </c>
      <c r="B5948" s="191" t="s">
        <v>5847</v>
      </c>
      <c r="C5948" s="191" t="s">
        <v>8133</v>
      </c>
      <c r="D5948" s="191" t="s">
        <v>3160</v>
      </c>
      <c r="E5948" s="191" t="s">
        <v>3186</v>
      </c>
      <c r="F5948" s="191" t="s">
        <v>8136</v>
      </c>
      <c r="G5948" s="191">
        <v>12</v>
      </c>
    </row>
    <row r="5949" spans="1:7" x14ac:dyDescent="0.25">
      <c r="A5949" s="191">
        <v>5948</v>
      </c>
      <c r="B5949" s="191" t="s">
        <v>5847</v>
      </c>
      <c r="C5949" s="191" t="s">
        <v>8133</v>
      </c>
      <c r="D5949" s="191" t="s">
        <v>3160</v>
      </c>
      <c r="E5949" s="191" t="s">
        <v>3186</v>
      </c>
      <c r="F5949" s="191" t="s">
        <v>8136</v>
      </c>
      <c r="G5949" s="191">
        <v>12</v>
      </c>
    </row>
    <row r="5950" spans="1:7" x14ac:dyDescent="0.25">
      <c r="A5950" s="191">
        <v>5949</v>
      </c>
      <c r="B5950" s="191" t="s">
        <v>5847</v>
      </c>
      <c r="C5950" s="191" t="s">
        <v>8133</v>
      </c>
      <c r="D5950" s="191" t="s">
        <v>3160</v>
      </c>
      <c r="E5950" s="191" t="s">
        <v>3186</v>
      </c>
      <c r="F5950" s="191" t="s">
        <v>8136</v>
      </c>
      <c r="G5950" s="191">
        <v>12</v>
      </c>
    </row>
    <row r="5951" spans="1:7" x14ac:dyDescent="0.25">
      <c r="A5951" s="191">
        <v>5950</v>
      </c>
      <c r="B5951" s="191" t="s">
        <v>5847</v>
      </c>
      <c r="C5951" s="191" t="s">
        <v>8133</v>
      </c>
      <c r="D5951" s="191" t="s">
        <v>3160</v>
      </c>
      <c r="E5951" s="191" t="s">
        <v>3186</v>
      </c>
      <c r="F5951" s="191" t="s">
        <v>8136</v>
      </c>
      <c r="G5951" s="191">
        <v>12</v>
      </c>
    </row>
    <row r="5952" spans="1:7" x14ac:dyDescent="0.25">
      <c r="A5952" s="191">
        <v>5951</v>
      </c>
      <c r="B5952" s="191" t="s">
        <v>5847</v>
      </c>
      <c r="C5952" s="191" t="s">
        <v>8133</v>
      </c>
      <c r="D5952" s="191" t="s">
        <v>3160</v>
      </c>
      <c r="E5952" s="191" t="s">
        <v>3186</v>
      </c>
      <c r="F5952" s="191" t="s">
        <v>8136</v>
      </c>
      <c r="G5952" s="191">
        <v>12</v>
      </c>
    </row>
    <row r="5953" spans="1:7" x14ac:dyDescent="0.25">
      <c r="A5953" s="191">
        <v>5952</v>
      </c>
      <c r="B5953" s="191" t="s">
        <v>5847</v>
      </c>
      <c r="C5953" s="191" t="s">
        <v>8133</v>
      </c>
      <c r="D5953" s="191" t="s">
        <v>3160</v>
      </c>
      <c r="E5953" s="191" t="s">
        <v>3186</v>
      </c>
      <c r="F5953" s="191" t="s">
        <v>8136</v>
      </c>
      <c r="G5953" s="191">
        <v>12</v>
      </c>
    </row>
    <row r="5954" spans="1:7" x14ac:dyDescent="0.25">
      <c r="A5954" s="191">
        <v>5953</v>
      </c>
      <c r="B5954" s="191" t="s">
        <v>5847</v>
      </c>
      <c r="C5954" s="191" t="s">
        <v>8133</v>
      </c>
      <c r="D5954" s="191" t="s">
        <v>3160</v>
      </c>
      <c r="E5954" s="191" t="s">
        <v>3186</v>
      </c>
      <c r="F5954" s="191" t="s">
        <v>8136</v>
      </c>
      <c r="G5954" s="191">
        <v>12</v>
      </c>
    </row>
    <row r="5955" spans="1:7" x14ac:dyDescent="0.25">
      <c r="A5955" s="191">
        <v>5954</v>
      </c>
      <c r="B5955" s="191" t="s">
        <v>5847</v>
      </c>
      <c r="C5955" s="191" t="s">
        <v>8133</v>
      </c>
      <c r="D5955" s="191" t="s">
        <v>3160</v>
      </c>
      <c r="E5955" s="191" t="s">
        <v>3186</v>
      </c>
      <c r="F5955" s="191" t="s">
        <v>8136</v>
      </c>
      <c r="G5955" s="191">
        <v>12</v>
      </c>
    </row>
    <row r="5956" spans="1:7" x14ac:dyDescent="0.25">
      <c r="A5956" s="191">
        <v>5955</v>
      </c>
      <c r="B5956" s="191" t="s">
        <v>5847</v>
      </c>
      <c r="C5956" s="191" t="s">
        <v>8133</v>
      </c>
      <c r="D5956" s="191" t="s">
        <v>3160</v>
      </c>
      <c r="E5956" s="191" t="s">
        <v>3186</v>
      </c>
      <c r="F5956" s="191" t="s">
        <v>8136</v>
      </c>
      <c r="G5956" s="191">
        <v>12</v>
      </c>
    </row>
    <row r="5957" spans="1:7" x14ac:dyDescent="0.25">
      <c r="A5957" s="191">
        <v>5956</v>
      </c>
      <c r="B5957" s="191" t="s">
        <v>5847</v>
      </c>
      <c r="C5957" s="191" t="s">
        <v>8133</v>
      </c>
      <c r="D5957" s="191" t="s">
        <v>3160</v>
      </c>
      <c r="E5957" s="191" t="s">
        <v>3186</v>
      </c>
      <c r="F5957" s="191" t="s">
        <v>8136</v>
      </c>
      <c r="G5957" s="191">
        <v>12</v>
      </c>
    </row>
    <row r="5958" spans="1:7" x14ac:dyDescent="0.25">
      <c r="A5958" s="191">
        <v>5957</v>
      </c>
      <c r="B5958" s="191" t="s">
        <v>5847</v>
      </c>
      <c r="C5958" s="191" t="s">
        <v>8133</v>
      </c>
      <c r="D5958" s="191" t="s">
        <v>3160</v>
      </c>
      <c r="E5958" s="191" t="s">
        <v>3186</v>
      </c>
      <c r="F5958" s="191" t="s">
        <v>8136</v>
      </c>
      <c r="G5958" s="191">
        <v>12</v>
      </c>
    </row>
    <row r="5959" spans="1:7" x14ac:dyDescent="0.25">
      <c r="A5959" s="191">
        <v>5958</v>
      </c>
      <c r="B5959" s="191" t="s">
        <v>5847</v>
      </c>
      <c r="C5959" s="191" t="s">
        <v>8133</v>
      </c>
      <c r="D5959" s="191" t="s">
        <v>3160</v>
      </c>
      <c r="E5959" s="191" t="s">
        <v>3186</v>
      </c>
      <c r="F5959" s="191" t="s">
        <v>8136</v>
      </c>
      <c r="G5959" s="191">
        <v>12</v>
      </c>
    </row>
    <row r="5960" spans="1:7" x14ac:dyDescent="0.25">
      <c r="A5960" s="191">
        <v>5959</v>
      </c>
      <c r="B5960" s="191" t="s">
        <v>5847</v>
      </c>
      <c r="C5960" s="191" t="s">
        <v>8133</v>
      </c>
      <c r="D5960" s="191" t="s">
        <v>3160</v>
      </c>
      <c r="E5960" s="191" t="s">
        <v>3186</v>
      </c>
      <c r="F5960" s="191" t="s">
        <v>8136</v>
      </c>
      <c r="G5960" s="191">
        <v>12</v>
      </c>
    </row>
    <row r="5961" spans="1:7" x14ac:dyDescent="0.25">
      <c r="A5961" s="191">
        <v>5960</v>
      </c>
      <c r="B5961" s="191" t="s">
        <v>5847</v>
      </c>
      <c r="C5961" s="191" t="s">
        <v>8133</v>
      </c>
      <c r="D5961" s="191" t="s">
        <v>3160</v>
      </c>
      <c r="E5961" s="191" t="s">
        <v>3186</v>
      </c>
      <c r="F5961" s="191" t="s">
        <v>8136</v>
      </c>
      <c r="G5961" s="191">
        <v>12</v>
      </c>
    </row>
    <row r="5962" spans="1:7" x14ac:dyDescent="0.25">
      <c r="A5962" s="191">
        <v>5961</v>
      </c>
      <c r="B5962" s="191" t="s">
        <v>5847</v>
      </c>
      <c r="C5962" s="191" t="s">
        <v>8133</v>
      </c>
      <c r="D5962" s="191" t="s">
        <v>3160</v>
      </c>
      <c r="E5962" s="191" t="s">
        <v>3186</v>
      </c>
      <c r="F5962" s="191" t="s">
        <v>8136</v>
      </c>
      <c r="G5962" s="191">
        <v>12</v>
      </c>
    </row>
    <row r="5963" spans="1:7" x14ac:dyDescent="0.25">
      <c r="A5963" s="191">
        <v>5962</v>
      </c>
      <c r="B5963" s="191" t="s">
        <v>5847</v>
      </c>
      <c r="C5963" s="191" t="s">
        <v>8133</v>
      </c>
      <c r="D5963" s="191" t="s">
        <v>3160</v>
      </c>
      <c r="E5963" s="191" t="s">
        <v>3186</v>
      </c>
      <c r="F5963" s="191" t="s">
        <v>8136</v>
      </c>
      <c r="G5963" s="191">
        <v>12</v>
      </c>
    </row>
    <row r="5964" spans="1:7" x14ac:dyDescent="0.25">
      <c r="A5964" s="191">
        <v>5963</v>
      </c>
      <c r="B5964" s="191" t="s">
        <v>5847</v>
      </c>
      <c r="C5964" s="191" t="s">
        <v>8133</v>
      </c>
      <c r="D5964" s="191" t="s">
        <v>3160</v>
      </c>
      <c r="E5964" s="191" t="s">
        <v>3186</v>
      </c>
      <c r="F5964" s="191" t="s">
        <v>8136</v>
      </c>
      <c r="G5964" s="191">
        <v>12</v>
      </c>
    </row>
    <row r="5965" spans="1:7" x14ac:dyDescent="0.25">
      <c r="A5965" s="191">
        <v>5964</v>
      </c>
      <c r="B5965" s="191" t="s">
        <v>5847</v>
      </c>
      <c r="C5965" s="191" t="s">
        <v>8133</v>
      </c>
      <c r="D5965" s="191" t="s">
        <v>3160</v>
      </c>
      <c r="E5965" s="191" t="s">
        <v>3186</v>
      </c>
      <c r="F5965" s="191" t="s">
        <v>8136</v>
      </c>
      <c r="G5965" s="191">
        <v>12</v>
      </c>
    </row>
    <row r="5966" spans="1:7" x14ac:dyDescent="0.25">
      <c r="A5966" s="191">
        <v>5965</v>
      </c>
      <c r="B5966" s="191" t="s">
        <v>5847</v>
      </c>
      <c r="C5966" s="191" t="s">
        <v>8133</v>
      </c>
      <c r="D5966" s="191" t="s">
        <v>3160</v>
      </c>
      <c r="E5966" s="191" t="s">
        <v>3186</v>
      </c>
      <c r="F5966" s="191" t="s">
        <v>8136</v>
      </c>
      <c r="G5966" s="191">
        <v>12</v>
      </c>
    </row>
    <row r="5967" spans="1:7" x14ac:dyDescent="0.25">
      <c r="A5967" s="191">
        <v>5966</v>
      </c>
      <c r="B5967" s="191" t="s">
        <v>5847</v>
      </c>
      <c r="C5967" s="191" t="s">
        <v>8133</v>
      </c>
      <c r="D5967" s="191" t="s">
        <v>3160</v>
      </c>
      <c r="E5967" s="191" t="s">
        <v>3186</v>
      </c>
      <c r="F5967" s="191" t="s">
        <v>8136</v>
      </c>
      <c r="G5967" s="191">
        <v>12</v>
      </c>
    </row>
    <row r="5968" spans="1:7" x14ac:dyDescent="0.25">
      <c r="A5968" s="191">
        <v>5967</v>
      </c>
      <c r="B5968" s="191" t="s">
        <v>5847</v>
      </c>
      <c r="C5968" s="191" t="s">
        <v>8133</v>
      </c>
      <c r="D5968" s="191" t="s">
        <v>3160</v>
      </c>
      <c r="E5968" s="191" t="s">
        <v>3186</v>
      </c>
      <c r="F5968" s="191" t="s">
        <v>8136</v>
      </c>
      <c r="G5968" s="191">
        <v>12</v>
      </c>
    </row>
    <row r="5969" spans="1:7" x14ac:dyDescent="0.25">
      <c r="A5969" s="191">
        <v>5968</v>
      </c>
      <c r="B5969" s="191" t="s">
        <v>5847</v>
      </c>
      <c r="C5969" s="191" t="s">
        <v>8133</v>
      </c>
      <c r="D5969" s="191" t="s">
        <v>3160</v>
      </c>
      <c r="E5969" s="191" t="s">
        <v>3186</v>
      </c>
      <c r="F5969" s="191" t="s">
        <v>8136</v>
      </c>
      <c r="G5969" s="191">
        <v>12</v>
      </c>
    </row>
    <row r="5970" spans="1:7" x14ac:dyDescent="0.25">
      <c r="A5970" s="191">
        <v>5969</v>
      </c>
      <c r="B5970" s="191" t="s">
        <v>5847</v>
      </c>
      <c r="C5970" s="191" t="s">
        <v>8133</v>
      </c>
      <c r="D5970" s="191" t="s">
        <v>3160</v>
      </c>
      <c r="E5970" s="191" t="s">
        <v>3186</v>
      </c>
      <c r="F5970" s="191" t="s">
        <v>8136</v>
      </c>
      <c r="G5970" s="191">
        <v>12</v>
      </c>
    </row>
    <row r="5971" spans="1:7" x14ac:dyDescent="0.25">
      <c r="A5971" s="191">
        <v>5970</v>
      </c>
      <c r="B5971" s="191" t="s">
        <v>5847</v>
      </c>
      <c r="C5971" s="191" t="s">
        <v>8133</v>
      </c>
      <c r="D5971" s="191" t="s">
        <v>3160</v>
      </c>
      <c r="E5971" s="191" t="s">
        <v>3186</v>
      </c>
      <c r="F5971" s="191" t="s">
        <v>8136</v>
      </c>
      <c r="G5971" s="191">
        <v>12</v>
      </c>
    </row>
    <row r="5972" spans="1:7" x14ac:dyDescent="0.25">
      <c r="A5972" s="191">
        <v>5971</v>
      </c>
      <c r="B5972" s="191" t="s">
        <v>3173</v>
      </c>
      <c r="C5972" s="191" t="s">
        <v>8133</v>
      </c>
      <c r="D5972" s="191" t="s">
        <v>3160</v>
      </c>
      <c r="E5972" s="191" t="s">
        <v>3185</v>
      </c>
      <c r="F5972" s="191" t="s">
        <v>8134</v>
      </c>
      <c r="G5972" s="191">
        <v>8</v>
      </c>
    </row>
    <row r="5973" spans="1:7" x14ac:dyDescent="0.25">
      <c r="A5973" s="191">
        <v>5972</v>
      </c>
      <c r="B5973" s="191" t="s">
        <v>3173</v>
      </c>
      <c r="C5973" s="191" t="s">
        <v>8133</v>
      </c>
      <c r="D5973" s="191" t="s">
        <v>3160</v>
      </c>
      <c r="E5973" s="191" t="s">
        <v>3185</v>
      </c>
      <c r="F5973" s="191" t="s">
        <v>8134</v>
      </c>
      <c r="G5973" s="191">
        <v>8</v>
      </c>
    </row>
    <row r="5974" spans="1:7" x14ac:dyDescent="0.25">
      <c r="A5974" s="191">
        <v>5973</v>
      </c>
      <c r="B5974" s="191" t="s">
        <v>5847</v>
      </c>
      <c r="C5974" s="191" t="s">
        <v>8133</v>
      </c>
      <c r="D5974" s="191" t="s">
        <v>3160</v>
      </c>
      <c r="E5974" s="191" t="s">
        <v>3186</v>
      </c>
      <c r="F5974" s="191" t="s">
        <v>8136</v>
      </c>
      <c r="G5974" s="191">
        <v>12</v>
      </c>
    </row>
    <row r="5975" spans="1:7" x14ac:dyDescent="0.25">
      <c r="A5975" s="191">
        <v>5974</v>
      </c>
      <c r="B5975" s="191" t="s">
        <v>3173</v>
      </c>
      <c r="C5975" s="191" t="s">
        <v>8133</v>
      </c>
      <c r="D5975" s="191" t="s">
        <v>3160</v>
      </c>
      <c r="E5975" s="191" t="s">
        <v>3185</v>
      </c>
      <c r="F5975" s="191" t="s">
        <v>8134</v>
      </c>
      <c r="G5975" s="191">
        <v>8</v>
      </c>
    </row>
    <row r="5976" spans="1:7" x14ac:dyDescent="0.25">
      <c r="A5976" s="191">
        <v>5975</v>
      </c>
      <c r="B5976" s="191" t="s">
        <v>3173</v>
      </c>
      <c r="C5976" s="191" t="s">
        <v>8133</v>
      </c>
      <c r="D5976" s="191" t="s">
        <v>3160</v>
      </c>
      <c r="E5976" s="191" t="s">
        <v>3185</v>
      </c>
      <c r="F5976" s="191" t="s">
        <v>8134</v>
      </c>
      <c r="G5976" s="191">
        <v>8</v>
      </c>
    </row>
    <row r="5977" spans="1:7" x14ac:dyDescent="0.25">
      <c r="A5977" s="191">
        <v>5976</v>
      </c>
      <c r="B5977" s="191" t="s">
        <v>5847</v>
      </c>
      <c r="C5977" s="191" t="s">
        <v>8133</v>
      </c>
      <c r="D5977" s="191" t="s">
        <v>3160</v>
      </c>
      <c r="E5977" s="191" t="s">
        <v>3186</v>
      </c>
      <c r="F5977" s="191" t="s">
        <v>8136</v>
      </c>
      <c r="G5977" s="191">
        <v>12</v>
      </c>
    </row>
    <row r="5978" spans="1:7" x14ac:dyDescent="0.25">
      <c r="A5978" s="191">
        <v>5977</v>
      </c>
      <c r="B5978" s="191" t="s">
        <v>3173</v>
      </c>
      <c r="C5978" s="191" t="s">
        <v>8133</v>
      </c>
      <c r="D5978" s="191" t="s">
        <v>3160</v>
      </c>
      <c r="E5978" s="191" t="s">
        <v>3185</v>
      </c>
      <c r="F5978" s="191" t="s">
        <v>8134</v>
      </c>
      <c r="G5978" s="191">
        <v>8</v>
      </c>
    </row>
    <row r="5979" spans="1:7" x14ac:dyDescent="0.25">
      <c r="A5979" s="191">
        <v>5978</v>
      </c>
      <c r="B5979" s="191" t="s">
        <v>5847</v>
      </c>
      <c r="C5979" s="191" t="s">
        <v>8133</v>
      </c>
      <c r="D5979" s="191" t="s">
        <v>3160</v>
      </c>
      <c r="E5979" s="191" t="s">
        <v>3186</v>
      </c>
      <c r="F5979" s="191" t="s">
        <v>8136</v>
      </c>
      <c r="G5979" s="191">
        <v>12</v>
      </c>
    </row>
    <row r="5980" spans="1:7" x14ac:dyDescent="0.25">
      <c r="A5980" s="191">
        <v>5979</v>
      </c>
      <c r="B5980" s="191" t="s">
        <v>5847</v>
      </c>
      <c r="C5980" s="191" t="s">
        <v>8133</v>
      </c>
      <c r="D5980" s="191" t="s">
        <v>3160</v>
      </c>
      <c r="E5980" s="191" t="s">
        <v>3186</v>
      </c>
      <c r="F5980" s="191" t="s">
        <v>8136</v>
      </c>
      <c r="G5980" s="191">
        <v>12</v>
      </c>
    </row>
    <row r="5981" spans="1:7" x14ac:dyDescent="0.25">
      <c r="A5981" s="191">
        <v>5980</v>
      </c>
      <c r="B5981" s="191" t="s">
        <v>5847</v>
      </c>
      <c r="C5981" s="191" t="s">
        <v>8133</v>
      </c>
      <c r="D5981" s="191" t="s">
        <v>3160</v>
      </c>
      <c r="E5981" s="191" t="s">
        <v>3186</v>
      </c>
      <c r="F5981" s="191" t="s">
        <v>8136</v>
      </c>
      <c r="G5981" s="191">
        <v>12</v>
      </c>
    </row>
    <row r="5982" spans="1:7" x14ac:dyDescent="0.25">
      <c r="A5982" s="191">
        <v>5981</v>
      </c>
      <c r="B5982" s="191" t="s">
        <v>5847</v>
      </c>
      <c r="C5982" s="191" t="s">
        <v>8133</v>
      </c>
      <c r="D5982" s="191" t="s">
        <v>3160</v>
      </c>
      <c r="E5982" s="191" t="s">
        <v>3186</v>
      </c>
      <c r="F5982" s="191" t="s">
        <v>8136</v>
      </c>
      <c r="G5982" s="191">
        <v>12</v>
      </c>
    </row>
    <row r="5983" spans="1:7" x14ac:dyDescent="0.25">
      <c r="A5983" s="191">
        <v>5982</v>
      </c>
      <c r="B5983" s="191" t="s">
        <v>5847</v>
      </c>
      <c r="C5983" s="191" t="s">
        <v>8133</v>
      </c>
      <c r="D5983" s="191" t="s">
        <v>3160</v>
      </c>
      <c r="E5983" s="191" t="s">
        <v>3186</v>
      </c>
      <c r="F5983" s="191" t="s">
        <v>8136</v>
      </c>
      <c r="G5983" s="191">
        <v>12</v>
      </c>
    </row>
    <row r="5984" spans="1:7" x14ac:dyDescent="0.25">
      <c r="A5984" s="191">
        <v>5983</v>
      </c>
      <c r="B5984" s="191" t="s">
        <v>5847</v>
      </c>
      <c r="C5984" s="191" t="s">
        <v>8133</v>
      </c>
      <c r="D5984" s="191" t="s">
        <v>3160</v>
      </c>
      <c r="E5984" s="191" t="s">
        <v>3186</v>
      </c>
      <c r="F5984" s="191" t="s">
        <v>8136</v>
      </c>
      <c r="G5984" s="191">
        <v>12</v>
      </c>
    </row>
    <row r="5985" spans="1:7" x14ac:dyDescent="0.25">
      <c r="A5985" s="191">
        <v>5984</v>
      </c>
      <c r="B5985" s="191" t="s">
        <v>5847</v>
      </c>
      <c r="C5985" s="191" t="s">
        <v>8133</v>
      </c>
      <c r="D5985" s="191" t="s">
        <v>3160</v>
      </c>
      <c r="E5985" s="191" t="s">
        <v>3186</v>
      </c>
      <c r="F5985" s="191" t="s">
        <v>8136</v>
      </c>
      <c r="G5985" s="191">
        <v>12</v>
      </c>
    </row>
    <row r="5986" spans="1:7" x14ac:dyDescent="0.25">
      <c r="A5986" s="191">
        <v>5985</v>
      </c>
      <c r="B5986" s="191" t="s">
        <v>5847</v>
      </c>
      <c r="C5986" s="191" t="s">
        <v>8133</v>
      </c>
      <c r="D5986" s="191" t="s">
        <v>3160</v>
      </c>
      <c r="E5986" s="191" t="s">
        <v>3186</v>
      </c>
      <c r="F5986" s="191" t="s">
        <v>8136</v>
      </c>
      <c r="G5986" s="191">
        <v>12</v>
      </c>
    </row>
    <row r="5987" spans="1:7" x14ac:dyDescent="0.25">
      <c r="A5987" s="191">
        <v>5986</v>
      </c>
      <c r="B5987" s="191" t="s">
        <v>5847</v>
      </c>
      <c r="C5987" s="191" t="s">
        <v>8133</v>
      </c>
      <c r="D5987" s="191" t="s">
        <v>3160</v>
      </c>
      <c r="E5987" s="191" t="s">
        <v>3186</v>
      </c>
      <c r="F5987" s="191" t="s">
        <v>8136</v>
      </c>
      <c r="G5987" s="191">
        <v>12</v>
      </c>
    </row>
    <row r="5988" spans="1:7" x14ac:dyDescent="0.25">
      <c r="A5988" s="191">
        <v>5987</v>
      </c>
      <c r="B5988" s="191" t="s">
        <v>5847</v>
      </c>
      <c r="C5988" s="191" t="s">
        <v>8133</v>
      </c>
      <c r="D5988" s="191" t="s">
        <v>3160</v>
      </c>
      <c r="E5988" s="191" t="s">
        <v>3186</v>
      </c>
      <c r="F5988" s="191" t="s">
        <v>8136</v>
      </c>
      <c r="G5988" s="191">
        <v>12</v>
      </c>
    </row>
    <row r="5989" spans="1:7" x14ac:dyDescent="0.25">
      <c r="A5989" s="191">
        <v>5988</v>
      </c>
      <c r="B5989" s="191" t="s">
        <v>5847</v>
      </c>
      <c r="C5989" s="191" t="s">
        <v>8133</v>
      </c>
      <c r="D5989" s="191" t="s">
        <v>3160</v>
      </c>
      <c r="E5989" s="191" t="s">
        <v>3186</v>
      </c>
      <c r="F5989" s="191" t="s">
        <v>8136</v>
      </c>
      <c r="G5989" s="191">
        <v>12</v>
      </c>
    </row>
    <row r="5990" spans="1:7" x14ac:dyDescent="0.25">
      <c r="A5990" s="191">
        <v>5989</v>
      </c>
      <c r="B5990" s="191" t="s">
        <v>5847</v>
      </c>
      <c r="C5990" s="191" t="s">
        <v>8133</v>
      </c>
      <c r="D5990" s="191" t="s">
        <v>3160</v>
      </c>
      <c r="E5990" s="191" t="s">
        <v>3186</v>
      </c>
      <c r="F5990" s="191" t="s">
        <v>8136</v>
      </c>
      <c r="G5990" s="191">
        <v>12</v>
      </c>
    </row>
    <row r="5991" spans="1:7" x14ac:dyDescent="0.25">
      <c r="A5991" s="191">
        <v>5990</v>
      </c>
      <c r="B5991" s="191" t="s">
        <v>5847</v>
      </c>
      <c r="C5991" s="191" t="s">
        <v>8133</v>
      </c>
      <c r="D5991" s="191" t="s">
        <v>3160</v>
      </c>
      <c r="E5991" s="191" t="s">
        <v>3186</v>
      </c>
      <c r="F5991" s="191" t="s">
        <v>8136</v>
      </c>
      <c r="G5991" s="191">
        <v>12</v>
      </c>
    </row>
    <row r="5992" spans="1:7" x14ac:dyDescent="0.25">
      <c r="A5992" s="191">
        <v>5991</v>
      </c>
      <c r="B5992" s="191" t="s">
        <v>5847</v>
      </c>
      <c r="C5992" s="191" t="s">
        <v>8133</v>
      </c>
      <c r="D5992" s="191" t="s">
        <v>3160</v>
      </c>
      <c r="E5992" s="191" t="s">
        <v>3186</v>
      </c>
      <c r="F5992" s="191" t="s">
        <v>8136</v>
      </c>
      <c r="G5992" s="191">
        <v>12</v>
      </c>
    </row>
    <row r="5993" spans="1:7" x14ac:dyDescent="0.25">
      <c r="A5993" s="191">
        <v>5992</v>
      </c>
      <c r="B5993" s="191" t="s">
        <v>5847</v>
      </c>
      <c r="C5993" s="191" t="s">
        <v>8133</v>
      </c>
      <c r="D5993" s="191" t="s">
        <v>3160</v>
      </c>
      <c r="E5993" s="191" t="s">
        <v>3186</v>
      </c>
      <c r="F5993" s="191" t="s">
        <v>8136</v>
      </c>
      <c r="G5993" s="191">
        <v>12</v>
      </c>
    </row>
    <row r="5994" spans="1:7" x14ac:dyDescent="0.25">
      <c r="A5994" s="191">
        <v>5993</v>
      </c>
      <c r="B5994" s="191" t="s">
        <v>5847</v>
      </c>
      <c r="C5994" s="191" t="s">
        <v>8133</v>
      </c>
      <c r="D5994" s="191" t="s">
        <v>3160</v>
      </c>
      <c r="E5994" s="191" t="s">
        <v>3186</v>
      </c>
      <c r="F5994" s="191" t="s">
        <v>8136</v>
      </c>
      <c r="G5994" s="191">
        <v>12</v>
      </c>
    </row>
    <row r="5995" spans="1:7" x14ac:dyDescent="0.25">
      <c r="A5995" s="191">
        <v>5994</v>
      </c>
      <c r="B5995" s="191" t="s">
        <v>3173</v>
      </c>
      <c r="C5995" s="191" t="s">
        <v>8133</v>
      </c>
      <c r="D5995" s="191" t="s">
        <v>3160</v>
      </c>
      <c r="E5995" s="191" t="s">
        <v>3185</v>
      </c>
      <c r="F5995" s="191" t="s">
        <v>8134</v>
      </c>
      <c r="G5995" s="191">
        <v>8</v>
      </c>
    </row>
    <row r="5996" spans="1:7" x14ac:dyDescent="0.25">
      <c r="A5996" s="191">
        <v>5995</v>
      </c>
      <c r="B5996" s="191" t="s">
        <v>5847</v>
      </c>
      <c r="C5996" s="191" t="s">
        <v>8133</v>
      </c>
      <c r="D5996" s="191" t="s">
        <v>3160</v>
      </c>
      <c r="E5996" s="191" t="s">
        <v>3186</v>
      </c>
      <c r="F5996" s="191" t="s">
        <v>8136</v>
      </c>
      <c r="G5996" s="191">
        <v>12</v>
      </c>
    </row>
    <row r="5997" spans="1:7" x14ac:dyDescent="0.25">
      <c r="A5997" s="191">
        <v>5996</v>
      </c>
      <c r="B5997" s="191" t="s">
        <v>3173</v>
      </c>
      <c r="C5997" s="191" t="s">
        <v>8133</v>
      </c>
      <c r="D5997" s="191" t="s">
        <v>3160</v>
      </c>
      <c r="E5997" s="191" t="s">
        <v>3185</v>
      </c>
      <c r="F5997" s="191" t="s">
        <v>8134</v>
      </c>
      <c r="G5997" s="191">
        <v>8</v>
      </c>
    </row>
    <row r="5998" spans="1:7" x14ac:dyDescent="0.25">
      <c r="A5998" s="191">
        <v>5997</v>
      </c>
      <c r="B5998" s="191" t="s">
        <v>3173</v>
      </c>
      <c r="C5998" s="191" t="s">
        <v>8133</v>
      </c>
      <c r="D5998" s="191" t="s">
        <v>3160</v>
      </c>
      <c r="E5998" s="191" t="s">
        <v>3185</v>
      </c>
      <c r="F5998" s="191" t="s">
        <v>8134</v>
      </c>
      <c r="G5998" s="191">
        <v>8</v>
      </c>
    </row>
    <row r="5999" spans="1:7" x14ac:dyDescent="0.25">
      <c r="A5999" s="191">
        <v>5998</v>
      </c>
      <c r="B5999" s="191" t="s">
        <v>5847</v>
      </c>
      <c r="C5999" s="191" t="s">
        <v>8133</v>
      </c>
      <c r="D5999" s="191" t="s">
        <v>3160</v>
      </c>
      <c r="E5999" s="191" t="s">
        <v>3186</v>
      </c>
      <c r="F5999" s="191" t="s">
        <v>8136</v>
      </c>
      <c r="G5999" s="191">
        <v>12</v>
      </c>
    </row>
    <row r="6000" spans="1:7" x14ac:dyDescent="0.25">
      <c r="A6000" s="191">
        <v>5999</v>
      </c>
      <c r="B6000" s="191" t="s">
        <v>5847</v>
      </c>
      <c r="C6000" s="191" t="s">
        <v>8133</v>
      </c>
      <c r="D6000" s="191" t="s">
        <v>3160</v>
      </c>
      <c r="E6000" s="191" t="s">
        <v>3186</v>
      </c>
      <c r="F6000" s="191" t="s">
        <v>8136</v>
      </c>
      <c r="G6000" s="191">
        <v>12</v>
      </c>
    </row>
    <row r="6001" spans="1:7" x14ac:dyDescent="0.25">
      <c r="A6001" s="191">
        <v>6000</v>
      </c>
      <c r="B6001" s="191" t="s">
        <v>5847</v>
      </c>
      <c r="C6001" s="191" t="s">
        <v>8133</v>
      </c>
      <c r="D6001" s="191" t="s">
        <v>3160</v>
      </c>
      <c r="E6001" s="191" t="s">
        <v>3186</v>
      </c>
      <c r="F6001" s="191" t="s">
        <v>8136</v>
      </c>
      <c r="G6001" s="191">
        <v>12</v>
      </c>
    </row>
    <row r="6002" spans="1:7" x14ac:dyDescent="0.25">
      <c r="A6002" s="191">
        <v>6001</v>
      </c>
      <c r="B6002" s="191" t="s">
        <v>5847</v>
      </c>
      <c r="C6002" s="191" t="s">
        <v>8133</v>
      </c>
      <c r="D6002" s="191" t="s">
        <v>3160</v>
      </c>
      <c r="E6002" s="191" t="s">
        <v>3186</v>
      </c>
      <c r="F6002" s="191" t="s">
        <v>8136</v>
      </c>
      <c r="G6002" s="191">
        <v>12</v>
      </c>
    </row>
    <row r="6003" spans="1:7" x14ac:dyDescent="0.25">
      <c r="A6003" s="191">
        <v>6002</v>
      </c>
      <c r="B6003" s="191" t="s">
        <v>5847</v>
      </c>
      <c r="C6003" s="191" t="s">
        <v>8133</v>
      </c>
      <c r="D6003" s="191" t="s">
        <v>3160</v>
      </c>
      <c r="E6003" s="191" t="s">
        <v>3186</v>
      </c>
      <c r="F6003" s="191" t="s">
        <v>8136</v>
      </c>
      <c r="G6003" s="191">
        <v>12</v>
      </c>
    </row>
    <row r="6004" spans="1:7" x14ac:dyDescent="0.25">
      <c r="A6004" s="191">
        <v>6003</v>
      </c>
      <c r="B6004" s="191" t="s">
        <v>5847</v>
      </c>
      <c r="C6004" s="191" t="s">
        <v>8133</v>
      </c>
      <c r="D6004" s="191" t="s">
        <v>3160</v>
      </c>
      <c r="E6004" s="191" t="s">
        <v>3186</v>
      </c>
      <c r="F6004" s="191" t="s">
        <v>8136</v>
      </c>
      <c r="G6004" s="191">
        <v>12</v>
      </c>
    </row>
    <row r="6005" spans="1:7" x14ac:dyDescent="0.25">
      <c r="A6005" s="191">
        <v>6004</v>
      </c>
      <c r="B6005" s="191" t="s">
        <v>5847</v>
      </c>
      <c r="C6005" s="191" t="s">
        <v>8133</v>
      </c>
      <c r="D6005" s="191" t="s">
        <v>3160</v>
      </c>
      <c r="E6005" s="191" t="s">
        <v>3186</v>
      </c>
      <c r="F6005" s="191" t="s">
        <v>8136</v>
      </c>
      <c r="G6005" s="191">
        <v>12</v>
      </c>
    </row>
    <row r="6006" spans="1:7" x14ac:dyDescent="0.25">
      <c r="A6006" s="191">
        <v>6005</v>
      </c>
      <c r="B6006" s="191" t="s">
        <v>5847</v>
      </c>
      <c r="C6006" s="191" t="s">
        <v>8133</v>
      </c>
      <c r="D6006" s="191" t="s">
        <v>3160</v>
      </c>
      <c r="E6006" s="191" t="s">
        <v>3186</v>
      </c>
      <c r="F6006" s="191" t="s">
        <v>8136</v>
      </c>
      <c r="G6006" s="191">
        <v>12</v>
      </c>
    </row>
    <row r="6007" spans="1:7" x14ac:dyDescent="0.25">
      <c r="A6007" s="191">
        <v>6006</v>
      </c>
      <c r="B6007" s="191" t="s">
        <v>5847</v>
      </c>
      <c r="C6007" s="191" t="s">
        <v>8133</v>
      </c>
      <c r="D6007" s="191" t="s">
        <v>3160</v>
      </c>
      <c r="E6007" s="191" t="s">
        <v>3186</v>
      </c>
      <c r="F6007" s="191" t="s">
        <v>8136</v>
      </c>
      <c r="G6007" s="191">
        <v>12</v>
      </c>
    </row>
    <row r="6008" spans="1:7" x14ac:dyDescent="0.25">
      <c r="A6008" s="191">
        <v>6007</v>
      </c>
      <c r="B6008" s="191" t="s">
        <v>5847</v>
      </c>
      <c r="C6008" s="191" t="s">
        <v>8133</v>
      </c>
      <c r="D6008" s="191" t="s">
        <v>3160</v>
      </c>
      <c r="E6008" s="191" t="s">
        <v>3186</v>
      </c>
      <c r="F6008" s="191" t="s">
        <v>8136</v>
      </c>
      <c r="G6008" s="191">
        <v>12</v>
      </c>
    </row>
    <row r="6009" spans="1:7" x14ac:dyDescent="0.25">
      <c r="A6009" s="191">
        <v>6008</v>
      </c>
      <c r="B6009" s="191" t="s">
        <v>5847</v>
      </c>
      <c r="C6009" s="191" t="s">
        <v>8133</v>
      </c>
      <c r="D6009" s="191" t="s">
        <v>3160</v>
      </c>
      <c r="E6009" s="191" t="s">
        <v>3186</v>
      </c>
      <c r="F6009" s="191" t="s">
        <v>8136</v>
      </c>
      <c r="G6009" s="191">
        <v>12</v>
      </c>
    </row>
    <row r="6010" spans="1:7" x14ac:dyDescent="0.25">
      <c r="A6010" s="191">
        <v>6009</v>
      </c>
      <c r="B6010" s="191" t="s">
        <v>5847</v>
      </c>
      <c r="C6010" s="191" t="s">
        <v>8133</v>
      </c>
      <c r="D6010" s="191" t="s">
        <v>3160</v>
      </c>
      <c r="E6010" s="191" t="s">
        <v>3186</v>
      </c>
      <c r="F6010" s="191" t="s">
        <v>8136</v>
      </c>
      <c r="G6010" s="191">
        <v>12</v>
      </c>
    </row>
    <row r="6011" spans="1:7" x14ac:dyDescent="0.25">
      <c r="A6011" s="191">
        <v>6010</v>
      </c>
      <c r="B6011" s="191" t="s">
        <v>5847</v>
      </c>
      <c r="C6011" s="191" t="s">
        <v>8133</v>
      </c>
      <c r="D6011" s="191" t="s">
        <v>3160</v>
      </c>
      <c r="E6011" s="191" t="s">
        <v>3186</v>
      </c>
      <c r="F6011" s="191" t="s">
        <v>8136</v>
      </c>
      <c r="G6011" s="191">
        <v>12</v>
      </c>
    </row>
    <row r="6012" spans="1:7" x14ac:dyDescent="0.25">
      <c r="A6012" s="191">
        <v>6011</v>
      </c>
      <c r="B6012" s="191" t="s">
        <v>5847</v>
      </c>
      <c r="C6012" s="191" t="s">
        <v>8133</v>
      </c>
      <c r="D6012" s="191" t="s">
        <v>3160</v>
      </c>
      <c r="E6012" s="191" t="s">
        <v>3186</v>
      </c>
      <c r="F6012" s="191" t="s">
        <v>8136</v>
      </c>
      <c r="G6012" s="191">
        <v>12</v>
      </c>
    </row>
    <row r="6013" spans="1:7" x14ac:dyDescent="0.25">
      <c r="A6013" s="191">
        <v>6012</v>
      </c>
      <c r="B6013" s="191" t="s">
        <v>5847</v>
      </c>
      <c r="C6013" s="191" t="s">
        <v>8133</v>
      </c>
      <c r="D6013" s="191" t="s">
        <v>3160</v>
      </c>
      <c r="E6013" s="191" t="s">
        <v>3186</v>
      </c>
      <c r="F6013" s="191" t="s">
        <v>8136</v>
      </c>
      <c r="G6013" s="191">
        <v>12</v>
      </c>
    </row>
    <row r="6014" spans="1:7" x14ac:dyDescent="0.25">
      <c r="A6014" s="191">
        <v>6013</v>
      </c>
      <c r="B6014" s="191" t="s">
        <v>5847</v>
      </c>
      <c r="C6014" s="191" t="s">
        <v>8133</v>
      </c>
      <c r="D6014" s="191" t="s">
        <v>3160</v>
      </c>
      <c r="E6014" s="191" t="s">
        <v>3186</v>
      </c>
      <c r="F6014" s="191" t="s">
        <v>8136</v>
      </c>
      <c r="G6014" s="191">
        <v>12</v>
      </c>
    </row>
    <row r="6015" spans="1:7" x14ac:dyDescent="0.25">
      <c r="A6015" s="191">
        <v>6014</v>
      </c>
      <c r="B6015" s="191" t="s">
        <v>5847</v>
      </c>
      <c r="C6015" s="191" t="s">
        <v>8133</v>
      </c>
      <c r="D6015" s="191" t="s">
        <v>3160</v>
      </c>
      <c r="E6015" s="191" t="s">
        <v>3186</v>
      </c>
      <c r="F6015" s="191" t="s">
        <v>8136</v>
      </c>
      <c r="G6015" s="191">
        <v>12</v>
      </c>
    </row>
    <row r="6016" spans="1:7" x14ac:dyDescent="0.25">
      <c r="A6016" s="191">
        <v>6015</v>
      </c>
      <c r="B6016" s="191" t="s">
        <v>5847</v>
      </c>
      <c r="C6016" s="191" t="s">
        <v>8133</v>
      </c>
      <c r="D6016" s="191" t="s">
        <v>3160</v>
      </c>
      <c r="E6016" s="191" t="s">
        <v>3186</v>
      </c>
      <c r="F6016" s="191" t="s">
        <v>8136</v>
      </c>
      <c r="G6016" s="191">
        <v>12</v>
      </c>
    </row>
    <row r="6017" spans="1:7" x14ac:dyDescent="0.25">
      <c r="A6017" s="191">
        <v>6016</v>
      </c>
      <c r="B6017" s="191" t="s">
        <v>5847</v>
      </c>
      <c r="C6017" s="191" t="s">
        <v>8133</v>
      </c>
      <c r="D6017" s="191" t="s">
        <v>3160</v>
      </c>
      <c r="E6017" s="191" t="s">
        <v>3186</v>
      </c>
      <c r="F6017" s="191" t="s">
        <v>8136</v>
      </c>
      <c r="G6017" s="191">
        <v>12</v>
      </c>
    </row>
    <row r="6018" spans="1:7" x14ac:dyDescent="0.25">
      <c r="A6018" s="191">
        <v>6017</v>
      </c>
      <c r="B6018" s="191" t="s">
        <v>5847</v>
      </c>
      <c r="C6018" s="191" t="s">
        <v>8133</v>
      </c>
      <c r="D6018" s="191" t="s">
        <v>3160</v>
      </c>
      <c r="E6018" s="191" t="s">
        <v>3186</v>
      </c>
      <c r="F6018" s="191" t="s">
        <v>8136</v>
      </c>
      <c r="G6018" s="191">
        <v>12</v>
      </c>
    </row>
    <row r="6019" spans="1:7" x14ac:dyDescent="0.25">
      <c r="A6019" s="191">
        <v>6018</v>
      </c>
      <c r="B6019" s="191" t="s">
        <v>5847</v>
      </c>
      <c r="C6019" s="191" t="s">
        <v>8133</v>
      </c>
      <c r="D6019" s="191" t="s">
        <v>3160</v>
      </c>
      <c r="E6019" s="191" t="s">
        <v>3186</v>
      </c>
      <c r="F6019" s="191" t="s">
        <v>8136</v>
      </c>
      <c r="G6019" s="191">
        <v>12</v>
      </c>
    </row>
    <row r="6020" spans="1:7" x14ac:dyDescent="0.25">
      <c r="A6020" s="191">
        <v>6019</v>
      </c>
      <c r="B6020" s="191" t="s">
        <v>5847</v>
      </c>
      <c r="C6020" s="191" t="s">
        <v>8133</v>
      </c>
      <c r="D6020" s="191" t="s">
        <v>3160</v>
      </c>
      <c r="E6020" s="191" t="s">
        <v>3186</v>
      </c>
      <c r="F6020" s="191" t="s">
        <v>8136</v>
      </c>
      <c r="G6020" s="191">
        <v>12</v>
      </c>
    </row>
    <row r="6021" spans="1:7" x14ac:dyDescent="0.25">
      <c r="A6021" s="191">
        <v>6020</v>
      </c>
      <c r="B6021" s="191" t="s">
        <v>5847</v>
      </c>
      <c r="C6021" s="191" t="s">
        <v>8133</v>
      </c>
      <c r="D6021" s="191" t="s">
        <v>3160</v>
      </c>
      <c r="E6021" s="191" t="s">
        <v>3186</v>
      </c>
      <c r="F6021" s="191" t="s">
        <v>8136</v>
      </c>
      <c r="G6021" s="191">
        <v>12</v>
      </c>
    </row>
    <row r="6022" spans="1:7" x14ac:dyDescent="0.25">
      <c r="A6022" s="191">
        <v>6021</v>
      </c>
      <c r="B6022" s="191" t="s">
        <v>5847</v>
      </c>
      <c r="C6022" s="191" t="s">
        <v>8133</v>
      </c>
      <c r="D6022" s="191" t="s">
        <v>3160</v>
      </c>
      <c r="E6022" s="191" t="s">
        <v>3186</v>
      </c>
      <c r="F6022" s="191" t="s">
        <v>8136</v>
      </c>
      <c r="G6022" s="191">
        <v>12</v>
      </c>
    </row>
    <row r="6023" spans="1:7" x14ac:dyDescent="0.25">
      <c r="A6023" s="191">
        <v>6022</v>
      </c>
      <c r="B6023" s="191" t="s">
        <v>5847</v>
      </c>
      <c r="C6023" s="191" t="s">
        <v>8133</v>
      </c>
      <c r="D6023" s="191" t="s">
        <v>3160</v>
      </c>
      <c r="E6023" s="191" t="s">
        <v>3186</v>
      </c>
      <c r="F6023" s="191" t="s">
        <v>8136</v>
      </c>
      <c r="G6023" s="191">
        <v>12</v>
      </c>
    </row>
    <row r="6024" spans="1:7" x14ac:dyDescent="0.25">
      <c r="A6024" s="191">
        <v>6023</v>
      </c>
      <c r="B6024" s="191" t="s">
        <v>5847</v>
      </c>
      <c r="C6024" s="191" t="s">
        <v>8133</v>
      </c>
      <c r="D6024" s="191" t="s">
        <v>3160</v>
      </c>
      <c r="E6024" s="191" t="s">
        <v>3186</v>
      </c>
      <c r="F6024" s="191" t="s">
        <v>8136</v>
      </c>
      <c r="G6024" s="191">
        <v>12</v>
      </c>
    </row>
    <row r="6025" spans="1:7" x14ac:dyDescent="0.25">
      <c r="A6025" s="191">
        <v>6024</v>
      </c>
      <c r="B6025" s="191" t="s">
        <v>5847</v>
      </c>
      <c r="C6025" s="191" t="s">
        <v>8133</v>
      </c>
      <c r="D6025" s="191" t="s">
        <v>3160</v>
      </c>
      <c r="E6025" s="191" t="s">
        <v>3186</v>
      </c>
      <c r="F6025" s="191" t="s">
        <v>8136</v>
      </c>
      <c r="G6025" s="191">
        <v>12</v>
      </c>
    </row>
    <row r="6026" spans="1:7" x14ac:dyDescent="0.25">
      <c r="A6026" s="191">
        <v>6025</v>
      </c>
      <c r="B6026" s="191" t="s">
        <v>5847</v>
      </c>
      <c r="C6026" s="191" t="s">
        <v>8133</v>
      </c>
      <c r="D6026" s="191" t="s">
        <v>3160</v>
      </c>
      <c r="E6026" s="191" t="s">
        <v>3186</v>
      </c>
      <c r="F6026" s="191" t="s">
        <v>8136</v>
      </c>
      <c r="G6026" s="191">
        <v>12</v>
      </c>
    </row>
    <row r="6027" spans="1:7" x14ac:dyDescent="0.25">
      <c r="A6027" s="191">
        <v>6026</v>
      </c>
      <c r="B6027" s="191" t="s">
        <v>5847</v>
      </c>
      <c r="C6027" s="191" t="s">
        <v>8133</v>
      </c>
      <c r="D6027" s="191" t="s">
        <v>3160</v>
      </c>
      <c r="E6027" s="191" t="s">
        <v>3186</v>
      </c>
      <c r="F6027" s="191" t="s">
        <v>8136</v>
      </c>
      <c r="G6027" s="191">
        <v>12</v>
      </c>
    </row>
    <row r="6028" spans="1:7" x14ac:dyDescent="0.25">
      <c r="A6028" s="191">
        <v>6027</v>
      </c>
      <c r="B6028" s="191" t="s">
        <v>5847</v>
      </c>
      <c r="C6028" s="191" t="s">
        <v>8133</v>
      </c>
      <c r="D6028" s="191" t="s">
        <v>3160</v>
      </c>
      <c r="E6028" s="191" t="s">
        <v>3186</v>
      </c>
      <c r="F6028" s="191" t="s">
        <v>8136</v>
      </c>
      <c r="G6028" s="191">
        <v>12</v>
      </c>
    </row>
    <row r="6029" spans="1:7" x14ac:dyDescent="0.25">
      <c r="A6029" s="191">
        <v>6028</v>
      </c>
      <c r="B6029" s="191" t="s">
        <v>5847</v>
      </c>
      <c r="C6029" s="191" t="s">
        <v>8133</v>
      </c>
      <c r="D6029" s="191" t="s">
        <v>3160</v>
      </c>
      <c r="E6029" s="191" t="s">
        <v>3186</v>
      </c>
      <c r="F6029" s="191" t="s">
        <v>8136</v>
      </c>
      <c r="G6029" s="191">
        <v>12</v>
      </c>
    </row>
    <row r="6030" spans="1:7" x14ac:dyDescent="0.25">
      <c r="A6030" s="191">
        <v>6029</v>
      </c>
      <c r="B6030" s="191" t="s">
        <v>5847</v>
      </c>
      <c r="C6030" s="191" t="s">
        <v>8133</v>
      </c>
      <c r="D6030" s="191" t="s">
        <v>3160</v>
      </c>
      <c r="E6030" s="191" t="s">
        <v>3186</v>
      </c>
      <c r="F6030" s="191" t="s">
        <v>8136</v>
      </c>
      <c r="G6030" s="191">
        <v>12</v>
      </c>
    </row>
    <row r="6031" spans="1:7" x14ac:dyDescent="0.25">
      <c r="A6031" s="191">
        <v>6030</v>
      </c>
      <c r="B6031" s="191" t="s">
        <v>5847</v>
      </c>
      <c r="C6031" s="191" t="s">
        <v>8133</v>
      </c>
      <c r="D6031" s="191" t="s">
        <v>3160</v>
      </c>
      <c r="E6031" s="191" t="s">
        <v>3186</v>
      </c>
      <c r="F6031" s="191" t="s">
        <v>8136</v>
      </c>
      <c r="G6031" s="191">
        <v>12</v>
      </c>
    </row>
    <row r="6032" spans="1:7" x14ac:dyDescent="0.25">
      <c r="A6032" s="191">
        <v>6031</v>
      </c>
      <c r="B6032" s="191" t="s">
        <v>5847</v>
      </c>
      <c r="C6032" s="191" t="s">
        <v>8133</v>
      </c>
      <c r="D6032" s="191" t="s">
        <v>3160</v>
      </c>
      <c r="E6032" s="191" t="s">
        <v>3186</v>
      </c>
      <c r="F6032" s="191" t="s">
        <v>8136</v>
      </c>
      <c r="G6032" s="191">
        <v>12</v>
      </c>
    </row>
    <row r="6033" spans="1:7" x14ac:dyDescent="0.25">
      <c r="A6033" s="191">
        <v>6032</v>
      </c>
      <c r="B6033" s="191" t="s">
        <v>5847</v>
      </c>
      <c r="C6033" s="191" t="s">
        <v>8133</v>
      </c>
      <c r="D6033" s="191" t="s">
        <v>3160</v>
      </c>
      <c r="E6033" s="191" t="s">
        <v>3186</v>
      </c>
      <c r="F6033" s="191" t="s">
        <v>8136</v>
      </c>
      <c r="G6033" s="191">
        <v>12</v>
      </c>
    </row>
    <row r="6034" spans="1:7" x14ac:dyDescent="0.25">
      <c r="A6034" s="191">
        <v>6033</v>
      </c>
      <c r="B6034" s="191" t="s">
        <v>5847</v>
      </c>
      <c r="C6034" s="191" t="s">
        <v>8133</v>
      </c>
      <c r="D6034" s="191" t="s">
        <v>3160</v>
      </c>
      <c r="E6034" s="191" t="s">
        <v>3186</v>
      </c>
      <c r="F6034" s="191" t="s">
        <v>8136</v>
      </c>
      <c r="G6034" s="191">
        <v>12</v>
      </c>
    </row>
    <row r="6035" spans="1:7" x14ac:dyDescent="0.25">
      <c r="A6035" s="191">
        <v>6034</v>
      </c>
      <c r="B6035" s="191" t="s">
        <v>5847</v>
      </c>
      <c r="C6035" s="191" t="s">
        <v>8133</v>
      </c>
      <c r="D6035" s="191" t="s">
        <v>3160</v>
      </c>
      <c r="E6035" s="191" t="s">
        <v>3186</v>
      </c>
      <c r="F6035" s="191" t="s">
        <v>8136</v>
      </c>
      <c r="G6035" s="191">
        <v>12</v>
      </c>
    </row>
    <row r="6036" spans="1:7" x14ac:dyDescent="0.25">
      <c r="A6036" s="191">
        <v>6035</v>
      </c>
      <c r="B6036" s="191" t="s">
        <v>5847</v>
      </c>
      <c r="C6036" s="191" t="s">
        <v>8133</v>
      </c>
      <c r="D6036" s="191" t="s">
        <v>3160</v>
      </c>
      <c r="E6036" s="191" t="s">
        <v>3186</v>
      </c>
      <c r="F6036" s="191" t="s">
        <v>8136</v>
      </c>
      <c r="G6036" s="191">
        <v>12</v>
      </c>
    </row>
    <row r="6037" spans="1:7" x14ac:dyDescent="0.25">
      <c r="A6037" s="191">
        <v>6036</v>
      </c>
      <c r="B6037" s="191" t="s">
        <v>5847</v>
      </c>
      <c r="C6037" s="191" t="s">
        <v>8133</v>
      </c>
      <c r="D6037" s="191" t="s">
        <v>3160</v>
      </c>
      <c r="E6037" s="191" t="s">
        <v>3186</v>
      </c>
      <c r="F6037" s="191" t="s">
        <v>8136</v>
      </c>
      <c r="G6037" s="191">
        <v>12</v>
      </c>
    </row>
    <row r="6038" spans="1:7" x14ac:dyDescent="0.25">
      <c r="A6038" s="191">
        <v>6037</v>
      </c>
      <c r="B6038" s="191" t="s">
        <v>5847</v>
      </c>
      <c r="C6038" s="191" t="s">
        <v>8133</v>
      </c>
      <c r="D6038" s="191" t="s">
        <v>3160</v>
      </c>
      <c r="E6038" s="191" t="s">
        <v>3186</v>
      </c>
      <c r="F6038" s="191" t="s">
        <v>8136</v>
      </c>
      <c r="G6038" s="191">
        <v>12</v>
      </c>
    </row>
    <row r="6039" spans="1:7" x14ac:dyDescent="0.25">
      <c r="A6039" s="191">
        <v>6038</v>
      </c>
      <c r="B6039" s="191" t="s">
        <v>5847</v>
      </c>
      <c r="C6039" s="191" t="s">
        <v>8133</v>
      </c>
      <c r="D6039" s="191" t="s">
        <v>3160</v>
      </c>
      <c r="E6039" s="191" t="s">
        <v>3186</v>
      </c>
      <c r="F6039" s="191" t="s">
        <v>8136</v>
      </c>
      <c r="G6039" s="191">
        <v>12</v>
      </c>
    </row>
    <row r="6040" spans="1:7" x14ac:dyDescent="0.25">
      <c r="A6040" s="191">
        <v>6039</v>
      </c>
      <c r="B6040" s="191" t="s">
        <v>5847</v>
      </c>
      <c r="C6040" s="191" t="s">
        <v>8133</v>
      </c>
      <c r="D6040" s="191" t="s">
        <v>3160</v>
      </c>
      <c r="E6040" s="191" t="s">
        <v>3186</v>
      </c>
      <c r="F6040" s="191" t="s">
        <v>8136</v>
      </c>
      <c r="G6040" s="191">
        <v>12</v>
      </c>
    </row>
    <row r="6041" spans="1:7" x14ac:dyDescent="0.25">
      <c r="A6041" s="191">
        <v>6040</v>
      </c>
      <c r="B6041" s="191" t="s">
        <v>5847</v>
      </c>
      <c r="C6041" s="191" t="s">
        <v>8133</v>
      </c>
      <c r="D6041" s="191" t="s">
        <v>3160</v>
      </c>
      <c r="E6041" s="191" t="s">
        <v>3186</v>
      </c>
      <c r="F6041" s="191" t="s">
        <v>8136</v>
      </c>
      <c r="G6041" s="191">
        <v>12</v>
      </c>
    </row>
    <row r="6042" spans="1:7" x14ac:dyDescent="0.25">
      <c r="A6042" s="191">
        <v>6041</v>
      </c>
      <c r="B6042" s="191" t="s">
        <v>5847</v>
      </c>
      <c r="C6042" s="191" t="s">
        <v>8133</v>
      </c>
      <c r="D6042" s="191" t="s">
        <v>3160</v>
      </c>
      <c r="E6042" s="191" t="s">
        <v>3186</v>
      </c>
      <c r="F6042" s="191" t="s">
        <v>8136</v>
      </c>
      <c r="G6042" s="191">
        <v>12</v>
      </c>
    </row>
    <row r="6043" spans="1:7" x14ac:dyDescent="0.25">
      <c r="A6043" s="191">
        <v>6042</v>
      </c>
      <c r="B6043" s="191" t="s">
        <v>5847</v>
      </c>
      <c r="C6043" s="191" t="s">
        <v>8133</v>
      </c>
      <c r="D6043" s="191" t="s">
        <v>3160</v>
      </c>
      <c r="E6043" s="191" t="s">
        <v>3186</v>
      </c>
      <c r="F6043" s="191" t="s">
        <v>8136</v>
      </c>
      <c r="G6043" s="191">
        <v>12</v>
      </c>
    </row>
    <row r="6044" spans="1:7" x14ac:dyDescent="0.25">
      <c r="A6044" s="191">
        <v>6043</v>
      </c>
      <c r="B6044" s="191" t="s">
        <v>5847</v>
      </c>
      <c r="C6044" s="191" t="s">
        <v>8133</v>
      </c>
      <c r="D6044" s="191" t="s">
        <v>3160</v>
      </c>
      <c r="E6044" s="191" t="s">
        <v>3186</v>
      </c>
      <c r="F6044" s="191" t="s">
        <v>8136</v>
      </c>
      <c r="G6044" s="191">
        <v>12</v>
      </c>
    </row>
    <row r="6045" spans="1:7" x14ac:dyDescent="0.25">
      <c r="A6045" s="191">
        <v>6044</v>
      </c>
      <c r="B6045" s="191" t="s">
        <v>5847</v>
      </c>
      <c r="C6045" s="191" t="s">
        <v>8133</v>
      </c>
      <c r="D6045" s="191" t="s">
        <v>3160</v>
      </c>
      <c r="E6045" s="191" t="s">
        <v>3186</v>
      </c>
      <c r="F6045" s="191" t="s">
        <v>8136</v>
      </c>
      <c r="G6045" s="191">
        <v>12</v>
      </c>
    </row>
    <row r="6046" spans="1:7" x14ac:dyDescent="0.25">
      <c r="A6046" s="191">
        <v>6045</v>
      </c>
      <c r="B6046" s="191" t="s">
        <v>5847</v>
      </c>
      <c r="C6046" s="191" t="s">
        <v>8133</v>
      </c>
      <c r="D6046" s="191" t="s">
        <v>3160</v>
      </c>
      <c r="E6046" s="191" t="s">
        <v>3186</v>
      </c>
      <c r="F6046" s="191" t="s">
        <v>8136</v>
      </c>
      <c r="G6046" s="191">
        <v>12</v>
      </c>
    </row>
    <row r="6047" spans="1:7" x14ac:dyDescent="0.25">
      <c r="A6047" s="191">
        <v>6046</v>
      </c>
      <c r="B6047" s="191" t="s">
        <v>5847</v>
      </c>
      <c r="C6047" s="191" t="s">
        <v>8133</v>
      </c>
      <c r="D6047" s="191" t="s">
        <v>3160</v>
      </c>
      <c r="E6047" s="191" t="s">
        <v>3186</v>
      </c>
      <c r="F6047" s="191" t="s">
        <v>8136</v>
      </c>
      <c r="G6047" s="191">
        <v>12</v>
      </c>
    </row>
    <row r="6048" spans="1:7" x14ac:dyDescent="0.25">
      <c r="A6048" s="191">
        <v>6047</v>
      </c>
      <c r="B6048" s="191" t="s">
        <v>5847</v>
      </c>
      <c r="C6048" s="191" t="s">
        <v>8133</v>
      </c>
      <c r="D6048" s="191" t="s">
        <v>3160</v>
      </c>
      <c r="E6048" s="191" t="s">
        <v>3186</v>
      </c>
      <c r="F6048" s="191" t="s">
        <v>8136</v>
      </c>
      <c r="G6048" s="191">
        <v>12</v>
      </c>
    </row>
    <row r="6049" spans="1:7" x14ac:dyDescent="0.25">
      <c r="A6049" s="191">
        <v>6048</v>
      </c>
      <c r="B6049" s="191" t="s">
        <v>5847</v>
      </c>
      <c r="C6049" s="191" t="s">
        <v>8133</v>
      </c>
      <c r="D6049" s="191" t="s">
        <v>3160</v>
      </c>
      <c r="E6049" s="191" t="s">
        <v>3186</v>
      </c>
      <c r="F6049" s="191" t="s">
        <v>8136</v>
      </c>
      <c r="G6049" s="191">
        <v>12</v>
      </c>
    </row>
    <row r="6050" spans="1:7" x14ac:dyDescent="0.25">
      <c r="A6050" s="191">
        <v>6049</v>
      </c>
      <c r="B6050" s="191" t="s">
        <v>5847</v>
      </c>
      <c r="C6050" s="191" t="s">
        <v>8133</v>
      </c>
      <c r="D6050" s="191" t="s">
        <v>3160</v>
      </c>
      <c r="E6050" s="191" t="s">
        <v>3186</v>
      </c>
      <c r="F6050" s="191" t="s">
        <v>8136</v>
      </c>
      <c r="G6050" s="191">
        <v>12</v>
      </c>
    </row>
    <row r="6051" spans="1:7" x14ac:dyDescent="0.25">
      <c r="A6051" s="191">
        <v>6050</v>
      </c>
      <c r="B6051" s="191" t="s">
        <v>5847</v>
      </c>
      <c r="C6051" s="191" t="s">
        <v>8133</v>
      </c>
      <c r="D6051" s="191" t="s">
        <v>3160</v>
      </c>
      <c r="E6051" s="191" t="s">
        <v>3186</v>
      </c>
      <c r="F6051" s="191" t="s">
        <v>8136</v>
      </c>
      <c r="G6051" s="191">
        <v>12</v>
      </c>
    </row>
    <row r="6052" spans="1:7" x14ac:dyDescent="0.25">
      <c r="A6052" s="191">
        <v>6051</v>
      </c>
      <c r="B6052" s="191" t="s">
        <v>5847</v>
      </c>
      <c r="C6052" s="191" t="s">
        <v>8133</v>
      </c>
      <c r="D6052" s="191" t="s">
        <v>3160</v>
      </c>
      <c r="E6052" s="191" t="s">
        <v>3186</v>
      </c>
      <c r="F6052" s="191" t="s">
        <v>8136</v>
      </c>
      <c r="G6052" s="191">
        <v>12</v>
      </c>
    </row>
    <row r="6053" spans="1:7" x14ac:dyDescent="0.25">
      <c r="A6053" s="191">
        <v>6052</v>
      </c>
      <c r="B6053" s="191" t="s">
        <v>5847</v>
      </c>
      <c r="C6053" s="191" t="s">
        <v>8133</v>
      </c>
      <c r="D6053" s="191" t="s">
        <v>3160</v>
      </c>
      <c r="E6053" s="191" t="s">
        <v>3186</v>
      </c>
      <c r="F6053" s="191" t="s">
        <v>8136</v>
      </c>
      <c r="G6053" s="191">
        <v>12</v>
      </c>
    </row>
    <row r="6054" spans="1:7" x14ac:dyDescent="0.25">
      <c r="A6054" s="191">
        <v>6053</v>
      </c>
      <c r="B6054" s="191" t="s">
        <v>5847</v>
      </c>
      <c r="C6054" s="191" t="s">
        <v>8133</v>
      </c>
      <c r="D6054" s="191" t="s">
        <v>3160</v>
      </c>
      <c r="E6054" s="191" t="s">
        <v>3186</v>
      </c>
      <c r="F6054" s="191" t="s">
        <v>8136</v>
      </c>
      <c r="G6054" s="191">
        <v>12</v>
      </c>
    </row>
    <row r="6055" spans="1:7" x14ac:dyDescent="0.25">
      <c r="A6055" s="191">
        <v>6054</v>
      </c>
      <c r="B6055" s="191" t="s">
        <v>5847</v>
      </c>
      <c r="C6055" s="191" t="s">
        <v>8133</v>
      </c>
      <c r="D6055" s="191" t="s">
        <v>3160</v>
      </c>
      <c r="E6055" s="191" t="s">
        <v>3186</v>
      </c>
      <c r="F6055" s="191" t="s">
        <v>8136</v>
      </c>
      <c r="G6055" s="191">
        <v>12</v>
      </c>
    </row>
    <row r="6056" spans="1:7" x14ac:dyDescent="0.25">
      <c r="A6056" s="191">
        <v>6055</v>
      </c>
      <c r="B6056" s="191" t="s">
        <v>5847</v>
      </c>
      <c r="C6056" s="191" t="s">
        <v>8133</v>
      </c>
      <c r="D6056" s="191" t="s">
        <v>3160</v>
      </c>
      <c r="E6056" s="191" t="s">
        <v>3186</v>
      </c>
      <c r="F6056" s="191" t="s">
        <v>8136</v>
      </c>
      <c r="G6056" s="191">
        <v>12</v>
      </c>
    </row>
    <row r="6057" spans="1:7" x14ac:dyDescent="0.25">
      <c r="A6057" s="191">
        <v>6056</v>
      </c>
      <c r="B6057" s="191" t="s">
        <v>5847</v>
      </c>
      <c r="C6057" s="191" t="s">
        <v>8133</v>
      </c>
      <c r="D6057" s="191" t="s">
        <v>3160</v>
      </c>
      <c r="E6057" s="191" t="s">
        <v>3186</v>
      </c>
      <c r="F6057" s="191" t="s">
        <v>8136</v>
      </c>
      <c r="G6057" s="191">
        <v>12</v>
      </c>
    </row>
    <row r="6058" spans="1:7" x14ac:dyDescent="0.25">
      <c r="A6058" s="191">
        <v>6057</v>
      </c>
      <c r="B6058" s="191" t="s">
        <v>5847</v>
      </c>
      <c r="C6058" s="191" t="s">
        <v>8133</v>
      </c>
      <c r="D6058" s="191" t="s">
        <v>3160</v>
      </c>
      <c r="E6058" s="191" t="s">
        <v>3186</v>
      </c>
      <c r="F6058" s="191" t="s">
        <v>8136</v>
      </c>
      <c r="G6058" s="191">
        <v>12</v>
      </c>
    </row>
    <row r="6059" spans="1:7" x14ac:dyDescent="0.25">
      <c r="A6059" s="191">
        <v>6058</v>
      </c>
      <c r="B6059" s="191" t="s">
        <v>5847</v>
      </c>
      <c r="C6059" s="191" t="s">
        <v>8133</v>
      </c>
      <c r="D6059" s="191" t="s">
        <v>3160</v>
      </c>
      <c r="E6059" s="191" t="s">
        <v>3186</v>
      </c>
      <c r="F6059" s="191" t="s">
        <v>8136</v>
      </c>
      <c r="G6059" s="191">
        <v>12</v>
      </c>
    </row>
    <row r="6060" spans="1:7" x14ac:dyDescent="0.25">
      <c r="A6060" s="191">
        <v>6059</v>
      </c>
      <c r="B6060" s="191" t="s">
        <v>5847</v>
      </c>
      <c r="C6060" s="191" t="s">
        <v>8133</v>
      </c>
      <c r="D6060" s="191" t="s">
        <v>3160</v>
      </c>
      <c r="E6060" s="191" t="s">
        <v>3186</v>
      </c>
      <c r="F6060" s="191" t="s">
        <v>8136</v>
      </c>
      <c r="G6060" s="191">
        <v>12</v>
      </c>
    </row>
    <row r="6061" spans="1:7" x14ac:dyDescent="0.25">
      <c r="A6061" s="191">
        <v>6060</v>
      </c>
      <c r="B6061" s="191" t="s">
        <v>5847</v>
      </c>
      <c r="C6061" s="191" t="s">
        <v>8133</v>
      </c>
      <c r="D6061" s="191" t="s">
        <v>3160</v>
      </c>
      <c r="E6061" s="191" t="s">
        <v>3186</v>
      </c>
      <c r="F6061" s="191" t="s">
        <v>8136</v>
      </c>
      <c r="G6061" s="191">
        <v>12</v>
      </c>
    </row>
    <row r="6062" spans="1:7" x14ac:dyDescent="0.25">
      <c r="A6062" s="191">
        <v>6061</v>
      </c>
      <c r="B6062" s="191" t="s">
        <v>5847</v>
      </c>
      <c r="C6062" s="191" t="s">
        <v>8133</v>
      </c>
      <c r="D6062" s="191" t="s">
        <v>3160</v>
      </c>
      <c r="E6062" s="191" t="s">
        <v>3186</v>
      </c>
      <c r="F6062" s="191" t="s">
        <v>8136</v>
      </c>
      <c r="G6062" s="191">
        <v>12</v>
      </c>
    </row>
    <row r="6063" spans="1:7" x14ac:dyDescent="0.25">
      <c r="A6063" s="191">
        <v>6062</v>
      </c>
      <c r="B6063" s="191" t="s">
        <v>5847</v>
      </c>
      <c r="C6063" s="191" t="s">
        <v>8133</v>
      </c>
      <c r="D6063" s="191" t="s">
        <v>3160</v>
      </c>
      <c r="E6063" s="191" t="s">
        <v>3186</v>
      </c>
      <c r="F6063" s="191" t="s">
        <v>8136</v>
      </c>
      <c r="G6063" s="191">
        <v>12</v>
      </c>
    </row>
    <row r="6064" spans="1:7" x14ac:dyDescent="0.25">
      <c r="A6064" s="191">
        <v>6063</v>
      </c>
      <c r="B6064" s="191" t="s">
        <v>5847</v>
      </c>
      <c r="C6064" s="191" t="s">
        <v>8133</v>
      </c>
      <c r="D6064" s="191" t="s">
        <v>3160</v>
      </c>
      <c r="E6064" s="191" t="s">
        <v>3186</v>
      </c>
      <c r="F6064" s="191" t="s">
        <v>8136</v>
      </c>
      <c r="G6064" s="191">
        <v>12</v>
      </c>
    </row>
    <row r="6065" spans="1:7" x14ac:dyDescent="0.25">
      <c r="A6065" s="191">
        <v>6064</v>
      </c>
      <c r="B6065" s="191" t="s">
        <v>5847</v>
      </c>
      <c r="C6065" s="191" t="s">
        <v>8133</v>
      </c>
      <c r="D6065" s="191" t="s">
        <v>3160</v>
      </c>
      <c r="E6065" s="191" t="s">
        <v>3186</v>
      </c>
      <c r="F6065" s="191" t="s">
        <v>8136</v>
      </c>
      <c r="G6065" s="191">
        <v>12</v>
      </c>
    </row>
    <row r="6066" spans="1:7" x14ac:dyDescent="0.25">
      <c r="A6066" s="191">
        <v>6065</v>
      </c>
      <c r="B6066" s="191" t="s">
        <v>5847</v>
      </c>
      <c r="C6066" s="191" t="s">
        <v>8133</v>
      </c>
      <c r="D6066" s="191" t="s">
        <v>3160</v>
      </c>
      <c r="E6066" s="191" t="s">
        <v>3186</v>
      </c>
      <c r="F6066" s="191" t="s">
        <v>8136</v>
      </c>
      <c r="G6066" s="191">
        <v>12</v>
      </c>
    </row>
    <row r="6067" spans="1:7" x14ac:dyDescent="0.25">
      <c r="A6067" s="191">
        <v>6066</v>
      </c>
      <c r="B6067" s="191" t="s">
        <v>5847</v>
      </c>
      <c r="C6067" s="191" t="s">
        <v>8133</v>
      </c>
      <c r="D6067" s="191" t="s">
        <v>3160</v>
      </c>
      <c r="E6067" s="191" t="s">
        <v>3186</v>
      </c>
      <c r="F6067" s="191" t="s">
        <v>8136</v>
      </c>
      <c r="G6067" s="191">
        <v>12</v>
      </c>
    </row>
    <row r="6068" spans="1:7" x14ac:dyDescent="0.25">
      <c r="A6068" s="191">
        <v>6067</v>
      </c>
      <c r="B6068" s="191" t="s">
        <v>5847</v>
      </c>
      <c r="C6068" s="191" t="s">
        <v>8133</v>
      </c>
      <c r="D6068" s="191" t="s">
        <v>3160</v>
      </c>
      <c r="E6068" s="191" t="s">
        <v>3186</v>
      </c>
      <c r="F6068" s="191" t="s">
        <v>8136</v>
      </c>
      <c r="G6068" s="191">
        <v>12</v>
      </c>
    </row>
    <row r="6069" spans="1:7" x14ac:dyDescent="0.25">
      <c r="A6069" s="191">
        <v>6068</v>
      </c>
      <c r="B6069" s="191" t="s">
        <v>5847</v>
      </c>
      <c r="C6069" s="191" t="s">
        <v>8133</v>
      </c>
      <c r="D6069" s="191" t="s">
        <v>3160</v>
      </c>
      <c r="E6069" s="191" t="s">
        <v>3186</v>
      </c>
      <c r="F6069" s="191" t="s">
        <v>8136</v>
      </c>
      <c r="G6069" s="191">
        <v>12</v>
      </c>
    </row>
    <row r="6070" spans="1:7" x14ac:dyDescent="0.25">
      <c r="A6070" s="191">
        <v>6069</v>
      </c>
      <c r="B6070" s="191" t="s">
        <v>5847</v>
      </c>
      <c r="C6070" s="191" t="s">
        <v>8133</v>
      </c>
      <c r="D6070" s="191" t="s">
        <v>3160</v>
      </c>
      <c r="E6070" s="191" t="s">
        <v>3186</v>
      </c>
      <c r="F6070" s="191" t="s">
        <v>8136</v>
      </c>
      <c r="G6070" s="191">
        <v>12</v>
      </c>
    </row>
    <row r="6071" spans="1:7" x14ac:dyDescent="0.25">
      <c r="A6071" s="191">
        <v>6070</v>
      </c>
      <c r="B6071" s="191" t="s">
        <v>5847</v>
      </c>
      <c r="C6071" s="191" t="s">
        <v>8133</v>
      </c>
      <c r="D6071" s="191" t="s">
        <v>3160</v>
      </c>
      <c r="E6071" s="191" t="s">
        <v>3186</v>
      </c>
      <c r="F6071" s="191" t="s">
        <v>8136</v>
      </c>
      <c r="G6071" s="191">
        <v>12</v>
      </c>
    </row>
    <row r="6072" spans="1:7" x14ac:dyDescent="0.25">
      <c r="A6072" s="191">
        <v>6071</v>
      </c>
      <c r="B6072" s="191" t="s">
        <v>5847</v>
      </c>
      <c r="C6072" s="191" t="s">
        <v>8133</v>
      </c>
      <c r="D6072" s="191" t="s">
        <v>3160</v>
      </c>
      <c r="E6072" s="191" t="s">
        <v>3186</v>
      </c>
      <c r="F6072" s="191" t="s">
        <v>8136</v>
      </c>
      <c r="G6072" s="191">
        <v>12</v>
      </c>
    </row>
    <row r="6073" spans="1:7" x14ac:dyDescent="0.25">
      <c r="A6073" s="191">
        <v>6072</v>
      </c>
      <c r="B6073" s="191" t="s">
        <v>5847</v>
      </c>
      <c r="C6073" s="191" t="s">
        <v>8133</v>
      </c>
      <c r="D6073" s="191" t="s">
        <v>3160</v>
      </c>
      <c r="E6073" s="191" t="s">
        <v>3186</v>
      </c>
      <c r="F6073" s="191" t="s">
        <v>8136</v>
      </c>
      <c r="G6073" s="191">
        <v>12</v>
      </c>
    </row>
    <row r="6074" spans="1:7" x14ac:dyDescent="0.25">
      <c r="A6074" s="191">
        <v>6073</v>
      </c>
      <c r="B6074" s="191" t="s">
        <v>5847</v>
      </c>
      <c r="C6074" s="191" t="s">
        <v>8133</v>
      </c>
      <c r="D6074" s="191" t="s">
        <v>3160</v>
      </c>
      <c r="E6074" s="191" t="s">
        <v>3186</v>
      </c>
      <c r="F6074" s="191" t="s">
        <v>8136</v>
      </c>
      <c r="G6074" s="191">
        <v>12</v>
      </c>
    </row>
    <row r="6075" spans="1:7" x14ac:dyDescent="0.25">
      <c r="A6075" s="191">
        <v>6074</v>
      </c>
      <c r="B6075" s="191" t="s">
        <v>5847</v>
      </c>
      <c r="C6075" s="191" t="s">
        <v>8133</v>
      </c>
      <c r="D6075" s="191" t="s">
        <v>3160</v>
      </c>
      <c r="E6075" s="191" t="s">
        <v>3186</v>
      </c>
      <c r="F6075" s="191" t="s">
        <v>8136</v>
      </c>
      <c r="G6075" s="191">
        <v>12</v>
      </c>
    </row>
    <row r="6076" spans="1:7" x14ac:dyDescent="0.25">
      <c r="A6076" s="191">
        <v>6075</v>
      </c>
      <c r="B6076" s="191" t="s">
        <v>5847</v>
      </c>
      <c r="C6076" s="191" t="s">
        <v>8133</v>
      </c>
      <c r="D6076" s="191" t="s">
        <v>3160</v>
      </c>
      <c r="E6076" s="191" t="s">
        <v>3186</v>
      </c>
      <c r="F6076" s="191" t="s">
        <v>8136</v>
      </c>
      <c r="G6076" s="191">
        <v>12</v>
      </c>
    </row>
    <row r="6077" spans="1:7" x14ac:dyDescent="0.25">
      <c r="A6077" s="191">
        <v>6076</v>
      </c>
      <c r="B6077" s="191" t="s">
        <v>5847</v>
      </c>
      <c r="C6077" s="191" t="s">
        <v>8133</v>
      </c>
      <c r="D6077" s="191" t="s">
        <v>3160</v>
      </c>
      <c r="E6077" s="191" t="s">
        <v>3186</v>
      </c>
      <c r="F6077" s="191" t="s">
        <v>8136</v>
      </c>
      <c r="G6077" s="191">
        <v>12</v>
      </c>
    </row>
    <row r="6078" spans="1:7" x14ac:dyDescent="0.25">
      <c r="A6078" s="191">
        <v>6077</v>
      </c>
      <c r="B6078" s="191" t="s">
        <v>5847</v>
      </c>
      <c r="C6078" s="191" t="s">
        <v>8133</v>
      </c>
      <c r="D6078" s="191" t="s">
        <v>3160</v>
      </c>
      <c r="E6078" s="191" t="s">
        <v>3186</v>
      </c>
      <c r="F6078" s="191" t="s">
        <v>8136</v>
      </c>
      <c r="G6078" s="191">
        <v>12</v>
      </c>
    </row>
    <row r="6079" spans="1:7" x14ac:dyDescent="0.25">
      <c r="A6079" s="191">
        <v>6078</v>
      </c>
      <c r="B6079" s="191" t="s">
        <v>5847</v>
      </c>
      <c r="C6079" s="191" t="s">
        <v>8133</v>
      </c>
      <c r="D6079" s="191" t="s">
        <v>3160</v>
      </c>
      <c r="E6079" s="191" t="s">
        <v>3186</v>
      </c>
      <c r="F6079" s="191" t="s">
        <v>8136</v>
      </c>
      <c r="G6079" s="191">
        <v>12</v>
      </c>
    </row>
    <row r="6080" spans="1:7" x14ac:dyDescent="0.25">
      <c r="A6080" s="191">
        <v>6079</v>
      </c>
      <c r="B6080" s="191" t="s">
        <v>3173</v>
      </c>
      <c r="C6080" s="191" t="s">
        <v>8133</v>
      </c>
      <c r="D6080" s="191" t="s">
        <v>3160</v>
      </c>
      <c r="E6080" s="191" t="s">
        <v>3185</v>
      </c>
      <c r="F6080" s="191" t="s">
        <v>8134</v>
      </c>
      <c r="G6080" s="191">
        <v>8</v>
      </c>
    </row>
    <row r="6081" spans="1:7" x14ac:dyDescent="0.25">
      <c r="A6081" s="191">
        <v>6080</v>
      </c>
      <c r="B6081" s="191" t="s">
        <v>3173</v>
      </c>
      <c r="C6081" s="191" t="s">
        <v>8133</v>
      </c>
      <c r="D6081" s="191" t="s">
        <v>3160</v>
      </c>
      <c r="E6081" s="191" t="s">
        <v>3185</v>
      </c>
      <c r="F6081" s="191" t="s">
        <v>8134</v>
      </c>
      <c r="G6081" s="191">
        <v>8</v>
      </c>
    </row>
    <row r="6082" spans="1:7" x14ac:dyDescent="0.25">
      <c r="A6082" s="191">
        <v>6081</v>
      </c>
      <c r="B6082" s="191" t="s">
        <v>3173</v>
      </c>
      <c r="C6082" s="191" t="s">
        <v>8133</v>
      </c>
      <c r="D6082" s="191" t="s">
        <v>3160</v>
      </c>
      <c r="E6082" s="191" t="s">
        <v>3185</v>
      </c>
      <c r="F6082" s="191" t="s">
        <v>8134</v>
      </c>
      <c r="G6082" s="191">
        <v>8</v>
      </c>
    </row>
    <row r="6083" spans="1:7" x14ac:dyDescent="0.25">
      <c r="A6083" s="191">
        <v>6082</v>
      </c>
      <c r="B6083" s="191" t="s">
        <v>5847</v>
      </c>
      <c r="C6083" s="191" t="s">
        <v>8133</v>
      </c>
      <c r="D6083" s="191" t="s">
        <v>3160</v>
      </c>
      <c r="E6083" s="191" t="s">
        <v>3186</v>
      </c>
      <c r="F6083" s="191" t="s">
        <v>8136</v>
      </c>
      <c r="G6083" s="191">
        <v>12</v>
      </c>
    </row>
    <row r="6084" spans="1:7" x14ac:dyDescent="0.25">
      <c r="A6084" s="191">
        <v>6083</v>
      </c>
      <c r="B6084" s="191" t="s">
        <v>5847</v>
      </c>
      <c r="C6084" s="191" t="s">
        <v>8133</v>
      </c>
      <c r="D6084" s="191" t="s">
        <v>3160</v>
      </c>
      <c r="E6084" s="191" t="s">
        <v>3186</v>
      </c>
      <c r="F6084" s="191" t="s">
        <v>8136</v>
      </c>
      <c r="G6084" s="191">
        <v>12</v>
      </c>
    </row>
    <row r="6085" spans="1:7" x14ac:dyDescent="0.25">
      <c r="A6085" s="191">
        <v>6084</v>
      </c>
      <c r="B6085" s="191" t="s">
        <v>5847</v>
      </c>
      <c r="C6085" s="191" t="s">
        <v>8133</v>
      </c>
      <c r="D6085" s="191" t="s">
        <v>3160</v>
      </c>
      <c r="E6085" s="191" t="s">
        <v>3186</v>
      </c>
      <c r="F6085" s="191" t="s">
        <v>8136</v>
      </c>
      <c r="G6085" s="191">
        <v>12</v>
      </c>
    </row>
    <row r="6086" spans="1:7" x14ac:dyDescent="0.25">
      <c r="A6086" s="191">
        <v>6085</v>
      </c>
      <c r="B6086" s="191" t="s">
        <v>5847</v>
      </c>
      <c r="C6086" s="191" t="s">
        <v>8133</v>
      </c>
      <c r="D6086" s="191" t="s">
        <v>3160</v>
      </c>
      <c r="E6086" s="191" t="s">
        <v>3186</v>
      </c>
      <c r="F6086" s="191" t="s">
        <v>8136</v>
      </c>
      <c r="G6086" s="191">
        <v>12</v>
      </c>
    </row>
    <row r="6087" spans="1:7" x14ac:dyDescent="0.25">
      <c r="A6087" s="191">
        <v>6086</v>
      </c>
      <c r="B6087" s="191" t="s">
        <v>5847</v>
      </c>
      <c r="C6087" s="191" t="s">
        <v>8133</v>
      </c>
      <c r="D6087" s="191" t="s">
        <v>3160</v>
      </c>
      <c r="E6087" s="191" t="s">
        <v>3186</v>
      </c>
      <c r="F6087" s="191" t="s">
        <v>8136</v>
      </c>
      <c r="G6087" s="191">
        <v>12</v>
      </c>
    </row>
    <row r="6088" spans="1:7" x14ac:dyDescent="0.25">
      <c r="A6088" s="191">
        <v>6087</v>
      </c>
      <c r="B6088" s="191" t="s">
        <v>5847</v>
      </c>
      <c r="C6088" s="191" t="s">
        <v>8133</v>
      </c>
      <c r="D6088" s="191" t="s">
        <v>3160</v>
      </c>
      <c r="E6088" s="191" t="s">
        <v>3186</v>
      </c>
      <c r="F6088" s="191" t="s">
        <v>8136</v>
      </c>
      <c r="G6088" s="191">
        <v>12</v>
      </c>
    </row>
    <row r="6089" spans="1:7" x14ac:dyDescent="0.25">
      <c r="A6089" s="191">
        <v>6088</v>
      </c>
      <c r="B6089" s="191" t="s">
        <v>5847</v>
      </c>
      <c r="C6089" s="191" t="s">
        <v>8133</v>
      </c>
      <c r="D6089" s="191" t="s">
        <v>3160</v>
      </c>
      <c r="E6089" s="191" t="s">
        <v>3186</v>
      </c>
      <c r="F6089" s="191" t="s">
        <v>8136</v>
      </c>
      <c r="G6089" s="191">
        <v>12</v>
      </c>
    </row>
    <row r="6090" spans="1:7" x14ac:dyDescent="0.25">
      <c r="A6090" s="191">
        <v>6089</v>
      </c>
      <c r="B6090" s="191" t="s">
        <v>5847</v>
      </c>
      <c r="C6090" s="191" t="s">
        <v>8133</v>
      </c>
      <c r="D6090" s="191" t="s">
        <v>3160</v>
      </c>
      <c r="E6090" s="191" t="s">
        <v>3186</v>
      </c>
      <c r="F6090" s="191" t="s">
        <v>8136</v>
      </c>
      <c r="G6090" s="191">
        <v>12</v>
      </c>
    </row>
    <row r="6091" spans="1:7" x14ac:dyDescent="0.25">
      <c r="A6091" s="191">
        <v>6090</v>
      </c>
      <c r="B6091" s="191" t="s">
        <v>5847</v>
      </c>
      <c r="C6091" s="191" t="s">
        <v>8133</v>
      </c>
      <c r="D6091" s="191" t="s">
        <v>3160</v>
      </c>
      <c r="E6091" s="191" t="s">
        <v>3186</v>
      </c>
      <c r="F6091" s="191" t="s">
        <v>8136</v>
      </c>
      <c r="G6091" s="191">
        <v>12</v>
      </c>
    </row>
    <row r="6092" spans="1:7" x14ac:dyDescent="0.25">
      <c r="A6092" s="191">
        <v>6091</v>
      </c>
      <c r="B6092" s="191" t="s">
        <v>5847</v>
      </c>
      <c r="C6092" s="191" t="s">
        <v>8133</v>
      </c>
      <c r="D6092" s="191" t="s">
        <v>3160</v>
      </c>
      <c r="E6092" s="191" t="s">
        <v>3186</v>
      </c>
      <c r="F6092" s="191" t="s">
        <v>8136</v>
      </c>
      <c r="G6092" s="191">
        <v>12</v>
      </c>
    </row>
    <row r="6093" spans="1:7" x14ac:dyDescent="0.25">
      <c r="A6093" s="191">
        <v>6092</v>
      </c>
      <c r="B6093" s="191" t="s">
        <v>5847</v>
      </c>
      <c r="C6093" s="191" t="s">
        <v>8133</v>
      </c>
      <c r="D6093" s="191" t="s">
        <v>3160</v>
      </c>
      <c r="E6093" s="191" t="s">
        <v>3186</v>
      </c>
      <c r="F6093" s="191" t="s">
        <v>8136</v>
      </c>
      <c r="G6093" s="191">
        <v>12</v>
      </c>
    </row>
    <row r="6094" spans="1:7" x14ac:dyDescent="0.25">
      <c r="A6094" s="191">
        <v>6093</v>
      </c>
      <c r="B6094" s="191" t="s">
        <v>5847</v>
      </c>
      <c r="C6094" s="191" t="s">
        <v>8133</v>
      </c>
      <c r="D6094" s="191" t="s">
        <v>3160</v>
      </c>
      <c r="E6094" s="191" t="s">
        <v>3186</v>
      </c>
      <c r="F6094" s="191" t="s">
        <v>8136</v>
      </c>
      <c r="G6094" s="191">
        <v>12</v>
      </c>
    </row>
    <row r="6095" spans="1:7" x14ac:dyDescent="0.25">
      <c r="A6095" s="191">
        <v>6094</v>
      </c>
      <c r="B6095" s="191" t="s">
        <v>5847</v>
      </c>
      <c r="C6095" s="191" t="s">
        <v>8133</v>
      </c>
      <c r="D6095" s="191" t="s">
        <v>3160</v>
      </c>
      <c r="E6095" s="191" t="s">
        <v>3186</v>
      </c>
      <c r="F6095" s="191" t="s">
        <v>8136</v>
      </c>
      <c r="G6095" s="191">
        <v>12</v>
      </c>
    </row>
    <row r="6096" spans="1:7" x14ac:dyDescent="0.25">
      <c r="A6096" s="191">
        <v>6095</v>
      </c>
      <c r="B6096" s="191" t="s">
        <v>5847</v>
      </c>
      <c r="C6096" s="191" t="s">
        <v>8133</v>
      </c>
      <c r="D6096" s="191" t="s">
        <v>3160</v>
      </c>
      <c r="E6096" s="191" t="s">
        <v>3186</v>
      </c>
      <c r="F6096" s="191" t="s">
        <v>8136</v>
      </c>
      <c r="G6096" s="191">
        <v>12</v>
      </c>
    </row>
    <row r="6097" spans="1:7" x14ac:dyDescent="0.25">
      <c r="A6097" s="191">
        <v>6096</v>
      </c>
      <c r="B6097" s="191" t="s">
        <v>5847</v>
      </c>
      <c r="C6097" s="191" t="s">
        <v>8133</v>
      </c>
      <c r="D6097" s="191" t="s">
        <v>3160</v>
      </c>
      <c r="E6097" s="191" t="s">
        <v>3186</v>
      </c>
      <c r="F6097" s="191" t="s">
        <v>8136</v>
      </c>
      <c r="G6097" s="191">
        <v>12</v>
      </c>
    </row>
    <row r="6098" spans="1:7" x14ac:dyDescent="0.25">
      <c r="A6098" s="191">
        <v>6097</v>
      </c>
      <c r="B6098" s="191" t="s">
        <v>5847</v>
      </c>
      <c r="C6098" s="191" t="s">
        <v>8133</v>
      </c>
      <c r="D6098" s="191" t="s">
        <v>3160</v>
      </c>
      <c r="E6098" s="191" t="s">
        <v>3186</v>
      </c>
      <c r="F6098" s="191" t="s">
        <v>8136</v>
      </c>
      <c r="G6098" s="191">
        <v>12</v>
      </c>
    </row>
    <row r="6099" spans="1:7" x14ac:dyDescent="0.25">
      <c r="A6099" s="191">
        <v>6098</v>
      </c>
      <c r="B6099" s="191" t="s">
        <v>5847</v>
      </c>
      <c r="C6099" s="191" t="s">
        <v>8133</v>
      </c>
      <c r="D6099" s="191" t="s">
        <v>3160</v>
      </c>
      <c r="E6099" s="191" t="s">
        <v>3186</v>
      </c>
      <c r="F6099" s="191" t="s">
        <v>8136</v>
      </c>
      <c r="G6099" s="191">
        <v>12</v>
      </c>
    </row>
    <row r="6100" spans="1:7" x14ac:dyDescent="0.25">
      <c r="A6100" s="191">
        <v>6099</v>
      </c>
      <c r="B6100" s="191" t="s">
        <v>5847</v>
      </c>
      <c r="C6100" s="191" t="s">
        <v>8133</v>
      </c>
      <c r="D6100" s="191" t="s">
        <v>3160</v>
      </c>
      <c r="E6100" s="191" t="s">
        <v>3186</v>
      </c>
      <c r="F6100" s="191" t="s">
        <v>8136</v>
      </c>
      <c r="G6100" s="191">
        <v>12</v>
      </c>
    </row>
    <row r="6101" spans="1:7" x14ac:dyDescent="0.25">
      <c r="A6101" s="191">
        <v>6100</v>
      </c>
      <c r="B6101" s="191" t="s">
        <v>5847</v>
      </c>
      <c r="C6101" s="191" t="s">
        <v>8133</v>
      </c>
      <c r="D6101" s="191" t="s">
        <v>3160</v>
      </c>
      <c r="E6101" s="191" t="s">
        <v>3186</v>
      </c>
      <c r="F6101" s="191" t="s">
        <v>8136</v>
      </c>
      <c r="G6101" s="191">
        <v>12</v>
      </c>
    </row>
    <row r="6102" spans="1:7" x14ac:dyDescent="0.25">
      <c r="A6102" s="191">
        <v>6101</v>
      </c>
      <c r="B6102" s="191" t="s">
        <v>5847</v>
      </c>
      <c r="C6102" s="191" t="s">
        <v>8133</v>
      </c>
      <c r="D6102" s="191" t="s">
        <v>3160</v>
      </c>
      <c r="E6102" s="191" t="s">
        <v>3186</v>
      </c>
      <c r="F6102" s="191" t="s">
        <v>8136</v>
      </c>
      <c r="G6102" s="191">
        <v>12</v>
      </c>
    </row>
    <row r="6103" spans="1:7" x14ac:dyDescent="0.25">
      <c r="A6103" s="191">
        <v>6102</v>
      </c>
      <c r="B6103" s="191" t="s">
        <v>5847</v>
      </c>
      <c r="C6103" s="191" t="s">
        <v>8133</v>
      </c>
      <c r="D6103" s="191" t="s">
        <v>3160</v>
      </c>
      <c r="E6103" s="191" t="s">
        <v>3186</v>
      </c>
      <c r="F6103" s="191" t="s">
        <v>8136</v>
      </c>
      <c r="G6103" s="191">
        <v>12</v>
      </c>
    </row>
    <row r="6104" spans="1:7" x14ac:dyDescent="0.25">
      <c r="A6104" s="191">
        <v>6103</v>
      </c>
      <c r="B6104" s="191" t="s">
        <v>5847</v>
      </c>
      <c r="C6104" s="191" t="s">
        <v>8133</v>
      </c>
      <c r="D6104" s="191" t="s">
        <v>3160</v>
      </c>
      <c r="E6104" s="191" t="s">
        <v>3186</v>
      </c>
      <c r="F6104" s="191" t="s">
        <v>8136</v>
      </c>
      <c r="G6104" s="191">
        <v>12</v>
      </c>
    </row>
    <row r="6105" spans="1:7" x14ac:dyDescent="0.25">
      <c r="A6105" s="191">
        <v>6104</v>
      </c>
      <c r="B6105" s="191" t="s">
        <v>5847</v>
      </c>
      <c r="C6105" s="191" t="s">
        <v>8133</v>
      </c>
      <c r="D6105" s="191" t="s">
        <v>3160</v>
      </c>
      <c r="E6105" s="191" t="s">
        <v>3186</v>
      </c>
      <c r="F6105" s="191" t="s">
        <v>8136</v>
      </c>
      <c r="G6105" s="191">
        <v>12</v>
      </c>
    </row>
    <row r="6106" spans="1:7" x14ac:dyDescent="0.25">
      <c r="A6106" s="191">
        <v>6105</v>
      </c>
      <c r="B6106" s="191" t="s">
        <v>5847</v>
      </c>
      <c r="C6106" s="191" t="s">
        <v>8133</v>
      </c>
      <c r="D6106" s="191" t="s">
        <v>3160</v>
      </c>
      <c r="E6106" s="191" t="s">
        <v>3186</v>
      </c>
      <c r="F6106" s="191" t="s">
        <v>8136</v>
      </c>
      <c r="G6106" s="191">
        <v>12</v>
      </c>
    </row>
    <row r="6107" spans="1:7" x14ac:dyDescent="0.25">
      <c r="A6107" s="191">
        <v>6106</v>
      </c>
      <c r="B6107" s="191" t="s">
        <v>5847</v>
      </c>
      <c r="C6107" s="191" t="s">
        <v>8133</v>
      </c>
      <c r="D6107" s="191" t="s">
        <v>3160</v>
      </c>
      <c r="E6107" s="191" t="s">
        <v>3186</v>
      </c>
      <c r="F6107" s="191" t="s">
        <v>8136</v>
      </c>
      <c r="G6107" s="191">
        <v>12</v>
      </c>
    </row>
    <row r="6108" spans="1:7" x14ac:dyDescent="0.25">
      <c r="A6108" s="191">
        <v>6107</v>
      </c>
      <c r="B6108" s="191" t="s">
        <v>5847</v>
      </c>
      <c r="C6108" s="191" t="s">
        <v>8133</v>
      </c>
      <c r="D6108" s="191" t="s">
        <v>3160</v>
      </c>
      <c r="E6108" s="191" t="s">
        <v>3186</v>
      </c>
      <c r="F6108" s="191" t="s">
        <v>8136</v>
      </c>
      <c r="G6108" s="191">
        <v>12</v>
      </c>
    </row>
    <row r="6109" spans="1:7" x14ac:dyDescent="0.25">
      <c r="A6109" s="191">
        <v>6108</v>
      </c>
      <c r="B6109" s="191" t="s">
        <v>5847</v>
      </c>
      <c r="C6109" s="191" t="s">
        <v>8133</v>
      </c>
      <c r="D6109" s="191" t="s">
        <v>3160</v>
      </c>
      <c r="E6109" s="191" t="s">
        <v>3186</v>
      </c>
      <c r="F6109" s="191" t="s">
        <v>8136</v>
      </c>
      <c r="G6109" s="191">
        <v>12</v>
      </c>
    </row>
    <row r="6110" spans="1:7" x14ac:dyDescent="0.25">
      <c r="A6110" s="191">
        <v>6109</v>
      </c>
      <c r="B6110" s="191" t="s">
        <v>5847</v>
      </c>
      <c r="C6110" s="191" t="s">
        <v>8133</v>
      </c>
      <c r="D6110" s="191" t="s">
        <v>3160</v>
      </c>
      <c r="E6110" s="191" t="s">
        <v>3186</v>
      </c>
      <c r="F6110" s="191" t="s">
        <v>8136</v>
      </c>
      <c r="G6110" s="191">
        <v>12</v>
      </c>
    </row>
    <row r="6111" spans="1:7" x14ac:dyDescent="0.25">
      <c r="A6111" s="191">
        <v>6110</v>
      </c>
      <c r="B6111" s="191" t="s">
        <v>5847</v>
      </c>
      <c r="C6111" s="191" t="s">
        <v>8133</v>
      </c>
      <c r="D6111" s="191" t="s">
        <v>3160</v>
      </c>
      <c r="E6111" s="191" t="s">
        <v>3186</v>
      </c>
      <c r="F6111" s="191" t="s">
        <v>8136</v>
      </c>
      <c r="G6111" s="191">
        <v>12</v>
      </c>
    </row>
    <row r="6112" spans="1:7" x14ac:dyDescent="0.25">
      <c r="A6112" s="191">
        <v>6111</v>
      </c>
      <c r="B6112" s="191" t="s">
        <v>5847</v>
      </c>
      <c r="C6112" s="191" t="s">
        <v>8133</v>
      </c>
      <c r="D6112" s="191" t="s">
        <v>3160</v>
      </c>
      <c r="E6112" s="191" t="s">
        <v>3186</v>
      </c>
      <c r="F6112" s="191" t="s">
        <v>8136</v>
      </c>
      <c r="G6112" s="191">
        <v>12</v>
      </c>
    </row>
    <row r="6113" spans="1:7" x14ac:dyDescent="0.25">
      <c r="A6113" s="191">
        <v>6112</v>
      </c>
      <c r="B6113" s="191" t="s">
        <v>5847</v>
      </c>
      <c r="C6113" s="191" t="s">
        <v>8133</v>
      </c>
      <c r="D6113" s="191" t="s">
        <v>3160</v>
      </c>
      <c r="E6113" s="191" t="s">
        <v>3186</v>
      </c>
      <c r="F6113" s="191" t="s">
        <v>8136</v>
      </c>
      <c r="G6113" s="191">
        <v>12</v>
      </c>
    </row>
    <row r="6114" spans="1:7" x14ac:dyDescent="0.25">
      <c r="A6114" s="191">
        <v>6113</v>
      </c>
      <c r="B6114" s="191" t="s">
        <v>5847</v>
      </c>
      <c r="C6114" s="191" t="s">
        <v>8133</v>
      </c>
      <c r="D6114" s="191" t="s">
        <v>3160</v>
      </c>
      <c r="E6114" s="191" t="s">
        <v>3186</v>
      </c>
      <c r="F6114" s="191" t="s">
        <v>8136</v>
      </c>
      <c r="G6114" s="191">
        <v>12</v>
      </c>
    </row>
    <row r="6115" spans="1:7" x14ac:dyDescent="0.25">
      <c r="A6115" s="191">
        <v>6114</v>
      </c>
      <c r="B6115" s="191" t="s">
        <v>5847</v>
      </c>
      <c r="C6115" s="191" t="s">
        <v>8133</v>
      </c>
      <c r="D6115" s="191" t="s">
        <v>3160</v>
      </c>
      <c r="E6115" s="191" t="s">
        <v>3186</v>
      </c>
      <c r="F6115" s="191" t="s">
        <v>8136</v>
      </c>
      <c r="G6115" s="191">
        <v>12</v>
      </c>
    </row>
    <row r="6116" spans="1:7" x14ac:dyDescent="0.25">
      <c r="A6116" s="191">
        <v>6115</v>
      </c>
      <c r="B6116" s="191" t="s">
        <v>5847</v>
      </c>
      <c r="C6116" s="191" t="s">
        <v>8133</v>
      </c>
      <c r="D6116" s="191" t="s">
        <v>3160</v>
      </c>
      <c r="E6116" s="191" t="s">
        <v>3186</v>
      </c>
      <c r="F6116" s="191" t="s">
        <v>8136</v>
      </c>
      <c r="G6116" s="191">
        <v>12</v>
      </c>
    </row>
    <row r="6117" spans="1:7" x14ac:dyDescent="0.25">
      <c r="A6117" s="191">
        <v>6116</v>
      </c>
      <c r="B6117" s="191" t="s">
        <v>5847</v>
      </c>
      <c r="C6117" s="191" t="s">
        <v>8133</v>
      </c>
      <c r="D6117" s="191" t="s">
        <v>3160</v>
      </c>
      <c r="E6117" s="191" t="s">
        <v>3186</v>
      </c>
      <c r="F6117" s="191" t="s">
        <v>8136</v>
      </c>
      <c r="G6117" s="191">
        <v>12</v>
      </c>
    </row>
    <row r="6118" spans="1:7" x14ac:dyDescent="0.25">
      <c r="A6118" s="191">
        <v>6117</v>
      </c>
      <c r="B6118" s="191" t="s">
        <v>5847</v>
      </c>
      <c r="C6118" s="191" t="s">
        <v>8133</v>
      </c>
      <c r="D6118" s="191" t="s">
        <v>3160</v>
      </c>
      <c r="E6118" s="191" t="s">
        <v>3186</v>
      </c>
      <c r="F6118" s="191" t="s">
        <v>8136</v>
      </c>
      <c r="G6118" s="191">
        <v>12</v>
      </c>
    </row>
    <row r="6119" spans="1:7" x14ac:dyDescent="0.25">
      <c r="A6119" s="191">
        <v>6118</v>
      </c>
      <c r="B6119" s="191" t="s">
        <v>5847</v>
      </c>
      <c r="C6119" s="191" t="s">
        <v>8133</v>
      </c>
      <c r="D6119" s="191" t="s">
        <v>3160</v>
      </c>
      <c r="E6119" s="191" t="s">
        <v>3186</v>
      </c>
      <c r="F6119" s="191" t="s">
        <v>8136</v>
      </c>
      <c r="G6119" s="191">
        <v>12</v>
      </c>
    </row>
    <row r="6120" spans="1:7" x14ac:dyDescent="0.25">
      <c r="A6120" s="191">
        <v>6119</v>
      </c>
      <c r="B6120" s="191" t="s">
        <v>5847</v>
      </c>
      <c r="C6120" s="191" t="s">
        <v>8133</v>
      </c>
      <c r="D6120" s="191" t="s">
        <v>3160</v>
      </c>
      <c r="E6120" s="191" t="s">
        <v>3186</v>
      </c>
      <c r="F6120" s="191" t="s">
        <v>8136</v>
      </c>
      <c r="G6120" s="191">
        <v>12</v>
      </c>
    </row>
    <row r="6121" spans="1:7" x14ac:dyDescent="0.25">
      <c r="A6121" s="191">
        <v>6120</v>
      </c>
      <c r="B6121" s="191" t="s">
        <v>5847</v>
      </c>
      <c r="C6121" s="191" t="s">
        <v>8133</v>
      </c>
      <c r="D6121" s="191" t="s">
        <v>3160</v>
      </c>
      <c r="E6121" s="191" t="s">
        <v>3186</v>
      </c>
      <c r="F6121" s="191" t="s">
        <v>8136</v>
      </c>
      <c r="G6121" s="191">
        <v>12</v>
      </c>
    </row>
    <row r="6122" spans="1:7" x14ac:dyDescent="0.25">
      <c r="A6122" s="191">
        <v>6121</v>
      </c>
      <c r="B6122" s="191" t="s">
        <v>5847</v>
      </c>
      <c r="C6122" s="191" t="s">
        <v>8133</v>
      </c>
      <c r="D6122" s="191" t="s">
        <v>3160</v>
      </c>
      <c r="E6122" s="191" t="s">
        <v>3186</v>
      </c>
      <c r="F6122" s="191" t="s">
        <v>8136</v>
      </c>
      <c r="G6122" s="191">
        <v>12</v>
      </c>
    </row>
    <row r="6123" spans="1:7" x14ac:dyDescent="0.25">
      <c r="A6123" s="191">
        <v>6122</v>
      </c>
      <c r="B6123" s="191" t="s">
        <v>5847</v>
      </c>
      <c r="C6123" s="191" t="s">
        <v>8133</v>
      </c>
      <c r="D6123" s="191" t="s">
        <v>3160</v>
      </c>
      <c r="E6123" s="191" t="s">
        <v>3186</v>
      </c>
      <c r="F6123" s="191" t="s">
        <v>8136</v>
      </c>
      <c r="G6123" s="191">
        <v>12</v>
      </c>
    </row>
    <row r="6124" spans="1:7" x14ac:dyDescent="0.25">
      <c r="A6124" s="191">
        <v>6123</v>
      </c>
      <c r="B6124" s="191" t="s">
        <v>5847</v>
      </c>
      <c r="C6124" s="191" t="s">
        <v>8133</v>
      </c>
      <c r="D6124" s="191" t="s">
        <v>3160</v>
      </c>
      <c r="E6124" s="191" t="s">
        <v>3186</v>
      </c>
      <c r="F6124" s="191" t="s">
        <v>8136</v>
      </c>
      <c r="G6124" s="191">
        <v>12</v>
      </c>
    </row>
    <row r="6125" spans="1:7" x14ac:dyDescent="0.25">
      <c r="A6125" s="191">
        <v>6124</v>
      </c>
      <c r="B6125" s="191" t="s">
        <v>5847</v>
      </c>
      <c r="C6125" s="191" t="s">
        <v>8133</v>
      </c>
      <c r="D6125" s="191" t="s">
        <v>3160</v>
      </c>
      <c r="E6125" s="191" t="s">
        <v>3186</v>
      </c>
      <c r="F6125" s="191" t="s">
        <v>8136</v>
      </c>
      <c r="G6125" s="191">
        <v>12</v>
      </c>
    </row>
    <row r="6126" spans="1:7" x14ac:dyDescent="0.25">
      <c r="A6126" s="191">
        <v>6125</v>
      </c>
      <c r="B6126" s="191" t="s">
        <v>5847</v>
      </c>
      <c r="C6126" s="191" t="s">
        <v>8133</v>
      </c>
      <c r="D6126" s="191" t="s">
        <v>3160</v>
      </c>
      <c r="E6126" s="191" t="s">
        <v>3186</v>
      </c>
      <c r="F6126" s="191" t="s">
        <v>8136</v>
      </c>
      <c r="G6126" s="191">
        <v>12</v>
      </c>
    </row>
    <row r="6127" spans="1:7" x14ac:dyDescent="0.25">
      <c r="A6127" s="191">
        <v>6126</v>
      </c>
      <c r="B6127" s="191" t="s">
        <v>5847</v>
      </c>
      <c r="C6127" s="191" t="s">
        <v>8133</v>
      </c>
      <c r="D6127" s="191" t="s">
        <v>3160</v>
      </c>
      <c r="E6127" s="191" t="s">
        <v>3186</v>
      </c>
      <c r="F6127" s="191" t="s">
        <v>8136</v>
      </c>
      <c r="G6127" s="191">
        <v>12</v>
      </c>
    </row>
    <row r="6128" spans="1:7" x14ac:dyDescent="0.25">
      <c r="A6128" s="191">
        <v>6127</v>
      </c>
      <c r="B6128" s="191" t="s">
        <v>5847</v>
      </c>
      <c r="C6128" s="191" t="s">
        <v>8133</v>
      </c>
      <c r="D6128" s="191" t="s">
        <v>3160</v>
      </c>
      <c r="E6128" s="191" t="s">
        <v>3186</v>
      </c>
      <c r="F6128" s="191" t="s">
        <v>8136</v>
      </c>
      <c r="G6128" s="191">
        <v>12</v>
      </c>
    </row>
    <row r="6129" spans="1:7" x14ac:dyDescent="0.25">
      <c r="A6129" s="191">
        <v>6128</v>
      </c>
      <c r="B6129" s="191" t="s">
        <v>5847</v>
      </c>
      <c r="C6129" s="191" t="s">
        <v>8133</v>
      </c>
      <c r="D6129" s="191" t="s">
        <v>3160</v>
      </c>
      <c r="E6129" s="191" t="s">
        <v>3186</v>
      </c>
      <c r="F6129" s="191" t="s">
        <v>8136</v>
      </c>
      <c r="G6129" s="191">
        <v>12</v>
      </c>
    </row>
    <row r="6130" spans="1:7" x14ac:dyDescent="0.25">
      <c r="A6130" s="191">
        <v>6129</v>
      </c>
      <c r="B6130" s="191" t="s">
        <v>5847</v>
      </c>
      <c r="C6130" s="191" t="s">
        <v>8133</v>
      </c>
      <c r="D6130" s="191" t="s">
        <v>3160</v>
      </c>
      <c r="E6130" s="191" t="s">
        <v>3186</v>
      </c>
      <c r="F6130" s="191" t="s">
        <v>8136</v>
      </c>
      <c r="G6130" s="191">
        <v>12</v>
      </c>
    </row>
    <row r="6131" spans="1:7" x14ac:dyDescent="0.25">
      <c r="A6131" s="191">
        <v>6130</v>
      </c>
      <c r="B6131" s="191" t="s">
        <v>5847</v>
      </c>
      <c r="C6131" s="191" t="s">
        <v>8133</v>
      </c>
      <c r="D6131" s="191" t="s">
        <v>3160</v>
      </c>
      <c r="E6131" s="191" t="s">
        <v>3186</v>
      </c>
      <c r="F6131" s="191" t="s">
        <v>8136</v>
      </c>
      <c r="G6131" s="191">
        <v>12</v>
      </c>
    </row>
    <row r="6132" spans="1:7" x14ac:dyDescent="0.25">
      <c r="A6132" s="191">
        <v>6131</v>
      </c>
      <c r="B6132" s="191" t="s">
        <v>5847</v>
      </c>
      <c r="C6132" s="191" t="s">
        <v>8133</v>
      </c>
      <c r="D6132" s="191" t="s">
        <v>3160</v>
      </c>
      <c r="E6132" s="191" t="s">
        <v>3186</v>
      </c>
      <c r="F6132" s="191" t="s">
        <v>8136</v>
      </c>
      <c r="G6132" s="191">
        <v>12</v>
      </c>
    </row>
    <row r="6133" spans="1:7" x14ac:dyDescent="0.25">
      <c r="A6133" s="191">
        <v>6132</v>
      </c>
      <c r="B6133" s="191" t="s">
        <v>5847</v>
      </c>
      <c r="C6133" s="191" t="s">
        <v>8133</v>
      </c>
      <c r="D6133" s="191" t="s">
        <v>3160</v>
      </c>
      <c r="E6133" s="191" t="s">
        <v>3186</v>
      </c>
      <c r="F6133" s="191" t="s">
        <v>8136</v>
      </c>
      <c r="G6133" s="191">
        <v>12</v>
      </c>
    </row>
    <row r="6134" spans="1:7" x14ac:dyDescent="0.25">
      <c r="A6134" s="191">
        <v>6133</v>
      </c>
      <c r="B6134" s="191" t="s">
        <v>5847</v>
      </c>
      <c r="C6134" s="191" t="s">
        <v>8133</v>
      </c>
      <c r="D6134" s="191" t="s">
        <v>3160</v>
      </c>
      <c r="E6134" s="191" t="s">
        <v>3186</v>
      </c>
      <c r="F6134" s="191" t="s">
        <v>8136</v>
      </c>
      <c r="G6134" s="191">
        <v>12</v>
      </c>
    </row>
    <row r="6135" spans="1:7" x14ac:dyDescent="0.25">
      <c r="A6135" s="191">
        <v>6134</v>
      </c>
      <c r="B6135" s="191" t="s">
        <v>5847</v>
      </c>
      <c r="C6135" s="191" t="s">
        <v>8133</v>
      </c>
      <c r="D6135" s="191" t="s">
        <v>3160</v>
      </c>
      <c r="E6135" s="191" t="s">
        <v>3186</v>
      </c>
      <c r="F6135" s="191" t="s">
        <v>8136</v>
      </c>
      <c r="G6135" s="191">
        <v>12</v>
      </c>
    </row>
    <row r="6136" spans="1:7" x14ac:dyDescent="0.25">
      <c r="A6136" s="191">
        <v>6135</v>
      </c>
      <c r="B6136" s="191" t="s">
        <v>5847</v>
      </c>
      <c r="C6136" s="191" t="s">
        <v>8133</v>
      </c>
      <c r="D6136" s="191" t="s">
        <v>3160</v>
      </c>
      <c r="E6136" s="191" t="s">
        <v>3186</v>
      </c>
      <c r="F6136" s="191" t="s">
        <v>8136</v>
      </c>
      <c r="G6136" s="191">
        <v>12</v>
      </c>
    </row>
    <row r="6137" spans="1:7" x14ac:dyDescent="0.25">
      <c r="A6137" s="191">
        <v>6136</v>
      </c>
      <c r="B6137" s="191" t="s">
        <v>5847</v>
      </c>
      <c r="C6137" s="191" t="s">
        <v>8133</v>
      </c>
      <c r="D6137" s="191" t="s">
        <v>3160</v>
      </c>
      <c r="E6137" s="191" t="s">
        <v>3186</v>
      </c>
      <c r="F6137" s="191" t="s">
        <v>8136</v>
      </c>
      <c r="G6137" s="191">
        <v>12</v>
      </c>
    </row>
    <row r="6138" spans="1:7" x14ac:dyDescent="0.25">
      <c r="A6138" s="191">
        <v>6137</v>
      </c>
      <c r="B6138" s="191" t="s">
        <v>5847</v>
      </c>
      <c r="C6138" s="191" t="s">
        <v>8133</v>
      </c>
      <c r="D6138" s="191" t="s">
        <v>3160</v>
      </c>
      <c r="E6138" s="191" t="s">
        <v>3186</v>
      </c>
      <c r="F6138" s="191" t="s">
        <v>8136</v>
      </c>
      <c r="G6138" s="191">
        <v>12</v>
      </c>
    </row>
    <row r="6139" spans="1:7" x14ac:dyDescent="0.25">
      <c r="A6139" s="191">
        <v>6138</v>
      </c>
      <c r="B6139" s="191" t="s">
        <v>5847</v>
      </c>
      <c r="C6139" s="191" t="s">
        <v>8133</v>
      </c>
      <c r="D6139" s="191" t="s">
        <v>3160</v>
      </c>
      <c r="E6139" s="191" t="s">
        <v>3186</v>
      </c>
      <c r="F6139" s="191" t="s">
        <v>8136</v>
      </c>
      <c r="G6139" s="191">
        <v>12</v>
      </c>
    </row>
    <row r="6140" spans="1:7" x14ac:dyDescent="0.25">
      <c r="A6140" s="191">
        <v>6139</v>
      </c>
      <c r="B6140" s="191" t="s">
        <v>5847</v>
      </c>
      <c r="C6140" s="191" t="s">
        <v>8133</v>
      </c>
      <c r="D6140" s="191" t="s">
        <v>3160</v>
      </c>
      <c r="E6140" s="191" t="s">
        <v>3186</v>
      </c>
      <c r="F6140" s="191" t="s">
        <v>8136</v>
      </c>
      <c r="G6140" s="191">
        <v>12</v>
      </c>
    </row>
    <row r="6141" spans="1:7" x14ac:dyDescent="0.25">
      <c r="A6141" s="191">
        <v>6140</v>
      </c>
      <c r="B6141" s="191" t="s">
        <v>5847</v>
      </c>
      <c r="C6141" s="191" t="s">
        <v>8133</v>
      </c>
      <c r="D6141" s="191" t="s">
        <v>3160</v>
      </c>
      <c r="E6141" s="191" t="s">
        <v>3186</v>
      </c>
      <c r="F6141" s="191" t="s">
        <v>8136</v>
      </c>
      <c r="G6141" s="191">
        <v>12</v>
      </c>
    </row>
    <row r="6142" spans="1:7" x14ac:dyDescent="0.25">
      <c r="A6142" s="191">
        <v>6141</v>
      </c>
      <c r="B6142" s="191" t="s">
        <v>5847</v>
      </c>
      <c r="C6142" s="191" t="s">
        <v>8133</v>
      </c>
      <c r="D6142" s="191" t="s">
        <v>3160</v>
      </c>
      <c r="E6142" s="191" t="s">
        <v>3186</v>
      </c>
      <c r="F6142" s="191" t="s">
        <v>8136</v>
      </c>
      <c r="G6142" s="191">
        <v>12</v>
      </c>
    </row>
    <row r="6143" spans="1:7" x14ac:dyDescent="0.25">
      <c r="A6143" s="191">
        <v>6142</v>
      </c>
      <c r="B6143" s="191" t="s">
        <v>5847</v>
      </c>
      <c r="C6143" s="191" t="s">
        <v>8133</v>
      </c>
      <c r="D6143" s="191" t="s">
        <v>3160</v>
      </c>
      <c r="E6143" s="191" t="s">
        <v>3186</v>
      </c>
      <c r="F6143" s="191" t="s">
        <v>8136</v>
      </c>
      <c r="G6143" s="191">
        <v>12</v>
      </c>
    </row>
    <row r="6144" spans="1:7" x14ac:dyDescent="0.25">
      <c r="A6144" s="191">
        <v>6143</v>
      </c>
      <c r="B6144" s="191" t="s">
        <v>5847</v>
      </c>
      <c r="C6144" s="191" t="s">
        <v>8133</v>
      </c>
      <c r="D6144" s="191" t="s">
        <v>3160</v>
      </c>
      <c r="E6144" s="191" t="s">
        <v>3186</v>
      </c>
      <c r="F6144" s="191" t="s">
        <v>8136</v>
      </c>
      <c r="G6144" s="191">
        <v>12</v>
      </c>
    </row>
    <row r="6145" spans="1:7" x14ac:dyDescent="0.25">
      <c r="A6145" s="191">
        <v>6144</v>
      </c>
      <c r="B6145" s="191" t="s">
        <v>5847</v>
      </c>
      <c r="C6145" s="191" t="s">
        <v>8133</v>
      </c>
      <c r="D6145" s="191" t="s">
        <v>3160</v>
      </c>
      <c r="E6145" s="191" t="s">
        <v>3186</v>
      </c>
      <c r="F6145" s="191" t="s">
        <v>8136</v>
      </c>
      <c r="G6145" s="191">
        <v>12</v>
      </c>
    </row>
    <row r="6146" spans="1:7" x14ac:dyDescent="0.25">
      <c r="A6146" s="191">
        <v>6145</v>
      </c>
      <c r="B6146" s="191" t="s">
        <v>5847</v>
      </c>
      <c r="C6146" s="191" t="s">
        <v>8133</v>
      </c>
      <c r="D6146" s="191" t="s">
        <v>3160</v>
      </c>
      <c r="E6146" s="191" t="s">
        <v>3186</v>
      </c>
      <c r="F6146" s="191" t="s">
        <v>8136</v>
      </c>
      <c r="G6146" s="191">
        <v>12</v>
      </c>
    </row>
    <row r="6147" spans="1:7" x14ac:dyDescent="0.25">
      <c r="A6147" s="191">
        <v>6146</v>
      </c>
      <c r="B6147" s="191" t="s">
        <v>5847</v>
      </c>
      <c r="C6147" s="191" t="s">
        <v>8133</v>
      </c>
      <c r="D6147" s="191" t="s">
        <v>3160</v>
      </c>
      <c r="E6147" s="191" t="s">
        <v>3186</v>
      </c>
      <c r="F6147" s="191" t="s">
        <v>8136</v>
      </c>
      <c r="G6147" s="191">
        <v>12</v>
      </c>
    </row>
    <row r="6148" spans="1:7" x14ac:dyDescent="0.25">
      <c r="A6148" s="191">
        <v>6147</v>
      </c>
      <c r="B6148" s="191" t="s">
        <v>5847</v>
      </c>
      <c r="C6148" s="191" t="s">
        <v>8133</v>
      </c>
      <c r="D6148" s="191" t="s">
        <v>3160</v>
      </c>
      <c r="E6148" s="191" t="s">
        <v>3186</v>
      </c>
      <c r="F6148" s="191" t="s">
        <v>8136</v>
      </c>
      <c r="G6148" s="191">
        <v>12</v>
      </c>
    </row>
    <row r="6149" spans="1:7" x14ac:dyDescent="0.25">
      <c r="A6149" s="191">
        <v>6148</v>
      </c>
      <c r="B6149" s="191" t="s">
        <v>5847</v>
      </c>
      <c r="C6149" s="191" t="s">
        <v>8133</v>
      </c>
      <c r="D6149" s="191" t="s">
        <v>3160</v>
      </c>
      <c r="E6149" s="191" t="s">
        <v>3186</v>
      </c>
      <c r="F6149" s="191" t="s">
        <v>8136</v>
      </c>
      <c r="G6149" s="191">
        <v>12</v>
      </c>
    </row>
    <row r="6150" spans="1:7" x14ac:dyDescent="0.25">
      <c r="A6150" s="191">
        <v>6149</v>
      </c>
      <c r="B6150" s="191" t="s">
        <v>5847</v>
      </c>
      <c r="C6150" s="191" t="s">
        <v>8133</v>
      </c>
      <c r="D6150" s="191" t="s">
        <v>3160</v>
      </c>
      <c r="E6150" s="191" t="s">
        <v>3186</v>
      </c>
      <c r="F6150" s="191" t="s">
        <v>8136</v>
      </c>
      <c r="G6150" s="191">
        <v>12</v>
      </c>
    </row>
    <row r="6151" spans="1:7" x14ac:dyDescent="0.25">
      <c r="A6151" s="191">
        <v>6150</v>
      </c>
      <c r="B6151" s="191" t="s">
        <v>5847</v>
      </c>
      <c r="C6151" s="191" t="s">
        <v>8133</v>
      </c>
      <c r="D6151" s="191" t="s">
        <v>3160</v>
      </c>
      <c r="E6151" s="191" t="s">
        <v>3186</v>
      </c>
      <c r="F6151" s="191" t="s">
        <v>8136</v>
      </c>
      <c r="G6151" s="191">
        <v>12</v>
      </c>
    </row>
    <row r="6152" spans="1:7" x14ac:dyDescent="0.25">
      <c r="A6152" s="191">
        <v>6151</v>
      </c>
      <c r="B6152" s="191" t="s">
        <v>5847</v>
      </c>
      <c r="C6152" s="191" t="s">
        <v>8133</v>
      </c>
      <c r="D6152" s="191" t="s">
        <v>3160</v>
      </c>
      <c r="E6152" s="191" t="s">
        <v>3186</v>
      </c>
      <c r="F6152" s="191" t="s">
        <v>8136</v>
      </c>
      <c r="G6152" s="191">
        <v>12</v>
      </c>
    </row>
    <row r="6153" spans="1:7" x14ac:dyDescent="0.25">
      <c r="A6153" s="191">
        <v>6152</v>
      </c>
      <c r="B6153" s="191" t="s">
        <v>5847</v>
      </c>
      <c r="C6153" s="191" t="s">
        <v>8133</v>
      </c>
      <c r="D6153" s="191" t="s">
        <v>3160</v>
      </c>
      <c r="E6153" s="191" t="s">
        <v>3186</v>
      </c>
      <c r="F6153" s="191" t="s">
        <v>8136</v>
      </c>
      <c r="G6153" s="191">
        <v>12</v>
      </c>
    </row>
    <row r="6154" spans="1:7" x14ac:dyDescent="0.25">
      <c r="A6154" s="191">
        <v>6153</v>
      </c>
      <c r="B6154" s="191" t="s">
        <v>5847</v>
      </c>
      <c r="C6154" s="191" t="s">
        <v>8133</v>
      </c>
      <c r="D6154" s="191" t="s">
        <v>3160</v>
      </c>
      <c r="E6154" s="191" t="s">
        <v>3186</v>
      </c>
      <c r="F6154" s="191" t="s">
        <v>8136</v>
      </c>
      <c r="G6154" s="191">
        <v>12</v>
      </c>
    </row>
    <row r="6155" spans="1:7" x14ac:dyDescent="0.25">
      <c r="A6155" s="191">
        <v>6154</v>
      </c>
      <c r="B6155" s="191" t="s">
        <v>5847</v>
      </c>
      <c r="C6155" s="191" t="s">
        <v>8133</v>
      </c>
      <c r="D6155" s="191" t="s">
        <v>3160</v>
      </c>
      <c r="E6155" s="191" t="s">
        <v>3186</v>
      </c>
      <c r="F6155" s="191" t="s">
        <v>8136</v>
      </c>
      <c r="G6155" s="191">
        <v>12</v>
      </c>
    </row>
    <row r="6156" spans="1:7" x14ac:dyDescent="0.25">
      <c r="A6156" s="191">
        <v>6155</v>
      </c>
      <c r="B6156" s="191" t="s">
        <v>5847</v>
      </c>
      <c r="C6156" s="191" t="s">
        <v>8133</v>
      </c>
      <c r="D6156" s="191" t="s">
        <v>3160</v>
      </c>
      <c r="E6156" s="191" t="s">
        <v>3186</v>
      </c>
      <c r="F6156" s="191" t="s">
        <v>8136</v>
      </c>
      <c r="G6156" s="191">
        <v>12</v>
      </c>
    </row>
    <row r="6157" spans="1:7" x14ac:dyDescent="0.25">
      <c r="A6157" s="191">
        <v>6156</v>
      </c>
      <c r="B6157" s="191" t="s">
        <v>5847</v>
      </c>
      <c r="C6157" s="191" t="s">
        <v>8133</v>
      </c>
      <c r="D6157" s="191" t="s">
        <v>3160</v>
      </c>
      <c r="E6157" s="191" t="s">
        <v>3186</v>
      </c>
      <c r="F6157" s="191" t="s">
        <v>8136</v>
      </c>
      <c r="G6157" s="191">
        <v>12</v>
      </c>
    </row>
    <row r="6158" spans="1:7" x14ac:dyDescent="0.25">
      <c r="A6158" s="191">
        <v>6157</v>
      </c>
      <c r="B6158" s="191" t="s">
        <v>5847</v>
      </c>
      <c r="C6158" s="191" t="s">
        <v>8133</v>
      </c>
      <c r="D6158" s="191" t="s">
        <v>3160</v>
      </c>
      <c r="E6158" s="191" t="s">
        <v>3186</v>
      </c>
      <c r="F6158" s="191" t="s">
        <v>8136</v>
      </c>
      <c r="G6158" s="191">
        <v>12</v>
      </c>
    </row>
    <row r="6159" spans="1:7" x14ac:dyDescent="0.25">
      <c r="A6159" s="191">
        <v>6158</v>
      </c>
      <c r="B6159" s="191" t="s">
        <v>5847</v>
      </c>
      <c r="C6159" s="191" t="s">
        <v>8133</v>
      </c>
      <c r="D6159" s="191" t="s">
        <v>3160</v>
      </c>
      <c r="E6159" s="191" t="s">
        <v>3186</v>
      </c>
      <c r="F6159" s="191" t="s">
        <v>8136</v>
      </c>
      <c r="G6159" s="191">
        <v>12</v>
      </c>
    </row>
    <row r="6160" spans="1:7" x14ac:dyDescent="0.25">
      <c r="A6160" s="191">
        <v>6159</v>
      </c>
      <c r="B6160" s="191" t="s">
        <v>5847</v>
      </c>
      <c r="C6160" s="191" t="s">
        <v>8133</v>
      </c>
      <c r="D6160" s="191" t="s">
        <v>3160</v>
      </c>
      <c r="E6160" s="191" t="s">
        <v>3186</v>
      </c>
      <c r="F6160" s="191" t="s">
        <v>8136</v>
      </c>
      <c r="G6160" s="191">
        <v>12</v>
      </c>
    </row>
    <row r="6161" spans="1:7" x14ac:dyDescent="0.25">
      <c r="A6161" s="191">
        <v>6160</v>
      </c>
      <c r="B6161" s="191" t="s">
        <v>5847</v>
      </c>
      <c r="C6161" s="191" t="s">
        <v>8133</v>
      </c>
      <c r="D6161" s="191" t="s">
        <v>3160</v>
      </c>
      <c r="E6161" s="191" t="s">
        <v>3186</v>
      </c>
      <c r="F6161" s="191" t="s">
        <v>8136</v>
      </c>
      <c r="G6161" s="191">
        <v>12</v>
      </c>
    </row>
    <row r="6162" spans="1:7" x14ac:dyDescent="0.25">
      <c r="A6162" s="191">
        <v>6161</v>
      </c>
      <c r="B6162" s="191" t="s">
        <v>5847</v>
      </c>
      <c r="C6162" s="191" t="s">
        <v>8133</v>
      </c>
      <c r="D6162" s="191" t="s">
        <v>3160</v>
      </c>
      <c r="E6162" s="191" t="s">
        <v>3186</v>
      </c>
      <c r="F6162" s="191" t="s">
        <v>8136</v>
      </c>
      <c r="G6162" s="191">
        <v>12</v>
      </c>
    </row>
    <row r="6163" spans="1:7" x14ac:dyDescent="0.25">
      <c r="A6163" s="191">
        <v>6162</v>
      </c>
      <c r="B6163" s="191" t="s">
        <v>5847</v>
      </c>
      <c r="C6163" s="191" t="s">
        <v>8133</v>
      </c>
      <c r="D6163" s="191" t="s">
        <v>3160</v>
      </c>
      <c r="E6163" s="191" t="s">
        <v>3186</v>
      </c>
      <c r="F6163" s="191" t="s">
        <v>8136</v>
      </c>
      <c r="G6163" s="191">
        <v>12</v>
      </c>
    </row>
    <row r="6164" spans="1:7" x14ac:dyDescent="0.25">
      <c r="A6164" s="191">
        <v>6163</v>
      </c>
      <c r="B6164" s="191" t="s">
        <v>5847</v>
      </c>
      <c r="C6164" s="191" t="s">
        <v>8133</v>
      </c>
      <c r="D6164" s="191" t="s">
        <v>3160</v>
      </c>
      <c r="E6164" s="191" t="s">
        <v>3186</v>
      </c>
      <c r="F6164" s="191" t="s">
        <v>8136</v>
      </c>
      <c r="G6164" s="191">
        <v>12</v>
      </c>
    </row>
    <row r="6165" spans="1:7" x14ac:dyDescent="0.25">
      <c r="A6165" s="191">
        <v>6164</v>
      </c>
      <c r="B6165" s="191" t="s">
        <v>5847</v>
      </c>
      <c r="C6165" s="191" t="s">
        <v>8133</v>
      </c>
      <c r="D6165" s="191" t="s">
        <v>3160</v>
      </c>
      <c r="E6165" s="191" t="s">
        <v>3186</v>
      </c>
      <c r="F6165" s="191" t="s">
        <v>8136</v>
      </c>
      <c r="G6165" s="191">
        <v>12</v>
      </c>
    </row>
    <row r="6166" spans="1:7" x14ac:dyDescent="0.25">
      <c r="A6166" s="191">
        <v>6165</v>
      </c>
      <c r="B6166" s="191" t="s">
        <v>5847</v>
      </c>
      <c r="C6166" s="191" t="s">
        <v>8133</v>
      </c>
      <c r="D6166" s="191" t="s">
        <v>3160</v>
      </c>
      <c r="E6166" s="191" t="s">
        <v>3186</v>
      </c>
      <c r="F6166" s="191" t="s">
        <v>8136</v>
      </c>
      <c r="G6166" s="191">
        <v>12</v>
      </c>
    </row>
    <row r="6167" spans="1:7" x14ac:dyDescent="0.25">
      <c r="A6167" s="191">
        <v>6166</v>
      </c>
      <c r="B6167" s="191" t="s">
        <v>5847</v>
      </c>
      <c r="C6167" s="191" t="s">
        <v>8133</v>
      </c>
      <c r="D6167" s="191" t="s">
        <v>3160</v>
      </c>
      <c r="E6167" s="191" t="s">
        <v>3186</v>
      </c>
      <c r="F6167" s="191" t="s">
        <v>8136</v>
      </c>
      <c r="G6167" s="191">
        <v>12</v>
      </c>
    </row>
    <row r="6168" spans="1:7" x14ac:dyDescent="0.25">
      <c r="A6168" s="191">
        <v>6167</v>
      </c>
      <c r="B6168" s="191" t="s">
        <v>5847</v>
      </c>
      <c r="C6168" s="191" t="s">
        <v>8133</v>
      </c>
      <c r="D6168" s="191" t="s">
        <v>3160</v>
      </c>
      <c r="E6168" s="191" t="s">
        <v>3186</v>
      </c>
      <c r="F6168" s="191" t="s">
        <v>8136</v>
      </c>
      <c r="G6168" s="191">
        <v>12</v>
      </c>
    </row>
    <row r="6169" spans="1:7" x14ac:dyDescent="0.25">
      <c r="A6169" s="191">
        <v>6168</v>
      </c>
      <c r="B6169" s="191" t="s">
        <v>5847</v>
      </c>
      <c r="C6169" s="191" t="s">
        <v>8133</v>
      </c>
      <c r="D6169" s="191" t="s">
        <v>3160</v>
      </c>
      <c r="E6169" s="191" t="s">
        <v>3186</v>
      </c>
      <c r="F6169" s="191" t="s">
        <v>8136</v>
      </c>
      <c r="G6169" s="191">
        <v>12</v>
      </c>
    </row>
    <row r="6170" spans="1:7" x14ac:dyDescent="0.25">
      <c r="A6170" s="191">
        <v>6169</v>
      </c>
      <c r="B6170" s="191" t="s">
        <v>5847</v>
      </c>
      <c r="C6170" s="191" t="s">
        <v>8133</v>
      </c>
      <c r="D6170" s="191" t="s">
        <v>3160</v>
      </c>
      <c r="E6170" s="191" t="s">
        <v>3186</v>
      </c>
      <c r="F6170" s="191" t="s">
        <v>8136</v>
      </c>
      <c r="G6170" s="191">
        <v>12</v>
      </c>
    </row>
    <row r="6171" spans="1:7" x14ac:dyDescent="0.25">
      <c r="A6171" s="191">
        <v>6170</v>
      </c>
      <c r="B6171" s="191" t="s">
        <v>5847</v>
      </c>
      <c r="C6171" s="191" t="s">
        <v>8133</v>
      </c>
      <c r="D6171" s="191" t="s">
        <v>3160</v>
      </c>
      <c r="E6171" s="191" t="s">
        <v>3186</v>
      </c>
      <c r="F6171" s="191" t="s">
        <v>8136</v>
      </c>
      <c r="G6171" s="191">
        <v>12</v>
      </c>
    </row>
    <row r="6172" spans="1:7" x14ac:dyDescent="0.25">
      <c r="A6172" s="191">
        <v>6171</v>
      </c>
      <c r="B6172" s="191" t="s">
        <v>5847</v>
      </c>
      <c r="C6172" s="191" t="s">
        <v>8133</v>
      </c>
      <c r="D6172" s="191" t="s">
        <v>3160</v>
      </c>
      <c r="E6172" s="191" t="s">
        <v>3186</v>
      </c>
      <c r="F6172" s="191" t="s">
        <v>8136</v>
      </c>
      <c r="G6172" s="191">
        <v>12</v>
      </c>
    </row>
    <row r="6173" spans="1:7" x14ac:dyDescent="0.25">
      <c r="A6173" s="191">
        <v>6172</v>
      </c>
      <c r="B6173" s="191" t="s">
        <v>5847</v>
      </c>
      <c r="C6173" s="191" t="s">
        <v>8133</v>
      </c>
      <c r="D6173" s="191" t="s">
        <v>3160</v>
      </c>
      <c r="E6173" s="191" t="s">
        <v>3186</v>
      </c>
      <c r="F6173" s="191" t="s">
        <v>8136</v>
      </c>
      <c r="G6173" s="191">
        <v>12</v>
      </c>
    </row>
    <row r="6174" spans="1:7" x14ac:dyDescent="0.25">
      <c r="A6174" s="191">
        <v>6173</v>
      </c>
      <c r="B6174" s="191" t="s">
        <v>5847</v>
      </c>
      <c r="C6174" s="191" t="s">
        <v>8133</v>
      </c>
      <c r="D6174" s="191" t="s">
        <v>3160</v>
      </c>
      <c r="E6174" s="191" t="s">
        <v>3186</v>
      </c>
      <c r="F6174" s="191" t="s">
        <v>8136</v>
      </c>
      <c r="G6174" s="191">
        <v>12</v>
      </c>
    </row>
    <row r="6175" spans="1:7" x14ac:dyDescent="0.25">
      <c r="A6175" s="191">
        <v>6174</v>
      </c>
      <c r="B6175" s="191" t="s">
        <v>5847</v>
      </c>
      <c r="C6175" s="191" t="s">
        <v>8133</v>
      </c>
      <c r="D6175" s="191" t="s">
        <v>3160</v>
      </c>
      <c r="E6175" s="191" t="s">
        <v>3186</v>
      </c>
      <c r="F6175" s="191" t="s">
        <v>8136</v>
      </c>
      <c r="G6175" s="191">
        <v>12</v>
      </c>
    </row>
    <row r="6176" spans="1:7" x14ac:dyDescent="0.25">
      <c r="A6176" s="191">
        <v>6175</v>
      </c>
      <c r="B6176" s="191" t="s">
        <v>5847</v>
      </c>
      <c r="C6176" s="191" t="s">
        <v>8133</v>
      </c>
      <c r="D6176" s="191" t="s">
        <v>3160</v>
      </c>
      <c r="E6176" s="191" t="s">
        <v>3186</v>
      </c>
      <c r="F6176" s="191" t="s">
        <v>8136</v>
      </c>
      <c r="G6176" s="191">
        <v>12</v>
      </c>
    </row>
    <row r="6177" spans="1:7" x14ac:dyDescent="0.25">
      <c r="A6177" s="191">
        <v>6176</v>
      </c>
      <c r="B6177" s="191" t="s">
        <v>5847</v>
      </c>
      <c r="C6177" s="191" t="s">
        <v>8133</v>
      </c>
      <c r="D6177" s="191" t="s">
        <v>3160</v>
      </c>
      <c r="E6177" s="191" t="s">
        <v>3186</v>
      </c>
      <c r="F6177" s="191" t="s">
        <v>8136</v>
      </c>
      <c r="G6177" s="191">
        <v>12</v>
      </c>
    </row>
    <row r="6178" spans="1:7" x14ac:dyDescent="0.25">
      <c r="A6178" s="191">
        <v>6177</v>
      </c>
      <c r="B6178" s="191" t="s">
        <v>5847</v>
      </c>
      <c r="C6178" s="191" t="s">
        <v>8133</v>
      </c>
      <c r="D6178" s="191" t="s">
        <v>3160</v>
      </c>
      <c r="E6178" s="191" t="s">
        <v>3186</v>
      </c>
      <c r="F6178" s="191" t="s">
        <v>8136</v>
      </c>
      <c r="G6178" s="191">
        <v>12</v>
      </c>
    </row>
    <row r="6179" spans="1:7" x14ac:dyDescent="0.25">
      <c r="A6179" s="191">
        <v>6178</v>
      </c>
      <c r="B6179" s="191" t="s">
        <v>5847</v>
      </c>
      <c r="C6179" s="191" t="s">
        <v>8133</v>
      </c>
      <c r="D6179" s="191" t="s">
        <v>3160</v>
      </c>
      <c r="E6179" s="191" t="s">
        <v>3186</v>
      </c>
      <c r="F6179" s="191" t="s">
        <v>8136</v>
      </c>
      <c r="G6179" s="191">
        <v>12</v>
      </c>
    </row>
    <row r="6180" spans="1:7" x14ac:dyDescent="0.25">
      <c r="A6180" s="191">
        <v>6179</v>
      </c>
      <c r="B6180" s="191" t="s">
        <v>5847</v>
      </c>
      <c r="C6180" s="191" t="s">
        <v>8133</v>
      </c>
      <c r="D6180" s="191" t="s">
        <v>3160</v>
      </c>
      <c r="E6180" s="191" t="s">
        <v>3186</v>
      </c>
      <c r="F6180" s="191" t="s">
        <v>8136</v>
      </c>
      <c r="G6180" s="191">
        <v>12</v>
      </c>
    </row>
    <row r="6181" spans="1:7" x14ac:dyDescent="0.25">
      <c r="A6181" s="191">
        <v>6180</v>
      </c>
      <c r="B6181" s="191" t="s">
        <v>5847</v>
      </c>
      <c r="C6181" s="191" t="s">
        <v>8133</v>
      </c>
      <c r="D6181" s="191" t="s">
        <v>3160</v>
      </c>
      <c r="E6181" s="191" t="s">
        <v>3186</v>
      </c>
      <c r="F6181" s="191" t="s">
        <v>8136</v>
      </c>
      <c r="G6181" s="191">
        <v>12</v>
      </c>
    </row>
    <row r="6182" spans="1:7" x14ac:dyDescent="0.25">
      <c r="A6182" s="191">
        <v>6181</v>
      </c>
      <c r="B6182" s="191" t="s">
        <v>5847</v>
      </c>
      <c r="C6182" s="191" t="s">
        <v>8133</v>
      </c>
      <c r="D6182" s="191" t="s">
        <v>3160</v>
      </c>
      <c r="E6182" s="191" t="s">
        <v>3186</v>
      </c>
      <c r="F6182" s="191" t="s">
        <v>8136</v>
      </c>
      <c r="G6182" s="191">
        <v>12</v>
      </c>
    </row>
    <row r="6183" spans="1:7" x14ac:dyDescent="0.25">
      <c r="A6183" s="191">
        <v>6182</v>
      </c>
      <c r="B6183" s="191" t="s">
        <v>5847</v>
      </c>
      <c r="C6183" s="191" t="s">
        <v>8133</v>
      </c>
      <c r="D6183" s="191" t="s">
        <v>3160</v>
      </c>
      <c r="E6183" s="191" t="s">
        <v>3186</v>
      </c>
      <c r="F6183" s="191" t="s">
        <v>8136</v>
      </c>
      <c r="G6183" s="191">
        <v>12</v>
      </c>
    </row>
    <row r="6184" spans="1:7" x14ac:dyDescent="0.25">
      <c r="A6184" s="191">
        <v>6183</v>
      </c>
      <c r="B6184" s="191" t="s">
        <v>5847</v>
      </c>
      <c r="C6184" s="191" t="s">
        <v>8133</v>
      </c>
      <c r="D6184" s="191" t="s">
        <v>3160</v>
      </c>
      <c r="E6184" s="191" t="s">
        <v>3186</v>
      </c>
      <c r="F6184" s="191" t="s">
        <v>8136</v>
      </c>
      <c r="G6184" s="191">
        <v>12</v>
      </c>
    </row>
    <row r="6185" spans="1:7" x14ac:dyDescent="0.25">
      <c r="A6185" s="191">
        <v>6184</v>
      </c>
      <c r="B6185" s="191" t="s">
        <v>5847</v>
      </c>
      <c r="C6185" s="191" t="s">
        <v>8133</v>
      </c>
      <c r="D6185" s="191" t="s">
        <v>3160</v>
      </c>
      <c r="E6185" s="191" t="s">
        <v>3186</v>
      </c>
      <c r="F6185" s="191" t="s">
        <v>8136</v>
      </c>
      <c r="G6185" s="191">
        <v>12</v>
      </c>
    </row>
    <row r="6186" spans="1:7" x14ac:dyDescent="0.25">
      <c r="A6186" s="191">
        <v>6185</v>
      </c>
      <c r="B6186" s="191" t="s">
        <v>5847</v>
      </c>
      <c r="C6186" s="191" t="s">
        <v>8133</v>
      </c>
      <c r="D6186" s="191" t="s">
        <v>3160</v>
      </c>
      <c r="E6186" s="191" t="s">
        <v>3186</v>
      </c>
      <c r="F6186" s="191" t="s">
        <v>8136</v>
      </c>
      <c r="G6186" s="191">
        <v>12</v>
      </c>
    </row>
    <row r="6187" spans="1:7" x14ac:dyDescent="0.25">
      <c r="A6187" s="191">
        <v>6186</v>
      </c>
      <c r="B6187" s="191" t="s">
        <v>5847</v>
      </c>
      <c r="C6187" s="191" t="s">
        <v>8133</v>
      </c>
      <c r="D6187" s="191" t="s">
        <v>3160</v>
      </c>
      <c r="E6187" s="191" t="s">
        <v>3186</v>
      </c>
      <c r="F6187" s="191" t="s">
        <v>8136</v>
      </c>
      <c r="G6187" s="191">
        <v>12</v>
      </c>
    </row>
    <row r="6188" spans="1:7" x14ac:dyDescent="0.25">
      <c r="A6188" s="191">
        <v>6187</v>
      </c>
      <c r="B6188" s="191" t="s">
        <v>5847</v>
      </c>
      <c r="C6188" s="191" t="s">
        <v>8133</v>
      </c>
      <c r="D6188" s="191" t="s">
        <v>3160</v>
      </c>
      <c r="E6188" s="191" t="s">
        <v>3186</v>
      </c>
      <c r="F6188" s="191" t="s">
        <v>8136</v>
      </c>
      <c r="G6188" s="191">
        <v>12</v>
      </c>
    </row>
    <row r="6189" spans="1:7" x14ac:dyDescent="0.25">
      <c r="A6189" s="191">
        <v>6188</v>
      </c>
      <c r="B6189" s="191" t="s">
        <v>5847</v>
      </c>
      <c r="C6189" s="191" t="s">
        <v>8133</v>
      </c>
      <c r="D6189" s="191" t="s">
        <v>3160</v>
      </c>
      <c r="E6189" s="191" t="s">
        <v>3186</v>
      </c>
      <c r="F6189" s="191" t="s">
        <v>8136</v>
      </c>
      <c r="G6189" s="191">
        <v>12</v>
      </c>
    </row>
    <row r="6190" spans="1:7" x14ac:dyDescent="0.25">
      <c r="A6190" s="191">
        <v>6189</v>
      </c>
      <c r="B6190" s="191" t="s">
        <v>5847</v>
      </c>
      <c r="C6190" s="191" t="s">
        <v>8133</v>
      </c>
      <c r="D6190" s="191" t="s">
        <v>3160</v>
      </c>
      <c r="E6190" s="191" t="s">
        <v>3186</v>
      </c>
      <c r="F6190" s="191" t="s">
        <v>8136</v>
      </c>
      <c r="G6190" s="191">
        <v>12</v>
      </c>
    </row>
    <row r="6191" spans="1:7" x14ac:dyDescent="0.25">
      <c r="A6191" s="191">
        <v>6190</v>
      </c>
      <c r="B6191" s="191" t="s">
        <v>5847</v>
      </c>
      <c r="C6191" s="191" t="s">
        <v>8133</v>
      </c>
      <c r="D6191" s="191" t="s">
        <v>3160</v>
      </c>
      <c r="E6191" s="191" t="s">
        <v>3186</v>
      </c>
      <c r="F6191" s="191" t="s">
        <v>8136</v>
      </c>
      <c r="G6191" s="191">
        <v>12</v>
      </c>
    </row>
    <row r="6192" spans="1:7" x14ac:dyDescent="0.25">
      <c r="A6192" s="191">
        <v>6191</v>
      </c>
      <c r="B6192" s="191" t="s">
        <v>5847</v>
      </c>
      <c r="C6192" s="191" t="s">
        <v>8133</v>
      </c>
      <c r="D6192" s="191" t="s">
        <v>3160</v>
      </c>
      <c r="E6192" s="191" t="s">
        <v>3186</v>
      </c>
      <c r="F6192" s="191" t="s">
        <v>8136</v>
      </c>
      <c r="G6192" s="191">
        <v>12</v>
      </c>
    </row>
    <row r="6193" spans="1:7" x14ac:dyDescent="0.25">
      <c r="A6193" s="191">
        <v>6192</v>
      </c>
      <c r="B6193" s="191" t="s">
        <v>5847</v>
      </c>
      <c r="C6193" s="191" t="s">
        <v>8133</v>
      </c>
      <c r="D6193" s="191" t="s">
        <v>3160</v>
      </c>
      <c r="E6193" s="191" t="s">
        <v>3186</v>
      </c>
      <c r="F6193" s="191" t="s">
        <v>8136</v>
      </c>
      <c r="G6193" s="191">
        <v>12</v>
      </c>
    </row>
    <row r="6194" spans="1:7" x14ac:dyDescent="0.25">
      <c r="A6194" s="191">
        <v>6193</v>
      </c>
      <c r="B6194" s="191" t="s">
        <v>5847</v>
      </c>
      <c r="C6194" s="191" t="s">
        <v>8133</v>
      </c>
      <c r="D6194" s="191" t="s">
        <v>3160</v>
      </c>
      <c r="E6194" s="191" t="s">
        <v>3186</v>
      </c>
      <c r="F6194" s="191" t="s">
        <v>8136</v>
      </c>
      <c r="G6194" s="191">
        <v>12</v>
      </c>
    </row>
    <row r="6195" spans="1:7" x14ac:dyDescent="0.25">
      <c r="A6195" s="191">
        <v>6194</v>
      </c>
      <c r="B6195" s="191" t="s">
        <v>5847</v>
      </c>
      <c r="C6195" s="191" t="s">
        <v>8133</v>
      </c>
      <c r="D6195" s="191" t="s">
        <v>3160</v>
      </c>
      <c r="E6195" s="191" t="s">
        <v>3186</v>
      </c>
      <c r="F6195" s="191" t="s">
        <v>8136</v>
      </c>
      <c r="G6195" s="191">
        <v>12</v>
      </c>
    </row>
    <row r="6196" spans="1:7" x14ac:dyDescent="0.25">
      <c r="A6196" s="191">
        <v>6195</v>
      </c>
      <c r="B6196" s="191" t="s">
        <v>5847</v>
      </c>
      <c r="C6196" s="191" t="s">
        <v>8133</v>
      </c>
      <c r="D6196" s="191" t="s">
        <v>3160</v>
      </c>
      <c r="E6196" s="191" t="s">
        <v>3186</v>
      </c>
      <c r="F6196" s="191" t="s">
        <v>8136</v>
      </c>
      <c r="G6196" s="191">
        <v>12</v>
      </c>
    </row>
    <row r="6197" spans="1:7" x14ac:dyDescent="0.25">
      <c r="A6197" s="191">
        <v>6196</v>
      </c>
      <c r="B6197" s="191" t="s">
        <v>5847</v>
      </c>
      <c r="C6197" s="191" t="s">
        <v>8133</v>
      </c>
      <c r="D6197" s="191" t="s">
        <v>3160</v>
      </c>
      <c r="E6197" s="191" t="s">
        <v>3186</v>
      </c>
      <c r="F6197" s="191" t="s">
        <v>8136</v>
      </c>
      <c r="G6197" s="191">
        <v>12</v>
      </c>
    </row>
    <row r="6198" spans="1:7" x14ac:dyDescent="0.25">
      <c r="A6198" s="191">
        <v>6197</v>
      </c>
      <c r="B6198" s="191" t="s">
        <v>5847</v>
      </c>
      <c r="C6198" s="191" t="s">
        <v>8133</v>
      </c>
      <c r="D6198" s="191" t="s">
        <v>3160</v>
      </c>
      <c r="E6198" s="191" t="s">
        <v>3186</v>
      </c>
      <c r="F6198" s="191" t="s">
        <v>8136</v>
      </c>
      <c r="G6198" s="191">
        <v>12</v>
      </c>
    </row>
    <row r="6199" spans="1:7" x14ac:dyDescent="0.25">
      <c r="A6199" s="191">
        <v>6198</v>
      </c>
      <c r="B6199" s="191" t="s">
        <v>5847</v>
      </c>
      <c r="C6199" s="191" t="s">
        <v>8133</v>
      </c>
      <c r="D6199" s="191" t="s">
        <v>3160</v>
      </c>
      <c r="E6199" s="191" t="s">
        <v>3186</v>
      </c>
      <c r="F6199" s="191" t="s">
        <v>8136</v>
      </c>
      <c r="G6199" s="191">
        <v>12</v>
      </c>
    </row>
    <row r="6200" spans="1:7" x14ac:dyDescent="0.25">
      <c r="A6200" s="191">
        <v>6199</v>
      </c>
      <c r="B6200" s="191" t="s">
        <v>5847</v>
      </c>
      <c r="C6200" s="191" t="s">
        <v>8133</v>
      </c>
      <c r="D6200" s="191" t="s">
        <v>3160</v>
      </c>
      <c r="E6200" s="191" t="s">
        <v>3186</v>
      </c>
      <c r="F6200" s="191" t="s">
        <v>8136</v>
      </c>
      <c r="G6200" s="191">
        <v>12</v>
      </c>
    </row>
    <row r="6201" spans="1:7" x14ac:dyDescent="0.25">
      <c r="A6201" s="191">
        <v>6200</v>
      </c>
      <c r="B6201" s="191" t="s">
        <v>5847</v>
      </c>
      <c r="C6201" s="191" t="s">
        <v>8133</v>
      </c>
      <c r="D6201" s="191" t="s">
        <v>3160</v>
      </c>
      <c r="E6201" s="191" t="s">
        <v>3186</v>
      </c>
      <c r="F6201" s="191" t="s">
        <v>8136</v>
      </c>
      <c r="G6201" s="191">
        <v>12</v>
      </c>
    </row>
    <row r="6202" spans="1:7" x14ac:dyDescent="0.25">
      <c r="A6202" s="191">
        <v>6201</v>
      </c>
      <c r="B6202" s="191" t="s">
        <v>5847</v>
      </c>
      <c r="C6202" s="191" t="s">
        <v>8133</v>
      </c>
      <c r="D6202" s="191" t="s">
        <v>3160</v>
      </c>
      <c r="E6202" s="191" t="s">
        <v>3186</v>
      </c>
      <c r="F6202" s="191" t="s">
        <v>8136</v>
      </c>
      <c r="G6202" s="191">
        <v>12</v>
      </c>
    </row>
    <row r="6203" spans="1:7" x14ac:dyDescent="0.25">
      <c r="A6203" s="191">
        <v>6202</v>
      </c>
      <c r="B6203" s="191" t="s">
        <v>5847</v>
      </c>
      <c r="C6203" s="191" t="s">
        <v>8133</v>
      </c>
      <c r="D6203" s="191" t="s">
        <v>3160</v>
      </c>
      <c r="E6203" s="191" t="s">
        <v>3186</v>
      </c>
      <c r="F6203" s="191" t="s">
        <v>8136</v>
      </c>
      <c r="G6203" s="191">
        <v>12</v>
      </c>
    </row>
    <row r="6204" spans="1:7" x14ac:dyDescent="0.25">
      <c r="A6204" s="191">
        <v>6203</v>
      </c>
      <c r="B6204" s="191" t="s">
        <v>5847</v>
      </c>
      <c r="C6204" s="191" t="s">
        <v>8133</v>
      </c>
      <c r="D6204" s="191" t="s">
        <v>3160</v>
      </c>
      <c r="E6204" s="191" t="s">
        <v>3186</v>
      </c>
      <c r="F6204" s="191" t="s">
        <v>8136</v>
      </c>
      <c r="G6204" s="191">
        <v>12</v>
      </c>
    </row>
    <row r="6205" spans="1:7" x14ac:dyDescent="0.25">
      <c r="A6205" s="191">
        <v>6204</v>
      </c>
      <c r="B6205" s="191" t="s">
        <v>5847</v>
      </c>
      <c r="C6205" s="191" t="s">
        <v>8133</v>
      </c>
      <c r="D6205" s="191" t="s">
        <v>3160</v>
      </c>
      <c r="E6205" s="191" t="s">
        <v>3186</v>
      </c>
      <c r="F6205" s="191" t="s">
        <v>8136</v>
      </c>
      <c r="G6205" s="191">
        <v>12</v>
      </c>
    </row>
    <row r="6206" spans="1:7" x14ac:dyDescent="0.25">
      <c r="A6206" s="191">
        <v>6205</v>
      </c>
      <c r="B6206" s="191" t="s">
        <v>5847</v>
      </c>
      <c r="C6206" s="191" t="s">
        <v>8133</v>
      </c>
      <c r="D6206" s="191" t="s">
        <v>3160</v>
      </c>
      <c r="E6206" s="191" t="s">
        <v>3186</v>
      </c>
      <c r="F6206" s="191" t="s">
        <v>8136</v>
      </c>
      <c r="G6206" s="191">
        <v>12</v>
      </c>
    </row>
    <row r="6207" spans="1:7" x14ac:dyDescent="0.25">
      <c r="A6207" s="191">
        <v>6206</v>
      </c>
      <c r="B6207" s="191" t="s">
        <v>5847</v>
      </c>
      <c r="C6207" s="191" t="s">
        <v>8133</v>
      </c>
      <c r="D6207" s="191" t="s">
        <v>3160</v>
      </c>
      <c r="E6207" s="191" t="s">
        <v>3186</v>
      </c>
      <c r="F6207" s="191" t="s">
        <v>8136</v>
      </c>
      <c r="G6207" s="191">
        <v>12</v>
      </c>
    </row>
    <row r="6208" spans="1:7" x14ac:dyDescent="0.25">
      <c r="A6208" s="191">
        <v>6207</v>
      </c>
      <c r="B6208" s="191" t="s">
        <v>5847</v>
      </c>
      <c r="C6208" s="191" t="s">
        <v>8133</v>
      </c>
      <c r="D6208" s="191" t="s">
        <v>3160</v>
      </c>
      <c r="E6208" s="191" t="s">
        <v>3186</v>
      </c>
      <c r="F6208" s="191" t="s">
        <v>8136</v>
      </c>
      <c r="G6208" s="191">
        <v>12</v>
      </c>
    </row>
    <row r="6209" spans="1:7" x14ac:dyDescent="0.25">
      <c r="A6209" s="191">
        <v>6208</v>
      </c>
      <c r="B6209" s="191" t="s">
        <v>5847</v>
      </c>
      <c r="C6209" s="191" t="s">
        <v>8133</v>
      </c>
      <c r="D6209" s="191" t="s">
        <v>3160</v>
      </c>
      <c r="E6209" s="191" t="s">
        <v>3186</v>
      </c>
      <c r="F6209" s="191" t="s">
        <v>8136</v>
      </c>
      <c r="G6209" s="191">
        <v>12</v>
      </c>
    </row>
    <row r="6210" spans="1:7" x14ac:dyDescent="0.25">
      <c r="A6210" s="191">
        <v>6209</v>
      </c>
      <c r="B6210" s="191" t="s">
        <v>5847</v>
      </c>
      <c r="C6210" s="191" t="s">
        <v>8133</v>
      </c>
      <c r="D6210" s="191" t="s">
        <v>3160</v>
      </c>
      <c r="E6210" s="191" t="s">
        <v>3186</v>
      </c>
      <c r="F6210" s="191" t="s">
        <v>8136</v>
      </c>
      <c r="G6210" s="191">
        <v>12</v>
      </c>
    </row>
    <row r="6211" spans="1:7" x14ac:dyDescent="0.25">
      <c r="A6211" s="191">
        <v>6210</v>
      </c>
      <c r="B6211" s="191" t="s">
        <v>5847</v>
      </c>
      <c r="C6211" s="191" t="s">
        <v>8133</v>
      </c>
      <c r="D6211" s="191" t="s">
        <v>3160</v>
      </c>
      <c r="E6211" s="191" t="s">
        <v>3186</v>
      </c>
      <c r="F6211" s="191" t="s">
        <v>8136</v>
      </c>
      <c r="G6211" s="191">
        <v>12</v>
      </c>
    </row>
    <row r="6212" spans="1:7" x14ac:dyDescent="0.25">
      <c r="A6212" s="191">
        <v>6211</v>
      </c>
      <c r="B6212" s="191" t="s">
        <v>5847</v>
      </c>
      <c r="C6212" s="191" t="s">
        <v>8133</v>
      </c>
      <c r="D6212" s="191" t="s">
        <v>3160</v>
      </c>
      <c r="E6212" s="191" t="s">
        <v>3186</v>
      </c>
      <c r="F6212" s="191" t="s">
        <v>8136</v>
      </c>
      <c r="G6212" s="191">
        <v>12</v>
      </c>
    </row>
    <row r="6213" spans="1:7" x14ac:dyDescent="0.25">
      <c r="A6213" s="191">
        <v>6212</v>
      </c>
      <c r="B6213" s="191" t="s">
        <v>5847</v>
      </c>
      <c r="C6213" s="191" t="s">
        <v>8133</v>
      </c>
      <c r="D6213" s="191" t="s">
        <v>3160</v>
      </c>
      <c r="E6213" s="191" t="s">
        <v>3186</v>
      </c>
      <c r="F6213" s="191" t="s">
        <v>8136</v>
      </c>
      <c r="G6213" s="191">
        <v>12</v>
      </c>
    </row>
    <row r="6214" spans="1:7" x14ac:dyDescent="0.25">
      <c r="A6214" s="191">
        <v>6213</v>
      </c>
      <c r="B6214" s="191" t="s">
        <v>5847</v>
      </c>
      <c r="C6214" s="191" t="s">
        <v>8133</v>
      </c>
      <c r="D6214" s="191" t="s">
        <v>3160</v>
      </c>
      <c r="E6214" s="191" t="s">
        <v>3186</v>
      </c>
      <c r="F6214" s="191" t="s">
        <v>8136</v>
      </c>
      <c r="G6214" s="191">
        <v>12</v>
      </c>
    </row>
    <row r="6215" spans="1:7" x14ac:dyDescent="0.25">
      <c r="A6215" s="191">
        <v>6214</v>
      </c>
      <c r="B6215" s="191" t="s">
        <v>5847</v>
      </c>
      <c r="C6215" s="191" t="s">
        <v>8133</v>
      </c>
      <c r="D6215" s="191" t="s">
        <v>3160</v>
      </c>
      <c r="E6215" s="191" t="s">
        <v>3186</v>
      </c>
      <c r="F6215" s="191" t="s">
        <v>8136</v>
      </c>
      <c r="G6215" s="191">
        <v>12</v>
      </c>
    </row>
    <row r="6216" spans="1:7" x14ac:dyDescent="0.25">
      <c r="A6216" s="191">
        <v>6215</v>
      </c>
      <c r="B6216" s="191" t="s">
        <v>5847</v>
      </c>
      <c r="C6216" s="191" t="s">
        <v>8133</v>
      </c>
      <c r="D6216" s="191" t="s">
        <v>3160</v>
      </c>
      <c r="E6216" s="191" t="s">
        <v>3186</v>
      </c>
      <c r="F6216" s="191" t="s">
        <v>8136</v>
      </c>
      <c r="G6216" s="191">
        <v>12</v>
      </c>
    </row>
    <row r="6217" spans="1:7" x14ac:dyDescent="0.25">
      <c r="A6217" s="191">
        <v>6216</v>
      </c>
      <c r="B6217" s="191" t="s">
        <v>5847</v>
      </c>
      <c r="C6217" s="191" t="s">
        <v>8133</v>
      </c>
      <c r="D6217" s="191" t="s">
        <v>3160</v>
      </c>
      <c r="E6217" s="191" t="s">
        <v>3186</v>
      </c>
      <c r="F6217" s="191" t="s">
        <v>8136</v>
      </c>
      <c r="G6217" s="191">
        <v>12</v>
      </c>
    </row>
    <row r="6218" spans="1:7" x14ac:dyDescent="0.25">
      <c r="A6218" s="191">
        <v>6217</v>
      </c>
      <c r="B6218" s="191" t="s">
        <v>5847</v>
      </c>
      <c r="C6218" s="191" t="s">
        <v>8133</v>
      </c>
      <c r="D6218" s="191" t="s">
        <v>3160</v>
      </c>
      <c r="E6218" s="191" t="s">
        <v>3186</v>
      </c>
      <c r="F6218" s="191" t="s">
        <v>8136</v>
      </c>
      <c r="G6218" s="191">
        <v>12</v>
      </c>
    </row>
    <row r="6219" spans="1:7" x14ac:dyDescent="0.25">
      <c r="A6219" s="191">
        <v>6218</v>
      </c>
      <c r="B6219" s="191" t="s">
        <v>5847</v>
      </c>
      <c r="C6219" s="191" t="s">
        <v>8133</v>
      </c>
      <c r="D6219" s="191" t="s">
        <v>3160</v>
      </c>
      <c r="E6219" s="191" t="s">
        <v>3186</v>
      </c>
      <c r="F6219" s="191" t="s">
        <v>8136</v>
      </c>
      <c r="G6219" s="191">
        <v>12</v>
      </c>
    </row>
    <row r="6220" spans="1:7" x14ac:dyDescent="0.25">
      <c r="A6220" s="191">
        <v>6219</v>
      </c>
      <c r="B6220" s="191" t="s">
        <v>5847</v>
      </c>
      <c r="C6220" s="191" t="s">
        <v>8133</v>
      </c>
      <c r="D6220" s="191" t="s">
        <v>3160</v>
      </c>
      <c r="E6220" s="191" t="s">
        <v>3186</v>
      </c>
      <c r="F6220" s="191" t="s">
        <v>8136</v>
      </c>
      <c r="G6220" s="191">
        <v>12</v>
      </c>
    </row>
    <row r="6221" spans="1:7" x14ac:dyDescent="0.25">
      <c r="A6221" s="191">
        <v>6220</v>
      </c>
      <c r="B6221" s="191" t="s">
        <v>5847</v>
      </c>
      <c r="C6221" s="191" t="s">
        <v>8133</v>
      </c>
      <c r="D6221" s="191" t="s">
        <v>3160</v>
      </c>
      <c r="E6221" s="191" t="s">
        <v>3186</v>
      </c>
      <c r="F6221" s="191" t="s">
        <v>8136</v>
      </c>
      <c r="G6221" s="191">
        <v>12</v>
      </c>
    </row>
    <row r="6222" spans="1:7" x14ac:dyDescent="0.25">
      <c r="A6222" s="191">
        <v>6221</v>
      </c>
      <c r="B6222" s="191" t="s">
        <v>5847</v>
      </c>
      <c r="C6222" s="191" t="s">
        <v>8133</v>
      </c>
      <c r="D6222" s="191" t="s">
        <v>3160</v>
      </c>
      <c r="E6222" s="191" t="s">
        <v>3186</v>
      </c>
      <c r="F6222" s="191" t="s">
        <v>8136</v>
      </c>
      <c r="G6222" s="191">
        <v>12</v>
      </c>
    </row>
    <row r="6223" spans="1:7" x14ac:dyDescent="0.25">
      <c r="A6223" s="191">
        <v>6222</v>
      </c>
      <c r="B6223" s="191" t="s">
        <v>5847</v>
      </c>
      <c r="C6223" s="191" t="s">
        <v>8133</v>
      </c>
      <c r="D6223" s="191" t="s">
        <v>3160</v>
      </c>
      <c r="E6223" s="191" t="s">
        <v>3186</v>
      </c>
      <c r="F6223" s="191" t="s">
        <v>8136</v>
      </c>
      <c r="G6223" s="191">
        <v>12</v>
      </c>
    </row>
    <row r="6224" spans="1:7" x14ac:dyDescent="0.25">
      <c r="A6224" s="191">
        <v>6223</v>
      </c>
      <c r="B6224" s="191" t="s">
        <v>5847</v>
      </c>
      <c r="C6224" s="191" t="s">
        <v>8133</v>
      </c>
      <c r="D6224" s="191" t="s">
        <v>3160</v>
      </c>
      <c r="E6224" s="191" t="s">
        <v>3186</v>
      </c>
      <c r="F6224" s="191" t="s">
        <v>8136</v>
      </c>
      <c r="G6224" s="191">
        <v>12</v>
      </c>
    </row>
    <row r="6225" spans="1:7" x14ac:dyDescent="0.25">
      <c r="A6225" s="191">
        <v>6224</v>
      </c>
      <c r="B6225" s="191" t="s">
        <v>5847</v>
      </c>
      <c r="C6225" s="191" t="s">
        <v>8133</v>
      </c>
      <c r="D6225" s="191" t="s">
        <v>3160</v>
      </c>
      <c r="E6225" s="191" t="s">
        <v>3186</v>
      </c>
      <c r="F6225" s="191" t="s">
        <v>8136</v>
      </c>
      <c r="G6225" s="191">
        <v>12</v>
      </c>
    </row>
    <row r="6226" spans="1:7" x14ac:dyDescent="0.25">
      <c r="A6226" s="191">
        <v>6225</v>
      </c>
      <c r="B6226" s="191" t="s">
        <v>5847</v>
      </c>
      <c r="C6226" s="191" t="s">
        <v>8133</v>
      </c>
      <c r="D6226" s="191" t="s">
        <v>3160</v>
      </c>
      <c r="E6226" s="191" t="s">
        <v>3186</v>
      </c>
      <c r="F6226" s="191" t="s">
        <v>8136</v>
      </c>
      <c r="G6226" s="191">
        <v>12</v>
      </c>
    </row>
    <row r="6227" spans="1:7" x14ac:dyDescent="0.25">
      <c r="A6227" s="191">
        <v>6226</v>
      </c>
      <c r="B6227" s="191" t="s">
        <v>5847</v>
      </c>
      <c r="C6227" s="191" t="s">
        <v>8133</v>
      </c>
      <c r="D6227" s="191" t="s">
        <v>3160</v>
      </c>
      <c r="E6227" s="191" t="s">
        <v>3186</v>
      </c>
      <c r="F6227" s="191" t="s">
        <v>8136</v>
      </c>
      <c r="G6227" s="191">
        <v>12</v>
      </c>
    </row>
    <row r="6228" spans="1:7" x14ac:dyDescent="0.25">
      <c r="A6228" s="191">
        <v>6227</v>
      </c>
      <c r="B6228" s="191" t="s">
        <v>5847</v>
      </c>
      <c r="C6228" s="191" t="s">
        <v>8133</v>
      </c>
      <c r="D6228" s="191" t="s">
        <v>3160</v>
      </c>
      <c r="E6228" s="191" t="s">
        <v>3186</v>
      </c>
      <c r="F6228" s="191" t="s">
        <v>8136</v>
      </c>
      <c r="G6228" s="191">
        <v>12</v>
      </c>
    </row>
    <row r="6229" spans="1:7" x14ac:dyDescent="0.25">
      <c r="A6229" s="191">
        <v>6228</v>
      </c>
      <c r="B6229" s="191" t="s">
        <v>5847</v>
      </c>
      <c r="C6229" s="191" t="s">
        <v>8133</v>
      </c>
      <c r="D6229" s="191" t="s">
        <v>3160</v>
      </c>
      <c r="E6229" s="191" t="s">
        <v>3186</v>
      </c>
      <c r="F6229" s="191" t="s">
        <v>8136</v>
      </c>
      <c r="G6229" s="191">
        <v>12</v>
      </c>
    </row>
    <row r="6230" spans="1:7" x14ac:dyDescent="0.25">
      <c r="A6230" s="191">
        <v>6229</v>
      </c>
      <c r="B6230" s="191" t="s">
        <v>5847</v>
      </c>
      <c r="C6230" s="191" t="s">
        <v>8133</v>
      </c>
      <c r="D6230" s="191" t="s">
        <v>3160</v>
      </c>
      <c r="E6230" s="191" t="s">
        <v>3186</v>
      </c>
      <c r="F6230" s="191" t="s">
        <v>8136</v>
      </c>
      <c r="G6230" s="191">
        <v>12</v>
      </c>
    </row>
    <row r="6231" spans="1:7" x14ac:dyDescent="0.25">
      <c r="A6231" s="191">
        <v>6230</v>
      </c>
      <c r="B6231" s="191" t="s">
        <v>5847</v>
      </c>
      <c r="C6231" s="191" t="s">
        <v>8133</v>
      </c>
      <c r="D6231" s="191" t="s">
        <v>3160</v>
      </c>
      <c r="E6231" s="191" t="s">
        <v>3186</v>
      </c>
      <c r="F6231" s="191" t="s">
        <v>8136</v>
      </c>
      <c r="G6231" s="191">
        <v>12</v>
      </c>
    </row>
    <row r="6232" spans="1:7" x14ac:dyDescent="0.25">
      <c r="A6232" s="191">
        <v>6231</v>
      </c>
      <c r="B6232" s="191" t="s">
        <v>5847</v>
      </c>
      <c r="C6232" s="191" t="s">
        <v>8133</v>
      </c>
      <c r="D6232" s="191" t="s">
        <v>3160</v>
      </c>
      <c r="E6232" s="191" t="s">
        <v>3186</v>
      </c>
      <c r="F6232" s="191" t="s">
        <v>8136</v>
      </c>
      <c r="G6232" s="191">
        <v>12</v>
      </c>
    </row>
    <row r="6233" spans="1:7" x14ac:dyDescent="0.25">
      <c r="A6233" s="191">
        <v>6232</v>
      </c>
      <c r="B6233" s="191" t="s">
        <v>5847</v>
      </c>
      <c r="C6233" s="191" t="s">
        <v>8133</v>
      </c>
      <c r="D6233" s="191" t="s">
        <v>3160</v>
      </c>
      <c r="E6233" s="191" t="s">
        <v>3186</v>
      </c>
      <c r="F6233" s="191" t="s">
        <v>8136</v>
      </c>
      <c r="G6233" s="191">
        <v>12</v>
      </c>
    </row>
    <row r="6234" spans="1:7" x14ac:dyDescent="0.25">
      <c r="A6234" s="191">
        <v>6233</v>
      </c>
      <c r="B6234" s="191" t="s">
        <v>5847</v>
      </c>
      <c r="C6234" s="191" t="s">
        <v>8133</v>
      </c>
      <c r="D6234" s="191" t="s">
        <v>3160</v>
      </c>
      <c r="E6234" s="191" t="s">
        <v>3186</v>
      </c>
      <c r="F6234" s="191" t="s">
        <v>8136</v>
      </c>
      <c r="G6234" s="191">
        <v>12</v>
      </c>
    </row>
    <row r="6235" spans="1:7" x14ac:dyDescent="0.25">
      <c r="A6235" s="191">
        <v>6234</v>
      </c>
      <c r="B6235" s="191" t="s">
        <v>5847</v>
      </c>
      <c r="C6235" s="191" t="s">
        <v>8133</v>
      </c>
      <c r="D6235" s="191" t="s">
        <v>3160</v>
      </c>
      <c r="E6235" s="191" t="s">
        <v>3186</v>
      </c>
      <c r="F6235" s="191" t="s">
        <v>8136</v>
      </c>
      <c r="G6235" s="191">
        <v>12</v>
      </c>
    </row>
    <row r="6236" spans="1:7" x14ac:dyDescent="0.25">
      <c r="A6236" s="191">
        <v>6235</v>
      </c>
      <c r="B6236" s="191" t="s">
        <v>5847</v>
      </c>
      <c r="C6236" s="191" t="s">
        <v>8133</v>
      </c>
      <c r="D6236" s="191" t="s">
        <v>3160</v>
      </c>
      <c r="E6236" s="191" t="s">
        <v>3186</v>
      </c>
      <c r="F6236" s="191" t="s">
        <v>8136</v>
      </c>
      <c r="G6236" s="191">
        <v>12</v>
      </c>
    </row>
    <row r="6237" spans="1:7" x14ac:dyDescent="0.25">
      <c r="A6237" s="191">
        <v>6236</v>
      </c>
      <c r="B6237" s="191" t="s">
        <v>5847</v>
      </c>
      <c r="C6237" s="191" t="s">
        <v>8133</v>
      </c>
      <c r="D6237" s="191" t="s">
        <v>3160</v>
      </c>
      <c r="E6237" s="191" t="s">
        <v>3186</v>
      </c>
      <c r="F6237" s="191" t="s">
        <v>8136</v>
      </c>
      <c r="G6237" s="191">
        <v>12</v>
      </c>
    </row>
    <row r="6238" spans="1:7" x14ac:dyDescent="0.25">
      <c r="A6238" s="191">
        <v>6237</v>
      </c>
      <c r="B6238" s="191" t="s">
        <v>5847</v>
      </c>
      <c r="C6238" s="191" t="s">
        <v>8133</v>
      </c>
      <c r="D6238" s="191" t="s">
        <v>3160</v>
      </c>
      <c r="E6238" s="191" t="s">
        <v>3186</v>
      </c>
      <c r="F6238" s="191" t="s">
        <v>8136</v>
      </c>
      <c r="G6238" s="191">
        <v>12</v>
      </c>
    </row>
    <row r="6239" spans="1:7" x14ac:dyDescent="0.25">
      <c r="A6239" s="191">
        <v>6238</v>
      </c>
      <c r="B6239" s="191" t="s">
        <v>5847</v>
      </c>
      <c r="C6239" s="191" t="s">
        <v>8133</v>
      </c>
      <c r="D6239" s="191" t="s">
        <v>3160</v>
      </c>
      <c r="E6239" s="191" t="s">
        <v>3186</v>
      </c>
      <c r="F6239" s="191" t="s">
        <v>8136</v>
      </c>
      <c r="G6239" s="191">
        <v>12</v>
      </c>
    </row>
    <row r="6240" spans="1:7" x14ac:dyDescent="0.25">
      <c r="A6240" s="191">
        <v>6239</v>
      </c>
      <c r="B6240" s="191" t="s">
        <v>5847</v>
      </c>
      <c r="C6240" s="191" t="s">
        <v>8133</v>
      </c>
      <c r="D6240" s="191" t="s">
        <v>3160</v>
      </c>
      <c r="E6240" s="191" t="s">
        <v>3186</v>
      </c>
      <c r="F6240" s="191" t="s">
        <v>8136</v>
      </c>
      <c r="G6240" s="191">
        <v>12</v>
      </c>
    </row>
    <row r="6241" spans="1:7" x14ac:dyDescent="0.25">
      <c r="A6241" s="191">
        <v>6240</v>
      </c>
      <c r="B6241" s="191" t="s">
        <v>5847</v>
      </c>
      <c r="C6241" s="191" t="s">
        <v>8133</v>
      </c>
      <c r="D6241" s="191" t="s">
        <v>3160</v>
      </c>
      <c r="E6241" s="191" t="s">
        <v>3186</v>
      </c>
      <c r="F6241" s="191" t="s">
        <v>8136</v>
      </c>
      <c r="G6241" s="191">
        <v>12</v>
      </c>
    </row>
    <row r="6242" spans="1:7" x14ac:dyDescent="0.25">
      <c r="A6242" s="191">
        <v>6241</v>
      </c>
      <c r="B6242" s="191" t="s">
        <v>5847</v>
      </c>
      <c r="C6242" s="191" t="s">
        <v>8133</v>
      </c>
      <c r="D6242" s="191" t="s">
        <v>3160</v>
      </c>
      <c r="E6242" s="191" t="s">
        <v>3186</v>
      </c>
      <c r="F6242" s="191" t="s">
        <v>8136</v>
      </c>
      <c r="G6242" s="191">
        <v>12</v>
      </c>
    </row>
    <row r="6243" spans="1:7" x14ac:dyDescent="0.25">
      <c r="A6243" s="191">
        <v>6242</v>
      </c>
      <c r="B6243" s="191" t="s">
        <v>5847</v>
      </c>
      <c r="C6243" s="191" t="s">
        <v>8133</v>
      </c>
      <c r="D6243" s="191" t="s">
        <v>3160</v>
      </c>
      <c r="E6243" s="191" t="s">
        <v>3186</v>
      </c>
      <c r="F6243" s="191" t="s">
        <v>8136</v>
      </c>
      <c r="G6243" s="191">
        <v>12</v>
      </c>
    </row>
    <row r="6244" spans="1:7" x14ac:dyDescent="0.25">
      <c r="A6244" s="191">
        <v>6243</v>
      </c>
      <c r="B6244" s="191" t="s">
        <v>5847</v>
      </c>
      <c r="C6244" s="191" t="s">
        <v>8133</v>
      </c>
      <c r="D6244" s="191" t="s">
        <v>3160</v>
      </c>
      <c r="E6244" s="191" t="s">
        <v>3186</v>
      </c>
      <c r="F6244" s="191" t="s">
        <v>8136</v>
      </c>
      <c r="G6244" s="191">
        <v>12</v>
      </c>
    </row>
    <row r="6245" spans="1:7" x14ac:dyDescent="0.25">
      <c r="A6245" s="191">
        <v>6244</v>
      </c>
      <c r="B6245" s="191" t="s">
        <v>5847</v>
      </c>
      <c r="C6245" s="191" t="s">
        <v>8133</v>
      </c>
      <c r="D6245" s="191" t="s">
        <v>3160</v>
      </c>
      <c r="E6245" s="191" t="s">
        <v>3186</v>
      </c>
      <c r="F6245" s="191" t="s">
        <v>8136</v>
      </c>
      <c r="G6245" s="191">
        <v>12</v>
      </c>
    </row>
    <row r="6246" spans="1:7" x14ac:dyDescent="0.25">
      <c r="A6246" s="191">
        <v>6245</v>
      </c>
      <c r="B6246" s="191" t="s">
        <v>5847</v>
      </c>
      <c r="C6246" s="191" t="s">
        <v>8133</v>
      </c>
      <c r="D6246" s="191" t="s">
        <v>3160</v>
      </c>
      <c r="E6246" s="191" t="s">
        <v>3186</v>
      </c>
      <c r="F6246" s="191" t="s">
        <v>8136</v>
      </c>
      <c r="G6246" s="191">
        <v>12</v>
      </c>
    </row>
    <row r="6247" spans="1:7" x14ac:dyDescent="0.25">
      <c r="A6247" s="191">
        <v>6246</v>
      </c>
      <c r="B6247" s="191" t="s">
        <v>5847</v>
      </c>
      <c r="C6247" s="191" t="s">
        <v>8133</v>
      </c>
      <c r="D6247" s="191" t="s">
        <v>3160</v>
      </c>
      <c r="E6247" s="191" t="s">
        <v>3186</v>
      </c>
      <c r="F6247" s="191" t="s">
        <v>8136</v>
      </c>
      <c r="G6247" s="191">
        <v>12</v>
      </c>
    </row>
    <row r="6248" spans="1:7" x14ac:dyDescent="0.25">
      <c r="A6248" s="191">
        <v>6247</v>
      </c>
      <c r="B6248" s="191" t="s">
        <v>5847</v>
      </c>
      <c r="C6248" s="191" t="s">
        <v>8133</v>
      </c>
      <c r="D6248" s="191" t="s">
        <v>3160</v>
      </c>
      <c r="E6248" s="191" t="s">
        <v>3186</v>
      </c>
      <c r="F6248" s="191" t="s">
        <v>8136</v>
      </c>
      <c r="G6248" s="191">
        <v>12</v>
      </c>
    </row>
    <row r="6249" spans="1:7" x14ac:dyDescent="0.25">
      <c r="A6249" s="191">
        <v>6248</v>
      </c>
      <c r="B6249" s="191" t="s">
        <v>5847</v>
      </c>
      <c r="C6249" s="191" t="s">
        <v>8133</v>
      </c>
      <c r="D6249" s="191" t="s">
        <v>3160</v>
      </c>
      <c r="E6249" s="191" t="s">
        <v>3186</v>
      </c>
      <c r="F6249" s="191" t="s">
        <v>8136</v>
      </c>
      <c r="G6249" s="191">
        <v>12</v>
      </c>
    </row>
    <row r="6250" spans="1:7" x14ac:dyDescent="0.25">
      <c r="A6250" s="191">
        <v>6249</v>
      </c>
      <c r="B6250" s="191" t="s">
        <v>5847</v>
      </c>
      <c r="C6250" s="191" t="s">
        <v>8133</v>
      </c>
      <c r="D6250" s="191" t="s">
        <v>3160</v>
      </c>
      <c r="E6250" s="191" t="s">
        <v>3186</v>
      </c>
      <c r="F6250" s="191" t="s">
        <v>8136</v>
      </c>
      <c r="G6250" s="191">
        <v>12</v>
      </c>
    </row>
    <row r="6251" spans="1:7" x14ac:dyDescent="0.25">
      <c r="A6251" s="191">
        <v>6250</v>
      </c>
      <c r="B6251" s="191" t="s">
        <v>5847</v>
      </c>
      <c r="C6251" s="191" t="s">
        <v>8133</v>
      </c>
      <c r="D6251" s="191" t="s">
        <v>3160</v>
      </c>
      <c r="E6251" s="191" t="s">
        <v>3186</v>
      </c>
      <c r="F6251" s="191" t="s">
        <v>8136</v>
      </c>
      <c r="G6251" s="191">
        <v>12</v>
      </c>
    </row>
    <row r="6252" spans="1:7" x14ac:dyDescent="0.25">
      <c r="A6252" s="191">
        <v>6251</v>
      </c>
      <c r="B6252" s="191" t="s">
        <v>5847</v>
      </c>
      <c r="C6252" s="191" t="s">
        <v>8133</v>
      </c>
      <c r="D6252" s="191" t="s">
        <v>3160</v>
      </c>
      <c r="E6252" s="191" t="s">
        <v>3186</v>
      </c>
      <c r="F6252" s="191" t="s">
        <v>8136</v>
      </c>
      <c r="G6252" s="191">
        <v>12</v>
      </c>
    </row>
    <row r="6253" spans="1:7" x14ac:dyDescent="0.25">
      <c r="A6253" s="191">
        <v>6252</v>
      </c>
      <c r="B6253" s="191" t="s">
        <v>5847</v>
      </c>
      <c r="C6253" s="191" t="s">
        <v>8133</v>
      </c>
      <c r="D6253" s="191" t="s">
        <v>3160</v>
      </c>
      <c r="E6253" s="191" t="s">
        <v>3186</v>
      </c>
      <c r="F6253" s="191" t="s">
        <v>8136</v>
      </c>
      <c r="G6253" s="191">
        <v>12</v>
      </c>
    </row>
    <row r="6254" spans="1:7" x14ac:dyDescent="0.25">
      <c r="A6254" s="191">
        <v>6253</v>
      </c>
      <c r="B6254" s="191" t="s">
        <v>5847</v>
      </c>
      <c r="C6254" s="191" t="s">
        <v>8133</v>
      </c>
      <c r="D6254" s="191" t="s">
        <v>3160</v>
      </c>
      <c r="E6254" s="191" t="s">
        <v>3186</v>
      </c>
      <c r="F6254" s="191" t="s">
        <v>8136</v>
      </c>
      <c r="G6254" s="191">
        <v>12</v>
      </c>
    </row>
    <row r="6255" spans="1:7" x14ac:dyDescent="0.25">
      <c r="A6255" s="191">
        <v>6254</v>
      </c>
      <c r="B6255" s="191" t="s">
        <v>5847</v>
      </c>
      <c r="C6255" s="191" t="s">
        <v>8133</v>
      </c>
      <c r="D6255" s="191" t="s">
        <v>3160</v>
      </c>
      <c r="E6255" s="191" t="s">
        <v>3186</v>
      </c>
      <c r="F6255" s="191" t="s">
        <v>8136</v>
      </c>
      <c r="G6255" s="191">
        <v>12</v>
      </c>
    </row>
    <row r="6256" spans="1:7" x14ac:dyDescent="0.25">
      <c r="A6256" s="191">
        <v>6255</v>
      </c>
      <c r="B6256" s="191" t="s">
        <v>5847</v>
      </c>
      <c r="C6256" s="191" t="s">
        <v>8133</v>
      </c>
      <c r="D6256" s="191" t="s">
        <v>3160</v>
      </c>
      <c r="E6256" s="191" t="s">
        <v>3186</v>
      </c>
      <c r="F6256" s="191" t="s">
        <v>8136</v>
      </c>
      <c r="G6256" s="191">
        <v>12</v>
      </c>
    </row>
    <row r="6257" spans="1:7" x14ac:dyDescent="0.25">
      <c r="A6257" s="191">
        <v>6256</v>
      </c>
      <c r="B6257" s="191" t="s">
        <v>5847</v>
      </c>
      <c r="C6257" s="191" t="s">
        <v>8133</v>
      </c>
      <c r="D6257" s="191" t="s">
        <v>3160</v>
      </c>
      <c r="E6257" s="191" t="s">
        <v>3186</v>
      </c>
      <c r="F6257" s="191" t="s">
        <v>8136</v>
      </c>
      <c r="G6257" s="191">
        <v>12</v>
      </c>
    </row>
    <row r="6258" spans="1:7" x14ac:dyDescent="0.25">
      <c r="A6258" s="191">
        <v>6257</v>
      </c>
      <c r="B6258" s="191" t="s">
        <v>5847</v>
      </c>
      <c r="C6258" s="191" t="s">
        <v>8133</v>
      </c>
      <c r="D6258" s="191" t="s">
        <v>3160</v>
      </c>
      <c r="E6258" s="191" t="s">
        <v>3186</v>
      </c>
      <c r="F6258" s="191" t="s">
        <v>8136</v>
      </c>
      <c r="G6258" s="191">
        <v>12</v>
      </c>
    </row>
    <row r="6259" spans="1:7" x14ac:dyDescent="0.25">
      <c r="A6259" s="191">
        <v>6258</v>
      </c>
      <c r="B6259" s="191" t="s">
        <v>5847</v>
      </c>
      <c r="C6259" s="191" t="s">
        <v>8133</v>
      </c>
      <c r="D6259" s="191" t="s">
        <v>3160</v>
      </c>
      <c r="E6259" s="191" t="s">
        <v>3186</v>
      </c>
      <c r="F6259" s="191" t="s">
        <v>8136</v>
      </c>
      <c r="G6259" s="191">
        <v>12</v>
      </c>
    </row>
    <row r="6260" spans="1:7" x14ac:dyDescent="0.25">
      <c r="A6260" s="191">
        <v>6259</v>
      </c>
      <c r="B6260" s="191" t="s">
        <v>5847</v>
      </c>
      <c r="C6260" s="191" t="s">
        <v>8133</v>
      </c>
      <c r="D6260" s="191" t="s">
        <v>3160</v>
      </c>
      <c r="E6260" s="191" t="s">
        <v>3186</v>
      </c>
      <c r="F6260" s="191" t="s">
        <v>8136</v>
      </c>
      <c r="G6260" s="191">
        <v>12</v>
      </c>
    </row>
    <row r="6261" spans="1:7" x14ac:dyDescent="0.25">
      <c r="A6261" s="191">
        <v>6260</v>
      </c>
      <c r="B6261" s="191" t="s">
        <v>5847</v>
      </c>
      <c r="C6261" s="191" t="s">
        <v>8133</v>
      </c>
      <c r="D6261" s="191" t="s">
        <v>3160</v>
      </c>
      <c r="E6261" s="191" t="s">
        <v>3186</v>
      </c>
      <c r="F6261" s="191" t="s">
        <v>8136</v>
      </c>
      <c r="G6261" s="191">
        <v>12</v>
      </c>
    </row>
    <row r="6262" spans="1:7" x14ac:dyDescent="0.25">
      <c r="A6262" s="191">
        <v>6261</v>
      </c>
      <c r="B6262" s="191" t="s">
        <v>5847</v>
      </c>
      <c r="C6262" s="191" t="s">
        <v>8133</v>
      </c>
      <c r="D6262" s="191" t="s">
        <v>3160</v>
      </c>
      <c r="E6262" s="191" t="s">
        <v>3186</v>
      </c>
      <c r="F6262" s="191" t="s">
        <v>8136</v>
      </c>
      <c r="G6262" s="191">
        <v>12</v>
      </c>
    </row>
    <row r="6263" spans="1:7" x14ac:dyDescent="0.25">
      <c r="A6263" s="191">
        <v>6262</v>
      </c>
      <c r="B6263" s="191" t="s">
        <v>5847</v>
      </c>
      <c r="C6263" s="191" t="s">
        <v>8133</v>
      </c>
      <c r="D6263" s="191" t="s">
        <v>3160</v>
      </c>
      <c r="E6263" s="191" t="s">
        <v>3186</v>
      </c>
      <c r="F6263" s="191" t="s">
        <v>8136</v>
      </c>
      <c r="G6263" s="191">
        <v>12</v>
      </c>
    </row>
    <row r="6264" spans="1:7" x14ac:dyDescent="0.25">
      <c r="A6264" s="191">
        <v>6263</v>
      </c>
      <c r="B6264" s="191" t="s">
        <v>3173</v>
      </c>
      <c r="C6264" s="191" t="s">
        <v>8133</v>
      </c>
      <c r="D6264" s="191" t="s">
        <v>3160</v>
      </c>
      <c r="E6264" s="191" t="s">
        <v>3185</v>
      </c>
      <c r="F6264" s="191" t="s">
        <v>8134</v>
      </c>
      <c r="G6264" s="191">
        <v>8</v>
      </c>
    </row>
    <row r="6265" spans="1:7" x14ac:dyDescent="0.25">
      <c r="A6265" s="191">
        <v>6264</v>
      </c>
      <c r="B6265" s="191" t="s">
        <v>3173</v>
      </c>
      <c r="C6265" s="191" t="s">
        <v>8133</v>
      </c>
      <c r="D6265" s="191" t="s">
        <v>3160</v>
      </c>
      <c r="E6265" s="191" t="s">
        <v>3185</v>
      </c>
      <c r="F6265" s="191" t="s">
        <v>8134</v>
      </c>
      <c r="G6265" s="191">
        <v>8</v>
      </c>
    </row>
    <row r="6266" spans="1:7" x14ac:dyDescent="0.25">
      <c r="A6266" s="191">
        <v>6265</v>
      </c>
      <c r="B6266" s="191" t="s">
        <v>3173</v>
      </c>
      <c r="C6266" s="191" t="s">
        <v>8133</v>
      </c>
      <c r="D6266" s="191" t="s">
        <v>3160</v>
      </c>
      <c r="E6266" s="191" t="s">
        <v>3185</v>
      </c>
      <c r="F6266" s="191" t="s">
        <v>8134</v>
      </c>
      <c r="G6266" s="191">
        <v>8</v>
      </c>
    </row>
    <row r="6267" spans="1:7" x14ac:dyDescent="0.25">
      <c r="A6267" s="191">
        <v>6266</v>
      </c>
      <c r="B6267" s="191" t="s">
        <v>3173</v>
      </c>
      <c r="C6267" s="191" t="s">
        <v>8133</v>
      </c>
      <c r="D6267" s="191" t="s">
        <v>3160</v>
      </c>
      <c r="E6267" s="191" t="s">
        <v>3185</v>
      </c>
      <c r="F6267" s="191" t="s">
        <v>8134</v>
      </c>
      <c r="G6267" s="191">
        <v>8</v>
      </c>
    </row>
    <row r="6268" spans="1:7" x14ac:dyDescent="0.25">
      <c r="A6268" s="191">
        <v>6267</v>
      </c>
      <c r="B6268" s="191" t="s">
        <v>3173</v>
      </c>
      <c r="C6268" s="191" t="s">
        <v>8133</v>
      </c>
      <c r="D6268" s="191" t="s">
        <v>3160</v>
      </c>
      <c r="E6268" s="191" t="s">
        <v>3185</v>
      </c>
      <c r="F6268" s="191" t="s">
        <v>8134</v>
      </c>
      <c r="G6268" s="191">
        <v>8</v>
      </c>
    </row>
    <row r="6269" spans="1:7" x14ac:dyDescent="0.25">
      <c r="A6269" s="191">
        <v>6268</v>
      </c>
      <c r="B6269" s="191" t="s">
        <v>3173</v>
      </c>
      <c r="C6269" s="191" t="s">
        <v>8133</v>
      </c>
      <c r="D6269" s="191" t="s">
        <v>3160</v>
      </c>
      <c r="E6269" s="191" t="s">
        <v>3185</v>
      </c>
      <c r="F6269" s="191" t="s">
        <v>8134</v>
      </c>
      <c r="G6269" s="191">
        <v>8</v>
      </c>
    </row>
    <row r="6270" spans="1:7" x14ac:dyDescent="0.25">
      <c r="A6270" s="191">
        <v>6269</v>
      </c>
      <c r="B6270" s="191" t="s">
        <v>3173</v>
      </c>
      <c r="C6270" s="191" t="s">
        <v>8133</v>
      </c>
      <c r="D6270" s="191" t="s">
        <v>3160</v>
      </c>
      <c r="E6270" s="191" t="s">
        <v>3185</v>
      </c>
      <c r="F6270" s="191" t="s">
        <v>8134</v>
      </c>
      <c r="G6270" s="191">
        <v>8</v>
      </c>
    </row>
    <row r="6271" spans="1:7" x14ac:dyDescent="0.25">
      <c r="A6271" s="191">
        <v>6270</v>
      </c>
      <c r="B6271" s="191" t="s">
        <v>3173</v>
      </c>
      <c r="C6271" s="191" t="s">
        <v>8133</v>
      </c>
      <c r="D6271" s="191" t="s">
        <v>3160</v>
      </c>
      <c r="E6271" s="191" t="s">
        <v>3185</v>
      </c>
      <c r="F6271" s="191" t="s">
        <v>8134</v>
      </c>
      <c r="G6271" s="191">
        <v>8</v>
      </c>
    </row>
    <row r="6272" spans="1:7" x14ac:dyDescent="0.25">
      <c r="A6272" s="191">
        <v>6271</v>
      </c>
      <c r="B6272" s="191" t="s">
        <v>3173</v>
      </c>
      <c r="C6272" s="191" t="s">
        <v>8133</v>
      </c>
      <c r="D6272" s="191" t="s">
        <v>3160</v>
      </c>
      <c r="E6272" s="191" t="s">
        <v>3185</v>
      </c>
      <c r="F6272" s="191" t="s">
        <v>8134</v>
      </c>
      <c r="G6272" s="191">
        <v>8</v>
      </c>
    </row>
    <row r="6273" spans="1:7" x14ac:dyDescent="0.25">
      <c r="A6273" s="191">
        <v>6272</v>
      </c>
      <c r="B6273" s="191" t="s">
        <v>3173</v>
      </c>
      <c r="C6273" s="191" t="s">
        <v>8133</v>
      </c>
      <c r="D6273" s="191" t="s">
        <v>3160</v>
      </c>
      <c r="E6273" s="191" t="s">
        <v>3185</v>
      </c>
      <c r="F6273" s="191" t="s">
        <v>8134</v>
      </c>
      <c r="G6273" s="191">
        <v>8</v>
      </c>
    </row>
    <row r="6274" spans="1:7" x14ac:dyDescent="0.25">
      <c r="A6274" s="191">
        <v>6273</v>
      </c>
      <c r="B6274" s="191" t="s">
        <v>3173</v>
      </c>
      <c r="C6274" s="191" t="s">
        <v>8133</v>
      </c>
      <c r="D6274" s="191" t="s">
        <v>3160</v>
      </c>
      <c r="E6274" s="191" t="s">
        <v>3185</v>
      </c>
      <c r="F6274" s="191" t="s">
        <v>8134</v>
      </c>
      <c r="G6274" s="191">
        <v>8</v>
      </c>
    </row>
    <row r="6275" spans="1:7" x14ac:dyDescent="0.25">
      <c r="A6275" s="191">
        <v>6274</v>
      </c>
      <c r="B6275" s="191" t="s">
        <v>3173</v>
      </c>
      <c r="C6275" s="191" t="s">
        <v>8133</v>
      </c>
      <c r="D6275" s="191" t="s">
        <v>3160</v>
      </c>
      <c r="E6275" s="191" t="s">
        <v>3185</v>
      </c>
      <c r="F6275" s="191" t="s">
        <v>8134</v>
      </c>
      <c r="G6275" s="191">
        <v>8</v>
      </c>
    </row>
    <row r="6276" spans="1:7" x14ac:dyDescent="0.25">
      <c r="A6276" s="191">
        <v>6275</v>
      </c>
      <c r="B6276" s="191" t="s">
        <v>3173</v>
      </c>
      <c r="C6276" s="191" t="s">
        <v>8133</v>
      </c>
      <c r="D6276" s="191" t="s">
        <v>3160</v>
      </c>
      <c r="E6276" s="191" t="s">
        <v>3185</v>
      </c>
      <c r="F6276" s="191" t="s">
        <v>8134</v>
      </c>
      <c r="G6276" s="191">
        <v>8</v>
      </c>
    </row>
    <row r="6277" spans="1:7" x14ac:dyDescent="0.25">
      <c r="A6277" s="191">
        <v>6276</v>
      </c>
      <c r="B6277" s="191" t="s">
        <v>3173</v>
      </c>
      <c r="C6277" s="191" t="s">
        <v>8133</v>
      </c>
      <c r="D6277" s="191" t="s">
        <v>3160</v>
      </c>
      <c r="E6277" s="191" t="s">
        <v>3185</v>
      </c>
      <c r="F6277" s="191" t="s">
        <v>8134</v>
      </c>
      <c r="G6277" s="191">
        <v>8</v>
      </c>
    </row>
    <row r="6278" spans="1:7" x14ac:dyDescent="0.25">
      <c r="A6278" s="191">
        <v>6277</v>
      </c>
      <c r="B6278" s="191" t="s">
        <v>3173</v>
      </c>
      <c r="C6278" s="191" t="s">
        <v>8133</v>
      </c>
      <c r="D6278" s="191" t="s">
        <v>3160</v>
      </c>
      <c r="E6278" s="191" t="s">
        <v>3185</v>
      </c>
      <c r="F6278" s="191" t="s">
        <v>8134</v>
      </c>
      <c r="G6278" s="191">
        <v>8</v>
      </c>
    </row>
    <row r="6279" spans="1:7" x14ac:dyDescent="0.25">
      <c r="A6279" s="191">
        <v>6278</v>
      </c>
      <c r="B6279" s="191" t="s">
        <v>3173</v>
      </c>
      <c r="C6279" s="191" t="s">
        <v>8133</v>
      </c>
      <c r="D6279" s="191" t="s">
        <v>3160</v>
      </c>
      <c r="E6279" s="191" t="s">
        <v>3185</v>
      </c>
      <c r="F6279" s="191" t="s">
        <v>8134</v>
      </c>
      <c r="G6279" s="191">
        <v>8</v>
      </c>
    </row>
    <row r="6280" spans="1:7" x14ac:dyDescent="0.25">
      <c r="A6280" s="191">
        <v>6279</v>
      </c>
      <c r="B6280" s="191" t="s">
        <v>3173</v>
      </c>
      <c r="C6280" s="191" t="s">
        <v>8133</v>
      </c>
      <c r="D6280" s="191" t="s">
        <v>3160</v>
      </c>
      <c r="E6280" s="191" t="s">
        <v>3185</v>
      </c>
      <c r="F6280" s="191" t="s">
        <v>8134</v>
      </c>
      <c r="G6280" s="191">
        <v>8</v>
      </c>
    </row>
    <row r="6281" spans="1:7" x14ac:dyDescent="0.25">
      <c r="A6281" s="191">
        <v>6280</v>
      </c>
      <c r="B6281" s="191" t="s">
        <v>3173</v>
      </c>
      <c r="C6281" s="191" t="s">
        <v>8133</v>
      </c>
      <c r="D6281" s="191" t="s">
        <v>3160</v>
      </c>
      <c r="E6281" s="191" t="s">
        <v>3185</v>
      </c>
      <c r="F6281" s="191" t="s">
        <v>8134</v>
      </c>
      <c r="G6281" s="191">
        <v>8</v>
      </c>
    </row>
    <row r="6282" spans="1:7" x14ac:dyDescent="0.25">
      <c r="A6282" s="191">
        <v>6281</v>
      </c>
      <c r="B6282" s="191" t="s">
        <v>3173</v>
      </c>
      <c r="C6282" s="191" t="s">
        <v>8133</v>
      </c>
      <c r="D6282" s="191" t="s">
        <v>3160</v>
      </c>
      <c r="E6282" s="191" t="s">
        <v>3185</v>
      </c>
      <c r="F6282" s="191" t="s">
        <v>8134</v>
      </c>
      <c r="G6282" s="191">
        <v>8</v>
      </c>
    </row>
    <row r="6283" spans="1:7" x14ac:dyDescent="0.25">
      <c r="A6283" s="191">
        <v>6282</v>
      </c>
      <c r="B6283" s="191" t="s">
        <v>3173</v>
      </c>
      <c r="C6283" s="191" t="s">
        <v>8133</v>
      </c>
      <c r="D6283" s="191" t="s">
        <v>3160</v>
      </c>
      <c r="E6283" s="191" t="s">
        <v>3185</v>
      </c>
      <c r="F6283" s="191" t="s">
        <v>8134</v>
      </c>
      <c r="G6283" s="191">
        <v>8</v>
      </c>
    </row>
    <row r="6284" spans="1:7" x14ac:dyDescent="0.25">
      <c r="A6284" s="191">
        <v>6283</v>
      </c>
      <c r="B6284" s="191" t="s">
        <v>3173</v>
      </c>
      <c r="C6284" s="191" t="s">
        <v>8133</v>
      </c>
      <c r="D6284" s="191" t="s">
        <v>3160</v>
      </c>
      <c r="E6284" s="191" t="s">
        <v>3185</v>
      </c>
      <c r="F6284" s="191" t="s">
        <v>8134</v>
      </c>
      <c r="G6284" s="191">
        <v>8</v>
      </c>
    </row>
    <row r="6285" spans="1:7" x14ac:dyDescent="0.25">
      <c r="A6285" s="191">
        <v>6284</v>
      </c>
      <c r="B6285" s="191" t="s">
        <v>3173</v>
      </c>
      <c r="C6285" s="191" t="s">
        <v>8133</v>
      </c>
      <c r="D6285" s="191" t="s">
        <v>3160</v>
      </c>
      <c r="E6285" s="191" t="s">
        <v>3185</v>
      </c>
      <c r="F6285" s="191" t="s">
        <v>8134</v>
      </c>
      <c r="G6285" s="191">
        <v>8</v>
      </c>
    </row>
    <row r="6286" spans="1:7" x14ac:dyDescent="0.25">
      <c r="A6286" s="191">
        <v>6285</v>
      </c>
      <c r="B6286" s="191" t="s">
        <v>3173</v>
      </c>
      <c r="C6286" s="191" t="s">
        <v>8133</v>
      </c>
      <c r="D6286" s="191" t="s">
        <v>3160</v>
      </c>
      <c r="E6286" s="191" t="s">
        <v>3185</v>
      </c>
      <c r="F6286" s="191" t="s">
        <v>8134</v>
      </c>
      <c r="G6286" s="191">
        <v>8</v>
      </c>
    </row>
    <row r="6287" spans="1:7" x14ac:dyDescent="0.25">
      <c r="A6287" s="191">
        <v>6286</v>
      </c>
      <c r="B6287" s="191" t="s">
        <v>3173</v>
      </c>
      <c r="C6287" s="191" t="s">
        <v>8133</v>
      </c>
      <c r="D6287" s="191" t="s">
        <v>3160</v>
      </c>
      <c r="E6287" s="191" t="s">
        <v>3185</v>
      </c>
      <c r="F6287" s="191" t="s">
        <v>8134</v>
      </c>
      <c r="G6287" s="191">
        <v>8</v>
      </c>
    </row>
    <row r="6288" spans="1:7" x14ac:dyDescent="0.25">
      <c r="A6288" s="191">
        <v>6287</v>
      </c>
      <c r="B6288" s="191" t="s">
        <v>3173</v>
      </c>
      <c r="C6288" s="191" t="s">
        <v>8133</v>
      </c>
      <c r="D6288" s="191" t="s">
        <v>3160</v>
      </c>
      <c r="E6288" s="191" t="s">
        <v>3185</v>
      </c>
      <c r="F6288" s="191" t="s">
        <v>8134</v>
      </c>
      <c r="G6288" s="191">
        <v>8</v>
      </c>
    </row>
    <row r="6289" spans="1:7" x14ac:dyDescent="0.25">
      <c r="A6289" s="191">
        <v>6288</v>
      </c>
      <c r="B6289" s="191" t="s">
        <v>3173</v>
      </c>
      <c r="C6289" s="191" t="s">
        <v>8133</v>
      </c>
      <c r="D6289" s="191" t="s">
        <v>3160</v>
      </c>
      <c r="E6289" s="191" t="s">
        <v>3185</v>
      </c>
      <c r="F6289" s="191" t="s">
        <v>8134</v>
      </c>
      <c r="G6289" s="191">
        <v>8</v>
      </c>
    </row>
    <row r="6290" spans="1:7" x14ac:dyDescent="0.25">
      <c r="A6290" s="191">
        <v>6289</v>
      </c>
      <c r="B6290" s="191" t="s">
        <v>3173</v>
      </c>
      <c r="C6290" s="191" t="s">
        <v>8133</v>
      </c>
      <c r="D6290" s="191" t="s">
        <v>3160</v>
      </c>
      <c r="E6290" s="191" t="s">
        <v>3185</v>
      </c>
      <c r="F6290" s="191" t="s">
        <v>8134</v>
      </c>
      <c r="G6290" s="191">
        <v>8</v>
      </c>
    </row>
    <row r="6291" spans="1:7" x14ac:dyDescent="0.25">
      <c r="A6291" s="191">
        <v>6290</v>
      </c>
      <c r="B6291" s="191" t="s">
        <v>3173</v>
      </c>
      <c r="C6291" s="191" t="s">
        <v>8133</v>
      </c>
      <c r="D6291" s="191" t="s">
        <v>3160</v>
      </c>
      <c r="E6291" s="191" t="s">
        <v>3185</v>
      </c>
      <c r="F6291" s="191" t="s">
        <v>8134</v>
      </c>
      <c r="G6291" s="191">
        <v>8</v>
      </c>
    </row>
    <row r="6292" spans="1:7" x14ac:dyDescent="0.25">
      <c r="A6292" s="191">
        <v>6291</v>
      </c>
      <c r="B6292" s="191" t="s">
        <v>3173</v>
      </c>
      <c r="C6292" s="191" t="s">
        <v>8133</v>
      </c>
      <c r="D6292" s="191" t="s">
        <v>3160</v>
      </c>
      <c r="E6292" s="191" t="s">
        <v>3185</v>
      </c>
      <c r="F6292" s="191" t="s">
        <v>8134</v>
      </c>
      <c r="G6292" s="191">
        <v>8</v>
      </c>
    </row>
    <row r="6293" spans="1:7" x14ac:dyDescent="0.25">
      <c r="A6293" s="191">
        <v>6292</v>
      </c>
      <c r="B6293" s="191" t="s">
        <v>3173</v>
      </c>
      <c r="C6293" s="191" t="s">
        <v>8133</v>
      </c>
      <c r="D6293" s="191" t="s">
        <v>3160</v>
      </c>
      <c r="E6293" s="191" t="s">
        <v>3185</v>
      </c>
      <c r="F6293" s="191" t="s">
        <v>8134</v>
      </c>
      <c r="G6293" s="191">
        <v>8</v>
      </c>
    </row>
    <row r="6294" spans="1:7" x14ac:dyDescent="0.25">
      <c r="A6294" s="191">
        <v>6293</v>
      </c>
      <c r="B6294" s="191" t="s">
        <v>3173</v>
      </c>
      <c r="C6294" s="191" t="s">
        <v>8133</v>
      </c>
      <c r="D6294" s="191" t="s">
        <v>3160</v>
      </c>
      <c r="E6294" s="191" t="s">
        <v>3185</v>
      </c>
      <c r="F6294" s="191" t="s">
        <v>8134</v>
      </c>
      <c r="G6294" s="191">
        <v>8</v>
      </c>
    </row>
    <row r="6295" spans="1:7" x14ac:dyDescent="0.25">
      <c r="A6295" s="191">
        <v>6294</v>
      </c>
      <c r="B6295" s="191" t="s">
        <v>3173</v>
      </c>
      <c r="C6295" s="191" t="s">
        <v>8133</v>
      </c>
      <c r="D6295" s="191" t="s">
        <v>3160</v>
      </c>
      <c r="E6295" s="191" t="s">
        <v>3185</v>
      </c>
      <c r="F6295" s="191" t="s">
        <v>8134</v>
      </c>
      <c r="G6295" s="191">
        <v>8</v>
      </c>
    </row>
    <row r="6296" spans="1:7" x14ac:dyDescent="0.25">
      <c r="A6296" s="191">
        <v>6295</v>
      </c>
      <c r="B6296" s="191" t="s">
        <v>3173</v>
      </c>
      <c r="C6296" s="191" t="s">
        <v>8133</v>
      </c>
      <c r="D6296" s="191" t="s">
        <v>3160</v>
      </c>
      <c r="E6296" s="191" t="s">
        <v>3185</v>
      </c>
      <c r="F6296" s="191" t="s">
        <v>8134</v>
      </c>
      <c r="G6296" s="191">
        <v>8</v>
      </c>
    </row>
    <row r="6297" spans="1:7" x14ac:dyDescent="0.25">
      <c r="A6297" s="191">
        <v>6296</v>
      </c>
      <c r="B6297" s="191" t="s">
        <v>3173</v>
      </c>
      <c r="C6297" s="191" t="s">
        <v>8133</v>
      </c>
      <c r="D6297" s="191" t="s">
        <v>3160</v>
      </c>
      <c r="E6297" s="191" t="s">
        <v>3185</v>
      </c>
      <c r="F6297" s="191" t="s">
        <v>8134</v>
      </c>
      <c r="G6297" s="191">
        <v>8</v>
      </c>
    </row>
    <row r="6298" spans="1:7" x14ac:dyDescent="0.25">
      <c r="A6298" s="191">
        <v>6297</v>
      </c>
      <c r="B6298" s="191" t="s">
        <v>3173</v>
      </c>
      <c r="C6298" s="191" t="s">
        <v>8133</v>
      </c>
      <c r="D6298" s="191" t="s">
        <v>3160</v>
      </c>
      <c r="E6298" s="191" t="s">
        <v>3185</v>
      </c>
      <c r="F6298" s="191" t="s">
        <v>8134</v>
      </c>
      <c r="G6298" s="191">
        <v>8</v>
      </c>
    </row>
    <row r="6299" spans="1:7" x14ac:dyDescent="0.25">
      <c r="A6299" s="191">
        <v>6298</v>
      </c>
      <c r="B6299" s="191" t="s">
        <v>3173</v>
      </c>
      <c r="C6299" s="191" t="s">
        <v>8133</v>
      </c>
      <c r="D6299" s="191" t="s">
        <v>3160</v>
      </c>
      <c r="E6299" s="191" t="s">
        <v>3185</v>
      </c>
      <c r="F6299" s="191" t="s">
        <v>8134</v>
      </c>
      <c r="G6299" s="191">
        <v>8</v>
      </c>
    </row>
    <row r="6300" spans="1:7" x14ac:dyDescent="0.25">
      <c r="A6300" s="191">
        <v>6299</v>
      </c>
      <c r="B6300" s="191" t="s">
        <v>3173</v>
      </c>
      <c r="C6300" s="191" t="s">
        <v>8133</v>
      </c>
      <c r="D6300" s="191" t="s">
        <v>3160</v>
      </c>
      <c r="E6300" s="191" t="s">
        <v>3185</v>
      </c>
      <c r="F6300" s="191" t="s">
        <v>8134</v>
      </c>
      <c r="G6300" s="191">
        <v>8</v>
      </c>
    </row>
    <row r="6301" spans="1:7" x14ac:dyDescent="0.25">
      <c r="A6301" s="191">
        <v>6300</v>
      </c>
      <c r="B6301" s="191" t="s">
        <v>3173</v>
      </c>
      <c r="C6301" s="191" t="s">
        <v>8133</v>
      </c>
      <c r="D6301" s="191" t="s">
        <v>3160</v>
      </c>
      <c r="E6301" s="191" t="s">
        <v>3185</v>
      </c>
      <c r="F6301" s="191" t="s">
        <v>8134</v>
      </c>
      <c r="G6301" s="191">
        <v>8</v>
      </c>
    </row>
    <row r="6302" spans="1:7" x14ac:dyDescent="0.25">
      <c r="A6302" s="191">
        <v>6301</v>
      </c>
      <c r="B6302" s="191" t="s">
        <v>3173</v>
      </c>
      <c r="C6302" s="191" t="s">
        <v>8133</v>
      </c>
      <c r="D6302" s="191" t="s">
        <v>3160</v>
      </c>
      <c r="E6302" s="191" t="s">
        <v>3185</v>
      </c>
      <c r="F6302" s="191" t="s">
        <v>8134</v>
      </c>
      <c r="G6302" s="191">
        <v>8</v>
      </c>
    </row>
    <row r="6303" spans="1:7" x14ac:dyDescent="0.25">
      <c r="A6303" s="191">
        <v>6302</v>
      </c>
      <c r="B6303" s="191" t="s">
        <v>3173</v>
      </c>
      <c r="C6303" s="191" t="s">
        <v>8133</v>
      </c>
      <c r="D6303" s="191" t="s">
        <v>3160</v>
      </c>
      <c r="E6303" s="191" t="s">
        <v>3185</v>
      </c>
      <c r="F6303" s="191" t="s">
        <v>8134</v>
      </c>
      <c r="G6303" s="191">
        <v>8</v>
      </c>
    </row>
    <row r="6304" spans="1:7" x14ac:dyDescent="0.25">
      <c r="A6304" s="191">
        <v>6303</v>
      </c>
      <c r="B6304" s="191" t="s">
        <v>3173</v>
      </c>
      <c r="C6304" s="191" t="s">
        <v>8133</v>
      </c>
      <c r="D6304" s="191" t="s">
        <v>3160</v>
      </c>
      <c r="E6304" s="191" t="s">
        <v>3185</v>
      </c>
      <c r="F6304" s="191" t="s">
        <v>8134</v>
      </c>
      <c r="G6304" s="191">
        <v>8</v>
      </c>
    </row>
    <row r="6305" spans="1:7" x14ac:dyDescent="0.25">
      <c r="A6305" s="191">
        <v>6304</v>
      </c>
      <c r="B6305" s="191" t="s">
        <v>3173</v>
      </c>
      <c r="C6305" s="191" t="s">
        <v>8133</v>
      </c>
      <c r="D6305" s="191" t="s">
        <v>3160</v>
      </c>
      <c r="E6305" s="191" t="s">
        <v>3185</v>
      </c>
      <c r="F6305" s="191" t="s">
        <v>8134</v>
      </c>
      <c r="G6305" s="191">
        <v>8</v>
      </c>
    </row>
    <row r="6306" spans="1:7" x14ac:dyDescent="0.25">
      <c r="A6306" s="191">
        <v>6305</v>
      </c>
      <c r="B6306" s="191" t="s">
        <v>3173</v>
      </c>
      <c r="C6306" s="191" t="s">
        <v>8133</v>
      </c>
      <c r="D6306" s="191" t="s">
        <v>3160</v>
      </c>
      <c r="E6306" s="191" t="s">
        <v>3185</v>
      </c>
      <c r="F6306" s="191" t="s">
        <v>8134</v>
      </c>
      <c r="G6306" s="191">
        <v>8</v>
      </c>
    </row>
    <row r="6307" spans="1:7" x14ac:dyDescent="0.25">
      <c r="A6307" s="191">
        <v>6306</v>
      </c>
      <c r="B6307" s="191" t="s">
        <v>3173</v>
      </c>
      <c r="C6307" s="191" t="s">
        <v>8133</v>
      </c>
      <c r="D6307" s="191" t="s">
        <v>3160</v>
      </c>
      <c r="E6307" s="191" t="s">
        <v>3185</v>
      </c>
      <c r="F6307" s="191" t="s">
        <v>8134</v>
      </c>
      <c r="G6307" s="191">
        <v>8</v>
      </c>
    </row>
    <row r="6308" spans="1:7" x14ac:dyDescent="0.25">
      <c r="A6308" s="191">
        <v>6307</v>
      </c>
      <c r="B6308" s="191" t="s">
        <v>3173</v>
      </c>
      <c r="C6308" s="191" t="s">
        <v>8133</v>
      </c>
      <c r="D6308" s="191" t="s">
        <v>3160</v>
      </c>
      <c r="E6308" s="191" t="s">
        <v>3185</v>
      </c>
      <c r="F6308" s="191" t="s">
        <v>8134</v>
      </c>
      <c r="G6308" s="191">
        <v>8</v>
      </c>
    </row>
    <row r="6309" spans="1:7" x14ac:dyDescent="0.25">
      <c r="A6309" s="191">
        <v>6308</v>
      </c>
      <c r="B6309" s="191" t="s">
        <v>3173</v>
      </c>
      <c r="C6309" s="191" t="s">
        <v>8133</v>
      </c>
      <c r="D6309" s="191" t="s">
        <v>3160</v>
      </c>
      <c r="E6309" s="191" t="s">
        <v>3185</v>
      </c>
      <c r="F6309" s="191" t="s">
        <v>8134</v>
      </c>
      <c r="G6309" s="191">
        <v>8</v>
      </c>
    </row>
    <row r="6310" spans="1:7" x14ac:dyDescent="0.25">
      <c r="A6310" s="191">
        <v>6309</v>
      </c>
      <c r="B6310" s="191" t="s">
        <v>3173</v>
      </c>
      <c r="C6310" s="191" t="s">
        <v>8133</v>
      </c>
      <c r="D6310" s="191" t="s">
        <v>3160</v>
      </c>
      <c r="E6310" s="191" t="s">
        <v>3185</v>
      </c>
      <c r="F6310" s="191" t="s">
        <v>8134</v>
      </c>
      <c r="G6310" s="191">
        <v>8</v>
      </c>
    </row>
    <row r="6311" spans="1:7" x14ac:dyDescent="0.25">
      <c r="A6311" s="191">
        <v>6310</v>
      </c>
      <c r="B6311" s="191" t="s">
        <v>3173</v>
      </c>
      <c r="C6311" s="191" t="s">
        <v>8133</v>
      </c>
      <c r="D6311" s="191" t="s">
        <v>3160</v>
      </c>
      <c r="E6311" s="191" t="s">
        <v>3185</v>
      </c>
      <c r="F6311" s="191" t="s">
        <v>8134</v>
      </c>
      <c r="G6311" s="191">
        <v>8</v>
      </c>
    </row>
    <row r="6312" spans="1:7" x14ac:dyDescent="0.25">
      <c r="A6312" s="191">
        <v>6311</v>
      </c>
      <c r="B6312" s="191" t="s">
        <v>3173</v>
      </c>
      <c r="C6312" s="191" t="s">
        <v>8133</v>
      </c>
      <c r="D6312" s="191" t="s">
        <v>3160</v>
      </c>
      <c r="E6312" s="191" t="s">
        <v>3185</v>
      </c>
      <c r="F6312" s="191" t="s">
        <v>8134</v>
      </c>
      <c r="G6312" s="191">
        <v>8</v>
      </c>
    </row>
    <row r="6313" spans="1:7" x14ac:dyDescent="0.25">
      <c r="A6313" s="191">
        <v>6312</v>
      </c>
      <c r="B6313" s="191" t="s">
        <v>3173</v>
      </c>
      <c r="C6313" s="191" t="s">
        <v>8133</v>
      </c>
      <c r="D6313" s="191" t="s">
        <v>3160</v>
      </c>
      <c r="E6313" s="191" t="s">
        <v>3185</v>
      </c>
      <c r="F6313" s="191" t="s">
        <v>8134</v>
      </c>
      <c r="G6313" s="191">
        <v>8</v>
      </c>
    </row>
    <row r="6314" spans="1:7" x14ac:dyDescent="0.25">
      <c r="A6314" s="191">
        <v>6313</v>
      </c>
      <c r="B6314" s="191" t="s">
        <v>3173</v>
      </c>
      <c r="C6314" s="191" t="s">
        <v>8133</v>
      </c>
      <c r="D6314" s="191" t="s">
        <v>3160</v>
      </c>
      <c r="E6314" s="191" t="s">
        <v>3185</v>
      </c>
      <c r="F6314" s="191" t="s">
        <v>8134</v>
      </c>
      <c r="G6314" s="191">
        <v>8</v>
      </c>
    </row>
    <row r="6315" spans="1:7" x14ac:dyDescent="0.25">
      <c r="A6315" s="191">
        <v>6314</v>
      </c>
      <c r="B6315" s="191" t="s">
        <v>3173</v>
      </c>
      <c r="C6315" s="191" t="s">
        <v>8133</v>
      </c>
      <c r="D6315" s="191" t="s">
        <v>3160</v>
      </c>
      <c r="E6315" s="191" t="s">
        <v>3185</v>
      </c>
      <c r="F6315" s="191" t="s">
        <v>8134</v>
      </c>
      <c r="G6315" s="191">
        <v>8</v>
      </c>
    </row>
    <row r="6316" spans="1:7" x14ac:dyDescent="0.25">
      <c r="A6316" s="191">
        <v>6315</v>
      </c>
      <c r="B6316" s="191" t="s">
        <v>3173</v>
      </c>
      <c r="C6316" s="191" t="s">
        <v>8133</v>
      </c>
      <c r="D6316" s="191" t="s">
        <v>3160</v>
      </c>
      <c r="E6316" s="191" t="s">
        <v>3185</v>
      </c>
      <c r="F6316" s="191" t="s">
        <v>8134</v>
      </c>
      <c r="G6316" s="191">
        <v>8</v>
      </c>
    </row>
    <row r="6317" spans="1:7" x14ac:dyDescent="0.25">
      <c r="A6317" s="191">
        <v>6316</v>
      </c>
      <c r="B6317" s="191" t="s">
        <v>3173</v>
      </c>
      <c r="C6317" s="191" t="s">
        <v>8133</v>
      </c>
      <c r="D6317" s="191" t="s">
        <v>3160</v>
      </c>
      <c r="E6317" s="191" t="s">
        <v>3185</v>
      </c>
      <c r="F6317" s="191" t="s">
        <v>8134</v>
      </c>
      <c r="G6317" s="191">
        <v>8</v>
      </c>
    </row>
    <row r="6318" spans="1:7" x14ac:dyDescent="0.25">
      <c r="A6318" s="191">
        <v>6317</v>
      </c>
      <c r="B6318" s="191" t="s">
        <v>3173</v>
      </c>
      <c r="C6318" s="191" t="s">
        <v>8133</v>
      </c>
      <c r="D6318" s="191" t="s">
        <v>3160</v>
      </c>
      <c r="E6318" s="191" t="s">
        <v>3185</v>
      </c>
      <c r="F6318" s="191" t="s">
        <v>8134</v>
      </c>
      <c r="G6318" s="191">
        <v>8</v>
      </c>
    </row>
    <row r="6319" spans="1:7" x14ac:dyDescent="0.25">
      <c r="A6319" s="191">
        <v>6318</v>
      </c>
      <c r="B6319" s="191" t="s">
        <v>3173</v>
      </c>
      <c r="C6319" s="191" t="s">
        <v>8133</v>
      </c>
      <c r="D6319" s="191" t="s">
        <v>3160</v>
      </c>
      <c r="E6319" s="191" t="s">
        <v>3185</v>
      </c>
      <c r="F6319" s="191" t="s">
        <v>8134</v>
      </c>
      <c r="G6319" s="191">
        <v>8</v>
      </c>
    </row>
    <row r="6320" spans="1:7" x14ac:dyDescent="0.25">
      <c r="A6320" s="191">
        <v>6319</v>
      </c>
      <c r="B6320" s="191" t="s">
        <v>3173</v>
      </c>
      <c r="C6320" s="191" t="s">
        <v>8133</v>
      </c>
      <c r="D6320" s="191" t="s">
        <v>3160</v>
      </c>
      <c r="E6320" s="191" t="s">
        <v>3185</v>
      </c>
      <c r="F6320" s="191" t="s">
        <v>8134</v>
      </c>
      <c r="G6320" s="191">
        <v>8</v>
      </c>
    </row>
    <row r="6321" spans="1:7" x14ac:dyDescent="0.25">
      <c r="A6321" s="191">
        <v>6320</v>
      </c>
      <c r="B6321" s="191" t="s">
        <v>3173</v>
      </c>
      <c r="C6321" s="191" t="s">
        <v>8133</v>
      </c>
      <c r="D6321" s="191" t="s">
        <v>3160</v>
      </c>
      <c r="E6321" s="191" t="s">
        <v>3185</v>
      </c>
      <c r="F6321" s="191" t="s">
        <v>8134</v>
      </c>
      <c r="G6321" s="191">
        <v>8</v>
      </c>
    </row>
    <row r="6322" spans="1:7" x14ac:dyDescent="0.25">
      <c r="A6322" s="191">
        <v>6321</v>
      </c>
      <c r="B6322" s="191" t="s">
        <v>3173</v>
      </c>
      <c r="C6322" s="191" t="s">
        <v>8133</v>
      </c>
      <c r="D6322" s="191" t="s">
        <v>3160</v>
      </c>
      <c r="E6322" s="191" t="s">
        <v>3185</v>
      </c>
      <c r="F6322" s="191" t="s">
        <v>8134</v>
      </c>
      <c r="G6322" s="191">
        <v>8</v>
      </c>
    </row>
    <row r="6323" spans="1:7" x14ac:dyDescent="0.25">
      <c r="A6323" s="191">
        <v>6322</v>
      </c>
      <c r="B6323" s="191" t="s">
        <v>3173</v>
      </c>
      <c r="C6323" s="191" t="s">
        <v>8133</v>
      </c>
      <c r="D6323" s="191" t="s">
        <v>3160</v>
      </c>
      <c r="E6323" s="191" t="s">
        <v>3185</v>
      </c>
      <c r="F6323" s="191" t="s">
        <v>8134</v>
      </c>
      <c r="G6323" s="191">
        <v>8</v>
      </c>
    </row>
    <row r="6324" spans="1:7" x14ac:dyDescent="0.25">
      <c r="A6324" s="191">
        <v>6323</v>
      </c>
      <c r="B6324" s="191" t="s">
        <v>3173</v>
      </c>
      <c r="C6324" s="191" t="s">
        <v>8133</v>
      </c>
      <c r="D6324" s="191" t="s">
        <v>3160</v>
      </c>
      <c r="E6324" s="191" t="s">
        <v>3185</v>
      </c>
      <c r="F6324" s="191" t="s">
        <v>8134</v>
      </c>
      <c r="G6324" s="191">
        <v>8</v>
      </c>
    </row>
    <row r="6325" spans="1:7" x14ac:dyDescent="0.25">
      <c r="A6325" s="191">
        <v>6324</v>
      </c>
      <c r="B6325" s="191" t="s">
        <v>3173</v>
      </c>
      <c r="C6325" s="191" t="s">
        <v>8133</v>
      </c>
      <c r="D6325" s="191" t="s">
        <v>3160</v>
      </c>
      <c r="E6325" s="191" t="s">
        <v>3185</v>
      </c>
      <c r="F6325" s="191" t="s">
        <v>8134</v>
      </c>
      <c r="G6325" s="191">
        <v>8</v>
      </c>
    </row>
    <row r="6326" spans="1:7" x14ac:dyDescent="0.25">
      <c r="A6326" s="191">
        <v>6325</v>
      </c>
      <c r="B6326" s="191" t="s">
        <v>3173</v>
      </c>
      <c r="C6326" s="191" t="s">
        <v>8133</v>
      </c>
      <c r="D6326" s="191" t="s">
        <v>3160</v>
      </c>
      <c r="E6326" s="191" t="s">
        <v>3185</v>
      </c>
      <c r="F6326" s="191" t="s">
        <v>8134</v>
      </c>
      <c r="G6326" s="191">
        <v>8</v>
      </c>
    </row>
    <row r="6327" spans="1:7" x14ac:dyDescent="0.25">
      <c r="A6327" s="191">
        <v>6326</v>
      </c>
      <c r="B6327" s="191" t="s">
        <v>3173</v>
      </c>
      <c r="C6327" s="191" t="s">
        <v>8133</v>
      </c>
      <c r="D6327" s="191" t="s">
        <v>3160</v>
      </c>
      <c r="E6327" s="191" t="s">
        <v>3185</v>
      </c>
      <c r="F6327" s="191" t="s">
        <v>8134</v>
      </c>
      <c r="G6327" s="191">
        <v>8</v>
      </c>
    </row>
    <row r="6328" spans="1:7" x14ac:dyDescent="0.25">
      <c r="A6328" s="191">
        <v>6327</v>
      </c>
      <c r="B6328" s="191" t="s">
        <v>3173</v>
      </c>
      <c r="C6328" s="191" t="s">
        <v>8133</v>
      </c>
      <c r="D6328" s="191" t="s">
        <v>3160</v>
      </c>
      <c r="E6328" s="191" t="s">
        <v>3185</v>
      </c>
      <c r="F6328" s="191" t="s">
        <v>8134</v>
      </c>
      <c r="G6328" s="191">
        <v>8</v>
      </c>
    </row>
    <row r="6329" spans="1:7" x14ac:dyDescent="0.25">
      <c r="A6329" s="191">
        <v>6328</v>
      </c>
      <c r="B6329" s="191" t="s">
        <v>3173</v>
      </c>
      <c r="C6329" s="191" t="s">
        <v>8133</v>
      </c>
      <c r="D6329" s="191" t="s">
        <v>3160</v>
      </c>
      <c r="E6329" s="191" t="s">
        <v>3185</v>
      </c>
      <c r="F6329" s="191" t="s">
        <v>8134</v>
      </c>
      <c r="G6329" s="191">
        <v>8</v>
      </c>
    </row>
    <row r="6330" spans="1:7" x14ac:dyDescent="0.25">
      <c r="A6330" s="191">
        <v>6329</v>
      </c>
      <c r="B6330" s="191" t="s">
        <v>3173</v>
      </c>
      <c r="C6330" s="191" t="s">
        <v>8133</v>
      </c>
      <c r="D6330" s="191" t="s">
        <v>3160</v>
      </c>
      <c r="E6330" s="191" t="s">
        <v>3185</v>
      </c>
      <c r="F6330" s="191" t="s">
        <v>8134</v>
      </c>
      <c r="G6330" s="191">
        <v>8</v>
      </c>
    </row>
    <row r="6331" spans="1:7" x14ac:dyDescent="0.25">
      <c r="A6331" s="191">
        <v>6330</v>
      </c>
      <c r="B6331" s="191" t="s">
        <v>3173</v>
      </c>
      <c r="C6331" s="191" t="s">
        <v>8133</v>
      </c>
      <c r="D6331" s="191" t="s">
        <v>3160</v>
      </c>
      <c r="E6331" s="191" t="s">
        <v>3185</v>
      </c>
      <c r="F6331" s="191" t="s">
        <v>8134</v>
      </c>
      <c r="G6331" s="191">
        <v>8</v>
      </c>
    </row>
    <row r="6332" spans="1:7" x14ac:dyDescent="0.25">
      <c r="A6332" s="191">
        <v>6331</v>
      </c>
      <c r="B6332" s="191" t="s">
        <v>3173</v>
      </c>
      <c r="C6332" s="191" t="s">
        <v>8133</v>
      </c>
      <c r="D6332" s="191" t="s">
        <v>3160</v>
      </c>
      <c r="E6332" s="191" t="s">
        <v>3185</v>
      </c>
      <c r="F6332" s="191" t="s">
        <v>8134</v>
      </c>
      <c r="G6332" s="191">
        <v>8</v>
      </c>
    </row>
    <row r="6333" spans="1:7" x14ac:dyDescent="0.25">
      <c r="A6333" s="191">
        <v>6332</v>
      </c>
      <c r="B6333" s="191" t="s">
        <v>3173</v>
      </c>
      <c r="C6333" s="191" t="s">
        <v>8133</v>
      </c>
      <c r="D6333" s="191" t="s">
        <v>3160</v>
      </c>
      <c r="E6333" s="191" t="s">
        <v>3185</v>
      </c>
      <c r="F6333" s="191" t="s">
        <v>8134</v>
      </c>
      <c r="G6333" s="191">
        <v>8</v>
      </c>
    </row>
    <row r="6334" spans="1:7" x14ac:dyDescent="0.25">
      <c r="A6334" s="191">
        <v>6333</v>
      </c>
      <c r="B6334" s="191" t="s">
        <v>3173</v>
      </c>
      <c r="C6334" s="191" t="s">
        <v>8133</v>
      </c>
      <c r="D6334" s="191" t="s">
        <v>3160</v>
      </c>
      <c r="E6334" s="191" t="s">
        <v>3185</v>
      </c>
      <c r="F6334" s="191" t="s">
        <v>8134</v>
      </c>
      <c r="G6334" s="191">
        <v>8</v>
      </c>
    </row>
    <row r="6335" spans="1:7" x14ac:dyDescent="0.25">
      <c r="A6335" s="191">
        <v>6334</v>
      </c>
      <c r="B6335" s="191" t="s">
        <v>3173</v>
      </c>
      <c r="C6335" s="191" t="s">
        <v>8133</v>
      </c>
      <c r="D6335" s="191" t="s">
        <v>3160</v>
      </c>
      <c r="E6335" s="191" t="s">
        <v>3185</v>
      </c>
      <c r="F6335" s="191" t="s">
        <v>8134</v>
      </c>
      <c r="G6335" s="191">
        <v>8</v>
      </c>
    </row>
    <row r="6336" spans="1:7" x14ac:dyDescent="0.25">
      <c r="A6336" s="191">
        <v>6335</v>
      </c>
      <c r="B6336" s="191" t="s">
        <v>3173</v>
      </c>
      <c r="C6336" s="191" t="s">
        <v>8133</v>
      </c>
      <c r="D6336" s="191" t="s">
        <v>3160</v>
      </c>
      <c r="E6336" s="191" t="s">
        <v>3185</v>
      </c>
      <c r="F6336" s="191" t="s">
        <v>8134</v>
      </c>
      <c r="G6336" s="191">
        <v>8</v>
      </c>
    </row>
    <row r="6337" spans="1:7" x14ac:dyDescent="0.25">
      <c r="A6337" s="191">
        <v>6336</v>
      </c>
      <c r="B6337" s="191" t="s">
        <v>3173</v>
      </c>
      <c r="C6337" s="191" t="s">
        <v>8133</v>
      </c>
      <c r="D6337" s="191" t="s">
        <v>3160</v>
      </c>
      <c r="E6337" s="191" t="s">
        <v>3185</v>
      </c>
      <c r="F6337" s="191" t="s">
        <v>8134</v>
      </c>
      <c r="G6337" s="191">
        <v>8</v>
      </c>
    </row>
    <row r="6338" spans="1:7" x14ac:dyDescent="0.25">
      <c r="A6338" s="191">
        <v>6337</v>
      </c>
      <c r="B6338" s="191" t="s">
        <v>3173</v>
      </c>
      <c r="C6338" s="191" t="s">
        <v>8133</v>
      </c>
      <c r="D6338" s="191" t="s">
        <v>3160</v>
      </c>
      <c r="E6338" s="191" t="s">
        <v>3185</v>
      </c>
      <c r="F6338" s="191" t="s">
        <v>8134</v>
      </c>
      <c r="G6338" s="191">
        <v>8</v>
      </c>
    </row>
    <row r="6339" spans="1:7" x14ac:dyDescent="0.25">
      <c r="A6339" s="191">
        <v>6338</v>
      </c>
      <c r="B6339" s="191" t="s">
        <v>3173</v>
      </c>
      <c r="C6339" s="191" t="s">
        <v>8133</v>
      </c>
      <c r="D6339" s="191" t="s">
        <v>3160</v>
      </c>
      <c r="E6339" s="191" t="s">
        <v>3185</v>
      </c>
      <c r="F6339" s="191" t="s">
        <v>8134</v>
      </c>
      <c r="G6339" s="191">
        <v>8</v>
      </c>
    </row>
    <row r="6340" spans="1:7" x14ac:dyDescent="0.25">
      <c r="A6340" s="191">
        <v>6339</v>
      </c>
      <c r="B6340" s="191" t="s">
        <v>3173</v>
      </c>
      <c r="C6340" s="191" t="s">
        <v>8133</v>
      </c>
      <c r="D6340" s="191" t="s">
        <v>3160</v>
      </c>
      <c r="E6340" s="191" t="s">
        <v>3185</v>
      </c>
      <c r="F6340" s="191" t="s">
        <v>8134</v>
      </c>
      <c r="G6340" s="191">
        <v>8</v>
      </c>
    </row>
    <row r="6341" spans="1:7" x14ac:dyDescent="0.25">
      <c r="A6341" s="191">
        <v>6340</v>
      </c>
      <c r="B6341" s="191" t="s">
        <v>3173</v>
      </c>
      <c r="C6341" s="191" t="s">
        <v>8133</v>
      </c>
      <c r="D6341" s="191" t="s">
        <v>3160</v>
      </c>
      <c r="E6341" s="191" t="s">
        <v>3185</v>
      </c>
      <c r="F6341" s="191" t="s">
        <v>8134</v>
      </c>
      <c r="G6341" s="191">
        <v>8</v>
      </c>
    </row>
    <row r="6342" spans="1:7" x14ac:dyDescent="0.25">
      <c r="A6342" s="191">
        <v>6341</v>
      </c>
      <c r="B6342" s="191" t="s">
        <v>3173</v>
      </c>
      <c r="C6342" s="191" t="s">
        <v>8133</v>
      </c>
      <c r="D6342" s="191" t="s">
        <v>3160</v>
      </c>
      <c r="E6342" s="191" t="s">
        <v>3185</v>
      </c>
      <c r="F6342" s="191" t="s">
        <v>8134</v>
      </c>
      <c r="G6342" s="191">
        <v>8</v>
      </c>
    </row>
    <row r="6343" spans="1:7" x14ac:dyDescent="0.25">
      <c r="A6343" s="191">
        <v>6342</v>
      </c>
      <c r="B6343" s="191" t="s">
        <v>3173</v>
      </c>
      <c r="C6343" s="191" t="s">
        <v>8133</v>
      </c>
      <c r="D6343" s="191" t="s">
        <v>3160</v>
      </c>
      <c r="E6343" s="191" t="s">
        <v>3185</v>
      </c>
      <c r="F6343" s="191" t="s">
        <v>8134</v>
      </c>
      <c r="G6343" s="191">
        <v>8</v>
      </c>
    </row>
    <row r="6344" spans="1:7" x14ac:dyDescent="0.25">
      <c r="A6344" s="191">
        <v>6343</v>
      </c>
      <c r="B6344" s="191" t="s">
        <v>3173</v>
      </c>
      <c r="C6344" s="191" t="s">
        <v>8133</v>
      </c>
      <c r="D6344" s="191" t="s">
        <v>3160</v>
      </c>
      <c r="E6344" s="191" t="s">
        <v>3185</v>
      </c>
      <c r="F6344" s="191" t="s">
        <v>8134</v>
      </c>
      <c r="G6344" s="191">
        <v>8</v>
      </c>
    </row>
    <row r="6345" spans="1:7" x14ac:dyDescent="0.25">
      <c r="A6345" s="191">
        <v>6344</v>
      </c>
      <c r="B6345" s="191" t="s">
        <v>3173</v>
      </c>
      <c r="C6345" s="191" t="s">
        <v>8133</v>
      </c>
      <c r="D6345" s="191" t="s">
        <v>3160</v>
      </c>
      <c r="E6345" s="191" t="s">
        <v>3185</v>
      </c>
      <c r="F6345" s="191" t="s">
        <v>8134</v>
      </c>
      <c r="G6345" s="191">
        <v>8</v>
      </c>
    </row>
    <row r="6346" spans="1:7" x14ac:dyDescent="0.25">
      <c r="A6346" s="191">
        <v>6345</v>
      </c>
      <c r="B6346" s="191" t="s">
        <v>3173</v>
      </c>
      <c r="C6346" s="191" t="s">
        <v>8133</v>
      </c>
      <c r="D6346" s="191" t="s">
        <v>3160</v>
      </c>
      <c r="E6346" s="191" t="s">
        <v>3185</v>
      </c>
      <c r="F6346" s="191" t="s">
        <v>8134</v>
      </c>
      <c r="G6346" s="191">
        <v>8</v>
      </c>
    </row>
    <row r="6347" spans="1:7" x14ac:dyDescent="0.25">
      <c r="A6347" s="191">
        <v>6346</v>
      </c>
      <c r="B6347" s="191" t="s">
        <v>3173</v>
      </c>
      <c r="C6347" s="191" t="s">
        <v>8133</v>
      </c>
      <c r="D6347" s="191" t="s">
        <v>3160</v>
      </c>
      <c r="E6347" s="191" t="s">
        <v>3185</v>
      </c>
      <c r="F6347" s="191" t="s">
        <v>8134</v>
      </c>
      <c r="G6347" s="191">
        <v>8</v>
      </c>
    </row>
    <row r="6348" spans="1:7" x14ac:dyDescent="0.25">
      <c r="A6348" s="191">
        <v>6347</v>
      </c>
      <c r="B6348" s="191" t="s">
        <v>3173</v>
      </c>
      <c r="C6348" s="191" t="s">
        <v>8133</v>
      </c>
      <c r="D6348" s="191" t="s">
        <v>3160</v>
      </c>
      <c r="E6348" s="191" t="s">
        <v>3185</v>
      </c>
      <c r="F6348" s="191" t="s">
        <v>8134</v>
      </c>
      <c r="G6348" s="191">
        <v>8</v>
      </c>
    </row>
    <row r="6349" spans="1:7" x14ac:dyDescent="0.25">
      <c r="A6349" s="191">
        <v>6348</v>
      </c>
      <c r="B6349" s="191" t="s">
        <v>3173</v>
      </c>
      <c r="C6349" s="191" t="s">
        <v>8133</v>
      </c>
      <c r="D6349" s="191" t="s">
        <v>3160</v>
      </c>
      <c r="E6349" s="191" t="s">
        <v>3185</v>
      </c>
      <c r="F6349" s="191" t="s">
        <v>8134</v>
      </c>
      <c r="G6349" s="191">
        <v>8</v>
      </c>
    </row>
    <row r="6350" spans="1:7" x14ac:dyDescent="0.25">
      <c r="A6350" s="191">
        <v>6349</v>
      </c>
      <c r="B6350" s="191" t="s">
        <v>3173</v>
      </c>
      <c r="C6350" s="191" t="s">
        <v>8133</v>
      </c>
      <c r="D6350" s="191" t="s">
        <v>3160</v>
      </c>
      <c r="E6350" s="191" t="s">
        <v>3185</v>
      </c>
      <c r="F6350" s="191" t="s">
        <v>8134</v>
      </c>
      <c r="G6350" s="191">
        <v>8</v>
      </c>
    </row>
    <row r="6351" spans="1:7" x14ac:dyDescent="0.25">
      <c r="A6351" s="191">
        <v>6350</v>
      </c>
      <c r="B6351" s="191" t="s">
        <v>3173</v>
      </c>
      <c r="C6351" s="191" t="s">
        <v>8133</v>
      </c>
      <c r="D6351" s="191" t="s">
        <v>3160</v>
      </c>
      <c r="E6351" s="191" t="s">
        <v>3185</v>
      </c>
      <c r="F6351" s="191" t="s">
        <v>8134</v>
      </c>
      <c r="G6351" s="191">
        <v>8</v>
      </c>
    </row>
    <row r="6352" spans="1:7" x14ac:dyDescent="0.25">
      <c r="A6352" s="191">
        <v>6351</v>
      </c>
      <c r="B6352" s="191" t="s">
        <v>3173</v>
      </c>
      <c r="C6352" s="191" t="s">
        <v>8133</v>
      </c>
      <c r="D6352" s="191" t="s">
        <v>3160</v>
      </c>
      <c r="E6352" s="191" t="s">
        <v>3185</v>
      </c>
      <c r="F6352" s="191" t="s">
        <v>8134</v>
      </c>
      <c r="G6352" s="191">
        <v>8</v>
      </c>
    </row>
    <row r="6353" spans="1:7" x14ac:dyDescent="0.25">
      <c r="A6353" s="191">
        <v>6352</v>
      </c>
      <c r="B6353" s="191" t="s">
        <v>3173</v>
      </c>
      <c r="C6353" s="191" t="s">
        <v>8133</v>
      </c>
      <c r="D6353" s="191" t="s">
        <v>3160</v>
      </c>
      <c r="E6353" s="191" t="s">
        <v>3185</v>
      </c>
      <c r="F6353" s="191" t="s">
        <v>8134</v>
      </c>
      <c r="G6353" s="191">
        <v>8</v>
      </c>
    </row>
    <row r="6354" spans="1:7" x14ac:dyDescent="0.25">
      <c r="A6354" s="191">
        <v>6353</v>
      </c>
      <c r="B6354" s="191" t="s">
        <v>3173</v>
      </c>
      <c r="C6354" s="191" t="s">
        <v>8133</v>
      </c>
      <c r="D6354" s="191" t="s">
        <v>3160</v>
      </c>
      <c r="E6354" s="191" t="s">
        <v>3185</v>
      </c>
      <c r="F6354" s="191" t="s">
        <v>8134</v>
      </c>
      <c r="G6354" s="191">
        <v>8</v>
      </c>
    </row>
    <row r="6355" spans="1:7" x14ac:dyDescent="0.25">
      <c r="A6355" s="191">
        <v>6354</v>
      </c>
      <c r="B6355" s="191" t="s">
        <v>3173</v>
      </c>
      <c r="C6355" s="191" t="s">
        <v>8133</v>
      </c>
      <c r="D6355" s="191" t="s">
        <v>3160</v>
      </c>
      <c r="E6355" s="191" t="s">
        <v>3185</v>
      </c>
      <c r="F6355" s="191" t="s">
        <v>8134</v>
      </c>
      <c r="G6355" s="191">
        <v>8</v>
      </c>
    </row>
    <row r="6356" spans="1:7" x14ac:dyDescent="0.25">
      <c r="A6356" s="191">
        <v>6355</v>
      </c>
      <c r="B6356" s="191" t="s">
        <v>3173</v>
      </c>
      <c r="C6356" s="191" t="s">
        <v>8133</v>
      </c>
      <c r="D6356" s="191" t="s">
        <v>3160</v>
      </c>
      <c r="E6356" s="191" t="s">
        <v>3185</v>
      </c>
      <c r="F6356" s="191" t="s">
        <v>8134</v>
      </c>
      <c r="G6356" s="191">
        <v>8</v>
      </c>
    </row>
    <row r="6357" spans="1:7" x14ac:dyDescent="0.25">
      <c r="A6357" s="191">
        <v>6356</v>
      </c>
      <c r="B6357" s="191" t="s">
        <v>3173</v>
      </c>
      <c r="C6357" s="191" t="s">
        <v>8133</v>
      </c>
      <c r="D6357" s="191" t="s">
        <v>3160</v>
      </c>
      <c r="E6357" s="191" t="s">
        <v>3185</v>
      </c>
      <c r="F6357" s="191" t="s">
        <v>8134</v>
      </c>
      <c r="G6357" s="191">
        <v>8</v>
      </c>
    </row>
    <row r="6358" spans="1:7" x14ac:dyDescent="0.25">
      <c r="A6358" s="191">
        <v>6357</v>
      </c>
      <c r="B6358" s="191" t="s">
        <v>3173</v>
      </c>
      <c r="C6358" s="191" t="s">
        <v>8133</v>
      </c>
      <c r="D6358" s="191" t="s">
        <v>3160</v>
      </c>
      <c r="E6358" s="191" t="s">
        <v>3185</v>
      </c>
      <c r="F6358" s="191" t="s">
        <v>8134</v>
      </c>
      <c r="G6358" s="191">
        <v>8</v>
      </c>
    </row>
    <row r="6359" spans="1:7" x14ac:dyDescent="0.25">
      <c r="A6359" s="191">
        <v>6358</v>
      </c>
      <c r="B6359" s="191" t="s">
        <v>3173</v>
      </c>
      <c r="C6359" s="191" t="s">
        <v>8133</v>
      </c>
      <c r="D6359" s="191" t="s">
        <v>3160</v>
      </c>
      <c r="E6359" s="191" t="s">
        <v>3185</v>
      </c>
      <c r="F6359" s="191" t="s">
        <v>8134</v>
      </c>
      <c r="G6359" s="191">
        <v>8</v>
      </c>
    </row>
    <row r="6360" spans="1:7" x14ac:dyDescent="0.25">
      <c r="A6360" s="191">
        <v>6359</v>
      </c>
      <c r="B6360" s="191" t="s">
        <v>3173</v>
      </c>
      <c r="C6360" s="191" t="s">
        <v>8133</v>
      </c>
      <c r="D6360" s="191" t="s">
        <v>3160</v>
      </c>
      <c r="E6360" s="191" t="s">
        <v>3185</v>
      </c>
      <c r="F6360" s="191" t="s">
        <v>8134</v>
      </c>
      <c r="G6360" s="191">
        <v>8</v>
      </c>
    </row>
    <row r="6361" spans="1:7" x14ac:dyDescent="0.25">
      <c r="A6361" s="191">
        <v>6360</v>
      </c>
      <c r="B6361" s="191" t="s">
        <v>3173</v>
      </c>
      <c r="C6361" s="191" t="s">
        <v>8133</v>
      </c>
      <c r="D6361" s="191" t="s">
        <v>3160</v>
      </c>
      <c r="E6361" s="191" t="s">
        <v>3185</v>
      </c>
      <c r="F6361" s="191" t="s">
        <v>8134</v>
      </c>
      <c r="G6361" s="191">
        <v>8</v>
      </c>
    </row>
    <row r="6362" spans="1:7" x14ac:dyDescent="0.25">
      <c r="A6362" s="191">
        <v>6361</v>
      </c>
      <c r="B6362" s="191" t="s">
        <v>3173</v>
      </c>
      <c r="C6362" s="191" t="s">
        <v>8133</v>
      </c>
      <c r="D6362" s="191" t="s">
        <v>3160</v>
      </c>
      <c r="E6362" s="191" t="s">
        <v>3185</v>
      </c>
      <c r="F6362" s="191" t="s">
        <v>8134</v>
      </c>
      <c r="G6362" s="191">
        <v>8</v>
      </c>
    </row>
    <row r="6363" spans="1:7" x14ac:dyDescent="0.25">
      <c r="A6363" s="191">
        <v>6362</v>
      </c>
      <c r="B6363" s="191" t="s">
        <v>3173</v>
      </c>
      <c r="C6363" s="191" t="s">
        <v>8133</v>
      </c>
      <c r="D6363" s="191" t="s">
        <v>3160</v>
      </c>
      <c r="E6363" s="191" t="s">
        <v>3185</v>
      </c>
      <c r="F6363" s="191" t="s">
        <v>8134</v>
      </c>
      <c r="G6363" s="191">
        <v>8</v>
      </c>
    </row>
    <row r="6364" spans="1:7" x14ac:dyDescent="0.25">
      <c r="A6364" s="191">
        <v>6363</v>
      </c>
      <c r="B6364" s="191" t="s">
        <v>3173</v>
      </c>
      <c r="C6364" s="191" t="s">
        <v>8133</v>
      </c>
      <c r="D6364" s="191" t="s">
        <v>3160</v>
      </c>
      <c r="E6364" s="191" t="s">
        <v>3185</v>
      </c>
      <c r="F6364" s="191" t="s">
        <v>8134</v>
      </c>
      <c r="G6364" s="191">
        <v>8</v>
      </c>
    </row>
    <row r="6365" spans="1:7" x14ac:dyDescent="0.25">
      <c r="A6365" s="191">
        <v>6364</v>
      </c>
      <c r="B6365" s="191" t="s">
        <v>3173</v>
      </c>
      <c r="C6365" s="191" t="s">
        <v>8133</v>
      </c>
      <c r="D6365" s="191" t="s">
        <v>3160</v>
      </c>
      <c r="E6365" s="191" t="s">
        <v>3185</v>
      </c>
      <c r="F6365" s="191" t="s">
        <v>8134</v>
      </c>
      <c r="G6365" s="191">
        <v>8</v>
      </c>
    </row>
    <row r="6366" spans="1:7" x14ac:dyDescent="0.25">
      <c r="A6366" s="191">
        <v>6365</v>
      </c>
      <c r="B6366" s="191" t="s">
        <v>3173</v>
      </c>
      <c r="C6366" s="191" t="s">
        <v>8133</v>
      </c>
      <c r="D6366" s="191" t="s">
        <v>3160</v>
      </c>
      <c r="E6366" s="191" t="s">
        <v>3185</v>
      </c>
      <c r="F6366" s="191" t="s">
        <v>8134</v>
      </c>
      <c r="G6366" s="191">
        <v>8</v>
      </c>
    </row>
    <row r="6367" spans="1:7" x14ac:dyDescent="0.25">
      <c r="A6367" s="191">
        <v>6366</v>
      </c>
      <c r="B6367" s="191" t="s">
        <v>3173</v>
      </c>
      <c r="C6367" s="191" t="s">
        <v>8133</v>
      </c>
      <c r="D6367" s="191" t="s">
        <v>3160</v>
      </c>
      <c r="E6367" s="191" t="s">
        <v>3185</v>
      </c>
      <c r="F6367" s="191" t="s">
        <v>8134</v>
      </c>
      <c r="G6367" s="191">
        <v>8</v>
      </c>
    </row>
    <row r="6368" spans="1:7" x14ac:dyDescent="0.25">
      <c r="A6368" s="191">
        <v>6367</v>
      </c>
      <c r="B6368" s="191" t="s">
        <v>3173</v>
      </c>
      <c r="C6368" s="191" t="s">
        <v>8133</v>
      </c>
      <c r="D6368" s="191" t="s">
        <v>3160</v>
      </c>
      <c r="E6368" s="191" t="s">
        <v>3185</v>
      </c>
      <c r="F6368" s="191" t="s">
        <v>8134</v>
      </c>
      <c r="G6368" s="191">
        <v>8</v>
      </c>
    </row>
    <row r="6369" spans="1:7" x14ac:dyDescent="0.25">
      <c r="A6369" s="191">
        <v>6368</v>
      </c>
      <c r="B6369" s="191" t="s">
        <v>5847</v>
      </c>
      <c r="C6369" s="191" t="s">
        <v>8133</v>
      </c>
      <c r="D6369" s="191" t="s">
        <v>3160</v>
      </c>
      <c r="E6369" s="191" t="s">
        <v>3186</v>
      </c>
      <c r="F6369" s="191" t="s">
        <v>8136</v>
      </c>
      <c r="G6369" s="191">
        <v>12</v>
      </c>
    </row>
    <row r="6370" spans="1:7" x14ac:dyDescent="0.25">
      <c r="A6370" s="191">
        <v>6369</v>
      </c>
      <c r="B6370" s="191" t="s">
        <v>5847</v>
      </c>
      <c r="C6370" s="191" t="s">
        <v>8133</v>
      </c>
      <c r="D6370" s="191" t="s">
        <v>3160</v>
      </c>
      <c r="E6370" s="191" t="s">
        <v>3186</v>
      </c>
      <c r="F6370" s="191" t="s">
        <v>8136</v>
      </c>
      <c r="G6370" s="191">
        <v>12</v>
      </c>
    </row>
    <row r="6371" spans="1:7" x14ac:dyDescent="0.25">
      <c r="A6371" s="191">
        <v>6370</v>
      </c>
      <c r="B6371" s="191" t="s">
        <v>5847</v>
      </c>
      <c r="C6371" s="191" t="s">
        <v>8133</v>
      </c>
      <c r="D6371" s="191" t="s">
        <v>3160</v>
      </c>
      <c r="E6371" s="191" t="s">
        <v>3186</v>
      </c>
      <c r="F6371" s="191" t="s">
        <v>8136</v>
      </c>
      <c r="G6371" s="191">
        <v>12</v>
      </c>
    </row>
    <row r="6372" spans="1:7" x14ac:dyDescent="0.25">
      <c r="A6372" s="191">
        <v>6371</v>
      </c>
      <c r="B6372" s="191" t="s">
        <v>5847</v>
      </c>
      <c r="C6372" s="191" t="s">
        <v>8133</v>
      </c>
      <c r="D6372" s="191" t="s">
        <v>3160</v>
      </c>
      <c r="E6372" s="191" t="s">
        <v>3186</v>
      </c>
      <c r="F6372" s="191" t="s">
        <v>8136</v>
      </c>
      <c r="G6372" s="191">
        <v>12</v>
      </c>
    </row>
    <row r="6373" spans="1:7" x14ac:dyDescent="0.25">
      <c r="A6373" s="191">
        <v>6372</v>
      </c>
      <c r="B6373" s="191" t="s">
        <v>5847</v>
      </c>
      <c r="C6373" s="191" t="s">
        <v>8133</v>
      </c>
      <c r="D6373" s="191" t="s">
        <v>3160</v>
      </c>
      <c r="E6373" s="191" t="s">
        <v>3186</v>
      </c>
      <c r="F6373" s="191" t="s">
        <v>8136</v>
      </c>
      <c r="G6373" s="191">
        <v>12</v>
      </c>
    </row>
    <row r="6374" spans="1:7" x14ac:dyDescent="0.25">
      <c r="A6374" s="191">
        <v>6373</v>
      </c>
      <c r="B6374" s="191" t="s">
        <v>5847</v>
      </c>
      <c r="C6374" s="191" t="s">
        <v>8133</v>
      </c>
      <c r="D6374" s="191" t="s">
        <v>3160</v>
      </c>
      <c r="E6374" s="191" t="s">
        <v>3186</v>
      </c>
      <c r="F6374" s="191" t="s">
        <v>8136</v>
      </c>
      <c r="G6374" s="191">
        <v>12</v>
      </c>
    </row>
    <row r="6375" spans="1:7" x14ac:dyDescent="0.25">
      <c r="A6375" s="191">
        <v>6374</v>
      </c>
      <c r="B6375" s="191" t="s">
        <v>5847</v>
      </c>
      <c r="C6375" s="191" t="s">
        <v>8133</v>
      </c>
      <c r="D6375" s="191" t="s">
        <v>3160</v>
      </c>
      <c r="E6375" s="191" t="s">
        <v>3186</v>
      </c>
      <c r="F6375" s="191" t="s">
        <v>8136</v>
      </c>
      <c r="G6375" s="191">
        <v>12</v>
      </c>
    </row>
    <row r="6376" spans="1:7" x14ac:dyDescent="0.25">
      <c r="A6376" s="191">
        <v>6375</v>
      </c>
      <c r="B6376" s="191" t="s">
        <v>5847</v>
      </c>
      <c r="C6376" s="191" t="s">
        <v>8133</v>
      </c>
      <c r="D6376" s="191" t="s">
        <v>3160</v>
      </c>
      <c r="E6376" s="191" t="s">
        <v>3186</v>
      </c>
      <c r="F6376" s="191" t="s">
        <v>8136</v>
      </c>
      <c r="G6376" s="191">
        <v>12</v>
      </c>
    </row>
    <row r="6377" spans="1:7" x14ac:dyDescent="0.25">
      <c r="A6377" s="191">
        <v>6376</v>
      </c>
      <c r="B6377" s="191" t="s">
        <v>5847</v>
      </c>
      <c r="C6377" s="191" t="s">
        <v>8133</v>
      </c>
      <c r="D6377" s="191" t="s">
        <v>3160</v>
      </c>
      <c r="E6377" s="191" t="s">
        <v>3186</v>
      </c>
      <c r="F6377" s="191" t="s">
        <v>8136</v>
      </c>
      <c r="G6377" s="191">
        <v>12</v>
      </c>
    </row>
    <row r="6378" spans="1:7" x14ac:dyDescent="0.25">
      <c r="A6378" s="191">
        <v>6377</v>
      </c>
      <c r="B6378" s="191" t="s">
        <v>5847</v>
      </c>
      <c r="C6378" s="191" t="s">
        <v>8133</v>
      </c>
      <c r="D6378" s="191" t="s">
        <v>3160</v>
      </c>
      <c r="E6378" s="191" t="s">
        <v>3186</v>
      </c>
      <c r="F6378" s="191" t="s">
        <v>8136</v>
      </c>
      <c r="G6378" s="191">
        <v>12</v>
      </c>
    </row>
    <row r="6379" spans="1:7" x14ac:dyDescent="0.25">
      <c r="A6379" s="191">
        <v>6378</v>
      </c>
      <c r="B6379" s="191" t="s">
        <v>5847</v>
      </c>
      <c r="C6379" s="191" t="s">
        <v>8133</v>
      </c>
      <c r="D6379" s="191" t="s">
        <v>3160</v>
      </c>
      <c r="E6379" s="191" t="s">
        <v>3186</v>
      </c>
      <c r="F6379" s="191" t="s">
        <v>8136</v>
      </c>
      <c r="G6379" s="191">
        <v>12</v>
      </c>
    </row>
    <row r="6380" spans="1:7" x14ac:dyDescent="0.25">
      <c r="A6380" s="191">
        <v>6379</v>
      </c>
      <c r="B6380" s="191" t="s">
        <v>5847</v>
      </c>
      <c r="C6380" s="191" t="s">
        <v>8133</v>
      </c>
      <c r="D6380" s="191" t="s">
        <v>3160</v>
      </c>
      <c r="E6380" s="191" t="s">
        <v>3186</v>
      </c>
      <c r="F6380" s="191" t="s">
        <v>8136</v>
      </c>
      <c r="G6380" s="191">
        <v>12</v>
      </c>
    </row>
    <row r="6381" spans="1:7" x14ac:dyDescent="0.25">
      <c r="A6381" s="191">
        <v>6380</v>
      </c>
      <c r="B6381" s="191" t="s">
        <v>5847</v>
      </c>
      <c r="C6381" s="191" t="s">
        <v>8133</v>
      </c>
      <c r="D6381" s="191" t="s">
        <v>3160</v>
      </c>
      <c r="E6381" s="191" t="s">
        <v>3186</v>
      </c>
      <c r="F6381" s="191" t="s">
        <v>8136</v>
      </c>
      <c r="G6381" s="191">
        <v>12</v>
      </c>
    </row>
    <row r="6382" spans="1:7" x14ac:dyDescent="0.25">
      <c r="A6382" s="191">
        <v>6381</v>
      </c>
      <c r="B6382" s="191" t="s">
        <v>5847</v>
      </c>
      <c r="C6382" s="191" t="s">
        <v>8133</v>
      </c>
      <c r="D6382" s="191" t="s">
        <v>3160</v>
      </c>
      <c r="E6382" s="191" t="s">
        <v>3186</v>
      </c>
      <c r="F6382" s="191" t="s">
        <v>8136</v>
      </c>
      <c r="G6382" s="191">
        <v>12</v>
      </c>
    </row>
    <row r="6383" spans="1:7" x14ac:dyDescent="0.25">
      <c r="A6383" s="191">
        <v>6382</v>
      </c>
      <c r="B6383" s="191" t="s">
        <v>5847</v>
      </c>
      <c r="C6383" s="191" t="s">
        <v>8133</v>
      </c>
      <c r="D6383" s="191" t="s">
        <v>3160</v>
      </c>
      <c r="E6383" s="191" t="s">
        <v>3186</v>
      </c>
      <c r="F6383" s="191" t="s">
        <v>8136</v>
      </c>
      <c r="G6383" s="191">
        <v>12</v>
      </c>
    </row>
    <row r="6384" spans="1:7" x14ac:dyDescent="0.25">
      <c r="A6384" s="191">
        <v>6383</v>
      </c>
      <c r="B6384" s="191" t="s">
        <v>5847</v>
      </c>
      <c r="C6384" s="191" t="s">
        <v>8133</v>
      </c>
      <c r="D6384" s="191" t="s">
        <v>3160</v>
      </c>
      <c r="E6384" s="191" t="s">
        <v>3186</v>
      </c>
      <c r="F6384" s="191" t="s">
        <v>8136</v>
      </c>
      <c r="G6384" s="191">
        <v>12</v>
      </c>
    </row>
    <row r="6385" spans="1:7" x14ac:dyDescent="0.25">
      <c r="A6385" s="191">
        <v>6384</v>
      </c>
      <c r="B6385" s="191" t="s">
        <v>5847</v>
      </c>
      <c r="C6385" s="191" t="s">
        <v>8133</v>
      </c>
      <c r="D6385" s="191" t="s">
        <v>3160</v>
      </c>
      <c r="E6385" s="191" t="s">
        <v>3186</v>
      </c>
      <c r="F6385" s="191" t="s">
        <v>8136</v>
      </c>
      <c r="G6385" s="191">
        <v>12</v>
      </c>
    </row>
    <row r="6386" spans="1:7" x14ac:dyDescent="0.25">
      <c r="A6386" s="191">
        <v>6385</v>
      </c>
      <c r="B6386" s="191" t="s">
        <v>5847</v>
      </c>
      <c r="C6386" s="191" t="s">
        <v>8133</v>
      </c>
      <c r="D6386" s="191" t="s">
        <v>3160</v>
      </c>
      <c r="E6386" s="191" t="s">
        <v>3186</v>
      </c>
      <c r="F6386" s="191" t="s">
        <v>8136</v>
      </c>
      <c r="G6386" s="191">
        <v>12</v>
      </c>
    </row>
    <row r="6387" spans="1:7" x14ac:dyDescent="0.25">
      <c r="A6387" s="191">
        <v>6386</v>
      </c>
      <c r="B6387" s="191" t="s">
        <v>5847</v>
      </c>
      <c r="C6387" s="191" t="s">
        <v>8133</v>
      </c>
      <c r="D6387" s="191" t="s">
        <v>3160</v>
      </c>
      <c r="E6387" s="191" t="s">
        <v>3186</v>
      </c>
      <c r="F6387" s="191" t="s">
        <v>8136</v>
      </c>
      <c r="G6387" s="191">
        <v>12</v>
      </c>
    </row>
    <row r="6388" spans="1:7" x14ac:dyDescent="0.25">
      <c r="A6388" s="191">
        <v>6387</v>
      </c>
      <c r="B6388" s="191" t="s">
        <v>5847</v>
      </c>
      <c r="C6388" s="191" t="s">
        <v>8133</v>
      </c>
      <c r="D6388" s="191" t="s">
        <v>3160</v>
      </c>
      <c r="E6388" s="191" t="s">
        <v>3186</v>
      </c>
      <c r="F6388" s="191" t="s">
        <v>8136</v>
      </c>
      <c r="G6388" s="191">
        <v>12</v>
      </c>
    </row>
    <row r="6389" spans="1:7" x14ac:dyDescent="0.25">
      <c r="A6389" s="191">
        <v>6388</v>
      </c>
      <c r="B6389" s="191" t="s">
        <v>5847</v>
      </c>
      <c r="C6389" s="191" t="s">
        <v>8133</v>
      </c>
      <c r="D6389" s="191" t="s">
        <v>3160</v>
      </c>
      <c r="E6389" s="191" t="s">
        <v>3186</v>
      </c>
      <c r="F6389" s="191" t="s">
        <v>8136</v>
      </c>
      <c r="G6389" s="191">
        <v>12</v>
      </c>
    </row>
    <row r="6390" spans="1:7" x14ac:dyDescent="0.25">
      <c r="A6390" s="191">
        <v>6389</v>
      </c>
      <c r="B6390" s="191" t="s">
        <v>5847</v>
      </c>
      <c r="C6390" s="191" t="s">
        <v>8133</v>
      </c>
      <c r="D6390" s="191" t="s">
        <v>3160</v>
      </c>
      <c r="E6390" s="191" t="s">
        <v>3186</v>
      </c>
      <c r="F6390" s="191" t="s">
        <v>8136</v>
      </c>
      <c r="G6390" s="191">
        <v>12</v>
      </c>
    </row>
    <row r="6391" spans="1:7" x14ac:dyDescent="0.25">
      <c r="A6391" s="191">
        <v>6390</v>
      </c>
      <c r="B6391" s="191" t="s">
        <v>5847</v>
      </c>
      <c r="C6391" s="191" t="s">
        <v>8133</v>
      </c>
      <c r="D6391" s="191" t="s">
        <v>3160</v>
      </c>
      <c r="E6391" s="191" t="s">
        <v>3186</v>
      </c>
      <c r="F6391" s="191" t="s">
        <v>8136</v>
      </c>
      <c r="G6391" s="191">
        <v>12</v>
      </c>
    </row>
    <row r="6392" spans="1:7" x14ac:dyDescent="0.25">
      <c r="A6392" s="191">
        <v>6391</v>
      </c>
      <c r="B6392" s="191" t="s">
        <v>5847</v>
      </c>
      <c r="C6392" s="191" t="s">
        <v>8133</v>
      </c>
      <c r="D6392" s="191" t="s">
        <v>3160</v>
      </c>
      <c r="E6392" s="191" t="s">
        <v>3186</v>
      </c>
      <c r="F6392" s="191" t="s">
        <v>8136</v>
      </c>
      <c r="G6392" s="191">
        <v>12</v>
      </c>
    </row>
    <row r="6393" spans="1:7" x14ac:dyDescent="0.25">
      <c r="A6393" s="191">
        <v>6392</v>
      </c>
      <c r="B6393" s="191" t="s">
        <v>5847</v>
      </c>
      <c r="C6393" s="191" t="s">
        <v>8133</v>
      </c>
      <c r="D6393" s="191" t="s">
        <v>3160</v>
      </c>
      <c r="E6393" s="191" t="s">
        <v>3186</v>
      </c>
      <c r="F6393" s="191" t="s">
        <v>8136</v>
      </c>
      <c r="G6393" s="191">
        <v>12</v>
      </c>
    </row>
    <row r="6394" spans="1:7" x14ac:dyDescent="0.25">
      <c r="A6394" s="191">
        <v>6393</v>
      </c>
      <c r="B6394" s="191" t="s">
        <v>5847</v>
      </c>
      <c r="C6394" s="191" t="s">
        <v>8133</v>
      </c>
      <c r="D6394" s="191" t="s">
        <v>3160</v>
      </c>
      <c r="E6394" s="191" t="s">
        <v>3186</v>
      </c>
      <c r="F6394" s="191" t="s">
        <v>8136</v>
      </c>
      <c r="G6394" s="191">
        <v>12</v>
      </c>
    </row>
    <row r="6395" spans="1:7" x14ac:dyDescent="0.25">
      <c r="A6395" s="191">
        <v>6394</v>
      </c>
      <c r="B6395" s="191" t="s">
        <v>5847</v>
      </c>
      <c r="C6395" s="191" t="s">
        <v>8133</v>
      </c>
      <c r="D6395" s="191" t="s">
        <v>3160</v>
      </c>
      <c r="E6395" s="191" t="s">
        <v>3186</v>
      </c>
      <c r="F6395" s="191" t="s">
        <v>8136</v>
      </c>
      <c r="G6395" s="191">
        <v>12</v>
      </c>
    </row>
    <row r="6396" spans="1:7" x14ac:dyDescent="0.25">
      <c r="A6396" s="191">
        <v>6395</v>
      </c>
      <c r="B6396" s="191" t="s">
        <v>5847</v>
      </c>
      <c r="C6396" s="191" t="s">
        <v>8133</v>
      </c>
      <c r="D6396" s="191" t="s">
        <v>3160</v>
      </c>
      <c r="E6396" s="191" t="s">
        <v>3186</v>
      </c>
      <c r="F6396" s="191" t="s">
        <v>8136</v>
      </c>
      <c r="G6396" s="191">
        <v>12</v>
      </c>
    </row>
    <row r="6397" spans="1:7" x14ac:dyDescent="0.25">
      <c r="A6397" s="191">
        <v>6396</v>
      </c>
      <c r="B6397" s="191" t="s">
        <v>5847</v>
      </c>
      <c r="C6397" s="191" t="s">
        <v>8133</v>
      </c>
      <c r="D6397" s="191" t="s">
        <v>3160</v>
      </c>
      <c r="E6397" s="191" t="s">
        <v>3186</v>
      </c>
      <c r="F6397" s="191" t="s">
        <v>8136</v>
      </c>
      <c r="G6397" s="191">
        <v>12</v>
      </c>
    </row>
    <row r="6398" spans="1:7" x14ac:dyDescent="0.25">
      <c r="A6398" s="191">
        <v>6397</v>
      </c>
      <c r="B6398" s="191" t="s">
        <v>5847</v>
      </c>
      <c r="C6398" s="191" t="s">
        <v>8133</v>
      </c>
      <c r="D6398" s="191" t="s">
        <v>3160</v>
      </c>
      <c r="E6398" s="191" t="s">
        <v>3186</v>
      </c>
      <c r="F6398" s="191" t="s">
        <v>8136</v>
      </c>
      <c r="G6398" s="191">
        <v>12</v>
      </c>
    </row>
    <row r="6399" spans="1:7" x14ac:dyDescent="0.25">
      <c r="A6399" s="191">
        <v>6398</v>
      </c>
      <c r="B6399" s="191" t="s">
        <v>5847</v>
      </c>
      <c r="C6399" s="191" t="s">
        <v>8133</v>
      </c>
      <c r="D6399" s="191" t="s">
        <v>3160</v>
      </c>
      <c r="E6399" s="191" t="s">
        <v>3186</v>
      </c>
      <c r="F6399" s="191" t="s">
        <v>8136</v>
      </c>
      <c r="G6399" s="191">
        <v>12</v>
      </c>
    </row>
    <row r="6400" spans="1:7" x14ac:dyDescent="0.25">
      <c r="A6400" s="191">
        <v>6399</v>
      </c>
      <c r="B6400" s="191" t="s">
        <v>5847</v>
      </c>
      <c r="C6400" s="191" t="s">
        <v>8133</v>
      </c>
      <c r="D6400" s="191" t="s">
        <v>3160</v>
      </c>
      <c r="E6400" s="191" t="s">
        <v>3186</v>
      </c>
      <c r="F6400" s="191" t="s">
        <v>8136</v>
      </c>
      <c r="G6400" s="191">
        <v>12</v>
      </c>
    </row>
    <row r="6401" spans="1:7" x14ac:dyDescent="0.25">
      <c r="A6401" s="191">
        <v>6400</v>
      </c>
      <c r="B6401" s="191" t="s">
        <v>5847</v>
      </c>
      <c r="C6401" s="191" t="s">
        <v>8133</v>
      </c>
      <c r="D6401" s="191" t="s">
        <v>3160</v>
      </c>
      <c r="E6401" s="191" t="s">
        <v>3186</v>
      </c>
      <c r="F6401" s="191" t="s">
        <v>8136</v>
      </c>
      <c r="G6401" s="191">
        <v>12</v>
      </c>
    </row>
    <row r="6402" spans="1:7" x14ac:dyDescent="0.25">
      <c r="A6402" s="191">
        <v>6401</v>
      </c>
      <c r="B6402" s="191" t="s">
        <v>5847</v>
      </c>
      <c r="C6402" s="191" t="s">
        <v>8133</v>
      </c>
      <c r="D6402" s="191" t="s">
        <v>3160</v>
      </c>
      <c r="E6402" s="191" t="s">
        <v>3186</v>
      </c>
      <c r="F6402" s="191" t="s">
        <v>8136</v>
      </c>
      <c r="G6402" s="191">
        <v>12</v>
      </c>
    </row>
    <row r="6403" spans="1:7" x14ac:dyDescent="0.25">
      <c r="A6403" s="191">
        <v>6402</v>
      </c>
      <c r="B6403" s="191" t="s">
        <v>5847</v>
      </c>
      <c r="C6403" s="191" t="s">
        <v>8133</v>
      </c>
      <c r="D6403" s="191" t="s">
        <v>3160</v>
      </c>
      <c r="E6403" s="191" t="s">
        <v>3186</v>
      </c>
      <c r="F6403" s="191" t="s">
        <v>8136</v>
      </c>
      <c r="G6403" s="191">
        <v>12</v>
      </c>
    </row>
    <row r="6404" spans="1:7" x14ac:dyDescent="0.25">
      <c r="A6404" s="191">
        <v>6403</v>
      </c>
      <c r="B6404" s="191" t="s">
        <v>5847</v>
      </c>
      <c r="C6404" s="191" t="s">
        <v>8133</v>
      </c>
      <c r="D6404" s="191" t="s">
        <v>3160</v>
      </c>
      <c r="E6404" s="191" t="s">
        <v>3186</v>
      </c>
      <c r="F6404" s="191" t="s">
        <v>8136</v>
      </c>
      <c r="G6404" s="191">
        <v>12</v>
      </c>
    </row>
    <row r="6405" spans="1:7" x14ac:dyDescent="0.25">
      <c r="A6405" s="191">
        <v>6404</v>
      </c>
      <c r="B6405" s="191" t="s">
        <v>5847</v>
      </c>
      <c r="C6405" s="191" t="s">
        <v>8133</v>
      </c>
      <c r="D6405" s="191" t="s">
        <v>3160</v>
      </c>
      <c r="E6405" s="191" t="s">
        <v>3186</v>
      </c>
      <c r="F6405" s="191" t="s">
        <v>8136</v>
      </c>
      <c r="G6405" s="191">
        <v>12</v>
      </c>
    </row>
    <row r="6406" spans="1:7" x14ac:dyDescent="0.25">
      <c r="A6406" s="191">
        <v>6405</v>
      </c>
      <c r="B6406" s="191" t="s">
        <v>5847</v>
      </c>
      <c r="C6406" s="191" t="s">
        <v>8133</v>
      </c>
      <c r="D6406" s="191" t="s">
        <v>3160</v>
      </c>
      <c r="E6406" s="191" t="s">
        <v>3186</v>
      </c>
      <c r="F6406" s="191" t="s">
        <v>8136</v>
      </c>
      <c r="G6406" s="191">
        <v>12</v>
      </c>
    </row>
    <row r="6407" spans="1:7" x14ac:dyDescent="0.25">
      <c r="A6407" s="191">
        <v>6406</v>
      </c>
      <c r="B6407" s="191" t="s">
        <v>5847</v>
      </c>
      <c r="C6407" s="191" t="s">
        <v>8133</v>
      </c>
      <c r="D6407" s="191" t="s">
        <v>3160</v>
      </c>
      <c r="E6407" s="191" t="s">
        <v>3186</v>
      </c>
      <c r="F6407" s="191" t="s">
        <v>8136</v>
      </c>
      <c r="G6407" s="191">
        <v>12</v>
      </c>
    </row>
    <row r="6408" spans="1:7" x14ac:dyDescent="0.25">
      <c r="A6408" s="191">
        <v>6407</v>
      </c>
      <c r="B6408" s="191" t="s">
        <v>5847</v>
      </c>
      <c r="C6408" s="191" t="s">
        <v>8133</v>
      </c>
      <c r="D6408" s="191" t="s">
        <v>3160</v>
      </c>
      <c r="E6408" s="191" t="s">
        <v>3186</v>
      </c>
      <c r="F6408" s="191" t="s">
        <v>8136</v>
      </c>
      <c r="G6408" s="191">
        <v>12</v>
      </c>
    </row>
    <row r="6409" spans="1:7" x14ac:dyDescent="0.25">
      <c r="A6409" s="191">
        <v>6408</v>
      </c>
      <c r="B6409" s="191" t="s">
        <v>5847</v>
      </c>
      <c r="C6409" s="191" t="s">
        <v>8133</v>
      </c>
      <c r="D6409" s="191" t="s">
        <v>3160</v>
      </c>
      <c r="E6409" s="191" t="s">
        <v>3186</v>
      </c>
      <c r="F6409" s="191" t="s">
        <v>8136</v>
      </c>
      <c r="G6409" s="191">
        <v>12</v>
      </c>
    </row>
    <row r="6410" spans="1:7" x14ac:dyDescent="0.25">
      <c r="A6410" s="191">
        <v>6409</v>
      </c>
      <c r="B6410" s="191" t="s">
        <v>5847</v>
      </c>
      <c r="C6410" s="191" t="s">
        <v>8133</v>
      </c>
      <c r="D6410" s="191" t="s">
        <v>3160</v>
      </c>
      <c r="E6410" s="191" t="s">
        <v>3186</v>
      </c>
      <c r="F6410" s="191" t="s">
        <v>8136</v>
      </c>
      <c r="G6410" s="191">
        <v>12</v>
      </c>
    </row>
    <row r="6411" spans="1:7" x14ac:dyDescent="0.25">
      <c r="A6411" s="191">
        <v>6410</v>
      </c>
      <c r="B6411" s="191" t="s">
        <v>5847</v>
      </c>
      <c r="C6411" s="191" t="s">
        <v>8133</v>
      </c>
      <c r="D6411" s="191" t="s">
        <v>3160</v>
      </c>
      <c r="E6411" s="191" t="s">
        <v>3186</v>
      </c>
      <c r="F6411" s="191" t="s">
        <v>8136</v>
      </c>
      <c r="G6411" s="191">
        <v>12</v>
      </c>
    </row>
    <row r="6412" spans="1:7" x14ac:dyDescent="0.25">
      <c r="A6412" s="191">
        <v>6411</v>
      </c>
      <c r="B6412" s="191" t="s">
        <v>5847</v>
      </c>
      <c r="C6412" s="191" t="s">
        <v>8133</v>
      </c>
      <c r="D6412" s="191" t="s">
        <v>3160</v>
      </c>
      <c r="E6412" s="191" t="s">
        <v>3186</v>
      </c>
      <c r="F6412" s="191" t="s">
        <v>8136</v>
      </c>
      <c r="G6412" s="191">
        <v>12</v>
      </c>
    </row>
    <row r="6413" spans="1:7" x14ac:dyDescent="0.25">
      <c r="A6413" s="191">
        <v>6412</v>
      </c>
      <c r="B6413" s="191" t="s">
        <v>5847</v>
      </c>
      <c r="C6413" s="191" t="s">
        <v>8133</v>
      </c>
      <c r="D6413" s="191" t="s">
        <v>3160</v>
      </c>
      <c r="E6413" s="191" t="s">
        <v>3186</v>
      </c>
      <c r="F6413" s="191" t="s">
        <v>8136</v>
      </c>
      <c r="G6413" s="191">
        <v>12</v>
      </c>
    </row>
    <row r="6414" spans="1:7" x14ac:dyDescent="0.25">
      <c r="A6414" s="191">
        <v>6413</v>
      </c>
      <c r="B6414" s="191" t="s">
        <v>5847</v>
      </c>
      <c r="C6414" s="191" t="s">
        <v>8133</v>
      </c>
      <c r="D6414" s="191" t="s">
        <v>3160</v>
      </c>
      <c r="E6414" s="191" t="s">
        <v>3186</v>
      </c>
      <c r="F6414" s="191" t="s">
        <v>8136</v>
      </c>
      <c r="G6414" s="191">
        <v>12</v>
      </c>
    </row>
    <row r="6415" spans="1:7" x14ac:dyDescent="0.25">
      <c r="A6415" s="191">
        <v>6414</v>
      </c>
      <c r="B6415" s="191" t="s">
        <v>5847</v>
      </c>
      <c r="C6415" s="191" t="s">
        <v>8133</v>
      </c>
      <c r="D6415" s="191" t="s">
        <v>3160</v>
      </c>
      <c r="E6415" s="191" t="s">
        <v>3186</v>
      </c>
      <c r="F6415" s="191" t="s">
        <v>8136</v>
      </c>
      <c r="G6415" s="191">
        <v>12</v>
      </c>
    </row>
    <row r="6416" spans="1:7" x14ac:dyDescent="0.25">
      <c r="A6416" s="191">
        <v>6415</v>
      </c>
      <c r="B6416" s="191" t="s">
        <v>5847</v>
      </c>
      <c r="C6416" s="191" t="s">
        <v>8133</v>
      </c>
      <c r="D6416" s="191" t="s">
        <v>3160</v>
      </c>
      <c r="E6416" s="191" t="s">
        <v>3186</v>
      </c>
      <c r="F6416" s="191" t="s">
        <v>8136</v>
      </c>
      <c r="G6416" s="191">
        <v>12</v>
      </c>
    </row>
    <row r="6417" spans="1:7" x14ac:dyDescent="0.25">
      <c r="A6417" s="191">
        <v>6416</v>
      </c>
      <c r="B6417" s="191" t="s">
        <v>5847</v>
      </c>
      <c r="C6417" s="191" t="s">
        <v>8133</v>
      </c>
      <c r="D6417" s="191" t="s">
        <v>3160</v>
      </c>
      <c r="E6417" s="191" t="s">
        <v>3186</v>
      </c>
      <c r="F6417" s="191" t="s">
        <v>8136</v>
      </c>
      <c r="G6417" s="191">
        <v>12</v>
      </c>
    </row>
    <row r="6418" spans="1:7" x14ac:dyDescent="0.25">
      <c r="A6418" s="191">
        <v>6417</v>
      </c>
      <c r="B6418" s="191" t="s">
        <v>5847</v>
      </c>
      <c r="C6418" s="191" t="s">
        <v>8133</v>
      </c>
      <c r="D6418" s="191" t="s">
        <v>3160</v>
      </c>
      <c r="E6418" s="191" t="s">
        <v>3186</v>
      </c>
      <c r="F6418" s="191" t="s">
        <v>8136</v>
      </c>
      <c r="G6418" s="191">
        <v>12</v>
      </c>
    </row>
    <row r="6419" spans="1:7" x14ac:dyDescent="0.25">
      <c r="A6419" s="191">
        <v>6418</v>
      </c>
      <c r="B6419" s="191" t="s">
        <v>5847</v>
      </c>
      <c r="C6419" s="191" t="s">
        <v>8133</v>
      </c>
      <c r="D6419" s="191" t="s">
        <v>3160</v>
      </c>
      <c r="E6419" s="191" t="s">
        <v>3186</v>
      </c>
      <c r="F6419" s="191" t="s">
        <v>8136</v>
      </c>
      <c r="G6419" s="191">
        <v>12</v>
      </c>
    </row>
    <row r="6420" spans="1:7" x14ac:dyDescent="0.25">
      <c r="A6420" s="191">
        <v>6419</v>
      </c>
      <c r="B6420" s="191" t="s">
        <v>5847</v>
      </c>
      <c r="C6420" s="191" t="s">
        <v>8133</v>
      </c>
      <c r="D6420" s="191" t="s">
        <v>3160</v>
      </c>
      <c r="E6420" s="191" t="s">
        <v>3186</v>
      </c>
      <c r="F6420" s="191" t="s">
        <v>8136</v>
      </c>
      <c r="G6420" s="191">
        <v>12</v>
      </c>
    </row>
    <row r="6421" spans="1:7" x14ac:dyDescent="0.25">
      <c r="A6421" s="191">
        <v>6420</v>
      </c>
      <c r="B6421" s="191" t="s">
        <v>5847</v>
      </c>
      <c r="C6421" s="191" t="s">
        <v>8133</v>
      </c>
      <c r="D6421" s="191" t="s">
        <v>3160</v>
      </c>
      <c r="E6421" s="191" t="s">
        <v>3186</v>
      </c>
      <c r="F6421" s="191" t="s">
        <v>8136</v>
      </c>
      <c r="G6421" s="191">
        <v>12</v>
      </c>
    </row>
    <row r="6422" spans="1:7" x14ac:dyDescent="0.25">
      <c r="A6422" s="191">
        <v>6421</v>
      </c>
      <c r="B6422" s="191" t="s">
        <v>5847</v>
      </c>
      <c r="C6422" s="191" t="s">
        <v>8133</v>
      </c>
      <c r="D6422" s="191" t="s">
        <v>3160</v>
      </c>
      <c r="E6422" s="191" t="s">
        <v>3186</v>
      </c>
      <c r="F6422" s="191" t="s">
        <v>8136</v>
      </c>
      <c r="G6422" s="191">
        <v>12</v>
      </c>
    </row>
    <row r="6423" spans="1:7" x14ac:dyDescent="0.25">
      <c r="A6423" s="191">
        <v>6422</v>
      </c>
      <c r="B6423" s="191" t="s">
        <v>5847</v>
      </c>
      <c r="C6423" s="191" t="s">
        <v>8133</v>
      </c>
      <c r="D6423" s="191" t="s">
        <v>3160</v>
      </c>
      <c r="E6423" s="191" t="s">
        <v>3186</v>
      </c>
      <c r="F6423" s="191" t="s">
        <v>8136</v>
      </c>
      <c r="G6423" s="191">
        <v>12</v>
      </c>
    </row>
    <row r="6424" spans="1:7" x14ac:dyDescent="0.25">
      <c r="A6424" s="191">
        <v>6423</v>
      </c>
      <c r="B6424" s="191" t="s">
        <v>5847</v>
      </c>
      <c r="C6424" s="191" t="s">
        <v>8133</v>
      </c>
      <c r="D6424" s="191" t="s">
        <v>3160</v>
      </c>
      <c r="E6424" s="191" t="s">
        <v>3186</v>
      </c>
      <c r="F6424" s="191" t="s">
        <v>8136</v>
      </c>
      <c r="G6424" s="191">
        <v>12</v>
      </c>
    </row>
    <row r="6425" spans="1:7" x14ac:dyDescent="0.25">
      <c r="A6425" s="191">
        <v>6424</v>
      </c>
      <c r="B6425" s="191" t="s">
        <v>5847</v>
      </c>
      <c r="C6425" s="191" t="s">
        <v>8133</v>
      </c>
      <c r="D6425" s="191" t="s">
        <v>3160</v>
      </c>
      <c r="E6425" s="191" t="s">
        <v>3186</v>
      </c>
      <c r="F6425" s="191" t="s">
        <v>8136</v>
      </c>
      <c r="G6425" s="191">
        <v>12</v>
      </c>
    </row>
    <row r="6426" spans="1:7" x14ac:dyDescent="0.25">
      <c r="A6426" s="191">
        <v>6425</v>
      </c>
      <c r="B6426" s="191" t="s">
        <v>5847</v>
      </c>
      <c r="C6426" s="191" t="s">
        <v>8133</v>
      </c>
      <c r="D6426" s="191" t="s">
        <v>3160</v>
      </c>
      <c r="E6426" s="191" t="s">
        <v>3186</v>
      </c>
      <c r="F6426" s="191" t="s">
        <v>8136</v>
      </c>
      <c r="G6426" s="191">
        <v>12</v>
      </c>
    </row>
    <row r="6427" spans="1:7" x14ac:dyDescent="0.25">
      <c r="A6427" s="191">
        <v>6426</v>
      </c>
      <c r="B6427" s="191" t="s">
        <v>5847</v>
      </c>
      <c r="C6427" s="191" t="s">
        <v>8133</v>
      </c>
      <c r="D6427" s="191" t="s">
        <v>3160</v>
      </c>
      <c r="E6427" s="191" t="s">
        <v>3186</v>
      </c>
      <c r="F6427" s="191" t="s">
        <v>8136</v>
      </c>
      <c r="G6427" s="191">
        <v>12</v>
      </c>
    </row>
    <row r="6428" spans="1:7" x14ac:dyDescent="0.25">
      <c r="A6428" s="191">
        <v>6427</v>
      </c>
      <c r="B6428" s="191" t="s">
        <v>5847</v>
      </c>
      <c r="C6428" s="191" t="s">
        <v>8133</v>
      </c>
      <c r="D6428" s="191" t="s">
        <v>3160</v>
      </c>
      <c r="E6428" s="191" t="s">
        <v>3186</v>
      </c>
      <c r="F6428" s="191" t="s">
        <v>8136</v>
      </c>
      <c r="G6428" s="191">
        <v>12</v>
      </c>
    </row>
    <row r="6429" spans="1:7" x14ac:dyDescent="0.25">
      <c r="A6429" s="191">
        <v>6428</v>
      </c>
      <c r="B6429" s="191" t="s">
        <v>5847</v>
      </c>
      <c r="C6429" s="191" t="s">
        <v>8133</v>
      </c>
      <c r="D6429" s="191" t="s">
        <v>3160</v>
      </c>
      <c r="E6429" s="191" t="s">
        <v>3186</v>
      </c>
      <c r="F6429" s="191" t="s">
        <v>8136</v>
      </c>
      <c r="G6429" s="191">
        <v>12</v>
      </c>
    </row>
    <row r="6430" spans="1:7" x14ac:dyDescent="0.25">
      <c r="A6430" s="191">
        <v>6429</v>
      </c>
      <c r="B6430" s="191" t="s">
        <v>5847</v>
      </c>
      <c r="C6430" s="191" t="s">
        <v>8133</v>
      </c>
      <c r="D6430" s="191" t="s">
        <v>3160</v>
      </c>
      <c r="E6430" s="191" t="s">
        <v>3186</v>
      </c>
      <c r="F6430" s="191" t="s">
        <v>8136</v>
      </c>
      <c r="G6430" s="191">
        <v>12</v>
      </c>
    </row>
    <row r="6431" spans="1:7" x14ac:dyDescent="0.25">
      <c r="A6431" s="191">
        <v>6430</v>
      </c>
      <c r="B6431" s="191" t="s">
        <v>5847</v>
      </c>
      <c r="C6431" s="191" t="s">
        <v>8133</v>
      </c>
      <c r="D6431" s="191" t="s">
        <v>3160</v>
      </c>
      <c r="E6431" s="191" t="s">
        <v>3186</v>
      </c>
      <c r="F6431" s="191" t="s">
        <v>8136</v>
      </c>
      <c r="G6431" s="191">
        <v>12</v>
      </c>
    </row>
    <row r="6432" spans="1:7" x14ac:dyDescent="0.25">
      <c r="A6432" s="191">
        <v>6431</v>
      </c>
      <c r="B6432" s="191" t="s">
        <v>5847</v>
      </c>
      <c r="C6432" s="191" t="s">
        <v>8133</v>
      </c>
      <c r="D6432" s="191" t="s">
        <v>3160</v>
      </c>
      <c r="E6432" s="191" t="s">
        <v>3186</v>
      </c>
      <c r="F6432" s="191" t="s">
        <v>8136</v>
      </c>
      <c r="G6432" s="191">
        <v>12</v>
      </c>
    </row>
    <row r="6433" spans="1:7" x14ac:dyDescent="0.25">
      <c r="A6433" s="191">
        <v>6432</v>
      </c>
      <c r="B6433" s="191" t="s">
        <v>5847</v>
      </c>
      <c r="C6433" s="191" t="s">
        <v>8133</v>
      </c>
      <c r="D6433" s="191" t="s">
        <v>3160</v>
      </c>
      <c r="E6433" s="191" t="s">
        <v>3186</v>
      </c>
      <c r="F6433" s="191" t="s">
        <v>8136</v>
      </c>
      <c r="G6433" s="191">
        <v>12</v>
      </c>
    </row>
    <row r="6434" spans="1:7" x14ac:dyDescent="0.25">
      <c r="A6434" s="191">
        <v>6433</v>
      </c>
      <c r="B6434" s="191" t="s">
        <v>5847</v>
      </c>
      <c r="C6434" s="191" t="s">
        <v>8133</v>
      </c>
      <c r="D6434" s="191" t="s">
        <v>3160</v>
      </c>
      <c r="E6434" s="191" t="s">
        <v>3186</v>
      </c>
      <c r="F6434" s="191" t="s">
        <v>8136</v>
      </c>
      <c r="G6434" s="191">
        <v>12</v>
      </c>
    </row>
    <row r="6435" spans="1:7" x14ac:dyDescent="0.25">
      <c r="A6435" s="191">
        <v>6434</v>
      </c>
      <c r="B6435" s="191" t="s">
        <v>5847</v>
      </c>
      <c r="C6435" s="191" t="s">
        <v>8133</v>
      </c>
      <c r="D6435" s="191" t="s">
        <v>3160</v>
      </c>
      <c r="E6435" s="191" t="s">
        <v>3186</v>
      </c>
      <c r="F6435" s="191" t="s">
        <v>8136</v>
      </c>
      <c r="G6435" s="191">
        <v>12</v>
      </c>
    </row>
    <row r="6436" spans="1:7" x14ac:dyDescent="0.25">
      <c r="A6436" s="191">
        <v>6435</v>
      </c>
      <c r="B6436" s="191" t="s">
        <v>5847</v>
      </c>
      <c r="C6436" s="191" t="s">
        <v>8133</v>
      </c>
      <c r="D6436" s="191" t="s">
        <v>3160</v>
      </c>
      <c r="E6436" s="191" t="s">
        <v>3186</v>
      </c>
      <c r="F6436" s="191" t="s">
        <v>8136</v>
      </c>
      <c r="G6436" s="191">
        <v>12</v>
      </c>
    </row>
    <row r="6437" spans="1:7" x14ac:dyDescent="0.25">
      <c r="A6437" s="191">
        <v>6436</v>
      </c>
      <c r="B6437" s="191" t="s">
        <v>5847</v>
      </c>
      <c r="C6437" s="191" t="s">
        <v>8133</v>
      </c>
      <c r="D6437" s="191" t="s">
        <v>3160</v>
      </c>
      <c r="E6437" s="191" t="s">
        <v>3186</v>
      </c>
      <c r="F6437" s="191" t="s">
        <v>8136</v>
      </c>
      <c r="G6437" s="191">
        <v>12</v>
      </c>
    </row>
    <row r="6438" spans="1:7" x14ac:dyDescent="0.25">
      <c r="A6438" s="191">
        <v>6437</v>
      </c>
      <c r="B6438" s="191" t="s">
        <v>5847</v>
      </c>
      <c r="C6438" s="191" t="s">
        <v>8133</v>
      </c>
      <c r="D6438" s="191" t="s">
        <v>3160</v>
      </c>
      <c r="E6438" s="191" t="s">
        <v>3186</v>
      </c>
      <c r="F6438" s="191" t="s">
        <v>8136</v>
      </c>
      <c r="G6438" s="191">
        <v>12</v>
      </c>
    </row>
    <row r="6439" spans="1:7" x14ac:dyDescent="0.25">
      <c r="A6439" s="191">
        <v>6438</v>
      </c>
      <c r="B6439" s="191" t="s">
        <v>3173</v>
      </c>
      <c r="C6439" s="191" t="s">
        <v>8133</v>
      </c>
      <c r="D6439" s="191" t="s">
        <v>3160</v>
      </c>
      <c r="E6439" s="191" t="s">
        <v>3185</v>
      </c>
      <c r="F6439" s="191" t="s">
        <v>8134</v>
      </c>
      <c r="G6439" s="191">
        <v>8</v>
      </c>
    </row>
    <row r="6440" spans="1:7" x14ac:dyDescent="0.25">
      <c r="A6440" s="191">
        <v>6439</v>
      </c>
      <c r="B6440" s="191" t="s">
        <v>3173</v>
      </c>
      <c r="C6440" s="191" t="s">
        <v>8133</v>
      </c>
      <c r="D6440" s="191" t="s">
        <v>3160</v>
      </c>
      <c r="E6440" s="191" t="s">
        <v>3185</v>
      </c>
      <c r="F6440" s="191" t="s">
        <v>8134</v>
      </c>
      <c r="G6440" s="191">
        <v>8</v>
      </c>
    </row>
    <row r="6441" spans="1:7" x14ac:dyDescent="0.25">
      <c r="A6441" s="191">
        <v>6440</v>
      </c>
      <c r="B6441" s="191" t="s">
        <v>3173</v>
      </c>
      <c r="C6441" s="191" t="s">
        <v>8133</v>
      </c>
      <c r="D6441" s="191" t="s">
        <v>3160</v>
      </c>
      <c r="E6441" s="191" t="s">
        <v>3185</v>
      </c>
      <c r="F6441" s="191" t="s">
        <v>8134</v>
      </c>
      <c r="G6441" s="191">
        <v>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17"/>
  <sheetViews>
    <sheetView zoomScale="85" zoomScaleNormal="85" workbookViewId="0">
      <selection activeCell="B2" sqref="B2"/>
    </sheetView>
  </sheetViews>
  <sheetFormatPr baseColWidth="10" defaultRowHeight="15" x14ac:dyDescent="0.25"/>
  <cols>
    <col min="1" max="1" width="1.28515625" style="1" customWidth="1"/>
    <col min="2" max="2" width="3.85546875" style="1" bestFit="1" customWidth="1"/>
    <col min="3" max="3" width="21.85546875" style="50" bestFit="1" customWidth="1"/>
    <col min="4" max="4" width="26.85546875" style="28" customWidth="1"/>
    <col min="5" max="5" width="84.28515625" style="28" bestFit="1" customWidth="1"/>
    <col min="6" max="6" width="10.28515625" style="28" customWidth="1"/>
    <col min="7" max="7" width="20.140625" style="4" bestFit="1" customWidth="1"/>
    <col min="8" max="8" width="12.42578125" style="4" bestFit="1" customWidth="1"/>
    <col min="9" max="9" width="29.5703125" style="135" customWidth="1"/>
    <col min="10" max="10" width="10.85546875" style="135" bestFit="1" customWidth="1"/>
    <col min="11" max="11" width="12.7109375" style="136" bestFit="1" customWidth="1"/>
    <col min="12" max="13" width="59.5703125" style="1" customWidth="1"/>
    <col min="14" max="14" width="60.140625" style="1" customWidth="1"/>
    <col min="15" max="15" width="12.5703125" style="1" customWidth="1"/>
    <col min="16" max="16" width="10.28515625" style="1" customWidth="1"/>
    <col min="17" max="17" width="10.140625" style="1" customWidth="1"/>
    <col min="18" max="18" width="8.140625" style="1" customWidth="1"/>
    <col min="19" max="20" width="53" style="1" customWidth="1"/>
    <col min="21" max="21" width="59.5703125" style="1" bestFit="1" customWidth="1"/>
    <col min="22" max="22" width="59.5703125" style="1" customWidth="1"/>
    <col min="23" max="23" width="60.140625" style="1" customWidth="1"/>
    <col min="24" max="24" width="10" style="1" customWidth="1"/>
    <col min="25" max="25" width="12.5703125" style="1" customWidth="1"/>
    <col min="26" max="26" width="5.140625" style="1" customWidth="1"/>
    <col min="27" max="27" width="64.5703125" style="1" bestFit="1" customWidth="1"/>
    <col min="28" max="28" width="62" style="1" bestFit="1" customWidth="1"/>
    <col min="29" max="29" width="5.140625" style="1" customWidth="1"/>
    <col min="30" max="30" width="65.140625" style="1" bestFit="1" customWidth="1"/>
    <col min="31" max="31" width="12.5703125" style="1" bestFit="1" customWidth="1"/>
    <col min="32" max="16384" width="11.42578125" style="1"/>
  </cols>
  <sheetData>
    <row r="1" spans="2:13" x14ac:dyDescent="0.25">
      <c r="C1" s="49"/>
      <c r="D1" s="29"/>
      <c r="E1" s="29"/>
      <c r="F1" s="29"/>
    </row>
    <row r="2" spans="2:13" x14ac:dyDescent="0.25">
      <c r="B2" s="1" t="s">
        <v>8145</v>
      </c>
      <c r="C2" s="49"/>
      <c r="D2" s="29"/>
      <c r="E2" s="29"/>
      <c r="F2" s="29"/>
    </row>
    <row r="3" spans="2:13" x14ac:dyDescent="0.25">
      <c r="C3" s="49"/>
      <c r="D3" s="29"/>
      <c r="E3" s="29"/>
      <c r="F3" s="29"/>
    </row>
    <row r="4" spans="2:13" ht="26.25" customHeight="1" x14ac:dyDescent="0.25">
      <c r="B4" s="130" t="s">
        <v>3150</v>
      </c>
      <c r="C4" s="131" t="s">
        <v>3157</v>
      </c>
      <c r="D4" s="130" t="s">
        <v>8103</v>
      </c>
      <c r="E4" s="138" t="s">
        <v>3156</v>
      </c>
      <c r="F4" s="130" t="s">
        <v>3159</v>
      </c>
      <c r="G4" s="130" t="s">
        <v>3152</v>
      </c>
      <c r="H4" s="130" t="s">
        <v>3153</v>
      </c>
      <c r="I4" s="130" t="s">
        <v>3154</v>
      </c>
      <c r="J4" s="130" t="s">
        <v>3155</v>
      </c>
      <c r="K4" s="137" t="s">
        <v>3151</v>
      </c>
    </row>
    <row r="5" spans="2:13" x14ac:dyDescent="0.25">
      <c r="B5" s="132">
        <v>1</v>
      </c>
      <c r="C5" s="133" t="s">
        <v>3173</v>
      </c>
      <c r="D5" s="41" t="s">
        <v>8143</v>
      </c>
      <c r="E5" s="146" t="str">
        <f>+VLOOKUP(C5,SICODI!$G$3:$K$2404,2,FALSE)</f>
        <v>POSTE DE CONCRETO ARMADO DE  8/300/120/240</v>
      </c>
      <c r="F5" s="41" t="s">
        <v>3184</v>
      </c>
      <c r="G5" s="53">
        <v>8</v>
      </c>
      <c r="H5" s="41" t="s">
        <v>3185</v>
      </c>
      <c r="I5" s="40" t="s">
        <v>3187</v>
      </c>
      <c r="J5" s="41" t="s">
        <v>8144</v>
      </c>
      <c r="K5" s="53">
        <v>925</v>
      </c>
      <c r="M5" s="136"/>
    </row>
    <row r="6" spans="2:13" x14ac:dyDescent="0.25">
      <c r="B6" s="132">
        <v>2</v>
      </c>
      <c r="C6" s="133" t="s">
        <v>5717</v>
      </c>
      <c r="D6" s="41" t="s">
        <v>8143</v>
      </c>
      <c r="E6" s="146" t="str">
        <f>+VLOOKUP(C6,SICODI!$G$3:$K$2404,2,FALSE)</f>
        <v>POSTE DE CONCRETO ARMADO DE 13/400/150/345</v>
      </c>
      <c r="F6" s="41" t="s">
        <v>3184</v>
      </c>
      <c r="G6" s="53">
        <v>13</v>
      </c>
      <c r="H6" s="41" t="s">
        <v>3186</v>
      </c>
      <c r="I6" s="40" t="s">
        <v>3187</v>
      </c>
      <c r="J6" s="41" t="s">
        <v>8144</v>
      </c>
      <c r="K6" s="53">
        <v>1373</v>
      </c>
      <c r="M6" s="136"/>
    </row>
    <row r="7" spans="2:13" x14ac:dyDescent="0.25">
      <c r="B7" s="132">
        <v>3</v>
      </c>
      <c r="C7" s="133" t="s">
        <v>5847</v>
      </c>
      <c r="D7" s="41" t="s">
        <v>8143</v>
      </c>
      <c r="E7" s="146" t="str">
        <f>+VLOOKUP(C7,SICODI!$G$3:$K$2404,2,FALSE)</f>
        <v>POSTE DE MADERA TRATADA DE 12 mts. CL.5</v>
      </c>
      <c r="F7" s="41" t="s">
        <v>3184</v>
      </c>
      <c r="G7" s="53">
        <v>12</v>
      </c>
      <c r="H7" s="41" t="s">
        <v>3186</v>
      </c>
      <c r="I7" s="40" t="s">
        <v>8105</v>
      </c>
      <c r="J7" s="41" t="s">
        <v>8144</v>
      </c>
      <c r="K7" s="53">
        <v>3180</v>
      </c>
      <c r="M7" s="136"/>
    </row>
    <row r="8" spans="2:13" x14ac:dyDescent="0.25">
      <c r="B8" s="132">
        <v>4</v>
      </c>
      <c r="C8" s="133" t="s">
        <v>5856</v>
      </c>
      <c r="D8" s="41" t="s">
        <v>8143</v>
      </c>
      <c r="E8" s="146" t="str">
        <f>+VLOOKUP(C8,SICODI!$G$3:$K$2404,2,FALSE)</f>
        <v>POSTE DE MADERA TRATADA DE 13 mts. CL.6</v>
      </c>
      <c r="F8" s="41" t="s">
        <v>3184</v>
      </c>
      <c r="G8" s="53">
        <v>12</v>
      </c>
      <c r="H8" s="41" t="s">
        <v>3186</v>
      </c>
      <c r="I8" s="40" t="s">
        <v>8105</v>
      </c>
      <c r="J8" s="41" t="s">
        <v>8144</v>
      </c>
      <c r="K8" s="53">
        <v>87</v>
      </c>
      <c r="M8" s="136"/>
    </row>
    <row r="9" spans="2:13" x14ac:dyDescent="0.25">
      <c r="B9" s="132">
        <v>5</v>
      </c>
      <c r="C9" s="133" t="s">
        <v>8137</v>
      </c>
      <c r="D9" s="41" t="s">
        <v>8143</v>
      </c>
      <c r="E9" s="146" t="str">
        <f>+VLOOKUP(INDEX('Estructuras de Acero y Concreto'!CODEST,MATCH('Resumen Infraestructura'!C9,'Estructuras de Acero y Concreto'!$D$6:$D$579,0)),MOD_INV_2018!$C$17:$D$3071,2,FALSE)</f>
        <v>1 Poste autosoportable de acero (18/2400) de suspensión (25°) Tipo SU21-18</v>
      </c>
      <c r="F9" s="41" t="s">
        <v>3184</v>
      </c>
      <c r="G9" s="53">
        <v>18</v>
      </c>
      <c r="H9" s="41" t="s">
        <v>14</v>
      </c>
      <c r="I9" s="40" t="s">
        <v>8106</v>
      </c>
      <c r="J9" s="41" t="s">
        <v>8144</v>
      </c>
      <c r="K9" s="53">
        <v>591</v>
      </c>
      <c r="M9" s="136"/>
    </row>
    <row r="10" spans="2:13" x14ac:dyDescent="0.25">
      <c r="B10" s="132">
        <v>6</v>
      </c>
      <c r="C10" s="133" t="s">
        <v>8140</v>
      </c>
      <c r="D10" s="41" t="s">
        <v>8143</v>
      </c>
      <c r="E10" s="146" t="str">
        <f>+VLOOKUP(INDEX('Estructuras de Acero y Concreto'!CODEST,MATCH('Resumen Infraestructura'!C10,'Estructuras de Acero y Concreto'!$D$6:$D$579,0)),MOD_INV_2018!$C$17:$D$3071,2,FALSE)</f>
        <v>1 Poste autosoportable de acero (21/7000) de ángulo mayor y terminal (90°) Tipo ATU1-21</v>
      </c>
      <c r="F10" s="41" t="s">
        <v>3184</v>
      </c>
      <c r="G10" s="53">
        <v>25</v>
      </c>
      <c r="H10" s="41" t="s">
        <v>14</v>
      </c>
      <c r="I10" s="40" t="s">
        <v>8106</v>
      </c>
      <c r="J10" s="41" t="s">
        <v>8144</v>
      </c>
      <c r="K10" s="53">
        <v>284</v>
      </c>
      <c r="M10" s="136"/>
    </row>
    <row r="11" spans="2:13" x14ac:dyDescent="0.25">
      <c r="C11" s="1"/>
      <c r="D11" s="1"/>
      <c r="E11" s="1"/>
      <c r="F11" s="1"/>
      <c r="G11" s="1"/>
      <c r="H11" s="1"/>
      <c r="I11" s="1"/>
      <c r="J11" s="1"/>
      <c r="K11" s="1"/>
    </row>
    <row r="12" spans="2:13" x14ac:dyDescent="0.25">
      <c r="C12" s="1"/>
      <c r="D12" s="1"/>
      <c r="E12" s="1"/>
      <c r="F12" s="1"/>
      <c r="G12" s="1"/>
      <c r="H12" s="1"/>
      <c r="I12"/>
      <c r="J12"/>
      <c r="K12" s="1"/>
    </row>
    <row r="13" spans="2:13" x14ac:dyDescent="0.25">
      <c r="I13"/>
      <c r="J13"/>
    </row>
    <row r="14" spans="2:13" x14ac:dyDescent="0.25">
      <c r="I14"/>
      <c r="J14"/>
    </row>
    <row r="15" spans="2:13" x14ac:dyDescent="0.25">
      <c r="I15"/>
      <c r="J15"/>
    </row>
    <row r="16" spans="2:13" x14ac:dyDescent="0.25">
      <c r="I16"/>
      <c r="J16"/>
    </row>
    <row r="17" spans="9:10" x14ac:dyDescent="0.25">
      <c r="I17"/>
      <c r="J17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2408"/>
  <sheetViews>
    <sheetView zoomScale="85" zoomScaleNormal="85" workbookViewId="0"/>
  </sheetViews>
  <sheetFormatPr baseColWidth="10" defaultRowHeight="15" x14ac:dyDescent="0.25"/>
  <cols>
    <col min="1" max="1" width="4.42578125" style="1" customWidth="1"/>
    <col min="2" max="2" width="22.42578125" style="1" bestFit="1" customWidth="1"/>
    <col min="3" max="3" width="12.140625" style="1" bestFit="1" customWidth="1"/>
    <col min="4" max="4" width="30.140625" style="1" bestFit="1" customWidth="1"/>
    <col min="5" max="5" width="13.42578125" style="1" customWidth="1"/>
    <col min="6" max="6" width="79.7109375" style="1" bestFit="1" customWidth="1"/>
    <col min="7" max="7" width="14.7109375" style="1" bestFit="1" customWidth="1"/>
    <col min="8" max="8" width="114.85546875" style="1" customWidth="1"/>
    <col min="9" max="9" width="13.7109375" style="1" bestFit="1" customWidth="1"/>
    <col min="10" max="10" width="16.140625" style="48" bestFit="1" customWidth="1"/>
    <col min="11" max="11" width="17.140625" style="48" bestFit="1" customWidth="1"/>
    <col min="12" max="16384" width="11.42578125" style="1"/>
  </cols>
  <sheetData>
    <row r="2" spans="2:11" s="44" customFormat="1" x14ac:dyDescent="0.25">
      <c r="B2" s="42" t="s">
        <v>3188</v>
      </c>
      <c r="C2" s="42" t="s">
        <v>3189</v>
      </c>
      <c r="D2" s="42" t="s">
        <v>3190</v>
      </c>
      <c r="E2" s="42" t="s">
        <v>3191</v>
      </c>
      <c r="F2" s="42" t="s">
        <v>3192</v>
      </c>
      <c r="G2" s="42" t="s">
        <v>3193</v>
      </c>
      <c r="H2" s="42" t="s">
        <v>3194</v>
      </c>
      <c r="I2" s="42" t="s">
        <v>40</v>
      </c>
      <c r="J2" s="43" t="s">
        <v>3195</v>
      </c>
      <c r="K2" s="43" t="s">
        <v>3196</v>
      </c>
    </row>
    <row r="3" spans="2:11" x14ac:dyDescent="0.25">
      <c r="B3" s="45" t="s">
        <v>3197</v>
      </c>
      <c r="C3" s="45" t="s">
        <v>3198</v>
      </c>
      <c r="D3" s="45" t="s">
        <v>3199</v>
      </c>
      <c r="E3" s="45">
        <v>4</v>
      </c>
      <c r="F3" s="45" t="s">
        <v>3200</v>
      </c>
      <c r="G3" s="45" t="s">
        <v>3201</v>
      </c>
      <c r="H3" s="45" t="s">
        <v>3202</v>
      </c>
      <c r="I3" s="45" t="s">
        <v>3203</v>
      </c>
      <c r="J3" s="46">
        <v>0.66</v>
      </c>
      <c r="K3" s="46">
        <f>+IF(AND(MID(H3,1,15)="POSTE DE MADERA",J3&lt;110)=TRUE,(J3*1.13+5)*1.01*1.16,IF(AND(MID(H3,1,15)="POSTE DE MADERA",J3&gt;=110,J3&lt;320)=TRUE,(J3*1.13+12)*1.01*1.16,IF(AND(MID(H3,1,15)="POSTE DE MADERA",J3&gt;320)=TRUE,(J3*1.13+36)*1.01*1.16,IF(+AND(MID(H3,1,5)="POSTE",MID(H3,1,15)&lt;&gt;"POSTE DE MADERA")=TRUE,J3*1.01*1.16,J3*1.16))))</f>
        <v>0.76559999999999995</v>
      </c>
    </row>
    <row r="4" spans="2:11" x14ac:dyDescent="0.25">
      <c r="B4" s="45" t="s">
        <v>3197</v>
      </c>
      <c r="C4" s="45" t="s">
        <v>3198</v>
      </c>
      <c r="D4" s="45" t="s">
        <v>3199</v>
      </c>
      <c r="E4" s="45">
        <v>4</v>
      </c>
      <c r="F4" s="45" t="s">
        <v>3200</v>
      </c>
      <c r="G4" s="45" t="s">
        <v>3204</v>
      </c>
      <c r="H4" s="45" t="s">
        <v>3205</v>
      </c>
      <c r="I4" s="45" t="s">
        <v>3203</v>
      </c>
      <c r="J4" s="46">
        <v>0.93</v>
      </c>
      <c r="K4" s="46">
        <f t="shared" ref="K4:K67" si="0">+IF(AND(MID(H4,1,15)="POSTE DE MADERA",J4&lt;110)=TRUE,(J4*1.13+5)*1.01*1.16,IF(AND(MID(H4,1,15)="POSTE DE MADERA",J4&gt;=110,J4&lt;320)=TRUE,(J4*1.13+12)*1.01*1.16,IF(AND(MID(H4,1,15)="POSTE DE MADERA",J4&gt;320)=TRUE,(J4*1.13+36)*1.01*1.16,IF(+AND(MID(H4,1,5)="POSTE",MID(H4,1,15)&lt;&gt;"POSTE DE MADERA")=TRUE,J4*1.01*1.16,J4*1.16))))</f>
        <v>1.0788</v>
      </c>
    </row>
    <row r="5" spans="2:11" x14ac:dyDescent="0.25">
      <c r="B5" s="45" t="s">
        <v>3197</v>
      </c>
      <c r="C5" s="45" t="s">
        <v>3198</v>
      </c>
      <c r="D5" s="45" t="s">
        <v>3199</v>
      </c>
      <c r="E5" s="45">
        <v>5</v>
      </c>
      <c r="F5" s="45" t="s">
        <v>3206</v>
      </c>
      <c r="G5" s="45" t="s">
        <v>3207</v>
      </c>
      <c r="H5" s="45" t="s">
        <v>3208</v>
      </c>
      <c r="I5" s="45" t="s">
        <v>3203</v>
      </c>
      <c r="J5" s="46">
        <v>120.09</v>
      </c>
      <c r="K5" s="46">
        <f t="shared" si="0"/>
        <v>139.30439999999999</v>
      </c>
    </row>
    <row r="6" spans="2:11" x14ac:dyDescent="0.25">
      <c r="B6" s="45" t="s">
        <v>3197</v>
      </c>
      <c r="C6" s="45" t="s">
        <v>3198</v>
      </c>
      <c r="D6" s="45" t="s">
        <v>3199</v>
      </c>
      <c r="E6" s="45">
        <v>5</v>
      </c>
      <c r="F6" s="45" t="s">
        <v>3206</v>
      </c>
      <c r="G6" s="45" t="s">
        <v>3209</v>
      </c>
      <c r="H6" s="45" t="s">
        <v>3210</v>
      </c>
      <c r="I6" s="45" t="s">
        <v>3203</v>
      </c>
      <c r="J6" s="46">
        <v>71.5</v>
      </c>
      <c r="K6" s="46">
        <f t="shared" si="0"/>
        <v>82.94</v>
      </c>
    </row>
    <row r="7" spans="2:11" x14ac:dyDescent="0.25">
      <c r="B7" s="45" t="s">
        <v>3197</v>
      </c>
      <c r="C7" s="45" t="s">
        <v>3198</v>
      </c>
      <c r="D7" s="45" t="s">
        <v>3199</v>
      </c>
      <c r="E7" s="45">
        <v>5</v>
      </c>
      <c r="F7" s="45" t="s">
        <v>3206</v>
      </c>
      <c r="G7" s="45" t="s">
        <v>3211</v>
      </c>
      <c r="H7" s="45" t="s">
        <v>3212</v>
      </c>
      <c r="I7" s="45" t="s">
        <v>3203</v>
      </c>
      <c r="J7" s="46">
        <v>25</v>
      </c>
      <c r="K7" s="46">
        <f t="shared" si="0"/>
        <v>28.999999999999996</v>
      </c>
    </row>
    <row r="8" spans="2:11" x14ac:dyDescent="0.25">
      <c r="B8" s="45" t="s">
        <v>3197</v>
      </c>
      <c r="C8" s="45" t="s">
        <v>3198</v>
      </c>
      <c r="D8" s="45" t="s">
        <v>3199</v>
      </c>
      <c r="E8" s="45">
        <v>5</v>
      </c>
      <c r="F8" s="45" t="s">
        <v>3206</v>
      </c>
      <c r="G8" s="45" t="s">
        <v>3213</v>
      </c>
      <c r="H8" s="45" t="s">
        <v>3214</v>
      </c>
      <c r="I8" s="45" t="s">
        <v>3203</v>
      </c>
      <c r="J8" s="46">
        <v>25</v>
      </c>
      <c r="K8" s="46">
        <f t="shared" si="0"/>
        <v>28.999999999999996</v>
      </c>
    </row>
    <row r="9" spans="2:11" x14ac:dyDescent="0.25">
      <c r="B9" s="45" t="s">
        <v>3197</v>
      </c>
      <c r="C9" s="45" t="s">
        <v>3198</v>
      </c>
      <c r="D9" s="45" t="s">
        <v>3199</v>
      </c>
      <c r="E9" s="45">
        <v>5</v>
      </c>
      <c r="F9" s="45" t="s">
        <v>3206</v>
      </c>
      <c r="G9" s="45" t="s">
        <v>3215</v>
      </c>
      <c r="H9" s="45" t="s">
        <v>3216</v>
      </c>
      <c r="I9" s="45" t="s">
        <v>3203</v>
      </c>
      <c r="J9" s="46">
        <v>25</v>
      </c>
      <c r="K9" s="46">
        <f t="shared" si="0"/>
        <v>28.999999999999996</v>
      </c>
    </row>
    <row r="10" spans="2:11" x14ac:dyDescent="0.25">
      <c r="B10" s="45" t="s">
        <v>3197</v>
      </c>
      <c r="C10" s="45" t="s">
        <v>3198</v>
      </c>
      <c r="D10" s="45" t="s">
        <v>3199</v>
      </c>
      <c r="E10" s="45">
        <v>5</v>
      </c>
      <c r="F10" s="45" t="s">
        <v>3206</v>
      </c>
      <c r="G10" s="45" t="s">
        <v>3217</v>
      </c>
      <c r="H10" s="45" t="s">
        <v>3218</v>
      </c>
      <c r="I10" s="45" t="s">
        <v>3203</v>
      </c>
      <c r="J10" s="46">
        <v>25</v>
      </c>
      <c r="K10" s="46">
        <f t="shared" si="0"/>
        <v>28.999999999999996</v>
      </c>
    </row>
    <row r="11" spans="2:11" x14ac:dyDescent="0.25">
      <c r="B11" s="45" t="s">
        <v>3197</v>
      </c>
      <c r="C11" s="45" t="s">
        <v>3198</v>
      </c>
      <c r="D11" s="45" t="s">
        <v>3199</v>
      </c>
      <c r="E11" s="45">
        <v>5</v>
      </c>
      <c r="F11" s="45" t="s">
        <v>3206</v>
      </c>
      <c r="G11" s="45" t="s">
        <v>3219</v>
      </c>
      <c r="H11" s="45" t="s">
        <v>3220</v>
      </c>
      <c r="I11" s="45" t="s">
        <v>3203</v>
      </c>
      <c r="J11" s="46">
        <v>14.5</v>
      </c>
      <c r="K11" s="46">
        <f t="shared" si="0"/>
        <v>16.82</v>
      </c>
    </row>
    <row r="12" spans="2:11" x14ac:dyDescent="0.25">
      <c r="B12" s="45" t="s">
        <v>3197</v>
      </c>
      <c r="C12" s="45" t="s">
        <v>3198</v>
      </c>
      <c r="D12" s="45" t="s">
        <v>3199</v>
      </c>
      <c r="E12" s="45">
        <v>5</v>
      </c>
      <c r="F12" s="45" t="s">
        <v>3206</v>
      </c>
      <c r="G12" s="45" t="s">
        <v>3221</v>
      </c>
      <c r="H12" s="45" t="s">
        <v>3222</v>
      </c>
      <c r="I12" s="45" t="s">
        <v>3203</v>
      </c>
      <c r="J12" s="46">
        <v>14.5</v>
      </c>
      <c r="K12" s="46">
        <f t="shared" si="0"/>
        <v>16.82</v>
      </c>
    </row>
    <row r="13" spans="2:11" x14ac:dyDescent="0.25">
      <c r="B13" s="45" t="s">
        <v>3197</v>
      </c>
      <c r="C13" s="45" t="s">
        <v>3198</v>
      </c>
      <c r="D13" s="45" t="s">
        <v>3199</v>
      </c>
      <c r="E13" s="45">
        <v>6</v>
      </c>
      <c r="F13" s="45" t="s">
        <v>3223</v>
      </c>
      <c r="G13" s="45" t="s">
        <v>3224</v>
      </c>
      <c r="H13" s="45" t="s">
        <v>3225</v>
      </c>
      <c r="I13" s="45" t="s">
        <v>3203</v>
      </c>
      <c r="J13" s="46">
        <v>2.4500000000000002</v>
      </c>
      <c r="K13" s="46">
        <f t="shared" si="0"/>
        <v>2.8420000000000001</v>
      </c>
    </row>
    <row r="14" spans="2:11" x14ac:dyDescent="0.25">
      <c r="B14" s="45" t="s">
        <v>3197</v>
      </c>
      <c r="C14" s="45" t="s">
        <v>3198</v>
      </c>
      <c r="D14" s="45" t="s">
        <v>3199</v>
      </c>
      <c r="E14" s="45">
        <v>6</v>
      </c>
      <c r="F14" s="45" t="s">
        <v>3223</v>
      </c>
      <c r="G14" s="45" t="s">
        <v>3226</v>
      </c>
      <c r="H14" s="45" t="s">
        <v>3227</v>
      </c>
      <c r="I14" s="45" t="s">
        <v>3203</v>
      </c>
      <c r="J14" s="46">
        <v>7.16</v>
      </c>
      <c r="K14" s="46">
        <f t="shared" si="0"/>
        <v>8.3056000000000001</v>
      </c>
    </row>
    <row r="15" spans="2:11" x14ac:dyDescent="0.25">
      <c r="B15" s="45" t="s">
        <v>3197</v>
      </c>
      <c r="C15" s="45" t="s">
        <v>3198</v>
      </c>
      <c r="D15" s="45" t="s">
        <v>3199</v>
      </c>
      <c r="E15" s="45">
        <v>6</v>
      </c>
      <c r="F15" s="45" t="s">
        <v>3223</v>
      </c>
      <c r="G15" s="45" t="s">
        <v>3228</v>
      </c>
      <c r="H15" s="45" t="s">
        <v>3229</v>
      </c>
      <c r="I15" s="45" t="s">
        <v>3203</v>
      </c>
      <c r="J15" s="46">
        <v>7.21</v>
      </c>
      <c r="K15" s="46">
        <f t="shared" si="0"/>
        <v>8.3635999999999999</v>
      </c>
    </row>
    <row r="16" spans="2:11" x14ac:dyDescent="0.25">
      <c r="B16" s="45" t="s">
        <v>3197</v>
      </c>
      <c r="C16" s="45" t="s">
        <v>3198</v>
      </c>
      <c r="D16" s="45" t="s">
        <v>3199</v>
      </c>
      <c r="E16" s="45">
        <v>6</v>
      </c>
      <c r="F16" s="45" t="s">
        <v>3223</v>
      </c>
      <c r="G16" s="45" t="s">
        <v>3230</v>
      </c>
      <c r="H16" s="45" t="s">
        <v>3231</v>
      </c>
      <c r="I16" s="45" t="s">
        <v>3203</v>
      </c>
      <c r="J16" s="46">
        <v>23.81</v>
      </c>
      <c r="K16" s="46">
        <f t="shared" si="0"/>
        <v>27.619599999999998</v>
      </c>
    </row>
    <row r="17" spans="2:11" x14ac:dyDescent="0.25">
      <c r="B17" s="45" t="s">
        <v>3197</v>
      </c>
      <c r="C17" s="45" t="s">
        <v>3198</v>
      </c>
      <c r="D17" s="45" t="s">
        <v>3199</v>
      </c>
      <c r="E17" s="45">
        <v>6</v>
      </c>
      <c r="F17" s="45" t="s">
        <v>3223</v>
      </c>
      <c r="G17" s="45" t="s">
        <v>3232</v>
      </c>
      <c r="H17" s="45" t="s">
        <v>3233</v>
      </c>
      <c r="I17" s="45" t="s">
        <v>3203</v>
      </c>
      <c r="J17" s="46">
        <v>22.31</v>
      </c>
      <c r="K17" s="46">
        <f t="shared" si="0"/>
        <v>25.879599999999996</v>
      </c>
    </row>
    <row r="18" spans="2:11" x14ac:dyDescent="0.25">
      <c r="B18" s="45" t="s">
        <v>3197</v>
      </c>
      <c r="C18" s="45" t="s">
        <v>3198</v>
      </c>
      <c r="D18" s="45" t="s">
        <v>3199</v>
      </c>
      <c r="E18" s="45">
        <v>6</v>
      </c>
      <c r="F18" s="45" t="s">
        <v>3223</v>
      </c>
      <c r="G18" s="45" t="s">
        <v>3234</v>
      </c>
      <c r="H18" s="45" t="s">
        <v>3235</v>
      </c>
      <c r="I18" s="45" t="s">
        <v>3203</v>
      </c>
      <c r="J18" s="46">
        <v>22.31</v>
      </c>
      <c r="K18" s="46">
        <f t="shared" si="0"/>
        <v>25.879599999999996</v>
      </c>
    </row>
    <row r="19" spans="2:11" x14ac:dyDescent="0.25">
      <c r="B19" s="45" t="s">
        <v>3197</v>
      </c>
      <c r="C19" s="45" t="s">
        <v>3198</v>
      </c>
      <c r="D19" s="45" t="s">
        <v>3199</v>
      </c>
      <c r="E19" s="45">
        <v>7</v>
      </c>
      <c r="F19" s="45" t="s">
        <v>3236</v>
      </c>
      <c r="G19" s="45" t="s">
        <v>3237</v>
      </c>
      <c r="H19" s="45" t="s">
        <v>3238</v>
      </c>
      <c r="I19" s="45" t="s">
        <v>3203</v>
      </c>
      <c r="J19" s="46">
        <v>18</v>
      </c>
      <c r="K19" s="46">
        <f t="shared" si="0"/>
        <v>20.88</v>
      </c>
    </row>
    <row r="20" spans="2:11" x14ac:dyDescent="0.25">
      <c r="B20" s="45" t="s">
        <v>3197</v>
      </c>
      <c r="C20" s="45" t="s">
        <v>3198</v>
      </c>
      <c r="D20" s="45" t="s">
        <v>3199</v>
      </c>
      <c r="E20" s="45">
        <v>7</v>
      </c>
      <c r="F20" s="45" t="s">
        <v>3236</v>
      </c>
      <c r="G20" s="45" t="s">
        <v>3239</v>
      </c>
      <c r="H20" s="45" t="s">
        <v>3240</v>
      </c>
      <c r="I20" s="45" t="s">
        <v>3203</v>
      </c>
      <c r="J20" s="46">
        <v>36.54</v>
      </c>
      <c r="K20" s="46">
        <f t="shared" si="0"/>
        <v>42.386399999999995</v>
      </c>
    </row>
    <row r="21" spans="2:11" x14ac:dyDescent="0.25">
      <c r="B21" s="45" t="s">
        <v>3197</v>
      </c>
      <c r="C21" s="45" t="s">
        <v>3198</v>
      </c>
      <c r="D21" s="45" t="s">
        <v>3199</v>
      </c>
      <c r="E21" s="45">
        <v>7</v>
      </c>
      <c r="F21" s="45" t="s">
        <v>3236</v>
      </c>
      <c r="G21" s="45" t="s">
        <v>3241</v>
      </c>
      <c r="H21" s="45" t="s">
        <v>3242</v>
      </c>
      <c r="I21" s="45" t="s">
        <v>3203</v>
      </c>
      <c r="J21" s="46">
        <v>12.14</v>
      </c>
      <c r="K21" s="46">
        <f t="shared" si="0"/>
        <v>14.0824</v>
      </c>
    </row>
    <row r="22" spans="2:11" x14ac:dyDescent="0.25">
      <c r="B22" s="45" t="s">
        <v>3197</v>
      </c>
      <c r="C22" s="45" t="s">
        <v>3198</v>
      </c>
      <c r="D22" s="45" t="s">
        <v>3199</v>
      </c>
      <c r="E22" s="45">
        <v>7</v>
      </c>
      <c r="F22" s="45" t="s">
        <v>3236</v>
      </c>
      <c r="G22" s="45" t="s">
        <v>3243</v>
      </c>
      <c r="H22" s="45" t="s">
        <v>3244</v>
      </c>
      <c r="I22" s="45" t="s">
        <v>3203</v>
      </c>
      <c r="J22" s="46">
        <v>20.37</v>
      </c>
      <c r="K22" s="46">
        <f t="shared" si="0"/>
        <v>23.629200000000001</v>
      </c>
    </row>
    <row r="23" spans="2:11" x14ac:dyDescent="0.25">
      <c r="B23" s="45" t="s">
        <v>3197</v>
      </c>
      <c r="C23" s="45" t="s">
        <v>3198</v>
      </c>
      <c r="D23" s="45" t="s">
        <v>3199</v>
      </c>
      <c r="E23" s="45">
        <v>7</v>
      </c>
      <c r="F23" s="45" t="s">
        <v>3236</v>
      </c>
      <c r="G23" s="45" t="s">
        <v>3245</v>
      </c>
      <c r="H23" s="45" t="s">
        <v>3246</v>
      </c>
      <c r="I23" s="45" t="s">
        <v>3203</v>
      </c>
      <c r="J23" s="46">
        <v>15</v>
      </c>
      <c r="K23" s="46">
        <f t="shared" si="0"/>
        <v>17.399999999999999</v>
      </c>
    </row>
    <row r="24" spans="2:11" x14ac:dyDescent="0.25">
      <c r="B24" s="45" t="s">
        <v>3197</v>
      </c>
      <c r="C24" s="45" t="s">
        <v>3198</v>
      </c>
      <c r="D24" s="45" t="s">
        <v>3199</v>
      </c>
      <c r="E24" s="45">
        <v>7</v>
      </c>
      <c r="F24" s="45" t="s">
        <v>3236</v>
      </c>
      <c r="G24" s="45" t="s">
        <v>3247</v>
      </c>
      <c r="H24" s="45" t="s">
        <v>3248</v>
      </c>
      <c r="I24" s="45" t="s">
        <v>3203</v>
      </c>
      <c r="J24" s="46">
        <v>16.77</v>
      </c>
      <c r="K24" s="46">
        <f t="shared" si="0"/>
        <v>19.453199999999999</v>
      </c>
    </row>
    <row r="25" spans="2:11" x14ac:dyDescent="0.25">
      <c r="B25" s="45" t="s">
        <v>3197</v>
      </c>
      <c r="C25" s="45" t="s">
        <v>3198</v>
      </c>
      <c r="D25" s="45" t="s">
        <v>3199</v>
      </c>
      <c r="E25" s="45">
        <v>7</v>
      </c>
      <c r="F25" s="45" t="s">
        <v>3236</v>
      </c>
      <c r="G25" s="45" t="s">
        <v>3249</v>
      </c>
      <c r="H25" s="45" t="s">
        <v>3250</v>
      </c>
      <c r="I25" s="45" t="s">
        <v>3203</v>
      </c>
      <c r="J25" s="46">
        <v>16.39</v>
      </c>
      <c r="K25" s="46">
        <f t="shared" si="0"/>
        <v>19.0124</v>
      </c>
    </row>
    <row r="26" spans="2:11" x14ac:dyDescent="0.25">
      <c r="B26" s="45" t="s">
        <v>3197</v>
      </c>
      <c r="C26" s="45" t="s">
        <v>3198</v>
      </c>
      <c r="D26" s="45" t="s">
        <v>3199</v>
      </c>
      <c r="E26" s="45">
        <v>8</v>
      </c>
      <c r="F26" s="45" t="s">
        <v>3251</v>
      </c>
      <c r="G26" s="45" t="s">
        <v>3252</v>
      </c>
      <c r="H26" s="45" t="s">
        <v>3253</v>
      </c>
      <c r="I26" s="45" t="s">
        <v>3203</v>
      </c>
      <c r="J26" s="46">
        <v>1.57</v>
      </c>
      <c r="K26" s="46">
        <f t="shared" si="0"/>
        <v>1.8211999999999999</v>
      </c>
    </row>
    <row r="27" spans="2:11" x14ac:dyDescent="0.25">
      <c r="B27" s="45" t="s">
        <v>3197</v>
      </c>
      <c r="C27" s="45" t="s">
        <v>3198</v>
      </c>
      <c r="D27" s="45" t="s">
        <v>3199</v>
      </c>
      <c r="E27" s="45">
        <v>8</v>
      </c>
      <c r="F27" s="45" t="s">
        <v>3251</v>
      </c>
      <c r="G27" s="45" t="s">
        <v>3254</v>
      </c>
      <c r="H27" s="45" t="s">
        <v>3255</v>
      </c>
      <c r="I27" s="45" t="s">
        <v>3203</v>
      </c>
      <c r="J27" s="46">
        <v>2.95</v>
      </c>
      <c r="K27" s="46">
        <f t="shared" si="0"/>
        <v>3.4220000000000002</v>
      </c>
    </row>
    <row r="28" spans="2:11" x14ac:dyDescent="0.25">
      <c r="B28" s="45" t="s">
        <v>3197</v>
      </c>
      <c r="C28" s="45" t="s">
        <v>3198</v>
      </c>
      <c r="D28" s="45" t="s">
        <v>3199</v>
      </c>
      <c r="E28" s="45">
        <v>8</v>
      </c>
      <c r="F28" s="45" t="s">
        <v>3251</v>
      </c>
      <c r="G28" s="45" t="s">
        <v>3256</v>
      </c>
      <c r="H28" s="45" t="s">
        <v>3257</v>
      </c>
      <c r="I28" s="45" t="s">
        <v>3203</v>
      </c>
      <c r="J28" s="46">
        <v>2.74</v>
      </c>
      <c r="K28" s="46">
        <f t="shared" si="0"/>
        <v>3.1783999999999999</v>
      </c>
    </row>
    <row r="29" spans="2:11" x14ac:dyDescent="0.25">
      <c r="B29" s="45" t="s">
        <v>3197</v>
      </c>
      <c r="C29" s="45" t="s">
        <v>3198</v>
      </c>
      <c r="D29" s="45" t="s">
        <v>3199</v>
      </c>
      <c r="E29" s="45">
        <v>8</v>
      </c>
      <c r="F29" s="45" t="s">
        <v>3251</v>
      </c>
      <c r="G29" s="45" t="s">
        <v>3258</v>
      </c>
      <c r="H29" s="45" t="s">
        <v>3259</v>
      </c>
      <c r="I29" s="45" t="s">
        <v>3203</v>
      </c>
      <c r="J29" s="46">
        <v>3.01</v>
      </c>
      <c r="K29" s="46">
        <f t="shared" si="0"/>
        <v>3.4915999999999996</v>
      </c>
    </row>
    <row r="30" spans="2:11" x14ac:dyDescent="0.25">
      <c r="B30" s="45" t="s">
        <v>3197</v>
      </c>
      <c r="C30" s="45" t="s">
        <v>3198</v>
      </c>
      <c r="D30" s="45" t="s">
        <v>3199</v>
      </c>
      <c r="E30" s="45">
        <v>93</v>
      </c>
      <c r="F30" s="45" t="s">
        <v>3260</v>
      </c>
      <c r="G30" s="45" t="s">
        <v>3261</v>
      </c>
      <c r="H30" s="45" t="s">
        <v>3262</v>
      </c>
      <c r="I30" s="45" t="s">
        <v>3203</v>
      </c>
      <c r="J30" s="46">
        <v>25</v>
      </c>
      <c r="K30" s="46">
        <f t="shared" si="0"/>
        <v>28.999999999999996</v>
      </c>
    </row>
    <row r="31" spans="2:11" x14ac:dyDescent="0.25">
      <c r="B31" s="45" t="s">
        <v>3197</v>
      </c>
      <c r="C31" s="45" t="s">
        <v>3198</v>
      </c>
      <c r="D31" s="45" t="s">
        <v>3199</v>
      </c>
      <c r="E31" s="45">
        <v>93</v>
      </c>
      <c r="F31" s="45" t="s">
        <v>3260</v>
      </c>
      <c r="G31" s="45" t="s">
        <v>3263</v>
      </c>
      <c r="H31" s="45" t="s">
        <v>3264</v>
      </c>
      <c r="I31" s="45" t="s">
        <v>3203</v>
      </c>
      <c r="J31" s="46">
        <v>60.38</v>
      </c>
      <c r="K31" s="46">
        <f t="shared" si="0"/>
        <v>70.040800000000004</v>
      </c>
    </row>
    <row r="32" spans="2:11" x14ac:dyDescent="0.25">
      <c r="B32" s="45" t="s">
        <v>3197</v>
      </c>
      <c r="C32" s="45" t="s">
        <v>3198</v>
      </c>
      <c r="D32" s="45" t="s">
        <v>3199</v>
      </c>
      <c r="E32" s="45">
        <v>93</v>
      </c>
      <c r="F32" s="45" t="s">
        <v>3260</v>
      </c>
      <c r="G32" s="45" t="s">
        <v>3265</v>
      </c>
      <c r="H32" s="45" t="s">
        <v>3266</v>
      </c>
      <c r="I32" s="45" t="s">
        <v>3203</v>
      </c>
      <c r="J32" s="46">
        <v>46.1</v>
      </c>
      <c r="K32" s="46">
        <f t="shared" si="0"/>
        <v>53.475999999999999</v>
      </c>
    </row>
    <row r="33" spans="2:11" x14ac:dyDescent="0.25">
      <c r="B33" s="45" t="s">
        <v>3197</v>
      </c>
      <c r="C33" s="45" t="s">
        <v>3198</v>
      </c>
      <c r="D33" s="45" t="s">
        <v>3199</v>
      </c>
      <c r="E33" s="45">
        <v>93</v>
      </c>
      <c r="F33" s="45" t="s">
        <v>3260</v>
      </c>
      <c r="G33" s="45" t="s">
        <v>3267</v>
      </c>
      <c r="H33" s="45" t="s">
        <v>3268</v>
      </c>
      <c r="I33" s="45" t="s">
        <v>3203</v>
      </c>
      <c r="J33" s="46">
        <v>2.5499999999999998</v>
      </c>
      <c r="K33" s="46">
        <f t="shared" si="0"/>
        <v>2.9579999999999997</v>
      </c>
    </row>
    <row r="34" spans="2:11" x14ac:dyDescent="0.25">
      <c r="B34" s="45" t="s">
        <v>3197</v>
      </c>
      <c r="C34" s="45" t="s">
        <v>3198</v>
      </c>
      <c r="D34" s="45" t="s">
        <v>3199</v>
      </c>
      <c r="E34" s="45">
        <v>93</v>
      </c>
      <c r="F34" s="45" t="s">
        <v>3260</v>
      </c>
      <c r="G34" s="45" t="s">
        <v>3269</v>
      </c>
      <c r="H34" s="45" t="s">
        <v>3270</v>
      </c>
      <c r="I34" s="45" t="s">
        <v>3203</v>
      </c>
      <c r="J34" s="46">
        <v>2.76</v>
      </c>
      <c r="K34" s="46">
        <f t="shared" si="0"/>
        <v>3.2015999999999996</v>
      </c>
    </row>
    <row r="35" spans="2:11" x14ac:dyDescent="0.25">
      <c r="B35" s="45" t="s">
        <v>3197</v>
      </c>
      <c r="C35" s="45" t="s">
        <v>3198</v>
      </c>
      <c r="D35" s="45" t="s">
        <v>3199</v>
      </c>
      <c r="E35" s="45">
        <v>93</v>
      </c>
      <c r="F35" s="45" t="s">
        <v>3260</v>
      </c>
      <c r="G35" s="45" t="s">
        <v>3271</v>
      </c>
      <c r="H35" s="45" t="s">
        <v>3272</v>
      </c>
      <c r="I35" s="45" t="s">
        <v>3203</v>
      </c>
      <c r="J35" s="46">
        <v>1.79</v>
      </c>
      <c r="K35" s="46">
        <f t="shared" si="0"/>
        <v>2.0764</v>
      </c>
    </row>
    <row r="36" spans="2:11" x14ac:dyDescent="0.25">
      <c r="B36" s="45" t="s">
        <v>3197</v>
      </c>
      <c r="C36" s="45" t="s">
        <v>3198</v>
      </c>
      <c r="D36" s="45" t="s">
        <v>3199</v>
      </c>
      <c r="E36" s="45">
        <v>93</v>
      </c>
      <c r="F36" s="45" t="s">
        <v>3260</v>
      </c>
      <c r="G36" s="45" t="s">
        <v>3273</v>
      </c>
      <c r="H36" s="45" t="s">
        <v>3274</v>
      </c>
      <c r="I36" s="45" t="s">
        <v>3203</v>
      </c>
      <c r="J36" s="46">
        <v>3.38</v>
      </c>
      <c r="K36" s="46">
        <f t="shared" si="0"/>
        <v>3.9207999999999994</v>
      </c>
    </row>
    <row r="37" spans="2:11" x14ac:dyDescent="0.25">
      <c r="B37" s="45" t="s">
        <v>3197</v>
      </c>
      <c r="C37" s="45" t="s">
        <v>3198</v>
      </c>
      <c r="D37" s="45" t="s">
        <v>3199</v>
      </c>
      <c r="E37" s="45">
        <v>93</v>
      </c>
      <c r="F37" s="45" t="s">
        <v>3260</v>
      </c>
      <c r="G37" s="45" t="s">
        <v>3275</v>
      </c>
      <c r="H37" s="45" t="s">
        <v>3276</v>
      </c>
      <c r="I37" s="45" t="s">
        <v>3203</v>
      </c>
      <c r="J37" s="46">
        <v>4.41</v>
      </c>
      <c r="K37" s="46">
        <f t="shared" si="0"/>
        <v>5.1155999999999997</v>
      </c>
    </row>
    <row r="38" spans="2:11" x14ac:dyDescent="0.25">
      <c r="B38" s="45" t="s">
        <v>3197</v>
      </c>
      <c r="C38" s="45" t="s">
        <v>3198</v>
      </c>
      <c r="D38" s="45" t="s">
        <v>3199</v>
      </c>
      <c r="E38" s="45">
        <v>1</v>
      </c>
      <c r="F38" s="45" t="s">
        <v>3277</v>
      </c>
      <c r="G38" s="45" t="s">
        <v>3278</v>
      </c>
      <c r="H38" s="45" t="s">
        <v>3279</v>
      </c>
      <c r="I38" s="45" t="s">
        <v>3203</v>
      </c>
      <c r="J38" s="46">
        <v>3.88</v>
      </c>
      <c r="K38" s="46">
        <f t="shared" si="0"/>
        <v>4.5007999999999999</v>
      </c>
    </row>
    <row r="39" spans="2:11" x14ac:dyDescent="0.25">
      <c r="B39" s="45" t="s">
        <v>3197</v>
      </c>
      <c r="C39" s="45" t="s">
        <v>3198</v>
      </c>
      <c r="D39" s="45" t="s">
        <v>3199</v>
      </c>
      <c r="E39" s="45">
        <v>1</v>
      </c>
      <c r="F39" s="45" t="s">
        <v>3277</v>
      </c>
      <c r="G39" s="45" t="s">
        <v>3280</v>
      </c>
      <c r="H39" s="45" t="s">
        <v>3281</v>
      </c>
      <c r="I39" s="45" t="s">
        <v>3203</v>
      </c>
      <c r="J39" s="46">
        <v>4.29</v>
      </c>
      <c r="K39" s="46">
        <f t="shared" si="0"/>
        <v>4.9763999999999999</v>
      </c>
    </row>
    <row r="40" spans="2:11" x14ac:dyDescent="0.25">
      <c r="B40" s="45" t="s">
        <v>3197</v>
      </c>
      <c r="C40" s="45" t="s">
        <v>3198</v>
      </c>
      <c r="D40" s="45" t="s">
        <v>3199</v>
      </c>
      <c r="E40" s="45">
        <v>1</v>
      </c>
      <c r="F40" s="45" t="s">
        <v>3277</v>
      </c>
      <c r="G40" s="45" t="s">
        <v>3282</v>
      </c>
      <c r="H40" s="45" t="s">
        <v>3283</v>
      </c>
      <c r="I40" s="45" t="s">
        <v>3203</v>
      </c>
      <c r="J40" s="46">
        <v>4.76</v>
      </c>
      <c r="K40" s="46">
        <f t="shared" si="0"/>
        <v>5.5215999999999994</v>
      </c>
    </row>
    <row r="41" spans="2:11" x14ac:dyDescent="0.25">
      <c r="B41" s="45" t="s">
        <v>3197</v>
      </c>
      <c r="C41" s="45" t="s">
        <v>3198</v>
      </c>
      <c r="D41" s="45" t="s">
        <v>3199</v>
      </c>
      <c r="E41" s="45">
        <v>1</v>
      </c>
      <c r="F41" s="45" t="s">
        <v>3277</v>
      </c>
      <c r="G41" s="45" t="s">
        <v>3284</v>
      </c>
      <c r="H41" s="45" t="s">
        <v>3285</v>
      </c>
      <c r="I41" s="45" t="s">
        <v>3203</v>
      </c>
      <c r="J41" s="46">
        <v>5.64</v>
      </c>
      <c r="K41" s="46">
        <f t="shared" si="0"/>
        <v>6.5423999999999989</v>
      </c>
    </row>
    <row r="42" spans="2:11" x14ac:dyDescent="0.25">
      <c r="B42" s="45" t="s">
        <v>3197</v>
      </c>
      <c r="C42" s="45" t="s">
        <v>3198</v>
      </c>
      <c r="D42" s="45" t="s">
        <v>3199</v>
      </c>
      <c r="E42" s="45">
        <v>1</v>
      </c>
      <c r="F42" s="45" t="s">
        <v>3277</v>
      </c>
      <c r="G42" s="45" t="s">
        <v>3286</v>
      </c>
      <c r="H42" s="45" t="s">
        <v>3287</v>
      </c>
      <c r="I42" s="45" t="s">
        <v>3203</v>
      </c>
      <c r="J42" s="46">
        <v>3.96</v>
      </c>
      <c r="K42" s="46">
        <f t="shared" si="0"/>
        <v>4.5935999999999995</v>
      </c>
    </row>
    <row r="43" spans="2:11" x14ac:dyDescent="0.25">
      <c r="B43" s="45" t="s">
        <v>3197</v>
      </c>
      <c r="C43" s="45" t="s">
        <v>3198</v>
      </c>
      <c r="D43" s="45" t="s">
        <v>3199</v>
      </c>
      <c r="E43" s="45">
        <v>1</v>
      </c>
      <c r="F43" s="45" t="s">
        <v>3277</v>
      </c>
      <c r="G43" s="45" t="s">
        <v>3288</v>
      </c>
      <c r="H43" s="45" t="s">
        <v>3289</v>
      </c>
      <c r="I43" s="45" t="s">
        <v>3203</v>
      </c>
      <c r="J43" s="46">
        <v>3.96</v>
      </c>
      <c r="K43" s="46">
        <f t="shared" si="0"/>
        <v>4.5935999999999995</v>
      </c>
    </row>
    <row r="44" spans="2:11" x14ac:dyDescent="0.25">
      <c r="B44" s="45" t="s">
        <v>3197</v>
      </c>
      <c r="C44" s="45" t="s">
        <v>3198</v>
      </c>
      <c r="D44" s="45" t="s">
        <v>3199</v>
      </c>
      <c r="E44" s="45">
        <v>1</v>
      </c>
      <c r="F44" s="45" t="s">
        <v>3277</v>
      </c>
      <c r="G44" s="45" t="s">
        <v>3290</v>
      </c>
      <c r="H44" s="45" t="s">
        <v>3291</v>
      </c>
      <c r="I44" s="45" t="s">
        <v>3203</v>
      </c>
      <c r="J44" s="46">
        <v>4.29</v>
      </c>
      <c r="K44" s="46">
        <f t="shared" si="0"/>
        <v>4.9763999999999999</v>
      </c>
    </row>
    <row r="45" spans="2:11" x14ac:dyDescent="0.25">
      <c r="B45" s="45" t="s">
        <v>3197</v>
      </c>
      <c r="C45" s="45" t="s">
        <v>3198</v>
      </c>
      <c r="D45" s="45" t="s">
        <v>3199</v>
      </c>
      <c r="E45" s="45">
        <v>1</v>
      </c>
      <c r="F45" s="45" t="s">
        <v>3277</v>
      </c>
      <c r="G45" s="45" t="s">
        <v>3292</v>
      </c>
      <c r="H45" s="45" t="s">
        <v>3293</v>
      </c>
      <c r="I45" s="45" t="s">
        <v>3203</v>
      </c>
      <c r="J45" s="46">
        <v>3.88</v>
      </c>
      <c r="K45" s="46">
        <f t="shared" si="0"/>
        <v>4.5007999999999999</v>
      </c>
    </row>
    <row r="46" spans="2:11" x14ac:dyDescent="0.25">
      <c r="B46" s="45" t="s">
        <v>3197</v>
      </c>
      <c r="C46" s="45" t="s">
        <v>3198</v>
      </c>
      <c r="D46" s="45" t="s">
        <v>3199</v>
      </c>
      <c r="E46" s="45">
        <v>1</v>
      </c>
      <c r="F46" s="45" t="s">
        <v>3277</v>
      </c>
      <c r="G46" s="45" t="s">
        <v>3294</v>
      </c>
      <c r="H46" s="45" t="s">
        <v>3295</v>
      </c>
      <c r="I46" s="45" t="s">
        <v>3203</v>
      </c>
      <c r="J46" s="46">
        <v>4.29</v>
      </c>
      <c r="K46" s="46">
        <f t="shared" si="0"/>
        <v>4.9763999999999999</v>
      </c>
    </row>
    <row r="47" spans="2:11" x14ac:dyDescent="0.25">
      <c r="B47" s="45" t="s">
        <v>3197</v>
      </c>
      <c r="C47" s="45" t="s">
        <v>3198</v>
      </c>
      <c r="D47" s="45" t="s">
        <v>3199</v>
      </c>
      <c r="E47" s="45">
        <v>1</v>
      </c>
      <c r="F47" s="45" t="s">
        <v>3277</v>
      </c>
      <c r="G47" s="45" t="s">
        <v>3296</v>
      </c>
      <c r="H47" s="45" t="s">
        <v>3297</v>
      </c>
      <c r="I47" s="45" t="s">
        <v>3203</v>
      </c>
      <c r="J47" s="46">
        <v>2.5</v>
      </c>
      <c r="K47" s="46">
        <f t="shared" si="0"/>
        <v>2.9</v>
      </c>
    </row>
    <row r="48" spans="2:11" x14ac:dyDescent="0.25">
      <c r="B48" s="45" t="s">
        <v>3197</v>
      </c>
      <c r="C48" s="45" t="s">
        <v>3198</v>
      </c>
      <c r="D48" s="45" t="s">
        <v>3199</v>
      </c>
      <c r="E48" s="45">
        <v>1</v>
      </c>
      <c r="F48" s="45" t="s">
        <v>3277</v>
      </c>
      <c r="G48" s="45" t="s">
        <v>3298</v>
      </c>
      <c r="H48" s="45" t="s">
        <v>3299</v>
      </c>
      <c r="I48" s="45" t="s">
        <v>3203</v>
      </c>
      <c r="J48" s="46">
        <v>2.5</v>
      </c>
      <c r="K48" s="46">
        <f t="shared" si="0"/>
        <v>2.9</v>
      </c>
    </row>
    <row r="49" spans="2:11" x14ac:dyDescent="0.25">
      <c r="B49" s="45" t="s">
        <v>3197</v>
      </c>
      <c r="C49" s="45" t="s">
        <v>3198</v>
      </c>
      <c r="D49" s="45" t="s">
        <v>3199</v>
      </c>
      <c r="E49" s="45">
        <v>1</v>
      </c>
      <c r="F49" s="45" t="s">
        <v>3277</v>
      </c>
      <c r="G49" s="45" t="s">
        <v>3300</v>
      </c>
      <c r="H49" s="45" t="s">
        <v>3301</v>
      </c>
      <c r="I49" s="45" t="s">
        <v>3203</v>
      </c>
      <c r="J49" s="46">
        <v>2.5</v>
      </c>
      <c r="K49" s="46">
        <f t="shared" si="0"/>
        <v>2.9</v>
      </c>
    </row>
    <row r="50" spans="2:11" x14ac:dyDescent="0.25">
      <c r="B50" s="45" t="s">
        <v>3197</v>
      </c>
      <c r="C50" s="45" t="s">
        <v>3198</v>
      </c>
      <c r="D50" s="45" t="s">
        <v>3199</v>
      </c>
      <c r="E50" s="45">
        <v>1</v>
      </c>
      <c r="F50" s="45" t="s">
        <v>3277</v>
      </c>
      <c r="G50" s="45" t="s">
        <v>3302</v>
      </c>
      <c r="H50" s="45" t="s">
        <v>3303</v>
      </c>
      <c r="I50" s="45" t="s">
        <v>3203</v>
      </c>
      <c r="J50" s="46">
        <v>2.5</v>
      </c>
      <c r="K50" s="46">
        <f t="shared" si="0"/>
        <v>2.9</v>
      </c>
    </row>
    <row r="51" spans="2:11" x14ac:dyDescent="0.25">
      <c r="B51" s="45" t="s">
        <v>3197</v>
      </c>
      <c r="C51" s="45" t="s">
        <v>3198</v>
      </c>
      <c r="D51" s="45" t="s">
        <v>3199</v>
      </c>
      <c r="E51" s="45">
        <v>1</v>
      </c>
      <c r="F51" s="45" t="s">
        <v>3277</v>
      </c>
      <c r="G51" s="45" t="s">
        <v>3304</v>
      </c>
      <c r="H51" s="45" t="s">
        <v>3305</v>
      </c>
      <c r="I51" s="45" t="s">
        <v>3203</v>
      </c>
      <c r="J51" s="46">
        <v>2.5</v>
      </c>
      <c r="K51" s="46">
        <f t="shared" si="0"/>
        <v>2.9</v>
      </c>
    </row>
    <row r="52" spans="2:11" x14ac:dyDescent="0.25">
      <c r="B52" s="45" t="s">
        <v>3197</v>
      </c>
      <c r="C52" s="45" t="s">
        <v>3198</v>
      </c>
      <c r="D52" s="45" t="s">
        <v>3199</v>
      </c>
      <c r="E52" s="45">
        <v>1</v>
      </c>
      <c r="F52" s="45" t="s">
        <v>3277</v>
      </c>
      <c r="G52" s="45" t="s">
        <v>3306</v>
      </c>
      <c r="H52" s="45" t="s">
        <v>3307</v>
      </c>
      <c r="I52" s="45" t="s">
        <v>3203</v>
      </c>
      <c r="J52" s="46">
        <v>3.2</v>
      </c>
      <c r="K52" s="46">
        <f t="shared" si="0"/>
        <v>3.7119999999999997</v>
      </c>
    </row>
    <row r="53" spans="2:11" x14ac:dyDescent="0.25">
      <c r="B53" s="45" t="s">
        <v>3197</v>
      </c>
      <c r="C53" s="45" t="s">
        <v>3198</v>
      </c>
      <c r="D53" s="45" t="s">
        <v>3199</v>
      </c>
      <c r="E53" s="45">
        <v>1</v>
      </c>
      <c r="F53" s="45" t="s">
        <v>3277</v>
      </c>
      <c r="G53" s="45" t="s">
        <v>3308</v>
      </c>
      <c r="H53" s="45" t="s">
        <v>3309</v>
      </c>
      <c r="I53" s="45" t="s">
        <v>3203</v>
      </c>
      <c r="J53" s="46">
        <v>3.2</v>
      </c>
      <c r="K53" s="46">
        <f t="shared" si="0"/>
        <v>3.7119999999999997</v>
      </c>
    </row>
    <row r="54" spans="2:11" x14ac:dyDescent="0.25">
      <c r="B54" s="45" t="s">
        <v>3197</v>
      </c>
      <c r="C54" s="45" t="s">
        <v>3198</v>
      </c>
      <c r="D54" s="45" t="s">
        <v>3199</v>
      </c>
      <c r="E54" s="45">
        <v>1</v>
      </c>
      <c r="F54" s="45" t="s">
        <v>3277</v>
      </c>
      <c r="G54" s="45" t="s">
        <v>3310</v>
      </c>
      <c r="H54" s="45" t="s">
        <v>3311</v>
      </c>
      <c r="I54" s="45" t="s">
        <v>3203</v>
      </c>
      <c r="J54" s="46">
        <v>3.2</v>
      </c>
      <c r="K54" s="46">
        <f t="shared" si="0"/>
        <v>3.7119999999999997</v>
      </c>
    </row>
    <row r="55" spans="2:11" x14ac:dyDescent="0.25">
      <c r="B55" s="45" t="s">
        <v>3197</v>
      </c>
      <c r="C55" s="45" t="s">
        <v>3198</v>
      </c>
      <c r="D55" s="45" t="s">
        <v>3199</v>
      </c>
      <c r="E55" s="45">
        <v>1</v>
      </c>
      <c r="F55" s="45" t="s">
        <v>3277</v>
      </c>
      <c r="G55" s="45" t="s">
        <v>3312</v>
      </c>
      <c r="H55" s="45" t="s">
        <v>3313</v>
      </c>
      <c r="I55" s="45" t="s">
        <v>3203</v>
      </c>
      <c r="J55" s="46">
        <v>4.53</v>
      </c>
      <c r="K55" s="46">
        <f t="shared" si="0"/>
        <v>5.2548000000000004</v>
      </c>
    </row>
    <row r="56" spans="2:11" x14ac:dyDescent="0.25">
      <c r="B56" s="45" t="s">
        <v>3197</v>
      </c>
      <c r="C56" s="45" t="s">
        <v>3198</v>
      </c>
      <c r="D56" s="45" t="s">
        <v>3199</v>
      </c>
      <c r="E56" s="45">
        <v>2</v>
      </c>
      <c r="F56" s="45" t="s">
        <v>3314</v>
      </c>
      <c r="G56" s="45" t="s">
        <v>3315</v>
      </c>
      <c r="H56" s="45" t="s">
        <v>3316</v>
      </c>
      <c r="I56" s="45" t="s">
        <v>3203</v>
      </c>
      <c r="J56" s="46">
        <v>3.76</v>
      </c>
      <c r="K56" s="46">
        <f t="shared" si="0"/>
        <v>4.3615999999999993</v>
      </c>
    </row>
    <row r="57" spans="2:11" x14ac:dyDescent="0.25">
      <c r="B57" s="45" t="s">
        <v>3197</v>
      </c>
      <c r="C57" s="45" t="s">
        <v>3198</v>
      </c>
      <c r="D57" s="45" t="s">
        <v>3199</v>
      </c>
      <c r="E57" s="45">
        <v>2</v>
      </c>
      <c r="F57" s="45" t="s">
        <v>3314</v>
      </c>
      <c r="G57" s="45" t="s">
        <v>3317</v>
      </c>
      <c r="H57" s="45" t="s">
        <v>3318</v>
      </c>
      <c r="I57" s="45" t="s">
        <v>3203</v>
      </c>
      <c r="J57" s="46">
        <v>5.25</v>
      </c>
      <c r="K57" s="46">
        <f t="shared" si="0"/>
        <v>6.09</v>
      </c>
    </row>
    <row r="58" spans="2:11" x14ac:dyDescent="0.25">
      <c r="B58" s="45" t="s">
        <v>3197</v>
      </c>
      <c r="C58" s="45" t="s">
        <v>3198</v>
      </c>
      <c r="D58" s="45" t="s">
        <v>3199</v>
      </c>
      <c r="E58" s="45">
        <v>2</v>
      </c>
      <c r="F58" s="45" t="s">
        <v>3314</v>
      </c>
      <c r="G58" s="45" t="s">
        <v>3319</v>
      </c>
      <c r="H58" s="45" t="s">
        <v>3320</v>
      </c>
      <c r="I58" s="45" t="s">
        <v>3203</v>
      </c>
      <c r="J58" s="46">
        <v>5.46</v>
      </c>
      <c r="K58" s="46">
        <f t="shared" si="0"/>
        <v>6.3335999999999997</v>
      </c>
    </row>
    <row r="59" spans="2:11" x14ac:dyDescent="0.25">
      <c r="B59" s="45" t="s">
        <v>3197</v>
      </c>
      <c r="C59" s="45" t="s">
        <v>3198</v>
      </c>
      <c r="D59" s="45" t="s">
        <v>3199</v>
      </c>
      <c r="E59" s="45">
        <v>2</v>
      </c>
      <c r="F59" s="45" t="s">
        <v>3314</v>
      </c>
      <c r="G59" s="45" t="s">
        <v>3321</v>
      </c>
      <c r="H59" s="45" t="s">
        <v>3322</v>
      </c>
      <c r="I59" s="45" t="s">
        <v>3203</v>
      </c>
      <c r="J59" s="46">
        <v>3.63</v>
      </c>
      <c r="K59" s="46">
        <f t="shared" si="0"/>
        <v>4.2107999999999999</v>
      </c>
    </row>
    <row r="60" spans="2:11" x14ac:dyDescent="0.25">
      <c r="B60" s="45" t="s">
        <v>3197</v>
      </c>
      <c r="C60" s="45" t="s">
        <v>3198</v>
      </c>
      <c r="D60" s="45" t="s">
        <v>3199</v>
      </c>
      <c r="E60" s="45">
        <v>2</v>
      </c>
      <c r="F60" s="45" t="s">
        <v>3314</v>
      </c>
      <c r="G60" s="45" t="s">
        <v>3323</v>
      </c>
      <c r="H60" s="45" t="s">
        <v>3324</v>
      </c>
      <c r="I60" s="45" t="s">
        <v>3203</v>
      </c>
      <c r="J60" s="46">
        <v>5.55</v>
      </c>
      <c r="K60" s="46">
        <f t="shared" si="0"/>
        <v>6.4379999999999997</v>
      </c>
    </row>
    <row r="61" spans="2:11" x14ac:dyDescent="0.25">
      <c r="B61" s="45" t="s">
        <v>3197</v>
      </c>
      <c r="C61" s="45" t="s">
        <v>3198</v>
      </c>
      <c r="D61" s="45" t="s">
        <v>3199</v>
      </c>
      <c r="E61" s="45">
        <v>2</v>
      </c>
      <c r="F61" s="45" t="s">
        <v>3314</v>
      </c>
      <c r="G61" s="45" t="s">
        <v>3325</v>
      </c>
      <c r="H61" s="45" t="s">
        <v>3326</v>
      </c>
      <c r="I61" s="45" t="s">
        <v>3203</v>
      </c>
      <c r="J61" s="46">
        <v>6.36</v>
      </c>
      <c r="K61" s="46">
        <f t="shared" si="0"/>
        <v>7.3776000000000002</v>
      </c>
    </row>
    <row r="62" spans="2:11" x14ac:dyDescent="0.25">
      <c r="B62" s="45" t="s">
        <v>3197</v>
      </c>
      <c r="C62" s="45" t="s">
        <v>3198</v>
      </c>
      <c r="D62" s="45" t="s">
        <v>3199</v>
      </c>
      <c r="E62" s="45">
        <v>2</v>
      </c>
      <c r="F62" s="45" t="s">
        <v>3314</v>
      </c>
      <c r="G62" s="45" t="s">
        <v>3327</v>
      </c>
      <c r="H62" s="45" t="s">
        <v>3328</v>
      </c>
      <c r="I62" s="45" t="s">
        <v>3203</v>
      </c>
      <c r="J62" s="46">
        <v>10.83</v>
      </c>
      <c r="K62" s="46">
        <f t="shared" si="0"/>
        <v>12.562799999999999</v>
      </c>
    </row>
    <row r="63" spans="2:11" x14ac:dyDescent="0.25">
      <c r="B63" s="45" t="s">
        <v>3197</v>
      </c>
      <c r="C63" s="45" t="s">
        <v>3198</v>
      </c>
      <c r="D63" s="45" t="s">
        <v>3199</v>
      </c>
      <c r="E63" s="45">
        <v>2</v>
      </c>
      <c r="F63" s="45" t="s">
        <v>3314</v>
      </c>
      <c r="G63" s="45" t="s">
        <v>3329</v>
      </c>
      <c r="H63" s="45" t="s">
        <v>3330</v>
      </c>
      <c r="I63" s="45" t="s">
        <v>3203</v>
      </c>
      <c r="J63" s="46">
        <v>22.8</v>
      </c>
      <c r="K63" s="46">
        <f t="shared" si="0"/>
        <v>26.448</v>
      </c>
    </row>
    <row r="64" spans="2:11" x14ac:dyDescent="0.25">
      <c r="B64" s="45" t="s">
        <v>3197</v>
      </c>
      <c r="C64" s="45" t="s">
        <v>3198</v>
      </c>
      <c r="D64" s="45" t="s">
        <v>3199</v>
      </c>
      <c r="E64" s="45">
        <v>2</v>
      </c>
      <c r="F64" s="45" t="s">
        <v>3314</v>
      </c>
      <c r="G64" s="45" t="s">
        <v>3331</v>
      </c>
      <c r="H64" s="45" t="s">
        <v>3332</v>
      </c>
      <c r="I64" s="45" t="s">
        <v>3203</v>
      </c>
      <c r="J64" s="46">
        <v>5.25</v>
      </c>
      <c r="K64" s="46">
        <f t="shared" si="0"/>
        <v>6.09</v>
      </c>
    </row>
    <row r="65" spans="2:11" x14ac:dyDescent="0.25">
      <c r="B65" s="45" t="s">
        <v>3197</v>
      </c>
      <c r="C65" s="45" t="s">
        <v>3198</v>
      </c>
      <c r="D65" s="45" t="s">
        <v>3199</v>
      </c>
      <c r="E65" s="45">
        <v>2</v>
      </c>
      <c r="F65" s="45" t="s">
        <v>3314</v>
      </c>
      <c r="G65" s="45" t="s">
        <v>3333</v>
      </c>
      <c r="H65" s="45" t="s">
        <v>3334</v>
      </c>
      <c r="I65" s="45" t="s">
        <v>3203</v>
      </c>
      <c r="J65" s="46">
        <v>7.05</v>
      </c>
      <c r="K65" s="46">
        <f t="shared" si="0"/>
        <v>8.177999999999999</v>
      </c>
    </row>
    <row r="66" spans="2:11" x14ac:dyDescent="0.25">
      <c r="B66" s="45" t="s">
        <v>3197</v>
      </c>
      <c r="C66" s="45" t="s">
        <v>3198</v>
      </c>
      <c r="D66" s="45" t="s">
        <v>3199</v>
      </c>
      <c r="E66" s="45">
        <v>2</v>
      </c>
      <c r="F66" s="45" t="s">
        <v>3314</v>
      </c>
      <c r="G66" s="45" t="s">
        <v>3335</v>
      </c>
      <c r="H66" s="45" t="s">
        <v>3336</v>
      </c>
      <c r="I66" s="45" t="s">
        <v>3203</v>
      </c>
      <c r="J66" s="46">
        <v>9.26</v>
      </c>
      <c r="K66" s="46">
        <f t="shared" si="0"/>
        <v>10.741599999999998</v>
      </c>
    </row>
    <row r="67" spans="2:11" x14ac:dyDescent="0.25">
      <c r="B67" s="45" t="s">
        <v>3197</v>
      </c>
      <c r="C67" s="45" t="s">
        <v>3198</v>
      </c>
      <c r="D67" s="45" t="s">
        <v>3199</v>
      </c>
      <c r="E67" s="45">
        <v>2</v>
      </c>
      <c r="F67" s="45" t="s">
        <v>3314</v>
      </c>
      <c r="G67" s="45" t="s">
        <v>3337</v>
      </c>
      <c r="H67" s="45" t="s">
        <v>3338</v>
      </c>
      <c r="I67" s="45" t="s">
        <v>3203</v>
      </c>
      <c r="J67" s="46">
        <v>7.52</v>
      </c>
      <c r="K67" s="46">
        <f t="shared" si="0"/>
        <v>8.7231999999999985</v>
      </c>
    </row>
    <row r="68" spans="2:11" x14ac:dyDescent="0.25">
      <c r="B68" s="45" t="s">
        <v>3197</v>
      </c>
      <c r="C68" s="45" t="s">
        <v>3198</v>
      </c>
      <c r="D68" s="45" t="s">
        <v>3199</v>
      </c>
      <c r="E68" s="45">
        <v>2</v>
      </c>
      <c r="F68" s="45" t="s">
        <v>3314</v>
      </c>
      <c r="G68" s="45" t="s">
        <v>3339</v>
      </c>
      <c r="H68" s="45" t="s">
        <v>3340</v>
      </c>
      <c r="I68" s="45" t="s">
        <v>3203</v>
      </c>
      <c r="J68" s="46">
        <v>8.3000000000000007</v>
      </c>
      <c r="K68" s="46">
        <f t="shared" ref="K68:K131" si="1">+IF(AND(MID(H68,1,15)="POSTE DE MADERA",J68&lt;110)=TRUE,(J68*1.13+5)*1.01*1.16,IF(AND(MID(H68,1,15)="POSTE DE MADERA",J68&gt;=110,J68&lt;320)=TRUE,(J68*1.13+12)*1.01*1.16,IF(AND(MID(H68,1,15)="POSTE DE MADERA",J68&gt;320)=TRUE,(J68*1.13+36)*1.01*1.16,IF(+AND(MID(H68,1,5)="POSTE",MID(H68,1,15)&lt;&gt;"POSTE DE MADERA")=TRUE,J68*1.01*1.16,J68*1.16))))</f>
        <v>9.6280000000000001</v>
      </c>
    </row>
    <row r="69" spans="2:11" x14ac:dyDescent="0.25">
      <c r="B69" s="45" t="s">
        <v>3197</v>
      </c>
      <c r="C69" s="45" t="s">
        <v>3198</v>
      </c>
      <c r="D69" s="45" t="s">
        <v>3199</v>
      </c>
      <c r="E69" s="45">
        <v>2</v>
      </c>
      <c r="F69" s="45" t="s">
        <v>3314</v>
      </c>
      <c r="G69" s="45" t="s">
        <v>3341</v>
      </c>
      <c r="H69" s="45" t="s">
        <v>3342</v>
      </c>
      <c r="I69" s="45" t="s">
        <v>3203</v>
      </c>
      <c r="J69" s="46">
        <v>8.5</v>
      </c>
      <c r="K69" s="46">
        <f t="shared" si="1"/>
        <v>9.86</v>
      </c>
    </row>
    <row r="70" spans="2:11" x14ac:dyDescent="0.25">
      <c r="B70" s="45" t="s">
        <v>3197</v>
      </c>
      <c r="C70" s="45" t="s">
        <v>3198</v>
      </c>
      <c r="D70" s="45" t="s">
        <v>3199</v>
      </c>
      <c r="E70" s="45">
        <v>2</v>
      </c>
      <c r="F70" s="45" t="s">
        <v>3314</v>
      </c>
      <c r="G70" s="45" t="s">
        <v>3343</v>
      </c>
      <c r="H70" s="45" t="s">
        <v>3344</v>
      </c>
      <c r="I70" s="45" t="s">
        <v>3203</v>
      </c>
      <c r="J70" s="46">
        <v>8.1999999999999993</v>
      </c>
      <c r="K70" s="46">
        <f t="shared" si="1"/>
        <v>9.5119999999999987</v>
      </c>
    </row>
    <row r="71" spans="2:11" x14ac:dyDescent="0.25">
      <c r="B71" s="45" t="s">
        <v>3197</v>
      </c>
      <c r="C71" s="45" t="s">
        <v>3198</v>
      </c>
      <c r="D71" s="45" t="s">
        <v>3199</v>
      </c>
      <c r="E71" s="45">
        <v>2</v>
      </c>
      <c r="F71" s="45" t="s">
        <v>3314</v>
      </c>
      <c r="G71" s="45" t="s">
        <v>3345</v>
      </c>
      <c r="H71" s="45" t="s">
        <v>3346</v>
      </c>
      <c r="I71" s="45" t="s">
        <v>3203</v>
      </c>
      <c r="J71" s="46">
        <v>9.1</v>
      </c>
      <c r="K71" s="46">
        <f t="shared" si="1"/>
        <v>10.555999999999999</v>
      </c>
    </row>
    <row r="72" spans="2:11" x14ac:dyDescent="0.25">
      <c r="B72" s="45" t="s">
        <v>3197</v>
      </c>
      <c r="C72" s="45" t="s">
        <v>3198</v>
      </c>
      <c r="D72" s="45" t="s">
        <v>3199</v>
      </c>
      <c r="E72" s="45">
        <v>2</v>
      </c>
      <c r="F72" s="45" t="s">
        <v>3314</v>
      </c>
      <c r="G72" s="45" t="s">
        <v>3347</v>
      </c>
      <c r="H72" s="45" t="s">
        <v>3348</v>
      </c>
      <c r="I72" s="45" t="s">
        <v>3203</v>
      </c>
      <c r="J72" s="46">
        <v>22.89</v>
      </c>
      <c r="K72" s="46">
        <f t="shared" si="1"/>
        <v>26.552399999999999</v>
      </c>
    </row>
    <row r="73" spans="2:11" x14ac:dyDescent="0.25">
      <c r="B73" s="45" t="s">
        <v>3197</v>
      </c>
      <c r="C73" s="45" t="s">
        <v>3198</v>
      </c>
      <c r="D73" s="45" t="s">
        <v>3199</v>
      </c>
      <c r="E73" s="45">
        <v>2</v>
      </c>
      <c r="F73" s="45" t="s">
        <v>3314</v>
      </c>
      <c r="G73" s="45" t="s">
        <v>3349</v>
      </c>
      <c r="H73" s="45" t="s">
        <v>3350</v>
      </c>
      <c r="I73" s="45" t="s">
        <v>3203</v>
      </c>
      <c r="J73" s="46">
        <v>32.49</v>
      </c>
      <c r="K73" s="46">
        <f t="shared" si="1"/>
        <v>37.688400000000001</v>
      </c>
    </row>
    <row r="74" spans="2:11" x14ac:dyDescent="0.25">
      <c r="B74" s="45" t="s">
        <v>3197</v>
      </c>
      <c r="C74" s="45" t="s">
        <v>3198</v>
      </c>
      <c r="D74" s="45" t="s">
        <v>3199</v>
      </c>
      <c r="E74" s="45">
        <v>2</v>
      </c>
      <c r="F74" s="45" t="s">
        <v>3314</v>
      </c>
      <c r="G74" s="45" t="s">
        <v>3351</v>
      </c>
      <c r="H74" s="45" t="s">
        <v>3352</v>
      </c>
      <c r="I74" s="45" t="s">
        <v>3203</v>
      </c>
      <c r="J74" s="46">
        <v>13.07</v>
      </c>
      <c r="K74" s="46">
        <f t="shared" si="1"/>
        <v>15.161199999999999</v>
      </c>
    </row>
    <row r="75" spans="2:11" x14ac:dyDescent="0.25">
      <c r="B75" s="45" t="s">
        <v>3197</v>
      </c>
      <c r="C75" s="45" t="s">
        <v>3198</v>
      </c>
      <c r="D75" s="45" t="s">
        <v>3199</v>
      </c>
      <c r="E75" s="45">
        <v>2</v>
      </c>
      <c r="F75" s="45" t="s">
        <v>3314</v>
      </c>
      <c r="G75" s="45" t="s">
        <v>3353</v>
      </c>
      <c r="H75" s="45" t="s">
        <v>3354</v>
      </c>
      <c r="I75" s="45" t="s">
        <v>3203</v>
      </c>
      <c r="J75" s="46">
        <v>13.36</v>
      </c>
      <c r="K75" s="46">
        <f t="shared" si="1"/>
        <v>15.497599999999998</v>
      </c>
    </row>
    <row r="76" spans="2:11" x14ac:dyDescent="0.25">
      <c r="B76" s="45" t="s">
        <v>3197</v>
      </c>
      <c r="C76" s="45" t="s">
        <v>3198</v>
      </c>
      <c r="D76" s="45" t="s">
        <v>3199</v>
      </c>
      <c r="E76" s="45">
        <v>2</v>
      </c>
      <c r="F76" s="45" t="s">
        <v>3314</v>
      </c>
      <c r="G76" s="45" t="s">
        <v>3355</v>
      </c>
      <c r="H76" s="45" t="s">
        <v>3356</v>
      </c>
      <c r="I76" s="45" t="s">
        <v>3203</v>
      </c>
      <c r="J76" s="46">
        <v>9.5</v>
      </c>
      <c r="K76" s="46">
        <f t="shared" si="1"/>
        <v>11.02</v>
      </c>
    </row>
    <row r="77" spans="2:11" x14ac:dyDescent="0.25">
      <c r="B77" s="45" t="s">
        <v>3197</v>
      </c>
      <c r="C77" s="45" t="s">
        <v>3198</v>
      </c>
      <c r="D77" s="45" t="s">
        <v>3199</v>
      </c>
      <c r="E77" s="45">
        <v>2</v>
      </c>
      <c r="F77" s="45" t="s">
        <v>3314</v>
      </c>
      <c r="G77" s="45" t="s">
        <v>3357</v>
      </c>
      <c r="H77" s="45" t="s">
        <v>3358</v>
      </c>
      <c r="I77" s="45" t="s">
        <v>3203</v>
      </c>
      <c r="J77" s="46">
        <v>2.2999999999999998</v>
      </c>
      <c r="K77" s="46">
        <f t="shared" si="1"/>
        <v>2.6679999999999997</v>
      </c>
    </row>
    <row r="78" spans="2:11" x14ac:dyDescent="0.25">
      <c r="B78" s="45" t="s">
        <v>3197</v>
      </c>
      <c r="C78" s="45" t="s">
        <v>3198</v>
      </c>
      <c r="D78" s="45" t="s">
        <v>3199</v>
      </c>
      <c r="E78" s="45">
        <v>2</v>
      </c>
      <c r="F78" s="45" t="s">
        <v>3314</v>
      </c>
      <c r="G78" s="45" t="s">
        <v>3359</v>
      </c>
      <c r="H78" s="45" t="s">
        <v>3360</v>
      </c>
      <c r="I78" s="45" t="s">
        <v>3203</v>
      </c>
      <c r="J78" s="46">
        <v>8.15</v>
      </c>
      <c r="K78" s="46">
        <f t="shared" si="1"/>
        <v>9.4540000000000006</v>
      </c>
    </row>
    <row r="79" spans="2:11" x14ac:dyDescent="0.25">
      <c r="B79" s="45" t="s">
        <v>3197</v>
      </c>
      <c r="C79" s="45" t="s">
        <v>3198</v>
      </c>
      <c r="D79" s="45" t="s">
        <v>3199</v>
      </c>
      <c r="E79" s="45">
        <v>3</v>
      </c>
      <c r="F79" s="45" t="s">
        <v>3361</v>
      </c>
      <c r="G79" s="45" t="s">
        <v>3362</v>
      </c>
      <c r="H79" s="45" t="s">
        <v>3363</v>
      </c>
      <c r="I79" s="45" t="s">
        <v>3203</v>
      </c>
      <c r="J79" s="46">
        <v>5.83</v>
      </c>
      <c r="K79" s="46">
        <f t="shared" si="1"/>
        <v>6.7627999999999995</v>
      </c>
    </row>
    <row r="80" spans="2:11" x14ac:dyDescent="0.25">
      <c r="B80" s="45" t="s">
        <v>3197</v>
      </c>
      <c r="C80" s="45" t="s">
        <v>3198</v>
      </c>
      <c r="D80" s="45" t="s">
        <v>3199</v>
      </c>
      <c r="E80" s="45">
        <v>3</v>
      </c>
      <c r="F80" s="45" t="s">
        <v>3361</v>
      </c>
      <c r="G80" s="45" t="s">
        <v>3364</v>
      </c>
      <c r="H80" s="45" t="s">
        <v>3365</v>
      </c>
      <c r="I80" s="45" t="s">
        <v>3203</v>
      </c>
      <c r="J80" s="46">
        <v>1.1100000000000001</v>
      </c>
      <c r="K80" s="46">
        <f t="shared" si="1"/>
        <v>1.2876000000000001</v>
      </c>
    </row>
    <row r="81" spans="2:11" x14ac:dyDescent="0.25">
      <c r="B81" s="45" t="s">
        <v>3197</v>
      </c>
      <c r="C81" s="45" t="s">
        <v>3198</v>
      </c>
      <c r="D81" s="45" t="s">
        <v>3199</v>
      </c>
      <c r="E81" s="45">
        <v>3</v>
      </c>
      <c r="F81" s="45" t="s">
        <v>3361</v>
      </c>
      <c r="G81" s="45" t="s">
        <v>3366</v>
      </c>
      <c r="H81" s="45" t="s">
        <v>3367</v>
      </c>
      <c r="I81" s="45" t="s">
        <v>3203</v>
      </c>
      <c r="J81" s="46">
        <v>1.66</v>
      </c>
      <c r="K81" s="46">
        <f t="shared" si="1"/>
        <v>1.9255999999999998</v>
      </c>
    </row>
    <row r="82" spans="2:11" x14ac:dyDescent="0.25">
      <c r="B82" s="45" t="s">
        <v>3197</v>
      </c>
      <c r="C82" s="45" t="s">
        <v>3198</v>
      </c>
      <c r="D82" s="45" t="s">
        <v>3199</v>
      </c>
      <c r="E82" s="45">
        <v>3</v>
      </c>
      <c r="F82" s="45" t="s">
        <v>3361</v>
      </c>
      <c r="G82" s="45" t="s">
        <v>3368</v>
      </c>
      <c r="H82" s="45" t="s">
        <v>3369</v>
      </c>
      <c r="I82" s="45" t="s">
        <v>3203</v>
      </c>
      <c r="J82" s="46">
        <v>1.8</v>
      </c>
      <c r="K82" s="46">
        <f t="shared" si="1"/>
        <v>2.0880000000000001</v>
      </c>
    </row>
    <row r="83" spans="2:11" x14ac:dyDescent="0.25">
      <c r="B83" s="45" t="s">
        <v>3197</v>
      </c>
      <c r="C83" s="45" t="s">
        <v>3198</v>
      </c>
      <c r="D83" s="45" t="s">
        <v>3199</v>
      </c>
      <c r="E83" s="45">
        <v>3</v>
      </c>
      <c r="F83" s="45" t="s">
        <v>3361</v>
      </c>
      <c r="G83" s="45" t="s">
        <v>3370</v>
      </c>
      <c r="H83" s="45" t="s">
        <v>3371</v>
      </c>
      <c r="I83" s="45" t="s">
        <v>3203</v>
      </c>
      <c r="J83" s="46">
        <v>2.13</v>
      </c>
      <c r="K83" s="46">
        <f t="shared" si="1"/>
        <v>2.4707999999999997</v>
      </c>
    </row>
    <row r="84" spans="2:11" x14ac:dyDescent="0.25">
      <c r="B84" s="45" t="s">
        <v>3197</v>
      </c>
      <c r="C84" s="45" t="s">
        <v>3198</v>
      </c>
      <c r="D84" s="45" t="s">
        <v>3199</v>
      </c>
      <c r="E84" s="45">
        <v>3</v>
      </c>
      <c r="F84" s="45" t="s">
        <v>3361</v>
      </c>
      <c r="G84" s="45" t="s">
        <v>3372</v>
      </c>
      <c r="H84" s="45" t="s">
        <v>3373</v>
      </c>
      <c r="I84" s="45" t="s">
        <v>3203</v>
      </c>
      <c r="J84" s="46">
        <v>1.36</v>
      </c>
      <c r="K84" s="46">
        <f t="shared" si="1"/>
        <v>1.5776000000000001</v>
      </c>
    </row>
    <row r="85" spans="2:11" x14ac:dyDescent="0.25">
      <c r="B85" s="45" t="s">
        <v>3197</v>
      </c>
      <c r="C85" s="45" t="s">
        <v>3198</v>
      </c>
      <c r="D85" s="45" t="s">
        <v>3199</v>
      </c>
      <c r="E85" s="45">
        <v>3</v>
      </c>
      <c r="F85" s="45" t="s">
        <v>3361</v>
      </c>
      <c r="G85" s="45" t="s">
        <v>3374</v>
      </c>
      <c r="H85" s="45" t="s">
        <v>3375</v>
      </c>
      <c r="I85" s="45" t="s">
        <v>3203</v>
      </c>
      <c r="J85" s="46">
        <v>1.36</v>
      </c>
      <c r="K85" s="46">
        <f t="shared" si="1"/>
        <v>1.5776000000000001</v>
      </c>
    </row>
    <row r="86" spans="2:11" x14ac:dyDescent="0.25">
      <c r="B86" s="45" t="s">
        <v>3197</v>
      </c>
      <c r="C86" s="45" t="s">
        <v>3198</v>
      </c>
      <c r="D86" s="45" t="s">
        <v>3199</v>
      </c>
      <c r="E86" s="45">
        <v>3</v>
      </c>
      <c r="F86" s="45" t="s">
        <v>3361</v>
      </c>
      <c r="G86" s="45" t="s">
        <v>3376</v>
      </c>
      <c r="H86" s="45" t="s">
        <v>3377</v>
      </c>
      <c r="I86" s="45" t="s">
        <v>3203</v>
      </c>
      <c r="J86" s="46">
        <v>1.36</v>
      </c>
      <c r="K86" s="46">
        <f t="shared" si="1"/>
        <v>1.5776000000000001</v>
      </c>
    </row>
    <row r="87" spans="2:11" x14ac:dyDescent="0.25">
      <c r="B87" s="45" t="s">
        <v>3197</v>
      </c>
      <c r="C87" s="45" t="s">
        <v>3198</v>
      </c>
      <c r="D87" s="45" t="s">
        <v>3199</v>
      </c>
      <c r="E87" s="45">
        <v>3</v>
      </c>
      <c r="F87" s="45" t="s">
        <v>3361</v>
      </c>
      <c r="G87" s="45" t="s">
        <v>3378</v>
      </c>
      <c r="H87" s="45" t="s">
        <v>3379</v>
      </c>
      <c r="I87" s="45" t="s">
        <v>3203</v>
      </c>
      <c r="J87" s="46">
        <v>1.36</v>
      </c>
      <c r="K87" s="46">
        <f t="shared" si="1"/>
        <v>1.5776000000000001</v>
      </c>
    </row>
    <row r="88" spans="2:11" x14ac:dyDescent="0.25">
      <c r="B88" s="45" t="s">
        <v>3197</v>
      </c>
      <c r="C88" s="45" t="s">
        <v>3198</v>
      </c>
      <c r="D88" s="45" t="s">
        <v>3199</v>
      </c>
      <c r="E88" s="45">
        <v>3</v>
      </c>
      <c r="F88" s="45" t="s">
        <v>3361</v>
      </c>
      <c r="G88" s="45" t="s">
        <v>3380</v>
      </c>
      <c r="H88" s="45" t="s">
        <v>3381</v>
      </c>
      <c r="I88" s="45" t="s">
        <v>3203</v>
      </c>
      <c r="J88" s="46">
        <v>1.36</v>
      </c>
      <c r="K88" s="46">
        <f t="shared" si="1"/>
        <v>1.5776000000000001</v>
      </c>
    </row>
    <row r="89" spans="2:11" x14ac:dyDescent="0.25">
      <c r="B89" s="45" t="s">
        <v>3197</v>
      </c>
      <c r="C89" s="45" t="s">
        <v>3198</v>
      </c>
      <c r="D89" s="45" t="s">
        <v>3199</v>
      </c>
      <c r="E89" s="45">
        <v>3</v>
      </c>
      <c r="F89" s="45" t="s">
        <v>3361</v>
      </c>
      <c r="G89" s="45" t="s">
        <v>3382</v>
      </c>
      <c r="H89" s="45" t="s">
        <v>3383</v>
      </c>
      <c r="I89" s="45" t="s">
        <v>3203</v>
      </c>
      <c r="J89" s="46">
        <v>1.36</v>
      </c>
      <c r="K89" s="46">
        <f t="shared" si="1"/>
        <v>1.5776000000000001</v>
      </c>
    </row>
    <row r="90" spans="2:11" x14ac:dyDescent="0.25">
      <c r="B90" s="45" t="s">
        <v>3197</v>
      </c>
      <c r="C90" s="45" t="s">
        <v>3198</v>
      </c>
      <c r="D90" s="45" t="s">
        <v>3199</v>
      </c>
      <c r="E90" s="45">
        <v>3</v>
      </c>
      <c r="F90" s="45" t="s">
        <v>3361</v>
      </c>
      <c r="G90" s="45" t="s">
        <v>3384</v>
      </c>
      <c r="H90" s="45" t="s">
        <v>3385</v>
      </c>
      <c r="I90" s="45" t="s">
        <v>3203</v>
      </c>
      <c r="J90" s="46">
        <v>1.36</v>
      </c>
      <c r="K90" s="46">
        <f t="shared" si="1"/>
        <v>1.5776000000000001</v>
      </c>
    </row>
    <row r="91" spans="2:11" x14ac:dyDescent="0.25">
      <c r="B91" s="45" t="s">
        <v>3197</v>
      </c>
      <c r="C91" s="45" t="s">
        <v>3198</v>
      </c>
      <c r="D91" s="45" t="s">
        <v>3199</v>
      </c>
      <c r="E91" s="45">
        <v>3</v>
      </c>
      <c r="F91" s="45" t="s">
        <v>3361</v>
      </c>
      <c r="G91" s="45" t="s">
        <v>3386</v>
      </c>
      <c r="H91" s="45" t="s">
        <v>3387</v>
      </c>
      <c r="I91" s="45" t="s">
        <v>3203</v>
      </c>
      <c r="J91" s="46">
        <v>1.36</v>
      </c>
      <c r="K91" s="46">
        <f t="shared" si="1"/>
        <v>1.5776000000000001</v>
      </c>
    </row>
    <row r="92" spans="2:11" x14ac:dyDescent="0.25">
      <c r="B92" s="45" t="s">
        <v>3197</v>
      </c>
      <c r="C92" s="45" t="s">
        <v>3198</v>
      </c>
      <c r="D92" s="45" t="s">
        <v>3199</v>
      </c>
      <c r="E92" s="45">
        <v>3</v>
      </c>
      <c r="F92" s="45" t="s">
        <v>3361</v>
      </c>
      <c r="G92" s="45" t="s">
        <v>3388</v>
      </c>
      <c r="H92" s="45" t="s">
        <v>3389</v>
      </c>
      <c r="I92" s="45" t="s">
        <v>3203</v>
      </c>
      <c r="J92" s="46">
        <v>1.36</v>
      </c>
      <c r="K92" s="46">
        <f t="shared" si="1"/>
        <v>1.5776000000000001</v>
      </c>
    </row>
    <row r="93" spans="2:11" x14ac:dyDescent="0.25">
      <c r="B93" s="45" t="s">
        <v>3197</v>
      </c>
      <c r="C93" s="45" t="s">
        <v>3198</v>
      </c>
      <c r="D93" s="45" t="s">
        <v>3199</v>
      </c>
      <c r="E93" s="45">
        <v>3</v>
      </c>
      <c r="F93" s="45" t="s">
        <v>3361</v>
      </c>
      <c r="G93" s="45" t="s">
        <v>3390</v>
      </c>
      <c r="H93" s="45" t="s">
        <v>3391</v>
      </c>
      <c r="I93" s="45" t="s">
        <v>3203</v>
      </c>
      <c r="J93" s="46">
        <v>1.36</v>
      </c>
      <c r="K93" s="46">
        <f t="shared" si="1"/>
        <v>1.5776000000000001</v>
      </c>
    </row>
    <row r="94" spans="2:11" x14ac:dyDescent="0.25">
      <c r="B94" s="45" t="s">
        <v>3197</v>
      </c>
      <c r="C94" s="45" t="s">
        <v>3198</v>
      </c>
      <c r="D94" s="45" t="s">
        <v>3199</v>
      </c>
      <c r="E94" s="45">
        <v>3</v>
      </c>
      <c r="F94" s="45" t="s">
        <v>3361</v>
      </c>
      <c r="G94" s="45" t="s">
        <v>3392</v>
      </c>
      <c r="H94" s="45" t="s">
        <v>3393</v>
      </c>
      <c r="I94" s="45" t="s">
        <v>3203</v>
      </c>
      <c r="J94" s="46">
        <v>2.4500000000000002</v>
      </c>
      <c r="K94" s="46">
        <f t="shared" si="1"/>
        <v>2.8420000000000001</v>
      </c>
    </row>
    <row r="95" spans="2:11" x14ac:dyDescent="0.25">
      <c r="B95" s="45" t="s">
        <v>3197</v>
      </c>
      <c r="C95" s="45" t="s">
        <v>3198</v>
      </c>
      <c r="D95" s="45" t="s">
        <v>3199</v>
      </c>
      <c r="E95" s="45">
        <v>3</v>
      </c>
      <c r="F95" s="45" t="s">
        <v>3361</v>
      </c>
      <c r="G95" s="45" t="s">
        <v>3394</v>
      </c>
      <c r="H95" s="45" t="s">
        <v>3395</v>
      </c>
      <c r="I95" s="45" t="s">
        <v>3203</v>
      </c>
      <c r="J95" s="46">
        <v>4.68</v>
      </c>
      <c r="K95" s="46">
        <f t="shared" si="1"/>
        <v>5.428799999999999</v>
      </c>
    </row>
    <row r="96" spans="2:11" x14ac:dyDescent="0.25">
      <c r="B96" s="45" t="s">
        <v>3197</v>
      </c>
      <c r="C96" s="45" t="s">
        <v>3198</v>
      </c>
      <c r="D96" s="45" t="s">
        <v>3199</v>
      </c>
      <c r="E96" s="45">
        <v>3</v>
      </c>
      <c r="F96" s="45" t="s">
        <v>3361</v>
      </c>
      <c r="G96" s="45" t="s">
        <v>3396</v>
      </c>
      <c r="H96" s="45" t="s">
        <v>3397</v>
      </c>
      <c r="I96" s="45" t="s">
        <v>3203</v>
      </c>
      <c r="J96" s="46">
        <v>4.01</v>
      </c>
      <c r="K96" s="46">
        <f t="shared" si="1"/>
        <v>4.6515999999999993</v>
      </c>
    </row>
    <row r="97" spans="2:11" x14ac:dyDescent="0.25">
      <c r="B97" s="45" t="s">
        <v>3197</v>
      </c>
      <c r="C97" s="45" t="s">
        <v>3198</v>
      </c>
      <c r="D97" s="45" t="s">
        <v>3199</v>
      </c>
      <c r="E97" s="45">
        <v>3</v>
      </c>
      <c r="F97" s="45" t="s">
        <v>3361</v>
      </c>
      <c r="G97" s="45" t="s">
        <v>3398</v>
      </c>
      <c r="H97" s="45" t="s">
        <v>3399</v>
      </c>
      <c r="I97" s="45" t="s">
        <v>3203</v>
      </c>
      <c r="J97" s="46">
        <v>3.68</v>
      </c>
      <c r="K97" s="46">
        <f t="shared" si="1"/>
        <v>4.2687999999999997</v>
      </c>
    </row>
    <row r="98" spans="2:11" x14ac:dyDescent="0.25">
      <c r="B98" s="45" t="s">
        <v>3197</v>
      </c>
      <c r="C98" s="45" t="s">
        <v>3198</v>
      </c>
      <c r="D98" s="45" t="s">
        <v>3199</v>
      </c>
      <c r="E98" s="45">
        <v>3</v>
      </c>
      <c r="F98" s="45" t="s">
        <v>3361</v>
      </c>
      <c r="G98" s="45" t="s">
        <v>3400</v>
      </c>
      <c r="H98" s="45" t="s">
        <v>3401</v>
      </c>
      <c r="I98" s="45" t="s">
        <v>3203</v>
      </c>
      <c r="J98" s="46">
        <v>0.8</v>
      </c>
      <c r="K98" s="46">
        <f t="shared" si="1"/>
        <v>0.92799999999999994</v>
      </c>
    </row>
    <row r="99" spans="2:11" x14ac:dyDescent="0.25">
      <c r="B99" s="45" t="s">
        <v>3197</v>
      </c>
      <c r="C99" s="45" t="s">
        <v>3198</v>
      </c>
      <c r="D99" s="45" t="s">
        <v>3199</v>
      </c>
      <c r="E99" s="45">
        <v>3</v>
      </c>
      <c r="F99" s="45" t="s">
        <v>3361</v>
      </c>
      <c r="G99" s="45" t="s">
        <v>3402</v>
      </c>
      <c r="H99" s="45" t="s">
        <v>3403</v>
      </c>
      <c r="I99" s="45" t="s">
        <v>3203</v>
      </c>
      <c r="J99" s="46">
        <v>0.9</v>
      </c>
      <c r="K99" s="46">
        <f t="shared" si="1"/>
        <v>1.044</v>
      </c>
    </row>
    <row r="100" spans="2:11" x14ac:dyDescent="0.25">
      <c r="B100" s="45" t="s">
        <v>3197</v>
      </c>
      <c r="C100" s="45" t="s">
        <v>3198</v>
      </c>
      <c r="D100" s="45" t="s">
        <v>3199</v>
      </c>
      <c r="E100" s="45">
        <v>3</v>
      </c>
      <c r="F100" s="45" t="s">
        <v>3361</v>
      </c>
      <c r="G100" s="45" t="s">
        <v>3404</v>
      </c>
      <c r="H100" s="45" t="s">
        <v>3405</v>
      </c>
      <c r="I100" s="45" t="s">
        <v>3203</v>
      </c>
      <c r="J100" s="46">
        <v>1.03</v>
      </c>
      <c r="K100" s="46">
        <f t="shared" si="1"/>
        <v>1.1947999999999999</v>
      </c>
    </row>
    <row r="101" spans="2:11" x14ac:dyDescent="0.25">
      <c r="B101" s="45" t="s">
        <v>3197</v>
      </c>
      <c r="C101" s="45" t="s">
        <v>3198</v>
      </c>
      <c r="D101" s="45" t="s">
        <v>3199</v>
      </c>
      <c r="E101" s="45">
        <v>3</v>
      </c>
      <c r="F101" s="45" t="s">
        <v>3361</v>
      </c>
      <c r="G101" s="45" t="s">
        <v>3406</v>
      </c>
      <c r="H101" s="45" t="s">
        <v>3407</v>
      </c>
      <c r="I101" s="45" t="s">
        <v>3203</v>
      </c>
      <c r="J101" s="46">
        <v>3.08</v>
      </c>
      <c r="K101" s="46">
        <f t="shared" si="1"/>
        <v>3.5728</v>
      </c>
    </row>
    <row r="102" spans="2:11" x14ac:dyDescent="0.25">
      <c r="B102" s="45" t="s">
        <v>3197</v>
      </c>
      <c r="C102" s="45" t="s">
        <v>3198</v>
      </c>
      <c r="D102" s="45" t="s">
        <v>3199</v>
      </c>
      <c r="E102" s="45">
        <v>93</v>
      </c>
      <c r="F102" s="45" t="s">
        <v>3260</v>
      </c>
      <c r="G102" s="45" t="s">
        <v>3408</v>
      </c>
      <c r="H102" s="45" t="s">
        <v>3409</v>
      </c>
      <c r="I102" s="45" t="s">
        <v>3203</v>
      </c>
      <c r="J102" s="46">
        <v>3.34</v>
      </c>
      <c r="K102" s="46">
        <f t="shared" si="1"/>
        <v>3.8743999999999996</v>
      </c>
    </row>
    <row r="103" spans="2:11" x14ac:dyDescent="0.25">
      <c r="B103" s="45" t="s">
        <v>3197</v>
      </c>
      <c r="C103" s="45" t="s">
        <v>3410</v>
      </c>
      <c r="D103" s="45" t="s">
        <v>3411</v>
      </c>
      <c r="E103" s="45">
        <v>20</v>
      </c>
      <c r="F103" s="45" t="s">
        <v>3412</v>
      </c>
      <c r="G103" s="45" t="s">
        <v>3413</v>
      </c>
      <c r="H103" s="45" t="s">
        <v>3414</v>
      </c>
      <c r="I103" s="45" t="s">
        <v>3415</v>
      </c>
      <c r="J103" s="46">
        <v>0.15</v>
      </c>
      <c r="K103" s="46">
        <f t="shared" si="1"/>
        <v>0.17399999999999999</v>
      </c>
    </row>
    <row r="104" spans="2:11" x14ac:dyDescent="0.25">
      <c r="B104" s="45" t="s">
        <v>3197</v>
      </c>
      <c r="C104" s="45" t="s">
        <v>3410</v>
      </c>
      <c r="D104" s="45" t="s">
        <v>3411</v>
      </c>
      <c r="E104" s="45">
        <v>20</v>
      </c>
      <c r="F104" s="45" t="s">
        <v>3412</v>
      </c>
      <c r="G104" s="45" t="s">
        <v>3416</v>
      </c>
      <c r="H104" s="45" t="s">
        <v>3417</v>
      </c>
      <c r="I104" s="45" t="s">
        <v>3415</v>
      </c>
      <c r="J104" s="46">
        <v>0.15</v>
      </c>
      <c r="K104" s="46">
        <f t="shared" si="1"/>
        <v>0.17399999999999999</v>
      </c>
    </row>
    <row r="105" spans="2:11" x14ac:dyDescent="0.25">
      <c r="B105" s="45" t="s">
        <v>3197</v>
      </c>
      <c r="C105" s="45" t="s">
        <v>3410</v>
      </c>
      <c r="D105" s="45" t="s">
        <v>3411</v>
      </c>
      <c r="E105" s="45">
        <v>20</v>
      </c>
      <c r="F105" s="45" t="s">
        <v>3412</v>
      </c>
      <c r="G105" s="45" t="s">
        <v>3418</v>
      </c>
      <c r="H105" s="45" t="s">
        <v>3419</v>
      </c>
      <c r="I105" s="45" t="s">
        <v>3415</v>
      </c>
      <c r="J105" s="46">
        <v>0.15</v>
      </c>
      <c r="K105" s="46">
        <f t="shared" si="1"/>
        <v>0.17399999999999999</v>
      </c>
    </row>
    <row r="106" spans="2:11" x14ac:dyDescent="0.25">
      <c r="B106" s="45" t="s">
        <v>3197</v>
      </c>
      <c r="C106" s="45" t="s">
        <v>3410</v>
      </c>
      <c r="D106" s="45" t="s">
        <v>3411</v>
      </c>
      <c r="E106" s="45">
        <v>20</v>
      </c>
      <c r="F106" s="45" t="s">
        <v>3412</v>
      </c>
      <c r="G106" s="45" t="s">
        <v>3420</v>
      </c>
      <c r="H106" s="45" t="s">
        <v>3421</v>
      </c>
      <c r="I106" s="45" t="s">
        <v>3415</v>
      </c>
      <c r="J106" s="46">
        <v>0.15</v>
      </c>
      <c r="K106" s="46">
        <f t="shared" si="1"/>
        <v>0.17399999999999999</v>
      </c>
    </row>
    <row r="107" spans="2:11" x14ac:dyDescent="0.25">
      <c r="B107" s="45" t="s">
        <v>3197</v>
      </c>
      <c r="C107" s="45" t="s">
        <v>3410</v>
      </c>
      <c r="D107" s="45" t="s">
        <v>3411</v>
      </c>
      <c r="E107" s="45">
        <v>20</v>
      </c>
      <c r="F107" s="45" t="s">
        <v>3412</v>
      </c>
      <c r="G107" s="45" t="s">
        <v>3422</v>
      </c>
      <c r="H107" s="45" t="s">
        <v>3423</v>
      </c>
      <c r="I107" s="45" t="s">
        <v>3415</v>
      </c>
      <c r="J107" s="46">
        <v>0.17</v>
      </c>
      <c r="K107" s="46">
        <f t="shared" si="1"/>
        <v>0.19720000000000001</v>
      </c>
    </row>
    <row r="108" spans="2:11" x14ac:dyDescent="0.25">
      <c r="B108" s="45" t="s">
        <v>3197</v>
      </c>
      <c r="C108" s="45" t="s">
        <v>3410</v>
      </c>
      <c r="D108" s="45" t="s">
        <v>3411</v>
      </c>
      <c r="E108" s="45">
        <v>20</v>
      </c>
      <c r="F108" s="45" t="s">
        <v>3412</v>
      </c>
      <c r="G108" s="45" t="s">
        <v>3424</v>
      </c>
      <c r="H108" s="45" t="s">
        <v>3425</v>
      </c>
      <c r="I108" s="45" t="s">
        <v>3415</v>
      </c>
      <c r="J108" s="46">
        <v>0.17</v>
      </c>
      <c r="K108" s="46">
        <f t="shared" si="1"/>
        <v>0.19720000000000001</v>
      </c>
    </row>
    <row r="109" spans="2:11" x14ac:dyDescent="0.25">
      <c r="B109" s="45" t="s">
        <v>3197</v>
      </c>
      <c r="C109" s="45" t="s">
        <v>3410</v>
      </c>
      <c r="D109" s="45" t="s">
        <v>3411</v>
      </c>
      <c r="E109" s="45">
        <v>20</v>
      </c>
      <c r="F109" s="45" t="s">
        <v>3412</v>
      </c>
      <c r="G109" s="45" t="s">
        <v>3426</v>
      </c>
      <c r="H109" s="45" t="s">
        <v>3427</v>
      </c>
      <c r="I109" s="45" t="s">
        <v>3415</v>
      </c>
      <c r="J109" s="46">
        <v>0.28999999999999998</v>
      </c>
      <c r="K109" s="46">
        <f t="shared" si="1"/>
        <v>0.33639999999999998</v>
      </c>
    </row>
    <row r="110" spans="2:11" x14ac:dyDescent="0.25">
      <c r="B110" s="45" t="s">
        <v>3197</v>
      </c>
      <c r="C110" s="45" t="s">
        <v>3410</v>
      </c>
      <c r="D110" s="45" t="s">
        <v>3411</v>
      </c>
      <c r="E110" s="45">
        <v>20</v>
      </c>
      <c r="F110" s="45" t="s">
        <v>3412</v>
      </c>
      <c r="G110" s="45" t="s">
        <v>3428</v>
      </c>
      <c r="H110" s="45" t="s">
        <v>3429</v>
      </c>
      <c r="I110" s="45" t="s">
        <v>3415</v>
      </c>
      <c r="J110" s="46">
        <v>0.32</v>
      </c>
      <c r="K110" s="46">
        <f t="shared" si="1"/>
        <v>0.37119999999999997</v>
      </c>
    </row>
    <row r="111" spans="2:11" x14ac:dyDescent="0.25">
      <c r="B111" s="45" t="s">
        <v>3197</v>
      </c>
      <c r="C111" s="45" t="s">
        <v>3410</v>
      </c>
      <c r="D111" s="45" t="s">
        <v>3411</v>
      </c>
      <c r="E111" s="45">
        <v>20</v>
      </c>
      <c r="F111" s="45" t="s">
        <v>3412</v>
      </c>
      <c r="G111" s="45" t="s">
        <v>3430</v>
      </c>
      <c r="H111" s="45" t="s">
        <v>3431</v>
      </c>
      <c r="I111" s="45" t="s">
        <v>3415</v>
      </c>
      <c r="J111" s="46">
        <v>0.46</v>
      </c>
      <c r="K111" s="46">
        <f t="shared" si="1"/>
        <v>0.53359999999999996</v>
      </c>
    </row>
    <row r="112" spans="2:11" x14ac:dyDescent="0.25">
      <c r="B112" s="45" t="s">
        <v>3197</v>
      </c>
      <c r="C112" s="45" t="s">
        <v>3410</v>
      </c>
      <c r="D112" s="45" t="s">
        <v>3411</v>
      </c>
      <c r="E112" s="45">
        <v>20</v>
      </c>
      <c r="F112" s="45" t="s">
        <v>3412</v>
      </c>
      <c r="G112" s="45" t="s">
        <v>3432</v>
      </c>
      <c r="H112" s="45" t="s">
        <v>3433</v>
      </c>
      <c r="I112" s="45" t="s">
        <v>3415</v>
      </c>
      <c r="J112" s="46">
        <v>0.68</v>
      </c>
      <c r="K112" s="46">
        <f t="shared" si="1"/>
        <v>0.78880000000000006</v>
      </c>
    </row>
    <row r="113" spans="2:11" x14ac:dyDescent="0.25">
      <c r="B113" s="45" t="s">
        <v>3197</v>
      </c>
      <c r="C113" s="45" t="s">
        <v>3410</v>
      </c>
      <c r="D113" s="45" t="s">
        <v>3411</v>
      </c>
      <c r="E113" s="45">
        <v>20</v>
      </c>
      <c r="F113" s="45" t="s">
        <v>3412</v>
      </c>
      <c r="G113" s="45" t="s">
        <v>3434</v>
      </c>
      <c r="H113" s="45" t="s">
        <v>3435</v>
      </c>
      <c r="I113" s="45" t="s">
        <v>3415</v>
      </c>
      <c r="J113" s="46">
        <v>1.0900000000000001</v>
      </c>
      <c r="K113" s="46">
        <f t="shared" si="1"/>
        <v>1.2644</v>
      </c>
    </row>
    <row r="114" spans="2:11" x14ac:dyDescent="0.25">
      <c r="B114" s="45" t="s">
        <v>3197</v>
      </c>
      <c r="C114" s="45" t="s">
        <v>3410</v>
      </c>
      <c r="D114" s="45" t="s">
        <v>3411</v>
      </c>
      <c r="E114" s="45">
        <v>20</v>
      </c>
      <c r="F114" s="45" t="s">
        <v>3412</v>
      </c>
      <c r="G114" s="45" t="s">
        <v>3436</v>
      </c>
      <c r="H114" s="45" t="s">
        <v>3437</v>
      </c>
      <c r="I114" s="45" t="s">
        <v>3415</v>
      </c>
      <c r="J114" s="46">
        <v>1.22</v>
      </c>
      <c r="K114" s="46">
        <f t="shared" si="1"/>
        <v>1.4151999999999998</v>
      </c>
    </row>
    <row r="115" spans="2:11" x14ac:dyDescent="0.25">
      <c r="B115" s="45" t="s">
        <v>3197</v>
      </c>
      <c r="C115" s="45" t="s">
        <v>3410</v>
      </c>
      <c r="D115" s="45" t="s">
        <v>3411</v>
      </c>
      <c r="E115" s="45">
        <v>20</v>
      </c>
      <c r="F115" s="45" t="s">
        <v>3412</v>
      </c>
      <c r="G115" s="45" t="s">
        <v>3438</v>
      </c>
      <c r="H115" s="45" t="s">
        <v>3439</v>
      </c>
      <c r="I115" s="45" t="s">
        <v>3415</v>
      </c>
      <c r="J115" s="46">
        <v>2.1800000000000002</v>
      </c>
      <c r="K115" s="46">
        <f t="shared" si="1"/>
        <v>2.5287999999999999</v>
      </c>
    </row>
    <row r="116" spans="2:11" x14ac:dyDescent="0.25">
      <c r="B116" s="45" t="s">
        <v>3197</v>
      </c>
      <c r="C116" s="45" t="s">
        <v>3410</v>
      </c>
      <c r="D116" s="45" t="s">
        <v>3411</v>
      </c>
      <c r="E116" s="45">
        <v>20</v>
      </c>
      <c r="F116" s="45" t="s">
        <v>3412</v>
      </c>
      <c r="G116" s="45" t="s">
        <v>3440</v>
      </c>
      <c r="H116" s="45" t="s">
        <v>3441</v>
      </c>
      <c r="I116" s="45" t="s">
        <v>3415</v>
      </c>
      <c r="J116" s="46">
        <v>0.34</v>
      </c>
      <c r="K116" s="46">
        <f t="shared" si="1"/>
        <v>0.39440000000000003</v>
      </c>
    </row>
    <row r="117" spans="2:11" x14ac:dyDescent="0.25">
      <c r="B117" s="45" t="s">
        <v>3197</v>
      </c>
      <c r="C117" s="45" t="s">
        <v>3410</v>
      </c>
      <c r="D117" s="45" t="s">
        <v>3411</v>
      </c>
      <c r="E117" s="45">
        <v>20</v>
      </c>
      <c r="F117" s="45" t="s">
        <v>3412</v>
      </c>
      <c r="G117" s="45" t="s">
        <v>3442</v>
      </c>
      <c r="H117" s="45" t="s">
        <v>3443</v>
      </c>
      <c r="I117" s="45" t="s">
        <v>3415</v>
      </c>
      <c r="J117" s="46">
        <v>0.52</v>
      </c>
      <c r="K117" s="46">
        <f t="shared" si="1"/>
        <v>0.60319999999999996</v>
      </c>
    </row>
    <row r="118" spans="2:11" x14ac:dyDescent="0.25">
      <c r="B118" s="45" t="s">
        <v>3197</v>
      </c>
      <c r="C118" s="45" t="s">
        <v>3410</v>
      </c>
      <c r="D118" s="45" t="s">
        <v>3411</v>
      </c>
      <c r="E118" s="45">
        <v>20</v>
      </c>
      <c r="F118" s="45" t="s">
        <v>3412</v>
      </c>
      <c r="G118" s="45" t="s">
        <v>3444</v>
      </c>
      <c r="H118" s="45" t="s">
        <v>3445</v>
      </c>
      <c r="I118" s="45" t="s">
        <v>3415</v>
      </c>
      <c r="J118" s="46">
        <v>0.72</v>
      </c>
      <c r="K118" s="46">
        <f t="shared" si="1"/>
        <v>0.83519999999999994</v>
      </c>
    </row>
    <row r="119" spans="2:11" x14ac:dyDescent="0.25">
      <c r="B119" s="45" t="s">
        <v>3197</v>
      </c>
      <c r="C119" s="45" t="s">
        <v>3410</v>
      </c>
      <c r="D119" s="45" t="s">
        <v>3411</v>
      </c>
      <c r="E119" s="45">
        <v>20</v>
      </c>
      <c r="F119" s="45" t="s">
        <v>3412</v>
      </c>
      <c r="G119" s="45" t="s">
        <v>3446</v>
      </c>
      <c r="H119" s="45" t="s">
        <v>3447</v>
      </c>
      <c r="I119" s="45" t="s">
        <v>3415</v>
      </c>
      <c r="J119" s="46">
        <v>0.88</v>
      </c>
      <c r="K119" s="46">
        <f t="shared" si="1"/>
        <v>1.0207999999999999</v>
      </c>
    </row>
    <row r="120" spans="2:11" x14ac:dyDescent="0.25">
      <c r="B120" s="45" t="s">
        <v>3197</v>
      </c>
      <c r="C120" s="45" t="s">
        <v>3410</v>
      </c>
      <c r="D120" s="45" t="s">
        <v>3411</v>
      </c>
      <c r="E120" s="45">
        <v>20</v>
      </c>
      <c r="F120" s="45" t="s">
        <v>3412</v>
      </c>
      <c r="G120" s="45" t="s">
        <v>3448</v>
      </c>
      <c r="H120" s="45" t="s">
        <v>3449</v>
      </c>
      <c r="I120" s="45" t="s">
        <v>3415</v>
      </c>
      <c r="J120" s="46">
        <v>1.62</v>
      </c>
      <c r="K120" s="46">
        <f t="shared" si="1"/>
        <v>1.8792</v>
      </c>
    </row>
    <row r="121" spans="2:11" x14ac:dyDescent="0.25">
      <c r="B121" s="45" t="s">
        <v>3197</v>
      </c>
      <c r="C121" s="45" t="s">
        <v>3410</v>
      </c>
      <c r="D121" s="45" t="s">
        <v>3411</v>
      </c>
      <c r="E121" s="45">
        <v>20</v>
      </c>
      <c r="F121" s="45" t="s">
        <v>3412</v>
      </c>
      <c r="G121" s="45" t="s">
        <v>3450</v>
      </c>
      <c r="H121" s="45" t="s">
        <v>3451</v>
      </c>
      <c r="I121" s="45" t="s">
        <v>3415</v>
      </c>
      <c r="J121" s="46">
        <v>0.96</v>
      </c>
      <c r="K121" s="46">
        <f t="shared" si="1"/>
        <v>1.1135999999999999</v>
      </c>
    </row>
    <row r="122" spans="2:11" x14ac:dyDescent="0.25">
      <c r="B122" s="45" t="s">
        <v>3197</v>
      </c>
      <c r="C122" s="45" t="s">
        <v>3410</v>
      </c>
      <c r="D122" s="45" t="s">
        <v>3411</v>
      </c>
      <c r="E122" s="45">
        <v>20</v>
      </c>
      <c r="F122" s="45" t="s">
        <v>3412</v>
      </c>
      <c r="G122" s="45" t="s">
        <v>3452</v>
      </c>
      <c r="H122" s="45" t="s">
        <v>3453</v>
      </c>
      <c r="I122" s="45" t="s">
        <v>3415</v>
      </c>
      <c r="J122" s="46">
        <v>1.45</v>
      </c>
      <c r="K122" s="46">
        <f t="shared" si="1"/>
        <v>1.6819999999999999</v>
      </c>
    </row>
    <row r="123" spans="2:11" x14ac:dyDescent="0.25">
      <c r="B123" s="45" t="s">
        <v>3197</v>
      </c>
      <c r="C123" s="45" t="s">
        <v>3410</v>
      </c>
      <c r="D123" s="45" t="s">
        <v>3411</v>
      </c>
      <c r="E123" s="45">
        <v>20</v>
      </c>
      <c r="F123" s="45" t="s">
        <v>3412</v>
      </c>
      <c r="G123" s="45" t="s">
        <v>3454</v>
      </c>
      <c r="H123" s="45" t="s">
        <v>3455</v>
      </c>
      <c r="I123" s="45" t="s">
        <v>3415</v>
      </c>
      <c r="J123" s="46">
        <v>1.76</v>
      </c>
      <c r="K123" s="46">
        <f t="shared" si="1"/>
        <v>2.0415999999999999</v>
      </c>
    </row>
    <row r="124" spans="2:11" x14ac:dyDescent="0.25">
      <c r="B124" s="45" t="s">
        <v>3197</v>
      </c>
      <c r="C124" s="45" t="s">
        <v>3410</v>
      </c>
      <c r="D124" s="45" t="s">
        <v>3411</v>
      </c>
      <c r="E124" s="45">
        <v>20</v>
      </c>
      <c r="F124" s="45" t="s">
        <v>3412</v>
      </c>
      <c r="G124" s="45" t="s">
        <v>3456</v>
      </c>
      <c r="H124" s="45" t="s">
        <v>3457</v>
      </c>
      <c r="I124" s="45" t="s">
        <v>3415</v>
      </c>
      <c r="J124" s="46">
        <v>2.79</v>
      </c>
      <c r="K124" s="46">
        <f t="shared" si="1"/>
        <v>3.2363999999999997</v>
      </c>
    </row>
    <row r="125" spans="2:11" x14ac:dyDescent="0.25">
      <c r="B125" s="45" t="s">
        <v>3197</v>
      </c>
      <c r="C125" s="45" t="s">
        <v>3410</v>
      </c>
      <c r="D125" s="45" t="s">
        <v>3411</v>
      </c>
      <c r="E125" s="45">
        <v>20</v>
      </c>
      <c r="F125" s="45" t="s">
        <v>3412</v>
      </c>
      <c r="G125" s="45" t="s">
        <v>3458</v>
      </c>
      <c r="H125" s="45" t="s">
        <v>3459</v>
      </c>
      <c r="I125" s="45" t="s">
        <v>3415</v>
      </c>
      <c r="J125" s="46">
        <v>2.85</v>
      </c>
      <c r="K125" s="46">
        <f t="shared" si="1"/>
        <v>3.306</v>
      </c>
    </row>
    <row r="126" spans="2:11" x14ac:dyDescent="0.25">
      <c r="B126" s="45" t="s">
        <v>3197</v>
      </c>
      <c r="C126" s="45" t="s">
        <v>3410</v>
      </c>
      <c r="D126" s="45" t="s">
        <v>3411</v>
      </c>
      <c r="E126" s="45">
        <v>20</v>
      </c>
      <c r="F126" s="45" t="s">
        <v>3412</v>
      </c>
      <c r="G126" s="45" t="s">
        <v>3460</v>
      </c>
      <c r="H126" s="45" t="s">
        <v>3461</v>
      </c>
      <c r="I126" s="45" t="s">
        <v>3415</v>
      </c>
      <c r="J126" s="46">
        <v>2.4900000000000002</v>
      </c>
      <c r="K126" s="46">
        <f t="shared" si="1"/>
        <v>2.8883999999999999</v>
      </c>
    </row>
    <row r="127" spans="2:11" x14ac:dyDescent="0.25">
      <c r="B127" s="45" t="s">
        <v>3197</v>
      </c>
      <c r="C127" s="45" t="s">
        <v>3410</v>
      </c>
      <c r="D127" s="45" t="s">
        <v>3411</v>
      </c>
      <c r="E127" s="45">
        <v>22</v>
      </c>
      <c r="F127" s="45" t="s">
        <v>3462</v>
      </c>
      <c r="G127" s="45" t="s">
        <v>3463</v>
      </c>
      <c r="H127" s="45" t="s">
        <v>3464</v>
      </c>
      <c r="I127" s="45" t="s">
        <v>3415</v>
      </c>
      <c r="J127" s="46">
        <v>0.24</v>
      </c>
      <c r="K127" s="46">
        <f t="shared" si="1"/>
        <v>0.27839999999999998</v>
      </c>
    </row>
    <row r="128" spans="2:11" x14ac:dyDescent="0.25">
      <c r="B128" s="45" t="s">
        <v>3197</v>
      </c>
      <c r="C128" s="45" t="s">
        <v>3410</v>
      </c>
      <c r="D128" s="45" t="s">
        <v>3411</v>
      </c>
      <c r="E128" s="45">
        <v>22</v>
      </c>
      <c r="F128" s="45" t="s">
        <v>3462</v>
      </c>
      <c r="G128" s="45" t="s">
        <v>3465</v>
      </c>
      <c r="H128" s="45" t="s">
        <v>3466</v>
      </c>
      <c r="I128" s="45" t="s">
        <v>3415</v>
      </c>
      <c r="J128" s="46">
        <v>0.24</v>
      </c>
      <c r="K128" s="46">
        <f t="shared" si="1"/>
        <v>0.27839999999999998</v>
      </c>
    </row>
    <row r="129" spans="2:11" x14ac:dyDescent="0.25">
      <c r="B129" s="45" t="s">
        <v>3197</v>
      </c>
      <c r="C129" s="45" t="s">
        <v>3410</v>
      </c>
      <c r="D129" s="45" t="s">
        <v>3411</v>
      </c>
      <c r="E129" s="45">
        <v>22</v>
      </c>
      <c r="F129" s="45" t="s">
        <v>3462</v>
      </c>
      <c r="G129" s="45" t="s">
        <v>3467</v>
      </c>
      <c r="H129" s="45" t="s">
        <v>3468</v>
      </c>
      <c r="I129" s="45" t="s">
        <v>3415</v>
      </c>
      <c r="J129" s="46">
        <v>0.24</v>
      </c>
      <c r="K129" s="46">
        <f t="shared" si="1"/>
        <v>0.27839999999999998</v>
      </c>
    </row>
    <row r="130" spans="2:11" x14ac:dyDescent="0.25">
      <c r="B130" s="45" t="s">
        <v>3197</v>
      </c>
      <c r="C130" s="45" t="s">
        <v>3410</v>
      </c>
      <c r="D130" s="45" t="s">
        <v>3411</v>
      </c>
      <c r="E130" s="45">
        <v>22</v>
      </c>
      <c r="F130" s="45" t="s">
        <v>3462</v>
      </c>
      <c r="G130" s="45" t="s">
        <v>3469</v>
      </c>
      <c r="H130" s="45" t="s">
        <v>3470</v>
      </c>
      <c r="I130" s="45" t="s">
        <v>3415</v>
      </c>
      <c r="J130" s="46">
        <v>0.24</v>
      </c>
      <c r="K130" s="46">
        <f t="shared" si="1"/>
        <v>0.27839999999999998</v>
      </c>
    </row>
    <row r="131" spans="2:11" x14ac:dyDescent="0.25">
      <c r="B131" s="45" t="s">
        <v>3197</v>
      </c>
      <c r="C131" s="45" t="s">
        <v>3410</v>
      </c>
      <c r="D131" s="45" t="s">
        <v>3411</v>
      </c>
      <c r="E131" s="45">
        <v>22</v>
      </c>
      <c r="F131" s="45" t="s">
        <v>3462</v>
      </c>
      <c r="G131" s="45" t="s">
        <v>3471</v>
      </c>
      <c r="H131" s="45" t="s">
        <v>3472</v>
      </c>
      <c r="I131" s="45" t="s">
        <v>3415</v>
      </c>
      <c r="J131" s="46">
        <v>0.4</v>
      </c>
      <c r="K131" s="46">
        <f t="shared" si="1"/>
        <v>0.46399999999999997</v>
      </c>
    </row>
    <row r="132" spans="2:11" x14ac:dyDescent="0.25">
      <c r="B132" s="45" t="s">
        <v>3197</v>
      </c>
      <c r="C132" s="45" t="s">
        <v>3410</v>
      </c>
      <c r="D132" s="45" t="s">
        <v>3411</v>
      </c>
      <c r="E132" s="45">
        <v>22</v>
      </c>
      <c r="F132" s="45" t="s">
        <v>3462</v>
      </c>
      <c r="G132" s="45" t="s">
        <v>3473</v>
      </c>
      <c r="H132" s="45" t="s">
        <v>3474</v>
      </c>
      <c r="I132" s="45" t="s">
        <v>3415</v>
      </c>
      <c r="J132" s="46">
        <v>0.4</v>
      </c>
      <c r="K132" s="46">
        <f t="shared" ref="K132:K195" si="2">+IF(AND(MID(H132,1,15)="POSTE DE MADERA",J132&lt;110)=TRUE,(J132*1.13+5)*1.01*1.16,IF(AND(MID(H132,1,15)="POSTE DE MADERA",J132&gt;=110,J132&lt;320)=TRUE,(J132*1.13+12)*1.01*1.16,IF(AND(MID(H132,1,15)="POSTE DE MADERA",J132&gt;320)=TRUE,(J132*1.13+36)*1.01*1.16,IF(+AND(MID(H132,1,5)="POSTE",MID(H132,1,15)&lt;&gt;"POSTE DE MADERA")=TRUE,J132*1.01*1.16,J132*1.16))))</f>
        <v>0.46399999999999997</v>
      </c>
    </row>
    <row r="133" spans="2:11" x14ac:dyDescent="0.25">
      <c r="B133" s="45" t="s">
        <v>3197</v>
      </c>
      <c r="C133" s="45" t="s">
        <v>3410</v>
      </c>
      <c r="D133" s="45" t="s">
        <v>3411</v>
      </c>
      <c r="E133" s="45">
        <v>22</v>
      </c>
      <c r="F133" s="45" t="s">
        <v>3462</v>
      </c>
      <c r="G133" s="45" t="s">
        <v>3475</v>
      </c>
      <c r="H133" s="45" t="s">
        <v>3476</v>
      </c>
      <c r="I133" s="45" t="s">
        <v>3415</v>
      </c>
      <c r="J133" s="46">
        <v>0.53</v>
      </c>
      <c r="K133" s="46">
        <f t="shared" si="2"/>
        <v>0.61480000000000001</v>
      </c>
    </row>
    <row r="134" spans="2:11" x14ac:dyDescent="0.25">
      <c r="B134" s="45" t="s">
        <v>3197</v>
      </c>
      <c r="C134" s="45" t="s">
        <v>3410</v>
      </c>
      <c r="D134" s="45" t="s">
        <v>3411</v>
      </c>
      <c r="E134" s="45">
        <v>22</v>
      </c>
      <c r="F134" s="45" t="s">
        <v>3462</v>
      </c>
      <c r="G134" s="45" t="s">
        <v>3477</v>
      </c>
      <c r="H134" s="45" t="s">
        <v>3478</v>
      </c>
      <c r="I134" s="45" t="s">
        <v>3415</v>
      </c>
      <c r="J134" s="46">
        <v>0.88</v>
      </c>
      <c r="K134" s="46">
        <f t="shared" si="2"/>
        <v>1.0207999999999999</v>
      </c>
    </row>
    <row r="135" spans="2:11" x14ac:dyDescent="0.25">
      <c r="B135" s="45" t="s">
        <v>3197</v>
      </c>
      <c r="C135" s="45" t="s">
        <v>3410</v>
      </c>
      <c r="D135" s="45" t="s">
        <v>3411</v>
      </c>
      <c r="E135" s="45">
        <v>22</v>
      </c>
      <c r="F135" s="45" t="s">
        <v>3462</v>
      </c>
      <c r="G135" s="45" t="s">
        <v>3479</v>
      </c>
      <c r="H135" s="45" t="s">
        <v>3480</v>
      </c>
      <c r="I135" s="45" t="s">
        <v>3415</v>
      </c>
      <c r="J135" s="46">
        <v>0.98</v>
      </c>
      <c r="K135" s="46">
        <f t="shared" si="2"/>
        <v>1.1367999999999998</v>
      </c>
    </row>
    <row r="136" spans="2:11" x14ac:dyDescent="0.25">
      <c r="B136" s="45" t="s">
        <v>3197</v>
      </c>
      <c r="C136" s="45" t="s">
        <v>3410</v>
      </c>
      <c r="D136" s="45" t="s">
        <v>3411</v>
      </c>
      <c r="E136" s="45">
        <v>22</v>
      </c>
      <c r="F136" s="45" t="s">
        <v>3462</v>
      </c>
      <c r="G136" s="45" t="s">
        <v>3481</v>
      </c>
      <c r="H136" s="45" t="s">
        <v>3482</v>
      </c>
      <c r="I136" s="45" t="s">
        <v>3415</v>
      </c>
      <c r="J136" s="46">
        <v>1.31</v>
      </c>
      <c r="K136" s="46">
        <f t="shared" si="2"/>
        <v>1.5196000000000001</v>
      </c>
    </row>
    <row r="137" spans="2:11" x14ac:dyDescent="0.25">
      <c r="B137" s="45" t="s">
        <v>3197</v>
      </c>
      <c r="C137" s="45" t="s">
        <v>3410</v>
      </c>
      <c r="D137" s="45" t="s">
        <v>3411</v>
      </c>
      <c r="E137" s="45">
        <v>22</v>
      </c>
      <c r="F137" s="45" t="s">
        <v>3462</v>
      </c>
      <c r="G137" s="45" t="s">
        <v>3483</v>
      </c>
      <c r="H137" s="45" t="s">
        <v>3484</v>
      </c>
      <c r="I137" s="45" t="s">
        <v>3415</v>
      </c>
      <c r="J137" s="46">
        <v>1.71</v>
      </c>
      <c r="K137" s="46">
        <f t="shared" si="2"/>
        <v>1.9835999999999998</v>
      </c>
    </row>
    <row r="138" spans="2:11" x14ac:dyDescent="0.25">
      <c r="B138" s="45" t="s">
        <v>3197</v>
      </c>
      <c r="C138" s="45" t="s">
        <v>3410</v>
      </c>
      <c r="D138" s="45" t="s">
        <v>3411</v>
      </c>
      <c r="E138" s="45">
        <v>22</v>
      </c>
      <c r="F138" s="45" t="s">
        <v>3462</v>
      </c>
      <c r="G138" s="45" t="s">
        <v>3485</v>
      </c>
      <c r="H138" s="45" t="s">
        <v>3486</v>
      </c>
      <c r="I138" s="45" t="s">
        <v>3415</v>
      </c>
      <c r="J138" s="46">
        <v>2.12</v>
      </c>
      <c r="K138" s="46">
        <f t="shared" si="2"/>
        <v>2.4592000000000001</v>
      </c>
    </row>
    <row r="139" spans="2:11" x14ac:dyDescent="0.25">
      <c r="B139" s="45" t="s">
        <v>3197</v>
      </c>
      <c r="C139" s="45" t="s">
        <v>3410</v>
      </c>
      <c r="D139" s="45" t="s">
        <v>3411</v>
      </c>
      <c r="E139" s="45">
        <v>22</v>
      </c>
      <c r="F139" s="45" t="s">
        <v>3462</v>
      </c>
      <c r="G139" s="45" t="s">
        <v>3487</v>
      </c>
      <c r="H139" s="45" t="s">
        <v>3488</v>
      </c>
      <c r="I139" s="45" t="s">
        <v>3415</v>
      </c>
      <c r="J139" s="46">
        <v>2.6</v>
      </c>
      <c r="K139" s="46">
        <f t="shared" si="2"/>
        <v>3.016</v>
      </c>
    </row>
    <row r="140" spans="2:11" x14ac:dyDescent="0.25">
      <c r="B140" s="45" t="s">
        <v>3197</v>
      </c>
      <c r="C140" s="45" t="s">
        <v>3410</v>
      </c>
      <c r="D140" s="45" t="s">
        <v>3411</v>
      </c>
      <c r="E140" s="45">
        <v>22</v>
      </c>
      <c r="F140" s="45" t="s">
        <v>3462</v>
      </c>
      <c r="G140" s="45" t="s">
        <v>3489</v>
      </c>
      <c r="H140" s="45" t="s">
        <v>3490</v>
      </c>
      <c r="I140" s="45" t="s">
        <v>3415</v>
      </c>
      <c r="J140" s="46">
        <v>3.17</v>
      </c>
      <c r="K140" s="46">
        <f t="shared" si="2"/>
        <v>3.6771999999999996</v>
      </c>
    </row>
    <row r="141" spans="2:11" x14ac:dyDescent="0.25">
      <c r="B141" s="45" t="s">
        <v>3197</v>
      </c>
      <c r="C141" s="45" t="s">
        <v>3410</v>
      </c>
      <c r="D141" s="45" t="s">
        <v>3411</v>
      </c>
      <c r="E141" s="45">
        <v>22</v>
      </c>
      <c r="F141" s="45" t="s">
        <v>3462</v>
      </c>
      <c r="G141" s="45" t="s">
        <v>3491</v>
      </c>
      <c r="H141" s="45" t="s">
        <v>3492</v>
      </c>
      <c r="I141" s="45" t="s">
        <v>3415</v>
      </c>
      <c r="J141" s="46">
        <v>4.0599999999999996</v>
      </c>
      <c r="K141" s="46">
        <f t="shared" si="2"/>
        <v>4.7095999999999991</v>
      </c>
    </row>
    <row r="142" spans="2:11" x14ac:dyDescent="0.25">
      <c r="B142" s="45" t="s">
        <v>3197</v>
      </c>
      <c r="C142" s="45" t="s">
        <v>3410</v>
      </c>
      <c r="D142" s="45" t="s">
        <v>3411</v>
      </c>
      <c r="E142" s="45">
        <v>21</v>
      </c>
      <c r="F142" s="45" t="s">
        <v>3493</v>
      </c>
      <c r="G142" s="45" t="s">
        <v>3494</v>
      </c>
      <c r="H142" s="45" t="s">
        <v>3495</v>
      </c>
      <c r="I142" s="45" t="s">
        <v>3415</v>
      </c>
      <c r="J142" s="46">
        <v>1.22</v>
      </c>
      <c r="K142" s="46">
        <f t="shared" si="2"/>
        <v>1.4151999999999998</v>
      </c>
    </row>
    <row r="143" spans="2:11" x14ac:dyDescent="0.25">
      <c r="B143" s="45" t="s">
        <v>3197</v>
      </c>
      <c r="C143" s="45" t="s">
        <v>3410</v>
      </c>
      <c r="D143" s="45" t="s">
        <v>3411</v>
      </c>
      <c r="E143" s="45">
        <v>21</v>
      </c>
      <c r="F143" s="45" t="s">
        <v>3493</v>
      </c>
      <c r="G143" s="45" t="s">
        <v>3496</v>
      </c>
      <c r="H143" s="45" t="s">
        <v>3497</v>
      </c>
      <c r="I143" s="45" t="s">
        <v>3415</v>
      </c>
      <c r="J143" s="46">
        <v>1.33</v>
      </c>
      <c r="K143" s="46">
        <f t="shared" si="2"/>
        <v>1.5427999999999999</v>
      </c>
    </row>
    <row r="144" spans="2:11" x14ac:dyDescent="0.25">
      <c r="B144" s="45" t="s">
        <v>3197</v>
      </c>
      <c r="C144" s="45" t="s">
        <v>3410</v>
      </c>
      <c r="D144" s="45" t="s">
        <v>3411</v>
      </c>
      <c r="E144" s="45">
        <v>21</v>
      </c>
      <c r="F144" s="45" t="s">
        <v>3493</v>
      </c>
      <c r="G144" s="45" t="s">
        <v>3498</v>
      </c>
      <c r="H144" s="45" t="s">
        <v>3499</v>
      </c>
      <c r="I144" s="45" t="s">
        <v>3415</v>
      </c>
      <c r="J144" s="46">
        <v>1.59</v>
      </c>
      <c r="K144" s="46">
        <f t="shared" si="2"/>
        <v>1.8444</v>
      </c>
    </row>
    <row r="145" spans="2:11" x14ac:dyDescent="0.25">
      <c r="B145" s="45" t="s">
        <v>3197</v>
      </c>
      <c r="C145" s="45" t="s">
        <v>3410</v>
      </c>
      <c r="D145" s="45" t="s">
        <v>3411</v>
      </c>
      <c r="E145" s="45">
        <v>21</v>
      </c>
      <c r="F145" s="45" t="s">
        <v>3493</v>
      </c>
      <c r="G145" s="45" t="s">
        <v>3500</v>
      </c>
      <c r="H145" s="45" t="s">
        <v>3501</v>
      </c>
      <c r="I145" s="45" t="s">
        <v>3415</v>
      </c>
      <c r="J145" s="46">
        <v>2.09</v>
      </c>
      <c r="K145" s="46">
        <f t="shared" si="2"/>
        <v>2.4243999999999999</v>
      </c>
    </row>
    <row r="146" spans="2:11" x14ac:dyDescent="0.25">
      <c r="B146" s="45" t="s">
        <v>3197</v>
      </c>
      <c r="C146" s="45" t="s">
        <v>3410</v>
      </c>
      <c r="D146" s="45" t="s">
        <v>3411</v>
      </c>
      <c r="E146" s="45">
        <v>21</v>
      </c>
      <c r="F146" s="45" t="s">
        <v>3493</v>
      </c>
      <c r="G146" s="45" t="s">
        <v>3502</v>
      </c>
      <c r="H146" s="45" t="s">
        <v>3503</v>
      </c>
      <c r="I146" s="45" t="s">
        <v>3415</v>
      </c>
      <c r="J146" s="46">
        <v>3.01</v>
      </c>
      <c r="K146" s="46">
        <f t="shared" si="2"/>
        <v>3.4915999999999996</v>
      </c>
    </row>
    <row r="147" spans="2:11" x14ac:dyDescent="0.25">
      <c r="B147" s="45" t="s">
        <v>3197</v>
      </c>
      <c r="C147" s="45" t="s">
        <v>3410</v>
      </c>
      <c r="D147" s="45" t="s">
        <v>3411</v>
      </c>
      <c r="E147" s="45">
        <v>21</v>
      </c>
      <c r="F147" s="45" t="s">
        <v>3493</v>
      </c>
      <c r="G147" s="45" t="s">
        <v>3504</v>
      </c>
      <c r="H147" s="45" t="s">
        <v>3505</v>
      </c>
      <c r="I147" s="45" t="s">
        <v>3415</v>
      </c>
      <c r="J147" s="46">
        <v>4.74</v>
      </c>
      <c r="K147" s="46">
        <f t="shared" si="2"/>
        <v>5.4984000000000002</v>
      </c>
    </row>
    <row r="148" spans="2:11" x14ac:dyDescent="0.25">
      <c r="B148" s="45" t="s">
        <v>3197</v>
      </c>
      <c r="C148" s="45" t="s">
        <v>3410</v>
      </c>
      <c r="D148" s="45" t="s">
        <v>3411</v>
      </c>
      <c r="E148" s="45">
        <v>21</v>
      </c>
      <c r="F148" s="45" t="s">
        <v>3493</v>
      </c>
      <c r="G148" s="45" t="s">
        <v>3506</v>
      </c>
      <c r="H148" s="45" t="s">
        <v>3507</v>
      </c>
      <c r="I148" s="45" t="s">
        <v>3415</v>
      </c>
      <c r="J148" s="46">
        <v>7.48</v>
      </c>
      <c r="K148" s="46">
        <f t="shared" si="2"/>
        <v>8.6768000000000001</v>
      </c>
    </row>
    <row r="149" spans="2:11" x14ac:dyDescent="0.25">
      <c r="B149" s="45" t="s">
        <v>3197</v>
      </c>
      <c r="C149" s="45" t="s">
        <v>3410</v>
      </c>
      <c r="D149" s="45" t="s">
        <v>3411</v>
      </c>
      <c r="E149" s="45">
        <v>21</v>
      </c>
      <c r="F149" s="45" t="s">
        <v>3493</v>
      </c>
      <c r="G149" s="45" t="s">
        <v>3508</v>
      </c>
      <c r="H149" s="45" t="s">
        <v>3509</v>
      </c>
      <c r="I149" s="45" t="s">
        <v>3415</v>
      </c>
      <c r="J149" s="46">
        <v>1.77</v>
      </c>
      <c r="K149" s="46">
        <f t="shared" si="2"/>
        <v>2.0531999999999999</v>
      </c>
    </row>
    <row r="150" spans="2:11" x14ac:dyDescent="0.25">
      <c r="B150" s="45" t="s">
        <v>3197</v>
      </c>
      <c r="C150" s="45" t="s">
        <v>3410</v>
      </c>
      <c r="D150" s="45" t="s">
        <v>3411</v>
      </c>
      <c r="E150" s="45">
        <v>21</v>
      </c>
      <c r="F150" s="45" t="s">
        <v>3493</v>
      </c>
      <c r="G150" s="45" t="s">
        <v>3510</v>
      </c>
      <c r="H150" s="45" t="s">
        <v>3511</v>
      </c>
      <c r="I150" s="45" t="s">
        <v>3415</v>
      </c>
      <c r="J150" s="46">
        <v>2.3199999999999998</v>
      </c>
      <c r="K150" s="46">
        <f t="shared" si="2"/>
        <v>2.6911999999999998</v>
      </c>
    </row>
    <row r="151" spans="2:11" x14ac:dyDescent="0.25">
      <c r="B151" s="45" t="s">
        <v>3197</v>
      </c>
      <c r="C151" s="45" t="s">
        <v>3410</v>
      </c>
      <c r="D151" s="45" t="s">
        <v>3411</v>
      </c>
      <c r="E151" s="45">
        <v>21</v>
      </c>
      <c r="F151" s="45" t="s">
        <v>3493</v>
      </c>
      <c r="G151" s="45" t="s">
        <v>3512</v>
      </c>
      <c r="H151" s="45" t="s">
        <v>3513</v>
      </c>
      <c r="I151" s="45" t="s">
        <v>3415</v>
      </c>
      <c r="J151" s="46">
        <v>3.05</v>
      </c>
      <c r="K151" s="46">
        <f t="shared" si="2"/>
        <v>3.5379999999999994</v>
      </c>
    </row>
    <row r="152" spans="2:11" x14ac:dyDescent="0.25">
      <c r="B152" s="45" t="s">
        <v>3197</v>
      </c>
      <c r="C152" s="45" t="s">
        <v>3410</v>
      </c>
      <c r="D152" s="45" t="s">
        <v>3411</v>
      </c>
      <c r="E152" s="45">
        <v>21</v>
      </c>
      <c r="F152" s="45" t="s">
        <v>3493</v>
      </c>
      <c r="G152" s="45" t="s">
        <v>3514</v>
      </c>
      <c r="H152" s="45" t="s">
        <v>3515</v>
      </c>
      <c r="I152" s="45" t="s">
        <v>3415</v>
      </c>
      <c r="J152" s="46">
        <v>4.4400000000000004</v>
      </c>
      <c r="K152" s="46">
        <f t="shared" si="2"/>
        <v>5.1504000000000003</v>
      </c>
    </row>
    <row r="153" spans="2:11" x14ac:dyDescent="0.25">
      <c r="B153" s="45" t="s">
        <v>3197</v>
      </c>
      <c r="C153" s="45" t="s">
        <v>3410</v>
      </c>
      <c r="D153" s="45" t="s">
        <v>3411</v>
      </c>
      <c r="E153" s="45">
        <v>21</v>
      </c>
      <c r="F153" s="45" t="s">
        <v>3493</v>
      </c>
      <c r="G153" s="45" t="s">
        <v>3516</v>
      </c>
      <c r="H153" s="45" t="s">
        <v>3517</v>
      </c>
      <c r="I153" s="45" t="s">
        <v>3415</v>
      </c>
      <c r="J153" s="46">
        <v>6.14</v>
      </c>
      <c r="K153" s="46">
        <f t="shared" si="2"/>
        <v>7.122399999999999</v>
      </c>
    </row>
    <row r="154" spans="2:11" x14ac:dyDescent="0.25">
      <c r="B154" s="45" t="s">
        <v>3197</v>
      </c>
      <c r="C154" s="45" t="s">
        <v>3410</v>
      </c>
      <c r="D154" s="45" t="s">
        <v>3411</v>
      </c>
      <c r="E154" s="45">
        <v>21</v>
      </c>
      <c r="F154" s="45" t="s">
        <v>3493</v>
      </c>
      <c r="G154" s="45" t="s">
        <v>3518</v>
      </c>
      <c r="H154" s="45" t="s">
        <v>3519</v>
      </c>
      <c r="I154" s="45" t="s">
        <v>3415</v>
      </c>
      <c r="J154" s="46">
        <v>8.27</v>
      </c>
      <c r="K154" s="46">
        <f t="shared" si="2"/>
        <v>9.5931999999999995</v>
      </c>
    </row>
    <row r="155" spans="2:11" x14ac:dyDescent="0.25">
      <c r="B155" s="45" t="s">
        <v>3197</v>
      </c>
      <c r="C155" s="45" t="s">
        <v>3410</v>
      </c>
      <c r="D155" s="45" t="s">
        <v>3411</v>
      </c>
      <c r="E155" s="45">
        <v>21</v>
      </c>
      <c r="F155" s="45" t="s">
        <v>3493</v>
      </c>
      <c r="G155" s="45" t="s">
        <v>3520</v>
      </c>
      <c r="H155" s="45" t="s">
        <v>3521</v>
      </c>
      <c r="I155" s="45" t="s">
        <v>3415</v>
      </c>
      <c r="J155" s="46">
        <v>10.39</v>
      </c>
      <c r="K155" s="46">
        <f t="shared" si="2"/>
        <v>12.0524</v>
      </c>
    </row>
    <row r="156" spans="2:11" x14ac:dyDescent="0.25">
      <c r="B156" s="45" t="s">
        <v>3197</v>
      </c>
      <c r="C156" s="45" t="s">
        <v>3410</v>
      </c>
      <c r="D156" s="45" t="s">
        <v>3411</v>
      </c>
      <c r="E156" s="45">
        <v>21</v>
      </c>
      <c r="F156" s="45" t="s">
        <v>3493</v>
      </c>
      <c r="G156" s="45" t="s">
        <v>3522</v>
      </c>
      <c r="H156" s="45" t="s">
        <v>3523</v>
      </c>
      <c r="I156" s="45" t="s">
        <v>3415</v>
      </c>
      <c r="J156" s="46">
        <v>1.78</v>
      </c>
      <c r="K156" s="46">
        <f t="shared" si="2"/>
        <v>2.0648</v>
      </c>
    </row>
    <row r="157" spans="2:11" x14ac:dyDescent="0.25">
      <c r="B157" s="45" t="s">
        <v>3197</v>
      </c>
      <c r="C157" s="45" t="s">
        <v>3410</v>
      </c>
      <c r="D157" s="45" t="s">
        <v>3411</v>
      </c>
      <c r="E157" s="45">
        <v>21</v>
      </c>
      <c r="F157" s="45" t="s">
        <v>3493</v>
      </c>
      <c r="G157" s="45" t="s">
        <v>3524</v>
      </c>
      <c r="H157" s="45" t="s">
        <v>3525</v>
      </c>
      <c r="I157" s="45" t="s">
        <v>3415</v>
      </c>
      <c r="J157" s="46">
        <v>2.0299999999999998</v>
      </c>
      <c r="K157" s="46">
        <f t="shared" si="2"/>
        <v>2.3547999999999996</v>
      </c>
    </row>
    <row r="158" spans="2:11" x14ac:dyDescent="0.25">
      <c r="B158" s="45" t="s">
        <v>3197</v>
      </c>
      <c r="C158" s="45" t="s">
        <v>3410</v>
      </c>
      <c r="D158" s="45" t="s">
        <v>3411</v>
      </c>
      <c r="E158" s="45">
        <v>21</v>
      </c>
      <c r="F158" s="45" t="s">
        <v>3493</v>
      </c>
      <c r="G158" s="45" t="s">
        <v>3526</v>
      </c>
      <c r="H158" s="45" t="s">
        <v>3527</v>
      </c>
      <c r="I158" s="45" t="s">
        <v>3415</v>
      </c>
      <c r="J158" s="46">
        <v>3.33</v>
      </c>
      <c r="K158" s="46">
        <f t="shared" si="2"/>
        <v>3.8628</v>
      </c>
    </row>
    <row r="159" spans="2:11" x14ac:dyDescent="0.25">
      <c r="B159" s="45" t="s">
        <v>3197</v>
      </c>
      <c r="C159" s="45" t="s">
        <v>3410</v>
      </c>
      <c r="D159" s="45" t="s">
        <v>3411</v>
      </c>
      <c r="E159" s="45">
        <v>21</v>
      </c>
      <c r="F159" s="45" t="s">
        <v>3493</v>
      </c>
      <c r="G159" s="45" t="s">
        <v>3528</v>
      </c>
      <c r="H159" s="45" t="s">
        <v>3529</v>
      </c>
      <c r="I159" s="45" t="s">
        <v>3415</v>
      </c>
      <c r="J159" s="46">
        <v>4.83</v>
      </c>
      <c r="K159" s="46">
        <f t="shared" si="2"/>
        <v>5.6027999999999993</v>
      </c>
    </row>
    <row r="160" spans="2:11" x14ac:dyDescent="0.25">
      <c r="B160" s="45" t="s">
        <v>3197</v>
      </c>
      <c r="C160" s="45" t="s">
        <v>3410</v>
      </c>
      <c r="D160" s="45" t="s">
        <v>3411</v>
      </c>
      <c r="E160" s="45">
        <v>21</v>
      </c>
      <c r="F160" s="45" t="s">
        <v>3493</v>
      </c>
      <c r="G160" s="45" t="s">
        <v>3530</v>
      </c>
      <c r="H160" s="45" t="s">
        <v>3531</v>
      </c>
      <c r="I160" s="45" t="s">
        <v>3415</v>
      </c>
      <c r="J160" s="46">
        <v>1.78</v>
      </c>
      <c r="K160" s="46">
        <f t="shared" si="2"/>
        <v>2.0648</v>
      </c>
    </row>
    <row r="161" spans="2:11" x14ac:dyDescent="0.25">
      <c r="B161" s="45" t="s">
        <v>3197</v>
      </c>
      <c r="C161" s="45" t="s">
        <v>3410</v>
      </c>
      <c r="D161" s="45" t="s">
        <v>3411</v>
      </c>
      <c r="E161" s="45">
        <v>21</v>
      </c>
      <c r="F161" s="45" t="s">
        <v>3493</v>
      </c>
      <c r="G161" s="45" t="s">
        <v>3532</v>
      </c>
      <c r="H161" s="45" t="s">
        <v>3533</v>
      </c>
      <c r="I161" s="45" t="s">
        <v>3415</v>
      </c>
      <c r="J161" s="46">
        <v>2.0299999999999998</v>
      </c>
      <c r="K161" s="46">
        <f t="shared" si="2"/>
        <v>2.3547999999999996</v>
      </c>
    </row>
    <row r="162" spans="2:11" x14ac:dyDescent="0.25">
      <c r="B162" s="45" t="s">
        <v>3197</v>
      </c>
      <c r="C162" s="45" t="s">
        <v>3410</v>
      </c>
      <c r="D162" s="45" t="s">
        <v>3411</v>
      </c>
      <c r="E162" s="45">
        <v>21</v>
      </c>
      <c r="F162" s="45" t="s">
        <v>3493</v>
      </c>
      <c r="G162" s="45" t="s">
        <v>3534</v>
      </c>
      <c r="H162" s="45" t="s">
        <v>3535</v>
      </c>
      <c r="I162" s="45" t="s">
        <v>3415</v>
      </c>
      <c r="J162" s="46">
        <v>3.33</v>
      </c>
      <c r="K162" s="46">
        <f t="shared" si="2"/>
        <v>3.8628</v>
      </c>
    </row>
    <row r="163" spans="2:11" x14ac:dyDescent="0.25">
      <c r="B163" s="45" t="s">
        <v>3197</v>
      </c>
      <c r="C163" s="45" t="s">
        <v>3410</v>
      </c>
      <c r="D163" s="45" t="s">
        <v>3411</v>
      </c>
      <c r="E163" s="45">
        <v>21</v>
      </c>
      <c r="F163" s="45" t="s">
        <v>3493</v>
      </c>
      <c r="G163" s="45" t="s">
        <v>3536</v>
      </c>
      <c r="H163" s="45" t="s">
        <v>3537</v>
      </c>
      <c r="I163" s="45" t="s">
        <v>3415</v>
      </c>
      <c r="J163" s="46">
        <v>4.83</v>
      </c>
      <c r="K163" s="46">
        <f t="shared" si="2"/>
        <v>5.6027999999999993</v>
      </c>
    </row>
    <row r="164" spans="2:11" x14ac:dyDescent="0.25">
      <c r="B164" s="45" t="s">
        <v>3197</v>
      </c>
      <c r="C164" s="45" t="s">
        <v>3410</v>
      </c>
      <c r="D164" s="45" t="s">
        <v>3411</v>
      </c>
      <c r="E164" s="45">
        <v>21</v>
      </c>
      <c r="F164" s="45" t="s">
        <v>3493</v>
      </c>
      <c r="G164" s="45" t="s">
        <v>3538</v>
      </c>
      <c r="H164" s="45" t="s">
        <v>3539</v>
      </c>
      <c r="I164" s="45" t="s">
        <v>3415</v>
      </c>
      <c r="J164" s="46">
        <v>1.05</v>
      </c>
      <c r="K164" s="46">
        <f t="shared" si="2"/>
        <v>1.218</v>
      </c>
    </row>
    <row r="165" spans="2:11" x14ac:dyDescent="0.25">
      <c r="B165" s="45" t="s">
        <v>3197</v>
      </c>
      <c r="C165" s="45" t="s">
        <v>3410</v>
      </c>
      <c r="D165" s="45" t="s">
        <v>3411</v>
      </c>
      <c r="E165" s="45">
        <v>21</v>
      </c>
      <c r="F165" s="45" t="s">
        <v>3493</v>
      </c>
      <c r="G165" s="45" t="s">
        <v>3540</v>
      </c>
      <c r="H165" s="45" t="s">
        <v>3541</v>
      </c>
      <c r="I165" s="45" t="s">
        <v>3415</v>
      </c>
      <c r="J165" s="46">
        <v>0.83</v>
      </c>
      <c r="K165" s="46">
        <f t="shared" si="2"/>
        <v>0.96279999999999988</v>
      </c>
    </row>
    <row r="166" spans="2:11" x14ac:dyDescent="0.25">
      <c r="B166" s="45" t="s">
        <v>3197</v>
      </c>
      <c r="C166" s="45" t="s">
        <v>3410</v>
      </c>
      <c r="D166" s="45" t="s">
        <v>3411</v>
      </c>
      <c r="E166" s="45">
        <v>21</v>
      </c>
      <c r="F166" s="45" t="s">
        <v>3493</v>
      </c>
      <c r="G166" s="45" t="s">
        <v>3542</v>
      </c>
      <c r="H166" s="45" t="s">
        <v>3543</v>
      </c>
      <c r="I166" s="45" t="s">
        <v>3415</v>
      </c>
      <c r="J166" s="46">
        <v>1.1399999999999999</v>
      </c>
      <c r="K166" s="46">
        <f t="shared" si="2"/>
        <v>1.3223999999999998</v>
      </c>
    </row>
    <row r="167" spans="2:11" x14ac:dyDescent="0.25">
      <c r="B167" s="45" t="s">
        <v>3197</v>
      </c>
      <c r="C167" s="45" t="s">
        <v>3410</v>
      </c>
      <c r="D167" s="45" t="s">
        <v>3411</v>
      </c>
      <c r="E167" s="45">
        <v>21</v>
      </c>
      <c r="F167" s="45" t="s">
        <v>3493</v>
      </c>
      <c r="G167" s="45" t="s">
        <v>3544</v>
      </c>
      <c r="H167" s="45" t="s">
        <v>3545</v>
      </c>
      <c r="I167" s="45" t="s">
        <v>3415</v>
      </c>
      <c r="J167" s="46">
        <v>1.5</v>
      </c>
      <c r="K167" s="46">
        <f t="shared" si="2"/>
        <v>1.7399999999999998</v>
      </c>
    </row>
    <row r="168" spans="2:11" x14ac:dyDescent="0.25">
      <c r="B168" s="45" t="s">
        <v>3197</v>
      </c>
      <c r="C168" s="45" t="s">
        <v>3410</v>
      </c>
      <c r="D168" s="45" t="s">
        <v>3411</v>
      </c>
      <c r="E168" s="45">
        <v>21</v>
      </c>
      <c r="F168" s="45" t="s">
        <v>3493</v>
      </c>
      <c r="G168" s="45" t="s">
        <v>3546</v>
      </c>
      <c r="H168" s="45" t="s">
        <v>3547</v>
      </c>
      <c r="I168" s="45" t="s">
        <v>3415</v>
      </c>
      <c r="J168" s="46">
        <v>1.98</v>
      </c>
      <c r="K168" s="46">
        <f t="shared" si="2"/>
        <v>2.2967999999999997</v>
      </c>
    </row>
    <row r="169" spans="2:11" x14ac:dyDescent="0.25">
      <c r="B169" s="45" t="s">
        <v>3197</v>
      </c>
      <c r="C169" s="45" t="s">
        <v>3410</v>
      </c>
      <c r="D169" s="45" t="s">
        <v>3411</v>
      </c>
      <c r="E169" s="45">
        <v>21</v>
      </c>
      <c r="F169" s="45" t="s">
        <v>3493</v>
      </c>
      <c r="G169" s="45" t="s">
        <v>3548</v>
      </c>
      <c r="H169" s="45" t="s">
        <v>3549</v>
      </c>
      <c r="I169" s="45" t="s">
        <v>3415</v>
      </c>
      <c r="J169" s="46">
        <v>2.59</v>
      </c>
      <c r="K169" s="46">
        <f t="shared" si="2"/>
        <v>3.0043999999999995</v>
      </c>
    </row>
    <row r="170" spans="2:11" x14ac:dyDescent="0.25">
      <c r="B170" s="45" t="s">
        <v>3197</v>
      </c>
      <c r="C170" s="45" t="s">
        <v>3410</v>
      </c>
      <c r="D170" s="45" t="s">
        <v>3411</v>
      </c>
      <c r="E170" s="45">
        <v>21</v>
      </c>
      <c r="F170" s="45" t="s">
        <v>3493</v>
      </c>
      <c r="G170" s="45" t="s">
        <v>3550</v>
      </c>
      <c r="H170" s="45" t="s">
        <v>3551</v>
      </c>
      <c r="I170" s="45" t="s">
        <v>3415</v>
      </c>
      <c r="J170" s="46">
        <v>12.94</v>
      </c>
      <c r="K170" s="46">
        <f t="shared" si="2"/>
        <v>15.010399999999999</v>
      </c>
    </row>
    <row r="171" spans="2:11" x14ac:dyDescent="0.25">
      <c r="B171" s="45" t="s">
        <v>3197</v>
      </c>
      <c r="C171" s="45" t="s">
        <v>3410</v>
      </c>
      <c r="D171" s="45" t="s">
        <v>3411</v>
      </c>
      <c r="E171" s="45">
        <v>21</v>
      </c>
      <c r="F171" s="45" t="s">
        <v>3493</v>
      </c>
      <c r="G171" s="45" t="s">
        <v>3552</v>
      </c>
      <c r="H171" s="45" t="s">
        <v>3553</v>
      </c>
      <c r="I171" s="45" t="s">
        <v>3415</v>
      </c>
      <c r="J171" s="46">
        <v>2.0299999999999998</v>
      </c>
      <c r="K171" s="46">
        <f t="shared" si="2"/>
        <v>2.3547999999999996</v>
      </c>
    </row>
    <row r="172" spans="2:11" x14ac:dyDescent="0.25">
      <c r="B172" s="45" t="s">
        <v>3197</v>
      </c>
      <c r="C172" s="45" t="s">
        <v>3410</v>
      </c>
      <c r="D172" s="45" t="s">
        <v>3411</v>
      </c>
      <c r="E172" s="45">
        <v>21</v>
      </c>
      <c r="F172" s="45" t="s">
        <v>3493</v>
      </c>
      <c r="G172" s="45" t="s">
        <v>3554</v>
      </c>
      <c r="H172" s="45" t="s">
        <v>3555</v>
      </c>
      <c r="I172" s="45" t="s">
        <v>3415</v>
      </c>
      <c r="J172" s="46">
        <v>2.0299999999999998</v>
      </c>
      <c r="K172" s="46">
        <f t="shared" si="2"/>
        <v>2.3547999999999996</v>
      </c>
    </row>
    <row r="173" spans="2:11" x14ac:dyDescent="0.25">
      <c r="B173" s="45" t="s">
        <v>3197</v>
      </c>
      <c r="C173" s="45" t="s">
        <v>3410</v>
      </c>
      <c r="D173" s="45" t="s">
        <v>3411</v>
      </c>
      <c r="E173" s="45">
        <v>21</v>
      </c>
      <c r="F173" s="45" t="s">
        <v>3493</v>
      </c>
      <c r="G173" s="45" t="s">
        <v>3556</v>
      </c>
      <c r="H173" s="45" t="s">
        <v>3557</v>
      </c>
      <c r="I173" s="45" t="s">
        <v>3415</v>
      </c>
      <c r="J173" s="46">
        <v>4.83</v>
      </c>
      <c r="K173" s="46">
        <f t="shared" si="2"/>
        <v>5.6027999999999993</v>
      </c>
    </row>
    <row r="174" spans="2:11" x14ac:dyDescent="0.25">
      <c r="B174" s="45" t="s">
        <v>3197</v>
      </c>
      <c r="C174" s="45" t="s">
        <v>3410</v>
      </c>
      <c r="D174" s="45" t="s">
        <v>3411</v>
      </c>
      <c r="E174" s="45">
        <v>21</v>
      </c>
      <c r="F174" s="45" t="s">
        <v>3493</v>
      </c>
      <c r="G174" s="45" t="s">
        <v>3558</v>
      </c>
      <c r="H174" s="45" t="s">
        <v>3559</v>
      </c>
      <c r="I174" s="45" t="s">
        <v>3415</v>
      </c>
      <c r="J174" s="46">
        <v>4.83</v>
      </c>
      <c r="K174" s="46">
        <f t="shared" si="2"/>
        <v>5.6027999999999993</v>
      </c>
    </row>
    <row r="175" spans="2:11" x14ac:dyDescent="0.25">
      <c r="B175" s="45" t="s">
        <v>3197</v>
      </c>
      <c r="C175" s="45" t="s">
        <v>3410</v>
      </c>
      <c r="D175" s="45" t="s">
        <v>3411</v>
      </c>
      <c r="E175" s="45">
        <v>21</v>
      </c>
      <c r="F175" s="45" t="s">
        <v>3493</v>
      </c>
      <c r="G175" s="45" t="s">
        <v>3560</v>
      </c>
      <c r="H175" s="45" t="s">
        <v>3561</v>
      </c>
      <c r="I175" s="45" t="s">
        <v>3415</v>
      </c>
      <c r="J175" s="46">
        <v>4.83</v>
      </c>
      <c r="K175" s="46">
        <f t="shared" si="2"/>
        <v>5.6027999999999993</v>
      </c>
    </row>
    <row r="176" spans="2:11" x14ac:dyDescent="0.25">
      <c r="B176" s="45" t="s">
        <v>3197</v>
      </c>
      <c r="C176" s="45" t="s">
        <v>3410</v>
      </c>
      <c r="D176" s="45" t="s">
        <v>3411</v>
      </c>
      <c r="E176" s="45">
        <v>21</v>
      </c>
      <c r="F176" s="45" t="s">
        <v>3493</v>
      </c>
      <c r="G176" s="45" t="s">
        <v>3562</v>
      </c>
      <c r="H176" s="45" t="s">
        <v>3563</v>
      </c>
      <c r="I176" s="45" t="s">
        <v>3415</v>
      </c>
      <c r="J176" s="46">
        <v>5.35</v>
      </c>
      <c r="K176" s="46">
        <f t="shared" si="2"/>
        <v>6.2059999999999995</v>
      </c>
    </row>
    <row r="177" spans="2:11" x14ac:dyDescent="0.25">
      <c r="B177" s="45" t="s">
        <v>3197</v>
      </c>
      <c r="C177" s="45" t="s">
        <v>3410</v>
      </c>
      <c r="D177" s="45" t="s">
        <v>3411</v>
      </c>
      <c r="E177" s="45">
        <v>21</v>
      </c>
      <c r="F177" s="45" t="s">
        <v>3493</v>
      </c>
      <c r="G177" s="45" t="s">
        <v>3564</v>
      </c>
      <c r="H177" s="45" t="s">
        <v>3565</v>
      </c>
      <c r="I177" s="45" t="s">
        <v>3415</v>
      </c>
      <c r="J177" s="46">
        <v>5.35</v>
      </c>
      <c r="K177" s="46">
        <f t="shared" si="2"/>
        <v>6.2059999999999995</v>
      </c>
    </row>
    <row r="178" spans="2:11" x14ac:dyDescent="0.25">
      <c r="B178" s="45" t="s">
        <v>3197</v>
      </c>
      <c r="C178" s="45" t="s">
        <v>3410</v>
      </c>
      <c r="D178" s="45" t="s">
        <v>3411</v>
      </c>
      <c r="E178" s="45">
        <v>21</v>
      </c>
      <c r="F178" s="45" t="s">
        <v>3493</v>
      </c>
      <c r="G178" s="45" t="s">
        <v>3566</v>
      </c>
      <c r="H178" s="45" t="s">
        <v>3567</v>
      </c>
      <c r="I178" s="45" t="s">
        <v>3415</v>
      </c>
      <c r="J178" s="46">
        <v>5.35</v>
      </c>
      <c r="K178" s="46">
        <f t="shared" si="2"/>
        <v>6.2059999999999995</v>
      </c>
    </row>
    <row r="179" spans="2:11" x14ac:dyDescent="0.25">
      <c r="B179" s="45" t="s">
        <v>3197</v>
      </c>
      <c r="C179" s="45" t="s">
        <v>3410</v>
      </c>
      <c r="D179" s="45" t="s">
        <v>3411</v>
      </c>
      <c r="E179" s="45">
        <v>21</v>
      </c>
      <c r="F179" s="45" t="s">
        <v>3493</v>
      </c>
      <c r="G179" s="45" t="s">
        <v>3568</v>
      </c>
      <c r="H179" s="45" t="s">
        <v>3569</v>
      </c>
      <c r="I179" s="45" t="s">
        <v>3415</v>
      </c>
      <c r="J179" s="46">
        <v>5.35</v>
      </c>
      <c r="K179" s="46">
        <f t="shared" si="2"/>
        <v>6.2059999999999995</v>
      </c>
    </row>
    <row r="180" spans="2:11" x14ac:dyDescent="0.25">
      <c r="B180" s="45" t="s">
        <v>3197</v>
      </c>
      <c r="C180" s="45" t="s">
        <v>3410</v>
      </c>
      <c r="D180" s="45" t="s">
        <v>3411</v>
      </c>
      <c r="E180" s="45">
        <v>21</v>
      </c>
      <c r="F180" s="45" t="s">
        <v>3493</v>
      </c>
      <c r="G180" s="45" t="s">
        <v>3570</v>
      </c>
      <c r="H180" s="45" t="s">
        <v>3571</v>
      </c>
      <c r="I180" s="45" t="s">
        <v>3415</v>
      </c>
      <c r="J180" s="46">
        <v>5.35</v>
      </c>
      <c r="K180" s="46">
        <f t="shared" si="2"/>
        <v>6.2059999999999995</v>
      </c>
    </row>
    <row r="181" spans="2:11" x14ac:dyDescent="0.25">
      <c r="B181" s="45" t="s">
        <v>3197</v>
      </c>
      <c r="C181" s="45" t="s">
        <v>3410</v>
      </c>
      <c r="D181" s="45" t="s">
        <v>3411</v>
      </c>
      <c r="E181" s="45">
        <v>21</v>
      </c>
      <c r="F181" s="45" t="s">
        <v>3493</v>
      </c>
      <c r="G181" s="45" t="s">
        <v>3572</v>
      </c>
      <c r="H181" s="45" t="s">
        <v>3573</v>
      </c>
      <c r="I181" s="45" t="s">
        <v>3415</v>
      </c>
      <c r="J181" s="46">
        <v>8.84</v>
      </c>
      <c r="K181" s="46">
        <f t="shared" si="2"/>
        <v>10.254399999999999</v>
      </c>
    </row>
    <row r="182" spans="2:11" x14ac:dyDescent="0.25">
      <c r="B182" s="45" t="s">
        <v>3197</v>
      </c>
      <c r="C182" s="45" t="s">
        <v>3410</v>
      </c>
      <c r="D182" s="45" t="s">
        <v>3411</v>
      </c>
      <c r="E182" s="45">
        <v>21</v>
      </c>
      <c r="F182" s="45" t="s">
        <v>3493</v>
      </c>
      <c r="G182" s="45" t="s">
        <v>3574</v>
      </c>
      <c r="H182" s="45" t="s">
        <v>3575</v>
      </c>
      <c r="I182" s="45" t="s">
        <v>3415</v>
      </c>
      <c r="J182" s="46">
        <v>10.89</v>
      </c>
      <c r="K182" s="46">
        <f t="shared" si="2"/>
        <v>12.632400000000001</v>
      </c>
    </row>
    <row r="183" spans="2:11" x14ac:dyDescent="0.25">
      <c r="B183" s="45" t="s">
        <v>3197</v>
      </c>
      <c r="C183" s="45" t="s">
        <v>3410</v>
      </c>
      <c r="D183" s="45" t="s">
        <v>3411</v>
      </c>
      <c r="E183" s="45">
        <v>21</v>
      </c>
      <c r="F183" s="45" t="s">
        <v>3493</v>
      </c>
      <c r="G183" s="45" t="s">
        <v>3576</v>
      </c>
      <c r="H183" s="45" t="s">
        <v>3577</v>
      </c>
      <c r="I183" s="45" t="s">
        <v>3415</v>
      </c>
      <c r="J183" s="46">
        <v>0.94</v>
      </c>
      <c r="K183" s="46">
        <f t="shared" si="2"/>
        <v>1.0903999999999998</v>
      </c>
    </row>
    <row r="184" spans="2:11" x14ac:dyDescent="0.25">
      <c r="B184" s="45" t="s">
        <v>3197</v>
      </c>
      <c r="C184" s="45" t="s">
        <v>3410</v>
      </c>
      <c r="D184" s="45" t="s">
        <v>3411</v>
      </c>
      <c r="E184" s="45">
        <v>21</v>
      </c>
      <c r="F184" s="45" t="s">
        <v>3493</v>
      </c>
      <c r="G184" s="45" t="s">
        <v>3578</v>
      </c>
      <c r="H184" s="45" t="s">
        <v>3579</v>
      </c>
      <c r="I184" s="45" t="s">
        <v>3415</v>
      </c>
      <c r="J184" s="46">
        <v>0.94</v>
      </c>
      <c r="K184" s="46">
        <f t="shared" si="2"/>
        <v>1.0903999999999998</v>
      </c>
    </row>
    <row r="185" spans="2:11" x14ac:dyDescent="0.25">
      <c r="B185" s="45" t="s">
        <v>3197</v>
      </c>
      <c r="C185" s="45" t="s">
        <v>3410</v>
      </c>
      <c r="D185" s="45" t="s">
        <v>3411</v>
      </c>
      <c r="E185" s="45">
        <v>21</v>
      </c>
      <c r="F185" s="45" t="s">
        <v>3493</v>
      </c>
      <c r="G185" s="45" t="s">
        <v>3580</v>
      </c>
      <c r="H185" s="45" t="s">
        <v>3581</v>
      </c>
      <c r="I185" s="45" t="s">
        <v>3415</v>
      </c>
      <c r="J185" s="46">
        <v>0.94</v>
      </c>
      <c r="K185" s="46">
        <f t="shared" si="2"/>
        <v>1.0903999999999998</v>
      </c>
    </row>
    <row r="186" spans="2:11" x14ac:dyDescent="0.25">
      <c r="B186" s="45" t="s">
        <v>3197</v>
      </c>
      <c r="C186" s="45" t="s">
        <v>3410</v>
      </c>
      <c r="D186" s="45" t="s">
        <v>3411</v>
      </c>
      <c r="E186" s="45">
        <v>21</v>
      </c>
      <c r="F186" s="45" t="s">
        <v>3493</v>
      </c>
      <c r="G186" s="45" t="s">
        <v>3582</v>
      </c>
      <c r="H186" s="45" t="s">
        <v>3583</v>
      </c>
      <c r="I186" s="45" t="s">
        <v>3415</v>
      </c>
      <c r="J186" s="46">
        <v>0.94</v>
      </c>
      <c r="K186" s="46">
        <f t="shared" si="2"/>
        <v>1.0903999999999998</v>
      </c>
    </row>
    <row r="187" spans="2:11" x14ac:dyDescent="0.25">
      <c r="B187" s="45" t="s">
        <v>3197</v>
      </c>
      <c r="C187" s="45" t="s">
        <v>3410</v>
      </c>
      <c r="D187" s="45" t="s">
        <v>3411</v>
      </c>
      <c r="E187" s="45">
        <v>21</v>
      </c>
      <c r="F187" s="45" t="s">
        <v>3493</v>
      </c>
      <c r="G187" s="45" t="s">
        <v>3584</v>
      </c>
      <c r="H187" s="45" t="s">
        <v>3585</v>
      </c>
      <c r="I187" s="45" t="s">
        <v>3415</v>
      </c>
      <c r="J187" s="46">
        <v>0.96</v>
      </c>
      <c r="K187" s="46">
        <f t="shared" si="2"/>
        <v>1.1135999999999999</v>
      </c>
    </row>
    <row r="188" spans="2:11" x14ac:dyDescent="0.25">
      <c r="B188" s="45" t="s">
        <v>3197</v>
      </c>
      <c r="C188" s="45" t="s">
        <v>3410</v>
      </c>
      <c r="D188" s="45" t="s">
        <v>3411</v>
      </c>
      <c r="E188" s="45">
        <v>21</v>
      </c>
      <c r="F188" s="45" t="s">
        <v>3493</v>
      </c>
      <c r="G188" s="45" t="s">
        <v>3586</v>
      </c>
      <c r="H188" s="45" t="s">
        <v>3587</v>
      </c>
      <c r="I188" s="45" t="s">
        <v>3415</v>
      </c>
      <c r="J188" s="46">
        <v>0.96</v>
      </c>
      <c r="K188" s="46">
        <f t="shared" si="2"/>
        <v>1.1135999999999999</v>
      </c>
    </row>
    <row r="189" spans="2:11" x14ac:dyDescent="0.25">
      <c r="B189" s="45" t="s">
        <v>3197</v>
      </c>
      <c r="C189" s="45" t="s">
        <v>3410</v>
      </c>
      <c r="D189" s="45" t="s">
        <v>3411</v>
      </c>
      <c r="E189" s="45">
        <v>21</v>
      </c>
      <c r="F189" s="45" t="s">
        <v>3493</v>
      </c>
      <c r="G189" s="45" t="s">
        <v>3588</v>
      </c>
      <c r="H189" s="45" t="s">
        <v>3589</v>
      </c>
      <c r="I189" s="45" t="s">
        <v>3415</v>
      </c>
      <c r="J189" s="46">
        <v>0.96</v>
      </c>
      <c r="K189" s="46">
        <f t="shared" si="2"/>
        <v>1.1135999999999999</v>
      </c>
    </row>
    <row r="190" spans="2:11" x14ac:dyDescent="0.25">
      <c r="B190" s="45" t="s">
        <v>3197</v>
      </c>
      <c r="C190" s="45" t="s">
        <v>3410</v>
      </c>
      <c r="D190" s="45" t="s">
        <v>3411</v>
      </c>
      <c r="E190" s="45">
        <v>21</v>
      </c>
      <c r="F190" s="45" t="s">
        <v>3493</v>
      </c>
      <c r="G190" s="45" t="s">
        <v>3590</v>
      </c>
      <c r="H190" s="45" t="s">
        <v>3591</v>
      </c>
      <c r="I190" s="45" t="s">
        <v>3415</v>
      </c>
      <c r="J190" s="46">
        <v>0.96</v>
      </c>
      <c r="K190" s="46">
        <f t="shared" si="2"/>
        <v>1.1135999999999999</v>
      </c>
    </row>
    <row r="191" spans="2:11" x14ac:dyDescent="0.25">
      <c r="B191" s="45" t="s">
        <v>3197</v>
      </c>
      <c r="C191" s="45" t="s">
        <v>3410</v>
      </c>
      <c r="D191" s="45" t="s">
        <v>3411</v>
      </c>
      <c r="E191" s="45">
        <v>21</v>
      </c>
      <c r="F191" s="45" t="s">
        <v>3493</v>
      </c>
      <c r="G191" s="45" t="s">
        <v>3592</v>
      </c>
      <c r="H191" s="45" t="s">
        <v>3593</v>
      </c>
      <c r="I191" s="45" t="s">
        <v>3415</v>
      </c>
      <c r="J191" s="46">
        <v>0.48</v>
      </c>
      <c r="K191" s="46">
        <f t="shared" si="2"/>
        <v>0.55679999999999996</v>
      </c>
    </row>
    <row r="192" spans="2:11" x14ac:dyDescent="0.25">
      <c r="B192" s="45" t="s">
        <v>3197</v>
      </c>
      <c r="C192" s="45" t="s">
        <v>3410</v>
      </c>
      <c r="D192" s="45" t="s">
        <v>3411</v>
      </c>
      <c r="E192" s="45">
        <v>21</v>
      </c>
      <c r="F192" s="45" t="s">
        <v>3493</v>
      </c>
      <c r="G192" s="45" t="s">
        <v>3594</v>
      </c>
      <c r="H192" s="45" t="s">
        <v>3595</v>
      </c>
      <c r="I192" s="45" t="s">
        <v>3415</v>
      </c>
      <c r="J192" s="46">
        <v>0.69</v>
      </c>
      <c r="K192" s="46">
        <f t="shared" si="2"/>
        <v>0.80039999999999989</v>
      </c>
    </row>
    <row r="193" spans="2:11" x14ac:dyDescent="0.25">
      <c r="B193" s="45" t="s">
        <v>3197</v>
      </c>
      <c r="C193" s="45" t="s">
        <v>3410</v>
      </c>
      <c r="D193" s="45" t="s">
        <v>3411</v>
      </c>
      <c r="E193" s="45">
        <v>21</v>
      </c>
      <c r="F193" s="45" t="s">
        <v>3493</v>
      </c>
      <c r="G193" s="45" t="s">
        <v>3596</v>
      </c>
      <c r="H193" s="45" t="s">
        <v>3597</v>
      </c>
      <c r="I193" s="45" t="s">
        <v>3415</v>
      </c>
      <c r="J193" s="46">
        <v>0.35</v>
      </c>
      <c r="K193" s="46">
        <f t="shared" si="2"/>
        <v>0.40599999999999997</v>
      </c>
    </row>
    <row r="194" spans="2:11" x14ac:dyDescent="0.25">
      <c r="B194" s="45" t="s">
        <v>3197</v>
      </c>
      <c r="C194" s="45" t="s">
        <v>3410</v>
      </c>
      <c r="D194" s="45" t="s">
        <v>3411</v>
      </c>
      <c r="E194" s="45">
        <v>21</v>
      </c>
      <c r="F194" s="45" t="s">
        <v>3493</v>
      </c>
      <c r="G194" s="45" t="s">
        <v>3598</v>
      </c>
      <c r="H194" s="45" t="s">
        <v>3599</v>
      </c>
      <c r="I194" s="45" t="s">
        <v>3415</v>
      </c>
      <c r="J194" s="46">
        <v>0.48</v>
      </c>
      <c r="K194" s="46">
        <f t="shared" si="2"/>
        <v>0.55679999999999996</v>
      </c>
    </row>
    <row r="195" spans="2:11" x14ac:dyDescent="0.25">
      <c r="B195" s="45" t="s">
        <v>3197</v>
      </c>
      <c r="C195" s="45" t="s">
        <v>3410</v>
      </c>
      <c r="D195" s="45" t="s">
        <v>3411</v>
      </c>
      <c r="E195" s="45">
        <v>21</v>
      </c>
      <c r="F195" s="45" t="s">
        <v>3493</v>
      </c>
      <c r="G195" s="45" t="s">
        <v>3600</v>
      </c>
      <c r="H195" s="45" t="s">
        <v>3601</v>
      </c>
      <c r="I195" s="45" t="s">
        <v>3415</v>
      </c>
      <c r="J195" s="46">
        <v>0.69</v>
      </c>
      <c r="K195" s="46">
        <f t="shared" si="2"/>
        <v>0.80039999999999989</v>
      </c>
    </row>
    <row r="196" spans="2:11" x14ac:dyDescent="0.25">
      <c r="B196" s="45" t="s">
        <v>3197</v>
      </c>
      <c r="C196" s="45" t="s">
        <v>3410</v>
      </c>
      <c r="D196" s="45" t="s">
        <v>3411</v>
      </c>
      <c r="E196" s="45">
        <v>21</v>
      </c>
      <c r="F196" s="45" t="s">
        <v>3493</v>
      </c>
      <c r="G196" s="45" t="s">
        <v>3602</v>
      </c>
      <c r="H196" s="45" t="s">
        <v>3603</v>
      </c>
      <c r="I196" s="45" t="s">
        <v>3415</v>
      </c>
      <c r="J196" s="46">
        <v>0.14000000000000001</v>
      </c>
      <c r="K196" s="46">
        <f t="shared" ref="K196:K259" si="3">+IF(AND(MID(H196,1,15)="POSTE DE MADERA",J196&lt;110)=TRUE,(J196*1.13+5)*1.01*1.16,IF(AND(MID(H196,1,15)="POSTE DE MADERA",J196&gt;=110,J196&lt;320)=TRUE,(J196*1.13+12)*1.01*1.16,IF(AND(MID(H196,1,15)="POSTE DE MADERA",J196&gt;320)=TRUE,(J196*1.13+36)*1.01*1.16,IF(+AND(MID(H196,1,5)="POSTE",MID(H196,1,15)&lt;&gt;"POSTE DE MADERA")=TRUE,J196*1.01*1.16,J196*1.16))))</f>
        <v>0.16240000000000002</v>
      </c>
    </row>
    <row r="197" spans="2:11" x14ac:dyDescent="0.25">
      <c r="B197" s="45" t="s">
        <v>3197</v>
      </c>
      <c r="C197" s="45" t="s">
        <v>3410</v>
      </c>
      <c r="D197" s="45" t="s">
        <v>3411</v>
      </c>
      <c r="E197" s="45">
        <v>21</v>
      </c>
      <c r="F197" s="45" t="s">
        <v>3493</v>
      </c>
      <c r="G197" s="45" t="s">
        <v>3604</v>
      </c>
      <c r="H197" s="45" t="s">
        <v>3605</v>
      </c>
      <c r="I197" s="45" t="s">
        <v>3415</v>
      </c>
      <c r="J197" s="46">
        <v>0.27</v>
      </c>
      <c r="K197" s="46">
        <f t="shared" si="3"/>
        <v>0.31319999999999998</v>
      </c>
    </row>
    <row r="198" spans="2:11" x14ac:dyDescent="0.25">
      <c r="B198" s="45" t="s">
        <v>3197</v>
      </c>
      <c r="C198" s="45" t="s">
        <v>3410</v>
      </c>
      <c r="D198" s="45" t="s">
        <v>3411</v>
      </c>
      <c r="E198" s="45">
        <v>21</v>
      </c>
      <c r="F198" s="45" t="s">
        <v>3493</v>
      </c>
      <c r="G198" s="45" t="s">
        <v>3606</v>
      </c>
      <c r="H198" s="45" t="s">
        <v>3607</v>
      </c>
      <c r="I198" s="45" t="s">
        <v>3415</v>
      </c>
      <c r="J198" s="46">
        <v>0.35</v>
      </c>
      <c r="K198" s="46">
        <f t="shared" si="3"/>
        <v>0.40599999999999997</v>
      </c>
    </row>
    <row r="199" spans="2:11" x14ac:dyDescent="0.25">
      <c r="B199" s="45" t="s">
        <v>3197</v>
      </c>
      <c r="C199" s="45" t="s">
        <v>3410</v>
      </c>
      <c r="D199" s="45" t="s">
        <v>3411</v>
      </c>
      <c r="E199" s="45">
        <v>21</v>
      </c>
      <c r="F199" s="45" t="s">
        <v>3493</v>
      </c>
      <c r="G199" s="45" t="s">
        <v>3608</v>
      </c>
      <c r="H199" s="45" t="s">
        <v>3609</v>
      </c>
      <c r="I199" s="45" t="s">
        <v>3415</v>
      </c>
      <c r="J199" s="46">
        <v>0.94</v>
      </c>
      <c r="K199" s="46">
        <f t="shared" si="3"/>
        <v>1.0903999999999998</v>
      </c>
    </row>
    <row r="200" spans="2:11" x14ac:dyDescent="0.25">
      <c r="B200" s="45" t="s">
        <v>3197</v>
      </c>
      <c r="C200" s="45" t="s">
        <v>3410</v>
      </c>
      <c r="D200" s="45" t="s">
        <v>3411</v>
      </c>
      <c r="E200" s="45">
        <v>21</v>
      </c>
      <c r="F200" s="45" t="s">
        <v>3493</v>
      </c>
      <c r="G200" s="45" t="s">
        <v>3610</v>
      </c>
      <c r="H200" s="45" t="s">
        <v>3611</v>
      </c>
      <c r="I200" s="45" t="s">
        <v>3415</v>
      </c>
      <c r="J200" s="46">
        <v>0.96</v>
      </c>
      <c r="K200" s="46">
        <f t="shared" si="3"/>
        <v>1.1135999999999999</v>
      </c>
    </row>
    <row r="201" spans="2:11" x14ac:dyDescent="0.25">
      <c r="B201" s="45" t="s">
        <v>3197</v>
      </c>
      <c r="C201" s="45" t="s">
        <v>3410</v>
      </c>
      <c r="D201" s="45" t="s">
        <v>3411</v>
      </c>
      <c r="E201" s="45">
        <v>21</v>
      </c>
      <c r="F201" s="45" t="s">
        <v>3493</v>
      </c>
      <c r="G201" s="45" t="s">
        <v>3612</v>
      </c>
      <c r="H201" s="45" t="s">
        <v>3613</v>
      </c>
      <c r="I201" s="45" t="s">
        <v>3415</v>
      </c>
      <c r="J201" s="46">
        <v>0.94</v>
      </c>
      <c r="K201" s="46">
        <f t="shared" si="3"/>
        <v>1.0903999999999998</v>
      </c>
    </row>
    <row r="202" spans="2:11" x14ac:dyDescent="0.25">
      <c r="B202" s="45" t="s">
        <v>3197</v>
      </c>
      <c r="C202" s="45" t="s">
        <v>3410</v>
      </c>
      <c r="D202" s="45" t="s">
        <v>3411</v>
      </c>
      <c r="E202" s="45">
        <v>21</v>
      </c>
      <c r="F202" s="45" t="s">
        <v>3493</v>
      </c>
      <c r="G202" s="45" t="s">
        <v>3614</v>
      </c>
      <c r="H202" s="45" t="s">
        <v>3615</v>
      </c>
      <c r="I202" s="45" t="s">
        <v>3415</v>
      </c>
      <c r="J202" s="46">
        <v>0.94</v>
      </c>
      <c r="K202" s="46">
        <f t="shared" si="3"/>
        <v>1.0903999999999998</v>
      </c>
    </row>
    <row r="203" spans="2:11" x14ac:dyDescent="0.25">
      <c r="B203" s="45" t="s">
        <v>3197</v>
      </c>
      <c r="C203" s="45" t="s">
        <v>3410</v>
      </c>
      <c r="D203" s="45" t="s">
        <v>3411</v>
      </c>
      <c r="E203" s="45">
        <v>21</v>
      </c>
      <c r="F203" s="45" t="s">
        <v>3493</v>
      </c>
      <c r="G203" s="45" t="s">
        <v>3616</v>
      </c>
      <c r="H203" s="45" t="s">
        <v>3617</v>
      </c>
      <c r="I203" s="45" t="s">
        <v>3415</v>
      </c>
      <c r="J203" s="46">
        <v>1.35</v>
      </c>
      <c r="K203" s="46">
        <f t="shared" si="3"/>
        <v>1.5660000000000001</v>
      </c>
    </row>
    <row r="204" spans="2:11" x14ac:dyDescent="0.25">
      <c r="B204" s="45" t="s">
        <v>3197</v>
      </c>
      <c r="C204" s="45" t="s">
        <v>3410</v>
      </c>
      <c r="D204" s="45" t="s">
        <v>3411</v>
      </c>
      <c r="E204" s="45">
        <v>21</v>
      </c>
      <c r="F204" s="45" t="s">
        <v>3493</v>
      </c>
      <c r="G204" s="45" t="s">
        <v>3618</v>
      </c>
      <c r="H204" s="45" t="s">
        <v>3619</v>
      </c>
      <c r="I204" s="45" t="s">
        <v>3415</v>
      </c>
      <c r="J204" s="46">
        <v>1.35</v>
      </c>
      <c r="K204" s="46">
        <f t="shared" si="3"/>
        <v>1.5660000000000001</v>
      </c>
    </row>
    <row r="205" spans="2:11" x14ac:dyDescent="0.25">
      <c r="B205" s="45" t="s">
        <v>3197</v>
      </c>
      <c r="C205" s="45" t="s">
        <v>3410</v>
      </c>
      <c r="D205" s="45" t="s">
        <v>3411</v>
      </c>
      <c r="E205" s="45">
        <v>21</v>
      </c>
      <c r="F205" s="45" t="s">
        <v>3493</v>
      </c>
      <c r="G205" s="45" t="s">
        <v>3620</v>
      </c>
      <c r="H205" s="45" t="s">
        <v>3621</v>
      </c>
      <c r="I205" s="45" t="s">
        <v>3415</v>
      </c>
      <c r="J205" s="46">
        <v>1.78</v>
      </c>
      <c r="K205" s="46">
        <f t="shared" si="3"/>
        <v>2.0648</v>
      </c>
    </row>
    <row r="206" spans="2:11" x14ac:dyDescent="0.25">
      <c r="B206" s="45" t="s">
        <v>3197</v>
      </c>
      <c r="C206" s="45" t="s">
        <v>3410</v>
      </c>
      <c r="D206" s="45" t="s">
        <v>3411</v>
      </c>
      <c r="E206" s="45">
        <v>21</v>
      </c>
      <c r="F206" s="45" t="s">
        <v>3493</v>
      </c>
      <c r="G206" s="45" t="s">
        <v>3622</v>
      </c>
      <c r="H206" s="45" t="s">
        <v>3623</v>
      </c>
      <c r="I206" s="45" t="s">
        <v>3415</v>
      </c>
      <c r="J206" s="46">
        <v>2.0299999999999998</v>
      </c>
      <c r="K206" s="46">
        <f t="shared" si="3"/>
        <v>2.3547999999999996</v>
      </c>
    </row>
    <row r="207" spans="2:11" x14ac:dyDescent="0.25">
      <c r="B207" s="45" t="s">
        <v>3197</v>
      </c>
      <c r="C207" s="45" t="s">
        <v>3410</v>
      </c>
      <c r="D207" s="45" t="s">
        <v>3411</v>
      </c>
      <c r="E207" s="45">
        <v>21</v>
      </c>
      <c r="F207" s="45" t="s">
        <v>3493</v>
      </c>
      <c r="G207" s="45" t="s">
        <v>3624</v>
      </c>
      <c r="H207" s="45" t="s">
        <v>3625</v>
      </c>
      <c r="I207" s="45" t="s">
        <v>3415</v>
      </c>
      <c r="J207" s="46">
        <v>3.33</v>
      </c>
      <c r="K207" s="46">
        <f t="shared" si="3"/>
        <v>3.8628</v>
      </c>
    </row>
    <row r="208" spans="2:11" x14ac:dyDescent="0.25">
      <c r="B208" s="45" t="s">
        <v>3197</v>
      </c>
      <c r="C208" s="45" t="s">
        <v>3410</v>
      </c>
      <c r="D208" s="45" t="s">
        <v>3411</v>
      </c>
      <c r="E208" s="45">
        <v>21</v>
      </c>
      <c r="F208" s="45" t="s">
        <v>3493</v>
      </c>
      <c r="G208" s="45" t="s">
        <v>3626</v>
      </c>
      <c r="H208" s="45" t="s">
        <v>3627</v>
      </c>
      <c r="I208" s="45" t="s">
        <v>3415</v>
      </c>
      <c r="J208" s="46">
        <v>0.94</v>
      </c>
      <c r="K208" s="46">
        <f t="shared" si="3"/>
        <v>1.0903999999999998</v>
      </c>
    </row>
    <row r="209" spans="2:11" x14ac:dyDescent="0.25">
      <c r="B209" s="45" t="s">
        <v>3197</v>
      </c>
      <c r="C209" s="45" t="s">
        <v>3410</v>
      </c>
      <c r="D209" s="45" t="s">
        <v>3411</v>
      </c>
      <c r="E209" s="45">
        <v>21</v>
      </c>
      <c r="F209" s="45" t="s">
        <v>3493</v>
      </c>
      <c r="G209" s="45" t="s">
        <v>3628</v>
      </c>
      <c r="H209" s="45" t="s">
        <v>3629</v>
      </c>
      <c r="I209" s="45" t="s">
        <v>3415</v>
      </c>
      <c r="J209" s="46">
        <v>0.35</v>
      </c>
      <c r="K209" s="46">
        <f t="shared" si="3"/>
        <v>0.40599999999999997</v>
      </c>
    </row>
    <row r="210" spans="2:11" x14ac:dyDescent="0.25">
      <c r="B210" s="45" t="s">
        <v>3197</v>
      </c>
      <c r="C210" s="45" t="s">
        <v>3410</v>
      </c>
      <c r="D210" s="45" t="s">
        <v>3411</v>
      </c>
      <c r="E210" s="45">
        <v>21</v>
      </c>
      <c r="F210" s="45" t="s">
        <v>3493</v>
      </c>
      <c r="G210" s="45" t="s">
        <v>3630</v>
      </c>
      <c r="H210" s="45" t="s">
        <v>3631</v>
      </c>
      <c r="I210" s="45" t="s">
        <v>3415</v>
      </c>
      <c r="J210" s="46">
        <v>0.35</v>
      </c>
      <c r="K210" s="46">
        <f t="shared" si="3"/>
        <v>0.40599999999999997</v>
      </c>
    </row>
    <row r="211" spans="2:11" x14ac:dyDescent="0.25">
      <c r="B211" s="45" t="s">
        <v>3197</v>
      </c>
      <c r="C211" s="45" t="s">
        <v>3410</v>
      </c>
      <c r="D211" s="45" t="s">
        <v>3411</v>
      </c>
      <c r="E211" s="45">
        <v>21</v>
      </c>
      <c r="F211" s="45" t="s">
        <v>3493</v>
      </c>
      <c r="G211" s="45" t="s">
        <v>3632</v>
      </c>
      <c r="H211" s="45" t="s">
        <v>3633</v>
      </c>
      <c r="I211" s="45" t="s">
        <v>3415</v>
      </c>
      <c r="J211" s="46">
        <v>0.35</v>
      </c>
      <c r="K211" s="46">
        <f t="shared" si="3"/>
        <v>0.40599999999999997</v>
      </c>
    </row>
    <row r="212" spans="2:11" x14ac:dyDescent="0.25">
      <c r="B212" s="45" t="s">
        <v>3197</v>
      </c>
      <c r="C212" s="45" t="s">
        <v>3410</v>
      </c>
      <c r="D212" s="45" t="s">
        <v>3411</v>
      </c>
      <c r="E212" s="45">
        <v>21</v>
      </c>
      <c r="F212" s="45" t="s">
        <v>3493</v>
      </c>
      <c r="G212" s="45" t="s">
        <v>3634</v>
      </c>
      <c r="H212" s="45" t="s">
        <v>3635</v>
      </c>
      <c r="I212" s="45" t="s">
        <v>3415</v>
      </c>
      <c r="J212" s="46">
        <v>0.35</v>
      </c>
      <c r="K212" s="46">
        <f t="shared" si="3"/>
        <v>0.40599999999999997</v>
      </c>
    </row>
    <row r="213" spans="2:11" x14ac:dyDescent="0.25">
      <c r="B213" s="45" t="s">
        <v>3197</v>
      </c>
      <c r="C213" s="45" t="s">
        <v>3410</v>
      </c>
      <c r="D213" s="45" t="s">
        <v>3411</v>
      </c>
      <c r="E213" s="45">
        <v>21</v>
      </c>
      <c r="F213" s="45" t="s">
        <v>3493</v>
      </c>
      <c r="G213" s="45" t="s">
        <v>3636</v>
      </c>
      <c r="H213" s="45" t="s">
        <v>3637</v>
      </c>
      <c r="I213" s="45" t="s">
        <v>3415</v>
      </c>
      <c r="J213" s="46">
        <v>0.53</v>
      </c>
      <c r="K213" s="46">
        <f t="shared" si="3"/>
        <v>0.61480000000000001</v>
      </c>
    </row>
    <row r="214" spans="2:11" x14ac:dyDescent="0.25">
      <c r="B214" s="45" t="s">
        <v>3197</v>
      </c>
      <c r="C214" s="45" t="s">
        <v>3410</v>
      </c>
      <c r="D214" s="45" t="s">
        <v>3411</v>
      </c>
      <c r="E214" s="45">
        <v>21</v>
      </c>
      <c r="F214" s="45" t="s">
        <v>3493</v>
      </c>
      <c r="G214" s="45" t="s">
        <v>3638</v>
      </c>
      <c r="H214" s="45" t="s">
        <v>3639</v>
      </c>
      <c r="I214" s="45" t="s">
        <v>3415</v>
      </c>
      <c r="J214" s="46">
        <v>1.22</v>
      </c>
      <c r="K214" s="46">
        <f t="shared" si="3"/>
        <v>1.4151999999999998</v>
      </c>
    </row>
    <row r="215" spans="2:11" x14ac:dyDescent="0.25">
      <c r="B215" s="45" t="s">
        <v>3197</v>
      </c>
      <c r="C215" s="45" t="s">
        <v>3410</v>
      </c>
      <c r="D215" s="45" t="s">
        <v>3411</v>
      </c>
      <c r="E215" s="45">
        <v>21</v>
      </c>
      <c r="F215" s="45" t="s">
        <v>3493</v>
      </c>
      <c r="G215" s="45" t="s">
        <v>3640</v>
      </c>
      <c r="H215" s="45" t="s">
        <v>3641</v>
      </c>
      <c r="I215" s="45" t="s">
        <v>3415</v>
      </c>
      <c r="J215" s="46">
        <v>1.04</v>
      </c>
      <c r="K215" s="46">
        <f t="shared" si="3"/>
        <v>1.2063999999999999</v>
      </c>
    </row>
    <row r="216" spans="2:11" x14ac:dyDescent="0.25">
      <c r="B216" s="45" t="s">
        <v>3197</v>
      </c>
      <c r="C216" s="45" t="s">
        <v>3410</v>
      </c>
      <c r="D216" s="45" t="s">
        <v>3411</v>
      </c>
      <c r="E216" s="45">
        <v>21</v>
      </c>
      <c r="F216" s="45" t="s">
        <v>3493</v>
      </c>
      <c r="G216" s="45" t="s">
        <v>3642</v>
      </c>
      <c r="H216" s="45" t="s">
        <v>3643</v>
      </c>
      <c r="I216" s="45" t="s">
        <v>3415</v>
      </c>
      <c r="J216" s="46">
        <v>1.35</v>
      </c>
      <c r="K216" s="46">
        <f t="shared" si="3"/>
        <v>1.5660000000000001</v>
      </c>
    </row>
    <row r="217" spans="2:11" x14ac:dyDescent="0.25">
      <c r="B217" s="45" t="s">
        <v>3197</v>
      </c>
      <c r="C217" s="45" t="s">
        <v>3410</v>
      </c>
      <c r="D217" s="45" t="s">
        <v>3411</v>
      </c>
      <c r="E217" s="45">
        <v>21</v>
      </c>
      <c r="F217" s="45" t="s">
        <v>3493</v>
      </c>
      <c r="G217" s="45" t="s">
        <v>3644</v>
      </c>
      <c r="H217" s="45" t="s">
        <v>3645</v>
      </c>
      <c r="I217" s="45" t="s">
        <v>3415</v>
      </c>
      <c r="J217" s="46">
        <v>0.96</v>
      </c>
      <c r="K217" s="46">
        <f t="shared" si="3"/>
        <v>1.1135999999999999</v>
      </c>
    </row>
    <row r="218" spans="2:11" x14ac:dyDescent="0.25">
      <c r="B218" s="45" t="s">
        <v>3197</v>
      </c>
      <c r="C218" s="45" t="s">
        <v>3410</v>
      </c>
      <c r="D218" s="45" t="s">
        <v>3411</v>
      </c>
      <c r="E218" s="45">
        <v>21</v>
      </c>
      <c r="F218" s="45" t="s">
        <v>3493</v>
      </c>
      <c r="G218" s="45" t="s">
        <v>3646</v>
      </c>
      <c r="H218" s="45" t="s">
        <v>3647</v>
      </c>
      <c r="I218" s="45" t="s">
        <v>3415</v>
      </c>
      <c r="J218" s="46">
        <v>1.35</v>
      </c>
      <c r="K218" s="46">
        <f t="shared" si="3"/>
        <v>1.5660000000000001</v>
      </c>
    </row>
    <row r="219" spans="2:11" x14ac:dyDescent="0.25">
      <c r="B219" s="45" t="s">
        <v>3197</v>
      </c>
      <c r="C219" s="45" t="s">
        <v>3410</v>
      </c>
      <c r="D219" s="45" t="s">
        <v>3411</v>
      </c>
      <c r="E219" s="45">
        <v>21</v>
      </c>
      <c r="F219" s="45" t="s">
        <v>3493</v>
      </c>
      <c r="G219" s="45" t="s">
        <v>3648</v>
      </c>
      <c r="H219" s="45" t="s">
        <v>3649</v>
      </c>
      <c r="I219" s="45" t="s">
        <v>3415</v>
      </c>
      <c r="J219" s="46">
        <v>1.05</v>
      </c>
      <c r="K219" s="46">
        <f t="shared" si="3"/>
        <v>1.218</v>
      </c>
    </row>
    <row r="220" spans="2:11" x14ac:dyDescent="0.25">
      <c r="B220" s="45" t="s">
        <v>3197</v>
      </c>
      <c r="C220" s="45" t="s">
        <v>3410</v>
      </c>
      <c r="D220" s="45" t="s">
        <v>3411</v>
      </c>
      <c r="E220" s="45">
        <v>21</v>
      </c>
      <c r="F220" s="45" t="s">
        <v>3493</v>
      </c>
      <c r="G220" s="45" t="s">
        <v>3650</v>
      </c>
      <c r="H220" s="45" t="s">
        <v>3651</v>
      </c>
      <c r="I220" s="45" t="s">
        <v>3415</v>
      </c>
      <c r="J220" s="46">
        <v>0.35</v>
      </c>
      <c r="K220" s="46">
        <f t="shared" si="3"/>
        <v>0.40599999999999997</v>
      </c>
    </row>
    <row r="221" spans="2:11" x14ac:dyDescent="0.25">
      <c r="B221" s="45" t="s">
        <v>3197</v>
      </c>
      <c r="C221" s="45" t="s">
        <v>3410</v>
      </c>
      <c r="D221" s="45" t="s">
        <v>3411</v>
      </c>
      <c r="E221" s="45">
        <v>21</v>
      </c>
      <c r="F221" s="45" t="s">
        <v>3493</v>
      </c>
      <c r="G221" s="45" t="s">
        <v>3652</v>
      </c>
      <c r="H221" s="45" t="s">
        <v>3653</v>
      </c>
      <c r="I221" s="45" t="s">
        <v>3415</v>
      </c>
      <c r="J221" s="46">
        <v>1.26</v>
      </c>
      <c r="K221" s="46">
        <f t="shared" si="3"/>
        <v>1.4616</v>
      </c>
    </row>
    <row r="222" spans="2:11" x14ac:dyDescent="0.25">
      <c r="B222" s="45" t="s">
        <v>3197</v>
      </c>
      <c r="C222" s="45" t="s">
        <v>3410</v>
      </c>
      <c r="D222" s="45" t="s">
        <v>3411</v>
      </c>
      <c r="E222" s="45">
        <v>21</v>
      </c>
      <c r="F222" s="45" t="s">
        <v>3493</v>
      </c>
      <c r="G222" s="45" t="s">
        <v>3654</v>
      </c>
      <c r="H222" s="45" t="s">
        <v>3655</v>
      </c>
      <c r="I222" s="45" t="s">
        <v>3415</v>
      </c>
      <c r="J222" s="46">
        <v>0.35</v>
      </c>
      <c r="K222" s="46">
        <f t="shared" si="3"/>
        <v>0.40599999999999997</v>
      </c>
    </row>
    <row r="223" spans="2:11" x14ac:dyDescent="0.25">
      <c r="B223" s="45" t="s">
        <v>3197</v>
      </c>
      <c r="C223" s="45" t="s">
        <v>3410</v>
      </c>
      <c r="D223" s="45" t="s">
        <v>3411</v>
      </c>
      <c r="E223" s="45">
        <v>21</v>
      </c>
      <c r="F223" s="45" t="s">
        <v>3493</v>
      </c>
      <c r="G223" s="45" t="s">
        <v>3656</v>
      </c>
      <c r="H223" s="45" t="s">
        <v>3657</v>
      </c>
      <c r="I223" s="45" t="s">
        <v>3415</v>
      </c>
      <c r="J223" s="46">
        <v>1.26</v>
      </c>
      <c r="K223" s="46">
        <f t="shared" si="3"/>
        <v>1.4616</v>
      </c>
    </row>
    <row r="224" spans="2:11" x14ac:dyDescent="0.25">
      <c r="B224" s="45" t="s">
        <v>3197</v>
      </c>
      <c r="C224" s="45" t="s">
        <v>3410</v>
      </c>
      <c r="D224" s="45" t="s">
        <v>3411</v>
      </c>
      <c r="E224" s="45">
        <v>21</v>
      </c>
      <c r="F224" s="45" t="s">
        <v>3493</v>
      </c>
      <c r="G224" s="45" t="s">
        <v>3658</v>
      </c>
      <c r="H224" s="45" t="s">
        <v>3659</v>
      </c>
      <c r="I224" s="45" t="s">
        <v>3415</v>
      </c>
      <c r="J224" s="46">
        <v>0.94</v>
      </c>
      <c r="K224" s="46">
        <f t="shared" si="3"/>
        <v>1.0903999999999998</v>
      </c>
    </row>
    <row r="225" spans="2:11" x14ac:dyDescent="0.25">
      <c r="B225" s="45" t="s">
        <v>3197</v>
      </c>
      <c r="C225" s="45" t="s">
        <v>3410</v>
      </c>
      <c r="D225" s="45" t="s">
        <v>3411</v>
      </c>
      <c r="E225" s="45">
        <v>21</v>
      </c>
      <c r="F225" s="45" t="s">
        <v>3493</v>
      </c>
      <c r="G225" s="45" t="s">
        <v>3660</v>
      </c>
      <c r="H225" s="45" t="s">
        <v>3661</v>
      </c>
      <c r="I225" s="45" t="s">
        <v>3415</v>
      </c>
      <c r="J225" s="46">
        <v>1.29</v>
      </c>
      <c r="K225" s="46">
        <f t="shared" si="3"/>
        <v>1.4964</v>
      </c>
    </row>
    <row r="226" spans="2:11" x14ac:dyDescent="0.25">
      <c r="B226" s="45" t="s">
        <v>3197</v>
      </c>
      <c r="C226" s="45" t="s">
        <v>3410</v>
      </c>
      <c r="D226" s="45" t="s">
        <v>3411</v>
      </c>
      <c r="E226" s="45">
        <v>21</v>
      </c>
      <c r="F226" s="45" t="s">
        <v>3493</v>
      </c>
      <c r="G226" s="45" t="s">
        <v>3662</v>
      </c>
      <c r="H226" s="45" t="s">
        <v>3663</v>
      </c>
      <c r="I226" s="45" t="s">
        <v>3415</v>
      </c>
      <c r="J226" s="46">
        <v>0.35</v>
      </c>
      <c r="K226" s="46">
        <f t="shared" si="3"/>
        <v>0.40599999999999997</v>
      </c>
    </row>
    <row r="227" spans="2:11" x14ac:dyDescent="0.25">
      <c r="B227" s="45" t="s">
        <v>3197</v>
      </c>
      <c r="C227" s="45" t="s">
        <v>3410</v>
      </c>
      <c r="D227" s="45" t="s">
        <v>3411</v>
      </c>
      <c r="E227" s="45">
        <v>21</v>
      </c>
      <c r="F227" s="45" t="s">
        <v>3493</v>
      </c>
      <c r="G227" s="45" t="s">
        <v>3664</v>
      </c>
      <c r="H227" s="45" t="s">
        <v>3665</v>
      </c>
      <c r="I227" s="45" t="s">
        <v>3415</v>
      </c>
      <c r="J227" s="46">
        <v>1.29</v>
      </c>
      <c r="K227" s="46">
        <f t="shared" si="3"/>
        <v>1.4964</v>
      </c>
    </row>
    <row r="228" spans="2:11" x14ac:dyDescent="0.25">
      <c r="B228" s="45" t="s">
        <v>3197</v>
      </c>
      <c r="C228" s="45" t="s">
        <v>3410</v>
      </c>
      <c r="D228" s="45" t="s">
        <v>3411</v>
      </c>
      <c r="E228" s="45">
        <v>21</v>
      </c>
      <c r="F228" s="45" t="s">
        <v>3493</v>
      </c>
      <c r="G228" s="45" t="s">
        <v>3666</v>
      </c>
      <c r="H228" s="45" t="s">
        <v>3667</v>
      </c>
      <c r="I228" s="45" t="s">
        <v>3415</v>
      </c>
      <c r="J228" s="46">
        <v>0.94</v>
      </c>
      <c r="K228" s="46">
        <f t="shared" si="3"/>
        <v>1.0903999999999998</v>
      </c>
    </row>
    <row r="229" spans="2:11" x14ac:dyDescent="0.25">
      <c r="B229" s="45" t="s">
        <v>3197</v>
      </c>
      <c r="C229" s="45" t="s">
        <v>3410</v>
      </c>
      <c r="D229" s="45" t="s">
        <v>3411</v>
      </c>
      <c r="E229" s="45">
        <v>21</v>
      </c>
      <c r="F229" s="45" t="s">
        <v>3493</v>
      </c>
      <c r="G229" s="45" t="s">
        <v>3668</v>
      </c>
      <c r="H229" s="45" t="s">
        <v>3669</v>
      </c>
      <c r="I229" s="45" t="s">
        <v>3415</v>
      </c>
      <c r="J229" s="46">
        <v>1.29</v>
      </c>
      <c r="K229" s="46">
        <f t="shared" si="3"/>
        <v>1.4964</v>
      </c>
    </row>
    <row r="230" spans="2:11" x14ac:dyDescent="0.25">
      <c r="B230" s="45" t="s">
        <v>3197</v>
      </c>
      <c r="C230" s="45" t="s">
        <v>3410</v>
      </c>
      <c r="D230" s="45" t="s">
        <v>3411</v>
      </c>
      <c r="E230" s="45">
        <v>21</v>
      </c>
      <c r="F230" s="45" t="s">
        <v>3493</v>
      </c>
      <c r="G230" s="45" t="s">
        <v>3670</v>
      </c>
      <c r="H230" s="45" t="s">
        <v>3671</v>
      </c>
      <c r="I230" s="45" t="s">
        <v>3415</v>
      </c>
      <c r="J230" s="46">
        <v>0.96</v>
      </c>
      <c r="K230" s="46">
        <f t="shared" si="3"/>
        <v>1.1135999999999999</v>
      </c>
    </row>
    <row r="231" spans="2:11" x14ac:dyDescent="0.25">
      <c r="B231" s="45" t="s">
        <v>3197</v>
      </c>
      <c r="C231" s="45" t="s">
        <v>3410</v>
      </c>
      <c r="D231" s="45" t="s">
        <v>3411</v>
      </c>
      <c r="E231" s="45">
        <v>21</v>
      </c>
      <c r="F231" s="45" t="s">
        <v>3493</v>
      </c>
      <c r="G231" s="45" t="s">
        <v>3672</v>
      </c>
      <c r="H231" s="45" t="s">
        <v>3673</v>
      </c>
      <c r="I231" s="45" t="s">
        <v>3415</v>
      </c>
      <c r="J231" s="46">
        <v>1.79</v>
      </c>
      <c r="K231" s="46">
        <f t="shared" si="3"/>
        <v>2.0764</v>
      </c>
    </row>
    <row r="232" spans="2:11" x14ac:dyDescent="0.25">
      <c r="B232" s="45" t="s">
        <v>3197</v>
      </c>
      <c r="C232" s="45" t="s">
        <v>3410</v>
      </c>
      <c r="D232" s="45" t="s">
        <v>3411</v>
      </c>
      <c r="E232" s="45">
        <v>21</v>
      </c>
      <c r="F232" s="45" t="s">
        <v>3493</v>
      </c>
      <c r="G232" s="45" t="s">
        <v>3674</v>
      </c>
      <c r="H232" s="45" t="s">
        <v>3675</v>
      </c>
      <c r="I232" s="45" t="s">
        <v>3415</v>
      </c>
      <c r="J232" s="46">
        <v>0.35</v>
      </c>
      <c r="K232" s="46">
        <f t="shared" si="3"/>
        <v>0.40599999999999997</v>
      </c>
    </row>
    <row r="233" spans="2:11" x14ac:dyDescent="0.25">
      <c r="B233" s="45" t="s">
        <v>3197</v>
      </c>
      <c r="C233" s="45" t="s">
        <v>3410</v>
      </c>
      <c r="D233" s="45" t="s">
        <v>3411</v>
      </c>
      <c r="E233" s="45">
        <v>21</v>
      </c>
      <c r="F233" s="45" t="s">
        <v>3493</v>
      </c>
      <c r="G233" s="45" t="s">
        <v>3676</v>
      </c>
      <c r="H233" s="45" t="s">
        <v>3677</v>
      </c>
      <c r="I233" s="45" t="s">
        <v>3415</v>
      </c>
      <c r="J233" s="46">
        <v>2.4500000000000002</v>
      </c>
      <c r="K233" s="46">
        <f t="shared" si="3"/>
        <v>2.8420000000000001</v>
      </c>
    </row>
    <row r="234" spans="2:11" x14ac:dyDescent="0.25">
      <c r="B234" s="45" t="s">
        <v>3197</v>
      </c>
      <c r="C234" s="45" t="s">
        <v>3410</v>
      </c>
      <c r="D234" s="45" t="s">
        <v>3411</v>
      </c>
      <c r="E234" s="45">
        <v>21</v>
      </c>
      <c r="F234" s="45" t="s">
        <v>3493</v>
      </c>
      <c r="G234" s="45" t="s">
        <v>3678</v>
      </c>
      <c r="H234" s="45" t="s">
        <v>3679</v>
      </c>
      <c r="I234" s="45" t="s">
        <v>3415</v>
      </c>
      <c r="J234" s="46">
        <v>0.35</v>
      </c>
      <c r="K234" s="46">
        <f t="shared" si="3"/>
        <v>0.40599999999999997</v>
      </c>
    </row>
    <row r="235" spans="2:11" x14ac:dyDescent="0.25">
      <c r="B235" s="45" t="s">
        <v>3197</v>
      </c>
      <c r="C235" s="45" t="s">
        <v>3410</v>
      </c>
      <c r="D235" s="45" t="s">
        <v>3411</v>
      </c>
      <c r="E235" s="45">
        <v>21</v>
      </c>
      <c r="F235" s="45" t="s">
        <v>3493</v>
      </c>
      <c r="G235" s="45" t="s">
        <v>3680</v>
      </c>
      <c r="H235" s="45" t="s">
        <v>3681</v>
      </c>
      <c r="I235" s="45" t="s">
        <v>3415</v>
      </c>
      <c r="J235" s="46">
        <v>0.94</v>
      </c>
      <c r="K235" s="46">
        <f t="shared" si="3"/>
        <v>1.0903999999999998</v>
      </c>
    </row>
    <row r="236" spans="2:11" x14ac:dyDescent="0.25">
      <c r="B236" s="45" t="s">
        <v>3197</v>
      </c>
      <c r="C236" s="45" t="s">
        <v>3410</v>
      </c>
      <c r="D236" s="45" t="s">
        <v>3411</v>
      </c>
      <c r="E236" s="45">
        <v>21</v>
      </c>
      <c r="F236" s="45" t="s">
        <v>3493</v>
      </c>
      <c r="G236" s="45" t="s">
        <v>3682</v>
      </c>
      <c r="H236" s="45" t="s">
        <v>3683</v>
      </c>
      <c r="I236" s="45" t="s">
        <v>3203</v>
      </c>
      <c r="J236" s="46">
        <v>1.1399999999999999</v>
      </c>
      <c r="K236" s="46">
        <f t="shared" si="3"/>
        <v>1.3223999999999998</v>
      </c>
    </row>
    <row r="237" spans="2:11" x14ac:dyDescent="0.25">
      <c r="B237" s="45" t="s">
        <v>3197</v>
      </c>
      <c r="C237" s="45" t="s">
        <v>3410</v>
      </c>
      <c r="D237" s="45" t="s">
        <v>3411</v>
      </c>
      <c r="E237" s="45">
        <v>96</v>
      </c>
      <c r="F237" s="45" t="s">
        <v>3684</v>
      </c>
      <c r="G237" s="45" t="s">
        <v>3685</v>
      </c>
      <c r="H237" s="45" t="s">
        <v>3686</v>
      </c>
      <c r="I237" s="45" t="s">
        <v>3415</v>
      </c>
      <c r="J237" s="46">
        <v>9.85</v>
      </c>
      <c r="K237" s="46">
        <f t="shared" si="3"/>
        <v>11.425999999999998</v>
      </c>
    </row>
    <row r="238" spans="2:11" x14ac:dyDescent="0.25">
      <c r="B238" s="45" t="s">
        <v>3197</v>
      </c>
      <c r="C238" s="45" t="s">
        <v>3410</v>
      </c>
      <c r="D238" s="45" t="s">
        <v>3411</v>
      </c>
      <c r="E238" s="45">
        <v>96</v>
      </c>
      <c r="F238" s="45" t="s">
        <v>3684</v>
      </c>
      <c r="G238" s="45" t="s">
        <v>3687</v>
      </c>
      <c r="H238" s="45" t="s">
        <v>3688</v>
      </c>
      <c r="I238" s="45" t="s">
        <v>3415</v>
      </c>
      <c r="J238" s="46">
        <v>17.22</v>
      </c>
      <c r="K238" s="46">
        <f t="shared" si="3"/>
        <v>19.975199999999997</v>
      </c>
    </row>
    <row r="239" spans="2:11" x14ac:dyDescent="0.25">
      <c r="B239" s="45" t="s">
        <v>3197</v>
      </c>
      <c r="C239" s="45" t="s">
        <v>3410</v>
      </c>
      <c r="D239" s="45" t="s">
        <v>3411</v>
      </c>
      <c r="E239" s="45">
        <v>96</v>
      </c>
      <c r="F239" s="45" t="s">
        <v>3684</v>
      </c>
      <c r="G239" s="45" t="s">
        <v>3689</v>
      </c>
      <c r="H239" s="45" t="s">
        <v>3690</v>
      </c>
      <c r="I239" s="45" t="s">
        <v>3415</v>
      </c>
      <c r="J239" s="46">
        <v>21.59</v>
      </c>
      <c r="K239" s="46">
        <f t="shared" si="3"/>
        <v>25.0444</v>
      </c>
    </row>
    <row r="240" spans="2:11" x14ac:dyDescent="0.25">
      <c r="B240" s="45" t="s">
        <v>3197</v>
      </c>
      <c r="C240" s="45" t="s">
        <v>3410</v>
      </c>
      <c r="D240" s="45" t="s">
        <v>3411</v>
      </c>
      <c r="E240" s="45">
        <v>96</v>
      </c>
      <c r="F240" s="45" t="s">
        <v>3684</v>
      </c>
      <c r="G240" s="45" t="s">
        <v>3691</v>
      </c>
      <c r="H240" s="45" t="s">
        <v>3692</v>
      </c>
      <c r="I240" s="45" t="s">
        <v>3415</v>
      </c>
      <c r="J240" s="46">
        <v>15.82</v>
      </c>
      <c r="K240" s="46">
        <f t="shared" si="3"/>
        <v>18.351199999999999</v>
      </c>
    </row>
    <row r="241" spans="2:11" x14ac:dyDescent="0.25">
      <c r="B241" s="45" t="s">
        <v>3197</v>
      </c>
      <c r="C241" s="45" t="s">
        <v>3410</v>
      </c>
      <c r="D241" s="45" t="s">
        <v>3411</v>
      </c>
      <c r="E241" s="45">
        <v>96</v>
      </c>
      <c r="F241" s="45" t="s">
        <v>3684</v>
      </c>
      <c r="G241" s="45" t="s">
        <v>3693</v>
      </c>
      <c r="H241" s="45" t="s">
        <v>3694</v>
      </c>
      <c r="I241" s="45" t="s">
        <v>3415</v>
      </c>
      <c r="J241" s="46">
        <v>19.96</v>
      </c>
      <c r="K241" s="46">
        <f t="shared" si="3"/>
        <v>23.153600000000001</v>
      </c>
    </row>
    <row r="242" spans="2:11" x14ac:dyDescent="0.25">
      <c r="B242" s="45" t="s">
        <v>3197</v>
      </c>
      <c r="C242" s="45" t="s">
        <v>3410</v>
      </c>
      <c r="D242" s="45" t="s">
        <v>3411</v>
      </c>
      <c r="E242" s="45">
        <v>96</v>
      </c>
      <c r="F242" s="45" t="s">
        <v>3684</v>
      </c>
      <c r="G242" s="45" t="s">
        <v>3695</v>
      </c>
      <c r="H242" s="45" t="s">
        <v>3696</v>
      </c>
      <c r="I242" s="45" t="s">
        <v>3415</v>
      </c>
      <c r="J242" s="46">
        <v>3.97</v>
      </c>
      <c r="K242" s="46">
        <f t="shared" si="3"/>
        <v>4.6052</v>
      </c>
    </row>
    <row r="243" spans="2:11" x14ac:dyDescent="0.25">
      <c r="B243" s="45" t="s">
        <v>3197</v>
      </c>
      <c r="C243" s="45" t="s">
        <v>3410</v>
      </c>
      <c r="D243" s="45" t="s">
        <v>3411</v>
      </c>
      <c r="E243" s="45">
        <v>96</v>
      </c>
      <c r="F243" s="45" t="s">
        <v>3684</v>
      </c>
      <c r="G243" s="45" t="s">
        <v>3697</v>
      </c>
      <c r="H243" s="45" t="s">
        <v>3698</v>
      </c>
      <c r="I243" s="45" t="s">
        <v>3415</v>
      </c>
      <c r="J243" s="46">
        <v>7.98</v>
      </c>
      <c r="K243" s="46">
        <f t="shared" si="3"/>
        <v>9.2568000000000001</v>
      </c>
    </row>
    <row r="244" spans="2:11" x14ac:dyDescent="0.25">
      <c r="B244" s="45" t="s">
        <v>3197</v>
      </c>
      <c r="C244" s="45" t="s">
        <v>3410</v>
      </c>
      <c r="D244" s="45" t="s">
        <v>3411</v>
      </c>
      <c r="E244" s="45">
        <v>96</v>
      </c>
      <c r="F244" s="45" t="s">
        <v>3684</v>
      </c>
      <c r="G244" s="45" t="s">
        <v>3699</v>
      </c>
      <c r="H244" s="45" t="s">
        <v>3700</v>
      </c>
      <c r="I244" s="45" t="s">
        <v>3415</v>
      </c>
      <c r="J244" s="46">
        <v>25.94</v>
      </c>
      <c r="K244" s="46">
        <f t="shared" si="3"/>
        <v>30.090399999999999</v>
      </c>
    </row>
    <row r="245" spans="2:11" x14ac:dyDescent="0.25">
      <c r="B245" s="45" t="s">
        <v>3197</v>
      </c>
      <c r="C245" s="45" t="s">
        <v>3410</v>
      </c>
      <c r="D245" s="45" t="s">
        <v>3411</v>
      </c>
      <c r="E245" s="45">
        <v>99</v>
      </c>
      <c r="F245" s="45" t="s">
        <v>3701</v>
      </c>
      <c r="G245" s="45" t="s">
        <v>3702</v>
      </c>
      <c r="H245" s="45" t="s">
        <v>3703</v>
      </c>
      <c r="I245" s="45" t="s">
        <v>3415</v>
      </c>
      <c r="J245" s="46">
        <v>1.31</v>
      </c>
      <c r="K245" s="46">
        <f t="shared" si="3"/>
        <v>1.5196000000000001</v>
      </c>
    </row>
    <row r="246" spans="2:11" x14ac:dyDescent="0.25">
      <c r="B246" s="45" t="s">
        <v>3197</v>
      </c>
      <c r="C246" s="45" t="s">
        <v>3410</v>
      </c>
      <c r="D246" s="45" t="s">
        <v>3411</v>
      </c>
      <c r="E246" s="45">
        <v>99</v>
      </c>
      <c r="F246" s="45" t="s">
        <v>3701</v>
      </c>
      <c r="G246" s="45" t="s">
        <v>3704</v>
      </c>
      <c r="H246" s="45" t="s">
        <v>3705</v>
      </c>
      <c r="I246" s="45" t="s">
        <v>3415</v>
      </c>
      <c r="J246" s="46">
        <v>0.98</v>
      </c>
      <c r="K246" s="46">
        <f t="shared" si="3"/>
        <v>1.1367999999999998</v>
      </c>
    </row>
    <row r="247" spans="2:11" x14ac:dyDescent="0.25">
      <c r="B247" s="45" t="s">
        <v>3197</v>
      </c>
      <c r="C247" s="45" t="s">
        <v>3410</v>
      </c>
      <c r="D247" s="45" t="s">
        <v>3411</v>
      </c>
      <c r="E247" s="45">
        <v>24</v>
      </c>
      <c r="F247" s="45" t="s">
        <v>3706</v>
      </c>
      <c r="G247" s="45" t="s">
        <v>3707</v>
      </c>
      <c r="H247" s="45" t="s">
        <v>3708</v>
      </c>
      <c r="I247" s="45" t="s">
        <v>3415</v>
      </c>
      <c r="J247" s="46">
        <v>1</v>
      </c>
      <c r="K247" s="46">
        <f t="shared" si="3"/>
        <v>1.1599999999999999</v>
      </c>
    </row>
    <row r="248" spans="2:11" x14ac:dyDescent="0.25">
      <c r="B248" s="45" t="s">
        <v>3197</v>
      </c>
      <c r="C248" s="45" t="s">
        <v>3410</v>
      </c>
      <c r="D248" s="45" t="s">
        <v>3411</v>
      </c>
      <c r="E248" s="45">
        <v>24</v>
      </c>
      <c r="F248" s="45" t="s">
        <v>3706</v>
      </c>
      <c r="G248" s="45" t="s">
        <v>3709</v>
      </c>
      <c r="H248" s="45" t="s">
        <v>3710</v>
      </c>
      <c r="I248" s="45" t="s">
        <v>3415</v>
      </c>
      <c r="J248" s="46">
        <v>1</v>
      </c>
      <c r="K248" s="46">
        <f t="shared" si="3"/>
        <v>1.1599999999999999</v>
      </c>
    </row>
    <row r="249" spans="2:11" x14ac:dyDescent="0.25">
      <c r="B249" s="45" t="s">
        <v>3197</v>
      </c>
      <c r="C249" s="45" t="s">
        <v>3410</v>
      </c>
      <c r="D249" s="45" t="s">
        <v>3411</v>
      </c>
      <c r="E249" s="45">
        <v>24</v>
      </c>
      <c r="F249" s="45" t="s">
        <v>3706</v>
      </c>
      <c r="G249" s="45" t="s">
        <v>3711</v>
      </c>
      <c r="H249" s="45" t="s">
        <v>3712</v>
      </c>
      <c r="I249" s="45" t="s">
        <v>3415</v>
      </c>
      <c r="J249" s="46">
        <v>1.1599999999999999</v>
      </c>
      <c r="K249" s="46">
        <f t="shared" si="3"/>
        <v>1.3455999999999999</v>
      </c>
    </row>
    <row r="250" spans="2:11" x14ac:dyDescent="0.25">
      <c r="B250" s="45" t="s">
        <v>3197</v>
      </c>
      <c r="C250" s="45" t="s">
        <v>3410</v>
      </c>
      <c r="D250" s="45" t="s">
        <v>3411</v>
      </c>
      <c r="E250" s="45">
        <v>24</v>
      </c>
      <c r="F250" s="45" t="s">
        <v>3706</v>
      </c>
      <c r="G250" s="45" t="s">
        <v>3713</v>
      </c>
      <c r="H250" s="45" t="s">
        <v>3714</v>
      </c>
      <c r="I250" s="45" t="s">
        <v>3415</v>
      </c>
      <c r="J250" s="46">
        <v>1.51</v>
      </c>
      <c r="K250" s="46">
        <f t="shared" si="3"/>
        <v>1.7515999999999998</v>
      </c>
    </row>
    <row r="251" spans="2:11" x14ac:dyDescent="0.25">
      <c r="B251" s="45" t="s">
        <v>3197</v>
      </c>
      <c r="C251" s="45" t="s">
        <v>3410</v>
      </c>
      <c r="D251" s="45" t="s">
        <v>3411</v>
      </c>
      <c r="E251" s="45">
        <v>24</v>
      </c>
      <c r="F251" s="45" t="s">
        <v>3706</v>
      </c>
      <c r="G251" s="45" t="s">
        <v>3715</v>
      </c>
      <c r="H251" s="45" t="s">
        <v>3716</v>
      </c>
      <c r="I251" s="45" t="s">
        <v>3415</v>
      </c>
      <c r="J251" s="46">
        <v>2.21</v>
      </c>
      <c r="K251" s="46">
        <f t="shared" si="3"/>
        <v>2.5635999999999997</v>
      </c>
    </row>
    <row r="252" spans="2:11" x14ac:dyDescent="0.25">
      <c r="B252" s="45" t="s">
        <v>3197</v>
      </c>
      <c r="C252" s="45" t="s">
        <v>3410</v>
      </c>
      <c r="D252" s="45" t="s">
        <v>3411</v>
      </c>
      <c r="E252" s="45">
        <v>24</v>
      </c>
      <c r="F252" s="45" t="s">
        <v>3706</v>
      </c>
      <c r="G252" s="45" t="s">
        <v>3717</v>
      </c>
      <c r="H252" s="45" t="s">
        <v>3718</v>
      </c>
      <c r="I252" s="45" t="s">
        <v>3415</v>
      </c>
      <c r="J252" s="46">
        <v>2.21</v>
      </c>
      <c r="K252" s="46">
        <f t="shared" si="3"/>
        <v>2.5635999999999997</v>
      </c>
    </row>
    <row r="253" spans="2:11" x14ac:dyDescent="0.25">
      <c r="B253" s="45" t="s">
        <v>3197</v>
      </c>
      <c r="C253" s="45" t="s">
        <v>3410</v>
      </c>
      <c r="D253" s="45" t="s">
        <v>3411</v>
      </c>
      <c r="E253" s="45">
        <v>24</v>
      </c>
      <c r="F253" s="45" t="s">
        <v>3706</v>
      </c>
      <c r="G253" s="45" t="s">
        <v>3719</v>
      </c>
      <c r="H253" s="45" t="s">
        <v>3720</v>
      </c>
      <c r="I253" s="45" t="s">
        <v>3415</v>
      </c>
      <c r="J253" s="46">
        <v>3.14</v>
      </c>
      <c r="K253" s="46">
        <f t="shared" si="3"/>
        <v>3.6423999999999999</v>
      </c>
    </row>
    <row r="254" spans="2:11" x14ac:dyDescent="0.25">
      <c r="B254" s="45" t="s">
        <v>3197</v>
      </c>
      <c r="C254" s="45" t="s">
        <v>3410</v>
      </c>
      <c r="D254" s="45" t="s">
        <v>3411</v>
      </c>
      <c r="E254" s="45">
        <v>24</v>
      </c>
      <c r="F254" s="45" t="s">
        <v>3706</v>
      </c>
      <c r="G254" s="45" t="s">
        <v>3721</v>
      </c>
      <c r="H254" s="45" t="s">
        <v>3722</v>
      </c>
      <c r="I254" s="45" t="s">
        <v>3415</v>
      </c>
      <c r="J254" s="46">
        <v>4.0999999999999996</v>
      </c>
      <c r="K254" s="46">
        <f t="shared" si="3"/>
        <v>4.7559999999999993</v>
      </c>
    </row>
    <row r="255" spans="2:11" x14ac:dyDescent="0.25">
      <c r="B255" s="45" t="s">
        <v>3197</v>
      </c>
      <c r="C255" s="45" t="s">
        <v>3410</v>
      </c>
      <c r="D255" s="45" t="s">
        <v>3411</v>
      </c>
      <c r="E255" s="45">
        <v>24</v>
      </c>
      <c r="F255" s="45" t="s">
        <v>3706</v>
      </c>
      <c r="G255" s="45" t="s">
        <v>3723</v>
      </c>
      <c r="H255" s="45" t="s">
        <v>3724</v>
      </c>
      <c r="I255" s="45" t="s">
        <v>3415</v>
      </c>
      <c r="J255" s="46">
        <v>5.31</v>
      </c>
      <c r="K255" s="46">
        <f t="shared" si="3"/>
        <v>6.1595999999999993</v>
      </c>
    </row>
    <row r="256" spans="2:11" x14ac:dyDescent="0.25">
      <c r="B256" s="45" t="s">
        <v>3197</v>
      </c>
      <c r="C256" s="45" t="s">
        <v>3410</v>
      </c>
      <c r="D256" s="45" t="s">
        <v>3411</v>
      </c>
      <c r="E256" s="45">
        <v>24</v>
      </c>
      <c r="F256" s="45" t="s">
        <v>3706</v>
      </c>
      <c r="G256" s="45" t="s">
        <v>3725</v>
      </c>
      <c r="H256" s="45" t="s">
        <v>3726</v>
      </c>
      <c r="I256" s="45" t="s">
        <v>3415</v>
      </c>
      <c r="J256" s="46">
        <v>7.28</v>
      </c>
      <c r="K256" s="46">
        <f t="shared" si="3"/>
        <v>8.444799999999999</v>
      </c>
    </row>
    <row r="257" spans="2:11" x14ac:dyDescent="0.25">
      <c r="B257" s="45" t="s">
        <v>3197</v>
      </c>
      <c r="C257" s="45" t="s">
        <v>3410</v>
      </c>
      <c r="D257" s="45" t="s">
        <v>3411</v>
      </c>
      <c r="E257" s="45">
        <v>24</v>
      </c>
      <c r="F257" s="45" t="s">
        <v>3706</v>
      </c>
      <c r="G257" s="45" t="s">
        <v>3727</v>
      </c>
      <c r="H257" s="45" t="s">
        <v>3728</v>
      </c>
      <c r="I257" s="45" t="s">
        <v>3415</v>
      </c>
      <c r="J257" s="46">
        <v>8.33</v>
      </c>
      <c r="K257" s="46">
        <f t="shared" si="3"/>
        <v>9.6627999999999989</v>
      </c>
    </row>
    <row r="258" spans="2:11" x14ac:dyDescent="0.25">
      <c r="B258" s="45" t="s">
        <v>3197</v>
      </c>
      <c r="C258" s="45" t="s">
        <v>3410</v>
      </c>
      <c r="D258" s="45" t="s">
        <v>3411</v>
      </c>
      <c r="E258" s="45">
        <v>24</v>
      </c>
      <c r="F258" s="45" t="s">
        <v>3706</v>
      </c>
      <c r="G258" s="45" t="s">
        <v>3729</v>
      </c>
      <c r="H258" s="45" t="s">
        <v>3730</v>
      </c>
      <c r="I258" s="45" t="s">
        <v>3415</v>
      </c>
      <c r="J258" s="46">
        <v>9.1</v>
      </c>
      <c r="K258" s="46">
        <f t="shared" si="3"/>
        <v>10.555999999999999</v>
      </c>
    </row>
    <row r="259" spans="2:11" x14ac:dyDescent="0.25">
      <c r="B259" s="45" t="s">
        <v>3197</v>
      </c>
      <c r="C259" s="45" t="s">
        <v>3410</v>
      </c>
      <c r="D259" s="45" t="s">
        <v>3411</v>
      </c>
      <c r="E259" s="45">
        <v>24</v>
      </c>
      <c r="F259" s="45" t="s">
        <v>3706</v>
      </c>
      <c r="G259" s="45" t="s">
        <v>3731</v>
      </c>
      <c r="H259" s="45" t="s">
        <v>3732</v>
      </c>
      <c r="I259" s="45" t="s">
        <v>3415</v>
      </c>
      <c r="J259" s="46">
        <v>10.96</v>
      </c>
      <c r="K259" s="46">
        <f t="shared" si="3"/>
        <v>12.7136</v>
      </c>
    </row>
    <row r="260" spans="2:11" x14ac:dyDescent="0.25">
      <c r="B260" s="45" t="s">
        <v>3197</v>
      </c>
      <c r="C260" s="45" t="s">
        <v>3410</v>
      </c>
      <c r="D260" s="45" t="s">
        <v>3411</v>
      </c>
      <c r="E260" s="45">
        <v>24</v>
      </c>
      <c r="F260" s="45" t="s">
        <v>3706</v>
      </c>
      <c r="G260" s="45" t="s">
        <v>3733</v>
      </c>
      <c r="H260" s="45" t="s">
        <v>3734</v>
      </c>
      <c r="I260" s="45" t="s">
        <v>3415</v>
      </c>
      <c r="J260" s="46">
        <v>11.33</v>
      </c>
      <c r="K260" s="46">
        <f t="shared" ref="K260:K323" si="4">+IF(AND(MID(H260,1,15)="POSTE DE MADERA",J260&lt;110)=TRUE,(J260*1.13+5)*1.01*1.16,IF(AND(MID(H260,1,15)="POSTE DE MADERA",J260&gt;=110,J260&lt;320)=TRUE,(J260*1.13+12)*1.01*1.16,IF(AND(MID(H260,1,15)="POSTE DE MADERA",J260&gt;320)=TRUE,(J260*1.13+36)*1.01*1.16,IF(+AND(MID(H260,1,5)="POSTE",MID(H260,1,15)&lt;&gt;"POSTE DE MADERA")=TRUE,J260*1.01*1.16,J260*1.16))))</f>
        <v>13.142799999999999</v>
      </c>
    </row>
    <row r="261" spans="2:11" x14ac:dyDescent="0.25">
      <c r="B261" s="45" t="s">
        <v>3197</v>
      </c>
      <c r="C261" s="45" t="s">
        <v>3410</v>
      </c>
      <c r="D261" s="45" t="s">
        <v>3411</v>
      </c>
      <c r="E261" s="45">
        <v>24</v>
      </c>
      <c r="F261" s="45" t="s">
        <v>3706</v>
      </c>
      <c r="G261" s="45" t="s">
        <v>3735</v>
      </c>
      <c r="H261" s="45" t="s">
        <v>3736</v>
      </c>
      <c r="I261" s="45" t="s">
        <v>3415</v>
      </c>
      <c r="J261" s="46">
        <v>13.1</v>
      </c>
      <c r="K261" s="46">
        <f t="shared" si="4"/>
        <v>15.195999999999998</v>
      </c>
    </row>
    <row r="262" spans="2:11" x14ac:dyDescent="0.25">
      <c r="B262" s="45" t="s">
        <v>3197</v>
      </c>
      <c r="C262" s="45" t="s">
        <v>3410</v>
      </c>
      <c r="D262" s="45" t="s">
        <v>3411</v>
      </c>
      <c r="E262" s="45">
        <v>24</v>
      </c>
      <c r="F262" s="45" t="s">
        <v>3706</v>
      </c>
      <c r="G262" s="45" t="s">
        <v>3737</v>
      </c>
      <c r="H262" s="45" t="s">
        <v>3738</v>
      </c>
      <c r="I262" s="45" t="s">
        <v>3415</v>
      </c>
      <c r="J262" s="46">
        <v>15.48</v>
      </c>
      <c r="K262" s="46">
        <f t="shared" si="4"/>
        <v>17.956799999999998</v>
      </c>
    </row>
    <row r="263" spans="2:11" x14ac:dyDescent="0.25">
      <c r="B263" s="45" t="s">
        <v>3197</v>
      </c>
      <c r="C263" s="45" t="s">
        <v>3410</v>
      </c>
      <c r="D263" s="45" t="s">
        <v>3411</v>
      </c>
      <c r="E263" s="45">
        <v>24</v>
      </c>
      <c r="F263" s="45" t="s">
        <v>3706</v>
      </c>
      <c r="G263" s="45" t="s">
        <v>3739</v>
      </c>
      <c r="H263" s="45" t="s">
        <v>3740</v>
      </c>
      <c r="I263" s="45" t="s">
        <v>3415</v>
      </c>
      <c r="J263" s="46">
        <v>17.13</v>
      </c>
      <c r="K263" s="46">
        <f t="shared" si="4"/>
        <v>19.870799999999999</v>
      </c>
    </row>
    <row r="264" spans="2:11" x14ac:dyDescent="0.25">
      <c r="B264" s="45" t="s">
        <v>3197</v>
      </c>
      <c r="C264" s="45" t="s">
        <v>3410</v>
      </c>
      <c r="D264" s="45" t="s">
        <v>3411</v>
      </c>
      <c r="E264" s="45">
        <v>25</v>
      </c>
      <c r="F264" s="45" t="s">
        <v>3741</v>
      </c>
      <c r="G264" s="45" t="s">
        <v>3742</v>
      </c>
      <c r="H264" s="45" t="s">
        <v>3743</v>
      </c>
      <c r="I264" s="45" t="s">
        <v>3415</v>
      </c>
      <c r="J264" s="46">
        <v>0.81</v>
      </c>
      <c r="K264" s="46">
        <f t="shared" si="4"/>
        <v>0.93959999999999999</v>
      </c>
    </row>
    <row r="265" spans="2:11" x14ac:dyDescent="0.25">
      <c r="B265" s="45" t="s">
        <v>3197</v>
      </c>
      <c r="C265" s="45" t="s">
        <v>3410</v>
      </c>
      <c r="D265" s="45" t="s">
        <v>3411</v>
      </c>
      <c r="E265" s="45">
        <v>25</v>
      </c>
      <c r="F265" s="45" t="s">
        <v>3741</v>
      </c>
      <c r="G265" s="45" t="s">
        <v>3744</v>
      </c>
      <c r="H265" s="45" t="s">
        <v>3745</v>
      </c>
      <c r="I265" s="45" t="s">
        <v>3415</v>
      </c>
      <c r="J265" s="46">
        <v>0.81</v>
      </c>
      <c r="K265" s="46">
        <f t="shared" si="4"/>
        <v>0.93959999999999999</v>
      </c>
    </row>
    <row r="266" spans="2:11" x14ac:dyDescent="0.25">
      <c r="B266" s="45" t="s">
        <v>3197</v>
      </c>
      <c r="C266" s="45" t="s">
        <v>3410</v>
      </c>
      <c r="D266" s="45" t="s">
        <v>3411</v>
      </c>
      <c r="E266" s="45">
        <v>25</v>
      </c>
      <c r="F266" s="45" t="s">
        <v>3741</v>
      </c>
      <c r="G266" s="45" t="s">
        <v>3746</v>
      </c>
      <c r="H266" s="45" t="s">
        <v>3747</v>
      </c>
      <c r="I266" s="45" t="s">
        <v>3415</v>
      </c>
      <c r="J266" s="46">
        <v>1.24</v>
      </c>
      <c r="K266" s="46">
        <f t="shared" si="4"/>
        <v>1.4383999999999999</v>
      </c>
    </row>
    <row r="267" spans="2:11" x14ac:dyDescent="0.25">
      <c r="B267" s="45" t="s">
        <v>3197</v>
      </c>
      <c r="C267" s="45" t="s">
        <v>3410</v>
      </c>
      <c r="D267" s="45" t="s">
        <v>3411</v>
      </c>
      <c r="E267" s="45">
        <v>25</v>
      </c>
      <c r="F267" s="45" t="s">
        <v>3741</v>
      </c>
      <c r="G267" s="45" t="s">
        <v>3748</v>
      </c>
      <c r="H267" s="45" t="s">
        <v>3749</v>
      </c>
      <c r="I267" s="45" t="s">
        <v>3415</v>
      </c>
      <c r="J267" s="46">
        <v>1.24</v>
      </c>
      <c r="K267" s="46">
        <f t="shared" si="4"/>
        <v>1.4383999999999999</v>
      </c>
    </row>
    <row r="268" spans="2:11" x14ac:dyDescent="0.25">
      <c r="B268" s="45" t="s">
        <v>3197</v>
      </c>
      <c r="C268" s="45" t="s">
        <v>3410</v>
      </c>
      <c r="D268" s="45" t="s">
        <v>3411</v>
      </c>
      <c r="E268" s="45">
        <v>25</v>
      </c>
      <c r="F268" s="45" t="s">
        <v>3741</v>
      </c>
      <c r="G268" s="45" t="s">
        <v>3750</v>
      </c>
      <c r="H268" s="45" t="s">
        <v>3751</v>
      </c>
      <c r="I268" s="45" t="s">
        <v>3415</v>
      </c>
      <c r="J268" s="46">
        <v>1.81</v>
      </c>
      <c r="K268" s="46">
        <f t="shared" si="4"/>
        <v>2.0996000000000001</v>
      </c>
    </row>
    <row r="269" spans="2:11" x14ac:dyDescent="0.25">
      <c r="B269" s="45" t="s">
        <v>3197</v>
      </c>
      <c r="C269" s="45" t="s">
        <v>3410</v>
      </c>
      <c r="D269" s="45" t="s">
        <v>3411</v>
      </c>
      <c r="E269" s="45">
        <v>25</v>
      </c>
      <c r="F269" s="45" t="s">
        <v>3741</v>
      </c>
      <c r="G269" s="45" t="s">
        <v>3752</v>
      </c>
      <c r="H269" s="45" t="s">
        <v>3753</v>
      </c>
      <c r="I269" s="45" t="s">
        <v>3415</v>
      </c>
      <c r="J269" s="46">
        <v>1.81</v>
      </c>
      <c r="K269" s="46">
        <f t="shared" si="4"/>
        <v>2.0996000000000001</v>
      </c>
    </row>
    <row r="270" spans="2:11" x14ac:dyDescent="0.25">
      <c r="B270" s="45" t="s">
        <v>3197</v>
      </c>
      <c r="C270" s="45" t="s">
        <v>3410</v>
      </c>
      <c r="D270" s="45" t="s">
        <v>3411</v>
      </c>
      <c r="E270" s="45">
        <v>25</v>
      </c>
      <c r="F270" s="45" t="s">
        <v>3741</v>
      </c>
      <c r="G270" s="45" t="s">
        <v>3754</v>
      </c>
      <c r="H270" s="45" t="s">
        <v>3755</v>
      </c>
      <c r="I270" s="45" t="s">
        <v>3415</v>
      </c>
      <c r="J270" s="46">
        <v>2.83</v>
      </c>
      <c r="K270" s="46">
        <f t="shared" si="4"/>
        <v>3.2827999999999999</v>
      </c>
    </row>
    <row r="271" spans="2:11" x14ac:dyDescent="0.25">
      <c r="B271" s="45" t="s">
        <v>3197</v>
      </c>
      <c r="C271" s="45" t="s">
        <v>3410</v>
      </c>
      <c r="D271" s="45" t="s">
        <v>3411</v>
      </c>
      <c r="E271" s="45">
        <v>25</v>
      </c>
      <c r="F271" s="45" t="s">
        <v>3741</v>
      </c>
      <c r="G271" s="45" t="s">
        <v>3756</v>
      </c>
      <c r="H271" s="45" t="s">
        <v>3757</v>
      </c>
      <c r="I271" s="45" t="s">
        <v>3415</v>
      </c>
      <c r="J271" s="46">
        <v>3.28</v>
      </c>
      <c r="K271" s="46">
        <f t="shared" si="4"/>
        <v>3.8047999999999993</v>
      </c>
    </row>
    <row r="272" spans="2:11" x14ac:dyDescent="0.25">
      <c r="B272" s="45" t="s">
        <v>3197</v>
      </c>
      <c r="C272" s="45" t="s">
        <v>3410</v>
      </c>
      <c r="D272" s="45" t="s">
        <v>3411</v>
      </c>
      <c r="E272" s="45">
        <v>25</v>
      </c>
      <c r="F272" s="45" t="s">
        <v>3741</v>
      </c>
      <c r="G272" s="45" t="s">
        <v>3758</v>
      </c>
      <c r="H272" s="45" t="s">
        <v>3759</v>
      </c>
      <c r="I272" s="45" t="s">
        <v>3415</v>
      </c>
      <c r="J272" s="46">
        <v>4.8899999999999997</v>
      </c>
      <c r="K272" s="46">
        <f t="shared" si="4"/>
        <v>5.6723999999999997</v>
      </c>
    </row>
    <row r="273" spans="2:11" x14ac:dyDescent="0.25">
      <c r="B273" s="45" t="s">
        <v>3197</v>
      </c>
      <c r="C273" s="45" t="s">
        <v>3410</v>
      </c>
      <c r="D273" s="45" t="s">
        <v>3411</v>
      </c>
      <c r="E273" s="45">
        <v>25</v>
      </c>
      <c r="F273" s="45" t="s">
        <v>3741</v>
      </c>
      <c r="G273" s="45" t="s">
        <v>3760</v>
      </c>
      <c r="H273" s="45" t="s">
        <v>3761</v>
      </c>
      <c r="I273" s="45" t="s">
        <v>3415</v>
      </c>
      <c r="J273" s="46">
        <v>6.31</v>
      </c>
      <c r="K273" s="46">
        <f t="shared" si="4"/>
        <v>7.3195999999999994</v>
      </c>
    </row>
    <row r="274" spans="2:11" x14ac:dyDescent="0.25">
      <c r="B274" s="45" t="s">
        <v>3197</v>
      </c>
      <c r="C274" s="45" t="s">
        <v>3410</v>
      </c>
      <c r="D274" s="45" t="s">
        <v>3411</v>
      </c>
      <c r="E274" s="45">
        <v>25</v>
      </c>
      <c r="F274" s="45" t="s">
        <v>3741</v>
      </c>
      <c r="G274" s="45" t="s">
        <v>3762</v>
      </c>
      <c r="H274" s="45" t="s">
        <v>3763</v>
      </c>
      <c r="I274" s="45" t="s">
        <v>3415</v>
      </c>
      <c r="J274" s="46">
        <v>8.14</v>
      </c>
      <c r="K274" s="46">
        <f t="shared" si="4"/>
        <v>9.4423999999999992</v>
      </c>
    </row>
    <row r="275" spans="2:11" x14ac:dyDescent="0.25">
      <c r="B275" s="45" t="s">
        <v>3197</v>
      </c>
      <c r="C275" s="45" t="s">
        <v>3410</v>
      </c>
      <c r="D275" s="45" t="s">
        <v>3411</v>
      </c>
      <c r="E275" s="45">
        <v>25</v>
      </c>
      <c r="F275" s="45" t="s">
        <v>3741</v>
      </c>
      <c r="G275" s="45" t="s">
        <v>3764</v>
      </c>
      <c r="H275" s="45" t="s">
        <v>3765</v>
      </c>
      <c r="I275" s="45" t="s">
        <v>3415</v>
      </c>
      <c r="J275" s="46">
        <v>9.9</v>
      </c>
      <c r="K275" s="46">
        <f t="shared" si="4"/>
        <v>11.484</v>
      </c>
    </row>
    <row r="276" spans="2:11" x14ac:dyDescent="0.25">
      <c r="B276" s="45" t="s">
        <v>3197</v>
      </c>
      <c r="C276" s="45" t="s">
        <v>3410</v>
      </c>
      <c r="D276" s="45" t="s">
        <v>3411</v>
      </c>
      <c r="E276" s="45">
        <v>25</v>
      </c>
      <c r="F276" s="45" t="s">
        <v>3741</v>
      </c>
      <c r="G276" s="45" t="s">
        <v>3766</v>
      </c>
      <c r="H276" s="45" t="s">
        <v>3767</v>
      </c>
      <c r="I276" s="45" t="s">
        <v>3415</v>
      </c>
      <c r="J276" s="46">
        <v>11.93</v>
      </c>
      <c r="K276" s="46">
        <f t="shared" si="4"/>
        <v>13.838799999999999</v>
      </c>
    </row>
    <row r="277" spans="2:11" x14ac:dyDescent="0.25">
      <c r="B277" s="45" t="s">
        <v>3197</v>
      </c>
      <c r="C277" s="45" t="s">
        <v>3410</v>
      </c>
      <c r="D277" s="45" t="s">
        <v>3411</v>
      </c>
      <c r="E277" s="45">
        <v>25</v>
      </c>
      <c r="F277" s="45" t="s">
        <v>3741</v>
      </c>
      <c r="G277" s="45" t="s">
        <v>3768</v>
      </c>
      <c r="H277" s="45" t="s">
        <v>3769</v>
      </c>
      <c r="I277" s="45" t="s">
        <v>3415</v>
      </c>
      <c r="J277" s="46">
        <v>14.22</v>
      </c>
      <c r="K277" s="46">
        <f t="shared" si="4"/>
        <v>16.495200000000001</v>
      </c>
    </row>
    <row r="278" spans="2:11" x14ac:dyDescent="0.25">
      <c r="B278" s="45" t="s">
        <v>3197</v>
      </c>
      <c r="C278" s="45" t="s">
        <v>3410</v>
      </c>
      <c r="D278" s="45" t="s">
        <v>3411</v>
      </c>
      <c r="E278" s="45">
        <v>23</v>
      </c>
      <c r="F278" s="45" t="s">
        <v>3770</v>
      </c>
      <c r="G278" s="45" t="s">
        <v>3771</v>
      </c>
      <c r="H278" s="45" t="s">
        <v>3772</v>
      </c>
      <c r="I278" s="45" t="s">
        <v>3415</v>
      </c>
      <c r="J278" s="46">
        <v>3.7</v>
      </c>
      <c r="K278" s="46">
        <f t="shared" si="4"/>
        <v>4.2919999999999998</v>
      </c>
    </row>
    <row r="279" spans="2:11" x14ac:dyDescent="0.25">
      <c r="B279" s="45" t="s">
        <v>3197</v>
      </c>
      <c r="C279" s="45" t="s">
        <v>3410</v>
      </c>
      <c r="D279" s="45" t="s">
        <v>3411</v>
      </c>
      <c r="E279" s="45">
        <v>23</v>
      </c>
      <c r="F279" s="45" t="s">
        <v>3770</v>
      </c>
      <c r="G279" s="45" t="s">
        <v>3773</v>
      </c>
      <c r="H279" s="45" t="s">
        <v>3774</v>
      </c>
      <c r="I279" s="45" t="s">
        <v>3415</v>
      </c>
      <c r="J279" s="46">
        <v>4.88</v>
      </c>
      <c r="K279" s="46">
        <f t="shared" si="4"/>
        <v>5.6607999999999992</v>
      </c>
    </row>
    <row r="280" spans="2:11" x14ac:dyDescent="0.25">
      <c r="B280" s="45" t="s">
        <v>3197</v>
      </c>
      <c r="C280" s="45" t="s">
        <v>3410</v>
      </c>
      <c r="D280" s="45" t="s">
        <v>3411</v>
      </c>
      <c r="E280" s="45">
        <v>23</v>
      </c>
      <c r="F280" s="45" t="s">
        <v>3770</v>
      </c>
      <c r="G280" s="45" t="s">
        <v>3775</v>
      </c>
      <c r="H280" s="45" t="s">
        <v>3776</v>
      </c>
      <c r="I280" s="45" t="s">
        <v>3415</v>
      </c>
      <c r="J280" s="46">
        <v>7.04</v>
      </c>
      <c r="K280" s="46">
        <f t="shared" si="4"/>
        <v>8.1663999999999994</v>
      </c>
    </row>
    <row r="281" spans="2:11" x14ac:dyDescent="0.25">
      <c r="B281" s="45" t="s">
        <v>3197</v>
      </c>
      <c r="C281" s="45" t="s">
        <v>3410</v>
      </c>
      <c r="D281" s="45" t="s">
        <v>3411</v>
      </c>
      <c r="E281" s="45">
        <v>23</v>
      </c>
      <c r="F281" s="45" t="s">
        <v>3770</v>
      </c>
      <c r="G281" s="45" t="s">
        <v>3777</v>
      </c>
      <c r="H281" s="45" t="s">
        <v>3778</v>
      </c>
      <c r="I281" s="45" t="s">
        <v>3415</v>
      </c>
      <c r="J281" s="46">
        <v>10.33</v>
      </c>
      <c r="K281" s="46">
        <f t="shared" si="4"/>
        <v>11.982799999999999</v>
      </c>
    </row>
    <row r="282" spans="2:11" x14ac:dyDescent="0.25">
      <c r="B282" s="45" t="s">
        <v>3197</v>
      </c>
      <c r="C282" s="45" t="s">
        <v>3410</v>
      </c>
      <c r="D282" s="45" t="s">
        <v>3411</v>
      </c>
      <c r="E282" s="45">
        <v>23</v>
      </c>
      <c r="F282" s="45" t="s">
        <v>3770</v>
      </c>
      <c r="G282" s="45" t="s">
        <v>3779</v>
      </c>
      <c r="H282" s="45" t="s">
        <v>3780</v>
      </c>
      <c r="I282" s="45" t="s">
        <v>3415</v>
      </c>
      <c r="J282" s="46">
        <v>5.26</v>
      </c>
      <c r="K282" s="46">
        <f t="shared" si="4"/>
        <v>6.1015999999999995</v>
      </c>
    </row>
    <row r="283" spans="2:11" x14ac:dyDescent="0.25">
      <c r="B283" s="45" t="s">
        <v>3197</v>
      </c>
      <c r="C283" s="45" t="s">
        <v>3410</v>
      </c>
      <c r="D283" s="45" t="s">
        <v>3411</v>
      </c>
      <c r="E283" s="45">
        <v>23</v>
      </c>
      <c r="F283" s="45" t="s">
        <v>3770</v>
      </c>
      <c r="G283" s="45" t="s">
        <v>3781</v>
      </c>
      <c r="H283" s="45" t="s">
        <v>3782</v>
      </c>
      <c r="I283" s="45" t="s">
        <v>3415</v>
      </c>
      <c r="J283" s="46">
        <v>5.26</v>
      </c>
      <c r="K283" s="46">
        <f t="shared" si="4"/>
        <v>6.1015999999999995</v>
      </c>
    </row>
    <row r="284" spans="2:11" x14ac:dyDescent="0.25">
      <c r="B284" s="45" t="s">
        <v>3197</v>
      </c>
      <c r="C284" s="45" t="s">
        <v>3410</v>
      </c>
      <c r="D284" s="45" t="s">
        <v>3411</v>
      </c>
      <c r="E284" s="45">
        <v>23</v>
      </c>
      <c r="F284" s="45" t="s">
        <v>3770</v>
      </c>
      <c r="G284" s="45" t="s">
        <v>3783</v>
      </c>
      <c r="H284" s="45" t="s">
        <v>3784</v>
      </c>
      <c r="I284" s="45" t="s">
        <v>3415</v>
      </c>
      <c r="J284" s="46">
        <v>5.1100000000000003</v>
      </c>
      <c r="K284" s="46">
        <f t="shared" si="4"/>
        <v>5.9276</v>
      </c>
    </row>
    <row r="285" spans="2:11" x14ac:dyDescent="0.25">
      <c r="B285" s="45" t="s">
        <v>3197</v>
      </c>
      <c r="C285" s="45" t="s">
        <v>3410</v>
      </c>
      <c r="D285" s="45" t="s">
        <v>3411</v>
      </c>
      <c r="E285" s="45">
        <v>23</v>
      </c>
      <c r="F285" s="45" t="s">
        <v>3770</v>
      </c>
      <c r="G285" s="45" t="s">
        <v>3785</v>
      </c>
      <c r="H285" s="45" t="s">
        <v>3786</v>
      </c>
      <c r="I285" s="45" t="s">
        <v>3415</v>
      </c>
      <c r="J285" s="46">
        <v>4.7699999999999996</v>
      </c>
      <c r="K285" s="46">
        <f t="shared" si="4"/>
        <v>5.533199999999999</v>
      </c>
    </row>
    <row r="286" spans="2:11" x14ac:dyDescent="0.25">
      <c r="B286" s="45" t="s">
        <v>3197</v>
      </c>
      <c r="C286" s="45" t="s">
        <v>3410</v>
      </c>
      <c r="D286" s="45" t="s">
        <v>3411</v>
      </c>
      <c r="E286" s="45">
        <v>23</v>
      </c>
      <c r="F286" s="45" t="s">
        <v>3770</v>
      </c>
      <c r="G286" s="45" t="s">
        <v>3787</v>
      </c>
      <c r="H286" s="45" t="s">
        <v>3788</v>
      </c>
      <c r="I286" s="45" t="s">
        <v>3415</v>
      </c>
      <c r="J286" s="46">
        <v>6.29</v>
      </c>
      <c r="K286" s="46">
        <f t="shared" si="4"/>
        <v>7.2963999999999993</v>
      </c>
    </row>
    <row r="287" spans="2:11" x14ac:dyDescent="0.25">
      <c r="B287" s="45" t="s">
        <v>3197</v>
      </c>
      <c r="C287" s="45" t="s">
        <v>3410</v>
      </c>
      <c r="D287" s="45" t="s">
        <v>3411</v>
      </c>
      <c r="E287" s="45">
        <v>23</v>
      </c>
      <c r="F287" s="45" t="s">
        <v>3770</v>
      </c>
      <c r="G287" s="45" t="s">
        <v>3789</v>
      </c>
      <c r="H287" s="45" t="s">
        <v>3790</v>
      </c>
      <c r="I287" s="45" t="s">
        <v>3415</v>
      </c>
      <c r="J287" s="46">
        <v>6.29</v>
      </c>
      <c r="K287" s="46">
        <f t="shared" si="4"/>
        <v>7.2963999999999993</v>
      </c>
    </row>
    <row r="288" spans="2:11" x14ac:dyDescent="0.25">
      <c r="B288" s="45" t="s">
        <v>3197</v>
      </c>
      <c r="C288" s="45" t="s">
        <v>3410</v>
      </c>
      <c r="D288" s="45" t="s">
        <v>3411</v>
      </c>
      <c r="E288" s="45">
        <v>23</v>
      </c>
      <c r="F288" s="45" t="s">
        <v>3770</v>
      </c>
      <c r="G288" s="45" t="s">
        <v>3791</v>
      </c>
      <c r="H288" s="45" t="s">
        <v>3792</v>
      </c>
      <c r="I288" s="45" t="s">
        <v>3415</v>
      </c>
      <c r="J288" s="46">
        <v>7.63</v>
      </c>
      <c r="K288" s="46">
        <f t="shared" si="4"/>
        <v>8.8507999999999996</v>
      </c>
    </row>
    <row r="289" spans="2:11" x14ac:dyDescent="0.25">
      <c r="B289" s="45" t="s">
        <v>3197</v>
      </c>
      <c r="C289" s="45" t="s">
        <v>3410</v>
      </c>
      <c r="D289" s="45" t="s">
        <v>3411</v>
      </c>
      <c r="E289" s="45">
        <v>23</v>
      </c>
      <c r="F289" s="45" t="s">
        <v>3770</v>
      </c>
      <c r="G289" s="45" t="s">
        <v>3793</v>
      </c>
      <c r="H289" s="45" t="s">
        <v>3794</v>
      </c>
      <c r="I289" s="45" t="s">
        <v>3415</v>
      </c>
      <c r="J289" s="46">
        <v>12.26</v>
      </c>
      <c r="K289" s="46">
        <f t="shared" si="4"/>
        <v>14.221599999999999</v>
      </c>
    </row>
    <row r="290" spans="2:11" x14ac:dyDescent="0.25">
      <c r="B290" s="45" t="s">
        <v>3197</v>
      </c>
      <c r="C290" s="45" t="s">
        <v>3410</v>
      </c>
      <c r="D290" s="45" t="s">
        <v>3411</v>
      </c>
      <c r="E290" s="45">
        <v>23</v>
      </c>
      <c r="F290" s="45" t="s">
        <v>3770</v>
      </c>
      <c r="G290" s="45" t="s">
        <v>3795</v>
      </c>
      <c r="H290" s="45" t="s">
        <v>3796</v>
      </c>
      <c r="I290" s="45" t="s">
        <v>3415</v>
      </c>
      <c r="J290" s="46">
        <v>4.4800000000000004</v>
      </c>
      <c r="K290" s="46">
        <f t="shared" si="4"/>
        <v>5.1968000000000005</v>
      </c>
    </row>
    <row r="291" spans="2:11" x14ac:dyDescent="0.25">
      <c r="B291" s="45" t="s">
        <v>3197</v>
      </c>
      <c r="C291" s="45" t="s">
        <v>3410</v>
      </c>
      <c r="D291" s="45" t="s">
        <v>3411</v>
      </c>
      <c r="E291" s="45">
        <v>23</v>
      </c>
      <c r="F291" s="45" t="s">
        <v>3770</v>
      </c>
      <c r="G291" s="45" t="s">
        <v>3797</v>
      </c>
      <c r="H291" s="45" t="s">
        <v>3798</v>
      </c>
      <c r="I291" s="45" t="s">
        <v>3415</v>
      </c>
      <c r="J291" s="46">
        <v>4.08</v>
      </c>
      <c r="K291" s="46">
        <f t="shared" si="4"/>
        <v>4.7328000000000001</v>
      </c>
    </row>
    <row r="292" spans="2:11" x14ac:dyDescent="0.25">
      <c r="B292" s="45" t="s">
        <v>3197</v>
      </c>
      <c r="C292" s="45" t="s">
        <v>3410</v>
      </c>
      <c r="D292" s="45" t="s">
        <v>3411</v>
      </c>
      <c r="E292" s="45">
        <v>23</v>
      </c>
      <c r="F292" s="45" t="s">
        <v>3770</v>
      </c>
      <c r="G292" s="45" t="s">
        <v>3799</v>
      </c>
      <c r="H292" s="45" t="s">
        <v>3800</v>
      </c>
      <c r="I292" s="45" t="s">
        <v>3415</v>
      </c>
      <c r="J292" s="46">
        <v>3.29</v>
      </c>
      <c r="K292" s="46">
        <f t="shared" si="4"/>
        <v>3.8163999999999998</v>
      </c>
    </row>
    <row r="293" spans="2:11" x14ac:dyDescent="0.25">
      <c r="B293" s="45" t="s">
        <v>3197</v>
      </c>
      <c r="C293" s="45" t="s">
        <v>3410</v>
      </c>
      <c r="D293" s="45" t="s">
        <v>3411</v>
      </c>
      <c r="E293" s="45">
        <v>23</v>
      </c>
      <c r="F293" s="45" t="s">
        <v>3770</v>
      </c>
      <c r="G293" s="45" t="s">
        <v>3801</v>
      </c>
      <c r="H293" s="45" t="s">
        <v>3802</v>
      </c>
      <c r="I293" s="45" t="s">
        <v>3415</v>
      </c>
      <c r="J293" s="46">
        <v>4.4800000000000004</v>
      </c>
      <c r="K293" s="46">
        <f t="shared" si="4"/>
        <v>5.1968000000000005</v>
      </c>
    </row>
    <row r="294" spans="2:11" x14ac:dyDescent="0.25">
      <c r="B294" s="45" t="s">
        <v>3197</v>
      </c>
      <c r="C294" s="45" t="s">
        <v>3410</v>
      </c>
      <c r="D294" s="45" t="s">
        <v>3411</v>
      </c>
      <c r="E294" s="45">
        <v>23</v>
      </c>
      <c r="F294" s="45" t="s">
        <v>3770</v>
      </c>
      <c r="G294" s="45" t="s">
        <v>3803</v>
      </c>
      <c r="H294" s="45" t="s">
        <v>3804</v>
      </c>
      <c r="I294" s="45" t="s">
        <v>3415</v>
      </c>
      <c r="J294" s="46">
        <v>4.4800000000000004</v>
      </c>
      <c r="K294" s="46">
        <f t="shared" si="4"/>
        <v>5.1968000000000005</v>
      </c>
    </row>
    <row r="295" spans="2:11" x14ac:dyDescent="0.25">
      <c r="B295" s="45" t="s">
        <v>3197</v>
      </c>
      <c r="C295" s="45" t="s">
        <v>3410</v>
      </c>
      <c r="D295" s="45" t="s">
        <v>3411</v>
      </c>
      <c r="E295" s="45">
        <v>23</v>
      </c>
      <c r="F295" s="45" t="s">
        <v>3770</v>
      </c>
      <c r="G295" s="45" t="s">
        <v>3805</v>
      </c>
      <c r="H295" s="45" t="s">
        <v>3806</v>
      </c>
      <c r="I295" s="45" t="s">
        <v>3415</v>
      </c>
      <c r="J295" s="46">
        <v>3.29</v>
      </c>
      <c r="K295" s="46">
        <f t="shared" si="4"/>
        <v>3.8163999999999998</v>
      </c>
    </row>
    <row r="296" spans="2:11" x14ac:dyDescent="0.25">
      <c r="B296" s="45" t="s">
        <v>3197</v>
      </c>
      <c r="C296" s="45" t="s">
        <v>3410</v>
      </c>
      <c r="D296" s="45" t="s">
        <v>3411</v>
      </c>
      <c r="E296" s="45">
        <v>23</v>
      </c>
      <c r="F296" s="45" t="s">
        <v>3770</v>
      </c>
      <c r="G296" s="45" t="s">
        <v>3807</v>
      </c>
      <c r="H296" s="45" t="s">
        <v>3808</v>
      </c>
      <c r="I296" s="45" t="s">
        <v>3415</v>
      </c>
      <c r="J296" s="46">
        <v>3.29</v>
      </c>
      <c r="K296" s="46">
        <f t="shared" si="4"/>
        <v>3.8163999999999998</v>
      </c>
    </row>
    <row r="297" spans="2:11" x14ac:dyDescent="0.25">
      <c r="B297" s="45" t="s">
        <v>3197</v>
      </c>
      <c r="C297" s="45" t="s">
        <v>3410</v>
      </c>
      <c r="D297" s="45" t="s">
        <v>3411</v>
      </c>
      <c r="E297" s="45">
        <v>23</v>
      </c>
      <c r="F297" s="45" t="s">
        <v>3770</v>
      </c>
      <c r="G297" s="45" t="s">
        <v>3809</v>
      </c>
      <c r="H297" s="45" t="s">
        <v>3810</v>
      </c>
      <c r="I297" s="45" t="s">
        <v>3203</v>
      </c>
      <c r="J297" s="46">
        <v>7.7</v>
      </c>
      <c r="K297" s="46">
        <f t="shared" si="4"/>
        <v>8.9320000000000004</v>
      </c>
    </row>
    <row r="298" spans="2:11" x14ac:dyDescent="0.25">
      <c r="B298" s="45" t="s">
        <v>3197</v>
      </c>
      <c r="C298" s="45" t="s">
        <v>3410</v>
      </c>
      <c r="D298" s="45" t="s">
        <v>3411</v>
      </c>
      <c r="E298" s="45">
        <v>23</v>
      </c>
      <c r="F298" s="45" t="s">
        <v>3770</v>
      </c>
      <c r="G298" s="45" t="s">
        <v>3811</v>
      </c>
      <c r="H298" s="45" t="s">
        <v>3790</v>
      </c>
      <c r="I298" s="45" t="s">
        <v>3415</v>
      </c>
      <c r="J298" s="46">
        <v>6.29</v>
      </c>
      <c r="K298" s="46">
        <f t="shared" si="4"/>
        <v>7.2963999999999993</v>
      </c>
    </row>
    <row r="299" spans="2:11" x14ac:dyDescent="0.25">
      <c r="B299" s="45" t="s">
        <v>3197</v>
      </c>
      <c r="C299" s="45" t="s">
        <v>3410</v>
      </c>
      <c r="D299" s="45" t="s">
        <v>3411</v>
      </c>
      <c r="E299" s="45">
        <v>23</v>
      </c>
      <c r="F299" s="45" t="s">
        <v>3770</v>
      </c>
      <c r="G299" s="45" t="s">
        <v>3812</v>
      </c>
      <c r="H299" s="45" t="s">
        <v>3813</v>
      </c>
      <c r="I299" s="45" t="s">
        <v>3203</v>
      </c>
      <c r="J299" s="46">
        <v>4.9800000000000004</v>
      </c>
      <c r="K299" s="46">
        <f t="shared" si="4"/>
        <v>5.7767999999999997</v>
      </c>
    </row>
    <row r="300" spans="2:11" x14ac:dyDescent="0.25">
      <c r="B300" s="45" t="s">
        <v>3197</v>
      </c>
      <c r="C300" s="45" t="s">
        <v>3410</v>
      </c>
      <c r="D300" s="45" t="s">
        <v>3411</v>
      </c>
      <c r="E300" s="45">
        <v>23</v>
      </c>
      <c r="F300" s="45" t="s">
        <v>3770</v>
      </c>
      <c r="G300" s="45" t="s">
        <v>3814</v>
      </c>
      <c r="H300" s="45" t="s">
        <v>3815</v>
      </c>
      <c r="I300" s="45" t="s">
        <v>3203</v>
      </c>
      <c r="J300" s="46">
        <v>3.29</v>
      </c>
      <c r="K300" s="46">
        <f t="shared" si="4"/>
        <v>3.8163999999999998</v>
      </c>
    </row>
    <row r="301" spans="2:11" x14ac:dyDescent="0.25">
      <c r="B301" s="45" t="s">
        <v>3197</v>
      </c>
      <c r="C301" s="45" t="s">
        <v>3410</v>
      </c>
      <c r="D301" s="45" t="s">
        <v>3411</v>
      </c>
      <c r="E301" s="45">
        <v>23</v>
      </c>
      <c r="F301" s="45" t="s">
        <v>3770</v>
      </c>
      <c r="G301" s="45" t="s">
        <v>3816</v>
      </c>
      <c r="H301" s="45" t="s">
        <v>3817</v>
      </c>
      <c r="I301" s="45" t="s">
        <v>3203</v>
      </c>
      <c r="J301" s="46">
        <v>4.4800000000000004</v>
      </c>
      <c r="K301" s="46">
        <f t="shared" si="4"/>
        <v>5.1968000000000005</v>
      </c>
    </row>
    <row r="302" spans="2:11" x14ac:dyDescent="0.25">
      <c r="B302" s="45" t="s">
        <v>3197</v>
      </c>
      <c r="C302" s="45" t="s">
        <v>3410</v>
      </c>
      <c r="D302" s="45" t="s">
        <v>3411</v>
      </c>
      <c r="E302" s="45">
        <v>23</v>
      </c>
      <c r="F302" s="45" t="s">
        <v>3770</v>
      </c>
      <c r="G302" s="45" t="s">
        <v>3818</v>
      </c>
      <c r="H302" s="45" t="s">
        <v>3819</v>
      </c>
      <c r="I302" s="45" t="s">
        <v>3203</v>
      </c>
      <c r="J302" s="46">
        <v>4.08</v>
      </c>
      <c r="K302" s="46">
        <f t="shared" si="4"/>
        <v>4.7328000000000001</v>
      </c>
    </row>
    <row r="303" spans="2:11" x14ac:dyDescent="0.25">
      <c r="B303" s="45" t="s">
        <v>3197</v>
      </c>
      <c r="C303" s="45" t="s">
        <v>3410</v>
      </c>
      <c r="D303" s="45" t="s">
        <v>3411</v>
      </c>
      <c r="E303" s="45">
        <v>23</v>
      </c>
      <c r="F303" s="45" t="s">
        <v>3770</v>
      </c>
      <c r="G303" s="45" t="s">
        <v>3820</v>
      </c>
      <c r="H303" s="45" t="s">
        <v>3821</v>
      </c>
      <c r="I303" s="45" t="s">
        <v>3203</v>
      </c>
      <c r="J303" s="46">
        <v>3.29</v>
      </c>
      <c r="K303" s="46">
        <f t="shared" si="4"/>
        <v>3.8163999999999998</v>
      </c>
    </row>
    <row r="304" spans="2:11" x14ac:dyDescent="0.25">
      <c r="B304" s="45" t="s">
        <v>3197</v>
      </c>
      <c r="C304" s="45" t="s">
        <v>3410</v>
      </c>
      <c r="D304" s="45" t="s">
        <v>3411</v>
      </c>
      <c r="E304" s="45">
        <v>23</v>
      </c>
      <c r="F304" s="45" t="s">
        <v>3770</v>
      </c>
      <c r="G304" s="45" t="s">
        <v>3822</v>
      </c>
      <c r="H304" s="45" t="s">
        <v>3823</v>
      </c>
      <c r="I304" s="45" t="s">
        <v>3203</v>
      </c>
      <c r="J304" s="46">
        <v>3.07</v>
      </c>
      <c r="K304" s="46">
        <f t="shared" si="4"/>
        <v>3.5611999999999995</v>
      </c>
    </row>
    <row r="305" spans="2:11" x14ac:dyDescent="0.25">
      <c r="B305" s="45" t="s">
        <v>3197</v>
      </c>
      <c r="C305" s="45" t="s">
        <v>3410</v>
      </c>
      <c r="D305" s="45" t="s">
        <v>3411</v>
      </c>
      <c r="E305" s="45">
        <v>23</v>
      </c>
      <c r="F305" s="45" t="s">
        <v>3770</v>
      </c>
      <c r="G305" s="45" t="s">
        <v>3824</v>
      </c>
      <c r="H305" s="45" t="s">
        <v>3825</v>
      </c>
      <c r="I305" s="45" t="s">
        <v>3203</v>
      </c>
      <c r="J305" s="46">
        <v>4.4800000000000004</v>
      </c>
      <c r="K305" s="46">
        <f t="shared" si="4"/>
        <v>5.1968000000000005</v>
      </c>
    </row>
    <row r="306" spans="2:11" x14ac:dyDescent="0.25">
      <c r="B306" s="45" t="s">
        <v>3197</v>
      </c>
      <c r="C306" s="45" t="s">
        <v>3410</v>
      </c>
      <c r="D306" s="45" t="s">
        <v>3411</v>
      </c>
      <c r="E306" s="45">
        <v>23</v>
      </c>
      <c r="F306" s="45" t="s">
        <v>3770</v>
      </c>
      <c r="G306" s="45" t="s">
        <v>3826</v>
      </c>
      <c r="H306" s="45" t="s">
        <v>3827</v>
      </c>
      <c r="I306" s="45" t="s">
        <v>3203</v>
      </c>
      <c r="J306" s="46">
        <v>3.07</v>
      </c>
      <c r="K306" s="46">
        <f t="shared" si="4"/>
        <v>3.5611999999999995</v>
      </c>
    </row>
    <row r="307" spans="2:11" x14ac:dyDescent="0.25">
      <c r="B307" s="45" t="s">
        <v>3197</v>
      </c>
      <c r="C307" s="45" t="s">
        <v>3410</v>
      </c>
      <c r="D307" s="45" t="s">
        <v>3411</v>
      </c>
      <c r="E307" s="45">
        <v>23</v>
      </c>
      <c r="F307" s="45" t="s">
        <v>3770</v>
      </c>
      <c r="G307" s="45" t="s">
        <v>3828</v>
      </c>
      <c r="H307" s="45" t="s">
        <v>3829</v>
      </c>
      <c r="I307" s="45" t="s">
        <v>3415</v>
      </c>
      <c r="J307" s="46">
        <v>5.77</v>
      </c>
      <c r="K307" s="46">
        <f t="shared" si="4"/>
        <v>6.6931999999999992</v>
      </c>
    </row>
    <row r="308" spans="2:11" x14ac:dyDescent="0.25">
      <c r="B308" s="45" t="s">
        <v>3197</v>
      </c>
      <c r="C308" s="45" t="s">
        <v>3410</v>
      </c>
      <c r="D308" s="45" t="s">
        <v>3411</v>
      </c>
      <c r="E308" s="45">
        <v>23</v>
      </c>
      <c r="F308" s="45" t="s">
        <v>3770</v>
      </c>
      <c r="G308" s="45" t="s">
        <v>3830</v>
      </c>
      <c r="H308" s="45" t="s">
        <v>3831</v>
      </c>
      <c r="I308" s="45" t="s">
        <v>3415</v>
      </c>
      <c r="J308" s="46">
        <v>6.11</v>
      </c>
      <c r="K308" s="46">
        <f t="shared" si="4"/>
        <v>7.0876000000000001</v>
      </c>
    </row>
    <row r="309" spans="2:11" x14ac:dyDescent="0.25">
      <c r="B309" s="45" t="s">
        <v>3197</v>
      </c>
      <c r="C309" s="45" t="s">
        <v>3410</v>
      </c>
      <c r="D309" s="45" t="s">
        <v>3411</v>
      </c>
      <c r="E309" s="45">
        <v>23</v>
      </c>
      <c r="F309" s="45" t="s">
        <v>3770</v>
      </c>
      <c r="G309" s="45" t="s">
        <v>3832</v>
      </c>
      <c r="H309" s="45" t="s">
        <v>3833</v>
      </c>
      <c r="I309" s="45" t="s">
        <v>3415</v>
      </c>
      <c r="J309" s="46">
        <v>8.6300000000000008</v>
      </c>
      <c r="K309" s="46">
        <f t="shared" si="4"/>
        <v>10.0108</v>
      </c>
    </row>
    <row r="310" spans="2:11" x14ac:dyDescent="0.25">
      <c r="B310" s="45" t="s">
        <v>3197</v>
      </c>
      <c r="C310" s="45" t="s">
        <v>3410</v>
      </c>
      <c r="D310" s="45" t="s">
        <v>3411</v>
      </c>
      <c r="E310" s="45">
        <v>23</v>
      </c>
      <c r="F310" s="45" t="s">
        <v>3770</v>
      </c>
      <c r="G310" s="45" t="s">
        <v>3834</v>
      </c>
      <c r="H310" s="45" t="s">
        <v>3835</v>
      </c>
      <c r="I310" s="45" t="s">
        <v>3415</v>
      </c>
      <c r="J310" s="46">
        <v>8.6300000000000008</v>
      </c>
      <c r="K310" s="46">
        <f t="shared" si="4"/>
        <v>10.0108</v>
      </c>
    </row>
    <row r="311" spans="2:11" x14ac:dyDescent="0.25">
      <c r="B311" s="45" t="s">
        <v>3197</v>
      </c>
      <c r="C311" s="45" t="s">
        <v>3410</v>
      </c>
      <c r="D311" s="45" t="s">
        <v>3411</v>
      </c>
      <c r="E311" s="45">
        <v>23</v>
      </c>
      <c r="F311" s="45" t="s">
        <v>3770</v>
      </c>
      <c r="G311" s="45" t="s">
        <v>3836</v>
      </c>
      <c r="H311" s="45" t="s">
        <v>3837</v>
      </c>
      <c r="I311" s="45" t="s">
        <v>3415</v>
      </c>
      <c r="J311" s="46">
        <v>7.29</v>
      </c>
      <c r="K311" s="46">
        <f t="shared" si="4"/>
        <v>8.4563999999999986</v>
      </c>
    </row>
    <row r="312" spans="2:11" x14ac:dyDescent="0.25">
      <c r="B312" s="45" t="s">
        <v>3197</v>
      </c>
      <c r="C312" s="45" t="s">
        <v>3410</v>
      </c>
      <c r="D312" s="45" t="s">
        <v>3411</v>
      </c>
      <c r="E312" s="45">
        <v>23</v>
      </c>
      <c r="F312" s="45" t="s">
        <v>3770</v>
      </c>
      <c r="G312" s="45" t="s">
        <v>3838</v>
      </c>
      <c r="H312" s="45" t="s">
        <v>3839</v>
      </c>
      <c r="I312" s="45" t="s">
        <v>3415</v>
      </c>
      <c r="J312" s="46">
        <v>7.63</v>
      </c>
      <c r="K312" s="46">
        <f t="shared" si="4"/>
        <v>8.8507999999999996</v>
      </c>
    </row>
    <row r="313" spans="2:11" x14ac:dyDescent="0.25">
      <c r="B313" s="45" t="s">
        <v>3197</v>
      </c>
      <c r="C313" s="45" t="s">
        <v>3410</v>
      </c>
      <c r="D313" s="45" t="s">
        <v>3411</v>
      </c>
      <c r="E313" s="45">
        <v>23</v>
      </c>
      <c r="F313" s="45" t="s">
        <v>3770</v>
      </c>
      <c r="G313" s="45" t="s">
        <v>3840</v>
      </c>
      <c r="H313" s="45" t="s">
        <v>3841</v>
      </c>
      <c r="I313" s="45" t="s">
        <v>3415</v>
      </c>
      <c r="J313" s="46">
        <v>12.89</v>
      </c>
      <c r="K313" s="46">
        <f t="shared" si="4"/>
        <v>14.952399999999999</v>
      </c>
    </row>
    <row r="314" spans="2:11" x14ac:dyDescent="0.25">
      <c r="B314" s="45" t="s">
        <v>3197</v>
      </c>
      <c r="C314" s="45" t="s">
        <v>3410</v>
      </c>
      <c r="D314" s="45" t="s">
        <v>3411</v>
      </c>
      <c r="E314" s="45">
        <v>23</v>
      </c>
      <c r="F314" s="45" t="s">
        <v>3770</v>
      </c>
      <c r="G314" s="45" t="s">
        <v>3842</v>
      </c>
      <c r="H314" s="45" t="s">
        <v>3843</v>
      </c>
      <c r="I314" s="45" t="s">
        <v>3415</v>
      </c>
      <c r="J314" s="46">
        <v>12.26</v>
      </c>
      <c r="K314" s="46">
        <f t="shared" si="4"/>
        <v>14.221599999999999</v>
      </c>
    </row>
    <row r="315" spans="2:11" x14ac:dyDescent="0.25">
      <c r="B315" s="45" t="s">
        <v>3197</v>
      </c>
      <c r="C315" s="45" t="s">
        <v>3410</v>
      </c>
      <c r="D315" s="45" t="s">
        <v>3411</v>
      </c>
      <c r="E315" s="45">
        <v>23</v>
      </c>
      <c r="F315" s="45" t="s">
        <v>3770</v>
      </c>
      <c r="G315" s="45" t="s">
        <v>3844</v>
      </c>
      <c r="H315" s="45" t="s">
        <v>3845</v>
      </c>
      <c r="I315" s="45" t="s">
        <v>3415</v>
      </c>
      <c r="J315" s="46">
        <v>12.89</v>
      </c>
      <c r="K315" s="46">
        <f t="shared" si="4"/>
        <v>14.952399999999999</v>
      </c>
    </row>
    <row r="316" spans="2:11" x14ac:dyDescent="0.25">
      <c r="B316" s="45" t="s">
        <v>3197</v>
      </c>
      <c r="C316" s="45" t="s">
        <v>3410</v>
      </c>
      <c r="D316" s="45" t="s">
        <v>3411</v>
      </c>
      <c r="E316" s="45">
        <v>23</v>
      </c>
      <c r="F316" s="45" t="s">
        <v>3770</v>
      </c>
      <c r="G316" s="45" t="s">
        <v>3846</v>
      </c>
      <c r="H316" s="45" t="s">
        <v>3847</v>
      </c>
      <c r="I316" s="45" t="s">
        <v>3415</v>
      </c>
      <c r="J316" s="46">
        <v>8.6300000000000008</v>
      </c>
      <c r="K316" s="46">
        <f t="shared" si="4"/>
        <v>10.0108</v>
      </c>
    </row>
    <row r="317" spans="2:11" x14ac:dyDescent="0.25">
      <c r="B317" s="45" t="s">
        <v>3197</v>
      </c>
      <c r="C317" s="45" t="s">
        <v>3410</v>
      </c>
      <c r="D317" s="45" t="s">
        <v>3411</v>
      </c>
      <c r="E317" s="45">
        <v>23</v>
      </c>
      <c r="F317" s="45" t="s">
        <v>3770</v>
      </c>
      <c r="G317" s="45" t="s">
        <v>3848</v>
      </c>
      <c r="H317" s="45" t="s">
        <v>3849</v>
      </c>
      <c r="I317" s="45" t="s">
        <v>3415</v>
      </c>
      <c r="J317" s="46">
        <v>13.71</v>
      </c>
      <c r="K317" s="46">
        <f t="shared" si="4"/>
        <v>15.903599999999999</v>
      </c>
    </row>
    <row r="318" spans="2:11" x14ac:dyDescent="0.25">
      <c r="B318" s="45" t="s">
        <v>3197</v>
      </c>
      <c r="C318" s="45" t="s">
        <v>3410</v>
      </c>
      <c r="D318" s="45" t="s">
        <v>3411</v>
      </c>
      <c r="E318" s="45">
        <v>23</v>
      </c>
      <c r="F318" s="45" t="s">
        <v>3770</v>
      </c>
      <c r="G318" s="45" t="s">
        <v>3850</v>
      </c>
      <c r="H318" s="45" t="s">
        <v>3851</v>
      </c>
      <c r="I318" s="45" t="s">
        <v>3415</v>
      </c>
      <c r="J318" s="46">
        <v>30.41</v>
      </c>
      <c r="K318" s="46">
        <f t="shared" si="4"/>
        <v>35.275599999999997</v>
      </c>
    </row>
    <row r="319" spans="2:11" x14ac:dyDescent="0.25">
      <c r="B319" s="45" t="s">
        <v>3197</v>
      </c>
      <c r="C319" s="45" t="s">
        <v>3410</v>
      </c>
      <c r="D319" s="45" t="s">
        <v>3411</v>
      </c>
      <c r="E319" s="45">
        <v>23</v>
      </c>
      <c r="F319" s="45" t="s">
        <v>3770</v>
      </c>
      <c r="G319" s="45" t="s">
        <v>3852</v>
      </c>
      <c r="H319" s="45" t="s">
        <v>3853</v>
      </c>
      <c r="I319" s="45" t="s">
        <v>3415</v>
      </c>
      <c r="J319" s="46">
        <v>6.11</v>
      </c>
      <c r="K319" s="46">
        <f t="shared" si="4"/>
        <v>7.0876000000000001</v>
      </c>
    </row>
    <row r="320" spans="2:11" x14ac:dyDescent="0.25">
      <c r="B320" s="45" t="s">
        <v>3197</v>
      </c>
      <c r="C320" s="45" t="s">
        <v>3410</v>
      </c>
      <c r="D320" s="45" t="s">
        <v>3411</v>
      </c>
      <c r="E320" s="45">
        <v>23</v>
      </c>
      <c r="F320" s="45" t="s">
        <v>3770</v>
      </c>
      <c r="G320" s="45" t="s">
        <v>3854</v>
      </c>
      <c r="H320" s="45" t="s">
        <v>3855</v>
      </c>
      <c r="I320" s="45" t="s">
        <v>3415</v>
      </c>
      <c r="J320" s="46">
        <v>7.63</v>
      </c>
      <c r="K320" s="46">
        <f t="shared" si="4"/>
        <v>8.8507999999999996</v>
      </c>
    </row>
    <row r="321" spans="2:11" x14ac:dyDescent="0.25">
      <c r="B321" s="45" t="s">
        <v>3197</v>
      </c>
      <c r="C321" s="45" t="s">
        <v>3410</v>
      </c>
      <c r="D321" s="45" t="s">
        <v>3411</v>
      </c>
      <c r="E321" s="45">
        <v>23</v>
      </c>
      <c r="F321" s="45" t="s">
        <v>3770</v>
      </c>
      <c r="G321" s="45" t="s">
        <v>3856</v>
      </c>
      <c r="H321" s="45" t="s">
        <v>3857</v>
      </c>
      <c r="I321" s="45" t="s">
        <v>3415</v>
      </c>
      <c r="J321" s="46">
        <v>12</v>
      </c>
      <c r="K321" s="46">
        <f t="shared" si="4"/>
        <v>13.919999999999998</v>
      </c>
    </row>
    <row r="322" spans="2:11" x14ac:dyDescent="0.25">
      <c r="B322" s="45" t="s">
        <v>3197</v>
      </c>
      <c r="C322" s="45" t="s">
        <v>3410</v>
      </c>
      <c r="D322" s="45" t="s">
        <v>3411</v>
      </c>
      <c r="E322" s="45">
        <v>23</v>
      </c>
      <c r="F322" s="45" t="s">
        <v>3770</v>
      </c>
      <c r="G322" s="45" t="s">
        <v>3858</v>
      </c>
      <c r="H322" s="45" t="s">
        <v>3859</v>
      </c>
      <c r="I322" s="45" t="s">
        <v>3415</v>
      </c>
      <c r="J322" s="46">
        <v>13.71</v>
      </c>
      <c r="K322" s="46">
        <f t="shared" si="4"/>
        <v>15.903599999999999</v>
      </c>
    </row>
    <row r="323" spans="2:11" x14ac:dyDescent="0.25">
      <c r="B323" s="45" t="s">
        <v>3197</v>
      </c>
      <c r="C323" s="45" t="s">
        <v>3410</v>
      </c>
      <c r="D323" s="45" t="s">
        <v>3411</v>
      </c>
      <c r="E323" s="45">
        <v>23</v>
      </c>
      <c r="F323" s="45" t="s">
        <v>3770</v>
      </c>
      <c r="G323" s="45" t="s">
        <v>3860</v>
      </c>
      <c r="H323" s="45" t="s">
        <v>3861</v>
      </c>
      <c r="I323" s="45" t="s">
        <v>3415</v>
      </c>
      <c r="J323" s="46">
        <v>23.04</v>
      </c>
      <c r="K323" s="46">
        <f t="shared" si="4"/>
        <v>26.726399999999998</v>
      </c>
    </row>
    <row r="324" spans="2:11" x14ac:dyDescent="0.25">
      <c r="B324" s="45" t="s">
        <v>3197</v>
      </c>
      <c r="C324" s="45" t="s">
        <v>3410</v>
      </c>
      <c r="D324" s="45" t="s">
        <v>3411</v>
      </c>
      <c r="E324" s="45">
        <v>23</v>
      </c>
      <c r="F324" s="45" t="s">
        <v>3770</v>
      </c>
      <c r="G324" s="45" t="s">
        <v>3862</v>
      </c>
      <c r="H324" s="45" t="s">
        <v>3863</v>
      </c>
      <c r="I324" s="45" t="s">
        <v>3415</v>
      </c>
      <c r="J324" s="46">
        <v>30.41</v>
      </c>
      <c r="K324" s="46">
        <f t="shared" ref="K324:K387" si="5">+IF(AND(MID(H324,1,15)="POSTE DE MADERA",J324&lt;110)=TRUE,(J324*1.13+5)*1.01*1.16,IF(AND(MID(H324,1,15)="POSTE DE MADERA",J324&gt;=110,J324&lt;320)=TRUE,(J324*1.13+12)*1.01*1.16,IF(AND(MID(H324,1,15)="POSTE DE MADERA",J324&gt;320)=TRUE,(J324*1.13+36)*1.01*1.16,IF(+AND(MID(H324,1,5)="POSTE",MID(H324,1,15)&lt;&gt;"POSTE DE MADERA")=TRUE,J324*1.01*1.16,J324*1.16))))</f>
        <v>35.275599999999997</v>
      </c>
    </row>
    <row r="325" spans="2:11" x14ac:dyDescent="0.25">
      <c r="B325" s="45" t="s">
        <v>3197</v>
      </c>
      <c r="C325" s="45" t="s">
        <v>3410</v>
      </c>
      <c r="D325" s="45" t="s">
        <v>3411</v>
      </c>
      <c r="E325" s="45">
        <v>23</v>
      </c>
      <c r="F325" s="45" t="s">
        <v>3770</v>
      </c>
      <c r="G325" s="45" t="s">
        <v>3864</v>
      </c>
      <c r="H325" s="45" t="s">
        <v>3865</v>
      </c>
      <c r="I325" s="45" t="s">
        <v>3415</v>
      </c>
      <c r="J325" s="46">
        <v>16.59</v>
      </c>
      <c r="K325" s="46">
        <f t="shared" si="5"/>
        <v>19.244399999999999</v>
      </c>
    </row>
    <row r="326" spans="2:11" x14ac:dyDescent="0.25">
      <c r="B326" s="45" t="s">
        <v>3197</v>
      </c>
      <c r="C326" s="45" t="s">
        <v>3410</v>
      </c>
      <c r="D326" s="45" t="s">
        <v>3411</v>
      </c>
      <c r="E326" s="45">
        <v>23</v>
      </c>
      <c r="F326" s="45" t="s">
        <v>3770</v>
      </c>
      <c r="G326" s="45" t="s">
        <v>3866</v>
      </c>
      <c r="H326" s="45" t="s">
        <v>3867</v>
      </c>
      <c r="I326" s="45" t="s">
        <v>3415</v>
      </c>
      <c r="J326" s="46">
        <v>23.04</v>
      </c>
      <c r="K326" s="46">
        <f t="shared" si="5"/>
        <v>26.726399999999998</v>
      </c>
    </row>
    <row r="327" spans="2:11" x14ac:dyDescent="0.25">
      <c r="B327" s="45" t="s">
        <v>3197</v>
      </c>
      <c r="C327" s="45" t="s">
        <v>3410</v>
      </c>
      <c r="D327" s="45" t="s">
        <v>3411</v>
      </c>
      <c r="E327" s="45">
        <v>23</v>
      </c>
      <c r="F327" s="45" t="s">
        <v>3770</v>
      </c>
      <c r="G327" s="45" t="s">
        <v>3868</v>
      </c>
      <c r="H327" s="45" t="s">
        <v>3869</v>
      </c>
      <c r="I327" s="45" t="s">
        <v>3415</v>
      </c>
      <c r="J327" s="46">
        <v>30.41</v>
      </c>
      <c r="K327" s="46">
        <f t="shared" si="5"/>
        <v>35.275599999999997</v>
      </c>
    </row>
    <row r="328" spans="2:11" x14ac:dyDescent="0.25">
      <c r="B328" s="45" t="s">
        <v>3197</v>
      </c>
      <c r="C328" s="45" t="s">
        <v>3410</v>
      </c>
      <c r="D328" s="45" t="s">
        <v>3411</v>
      </c>
      <c r="E328" s="45">
        <v>23</v>
      </c>
      <c r="F328" s="45" t="s">
        <v>3770</v>
      </c>
      <c r="G328" s="45" t="s">
        <v>3870</v>
      </c>
      <c r="H328" s="45" t="s">
        <v>3871</v>
      </c>
      <c r="I328" s="45" t="s">
        <v>3415</v>
      </c>
      <c r="J328" s="46">
        <v>7.63</v>
      </c>
      <c r="K328" s="46">
        <f t="shared" si="5"/>
        <v>8.8507999999999996</v>
      </c>
    </row>
    <row r="329" spans="2:11" x14ac:dyDescent="0.25">
      <c r="B329" s="45" t="s">
        <v>3197</v>
      </c>
      <c r="C329" s="45" t="s">
        <v>3410</v>
      </c>
      <c r="D329" s="45" t="s">
        <v>3411</v>
      </c>
      <c r="E329" s="45">
        <v>23</v>
      </c>
      <c r="F329" s="45" t="s">
        <v>3770</v>
      </c>
      <c r="G329" s="45" t="s">
        <v>3872</v>
      </c>
      <c r="H329" s="45" t="s">
        <v>3873</v>
      </c>
      <c r="I329" s="45" t="s">
        <v>3415</v>
      </c>
      <c r="J329" s="46">
        <v>13.71</v>
      </c>
      <c r="K329" s="46">
        <f t="shared" si="5"/>
        <v>15.903599999999999</v>
      </c>
    </row>
    <row r="330" spans="2:11" x14ac:dyDescent="0.25">
      <c r="B330" s="45" t="s">
        <v>3197</v>
      </c>
      <c r="C330" s="45" t="s">
        <v>3410</v>
      </c>
      <c r="D330" s="45" t="s">
        <v>3411</v>
      </c>
      <c r="E330" s="45">
        <v>23</v>
      </c>
      <c r="F330" s="45" t="s">
        <v>3770</v>
      </c>
      <c r="G330" s="45" t="s">
        <v>3874</v>
      </c>
      <c r="H330" s="45" t="s">
        <v>3875</v>
      </c>
      <c r="I330" s="45" t="s">
        <v>3415</v>
      </c>
      <c r="J330" s="46">
        <v>8.8000000000000007</v>
      </c>
      <c r="K330" s="46">
        <f t="shared" si="5"/>
        <v>10.208</v>
      </c>
    </row>
    <row r="331" spans="2:11" x14ac:dyDescent="0.25">
      <c r="B331" s="45" t="s">
        <v>3197</v>
      </c>
      <c r="C331" s="45" t="s">
        <v>3410</v>
      </c>
      <c r="D331" s="45" t="s">
        <v>3411</v>
      </c>
      <c r="E331" s="45">
        <v>23</v>
      </c>
      <c r="F331" s="45" t="s">
        <v>3770</v>
      </c>
      <c r="G331" s="45" t="s">
        <v>3876</v>
      </c>
      <c r="H331" s="45" t="s">
        <v>3877</v>
      </c>
      <c r="I331" s="45" t="s">
        <v>3415</v>
      </c>
      <c r="J331" s="46">
        <v>2.56</v>
      </c>
      <c r="K331" s="46">
        <f t="shared" si="5"/>
        <v>2.9695999999999998</v>
      </c>
    </row>
    <row r="332" spans="2:11" x14ac:dyDescent="0.25">
      <c r="B332" s="45" t="s">
        <v>3197</v>
      </c>
      <c r="C332" s="45" t="s">
        <v>3410</v>
      </c>
      <c r="D332" s="45" t="s">
        <v>3411</v>
      </c>
      <c r="E332" s="45">
        <v>23</v>
      </c>
      <c r="F332" s="45" t="s">
        <v>3770</v>
      </c>
      <c r="G332" s="45" t="s">
        <v>3878</v>
      </c>
      <c r="H332" s="45" t="s">
        <v>3879</v>
      </c>
      <c r="I332" s="45" t="s">
        <v>3415</v>
      </c>
      <c r="J332" s="46">
        <v>2.93</v>
      </c>
      <c r="K332" s="46">
        <f t="shared" si="5"/>
        <v>3.3988</v>
      </c>
    </row>
    <row r="333" spans="2:11" x14ac:dyDescent="0.25">
      <c r="B333" s="45" t="s">
        <v>3197</v>
      </c>
      <c r="C333" s="45" t="s">
        <v>3410</v>
      </c>
      <c r="D333" s="45" t="s">
        <v>3411</v>
      </c>
      <c r="E333" s="45">
        <v>23</v>
      </c>
      <c r="F333" s="45" t="s">
        <v>3770</v>
      </c>
      <c r="G333" s="45" t="s">
        <v>3880</v>
      </c>
      <c r="H333" s="45" t="s">
        <v>3881</v>
      </c>
      <c r="I333" s="45" t="s">
        <v>3415</v>
      </c>
      <c r="J333" s="46">
        <v>3.07</v>
      </c>
      <c r="K333" s="46">
        <f t="shared" si="5"/>
        <v>3.5611999999999995</v>
      </c>
    </row>
    <row r="334" spans="2:11" x14ac:dyDescent="0.25">
      <c r="B334" s="45" t="s">
        <v>3197</v>
      </c>
      <c r="C334" s="45" t="s">
        <v>3410</v>
      </c>
      <c r="D334" s="45" t="s">
        <v>3411</v>
      </c>
      <c r="E334" s="45">
        <v>23</v>
      </c>
      <c r="F334" s="45" t="s">
        <v>3770</v>
      </c>
      <c r="G334" s="45" t="s">
        <v>3882</v>
      </c>
      <c r="H334" s="45" t="s">
        <v>3883</v>
      </c>
      <c r="I334" s="45" t="s">
        <v>3415</v>
      </c>
      <c r="J334" s="46">
        <v>5.92</v>
      </c>
      <c r="K334" s="46">
        <f t="shared" si="5"/>
        <v>6.8671999999999995</v>
      </c>
    </row>
    <row r="335" spans="2:11" x14ac:dyDescent="0.25">
      <c r="B335" s="45" t="s">
        <v>3197</v>
      </c>
      <c r="C335" s="45" t="s">
        <v>3410</v>
      </c>
      <c r="D335" s="45" t="s">
        <v>3411</v>
      </c>
      <c r="E335" s="45">
        <v>23</v>
      </c>
      <c r="F335" s="45" t="s">
        <v>3770</v>
      </c>
      <c r="G335" s="45" t="s">
        <v>3884</v>
      </c>
      <c r="H335" s="45" t="s">
        <v>3885</v>
      </c>
      <c r="I335" s="45" t="s">
        <v>3415</v>
      </c>
      <c r="J335" s="46">
        <v>8.19</v>
      </c>
      <c r="K335" s="46">
        <f t="shared" si="5"/>
        <v>9.5003999999999991</v>
      </c>
    </row>
    <row r="336" spans="2:11" x14ac:dyDescent="0.25">
      <c r="B336" s="45" t="s">
        <v>3197</v>
      </c>
      <c r="C336" s="45" t="s">
        <v>3410</v>
      </c>
      <c r="D336" s="45" t="s">
        <v>3411</v>
      </c>
      <c r="E336" s="45">
        <v>23</v>
      </c>
      <c r="F336" s="45" t="s">
        <v>3770</v>
      </c>
      <c r="G336" s="45" t="s">
        <v>3886</v>
      </c>
      <c r="H336" s="45" t="s">
        <v>3887</v>
      </c>
      <c r="I336" s="45" t="s">
        <v>3415</v>
      </c>
      <c r="J336" s="46">
        <v>12</v>
      </c>
      <c r="K336" s="46">
        <f t="shared" si="5"/>
        <v>13.919999999999998</v>
      </c>
    </row>
    <row r="337" spans="2:11" x14ac:dyDescent="0.25">
      <c r="B337" s="45" t="s">
        <v>3197</v>
      </c>
      <c r="C337" s="45" t="s">
        <v>3410</v>
      </c>
      <c r="D337" s="45" t="s">
        <v>3411</v>
      </c>
      <c r="E337" s="45">
        <v>23</v>
      </c>
      <c r="F337" s="45" t="s">
        <v>3770</v>
      </c>
      <c r="G337" s="45" t="s">
        <v>3888</v>
      </c>
      <c r="H337" s="45" t="s">
        <v>3889</v>
      </c>
      <c r="I337" s="45" t="s">
        <v>3415</v>
      </c>
      <c r="J337" s="46">
        <v>16.440000000000001</v>
      </c>
      <c r="K337" s="46">
        <f t="shared" si="5"/>
        <v>19.070399999999999</v>
      </c>
    </row>
    <row r="338" spans="2:11" x14ac:dyDescent="0.25">
      <c r="B338" s="45" t="s">
        <v>3197</v>
      </c>
      <c r="C338" s="45" t="s">
        <v>3410</v>
      </c>
      <c r="D338" s="45" t="s">
        <v>3411</v>
      </c>
      <c r="E338" s="45">
        <v>23</v>
      </c>
      <c r="F338" s="45" t="s">
        <v>3770</v>
      </c>
      <c r="G338" s="45" t="s">
        <v>3890</v>
      </c>
      <c r="H338" s="45" t="s">
        <v>3891</v>
      </c>
      <c r="I338" s="45" t="s">
        <v>3415</v>
      </c>
      <c r="J338" s="46">
        <v>27.89</v>
      </c>
      <c r="K338" s="46">
        <f t="shared" si="5"/>
        <v>32.352399999999996</v>
      </c>
    </row>
    <row r="339" spans="2:11" x14ac:dyDescent="0.25">
      <c r="B339" s="45" t="s">
        <v>3197</v>
      </c>
      <c r="C339" s="45" t="s">
        <v>3410</v>
      </c>
      <c r="D339" s="45" t="s">
        <v>3411</v>
      </c>
      <c r="E339" s="45">
        <v>23</v>
      </c>
      <c r="F339" s="45" t="s">
        <v>3770</v>
      </c>
      <c r="G339" s="45" t="s">
        <v>3892</v>
      </c>
      <c r="H339" s="45" t="s">
        <v>3893</v>
      </c>
      <c r="I339" s="45" t="s">
        <v>3415</v>
      </c>
      <c r="J339" s="46">
        <v>15</v>
      </c>
      <c r="K339" s="46">
        <f t="shared" si="5"/>
        <v>17.399999999999999</v>
      </c>
    </row>
    <row r="340" spans="2:11" x14ac:dyDescent="0.25">
      <c r="B340" s="45" t="s">
        <v>3197</v>
      </c>
      <c r="C340" s="45" t="s">
        <v>3410</v>
      </c>
      <c r="D340" s="45" t="s">
        <v>3411</v>
      </c>
      <c r="E340" s="45">
        <v>23</v>
      </c>
      <c r="F340" s="45" t="s">
        <v>3770</v>
      </c>
      <c r="G340" s="45" t="s">
        <v>3894</v>
      </c>
      <c r="H340" s="45" t="s">
        <v>3895</v>
      </c>
      <c r="I340" s="45" t="s">
        <v>3415</v>
      </c>
      <c r="J340" s="46">
        <v>19.45</v>
      </c>
      <c r="K340" s="46">
        <f t="shared" si="5"/>
        <v>22.561999999999998</v>
      </c>
    </row>
    <row r="341" spans="2:11" x14ac:dyDescent="0.25">
      <c r="B341" s="45" t="s">
        <v>3197</v>
      </c>
      <c r="C341" s="45" t="s">
        <v>3410</v>
      </c>
      <c r="D341" s="45" t="s">
        <v>3411</v>
      </c>
      <c r="E341" s="45">
        <v>23</v>
      </c>
      <c r="F341" s="45" t="s">
        <v>3770</v>
      </c>
      <c r="G341" s="45" t="s">
        <v>3896</v>
      </c>
      <c r="H341" s="45" t="s">
        <v>3897</v>
      </c>
      <c r="I341" s="45" t="s">
        <v>3415</v>
      </c>
      <c r="J341" s="46">
        <v>27.99</v>
      </c>
      <c r="K341" s="46">
        <f t="shared" si="5"/>
        <v>32.468399999999995</v>
      </c>
    </row>
    <row r="342" spans="2:11" x14ac:dyDescent="0.25">
      <c r="B342" s="45" t="s">
        <v>3197</v>
      </c>
      <c r="C342" s="45" t="s">
        <v>3410</v>
      </c>
      <c r="D342" s="45" t="s">
        <v>3411</v>
      </c>
      <c r="E342" s="45">
        <v>23</v>
      </c>
      <c r="F342" s="45" t="s">
        <v>3770</v>
      </c>
      <c r="G342" s="45" t="s">
        <v>3898</v>
      </c>
      <c r="H342" s="45" t="s">
        <v>3899</v>
      </c>
      <c r="I342" s="45" t="s">
        <v>3415</v>
      </c>
      <c r="J342" s="46">
        <v>27.99</v>
      </c>
      <c r="K342" s="46">
        <f t="shared" si="5"/>
        <v>32.468399999999995</v>
      </c>
    </row>
    <row r="343" spans="2:11" x14ac:dyDescent="0.25">
      <c r="B343" s="45" t="s">
        <v>3197</v>
      </c>
      <c r="C343" s="45" t="s">
        <v>3410</v>
      </c>
      <c r="D343" s="45" t="s">
        <v>3411</v>
      </c>
      <c r="E343" s="45">
        <v>23</v>
      </c>
      <c r="F343" s="45" t="s">
        <v>3770</v>
      </c>
      <c r="G343" s="45" t="s">
        <v>3900</v>
      </c>
      <c r="H343" s="45" t="s">
        <v>3901</v>
      </c>
      <c r="I343" s="45" t="s">
        <v>3415</v>
      </c>
      <c r="J343" s="46">
        <v>33.619999999999997</v>
      </c>
      <c r="K343" s="46">
        <f t="shared" si="5"/>
        <v>38.999199999999995</v>
      </c>
    </row>
    <row r="344" spans="2:11" x14ac:dyDescent="0.25">
      <c r="B344" s="45" t="s">
        <v>3197</v>
      </c>
      <c r="C344" s="45" t="s">
        <v>3410</v>
      </c>
      <c r="D344" s="45" t="s">
        <v>3411</v>
      </c>
      <c r="E344" s="45">
        <v>23</v>
      </c>
      <c r="F344" s="45" t="s">
        <v>3770</v>
      </c>
      <c r="G344" s="45" t="s">
        <v>3902</v>
      </c>
      <c r="H344" s="45" t="s">
        <v>3903</v>
      </c>
      <c r="I344" s="45" t="s">
        <v>3415</v>
      </c>
      <c r="J344" s="46">
        <v>43.78</v>
      </c>
      <c r="K344" s="46">
        <f t="shared" si="5"/>
        <v>50.784799999999997</v>
      </c>
    </row>
    <row r="345" spans="2:11" x14ac:dyDescent="0.25">
      <c r="B345" s="45" t="s">
        <v>3197</v>
      </c>
      <c r="C345" s="45" t="s">
        <v>3410</v>
      </c>
      <c r="D345" s="45" t="s">
        <v>3411</v>
      </c>
      <c r="E345" s="45">
        <v>23</v>
      </c>
      <c r="F345" s="45" t="s">
        <v>3770</v>
      </c>
      <c r="G345" s="45" t="s">
        <v>3904</v>
      </c>
      <c r="H345" s="45" t="s">
        <v>3905</v>
      </c>
      <c r="I345" s="45" t="s">
        <v>3415</v>
      </c>
      <c r="J345" s="46">
        <v>14.59</v>
      </c>
      <c r="K345" s="46">
        <f t="shared" si="5"/>
        <v>16.924399999999999</v>
      </c>
    </row>
    <row r="346" spans="2:11" x14ac:dyDescent="0.25">
      <c r="B346" s="45" t="s">
        <v>3197</v>
      </c>
      <c r="C346" s="45" t="s">
        <v>3410</v>
      </c>
      <c r="D346" s="45" t="s">
        <v>3411</v>
      </c>
      <c r="E346" s="45">
        <v>23</v>
      </c>
      <c r="F346" s="45" t="s">
        <v>3770</v>
      </c>
      <c r="G346" s="45" t="s">
        <v>3906</v>
      </c>
      <c r="H346" s="45" t="s">
        <v>3907</v>
      </c>
      <c r="I346" s="45" t="s">
        <v>3415</v>
      </c>
      <c r="J346" s="46">
        <v>25.81</v>
      </c>
      <c r="K346" s="46">
        <f t="shared" si="5"/>
        <v>29.939599999999995</v>
      </c>
    </row>
    <row r="347" spans="2:11" x14ac:dyDescent="0.25">
      <c r="B347" s="45" t="s">
        <v>3197</v>
      </c>
      <c r="C347" s="45" t="s">
        <v>3410</v>
      </c>
      <c r="D347" s="45" t="s">
        <v>3411</v>
      </c>
      <c r="E347" s="45">
        <v>23</v>
      </c>
      <c r="F347" s="45" t="s">
        <v>3770</v>
      </c>
      <c r="G347" s="45" t="s">
        <v>3908</v>
      </c>
      <c r="H347" s="45" t="s">
        <v>3909</v>
      </c>
      <c r="I347" s="45" t="s">
        <v>3415</v>
      </c>
      <c r="J347" s="46">
        <v>27.22</v>
      </c>
      <c r="K347" s="46">
        <f t="shared" si="5"/>
        <v>31.575199999999995</v>
      </c>
    </row>
    <row r="348" spans="2:11" x14ac:dyDescent="0.25">
      <c r="B348" s="45" t="s">
        <v>3197</v>
      </c>
      <c r="C348" s="45" t="s">
        <v>3410</v>
      </c>
      <c r="D348" s="45" t="s">
        <v>3411</v>
      </c>
      <c r="E348" s="45">
        <v>23</v>
      </c>
      <c r="F348" s="45" t="s">
        <v>3770</v>
      </c>
      <c r="G348" s="45" t="s">
        <v>3910</v>
      </c>
      <c r="H348" s="45" t="s">
        <v>3911</v>
      </c>
      <c r="I348" s="45" t="s">
        <v>3415</v>
      </c>
      <c r="J348" s="46">
        <v>38.29</v>
      </c>
      <c r="K348" s="46">
        <f t="shared" si="5"/>
        <v>44.416399999999996</v>
      </c>
    </row>
    <row r="349" spans="2:11" x14ac:dyDescent="0.25">
      <c r="B349" s="45" t="s">
        <v>3197</v>
      </c>
      <c r="C349" s="45" t="s">
        <v>3410</v>
      </c>
      <c r="D349" s="45" t="s">
        <v>3411</v>
      </c>
      <c r="E349" s="45">
        <v>23</v>
      </c>
      <c r="F349" s="45" t="s">
        <v>3770</v>
      </c>
      <c r="G349" s="45" t="s">
        <v>3912</v>
      </c>
      <c r="H349" s="45" t="s">
        <v>3913</v>
      </c>
      <c r="I349" s="45" t="s">
        <v>3415</v>
      </c>
      <c r="J349" s="46">
        <v>49.07</v>
      </c>
      <c r="K349" s="46">
        <f t="shared" si="5"/>
        <v>56.921199999999999</v>
      </c>
    </row>
    <row r="350" spans="2:11" x14ac:dyDescent="0.25">
      <c r="B350" s="45" t="s">
        <v>3197</v>
      </c>
      <c r="C350" s="45" t="s">
        <v>3410</v>
      </c>
      <c r="D350" s="45" t="s">
        <v>3411</v>
      </c>
      <c r="E350" s="45">
        <v>23</v>
      </c>
      <c r="F350" s="45" t="s">
        <v>3770</v>
      </c>
      <c r="G350" s="45" t="s">
        <v>3914</v>
      </c>
      <c r="H350" s="45" t="s">
        <v>3915</v>
      </c>
      <c r="I350" s="45" t="s">
        <v>3415</v>
      </c>
      <c r="J350" s="46">
        <v>49.07</v>
      </c>
      <c r="K350" s="46">
        <f t="shared" si="5"/>
        <v>56.921199999999999</v>
      </c>
    </row>
    <row r="351" spans="2:11" x14ac:dyDescent="0.25">
      <c r="B351" s="45" t="s">
        <v>3197</v>
      </c>
      <c r="C351" s="45" t="s">
        <v>3410</v>
      </c>
      <c r="D351" s="45" t="s">
        <v>3411</v>
      </c>
      <c r="E351" s="45">
        <v>23</v>
      </c>
      <c r="F351" s="45" t="s">
        <v>3770</v>
      </c>
      <c r="G351" s="45" t="s">
        <v>3916</v>
      </c>
      <c r="H351" s="45" t="s">
        <v>3917</v>
      </c>
      <c r="I351" s="45" t="s">
        <v>3415</v>
      </c>
      <c r="J351" s="46">
        <v>6.11</v>
      </c>
      <c r="K351" s="46">
        <f t="shared" si="5"/>
        <v>7.0876000000000001</v>
      </c>
    </row>
    <row r="352" spans="2:11" x14ac:dyDescent="0.25">
      <c r="B352" s="45" t="s">
        <v>3197</v>
      </c>
      <c r="C352" s="45" t="s">
        <v>3410</v>
      </c>
      <c r="D352" s="45" t="s">
        <v>3411</v>
      </c>
      <c r="E352" s="45">
        <v>23</v>
      </c>
      <c r="F352" s="45" t="s">
        <v>3770</v>
      </c>
      <c r="G352" s="45" t="s">
        <v>3918</v>
      </c>
      <c r="H352" s="45" t="s">
        <v>3919</v>
      </c>
      <c r="I352" s="45" t="s">
        <v>3415</v>
      </c>
      <c r="J352" s="46">
        <v>12.26</v>
      </c>
      <c r="K352" s="46">
        <f t="shared" si="5"/>
        <v>14.221599999999999</v>
      </c>
    </row>
    <row r="353" spans="2:11" x14ac:dyDescent="0.25">
      <c r="B353" s="45" t="s">
        <v>3197</v>
      </c>
      <c r="C353" s="45" t="s">
        <v>3410</v>
      </c>
      <c r="D353" s="45" t="s">
        <v>3411</v>
      </c>
      <c r="E353" s="45">
        <v>23</v>
      </c>
      <c r="F353" s="45" t="s">
        <v>3770</v>
      </c>
      <c r="G353" s="45" t="s">
        <v>3920</v>
      </c>
      <c r="H353" s="45" t="s">
        <v>3921</v>
      </c>
      <c r="I353" s="45" t="s">
        <v>3415</v>
      </c>
      <c r="J353" s="46">
        <v>23.04</v>
      </c>
      <c r="K353" s="46">
        <f t="shared" si="5"/>
        <v>26.726399999999998</v>
      </c>
    </row>
    <row r="354" spans="2:11" x14ac:dyDescent="0.25">
      <c r="B354" s="45" t="s">
        <v>3197</v>
      </c>
      <c r="C354" s="45" t="s">
        <v>3410</v>
      </c>
      <c r="D354" s="45" t="s">
        <v>3411</v>
      </c>
      <c r="E354" s="45">
        <v>23</v>
      </c>
      <c r="F354" s="45" t="s">
        <v>3770</v>
      </c>
      <c r="G354" s="45" t="s">
        <v>3922</v>
      </c>
      <c r="H354" s="45" t="s">
        <v>3923</v>
      </c>
      <c r="I354" s="45" t="s">
        <v>3415</v>
      </c>
      <c r="J354" s="46">
        <v>49.07</v>
      </c>
      <c r="K354" s="46">
        <f t="shared" si="5"/>
        <v>56.921199999999999</v>
      </c>
    </row>
    <row r="355" spans="2:11" x14ac:dyDescent="0.25">
      <c r="B355" s="45" t="s">
        <v>3197</v>
      </c>
      <c r="C355" s="45" t="s">
        <v>3410</v>
      </c>
      <c r="D355" s="45" t="s">
        <v>3411</v>
      </c>
      <c r="E355" s="45">
        <v>23</v>
      </c>
      <c r="F355" s="45" t="s">
        <v>3770</v>
      </c>
      <c r="G355" s="45" t="s">
        <v>3924</v>
      </c>
      <c r="H355" s="45" t="s">
        <v>3925</v>
      </c>
      <c r="I355" s="45" t="s">
        <v>3415</v>
      </c>
      <c r="J355" s="46">
        <v>61.92</v>
      </c>
      <c r="K355" s="46">
        <f t="shared" si="5"/>
        <v>71.827199999999991</v>
      </c>
    </row>
    <row r="356" spans="2:11" x14ac:dyDescent="0.25">
      <c r="B356" s="45" t="s">
        <v>3197</v>
      </c>
      <c r="C356" s="45" t="s">
        <v>3410</v>
      </c>
      <c r="D356" s="45" t="s">
        <v>3411</v>
      </c>
      <c r="E356" s="45">
        <v>23</v>
      </c>
      <c r="F356" s="45" t="s">
        <v>3770</v>
      </c>
      <c r="G356" s="45" t="s">
        <v>3926</v>
      </c>
      <c r="H356" s="45" t="s">
        <v>3927</v>
      </c>
      <c r="I356" s="45" t="s">
        <v>3415</v>
      </c>
      <c r="J356" s="46">
        <v>13.71</v>
      </c>
      <c r="K356" s="46">
        <f t="shared" si="5"/>
        <v>15.903599999999999</v>
      </c>
    </row>
    <row r="357" spans="2:11" x14ac:dyDescent="0.25">
      <c r="B357" s="45" t="s">
        <v>3197</v>
      </c>
      <c r="C357" s="45" t="s">
        <v>3410</v>
      </c>
      <c r="D357" s="45" t="s">
        <v>3411</v>
      </c>
      <c r="E357" s="45">
        <v>23</v>
      </c>
      <c r="F357" s="45" t="s">
        <v>3770</v>
      </c>
      <c r="G357" s="45" t="s">
        <v>3928</v>
      </c>
      <c r="H357" s="45" t="s">
        <v>3929</v>
      </c>
      <c r="I357" s="45" t="s">
        <v>3415</v>
      </c>
      <c r="J357" s="46">
        <v>2.34</v>
      </c>
      <c r="K357" s="46">
        <f t="shared" si="5"/>
        <v>2.7143999999999995</v>
      </c>
    </row>
    <row r="358" spans="2:11" x14ac:dyDescent="0.25">
      <c r="B358" s="45" t="s">
        <v>3197</v>
      </c>
      <c r="C358" s="45" t="s">
        <v>3410</v>
      </c>
      <c r="D358" s="45" t="s">
        <v>3411</v>
      </c>
      <c r="E358" s="45">
        <v>23</v>
      </c>
      <c r="F358" s="45" t="s">
        <v>3770</v>
      </c>
      <c r="G358" s="45" t="s">
        <v>3930</v>
      </c>
      <c r="H358" s="45" t="s">
        <v>3931</v>
      </c>
      <c r="I358" s="45" t="s">
        <v>3415</v>
      </c>
      <c r="J358" s="46">
        <v>2.34</v>
      </c>
      <c r="K358" s="46">
        <f t="shared" si="5"/>
        <v>2.7143999999999995</v>
      </c>
    </row>
    <row r="359" spans="2:11" x14ac:dyDescent="0.25">
      <c r="B359" s="45" t="s">
        <v>3197</v>
      </c>
      <c r="C359" s="45" t="s">
        <v>3410</v>
      </c>
      <c r="D359" s="45" t="s">
        <v>3411</v>
      </c>
      <c r="E359" s="45">
        <v>23</v>
      </c>
      <c r="F359" s="45" t="s">
        <v>3770</v>
      </c>
      <c r="G359" s="45" t="s">
        <v>3932</v>
      </c>
      <c r="H359" s="45" t="s">
        <v>3933</v>
      </c>
      <c r="I359" s="45" t="s">
        <v>3415</v>
      </c>
      <c r="J359" s="46">
        <v>2.34</v>
      </c>
      <c r="K359" s="46">
        <f t="shared" si="5"/>
        <v>2.7143999999999995</v>
      </c>
    </row>
    <row r="360" spans="2:11" x14ac:dyDescent="0.25">
      <c r="B360" s="45" t="s">
        <v>3197</v>
      </c>
      <c r="C360" s="45" t="s">
        <v>3410</v>
      </c>
      <c r="D360" s="45" t="s">
        <v>3411</v>
      </c>
      <c r="E360" s="45">
        <v>23</v>
      </c>
      <c r="F360" s="45" t="s">
        <v>3770</v>
      </c>
      <c r="G360" s="45" t="s">
        <v>3934</v>
      </c>
      <c r="H360" s="45" t="s">
        <v>3935</v>
      </c>
      <c r="I360" s="45" t="s">
        <v>3415</v>
      </c>
      <c r="J360" s="46">
        <v>3.29</v>
      </c>
      <c r="K360" s="46">
        <f t="shared" si="5"/>
        <v>3.8163999999999998</v>
      </c>
    </row>
    <row r="361" spans="2:11" x14ac:dyDescent="0.25">
      <c r="B361" s="45" t="s">
        <v>3197</v>
      </c>
      <c r="C361" s="45" t="s">
        <v>3410</v>
      </c>
      <c r="D361" s="45" t="s">
        <v>3411</v>
      </c>
      <c r="E361" s="45">
        <v>23</v>
      </c>
      <c r="F361" s="45" t="s">
        <v>3770</v>
      </c>
      <c r="G361" s="45" t="s">
        <v>3936</v>
      </c>
      <c r="H361" s="45" t="s">
        <v>3937</v>
      </c>
      <c r="I361" s="45" t="s">
        <v>3415</v>
      </c>
      <c r="J361" s="46">
        <v>3.29</v>
      </c>
      <c r="K361" s="46">
        <f t="shared" si="5"/>
        <v>3.8163999999999998</v>
      </c>
    </row>
    <row r="362" spans="2:11" x14ac:dyDescent="0.25">
      <c r="B362" s="45" t="s">
        <v>3197</v>
      </c>
      <c r="C362" s="45" t="s">
        <v>3410</v>
      </c>
      <c r="D362" s="45" t="s">
        <v>3411</v>
      </c>
      <c r="E362" s="45">
        <v>23</v>
      </c>
      <c r="F362" s="45" t="s">
        <v>3770</v>
      </c>
      <c r="G362" s="45" t="s">
        <v>3938</v>
      </c>
      <c r="H362" s="45" t="s">
        <v>3939</v>
      </c>
      <c r="I362" s="45" t="s">
        <v>3415</v>
      </c>
      <c r="J362" s="46">
        <v>3.29</v>
      </c>
      <c r="K362" s="46">
        <f t="shared" si="5"/>
        <v>3.8163999999999998</v>
      </c>
    </row>
    <row r="363" spans="2:11" x14ac:dyDescent="0.25">
      <c r="B363" s="45" t="s">
        <v>3197</v>
      </c>
      <c r="C363" s="45" t="s">
        <v>3410</v>
      </c>
      <c r="D363" s="45" t="s">
        <v>3411</v>
      </c>
      <c r="E363" s="45">
        <v>23</v>
      </c>
      <c r="F363" s="45" t="s">
        <v>3770</v>
      </c>
      <c r="G363" s="45" t="s">
        <v>3940</v>
      </c>
      <c r="H363" s="45" t="s">
        <v>3941</v>
      </c>
      <c r="I363" s="45" t="s">
        <v>3415</v>
      </c>
      <c r="J363" s="46">
        <v>3.29</v>
      </c>
      <c r="K363" s="46">
        <f t="shared" si="5"/>
        <v>3.8163999999999998</v>
      </c>
    </row>
    <row r="364" spans="2:11" x14ac:dyDescent="0.25">
      <c r="B364" s="45" t="s">
        <v>3197</v>
      </c>
      <c r="C364" s="45" t="s">
        <v>3410</v>
      </c>
      <c r="D364" s="45" t="s">
        <v>3411</v>
      </c>
      <c r="E364" s="45">
        <v>23</v>
      </c>
      <c r="F364" s="45" t="s">
        <v>3770</v>
      </c>
      <c r="G364" s="45" t="s">
        <v>3942</v>
      </c>
      <c r="H364" s="45" t="s">
        <v>3943</v>
      </c>
      <c r="I364" s="45" t="s">
        <v>3415</v>
      </c>
      <c r="J364" s="46">
        <v>3.29</v>
      </c>
      <c r="K364" s="46">
        <f t="shared" si="5"/>
        <v>3.8163999999999998</v>
      </c>
    </row>
    <row r="365" spans="2:11" x14ac:dyDescent="0.25">
      <c r="B365" s="45" t="s">
        <v>3197</v>
      </c>
      <c r="C365" s="45" t="s">
        <v>3410</v>
      </c>
      <c r="D365" s="45" t="s">
        <v>3411</v>
      </c>
      <c r="E365" s="45">
        <v>23</v>
      </c>
      <c r="F365" s="45" t="s">
        <v>3770</v>
      </c>
      <c r="G365" s="45" t="s">
        <v>3944</v>
      </c>
      <c r="H365" s="45" t="s">
        <v>3945</v>
      </c>
      <c r="I365" s="45" t="s">
        <v>3415</v>
      </c>
      <c r="J365" s="46">
        <v>3.29</v>
      </c>
      <c r="K365" s="46">
        <f t="shared" si="5"/>
        <v>3.8163999999999998</v>
      </c>
    </row>
    <row r="366" spans="2:11" x14ac:dyDescent="0.25">
      <c r="B366" s="45" t="s">
        <v>3197</v>
      </c>
      <c r="C366" s="45" t="s">
        <v>3410</v>
      </c>
      <c r="D366" s="45" t="s">
        <v>3411</v>
      </c>
      <c r="E366" s="45">
        <v>23</v>
      </c>
      <c r="F366" s="45" t="s">
        <v>3770</v>
      </c>
      <c r="G366" s="45" t="s">
        <v>3946</v>
      </c>
      <c r="H366" s="45" t="s">
        <v>3947</v>
      </c>
      <c r="I366" s="45" t="s">
        <v>3415</v>
      </c>
      <c r="J366" s="46">
        <v>4.4800000000000004</v>
      </c>
      <c r="K366" s="46">
        <f t="shared" si="5"/>
        <v>5.1968000000000005</v>
      </c>
    </row>
    <row r="367" spans="2:11" x14ac:dyDescent="0.25">
      <c r="B367" s="45" t="s">
        <v>3197</v>
      </c>
      <c r="C367" s="45" t="s">
        <v>3410</v>
      </c>
      <c r="D367" s="45" t="s">
        <v>3411</v>
      </c>
      <c r="E367" s="45">
        <v>23</v>
      </c>
      <c r="F367" s="45" t="s">
        <v>3770</v>
      </c>
      <c r="G367" s="45" t="s">
        <v>3948</v>
      </c>
      <c r="H367" s="45" t="s">
        <v>3949</v>
      </c>
      <c r="I367" s="45" t="s">
        <v>3415</v>
      </c>
      <c r="J367" s="46">
        <v>4.4800000000000004</v>
      </c>
      <c r="K367" s="46">
        <f t="shared" si="5"/>
        <v>5.1968000000000005</v>
      </c>
    </row>
    <row r="368" spans="2:11" x14ac:dyDescent="0.25">
      <c r="B368" s="45" t="s">
        <v>3197</v>
      </c>
      <c r="C368" s="45" t="s">
        <v>3410</v>
      </c>
      <c r="D368" s="45" t="s">
        <v>3411</v>
      </c>
      <c r="E368" s="45">
        <v>23</v>
      </c>
      <c r="F368" s="45" t="s">
        <v>3770</v>
      </c>
      <c r="G368" s="45" t="s">
        <v>3950</v>
      </c>
      <c r="H368" s="45" t="s">
        <v>3951</v>
      </c>
      <c r="I368" s="45" t="s">
        <v>3415</v>
      </c>
      <c r="J368" s="46">
        <v>4.4800000000000004</v>
      </c>
      <c r="K368" s="46">
        <f t="shared" si="5"/>
        <v>5.1968000000000005</v>
      </c>
    </row>
    <row r="369" spans="2:11" x14ac:dyDescent="0.25">
      <c r="B369" s="45" t="s">
        <v>3197</v>
      </c>
      <c r="C369" s="45" t="s">
        <v>3410</v>
      </c>
      <c r="D369" s="45" t="s">
        <v>3411</v>
      </c>
      <c r="E369" s="45">
        <v>23</v>
      </c>
      <c r="F369" s="45" t="s">
        <v>3770</v>
      </c>
      <c r="G369" s="45" t="s">
        <v>3952</v>
      </c>
      <c r="H369" s="45" t="s">
        <v>3953</v>
      </c>
      <c r="I369" s="45" t="s">
        <v>3415</v>
      </c>
      <c r="J369" s="46">
        <v>4.18</v>
      </c>
      <c r="K369" s="46">
        <f t="shared" si="5"/>
        <v>4.8487999999999998</v>
      </c>
    </row>
    <row r="370" spans="2:11" x14ac:dyDescent="0.25">
      <c r="B370" s="45" t="s">
        <v>3197</v>
      </c>
      <c r="C370" s="45" t="s">
        <v>3410</v>
      </c>
      <c r="D370" s="45" t="s">
        <v>3411</v>
      </c>
      <c r="E370" s="45">
        <v>23</v>
      </c>
      <c r="F370" s="45" t="s">
        <v>3770</v>
      </c>
      <c r="G370" s="45" t="s">
        <v>3954</v>
      </c>
      <c r="H370" s="45" t="s">
        <v>3955</v>
      </c>
      <c r="I370" s="45" t="s">
        <v>3415</v>
      </c>
      <c r="J370" s="46">
        <v>4.18</v>
      </c>
      <c r="K370" s="46">
        <f t="shared" si="5"/>
        <v>4.8487999999999998</v>
      </c>
    </row>
    <row r="371" spans="2:11" x14ac:dyDescent="0.25">
      <c r="B371" s="45" t="s">
        <v>3197</v>
      </c>
      <c r="C371" s="45" t="s">
        <v>3410</v>
      </c>
      <c r="D371" s="45" t="s">
        <v>3411</v>
      </c>
      <c r="E371" s="45">
        <v>23</v>
      </c>
      <c r="F371" s="45" t="s">
        <v>3770</v>
      </c>
      <c r="G371" s="45" t="s">
        <v>3956</v>
      </c>
      <c r="H371" s="45" t="s">
        <v>3957</v>
      </c>
      <c r="I371" s="45" t="s">
        <v>3415</v>
      </c>
      <c r="J371" s="46">
        <v>4.29</v>
      </c>
      <c r="K371" s="46">
        <f t="shared" si="5"/>
        <v>4.9763999999999999</v>
      </c>
    </row>
    <row r="372" spans="2:11" x14ac:dyDescent="0.25">
      <c r="B372" s="45" t="s">
        <v>3197</v>
      </c>
      <c r="C372" s="45" t="s">
        <v>3410</v>
      </c>
      <c r="D372" s="45" t="s">
        <v>3411</v>
      </c>
      <c r="E372" s="45">
        <v>23</v>
      </c>
      <c r="F372" s="45" t="s">
        <v>3770</v>
      </c>
      <c r="G372" s="45" t="s">
        <v>3958</v>
      </c>
      <c r="H372" s="45" t="s">
        <v>3959</v>
      </c>
      <c r="I372" s="45" t="s">
        <v>3415</v>
      </c>
      <c r="J372" s="46">
        <v>2.34</v>
      </c>
      <c r="K372" s="46">
        <f t="shared" si="5"/>
        <v>2.7143999999999995</v>
      </c>
    </row>
    <row r="373" spans="2:11" x14ac:dyDescent="0.25">
      <c r="B373" s="45" t="s">
        <v>3197</v>
      </c>
      <c r="C373" s="45" t="s">
        <v>3410</v>
      </c>
      <c r="D373" s="45" t="s">
        <v>3411</v>
      </c>
      <c r="E373" s="45">
        <v>23</v>
      </c>
      <c r="F373" s="45" t="s">
        <v>3770</v>
      </c>
      <c r="G373" s="45" t="s">
        <v>3960</v>
      </c>
      <c r="H373" s="45" t="s">
        <v>3961</v>
      </c>
      <c r="I373" s="45" t="s">
        <v>3415</v>
      </c>
      <c r="J373" s="46">
        <v>2.34</v>
      </c>
      <c r="K373" s="46">
        <f t="shared" si="5"/>
        <v>2.7143999999999995</v>
      </c>
    </row>
    <row r="374" spans="2:11" x14ac:dyDescent="0.25">
      <c r="B374" s="45" t="s">
        <v>3197</v>
      </c>
      <c r="C374" s="45" t="s">
        <v>3410</v>
      </c>
      <c r="D374" s="45" t="s">
        <v>3411</v>
      </c>
      <c r="E374" s="45">
        <v>23</v>
      </c>
      <c r="F374" s="45" t="s">
        <v>3770</v>
      </c>
      <c r="G374" s="45" t="s">
        <v>3962</v>
      </c>
      <c r="H374" s="45" t="s">
        <v>3963</v>
      </c>
      <c r="I374" s="45" t="s">
        <v>3415</v>
      </c>
      <c r="J374" s="46">
        <v>2.34</v>
      </c>
      <c r="K374" s="46">
        <f t="shared" si="5"/>
        <v>2.7143999999999995</v>
      </c>
    </row>
    <row r="375" spans="2:11" x14ac:dyDescent="0.25">
      <c r="B375" s="45" t="s">
        <v>3197</v>
      </c>
      <c r="C375" s="45" t="s">
        <v>3410</v>
      </c>
      <c r="D375" s="45" t="s">
        <v>3411</v>
      </c>
      <c r="E375" s="45">
        <v>23</v>
      </c>
      <c r="F375" s="45" t="s">
        <v>3770</v>
      </c>
      <c r="G375" s="45" t="s">
        <v>3964</v>
      </c>
      <c r="H375" s="45" t="s">
        <v>3965</v>
      </c>
      <c r="I375" s="45" t="s">
        <v>3415</v>
      </c>
      <c r="J375" s="46">
        <v>2.34</v>
      </c>
      <c r="K375" s="46">
        <f t="shared" si="5"/>
        <v>2.7143999999999995</v>
      </c>
    </row>
    <row r="376" spans="2:11" x14ac:dyDescent="0.25">
      <c r="B376" s="45" t="s">
        <v>3197</v>
      </c>
      <c r="C376" s="45" t="s">
        <v>3410</v>
      </c>
      <c r="D376" s="45" t="s">
        <v>3411</v>
      </c>
      <c r="E376" s="45">
        <v>23</v>
      </c>
      <c r="F376" s="45" t="s">
        <v>3770</v>
      </c>
      <c r="G376" s="45" t="s">
        <v>3966</v>
      </c>
      <c r="H376" s="45" t="s">
        <v>3967</v>
      </c>
      <c r="I376" s="45" t="s">
        <v>3415</v>
      </c>
      <c r="J376" s="46">
        <v>2.34</v>
      </c>
      <c r="K376" s="46">
        <f t="shared" si="5"/>
        <v>2.7143999999999995</v>
      </c>
    </row>
    <row r="377" spans="2:11" x14ac:dyDescent="0.25">
      <c r="B377" s="45" t="s">
        <v>3197</v>
      </c>
      <c r="C377" s="45" t="s">
        <v>3410</v>
      </c>
      <c r="D377" s="45" t="s">
        <v>3411</v>
      </c>
      <c r="E377" s="45">
        <v>23</v>
      </c>
      <c r="F377" s="45" t="s">
        <v>3770</v>
      </c>
      <c r="G377" s="45" t="s">
        <v>3968</v>
      </c>
      <c r="H377" s="45" t="s">
        <v>3969</v>
      </c>
      <c r="I377" s="45" t="s">
        <v>3415</v>
      </c>
      <c r="J377" s="46">
        <v>4.29</v>
      </c>
      <c r="K377" s="46">
        <f t="shared" si="5"/>
        <v>4.9763999999999999</v>
      </c>
    </row>
    <row r="378" spans="2:11" x14ac:dyDescent="0.25">
      <c r="B378" s="45" t="s">
        <v>3197</v>
      </c>
      <c r="C378" s="45" t="s">
        <v>3410</v>
      </c>
      <c r="D378" s="45" t="s">
        <v>3411</v>
      </c>
      <c r="E378" s="45">
        <v>23</v>
      </c>
      <c r="F378" s="45" t="s">
        <v>3770</v>
      </c>
      <c r="G378" s="45" t="s">
        <v>3970</v>
      </c>
      <c r="H378" s="45" t="s">
        <v>3971</v>
      </c>
      <c r="I378" s="45" t="s">
        <v>3415</v>
      </c>
      <c r="J378" s="46">
        <v>6.11</v>
      </c>
      <c r="K378" s="46">
        <f t="shared" si="5"/>
        <v>7.0876000000000001</v>
      </c>
    </row>
    <row r="379" spans="2:11" x14ac:dyDescent="0.25">
      <c r="B379" s="45" t="s">
        <v>3197</v>
      </c>
      <c r="C379" s="45" t="s">
        <v>3410</v>
      </c>
      <c r="D379" s="45" t="s">
        <v>3411</v>
      </c>
      <c r="E379" s="45">
        <v>23</v>
      </c>
      <c r="F379" s="45" t="s">
        <v>3770</v>
      </c>
      <c r="G379" s="45" t="s">
        <v>3972</v>
      </c>
      <c r="H379" s="45" t="s">
        <v>3973</v>
      </c>
      <c r="I379" s="45" t="s">
        <v>3415</v>
      </c>
      <c r="J379" s="46">
        <v>6.11</v>
      </c>
      <c r="K379" s="46">
        <f t="shared" si="5"/>
        <v>7.0876000000000001</v>
      </c>
    </row>
    <row r="380" spans="2:11" x14ac:dyDescent="0.25">
      <c r="B380" s="45" t="s">
        <v>3197</v>
      </c>
      <c r="C380" s="45" t="s">
        <v>3410</v>
      </c>
      <c r="D380" s="45" t="s">
        <v>3411</v>
      </c>
      <c r="E380" s="45">
        <v>23</v>
      </c>
      <c r="F380" s="45" t="s">
        <v>3770</v>
      </c>
      <c r="G380" s="45" t="s">
        <v>3974</v>
      </c>
      <c r="H380" s="45" t="s">
        <v>3975</v>
      </c>
      <c r="I380" s="45" t="s">
        <v>3415</v>
      </c>
      <c r="J380" s="46">
        <v>12.26</v>
      </c>
      <c r="K380" s="46">
        <f t="shared" si="5"/>
        <v>14.221599999999999</v>
      </c>
    </row>
    <row r="381" spans="2:11" x14ac:dyDescent="0.25">
      <c r="B381" s="45" t="s">
        <v>3197</v>
      </c>
      <c r="C381" s="45" t="s">
        <v>3410</v>
      </c>
      <c r="D381" s="45" t="s">
        <v>3411</v>
      </c>
      <c r="E381" s="45">
        <v>23</v>
      </c>
      <c r="F381" s="45" t="s">
        <v>3770</v>
      </c>
      <c r="G381" s="45" t="s">
        <v>3976</v>
      </c>
      <c r="H381" s="45" t="s">
        <v>3977</v>
      </c>
      <c r="I381" s="45" t="s">
        <v>3415</v>
      </c>
      <c r="J381" s="46">
        <v>30.41</v>
      </c>
      <c r="K381" s="46">
        <f t="shared" si="5"/>
        <v>35.275599999999997</v>
      </c>
    </row>
    <row r="382" spans="2:11" x14ac:dyDescent="0.25">
      <c r="B382" s="45" t="s">
        <v>3197</v>
      </c>
      <c r="C382" s="45" t="s">
        <v>3410</v>
      </c>
      <c r="D382" s="45" t="s">
        <v>3411</v>
      </c>
      <c r="E382" s="45">
        <v>23</v>
      </c>
      <c r="F382" s="45" t="s">
        <v>3770</v>
      </c>
      <c r="G382" s="45" t="s">
        <v>3978</v>
      </c>
      <c r="H382" s="45" t="s">
        <v>3979</v>
      </c>
      <c r="I382" s="45" t="s">
        <v>3415</v>
      </c>
      <c r="J382" s="46">
        <v>4.18</v>
      </c>
      <c r="K382" s="46">
        <f t="shared" si="5"/>
        <v>4.8487999999999998</v>
      </c>
    </row>
    <row r="383" spans="2:11" x14ac:dyDescent="0.25">
      <c r="B383" s="45" t="s">
        <v>3197</v>
      </c>
      <c r="C383" s="45" t="s">
        <v>3410</v>
      </c>
      <c r="D383" s="45" t="s">
        <v>3411</v>
      </c>
      <c r="E383" s="45">
        <v>23</v>
      </c>
      <c r="F383" s="45" t="s">
        <v>3770</v>
      </c>
      <c r="G383" s="45" t="s">
        <v>3980</v>
      </c>
      <c r="H383" s="45" t="s">
        <v>3981</v>
      </c>
      <c r="I383" s="45" t="s">
        <v>3415</v>
      </c>
      <c r="J383" s="46">
        <v>4.88</v>
      </c>
      <c r="K383" s="46">
        <f t="shared" si="5"/>
        <v>5.6607999999999992</v>
      </c>
    </row>
    <row r="384" spans="2:11" x14ac:dyDescent="0.25">
      <c r="B384" s="45" t="s">
        <v>3197</v>
      </c>
      <c r="C384" s="45" t="s">
        <v>3410</v>
      </c>
      <c r="D384" s="45" t="s">
        <v>3411</v>
      </c>
      <c r="E384" s="45">
        <v>23</v>
      </c>
      <c r="F384" s="45" t="s">
        <v>3770</v>
      </c>
      <c r="G384" s="45" t="s">
        <v>3982</v>
      </c>
      <c r="H384" s="45" t="s">
        <v>3983</v>
      </c>
      <c r="I384" s="45" t="s">
        <v>3415</v>
      </c>
      <c r="J384" s="46">
        <v>4.18</v>
      </c>
      <c r="K384" s="46">
        <f t="shared" si="5"/>
        <v>4.8487999999999998</v>
      </c>
    </row>
    <row r="385" spans="2:11" x14ac:dyDescent="0.25">
      <c r="B385" s="45" t="s">
        <v>3197</v>
      </c>
      <c r="C385" s="45" t="s">
        <v>3410</v>
      </c>
      <c r="D385" s="45" t="s">
        <v>3411</v>
      </c>
      <c r="E385" s="45">
        <v>23</v>
      </c>
      <c r="F385" s="45" t="s">
        <v>3770</v>
      </c>
      <c r="G385" s="45" t="s">
        <v>3984</v>
      </c>
      <c r="H385" s="45" t="s">
        <v>3985</v>
      </c>
      <c r="I385" s="45" t="s">
        <v>3415</v>
      </c>
      <c r="J385" s="46">
        <v>4.29</v>
      </c>
      <c r="K385" s="46">
        <f t="shared" si="5"/>
        <v>4.9763999999999999</v>
      </c>
    </row>
    <row r="386" spans="2:11" x14ac:dyDescent="0.25">
      <c r="B386" s="45" t="s">
        <v>3197</v>
      </c>
      <c r="C386" s="45" t="s">
        <v>3410</v>
      </c>
      <c r="D386" s="45" t="s">
        <v>3411</v>
      </c>
      <c r="E386" s="45">
        <v>23</v>
      </c>
      <c r="F386" s="45" t="s">
        <v>3770</v>
      </c>
      <c r="G386" s="45" t="s">
        <v>3986</v>
      </c>
      <c r="H386" s="45" t="s">
        <v>3987</v>
      </c>
      <c r="I386" s="45" t="s">
        <v>3415</v>
      </c>
      <c r="J386" s="46">
        <v>12.26</v>
      </c>
      <c r="K386" s="46">
        <f t="shared" si="5"/>
        <v>14.221599999999999</v>
      </c>
    </row>
    <row r="387" spans="2:11" x14ac:dyDescent="0.25">
      <c r="B387" s="45" t="s">
        <v>3197</v>
      </c>
      <c r="C387" s="45" t="s">
        <v>3410</v>
      </c>
      <c r="D387" s="45" t="s">
        <v>3411</v>
      </c>
      <c r="E387" s="45">
        <v>23</v>
      </c>
      <c r="F387" s="45" t="s">
        <v>3770</v>
      </c>
      <c r="G387" s="45" t="s">
        <v>3988</v>
      </c>
      <c r="H387" s="45" t="s">
        <v>3989</v>
      </c>
      <c r="I387" s="45" t="s">
        <v>3415</v>
      </c>
      <c r="J387" s="46">
        <v>23.04</v>
      </c>
      <c r="K387" s="46">
        <f t="shared" si="5"/>
        <v>26.726399999999998</v>
      </c>
    </row>
    <row r="388" spans="2:11" x14ac:dyDescent="0.25">
      <c r="B388" s="45" t="s">
        <v>3197</v>
      </c>
      <c r="C388" s="45" t="s">
        <v>3410</v>
      </c>
      <c r="D388" s="45" t="s">
        <v>3411</v>
      </c>
      <c r="E388" s="45">
        <v>23</v>
      </c>
      <c r="F388" s="45" t="s">
        <v>3770</v>
      </c>
      <c r="G388" s="45" t="s">
        <v>3990</v>
      </c>
      <c r="H388" s="45" t="s">
        <v>3991</v>
      </c>
      <c r="I388" s="45" t="s">
        <v>3415</v>
      </c>
      <c r="J388" s="46">
        <v>4.29</v>
      </c>
      <c r="K388" s="46">
        <f t="shared" ref="K388:K451" si="6">+IF(AND(MID(H388,1,15)="POSTE DE MADERA",J388&lt;110)=TRUE,(J388*1.13+5)*1.01*1.16,IF(AND(MID(H388,1,15)="POSTE DE MADERA",J388&gt;=110,J388&lt;320)=TRUE,(J388*1.13+12)*1.01*1.16,IF(AND(MID(H388,1,15)="POSTE DE MADERA",J388&gt;320)=TRUE,(J388*1.13+36)*1.01*1.16,IF(+AND(MID(H388,1,5)="POSTE",MID(H388,1,15)&lt;&gt;"POSTE DE MADERA")=TRUE,J388*1.01*1.16,J388*1.16))))</f>
        <v>4.9763999999999999</v>
      </c>
    </row>
    <row r="389" spans="2:11" x14ac:dyDescent="0.25">
      <c r="B389" s="45" t="s">
        <v>3197</v>
      </c>
      <c r="C389" s="45" t="s">
        <v>3410</v>
      </c>
      <c r="D389" s="45" t="s">
        <v>3411</v>
      </c>
      <c r="E389" s="45">
        <v>23</v>
      </c>
      <c r="F389" s="45" t="s">
        <v>3770</v>
      </c>
      <c r="G389" s="45" t="s">
        <v>3992</v>
      </c>
      <c r="H389" s="45" t="s">
        <v>3993</v>
      </c>
      <c r="I389" s="45" t="s">
        <v>3415</v>
      </c>
      <c r="J389" s="46">
        <v>4.29</v>
      </c>
      <c r="K389" s="46">
        <f t="shared" si="6"/>
        <v>4.9763999999999999</v>
      </c>
    </row>
    <row r="390" spans="2:11" x14ac:dyDescent="0.25">
      <c r="B390" s="45" t="s">
        <v>3197</v>
      </c>
      <c r="C390" s="45" t="s">
        <v>3410</v>
      </c>
      <c r="D390" s="45" t="s">
        <v>3411</v>
      </c>
      <c r="E390" s="45">
        <v>23</v>
      </c>
      <c r="F390" s="45" t="s">
        <v>3770</v>
      </c>
      <c r="G390" s="45" t="s">
        <v>3994</v>
      </c>
      <c r="H390" s="45" t="s">
        <v>3995</v>
      </c>
      <c r="I390" s="45" t="s">
        <v>3415</v>
      </c>
      <c r="J390" s="46">
        <v>6.29</v>
      </c>
      <c r="K390" s="46">
        <f t="shared" si="6"/>
        <v>7.2963999999999993</v>
      </c>
    </row>
    <row r="391" spans="2:11" x14ac:dyDescent="0.25">
      <c r="B391" s="45" t="s">
        <v>3197</v>
      </c>
      <c r="C391" s="45" t="s">
        <v>3410</v>
      </c>
      <c r="D391" s="45" t="s">
        <v>3411</v>
      </c>
      <c r="E391" s="45">
        <v>26</v>
      </c>
      <c r="F391" s="45" t="s">
        <v>3996</v>
      </c>
      <c r="G391" s="45" t="s">
        <v>3997</v>
      </c>
      <c r="H391" s="45" t="s">
        <v>3998</v>
      </c>
      <c r="I391" s="45" t="s">
        <v>3415</v>
      </c>
      <c r="J391" s="46">
        <v>1.57</v>
      </c>
      <c r="K391" s="46">
        <f t="shared" si="6"/>
        <v>1.8211999999999999</v>
      </c>
    </row>
    <row r="392" spans="2:11" x14ac:dyDescent="0.25">
      <c r="B392" s="45" t="s">
        <v>3197</v>
      </c>
      <c r="C392" s="45" t="s">
        <v>3410</v>
      </c>
      <c r="D392" s="45" t="s">
        <v>3411</v>
      </c>
      <c r="E392" s="45">
        <v>26</v>
      </c>
      <c r="F392" s="45" t="s">
        <v>3996</v>
      </c>
      <c r="G392" s="45" t="s">
        <v>3999</v>
      </c>
      <c r="H392" s="45" t="s">
        <v>4000</v>
      </c>
      <c r="I392" s="45" t="s">
        <v>3415</v>
      </c>
      <c r="J392" s="46">
        <v>3.14</v>
      </c>
      <c r="K392" s="46">
        <f t="shared" si="6"/>
        <v>3.6423999999999999</v>
      </c>
    </row>
    <row r="393" spans="2:11" x14ac:dyDescent="0.25">
      <c r="B393" s="45" t="s">
        <v>3197</v>
      </c>
      <c r="C393" s="45" t="s">
        <v>3410</v>
      </c>
      <c r="D393" s="45" t="s">
        <v>3411</v>
      </c>
      <c r="E393" s="45">
        <v>26</v>
      </c>
      <c r="F393" s="45" t="s">
        <v>3996</v>
      </c>
      <c r="G393" s="45" t="s">
        <v>4001</v>
      </c>
      <c r="H393" s="45" t="s">
        <v>4002</v>
      </c>
      <c r="I393" s="45" t="s">
        <v>3415</v>
      </c>
      <c r="J393" s="46">
        <v>2.92</v>
      </c>
      <c r="K393" s="46">
        <f t="shared" si="6"/>
        <v>3.3871999999999995</v>
      </c>
    </row>
    <row r="394" spans="2:11" x14ac:dyDescent="0.25">
      <c r="B394" s="45" t="s">
        <v>3197</v>
      </c>
      <c r="C394" s="45" t="s">
        <v>3410</v>
      </c>
      <c r="D394" s="45" t="s">
        <v>3411</v>
      </c>
      <c r="E394" s="45">
        <v>26</v>
      </c>
      <c r="F394" s="45" t="s">
        <v>3996</v>
      </c>
      <c r="G394" s="45" t="s">
        <v>4003</v>
      </c>
      <c r="H394" s="45" t="s">
        <v>4004</v>
      </c>
      <c r="I394" s="45" t="s">
        <v>3415</v>
      </c>
      <c r="J394" s="46">
        <v>3.62</v>
      </c>
      <c r="K394" s="46">
        <f t="shared" si="6"/>
        <v>4.1992000000000003</v>
      </c>
    </row>
    <row r="395" spans="2:11" x14ac:dyDescent="0.25">
      <c r="B395" s="45" t="s">
        <v>3197</v>
      </c>
      <c r="C395" s="45" t="s">
        <v>3410</v>
      </c>
      <c r="D395" s="45" t="s">
        <v>3411</v>
      </c>
      <c r="E395" s="45">
        <v>26</v>
      </c>
      <c r="F395" s="45" t="s">
        <v>3996</v>
      </c>
      <c r="G395" s="45" t="s">
        <v>4005</v>
      </c>
      <c r="H395" s="45" t="s">
        <v>4006</v>
      </c>
      <c r="I395" s="45" t="s">
        <v>3415</v>
      </c>
      <c r="J395" s="46">
        <v>4.1399999999999997</v>
      </c>
      <c r="K395" s="46">
        <f t="shared" si="6"/>
        <v>4.8023999999999996</v>
      </c>
    </row>
    <row r="396" spans="2:11" x14ac:dyDescent="0.25">
      <c r="B396" s="45" t="s">
        <v>3197</v>
      </c>
      <c r="C396" s="45" t="s">
        <v>3410</v>
      </c>
      <c r="D396" s="45" t="s">
        <v>3411</v>
      </c>
      <c r="E396" s="45">
        <v>26</v>
      </c>
      <c r="F396" s="45" t="s">
        <v>3996</v>
      </c>
      <c r="G396" s="45" t="s">
        <v>4007</v>
      </c>
      <c r="H396" s="45" t="s">
        <v>4008</v>
      </c>
      <c r="I396" s="45" t="s">
        <v>3415</v>
      </c>
      <c r="J396" s="46">
        <v>6.99</v>
      </c>
      <c r="K396" s="46">
        <f t="shared" si="6"/>
        <v>8.1083999999999996</v>
      </c>
    </row>
    <row r="397" spans="2:11" x14ac:dyDescent="0.25">
      <c r="B397" s="45" t="s">
        <v>3197</v>
      </c>
      <c r="C397" s="45" t="s">
        <v>3410</v>
      </c>
      <c r="D397" s="45" t="s">
        <v>3411</v>
      </c>
      <c r="E397" s="45">
        <v>26</v>
      </c>
      <c r="F397" s="45" t="s">
        <v>3996</v>
      </c>
      <c r="G397" s="45" t="s">
        <v>4009</v>
      </c>
      <c r="H397" s="45" t="s">
        <v>4010</v>
      </c>
      <c r="I397" s="45" t="s">
        <v>3415</v>
      </c>
      <c r="J397" s="46">
        <v>9.51</v>
      </c>
      <c r="K397" s="46">
        <f t="shared" si="6"/>
        <v>11.031599999999999</v>
      </c>
    </row>
    <row r="398" spans="2:11" x14ac:dyDescent="0.25">
      <c r="B398" s="45" t="s">
        <v>3197</v>
      </c>
      <c r="C398" s="45" t="s">
        <v>3410</v>
      </c>
      <c r="D398" s="45" t="s">
        <v>3411</v>
      </c>
      <c r="E398" s="45">
        <v>26</v>
      </c>
      <c r="F398" s="45" t="s">
        <v>3996</v>
      </c>
      <c r="G398" s="45" t="s">
        <v>4011</v>
      </c>
      <c r="H398" s="45" t="s">
        <v>4012</v>
      </c>
      <c r="I398" s="45" t="s">
        <v>3415</v>
      </c>
      <c r="J398" s="46">
        <v>20.93</v>
      </c>
      <c r="K398" s="46">
        <f t="shared" si="6"/>
        <v>24.278799999999997</v>
      </c>
    </row>
    <row r="399" spans="2:11" x14ac:dyDescent="0.25">
      <c r="B399" s="45" t="s">
        <v>3197</v>
      </c>
      <c r="C399" s="45" t="s">
        <v>3410</v>
      </c>
      <c r="D399" s="45" t="s">
        <v>3411</v>
      </c>
      <c r="E399" s="45">
        <v>27</v>
      </c>
      <c r="F399" s="45" t="s">
        <v>4013</v>
      </c>
      <c r="G399" s="45" t="s">
        <v>4014</v>
      </c>
      <c r="H399" s="45" t="s">
        <v>4015</v>
      </c>
      <c r="I399" s="45" t="s">
        <v>3415</v>
      </c>
      <c r="J399" s="46">
        <v>42.99</v>
      </c>
      <c r="K399" s="46">
        <f t="shared" si="6"/>
        <v>49.868400000000001</v>
      </c>
    </row>
    <row r="400" spans="2:11" x14ac:dyDescent="0.25">
      <c r="B400" s="45" t="s">
        <v>3197</v>
      </c>
      <c r="C400" s="45" t="s">
        <v>3410</v>
      </c>
      <c r="D400" s="45" t="s">
        <v>3411</v>
      </c>
      <c r="E400" s="45">
        <v>27</v>
      </c>
      <c r="F400" s="45" t="s">
        <v>4013</v>
      </c>
      <c r="G400" s="45" t="s">
        <v>4016</v>
      </c>
      <c r="H400" s="45" t="s">
        <v>4017</v>
      </c>
      <c r="I400" s="45" t="s">
        <v>3415</v>
      </c>
      <c r="J400" s="46">
        <v>45.96</v>
      </c>
      <c r="K400" s="46">
        <f t="shared" si="6"/>
        <v>53.313599999999994</v>
      </c>
    </row>
    <row r="401" spans="2:11" x14ac:dyDescent="0.25">
      <c r="B401" s="45" t="s">
        <v>3197</v>
      </c>
      <c r="C401" s="45" t="s">
        <v>3410</v>
      </c>
      <c r="D401" s="45" t="s">
        <v>3411</v>
      </c>
      <c r="E401" s="45">
        <v>27</v>
      </c>
      <c r="F401" s="45" t="s">
        <v>4013</v>
      </c>
      <c r="G401" s="45" t="s">
        <v>4018</v>
      </c>
      <c r="H401" s="45" t="s">
        <v>4019</v>
      </c>
      <c r="I401" s="45" t="s">
        <v>3415</v>
      </c>
      <c r="J401" s="46">
        <v>50.41</v>
      </c>
      <c r="K401" s="46">
        <f t="shared" si="6"/>
        <v>58.475599999999993</v>
      </c>
    </row>
    <row r="402" spans="2:11" x14ac:dyDescent="0.25">
      <c r="B402" s="45" t="s">
        <v>3197</v>
      </c>
      <c r="C402" s="45" t="s">
        <v>3410</v>
      </c>
      <c r="D402" s="45" t="s">
        <v>3411</v>
      </c>
      <c r="E402" s="45">
        <v>27</v>
      </c>
      <c r="F402" s="45" t="s">
        <v>4013</v>
      </c>
      <c r="G402" s="45" t="s">
        <v>4020</v>
      </c>
      <c r="H402" s="45" t="s">
        <v>4021</v>
      </c>
      <c r="I402" s="45" t="s">
        <v>3415</v>
      </c>
      <c r="J402" s="46">
        <v>53.04</v>
      </c>
      <c r="K402" s="46">
        <f t="shared" si="6"/>
        <v>61.526399999999995</v>
      </c>
    </row>
    <row r="403" spans="2:11" x14ac:dyDescent="0.25">
      <c r="B403" s="45" t="s">
        <v>3197</v>
      </c>
      <c r="C403" s="45" t="s">
        <v>3410</v>
      </c>
      <c r="D403" s="45" t="s">
        <v>3411</v>
      </c>
      <c r="E403" s="45">
        <v>27</v>
      </c>
      <c r="F403" s="45" t="s">
        <v>4013</v>
      </c>
      <c r="G403" s="45" t="s">
        <v>4022</v>
      </c>
      <c r="H403" s="45" t="s">
        <v>4023</v>
      </c>
      <c r="I403" s="45" t="s">
        <v>3415</v>
      </c>
      <c r="J403" s="46">
        <v>59.99</v>
      </c>
      <c r="K403" s="46">
        <f t="shared" si="6"/>
        <v>69.588399999999993</v>
      </c>
    </row>
    <row r="404" spans="2:11" x14ac:dyDescent="0.25">
      <c r="B404" s="45" t="s">
        <v>3197</v>
      </c>
      <c r="C404" s="45" t="s">
        <v>3410</v>
      </c>
      <c r="D404" s="45" t="s">
        <v>3411</v>
      </c>
      <c r="E404" s="45">
        <v>29</v>
      </c>
      <c r="F404" s="45" t="s">
        <v>4024</v>
      </c>
      <c r="G404" s="45" t="s">
        <v>4025</v>
      </c>
      <c r="H404" s="45" t="s">
        <v>4026</v>
      </c>
      <c r="I404" s="45" t="s">
        <v>3415</v>
      </c>
      <c r="J404" s="46">
        <v>0.8</v>
      </c>
      <c r="K404" s="46">
        <f t="shared" si="6"/>
        <v>0.92799999999999994</v>
      </c>
    </row>
    <row r="405" spans="2:11" x14ac:dyDescent="0.25">
      <c r="B405" s="45" t="s">
        <v>3197</v>
      </c>
      <c r="C405" s="45" t="s">
        <v>3410</v>
      </c>
      <c r="D405" s="45" t="s">
        <v>3411</v>
      </c>
      <c r="E405" s="45">
        <v>29</v>
      </c>
      <c r="F405" s="45" t="s">
        <v>4024</v>
      </c>
      <c r="G405" s="45" t="s">
        <v>4027</v>
      </c>
      <c r="H405" s="45" t="s">
        <v>4028</v>
      </c>
      <c r="I405" s="45" t="s">
        <v>3415</v>
      </c>
      <c r="J405" s="46">
        <v>1.1100000000000001</v>
      </c>
      <c r="K405" s="46">
        <f t="shared" si="6"/>
        <v>1.2876000000000001</v>
      </c>
    </row>
    <row r="406" spans="2:11" x14ac:dyDescent="0.25">
      <c r="B406" s="45" t="s">
        <v>3197</v>
      </c>
      <c r="C406" s="45" t="s">
        <v>3410</v>
      </c>
      <c r="D406" s="45" t="s">
        <v>3411</v>
      </c>
      <c r="E406" s="45">
        <v>29</v>
      </c>
      <c r="F406" s="45" t="s">
        <v>4024</v>
      </c>
      <c r="G406" s="45" t="s">
        <v>4029</v>
      </c>
      <c r="H406" s="45" t="s">
        <v>4030</v>
      </c>
      <c r="I406" s="45" t="s">
        <v>3415</v>
      </c>
      <c r="J406" s="46">
        <v>1.87</v>
      </c>
      <c r="K406" s="46">
        <f t="shared" si="6"/>
        <v>2.1692</v>
      </c>
    </row>
    <row r="407" spans="2:11" x14ac:dyDescent="0.25">
      <c r="B407" s="45" t="s">
        <v>3197</v>
      </c>
      <c r="C407" s="45" t="s">
        <v>3410</v>
      </c>
      <c r="D407" s="45" t="s">
        <v>3411</v>
      </c>
      <c r="E407" s="45">
        <v>29</v>
      </c>
      <c r="F407" s="45" t="s">
        <v>4024</v>
      </c>
      <c r="G407" s="45" t="s">
        <v>4031</v>
      </c>
      <c r="H407" s="45" t="s">
        <v>4032</v>
      </c>
      <c r="I407" s="45" t="s">
        <v>3415</v>
      </c>
      <c r="J407" s="46">
        <v>2.94</v>
      </c>
      <c r="K407" s="46">
        <f t="shared" si="6"/>
        <v>3.4103999999999997</v>
      </c>
    </row>
    <row r="408" spans="2:11" x14ac:dyDescent="0.25">
      <c r="B408" s="45" t="s">
        <v>3197</v>
      </c>
      <c r="C408" s="45" t="s">
        <v>3410</v>
      </c>
      <c r="D408" s="45" t="s">
        <v>3411</v>
      </c>
      <c r="E408" s="45">
        <v>29</v>
      </c>
      <c r="F408" s="45" t="s">
        <v>4024</v>
      </c>
      <c r="G408" s="45" t="s">
        <v>4033</v>
      </c>
      <c r="H408" s="45" t="s">
        <v>4034</v>
      </c>
      <c r="I408" s="45" t="s">
        <v>3415</v>
      </c>
      <c r="J408" s="46">
        <v>2.85</v>
      </c>
      <c r="K408" s="46">
        <f t="shared" si="6"/>
        <v>3.306</v>
      </c>
    </row>
    <row r="409" spans="2:11" x14ac:dyDescent="0.25">
      <c r="B409" s="45" t="s">
        <v>3197</v>
      </c>
      <c r="C409" s="45" t="s">
        <v>3410</v>
      </c>
      <c r="D409" s="45" t="s">
        <v>3411</v>
      </c>
      <c r="E409" s="45">
        <v>29</v>
      </c>
      <c r="F409" s="45" t="s">
        <v>4024</v>
      </c>
      <c r="G409" s="45" t="s">
        <v>4035</v>
      </c>
      <c r="H409" s="45" t="s">
        <v>4036</v>
      </c>
      <c r="I409" s="45" t="s">
        <v>3415</v>
      </c>
      <c r="J409" s="46">
        <v>3.16</v>
      </c>
      <c r="K409" s="46">
        <f t="shared" si="6"/>
        <v>3.6656</v>
      </c>
    </row>
    <row r="410" spans="2:11" x14ac:dyDescent="0.25">
      <c r="B410" s="45" t="s">
        <v>3197</v>
      </c>
      <c r="C410" s="45" t="s">
        <v>3410</v>
      </c>
      <c r="D410" s="45" t="s">
        <v>3411</v>
      </c>
      <c r="E410" s="45">
        <v>29</v>
      </c>
      <c r="F410" s="45" t="s">
        <v>4024</v>
      </c>
      <c r="G410" s="45" t="s">
        <v>4037</v>
      </c>
      <c r="H410" s="45" t="s">
        <v>4038</v>
      </c>
      <c r="I410" s="45" t="s">
        <v>3415</v>
      </c>
      <c r="J410" s="46">
        <v>6.39</v>
      </c>
      <c r="K410" s="46">
        <f t="shared" si="6"/>
        <v>7.412399999999999</v>
      </c>
    </row>
    <row r="411" spans="2:11" x14ac:dyDescent="0.25">
      <c r="B411" s="45" t="s">
        <v>3197</v>
      </c>
      <c r="C411" s="45" t="s">
        <v>3410</v>
      </c>
      <c r="D411" s="45" t="s">
        <v>3411</v>
      </c>
      <c r="E411" s="45">
        <v>29</v>
      </c>
      <c r="F411" s="45" t="s">
        <v>4024</v>
      </c>
      <c r="G411" s="45" t="s">
        <v>4039</v>
      </c>
      <c r="H411" s="45" t="s">
        <v>4040</v>
      </c>
      <c r="I411" s="45" t="s">
        <v>3415</v>
      </c>
      <c r="J411" s="46">
        <v>4.38</v>
      </c>
      <c r="K411" s="46">
        <f t="shared" si="6"/>
        <v>5.0807999999999991</v>
      </c>
    </row>
    <row r="412" spans="2:11" x14ac:dyDescent="0.25">
      <c r="B412" s="45" t="s">
        <v>3197</v>
      </c>
      <c r="C412" s="45" t="s">
        <v>3410</v>
      </c>
      <c r="D412" s="45" t="s">
        <v>3411</v>
      </c>
      <c r="E412" s="45">
        <v>30</v>
      </c>
      <c r="F412" s="45" t="s">
        <v>4041</v>
      </c>
      <c r="G412" s="45" t="s">
        <v>4042</v>
      </c>
      <c r="H412" s="45" t="s">
        <v>4043</v>
      </c>
      <c r="I412" s="45" t="s">
        <v>3415</v>
      </c>
      <c r="J412" s="46">
        <v>0.5</v>
      </c>
      <c r="K412" s="46">
        <f t="shared" si="6"/>
        <v>0.57999999999999996</v>
      </c>
    </row>
    <row r="413" spans="2:11" x14ac:dyDescent="0.25">
      <c r="B413" s="45" t="s">
        <v>3197</v>
      </c>
      <c r="C413" s="45" t="s">
        <v>3410</v>
      </c>
      <c r="D413" s="45" t="s">
        <v>3411</v>
      </c>
      <c r="E413" s="45">
        <v>30</v>
      </c>
      <c r="F413" s="45" t="s">
        <v>4041</v>
      </c>
      <c r="G413" s="45" t="s">
        <v>4044</v>
      </c>
      <c r="H413" s="45" t="s">
        <v>4045</v>
      </c>
      <c r="I413" s="45" t="s">
        <v>3415</v>
      </c>
      <c r="J413" s="46">
        <v>0.66</v>
      </c>
      <c r="K413" s="46">
        <f t="shared" si="6"/>
        <v>0.76559999999999995</v>
      </c>
    </row>
    <row r="414" spans="2:11" x14ac:dyDescent="0.25">
      <c r="B414" s="45" t="s">
        <v>3197</v>
      </c>
      <c r="C414" s="45" t="s">
        <v>3410</v>
      </c>
      <c r="D414" s="45" t="s">
        <v>3411</v>
      </c>
      <c r="E414" s="45">
        <v>102</v>
      </c>
      <c r="F414" s="45" t="s">
        <v>4046</v>
      </c>
      <c r="G414" s="45" t="s">
        <v>4047</v>
      </c>
      <c r="H414" s="45" t="s">
        <v>4048</v>
      </c>
      <c r="I414" s="45" t="s">
        <v>3415</v>
      </c>
      <c r="J414" s="46">
        <v>1.83</v>
      </c>
      <c r="K414" s="46">
        <f t="shared" si="6"/>
        <v>2.1227999999999998</v>
      </c>
    </row>
    <row r="415" spans="2:11" x14ac:dyDescent="0.25">
      <c r="B415" s="45" t="s">
        <v>3197</v>
      </c>
      <c r="C415" s="45" t="s">
        <v>3410</v>
      </c>
      <c r="D415" s="45" t="s">
        <v>3411</v>
      </c>
      <c r="E415" s="45">
        <v>15</v>
      </c>
      <c r="F415" s="45" t="s">
        <v>4049</v>
      </c>
      <c r="G415" s="45" t="s">
        <v>4050</v>
      </c>
      <c r="H415" s="45" t="s">
        <v>4051</v>
      </c>
      <c r="I415" s="45" t="s">
        <v>3415</v>
      </c>
      <c r="J415" s="46">
        <v>9.77</v>
      </c>
      <c r="K415" s="46">
        <f t="shared" si="6"/>
        <v>11.333199999999998</v>
      </c>
    </row>
    <row r="416" spans="2:11" x14ac:dyDescent="0.25">
      <c r="B416" s="45" t="s">
        <v>3197</v>
      </c>
      <c r="C416" s="45" t="s">
        <v>3410</v>
      </c>
      <c r="D416" s="45" t="s">
        <v>3411</v>
      </c>
      <c r="E416" s="45">
        <v>15</v>
      </c>
      <c r="F416" s="45" t="s">
        <v>4049</v>
      </c>
      <c r="G416" s="45" t="s">
        <v>4052</v>
      </c>
      <c r="H416" s="45" t="s">
        <v>4053</v>
      </c>
      <c r="I416" s="45" t="s">
        <v>3415</v>
      </c>
      <c r="J416" s="46">
        <v>8.4499999999999993</v>
      </c>
      <c r="K416" s="46">
        <f t="shared" si="6"/>
        <v>9.8019999999999978</v>
      </c>
    </row>
    <row r="417" spans="2:11" x14ac:dyDescent="0.25">
      <c r="B417" s="45" t="s">
        <v>3197</v>
      </c>
      <c r="C417" s="45" t="s">
        <v>3410</v>
      </c>
      <c r="D417" s="45" t="s">
        <v>3411</v>
      </c>
      <c r="E417" s="45">
        <v>15</v>
      </c>
      <c r="F417" s="45" t="s">
        <v>4049</v>
      </c>
      <c r="G417" s="45" t="s">
        <v>4054</v>
      </c>
      <c r="H417" s="45" t="s">
        <v>4055</v>
      </c>
      <c r="I417" s="45" t="s">
        <v>3415</v>
      </c>
      <c r="J417" s="46">
        <v>12.27</v>
      </c>
      <c r="K417" s="46">
        <f t="shared" si="6"/>
        <v>14.233199999999998</v>
      </c>
    </row>
    <row r="418" spans="2:11" x14ac:dyDescent="0.25">
      <c r="B418" s="45" t="s">
        <v>3197</v>
      </c>
      <c r="C418" s="45" t="s">
        <v>3410</v>
      </c>
      <c r="D418" s="45" t="s">
        <v>3411</v>
      </c>
      <c r="E418" s="45">
        <v>15</v>
      </c>
      <c r="F418" s="45" t="s">
        <v>4049</v>
      </c>
      <c r="G418" s="45" t="s">
        <v>4056</v>
      </c>
      <c r="H418" s="45" t="s">
        <v>4057</v>
      </c>
      <c r="I418" s="45" t="s">
        <v>3415</v>
      </c>
      <c r="J418" s="46">
        <v>17.3</v>
      </c>
      <c r="K418" s="46">
        <f t="shared" si="6"/>
        <v>20.067999999999998</v>
      </c>
    </row>
    <row r="419" spans="2:11" x14ac:dyDescent="0.25">
      <c r="B419" s="45" t="s">
        <v>3197</v>
      </c>
      <c r="C419" s="45" t="s">
        <v>3410</v>
      </c>
      <c r="D419" s="45" t="s">
        <v>3411</v>
      </c>
      <c r="E419" s="45">
        <v>15</v>
      </c>
      <c r="F419" s="45" t="s">
        <v>4049</v>
      </c>
      <c r="G419" s="45" t="s">
        <v>4058</v>
      </c>
      <c r="H419" s="45" t="s">
        <v>4059</v>
      </c>
      <c r="I419" s="45" t="s">
        <v>3415</v>
      </c>
      <c r="J419" s="46">
        <v>30.64</v>
      </c>
      <c r="K419" s="46">
        <f t="shared" si="6"/>
        <v>35.542400000000001</v>
      </c>
    </row>
    <row r="420" spans="2:11" x14ac:dyDescent="0.25">
      <c r="B420" s="45" t="s">
        <v>3197</v>
      </c>
      <c r="C420" s="45" t="s">
        <v>3410</v>
      </c>
      <c r="D420" s="45" t="s">
        <v>3411</v>
      </c>
      <c r="E420" s="45">
        <v>15</v>
      </c>
      <c r="F420" s="45" t="s">
        <v>4049</v>
      </c>
      <c r="G420" s="45" t="s">
        <v>4060</v>
      </c>
      <c r="H420" s="45" t="s">
        <v>4061</v>
      </c>
      <c r="I420" s="45" t="s">
        <v>3415</v>
      </c>
      <c r="J420" s="46">
        <v>50.84</v>
      </c>
      <c r="K420" s="46">
        <f t="shared" si="6"/>
        <v>58.974400000000003</v>
      </c>
    </row>
    <row r="421" spans="2:11" x14ac:dyDescent="0.25">
      <c r="B421" s="45" t="s">
        <v>3197</v>
      </c>
      <c r="C421" s="45" t="s">
        <v>3410</v>
      </c>
      <c r="D421" s="45" t="s">
        <v>3411</v>
      </c>
      <c r="E421" s="45">
        <v>15</v>
      </c>
      <c r="F421" s="45" t="s">
        <v>4049</v>
      </c>
      <c r="G421" s="45" t="s">
        <v>4062</v>
      </c>
      <c r="H421" s="45" t="s">
        <v>4063</v>
      </c>
      <c r="I421" s="45" t="s">
        <v>3415</v>
      </c>
      <c r="J421" s="46">
        <v>75.37</v>
      </c>
      <c r="K421" s="46">
        <f t="shared" si="6"/>
        <v>87.429199999999994</v>
      </c>
    </row>
    <row r="422" spans="2:11" x14ac:dyDescent="0.25">
      <c r="B422" s="45" t="s">
        <v>3197</v>
      </c>
      <c r="C422" s="45" t="s">
        <v>3410</v>
      </c>
      <c r="D422" s="45" t="s">
        <v>3411</v>
      </c>
      <c r="E422" s="45">
        <v>15</v>
      </c>
      <c r="F422" s="45" t="s">
        <v>4049</v>
      </c>
      <c r="G422" s="45" t="s">
        <v>4064</v>
      </c>
      <c r="H422" s="45" t="s">
        <v>4065</v>
      </c>
      <c r="I422" s="45" t="s">
        <v>3415</v>
      </c>
      <c r="J422" s="46">
        <v>103.41</v>
      </c>
      <c r="K422" s="46">
        <f t="shared" si="6"/>
        <v>119.95559999999999</v>
      </c>
    </row>
    <row r="423" spans="2:11" x14ac:dyDescent="0.25">
      <c r="B423" s="45" t="s">
        <v>3197</v>
      </c>
      <c r="C423" s="45" t="s">
        <v>3410</v>
      </c>
      <c r="D423" s="45" t="s">
        <v>3411</v>
      </c>
      <c r="E423" s="45">
        <v>15</v>
      </c>
      <c r="F423" s="45" t="s">
        <v>4049</v>
      </c>
      <c r="G423" s="45" t="s">
        <v>4066</v>
      </c>
      <c r="H423" s="45" t="s">
        <v>4067</v>
      </c>
      <c r="I423" s="45" t="s">
        <v>3415</v>
      </c>
      <c r="J423" s="46">
        <v>147.19999999999999</v>
      </c>
      <c r="K423" s="46">
        <f t="shared" si="6"/>
        <v>170.75199999999998</v>
      </c>
    </row>
    <row r="424" spans="2:11" x14ac:dyDescent="0.25">
      <c r="B424" s="45" t="s">
        <v>3197</v>
      </c>
      <c r="C424" s="45" t="s">
        <v>3410</v>
      </c>
      <c r="D424" s="45" t="s">
        <v>3411</v>
      </c>
      <c r="E424" s="45">
        <v>15</v>
      </c>
      <c r="F424" s="45" t="s">
        <v>4049</v>
      </c>
      <c r="G424" s="45" t="s">
        <v>4068</v>
      </c>
      <c r="H424" s="45" t="s">
        <v>4069</v>
      </c>
      <c r="I424" s="45" t="s">
        <v>3415</v>
      </c>
      <c r="J424" s="46">
        <v>14.48</v>
      </c>
      <c r="K424" s="46">
        <f t="shared" si="6"/>
        <v>16.796800000000001</v>
      </c>
    </row>
    <row r="425" spans="2:11" x14ac:dyDescent="0.25">
      <c r="B425" s="45" t="s">
        <v>3197</v>
      </c>
      <c r="C425" s="45" t="s">
        <v>3410</v>
      </c>
      <c r="D425" s="45" t="s">
        <v>3411</v>
      </c>
      <c r="E425" s="45">
        <v>15</v>
      </c>
      <c r="F425" s="45" t="s">
        <v>4049</v>
      </c>
      <c r="G425" s="45" t="s">
        <v>4070</v>
      </c>
      <c r="H425" s="45" t="s">
        <v>4071</v>
      </c>
      <c r="I425" s="45" t="s">
        <v>3415</v>
      </c>
      <c r="J425" s="46">
        <v>20.79</v>
      </c>
      <c r="K425" s="46">
        <f t="shared" si="6"/>
        <v>24.116399999999999</v>
      </c>
    </row>
    <row r="426" spans="2:11" x14ac:dyDescent="0.25">
      <c r="B426" s="45" t="s">
        <v>3197</v>
      </c>
      <c r="C426" s="45" t="s">
        <v>3410</v>
      </c>
      <c r="D426" s="45" t="s">
        <v>3411</v>
      </c>
      <c r="E426" s="45">
        <v>15</v>
      </c>
      <c r="F426" s="45" t="s">
        <v>4049</v>
      </c>
      <c r="G426" s="45" t="s">
        <v>4072</v>
      </c>
      <c r="H426" s="45" t="s">
        <v>4073</v>
      </c>
      <c r="I426" s="45" t="s">
        <v>3415</v>
      </c>
      <c r="J426" s="46">
        <v>20.36</v>
      </c>
      <c r="K426" s="46">
        <f t="shared" si="6"/>
        <v>23.617599999999999</v>
      </c>
    </row>
    <row r="427" spans="2:11" x14ac:dyDescent="0.25">
      <c r="B427" s="45" t="s">
        <v>3197</v>
      </c>
      <c r="C427" s="45" t="s">
        <v>3410</v>
      </c>
      <c r="D427" s="45" t="s">
        <v>3411</v>
      </c>
      <c r="E427" s="45">
        <v>15</v>
      </c>
      <c r="F427" s="45" t="s">
        <v>4049</v>
      </c>
      <c r="G427" s="45" t="s">
        <v>4074</v>
      </c>
      <c r="H427" s="45" t="s">
        <v>4075</v>
      </c>
      <c r="I427" s="45" t="s">
        <v>3415</v>
      </c>
      <c r="J427" s="46">
        <v>23.96</v>
      </c>
      <c r="K427" s="46">
        <f t="shared" si="6"/>
        <v>27.793599999999998</v>
      </c>
    </row>
    <row r="428" spans="2:11" x14ac:dyDescent="0.25">
      <c r="B428" s="45" t="s">
        <v>3197</v>
      </c>
      <c r="C428" s="45" t="s">
        <v>3410</v>
      </c>
      <c r="D428" s="45" t="s">
        <v>3411</v>
      </c>
      <c r="E428" s="45">
        <v>15</v>
      </c>
      <c r="F428" s="45" t="s">
        <v>4049</v>
      </c>
      <c r="G428" s="45" t="s">
        <v>4076</v>
      </c>
      <c r="H428" s="45" t="s">
        <v>4077</v>
      </c>
      <c r="I428" s="45" t="s">
        <v>3415</v>
      </c>
      <c r="J428" s="46">
        <v>39.76</v>
      </c>
      <c r="K428" s="46">
        <f t="shared" si="6"/>
        <v>46.121599999999994</v>
      </c>
    </row>
    <row r="429" spans="2:11" x14ac:dyDescent="0.25">
      <c r="B429" s="45" t="s">
        <v>3197</v>
      </c>
      <c r="C429" s="45" t="s">
        <v>3410</v>
      </c>
      <c r="D429" s="45" t="s">
        <v>3411</v>
      </c>
      <c r="E429" s="45">
        <v>15</v>
      </c>
      <c r="F429" s="45" t="s">
        <v>4049</v>
      </c>
      <c r="G429" s="45" t="s">
        <v>4078</v>
      </c>
      <c r="H429" s="45" t="s">
        <v>4079</v>
      </c>
      <c r="I429" s="45" t="s">
        <v>3415</v>
      </c>
      <c r="J429" s="46">
        <v>63.55</v>
      </c>
      <c r="K429" s="46">
        <f t="shared" si="6"/>
        <v>73.717999999999989</v>
      </c>
    </row>
    <row r="430" spans="2:11" x14ac:dyDescent="0.25">
      <c r="B430" s="45" t="s">
        <v>3197</v>
      </c>
      <c r="C430" s="45" t="s">
        <v>3410</v>
      </c>
      <c r="D430" s="45" t="s">
        <v>3411</v>
      </c>
      <c r="E430" s="45">
        <v>15</v>
      </c>
      <c r="F430" s="45" t="s">
        <v>4049</v>
      </c>
      <c r="G430" s="45" t="s">
        <v>4080</v>
      </c>
      <c r="H430" s="45" t="s">
        <v>4081</v>
      </c>
      <c r="I430" s="45" t="s">
        <v>3415</v>
      </c>
      <c r="J430" s="46">
        <v>88.72</v>
      </c>
      <c r="K430" s="46">
        <f t="shared" si="6"/>
        <v>102.9152</v>
      </c>
    </row>
    <row r="431" spans="2:11" x14ac:dyDescent="0.25">
      <c r="B431" s="45" t="s">
        <v>3197</v>
      </c>
      <c r="C431" s="45" t="s">
        <v>3410</v>
      </c>
      <c r="D431" s="45" t="s">
        <v>3411</v>
      </c>
      <c r="E431" s="45">
        <v>15</v>
      </c>
      <c r="F431" s="45" t="s">
        <v>4049</v>
      </c>
      <c r="G431" s="45" t="s">
        <v>4082</v>
      </c>
      <c r="H431" s="45" t="s">
        <v>4083</v>
      </c>
      <c r="I431" s="45" t="s">
        <v>3415</v>
      </c>
      <c r="J431" s="46">
        <v>109.46</v>
      </c>
      <c r="K431" s="46">
        <f t="shared" si="6"/>
        <v>126.97359999999999</v>
      </c>
    </row>
    <row r="432" spans="2:11" x14ac:dyDescent="0.25">
      <c r="B432" s="45" t="s">
        <v>3197</v>
      </c>
      <c r="C432" s="45" t="s">
        <v>3410</v>
      </c>
      <c r="D432" s="45" t="s">
        <v>3411</v>
      </c>
      <c r="E432" s="45">
        <v>15</v>
      </c>
      <c r="F432" s="45" t="s">
        <v>4049</v>
      </c>
      <c r="G432" s="45" t="s">
        <v>4084</v>
      </c>
      <c r="H432" s="45" t="s">
        <v>4085</v>
      </c>
      <c r="I432" s="45" t="s">
        <v>3415</v>
      </c>
      <c r="J432" s="46">
        <v>125.06</v>
      </c>
      <c r="K432" s="46">
        <f t="shared" si="6"/>
        <v>145.06959999999998</v>
      </c>
    </row>
    <row r="433" spans="2:11" x14ac:dyDescent="0.25">
      <c r="B433" s="45" t="s">
        <v>3197</v>
      </c>
      <c r="C433" s="45" t="s">
        <v>3410</v>
      </c>
      <c r="D433" s="45" t="s">
        <v>3411</v>
      </c>
      <c r="E433" s="45">
        <v>15</v>
      </c>
      <c r="F433" s="45" t="s">
        <v>4049</v>
      </c>
      <c r="G433" s="45" t="s">
        <v>4086</v>
      </c>
      <c r="H433" s="45" t="s">
        <v>4087</v>
      </c>
      <c r="I433" s="45" t="s">
        <v>3415</v>
      </c>
      <c r="J433" s="46">
        <v>168.17</v>
      </c>
      <c r="K433" s="46">
        <f t="shared" si="6"/>
        <v>195.07719999999998</v>
      </c>
    </row>
    <row r="434" spans="2:11" x14ac:dyDescent="0.25">
      <c r="B434" s="45" t="s">
        <v>3197</v>
      </c>
      <c r="C434" s="45" t="s">
        <v>3410</v>
      </c>
      <c r="D434" s="45" t="s">
        <v>3411</v>
      </c>
      <c r="E434" s="45">
        <v>15</v>
      </c>
      <c r="F434" s="45" t="s">
        <v>4049</v>
      </c>
      <c r="G434" s="45" t="s">
        <v>4088</v>
      </c>
      <c r="H434" s="45" t="s">
        <v>4089</v>
      </c>
      <c r="I434" s="45" t="s">
        <v>3415</v>
      </c>
      <c r="J434" s="46">
        <v>213.78</v>
      </c>
      <c r="K434" s="46">
        <f t="shared" si="6"/>
        <v>247.98479999999998</v>
      </c>
    </row>
    <row r="435" spans="2:11" x14ac:dyDescent="0.25">
      <c r="B435" s="45" t="s">
        <v>3197</v>
      </c>
      <c r="C435" s="45" t="s">
        <v>3410</v>
      </c>
      <c r="D435" s="45" t="s">
        <v>3411</v>
      </c>
      <c r="E435" s="45">
        <v>15</v>
      </c>
      <c r="F435" s="45" t="s">
        <v>4049</v>
      </c>
      <c r="G435" s="45" t="s">
        <v>4090</v>
      </c>
      <c r="H435" s="45" t="s">
        <v>4091</v>
      </c>
      <c r="I435" s="45" t="s">
        <v>3415</v>
      </c>
      <c r="J435" s="46">
        <v>13.43</v>
      </c>
      <c r="K435" s="46">
        <f t="shared" si="6"/>
        <v>15.578799999999999</v>
      </c>
    </row>
    <row r="436" spans="2:11" x14ac:dyDescent="0.25">
      <c r="B436" s="45" t="s">
        <v>3197</v>
      </c>
      <c r="C436" s="45" t="s">
        <v>3410</v>
      </c>
      <c r="D436" s="45" t="s">
        <v>3411</v>
      </c>
      <c r="E436" s="45">
        <v>15</v>
      </c>
      <c r="F436" s="45" t="s">
        <v>4049</v>
      </c>
      <c r="G436" s="45" t="s">
        <v>4092</v>
      </c>
      <c r="H436" s="45" t="s">
        <v>4093</v>
      </c>
      <c r="I436" s="45" t="s">
        <v>3415</v>
      </c>
      <c r="J436" s="46">
        <v>19.579999999999998</v>
      </c>
      <c r="K436" s="46">
        <f t="shared" si="6"/>
        <v>22.712799999999998</v>
      </c>
    </row>
    <row r="437" spans="2:11" x14ac:dyDescent="0.25">
      <c r="B437" s="45" t="s">
        <v>3197</v>
      </c>
      <c r="C437" s="45" t="s">
        <v>3410</v>
      </c>
      <c r="D437" s="45" t="s">
        <v>3411</v>
      </c>
      <c r="E437" s="45">
        <v>15</v>
      </c>
      <c r="F437" s="45" t="s">
        <v>4049</v>
      </c>
      <c r="G437" s="45" t="s">
        <v>4094</v>
      </c>
      <c r="H437" s="45" t="s">
        <v>4095</v>
      </c>
      <c r="I437" s="45" t="s">
        <v>3415</v>
      </c>
      <c r="J437" s="46">
        <v>29.33</v>
      </c>
      <c r="K437" s="46">
        <f t="shared" si="6"/>
        <v>34.022799999999997</v>
      </c>
    </row>
    <row r="438" spans="2:11" x14ac:dyDescent="0.25">
      <c r="B438" s="45" t="s">
        <v>3197</v>
      </c>
      <c r="C438" s="45" t="s">
        <v>3410</v>
      </c>
      <c r="D438" s="45" t="s">
        <v>3411</v>
      </c>
      <c r="E438" s="45">
        <v>15</v>
      </c>
      <c r="F438" s="45" t="s">
        <v>4049</v>
      </c>
      <c r="G438" s="45" t="s">
        <v>4096</v>
      </c>
      <c r="H438" s="45" t="s">
        <v>4097</v>
      </c>
      <c r="I438" s="45" t="s">
        <v>3415</v>
      </c>
      <c r="J438" s="46">
        <v>5.15</v>
      </c>
      <c r="K438" s="46">
        <f t="shared" si="6"/>
        <v>5.9740000000000002</v>
      </c>
    </row>
    <row r="439" spans="2:11" x14ac:dyDescent="0.25">
      <c r="B439" s="45" t="s">
        <v>3197</v>
      </c>
      <c r="C439" s="45" t="s">
        <v>3410</v>
      </c>
      <c r="D439" s="45" t="s">
        <v>3411</v>
      </c>
      <c r="E439" s="45">
        <v>15</v>
      </c>
      <c r="F439" s="45" t="s">
        <v>4049</v>
      </c>
      <c r="G439" s="45" t="s">
        <v>4098</v>
      </c>
      <c r="H439" s="45" t="s">
        <v>4099</v>
      </c>
      <c r="I439" s="45" t="s">
        <v>3415</v>
      </c>
      <c r="J439" s="46">
        <v>6.8</v>
      </c>
      <c r="K439" s="46">
        <f t="shared" si="6"/>
        <v>7.887999999999999</v>
      </c>
    </row>
    <row r="440" spans="2:11" x14ac:dyDescent="0.25">
      <c r="B440" s="45" t="s">
        <v>3197</v>
      </c>
      <c r="C440" s="45" t="s">
        <v>3410</v>
      </c>
      <c r="D440" s="45" t="s">
        <v>3411</v>
      </c>
      <c r="E440" s="45">
        <v>15</v>
      </c>
      <c r="F440" s="45" t="s">
        <v>4049</v>
      </c>
      <c r="G440" s="45" t="s">
        <v>4100</v>
      </c>
      <c r="H440" s="45" t="s">
        <v>4101</v>
      </c>
      <c r="I440" s="45" t="s">
        <v>3415</v>
      </c>
      <c r="J440" s="46">
        <v>8.7799999999999994</v>
      </c>
      <c r="K440" s="46">
        <f t="shared" si="6"/>
        <v>10.184799999999999</v>
      </c>
    </row>
    <row r="441" spans="2:11" x14ac:dyDescent="0.25">
      <c r="B441" s="45" t="s">
        <v>3197</v>
      </c>
      <c r="C441" s="45" t="s">
        <v>3410</v>
      </c>
      <c r="D441" s="45" t="s">
        <v>3411</v>
      </c>
      <c r="E441" s="45">
        <v>15</v>
      </c>
      <c r="F441" s="45" t="s">
        <v>4049</v>
      </c>
      <c r="G441" s="45" t="s">
        <v>4102</v>
      </c>
      <c r="H441" s="45" t="s">
        <v>4103</v>
      </c>
      <c r="I441" s="45" t="s">
        <v>3415</v>
      </c>
      <c r="J441" s="46">
        <v>23.12</v>
      </c>
      <c r="K441" s="46">
        <f t="shared" si="6"/>
        <v>26.819199999999999</v>
      </c>
    </row>
    <row r="442" spans="2:11" x14ac:dyDescent="0.25">
      <c r="B442" s="45" t="s">
        <v>3197</v>
      </c>
      <c r="C442" s="45" t="s">
        <v>3410</v>
      </c>
      <c r="D442" s="45" t="s">
        <v>3411</v>
      </c>
      <c r="E442" s="45">
        <v>15</v>
      </c>
      <c r="F442" s="45" t="s">
        <v>4049</v>
      </c>
      <c r="G442" s="45" t="s">
        <v>4104</v>
      </c>
      <c r="H442" s="45" t="s">
        <v>4105</v>
      </c>
      <c r="I442" s="45" t="s">
        <v>3415</v>
      </c>
      <c r="J442" s="46">
        <v>26.25</v>
      </c>
      <c r="K442" s="46">
        <f t="shared" si="6"/>
        <v>30.45</v>
      </c>
    </row>
    <row r="443" spans="2:11" x14ac:dyDescent="0.25">
      <c r="B443" s="45" t="s">
        <v>3197</v>
      </c>
      <c r="C443" s="45" t="s">
        <v>3410</v>
      </c>
      <c r="D443" s="45" t="s">
        <v>3411</v>
      </c>
      <c r="E443" s="45">
        <v>15</v>
      </c>
      <c r="F443" s="45" t="s">
        <v>4049</v>
      </c>
      <c r="G443" s="45" t="s">
        <v>4106</v>
      </c>
      <c r="H443" s="45" t="s">
        <v>4107</v>
      </c>
      <c r="I443" s="45" t="s">
        <v>3415</v>
      </c>
      <c r="J443" s="46">
        <v>11.19</v>
      </c>
      <c r="K443" s="46">
        <f t="shared" si="6"/>
        <v>12.980399999999998</v>
      </c>
    </row>
    <row r="444" spans="2:11" x14ac:dyDescent="0.25">
      <c r="B444" s="45" t="s">
        <v>3197</v>
      </c>
      <c r="C444" s="45" t="s">
        <v>3410</v>
      </c>
      <c r="D444" s="45" t="s">
        <v>3411</v>
      </c>
      <c r="E444" s="45">
        <v>15</v>
      </c>
      <c r="F444" s="45" t="s">
        <v>4049</v>
      </c>
      <c r="G444" s="45" t="s">
        <v>4108</v>
      </c>
      <c r="H444" s="45" t="s">
        <v>4109</v>
      </c>
      <c r="I444" s="45" t="s">
        <v>3415</v>
      </c>
      <c r="J444" s="46">
        <v>16.309999999999999</v>
      </c>
      <c r="K444" s="46">
        <f t="shared" si="6"/>
        <v>18.919599999999996</v>
      </c>
    </row>
    <row r="445" spans="2:11" x14ac:dyDescent="0.25">
      <c r="B445" s="45" t="s">
        <v>3197</v>
      </c>
      <c r="C445" s="45" t="s">
        <v>3410</v>
      </c>
      <c r="D445" s="45" t="s">
        <v>3411</v>
      </c>
      <c r="E445" s="45">
        <v>12</v>
      </c>
      <c r="F445" s="45" t="s">
        <v>4110</v>
      </c>
      <c r="G445" s="45" t="s">
        <v>4111</v>
      </c>
      <c r="H445" s="45" t="s">
        <v>4112</v>
      </c>
      <c r="I445" s="45" t="s">
        <v>3415</v>
      </c>
      <c r="J445" s="46">
        <v>1.46</v>
      </c>
      <c r="K445" s="46">
        <f t="shared" si="6"/>
        <v>1.6935999999999998</v>
      </c>
    </row>
    <row r="446" spans="2:11" x14ac:dyDescent="0.25">
      <c r="B446" s="45" t="s">
        <v>3197</v>
      </c>
      <c r="C446" s="45" t="s">
        <v>3410</v>
      </c>
      <c r="D446" s="45" t="s">
        <v>3411</v>
      </c>
      <c r="E446" s="45">
        <v>12</v>
      </c>
      <c r="F446" s="45" t="s">
        <v>4110</v>
      </c>
      <c r="G446" s="45" t="s">
        <v>4113</v>
      </c>
      <c r="H446" s="45" t="s">
        <v>4114</v>
      </c>
      <c r="I446" s="45" t="s">
        <v>3415</v>
      </c>
      <c r="J446" s="46">
        <v>1.39</v>
      </c>
      <c r="K446" s="46">
        <f t="shared" si="6"/>
        <v>1.6123999999999998</v>
      </c>
    </row>
    <row r="447" spans="2:11" x14ac:dyDescent="0.25">
      <c r="B447" s="45" t="s">
        <v>3197</v>
      </c>
      <c r="C447" s="45" t="s">
        <v>3410</v>
      </c>
      <c r="D447" s="45" t="s">
        <v>3411</v>
      </c>
      <c r="E447" s="45">
        <v>12</v>
      </c>
      <c r="F447" s="45" t="s">
        <v>4110</v>
      </c>
      <c r="G447" s="45" t="s">
        <v>4115</v>
      </c>
      <c r="H447" s="45" t="s">
        <v>4116</v>
      </c>
      <c r="I447" s="45" t="s">
        <v>3415</v>
      </c>
      <c r="J447" s="46">
        <v>1.98</v>
      </c>
      <c r="K447" s="46">
        <f t="shared" si="6"/>
        <v>2.2967999999999997</v>
      </c>
    </row>
    <row r="448" spans="2:11" x14ac:dyDescent="0.25">
      <c r="B448" s="45" t="s">
        <v>3197</v>
      </c>
      <c r="C448" s="45" t="s">
        <v>3410</v>
      </c>
      <c r="D448" s="45" t="s">
        <v>3411</v>
      </c>
      <c r="E448" s="45">
        <v>12</v>
      </c>
      <c r="F448" s="45" t="s">
        <v>4110</v>
      </c>
      <c r="G448" s="45" t="s">
        <v>4117</v>
      </c>
      <c r="H448" s="45" t="s">
        <v>4118</v>
      </c>
      <c r="I448" s="45" t="s">
        <v>3415</v>
      </c>
      <c r="J448" s="46">
        <v>5.56</v>
      </c>
      <c r="K448" s="46">
        <f t="shared" si="6"/>
        <v>6.4495999999999993</v>
      </c>
    </row>
    <row r="449" spans="2:11" x14ac:dyDescent="0.25">
      <c r="B449" s="45" t="s">
        <v>3197</v>
      </c>
      <c r="C449" s="45" t="s">
        <v>3410</v>
      </c>
      <c r="D449" s="45" t="s">
        <v>3411</v>
      </c>
      <c r="E449" s="45">
        <v>12</v>
      </c>
      <c r="F449" s="45" t="s">
        <v>4110</v>
      </c>
      <c r="G449" s="45" t="s">
        <v>4119</v>
      </c>
      <c r="H449" s="45" t="s">
        <v>4120</v>
      </c>
      <c r="I449" s="45" t="s">
        <v>3415</v>
      </c>
      <c r="J449" s="46">
        <v>9.51</v>
      </c>
      <c r="K449" s="46">
        <f t="shared" si="6"/>
        <v>11.031599999999999</v>
      </c>
    </row>
    <row r="450" spans="2:11" x14ac:dyDescent="0.25">
      <c r="B450" s="45" t="s">
        <v>3197</v>
      </c>
      <c r="C450" s="45" t="s">
        <v>3410</v>
      </c>
      <c r="D450" s="45" t="s">
        <v>3411</v>
      </c>
      <c r="E450" s="45">
        <v>12</v>
      </c>
      <c r="F450" s="45" t="s">
        <v>4110</v>
      </c>
      <c r="G450" s="45" t="s">
        <v>4121</v>
      </c>
      <c r="H450" s="45" t="s">
        <v>4122</v>
      </c>
      <c r="I450" s="45" t="s">
        <v>3415</v>
      </c>
      <c r="J450" s="46">
        <v>17.41</v>
      </c>
      <c r="K450" s="46">
        <f t="shared" si="6"/>
        <v>20.195599999999999</v>
      </c>
    </row>
    <row r="451" spans="2:11" x14ac:dyDescent="0.25">
      <c r="B451" s="45" t="s">
        <v>3197</v>
      </c>
      <c r="C451" s="45" t="s">
        <v>3410</v>
      </c>
      <c r="D451" s="45" t="s">
        <v>3411</v>
      </c>
      <c r="E451" s="45">
        <v>12</v>
      </c>
      <c r="F451" s="45" t="s">
        <v>4110</v>
      </c>
      <c r="G451" s="45" t="s">
        <v>4123</v>
      </c>
      <c r="H451" s="45" t="s">
        <v>4124</v>
      </c>
      <c r="I451" s="45" t="s">
        <v>3415</v>
      </c>
      <c r="J451" s="46">
        <v>29.06</v>
      </c>
      <c r="K451" s="46">
        <f t="shared" si="6"/>
        <v>33.709599999999995</v>
      </c>
    </row>
    <row r="452" spans="2:11" x14ac:dyDescent="0.25">
      <c r="B452" s="45" t="s">
        <v>3197</v>
      </c>
      <c r="C452" s="45" t="s">
        <v>3410</v>
      </c>
      <c r="D452" s="45" t="s">
        <v>3411</v>
      </c>
      <c r="E452" s="45">
        <v>12</v>
      </c>
      <c r="F452" s="45" t="s">
        <v>4110</v>
      </c>
      <c r="G452" s="45" t="s">
        <v>4125</v>
      </c>
      <c r="H452" s="45" t="s">
        <v>4126</v>
      </c>
      <c r="I452" s="45" t="s">
        <v>3415</v>
      </c>
      <c r="J452" s="46">
        <v>56.71</v>
      </c>
      <c r="K452" s="46">
        <f t="shared" ref="K452:K515" si="7">+IF(AND(MID(H452,1,15)="POSTE DE MADERA",J452&lt;110)=TRUE,(J452*1.13+5)*1.01*1.16,IF(AND(MID(H452,1,15)="POSTE DE MADERA",J452&gt;=110,J452&lt;320)=TRUE,(J452*1.13+12)*1.01*1.16,IF(AND(MID(H452,1,15)="POSTE DE MADERA",J452&gt;320)=TRUE,(J452*1.13+36)*1.01*1.16,IF(+AND(MID(H452,1,5)="POSTE",MID(H452,1,15)&lt;&gt;"POSTE DE MADERA")=TRUE,J452*1.01*1.16,J452*1.16))))</f>
        <v>65.783599999999993</v>
      </c>
    </row>
    <row r="453" spans="2:11" x14ac:dyDescent="0.25">
      <c r="B453" s="45" t="s">
        <v>3197</v>
      </c>
      <c r="C453" s="45" t="s">
        <v>3410</v>
      </c>
      <c r="D453" s="45" t="s">
        <v>3411</v>
      </c>
      <c r="E453" s="45">
        <v>12</v>
      </c>
      <c r="F453" s="45" t="s">
        <v>4110</v>
      </c>
      <c r="G453" s="45" t="s">
        <v>4127</v>
      </c>
      <c r="H453" s="45" t="s">
        <v>4128</v>
      </c>
      <c r="I453" s="45" t="s">
        <v>3415</v>
      </c>
      <c r="J453" s="46">
        <v>95.66</v>
      </c>
      <c r="K453" s="46">
        <f t="shared" si="7"/>
        <v>110.96559999999999</v>
      </c>
    </row>
    <row r="454" spans="2:11" x14ac:dyDescent="0.25">
      <c r="B454" s="45" t="s">
        <v>3197</v>
      </c>
      <c r="C454" s="45" t="s">
        <v>3410</v>
      </c>
      <c r="D454" s="45" t="s">
        <v>3411</v>
      </c>
      <c r="E454" s="45">
        <v>12</v>
      </c>
      <c r="F454" s="45" t="s">
        <v>4110</v>
      </c>
      <c r="G454" s="45" t="s">
        <v>4129</v>
      </c>
      <c r="H454" s="45" t="s">
        <v>4130</v>
      </c>
      <c r="I454" s="45" t="s">
        <v>3415</v>
      </c>
      <c r="J454" s="46">
        <v>166.21</v>
      </c>
      <c r="K454" s="46">
        <f t="shared" si="7"/>
        <v>192.80359999999999</v>
      </c>
    </row>
    <row r="455" spans="2:11" x14ac:dyDescent="0.25">
      <c r="B455" s="45" t="s">
        <v>3197</v>
      </c>
      <c r="C455" s="45" t="s">
        <v>3410</v>
      </c>
      <c r="D455" s="45" t="s">
        <v>3411</v>
      </c>
      <c r="E455" s="45">
        <v>12</v>
      </c>
      <c r="F455" s="45" t="s">
        <v>4110</v>
      </c>
      <c r="G455" s="45" t="s">
        <v>4131</v>
      </c>
      <c r="H455" s="45" t="s">
        <v>4132</v>
      </c>
      <c r="I455" s="45" t="s">
        <v>3415</v>
      </c>
      <c r="J455" s="46">
        <v>0.67</v>
      </c>
      <c r="K455" s="46">
        <f t="shared" si="7"/>
        <v>0.7772</v>
      </c>
    </row>
    <row r="456" spans="2:11" x14ac:dyDescent="0.25">
      <c r="B456" s="45" t="s">
        <v>3197</v>
      </c>
      <c r="C456" s="45" t="s">
        <v>3410</v>
      </c>
      <c r="D456" s="45" t="s">
        <v>3411</v>
      </c>
      <c r="E456" s="45">
        <v>12</v>
      </c>
      <c r="F456" s="45" t="s">
        <v>4110</v>
      </c>
      <c r="G456" s="45" t="s">
        <v>4133</v>
      </c>
      <c r="H456" s="45" t="s">
        <v>4134</v>
      </c>
      <c r="I456" s="45" t="s">
        <v>3415</v>
      </c>
      <c r="J456" s="46">
        <v>1.1299999999999999</v>
      </c>
      <c r="K456" s="46">
        <f t="shared" si="7"/>
        <v>1.3107999999999997</v>
      </c>
    </row>
    <row r="457" spans="2:11" x14ac:dyDescent="0.25">
      <c r="B457" s="45" t="s">
        <v>3197</v>
      </c>
      <c r="C457" s="45" t="s">
        <v>3410</v>
      </c>
      <c r="D457" s="45" t="s">
        <v>3411</v>
      </c>
      <c r="E457" s="45">
        <v>12</v>
      </c>
      <c r="F457" s="45" t="s">
        <v>4110</v>
      </c>
      <c r="G457" s="45" t="s">
        <v>4135</v>
      </c>
      <c r="H457" s="45" t="s">
        <v>4136</v>
      </c>
      <c r="I457" s="45" t="s">
        <v>3415</v>
      </c>
      <c r="J457" s="46">
        <v>1.81</v>
      </c>
      <c r="K457" s="46">
        <f t="shared" si="7"/>
        <v>2.0996000000000001</v>
      </c>
    </row>
    <row r="458" spans="2:11" x14ac:dyDescent="0.25">
      <c r="B458" s="45" t="s">
        <v>3197</v>
      </c>
      <c r="C458" s="45" t="s">
        <v>3410</v>
      </c>
      <c r="D458" s="45" t="s">
        <v>3411</v>
      </c>
      <c r="E458" s="45">
        <v>12</v>
      </c>
      <c r="F458" s="45" t="s">
        <v>4110</v>
      </c>
      <c r="G458" s="45" t="s">
        <v>4137</v>
      </c>
      <c r="H458" s="45" t="s">
        <v>4138</v>
      </c>
      <c r="I458" s="45" t="s">
        <v>3415</v>
      </c>
      <c r="J458" s="46">
        <v>2.27</v>
      </c>
      <c r="K458" s="46">
        <f t="shared" si="7"/>
        <v>2.6332</v>
      </c>
    </row>
    <row r="459" spans="2:11" x14ac:dyDescent="0.25">
      <c r="B459" s="45" t="s">
        <v>3197</v>
      </c>
      <c r="C459" s="45" t="s">
        <v>3410</v>
      </c>
      <c r="D459" s="45" t="s">
        <v>3411</v>
      </c>
      <c r="E459" s="45">
        <v>12</v>
      </c>
      <c r="F459" s="45" t="s">
        <v>4110</v>
      </c>
      <c r="G459" s="45" t="s">
        <v>4139</v>
      </c>
      <c r="H459" s="45" t="s">
        <v>4140</v>
      </c>
      <c r="I459" s="45" t="s">
        <v>3415</v>
      </c>
      <c r="J459" s="46">
        <v>2.84</v>
      </c>
      <c r="K459" s="46">
        <f t="shared" si="7"/>
        <v>3.2943999999999996</v>
      </c>
    </row>
    <row r="460" spans="2:11" x14ac:dyDescent="0.25">
      <c r="B460" s="45" t="s">
        <v>3197</v>
      </c>
      <c r="C460" s="45" t="s">
        <v>3410</v>
      </c>
      <c r="D460" s="45" t="s">
        <v>3411</v>
      </c>
      <c r="E460" s="45">
        <v>12</v>
      </c>
      <c r="F460" s="45" t="s">
        <v>4110</v>
      </c>
      <c r="G460" s="45" t="s">
        <v>4141</v>
      </c>
      <c r="H460" s="45" t="s">
        <v>4142</v>
      </c>
      <c r="I460" s="45" t="s">
        <v>3415</v>
      </c>
      <c r="J460" s="46">
        <v>4.2699999999999996</v>
      </c>
      <c r="K460" s="46">
        <f t="shared" si="7"/>
        <v>4.9531999999999989</v>
      </c>
    </row>
    <row r="461" spans="2:11" x14ac:dyDescent="0.25">
      <c r="B461" s="45" t="s">
        <v>3197</v>
      </c>
      <c r="C461" s="45" t="s">
        <v>3410</v>
      </c>
      <c r="D461" s="45" t="s">
        <v>3411</v>
      </c>
      <c r="E461" s="45">
        <v>12</v>
      </c>
      <c r="F461" s="45" t="s">
        <v>4110</v>
      </c>
      <c r="G461" s="45" t="s">
        <v>4143</v>
      </c>
      <c r="H461" s="45" t="s">
        <v>4144</v>
      </c>
      <c r="I461" s="45" t="s">
        <v>3415</v>
      </c>
      <c r="J461" s="46">
        <v>5.66</v>
      </c>
      <c r="K461" s="46">
        <f t="shared" si="7"/>
        <v>6.5655999999999999</v>
      </c>
    </row>
    <row r="462" spans="2:11" x14ac:dyDescent="0.25">
      <c r="B462" s="45" t="s">
        <v>3197</v>
      </c>
      <c r="C462" s="45" t="s">
        <v>3410</v>
      </c>
      <c r="D462" s="45" t="s">
        <v>3411</v>
      </c>
      <c r="E462" s="45">
        <v>12</v>
      </c>
      <c r="F462" s="45" t="s">
        <v>4110</v>
      </c>
      <c r="G462" s="45" t="s">
        <v>4145</v>
      </c>
      <c r="H462" s="45" t="s">
        <v>4146</v>
      </c>
      <c r="I462" s="45" t="s">
        <v>3415</v>
      </c>
      <c r="J462" s="46">
        <v>8.02</v>
      </c>
      <c r="K462" s="46">
        <f t="shared" si="7"/>
        <v>9.3031999999999986</v>
      </c>
    </row>
    <row r="463" spans="2:11" x14ac:dyDescent="0.25">
      <c r="B463" s="45" t="s">
        <v>3197</v>
      </c>
      <c r="C463" s="45" t="s">
        <v>3410</v>
      </c>
      <c r="D463" s="45" t="s">
        <v>3411</v>
      </c>
      <c r="E463" s="45">
        <v>12</v>
      </c>
      <c r="F463" s="45" t="s">
        <v>4110</v>
      </c>
      <c r="G463" s="45" t="s">
        <v>4147</v>
      </c>
      <c r="H463" s="45" t="s">
        <v>4148</v>
      </c>
      <c r="I463" s="45" t="s">
        <v>3415</v>
      </c>
      <c r="J463" s="46">
        <v>9.25</v>
      </c>
      <c r="K463" s="46">
        <f t="shared" si="7"/>
        <v>10.729999999999999</v>
      </c>
    </row>
    <row r="464" spans="2:11" x14ac:dyDescent="0.25">
      <c r="B464" s="45" t="s">
        <v>3197</v>
      </c>
      <c r="C464" s="45" t="s">
        <v>3410</v>
      </c>
      <c r="D464" s="45" t="s">
        <v>3411</v>
      </c>
      <c r="E464" s="45">
        <v>12</v>
      </c>
      <c r="F464" s="45" t="s">
        <v>4110</v>
      </c>
      <c r="G464" s="45" t="s">
        <v>4149</v>
      </c>
      <c r="H464" s="45" t="s">
        <v>4150</v>
      </c>
      <c r="I464" s="45" t="s">
        <v>3415</v>
      </c>
      <c r="J464" s="46">
        <v>13.82</v>
      </c>
      <c r="K464" s="46">
        <f t="shared" si="7"/>
        <v>16.031199999999998</v>
      </c>
    </row>
    <row r="465" spans="2:11" x14ac:dyDescent="0.25">
      <c r="B465" s="45" t="s">
        <v>3197</v>
      </c>
      <c r="C465" s="45" t="s">
        <v>3410</v>
      </c>
      <c r="D465" s="45" t="s">
        <v>3411</v>
      </c>
      <c r="E465" s="45">
        <v>12</v>
      </c>
      <c r="F465" s="45" t="s">
        <v>4110</v>
      </c>
      <c r="G465" s="45" t="s">
        <v>4151</v>
      </c>
      <c r="H465" s="45" t="s">
        <v>4152</v>
      </c>
      <c r="I465" s="45" t="s">
        <v>3415</v>
      </c>
      <c r="J465" s="46">
        <v>19</v>
      </c>
      <c r="K465" s="46">
        <f t="shared" si="7"/>
        <v>22.04</v>
      </c>
    </row>
    <row r="466" spans="2:11" x14ac:dyDescent="0.25">
      <c r="B466" s="45" t="s">
        <v>3197</v>
      </c>
      <c r="C466" s="45" t="s">
        <v>3410</v>
      </c>
      <c r="D466" s="45" t="s">
        <v>3411</v>
      </c>
      <c r="E466" s="45">
        <v>12</v>
      </c>
      <c r="F466" s="45" t="s">
        <v>4110</v>
      </c>
      <c r="G466" s="45" t="s">
        <v>4153</v>
      </c>
      <c r="H466" s="45" t="s">
        <v>4154</v>
      </c>
      <c r="I466" s="45" t="s">
        <v>3415</v>
      </c>
      <c r="J466" s="46">
        <v>21.39</v>
      </c>
      <c r="K466" s="46">
        <f t="shared" si="7"/>
        <v>24.8124</v>
      </c>
    </row>
    <row r="467" spans="2:11" x14ac:dyDescent="0.25">
      <c r="B467" s="45" t="s">
        <v>3197</v>
      </c>
      <c r="C467" s="45" t="s">
        <v>3410</v>
      </c>
      <c r="D467" s="45" t="s">
        <v>3411</v>
      </c>
      <c r="E467" s="45">
        <v>12</v>
      </c>
      <c r="F467" s="45" t="s">
        <v>4110</v>
      </c>
      <c r="G467" s="45" t="s">
        <v>4155</v>
      </c>
      <c r="H467" s="45" t="s">
        <v>4156</v>
      </c>
      <c r="I467" s="45" t="s">
        <v>3415</v>
      </c>
      <c r="J467" s="46">
        <v>23.14</v>
      </c>
      <c r="K467" s="46">
        <f t="shared" si="7"/>
        <v>26.842399999999998</v>
      </c>
    </row>
    <row r="468" spans="2:11" x14ac:dyDescent="0.25">
      <c r="B468" s="45" t="s">
        <v>3197</v>
      </c>
      <c r="C468" s="45" t="s">
        <v>3410</v>
      </c>
      <c r="D468" s="45" t="s">
        <v>3411</v>
      </c>
      <c r="E468" s="45">
        <v>12</v>
      </c>
      <c r="F468" s="45" t="s">
        <v>4110</v>
      </c>
      <c r="G468" s="45" t="s">
        <v>4157</v>
      </c>
      <c r="H468" s="45" t="s">
        <v>4158</v>
      </c>
      <c r="I468" s="45" t="s">
        <v>3415</v>
      </c>
      <c r="J468" s="46">
        <v>27.81</v>
      </c>
      <c r="K468" s="46">
        <f t="shared" si="7"/>
        <v>32.259599999999999</v>
      </c>
    </row>
    <row r="469" spans="2:11" x14ac:dyDescent="0.25">
      <c r="B469" s="45" t="s">
        <v>3197</v>
      </c>
      <c r="C469" s="45" t="s">
        <v>3410</v>
      </c>
      <c r="D469" s="45" t="s">
        <v>3411</v>
      </c>
      <c r="E469" s="45">
        <v>12</v>
      </c>
      <c r="F469" s="45" t="s">
        <v>4110</v>
      </c>
      <c r="G469" s="45" t="s">
        <v>4159</v>
      </c>
      <c r="H469" s="45" t="s">
        <v>4160</v>
      </c>
      <c r="I469" s="45" t="s">
        <v>3415</v>
      </c>
      <c r="J469" s="46">
        <v>34.83</v>
      </c>
      <c r="K469" s="46">
        <f t="shared" si="7"/>
        <v>40.402799999999992</v>
      </c>
    </row>
    <row r="470" spans="2:11" x14ac:dyDescent="0.25">
      <c r="B470" s="45" t="s">
        <v>3197</v>
      </c>
      <c r="C470" s="45" t="s">
        <v>3410</v>
      </c>
      <c r="D470" s="45" t="s">
        <v>3411</v>
      </c>
      <c r="E470" s="45">
        <v>12</v>
      </c>
      <c r="F470" s="45" t="s">
        <v>4110</v>
      </c>
      <c r="G470" s="45" t="s">
        <v>4161</v>
      </c>
      <c r="H470" s="45" t="s">
        <v>4162</v>
      </c>
      <c r="I470" s="45" t="s">
        <v>3415</v>
      </c>
      <c r="J470" s="46">
        <v>41.87</v>
      </c>
      <c r="K470" s="46">
        <f t="shared" si="7"/>
        <v>48.569199999999995</v>
      </c>
    </row>
    <row r="471" spans="2:11" x14ac:dyDescent="0.25">
      <c r="B471" s="45" t="s">
        <v>3197</v>
      </c>
      <c r="C471" s="45" t="s">
        <v>3410</v>
      </c>
      <c r="D471" s="45" t="s">
        <v>3411</v>
      </c>
      <c r="E471" s="45">
        <v>12</v>
      </c>
      <c r="F471" s="45" t="s">
        <v>4110</v>
      </c>
      <c r="G471" s="45" t="s">
        <v>4163</v>
      </c>
      <c r="H471" s="45" t="s">
        <v>4164</v>
      </c>
      <c r="I471" s="45" t="s">
        <v>3415</v>
      </c>
      <c r="J471" s="46">
        <v>59.03</v>
      </c>
      <c r="K471" s="46">
        <f t="shared" si="7"/>
        <v>68.474800000000002</v>
      </c>
    </row>
    <row r="472" spans="2:11" x14ac:dyDescent="0.25">
      <c r="B472" s="45" t="s">
        <v>3197</v>
      </c>
      <c r="C472" s="45" t="s">
        <v>3410</v>
      </c>
      <c r="D472" s="45" t="s">
        <v>3411</v>
      </c>
      <c r="E472" s="45">
        <v>12</v>
      </c>
      <c r="F472" s="45" t="s">
        <v>4110</v>
      </c>
      <c r="G472" s="45" t="s">
        <v>4165</v>
      </c>
      <c r="H472" s="45" t="s">
        <v>4166</v>
      </c>
      <c r="I472" s="45" t="s">
        <v>3415</v>
      </c>
      <c r="J472" s="46">
        <v>93.71</v>
      </c>
      <c r="K472" s="46">
        <f t="shared" si="7"/>
        <v>108.70359999999998</v>
      </c>
    </row>
    <row r="473" spans="2:11" x14ac:dyDescent="0.25">
      <c r="B473" s="45" t="s">
        <v>3197</v>
      </c>
      <c r="C473" s="45" t="s">
        <v>3410</v>
      </c>
      <c r="D473" s="45" t="s">
        <v>3411</v>
      </c>
      <c r="E473" s="45">
        <v>12</v>
      </c>
      <c r="F473" s="45" t="s">
        <v>4110</v>
      </c>
      <c r="G473" s="45" t="s">
        <v>4167</v>
      </c>
      <c r="H473" s="45" t="s">
        <v>4168</v>
      </c>
      <c r="I473" s="45" t="s">
        <v>3415</v>
      </c>
      <c r="J473" s="46">
        <v>6.51</v>
      </c>
      <c r="K473" s="46">
        <f t="shared" si="7"/>
        <v>7.5515999999999996</v>
      </c>
    </row>
    <row r="474" spans="2:11" x14ac:dyDescent="0.25">
      <c r="B474" s="45" t="s">
        <v>3197</v>
      </c>
      <c r="C474" s="45" t="s">
        <v>3410</v>
      </c>
      <c r="D474" s="45" t="s">
        <v>3411</v>
      </c>
      <c r="E474" s="45">
        <v>12</v>
      </c>
      <c r="F474" s="45" t="s">
        <v>4110</v>
      </c>
      <c r="G474" s="45" t="s">
        <v>4169</v>
      </c>
      <c r="H474" s="45" t="s">
        <v>4170</v>
      </c>
      <c r="I474" s="45" t="s">
        <v>3415</v>
      </c>
      <c r="J474" s="46">
        <v>12.91</v>
      </c>
      <c r="K474" s="46">
        <f t="shared" si="7"/>
        <v>14.975599999999998</v>
      </c>
    </row>
    <row r="475" spans="2:11" x14ac:dyDescent="0.25">
      <c r="B475" s="45" t="s">
        <v>3197</v>
      </c>
      <c r="C475" s="45" t="s">
        <v>3410</v>
      </c>
      <c r="D475" s="45" t="s">
        <v>3411</v>
      </c>
      <c r="E475" s="45">
        <v>12</v>
      </c>
      <c r="F475" s="45" t="s">
        <v>4110</v>
      </c>
      <c r="G475" s="45" t="s">
        <v>4171</v>
      </c>
      <c r="H475" s="45" t="s">
        <v>4172</v>
      </c>
      <c r="I475" s="45" t="s">
        <v>3415</v>
      </c>
      <c r="J475" s="46">
        <v>27.58</v>
      </c>
      <c r="K475" s="46">
        <f t="shared" si="7"/>
        <v>31.992799999999995</v>
      </c>
    </row>
    <row r="476" spans="2:11" x14ac:dyDescent="0.25">
      <c r="B476" s="45" t="s">
        <v>3197</v>
      </c>
      <c r="C476" s="45" t="s">
        <v>3410</v>
      </c>
      <c r="D476" s="45" t="s">
        <v>3411</v>
      </c>
      <c r="E476" s="45">
        <v>12</v>
      </c>
      <c r="F476" s="45" t="s">
        <v>4110</v>
      </c>
      <c r="G476" s="45" t="s">
        <v>4173</v>
      </c>
      <c r="H476" s="45" t="s">
        <v>4174</v>
      </c>
      <c r="I476" s="45" t="s">
        <v>3415</v>
      </c>
      <c r="J476" s="46">
        <v>58.05</v>
      </c>
      <c r="K476" s="46">
        <f t="shared" si="7"/>
        <v>67.337999999999994</v>
      </c>
    </row>
    <row r="477" spans="2:11" x14ac:dyDescent="0.25">
      <c r="B477" s="45" t="s">
        <v>3197</v>
      </c>
      <c r="C477" s="45" t="s">
        <v>3410</v>
      </c>
      <c r="D477" s="45" t="s">
        <v>3411</v>
      </c>
      <c r="E477" s="45">
        <v>12</v>
      </c>
      <c r="F477" s="45" t="s">
        <v>4110</v>
      </c>
      <c r="G477" s="45" t="s">
        <v>4175</v>
      </c>
      <c r="H477" s="45" t="s">
        <v>4176</v>
      </c>
      <c r="I477" s="45" t="s">
        <v>3415</v>
      </c>
      <c r="J477" s="46">
        <v>75.150000000000006</v>
      </c>
      <c r="K477" s="46">
        <f t="shared" si="7"/>
        <v>87.174000000000007</v>
      </c>
    </row>
    <row r="478" spans="2:11" x14ac:dyDescent="0.25">
      <c r="B478" s="45" t="s">
        <v>3197</v>
      </c>
      <c r="C478" s="45" t="s">
        <v>3410</v>
      </c>
      <c r="D478" s="45" t="s">
        <v>3411</v>
      </c>
      <c r="E478" s="45">
        <v>12</v>
      </c>
      <c r="F478" s="45" t="s">
        <v>4110</v>
      </c>
      <c r="G478" s="45" t="s">
        <v>4177</v>
      </c>
      <c r="H478" s="45" t="s">
        <v>4178</v>
      </c>
      <c r="I478" s="45" t="s">
        <v>3415</v>
      </c>
      <c r="J478" s="46">
        <v>116.51</v>
      </c>
      <c r="K478" s="46">
        <f t="shared" si="7"/>
        <v>135.1516</v>
      </c>
    </row>
    <row r="479" spans="2:11" x14ac:dyDescent="0.25">
      <c r="B479" s="45" t="s">
        <v>3197</v>
      </c>
      <c r="C479" s="45" t="s">
        <v>3410</v>
      </c>
      <c r="D479" s="45" t="s">
        <v>3411</v>
      </c>
      <c r="E479" s="45">
        <v>12</v>
      </c>
      <c r="F479" s="45" t="s">
        <v>4110</v>
      </c>
      <c r="G479" s="45" t="s">
        <v>4179</v>
      </c>
      <c r="H479" s="45" t="s">
        <v>4180</v>
      </c>
      <c r="I479" s="45" t="s">
        <v>3415</v>
      </c>
      <c r="J479" s="46">
        <v>2.0699999999999998</v>
      </c>
      <c r="K479" s="46">
        <f t="shared" si="7"/>
        <v>2.4011999999999998</v>
      </c>
    </row>
    <row r="480" spans="2:11" x14ac:dyDescent="0.25">
      <c r="B480" s="45" t="s">
        <v>3197</v>
      </c>
      <c r="C480" s="45" t="s">
        <v>3410</v>
      </c>
      <c r="D480" s="45" t="s">
        <v>3411</v>
      </c>
      <c r="E480" s="45">
        <v>12</v>
      </c>
      <c r="F480" s="45" t="s">
        <v>4110</v>
      </c>
      <c r="G480" s="45" t="s">
        <v>4181</v>
      </c>
      <c r="H480" s="45" t="s">
        <v>4182</v>
      </c>
      <c r="I480" s="45" t="s">
        <v>3415</v>
      </c>
      <c r="J480" s="46">
        <v>2.04</v>
      </c>
      <c r="K480" s="46">
        <f t="shared" si="7"/>
        <v>2.3664000000000001</v>
      </c>
    </row>
    <row r="481" spans="2:11" x14ac:dyDescent="0.25">
      <c r="B481" s="45" t="s">
        <v>3197</v>
      </c>
      <c r="C481" s="45" t="s">
        <v>3410</v>
      </c>
      <c r="D481" s="45" t="s">
        <v>3411</v>
      </c>
      <c r="E481" s="45">
        <v>12</v>
      </c>
      <c r="F481" s="45" t="s">
        <v>4110</v>
      </c>
      <c r="G481" s="45" t="s">
        <v>4183</v>
      </c>
      <c r="H481" s="45" t="s">
        <v>4184</v>
      </c>
      <c r="I481" s="45" t="s">
        <v>3415</v>
      </c>
      <c r="J481" s="46">
        <v>3.4</v>
      </c>
      <c r="K481" s="46">
        <f t="shared" si="7"/>
        <v>3.9439999999999995</v>
      </c>
    </row>
    <row r="482" spans="2:11" x14ac:dyDescent="0.25">
      <c r="B482" s="45" t="s">
        <v>3197</v>
      </c>
      <c r="C482" s="45" t="s">
        <v>3410</v>
      </c>
      <c r="D482" s="45" t="s">
        <v>3411</v>
      </c>
      <c r="E482" s="45">
        <v>12</v>
      </c>
      <c r="F482" s="45" t="s">
        <v>4110</v>
      </c>
      <c r="G482" s="45" t="s">
        <v>4185</v>
      </c>
      <c r="H482" s="45" t="s">
        <v>4186</v>
      </c>
      <c r="I482" s="45" t="s">
        <v>3415</v>
      </c>
      <c r="J482" s="46">
        <v>5.44</v>
      </c>
      <c r="K482" s="46">
        <f t="shared" si="7"/>
        <v>6.3104000000000005</v>
      </c>
    </row>
    <row r="483" spans="2:11" x14ac:dyDescent="0.25">
      <c r="B483" s="45" t="s">
        <v>3197</v>
      </c>
      <c r="C483" s="45" t="s">
        <v>3410</v>
      </c>
      <c r="D483" s="45" t="s">
        <v>3411</v>
      </c>
      <c r="E483" s="45">
        <v>12</v>
      </c>
      <c r="F483" s="45" t="s">
        <v>4110</v>
      </c>
      <c r="G483" s="45" t="s">
        <v>4187</v>
      </c>
      <c r="H483" s="45" t="s">
        <v>4188</v>
      </c>
      <c r="I483" s="45" t="s">
        <v>3415</v>
      </c>
      <c r="J483" s="46">
        <v>11.89</v>
      </c>
      <c r="K483" s="46">
        <f t="shared" si="7"/>
        <v>13.792399999999999</v>
      </c>
    </row>
    <row r="484" spans="2:11" x14ac:dyDescent="0.25">
      <c r="B484" s="45" t="s">
        <v>3197</v>
      </c>
      <c r="C484" s="45" t="s">
        <v>3410</v>
      </c>
      <c r="D484" s="45" t="s">
        <v>3411</v>
      </c>
      <c r="E484" s="45">
        <v>12</v>
      </c>
      <c r="F484" s="45" t="s">
        <v>4110</v>
      </c>
      <c r="G484" s="45" t="s">
        <v>4189</v>
      </c>
      <c r="H484" s="45" t="s">
        <v>4190</v>
      </c>
      <c r="I484" s="45" t="s">
        <v>3415</v>
      </c>
      <c r="J484" s="46">
        <v>8.5</v>
      </c>
      <c r="K484" s="46">
        <f t="shared" si="7"/>
        <v>9.86</v>
      </c>
    </row>
    <row r="485" spans="2:11" x14ac:dyDescent="0.25">
      <c r="B485" s="45" t="s">
        <v>3197</v>
      </c>
      <c r="C485" s="45" t="s">
        <v>3410</v>
      </c>
      <c r="D485" s="45" t="s">
        <v>3411</v>
      </c>
      <c r="E485" s="45">
        <v>12</v>
      </c>
      <c r="F485" s="45" t="s">
        <v>4110</v>
      </c>
      <c r="G485" s="45" t="s">
        <v>4191</v>
      </c>
      <c r="H485" s="45" t="s">
        <v>4192</v>
      </c>
      <c r="I485" s="45" t="s">
        <v>3415</v>
      </c>
      <c r="J485" s="46">
        <v>16.989999999999998</v>
      </c>
      <c r="K485" s="46">
        <f t="shared" si="7"/>
        <v>19.708399999999997</v>
      </c>
    </row>
    <row r="486" spans="2:11" x14ac:dyDescent="0.25">
      <c r="B486" s="45" t="s">
        <v>3197</v>
      </c>
      <c r="C486" s="45" t="s">
        <v>3410</v>
      </c>
      <c r="D486" s="45" t="s">
        <v>3411</v>
      </c>
      <c r="E486" s="45">
        <v>12</v>
      </c>
      <c r="F486" s="45" t="s">
        <v>4110</v>
      </c>
      <c r="G486" s="45" t="s">
        <v>4193</v>
      </c>
      <c r="H486" s="45" t="s">
        <v>4194</v>
      </c>
      <c r="I486" s="45" t="s">
        <v>3415</v>
      </c>
      <c r="J486" s="46">
        <v>17.41</v>
      </c>
      <c r="K486" s="46">
        <f t="shared" si="7"/>
        <v>20.195599999999999</v>
      </c>
    </row>
    <row r="487" spans="2:11" x14ac:dyDescent="0.25">
      <c r="B487" s="45" t="s">
        <v>3197</v>
      </c>
      <c r="C487" s="45" t="s">
        <v>3410</v>
      </c>
      <c r="D487" s="45" t="s">
        <v>3411</v>
      </c>
      <c r="E487" s="45">
        <v>12</v>
      </c>
      <c r="F487" s="45" t="s">
        <v>4110</v>
      </c>
      <c r="G487" s="45" t="s">
        <v>4195</v>
      </c>
      <c r="H487" s="45" t="s">
        <v>4196</v>
      </c>
      <c r="I487" s="45" t="s">
        <v>3415</v>
      </c>
      <c r="J487" s="46">
        <v>40.75</v>
      </c>
      <c r="K487" s="46">
        <f t="shared" si="7"/>
        <v>47.269999999999996</v>
      </c>
    </row>
    <row r="488" spans="2:11" x14ac:dyDescent="0.25">
      <c r="B488" s="45" t="s">
        <v>3197</v>
      </c>
      <c r="C488" s="45" t="s">
        <v>3410</v>
      </c>
      <c r="D488" s="45" t="s">
        <v>3411</v>
      </c>
      <c r="E488" s="45">
        <v>12</v>
      </c>
      <c r="F488" s="45" t="s">
        <v>4110</v>
      </c>
      <c r="G488" s="45" t="s">
        <v>4197</v>
      </c>
      <c r="H488" s="45" t="s">
        <v>4198</v>
      </c>
      <c r="I488" s="45" t="s">
        <v>3415</v>
      </c>
      <c r="J488" s="46">
        <v>50.93</v>
      </c>
      <c r="K488" s="46">
        <f t="shared" si="7"/>
        <v>59.078799999999994</v>
      </c>
    </row>
    <row r="489" spans="2:11" x14ac:dyDescent="0.25">
      <c r="B489" s="45" t="s">
        <v>3197</v>
      </c>
      <c r="C489" s="45" t="s">
        <v>3410</v>
      </c>
      <c r="D489" s="45" t="s">
        <v>3411</v>
      </c>
      <c r="E489" s="45">
        <v>12</v>
      </c>
      <c r="F489" s="45" t="s">
        <v>4110</v>
      </c>
      <c r="G489" s="45" t="s">
        <v>4199</v>
      </c>
      <c r="H489" s="45" t="s">
        <v>4200</v>
      </c>
      <c r="I489" s="45" t="s">
        <v>3415</v>
      </c>
      <c r="J489" s="46">
        <v>62.81</v>
      </c>
      <c r="K489" s="46">
        <f t="shared" si="7"/>
        <v>72.8596</v>
      </c>
    </row>
    <row r="490" spans="2:11" x14ac:dyDescent="0.25">
      <c r="B490" s="45" t="s">
        <v>3197</v>
      </c>
      <c r="C490" s="45" t="s">
        <v>3410</v>
      </c>
      <c r="D490" s="45" t="s">
        <v>3411</v>
      </c>
      <c r="E490" s="45">
        <v>12</v>
      </c>
      <c r="F490" s="45" t="s">
        <v>4110</v>
      </c>
      <c r="G490" s="45" t="s">
        <v>4201</v>
      </c>
      <c r="H490" s="45" t="s">
        <v>4202</v>
      </c>
      <c r="I490" s="45" t="s">
        <v>3415</v>
      </c>
      <c r="J490" s="46">
        <v>67.900000000000006</v>
      </c>
      <c r="K490" s="46">
        <f t="shared" si="7"/>
        <v>78.763999999999996</v>
      </c>
    </row>
    <row r="491" spans="2:11" x14ac:dyDescent="0.25">
      <c r="B491" s="45" t="s">
        <v>3197</v>
      </c>
      <c r="C491" s="45" t="s">
        <v>3410</v>
      </c>
      <c r="D491" s="45" t="s">
        <v>3411</v>
      </c>
      <c r="E491" s="45">
        <v>12</v>
      </c>
      <c r="F491" s="45" t="s">
        <v>4110</v>
      </c>
      <c r="G491" s="45" t="s">
        <v>4203</v>
      </c>
      <c r="H491" s="45" t="s">
        <v>4204</v>
      </c>
      <c r="I491" s="45" t="s">
        <v>3415</v>
      </c>
      <c r="J491" s="46">
        <v>81.47</v>
      </c>
      <c r="K491" s="46">
        <f t="shared" si="7"/>
        <v>94.505199999999988</v>
      </c>
    </row>
    <row r="492" spans="2:11" x14ac:dyDescent="0.25">
      <c r="B492" s="45" t="s">
        <v>3197</v>
      </c>
      <c r="C492" s="45" t="s">
        <v>3410</v>
      </c>
      <c r="D492" s="45" t="s">
        <v>3411</v>
      </c>
      <c r="E492" s="45">
        <v>12</v>
      </c>
      <c r="F492" s="45" t="s">
        <v>4110</v>
      </c>
      <c r="G492" s="45" t="s">
        <v>4205</v>
      </c>
      <c r="H492" s="45" t="s">
        <v>4206</v>
      </c>
      <c r="I492" s="45" t="s">
        <v>3415</v>
      </c>
      <c r="J492" s="46">
        <v>101.83</v>
      </c>
      <c r="K492" s="46">
        <f t="shared" si="7"/>
        <v>118.12279999999998</v>
      </c>
    </row>
    <row r="493" spans="2:11" x14ac:dyDescent="0.25">
      <c r="B493" s="45" t="s">
        <v>3197</v>
      </c>
      <c r="C493" s="45" t="s">
        <v>3410</v>
      </c>
      <c r="D493" s="45" t="s">
        <v>3411</v>
      </c>
      <c r="E493" s="45">
        <v>12</v>
      </c>
      <c r="F493" s="45" t="s">
        <v>4110</v>
      </c>
      <c r="G493" s="45" t="s">
        <v>4207</v>
      </c>
      <c r="H493" s="45" t="s">
        <v>4208</v>
      </c>
      <c r="I493" s="45" t="s">
        <v>3415</v>
      </c>
      <c r="J493" s="46">
        <v>122.18</v>
      </c>
      <c r="K493" s="46">
        <f t="shared" si="7"/>
        <v>141.72880000000001</v>
      </c>
    </row>
    <row r="494" spans="2:11" x14ac:dyDescent="0.25">
      <c r="B494" s="45" t="s">
        <v>3197</v>
      </c>
      <c r="C494" s="45" t="s">
        <v>3410</v>
      </c>
      <c r="D494" s="45" t="s">
        <v>3411</v>
      </c>
      <c r="E494" s="45">
        <v>12</v>
      </c>
      <c r="F494" s="45" t="s">
        <v>4110</v>
      </c>
      <c r="G494" s="45" t="s">
        <v>4209</v>
      </c>
      <c r="H494" s="45" t="s">
        <v>4210</v>
      </c>
      <c r="I494" s="45" t="s">
        <v>3415</v>
      </c>
      <c r="J494" s="46">
        <v>169.67</v>
      </c>
      <c r="K494" s="46">
        <f t="shared" si="7"/>
        <v>196.81719999999999</v>
      </c>
    </row>
    <row r="495" spans="2:11" x14ac:dyDescent="0.25">
      <c r="B495" s="45" t="s">
        <v>3197</v>
      </c>
      <c r="C495" s="45" t="s">
        <v>3410</v>
      </c>
      <c r="D495" s="45" t="s">
        <v>3411</v>
      </c>
      <c r="E495" s="45">
        <v>12</v>
      </c>
      <c r="F495" s="45" t="s">
        <v>4110</v>
      </c>
      <c r="G495" s="45" t="s">
        <v>4211</v>
      </c>
      <c r="H495" s="45" t="s">
        <v>4212</v>
      </c>
      <c r="I495" s="45" t="s">
        <v>3415</v>
      </c>
      <c r="J495" s="46">
        <v>32.26</v>
      </c>
      <c r="K495" s="46">
        <f t="shared" si="7"/>
        <v>37.421599999999998</v>
      </c>
    </row>
    <row r="496" spans="2:11" x14ac:dyDescent="0.25">
      <c r="B496" s="45" t="s">
        <v>3197</v>
      </c>
      <c r="C496" s="45" t="s">
        <v>3410</v>
      </c>
      <c r="D496" s="45" t="s">
        <v>3411</v>
      </c>
      <c r="E496" s="45">
        <v>12</v>
      </c>
      <c r="F496" s="45" t="s">
        <v>4110</v>
      </c>
      <c r="G496" s="45" t="s">
        <v>4213</v>
      </c>
      <c r="H496" s="45" t="s">
        <v>4214</v>
      </c>
      <c r="I496" s="45" t="s">
        <v>3415</v>
      </c>
      <c r="J496" s="46">
        <v>271.41000000000003</v>
      </c>
      <c r="K496" s="46">
        <f t="shared" si="7"/>
        <v>314.8356</v>
      </c>
    </row>
    <row r="497" spans="2:11" x14ac:dyDescent="0.25">
      <c r="B497" s="45" t="s">
        <v>3197</v>
      </c>
      <c r="C497" s="45" t="s">
        <v>3410</v>
      </c>
      <c r="D497" s="45" t="s">
        <v>3411</v>
      </c>
      <c r="E497" s="45">
        <v>16</v>
      </c>
      <c r="F497" s="45" t="s">
        <v>4215</v>
      </c>
      <c r="G497" s="45" t="s">
        <v>4216</v>
      </c>
      <c r="H497" s="45" t="s">
        <v>4217</v>
      </c>
      <c r="I497" s="45" t="s">
        <v>3415</v>
      </c>
      <c r="J497" s="46">
        <v>42.84</v>
      </c>
      <c r="K497" s="46">
        <f t="shared" si="7"/>
        <v>49.694400000000002</v>
      </c>
    </row>
    <row r="498" spans="2:11" x14ac:dyDescent="0.25">
      <c r="B498" s="45" t="s">
        <v>3197</v>
      </c>
      <c r="C498" s="45" t="s">
        <v>3410</v>
      </c>
      <c r="D498" s="45" t="s">
        <v>3411</v>
      </c>
      <c r="E498" s="45">
        <v>16</v>
      </c>
      <c r="F498" s="45" t="s">
        <v>4215</v>
      </c>
      <c r="G498" s="45" t="s">
        <v>4218</v>
      </c>
      <c r="H498" s="45" t="s">
        <v>4219</v>
      </c>
      <c r="I498" s="45" t="s">
        <v>3415</v>
      </c>
      <c r="J498" s="46">
        <v>55.22</v>
      </c>
      <c r="K498" s="46">
        <f t="shared" si="7"/>
        <v>64.055199999999999</v>
      </c>
    </row>
    <row r="499" spans="2:11" x14ac:dyDescent="0.25">
      <c r="B499" s="45" t="s">
        <v>3197</v>
      </c>
      <c r="C499" s="45" t="s">
        <v>3410</v>
      </c>
      <c r="D499" s="45" t="s">
        <v>3411</v>
      </c>
      <c r="E499" s="45">
        <v>16</v>
      </c>
      <c r="F499" s="45" t="s">
        <v>4215</v>
      </c>
      <c r="G499" s="45" t="s">
        <v>4220</v>
      </c>
      <c r="H499" s="45" t="s">
        <v>4221</v>
      </c>
      <c r="I499" s="45" t="s">
        <v>3415</v>
      </c>
      <c r="J499" s="46">
        <v>66.87</v>
      </c>
      <c r="K499" s="46">
        <f t="shared" si="7"/>
        <v>77.569199999999995</v>
      </c>
    </row>
    <row r="500" spans="2:11" x14ac:dyDescent="0.25">
      <c r="B500" s="45" t="s">
        <v>3197</v>
      </c>
      <c r="C500" s="45" t="s">
        <v>3410</v>
      </c>
      <c r="D500" s="45" t="s">
        <v>3411</v>
      </c>
      <c r="E500" s="45">
        <v>16</v>
      </c>
      <c r="F500" s="45" t="s">
        <v>4215</v>
      </c>
      <c r="G500" s="45" t="s">
        <v>4222</v>
      </c>
      <c r="H500" s="45" t="s">
        <v>4223</v>
      </c>
      <c r="I500" s="45" t="s">
        <v>3415</v>
      </c>
      <c r="J500" s="46">
        <v>99.19</v>
      </c>
      <c r="K500" s="46">
        <f t="shared" si="7"/>
        <v>115.06039999999999</v>
      </c>
    </row>
    <row r="501" spans="2:11" x14ac:dyDescent="0.25">
      <c r="B501" s="45" t="s">
        <v>3197</v>
      </c>
      <c r="C501" s="45" t="s">
        <v>3410</v>
      </c>
      <c r="D501" s="45" t="s">
        <v>3411</v>
      </c>
      <c r="E501" s="45">
        <v>16</v>
      </c>
      <c r="F501" s="45" t="s">
        <v>4215</v>
      </c>
      <c r="G501" s="45" t="s">
        <v>4224</v>
      </c>
      <c r="H501" s="45" t="s">
        <v>4225</v>
      </c>
      <c r="I501" s="45" t="s">
        <v>3415</v>
      </c>
      <c r="J501" s="46">
        <v>134.78</v>
      </c>
      <c r="K501" s="46">
        <f t="shared" si="7"/>
        <v>156.34479999999999</v>
      </c>
    </row>
    <row r="502" spans="2:11" x14ac:dyDescent="0.25">
      <c r="B502" s="45" t="s">
        <v>3197</v>
      </c>
      <c r="C502" s="45" t="s">
        <v>3410</v>
      </c>
      <c r="D502" s="45" t="s">
        <v>3411</v>
      </c>
      <c r="E502" s="45">
        <v>16</v>
      </c>
      <c r="F502" s="45" t="s">
        <v>4215</v>
      </c>
      <c r="G502" s="45" t="s">
        <v>4226</v>
      </c>
      <c r="H502" s="45" t="s">
        <v>4227</v>
      </c>
      <c r="I502" s="45" t="s">
        <v>3415</v>
      </c>
      <c r="J502" s="46">
        <v>153.02000000000001</v>
      </c>
      <c r="K502" s="46">
        <f t="shared" si="7"/>
        <v>177.50319999999999</v>
      </c>
    </row>
    <row r="503" spans="2:11" x14ac:dyDescent="0.25">
      <c r="B503" s="45" t="s">
        <v>3197</v>
      </c>
      <c r="C503" s="45" t="s">
        <v>3410</v>
      </c>
      <c r="D503" s="45" t="s">
        <v>3411</v>
      </c>
      <c r="E503" s="45">
        <v>16</v>
      </c>
      <c r="F503" s="45" t="s">
        <v>4215</v>
      </c>
      <c r="G503" s="45" t="s">
        <v>4228</v>
      </c>
      <c r="H503" s="45" t="s">
        <v>4229</v>
      </c>
      <c r="I503" s="45" t="s">
        <v>3415</v>
      </c>
      <c r="J503" s="46">
        <v>199.93</v>
      </c>
      <c r="K503" s="46">
        <f t="shared" si="7"/>
        <v>231.9188</v>
      </c>
    </row>
    <row r="504" spans="2:11" x14ac:dyDescent="0.25">
      <c r="B504" s="45" t="s">
        <v>3197</v>
      </c>
      <c r="C504" s="45" t="s">
        <v>3410</v>
      </c>
      <c r="D504" s="45" t="s">
        <v>3411</v>
      </c>
      <c r="E504" s="45">
        <v>16</v>
      </c>
      <c r="F504" s="45" t="s">
        <v>4215</v>
      </c>
      <c r="G504" s="45" t="s">
        <v>4230</v>
      </c>
      <c r="H504" s="45" t="s">
        <v>4231</v>
      </c>
      <c r="I504" s="45" t="s">
        <v>3415</v>
      </c>
      <c r="J504" s="46">
        <v>32.79</v>
      </c>
      <c r="K504" s="46">
        <f t="shared" si="7"/>
        <v>38.036399999999993</v>
      </c>
    </row>
    <row r="505" spans="2:11" x14ac:dyDescent="0.25">
      <c r="B505" s="45" t="s">
        <v>3197</v>
      </c>
      <c r="C505" s="45" t="s">
        <v>3410</v>
      </c>
      <c r="D505" s="45" t="s">
        <v>3411</v>
      </c>
      <c r="E505" s="45">
        <v>16</v>
      </c>
      <c r="F505" s="45" t="s">
        <v>4215</v>
      </c>
      <c r="G505" s="45" t="s">
        <v>4232</v>
      </c>
      <c r="H505" s="45" t="s">
        <v>4233</v>
      </c>
      <c r="I505" s="45" t="s">
        <v>3415</v>
      </c>
      <c r="J505" s="46">
        <v>81.91</v>
      </c>
      <c r="K505" s="46">
        <f t="shared" si="7"/>
        <v>95.015599999999992</v>
      </c>
    </row>
    <row r="506" spans="2:11" x14ac:dyDescent="0.25">
      <c r="B506" s="45" t="s">
        <v>3197</v>
      </c>
      <c r="C506" s="45" t="s">
        <v>3410</v>
      </c>
      <c r="D506" s="45" t="s">
        <v>3411</v>
      </c>
      <c r="E506" s="45">
        <v>16</v>
      </c>
      <c r="F506" s="45" t="s">
        <v>4215</v>
      </c>
      <c r="G506" s="45" t="s">
        <v>4234</v>
      </c>
      <c r="H506" s="45" t="s">
        <v>4235</v>
      </c>
      <c r="I506" s="45" t="s">
        <v>3415</v>
      </c>
      <c r="J506" s="46">
        <v>118.01</v>
      </c>
      <c r="K506" s="46">
        <f t="shared" si="7"/>
        <v>136.89159999999998</v>
      </c>
    </row>
    <row r="507" spans="2:11" x14ac:dyDescent="0.25">
      <c r="B507" s="45" t="s">
        <v>3197</v>
      </c>
      <c r="C507" s="45" t="s">
        <v>3410</v>
      </c>
      <c r="D507" s="45" t="s">
        <v>3411</v>
      </c>
      <c r="E507" s="45">
        <v>16</v>
      </c>
      <c r="F507" s="45" t="s">
        <v>4215</v>
      </c>
      <c r="G507" s="45" t="s">
        <v>4236</v>
      </c>
      <c r="H507" s="45" t="s">
        <v>4237</v>
      </c>
      <c r="I507" s="45" t="s">
        <v>3415</v>
      </c>
      <c r="J507" s="46">
        <v>172.42</v>
      </c>
      <c r="K507" s="46">
        <f t="shared" si="7"/>
        <v>200.00719999999998</v>
      </c>
    </row>
    <row r="508" spans="2:11" x14ac:dyDescent="0.25">
      <c r="B508" s="45" t="s">
        <v>3197</v>
      </c>
      <c r="C508" s="45" t="s">
        <v>3410</v>
      </c>
      <c r="D508" s="45" t="s">
        <v>3411</v>
      </c>
      <c r="E508" s="45">
        <v>16</v>
      </c>
      <c r="F508" s="45" t="s">
        <v>4215</v>
      </c>
      <c r="G508" s="45" t="s">
        <v>4238</v>
      </c>
      <c r="H508" s="45" t="s">
        <v>4239</v>
      </c>
      <c r="I508" s="45" t="s">
        <v>3415</v>
      </c>
      <c r="J508" s="46">
        <v>180.23</v>
      </c>
      <c r="K508" s="46">
        <f t="shared" si="7"/>
        <v>209.06679999999997</v>
      </c>
    </row>
    <row r="509" spans="2:11" x14ac:dyDescent="0.25">
      <c r="B509" s="45" t="s">
        <v>3197</v>
      </c>
      <c r="C509" s="45" t="s">
        <v>3410</v>
      </c>
      <c r="D509" s="45" t="s">
        <v>3411</v>
      </c>
      <c r="E509" s="45">
        <v>16</v>
      </c>
      <c r="F509" s="45" t="s">
        <v>4215</v>
      </c>
      <c r="G509" s="45" t="s">
        <v>4240</v>
      </c>
      <c r="H509" s="45" t="s">
        <v>4241</v>
      </c>
      <c r="I509" s="45" t="s">
        <v>3415</v>
      </c>
      <c r="J509" s="46">
        <v>226.99</v>
      </c>
      <c r="K509" s="46">
        <f t="shared" si="7"/>
        <v>263.30840000000001</v>
      </c>
    </row>
    <row r="510" spans="2:11" x14ac:dyDescent="0.25">
      <c r="B510" s="45" t="s">
        <v>3197</v>
      </c>
      <c r="C510" s="45" t="s">
        <v>3410</v>
      </c>
      <c r="D510" s="45" t="s">
        <v>3411</v>
      </c>
      <c r="E510" s="45">
        <v>16</v>
      </c>
      <c r="F510" s="45" t="s">
        <v>4215</v>
      </c>
      <c r="G510" s="45" t="s">
        <v>4242</v>
      </c>
      <c r="H510" s="45" t="s">
        <v>4243</v>
      </c>
      <c r="I510" s="45" t="s">
        <v>3415</v>
      </c>
      <c r="J510" s="46">
        <v>267.36</v>
      </c>
      <c r="K510" s="46">
        <f t="shared" si="7"/>
        <v>310.13760000000002</v>
      </c>
    </row>
    <row r="511" spans="2:11" x14ac:dyDescent="0.25">
      <c r="B511" s="45" t="s">
        <v>3197</v>
      </c>
      <c r="C511" s="45" t="s">
        <v>3410</v>
      </c>
      <c r="D511" s="45" t="s">
        <v>3411</v>
      </c>
      <c r="E511" s="45">
        <v>16</v>
      </c>
      <c r="F511" s="45" t="s">
        <v>4215</v>
      </c>
      <c r="G511" s="45" t="s">
        <v>4244</v>
      </c>
      <c r="H511" s="45" t="s">
        <v>4245</v>
      </c>
      <c r="I511" s="45" t="s">
        <v>3415</v>
      </c>
      <c r="J511" s="46">
        <v>303.55</v>
      </c>
      <c r="K511" s="46">
        <f t="shared" si="7"/>
        <v>352.11799999999999</v>
      </c>
    </row>
    <row r="512" spans="2:11" x14ac:dyDescent="0.25">
      <c r="B512" s="45" t="s">
        <v>3197</v>
      </c>
      <c r="C512" s="45" t="s">
        <v>3410</v>
      </c>
      <c r="D512" s="45" t="s">
        <v>3411</v>
      </c>
      <c r="E512" s="45">
        <v>13</v>
      </c>
      <c r="F512" s="45" t="s">
        <v>4246</v>
      </c>
      <c r="G512" s="45" t="s">
        <v>4247</v>
      </c>
      <c r="H512" s="45" t="s">
        <v>4248</v>
      </c>
      <c r="I512" s="45" t="s">
        <v>3415</v>
      </c>
      <c r="J512" s="46">
        <v>9.85</v>
      </c>
      <c r="K512" s="46">
        <f t="shared" si="7"/>
        <v>11.425999999999998</v>
      </c>
    </row>
    <row r="513" spans="2:11" x14ac:dyDescent="0.25">
      <c r="B513" s="45" t="s">
        <v>3197</v>
      </c>
      <c r="C513" s="45" t="s">
        <v>3410</v>
      </c>
      <c r="D513" s="45" t="s">
        <v>3411</v>
      </c>
      <c r="E513" s="45">
        <v>13</v>
      </c>
      <c r="F513" s="45" t="s">
        <v>4246</v>
      </c>
      <c r="G513" s="45" t="s">
        <v>4249</v>
      </c>
      <c r="H513" s="45" t="s">
        <v>4250</v>
      </c>
      <c r="I513" s="45" t="s">
        <v>3415</v>
      </c>
      <c r="J513" s="46">
        <v>11.52</v>
      </c>
      <c r="K513" s="46">
        <f t="shared" si="7"/>
        <v>13.363199999999999</v>
      </c>
    </row>
    <row r="514" spans="2:11" x14ac:dyDescent="0.25">
      <c r="B514" s="45" t="s">
        <v>3197</v>
      </c>
      <c r="C514" s="45" t="s">
        <v>3410</v>
      </c>
      <c r="D514" s="45" t="s">
        <v>3411</v>
      </c>
      <c r="E514" s="45">
        <v>13</v>
      </c>
      <c r="F514" s="45" t="s">
        <v>4246</v>
      </c>
      <c r="G514" s="45" t="s">
        <v>4251</v>
      </c>
      <c r="H514" s="45" t="s">
        <v>4252</v>
      </c>
      <c r="I514" s="45" t="s">
        <v>3415</v>
      </c>
      <c r="J514" s="46">
        <v>12.81</v>
      </c>
      <c r="K514" s="46">
        <f t="shared" si="7"/>
        <v>14.8596</v>
      </c>
    </row>
    <row r="515" spans="2:11" x14ac:dyDescent="0.25">
      <c r="B515" s="45" t="s">
        <v>3197</v>
      </c>
      <c r="C515" s="45" t="s">
        <v>3410</v>
      </c>
      <c r="D515" s="45" t="s">
        <v>3411</v>
      </c>
      <c r="E515" s="45">
        <v>13</v>
      </c>
      <c r="F515" s="45" t="s">
        <v>4246</v>
      </c>
      <c r="G515" s="45" t="s">
        <v>4253</v>
      </c>
      <c r="H515" s="45" t="s">
        <v>4254</v>
      </c>
      <c r="I515" s="45" t="s">
        <v>3415</v>
      </c>
      <c r="J515" s="46">
        <v>21.37</v>
      </c>
      <c r="K515" s="46">
        <f t="shared" si="7"/>
        <v>24.789200000000001</v>
      </c>
    </row>
    <row r="516" spans="2:11" x14ac:dyDescent="0.25">
      <c r="B516" s="45" t="s">
        <v>3197</v>
      </c>
      <c r="C516" s="45" t="s">
        <v>3410</v>
      </c>
      <c r="D516" s="45" t="s">
        <v>3411</v>
      </c>
      <c r="E516" s="45">
        <v>13</v>
      </c>
      <c r="F516" s="45" t="s">
        <v>4246</v>
      </c>
      <c r="G516" s="45" t="s">
        <v>4255</v>
      </c>
      <c r="H516" s="45" t="s">
        <v>4256</v>
      </c>
      <c r="I516" s="45" t="s">
        <v>3415</v>
      </c>
      <c r="J516" s="46">
        <v>21.57</v>
      </c>
      <c r="K516" s="46">
        <f t="shared" ref="K516:K579" si="8">+IF(AND(MID(H516,1,15)="POSTE DE MADERA",J516&lt;110)=TRUE,(J516*1.13+5)*1.01*1.16,IF(AND(MID(H516,1,15)="POSTE DE MADERA",J516&gt;=110,J516&lt;320)=TRUE,(J516*1.13+12)*1.01*1.16,IF(AND(MID(H516,1,15)="POSTE DE MADERA",J516&gt;320)=TRUE,(J516*1.13+36)*1.01*1.16,IF(+AND(MID(H516,1,5)="POSTE",MID(H516,1,15)&lt;&gt;"POSTE DE MADERA")=TRUE,J516*1.01*1.16,J516*1.16))))</f>
        <v>25.0212</v>
      </c>
    </row>
    <row r="517" spans="2:11" x14ac:dyDescent="0.25">
      <c r="B517" s="45" t="s">
        <v>3197</v>
      </c>
      <c r="C517" s="45" t="s">
        <v>3410</v>
      </c>
      <c r="D517" s="45" t="s">
        <v>3411</v>
      </c>
      <c r="E517" s="45">
        <v>13</v>
      </c>
      <c r="F517" s="45" t="s">
        <v>4246</v>
      </c>
      <c r="G517" s="45" t="s">
        <v>4257</v>
      </c>
      <c r="H517" s="45" t="s">
        <v>4258</v>
      </c>
      <c r="I517" s="45" t="s">
        <v>3415</v>
      </c>
      <c r="J517" s="46">
        <v>34.29</v>
      </c>
      <c r="K517" s="46">
        <f t="shared" si="8"/>
        <v>39.776399999999995</v>
      </c>
    </row>
    <row r="518" spans="2:11" x14ac:dyDescent="0.25">
      <c r="B518" s="45" t="s">
        <v>3197</v>
      </c>
      <c r="C518" s="45" t="s">
        <v>3410</v>
      </c>
      <c r="D518" s="45" t="s">
        <v>3411</v>
      </c>
      <c r="E518" s="45">
        <v>13</v>
      </c>
      <c r="F518" s="45" t="s">
        <v>4246</v>
      </c>
      <c r="G518" s="45" t="s">
        <v>4259</v>
      </c>
      <c r="H518" s="45" t="s">
        <v>4260</v>
      </c>
      <c r="I518" s="45" t="s">
        <v>3415</v>
      </c>
      <c r="J518" s="46">
        <v>8.9700000000000006</v>
      </c>
      <c r="K518" s="46">
        <f t="shared" si="8"/>
        <v>10.405200000000001</v>
      </c>
    </row>
    <row r="519" spans="2:11" x14ac:dyDescent="0.25">
      <c r="B519" s="45" t="s">
        <v>3197</v>
      </c>
      <c r="C519" s="45" t="s">
        <v>3410</v>
      </c>
      <c r="D519" s="45" t="s">
        <v>3411</v>
      </c>
      <c r="E519" s="45">
        <v>13</v>
      </c>
      <c r="F519" s="45" t="s">
        <v>4246</v>
      </c>
      <c r="G519" s="45" t="s">
        <v>4261</v>
      </c>
      <c r="H519" s="45" t="s">
        <v>4262</v>
      </c>
      <c r="I519" s="45" t="s">
        <v>3415</v>
      </c>
      <c r="J519" s="46">
        <v>9.31</v>
      </c>
      <c r="K519" s="46">
        <f t="shared" si="8"/>
        <v>10.7996</v>
      </c>
    </row>
    <row r="520" spans="2:11" x14ac:dyDescent="0.25">
      <c r="B520" s="45" t="s">
        <v>3197</v>
      </c>
      <c r="C520" s="45" t="s">
        <v>3410</v>
      </c>
      <c r="D520" s="45" t="s">
        <v>3411</v>
      </c>
      <c r="E520" s="45">
        <v>13</v>
      </c>
      <c r="F520" s="45" t="s">
        <v>4246</v>
      </c>
      <c r="G520" s="45" t="s">
        <v>4263</v>
      </c>
      <c r="H520" s="45" t="s">
        <v>4264</v>
      </c>
      <c r="I520" s="45" t="s">
        <v>3415</v>
      </c>
      <c r="J520" s="46">
        <v>10.49</v>
      </c>
      <c r="K520" s="46">
        <f t="shared" si="8"/>
        <v>12.1684</v>
      </c>
    </row>
    <row r="521" spans="2:11" x14ac:dyDescent="0.25">
      <c r="B521" s="45" t="s">
        <v>3197</v>
      </c>
      <c r="C521" s="45" t="s">
        <v>3410</v>
      </c>
      <c r="D521" s="45" t="s">
        <v>3411</v>
      </c>
      <c r="E521" s="45">
        <v>13</v>
      </c>
      <c r="F521" s="45" t="s">
        <v>4246</v>
      </c>
      <c r="G521" s="45" t="s">
        <v>4265</v>
      </c>
      <c r="H521" s="45" t="s">
        <v>4266</v>
      </c>
      <c r="I521" s="45" t="s">
        <v>3415</v>
      </c>
      <c r="J521" s="46">
        <v>15.28</v>
      </c>
      <c r="K521" s="46">
        <f t="shared" si="8"/>
        <v>17.724799999999998</v>
      </c>
    </row>
    <row r="522" spans="2:11" x14ac:dyDescent="0.25">
      <c r="B522" s="45" t="s">
        <v>3197</v>
      </c>
      <c r="C522" s="45" t="s">
        <v>3410</v>
      </c>
      <c r="D522" s="45" t="s">
        <v>3411</v>
      </c>
      <c r="E522" s="45">
        <v>13</v>
      </c>
      <c r="F522" s="45" t="s">
        <v>4246</v>
      </c>
      <c r="G522" s="45" t="s">
        <v>4267</v>
      </c>
      <c r="H522" s="45" t="s">
        <v>4268</v>
      </c>
      <c r="I522" s="45" t="s">
        <v>3415</v>
      </c>
      <c r="J522" s="46">
        <v>103.41</v>
      </c>
      <c r="K522" s="46">
        <f t="shared" si="8"/>
        <v>119.95559999999999</v>
      </c>
    </row>
    <row r="523" spans="2:11" x14ac:dyDescent="0.25">
      <c r="B523" s="45" t="s">
        <v>3197</v>
      </c>
      <c r="C523" s="45" t="s">
        <v>3410</v>
      </c>
      <c r="D523" s="45" t="s">
        <v>3411</v>
      </c>
      <c r="E523" s="45">
        <v>13</v>
      </c>
      <c r="F523" s="45" t="s">
        <v>4246</v>
      </c>
      <c r="G523" s="45" t="s">
        <v>4269</v>
      </c>
      <c r="H523" s="45" t="s">
        <v>4270</v>
      </c>
      <c r="I523" s="45" t="s">
        <v>3415</v>
      </c>
      <c r="J523" s="46">
        <v>55.24</v>
      </c>
      <c r="K523" s="46">
        <f t="shared" si="8"/>
        <v>64.078400000000002</v>
      </c>
    </row>
    <row r="524" spans="2:11" x14ac:dyDescent="0.25">
      <c r="B524" s="45" t="s">
        <v>3197</v>
      </c>
      <c r="C524" s="45" t="s">
        <v>3410</v>
      </c>
      <c r="D524" s="45" t="s">
        <v>3411</v>
      </c>
      <c r="E524" s="45">
        <v>13</v>
      </c>
      <c r="F524" s="45" t="s">
        <v>4246</v>
      </c>
      <c r="G524" s="45" t="s">
        <v>4271</v>
      </c>
      <c r="H524" s="45" t="s">
        <v>4272</v>
      </c>
      <c r="I524" s="45" t="s">
        <v>3415</v>
      </c>
      <c r="J524" s="46">
        <v>11.52</v>
      </c>
      <c r="K524" s="46">
        <f t="shared" si="8"/>
        <v>13.363199999999999</v>
      </c>
    </row>
    <row r="525" spans="2:11" x14ac:dyDescent="0.25">
      <c r="B525" s="45" t="s">
        <v>3197</v>
      </c>
      <c r="C525" s="45" t="s">
        <v>3410</v>
      </c>
      <c r="D525" s="45" t="s">
        <v>3411</v>
      </c>
      <c r="E525" s="45">
        <v>13</v>
      </c>
      <c r="F525" s="45" t="s">
        <v>4246</v>
      </c>
      <c r="G525" s="45" t="s">
        <v>4273</v>
      </c>
      <c r="H525" s="45" t="s">
        <v>4274</v>
      </c>
      <c r="I525" s="45" t="s">
        <v>3415</v>
      </c>
      <c r="J525" s="46">
        <v>13.25</v>
      </c>
      <c r="K525" s="46">
        <f t="shared" si="8"/>
        <v>15.37</v>
      </c>
    </row>
    <row r="526" spans="2:11" x14ac:dyDescent="0.25">
      <c r="B526" s="45" t="s">
        <v>3197</v>
      </c>
      <c r="C526" s="45" t="s">
        <v>3410</v>
      </c>
      <c r="D526" s="45" t="s">
        <v>3411</v>
      </c>
      <c r="E526" s="45">
        <v>13</v>
      </c>
      <c r="F526" s="45" t="s">
        <v>4246</v>
      </c>
      <c r="G526" s="45" t="s">
        <v>4275</v>
      </c>
      <c r="H526" s="45" t="s">
        <v>4276</v>
      </c>
      <c r="I526" s="45" t="s">
        <v>3415</v>
      </c>
      <c r="J526" s="46">
        <v>14.81</v>
      </c>
      <c r="K526" s="46">
        <f t="shared" si="8"/>
        <v>17.179600000000001</v>
      </c>
    </row>
    <row r="527" spans="2:11" x14ac:dyDescent="0.25">
      <c r="B527" s="45" t="s">
        <v>3197</v>
      </c>
      <c r="C527" s="45" t="s">
        <v>3410</v>
      </c>
      <c r="D527" s="45" t="s">
        <v>3411</v>
      </c>
      <c r="E527" s="45">
        <v>13</v>
      </c>
      <c r="F527" s="45" t="s">
        <v>4246</v>
      </c>
      <c r="G527" s="45" t="s">
        <v>4277</v>
      </c>
      <c r="H527" s="45" t="s">
        <v>4278</v>
      </c>
      <c r="I527" s="45" t="s">
        <v>3415</v>
      </c>
      <c r="J527" s="46">
        <v>19.59</v>
      </c>
      <c r="K527" s="46">
        <f t="shared" si="8"/>
        <v>22.724399999999999</v>
      </c>
    </row>
    <row r="528" spans="2:11" x14ac:dyDescent="0.25">
      <c r="B528" s="45" t="s">
        <v>3197</v>
      </c>
      <c r="C528" s="45" t="s">
        <v>3410</v>
      </c>
      <c r="D528" s="45" t="s">
        <v>3411</v>
      </c>
      <c r="E528" s="45">
        <v>13</v>
      </c>
      <c r="F528" s="45" t="s">
        <v>4246</v>
      </c>
      <c r="G528" s="45" t="s">
        <v>4279</v>
      </c>
      <c r="H528" s="45" t="s">
        <v>4280</v>
      </c>
      <c r="I528" s="45" t="s">
        <v>3415</v>
      </c>
      <c r="J528" s="46">
        <v>38.31</v>
      </c>
      <c r="K528" s="46">
        <f t="shared" si="8"/>
        <v>44.439599999999999</v>
      </c>
    </row>
    <row r="529" spans="2:11" x14ac:dyDescent="0.25">
      <c r="B529" s="45" t="s">
        <v>3197</v>
      </c>
      <c r="C529" s="45" t="s">
        <v>3410</v>
      </c>
      <c r="D529" s="45" t="s">
        <v>3411</v>
      </c>
      <c r="E529" s="45">
        <v>13</v>
      </c>
      <c r="F529" s="45" t="s">
        <v>4246</v>
      </c>
      <c r="G529" s="45" t="s">
        <v>4281</v>
      </c>
      <c r="H529" s="45" t="s">
        <v>4282</v>
      </c>
      <c r="I529" s="45" t="s">
        <v>3415</v>
      </c>
      <c r="J529" s="46">
        <v>26.86</v>
      </c>
      <c r="K529" s="46">
        <f t="shared" si="8"/>
        <v>31.157599999999999</v>
      </c>
    </row>
    <row r="530" spans="2:11" x14ac:dyDescent="0.25">
      <c r="B530" s="45" t="s">
        <v>3197</v>
      </c>
      <c r="C530" s="45" t="s">
        <v>3410</v>
      </c>
      <c r="D530" s="45" t="s">
        <v>3411</v>
      </c>
      <c r="E530" s="45">
        <v>13</v>
      </c>
      <c r="F530" s="45" t="s">
        <v>4246</v>
      </c>
      <c r="G530" s="45" t="s">
        <v>4283</v>
      </c>
      <c r="H530" s="45" t="s">
        <v>4284</v>
      </c>
      <c r="I530" s="45" t="s">
        <v>3415</v>
      </c>
      <c r="J530" s="46">
        <v>12.18</v>
      </c>
      <c r="K530" s="46">
        <f t="shared" si="8"/>
        <v>14.128799999999998</v>
      </c>
    </row>
    <row r="531" spans="2:11" x14ac:dyDescent="0.25">
      <c r="B531" s="45" t="s">
        <v>3197</v>
      </c>
      <c r="C531" s="45" t="s">
        <v>3410</v>
      </c>
      <c r="D531" s="45" t="s">
        <v>3411</v>
      </c>
      <c r="E531" s="45">
        <v>13</v>
      </c>
      <c r="F531" s="45" t="s">
        <v>4246</v>
      </c>
      <c r="G531" s="45" t="s">
        <v>4285</v>
      </c>
      <c r="H531" s="45" t="s">
        <v>4286</v>
      </c>
      <c r="I531" s="45" t="s">
        <v>3415</v>
      </c>
      <c r="J531" s="46">
        <v>17.03</v>
      </c>
      <c r="K531" s="46">
        <f t="shared" si="8"/>
        <v>19.754799999999999</v>
      </c>
    </row>
    <row r="532" spans="2:11" x14ac:dyDescent="0.25">
      <c r="B532" s="45" t="s">
        <v>3197</v>
      </c>
      <c r="C532" s="45" t="s">
        <v>3410</v>
      </c>
      <c r="D532" s="45" t="s">
        <v>3411</v>
      </c>
      <c r="E532" s="45">
        <v>14</v>
      </c>
      <c r="F532" s="45" t="s">
        <v>4287</v>
      </c>
      <c r="G532" s="45" t="s">
        <v>4288</v>
      </c>
      <c r="H532" s="45" t="s">
        <v>4289</v>
      </c>
      <c r="I532" s="45" t="s">
        <v>3415</v>
      </c>
      <c r="J532" s="46">
        <v>9.8800000000000008</v>
      </c>
      <c r="K532" s="46">
        <f t="shared" si="8"/>
        <v>11.460800000000001</v>
      </c>
    </row>
    <row r="533" spans="2:11" x14ac:dyDescent="0.25">
      <c r="B533" s="45" t="s">
        <v>3197</v>
      </c>
      <c r="C533" s="45" t="s">
        <v>3410</v>
      </c>
      <c r="D533" s="45" t="s">
        <v>3411</v>
      </c>
      <c r="E533" s="45">
        <v>14</v>
      </c>
      <c r="F533" s="45" t="s">
        <v>4287</v>
      </c>
      <c r="G533" s="45" t="s">
        <v>4290</v>
      </c>
      <c r="H533" s="45" t="s">
        <v>4291</v>
      </c>
      <c r="I533" s="45" t="s">
        <v>3415</v>
      </c>
      <c r="J533" s="46">
        <v>10.99</v>
      </c>
      <c r="K533" s="46">
        <f t="shared" si="8"/>
        <v>12.7484</v>
      </c>
    </row>
    <row r="534" spans="2:11" x14ac:dyDescent="0.25">
      <c r="B534" s="45" t="s">
        <v>3197</v>
      </c>
      <c r="C534" s="45" t="s">
        <v>3410</v>
      </c>
      <c r="D534" s="45" t="s">
        <v>3411</v>
      </c>
      <c r="E534" s="45">
        <v>14</v>
      </c>
      <c r="F534" s="45" t="s">
        <v>4287</v>
      </c>
      <c r="G534" s="45" t="s">
        <v>4292</v>
      </c>
      <c r="H534" s="45" t="s">
        <v>4293</v>
      </c>
      <c r="I534" s="45" t="s">
        <v>3415</v>
      </c>
      <c r="J534" s="46">
        <v>14.85</v>
      </c>
      <c r="K534" s="46">
        <f t="shared" si="8"/>
        <v>17.225999999999999</v>
      </c>
    </row>
    <row r="535" spans="2:11" x14ac:dyDescent="0.25">
      <c r="B535" s="45" t="s">
        <v>3197</v>
      </c>
      <c r="C535" s="45" t="s">
        <v>3410</v>
      </c>
      <c r="D535" s="45" t="s">
        <v>3411</v>
      </c>
      <c r="E535" s="45">
        <v>14</v>
      </c>
      <c r="F535" s="45" t="s">
        <v>4287</v>
      </c>
      <c r="G535" s="45" t="s">
        <v>4294</v>
      </c>
      <c r="H535" s="45" t="s">
        <v>4295</v>
      </c>
      <c r="I535" s="45" t="s">
        <v>3415</v>
      </c>
      <c r="J535" s="46">
        <v>20.36</v>
      </c>
      <c r="K535" s="46">
        <f t="shared" si="8"/>
        <v>23.617599999999999</v>
      </c>
    </row>
    <row r="536" spans="2:11" x14ac:dyDescent="0.25">
      <c r="B536" s="45" t="s">
        <v>3197</v>
      </c>
      <c r="C536" s="45" t="s">
        <v>3410</v>
      </c>
      <c r="D536" s="45" t="s">
        <v>3411</v>
      </c>
      <c r="E536" s="45">
        <v>14</v>
      </c>
      <c r="F536" s="45" t="s">
        <v>4287</v>
      </c>
      <c r="G536" s="45" t="s">
        <v>4296</v>
      </c>
      <c r="H536" s="45" t="s">
        <v>4297</v>
      </c>
      <c r="I536" s="45" t="s">
        <v>3415</v>
      </c>
      <c r="J536" s="46">
        <v>8.23</v>
      </c>
      <c r="K536" s="46">
        <f t="shared" si="8"/>
        <v>9.5467999999999993</v>
      </c>
    </row>
    <row r="537" spans="2:11" x14ac:dyDescent="0.25">
      <c r="B537" s="45" t="s">
        <v>3197</v>
      </c>
      <c r="C537" s="45" t="s">
        <v>3410</v>
      </c>
      <c r="D537" s="45" t="s">
        <v>3411</v>
      </c>
      <c r="E537" s="45">
        <v>14</v>
      </c>
      <c r="F537" s="45" t="s">
        <v>4287</v>
      </c>
      <c r="G537" s="45" t="s">
        <v>4298</v>
      </c>
      <c r="H537" s="45" t="s">
        <v>4299</v>
      </c>
      <c r="I537" s="45" t="s">
        <v>3415</v>
      </c>
      <c r="J537" s="46">
        <v>8.89</v>
      </c>
      <c r="K537" s="46">
        <f t="shared" si="8"/>
        <v>10.3124</v>
      </c>
    </row>
    <row r="538" spans="2:11" x14ac:dyDescent="0.25">
      <c r="B538" s="45" t="s">
        <v>3197</v>
      </c>
      <c r="C538" s="45" t="s">
        <v>3410</v>
      </c>
      <c r="D538" s="45" t="s">
        <v>3411</v>
      </c>
      <c r="E538" s="45">
        <v>14</v>
      </c>
      <c r="F538" s="45" t="s">
        <v>4287</v>
      </c>
      <c r="G538" s="45" t="s">
        <v>4300</v>
      </c>
      <c r="H538" s="45" t="s">
        <v>4301</v>
      </c>
      <c r="I538" s="45" t="s">
        <v>3415</v>
      </c>
      <c r="J538" s="46">
        <v>10.43</v>
      </c>
      <c r="K538" s="46">
        <f t="shared" si="8"/>
        <v>12.098799999999999</v>
      </c>
    </row>
    <row r="539" spans="2:11" x14ac:dyDescent="0.25">
      <c r="B539" s="45" t="s">
        <v>3197</v>
      </c>
      <c r="C539" s="45" t="s">
        <v>3410</v>
      </c>
      <c r="D539" s="45" t="s">
        <v>3411</v>
      </c>
      <c r="E539" s="45">
        <v>14</v>
      </c>
      <c r="F539" s="45" t="s">
        <v>4287</v>
      </c>
      <c r="G539" s="45" t="s">
        <v>4302</v>
      </c>
      <c r="H539" s="45" t="s">
        <v>4303</v>
      </c>
      <c r="I539" s="45" t="s">
        <v>3415</v>
      </c>
      <c r="J539" s="46">
        <v>12.64</v>
      </c>
      <c r="K539" s="46">
        <f t="shared" si="8"/>
        <v>14.6624</v>
      </c>
    </row>
    <row r="540" spans="2:11" x14ac:dyDescent="0.25">
      <c r="B540" s="45" t="s">
        <v>3197</v>
      </c>
      <c r="C540" s="45" t="s">
        <v>3410</v>
      </c>
      <c r="D540" s="45" t="s">
        <v>3411</v>
      </c>
      <c r="E540" s="45">
        <v>14</v>
      </c>
      <c r="F540" s="45" t="s">
        <v>4287</v>
      </c>
      <c r="G540" s="45" t="s">
        <v>4304</v>
      </c>
      <c r="H540" s="45" t="s">
        <v>4305</v>
      </c>
      <c r="I540" s="45" t="s">
        <v>3415</v>
      </c>
      <c r="J540" s="46">
        <v>17.600000000000001</v>
      </c>
      <c r="K540" s="46">
        <f t="shared" si="8"/>
        <v>20.416</v>
      </c>
    </row>
    <row r="541" spans="2:11" x14ac:dyDescent="0.25">
      <c r="B541" s="45" t="s">
        <v>3197</v>
      </c>
      <c r="C541" s="45" t="s">
        <v>3410</v>
      </c>
      <c r="D541" s="45" t="s">
        <v>3411</v>
      </c>
      <c r="E541" s="45">
        <v>14</v>
      </c>
      <c r="F541" s="45" t="s">
        <v>4287</v>
      </c>
      <c r="G541" s="45" t="s">
        <v>4306</v>
      </c>
      <c r="H541" s="45" t="s">
        <v>4307</v>
      </c>
      <c r="I541" s="45" t="s">
        <v>3415</v>
      </c>
      <c r="J541" s="46">
        <v>23.67</v>
      </c>
      <c r="K541" s="46">
        <f t="shared" si="8"/>
        <v>27.4572</v>
      </c>
    </row>
    <row r="542" spans="2:11" x14ac:dyDescent="0.25">
      <c r="B542" s="45" t="s">
        <v>3197</v>
      </c>
      <c r="C542" s="45" t="s">
        <v>3410</v>
      </c>
      <c r="D542" s="45" t="s">
        <v>3411</v>
      </c>
      <c r="E542" s="45">
        <v>14</v>
      </c>
      <c r="F542" s="45" t="s">
        <v>4287</v>
      </c>
      <c r="G542" s="45" t="s">
        <v>4308</v>
      </c>
      <c r="H542" s="45" t="s">
        <v>4309</v>
      </c>
      <c r="I542" s="45" t="s">
        <v>3415</v>
      </c>
      <c r="J542" s="46">
        <v>33.6</v>
      </c>
      <c r="K542" s="46">
        <f t="shared" si="8"/>
        <v>38.975999999999999</v>
      </c>
    </row>
    <row r="543" spans="2:11" x14ac:dyDescent="0.25">
      <c r="B543" s="45" t="s">
        <v>3197</v>
      </c>
      <c r="C543" s="45" t="s">
        <v>3410</v>
      </c>
      <c r="D543" s="45" t="s">
        <v>3411</v>
      </c>
      <c r="E543" s="45">
        <v>17</v>
      </c>
      <c r="F543" s="45" t="s">
        <v>4310</v>
      </c>
      <c r="G543" s="45" t="s">
        <v>4311</v>
      </c>
      <c r="H543" s="45" t="s">
        <v>4312</v>
      </c>
      <c r="I543" s="45" t="s">
        <v>3415</v>
      </c>
      <c r="J543" s="46">
        <v>26.33</v>
      </c>
      <c r="K543" s="46">
        <f t="shared" si="8"/>
        <v>30.542799999999996</v>
      </c>
    </row>
    <row r="544" spans="2:11" x14ac:dyDescent="0.25">
      <c r="B544" s="45" t="s">
        <v>3197</v>
      </c>
      <c r="C544" s="45" t="s">
        <v>3410</v>
      </c>
      <c r="D544" s="45" t="s">
        <v>3411</v>
      </c>
      <c r="E544" s="45">
        <v>17</v>
      </c>
      <c r="F544" s="45" t="s">
        <v>4310</v>
      </c>
      <c r="G544" s="45" t="s">
        <v>4313</v>
      </c>
      <c r="H544" s="45" t="s">
        <v>4314</v>
      </c>
      <c r="I544" s="45" t="s">
        <v>3415</v>
      </c>
      <c r="J544" s="46">
        <v>64.989999999999995</v>
      </c>
      <c r="K544" s="46">
        <f t="shared" si="8"/>
        <v>75.38839999999999</v>
      </c>
    </row>
    <row r="545" spans="2:11" x14ac:dyDescent="0.25">
      <c r="B545" s="45" t="s">
        <v>3197</v>
      </c>
      <c r="C545" s="45" t="s">
        <v>3410</v>
      </c>
      <c r="D545" s="45" t="s">
        <v>3411</v>
      </c>
      <c r="E545" s="45">
        <v>18</v>
      </c>
      <c r="F545" s="45" t="s">
        <v>4315</v>
      </c>
      <c r="G545" s="45" t="s">
        <v>4316</v>
      </c>
      <c r="H545" s="45" t="s">
        <v>4317</v>
      </c>
      <c r="I545" s="45" t="s">
        <v>3415</v>
      </c>
      <c r="J545" s="46">
        <v>26.48</v>
      </c>
      <c r="K545" s="46">
        <f t="shared" si="8"/>
        <v>30.716799999999999</v>
      </c>
    </row>
    <row r="546" spans="2:11" x14ac:dyDescent="0.25">
      <c r="B546" s="45" t="s">
        <v>3197</v>
      </c>
      <c r="C546" s="45" t="s">
        <v>3410</v>
      </c>
      <c r="D546" s="45" t="s">
        <v>3411</v>
      </c>
      <c r="E546" s="45">
        <v>18</v>
      </c>
      <c r="F546" s="45" t="s">
        <v>4315</v>
      </c>
      <c r="G546" s="45" t="s">
        <v>4318</v>
      </c>
      <c r="H546" s="45" t="s">
        <v>4319</v>
      </c>
      <c r="I546" s="45" t="s">
        <v>3415</v>
      </c>
      <c r="J546" s="46">
        <v>30.5</v>
      </c>
      <c r="K546" s="46">
        <f t="shared" si="8"/>
        <v>35.379999999999995</v>
      </c>
    </row>
    <row r="547" spans="2:11" x14ac:dyDescent="0.25">
      <c r="B547" s="45" t="s">
        <v>3197</v>
      </c>
      <c r="C547" s="45" t="s">
        <v>3410</v>
      </c>
      <c r="D547" s="45" t="s">
        <v>3411</v>
      </c>
      <c r="E547" s="45">
        <v>18</v>
      </c>
      <c r="F547" s="45" t="s">
        <v>4315</v>
      </c>
      <c r="G547" s="45" t="s">
        <v>4320</v>
      </c>
      <c r="H547" s="45" t="s">
        <v>4321</v>
      </c>
      <c r="I547" s="45" t="s">
        <v>3415</v>
      </c>
      <c r="J547" s="46">
        <v>36.54</v>
      </c>
      <c r="K547" s="46">
        <f t="shared" si="8"/>
        <v>42.386399999999995</v>
      </c>
    </row>
    <row r="548" spans="2:11" x14ac:dyDescent="0.25">
      <c r="B548" s="45" t="s">
        <v>3197</v>
      </c>
      <c r="C548" s="45" t="s">
        <v>3410</v>
      </c>
      <c r="D548" s="45" t="s">
        <v>3411</v>
      </c>
      <c r="E548" s="45">
        <v>18</v>
      </c>
      <c r="F548" s="45" t="s">
        <v>4315</v>
      </c>
      <c r="G548" s="45" t="s">
        <v>4322</v>
      </c>
      <c r="H548" s="45" t="s">
        <v>4323</v>
      </c>
      <c r="I548" s="45" t="s">
        <v>3415</v>
      </c>
      <c r="J548" s="46">
        <v>43.26</v>
      </c>
      <c r="K548" s="46">
        <f t="shared" si="8"/>
        <v>50.181599999999996</v>
      </c>
    </row>
    <row r="549" spans="2:11" x14ac:dyDescent="0.25">
      <c r="B549" s="45" t="s">
        <v>3197</v>
      </c>
      <c r="C549" s="45" t="s">
        <v>3410</v>
      </c>
      <c r="D549" s="45" t="s">
        <v>3411</v>
      </c>
      <c r="E549" s="45">
        <v>18</v>
      </c>
      <c r="F549" s="45" t="s">
        <v>4315</v>
      </c>
      <c r="G549" s="45" t="s">
        <v>4324</v>
      </c>
      <c r="H549" s="45" t="s">
        <v>4325</v>
      </c>
      <c r="I549" s="45" t="s">
        <v>3415</v>
      </c>
      <c r="J549" s="46">
        <v>53.32</v>
      </c>
      <c r="K549" s="46">
        <f t="shared" si="8"/>
        <v>61.851199999999999</v>
      </c>
    </row>
    <row r="550" spans="2:11" x14ac:dyDescent="0.25">
      <c r="B550" s="45" t="s">
        <v>3197</v>
      </c>
      <c r="C550" s="45" t="s">
        <v>3410</v>
      </c>
      <c r="D550" s="45" t="s">
        <v>3411</v>
      </c>
      <c r="E550" s="45">
        <v>18</v>
      </c>
      <c r="F550" s="45" t="s">
        <v>4315</v>
      </c>
      <c r="G550" s="45" t="s">
        <v>4326</v>
      </c>
      <c r="H550" s="45" t="s">
        <v>4327</v>
      </c>
      <c r="I550" s="45" t="s">
        <v>3415</v>
      </c>
      <c r="J550" s="46">
        <v>66.75</v>
      </c>
      <c r="K550" s="46">
        <f t="shared" si="8"/>
        <v>77.429999999999993</v>
      </c>
    </row>
    <row r="551" spans="2:11" x14ac:dyDescent="0.25">
      <c r="B551" s="45" t="s">
        <v>3197</v>
      </c>
      <c r="C551" s="45" t="s">
        <v>3410</v>
      </c>
      <c r="D551" s="45" t="s">
        <v>3411</v>
      </c>
      <c r="E551" s="45">
        <v>18</v>
      </c>
      <c r="F551" s="45" t="s">
        <v>4315</v>
      </c>
      <c r="G551" s="45" t="s">
        <v>4328</v>
      </c>
      <c r="H551" s="45" t="s">
        <v>4329</v>
      </c>
      <c r="I551" s="45" t="s">
        <v>3415</v>
      </c>
      <c r="J551" s="46">
        <v>83.53</v>
      </c>
      <c r="K551" s="46">
        <f t="shared" si="8"/>
        <v>96.894799999999989</v>
      </c>
    </row>
    <row r="552" spans="2:11" x14ac:dyDescent="0.25">
      <c r="B552" s="45" t="s">
        <v>3197</v>
      </c>
      <c r="C552" s="45" t="s">
        <v>3410</v>
      </c>
      <c r="D552" s="45" t="s">
        <v>3411</v>
      </c>
      <c r="E552" s="45">
        <v>18</v>
      </c>
      <c r="F552" s="45" t="s">
        <v>4315</v>
      </c>
      <c r="G552" s="45" t="s">
        <v>4330</v>
      </c>
      <c r="H552" s="45" t="s">
        <v>4331</v>
      </c>
      <c r="I552" s="45" t="s">
        <v>3415</v>
      </c>
      <c r="J552" s="46">
        <v>100.31</v>
      </c>
      <c r="K552" s="46">
        <f t="shared" si="8"/>
        <v>116.3596</v>
      </c>
    </row>
    <row r="553" spans="2:11" x14ac:dyDescent="0.25">
      <c r="B553" s="45" t="s">
        <v>3197</v>
      </c>
      <c r="C553" s="45" t="s">
        <v>3410</v>
      </c>
      <c r="D553" s="45" t="s">
        <v>3411</v>
      </c>
      <c r="E553" s="45">
        <v>18</v>
      </c>
      <c r="F553" s="45" t="s">
        <v>4315</v>
      </c>
      <c r="G553" s="45" t="s">
        <v>4332</v>
      </c>
      <c r="H553" s="45" t="s">
        <v>4333</v>
      </c>
      <c r="I553" s="45" t="s">
        <v>3415</v>
      </c>
      <c r="J553" s="46">
        <v>120.44</v>
      </c>
      <c r="K553" s="46">
        <f t="shared" si="8"/>
        <v>139.71039999999999</v>
      </c>
    </row>
    <row r="554" spans="2:11" x14ac:dyDescent="0.25">
      <c r="B554" s="45" t="s">
        <v>3197</v>
      </c>
      <c r="C554" s="45" t="s">
        <v>3410</v>
      </c>
      <c r="D554" s="45" t="s">
        <v>3411</v>
      </c>
      <c r="E554" s="45">
        <v>18</v>
      </c>
      <c r="F554" s="45" t="s">
        <v>4315</v>
      </c>
      <c r="G554" s="45" t="s">
        <v>4334</v>
      </c>
      <c r="H554" s="45" t="s">
        <v>4335</v>
      </c>
      <c r="I554" s="45" t="s">
        <v>3415</v>
      </c>
      <c r="J554" s="46">
        <v>180.85</v>
      </c>
      <c r="K554" s="46">
        <f t="shared" si="8"/>
        <v>209.78599999999997</v>
      </c>
    </row>
    <row r="555" spans="2:11" x14ac:dyDescent="0.25">
      <c r="B555" s="45" t="s">
        <v>3197</v>
      </c>
      <c r="C555" s="45" t="s">
        <v>3410</v>
      </c>
      <c r="D555" s="45" t="s">
        <v>3411</v>
      </c>
      <c r="E555" s="45">
        <v>19</v>
      </c>
      <c r="F555" s="45" t="s">
        <v>4336</v>
      </c>
      <c r="G555" s="45" t="s">
        <v>4337</v>
      </c>
      <c r="H555" s="45" t="s">
        <v>4338</v>
      </c>
      <c r="I555" s="45" t="s">
        <v>3415</v>
      </c>
      <c r="J555" s="46">
        <v>15.07</v>
      </c>
      <c r="K555" s="46">
        <f t="shared" si="8"/>
        <v>17.481199999999998</v>
      </c>
    </row>
    <row r="556" spans="2:11" x14ac:dyDescent="0.25">
      <c r="B556" s="45" t="s">
        <v>3197</v>
      </c>
      <c r="C556" s="45" t="s">
        <v>3410</v>
      </c>
      <c r="D556" s="45" t="s">
        <v>3411</v>
      </c>
      <c r="E556" s="45">
        <v>19</v>
      </c>
      <c r="F556" s="45" t="s">
        <v>4336</v>
      </c>
      <c r="G556" s="45" t="s">
        <v>4339</v>
      </c>
      <c r="H556" s="45" t="s">
        <v>4340</v>
      </c>
      <c r="I556" s="45" t="s">
        <v>3415</v>
      </c>
      <c r="J556" s="46">
        <v>16.84</v>
      </c>
      <c r="K556" s="46">
        <f t="shared" si="8"/>
        <v>19.534399999999998</v>
      </c>
    </row>
    <row r="557" spans="2:11" x14ac:dyDescent="0.25">
      <c r="B557" s="45" t="s">
        <v>3197</v>
      </c>
      <c r="C557" s="45" t="s">
        <v>3410</v>
      </c>
      <c r="D557" s="45" t="s">
        <v>3411</v>
      </c>
      <c r="E557" s="45">
        <v>19</v>
      </c>
      <c r="F557" s="45" t="s">
        <v>4336</v>
      </c>
      <c r="G557" s="45" t="s">
        <v>4341</v>
      </c>
      <c r="H557" s="45" t="s">
        <v>4342</v>
      </c>
      <c r="I557" s="45" t="s">
        <v>3415</v>
      </c>
      <c r="J557" s="46">
        <v>19.489999999999998</v>
      </c>
      <c r="K557" s="46">
        <f t="shared" si="8"/>
        <v>22.608399999999996</v>
      </c>
    </row>
    <row r="558" spans="2:11" x14ac:dyDescent="0.25">
      <c r="B558" s="45" t="s">
        <v>3197</v>
      </c>
      <c r="C558" s="45" t="s">
        <v>3410</v>
      </c>
      <c r="D558" s="45" t="s">
        <v>3411</v>
      </c>
      <c r="E558" s="45">
        <v>19</v>
      </c>
      <c r="F558" s="45" t="s">
        <v>4336</v>
      </c>
      <c r="G558" s="45" t="s">
        <v>4343</v>
      </c>
      <c r="H558" s="45" t="s">
        <v>4344</v>
      </c>
      <c r="I558" s="45" t="s">
        <v>3415</v>
      </c>
      <c r="J558" s="46">
        <v>22.44</v>
      </c>
      <c r="K558" s="46">
        <f t="shared" si="8"/>
        <v>26.0304</v>
      </c>
    </row>
    <row r="559" spans="2:11" x14ac:dyDescent="0.25">
      <c r="B559" s="45" t="s">
        <v>3197</v>
      </c>
      <c r="C559" s="45" t="s">
        <v>3410</v>
      </c>
      <c r="D559" s="45" t="s">
        <v>3411</v>
      </c>
      <c r="E559" s="45">
        <v>19</v>
      </c>
      <c r="F559" s="45" t="s">
        <v>4336</v>
      </c>
      <c r="G559" s="45" t="s">
        <v>4345</v>
      </c>
      <c r="H559" s="45" t="s">
        <v>4346</v>
      </c>
      <c r="I559" s="45" t="s">
        <v>3415</v>
      </c>
      <c r="J559" s="46">
        <v>26.86</v>
      </c>
      <c r="K559" s="46">
        <f t="shared" si="8"/>
        <v>31.157599999999999</v>
      </c>
    </row>
    <row r="560" spans="2:11" x14ac:dyDescent="0.25">
      <c r="B560" s="45" t="s">
        <v>3197</v>
      </c>
      <c r="C560" s="45" t="s">
        <v>3410</v>
      </c>
      <c r="D560" s="45" t="s">
        <v>3411</v>
      </c>
      <c r="E560" s="45">
        <v>19</v>
      </c>
      <c r="F560" s="45" t="s">
        <v>4336</v>
      </c>
      <c r="G560" s="45" t="s">
        <v>4347</v>
      </c>
      <c r="H560" s="45" t="s">
        <v>4348</v>
      </c>
      <c r="I560" s="45" t="s">
        <v>3415</v>
      </c>
      <c r="J560" s="46">
        <v>32.76</v>
      </c>
      <c r="K560" s="46">
        <f t="shared" si="8"/>
        <v>38.001599999999996</v>
      </c>
    </row>
    <row r="561" spans="2:11" x14ac:dyDescent="0.25">
      <c r="B561" s="45" t="s">
        <v>3197</v>
      </c>
      <c r="C561" s="45" t="s">
        <v>3410</v>
      </c>
      <c r="D561" s="45" t="s">
        <v>3411</v>
      </c>
      <c r="E561" s="45">
        <v>19</v>
      </c>
      <c r="F561" s="45" t="s">
        <v>4336</v>
      </c>
      <c r="G561" s="45" t="s">
        <v>4349</v>
      </c>
      <c r="H561" s="45" t="s">
        <v>4350</v>
      </c>
      <c r="I561" s="45" t="s">
        <v>3415</v>
      </c>
      <c r="J561" s="46">
        <v>40.130000000000003</v>
      </c>
      <c r="K561" s="46">
        <f t="shared" si="8"/>
        <v>46.550800000000002</v>
      </c>
    </row>
    <row r="562" spans="2:11" x14ac:dyDescent="0.25">
      <c r="B562" s="45" t="s">
        <v>3197</v>
      </c>
      <c r="C562" s="45" t="s">
        <v>3410</v>
      </c>
      <c r="D562" s="45" t="s">
        <v>3411</v>
      </c>
      <c r="E562" s="45">
        <v>19</v>
      </c>
      <c r="F562" s="45" t="s">
        <v>4336</v>
      </c>
      <c r="G562" s="45" t="s">
        <v>4351</v>
      </c>
      <c r="H562" s="45" t="s">
        <v>4352</v>
      </c>
      <c r="I562" s="45" t="s">
        <v>3415</v>
      </c>
      <c r="J562" s="46">
        <v>47.5</v>
      </c>
      <c r="K562" s="46">
        <f t="shared" si="8"/>
        <v>55.099999999999994</v>
      </c>
    </row>
    <row r="563" spans="2:11" x14ac:dyDescent="0.25">
      <c r="B563" s="45" t="s">
        <v>3197</v>
      </c>
      <c r="C563" s="45" t="s">
        <v>3410</v>
      </c>
      <c r="D563" s="45" t="s">
        <v>3411</v>
      </c>
      <c r="E563" s="45">
        <v>19</v>
      </c>
      <c r="F563" s="45" t="s">
        <v>4336</v>
      </c>
      <c r="G563" s="45" t="s">
        <v>4353</v>
      </c>
      <c r="H563" s="45" t="s">
        <v>4354</v>
      </c>
      <c r="I563" s="45" t="s">
        <v>3415</v>
      </c>
      <c r="J563" s="46">
        <v>56.34</v>
      </c>
      <c r="K563" s="46">
        <f t="shared" si="8"/>
        <v>65.354399999999998</v>
      </c>
    </row>
    <row r="564" spans="2:11" x14ac:dyDescent="0.25">
      <c r="B564" s="45" t="s">
        <v>3197</v>
      </c>
      <c r="C564" s="45" t="s">
        <v>3410</v>
      </c>
      <c r="D564" s="45" t="s">
        <v>3411</v>
      </c>
      <c r="E564" s="45">
        <v>19</v>
      </c>
      <c r="F564" s="45" t="s">
        <v>4336</v>
      </c>
      <c r="G564" s="45" t="s">
        <v>4355</v>
      </c>
      <c r="H564" s="45" t="s">
        <v>4356</v>
      </c>
      <c r="I564" s="45" t="s">
        <v>3415</v>
      </c>
      <c r="J564" s="46">
        <v>82.87</v>
      </c>
      <c r="K564" s="46">
        <f t="shared" si="8"/>
        <v>96.129199999999997</v>
      </c>
    </row>
    <row r="565" spans="2:11" x14ac:dyDescent="0.25">
      <c r="B565" s="45" t="s">
        <v>3197</v>
      </c>
      <c r="C565" s="45" t="s">
        <v>3410</v>
      </c>
      <c r="D565" s="45" t="s">
        <v>3411</v>
      </c>
      <c r="E565" s="45">
        <v>103</v>
      </c>
      <c r="F565" s="45" t="s">
        <v>4357</v>
      </c>
      <c r="G565" s="45" t="s">
        <v>4358</v>
      </c>
      <c r="H565" s="45" t="s">
        <v>4359</v>
      </c>
      <c r="I565" s="45" t="s">
        <v>3415</v>
      </c>
      <c r="J565" s="46">
        <v>1.21</v>
      </c>
      <c r="K565" s="46">
        <f t="shared" si="8"/>
        <v>1.4036</v>
      </c>
    </row>
    <row r="566" spans="2:11" x14ac:dyDescent="0.25">
      <c r="B566" s="45" t="s">
        <v>3197</v>
      </c>
      <c r="C566" s="45" t="s">
        <v>3410</v>
      </c>
      <c r="D566" s="45" t="s">
        <v>3411</v>
      </c>
      <c r="E566" s="45">
        <v>103</v>
      </c>
      <c r="F566" s="45" t="s">
        <v>4357</v>
      </c>
      <c r="G566" s="45" t="s">
        <v>4360</v>
      </c>
      <c r="H566" s="45" t="s">
        <v>4361</v>
      </c>
      <c r="I566" s="45" t="s">
        <v>3415</v>
      </c>
      <c r="J566" s="46">
        <v>3.76</v>
      </c>
      <c r="K566" s="46">
        <f t="shared" si="8"/>
        <v>4.3615999999999993</v>
      </c>
    </row>
    <row r="567" spans="2:11" x14ac:dyDescent="0.25">
      <c r="B567" s="45" t="s">
        <v>3197</v>
      </c>
      <c r="C567" s="45" t="s">
        <v>3410</v>
      </c>
      <c r="D567" s="45" t="s">
        <v>3411</v>
      </c>
      <c r="E567" s="45">
        <v>103</v>
      </c>
      <c r="F567" s="45" t="s">
        <v>4357</v>
      </c>
      <c r="G567" s="45" t="s">
        <v>4362</v>
      </c>
      <c r="H567" s="45" t="s">
        <v>4363</v>
      </c>
      <c r="I567" s="45" t="s">
        <v>3415</v>
      </c>
      <c r="J567" s="46">
        <v>6.55</v>
      </c>
      <c r="K567" s="46">
        <f t="shared" si="8"/>
        <v>7.597999999999999</v>
      </c>
    </row>
    <row r="568" spans="2:11" x14ac:dyDescent="0.25">
      <c r="B568" s="45" t="s">
        <v>3197</v>
      </c>
      <c r="C568" s="45" t="s">
        <v>3410</v>
      </c>
      <c r="D568" s="45" t="s">
        <v>3411</v>
      </c>
      <c r="E568" s="45">
        <v>103</v>
      </c>
      <c r="F568" s="45" t="s">
        <v>4357</v>
      </c>
      <c r="G568" s="45" t="s">
        <v>4364</v>
      </c>
      <c r="H568" s="45" t="s">
        <v>4365</v>
      </c>
      <c r="I568" s="45" t="s">
        <v>3415</v>
      </c>
      <c r="J568" s="46">
        <v>9.49</v>
      </c>
      <c r="K568" s="46">
        <f t="shared" si="8"/>
        <v>11.0084</v>
      </c>
    </row>
    <row r="569" spans="2:11" x14ac:dyDescent="0.25">
      <c r="B569" s="45" t="s">
        <v>3197</v>
      </c>
      <c r="C569" s="45" t="s">
        <v>3410</v>
      </c>
      <c r="D569" s="45" t="s">
        <v>3411</v>
      </c>
      <c r="E569" s="45">
        <v>103</v>
      </c>
      <c r="F569" s="45" t="s">
        <v>4357</v>
      </c>
      <c r="G569" s="45" t="s">
        <v>4366</v>
      </c>
      <c r="H569" s="45" t="s">
        <v>4367</v>
      </c>
      <c r="I569" s="45" t="s">
        <v>3415</v>
      </c>
      <c r="J569" s="46">
        <v>14.36</v>
      </c>
      <c r="K569" s="46">
        <f t="shared" si="8"/>
        <v>16.657599999999999</v>
      </c>
    </row>
    <row r="570" spans="2:11" x14ac:dyDescent="0.25">
      <c r="B570" s="45" t="s">
        <v>3197</v>
      </c>
      <c r="C570" s="45" t="s">
        <v>3410</v>
      </c>
      <c r="D570" s="45" t="s">
        <v>3411</v>
      </c>
      <c r="E570" s="45">
        <v>104</v>
      </c>
      <c r="F570" s="45" t="s">
        <v>4368</v>
      </c>
      <c r="G570" s="45" t="s">
        <v>4369</v>
      </c>
      <c r="H570" s="45" t="s">
        <v>4370</v>
      </c>
      <c r="I570" s="45" t="s">
        <v>3415</v>
      </c>
      <c r="J570" s="46">
        <v>3.49</v>
      </c>
      <c r="K570" s="46">
        <f t="shared" si="8"/>
        <v>4.0484</v>
      </c>
    </row>
    <row r="571" spans="2:11" x14ac:dyDescent="0.25">
      <c r="B571" s="45" t="s">
        <v>3197</v>
      </c>
      <c r="C571" s="45" t="s">
        <v>3410</v>
      </c>
      <c r="D571" s="45" t="s">
        <v>3411</v>
      </c>
      <c r="E571" s="45">
        <v>104</v>
      </c>
      <c r="F571" s="45" t="s">
        <v>4368</v>
      </c>
      <c r="G571" s="45" t="s">
        <v>4371</v>
      </c>
      <c r="H571" s="45" t="s">
        <v>4372</v>
      </c>
      <c r="I571" s="45" t="s">
        <v>3415</v>
      </c>
      <c r="J571" s="46">
        <v>7.03</v>
      </c>
      <c r="K571" s="46">
        <f t="shared" si="8"/>
        <v>8.1547999999999998</v>
      </c>
    </row>
    <row r="572" spans="2:11" x14ac:dyDescent="0.25">
      <c r="B572" s="45" t="s">
        <v>3197</v>
      </c>
      <c r="C572" s="45" t="s">
        <v>3410</v>
      </c>
      <c r="D572" s="45" t="s">
        <v>3411</v>
      </c>
      <c r="E572" s="45">
        <v>104</v>
      </c>
      <c r="F572" s="45" t="s">
        <v>4368</v>
      </c>
      <c r="G572" s="45" t="s">
        <v>4373</v>
      </c>
      <c r="H572" s="45" t="s">
        <v>4374</v>
      </c>
      <c r="I572" s="45" t="s">
        <v>3415</v>
      </c>
      <c r="J572" s="46">
        <v>10.74</v>
      </c>
      <c r="K572" s="46">
        <f t="shared" si="8"/>
        <v>12.458399999999999</v>
      </c>
    </row>
    <row r="573" spans="2:11" x14ac:dyDescent="0.25">
      <c r="B573" s="45" t="s">
        <v>3197</v>
      </c>
      <c r="C573" s="45" t="s">
        <v>3410</v>
      </c>
      <c r="D573" s="45" t="s">
        <v>3411</v>
      </c>
      <c r="E573" s="45">
        <v>104</v>
      </c>
      <c r="F573" s="45" t="s">
        <v>4368</v>
      </c>
      <c r="G573" s="45" t="s">
        <v>4375</v>
      </c>
      <c r="H573" s="45" t="s">
        <v>4376</v>
      </c>
      <c r="I573" s="45" t="s">
        <v>3415</v>
      </c>
      <c r="J573" s="46">
        <v>16.71</v>
      </c>
      <c r="K573" s="46">
        <f t="shared" si="8"/>
        <v>19.383600000000001</v>
      </c>
    </row>
    <row r="574" spans="2:11" x14ac:dyDescent="0.25">
      <c r="B574" s="45" t="s">
        <v>3197</v>
      </c>
      <c r="C574" s="45" t="s">
        <v>3410</v>
      </c>
      <c r="D574" s="45" t="s">
        <v>3411</v>
      </c>
      <c r="E574" s="45">
        <v>104</v>
      </c>
      <c r="F574" s="45" t="s">
        <v>4368</v>
      </c>
      <c r="G574" s="45" t="s">
        <v>4377</v>
      </c>
      <c r="H574" s="45" t="s">
        <v>4378</v>
      </c>
      <c r="I574" s="45" t="s">
        <v>3415</v>
      </c>
      <c r="J574" s="46">
        <v>5.59</v>
      </c>
      <c r="K574" s="46">
        <f t="shared" si="8"/>
        <v>6.4843999999999991</v>
      </c>
    </row>
    <row r="575" spans="2:11" x14ac:dyDescent="0.25">
      <c r="B575" s="45" t="s">
        <v>3197</v>
      </c>
      <c r="C575" s="45" t="s">
        <v>3410</v>
      </c>
      <c r="D575" s="45" t="s">
        <v>3411</v>
      </c>
      <c r="E575" s="45">
        <v>104</v>
      </c>
      <c r="F575" s="45" t="s">
        <v>4368</v>
      </c>
      <c r="G575" s="45" t="s">
        <v>4379</v>
      </c>
      <c r="H575" s="45" t="s">
        <v>4380</v>
      </c>
      <c r="I575" s="45" t="s">
        <v>3415</v>
      </c>
      <c r="J575" s="46">
        <v>1.51</v>
      </c>
      <c r="K575" s="46">
        <f t="shared" si="8"/>
        <v>1.7515999999999998</v>
      </c>
    </row>
    <row r="576" spans="2:11" x14ac:dyDescent="0.25">
      <c r="B576" s="45" t="s">
        <v>3197</v>
      </c>
      <c r="C576" s="45" t="s">
        <v>3410</v>
      </c>
      <c r="D576" s="45" t="s">
        <v>3411</v>
      </c>
      <c r="E576" s="45">
        <v>104</v>
      </c>
      <c r="F576" s="45" t="s">
        <v>4368</v>
      </c>
      <c r="G576" s="45" t="s">
        <v>4381</v>
      </c>
      <c r="H576" s="45" t="s">
        <v>4382</v>
      </c>
      <c r="I576" s="45" t="s">
        <v>3415</v>
      </c>
      <c r="J576" s="46">
        <v>2.02</v>
      </c>
      <c r="K576" s="46">
        <f t="shared" si="8"/>
        <v>2.3431999999999999</v>
      </c>
    </row>
    <row r="577" spans="2:11" x14ac:dyDescent="0.25">
      <c r="B577" s="45" t="s">
        <v>3197</v>
      </c>
      <c r="C577" s="45" t="s">
        <v>3410</v>
      </c>
      <c r="D577" s="45" t="s">
        <v>3411</v>
      </c>
      <c r="E577" s="45">
        <v>104</v>
      </c>
      <c r="F577" s="45" t="s">
        <v>4368</v>
      </c>
      <c r="G577" s="45" t="s">
        <v>4383</v>
      </c>
      <c r="H577" s="45" t="s">
        <v>4384</v>
      </c>
      <c r="I577" s="45" t="s">
        <v>3415</v>
      </c>
      <c r="J577" s="46">
        <v>2.74</v>
      </c>
      <c r="K577" s="46">
        <f t="shared" si="8"/>
        <v>3.1783999999999999</v>
      </c>
    </row>
    <row r="578" spans="2:11" x14ac:dyDescent="0.25">
      <c r="B578" s="45" t="s">
        <v>3197</v>
      </c>
      <c r="C578" s="45" t="s">
        <v>3410</v>
      </c>
      <c r="D578" s="45" t="s">
        <v>3411</v>
      </c>
      <c r="E578" s="45">
        <v>104</v>
      </c>
      <c r="F578" s="45" t="s">
        <v>4368</v>
      </c>
      <c r="G578" s="45" t="s">
        <v>4385</v>
      </c>
      <c r="H578" s="45" t="s">
        <v>4386</v>
      </c>
      <c r="I578" s="45" t="s">
        <v>3415</v>
      </c>
      <c r="J578" s="46">
        <v>4.75</v>
      </c>
      <c r="K578" s="46">
        <f t="shared" si="8"/>
        <v>5.51</v>
      </c>
    </row>
    <row r="579" spans="2:11" x14ac:dyDescent="0.25">
      <c r="B579" s="45" t="s">
        <v>3197</v>
      </c>
      <c r="C579" s="45" t="s">
        <v>3410</v>
      </c>
      <c r="D579" s="45" t="s">
        <v>3411</v>
      </c>
      <c r="E579" s="45">
        <v>104</v>
      </c>
      <c r="F579" s="45" t="s">
        <v>4368</v>
      </c>
      <c r="G579" s="45" t="s">
        <v>4387</v>
      </c>
      <c r="H579" s="45" t="s">
        <v>4388</v>
      </c>
      <c r="I579" s="45" t="s">
        <v>3415</v>
      </c>
      <c r="J579" s="46">
        <v>8.42</v>
      </c>
      <c r="K579" s="46">
        <f t="shared" si="8"/>
        <v>9.767199999999999</v>
      </c>
    </row>
    <row r="580" spans="2:11" x14ac:dyDescent="0.25">
      <c r="B580" s="45" t="s">
        <v>3197</v>
      </c>
      <c r="C580" s="45" t="s">
        <v>3410</v>
      </c>
      <c r="D580" s="45" t="s">
        <v>3411</v>
      </c>
      <c r="E580" s="45">
        <v>104</v>
      </c>
      <c r="F580" s="45" t="s">
        <v>4368</v>
      </c>
      <c r="G580" s="45" t="s">
        <v>4389</v>
      </c>
      <c r="H580" s="45" t="s">
        <v>4390</v>
      </c>
      <c r="I580" s="45" t="s">
        <v>3415</v>
      </c>
      <c r="J580" s="46">
        <v>1.38</v>
      </c>
      <c r="K580" s="46">
        <f t="shared" ref="K580:K643" si="9">+IF(AND(MID(H580,1,15)="POSTE DE MADERA",J580&lt;110)=TRUE,(J580*1.13+5)*1.01*1.16,IF(AND(MID(H580,1,15)="POSTE DE MADERA",J580&gt;=110,J580&lt;320)=TRUE,(J580*1.13+12)*1.01*1.16,IF(AND(MID(H580,1,15)="POSTE DE MADERA",J580&gt;320)=TRUE,(J580*1.13+36)*1.01*1.16,IF(+AND(MID(H580,1,5)="POSTE",MID(H580,1,15)&lt;&gt;"POSTE DE MADERA")=TRUE,J580*1.01*1.16,J580*1.16))))</f>
        <v>1.6007999999999998</v>
      </c>
    </row>
    <row r="581" spans="2:11" x14ac:dyDescent="0.25">
      <c r="B581" s="45" t="s">
        <v>3197</v>
      </c>
      <c r="C581" s="45" t="s">
        <v>3410</v>
      </c>
      <c r="D581" s="45" t="s">
        <v>3411</v>
      </c>
      <c r="E581" s="45">
        <v>104</v>
      </c>
      <c r="F581" s="45" t="s">
        <v>4368</v>
      </c>
      <c r="G581" s="45" t="s">
        <v>4391</v>
      </c>
      <c r="H581" s="45" t="s">
        <v>4392</v>
      </c>
      <c r="I581" s="45" t="s">
        <v>3415</v>
      </c>
      <c r="J581" s="46">
        <v>1.1299999999999999</v>
      </c>
      <c r="K581" s="46">
        <f t="shared" si="9"/>
        <v>1.3107999999999997</v>
      </c>
    </row>
    <row r="582" spans="2:11" x14ac:dyDescent="0.25">
      <c r="B582" s="45" t="s">
        <v>3197</v>
      </c>
      <c r="C582" s="45" t="s">
        <v>3410</v>
      </c>
      <c r="D582" s="45" t="s">
        <v>3411</v>
      </c>
      <c r="E582" s="45">
        <v>104</v>
      </c>
      <c r="F582" s="45" t="s">
        <v>4368</v>
      </c>
      <c r="G582" s="45" t="s">
        <v>4393</v>
      </c>
      <c r="H582" s="45" t="s">
        <v>4394</v>
      </c>
      <c r="I582" s="45" t="s">
        <v>3415</v>
      </c>
      <c r="J582" s="46">
        <v>21.07</v>
      </c>
      <c r="K582" s="46">
        <f t="shared" si="9"/>
        <v>24.441199999999998</v>
      </c>
    </row>
    <row r="583" spans="2:11" x14ac:dyDescent="0.25">
      <c r="B583" s="45" t="s">
        <v>3197</v>
      </c>
      <c r="C583" s="45" t="s">
        <v>3410</v>
      </c>
      <c r="D583" s="45" t="s">
        <v>3411</v>
      </c>
      <c r="E583" s="45">
        <v>28</v>
      </c>
      <c r="F583" s="45" t="s">
        <v>4395</v>
      </c>
      <c r="G583" s="45" t="s">
        <v>4396</v>
      </c>
      <c r="H583" s="45" t="s">
        <v>4397</v>
      </c>
      <c r="I583" s="45" t="s">
        <v>3415</v>
      </c>
      <c r="J583" s="46">
        <v>0.8</v>
      </c>
      <c r="K583" s="46">
        <f t="shared" si="9"/>
        <v>0.92799999999999994</v>
      </c>
    </row>
    <row r="584" spans="2:11" x14ac:dyDescent="0.25">
      <c r="B584" s="45" t="s">
        <v>3197</v>
      </c>
      <c r="C584" s="45" t="s">
        <v>3410</v>
      </c>
      <c r="D584" s="45" t="s">
        <v>3411</v>
      </c>
      <c r="E584" s="45">
        <v>28</v>
      </c>
      <c r="F584" s="45" t="s">
        <v>4395</v>
      </c>
      <c r="G584" s="45" t="s">
        <v>4398</v>
      </c>
      <c r="H584" s="45" t="s">
        <v>4399</v>
      </c>
      <c r="I584" s="45" t="s">
        <v>3415</v>
      </c>
      <c r="J584" s="46">
        <v>1.1499999999999999</v>
      </c>
      <c r="K584" s="46">
        <f t="shared" si="9"/>
        <v>1.3339999999999999</v>
      </c>
    </row>
    <row r="585" spans="2:11" x14ac:dyDescent="0.25">
      <c r="B585" s="45" t="s">
        <v>3197</v>
      </c>
      <c r="C585" s="45" t="s">
        <v>3410</v>
      </c>
      <c r="D585" s="45" t="s">
        <v>3411</v>
      </c>
      <c r="E585" s="45">
        <v>98</v>
      </c>
      <c r="F585" s="45" t="s">
        <v>4400</v>
      </c>
      <c r="G585" s="45" t="s">
        <v>4401</v>
      </c>
      <c r="H585" s="45" t="s">
        <v>4402</v>
      </c>
      <c r="I585" s="45" t="s">
        <v>3415</v>
      </c>
      <c r="J585" s="46">
        <v>5.87</v>
      </c>
      <c r="K585" s="46">
        <f t="shared" si="9"/>
        <v>6.8091999999999997</v>
      </c>
    </row>
    <row r="586" spans="2:11" x14ac:dyDescent="0.25">
      <c r="B586" s="45" t="s">
        <v>3197</v>
      </c>
      <c r="C586" s="45" t="s">
        <v>3410</v>
      </c>
      <c r="D586" s="45" t="s">
        <v>3411</v>
      </c>
      <c r="E586" s="45">
        <v>98</v>
      </c>
      <c r="F586" s="45" t="s">
        <v>4400</v>
      </c>
      <c r="G586" s="45" t="s">
        <v>4403</v>
      </c>
      <c r="H586" s="45" t="s">
        <v>4404</v>
      </c>
      <c r="I586" s="45" t="s">
        <v>3415</v>
      </c>
      <c r="J586" s="46">
        <v>4.2</v>
      </c>
      <c r="K586" s="46">
        <f t="shared" si="9"/>
        <v>4.8719999999999999</v>
      </c>
    </row>
    <row r="587" spans="2:11" x14ac:dyDescent="0.25">
      <c r="B587" s="45" t="s">
        <v>3197</v>
      </c>
      <c r="C587" s="45" t="s">
        <v>3410</v>
      </c>
      <c r="D587" s="45" t="s">
        <v>3411</v>
      </c>
      <c r="E587" s="45">
        <v>98</v>
      </c>
      <c r="F587" s="45" t="s">
        <v>4400</v>
      </c>
      <c r="G587" s="45" t="s">
        <v>4405</v>
      </c>
      <c r="H587" s="45" t="s">
        <v>4406</v>
      </c>
      <c r="I587" s="45" t="s">
        <v>3415</v>
      </c>
      <c r="J587" s="46">
        <v>4.95</v>
      </c>
      <c r="K587" s="46">
        <f t="shared" si="9"/>
        <v>5.742</v>
      </c>
    </row>
    <row r="588" spans="2:11" x14ac:dyDescent="0.25">
      <c r="B588" s="45" t="s">
        <v>3197</v>
      </c>
      <c r="C588" s="45" t="s">
        <v>3410</v>
      </c>
      <c r="D588" s="45" t="s">
        <v>3411</v>
      </c>
      <c r="E588" s="45">
        <v>98</v>
      </c>
      <c r="F588" s="45" t="s">
        <v>4400</v>
      </c>
      <c r="G588" s="45" t="s">
        <v>4407</v>
      </c>
      <c r="H588" s="45" t="s">
        <v>4408</v>
      </c>
      <c r="I588" s="45" t="s">
        <v>3415</v>
      </c>
      <c r="J588" s="46">
        <v>5.31</v>
      </c>
      <c r="K588" s="46">
        <f t="shared" si="9"/>
        <v>6.1595999999999993</v>
      </c>
    </row>
    <row r="589" spans="2:11" x14ac:dyDescent="0.25">
      <c r="B589" s="45" t="s">
        <v>3197</v>
      </c>
      <c r="C589" s="45" t="s">
        <v>3410</v>
      </c>
      <c r="D589" s="45" t="s">
        <v>3411</v>
      </c>
      <c r="E589" s="45">
        <v>98</v>
      </c>
      <c r="F589" s="45" t="s">
        <v>4400</v>
      </c>
      <c r="G589" s="45" t="s">
        <v>4409</v>
      </c>
      <c r="H589" s="45" t="s">
        <v>4410</v>
      </c>
      <c r="I589" s="45" t="s">
        <v>3415</v>
      </c>
      <c r="J589" s="46">
        <v>6.45</v>
      </c>
      <c r="K589" s="46">
        <f t="shared" si="9"/>
        <v>7.4819999999999993</v>
      </c>
    </row>
    <row r="590" spans="2:11" x14ac:dyDescent="0.25">
      <c r="B590" s="45" t="s">
        <v>3197</v>
      </c>
      <c r="C590" s="45" t="s">
        <v>3410</v>
      </c>
      <c r="D590" s="45" t="s">
        <v>3411</v>
      </c>
      <c r="E590" s="45">
        <v>98</v>
      </c>
      <c r="F590" s="45" t="s">
        <v>4400</v>
      </c>
      <c r="G590" s="45" t="s">
        <v>4411</v>
      </c>
      <c r="H590" s="45" t="s">
        <v>4412</v>
      </c>
      <c r="I590" s="45" t="s">
        <v>3415</v>
      </c>
      <c r="J590" s="46">
        <v>10.07</v>
      </c>
      <c r="K590" s="46">
        <f t="shared" si="9"/>
        <v>11.681199999999999</v>
      </c>
    </row>
    <row r="591" spans="2:11" x14ac:dyDescent="0.25">
      <c r="B591" s="45" t="s">
        <v>3197</v>
      </c>
      <c r="C591" s="45" t="s">
        <v>3410</v>
      </c>
      <c r="D591" s="45" t="s">
        <v>3411</v>
      </c>
      <c r="E591" s="45">
        <v>98</v>
      </c>
      <c r="F591" s="45" t="s">
        <v>4400</v>
      </c>
      <c r="G591" s="45" t="s">
        <v>4413</v>
      </c>
      <c r="H591" s="45" t="s">
        <v>4414</v>
      </c>
      <c r="I591" s="45" t="s">
        <v>3415</v>
      </c>
      <c r="J591" s="46">
        <v>4.59</v>
      </c>
      <c r="K591" s="46">
        <f t="shared" si="9"/>
        <v>5.3243999999999998</v>
      </c>
    </row>
    <row r="592" spans="2:11" x14ac:dyDescent="0.25">
      <c r="B592" s="45" t="s">
        <v>3197</v>
      </c>
      <c r="C592" s="45" t="s">
        <v>3410</v>
      </c>
      <c r="D592" s="45" t="s">
        <v>3411</v>
      </c>
      <c r="E592" s="45">
        <v>98</v>
      </c>
      <c r="F592" s="45" t="s">
        <v>4400</v>
      </c>
      <c r="G592" s="45" t="s">
        <v>4415</v>
      </c>
      <c r="H592" s="45" t="s">
        <v>4416</v>
      </c>
      <c r="I592" s="45" t="s">
        <v>3415</v>
      </c>
      <c r="J592" s="46">
        <v>7.37</v>
      </c>
      <c r="K592" s="46">
        <f t="shared" si="9"/>
        <v>8.549199999999999</v>
      </c>
    </row>
    <row r="593" spans="2:11" x14ac:dyDescent="0.25">
      <c r="B593" s="45" t="s">
        <v>3197</v>
      </c>
      <c r="C593" s="45" t="s">
        <v>3410</v>
      </c>
      <c r="D593" s="45" t="s">
        <v>3411</v>
      </c>
      <c r="E593" s="45">
        <v>98</v>
      </c>
      <c r="F593" s="45" t="s">
        <v>4400</v>
      </c>
      <c r="G593" s="45" t="s">
        <v>4417</v>
      </c>
      <c r="H593" s="45" t="s">
        <v>4418</v>
      </c>
      <c r="I593" s="45" t="s">
        <v>3415</v>
      </c>
      <c r="J593" s="46">
        <v>3.78</v>
      </c>
      <c r="K593" s="46">
        <f t="shared" si="9"/>
        <v>4.3847999999999994</v>
      </c>
    </row>
    <row r="594" spans="2:11" x14ac:dyDescent="0.25">
      <c r="B594" s="45" t="s">
        <v>3197</v>
      </c>
      <c r="C594" s="45" t="s">
        <v>3410</v>
      </c>
      <c r="D594" s="45" t="s">
        <v>3411</v>
      </c>
      <c r="E594" s="45">
        <v>98</v>
      </c>
      <c r="F594" s="45" t="s">
        <v>4400</v>
      </c>
      <c r="G594" s="45" t="s">
        <v>4419</v>
      </c>
      <c r="H594" s="45" t="s">
        <v>4420</v>
      </c>
      <c r="I594" s="45" t="s">
        <v>3415</v>
      </c>
      <c r="J594" s="46">
        <v>3.95</v>
      </c>
      <c r="K594" s="46">
        <f t="shared" si="9"/>
        <v>4.5819999999999999</v>
      </c>
    </row>
    <row r="595" spans="2:11" x14ac:dyDescent="0.25">
      <c r="B595" s="45" t="s">
        <v>3197</v>
      </c>
      <c r="C595" s="45" t="s">
        <v>3410</v>
      </c>
      <c r="D595" s="45" t="s">
        <v>3411</v>
      </c>
      <c r="E595" s="45">
        <v>98</v>
      </c>
      <c r="F595" s="45" t="s">
        <v>4400</v>
      </c>
      <c r="G595" s="45" t="s">
        <v>4421</v>
      </c>
      <c r="H595" s="45" t="s">
        <v>4404</v>
      </c>
      <c r="I595" s="45" t="s">
        <v>3415</v>
      </c>
      <c r="J595" s="46">
        <v>4.2</v>
      </c>
      <c r="K595" s="46">
        <f t="shared" si="9"/>
        <v>4.8719999999999999</v>
      </c>
    </row>
    <row r="596" spans="2:11" x14ac:dyDescent="0.25">
      <c r="B596" s="45" t="s">
        <v>3197</v>
      </c>
      <c r="C596" s="45" t="s">
        <v>3410</v>
      </c>
      <c r="D596" s="45" t="s">
        <v>3411</v>
      </c>
      <c r="E596" s="45">
        <v>98</v>
      </c>
      <c r="F596" s="45" t="s">
        <v>4400</v>
      </c>
      <c r="G596" s="45" t="s">
        <v>4422</v>
      </c>
      <c r="H596" s="45" t="s">
        <v>4410</v>
      </c>
      <c r="I596" s="45" t="s">
        <v>3415</v>
      </c>
      <c r="J596" s="46">
        <v>6.45</v>
      </c>
      <c r="K596" s="46">
        <f t="shared" si="9"/>
        <v>7.4819999999999993</v>
      </c>
    </row>
    <row r="597" spans="2:11" x14ac:dyDescent="0.25">
      <c r="B597" s="45" t="s">
        <v>3197</v>
      </c>
      <c r="C597" s="45" t="s">
        <v>3410</v>
      </c>
      <c r="D597" s="45" t="s">
        <v>3411</v>
      </c>
      <c r="E597" s="45">
        <v>94</v>
      </c>
      <c r="F597" s="45" t="s">
        <v>4423</v>
      </c>
      <c r="G597" s="45" t="s">
        <v>4424</v>
      </c>
      <c r="H597" s="45" t="s">
        <v>4425</v>
      </c>
      <c r="I597" s="45" t="s">
        <v>3203</v>
      </c>
      <c r="J597" s="46">
        <v>0.55000000000000004</v>
      </c>
      <c r="K597" s="46">
        <f t="shared" si="9"/>
        <v>0.63800000000000001</v>
      </c>
    </row>
    <row r="598" spans="2:11" x14ac:dyDescent="0.25">
      <c r="B598" s="45" t="s">
        <v>3197</v>
      </c>
      <c r="C598" s="45" t="s">
        <v>3410</v>
      </c>
      <c r="D598" s="45" t="s">
        <v>3411</v>
      </c>
      <c r="E598" s="45">
        <v>94</v>
      </c>
      <c r="F598" s="45" t="s">
        <v>4423</v>
      </c>
      <c r="G598" s="45" t="s">
        <v>4426</v>
      </c>
      <c r="H598" s="45" t="s">
        <v>4427</v>
      </c>
      <c r="I598" s="45" t="s">
        <v>3203</v>
      </c>
      <c r="J598" s="46">
        <v>0.51</v>
      </c>
      <c r="K598" s="46">
        <f t="shared" si="9"/>
        <v>0.59160000000000001</v>
      </c>
    </row>
    <row r="599" spans="2:11" x14ac:dyDescent="0.25">
      <c r="B599" s="45" t="s">
        <v>3197</v>
      </c>
      <c r="C599" s="45" t="s">
        <v>3410</v>
      </c>
      <c r="D599" s="45" t="s">
        <v>3411</v>
      </c>
      <c r="E599" s="45">
        <v>94</v>
      </c>
      <c r="F599" s="45" t="s">
        <v>4423</v>
      </c>
      <c r="G599" s="45" t="s">
        <v>4428</v>
      </c>
      <c r="H599" s="45" t="s">
        <v>4429</v>
      </c>
      <c r="I599" s="45" t="s">
        <v>3203</v>
      </c>
      <c r="J599" s="46">
        <v>1.08</v>
      </c>
      <c r="K599" s="46">
        <f t="shared" si="9"/>
        <v>1.2527999999999999</v>
      </c>
    </row>
    <row r="600" spans="2:11" x14ac:dyDescent="0.25">
      <c r="B600" s="45" t="s">
        <v>3197</v>
      </c>
      <c r="C600" s="45" t="s">
        <v>3410</v>
      </c>
      <c r="D600" s="45" t="s">
        <v>3411</v>
      </c>
      <c r="E600" s="45">
        <v>94</v>
      </c>
      <c r="F600" s="45" t="s">
        <v>4423</v>
      </c>
      <c r="G600" s="45" t="s">
        <v>4430</v>
      </c>
      <c r="H600" s="45" t="s">
        <v>4431</v>
      </c>
      <c r="I600" s="45" t="s">
        <v>3203</v>
      </c>
      <c r="J600" s="46">
        <v>1.04</v>
      </c>
      <c r="K600" s="46">
        <f t="shared" si="9"/>
        <v>1.2063999999999999</v>
      </c>
    </row>
    <row r="601" spans="2:11" x14ac:dyDescent="0.25">
      <c r="B601" s="45" t="s">
        <v>3197</v>
      </c>
      <c r="C601" s="45" t="s">
        <v>3410</v>
      </c>
      <c r="D601" s="45" t="s">
        <v>3411</v>
      </c>
      <c r="E601" s="45">
        <v>94</v>
      </c>
      <c r="F601" s="45" t="s">
        <v>4423</v>
      </c>
      <c r="G601" s="45" t="s">
        <v>4432</v>
      </c>
      <c r="H601" s="45" t="s">
        <v>4433</v>
      </c>
      <c r="I601" s="45" t="s">
        <v>3203</v>
      </c>
      <c r="J601" s="46">
        <v>6.2</v>
      </c>
      <c r="K601" s="46">
        <f t="shared" si="9"/>
        <v>7.1919999999999993</v>
      </c>
    </row>
    <row r="602" spans="2:11" x14ac:dyDescent="0.25">
      <c r="B602" s="45" t="s">
        <v>3197</v>
      </c>
      <c r="C602" s="45" t="s">
        <v>3410</v>
      </c>
      <c r="D602" s="45" t="s">
        <v>3411</v>
      </c>
      <c r="E602" s="45">
        <v>94</v>
      </c>
      <c r="F602" s="45" t="s">
        <v>4423</v>
      </c>
      <c r="G602" s="45" t="s">
        <v>4434</v>
      </c>
      <c r="H602" s="45" t="s">
        <v>4435</v>
      </c>
      <c r="I602" s="45" t="s">
        <v>3203</v>
      </c>
      <c r="J602" s="46">
        <v>8.7100000000000009</v>
      </c>
      <c r="K602" s="46">
        <f t="shared" si="9"/>
        <v>10.1036</v>
      </c>
    </row>
    <row r="603" spans="2:11" x14ac:dyDescent="0.25">
      <c r="B603" s="45" t="s">
        <v>3197</v>
      </c>
      <c r="C603" s="45" t="s">
        <v>3410</v>
      </c>
      <c r="D603" s="45" t="s">
        <v>3411</v>
      </c>
      <c r="E603" s="45">
        <v>94</v>
      </c>
      <c r="F603" s="45" t="s">
        <v>4423</v>
      </c>
      <c r="G603" s="45" t="s">
        <v>4436</v>
      </c>
      <c r="H603" s="45" t="s">
        <v>4437</v>
      </c>
      <c r="I603" s="45" t="s">
        <v>3203</v>
      </c>
      <c r="J603" s="46">
        <v>1.99</v>
      </c>
      <c r="K603" s="46">
        <f t="shared" si="9"/>
        <v>2.3083999999999998</v>
      </c>
    </row>
    <row r="604" spans="2:11" x14ac:dyDescent="0.25">
      <c r="B604" s="45" t="s">
        <v>3197</v>
      </c>
      <c r="C604" s="45" t="s">
        <v>3410</v>
      </c>
      <c r="D604" s="45" t="s">
        <v>3411</v>
      </c>
      <c r="E604" s="45">
        <v>94</v>
      </c>
      <c r="F604" s="45" t="s">
        <v>4423</v>
      </c>
      <c r="G604" s="45" t="s">
        <v>4438</v>
      </c>
      <c r="H604" s="45" t="s">
        <v>4439</v>
      </c>
      <c r="I604" s="45" t="s">
        <v>3203</v>
      </c>
      <c r="J604" s="46">
        <v>4.51</v>
      </c>
      <c r="K604" s="46">
        <f t="shared" si="9"/>
        <v>5.2315999999999994</v>
      </c>
    </row>
    <row r="605" spans="2:11" x14ac:dyDescent="0.25">
      <c r="B605" s="45" t="s">
        <v>3197</v>
      </c>
      <c r="C605" s="45" t="s">
        <v>3410</v>
      </c>
      <c r="D605" s="45" t="s">
        <v>3411</v>
      </c>
      <c r="E605" s="45">
        <v>94</v>
      </c>
      <c r="F605" s="45" t="s">
        <v>4423</v>
      </c>
      <c r="G605" s="45" t="s">
        <v>4440</v>
      </c>
      <c r="H605" s="45" t="s">
        <v>4441</v>
      </c>
      <c r="I605" s="45" t="s">
        <v>3203</v>
      </c>
      <c r="J605" s="46">
        <v>10.84</v>
      </c>
      <c r="K605" s="46">
        <f t="shared" si="9"/>
        <v>12.574399999999999</v>
      </c>
    </row>
    <row r="606" spans="2:11" x14ac:dyDescent="0.25">
      <c r="B606" s="45" t="s">
        <v>3197</v>
      </c>
      <c r="C606" s="45" t="s">
        <v>3410</v>
      </c>
      <c r="D606" s="45" t="s">
        <v>3411</v>
      </c>
      <c r="E606" s="45">
        <v>94</v>
      </c>
      <c r="F606" s="45" t="s">
        <v>4423</v>
      </c>
      <c r="G606" s="45" t="s">
        <v>4442</v>
      </c>
      <c r="H606" s="45" t="s">
        <v>4443</v>
      </c>
      <c r="I606" s="45" t="s">
        <v>3203</v>
      </c>
      <c r="J606" s="46">
        <v>1</v>
      </c>
      <c r="K606" s="46">
        <f t="shared" si="9"/>
        <v>1.1599999999999999</v>
      </c>
    </row>
    <row r="607" spans="2:11" x14ac:dyDescent="0.25">
      <c r="B607" s="45" t="s">
        <v>3197</v>
      </c>
      <c r="C607" s="45" t="s">
        <v>3410</v>
      </c>
      <c r="D607" s="45" t="s">
        <v>3411</v>
      </c>
      <c r="E607" s="45">
        <v>94</v>
      </c>
      <c r="F607" s="45" t="s">
        <v>4423</v>
      </c>
      <c r="G607" s="45" t="s">
        <v>4444</v>
      </c>
      <c r="H607" s="45" t="s">
        <v>4445</v>
      </c>
      <c r="I607" s="45" t="s">
        <v>3203</v>
      </c>
      <c r="J607" s="46">
        <v>1.57</v>
      </c>
      <c r="K607" s="46">
        <f t="shared" si="9"/>
        <v>1.8211999999999999</v>
      </c>
    </row>
    <row r="608" spans="2:11" x14ac:dyDescent="0.25">
      <c r="B608" s="45" t="s">
        <v>3197</v>
      </c>
      <c r="C608" s="45" t="s">
        <v>3410</v>
      </c>
      <c r="D608" s="45" t="s">
        <v>3411</v>
      </c>
      <c r="E608" s="45">
        <v>94</v>
      </c>
      <c r="F608" s="45" t="s">
        <v>4423</v>
      </c>
      <c r="G608" s="45" t="s">
        <v>4446</v>
      </c>
      <c r="H608" s="45" t="s">
        <v>4447</v>
      </c>
      <c r="I608" s="45" t="s">
        <v>3203</v>
      </c>
      <c r="J608" s="46">
        <v>8.0399999999999991</v>
      </c>
      <c r="K608" s="46">
        <f t="shared" si="9"/>
        <v>9.3263999999999978</v>
      </c>
    </row>
    <row r="609" spans="2:11" x14ac:dyDescent="0.25">
      <c r="B609" s="45" t="s">
        <v>3197</v>
      </c>
      <c r="C609" s="45" t="s">
        <v>3410</v>
      </c>
      <c r="D609" s="45" t="s">
        <v>3411</v>
      </c>
      <c r="E609" s="45">
        <v>94</v>
      </c>
      <c r="F609" s="45" t="s">
        <v>4423</v>
      </c>
      <c r="G609" s="45" t="s">
        <v>4448</v>
      </c>
      <c r="H609" s="45" t="s">
        <v>4449</v>
      </c>
      <c r="I609" s="45" t="s">
        <v>3203</v>
      </c>
      <c r="J609" s="46">
        <v>1.1100000000000001</v>
      </c>
      <c r="K609" s="46">
        <f t="shared" si="9"/>
        <v>1.2876000000000001</v>
      </c>
    </row>
    <row r="610" spans="2:11" x14ac:dyDescent="0.25">
      <c r="B610" s="45" t="s">
        <v>3197</v>
      </c>
      <c r="C610" s="45" t="s">
        <v>3410</v>
      </c>
      <c r="D610" s="45" t="s">
        <v>3411</v>
      </c>
      <c r="E610" s="45">
        <v>94</v>
      </c>
      <c r="F610" s="45" t="s">
        <v>4423</v>
      </c>
      <c r="G610" s="45" t="s">
        <v>4450</v>
      </c>
      <c r="H610" s="45" t="s">
        <v>4451</v>
      </c>
      <c r="I610" s="45" t="s">
        <v>3203</v>
      </c>
      <c r="J610" s="46">
        <v>0.66</v>
      </c>
      <c r="K610" s="46">
        <f t="shared" si="9"/>
        <v>0.76559999999999995</v>
      </c>
    </row>
    <row r="611" spans="2:11" x14ac:dyDescent="0.25">
      <c r="B611" s="45" t="s">
        <v>3197</v>
      </c>
      <c r="C611" s="45" t="s">
        <v>3410</v>
      </c>
      <c r="D611" s="45" t="s">
        <v>3411</v>
      </c>
      <c r="E611" s="45">
        <v>95</v>
      </c>
      <c r="F611" s="45" t="s">
        <v>3260</v>
      </c>
      <c r="G611" s="45" t="s">
        <v>4452</v>
      </c>
      <c r="H611" s="45" t="s">
        <v>4453</v>
      </c>
      <c r="I611" s="45" t="s">
        <v>3203</v>
      </c>
      <c r="J611" s="46">
        <v>2.54</v>
      </c>
      <c r="K611" s="46">
        <f t="shared" si="9"/>
        <v>2.9463999999999997</v>
      </c>
    </row>
    <row r="612" spans="2:11" x14ac:dyDescent="0.25">
      <c r="B612" s="45" t="s">
        <v>3197</v>
      </c>
      <c r="C612" s="45" t="s">
        <v>3410</v>
      </c>
      <c r="D612" s="45" t="s">
        <v>3411</v>
      </c>
      <c r="E612" s="45">
        <v>94</v>
      </c>
      <c r="F612" s="45" t="s">
        <v>4423</v>
      </c>
      <c r="G612" s="45" t="s">
        <v>4454</v>
      </c>
      <c r="H612" s="45" t="s">
        <v>4455</v>
      </c>
      <c r="I612" s="45" t="s">
        <v>3203</v>
      </c>
      <c r="J612" s="46">
        <v>0.95</v>
      </c>
      <c r="K612" s="46">
        <f t="shared" si="9"/>
        <v>1.1019999999999999</v>
      </c>
    </row>
    <row r="613" spans="2:11" x14ac:dyDescent="0.25">
      <c r="B613" s="45" t="s">
        <v>3197</v>
      </c>
      <c r="C613" s="45" t="s">
        <v>3410</v>
      </c>
      <c r="D613" s="45" t="s">
        <v>3411</v>
      </c>
      <c r="E613" s="45">
        <v>94</v>
      </c>
      <c r="F613" s="45" t="s">
        <v>4423</v>
      </c>
      <c r="G613" s="45" t="s">
        <v>4456</v>
      </c>
      <c r="H613" s="45" t="s">
        <v>4457</v>
      </c>
      <c r="I613" s="45" t="s">
        <v>3203</v>
      </c>
      <c r="J613" s="46">
        <v>1.79</v>
      </c>
      <c r="K613" s="46">
        <f t="shared" si="9"/>
        <v>2.0764</v>
      </c>
    </row>
    <row r="614" spans="2:11" x14ac:dyDescent="0.25">
      <c r="B614" s="45" t="s">
        <v>3197</v>
      </c>
      <c r="C614" s="45" t="s">
        <v>3410</v>
      </c>
      <c r="D614" s="45" t="s">
        <v>3411</v>
      </c>
      <c r="E614" s="45">
        <v>94</v>
      </c>
      <c r="F614" s="45" t="s">
        <v>4423</v>
      </c>
      <c r="G614" s="45" t="s">
        <v>4458</v>
      </c>
      <c r="H614" s="45" t="s">
        <v>4459</v>
      </c>
      <c r="I614" s="45" t="s">
        <v>3203</v>
      </c>
      <c r="J614" s="46">
        <v>5.3</v>
      </c>
      <c r="K614" s="46">
        <f t="shared" si="9"/>
        <v>6.1479999999999997</v>
      </c>
    </row>
    <row r="615" spans="2:11" x14ac:dyDescent="0.25">
      <c r="B615" s="45" t="s">
        <v>3197</v>
      </c>
      <c r="C615" s="45" t="s">
        <v>3410</v>
      </c>
      <c r="D615" s="45" t="s">
        <v>3411</v>
      </c>
      <c r="E615" s="45">
        <v>94</v>
      </c>
      <c r="F615" s="45" t="s">
        <v>4423</v>
      </c>
      <c r="G615" s="45" t="s">
        <v>4460</v>
      </c>
      <c r="H615" s="45" t="s">
        <v>4461</v>
      </c>
      <c r="I615" s="45" t="s">
        <v>3203</v>
      </c>
      <c r="J615" s="46">
        <v>59.34</v>
      </c>
      <c r="K615" s="46">
        <f t="shared" si="9"/>
        <v>68.834400000000002</v>
      </c>
    </row>
    <row r="616" spans="2:11" x14ac:dyDescent="0.25">
      <c r="B616" s="45" t="s">
        <v>3197</v>
      </c>
      <c r="C616" s="45" t="s">
        <v>3410</v>
      </c>
      <c r="D616" s="45" t="s">
        <v>3411</v>
      </c>
      <c r="E616" s="45">
        <v>95</v>
      </c>
      <c r="F616" s="45" t="s">
        <v>3260</v>
      </c>
      <c r="G616" s="45" t="s">
        <v>4462</v>
      </c>
      <c r="H616" s="45" t="s">
        <v>4463</v>
      </c>
      <c r="I616" s="45" t="s">
        <v>3203</v>
      </c>
      <c r="J616" s="46">
        <v>2.38</v>
      </c>
      <c r="K616" s="46">
        <f t="shared" si="9"/>
        <v>2.7607999999999997</v>
      </c>
    </row>
    <row r="617" spans="2:11" x14ac:dyDescent="0.25">
      <c r="B617" s="45" t="s">
        <v>3197</v>
      </c>
      <c r="C617" s="45" t="s">
        <v>3410</v>
      </c>
      <c r="D617" s="45" t="s">
        <v>3411</v>
      </c>
      <c r="E617" s="45">
        <v>95</v>
      </c>
      <c r="F617" s="45" t="s">
        <v>3260</v>
      </c>
      <c r="G617" s="45" t="s">
        <v>4464</v>
      </c>
      <c r="H617" s="45" t="s">
        <v>4465</v>
      </c>
      <c r="I617" s="45" t="s">
        <v>3203</v>
      </c>
      <c r="J617" s="46">
        <v>2.2000000000000002</v>
      </c>
      <c r="K617" s="46">
        <f t="shared" si="9"/>
        <v>2.552</v>
      </c>
    </row>
    <row r="618" spans="2:11" x14ac:dyDescent="0.25">
      <c r="B618" s="45" t="s">
        <v>3197</v>
      </c>
      <c r="C618" s="45" t="s">
        <v>3410</v>
      </c>
      <c r="D618" s="45" t="s">
        <v>3411</v>
      </c>
      <c r="E618" s="45">
        <v>95</v>
      </c>
      <c r="F618" s="45" t="s">
        <v>3260</v>
      </c>
      <c r="G618" s="45" t="s">
        <v>4466</v>
      </c>
      <c r="H618" s="45" t="s">
        <v>4467</v>
      </c>
      <c r="I618" s="45" t="s">
        <v>3203</v>
      </c>
      <c r="J618" s="46">
        <v>1.83</v>
      </c>
      <c r="K618" s="46">
        <f t="shared" si="9"/>
        <v>2.1227999999999998</v>
      </c>
    </row>
    <row r="619" spans="2:11" x14ac:dyDescent="0.25">
      <c r="B619" s="45" t="s">
        <v>3197</v>
      </c>
      <c r="C619" s="45" t="s">
        <v>3410</v>
      </c>
      <c r="D619" s="45" t="s">
        <v>3411</v>
      </c>
      <c r="E619" s="45">
        <v>95</v>
      </c>
      <c r="F619" s="45" t="s">
        <v>3260</v>
      </c>
      <c r="G619" s="45" t="s">
        <v>4468</v>
      </c>
      <c r="H619" s="45" t="s">
        <v>4469</v>
      </c>
      <c r="I619" s="45" t="s">
        <v>3203</v>
      </c>
      <c r="J619" s="46">
        <v>2.08</v>
      </c>
      <c r="K619" s="46">
        <f t="shared" si="9"/>
        <v>2.4127999999999998</v>
      </c>
    </row>
    <row r="620" spans="2:11" x14ac:dyDescent="0.25">
      <c r="B620" s="45" t="s">
        <v>3197</v>
      </c>
      <c r="C620" s="45" t="s">
        <v>3410</v>
      </c>
      <c r="D620" s="45" t="s">
        <v>3411</v>
      </c>
      <c r="E620" s="45">
        <v>95</v>
      </c>
      <c r="F620" s="45" t="s">
        <v>3260</v>
      </c>
      <c r="G620" s="45" t="s">
        <v>4470</v>
      </c>
      <c r="H620" s="45" t="s">
        <v>4471</v>
      </c>
      <c r="I620" s="45" t="s">
        <v>3203</v>
      </c>
      <c r="J620" s="46">
        <v>2.33</v>
      </c>
      <c r="K620" s="46">
        <f t="shared" si="9"/>
        <v>2.7027999999999999</v>
      </c>
    </row>
    <row r="621" spans="2:11" x14ac:dyDescent="0.25">
      <c r="B621" s="45" t="s">
        <v>3197</v>
      </c>
      <c r="C621" s="45" t="s">
        <v>3410</v>
      </c>
      <c r="D621" s="45" t="s">
        <v>3411</v>
      </c>
      <c r="E621" s="45">
        <v>95</v>
      </c>
      <c r="F621" s="45" t="s">
        <v>3260</v>
      </c>
      <c r="G621" s="45" t="s">
        <v>4472</v>
      </c>
      <c r="H621" s="45" t="s">
        <v>4473</v>
      </c>
      <c r="I621" s="45" t="s">
        <v>3203</v>
      </c>
      <c r="J621" s="46">
        <v>2.89</v>
      </c>
      <c r="K621" s="46">
        <f t="shared" si="9"/>
        <v>3.3523999999999998</v>
      </c>
    </row>
    <row r="622" spans="2:11" x14ac:dyDescent="0.25">
      <c r="B622" s="45" t="s">
        <v>3197</v>
      </c>
      <c r="C622" s="45" t="s">
        <v>3410</v>
      </c>
      <c r="D622" s="45" t="s">
        <v>3411</v>
      </c>
      <c r="E622" s="45">
        <v>95</v>
      </c>
      <c r="F622" s="45" t="s">
        <v>3260</v>
      </c>
      <c r="G622" s="45" t="s">
        <v>4474</v>
      </c>
      <c r="H622" s="45" t="s">
        <v>4475</v>
      </c>
      <c r="I622" s="45" t="s">
        <v>3203</v>
      </c>
      <c r="J622" s="46">
        <v>5.54</v>
      </c>
      <c r="K622" s="46">
        <f t="shared" si="9"/>
        <v>6.4263999999999992</v>
      </c>
    </row>
    <row r="623" spans="2:11" x14ac:dyDescent="0.25">
      <c r="B623" s="45" t="s">
        <v>3197</v>
      </c>
      <c r="C623" s="45" t="s">
        <v>3410</v>
      </c>
      <c r="D623" s="45" t="s">
        <v>3411</v>
      </c>
      <c r="E623" s="45">
        <v>95</v>
      </c>
      <c r="F623" s="45" t="s">
        <v>3260</v>
      </c>
      <c r="G623" s="45" t="s">
        <v>4476</v>
      </c>
      <c r="H623" s="45" t="s">
        <v>4477</v>
      </c>
      <c r="I623" s="45" t="s">
        <v>3203</v>
      </c>
      <c r="J623" s="46">
        <v>4.22</v>
      </c>
      <c r="K623" s="46">
        <f t="shared" si="9"/>
        <v>4.8951999999999991</v>
      </c>
    </row>
    <row r="624" spans="2:11" x14ac:dyDescent="0.25">
      <c r="B624" s="45" t="s">
        <v>3197</v>
      </c>
      <c r="C624" s="45" t="s">
        <v>3410</v>
      </c>
      <c r="D624" s="45" t="s">
        <v>3411</v>
      </c>
      <c r="E624" s="45">
        <v>10</v>
      </c>
      <c r="F624" s="45" t="s">
        <v>4478</v>
      </c>
      <c r="G624" s="45" t="s">
        <v>4479</v>
      </c>
      <c r="H624" s="45" t="s">
        <v>4480</v>
      </c>
      <c r="I624" s="45" t="s">
        <v>3203</v>
      </c>
      <c r="J624" s="46">
        <v>168.76</v>
      </c>
      <c r="K624" s="46">
        <f t="shared" si="9"/>
        <v>195.76159999999999</v>
      </c>
    </row>
    <row r="625" spans="2:11" x14ac:dyDescent="0.25">
      <c r="B625" s="45" t="s">
        <v>3197</v>
      </c>
      <c r="C625" s="45" t="s">
        <v>3410</v>
      </c>
      <c r="D625" s="45" t="s">
        <v>3411</v>
      </c>
      <c r="E625" s="45">
        <v>10</v>
      </c>
      <c r="F625" s="45" t="s">
        <v>4478</v>
      </c>
      <c r="G625" s="45" t="s">
        <v>4481</v>
      </c>
      <c r="H625" s="45" t="s">
        <v>4482</v>
      </c>
      <c r="I625" s="45" t="s">
        <v>3203</v>
      </c>
      <c r="J625" s="46">
        <v>173.34</v>
      </c>
      <c r="K625" s="46">
        <f t="shared" si="9"/>
        <v>201.0744</v>
      </c>
    </row>
    <row r="626" spans="2:11" x14ac:dyDescent="0.25">
      <c r="B626" s="45" t="s">
        <v>3197</v>
      </c>
      <c r="C626" s="45" t="s">
        <v>3410</v>
      </c>
      <c r="D626" s="45" t="s">
        <v>3411</v>
      </c>
      <c r="E626" s="45">
        <v>10</v>
      </c>
      <c r="F626" s="45" t="s">
        <v>4478</v>
      </c>
      <c r="G626" s="45" t="s">
        <v>4483</v>
      </c>
      <c r="H626" s="45" t="s">
        <v>4484</v>
      </c>
      <c r="I626" s="45" t="s">
        <v>3203</v>
      </c>
      <c r="J626" s="46">
        <v>209.28</v>
      </c>
      <c r="K626" s="46">
        <f t="shared" si="9"/>
        <v>242.76479999999998</v>
      </c>
    </row>
    <row r="627" spans="2:11" x14ac:dyDescent="0.25">
      <c r="B627" s="45" t="s">
        <v>3197</v>
      </c>
      <c r="C627" s="45" t="s">
        <v>3410</v>
      </c>
      <c r="D627" s="45" t="s">
        <v>3411</v>
      </c>
      <c r="E627" s="45">
        <v>10</v>
      </c>
      <c r="F627" s="45" t="s">
        <v>4478</v>
      </c>
      <c r="G627" s="45" t="s">
        <v>4485</v>
      </c>
      <c r="H627" s="45" t="s">
        <v>4486</v>
      </c>
      <c r="I627" s="45" t="s">
        <v>3203</v>
      </c>
      <c r="J627" s="46">
        <v>207.37</v>
      </c>
      <c r="K627" s="46">
        <f t="shared" si="9"/>
        <v>240.54919999999998</v>
      </c>
    </row>
    <row r="628" spans="2:11" x14ac:dyDescent="0.25">
      <c r="B628" s="45" t="s">
        <v>3197</v>
      </c>
      <c r="C628" s="45" t="s">
        <v>3410</v>
      </c>
      <c r="D628" s="45" t="s">
        <v>3411</v>
      </c>
      <c r="E628" s="45">
        <v>10</v>
      </c>
      <c r="F628" s="45" t="s">
        <v>4478</v>
      </c>
      <c r="G628" s="45" t="s">
        <v>4487</v>
      </c>
      <c r="H628" s="45" t="s">
        <v>4488</v>
      </c>
      <c r="I628" s="45" t="s">
        <v>3203</v>
      </c>
      <c r="J628" s="46">
        <v>267.72000000000003</v>
      </c>
      <c r="K628" s="46">
        <f t="shared" si="9"/>
        <v>310.55520000000001</v>
      </c>
    </row>
    <row r="629" spans="2:11" x14ac:dyDescent="0.25">
      <c r="B629" s="45" t="s">
        <v>3197</v>
      </c>
      <c r="C629" s="45" t="s">
        <v>3410</v>
      </c>
      <c r="D629" s="45" t="s">
        <v>3411</v>
      </c>
      <c r="E629" s="45">
        <v>10</v>
      </c>
      <c r="F629" s="45" t="s">
        <v>4478</v>
      </c>
      <c r="G629" s="45" t="s">
        <v>4489</v>
      </c>
      <c r="H629" s="45" t="s">
        <v>4490</v>
      </c>
      <c r="I629" s="45" t="s">
        <v>3203</v>
      </c>
      <c r="J629" s="46">
        <v>285.77999999999997</v>
      </c>
      <c r="K629" s="46">
        <f t="shared" si="9"/>
        <v>331.50479999999993</v>
      </c>
    </row>
    <row r="630" spans="2:11" x14ac:dyDescent="0.25">
      <c r="B630" s="45" t="s">
        <v>3197</v>
      </c>
      <c r="C630" s="45" t="s">
        <v>3410</v>
      </c>
      <c r="D630" s="45" t="s">
        <v>3411</v>
      </c>
      <c r="E630" s="45">
        <v>10</v>
      </c>
      <c r="F630" s="45" t="s">
        <v>4478</v>
      </c>
      <c r="G630" s="45" t="s">
        <v>4491</v>
      </c>
      <c r="H630" s="45" t="s">
        <v>4492</v>
      </c>
      <c r="I630" s="45" t="s">
        <v>3203</v>
      </c>
      <c r="J630" s="46">
        <v>313.88</v>
      </c>
      <c r="K630" s="46">
        <f t="shared" si="9"/>
        <v>364.10079999999999</v>
      </c>
    </row>
    <row r="631" spans="2:11" x14ac:dyDescent="0.25">
      <c r="B631" s="45" t="s">
        <v>3197</v>
      </c>
      <c r="C631" s="45" t="s">
        <v>3410</v>
      </c>
      <c r="D631" s="45" t="s">
        <v>3411</v>
      </c>
      <c r="E631" s="45">
        <v>10</v>
      </c>
      <c r="F631" s="45" t="s">
        <v>4478</v>
      </c>
      <c r="G631" s="45" t="s">
        <v>4493</v>
      </c>
      <c r="H631" s="45" t="s">
        <v>4494</v>
      </c>
      <c r="I631" s="45" t="s">
        <v>3203</v>
      </c>
      <c r="J631" s="46">
        <v>392.34</v>
      </c>
      <c r="K631" s="46">
        <f t="shared" si="9"/>
        <v>455.11439999999993</v>
      </c>
    </row>
    <row r="632" spans="2:11" x14ac:dyDescent="0.25">
      <c r="B632" s="45" t="s">
        <v>3197</v>
      </c>
      <c r="C632" s="45" t="s">
        <v>3410</v>
      </c>
      <c r="D632" s="45" t="s">
        <v>3411</v>
      </c>
      <c r="E632" s="45">
        <v>10</v>
      </c>
      <c r="F632" s="45" t="s">
        <v>4478</v>
      </c>
      <c r="G632" s="45" t="s">
        <v>4495</v>
      </c>
      <c r="H632" s="45" t="s">
        <v>4496</v>
      </c>
      <c r="I632" s="45" t="s">
        <v>3203</v>
      </c>
      <c r="J632" s="46">
        <v>462.56</v>
      </c>
      <c r="K632" s="46">
        <f t="shared" si="9"/>
        <v>536.56959999999992</v>
      </c>
    </row>
    <row r="633" spans="2:11" x14ac:dyDescent="0.25">
      <c r="B633" s="45" t="s">
        <v>3197</v>
      </c>
      <c r="C633" s="45" t="s">
        <v>3410</v>
      </c>
      <c r="D633" s="45" t="s">
        <v>3411</v>
      </c>
      <c r="E633" s="45">
        <v>10</v>
      </c>
      <c r="F633" s="45" t="s">
        <v>4478</v>
      </c>
      <c r="G633" s="45" t="s">
        <v>4497</v>
      </c>
      <c r="H633" s="45" t="s">
        <v>4498</v>
      </c>
      <c r="I633" s="45" t="s">
        <v>3203</v>
      </c>
      <c r="J633" s="46">
        <v>235.55</v>
      </c>
      <c r="K633" s="46">
        <f t="shared" si="9"/>
        <v>273.238</v>
      </c>
    </row>
    <row r="634" spans="2:11" x14ac:dyDescent="0.25">
      <c r="B634" s="45" t="s">
        <v>3197</v>
      </c>
      <c r="C634" s="45" t="s">
        <v>3410</v>
      </c>
      <c r="D634" s="45" t="s">
        <v>3411</v>
      </c>
      <c r="E634" s="45">
        <v>10</v>
      </c>
      <c r="F634" s="45" t="s">
        <v>4478</v>
      </c>
      <c r="G634" s="45" t="s">
        <v>4499</v>
      </c>
      <c r="H634" s="45" t="s">
        <v>4500</v>
      </c>
      <c r="I634" s="45" t="s">
        <v>3203</v>
      </c>
      <c r="J634" s="46">
        <v>245.91</v>
      </c>
      <c r="K634" s="46">
        <f t="shared" si="9"/>
        <v>285.25559999999996</v>
      </c>
    </row>
    <row r="635" spans="2:11" x14ac:dyDescent="0.25">
      <c r="B635" s="45" t="s">
        <v>3197</v>
      </c>
      <c r="C635" s="45" t="s">
        <v>3410</v>
      </c>
      <c r="D635" s="45" t="s">
        <v>3411</v>
      </c>
      <c r="E635" s="45">
        <v>10</v>
      </c>
      <c r="F635" s="45" t="s">
        <v>4478</v>
      </c>
      <c r="G635" s="45" t="s">
        <v>4501</v>
      </c>
      <c r="H635" s="45" t="s">
        <v>4502</v>
      </c>
      <c r="I635" s="45" t="s">
        <v>3203</v>
      </c>
      <c r="J635" s="46">
        <v>548.72</v>
      </c>
      <c r="K635" s="46">
        <f t="shared" si="9"/>
        <v>636.51519999999994</v>
      </c>
    </row>
    <row r="636" spans="2:11" x14ac:dyDescent="0.25">
      <c r="B636" s="45" t="s">
        <v>3197</v>
      </c>
      <c r="C636" s="45" t="s">
        <v>3410</v>
      </c>
      <c r="D636" s="45" t="s">
        <v>3411</v>
      </c>
      <c r="E636" s="45">
        <v>10</v>
      </c>
      <c r="F636" s="45" t="s">
        <v>4478</v>
      </c>
      <c r="G636" s="45" t="s">
        <v>4503</v>
      </c>
      <c r="H636" s="45" t="s">
        <v>4504</v>
      </c>
      <c r="I636" s="45" t="s">
        <v>3203</v>
      </c>
      <c r="J636" s="46">
        <v>7.96</v>
      </c>
      <c r="K636" s="46">
        <f t="shared" si="9"/>
        <v>9.2335999999999991</v>
      </c>
    </row>
    <row r="637" spans="2:11" x14ac:dyDescent="0.25">
      <c r="B637" s="45" t="s">
        <v>3197</v>
      </c>
      <c r="C637" s="45" t="s">
        <v>3410</v>
      </c>
      <c r="D637" s="45" t="s">
        <v>3411</v>
      </c>
      <c r="E637" s="45">
        <v>10</v>
      </c>
      <c r="F637" s="45" t="s">
        <v>4478</v>
      </c>
      <c r="G637" s="45" t="s">
        <v>4505</v>
      </c>
      <c r="H637" s="45" t="s">
        <v>4506</v>
      </c>
      <c r="I637" s="45" t="s">
        <v>3203</v>
      </c>
      <c r="J637" s="46">
        <v>18.21</v>
      </c>
      <c r="K637" s="46">
        <f t="shared" si="9"/>
        <v>21.1236</v>
      </c>
    </row>
    <row r="638" spans="2:11" x14ac:dyDescent="0.25">
      <c r="B638" s="45" t="s">
        <v>3197</v>
      </c>
      <c r="C638" s="45" t="s">
        <v>3410</v>
      </c>
      <c r="D638" s="45" t="s">
        <v>3411</v>
      </c>
      <c r="E638" s="45">
        <v>10</v>
      </c>
      <c r="F638" s="45" t="s">
        <v>4478</v>
      </c>
      <c r="G638" s="45" t="s">
        <v>4507</v>
      </c>
      <c r="H638" s="45" t="s">
        <v>4508</v>
      </c>
      <c r="I638" s="45" t="s">
        <v>3203</v>
      </c>
      <c r="J638" s="46">
        <v>24.89</v>
      </c>
      <c r="K638" s="46">
        <f t="shared" si="9"/>
        <v>28.872399999999999</v>
      </c>
    </row>
    <row r="639" spans="2:11" x14ac:dyDescent="0.25">
      <c r="B639" s="45" t="s">
        <v>3197</v>
      </c>
      <c r="C639" s="45" t="s">
        <v>3410</v>
      </c>
      <c r="D639" s="45" t="s">
        <v>3411</v>
      </c>
      <c r="E639" s="45">
        <v>10</v>
      </c>
      <c r="F639" s="45" t="s">
        <v>4478</v>
      </c>
      <c r="G639" s="45" t="s">
        <v>4509</v>
      </c>
      <c r="H639" s="45" t="s">
        <v>4510</v>
      </c>
      <c r="I639" s="45" t="s">
        <v>3203</v>
      </c>
      <c r="J639" s="46">
        <v>29.98</v>
      </c>
      <c r="K639" s="46">
        <f t="shared" si="9"/>
        <v>34.776800000000001</v>
      </c>
    </row>
    <row r="640" spans="2:11" x14ac:dyDescent="0.25">
      <c r="B640" s="45" t="s">
        <v>3197</v>
      </c>
      <c r="C640" s="45" t="s">
        <v>3410</v>
      </c>
      <c r="D640" s="45" t="s">
        <v>3411</v>
      </c>
      <c r="E640" s="45">
        <v>10</v>
      </c>
      <c r="F640" s="45" t="s">
        <v>4478</v>
      </c>
      <c r="G640" s="45" t="s">
        <v>4511</v>
      </c>
      <c r="H640" s="45" t="s">
        <v>4512</v>
      </c>
      <c r="I640" s="45" t="s">
        <v>3203</v>
      </c>
      <c r="J640" s="46">
        <v>82.38</v>
      </c>
      <c r="K640" s="46">
        <f t="shared" si="9"/>
        <v>95.560799999999986</v>
      </c>
    </row>
    <row r="641" spans="2:11" x14ac:dyDescent="0.25">
      <c r="B641" s="45" t="s">
        <v>3197</v>
      </c>
      <c r="C641" s="45" t="s">
        <v>3410</v>
      </c>
      <c r="D641" s="45" t="s">
        <v>3411</v>
      </c>
      <c r="E641" s="45">
        <v>10</v>
      </c>
      <c r="F641" s="45" t="s">
        <v>4478</v>
      </c>
      <c r="G641" s="45" t="s">
        <v>4513</v>
      </c>
      <c r="H641" s="45" t="s">
        <v>4514</v>
      </c>
      <c r="I641" s="45" t="s">
        <v>3203</v>
      </c>
      <c r="J641" s="46">
        <v>87.05</v>
      </c>
      <c r="K641" s="46">
        <f t="shared" si="9"/>
        <v>100.97799999999999</v>
      </c>
    </row>
    <row r="642" spans="2:11" x14ac:dyDescent="0.25">
      <c r="B642" s="45" t="s">
        <v>3197</v>
      </c>
      <c r="C642" s="45" t="s">
        <v>3410</v>
      </c>
      <c r="D642" s="45" t="s">
        <v>3411</v>
      </c>
      <c r="E642" s="45">
        <v>10</v>
      </c>
      <c r="F642" s="45" t="s">
        <v>4478</v>
      </c>
      <c r="G642" s="45" t="s">
        <v>4515</v>
      </c>
      <c r="H642" s="45" t="s">
        <v>4516</v>
      </c>
      <c r="I642" s="45" t="s">
        <v>3203</v>
      </c>
      <c r="J642" s="46">
        <v>94.85</v>
      </c>
      <c r="K642" s="46">
        <f t="shared" si="9"/>
        <v>110.02599999999998</v>
      </c>
    </row>
    <row r="643" spans="2:11" x14ac:dyDescent="0.25">
      <c r="B643" s="45" t="s">
        <v>3197</v>
      </c>
      <c r="C643" s="45" t="s">
        <v>3410</v>
      </c>
      <c r="D643" s="45" t="s">
        <v>3411</v>
      </c>
      <c r="E643" s="45">
        <v>10</v>
      </c>
      <c r="F643" s="45" t="s">
        <v>4478</v>
      </c>
      <c r="G643" s="45" t="s">
        <v>4517</v>
      </c>
      <c r="H643" s="45" t="s">
        <v>4518</v>
      </c>
      <c r="I643" s="45" t="s">
        <v>3203</v>
      </c>
      <c r="J643" s="46">
        <v>97.1</v>
      </c>
      <c r="K643" s="46">
        <f t="shared" si="9"/>
        <v>112.63599999999998</v>
      </c>
    </row>
    <row r="644" spans="2:11" x14ac:dyDescent="0.25">
      <c r="B644" s="45" t="s">
        <v>3197</v>
      </c>
      <c r="C644" s="45" t="s">
        <v>3410</v>
      </c>
      <c r="D644" s="45" t="s">
        <v>3411</v>
      </c>
      <c r="E644" s="45">
        <v>10</v>
      </c>
      <c r="F644" s="45" t="s">
        <v>4478</v>
      </c>
      <c r="G644" s="45" t="s">
        <v>4519</v>
      </c>
      <c r="H644" s="45" t="s">
        <v>4520</v>
      </c>
      <c r="I644" s="45" t="s">
        <v>3203</v>
      </c>
      <c r="J644" s="46">
        <v>461.53</v>
      </c>
      <c r="K644" s="46">
        <f t="shared" ref="K644:K707" si="10">+IF(AND(MID(H644,1,15)="POSTE DE MADERA",J644&lt;110)=TRUE,(J644*1.13+5)*1.01*1.16,IF(AND(MID(H644,1,15)="POSTE DE MADERA",J644&gt;=110,J644&lt;320)=TRUE,(J644*1.13+12)*1.01*1.16,IF(AND(MID(H644,1,15)="POSTE DE MADERA",J644&gt;320)=TRUE,(J644*1.13+36)*1.01*1.16,IF(+AND(MID(H644,1,5)="POSTE",MID(H644,1,15)&lt;&gt;"POSTE DE MADERA")=TRUE,J644*1.01*1.16,J644*1.16))))</f>
        <v>535.37479999999994</v>
      </c>
    </row>
    <row r="645" spans="2:11" x14ac:dyDescent="0.25">
      <c r="B645" s="45" t="s">
        <v>3197</v>
      </c>
      <c r="C645" s="45" t="s">
        <v>3410</v>
      </c>
      <c r="D645" s="45" t="s">
        <v>3411</v>
      </c>
      <c r="E645" s="45">
        <v>10</v>
      </c>
      <c r="F645" s="45" t="s">
        <v>4478</v>
      </c>
      <c r="G645" s="45" t="s">
        <v>4521</v>
      </c>
      <c r="H645" s="45" t="s">
        <v>4522</v>
      </c>
      <c r="I645" s="45" t="s">
        <v>4523</v>
      </c>
      <c r="J645" s="46">
        <v>17.54</v>
      </c>
      <c r="K645" s="46">
        <f t="shared" si="10"/>
        <v>20.346399999999999</v>
      </c>
    </row>
    <row r="646" spans="2:11" x14ac:dyDescent="0.25">
      <c r="B646" s="45" t="s">
        <v>3197</v>
      </c>
      <c r="C646" s="45" t="s">
        <v>3410</v>
      </c>
      <c r="D646" s="45" t="s">
        <v>3411</v>
      </c>
      <c r="E646" s="45">
        <v>10</v>
      </c>
      <c r="F646" s="45" t="s">
        <v>4478</v>
      </c>
      <c r="G646" s="45" t="s">
        <v>4524</v>
      </c>
      <c r="H646" s="45" t="s">
        <v>4525</v>
      </c>
      <c r="I646" s="45" t="s">
        <v>3203</v>
      </c>
      <c r="J646" s="46">
        <v>79.349999999999994</v>
      </c>
      <c r="K646" s="46">
        <f t="shared" si="10"/>
        <v>92.045999999999992</v>
      </c>
    </row>
    <row r="647" spans="2:11" x14ac:dyDescent="0.25">
      <c r="B647" s="45" t="s">
        <v>3197</v>
      </c>
      <c r="C647" s="45" t="s">
        <v>3410</v>
      </c>
      <c r="D647" s="45" t="s">
        <v>3411</v>
      </c>
      <c r="E647" s="45">
        <v>10</v>
      </c>
      <c r="F647" s="45" t="s">
        <v>4478</v>
      </c>
      <c r="G647" s="45" t="s">
        <v>4526</v>
      </c>
      <c r="H647" s="45" t="s">
        <v>4527</v>
      </c>
      <c r="I647" s="45" t="s">
        <v>3203</v>
      </c>
      <c r="J647" s="46">
        <v>90.51</v>
      </c>
      <c r="K647" s="46">
        <f t="shared" si="10"/>
        <v>104.99160000000001</v>
      </c>
    </row>
    <row r="648" spans="2:11" x14ac:dyDescent="0.25">
      <c r="B648" s="45" t="s">
        <v>3197</v>
      </c>
      <c r="C648" s="45" t="s">
        <v>3410</v>
      </c>
      <c r="D648" s="45" t="s">
        <v>3411</v>
      </c>
      <c r="E648" s="45">
        <v>10</v>
      </c>
      <c r="F648" s="45" t="s">
        <v>4478</v>
      </c>
      <c r="G648" s="45" t="s">
        <v>4528</v>
      </c>
      <c r="H648" s="45" t="s">
        <v>4529</v>
      </c>
      <c r="I648" s="45" t="s">
        <v>3203</v>
      </c>
      <c r="J648" s="46">
        <v>2.38</v>
      </c>
      <c r="K648" s="46">
        <f t="shared" si="10"/>
        <v>2.7607999999999997</v>
      </c>
    </row>
    <row r="649" spans="2:11" x14ac:dyDescent="0.25">
      <c r="B649" s="45" t="s">
        <v>3197</v>
      </c>
      <c r="C649" s="45" t="s">
        <v>3410</v>
      </c>
      <c r="D649" s="45" t="s">
        <v>3411</v>
      </c>
      <c r="E649" s="45">
        <v>10</v>
      </c>
      <c r="F649" s="45" t="s">
        <v>4478</v>
      </c>
      <c r="G649" s="45" t="s">
        <v>4530</v>
      </c>
      <c r="H649" s="45" t="s">
        <v>4531</v>
      </c>
      <c r="I649" s="45" t="s">
        <v>3203</v>
      </c>
      <c r="J649" s="46">
        <v>3.34</v>
      </c>
      <c r="K649" s="46">
        <f t="shared" si="10"/>
        <v>3.8743999999999996</v>
      </c>
    </row>
    <row r="650" spans="2:11" x14ac:dyDescent="0.25">
      <c r="B650" s="45" t="s">
        <v>3197</v>
      </c>
      <c r="C650" s="45" t="s">
        <v>3410</v>
      </c>
      <c r="D650" s="45" t="s">
        <v>3411</v>
      </c>
      <c r="E650" s="45">
        <v>10</v>
      </c>
      <c r="F650" s="45" t="s">
        <v>4478</v>
      </c>
      <c r="G650" s="45" t="s">
        <v>4532</v>
      </c>
      <c r="H650" s="45" t="s">
        <v>4533</v>
      </c>
      <c r="I650" s="45" t="s">
        <v>3203</v>
      </c>
      <c r="J650" s="46">
        <v>467.36</v>
      </c>
      <c r="K650" s="46">
        <f t="shared" si="10"/>
        <v>542.13760000000002</v>
      </c>
    </row>
    <row r="651" spans="2:11" x14ac:dyDescent="0.25">
      <c r="B651" s="45" t="s">
        <v>3197</v>
      </c>
      <c r="C651" s="45" t="s">
        <v>3410</v>
      </c>
      <c r="D651" s="45" t="s">
        <v>3411</v>
      </c>
      <c r="E651" s="45">
        <v>10</v>
      </c>
      <c r="F651" s="45" t="s">
        <v>4478</v>
      </c>
      <c r="G651" s="45" t="s">
        <v>4534</v>
      </c>
      <c r="H651" s="45" t="s">
        <v>4535</v>
      </c>
      <c r="I651" s="45" t="s">
        <v>3203</v>
      </c>
      <c r="J651" s="46">
        <v>5.88</v>
      </c>
      <c r="K651" s="46">
        <f t="shared" si="10"/>
        <v>6.8207999999999993</v>
      </c>
    </row>
    <row r="652" spans="2:11" x14ac:dyDescent="0.25">
      <c r="B652" s="45" t="s">
        <v>3197</v>
      </c>
      <c r="C652" s="45" t="s">
        <v>3410</v>
      </c>
      <c r="D652" s="45" t="s">
        <v>3411</v>
      </c>
      <c r="E652" s="45">
        <v>10</v>
      </c>
      <c r="F652" s="45" t="s">
        <v>4478</v>
      </c>
      <c r="G652" s="45" t="s">
        <v>4536</v>
      </c>
      <c r="H652" s="45" t="s">
        <v>4537</v>
      </c>
      <c r="I652" s="45" t="s">
        <v>3203</v>
      </c>
      <c r="J652" s="46">
        <v>40.21</v>
      </c>
      <c r="K652" s="46">
        <f t="shared" si="10"/>
        <v>46.643599999999999</v>
      </c>
    </row>
    <row r="653" spans="2:11" x14ac:dyDescent="0.25">
      <c r="B653" s="45" t="s">
        <v>3197</v>
      </c>
      <c r="C653" s="45" t="s">
        <v>3410</v>
      </c>
      <c r="D653" s="45" t="s">
        <v>3411</v>
      </c>
      <c r="E653" s="45">
        <v>10</v>
      </c>
      <c r="F653" s="45" t="s">
        <v>4478</v>
      </c>
      <c r="G653" s="45" t="s">
        <v>4538</v>
      </c>
      <c r="H653" s="45" t="s">
        <v>4539</v>
      </c>
      <c r="I653" s="45" t="s">
        <v>3203</v>
      </c>
      <c r="J653" s="46">
        <v>552.59</v>
      </c>
      <c r="K653" s="46">
        <f t="shared" si="10"/>
        <v>641.00440000000003</v>
      </c>
    </row>
    <row r="654" spans="2:11" x14ac:dyDescent="0.25">
      <c r="B654" s="45" t="s">
        <v>3197</v>
      </c>
      <c r="C654" s="45" t="s">
        <v>3410</v>
      </c>
      <c r="D654" s="45" t="s">
        <v>3411</v>
      </c>
      <c r="E654" s="45">
        <v>10</v>
      </c>
      <c r="F654" s="45" t="s">
        <v>4478</v>
      </c>
      <c r="G654" s="45" t="s">
        <v>4540</v>
      </c>
      <c r="H654" s="45" t="s">
        <v>4541</v>
      </c>
      <c r="I654" s="45" t="s">
        <v>3203</v>
      </c>
      <c r="J654" s="46">
        <v>554.83000000000004</v>
      </c>
      <c r="K654" s="46">
        <f t="shared" si="10"/>
        <v>643.6028</v>
      </c>
    </row>
    <row r="655" spans="2:11" x14ac:dyDescent="0.25">
      <c r="B655" s="45" t="s">
        <v>3197</v>
      </c>
      <c r="C655" s="45" t="s">
        <v>3410</v>
      </c>
      <c r="D655" s="45" t="s">
        <v>3411</v>
      </c>
      <c r="E655" s="45">
        <v>10</v>
      </c>
      <c r="F655" s="45" t="s">
        <v>4478</v>
      </c>
      <c r="G655" s="45" t="s">
        <v>4542</v>
      </c>
      <c r="H655" s="45" t="s">
        <v>4543</v>
      </c>
      <c r="I655" s="45" t="s">
        <v>3203</v>
      </c>
      <c r="J655" s="46">
        <v>615.46</v>
      </c>
      <c r="K655" s="46">
        <f t="shared" si="10"/>
        <v>713.93359999999996</v>
      </c>
    </row>
    <row r="656" spans="2:11" x14ac:dyDescent="0.25">
      <c r="B656" s="45" t="s">
        <v>3197</v>
      </c>
      <c r="C656" s="45" t="s">
        <v>3410</v>
      </c>
      <c r="D656" s="45" t="s">
        <v>3411</v>
      </c>
      <c r="E656" s="45">
        <v>10</v>
      </c>
      <c r="F656" s="45" t="s">
        <v>4478</v>
      </c>
      <c r="G656" s="45" t="s">
        <v>4544</v>
      </c>
      <c r="H656" s="45" t="s">
        <v>4545</v>
      </c>
      <c r="I656" s="45" t="s">
        <v>3203</v>
      </c>
      <c r="J656" s="46">
        <v>606.98</v>
      </c>
      <c r="K656" s="46">
        <f t="shared" si="10"/>
        <v>704.09679999999992</v>
      </c>
    </row>
    <row r="657" spans="2:11" x14ac:dyDescent="0.25">
      <c r="B657" s="45" t="s">
        <v>3197</v>
      </c>
      <c r="C657" s="45" t="s">
        <v>3410</v>
      </c>
      <c r="D657" s="45" t="s">
        <v>3411</v>
      </c>
      <c r="E657" s="45">
        <v>10</v>
      </c>
      <c r="F657" s="45" t="s">
        <v>4478</v>
      </c>
      <c r="G657" s="45" t="s">
        <v>4546</v>
      </c>
      <c r="H657" s="45" t="s">
        <v>4547</v>
      </c>
      <c r="I657" s="45" t="s">
        <v>3203</v>
      </c>
      <c r="J657" s="46">
        <v>5.98</v>
      </c>
      <c r="K657" s="46">
        <f t="shared" si="10"/>
        <v>6.9367999999999999</v>
      </c>
    </row>
    <row r="658" spans="2:11" x14ac:dyDescent="0.25">
      <c r="B658" s="45" t="s">
        <v>3197</v>
      </c>
      <c r="C658" s="45" t="s">
        <v>3410</v>
      </c>
      <c r="D658" s="45" t="s">
        <v>3411</v>
      </c>
      <c r="E658" s="45">
        <v>10</v>
      </c>
      <c r="F658" s="45" t="s">
        <v>4478</v>
      </c>
      <c r="G658" s="45" t="s">
        <v>4548</v>
      </c>
      <c r="H658" s="45" t="s">
        <v>4549</v>
      </c>
      <c r="I658" s="45" t="s">
        <v>3203</v>
      </c>
      <c r="J658" s="46">
        <v>9.3699999999999992</v>
      </c>
      <c r="K658" s="46">
        <f t="shared" si="10"/>
        <v>10.869199999999998</v>
      </c>
    </row>
    <row r="659" spans="2:11" x14ac:dyDescent="0.25">
      <c r="B659" s="45" t="s">
        <v>3197</v>
      </c>
      <c r="C659" s="45" t="s">
        <v>3410</v>
      </c>
      <c r="D659" s="45" t="s">
        <v>3411</v>
      </c>
      <c r="E659" s="45">
        <v>10</v>
      </c>
      <c r="F659" s="45" t="s">
        <v>4478</v>
      </c>
      <c r="G659" s="45" t="s">
        <v>4550</v>
      </c>
      <c r="H659" s="45" t="s">
        <v>4551</v>
      </c>
      <c r="I659" s="45" t="s">
        <v>3203</v>
      </c>
      <c r="J659" s="46">
        <v>14.24</v>
      </c>
      <c r="K659" s="46">
        <f t="shared" si="10"/>
        <v>16.5184</v>
      </c>
    </row>
    <row r="660" spans="2:11" x14ac:dyDescent="0.25">
      <c r="B660" s="45" t="s">
        <v>3197</v>
      </c>
      <c r="C660" s="45" t="s">
        <v>3410</v>
      </c>
      <c r="D660" s="45" t="s">
        <v>3411</v>
      </c>
      <c r="E660" s="45">
        <v>10</v>
      </c>
      <c r="F660" s="45" t="s">
        <v>4478</v>
      </c>
      <c r="G660" s="45" t="s">
        <v>4552</v>
      </c>
      <c r="H660" s="45" t="s">
        <v>4553</v>
      </c>
      <c r="I660" s="45" t="s">
        <v>3203</v>
      </c>
      <c r="J660" s="46">
        <v>4.09</v>
      </c>
      <c r="K660" s="46">
        <f t="shared" si="10"/>
        <v>4.7443999999999997</v>
      </c>
    </row>
    <row r="661" spans="2:11" x14ac:dyDescent="0.25">
      <c r="B661" s="45" t="s">
        <v>3197</v>
      </c>
      <c r="C661" s="45" t="s">
        <v>3410</v>
      </c>
      <c r="D661" s="45" t="s">
        <v>3411</v>
      </c>
      <c r="E661" s="45">
        <v>10</v>
      </c>
      <c r="F661" s="45" t="s">
        <v>4478</v>
      </c>
      <c r="G661" s="45" t="s">
        <v>4554</v>
      </c>
      <c r="H661" s="45" t="s">
        <v>4555</v>
      </c>
      <c r="I661" s="45" t="s">
        <v>3203</v>
      </c>
      <c r="J661" s="46">
        <v>4.59</v>
      </c>
      <c r="K661" s="46">
        <f t="shared" si="10"/>
        <v>5.3243999999999998</v>
      </c>
    </row>
    <row r="662" spans="2:11" x14ac:dyDescent="0.25">
      <c r="B662" s="45" t="s">
        <v>3197</v>
      </c>
      <c r="C662" s="45" t="s">
        <v>3410</v>
      </c>
      <c r="D662" s="45" t="s">
        <v>3411</v>
      </c>
      <c r="E662" s="45">
        <v>10</v>
      </c>
      <c r="F662" s="45" t="s">
        <v>4478</v>
      </c>
      <c r="G662" s="45" t="s">
        <v>4556</v>
      </c>
      <c r="H662" s="45" t="s">
        <v>4557</v>
      </c>
      <c r="I662" s="45" t="s">
        <v>3203</v>
      </c>
      <c r="J662" s="46">
        <v>10.14</v>
      </c>
      <c r="K662" s="46">
        <f t="shared" si="10"/>
        <v>11.7624</v>
      </c>
    </row>
    <row r="663" spans="2:11" x14ac:dyDescent="0.25">
      <c r="B663" s="45" t="s">
        <v>3197</v>
      </c>
      <c r="C663" s="45" t="s">
        <v>3410</v>
      </c>
      <c r="D663" s="45" t="s">
        <v>3411</v>
      </c>
      <c r="E663" s="45">
        <v>10</v>
      </c>
      <c r="F663" s="45" t="s">
        <v>4478</v>
      </c>
      <c r="G663" s="45" t="s">
        <v>4558</v>
      </c>
      <c r="H663" s="45" t="s">
        <v>4559</v>
      </c>
      <c r="I663" s="45" t="s">
        <v>3203</v>
      </c>
      <c r="J663" s="46">
        <v>12.12</v>
      </c>
      <c r="K663" s="46">
        <f t="shared" si="10"/>
        <v>14.059199999999999</v>
      </c>
    </row>
    <row r="664" spans="2:11" x14ac:dyDescent="0.25">
      <c r="B664" s="45" t="s">
        <v>3197</v>
      </c>
      <c r="C664" s="45" t="s">
        <v>3410</v>
      </c>
      <c r="D664" s="45" t="s">
        <v>3411</v>
      </c>
      <c r="E664" s="45">
        <v>10</v>
      </c>
      <c r="F664" s="45" t="s">
        <v>4478</v>
      </c>
      <c r="G664" s="45" t="s">
        <v>4560</v>
      </c>
      <c r="H664" s="45" t="s">
        <v>4561</v>
      </c>
      <c r="I664" s="45" t="s">
        <v>3203</v>
      </c>
      <c r="J664" s="46">
        <v>10.09</v>
      </c>
      <c r="K664" s="46">
        <f t="shared" si="10"/>
        <v>11.7044</v>
      </c>
    </row>
    <row r="665" spans="2:11" x14ac:dyDescent="0.25">
      <c r="B665" s="45" t="s">
        <v>3197</v>
      </c>
      <c r="C665" s="45" t="s">
        <v>3410</v>
      </c>
      <c r="D665" s="45" t="s">
        <v>3411</v>
      </c>
      <c r="E665" s="45">
        <v>10</v>
      </c>
      <c r="F665" s="45" t="s">
        <v>4478</v>
      </c>
      <c r="G665" s="45" t="s">
        <v>4562</v>
      </c>
      <c r="H665" s="45" t="s">
        <v>4563</v>
      </c>
      <c r="I665" s="45" t="s">
        <v>3203</v>
      </c>
      <c r="J665" s="46">
        <v>26.97</v>
      </c>
      <c r="K665" s="46">
        <f t="shared" si="10"/>
        <v>31.285199999999996</v>
      </c>
    </row>
    <row r="666" spans="2:11" x14ac:dyDescent="0.25">
      <c r="B666" s="45" t="s">
        <v>3197</v>
      </c>
      <c r="C666" s="45" t="s">
        <v>3410</v>
      </c>
      <c r="D666" s="45" t="s">
        <v>3411</v>
      </c>
      <c r="E666" s="45">
        <v>10</v>
      </c>
      <c r="F666" s="45" t="s">
        <v>4478</v>
      </c>
      <c r="G666" s="45" t="s">
        <v>4564</v>
      </c>
      <c r="H666" s="45" t="s">
        <v>4565</v>
      </c>
      <c r="I666" s="45" t="s">
        <v>3203</v>
      </c>
      <c r="J666" s="46">
        <v>10.88</v>
      </c>
      <c r="K666" s="46">
        <f t="shared" si="10"/>
        <v>12.620800000000001</v>
      </c>
    </row>
    <row r="667" spans="2:11" x14ac:dyDescent="0.25">
      <c r="B667" s="45" t="s">
        <v>3197</v>
      </c>
      <c r="C667" s="45" t="s">
        <v>3410</v>
      </c>
      <c r="D667" s="45" t="s">
        <v>3411</v>
      </c>
      <c r="E667" s="45">
        <v>10</v>
      </c>
      <c r="F667" s="45" t="s">
        <v>4478</v>
      </c>
      <c r="G667" s="45" t="s">
        <v>4566</v>
      </c>
      <c r="H667" s="45" t="s">
        <v>4567</v>
      </c>
      <c r="I667" s="45" t="s">
        <v>3203</v>
      </c>
      <c r="J667" s="46">
        <v>10.68</v>
      </c>
      <c r="K667" s="46">
        <f t="shared" si="10"/>
        <v>12.388799999999998</v>
      </c>
    </row>
    <row r="668" spans="2:11" x14ac:dyDescent="0.25">
      <c r="B668" s="45" t="s">
        <v>3197</v>
      </c>
      <c r="C668" s="45" t="s">
        <v>3410</v>
      </c>
      <c r="D668" s="45" t="s">
        <v>3411</v>
      </c>
      <c r="E668" s="45">
        <v>10</v>
      </c>
      <c r="F668" s="45" t="s">
        <v>4478</v>
      </c>
      <c r="G668" s="45" t="s">
        <v>4568</v>
      </c>
      <c r="H668" s="45" t="s">
        <v>4569</v>
      </c>
      <c r="I668" s="45" t="s">
        <v>3203</v>
      </c>
      <c r="J668" s="46">
        <v>9.5</v>
      </c>
      <c r="K668" s="46">
        <f t="shared" si="10"/>
        <v>11.02</v>
      </c>
    </row>
    <row r="669" spans="2:11" x14ac:dyDescent="0.25">
      <c r="B669" s="45" t="s">
        <v>3197</v>
      </c>
      <c r="C669" s="45" t="s">
        <v>3410</v>
      </c>
      <c r="D669" s="45" t="s">
        <v>3411</v>
      </c>
      <c r="E669" s="45">
        <v>10</v>
      </c>
      <c r="F669" s="45" t="s">
        <v>4478</v>
      </c>
      <c r="G669" s="45" t="s">
        <v>4570</v>
      </c>
      <c r="H669" s="45" t="s">
        <v>4571</v>
      </c>
      <c r="I669" s="45" t="s">
        <v>3203</v>
      </c>
      <c r="J669" s="46">
        <v>36.47</v>
      </c>
      <c r="K669" s="46">
        <f t="shared" si="10"/>
        <v>42.305199999999999</v>
      </c>
    </row>
    <row r="670" spans="2:11" x14ac:dyDescent="0.25">
      <c r="B670" s="45" t="s">
        <v>3197</v>
      </c>
      <c r="C670" s="45" t="s">
        <v>3410</v>
      </c>
      <c r="D670" s="45" t="s">
        <v>3411</v>
      </c>
      <c r="E670" s="45">
        <v>10</v>
      </c>
      <c r="F670" s="45" t="s">
        <v>4478</v>
      </c>
      <c r="G670" s="45" t="s">
        <v>4572</v>
      </c>
      <c r="H670" s="45" t="s">
        <v>4573</v>
      </c>
      <c r="I670" s="45" t="s">
        <v>3203</v>
      </c>
      <c r="J670" s="46">
        <v>13.4</v>
      </c>
      <c r="K670" s="46">
        <f t="shared" si="10"/>
        <v>15.543999999999999</v>
      </c>
    </row>
    <row r="671" spans="2:11" x14ac:dyDescent="0.25">
      <c r="B671" s="45" t="s">
        <v>3197</v>
      </c>
      <c r="C671" s="45" t="s">
        <v>3410</v>
      </c>
      <c r="D671" s="45" t="s">
        <v>3411</v>
      </c>
      <c r="E671" s="45">
        <v>10</v>
      </c>
      <c r="F671" s="45" t="s">
        <v>4478</v>
      </c>
      <c r="G671" s="45" t="s">
        <v>4574</v>
      </c>
      <c r="H671" s="45" t="s">
        <v>4575</v>
      </c>
      <c r="I671" s="45" t="s">
        <v>3203</v>
      </c>
      <c r="J671" s="46">
        <v>409.59</v>
      </c>
      <c r="K671" s="46">
        <f t="shared" si="10"/>
        <v>475.12439999999992</v>
      </c>
    </row>
    <row r="672" spans="2:11" x14ac:dyDescent="0.25">
      <c r="B672" s="45" t="s">
        <v>3197</v>
      </c>
      <c r="C672" s="45" t="s">
        <v>3410</v>
      </c>
      <c r="D672" s="45" t="s">
        <v>3411</v>
      </c>
      <c r="E672" s="45">
        <v>10</v>
      </c>
      <c r="F672" s="45" t="s">
        <v>4478</v>
      </c>
      <c r="G672" s="45" t="s">
        <v>4576</v>
      </c>
      <c r="H672" s="45" t="s">
        <v>4577</v>
      </c>
      <c r="I672" s="45" t="s">
        <v>3203</v>
      </c>
      <c r="J672" s="46">
        <v>207.37</v>
      </c>
      <c r="K672" s="46">
        <f t="shared" si="10"/>
        <v>240.54919999999998</v>
      </c>
    </row>
    <row r="673" spans="2:11" x14ac:dyDescent="0.25">
      <c r="B673" s="45" t="s">
        <v>3197</v>
      </c>
      <c r="C673" s="45" t="s">
        <v>3410</v>
      </c>
      <c r="D673" s="45" t="s">
        <v>3411</v>
      </c>
      <c r="E673" s="45">
        <v>10</v>
      </c>
      <c r="F673" s="45" t="s">
        <v>4478</v>
      </c>
      <c r="G673" s="45" t="s">
        <v>4578</v>
      </c>
      <c r="H673" s="45" t="s">
        <v>4579</v>
      </c>
      <c r="I673" s="45" t="s">
        <v>3203</v>
      </c>
      <c r="J673" s="46">
        <v>500</v>
      </c>
      <c r="K673" s="46">
        <f t="shared" si="10"/>
        <v>580</v>
      </c>
    </row>
    <row r="674" spans="2:11" x14ac:dyDescent="0.25">
      <c r="B674" s="45" t="s">
        <v>3197</v>
      </c>
      <c r="C674" s="45" t="s">
        <v>3410</v>
      </c>
      <c r="D674" s="45" t="s">
        <v>3411</v>
      </c>
      <c r="E674" s="45">
        <v>10</v>
      </c>
      <c r="F674" s="45" t="s">
        <v>4478</v>
      </c>
      <c r="G674" s="45" t="s">
        <v>4580</v>
      </c>
      <c r="H674" s="45" t="s">
        <v>4581</v>
      </c>
      <c r="I674" s="45" t="s">
        <v>3203</v>
      </c>
      <c r="J674" s="46">
        <v>384.92</v>
      </c>
      <c r="K674" s="46">
        <f t="shared" si="10"/>
        <v>446.50720000000001</v>
      </c>
    </row>
    <row r="675" spans="2:11" x14ac:dyDescent="0.25">
      <c r="B675" s="45" t="s">
        <v>3197</v>
      </c>
      <c r="C675" s="45" t="s">
        <v>3410</v>
      </c>
      <c r="D675" s="45" t="s">
        <v>3411</v>
      </c>
      <c r="E675" s="45">
        <v>10</v>
      </c>
      <c r="F675" s="45" t="s">
        <v>4478</v>
      </c>
      <c r="G675" s="45" t="s">
        <v>4582</v>
      </c>
      <c r="H675" s="45" t="s">
        <v>4583</v>
      </c>
      <c r="I675" s="45" t="s">
        <v>3203</v>
      </c>
      <c r="J675" s="46">
        <v>986.4</v>
      </c>
      <c r="K675" s="46">
        <f t="shared" si="10"/>
        <v>1144.2239999999999</v>
      </c>
    </row>
    <row r="676" spans="2:11" x14ac:dyDescent="0.25">
      <c r="B676" s="45" t="s">
        <v>3197</v>
      </c>
      <c r="C676" s="45" t="s">
        <v>3410</v>
      </c>
      <c r="D676" s="45" t="s">
        <v>3411</v>
      </c>
      <c r="E676" s="45">
        <v>10</v>
      </c>
      <c r="F676" s="45" t="s">
        <v>4478</v>
      </c>
      <c r="G676" s="45" t="s">
        <v>4584</v>
      </c>
      <c r="H676" s="45" t="s">
        <v>4585</v>
      </c>
      <c r="I676" s="45" t="s">
        <v>3203</v>
      </c>
      <c r="J676" s="46">
        <v>1655.95</v>
      </c>
      <c r="K676" s="46">
        <f t="shared" si="10"/>
        <v>1920.9019999999998</v>
      </c>
    </row>
    <row r="677" spans="2:11" x14ac:dyDescent="0.25">
      <c r="B677" s="45" t="s">
        <v>3197</v>
      </c>
      <c r="C677" s="45" t="s">
        <v>3410</v>
      </c>
      <c r="D677" s="45" t="s">
        <v>3411</v>
      </c>
      <c r="E677" s="45">
        <v>10</v>
      </c>
      <c r="F677" s="45" t="s">
        <v>4478</v>
      </c>
      <c r="G677" s="45" t="s">
        <v>4586</v>
      </c>
      <c r="H677" s="45" t="s">
        <v>4587</v>
      </c>
      <c r="I677" s="45" t="s">
        <v>3203</v>
      </c>
      <c r="J677" s="46">
        <v>3.95</v>
      </c>
      <c r="K677" s="46">
        <f t="shared" si="10"/>
        <v>4.5819999999999999</v>
      </c>
    </row>
    <row r="678" spans="2:11" x14ac:dyDescent="0.25">
      <c r="B678" s="45" t="s">
        <v>3197</v>
      </c>
      <c r="C678" s="45" t="s">
        <v>3410</v>
      </c>
      <c r="D678" s="45" t="s">
        <v>3411</v>
      </c>
      <c r="E678" s="45">
        <v>10</v>
      </c>
      <c r="F678" s="45" t="s">
        <v>4478</v>
      </c>
      <c r="G678" s="45" t="s">
        <v>4588</v>
      </c>
      <c r="H678" s="45" t="s">
        <v>4589</v>
      </c>
      <c r="I678" s="45" t="s">
        <v>3203</v>
      </c>
      <c r="J678" s="46">
        <v>6.54</v>
      </c>
      <c r="K678" s="46">
        <f t="shared" si="10"/>
        <v>7.5863999999999994</v>
      </c>
    </row>
    <row r="679" spans="2:11" x14ac:dyDescent="0.25">
      <c r="B679" s="45" t="s">
        <v>3197</v>
      </c>
      <c r="C679" s="45" t="s">
        <v>3410</v>
      </c>
      <c r="D679" s="45" t="s">
        <v>3411</v>
      </c>
      <c r="E679" s="45">
        <v>10</v>
      </c>
      <c r="F679" s="45" t="s">
        <v>4478</v>
      </c>
      <c r="G679" s="45" t="s">
        <v>4590</v>
      </c>
      <c r="H679" s="45" t="s">
        <v>4591</v>
      </c>
      <c r="I679" s="45" t="s">
        <v>3203</v>
      </c>
      <c r="J679" s="46">
        <v>9.33</v>
      </c>
      <c r="K679" s="46">
        <f t="shared" si="10"/>
        <v>10.822799999999999</v>
      </c>
    </row>
    <row r="680" spans="2:11" x14ac:dyDescent="0.25">
      <c r="B680" s="45" t="s">
        <v>3197</v>
      </c>
      <c r="C680" s="45" t="s">
        <v>3410</v>
      </c>
      <c r="D680" s="45" t="s">
        <v>3411</v>
      </c>
      <c r="E680" s="45">
        <v>10</v>
      </c>
      <c r="F680" s="45" t="s">
        <v>4478</v>
      </c>
      <c r="G680" s="45" t="s">
        <v>4592</v>
      </c>
      <c r="H680" s="45" t="s">
        <v>4593</v>
      </c>
      <c r="I680" s="45" t="s">
        <v>3203</v>
      </c>
      <c r="J680" s="46">
        <v>17.2</v>
      </c>
      <c r="K680" s="46">
        <f t="shared" si="10"/>
        <v>19.951999999999998</v>
      </c>
    </row>
    <row r="681" spans="2:11" x14ac:dyDescent="0.25">
      <c r="B681" s="45" t="s">
        <v>3197</v>
      </c>
      <c r="C681" s="45" t="s">
        <v>3410</v>
      </c>
      <c r="D681" s="45" t="s">
        <v>3411</v>
      </c>
      <c r="E681" s="45">
        <v>10</v>
      </c>
      <c r="F681" s="45" t="s">
        <v>4478</v>
      </c>
      <c r="G681" s="45" t="s">
        <v>4594</v>
      </c>
      <c r="H681" s="45" t="s">
        <v>4595</v>
      </c>
      <c r="I681" s="45" t="s">
        <v>3203</v>
      </c>
      <c r="J681" s="46">
        <v>492.36</v>
      </c>
      <c r="K681" s="46">
        <f t="shared" si="10"/>
        <v>571.13760000000002</v>
      </c>
    </row>
    <row r="682" spans="2:11" x14ac:dyDescent="0.25">
      <c r="B682" s="45" t="s">
        <v>3197</v>
      </c>
      <c r="C682" s="45" t="s">
        <v>3410</v>
      </c>
      <c r="D682" s="45" t="s">
        <v>3411</v>
      </c>
      <c r="E682" s="45">
        <v>10</v>
      </c>
      <c r="F682" s="45" t="s">
        <v>4478</v>
      </c>
      <c r="G682" s="45" t="s">
        <v>4596</v>
      </c>
      <c r="H682" s="45" t="s">
        <v>4597</v>
      </c>
      <c r="I682" s="45" t="s">
        <v>3203</v>
      </c>
      <c r="J682" s="46">
        <v>426.2</v>
      </c>
      <c r="K682" s="46">
        <f t="shared" si="10"/>
        <v>494.39199999999994</v>
      </c>
    </row>
    <row r="683" spans="2:11" x14ac:dyDescent="0.25">
      <c r="B683" s="45" t="s">
        <v>3197</v>
      </c>
      <c r="C683" s="45" t="s">
        <v>3410</v>
      </c>
      <c r="D683" s="45" t="s">
        <v>3411</v>
      </c>
      <c r="E683" s="45">
        <v>10</v>
      </c>
      <c r="F683" s="45" t="s">
        <v>4478</v>
      </c>
      <c r="G683" s="45" t="s">
        <v>4598</v>
      </c>
      <c r="H683" s="45" t="s">
        <v>4599</v>
      </c>
      <c r="I683" s="45" t="s">
        <v>3203</v>
      </c>
      <c r="J683" s="46">
        <v>555.9</v>
      </c>
      <c r="K683" s="46">
        <f t="shared" si="10"/>
        <v>644.84399999999994</v>
      </c>
    </row>
    <row r="684" spans="2:11" x14ac:dyDescent="0.25">
      <c r="B684" s="45" t="s">
        <v>3197</v>
      </c>
      <c r="C684" s="45" t="s">
        <v>3410</v>
      </c>
      <c r="D684" s="45" t="s">
        <v>3411</v>
      </c>
      <c r="E684" s="45">
        <v>10</v>
      </c>
      <c r="F684" s="45" t="s">
        <v>4478</v>
      </c>
      <c r="G684" s="45" t="s">
        <v>4600</v>
      </c>
      <c r="H684" s="45" t="s">
        <v>4601</v>
      </c>
      <c r="I684" s="45" t="s">
        <v>3203</v>
      </c>
      <c r="J684" s="46">
        <v>452.67</v>
      </c>
      <c r="K684" s="46">
        <f t="shared" si="10"/>
        <v>525.09719999999993</v>
      </c>
    </row>
    <row r="685" spans="2:11" x14ac:dyDescent="0.25">
      <c r="B685" s="45" t="s">
        <v>3197</v>
      </c>
      <c r="C685" s="45" t="s">
        <v>3410</v>
      </c>
      <c r="D685" s="45" t="s">
        <v>3411</v>
      </c>
      <c r="E685" s="45">
        <v>10</v>
      </c>
      <c r="F685" s="45" t="s">
        <v>4478</v>
      </c>
      <c r="G685" s="45" t="s">
        <v>4602</v>
      </c>
      <c r="H685" s="45" t="s">
        <v>4603</v>
      </c>
      <c r="I685" s="45" t="s">
        <v>3203</v>
      </c>
      <c r="J685" s="46">
        <v>616.79</v>
      </c>
      <c r="K685" s="46">
        <f t="shared" si="10"/>
        <v>715.4763999999999</v>
      </c>
    </row>
    <row r="686" spans="2:11" x14ac:dyDescent="0.25">
      <c r="B686" s="45" t="s">
        <v>3197</v>
      </c>
      <c r="C686" s="45" t="s">
        <v>3410</v>
      </c>
      <c r="D686" s="45" t="s">
        <v>3411</v>
      </c>
      <c r="E686" s="45">
        <v>10</v>
      </c>
      <c r="F686" s="45" t="s">
        <v>4478</v>
      </c>
      <c r="G686" s="45" t="s">
        <v>4604</v>
      </c>
      <c r="H686" s="45" t="s">
        <v>4605</v>
      </c>
      <c r="I686" s="45" t="s">
        <v>3203</v>
      </c>
      <c r="J686" s="46">
        <v>468.54</v>
      </c>
      <c r="K686" s="46">
        <f t="shared" si="10"/>
        <v>543.50639999999999</v>
      </c>
    </row>
    <row r="687" spans="2:11" x14ac:dyDescent="0.25">
      <c r="B687" s="45" t="s">
        <v>3197</v>
      </c>
      <c r="C687" s="45" t="s">
        <v>3410</v>
      </c>
      <c r="D687" s="45" t="s">
        <v>3411</v>
      </c>
      <c r="E687" s="45">
        <v>10</v>
      </c>
      <c r="F687" s="45" t="s">
        <v>4478</v>
      </c>
      <c r="G687" s="45" t="s">
        <v>4606</v>
      </c>
      <c r="H687" s="45" t="s">
        <v>4607</v>
      </c>
      <c r="I687" s="45" t="s">
        <v>3203</v>
      </c>
      <c r="J687" s="46">
        <v>632.66999999999996</v>
      </c>
      <c r="K687" s="46">
        <f t="shared" si="10"/>
        <v>733.89719999999988</v>
      </c>
    </row>
    <row r="688" spans="2:11" x14ac:dyDescent="0.25">
      <c r="B688" s="45" t="s">
        <v>3197</v>
      </c>
      <c r="C688" s="45" t="s">
        <v>3410</v>
      </c>
      <c r="D688" s="45" t="s">
        <v>3411</v>
      </c>
      <c r="E688" s="45">
        <v>10</v>
      </c>
      <c r="F688" s="45" t="s">
        <v>4478</v>
      </c>
      <c r="G688" s="45" t="s">
        <v>4608</v>
      </c>
      <c r="H688" s="45" t="s">
        <v>4609</v>
      </c>
      <c r="I688" s="45" t="s">
        <v>3203</v>
      </c>
      <c r="J688" s="46">
        <v>738.57</v>
      </c>
      <c r="K688" s="46">
        <f t="shared" si="10"/>
        <v>856.74120000000005</v>
      </c>
    </row>
    <row r="689" spans="2:11" x14ac:dyDescent="0.25">
      <c r="B689" s="45" t="s">
        <v>3197</v>
      </c>
      <c r="C689" s="45" t="s">
        <v>3410</v>
      </c>
      <c r="D689" s="45" t="s">
        <v>3411</v>
      </c>
      <c r="E689" s="45">
        <v>10</v>
      </c>
      <c r="F689" s="45" t="s">
        <v>4478</v>
      </c>
      <c r="G689" s="45" t="s">
        <v>4610</v>
      </c>
      <c r="H689" s="45" t="s">
        <v>4611</v>
      </c>
      <c r="I689" s="45" t="s">
        <v>3203</v>
      </c>
      <c r="J689" s="46">
        <v>563.84</v>
      </c>
      <c r="K689" s="46">
        <f t="shared" si="10"/>
        <v>654.05439999999999</v>
      </c>
    </row>
    <row r="690" spans="2:11" x14ac:dyDescent="0.25">
      <c r="B690" s="45" t="s">
        <v>3197</v>
      </c>
      <c r="C690" s="45" t="s">
        <v>3410</v>
      </c>
      <c r="D690" s="45" t="s">
        <v>3411</v>
      </c>
      <c r="E690" s="45">
        <v>10</v>
      </c>
      <c r="F690" s="45" t="s">
        <v>4478</v>
      </c>
      <c r="G690" s="45" t="s">
        <v>4612</v>
      </c>
      <c r="H690" s="45" t="s">
        <v>4613</v>
      </c>
      <c r="I690" s="45" t="s">
        <v>3203</v>
      </c>
      <c r="J690" s="46">
        <v>25.6</v>
      </c>
      <c r="K690" s="46">
        <f t="shared" si="10"/>
        <v>29.695999999999998</v>
      </c>
    </row>
    <row r="691" spans="2:11" x14ac:dyDescent="0.25">
      <c r="B691" s="45" t="s">
        <v>3197</v>
      </c>
      <c r="C691" s="45" t="s">
        <v>3410</v>
      </c>
      <c r="D691" s="45" t="s">
        <v>3411</v>
      </c>
      <c r="E691" s="45">
        <v>10</v>
      </c>
      <c r="F691" s="45" t="s">
        <v>4478</v>
      </c>
      <c r="G691" s="45" t="s">
        <v>4614</v>
      </c>
      <c r="H691" s="45" t="s">
        <v>4615</v>
      </c>
      <c r="I691" s="45" t="s">
        <v>3203</v>
      </c>
      <c r="J691" s="46">
        <v>10.74</v>
      </c>
      <c r="K691" s="46">
        <f t="shared" si="10"/>
        <v>12.458399999999999</v>
      </c>
    </row>
    <row r="692" spans="2:11" x14ac:dyDescent="0.25">
      <c r="B692" s="45" t="s">
        <v>3197</v>
      </c>
      <c r="C692" s="45" t="s">
        <v>3410</v>
      </c>
      <c r="D692" s="45" t="s">
        <v>3411</v>
      </c>
      <c r="E692" s="45">
        <v>10</v>
      </c>
      <c r="F692" s="45" t="s">
        <v>4478</v>
      </c>
      <c r="G692" s="45" t="s">
        <v>4616</v>
      </c>
      <c r="H692" s="45" t="s">
        <v>4617</v>
      </c>
      <c r="I692" s="45" t="s">
        <v>3203</v>
      </c>
      <c r="J692" s="46">
        <v>12.71</v>
      </c>
      <c r="K692" s="46">
        <f t="shared" si="10"/>
        <v>14.743600000000001</v>
      </c>
    </row>
    <row r="693" spans="2:11" x14ac:dyDescent="0.25">
      <c r="B693" s="45" t="s">
        <v>3197</v>
      </c>
      <c r="C693" s="45" t="s">
        <v>3410</v>
      </c>
      <c r="D693" s="45" t="s">
        <v>3411</v>
      </c>
      <c r="E693" s="45">
        <v>10</v>
      </c>
      <c r="F693" s="45" t="s">
        <v>4478</v>
      </c>
      <c r="G693" s="45" t="s">
        <v>4618</v>
      </c>
      <c r="H693" s="45" t="s">
        <v>4619</v>
      </c>
      <c r="I693" s="45" t="s">
        <v>3203</v>
      </c>
      <c r="J693" s="46">
        <v>21.72</v>
      </c>
      <c r="K693" s="46">
        <f t="shared" si="10"/>
        <v>25.195199999999996</v>
      </c>
    </row>
    <row r="694" spans="2:11" x14ac:dyDescent="0.25">
      <c r="B694" s="45" t="s">
        <v>3197</v>
      </c>
      <c r="C694" s="45" t="s">
        <v>3410</v>
      </c>
      <c r="D694" s="45" t="s">
        <v>3411</v>
      </c>
      <c r="E694" s="45">
        <v>10</v>
      </c>
      <c r="F694" s="45" t="s">
        <v>4478</v>
      </c>
      <c r="G694" s="45" t="s">
        <v>4620</v>
      </c>
      <c r="H694" s="45" t="s">
        <v>4621</v>
      </c>
      <c r="I694" s="45" t="s">
        <v>3203</v>
      </c>
      <c r="J694" s="46">
        <v>9.5</v>
      </c>
      <c r="K694" s="46">
        <f t="shared" si="10"/>
        <v>11.02</v>
      </c>
    </row>
    <row r="695" spans="2:11" x14ac:dyDescent="0.25">
      <c r="B695" s="45" t="s">
        <v>3197</v>
      </c>
      <c r="C695" s="45" t="s">
        <v>3410</v>
      </c>
      <c r="D695" s="45" t="s">
        <v>3411</v>
      </c>
      <c r="E695" s="45">
        <v>10</v>
      </c>
      <c r="F695" s="45" t="s">
        <v>4478</v>
      </c>
      <c r="G695" s="45" t="s">
        <v>4622</v>
      </c>
      <c r="H695" s="45" t="s">
        <v>4623</v>
      </c>
      <c r="I695" s="45" t="s">
        <v>3203</v>
      </c>
      <c r="J695" s="46">
        <v>193.03</v>
      </c>
      <c r="K695" s="46">
        <f t="shared" si="10"/>
        <v>223.91479999999999</v>
      </c>
    </row>
    <row r="696" spans="2:11" x14ac:dyDescent="0.25">
      <c r="B696" s="45" t="s">
        <v>3197</v>
      </c>
      <c r="C696" s="45" t="s">
        <v>3410</v>
      </c>
      <c r="D696" s="45" t="s">
        <v>3411</v>
      </c>
      <c r="E696" s="45">
        <v>10</v>
      </c>
      <c r="F696" s="45" t="s">
        <v>4478</v>
      </c>
      <c r="G696" s="45" t="s">
        <v>4624</v>
      </c>
      <c r="H696" s="45" t="s">
        <v>4625</v>
      </c>
      <c r="I696" s="45" t="s">
        <v>3203</v>
      </c>
      <c r="J696" s="46">
        <v>261.27999999999997</v>
      </c>
      <c r="K696" s="46">
        <f t="shared" si="10"/>
        <v>303.08479999999997</v>
      </c>
    </row>
    <row r="697" spans="2:11" x14ac:dyDescent="0.25">
      <c r="B697" s="45" t="s">
        <v>3197</v>
      </c>
      <c r="C697" s="45" t="s">
        <v>3410</v>
      </c>
      <c r="D697" s="45" t="s">
        <v>3411</v>
      </c>
      <c r="E697" s="45">
        <v>10</v>
      </c>
      <c r="F697" s="45" t="s">
        <v>4478</v>
      </c>
      <c r="G697" s="45" t="s">
        <v>4626</v>
      </c>
      <c r="H697" s="45" t="s">
        <v>4627</v>
      </c>
      <c r="I697" s="45" t="s">
        <v>3203</v>
      </c>
      <c r="J697" s="46">
        <v>397.07</v>
      </c>
      <c r="K697" s="46">
        <f t="shared" si="10"/>
        <v>460.60119999999995</v>
      </c>
    </row>
    <row r="698" spans="2:11" x14ac:dyDescent="0.25">
      <c r="B698" s="45" t="s">
        <v>3197</v>
      </c>
      <c r="C698" s="45" t="s">
        <v>3410</v>
      </c>
      <c r="D698" s="45" t="s">
        <v>3411</v>
      </c>
      <c r="E698" s="45">
        <v>10</v>
      </c>
      <c r="F698" s="45" t="s">
        <v>4478</v>
      </c>
      <c r="G698" s="45" t="s">
        <v>4628</v>
      </c>
      <c r="H698" s="45" t="s">
        <v>4629</v>
      </c>
      <c r="I698" s="45" t="s">
        <v>3203</v>
      </c>
      <c r="J698" s="46">
        <v>254</v>
      </c>
      <c r="K698" s="46">
        <f t="shared" si="10"/>
        <v>294.64</v>
      </c>
    </row>
    <row r="699" spans="2:11" x14ac:dyDescent="0.25">
      <c r="B699" s="45" t="s">
        <v>3197</v>
      </c>
      <c r="C699" s="45" t="s">
        <v>3410</v>
      </c>
      <c r="D699" s="45" t="s">
        <v>3411</v>
      </c>
      <c r="E699" s="45">
        <v>10</v>
      </c>
      <c r="F699" s="45" t="s">
        <v>4478</v>
      </c>
      <c r="G699" s="45" t="s">
        <v>4630</v>
      </c>
      <c r="H699" s="45" t="s">
        <v>4631</v>
      </c>
      <c r="I699" s="45" t="s">
        <v>3203</v>
      </c>
      <c r="J699" s="46">
        <v>347.33</v>
      </c>
      <c r="K699" s="46">
        <f t="shared" si="10"/>
        <v>402.90279999999996</v>
      </c>
    </row>
    <row r="700" spans="2:11" x14ac:dyDescent="0.25">
      <c r="B700" s="45" t="s">
        <v>3197</v>
      </c>
      <c r="C700" s="45" t="s">
        <v>3410</v>
      </c>
      <c r="D700" s="45" t="s">
        <v>3411</v>
      </c>
      <c r="E700" s="45">
        <v>10</v>
      </c>
      <c r="F700" s="45" t="s">
        <v>4478</v>
      </c>
      <c r="G700" s="45" t="s">
        <v>4632</v>
      </c>
      <c r="H700" s="45" t="s">
        <v>4633</v>
      </c>
      <c r="I700" s="45" t="s">
        <v>3203</v>
      </c>
      <c r="J700" s="46">
        <v>403.66</v>
      </c>
      <c r="K700" s="46">
        <f t="shared" si="10"/>
        <v>468.24560000000002</v>
      </c>
    </row>
    <row r="701" spans="2:11" x14ac:dyDescent="0.25">
      <c r="B701" s="45" t="s">
        <v>3197</v>
      </c>
      <c r="C701" s="45" t="s">
        <v>3410</v>
      </c>
      <c r="D701" s="45" t="s">
        <v>3411</v>
      </c>
      <c r="E701" s="45">
        <v>10</v>
      </c>
      <c r="F701" s="45" t="s">
        <v>4478</v>
      </c>
      <c r="G701" s="45" t="s">
        <v>4634</v>
      </c>
      <c r="H701" s="45" t="s">
        <v>4635</v>
      </c>
      <c r="I701" s="45" t="s">
        <v>3203</v>
      </c>
      <c r="J701" s="46">
        <v>259.55</v>
      </c>
      <c r="K701" s="46">
        <f t="shared" si="10"/>
        <v>301.07799999999997</v>
      </c>
    </row>
    <row r="702" spans="2:11" x14ac:dyDescent="0.25">
      <c r="B702" s="45" t="s">
        <v>3197</v>
      </c>
      <c r="C702" s="45" t="s">
        <v>3410</v>
      </c>
      <c r="D702" s="45" t="s">
        <v>3411</v>
      </c>
      <c r="E702" s="45">
        <v>10</v>
      </c>
      <c r="F702" s="45" t="s">
        <v>4478</v>
      </c>
      <c r="G702" s="45" t="s">
        <v>4636</v>
      </c>
      <c r="H702" s="45" t="s">
        <v>4637</v>
      </c>
      <c r="I702" s="45" t="s">
        <v>3203</v>
      </c>
      <c r="J702" s="46">
        <v>32.04</v>
      </c>
      <c r="K702" s="46">
        <f t="shared" si="10"/>
        <v>37.166399999999996</v>
      </c>
    </row>
    <row r="703" spans="2:11" x14ac:dyDescent="0.25">
      <c r="B703" s="45" t="s">
        <v>3197</v>
      </c>
      <c r="C703" s="45" t="s">
        <v>3410</v>
      </c>
      <c r="D703" s="45" t="s">
        <v>3411</v>
      </c>
      <c r="E703" s="45">
        <v>10</v>
      </c>
      <c r="F703" s="45" t="s">
        <v>4478</v>
      </c>
      <c r="G703" s="45" t="s">
        <v>4638</v>
      </c>
      <c r="H703" s="45" t="s">
        <v>4639</v>
      </c>
      <c r="I703" s="45" t="s">
        <v>3203</v>
      </c>
      <c r="J703" s="46">
        <v>64.84</v>
      </c>
      <c r="K703" s="46">
        <f t="shared" si="10"/>
        <v>75.214399999999998</v>
      </c>
    </row>
    <row r="704" spans="2:11" x14ac:dyDescent="0.25">
      <c r="B704" s="45" t="s">
        <v>3197</v>
      </c>
      <c r="C704" s="45" t="s">
        <v>3410</v>
      </c>
      <c r="D704" s="45" t="s">
        <v>3411</v>
      </c>
      <c r="E704" s="45">
        <v>10</v>
      </c>
      <c r="F704" s="45" t="s">
        <v>4478</v>
      </c>
      <c r="G704" s="45" t="s">
        <v>4640</v>
      </c>
      <c r="H704" s="45" t="s">
        <v>4641</v>
      </c>
      <c r="I704" s="45" t="s">
        <v>3203</v>
      </c>
      <c r="J704" s="46">
        <v>92.6</v>
      </c>
      <c r="K704" s="46">
        <f t="shared" si="10"/>
        <v>107.41599999999998</v>
      </c>
    </row>
    <row r="705" spans="2:11" x14ac:dyDescent="0.25">
      <c r="B705" s="45" t="s">
        <v>3197</v>
      </c>
      <c r="C705" s="45" t="s">
        <v>3410</v>
      </c>
      <c r="D705" s="45" t="s">
        <v>3411</v>
      </c>
      <c r="E705" s="45">
        <v>10</v>
      </c>
      <c r="F705" s="45" t="s">
        <v>4478</v>
      </c>
      <c r="G705" s="45" t="s">
        <v>4642</v>
      </c>
      <c r="H705" s="45" t="s">
        <v>4643</v>
      </c>
      <c r="I705" s="45" t="s">
        <v>3203</v>
      </c>
      <c r="J705" s="46">
        <v>119.39</v>
      </c>
      <c r="K705" s="46">
        <f t="shared" si="10"/>
        <v>138.4924</v>
      </c>
    </row>
    <row r="706" spans="2:11" x14ac:dyDescent="0.25">
      <c r="B706" s="45" t="s">
        <v>3197</v>
      </c>
      <c r="C706" s="45" t="s">
        <v>3410</v>
      </c>
      <c r="D706" s="45" t="s">
        <v>3411</v>
      </c>
      <c r="E706" s="45">
        <v>10</v>
      </c>
      <c r="F706" s="45" t="s">
        <v>4478</v>
      </c>
      <c r="G706" s="45" t="s">
        <v>4644</v>
      </c>
      <c r="H706" s="45" t="s">
        <v>4645</v>
      </c>
      <c r="I706" s="45" t="s">
        <v>3203</v>
      </c>
      <c r="J706" s="46">
        <v>3.79</v>
      </c>
      <c r="K706" s="46">
        <f t="shared" si="10"/>
        <v>4.3963999999999999</v>
      </c>
    </row>
    <row r="707" spans="2:11" x14ac:dyDescent="0.25">
      <c r="B707" s="45" t="s">
        <v>3197</v>
      </c>
      <c r="C707" s="45" t="s">
        <v>3410</v>
      </c>
      <c r="D707" s="45" t="s">
        <v>3411</v>
      </c>
      <c r="E707" s="45">
        <v>10</v>
      </c>
      <c r="F707" s="45" t="s">
        <v>4478</v>
      </c>
      <c r="G707" s="45" t="s">
        <v>4646</v>
      </c>
      <c r="H707" s="45" t="s">
        <v>4647</v>
      </c>
      <c r="I707" s="45" t="s">
        <v>3203</v>
      </c>
      <c r="J707" s="46">
        <v>30.9</v>
      </c>
      <c r="K707" s="46">
        <f t="shared" si="10"/>
        <v>35.843999999999994</v>
      </c>
    </row>
    <row r="708" spans="2:11" x14ac:dyDescent="0.25">
      <c r="B708" s="45" t="s">
        <v>3197</v>
      </c>
      <c r="C708" s="45" t="s">
        <v>3410</v>
      </c>
      <c r="D708" s="45" t="s">
        <v>3411</v>
      </c>
      <c r="E708" s="45">
        <v>10</v>
      </c>
      <c r="F708" s="45" t="s">
        <v>4478</v>
      </c>
      <c r="G708" s="45" t="s">
        <v>4648</v>
      </c>
      <c r="H708" s="45" t="s">
        <v>4649</v>
      </c>
      <c r="I708" s="45" t="s">
        <v>3203</v>
      </c>
      <c r="J708" s="46">
        <v>49.79</v>
      </c>
      <c r="K708" s="46">
        <f t="shared" ref="K708:K771" si="11">+IF(AND(MID(H708,1,15)="POSTE DE MADERA",J708&lt;110)=TRUE,(J708*1.13+5)*1.01*1.16,IF(AND(MID(H708,1,15)="POSTE DE MADERA",J708&gt;=110,J708&lt;320)=TRUE,(J708*1.13+12)*1.01*1.16,IF(AND(MID(H708,1,15)="POSTE DE MADERA",J708&gt;320)=TRUE,(J708*1.13+36)*1.01*1.16,IF(+AND(MID(H708,1,5)="POSTE",MID(H708,1,15)&lt;&gt;"POSTE DE MADERA")=TRUE,J708*1.01*1.16,J708*1.16))))</f>
        <v>57.756399999999992</v>
      </c>
    </row>
    <row r="709" spans="2:11" x14ac:dyDescent="0.25">
      <c r="B709" s="45" t="s">
        <v>3197</v>
      </c>
      <c r="C709" s="45" t="s">
        <v>3410</v>
      </c>
      <c r="D709" s="45" t="s">
        <v>3411</v>
      </c>
      <c r="E709" s="45">
        <v>10</v>
      </c>
      <c r="F709" s="45" t="s">
        <v>4478</v>
      </c>
      <c r="G709" s="45" t="s">
        <v>4650</v>
      </c>
      <c r="H709" s="45" t="s">
        <v>4651</v>
      </c>
      <c r="I709" s="45" t="s">
        <v>3203</v>
      </c>
      <c r="J709" s="46">
        <v>32.28</v>
      </c>
      <c r="K709" s="46">
        <f t="shared" si="11"/>
        <v>37.444800000000001</v>
      </c>
    </row>
    <row r="710" spans="2:11" x14ac:dyDescent="0.25">
      <c r="B710" s="45" t="s">
        <v>3197</v>
      </c>
      <c r="C710" s="45" t="s">
        <v>3410</v>
      </c>
      <c r="D710" s="45" t="s">
        <v>3411</v>
      </c>
      <c r="E710" s="45">
        <v>11</v>
      </c>
      <c r="F710" s="45" t="s">
        <v>4652</v>
      </c>
      <c r="G710" s="45" t="s">
        <v>4653</v>
      </c>
      <c r="H710" s="45" t="s">
        <v>4654</v>
      </c>
      <c r="I710" s="45" t="s">
        <v>3203</v>
      </c>
      <c r="J710" s="46">
        <v>107.27</v>
      </c>
      <c r="K710" s="46">
        <f t="shared" si="11"/>
        <v>124.43319999999999</v>
      </c>
    </row>
    <row r="711" spans="2:11" x14ac:dyDescent="0.25">
      <c r="B711" s="45" t="s">
        <v>3197</v>
      </c>
      <c r="C711" s="45" t="s">
        <v>3410</v>
      </c>
      <c r="D711" s="45" t="s">
        <v>3411</v>
      </c>
      <c r="E711" s="45">
        <v>11</v>
      </c>
      <c r="F711" s="45" t="s">
        <v>4652</v>
      </c>
      <c r="G711" s="45" t="s">
        <v>4655</v>
      </c>
      <c r="H711" s="45" t="s">
        <v>4656</v>
      </c>
      <c r="I711" s="45" t="s">
        <v>3203</v>
      </c>
      <c r="J711" s="46">
        <v>140.08000000000001</v>
      </c>
      <c r="K711" s="46">
        <f t="shared" si="11"/>
        <v>162.49280000000002</v>
      </c>
    </row>
    <row r="712" spans="2:11" x14ac:dyDescent="0.25">
      <c r="B712" s="45" t="s">
        <v>3197</v>
      </c>
      <c r="C712" s="45" t="s">
        <v>3410</v>
      </c>
      <c r="D712" s="45" t="s">
        <v>3411</v>
      </c>
      <c r="E712" s="45">
        <v>11</v>
      </c>
      <c r="F712" s="45" t="s">
        <v>4652</v>
      </c>
      <c r="G712" s="45" t="s">
        <v>4657</v>
      </c>
      <c r="H712" s="45" t="s">
        <v>4658</v>
      </c>
      <c r="I712" s="45" t="s">
        <v>3203</v>
      </c>
      <c r="J712" s="46">
        <v>110</v>
      </c>
      <c r="K712" s="46">
        <f t="shared" si="11"/>
        <v>127.6</v>
      </c>
    </row>
    <row r="713" spans="2:11" x14ac:dyDescent="0.25">
      <c r="B713" s="45" t="s">
        <v>3197</v>
      </c>
      <c r="C713" s="45" t="s">
        <v>3410</v>
      </c>
      <c r="D713" s="45" t="s">
        <v>3411</v>
      </c>
      <c r="E713" s="45">
        <v>11</v>
      </c>
      <c r="F713" s="45" t="s">
        <v>4652</v>
      </c>
      <c r="G713" s="45" t="s">
        <v>4659</v>
      </c>
      <c r="H713" s="45" t="s">
        <v>4660</v>
      </c>
      <c r="I713" s="45" t="s">
        <v>3203</v>
      </c>
      <c r="J713" s="46">
        <v>121</v>
      </c>
      <c r="K713" s="46">
        <f t="shared" si="11"/>
        <v>140.35999999999999</v>
      </c>
    </row>
    <row r="714" spans="2:11" x14ac:dyDescent="0.25">
      <c r="B714" s="45" t="s">
        <v>3197</v>
      </c>
      <c r="C714" s="45" t="s">
        <v>3410</v>
      </c>
      <c r="D714" s="45" t="s">
        <v>3411</v>
      </c>
      <c r="E714" s="45">
        <v>11</v>
      </c>
      <c r="F714" s="45" t="s">
        <v>4652</v>
      </c>
      <c r="G714" s="45" t="s">
        <v>4661</v>
      </c>
      <c r="H714" s="45" t="s">
        <v>4662</v>
      </c>
      <c r="I714" s="45" t="s">
        <v>3203</v>
      </c>
      <c r="J714" s="46">
        <v>363.09</v>
      </c>
      <c r="K714" s="46">
        <f t="shared" si="11"/>
        <v>421.18439999999993</v>
      </c>
    </row>
    <row r="715" spans="2:11" x14ac:dyDescent="0.25">
      <c r="B715" s="45" t="s">
        <v>3197</v>
      </c>
      <c r="C715" s="45" t="s">
        <v>3410</v>
      </c>
      <c r="D715" s="45" t="s">
        <v>3411</v>
      </c>
      <c r="E715" s="45">
        <v>11</v>
      </c>
      <c r="F715" s="45" t="s">
        <v>4652</v>
      </c>
      <c r="G715" s="45" t="s">
        <v>4663</v>
      </c>
      <c r="H715" s="45" t="s">
        <v>4664</v>
      </c>
      <c r="I715" s="45" t="s">
        <v>3203</v>
      </c>
      <c r="J715" s="46">
        <v>158.6</v>
      </c>
      <c r="K715" s="46">
        <f t="shared" si="11"/>
        <v>183.97599999999997</v>
      </c>
    </row>
    <row r="716" spans="2:11" x14ac:dyDescent="0.25">
      <c r="B716" s="45" t="s">
        <v>3197</v>
      </c>
      <c r="C716" s="45" t="s">
        <v>3410</v>
      </c>
      <c r="D716" s="45" t="s">
        <v>3411</v>
      </c>
      <c r="E716" s="45">
        <v>11</v>
      </c>
      <c r="F716" s="45" t="s">
        <v>4652</v>
      </c>
      <c r="G716" s="45" t="s">
        <v>4665</v>
      </c>
      <c r="H716" s="45" t="s">
        <v>4666</v>
      </c>
      <c r="I716" s="45" t="s">
        <v>3203</v>
      </c>
      <c r="J716" s="46">
        <v>144.18</v>
      </c>
      <c r="K716" s="46">
        <f t="shared" si="11"/>
        <v>167.24879999999999</v>
      </c>
    </row>
    <row r="717" spans="2:11" x14ac:dyDescent="0.25">
      <c r="B717" s="45" t="s">
        <v>3197</v>
      </c>
      <c r="C717" s="45" t="s">
        <v>3410</v>
      </c>
      <c r="D717" s="45" t="s">
        <v>3411</v>
      </c>
      <c r="E717" s="45">
        <v>11</v>
      </c>
      <c r="F717" s="45" t="s">
        <v>4652</v>
      </c>
      <c r="G717" s="45" t="s">
        <v>4667</v>
      </c>
      <c r="H717" s="45" t="s">
        <v>4668</v>
      </c>
      <c r="I717" s="45" t="s">
        <v>3203</v>
      </c>
      <c r="J717" s="46">
        <v>425.38</v>
      </c>
      <c r="K717" s="46">
        <f t="shared" si="11"/>
        <v>493.44079999999997</v>
      </c>
    </row>
    <row r="718" spans="2:11" x14ac:dyDescent="0.25">
      <c r="B718" s="45" t="s">
        <v>3197</v>
      </c>
      <c r="C718" s="45" t="s">
        <v>3410</v>
      </c>
      <c r="D718" s="45" t="s">
        <v>3411</v>
      </c>
      <c r="E718" s="45">
        <v>11</v>
      </c>
      <c r="F718" s="45" t="s">
        <v>4652</v>
      </c>
      <c r="G718" s="45" t="s">
        <v>4669</v>
      </c>
      <c r="H718" s="45" t="s">
        <v>4670</v>
      </c>
      <c r="I718" s="45" t="s">
        <v>3203</v>
      </c>
      <c r="J718" s="46">
        <v>146.87</v>
      </c>
      <c r="K718" s="46">
        <f t="shared" si="11"/>
        <v>170.36920000000001</v>
      </c>
    </row>
    <row r="719" spans="2:11" x14ac:dyDescent="0.25">
      <c r="B719" s="45" t="s">
        <v>3197</v>
      </c>
      <c r="C719" s="45" t="s">
        <v>3410</v>
      </c>
      <c r="D719" s="45" t="s">
        <v>3411</v>
      </c>
      <c r="E719" s="45">
        <v>11</v>
      </c>
      <c r="F719" s="45" t="s">
        <v>4652</v>
      </c>
      <c r="G719" s="45" t="s">
        <v>4671</v>
      </c>
      <c r="H719" s="45" t="s">
        <v>4672</v>
      </c>
      <c r="I719" s="45" t="s">
        <v>3203</v>
      </c>
      <c r="J719" s="46">
        <v>197.88</v>
      </c>
      <c r="K719" s="46">
        <f t="shared" si="11"/>
        <v>229.54079999999999</v>
      </c>
    </row>
    <row r="720" spans="2:11" x14ac:dyDescent="0.25">
      <c r="B720" s="45" t="s">
        <v>3197</v>
      </c>
      <c r="C720" s="45" t="s">
        <v>3410</v>
      </c>
      <c r="D720" s="45" t="s">
        <v>3411</v>
      </c>
      <c r="E720" s="45">
        <v>11</v>
      </c>
      <c r="F720" s="45" t="s">
        <v>4652</v>
      </c>
      <c r="G720" s="45" t="s">
        <v>4673</v>
      </c>
      <c r="H720" s="45" t="s">
        <v>4674</v>
      </c>
      <c r="I720" s="45" t="s">
        <v>3203</v>
      </c>
      <c r="J720" s="46">
        <v>393.36</v>
      </c>
      <c r="K720" s="46">
        <f t="shared" si="11"/>
        <v>456.29759999999999</v>
      </c>
    </row>
    <row r="721" spans="2:11" x14ac:dyDescent="0.25">
      <c r="B721" s="45" t="s">
        <v>3197</v>
      </c>
      <c r="C721" s="45" t="s">
        <v>3410</v>
      </c>
      <c r="D721" s="45" t="s">
        <v>3411</v>
      </c>
      <c r="E721" s="45">
        <v>11</v>
      </c>
      <c r="F721" s="45" t="s">
        <v>4652</v>
      </c>
      <c r="G721" s="45" t="s">
        <v>4675</v>
      </c>
      <c r="H721" s="45" t="s">
        <v>4676</v>
      </c>
      <c r="I721" s="45" t="s">
        <v>3203</v>
      </c>
      <c r="J721" s="46">
        <v>289.25</v>
      </c>
      <c r="K721" s="46">
        <f t="shared" si="11"/>
        <v>335.53</v>
      </c>
    </row>
    <row r="722" spans="2:11" x14ac:dyDescent="0.25">
      <c r="B722" s="45" t="s">
        <v>3197</v>
      </c>
      <c r="C722" s="45" t="s">
        <v>3410</v>
      </c>
      <c r="D722" s="45" t="s">
        <v>3411</v>
      </c>
      <c r="E722" s="45">
        <v>11</v>
      </c>
      <c r="F722" s="45" t="s">
        <v>4652</v>
      </c>
      <c r="G722" s="45" t="s">
        <v>4677</v>
      </c>
      <c r="H722" s="45" t="s">
        <v>4678</v>
      </c>
      <c r="I722" s="45" t="s">
        <v>3203</v>
      </c>
      <c r="J722" s="46">
        <v>552.66</v>
      </c>
      <c r="K722" s="46">
        <f t="shared" si="11"/>
        <v>641.08559999999989</v>
      </c>
    </row>
    <row r="723" spans="2:11" x14ac:dyDescent="0.25">
      <c r="B723" s="45" t="s">
        <v>3197</v>
      </c>
      <c r="C723" s="45" t="s">
        <v>3410</v>
      </c>
      <c r="D723" s="45" t="s">
        <v>3411</v>
      </c>
      <c r="E723" s="45">
        <v>11</v>
      </c>
      <c r="F723" s="45" t="s">
        <v>4652</v>
      </c>
      <c r="G723" s="45" t="s">
        <v>4679</v>
      </c>
      <c r="H723" s="45" t="s">
        <v>4680</v>
      </c>
      <c r="I723" s="45" t="s">
        <v>3203</v>
      </c>
      <c r="J723" s="46">
        <v>934.96</v>
      </c>
      <c r="K723" s="46">
        <f t="shared" si="11"/>
        <v>1084.5536</v>
      </c>
    </row>
    <row r="724" spans="2:11" x14ac:dyDescent="0.25">
      <c r="B724" s="45" t="s">
        <v>3197</v>
      </c>
      <c r="C724" s="45" t="s">
        <v>3410</v>
      </c>
      <c r="D724" s="45" t="s">
        <v>3411</v>
      </c>
      <c r="E724" s="45">
        <v>11</v>
      </c>
      <c r="F724" s="45" t="s">
        <v>4652</v>
      </c>
      <c r="G724" s="45" t="s">
        <v>4681</v>
      </c>
      <c r="H724" s="45" t="s">
        <v>4682</v>
      </c>
      <c r="I724" s="45" t="s">
        <v>3203</v>
      </c>
      <c r="J724" s="46">
        <v>992.81</v>
      </c>
      <c r="K724" s="46">
        <f t="shared" si="11"/>
        <v>1151.6596</v>
      </c>
    </row>
    <row r="725" spans="2:11" x14ac:dyDescent="0.25">
      <c r="B725" s="45" t="s">
        <v>3197</v>
      </c>
      <c r="C725" s="45" t="s">
        <v>3410</v>
      </c>
      <c r="D725" s="45" t="s">
        <v>3411</v>
      </c>
      <c r="E725" s="45">
        <v>11</v>
      </c>
      <c r="F725" s="45" t="s">
        <v>4652</v>
      </c>
      <c r="G725" s="45" t="s">
        <v>4683</v>
      </c>
      <c r="H725" s="45" t="s">
        <v>4684</v>
      </c>
      <c r="I725" s="45" t="s">
        <v>3203</v>
      </c>
      <c r="J725" s="46">
        <v>333.74</v>
      </c>
      <c r="K725" s="46">
        <f t="shared" si="11"/>
        <v>387.13839999999999</v>
      </c>
    </row>
    <row r="726" spans="2:11" x14ac:dyDescent="0.25">
      <c r="B726" s="45" t="s">
        <v>3197</v>
      </c>
      <c r="C726" s="45" t="s">
        <v>3410</v>
      </c>
      <c r="D726" s="45" t="s">
        <v>3411</v>
      </c>
      <c r="E726" s="45">
        <v>11</v>
      </c>
      <c r="F726" s="45" t="s">
        <v>4652</v>
      </c>
      <c r="G726" s="45" t="s">
        <v>4685</v>
      </c>
      <c r="H726" s="45" t="s">
        <v>4686</v>
      </c>
      <c r="I726" s="45" t="s">
        <v>3203</v>
      </c>
      <c r="J726" s="46">
        <v>9.61</v>
      </c>
      <c r="K726" s="46">
        <f t="shared" si="11"/>
        <v>11.147599999999999</v>
      </c>
    </row>
    <row r="727" spans="2:11" x14ac:dyDescent="0.25">
      <c r="B727" s="45" t="s">
        <v>3197</v>
      </c>
      <c r="C727" s="45" t="s">
        <v>3410</v>
      </c>
      <c r="D727" s="45" t="s">
        <v>3411</v>
      </c>
      <c r="E727" s="45">
        <v>11</v>
      </c>
      <c r="F727" s="45" t="s">
        <v>4652</v>
      </c>
      <c r="G727" s="45" t="s">
        <v>4687</v>
      </c>
      <c r="H727" s="45" t="s">
        <v>4688</v>
      </c>
      <c r="I727" s="45" t="s">
        <v>3203</v>
      </c>
      <c r="J727" s="46">
        <v>24.42</v>
      </c>
      <c r="K727" s="46">
        <f t="shared" si="11"/>
        <v>28.327200000000001</v>
      </c>
    </row>
    <row r="728" spans="2:11" x14ac:dyDescent="0.25">
      <c r="B728" s="45" t="s">
        <v>3197</v>
      </c>
      <c r="C728" s="45" t="s">
        <v>3410</v>
      </c>
      <c r="D728" s="45" t="s">
        <v>3411</v>
      </c>
      <c r="E728" s="45">
        <v>11</v>
      </c>
      <c r="F728" s="45" t="s">
        <v>4652</v>
      </c>
      <c r="G728" s="45" t="s">
        <v>4689</v>
      </c>
      <c r="H728" s="45" t="s">
        <v>4690</v>
      </c>
      <c r="I728" s="45" t="s">
        <v>3203</v>
      </c>
      <c r="J728" s="46">
        <v>21.22</v>
      </c>
      <c r="K728" s="46">
        <f t="shared" si="11"/>
        <v>24.615199999999998</v>
      </c>
    </row>
    <row r="729" spans="2:11" x14ac:dyDescent="0.25">
      <c r="B729" s="45" t="s">
        <v>3197</v>
      </c>
      <c r="C729" s="45" t="s">
        <v>3410</v>
      </c>
      <c r="D729" s="45" t="s">
        <v>3411</v>
      </c>
      <c r="E729" s="45">
        <v>11</v>
      </c>
      <c r="F729" s="45" t="s">
        <v>4652</v>
      </c>
      <c r="G729" s="45" t="s">
        <v>4691</v>
      </c>
      <c r="H729" s="45" t="s">
        <v>4692</v>
      </c>
      <c r="I729" s="45" t="s">
        <v>3203</v>
      </c>
      <c r="J729" s="46">
        <v>88.43</v>
      </c>
      <c r="K729" s="46">
        <f t="shared" si="11"/>
        <v>102.5788</v>
      </c>
    </row>
    <row r="730" spans="2:11" x14ac:dyDescent="0.25">
      <c r="B730" s="45" t="s">
        <v>3197</v>
      </c>
      <c r="C730" s="45" t="s">
        <v>3410</v>
      </c>
      <c r="D730" s="45" t="s">
        <v>3411</v>
      </c>
      <c r="E730" s="45">
        <v>11</v>
      </c>
      <c r="F730" s="45" t="s">
        <v>4652</v>
      </c>
      <c r="G730" s="45" t="s">
        <v>4693</v>
      </c>
      <c r="H730" s="45" t="s">
        <v>4694</v>
      </c>
      <c r="I730" s="45" t="s">
        <v>3203</v>
      </c>
      <c r="J730" s="46">
        <v>209.41</v>
      </c>
      <c r="K730" s="46">
        <f t="shared" si="11"/>
        <v>242.91559999999998</v>
      </c>
    </row>
    <row r="731" spans="2:11" x14ac:dyDescent="0.25">
      <c r="B731" s="45" t="s">
        <v>3197</v>
      </c>
      <c r="C731" s="45" t="s">
        <v>3410</v>
      </c>
      <c r="D731" s="45" t="s">
        <v>3411</v>
      </c>
      <c r="E731" s="45">
        <v>11</v>
      </c>
      <c r="F731" s="45" t="s">
        <v>4652</v>
      </c>
      <c r="G731" s="45" t="s">
        <v>4695</v>
      </c>
      <c r="H731" s="45" t="s">
        <v>4696</v>
      </c>
      <c r="I731" s="45" t="s">
        <v>3203</v>
      </c>
      <c r="J731" s="46">
        <v>125.36</v>
      </c>
      <c r="K731" s="46">
        <f t="shared" si="11"/>
        <v>145.41759999999999</v>
      </c>
    </row>
    <row r="732" spans="2:11" x14ac:dyDescent="0.25">
      <c r="B732" s="45" t="s">
        <v>3197</v>
      </c>
      <c r="C732" s="45" t="s">
        <v>3410</v>
      </c>
      <c r="D732" s="45" t="s">
        <v>3411</v>
      </c>
      <c r="E732" s="45">
        <v>11</v>
      </c>
      <c r="F732" s="45" t="s">
        <v>4652</v>
      </c>
      <c r="G732" s="45" t="s">
        <v>4697</v>
      </c>
      <c r="H732" s="45" t="s">
        <v>4698</v>
      </c>
      <c r="I732" s="45" t="s">
        <v>3203</v>
      </c>
      <c r="J732" s="46">
        <v>114.21</v>
      </c>
      <c r="K732" s="46">
        <f t="shared" si="11"/>
        <v>132.4836</v>
      </c>
    </row>
    <row r="733" spans="2:11" x14ac:dyDescent="0.25">
      <c r="B733" s="45" t="s">
        <v>3197</v>
      </c>
      <c r="C733" s="45" t="s">
        <v>3410</v>
      </c>
      <c r="D733" s="45" t="s">
        <v>3411</v>
      </c>
      <c r="E733" s="45">
        <v>11</v>
      </c>
      <c r="F733" s="45" t="s">
        <v>4652</v>
      </c>
      <c r="G733" s="45" t="s">
        <v>4699</v>
      </c>
      <c r="H733" s="45" t="s">
        <v>4700</v>
      </c>
      <c r="I733" s="45" t="s">
        <v>3203</v>
      </c>
      <c r="J733" s="46">
        <v>99.15</v>
      </c>
      <c r="K733" s="46">
        <f t="shared" si="11"/>
        <v>115.014</v>
      </c>
    </row>
    <row r="734" spans="2:11" x14ac:dyDescent="0.25">
      <c r="B734" s="45" t="s">
        <v>3197</v>
      </c>
      <c r="C734" s="45" t="s">
        <v>3410</v>
      </c>
      <c r="D734" s="45" t="s">
        <v>3411</v>
      </c>
      <c r="E734" s="45">
        <v>11</v>
      </c>
      <c r="F734" s="45" t="s">
        <v>4652</v>
      </c>
      <c r="G734" s="45" t="s">
        <v>4701</v>
      </c>
      <c r="H734" s="45" t="s">
        <v>4702</v>
      </c>
      <c r="I734" s="45" t="s">
        <v>3203</v>
      </c>
      <c r="J734" s="46">
        <v>129.59</v>
      </c>
      <c r="K734" s="46">
        <f t="shared" si="11"/>
        <v>150.3244</v>
      </c>
    </row>
    <row r="735" spans="2:11" x14ac:dyDescent="0.25">
      <c r="B735" s="45" t="s">
        <v>3197</v>
      </c>
      <c r="C735" s="45" t="s">
        <v>3410</v>
      </c>
      <c r="D735" s="45" t="s">
        <v>3411</v>
      </c>
      <c r="E735" s="45">
        <v>11</v>
      </c>
      <c r="F735" s="45" t="s">
        <v>4652</v>
      </c>
      <c r="G735" s="45" t="s">
        <v>4703</v>
      </c>
      <c r="H735" s="45" t="s">
        <v>4704</v>
      </c>
      <c r="I735" s="45" t="s">
        <v>3203</v>
      </c>
      <c r="J735" s="46">
        <v>125.16</v>
      </c>
      <c r="K735" s="46">
        <f t="shared" si="11"/>
        <v>145.18559999999999</v>
      </c>
    </row>
    <row r="736" spans="2:11" x14ac:dyDescent="0.25">
      <c r="B736" s="45" t="s">
        <v>3197</v>
      </c>
      <c r="C736" s="45" t="s">
        <v>3410</v>
      </c>
      <c r="D736" s="45" t="s">
        <v>3411</v>
      </c>
      <c r="E736" s="45">
        <v>11</v>
      </c>
      <c r="F736" s="45" t="s">
        <v>4652</v>
      </c>
      <c r="G736" s="45" t="s">
        <v>4705</v>
      </c>
      <c r="H736" s="45" t="s">
        <v>4706</v>
      </c>
      <c r="I736" s="45" t="s">
        <v>3203</v>
      </c>
      <c r="J736" s="46">
        <v>146.11000000000001</v>
      </c>
      <c r="K736" s="46">
        <f t="shared" si="11"/>
        <v>169.48760000000001</v>
      </c>
    </row>
    <row r="737" spans="2:11" x14ac:dyDescent="0.25">
      <c r="B737" s="45" t="s">
        <v>3197</v>
      </c>
      <c r="C737" s="45" t="s">
        <v>3410</v>
      </c>
      <c r="D737" s="45" t="s">
        <v>3411</v>
      </c>
      <c r="E737" s="45">
        <v>11</v>
      </c>
      <c r="F737" s="45" t="s">
        <v>4652</v>
      </c>
      <c r="G737" s="45" t="s">
        <v>4707</v>
      </c>
      <c r="H737" s="45" t="s">
        <v>4708</v>
      </c>
      <c r="I737" s="45" t="s">
        <v>3203</v>
      </c>
      <c r="J737" s="46">
        <v>154.94</v>
      </c>
      <c r="K737" s="46">
        <f t="shared" si="11"/>
        <v>179.73039999999997</v>
      </c>
    </row>
    <row r="738" spans="2:11" x14ac:dyDescent="0.25">
      <c r="B738" s="45" t="s">
        <v>3197</v>
      </c>
      <c r="C738" s="45" t="s">
        <v>3410</v>
      </c>
      <c r="D738" s="45" t="s">
        <v>3411</v>
      </c>
      <c r="E738" s="45">
        <v>11</v>
      </c>
      <c r="F738" s="45" t="s">
        <v>4652</v>
      </c>
      <c r="G738" s="45" t="s">
        <v>4709</v>
      </c>
      <c r="H738" s="45" t="s">
        <v>4710</v>
      </c>
      <c r="I738" s="45" t="s">
        <v>3203</v>
      </c>
      <c r="J738" s="46">
        <v>183.76</v>
      </c>
      <c r="K738" s="46">
        <f t="shared" si="11"/>
        <v>213.16159999999996</v>
      </c>
    </row>
    <row r="739" spans="2:11" x14ac:dyDescent="0.25">
      <c r="B739" s="45" t="s">
        <v>3197</v>
      </c>
      <c r="C739" s="45" t="s">
        <v>3410</v>
      </c>
      <c r="D739" s="45" t="s">
        <v>3411</v>
      </c>
      <c r="E739" s="45">
        <v>11</v>
      </c>
      <c r="F739" s="45" t="s">
        <v>4652</v>
      </c>
      <c r="G739" s="45" t="s">
        <v>4711</v>
      </c>
      <c r="H739" s="45" t="s">
        <v>4712</v>
      </c>
      <c r="I739" s="45" t="s">
        <v>3203</v>
      </c>
      <c r="J739" s="46">
        <v>4.04</v>
      </c>
      <c r="K739" s="46">
        <f t="shared" si="11"/>
        <v>4.6863999999999999</v>
      </c>
    </row>
    <row r="740" spans="2:11" x14ac:dyDescent="0.25">
      <c r="B740" s="45" t="s">
        <v>3197</v>
      </c>
      <c r="C740" s="45" t="s">
        <v>3410</v>
      </c>
      <c r="D740" s="45" t="s">
        <v>3411</v>
      </c>
      <c r="E740" s="45">
        <v>11</v>
      </c>
      <c r="F740" s="45" t="s">
        <v>4652</v>
      </c>
      <c r="G740" s="45" t="s">
        <v>4713</v>
      </c>
      <c r="H740" s="45" t="s">
        <v>4714</v>
      </c>
      <c r="I740" s="45" t="s">
        <v>3203</v>
      </c>
      <c r="J740" s="46">
        <v>232.94</v>
      </c>
      <c r="K740" s="46">
        <f t="shared" si="11"/>
        <v>270.21039999999999</v>
      </c>
    </row>
    <row r="741" spans="2:11" x14ac:dyDescent="0.25">
      <c r="B741" s="45" t="s">
        <v>3197</v>
      </c>
      <c r="C741" s="45" t="s">
        <v>3410</v>
      </c>
      <c r="D741" s="45" t="s">
        <v>3411</v>
      </c>
      <c r="E741" s="45">
        <v>11</v>
      </c>
      <c r="F741" s="45" t="s">
        <v>4652</v>
      </c>
      <c r="G741" s="45" t="s">
        <v>4715</v>
      </c>
      <c r="H741" s="45" t="s">
        <v>4716</v>
      </c>
      <c r="I741" s="45" t="s">
        <v>3203</v>
      </c>
      <c r="J741" s="46">
        <v>280</v>
      </c>
      <c r="K741" s="46">
        <f t="shared" si="11"/>
        <v>324.79999999999995</v>
      </c>
    </row>
    <row r="742" spans="2:11" x14ac:dyDescent="0.25">
      <c r="B742" s="45" t="s">
        <v>3197</v>
      </c>
      <c r="C742" s="45" t="s">
        <v>3410</v>
      </c>
      <c r="D742" s="45" t="s">
        <v>3411</v>
      </c>
      <c r="E742" s="45">
        <v>11</v>
      </c>
      <c r="F742" s="45" t="s">
        <v>4652</v>
      </c>
      <c r="G742" s="45" t="s">
        <v>4717</v>
      </c>
      <c r="H742" s="45" t="s">
        <v>4718</v>
      </c>
      <c r="I742" s="45" t="s">
        <v>3203</v>
      </c>
      <c r="J742" s="46">
        <v>552.66</v>
      </c>
      <c r="K742" s="46">
        <f t="shared" si="11"/>
        <v>641.08559999999989</v>
      </c>
    </row>
    <row r="743" spans="2:11" x14ac:dyDescent="0.25">
      <c r="B743" s="45" t="s">
        <v>3197</v>
      </c>
      <c r="C743" s="45" t="s">
        <v>3410</v>
      </c>
      <c r="D743" s="45" t="s">
        <v>3411</v>
      </c>
      <c r="E743" s="45">
        <v>11</v>
      </c>
      <c r="F743" s="45" t="s">
        <v>4652</v>
      </c>
      <c r="G743" s="45" t="s">
        <v>4719</v>
      </c>
      <c r="H743" s="45" t="s">
        <v>4720</v>
      </c>
      <c r="I743" s="45" t="s">
        <v>3203</v>
      </c>
      <c r="J743" s="46">
        <v>607.91999999999996</v>
      </c>
      <c r="K743" s="46">
        <f t="shared" si="11"/>
        <v>705.18719999999985</v>
      </c>
    </row>
    <row r="744" spans="2:11" x14ac:dyDescent="0.25">
      <c r="B744" s="45" t="s">
        <v>3197</v>
      </c>
      <c r="C744" s="45" t="s">
        <v>3410</v>
      </c>
      <c r="D744" s="45" t="s">
        <v>3411</v>
      </c>
      <c r="E744" s="45">
        <v>11</v>
      </c>
      <c r="F744" s="45" t="s">
        <v>4652</v>
      </c>
      <c r="G744" s="45" t="s">
        <v>4721</v>
      </c>
      <c r="H744" s="45" t="s">
        <v>4722</v>
      </c>
      <c r="I744" s="45" t="s">
        <v>3203</v>
      </c>
      <c r="J744" s="46">
        <v>1944.02</v>
      </c>
      <c r="K744" s="46">
        <f t="shared" si="11"/>
        <v>2255.0631999999996</v>
      </c>
    </row>
    <row r="745" spans="2:11" x14ac:dyDescent="0.25">
      <c r="B745" s="45" t="s">
        <v>3197</v>
      </c>
      <c r="C745" s="45" t="s">
        <v>3410</v>
      </c>
      <c r="D745" s="45" t="s">
        <v>3411</v>
      </c>
      <c r="E745" s="45">
        <v>11</v>
      </c>
      <c r="F745" s="45" t="s">
        <v>4652</v>
      </c>
      <c r="G745" s="45" t="s">
        <v>4723</v>
      </c>
      <c r="H745" s="45" t="s">
        <v>4724</v>
      </c>
      <c r="I745" s="45" t="s">
        <v>3203</v>
      </c>
      <c r="J745" s="46">
        <v>2138.42</v>
      </c>
      <c r="K745" s="46">
        <f t="shared" si="11"/>
        <v>2480.5672</v>
      </c>
    </row>
    <row r="746" spans="2:11" x14ac:dyDescent="0.25">
      <c r="B746" s="45" t="s">
        <v>3197</v>
      </c>
      <c r="C746" s="45" t="s">
        <v>3410</v>
      </c>
      <c r="D746" s="45" t="s">
        <v>3411</v>
      </c>
      <c r="E746" s="45">
        <v>11</v>
      </c>
      <c r="F746" s="45" t="s">
        <v>4652</v>
      </c>
      <c r="G746" s="45" t="s">
        <v>4725</v>
      </c>
      <c r="H746" s="45" t="s">
        <v>4726</v>
      </c>
      <c r="I746" s="45" t="s">
        <v>3203</v>
      </c>
      <c r="J746" s="46">
        <v>7.3</v>
      </c>
      <c r="K746" s="46">
        <f t="shared" si="11"/>
        <v>8.468</v>
      </c>
    </row>
    <row r="747" spans="2:11" x14ac:dyDescent="0.25">
      <c r="B747" s="45" t="s">
        <v>3197</v>
      </c>
      <c r="C747" s="45" t="s">
        <v>3410</v>
      </c>
      <c r="D747" s="45" t="s">
        <v>3411</v>
      </c>
      <c r="E747" s="45">
        <v>11</v>
      </c>
      <c r="F747" s="45" t="s">
        <v>4652</v>
      </c>
      <c r="G747" s="45" t="s">
        <v>4727</v>
      </c>
      <c r="H747" s="45" t="s">
        <v>4728</v>
      </c>
      <c r="I747" s="45" t="s">
        <v>3203</v>
      </c>
      <c r="J747" s="46">
        <v>7.58</v>
      </c>
      <c r="K747" s="46">
        <f t="shared" si="11"/>
        <v>8.7927999999999997</v>
      </c>
    </row>
    <row r="748" spans="2:11" x14ac:dyDescent="0.25">
      <c r="B748" s="45" t="s">
        <v>3197</v>
      </c>
      <c r="C748" s="45" t="s">
        <v>3410</v>
      </c>
      <c r="D748" s="45" t="s">
        <v>3411</v>
      </c>
      <c r="E748" s="45">
        <v>11</v>
      </c>
      <c r="F748" s="45" t="s">
        <v>4652</v>
      </c>
      <c r="G748" s="45" t="s">
        <v>4729</v>
      </c>
      <c r="H748" s="45" t="s">
        <v>4730</v>
      </c>
      <c r="I748" s="45" t="s">
        <v>3203</v>
      </c>
      <c r="J748" s="46">
        <v>8.52</v>
      </c>
      <c r="K748" s="46">
        <f t="shared" si="11"/>
        <v>9.8831999999999987</v>
      </c>
    </row>
    <row r="749" spans="2:11" x14ac:dyDescent="0.25">
      <c r="B749" s="45" t="s">
        <v>3197</v>
      </c>
      <c r="C749" s="45" t="s">
        <v>3410</v>
      </c>
      <c r="D749" s="45" t="s">
        <v>3411</v>
      </c>
      <c r="E749" s="45">
        <v>11</v>
      </c>
      <c r="F749" s="45" t="s">
        <v>4652</v>
      </c>
      <c r="G749" s="45" t="s">
        <v>4731</v>
      </c>
      <c r="H749" s="45" t="s">
        <v>4732</v>
      </c>
      <c r="I749" s="45" t="s">
        <v>3203</v>
      </c>
      <c r="J749" s="46">
        <v>97.69</v>
      </c>
      <c r="K749" s="46">
        <f t="shared" si="11"/>
        <v>113.32039999999999</v>
      </c>
    </row>
    <row r="750" spans="2:11" x14ac:dyDescent="0.25">
      <c r="B750" s="45" t="s">
        <v>3197</v>
      </c>
      <c r="C750" s="45" t="s">
        <v>3410</v>
      </c>
      <c r="D750" s="45" t="s">
        <v>3411</v>
      </c>
      <c r="E750" s="45">
        <v>11</v>
      </c>
      <c r="F750" s="45" t="s">
        <v>4652</v>
      </c>
      <c r="G750" s="45" t="s">
        <v>4733</v>
      </c>
      <c r="H750" s="45" t="s">
        <v>4734</v>
      </c>
      <c r="I750" s="45" t="s">
        <v>3203</v>
      </c>
      <c r="J750" s="46">
        <v>367.1</v>
      </c>
      <c r="K750" s="46">
        <f t="shared" si="11"/>
        <v>425.83600000000001</v>
      </c>
    </row>
    <row r="751" spans="2:11" x14ac:dyDescent="0.25">
      <c r="B751" s="45" t="s">
        <v>3197</v>
      </c>
      <c r="C751" s="45" t="s">
        <v>3410</v>
      </c>
      <c r="D751" s="45" t="s">
        <v>3411</v>
      </c>
      <c r="E751" s="45">
        <v>11</v>
      </c>
      <c r="F751" s="45" t="s">
        <v>4652</v>
      </c>
      <c r="G751" s="45" t="s">
        <v>4735</v>
      </c>
      <c r="H751" s="45" t="s">
        <v>4736</v>
      </c>
      <c r="I751" s="45" t="s">
        <v>3203</v>
      </c>
      <c r="J751" s="46">
        <v>234.43</v>
      </c>
      <c r="K751" s="46">
        <f t="shared" si="11"/>
        <v>271.93880000000001</v>
      </c>
    </row>
    <row r="752" spans="2:11" x14ac:dyDescent="0.25">
      <c r="B752" s="45" t="s">
        <v>3197</v>
      </c>
      <c r="C752" s="45" t="s">
        <v>3410</v>
      </c>
      <c r="D752" s="45" t="s">
        <v>3411</v>
      </c>
      <c r="E752" s="45">
        <v>11</v>
      </c>
      <c r="F752" s="45" t="s">
        <v>4652</v>
      </c>
      <c r="G752" s="45" t="s">
        <v>4737</v>
      </c>
      <c r="H752" s="45" t="s">
        <v>4738</v>
      </c>
      <c r="I752" s="45" t="s">
        <v>3203</v>
      </c>
      <c r="J752" s="46">
        <v>203.41</v>
      </c>
      <c r="K752" s="46">
        <f t="shared" si="11"/>
        <v>235.95559999999998</v>
      </c>
    </row>
    <row r="753" spans="2:11" x14ac:dyDescent="0.25">
      <c r="B753" s="45" t="s">
        <v>3197</v>
      </c>
      <c r="C753" s="45" t="s">
        <v>3410</v>
      </c>
      <c r="D753" s="45" t="s">
        <v>3411</v>
      </c>
      <c r="E753" s="45">
        <v>11</v>
      </c>
      <c r="F753" s="45" t="s">
        <v>4652</v>
      </c>
      <c r="G753" s="45" t="s">
        <v>4739</v>
      </c>
      <c r="H753" s="45" t="s">
        <v>4740</v>
      </c>
      <c r="I753" s="45" t="s">
        <v>3203</v>
      </c>
      <c r="J753" s="46">
        <v>257.92</v>
      </c>
      <c r="K753" s="46">
        <f t="shared" si="11"/>
        <v>299.18720000000002</v>
      </c>
    </row>
    <row r="754" spans="2:11" x14ac:dyDescent="0.25">
      <c r="B754" s="45" t="s">
        <v>3197</v>
      </c>
      <c r="C754" s="45" t="s">
        <v>3410</v>
      </c>
      <c r="D754" s="45" t="s">
        <v>3411</v>
      </c>
      <c r="E754" s="45">
        <v>11</v>
      </c>
      <c r="F754" s="45" t="s">
        <v>4652</v>
      </c>
      <c r="G754" s="45" t="s">
        <v>4741</v>
      </c>
      <c r="H754" s="45" t="s">
        <v>4742</v>
      </c>
      <c r="I754" s="45" t="s">
        <v>3203</v>
      </c>
      <c r="J754" s="46">
        <v>459.36</v>
      </c>
      <c r="K754" s="46">
        <f t="shared" si="11"/>
        <v>532.85759999999993</v>
      </c>
    </row>
    <row r="755" spans="2:11" x14ac:dyDescent="0.25">
      <c r="B755" s="45" t="s">
        <v>3197</v>
      </c>
      <c r="C755" s="45" t="s">
        <v>3410</v>
      </c>
      <c r="D755" s="45" t="s">
        <v>3411</v>
      </c>
      <c r="E755" s="45">
        <v>11</v>
      </c>
      <c r="F755" s="45" t="s">
        <v>4652</v>
      </c>
      <c r="G755" s="45" t="s">
        <v>4743</v>
      </c>
      <c r="H755" s="45" t="s">
        <v>4744</v>
      </c>
      <c r="I755" s="45" t="s">
        <v>3203</v>
      </c>
      <c r="J755" s="46">
        <v>464.12</v>
      </c>
      <c r="K755" s="46">
        <f t="shared" si="11"/>
        <v>538.37919999999997</v>
      </c>
    </row>
    <row r="756" spans="2:11" x14ac:dyDescent="0.25">
      <c r="B756" s="45" t="s">
        <v>3197</v>
      </c>
      <c r="C756" s="45" t="s">
        <v>3410</v>
      </c>
      <c r="D756" s="45" t="s">
        <v>3411</v>
      </c>
      <c r="E756" s="45">
        <v>11</v>
      </c>
      <c r="F756" s="45" t="s">
        <v>4652</v>
      </c>
      <c r="G756" s="45" t="s">
        <v>4745</v>
      </c>
      <c r="H756" s="45" t="s">
        <v>4746</v>
      </c>
      <c r="I756" s="45" t="s">
        <v>3203</v>
      </c>
      <c r="J756" s="46">
        <v>464.12</v>
      </c>
      <c r="K756" s="46">
        <f t="shared" si="11"/>
        <v>538.37919999999997</v>
      </c>
    </row>
    <row r="757" spans="2:11" x14ac:dyDescent="0.25">
      <c r="B757" s="45" t="s">
        <v>3197</v>
      </c>
      <c r="C757" s="45" t="s">
        <v>3410</v>
      </c>
      <c r="D757" s="45" t="s">
        <v>3411</v>
      </c>
      <c r="E757" s="45">
        <v>11</v>
      </c>
      <c r="F757" s="45" t="s">
        <v>4652</v>
      </c>
      <c r="G757" s="45" t="s">
        <v>4747</v>
      </c>
      <c r="H757" s="45" t="s">
        <v>4748</v>
      </c>
      <c r="I757" s="45" t="s">
        <v>3203</v>
      </c>
      <c r="J757" s="46">
        <v>604.21</v>
      </c>
      <c r="K757" s="46">
        <f t="shared" si="11"/>
        <v>700.8836</v>
      </c>
    </row>
    <row r="758" spans="2:11" x14ac:dyDescent="0.25">
      <c r="B758" s="45" t="s">
        <v>3197</v>
      </c>
      <c r="C758" s="45" t="s">
        <v>3410</v>
      </c>
      <c r="D758" s="45" t="s">
        <v>3411</v>
      </c>
      <c r="E758" s="45">
        <v>11</v>
      </c>
      <c r="F758" s="45" t="s">
        <v>4652</v>
      </c>
      <c r="G758" s="45" t="s">
        <v>4749</v>
      </c>
      <c r="H758" s="45" t="s">
        <v>4750</v>
      </c>
      <c r="I758" s="45" t="s">
        <v>3203</v>
      </c>
      <c r="J758" s="46">
        <v>632.94000000000005</v>
      </c>
      <c r="K758" s="46">
        <f t="shared" si="11"/>
        <v>734.21040000000005</v>
      </c>
    </row>
    <row r="759" spans="2:11" x14ac:dyDescent="0.25">
      <c r="B759" s="45" t="s">
        <v>3197</v>
      </c>
      <c r="C759" s="45" t="s">
        <v>3410</v>
      </c>
      <c r="D759" s="45" t="s">
        <v>3411</v>
      </c>
      <c r="E759" s="45">
        <v>11</v>
      </c>
      <c r="F759" s="45" t="s">
        <v>4652</v>
      </c>
      <c r="G759" s="45" t="s">
        <v>4751</v>
      </c>
      <c r="H759" s="45" t="s">
        <v>4752</v>
      </c>
      <c r="I759" s="45" t="s">
        <v>3203</v>
      </c>
      <c r="J759" s="46">
        <v>770.44</v>
      </c>
      <c r="K759" s="46">
        <f t="shared" si="11"/>
        <v>893.71040000000005</v>
      </c>
    </row>
    <row r="760" spans="2:11" x14ac:dyDescent="0.25">
      <c r="B760" s="45" t="s">
        <v>3197</v>
      </c>
      <c r="C760" s="45" t="s">
        <v>3410</v>
      </c>
      <c r="D760" s="45" t="s">
        <v>3411</v>
      </c>
      <c r="E760" s="45">
        <v>11</v>
      </c>
      <c r="F760" s="45" t="s">
        <v>4652</v>
      </c>
      <c r="G760" s="45" t="s">
        <v>4753</v>
      </c>
      <c r="H760" s="45" t="s">
        <v>4754</v>
      </c>
      <c r="I760" s="45" t="s">
        <v>3203</v>
      </c>
      <c r="J760" s="46">
        <v>171.76</v>
      </c>
      <c r="K760" s="46">
        <f t="shared" si="11"/>
        <v>199.24159999999998</v>
      </c>
    </row>
    <row r="761" spans="2:11" x14ac:dyDescent="0.25">
      <c r="B761" s="45" t="s">
        <v>3197</v>
      </c>
      <c r="C761" s="45" t="s">
        <v>3410</v>
      </c>
      <c r="D761" s="45" t="s">
        <v>3411</v>
      </c>
      <c r="E761" s="45">
        <v>11</v>
      </c>
      <c r="F761" s="45" t="s">
        <v>4652</v>
      </c>
      <c r="G761" s="45" t="s">
        <v>4755</v>
      </c>
      <c r="H761" s="45" t="s">
        <v>4756</v>
      </c>
      <c r="I761" s="45" t="s">
        <v>3203</v>
      </c>
      <c r="J761" s="46">
        <v>403.83</v>
      </c>
      <c r="K761" s="46">
        <f t="shared" si="11"/>
        <v>468.44279999999998</v>
      </c>
    </row>
    <row r="762" spans="2:11" x14ac:dyDescent="0.25">
      <c r="B762" s="45" t="s">
        <v>3197</v>
      </c>
      <c r="C762" s="45" t="s">
        <v>3410</v>
      </c>
      <c r="D762" s="45" t="s">
        <v>3411</v>
      </c>
      <c r="E762" s="45">
        <v>11</v>
      </c>
      <c r="F762" s="45" t="s">
        <v>4652</v>
      </c>
      <c r="G762" s="45" t="s">
        <v>4757</v>
      </c>
      <c r="H762" s="45" t="s">
        <v>4758</v>
      </c>
      <c r="I762" s="45" t="s">
        <v>3203</v>
      </c>
      <c r="J762" s="46">
        <v>445.6</v>
      </c>
      <c r="K762" s="46">
        <f t="shared" si="11"/>
        <v>516.89599999999996</v>
      </c>
    </row>
    <row r="763" spans="2:11" x14ac:dyDescent="0.25">
      <c r="B763" s="45" t="s">
        <v>3197</v>
      </c>
      <c r="C763" s="45" t="s">
        <v>3410</v>
      </c>
      <c r="D763" s="45" t="s">
        <v>3411</v>
      </c>
      <c r="E763" s="45">
        <v>11</v>
      </c>
      <c r="F763" s="45" t="s">
        <v>4652</v>
      </c>
      <c r="G763" s="45" t="s">
        <v>4759</v>
      </c>
      <c r="H763" s="45" t="s">
        <v>4760</v>
      </c>
      <c r="I763" s="45" t="s">
        <v>3203</v>
      </c>
      <c r="J763" s="46">
        <v>132.84</v>
      </c>
      <c r="K763" s="46">
        <f t="shared" si="11"/>
        <v>154.09440000000001</v>
      </c>
    </row>
    <row r="764" spans="2:11" x14ac:dyDescent="0.25">
      <c r="B764" s="45" t="s">
        <v>3197</v>
      </c>
      <c r="C764" s="45" t="s">
        <v>3410</v>
      </c>
      <c r="D764" s="45" t="s">
        <v>3411</v>
      </c>
      <c r="E764" s="45">
        <v>11</v>
      </c>
      <c r="F764" s="45" t="s">
        <v>4652</v>
      </c>
      <c r="G764" s="45" t="s">
        <v>4761</v>
      </c>
      <c r="H764" s="45" t="s">
        <v>4762</v>
      </c>
      <c r="I764" s="45" t="s">
        <v>3203</v>
      </c>
      <c r="J764" s="46">
        <v>163.77000000000001</v>
      </c>
      <c r="K764" s="46">
        <f t="shared" si="11"/>
        <v>189.97319999999999</v>
      </c>
    </row>
    <row r="765" spans="2:11" x14ac:dyDescent="0.25">
      <c r="B765" s="45" t="s">
        <v>3197</v>
      </c>
      <c r="C765" s="45" t="s">
        <v>3410</v>
      </c>
      <c r="D765" s="45" t="s">
        <v>3411</v>
      </c>
      <c r="E765" s="45">
        <v>11</v>
      </c>
      <c r="F765" s="45" t="s">
        <v>4652</v>
      </c>
      <c r="G765" s="45" t="s">
        <v>4763</v>
      </c>
      <c r="H765" s="45" t="s">
        <v>4764</v>
      </c>
      <c r="I765" s="45" t="s">
        <v>3203</v>
      </c>
      <c r="J765" s="46">
        <v>706.18</v>
      </c>
      <c r="K765" s="46">
        <f t="shared" si="11"/>
        <v>819.16879999999992</v>
      </c>
    </row>
    <row r="766" spans="2:11" x14ac:dyDescent="0.25">
      <c r="B766" s="45" t="s">
        <v>3197</v>
      </c>
      <c r="C766" s="45" t="s">
        <v>3410</v>
      </c>
      <c r="D766" s="45" t="s">
        <v>3411</v>
      </c>
      <c r="E766" s="45">
        <v>11</v>
      </c>
      <c r="F766" s="45" t="s">
        <v>4652</v>
      </c>
      <c r="G766" s="45" t="s">
        <v>4765</v>
      </c>
      <c r="H766" s="45" t="s">
        <v>4766</v>
      </c>
      <c r="I766" s="45" t="s">
        <v>3203</v>
      </c>
      <c r="J766" s="46">
        <v>203.06</v>
      </c>
      <c r="K766" s="46">
        <f t="shared" si="11"/>
        <v>235.5496</v>
      </c>
    </row>
    <row r="767" spans="2:11" x14ac:dyDescent="0.25">
      <c r="B767" s="45" t="s">
        <v>3197</v>
      </c>
      <c r="C767" s="45" t="s">
        <v>3410</v>
      </c>
      <c r="D767" s="45" t="s">
        <v>3411</v>
      </c>
      <c r="E767" s="45">
        <v>11</v>
      </c>
      <c r="F767" s="45" t="s">
        <v>4652</v>
      </c>
      <c r="G767" s="45" t="s">
        <v>4767</v>
      </c>
      <c r="H767" s="45" t="s">
        <v>4768</v>
      </c>
      <c r="I767" s="45" t="s">
        <v>3203</v>
      </c>
      <c r="J767" s="46">
        <v>122.35</v>
      </c>
      <c r="K767" s="46">
        <f t="shared" si="11"/>
        <v>141.92599999999999</v>
      </c>
    </row>
    <row r="768" spans="2:11" x14ac:dyDescent="0.25">
      <c r="B768" s="45" t="s">
        <v>3197</v>
      </c>
      <c r="C768" s="45" t="s">
        <v>3410</v>
      </c>
      <c r="D768" s="45" t="s">
        <v>3411</v>
      </c>
      <c r="E768" s="45">
        <v>11</v>
      </c>
      <c r="F768" s="45" t="s">
        <v>4652</v>
      </c>
      <c r="G768" s="45" t="s">
        <v>4769</v>
      </c>
      <c r="H768" s="45" t="s">
        <v>4770</v>
      </c>
      <c r="I768" s="45" t="s">
        <v>3203</v>
      </c>
      <c r="J768" s="46">
        <v>335.25</v>
      </c>
      <c r="K768" s="46">
        <f t="shared" si="11"/>
        <v>388.89</v>
      </c>
    </row>
    <row r="769" spans="2:11" x14ac:dyDescent="0.25">
      <c r="B769" s="45" t="s">
        <v>3197</v>
      </c>
      <c r="C769" s="45" t="s">
        <v>3410</v>
      </c>
      <c r="D769" s="45" t="s">
        <v>3411</v>
      </c>
      <c r="E769" s="45">
        <v>11</v>
      </c>
      <c r="F769" s="45" t="s">
        <v>4652</v>
      </c>
      <c r="G769" s="45" t="s">
        <v>4771</v>
      </c>
      <c r="H769" s="45" t="s">
        <v>4772</v>
      </c>
      <c r="I769" s="45" t="s">
        <v>3203</v>
      </c>
      <c r="J769" s="46">
        <v>279.02999999999997</v>
      </c>
      <c r="K769" s="46">
        <f t="shared" si="11"/>
        <v>323.67479999999995</v>
      </c>
    </row>
    <row r="770" spans="2:11" x14ac:dyDescent="0.25">
      <c r="B770" s="45" t="s">
        <v>3197</v>
      </c>
      <c r="C770" s="45" t="s">
        <v>3410</v>
      </c>
      <c r="D770" s="45" t="s">
        <v>3411</v>
      </c>
      <c r="E770" s="45">
        <v>11</v>
      </c>
      <c r="F770" s="45" t="s">
        <v>4652</v>
      </c>
      <c r="G770" s="45" t="s">
        <v>4773</v>
      </c>
      <c r="H770" s="45" t="s">
        <v>4774</v>
      </c>
      <c r="I770" s="45" t="s">
        <v>3203</v>
      </c>
      <c r="J770" s="46">
        <v>90.82</v>
      </c>
      <c r="K770" s="46">
        <f t="shared" si="11"/>
        <v>105.35119999999999</v>
      </c>
    </row>
    <row r="771" spans="2:11" x14ac:dyDescent="0.25">
      <c r="B771" s="45" t="s">
        <v>3197</v>
      </c>
      <c r="C771" s="45" t="s">
        <v>3410</v>
      </c>
      <c r="D771" s="45" t="s">
        <v>3411</v>
      </c>
      <c r="E771" s="45">
        <v>11</v>
      </c>
      <c r="F771" s="45" t="s">
        <v>4652</v>
      </c>
      <c r="G771" s="45" t="s">
        <v>4775</v>
      </c>
      <c r="H771" s="45" t="s">
        <v>4776</v>
      </c>
      <c r="I771" s="45" t="s">
        <v>3203</v>
      </c>
      <c r="J771" s="46">
        <v>21.53</v>
      </c>
      <c r="K771" s="46">
        <f t="shared" si="11"/>
        <v>24.974799999999998</v>
      </c>
    </row>
    <row r="772" spans="2:11" x14ac:dyDescent="0.25">
      <c r="B772" s="45" t="s">
        <v>3197</v>
      </c>
      <c r="C772" s="45" t="s">
        <v>3410</v>
      </c>
      <c r="D772" s="45" t="s">
        <v>3411</v>
      </c>
      <c r="E772" s="45">
        <v>11</v>
      </c>
      <c r="F772" s="45" t="s">
        <v>4652</v>
      </c>
      <c r="G772" s="45" t="s">
        <v>4777</v>
      </c>
      <c r="H772" s="45" t="s">
        <v>4778</v>
      </c>
      <c r="I772" s="45" t="s">
        <v>3203</v>
      </c>
      <c r="J772" s="46">
        <v>249.32</v>
      </c>
      <c r="K772" s="46">
        <f t="shared" ref="K772:K835" si="12">+IF(AND(MID(H772,1,15)="POSTE DE MADERA",J772&lt;110)=TRUE,(J772*1.13+5)*1.01*1.16,IF(AND(MID(H772,1,15)="POSTE DE MADERA",J772&gt;=110,J772&lt;320)=TRUE,(J772*1.13+12)*1.01*1.16,IF(AND(MID(H772,1,15)="POSTE DE MADERA",J772&gt;320)=TRUE,(J772*1.13+36)*1.01*1.16,IF(+AND(MID(H772,1,5)="POSTE",MID(H772,1,15)&lt;&gt;"POSTE DE MADERA")=TRUE,J772*1.01*1.16,J772*1.16))))</f>
        <v>289.21119999999996</v>
      </c>
    </row>
    <row r="773" spans="2:11" x14ac:dyDescent="0.25">
      <c r="B773" s="45" t="s">
        <v>3197</v>
      </c>
      <c r="C773" s="45" t="s">
        <v>3410</v>
      </c>
      <c r="D773" s="45" t="s">
        <v>3411</v>
      </c>
      <c r="E773" s="45">
        <v>11</v>
      </c>
      <c r="F773" s="45" t="s">
        <v>4652</v>
      </c>
      <c r="G773" s="45" t="s">
        <v>4779</v>
      </c>
      <c r="H773" s="45" t="s">
        <v>4780</v>
      </c>
      <c r="I773" s="45" t="s">
        <v>3203</v>
      </c>
      <c r="J773" s="46">
        <v>119.16</v>
      </c>
      <c r="K773" s="46">
        <f t="shared" si="12"/>
        <v>138.22559999999999</v>
      </c>
    </row>
    <row r="774" spans="2:11" x14ac:dyDescent="0.25">
      <c r="B774" s="45" t="s">
        <v>3197</v>
      </c>
      <c r="C774" s="45" t="s">
        <v>3410</v>
      </c>
      <c r="D774" s="45" t="s">
        <v>3411</v>
      </c>
      <c r="E774" s="45">
        <v>11</v>
      </c>
      <c r="F774" s="45" t="s">
        <v>4652</v>
      </c>
      <c r="G774" s="45" t="s">
        <v>4781</v>
      </c>
      <c r="H774" s="45" t="s">
        <v>4782</v>
      </c>
      <c r="I774" s="45" t="s">
        <v>3203</v>
      </c>
      <c r="J774" s="46">
        <v>436.89</v>
      </c>
      <c r="K774" s="46">
        <f t="shared" si="12"/>
        <v>506.79239999999993</v>
      </c>
    </row>
    <row r="775" spans="2:11" x14ac:dyDescent="0.25">
      <c r="B775" s="45" t="s">
        <v>3197</v>
      </c>
      <c r="C775" s="45" t="s">
        <v>3410</v>
      </c>
      <c r="D775" s="45" t="s">
        <v>3411</v>
      </c>
      <c r="E775" s="45">
        <v>11</v>
      </c>
      <c r="F775" s="45" t="s">
        <v>4652</v>
      </c>
      <c r="G775" s="45" t="s">
        <v>4783</v>
      </c>
      <c r="H775" s="45" t="s">
        <v>4784</v>
      </c>
      <c r="I775" s="45" t="s">
        <v>3203</v>
      </c>
      <c r="J775" s="46">
        <v>594.73</v>
      </c>
      <c r="K775" s="46">
        <f t="shared" si="12"/>
        <v>689.88679999999999</v>
      </c>
    </row>
    <row r="776" spans="2:11" x14ac:dyDescent="0.25">
      <c r="B776" s="45" t="s">
        <v>3197</v>
      </c>
      <c r="C776" s="45" t="s">
        <v>3410</v>
      </c>
      <c r="D776" s="45" t="s">
        <v>3411</v>
      </c>
      <c r="E776" s="45">
        <v>11</v>
      </c>
      <c r="F776" s="45" t="s">
        <v>4652</v>
      </c>
      <c r="G776" s="45" t="s">
        <v>4785</v>
      </c>
      <c r="H776" s="45" t="s">
        <v>4786</v>
      </c>
      <c r="I776" s="45" t="s">
        <v>3203</v>
      </c>
      <c r="J776" s="46">
        <v>162.1</v>
      </c>
      <c r="K776" s="46">
        <f t="shared" si="12"/>
        <v>188.03599999999997</v>
      </c>
    </row>
    <row r="777" spans="2:11" x14ac:dyDescent="0.25">
      <c r="B777" s="45" t="s">
        <v>3197</v>
      </c>
      <c r="C777" s="45" t="s">
        <v>3410</v>
      </c>
      <c r="D777" s="45" t="s">
        <v>3411</v>
      </c>
      <c r="E777" s="45">
        <v>11</v>
      </c>
      <c r="F777" s="45" t="s">
        <v>4652</v>
      </c>
      <c r="G777" s="45" t="s">
        <v>4787</v>
      </c>
      <c r="H777" s="45" t="s">
        <v>4788</v>
      </c>
      <c r="I777" s="45" t="s">
        <v>3203</v>
      </c>
      <c r="J777" s="46">
        <v>117</v>
      </c>
      <c r="K777" s="46">
        <f t="shared" si="12"/>
        <v>135.72</v>
      </c>
    </row>
    <row r="778" spans="2:11" x14ac:dyDescent="0.25">
      <c r="B778" s="45" t="s">
        <v>3197</v>
      </c>
      <c r="C778" s="45" t="s">
        <v>3410</v>
      </c>
      <c r="D778" s="45" t="s">
        <v>3411</v>
      </c>
      <c r="E778" s="45">
        <v>11</v>
      </c>
      <c r="F778" s="45" t="s">
        <v>4652</v>
      </c>
      <c r="G778" s="45" t="s">
        <v>4789</v>
      </c>
      <c r="H778" s="45" t="s">
        <v>4790</v>
      </c>
      <c r="I778" s="45" t="s">
        <v>3203</v>
      </c>
      <c r="J778" s="46">
        <v>275.88</v>
      </c>
      <c r="K778" s="46">
        <f t="shared" si="12"/>
        <v>320.02079999999995</v>
      </c>
    </row>
    <row r="779" spans="2:11" x14ac:dyDescent="0.25">
      <c r="B779" s="45" t="s">
        <v>3197</v>
      </c>
      <c r="C779" s="45" t="s">
        <v>3410</v>
      </c>
      <c r="D779" s="45" t="s">
        <v>3411</v>
      </c>
      <c r="E779" s="45">
        <v>11</v>
      </c>
      <c r="F779" s="45" t="s">
        <v>4652</v>
      </c>
      <c r="G779" s="45" t="s">
        <v>4791</v>
      </c>
      <c r="H779" s="45" t="s">
        <v>4792</v>
      </c>
      <c r="I779" s="45" t="s">
        <v>3203</v>
      </c>
      <c r="J779" s="46">
        <v>318.58999999999997</v>
      </c>
      <c r="K779" s="46">
        <f t="shared" si="12"/>
        <v>369.56439999999992</v>
      </c>
    </row>
    <row r="780" spans="2:11" x14ac:dyDescent="0.25">
      <c r="B780" s="45" t="s">
        <v>3197</v>
      </c>
      <c r="C780" s="45" t="s">
        <v>3410</v>
      </c>
      <c r="D780" s="45" t="s">
        <v>3411</v>
      </c>
      <c r="E780" s="45">
        <v>11</v>
      </c>
      <c r="F780" s="45" t="s">
        <v>4652</v>
      </c>
      <c r="G780" s="45" t="s">
        <v>4793</v>
      </c>
      <c r="H780" s="45" t="s">
        <v>4794</v>
      </c>
      <c r="I780" s="45" t="s">
        <v>3203</v>
      </c>
      <c r="J780" s="46">
        <v>319.17</v>
      </c>
      <c r="K780" s="46">
        <f t="shared" si="12"/>
        <v>370.23719999999997</v>
      </c>
    </row>
    <row r="781" spans="2:11" x14ac:dyDescent="0.25">
      <c r="B781" s="45" t="s">
        <v>3197</v>
      </c>
      <c r="C781" s="45" t="s">
        <v>3410</v>
      </c>
      <c r="D781" s="45" t="s">
        <v>3411</v>
      </c>
      <c r="E781" s="45">
        <v>11</v>
      </c>
      <c r="F781" s="45" t="s">
        <v>4652</v>
      </c>
      <c r="G781" s="45" t="s">
        <v>4795</v>
      </c>
      <c r="H781" s="45" t="s">
        <v>4796</v>
      </c>
      <c r="I781" s="45" t="s">
        <v>3203</v>
      </c>
      <c r="J781" s="46">
        <v>267.2</v>
      </c>
      <c r="K781" s="46">
        <f t="shared" si="12"/>
        <v>309.95199999999994</v>
      </c>
    </row>
    <row r="782" spans="2:11" x14ac:dyDescent="0.25">
      <c r="B782" s="45" t="s">
        <v>3197</v>
      </c>
      <c r="C782" s="45" t="s">
        <v>3410</v>
      </c>
      <c r="D782" s="45" t="s">
        <v>3411</v>
      </c>
      <c r="E782" s="45">
        <v>11</v>
      </c>
      <c r="F782" s="45" t="s">
        <v>4652</v>
      </c>
      <c r="G782" s="45" t="s">
        <v>4797</v>
      </c>
      <c r="H782" s="45" t="s">
        <v>4798</v>
      </c>
      <c r="I782" s="45" t="s">
        <v>3203</v>
      </c>
      <c r="J782" s="46">
        <v>503.86</v>
      </c>
      <c r="K782" s="46">
        <f t="shared" si="12"/>
        <v>584.47759999999994</v>
      </c>
    </row>
    <row r="783" spans="2:11" x14ac:dyDescent="0.25">
      <c r="B783" s="45" t="s">
        <v>3197</v>
      </c>
      <c r="C783" s="45" t="s">
        <v>3410</v>
      </c>
      <c r="D783" s="45" t="s">
        <v>3411</v>
      </c>
      <c r="E783" s="45">
        <v>11</v>
      </c>
      <c r="F783" s="45" t="s">
        <v>4652</v>
      </c>
      <c r="G783" s="45" t="s">
        <v>4799</v>
      </c>
      <c r="H783" s="45" t="s">
        <v>4800</v>
      </c>
      <c r="I783" s="45" t="s">
        <v>3203</v>
      </c>
      <c r="J783" s="46">
        <v>40.200000000000003</v>
      </c>
      <c r="K783" s="46">
        <f t="shared" si="12"/>
        <v>46.631999999999998</v>
      </c>
    </row>
    <row r="784" spans="2:11" x14ac:dyDescent="0.25">
      <c r="B784" s="45" t="s">
        <v>3197</v>
      </c>
      <c r="C784" s="45" t="s">
        <v>3410</v>
      </c>
      <c r="D784" s="45" t="s">
        <v>3411</v>
      </c>
      <c r="E784" s="45">
        <v>11</v>
      </c>
      <c r="F784" s="45" t="s">
        <v>4652</v>
      </c>
      <c r="G784" s="45" t="s">
        <v>4801</v>
      </c>
      <c r="H784" s="45" t="s">
        <v>4802</v>
      </c>
      <c r="I784" s="45" t="s">
        <v>3203</v>
      </c>
      <c r="J784" s="46">
        <v>58.57</v>
      </c>
      <c r="K784" s="46">
        <f t="shared" si="12"/>
        <v>67.941199999999995</v>
      </c>
    </row>
    <row r="785" spans="2:11" x14ac:dyDescent="0.25">
      <c r="B785" s="45" t="s">
        <v>3197</v>
      </c>
      <c r="C785" s="45" t="s">
        <v>3410</v>
      </c>
      <c r="D785" s="45" t="s">
        <v>3411</v>
      </c>
      <c r="E785" s="45">
        <v>11</v>
      </c>
      <c r="F785" s="45" t="s">
        <v>4652</v>
      </c>
      <c r="G785" s="45" t="s">
        <v>4803</v>
      </c>
      <c r="H785" s="45" t="s">
        <v>4804</v>
      </c>
      <c r="I785" s="45" t="s">
        <v>3203</v>
      </c>
      <c r="J785" s="46">
        <v>63.65</v>
      </c>
      <c r="K785" s="46">
        <f t="shared" si="12"/>
        <v>73.833999999999989</v>
      </c>
    </row>
    <row r="786" spans="2:11" x14ac:dyDescent="0.25">
      <c r="B786" s="45" t="s">
        <v>3197</v>
      </c>
      <c r="C786" s="45" t="s">
        <v>3410</v>
      </c>
      <c r="D786" s="45" t="s">
        <v>3411</v>
      </c>
      <c r="E786" s="45">
        <v>11</v>
      </c>
      <c r="F786" s="45" t="s">
        <v>4652</v>
      </c>
      <c r="G786" s="45" t="s">
        <v>4805</v>
      </c>
      <c r="H786" s="45" t="s">
        <v>4806</v>
      </c>
      <c r="I786" s="45" t="s">
        <v>3203</v>
      </c>
      <c r="J786" s="46">
        <v>96.31</v>
      </c>
      <c r="K786" s="46">
        <f t="shared" si="12"/>
        <v>111.7196</v>
      </c>
    </row>
    <row r="787" spans="2:11" x14ac:dyDescent="0.25">
      <c r="B787" s="45" t="s">
        <v>3197</v>
      </c>
      <c r="C787" s="45" t="s">
        <v>3410</v>
      </c>
      <c r="D787" s="45" t="s">
        <v>3411</v>
      </c>
      <c r="E787" s="45">
        <v>11</v>
      </c>
      <c r="F787" s="45" t="s">
        <v>4652</v>
      </c>
      <c r="G787" s="45" t="s">
        <v>4807</v>
      </c>
      <c r="H787" s="45" t="s">
        <v>4808</v>
      </c>
      <c r="I787" s="45" t="s">
        <v>3203</v>
      </c>
      <c r="J787" s="46">
        <v>76.87</v>
      </c>
      <c r="K787" s="46">
        <f t="shared" si="12"/>
        <v>89.169200000000004</v>
      </c>
    </row>
    <row r="788" spans="2:11" x14ac:dyDescent="0.25">
      <c r="B788" s="45" t="s">
        <v>3197</v>
      </c>
      <c r="C788" s="45" t="s">
        <v>3410</v>
      </c>
      <c r="D788" s="45" t="s">
        <v>3411</v>
      </c>
      <c r="E788" s="45">
        <v>11</v>
      </c>
      <c r="F788" s="45" t="s">
        <v>4652</v>
      </c>
      <c r="G788" s="45" t="s">
        <v>4809</v>
      </c>
      <c r="H788" s="45" t="s">
        <v>4810</v>
      </c>
      <c r="I788" s="45" t="s">
        <v>3203</v>
      </c>
      <c r="J788" s="46">
        <v>120.6</v>
      </c>
      <c r="K788" s="46">
        <f t="shared" si="12"/>
        <v>139.89599999999999</v>
      </c>
    </row>
    <row r="789" spans="2:11" x14ac:dyDescent="0.25">
      <c r="B789" s="45" t="s">
        <v>3197</v>
      </c>
      <c r="C789" s="45" t="s">
        <v>3410</v>
      </c>
      <c r="D789" s="45" t="s">
        <v>3411</v>
      </c>
      <c r="E789" s="45">
        <v>11</v>
      </c>
      <c r="F789" s="45" t="s">
        <v>4652</v>
      </c>
      <c r="G789" s="45" t="s">
        <v>4811</v>
      </c>
      <c r="H789" s="45" t="s">
        <v>4812</v>
      </c>
      <c r="I789" s="45" t="s">
        <v>3203</v>
      </c>
      <c r="J789" s="46">
        <v>132.32</v>
      </c>
      <c r="K789" s="46">
        <f t="shared" si="12"/>
        <v>153.49119999999999</v>
      </c>
    </row>
    <row r="790" spans="2:11" x14ac:dyDescent="0.25">
      <c r="B790" s="45" t="s">
        <v>3197</v>
      </c>
      <c r="C790" s="45" t="s">
        <v>3410</v>
      </c>
      <c r="D790" s="45" t="s">
        <v>3411</v>
      </c>
      <c r="E790" s="45">
        <v>11</v>
      </c>
      <c r="F790" s="45" t="s">
        <v>4652</v>
      </c>
      <c r="G790" s="45" t="s">
        <v>4813</v>
      </c>
      <c r="H790" s="45" t="s">
        <v>4814</v>
      </c>
      <c r="I790" s="45" t="s">
        <v>3203</v>
      </c>
      <c r="J790" s="46">
        <v>179.36</v>
      </c>
      <c r="K790" s="46">
        <f t="shared" si="12"/>
        <v>208.05760000000001</v>
      </c>
    </row>
    <row r="791" spans="2:11" x14ac:dyDescent="0.25">
      <c r="B791" s="45" t="s">
        <v>3197</v>
      </c>
      <c r="C791" s="45" t="s">
        <v>3410</v>
      </c>
      <c r="D791" s="45" t="s">
        <v>3411</v>
      </c>
      <c r="E791" s="45">
        <v>11</v>
      </c>
      <c r="F791" s="45" t="s">
        <v>4652</v>
      </c>
      <c r="G791" s="45" t="s">
        <v>4815</v>
      </c>
      <c r="H791" s="45" t="s">
        <v>4816</v>
      </c>
      <c r="I791" s="45" t="s">
        <v>3203</v>
      </c>
      <c r="J791" s="46">
        <v>58.57</v>
      </c>
      <c r="K791" s="46">
        <f t="shared" si="12"/>
        <v>67.941199999999995</v>
      </c>
    </row>
    <row r="792" spans="2:11" x14ac:dyDescent="0.25">
      <c r="B792" s="45" t="s">
        <v>3197</v>
      </c>
      <c r="C792" s="45" t="s">
        <v>3410</v>
      </c>
      <c r="D792" s="45" t="s">
        <v>3411</v>
      </c>
      <c r="E792" s="45">
        <v>11</v>
      </c>
      <c r="F792" s="45" t="s">
        <v>4652</v>
      </c>
      <c r="G792" s="45" t="s">
        <v>4817</v>
      </c>
      <c r="H792" s="45" t="s">
        <v>4818</v>
      </c>
      <c r="I792" s="45" t="s">
        <v>3203</v>
      </c>
      <c r="J792" s="46">
        <v>259.51</v>
      </c>
      <c r="K792" s="46">
        <f t="shared" si="12"/>
        <v>301.03159999999997</v>
      </c>
    </row>
    <row r="793" spans="2:11" x14ac:dyDescent="0.25">
      <c r="B793" s="45" t="s">
        <v>3197</v>
      </c>
      <c r="C793" s="45" t="s">
        <v>3410</v>
      </c>
      <c r="D793" s="45" t="s">
        <v>3411</v>
      </c>
      <c r="E793" s="45">
        <v>11</v>
      </c>
      <c r="F793" s="45" t="s">
        <v>4652</v>
      </c>
      <c r="G793" s="45" t="s">
        <v>4819</v>
      </c>
      <c r="H793" s="45" t="s">
        <v>4820</v>
      </c>
      <c r="I793" s="45" t="s">
        <v>3203</v>
      </c>
      <c r="J793" s="46">
        <v>115.4</v>
      </c>
      <c r="K793" s="46">
        <f t="shared" si="12"/>
        <v>133.864</v>
      </c>
    </row>
    <row r="794" spans="2:11" x14ac:dyDescent="0.25">
      <c r="B794" s="45" t="s">
        <v>3197</v>
      </c>
      <c r="C794" s="45" t="s">
        <v>3410</v>
      </c>
      <c r="D794" s="45" t="s">
        <v>3411</v>
      </c>
      <c r="E794" s="45">
        <v>11</v>
      </c>
      <c r="F794" s="45" t="s">
        <v>4652</v>
      </c>
      <c r="G794" s="45" t="s">
        <v>4821</v>
      </c>
      <c r="H794" s="45" t="s">
        <v>4822</v>
      </c>
      <c r="I794" s="45" t="s">
        <v>3203</v>
      </c>
      <c r="J794" s="46">
        <v>76.87</v>
      </c>
      <c r="K794" s="46">
        <f t="shared" si="12"/>
        <v>89.169200000000004</v>
      </c>
    </row>
    <row r="795" spans="2:11" x14ac:dyDescent="0.25">
      <c r="B795" s="45" t="s">
        <v>3197</v>
      </c>
      <c r="C795" s="45" t="s">
        <v>3410</v>
      </c>
      <c r="D795" s="45" t="s">
        <v>3411</v>
      </c>
      <c r="E795" s="45">
        <v>11</v>
      </c>
      <c r="F795" s="45" t="s">
        <v>4652</v>
      </c>
      <c r="G795" s="45" t="s">
        <v>4823</v>
      </c>
      <c r="H795" s="45" t="s">
        <v>4824</v>
      </c>
      <c r="I795" s="45" t="s">
        <v>3203</v>
      </c>
      <c r="J795" s="46">
        <v>349.2</v>
      </c>
      <c r="K795" s="46">
        <f t="shared" si="12"/>
        <v>405.07199999999995</v>
      </c>
    </row>
    <row r="796" spans="2:11" x14ac:dyDescent="0.25">
      <c r="B796" s="45" t="s">
        <v>3197</v>
      </c>
      <c r="C796" s="45" t="s">
        <v>3410</v>
      </c>
      <c r="D796" s="45" t="s">
        <v>3411</v>
      </c>
      <c r="E796" s="45">
        <v>11</v>
      </c>
      <c r="F796" s="45" t="s">
        <v>4652</v>
      </c>
      <c r="G796" s="45" t="s">
        <v>4825</v>
      </c>
      <c r="H796" s="45" t="s">
        <v>4826</v>
      </c>
      <c r="I796" s="45" t="s">
        <v>3203</v>
      </c>
      <c r="J796" s="46">
        <v>501.3</v>
      </c>
      <c r="K796" s="46">
        <f t="shared" si="12"/>
        <v>581.50799999999992</v>
      </c>
    </row>
    <row r="797" spans="2:11" x14ac:dyDescent="0.25">
      <c r="B797" s="45" t="s">
        <v>3197</v>
      </c>
      <c r="C797" s="45" t="s">
        <v>3410</v>
      </c>
      <c r="D797" s="45" t="s">
        <v>3411</v>
      </c>
      <c r="E797" s="45">
        <v>11</v>
      </c>
      <c r="F797" s="45" t="s">
        <v>4652</v>
      </c>
      <c r="G797" s="45" t="s">
        <v>4827</v>
      </c>
      <c r="H797" s="45" t="s">
        <v>4828</v>
      </c>
      <c r="I797" s="45" t="s">
        <v>3203</v>
      </c>
      <c r="J797" s="46">
        <v>454.8</v>
      </c>
      <c r="K797" s="46">
        <f t="shared" si="12"/>
        <v>527.56799999999998</v>
      </c>
    </row>
    <row r="798" spans="2:11" x14ac:dyDescent="0.25">
      <c r="B798" s="45" t="s">
        <v>3197</v>
      </c>
      <c r="C798" s="45" t="s">
        <v>3410</v>
      </c>
      <c r="D798" s="45" t="s">
        <v>3411</v>
      </c>
      <c r="E798" s="45">
        <v>11</v>
      </c>
      <c r="F798" s="45" t="s">
        <v>4652</v>
      </c>
      <c r="G798" s="45" t="s">
        <v>4829</v>
      </c>
      <c r="H798" s="45" t="s">
        <v>4830</v>
      </c>
      <c r="I798" s="45" t="s">
        <v>3203</v>
      </c>
      <c r="J798" s="46">
        <v>510.26</v>
      </c>
      <c r="K798" s="46">
        <f t="shared" si="12"/>
        <v>591.90159999999992</v>
      </c>
    </row>
    <row r="799" spans="2:11" x14ac:dyDescent="0.25">
      <c r="B799" s="45" t="s">
        <v>3197</v>
      </c>
      <c r="C799" s="45" t="s">
        <v>3410</v>
      </c>
      <c r="D799" s="45" t="s">
        <v>3411</v>
      </c>
      <c r="E799" s="45">
        <v>11</v>
      </c>
      <c r="F799" s="45" t="s">
        <v>4652</v>
      </c>
      <c r="G799" s="45" t="s">
        <v>4831</v>
      </c>
      <c r="H799" s="45" t="s">
        <v>4832</v>
      </c>
      <c r="I799" s="45" t="s">
        <v>3203</v>
      </c>
      <c r="J799" s="46">
        <v>510.26</v>
      </c>
      <c r="K799" s="46">
        <f t="shared" si="12"/>
        <v>591.90159999999992</v>
      </c>
    </row>
    <row r="800" spans="2:11" x14ac:dyDescent="0.25">
      <c r="B800" s="45" t="s">
        <v>3197</v>
      </c>
      <c r="C800" s="45" t="s">
        <v>3410</v>
      </c>
      <c r="D800" s="45" t="s">
        <v>3411</v>
      </c>
      <c r="E800" s="45">
        <v>11</v>
      </c>
      <c r="F800" s="45" t="s">
        <v>4652</v>
      </c>
      <c r="G800" s="45" t="s">
        <v>4833</v>
      </c>
      <c r="H800" s="45" t="s">
        <v>4834</v>
      </c>
      <c r="I800" s="45" t="s">
        <v>3203</v>
      </c>
      <c r="J800" s="46">
        <v>0.61</v>
      </c>
      <c r="K800" s="46">
        <f t="shared" si="12"/>
        <v>0.7075999999999999</v>
      </c>
    </row>
    <row r="801" spans="2:11" x14ac:dyDescent="0.25">
      <c r="B801" s="45" t="s">
        <v>3197</v>
      </c>
      <c r="C801" s="45" t="s">
        <v>3410</v>
      </c>
      <c r="D801" s="45" t="s">
        <v>3411</v>
      </c>
      <c r="E801" s="45">
        <v>11</v>
      </c>
      <c r="F801" s="45" t="s">
        <v>4652</v>
      </c>
      <c r="G801" s="45" t="s">
        <v>4835</v>
      </c>
      <c r="H801" s="45" t="s">
        <v>4836</v>
      </c>
      <c r="I801" s="45" t="s">
        <v>3203</v>
      </c>
      <c r="J801" s="46">
        <v>0.91</v>
      </c>
      <c r="K801" s="46">
        <f t="shared" si="12"/>
        <v>1.0555999999999999</v>
      </c>
    </row>
    <row r="802" spans="2:11" x14ac:dyDescent="0.25">
      <c r="B802" s="45" t="s">
        <v>3197</v>
      </c>
      <c r="C802" s="45" t="s">
        <v>3410</v>
      </c>
      <c r="D802" s="45" t="s">
        <v>3411</v>
      </c>
      <c r="E802" s="45">
        <v>11</v>
      </c>
      <c r="F802" s="45" t="s">
        <v>4652</v>
      </c>
      <c r="G802" s="45" t="s">
        <v>4837</v>
      </c>
      <c r="H802" s="45" t="s">
        <v>4838</v>
      </c>
      <c r="I802" s="45" t="s">
        <v>3203</v>
      </c>
      <c r="J802" s="46">
        <v>1.78</v>
      </c>
      <c r="K802" s="46">
        <f t="shared" si="12"/>
        <v>2.0648</v>
      </c>
    </row>
    <row r="803" spans="2:11" x14ac:dyDescent="0.25">
      <c r="B803" s="45" t="s">
        <v>3197</v>
      </c>
      <c r="C803" s="45" t="s">
        <v>3410</v>
      </c>
      <c r="D803" s="45" t="s">
        <v>3411</v>
      </c>
      <c r="E803" s="45">
        <v>11</v>
      </c>
      <c r="F803" s="45" t="s">
        <v>4652</v>
      </c>
      <c r="G803" s="45" t="s">
        <v>4839</v>
      </c>
      <c r="H803" s="45" t="s">
        <v>4840</v>
      </c>
      <c r="I803" s="45" t="s">
        <v>3203</v>
      </c>
      <c r="J803" s="46">
        <v>1.55</v>
      </c>
      <c r="K803" s="46">
        <f t="shared" si="12"/>
        <v>1.7979999999999998</v>
      </c>
    </row>
    <row r="804" spans="2:11" x14ac:dyDescent="0.25">
      <c r="B804" s="45" t="s">
        <v>3197</v>
      </c>
      <c r="C804" s="45" t="s">
        <v>3410</v>
      </c>
      <c r="D804" s="45" t="s">
        <v>3411</v>
      </c>
      <c r="E804" s="45">
        <v>11</v>
      </c>
      <c r="F804" s="45" t="s">
        <v>4652</v>
      </c>
      <c r="G804" s="45" t="s">
        <v>4841</v>
      </c>
      <c r="H804" s="45" t="s">
        <v>4842</v>
      </c>
      <c r="I804" s="45" t="s">
        <v>3203</v>
      </c>
      <c r="J804" s="46">
        <v>3.57</v>
      </c>
      <c r="K804" s="46">
        <f t="shared" si="12"/>
        <v>4.1411999999999995</v>
      </c>
    </row>
    <row r="805" spans="2:11" x14ac:dyDescent="0.25">
      <c r="B805" s="45" t="s">
        <v>3197</v>
      </c>
      <c r="C805" s="45" t="s">
        <v>3410</v>
      </c>
      <c r="D805" s="45" t="s">
        <v>3411</v>
      </c>
      <c r="E805" s="45">
        <v>11</v>
      </c>
      <c r="F805" s="45" t="s">
        <v>4652</v>
      </c>
      <c r="G805" s="45" t="s">
        <v>4843</v>
      </c>
      <c r="H805" s="45" t="s">
        <v>4844</v>
      </c>
      <c r="I805" s="45" t="s">
        <v>3203</v>
      </c>
      <c r="J805" s="46">
        <v>3.34</v>
      </c>
      <c r="K805" s="46">
        <f t="shared" si="12"/>
        <v>3.8743999999999996</v>
      </c>
    </row>
    <row r="806" spans="2:11" x14ac:dyDescent="0.25">
      <c r="B806" s="45" t="s">
        <v>3197</v>
      </c>
      <c r="C806" s="45" t="s">
        <v>3410</v>
      </c>
      <c r="D806" s="45" t="s">
        <v>3411</v>
      </c>
      <c r="E806" s="45">
        <v>11</v>
      </c>
      <c r="F806" s="45" t="s">
        <v>4652</v>
      </c>
      <c r="G806" s="45" t="s">
        <v>4845</v>
      </c>
      <c r="H806" s="45" t="s">
        <v>4846</v>
      </c>
      <c r="I806" s="45" t="s">
        <v>3203</v>
      </c>
      <c r="J806" s="46">
        <v>3.27</v>
      </c>
      <c r="K806" s="46">
        <f t="shared" si="12"/>
        <v>3.7931999999999997</v>
      </c>
    </row>
    <row r="807" spans="2:11" x14ac:dyDescent="0.25">
      <c r="B807" s="45" t="s">
        <v>3197</v>
      </c>
      <c r="C807" s="45" t="s">
        <v>3410</v>
      </c>
      <c r="D807" s="45" t="s">
        <v>3411</v>
      </c>
      <c r="E807" s="45">
        <v>11</v>
      </c>
      <c r="F807" s="45" t="s">
        <v>4652</v>
      </c>
      <c r="G807" s="45" t="s">
        <v>4847</v>
      </c>
      <c r="H807" s="45" t="s">
        <v>4848</v>
      </c>
      <c r="I807" s="45" t="s">
        <v>3203</v>
      </c>
      <c r="J807" s="46">
        <v>593.08000000000004</v>
      </c>
      <c r="K807" s="46">
        <f t="shared" si="12"/>
        <v>687.97280000000001</v>
      </c>
    </row>
    <row r="808" spans="2:11" x14ac:dyDescent="0.25">
      <c r="B808" s="45" t="s">
        <v>3197</v>
      </c>
      <c r="C808" s="45" t="s">
        <v>3410</v>
      </c>
      <c r="D808" s="45" t="s">
        <v>3411</v>
      </c>
      <c r="E808" s="45">
        <v>11</v>
      </c>
      <c r="F808" s="45" t="s">
        <v>4652</v>
      </c>
      <c r="G808" s="45" t="s">
        <v>4849</v>
      </c>
      <c r="H808" s="45" t="s">
        <v>4850</v>
      </c>
      <c r="I808" s="45" t="s">
        <v>3203</v>
      </c>
      <c r="J808" s="46">
        <v>146.31</v>
      </c>
      <c r="K808" s="46">
        <f t="shared" si="12"/>
        <v>169.71959999999999</v>
      </c>
    </row>
    <row r="809" spans="2:11" x14ac:dyDescent="0.25">
      <c r="B809" s="45" t="s">
        <v>3197</v>
      </c>
      <c r="C809" s="45" t="s">
        <v>3410</v>
      </c>
      <c r="D809" s="45" t="s">
        <v>3411</v>
      </c>
      <c r="E809" s="45">
        <v>11</v>
      </c>
      <c r="F809" s="45" t="s">
        <v>4652</v>
      </c>
      <c r="G809" s="45" t="s">
        <v>4851</v>
      </c>
      <c r="H809" s="45" t="s">
        <v>4852</v>
      </c>
      <c r="I809" s="45" t="s">
        <v>3203</v>
      </c>
      <c r="J809" s="46">
        <v>910.16</v>
      </c>
      <c r="K809" s="46">
        <f t="shared" si="12"/>
        <v>1055.7855999999999</v>
      </c>
    </row>
    <row r="810" spans="2:11" x14ac:dyDescent="0.25">
      <c r="B810" s="45" t="s">
        <v>3197</v>
      </c>
      <c r="C810" s="45" t="s">
        <v>3410</v>
      </c>
      <c r="D810" s="45" t="s">
        <v>3411</v>
      </c>
      <c r="E810" s="45">
        <v>9</v>
      </c>
      <c r="F810" s="45" t="s">
        <v>4853</v>
      </c>
      <c r="G810" s="45" t="s">
        <v>4854</v>
      </c>
      <c r="H810" s="45" t="s">
        <v>4855</v>
      </c>
      <c r="I810" s="45" t="s">
        <v>3415</v>
      </c>
      <c r="J810" s="46">
        <v>1.24</v>
      </c>
      <c r="K810" s="46">
        <f t="shared" si="12"/>
        <v>1.4383999999999999</v>
      </c>
    </row>
    <row r="811" spans="2:11" x14ac:dyDescent="0.25">
      <c r="B811" s="45" t="s">
        <v>3197</v>
      </c>
      <c r="C811" s="45" t="s">
        <v>3410</v>
      </c>
      <c r="D811" s="45" t="s">
        <v>3411</v>
      </c>
      <c r="E811" s="45">
        <v>9</v>
      </c>
      <c r="F811" s="45" t="s">
        <v>4853</v>
      </c>
      <c r="G811" s="45" t="s">
        <v>4856</v>
      </c>
      <c r="H811" s="45" t="s">
        <v>4857</v>
      </c>
      <c r="I811" s="45" t="s">
        <v>3415</v>
      </c>
      <c r="J811" s="46">
        <v>0.41</v>
      </c>
      <c r="K811" s="46">
        <f t="shared" si="12"/>
        <v>0.47559999999999991</v>
      </c>
    </row>
    <row r="812" spans="2:11" x14ac:dyDescent="0.25">
      <c r="B812" s="45" t="s">
        <v>3197</v>
      </c>
      <c r="C812" s="45" t="s">
        <v>3410</v>
      </c>
      <c r="D812" s="45" t="s">
        <v>3411</v>
      </c>
      <c r="E812" s="45">
        <v>9</v>
      </c>
      <c r="F812" s="45" t="s">
        <v>4853</v>
      </c>
      <c r="G812" s="45" t="s">
        <v>4858</v>
      </c>
      <c r="H812" s="45" t="s">
        <v>4859</v>
      </c>
      <c r="I812" s="45" t="s">
        <v>3203</v>
      </c>
      <c r="J812" s="46">
        <v>2.1800000000000002</v>
      </c>
      <c r="K812" s="46">
        <f t="shared" si="12"/>
        <v>2.5287999999999999</v>
      </c>
    </row>
    <row r="813" spans="2:11" x14ac:dyDescent="0.25">
      <c r="B813" s="45" t="s">
        <v>3197</v>
      </c>
      <c r="C813" s="45" t="s">
        <v>3410</v>
      </c>
      <c r="D813" s="45" t="s">
        <v>3411</v>
      </c>
      <c r="E813" s="45">
        <v>9</v>
      </c>
      <c r="F813" s="45" t="s">
        <v>4853</v>
      </c>
      <c r="G813" s="45" t="s">
        <v>4860</v>
      </c>
      <c r="H813" s="45" t="s">
        <v>4861</v>
      </c>
      <c r="I813" s="45" t="s">
        <v>3203</v>
      </c>
      <c r="J813" s="46">
        <v>0.18</v>
      </c>
      <c r="K813" s="46">
        <f t="shared" si="12"/>
        <v>0.20879999999999999</v>
      </c>
    </row>
    <row r="814" spans="2:11" x14ac:dyDescent="0.25">
      <c r="B814" s="45" t="s">
        <v>3197</v>
      </c>
      <c r="C814" s="45" t="s">
        <v>3410</v>
      </c>
      <c r="D814" s="45" t="s">
        <v>3411</v>
      </c>
      <c r="E814" s="45">
        <v>9</v>
      </c>
      <c r="F814" s="45" t="s">
        <v>4853</v>
      </c>
      <c r="G814" s="45" t="s">
        <v>4862</v>
      </c>
      <c r="H814" s="45" t="s">
        <v>4863</v>
      </c>
      <c r="I814" s="45" t="s">
        <v>3415</v>
      </c>
      <c r="J814" s="46">
        <v>7.0000000000000007E-2</v>
      </c>
      <c r="K814" s="46">
        <f t="shared" si="12"/>
        <v>8.1200000000000008E-2</v>
      </c>
    </row>
    <row r="815" spans="2:11" x14ac:dyDescent="0.25">
      <c r="B815" s="45" t="s">
        <v>3197</v>
      </c>
      <c r="C815" s="45" t="s">
        <v>3410</v>
      </c>
      <c r="D815" s="45" t="s">
        <v>3411</v>
      </c>
      <c r="E815" s="45">
        <v>9</v>
      </c>
      <c r="F815" s="45" t="s">
        <v>4853</v>
      </c>
      <c r="G815" s="45" t="s">
        <v>4864</v>
      </c>
      <c r="H815" s="45" t="s">
        <v>4865</v>
      </c>
      <c r="I815" s="45" t="s">
        <v>3415</v>
      </c>
      <c r="J815" s="46">
        <v>5.17</v>
      </c>
      <c r="K815" s="46">
        <f t="shared" si="12"/>
        <v>5.9971999999999994</v>
      </c>
    </row>
    <row r="816" spans="2:11" x14ac:dyDescent="0.25">
      <c r="B816" s="45" t="s">
        <v>3197</v>
      </c>
      <c r="C816" s="45" t="s">
        <v>3410</v>
      </c>
      <c r="D816" s="45" t="s">
        <v>3411</v>
      </c>
      <c r="E816" s="45">
        <v>9</v>
      </c>
      <c r="F816" s="45" t="s">
        <v>4853</v>
      </c>
      <c r="G816" s="45" t="s">
        <v>4866</v>
      </c>
      <c r="H816" s="45" t="s">
        <v>4867</v>
      </c>
      <c r="I816" s="45" t="s">
        <v>3203</v>
      </c>
      <c r="J816" s="46">
        <v>0.65</v>
      </c>
      <c r="K816" s="46">
        <f t="shared" si="12"/>
        <v>0.754</v>
      </c>
    </row>
    <row r="817" spans="2:11" x14ac:dyDescent="0.25">
      <c r="B817" s="45" t="s">
        <v>3197</v>
      </c>
      <c r="C817" s="45" t="s">
        <v>3410</v>
      </c>
      <c r="D817" s="45" t="s">
        <v>3411</v>
      </c>
      <c r="E817" s="45">
        <v>9</v>
      </c>
      <c r="F817" s="45" t="s">
        <v>4853</v>
      </c>
      <c r="G817" s="45" t="s">
        <v>4868</v>
      </c>
      <c r="H817" s="45" t="s">
        <v>4869</v>
      </c>
      <c r="I817" s="45" t="s">
        <v>3203</v>
      </c>
      <c r="J817" s="46">
        <v>0.97</v>
      </c>
      <c r="K817" s="46">
        <f t="shared" si="12"/>
        <v>1.1252</v>
      </c>
    </row>
    <row r="818" spans="2:11" x14ac:dyDescent="0.25">
      <c r="B818" s="45" t="s">
        <v>3197</v>
      </c>
      <c r="C818" s="45" t="s">
        <v>3410</v>
      </c>
      <c r="D818" s="45" t="s">
        <v>3411</v>
      </c>
      <c r="E818" s="45">
        <v>9</v>
      </c>
      <c r="F818" s="45" t="s">
        <v>4853</v>
      </c>
      <c r="G818" s="45" t="s">
        <v>4870</v>
      </c>
      <c r="H818" s="45" t="s">
        <v>4871</v>
      </c>
      <c r="I818" s="45" t="s">
        <v>3203</v>
      </c>
      <c r="J818" s="46">
        <v>1.3</v>
      </c>
      <c r="K818" s="46">
        <f t="shared" si="12"/>
        <v>1.508</v>
      </c>
    </row>
    <row r="819" spans="2:11" x14ac:dyDescent="0.25">
      <c r="B819" s="45" t="s">
        <v>3197</v>
      </c>
      <c r="C819" s="45" t="s">
        <v>3410</v>
      </c>
      <c r="D819" s="45" t="s">
        <v>3411</v>
      </c>
      <c r="E819" s="45">
        <v>9</v>
      </c>
      <c r="F819" s="45" t="s">
        <v>4853</v>
      </c>
      <c r="G819" s="45" t="s">
        <v>4872</v>
      </c>
      <c r="H819" s="45" t="s">
        <v>4873</v>
      </c>
      <c r="I819" s="45" t="s">
        <v>3203</v>
      </c>
      <c r="J819" s="46">
        <v>1.62</v>
      </c>
      <c r="K819" s="46">
        <f t="shared" si="12"/>
        <v>1.8792</v>
      </c>
    </row>
    <row r="820" spans="2:11" x14ac:dyDescent="0.25">
      <c r="B820" s="45" t="s">
        <v>3197</v>
      </c>
      <c r="C820" s="45" t="s">
        <v>3410</v>
      </c>
      <c r="D820" s="45" t="s">
        <v>3411</v>
      </c>
      <c r="E820" s="45">
        <v>9</v>
      </c>
      <c r="F820" s="45" t="s">
        <v>4853</v>
      </c>
      <c r="G820" s="45" t="s">
        <v>4874</v>
      </c>
      <c r="H820" s="45" t="s">
        <v>4875</v>
      </c>
      <c r="I820" s="45" t="s">
        <v>3203</v>
      </c>
      <c r="J820" s="46">
        <v>1.64</v>
      </c>
      <c r="K820" s="46">
        <f t="shared" si="12"/>
        <v>1.9023999999999996</v>
      </c>
    </row>
    <row r="821" spans="2:11" x14ac:dyDescent="0.25">
      <c r="B821" s="45" t="s">
        <v>3197</v>
      </c>
      <c r="C821" s="45" t="s">
        <v>3410</v>
      </c>
      <c r="D821" s="45" t="s">
        <v>3411</v>
      </c>
      <c r="E821" s="45">
        <v>9</v>
      </c>
      <c r="F821" s="45" t="s">
        <v>4853</v>
      </c>
      <c r="G821" s="45" t="s">
        <v>4876</v>
      </c>
      <c r="H821" s="45" t="s">
        <v>4877</v>
      </c>
      <c r="I821" s="45" t="s">
        <v>3203</v>
      </c>
      <c r="J821" s="46">
        <v>1.85</v>
      </c>
      <c r="K821" s="46">
        <f t="shared" si="12"/>
        <v>2.1459999999999999</v>
      </c>
    </row>
    <row r="822" spans="2:11" x14ac:dyDescent="0.25">
      <c r="B822" s="45" t="s">
        <v>3197</v>
      </c>
      <c r="C822" s="45" t="s">
        <v>3410</v>
      </c>
      <c r="D822" s="45" t="s">
        <v>3411</v>
      </c>
      <c r="E822" s="45">
        <v>9</v>
      </c>
      <c r="F822" s="45" t="s">
        <v>4853</v>
      </c>
      <c r="G822" s="45" t="s">
        <v>4878</v>
      </c>
      <c r="H822" s="45" t="s">
        <v>4879</v>
      </c>
      <c r="I822" s="45" t="s">
        <v>3203</v>
      </c>
      <c r="J822" s="46">
        <v>1.62</v>
      </c>
      <c r="K822" s="46">
        <f t="shared" si="12"/>
        <v>1.8792</v>
      </c>
    </row>
    <row r="823" spans="2:11" x14ac:dyDescent="0.25">
      <c r="B823" s="45" t="s">
        <v>3197</v>
      </c>
      <c r="C823" s="45" t="s">
        <v>3410</v>
      </c>
      <c r="D823" s="45" t="s">
        <v>3411</v>
      </c>
      <c r="E823" s="45">
        <v>9</v>
      </c>
      <c r="F823" s="45" t="s">
        <v>4853</v>
      </c>
      <c r="G823" s="45" t="s">
        <v>4880</v>
      </c>
      <c r="H823" s="45" t="s">
        <v>4881</v>
      </c>
      <c r="I823" s="45" t="s">
        <v>3203</v>
      </c>
      <c r="J823" s="46">
        <v>0.94</v>
      </c>
      <c r="K823" s="46">
        <f t="shared" si="12"/>
        <v>1.0903999999999998</v>
      </c>
    </row>
    <row r="824" spans="2:11" x14ac:dyDescent="0.25">
      <c r="B824" s="45" t="s">
        <v>3197</v>
      </c>
      <c r="C824" s="45" t="s">
        <v>3410</v>
      </c>
      <c r="D824" s="45" t="s">
        <v>3411</v>
      </c>
      <c r="E824" s="45">
        <v>9</v>
      </c>
      <c r="F824" s="45" t="s">
        <v>4853</v>
      </c>
      <c r="G824" s="45" t="s">
        <v>4882</v>
      </c>
      <c r="H824" s="45" t="s">
        <v>4883</v>
      </c>
      <c r="I824" s="45" t="s">
        <v>4884</v>
      </c>
      <c r="J824" s="46">
        <v>0.23</v>
      </c>
      <c r="K824" s="46">
        <f t="shared" si="12"/>
        <v>0.26679999999999998</v>
      </c>
    </row>
    <row r="825" spans="2:11" x14ac:dyDescent="0.25">
      <c r="B825" s="45" t="s">
        <v>3197</v>
      </c>
      <c r="C825" s="45" t="s">
        <v>3410</v>
      </c>
      <c r="D825" s="45" t="s">
        <v>3411</v>
      </c>
      <c r="E825" s="45">
        <v>9</v>
      </c>
      <c r="F825" s="45" t="s">
        <v>4853</v>
      </c>
      <c r="G825" s="45" t="s">
        <v>4885</v>
      </c>
      <c r="H825" s="45" t="s">
        <v>4886</v>
      </c>
      <c r="I825" s="45" t="s">
        <v>3203</v>
      </c>
      <c r="J825" s="46">
        <v>8.57</v>
      </c>
      <c r="K825" s="46">
        <f t="shared" si="12"/>
        <v>9.9412000000000003</v>
      </c>
    </row>
    <row r="826" spans="2:11" x14ac:dyDescent="0.25">
      <c r="B826" s="45" t="s">
        <v>3197</v>
      </c>
      <c r="C826" s="45" t="s">
        <v>3410</v>
      </c>
      <c r="D826" s="45" t="s">
        <v>3411</v>
      </c>
      <c r="E826" s="45">
        <v>9</v>
      </c>
      <c r="F826" s="45" t="s">
        <v>4853</v>
      </c>
      <c r="G826" s="45" t="s">
        <v>4887</v>
      </c>
      <c r="H826" s="45" t="s">
        <v>4888</v>
      </c>
      <c r="I826" s="45" t="s">
        <v>3415</v>
      </c>
      <c r="J826" s="46">
        <v>0.22</v>
      </c>
      <c r="K826" s="46">
        <f t="shared" si="12"/>
        <v>0.25519999999999998</v>
      </c>
    </row>
    <row r="827" spans="2:11" x14ac:dyDescent="0.25">
      <c r="B827" s="45" t="s">
        <v>3197</v>
      </c>
      <c r="C827" s="45" t="s">
        <v>3410</v>
      </c>
      <c r="D827" s="45" t="s">
        <v>3411</v>
      </c>
      <c r="E827" s="45">
        <v>9</v>
      </c>
      <c r="F827" s="45" t="s">
        <v>4853</v>
      </c>
      <c r="G827" s="45" t="s">
        <v>4889</v>
      </c>
      <c r="H827" s="45" t="s">
        <v>4890</v>
      </c>
      <c r="I827" s="45" t="s">
        <v>3203</v>
      </c>
      <c r="J827" s="46">
        <v>1.1200000000000001</v>
      </c>
      <c r="K827" s="46">
        <f t="shared" si="12"/>
        <v>1.2992000000000001</v>
      </c>
    </row>
    <row r="828" spans="2:11" x14ac:dyDescent="0.25">
      <c r="B828" s="45" t="s">
        <v>3197</v>
      </c>
      <c r="C828" s="45" t="s">
        <v>3410</v>
      </c>
      <c r="D828" s="45" t="s">
        <v>3411</v>
      </c>
      <c r="E828" s="45">
        <v>9</v>
      </c>
      <c r="F828" s="45" t="s">
        <v>4853</v>
      </c>
      <c r="G828" s="45" t="s">
        <v>4891</v>
      </c>
      <c r="H828" s="45" t="s">
        <v>4892</v>
      </c>
      <c r="I828" s="45" t="s">
        <v>3203</v>
      </c>
      <c r="J828" s="46">
        <v>13.8</v>
      </c>
      <c r="K828" s="46">
        <f t="shared" si="12"/>
        <v>16.007999999999999</v>
      </c>
    </row>
    <row r="829" spans="2:11" x14ac:dyDescent="0.25">
      <c r="B829" s="45" t="s">
        <v>3197</v>
      </c>
      <c r="C829" s="45" t="s">
        <v>3410</v>
      </c>
      <c r="D829" s="45" t="s">
        <v>3411</v>
      </c>
      <c r="E829" s="45">
        <v>9</v>
      </c>
      <c r="F829" s="45" t="s">
        <v>4853</v>
      </c>
      <c r="G829" s="45" t="s">
        <v>4893</v>
      </c>
      <c r="H829" s="45" t="s">
        <v>4894</v>
      </c>
      <c r="I829" s="45" t="s">
        <v>3203</v>
      </c>
      <c r="J829" s="46">
        <v>16.5</v>
      </c>
      <c r="K829" s="46">
        <f t="shared" si="12"/>
        <v>19.139999999999997</v>
      </c>
    </row>
    <row r="830" spans="2:11" x14ac:dyDescent="0.25">
      <c r="B830" s="45" t="s">
        <v>3197</v>
      </c>
      <c r="C830" s="45" t="s">
        <v>3410</v>
      </c>
      <c r="D830" s="45" t="s">
        <v>3411</v>
      </c>
      <c r="E830" s="45">
        <v>9</v>
      </c>
      <c r="F830" s="45" t="s">
        <v>4853</v>
      </c>
      <c r="G830" s="45" t="s">
        <v>4895</v>
      </c>
      <c r="H830" s="45" t="s">
        <v>4896</v>
      </c>
      <c r="I830" s="45" t="s">
        <v>3203</v>
      </c>
      <c r="J830" s="46">
        <v>0.4</v>
      </c>
      <c r="K830" s="46">
        <f t="shared" si="12"/>
        <v>0.46399999999999997</v>
      </c>
    </row>
    <row r="831" spans="2:11" x14ac:dyDescent="0.25">
      <c r="B831" s="45" t="s">
        <v>3197</v>
      </c>
      <c r="C831" s="45" t="s">
        <v>3410</v>
      </c>
      <c r="D831" s="45" t="s">
        <v>3411</v>
      </c>
      <c r="E831" s="45">
        <v>9</v>
      </c>
      <c r="F831" s="45" t="s">
        <v>4853</v>
      </c>
      <c r="G831" s="45" t="s">
        <v>4897</v>
      </c>
      <c r="H831" s="45" t="s">
        <v>4898</v>
      </c>
      <c r="I831" s="45" t="s">
        <v>3415</v>
      </c>
      <c r="J831" s="46">
        <v>3.25</v>
      </c>
      <c r="K831" s="46">
        <f t="shared" si="12"/>
        <v>3.7699999999999996</v>
      </c>
    </row>
    <row r="832" spans="2:11" x14ac:dyDescent="0.25">
      <c r="B832" s="45" t="s">
        <v>3197</v>
      </c>
      <c r="C832" s="45" t="s">
        <v>3410</v>
      </c>
      <c r="D832" s="45" t="s">
        <v>3411</v>
      </c>
      <c r="E832" s="45">
        <v>95</v>
      </c>
      <c r="F832" s="45" t="s">
        <v>3260</v>
      </c>
      <c r="G832" s="45" t="s">
        <v>4899</v>
      </c>
      <c r="H832" s="45" t="s">
        <v>4900</v>
      </c>
      <c r="I832" s="45" t="s">
        <v>3203</v>
      </c>
      <c r="J832" s="46">
        <v>13.72</v>
      </c>
      <c r="K832" s="46">
        <f t="shared" si="12"/>
        <v>15.9152</v>
      </c>
    </row>
    <row r="833" spans="2:11" x14ac:dyDescent="0.25">
      <c r="B833" s="45" t="s">
        <v>3197</v>
      </c>
      <c r="C833" s="45" t="s">
        <v>4901</v>
      </c>
      <c r="D833" s="45" t="s">
        <v>4902</v>
      </c>
      <c r="E833" s="45">
        <v>32</v>
      </c>
      <c r="F833" s="45" t="s">
        <v>4903</v>
      </c>
      <c r="G833" s="45" t="s">
        <v>4904</v>
      </c>
      <c r="H833" s="45" t="s">
        <v>4905</v>
      </c>
      <c r="I833" s="45" t="s">
        <v>3203</v>
      </c>
      <c r="J833" s="46">
        <v>216.13</v>
      </c>
      <c r="K833" s="46">
        <f t="shared" si="12"/>
        <v>250.71079999999998</v>
      </c>
    </row>
    <row r="834" spans="2:11" x14ac:dyDescent="0.25">
      <c r="B834" s="45" t="s">
        <v>3197</v>
      </c>
      <c r="C834" s="45" t="s">
        <v>4901</v>
      </c>
      <c r="D834" s="45" t="s">
        <v>4902</v>
      </c>
      <c r="E834" s="45">
        <v>32</v>
      </c>
      <c r="F834" s="45" t="s">
        <v>4903</v>
      </c>
      <c r="G834" s="45" t="s">
        <v>4906</v>
      </c>
      <c r="H834" s="45" t="s">
        <v>4907</v>
      </c>
      <c r="I834" s="45" t="s">
        <v>3203</v>
      </c>
      <c r="J834" s="46">
        <v>1318.18</v>
      </c>
      <c r="K834" s="46">
        <f t="shared" si="12"/>
        <v>1529.0888</v>
      </c>
    </row>
    <row r="835" spans="2:11" x14ac:dyDescent="0.25">
      <c r="B835" s="45" t="s">
        <v>3197</v>
      </c>
      <c r="C835" s="45" t="s">
        <v>4901</v>
      </c>
      <c r="D835" s="45" t="s">
        <v>4902</v>
      </c>
      <c r="E835" s="45">
        <v>32</v>
      </c>
      <c r="F835" s="45" t="s">
        <v>4903</v>
      </c>
      <c r="G835" s="45" t="s">
        <v>4908</v>
      </c>
      <c r="H835" s="45" t="s">
        <v>4909</v>
      </c>
      <c r="I835" s="45" t="s">
        <v>3203</v>
      </c>
      <c r="J835" s="46">
        <v>638.58000000000004</v>
      </c>
      <c r="K835" s="46">
        <f t="shared" si="12"/>
        <v>740.75279999999998</v>
      </c>
    </row>
    <row r="836" spans="2:11" x14ac:dyDescent="0.25">
      <c r="B836" s="45" t="s">
        <v>3197</v>
      </c>
      <c r="C836" s="45" t="s">
        <v>4901</v>
      </c>
      <c r="D836" s="45" t="s">
        <v>4902</v>
      </c>
      <c r="E836" s="45">
        <v>32</v>
      </c>
      <c r="F836" s="45" t="s">
        <v>4903</v>
      </c>
      <c r="G836" s="45" t="s">
        <v>4910</v>
      </c>
      <c r="H836" s="45" t="s">
        <v>4911</v>
      </c>
      <c r="I836" s="45" t="s">
        <v>3203</v>
      </c>
      <c r="J836" s="46">
        <v>914.71</v>
      </c>
      <c r="K836" s="46">
        <f t="shared" ref="K836:K899" si="13">+IF(AND(MID(H836,1,15)="POSTE DE MADERA",J836&lt;110)=TRUE,(J836*1.13+5)*1.01*1.16,IF(AND(MID(H836,1,15)="POSTE DE MADERA",J836&gt;=110,J836&lt;320)=TRUE,(J836*1.13+12)*1.01*1.16,IF(AND(MID(H836,1,15)="POSTE DE MADERA",J836&gt;320)=TRUE,(J836*1.13+36)*1.01*1.16,IF(+AND(MID(H836,1,5)="POSTE",MID(H836,1,15)&lt;&gt;"POSTE DE MADERA")=TRUE,J836*1.01*1.16,J836*1.16))))</f>
        <v>1061.0636</v>
      </c>
    </row>
    <row r="837" spans="2:11" x14ac:dyDescent="0.25">
      <c r="B837" s="45" t="s">
        <v>3197</v>
      </c>
      <c r="C837" s="45" t="s">
        <v>4901</v>
      </c>
      <c r="D837" s="45" t="s">
        <v>4902</v>
      </c>
      <c r="E837" s="45">
        <v>32</v>
      </c>
      <c r="F837" s="45" t="s">
        <v>4903</v>
      </c>
      <c r="G837" s="45" t="s">
        <v>4912</v>
      </c>
      <c r="H837" s="45" t="s">
        <v>4913</v>
      </c>
      <c r="I837" s="45" t="s">
        <v>3203</v>
      </c>
      <c r="J837" s="46">
        <v>936.25</v>
      </c>
      <c r="K837" s="46">
        <f t="shared" si="13"/>
        <v>1086.05</v>
      </c>
    </row>
    <row r="838" spans="2:11" x14ac:dyDescent="0.25">
      <c r="B838" s="45" t="s">
        <v>3197</v>
      </c>
      <c r="C838" s="45" t="s">
        <v>4901</v>
      </c>
      <c r="D838" s="45" t="s">
        <v>4902</v>
      </c>
      <c r="E838" s="45">
        <v>32</v>
      </c>
      <c r="F838" s="45" t="s">
        <v>4903</v>
      </c>
      <c r="G838" s="45" t="s">
        <v>4914</v>
      </c>
      <c r="H838" s="45" t="s">
        <v>4915</v>
      </c>
      <c r="I838" s="45" t="s">
        <v>3203</v>
      </c>
      <c r="J838" s="46">
        <v>581.03</v>
      </c>
      <c r="K838" s="46">
        <f t="shared" si="13"/>
        <v>673.99479999999994</v>
      </c>
    </row>
    <row r="839" spans="2:11" x14ac:dyDescent="0.25">
      <c r="B839" s="45" t="s">
        <v>3197</v>
      </c>
      <c r="C839" s="45" t="s">
        <v>4901</v>
      </c>
      <c r="D839" s="45" t="s">
        <v>4902</v>
      </c>
      <c r="E839" s="45">
        <v>32</v>
      </c>
      <c r="F839" s="45" t="s">
        <v>4903</v>
      </c>
      <c r="G839" s="45" t="s">
        <v>4916</v>
      </c>
      <c r="H839" s="45" t="s">
        <v>4917</v>
      </c>
      <c r="I839" s="45" t="s">
        <v>3203</v>
      </c>
      <c r="J839" s="46">
        <v>132.32</v>
      </c>
      <c r="K839" s="46">
        <f t="shared" si="13"/>
        <v>153.49119999999999</v>
      </c>
    </row>
    <row r="840" spans="2:11" x14ac:dyDescent="0.25">
      <c r="B840" s="45" t="s">
        <v>3197</v>
      </c>
      <c r="C840" s="45" t="s">
        <v>4901</v>
      </c>
      <c r="D840" s="45" t="s">
        <v>4902</v>
      </c>
      <c r="E840" s="45">
        <v>32</v>
      </c>
      <c r="F840" s="45" t="s">
        <v>4903</v>
      </c>
      <c r="G840" s="45" t="s">
        <v>4918</v>
      </c>
      <c r="H840" s="45" t="s">
        <v>4919</v>
      </c>
      <c r="I840" s="45" t="s">
        <v>3203</v>
      </c>
      <c r="J840" s="46">
        <v>260.72000000000003</v>
      </c>
      <c r="K840" s="46">
        <f t="shared" si="13"/>
        <v>302.43520000000001</v>
      </c>
    </row>
    <row r="841" spans="2:11" x14ac:dyDescent="0.25">
      <c r="B841" s="45" t="s">
        <v>3197</v>
      </c>
      <c r="C841" s="45" t="s">
        <v>4901</v>
      </c>
      <c r="D841" s="45" t="s">
        <v>4902</v>
      </c>
      <c r="E841" s="45">
        <v>32</v>
      </c>
      <c r="F841" s="45" t="s">
        <v>4903</v>
      </c>
      <c r="G841" s="45" t="s">
        <v>4920</v>
      </c>
      <c r="H841" s="45" t="s">
        <v>4921</v>
      </c>
      <c r="I841" s="45" t="s">
        <v>3203</v>
      </c>
      <c r="J841" s="46">
        <v>282.14999999999998</v>
      </c>
      <c r="K841" s="46">
        <f t="shared" si="13"/>
        <v>327.29399999999993</v>
      </c>
    </row>
    <row r="842" spans="2:11" x14ac:dyDescent="0.25">
      <c r="B842" s="45" t="s">
        <v>3197</v>
      </c>
      <c r="C842" s="45" t="s">
        <v>4901</v>
      </c>
      <c r="D842" s="45" t="s">
        <v>4902</v>
      </c>
      <c r="E842" s="45">
        <v>31</v>
      </c>
      <c r="F842" s="45" t="s">
        <v>4922</v>
      </c>
      <c r="G842" s="45" t="s">
        <v>4923</v>
      </c>
      <c r="H842" s="45" t="s">
        <v>4924</v>
      </c>
      <c r="I842" s="45" t="s">
        <v>3203</v>
      </c>
      <c r="J842" s="46">
        <v>18.87</v>
      </c>
      <c r="K842" s="46">
        <f t="shared" si="13"/>
        <v>21.889199999999999</v>
      </c>
    </row>
    <row r="843" spans="2:11" x14ac:dyDescent="0.25">
      <c r="B843" s="45" t="s">
        <v>3197</v>
      </c>
      <c r="C843" s="45" t="s">
        <v>4901</v>
      </c>
      <c r="D843" s="45" t="s">
        <v>4902</v>
      </c>
      <c r="E843" s="45">
        <v>31</v>
      </c>
      <c r="F843" s="45" t="s">
        <v>4922</v>
      </c>
      <c r="G843" s="45" t="s">
        <v>4925</v>
      </c>
      <c r="H843" s="45" t="s">
        <v>4926</v>
      </c>
      <c r="I843" s="45" t="s">
        <v>3203</v>
      </c>
      <c r="J843" s="46">
        <v>13.91</v>
      </c>
      <c r="K843" s="46">
        <f t="shared" si="13"/>
        <v>16.1356</v>
      </c>
    </row>
    <row r="844" spans="2:11" x14ac:dyDescent="0.25">
      <c r="B844" s="45" t="s">
        <v>3197</v>
      </c>
      <c r="C844" s="45" t="s">
        <v>4901</v>
      </c>
      <c r="D844" s="45" t="s">
        <v>4902</v>
      </c>
      <c r="E844" s="45">
        <v>31</v>
      </c>
      <c r="F844" s="45" t="s">
        <v>4922</v>
      </c>
      <c r="G844" s="45" t="s">
        <v>4927</v>
      </c>
      <c r="H844" s="45" t="s">
        <v>4928</v>
      </c>
      <c r="I844" s="45" t="s">
        <v>3203</v>
      </c>
      <c r="J844" s="46">
        <v>5.15</v>
      </c>
      <c r="K844" s="46">
        <f t="shared" si="13"/>
        <v>5.9740000000000002</v>
      </c>
    </row>
    <row r="845" spans="2:11" x14ac:dyDescent="0.25">
      <c r="B845" s="45" t="s">
        <v>3197</v>
      </c>
      <c r="C845" s="45" t="s">
        <v>4901</v>
      </c>
      <c r="D845" s="45" t="s">
        <v>4902</v>
      </c>
      <c r="E845" s="45">
        <v>31</v>
      </c>
      <c r="F845" s="45" t="s">
        <v>4922</v>
      </c>
      <c r="G845" s="45" t="s">
        <v>4929</v>
      </c>
      <c r="H845" s="45" t="s">
        <v>4930</v>
      </c>
      <c r="I845" s="45" t="s">
        <v>3203</v>
      </c>
      <c r="J845" s="46">
        <v>5.78</v>
      </c>
      <c r="K845" s="46">
        <f t="shared" si="13"/>
        <v>6.7047999999999996</v>
      </c>
    </row>
    <row r="846" spans="2:11" x14ac:dyDescent="0.25">
      <c r="B846" s="45" t="s">
        <v>3197</v>
      </c>
      <c r="C846" s="45" t="s">
        <v>4901</v>
      </c>
      <c r="D846" s="45" t="s">
        <v>4902</v>
      </c>
      <c r="E846" s="45">
        <v>31</v>
      </c>
      <c r="F846" s="45" t="s">
        <v>4922</v>
      </c>
      <c r="G846" s="45" t="s">
        <v>4931</v>
      </c>
      <c r="H846" s="45" t="s">
        <v>4932</v>
      </c>
      <c r="I846" s="45" t="s">
        <v>3203</v>
      </c>
      <c r="J846" s="46">
        <v>43.81</v>
      </c>
      <c r="K846" s="46">
        <f t="shared" si="13"/>
        <v>50.819600000000001</v>
      </c>
    </row>
    <row r="847" spans="2:11" x14ac:dyDescent="0.25">
      <c r="B847" s="45" t="s">
        <v>3197</v>
      </c>
      <c r="C847" s="45" t="s">
        <v>4901</v>
      </c>
      <c r="D847" s="45" t="s">
        <v>4902</v>
      </c>
      <c r="E847" s="45">
        <v>31</v>
      </c>
      <c r="F847" s="45" t="s">
        <v>4922</v>
      </c>
      <c r="G847" s="45" t="s">
        <v>4933</v>
      </c>
      <c r="H847" s="45" t="s">
        <v>4934</v>
      </c>
      <c r="I847" s="45" t="s">
        <v>3203</v>
      </c>
      <c r="J847" s="46">
        <v>8.8000000000000007</v>
      </c>
      <c r="K847" s="46">
        <f t="shared" si="13"/>
        <v>10.208</v>
      </c>
    </row>
    <row r="848" spans="2:11" x14ac:dyDescent="0.25">
      <c r="B848" s="45" t="s">
        <v>3197</v>
      </c>
      <c r="C848" s="45" t="s">
        <v>4901</v>
      </c>
      <c r="D848" s="45" t="s">
        <v>4902</v>
      </c>
      <c r="E848" s="45">
        <v>31</v>
      </c>
      <c r="F848" s="45" t="s">
        <v>4922</v>
      </c>
      <c r="G848" s="45" t="s">
        <v>4935</v>
      </c>
      <c r="H848" s="45" t="s">
        <v>4936</v>
      </c>
      <c r="I848" s="45" t="s">
        <v>3203</v>
      </c>
      <c r="J848" s="46">
        <v>8.7100000000000009</v>
      </c>
      <c r="K848" s="46">
        <f t="shared" si="13"/>
        <v>10.1036</v>
      </c>
    </row>
    <row r="849" spans="2:11" x14ac:dyDescent="0.25">
      <c r="B849" s="45" t="s">
        <v>3197</v>
      </c>
      <c r="C849" s="45" t="s">
        <v>4901</v>
      </c>
      <c r="D849" s="45" t="s">
        <v>4902</v>
      </c>
      <c r="E849" s="45">
        <v>31</v>
      </c>
      <c r="F849" s="45" t="s">
        <v>4922</v>
      </c>
      <c r="G849" s="45" t="s">
        <v>4937</v>
      </c>
      <c r="H849" s="45" t="s">
        <v>4938</v>
      </c>
      <c r="I849" s="45" t="s">
        <v>3203</v>
      </c>
      <c r="J849" s="46">
        <v>436.26</v>
      </c>
      <c r="K849" s="46">
        <f t="shared" si="13"/>
        <v>506.06159999999994</v>
      </c>
    </row>
    <row r="850" spans="2:11" x14ac:dyDescent="0.25">
      <c r="B850" s="45" t="s">
        <v>3197</v>
      </c>
      <c r="C850" s="45" t="s">
        <v>4901</v>
      </c>
      <c r="D850" s="45" t="s">
        <v>4902</v>
      </c>
      <c r="E850" s="45">
        <v>31</v>
      </c>
      <c r="F850" s="45" t="s">
        <v>4922</v>
      </c>
      <c r="G850" s="45" t="s">
        <v>4939</v>
      </c>
      <c r="H850" s="45" t="s">
        <v>4940</v>
      </c>
      <c r="I850" s="45" t="s">
        <v>3203</v>
      </c>
      <c r="J850" s="46">
        <v>506.85</v>
      </c>
      <c r="K850" s="46">
        <f t="shared" si="13"/>
        <v>587.94600000000003</v>
      </c>
    </row>
    <row r="851" spans="2:11" x14ac:dyDescent="0.25">
      <c r="B851" s="45" t="s">
        <v>3197</v>
      </c>
      <c r="C851" s="45" t="s">
        <v>4901</v>
      </c>
      <c r="D851" s="45" t="s">
        <v>4902</v>
      </c>
      <c r="E851" s="45">
        <v>31</v>
      </c>
      <c r="F851" s="45" t="s">
        <v>4922</v>
      </c>
      <c r="G851" s="45" t="s">
        <v>4941</v>
      </c>
      <c r="H851" s="45" t="s">
        <v>4942</v>
      </c>
      <c r="I851" s="45" t="s">
        <v>3203</v>
      </c>
      <c r="J851" s="46">
        <v>16.559999999999999</v>
      </c>
      <c r="K851" s="46">
        <f t="shared" si="13"/>
        <v>19.209599999999998</v>
      </c>
    </row>
    <row r="852" spans="2:11" x14ac:dyDescent="0.25">
      <c r="B852" s="45" t="s">
        <v>3197</v>
      </c>
      <c r="C852" s="45" t="s">
        <v>4901</v>
      </c>
      <c r="D852" s="45" t="s">
        <v>4902</v>
      </c>
      <c r="E852" s="45">
        <v>31</v>
      </c>
      <c r="F852" s="45" t="s">
        <v>4922</v>
      </c>
      <c r="G852" s="45" t="s">
        <v>4943</v>
      </c>
      <c r="H852" s="45" t="s">
        <v>4944</v>
      </c>
      <c r="I852" s="45" t="s">
        <v>3203</v>
      </c>
      <c r="J852" s="46">
        <v>15.44</v>
      </c>
      <c r="K852" s="46">
        <f t="shared" si="13"/>
        <v>17.910399999999999</v>
      </c>
    </row>
    <row r="853" spans="2:11" x14ac:dyDescent="0.25">
      <c r="B853" s="45" t="s">
        <v>3197</v>
      </c>
      <c r="C853" s="45" t="s">
        <v>4901</v>
      </c>
      <c r="D853" s="45" t="s">
        <v>4902</v>
      </c>
      <c r="E853" s="45">
        <v>31</v>
      </c>
      <c r="F853" s="45" t="s">
        <v>4922</v>
      </c>
      <c r="G853" s="45" t="s">
        <v>4945</v>
      </c>
      <c r="H853" s="45" t="s">
        <v>4946</v>
      </c>
      <c r="I853" s="45" t="s">
        <v>3203</v>
      </c>
      <c r="J853" s="46">
        <v>25.84</v>
      </c>
      <c r="K853" s="46">
        <f t="shared" si="13"/>
        <v>29.974399999999999</v>
      </c>
    </row>
    <row r="854" spans="2:11" x14ac:dyDescent="0.25">
      <c r="B854" s="45" t="s">
        <v>3197</v>
      </c>
      <c r="C854" s="45" t="s">
        <v>4901</v>
      </c>
      <c r="D854" s="45" t="s">
        <v>4902</v>
      </c>
      <c r="E854" s="45">
        <v>31</v>
      </c>
      <c r="F854" s="45" t="s">
        <v>4922</v>
      </c>
      <c r="G854" s="45" t="s">
        <v>4947</v>
      </c>
      <c r="H854" s="45" t="s">
        <v>4948</v>
      </c>
      <c r="I854" s="45" t="s">
        <v>3203</v>
      </c>
      <c r="J854" s="46">
        <v>37.130000000000003</v>
      </c>
      <c r="K854" s="46">
        <f t="shared" si="13"/>
        <v>43.070799999999998</v>
      </c>
    </row>
    <row r="855" spans="2:11" x14ac:dyDescent="0.25">
      <c r="B855" s="45" t="s">
        <v>3197</v>
      </c>
      <c r="C855" s="45" t="s">
        <v>4901</v>
      </c>
      <c r="D855" s="45" t="s">
        <v>4902</v>
      </c>
      <c r="E855" s="45">
        <v>31</v>
      </c>
      <c r="F855" s="45" t="s">
        <v>4922</v>
      </c>
      <c r="G855" s="45" t="s">
        <v>4949</v>
      </c>
      <c r="H855" s="45" t="s">
        <v>4950</v>
      </c>
      <c r="I855" s="45" t="s">
        <v>3203</v>
      </c>
      <c r="J855" s="46">
        <v>39.81</v>
      </c>
      <c r="K855" s="46">
        <f t="shared" si="13"/>
        <v>46.179600000000001</v>
      </c>
    </row>
    <row r="856" spans="2:11" x14ac:dyDescent="0.25">
      <c r="B856" s="45" t="s">
        <v>3197</v>
      </c>
      <c r="C856" s="45" t="s">
        <v>4901</v>
      </c>
      <c r="D856" s="45" t="s">
        <v>4902</v>
      </c>
      <c r="E856" s="45">
        <v>31</v>
      </c>
      <c r="F856" s="45" t="s">
        <v>4922</v>
      </c>
      <c r="G856" s="45" t="s">
        <v>4951</v>
      </c>
      <c r="H856" s="45" t="s">
        <v>4952</v>
      </c>
      <c r="I856" s="45" t="s">
        <v>3203</v>
      </c>
      <c r="J856" s="46">
        <v>25.21</v>
      </c>
      <c r="K856" s="46">
        <f t="shared" si="13"/>
        <v>29.243600000000001</v>
      </c>
    </row>
    <row r="857" spans="2:11" x14ac:dyDescent="0.25">
      <c r="B857" s="45" t="s">
        <v>3197</v>
      </c>
      <c r="C857" s="45" t="s">
        <v>4901</v>
      </c>
      <c r="D857" s="45" t="s">
        <v>4902</v>
      </c>
      <c r="E857" s="45">
        <v>31</v>
      </c>
      <c r="F857" s="45" t="s">
        <v>4922</v>
      </c>
      <c r="G857" s="45" t="s">
        <v>4953</v>
      </c>
      <c r="H857" s="45" t="s">
        <v>4954</v>
      </c>
      <c r="I857" s="45" t="s">
        <v>3203</v>
      </c>
      <c r="J857" s="46">
        <v>3962</v>
      </c>
      <c r="K857" s="46">
        <f t="shared" si="13"/>
        <v>4595.92</v>
      </c>
    </row>
    <row r="858" spans="2:11" x14ac:dyDescent="0.25">
      <c r="B858" s="45" t="s">
        <v>3197</v>
      </c>
      <c r="C858" s="45" t="s">
        <v>4901</v>
      </c>
      <c r="D858" s="45" t="s">
        <v>4902</v>
      </c>
      <c r="E858" s="45">
        <v>31</v>
      </c>
      <c r="F858" s="45" t="s">
        <v>4922</v>
      </c>
      <c r="G858" s="45" t="s">
        <v>4955</v>
      </c>
      <c r="H858" s="45" t="s">
        <v>4956</v>
      </c>
      <c r="I858" s="45" t="s">
        <v>3203</v>
      </c>
      <c r="J858" s="46">
        <v>202.54</v>
      </c>
      <c r="K858" s="46">
        <f t="shared" si="13"/>
        <v>234.94639999999998</v>
      </c>
    </row>
    <row r="859" spans="2:11" x14ac:dyDescent="0.25">
      <c r="B859" s="45" t="s">
        <v>3197</v>
      </c>
      <c r="C859" s="45" t="s">
        <v>4957</v>
      </c>
      <c r="D859" s="45" t="s">
        <v>4958</v>
      </c>
      <c r="E859" s="45">
        <v>33</v>
      </c>
      <c r="F859" s="45" t="s">
        <v>4959</v>
      </c>
      <c r="G859" s="45" t="s">
        <v>4960</v>
      </c>
      <c r="H859" s="45" t="s">
        <v>4961</v>
      </c>
      <c r="I859" s="45" t="s">
        <v>3203</v>
      </c>
      <c r="J859" s="46">
        <v>0.21</v>
      </c>
      <c r="K859" s="46">
        <f t="shared" si="13"/>
        <v>0.24359999999999998</v>
      </c>
    </row>
    <row r="860" spans="2:11" x14ac:dyDescent="0.25">
      <c r="B860" s="45" t="s">
        <v>3197</v>
      </c>
      <c r="C860" s="45" t="s">
        <v>4957</v>
      </c>
      <c r="D860" s="45" t="s">
        <v>4958</v>
      </c>
      <c r="E860" s="45">
        <v>33</v>
      </c>
      <c r="F860" s="45" t="s">
        <v>4959</v>
      </c>
      <c r="G860" s="45" t="s">
        <v>4962</v>
      </c>
      <c r="H860" s="45" t="s">
        <v>4963</v>
      </c>
      <c r="I860" s="45" t="s">
        <v>3203</v>
      </c>
      <c r="J860" s="46">
        <v>0.21</v>
      </c>
      <c r="K860" s="46">
        <f t="shared" si="13"/>
        <v>0.24359999999999998</v>
      </c>
    </row>
    <row r="861" spans="2:11" x14ac:dyDescent="0.25">
      <c r="B861" s="45" t="s">
        <v>3197</v>
      </c>
      <c r="C861" s="45" t="s">
        <v>4957</v>
      </c>
      <c r="D861" s="45" t="s">
        <v>4958</v>
      </c>
      <c r="E861" s="45">
        <v>33</v>
      </c>
      <c r="F861" s="45" t="s">
        <v>4959</v>
      </c>
      <c r="G861" s="45" t="s">
        <v>4964</v>
      </c>
      <c r="H861" s="45" t="s">
        <v>4965</v>
      </c>
      <c r="I861" s="45" t="s">
        <v>3203</v>
      </c>
      <c r="J861" s="46">
        <v>0.84</v>
      </c>
      <c r="K861" s="46">
        <f t="shared" si="13"/>
        <v>0.97439999999999993</v>
      </c>
    </row>
    <row r="862" spans="2:11" x14ac:dyDescent="0.25">
      <c r="B862" s="45" t="s">
        <v>3197</v>
      </c>
      <c r="C862" s="45" t="s">
        <v>4957</v>
      </c>
      <c r="D862" s="45" t="s">
        <v>4958</v>
      </c>
      <c r="E862" s="45">
        <v>33</v>
      </c>
      <c r="F862" s="45" t="s">
        <v>4959</v>
      </c>
      <c r="G862" s="45" t="s">
        <v>4966</v>
      </c>
      <c r="H862" s="45" t="s">
        <v>4967</v>
      </c>
      <c r="I862" s="45" t="s">
        <v>3203</v>
      </c>
      <c r="J862" s="46">
        <v>0.85</v>
      </c>
      <c r="K862" s="46">
        <f t="shared" si="13"/>
        <v>0.98599999999999988</v>
      </c>
    </row>
    <row r="863" spans="2:11" x14ac:dyDescent="0.25">
      <c r="B863" s="45" t="s">
        <v>3197</v>
      </c>
      <c r="C863" s="45" t="s">
        <v>4957</v>
      </c>
      <c r="D863" s="45" t="s">
        <v>4958</v>
      </c>
      <c r="E863" s="45">
        <v>33</v>
      </c>
      <c r="F863" s="45" t="s">
        <v>4959</v>
      </c>
      <c r="G863" s="45" t="s">
        <v>4968</v>
      </c>
      <c r="H863" s="45" t="s">
        <v>4969</v>
      </c>
      <c r="I863" s="45" t="s">
        <v>3203</v>
      </c>
      <c r="J863" s="46">
        <v>1.3</v>
      </c>
      <c r="K863" s="46">
        <f t="shared" si="13"/>
        <v>1.508</v>
      </c>
    </row>
    <row r="864" spans="2:11" x14ac:dyDescent="0.25">
      <c r="B864" s="45" t="s">
        <v>3197</v>
      </c>
      <c r="C864" s="45" t="s">
        <v>4957</v>
      </c>
      <c r="D864" s="45" t="s">
        <v>4958</v>
      </c>
      <c r="E864" s="45">
        <v>33</v>
      </c>
      <c r="F864" s="45" t="s">
        <v>4959</v>
      </c>
      <c r="G864" s="45" t="s">
        <v>4970</v>
      </c>
      <c r="H864" s="45" t="s">
        <v>4971</v>
      </c>
      <c r="I864" s="45" t="s">
        <v>3203</v>
      </c>
      <c r="J864" s="46">
        <v>0.19</v>
      </c>
      <c r="K864" s="46">
        <f t="shared" si="13"/>
        <v>0.22039999999999998</v>
      </c>
    </row>
    <row r="865" spans="2:11" x14ac:dyDescent="0.25">
      <c r="B865" s="45" t="s">
        <v>3197</v>
      </c>
      <c r="C865" s="45" t="s">
        <v>4957</v>
      </c>
      <c r="D865" s="45" t="s">
        <v>4958</v>
      </c>
      <c r="E865" s="45">
        <v>33</v>
      </c>
      <c r="F865" s="45" t="s">
        <v>4959</v>
      </c>
      <c r="G865" s="45" t="s">
        <v>4972</v>
      </c>
      <c r="H865" s="45" t="s">
        <v>4973</v>
      </c>
      <c r="I865" s="45" t="s">
        <v>3203</v>
      </c>
      <c r="J865" s="46">
        <v>0.19</v>
      </c>
      <c r="K865" s="46">
        <f t="shared" si="13"/>
        <v>0.22039999999999998</v>
      </c>
    </row>
    <row r="866" spans="2:11" x14ac:dyDescent="0.25">
      <c r="B866" s="45" t="s">
        <v>3197</v>
      </c>
      <c r="C866" s="45" t="s">
        <v>4957</v>
      </c>
      <c r="D866" s="45" t="s">
        <v>4958</v>
      </c>
      <c r="E866" s="45">
        <v>33</v>
      </c>
      <c r="F866" s="45" t="s">
        <v>4959</v>
      </c>
      <c r="G866" s="45" t="s">
        <v>4974</v>
      </c>
      <c r="H866" s="45" t="s">
        <v>4975</v>
      </c>
      <c r="I866" s="45" t="s">
        <v>3203</v>
      </c>
      <c r="J866" s="46">
        <v>0.26</v>
      </c>
      <c r="K866" s="46">
        <f t="shared" si="13"/>
        <v>0.30159999999999998</v>
      </c>
    </row>
    <row r="867" spans="2:11" x14ac:dyDescent="0.25">
      <c r="B867" s="45" t="s">
        <v>3197</v>
      </c>
      <c r="C867" s="45" t="s">
        <v>4957</v>
      </c>
      <c r="D867" s="45" t="s">
        <v>4958</v>
      </c>
      <c r="E867" s="45">
        <v>33</v>
      </c>
      <c r="F867" s="45" t="s">
        <v>4959</v>
      </c>
      <c r="G867" s="45" t="s">
        <v>4976</v>
      </c>
      <c r="H867" s="45" t="s">
        <v>4977</v>
      </c>
      <c r="I867" s="45" t="s">
        <v>3203</v>
      </c>
      <c r="J867" s="46">
        <v>0.56999999999999995</v>
      </c>
      <c r="K867" s="46">
        <f t="shared" si="13"/>
        <v>0.6611999999999999</v>
      </c>
    </row>
    <row r="868" spans="2:11" x14ac:dyDescent="0.25">
      <c r="B868" s="45" t="s">
        <v>3197</v>
      </c>
      <c r="C868" s="45" t="s">
        <v>4957</v>
      </c>
      <c r="D868" s="45" t="s">
        <v>4958</v>
      </c>
      <c r="E868" s="45">
        <v>33</v>
      </c>
      <c r="F868" s="45" t="s">
        <v>4959</v>
      </c>
      <c r="G868" s="45" t="s">
        <v>4978</v>
      </c>
      <c r="H868" s="45" t="s">
        <v>4979</v>
      </c>
      <c r="I868" s="45" t="s">
        <v>3203</v>
      </c>
      <c r="J868" s="46">
        <v>1.3</v>
      </c>
      <c r="K868" s="46">
        <f t="shared" si="13"/>
        <v>1.508</v>
      </c>
    </row>
    <row r="869" spans="2:11" x14ac:dyDescent="0.25">
      <c r="B869" s="45" t="s">
        <v>3197</v>
      </c>
      <c r="C869" s="45" t="s">
        <v>4957</v>
      </c>
      <c r="D869" s="45" t="s">
        <v>4958</v>
      </c>
      <c r="E869" s="45">
        <v>33</v>
      </c>
      <c r="F869" s="45" t="s">
        <v>4959</v>
      </c>
      <c r="G869" s="45" t="s">
        <v>4980</v>
      </c>
      <c r="H869" s="45" t="s">
        <v>4981</v>
      </c>
      <c r="I869" s="45" t="s">
        <v>3203</v>
      </c>
      <c r="J869" s="46">
        <v>1.41</v>
      </c>
      <c r="K869" s="46">
        <f t="shared" si="13"/>
        <v>1.6355999999999997</v>
      </c>
    </row>
    <row r="870" spans="2:11" x14ac:dyDescent="0.25">
      <c r="B870" s="45" t="s">
        <v>3197</v>
      </c>
      <c r="C870" s="45" t="s">
        <v>4957</v>
      </c>
      <c r="D870" s="45" t="s">
        <v>4958</v>
      </c>
      <c r="E870" s="45">
        <v>33</v>
      </c>
      <c r="F870" s="45" t="s">
        <v>4959</v>
      </c>
      <c r="G870" s="45" t="s">
        <v>4982</v>
      </c>
      <c r="H870" s="45" t="s">
        <v>4983</v>
      </c>
      <c r="I870" s="45" t="s">
        <v>3203</v>
      </c>
      <c r="J870" s="46">
        <v>1.39</v>
      </c>
      <c r="K870" s="46">
        <f t="shared" si="13"/>
        <v>1.6123999999999998</v>
      </c>
    </row>
    <row r="871" spans="2:11" x14ac:dyDescent="0.25">
      <c r="B871" s="45" t="s">
        <v>3197</v>
      </c>
      <c r="C871" s="45" t="s">
        <v>4957</v>
      </c>
      <c r="D871" s="45" t="s">
        <v>4958</v>
      </c>
      <c r="E871" s="45">
        <v>33</v>
      </c>
      <c r="F871" s="45" t="s">
        <v>4959</v>
      </c>
      <c r="G871" s="45" t="s">
        <v>4984</v>
      </c>
      <c r="H871" s="45" t="s">
        <v>4985</v>
      </c>
      <c r="I871" s="45" t="s">
        <v>3203</v>
      </c>
      <c r="J871" s="46">
        <v>0.32</v>
      </c>
      <c r="K871" s="46">
        <f t="shared" si="13"/>
        <v>0.37119999999999997</v>
      </c>
    </row>
    <row r="872" spans="2:11" x14ac:dyDescent="0.25">
      <c r="B872" s="45" t="s">
        <v>3197</v>
      </c>
      <c r="C872" s="45" t="s">
        <v>4957</v>
      </c>
      <c r="D872" s="45" t="s">
        <v>4958</v>
      </c>
      <c r="E872" s="45">
        <v>33</v>
      </c>
      <c r="F872" s="45" t="s">
        <v>4959</v>
      </c>
      <c r="G872" s="45" t="s">
        <v>4986</v>
      </c>
      <c r="H872" s="45" t="s">
        <v>4987</v>
      </c>
      <c r="I872" s="45" t="s">
        <v>3203</v>
      </c>
      <c r="J872" s="46">
        <v>0.42</v>
      </c>
      <c r="K872" s="46">
        <f t="shared" si="13"/>
        <v>0.48719999999999997</v>
      </c>
    </row>
    <row r="873" spans="2:11" x14ac:dyDescent="0.25">
      <c r="B873" s="45" t="s">
        <v>3197</v>
      </c>
      <c r="C873" s="45" t="s">
        <v>4957</v>
      </c>
      <c r="D873" s="45" t="s">
        <v>4958</v>
      </c>
      <c r="E873" s="45">
        <v>41</v>
      </c>
      <c r="F873" s="45" t="s">
        <v>4988</v>
      </c>
      <c r="G873" s="45" t="s">
        <v>4989</v>
      </c>
      <c r="H873" s="45" t="s">
        <v>4990</v>
      </c>
      <c r="I873" s="45" t="s">
        <v>3203</v>
      </c>
      <c r="J873" s="46">
        <v>0.34</v>
      </c>
      <c r="K873" s="46">
        <f t="shared" si="13"/>
        <v>0.39440000000000003</v>
      </c>
    </row>
    <row r="874" spans="2:11" x14ac:dyDescent="0.25">
      <c r="B874" s="45" t="s">
        <v>3197</v>
      </c>
      <c r="C874" s="45" t="s">
        <v>4957</v>
      </c>
      <c r="D874" s="45" t="s">
        <v>4958</v>
      </c>
      <c r="E874" s="45">
        <v>41</v>
      </c>
      <c r="F874" s="45" t="s">
        <v>4988</v>
      </c>
      <c r="G874" s="45" t="s">
        <v>4991</v>
      </c>
      <c r="H874" s="45" t="s">
        <v>4992</v>
      </c>
      <c r="I874" s="45" t="s">
        <v>3203</v>
      </c>
      <c r="J874" s="46">
        <v>0.47</v>
      </c>
      <c r="K874" s="46">
        <f t="shared" si="13"/>
        <v>0.54519999999999991</v>
      </c>
    </row>
    <row r="875" spans="2:11" x14ac:dyDescent="0.25">
      <c r="B875" s="45" t="s">
        <v>3197</v>
      </c>
      <c r="C875" s="45" t="s">
        <v>4957</v>
      </c>
      <c r="D875" s="45" t="s">
        <v>4958</v>
      </c>
      <c r="E875" s="45">
        <v>41</v>
      </c>
      <c r="F875" s="45" t="s">
        <v>4988</v>
      </c>
      <c r="G875" s="45" t="s">
        <v>4993</v>
      </c>
      <c r="H875" s="45" t="s">
        <v>4994</v>
      </c>
      <c r="I875" s="45" t="s">
        <v>3203</v>
      </c>
      <c r="J875" s="46">
        <v>0.08</v>
      </c>
      <c r="K875" s="46">
        <f t="shared" si="13"/>
        <v>9.2799999999999994E-2</v>
      </c>
    </row>
    <row r="876" spans="2:11" x14ac:dyDescent="0.25">
      <c r="B876" s="45" t="s">
        <v>3197</v>
      </c>
      <c r="C876" s="45" t="s">
        <v>4957</v>
      </c>
      <c r="D876" s="45" t="s">
        <v>4958</v>
      </c>
      <c r="E876" s="45">
        <v>35</v>
      </c>
      <c r="F876" s="45" t="s">
        <v>4995</v>
      </c>
      <c r="G876" s="45" t="s">
        <v>4996</v>
      </c>
      <c r="H876" s="45" t="s">
        <v>4997</v>
      </c>
      <c r="I876" s="45" t="s">
        <v>3203</v>
      </c>
      <c r="J876" s="46">
        <v>0.91</v>
      </c>
      <c r="K876" s="46">
        <f t="shared" si="13"/>
        <v>1.0555999999999999</v>
      </c>
    </row>
    <row r="877" spans="2:11" x14ac:dyDescent="0.25">
      <c r="B877" s="45" t="s">
        <v>3197</v>
      </c>
      <c r="C877" s="45" t="s">
        <v>4957</v>
      </c>
      <c r="D877" s="45" t="s">
        <v>4958</v>
      </c>
      <c r="E877" s="45">
        <v>35</v>
      </c>
      <c r="F877" s="45" t="s">
        <v>4995</v>
      </c>
      <c r="G877" s="45" t="s">
        <v>4998</v>
      </c>
      <c r="H877" s="45" t="s">
        <v>4999</v>
      </c>
      <c r="I877" s="45" t="s">
        <v>3203</v>
      </c>
      <c r="J877" s="46">
        <v>0.05</v>
      </c>
      <c r="K877" s="46">
        <f t="shared" si="13"/>
        <v>5.7999999999999996E-2</v>
      </c>
    </row>
    <row r="878" spans="2:11" x14ac:dyDescent="0.25">
      <c r="B878" s="45" t="s">
        <v>3197</v>
      </c>
      <c r="C878" s="45" t="s">
        <v>4957</v>
      </c>
      <c r="D878" s="45" t="s">
        <v>4958</v>
      </c>
      <c r="E878" s="45">
        <v>35</v>
      </c>
      <c r="F878" s="45" t="s">
        <v>4995</v>
      </c>
      <c r="G878" s="45" t="s">
        <v>5000</v>
      </c>
      <c r="H878" s="45" t="s">
        <v>5001</v>
      </c>
      <c r="I878" s="45" t="s">
        <v>3203</v>
      </c>
      <c r="J878" s="46">
        <v>2.5</v>
      </c>
      <c r="K878" s="46">
        <f t="shared" si="13"/>
        <v>2.9</v>
      </c>
    </row>
    <row r="879" spans="2:11" x14ac:dyDescent="0.25">
      <c r="B879" s="45" t="s">
        <v>3197</v>
      </c>
      <c r="C879" s="45" t="s">
        <v>4957</v>
      </c>
      <c r="D879" s="45" t="s">
        <v>4958</v>
      </c>
      <c r="E879" s="45">
        <v>35</v>
      </c>
      <c r="F879" s="45" t="s">
        <v>4995</v>
      </c>
      <c r="G879" s="45" t="s">
        <v>5002</v>
      </c>
      <c r="H879" s="45" t="s">
        <v>5003</v>
      </c>
      <c r="I879" s="45" t="s">
        <v>3203</v>
      </c>
      <c r="J879" s="46">
        <v>2.66</v>
      </c>
      <c r="K879" s="46">
        <f t="shared" si="13"/>
        <v>3.0855999999999999</v>
      </c>
    </row>
    <row r="880" spans="2:11" x14ac:dyDescent="0.25">
      <c r="B880" s="45" t="s">
        <v>3197</v>
      </c>
      <c r="C880" s="45" t="s">
        <v>4957</v>
      </c>
      <c r="D880" s="45" t="s">
        <v>4958</v>
      </c>
      <c r="E880" s="45">
        <v>35</v>
      </c>
      <c r="F880" s="45" t="s">
        <v>4995</v>
      </c>
      <c r="G880" s="45" t="s">
        <v>5004</v>
      </c>
      <c r="H880" s="45" t="s">
        <v>5005</v>
      </c>
      <c r="I880" s="45" t="s">
        <v>3203</v>
      </c>
      <c r="J880" s="46">
        <v>3.1</v>
      </c>
      <c r="K880" s="46">
        <f t="shared" si="13"/>
        <v>3.5959999999999996</v>
      </c>
    </row>
    <row r="881" spans="2:11" x14ac:dyDescent="0.25">
      <c r="B881" s="45" t="s">
        <v>3197</v>
      </c>
      <c r="C881" s="45" t="s">
        <v>4957</v>
      </c>
      <c r="D881" s="45" t="s">
        <v>4958</v>
      </c>
      <c r="E881" s="45">
        <v>35</v>
      </c>
      <c r="F881" s="45" t="s">
        <v>4995</v>
      </c>
      <c r="G881" s="45" t="s">
        <v>5006</v>
      </c>
      <c r="H881" s="45" t="s">
        <v>5007</v>
      </c>
      <c r="I881" s="45" t="s">
        <v>3203</v>
      </c>
      <c r="J881" s="46">
        <v>2.5</v>
      </c>
      <c r="K881" s="46">
        <f t="shared" si="13"/>
        <v>2.9</v>
      </c>
    </row>
    <row r="882" spans="2:11" x14ac:dyDescent="0.25">
      <c r="B882" s="45" t="s">
        <v>3197</v>
      </c>
      <c r="C882" s="45" t="s">
        <v>4957</v>
      </c>
      <c r="D882" s="45" t="s">
        <v>4958</v>
      </c>
      <c r="E882" s="45">
        <v>35</v>
      </c>
      <c r="F882" s="45" t="s">
        <v>4995</v>
      </c>
      <c r="G882" s="45" t="s">
        <v>5008</v>
      </c>
      <c r="H882" s="45" t="s">
        <v>5009</v>
      </c>
      <c r="I882" s="45" t="s">
        <v>3203</v>
      </c>
      <c r="J882" s="46">
        <v>2.75</v>
      </c>
      <c r="K882" s="46">
        <f t="shared" si="13"/>
        <v>3.19</v>
      </c>
    </row>
    <row r="883" spans="2:11" x14ac:dyDescent="0.25">
      <c r="B883" s="45" t="s">
        <v>3197</v>
      </c>
      <c r="C883" s="45" t="s">
        <v>4957</v>
      </c>
      <c r="D883" s="45" t="s">
        <v>4958</v>
      </c>
      <c r="E883" s="45">
        <v>35</v>
      </c>
      <c r="F883" s="45" t="s">
        <v>4995</v>
      </c>
      <c r="G883" s="45" t="s">
        <v>5010</v>
      </c>
      <c r="H883" s="45" t="s">
        <v>5011</v>
      </c>
      <c r="I883" s="45" t="s">
        <v>3203</v>
      </c>
      <c r="J883" s="46">
        <v>5.5</v>
      </c>
      <c r="K883" s="46">
        <f t="shared" si="13"/>
        <v>6.38</v>
      </c>
    </row>
    <row r="884" spans="2:11" x14ac:dyDescent="0.25">
      <c r="B884" s="45" t="s">
        <v>3197</v>
      </c>
      <c r="C884" s="45" t="s">
        <v>4957</v>
      </c>
      <c r="D884" s="45" t="s">
        <v>4958</v>
      </c>
      <c r="E884" s="45">
        <v>35</v>
      </c>
      <c r="F884" s="45" t="s">
        <v>4995</v>
      </c>
      <c r="G884" s="45" t="s">
        <v>5012</v>
      </c>
      <c r="H884" s="45" t="s">
        <v>5013</v>
      </c>
      <c r="I884" s="45" t="s">
        <v>3203</v>
      </c>
      <c r="J884" s="46">
        <v>2.8</v>
      </c>
      <c r="K884" s="46">
        <f t="shared" si="13"/>
        <v>3.2479999999999998</v>
      </c>
    </row>
    <row r="885" spans="2:11" x14ac:dyDescent="0.25">
      <c r="B885" s="45" t="s">
        <v>3197</v>
      </c>
      <c r="C885" s="45" t="s">
        <v>4957</v>
      </c>
      <c r="D885" s="45" t="s">
        <v>4958</v>
      </c>
      <c r="E885" s="45">
        <v>35</v>
      </c>
      <c r="F885" s="45" t="s">
        <v>4995</v>
      </c>
      <c r="G885" s="45" t="s">
        <v>5014</v>
      </c>
      <c r="H885" s="45" t="s">
        <v>5015</v>
      </c>
      <c r="I885" s="45" t="s">
        <v>3203</v>
      </c>
      <c r="J885" s="46">
        <v>2.2999999999999998</v>
      </c>
      <c r="K885" s="46">
        <f t="shared" si="13"/>
        <v>2.6679999999999997</v>
      </c>
    </row>
    <row r="886" spans="2:11" x14ac:dyDescent="0.25">
      <c r="B886" s="45" t="s">
        <v>3197</v>
      </c>
      <c r="C886" s="45" t="s">
        <v>4957</v>
      </c>
      <c r="D886" s="45" t="s">
        <v>4958</v>
      </c>
      <c r="E886" s="45">
        <v>35</v>
      </c>
      <c r="F886" s="45" t="s">
        <v>4995</v>
      </c>
      <c r="G886" s="45" t="s">
        <v>5016</v>
      </c>
      <c r="H886" s="45" t="s">
        <v>5017</v>
      </c>
      <c r="I886" s="45" t="s">
        <v>3203</v>
      </c>
      <c r="J886" s="46">
        <v>3.27</v>
      </c>
      <c r="K886" s="46">
        <f t="shared" si="13"/>
        <v>3.7931999999999997</v>
      </c>
    </row>
    <row r="887" spans="2:11" x14ac:dyDescent="0.25">
      <c r="B887" s="45" t="s">
        <v>3197</v>
      </c>
      <c r="C887" s="45" t="s">
        <v>4957</v>
      </c>
      <c r="D887" s="45" t="s">
        <v>4958</v>
      </c>
      <c r="E887" s="45">
        <v>35</v>
      </c>
      <c r="F887" s="45" t="s">
        <v>4995</v>
      </c>
      <c r="G887" s="45" t="s">
        <v>5018</v>
      </c>
      <c r="H887" s="45" t="s">
        <v>5019</v>
      </c>
      <c r="I887" s="45" t="s">
        <v>3203</v>
      </c>
      <c r="J887" s="46">
        <v>3.24</v>
      </c>
      <c r="K887" s="46">
        <f t="shared" si="13"/>
        <v>3.7584</v>
      </c>
    </row>
    <row r="888" spans="2:11" x14ac:dyDescent="0.25">
      <c r="B888" s="45" t="s">
        <v>3197</v>
      </c>
      <c r="C888" s="45" t="s">
        <v>4957</v>
      </c>
      <c r="D888" s="45" t="s">
        <v>4958</v>
      </c>
      <c r="E888" s="45">
        <v>35</v>
      </c>
      <c r="F888" s="45" t="s">
        <v>4995</v>
      </c>
      <c r="G888" s="45" t="s">
        <v>5020</v>
      </c>
      <c r="H888" s="45" t="s">
        <v>5021</v>
      </c>
      <c r="I888" s="45" t="s">
        <v>3203</v>
      </c>
      <c r="J888" s="46">
        <v>3.24</v>
      </c>
      <c r="K888" s="46">
        <f t="shared" si="13"/>
        <v>3.7584</v>
      </c>
    </row>
    <row r="889" spans="2:11" x14ac:dyDescent="0.25">
      <c r="B889" s="45" t="s">
        <v>3197</v>
      </c>
      <c r="C889" s="45" t="s">
        <v>4957</v>
      </c>
      <c r="D889" s="45" t="s">
        <v>4958</v>
      </c>
      <c r="E889" s="45">
        <v>35</v>
      </c>
      <c r="F889" s="45" t="s">
        <v>4995</v>
      </c>
      <c r="G889" s="45" t="s">
        <v>5022</v>
      </c>
      <c r="H889" s="45" t="s">
        <v>5023</v>
      </c>
      <c r="I889" s="45" t="s">
        <v>3203</v>
      </c>
      <c r="J889" s="46">
        <v>5.67</v>
      </c>
      <c r="K889" s="46">
        <f t="shared" si="13"/>
        <v>6.5771999999999995</v>
      </c>
    </row>
    <row r="890" spans="2:11" x14ac:dyDescent="0.25">
      <c r="B890" s="45" t="s">
        <v>3197</v>
      </c>
      <c r="C890" s="45" t="s">
        <v>4957</v>
      </c>
      <c r="D890" s="45" t="s">
        <v>4958</v>
      </c>
      <c r="E890" s="45">
        <v>35</v>
      </c>
      <c r="F890" s="45" t="s">
        <v>4995</v>
      </c>
      <c r="G890" s="45" t="s">
        <v>5024</v>
      </c>
      <c r="H890" s="45" t="s">
        <v>5025</v>
      </c>
      <c r="I890" s="45" t="s">
        <v>3203</v>
      </c>
      <c r="J890" s="46">
        <v>3.07</v>
      </c>
      <c r="K890" s="46">
        <f t="shared" si="13"/>
        <v>3.5611999999999995</v>
      </c>
    </row>
    <row r="891" spans="2:11" x14ac:dyDescent="0.25">
      <c r="B891" s="45" t="s">
        <v>3197</v>
      </c>
      <c r="C891" s="45" t="s">
        <v>4957</v>
      </c>
      <c r="D891" s="45" t="s">
        <v>4958</v>
      </c>
      <c r="E891" s="45">
        <v>35</v>
      </c>
      <c r="F891" s="45" t="s">
        <v>4995</v>
      </c>
      <c r="G891" s="45" t="s">
        <v>5026</v>
      </c>
      <c r="H891" s="45" t="s">
        <v>5027</v>
      </c>
      <c r="I891" s="45" t="s">
        <v>3203</v>
      </c>
      <c r="J891" s="46">
        <v>2.04</v>
      </c>
      <c r="K891" s="46">
        <f t="shared" si="13"/>
        <v>2.3664000000000001</v>
      </c>
    </row>
    <row r="892" spans="2:11" x14ac:dyDescent="0.25">
      <c r="B892" s="45" t="s">
        <v>3197</v>
      </c>
      <c r="C892" s="45" t="s">
        <v>4957</v>
      </c>
      <c r="D892" s="45" t="s">
        <v>4958</v>
      </c>
      <c r="E892" s="45">
        <v>35</v>
      </c>
      <c r="F892" s="45" t="s">
        <v>4995</v>
      </c>
      <c r="G892" s="45" t="s">
        <v>5028</v>
      </c>
      <c r="H892" s="45" t="s">
        <v>5029</v>
      </c>
      <c r="I892" s="45" t="s">
        <v>3203</v>
      </c>
      <c r="J892" s="46">
        <v>2.5</v>
      </c>
      <c r="K892" s="46">
        <f t="shared" si="13"/>
        <v>2.9</v>
      </c>
    </row>
    <row r="893" spans="2:11" x14ac:dyDescent="0.25">
      <c r="B893" s="45" t="s">
        <v>3197</v>
      </c>
      <c r="C893" s="45" t="s">
        <v>4957</v>
      </c>
      <c r="D893" s="45" t="s">
        <v>4958</v>
      </c>
      <c r="E893" s="45">
        <v>35</v>
      </c>
      <c r="F893" s="45" t="s">
        <v>4995</v>
      </c>
      <c r="G893" s="45" t="s">
        <v>5030</v>
      </c>
      <c r="H893" s="45" t="s">
        <v>5031</v>
      </c>
      <c r="I893" s="45" t="s">
        <v>3203</v>
      </c>
      <c r="J893" s="46">
        <v>2.99</v>
      </c>
      <c r="K893" s="46">
        <f t="shared" si="13"/>
        <v>3.4683999999999999</v>
      </c>
    </row>
    <row r="894" spans="2:11" x14ac:dyDescent="0.25">
      <c r="B894" s="45" t="s">
        <v>3197</v>
      </c>
      <c r="C894" s="45" t="s">
        <v>4957</v>
      </c>
      <c r="D894" s="45" t="s">
        <v>4958</v>
      </c>
      <c r="E894" s="45">
        <v>35</v>
      </c>
      <c r="F894" s="45" t="s">
        <v>4995</v>
      </c>
      <c r="G894" s="45" t="s">
        <v>5032</v>
      </c>
      <c r="H894" s="45" t="s">
        <v>5033</v>
      </c>
      <c r="I894" s="45" t="s">
        <v>3203</v>
      </c>
      <c r="J894" s="46">
        <v>3.3</v>
      </c>
      <c r="K894" s="46">
        <f t="shared" si="13"/>
        <v>3.8279999999999994</v>
      </c>
    </row>
    <row r="895" spans="2:11" x14ac:dyDescent="0.25">
      <c r="B895" s="45" t="s">
        <v>3197</v>
      </c>
      <c r="C895" s="45" t="s">
        <v>4957</v>
      </c>
      <c r="D895" s="45" t="s">
        <v>4958</v>
      </c>
      <c r="E895" s="45">
        <v>35</v>
      </c>
      <c r="F895" s="45" t="s">
        <v>4995</v>
      </c>
      <c r="G895" s="45" t="s">
        <v>5034</v>
      </c>
      <c r="H895" s="45" t="s">
        <v>5035</v>
      </c>
      <c r="I895" s="45" t="s">
        <v>3203</v>
      </c>
      <c r="J895" s="46">
        <v>3.33</v>
      </c>
      <c r="K895" s="46">
        <f t="shared" si="13"/>
        <v>3.8628</v>
      </c>
    </row>
    <row r="896" spans="2:11" x14ac:dyDescent="0.25">
      <c r="B896" s="45" t="s">
        <v>3197</v>
      </c>
      <c r="C896" s="45" t="s">
        <v>4957</v>
      </c>
      <c r="D896" s="45" t="s">
        <v>4958</v>
      </c>
      <c r="E896" s="45">
        <v>35</v>
      </c>
      <c r="F896" s="45" t="s">
        <v>4995</v>
      </c>
      <c r="G896" s="45" t="s">
        <v>5036</v>
      </c>
      <c r="H896" s="45" t="s">
        <v>5037</v>
      </c>
      <c r="I896" s="45" t="s">
        <v>3203</v>
      </c>
      <c r="J896" s="46">
        <v>2.27</v>
      </c>
      <c r="K896" s="46">
        <f t="shared" si="13"/>
        <v>2.6332</v>
      </c>
    </row>
    <row r="897" spans="2:11" x14ac:dyDescent="0.25">
      <c r="B897" s="45" t="s">
        <v>3197</v>
      </c>
      <c r="C897" s="45" t="s">
        <v>4957</v>
      </c>
      <c r="D897" s="45" t="s">
        <v>4958</v>
      </c>
      <c r="E897" s="45">
        <v>35</v>
      </c>
      <c r="F897" s="45" t="s">
        <v>4995</v>
      </c>
      <c r="G897" s="45" t="s">
        <v>5038</v>
      </c>
      <c r="H897" s="45" t="s">
        <v>5039</v>
      </c>
      <c r="I897" s="45" t="s">
        <v>3203</v>
      </c>
      <c r="J897" s="46">
        <v>3.26</v>
      </c>
      <c r="K897" s="46">
        <f t="shared" si="13"/>
        <v>3.7815999999999996</v>
      </c>
    </row>
    <row r="898" spans="2:11" x14ac:dyDescent="0.25">
      <c r="B898" s="45" t="s">
        <v>3197</v>
      </c>
      <c r="C898" s="45" t="s">
        <v>4957</v>
      </c>
      <c r="D898" s="45" t="s">
        <v>4958</v>
      </c>
      <c r="E898" s="45">
        <v>35</v>
      </c>
      <c r="F898" s="45" t="s">
        <v>4995</v>
      </c>
      <c r="G898" s="45" t="s">
        <v>5040</v>
      </c>
      <c r="H898" s="45" t="s">
        <v>5041</v>
      </c>
      <c r="I898" s="45" t="s">
        <v>3203</v>
      </c>
      <c r="J898" s="46">
        <v>3.26</v>
      </c>
      <c r="K898" s="46">
        <f t="shared" si="13"/>
        <v>3.7815999999999996</v>
      </c>
    </row>
    <row r="899" spans="2:11" x14ac:dyDescent="0.25">
      <c r="B899" s="45" t="s">
        <v>3197</v>
      </c>
      <c r="C899" s="45" t="s">
        <v>4957</v>
      </c>
      <c r="D899" s="45" t="s">
        <v>4958</v>
      </c>
      <c r="E899" s="45">
        <v>35</v>
      </c>
      <c r="F899" s="45" t="s">
        <v>4995</v>
      </c>
      <c r="G899" s="45" t="s">
        <v>5042</v>
      </c>
      <c r="H899" s="45" t="s">
        <v>5043</v>
      </c>
      <c r="I899" s="45" t="s">
        <v>3203</v>
      </c>
      <c r="J899" s="46">
        <v>0.57999999999999996</v>
      </c>
      <c r="K899" s="46">
        <f t="shared" si="13"/>
        <v>0.67279999999999995</v>
      </c>
    </row>
    <row r="900" spans="2:11" x14ac:dyDescent="0.25">
      <c r="B900" s="45" t="s">
        <v>3197</v>
      </c>
      <c r="C900" s="45" t="s">
        <v>4957</v>
      </c>
      <c r="D900" s="45" t="s">
        <v>4958</v>
      </c>
      <c r="E900" s="45">
        <v>35</v>
      </c>
      <c r="F900" s="45" t="s">
        <v>4995</v>
      </c>
      <c r="G900" s="45" t="s">
        <v>5044</v>
      </c>
      <c r="H900" s="45" t="s">
        <v>5045</v>
      </c>
      <c r="I900" s="45" t="s">
        <v>3203</v>
      </c>
      <c r="J900" s="46">
        <v>3.26</v>
      </c>
      <c r="K900" s="46">
        <f t="shared" ref="K900:K963" si="14">+IF(AND(MID(H900,1,15)="POSTE DE MADERA",J900&lt;110)=TRUE,(J900*1.13+5)*1.01*1.16,IF(AND(MID(H900,1,15)="POSTE DE MADERA",J900&gt;=110,J900&lt;320)=TRUE,(J900*1.13+12)*1.01*1.16,IF(AND(MID(H900,1,15)="POSTE DE MADERA",J900&gt;320)=TRUE,(J900*1.13+36)*1.01*1.16,IF(+AND(MID(H900,1,5)="POSTE",MID(H900,1,15)&lt;&gt;"POSTE DE MADERA")=TRUE,J900*1.01*1.16,J900*1.16))))</f>
        <v>3.7815999999999996</v>
      </c>
    </row>
    <row r="901" spans="2:11" x14ac:dyDescent="0.25">
      <c r="B901" s="45" t="s">
        <v>3197</v>
      </c>
      <c r="C901" s="45" t="s">
        <v>4957</v>
      </c>
      <c r="D901" s="45" t="s">
        <v>4958</v>
      </c>
      <c r="E901" s="45">
        <v>35</v>
      </c>
      <c r="F901" s="45" t="s">
        <v>4995</v>
      </c>
      <c r="G901" s="45" t="s">
        <v>5046</v>
      </c>
      <c r="H901" s="45" t="s">
        <v>5047</v>
      </c>
      <c r="I901" s="45" t="s">
        <v>3203</v>
      </c>
      <c r="J901" s="46">
        <v>0.71</v>
      </c>
      <c r="K901" s="46">
        <f t="shared" si="14"/>
        <v>0.82359999999999989</v>
      </c>
    </row>
    <row r="902" spans="2:11" x14ac:dyDescent="0.25">
      <c r="B902" s="45" t="s">
        <v>3197</v>
      </c>
      <c r="C902" s="45" t="s">
        <v>4957</v>
      </c>
      <c r="D902" s="45" t="s">
        <v>4958</v>
      </c>
      <c r="E902" s="45">
        <v>35</v>
      </c>
      <c r="F902" s="45" t="s">
        <v>4995</v>
      </c>
      <c r="G902" s="45" t="s">
        <v>5048</v>
      </c>
      <c r="H902" s="45" t="s">
        <v>5049</v>
      </c>
      <c r="I902" s="45" t="s">
        <v>3203</v>
      </c>
      <c r="J902" s="46">
        <v>2.34</v>
      </c>
      <c r="K902" s="46">
        <f t="shared" si="14"/>
        <v>2.7143999999999995</v>
      </c>
    </row>
    <row r="903" spans="2:11" x14ac:dyDescent="0.25">
      <c r="B903" s="45" t="s">
        <v>3197</v>
      </c>
      <c r="C903" s="45" t="s">
        <v>4957</v>
      </c>
      <c r="D903" s="45" t="s">
        <v>4958</v>
      </c>
      <c r="E903" s="45">
        <v>35</v>
      </c>
      <c r="F903" s="45" t="s">
        <v>4995</v>
      </c>
      <c r="G903" s="45" t="s">
        <v>5050</v>
      </c>
      <c r="H903" s="45" t="s">
        <v>5051</v>
      </c>
      <c r="I903" s="45" t="s">
        <v>3203</v>
      </c>
      <c r="J903" s="46">
        <v>0.99</v>
      </c>
      <c r="K903" s="46">
        <f t="shared" si="14"/>
        <v>1.1483999999999999</v>
      </c>
    </row>
    <row r="904" spans="2:11" x14ac:dyDescent="0.25">
      <c r="B904" s="45" t="s">
        <v>3197</v>
      </c>
      <c r="C904" s="45" t="s">
        <v>4957</v>
      </c>
      <c r="D904" s="45" t="s">
        <v>4958</v>
      </c>
      <c r="E904" s="45">
        <v>35</v>
      </c>
      <c r="F904" s="45" t="s">
        <v>4995</v>
      </c>
      <c r="G904" s="45" t="s">
        <v>5052</v>
      </c>
      <c r="H904" s="45" t="s">
        <v>5053</v>
      </c>
      <c r="I904" s="45" t="s">
        <v>3203</v>
      </c>
      <c r="J904" s="46">
        <v>28.22</v>
      </c>
      <c r="K904" s="46">
        <f t="shared" si="14"/>
        <v>32.735199999999999</v>
      </c>
    </row>
    <row r="905" spans="2:11" x14ac:dyDescent="0.25">
      <c r="B905" s="45" t="s">
        <v>3197</v>
      </c>
      <c r="C905" s="45" t="s">
        <v>4957</v>
      </c>
      <c r="D905" s="45" t="s">
        <v>4958</v>
      </c>
      <c r="E905" s="45">
        <v>35</v>
      </c>
      <c r="F905" s="45" t="s">
        <v>4995</v>
      </c>
      <c r="G905" s="45" t="s">
        <v>5054</v>
      </c>
      <c r="H905" s="45" t="s">
        <v>5055</v>
      </c>
      <c r="I905" s="45" t="s">
        <v>3203</v>
      </c>
      <c r="J905" s="46">
        <v>1.41</v>
      </c>
      <c r="K905" s="46">
        <f t="shared" si="14"/>
        <v>1.6355999999999997</v>
      </c>
    </row>
    <row r="906" spans="2:11" x14ac:dyDescent="0.25">
      <c r="B906" s="45" t="s">
        <v>3197</v>
      </c>
      <c r="C906" s="45" t="s">
        <v>4957</v>
      </c>
      <c r="D906" s="45" t="s">
        <v>4958</v>
      </c>
      <c r="E906" s="45">
        <v>35</v>
      </c>
      <c r="F906" s="45" t="s">
        <v>4995</v>
      </c>
      <c r="G906" s="45" t="s">
        <v>5056</v>
      </c>
      <c r="H906" s="45" t="s">
        <v>5057</v>
      </c>
      <c r="I906" s="45" t="s">
        <v>3203</v>
      </c>
      <c r="J906" s="46">
        <v>0.45</v>
      </c>
      <c r="K906" s="46">
        <f t="shared" si="14"/>
        <v>0.52200000000000002</v>
      </c>
    </row>
    <row r="907" spans="2:11" x14ac:dyDescent="0.25">
      <c r="B907" s="45" t="s">
        <v>3197</v>
      </c>
      <c r="C907" s="45" t="s">
        <v>4957</v>
      </c>
      <c r="D907" s="45" t="s">
        <v>4958</v>
      </c>
      <c r="E907" s="45">
        <v>35</v>
      </c>
      <c r="F907" s="45" t="s">
        <v>4995</v>
      </c>
      <c r="G907" s="45" t="s">
        <v>5058</v>
      </c>
      <c r="H907" s="45" t="s">
        <v>5059</v>
      </c>
      <c r="I907" s="45" t="s">
        <v>3203</v>
      </c>
      <c r="J907" s="46">
        <v>2.34</v>
      </c>
      <c r="K907" s="46">
        <f t="shared" si="14"/>
        <v>2.7143999999999995</v>
      </c>
    </row>
    <row r="908" spans="2:11" x14ac:dyDescent="0.25">
      <c r="B908" s="45" t="s">
        <v>3197</v>
      </c>
      <c r="C908" s="45" t="s">
        <v>4957</v>
      </c>
      <c r="D908" s="45" t="s">
        <v>4958</v>
      </c>
      <c r="E908" s="45">
        <v>35</v>
      </c>
      <c r="F908" s="45" t="s">
        <v>4995</v>
      </c>
      <c r="G908" s="45" t="s">
        <v>5060</v>
      </c>
      <c r="H908" s="45" t="s">
        <v>5061</v>
      </c>
      <c r="I908" s="45" t="s">
        <v>3203</v>
      </c>
      <c r="J908" s="46">
        <v>3.21</v>
      </c>
      <c r="K908" s="46">
        <f t="shared" si="14"/>
        <v>3.7235999999999998</v>
      </c>
    </row>
    <row r="909" spans="2:11" x14ac:dyDescent="0.25">
      <c r="B909" s="45" t="s">
        <v>3197</v>
      </c>
      <c r="C909" s="45" t="s">
        <v>4957</v>
      </c>
      <c r="D909" s="45" t="s">
        <v>4958</v>
      </c>
      <c r="E909" s="45">
        <v>36</v>
      </c>
      <c r="F909" s="45" t="s">
        <v>5062</v>
      </c>
      <c r="G909" s="45" t="s">
        <v>5063</v>
      </c>
      <c r="H909" s="45" t="s">
        <v>5064</v>
      </c>
      <c r="I909" s="45" t="s">
        <v>3203</v>
      </c>
      <c r="J909" s="46">
        <v>1.36</v>
      </c>
      <c r="K909" s="46">
        <f t="shared" si="14"/>
        <v>1.5776000000000001</v>
      </c>
    </row>
    <row r="910" spans="2:11" x14ac:dyDescent="0.25">
      <c r="B910" s="45" t="s">
        <v>3197</v>
      </c>
      <c r="C910" s="45" t="s">
        <v>4957</v>
      </c>
      <c r="D910" s="45" t="s">
        <v>4958</v>
      </c>
      <c r="E910" s="45">
        <v>36</v>
      </c>
      <c r="F910" s="45" t="s">
        <v>5062</v>
      </c>
      <c r="G910" s="45" t="s">
        <v>5065</v>
      </c>
      <c r="H910" s="45" t="s">
        <v>5066</v>
      </c>
      <c r="I910" s="45" t="s">
        <v>3203</v>
      </c>
      <c r="J910" s="46">
        <v>1.36</v>
      </c>
      <c r="K910" s="46">
        <f t="shared" si="14"/>
        <v>1.5776000000000001</v>
      </c>
    </row>
    <row r="911" spans="2:11" x14ac:dyDescent="0.25">
      <c r="B911" s="45" t="s">
        <v>3197</v>
      </c>
      <c r="C911" s="45" t="s">
        <v>4957</v>
      </c>
      <c r="D911" s="45" t="s">
        <v>4958</v>
      </c>
      <c r="E911" s="45">
        <v>36</v>
      </c>
      <c r="F911" s="45" t="s">
        <v>5062</v>
      </c>
      <c r="G911" s="45" t="s">
        <v>5067</v>
      </c>
      <c r="H911" s="45" t="s">
        <v>5068</v>
      </c>
      <c r="I911" s="45" t="s">
        <v>3203</v>
      </c>
      <c r="J911" s="46">
        <v>1.36</v>
      </c>
      <c r="K911" s="46">
        <f t="shared" si="14"/>
        <v>1.5776000000000001</v>
      </c>
    </row>
    <row r="912" spans="2:11" x14ac:dyDescent="0.25">
      <c r="B912" s="45" t="s">
        <v>3197</v>
      </c>
      <c r="C912" s="45" t="s">
        <v>4957</v>
      </c>
      <c r="D912" s="45" t="s">
        <v>4958</v>
      </c>
      <c r="E912" s="45">
        <v>36</v>
      </c>
      <c r="F912" s="45" t="s">
        <v>5062</v>
      </c>
      <c r="G912" s="45" t="s">
        <v>5069</v>
      </c>
      <c r="H912" s="45" t="s">
        <v>5070</v>
      </c>
      <c r="I912" s="45" t="s">
        <v>3203</v>
      </c>
      <c r="J912" s="46">
        <v>0.65</v>
      </c>
      <c r="K912" s="46">
        <f t="shared" si="14"/>
        <v>0.754</v>
      </c>
    </row>
    <row r="913" spans="2:11" x14ac:dyDescent="0.25">
      <c r="B913" s="45" t="s">
        <v>3197</v>
      </c>
      <c r="C913" s="45" t="s">
        <v>4957</v>
      </c>
      <c r="D913" s="45" t="s">
        <v>4958</v>
      </c>
      <c r="E913" s="45">
        <v>36</v>
      </c>
      <c r="F913" s="45" t="s">
        <v>5062</v>
      </c>
      <c r="G913" s="45" t="s">
        <v>5071</v>
      </c>
      <c r="H913" s="45" t="s">
        <v>5072</v>
      </c>
      <c r="I913" s="45" t="s">
        <v>3203</v>
      </c>
      <c r="J913" s="46">
        <v>1.36</v>
      </c>
      <c r="K913" s="46">
        <f t="shared" si="14"/>
        <v>1.5776000000000001</v>
      </c>
    </row>
    <row r="914" spans="2:11" x14ac:dyDescent="0.25">
      <c r="B914" s="45" t="s">
        <v>3197</v>
      </c>
      <c r="C914" s="45" t="s">
        <v>4957</v>
      </c>
      <c r="D914" s="45" t="s">
        <v>4958</v>
      </c>
      <c r="E914" s="45">
        <v>36</v>
      </c>
      <c r="F914" s="45" t="s">
        <v>5062</v>
      </c>
      <c r="G914" s="45" t="s">
        <v>5073</v>
      </c>
      <c r="H914" s="45" t="s">
        <v>5074</v>
      </c>
      <c r="I914" s="45" t="s">
        <v>3203</v>
      </c>
      <c r="J914" s="46">
        <v>1.36</v>
      </c>
      <c r="K914" s="46">
        <f t="shared" si="14"/>
        <v>1.5776000000000001</v>
      </c>
    </row>
    <row r="915" spans="2:11" x14ac:dyDescent="0.25">
      <c r="B915" s="45" t="s">
        <v>3197</v>
      </c>
      <c r="C915" s="45" t="s">
        <v>4957</v>
      </c>
      <c r="D915" s="45" t="s">
        <v>4958</v>
      </c>
      <c r="E915" s="45">
        <v>36</v>
      </c>
      <c r="F915" s="45" t="s">
        <v>5062</v>
      </c>
      <c r="G915" s="45" t="s">
        <v>5075</v>
      </c>
      <c r="H915" s="45" t="s">
        <v>5076</v>
      </c>
      <c r="I915" s="45" t="s">
        <v>3203</v>
      </c>
      <c r="J915" s="46">
        <v>1.36</v>
      </c>
      <c r="K915" s="46">
        <f t="shared" si="14"/>
        <v>1.5776000000000001</v>
      </c>
    </row>
    <row r="916" spans="2:11" x14ac:dyDescent="0.25">
      <c r="B916" s="45" t="s">
        <v>3197</v>
      </c>
      <c r="C916" s="45" t="s">
        <v>4957</v>
      </c>
      <c r="D916" s="45" t="s">
        <v>4958</v>
      </c>
      <c r="E916" s="45">
        <v>36</v>
      </c>
      <c r="F916" s="45" t="s">
        <v>5062</v>
      </c>
      <c r="G916" s="45" t="s">
        <v>5077</v>
      </c>
      <c r="H916" s="45" t="s">
        <v>5078</v>
      </c>
      <c r="I916" s="45" t="s">
        <v>3203</v>
      </c>
      <c r="J916" s="46">
        <v>1.36</v>
      </c>
      <c r="K916" s="46">
        <f t="shared" si="14"/>
        <v>1.5776000000000001</v>
      </c>
    </row>
    <row r="917" spans="2:11" x14ac:dyDescent="0.25">
      <c r="B917" s="45" t="s">
        <v>3197</v>
      </c>
      <c r="C917" s="45" t="s">
        <v>4957</v>
      </c>
      <c r="D917" s="45" t="s">
        <v>4958</v>
      </c>
      <c r="E917" s="45">
        <v>36</v>
      </c>
      <c r="F917" s="45" t="s">
        <v>5062</v>
      </c>
      <c r="G917" s="45" t="s">
        <v>5079</v>
      </c>
      <c r="H917" s="45" t="s">
        <v>5080</v>
      </c>
      <c r="I917" s="45" t="s">
        <v>3203</v>
      </c>
      <c r="J917" s="46">
        <v>1.36</v>
      </c>
      <c r="K917" s="46">
        <f t="shared" si="14"/>
        <v>1.5776000000000001</v>
      </c>
    </row>
    <row r="918" spans="2:11" x14ac:dyDescent="0.25">
      <c r="B918" s="45" t="s">
        <v>3197</v>
      </c>
      <c r="C918" s="45" t="s">
        <v>4957</v>
      </c>
      <c r="D918" s="45" t="s">
        <v>4958</v>
      </c>
      <c r="E918" s="45">
        <v>36</v>
      </c>
      <c r="F918" s="45" t="s">
        <v>5062</v>
      </c>
      <c r="G918" s="45" t="s">
        <v>5081</v>
      </c>
      <c r="H918" s="45" t="s">
        <v>5082</v>
      </c>
      <c r="I918" s="45" t="s">
        <v>3203</v>
      </c>
      <c r="J918" s="46">
        <v>0.51</v>
      </c>
      <c r="K918" s="46">
        <f t="shared" si="14"/>
        <v>0.59160000000000001</v>
      </c>
    </row>
    <row r="919" spans="2:11" x14ac:dyDescent="0.25">
      <c r="B919" s="45" t="s">
        <v>3197</v>
      </c>
      <c r="C919" s="45" t="s">
        <v>4957</v>
      </c>
      <c r="D919" s="45" t="s">
        <v>4958</v>
      </c>
      <c r="E919" s="45">
        <v>37</v>
      </c>
      <c r="F919" s="45" t="s">
        <v>5083</v>
      </c>
      <c r="G919" s="45" t="s">
        <v>5084</v>
      </c>
      <c r="H919" s="45" t="s">
        <v>5085</v>
      </c>
      <c r="I919" s="45" t="s">
        <v>3203</v>
      </c>
      <c r="J919" s="46">
        <v>2.7</v>
      </c>
      <c r="K919" s="46">
        <f t="shared" si="14"/>
        <v>3.1320000000000001</v>
      </c>
    </row>
    <row r="920" spans="2:11" x14ac:dyDescent="0.25">
      <c r="B920" s="45" t="s">
        <v>3197</v>
      </c>
      <c r="C920" s="45" t="s">
        <v>4957</v>
      </c>
      <c r="D920" s="45" t="s">
        <v>4958</v>
      </c>
      <c r="E920" s="45">
        <v>37</v>
      </c>
      <c r="F920" s="45" t="s">
        <v>5083</v>
      </c>
      <c r="G920" s="45" t="s">
        <v>5086</v>
      </c>
      <c r="H920" s="45" t="s">
        <v>5087</v>
      </c>
      <c r="I920" s="45" t="s">
        <v>3203</v>
      </c>
      <c r="J920" s="46">
        <v>2.7</v>
      </c>
      <c r="K920" s="46">
        <f t="shared" si="14"/>
        <v>3.1320000000000001</v>
      </c>
    </row>
    <row r="921" spans="2:11" x14ac:dyDescent="0.25">
      <c r="B921" s="45" t="s">
        <v>3197</v>
      </c>
      <c r="C921" s="45" t="s">
        <v>4957</v>
      </c>
      <c r="D921" s="45" t="s">
        <v>4958</v>
      </c>
      <c r="E921" s="45">
        <v>37</v>
      </c>
      <c r="F921" s="45" t="s">
        <v>5083</v>
      </c>
      <c r="G921" s="45" t="s">
        <v>5088</v>
      </c>
      <c r="H921" s="45" t="s">
        <v>5089</v>
      </c>
      <c r="I921" s="45" t="s">
        <v>3203</v>
      </c>
      <c r="J921" s="46">
        <v>1.52</v>
      </c>
      <c r="K921" s="46">
        <f t="shared" si="14"/>
        <v>1.7631999999999999</v>
      </c>
    </row>
    <row r="922" spans="2:11" x14ac:dyDescent="0.25">
      <c r="B922" s="45" t="s">
        <v>3197</v>
      </c>
      <c r="C922" s="45" t="s">
        <v>4957</v>
      </c>
      <c r="D922" s="45" t="s">
        <v>4958</v>
      </c>
      <c r="E922" s="45">
        <v>37</v>
      </c>
      <c r="F922" s="45" t="s">
        <v>5083</v>
      </c>
      <c r="G922" s="45" t="s">
        <v>5090</v>
      </c>
      <c r="H922" s="45" t="s">
        <v>5091</v>
      </c>
      <c r="I922" s="45" t="s">
        <v>3203</v>
      </c>
      <c r="J922" s="46">
        <v>1.81</v>
      </c>
      <c r="K922" s="46">
        <f t="shared" si="14"/>
        <v>2.0996000000000001</v>
      </c>
    </row>
    <row r="923" spans="2:11" x14ac:dyDescent="0.25">
      <c r="B923" s="45" t="s">
        <v>3197</v>
      </c>
      <c r="C923" s="45" t="s">
        <v>4957</v>
      </c>
      <c r="D923" s="45" t="s">
        <v>4958</v>
      </c>
      <c r="E923" s="45">
        <v>37</v>
      </c>
      <c r="F923" s="45" t="s">
        <v>5083</v>
      </c>
      <c r="G923" s="45" t="s">
        <v>5092</v>
      </c>
      <c r="H923" s="45" t="s">
        <v>5093</v>
      </c>
      <c r="I923" s="45" t="s">
        <v>3203</v>
      </c>
      <c r="J923" s="46">
        <v>1.96</v>
      </c>
      <c r="K923" s="46">
        <f t="shared" si="14"/>
        <v>2.2735999999999996</v>
      </c>
    </row>
    <row r="924" spans="2:11" x14ac:dyDescent="0.25">
      <c r="B924" s="45" t="s">
        <v>3197</v>
      </c>
      <c r="C924" s="45" t="s">
        <v>4957</v>
      </c>
      <c r="D924" s="45" t="s">
        <v>4958</v>
      </c>
      <c r="E924" s="45">
        <v>37</v>
      </c>
      <c r="F924" s="45" t="s">
        <v>5083</v>
      </c>
      <c r="G924" s="45" t="s">
        <v>5094</v>
      </c>
      <c r="H924" s="45" t="s">
        <v>5095</v>
      </c>
      <c r="I924" s="45" t="s">
        <v>3203</v>
      </c>
      <c r="J924" s="46">
        <v>2.27</v>
      </c>
      <c r="K924" s="46">
        <f t="shared" si="14"/>
        <v>2.6332</v>
      </c>
    </row>
    <row r="925" spans="2:11" x14ac:dyDescent="0.25">
      <c r="B925" s="45" t="s">
        <v>3197</v>
      </c>
      <c r="C925" s="45" t="s">
        <v>4957</v>
      </c>
      <c r="D925" s="45" t="s">
        <v>4958</v>
      </c>
      <c r="E925" s="45">
        <v>37</v>
      </c>
      <c r="F925" s="45" t="s">
        <v>5083</v>
      </c>
      <c r="G925" s="45" t="s">
        <v>5096</v>
      </c>
      <c r="H925" s="45" t="s">
        <v>5097</v>
      </c>
      <c r="I925" s="45" t="s">
        <v>3203</v>
      </c>
      <c r="J925" s="46">
        <v>3.79</v>
      </c>
      <c r="K925" s="46">
        <f t="shared" si="14"/>
        <v>4.3963999999999999</v>
      </c>
    </row>
    <row r="926" spans="2:11" x14ac:dyDescent="0.25">
      <c r="B926" s="45" t="s">
        <v>3197</v>
      </c>
      <c r="C926" s="45" t="s">
        <v>4957</v>
      </c>
      <c r="D926" s="45" t="s">
        <v>4958</v>
      </c>
      <c r="E926" s="45">
        <v>37</v>
      </c>
      <c r="F926" s="45" t="s">
        <v>5083</v>
      </c>
      <c r="G926" s="45" t="s">
        <v>5098</v>
      </c>
      <c r="H926" s="45" t="s">
        <v>5099</v>
      </c>
      <c r="I926" s="45" t="s">
        <v>3203</v>
      </c>
      <c r="J926" s="46">
        <v>2.4500000000000002</v>
      </c>
      <c r="K926" s="46">
        <f t="shared" si="14"/>
        <v>2.8420000000000001</v>
      </c>
    </row>
    <row r="927" spans="2:11" x14ac:dyDescent="0.25">
      <c r="B927" s="45" t="s">
        <v>3197</v>
      </c>
      <c r="C927" s="45" t="s">
        <v>4957</v>
      </c>
      <c r="D927" s="45" t="s">
        <v>4958</v>
      </c>
      <c r="E927" s="45">
        <v>37</v>
      </c>
      <c r="F927" s="45" t="s">
        <v>5083</v>
      </c>
      <c r="G927" s="45" t="s">
        <v>5100</v>
      </c>
      <c r="H927" s="45" t="s">
        <v>5101</v>
      </c>
      <c r="I927" s="45" t="s">
        <v>3203</v>
      </c>
      <c r="J927" s="46">
        <v>4.18</v>
      </c>
      <c r="K927" s="46">
        <f t="shared" si="14"/>
        <v>4.8487999999999998</v>
      </c>
    </row>
    <row r="928" spans="2:11" x14ac:dyDescent="0.25">
      <c r="B928" s="45" t="s">
        <v>3197</v>
      </c>
      <c r="C928" s="45" t="s">
        <v>4957</v>
      </c>
      <c r="D928" s="45" t="s">
        <v>4958</v>
      </c>
      <c r="E928" s="45">
        <v>37</v>
      </c>
      <c r="F928" s="45" t="s">
        <v>5083</v>
      </c>
      <c r="G928" s="45" t="s">
        <v>5102</v>
      </c>
      <c r="H928" s="45" t="s">
        <v>5103</v>
      </c>
      <c r="I928" s="45" t="s">
        <v>3203</v>
      </c>
      <c r="J928" s="46">
        <v>2.6</v>
      </c>
      <c r="K928" s="46">
        <f t="shared" si="14"/>
        <v>3.016</v>
      </c>
    </row>
    <row r="929" spans="2:11" x14ac:dyDescent="0.25">
      <c r="B929" s="45" t="s">
        <v>3197</v>
      </c>
      <c r="C929" s="45" t="s">
        <v>4957</v>
      </c>
      <c r="D929" s="45" t="s">
        <v>4958</v>
      </c>
      <c r="E929" s="45">
        <v>37</v>
      </c>
      <c r="F929" s="45" t="s">
        <v>5083</v>
      </c>
      <c r="G929" s="45" t="s">
        <v>5104</v>
      </c>
      <c r="H929" s="45" t="s">
        <v>5105</v>
      </c>
      <c r="I929" s="45" t="s">
        <v>3203</v>
      </c>
      <c r="J929" s="46">
        <v>4.4800000000000004</v>
      </c>
      <c r="K929" s="46">
        <f t="shared" si="14"/>
        <v>5.1968000000000005</v>
      </c>
    </row>
    <row r="930" spans="2:11" x14ac:dyDescent="0.25">
      <c r="B930" s="45" t="s">
        <v>3197</v>
      </c>
      <c r="C930" s="45" t="s">
        <v>4957</v>
      </c>
      <c r="D930" s="45" t="s">
        <v>4958</v>
      </c>
      <c r="E930" s="45">
        <v>37</v>
      </c>
      <c r="F930" s="45" t="s">
        <v>5083</v>
      </c>
      <c r="G930" s="45" t="s">
        <v>5106</v>
      </c>
      <c r="H930" s="45" t="s">
        <v>5107</v>
      </c>
      <c r="I930" s="45" t="s">
        <v>3203</v>
      </c>
      <c r="J930" s="46">
        <v>1.36</v>
      </c>
      <c r="K930" s="46">
        <f t="shared" si="14"/>
        <v>1.5776000000000001</v>
      </c>
    </row>
    <row r="931" spans="2:11" x14ac:dyDescent="0.25">
      <c r="B931" s="45" t="s">
        <v>3197</v>
      </c>
      <c r="C931" s="45" t="s">
        <v>4957</v>
      </c>
      <c r="D931" s="45" t="s">
        <v>4958</v>
      </c>
      <c r="E931" s="45">
        <v>37</v>
      </c>
      <c r="F931" s="45" t="s">
        <v>5083</v>
      </c>
      <c r="G931" s="45" t="s">
        <v>5108</v>
      </c>
      <c r="H931" s="45" t="s">
        <v>5109</v>
      </c>
      <c r="I931" s="45" t="s">
        <v>3203</v>
      </c>
      <c r="J931" s="46">
        <v>1.36</v>
      </c>
      <c r="K931" s="46">
        <f t="shared" si="14"/>
        <v>1.5776000000000001</v>
      </c>
    </row>
    <row r="932" spans="2:11" x14ac:dyDescent="0.25">
      <c r="B932" s="45" t="s">
        <v>3197</v>
      </c>
      <c r="C932" s="45" t="s">
        <v>4957</v>
      </c>
      <c r="D932" s="45" t="s">
        <v>4958</v>
      </c>
      <c r="E932" s="45">
        <v>38</v>
      </c>
      <c r="F932" s="45" t="s">
        <v>5110</v>
      </c>
      <c r="G932" s="45" t="s">
        <v>5111</v>
      </c>
      <c r="H932" s="45" t="s">
        <v>5112</v>
      </c>
      <c r="I932" s="45" t="s">
        <v>3203</v>
      </c>
      <c r="J932" s="46">
        <v>0.62</v>
      </c>
      <c r="K932" s="46">
        <f t="shared" si="14"/>
        <v>0.71919999999999995</v>
      </c>
    </row>
    <row r="933" spans="2:11" x14ac:dyDescent="0.25">
      <c r="B933" s="45" t="s">
        <v>3197</v>
      </c>
      <c r="C933" s="45" t="s">
        <v>4957</v>
      </c>
      <c r="D933" s="45" t="s">
        <v>4958</v>
      </c>
      <c r="E933" s="45">
        <v>38</v>
      </c>
      <c r="F933" s="45" t="s">
        <v>5110</v>
      </c>
      <c r="G933" s="45" t="s">
        <v>5113</v>
      </c>
      <c r="H933" s="45" t="s">
        <v>5114</v>
      </c>
      <c r="I933" s="45" t="s">
        <v>3203</v>
      </c>
      <c r="J933" s="46">
        <v>1.39</v>
      </c>
      <c r="K933" s="46">
        <f t="shared" si="14"/>
        <v>1.6123999999999998</v>
      </c>
    </row>
    <row r="934" spans="2:11" x14ac:dyDescent="0.25">
      <c r="B934" s="45" t="s">
        <v>3197</v>
      </c>
      <c r="C934" s="45" t="s">
        <v>4957</v>
      </c>
      <c r="D934" s="45" t="s">
        <v>4958</v>
      </c>
      <c r="E934" s="45">
        <v>38</v>
      </c>
      <c r="F934" s="45" t="s">
        <v>5110</v>
      </c>
      <c r="G934" s="45" t="s">
        <v>5115</v>
      </c>
      <c r="H934" s="45" t="s">
        <v>5116</v>
      </c>
      <c r="I934" s="45" t="s">
        <v>3203</v>
      </c>
      <c r="J934" s="46">
        <v>1.4</v>
      </c>
      <c r="K934" s="46">
        <f t="shared" si="14"/>
        <v>1.6239999999999999</v>
      </c>
    </row>
    <row r="935" spans="2:11" x14ac:dyDescent="0.25">
      <c r="B935" s="45" t="s">
        <v>3197</v>
      </c>
      <c r="C935" s="45" t="s">
        <v>4957</v>
      </c>
      <c r="D935" s="45" t="s">
        <v>4958</v>
      </c>
      <c r="E935" s="45">
        <v>38</v>
      </c>
      <c r="F935" s="45" t="s">
        <v>5110</v>
      </c>
      <c r="G935" s="45" t="s">
        <v>5117</v>
      </c>
      <c r="H935" s="45" t="s">
        <v>5118</v>
      </c>
      <c r="I935" s="45" t="s">
        <v>3203</v>
      </c>
      <c r="J935" s="46">
        <v>0.94</v>
      </c>
      <c r="K935" s="46">
        <f t="shared" si="14"/>
        <v>1.0903999999999998</v>
      </c>
    </row>
    <row r="936" spans="2:11" x14ac:dyDescent="0.25">
      <c r="B936" s="45" t="s">
        <v>3197</v>
      </c>
      <c r="C936" s="45" t="s">
        <v>4957</v>
      </c>
      <c r="D936" s="45" t="s">
        <v>4958</v>
      </c>
      <c r="E936" s="45">
        <v>38</v>
      </c>
      <c r="F936" s="45" t="s">
        <v>5110</v>
      </c>
      <c r="G936" s="45" t="s">
        <v>5119</v>
      </c>
      <c r="H936" s="45" t="s">
        <v>5120</v>
      </c>
      <c r="I936" s="45" t="s">
        <v>3203</v>
      </c>
      <c r="J936" s="46">
        <v>1.17</v>
      </c>
      <c r="K936" s="46">
        <f t="shared" si="14"/>
        <v>1.3571999999999997</v>
      </c>
    </row>
    <row r="937" spans="2:11" x14ac:dyDescent="0.25">
      <c r="B937" s="45" t="s">
        <v>3197</v>
      </c>
      <c r="C937" s="45" t="s">
        <v>4957</v>
      </c>
      <c r="D937" s="45" t="s">
        <v>4958</v>
      </c>
      <c r="E937" s="45">
        <v>38</v>
      </c>
      <c r="F937" s="45" t="s">
        <v>5110</v>
      </c>
      <c r="G937" s="45" t="s">
        <v>5121</v>
      </c>
      <c r="H937" s="45" t="s">
        <v>5122</v>
      </c>
      <c r="I937" s="45" t="s">
        <v>3203</v>
      </c>
      <c r="J937" s="46">
        <v>1.03</v>
      </c>
      <c r="K937" s="46">
        <f t="shared" si="14"/>
        <v>1.1947999999999999</v>
      </c>
    </row>
    <row r="938" spans="2:11" x14ac:dyDescent="0.25">
      <c r="B938" s="45" t="s">
        <v>3197</v>
      </c>
      <c r="C938" s="45" t="s">
        <v>4957</v>
      </c>
      <c r="D938" s="45" t="s">
        <v>4958</v>
      </c>
      <c r="E938" s="45">
        <v>38</v>
      </c>
      <c r="F938" s="45" t="s">
        <v>5110</v>
      </c>
      <c r="G938" s="45" t="s">
        <v>5123</v>
      </c>
      <c r="H938" s="45" t="s">
        <v>5124</v>
      </c>
      <c r="I938" s="45" t="s">
        <v>3203</v>
      </c>
      <c r="J938" s="46">
        <v>1.22</v>
      </c>
      <c r="K938" s="46">
        <f t="shared" si="14"/>
        <v>1.4151999999999998</v>
      </c>
    </row>
    <row r="939" spans="2:11" x14ac:dyDescent="0.25">
      <c r="B939" s="45" t="s">
        <v>3197</v>
      </c>
      <c r="C939" s="45" t="s">
        <v>4957</v>
      </c>
      <c r="D939" s="45" t="s">
        <v>4958</v>
      </c>
      <c r="E939" s="45">
        <v>38</v>
      </c>
      <c r="F939" s="45" t="s">
        <v>5110</v>
      </c>
      <c r="G939" s="45" t="s">
        <v>5125</v>
      </c>
      <c r="H939" s="45" t="s">
        <v>5126</v>
      </c>
      <c r="I939" s="45" t="s">
        <v>3203</v>
      </c>
      <c r="J939" s="46">
        <v>1.36</v>
      </c>
      <c r="K939" s="46">
        <f t="shared" si="14"/>
        <v>1.5776000000000001</v>
      </c>
    </row>
    <row r="940" spans="2:11" x14ac:dyDescent="0.25">
      <c r="B940" s="45" t="s">
        <v>3197</v>
      </c>
      <c r="C940" s="45" t="s">
        <v>4957</v>
      </c>
      <c r="D940" s="45" t="s">
        <v>4958</v>
      </c>
      <c r="E940" s="45">
        <v>38</v>
      </c>
      <c r="F940" s="45" t="s">
        <v>5110</v>
      </c>
      <c r="G940" s="45" t="s">
        <v>5127</v>
      </c>
      <c r="H940" s="45" t="s">
        <v>5128</v>
      </c>
      <c r="I940" s="45" t="s">
        <v>3203</v>
      </c>
      <c r="J940" s="46">
        <v>1.1399999999999999</v>
      </c>
      <c r="K940" s="46">
        <f t="shared" si="14"/>
        <v>1.3223999999999998</v>
      </c>
    </row>
    <row r="941" spans="2:11" x14ac:dyDescent="0.25">
      <c r="B941" s="45" t="s">
        <v>3197</v>
      </c>
      <c r="C941" s="45" t="s">
        <v>4957</v>
      </c>
      <c r="D941" s="45" t="s">
        <v>4958</v>
      </c>
      <c r="E941" s="45">
        <v>38</v>
      </c>
      <c r="F941" s="45" t="s">
        <v>5110</v>
      </c>
      <c r="G941" s="45" t="s">
        <v>5129</v>
      </c>
      <c r="H941" s="45" t="s">
        <v>5130</v>
      </c>
      <c r="I941" s="45" t="s">
        <v>3203</v>
      </c>
      <c r="J941" s="46">
        <v>1.36</v>
      </c>
      <c r="K941" s="46">
        <f t="shared" si="14"/>
        <v>1.5776000000000001</v>
      </c>
    </row>
    <row r="942" spans="2:11" x14ac:dyDescent="0.25">
      <c r="B942" s="45" t="s">
        <v>3197</v>
      </c>
      <c r="C942" s="45" t="s">
        <v>4957</v>
      </c>
      <c r="D942" s="45" t="s">
        <v>4958</v>
      </c>
      <c r="E942" s="45">
        <v>38</v>
      </c>
      <c r="F942" s="45" t="s">
        <v>5110</v>
      </c>
      <c r="G942" s="45" t="s">
        <v>5131</v>
      </c>
      <c r="H942" s="45" t="s">
        <v>5132</v>
      </c>
      <c r="I942" s="45" t="s">
        <v>3203</v>
      </c>
      <c r="J942" s="46">
        <v>1.1399999999999999</v>
      </c>
      <c r="K942" s="46">
        <f t="shared" si="14"/>
        <v>1.3223999999999998</v>
      </c>
    </row>
    <row r="943" spans="2:11" x14ac:dyDescent="0.25">
      <c r="B943" s="45" t="s">
        <v>3197</v>
      </c>
      <c r="C943" s="45" t="s">
        <v>4957</v>
      </c>
      <c r="D943" s="45" t="s">
        <v>4958</v>
      </c>
      <c r="E943" s="45">
        <v>38</v>
      </c>
      <c r="F943" s="45" t="s">
        <v>5110</v>
      </c>
      <c r="G943" s="45" t="s">
        <v>5133</v>
      </c>
      <c r="H943" s="45" t="s">
        <v>5134</v>
      </c>
      <c r="I943" s="45" t="s">
        <v>3203</v>
      </c>
      <c r="J943" s="46">
        <v>1.44</v>
      </c>
      <c r="K943" s="46">
        <f t="shared" si="14"/>
        <v>1.6703999999999999</v>
      </c>
    </row>
    <row r="944" spans="2:11" x14ac:dyDescent="0.25">
      <c r="B944" s="45" t="s">
        <v>3197</v>
      </c>
      <c r="C944" s="45" t="s">
        <v>4957</v>
      </c>
      <c r="D944" s="45" t="s">
        <v>4958</v>
      </c>
      <c r="E944" s="45">
        <v>38</v>
      </c>
      <c r="F944" s="45" t="s">
        <v>5110</v>
      </c>
      <c r="G944" s="45" t="s">
        <v>5135</v>
      </c>
      <c r="H944" s="45" t="s">
        <v>5136</v>
      </c>
      <c r="I944" s="45" t="s">
        <v>3203</v>
      </c>
      <c r="J944" s="46">
        <v>1.36</v>
      </c>
      <c r="K944" s="46">
        <f t="shared" si="14"/>
        <v>1.5776000000000001</v>
      </c>
    </row>
    <row r="945" spans="2:11" x14ac:dyDescent="0.25">
      <c r="B945" s="45" t="s">
        <v>3197</v>
      </c>
      <c r="C945" s="45" t="s">
        <v>4957</v>
      </c>
      <c r="D945" s="45" t="s">
        <v>4958</v>
      </c>
      <c r="E945" s="45">
        <v>38</v>
      </c>
      <c r="F945" s="45" t="s">
        <v>5110</v>
      </c>
      <c r="G945" s="45" t="s">
        <v>5137</v>
      </c>
      <c r="H945" s="45" t="s">
        <v>5138</v>
      </c>
      <c r="I945" s="45" t="s">
        <v>3203</v>
      </c>
      <c r="J945" s="46">
        <v>1.89</v>
      </c>
      <c r="K945" s="46">
        <f t="shared" si="14"/>
        <v>2.1923999999999997</v>
      </c>
    </row>
    <row r="946" spans="2:11" x14ac:dyDescent="0.25">
      <c r="B946" s="45" t="s">
        <v>3197</v>
      </c>
      <c r="C946" s="45" t="s">
        <v>4957</v>
      </c>
      <c r="D946" s="45" t="s">
        <v>4958</v>
      </c>
      <c r="E946" s="45">
        <v>38</v>
      </c>
      <c r="F946" s="45" t="s">
        <v>5110</v>
      </c>
      <c r="G946" s="45" t="s">
        <v>5139</v>
      </c>
      <c r="H946" s="45" t="s">
        <v>5140</v>
      </c>
      <c r="I946" s="45" t="s">
        <v>3203</v>
      </c>
      <c r="J946" s="46">
        <v>1.36</v>
      </c>
      <c r="K946" s="46">
        <f t="shared" si="14"/>
        <v>1.5776000000000001</v>
      </c>
    </row>
    <row r="947" spans="2:11" x14ac:dyDescent="0.25">
      <c r="B947" s="45" t="s">
        <v>3197</v>
      </c>
      <c r="C947" s="45" t="s">
        <v>4957</v>
      </c>
      <c r="D947" s="45" t="s">
        <v>4958</v>
      </c>
      <c r="E947" s="45">
        <v>38</v>
      </c>
      <c r="F947" s="45" t="s">
        <v>5110</v>
      </c>
      <c r="G947" s="45" t="s">
        <v>5141</v>
      </c>
      <c r="H947" s="45" t="s">
        <v>5142</v>
      </c>
      <c r="I947" s="45" t="s">
        <v>3203</v>
      </c>
      <c r="J947" s="46">
        <v>1.75</v>
      </c>
      <c r="K947" s="46">
        <f t="shared" si="14"/>
        <v>2.0299999999999998</v>
      </c>
    </row>
    <row r="948" spans="2:11" x14ac:dyDescent="0.25">
      <c r="B948" s="45" t="s">
        <v>3197</v>
      </c>
      <c r="C948" s="45" t="s">
        <v>4957</v>
      </c>
      <c r="D948" s="45" t="s">
        <v>4958</v>
      </c>
      <c r="E948" s="45">
        <v>38</v>
      </c>
      <c r="F948" s="45" t="s">
        <v>5110</v>
      </c>
      <c r="G948" s="45" t="s">
        <v>5143</v>
      </c>
      <c r="H948" s="45" t="s">
        <v>5144</v>
      </c>
      <c r="I948" s="45" t="s">
        <v>3203</v>
      </c>
      <c r="J948" s="46">
        <v>1.36</v>
      </c>
      <c r="K948" s="46">
        <f t="shared" si="14"/>
        <v>1.5776000000000001</v>
      </c>
    </row>
    <row r="949" spans="2:11" x14ac:dyDescent="0.25">
      <c r="B949" s="45" t="s">
        <v>3197</v>
      </c>
      <c r="C949" s="45" t="s">
        <v>4957</v>
      </c>
      <c r="D949" s="45" t="s">
        <v>4958</v>
      </c>
      <c r="E949" s="45">
        <v>38</v>
      </c>
      <c r="F949" s="45" t="s">
        <v>5110</v>
      </c>
      <c r="G949" s="45" t="s">
        <v>5145</v>
      </c>
      <c r="H949" s="45" t="s">
        <v>5146</v>
      </c>
      <c r="I949" s="45" t="s">
        <v>3203</v>
      </c>
      <c r="J949" s="46">
        <v>2.2000000000000002</v>
      </c>
      <c r="K949" s="46">
        <f t="shared" si="14"/>
        <v>2.552</v>
      </c>
    </row>
    <row r="950" spans="2:11" x14ac:dyDescent="0.25">
      <c r="B950" s="45" t="s">
        <v>3197</v>
      </c>
      <c r="C950" s="45" t="s">
        <v>4957</v>
      </c>
      <c r="D950" s="45" t="s">
        <v>4958</v>
      </c>
      <c r="E950" s="45">
        <v>38</v>
      </c>
      <c r="F950" s="45" t="s">
        <v>5110</v>
      </c>
      <c r="G950" s="45" t="s">
        <v>5147</v>
      </c>
      <c r="H950" s="45" t="s">
        <v>5148</v>
      </c>
      <c r="I950" s="45" t="s">
        <v>3203</v>
      </c>
      <c r="J950" s="46">
        <v>1.36</v>
      </c>
      <c r="K950" s="46">
        <f t="shared" si="14"/>
        <v>1.5776000000000001</v>
      </c>
    </row>
    <row r="951" spans="2:11" x14ac:dyDescent="0.25">
      <c r="B951" s="45" t="s">
        <v>3197</v>
      </c>
      <c r="C951" s="45" t="s">
        <v>4957</v>
      </c>
      <c r="D951" s="45" t="s">
        <v>4958</v>
      </c>
      <c r="E951" s="45">
        <v>38</v>
      </c>
      <c r="F951" s="45" t="s">
        <v>5110</v>
      </c>
      <c r="G951" s="45" t="s">
        <v>5149</v>
      </c>
      <c r="H951" s="45" t="s">
        <v>5150</v>
      </c>
      <c r="I951" s="45" t="s">
        <v>3203</v>
      </c>
      <c r="J951" s="46">
        <v>2.12</v>
      </c>
      <c r="K951" s="46">
        <f t="shared" si="14"/>
        <v>2.4592000000000001</v>
      </c>
    </row>
    <row r="952" spans="2:11" x14ac:dyDescent="0.25">
      <c r="B952" s="45" t="s">
        <v>3197</v>
      </c>
      <c r="C952" s="45" t="s">
        <v>4957</v>
      </c>
      <c r="D952" s="45" t="s">
        <v>4958</v>
      </c>
      <c r="E952" s="45">
        <v>38</v>
      </c>
      <c r="F952" s="45" t="s">
        <v>5110</v>
      </c>
      <c r="G952" s="45" t="s">
        <v>5151</v>
      </c>
      <c r="H952" s="45" t="s">
        <v>5152</v>
      </c>
      <c r="I952" s="45" t="s">
        <v>3203</v>
      </c>
      <c r="J952" s="46">
        <v>1.36</v>
      </c>
      <c r="K952" s="46">
        <f t="shared" si="14"/>
        <v>1.5776000000000001</v>
      </c>
    </row>
    <row r="953" spans="2:11" x14ac:dyDescent="0.25">
      <c r="B953" s="45" t="s">
        <v>3197</v>
      </c>
      <c r="C953" s="45" t="s">
        <v>4957</v>
      </c>
      <c r="D953" s="45" t="s">
        <v>4958</v>
      </c>
      <c r="E953" s="45">
        <v>38</v>
      </c>
      <c r="F953" s="45" t="s">
        <v>5110</v>
      </c>
      <c r="G953" s="45" t="s">
        <v>5153</v>
      </c>
      <c r="H953" s="45" t="s">
        <v>5154</v>
      </c>
      <c r="I953" s="45" t="s">
        <v>3203</v>
      </c>
      <c r="J953" s="46">
        <v>2.12</v>
      </c>
      <c r="K953" s="46">
        <f t="shared" si="14"/>
        <v>2.4592000000000001</v>
      </c>
    </row>
    <row r="954" spans="2:11" x14ac:dyDescent="0.25">
      <c r="B954" s="45" t="s">
        <v>3197</v>
      </c>
      <c r="C954" s="45" t="s">
        <v>4957</v>
      </c>
      <c r="D954" s="45" t="s">
        <v>4958</v>
      </c>
      <c r="E954" s="45">
        <v>38</v>
      </c>
      <c r="F954" s="45" t="s">
        <v>5110</v>
      </c>
      <c r="G954" s="45" t="s">
        <v>5155</v>
      </c>
      <c r="H954" s="45" t="s">
        <v>5156</v>
      </c>
      <c r="I954" s="45" t="s">
        <v>3203</v>
      </c>
      <c r="J954" s="46">
        <v>1.36</v>
      </c>
      <c r="K954" s="46">
        <f t="shared" si="14"/>
        <v>1.5776000000000001</v>
      </c>
    </row>
    <row r="955" spans="2:11" x14ac:dyDescent="0.25">
      <c r="B955" s="45" t="s">
        <v>3197</v>
      </c>
      <c r="C955" s="45" t="s">
        <v>4957</v>
      </c>
      <c r="D955" s="45" t="s">
        <v>4958</v>
      </c>
      <c r="E955" s="45">
        <v>38</v>
      </c>
      <c r="F955" s="45" t="s">
        <v>5110</v>
      </c>
      <c r="G955" s="45" t="s">
        <v>5157</v>
      </c>
      <c r="H955" s="45" t="s">
        <v>5158</v>
      </c>
      <c r="I955" s="45" t="s">
        <v>3203</v>
      </c>
      <c r="J955" s="46">
        <v>1.36</v>
      </c>
      <c r="K955" s="46">
        <f t="shared" si="14"/>
        <v>1.5776000000000001</v>
      </c>
    </row>
    <row r="956" spans="2:11" x14ac:dyDescent="0.25">
      <c r="B956" s="45" t="s">
        <v>3197</v>
      </c>
      <c r="C956" s="45" t="s">
        <v>4957</v>
      </c>
      <c r="D956" s="45" t="s">
        <v>4958</v>
      </c>
      <c r="E956" s="45">
        <v>38</v>
      </c>
      <c r="F956" s="45" t="s">
        <v>5110</v>
      </c>
      <c r="G956" s="45" t="s">
        <v>5159</v>
      </c>
      <c r="H956" s="45" t="s">
        <v>5160</v>
      </c>
      <c r="I956" s="45" t="s">
        <v>3203</v>
      </c>
      <c r="J956" s="46">
        <v>3.61</v>
      </c>
      <c r="K956" s="46">
        <f t="shared" si="14"/>
        <v>4.1875999999999998</v>
      </c>
    </row>
    <row r="957" spans="2:11" x14ac:dyDescent="0.25">
      <c r="B957" s="45" t="s">
        <v>3197</v>
      </c>
      <c r="C957" s="45" t="s">
        <v>4957</v>
      </c>
      <c r="D957" s="45" t="s">
        <v>4958</v>
      </c>
      <c r="E957" s="45">
        <v>38</v>
      </c>
      <c r="F957" s="45" t="s">
        <v>5110</v>
      </c>
      <c r="G957" s="45" t="s">
        <v>5161</v>
      </c>
      <c r="H957" s="45" t="s">
        <v>5162</v>
      </c>
      <c r="I957" s="45" t="s">
        <v>3203</v>
      </c>
      <c r="J957" s="46">
        <v>4.25</v>
      </c>
      <c r="K957" s="46">
        <f t="shared" si="14"/>
        <v>4.93</v>
      </c>
    </row>
    <row r="958" spans="2:11" x14ac:dyDescent="0.25">
      <c r="B958" s="45" t="s">
        <v>3197</v>
      </c>
      <c r="C958" s="45" t="s">
        <v>4957</v>
      </c>
      <c r="D958" s="45" t="s">
        <v>4958</v>
      </c>
      <c r="E958" s="45">
        <v>38</v>
      </c>
      <c r="F958" s="45" t="s">
        <v>5110</v>
      </c>
      <c r="G958" s="45" t="s">
        <v>5163</v>
      </c>
      <c r="H958" s="45" t="s">
        <v>5164</v>
      </c>
      <c r="I958" s="45" t="s">
        <v>3203</v>
      </c>
      <c r="J958" s="46">
        <v>1.36</v>
      </c>
      <c r="K958" s="46">
        <f t="shared" si="14"/>
        <v>1.5776000000000001</v>
      </c>
    </row>
    <row r="959" spans="2:11" x14ac:dyDescent="0.25">
      <c r="B959" s="45" t="s">
        <v>3197</v>
      </c>
      <c r="C959" s="45" t="s">
        <v>4957</v>
      </c>
      <c r="D959" s="45" t="s">
        <v>4958</v>
      </c>
      <c r="E959" s="45">
        <v>38</v>
      </c>
      <c r="F959" s="45" t="s">
        <v>5110</v>
      </c>
      <c r="G959" s="45" t="s">
        <v>5165</v>
      </c>
      <c r="H959" s="45" t="s">
        <v>5166</v>
      </c>
      <c r="I959" s="45" t="s">
        <v>3203</v>
      </c>
      <c r="J959" s="46">
        <v>1.36</v>
      </c>
      <c r="K959" s="46">
        <f t="shared" si="14"/>
        <v>1.5776000000000001</v>
      </c>
    </row>
    <row r="960" spans="2:11" x14ac:dyDescent="0.25">
      <c r="B960" s="45" t="s">
        <v>3197</v>
      </c>
      <c r="C960" s="45" t="s">
        <v>4957</v>
      </c>
      <c r="D960" s="45" t="s">
        <v>4958</v>
      </c>
      <c r="E960" s="45">
        <v>39</v>
      </c>
      <c r="F960" s="45" t="s">
        <v>5167</v>
      </c>
      <c r="G960" s="45" t="s">
        <v>5168</v>
      </c>
      <c r="H960" s="45" t="s">
        <v>5169</v>
      </c>
      <c r="I960" s="45" t="s">
        <v>3203</v>
      </c>
      <c r="J960" s="46">
        <v>2.21</v>
      </c>
      <c r="K960" s="46">
        <f t="shared" si="14"/>
        <v>2.5635999999999997</v>
      </c>
    </row>
    <row r="961" spans="2:11" x14ac:dyDescent="0.25">
      <c r="B961" s="45" t="s">
        <v>3197</v>
      </c>
      <c r="C961" s="45" t="s">
        <v>4957</v>
      </c>
      <c r="D961" s="45" t="s">
        <v>4958</v>
      </c>
      <c r="E961" s="45">
        <v>39</v>
      </c>
      <c r="F961" s="45" t="s">
        <v>5167</v>
      </c>
      <c r="G961" s="45" t="s">
        <v>5170</v>
      </c>
      <c r="H961" s="45" t="s">
        <v>5171</v>
      </c>
      <c r="I961" s="45" t="s">
        <v>3203</v>
      </c>
      <c r="J961" s="46">
        <v>1.84</v>
      </c>
      <c r="K961" s="46">
        <f t="shared" si="14"/>
        <v>2.1343999999999999</v>
      </c>
    </row>
    <row r="962" spans="2:11" x14ac:dyDescent="0.25">
      <c r="B962" s="45" t="s">
        <v>3197</v>
      </c>
      <c r="C962" s="45" t="s">
        <v>4957</v>
      </c>
      <c r="D962" s="45" t="s">
        <v>4958</v>
      </c>
      <c r="E962" s="45">
        <v>39</v>
      </c>
      <c r="F962" s="45" t="s">
        <v>5167</v>
      </c>
      <c r="G962" s="45" t="s">
        <v>5172</v>
      </c>
      <c r="H962" s="45" t="s">
        <v>5173</v>
      </c>
      <c r="I962" s="45" t="s">
        <v>3203</v>
      </c>
      <c r="J962" s="46">
        <v>1.27</v>
      </c>
      <c r="K962" s="46">
        <f t="shared" si="14"/>
        <v>1.4731999999999998</v>
      </c>
    </row>
    <row r="963" spans="2:11" x14ac:dyDescent="0.25">
      <c r="B963" s="45" t="s">
        <v>3197</v>
      </c>
      <c r="C963" s="45" t="s">
        <v>4957</v>
      </c>
      <c r="D963" s="45" t="s">
        <v>4958</v>
      </c>
      <c r="E963" s="45">
        <v>39</v>
      </c>
      <c r="F963" s="45" t="s">
        <v>5167</v>
      </c>
      <c r="G963" s="45" t="s">
        <v>5174</v>
      </c>
      <c r="H963" s="45" t="s">
        <v>5175</v>
      </c>
      <c r="I963" s="45" t="s">
        <v>3203</v>
      </c>
      <c r="J963" s="46">
        <v>1.36</v>
      </c>
      <c r="K963" s="46">
        <f t="shared" si="14"/>
        <v>1.5776000000000001</v>
      </c>
    </row>
    <row r="964" spans="2:11" x14ac:dyDescent="0.25">
      <c r="B964" s="45" t="s">
        <v>3197</v>
      </c>
      <c r="C964" s="45" t="s">
        <v>4957</v>
      </c>
      <c r="D964" s="45" t="s">
        <v>4958</v>
      </c>
      <c r="E964" s="45">
        <v>39</v>
      </c>
      <c r="F964" s="45" t="s">
        <v>5167</v>
      </c>
      <c r="G964" s="45" t="s">
        <v>5176</v>
      </c>
      <c r="H964" s="45" t="s">
        <v>5177</v>
      </c>
      <c r="I964" s="45" t="s">
        <v>3203</v>
      </c>
      <c r="J964" s="46">
        <v>2.04</v>
      </c>
      <c r="K964" s="46">
        <f t="shared" ref="K964:K1027" si="15">+IF(AND(MID(H964,1,15)="POSTE DE MADERA",J964&lt;110)=TRUE,(J964*1.13+5)*1.01*1.16,IF(AND(MID(H964,1,15)="POSTE DE MADERA",J964&gt;=110,J964&lt;320)=TRUE,(J964*1.13+12)*1.01*1.16,IF(AND(MID(H964,1,15)="POSTE DE MADERA",J964&gt;320)=TRUE,(J964*1.13+36)*1.01*1.16,IF(+AND(MID(H964,1,5)="POSTE",MID(H964,1,15)&lt;&gt;"POSTE DE MADERA")=TRUE,J964*1.01*1.16,J964*1.16))))</f>
        <v>2.3664000000000001</v>
      </c>
    </row>
    <row r="965" spans="2:11" x14ac:dyDescent="0.25">
      <c r="B965" s="45" t="s">
        <v>3197</v>
      </c>
      <c r="C965" s="45" t="s">
        <v>4957</v>
      </c>
      <c r="D965" s="45" t="s">
        <v>4958</v>
      </c>
      <c r="E965" s="45">
        <v>39</v>
      </c>
      <c r="F965" s="45" t="s">
        <v>5167</v>
      </c>
      <c r="G965" s="45" t="s">
        <v>5178</v>
      </c>
      <c r="H965" s="45" t="s">
        <v>5179</v>
      </c>
      <c r="I965" s="45" t="s">
        <v>3203</v>
      </c>
      <c r="J965" s="46">
        <v>1.36</v>
      </c>
      <c r="K965" s="46">
        <f t="shared" si="15"/>
        <v>1.5776000000000001</v>
      </c>
    </row>
    <row r="966" spans="2:11" x14ac:dyDescent="0.25">
      <c r="B966" s="45" t="s">
        <v>3197</v>
      </c>
      <c r="C966" s="45" t="s">
        <v>4957</v>
      </c>
      <c r="D966" s="45" t="s">
        <v>4958</v>
      </c>
      <c r="E966" s="45">
        <v>39</v>
      </c>
      <c r="F966" s="45" t="s">
        <v>5167</v>
      </c>
      <c r="G966" s="45" t="s">
        <v>5180</v>
      </c>
      <c r="H966" s="45" t="s">
        <v>5181</v>
      </c>
      <c r="I966" s="45" t="s">
        <v>3203</v>
      </c>
      <c r="J966" s="46">
        <v>2.1800000000000002</v>
      </c>
      <c r="K966" s="46">
        <f t="shared" si="15"/>
        <v>2.5287999999999999</v>
      </c>
    </row>
    <row r="967" spans="2:11" x14ac:dyDescent="0.25">
      <c r="B967" s="45" t="s">
        <v>3197</v>
      </c>
      <c r="C967" s="45" t="s">
        <v>4957</v>
      </c>
      <c r="D967" s="45" t="s">
        <v>4958</v>
      </c>
      <c r="E967" s="45">
        <v>39</v>
      </c>
      <c r="F967" s="45" t="s">
        <v>5167</v>
      </c>
      <c r="G967" s="45" t="s">
        <v>5182</v>
      </c>
      <c r="H967" s="45" t="s">
        <v>5183</v>
      </c>
      <c r="I967" s="45" t="s">
        <v>3203</v>
      </c>
      <c r="J967" s="46">
        <v>1.36</v>
      </c>
      <c r="K967" s="46">
        <f t="shared" si="15"/>
        <v>1.5776000000000001</v>
      </c>
    </row>
    <row r="968" spans="2:11" x14ac:dyDescent="0.25">
      <c r="B968" s="45" t="s">
        <v>3197</v>
      </c>
      <c r="C968" s="45" t="s">
        <v>4957</v>
      </c>
      <c r="D968" s="45" t="s">
        <v>4958</v>
      </c>
      <c r="E968" s="45">
        <v>39</v>
      </c>
      <c r="F968" s="45" t="s">
        <v>5167</v>
      </c>
      <c r="G968" s="45" t="s">
        <v>5184</v>
      </c>
      <c r="H968" s="45" t="s">
        <v>5185</v>
      </c>
      <c r="I968" s="45" t="s">
        <v>3203</v>
      </c>
      <c r="J968" s="46">
        <v>1.36</v>
      </c>
      <c r="K968" s="46">
        <f t="shared" si="15"/>
        <v>1.5776000000000001</v>
      </c>
    </row>
    <row r="969" spans="2:11" x14ac:dyDescent="0.25">
      <c r="B969" s="45" t="s">
        <v>3197</v>
      </c>
      <c r="C969" s="45" t="s">
        <v>4957</v>
      </c>
      <c r="D969" s="45" t="s">
        <v>4958</v>
      </c>
      <c r="E969" s="45">
        <v>39</v>
      </c>
      <c r="F969" s="45" t="s">
        <v>5167</v>
      </c>
      <c r="G969" s="45" t="s">
        <v>5186</v>
      </c>
      <c r="H969" s="45" t="s">
        <v>5187</v>
      </c>
      <c r="I969" s="45" t="s">
        <v>3203</v>
      </c>
      <c r="J969" s="46">
        <v>1.36</v>
      </c>
      <c r="K969" s="46">
        <f t="shared" si="15"/>
        <v>1.5776000000000001</v>
      </c>
    </row>
    <row r="970" spans="2:11" x14ac:dyDescent="0.25">
      <c r="B970" s="45" t="s">
        <v>3197</v>
      </c>
      <c r="C970" s="45" t="s">
        <v>4957</v>
      </c>
      <c r="D970" s="45" t="s">
        <v>4958</v>
      </c>
      <c r="E970" s="45">
        <v>39</v>
      </c>
      <c r="F970" s="45" t="s">
        <v>5167</v>
      </c>
      <c r="G970" s="45" t="s">
        <v>5188</v>
      </c>
      <c r="H970" s="45" t="s">
        <v>5189</v>
      </c>
      <c r="I970" s="45" t="s">
        <v>3203</v>
      </c>
      <c r="J970" s="46">
        <v>2.63</v>
      </c>
      <c r="K970" s="46">
        <f t="shared" si="15"/>
        <v>3.0507999999999997</v>
      </c>
    </row>
    <row r="971" spans="2:11" x14ac:dyDescent="0.25">
      <c r="B971" s="45" t="s">
        <v>3197</v>
      </c>
      <c r="C971" s="45" t="s">
        <v>4957</v>
      </c>
      <c r="D971" s="45" t="s">
        <v>4958</v>
      </c>
      <c r="E971" s="45">
        <v>39</v>
      </c>
      <c r="F971" s="45" t="s">
        <v>5167</v>
      </c>
      <c r="G971" s="45" t="s">
        <v>5190</v>
      </c>
      <c r="H971" s="45" t="s">
        <v>5191</v>
      </c>
      <c r="I971" s="45" t="s">
        <v>3203</v>
      </c>
      <c r="J971" s="46">
        <v>1.36</v>
      </c>
      <c r="K971" s="46">
        <f t="shared" si="15"/>
        <v>1.5776000000000001</v>
      </c>
    </row>
    <row r="972" spans="2:11" x14ac:dyDescent="0.25">
      <c r="B972" s="45" t="s">
        <v>3197</v>
      </c>
      <c r="C972" s="45" t="s">
        <v>4957</v>
      </c>
      <c r="D972" s="45" t="s">
        <v>4958</v>
      </c>
      <c r="E972" s="45">
        <v>39</v>
      </c>
      <c r="F972" s="45" t="s">
        <v>5167</v>
      </c>
      <c r="G972" s="45" t="s">
        <v>5192</v>
      </c>
      <c r="H972" s="45" t="s">
        <v>5193</v>
      </c>
      <c r="I972" s="45" t="s">
        <v>3203</v>
      </c>
      <c r="J972" s="46">
        <v>1.36</v>
      </c>
      <c r="K972" s="46">
        <f t="shared" si="15"/>
        <v>1.5776000000000001</v>
      </c>
    </row>
    <row r="973" spans="2:11" x14ac:dyDescent="0.25">
      <c r="B973" s="45" t="s">
        <v>3197</v>
      </c>
      <c r="C973" s="45" t="s">
        <v>4957</v>
      </c>
      <c r="D973" s="45" t="s">
        <v>4958</v>
      </c>
      <c r="E973" s="45">
        <v>39</v>
      </c>
      <c r="F973" s="45" t="s">
        <v>5167</v>
      </c>
      <c r="G973" s="45" t="s">
        <v>5194</v>
      </c>
      <c r="H973" s="45" t="s">
        <v>5195</v>
      </c>
      <c r="I973" s="45" t="s">
        <v>3203</v>
      </c>
      <c r="J973" s="46">
        <v>1.36</v>
      </c>
      <c r="K973" s="46">
        <f t="shared" si="15"/>
        <v>1.5776000000000001</v>
      </c>
    </row>
    <row r="974" spans="2:11" x14ac:dyDescent="0.25">
      <c r="B974" s="45" t="s">
        <v>3197</v>
      </c>
      <c r="C974" s="45" t="s">
        <v>4957</v>
      </c>
      <c r="D974" s="45" t="s">
        <v>4958</v>
      </c>
      <c r="E974" s="45">
        <v>39</v>
      </c>
      <c r="F974" s="45" t="s">
        <v>5167</v>
      </c>
      <c r="G974" s="45" t="s">
        <v>5196</v>
      </c>
      <c r="H974" s="45" t="s">
        <v>5197</v>
      </c>
      <c r="I974" s="45" t="s">
        <v>3203</v>
      </c>
      <c r="J974" s="46">
        <v>1.36</v>
      </c>
      <c r="K974" s="46">
        <f t="shared" si="15"/>
        <v>1.5776000000000001</v>
      </c>
    </row>
    <row r="975" spans="2:11" x14ac:dyDescent="0.25">
      <c r="B975" s="45" t="s">
        <v>3197</v>
      </c>
      <c r="C975" s="45" t="s">
        <v>4957</v>
      </c>
      <c r="D975" s="45" t="s">
        <v>4958</v>
      </c>
      <c r="E975" s="45">
        <v>39</v>
      </c>
      <c r="F975" s="45" t="s">
        <v>5167</v>
      </c>
      <c r="G975" s="45" t="s">
        <v>5198</v>
      </c>
      <c r="H975" s="45" t="s">
        <v>5199</v>
      </c>
      <c r="I975" s="45" t="s">
        <v>3203</v>
      </c>
      <c r="J975" s="46">
        <v>1.36</v>
      </c>
      <c r="K975" s="46">
        <f t="shared" si="15"/>
        <v>1.5776000000000001</v>
      </c>
    </row>
    <row r="976" spans="2:11" x14ac:dyDescent="0.25">
      <c r="B976" s="45" t="s">
        <v>3197</v>
      </c>
      <c r="C976" s="45" t="s">
        <v>4957</v>
      </c>
      <c r="D976" s="45" t="s">
        <v>4958</v>
      </c>
      <c r="E976" s="45">
        <v>40</v>
      </c>
      <c r="F976" s="45" t="s">
        <v>5200</v>
      </c>
      <c r="G976" s="45" t="s">
        <v>5201</v>
      </c>
      <c r="H976" s="45" t="s">
        <v>5202</v>
      </c>
      <c r="I976" s="45" t="s">
        <v>3203</v>
      </c>
      <c r="J976" s="46">
        <v>1.36</v>
      </c>
      <c r="K976" s="46">
        <f t="shared" si="15"/>
        <v>1.5776000000000001</v>
      </c>
    </row>
    <row r="977" spans="2:11" x14ac:dyDescent="0.25">
      <c r="B977" s="45" t="s">
        <v>3197</v>
      </c>
      <c r="C977" s="45" t="s">
        <v>4957</v>
      </c>
      <c r="D977" s="45" t="s">
        <v>4958</v>
      </c>
      <c r="E977" s="45">
        <v>40</v>
      </c>
      <c r="F977" s="45" t="s">
        <v>5200</v>
      </c>
      <c r="G977" s="45" t="s">
        <v>5203</v>
      </c>
      <c r="H977" s="45" t="s">
        <v>5204</v>
      </c>
      <c r="I977" s="45" t="s">
        <v>3203</v>
      </c>
      <c r="J977" s="46">
        <v>1.36</v>
      </c>
      <c r="K977" s="46">
        <f t="shared" si="15"/>
        <v>1.5776000000000001</v>
      </c>
    </row>
    <row r="978" spans="2:11" x14ac:dyDescent="0.25">
      <c r="B978" s="45" t="s">
        <v>3197</v>
      </c>
      <c r="C978" s="45" t="s">
        <v>4957</v>
      </c>
      <c r="D978" s="45" t="s">
        <v>4958</v>
      </c>
      <c r="E978" s="45">
        <v>40</v>
      </c>
      <c r="F978" s="45" t="s">
        <v>5200</v>
      </c>
      <c r="G978" s="45" t="s">
        <v>5205</v>
      </c>
      <c r="H978" s="45" t="s">
        <v>5206</v>
      </c>
      <c r="I978" s="45" t="s">
        <v>3203</v>
      </c>
      <c r="J978" s="46">
        <v>1.36</v>
      </c>
      <c r="K978" s="46">
        <f t="shared" si="15"/>
        <v>1.5776000000000001</v>
      </c>
    </row>
    <row r="979" spans="2:11" x14ac:dyDescent="0.25">
      <c r="B979" s="45" t="s">
        <v>3197</v>
      </c>
      <c r="C979" s="45" t="s">
        <v>4957</v>
      </c>
      <c r="D979" s="45" t="s">
        <v>4958</v>
      </c>
      <c r="E979" s="45">
        <v>40</v>
      </c>
      <c r="F979" s="45" t="s">
        <v>5200</v>
      </c>
      <c r="G979" s="45" t="s">
        <v>5207</v>
      </c>
      <c r="H979" s="45" t="s">
        <v>5208</v>
      </c>
      <c r="I979" s="45" t="s">
        <v>3203</v>
      </c>
      <c r="J979" s="46">
        <v>1.36</v>
      </c>
      <c r="K979" s="46">
        <f t="shared" si="15"/>
        <v>1.5776000000000001</v>
      </c>
    </row>
    <row r="980" spans="2:11" x14ac:dyDescent="0.25">
      <c r="B980" s="45" t="s">
        <v>3197</v>
      </c>
      <c r="C980" s="45" t="s">
        <v>4957</v>
      </c>
      <c r="D980" s="45" t="s">
        <v>4958</v>
      </c>
      <c r="E980" s="45">
        <v>40</v>
      </c>
      <c r="F980" s="45" t="s">
        <v>5200</v>
      </c>
      <c r="G980" s="45" t="s">
        <v>5209</v>
      </c>
      <c r="H980" s="45" t="s">
        <v>5210</v>
      </c>
      <c r="I980" s="45" t="s">
        <v>3203</v>
      </c>
      <c r="J980" s="46">
        <v>1.36</v>
      </c>
      <c r="K980" s="46">
        <f t="shared" si="15"/>
        <v>1.5776000000000001</v>
      </c>
    </row>
    <row r="981" spans="2:11" x14ac:dyDescent="0.25">
      <c r="B981" s="45" t="s">
        <v>3197</v>
      </c>
      <c r="C981" s="45" t="s">
        <v>4957</v>
      </c>
      <c r="D981" s="45" t="s">
        <v>4958</v>
      </c>
      <c r="E981" s="45">
        <v>40</v>
      </c>
      <c r="F981" s="45" t="s">
        <v>5200</v>
      </c>
      <c r="G981" s="45" t="s">
        <v>5211</v>
      </c>
      <c r="H981" s="45" t="s">
        <v>5212</v>
      </c>
      <c r="I981" s="45" t="s">
        <v>3203</v>
      </c>
      <c r="J981" s="46">
        <v>1.36</v>
      </c>
      <c r="K981" s="46">
        <f t="shared" si="15"/>
        <v>1.5776000000000001</v>
      </c>
    </row>
    <row r="982" spans="2:11" x14ac:dyDescent="0.25">
      <c r="B982" s="45" t="s">
        <v>3197</v>
      </c>
      <c r="C982" s="45" t="s">
        <v>4957</v>
      </c>
      <c r="D982" s="45" t="s">
        <v>4958</v>
      </c>
      <c r="E982" s="45">
        <v>40</v>
      </c>
      <c r="F982" s="45" t="s">
        <v>5200</v>
      </c>
      <c r="G982" s="45" t="s">
        <v>5213</v>
      </c>
      <c r="H982" s="45" t="s">
        <v>5214</v>
      </c>
      <c r="I982" s="45" t="s">
        <v>3203</v>
      </c>
      <c r="J982" s="46">
        <v>1.36</v>
      </c>
      <c r="K982" s="46">
        <f t="shared" si="15"/>
        <v>1.5776000000000001</v>
      </c>
    </row>
    <row r="983" spans="2:11" x14ac:dyDescent="0.25">
      <c r="B983" s="45" t="s">
        <v>3197</v>
      </c>
      <c r="C983" s="45" t="s">
        <v>4957</v>
      </c>
      <c r="D983" s="45" t="s">
        <v>4958</v>
      </c>
      <c r="E983" s="45">
        <v>42</v>
      </c>
      <c r="F983" s="45" t="s">
        <v>5215</v>
      </c>
      <c r="G983" s="45" t="s">
        <v>5216</v>
      </c>
      <c r="H983" s="45" t="s">
        <v>5217</v>
      </c>
      <c r="I983" s="45" t="s">
        <v>3203</v>
      </c>
      <c r="J983" s="46">
        <v>0.33</v>
      </c>
      <c r="K983" s="46">
        <f t="shared" si="15"/>
        <v>0.38279999999999997</v>
      </c>
    </row>
    <row r="984" spans="2:11" x14ac:dyDescent="0.25">
      <c r="B984" s="45" t="s">
        <v>3197</v>
      </c>
      <c r="C984" s="45" t="s">
        <v>4957</v>
      </c>
      <c r="D984" s="45" t="s">
        <v>4958</v>
      </c>
      <c r="E984" s="45">
        <v>42</v>
      </c>
      <c r="F984" s="45" t="s">
        <v>5215</v>
      </c>
      <c r="G984" s="45" t="s">
        <v>5218</v>
      </c>
      <c r="H984" s="45" t="s">
        <v>5219</v>
      </c>
      <c r="I984" s="45" t="s">
        <v>3203</v>
      </c>
      <c r="J984" s="46">
        <v>0.15</v>
      </c>
      <c r="K984" s="46">
        <f t="shared" si="15"/>
        <v>0.17399999999999999</v>
      </c>
    </row>
    <row r="985" spans="2:11" x14ac:dyDescent="0.25">
      <c r="B985" s="45" t="s">
        <v>3197</v>
      </c>
      <c r="C985" s="45" t="s">
        <v>4957</v>
      </c>
      <c r="D985" s="45" t="s">
        <v>4958</v>
      </c>
      <c r="E985" s="45">
        <v>34</v>
      </c>
      <c r="F985" s="45" t="s">
        <v>5220</v>
      </c>
      <c r="G985" s="45" t="s">
        <v>5221</v>
      </c>
      <c r="H985" s="45" t="s">
        <v>5222</v>
      </c>
      <c r="I985" s="45" t="s">
        <v>3203</v>
      </c>
      <c r="J985" s="46">
        <v>0.41</v>
      </c>
      <c r="K985" s="46">
        <f t="shared" si="15"/>
        <v>0.47559999999999991</v>
      </c>
    </row>
    <row r="986" spans="2:11" x14ac:dyDescent="0.25">
      <c r="B986" s="45" t="s">
        <v>3197</v>
      </c>
      <c r="C986" s="45" t="s">
        <v>4957</v>
      </c>
      <c r="D986" s="45" t="s">
        <v>4958</v>
      </c>
      <c r="E986" s="45">
        <v>34</v>
      </c>
      <c r="F986" s="45" t="s">
        <v>5220</v>
      </c>
      <c r="G986" s="45" t="s">
        <v>5223</v>
      </c>
      <c r="H986" s="45" t="s">
        <v>5224</v>
      </c>
      <c r="I986" s="45" t="s">
        <v>3203</v>
      </c>
      <c r="J986" s="46">
        <v>0.82</v>
      </c>
      <c r="K986" s="46">
        <f t="shared" si="15"/>
        <v>0.95119999999999982</v>
      </c>
    </row>
    <row r="987" spans="2:11" x14ac:dyDescent="0.25">
      <c r="B987" s="45" t="s">
        <v>3197</v>
      </c>
      <c r="C987" s="45" t="s">
        <v>4957</v>
      </c>
      <c r="D987" s="45" t="s">
        <v>4958</v>
      </c>
      <c r="E987" s="45">
        <v>34</v>
      </c>
      <c r="F987" s="45" t="s">
        <v>5220</v>
      </c>
      <c r="G987" s="45" t="s">
        <v>5225</v>
      </c>
      <c r="H987" s="45" t="s">
        <v>5226</v>
      </c>
      <c r="I987" s="45" t="s">
        <v>3203</v>
      </c>
      <c r="J987" s="46">
        <v>0.32</v>
      </c>
      <c r="K987" s="46">
        <f t="shared" si="15"/>
        <v>0.37119999999999997</v>
      </c>
    </row>
    <row r="988" spans="2:11" x14ac:dyDescent="0.25">
      <c r="B988" s="45" t="s">
        <v>3197</v>
      </c>
      <c r="C988" s="45" t="s">
        <v>4957</v>
      </c>
      <c r="D988" s="45" t="s">
        <v>4958</v>
      </c>
      <c r="E988" s="45">
        <v>34</v>
      </c>
      <c r="F988" s="45" t="s">
        <v>5220</v>
      </c>
      <c r="G988" s="45" t="s">
        <v>5227</v>
      </c>
      <c r="H988" s="45" t="s">
        <v>5228</v>
      </c>
      <c r="I988" s="45" t="s">
        <v>3203</v>
      </c>
      <c r="J988" s="46">
        <v>1.44</v>
      </c>
      <c r="K988" s="46">
        <f t="shared" si="15"/>
        <v>1.6703999999999999</v>
      </c>
    </row>
    <row r="989" spans="2:11" x14ac:dyDescent="0.25">
      <c r="B989" s="45" t="s">
        <v>3197</v>
      </c>
      <c r="C989" s="45" t="s">
        <v>4957</v>
      </c>
      <c r="D989" s="45" t="s">
        <v>4958</v>
      </c>
      <c r="E989" s="45">
        <v>34</v>
      </c>
      <c r="F989" s="45" t="s">
        <v>5220</v>
      </c>
      <c r="G989" s="45" t="s">
        <v>5229</v>
      </c>
      <c r="H989" s="45" t="s">
        <v>5230</v>
      </c>
      <c r="I989" s="45" t="s">
        <v>3203</v>
      </c>
      <c r="J989" s="46">
        <v>0.97</v>
      </c>
      <c r="K989" s="46">
        <f t="shared" si="15"/>
        <v>1.1252</v>
      </c>
    </row>
    <row r="990" spans="2:11" x14ac:dyDescent="0.25">
      <c r="B990" s="45" t="s">
        <v>3197</v>
      </c>
      <c r="C990" s="45" t="s">
        <v>4957</v>
      </c>
      <c r="D990" s="45" t="s">
        <v>4958</v>
      </c>
      <c r="E990" s="45">
        <v>34</v>
      </c>
      <c r="F990" s="45" t="s">
        <v>5220</v>
      </c>
      <c r="G990" s="45" t="s">
        <v>5231</v>
      </c>
      <c r="H990" s="45" t="s">
        <v>5232</v>
      </c>
      <c r="I990" s="45" t="s">
        <v>3203</v>
      </c>
      <c r="J990" s="46">
        <v>4.3600000000000003</v>
      </c>
      <c r="K990" s="46">
        <f t="shared" si="15"/>
        <v>5.0575999999999999</v>
      </c>
    </row>
    <row r="991" spans="2:11" x14ac:dyDescent="0.25">
      <c r="B991" s="45" t="s">
        <v>3197</v>
      </c>
      <c r="C991" s="45" t="s">
        <v>4957</v>
      </c>
      <c r="D991" s="45" t="s">
        <v>4958</v>
      </c>
      <c r="E991" s="45">
        <v>42</v>
      </c>
      <c r="F991" s="45" t="s">
        <v>5215</v>
      </c>
      <c r="G991" s="45" t="s">
        <v>5233</v>
      </c>
      <c r="H991" s="45" t="s">
        <v>5234</v>
      </c>
      <c r="I991" s="45" t="s">
        <v>5235</v>
      </c>
      <c r="J991" s="46">
        <v>0.26</v>
      </c>
      <c r="K991" s="46">
        <f t="shared" si="15"/>
        <v>0.30159999999999998</v>
      </c>
    </row>
    <row r="992" spans="2:11" x14ac:dyDescent="0.25">
      <c r="B992" s="45" t="s">
        <v>3197</v>
      </c>
      <c r="C992" s="45" t="s">
        <v>4957</v>
      </c>
      <c r="D992" s="45" t="s">
        <v>4958</v>
      </c>
      <c r="E992" s="45">
        <v>42</v>
      </c>
      <c r="F992" s="45" t="s">
        <v>5215</v>
      </c>
      <c r="G992" s="45" t="s">
        <v>5236</v>
      </c>
      <c r="H992" s="45" t="s">
        <v>5237</v>
      </c>
      <c r="I992" s="45" t="s">
        <v>4884</v>
      </c>
      <c r="J992" s="46">
        <v>0.75</v>
      </c>
      <c r="K992" s="46">
        <f t="shared" si="15"/>
        <v>0.86999999999999988</v>
      </c>
    </row>
    <row r="993" spans="2:11" x14ac:dyDescent="0.25">
      <c r="B993" s="45" t="s">
        <v>3197</v>
      </c>
      <c r="C993" s="45" t="s">
        <v>4957</v>
      </c>
      <c r="D993" s="45" t="s">
        <v>4958</v>
      </c>
      <c r="E993" s="45">
        <v>42</v>
      </c>
      <c r="F993" s="45" t="s">
        <v>5215</v>
      </c>
      <c r="G993" s="45" t="s">
        <v>5238</v>
      </c>
      <c r="H993" s="45" t="s">
        <v>5239</v>
      </c>
      <c r="I993" s="45" t="s">
        <v>4884</v>
      </c>
      <c r="J993" s="46">
        <v>16.2</v>
      </c>
      <c r="K993" s="46">
        <f t="shared" si="15"/>
        <v>18.791999999999998</v>
      </c>
    </row>
    <row r="994" spans="2:11" x14ac:dyDescent="0.25">
      <c r="B994" s="45" t="s">
        <v>3197</v>
      </c>
      <c r="C994" s="45" t="s">
        <v>4957</v>
      </c>
      <c r="D994" s="45" t="s">
        <v>4958</v>
      </c>
      <c r="E994" s="45">
        <v>42</v>
      </c>
      <c r="F994" s="45" t="s">
        <v>5215</v>
      </c>
      <c r="G994" s="45" t="s">
        <v>5240</v>
      </c>
      <c r="H994" s="45" t="s">
        <v>5241</v>
      </c>
      <c r="I994" s="45" t="s">
        <v>4884</v>
      </c>
      <c r="J994" s="46">
        <v>0.72</v>
      </c>
      <c r="K994" s="46">
        <f t="shared" si="15"/>
        <v>0.83519999999999994</v>
      </c>
    </row>
    <row r="995" spans="2:11" x14ac:dyDescent="0.25">
      <c r="B995" s="45" t="s">
        <v>3197</v>
      </c>
      <c r="C995" s="45" t="s">
        <v>4957</v>
      </c>
      <c r="D995" s="45" t="s">
        <v>4958</v>
      </c>
      <c r="E995" s="45">
        <v>42</v>
      </c>
      <c r="F995" s="45" t="s">
        <v>5215</v>
      </c>
      <c r="G995" s="45" t="s">
        <v>5242</v>
      </c>
      <c r="H995" s="45" t="s">
        <v>5243</v>
      </c>
      <c r="I995" s="45" t="s">
        <v>4884</v>
      </c>
      <c r="J995" s="46">
        <v>21.98</v>
      </c>
      <c r="K995" s="46">
        <f t="shared" si="15"/>
        <v>25.4968</v>
      </c>
    </row>
    <row r="996" spans="2:11" x14ac:dyDescent="0.25">
      <c r="B996" s="45" t="s">
        <v>3197</v>
      </c>
      <c r="C996" s="45" t="s">
        <v>4957</v>
      </c>
      <c r="D996" s="45" t="s">
        <v>4958</v>
      </c>
      <c r="E996" s="45">
        <v>42</v>
      </c>
      <c r="F996" s="45" t="s">
        <v>5215</v>
      </c>
      <c r="G996" s="45" t="s">
        <v>5244</v>
      </c>
      <c r="H996" s="45" t="s">
        <v>5245</v>
      </c>
      <c r="I996" s="45" t="s">
        <v>3203</v>
      </c>
      <c r="J996" s="46">
        <v>0.26</v>
      </c>
      <c r="K996" s="46">
        <f t="shared" si="15"/>
        <v>0.30159999999999998</v>
      </c>
    </row>
    <row r="997" spans="2:11" x14ac:dyDescent="0.25">
      <c r="B997" s="45" t="s">
        <v>3197</v>
      </c>
      <c r="C997" s="45" t="s">
        <v>4957</v>
      </c>
      <c r="D997" s="45" t="s">
        <v>4958</v>
      </c>
      <c r="E997" s="45">
        <v>42</v>
      </c>
      <c r="F997" s="45" t="s">
        <v>5215</v>
      </c>
      <c r="G997" s="45" t="s">
        <v>5246</v>
      </c>
      <c r="H997" s="45" t="s">
        <v>5247</v>
      </c>
      <c r="I997" s="45" t="s">
        <v>3203</v>
      </c>
      <c r="J997" s="46">
        <v>0.25</v>
      </c>
      <c r="K997" s="46">
        <f t="shared" si="15"/>
        <v>0.28999999999999998</v>
      </c>
    </row>
    <row r="998" spans="2:11" x14ac:dyDescent="0.25">
      <c r="B998" s="45" t="s">
        <v>3197</v>
      </c>
      <c r="C998" s="45" t="s">
        <v>4957</v>
      </c>
      <c r="D998" s="45" t="s">
        <v>4958</v>
      </c>
      <c r="E998" s="45">
        <v>42</v>
      </c>
      <c r="F998" s="45" t="s">
        <v>5215</v>
      </c>
      <c r="G998" s="45" t="s">
        <v>5248</v>
      </c>
      <c r="H998" s="45" t="s">
        <v>5249</v>
      </c>
      <c r="I998" s="45" t="s">
        <v>3203</v>
      </c>
      <c r="J998" s="46">
        <v>1.5</v>
      </c>
      <c r="K998" s="46">
        <f t="shared" si="15"/>
        <v>1.7399999999999998</v>
      </c>
    </row>
    <row r="999" spans="2:11" x14ac:dyDescent="0.25">
      <c r="B999" s="45" t="s">
        <v>3197</v>
      </c>
      <c r="C999" s="45" t="s">
        <v>4957</v>
      </c>
      <c r="D999" s="45" t="s">
        <v>4958</v>
      </c>
      <c r="E999" s="45">
        <v>42</v>
      </c>
      <c r="F999" s="45" t="s">
        <v>5215</v>
      </c>
      <c r="G999" s="45" t="s">
        <v>5250</v>
      </c>
      <c r="H999" s="45" t="s">
        <v>5251</v>
      </c>
      <c r="I999" s="45" t="s">
        <v>3203</v>
      </c>
      <c r="J999" s="46">
        <v>1.82</v>
      </c>
      <c r="K999" s="46">
        <f t="shared" si="15"/>
        <v>2.1111999999999997</v>
      </c>
    </row>
    <row r="1000" spans="2:11" x14ac:dyDescent="0.25">
      <c r="B1000" s="45" t="s">
        <v>3197</v>
      </c>
      <c r="C1000" s="45" t="s">
        <v>4957</v>
      </c>
      <c r="D1000" s="45" t="s">
        <v>4958</v>
      </c>
      <c r="E1000" s="45">
        <v>42</v>
      </c>
      <c r="F1000" s="45" t="s">
        <v>5215</v>
      </c>
      <c r="G1000" s="45" t="s">
        <v>5252</v>
      </c>
      <c r="H1000" s="45" t="s">
        <v>5253</v>
      </c>
      <c r="I1000" s="45" t="s">
        <v>3203</v>
      </c>
      <c r="J1000" s="46">
        <v>10.55</v>
      </c>
      <c r="K1000" s="46">
        <f t="shared" si="15"/>
        <v>12.238</v>
      </c>
    </row>
    <row r="1001" spans="2:11" x14ac:dyDescent="0.25">
      <c r="B1001" s="45" t="s">
        <v>3197</v>
      </c>
      <c r="C1001" s="45" t="s">
        <v>4957</v>
      </c>
      <c r="D1001" s="45" t="s">
        <v>4958</v>
      </c>
      <c r="E1001" s="45">
        <v>42</v>
      </c>
      <c r="F1001" s="45" t="s">
        <v>5215</v>
      </c>
      <c r="G1001" s="45" t="s">
        <v>5254</v>
      </c>
      <c r="H1001" s="45" t="s">
        <v>5255</v>
      </c>
      <c r="I1001" s="45" t="s">
        <v>3203</v>
      </c>
      <c r="J1001" s="46">
        <v>0.42</v>
      </c>
      <c r="K1001" s="46">
        <f t="shared" si="15"/>
        <v>0.48719999999999997</v>
      </c>
    </row>
    <row r="1002" spans="2:11" x14ac:dyDescent="0.25">
      <c r="B1002" s="45" t="s">
        <v>3197</v>
      </c>
      <c r="C1002" s="45" t="s">
        <v>4957</v>
      </c>
      <c r="D1002" s="45" t="s">
        <v>4958</v>
      </c>
      <c r="E1002" s="45">
        <v>42</v>
      </c>
      <c r="F1002" s="45" t="s">
        <v>5215</v>
      </c>
      <c r="G1002" s="45" t="s">
        <v>5256</v>
      </c>
      <c r="H1002" s="45" t="s">
        <v>5257</v>
      </c>
      <c r="I1002" s="45" t="s">
        <v>3203</v>
      </c>
      <c r="J1002" s="46">
        <v>0.72</v>
      </c>
      <c r="K1002" s="46">
        <f t="shared" si="15"/>
        <v>0.83519999999999994</v>
      </c>
    </row>
    <row r="1003" spans="2:11" x14ac:dyDescent="0.25">
      <c r="B1003" s="45" t="s">
        <v>3197</v>
      </c>
      <c r="C1003" s="45" t="s">
        <v>4957</v>
      </c>
      <c r="D1003" s="45" t="s">
        <v>4958</v>
      </c>
      <c r="E1003" s="45">
        <v>42</v>
      </c>
      <c r="F1003" s="45" t="s">
        <v>5215</v>
      </c>
      <c r="G1003" s="45" t="s">
        <v>5258</v>
      </c>
      <c r="H1003" s="45" t="s">
        <v>5259</v>
      </c>
      <c r="I1003" s="45" t="s">
        <v>3203</v>
      </c>
      <c r="J1003" s="46">
        <v>0.85</v>
      </c>
      <c r="K1003" s="46">
        <f t="shared" si="15"/>
        <v>0.98599999999999988</v>
      </c>
    </row>
    <row r="1004" spans="2:11" x14ac:dyDescent="0.25">
      <c r="B1004" s="45" t="s">
        <v>3197</v>
      </c>
      <c r="C1004" s="45" t="s">
        <v>4957</v>
      </c>
      <c r="D1004" s="45" t="s">
        <v>4958</v>
      </c>
      <c r="E1004" s="45">
        <v>42</v>
      </c>
      <c r="F1004" s="45" t="s">
        <v>5215</v>
      </c>
      <c r="G1004" s="45" t="s">
        <v>5260</v>
      </c>
      <c r="H1004" s="45" t="s">
        <v>5261</v>
      </c>
      <c r="I1004" s="45" t="s">
        <v>3415</v>
      </c>
      <c r="J1004" s="46">
        <v>0.34</v>
      </c>
      <c r="K1004" s="46">
        <f t="shared" si="15"/>
        <v>0.39440000000000003</v>
      </c>
    </row>
    <row r="1005" spans="2:11" x14ac:dyDescent="0.25">
      <c r="B1005" s="45" t="s">
        <v>3197</v>
      </c>
      <c r="C1005" s="45" t="s">
        <v>4957</v>
      </c>
      <c r="D1005" s="45" t="s">
        <v>4958</v>
      </c>
      <c r="E1005" s="45">
        <v>33</v>
      </c>
      <c r="F1005" s="45" t="s">
        <v>4959</v>
      </c>
      <c r="G1005" s="45" t="s">
        <v>5262</v>
      </c>
      <c r="H1005" s="45" t="s">
        <v>5263</v>
      </c>
      <c r="I1005" s="45" t="s">
        <v>3203</v>
      </c>
      <c r="J1005" s="46">
        <v>0.03</v>
      </c>
      <c r="K1005" s="46">
        <f t="shared" si="15"/>
        <v>3.4799999999999998E-2</v>
      </c>
    </row>
    <row r="1006" spans="2:11" x14ac:dyDescent="0.25">
      <c r="B1006" s="45" t="s">
        <v>3197</v>
      </c>
      <c r="C1006" s="45" t="s">
        <v>4957</v>
      </c>
      <c r="D1006" s="45" t="s">
        <v>4958</v>
      </c>
      <c r="E1006" s="45">
        <v>42</v>
      </c>
      <c r="F1006" s="45" t="s">
        <v>5215</v>
      </c>
      <c r="G1006" s="45" t="s">
        <v>5264</v>
      </c>
      <c r="H1006" s="45" t="s">
        <v>5265</v>
      </c>
      <c r="I1006" s="45" t="s">
        <v>3203</v>
      </c>
      <c r="J1006" s="46">
        <v>2.39</v>
      </c>
      <c r="K1006" s="46">
        <f t="shared" si="15"/>
        <v>2.7723999999999998</v>
      </c>
    </row>
    <row r="1007" spans="2:11" x14ac:dyDescent="0.25">
      <c r="B1007" s="45" t="s">
        <v>3197</v>
      </c>
      <c r="C1007" s="45" t="s">
        <v>4957</v>
      </c>
      <c r="D1007" s="45" t="s">
        <v>4958</v>
      </c>
      <c r="E1007" s="45">
        <v>42</v>
      </c>
      <c r="F1007" s="45" t="s">
        <v>5215</v>
      </c>
      <c r="G1007" s="45" t="s">
        <v>5266</v>
      </c>
      <c r="H1007" s="45" t="s">
        <v>5267</v>
      </c>
      <c r="I1007" s="45" t="s">
        <v>3203</v>
      </c>
      <c r="J1007" s="46">
        <v>5</v>
      </c>
      <c r="K1007" s="46">
        <f t="shared" si="15"/>
        <v>5.8</v>
      </c>
    </row>
    <row r="1008" spans="2:11" x14ac:dyDescent="0.25">
      <c r="B1008" s="45" t="s">
        <v>3197</v>
      </c>
      <c r="C1008" s="45" t="s">
        <v>4957</v>
      </c>
      <c r="D1008" s="45" t="s">
        <v>4958</v>
      </c>
      <c r="E1008" s="45">
        <v>42</v>
      </c>
      <c r="F1008" s="45" t="s">
        <v>5215</v>
      </c>
      <c r="G1008" s="45" t="s">
        <v>5268</v>
      </c>
      <c r="H1008" s="45" t="s">
        <v>5269</v>
      </c>
      <c r="I1008" s="45" t="s">
        <v>3203</v>
      </c>
      <c r="J1008" s="46">
        <v>15.21</v>
      </c>
      <c r="K1008" s="46">
        <f t="shared" si="15"/>
        <v>17.643599999999999</v>
      </c>
    </row>
    <row r="1009" spans="2:11" x14ac:dyDescent="0.25">
      <c r="B1009" s="45" t="s">
        <v>3197</v>
      </c>
      <c r="C1009" s="45" t="s">
        <v>4957</v>
      </c>
      <c r="D1009" s="45" t="s">
        <v>4958</v>
      </c>
      <c r="E1009" s="45">
        <v>42</v>
      </c>
      <c r="F1009" s="45" t="s">
        <v>5215</v>
      </c>
      <c r="G1009" s="45" t="s">
        <v>5270</v>
      </c>
      <c r="H1009" s="45" t="s">
        <v>5271</v>
      </c>
      <c r="I1009" s="45" t="s">
        <v>3415</v>
      </c>
      <c r="J1009" s="46">
        <v>2.5</v>
      </c>
      <c r="K1009" s="46">
        <f t="shared" si="15"/>
        <v>2.9</v>
      </c>
    </row>
    <row r="1010" spans="2:11" x14ac:dyDescent="0.25">
      <c r="B1010" s="45" t="s">
        <v>3197</v>
      </c>
      <c r="C1010" s="45" t="s">
        <v>5272</v>
      </c>
      <c r="D1010" s="45" t="s">
        <v>25</v>
      </c>
      <c r="E1010" s="45">
        <v>43</v>
      </c>
      <c r="F1010" s="45" t="s">
        <v>5273</v>
      </c>
      <c r="G1010" s="45" t="s">
        <v>5274</v>
      </c>
      <c r="H1010" s="45" t="s">
        <v>5275</v>
      </c>
      <c r="I1010" s="45" t="s">
        <v>3415</v>
      </c>
      <c r="J1010" s="46">
        <v>1.18</v>
      </c>
      <c r="K1010" s="46">
        <f t="shared" si="15"/>
        <v>1.3687999999999998</v>
      </c>
    </row>
    <row r="1011" spans="2:11" x14ac:dyDescent="0.25">
      <c r="B1011" s="45" t="s">
        <v>3197</v>
      </c>
      <c r="C1011" s="45" t="s">
        <v>5272</v>
      </c>
      <c r="D1011" s="45" t="s">
        <v>25</v>
      </c>
      <c r="E1011" s="45">
        <v>43</v>
      </c>
      <c r="F1011" s="45" t="s">
        <v>5273</v>
      </c>
      <c r="G1011" s="45" t="s">
        <v>5276</v>
      </c>
      <c r="H1011" s="45" t="s">
        <v>5277</v>
      </c>
      <c r="I1011" s="45" t="s">
        <v>3415</v>
      </c>
      <c r="J1011" s="46">
        <v>1.85</v>
      </c>
      <c r="K1011" s="46">
        <f t="shared" si="15"/>
        <v>2.1459999999999999</v>
      </c>
    </row>
    <row r="1012" spans="2:11" x14ac:dyDescent="0.25">
      <c r="B1012" s="45" t="s">
        <v>3197</v>
      </c>
      <c r="C1012" s="45" t="s">
        <v>5272</v>
      </c>
      <c r="D1012" s="45" t="s">
        <v>25</v>
      </c>
      <c r="E1012" s="45">
        <v>43</v>
      </c>
      <c r="F1012" s="45" t="s">
        <v>5273</v>
      </c>
      <c r="G1012" s="45" t="s">
        <v>5278</v>
      </c>
      <c r="H1012" s="45" t="s">
        <v>5279</v>
      </c>
      <c r="I1012" s="45" t="s">
        <v>3415</v>
      </c>
      <c r="J1012" s="46">
        <v>4.6900000000000004</v>
      </c>
      <c r="K1012" s="46">
        <f t="shared" si="15"/>
        <v>5.4404000000000003</v>
      </c>
    </row>
    <row r="1013" spans="2:11" x14ac:dyDescent="0.25">
      <c r="B1013" s="45" t="s">
        <v>3197</v>
      </c>
      <c r="C1013" s="45" t="s">
        <v>5272</v>
      </c>
      <c r="D1013" s="45" t="s">
        <v>25</v>
      </c>
      <c r="E1013" s="45">
        <v>43</v>
      </c>
      <c r="F1013" s="45" t="s">
        <v>5273</v>
      </c>
      <c r="G1013" s="45" t="s">
        <v>5280</v>
      </c>
      <c r="H1013" s="45" t="s">
        <v>5281</v>
      </c>
      <c r="I1013" s="45" t="s">
        <v>3415</v>
      </c>
      <c r="J1013" s="46">
        <v>7.35</v>
      </c>
      <c r="K1013" s="46">
        <f t="shared" si="15"/>
        <v>8.5259999999999998</v>
      </c>
    </row>
    <row r="1014" spans="2:11" x14ac:dyDescent="0.25">
      <c r="B1014" s="45" t="s">
        <v>3197</v>
      </c>
      <c r="C1014" s="45" t="s">
        <v>5272</v>
      </c>
      <c r="D1014" s="45" t="s">
        <v>25</v>
      </c>
      <c r="E1014" s="45">
        <v>45</v>
      </c>
      <c r="F1014" s="45" t="s">
        <v>5282</v>
      </c>
      <c r="G1014" s="45" t="s">
        <v>5283</v>
      </c>
      <c r="H1014" s="45" t="s">
        <v>5284</v>
      </c>
      <c r="I1014" s="45" t="s">
        <v>3203</v>
      </c>
      <c r="J1014" s="46">
        <v>37.22</v>
      </c>
      <c r="K1014" s="46">
        <f t="shared" si="15"/>
        <v>43.175199999999997</v>
      </c>
    </row>
    <row r="1015" spans="2:11" x14ac:dyDescent="0.25">
      <c r="B1015" s="45" t="s">
        <v>3197</v>
      </c>
      <c r="C1015" s="45" t="s">
        <v>5272</v>
      </c>
      <c r="D1015" s="45" t="s">
        <v>25</v>
      </c>
      <c r="E1015" s="45">
        <v>45</v>
      </c>
      <c r="F1015" s="45" t="s">
        <v>5282</v>
      </c>
      <c r="G1015" s="45" t="s">
        <v>5285</v>
      </c>
      <c r="H1015" s="45" t="s">
        <v>5286</v>
      </c>
      <c r="I1015" s="45" t="s">
        <v>3203</v>
      </c>
      <c r="J1015" s="46">
        <v>7.98</v>
      </c>
      <c r="K1015" s="46">
        <f t="shared" si="15"/>
        <v>9.2568000000000001</v>
      </c>
    </row>
    <row r="1016" spans="2:11" x14ac:dyDescent="0.25">
      <c r="B1016" s="45" t="s">
        <v>3197</v>
      </c>
      <c r="C1016" s="45" t="s">
        <v>5272</v>
      </c>
      <c r="D1016" s="45" t="s">
        <v>25</v>
      </c>
      <c r="E1016" s="45">
        <v>44</v>
      </c>
      <c r="F1016" s="45" t="s">
        <v>5287</v>
      </c>
      <c r="G1016" s="45" t="s">
        <v>5288</v>
      </c>
      <c r="H1016" s="45" t="s">
        <v>5289</v>
      </c>
      <c r="I1016" s="45" t="s">
        <v>3203</v>
      </c>
      <c r="J1016" s="46">
        <v>1.34</v>
      </c>
      <c r="K1016" s="46">
        <f t="shared" si="15"/>
        <v>1.5544</v>
      </c>
    </row>
    <row r="1017" spans="2:11" x14ac:dyDescent="0.25">
      <c r="B1017" s="45" t="s">
        <v>3197</v>
      </c>
      <c r="C1017" s="45" t="s">
        <v>5272</v>
      </c>
      <c r="D1017" s="45" t="s">
        <v>25</v>
      </c>
      <c r="E1017" s="45">
        <v>44</v>
      </c>
      <c r="F1017" s="45" t="s">
        <v>5287</v>
      </c>
      <c r="G1017" s="45" t="s">
        <v>5290</v>
      </c>
      <c r="H1017" s="45" t="s">
        <v>5051</v>
      </c>
      <c r="I1017" s="45" t="s">
        <v>3203</v>
      </c>
      <c r="J1017" s="46">
        <v>1</v>
      </c>
      <c r="K1017" s="46">
        <f t="shared" si="15"/>
        <v>1.1599999999999999</v>
      </c>
    </row>
    <row r="1018" spans="2:11" x14ac:dyDescent="0.25">
      <c r="B1018" s="45" t="s">
        <v>3197</v>
      </c>
      <c r="C1018" s="45" t="s">
        <v>5272</v>
      </c>
      <c r="D1018" s="45" t="s">
        <v>25</v>
      </c>
      <c r="E1018" s="45">
        <v>44</v>
      </c>
      <c r="F1018" s="45" t="s">
        <v>5287</v>
      </c>
      <c r="G1018" s="45" t="s">
        <v>5291</v>
      </c>
      <c r="H1018" s="45" t="s">
        <v>5292</v>
      </c>
      <c r="I1018" s="45" t="s">
        <v>3203</v>
      </c>
      <c r="J1018" s="46">
        <v>1.42</v>
      </c>
      <c r="K1018" s="46">
        <f t="shared" si="15"/>
        <v>1.6471999999999998</v>
      </c>
    </row>
    <row r="1019" spans="2:11" x14ac:dyDescent="0.25">
      <c r="B1019" s="45" t="s">
        <v>3197</v>
      </c>
      <c r="C1019" s="45" t="s">
        <v>5272</v>
      </c>
      <c r="D1019" s="45" t="s">
        <v>25</v>
      </c>
      <c r="E1019" s="45">
        <v>44</v>
      </c>
      <c r="F1019" s="45" t="s">
        <v>5287</v>
      </c>
      <c r="G1019" s="45" t="s">
        <v>5293</v>
      </c>
      <c r="H1019" s="45" t="s">
        <v>5294</v>
      </c>
      <c r="I1019" s="45" t="s">
        <v>3203</v>
      </c>
      <c r="J1019" s="46">
        <v>13.87</v>
      </c>
      <c r="K1019" s="46">
        <f t="shared" si="15"/>
        <v>16.089199999999998</v>
      </c>
    </row>
    <row r="1020" spans="2:11" x14ac:dyDescent="0.25">
      <c r="B1020" s="45" t="s">
        <v>3197</v>
      </c>
      <c r="C1020" s="45" t="s">
        <v>5272</v>
      </c>
      <c r="D1020" s="45" t="s">
        <v>25</v>
      </c>
      <c r="E1020" s="45">
        <v>44</v>
      </c>
      <c r="F1020" s="45" t="s">
        <v>5287</v>
      </c>
      <c r="G1020" s="45" t="s">
        <v>5295</v>
      </c>
      <c r="H1020" s="45" t="s">
        <v>5296</v>
      </c>
      <c r="I1020" s="45" t="s">
        <v>3203</v>
      </c>
      <c r="J1020" s="46">
        <v>0.04</v>
      </c>
      <c r="K1020" s="46">
        <f t="shared" si="15"/>
        <v>4.6399999999999997E-2</v>
      </c>
    </row>
    <row r="1021" spans="2:11" x14ac:dyDescent="0.25">
      <c r="B1021" s="45" t="s">
        <v>3197</v>
      </c>
      <c r="C1021" s="45" t="s">
        <v>5272</v>
      </c>
      <c r="D1021" s="45" t="s">
        <v>25</v>
      </c>
      <c r="E1021" s="45">
        <v>44</v>
      </c>
      <c r="F1021" s="45" t="s">
        <v>5287</v>
      </c>
      <c r="G1021" s="45" t="s">
        <v>5297</v>
      </c>
      <c r="H1021" s="45" t="s">
        <v>5298</v>
      </c>
      <c r="I1021" s="45" t="s">
        <v>3203</v>
      </c>
      <c r="J1021" s="46">
        <v>8.8000000000000007</v>
      </c>
      <c r="K1021" s="46">
        <f t="shared" si="15"/>
        <v>10.208</v>
      </c>
    </row>
    <row r="1022" spans="2:11" x14ac:dyDescent="0.25">
      <c r="B1022" s="45" t="s">
        <v>3197</v>
      </c>
      <c r="C1022" s="45" t="s">
        <v>5272</v>
      </c>
      <c r="D1022" s="45" t="s">
        <v>25</v>
      </c>
      <c r="E1022" s="45">
        <v>44</v>
      </c>
      <c r="F1022" s="45" t="s">
        <v>5287</v>
      </c>
      <c r="G1022" s="45" t="s">
        <v>5299</v>
      </c>
      <c r="H1022" s="45" t="s">
        <v>5300</v>
      </c>
      <c r="I1022" s="45" t="s">
        <v>3203</v>
      </c>
      <c r="J1022" s="46">
        <v>3.5</v>
      </c>
      <c r="K1022" s="46">
        <f t="shared" si="15"/>
        <v>4.0599999999999996</v>
      </c>
    </row>
    <row r="1023" spans="2:11" x14ac:dyDescent="0.25">
      <c r="B1023" s="45" t="s">
        <v>3197</v>
      </c>
      <c r="C1023" s="45" t="s">
        <v>5301</v>
      </c>
      <c r="D1023" s="45" t="s">
        <v>5302</v>
      </c>
      <c r="E1023" s="45">
        <v>92</v>
      </c>
      <c r="F1023" s="45" t="s">
        <v>5287</v>
      </c>
      <c r="G1023" s="45" t="s">
        <v>5303</v>
      </c>
      <c r="H1023" s="45" t="s">
        <v>5304</v>
      </c>
      <c r="I1023" s="45" t="s">
        <v>3203</v>
      </c>
      <c r="J1023" s="46">
        <v>0.27</v>
      </c>
      <c r="K1023" s="46">
        <f t="shared" si="15"/>
        <v>0.31319999999999998</v>
      </c>
    </row>
    <row r="1024" spans="2:11" x14ac:dyDescent="0.25">
      <c r="B1024" s="45" t="s">
        <v>3197</v>
      </c>
      <c r="C1024" s="45" t="s">
        <v>5301</v>
      </c>
      <c r="D1024" s="45" t="s">
        <v>5302</v>
      </c>
      <c r="E1024" s="45">
        <v>92</v>
      </c>
      <c r="F1024" s="45" t="s">
        <v>5287</v>
      </c>
      <c r="G1024" s="45" t="s">
        <v>5305</v>
      </c>
      <c r="H1024" s="45" t="s">
        <v>5306</v>
      </c>
      <c r="I1024" s="45" t="s">
        <v>5307</v>
      </c>
      <c r="J1024" s="46">
        <v>29.28</v>
      </c>
      <c r="K1024" s="46">
        <f t="shared" si="15"/>
        <v>33.964799999999997</v>
      </c>
    </row>
    <row r="1025" spans="2:11" x14ac:dyDescent="0.25">
      <c r="B1025" s="45" t="s">
        <v>3197</v>
      </c>
      <c r="C1025" s="45" t="s">
        <v>5301</v>
      </c>
      <c r="D1025" s="45" t="s">
        <v>5302</v>
      </c>
      <c r="E1025" s="45">
        <v>92</v>
      </c>
      <c r="F1025" s="45" t="s">
        <v>5287</v>
      </c>
      <c r="G1025" s="45" t="s">
        <v>5308</v>
      </c>
      <c r="H1025" s="45" t="s">
        <v>5309</v>
      </c>
      <c r="I1025" s="45" t="s">
        <v>5307</v>
      </c>
      <c r="J1025" s="46">
        <v>16.170000000000002</v>
      </c>
      <c r="K1025" s="46">
        <f t="shared" si="15"/>
        <v>18.757200000000001</v>
      </c>
    </row>
    <row r="1026" spans="2:11" x14ac:dyDescent="0.25">
      <c r="B1026" s="45" t="s">
        <v>3197</v>
      </c>
      <c r="C1026" s="45" t="s">
        <v>5301</v>
      </c>
      <c r="D1026" s="45" t="s">
        <v>5302</v>
      </c>
      <c r="E1026" s="45">
        <v>92</v>
      </c>
      <c r="F1026" s="45" t="s">
        <v>5287</v>
      </c>
      <c r="G1026" s="45" t="s">
        <v>5310</v>
      </c>
      <c r="H1026" s="45" t="s">
        <v>5311</v>
      </c>
      <c r="I1026" s="45" t="s">
        <v>5312</v>
      </c>
      <c r="J1026" s="46">
        <v>8.5299999999999994</v>
      </c>
      <c r="K1026" s="46">
        <f t="shared" si="15"/>
        <v>9.8947999999999983</v>
      </c>
    </row>
    <row r="1027" spans="2:11" x14ac:dyDescent="0.25">
      <c r="B1027" s="45" t="s">
        <v>3197</v>
      </c>
      <c r="C1027" s="45" t="s">
        <v>5301</v>
      </c>
      <c r="D1027" s="45" t="s">
        <v>5302</v>
      </c>
      <c r="E1027" s="45">
        <v>92</v>
      </c>
      <c r="F1027" s="45" t="s">
        <v>5287</v>
      </c>
      <c r="G1027" s="45" t="s">
        <v>5313</v>
      </c>
      <c r="H1027" s="45" t="s">
        <v>5314</v>
      </c>
      <c r="I1027" s="45" t="s">
        <v>5315</v>
      </c>
      <c r="J1027" s="46">
        <v>62.18</v>
      </c>
      <c r="K1027" s="46">
        <f t="shared" si="15"/>
        <v>72.128799999999998</v>
      </c>
    </row>
    <row r="1028" spans="2:11" x14ac:dyDescent="0.25">
      <c r="B1028" s="45" t="s">
        <v>3197</v>
      </c>
      <c r="C1028" s="45" t="s">
        <v>5301</v>
      </c>
      <c r="D1028" s="45" t="s">
        <v>5302</v>
      </c>
      <c r="E1028" s="45">
        <v>92</v>
      </c>
      <c r="F1028" s="45" t="s">
        <v>5287</v>
      </c>
      <c r="G1028" s="45" t="s">
        <v>5313</v>
      </c>
      <c r="H1028" s="45" t="s">
        <v>5314</v>
      </c>
      <c r="I1028" s="45" t="s">
        <v>5315</v>
      </c>
      <c r="J1028" s="46">
        <v>1242.51</v>
      </c>
      <c r="K1028" s="46">
        <f t="shared" ref="K1028:K1091" si="16">+IF(AND(MID(H1028,1,15)="POSTE DE MADERA",J1028&lt;110)=TRUE,(J1028*1.13+5)*1.01*1.16,IF(AND(MID(H1028,1,15)="POSTE DE MADERA",J1028&gt;=110,J1028&lt;320)=TRUE,(J1028*1.13+12)*1.01*1.16,IF(AND(MID(H1028,1,15)="POSTE DE MADERA",J1028&gt;320)=TRUE,(J1028*1.13+36)*1.01*1.16,IF(+AND(MID(H1028,1,5)="POSTE",MID(H1028,1,15)&lt;&gt;"POSTE DE MADERA")=TRUE,J1028*1.01*1.16,J1028*1.16))))</f>
        <v>1441.3116</v>
      </c>
    </row>
    <row r="1029" spans="2:11" x14ac:dyDescent="0.25">
      <c r="B1029" s="45" t="s">
        <v>3197</v>
      </c>
      <c r="C1029" s="45" t="s">
        <v>5301</v>
      </c>
      <c r="D1029" s="45" t="s">
        <v>5302</v>
      </c>
      <c r="E1029" s="45">
        <v>92</v>
      </c>
      <c r="F1029" s="45" t="s">
        <v>5287</v>
      </c>
      <c r="G1029" s="45" t="s">
        <v>5316</v>
      </c>
      <c r="H1029" s="45" t="s">
        <v>5317</v>
      </c>
      <c r="I1029" s="45" t="s">
        <v>5235</v>
      </c>
      <c r="J1029" s="46">
        <v>1.19</v>
      </c>
      <c r="K1029" s="46">
        <f t="shared" si="16"/>
        <v>1.3803999999999998</v>
      </c>
    </row>
    <row r="1030" spans="2:11" x14ac:dyDescent="0.25">
      <c r="B1030" s="45" t="s">
        <v>3197</v>
      </c>
      <c r="C1030" s="45" t="s">
        <v>5301</v>
      </c>
      <c r="D1030" s="45" t="s">
        <v>5302</v>
      </c>
      <c r="E1030" s="45">
        <v>92</v>
      </c>
      <c r="F1030" s="45" t="s">
        <v>5287</v>
      </c>
      <c r="G1030" s="45" t="s">
        <v>5318</v>
      </c>
      <c r="H1030" s="45" t="s">
        <v>5319</v>
      </c>
      <c r="I1030" s="45" t="s">
        <v>3203</v>
      </c>
      <c r="J1030" s="46">
        <v>10.14</v>
      </c>
      <c r="K1030" s="46">
        <f t="shared" si="16"/>
        <v>11.7624</v>
      </c>
    </row>
    <row r="1031" spans="2:11" x14ac:dyDescent="0.25">
      <c r="B1031" s="45" t="s">
        <v>3197</v>
      </c>
      <c r="C1031" s="45" t="s">
        <v>5301</v>
      </c>
      <c r="D1031" s="45" t="s">
        <v>5302</v>
      </c>
      <c r="E1031" s="45">
        <v>92</v>
      </c>
      <c r="F1031" s="45" t="s">
        <v>5287</v>
      </c>
      <c r="G1031" s="45" t="s">
        <v>5320</v>
      </c>
      <c r="H1031" s="45" t="s">
        <v>5321</v>
      </c>
      <c r="I1031" s="45" t="s">
        <v>5307</v>
      </c>
      <c r="J1031" s="46">
        <v>157.61000000000001</v>
      </c>
      <c r="K1031" s="46">
        <f t="shared" si="16"/>
        <v>182.82759999999999</v>
      </c>
    </row>
    <row r="1032" spans="2:11" x14ac:dyDescent="0.25">
      <c r="B1032" s="45" t="s">
        <v>3197</v>
      </c>
      <c r="C1032" s="45" t="s">
        <v>5301</v>
      </c>
      <c r="D1032" s="45" t="s">
        <v>5302</v>
      </c>
      <c r="E1032" s="45">
        <v>92</v>
      </c>
      <c r="F1032" s="45" t="s">
        <v>5287</v>
      </c>
      <c r="G1032" s="45" t="s">
        <v>5322</v>
      </c>
      <c r="H1032" s="45" t="s">
        <v>5323</v>
      </c>
      <c r="I1032" s="45" t="s">
        <v>5307</v>
      </c>
      <c r="J1032" s="46">
        <v>3.82</v>
      </c>
      <c r="K1032" s="46">
        <f t="shared" si="16"/>
        <v>4.4311999999999996</v>
      </c>
    </row>
    <row r="1033" spans="2:11" x14ac:dyDescent="0.25">
      <c r="B1033" s="45" t="s">
        <v>3197</v>
      </c>
      <c r="C1033" s="45" t="s">
        <v>5301</v>
      </c>
      <c r="D1033" s="45" t="s">
        <v>5302</v>
      </c>
      <c r="E1033" s="45">
        <v>92</v>
      </c>
      <c r="F1033" s="45" t="s">
        <v>5287</v>
      </c>
      <c r="G1033" s="45" t="s">
        <v>5324</v>
      </c>
      <c r="H1033" s="45" t="s">
        <v>5325</v>
      </c>
      <c r="I1033" s="45" t="s">
        <v>5307</v>
      </c>
      <c r="J1033" s="46">
        <v>8.75</v>
      </c>
      <c r="K1033" s="46">
        <f t="shared" si="16"/>
        <v>10.149999999999999</v>
      </c>
    </row>
    <row r="1034" spans="2:11" x14ac:dyDescent="0.25">
      <c r="B1034" s="45" t="s">
        <v>3197</v>
      </c>
      <c r="C1034" s="45" t="s">
        <v>5301</v>
      </c>
      <c r="D1034" s="45" t="s">
        <v>5302</v>
      </c>
      <c r="E1034" s="45">
        <v>92</v>
      </c>
      <c r="F1034" s="45" t="s">
        <v>5287</v>
      </c>
      <c r="G1034" s="45" t="s">
        <v>5326</v>
      </c>
      <c r="H1034" s="45" t="s">
        <v>5327</v>
      </c>
      <c r="I1034" s="45" t="s">
        <v>5328</v>
      </c>
      <c r="J1034" s="46">
        <v>4.8899999999999997</v>
      </c>
      <c r="K1034" s="46">
        <f t="shared" si="16"/>
        <v>5.6723999999999997</v>
      </c>
    </row>
    <row r="1035" spans="2:11" x14ac:dyDescent="0.25">
      <c r="B1035" s="45" t="s">
        <v>3197</v>
      </c>
      <c r="C1035" s="45" t="s">
        <v>5329</v>
      </c>
      <c r="D1035" s="45" t="s">
        <v>5330</v>
      </c>
      <c r="E1035" s="45">
        <v>46</v>
      </c>
      <c r="F1035" s="45" t="s">
        <v>5331</v>
      </c>
      <c r="G1035" s="45" t="s">
        <v>5332</v>
      </c>
      <c r="H1035" s="45" t="s">
        <v>5333</v>
      </c>
      <c r="I1035" s="45" t="s">
        <v>3203</v>
      </c>
      <c r="J1035" s="46">
        <v>3.61</v>
      </c>
      <c r="K1035" s="46">
        <f t="shared" si="16"/>
        <v>4.1875999999999998</v>
      </c>
    </row>
    <row r="1036" spans="2:11" x14ac:dyDescent="0.25">
      <c r="B1036" s="45" t="s">
        <v>3197</v>
      </c>
      <c r="C1036" s="45" t="s">
        <v>5329</v>
      </c>
      <c r="D1036" s="45" t="s">
        <v>5330</v>
      </c>
      <c r="E1036" s="45">
        <v>46</v>
      </c>
      <c r="F1036" s="45" t="s">
        <v>5331</v>
      </c>
      <c r="G1036" s="45" t="s">
        <v>5334</v>
      </c>
      <c r="H1036" s="45" t="s">
        <v>5335</v>
      </c>
      <c r="I1036" s="45" t="s">
        <v>3203</v>
      </c>
      <c r="J1036" s="46">
        <v>19.97</v>
      </c>
      <c r="K1036" s="46">
        <f t="shared" si="16"/>
        <v>23.165199999999999</v>
      </c>
    </row>
    <row r="1037" spans="2:11" x14ac:dyDescent="0.25">
      <c r="B1037" s="45" t="s">
        <v>3197</v>
      </c>
      <c r="C1037" s="45" t="s">
        <v>5329</v>
      </c>
      <c r="D1037" s="45" t="s">
        <v>5330</v>
      </c>
      <c r="E1037" s="45">
        <v>46</v>
      </c>
      <c r="F1037" s="45" t="s">
        <v>5331</v>
      </c>
      <c r="G1037" s="45" t="s">
        <v>5336</v>
      </c>
      <c r="H1037" s="45" t="s">
        <v>5337</v>
      </c>
      <c r="I1037" s="45" t="s">
        <v>3203</v>
      </c>
      <c r="J1037" s="46">
        <v>9.51</v>
      </c>
      <c r="K1037" s="46">
        <f t="shared" si="16"/>
        <v>11.031599999999999</v>
      </c>
    </row>
    <row r="1038" spans="2:11" x14ac:dyDescent="0.25">
      <c r="B1038" s="45" t="s">
        <v>3197</v>
      </c>
      <c r="C1038" s="45" t="s">
        <v>5329</v>
      </c>
      <c r="D1038" s="45" t="s">
        <v>5330</v>
      </c>
      <c r="E1038" s="45">
        <v>46</v>
      </c>
      <c r="F1038" s="45" t="s">
        <v>5331</v>
      </c>
      <c r="G1038" s="45" t="s">
        <v>5338</v>
      </c>
      <c r="H1038" s="45" t="s">
        <v>5339</v>
      </c>
      <c r="I1038" s="45" t="s">
        <v>3203</v>
      </c>
      <c r="J1038" s="46">
        <v>7.73</v>
      </c>
      <c r="K1038" s="46">
        <f t="shared" si="16"/>
        <v>8.9667999999999992</v>
      </c>
    </row>
    <row r="1039" spans="2:11" x14ac:dyDescent="0.25">
      <c r="B1039" s="45" t="s">
        <v>3197</v>
      </c>
      <c r="C1039" s="45" t="s">
        <v>5329</v>
      </c>
      <c r="D1039" s="45" t="s">
        <v>5330</v>
      </c>
      <c r="E1039" s="45">
        <v>46</v>
      </c>
      <c r="F1039" s="45" t="s">
        <v>5331</v>
      </c>
      <c r="G1039" s="45" t="s">
        <v>5340</v>
      </c>
      <c r="H1039" s="45" t="s">
        <v>5341</v>
      </c>
      <c r="I1039" s="45" t="s">
        <v>3203</v>
      </c>
      <c r="J1039" s="46">
        <v>3.52</v>
      </c>
      <c r="K1039" s="46">
        <f t="shared" si="16"/>
        <v>4.0831999999999997</v>
      </c>
    </row>
    <row r="1040" spans="2:11" x14ac:dyDescent="0.25">
      <c r="B1040" s="45" t="s">
        <v>3197</v>
      </c>
      <c r="C1040" s="45" t="s">
        <v>5329</v>
      </c>
      <c r="D1040" s="45" t="s">
        <v>5330</v>
      </c>
      <c r="E1040" s="45">
        <v>46</v>
      </c>
      <c r="F1040" s="45" t="s">
        <v>5331</v>
      </c>
      <c r="G1040" s="45" t="s">
        <v>5342</v>
      </c>
      <c r="H1040" s="45" t="s">
        <v>5343</v>
      </c>
      <c r="I1040" s="45" t="s">
        <v>3203</v>
      </c>
      <c r="J1040" s="46">
        <v>11.45</v>
      </c>
      <c r="K1040" s="46">
        <f t="shared" si="16"/>
        <v>13.281999999999998</v>
      </c>
    </row>
    <row r="1041" spans="2:11" x14ac:dyDescent="0.25">
      <c r="B1041" s="45" t="s">
        <v>3197</v>
      </c>
      <c r="C1041" s="45" t="s">
        <v>5329</v>
      </c>
      <c r="D1041" s="45" t="s">
        <v>5330</v>
      </c>
      <c r="E1041" s="45">
        <v>46</v>
      </c>
      <c r="F1041" s="45" t="s">
        <v>5331</v>
      </c>
      <c r="G1041" s="45" t="s">
        <v>5344</v>
      </c>
      <c r="H1041" s="45" t="s">
        <v>5345</v>
      </c>
      <c r="I1041" s="45" t="s">
        <v>3203</v>
      </c>
      <c r="J1041" s="46">
        <v>10.23</v>
      </c>
      <c r="K1041" s="46">
        <f t="shared" si="16"/>
        <v>11.8668</v>
      </c>
    </row>
    <row r="1042" spans="2:11" x14ac:dyDescent="0.25">
      <c r="B1042" s="45" t="s">
        <v>3197</v>
      </c>
      <c r="C1042" s="45" t="s">
        <v>5329</v>
      </c>
      <c r="D1042" s="45" t="s">
        <v>5330</v>
      </c>
      <c r="E1042" s="45">
        <v>46</v>
      </c>
      <c r="F1042" s="45" t="s">
        <v>5331</v>
      </c>
      <c r="G1042" s="45" t="s">
        <v>5346</v>
      </c>
      <c r="H1042" s="45" t="s">
        <v>5347</v>
      </c>
      <c r="I1042" s="45" t="s">
        <v>3203</v>
      </c>
      <c r="J1042" s="46">
        <v>11.11</v>
      </c>
      <c r="K1042" s="46">
        <f t="shared" si="16"/>
        <v>12.887599999999999</v>
      </c>
    </row>
    <row r="1043" spans="2:11" x14ac:dyDescent="0.25">
      <c r="B1043" s="45" t="s">
        <v>3197</v>
      </c>
      <c r="C1043" s="45" t="s">
        <v>5329</v>
      </c>
      <c r="D1043" s="45" t="s">
        <v>5330</v>
      </c>
      <c r="E1043" s="45">
        <v>46</v>
      </c>
      <c r="F1043" s="45" t="s">
        <v>5331</v>
      </c>
      <c r="G1043" s="45" t="s">
        <v>5348</v>
      </c>
      <c r="H1043" s="45" t="s">
        <v>5349</v>
      </c>
      <c r="I1043" s="45" t="s">
        <v>3203</v>
      </c>
      <c r="J1043" s="46">
        <v>26.71</v>
      </c>
      <c r="K1043" s="46">
        <f t="shared" si="16"/>
        <v>30.983599999999999</v>
      </c>
    </row>
    <row r="1044" spans="2:11" x14ac:dyDescent="0.25">
      <c r="B1044" s="45" t="s">
        <v>3197</v>
      </c>
      <c r="C1044" s="45" t="s">
        <v>5329</v>
      </c>
      <c r="D1044" s="45" t="s">
        <v>5330</v>
      </c>
      <c r="E1044" s="45">
        <v>46</v>
      </c>
      <c r="F1044" s="45" t="s">
        <v>5331</v>
      </c>
      <c r="G1044" s="45" t="s">
        <v>5350</v>
      </c>
      <c r="H1044" s="45" t="s">
        <v>5351</v>
      </c>
      <c r="I1044" s="45" t="s">
        <v>3203</v>
      </c>
      <c r="J1044" s="46">
        <v>59.99</v>
      </c>
      <c r="K1044" s="46">
        <f t="shared" si="16"/>
        <v>69.588399999999993</v>
      </c>
    </row>
    <row r="1045" spans="2:11" x14ac:dyDescent="0.25">
      <c r="B1045" s="45" t="s">
        <v>3197</v>
      </c>
      <c r="C1045" s="45" t="s">
        <v>5329</v>
      </c>
      <c r="D1045" s="45" t="s">
        <v>5330</v>
      </c>
      <c r="E1045" s="45">
        <v>46</v>
      </c>
      <c r="F1045" s="45" t="s">
        <v>5331</v>
      </c>
      <c r="G1045" s="45" t="s">
        <v>5352</v>
      </c>
      <c r="H1045" s="45" t="s">
        <v>5353</v>
      </c>
      <c r="I1045" s="45" t="s">
        <v>3203</v>
      </c>
      <c r="J1045" s="46">
        <v>18.62</v>
      </c>
      <c r="K1045" s="46">
        <f t="shared" si="16"/>
        <v>21.5992</v>
      </c>
    </row>
    <row r="1046" spans="2:11" x14ac:dyDescent="0.25">
      <c r="B1046" s="45" t="s">
        <v>3197</v>
      </c>
      <c r="C1046" s="45" t="s">
        <v>5329</v>
      </c>
      <c r="D1046" s="45" t="s">
        <v>5330</v>
      </c>
      <c r="E1046" s="45">
        <v>46</v>
      </c>
      <c r="F1046" s="45" t="s">
        <v>5331</v>
      </c>
      <c r="G1046" s="45" t="s">
        <v>5354</v>
      </c>
      <c r="H1046" s="45" t="s">
        <v>5355</v>
      </c>
      <c r="I1046" s="45" t="s">
        <v>3203</v>
      </c>
      <c r="J1046" s="46">
        <v>51.41</v>
      </c>
      <c r="K1046" s="46">
        <f t="shared" si="16"/>
        <v>59.63559999999999</v>
      </c>
    </row>
    <row r="1047" spans="2:11" x14ac:dyDescent="0.25">
      <c r="B1047" s="45" t="s">
        <v>3197</v>
      </c>
      <c r="C1047" s="45" t="s">
        <v>5329</v>
      </c>
      <c r="D1047" s="45" t="s">
        <v>5330</v>
      </c>
      <c r="E1047" s="45">
        <v>52</v>
      </c>
      <c r="F1047" s="45" t="s">
        <v>5356</v>
      </c>
      <c r="G1047" s="45" t="s">
        <v>5357</v>
      </c>
      <c r="H1047" s="45" t="s">
        <v>5358</v>
      </c>
      <c r="I1047" s="45" t="s">
        <v>3203</v>
      </c>
      <c r="J1047" s="46">
        <v>98.41</v>
      </c>
      <c r="K1047" s="46">
        <f t="shared" si="16"/>
        <v>114.15559999999999</v>
      </c>
    </row>
    <row r="1048" spans="2:11" x14ac:dyDescent="0.25">
      <c r="B1048" s="45" t="s">
        <v>3197</v>
      </c>
      <c r="C1048" s="45" t="s">
        <v>5329</v>
      </c>
      <c r="D1048" s="45" t="s">
        <v>5330</v>
      </c>
      <c r="E1048" s="45">
        <v>52</v>
      </c>
      <c r="F1048" s="45" t="s">
        <v>5356</v>
      </c>
      <c r="G1048" s="45" t="s">
        <v>5359</v>
      </c>
      <c r="H1048" s="45" t="s">
        <v>5360</v>
      </c>
      <c r="I1048" s="45" t="s">
        <v>3203</v>
      </c>
      <c r="J1048" s="46">
        <v>68.150000000000006</v>
      </c>
      <c r="K1048" s="46">
        <f t="shared" si="16"/>
        <v>79.054000000000002</v>
      </c>
    </row>
    <row r="1049" spans="2:11" x14ac:dyDescent="0.25">
      <c r="B1049" s="45" t="s">
        <v>3197</v>
      </c>
      <c r="C1049" s="45" t="s">
        <v>5329</v>
      </c>
      <c r="D1049" s="45" t="s">
        <v>5330</v>
      </c>
      <c r="E1049" s="45">
        <v>52</v>
      </c>
      <c r="F1049" s="45" t="s">
        <v>5356</v>
      </c>
      <c r="G1049" s="45" t="s">
        <v>5361</v>
      </c>
      <c r="H1049" s="45" t="s">
        <v>5362</v>
      </c>
      <c r="I1049" s="45" t="s">
        <v>3203</v>
      </c>
      <c r="J1049" s="46">
        <v>78.55</v>
      </c>
      <c r="K1049" s="46">
        <f t="shared" si="16"/>
        <v>91.117999999999995</v>
      </c>
    </row>
    <row r="1050" spans="2:11" x14ac:dyDescent="0.25">
      <c r="B1050" s="45" t="s">
        <v>3197</v>
      </c>
      <c r="C1050" s="45" t="s">
        <v>5329</v>
      </c>
      <c r="D1050" s="45" t="s">
        <v>5330</v>
      </c>
      <c r="E1050" s="45">
        <v>52</v>
      </c>
      <c r="F1050" s="45" t="s">
        <v>5356</v>
      </c>
      <c r="G1050" s="45" t="s">
        <v>5363</v>
      </c>
      <c r="H1050" s="45" t="s">
        <v>5364</v>
      </c>
      <c r="I1050" s="45" t="s">
        <v>3203</v>
      </c>
      <c r="J1050" s="46">
        <v>110.71</v>
      </c>
      <c r="K1050" s="46">
        <f t="shared" si="16"/>
        <v>128.42359999999999</v>
      </c>
    </row>
    <row r="1051" spans="2:11" x14ac:dyDescent="0.25">
      <c r="B1051" s="45" t="s">
        <v>3197</v>
      </c>
      <c r="C1051" s="45" t="s">
        <v>5329</v>
      </c>
      <c r="D1051" s="45" t="s">
        <v>5330</v>
      </c>
      <c r="E1051" s="45">
        <v>52</v>
      </c>
      <c r="F1051" s="45" t="s">
        <v>5356</v>
      </c>
      <c r="G1051" s="45" t="s">
        <v>5365</v>
      </c>
      <c r="H1051" s="45" t="s">
        <v>5366</v>
      </c>
      <c r="I1051" s="45" t="s">
        <v>3203</v>
      </c>
      <c r="J1051" s="46">
        <v>173</v>
      </c>
      <c r="K1051" s="46">
        <f t="shared" si="16"/>
        <v>200.67999999999998</v>
      </c>
    </row>
    <row r="1052" spans="2:11" x14ac:dyDescent="0.25">
      <c r="B1052" s="45" t="s">
        <v>3197</v>
      </c>
      <c r="C1052" s="45" t="s">
        <v>5329</v>
      </c>
      <c r="D1052" s="45" t="s">
        <v>5330</v>
      </c>
      <c r="E1052" s="45">
        <v>52</v>
      </c>
      <c r="F1052" s="45" t="s">
        <v>5356</v>
      </c>
      <c r="G1052" s="45" t="s">
        <v>5367</v>
      </c>
      <c r="H1052" s="45" t="s">
        <v>5368</v>
      </c>
      <c r="I1052" s="45" t="s">
        <v>3203</v>
      </c>
      <c r="J1052" s="46">
        <v>252.64</v>
      </c>
      <c r="K1052" s="46">
        <f t="shared" si="16"/>
        <v>293.06239999999997</v>
      </c>
    </row>
    <row r="1053" spans="2:11" x14ac:dyDescent="0.25">
      <c r="B1053" s="45" t="s">
        <v>3197</v>
      </c>
      <c r="C1053" s="45" t="s">
        <v>5329</v>
      </c>
      <c r="D1053" s="45" t="s">
        <v>5330</v>
      </c>
      <c r="E1053" s="45">
        <v>52</v>
      </c>
      <c r="F1053" s="45" t="s">
        <v>5356</v>
      </c>
      <c r="G1053" s="45" t="s">
        <v>5369</v>
      </c>
      <c r="H1053" s="45" t="s">
        <v>5370</v>
      </c>
      <c r="I1053" s="45" t="s">
        <v>3203</v>
      </c>
      <c r="J1053" s="46">
        <v>86.57</v>
      </c>
      <c r="K1053" s="46">
        <f t="shared" si="16"/>
        <v>100.42119999999998</v>
      </c>
    </row>
    <row r="1054" spans="2:11" x14ac:dyDescent="0.25">
      <c r="B1054" s="45" t="s">
        <v>3197</v>
      </c>
      <c r="C1054" s="45" t="s">
        <v>5329</v>
      </c>
      <c r="D1054" s="45" t="s">
        <v>5330</v>
      </c>
      <c r="E1054" s="45">
        <v>52</v>
      </c>
      <c r="F1054" s="45" t="s">
        <v>5356</v>
      </c>
      <c r="G1054" s="45" t="s">
        <v>5371</v>
      </c>
      <c r="H1054" s="45" t="s">
        <v>5372</v>
      </c>
      <c r="I1054" s="45" t="s">
        <v>3203</v>
      </c>
      <c r="J1054" s="46">
        <v>138.02000000000001</v>
      </c>
      <c r="K1054" s="46">
        <f t="shared" si="16"/>
        <v>160.10319999999999</v>
      </c>
    </row>
    <row r="1055" spans="2:11" x14ac:dyDescent="0.25">
      <c r="B1055" s="45" t="s">
        <v>3197</v>
      </c>
      <c r="C1055" s="45" t="s">
        <v>5329</v>
      </c>
      <c r="D1055" s="45" t="s">
        <v>5330</v>
      </c>
      <c r="E1055" s="45">
        <v>52</v>
      </c>
      <c r="F1055" s="45" t="s">
        <v>5356</v>
      </c>
      <c r="G1055" s="45" t="s">
        <v>5373</v>
      </c>
      <c r="H1055" s="45" t="s">
        <v>5374</v>
      </c>
      <c r="I1055" s="45" t="s">
        <v>3203</v>
      </c>
      <c r="J1055" s="46">
        <v>178.8</v>
      </c>
      <c r="K1055" s="46">
        <f t="shared" si="16"/>
        <v>207.40799999999999</v>
      </c>
    </row>
    <row r="1056" spans="2:11" x14ac:dyDescent="0.25">
      <c r="B1056" s="45" t="s">
        <v>3197</v>
      </c>
      <c r="C1056" s="45" t="s">
        <v>5329</v>
      </c>
      <c r="D1056" s="45" t="s">
        <v>5330</v>
      </c>
      <c r="E1056" s="45">
        <v>52</v>
      </c>
      <c r="F1056" s="45" t="s">
        <v>5356</v>
      </c>
      <c r="G1056" s="45" t="s">
        <v>5375</v>
      </c>
      <c r="H1056" s="45" t="s">
        <v>5376</v>
      </c>
      <c r="I1056" s="45" t="s">
        <v>3203</v>
      </c>
      <c r="J1056" s="46">
        <v>266.85000000000002</v>
      </c>
      <c r="K1056" s="46">
        <f t="shared" si="16"/>
        <v>309.54599999999999</v>
      </c>
    </row>
    <row r="1057" spans="2:11" x14ac:dyDescent="0.25">
      <c r="B1057" s="45" t="s">
        <v>3197</v>
      </c>
      <c r="C1057" s="45" t="s">
        <v>5329</v>
      </c>
      <c r="D1057" s="45" t="s">
        <v>5330</v>
      </c>
      <c r="E1057" s="45">
        <v>52</v>
      </c>
      <c r="F1057" s="45" t="s">
        <v>5356</v>
      </c>
      <c r="G1057" s="45" t="s">
        <v>5377</v>
      </c>
      <c r="H1057" s="45" t="s">
        <v>5378</v>
      </c>
      <c r="I1057" s="45" t="s">
        <v>3203</v>
      </c>
      <c r="J1057" s="46">
        <v>111.57</v>
      </c>
      <c r="K1057" s="46">
        <f t="shared" si="16"/>
        <v>129.42119999999997</v>
      </c>
    </row>
    <row r="1058" spans="2:11" x14ac:dyDescent="0.25">
      <c r="B1058" s="45" t="s">
        <v>3197</v>
      </c>
      <c r="C1058" s="45" t="s">
        <v>5329</v>
      </c>
      <c r="D1058" s="45" t="s">
        <v>5330</v>
      </c>
      <c r="E1058" s="45">
        <v>52</v>
      </c>
      <c r="F1058" s="45" t="s">
        <v>5356</v>
      </c>
      <c r="G1058" s="45" t="s">
        <v>5379</v>
      </c>
      <c r="H1058" s="45" t="s">
        <v>5380</v>
      </c>
      <c r="I1058" s="45" t="s">
        <v>3203</v>
      </c>
      <c r="J1058" s="46">
        <v>91.09</v>
      </c>
      <c r="K1058" s="46">
        <f t="shared" si="16"/>
        <v>105.6644</v>
      </c>
    </row>
    <row r="1059" spans="2:11" x14ac:dyDescent="0.25">
      <c r="B1059" s="45" t="s">
        <v>3197</v>
      </c>
      <c r="C1059" s="45" t="s">
        <v>5329</v>
      </c>
      <c r="D1059" s="45" t="s">
        <v>5330</v>
      </c>
      <c r="E1059" s="45">
        <v>52</v>
      </c>
      <c r="F1059" s="45" t="s">
        <v>5356</v>
      </c>
      <c r="G1059" s="45" t="s">
        <v>5381</v>
      </c>
      <c r="H1059" s="45" t="s">
        <v>5382</v>
      </c>
      <c r="I1059" s="45" t="s">
        <v>3203</v>
      </c>
      <c r="J1059" s="46">
        <v>94.57</v>
      </c>
      <c r="K1059" s="46">
        <f t="shared" si="16"/>
        <v>109.70119999999999</v>
      </c>
    </row>
    <row r="1060" spans="2:11" x14ac:dyDescent="0.25">
      <c r="B1060" s="45" t="s">
        <v>3197</v>
      </c>
      <c r="C1060" s="45" t="s">
        <v>5329</v>
      </c>
      <c r="D1060" s="45" t="s">
        <v>5330</v>
      </c>
      <c r="E1060" s="45">
        <v>52</v>
      </c>
      <c r="F1060" s="45" t="s">
        <v>5356</v>
      </c>
      <c r="G1060" s="45" t="s">
        <v>5383</v>
      </c>
      <c r="H1060" s="45" t="s">
        <v>5384</v>
      </c>
      <c r="I1060" s="45" t="s">
        <v>3203</v>
      </c>
      <c r="J1060" s="46">
        <v>96.42</v>
      </c>
      <c r="K1060" s="46">
        <f t="shared" si="16"/>
        <v>111.8472</v>
      </c>
    </row>
    <row r="1061" spans="2:11" x14ac:dyDescent="0.25">
      <c r="B1061" s="45" t="s">
        <v>3197</v>
      </c>
      <c r="C1061" s="45" t="s">
        <v>5329</v>
      </c>
      <c r="D1061" s="45" t="s">
        <v>5330</v>
      </c>
      <c r="E1061" s="45">
        <v>52</v>
      </c>
      <c r="F1061" s="45" t="s">
        <v>5356</v>
      </c>
      <c r="G1061" s="45" t="s">
        <v>5385</v>
      </c>
      <c r="H1061" s="45" t="s">
        <v>5386</v>
      </c>
      <c r="I1061" s="45" t="s">
        <v>3203</v>
      </c>
      <c r="J1061" s="46">
        <v>146.43</v>
      </c>
      <c r="K1061" s="46">
        <f t="shared" si="16"/>
        <v>169.8588</v>
      </c>
    </row>
    <row r="1062" spans="2:11" x14ac:dyDescent="0.25">
      <c r="B1062" s="45" t="s">
        <v>3197</v>
      </c>
      <c r="C1062" s="45" t="s">
        <v>5329</v>
      </c>
      <c r="D1062" s="45" t="s">
        <v>5330</v>
      </c>
      <c r="E1062" s="45">
        <v>52</v>
      </c>
      <c r="F1062" s="45" t="s">
        <v>5356</v>
      </c>
      <c r="G1062" s="45" t="s">
        <v>5387</v>
      </c>
      <c r="H1062" s="45" t="s">
        <v>5388</v>
      </c>
      <c r="I1062" s="45" t="s">
        <v>3203</v>
      </c>
      <c r="J1062" s="46">
        <v>213.95</v>
      </c>
      <c r="K1062" s="46">
        <f t="shared" si="16"/>
        <v>248.18199999999996</v>
      </c>
    </row>
    <row r="1063" spans="2:11" x14ac:dyDescent="0.25">
      <c r="B1063" s="45" t="s">
        <v>3197</v>
      </c>
      <c r="C1063" s="45" t="s">
        <v>5329</v>
      </c>
      <c r="D1063" s="45" t="s">
        <v>5330</v>
      </c>
      <c r="E1063" s="45">
        <v>52</v>
      </c>
      <c r="F1063" s="45" t="s">
        <v>5356</v>
      </c>
      <c r="G1063" s="45" t="s">
        <v>5389</v>
      </c>
      <c r="H1063" s="45" t="s">
        <v>5390</v>
      </c>
      <c r="I1063" s="45" t="s">
        <v>3203</v>
      </c>
      <c r="J1063" s="46">
        <v>300.83</v>
      </c>
      <c r="K1063" s="46">
        <f t="shared" si="16"/>
        <v>348.96279999999996</v>
      </c>
    </row>
    <row r="1064" spans="2:11" x14ac:dyDescent="0.25">
      <c r="B1064" s="45" t="s">
        <v>3197</v>
      </c>
      <c r="C1064" s="45" t="s">
        <v>5329</v>
      </c>
      <c r="D1064" s="45" t="s">
        <v>5330</v>
      </c>
      <c r="E1064" s="45">
        <v>52</v>
      </c>
      <c r="F1064" s="45" t="s">
        <v>5356</v>
      </c>
      <c r="G1064" s="45" t="s">
        <v>5391</v>
      </c>
      <c r="H1064" s="45" t="s">
        <v>5392</v>
      </c>
      <c r="I1064" s="45" t="s">
        <v>3203</v>
      </c>
      <c r="J1064" s="46">
        <v>114.01</v>
      </c>
      <c r="K1064" s="46">
        <f t="shared" si="16"/>
        <v>132.2516</v>
      </c>
    </row>
    <row r="1065" spans="2:11" x14ac:dyDescent="0.25">
      <c r="B1065" s="45" t="s">
        <v>3197</v>
      </c>
      <c r="C1065" s="45" t="s">
        <v>5329</v>
      </c>
      <c r="D1065" s="45" t="s">
        <v>5330</v>
      </c>
      <c r="E1065" s="45">
        <v>52</v>
      </c>
      <c r="F1065" s="45" t="s">
        <v>5356</v>
      </c>
      <c r="G1065" s="45" t="s">
        <v>5393</v>
      </c>
      <c r="H1065" s="45" t="s">
        <v>5394</v>
      </c>
      <c r="I1065" s="45" t="s">
        <v>3203</v>
      </c>
      <c r="J1065" s="46">
        <v>118.52</v>
      </c>
      <c r="K1065" s="46">
        <f t="shared" si="16"/>
        <v>137.48319999999998</v>
      </c>
    </row>
    <row r="1066" spans="2:11" x14ac:dyDescent="0.25">
      <c r="B1066" s="45" t="s">
        <v>3197</v>
      </c>
      <c r="C1066" s="45" t="s">
        <v>5329</v>
      </c>
      <c r="D1066" s="45" t="s">
        <v>5330</v>
      </c>
      <c r="E1066" s="45">
        <v>52</v>
      </c>
      <c r="F1066" s="45" t="s">
        <v>5356</v>
      </c>
      <c r="G1066" s="45" t="s">
        <v>5395</v>
      </c>
      <c r="H1066" s="45" t="s">
        <v>5396</v>
      </c>
      <c r="I1066" s="45" t="s">
        <v>3203</v>
      </c>
      <c r="J1066" s="46">
        <v>105.6</v>
      </c>
      <c r="K1066" s="46">
        <f t="shared" si="16"/>
        <v>122.49599999999998</v>
      </c>
    </row>
    <row r="1067" spans="2:11" x14ac:dyDescent="0.25">
      <c r="B1067" s="45" t="s">
        <v>3197</v>
      </c>
      <c r="C1067" s="45" t="s">
        <v>5329</v>
      </c>
      <c r="D1067" s="45" t="s">
        <v>5330</v>
      </c>
      <c r="E1067" s="45">
        <v>52</v>
      </c>
      <c r="F1067" s="45" t="s">
        <v>5356</v>
      </c>
      <c r="G1067" s="45" t="s">
        <v>5397</v>
      </c>
      <c r="H1067" s="45" t="s">
        <v>5398</v>
      </c>
      <c r="I1067" s="45" t="s">
        <v>3203</v>
      </c>
      <c r="J1067" s="46">
        <v>165</v>
      </c>
      <c r="K1067" s="46">
        <f t="shared" si="16"/>
        <v>191.39999999999998</v>
      </c>
    </row>
    <row r="1068" spans="2:11" x14ac:dyDescent="0.25">
      <c r="B1068" s="45" t="s">
        <v>3197</v>
      </c>
      <c r="C1068" s="45" t="s">
        <v>5329</v>
      </c>
      <c r="D1068" s="45" t="s">
        <v>5330</v>
      </c>
      <c r="E1068" s="45">
        <v>52</v>
      </c>
      <c r="F1068" s="45" t="s">
        <v>5356</v>
      </c>
      <c r="G1068" s="45" t="s">
        <v>5399</v>
      </c>
      <c r="H1068" s="45" t="s">
        <v>5400</v>
      </c>
      <c r="I1068" s="45" t="s">
        <v>3203</v>
      </c>
      <c r="J1068" s="46">
        <v>128.69999999999999</v>
      </c>
      <c r="K1068" s="46">
        <f t="shared" si="16"/>
        <v>149.29199999999997</v>
      </c>
    </row>
    <row r="1069" spans="2:11" x14ac:dyDescent="0.25">
      <c r="B1069" s="45" t="s">
        <v>3197</v>
      </c>
      <c r="C1069" s="45" t="s">
        <v>5329</v>
      </c>
      <c r="D1069" s="45" t="s">
        <v>5330</v>
      </c>
      <c r="E1069" s="45">
        <v>52</v>
      </c>
      <c r="F1069" s="45" t="s">
        <v>5356</v>
      </c>
      <c r="G1069" s="45" t="s">
        <v>5401</v>
      </c>
      <c r="H1069" s="45" t="s">
        <v>5402</v>
      </c>
      <c r="I1069" s="45" t="s">
        <v>3203</v>
      </c>
      <c r="J1069" s="46">
        <v>145.9</v>
      </c>
      <c r="K1069" s="46">
        <f t="shared" si="16"/>
        <v>169.244</v>
      </c>
    </row>
    <row r="1070" spans="2:11" x14ac:dyDescent="0.25">
      <c r="B1070" s="45" t="s">
        <v>3197</v>
      </c>
      <c r="C1070" s="45" t="s">
        <v>5329</v>
      </c>
      <c r="D1070" s="45" t="s">
        <v>5330</v>
      </c>
      <c r="E1070" s="45">
        <v>49</v>
      </c>
      <c r="F1070" s="45" t="s">
        <v>5403</v>
      </c>
      <c r="G1070" s="45" t="s">
        <v>5404</v>
      </c>
      <c r="H1070" s="45" t="s">
        <v>5405</v>
      </c>
      <c r="I1070" s="45" t="s">
        <v>3203</v>
      </c>
      <c r="J1070" s="46">
        <v>59.98</v>
      </c>
      <c r="K1070" s="46">
        <f t="shared" si="16"/>
        <v>69.576799999999992</v>
      </c>
    </row>
    <row r="1071" spans="2:11" x14ac:dyDescent="0.25">
      <c r="B1071" s="45" t="s">
        <v>3197</v>
      </c>
      <c r="C1071" s="45" t="s">
        <v>5329</v>
      </c>
      <c r="D1071" s="45" t="s">
        <v>5330</v>
      </c>
      <c r="E1071" s="45">
        <v>49</v>
      </c>
      <c r="F1071" s="45" t="s">
        <v>5403</v>
      </c>
      <c r="G1071" s="45" t="s">
        <v>5406</v>
      </c>
      <c r="H1071" s="45" t="s">
        <v>5407</v>
      </c>
      <c r="I1071" s="45" t="s">
        <v>3203</v>
      </c>
      <c r="J1071" s="46">
        <v>65.099999999999994</v>
      </c>
      <c r="K1071" s="46">
        <f t="shared" si="16"/>
        <v>75.515999999999991</v>
      </c>
    </row>
    <row r="1072" spans="2:11" x14ac:dyDescent="0.25">
      <c r="B1072" s="45" t="s">
        <v>3197</v>
      </c>
      <c r="C1072" s="45" t="s">
        <v>5329</v>
      </c>
      <c r="D1072" s="45" t="s">
        <v>5330</v>
      </c>
      <c r="E1072" s="45">
        <v>49</v>
      </c>
      <c r="F1072" s="45" t="s">
        <v>5403</v>
      </c>
      <c r="G1072" s="45" t="s">
        <v>5408</v>
      </c>
      <c r="H1072" s="45" t="s">
        <v>5409</v>
      </c>
      <c r="I1072" s="45" t="s">
        <v>3203</v>
      </c>
      <c r="J1072" s="46">
        <v>95.73</v>
      </c>
      <c r="K1072" s="46">
        <f t="shared" si="16"/>
        <v>111.04679999999999</v>
      </c>
    </row>
    <row r="1073" spans="2:11" x14ac:dyDescent="0.25">
      <c r="B1073" s="45" t="s">
        <v>3197</v>
      </c>
      <c r="C1073" s="45" t="s">
        <v>5329</v>
      </c>
      <c r="D1073" s="45" t="s">
        <v>5330</v>
      </c>
      <c r="E1073" s="45">
        <v>49</v>
      </c>
      <c r="F1073" s="45" t="s">
        <v>5403</v>
      </c>
      <c r="G1073" s="45" t="s">
        <v>5410</v>
      </c>
      <c r="H1073" s="45" t="s">
        <v>5411</v>
      </c>
      <c r="I1073" s="45" t="s">
        <v>3203</v>
      </c>
      <c r="J1073" s="46">
        <v>126.14</v>
      </c>
      <c r="K1073" s="46">
        <f t="shared" si="16"/>
        <v>146.32239999999999</v>
      </c>
    </row>
    <row r="1074" spans="2:11" x14ac:dyDescent="0.25">
      <c r="B1074" s="45" t="s">
        <v>3197</v>
      </c>
      <c r="C1074" s="45" t="s">
        <v>5329</v>
      </c>
      <c r="D1074" s="45" t="s">
        <v>5330</v>
      </c>
      <c r="E1074" s="45">
        <v>49</v>
      </c>
      <c r="F1074" s="45" t="s">
        <v>5403</v>
      </c>
      <c r="G1074" s="45" t="s">
        <v>5412</v>
      </c>
      <c r="H1074" s="45" t="s">
        <v>5413</v>
      </c>
      <c r="I1074" s="45" t="s">
        <v>3203</v>
      </c>
      <c r="J1074" s="46">
        <v>177.39</v>
      </c>
      <c r="K1074" s="46">
        <f t="shared" si="16"/>
        <v>205.77239999999998</v>
      </c>
    </row>
    <row r="1075" spans="2:11" x14ac:dyDescent="0.25">
      <c r="B1075" s="45" t="s">
        <v>3197</v>
      </c>
      <c r="C1075" s="45" t="s">
        <v>5329</v>
      </c>
      <c r="D1075" s="45" t="s">
        <v>5330</v>
      </c>
      <c r="E1075" s="45">
        <v>49</v>
      </c>
      <c r="F1075" s="45" t="s">
        <v>5403</v>
      </c>
      <c r="G1075" s="45" t="s">
        <v>5414</v>
      </c>
      <c r="H1075" s="45" t="s">
        <v>5415</v>
      </c>
      <c r="I1075" s="45" t="s">
        <v>3203</v>
      </c>
      <c r="J1075" s="46">
        <v>56.38</v>
      </c>
      <c r="K1075" s="46">
        <f t="shared" si="16"/>
        <v>65.400800000000004</v>
      </c>
    </row>
    <row r="1076" spans="2:11" x14ac:dyDescent="0.25">
      <c r="B1076" s="45" t="s">
        <v>3197</v>
      </c>
      <c r="C1076" s="45" t="s">
        <v>5329</v>
      </c>
      <c r="D1076" s="45" t="s">
        <v>5330</v>
      </c>
      <c r="E1076" s="45">
        <v>48</v>
      </c>
      <c r="F1076" s="45" t="s">
        <v>5416</v>
      </c>
      <c r="G1076" s="45" t="s">
        <v>5417</v>
      </c>
      <c r="H1076" s="45" t="s">
        <v>5418</v>
      </c>
      <c r="I1076" s="45" t="s">
        <v>3203</v>
      </c>
      <c r="J1076" s="46">
        <v>49.18</v>
      </c>
      <c r="K1076" s="46">
        <f t="shared" si="16"/>
        <v>57.048799999999993</v>
      </c>
    </row>
    <row r="1077" spans="2:11" x14ac:dyDescent="0.25">
      <c r="B1077" s="45" t="s">
        <v>3197</v>
      </c>
      <c r="C1077" s="45" t="s">
        <v>5329</v>
      </c>
      <c r="D1077" s="45" t="s">
        <v>5330</v>
      </c>
      <c r="E1077" s="45">
        <v>48</v>
      </c>
      <c r="F1077" s="45" t="s">
        <v>5416</v>
      </c>
      <c r="G1077" s="45" t="s">
        <v>5419</v>
      </c>
      <c r="H1077" s="45" t="s">
        <v>5420</v>
      </c>
      <c r="I1077" s="45" t="s">
        <v>3203</v>
      </c>
      <c r="J1077" s="46">
        <v>51.21</v>
      </c>
      <c r="K1077" s="46">
        <f t="shared" si="16"/>
        <v>59.403599999999997</v>
      </c>
    </row>
    <row r="1078" spans="2:11" x14ac:dyDescent="0.25">
      <c r="B1078" s="45" t="s">
        <v>3197</v>
      </c>
      <c r="C1078" s="45" t="s">
        <v>5329</v>
      </c>
      <c r="D1078" s="45" t="s">
        <v>5330</v>
      </c>
      <c r="E1078" s="45">
        <v>48</v>
      </c>
      <c r="F1078" s="45" t="s">
        <v>5416</v>
      </c>
      <c r="G1078" s="45" t="s">
        <v>5421</v>
      </c>
      <c r="H1078" s="45" t="s">
        <v>5422</v>
      </c>
      <c r="I1078" s="45" t="s">
        <v>3203</v>
      </c>
      <c r="J1078" s="46">
        <v>94.75</v>
      </c>
      <c r="K1078" s="46">
        <f t="shared" si="16"/>
        <v>109.91</v>
      </c>
    </row>
    <row r="1079" spans="2:11" x14ac:dyDescent="0.25">
      <c r="B1079" s="45" t="s">
        <v>3197</v>
      </c>
      <c r="C1079" s="45" t="s">
        <v>5329</v>
      </c>
      <c r="D1079" s="45" t="s">
        <v>5330</v>
      </c>
      <c r="E1079" s="45">
        <v>48</v>
      </c>
      <c r="F1079" s="45" t="s">
        <v>5416</v>
      </c>
      <c r="G1079" s="45" t="s">
        <v>5423</v>
      </c>
      <c r="H1079" s="45" t="s">
        <v>5424</v>
      </c>
      <c r="I1079" s="45" t="s">
        <v>3203</v>
      </c>
      <c r="J1079" s="46">
        <v>132.83000000000001</v>
      </c>
      <c r="K1079" s="46">
        <f t="shared" si="16"/>
        <v>154.08279999999999</v>
      </c>
    </row>
    <row r="1080" spans="2:11" x14ac:dyDescent="0.25">
      <c r="B1080" s="45" t="s">
        <v>3197</v>
      </c>
      <c r="C1080" s="45" t="s">
        <v>5329</v>
      </c>
      <c r="D1080" s="45" t="s">
        <v>5330</v>
      </c>
      <c r="E1080" s="45">
        <v>47</v>
      </c>
      <c r="F1080" s="45" t="s">
        <v>5425</v>
      </c>
      <c r="G1080" s="45" t="s">
        <v>5426</v>
      </c>
      <c r="H1080" s="45" t="s">
        <v>5427</v>
      </c>
      <c r="I1080" s="45" t="s">
        <v>3203</v>
      </c>
      <c r="J1080" s="46">
        <v>55.16</v>
      </c>
      <c r="K1080" s="46">
        <f t="shared" si="16"/>
        <v>63.985599999999991</v>
      </c>
    </row>
    <row r="1081" spans="2:11" x14ac:dyDescent="0.25">
      <c r="B1081" s="45" t="s">
        <v>3197</v>
      </c>
      <c r="C1081" s="45" t="s">
        <v>5329</v>
      </c>
      <c r="D1081" s="45" t="s">
        <v>5330</v>
      </c>
      <c r="E1081" s="45">
        <v>47</v>
      </c>
      <c r="F1081" s="45" t="s">
        <v>5425</v>
      </c>
      <c r="G1081" s="45" t="s">
        <v>5428</v>
      </c>
      <c r="H1081" s="45" t="s">
        <v>5429</v>
      </c>
      <c r="I1081" s="45" t="s">
        <v>3203</v>
      </c>
      <c r="J1081" s="46">
        <v>64.64</v>
      </c>
      <c r="K1081" s="46">
        <f t="shared" si="16"/>
        <v>74.982399999999998</v>
      </c>
    </row>
    <row r="1082" spans="2:11" x14ac:dyDescent="0.25">
      <c r="B1082" s="45" t="s">
        <v>3197</v>
      </c>
      <c r="C1082" s="45" t="s">
        <v>5329</v>
      </c>
      <c r="D1082" s="45" t="s">
        <v>5330</v>
      </c>
      <c r="E1082" s="45">
        <v>47</v>
      </c>
      <c r="F1082" s="45" t="s">
        <v>5425</v>
      </c>
      <c r="G1082" s="45" t="s">
        <v>5430</v>
      </c>
      <c r="H1082" s="45" t="s">
        <v>5431</v>
      </c>
      <c r="I1082" s="45" t="s">
        <v>3203</v>
      </c>
      <c r="J1082" s="46">
        <v>84.74</v>
      </c>
      <c r="K1082" s="46">
        <f t="shared" si="16"/>
        <v>98.298399999999987</v>
      </c>
    </row>
    <row r="1083" spans="2:11" x14ac:dyDescent="0.25">
      <c r="B1083" s="45" t="s">
        <v>3197</v>
      </c>
      <c r="C1083" s="45" t="s">
        <v>5329</v>
      </c>
      <c r="D1083" s="45" t="s">
        <v>5330</v>
      </c>
      <c r="E1083" s="45">
        <v>47</v>
      </c>
      <c r="F1083" s="45" t="s">
        <v>5425</v>
      </c>
      <c r="G1083" s="45" t="s">
        <v>5432</v>
      </c>
      <c r="H1083" s="45" t="s">
        <v>5433</v>
      </c>
      <c r="I1083" s="45" t="s">
        <v>3203</v>
      </c>
      <c r="J1083" s="46">
        <v>110.92</v>
      </c>
      <c r="K1083" s="46">
        <f t="shared" si="16"/>
        <v>128.66719999999998</v>
      </c>
    </row>
    <row r="1084" spans="2:11" x14ac:dyDescent="0.25">
      <c r="B1084" s="45" t="s">
        <v>3197</v>
      </c>
      <c r="C1084" s="45" t="s">
        <v>5329</v>
      </c>
      <c r="D1084" s="45" t="s">
        <v>5330</v>
      </c>
      <c r="E1084" s="45">
        <v>47</v>
      </c>
      <c r="F1084" s="45" t="s">
        <v>5425</v>
      </c>
      <c r="G1084" s="45" t="s">
        <v>5434</v>
      </c>
      <c r="H1084" s="45" t="s">
        <v>5435</v>
      </c>
      <c r="I1084" s="45" t="s">
        <v>3203</v>
      </c>
      <c r="J1084" s="46">
        <v>121</v>
      </c>
      <c r="K1084" s="46">
        <f t="shared" si="16"/>
        <v>140.35999999999999</v>
      </c>
    </row>
    <row r="1085" spans="2:11" x14ac:dyDescent="0.25">
      <c r="B1085" s="45" t="s">
        <v>3197</v>
      </c>
      <c r="C1085" s="45" t="s">
        <v>5329</v>
      </c>
      <c r="D1085" s="45" t="s">
        <v>5330</v>
      </c>
      <c r="E1085" s="45">
        <v>54</v>
      </c>
      <c r="F1085" s="45" t="s">
        <v>5436</v>
      </c>
      <c r="G1085" s="45" t="s">
        <v>5437</v>
      </c>
      <c r="H1085" s="45" t="s">
        <v>5438</v>
      </c>
      <c r="I1085" s="45" t="s">
        <v>3203</v>
      </c>
      <c r="J1085" s="46">
        <v>50.43</v>
      </c>
      <c r="K1085" s="46">
        <f t="shared" si="16"/>
        <v>58.498799999999996</v>
      </c>
    </row>
    <row r="1086" spans="2:11" x14ac:dyDescent="0.25">
      <c r="B1086" s="45" t="s">
        <v>3197</v>
      </c>
      <c r="C1086" s="45" t="s">
        <v>5329</v>
      </c>
      <c r="D1086" s="45" t="s">
        <v>5330</v>
      </c>
      <c r="E1086" s="45">
        <v>54</v>
      </c>
      <c r="F1086" s="45" t="s">
        <v>5436</v>
      </c>
      <c r="G1086" s="45" t="s">
        <v>5439</v>
      </c>
      <c r="H1086" s="45" t="s">
        <v>5440</v>
      </c>
      <c r="I1086" s="45" t="s">
        <v>3203</v>
      </c>
      <c r="J1086" s="46">
        <v>8.36</v>
      </c>
      <c r="K1086" s="46">
        <f t="shared" si="16"/>
        <v>9.6975999999999996</v>
      </c>
    </row>
    <row r="1087" spans="2:11" x14ac:dyDescent="0.25">
      <c r="B1087" s="45" t="s">
        <v>3197</v>
      </c>
      <c r="C1087" s="45" t="s">
        <v>5329</v>
      </c>
      <c r="D1087" s="45" t="s">
        <v>5330</v>
      </c>
      <c r="E1087" s="45">
        <v>54</v>
      </c>
      <c r="F1087" s="45" t="s">
        <v>5436</v>
      </c>
      <c r="G1087" s="45" t="s">
        <v>5441</v>
      </c>
      <c r="H1087" s="45" t="s">
        <v>5442</v>
      </c>
      <c r="I1087" s="45" t="s">
        <v>3203</v>
      </c>
      <c r="J1087" s="46">
        <v>45</v>
      </c>
      <c r="K1087" s="46">
        <f t="shared" si="16"/>
        <v>52.199999999999996</v>
      </c>
    </row>
    <row r="1088" spans="2:11" x14ac:dyDescent="0.25">
      <c r="B1088" s="45" t="s">
        <v>3197</v>
      </c>
      <c r="C1088" s="45" t="s">
        <v>5329</v>
      </c>
      <c r="D1088" s="45" t="s">
        <v>5330</v>
      </c>
      <c r="E1088" s="45">
        <v>54</v>
      </c>
      <c r="F1088" s="45" t="s">
        <v>5436</v>
      </c>
      <c r="G1088" s="45" t="s">
        <v>5443</v>
      </c>
      <c r="H1088" s="45" t="s">
        <v>5444</v>
      </c>
      <c r="I1088" s="45" t="s">
        <v>3203</v>
      </c>
      <c r="J1088" s="46">
        <v>53.56</v>
      </c>
      <c r="K1088" s="46">
        <f t="shared" si="16"/>
        <v>62.129599999999996</v>
      </c>
    </row>
    <row r="1089" spans="2:11" x14ac:dyDescent="0.25">
      <c r="B1089" s="45" t="s">
        <v>3197</v>
      </c>
      <c r="C1089" s="45" t="s">
        <v>5329</v>
      </c>
      <c r="D1089" s="45" t="s">
        <v>5330</v>
      </c>
      <c r="E1089" s="45">
        <v>54</v>
      </c>
      <c r="F1089" s="45" t="s">
        <v>5436</v>
      </c>
      <c r="G1089" s="45" t="s">
        <v>5445</v>
      </c>
      <c r="H1089" s="45" t="s">
        <v>5446</v>
      </c>
      <c r="I1089" s="45" t="s">
        <v>3203</v>
      </c>
      <c r="J1089" s="46">
        <v>185</v>
      </c>
      <c r="K1089" s="46">
        <f t="shared" si="16"/>
        <v>214.6</v>
      </c>
    </row>
    <row r="1090" spans="2:11" x14ac:dyDescent="0.25">
      <c r="B1090" s="45" t="s">
        <v>3197</v>
      </c>
      <c r="C1090" s="45" t="s">
        <v>5329</v>
      </c>
      <c r="D1090" s="45" t="s">
        <v>5330</v>
      </c>
      <c r="E1090" s="45">
        <v>54</v>
      </c>
      <c r="F1090" s="45" t="s">
        <v>5436</v>
      </c>
      <c r="G1090" s="45" t="s">
        <v>5447</v>
      </c>
      <c r="H1090" s="45" t="s">
        <v>5448</v>
      </c>
      <c r="I1090" s="45" t="s">
        <v>3203</v>
      </c>
      <c r="J1090" s="46">
        <v>387.93</v>
      </c>
      <c r="K1090" s="46">
        <f t="shared" si="16"/>
        <v>449.99879999999996</v>
      </c>
    </row>
    <row r="1091" spans="2:11" x14ac:dyDescent="0.25">
      <c r="B1091" s="45" t="s">
        <v>3197</v>
      </c>
      <c r="C1091" s="45" t="s">
        <v>5329</v>
      </c>
      <c r="D1091" s="45" t="s">
        <v>5330</v>
      </c>
      <c r="E1091" s="45">
        <v>51</v>
      </c>
      <c r="F1091" s="45" t="s">
        <v>5449</v>
      </c>
      <c r="G1091" s="45" t="s">
        <v>5450</v>
      </c>
      <c r="H1091" s="45" t="s">
        <v>5451</v>
      </c>
      <c r="I1091" s="45" t="s">
        <v>3203</v>
      </c>
      <c r="J1091" s="46">
        <v>26.12</v>
      </c>
      <c r="K1091" s="46">
        <f t="shared" si="16"/>
        <v>30.299199999999999</v>
      </c>
    </row>
    <row r="1092" spans="2:11" x14ac:dyDescent="0.25">
      <c r="B1092" s="45" t="s">
        <v>3197</v>
      </c>
      <c r="C1092" s="45" t="s">
        <v>5329</v>
      </c>
      <c r="D1092" s="45" t="s">
        <v>5330</v>
      </c>
      <c r="E1092" s="45">
        <v>51</v>
      </c>
      <c r="F1092" s="45" t="s">
        <v>5449</v>
      </c>
      <c r="G1092" s="45" t="s">
        <v>5452</v>
      </c>
      <c r="H1092" s="45" t="s">
        <v>5453</v>
      </c>
      <c r="I1092" s="45" t="s">
        <v>3203</v>
      </c>
      <c r="J1092" s="46">
        <v>22.4</v>
      </c>
      <c r="K1092" s="46">
        <f t="shared" ref="K1092:K1155" si="17">+IF(AND(MID(H1092,1,15)="POSTE DE MADERA",J1092&lt;110)=TRUE,(J1092*1.13+5)*1.01*1.16,IF(AND(MID(H1092,1,15)="POSTE DE MADERA",J1092&gt;=110,J1092&lt;320)=TRUE,(J1092*1.13+12)*1.01*1.16,IF(AND(MID(H1092,1,15)="POSTE DE MADERA",J1092&gt;320)=TRUE,(J1092*1.13+36)*1.01*1.16,IF(+AND(MID(H1092,1,5)="POSTE",MID(H1092,1,15)&lt;&gt;"POSTE DE MADERA")=TRUE,J1092*1.01*1.16,J1092*1.16))))</f>
        <v>25.983999999999998</v>
      </c>
    </row>
    <row r="1093" spans="2:11" x14ac:dyDescent="0.25">
      <c r="B1093" s="45" t="s">
        <v>3197</v>
      </c>
      <c r="C1093" s="45" t="s">
        <v>5329</v>
      </c>
      <c r="D1093" s="45" t="s">
        <v>5330</v>
      </c>
      <c r="E1093" s="45">
        <v>51</v>
      </c>
      <c r="F1093" s="45" t="s">
        <v>5449</v>
      </c>
      <c r="G1093" s="45" t="s">
        <v>5454</v>
      </c>
      <c r="H1093" s="45" t="s">
        <v>5455</v>
      </c>
      <c r="I1093" s="45" t="s">
        <v>3203</v>
      </c>
      <c r="J1093" s="46">
        <v>17.29</v>
      </c>
      <c r="K1093" s="46">
        <f t="shared" si="17"/>
        <v>20.056399999999996</v>
      </c>
    </row>
    <row r="1094" spans="2:11" x14ac:dyDescent="0.25">
      <c r="B1094" s="45" t="s">
        <v>3197</v>
      </c>
      <c r="C1094" s="45" t="s">
        <v>5329</v>
      </c>
      <c r="D1094" s="45" t="s">
        <v>5330</v>
      </c>
      <c r="E1094" s="45">
        <v>51</v>
      </c>
      <c r="F1094" s="45" t="s">
        <v>5449</v>
      </c>
      <c r="G1094" s="45" t="s">
        <v>5456</v>
      </c>
      <c r="H1094" s="45" t="s">
        <v>5457</v>
      </c>
      <c r="I1094" s="45" t="s">
        <v>3203</v>
      </c>
      <c r="J1094" s="46">
        <v>22.58</v>
      </c>
      <c r="K1094" s="46">
        <f t="shared" si="17"/>
        <v>26.192799999999995</v>
      </c>
    </row>
    <row r="1095" spans="2:11" x14ac:dyDescent="0.25">
      <c r="B1095" s="45" t="s">
        <v>3197</v>
      </c>
      <c r="C1095" s="45" t="s">
        <v>5329</v>
      </c>
      <c r="D1095" s="45" t="s">
        <v>5330</v>
      </c>
      <c r="E1095" s="45">
        <v>51</v>
      </c>
      <c r="F1095" s="45" t="s">
        <v>5449</v>
      </c>
      <c r="G1095" s="45" t="s">
        <v>5458</v>
      </c>
      <c r="H1095" s="45" t="s">
        <v>5459</v>
      </c>
      <c r="I1095" s="45" t="s">
        <v>3203</v>
      </c>
      <c r="J1095" s="46">
        <v>22.58</v>
      </c>
      <c r="K1095" s="46">
        <f t="shared" si="17"/>
        <v>26.192799999999995</v>
      </c>
    </row>
    <row r="1096" spans="2:11" x14ac:dyDescent="0.25">
      <c r="B1096" s="45" t="s">
        <v>3197</v>
      </c>
      <c r="C1096" s="45" t="s">
        <v>5329</v>
      </c>
      <c r="D1096" s="45" t="s">
        <v>5330</v>
      </c>
      <c r="E1096" s="45">
        <v>51</v>
      </c>
      <c r="F1096" s="45" t="s">
        <v>5449</v>
      </c>
      <c r="G1096" s="45" t="s">
        <v>5460</v>
      </c>
      <c r="H1096" s="45" t="s">
        <v>5461</v>
      </c>
      <c r="I1096" s="45" t="s">
        <v>3203</v>
      </c>
      <c r="J1096" s="46">
        <v>26.12</v>
      </c>
      <c r="K1096" s="46">
        <f t="shared" si="17"/>
        <v>30.299199999999999</v>
      </c>
    </row>
    <row r="1097" spans="2:11" x14ac:dyDescent="0.25">
      <c r="B1097" s="45" t="s">
        <v>3197</v>
      </c>
      <c r="C1097" s="45" t="s">
        <v>5329</v>
      </c>
      <c r="D1097" s="45" t="s">
        <v>5330</v>
      </c>
      <c r="E1097" s="45">
        <v>51</v>
      </c>
      <c r="F1097" s="45" t="s">
        <v>5449</v>
      </c>
      <c r="G1097" s="45" t="s">
        <v>5462</v>
      </c>
      <c r="H1097" s="45" t="s">
        <v>5463</v>
      </c>
      <c r="I1097" s="45" t="s">
        <v>3203</v>
      </c>
      <c r="J1097" s="46">
        <v>17.29</v>
      </c>
      <c r="K1097" s="46">
        <f t="shared" si="17"/>
        <v>20.056399999999996</v>
      </c>
    </row>
    <row r="1098" spans="2:11" x14ac:dyDescent="0.25">
      <c r="B1098" s="45" t="s">
        <v>3197</v>
      </c>
      <c r="C1098" s="45" t="s">
        <v>5329</v>
      </c>
      <c r="D1098" s="45" t="s">
        <v>5330</v>
      </c>
      <c r="E1098" s="45">
        <v>51</v>
      </c>
      <c r="F1098" s="45" t="s">
        <v>5449</v>
      </c>
      <c r="G1098" s="45" t="s">
        <v>5464</v>
      </c>
      <c r="H1098" s="45" t="s">
        <v>5465</v>
      </c>
      <c r="I1098" s="45" t="s">
        <v>3203</v>
      </c>
      <c r="J1098" s="46">
        <v>9.0299999999999994</v>
      </c>
      <c r="K1098" s="46">
        <f t="shared" si="17"/>
        <v>10.474799999999998</v>
      </c>
    </row>
    <row r="1099" spans="2:11" x14ac:dyDescent="0.25">
      <c r="B1099" s="45" t="s">
        <v>3197</v>
      </c>
      <c r="C1099" s="45" t="s">
        <v>5329</v>
      </c>
      <c r="D1099" s="45" t="s">
        <v>5330</v>
      </c>
      <c r="E1099" s="45">
        <v>51</v>
      </c>
      <c r="F1099" s="45" t="s">
        <v>5449</v>
      </c>
      <c r="G1099" s="45" t="s">
        <v>5466</v>
      </c>
      <c r="H1099" s="45" t="s">
        <v>5467</v>
      </c>
      <c r="I1099" s="45" t="s">
        <v>3203</v>
      </c>
      <c r="J1099" s="46">
        <v>21.73</v>
      </c>
      <c r="K1099" s="46">
        <f t="shared" si="17"/>
        <v>25.206799999999998</v>
      </c>
    </row>
    <row r="1100" spans="2:11" x14ac:dyDescent="0.25">
      <c r="B1100" s="45" t="s">
        <v>3197</v>
      </c>
      <c r="C1100" s="45" t="s">
        <v>5329</v>
      </c>
      <c r="D1100" s="45" t="s">
        <v>5330</v>
      </c>
      <c r="E1100" s="45">
        <v>51</v>
      </c>
      <c r="F1100" s="45" t="s">
        <v>5449</v>
      </c>
      <c r="G1100" s="45" t="s">
        <v>5468</v>
      </c>
      <c r="H1100" s="45" t="s">
        <v>5469</v>
      </c>
      <c r="I1100" s="45" t="s">
        <v>3203</v>
      </c>
      <c r="J1100" s="46">
        <v>13.94</v>
      </c>
      <c r="K1100" s="46">
        <f t="shared" si="17"/>
        <v>16.170399999999997</v>
      </c>
    </row>
    <row r="1101" spans="2:11" x14ac:dyDescent="0.25">
      <c r="B1101" s="45" t="s">
        <v>3197</v>
      </c>
      <c r="C1101" s="45" t="s">
        <v>5329</v>
      </c>
      <c r="D1101" s="45" t="s">
        <v>5330</v>
      </c>
      <c r="E1101" s="45">
        <v>51</v>
      </c>
      <c r="F1101" s="45" t="s">
        <v>5449</v>
      </c>
      <c r="G1101" s="45" t="s">
        <v>5470</v>
      </c>
      <c r="H1101" s="45" t="s">
        <v>5469</v>
      </c>
      <c r="I1101" s="45" t="s">
        <v>3203</v>
      </c>
      <c r="J1101" s="46">
        <v>13.94</v>
      </c>
      <c r="K1101" s="46">
        <f t="shared" si="17"/>
        <v>16.170399999999997</v>
      </c>
    </row>
    <row r="1102" spans="2:11" x14ac:dyDescent="0.25">
      <c r="B1102" s="45" t="s">
        <v>3197</v>
      </c>
      <c r="C1102" s="45" t="s">
        <v>5329</v>
      </c>
      <c r="D1102" s="45" t="s">
        <v>5330</v>
      </c>
      <c r="E1102" s="45">
        <v>51</v>
      </c>
      <c r="F1102" s="45" t="s">
        <v>5449</v>
      </c>
      <c r="G1102" s="45" t="s">
        <v>5471</v>
      </c>
      <c r="H1102" s="45" t="s">
        <v>5472</v>
      </c>
      <c r="I1102" s="45" t="s">
        <v>3203</v>
      </c>
      <c r="J1102" s="46">
        <v>15.54</v>
      </c>
      <c r="K1102" s="46">
        <f t="shared" si="17"/>
        <v>18.026399999999999</v>
      </c>
    </row>
    <row r="1103" spans="2:11" x14ac:dyDescent="0.25">
      <c r="B1103" s="45" t="s">
        <v>3197</v>
      </c>
      <c r="C1103" s="45" t="s">
        <v>5329</v>
      </c>
      <c r="D1103" s="45" t="s">
        <v>5330</v>
      </c>
      <c r="E1103" s="45">
        <v>51</v>
      </c>
      <c r="F1103" s="45" t="s">
        <v>5449</v>
      </c>
      <c r="G1103" s="45" t="s">
        <v>5473</v>
      </c>
      <c r="H1103" s="45" t="s">
        <v>5474</v>
      </c>
      <c r="I1103" s="45" t="s">
        <v>3203</v>
      </c>
      <c r="J1103" s="46">
        <v>19.84</v>
      </c>
      <c r="K1103" s="46">
        <f t="shared" si="17"/>
        <v>23.014399999999998</v>
      </c>
    </row>
    <row r="1104" spans="2:11" x14ac:dyDescent="0.25">
      <c r="B1104" s="45" t="s">
        <v>3197</v>
      </c>
      <c r="C1104" s="45" t="s">
        <v>5329</v>
      </c>
      <c r="D1104" s="45" t="s">
        <v>5330</v>
      </c>
      <c r="E1104" s="45">
        <v>51</v>
      </c>
      <c r="F1104" s="45" t="s">
        <v>5449</v>
      </c>
      <c r="G1104" s="45" t="s">
        <v>5475</v>
      </c>
      <c r="H1104" s="45" t="s">
        <v>5476</v>
      </c>
      <c r="I1104" s="45" t="s">
        <v>3203</v>
      </c>
      <c r="J1104" s="46">
        <v>18.649999999999999</v>
      </c>
      <c r="K1104" s="46">
        <f t="shared" si="17"/>
        <v>21.633999999999997</v>
      </c>
    </row>
    <row r="1105" spans="2:11" x14ac:dyDescent="0.25">
      <c r="B1105" s="45" t="s">
        <v>3197</v>
      </c>
      <c r="C1105" s="45" t="s">
        <v>5329</v>
      </c>
      <c r="D1105" s="45" t="s">
        <v>5330</v>
      </c>
      <c r="E1105" s="45">
        <v>51</v>
      </c>
      <c r="F1105" s="45" t="s">
        <v>5449</v>
      </c>
      <c r="G1105" s="45" t="s">
        <v>5477</v>
      </c>
      <c r="H1105" s="45" t="s">
        <v>5478</v>
      </c>
      <c r="I1105" s="45" t="s">
        <v>3203</v>
      </c>
      <c r="J1105" s="46">
        <v>8.8000000000000007</v>
      </c>
      <c r="K1105" s="46">
        <f t="shared" si="17"/>
        <v>10.208</v>
      </c>
    </row>
    <row r="1106" spans="2:11" x14ac:dyDescent="0.25">
      <c r="B1106" s="45" t="s">
        <v>3197</v>
      </c>
      <c r="C1106" s="45" t="s">
        <v>5329</v>
      </c>
      <c r="D1106" s="45" t="s">
        <v>5330</v>
      </c>
      <c r="E1106" s="45">
        <v>51</v>
      </c>
      <c r="F1106" s="45" t="s">
        <v>5449</v>
      </c>
      <c r="G1106" s="45" t="s">
        <v>5479</v>
      </c>
      <c r="H1106" s="45" t="s">
        <v>5480</v>
      </c>
      <c r="I1106" s="45" t="s">
        <v>3203</v>
      </c>
      <c r="J1106" s="46">
        <v>8.8000000000000007</v>
      </c>
      <c r="K1106" s="46">
        <f t="shared" si="17"/>
        <v>10.208</v>
      </c>
    </row>
    <row r="1107" spans="2:11" x14ac:dyDescent="0.25">
      <c r="B1107" s="45" t="s">
        <v>3197</v>
      </c>
      <c r="C1107" s="45" t="s">
        <v>5329</v>
      </c>
      <c r="D1107" s="45" t="s">
        <v>5330</v>
      </c>
      <c r="E1107" s="45">
        <v>51</v>
      </c>
      <c r="F1107" s="45" t="s">
        <v>5449</v>
      </c>
      <c r="G1107" s="45" t="s">
        <v>5481</v>
      </c>
      <c r="H1107" s="45" t="s">
        <v>5482</v>
      </c>
      <c r="I1107" s="45" t="s">
        <v>3203</v>
      </c>
      <c r="J1107" s="46">
        <v>15.54</v>
      </c>
      <c r="K1107" s="46">
        <f t="shared" si="17"/>
        <v>18.026399999999999</v>
      </c>
    </row>
    <row r="1108" spans="2:11" x14ac:dyDescent="0.25">
      <c r="B1108" s="45" t="s">
        <v>3197</v>
      </c>
      <c r="C1108" s="45" t="s">
        <v>5329</v>
      </c>
      <c r="D1108" s="45" t="s">
        <v>5330</v>
      </c>
      <c r="E1108" s="45">
        <v>51</v>
      </c>
      <c r="F1108" s="45" t="s">
        <v>5449</v>
      </c>
      <c r="G1108" s="45" t="s">
        <v>5483</v>
      </c>
      <c r="H1108" s="45" t="s">
        <v>5484</v>
      </c>
      <c r="I1108" s="45" t="s">
        <v>3203</v>
      </c>
      <c r="J1108" s="46">
        <v>15.54</v>
      </c>
      <c r="K1108" s="46">
        <f t="shared" si="17"/>
        <v>18.026399999999999</v>
      </c>
    </row>
    <row r="1109" spans="2:11" x14ac:dyDescent="0.25">
      <c r="B1109" s="45" t="s">
        <v>3197</v>
      </c>
      <c r="C1109" s="45" t="s">
        <v>5329</v>
      </c>
      <c r="D1109" s="45" t="s">
        <v>5330</v>
      </c>
      <c r="E1109" s="45">
        <v>51</v>
      </c>
      <c r="F1109" s="45" t="s">
        <v>5449</v>
      </c>
      <c r="G1109" s="45" t="s">
        <v>5485</v>
      </c>
      <c r="H1109" s="45" t="s">
        <v>5486</v>
      </c>
      <c r="I1109" s="45" t="s">
        <v>3203</v>
      </c>
      <c r="J1109" s="46">
        <v>26.62</v>
      </c>
      <c r="K1109" s="46">
        <f t="shared" si="17"/>
        <v>30.879199999999997</v>
      </c>
    </row>
    <row r="1110" spans="2:11" x14ac:dyDescent="0.25">
      <c r="B1110" s="45" t="s">
        <v>3197</v>
      </c>
      <c r="C1110" s="45" t="s">
        <v>5329</v>
      </c>
      <c r="D1110" s="45" t="s">
        <v>5330</v>
      </c>
      <c r="E1110" s="45">
        <v>51</v>
      </c>
      <c r="F1110" s="45" t="s">
        <v>5449</v>
      </c>
      <c r="G1110" s="45" t="s">
        <v>5487</v>
      </c>
      <c r="H1110" s="45" t="s">
        <v>5488</v>
      </c>
      <c r="I1110" s="45" t="s">
        <v>3203</v>
      </c>
      <c r="J1110" s="46">
        <v>20.84</v>
      </c>
      <c r="K1110" s="46">
        <f t="shared" si="17"/>
        <v>24.174399999999999</v>
      </c>
    </row>
    <row r="1111" spans="2:11" x14ac:dyDescent="0.25">
      <c r="B1111" s="45" t="s">
        <v>3197</v>
      </c>
      <c r="C1111" s="45" t="s">
        <v>5329</v>
      </c>
      <c r="D1111" s="45" t="s">
        <v>5330</v>
      </c>
      <c r="E1111" s="45">
        <v>51</v>
      </c>
      <c r="F1111" s="45" t="s">
        <v>5449</v>
      </c>
      <c r="G1111" s="45" t="s">
        <v>5489</v>
      </c>
      <c r="H1111" s="45" t="s">
        <v>5490</v>
      </c>
      <c r="I1111" s="45" t="s">
        <v>3203</v>
      </c>
      <c r="J1111" s="46">
        <v>15.54</v>
      </c>
      <c r="K1111" s="46">
        <f t="shared" si="17"/>
        <v>18.026399999999999</v>
      </c>
    </row>
    <row r="1112" spans="2:11" x14ac:dyDescent="0.25">
      <c r="B1112" s="45" t="s">
        <v>3197</v>
      </c>
      <c r="C1112" s="45" t="s">
        <v>5329</v>
      </c>
      <c r="D1112" s="45" t="s">
        <v>5330</v>
      </c>
      <c r="E1112" s="45">
        <v>50</v>
      </c>
      <c r="F1112" s="45" t="s">
        <v>5491</v>
      </c>
      <c r="G1112" s="45" t="s">
        <v>5492</v>
      </c>
      <c r="H1112" s="45" t="s">
        <v>5493</v>
      </c>
      <c r="I1112" s="45" t="s">
        <v>3203</v>
      </c>
      <c r="J1112" s="46">
        <v>51.24</v>
      </c>
      <c r="K1112" s="46">
        <f t="shared" si="17"/>
        <v>59.438400000000001</v>
      </c>
    </row>
    <row r="1113" spans="2:11" x14ac:dyDescent="0.25">
      <c r="B1113" s="45" t="s">
        <v>3197</v>
      </c>
      <c r="C1113" s="45" t="s">
        <v>5329</v>
      </c>
      <c r="D1113" s="45" t="s">
        <v>5330</v>
      </c>
      <c r="E1113" s="45">
        <v>50</v>
      </c>
      <c r="F1113" s="45" t="s">
        <v>5491</v>
      </c>
      <c r="G1113" s="45" t="s">
        <v>5494</v>
      </c>
      <c r="H1113" s="45" t="s">
        <v>5495</v>
      </c>
      <c r="I1113" s="45" t="s">
        <v>3203</v>
      </c>
      <c r="J1113" s="46">
        <v>102.48</v>
      </c>
      <c r="K1113" s="46">
        <f t="shared" si="17"/>
        <v>118.8768</v>
      </c>
    </row>
    <row r="1114" spans="2:11" x14ac:dyDescent="0.25">
      <c r="B1114" s="45" t="s">
        <v>3197</v>
      </c>
      <c r="C1114" s="45" t="s">
        <v>5329</v>
      </c>
      <c r="D1114" s="45" t="s">
        <v>5330</v>
      </c>
      <c r="E1114" s="45">
        <v>50</v>
      </c>
      <c r="F1114" s="45" t="s">
        <v>5491</v>
      </c>
      <c r="G1114" s="45" t="s">
        <v>5496</v>
      </c>
      <c r="H1114" s="45" t="s">
        <v>5497</v>
      </c>
      <c r="I1114" s="45" t="s">
        <v>3203</v>
      </c>
      <c r="J1114" s="46">
        <v>113.21</v>
      </c>
      <c r="K1114" s="46">
        <f t="shared" si="17"/>
        <v>131.32359999999997</v>
      </c>
    </row>
    <row r="1115" spans="2:11" x14ac:dyDescent="0.25">
      <c r="B1115" s="45" t="s">
        <v>3197</v>
      </c>
      <c r="C1115" s="45" t="s">
        <v>5329</v>
      </c>
      <c r="D1115" s="45" t="s">
        <v>5330</v>
      </c>
      <c r="E1115" s="45">
        <v>50</v>
      </c>
      <c r="F1115" s="45" t="s">
        <v>5491</v>
      </c>
      <c r="G1115" s="45" t="s">
        <v>5498</v>
      </c>
      <c r="H1115" s="45" t="s">
        <v>5499</v>
      </c>
      <c r="I1115" s="45" t="s">
        <v>3203</v>
      </c>
      <c r="J1115" s="46">
        <v>37.51</v>
      </c>
      <c r="K1115" s="46">
        <f t="shared" si="17"/>
        <v>43.511599999999994</v>
      </c>
    </row>
    <row r="1116" spans="2:11" x14ac:dyDescent="0.25">
      <c r="B1116" s="45" t="s">
        <v>3197</v>
      </c>
      <c r="C1116" s="45" t="s">
        <v>5329</v>
      </c>
      <c r="D1116" s="45" t="s">
        <v>5330</v>
      </c>
      <c r="E1116" s="45">
        <v>50</v>
      </c>
      <c r="F1116" s="45" t="s">
        <v>5491</v>
      </c>
      <c r="G1116" s="45" t="s">
        <v>5500</v>
      </c>
      <c r="H1116" s="45" t="s">
        <v>5501</v>
      </c>
      <c r="I1116" s="45" t="s">
        <v>3203</v>
      </c>
      <c r="J1116" s="46">
        <v>70.41</v>
      </c>
      <c r="K1116" s="46">
        <f t="shared" si="17"/>
        <v>81.675599999999989</v>
      </c>
    </row>
    <row r="1117" spans="2:11" x14ac:dyDescent="0.25">
      <c r="B1117" s="45" t="s">
        <v>3197</v>
      </c>
      <c r="C1117" s="45" t="s">
        <v>5329</v>
      </c>
      <c r="D1117" s="45" t="s">
        <v>5330</v>
      </c>
      <c r="E1117" s="45">
        <v>50</v>
      </c>
      <c r="F1117" s="45" t="s">
        <v>5491</v>
      </c>
      <c r="G1117" s="45" t="s">
        <v>5502</v>
      </c>
      <c r="H1117" s="45" t="s">
        <v>5503</v>
      </c>
      <c r="I1117" s="45" t="s">
        <v>3203</v>
      </c>
      <c r="J1117" s="46">
        <v>59.9</v>
      </c>
      <c r="K1117" s="46">
        <f t="shared" si="17"/>
        <v>69.483999999999995</v>
      </c>
    </row>
    <row r="1118" spans="2:11" x14ac:dyDescent="0.25">
      <c r="B1118" s="45" t="s">
        <v>3197</v>
      </c>
      <c r="C1118" s="45" t="s">
        <v>5329</v>
      </c>
      <c r="D1118" s="45" t="s">
        <v>5330</v>
      </c>
      <c r="E1118" s="45">
        <v>50</v>
      </c>
      <c r="F1118" s="45" t="s">
        <v>5491</v>
      </c>
      <c r="G1118" s="45" t="s">
        <v>5504</v>
      </c>
      <c r="H1118" s="45" t="s">
        <v>5505</v>
      </c>
      <c r="I1118" s="45" t="s">
        <v>3203</v>
      </c>
      <c r="J1118" s="46">
        <v>8.56</v>
      </c>
      <c r="K1118" s="46">
        <f t="shared" si="17"/>
        <v>9.9296000000000006</v>
      </c>
    </row>
    <row r="1119" spans="2:11" x14ac:dyDescent="0.25">
      <c r="B1119" s="45" t="s">
        <v>3197</v>
      </c>
      <c r="C1119" s="45" t="s">
        <v>5329</v>
      </c>
      <c r="D1119" s="45" t="s">
        <v>5330</v>
      </c>
      <c r="E1119" s="45">
        <v>50</v>
      </c>
      <c r="F1119" s="45" t="s">
        <v>5491</v>
      </c>
      <c r="G1119" s="45" t="s">
        <v>5506</v>
      </c>
      <c r="H1119" s="45" t="s">
        <v>5507</v>
      </c>
      <c r="I1119" s="45" t="s">
        <v>3203</v>
      </c>
      <c r="J1119" s="46">
        <v>12.83</v>
      </c>
      <c r="K1119" s="46">
        <f t="shared" si="17"/>
        <v>14.8828</v>
      </c>
    </row>
    <row r="1120" spans="2:11" x14ac:dyDescent="0.25">
      <c r="B1120" s="45" t="s">
        <v>3197</v>
      </c>
      <c r="C1120" s="45" t="s">
        <v>5329</v>
      </c>
      <c r="D1120" s="45" t="s">
        <v>5330</v>
      </c>
      <c r="E1120" s="45">
        <v>50</v>
      </c>
      <c r="F1120" s="45" t="s">
        <v>5491</v>
      </c>
      <c r="G1120" s="45" t="s">
        <v>5508</v>
      </c>
      <c r="H1120" s="45" t="s">
        <v>5509</v>
      </c>
      <c r="I1120" s="45" t="s">
        <v>3203</v>
      </c>
      <c r="J1120" s="46">
        <v>14.34</v>
      </c>
      <c r="K1120" s="46">
        <f t="shared" si="17"/>
        <v>16.634399999999999</v>
      </c>
    </row>
    <row r="1121" spans="2:11" x14ac:dyDescent="0.25">
      <c r="B1121" s="45" t="s">
        <v>3197</v>
      </c>
      <c r="C1121" s="45" t="s">
        <v>5329</v>
      </c>
      <c r="D1121" s="45" t="s">
        <v>5330</v>
      </c>
      <c r="E1121" s="45">
        <v>50</v>
      </c>
      <c r="F1121" s="45" t="s">
        <v>5491</v>
      </c>
      <c r="G1121" s="45" t="s">
        <v>5510</v>
      </c>
      <c r="H1121" s="45" t="s">
        <v>5511</v>
      </c>
      <c r="I1121" s="45" t="s">
        <v>3203</v>
      </c>
      <c r="J1121" s="46">
        <v>14.34</v>
      </c>
      <c r="K1121" s="46">
        <f t="shared" si="17"/>
        <v>16.634399999999999</v>
      </c>
    </row>
    <row r="1122" spans="2:11" x14ac:dyDescent="0.25">
      <c r="B1122" s="45" t="s">
        <v>3197</v>
      </c>
      <c r="C1122" s="45" t="s">
        <v>5329</v>
      </c>
      <c r="D1122" s="45" t="s">
        <v>5330</v>
      </c>
      <c r="E1122" s="45">
        <v>50</v>
      </c>
      <c r="F1122" s="45" t="s">
        <v>5491</v>
      </c>
      <c r="G1122" s="45" t="s">
        <v>5512</v>
      </c>
      <c r="H1122" s="45" t="s">
        <v>5513</v>
      </c>
      <c r="I1122" s="45" t="s">
        <v>3203</v>
      </c>
      <c r="J1122" s="46">
        <v>14.34</v>
      </c>
      <c r="K1122" s="46">
        <f t="shared" si="17"/>
        <v>16.634399999999999</v>
      </c>
    </row>
    <row r="1123" spans="2:11" x14ac:dyDescent="0.25">
      <c r="B1123" s="45" t="s">
        <v>3197</v>
      </c>
      <c r="C1123" s="45" t="s">
        <v>5329</v>
      </c>
      <c r="D1123" s="45" t="s">
        <v>5330</v>
      </c>
      <c r="E1123" s="45">
        <v>50</v>
      </c>
      <c r="F1123" s="45" t="s">
        <v>5491</v>
      </c>
      <c r="G1123" s="45" t="s">
        <v>5514</v>
      </c>
      <c r="H1123" s="45" t="s">
        <v>5515</v>
      </c>
      <c r="I1123" s="45" t="s">
        <v>3203</v>
      </c>
      <c r="J1123" s="46">
        <v>12.29</v>
      </c>
      <c r="K1123" s="46">
        <f t="shared" si="17"/>
        <v>14.256399999999998</v>
      </c>
    </row>
    <row r="1124" spans="2:11" x14ac:dyDescent="0.25">
      <c r="B1124" s="45" t="s">
        <v>3197</v>
      </c>
      <c r="C1124" s="45" t="s">
        <v>5329</v>
      </c>
      <c r="D1124" s="45" t="s">
        <v>5330</v>
      </c>
      <c r="E1124" s="45">
        <v>50</v>
      </c>
      <c r="F1124" s="45" t="s">
        <v>5491</v>
      </c>
      <c r="G1124" s="45" t="s">
        <v>5516</v>
      </c>
      <c r="H1124" s="45" t="s">
        <v>5517</v>
      </c>
      <c r="I1124" s="45" t="s">
        <v>3203</v>
      </c>
      <c r="J1124" s="46">
        <v>15.47</v>
      </c>
      <c r="K1124" s="46">
        <f t="shared" si="17"/>
        <v>17.9452</v>
      </c>
    </row>
    <row r="1125" spans="2:11" x14ac:dyDescent="0.25">
      <c r="B1125" s="45" t="s">
        <v>3197</v>
      </c>
      <c r="C1125" s="45" t="s">
        <v>5329</v>
      </c>
      <c r="D1125" s="45" t="s">
        <v>5330</v>
      </c>
      <c r="E1125" s="45">
        <v>50</v>
      </c>
      <c r="F1125" s="45" t="s">
        <v>5491</v>
      </c>
      <c r="G1125" s="45" t="s">
        <v>5518</v>
      </c>
      <c r="H1125" s="45" t="s">
        <v>5519</v>
      </c>
      <c r="I1125" s="45" t="s">
        <v>3203</v>
      </c>
      <c r="J1125" s="46">
        <v>17.57</v>
      </c>
      <c r="K1125" s="46">
        <f t="shared" si="17"/>
        <v>20.3812</v>
      </c>
    </row>
    <row r="1126" spans="2:11" x14ac:dyDescent="0.25">
      <c r="B1126" s="45" t="s">
        <v>3197</v>
      </c>
      <c r="C1126" s="45" t="s">
        <v>5329</v>
      </c>
      <c r="D1126" s="45" t="s">
        <v>5330</v>
      </c>
      <c r="E1126" s="45">
        <v>50</v>
      </c>
      <c r="F1126" s="45" t="s">
        <v>5491</v>
      </c>
      <c r="G1126" s="45" t="s">
        <v>5520</v>
      </c>
      <c r="H1126" s="45" t="s">
        <v>5521</v>
      </c>
      <c r="I1126" s="45" t="s">
        <v>3203</v>
      </c>
      <c r="J1126" s="46">
        <v>9.86</v>
      </c>
      <c r="K1126" s="46">
        <f t="shared" si="17"/>
        <v>11.437599999999998</v>
      </c>
    </row>
    <row r="1127" spans="2:11" x14ac:dyDescent="0.25">
      <c r="B1127" s="45" t="s">
        <v>3197</v>
      </c>
      <c r="C1127" s="45" t="s">
        <v>5329</v>
      </c>
      <c r="D1127" s="45" t="s">
        <v>5330</v>
      </c>
      <c r="E1127" s="45">
        <v>50</v>
      </c>
      <c r="F1127" s="45" t="s">
        <v>5491</v>
      </c>
      <c r="G1127" s="45" t="s">
        <v>5522</v>
      </c>
      <c r="H1127" s="45" t="s">
        <v>5523</v>
      </c>
      <c r="I1127" s="45" t="s">
        <v>3203</v>
      </c>
      <c r="J1127" s="46">
        <v>94.89</v>
      </c>
      <c r="K1127" s="46">
        <f t="shared" si="17"/>
        <v>110.07239999999999</v>
      </c>
    </row>
    <row r="1128" spans="2:11" x14ac:dyDescent="0.25">
      <c r="B1128" s="45" t="s">
        <v>3197</v>
      </c>
      <c r="C1128" s="45" t="s">
        <v>5329</v>
      </c>
      <c r="D1128" s="45" t="s">
        <v>5330</v>
      </c>
      <c r="E1128" s="45">
        <v>50</v>
      </c>
      <c r="F1128" s="45" t="s">
        <v>5491</v>
      </c>
      <c r="G1128" s="45" t="s">
        <v>5524</v>
      </c>
      <c r="H1128" s="45" t="s">
        <v>5525</v>
      </c>
      <c r="I1128" s="45" t="s">
        <v>3203</v>
      </c>
      <c r="J1128" s="46">
        <v>30.95</v>
      </c>
      <c r="K1128" s="46">
        <f t="shared" si="17"/>
        <v>35.901999999999994</v>
      </c>
    </row>
    <row r="1129" spans="2:11" x14ac:dyDescent="0.25">
      <c r="B1129" s="45" t="s">
        <v>3197</v>
      </c>
      <c r="C1129" s="45" t="s">
        <v>5329</v>
      </c>
      <c r="D1129" s="45" t="s">
        <v>5330</v>
      </c>
      <c r="E1129" s="45">
        <v>53</v>
      </c>
      <c r="F1129" s="45" t="s">
        <v>5526</v>
      </c>
      <c r="G1129" s="45" t="s">
        <v>5527</v>
      </c>
      <c r="H1129" s="45" t="s">
        <v>5528</v>
      </c>
      <c r="I1129" s="45" t="s">
        <v>3203</v>
      </c>
      <c r="J1129" s="46">
        <v>174.65</v>
      </c>
      <c r="K1129" s="46">
        <f t="shared" si="17"/>
        <v>202.59399999999999</v>
      </c>
    </row>
    <row r="1130" spans="2:11" x14ac:dyDescent="0.25">
      <c r="B1130" s="45" t="s">
        <v>3197</v>
      </c>
      <c r="C1130" s="45" t="s">
        <v>5329</v>
      </c>
      <c r="D1130" s="45" t="s">
        <v>5330</v>
      </c>
      <c r="E1130" s="45">
        <v>53</v>
      </c>
      <c r="F1130" s="45" t="s">
        <v>5526</v>
      </c>
      <c r="G1130" s="45" t="s">
        <v>5529</v>
      </c>
      <c r="H1130" s="45" t="s">
        <v>5530</v>
      </c>
      <c r="I1130" s="45" t="s">
        <v>3203</v>
      </c>
      <c r="J1130" s="46">
        <v>193.72</v>
      </c>
      <c r="K1130" s="46">
        <f t="shared" si="17"/>
        <v>224.71519999999998</v>
      </c>
    </row>
    <row r="1131" spans="2:11" x14ac:dyDescent="0.25">
      <c r="B1131" s="45" t="s">
        <v>3197</v>
      </c>
      <c r="C1131" s="45" t="s">
        <v>5329</v>
      </c>
      <c r="D1131" s="45" t="s">
        <v>5330</v>
      </c>
      <c r="E1131" s="45">
        <v>53</v>
      </c>
      <c r="F1131" s="45" t="s">
        <v>5526</v>
      </c>
      <c r="G1131" s="45" t="s">
        <v>5531</v>
      </c>
      <c r="H1131" s="45" t="s">
        <v>5532</v>
      </c>
      <c r="I1131" s="45" t="s">
        <v>3203</v>
      </c>
      <c r="J1131" s="46">
        <v>216.13</v>
      </c>
      <c r="K1131" s="46">
        <f t="shared" si="17"/>
        <v>250.71079999999998</v>
      </c>
    </row>
    <row r="1132" spans="2:11" x14ac:dyDescent="0.25">
      <c r="B1132" s="45" t="s">
        <v>3197</v>
      </c>
      <c r="C1132" s="45" t="s">
        <v>5329</v>
      </c>
      <c r="D1132" s="45" t="s">
        <v>5330</v>
      </c>
      <c r="E1132" s="45">
        <v>53</v>
      </c>
      <c r="F1132" s="45" t="s">
        <v>5526</v>
      </c>
      <c r="G1132" s="45" t="s">
        <v>5533</v>
      </c>
      <c r="H1132" s="45" t="s">
        <v>5534</v>
      </c>
      <c r="I1132" s="45" t="s">
        <v>3203</v>
      </c>
      <c r="J1132" s="46">
        <v>227.52</v>
      </c>
      <c r="K1132" s="46">
        <f t="shared" si="17"/>
        <v>263.92320000000001</v>
      </c>
    </row>
    <row r="1133" spans="2:11" x14ac:dyDescent="0.25">
      <c r="B1133" s="45" t="s">
        <v>3197</v>
      </c>
      <c r="C1133" s="45" t="s">
        <v>5329</v>
      </c>
      <c r="D1133" s="45" t="s">
        <v>5330</v>
      </c>
      <c r="E1133" s="45">
        <v>53</v>
      </c>
      <c r="F1133" s="45" t="s">
        <v>5526</v>
      </c>
      <c r="G1133" s="45" t="s">
        <v>5535</v>
      </c>
      <c r="H1133" s="45" t="s">
        <v>5536</v>
      </c>
      <c r="I1133" s="45" t="s">
        <v>3203</v>
      </c>
      <c r="J1133" s="46">
        <v>422.58</v>
      </c>
      <c r="K1133" s="46">
        <f t="shared" si="17"/>
        <v>490.19279999999992</v>
      </c>
    </row>
    <row r="1134" spans="2:11" x14ac:dyDescent="0.25">
      <c r="B1134" s="45" t="s">
        <v>3197</v>
      </c>
      <c r="C1134" s="45" t="s">
        <v>5329</v>
      </c>
      <c r="D1134" s="45" t="s">
        <v>5330</v>
      </c>
      <c r="E1134" s="45">
        <v>53</v>
      </c>
      <c r="F1134" s="45" t="s">
        <v>5526</v>
      </c>
      <c r="G1134" s="45" t="s">
        <v>5537</v>
      </c>
      <c r="H1134" s="45" t="s">
        <v>5538</v>
      </c>
      <c r="I1134" s="45" t="s">
        <v>3203</v>
      </c>
      <c r="J1134" s="46">
        <v>174.65</v>
      </c>
      <c r="K1134" s="46">
        <f t="shared" si="17"/>
        <v>202.59399999999999</v>
      </c>
    </row>
    <row r="1135" spans="2:11" x14ac:dyDescent="0.25">
      <c r="B1135" s="45" t="s">
        <v>3197</v>
      </c>
      <c r="C1135" s="45" t="s">
        <v>5329</v>
      </c>
      <c r="D1135" s="45" t="s">
        <v>5330</v>
      </c>
      <c r="E1135" s="45">
        <v>53</v>
      </c>
      <c r="F1135" s="45" t="s">
        <v>5526</v>
      </c>
      <c r="G1135" s="45" t="s">
        <v>5539</v>
      </c>
      <c r="H1135" s="45" t="s">
        <v>5540</v>
      </c>
      <c r="I1135" s="45" t="s">
        <v>3203</v>
      </c>
      <c r="J1135" s="46">
        <v>133.1</v>
      </c>
      <c r="K1135" s="46">
        <f t="shared" si="17"/>
        <v>154.39599999999999</v>
      </c>
    </row>
    <row r="1136" spans="2:11" x14ac:dyDescent="0.25">
      <c r="B1136" s="45" t="s">
        <v>3197</v>
      </c>
      <c r="C1136" s="45" t="s">
        <v>5329</v>
      </c>
      <c r="D1136" s="45" t="s">
        <v>5330</v>
      </c>
      <c r="E1136" s="45">
        <v>53</v>
      </c>
      <c r="F1136" s="45" t="s">
        <v>5526</v>
      </c>
      <c r="G1136" s="45" t="s">
        <v>5541</v>
      </c>
      <c r="H1136" s="45" t="s">
        <v>5542</v>
      </c>
      <c r="I1136" s="45" t="s">
        <v>3203</v>
      </c>
      <c r="J1136" s="46">
        <v>401.45</v>
      </c>
      <c r="K1136" s="46">
        <f t="shared" si="17"/>
        <v>465.68199999999996</v>
      </c>
    </row>
    <row r="1137" spans="2:11" x14ac:dyDescent="0.25">
      <c r="B1137" s="45" t="s">
        <v>3197</v>
      </c>
      <c r="C1137" s="45" t="s">
        <v>5329</v>
      </c>
      <c r="D1137" s="45" t="s">
        <v>5330</v>
      </c>
      <c r="E1137" s="45">
        <v>53</v>
      </c>
      <c r="F1137" s="45" t="s">
        <v>5526</v>
      </c>
      <c r="G1137" s="45" t="s">
        <v>5543</v>
      </c>
      <c r="H1137" s="45" t="s">
        <v>5544</v>
      </c>
      <c r="I1137" s="45" t="s">
        <v>3203</v>
      </c>
      <c r="J1137" s="46">
        <v>258.89999999999998</v>
      </c>
      <c r="K1137" s="46">
        <f t="shared" si="17"/>
        <v>300.32399999999996</v>
      </c>
    </row>
    <row r="1138" spans="2:11" x14ac:dyDescent="0.25">
      <c r="B1138" s="45" t="s">
        <v>3197</v>
      </c>
      <c r="C1138" s="45" t="s">
        <v>5329</v>
      </c>
      <c r="D1138" s="45" t="s">
        <v>5330</v>
      </c>
      <c r="E1138" s="45">
        <v>53</v>
      </c>
      <c r="F1138" s="45" t="s">
        <v>5526</v>
      </c>
      <c r="G1138" s="45" t="s">
        <v>5545</v>
      </c>
      <c r="H1138" s="45" t="s">
        <v>5546</v>
      </c>
      <c r="I1138" s="45" t="s">
        <v>3203</v>
      </c>
      <c r="J1138" s="46">
        <v>288.85000000000002</v>
      </c>
      <c r="K1138" s="46">
        <f t="shared" si="17"/>
        <v>335.06600000000003</v>
      </c>
    </row>
    <row r="1139" spans="2:11" x14ac:dyDescent="0.25">
      <c r="B1139" s="45" t="s">
        <v>3197</v>
      </c>
      <c r="C1139" s="45" t="s">
        <v>5329</v>
      </c>
      <c r="D1139" s="45" t="s">
        <v>5330</v>
      </c>
      <c r="E1139" s="45">
        <v>53</v>
      </c>
      <c r="F1139" s="45" t="s">
        <v>5526</v>
      </c>
      <c r="G1139" s="45" t="s">
        <v>5547</v>
      </c>
      <c r="H1139" s="45" t="s">
        <v>5548</v>
      </c>
      <c r="I1139" s="45" t="s">
        <v>3203</v>
      </c>
      <c r="J1139" s="46">
        <v>538.16</v>
      </c>
      <c r="K1139" s="46">
        <f t="shared" si="17"/>
        <v>624.26559999999995</v>
      </c>
    </row>
    <row r="1140" spans="2:11" x14ac:dyDescent="0.25">
      <c r="B1140" s="45" t="s">
        <v>3197</v>
      </c>
      <c r="C1140" s="45" t="s">
        <v>5329</v>
      </c>
      <c r="D1140" s="45" t="s">
        <v>5330</v>
      </c>
      <c r="E1140" s="45">
        <v>53</v>
      </c>
      <c r="F1140" s="45" t="s">
        <v>5526</v>
      </c>
      <c r="G1140" s="45" t="s">
        <v>5549</v>
      </c>
      <c r="H1140" s="45" t="s">
        <v>5550</v>
      </c>
      <c r="I1140" s="45" t="s">
        <v>3203</v>
      </c>
      <c r="J1140" s="46">
        <v>617.14</v>
      </c>
      <c r="K1140" s="46">
        <f t="shared" si="17"/>
        <v>715.88239999999996</v>
      </c>
    </row>
    <row r="1141" spans="2:11" x14ac:dyDescent="0.25">
      <c r="B1141" s="45" t="s">
        <v>3197</v>
      </c>
      <c r="C1141" s="45" t="s">
        <v>5329</v>
      </c>
      <c r="D1141" s="45" t="s">
        <v>5330</v>
      </c>
      <c r="E1141" s="45">
        <v>53</v>
      </c>
      <c r="F1141" s="45" t="s">
        <v>5526</v>
      </c>
      <c r="G1141" s="45" t="s">
        <v>5551</v>
      </c>
      <c r="H1141" s="45" t="s">
        <v>5552</v>
      </c>
      <c r="I1141" s="45" t="s">
        <v>3203</v>
      </c>
      <c r="J1141" s="46">
        <v>777.16</v>
      </c>
      <c r="K1141" s="46">
        <f t="shared" si="17"/>
        <v>901.50559999999984</v>
      </c>
    </row>
    <row r="1142" spans="2:11" x14ac:dyDescent="0.25">
      <c r="B1142" s="45" t="s">
        <v>3197</v>
      </c>
      <c r="C1142" s="45" t="s">
        <v>5553</v>
      </c>
      <c r="D1142" s="45" t="s">
        <v>5554</v>
      </c>
      <c r="E1142" s="45">
        <v>101</v>
      </c>
      <c r="F1142" s="45" t="s">
        <v>4922</v>
      </c>
      <c r="G1142" s="45" t="s">
        <v>5555</v>
      </c>
      <c r="H1142" s="45" t="s">
        <v>5556</v>
      </c>
      <c r="I1142" s="45" t="s">
        <v>3203</v>
      </c>
      <c r="J1142" s="46">
        <v>5</v>
      </c>
      <c r="K1142" s="46">
        <f t="shared" si="17"/>
        <v>5.8</v>
      </c>
    </row>
    <row r="1143" spans="2:11" x14ac:dyDescent="0.25">
      <c r="B1143" s="45" t="s">
        <v>3197</v>
      </c>
      <c r="C1143" s="45" t="s">
        <v>5553</v>
      </c>
      <c r="D1143" s="45" t="s">
        <v>5554</v>
      </c>
      <c r="E1143" s="45">
        <v>101</v>
      </c>
      <c r="F1143" s="45" t="s">
        <v>4922</v>
      </c>
      <c r="G1143" s="45" t="s">
        <v>5557</v>
      </c>
      <c r="H1143" s="45" t="s">
        <v>5558</v>
      </c>
      <c r="I1143" s="45" t="s">
        <v>3203</v>
      </c>
      <c r="J1143" s="46">
        <v>3.05</v>
      </c>
      <c r="K1143" s="46">
        <f t="shared" si="17"/>
        <v>3.5379999999999994</v>
      </c>
    </row>
    <row r="1144" spans="2:11" x14ac:dyDescent="0.25">
      <c r="B1144" s="45" t="s">
        <v>3197</v>
      </c>
      <c r="C1144" s="45" t="s">
        <v>5553</v>
      </c>
      <c r="D1144" s="45" t="s">
        <v>5554</v>
      </c>
      <c r="E1144" s="45">
        <v>101</v>
      </c>
      <c r="F1144" s="45" t="s">
        <v>4922</v>
      </c>
      <c r="G1144" s="45" t="s">
        <v>5559</v>
      </c>
      <c r="H1144" s="45" t="s">
        <v>5560</v>
      </c>
      <c r="I1144" s="45" t="s">
        <v>3203</v>
      </c>
      <c r="J1144" s="46">
        <v>3.39</v>
      </c>
      <c r="K1144" s="46">
        <f t="shared" si="17"/>
        <v>3.9323999999999999</v>
      </c>
    </row>
    <row r="1145" spans="2:11" x14ac:dyDescent="0.25">
      <c r="B1145" s="45" t="s">
        <v>3197</v>
      </c>
      <c r="C1145" s="45" t="s">
        <v>5553</v>
      </c>
      <c r="D1145" s="45" t="s">
        <v>5554</v>
      </c>
      <c r="E1145" s="45">
        <v>101</v>
      </c>
      <c r="F1145" s="45" t="s">
        <v>4922</v>
      </c>
      <c r="G1145" s="45" t="s">
        <v>5561</v>
      </c>
      <c r="H1145" s="45" t="s">
        <v>5562</v>
      </c>
      <c r="I1145" s="45" t="s">
        <v>3203</v>
      </c>
      <c r="J1145" s="46">
        <v>8.9</v>
      </c>
      <c r="K1145" s="46">
        <f t="shared" si="17"/>
        <v>10.324</v>
      </c>
    </row>
    <row r="1146" spans="2:11" x14ac:dyDescent="0.25">
      <c r="B1146" s="45" t="s">
        <v>3197</v>
      </c>
      <c r="C1146" s="45" t="s">
        <v>5553</v>
      </c>
      <c r="D1146" s="45" t="s">
        <v>5554</v>
      </c>
      <c r="E1146" s="45">
        <v>101</v>
      </c>
      <c r="F1146" s="45" t="s">
        <v>4922</v>
      </c>
      <c r="G1146" s="45" t="s">
        <v>5563</v>
      </c>
      <c r="H1146" s="45" t="s">
        <v>5564</v>
      </c>
      <c r="I1146" s="45" t="s">
        <v>3203</v>
      </c>
      <c r="J1146" s="46">
        <v>5.32</v>
      </c>
      <c r="K1146" s="46">
        <f t="shared" si="17"/>
        <v>6.1711999999999998</v>
      </c>
    </row>
    <row r="1147" spans="2:11" x14ac:dyDescent="0.25">
      <c r="B1147" s="45" t="s">
        <v>3197</v>
      </c>
      <c r="C1147" s="45" t="s">
        <v>5553</v>
      </c>
      <c r="D1147" s="45" t="s">
        <v>5554</v>
      </c>
      <c r="E1147" s="45">
        <v>101</v>
      </c>
      <c r="F1147" s="45" t="s">
        <v>4922</v>
      </c>
      <c r="G1147" s="45" t="s">
        <v>5565</v>
      </c>
      <c r="H1147" s="45" t="s">
        <v>5566</v>
      </c>
      <c r="I1147" s="45" t="s">
        <v>3203</v>
      </c>
      <c r="J1147" s="46">
        <v>5.23</v>
      </c>
      <c r="K1147" s="46">
        <f t="shared" si="17"/>
        <v>6.0667999999999997</v>
      </c>
    </row>
    <row r="1148" spans="2:11" x14ac:dyDescent="0.25">
      <c r="B1148" s="45" t="s">
        <v>3197</v>
      </c>
      <c r="C1148" s="45" t="s">
        <v>5553</v>
      </c>
      <c r="D1148" s="45" t="s">
        <v>5554</v>
      </c>
      <c r="E1148" s="45">
        <v>101</v>
      </c>
      <c r="F1148" s="45" t="s">
        <v>4922</v>
      </c>
      <c r="G1148" s="45" t="s">
        <v>5567</v>
      </c>
      <c r="H1148" s="45" t="s">
        <v>5568</v>
      </c>
      <c r="I1148" s="45" t="s">
        <v>3203</v>
      </c>
      <c r="J1148" s="46">
        <v>7.02</v>
      </c>
      <c r="K1148" s="46">
        <f t="shared" si="17"/>
        <v>8.1431999999999984</v>
      </c>
    </row>
    <row r="1149" spans="2:11" x14ac:dyDescent="0.25">
      <c r="B1149" s="45" t="s">
        <v>3197</v>
      </c>
      <c r="C1149" s="45" t="s">
        <v>5553</v>
      </c>
      <c r="D1149" s="45" t="s">
        <v>5554</v>
      </c>
      <c r="E1149" s="45">
        <v>101</v>
      </c>
      <c r="F1149" s="45" t="s">
        <v>4922</v>
      </c>
      <c r="G1149" s="45" t="s">
        <v>5569</v>
      </c>
      <c r="H1149" s="45" t="s">
        <v>5570</v>
      </c>
      <c r="I1149" s="45" t="s">
        <v>3203</v>
      </c>
      <c r="J1149" s="46">
        <v>0.45</v>
      </c>
      <c r="K1149" s="46">
        <f t="shared" si="17"/>
        <v>0.52200000000000002</v>
      </c>
    </row>
    <row r="1150" spans="2:11" x14ac:dyDescent="0.25">
      <c r="B1150" s="45" t="s">
        <v>3197</v>
      </c>
      <c r="C1150" s="45" t="s">
        <v>5553</v>
      </c>
      <c r="D1150" s="45" t="s">
        <v>5554</v>
      </c>
      <c r="E1150" s="45">
        <v>55</v>
      </c>
      <c r="F1150" s="45" t="s">
        <v>5571</v>
      </c>
      <c r="G1150" s="45" t="s">
        <v>5572</v>
      </c>
      <c r="H1150" s="45" t="s">
        <v>5573</v>
      </c>
      <c r="I1150" s="45" t="s">
        <v>3203</v>
      </c>
      <c r="J1150" s="46">
        <v>12.82</v>
      </c>
      <c r="K1150" s="46">
        <f t="shared" si="17"/>
        <v>14.8712</v>
      </c>
    </row>
    <row r="1151" spans="2:11" x14ac:dyDescent="0.25">
      <c r="B1151" s="45" t="s">
        <v>3197</v>
      </c>
      <c r="C1151" s="45" t="s">
        <v>5553</v>
      </c>
      <c r="D1151" s="45" t="s">
        <v>5554</v>
      </c>
      <c r="E1151" s="45">
        <v>55</v>
      </c>
      <c r="F1151" s="45" t="s">
        <v>5571</v>
      </c>
      <c r="G1151" s="45" t="s">
        <v>5574</v>
      </c>
      <c r="H1151" s="45" t="s">
        <v>5575</v>
      </c>
      <c r="I1151" s="45" t="s">
        <v>3203</v>
      </c>
      <c r="J1151" s="46">
        <v>5.13</v>
      </c>
      <c r="K1151" s="46">
        <f t="shared" si="17"/>
        <v>5.9507999999999992</v>
      </c>
    </row>
    <row r="1152" spans="2:11" x14ac:dyDescent="0.25">
      <c r="B1152" s="45" t="s">
        <v>3197</v>
      </c>
      <c r="C1152" s="45" t="s">
        <v>5553</v>
      </c>
      <c r="D1152" s="45" t="s">
        <v>5554</v>
      </c>
      <c r="E1152" s="45">
        <v>55</v>
      </c>
      <c r="F1152" s="45" t="s">
        <v>5571</v>
      </c>
      <c r="G1152" s="45" t="s">
        <v>5576</v>
      </c>
      <c r="H1152" s="45" t="s">
        <v>5577</v>
      </c>
      <c r="I1152" s="45" t="s">
        <v>3203</v>
      </c>
      <c r="J1152" s="46">
        <v>2.36</v>
      </c>
      <c r="K1152" s="46">
        <f t="shared" si="17"/>
        <v>2.7375999999999996</v>
      </c>
    </row>
    <row r="1153" spans="2:11" x14ac:dyDescent="0.25">
      <c r="B1153" s="45" t="s">
        <v>3197</v>
      </c>
      <c r="C1153" s="45" t="s">
        <v>5553</v>
      </c>
      <c r="D1153" s="45" t="s">
        <v>5554</v>
      </c>
      <c r="E1153" s="45">
        <v>55</v>
      </c>
      <c r="F1153" s="45" t="s">
        <v>5571</v>
      </c>
      <c r="G1153" s="45" t="s">
        <v>5578</v>
      </c>
      <c r="H1153" s="45" t="s">
        <v>5579</v>
      </c>
      <c r="I1153" s="45" t="s">
        <v>3203</v>
      </c>
      <c r="J1153" s="46">
        <v>5.47</v>
      </c>
      <c r="K1153" s="46">
        <f t="shared" si="17"/>
        <v>6.3451999999999993</v>
      </c>
    </row>
    <row r="1154" spans="2:11" x14ac:dyDescent="0.25">
      <c r="B1154" s="45" t="s">
        <v>3197</v>
      </c>
      <c r="C1154" s="45" t="s">
        <v>5553</v>
      </c>
      <c r="D1154" s="45" t="s">
        <v>5554</v>
      </c>
      <c r="E1154" s="45">
        <v>55</v>
      </c>
      <c r="F1154" s="45" t="s">
        <v>5571</v>
      </c>
      <c r="G1154" s="45" t="s">
        <v>5580</v>
      </c>
      <c r="H1154" s="45" t="s">
        <v>5581</v>
      </c>
      <c r="I1154" s="45" t="s">
        <v>3203</v>
      </c>
      <c r="J1154" s="46">
        <v>7.18</v>
      </c>
      <c r="K1154" s="46">
        <f t="shared" si="17"/>
        <v>8.3287999999999993</v>
      </c>
    </row>
    <row r="1155" spans="2:11" x14ac:dyDescent="0.25">
      <c r="B1155" s="45" t="s">
        <v>3197</v>
      </c>
      <c r="C1155" s="45" t="s">
        <v>5553</v>
      </c>
      <c r="D1155" s="45" t="s">
        <v>5554</v>
      </c>
      <c r="E1155" s="45">
        <v>55</v>
      </c>
      <c r="F1155" s="45" t="s">
        <v>5571</v>
      </c>
      <c r="G1155" s="45" t="s">
        <v>5582</v>
      </c>
      <c r="H1155" s="45" t="s">
        <v>5583</v>
      </c>
      <c r="I1155" s="45" t="s">
        <v>3203</v>
      </c>
      <c r="J1155" s="46">
        <v>3.18</v>
      </c>
      <c r="K1155" s="46">
        <f t="shared" si="17"/>
        <v>3.6888000000000001</v>
      </c>
    </row>
    <row r="1156" spans="2:11" x14ac:dyDescent="0.25">
      <c r="B1156" s="45" t="s">
        <v>3197</v>
      </c>
      <c r="C1156" s="45" t="s">
        <v>5553</v>
      </c>
      <c r="D1156" s="45" t="s">
        <v>5554</v>
      </c>
      <c r="E1156" s="45">
        <v>55</v>
      </c>
      <c r="F1156" s="45" t="s">
        <v>5571</v>
      </c>
      <c r="G1156" s="45" t="s">
        <v>5584</v>
      </c>
      <c r="H1156" s="45" t="s">
        <v>5585</v>
      </c>
      <c r="I1156" s="45" t="s">
        <v>3203</v>
      </c>
      <c r="J1156" s="46">
        <v>7.18</v>
      </c>
      <c r="K1156" s="46">
        <f t="shared" ref="K1156:K1219" si="18">+IF(AND(MID(H1156,1,15)="POSTE DE MADERA",J1156&lt;110)=TRUE,(J1156*1.13+5)*1.01*1.16,IF(AND(MID(H1156,1,15)="POSTE DE MADERA",J1156&gt;=110,J1156&lt;320)=TRUE,(J1156*1.13+12)*1.01*1.16,IF(AND(MID(H1156,1,15)="POSTE DE MADERA",J1156&gt;320)=TRUE,(J1156*1.13+36)*1.01*1.16,IF(+AND(MID(H1156,1,5)="POSTE",MID(H1156,1,15)&lt;&gt;"POSTE DE MADERA")=TRUE,J1156*1.01*1.16,J1156*1.16))))</f>
        <v>8.3287999999999993</v>
      </c>
    </row>
    <row r="1157" spans="2:11" x14ac:dyDescent="0.25">
      <c r="B1157" s="45" t="s">
        <v>3197</v>
      </c>
      <c r="C1157" s="45" t="s">
        <v>5553</v>
      </c>
      <c r="D1157" s="45" t="s">
        <v>5554</v>
      </c>
      <c r="E1157" s="45">
        <v>55</v>
      </c>
      <c r="F1157" s="45" t="s">
        <v>5571</v>
      </c>
      <c r="G1157" s="45" t="s">
        <v>5586</v>
      </c>
      <c r="H1157" s="45" t="s">
        <v>5587</v>
      </c>
      <c r="I1157" s="45" t="s">
        <v>3203</v>
      </c>
      <c r="J1157" s="46">
        <v>11.71</v>
      </c>
      <c r="K1157" s="46">
        <f t="shared" si="18"/>
        <v>13.583600000000001</v>
      </c>
    </row>
    <row r="1158" spans="2:11" x14ac:dyDescent="0.25">
      <c r="B1158" s="45" t="s">
        <v>3197</v>
      </c>
      <c r="C1158" s="45" t="s">
        <v>5553</v>
      </c>
      <c r="D1158" s="45" t="s">
        <v>5554</v>
      </c>
      <c r="E1158" s="45">
        <v>55</v>
      </c>
      <c r="F1158" s="45" t="s">
        <v>5571</v>
      </c>
      <c r="G1158" s="45" t="s">
        <v>5588</v>
      </c>
      <c r="H1158" s="45" t="s">
        <v>5589</v>
      </c>
      <c r="I1158" s="45" t="s">
        <v>3203</v>
      </c>
      <c r="J1158" s="46">
        <v>4.38</v>
      </c>
      <c r="K1158" s="46">
        <f t="shared" si="18"/>
        <v>5.0807999999999991</v>
      </c>
    </row>
    <row r="1159" spans="2:11" x14ac:dyDescent="0.25">
      <c r="B1159" s="45" t="s">
        <v>3197</v>
      </c>
      <c r="C1159" s="45" t="s">
        <v>5553</v>
      </c>
      <c r="D1159" s="45" t="s">
        <v>5554</v>
      </c>
      <c r="E1159" s="45">
        <v>55</v>
      </c>
      <c r="F1159" s="45" t="s">
        <v>5571</v>
      </c>
      <c r="G1159" s="45" t="s">
        <v>5590</v>
      </c>
      <c r="H1159" s="45" t="s">
        <v>5591</v>
      </c>
      <c r="I1159" s="45" t="s">
        <v>3203</v>
      </c>
      <c r="J1159" s="46">
        <v>7.84</v>
      </c>
      <c r="K1159" s="46">
        <f t="shared" si="18"/>
        <v>9.0943999999999985</v>
      </c>
    </row>
    <row r="1160" spans="2:11" x14ac:dyDescent="0.25">
      <c r="B1160" s="45" t="s">
        <v>3197</v>
      </c>
      <c r="C1160" s="45" t="s">
        <v>5553</v>
      </c>
      <c r="D1160" s="45" t="s">
        <v>5554</v>
      </c>
      <c r="E1160" s="45">
        <v>55</v>
      </c>
      <c r="F1160" s="45" t="s">
        <v>5571</v>
      </c>
      <c r="G1160" s="45" t="s">
        <v>5592</v>
      </c>
      <c r="H1160" s="45" t="s">
        <v>5593</v>
      </c>
      <c r="I1160" s="45" t="s">
        <v>3203</v>
      </c>
      <c r="J1160" s="46">
        <v>8.58</v>
      </c>
      <c r="K1160" s="46">
        <f t="shared" si="18"/>
        <v>9.9527999999999999</v>
      </c>
    </row>
    <row r="1161" spans="2:11" x14ac:dyDescent="0.25">
      <c r="B1161" s="45" t="s">
        <v>3197</v>
      </c>
      <c r="C1161" s="45" t="s">
        <v>5553</v>
      </c>
      <c r="D1161" s="45" t="s">
        <v>5554</v>
      </c>
      <c r="E1161" s="45">
        <v>55</v>
      </c>
      <c r="F1161" s="45" t="s">
        <v>5571</v>
      </c>
      <c r="G1161" s="45" t="s">
        <v>5594</v>
      </c>
      <c r="H1161" s="45" t="s">
        <v>5595</v>
      </c>
      <c r="I1161" s="45" t="s">
        <v>3203</v>
      </c>
      <c r="J1161" s="46">
        <v>26.49</v>
      </c>
      <c r="K1161" s="46">
        <f t="shared" si="18"/>
        <v>30.728399999999997</v>
      </c>
    </row>
    <row r="1162" spans="2:11" x14ac:dyDescent="0.25">
      <c r="B1162" s="45" t="s">
        <v>3197</v>
      </c>
      <c r="C1162" s="45" t="s">
        <v>5553</v>
      </c>
      <c r="D1162" s="45" t="s">
        <v>5554</v>
      </c>
      <c r="E1162" s="45">
        <v>55</v>
      </c>
      <c r="F1162" s="45" t="s">
        <v>5571</v>
      </c>
      <c r="G1162" s="45" t="s">
        <v>5596</v>
      </c>
      <c r="H1162" s="45" t="s">
        <v>5597</v>
      </c>
      <c r="I1162" s="45" t="s">
        <v>3203</v>
      </c>
      <c r="J1162" s="46">
        <v>20.68</v>
      </c>
      <c r="K1162" s="46">
        <f t="shared" si="18"/>
        <v>23.988799999999998</v>
      </c>
    </row>
    <row r="1163" spans="2:11" x14ac:dyDescent="0.25">
      <c r="B1163" s="45" t="s">
        <v>3197</v>
      </c>
      <c r="C1163" s="45" t="s">
        <v>5553</v>
      </c>
      <c r="D1163" s="45" t="s">
        <v>5554</v>
      </c>
      <c r="E1163" s="45">
        <v>55</v>
      </c>
      <c r="F1163" s="45" t="s">
        <v>5571</v>
      </c>
      <c r="G1163" s="45" t="s">
        <v>5598</v>
      </c>
      <c r="H1163" s="45" t="s">
        <v>5599</v>
      </c>
      <c r="I1163" s="45" t="s">
        <v>3203</v>
      </c>
      <c r="J1163" s="46">
        <v>3.96</v>
      </c>
      <c r="K1163" s="46">
        <f t="shared" si="18"/>
        <v>4.5935999999999995</v>
      </c>
    </row>
    <row r="1164" spans="2:11" x14ac:dyDescent="0.25">
      <c r="B1164" s="45" t="s">
        <v>3197</v>
      </c>
      <c r="C1164" s="45" t="s">
        <v>5553</v>
      </c>
      <c r="D1164" s="45" t="s">
        <v>5554</v>
      </c>
      <c r="E1164" s="45">
        <v>58</v>
      </c>
      <c r="F1164" s="45" t="s">
        <v>5600</v>
      </c>
      <c r="G1164" s="45" t="s">
        <v>5601</v>
      </c>
      <c r="H1164" s="45" t="s">
        <v>5602</v>
      </c>
      <c r="I1164" s="45" t="s">
        <v>3203</v>
      </c>
      <c r="J1164" s="46">
        <v>36.18</v>
      </c>
      <c r="K1164" s="46">
        <f t="shared" si="18"/>
        <v>41.968799999999995</v>
      </c>
    </row>
    <row r="1165" spans="2:11" x14ac:dyDescent="0.25">
      <c r="B1165" s="45" t="s">
        <v>3197</v>
      </c>
      <c r="C1165" s="45" t="s">
        <v>5553</v>
      </c>
      <c r="D1165" s="45" t="s">
        <v>5554</v>
      </c>
      <c r="E1165" s="45">
        <v>58</v>
      </c>
      <c r="F1165" s="45" t="s">
        <v>5600</v>
      </c>
      <c r="G1165" s="45" t="s">
        <v>5603</v>
      </c>
      <c r="H1165" s="45" t="s">
        <v>5604</v>
      </c>
      <c r="I1165" s="45" t="s">
        <v>3203</v>
      </c>
      <c r="J1165" s="46">
        <v>41.73</v>
      </c>
      <c r="K1165" s="46">
        <f t="shared" si="18"/>
        <v>48.40679999999999</v>
      </c>
    </row>
    <row r="1166" spans="2:11" x14ac:dyDescent="0.25">
      <c r="B1166" s="45" t="s">
        <v>3197</v>
      </c>
      <c r="C1166" s="45" t="s">
        <v>5553</v>
      </c>
      <c r="D1166" s="45" t="s">
        <v>5554</v>
      </c>
      <c r="E1166" s="45">
        <v>58</v>
      </c>
      <c r="F1166" s="45" t="s">
        <v>5600</v>
      </c>
      <c r="G1166" s="45" t="s">
        <v>5605</v>
      </c>
      <c r="H1166" s="45" t="s">
        <v>5606</v>
      </c>
      <c r="I1166" s="45" t="s">
        <v>3203</v>
      </c>
      <c r="J1166" s="46">
        <v>20.58</v>
      </c>
      <c r="K1166" s="46">
        <f t="shared" si="18"/>
        <v>23.872799999999998</v>
      </c>
    </row>
    <row r="1167" spans="2:11" x14ac:dyDescent="0.25">
      <c r="B1167" s="45" t="s">
        <v>3197</v>
      </c>
      <c r="C1167" s="45" t="s">
        <v>5553</v>
      </c>
      <c r="D1167" s="45" t="s">
        <v>5554</v>
      </c>
      <c r="E1167" s="45">
        <v>58</v>
      </c>
      <c r="F1167" s="45" t="s">
        <v>5600</v>
      </c>
      <c r="G1167" s="45" t="s">
        <v>5607</v>
      </c>
      <c r="H1167" s="45" t="s">
        <v>5608</v>
      </c>
      <c r="I1167" s="45" t="s">
        <v>3203</v>
      </c>
      <c r="J1167" s="46">
        <v>18.52</v>
      </c>
      <c r="K1167" s="46">
        <f t="shared" si="18"/>
        <v>21.483199999999997</v>
      </c>
    </row>
    <row r="1168" spans="2:11" x14ac:dyDescent="0.25">
      <c r="B1168" s="45" t="s">
        <v>3197</v>
      </c>
      <c r="C1168" s="45" t="s">
        <v>5553</v>
      </c>
      <c r="D1168" s="45" t="s">
        <v>5554</v>
      </c>
      <c r="E1168" s="45">
        <v>58</v>
      </c>
      <c r="F1168" s="45" t="s">
        <v>5600</v>
      </c>
      <c r="G1168" s="45" t="s">
        <v>5609</v>
      </c>
      <c r="H1168" s="45" t="s">
        <v>5610</v>
      </c>
      <c r="I1168" s="45" t="s">
        <v>3203</v>
      </c>
      <c r="J1168" s="46">
        <v>18.52</v>
      </c>
      <c r="K1168" s="46">
        <f t="shared" si="18"/>
        <v>21.483199999999997</v>
      </c>
    </row>
    <row r="1169" spans="2:11" x14ac:dyDescent="0.25">
      <c r="B1169" s="45" t="s">
        <v>3197</v>
      </c>
      <c r="C1169" s="45" t="s">
        <v>5553</v>
      </c>
      <c r="D1169" s="45" t="s">
        <v>5554</v>
      </c>
      <c r="E1169" s="45">
        <v>58</v>
      </c>
      <c r="F1169" s="45" t="s">
        <v>5600</v>
      </c>
      <c r="G1169" s="45" t="s">
        <v>5611</v>
      </c>
      <c r="H1169" s="45" t="s">
        <v>5612</v>
      </c>
      <c r="I1169" s="45" t="s">
        <v>3203</v>
      </c>
      <c r="J1169" s="46">
        <v>18.52</v>
      </c>
      <c r="K1169" s="46">
        <f t="shared" si="18"/>
        <v>21.483199999999997</v>
      </c>
    </row>
    <row r="1170" spans="2:11" x14ac:dyDescent="0.25">
      <c r="B1170" s="45" t="s">
        <v>3197</v>
      </c>
      <c r="C1170" s="45" t="s">
        <v>5553</v>
      </c>
      <c r="D1170" s="45" t="s">
        <v>5554</v>
      </c>
      <c r="E1170" s="45">
        <v>58</v>
      </c>
      <c r="F1170" s="45" t="s">
        <v>5600</v>
      </c>
      <c r="G1170" s="45" t="s">
        <v>5613</v>
      </c>
      <c r="H1170" s="45" t="s">
        <v>5614</v>
      </c>
      <c r="I1170" s="45" t="s">
        <v>3203</v>
      </c>
      <c r="J1170" s="46">
        <v>20.84</v>
      </c>
      <c r="K1170" s="46">
        <f t="shared" si="18"/>
        <v>24.174399999999999</v>
      </c>
    </row>
    <row r="1171" spans="2:11" x14ac:dyDescent="0.25">
      <c r="B1171" s="45" t="s">
        <v>3197</v>
      </c>
      <c r="C1171" s="45" t="s">
        <v>5553</v>
      </c>
      <c r="D1171" s="45" t="s">
        <v>5554</v>
      </c>
      <c r="E1171" s="45">
        <v>58</v>
      </c>
      <c r="F1171" s="45" t="s">
        <v>5600</v>
      </c>
      <c r="G1171" s="45" t="s">
        <v>5615</v>
      </c>
      <c r="H1171" s="45" t="s">
        <v>5616</v>
      </c>
      <c r="I1171" s="45" t="s">
        <v>3203</v>
      </c>
      <c r="J1171" s="46">
        <v>25.64</v>
      </c>
      <c r="K1171" s="46">
        <f t="shared" si="18"/>
        <v>29.7424</v>
      </c>
    </row>
    <row r="1172" spans="2:11" x14ac:dyDescent="0.25">
      <c r="B1172" s="45" t="s">
        <v>3197</v>
      </c>
      <c r="C1172" s="45" t="s">
        <v>5553</v>
      </c>
      <c r="D1172" s="45" t="s">
        <v>5554</v>
      </c>
      <c r="E1172" s="45">
        <v>58</v>
      </c>
      <c r="F1172" s="45" t="s">
        <v>5600</v>
      </c>
      <c r="G1172" s="45" t="s">
        <v>5617</v>
      </c>
      <c r="H1172" s="45" t="s">
        <v>5618</v>
      </c>
      <c r="I1172" s="45" t="s">
        <v>3203</v>
      </c>
      <c r="J1172" s="46">
        <v>25.64</v>
      </c>
      <c r="K1172" s="46">
        <f t="shared" si="18"/>
        <v>29.7424</v>
      </c>
    </row>
    <row r="1173" spans="2:11" x14ac:dyDescent="0.25">
      <c r="B1173" s="45" t="s">
        <v>3197</v>
      </c>
      <c r="C1173" s="45" t="s">
        <v>5553</v>
      </c>
      <c r="D1173" s="45" t="s">
        <v>5554</v>
      </c>
      <c r="E1173" s="45">
        <v>58</v>
      </c>
      <c r="F1173" s="45" t="s">
        <v>5600</v>
      </c>
      <c r="G1173" s="45" t="s">
        <v>5619</v>
      </c>
      <c r="H1173" s="45" t="s">
        <v>5620</v>
      </c>
      <c r="I1173" s="45" t="s">
        <v>3203</v>
      </c>
      <c r="J1173" s="46">
        <v>29.33</v>
      </c>
      <c r="K1173" s="46">
        <f t="shared" si="18"/>
        <v>34.022799999999997</v>
      </c>
    </row>
    <row r="1174" spans="2:11" x14ac:dyDescent="0.25">
      <c r="B1174" s="45" t="s">
        <v>3197</v>
      </c>
      <c r="C1174" s="45" t="s">
        <v>5553</v>
      </c>
      <c r="D1174" s="45" t="s">
        <v>5554</v>
      </c>
      <c r="E1174" s="45">
        <v>58</v>
      </c>
      <c r="F1174" s="45" t="s">
        <v>5600</v>
      </c>
      <c r="G1174" s="45" t="s">
        <v>5621</v>
      </c>
      <c r="H1174" s="45" t="s">
        <v>5622</v>
      </c>
      <c r="I1174" s="45" t="s">
        <v>3203</v>
      </c>
      <c r="J1174" s="46">
        <v>29.33</v>
      </c>
      <c r="K1174" s="46">
        <f t="shared" si="18"/>
        <v>34.022799999999997</v>
      </c>
    </row>
    <row r="1175" spans="2:11" x14ac:dyDescent="0.25">
      <c r="B1175" s="45" t="s">
        <v>3197</v>
      </c>
      <c r="C1175" s="45" t="s">
        <v>5553</v>
      </c>
      <c r="D1175" s="45" t="s">
        <v>5554</v>
      </c>
      <c r="E1175" s="45">
        <v>58</v>
      </c>
      <c r="F1175" s="45" t="s">
        <v>5600</v>
      </c>
      <c r="G1175" s="45" t="s">
        <v>5623</v>
      </c>
      <c r="H1175" s="45" t="s">
        <v>5624</v>
      </c>
      <c r="I1175" s="45" t="s">
        <v>3203</v>
      </c>
      <c r="J1175" s="46">
        <v>29.33</v>
      </c>
      <c r="K1175" s="46">
        <f t="shared" si="18"/>
        <v>34.022799999999997</v>
      </c>
    </row>
    <row r="1176" spans="2:11" x14ac:dyDescent="0.25">
      <c r="B1176" s="45" t="s">
        <v>3197</v>
      </c>
      <c r="C1176" s="45" t="s">
        <v>5553</v>
      </c>
      <c r="D1176" s="45" t="s">
        <v>5554</v>
      </c>
      <c r="E1176" s="45">
        <v>58</v>
      </c>
      <c r="F1176" s="45" t="s">
        <v>5600</v>
      </c>
      <c r="G1176" s="45" t="s">
        <v>5625</v>
      </c>
      <c r="H1176" s="45" t="s">
        <v>5626</v>
      </c>
      <c r="I1176" s="45" t="s">
        <v>3203</v>
      </c>
      <c r="J1176" s="46">
        <v>11.88</v>
      </c>
      <c r="K1176" s="46">
        <f t="shared" si="18"/>
        <v>13.780799999999999</v>
      </c>
    </row>
    <row r="1177" spans="2:11" x14ac:dyDescent="0.25">
      <c r="B1177" s="45" t="s">
        <v>3197</v>
      </c>
      <c r="C1177" s="45" t="s">
        <v>5553</v>
      </c>
      <c r="D1177" s="45" t="s">
        <v>5554</v>
      </c>
      <c r="E1177" s="45">
        <v>58</v>
      </c>
      <c r="F1177" s="45" t="s">
        <v>5600</v>
      </c>
      <c r="G1177" s="45" t="s">
        <v>5627</v>
      </c>
      <c r="H1177" s="45" t="s">
        <v>5628</v>
      </c>
      <c r="I1177" s="45" t="s">
        <v>3203</v>
      </c>
      <c r="J1177" s="46">
        <v>20.57</v>
      </c>
      <c r="K1177" s="46">
        <f t="shared" si="18"/>
        <v>23.8612</v>
      </c>
    </row>
    <row r="1178" spans="2:11" x14ac:dyDescent="0.25">
      <c r="B1178" s="45" t="s">
        <v>3197</v>
      </c>
      <c r="C1178" s="45" t="s">
        <v>5553</v>
      </c>
      <c r="D1178" s="45" t="s">
        <v>5554</v>
      </c>
      <c r="E1178" s="45">
        <v>58</v>
      </c>
      <c r="F1178" s="45" t="s">
        <v>5600</v>
      </c>
      <c r="G1178" s="45" t="s">
        <v>5629</v>
      </c>
      <c r="H1178" s="45" t="s">
        <v>5630</v>
      </c>
      <c r="I1178" s="45" t="s">
        <v>3203</v>
      </c>
      <c r="J1178" s="46">
        <v>9.17</v>
      </c>
      <c r="K1178" s="46">
        <f t="shared" si="18"/>
        <v>10.6372</v>
      </c>
    </row>
    <row r="1179" spans="2:11" x14ac:dyDescent="0.25">
      <c r="B1179" s="45" t="s">
        <v>3197</v>
      </c>
      <c r="C1179" s="45" t="s">
        <v>5553</v>
      </c>
      <c r="D1179" s="45" t="s">
        <v>5554</v>
      </c>
      <c r="E1179" s="45">
        <v>58</v>
      </c>
      <c r="F1179" s="45" t="s">
        <v>5600</v>
      </c>
      <c r="G1179" s="45" t="s">
        <v>5631</v>
      </c>
      <c r="H1179" s="45" t="s">
        <v>5632</v>
      </c>
      <c r="I1179" s="45" t="s">
        <v>3203</v>
      </c>
      <c r="J1179" s="46">
        <v>22.92</v>
      </c>
      <c r="K1179" s="46">
        <f t="shared" si="18"/>
        <v>26.587199999999999</v>
      </c>
    </row>
    <row r="1180" spans="2:11" x14ac:dyDescent="0.25">
      <c r="B1180" s="45" t="s">
        <v>3197</v>
      </c>
      <c r="C1180" s="45" t="s">
        <v>5553</v>
      </c>
      <c r="D1180" s="45" t="s">
        <v>5554</v>
      </c>
      <c r="E1180" s="45">
        <v>58</v>
      </c>
      <c r="F1180" s="45" t="s">
        <v>5600</v>
      </c>
      <c r="G1180" s="45" t="s">
        <v>5633</v>
      </c>
      <c r="H1180" s="45" t="s">
        <v>5634</v>
      </c>
      <c r="I1180" s="45" t="s">
        <v>3203</v>
      </c>
      <c r="J1180" s="46">
        <v>16.91</v>
      </c>
      <c r="K1180" s="46">
        <f t="shared" si="18"/>
        <v>19.615599999999997</v>
      </c>
    </row>
    <row r="1181" spans="2:11" x14ac:dyDescent="0.25">
      <c r="B1181" s="45" t="s">
        <v>3197</v>
      </c>
      <c r="C1181" s="45" t="s">
        <v>5553</v>
      </c>
      <c r="D1181" s="45" t="s">
        <v>5554</v>
      </c>
      <c r="E1181" s="45">
        <v>58</v>
      </c>
      <c r="F1181" s="45" t="s">
        <v>5600</v>
      </c>
      <c r="G1181" s="45" t="s">
        <v>5635</v>
      </c>
      <c r="H1181" s="45" t="s">
        <v>5636</v>
      </c>
      <c r="I1181" s="45" t="s">
        <v>3203</v>
      </c>
      <c r="J1181" s="46">
        <v>12.98</v>
      </c>
      <c r="K1181" s="46">
        <f t="shared" si="18"/>
        <v>15.056799999999999</v>
      </c>
    </row>
    <row r="1182" spans="2:11" x14ac:dyDescent="0.25">
      <c r="B1182" s="45" t="s">
        <v>3197</v>
      </c>
      <c r="C1182" s="45" t="s">
        <v>5553</v>
      </c>
      <c r="D1182" s="45" t="s">
        <v>5554</v>
      </c>
      <c r="E1182" s="45">
        <v>58</v>
      </c>
      <c r="F1182" s="45" t="s">
        <v>5600</v>
      </c>
      <c r="G1182" s="45" t="s">
        <v>5637</v>
      </c>
      <c r="H1182" s="45" t="s">
        <v>5638</v>
      </c>
      <c r="I1182" s="45" t="s">
        <v>3203</v>
      </c>
      <c r="J1182" s="46">
        <v>21.64</v>
      </c>
      <c r="K1182" s="46">
        <f t="shared" si="18"/>
        <v>25.102399999999999</v>
      </c>
    </row>
    <row r="1183" spans="2:11" x14ac:dyDescent="0.25">
      <c r="B1183" s="45" t="s">
        <v>3197</v>
      </c>
      <c r="C1183" s="45" t="s">
        <v>5553</v>
      </c>
      <c r="D1183" s="45" t="s">
        <v>5554</v>
      </c>
      <c r="E1183" s="45">
        <v>58</v>
      </c>
      <c r="F1183" s="45" t="s">
        <v>5600</v>
      </c>
      <c r="G1183" s="45" t="s">
        <v>5639</v>
      </c>
      <c r="H1183" s="45" t="s">
        <v>5640</v>
      </c>
      <c r="I1183" s="45" t="s">
        <v>3203</v>
      </c>
      <c r="J1183" s="46">
        <v>23.82</v>
      </c>
      <c r="K1183" s="46">
        <f t="shared" si="18"/>
        <v>27.6312</v>
      </c>
    </row>
    <row r="1184" spans="2:11" x14ac:dyDescent="0.25">
      <c r="B1184" s="45" t="s">
        <v>3197</v>
      </c>
      <c r="C1184" s="45" t="s">
        <v>5553</v>
      </c>
      <c r="D1184" s="45" t="s">
        <v>5554</v>
      </c>
      <c r="E1184" s="45">
        <v>58</v>
      </c>
      <c r="F1184" s="45" t="s">
        <v>5600</v>
      </c>
      <c r="G1184" s="45" t="s">
        <v>5641</v>
      </c>
      <c r="H1184" s="45" t="s">
        <v>5642</v>
      </c>
      <c r="I1184" s="45" t="s">
        <v>3203</v>
      </c>
      <c r="J1184" s="46">
        <v>29.26</v>
      </c>
      <c r="K1184" s="46">
        <f t="shared" si="18"/>
        <v>33.941600000000001</v>
      </c>
    </row>
    <row r="1185" spans="2:11" x14ac:dyDescent="0.25">
      <c r="B1185" s="45" t="s">
        <v>3197</v>
      </c>
      <c r="C1185" s="45" t="s">
        <v>5553</v>
      </c>
      <c r="D1185" s="45" t="s">
        <v>5554</v>
      </c>
      <c r="E1185" s="45">
        <v>58</v>
      </c>
      <c r="F1185" s="45" t="s">
        <v>5600</v>
      </c>
      <c r="G1185" s="45" t="s">
        <v>5643</v>
      </c>
      <c r="H1185" s="45" t="s">
        <v>5644</v>
      </c>
      <c r="I1185" s="45" t="s">
        <v>3203</v>
      </c>
      <c r="J1185" s="46">
        <v>45.69</v>
      </c>
      <c r="K1185" s="46">
        <f t="shared" si="18"/>
        <v>53.000399999999992</v>
      </c>
    </row>
    <row r="1186" spans="2:11" x14ac:dyDescent="0.25">
      <c r="B1186" s="45" t="s">
        <v>3197</v>
      </c>
      <c r="C1186" s="45" t="s">
        <v>5553</v>
      </c>
      <c r="D1186" s="45" t="s">
        <v>5554</v>
      </c>
      <c r="E1186" s="45">
        <v>58</v>
      </c>
      <c r="F1186" s="45" t="s">
        <v>5600</v>
      </c>
      <c r="G1186" s="45" t="s">
        <v>5645</v>
      </c>
      <c r="H1186" s="45" t="s">
        <v>5646</v>
      </c>
      <c r="I1186" s="45" t="s">
        <v>3203</v>
      </c>
      <c r="J1186" s="46">
        <v>11.94</v>
      </c>
      <c r="K1186" s="46">
        <f t="shared" si="18"/>
        <v>13.850399999999999</v>
      </c>
    </row>
    <row r="1187" spans="2:11" x14ac:dyDescent="0.25">
      <c r="B1187" s="45" t="s">
        <v>3197</v>
      </c>
      <c r="C1187" s="45" t="s">
        <v>5553</v>
      </c>
      <c r="D1187" s="45" t="s">
        <v>5554</v>
      </c>
      <c r="E1187" s="45">
        <v>58</v>
      </c>
      <c r="F1187" s="45" t="s">
        <v>5600</v>
      </c>
      <c r="G1187" s="45" t="s">
        <v>5647</v>
      </c>
      <c r="H1187" s="45" t="s">
        <v>5648</v>
      </c>
      <c r="I1187" s="45" t="s">
        <v>3203</v>
      </c>
      <c r="J1187" s="46">
        <v>26.1</v>
      </c>
      <c r="K1187" s="46">
        <f t="shared" si="18"/>
        <v>30.276</v>
      </c>
    </row>
    <row r="1188" spans="2:11" x14ac:dyDescent="0.25">
      <c r="B1188" s="45" t="s">
        <v>3197</v>
      </c>
      <c r="C1188" s="45" t="s">
        <v>5553</v>
      </c>
      <c r="D1188" s="45" t="s">
        <v>5554</v>
      </c>
      <c r="E1188" s="45">
        <v>59</v>
      </c>
      <c r="F1188" s="45" t="s">
        <v>5649</v>
      </c>
      <c r="G1188" s="45" t="s">
        <v>5650</v>
      </c>
      <c r="H1188" s="45" t="s">
        <v>5651</v>
      </c>
      <c r="I1188" s="45" t="s">
        <v>3203</v>
      </c>
      <c r="J1188" s="46">
        <v>12.88</v>
      </c>
      <c r="K1188" s="46">
        <f t="shared" si="18"/>
        <v>14.940799999999999</v>
      </c>
    </row>
    <row r="1189" spans="2:11" x14ac:dyDescent="0.25">
      <c r="B1189" s="45" t="s">
        <v>3197</v>
      </c>
      <c r="C1189" s="45" t="s">
        <v>5553</v>
      </c>
      <c r="D1189" s="45" t="s">
        <v>5554</v>
      </c>
      <c r="E1189" s="45">
        <v>59</v>
      </c>
      <c r="F1189" s="45" t="s">
        <v>5649</v>
      </c>
      <c r="G1189" s="45" t="s">
        <v>5652</v>
      </c>
      <c r="H1189" s="45" t="s">
        <v>5653</v>
      </c>
      <c r="I1189" s="45" t="s">
        <v>3203</v>
      </c>
      <c r="J1189" s="46">
        <v>11.78</v>
      </c>
      <c r="K1189" s="46">
        <f t="shared" si="18"/>
        <v>13.664799999999998</v>
      </c>
    </row>
    <row r="1190" spans="2:11" x14ac:dyDescent="0.25">
      <c r="B1190" s="45" t="s">
        <v>3197</v>
      </c>
      <c r="C1190" s="45" t="s">
        <v>5553</v>
      </c>
      <c r="D1190" s="45" t="s">
        <v>5554</v>
      </c>
      <c r="E1190" s="45">
        <v>59</v>
      </c>
      <c r="F1190" s="45" t="s">
        <v>5649</v>
      </c>
      <c r="G1190" s="45" t="s">
        <v>5654</v>
      </c>
      <c r="H1190" s="45" t="s">
        <v>5655</v>
      </c>
      <c r="I1190" s="45" t="s">
        <v>3203</v>
      </c>
      <c r="J1190" s="46">
        <v>12.64</v>
      </c>
      <c r="K1190" s="46">
        <f t="shared" si="18"/>
        <v>14.6624</v>
      </c>
    </row>
    <row r="1191" spans="2:11" x14ac:dyDescent="0.25">
      <c r="B1191" s="45" t="s">
        <v>3197</v>
      </c>
      <c r="C1191" s="45" t="s">
        <v>5553</v>
      </c>
      <c r="D1191" s="45" t="s">
        <v>5554</v>
      </c>
      <c r="E1191" s="45">
        <v>59</v>
      </c>
      <c r="F1191" s="45" t="s">
        <v>5649</v>
      </c>
      <c r="G1191" s="45" t="s">
        <v>5656</v>
      </c>
      <c r="H1191" s="45" t="s">
        <v>5657</v>
      </c>
      <c r="I1191" s="45" t="s">
        <v>3203</v>
      </c>
      <c r="J1191" s="46">
        <v>12.88</v>
      </c>
      <c r="K1191" s="46">
        <f t="shared" si="18"/>
        <v>14.940799999999999</v>
      </c>
    </row>
    <row r="1192" spans="2:11" x14ac:dyDescent="0.25">
      <c r="B1192" s="45" t="s">
        <v>3197</v>
      </c>
      <c r="C1192" s="45" t="s">
        <v>5553</v>
      </c>
      <c r="D1192" s="45" t="s">
        <v>5554</v>
      </c>
      <c r="E1192" s="45">
        <v>59</v>
      </c>
      <c r="F1192" s="45" t="s">
        <v>5649</v>
      </c>
      <c r="G1192" s="45" t="s">
        <v>5658</v>
      </c>
      <c r="H1192" s="45" t="s">
        <v>5659</v>
      </c>
      <c r="I1192" s="45" t="s">
        <v>3203</v>
      </c>
      <c r="J1192" s="46">
        <v>11.19</v>
      </c>
      <c r="K1192" s="46">
        <f t="shared" si="18"/>
        <v>12.980399999999998</v>
      </c>
    </row>
    <row r="1193" spans="2:11" x14ac:dyDescent="0.25">
      <c r="B1193" s="45" t="s">
        <v>3197</v>
      </c>
      <c r="C1193" s="45" t="s">
        <v>5553</v>
      </c>
      <c r="D1193" s="45" t="s">
        <v>5554</v>
      </c>
      <c r="E1193" s="45">
        <v>59</v>
      </c>
      <c r="F1193" s="45" t="s">
        <v>5649</v>
      </c>
      <c r="G1193" s="45" t="s">
        <v>5660</v>
      </c>
      <c r="H1193" s="45" t="s">
        <v>5661</v>
      </c>
      <c r="I1193" s="45" t="s">
        <v>3203</v>
      </c>
      <c r="J1193" s="46">
        <v>23.53</v>
      </c>
      <c r="K1193" s="46">
        <f t="shared" si="18"/>
        <v>27.294799999999999</v>
      </c>
    </row>
    <row r="1194" spans="2:11" x14ac:dyDescent="0.25">
      <c r="B1194" s="45" t="s">
        <v>3197</v>
      </c>
      <c r="C1194" s="45" t="s">
        <v>5553</v>
      </c>
      <c r="D1194" s="45" t="s">
        <v>5554</v>
      </c>
      <c r="E1194" s="45">
        <v>59</v>
      </c>
      <c r="F1194" s="45" t="s">
        <v>5649</v>
      </c>
      <c r="G1194" s="45" t="s">
        <v>5662</v>
      </c>
      <c r="H1194" s="45" t="s">
        <v>5663</v>
      </c>
      <c r="I1194" s="45" t="s">
        <v>3203</v>
      </c>
      <c r="J1194" s="46">
        <v>30.68</v>
      </c>
      <c r="K1194" s="46">
        <f t="shared" si="18"/>
        <v>35.588799999999999</v>
      </c>
    </row>
    <row r="1195" spans="2:11" x14ac:dyDescent="0.25">
      <c r="B1195" s="45" t="s">
        <v>3197</v>
      </c>
      <c r="C1195" s="45" t="s">
        <v>5553</v>
      </c>
      <c r="D1195" s="45" t="s">
        <v>5554</v>
      </c>
      <c r="E1195" s="45">
        <v>56</v>
      </c>
      <c r="F1195" s="45" t="s">
        <v>5664</v>
      </c>
      <c r="G1195" s="45" t="s">
        <v>5665</v>
      </c>
      <c r="H1195" s="45" t="s">
        <v>5666</v>
      </c>
      <c r="I1195" s="45" t="s">
        <v>3203</v>
      </c>
      <c r="J1195" s="46">
        <v>24</v>
      </c>
      <c r="K1195" s="46">
        <f t="shared" si="18"/>
        <v>27.839999999999996</v>
      </c>
    </row>
    <row r="1196" spans="2:11" x14ac:dyDescent="0.25">
      <c r="B1196" s="45" t="s">
        <v>3197</v>
      </c>
      <c r="C1196" s="45" t="s">
        <v>5553</v>
      </c>
      <c r="D1196" s="45" t="s">
        <v>5554</v>
      </c>
      <c r="E1196" s="45">
        <v>57</v>
      </c>
      <c r="F1196" s="45" t="s">
        <v>5667</v>
      </c>
      <c r="G1196" s="45" t="s">
        <v>5668</v>
      </c>
      <c r="H1196" s="45" t="s">
        <v>5669</v>
      </c>
      <c r="I1196" s="45" t="s">
        <v>3203</v>
      </c>
      <c r="J1196" s="46">
        <v>11.66</v>
      </c>
      <c r="K1196" s="46">
        <f t="shared" si="18"/>
        <v>13.525599999999999</v>
      </c>
    </row>
    <row r="1197" spans="2:11" x14ac:dyDescent="0.25">
      <c r="B1197" s="45" t="s">
        <v>3197</v>
      </c>
      <c r="C1197" s="45" t="s">
        <v>5553</v>
      </c>
      <c r="D1197" s="45" t="s">
        <v>5554</v>
      </c>
      <c r="E1197" s="45">
        <v>57</v>
      </c>
      <c r="F1197" s="45" t="s">
        <v>5667</v>
      </c>
      <c r="G1197" s="45" t="s">
        <v>5670</v>
      </c>
      <c r="H1197" s="45" t="s">
        <v>5671</v>
      </c>
      <c r="I1197" s="45" t="s">
        <v>3203</v>
      </c>
      <c r="J1197" s="46">
        <v>12.44</v>
      </c>
      <c r="K1197" s="46">
        <f t="shared" si="18"/>
        <v>14.430399999999999</v>
      </c>
    </row>
    <row r="1198" spans="2:11" x14ac:dyDescent="0.25">
      <c r="B1198" s="45" t="s">
        <v>3197</v>
      </c>
      <c r="C1198" s="45" t="s">
        <v>5553</v>
      </c>
      <c r="D1198" s="45" t="s">
        <v>5554</v>
      </c>
      <c r="E1198" s="45">
        <v>57</v>
      </c>
      <c r="F1198" s="45" t="s">
        <v>5667</v>
      </c>
      <c r="G1198" s="45" t="s">
        <v>5672</v>
      </c>
      <c r="H1198" s="45" t="s">
        <v>5673</v>
      </c>
      <c r="I1198" s="45" t="s">
        <v>3203</v>
      </c>
      <c r="J1198" s="46">
        <v>20.12</v>
      </c>
      <c r="K1198" s="46">
        <f t="shared" si="18"/>
        <v>23.339199999999998</v>
      </c>
    </row>
    <row r="1199" spans="2:11" x14ac:dyDescent="0.25">
      <c r="B1199" s="45" t="s">
        <v>3197</v>
      </c>
      <c r="C1199" s="45" t="s">
        <v>5553</v>
      </c>
      <c r="D1199" s="45" t="s">
        <v>5554</v>
      </c>
      <c r="E1199" s="45">
        <v>57</v>
      </c>
      <c r="F1199" s="45" t="s">
        <v>5667</v>
      </c>
      <c r="G1199" s="45" t="s">
        <v>5674</v>
      </c>
      <c r="H1199" s="45" t="s">
        <v>5675</v>
      </c>
      <c r="I1199" s="45" t="s">
        <v>3203</v>
      </c>
      <c r="J1199" s="46">
        <v>13.35</v>
      </c>
      <c r="K1199" s="46">
        <f t="shared" si="18"/>
        <v>15.485999999999999</v>
      </c>
    </row>
    <row r="1200" spans="2:11" x14ac:dyDescent="0.25">
      <c r="B1200" s="45" t="s">
        <v>3197</v>
      </c>
      <c r="C1200" s="45" t="s">
        <v>5553</v>
      </c>
      <c r="D1200" s="45" t="s">
        <v>5554</v>
      </c>
      <c r="E1200" s="45">
        <v>57</v>
      </c>
      <c r="F1200" s="45" t="s">
        <v>5667</v>
      </c>
      <c r="G1200" s="45" t="s">
        <v>5676</v>
      </c>
      <c r="H1200" s="45" t="s">
        <v>5677</v>
      </c>
      <c r="I1200" s="45" t="s">
        <v>3203</v>
      </c>
      <c r="J1200" s="46">
        <v>28.9</v>
      </c>
      <c r="K1200" s="46">
        <f t="shared" si="18"/>
        <v>33.523999999999994</v>
      </c>
    </row>
    <row r="1201" spans="2:11" x14ac:dyDescent="0.25">
      <c r="B1201" s="45" t="s">
        <v>3197</v>
      </c>
      <c r="C1201" s="45" t="s">
        <v>5553</v>
      </c>
      <c r="D1201" s="45" t="s">
        <v>5554</v>
      </c>
      <c r="E1201" s="45">
        <v>57</v>
      </c>
      <c r="F1201" s="45" t="s">
        <v>5667</v>
      </c>
      <c r="G1201" s="45" t="s">
        <v>5678</v>
      </c>
      <c r="H1201" s="45" t="s">
        <v>5679</v>
      </c>
      <c r="I1201" s="45" t="s">
        <v>3203</v>
      </c>
      <c r="J1201" s="46">
        <v>36.92</v>
      </c>
      <c r="K1201" s="46">
        <f t="shared" si="18"/>
        <v>42.827199999999998</v>
      </c>
    </row>
    <row r="1202" spans="2:11" x14ac:dyDescent="0.25">
      <c r="B1202" s="45" t="s">
        <v>3197</v>
      </c>
      <c r="C1202" s="45" t="s">
        <v>5553</v>
      </c>
      <c r="D1202" s="45" t="s">
        <v>5554</v>
      </c>
      <c r="E1202" s="45">
        <v>57</v>
      </c>
      <c r="F1202" s="45" t="s">
        <v>5667</v>
      </c>
      <c r="G1202" s="45" t="s">
        <v>5680</v>
      </c>
      <c r="H1202" s="45" t="s">
        <v>5681</v>
      </c>
      <c r="I1202" s="45" t="s">
        <v>3203</v>
      </c>
      <c r="J1202" s="46">
        <v>50.43</v>
      </c>
      <c r="K1202" s="46">
        <f t="shared" si="18"/>
        <v>58.498799999999996</v>
      </c>
    </row>
    <row r="1203" spans="2:11" x14ac:dyDescent="0.25">
      <c r="B1203" s="45" t="s">
        <v>3197</v>
      </c>
      <c r="C1203" s="45" t="s">
        <v>5553</v>
      </c>
      <c r="D1203" s="45" t="s">
        <v>5554</v>
      </c>
      <c r="E1203" s="45">
        <v>57</v>
      </c>
      <c r="F1203" s="45" t="s">
        <v>5667</v>
      </c>
      <c r="G1203" s="45" t="s">
        <v>5682</v>
      </c>
      <c r="H1203" s="45" t="s">
        <v>5683</v>
      </c>
      <c r="I1203" s="45" t="s">
        <v>3203</v>
      </c>
      <c r="J1203" s="46">
        <v>21.43</v>
      </c>
      <c r="K1203" s="46">
        <f t="shared" si="18"/>
        <v>24.858799999999999</v>
      </c>
    </row>
    <row r="1204" spans="2:11" x14ac:dyDescent="0.25">
      <c r="B1204" s="45" t="s">
        <v>3197</v>
      </c>
      <c r="C1204" s="45" t="s">
        <v>5553</v>
      </c>
      <c r="D1204" s="45" t="s">
        <v>5554</v>
      </c>
      <c r="E1204" s="45">
        <v>57</v>
      </c>
      <c r="F1204" s="45" t="s">
        <v>5667</v>
      </c>
      <c r="G1204" s="45" t="s">
        <v>5684</v>
      </c>
      <c r="H1204" s="45" t="s">
        <v>5685</v>
      </c>
      <c r="I1204" s="45" t="s">
        <v>3203</v>
      </c>
      <c r="J1204" s="46">
        <v>20.92</v>
      </c>
      <c r="K1204" s="46">
        <f t="shared" si="18"/>
        <v>24.267199999999999</v>
      </c>
    </row>
    <row r="1205" spans="2:11" x14ac:dyDescent="0.25">
      <c r="B1205" s="45" t="s">
        <v>3197</v>
      </c>
      <c r="C1205" s="45" t="s">
        <v>5553</v>
      </c>
      <c r="D1205" s="45" t="s">
        <v>5554</v>
      </c>
      <c r="E1205" s="45">
        <v>57</v>
      </c>
      <c r="F1205" s="45" t="s">
        <v>5667</v>
      </c>
      <c r="G1205" s="45" t="s">
        <v>5686</v>
      </c>
      <c r="H1205" s="45" t="s">
        <v>5687</v>
      </c>
      <c r="I1205" s="45" t="s">
        <v>3203</v>
      </c>
      <c r="J1205" s="46">
        <v>4.6100000000000003</v>
      </c>
      <c r="K1205" s="46">
        <f t="shared" si="18"/>
        <v>5.3475999999999999</v>
      </c>
    </row>
    <row r="1206" spans="2:11" x14ac:dyDescent="0.25">
      <c r="B1206" s="45" t="s">
        <v>3197</v>
      </c>
      <c r="C1206" s="45" t="s">
        <v>5553</v>
      </c>
      <c r="D1206" s="45" t="s">
        <v>5554</v>
      </c>
      <c r="E1206" s="45">
        <v>57</v>
      </c>
      <c r="F1206" s="45" t="s">
        <v>5667</v>
      </c>
      <c r="G1206" s="45" t="s">
        <v>5688</v>
      </c>
      <c r="H1206" s="45" t="s">
        <v>5689</v>
      </c>
      <c r="I1206" s="45" t="s">
        <v>3203</v>
      </c>
      <c r="J1206" s="46">
        <v>10.08</v>
      </c>
      <c r="K1206" s="46">
        <f t="shared" si="18"/>
        <v>11.6928</v>
      </c>
    </row>
    <row r="1207" spans="2:11" x14ac:dyDescent="0.25">
      <c r="B1207" s="45" t="s">
        <v>3197</v>
      </c>
      <c r="C1207" s="45" t="s">
        <v>5553</v>
      </c>
      <c r="D1207" s="45" t="s">
        <v>5554</v>
      </c>
      <c r="E1207" s="45">
        <v>61</v>
      </c>
      <c r="F1207" s="45" t="s">
        <v>5690</v>
      </c>
      <c r="G1207" s="45" t="s">
        <v>5691</v>
      </c>
      <c r="H1207" s="45" t="s">
        <v>5692</v>
      </c>
      <c r="I1207" s="45" t="s">
        <v>3203</v>
      </c>
      <c r="J1207" s="46">
        <v>90.25</v>
      </c>
      <c r="K1207" s="46">
        <f t="shared" si="18"/>
        <v>105.73689999999999</v>
      </c>
    </row>
    <row r="1208" spans="2:11" x14ac:dyDescent="0.25">
      <c r="B1208" s="45" t="s">
        <v>3197</v>
      </c>
      <c r="C1208" s="45" t="s">
        <v>5553</v>
      </c>
      <c r="D1208" s="45" t="s">
        <v>5554</v>
      </c>
      <c r="E1208" s="45">
        <v>61</v>
      </c>
      <c r="F1208" s="45" t="s">
        <v>5690</v>
      </c>
      <c r="G1208" s="45" t="s">
        <v>3165</v>
      </c>
      <c r="H1208" s="45" t="s">
        <v>5693</v>
      </c>
      <c r="I1208" s="45" t="s">
        <v>3203</v>
      </c>
      <c r="J1208" s="46">
        <v>115.23</v>
      </c>
      <c r="K1208" s="46">
        <f t="shared" si="18"/>
        <v>135.003468</v>
      </c>
    </row>
    <row r="1209" spans="2:11" x14ac:dyDescent="0.25">
      <c r="B1209" s="45" t="s">
        <v>3197</v>
      </c>
      <c r="C1209" s="45" t="s">
        <v>5553</v>
      </c>
      <c r="D1209" s="45" t="s">
        <v>5554</v>
      </c>
      <c r="E1209" s="45">
        <v>61</v>
      </c>
      <c r="F1209" s="45" t="s">
        <v>5690</v>
      </c>
      <c r="G1209" s="45" t="s">
        <v>3176</v>
      </c>
      <c r="H1209" s="45" t="s">
        <v>5694</v>
      </c>
      <c r="I1209" s="45" t="s">
        <v>3203</v>
      </c>
      <c r="J1209" s="46">
        <v>135.03</v>
      </c>
      <c r="K1209" s="46">
        <f t="shared" si="18"/>
        <v>158.20114799999999</v>
      </c>
    </row>
    <row r="1210" spans="2:11" x14ac:dyDescent="0.25">
      <c r="B1210" s="45" t="s">
        <v>3197</v>
      </c>
      <c r="C1210" s="45" t="s">
        <v>5553</v>
      </c>
      <c r="D1210" s="45" t="s">
        <v>5554</v>
      </c>
      <c r="E1210" s="45">
        <v>61</v>
      </c>
      <c r="F1210" s="45" t="s">
        <v>5690</v>
      </c>
      <c r="G1210" s="45" t="s">
        <v>5695</v>
      </c>
      <c r="H1210" s="45" t="s">
        <v>5696</v>
      </c>
      <c r="I1210" s="45" t="s">
        <v>3203</v>
      </c>
      <c r="J1210" s="46">
        <v>89.83</v>
      </c>
      <c r="K1210" s="46">
        <f t="shared" si="18"/>
        <v>105.244828</v>
      </c>
    </row>
    <row r="1211" spans="2:11" x14ac:dyDescent="0.25">
      <c r="B1211" s="45" t="s">
        <v>3197</v>
      </c>
      <c r="C1211" s="45" t="s">
        <v>5553</v>
      </c>
      <c r="D1211" s="45" t="s">
        <v>5554</v>
      </c>
      <c r="E1211" s="45">
        <v>61</v>
      </c>
      <c r="F1211" s="45" t="s">
        <v>5690</v>
      </c>
      <c r="G1211" s="45" t="s">
        <v>3167</v>
      </c>
      <c r="H1211" s="45" t="s">
        <v>5697</v>
      </c>
      <c r="I1211" s="45" t="s">
        <v>3203</v>
      </c>
      <c r="J1211" s="46">
        <v>136.80000000000001</v>
      </c>
      <c r="K1211" s="46">
        <f t="shared" si="18"/>
        <v>160.27488</v>
      </c>
    </row>
    <row r="1212" spans="2:11" x14ac:dyDescent="0.25">
      <c r="B1212" s="45" t="s">
        <v>3197</v>
      </c>
      <c r="C1212" s="45" t="s">
        <v>5553</v>
      </c>
      <c r="D1212" s="45" t="s">
        <v>5554</v>
      </c>
      <c r="E1212" s="45">
        <v>61</v>
      </c>
      <c r="F1212" s="45" t="s">
        <v>5690</v>
      </c>
      <c r="G1212" s="45" t="s">
        <v>3173</v>
      </c>
      <c r="H1212" s="45" t="s">
        <v>5698</v>
      </c>
      <c r="I1212" s="45" t="s">
        <v>3203</v>
      </c>
      <c r="J1212" s="46">
        <v>162</v>
      </c>
      <c r="K1212" s="46">
        <f t="shared" si="18"/>
        <v>189.79919999999998</v>
      </c>
    </row>
    <row r="1213" spans="2:11" x14ac:dyDescent="0.25">
      <c r="B1213" s="45" t="s">
        <v>3197</v>
      </c>
      <c r="C1213" s="45" t="s">
        <v>5553</v>
      </c>
      <c r="D1213" s="45" t="s">
        <v>5554</v>
      </c>
      <c r="E1213" s="45">
        <v>61</v>
      </c>
      <c r="F1213" s="45" t="s">
        <v>5690</v>
      </c>
      <c r="G1213" s="45" t="s">
        <v>5699</v>
      </c>
      <c r="H1213" s="45" t="s">
        <v>5700</v>
      </c>
      <c r="I1213" s="45" t="s">
        <v>3203</v>
      </c>
      <c r="J1213" s="46">
        <v>98.74</v>
      </c>
      <c r="K1213" s="46">
        <f t="shared" si="18"/>
        <v>115.68378399999997</v>
      </c>
    </row>
    <row r="1214" spans="2:11" x14ac:dyDescent="0.25">
      <c r="B1214" s="45" t="s">
        <v>3197</v>
      </c>
      <c r="C1214" s="45" t="s">
        <v>5553</v>
      </c>
      <c r="D1214" s="45" t="s">
        <v>5554</v>
      </c>
      <c r="E1214" s="45">
        <v>61</v>
      </c>
      <c r="F1214" s="45" t="s">
        <v>5690</v>
      </c>
      <c r="G1214" s="45" t="s">
        <v>3168</v>
      </c>
      <c r="H1214" s="45" t="s">
        <v>5701</v>
      </c>
      <c r="I1214" s="45" t="s">
        <v>3203</v>
      </c>
      <c r="J1214" s="46">
        <v>159.16999999999999</v>
      </c>
      <c r="K1214" s="46">
        <f t="shared" si="18"/>
        <v>186.48357199999998</v>
      </c>
    </row>
    <row r="1215" spans="2:11" x14ac:dyDescent="0.25">
      <c r="B1215" s="45" t="s">
        <v>3197</v>
      </c>
      <c r="C1215" s="45" t="s">
        <v>5553</v>
      </c>
      <c r="D1215" s="45" t="s">
        <v>5554</v>
      </c>
      <c r="E1215" s="45">
        <v>61</v>
      </c>
      <c r="F1215" s="45" t="s">
        <v>5690</v>
      </c>
      <c r="G1215" s="45" t="s">
        <v>3169</v>
      </c>
      <c r="H1215" s="45" t="s">
        <v>5702</v>
      </c>
      <c r="I1215" s="45" t="s">
        <v>3203</v>
      </c>
      <c r="J1215" s="46">
        <v>190.24</v>
      </c>
      <c r="K1215" s="46">
        <f t="shared" si="18"/>
        <v>222.88518399999998</v>
      </c>
    </row>
    <row r="1216" spans="2:11" x14ac:dyDescent="0.25">
      <c r="B1216" s="45" t="s">
        <v>3197</v>
      </c>
      <c r="C1216" s="45" t="s">
        <v>5553</v>
      </c>
      <c r="D1216" s="45" t="s">
        <v>5554</v>
      </c>
      <c r="E1216" s="45">
        <v>61</v>
      </c>
      <c r="F1216" s="45" t="s">
        <v>5690</v>
      </c>
      <c r="G1216" s="45" t="s">
        <v>3177</v>
      </c>
      <c r="H1216" s="45" t="s">
        <v>5703</v>
      </c>
      <c r="I1216" s="45" t="s">
        <v>3203</v>
      </c>
      <c r="J1216" s="46">
        <v>192.02</v>
      </c>
      <c r="K1216" s="46">
        <f t="shared" si="18"/>
        <v>224.97063199999999</v>
      </c>
    </row>
    <row r="1217" spans="2:11" x14ac:dyDescent="0.25">
      <c r="B1217" s="45" t="s">
        <v>3197</v>
      </c>
      <c r="C1217" s="45" t="s">
        <v>5553</v>
      </c>
      <c r="D1217" s="45" t="s">
        <v>5554</v>
      </c>
      <c r="E1217" s="45">
        <v>61</v>
      </c>
      <c r="F1217" s="45" t="s">
        <v>5690</v>
      </c>
      <c r="G1217" s="45" t="s">
        <v>3175</v>
      </c>
      <c r="H1217" s="45" t="s">
        <v>5704</v>
      </c>
      <c r="I1217" s="45" t="s">
        <v>3203</v>
      </c>
      <c r="J1217" s="46">
        <v>206.03</v>
      </c>
      <c r="K1217" s="46">
        <f t="shared" si="18"/>
        <v>241.384748</v>
      </c>
    </row>
    <row r="1218" spans="2:11" x14ac:dyDescent="0.25">
      <c r="B1218" s="45" t="s">
        <v>3197</v>
      </c>
      <c r="C1218" s="45" t="s">
        <v>5553</v>
      </c>
      <c r="D1218" s="45" t="s">
        <v>5554</v>
      </c>
      <c r="E1218" s="45">
        <v>61</v>
      </c>
      <c r="F1218" s="45" t="s">
        <v>5690</v>
      </c>
      <c r="G1218" s="45" t="s">
        <v>5705</v>
      </c>
      <c r="H1218" s="45" t="s">
        <v>5706</v>
      </c>
      <c r="I1218" s="45" t="s">
        <v>3203</v>
      </c>
      <c r="J1218" s="46">
        <v>250.13</v>
      </c>
      <c r="K1218" s="46">
        <f t="shared" si="18"/>
        <v>293.05230799999998</v>
      </c>
    </row>
    <row r="1219" spans="2:11" x14ac:dyDescent="0.25">
      <c r="B1219" s="45" t="s">
        <v>3197</v>
      </c>
      <c r="C1219" s="45" t="s">
        <v>5553</v>
      </c>
      <c r="D1219" s="45" t="s">
        <v>5554</v>
      </c>
      <c r="E1219" s="45">
        <v>61</v>
      </c>
      <c r="F1219" s="45" t="s">
        <v>5690</v>
      </c>
      <c r="G1219" s="45" t="s">
        <v>5707</v>
      </c>
      <c r="H1219" s="45" t="s">
        <v>5708</v>
      </c>
      <c r="I1219" s="45" t="s">
        <v>3203</v>
      </c>
      <c r="J1219" s="46">
        <v>261.49</v>
      </c>
      <c r="K1219" s="46">
        <f t="shared" si="18"/>
        <v>306.36168399999997</v>
      </c>
    </row>
    <row r="1220" spans="2:11" x14ac:dyDescent="0.25">
      <c r="B1220" s="45" t="s">
        <v>3197</v>
      </c>
      <c r="C1220" s="45" t="s">
        <v>5553</v>
      </c>
      <c r="D1220" s="45" t="s">
        <v>5554</v>
      </c>
      <c r="E1220" s="45">
        <v>61</v>
      </c>
      <c r="F1220" s="45" t="s">
        <v>5690</v>
      </c>
      <c r="G1220" s="45" t="s">
        <v>5709</v>
      </c>
      <c r="H1220" s="45" t="s">
        <v>5710</v>
      </c>
      <c r="I1220" s="45" t="s">
        <v>3203</v>
      </c>
      <c r="J1220" s="46">
        <v>300.5</v>
      </c>
      <c r="K1220" s="46">
        <f t="shared" ref="K1220:K1283" si="19">+IF(AND(MID(H1220,1,15)="POSTE DE MADERA",J1220&lt;110)=TRUE,(J1220*1.13+5)*1.01*1.16,IF(AND(MID(H1220,1,15)="POSTE DE MADERA",J1220&gt;=110,J1220&lt;320)=TRUE,(J1220*1.13+12)*1.01*1.16,IF(AND(MID(H1220,1,15)="POSTE DE MADERA",J1220&gt;320)=TRUE,(J1220*1.13+36)*1.01*1.16,IF(+AND(MID(H1220,1,5)="POSTE",MID(H1220,1,15)&lt;&gt;"POSTE DE MADERA")=TRUE,J1220*1.01*1.16,J1220*1.16))))</f>
        <v>352.06579999999997</v>
      </c>
    </row>
    <row r="1221" spans="2:11" x14ac:dyDescent="0.25">
      <c r="B1221" s="45" t="s">
        <v>3197</v>
      </c>
      <c r="C1221" s="45" t="s">
        <v>5553</v>
      </c>
      <c r="D1221" s="45" t="s">
        <v>5554</v>
      </c>
      <c r="E1221" s="45">
        <v>61</v>
      </c>
      <c r="F1221" s="45" t="s">
        <v>5690</v>
      </c>
      <c r="G1221" s="45" t="s">
        <v>3163</v>
      </c>
      <c r="H1221" s="45" t="s">
        <v>5711</v>
      </c>
      <c r="I1221" s="45" t="s">
        <v>3203</v>
      </c>
      <c r="J1221" s="46">
        <v>230.4</v>
      </c>
      <c r="K1221" s="46">
        <f t="shared" si="19"/>
        <v>269.93664000000001</v>
      </c>
    </row>
    <row r="1222" spans="2:11" x14ac:dyDescent="0.25">
      <c r="B1222" s="45" t="s">
        <v>3197</v>
      </c>
      <c r="C1222" s="45" t="s">
        <v>5553</v>
      </c>
      <c r="D1222" s="45" t="s">
        <v>5554</v>
      </c>
      <c r="E1222" s="45">
        <v>61</v>
      </c>
      <c r="F1222" s="45" t="s">
        <v>5690</v>
      </c>
      <c r="G1222" s="45" t="s">
        <v>3174</v>
      </c>
      <c r="H1222" s="45" t="s">
        <v>5712</v>
      </c>
      <c r="I1222" s="45" t="s">
        <v>3203</v>
      </c>
      <c r="J1222" s="46">
        <v>281.68</v>
      </c>
      <c r="K1222" s="46">
        <f t="shared" si="19"/>
        <v>330.01628799999997</v>
      </c>
    </row>
    <row r="1223" spans="2:11" x14ac:dyDescent="0.25">
      <c r="B1223" s="45" t="s">
        <v>3197</v>
      </c>
      <c r="C1223" s="45" t="s">
        <v>5553</v>
      </c>
      <c r="D1223" s="45" t="s">
        <v>5554</v>
      </c>
      <c r="E1223" s="45">
        <v>61</v>
      </c>
      <c r="F1223" s="45" t="s">
        <v>5690</v>
      </c>
      <c r="G1223" s="45" t="s">
        <v>5713</v>
      </c>
      <c r="H1223" s="45" t="s">
        <v>5714</v>
      </c>
      <c r="I1223" s="45" t="s">
        <v>3203</v>
      </c>
      <c r="J1223" s="46">
        <v>305.79000000000002</v>
      </c>
      <c r="K1223" s="46">
        <f t="shared" si="19"/>
        <v>358.26356400000003</v>
      </c>
    </row>
    <row r="1224" spans="2:11" x14ac:dyDescent="0.25">
      <c r="B1224" s="45" t="s">
        <v>3197</v>
      </c>
      <c r="C1224" s="45" t="s">
        <v>5553</v>
      </c>
      <c r="D1224" s="45" t="s">
        <v>5554</v>
      </c>
      <c r="E1224" s="45">
        <v>61</v>
      </c>
      <c r="F1224" s="45" t="s">
        <v>5690</v>
      </c>
      <c r="G1224" s="45" t="s">
        <v>3164</v>
      </c>
      <c r="H1224" s="45" t="s">
        <v>5715</v>
      </c>
      <c r="I1224" s="45" t="s">
        <v>3203</v>
      </c>
      <c r="J1224" s="46">
        <v>255.39</v>
      </c>
      <c r="K1224" s="46">
        <f t="shared" si="19"/>
        <v>299.21492399999994</v>
      </c>
    </row>
    <row r="1225" spans="2:11" x14ac:dyDescent="0.25">
      <c r="B1225" s="45" t="s">
        <v>3197</v>
      </c>
      <c r="C1225" s="45" t="s">
        <v>5553</v>
      </c>
      <c r="D1225" s="45" t="s">
        <v>5554</v>
      </c>
      <c r="E1225" s="45">
        <v>61</v>
      </c>
      <c r="F1225" s="45" t="s">
        <v>5690</v>
      </c>
      <c r="G1225" s="45" t="s">
        <v>3161</v>
      </c>
      <c r="H1225" s="45" t="s">
        <v>5716</v>
      </c>
      <c r="I1225" s="45" t="s">
        <v>3203</v>
      </c>
      <c r="J1225" s="46">
        <v>314.14999999999998</v>
      </c>
      <c r="K1225" s="46">
        <f t="shared" si="19"/>
        <v>368.05813999999998</v>
      </c>
    </row>
    <row r="1226" spans="2:11" x14ac:dyDescent="0.25">
      <c r="B1226" s="45" t="s">
        <v>3197</v>
      </c>
      <c r="C1226" s="45" t="s">
        <v>5553</v>
      </c>
      <c r="D1226" s="45" t="s">
        <v>5554</v>
      </c>
      <c r="E1226" s="45">
        <v>61</v>
      </c>
      <c r="F1226" s="45" t="s">
        <v>5690</v>
      </c>
      <c r="G1226" s="45" t="s">
        <v>5717</v>
      </c>
      <c r="H1226" s="45" t="s">
        <v>5718</v>
      </c>
      <c r="I1226" s="45" t="s">
        <v>3203</v>
      </c>
      <c r="J1226" s="46">
        <v>364.69</v>
      </c>
      <c r="K1226" s="46">
        <f t="shared" si="19"/>
        <v>427.270804</v>
      </c>
    </row>
    <row r="1227" spans="2:11" x14ac:dyDescent="0.25">
      <c r="B1227" s="45" t="s">
        <v>3197</v>
      </c>
      <c r="C1227" s="45" t="s">
        <v>5553</v>
      </c>
      <c r="D1227" s="45" t="s">
        <v>5554</v>
      </c>
      <c r="E1227" s="45">
        <v>61</v>
      </c>
      <c r="F1227" s="45" t="s">
        <v>5690</v>
      </c>
      <c r="G1227" s="45" t="s">
        <v>5719</v>
      </c>
      <c r="H1227" s="45" t="s">
        <v>5720</v>
      </c>
      <c r="I1227" s="45" t="s">
        <v>3203</v>
      </c>
      <c r="J1227" s="46">
        <v>371.69</v>
      </c>
      <c r="K1227" s="46">
        <f t="shared" si="19"/>
        <v>435.47200399999997</v>
      </c>
    </row>
    <row r="1228" spans="2:11" x14ac:dyDescent="0.25">
      <c r="B1228" s="45" t="s">
        <v>3197</v>
      </c>
      <c r="C1228" s="45" t="s">
        <v>5553</v>
      </c>
      <c r="D1228" s="45" t="s">
        <v>5554</v>
      </c>
      <c r="E1228" s="45">
        <v>61</v>
      </c>
      <c r="F1228" s="45" t="s">
        <v>5690</v>
      </c>
      <c r="G1228" s="45" t="s">
        <v>3166</v>
      </c>
      <c r="H1228" s="45" t="s">
        <v>5721</v>
      </c>
      <c r="I1228" s="45" t="s">
        <v>3203</v>
      </c>
      <c r="J1228" s="46">
        <v>306.98</v>
      </c>
      <c r="K1228" s="46">
        <f t="shared" si="19"/>
        <v>359.65776799999998</v>
      </c>
    </row>
    <row r="1229" spans="2:11" x14ac:dyDescent="0.25">
      <c r="B1229" s="45" t="s">
        <v>3197</v>
      </c>
      <c r="C1229" s="45" t="s">
        <v>5553</v>
      </c>
      <c r="D1229" s="45" t="s">
        <v>5554</v>
      </c>
      <c r="E1229" s="45">
        <v>61</v>
      </c>
      <c r="F1229" s="45" t="s">
        <v>5690</v>
      </c>
      <c r="G1229" s="45" t="s">
        <v>3180</v>
      </c>
      <c r="H1229" s="45" t="s">
        <v>5722</v>
      </c>
      <c r="I1229" s="45" t="s">
        <v>3203</v>
      </c>
      <c r="J1229" s="46">
        <v>381.9</v>
      </c>
      <c r="K1229" s="46">
        <f t="shared" si="19"/>
        <v>447.43403999999998</v>
      </c>
    </row>
    <row r="1230" spans="2:11" x14ac:dyDescent="0.25">
      <c r="B1230" s="45" t="s">
        <v>3197</v>
      </c>
      <c r="C1230" s="45" t="s">
        <v>5553</v>
      </c>
      <c r="D1230" s="45" t="s">
        <v>5554</v>
      </c>
      <c r="E1230" s="45">
        <v>61</v>
      </c>
      <c r="F1230" s="45" t="s">
        <v>5690</v>
      </c>
      <c r="G1230" s="45" t="s">
        <v>5723</v>
      </c>
      <c r="H1230" s="45" t="s">
        <v>5724</v>
      </c>
      <c r="I1230" s="45" t="s">
        <v>3203</v>
      </c>
      <c r="J1230" s="46">
        <v>476.76</v>
      </c>
      <c r="K1230" s="46">
        <f t="shared" si="19"/>
        <v>558.57201599999996</v>
      </c>
    </row>
    <row r="1231" spans="2:11" x14ac:dyDescent="0.25">
      <c r="B1231" s="45" t="s">
        <v>3197</v>
      </c>
      <c r="C1231" s="45" t="s">
        <v>5553</v>
      </c>
      <c r="D1231" s="45" t="s">
        <v>5554</v>
      </c>
      <c r="E1231" s="45">
        <v>61</v>
      </c>
      <c r="F1231" s="45" t="s">
        <v>5690</v>
      </c>
      <c r="G1231" s="45" t="s">
        <v>5725</v>
      </c>
      <c r="H1231" s="45" t="s">
        <v>5726</v>
      </c>
      <c r="I1231" s="45" t="s">
        <v>3203</v>
      </c>
      <c r="J1231" s="46">
        <v>825.03</v>
      </c>
      <c r="K1231" s="46">
        <f t="shared" si="19"/>
        <v>966.60514799999999</v>
      </c>
    </row>
    <row r="1232" spans="2:11" x14ac:dyDescent="0.25">
      <c r="B1232" s="45" t="s">
        <v>3197</v>
      </c>
      <c r="C1232" s="45" t="s">
        <v>5553</v>
      </c>
      <c r="D1232" s="45" t="s">
        <v>5554</v>
      </c>
      <c r="E1232" s="45">
        <v>61</v>
      </c>
      <c r="F1232" s="45" t="s">
        <v>5690</v>
      </c>
      <c r="G1232" s="45" t="s">
        <v>5727</v>
      </c>
      <c r="H1232" s="45" t="s">
        <v>5728</v>
      </c>
      <c r="I1232" s="45" t="s">
        <v>3203</v>
      </c>
      <c r="J1232" s="46">
        <v>360.57</v>
      </c>
      <c r="K1232" s="46">
        <f t="shared" si="19"/>
        <v>422.44381199999998</v>
      </c>
    </row>
    <row r="1233" spans="2:11" x14ac:dyDescent="0.25">
      <c r="B1233" s="45" t="s">
        <v>3197</v>
      </c>
      <c r="C1233" s="45" t="s">
        <v>5553</v>
      </c>
      <c r="D1233" s="45" t="s">
        <v>5554</v>
      </c>
      <c r="E1233" s="45">
        <v>61</v>
      </c>
      <c r="F1233" s="45" t="s">
        <v>5690</v>
      </c>
      <c r="G1233" s="45" t="s">
        <v>5729</v>
      </c>
      <c r="H1233" s="45" t="s">
        <v>5730</v>
      </c>
      <c r="I1233" s="45" t="s">
        <v>3203</v>
      </c>
      <c r="J1233" s="46">
        <v>453.01</v>
      </c>
      <c r="K1233" s="46">
        <f t="shared" si="19"/>
        <v>530.74651599999993</v>
      </c>
    </row>
    <row r="1234" spans="2:11" x14ac:dyDescent="0.25">
      <c r="B1234" s="45" t="s">
        <v>3197</v>
      </c>
      <c r="C1234" s="45" t="s">
        <v>5553</v>
      </c>
      <c r="D1234" s="45" t="s">
        <v>5554</v>
      </c>
      <c r="E1234" s="45">
        <v>61</v>
      </c>
      <c r="F1234" s="45" t="s">
        <v>5690</v>
      </c>
      <c r="G1234" s="45" t="s">
        <v>5731</v>
      </c>
      <c r="H1234" s="45" t="s">
        <v>5732</v>
      </c>
      <c r="I1234" s="45" t="s">
        <v>3203</v>
      </c>
      <c r="J1234" s="46">
        <v>607.52</v>
      </c>
      <c r="K1234" s="46">
        <f t="shared" si="19"/>
        <v>711.77043199999991</v>
      </c>
    </row>
    <row r="1235" spans="2:11" x14ac:dyDescent="0.25">
      <c r="B1235" s="45" t="s">
        <v>3197</v>
      </c>
      <c r="C1235" s="45" t="s">
        <v>5553</v>
      </c>
      <c r="D1235" s="45" t="s">
        <v>5554</v>
      </c>
      <c r="E1235" s="45">
        <v>62</v>
      </c>
      <c r="F1235" s="45" t="s">
        <v>5733</v>
      </c>
      <c r="G1235" s="45" t="s">
        <v>5734</v>
      </c>
      <c r="H1235" s="45" t="s">
        <v>5735</v>
      </c>
      <c r="I1235" s="45" t="s">
        <v>3203</v>
      </c>
      <c r="J1235" s="46">
        <v>70.8</v>
      </c>
      <c r="K1235" s="46">
        <f t="shared" si="19"/>
        <v>82.949279999999987</v>
      </c>
    </row>
    <row r="1236" spans="2:11" x14ac:dyDescent="0.25">
      <c r="B1236" s="45" t="s">
        <v>3197</v>
      </c>
      <c r="C1236" s="45" t="s">
        <v>5553</v>
      </c>
      <c r="D1236" s="45" t="s">
        <v>5554</v>
      </c>
      <c r="E1236" s="45">
        <v>62</v>
      </c>
      <c r="F1236" s="45" t="s">
        <v>5733</v>
      </c>
      <c r="G1236" s="45" t="s">
        <v>5736</v>
      </c>
      <c r="H1236" s="45" t="s">
        <v>5737</v>
      </c>
      <c r="I1236" s="45" t="s">
        <v>3203</v>
      </c>
      <c r="J1236" s="46">
        <v>80.55</v>
      </c>
      <c r="K1236" s="46">
        <f t="shared" si="19"/>
        <v>94.372379999999978</v>
      </c>
    </row>
    <row r="1237" spans="2:11" x14ac:dyDescent="0.25">
      <c r="B1237" s="45" t="s">
        <v>3197</v>
      </c>
      <c r="C1237" s="45" t="s">
        <v>5553</v>
      </c>
      <c r="D1237" s="45" t="s">
        <v>5554</v>
      </c>
      <c r="E1237" s="45">
        <v>62</v>
      </c>
      <c r="F1237" s="45" t="s">
        <v>5733</v>
      </c>
      <c r="G1237" s="45" t="s">
        <v>5738</v>
      </c>
      <c r="H1237" s="45" t="s">
        <v>5739</v>
      </c>
      <c r="I1237" s="45" t="s">
        <v>3203</v>
      </c>
      <c r="J1237" s="46">
        <v>90.25</v>
      </c>
      <c r="K1237" s="46">
        <f t="shared" si="19"/>
        <v>105.73689999999999</v>
      </c>
    </row>
    <row r="1238" spans="2:11" x14ac:dyDescent="0.25">
      <c r="B1238" s="45" t="s">
        <v>3197</v>
      </c>
      <c r="C1238" s="45" t="s">
        <v>5553</v>
      </c>
      <c r="D1238" s="45" t="s">
        <v>5554</v>
      </c>
      <c r="E1238" s="45">
        <v>62</v>
      </c>
      <c r="F1238" s="45" t="s">
        <v>5733</v>
      </c>
      <c r="G1238" s="45" t="s">
        <v>5740</v>
      </c>
      <c r="H1238" s="45" t="s">
        <v>5741</v>
      </c>
      <c r="I1238" s="45" t="s">
        <v>3203</v>
      </c>
      <c r="J1238" s="46">
        <v>115.23</v>
      </c>
      <c r="K1238" s="46">
        <f t="shared" si="19"/>
        <v>135.003468</v>
      </c>
    </row>
    <row r="1239" spans="2:11" x14ac:dyDescent="0.25">
      <c r="B1239" s="45" t="s">
        <v>3197</v>
      </c>
      <c r="C1239" s="45" t="s">
        <v>5553</v>
      </c>
      <c r="D1239" s="45" t="s">
        <v>5554</v>
      </c>
      <c r="E1239" s="45">
        <v>62</v>
      </c>
      <c r="F1239" s="45" t="s">
        <v>5733</v>
      </c>
      <c r="G1239" s="45" t="s">
        <v>5742</v>
      </c>
      <c r="H1239" s="45" t="s">
        <v>5743</v>
      </c>
      <c r="I1239" s="45" t="s">
        <v>3203</v>
      </c>
      <c r="J1239" s="46">
        <v>135.03</v>
      </c>
      <c r="K1239" s="46">
        <f t="shared" si="19"/>
        <v>158.20114799999999</v>
      </c>
    </row>
    <row r="1240" spans="2:11" x14ac:dyDescent="0.25">
      <c r="B1240" s="45" t="s">
        <v>3197</v>
      </c>
      <c r="C1240" s="45" t="s">
        <v>5553</v>
      </c>
      <c r="D1240" s="45" t="s">
        <v>5554</v>
      </c>
      <c r="E1240" s="45">
        <v>62</v>
      </c>
      <c r="F1240" s="45" t="s">
        <v>5733</v>
      </c>
      <c r="G1240" s="45" t="s">
        <v>5744</v>
      </c>
      <c r="H1240" s="45" t="s">
        <v>5745</v>
      </c>
      <c r="I1240" s="45" t="s">
        <v>3203</v>
      </c>
      <c r="J1240" s="46">
        <v>115.56</v>
      </c>
      <c r="K1240" s="46">
        <f t="shared" si="19"/>
        <v>135.390096</v>
      </c>
    </row>
    <row r="1241" spans="2:11" x14ac:dyDescent="0.25">
      <c r="B1241" s="45" t="s">
        <v>3197</v>
      </c>
      <c r="C1241" s="45" t="s">
        <v>5553</v>
      </c>
      <c r="D1241" s="45" t="s">
        <v>5554</v>
      </c>
      <c r="E1241" s="45">
        <v>62</v>
      </c>
      <c r="F1241" s="45" t="s">
        <v>5733</v>
      </c>
      <c r="G1241" s="45" t="s">
        <v>5746</v>
      </c>
      <c r="H1241" s="45" t="s">
        <v>5747</v>
      </c>
      <c r="I1241" s="45" t="s">
        <v>3203</v>
      </c>
      <c r="J1241" s="46">
        <v>136.80000000000001</v>
      </c>
      <c r="K1241" s="46">
        <f t="shared" si="19"/>
        <v>160.27488</v>
      </c>
    </row>
    <row r="1242" spans="2:11" x14ac:dyDescent="0.25">
      <c r="B1242" s="45" t="s">
        <v>3197</v>
      </c>
      <c r="C1242" s="45" t="s">
        <v>5553</v>
      </c>
      <c r="D1242" s="45" t="s">
        <v>5554</v>
      </c>
      <c r="E1242" s="45">
        <v>62</v>
      </c>
      <c r="F1242" s="45" t="s">
        <v>5733</v>
      </c>
      <c r="G1242" s="45" t="s">
        <v>5748</v>
      </c>
      <c r="H1242" s="45" t="s">
        <v>5749</v>
      </c>
      <c r="I1242" s="45" t="s">
        <v>3203</v>
      </c>
      <c r="J1242" s="46">
        <v>162</v>
      </c>
      <c r="K1242" s="46">
        <f t="shared" si="19"/>
        <v>189.79919999999998</v>
      </c>
    </row>
    <row r="1243" spans="2:11" x14ac:dyDescent="0.25">
      <c r="B1243" s="45" t="s">
        <v>3197</v>
      </c>
      <c r="C1243" s="45" t="s">
        <v>5553</v>
      </c>
      <c r="D1243" s="45" t="s">
        <v>5554</v>
      </c>
      <c r="E1243" s="45">
        <v>62</v>
      </c>
      <c r="F1243" s="45" t="s">
        <v>5733</v>
      </c>
      <c r="G1243" s="45" t="s">
        <v>5750</v>
      </c>
      <c r="H1243" s="45" t="s">
        <v>5751</v>
      </c>
      <c r="I1243" s="45" t="s">
        <v>3203</v>
      </c>
      <c r="J1243" s="46">
        <v>143.72999999999999</v>
      </c>
      <c r="K1243" s="46">
        <f t="shared" si="19"/>
        <v>168.39406799999998</v>
      </c>
    </row>
    <row r="1244" spans="2:11" x14ac:dyDescent="0.25">
      <c r="B1244" s="45" t="s">
        <v>3197</v>
      </c>
      <c r="C1244" s="45" t="s">
        <v>5553</v>
      </c>
      <c r="D1244" s="45" t="s">
        <v>5554</v>
      </c>
      <c r="E1244" s="45">
        <v>62</v>
      </c>
      <c r="F1244" s="45" t="s">
        <v>5733</v>
      </c>
      <c r="G1244" s="45" t="s">
        <v>5752</v>
      </c>
      <c r="H1244" s="45" t="s">
        <v>5753</v>
      </c>
      <c r="I1244" s="45" t="s">
        <v>3203</v>
      </c>
      <c r="J1244" s="46">
        <v>159.16999999999999</v>
      </c>
      <c r="K1244" s="46">
        <f t="shared" si="19"/>
        <v>186.48357199999998</v>
      </c>
    </row>
    <row r="1245" spans="2:11" x14ac:dyDescent="0.25">
      <c r="B1245" s="45" t="s">
        <v>3197</v>
      </c>
      <c r="C1245" s="45" t="s">
        <v>5553</v>
      </c>
      <c r="D1245" s="45" t="s">
        <v>5554</v>
      </c>
      <c r="E1245" s="45">
        <v>62</v>
      </c>
      <c r="F1245" s="45" t="s">
        <v>5733</v>
      </c>
      <c r="G1245" s="45" t="s">
        <v>5754</v>
      </c>
      <c r="H1245" s="45" t="s">
        <v>5755</v>
      </c>
      <c r="I1245" s="45" t="s">
        <v>3203</v>
      </c>
      <c r="J1245" s="46">
        <v>190.24</v>
      </c>
      <c r="K1245" s="46">
        <f t="shared" si="19"/>
        <v>222.88518399999998</v>
      </c>
    </row>
    <row r="1246" spans="2:11" x14ac:dyDescent="0.25">
      <c r="B1246" s="45" t="s">
        <v>3197</v>
      </c>
      <c r="C1246" s="45" t="s">
        <v>5553</v>
      </c>
      <c r="D1246" s="45" t="s">
        <v>5554</v>
      </c>
      <c r="E1246" s="45">
        <v>62</v>
      </c>
      <c r="F1246" s="45" t="s">
        <v>5733</v>
      </c>
      <c r="G1246" s="45" t="s">
        <v>5756</v>
      </c>
      <c r="H1246" s="45" t="s">
        <v>5757</v>
      </c>
      <c r="I1246" s="45" t="s">
        <v>3203</v>
      </c>
      <c r="J1246" s="46">
        <v>206.03</v>
      </c>
      <c r="K1246" s="46">
        <f t="shared" si="19"/>
        <v>241.384748</v>
      </c>
    </row>
    <row r="1247" spans="2:11" x14ac:dyDescent="0.25">
      <c r="B1247" s="45" t="s">
        <v>3197</v>
      </c>
      <c r="C1247" s="45" t="s">
        <v>5553</v>
      </c>
      <c r="D1247" s="45" t="s">
        <v>5554</v>
      </c>
      <c r="E1247" s="45">
        <v>62</v>
      </c>
      <c r="F1247" s="45" t="s">
        <v>5733</v>
      </c>
      <c r="G1247" s="45" t="s">
        <v>5758</v>
      </c>
      <c r="H1247" s="45" t="s">
        <v>5759</v>
      </c>
      <c r="I1247" s="45" t="s">
        <v>3203</v>
      </c>
      <c r="J1247" s="46">
        <v>261.49</v>
      </c>
      <c r="K1247" s="46">
        <f t="shared" si="19"/>
        <v>306.36168399999997</v>
      </c>
    </row>
    <row r="1248" spans="2:11" x14ac:dyDescent="0.25">
      <c r="B1248" s="45" t="s">
        <v>3197</v>
      </c>
      <c r="C1248" s="45" t="s">
        <v>5553</v>
      </c>
      <c r="D1248" s="45" t="s">
        <v>5554</v>
      </c>
      <c r="E1248" s="45">
        <v>62</v>
      </c>
      <c r="F1248" s="45" t="s">
        <v>5733</v>
      </c>
      <c r="G1248" s="45" t="s">
        <v>5760</v>
      </c>
      <c r="H1248" s="45" t="s">
        <v>5761</v>
      </c>
      <c r="I1248" s="45" t="s">
        <v>3203</v>
      </c>
      <c r="J1248" s="46">
        <v>283.99</v>
      </c>
      <c r="K1248" s="46">
        <f t="shared" si="19"/>
        <v>332.72268400000002</v>
      </c>
    </row>
    <row r="1249" spans="2:11" x14ac:dyDescent="0.25">
      <c r="B1249" s="45" t="s">
        <v>3197</v>
      </c>
      <c r="C1249" s="45" t="s">
        <v>5553</v>
      </c>
      <c r="D1249" s="45" t="s">
        <v>5554</v>
      </c>
      <c r="E1249" s="45">
        <v>62</v>
      </c>
      <c r="F1249" s="45" t="s">
        <v>5733</v>
      </c>
      <c r="G1249" s="45" t="s">
        <v>5762</v>
      </c>
      <c r="H1249" s="45" t="s">
        <v>5763</v>
      </c>
      <c r="I1249" s="45" t="s">
        <v>3203</v>
      </c>
      <c r="J1249" s="46">
        <v>255.39</v>
      </c>
      <c r="K1249" s="46">
        <f t="shared" si="19"/>
        <v>299.21492399999994</v>
      </c>
    </row>
    <row r="1250" spans="2:11" x14ac:dyDescent="0.25">
      <c r="B1250" s="45" t="s">
        <v>3197</v>
      </c>
      <c r="C1250" s="45" t="s">
        <v>5553</v>
      </c>
      <c r="D1250" s="45" t="s">
        <v>5554</v>
      </c>
      <c r="E1250" s="45">
        <v>62</v>
      </c>
      <c r="F1250" s="45" t="s">
        <v>5733</v>
      </c>
      <c r="G1250" s="45" t="s">
        <v>5764</v>
      </c>
      <c r="H1250" s="45" t="s">
        <v>5765</v>
      </c>
      <c r="I1250" s="45" t="s">
        <v>3203</v>
      </c>
      <c r="J1250" s="46">
        <v>364.69</v>
      </c>
      <c r="K1250" s="46">
        <f t="shared" si="19"/>
        <v>427.270804</v>
      </c>
    </row>
    <row r="1251" spans="2:11" x14ac:dyDescent="0.25">
      <c r="B1251" s="45" t="s">
        <v>3197</v>
      </c>
      <c r="C1251" s="45" t="s">
        <v>5553</v>
      </c>
      <c r="D1251" s="45" t="s">
        <v>5554</v>
      </c>
      <c r="E1251" s="45">
        <v>62</v>
      </c>
      <c r="F1251" s="45" t="s">
        <v>5733</v>
      </c>
      <c r="G1251" s="45" t="s">
        <v>5766</v>
      </c>
      <c r="H1251" s="45" t="s">
        <v>5767</v>
      </c>
      <c r="I1251" s="45" t="s">
        <v>3203</v>
      </c>
      <c r="J1251" s="46">
        <v>306.98</v>
      </c>
      <c r="K1251" s="46">
        <f t="shared" si="19"/>
        <v>359.65776799999998</v>
      </c>
    </row>
    <row r="1252" spans="2:11" x14ac:dyDescent="0.25">
      <c r="B1252" s="45" t="s">
        <v>3197</v>
      </c>
      <c r="C1252" s="45" t="s">
        <v>5553</v>
      </c>
      <c r="D1252" s="45" t="s">
        <v>5554</v>
      </c>
      <c r="E1252" s="45">
        <v>62</v>
      </c>
      <c r="F1252" s="45" t="s">
        <v>5733</v>
      </c>
      <c r="G1252" s="45" t="s">
        <v>5768</v>
      </c>
      <c r="H1252" s="45" t="s">
        <v>5769</v>
      </c>
      <c r="I1252" s="45" t="s">
        <v>3203</v>
      </c>
      <c r="J1252" s="46">
        <v>476.76</v>
      </c>
      <c r="K1252" s="46">
        <f t="shared" si="19"/>
        <v>558.57201599999996</v>
      </c>
    </row>
    <row r="1253" spans="2:11" x14ac:dyDescent="0.25">
      <c r="B1253" s="45" t="s">
        <v>3197</v>
      </c>
      <c r="C1253" s="45" t="s">
        <v>5553</v>
      </c>
      <c r="D1253" s="45" t="s">
        <v>5554</v>
      </c>
      <c r="E1253" s="45">
        <v>62</v>
      </c>
      <c r="F1253" s="45" t="s">
        <v>5733</v>
      </c>
      <c r="G1253" s="45" t="s">
        <v>5770</v>
      </c>
      <c r="H1253" s="45" t="s">
        <v>5771</v>
      </c>
      <c r="I1253" s="45" t="s">
        <v>3203</v>
      </c>
      <c r="J1253" s="46">
        <v>702.85</v>
      </c>
      <c r="K1253" s="46">
        <f t="shared" si="19"/>
        <v>823.45906000000002</v>
      </c>
    </row>
    <row r="1254" spans="2:11" x14ac:dyDescent="0.25">
      <c r="B1254" s="45" t="s">
        <v>3197</v>
      </c>
      <c r="C1254" s="45" t="s">
        <v>5553</v>
      </c>
      <c r="D1254" s="45" t="s">
        <v>5554</v>
      </c>
      <c r="E1254" s="45">
        <v>62</v>
      </c>
      <c r="F1254" s="45" t="s">
        <v>5733</v>
      </c>
      <c r="G1254" s="45" t="s">
        <v>5772</v>
      </c>
      <c r="H1254" s="45" t="s">
        <v>5773</v>
      </c>
      <c r="I1254" s="45" t="s">
        <v>3203</v>
      </c>
      <c r="J1254" s="46">
        <v>182.27</v>
      </c>
      <c r="K1254" s="46">
        <f t="shared" si="19"/>
        <v>213.54753199999999</v>
      </c>
    </row>
    <row r="1255" spans="2:11" x14ac:dyDescent="0.25">
      <c r="B1255" s="45" t="s">
        <v>3197</v>
      </c>
      <c r="C1255" s="45" t="s">
        <v>5553</v>
      </c>
      <c r="D1255" s="45" t="s">
        <v>5554</v>
      </c>
      <c r="E1255" s="45">
        <v>62</v>
      </c>
      <c r="F1255" s="45" t="s">
        <v>5733</v>
      </c>
      <c r="G1255" s="45" t="s">
        <v>5774</v>
      </c>
      <c r="H1255" s="45" t="s">
        <v>5775</v>
      </c>
      <c r="I1255" s="45" t="s">
        <v>3203</v>
      </c>
      <c r="J1255" s="46">
        <v>230.4</v>
      </c>
      <c r="K1255" s="46">
        <f t="shared" si="19"/>
        <v>269.93664000000001</v>
      </c>
    </row>
    <row r="1256" spans="2:11" x14ac:dyDescent="0.25">
      <c r="B1256" s="45" t="s">
        <v>3197</v>
      </c>
      <c r="C1256" s="45" t="s">
        <v>5553</v>
      </c>
      <c r="D1256" s="45" t="s">
        <v>5554</v>
      </c>
      <c r="E1256" s="45">
        <v>61</v>
      </c>
      <c r="F1256" s="45" t="s">
        <v>5690</v>
      </c>
      <c r="G1256" s="45" t="s">
        <v>5776</v>
      </c>
      <c r="H1256" s="45" t="s">
        <v>5777</v>
      </c>
      <c r="I1256" s="45" t="s">
        <v>3203</v>
      </c>
      <c r="J1256" s="46">
        <v>159.16999999999999</v>
      </c>
      <c r="K1256" s="46">
        <f t="shared" si="19"/>
        <v>186.48357199999998</v>
      </c>
    </row>
    <row r="1257" spans="2:11" x14ac:dyDescent="0.25">
      <c r="B1257" s="45" t="s">
        <v>3197</v>
      </c>
      <c r="C1257" s="45" t="s">
        <v>5553</v>
      </c>
      <c r="D1257" s="45" t="s">
        <v>5554</v>
      </c>
      <c r="E1257" s="45">
        <v>61</v>
      </c>
      <c r="F1257" s="45" t="s">
        <v>5690</v>
      </c>
      <c r="G1257" s="45" t="s">
        <v>5778</v>
      </c>
      <c r="H1257" s="45" t="s">
        <v>5779</v>
      </c>
      <c r="I1257" s="45" t="s">
        <v>3203</v>
      </c>
      <c r="J1257" s="46">
        <v>190.24</v>
      </c>
      <c r="K1257" s="46">
        <f t="shared" si="19"/>
        <v>222.88518399999998</v>
      </c>
    </row>
    <row r="1258" spans="2:11" x14ac:dyDescent="0.25">
      <c r="B1258" s="45" t="s">
        <v>3197</v>
      </c>
      <c r="C1258" s="45" t="s">
        <v>5553</v>
      </c>
      <c r="D1258" s="45" t="s">
        <v>5554</v>
      </c>
      <c r="E1258" s="45">
        <v>61</v>
      </c>
      <c r="F1258" s="45" t="s">
        <v>5690</v>
      </c>
      <c r="G1258" s="45" t="s">
        <v>5780</v>
      </c>
      <c r="H1258" s="45" t="s">
        <v>5781</v>
      </c>
      <c r="I1258" s="45" t="s">
        <v>3203</v>
      </c>
      <c r="J1258" s="46">
        <v>219.65</v>
      </c>
      <c r="K1258" s="46">
        <f t="shared" si="19"/>
        <v>257.34194000000002</v>
      </c>
    </row>
    <row r="1259" spans="2:11" x14ac:dyDescent="0.25">
      <c r="B1259" s="45" t="s">
        <v>3197</v>
      </c>
      <c r="C1259" s="45" t="s">
        <v>5553</v>
      </c>
      <c r="D1259" s="45" t="s">
        <v>5554</v>
      </c>
      <c r="E1259" s="45">
        <v>61</v>
      </c>
      <c r="F1259" s="45" t="s">
        <v>5690</v>
      </c>
      <c r="G1259" s="45" t="s">
        <v>5782</v>
      </c>
      <c r="H1259" s="45" t="s">
        <v>5783</v>
      </c>
      <c r="I1259" s="45" t="s">
        <v>3203</v>
      </c>
      <c r="J1259" s="46">
        <v>232.91</v>
      </c>
      <c r="K1259" s="46">
        <f t="shared" si="19"/>
        <v>272.87735599999996</v>
      </c>
    </row>
    <row r="1260" spans="2:11" x14ac:dyDescent="0.25">
      <c r="B1260" s="45" t="s">
        <v>3197</v>
      </c>
      <c r="C1260" s="45" t="s">
        <v>5553</v>
      </c>
      <c r="D1260" s="45" t="s">
        <v>5554</v>
      </c>
      <c r="E1260" s="45">
        <v>65</v>
      </c>
      <c r="F1260" s="45" t="s">
        <v>5784</v>
      </c>
      <c r="G1260" s="45" t="s">
        <v>5785</v>
      </c>
      <c r="H1260" s="45" t="s">
        <v>5786</v>
      </c>
      <c r="I1260" s="45" t="s">
        <v>3203</v>
      </c>
      <c r="J1260" s="46">
        <v>293.91000000000003</v>
      </c>
      <c r="K1260" s="46">
        <f t="shared" si="19"/>
        <v>344.34495600000002</v>
      </c>
    </row>
    <row r="1261" spans="2:11" x14ac:dyDescent="0.25">
      <c r="B1261" s="45" t="s">
        <v>3197</v>
      </c>
      <c r="C1261" s="45" t="s">
        <v>5553</v>
      </c>
      <c r="D1261" s="45" t="s">
        <v>5554</v>
      </c>
      <c r="E1261" s="45">
        <v>65</v>
      </c>
      <c r="F1261" s="45" t="s">
        <v>5784</v>
      </c>
      <c r="G1261" s="45" t="s">
        <v>3183</v>
      </c>
      <c r="H1261" s="45" t="s">
        <v>5787</v>
      </c>
      <c r="I1261" s="45" t="s">
        <v>3203</v>
      </c>
      <c r="J1261" s="46">
        <v>375.88</v>
      </c>
      <c r="K1261" s="46">
        <f t="shared" si="19"/>
        <v>440.38100799999995</v>
      </c>
    </row>
    <row r="1262" spans="2:11" x14ac:dyDescent="0.25">
      <c r="B1262" s="45" t="s">
        <v>3197</v>
      </c>
      <c r="C1262" s="45" t="s">
        <v>5553</v>
      </c>
      <c r="D1262" s="45" t="s">
        <v>5554</v>
      </c>
      <c r="E1262" s="45">
        <v>65</v>
      </c>
      <c r="F1262" s="45" t="s">
        <v>5784</v>
      </c>
      <c r="G1262" s="45" t="s">
        <v>5788</v>
      </c>
      <c r="H1262" s="45" t="s">
        <v>5789</v>
      </c>
      <c r="I1262" s="45" t="s">
        <v>3203</v>
      </c>
      <c r="J1262" s="46">
        <v>543.64</v>
      </c>
      <c r="K1262" s="46">
        <f t="shared" si="19"/>
        <v>636.92862400000001</v>
      </c>
    </row>
    <row r="1263" spans="2:11" x14ac:dyDescent="0.25">
      <c r="B1263" s="45" t="s">
        <v>3197</v>
      </c>
      <c r="C1263" s="45" t="s">
        <v>5553</v>
      </c>
      <c r="D1263" s="45" t="s">
        <v>5554</v>
      </c>
      <c r="E1263" s="45">
        <v>65</v>
      </c>
      <c r="F1263" s="45" t="s">
        <v>5784</v>
      </c>
      <c r="G1263" s="45" t="s">
        <v>5790</v>
      </c>
      <c r="H1263" s="45" t="s">
        <v>5791</v>
      </c>
      <c r="I1263" s="45" t="s">
        <v>3203</v>
      </c>
      <c r="J1263" s="46">
        <v>695.25</v>
      </c>
      <c r="K1263" s="46">
        <f t="shared" si="19"/>
        <v>814.55489999999998</v>
      </c>
    </row>
    <row r="1264" spans="2:11" x14ac:dyDescent="0.25">
      <c r="B1264" s="45" t="s">
        <v>3197</v>
      </c>
      <c r="C1264" s="45" t="s">
        <v>5553</v>
      </c>
      <c r="D1264" s="45" t="s">
        <v>5554</v>
      </c>
      <c r="E1264" s="45">
        <v>65</v>
      </c>
      <c r="F1264" s="45" t="s">
        <v>5784</v>
      </c>
      <c r="G1264" s="45" t="s">
        <v>3182</v>
      </c>
      <c r="H1264" s="45" t="s">
        <v>5792</v>
      </c>
      <c r="I1264" s="45" t="s">
        <v>3203</v>
      </c>
      <c r="J1264" s="46">
        <v>889.16</v>
      </c>
      <c r="K1264" s="46">
        <f t="shared" si="19"/>
        <v>1041.7398559999999</v>
      </c>
    </row>
    <row r="1265" spans="2:11" x14ac:dyDescent="0.25">
      <c r="B1265" s="45" t="s">
        <v>3197</v>
      </c>
      <c r="C1265" s="45" t="s">
        <v>5553</v>
      </c>
      <c r="D1265" s="45" t="s">
        <v>5554</v>
      </c>
      <c r="E1265" s="45">
        <v>65</v>
      </c>
      <c r="F1265" s="45" t="s">
        <v>5784</v>
      </c>
      <c r="G1265" s="45" t="s">
        <v>5793</v>
      </c>
      <c r="H1265" s="45" t="s">
        <v>5794</v>
      </c>
      <c r="I1265" s="45" t="s">
        <v>3203</v>
      </c>
      <c r="J1265" s="46">
        <v>259.89999999999998</v>
      </c>
      <c r="K1265" s="46">
        <f t="shared" si="19"/>
        <v>304.49883999999992</v>
      </c>
    </row>
    <row r="1266" spans="2:11" x14ac:dyDescent="0.25">
      <c r="B1266" s="45" t="s">
        <v>3197</v>
      </c>
      <c r="C1266" s="45" t="s">
        <v>5553</v>
      </c>
      <c r="D1266" s="45" t="s">
        <v>5554</v>
      </c>
      <c r="E1266" s="45">
        <v>65</v>
      </c>
      <c r="F1266" s="45" t="s">
        <v>5784</v>
      </c>
      <c r="G1266" s="45" t="s">
        <v>5795</v>
      </c>
      <c r="H1266" s="45" t="s">
        <v>5796</v>
      </c>
      <c r="I1266" s="45" t="s">
        <v>3203</v>
      </c>
      <c r="J1266" s="46">
        <v>480.72</v>
      </c>
      <c r="K1266" s="46">
        <f t="shared" si="19"/>
        <v>563.21155199999998</v>
      </c>
    </row>
    <row r="1267" spans="2:11" x14ac:dyDescent="0.25">
      <c r="B1267" s="45" t="s">
        <v>3197</v>
      </c>
      <c r="C1267" s="45" t="s">
        <v>5553</v>
      </c>
      <c r="D1267" s="45" t="s">
        <v>5554</v>
      </c>
      <c r="E1267" s="45">
        <v>65</v>
      </c>
      <c r="F1267" s="45" t="s">
        <v>5784</v>
      </c>
      <c r="G1267" s="45" t="s">
        <v>3179</v>
      </c>
      <c r="H1267" s="45" t="s">
        <v>5797</v>
      </c>
      <c r="I1267" s="45" t="s">
        <v>3203</v>
      </c>
      <c r="J1267" s="46">
        <v>647.66999999999996</v>
      </c>
      <c r="K1267" s="46">
        <f t="shared" si="19"/>
        <v>758.81017199999997</v>
      </c>
    </row>
    <row r="1268" spans="2:11" x14ac:dyDescent="0.25">
      <c r="B1268" s="45" t="s">
        <v>3197</v>
      </c>
      <c r="C1268" s="45" t="s">
        <v>5553</v>
      </c>
      <c r="D1268" s="45" t="s">
        <v>5554</v>
      </c>
      <c r="E1268" s="45">
        <v>65</v>
      </c>
      <c r="F1268" s="45" t="s">
        <v>5784</v>
      </c>
      <c r="G1268" s="45" t="s">
        <v>3181</v>
      </c>
      <c r="H1268" s="45" t="s">
        <v>5798</v>
      </c>
      <c r="I1268" s="45" t="s">
        <v>3203</v>
      </c>
      <c r="J1268" s="46">
        <v>332.38</v>
      </c>
      <c r="K1268" s="46">
        <f t="shared" si="19"/>
        <v>389.41640799999999</v>
      </c>
    </row>
    <row r="1269" spans="2:11" x14ac:dyDescent="0.25">
      <c r="B1269" s="45" t="s">
        <v>3197</v>
      </c>
      <c r="C1269" s="45" t="s">
        <v>5553</v>
      </c>
      <c r="D1269" s="45" t="s">
        <v>5554</v>
      </c>
      <c r="E1269" s="45">
        <v>65</v>
      </c>
      <c r="F1269" s="45" t="s">
        <v>5784</v>
      </c>
      <c r="G1269" s="45" t="s">
        <v>5799</v>
      </c>
      <c r="H1269" s="45" t="s">
        <v>5800</v>
      </c>
      <c r="I1269" s="45" t="s">
        <v>3203</v>
      </c>
      <c r="J1269" s="46">
        <v>425.08</v>
      </c>
      <c r="K1269" s="46">
        <f t="shared" si="19"/>
        <v>498.02372800000001</v>
      </c>
    </row>
    <row r="1270" spans="2:11" x14ac:dyDescent="0.25">
      <c r="B1270" s="45" t="s">
        <v>3197</v>
      </c>
      <c r="C1270" s="45" t="s">
        <v>5553</v>
      </c>
      <c r="D1270" s="45" t="s">
        <v>5554</v>
      </c>
      <c r="E1270" s="45">
        <v>65</v>
      </c>
      <c r="F1270" s="45" t="s">
        <v>5784</v>
      </c>
      <c r="G1270" s="45" t="s">
        <v>5801</v>
      </c>
      <c r="H1270" s="45" t="s">
        <v>5802</v>
      </c>
      <c r="I1270" s="45" t="s">
        <v>3203</v>
      </c>
      <c r="J1270" s="46">
        <v>3042.02</v>
      </c>
      <c r="K1270" s="46">
        <f t="shared" si="19"/>
        <v>3564.030632</v>
      </c>
    </row>
    <row r="1271" spans="2:11" x14ac:dyDescent="0.25">
      <c r="B1271" s="45" t="s">
        <v>3197</v>
      </c>
      <c r="C1271" s="45" t="s">
        <v>5553</v>
      </c>
      <c r="D1271" s="45" t="s">
        <v>5554</v>
      </c>
      <c r="E1271" s="45">
        <v>63</v>
      </c>
      <c r="F1271" s="45" t="s">
        <v>5803</v>
      </c>
      <c r="G1271" s="45" t="s">
        <v>3172</v>
      </c>
      <c r="H1271" s="45" t="s">
        <v>5804</v>
      </c>
      <c r="I1271" s="45" t="s">
        <v>3203</v>
      </c>
      <c r="J1271" s="46">
        <v>80.41</v>
      </c>
      <c r="K1271" s="46">
        <f t="shared" si="19"/>
        <v>94.208355999999995</v>
      </c>
    </row>
    <row r="1272" spans="2:11" x14ac:dyDescent="0.25">
      <c r="B1272" s="45" t="s">
        <v>3197</v>
      </c>
      <c r="C1272" s="45" t="s">
        <v>5553</v>
      </c>
      <c r="D1272" s="45" t="s">
        <v>5554</v>
      </c>
      <c r="E1272" s="45">
        <v>63</v>
      </c>
      <c r="F1272" s="45" t="s">
        <v>5803</v>
      </c>
      <c r="G1272" s="45" t="s">
        <v>5805</v>
      </c>
      <c r="H1272" s="45" t="s">
        <v>5806</v>
      </c>
      <c r="I1272" s="45" t="s">
        <v>3203</v>
      </c>
      <c r="J1272" s="46">
        <v>110.53</v>
      </c>
      <c r="K1272" s="46">
        <f t="shared" si="19"/>
        <v>129.496948</v>
      </c>
    </row>
    <row r="1273" spans="2:11" x14ac:dyDescent="0.25">
      <c r="B1273" s="45" t="s">
        <v>3197</v>
      </c>
      <c r="C1273" s="45" t="s">
        <v>5553</v>
      </c>
      <c r="D1273" s="45" t="s">
        <v>5554</v>
      </c>
      <c r="E1273" s="45">
        <v>63</v>
      </c>
      <c r="F1273" s="45" t="s">
        <v>5803</v>
      </c>
      <c r="G1273" s="45" t="s">
        <v>5807</v>
      </c>
      <c r="H1273" s="45" t="s">
        <v>5808</v>
      </c>
      <c r="I1273" s="45" t="s">
        <v>3203</v>
      </c>
      <c r="J1273" s="46">
        <v>152.1</v>
      </c>
      <c r="K1273" s="46">
        <f t="shared" si="19"/>
        <v>178.20035999999999</v>
      </c>
    </row>
    <row r="1274" spans="2:11" x14ac:dyDescent="0.25">
      <c r="B1274" s="45" t="s">
        <v>3197</v>
      </c>
      <c r="C1274" s="45" t="s">
        <v>5553</v>
      </c>
      <c r="D1274" s="45" t="s">
        <v>5554</v>
      </c>
      <c r="E1274" s="45">
        <v>63</v>
      </c>
      <c r="F1274" s="45" t="s">
        <v>5803</v>
      </c>
      <c r="G1274" s="45" t="s">
        <v>5809</v>
      </c>
      <c r="H1274" s="45" t="s">
        <v>5810</v>
      </c>
      <c r="I1274" s="45" t="s">
        <v>3203</v>
      </c>
      <c r="J1274" s="46">
        <v>279.08</v>
      </c>
      <c r="K1274" s="46">
        <f t="shared" si="19"/>
        <v>326.97012799999993</v>
      </c>
    </row>
    <row r="1275" spans="2:11" x14ac:dyDescent="0.25">
      <c r="B1275" s="45" t="s">
        <v>3197</v>
      </c>
      <c r="C1275" s="45" t="s">
        <v>5553</v>
      </c>
      <c r="D1275" s="45" t="s">
        <v>5554</v>
      </c>
      <c r="E1275" s="45">
        <v>64</v>
      </c>
      <c r="F1275" s="45" t="s">
        <v>5811</v>
      </c>
      <c r="G1275" s="45" t="s">
        <v>3178</v>
      </c>
      <c r="H1275" s="45" t="s">
        <v>5812</v>
      </c>
      <c r="I1275" s="45" t="s">
        <v>3203</v>
      </c>
      <c r="J1275" s="46">
        <v>103.49</v>
      </c>
      <c r="K1275" s="46">
        <f t="shared" si="19"/>
        <v>142.86923891999996</v>
      </c>
    </row>
    <row r="1276" spans="2:11" x14ac:dyDescent="0.25">
      <c r="B1276" s="45" t="s">
        <v>3197</v>
      </c>
      <c r="C1276" s="45" t="s">
        <v>5553</v>
      </c>
      <c r="D1276" s="45" t="s">
        <v>5554</v>
      </c>
      <c r="E1276" s="45">
        <v>64</v>
      </c>
      <c r="F1276" s="45" t="s">
        <v>5811</v>
      </c>
      <c r="G1276" s="45" t="s">
        <v>5813</v>
      </c>
      <c r="H1276" s="45" t="s">
        <v>5814</v>
      </c>
      <c r="I1276" s="45" t="s">
        <v>3203</v>
      </c>
      <c r="J1276" s="46">
        <v>84.85</v>
      </c>
      <c r="K1276" s="46">
        <f t="shared" si="19"/>
        <v>118.19159379999996</v>
      </c>
    </row>
    <row r="1277" spans="2:11" x14ac:dyDescent="0.25">
      <c r="B1277" s="45" t="s">
        <v>3197</v>
      </c>
      <c r="C1277" s="45" t="s">
        <v>5553</v>
      </c>
      <c r="D1277" s="45" t="s">
        <v>5554</v>
      </c>
      <c r="E1277" s="45">
        <v>64</v>
      </c>
      <c r="F1277" s="45" t="s">
        <v>5811</v>
      </c>
      <c r="G1277" s="45" t="s">
        <v>5815</v>
      </c>
      <c r="H1277" s="45" t="s">
        <v>5816</v>
      </c>
      <c r="I1277" s="45" t="s">
        <v>3203</v>
      </c>
      <c r="J1277" s="46">
        <v>84.81</v>
      </c>
      <c r="K1277" s="46">
        <f t="shared" si="19"/>
        <v>118.13863747999999</v>
      </c>
    </row>
    <row r="1278" spans="2:11" x14ac:dyDescent="0.25">
      <c r="B1278" s="45" t="s">
        <v>3197</v>
      </c>
      <c r="C1278" s="45" t="s">
        <v>5553</v>
      </c>
      <c r="D1278" s="45" t="s">
        <v>5554</v>
      </c>
      <c r="E1278" s="45">
        <v>64</v>
      </c>
      <c r="F1278" s="45" t="s">
        <v>5811</v>
      </c>
      <c r="G1278" s="45" t="s">
        <v>5817</v>
      </c>
      <c r="H1278" s="45" t="s">
        <v>5818</v>
      </c>
      <c r="I1278" s="45" t="s">
        <v>3203</v>
      </c>
      <c r="J1278" s="46">
        <v>81.11</v>
      </c>
      <c r="K1278" s="46">
        <f t="shared" si="19"/>
        <v>113.24017787999999</v>
      </c>
    </row>
    <row r="1279" spans="2:11" x14ac:dyDescent="0.25">
      <c r="B1279" s="45" t="s">
        <v>3197</v>
      </c>
      <c r="C1279" s="45" t="s">
        <v>5553</v>
      </c>
      <c r="D1279" s="45" t="s">
        <v>5554</v>
      </c>
      <c r="E1279" s="45">
        <v>64</v>
      </c>
      <c r="F1279" s="45" t="s">
        <v>5811</v>
      </c>
      <c r="G1279" s="45" t="s">
        <v>5819</v>
      </c>
      <c r="H1279" s="45" t="s">
        <v>5820</v>
      </c>
      <c r="I1279" s="45" t="s">
        <v>3203</v>
      </c>
      <c r="J1279" s="46">
        <v>81.72</v>
      </c>
      <c r="K1279" s="46">
        <f t="shared" si="19"/>
        <v>114.04776176</v>
      </c>
    </row>
    <row r="1280" spans="2:11" x14ac:dyDescent="0.25">
      <c r="B1280" s="45" t="s">
        <v>3197</v>
      </c>
      <c r="C1280" s="45" t="s">
        <v>5553</v>
      </c>
      <c r="D1280" s="45" t="s">
        <v>5554</v>
      </c>
      <c r="E1280" s="45">
        <v>64</v>
      </c>
      <c r="F1280" s="45" t="s">
        <v>5811</v>
      </c>
      <c r="G1280" s="45" t="s">
        <v>5821</v>
      </c>
      <c r="H1280" s="45" t="s">
        <v>5822</v>
      </c>
      <c r="I1280" s="45" t="s">
        <v>3203</v>
      </c>
      <c r="J1280" s="46">
        <v>227.42</v>
      </c>
      <c r="K1280" s="46">
        <f t="shared" si="19"/>
        <v>315.14235735999989</v>
      </c>
    </row>
    <row r="1281" spans="2:11" x14ac:dyDescent="0.25">
      <c r="B1281" s="45" t="s">
        <v>3197</v>
      </c>
      <c r="C1281" s="45" t="s">
        <v>5553</v>
      </c>
      <c r="D1281" s="45" t="s">
        <v>5554</v>
      </c>
      <c r="E1281" s="45">
        <v>64</v>
      </c>
      <c r="F1281" s="45" t="s">
        <v>5811</v>
      </c>
      <c r="G1281" s="45" t="s">
        <v>5823</v>
      </c>
      <c r="H1281" s="45" t="s">
        <v>5824</v>
      </c>
      <c r="I1281" s="45" t="s">
        <v>3203</v>
      </c>
      <c r="J1281" s="46">
        <v>122.43</v>
      </c>
      <c r="K1281" s="46">
        <f t="shared" si="19"/>
        <v>176.14525643999997</v>
      </c>
    </row>
    <row r="1282" spans="2:11" x14ac:dyDescent="0.25">
      <c r="B1282" s="45" t="s">
        <v>3197</v>
      </c>
      <c r="C1282" s="45" t="s">
        <v>5553</v>
      </c>
      <c r="D1282" s="45" t="s">
        <v>5554</v>
      </c>
      <c r="E1282" s="45">
        <v>64</v>
      </c>
      <c r="F1282" s="45" t="s">
        <v>5811</v>
      </c>
      <c r="G1282" s="45" t="s">
        <v>5825</v>
      </c>
      <c r="H1282" s="45" t="s">
        <v>5826</v>
      </c>
      <c r="I1282" s="45" t="s">
        <v>3203</v>
      </c>
      <c r="J1282" s="46">
        <v>100.46</v>
      </c>
      <c r="K1282" s="46">
        <f t="shared" si="19"/>
        <v>138.85779767999995</v>
      </c>
    </row>
    <row r="1283" spans="2:11" x14ac:dyDescent="0.25">
      <c r="B1283" s="45" t="s">
        <v>3197</v>
      </c>
      <c r="C1283" s="45" t="s">
        <v>5553</v>
      </c>
      <c r="D1283" s="45" t="s">
        <v>5554</v>
      </c>
      <c r="E1283" s="45">
        <v>64</v>
      </c>
      <c r="F1283" s="45" t="s">
        <v>5811</v>
      </c>
      <c r="G1283" s="45" t="s">
        <v>5827</v>
      </c>
      <c r="H1283" s="45" t="s">
        <v>5828</v>
      </c>
      <c r="I1283" s="45" t="s">
        <v>3203</v>
      </c>
      <c r="J1283" s="46">
        <v>93.26</v>
      </c>
      <c r="K1283" s="46">
        <f t="shared" si="19"/>
        <v>129.32566007999998</v>
      </c>
    </row>
    <row r="1284" spans="2:11" x14ac:dyDescent="0.25">
      <c r="B1284" s="45" t="s">
        <v>3197</v>
      </c>
      <c r="C1284" s="45" t="s">
        <v>5553</v>
      </c>
      <c r="D1284" s="45" t="s">
        <v>5554</v>
      </c>
      <c r="E1284" s="45">
        <v>64</v>
      </c>
      <c r="F1284" s="45" t="s">
        <v>5811</v>
      </c>
      <c r="G1284" s="45" t="s">
        <v>5829</v>
      </c>
      <c r="H1284" s="45" t="s">
        <v>5830</v>
      </c>
      <c r="I1284" s="45" t="s">
        <v>3203</v>
      </c>
      <c r="J1284" s="46">
        <v>87.55</v>
      </c>
      <c r="K1284" s="46">
        <f t="shared" ref="K1284:K1347" si="20">+IF(AND(MID(H1284,1,15)="POSTE DE MADERA",J1284&lt;110)=TRUE,(J1284*1.13+5)*1.01*1.16,IF(AND(MID(H1284,1,15)="POSTE DE MADERA",J1284&gt;=110,J1284&lt;320)=TRUE,(J1284*1.13+12)*1.01*1.16,IF(AND(MID(H1284,1,15)="POSTE DE MADERA",J1284&gt;320)=TRUE,(J1284*1.13+36)*1.01*1.16,IF(+AND(MID(H1284,1,5)="POSTE",MID(H1284,1,15)&lt;&gt;"POSTE DE MADERA")=TRUE,J1284*1.01*1.16,J1284*1.16))))</f>
        <v>121.76614539999997</v>
      </c>
    </row>
    <row r="1285" spans="2:11" x14ac:dyDescent="0.25">
      <c r="B1285" s="45" t="s">
        <v>3197</v>
      </c>
      <c r="C1285" s="45" t="s">
        <v>5553</v>
      </c>
      <c r="D1285" s="45" t="s">
        <v>5554</v>
      </c>
      <c r="E1285" s="45">
        <v>64</v>
      </c>
      <c r="F1285" s="45" t="s">
        <v>5811</v>
      </c>
      <c r="G1285" s="45" t="s">
        <v>5831</v>
      </c>
      <c r="H1285" s="45" t="s">
        <v>5832</v>
      </c>
      <c r="I1285" s="45" t="s">
        <v>3203</v>
      </c>
      <c r="J1285" s="46">
        <v>338.28</v>
      </c>
      <c r="K1285" s="46">
        <f t="shared" si="20"/>
        <v>490.02919823999991</v>
      </c>
    </row>
    <row r="1286" spans="2:11" x14ac:dyDescent="0.25">
      <c r="B1286" s="45" t="s">
        <v>3197</v>
      </c>
      <c r="C1286" s="45" t="s">
        <v>5553</v>
      </c>
      <c r="D1286" s="45" t="s">
        <v>5554</v>
      </c>
      <c r="E1286" s="45">
        <v>64</v>
      </c>
      <c r="F1286" s="45" t="s">
        <v>5811</v>
      </c>
      <c r="G1286" s="45" t="s">
        <v>5833</v>
      </c>
      <c r="H1286" s="45" t="s">
        <v>5834</v>
      </c>
      <c r="I1286" s="45" t="s">
        <v>3203</v>
      </c>
      <c r="J1286" s="46">
        <v>156.04</v>
      </c>
      <c r="K1286" s="46">
        <f t="shared" si="20"/>
        <v>220.64180431999995</v>
      </c>
    </row>
    <row r="1287" spans="2:11" x14ac:dyDescent="0.25">
      <c r="B1287" s="45" t="s">
        <v>3197</v>
      </c>
      <c r="C1287" s="45" t="s">
        <v>5553</v>
      </c>
      <c r="D1287" s="45" t="s">
        <v>5554</v>
      </c>
      <c r="E1287" s="45">
        <v>64</v>
      </c>
      <c r="F1287" s="45" t="s">
        <v>5811</v>
      </c>
      <c r="G1287" s="45" t="s">
        <v>5835</v>
      </c>
      <c r="H1287" s="45" t="s">
        <v>5836</v>
      </c>
      <c r="I1287" s="45" t="s">
        <v>3203</v>
      </c>
      <c r="J1287" s="46">
        <v>116.91</v>
      </c>
      <c r="K1287" s="46">
        <f t="shared" si="20"/>
        <v>168.83728427999995</v>
      </c>
    </row>
    <row r="1288" spans="2:11" x14ac:dyDescent="0.25">
      <c r="B1288" s="45" t="s">
        <v>3197</v>
      </c>
      <c r="C1288" s="45" t="s">
        <v>5553</v>
      </c>
      <c r="D1288" s="45" t="s">
        <v>5554</v>
      </c>
      <c r="E1288" s="45">
        <v>64</v>
      </c>
      <c r="F1288" s="45" t="s">
        <v>5811</v>
      </c>
      <c r="G1288" s="45" t="s">
        <v>5837</v>
      </c>
      <c r="H1288" s="45" t="s">
        <v>5838</v>
      </c>
      <c r="I1288" s="45" t="s">
        <v>3203</v>
      </c>
      <c r="J1288" s="46">
        <v>107.22</v>
      </c>
      <c r="K1288" s="46">
        <f t="shared" si="20"/>
        <v>147.80741575999997</v>
      </c>
    </row>
    <row r="1289" spans="2:11" x14ac:dyDescent="0.25">
      <c r="B1289" s="45" t="s">
        <v>3197</v>
      </c>
      <c r="C1289" s="45" t="s">
        <v>5553</v>
      </c>
      <c r="D1289" s="45" t="s">
        <v>5554</v>
      </c>
      <c r="E1289" s="45">
        <v>64</v>
      </c>
      <c r="F1289" s="45" t="s">
        <v>5811</v>
      </c>
      <c r="G1289" s="45" t="s">
        <v>3162</v>
      </c>
      <c r="H1289" s="45" t="s">
        <v>5839</v>
      </c>
      <c r="I1289" s="45" t="s">
        <v>3203</v>
      </c>
      <c r="J1289" s="46">
        <v>438.57</v>
      </c>
      <c r="K1289" s="46">
        <f t="shared" si="20"/>
        <v>622.8039315599998</v>
      </c>
    </row>
    <row r="1290" spans="2:11" x14ac:dyDescent="0.25">
      <c r="B1290" s="45" t="s">
        <v>3197</v>
      </c>
      <c r="C1290" s="45" t="s">
        <v>5553</v>
      </c>
      <c r="D1290" s="45" t="s">
        <v>5554</v>
      </c>
      <c r="E1290" s="45">
        <v>64</v>
      </c>
      <c r="F1290" s="45" t="s">
        <v>5811</v>
      </c>
      <c r="G1290" s="45" t="s">
        <v>5840</v>
      </c>
      <c r="H1290" s="45" t="s">
        <v>5841</v>
      </c>
      <c r="I1290" s="45" t="s">
        <v>3203</v>
      </c>
      <c r="J1290" s="46">
        <v>186.45</v>
      </c>
      <c r="K1290" s="46">
        <f t="shared" si="20"/>
        <v>260.90184659999994</v>
      </c>
    </row>
    <row r="1291" spans="2:11" x14ac:dyDescent="0.25">
      <c r="B1291" s="45" t="s">
        <v>3197</v>
      </c>
      <c r="C1291" s="45" t="s">
        <v>5553</v>
      </c>
      <c r="D1291" s="45" t="s">
        <v>5554</v>
      </c>
      <c r="E1291" s="45">
        <v>64</v>
      </c>
      <c r="F1291" s="45" t="s">
        <v>5811</v>
      </c>
      <c r="G1291" s="45" t="s">
        <v>5842</v>
      </c>
      <c r="H1291" s="45" t="s">
        <v>5843</v>
      </c>
      <c r="I1291" s="45" t="s">
        <v>3203</v>
      </c>
      <c r="J1291" s="46">
        <v>134.09</v>
      </c>
      <c r="K1291" s="46">
        <f t="shared" si="20"/>
        <v>191.58202371999997</v>
      </c>
    </row>
    <row r="1292" spans="2:11" x14ac:dyDescent="0.25">
      <c r="B1292" s="45" t="s">
        <v>3197</v>
      </c>
      <c r="C1292" s="45" t="s">
        <v>5553</v>
      </c>
      <c r="D1292" s="45" t="s">
        <v>5554</v>
      </c>
      <c r="E1292" s="45">
        <v>64</v>
      </c>
      <c r="F1292" s="45" t="s">
        <v>5811</v>
      </c>
      <c r="G1292" s="45" t="s">
        <v>5844</v>
      </c>
      <c r="H1292" s="45" t="s">
        <v>5845</v>
      </c>
      <c r="I1292" s="45" t="s">
        <v>3203</v>
      </c>
      <c r="J1292" s="46">
        <v>123.27</v>
      </c>
      <c r="K1292" s="46">
        <f t="shared" si="20"/>
        <v>177.25733915999999</v>
      </c>
    </row>
    <row r="1293" spans="2:11" x14ac:dyDescent="0.25">
      <c r="B1293" s="45" t="s">
        <v>3197</v>
      </c>
      <c r="C1293" s="45" t="s">
        <v>5553</v>
      </c>
      <c r="D1293" s="45" t="s">
        <v>5554</v>
      </c>
      <c r="E1293" s="45">
        <v>64</v>
      </c>
      <c r="F1293" s="45" t="s">
        <v>5811</v>
      </c>
      <c r="G1293" s="45" t="s">
        <v>3170</v>
      </c>
      <c r="H1293" s="45" t="s">
        <v>5846</v>
      </c>
      <c r="I1293" s="45" t="s">
        <v>3203</v>
      </c>
      <c r="J1293" s="46">
        <v>580.45000000000005</v>
      </c>
      <c r="K1293" s="46">
        <f t="shared" si="20"/>
        <v>810.6399985999999</v>
      </c>
    </row>
    <row r="1294" spans="2:11" x14ac:dyDescent="0.25">
      <c r="B1294" s="45" t="s">
        <v>3197</v>
      </c>
      <c r="C1294" s="45" t="s">
        <v>5553</v>
      </c>
      <c r="D1294" s="45" t="s">
        <v>5554</v>
      </c>
      <c r="E1294" s="45">
        <v>64</v>
      </c>
      <c r="F1294" s="45" t="s">
        <v>5811</v>
      </c>
      <c r="G1294" s="45" t="s">
        <v>5847</v>
      </c>
      <c r="H1294" s="45" t="s">
        <v>5848</v>
      </c>
      <c r="I1294" s="45" t="s">
        <v>3203</v>
      </c>
      <c r="J1294" s="46">
        <v>235</v>
      </c>
      <c r="K1294" s="46">
        <f t="shared" si="20"/>
        <v>325.17757999999998</v>
      </c>
    </row>
    <row r="1295" spans="2:11" x14ac:dyDescent="0.25">
      <c r="B1295" s="45" t="s">
        <v>3197</v>
      </c>
      <c r="C1295" s="45" t="s">
        <v>5553</v>
      </c>
      <c r="D1295" s="45" t="s">
        <v>5554</v>
      </c>
      <c r="E1295" s="45">
        <v>64</v>
      </c>
      <c r="F1295" s="45" t="s">
        <v>5811</v>
      </c>
      <c r="G1295" s="45" t="s">
        <v>5849</v>
      </c>
      <c r="H1295" s="45" t="s">
        <v>5850</v>
      </c>
      <c r="I1295" s="45" t="s">
        <v>3203</v>
      </c>
      <c r="J1295" s="46">
        <v>178</v>
      </c>
      <c r="K1295" s="46">
        <f t="shared" si="20"/>
        <v>249.71482399999999</v>
      </c>
    </row>
    <row r="1296" spans="2:11" x14ac:dyDescent="0.25">
      <c r="B1296" s="45" t="s">
        <v>3197</v>
      </c>
      <c r="C1296" s="45" t="s">
        <v>5553</v>
      </c>
      <c r="D1296" s="45" t="s">
        <v>5554</v>
      </c>
      <c r="E1296" s="45">
        <v>64</v>
      </c>
      <c r="F1296" s="45" t="s">
        <v>5811</v>
      </c>
      <c r="G1296" s="45" t="s">
        <v>5851</v>
      </c>
      <c r="H1296" s="45" t="s">
        <v>5852</v>
      </c>
      <c r="I1296" s="45" t="s">
        <v>3203</v>
      </c>
      <c r="J1296" s="46">
        <v>141.72</v>
      </c>
      <c r="K1296" s="46">
        <f t="shared" si="20"/>
        <v>201.68344175999999</v>
      </c>
    </row>
    <row r="1297" spans="2:11" x14ac:dyDescent="0.25">
      <c r="B1297" s="45" t="s">
        <v>3197</v>
      </c>
      <c r="C1297" s="45" t="s">
        <v>5553</v>
      </c>
      <c r="D1297" s="45" t="s">
        <v>5554</v>
      </c>
      <c r="E1297" s="45">
        <v>64</v>
      </c>
      <c r="F1297" s="45" t="s">
        <v>5811</v>
      </c>
      <c r="G1297" s="45" t="s">
        <v>3171</v>
      </c>
      <c r="H1297" s="45" t="s">
        <v>5853</v>
      </c>
      <c r="I1297" s="45" t="s">
        <v>3203</v>
      </c>
      <c r="J1297" s="46">
        <v>813.09</v>
      </c>
      <c r="K1297" s="46">
        <f t="shared" si="20"/>
        <v>1118.6339557199999</v>
      </c>
    </row>
    <row r="1298" spans="2:11" x14ac:dyDescent="0.25">
      <c r="B1298" s="45" t="s">
        <v>3197</v>
      </c>
      <c r="C1298" s="45" t="s">
        <v>5553</v>
      </c>
      <c r="D1298" s="45" t="s">
        <v>5554</v>
      </c>
      <c r="E1298" s="45">
        <v>64</v>
      </c>
      <c r="F1298" s="45" t="s">
        <v>5811</v>
      </c>
      <c r="G1298" s="45" t="s">
        <v>5854</v>
      </c>
      <c r="H1298" s="45" t="s">
        <v>5855</v>
      </c>
      <c r="I1298" s="45" t="s">
        <v>3203</v>
      </c>
      <c r="J1298" s="46">
        <v>290</v>
      </c>
      <c r="K1298" s="46">
        <f t="shared" si="20"/>
        <v>397.99251999999996</v>
      </c>
    </row>
    <row r="1299" spans="2:11" x14ac:dyDescent="0.25">
      <c r="B1299" s="45" t="s">
        <v>3197</v>
      </c>
      <c r="C1299" s="45" t="s">
        <v>5553</v>
      </c>
      <c r="D1299" s="45" t="s">
        <v>5554</v>
      </c>
      <c r="E1299" s="45">
        <v>64</v>
      </c>
      <c r="F1299" s="45" t="s">
        <v>5811</v>
      </c>
      <c r="G1299" s="45" t="s">
        <v>5856</v>
      </c>
      <c r="H1299" s="45" t="s">
        <v>5857</v>
      </c>
      <c r="I1299" s="45" t="s">
        <v>3203</v>
      </c>
      <c r="J1299" s="46">
        <v>187.56</v>
      </c>
      <c r="K1299" s="46">
        <f t="shared" si="20"/>
        <v>262.37138447999996</v>
      </c>
    </row>
    <row r="1300" spans="2:11" x14ac:dyDescent="0.25">
      <c r="B1300" s="45" t="s">
        <v>3197</v>
      </c>
      <c r="C1300" s="45" t="s">
        <v>5553</v>
      </c>
      <c r="D1300" s="45" t="s">
        <v>5554</v>
      </c>
      <c r="E1300" s="45">
        <v>64</v>
      </c>
      <c r="F1300" s="45" t="s">
        <v>5811</v>
      </c>
      <c r="G1300" s="45" t="s">
        <v>5858</v>
      </c>
      <c r="H1300" s="45" t="s">
        <v>5859</v>
      </c>
      <c r="I1300" s="45" t="s">
        <v>3203</v>
      </c>
      <c r="J1300" s="46">
        <v>162.94</v>
      </c>
      <c r="K1300" s="46">
        <f t="shared" si="20"/>
        <v>229.77676951999996</v>
      </c>
    </row>
    <row r="1301" spans="2:11" x14ac:dyDescent="0.25">
      <c r="B1301" s="45" t="s">
        <v>3197</v>
      </c>
      <c r="C1301" s="45" t="s">
        <v>5553</v>
      </c>
      <c r="D1301" s="45" t="s">
        <v>5554</v>
      </c>
      <c r="E1301" s="45">
        <v>64</v>
      </c>
      <c r="F1301" s="45" t="s">
        <v>5811</v>
      </c>
      <c r="G1301" s="45" t="s">
        <v>5860</v>
      </c>
      <c r="H1301" s="45" t="s">
        <v>5861</v>
      </c>
      <c r="I1301" s="45" t="s">
        <v>3203</v>
      </c>
      <c r="J1301" s="46">
        <v>53.38</v>
      </c>
      <c r="K1301" s="46">
        <f t="shared" si="20"/>
        <v>76.528209039999993</v>
      </c>
    </row>
    <row r="1302" spans="2:11" x14ac:dyDescent="0.25">
      <c r="B1302" s="45" t="s">
        <v>3197</v>
      </c>
      <c r="C1302" s="45" t="s">
        <v>5553</v>
      </c>
      <c r="D1302" s="45" t="s">
        <v>5554</v>
      </c>
      <c r="E1302" s="45">
        <v>64</v>
      </c>
      <c r="F1302" s="45" t="s">
        <v>5811</v>
      </c>
      <c r="G1302" s="45" t="s">
        <v>5862</v>
      </c>
      <c r="H1302" s="45" t="s">
        <v>5863</v>
      </c>
      <c r="I1302" s="45" t="s">
        <v>3203</v>
      </c>
      <c r="J1302" s="46">
        <v>70.55</v>
      </c>
      <c r="K1302" s="46">
        <f t="shared" si="20"/>
        <v>99.259709399999991</v>
      </c>
    </row>
    <row r="1303" spans="2:11" x14ac:dyDescent="0.25">
      <c r="B1303" s="45" t="s">
        <v>3197</v>
      </c>
      <c r="C1303" s="45" t="s">
        <v>5553</v>
      </c>
      <c r="D1303" s="45" t="s">
        <v>5554</v>
      </c>
      <c r="E1303" s="45">
        <v>64</v>
      </c>
      <c r="F1303" s="45" t="s">
        <v>5811</v>
      </c>
      <c r="G1303" s="45" t="s">
        <v>5864</v>
      </c>
      <c r="H1303" s="45" t="s">
        <v>5865</v>
      </c>
      <c r="I1303" s="45" t="s">
        <v>3203</v>
      </c>
      <c r="J1303" s="46">
        <v>215.37</v>
      </c>
      <c r="K1303" s="46">
        <f t="shared" si="20"/>
        <v>299.18926595999994</v>
      </c>
    </row>
    <row r="1304" spans="2:11" x14ac:dyDescent="0.25">
      <c r="B1304" s="45" t="s">
        <v>3197</v>
      </c>
      <c r="C1304" s="45" t="s">
        <v>5553</v>
      </c>
      <c r="D1304" s="45" t="s">
        <v>5554</v>
      </c>
      <c r="E1304" s="45">
        <v>60</v>
      </c>
      <c r="F1304" s="45" t="s">
        <v>5866</v>
      </c>
      <c r="G1304" s="45" t="s">
        <v>5867</v>
      </c>
      <c r="H1304" s="45" t="s">
        <v>5868</v>
      </c>
      <c r="I1304" s="45" t="s">
        <v>3203</v>
      </c>
      <c r="J1304" s="46">
        <v>32.340000000000003</v>
      </c>
      <c r="K1304" s="46">
        <f t="shared" si="20"/>
        <v>37.514400000000002</v>
      </c>
    </row>
    <row r="1305" spans="2:11" x14ac:dyDescent="0.25">
      <c r="B1305" s="45" t="s">
        <v>3197</v>
      </c>
      <c r="C1305" s="45" t="s">
        <v>5553</v>
      </c>
      <c r="D1305" s="45" t="s">
        <v>5554</v>
      </c>
      <c r="E1305" s="45">
        <v>60</v>
      </c>
      <c r="F1305" s="45" t="s">
        <v>5866</v>
      </c>
      <c r="G1305" s="45" t="s">
        <v>5869</v>
      </c>
      <c r="H1305" s="45" t="s">
        <v>5870</v>
      </c>
      <c r="I1305" s="45" t="s">
        <v>3203</v>
      </c>
      <c r="J1305" s="46">
        <v>103.13</v>
      </c>
      <c r="K1305" s="46">
        <f t="shared" si="20"/>
        <v>119.63079999999999</v>
      </c>
    </row>
    <row r="1306" spans="2:11" x14ac:dyDescent="0.25">
      <c r="B1306" s="45" t="s">
        <v>3197</v>
      </c>
      <c r="C1306" s="45" t="s">
        <v>5553</v>
      </c>
      <c r="D1306" s="45" t="s">
        <v>5554</v>
      </c>
      <c r="E1306" s="45">
        <v>60</v>
      </c>
      <c r="F1306" s="45" t="s">
        <v>5866</v>
      </c>
      <c r="G1306" s="45" t="s">
        <v>5871</v>
      </c>
      <c r="H1306" s="45" t="s">
        <v>5872</v>
      </c>
      <c r="I1306" s="45" t="s">
        <v>3203</v>
      </c>
      <c r="J1306" s="46">
        <v>103.23</v>
      </c>
      <c r="K1306" s="46">
        <f t="shared" si="20"/>
        <v>119.74679999999999</v>
      </c>
    </row>
    <row r="1307" spans="2:11" x14ac:dyDescent="0.25">
      <c r="B1307" s="45" t="s">
        <v>3197</v>
      </c>
      <c r="C1307" s="45" t="s">
        <v>5553</v>
      </c>
      <c r="D1307" s="45" t="s">
        <v>5554</v>
      </c>
      <c r="E1307" s="45">
        <v>60</v>
      </c>
      <c r="F1307" s="45" t="s">
        <v>5866</v>
      </c>
      <c r="G1307" s="45" t="s">
        <v>5873</v>
      </c>
      <c r="H1307" s="45" t="s">
        <v>5874</v>
      </c>
      <c r="I1307" s="45" t="s">
        <v>3203</v>
      </c>
      <c r="J1307" s="46">
        <v>71.209999999999994</v>
      </c>
      <c r="K1307" s="46">
        <f t="shared" si="20"/>
        <v>82.603599999999986</v>
      </c>
    </row>
    <row r="1308" spans="2:11" x14ac:dyDescent="0.25">
      <c r="B1308" s="45" t="s">
        <v>3197</v>
      </c>
      <c r="C1308" s="45" t="s">
        <v>5553</v>
      </c>
      <c r="D1308" s="45" t="s">
        <v>5554</v>
      </c>
      <c r="E1308" s="45">
        <v>60</v>
      </c>
      <c r="F1308" s="45" t="s">
        <v>5866</v>
      </c>
      <c r="G1308" s="45" t="s">
        <v>5875</v>
      </c>
      <c r="H1308" s="45" t="s">
        <v>5876</v>
      </c>
      <c r="I1308" s="45" t="s">
        <v>3203</v>
      </c>
      <c r="J1308" s="46">
        <v>15.01</v>
      </c>
      <c r="K1308" s="46">
        <f t="shared" si="20"/>
        <v>17.4116</v>
      </c>
    </row>
    <row r="1309" spans="2:11" x14ac:dyDescent="0.25">
      <c r="B1309" s="45" t="s">
        <v>3197</v>
      </c>
      <c r="C1309" s="45" t="s">
        <v>5553</v>
      </c>
      <c r="D1309" s="45" t="s">
        <v>5554</v>
      </c>
      <c r="E1309" s="45">
        <v>60</v>
      </c>
      <c r="F1309" s="45" t="s">
        <v>5866</v>
      </c>
      <c r="G1309" s="45" t="s">
        <v>5877</v>
      </c>
      <c r="H1309" s="45" t="s">
        <v>5878</v>
      </c>
      <c r="I1309" s="45" t="s">
        <v>3203</v>
      </c>
      <c r="J1309" s="46">
        <v>34.28</v>
      </c>
      <c r="K1309" s="46">
        <f t="shared" si="20"/>
        <v>39.764800000000001</v>
      </c>
    </row>
    <row r="1310" spans="2:11" x14ac:dyDescent="0.25">
      <c r="B1310" s="45" t="s">
        <v>3197</v>
      </c>
      <c r="C1310" s="45" t="s">
        <v>5553</v>
      </c>
      <c r="D1310" s="45" t="s">
        <v>5554</v>
      </c>
      <c r="E1310" s="45">
        <v>60</v>
      </c>
      <c r="F1310" s="45" t="s">
        <v>5866</v>
      </c>
      <c r="G1310" s="45" t="s">
        <v>5879</v>
      </c>
      <c r="H1310" s="45" t="s">
        <v>5880</v>
      </c>
      <c r="I1310" s="45" t="s">
        <v>3203</v>
      </c>
      <c r="J1310" s="46">
        <v>10.9</v>
      </c>
      <c r="K1310" s="46">
        <f t="shared" si="20"/>
        <v>12.644</v>
      </c>
    </row>
    <row r="1311" spans="2:11" x14ac:dyDescent="0.25">
      <c r="B1311" s="45" t="s">
        <v>3197</v>
      </c>
      <c r="C1311" s="45" t="s">
        <v>5881</v>
      </c>
      <c r="D1311" s="45" t="s">
        <v>30</v>
      </c>
      <c r="E1311" s="45">
        <v>67</v>
      </c>
      <c r="F1311" s="45" t="s">
        <v>5882</v>
      </c>
      <c r="G1311" s="45" t="s">
        <v>5883</v>
      </c>
      <c r="H1311" s="45" t="s">
        <v>5884</v>
      </c>
      <c r="I1311" s="45" t="s">
        <v>3415</v>
      </c>
      <c r="J1311" s="46">
        <v>0.87</v>
      </c>
      <c r="K1311" s="46">
        <f t="shared" si="20"/>
        <v>1.0091999999999999</v>
      </c>
    </row>
    <row r="1312" spans="2:11" x14ac:dyDescent="0.25">
      <c r="B1312" s="45" t="s">
        <v>3197</v>
      </c>
      <c r="C1312" s="45" t="s">
        <v>5881</v>
      </c>
      <c r="D1312" s="45" t="s">
        <v>30</v>
      </c>
      <c r="E1312" s="45">
        <v>67</v>
      </c>
      <c r="F1312" s="45" t="s">
        <v>5882</v>
      </c>
      <c r="G1312" s="45" t="s">
        <v>5885</v>
      </c>
      <c r="H1312" s="45" t="s">
        <v>5886</v>
      </c>
      <c r="I1312" s="45" t="s">
        <v>3415</v>
      </c>
      <c r="J1312" s="46">
        <v>1.96</v>
      </c>
      <c r="K1312" s="46">
        <f t="shared" si="20"/>
        <v>2.2735999999999996</v>
      </c>
    </row>
    <row r="1313" spans="2:11" x14ac:dyDescent="0.25">
      <c r="B1313" s="45" t="s">
        <v>3197</v>
      </c>
      <c r="C1313" s="45" t="s">
        <v>5881</v>
      </c>
      <c r="D1313" s="45" t="s">
        <v>30</v>
      </c>
      <c r="E1313" s="45">
        <v>67</v>
      </c>
      <c r="F1313" s="45" t="s">
        <v>5882</v>
      </c>
      <c r="G1313" s="45" t="s">
        <v>5887</v>
      </c>
      <c r="H1313" s="45" t="s">
        <v>5888</v>
      </c>
      <c r="I1313" s="45" t="s">
        <v>3415</v>
      </c>
      <c r="J1313" s="46">
        <v>2.1</v>
      </c>
      <c r="K1313" s="46">
        <f t="shared" si="20"/>
        <v>2.4359999999999999</v>
      </c>
    </row>
    <row r="1314" spans="2:11" x14ac:dyDescent="0.25">
      <c r="B1314" s="45" t="s">
        <v>3197</v>
      </c>
      <c r="C1314" s="45" t="s">
        <v>5881</v>
      </c>
      <c r="D1314" s="45" t="s">
        <v>30</v>
      </c>
      <c r="E1314" s="45">
        <v>67</v>
      </c>
      <c r="F1314" s="45" t="s">
        <v>5882</v>
      </c>
      <c r="G1314" s="45" t="s">
        <v>5889</v>
      </c>
      <c r="H1314" s="45" t="s">
        <v>5890</v>
      </c>
      <c r="I1314" s="45" t="s">
        <v>3415</v>
      </c>
      <c r="J1314" s="46">
        <v>2.67</v>
      </c>
      <c r="K1314" s="46">
        <f t="shared" si="20"/>
        <v>3.0971999999999995</v>
      </c>
    </row>
    <row r="1315" spans="2:11" x14ac:dyDescent="0.25">
      <c r="B1315" s="45" t="s">
        <v>3197</v>
      </c>
      <c r="C1315" s="45" t="s">
        <v>5881</v>
      </c>
      <c r="D1315" s="45" t="s">
        <v>30</v>
      </c>
      <c r="E1315" s="45">
        <v>66</v>
      </c>
      <c r="F1315" s="45" t="s">
        <v>5891</v>
      </c>
      <c r="G1315" s="45" t="s">
        <v>5892</v>
      </c>
      <c r="H1315" s="45" t="s">
        <v>5893</v>
      </c>
      <c r="I1315" s="45" t="s">
        <v>3203</v>
      </c>
      <c r="J1315" s="46">
        <v>5.37</v>
      </c>
      <c r="K1315" s="46">
        <f t="shared" si="20"/>
        <v>6.2291999999999996</v>
      </c>
    </row>
    <row r="1316" spans="2:11" x14ac:dyDescent="0.25">
      <c r="B1316" s="45" t="s">
        <v>3197</v>
      </c>
      <c r="C1316" s="45" t="s">
        <v>5881</v>
      </c>
      <c r="D1316" s="45" t="s">
        <v>30</v>
      </c>
      <c r="E1316" s="45">
        <v>66</v>
      </c>
      <c r="F1316" s="45" t="s">
        <v>5891</v>
      </c>
      <c r="G1316" s="45" t="s">
        <v>5894</v>
      </c>
      <c r="H1316" s="45" t="s">
        <v>5895</v>
      </c>
      <c r="I1316" s="45" t="s">
        <v>3203</v>
      </c>
      <c r="J1316" s="46">
        <v>5.37</v>
      </c>
      <c r="K1316" s="46">
        <f t="shared" si="20"/>
        <v>6.2291999999999996</v>
      </c>
    </row>
    <row r="1317" spans="2:11" x14ac:dyDescent="0.25">
      <c r="B1317" s="45" t="s">
        <v>3197</v>
      </c>
      <c r="C1317" s="45" t="s">
        <v>5881</v>
      </c>
      <c r="D1317" s="45" t="s">
        <v>30</v>
      </c>
      <c r="E1317" s="45">
        <v>66</v>
      </c>
      <c r="F1317" s="45" t="s">
        <v>5891</v>
      </c>
      <c r="G1317" s="45" t="s">
        <v>5896</v>
      </c>
      <c r="H1317" s="45" t="s">
        <v>5897</v>
      </c>
      <c r="I1317" s="45" t="s">
        <v>3203</v>
      </c>
      <c r="J1317" s="46">
        <v>5.37</v>
      </c>
      <c r="K1317" s="46">
        <f t="shared" si="20"/>
        <v>6.2291999999999996</v>
      </c>
    </row>
    <row r="1318" spans="2:11" x14ac:dyDescent="0.25">
      <c r="B1318" s="45" t="s">
        <v>3197</v>
      </c>
      <c r="C1318" s="45" t="s">
        <v>5881</v>
      </c>
      <c r="D1318" s="45" t="s">
        <v>30</v>
      </c>
      <c r="E1318" s="45">
        <v>66</v>
      </c>
      <c r="F1318" s="45" t="s">
        <v>5891</v>
      </c>
      <c r="G1318" s="45" t="s">
        <v>5898</v>
      </c>
      <c r="H1318" s="45" t="s">
        <v>5899</v>
      </c>
      <c r="I1318" s="45" t="s">
        <v>3203</v>
      </c>
      <c r="J1318" s="46">
        <v>5.37</v>
      </c>
      <c r="K1318" s="46">
        <f t="shared" si="20"/>
        <v>6.2291999999999996</v>
      </c>
    </row>
    <row r="1319" spans="2:11" x14ac:dyDescent="0.25">
      <c r="B1319" s="45" t="s">
        <v>3197</v>
      </c>
      <c r="C1319" s="45" t="s">
        <v>5881</v>
      </c>
      <c r="D1319" s="45" t="s">
        <v>30</v>
      </c>
      <c r="E1319" s="45">
        <v>66</v>
      </c>
      <c r="F1319" s="45" t="s">
        <v>5891</v>
      </c>
      <c r="G1319" s="45" t="s">
        <v>5900</v>
      </c>
      <c r="H1319" s="45" t="s">
        <v>5901</v>
      </c>
      <c r="I1319" s="45" t="s">
        <v>3203</v>
      </c>
      <c r="J1319" s="46">
        <v>8.26</v>
      </c>
      <c r="K1319" s="46">
        <f t="shared" si="20"/>
        <v>9.5815999999999999</v>
      </c>
    </row>
    <row r="1320" spans="2:11" x14ac:dyDescent="0.25">
      <c r="B1320" s="45" t="s">
        <v>3197</v>
      </c>
      <c r="C1320" s="45" t="s">
        <v>5881</v>
      </c>
      <c r="D1320" s="45" t="s">
        <v>30</v>
      </c>
      <c r="E1320" s="45">
        <v>66</v>
      </c>
      <c r="F1320" s="45" t="s">
        <v>5891</v>
      </c>
      <c r="G1320" s="45" t="s">
        <v>5902</v>
      </c>
      <c r="H1320" s="45" t="s">
        <v>5903</v>
      </c>
      <c r="I1320" s="45" t="s">
        <v>3203</v>
      </c>
      <c r="J1320" s="46">
        <v>14.29</v>
      </c>
      <c r="K1320" s="46">
        <f t="shared" si="20"/>
        <v>16.5764</v>
      </c>
    </row>
    <row r="1321" spans="2:11" x14ac:dyDescent="0.25">
      <c r="B1321" s="45" t="s">
        <v>3197</v>
      </c>
      <c r="C1321" s="45" t="s">
        <v>5881</v>
      </c>
      <c r="D1321" s="45" t="s">
        <v>30</v>
      </c>
      <c r="E1321" s="45">
        <v>68</v>
      </c>
      <c r="F1321" s="45" t="s">
        <v>5904</v>
      </c>
      <c r="G1321" s="45" t="s">
        <v>5905</v>
      </c>
      <c r="H1321" s="45" t="s">
        <v>5906</v>
      </c>
      <c r="I1321" s="45" t="s">
        <v>3203</v>
      </c>
      <c r="J1321" s="46">
        <v>12.78</v>
      </c>
      <c r="K1321" s="46">
        <f t="shared" si="20"/>
        <v>14.824799999999998</v>
      </c>
    </row>
    <row r="1322" spans="2:11" x14ac:dyDescent="0.25">
      <c r="B1322" s="45" t="s">
        <v>3197</v>
      </c>
      <c r="C1322" s="45" t="s">
        <v>5881</v>
      </c>
      <c r="D1322" s="45" t="s">
        <v>30</v>
      </c>
      <c r="E1322" s="45">
        <v>68</v>
      </c>
      <c r="F1322" s="45" t="s">
        <v>5904</v>
      </c>
      <c r="G1322" s="45" t="s">
        <v>5907</v>
      </c>
      <c r="H1322" s="45" t="s">
        <v>5908</v>
      </c>
      <c r="I1322" s="45" t="s">
        <v>3203</v>
      </c>
      <c r="J1322" s="46">
        <v>6.87</v>
      </c>
      <c r="K1322" s="46">
        <f t="shared" si="20"/>
        <v>7.9691999999999998</v>
      </c>
    </row>
    <row r="1323" spans="2:11" x14ac:dyDescent="0.25">
      <c r="B1323" s="45" t="s">
        <v>3197</v>
      </c>
      <c r="C1323" s="45" t="s">
        <v>5881</v>
      </c>
      <c r="D1323" s="45" t="s">
        <v>30</v>
      </c>
      <c r="E1323" s="45">
        <v>68</v>
      </c>
      <c r="F1323" s="45" t="s">
        <v>5904</v>
      </c>
      <c r="G1323" s="45" t="s">
        <v>5909</v>
      </c>
      <c r="H1323" s="45" t="s">
        <v>5910</v>
      </c>
      <c r="I1323" s="45" t="s">
        <v>3203</v>
      </c>
      <c r="J1323" s="46">
        <v>6.09</v>
      </c>
      <c r="K1323" s="46">
        <f t="shared" si="20"/>
        <v>7.0643999999999991</v>
      </c>
    </row>
    <row r="1324" spans="2:11" x14ac:dyDescent="0.25">
      <c r="B1324" s="45" t="s">
        <v>3197</v>
      </c>
      <c r="C1324" s="45" t="s">
        <v>5881</v>
      </c>
      <c r="D1324" s="45" t="s">
        <v>30</v>
      </c>
      <c r="E1324" s="45">
        <v>68</v>
      </c>
      <c r="F1324" s="45" t="s">
        <v>5904</v>
      </c>
      <c r="G1324" s="45" t="s">
        <v>5911</v>
      </c>
      <c r="H1324" s="45" t="s">
        <v>5912</v>
      </c>
      <c r="I1324" s="45" t="s">
        <v>3203</v>
      </c>
      <c r="J1324" s="46">
        <v>8.09</v>
      </c>
      <c r="K1324" s="46">
        <f t="shared" si="20"/>
        <v>9.3843999999999994</v>
      </c>
    </row>
    <row r="1325" spans="2:11" x14ac:dyDescent="0.25">
      <c r="B1325" s="45" t="s">
        <v>3197</v>
      </c>
      <c r="C1325" s="45" t="s">
        <v>5881</v>
      </c>
      <c r="D1325" s="45" t="s">
        <v>30</v>
      </c>
      <c r="E1325" s="45">
        <v>68</v>
      </c>
      <c r="F1325" s="45" t="s">
        <v>5904</v>
      </c>
      <c r="G1325" s="45" t="s">
        <v>5913</v>
      </c>
      <c r="H1325" s="45" t="s">
        <v>5914</v>
      </c>
      <c r="I1325" s="45" t="s">
        <v>3203</v>
      </c>
      <c r="J1325" s="46">
        <v>10.54</v>
      </c>
      <c r="K1325" s="46">
        <f t="shared" si="20"/>
        <v>12.226399999999998</v>
      </c>
    </row>
    <row r="1326" spans="2:11" x14ac:dyDescent="0.25">
      <c r="B1326" s="45" t="s">
        <v>3197</v>
      </c>
      <c r="C1326" s="45" t="s">
        <v>5881</v>
      </c>
      <c r="D1326" s="45" t="s">
        <v>30</v>
      </c>
      <c r="E1326" s="45">
        <v>97</v>
      </c>
      <c r="F1326" s="45" t="s">
        <v>5287</v>
      </c>
      <c r="G1326" s="45" t="s">
        <v>5915</v>
      </c>
      <c r="H1326" s="45" t="s">
        <v>5916</v>
      </c>
      <c r="I1326" s="45" t="s">
        <v>3203</v>
      </c>
      <c r="J1326" s="46">
        <v>6.47</v>
      </c>
      <c r="K1326" s="46">
        <f t="shared" si="20"/>
        <v>7.5051999999999994</v>
      </c>
    </row>
    <row r="1327" spans="2:11" x14ac:dyDescent="0.25">
      <c r="B1327" s="45" t="s">
        <v>3197</v>
      </c>
      <c r="C1327" s="45" t="s">
        <v>5881</v>
      </c>
      <c r="D1327" s="45" t="s">
        <v>30</v>
      </c>
      <c r="E1327" s="45">
        <v>97</v>
      </c>
      <c r="F1327" s="45" t="s">
        <v>5287</v>
      </c>
      <c r="G1327" s="45" t="s">
        <v>5917</v>
      </c>
      <c r="H1327" s="45" t="s">
        <v>5918</v>
      </c>
      <c r="I1327" s="45" t="s">
        <v>3203</v>
      </c>
      <c r="J1327" s="46">
        <v>2.9</v>
      </c>
      <c r="K1327" s="46">
        <f t="shared" si="20"/>
        <v>3.3639999999999999</v>
      </c>
    </row>
    <row r="1328" spans="2:11" x14ac:dyDescent="0.25">
      <c r="B1328" s="45" t="s">
        <v>3197</v>
      </c>
      <c r="C1328" s="45" t="s">
        <v>5881</v>
      </c>
      <c r="D1328" s="45" t="s">
        <v>30</v>
      </c>
      <c r="E1328" s="45">
        <v>97</v>
      </c>
      <c r="F1328" s="45" t="s">
        <v>5287</v>
      </c>
      <c r="G1328" s="45" t="s">
        <v>5919</v>
      </c>
      <c r="H1328" s="45" t="s">
        <v>5920</v>
      </c>
      <c r="I1328" s="45" t="s">
        <v>3203</v>
      </c>
      <c r="J1328" s="46">
        <v>0.26</v>
      </c>
      <c r="K1328" s="46">
        <f t="shared" si="20"/>
        <v>0.30159999999999998</v>
      </c>
    </row>
    <row r="1329" spans="2:11" x14ac:dyDescent="0.25">
      <c r="B1329" s="45" t="s">
        <v>3197</v>
      </c>
      <c r="C1329" s="45" t="s">
        <v>5881</v>
      </c>
      <c r="D1329" s="45" t="s">
        <v>30</v>
      </c>
      <c r="E1329" s="45">
        <v>97</v>
      </c>
      <c r="F1329" s="45" t="s">
        <v>5287</v>
      </c>
      <c r="G1329" s="45" t="s">
        <v>5921</v>
      </c>
      <c r="H1329" s="45" t="s">
        <v>5922</v>
      </c>
      <c r="I1329" s="45" t="s">
        <v>3203</v>
      </c>
      <c r="J1329" s="46">
        <v>2.2000000000000002</v>
      </c>
      <c r="K1329" s="46">
        <f t="shared" si="20"/>
        <v>2.552</v>
      </c>
    </row>
    <row r="1330" spans="2:11" x14ac:dyDescent="0.25">
      <c r="B1330" s="45" t="s">
        <v>3197</v>
      </c>
      <c r="C1330" s="45" t="s">
        <v>5881</v>
      </c>
      <c r="D1330" s="45" t="s">
        <v>30</v>
      </c>
      <c r="E1330" s="45">
        <v>97</v>
      </c>
      <c r="F1330" s="45" t="s">
        <v>5287</v>
      </c>
      <c r="G1330" s="45" t="s">
        <v>5923</v>
      </c>
      <c r="H1330" s="45" t="s">
        <v>5924</v>
      </c>
      <c r="I1330" s="45" t="s">
        <v>3203</v>
      </c>
      <c r="J1330" s="46">
        <v>9.69</v>
      </c>
      <c r="K1330" s="46">
        <f t="shared" si="20"/>
        <v>11.240399999999999</v>
      </c>
    </row>
    <row r="1331" spans="2:11" x14ac:dyDescent="0.25">
      <c r="B1331" s="45" t="s">
        <v>3197</v>
      </c>
      <c r="C1331" s="45" t="s">
        <v>5881</v>
      </c>
      <c r="D1331" s="45" t="s">
        <v>30</v>
      </c>
      <c r="E1331" s="45">
        <v>97</v>
      </c>
      <c r="F1331" s="45" t="s">
        <v>5287</v>
      </c>
      <c r="G1331" s="45" t="s">
        <v>5925</v>
      </c>
      <c r="H1331" s="45" t="s">
        <v>5926</v>
      </c>
      <c r="I1331" s="45" t="s">
        <v>3203</v>
      </c>
      <c r="J1331" s="46">
        <v>1.6</v>
      </c>
      <c r="K1331" s="46">
        <f t="shared" si="20"/>
        <v>1.8559999999999999</v>
      </c>
    </row>
    <row r="1332" spans="2:11" x14ac:dyDescent="0.25">
      <c r="B1332" s="45" t="s">
        <v>3197</v>
      </c>
      <c r="C1332" s="45" t="s">
        <v>5881</v>
      </c>
      <c r="D1332" s="45" t="s">
        <v>30</v>
      </c>
      <c r="E1332" s="45">
        <v>97</v>
      </c>
      <c r="F1332" s="45" t="s">
        <v>5287</v>
      </c>
      <c r="G1332" s="45" t="s">
        <v>5927</v>
      </c>
      <c r="H1332" s="45" t="s">
        <v>5928</v>
      </c>
      <c r="I1332" s="45" t="s">
        <v>3203</v>
      </c>
      <c r="J1332" s="46">
        <v>2.54</v>
      </c>
      <c r="K1332" s="46">
        <f t="shared" si="20"/>
        <v>2.9463999999999997</v>
      </c>
    </row>
    <row r="1333" spans="2:11" x14ac:dyDescent="0.25">
      <c r="B1333" s="45" t="s">
        <v>3197</v>
      </c>
      <c r="C1333" s="45" t="s">
        <v>5881</v>
      </c>
      <c r="D1333" s="45" t="s">
        <v>30</v>
      </c>
      <c r="E1333" s="45">
        <v>97</v>
      </c>
      <c r="F1333" s="45" t="s">
        <v>5287</v>
      </c>
      <c r="G1333" s="45" t="s">
        <v>5929</v>
      </c>
      <c r="H1333" s="45" t="s">
        <v>5930</v>
      </c>
      <c r="I1333" s="45" t="s">
        <v>3203</v>
      </c>
      <c r="J1333" s="46">
        <v>6.38</v>
      </c>
      <c r="K1333" s="46">
        <f t="shared" si="20"/>
        <v>7.4007999999999994</v>
      </c>
    </row>
    <row r="1334" spans="2:11" x14ac:dyDescent="0.25">
      <c r="B1334" s="45" t="s">
        <v>3197</v>
      </c>
      <c r="C1334" s="45" t="s">
        <v>5881</v>
      </c>
      <c r="D1334" s="45" t="s">
        <v>30</v>
      </c>
      <c r="E1334" s="45">
        <v>97</v>
      </c>
      <c r="F1334" s="45" t="s">
        <v>5287</v>
      </c>
      <c r="G1334" s="45" t="s">
        <v>5931</v>
      </c>
      <c r="H1334" s="45" t="s">
        <v>5932</v>
      </c>
      <c r="I1334" s="45" t="s">
        <v>3203</v>
      </c>
      <c r="J1334" s="46">
        <v>36.01</v>
      </c>
      <c r="K1334" s="46">
        <f t="shared" si="20"/>
        <v>41.771599999999992</v>
      </c>
    </row>
    <row r="1335" spans="2:11" x14ac:dyDescent="0.25">
      <c r="B1335" s="45" t="s">
        <v>3197</v>
      </c>
      <c r="C1335" s="45" t="s">
        <v>5881</v>
      </c>
      <c r="D1335" s="45" t="s">
        <v>30</v>
      </c>
      <c r="E1335" s="45">
        <v>97</v>
      </c>
      <c r="F1335" s="45" t="s">
        <v>5287</v>
      </c>
      <c r="G1335" s="45" t="s">
        <v>5933</v>
      </c>
      <c r="H1335" s="45" t="s">
        <v>5934</v>
      </c>
      <c r="I1335" s="45" t="s">
        <v>3203</v>
      </c>
      <c r="J1335" s="46">
        <v>6.07</v>
      </c>
      <c r="K1335" s="46">
        <f t="shared" si="20"/>
        <v>7.0411999999999999</v>
      </c>
    </row>
    <row r="1336" spans="2:11" x14ac:dyDescent="0.25">
      <c r="B1336" s="45" t="s">
        <v>3197</v>
      </c>
      <c r="C1336" s="45" t="s">
        <v>5881</v>
      </c>
      <c r="D1336" s="45" t="s">
        <v>30</v>
      </c>
      <c r="E1336" s="45">
        <v>97</v>
      </c>
      <c r="F1336" s="45" t="s">
        <v>5287</v>
      </c>
      <c r="G1336" s="45" t="s">
        <v>5935</v>
      </c>
      <c r="H1336" s="45" t="s">
        <v>5936</v>
      </c>
      <c r="I1336" s="45" t="s">
        <v>3203</v>
      </c>
      <c r="J1336" s="46">
        <v>0.61</v>
      </c>
      <c r="K1336" s="46">
        <f t="shared" si="20"/>
        <v>0.7075999999999999</v>
      </c>
    </row>
    <row r="1337" spans="2:11" x14ac:dyDescent="0.25">
      <c r="B1337" s="45" t="s">
        <v>3197</v>
      </c>
      <c r="C1337" s="45" t="s">
        <v>5881</v>
      </c>
      <c r="D1337" s="45" t="s">
        <v>30</v>
      </c>
      <c r="E1337" s="45">
        <v>97</v>
      </c>
      <c r="F1337" s="45" t="s">
        <v>5287</v>
      </c>
      <c r="G1337" s="45" t="s">
        <v>5937</v>
      </c>
      <c r="H1337" s="45" t="s">
        <v>5938</v>
      </c>
      <c r="I1337" s="45" t="s">
        <v>3203</v>
      </c>
      <c r="J1337" s="46">
        <v>1.05</v>
      </c>
      <c r="K1337" s="46">
        <f t="shared" si="20"/>
        <v>1.218</v>
      </c>
    </row>
    <row r="1338" spans="2:11" x14ac:dyDescent="0.25">
      <c r="B1338" s="45" t="s">
        <v>3197</v>
      </c>
      <c r="C1338" s="45" t="s">
        <v>5939</v>
      </c>
      <c r="D1338" s="45" t="s">
        <v>5940</v>
      </c>
      <c r="E1338" s="45">
        <v>85</v>
      </c>
      <c r="F1338" s="45" t="s">
        <v>5287</v>
      </c>
      <c r="G1338" s="45" t="s">
        <v>5941</v>
      </c>
      <c r="H1338" s="45" t="s">
        <v>5942</v>
      </c>
      <c r="I1338" s="45" t="s">
        <v>3203</v>
      </c>
      <c r="J1338" s="46">
        <v>988.68</v>
      </c>
      <c r="K1338" s="46">
        <f t="shared" si="20"/>
        <v>1146.8688</v>
      </c>
    </row>
    <row r="1339" spans="2:11" x14ac:dyDescent="0.25">
      <c r="B1339" s="45" t="s">
        <v>3197</v>
      </c>
      <c r="C1339" s="45" t="s">
        <v>5939</v>
      </c>
      <c r="D1339" s="45" t="s">
        <v>5940</v>
      </c>
      <c r="E1339" s="45">
        <v>85</v>
      </c>
      <c r="F1339" s="45" t="s">
        <v>5287</v>
      </c>
      <c r="G1339" s="45" t="s">
        <v>5943</v>
      </c>
      <c r="H1339" s="45" t="s">
        <v>5944</v>
      </c>
      <c r="I1339" s="45" t="s">
        <v>3203</v>
      </c>
      <c r="J1339" s="46">
        <v>3635.79</v>
      </c>
      <c r="K1339" s="46">
        <f t="shared" si="20"/>
        <v>4217.5163999999995</v>
      </c>
    </row>
    <row r="1340" spans="2:11" x14ac:dyDescent="0.25">
      <c r="B1340" s="45" t="s">
        <v>3197</v>
      </c>
      <c r="C1340" s="45" t="s">
        <v>5939</v>
      </c>
      <c r="D1340" s="45" t="s">
        <v>5940</v>
      </c>
      <c r="E1340" s="45">
        <v>85</v>
      </c>
      <c r="F1340" s="45" t="s">
        <v>5287</v>
      </c>
      <c r="G1340" s="45" t="s">
        <v>5945</v>
      </c>
      <c r="H1340" s="45" t="s">
        <v>5946</v>
      </c>
      <c r="I1340" s="45" t="s">
        <v>3203</v>
      </c>
      <c r="J1340" s="46">
        <v>889.96</v>
      </c>
      <c r="K1340" s="46">
        <f t="shared" si="20"/>
        <v>1032.3535999999999</v>
      </c>
    </row>
    <row r="1341" spans="2:11" x14ac:dyDescent="0.25">
      <c r="B1341" s="45" t="s">
        <v>3197</v>
      </c>
      <c r="C1341" s="45" t="s">
        <v>5939</v>
      </c>
      <c r="D1341" s="45" t="s">
        <v>5940</v>
      </c>
      <c r="E1341" s="45">
        <v>85</v>
      </c>
      <c r="F1341" s="45" t="s">
        <v>5287</v>
      </c>
      <c r="G1341" s="45" t="s">
        <v>5947</v>
      </c>
      <c r="H1341" s="45" t="s">
        <v>5948</v>
      </c>
      <c r="I1341" s="45" t="s">
        <v>3203</v>
      </c>
      <c r="J1341" s="46">
        <v>793.67</v>
      </c>
      <c r="K1341" s="46">
        <f t="shared" si="20"/>
        <v>920.65719999999988</v>
      </c>
    </row>
    <row r="1342" spans="2:11" x14ac:dyDescent="0.25">
      <c r="B1342" s="45" t="s">
        <v>3197</v>
      </c>
      <c r="C1342" s="45" t="s">
        <v>5939</v>
      </c>
      <c r="D1342" s="45" t="s">
        <v>5940</v>
      </c>
      <c r="E1342" s="45">
        <v>85</v>
      </c>
      <c r="F1342" s="45" t="s">
        <v>5287</v>
      </c>
      <c r="G1342" s="45" t="s">
        <v>5949</v>
      </c>
      <c r="H1342" s="45" t="s">
        <v>5950</v>
      </c>
      <c r="I1342" s="45" t="s">
        <v>3203</v>
      </c>
      <c r="J1342" s="46">
        <v>727.17</v>
      </c>
      <c r="K1342" s="46">
        <f t="shared" si="20"/>
        <v>843.51719999999989</v>
      </c>
    </row>
    <row r="1343" spans="2:11" x14ac:dyDescent="0.25">
      <c r="B1343" s="45" t="s">
        <v>3197</v>
      </c>
      <c r="C1343" s="45" t="s">
        <v>5939</v>
      </c>
      <c r="D1343" s="45" t="s">
        <v>5940</v>
      </c>
      <c r="E1343" s="45">
        <v>85</v>
      </c>
      <c r="F1343" s="45" t="s">
        <v>5287</v>
      </c>
      <c r="G1343" s="45" t="s">
        <v>5951</v>
      </c>
      <c r="H1343" s="45" t="s">
        <v>5952</v>
      </c>
      <c r="I1343" s="45" t="s">
        <v>3203</v>
      </c>
      <c r="J1343" s="46">
        <v>568.17999999999995</v>
      </c>
      <c r="K1343" s="46">
        <f t="shared" si="20"/>
        <v>659.08879999999988</v>
      </c>
    </row>
    <row r="1344" spans="2:11" x14ac:dyDescent="0.25">
      <c r="B1344" s="45" t="s">
        <v>3197</v>
      </c>
      <c r="C1344" s="45" t="s">
        <v>5939</v>
      </c>
      <c r="D1344" s="45" t="s">
        <v>5940</v>
      </c>
      <c r="E1344" s="45">
        <v>85</v>
      </c>
      <c r="F1344" s="45" t="s">
        <v>5287</v>
      </c>
      <c r="G1344" s="45" t="s">
        <v>5953</v>
      </c>
      <c r="H1344" s="45" t="s">
        <v>5954</v>
      </c>
      <c r="I1344" s="45" t="s">
        <v>3203</v>
      </c>
      <c r="J1344" s="46">
        <v>1009.54</v>
      </c>
      <c r="K1344" s="46">
        <f t="shared" si="20"/>
        <v>1171.0663999999999</v>
      </c>
    </row>
    <row r="1345" spans="2:11" x14ac:dyDescent="0.25">
      <c r="B1345" s="45" t="s">
        <v>3197</v>
      </c>
      <c r="C1345" s="45" t="s">
        <v>5939</v>
      </c>
      <c r="D1345" s="45" t="s">
        <v>5940</v>
      </c>
      <c r="E1345" s="45">
        <v>85</v>
      </c>
      <c r="F1345" s="45" t="s">
        <v>5287</v>
      </c>
      <c r="G1345" s="45" t="s">
        <v>5955</v>
      </c>
      <c r="H1345" s="45" t="s">
        <v>5956</v>
      </c>
      <c r="I1345" s="45" t="s">
        <v>3203</v>
      </c>
      <c r="J1345" s="46">
        <v>2000</v>
      </c>
      <c r="K1345" s="46">
        <f t="shared" si="20"/>
        <v>2320</v>
      </c>
    </row>
    <row r="1346" spans="2:11" x14ac:dyDescent="0.25">
      <c r="B1346" s="45" t="s">
        <v>3197</v>
      </c>
      <c r="C1346" s="45" t="s">
        <v>5939</v>
      </c>
      <c r="D1346" s="45" t="s">
        <v>5940</v>
      </c>
      <c r="E1346" s="45">
        <v>85</v>
      </c>
      <c r="F1346" s="45" t="s">
        <v>5287</v>
      </c>
      <c r="G1346" s="45" t="s">
        <v>5957</v>
      </c>
      <c r="H1346" s="45" t="s">
        <v>5958</v>
      </c>
      <c r="I1346" s="45" t="s">
        <v>3203</v>
      </c>
      <c r="J1346" s="46">
        <v>602.51</v>
      </c>
      <c r="K1346" s="46">
        <f t="shared" si="20"/>
        <v>698.91159999999991</v>
      </c>
    </row>
    <row r="1347" spans="2:11" x14ac:dyDescent="0.25">
      <c r="B1347" s="45" t="s">
        <v>3197</v>
      </c>
      <c r="C1347" s="45" t="s">
        <v>5939</v>
      </c>
      <c r="D1347" s="45" t="s">
        <v>5940</v>
      </c>
      <c r="E1347" s="45">
        <v>85</v>
      </c>
      <c r="F1347" s="45" t="s">
        <v>5287</v>
      </c>
      <c r="G1347" s="45" t="s">
        <v>5959</v>
      </c>
      <c r="H1347" s="45" t="s">
        <v>5960</v>
      </c>
      <c r="I1347" s="45" t="s">
        <v>3203</v>
      </c>
      <c r="J1347" s="46">
        <v>12071.14</v>
      </c>
      <c r="K1347" s="46">
        <f t="shared" si="20"/>
        <v>14002.522399999998</v>
      </c>
    </row>
    <row r="1348" spans="2:11" x14ac:dyDescent="0.25">
      <c r="B1348" s="45" t="s">
        <v>3197</v>
      </c>
      <c r="C1348" s="45" t="s">
        <v>5939</v>
      </c>
      <c r="D1348" s="45" t="s">
        <v>5940</v>
      </c>
      <c r="E1348" s="45">
        <v>85</v>
      </c>
      <c r="F1348" s="45" t="s">
        <v>5287</v>
      </c>
      <c r="G1348" s="45" t="s">
        <v>5961</v>
      </c>
      <c r="H1348" s="45" t="s">
        <v>5962</v>
      </c>
      <c r="I1348" s="45" t="s">
        <v>3203</v>
      </c>
      <c r="J1348" s="46">
        <v>710.44</v>
      </c>
      <c r="K1348" s="46">
        <f t="shared" ref="K1348:K1411" si="21">+IF(AND(MID(H1348,1,15)="POSTE DE MADERA",J1348&lt;110)=TRUE,(J1348*1.13+5)*1.01*1.16,IF(AND(MID(H1348,1,15)="POSTE DE MADERA",J1348&gt;=110,J1348&lt;320)=TRUE,(J1348*1.13+12)*1.01*1.16,IF(AND(MID(H1348,1,15)="POSTE DE MADERA",J1348&gt;320)=TRUE,(J1348*1.13+36)*1.01*1.16,IF(+AND(MID(H1348,1,5)="POSTE",MID(H1348,1,15)&lt;&gt;"POSTE DE MADERA")=TRUE,J1348*1.01*1.16,J1348*1.16))))</f>
        <v>824.11040000000003</v>
      </c>
    </row>
    <row r="1349" spans="2:11" x14ac:dyDescent="0.25">
      <c r="B1349" s="45" t="s">
        <v>3197</v>
      </c>
      <c r="C1349" s="45" t="s">
        <v>5939</v>
      </c>
      <c r="D1349" s="45" t="s">
        <v>5940</v>
      </c>
      <c r="E1349" s="45">
        <v>85</v>
      </c>
      <c r="F1349" s="45" t="s">
        <v>5287</v>
      </c>
      <c r="G1349" s="45" t="s">
        <v>5963</v>
      </c>
      <c r="H1349" s="45" t="s">
        <v>5964</v>
      </c>
      <c r="I1349" s="45" t="s">
        <v>3203</v>
      </c>
      <c r="J1349" s="46">
        <v>880.88</v>
      </c>
      <c r="K1349" s="46">
        <f t="shared" si="21"/>
        <v>1021.8208</v>
      </c>
    </row>
    <row r="1350" spans="2:11" x14ac:dyDescent="0.25">
      <c r="B1350" s="45" t="s">
        <v>3197</v>
      </c>
      <c r="C1350" s="45" t="s">
        <v>5939</v>
      </c>
      <c r="D1350" s="45" t="s">
        <v>5940</v>
      </c>
      <c r="E1350" s="45">
        <v>85</v>
      </c>
      <c r="F1350" s="45" t="s">
        <v>5287</v>
      </c>
      <c r="G1350" s="45" t="s">
        <v>5965</v>
      </c>
      <c r="H1350" s="45" t="s">
        <v>5966</v>
      </c>
      <c r="I1350" s="45" t="s">
        <v>3203</v>
      </c>
      <c r="J1350" s="46">
        <v>1048.98</v>
      </c>
      <c r="K1350" s="46">
        <f t="shared" si="21"/>
        <v>1216.8167999999998</v>
      </c>
    </row>
    <row r="1351" spans="2:11" x14ac:dyDescent="0.25">
      <c r="B1351" s="45" t="s">
        <v>3197</v>
      </c>
      <c r="C1351" s="45" t="s">
        <v>5939</v>
      </c>
      <c r="D1351" s="45" t="s">
        <v>5940</v>
      </c>
      <c r="E1351" s="45">
        <v>85</v>
      </c>
      <c r="F1351" s="45" t="s">
        <v>5287</v>
      </c>
      <c r="G1351" s="45" t="s">
        <v>5967</v>
      </c>
      <c r="H1351" s="45" t="s">
        <v>5968</v>
      </c>
      <c r="I1351" s="45" t="s">
        <v>3203</v>
      </c>
      <c r="J1351" s="46">
        <v>29.24</v>
      </c>
      <c r="K1351" s="46">
        <f t="shared" si="21"/>
        <v>33.918399999999998</v>
      </c>
    </row>
    <row r="1352" spans="2:11" x14ac:dyDescent="0.25">
      <c r="B1352" s="45" t="s">
        <v>3197</v>
      </c>
      <c r="C1352" s="45" t="s">
        <v>5939</v>
      </c>
      <c r="D1352" s="45" t="s">
        <v>5940</v>
      </c>
      <c r="E1352" s="45">
        <v>85</v>
      </c>
      <c r="F1352" s="45" t="s">
        <v>5287</v>
      </c>
      <c r="G1352" s="45" t="s">
        <v>5969</v>
      </c>
      <c r="H1352" s="45" t="s">
        <v>5970</v>
      </c>
      <c r="I1352" s="45" t="s">
        <v>3203</v>
      </c>
      <c r="J1352" s="46">
        <v>69.92</v>
      </c>
      <c r="K1352" s="46">
        <f t="shared" si="21"/>
        <v>81.107199999999992</v>
      </c>
    </row>
    <row r="1353" spans="2:11" x14ac:dyDescent="0.25">
      <c r="B1353" s="45" t="s">
        <v>3197</v>
      </c>
      <c r="C1353" s="45" t="s">
        <v>5939</v>
      </c>
      <c r="D1353" s="45" t="s">
        <v>5940</v>
      </c>
      <c r="E1353" s="45">
        <v>85</v>
      </c>
      <c r="F1353" s="45" t="s">
        <v>5287</v>
      </c>
      <c r="G1353" s="45" t="s">
        <v>5971</v>
      </c>
      <c r="H1353" s="45" t="s">
        <v>5972</v>
      </c>
      <c r="I1353" s="45" t="s">
        <v>3203</v>
      </c>
      <c r="J1353" s="46">
        <v>993.55</v>
      </c>
      <c r="K1353" s="46">
        <f t="shared" si="21"/>
        <v>1152.5179999999998</v>
      </c>
    </row>
    <row r="1354" spans="2:11" x14ac:dyDescent="0.25">
      <c r="B1354" s="45" t="s">
        <v>3197</v>
      </c>
      <c r="C1354" s="45" t="s">
        <v>5939</v>
      </c>
      <c r="D1354" s="45" t="s">
        <v>5940</v>
      </c>
      <c r="E1354" s="45">
        <v>85</v>
      </c>
      <c r="F1354" s="45" t="s">
        <v>5287</v>
      </c>
      <c r="G1354" s="45" t="s">
        <v>5973</v>
      </c>
      <c r="H1354" s="45" t="s">
        <v>5974</v>
      </c>
      <c r="I1354" s="45" t="s">
        <v>3203</v>
      </c>
      <c r="J1354" s="46">
        <v>41.11</v>
      </c>
      <c r="K1354" s="46">
        <f t="shared" si="21"/>
        <v>47.687599999999996</v>
      </c>
    </row>
    <row r="1355" spans="2:11" x14ac:dyDescent="0.25">
      <c r="B1355" s="45" t="s">
        <v>3197</v>
      </c>
      <c r="C1355" s="45" t="s">
        <v>5939</v>
      </c>
      <c r="D1355" s="45" t="s">
        <v>5940</v>
      </c>
      <c r="E1355" s="45">
        <v>85</v>
      </c>
      <c r="F1355" s="45" t="s">
        <v>5287</v>
      </c>
      <c r="G1355" s="45" t="s">
        <v>5975</v>
      </c>
      <c r="H1355" s="45" t="s">
        <v>5976</v>
      </c>
      <c r="I1355" s="45" t="s">
        <v>3203</v>
      </c>
      <c r="J1355" s="46">
        <v>56.36</v>
      </c>
      <c r="K1355" s="46">
        <f t="shared" si="21"/>
        <v>65.377600000000001</v>
      </c>
    </row>
    <row r="1356" spans="2:11" x14ac:dyDescent="0.25">
      <c r="B1356" s="45" t="s">
        <v>3197</v>
      </c>
      <c r="C1356" s="45" t="s">
        <v>5939</v>
      </c>
      <c r="D1356" s="45" t="s">
        <v>5940</v>
      </c>
      <c r="E1356" s="45">
        <v>85</v>
      </c>
      <c r="F1356" s="45" t="s">
        <v>5287</v>
      </c>
      <c r="G1356" s="45" t="s">
        <v>5977</v>
      </c>
      <c r="H1356" s="45" t="s">
        <v>5978</v>
      </c>
      <c r="I1356" s="45" t="s">
        <v>3203</v>
      </c>
      <c r="J1356" s="46">
        <v>78.959999999999994</v>
      </c>
      <c r="K1356" s="46">
        <f t="shared" si="21"/>
        <v>91.593599999999981</v>
      </c>
    </row>
    <row r="1357" spans="2:11" x14ac:dyDescent="0.25">
      <c r="B1357" s="45" t="s">
        <v>3197</v>
      </c>
      <c r="C1357" s="45" t="s">
        <v>5939</v>
      </c>
      <c r="D1357" s="45" t="s">
        <v>5940</v>
      </c>
      <c r="E1357" s="45">
        <v>85</v>
      </c>
      <c r="F1357" s="45" t="s">
        <v>5287</v>
      </c>
      <c r="G1357" s="45" t="s">
        <v>5979</v>
      </c>
      <c r="H1357" s="45" t="s">
        <v>5980</v>
      </c>
      <c r="I1357" s="45" t="s">
        <v>3203</v>
      </c>
      <c r="J1357" s="46">
        <v>94.86</v>
      </c>
      <c r="K1357" s="46">
        <f t="shared" si="21"/>
        <v>110.0376</v>
      </c>
    </row>
    <row r="1358" spans="2:11" x14ac:dyDescent="0.25">
      <c r="B1358" s="45" t="s">
        <v>3197</v>
      </c>
      <c r="C1358" s="45" t="s">
        <v>5939</v>
      </c>
      <c r="D1358" s="45" t="s">
        <v>5940</v>
      </c>
      <c r="E1358" s="45">
        <v>85</v>
      </c>
      <c r="F1358" s="45" t="s">
        <v>5287</v>
      </c>
      <c r="G1358" s="45" t="s">
        <v>5981</v>
      </c>
      <c r="H1358" s="45" t="s">
        <v>5982</v>
      </c>
      <c r="I1358" s="45" t="s">
        <v>3203</v>
      </c>
      <c r="J1358" s="46">
        <v>137.72</v>
      </c>
      <c r="K1358" s="46">
        <f t="shared" si="21"/>
        <v>159.75519999999997</v>
      </c>
    </row>
    <row r="1359" spans="2:11" x14ac:dyDescent="0.25">
      <c r="B1359" s="45" t="s">
        <v>3197</v>
      </c>
      <c r="C1359" s="45" t="s">
        <v>5939</v>
      </c>
      <c r="D1359" s="45" t="s">
        <v>5940</v>
      </c>
      <c r="E1359" s="45">
        <v>85</v>
      </c>
      <c r="F1359" s="45" t="s">
        <v>5287</v>
      </c>
      <c r="G1359" s="45" t="s">
        <v>5983</v>
      </c>
      <c r="H1359" s="45" t="s">
        <v>5984</v>
      </c>
      <c r="I1359" s="45" t="s">
        <v>3203</v>
      </c>
      <c r="J1359" s="46">
        <v>182.92</v>
      </c>
      <c r="K1359" s="46">
        <f t="shared" si="21"/>
        <v>212.18719999999996</v>
      </c>
    </row>
    <row r="1360" spans="2:11" x14ac:dyDescent="0.25">
      <c r="B1360" s="45" t="s">
        <v>3197</v>
      </c>
      <c r="C1360" s="45" t="s">
        <v>5939</v>
      </c>
      <c r="D1360" s="45" t="s">
        <v>5940</v>
      </c>
      <c r="E1360" s="45">
        <v>85</v>
      </c>
      <c r="F1360" s="45" t="s">
        <v>5287</v>
      </c>
      <c r="G1360" s="45" t="s">
        <v>5985</v>
      </c>
      <c r="H1360" s="45" t="s">
        <v>5986</v>
      </c>
      <c r="I1360" s="45" t="s">
        <v>3203</v>
      </c>
      <c r="J1360" s="46">
        <v>431.45</v>
      </c>
      <c r="K1360" s="46">
        <f t="shared" si="21"/>
        <v>500.48199999999997</v>
      </c>
    </row>
    <row r="1361" spans="2:11" x14ac:dyDescent="0.25">
      <c r="B1361" s="45" t="s">
        <v>3197</v>
      </c>
      <c r="C1361" s="45" t="s">
        <v>5939</v>
      </c>
      <c r="D1361" s="45" t="s">
        <v>5940</v>
      </c>
      <c r="E1361" s="45">
        <v>85</v>
      </c>
      <c r="F1361" s="45" t="s">
        <v>5287</v>
      </c>
      <c r="G1361" s="45" t="s">
        <v>5987</v>
      </c>
      <c r="H1361" s="45" t="s">
        <v>5988</v>
      </c>
      <c r="I1361" s="45" t="s">
        <v>3203</v>
      </c>
      <c r="J1361" s="46">
        <v>560.63</v>
      </c>
      <c r="K1361" s="46">
        <f t="shared" si="21"/>
        <v>650.33079999999995</v>
      </c>
    </row>
    <row r="1362" spans="2:11" x14ac:dyDescent="0.25">
      <c r="B1362" s="45" t="s">
        <v>3197</v>
      </c>
      <c r="C1362" s="45" t="s">
        <v>5939</v>
      </c>
      <c r="D1362" s="45" t="s">
        <v>5940</v>
      </c>
      <c r="E1362" s="45">
        <v>85</v>
      </c>
      <c r="F1362" s="45" t="s">
        <v>5287</v>
      </c>
      <c r="G1362" s="45" t="s">
        <v>5989</v>
      </c>
      <c r="H1362" s="45" t="s">
        <v>5990</v>
      </c>
      <c r="I1362" s="45" t="s">
        <v>3203</v>
      </c>
      <c r="J1362" s="46">
        <v>24.09</v>
      </c>
      <c r="K1362" s="46">
        <f t="shared" si="21"/>
        <v>27.944399999999998</v>
      </c>
    </row>
    <row r="1363" spans="2:11" x14ac:dyDescent="0.25">
      <c r="B1363" s="45" t="s">
        <v>3197</v>
      </c>
      <c r="C1363" s="45" t="s">
        <v>5939</v>
      </c>
      <c r="D1363" s="45" t="s">
        <v>5940</v>
      </c>
      <c r="E1363" s="45">
        <v>85</v>
      </c>
      <c r="F1363" s="45" t="s">
        <v>5287</v>
      </c>
      <c r="G1363" s="45" t="s">
        <v>5991</v>
      </c>
      <c r="H1363" s="45" t="s">
        <v>5992</v>
      </c>
      <c r="I1363" s="45" t="s">
        <v>3203</v>
      </c>
      <c r="J1363" s="46">
        <v>38.28</v>
      </c>
      <c r="K1363" s="46">
        <f t="shared" si="21"/>
        <v>44.404800000000002</v>
      </c>
    </row>
    <row r="1364" spans="2:11" x14ac:dyDescent="0.25">
      <c r="B1364" s="45" t="s">
        <v>3197</v>
      </c>
      <c r="C1364" s="45" t="s">
        <v>5939</v>
      </c>
      <c r="D1364" s="45" t="s">
        <v>5940</v>
      </c>
      <c r="E1364" s="45">
        <v>85</v>
      </c>
      <c r="F1364" s="45" t="s">
        <v>5287</v>
      </c>
      <c r="G1364" s="45" t="s">
        <v>5993</v>
      </c>
      <c r="H1364" s="45" t="s">
        <v>5994</v>
      </c>
      <c r="I1364" s="45" t="s">
        <v>3203</v>
      </c>
      <c r="J1364" s="46">
        <v>14328.81</v>
      </c>
      <c r="K1364" s="46">
        <f t="shared" si="21"/>
        <v>16621.419599999997</v>
      </c>
    </row>
    <row r="1365" spans="2:11" x14ac:dyDescent="0.25">
      <c r="B1365" s="45" t="s">
        <v>3197</v>
      </c>
      <c r="C1365" s="45" t="s">
        <v>5939</v>
      </c>
      <c r="D1365" s="45" t="s">
        <v>5940</v>
      </c>
      <c r="E1365" s="45">
        <v>84</v>
      </c>
      <c r="F1365" s="45" t="s">
        <v>5995</v>
      </c>
      <c r="G1365" s="45" t="s">
        <v>5996</v>
      </c>
      <c r="H1365" s="45" t="s">
        <v>5997</v>
      </c>
      <c r="I1365" s="45" t="s">
        <v>3203</v>
      </c>
      <c r="J1365" s="46">
        <v>60.08</v>
      </c>
      <c r="K1365" s="46">
        <f t="shared" si="21"/>
        <v>69.692799999999991</v>
      </c>
    </row>
    <row r="1366" spans="2:11" x14ac:dyDescent="0.25">
      <c r="B1366" s="45" t="s">
        <v>3197</v>
      </c>
      <c r="C1366" s="45" t="s">
        <v>5939</v>
      </c>
      <c r="D1366" s="45" t="s">
        <v>5940</v>
      </c>
      <c r="E1366" s="45">
        <v>84</v>
      </c>
      <c r="F1366" s="45" t="s">
        <v>5995</v>
      </c>
      <c r="G1366" s="45" t="s">
        <v>5998</v>
      </c>
      <c r="H1366" s="45" t="s">
        <v>5999</v>
      </c>
      <c r="I1366" s="45" t="s">
        <v>3203</v>
      </c>
      <c r="J1366" s="46">
        <v>103.12</v>
      </c>
      <c r="K1366" s="46">
        <f t="shared" si="21"/>
        <v>119.61919999999999</v>
      </c>
    </row>
    <row r="1367" spans="2:11" x14ac:dyDescent="0.25">
      <c r="B1367" s="45" t="s">
        <v>3197</v>
      </c>
      <c r="C1367" s="45" t="s">
        <v>5939</v>
      </c>
      <c r="D1367" s="45" t="s">
        <v>5940</v>
      </c>
      <c r="E1367" s="45">
        <v>84</v>
      </c>
      <c r="F1367" s="45" t="s">
        <v>5995</v>
      </c>
      <c r="G1367" s="45" t="s">
        <v>6000</v>
      </c>
      <c r="H1367" s="45" t="s">
        <v>6001</v>
      </c>
      <c r="I1367" s="45" t="s">
        <v>3203</v>
      </c>
      <c r="J1367" s="46">
        <v>85.49</v>
      </c>
      <c r="K1367" s="46">
        <f t="shared" si="21"/>
        <v>99.168399999999991</v>
      </c>
    </row>
    <row r="1368" spans="2:11" x14ac:dyDescent="0.25">
      <c r="B1368" s="45" t="s">
        <v>3197</v>
      </c>
      <c r="C1368" s="45" t="s">
        <v>5939</v>
      </c>
      <c r="D1368" s="45" t="s">
        <v>5940</v>
      </c>
      <c r="E1368" s="45">
        <v>83</v>
      </c>
      <c r="F1368" s="45" t="s">
        <v>6002</v>
      </c>
      <c r="G1368" s="45" t="s">
        <v>6003</v>
      </c>
      <c r="H1368" s="45" t="s">
        <v>6004</v>
      </c>
      <c r="I1368" s="45" t="s">
        <v>6005</v>
      </c>
      <c r="J1368" s="46">
        <v>7.52</v>
      </c>
      <c r="K1368" s="46">
        <f t="shared" si="21"/>
        <v>8.7231999999999985</v>
      </c>
    </row>
    <row r="1369" spans="2:11" x14ac:dyDescent="0.25">
      <c r="B1369" s="45" t="s">
        <v>3197</v>
      </c>
      <c r="C1369" s="45" t="s">
        <v>5939</v>
      </c>
      <c r="D1369" s="45" t="s">
        <v>5940</v>
      </c>
      <c r="E1369" s="45">
        <v>83</v>
      </c>
      <c r="F1369" s="45" t="s">
        <v>6002</v>
      </c>
      <c r="G1369" s="45" t="s">
        <v>6006</v>
      </c>
      <c r="H1369" s="45" t="s">
        <v>6007</v>
      </c>
      <c r="I1369" s="45" t="s">
        <v>6005</v>
      </c>
      <c r="J1369" s="46">
        <v>2.76</v>
      </c>
      <c r="K1369" s="46">
        <f t="shared" si="21"/>
        <v>3.2015999999999996</v>
      </c>
    </row>
    <row r="1370" spans="2:11" x14ac:dyDescent="0.25">
      <c r="B1370" s="45" t="s">
        <v>3197</v>
      </c>
      <c r="C1370" s="45" t="s">
        <v>5939</v>
      </c>
      <c r="D1370" s="45" t="s">
        <v>5940</v>
      </c>
      <c r="E1370" s="45">
        <v>83</v>
      </c>
      <c r="F1370" s="45" t="s">
        <v>6002</v>
      </c>
      <c r="G1370" s="45" t="s">
        <v>6008</v>
      </c>
      <c r="H1370" s="45" t="s">
        <v>6009</v>
      </c>
      <c r="I1370" s="45" t="s">
        <v>6005</v>
      </c>
      <c r="J1370" s="46">
        <v>3.4</v>
      </c>
      <c r="K1370" s="46">
        <f t="shared" si="21"/>
        <v>3.9439999999999995</v>
      </c>
    </row>
    <row r="1371" spans="2:11" x14ac:dyDescent="0.25">
      <c r="B1371" s="45" t="s">
        <v>3197</v>
      </c>
      <c r="C1371" s="45" t="s">
        <v>5939</v>
      </c>
      <c r="D1371" s="45" t="s">
        <v>5940</v>
      </c>
      <c r="E1371" s="45">
        <v>83</v>
      </c>
      <c r="F1371" s="45" t="s">
        <v>6002</v>
      </c>
      <c r="G1371" s="45" t="s">
        <v>6010</v>
      </c>
      <c r="H1371" s="45" t="s">
        <v>6011</v>
      </c>
      <c r="I1371" s="45" t="s">
        <v>3203</v>
      </c>
      <c r="J1371" s="46">
        <v>3.59</v>
      </c>
      <c r="K1371" s="46">
        <f t="shared" si="21"/>
        <v>4.1643999999999997</v>
      </c>
    </row>
    <row r="1372" spans="2:11" x14ac:dyDescent="0.25">
      <c r="B1372" s="45" t="s">
        <v>3197</v>
      </c>
      <c r="C1372" s="45" t="s">
        <v>5939</v>
      </c>
      <c r="D1372" s="45" t="s">
        <v>5940</v>
      </c>
      <c r="E1372" s="45">
        <v>83</v>
      </c>
      <c r="F1372" s="45" t="s">
        <v>6002</v>
      </c>
      <c r="G1372" s="45" t="s">
        <v>6012</v>
      </c>
      <c r="H1372" s="45" t="s">
        <v>6013</v>
      </c>
      <c r="I1372" s="45" t="s">
        <v>3203</v>
      </c>
      <c r="J1372" s="46">
        <v>24.54</v>
      </c>
      <c r="K1372" s="46">
        <f t="shared" si="21"/>
        <v>28.466399999999997</v>
      </c>
    </row>
    <row r="1373" spans="2:11" x14ac:dyDescent="0.25">
      <c r="B1373" s="45" t="s">
        <v>3197</v>
      </c>
      <c r="C1373" s="45" t="s">
        <v>5939</v>
      </c>
      <c r="D1373" s="45" t="s">
        <v>5940</v>
      </c>
      <c r="E1373" s="45">
        <v>83</v>
      </c>
      <c r="F1373" s="45" t="s">
        <v>6002</v>
      </c>
      <c r="G1373" s="45" t="s">
        <v>6014</v>
      </c>
      <c r="H1373" s="45" t="s">
        <v>6015</v>
      </c>
      <c r="I1373" s="45" t="s">
        <v>3203</v>
      </c>
      <c r="J1373" s="46">
        <v>11.25</v>
      </c>
      <c r="K1373" s="46">
        <f t="shared" si="21"/>
        <v>13.049999999999999</v>
      </c>
    </row>
    <row r="1374" spans="2:11" x14ac:dyDescent="0.25">
      <c r="B1374" s="45" t="s">
        <v>3197</v>
      </c>
      <c r="C1374" s="45" t="s">
        <v>5939</v>
      </c>
      <c r="D1374" s="45" t="s">
        <v>5940</v>
      </c>
      <c r="E1374" s="45">
        <v>83</v>
      </c>
      <c r="F1374" s="45" t="s">
        <v>6002</v>
      </c>
      <c r="G1374" s="45" t="s">
        <v>6016</v>
      </c>
      <c r="H1374" s="45" t="s">
        <v>6017</v>
      </c>
      <c r="I1374" s="45" t="s">
        <v>3203</v>
      </c>
      <c r="J1374" s="46">
        <v>8.0299999999999994</v>
      </c>
      <c r="K1374" s="46">
        <f t="shared" si="21"/>
        <v>9.3147999999999982</v>
      </c>
    </row>
    <row r="1375" spans="2:11" x14ac:dyDescent="0.25">
      <c r="B1375" s="45" t="s">
        <v>3197</v>
      </c>
      <c r="C1375" s="45" t="s">
        <v>5939</v>
      </c>
      <c r="D1375" s="45" t="s">
        <v>5940</v>
      </c>
      <c r="E1375" s="45">
        <v>83</v>
      </c>
      <c r="F1375" s="45" t="s">
        <v>6002</v>
      </c>
      <c r="G1375" s="45" t="s">
        <v>6018</v>
      </c>
      <c r="H1375" s="45" t="s">
        <v>6019</v>
      </c>
      <c r="I1375" s="45" t="s">
        <v>3203</v>
      </c>
      <c r="J1375" s="46">
        <v>11.01</v>
      </c>
      <c r="K1375" s="46">
        <f t="shared" si="21"/>
        <v>12.771599999999999</v>
      </c>
    </row>
    <row r="1376" spans="2:11" x14ac:dyDescent="0.25">
      <c r="B1376" s="45" t="s">
        <v>3197</v>
      </c>
      <c r="C1376" s="45" t="s">
        <v>5939</v>
      </c>
      <c r="D1376" s="45" t="s">
        <v>5940</v>
      </c>
      <c r="E1376" s="45">
        <v>83</v>
      </c>
      <c r="F1376" s="45" t="s">
        <v>6002</v>
      </c>
      <c r="G1376" s="45" t="s">
        <v>6020</v>
      </c>
      <c r="H1376" s="45" t="s">
        <v>6021</v>
      </c>
      <c r="I1376" s="45" t="s">
        <v>3203</v>
      </c>
      <c r="J1376" s="46">
        <v>2.7</v>
      </c>
      <c r="K1376" s="46">
        <f t="shared" si="21"/>
        <v>3.1320000000000001</v>
      </c>
    </row>
    <row r="1377" spans="2:11" x14ac:dyDescent="0.25">
      <c r="B1377" s="45" t="s">
        <v>3197</v>
      </c>
      <c r="C1377" s="45" t="s">
        <v>5939</v>
      </c>
      <c r="D1377" s="45" t="s">
        <v>5940</v>
      </c>
      <c r="E1377" s="45">
        <v>83</v>
      </c>
      <c r="F1377" s="45" t="s">
        <v>6002</v>
      </c>
      <c r="G1377" s="45" t="s">
        <v>6022</v>
      </c>
      <c r="H1377" s="45" t="s">
        <v>6023</v>
      </c>
      <c r="I1377" s="45" t="s">
        <v>3203</v>
      </c>
      <c r="J1377" s="46">
        <v>7.15</v>
      </c>
      <c r="K1377" s="46">
        <f t="shared" si="21"/>
        <v>8.2940000000000005</v>
      </c>
    </row>
    <row r="1378" spans="2:11" x14ac:dyDescent="0.25">
      <c r="B1378" s="45" t="s">
        <v>3197</v>
      </c>
      <c r="C1378" s="45" t="s">
        <v>5939</v>
      </c>
      <c r="D1378" s="45" t="s">
        <v>5940</v>
      </c>
      <c r="E1378" s="45">
        <v>83</v>
      </c>
      <c r="F1378" s="45" t="s">
        <v>6002</v>
      </c>
      <c r="G1378" s="45" t="s">
        <v>6024</v>
      </c>
      <c r="H1378" s="45" t="s">
        <v>6025</v>
      </c>
      <c r="I1378" s="45" t="s">
        <v>3203</v>
      </c>
      <c r="J1378" s="46">
        <v>14.05</v>
      </c>
      <c r="K1378" s="46">
        <f t="shared" si="21"/>
        <v>16.297999999999998</v>
      </c>
    </row>
    <row r="1379" spans="2:11" x14ac:dyDescent="0.25">
      <c r="B1379" s="45" t="s">
        <v>3197</v>
      </c>
      <c r="C1379" s="45" t="s">
        <v>5939</v>
      </c>
      <c r="D1379" s="45" t="s">
        <v>5940</v>
      </c>
      <c r="E1379" s="45">
        <v>83</v>
      </c>
      <c r="F1379" s="45" t="s">
        <v>6002</v>
      </c>
      <c r="G1379" s="45" t="s">
        <v>6026</v>
      </c>
      <c r="H1379" s="45" t="s">
        <v>6027</v>
      </c>
      <c r="I1379" s="45" t="s">
        <v>3203</v>
      </c>
      <c r="J1379" s="46">
        <v>5.44</v>
      </c>
      <c r="K1379" s="46">
        <f t="shared" si="21"/>
        <v>6.3104000000000005</v>
      </c>
    </row>
    <row r="1380" spans="2:11" x14ac:dyDescent="0.25">
      <c r="B1380" s="45" t="s">
        <v>3197</v>
      </c>
      <c r="C1380" s="45" t="s">
        <v>5939</v>
      </c>
      <c r="D1380" s="45" t="s">
        <v>5940</v>
      </c>
      <c r="E1380" s="45">
        <v>83</v>
      </c>
      <c r="F1380" s="45" t="s">
        <v>6002</v>
      </c>
      <c r="G1380" s="45" t="s">
        <v>6028</v>
      </c>
      <c r="H1380" s="45" t="s">
        <v>6029</v>
      </c>
      <c r="I1380" s="45" t="s">
        <v>3203</v>
      </c>
      <c r="J1380" s="46">
        <v>6.85</v>
      </c>
      <c r="K1380" s="46">
        <f t="shared" si="21"/>
        <v>7.9459999999999988</v>
      </c>
    </row>
    <row r="1381" spans="2:11" x14ac:dyDescent="0.25">
      <c r="B1381" s="45" t="s">
        <v>3197</v>
      </c>
      <c r="C1381" s="45" t="s">
        <v>5939</v>
      </c>
      <c r="D1381" s="45" t="s">
        <v>5940</v>
      </c>
      <c r="E1381" s="45">
        <v>83</v>
      </c>
      <c r="F1381" s="45" t="s">
        <v>6002</v>
      </c>
      <c r="G1381" s="45" t="s">
        <v>6030</v>
      </c>
      <c r="H1381" s="45" t="s">
        <v>6031</v>
      </c>
      <c r="I1381" s="45" t="s">
        <v>3203</v>
      </c>
      <c r="J1381" s="46">
        <v>11.17</v>
      </c>
      <c r="K1381" s="46">
        <f t="shared" si="21"/>
        <v>12.957199999999998</v>
      </c>
    </row>
    <row r="1382" spans="2:11" x14ac:dyDescent="0.25">
      <c r="B1382" s="45" t="s">
        <v>3197</v>
      </c>
      <c r="C1382" s="45" t="s">
        <v>5939</v>
      </c>
      <c r="D1382" s="45" t="s">
        <v>5940</v>
      </c>
      <c r="E1382" s="45">
        <v>83</v>
      </c>
      <c r="F1382" s="45" t="s">
        <v>6002</v>
      </c>
      <c r="G1382" s="45" t="s">
        <v>6032</v>
      </c>
      <c r="H1382" s="45" t="s">
        <v>6033</v>
      </c>
      <c r="I1382" s="45" t="s">
        <v>3203</v>
      </c>
      <c r="J1382" s="46">
        <v>4.38</v>
      </c>
      <c r="K1382" s="46">
        <f t="shared" si="21"/>
        <v>5.0807999999999991</v>
      </c>
    </row>
    <row r="1383" spans="2:11" x14ac:dyDescent="0.25">
      <c r="B1383" s="45" t="s">
        <v>3197</v>
      </c>
      <c r="C1383" s="45" t="s">
        <v>5939</v>
      </c>
      <c r="D1383" s="45" t="s">
        <v>5940</v>
      </c>
      <c r="E1383" s="45">
        <v>83</v>
      </c>
      <c r="F1383" s="45" t="s">
        <v>6002</v>
      </c>
      <c r="G1383" s="45" t="s">
        <v>6034</v>
      </c>
      <c r="H1383" s="45" t="s">
        <v>6035</v>
      </c>
      <c r="I1383" s="45" t="s">
        <v>3203</v>
      </c>
      <c r="J1383" s="46">
        <v>41.81</v>
      </c>
      <c r="K1383" s="46">
        <f t="shared" si="21"/>
        <v>48.499600000000001</v>
      </c>
    </row>
    <row r="1384" spans="2:11" x14ac:dyDescent="0.25">
      <c r="B1384" s="45" t="s">
        <v>3197</v>
      </c>
      <c r="C1384" s="45" t="s">
        <v>5939</v>
      </c>
      <c r="D1384" s="45" t="s">
        <v>5940</v>
      </c>
      <c r="E1384" s="45">
        <v>83</v>
      </c>
      <c r="F1384" s="45" t="s">
        <v>6002</v>
      </c>
      <c r="G1384" s="45" t="s">
        <v>6036</v>
      </c>
      <c r="H1384" s="45" t="s">
        <v>6037</v>
      </c>
      <c r="I1384" s="45" t="s">
        <v>3203</v>
      </c>
      <c r="J1384" s="46">
        <v>45.39</v>
      </c>
      <c r="K1384" s="46">
        <f t="shared" si="21"/>
        <v>52.6524</v>
      </c>
    </row>
    <row r="1385" spans="2:11" x14ac:dyDescent="0.25">
      <c r="B1385" s="45" t="s">
        <v>3197</v>
      </c>
      <c r="C1385" s="45" t="s">
        <v>5939</v>
      </c>
      <c r="D1385" s="45" t="s">
        <v>5940</v>
      </c>
      <c r="E1385" s="45">
        <v>83</v>
      </c>
      <c r="F1385" s="45" t="s">
        <v>6002</v>
      </c>
      <c r="G1385" s="45" t="s">
        <v>6038</v>
      </c>
      <c r="H1385" s="45" t="s">
        <v>6039</v>
      </c>
      <c r="I1385" s="45" t="s">
        <v>3203</v>
      </c>
      <c r="J1385" s="46">
        <v>50.34</v>
      </c>
      <c r="K1385" s="46">
        <f t="shared" si="21"/>
        <v>58.394399999999997</v>
      </c>
    </row>
    <row r="1386" spans="2:11" x14ac:dyDescent="0.25">
      <c r="B1386" s="45" t="s">
        <v>3197</v>
      </c>
      <c r="C1386" s="45" t="s">
        <v>5939</v>
      </c>
      <c r="D1386" s="45" t="s">
        <v>5940</v>
      </c>
      <c r="E1386" s="45">
        <v>83</v>
      </c>
      <c r="F1386" s="45" t="s">
        <v>6002</v>
      </c>
      <c r="G1386" s="45" t="s">
        <v>6040</v>
      </c>
      <c r="H1386" s="45" t="s">
        <v>6041</v>
      </c>
      <c r="I1386" s="45" t="s">
        <v>3203</v>
      </c>
      <c r="J1386" s="46">
        <v>52.76</v>
      </c>
      <c r="K1386" s="46">
        <f t="shared" si="21"/>
        <v>61.201599999999992</v>
      </c>
    </row>
    <row r="1387" spans="2:11" x14ac:dyDescent="0.25">
      <c r="B1387" s="45" t="s">
        <v>3197</v>
      </c>
      <c r="C1387" s="45" t="s">
        <v>5939</v>
      </c>
      <c r="D1387" s="45" t="s">
        <v>5940</v>
      </c>
      <c r="E1387" s="45">
        <v>83</v>
      </c>
      <c r="F1387" s="45" t="s">
        <v>6002</v>
      </c>
      <c r="G1387" s="45" t="s">
        <v>6042</v>
      </c>
      <c r="H1387" s="45" t="s">
        <v>6043</v>
      </c>
      <c r="I1387" s="45" t="s">
        <v>3203</v>
      </c>
      <c r="J1387" s="46">
        <v>57.93</v>
      </c>
      <c r="K1387" s="46">
        <f t="shared" si="21"/>
        <v>67.198799999999991</v>
      </c>
    </row>
    <row r="1388" spans="2:11" x14ac:dyDescent="0.25">
      <c r="B1388" s="45" t="s">
        <v>3197</v>
      </c>
      <c r="C1388" s="45" t="s">
        <v>5939</v>
      </c>
      <c r="D1388" s="45" t="s">
        <v>5940</v>
      </c>
      <c r="E1388" s="45">
        <v>83</v>
      </c>
      <c r="F1388" s="45" t="s">
        <v>6002</v>
      </c>
      <c r="G1388" s="45" t="s">
        <v>6044</v>
      </c>
      <c r="H1388" s="45" t="s">
        <v>6045</v>
      </c>
      <c r="I1388" s="45" t="s">
        <v>3203</v>
      </c>
      <c r="J1388" s="46">
        <v>60.61</v>
      </c>
      <c r="K1388" s="46">
        <f t="shared" si="21"/>
        <v>70.307599999999994</v>
      </c>
    </row>
    <row r="1389" spans="2:11" x14ac:dyDescent="0.25">
      <c r="B1389" s="45" t="s">
        <v>3197</v>
      </c>
      <c r="C1389" s="45" t="s">
        <v>5939</v>
      </c>
      <c r="D1389" s="45" t="s">
        <v>5940</v>
      </c>
      <c r="E1389" s="45">
        <v>83</v>
      </c>
      <c r="F1389" s="45" t="s">
        <v>6002</v>
      </c>
      <c r="G1389" s="45" t="s">
        <v>6046</v>
      </c>
      <c r="H1389" s="45" t="s">
        <v>6047</v>
      </c>
      <c r="I1389" s="45" t="s">
        <v>3203</v>
      </c>
      <c r="J1389" s="46">
        <v>73.489999999999995</v>
      </c>
      <c r="K1389" s="46">
        <f t="shared" si="21"/>
        <v>85.24839999999999</v>
      </c>
    </row>
    <row r="1390" spans="2:11" x14ac:dyDescent="0.25">
      <c r="B1390" s="45" t="s">
        <v>3197</v>
      </c>
      <c r="C1390" s="45" t="s">
        <v>5939</v>
      </c>
      <c r="D1390" s="45" t="s">
        <v>5940</v>
      </c>
      <c r="E1390" s="45">
        <v>83</v>
      </c>
      <c r="F1390" s="45" t="s">
        <v>6002</v>
      </c>
      <c r="G1390" s="45" t="s">
        <v>6048</v>
      </c>
      <c r="H1390" s="45" t="s">
        <v>6049</v>
      </c>
      <c r="I1390" s="45" t="s">
        <v>3203</v>
      </c>
      <c r="J1390" s="46">
        <v>73.489999999999995</v>
      </c>
      <c r="K1390" s="46">
        <f t="shared" si="21"/>
        <v>85.24839999999999</v>
      </c>
    </row>
    <row r="1391" spans="2:11" x14ac:dyDescent="0.25">
      <c r="B1391" s="45" t="s">
        <v>3197</v>
      </c>
      <c r="C1391" s="45" t="s">
        <v>5939</v>
      </c>
      <c r="D1391" s="45" t="s">
        <v>5940</v>
      </c>
      <c r="E1391" s="45">
        <v>83</v>
      </c>
      <c r="F1391" s="45" t="s">
        <v>6002</v>
      </c>
      <c r="G1391" s="45" t="s">
        <v>6050</v>
      </c>
      <c r="H1391" s="45" t="s">
        <v>6051</v>
      </c>
      <c r="I1391" s="45" t="s">
        <v>3203</v>
      </c>
      <c r="J1391" s="46">
        <v>82.72</v>
      </c>
      <c r="K1391" s="46">
        <f t="shared" si="21"/>
        <v>95.955199999999991</v>
      </c>
    </row>
    <row r="1392" spans="2:11" x14ac:dyDescent="0.25">
      <c r="B1392" s="45" t="s">
        <v>3197</v>
      </c>
      <c r="C1392" s="45" t="s">
        <v>5939</v>
      </c>
      <c r="D1392" s="45" t="s">
        <v>5940</v>
      </c>
      <c r="E1392" s="45">
        <v>83</v>
      </c>
      <c r="F1392" s="45" t="s">
        <v>6002</v>
      </c>
      <c r="G1392" s="45" t="s">
        <v>6052</v>
      </c>
      <c r="H1392" s="45" t="s">
        <v>6053</v>
      </c>
      <c r="I1392" s="45" t="s">
        <v>3203</v>
      </c>
      <c r="J1392" s="46">
        <v>98.58</v>
      </c>
      <c r="K1392" s="46">
        <f t="shared" si="21"/>
        <v>114.35279999999999</v>
      </c>
    </row>
    <row r="1393" spans="2:11" x14ac:dyDescent="0.25">
      <c r="B1393" s="45" t="s">
        <v>3197</v>
      </c>
      <c r="C1393" s="45" t="s">
        <v>5939</v>
      </c>
      <c r="D1393" s="45" t="s">
        <v>5940</v>
      </c>
      <c r="E1393" s="45">
        <v>83</v>
      </c>
      <c r="F1393" s="45" t="s">
        <v>6002</v>
      </c>
      <c r="G1393" s="45" t="s">
        <v>6054</v>
      </c>
      <c r="H1393" s="45" t="s">
        <v>6055</v>
      </c>
      <c r="I1393" s="45" t="s">
        <v>3203</v>
      </c>
      <c r="J1393" s="46">
        <v>82.85</v>
      </c>
      <c r="K1393" s="46">
        <f t="shared" si="21"/>
        <v>96.10599999999998</v>
      </c>
    </row>
    <row r="1394" spans="2:11" x14ac:dyDescent="0.25">
      <c r="B1394" s="45" t="s">
        <v>3197</v>
      </c>
      <c r="C1394" s="45" t="s">
        <v>5939</v>
      </c>
      <c r="D1394" s="45" t="s">
        <v>5940</v>
      </c>
      <c r="E1394" s="45">
        <v>83</v>
      </c>
      <c r="F1394" s="45" t="s">
        <v>6002</v>
      </c>
      <c r="G1394" s="45" t="s">
        <v>6056</v>
      </c>
      <c r="H1394" s="45" t="s">
        <v>6057</v>
      </c>
      <c r="I1394" s="45" t="s">
        <v>3203</v>
      </c>
      <c r="J1394" s="46">
        <v>55.38</v>
      </c>
      <c r="K1394" s="46">
        <f t="shared" si="21"/>
        <v>64.240799999999993</v>
      </c>
    </row>
    <row r="1395" spans="2:11" x14ac:dyDescent="0.25">
      <c r="B1395" s="45" t="s">
        <v>3197</v>
      </c>
      <c r="C1395" s="45" t="s">
        <v>5939</v>
      </c>
      <c r="D1395" s="45" t="s">
        <v>5940</v>
      </c>
      <c r="E1395" s="45">
        <v>83</v>
      </c>
      <c r="F1395" s="45" t="s">
        <v>6002</v>
      </c>
      <c r="G1395" s="45" t="s">
        <v>6058</v>
      </c>
      <c r="H1395" s="45" t="s">
        <v>6059</v>
      </c>
      <c r="I1395" s="45" t="s">
        <v>3203</v>
      </c>
      <c r="J1395" s="46">
        <v>34.72</v>
      </c>
      <c r="K1395" s="46">
        <f t="shared" si="21"/>
        <v>40.275199999999998</v>
      </c>
    </row>
    <row r="1396" spans="2:11" x14ac:dyDescent="0.25">
      <c r="B1396" s="45" t="s">
        <v>3197</v>
      </c>
      <c r="C1396" s="45" t="s">
        <v>5939</v>
      </c>
      <c r="D1396" s="45" t="s">
        <v>5940</v>
      </c>
      <c r="E1396" s="45">
        <v>83</v>
      </c>
      <c r="F1396" s="45" t="s">
        <v>6002</v>
      </c>
      <c r="G1396" s="45" t="s">
        <v>6060</v>
      </c>
      <c r="H1396" s="45" t="s">
        <v>6061</v>
      </c>
      <c r="I1396" s="45" t="s">
        <v>3203</v>
      </c>
      <c r="J1396" s="46">
        <v>37.700000000000003</v>
      </c>
      <c r="K1396" s="46">
        <f t="shared" si="21"/>
        <v>43.731999999999999</v>
      </c>
    </row>
    <row r="1397" spans="2:11" x14ac:dyDescent="0.25">
      <c r="B1397" s="45" t="s">
        <v>3197</v>
      </c>
      <c r="C1397" s="45" t="s">
        <v>5939</v>
      </c>
      <c r="D1397" s="45" t="s">
        <v>5940</v>
      </c>
      <c r="E1397" s="45">
        <v>83</v>
      </c>
      <c r="F1397" s="45" t="s">
        <v>6002</v>
      </c>
      <c r="G1397" s="45" t="s">
        <v>6062</v>
      </c>
      <c r="H1397" s="45" t="s">
        <v>6063</v>
      </c>
      <c r="I1397" s="45" t="s">
        <v>3203</v>
      </c>
      <c r="J1397" s="46">
        <v>48.12</v>
      </c>
      <c r="K1397" s="46">
        <f t="shared" si="21"/>
        <v>55.819199999999995</v>
      </c>
    </row>
    <row r="1398" spans="2:11" x14ac:dyDescent="0.25">
      <c r="B1398" s="45" t="s">
        <v>3197</v>
      </c>
      <c r="C1398" s="45" t="s">
        <v>5939</v>
      </c>
      <c r="D1398" s="45" t="s">
        <v>5940</v>
      </c>
      <c r="E1398" s="45">
        <v>83</v>
      </c>
      <c r="F1398" s="45" t="s">
        <v>6002</v>
      </c>
      <c r="G1398" s="45" t="s">
        <v>6064</v>
      </c>
      <c r="H1398" s="45" t="s">
        <v>6065</v>
      </c>
      <c r="I1398" s="45" t="s">
        <v>3203</v>
      </c>
      <c r="J1398" s="46">
        <v>1.93</v>
      </c>
      <c r="K1398" s="46">
        <f t="shared" si="21"/>
        <v>2.2387999999999999</v>
      </c>
    </row>
    <row r="1399" spans="2:11" x14ac:dyDescent="0.25">
      <c r="B1399" s="45" t="s">
        <v>3197</v>
      </c>
      <c r="C1399" s="45" t="s">
        <v>5939</v>
      </c>
      <c r="D1399" s="45" t="s">
        <v>5940</v>
      </c>
      <c r="E1399" s="45">
        <v>83</v>
      </c>
      <c r="F1399" s="45" t="s">
        <v>6002</v>
      </c>
      <c r="G1399" s="45" t="s">
        <v>6066</v>
      </c>
      <c r="H1399" s="45" t="s">
        <v>6067</v>
      </c>
      <c r="I1399" s="45" t="s">
        <v>3203</v>
      </c>
      <c r="J1399" s="46">
        <v>0.57999999999999996</v>
      </c>
      <c r="K1399" s="46">
        <f t="shared" si="21"/>
        <v>0.67279999999999995</v>
      </c>
    </row>
    <row r="1400" spans="2:11" x14ac:dyDescent="0.25">
      <c r="B1400" s="45" t="s">
        <v>3197</v>
      </c>
      <c r="C1400" s="45" t="s">
        <v>5939</v>
      </c>
      <c r="D1400" s="45" t="s">
        <v>5940</v>
      </c>
      <c r="E1400" s="45">
        <v>83</v>
      </c>
      <c r="F1400" s="45" t="s">
        <v>6002</v>
      </c>
      <c r="G1400" s="45" t="s">
        <v>6068</v>
      </c>
      <c r="H1400" s="45" t="s">
        <v>6069</v>
      </c>
      <c r="I1400" s="45" t="s">
        <v>3203</v>
      </c>
      <c r="J1400" s="46">
        <v>0.57999999999999996</v>
      </c>
      <c r="K1400" s="46">
        <f t="shared" si="21"/>
        <v>0.67279999999999995</v>
      </c>
    </row>
    <row r="1401" spans="2:11" x14ac:dyDescent="0.25">
      <c r="B1401" s="45" t="s">
        <v>3197</v>
      </c>
      <c r="C1401" s="45" t="s">
        <v>5939</v>
      </c>
      <c r="D1401" s="45" t="s">
        <v>5940</v>
      </c>
      <c r="E1401" s="45">
        <v>83</v>
      </c>
      <c r="F1401" s="45" t="s">
        <v>6002</v>
      </c>
      <c r="G1401" s="45" t="s">
        <v>6070</v>
      </c>
      <c r="H1401" s="45" t="s">
        <v>6071</v>
      </c>
      <c r="I1401" s="45" t="s">
        <v>3203</v>
      </c>
      <c r="J1401" s="46">
        <v>0.73</v>
      </c>
      <c r="K1401" s="46">
        <f t="shared" si="21"/>
        <v>0.84679999999999989</v>
      </c>
    </row>
    <row r="1402" spans="2:11" x14ac:dyDescent="0.25">
      <c r="B1402" s="45" t="s">
        <v>3197</v>
      </c>
      <c r="C1402" s="45" t="s">
        <v>5939</v>
      </c>
      <c r="D1402" s="45" t="s">
        <v>5940</v>
      </c>
      <c r="E1402" s="45">
        <v>83</v>
      </c>
      <c r="F1402" s="45" t="s">
        <v>6002</v>
      </c>
      <c r="G1402" s="45" t="s">
        <v>6072</v>
      </c>
      <c r="H1402" s="45" t="s">
        <v>6073</v>
      </c>
      <c r="I1402" s="45" t="s">
        <v>3203</v>
      </c>
      <c r="J1402" s="46">
        <v>0.73</v>
      </c>
      <c r="K1402" s="46">
        <f t="shared" si="21"/>
        <v>0.84679999999999989</v>
      </c>
    </row>
    <row r="1403" spans="2:11" x14ac:dyDescent="0.25">
      <c r="B1403" s="45" t="s">
        <v>3197</v>
      </c>
      <c r="C1403" s="45" t="s">
        <v>5939</v>
      </c>
      <c r="D1403" s="45" t="s">
        <v>5940</v>
      </c>
      <c r="E1403" s="45">
        <v>83</v>
      </c>
      <c r="F1403" s="45" t="s">
        <v>6002</v>
      </c>
      <c r="G1403" s="45" t="s">
        <v>6074</v>
      </c>
      <c r="H1403" s="45" t="s">
        <v>6075</v>
      </c>
      <c r="I1403" s="45" t="s">
        <v>3203</v>
      </c>
      <c r="J1403" s="46">
        <v>0.73</v>
      </c>
      <c r="K1403" s="46">
        <f t="shared" si="21"/>
        <v>0.84679999999999989</v>
      </c>
    </row>
    <row r="1404" spans="2:11" x14ac:dyDescent="0.25">
      <c r="B1404" s="45" t="s">
        <v>3197</v>
      </c>
      <c r="C1404" s="45" t="s">
        <v>5939</v>
      </c>
      <c r="D1404" s="45" t="s">
        <v>5940</v>
      </c>
      <c r="E1404" s="45">
        <v>83</v>
      </c>
      <c r="F1404" s="45" t="s">
        <v>6002</v>
      </c>
      <c r="G1404" s="45" t="s">
        <v>6076</v>
      </c>
      <c r="H1404" s="45" t="s">
        <v>6077</v>
      </c>
      <c r="I1404" s="45" t="s">
        <v>3203</v>
      </c>
      <c r="J1404" s="46">
        <v>0.73</v>
      </c>
      <c r="K1404" s="46">
        <f t="shared" si="21"/>
        <v>0.84679999999999989</v>
      </c>
    </row>
    <row r="1405" spans="2:11" x14ac:dyDescent="0.25">
      <c r="B1405" s="45" t="s">
        <v>3197</v>
      </c>
      <c r="C1405" s="45" t="s">
        <v>5939</v>
      </c>
      <c r="D1405" s="45" t="s">
        <v>5940</v>
      </c>
      <c r="E1405" s="45">
        <v>83</v>
      </c>
      <c r="F1405" s="45" t="s">
        <v>6002</v>
      </c>
      <c r="G1405" s="45" t="s">
        <v>6078</v>
      </c>
      <c r="H1405" s="45" t="s">
        <v>6079</v>
      </c>
      <c r="I1405" s="45" t="s">
        <v>3203</v>
      </c>
      <c r="J1405" s="46">
        <v>0.73</v>
      </c>
      <c r="K1405" s="46">
        <f t="shared" si="21"/>
        <v>0.84679999999999989</v>
      </c>
    </row>
    <row r="1406" spans="2:11" x14ac:dyDescent="0.25">
      <c r="B1406" s="45" t="s">
        <v>3197</v>
      </c>
      <c r="C1406" s="45" t="s">
        <v>5939</v>
      </c>
      <c r="D1406" s="45" t="s">
        <v>5940</v>
      </c>
      <c r="E1406" s="45">
        <v>83</v>
      </c>
      <c r="F1406" s="45" t="s">
        <v>6002</v>
      </c>
      <c r="G1406" s="45" t="s">
        <v>6080</v>
      </c>
      <c r="H1406" s="45" t="s">
        <v>6081</v>
      </c>
      <c r="I1406" s="45" t="s">
        <v>3203</v>
      </c>
      <c r="J1406" s="46">
        <v>1.1000000000000001</v>
      </c>
      <c r="K1406" s="46">
        <f t="shared" si="21"/>
        <v>1.276</v>
      </c>
    </row>
    <row r="1407" spans="2:11" x14ac:dyDescent="0.25">
      <c r="B1407" s="45" t="s">
        <v>3197</v>
      </c>
      <c r="C1407" s="45" t="s">
        <v>5939</v>
      </c>
      <c r="D1407" s="45" t="s">
        <v>5940</v>
      </c>
      <c r="E1407" s="45">
        <v>83</v>
      </c>
      <c r="F1407" s="45" t="s">
        <v>6002</v>
      </c>
      <c r="G1407" s="45" t="s">
        <v>6082</v>
      </c>
      <c r="H1407" s="45" t="s">
        <v>6083</v>
      </c>
      <c r="I1407" s="45" t="s">
        <v>3203</v>
      </c>
      <c r="J1407" s="46">
        <v>1.27</v>
      </c>
      <c r="K1407" s="46">
        <f t="shared" si="21"/>
        <v>1.4731999999999998</v>
      </c>
    </row>
    <row r="1408" spans="2:11" x14ac:dyDescent="0.25">
      <c r="B1408" s="45" t="s">
        <v>3197</v>
      </c>
      <c r="C1408" s="45" t="s">
        <v>5939</v>
      </c>
      <c r="D1408" s="45" t="s">
        <v>5940</v>
      </c>
      <c r="E1408" s="45">
        <v>83</v>
      </c>
      <c r="F1408" s="45" t="s">
        <v>6002</v>
      </c>
      <c r="G1408" s="45" t="s">
        <v>6084</v>
      </c>
      <c r="H1408" s="45" t="s">
        <v>6085</v>
      </c>
      <c r="I1408" s="45" t="s">
        <v>3203</v>
      </c>
      <c r="J1408" s="46">
        <v>1.27</v>
      </c>
      <c r="K1408" s="46">
        <f t="shared" si="21"/>
        <v>1.4731999999999998</v>
      </c>
    </row>
    <row r="1409" spans="2:11" x14ac:dyDescent="0.25">
      <c r="B1409" s="45" t="s">
        <v>3197</v>
      </c>
      <c r="C1409" s="45" t="s">
        <v>5939</v>
      </c>
      <c r="D1409" s="45" t="s">
        <v>5940</v>
      </c>
      <c r="E1409" s="45">
        <v>83</v>
      </c>
      <c r="F1409" s="45" t="s">
        <v>6002</v>
      </c>
      <c r="G1409" s="45" t="s">
        <v>6086</v>
      </c>
      <c r="H1409" s="45" t="s">
        <v>6087</v>
      </c>
      <c r="I1409" s="45" t="s">
        <v>3203</v>
      </c>
      <c r="J1409" s="46">
        <v>1.2</v>
      </c>
      <c r="K1409" s="46">
        <f t="shared" si="21"/>
        <v>1.3919999999999999</v>
      </c>
    </row>
    <row r="1410" spans="2:11" x14ac:dyDescent="0.25">
      <c r="B1410" s="45" t="s">
        <v>3197</v>
      </c>
      <c r="C1410" s="45" t="s">
        <v>5939</v>
      </c>
      <c r="D1410" s="45" t="s">
        <v>5940</v>
      </c>
      <c r="E1410" s="45">
        <v>83</v>
      </c>
      <c r="F1410" s="45" t="s">
        <v>6002</v>
      </c>
      <c r="G1410" s="45" t="s">
        <v>6088</v>
      </c>
      <c r="H1410" s="45" t="s">
        <v>6089</v>
      </c>
      <c r="I1410" s="45" t="s">
        <v>3203</v>
      </c>
      <c r="J1410" s="46">
        <v>1.6</v>
      </c>
      <c r="K1410" s="46">
        <f t="shared" si="21"/>
        <v>1.8559999999999999</v>
      </c>
    </row>
    <row r="1411" spans="2:11" x14ac:dyDescent="0.25">
      <c r="B1411" s="45" t="s">
        <v>3197</v>
      </c>
      <c r="C1411" s="45" t="s">
        <v>5939</v>
      </c>
      <c r="D1411" s="45" t="s">
        <v>5940</v>
      </c>
      <c r="E1411" s="45">
        <v>83</v>
      </c>
      <c r="F1411" s="45" t="s">
        <v>6002</v>
      </c>
      <c r="G1411" s="45" t="s">
        <v>6090</v>
      </c>
      <c r="H1411" s="45" t="s">
        <v>6091</v>
      </c>
      <c r="I1411" s="45" t="s">
        <v>3203</v>
      </c>
      <c r="J1411" s="46">
        <v>5.58</v>
      </c>
      <c r="K1411" s="46">
        <f t="shared" si="21"/>
        <v>6.4727999999999994</v>
      </c>
    </row>
    <row r="1412" spans="2:11" x14ac:dyDescent="0.25">
      <c r="B1412" s="45" t="s">
        <v>3197</v>
      </c>
      <c r="C1412" s="45" t="s">
        <v>5939</v>
      </c>
      <c r="D1412" s="45" t="s">
        <v>5940</v>
      </c>
      <c r="E1412" s="45">
        <v>83</v>
      </c>
      <c r="F1412" s="45" t="s">
        <v>6002</v>
      </c>
      <c r="G1412" s="45" t="s">
        <v>6092</v>
      </c>
      <c r="H1412" s="45" t="s">
        <v>6093</v>
      </c>
      <c r="I1412" s="45" t="s">
        <v>3203</v>
      </c>
      <c r="J1412" s="46">
        <v>6.1</v>
      </c>
      <c r="K1412" s="46">
        <f t="shared" ref="K1412:K1475" si="22">+IF(AND(MID(H1412,1,15)="POSTE DE MADERA",J1412&lt;110)=TRUE,(J1412*1.13+5)*1.01*1.16,IF(AND(MID(H1412,1,15)="POSTE DE MADERA",J1412&gt;=110,J1412&lt;320)=TRUE,(J1412*1.13+12)*1.01*1.16,IF(AND(MID(H1412,1,15)="POSTE DE MADERA",J1412&gt;320)=TRUE,(J1412*1.13+36)*1.01*1.16,IF(+AND(MID(H1412,1,5)="POSTE",MID(H1412,1,15)&lt;&gt;"POSTE DE MADERA")=TRUE,J1412*1.01*1.16,J1412*1.16))))</f>
        <v>7.0759999999999987</v>
      </c>
    </row>
    <row r="1413" spans="2:11" x14ac:dyDescent="0.25">
      <c r="B1413" s="45" t="s">
        <v>3197</v>
      </c>
      <c r="C1413" s="45" t="s">
        <v>5939</v>
      </c>
      <c r="D1413" s="45" t="s">
        <v>5940</v>
      </c>
      <c r="E1413" s="45">
        <v>83</v>
      </c>
      <c r="F1413" s="45" t="s">
        <v>6002</v>
      </c>
      <c r="G1413" s="45" t="s">
        <v>6094</v>
      </c>
      <c r="H1413" s="45" t="s">
        <v>6095</v>
      </c>
      <c r="I1413" s="45" t="s">
        <v>3203</v>
      </c>
      <c r="J1413" s="46">
        <v>5.17</v>
      </c>
      <c r="K1413" s="46">
        <f t="shared" si="22"/>
        <v>5.9971999999999994</v>
      </c>
    </row>
    <row r="1414" spans="2:11" x14ac:dyDescent="0.25">
      <c r="B1414" s="45" t="s">
        <v>3197</v>
      </c>
      <c r="C1414" s="45" t="s">
        <v>5939</v>
      </c>
      <c r="D1414" s="45" t="s">
        <v>5940</v>
      </c>
      <c r="E1414" s="45">
        <v>83</v>
      </c>
      <c r="F1414" s="45" t="s">
        <v>6002</v>
      </c>
      <c r="G1414" s="45" t="s">
        <v>6096</v>
      </c>
      <c r="H1414" s="45" t="s">
        <v>6097</v>
      </c>
      <c r="I1414" s="45" t="s">
        <v>3203</v>
      </c>
      <c r="J1414" s="46">
        <v>6.6</v>
      </c>
      <c r="K1414" s="46">
        <f t="shared" si="22"/>
        <v>7.6559999999999988</v>
      </c>
    </row>
    <row r="1415" spans="2:11" x14ac:dyDescent="0.25">
      <c r="B1415" s="45" t="s">
        <v>3197</v>
      </c>
      <c r="C1415" s="45" t="s">
        <v>5939</v>
      </c>
      <c r="D1415" s="45" t="s">
        <v>5940</v>
      </c>
      <c r="E1415" s="45">
        <v>83</v>
      </c>
      <c r="F1415" s="45" t="s">
        <v>6002</v>
      </c>
      <c r="G1415" s="45" t="s">
        <v>6098</v>
      </c>
      <c r="H1415" s="45" t="s">
        <v>6099</v>
      </c>
      <c r="I1415" s="45" t="s">
        <v>3203</v>
      </c>
      <c r="J1415" s="46">
        <v>5.41</v>
      </c>
      <c r="K1415" s="46">
        <f t="shared" si="22"/>
        <v>6.2755999999999998</v>
      </c>
    </row>
    <row r="1416" spans="2:11" x14ac:dyDescent="0.25">
      <c r="B1416" s="45" t="s">
        <v>3197</v>
      </c>
      <c r="C1416" s="45" t="s">
        <v>5939</v>
      </c>
      <c r="D1416" s="45" t="s">
        <v>5940</v>
      </c>
      <c r="E1416" s="45">
        <v>73</v>
      </c>
      <c r="F1416" s="45" t="s">
        <v>6100</v>
      </c>
      <c r="G1416" s="45" t="s">
        <v>6101</v>
      </c>
      <c r="H1416" s="45" t="s">
        <v>6102</v>
      </c>
      <c r="I1416" s="45" t="s">
        <v>3203</v>
      </c>
      <c r="J1416" s="46">
        <v>44.73</v>
      </c>
      <c r="K1416" s="46">
        <f t="shared" si="22"/>
        <v>51.886799999999994</v>
      </c>
    </row>
    <row r="1417" spans="2:11" x14ac:dyDescent="0.25">
      <c r="B1417" s="45" t="s">
        <v>3197</v>
      </c>
      <c r="C1417" s="45" t="s">
        <v>5939</v>
      </c>
      <c r="D1417" s="45" t="s">
        <v>5940</v>
      </c>
      <c r="E1417" s="45">
        <v>73</v>
      </c>
      <c r="F1417" s="45" t="s">
        <v>6100</v>
      </c>
      <c r="G1417" s="45" t="s">
        <v>6103</v>
      </c>
      <c r="H1417" s="45" t="s">
        <v>6104</v>
      </c>
      <c r="I1417" s="45" t="s">
        <v>3203</v>
      </c>
      <c r="J1417" s="46">
        <v>46.53</v>
      </c>
      <c r="K1417" s="46">
        <f t="shared" si="22"/>
        <v>53.974799999999995</v>
      </c>
    </row>
    <row r="1418" spans="2:11" x14ac:dyDescent="0.25">
      <c r="B1418" s="45" t="s">
        <v>3197</v>
      </c>
      <c r="C1418" s="45" t="s">
        <v>5939</v>
      </c>
      <c r="D1418" s="45" t="s">
        <v>5940</v>
      </c>
      <c r="E1418" s="45">
        <v>73</v>
      </c>
      <c r="F1418" s="45" t="s">
        <v>6100</v>
      </c>
      <c r="G1418" s="45" t="s">
        <v>6105</v>
      </c>
      <c r="H1418" s="45" t="s">
        <v>6106</v>
      </c>
      <c r="I1418" s="45" t="s">
        <v>3203</v>
      </c>
      <c r="J1418" s="46">
        <v>537.58000000000004</v>
      </c>
      <c r="K1418" s="46">
        <f t="shared" si="22"/>
        <v>623.59280000000001</v>
      </c>
    </row>
    <row r="1419" spans="2:11" x14ac:dyDescent="0.25">
      <c r="B1419" s="45" t="s">
        <v>3197</v>
      </c>
      <c r="C1419" s="45" t="s">
        <v>5939</v>
      </c>
      <c r="D1419" s="45" t="s">
        <v>5940</v>
      </c>
      <c r="E1419" s="45">
        <v>73</v>
      </c>
      <c r="F1419" s="45" t="s">
        <v>6100</v>
      </c>
      <c r="G1419" s="45" t="s">
        <v>6107</v>
      </c>
      <c r="H1419" s="45" t="s">
        <v>6108</v>
      </c>
      <c r="I1419" s="45" t="s">
        <v>3203</v>
      </c>
      <c r="J1419" s="46">
        <v>963.63</v>
      </c>
      <c r="K1419" s="46">
        <f t="shared" si="22"/>
        <v>1117.8108</v>
      </c>
    </row>
    <row r="1420" spans="2:11" x14ac:dyDescent="0.25">
      <c r="B1420" s="45" t="s">
        <v>3197</v>
      </c>
      <c r="C1420" s="45" t="s">
        <v>5939</v>
      </c>
      <c r="D1420" s="45" t="s">
        <v>5940</v>
      </c>
      <c r="E1420" s="45">
        <v>73</v>
      </c>
      <c r="F1420" s="45" t="s">
        <v>6100</v>
      </c>
      <c r="G1420" s="45" t="s">
        <v>6109</v>
      </c>
      <c r="H1420" s="45" t="s">
        <v>6110</v>
      </c>
      <c r="I1420" s="45" t="s">
        <v>3203</v>
      </c>
      <c r="J1420" s="46">
        <v>1601.85</v>
      </c>
      <c r="K1420" s="46">
        <f t="shared" si="22"/>
        <v>1858.1459999999997</v>
      </c>
    </row>
    <row r="1421" spans="2:11" x14ac:dyDescent="0.25">
      <c r="B1421" s="45" t="s">
        <v>3197</v>
      </c>
      <c r="C1421" s="45" t="s">
        <v>5939</v>
      </c>
      <c r="D1421" s="45" t="s">
        <v>5940</v>
      </c>
      <c r="E1421" s="45">
        <v>73</v>
      </c>
      <c r="F1421" s="45" t="s">
        <v>6100</v>
      </c>
      <c r="G1421" s="45" t="s">
        <v>6111</v>
      </c>
      <c r="H1421" s="45" t="s">
        <v>6112</v>
      </c>
      <c r="I1421" s="45" t="s">
        <v>3203</v>
      </c>
      <c r="J1421" s="46">
        <v>2545</v>
      </c>
      <c r="K1421" s="46">
        <f t="shared" si="22"/>
        <v>2952.2</v>
      </c>
    </row>
    <row r="1422" spans="2:11" x14ac:dyDescent="0.25">
      <c r="B1422" s="45" t="s">
        <v>3197</v>
      </c>
      <c r="C1422" s="45" t="s">
        <v>5939</v>
      </c>
      <c r="D1422" s="45" t="s">
        <v>5940</v>
      </c>
      <c r="E1422" s="45">
        <v>73</v>
      </c>
      <c r="F1422" s="45" t="s">
        <v>6100</v>
      </c>
      <c r="G1422" s="45" t="s">
        <v>6113</v>
      </c>
      <c r="H1422" s="45" t="s">
        <v>6114</v>
      </c>
      <c r="I1422" s="45" t="s">
        <v>3203</v>
      </c>
      <c r="J1422" s="46">
        <v>4154.7299999999996</v>
      </c>
      <c r="K1422" s="46">
        <f t="shared" si="22"/>
        <v>4819.4867999999988</v>
      </c>
    </row>
    <row r="1423" spans="2:11" x14ac:dyDescent="0.25">
      <c r="B1423" s="45" t="s">
        <v>3197</v>
      </c>
      <c r="C1423" s="45" t="s">
        <v>5939</v>
      </c>
      <c r="D1423" s="45" t="s">
        <v>5940</v>
      </c>
      <c r="E1423" s="45">
        <v>73</v>
      </c>
      <c r="F1423" s="45" t="s">
        <v>6100</v>
      </c>
      <c r="G1423" s="45" t="s">
        <v>6115</v>
      </c>
      <c r="H1423" s="45" t="s">
        <v>6116</v>
      </c>
      <c r="I1423" s="45" t="s">
        <v>3203</v>
      </c>
      <c r="J1423" s="46">
        <v>3.86</v>
      </c>
      <c r="K1423" s="46">
        <f t="shared" si="22"/>
        <v>4.4775999999999998</v>
      </c>
    </row>
    <row r="1424" spans="2:11" x14ac:dyDescent="0.25">
      <c r="B1424" s="45" t="s">
        <v>3197</v>
      </c>
      <c r="C1424" s="45" t="s">
        <v>5939</v>
      </c>
      <c r="D1424" s="45" t="s">
        <v>5940</v>
      </c>
      <c r="E1424" s="45">
        <v>73</v>
      </c>
      <c r="F1424" s="45" t="s">
        <v>6100</v>
      </c>
      <c r="G1424" s="45" t="s">
        <v>6117</v>
      </c>
      <c r="H1424" s="45" t="s">
        <v>6118</v>
      </c>
      <c r="I1424" s="45" t="s">
        <v>3203</v>
      </c>
      <c r="J1424" s="46">
        <v>16.89</v>
      </c>
      <c r="K1424" s="46">
        <f t="shared" si="22"/>
        <v>19.592399999999998</v>
      </c>
    </row>
    <row r="1425" spans="2:11" x14ac:dyDescent="0.25">
      <c r="B1425" s="45" t="s">
        <v>3197</v>
      </c>
      <c r="C1425" s="45" t="s">
        <v>5939</v>
      </c>
      <c r="D1425" s="45" t="s">
        <v>5940</v>
      </c>
      <c r="E1425" s="45">
        <v>74</v>
      </c>
      <c r="F1425" s="45" t="s">
        <v>6119</v>
      </c>
      <c r="G1425" s="45" t="s">
        <v>6120</v>
      </c>
      <c r="H1425" s="45" t="s">
        <v>6121</v>
      </c>
      <c r="I1425" s="45" t="s">
        <v>3203</v>
      </c>
      <c r="J1425" s="46">
        <v>3240.52</v>
      </c>
      <c r="K1425" s="46">
        <f t="shared" si="22"/>
        <v>3759.0031999999997</v>
      </c>
    </row>
    <row r="1426" spans="2:11" x14ac:dyDescent="0.25">
      <c r="B1426" s="45" t="s">
        <v>3197</v>
      </c>
      <c r="C1426" s="45" t="s">
        <v>5939</v>
      </c>
      <c r="D1426" s="45" t="s">
        <v>5940</v>
      </c>
      <c r="E1426" s="45">
        <v>74</v>
      </c>
      <c r="F1426" s="45" t="s">
        <v>6119</v>
      </c>
      <c r="G1426" s="45" t="s">
        <v>6122</v>
      </c>
      <c r="H1426" s="45" t="s">
        <v>6123</v>
      </c>
      <c r="I1426" s="45" t="s">
        <v>3203</v>
      </c>
      <c r="J1426" s="46">
        <v>3369</v>
      </c>
      <c r="K1426" s="46">
        <f t="shared" si="22"/>
        <v>3908.0399999999995</v>
      </c>
    </row>
    <row r="1427" spans="2:11" x14ac:dyDescent="0.25">
      <c r="B1427" s="45" t="s">
        <v>3197</v>
      </c>
      <c r="C1427" s="45" t="s">
        <v>5939</v>
      </c>
      <c r="D1427" s="45" t="s">
        <v>5940</v>
      </c>
      <c r="E1427" s="45">
        <v>74</v>
      </c>
      <c r="F1427" s="45" t="s">
        <v>6119</v>
      </c>
      <c r="G1427" s="45" t="s">
        <v>6124</v>
      </c>
      <c r="H1427" s="45" t="s">
        <v>6125</v>
      </c>
      <c r="I1427" s="45" t="s">
        <v>3203</v>
      </c>
      <c r="J1427" s="46">
        <v>2033.37</v>
      </c>
      <c r="K1427" s="46">
        <f t="shared" si="22"/>
        <v>2358.7091999999998</v>
      </c>
    </row>
    <row r="1428" spans="2:11" x14ac:dyDescent="0.25">
      <c r="B1428" s="45" t="s">
        <v>3197</v>
      </c>
      <c r="C1428" s="45" t="s">
        <v>5939</v>
      </c>
      <c r="D1428" s="45" t="s">
        <v>5940</v>
      </c>
      <c r="E1428" s="45">
        <v>74</v>
      </c>
      <c r="F1428" s="45" t="s">
        <v>6119</v>
      </c>
      <c r="G1428" s="45" t="s">
        <v>6126</v>
      </c>
      <c r="H1428" s="45" t="s">
        <v>6127</v>
      </c>
      <c r="I1428" s="45" t="s">
        <v>3203</v>
      </c>
      <c r="J1428" s="46">
        <v>3705.91</v>
      </c>
      <c r="K1428" s="46">
        <f t="shared" si="22"/>
        <v>4298.8555999999999</v>
      </c>
    </row>
    <row r="1429" spans="2:11" x14ac:dyDescent="0.25">
      <c r="B1429" s="45" t="s">
        <v>3197</v>
      </c>
      <c r="C1429" s="45" t="s">
        <v>5939</v>
      </c>
      <c r="D1429" s="45" t="s">
        <v>5940</v>
      </c>
      <c r="E1429" s="45">
        <v>74</v>
      </c>
      <c r="F1429" s="45" t="s">
        <v>6119</v>
      </c>
      <c r="G1429" s="45" t="s">
        <v>6128</v>
      </c>
      <c r="H1429" s="45" t="s">
        <v>6129</v>
      </c>
      <c r="I1429" s="45" t="s">
        <v>3203</v>
      </c>
      <c r="J1429" s="46">
        <v>3814.85</v>
      </c>
      <c r="K1429" s="46">
        <f t="shared" si="22"/>
        <v>4425.2259999999997</v>
      </c>
    </row>
    <row r="1430" spans="2:11" x14ac:dyDescent="0.25">
      <c r="B1430" s="45" t="s">
        <v>3197</v>
      </c>
      <c r="C1430" s="45" t="s">
        <v>5939</v>
      </c>
      <c r="D1430" s="45" t="s">
        <v>5940</v>
      </c>
      <c r="E1430" s="45">
        <v>74</v>
      </c>
      <c r="F1430" s="45" t="s">
        <v>6119</v>
      </c>
      <c r="G1430" s="45" t="s">
        <v>6130</v>
      </c>
      <c r="H1430" s="45" t="s">
        <v>6131</v>
      </c>
      <c r="I1430" s="45" t="s">
        <v>3203</v>
      </c>
      <c r="J1430" s="46">
        <v>4700.45</v>
      </c>
      <c r="K1430" s="46">
        <f t="shared" si="22"/>
        <v>5452.521999999999</v>
      </c>
    </row>
    <row r="1431" spans="2:11" x14ac:dyDescent="0.25">
      <c r="B1431" s="45" t="s">
        <v>3197</v>
      </c>
      <c r="C1431" s="45" t="s">
        <v>5939</v>
      </c>
      <c r="D1431" s="45" t="s">
        <v>5940</v>
      </c>
      <c r="E1431" s="45">
        <v>74</v>
      </c>
      <c r="F1431" s="45" t="s">
        <v>6119</v>
      </c>
      <c r="G1431" s="45" t="s">
        <v>6132</v>
      </c>
      <c r="H1431" s="45" t="s">
        <v>6133</v>
      </c>
      <c r="I1431" s="45" t="s">
        <v>3203</v>
      </c>
      <c r="J1431" s="46">
        <v>5648.73</v>
      </c>
      <c r="K1431" s="46">
        <f t="shared" si="22"/>
        <v>6552.5267999999987</v>
      </c>
    </row>
    <row r="1432" spans="2:11" x14ac:dyDescent="0.25">
      <c r="B1432" s="45" t="s">
        <v>3197</v>
      </c>
      <c r="C1432" s="45" t="s">
        <v>5939</v>
      </c>
      <c r="D1432" s="45" t="s">
        <v>5940</v>
      </c>
      <c r="E1432" s="45">
        <v>74</v>
      </c>
      <c r="F1432" s="45" t="s">
        <v>6119</v>
      </c>
      <c r="G1432" s="45" t="s">
        <v>6134</v>
      </c>
      <c r="H1432" s="45" t="s">
        <v>6135</v>
      </c>
      <c r="I1432" s="45" t="s">
        <v>3203</v>
      </c>
      <c r="J1432" s="46">
        <v>7754.5</v>
      </c>
      <c r="K1432" s="46">
        <f t="shared" si="22"/>
        <v>8995.2199999999993</v>
      </c>
    </row>
    <row r="1433" spans="2:11" x14ac:dyDescent="0.25">
      <c r="B1433" s="45" t="s">
        <v>3197</v>
      </c>
      <c r="C1433" s="45" t="s">
        <v>5939</v>
      </c>
      <c r="D1433" s="45" t="s">
        <v>5940</v>
      </c>
      <c r="E1433" s="45">
        <v>74</v>
      </c>
      <c r="F1433" s="45" t="s">
        <v>6119</v>
      </c>
      <c r="G1433" s="45" t="s">
        <v>6136</v>
      </c>
      <c r="H1433" s="45" t="s">
        <v>6137</v>
      </c>
      <c r="I1433" s="45" t="s">
        <v>3203</v>
      </c>
      <c r="J1433" s="46">
        <v>9323.59</v>
      </c>
      <c r="K1433" s="46">
        <f t="shared" si="22"/>
        <v>10815.364399999999</v>
      </c>
    </row>
    <row r="1434" spans="2:11" x14ac:dyDescent="0.25">
      <c r="B1434" s="45" t="s">
        <v>3197</v>
      </c>
      <c r="C1434" s="45" t="s">
        <v>5939</v>
      </c>
      <c r="D1434" s="45" t="s">
        <v>5940</v>
      </c>
      <c r="E1434" s="45">
        <v>71</v>
      </c>
      <c r="F1434" s="45" t="s">
        <v>6138</v>
      </c>
      <c r="G1434" s="45" t="s">
        <v>6139</v>
      </c>
      <c r="H1434" s="45" t="s">
        <v>6140</v>
      </c>
      <c r="I1434" s="45" t="s">
        <v>3203</v>
      </c>
      <c r="J1434" s="46">
        <v>9197.7199999999993</v>
      </c>
      <c r="K1434" s="46">
        <f t="shared" si="22"/>
        <v>10669.355199999998</v>
      </c>
    </row>
    <row r="1435" spans="2:11" x14ac:dyDescent="0.25">
      <c r="B1435" s="45" t="s">
        <v>3197</v>
      </c>
      <c r="C1435" s="45" t="s">
        <v>5939</v>
      </c>
      <c r="D1435" s="45" t="s">
        <v>5940</v>
      </c>
      <c r="E1435" s="45">
        <v>72</v>
      </c>
      <c r="F1435" s="45" t="s">
        <v>6141</v>
      </c>
      <c r="G1435" s="45" t="s">
        <v>6142</v>
      </c>
      <c r="H1435" s="45" t="s">
        <v>6143</v>
      </c>
      <c r="I1435" s="45" t="s">
        <v>3203</v>
      </c>
      <c r="J1435" s="46">
        <v>4402.38</v>
      </c>
      <c r="K1435" s="46">
        <f t="shared" si="22"/>
        <v>5106.7608</v>
      </c>
    </row>
    <row r="1436" spans="2:11" x14ac:dyDescent="0.25">
      <c r="B1436" s="45" t="s">
        <v>3197</v>
      </c>
      <c r="C1436" s="45" t="s">
        <v>5939</v>
      </c>
      <c r="D1436" s="45" t="s">
        <v>5940</v>
      </c>
      <c r="E1436" s="45">
        <v>72</v>
      </c>
      <c r="F1436" s="45" t="s">
        <v>6141</v>
      </c>
      <c r="G1436" s="45" t="s">
        <v>6144</v>
      </c>
      <c r="H1436" s="45" t="s">
        <v>6145</v>
      </c>
      <c r="I1436" s="45" t="s">
        <v>3203</v>
      </c>
      <c r="J1436" s="46">
        <v>6211.34</v>
      </c>
      <c r="K1436" s="46">
        <f t="shared" si="22"/>
        <v>7205.1543999999994</v>
      </c>
    </row>
    <row r="1437" spans="2:11" x14ac:dyDescent="0.25">
      <c r="B1437" s="45" t="s">
        <v>3197</v>
      </c>
      <c r="C1437" s="45" t="s">
        <v>5939</v>
      </c>
      <c r="D1437" s="45" t="s">
        <v>5940</v>
      </c>
      <c r="E1437" s="45">
        <v>72</v>
      </c>
      <c r="F1437" s="45" t="s">
        <v>6141</v>
      </c>
      <c r="G1437" s="45" t="s">
        <v>6146</v>
      </c>
      <c r="H1437" s="45" t="s">
        <v>6147</v>
      </c>
      <c r="I1437" s="45" t="s">
        <v>3203</v>
      </c>
      <c r="J1437" s="46">
        <v>4027.42</v>
      </c>
      <c r="K1437" s="46">
        <f t="shared" si="22"/>
        <v>4671.8072000000002</v>
      </c>
    </row>
    <row r="1438" spans="2:11" x14ac:dyDescent="0.25">
      <c r="B1438" s="45" t="s">
        <v>3197</v>
      </c>
      <c r="C1438" s="45" t="s">
        <v>5939</v>
      </c>
      <c r="D1438" s="45" t="s">
        <v>5940</v>
      </c>
      <c r="E1438" s="45">
        <v>72</v>
      </c>
      <c r="F1438" s="45" t="s">
        <v>6141</v>
      </c>
      <c r="G1438" s="45" t="s">
        <v>6148</v>
      </c>
      <c r="H1438" s="45" t="s">
        <v>6149</v>
      </c>
      <c r="I1438" s="45" t="s">
        <v>3203</v>
      </c>
      <c r="J1438" s="46">
        <v>6612</v>
      </c>
      <c r="K1438" s="46">
        <f t="shared" si="22"/>
        <v>7669.9199999999992</v>
      </c>
    </row>
    <row r="1439" spans="2:11" x14ac:dyDescent="0.25">
      <c r="B1439" s="45" t="s">
        <v>3197</v>
      </c>
      <c r="C1439" s="45" t="s">
        <v>5939</v>
      </c>
      <c r="D1439" s="45" t="s">
        <v>5940</v>
      </c>
      <c r="E1439" s="45">
        <v>72</v>
      </c>
      <c r="F1439" s="45" t="s">
        <v>6141</v>
      </c>
      <c r="G1439" s="45" t="s">
        <v>6150</v>
      </c>
      <c r="H1439" s="45" t="s">
        <v>6151</v>
      </c>
      <c r="I1439" s="45" t="s">
        <v>3203</v>
      </c>
      <c r="J1439" s="46">
        <v>9581.36</v>
      </c>
      <c r="K1439" s="46">
        <f t="shared" si="22"/>
        <v>11114.3776</v>
      </c>
    </row>
    <row r="1440" spans="2:11" x14ac:dyDescent="0.25">
      <c r="B1440" s="45" t="s">
        <v>3197</v>
      </c>
      <c r="C1440" s="45" t="s">
        <v>5939</v>
      </c>
      <c r="D1440" s="45" t="s">
        <v>5940</v>
      </c>
      <c r="E1440" s="45">
        <v>74</v>
      </c>
      <c r="F1440" s="45" t="s">
        <v>6119</v>
      </c>
      <c r="G1440" s="45" t="s">
        <v>6152</v>
      </c>
      <c r="H1440" s="45" t="s">
        <v>6153</v>
      </c>
      <c r="I1440" s="45" t="s">
        <v>3203</v>
      </c>
      <c r="J1440" s="46">
        <v>4229.7299999999996</v>
      </c>
      <c r="K1440" s="46">
        <f t="shared" si="22"/>
        <v>4906.4867999999988</v>
      </c>
    </row>
    <row r="1441" spans="2:11" x14ac:dyDescent="0.25">
      <c r="B1441" s="45" t="s">
        <v>3197</v>
      </c>
      <c r="C1441" s="45" t="s">
        <v>5939</v>
      </c>
      <c r="D1441" s="45" t="s">
        <v>5940</v>
      </c>
      <c r="E1441" s="45">
        <v>72</v>
      </c>
      <c r="F1441" s="45" t="s">
        <v>6141</v>
      </c>
      <c r="G1441" s="45" t="s">
        <v>6154</v>
      </c>
      <c r="H1441" s="45" t="s">
        <v>6155</v>
      </c>
      <c r="I1441" s="45" t="s">
        <v>3203</v>
      </c>
      <c r="J1441" s="46">
        <v>5056.2299999999996</v>
      </c>
      <c r="K1441" s="46">
        <f t="shared" si="22"/>
        <v>5865.2267999999995</v>
      </c>
    </row>
    <row r="1442" spans="2:11" x14ac:dyDescent="0.25">
      <c r="B1442" s="45" t="s">
        <v>3197</v>
      </c>
      <c r="C1442" s="45" t="s">
        <v>5939</v>
      </c>
      <c r="D1442" s="45" t="s">
        <v>5940</v>
      </c>
      <c r="E1442" s="45">
        <v>72</v>
      </c>
      <c r="F1442" s="45" t="s">
        <v>6141</v>
      </c>
      <c r="G1442" s="45" t="s">
        <v>6156</v>
      </c>
      <c r="H1442" s="45" t="s">
        <v>6157</v>
      </c>
      <c r="I1442" s="45" t="s">
        <v>3203</v>
      </c>
      <c r="J1442" s="46">
        <v>4073.08</v>
      </c>
      <c r="K1442" s="46">
        <f t="shared" si="22"/>
        <v>4724.7727999999997</v>
      </c>
    </row>
    <row r="1443" spans="2:11" x14ac:dyDescent="0.25">
      <c r="B1443" s="45" t="s">
        <v>3197</v>
      </c>
      <c r="C1443" s="45" t="s">
        <v>5939</v>
      </c>
      <c r="D1443" s="45" t="s">
        <v>5940</v>
      </c>
      <c r="E1443" s="45">
        <v>69</v>
      </c>
      <c r="F1443" s="45" t="s">
        <v>6158</v>
      </c>
      <c r="G1443" s="45" t="s">
        <v>6159</v>
      </c>
      <c r="H1443" s="45" t="s">
        <v>6160</v>
      </c>
      <c r="I1443" s="45" t="s">
        <v>3203</v>
      </c>
      <c r="J1443" s="46">
        <v>3448.19</v>
      </c>
      <c r="K1443" s="46">
        <f t="shared" si="22"/>
        <v>3999.9004</v>
      </c>
    </row>
    <row r="1444" spans="2:11" x14ac:dyDescent="0.25">
      <c r="B1444" s="45" t="s">
        <v>3197</v>
      </c>
      <c r="C1444" s="45" t="s">
        <v>5939</v>
      </c>
      <c r="D1444" s="45" t="s">
        <v>5940</v>
      </c>
      <c r="E1444" s="45">
        <v>69</v>
      </c>
      <c r="F1444" s="45" t="s">
        <v>6158</v>
      </c>
      <c r="G1444" s="45" t="s">
        <v>6161</v>
      </c>
      <c r="H1444" s="45" t="s">
        <v>6162</v>
      </c>
      <c r="I1444" s="45" t="s">
        <v>3203</v>
      </c>
      <c r="J1444" s="46">
        <v>4175.1499999999996</v>
      </c>
      <c r="K1444" s="46">
        <f t="shared" si="22"/>
        <v>4843.1739999999991</v>
      </c>
    </row>
    <row r="1445" spans="2:11" x14ac:dyDescent="0.25">
      <c r="B1445" s="45" t="s">
        <v>3197</v>
      </c>
      <c r="C1445" s="45" t="s">
        <v>5939</v>
      </c>
      <c r="D1445" s="45" t="s">
        <v>5940</v>
      </c>
      <c r="E1445" s="45">
        <v>69</v>
      </c>
      <c r="F1445" s="45" t="s">
        <v>6158</v>
      </c>
      <c r="G1445" s="45" t="s">
        <v>6163</v>
      </c>
      <c r="H1445" s="45" t="s">
        <v>6164</v>
      </c>
      <c r="I1445" s="45" t="s">
        <v>3203</v>
      </c>
      <c r="J1445" s="46">
        <v>5059.3100000000004</v>
      </c>
      <c r="K1445" s="46">
        <f t="shared" si="22"/>
        <v>5868.7996000000003</v>
      </c>
    </row>
    <row r="1446" spans="2:11" x14ac:dyDescent="0.25">
      <c r="B1446" s="45" t="s">
        <v>3197</v>
      </c>
      <c r="C1446" s="45" t="s">
        <v>5939</v>
      </c>
      <c r="D1446" s="45" t="s">
        <v>5940</v>
      </c>
      <c r="E1446" s="45">
        <v>69</v>
      </c>
      <c r="F1446" s="45" t="s">
        <v>6158</v>
      </c>
      <c r="G1446" s="45" t="s">
        <v>6165</v>
      </c>
      <c r="H1446" s="45" t="s">
        <v>6166</v>
      </c>
      <c r="I1446" s="45" t="s">
        <v>3203</v>
      </c>
      <c r="J1446" s="46">
        <v>7367.93</v>
      </c>
      <c r="K1446" s="46">
        <f t="shared" si="22"/>
        <v>8546.7988000000005</v>
      </c>
    </row>
    <row r="1447" spans="2:11" x14ac:dyDescent="0.25">
      <c r="B1447" s="45" t="s">
        <v>3197</v>
      </c>
      <c r="C1447" s="45" t="s">
        <v>5939</v>
      </c>
      <c r="D1447" s="45" t="s">
        <v>5940</v>
      </c>
      <c r="E1447" s="45">
        <v>69</v>
      </c>
      <c r="F1447" s="45" t="s">
        <v>6158</v>
      </c>
      <c r="G1447" s="45" t="s">
        <v>6167</v>
      </c>
      <c r="H1447" s="45" t="s">
        <v>6168</v>
      </c>
      <c r="I1447" s="45" t="s">
        <v>3203</v>
      </c>
      <c r="J1447" s="46">
        <v>10310.23</v>
      </c>
      <c r="K1447" s="46">
        <f t="shared" si="22"/>
        <v>11959.866799999998</v>
      </c>
    </row>
    <row r="1448" spans="2:11" x14ac:dyDescent="0.25">
      <c r="B1448" s="45" t="s">
        <v>3197</v>
      </c>
      <c r="C1448" s="45" t="s">
        <v>5939</v>
      </c>
      <c r="D1448" s="45" t="s">
        <v>5940</v>
      </c>
      <c r="E1448" s="45">
        <v>69</v>
      </c>
      <c r="F1448" s="45" t="s">
        <v>6158</v>
      </c>
      <c r="G1448" s="45" t="s">
        <v>6169</v>
      </c>
      <c r="H1448" s="45" t="s">
        <v>6170</v>
      </c>
      <c r="I1448" s="45" t="s">
        <v>3203</v>
      </c>
      <c r="J1448" s="46">
        <v>10310.23</v>
      </c>
      <c r="K1448" s="46">
        <f t="shared" si="22"/>
        <v>11959.866799999998</v>
      </c>
    </row>
    <row r="1449" spans="2:11" x14ac:dyDescent="0.25">
      <c r="B1449" s="45" t="s">
        <v>3197</v>
      </c>
      <c r="C1449" s="45" t="s">
        <v>5939</v>
      </c>
      <c r="D1449" s="45" t="s">
        <v>5940</v>
      </c>
      <c r="E1449" s="45">
        <v>69</v>
      </c>
      <c r="F1449" s="45" t="s">
        <v>6158</v>
      </c>
      <c r="G1449" s="45" t="s">
        <v>6171</v>
      </c>
      <c r="H1449" s="45" t="s">
        <v>6172</v>
      </c>
      <c r="I1449" s="45" t="s">
        <v>3203</v>
      </c>
      <c r="J1449" s="46">
        <v>11874.61</v>
      </c>
      <c r="K1449" s="46">
        <f t="shared" si="22"/>
        <v>13774.5476</v>
      </c>
    </row>
    <row r="1450" spans="2:11" x14ac:dyDescent="0.25">
      <c r="B1450" s="45" t="s">
        <v>3197</v>
      </c>
      <c r="C1450" s="45" t="s">
        <v>5939</v>
      </c>
      <c r="D1450" s="45" t="s">
        <v>5940</v>
      </c>
      <c r="E1450" s="45">
        <v>69</v>
      </c>
      <c r="F1450" s="45" t="s">
        <v>6158</v>
      </c>
      <c r="G1450" s="45" t="s">
        <v>6173</v>
      </c>
      <c r="H1450" s="45" t="s">
        <v>6174</v>
      </c>
      <c r="I1450" s="45" t="s">
        <v>3203</v>
      </c>
      <c r="J1450" s="46">
        <v>11334.86</v>
      </c>
      <c r="K1450" s="46">
        <f t="shared" si="22"/>
        <v>13148.437599999999</v>
      </c>
    </row>
    <row r="1451" spans="2:11" x14ac:dyDescent="0.25">
      <c r="B1451" s="45" t="s">
        <v>3197</v>
      </c>
      <c r="C1451" s="45" t="s">
        <v>5939</v>
      </c>
      <c r="D1451" s="45" t="s">
        <v>5940</v>
      </c>
      <c r="E1451" s="45">
        <v>69</v>
      </c>
      <c r="F1451" s="45" t="s">
        <v>6158</v>
      </c>
      <c r="G1451" s="45" t="s">
        <v>6175</v>
      </c>
      <c r="H1451" s="45" t="s">
        <v>6176</v>
      </c>
      <c r="I1451" s="45" t="s">
        <v>3203</v>
      </c>
      <c r="J1451" s="46">
        <v>11334.86</v>
      </c>
      <c r="K1451" s="46">
        <f t="shared" si="22"/>
        <v>13148.437599999999</v>
      </c>
    </row>
    <row r="1452" spans="2:11" x14ac:dyDescent="0.25">
      <c r="B1452" s="45" t="s">
        <v>3197</v>
      </c>
      <c r="C1452" s="45" t="s">
        <v>5939</v>
      </c>
      <c r="D1452" s="45" t="s">
        <v>5940</v>
      </c>
      <c r="E1452" s="45">
        <v>69</v>
      </c>
      <c r="F1452" s="45" t="s">
        <v>6158</v>
      </c>
      <c r="G1452" s="45" t="s">
        <v>6177</v>
      </c>
      <c r="H1452" s="45" t="s">
        <v>6178</v>
      </c>
      <c r="I1452" s="45" t="s">
        <v>3203</v>
      </c>
      <c r="J1452" s="46">
        <v>9921.17</v>
      </c>
      <c r="K1452" s="46">
        <f t="shared" si="22"/>
        <v>11508.557199999999</v>
      </c>
    </row>
    <row r="1453" spans="2:11" x14ac:dyDescent="0.25">
      <c r="B1453" s="45" t="s">
        <v>3197</v>
      </c>
      <c r="C1453" s="45" t="s">
        <v>5939</v>
      </c>
      <c r="D1453" s="45" t="s">
        <v>5940</v>
      </c>
      <c r="E1453" s="45">
        <v>69</v>
      </c>
      <c r="F1453" s="45" t="s">
        <v>6158</v>
      </c>
      <c r="G1453" s="45" t="s">
        <v>6179</v>
      </c>
      <c r="H1453" s="45" t="s">
        <v>6180</v>
      </c>
      <c r="I1453" s="45" t="s">
        <v>3203</v>
      </c>
      <c r="J1453" s="46">
        <v>10513.66</v>
      </c>
      <c r="K1453" s="46">
        <f t="shared" si="22"/>
        <v>12195.845599999999</v>
      </c>
    </row>
    <row r="1454" spans="2:11" x14ac:dyDescent="0.25">
      <c r="B1454" s="45" t="s">
        <v>3197</v>
      </c>
      <c r="C1454" s="45" t="s">
        <v>5939</v>
      </c>
      <c r="D1454" s="45" t="s">
        <v>5940</v>
      </c>
      <c r="E1454" s="45">
        <v>69</v>
      </c>
      <c r="F1454" s="45" t="s">
        <v>6158</v>
      </c>
      <c r="G1454" s="45" t="s">
        <v>6181</v>
      </c>
      <c r="H1454" s="45" t="s">
        <v>6182</v>
      </c>
      <c r="I1454" s="45" t="s">
        <v>3203</v>
      </c>
      <c r="J1454" s="46">
        <v>9753.1299999999992</v>
      </c>
      <c r="K1454" s="46">
        <f t="shared" si="22"/>
        <v>11313.630799999999</v>
      </c>
    </row>
    <row r="1455" spans="2:11" x14ac:dyDescent="0.25">
      <c r="B1455" s="45" t="s">
        <v>3197</v>
      </c>
      <c r="C1455" s="45" t="s">
        <v>5939</v>
      </c>
      <c r="D1455" s="45" t="s">
        <v>5940</v>
      </c>
      <c r="E1455" s="45">
        <v>70</v>
      </c>
      <c r="F1455" s="45" t="s">
        <v>6183</v>
      </c>
      <c r="G1455" s="45" t="s">
        <v>6184</v>
      </c>
      <c r="H1455" s="45" t="s">
        <v>6185</v>
      </c>
      <c r="I1455" s="45" t="s">
        <v>3203</v>
      </c>
      <c r="J1455" s="46">
        <v>2652.46</v>
      </c>
      <c r="K1455" s="46">
        <f t="shared" si="22"/>
        <v>3076.8535999999999</v>
      </c>
    </row>
    <row r="1456" spans="2:11" x14ac:dyDescent="0.25">
      <c r="B1456" s="45" t="s">
        <v>3197</v>
      </c>
      <c r="C1456" s="45" t="s">
        <v>5939</v>
      </c>
      <c r="D1456" s="45" t="s">
        <v>5940</v>
      </c>
      <c r="E1456" s="45">
        <v>70</v>
      </c>
      <c r="F1456" s="45" t="s">
        <v>6183</v>
      </c>
      <c r="G1456" s="45" t="s">
        <v>6186</v>
      </c>
      <c r="H1456" s="45" t="s">
        <v>6187</v>
      </c>
      <c r="I1456" s="45" t="s">
        <v>3203</v>
      </c>
      <c r="J1456" s="46">
        <v>3752.73</v>
      </c>
      <c r="K1456" s="46">
        <f t="shared" si="22"/>
        <v>4353.1668</v>
      </c>
    </row>
    <row r="1457" spans="2:11" x14ac:dyDescent="0.25">
      <c r="B1457" s="45" t="s">
        <v>3197</v>
      </c>
      <c r="C1457" s="45" t="s">
        <v>5939</v>
      </c>
      <c r="D1457" s="45" t="s">
        <v>5940</v>
      </c>
      <c r="E1457" s="45">
        <v>70</v>
      </c>
      <c r="F1457" s="45" t="s">
        <v>6183</v>
      </c>
      <c r="G1457" s="45" t="s">
        <v>6188</v>
      </c>
      <c r="H1457" s="45" t="s">
        <v>6189</v>
      </c>
      <c r="I1457" s="45" t="s">
        <v>3203</v>
      </c>
      <c r="J1457" s="46">
        <v>3752.73</v>
      </c>
      <c r="K1457" s="46">
        <f t="shared" si="22"/>
        <v>4353.1668</v>
      </c>
    </row>
    <row r="1458" spans="2:11" x14ac:dyDescent="0.25">
      <c r="B1458" s="45" t="s">
        <v>3197</v>
      </c>
      <c r="C1458" s="45" t="s">
        <v>5939</v>
      </c>
      <c r="D1458" s="45" t="s">
        <v>5940</v>
      </c>
      <c r="E1458" s="45">
        <v>70</v>
      </c>
      <c r="F1458" s="45" t="s">
        <v>6183</v>
      </c>
      <c r="G1458" s="45" t="s">
        <v>6190</v>
      </c>
      <c r="H1458" s="45" t="s">
        <v>6191</v>
      </c>
      <c r="I1458" s="45" t="s">
        <v>3203</v>
      </c>
      <c r="J1458" s="46">
        <v>5141.8999999999996</v>
      </c>
      <c r="K1458" s="46">
        <f t="shared" si="22"/>
        <v>5964.6039999999994</v>
      </c>
    </row>
    <row r="1459" spans="2:11" x14ac:dyDescent="0.25">
      <c r="B1459" s="45" t="s">
        <v>3197</v>
      </c>
      <c r="C1459" s="45" t="s">
        <v>5939</v>
      </c>
      <c r="D1459" s="45" t="s">
        <v>5940</v>
      </c>
      <c r="E1459" s="45">
        <v>70</v>
      </c>
      <c r="F1459" s="45" t="s">
        <v>6183</v>
      </c>
      <c r="G1459" s="45" t="s">
        <v>6192</v>
      </c>
      <c r="H1459" s="45" t="s">
        <v>6193</v>
      </c>
      <c r="I1459" s="45" t="s">
        <v>3203</v>
      </c>
      <c r="J1459" s="46">
        <v>4126.03</v>
      </c>
      <c r="K1459" s="46">
        <f t="shared" si="22"/>
        <v>4786.1947999999993</v>
      </c>
    </row>
    <row r="1460" spans="2:11" x14ac:dyDescent="0.25">
      <c r="B1460" s="45" t="s">
        <v>3197</v>
      </c>
      <c r="C1460" s="45" t="s">
        <v>5939</v>
      </c>
      <c r="D1460" s="45" t="s">
        <v>5940</v>
      </c>
      <c r="E1460" s="45">
        <v>70</v>
      </c>
      <c r="F1460" s="45" t="s">
        <v>6183</v>
      </c>
      <c r="G1460" s="45" t="s">
        <v>6194</v>
      </c>
      <c r="H1460" s="45" t="s">
        <v>6195</v>
      </c>
      <c r="I1460" s="45" t="s">
        <v>3203</v>
      </c>
      <c r="J1460" s="46">
        <v>4943.08</v>
      </c>
      <c r="K1460" s="46">
        <f t="shared" si="22"/>
        <v>5733.9727999999996</v>
      </c>
    </row>
    <row r="1461" spans="2:11" x14ac:dyDescent="0.25">
      <c r="B1461" s="45" t="s">
        <v>3197</v>
      </c>
      <c r="C1461" s="45" t="s">
        <v>5939</v>
      </c>
      <c r="D1461" s="45" t="s">
        <v>5940</v>
      </c>
      <c r="E1461" s="45">
        <v>69</v>
      </c>
      <c r="F1461" s="45" t="s">
        <v>6158</v>
      </c>
      <c r="G1461" s="45" t="s">
        <v>6196</v>
      </c>
      <c r="H1461" s="45" t="s">
        <v>6197</v>
      </c>
      <c r="I1461" s="45" t="s">
        <v>3203</v>
      </c>
      <c r="J1461" s="46">
        <v>10100</v>
      </c>
      <c r="K1461" s="46">
        <f t="shared" si="22"/>
        <v>11716</v>
      </c>
    </row>
    <row r="1462" spans="2:11" x14ac:dyDescent="0.25">
      <c r="B1462" s="45" t="s">
        <v>3197</v>
      </c>
      <c r="C1462" s="45" t="s">
        <v>5939</v>
      </c>
      <c r="D1462" s="45" t="s">
        <v>5940</v>
      </c>
      <c r="E1462" s="45">
        <v>69</v>
      </c>
      <c r="F1462" s="45" t="s">
        <v>6158</v>
      </c>
      <c r="G1462" s="45" t="s">
        <v>6198</v>
      </c>
      <c r="H1462" s="45" t="s">
        <v>6199</v>
      </c>
      <c r="I1462" s="45" t="s">
        <v>3203</v>
      </c>
      <c r="J1462" s="46">
        <v>21103.73</v>
      </c>
      <c r="K1462" s="46">
        <f t="shared" si="22"/>
        <v>24480.326799999999</v>
      </c>
    </row>
    <row r="1463" spans="2:11" x14ac:dyDescent="0.25">
      <c r="B1463" s="45" t="s">
        <v>3197</v>
      </c>
      <c r="C1463" s="45" t="s">
        <v>5939</v>
      </c>
      <c r="D1463" s="45" t="s">
        <v>5940</v>
      </c>
      <c r="E1463" s="45">
        <v>69</v>
      </c>
      <c r="F1463" s="45" t="s">
        <v>6158</v>
      </c>
      <c r="G1463" s="45" t="s">
        <v>6200</v>
      </c>
      <c r="H1463" s="45" t="s">
        <v>6201</v>
      </c>
      <c r="I1463" s="45" t="s">
        <v>3203</v>
      </c>
      <c r="J1463" s="46">
        <v>18993.36</v>
      </c>
      <c r="K1463" s="46">
        <f t="shared" si="22"/>
        <v>22032.297599999998</v>
      </c>
    </row>
    <row r="1464" spans="2:11" x14ac:dyDescent="0.25">
      <c r="B1464" s="45" t="s">
        <v>3197</v>
      </c>
      <c r="C1464" s="45" t="s">
        <v>5939</v>
      </c>
      <c r="D1464" s="45" t="s">
        <v>5940</v>
      </c>
      <c r="E1464" s="45">
        <v>76</v>
      </c>
      <c r="F1464" s="45" t="s">
        <v>6202</v>
      </c>
      <c r="G1464" s="45" t="s">
        <v>6203</v>
      </c>
      <c r="H1464" s="45" t="s">
        <v>6204</v>
      </c>
      <c r="I1464" s="45" t="s">
        <v>3203</v>
      </c>
      <c r="J1464" s="46">
        <v>48.28</v>
      </c>
      <c r="K1464" s="46">
        <f t="shared" si="22"/>
        <v>56.004799999999996</v>
      </c>
    </row>
    <row r="1465" spans="2:11" x14ac:dyDescent="0.25">
      <c r="B1465" s="45" t="s">
        <v>3197</v>
      </c>
      <c r="C1465" s="45" t="s">
        <v>5939</v>
      </c>
      <c r="D1465" s="45" t="s">
        <v>5940</v>
      </c>
      <c r="E1465" s="45">
        <v>76</v>
      </c>
      <c r="F1465" s="45" t="s">
        <v>6202</v>
      </c>
      <c r="G1465" s="45" t="s">
        <v>6205</v>
      </c>
      <c r="H1465" s="45" t="s">
        <v>6206</v>
      </c>
      <c r="I1465" s="45" t="s">
        <v>3203</v>
      </c>
      <c r="J1465" s="46">
        <v>74.16</v>
      </c>
      <c r="K1465" s="46">
        <f t="shared" si="22"/>
        <v>86.025599999999997</v>
      </c>
    </row>
    <row r="1466" spans="2:11" x14ac:dyDescent="0.25">
      <c r="B1466" s="45" t="s">
        <v>3197</v>
      </c>
      <c r="C1466" s="45" t="s">
        <v>5939</v>
      </c>
      <c r="D1466" s="45" t="s">
        <v>5940</v>
      </c>
      <c r="E1466" s="45">
        <v>76</v>
      </c>
      <c r="F1466" s="45" t="s">
        <v>6202</v>
      </c>
      <c r="G1466" s="45" t="s">
        <v>6207</v>
      </c>
      <c r="H1466" s="45" t="s">
        <v>6208</v>
      </c>
      <c r="I1466" s="45" t="s">
        <v>3203</v>
      </c>
      <c r="J1466" s="46">
        <v>75.150000000000006</v>
      </c>
      <c r="K1466" s="46">
        <f t="shared" si="22"/>
        <v>87.174000000000007</v>
      </c>
    </row>
    <row r="1467" spans="2:11" x14ac:dyDescent="0.25">
      <c r="B1467" s="45" t="s">
        <v>3197</v>
      </c>
      <c r="C1467" s="45" t="s">
        <v>5939</v>
      </c>
      <c r="D1467" s="45" t="s">
        <v>5940</v>
      </c>
      <c r="E1467" s="45">
        <v>76</v>
      </c>
      <c r="F1467" s="45" t="s">
        <v>6202</v>
      </c>
      <c r="G1467" s="45" t="s">
        <v>6209</v>
      </c>
      <c r="H1467" s="45" t="s">
        <v>6210</v>
      </c>
      <c r="I1467" s="45" t="s">
        <v>3203</v>
      </c>
      <c r="J1467" s="46">
        <v>80.31</v>
      </c>
      <c r="K1467" s="46">
        <f t="shared" si="22"/>
        <v>93.159599999999998</v>
      </c>
    </row>
    <row r="1468" spans="2:11" x14ac:dyDescent="0.25">
      <c r="B1468" s="45" t="s">
        <v>3197</v>
      </c>
      <c r="C1468" s="45" t="s">
        <v>5939</v>
      </c>
      <c r="D1468" s="45" t="s">
        <v>5940</v>
      </c>
      <c r="E1468" s="45">
        <v>76</v>
      </c>
      <c r="F1468" s="45" t="s">
        <v>6202</v>
      </c>
      <c r="G1468" s="45" t="s">
        <v>6211</v>
      </c>
      <c r="H1468" s="45" t="s">
        <v>6212</v>
      </c>
      <c r="I1468" s="45" t="s">
        <v>3203</v>
      </c>
      <c r="J1468" s="46">
        <v>46.78</v>
      </c>
      <c r="K1468" s="46">
        <f t="shared" si="22"/>
        <v>54.264800000000001</v>
      </c>
    </row>
    <row r="1469" spans="2:11" x14ac:dyDescent="0.25">
      <c r="B1469" s="45" t="s">
        <v>3197</v>
      </c>
      <c r="C1469" s="45" t="s">
        <v>5939</v>
      </c>
      <c r="D1469" s="45" t="s">
        <v>5940</v>
      </c>
      <c r="E1469" s="45">
        <v>76</v>
      </c>
      <c r="F1469" s="45" t="s">
        <v>6202</v>
      </c>
      <c r="G1469" s="45" t="s">
        <v>6213</v>
      </c>
      <c r="H1469" s="45" t="s">
        <v>6214</v>
      </c>
      <c r="I1469" s="45" t="s">
        <v>3203</v>
      </c>
      <c r="J1469" s="46">
        <v>42.1</v>
      </c>
      <c r="K1469" s="46">
        <f t="shared" si="22"/>
        <v>48.835999999999999</v>
      </c>
    </row>
    <row r="1470" spans="2:11" x14ac:dyDescent="0.25">
      <c r="B1470" s="45" t="s">
        <v>3197</v>
      </c>
      <c r="C1470" s="45" t="s">
        <v>5939</v>
      </c>
      <c r="D1470" s="45" t="s">
        <v>5940</v>
      </c>
      <c r="E1470" s="45">
        <v>76</v>
      </c>
      <c r="F1470" s="45" t="s">
        <v>6202</v>
      </c>
      <c r="G1470" s="45" t="s">
        <v>6215</v>
      </c>
      <c r="H1470" s="45" t="s">
        <v>6216</v>
      </c>
      <c r="I1470" s="45" t="s">
        <v>3203</v>
      </c>
      <c r="J1470" s="46">
        <v>51.86</v>
      </c>
      <c r="K1470" s="46">
        <f t="shared" si="22"/>
        <v>60.157599999999995</v>
      </c>
    </row>
    <row r="1471" spans="2:11" x14ac:dyDescent="0.25">
      <c r="B1471" s="45" t="s">
        <v>3197</v>
      </c>
      <c r="C1471" s="45" t="s">
        <v>5939</v>
      </c>
      <c r="D1471" s="45" t="s">
        <v>5940</v>
      </c>
      <c r="E1471" s="45">
        <v>76</v>
      </c>
      <c r="F1471" s="45" t="s">
        <v>6202</v>
      </c>
      <c r="G1471" s="45" t="s">
        <v>6217</v>
      </c>
      <c r="H1471" s="45" t="s">
        <v>6218</v>
      </c>
      <c r="I1471" s="45" t="s">
        <v>3203</v>
      </c>
      <c r="J1471" s="46">
        <v>41.5</v>
      </c>
      <c r="K1471" s="46">
        <f t="shared" si="22"/>
        <v>48.139999999999993</v>
      </c>
    </row>
    <row r="1472" spans="2:11" x14ac:dyDescent="0.25">
      <c r="B1472" s="45" t="s">
        <v>3197</v>
      </c>
      <c r="C1472" s="45" t="s">
        <v>5939</v>
      </c>
      <c r="D1472" s="45" t="s">
        <v>5940</v>
      </c>
      <c r="E1472" s="45">
        <v>76</v>
      </c>
      <c r="F1472" s="45" t="s">
        <v>6202</v>
      </c>
      <c r="G1472" s="45" t="s">
        <v>6219</v>
      </c>
      <c r="H1472" s="45" t="s">
        <v>6220</v>
      </c>
      <c r="I1472" s="45" t="s">
        <v>3203</v>
      </c>
      <c r="J1472" s="46">
        <v>51.86</v>
      </c>
      <c r="K1472" s="46">
        <f t="shared" si="22"/>
        <v>60.157599999999995</v>
      </c>
    </row>
    <row r="1473" spans="2:11" x14ac:dyDescent="0.25">
      <c r="B1473" s="45" t="s">
        <v>3197</v>
      </c>
      <c r="C1473" s="45" t="s">
        <v>5939</v>
      </c>
      <c r="D1473" s="45" t="s">
        <v>5940</v>
      </c>
      <c r="E1473" s="45">
        <v>76</v>
      </c>
      <c r="F1473" s="45" t="s">
        <v>6202</v>
      </c>
      <c r="G1473" s="45" t="s">
        <v>6221</v>
      </c>
      <c r="H1473" s="45" t="s">
        <v>6222</v>
      </c>
      <c r="I1473" s="45" t="s">
        <v>3203</v>
      </c>
      <c r="J1473" s="46">
        <v>33.46</v>
      </c>
      <c r="K1473" s="46">
        <f t="shared" si="22"/>
        <v>38.813600000000001</v>
      </c>
    </row>
    <row r="1474" spans="2:11" x14ac:dyDescent="0.25">
      <c r="B1474" s="45" t="s">
        <v>3197</v>
      </c>
      <c r="C1474" s="45" t="s">
        <v>5939</v>
      </c>
      <c r="D1474" s="45" t="s">
        <v>5940</v>
      </c>
      <c r="E1474" s="45">
        <v>76</v>
      </c>
      <c r="F1474" s="45" t="s">
        <v>6202</v>
      </c>
      <c r="G1474" s="45" t="s">
        <v>6223</v>
      </c>
      <c r="H1474" s="45" t="s">
        <v>6224</v>
      </c>
      <c r="I1474" s="45" t="s">
        <v>3203</v>
      </c>
      <c r="J1474" s="46">
        <v>42.1</v>
      </c>
      <c r="K1474" s="46">
        <f t="shared" si="22"/>
        <v>48.835999999999999</v>
      </c>
    </row>
    <row r="1475" spans="2:11" x14ac:dyDescent="0.25">
      <c r="B1475" s="45" t="s">
        <v>3197</v>
      </c>
      <c r="C1475" s="45" t="s">
        <v>5939</v>
      </c>
      <c r="D1475" s="45" t="s">
        <v>5940</v>
      </c>
      <c r="E1475" s="45">
        <v>76</v>
      </c>
      <c r="F1475" s="45" t="s">
        <v>6202</v>
      </c>
      <c r="G1475" s="45" t="s">
        <v>6225</v>
      </c>
      <c r="H1475" s="45" t="s">
        <v>6226</v>
      </c>
      <c r="I1475" s="45" t="s">
        <v>3203</v>
      </c>
      <c r="J1475" s="46">
        <v>62</v>
      </c>
      <c r="K1475" s="46">
        <f t="shared" si="22"/>
        <v>71.92</v>
      </c>
    </row>
    <row r="1476" spans="2:11" x14ac:dyDescent="0.25">
      <c r="B1476" s="45" t="s">
        <v>3197</v>
      </c>
      <c r="C1476" s="45" t="s">
        <v>5939</v>
      </c>
      <c r="D1476" s="45" t="s">
        <v>5940</v>
      </c>
      <c r="E1476" s="45">
        <v>76</v>
      </c>
      <c r="F1476" s="45" t="s">
        <v>6202</v>
      </c>
      <c r="G1476" s="45" t="s">
        <v>6227</v>
      </c>
      <c r="H1476" s="45" t="s">
        <v>6228</v>
      </c>
      <c r="I1476" s="45" t="s">
        <v>3203</v>
      </c>
      <c r="J1476" s="46">
        <v>68.900000000000006</v>
      </c>
      <c r="K1476" s="46">
        <f t="shared" ref="K1476:K1539" si="23">+IF(AND(MID(H1476,1,15)="POSTE DE MADERA",J1476&lt;110)=TRUE,(J1476*1.13+5)*1.01*1.16,IF(AND(MID(H1476,1,15)="POSTE DE MADERA",J1476&gt;=110,J1476&lt;320)=TRUE,(J1476*1.13+12)*1.01*1.16,IF(AND(MID(H1476,1,15)="POSTE DE MADERA",J1476&gt;320)=TRUE,(J1476*1.13+36)*1.01*1.16,IF(+AND(MID(H1476,1,5)="POSTE",MID(H1476,1,15)&lt;&gt;"POSTE DE MADERA")=TRUE,J1476*1.01*1.16,J1476*1.16))))</f>
        <v>79.924000000000007</v>
      </c>
    </row>
    <row r="1477" spans="2:11" x14ac:dyDescent="0.25">
      <c r="B1477" s="45" t="s">
        <v>3197</v>
      </c>
      <c r="C1477" s="45" t="s">
        <v>5939</v>
      </c>
      <c r="D1477" s="45" t="s">
        <v>5940</v>
      </c>
      <c r="E1477" s="45">
        <v>85</v>
      </c>
      <c r="F1477" s="45" t="s">
        <v>5287</v>
      </c>
      <c r="G1477" s="45" t="s">
        <v>6229</v>
      </c>
      <c r="H1477" s="45" t="s">
        <v>6230</v>
      </c>
      <c r="I1477" s="45" t="s">
        <v>3203</v>
      </c>
      <c r="J1477" s="46">
        <v>8622.24</v>
      </c>
      <c r="K1477" s="46">
        <f t="shared" si="23"/>
        <v>10001.7984</v>
      </c>
    </row>
    <row r="1478" spans="2:11" x14ac:dyDescent="0.25">
      <c r="B1478" s="45" t="s">
        <v>3197</v>
      </c>
      <c r="C1478" s="45" t="s">
        <v>5939</v>
      </c>
      <c r="D1478" s="45" t="s">
        <v>5940</v>
      </c>
      <c r="E1478" s="45">
        <v>85</v>
      </c>
      <c r="F1478" s="45" t="s">
        <v>5287</v>
      </c>
      <c r="G1478" s="45" t="s">
        <v>6231</v>
      </c>
      <c r="H1478" s="45" t="s">
        <v>6232</v>
      </c>
      <c r="I1478" s="45" t="s">
        <v>3203</v>
      </c>
      <c r="J1478" s="46">
        <v>7242.68</v>
      </c>
      <c r="K1478" s="46">
        <f t="shared" si="23"/>
        <v>8401.5087999999996</v>
      </c>
    </row>
    <row r="1479" spans="2:11" x14ac:dyDescent="0.25">
      <c r="B1479" s="45" t="s">
        <v>3197</v>
      </c>
      <c r="C1479" s="45" t="s">
        <v>5939</v>
      </c>
      <c r="D1479" s="45" t="s">
        <v>5940</v>
      </c>
      <c r="E1479" s="45">
        <v>85</v>
      </c>
      <c r="F1479" s="45" t="s">
        <v>5287</v>
      </c>
      <c r="G1479" s="45" t="s">
        <v>6233</v>
      </c>
      <c r="H1479" s="45" t="s">
        <v>6234</v>
      </c>
      <c r="I1479" s="45" t="s">
        <v>3203</v>
      </c>
      <c r="J1479" s="46">
        <v>371.01</v>
      </c>
      <c r="K1479" s="46">
        <f t="shared" si="23"/>
        <v>430.37159999999994</v>
      </c>
    </row>
    <row r="1480" spans="2:11" x14ac:dyDescent="0.25">
      <c r="B1480" s="45" t="s">
        <v>3197</v>
      </c>
      <c r="C1480" s="45" t="s">
        <v>5939</v>
      </c>
      <c r="D1480" s="45" t="s">
        <v>5940</v>
      </c>
      <c r="E1480" s="45">
        <v>85</v>
      </c>
      <c r="F1480" s="45" t="s">
        <v>5287</v>
      </c>
      <c r="G1480" s="45" t="s">
        <v>6235</v>
      </c>
      <c r="H1480" s="45" t="s">
        <v>6236</v>
      </c>
      <c r="I1480" s="45" t="s">
        <v>3203</v>
      </c>
      <c r="J1480" s="46">
        <v>337.48</v>
      </c>
      <c r="K1480" s="46">
        <f t="shared" si="23"/>
        <v>391.47679999999997</v>
      </c>
    </row>
    <row r="1481" spans="2:11" x14ac:dyDescent="0.25">
      <c r="B1481" s="45" t="s">
        <v>3197</v>
      </c>
      <c r="C1481" s="45" t="s">
        <v>5939</v>
      </c>
      <c r="D1481" s="45" t="s">
        <v>5940</v>
      </c>
      <c r="E1481" s="45">
        <v>85</v>
      </c>
      <c r="F1481" s="45" t="s">
        <v>5287</v>
      </c>
      <c r="G1481" s="45" t="s">
        <v>6237</v>
      </c>
      <c r="H1481" s="45" t="s">
        <v>6238</v>
      </c>
      <c r="I1481" s="45" t="s">
        <v>3203</v>
      </c>
      <c r="J1481" s="46">
        <v>3702.21</v>
      </c>
      <c r="K1481" s="46">
        <f t="shared" si="23"/>
        <v>4294.5635999999995</v>
      </c>
    </row>
    <row r="1482" spans="2:11" x14ac:dyDescent="0.25">
      <c r="B1482" s="45" t="s">
        <v>3197</v>
      </c>
      <c r="C1482" s="45" t="s">
        <v>5939</v>
      </c>
      <c r="D1482" s="45" t="s">
        <v>5940</v>
      </c>
      <c r="E1482" s="45">
        <v>85</v>
      </c>
      <c r="F1482" s="45" t="s">
        <v>5287</v>
      </c>
      <c r="G1482" s="45" t="s">
        <v>6239</v>
      </c>
      <c r="H1482" s="45" t="s">
        <v>6240</v>
      </c>
      <c r="I1482" s="45" t="s">
        <v>3203</v>
      </c>
      <c r="J1482" s="46">
        <v>199.48</v>
      </c>
      <c r="K1482" s="46">
        <f t="shared" si="23"/>
        <v>231.39679999999998</v>
      </c>
    </row>
    <row r="1483" spans="2:11" x14ac:dyDescent="0.25">
      <c r="B1483" s="45" t="s">
        <v>3197</v>
      </c>
      <c r="C1483" s="45" t="s">
        <v>5939</v>
      </c>
      <c r="D1483" s="45" t="s">
        <v>5940</v>
      </c>
      <c r="E1483" s="45">
        <v>85</v>
      </c>
      <c r="F1483" s="45" t="s">
        <v>5287</v>
      </c>
      <c r="G1483" s="45" t="s">
        <v>6241</v>
      </c>
      <c r="H1483" s="45" t="s">
        <v>6242</v>
      </c>
      <c r="I1483" s="45" t="s">
        <v>3203</v>
      </c>
      <c r="J1483" s="46">
        <v>928</v>
      </c>
      <c r="K1483" s="46">
        <f t="shared" si="23"/>
        <v>1076.48</v>
      </c>
    </row>
    <row r="1484" spans="2:11" x14ac:dyDescent="0.25">
      <c r="B1484" s="45" t="s">
        <v>3197</v>
      </c>
      <c r="C1484" s="45" t="s">
        <v>5939</v>
      </c>
      <c r="D1484" s="45" t="s">
        <v>5940</v>
      </c>
      <c r="E1484" s="45">
        <v>85</v>
      </c>
      <c r="F1484" s="45" t="s">
        <v>5287</v>
      </c>
      <c r="G1484" s="45" t="s">
        <v>6243</v>
      </c>
      <c r="H1484" s="45" t="s">
        <v>6244</v>
      </c>
      <c r="I1484" s="45" t="s">
        <v>3203</v>
      </c>
      <c r="J1484" s="46">
        <v>1130.05</v>
      </c>
      <c r="K1484" s="46">
        <f t="shared" si="23"/>
        <v>1310.8579999999999</v>
      </c>
    </row>
    <row r="1485" spans="2:11" x14ac:dyDescent="0.25">
      <c r="B1485" s="45" t="s">
        <v>3197</v>
      </c>
      <c r="C1485" s="45" t="s">
        <v>5939</v>
      </c>
      <c r="D1485" s="45" t="s">
        <v>5940</v>
      </c>
      <c r="E1485" s="45">
        <v>85</v>
      </c>
      <c r="F1485" s="45" t="s">
        <v>5287</v>
      </c>
      <c r="G1485" s="45" t="s">
        <v>6245</v>
      </c>
      <c r="H1485" s="45" t="s">
        <v>6246</v>
      </c>
      <c r="I1485" s="45" t="s">
        <v>3203</v>
      </c>
      <c r="J1485" s="46">
        <v>5100</v>
      </c>
      <c r="K1485" s="46">
        <f t="shared" si="23"/>
        <v>5916</v>
      </c>
    </row>
    <row r="1486" spans="2:11" x14ac:dyDescent="0.25">
      <c r="B1486" s="45" t="s">
        <v>3197</v>
      </c>
      <c r="C1486" s="45" t="s">
        <v>5939</v>
      </c>
      <c r="D1486" s="45" t="s">
        <v>5940</v>
      </c>
      <c r="E1486" s="45">
        <v>85</v>
      </c>
      <c r="F1486" s="45" t="s">
        <v>5287</v>
      </c>
      <c r="G1486" s="45" t="s">
        <v>6247</v>
      </c>
      <c r="H1486" s="45" t="s">
        <v>6248</v>
      </c>
      <c r="I1486" s="45" t="s">
        <v>3203</v>
      </c>
      <c r="J1486" s="46">
        <v>3379.54</v>
      </c>
      <c r="K1486" s="46">
        <f t="shared" si="23"/>
        <v>3920.2663999999995</v>
      </c>
    </row>
    <row r="1487" spans="2:11" x14ac:dyDescent="0.25">
      <c r="B1487" s="45" t="s">
        <v>3197</v>
      </c>
      <c r="C1487" s="45" t="s">
        <v>5939</v>
      </c>
      <c r="D1487" s="45" t="s">
        <v>5940</v>
      </c>
      <c r="E1487" s="45">
        <v>85</v>
      </c>
      <c r="F1487" s="45" t="s">
        <v>5287</v>
      </c>
      <c r="G1487" s="45" t="s">
        <v>6249</v>
      </c>
      <c r="H1487" s="45" t="s">
        <v>6250</v>
      </c>
      <c r="I1487" s="45" t="s">
        <v>3203</v>
      </c>
      <c r="J1487" s="46">
        <v>3379.54</v>
      </c>
      <c r="K1487" s="46">
        <f t="shared" si="23"/>
        <v>3920.2663999999995</v>
      </c>
    </row>
    <row r="1488" spans="2:11" x14ac:dyDescent="0.25">
      <c r="B1488" s="45" t="s">
        <v>3197</v>
      </c>
      <c r="C1488" s="45" t="s">
        <v>5939</v>
      </c>
      <c r="D1488" s="45" t="s">
        <v>5940</v>
      </c>
      <c r="E1488" s="45">
        <v>77</v>
      </c>
      <c r="F1488" s="45" t="s">
        <v>6251</v>
      </c>
      <c r="G1488" s="45" t="s">
        <v>6252</v>
      </c>
      <c r="H1488" s="45" t="s">
        <v>6253</v>
      </c>
      <c r="I1488" s="45" t="s">
        <v>3203</v>
      </c>
      <c r="J1488" s="46">
        <v>2293.0500000000002</v>
      </c>
      <c r="K1488" s="46">
        <f t="shared" si="23"/>
        <v>2659.9380000000001</v>
      </c>
    </row>
    <row r="1489" spans="2:11" x14ac:dyDescent="0.25">
      <c r="B1489" s="45" t="s">
        <v>3197</v>
      </c>
      <c r="C1489" s="45" t="s">
        <v>5939</v>
      </c>
      <c r="D1489" s="45" t="s">
        <v>5940</v>
      </c>
      <c r="E1489" s="45">
        <v>77</v>
      </c>
      <c r="F1489" s="45" t="s">
        <v>6251</v>
      </c>
      <c r="G1489" s="45" t="s">
        <v>6254</v>
      </c>
      <c r="H1489" s="45" t="s">
        <v>6255</v>
      </c>
      <c r="I1489" s="45" t="s">
        <v>3203</v>
      </c>
      <c r="J1489" s="46">
        <v>2305.98</v>
      </c>
      <c r="K1489" s="46">
        <f t="shared" si="23"/>
        <v>2674.9367999999999</v>
      </c>
    </row>
    <row r="1490" spans="2:11" x14ac:dyDescent="0.25">
      <c r="B1490" s="45" t="s">
        <v>3197</v>
      </c>
      <c r="C1490" s="45" t="s">
        <v>5939</v>
      </c>
      <c r="D1490" s="45" t="s">
        <v>5940</v>
      </c>
      <c r="E1490" s="45">
        <v>78</v>
      </c>
      <c r="F1490" s="45" t="s">
        <v>6256</v>
      </c>
      <c r="G1490" s="45" t="s">
        <v>6257</v>
      </c>
      <c r="H1490" s="45" t="s">
        <v>6258</v>
      </c>
      <c r="I1490" s="45" t="s">
        <v>3203</v>
      </c>
      <c r="J1490" s="46">
        <v>41.97</v>
      </c>
      <c r="K1490" s="46">
        <f t="shared" si="23"/>
        <v>48.685199999999995</v>
      </c>
    </row>
    <row r="1491" spans="2:11" x14ac:dyDescent="0.25">
      <c r="B1491" s="45" t="s">
        <v>3197</v>
      </c>
      <c r="C1491" s="45" t="s">
        <v>5939</v>
      </c>
      <c r="D1491" s="45" t="s">
        <v>5940</v>
      </c>
      <c r="E1491" s="45">
        <v>78</v>
      </c>
      <c r="F1491" s="45" t="s">
        <v>6256</v>
      </c>
      <c r="G1491" s="45" t="s">
        <v>6259</v>
      </c>
      <c r="H1491" s="45" t="s">
        <v>6260</v>
      </c>
      <c r="I1491" s="45" t="s">
        <v>3203</v>
      </c>
      <c r="J1491" s="46">
        <v>65.88</v>
      </c>
      <c r="K1491" s="46">
        <f t="shared" si="23"/>
        <v>76.420799999999986</v>
      </c>
    </row>
    <row r="1492" spans="2:11" x14ac:dyDescent="0.25">
      <c r="B1492" s="45" t="s">
        <v>3197</v>
      </c>
      <c r="C1492" s="45" t="s">
        <v>5939</v>
      </c>
      <c r="D1492" s="45" t="s">
        <v>5940</v>
      </c>
      <c r="E1492" s="45">
        <v>78</v>
      </c>
      <c r="F1492" s="45" t="s">
        <v>6256</v>
      </c>
      <c r="G1492" s="45" t="s">
        <v>6261</v>
      </c>
      <c r="H1492" s="45" t="s">
        <v>6262</v>
      </c>
      <c r="I1492" s="45" t="s">
        <v>3203</v>
      </c>
      <c r="J1492" s="46">
        <v>115.15</v>
      </c>
      <c r="K1492" s="46">
        <f t="shared" si="23"/>
        <v>133.57399999999998</v>
      </c>
    </row>
    <row r="1493" spans="2:11" x14ac:dyDescent="0.25">
      <c r="B1493" s="45" t="s">
        <v>3197</v>
      </c>
      <c r="C1493" s="45" t="s">
        <v>5939</v>
      </c>
      <c r="D1493" s="45" t="s">
        <v>5940</v>
      </c>
      <c r="E1493" s="45">
        <v>78</v>
      </c>
      <c r="F1493" s="45" t="s">
        <v>6256</v>
      </c>
      <c r="G1493" s="45" t="s">
        <v>6263</v>
      </c>
      <c r="H1493" s="45" t="s">
        <v>6264</v>
      </c>
      <c r="I1493" s="45" t="s">
        <v>3203</v>
      </c>
      <c r="J1493" s="46">
        <v>145.74</v>
      </c>
      <c r="K1493" s="46">
        <f t="shared" si="23"/>
        <v>169.05840000000001</v>
      </c>
    </row>
    <row r="1494" spans="2:11" x14ac:dyDescent="0.25">
      <c r="B1494" s="45" t="s">
        <v>3197</v>
      </c>
      <c r="C1494" s="45" t="s">
        <v>5939</v>
      </c>
      <c r="D1494" s="45" t="s">
        <v>5940</v>
      </c>
      <c r="E1494" s="45">
        <v>78</v>
      </c>
      <c r="F1494" s="45" t="s">
        <v>6256</v>
      </c>
      <c r="G1494" s="45" t="s">
        <v>6265</v>
      </c>
      <c r="H1494" s="45" t="s">
        <v>6266</v>
      </c>
      <c r="I1494" s="45" t="s">
        <v>3203</v>
      </c>
      <c r="J1494" s="46">
        <v>65.88</v>
      </c>
      <c r="K1494" s="46">
        <f t="shared" si="23"/>
        <v>76.420799999999986</v>
      </c>
    </row>
    <row r="1495" spans="2:11" x14ac:dyDescent="0.25">
      <c r="B1495" s="45" t="s">
        <v>3197</v>
      </c>
      <c r="C1495" s="45" t="s">
        <v>5939</v>
      </c>
      <c r="D1495" s="45" t="s">
        <v>5940</v>
      </c>
      <c r="E1495" s="45">
        <v>78</v>
      </c>
      <c r="F1495" s="45" t="s">
        <v>6256</v>
      </c>
      <c r="G1495" s="45" t="s">
        <v>6267</v>
      </c>
      <c r="H1495" s="45" t="s">
        <v>6268</v>
      </c>
      <c r="I1495" s="45" t="s">
        <v>3203</v>
      </c>
      <c r="J1495" s="46">
        <v>119.48</v>
      </c>
      <c r="K1495" s="46">
        <f t="shared" si="23"/>
        <v>138.5968</v>
      </c>
    </row>
    <row r="1496" spans="2:11" x14ac:dyDescent="0.25">
      <c r="B1496" s="45" t="s">
        <v>3197</v>
      </c>
      <c r="C1496" s="45" t="s">
        <v>5939</v>
      </c>
      <c r="D1496" s="45" t="s">
        <v>5940</v>
      </c>
      <c r="E1496" s="45">
        <v>78</v>
      </c>
      <c r="F1496" s="45" t="s">
        <v>6256</v>
      </c>
      <c r="G1496" s="45" t="s">
        <v>6269</v>
      </c>
      <c r="H1496" s="45" t="s">
        <v>6270</v>
      </c>
      <c r="I1496" s="45" t="s">
        <v>3203</v>
      </c>
      <c r="J1496" s="46">
        <v>72.47</v>
      </c>
      <c r="K1496" s="46">
        <f t="shared" si="23"/>
        <v>84.06519999999999</v>
      </c>
    </row>
    <row r="1497" spans="2:11" x14ac:dyDescent="0.25">
      <c r="B1497" s="45" t="s">
        <v>3197</v>
      </c>
      <c r="C1497" s="45" t="s">
        <v>5939</v>
      </c>
      <c r="D1497" s="45" t="s">
        <v>5940</v>
      </c>
      <c r="E1497" s="45">
        <v>78</v>
      </c>
      <c r="F1497" s="45" t="s">
        <v>6256</v>
      </c>
      <c r="G1497" s="45" t="s">
        <v>6271</v>
      </c>
      <c r="H1497" s="45" t="s">
        <v>6272</v>
      </c>
      <c r="I1497" s="45" t="s">
        <v>3203</v>
      </c>
      <c r="J1497" s="46">
        <v>175.92</v>
      </c>
      <c r="K1497" s="46">
        <f t="shared" si="23"/>
        <v>204.06719999999999</v>
      </c>
    </row>
    <row r="1498" spans="2:11" x14ac:dyDescent="0.25">
      <c r="B1498" s="45" t="s">
        <v>3197</v>
      </c>
      <c r="C1498" s="45" t="s">
        <v>5939</v>
      </c>
      <c r="D1498" s="45" t="s">
        <v>5940</v>
      </c>
      <c r="E1498" s="45">
        <v>78</v>
      </c>
      <c r="F1498" s="45" t="s">
        <v>6256</v>
      </c>
      <c r="G1498" s="45" t="s">
        <v>6273</v>
      </c>
      <c r="H1498" s="45" t="s">
        <v>6274</v>
      </c>
      <c r="I1498" s="45" t="s">
        <v>3203</v>
      </c>
      <c r="J1498" s="46">
        <v>41.97</v>
      </c>
      <c r="K1498" s="46">
        <f t="shared" si="23"/>
        <v>48.685199999999995</v>
      </c>
    </row>
    <row r="1499" spans="2:11" x14ac:dyDescent="0.25">
      <c r="B1499" s="45" t="s">
        <v>3197</v>
      </c>
      <c r="C1499" s="45" t="s">
        <v>5939</v>
      </c>
      <c r="D1499" s="45" t="s">
        <v>5940</v>
      </c>
      <c r="E1499" s="45">
        <v>78</v>
      </c>
      <c r="F1499" s="45" t="s">
        <v>6256</v>
      </c>
      <c r="G1499" s="45" t="s">
        <v>6275</v>
      </c>
      <c r="H1499" s="45" t="s">
        <v>6276</v>
      </c>
      <c r="I1499" s="45" t="s">
        <v>3203</v>
      </c>
      <c r="J1499" s="46">
        <v>53.07</v>
      </c>
      <c r="K1499" s="46">
        <f t="shared" si="23"/>
        <v>61.561199999999999</v>
      </c>
    </row>
    <row r="1500" spans="2:11" x14ac:dyDescent="0.25">
      <c r="B1500" s="45" t="s">
        <v>3197</v>
      </c>
      <c r="C1500" s="45" t="s">
        <v>5939</v>
      </c>
      <c r="D1500" s="45" t="s">
        <v>5940</v>
      </c>
      <c r="E1500" s="45">
        <v>78</v>
      </c>
      <c r="F1500" s="45" t="s">
        <v>6256</v>
      </c>
      <c r="G1500" s="45" t="s">
        <v>6277</v>
      </c>
      <c r="H1500" s="45" t="s">
        <v>6278</v>
      </c>
      <c r="I1500" s="45" t="s">
        <v>3203</v>
      </c>
      <c r="J1500" s="46">
        <v>63.68</v>
      </c>
      <c r="K1500" s="46">
        <f t="shared" si="23"/>
        <v>73.868799999999993</v>
      </c>
    </row>
    <row r="1501" spans="2:11" x14ac:dyDescent="0.25">
      <c r="B1501" s="45" t="s">
        <v>3197</v>
      </c>
      <c r="C1501" s="45" t="s">
        <v>5939</v>
      </c>
      <c r="D1501" s="45" t="s">
        <v>5940</v>
      </c>
      <c r="E1501" s="45">
        <v>78</v>
      </c>
      <c r="F1501" s="45" t="s">
        <v>6256</v>
      </c>
      <c r="G1501" s="45" t="s">
        <v>6279</v>
      </c>
      <c r="H1501" s="45" t="s">
        <v>6280</v>
      </c>
      <c r="I1501" s="45" t="s">
        <v>3203</v>
      </c>
      <c r="J1501" s="46">
        <v>50.7</v>
      </c>
      <c r="K1501" s="46">
        <f t="shared" si="23"/>
        <v>58.811999999999998</v>
      </c>
    </row>
    <row r="1502" spans="2:11" x14ac:dyDescent="0.25">
      <c r="B1502" s="45" t="s">
        <v>3197</v>
      </c>
      <c r="C1502" s="45" t="s">
        <v>5939</v>
      </c>
      <c r="D1502" s="45" t="s">
        <v>5940</v>
      </c>
      <c r="E1502" s="45">
        <v>78</v>
      </c>
      <c r="F1502" s="45" t="s">
        <v>6256</v>
      </c>
      <c r="G1502" s="45" t="s">
        <v>6281</v>
      </c>
      <c r="H1502" s="45" t="s">
        <v>6282</v>
      </c>
      <c r="I1502" s="45" t="s">
        <v>3203</v>
      </c>
      <c r="J1502" s="46">
        <v>72.47</v>
      </c>
      <c r="K1502" s="46">
        <f t="shared" si="23"/>
        <v>84.06519999999999</v>
      </c>
    </row>
    <row r="1503" spans="2:11" x14ac:dyDescent="0.25">
      <c r="B1503" s="45" t="s">
        <v>3197</v>
      </c>
      <c r="C1503" s="45" t="s">
        <v>5939</v>
      </c>
      <c r="D1503" s="45" t="s">
        <v>5940</v>
      </c>
      <c r="E1503" s="45">
        <v>79</v>
      </c>
      <c r="F1503" s="45" t="s">
        <v>6283</v>
      </c>
      <c r="G1503" s="45" t="s">
        <v>6284</v>
      </c>
      <c r="H1503" s="45" t="s">
        <v>6285</v>
      </c>
      <c r="I1503" s="45" t="s">
        <v>3203</v>
      </c>
      <c r="J1503" s="46">
        <v>38.619999999999997</v>
      </c>
      <c r="K1503" s="46">
        <f t="shared" si="23"/>
        <v>44.799199999999992</v>
      </c>
    </row>
    <row r="1504" spans="2:11" x14ac:dyDescent="0.25">
      <c r="B1504" s="45" t="s">
        <v>3197</v>
      </c>
      <c r="C1504" s="45" t="s">
        <v>5939</v>
      </c>
      <c r="D1504" s="45" t="s">
        <v>5940</v>
      </c>
      <c r="E1504" s="45">
        <v>79</v>
      </c>
      <c r="F1504" s="45" t="s">
        <v>6283</v>
      </c>
      <c r="G1504" s="45" t="s">
        <v>6286</v>
      </c>
      <c r="H1504" s="45" t="s">
        <v>6287</v>
      </c>
      <c r="I1504" s="45" t="s">
        <v>3203</v>
      </c>
      <c r="J1504" s="46">
        <v>36.369999999999997</v>
      </c>
      <c r="K1504" s="46">
        <f t="shared" si="23"/>
        <v>42.189199999999992</v>
      </c>
    </row>
    <row r="1505" spans="2:11" x14ac:dyDescent="0.25">
      <c r="B1505" s="45" t="s">
        <v>3197</v>
      </c>
      <c r="C1505" s="45" t="s">
        <v>5939</v>
      </c>
      <c r="D1505" s="45" t="s">
        <v>5940</v>
      </c>
      <c r="E1505" s="45">
        <v>75</v>
      </c>
      <c r="F1505" s="45" t="s">
        <v>6288</v>
      </c>
      <c r="G1505" s="45" t="s">
        <v>6289</v>
      </c>
      <c r="H1505" s="45" t="s">
        <v>6290</v>
      </c>
      <c r="I1505" s="45" t="s">
        <v>3203</v>
      </c>
      <c r="J1505" s="46">
        <v>216.9</v>
      </c>
      <c r="K1505" s="46">
        <f t="shared" si="23"/>
        <v>251.60399999999998</v>
      </c>
    </row>
    <row r="1506" spans="2:11" x14ac:dyDescent="0.25">
      <c r="B1506" s="45" t="s">
        <v>3197</v>
      </c>
      <c r="C1506" s="45" t="s">
        <v>5939</v>
      </c>
      <c r="D1506" s="45" t="s">
        <v>5940</v>
      </c>
      <c r="E1506" s="45">
        <v>75</v>
      </c>
      <c r="F1506" s="45" t="s">
        <v>6288</v>
      </c>
      <c r="G1506" s="45" t="s">
        <v>6291</v>
      </c>
      <c r="H1506" s="45" t="s">
        <v>6292</v>
      </c>
      <c r="I1506" s="45" t="s">
        <v>3203</v>
      </c>
      <c r="J1506" s="46">
        <v>216.9</v>
      </c>
      <c r="K1506" s="46">
        <f t="shared" si="23"/>
        <v>251.60399999999998</v>
      </c>
    </row>
    <row r="1507" spans="2:11" x14ac:dyDescent="0.25">
      <c r="B1507" s="45" t="s">
        <v>3197</v>
      </c>
      <c r="C1507" s="45" t="s">
        <v>5939</v>
      </c>
      <c r="D1507" s="45" t="s">
        <v>5940</v>
      </c>
      <c r="E1507" s="45">
        <v>75</v>
      </c>
      <c r="F1507" s="45" t="s">
        <v>6288</v>
      </c>
      <c r="G1507" s="45" t="s">
        <v>6293</v>
      </c>
      <c r="H1507" s="45" t="s">
        <v>6294</v>
      </c>
      <c r="I1507" s="45" t="s">
        <v>3203</v>
      </c>
      <c r="J1507" s="46">
        <v>11507.38</v>
      </c>
      <c r="K1507" s="46">
        <f t="shared" si="23"/>
        <v>13348.560799999997</v>
      </c>
    </row>
    <row r="1508" spans="2:11" x14ac:dyDescent="0.25">
      <c r="B1508" s="45" t="s">
        <v>3197</v>
      </c>
      <c r="C1508" s="45" t="s">
        <v>5939</v>
      </c>
      <c r="D1508" s="45" t="s">
        <v>5940</v>
      </c>
      <c r="E1508" s="45">
        <v>75</v>
      </c>
      <c r="F1508" s="45" t="s">
        <v>6288</v>
      </c>
      <c r="G1508" s="45" t="s">
        <v>6295</v>
      </c>
      <c r="H1508" s="45" t="s">
        <v>6296</v>
      </c>
      <c r="I1508" s="45" t="s">
        <v>3203</v>
      </c>
      <c r="J1508" s="46">
        <v>3356.2</v>
      </c>
      <c r="K1508" s="46">
        <f t="shared" si="23"/>
        <v>3893.1919999999996</v>
      </c>
    </row>
    <row r="1509" spans="2:11" x14ac:dyDescent="0.25">
      <c r="B1509" s="45" t="s">
        <v>3197</v>
      </c>
      <c r="C1509" s="45" t="s">
        <v>5939</v>
      </c>
      <c r="D1509" s="45" t="s">
        <v>5940</v>
      </c>
      <c r="E1509" s="45">
        <v>78</v>
      </c>
      <c r="F1509" s="45" t="s">
        <v>6256</v>
      </c>
      <c r="G1509" s="45" t="s">
        <v>6297</v>
      </c>
      <c r="H1509" s="45" t="s">
        <v>6298</v>
      </c>
      <c r="I1509" s="45" t="s">
        <v>3203</v>
      </c>
      <c r="J1509" s="46">
        <v>188.67</v>
      </c>
      <c r="K1509" s="46">
        <f t="shared" si="23"/>
        <v>218.85719999999998</v>
      </c>
    </row>
    <row r="1510" spans="2:11" x14ac:dyDescent="0.25">
      <c r="B1510" s="45" t="s">
        <v>3197</v>
      </c>
      <c r="C1510" s="45" t="s">
        <v>5939</v>
      </c>
      <c r="D1510" s="45" t="s">
        <v>5940</v>
      </c>
      <c r="E1510" s="45">
        <v>78</v>
      </c>
      <c r="F1510" s="45" t="s">
        <v>6256</v>
      </c>
      <c r="G1510" s="45" t="s">
        <v>6299</v>
      </c>
      <c r="H1510" s="45" t="s">
        <v>6300</v>
      </c>
      <c r="I1510" s="45" t="s">
        <v>3203</v>
      </c>
      <c r="J1510" s="46">
        <v>222.31</v>
      </c>
      <c r="K1510" s="46">
        <f t="shared" si="23"/>
        <v>257.87959999999998</v>
      </c>
    </row>
    <row r="1511" spans="2:11" x14ac:dyDescent="0.25">
      <c r="B1511" s="45" t="s">
        <v>3197</v>
      </c>
      <c r="C1511" s="45" t="s">
        <v>5939</v>
      </c>
      <c r="D1511" s="45" t="s">
        <v>5940</v>
      </c>
      <c r="E1511" s="45">
        <v>78</v>
      </c>
      <c r="F1511" s="45" t="s">
        <v>6256</v>
      </c>
      <c r="G1511" s="45" t="s">
        <v>6301</v>
      </c>
      <c r="H1511" s="45" t="s">
        <v>6302</v>
      </c>
      <c r="I1511" s="45" t="s">
        <v>3203</v>
      </c>
      <c r="J1511" s="46">
        <v>217.17</v>
      </c>
      <c r="K1511" s="46">
        <f t="shared" si="23"/>
        <v>251.91719999999998</v>
      </c>
    </row>
    <row r="1512" spans="2:11" x14ac:dyDescent="0.25">
      <c r="B1512" s="45" t="s">
        <v>3197</v>
      </c>
      <c r="C1512" s="45" t="s">
        <v>5939</v>
      </c>
      <c r="D1512" s="45" t="s">
        <v>5940</v>
      </c>
      <c r="E1512" s="45">
        <v>75</v>
      </c>
      <c r="F1512" s="45" t="s">
        <v>6288</v>
      </c>
      <c r="G1512" s="45" t="s">
        <v>6303</v>
      </c>
      <c r="H1512" s="45" t="s">
        <v>6304</v>
      </c>
      <c r="I1512" s="45" t="s">
        <v>3203</v>
      </c>
      <c r="J1512" s="46">
        <v>434.5</v>
      </c>
      <c r="K1512" s="46">
        <f t="shared" si="23"/>
        <v>504.02</v>
      </c>
    </row>
    <row r="1513" spans="2:11" x14ac:dyDescent="0.25">
      <c r="B1513" s="45" t="s">
        <v>3197</v>
      </c>
      <c r="C1513" s="45" t="s">
        <v>5939</v>
      </c>
      <c r="D1513" s="45" t="s">
        <v>5940</v>
      </c>
      <c r="E1513" s="45">
        <v>77</v>
      </c>
      <c r="F1513" s="45" t="s">
        <v>6251</v>
      </c>
      <c r="G1513" s="45" t="s">
        <v>6305</v>
      </c>
      <c r="H1513" s="45" t="s">
        <v>6306</v>
      </c>
      <c r="I1513" s="45" t="s">
        <v>3203</v>
      </c>
      <c r="J1513" s="46">
        <v>4696.24</v>
      </c>
      <c r="K1513" s="46">
        <f t="shared" si="23"/>
        <v>5447.6383999999998</v>
      </c>
    </row>
    <row r="1514" spans="2:11" x14ac:dyDescent="0.25">
      <c r="B1514" s="45" t="s">
        <v>3197</v>
      </c>
      <c r="C1514" s="45" t="s">
        <v>5939</v>
      </c>
      <c r="D1514" s="45" t="s">
        <v>5940</v>
      </c>
      <c r="E1514" s="45">
        <v>78</v>
      </c>
      <c r="F1514" s="45" t="s">
        <v>6256</v>
      </c>
      <c r="G1514" s="45" t="s">
        <v>6307</v>
      </c>
      <c r="H1514" s="45" t="s">
        <v>6308</v>
      </c>
      <c r="I1514" s="45" t="s">
        <v>3203</v>
      </c>
      <c r="J1514" s="46">
        <v>210</v>
      </c>
      <c r="K1514" s="46">
        <f t="shared" si="23"/>
        <v>243.6</v>
      </c>
    </row>
    <row r="1515" spans="2:11" x14ac:dyDescent="0.25">
      <c r="B1515" s="45" t="s">
        <v>3197</v>
      </c>
      <c r="C1515" s="45" t="s">
        <v>5939</v>
      </c>
      <c r="D1515" s="45" t="s">
        <v>5940</v>
      </c>
      <c r="E1515" s="45">
        <v>78</v>
      </c>
      <c r="F1515" s="45" t="s">
        <v>6256</v>
      </c>
      <c r="G1515" s="45" t="s">
        <v>6309</v>
      </c>
      <c r="H1515" s="45" t="s">
        <v>6310</v>
      </c>
      <c r="I1515" s="45" t="s">
        <v>3203</v>
      </c>
      <c r="J1515" s="46">
        <v>240</v>
      </c>
      <c r="K1515" s="46">
        <f t="shared" si="23"/>
        <v>278.39999999999998</v>
      </c>
    </row>
    <row r="1516" spans="2:11" x14ac:dyDescent="0.25">
      <c r="B1516" s="45" t="s">
        <v>3197</v>
      </c>
      <c r="C1516" s="45" t="s">
        <v>5939</v>
      </c>
      <c r="D1516" s="45" t="s">
        <v>5940</v>
      </c>
      <c r="E1516" s="45">
        <v>81</v>
      </c>
      <c r="F1516" s="45" t="s">
        <v>6311</v>
      </c>
      <c r="G1516" s="45" t="s">
        <v>6312</v>
      </c>
      <c r="H1516" s="45" t="s">
        <v>6313</v>
      </c>
      <c r="I1516" s="45" t="s">
        <v>3203</v>
      </c>
      <c r="J1516" s="46">
        <v>8542.66</v>
      </c>
      <c r="K1516" s="46">
        <f t="shared" si="23"/>
        <v>9909.4856</v>
      </c>
    </row>
    <row r="1517" spans="2:11" x14ac:dyDescent="0.25">
      <c r="B1517" s="45" t="s">
        <v>3197</v>
      </c>
      <c r="C1517" s="45" t="s">
        <v>5939</v>
      </c>
      <c r="D1517" s="45" t="s">
        <v>5940</v>
      </c>
      <c r="E1517" s="45">
        <v>81</v>
      </c>
      <c r="F1517" s="45" t="s">
        <v>6311</v>
      </c>
      <c r="G1517" s="45" t="s">
        <v>6314</v>
      </c>
      <c r="H1517" s="45" t="s">
        <v>6315</v>
      </c>
      <c r="I1517" s="45" t="s">
        <v>3203</v>
      </c>
      <c r="J1517" s="46">
        <v>4918.3900000000003</v>
      </c>
      <c r="K1517" s="46">
        <f t="shared" si="23"/>
        <v>5705.3324000000002</v>
      </c>
    </row>
    <row r="1518" spans="2:11" x14ac:dyDescent="0.25">
      <c r="B1518" s="45" t="s">
        <v>3197</v>
      </c>
      <c r="C1518" s="45" t="s">
        <v>5939</v>
      </c>
      <c r="D1518" s="45" t="s">
        <v>5940</v>
      </c>
      <c r="E1518" s="45">
        <v>81</v>
      </c>
      <c r="F1518" s="45" t="s">
        <v>6311</v>
      </c>
      <c r="G1518" s="45" t="s">
        <v>6316</v>
      </c>
      <c r="H1518" s="45" t="s">
        <v>6317</v>
      </c>
      <c r="I1518" s="45" t="s">
        <v>3203</v>
      </c>
      <c r="J1518" s="46">
        <v>4501.24</v>
      </c>
      <c r="K1518" s="46">
        <f t="shared" si="23"/>
        <v>5221.4383999999991</v>
      </c>
    </row>
    <row r="1519" spans="2:11" x14ac:dyDescent="0.25">
      <c r="B1519" s="45" t="s">
        <v>3197</v>
      </c>
      <c r="C1519" s="45" t="s">
        <v>5939</v>
      </c>
      <c r="D1519" s="45" t="s">
        <v>5940</v>
      </c>
      <c r="E1519" s="45">
        <v>81</v>
      </c>
      <c r="F1519" s="45" t="s">
        <v>6311</v>
      </c>
      <c r="G1519" s="45" t="s">
        <v>6318</v>
      </c>
      <c r="H1519" s="45" t="s">
        <v>6319</v>
      </c>
      <c r="I1519" s="45" t="s">
        <v>3203</v>
      </c>
      <c r="J1519" s="46">
        <v>1610</v>
      </c>
      <c r="K1519" s="46">
        <f t="shared" si="23"/>
        <v>1867.6</v>
      </c>
    </row>
    <row r="1520" spans="2:11" x14ac:dyDescent="0.25">
      <c r="B1520" s="45" t="s">
        <v>3197</v>
      </c>
      <c r="C1520" s="45" t="s">
        <v>5939</v>
      </c>
      <c r="D1520" s="45" t="s">
        <v>5940</v>
      </c>
      <c r="E1520" s="45">
        <v>80</v>
      </c>
      <c r="F1520" s="45" t="s">
        <v>6320</v>
      </c>
      <c r="G1520" s="45" t="s">
        <v>6321</v>
      </c>
      <c r="H1520" s="45" t="s">
        <v>6322</v>
      </c>
      <c r="I1520" s="45" t="s">
        <v>3203</v>
      </c>
      <c r="J1520" s="46">
        <v>129.16</v>
      </c>
      <c r="K1520" s="46">
        <f t="shared" si="23"/>
        <v>149.82559999999998</v>
      </c>
    </row>
    <row r="1521" spans="2:11" x14ac:dyDescent="0.25">
      <c r="B1521" s="45" t="s">
        <v>3197</v>
      </c>
      <c r="C1521" s="45" t="s">
        <v>5939</v>
      </c>
      <c r="D1521" s="45" t="s">
        <v>5940</v>
      </c>
      <c r="E1521" s="45">
        <v>80</v>
      </c>
      <c r="F1521" s="45" t="s">
        <v>6320</v>
      </c>
      <c r="G1521" s="45" t="s">
        <v>6323</v>
      </c>
      <c r="H1521" s="45" t="s">
        <v>6324</v>
      </c>
      <c r="I1521" s="45" t="s">
        <v>3203</v>
      </c>
      <c r="J1521" s="46">
        <v>247.21</v>
      </c>
      <c r="K1521" s="46">
        <f t="shared" si="23"/>
        <v>286.7636</v>
      </c>
    </row>
    <row r="1522" spans="2:11" x14ac:dyDescent="0.25">
      <c r="B1522" s="45" t="s">
        <v>3197</v>
      </c>
      <c r="C1522" s="45" t="s">
        <v>5939</v>
      </c>
      <c r="D1522" s="45" t="s">
        <v>5940</v>
      </c>
      <c r="E1522" s="45">
        <v>82</v>
      </c>
      <c r="F1522" s="45" t="s">
        <v>6325</v>
      </c>
      <c r="G1522" s="45" t="s">
        <v>6326</v>
      </c>
      <c r="H1522" s="45" t="s">
        <v>6327</v>
      </c>
      <c r="I1522" s="45" t="s">
        <v>3203</v>
      </c>
      <c r="J1522" s="46">
        <v>645.80999999999995</v>
      </c>
      <c r="K1522" s="46">
        <f t="shared" si="23"/>
        <v>749.13959999999986</v>
      </c>
    </row>
    <row r="1523" spans="2:11" x14ac:dyDescent="0.25">
      <c r="B1523" s="45" t="s">
        <v>3197</v>
      </c>
      <c r="C1523" s="45" t="s">
        <v>5939</v>
      </c>
      <c r="D1523" s="45" t="s">
        <v>5940</v>
      </c>
      <c r="E1523" s="45">
        <v>82</v>
      </c>
      <c r="F1523" s="45" t="s">
        <v>6325</v>
      </c>
      <c r="G1523" s="45" t="s">
        <v>6328</v>
      </c>
      <c r="H1523" s="45" t="s">
        <v>6329</v>
      </c>
      <c r="I1523" s="45" t="s">
        <v>3203</v>
      </c>
      <c r="J1523" s="46">
        <v>124.47</v>
      </c>
      <c r="K1523" s="46">
        <f t="shared" si="23"/>
        <v>144.3852</v>
      </c>
    </row>
    <row r="1524" spans="2:11" x14ac:dyDescent="0.25">
      <c r="B1524" s="45" t="s">
        <v>3197</v>
      </c>
      <c r="C1524" s="45" t="s">
        <v>5939</v>
      </c>
      <c r="D1524" s="45" t="s">
        <v>5940</v>
      </c>
      <c r="E1524" s="45">
        <v>82</v>
      </c>
      <c r="F1524" s="45" t="s">
        <v>6325</v>
      </c>
      <c r="G1524" s="45" t="s">
        <v>6330</v>
      </c>
      <c r="H1524" s="45" t="s">
        <v>6331</v>
      </c>
      <c r="I1524" s="45" t="s">
        <v>3203</v>
      </c>
      <c r="J1524" s="46">
        <v>76.12</v>
      </c>
      <c r="K1524" s="46">
        <f t="shared" si="23"/>
        <v>88.299199999999999</v>
      </c>
    </row>
    <row r="1525" spans="2:11" x14ac:dyDescent="0.25">
      <c r="B1525" s="45" t="s">
        <v>3197</v>
      </c>
      <c r="C1525" s="45" t="s">
        <v>5939</v>
      </c>
      <c r="D1525" s="45" t="s">
        <v>5940</v>
      </c>
      <c r="E1525" s="45">
        <v>82</v>
      </c>
      <c r="F1525" s="45" t="s">
        <v>6325</v>
      </c>
      <c r="G1525" s="45" t="s">
        <v>6332</v>
      </c>
      <c r="H1525" s="45" t="s">
        <v>6333</v>
      </c>
      <c r="I1525" s="45" t="s">
        <v>3203</v>
      </c>
      <c r="J1525" s="46">
        <v>76.12</v>
      </c>
      <c r="K1525" s="46">
        <f t="shared" si="23"/>
        <v>88.299199999999999</v>
      </c>
    </row>
    <row r="1526" spans="2:11" x14ac:dyDescent="0.25">
      <c r="B1526" s="45" t="s">
        <v>3197</v>
      </c>
      <c r="C1526" s="45" t="s">
        <v>5939</v>
      </c>
      <c r="D1526" s="45" t="s">
        <v>5940</v>
      </c>
      <c r="E1526" s="45">
        <v>82</v>
      </c>
      <c r="F1526" s="45" t="s">
        <v>6325</v>
      </c>
      <c r="G1526" s="45" t="s">
        <v>6334</v>
      </c>
      <c r="H1526" s="45" t="s">
        <v>6335</v>
      </c>
      <c r="I1526" s="45" t="s">
        <v>3203</v>
      </c>
      <c r="J1526" s="46">
        <v>51.6</v>
      </c>
      <c r="K1526" s="46">
        <f t="shared" si="23"/>
        <v>59.855999999999995</v>
      </c>
    </row>
    <row r="1527" spans="2:11" x14ac:dyDescent="0.25">
      <c r="B1527" s="45" t="s">
        <v>3197</v>
      </c>
      <c r="C1527" s="45" t="s">
        <v>5939</v>
      </c>
      <c r="D1527" s="45" t="s">
        <v>5940</v>
      </c>
      <c r="E1527" s="45">
        <v>81</v>
      </c>
      <c r="F1527" s="45" t="s">
        <v>6311</v>
      </c>
      <c r="G1527" s="45" t="s">
        <v>6336</v>
      </c>
      <c r="H1527" s="45" t="s">
        <v>6337</v>
      </c>
      <c r="I1527" s="45" t="s">
        <v>3203</v>
      </c>
      <c r="J1527" s="46">
        <v>7771.99</v>
      </c>
      <c r="K1527" s="46">
        <f t="shared" si="23"/>
        <v>9015.5083999999988</v>
      </c>
    </row>
    <row r="1528" spans="2:11" x14ac:dyDescent="0.25">
      <c r="B1528" s="45" t="s">
        <v>3197</v>
      </c>
      <c r="C1528" s="45" t="s">
        <v>5939</v>
      </c>
      <c r="D1528" s="45" t="s">
        <v>5940</v>
      </c>
      <c r="E1528" s="45">
        <v>80</v>
      </c>
      <c r="F1528" s="45" t="s">
        <v>6320</v>
      </c>
      <c r="G1528" s="45" t="s">
        <v>6338</v>
      </c>
      <c r="H1528" s="45" t="s">
        <v>6339</v>
      </c>
      <c r="I1528" s="45" t="s">
        <v>3203</v>
      </c>
      <c r="J1528" s="46">
        <v>19.12</v>
      </c>
      <c r="K1528" s="46">
        <f t="shared" si="23"/>
        <v>22.179199999999998</v>
      </c>
    </row>
    <row r="1529" spans="2:11" x14ac:dyDescent="0.25">
      <c r="B1529" s="45" t="s">
        <v>3197</v>
      </c>
      <c r="C1529" s="45" t="s">
        <v>5939</v>
      </c>
      <c r="D1529" s="45" t="s">
        <v>5940</v>
      </c>
      <c r="E1529" s="45">
        <v>80</v>
      </c>
      <c r="F1529" s="45" t="s">
        <v>6320</v>
      </c>
      <c r="G1529" s="45" t="s">
        <v>6340</v>
      </c>
      <c r="H1529" s="45" t="s">
        <v>6341</v>
      </c>
      <c r="I1529" s="45" t="s">
        <v>3203</v>
      </c>
      <c r="J1529" s="46">
        <v>50.75</v>
      </c>
      <c r="K1529" s="46">
        <f t="shared" si="23"/>
        <v>58.87</v>
      </c>
    </row>
    <row r="1530" spans="2:11" x14ac:dyDescent="0.25">
      <c r="B1530" s="45" t="s">
        <v>3197</v>
      </c>
      <c r="C1530" s="45" t="s">
        <v>5939</v>
      </c>
      <c r="D1530" s="45" t="s">
        <v>5940</v>
      </c>
      <c r="E1530" s="45">
        <v>80</v>
      </c>
      <c r="F1530" s="45" t="s">
        <v>6320</v>
      </c>
      <c r="G1530" s="45" t="s">
        <v>6342</v>
      </c>
      <c r="H1530" s="45" t="s">
        <v>6343</v>
      </c>
      <c r="I1530" s="45" t="s">
        <v>3203</v>
      </c>
      <c r="J1530" s="46">
        <v>68.94</v>
      </c>
      <c r="K1530" s="46">
        <f t="shared" si="23"/>
        <v>79.970399999999998</v>
      </c>
    </row>
    <row r="1531" spans="2:11" x14ac:dyDescent="0.25">
      <c r="B1531" s="45" t="s">
        <v>3197</v>
      </c>
      <c r="C1531" s="45" t="s">
        <v>5939</v>
      </c>
      <c r="D1531" s="45" t="s">
        <v>5940</v>
      </c>
      <c r="E1531" s="45">
        <v>80</v>
      </c>
      <c r="F1531" s="45" t="s">
        <v>6320</v>
      </c>
      <c r="G1531" s="45" t="s">
        <v>6344</v>
      </c>
      <c r="H1531" s="45" t="s">
        <v>6345</v>
      </c>
      <c r="I1531" s="45" t="s">
        <v>3203</v>
      </c>
      <c r="J1531" s="46">
        <v>87.81</v>
      </c>
      <c r="K1531" s="46">
        <f t="shared" si="23"/>
        <v>101.8596</v>
      </c>
    </row>
    <row r="1532" spans="2:11" x14ac:dyDescent="0.25">
      <c r="B1532" s="45" t="s">
        <v>3197</v>
      </c>
      <c r="C1532" s="45" t="s">
        <v>5939</v>
      </c>
      <c r="D1532" s="45" t="s">
        <v>5940</v>
      </c>
      <c r="E1532" s="45">
        <v>82</v>
      </c>
      <c r="F1532" s="45" t="s">
        <v>6325</v>
      </c>
      <c r="G1532" s="45" t="s">
        <v>6346</v>
      </c>
      <c r="H1532" s="45" t="s">
        <v>6347</v>
      </c>
      <c r="I1532" s="45" t="s">
        <v>3203</v>
      </c>
      <c r="J1532" s="46">
        <v>6885.74</v>
      </c>
      <c r="K1532" s="46">
        <f t="shared" si="23"/>
        <v>7987.4583999999995</v>
      </c>
    </row>
    <row r="1533" spans="2:11" x14ac:dyDescent="0.25">
      <c r="B1533" s="45" t="s">
        <v>3197</v>
      </c>
      <c r="C1533" s="45" t="s">
        <v>5939</v>
      </c>
      <c r="D1533" s="45" t="s">
        <v>5940</v>
      </c>
      <c r="E1533" s="45">
        <v>75</v>
      </c>
      <c r="F1533" s="45" t="s">
        <v>6288</v>
      </c>
      <c r="G1533" s="45" t="s">
        <v>6348</v>
      </c>
      <c r="H1533" s="45" t="s">
        <v>6349</v>
      </c>
      <c r="I1533" s="45" t="s">
        <v>3203</v>
      </c>
      <c r="J1533" s="46">
        <v>13233.48</v>
      </c>
      <c r="K1533" s="46">
        <f t="shared" si="23"/>
        <v>15350.836799999999</v>
      </c>
    </row>
    <row r="1534" spans="2:11" x14ac:dyDescent="0.25">
      <c r="B1534" s="45" t="s">
        <v>3197</v>
      </c>
      <c r="C1534" s="45" t="s">
        <v>6350</v>
      </c>
      <c r="D1534" s="45" t="s">
        <v>6351</v>
      </c>
      <c r="E1534" s="45">
        <v>88</v>
      </c>
      <c r="F1534" s="45" t="s">
        <v>6352</v>
      </c>
      <c r="G1534" s="45" t="s">
        <v>6353</v>
      </c>
      <c r="H1534" s="45" t="s">
        <v>6354</v>
      </c>
      <c r="I1534" s="45" t="s">
        <v>3203</v>
      </c>
      <c r="J1534" s="46">
        <v>995.5</v>
      </c>
      <c r="K1534" s="46">
        <f t="shared" si="23"/>
        <v>1154.78</v>
      </c>
    </row>
    <row r="1535" spans="2:11" x14ac:dyDescent="0.25">
      <c r="B1535" s="45" t="s">
        <v>3197</v>
      </c>
      <c r="C1535" s="45" t="s">
        <v>6350</v>
      </c>
      <c r="D1535" s="45" t="s">
        <v>6351</v>
      </c>
      <c r="E1535" s="45">
        <v>86</v>
      </c>
      <c r="F1535" s="45" t="s">
        <v>6355</v>
      </c>
      <c r="G1535" s="45" t="s">
        <v>6356</v>
      </c>
      <c r="H1535" s="45" t="s">
        <v>6357</v>
      </c>
      <c r="I1535" s="45" t="s">
        <v>3203</v>
      </c>
      <c r="J1535" s="46">
        <v>2368.48</v>
      </c>
      <c r="K1535" s="46">
        <f t="shared" si="23"/>
        <v>2747.4367999999999</v>
      </c>
    </row>
    <row r="1536" spans="2:11" x14ac:dyDescent="0.25">
      <c r="B1536" s="45" t="s">
        <v>3197</v>
      </c>
      <c r="C1536" s="45" t="s">
        <v>6350</v>
      </c>
      <c r="D1536" s="45" t="s">
        <v>6351</v>
      </c>
      <c r="E1536" s="45">
        <v>89</v>
      </c>
      <c r="F1536" s="45" t="s">
        <v>6358</v>
      </c>
      <c r="G1536" s="45" t="s">
        <v>6359</v>
      </c>
      <c r="H1536" s="45" t="s">
        <v>6360</v>
      </c>
      <c r="I1536" s="45" t="s">
        <v>3203</v>
      </c>
      <c r="J1536" s="46">
        <v>537.88</v>
      </c>
      <c r="K1536" s="46">
        <f t="shared" si="23"/>
        <v>623.94079999999997</v>
      </c>
    </row>
    <row r="1537" spans="2:11" x14ac:dyDescent="0.25">
      <c r="B1537" s="45" t="s">
        <v>3197</v>
      </c>
      <c r="C1537" s="45" t="s">
        <v>6350</v>
      </c>
      <c r="D1537" s="45" t="s">
        <v>6351</v>
      </c>
      <c r="E1537" s="45">
        <v>89</v>
      </c>
      <c r="F1537" s="45" t="s">
        <v>6358</v>
      </c>
      <c r="G1537" s="45" t="s">
        <v>6361</v>
      </c>
      <c r="H1537" s="45" t="s">
        <v>6362</v>
      </c>
      <c r="I1537" s="45" t="s">
        <v>3203</v>
      </c>
      <c r="J1537" s="46">
        <v>534.41</v>
      </c>
      <c r="K1537" s="46">
        <f t="shared" si="23"/>
        <v>619.91559999999993</v>
      </c>
    </row>
    <row r="1538" spans="2:11" x14ac:dyDescent="0.25">
      <c r="B1538" s="45" t="s">
        <v>3197</v>
      </c>
      <c r="C1538" s="45" t="s">
        <v>6350</v>
      </c>
      <c r="D1538" s="45" t="s">
        <v>6351</v>
      </c>
      <c r="E1538" s="45">
        <v>89</v>
      </c>
      <c r="F1538" s="45" t="s">
        <v>6358</v>
      </c>
      <c r="G1538" s="45" t="s">
        <v>6363</v>
      </c>
      <c r="H1538" s="45" t="s">
        <v>6364</v>
      </c>
      <c r="I1538" s="45" t="s">
        <v>3203</v>
      </c>
      <c r="J1538" s="46">
        <v>650</v>
      </c>
      <c r="K1538" s="46">
        <f t="shared" si="23"/>
        <v>754</v>
      </c>
    </row>
    <row r="1539" spans="2:11" x14ac:dyDescent="0.25">
      <c r="B1539" s="45" t="s">
        <v>3197</v>
      </c>
      <c r="C1539" s="45" t="s">
        <v>6350</v>
      </c>
      <c r="D1539" s="45" t="s">
        <v>6351</v>
      </c>
      <c r="E1539" s="45">
        <v>89</v>
      </c>
      <c r="F1539" s="45" t="s">
        <v>6358</v>
      </c>
      <c r="G1539" s="45" t="s">
        <v>6365</v>
      </c>
      <c r="H1539" s="45" t="s">
        <v>6366</v>
      </c>
      <c r="I1539" s="45" t="s">
        <v>3203</v>
      </c>
      <c r="J1539" s="46">
        <v>650</v>
      </c>
      <c r="K1539" s="46">
        <f t="shared" si="23"/>
        <v>754</v>
      </c>
    </row>
    <row r="1540" spans="2:11" x14ac:dyDescent="0.25">
      <c r="B1540" s="45" t="s">
        <v>3197</v>
      </c>
      <c r="C1540" s="45" t="s">
        <v>6350</v>
      </c>
      <c r="D1540" s="45" t="s">
        <v>6351</v>
      </c>
      <c r="E1540" s="45">
        <v>89</v>
      </c>
      <c r="F1540" s="45" t="s">
        <v>6358</v>
      </c>
      <c r="G1540" s="45" t="s">
        <v>6367</v>
      </c>
      <c r="H1540" s="45" t="s">
        <v>6368</v>
      </c>
      <c r="I1540" s="45" t="s">
        <v>3203</v>
      </c>
      <c r="J1540" s="46">
        <v>1113.92</v>
      </c>
      <c r="K1540" s="46">
        <f t="shared" ref="K1540:K1603" si="24">+IF(AND(MID(H1540,1,15)="POSTE DE MADERA",J1540&lt;110)=TRUE,(J1540*1.13+5)*1.01*1.16,IF(AND(MID(H1540,1,15)="POSTE DE MADERA",J1540&gt;=110,J1540&lt;320)=TRUE,(J1540*1.13+12)*1.01*1.16,IF(AND(MID(H1540,1,15)="POSTE DE MADERA",J1540&gt;320)=TRUE,(J1540*1.13+36)*1.01*1.16,IF(+AND(MID(H1540,1,5)="POSTE",MID(H1540,1,15)&lt;&gt;"POSTE DE MADERA")=TRUE,J1540*1.01*1.16,J1540*1.16))))</f>
        <v>1292.1471999999999</v>
      </c>
    </row>
    <row r="1541" spans="2:11" x14ac:dyDescent="0.25">
      <c r="B1541" s="45" t="s">
        <v>3197</v>
      </c>
      <c r="C1541" s="45" t="s">
        <v>6350</v>
      </c>
      <c r="D1541" s="45" t="s">
        <v>6351</v>
      </c>
      <c r="E1541" s="45">
        <v>89</v>
      </c>
      <c r="F1541" s="45" t="s">
        <v>6358</v>
      </c>
      <c r="G1541" s="45" t="s">
        <v>6369</v>
      </c>
      <c r="H1541" s="45" t="s">
        <v>6370</v>
      </c>
      <c r="I1541" s="45" t="s">
        <v>3203</v>
      </c>
      <c r="J1541" s="46">
        <v>716.16</v>
      </c>
      <c r="K1541" s="46">
        <f t="shared" si="24"/>
        <v>830.74559999999985</v>
      </c>
    </row>
    <row r="1542" spans="2:11" x14ac:dyDescent="0.25">
      <c r="B1542" s="45" t="s">
        <v>3197</v>
      </c>
      <c r="C1542" s="45" t="s">
        <v>6350</v>
      </c>
      <c r="D1542" s="45" t="s">
        <v>6351</v>
      </c>
      <c r="E1542" s="45">
        <v>89</v>
      </c>
      <c r="F1542" s="45" t="s">
        <v>6358</v>
      </c>
      <c r="G1542" s="45" t="s">
        <v>6371</v>
      </c>
      <c r="H1542" s="45" t="s">
        <v>6372</v>
      </c>
      <c r="I1542" s="45" t="s">
        <v>3203</v>
      </c>
      <c r="J1542" s="46">
        <v>730.43</v>
      </c>
      <c r="K1542" s="46">
        <f t="shared" si="24"/>
        <v>847.29879999999991</v>
      </c>
    </row>
    <row r="1543" spans="2:11" x14ac:dyDescent="0.25">
      <c r="B1543" s="45" t="s">
        <v>3197</v>
      </c>
      <c r="C1543" s="45" t="s">
        <v>6350</v>
      </c>
      <c r="D1543" s="45" t="s">
        <v>6351</v>
      </c>
      <c r="E1543" s="45">
        <v>89</v>
      </c>
      <c r="F1543" s="45" t="s">
        <v>6358</v>
      </c>
      <c r="G1543" s="45" t="s">
        <v>6373</v>
      </c>
      <c r="H1543" s="45" t="s">
        <v>6374</v>
      </c>
      <c r="I1543" s="45" t="s">
        <v>3203</v>
      </c>
      <c r="J1543" s="46">
        <v>1321.81</v>
      </c>
      <c r="K1543" s="46">
        <f t="shared" si="24"/>
        <v>1533.2995999999998</v>
      </c>
    </row>
    <row r="1544" spans="2:11" x14ac:dyDescent="0.25">
      <c r="B1544" s="45" t="s">
        <v>3197</v>
      </c>
      <c r="C1544" s="45" t="s">
        <v>6350</v>
      </c>
      <c r="D1544" s="45" t="s">
        <v>6351</v>
      </c>
      <c r="E1544" s="45">
        <v>89</v>
      </c>
      <c r="F1544" s="45" t="s">
        <v>6358</v>
      </c>
      <c r="G1544" s="45" t="s">
        <v>6375</v>
      </c>
      <c r="H1544" s="45" t="s">
        <v>6376</v>
      </c>
      <c r="I1544" s="45" t="s">
        <v>3203</v>
      </c>
      <c r="J1544" s="46">
        <v>1321.81</v>
      </c>
      <c r="K1544" s="46">
        <f t="shared" si="24"/>
        <v>1533.2995999999998</v>
      </c>
    </row>
    <row r="1545" spans="2:11" x14ac:dyDescent="0.25">
      <c r="B1545" s="45" t="s">
        <v>3197</v>
      </c>
      <c r="C1545" s="45" t="s">
        <v>6350</v>
      </c>
      <c r="D1545" s="45" t="s">
        <v>6351</v>
      </c>
      <c r="E1545" s="45">
        <v>89</v>
      </c>
      <c r="F1545" s="45" t="s">
        <v>6358</v>
      </c>
      <c r="G1545" s="45" t="s">
        <v>6377</v>
      </c>
      <c r="H1545" s="45" t="s">
        <v>6378</v>
      </c>
      <c r="I1545" s="45" t="s">
        <v>3203</v>
      </c>
      <c r="J1545" s="46">
        <v>1554.28</v>
      </c>
      <c r="K1545" s="46">
        <f t="shared" si="24"/>
        <v>1802.9647999999997</v>
      </c>
    </row>
    <row r="1546" spans="2:11" x14ac:dyDescent="0.25">
      <c r="B1546" s="45" t="s">
        <v>3197</v>
      </c>
      <c r="C1546" s="45" t="s">
        <v>6350</v>
      </c>
      <c r="D1546" s="45" t="s">
        <v>6351</v>
      </c>
      <c r="E1546" s="45">
        <v>89</v>
      </c>
      <c r="F1546" s="45" t="s">
        <v>6358</v>
      </c>
      <c r="G1546" s="45" t="s">
        <v>6379</v>
      </c>
      <c r="H1546" s="45" t="s">
        <v>6380</v>
      </c>
      <c r="I1546" s="45" t="s">
        <v>3203</v>
      </c>
      <c r="J1546" s="46">
        <v>1353.37</v>
      </c>
      <c r="K1546" s="46">
        <f t="shared" si="24"/>
        <v>1569.9091999999998</v>
      </c>
    </row>
    <row r="1547" spans="2:11" x14ac:dyDescent="0.25">
      <c r="B1547" s="45" t="s">
        <v>3197</v>
      </c>
      <c r="C1547" s="45" t="s">
        <v>6350</v>
      </c>
      <c r="D1547" s="45" t="s">
        <v>6351</v>
      </c>
      <c r="E1547" s="45">
        <v>89</v>
      </c>
      <c r="F1547" s="45" t="s">
        <v>6358</v>
      </c>
      <c r="G1547" s="45" t="s">
        <v>6381</v>
      </c>
      <c r="H1547" s="45" t="s">
        <v>6382</v>
      </c>
      <c r="I1547" s="45" t="s">
        <v>3203</v>
      </c>
      <c r="J1547" s="46">
        <v>2781.66</v>
      </c>
      <c r="K1547" s="46">
        <f t="shared" si="24"/>
        <v>3226.7255999999998</v>
      </c>
    </row>
    <row r="1548" spans="2:11" x14ac:dyDescent="0.25">
      <c r="B1548" s="45" t="s">
        <v>3197</v>
      </c>
      <c r="C1548" s="45" t="s">
        <v>6350</v>
      </c>
      <c r="D1548" s="45" t="s">
        <v>6351</v>
      </c>
      <c r="E1548" s="45">
        <v>89</v>
      </c>
      <c r="F1548" s="45" t="s">
        <v>6358</v>
      </c>
      <c r="G1548" s="45" t="s">
        <v>6383</v>
      </c>
      <c r="H1548" s="45" t="s">
        <v>6384</v>
      </c>
      <c r="I1548" s="45" t="s">
        <v>3203</v>
      </c>
      <c r="J1548" s="46">
        <v>1508.95</v>
      </c>
      <c r="K1548" s="46">
        <f t="shared" si="24"/>
        <v>1750.3819999999998</v>
      </c>
    </row>
    <row r="1549" spans="2:11" x14ac:dyDescent="0.25">
      <c r="B1549" s="45" t="s">
        <v>3197</v>
      </c>
      <c r="C1549" s="45" t="s">
        <v>6350</v>
      </c>
      <c r="D1549" s="45" t="s">
        <v>6351</v>
      </c>
      <c r="E1549" s="45">
        <v>89</v>
      </c>
      <c r="F1549" s="45" t="s">
        <v>6358</v>
      </c>
      <c r="G1549" s="45" t="s">
        <v>6385</v>
      </c>
      <c r="H1549" s="45" t="s">
        <v>6386</v>
      </c>
      <c r="I1549" s="45" t="s">
        <v>3203</v>
      </c>
      <c r="J1549" s="46">
        <v>1508.95</v>
      </c>
      <c r="K1549" s="46">
        <f t="shared" si="24"/>
        <v>1750.3819999999998</v>
      </c>
    </row>
    <row r="1550" spans="2:11" x14ac:dyDescent="0.25">
      <c r="B1550" s="45" t="s">
        <v>3197</v>
      </c>
      <c r="C1550" s="45" t="s">
        <v>6350</v>
      </c>
      <c r="D1550" s="45" t="s">
        <v>6351</v>
      </c>
      <c r="E1550" s="45">
        <v>89</v>
      </c>
      <c r="F1550" s="45" t="s">
        <v>6358</v>
      </c>
      <c r="G1550" s="45" t="s">
        <v>6387</v>
      </c>
      <c r="H1550" s="45" t="s">
        <v>6388</v>
      </c>
      <c r="I1550" s="45" t="s">
        <v>3203</v>
      </c>
      <c r="J1550" s="46">
        <v>1811.58</v>
      </c>
      <c r="K1550" s="46">
        <f t="shared" si="24"/>
        <v>2101.4327999999996</v>
      </c>
    </row>
    <row r="1551" spans="2:11" x14ac:dyDescent="0.25">
      <c r="B1551" s="45" t="s">
        <v>3197</v>
      </c>
      <c r="C1551" s="45" t="s">
        <v>6350</v>
      </c>
      <c r="D1551" s="45" t="s">
        <v>6351</v>
      </c>
      <c r="E1551" s="45">
        <v>89</v>
      </c>
      <c r="F1551" s="45" t="s">
        <v>6358</v>
      </c>
      <c r="G1551" s="45" t="s">
        <v>6389</v>
      </c>
      <c r="H1551" s="45" t="s">
        <v>6390</v>
      </c>
      <c r="I1551" s="45" t="s">
        <v>3203</v>
      </c>
      <c r="J1551" s="46">
        <v>1811.58</v>
      </c>
      <c r="K1551" s="46">
        <f t="shared" si="24"/>
        <v>2101.4327999999996</v>
      </c>
    </row>
    <row r="1552" spans="2:11" x14ac:dyDescent="0.25">
      <c r="B1552" s="45" t="s">
        <v>3197</v>
      </c>
      <c r="C1552" s="45" t="s">
        <v>6350</v>
      </c>
      <c r="D1552" s="45" t="s">
        <v>6351</v>
      </c>
      <c r="E1552" s="45">
        <v>89</v>
      </c>
      <c r="F1552" s="45" t="s">
        <v>6358</v>
      </c>
      <c r="G1552" s="45" t="s">
        <v>6391</v>
      </c>
      <c r="H1552" s="45" t="s">
        <v>6392</v>
      </c>
      <c r="I1552" s="45" t="s">
        <v>3203</v>
      </c>
      <c r="J1552" s="46">
        <v>3355.14</v>
      </c>
      <c r="K1552" s="46">
        <f t="shared" si="24"/>
        <v>3891.9623999999994</v>
      </c>
    </row>
    <row r="1553" spans="2:11" x14ac:dyDescent="0.25">
      <c r="B1553" s="45" t="s">
        <v>3197</v>
      </c>
      <c r="C1553" s="45" t="s">
        <v>6350</v>
      </c>
      <c r="D1553" s="45" t="s">
        <v>6351</v>
      </c>
      <c r="E1553" s="45">
        <v>89</v>
      </c>
      <c r="F1553" s="45" t="s">
        <v>6358</v>
      </c>
      <c r="G1553" s="45" t="s">
        <v>6393</v>
      </c>
      <c r="H1553" s="45" t="s">
        <v>6394</v>
      </c>
      <c r="I1553" s="45" t="s">
        <v>3203</v>
      </c>
      <c r="J1553" s="46">
        <v>1622.81</v>
      </c>
      <c r="K1553" s="46">
        <f t="shared" si="24"/>
        <v>1882.4595999999999</v>
      </c>
    </row>
    <row r="1554" spans="2:11" x14ac:dyDescent="0.25">
      <c r="B1554" s="45" t="s">
        <v>3197</v>
      </c>
      <c r="C1554" s="45" t="s">
        <v>6350</v>
      </c>
      <c r="D1554" s="45" t="s">
        <v>6351</v>
      </c>
      <c r="E1554" s="45">
        <v>89</v>
      </c>
      <c r="F1554" s="45" t="s">
        <v>6358</v>
      </c>
      <c r="G1554" s="45" t="s">
        <v>6395</v>
      </c>
      <c r="H1554" s="45" t="s">
        <v>6396</v>
      </c>
      <c r="I1554" s="45" t="s">
        <v>3203</v>
      </c>
      <c r="J1554" s="46">
        <v>1865.06</v>
      </c>
      <c r="K1554" s="46">
        <f t="shared" si="24"/>
        <v>2163.4695999999999</v>
      </c>
    </row>
    <row r="1555" spans="2:11" x14ac:dyDescent="0.25">
      <c r="B1555" s="45" t="s">
        <v>3197</v>
      </c>
      <c r="C1555" s="45" t="s">
        <v>6350</v>
      </c>
      <c r="D1555" s="45" t="s">
        <v>6351</v>
      </c>
      <c r="E1555" s="45">
        <v>89</v>
      </c>
      <c r="F1555" s="45" t="s">
        <v>6358</v>
      </c>
      <c r="G1555" s="45" t="s">
        <v>6397</v>
      </c>
      <c r="H1555" s="45" t="s">
        <v>6398</v>
      </c>
      <c r="I1555" s="45" t="s">
        <v>3203</v>
      </c>
      <c r="J1555" s="46">
        <v>846.71</v>
      </c>
      <c r="K1555" s="46">
        <f t="shared" si="24"/>
        <v>982.18359999999996</v>
      </c>
    </row>
    <row r="1556" spans="2:11" x14ac:dyDescent="0.25">
      <c r="B1556" s="45" t="s">
        <v>3197</v>
      </c>
      <c r="C1556" s="45" t="s">
        <v>6350</v>
      </c>
      <c r="D1556" s="45" t="s">
        <v>6351</v>
      </c>
      <c r="E1556" s="45">
        <v>89</v>
      </c>
      <c r="F1556" s="45" t="s">
        <v>6358</v>
      </c>
      <c r="G1556" s="45" t="s">
        <v>6399</v>
      </c>
      <c r="H1556" s="45" t="s">
        <v>6400</v>
      </c>
      <c r="I1556" s="45" t="s">
        <v>3203</v>
      </c>
      <c r="J1556" s="46">
        <v>327.14</v>
      </c>
      <c r="K1556" s="46">
        <f t="shared" si="24"/>
        <v>379.48239999999998</v>
      </c>
    </row>
    <row r="1557" spans="2:11" x14ac:dyDescent="0.25">
      <c r="B1557" s="45" t="s">
        <v>3197</v>
      </c>
      <c r="C1557" s="45" t="s">
        <v>6350</v>
      </c>
      <c r="D1557" s="45" t="s">
        <v>6351</v>
      </c>
      <c r="E1557" s="45">
        <v>89</v>
      </c>
      <c r="F1557" s="45" t="s">
        <v>6358</v>
      </c>
      <c r="G1557" s="45" t="s">
        <v>6401</v>
      </c>
      <c r="H1557" s="45" t="s">
        <v>6402</v>
      </c>
      <c r="I1557" s="45" t="s">
        <v>3203</v>
      </c>
      <c r="J1557" s="46">
        <v>310.57</v>
      </c>
      <c r="K1557" s="46">
        <f t="shared" si="24"/>
        <v>360.26119999999997</v>
      </c>
    </row>
    <row r="1558" spans="2:11" x14ac:dyDescent="0.25">
      <c r="B1558" s="45" t="s">
        <v>3197</v>
      </c>
      <c r="C1558" s="45" t="s">
        <v>6350</v>
      </c>
      <c r="D1558" s="45" t="s">
        <v>6351</v>
      </c>
      <c r="E1558" s="45">
        <v>89</v>
      </c>
      <c r="F1558" s="45" t="s">
        <v>6358</v>
      </c>
      <c r="G1558" s="45" t="s">
        <v>6403</v>
      </c>
      <c r="H1558" s="45" t="s">
        <v>6404</v>
      </c>
      <c r="I1558" s="45" t="s">
        <v>3203</v>
      </c>
      <c r="J1558" s="46">
        <v>310.57</v>
      </c>
      <c r="K1558" s="46">
        <f t="shared" si="24"/>
        <v>360.26119999999997</v>
      </c>
    </row>
    <row r="1559" spans="2:11" x14ac:dyDescent="0.25">
      <c r="B1559" s="45" t="s">
        <v>3197</v>
      </c>
      <c r="C1559" s="45" t="s">
        <v>6350</v>
      </c>
      <c r="D1559" s="45" t="s">
        <v>6351</v>
      </c>
      <c r="E1559" s="45">
        <v>89</v>
      </c>
      <c r="F1559" s="45" t="s">
        <v>6358</v>
      </c>
      <c r="G1559" s="45" t="s">
        <v>6405</v>
      </c>
      <c r="H1559" s="45" t="s">
        <v>6406</v>
      </c>
      <c r="I1559" s="45" t="s">
        <v>3203</v>
      </c>
      <c r="J1559" s="46">
        <v>1033.76</v>
      </c>
      <c r="K1559" s="46">
        <f t="shared" si="24"/>
        <v>1199.1615999999999</v>
      </c>
    </row>
    <row r="1560" spans="2:11" x14ac:dyDescent="0.25">
      <c r="B1560" s="45" t="s">
        <v>3197</v>
      </c>
      <c r="C1560" s="45" t="s">
        <v>6350</v>
      </c>
      <c r="D1560" s="45" t="s">
        <v>6351</v>
      </c>
      <c r="E1560" s="45">
        <v>89</v>
      </c>
      <c r="F1560" s="45" t="s">
        <v>6358</v>
      </c>
      <c r="G1560" s="45" t="s">
        <v>6407</v>
      </c>
      <c r="H1560" s="45" t="s">
        <v>6408</v>
      </c>
      <c r="I1560" s="45" t="s">
        <v>3203</v>
      </c>
      <c r="J1560" s="46">
        <v>549.89</v>
      </c>
      <c r="K1560" s="46">
        <f t="shared" si="24"/>
        <v>637.87239999999997</v>
      </c>
    </row>
    <row r="1561" spans="2:11" x14ac:dyDescent="0.25">
      <c r="B1561" s="45" t="s">
        <v>3197</v>
      </c>
      <c r="C1561" s="45" t="s">
        <v>6350</v>
      </c>
      <c r="D1561" s="45" t="s">
        <v>6351</v>
      </c>
      <c r="E1561" s="45">
        <v>89</v>
      </c>
      <c r="F1561" s="45" t="s">
        <v>6358</v>
      </c>
      <c r="G1561" s="45" t="s">
        <v>6409</v>
      </c>
      <c r="H1561" s="45" t="s">
        <v>6410</v>
      </c>
      <c r="I1561" s="45" t="s">
        <v>3203</v>
      </c>
      <c r="J1561" s="46">
        <v>624.54</v>
      </c>
      <c r="K1561" s="46">
        <f t="shared" si="24"/>
        <v>724.46639999999991</v>
      </c>
    </row>
    <row r="1562" spans="2:11" x14ac:dyDescent="0.25">
      <c r="B1562" s="45" t="s">
        <v>3197</v>
      </c>
      <c r="C1562" s="45" t="s">
        <v>6350</v>
      </c>
      <c r="D1562" s="45" t="s">
        <v>6351</v>
      </c>
      <c r="E1562" s="45">
        <v>89</v>
      </c>
      <c r="F1562" s="45" t="s">
        <v>6358</v>
      </c>
      <c r="G1562" s="45" t="s">
        <v>6411</v>
      </c>
      <c r="H1562" s="45" t="s">
        <v>6412</v>
      </c>
      <c r="I1562" s="45" t="s">
        <v>3203</v>
      </c>
      <c r="J1562" s="46">
        <v>624.54</v>
      </c>
      <c r="K1562" s="46">
        <f t="shared" si="24"/>
        <v>724.46639999999991</v>
      </c>
    </row>
    <row r="1563" spans="2:11" x14ac:dyDescent="0.25">
      <c r="B1563" s="45" t="s">
        <v>3197</v>
      </c>
      <c r="C1563" s="45" t="s">
        <v>6350</v>
      </c>
      <c r="D1563" s="45" t="s">
        <v>6351</v>
      </c>
      <c r="E1563" s="45">
        <v>89</v>
      </c>
      <c r="F1563" s="45" t="s">
        <v>6358</v>
      </c>
      <c r="G1563" s="45" t="s">
        <v>6413</v>
      </c>
      <c r="H1563" s="45" t="s">
        <v>6414</v>
      </c>
      <c r="I1563" s="45" t="s">
        <v>3203</v>
      </c>
      <c r="J1563" s="46">
        <v>424.49</v>
      </c>
      <c r="K1563" s="46">
        <f t="shared" si="24"/>
        <v>492.40839999999997</v>
      </c>
    </row>
    <row r="1564" spans="2:11" x14ac:dyDescent="0.25">
      <c r="B1564" s="45" t="s">
        <v>3197</v>
      </c>
      <c r="C1564" s="45" t="s">
        <v>6350</v>
      </c>
      <c r="D1564" s="45" t="s">
        <v>6351</v>
      </c>
      <c r="E1564" s="45">
        <v>89</v>
      </c>
      <c r="F1564" s="45" t="s">
        <v>6358</v>
      </c>
      <c r="G1564" s="45" t="s">
        <v>6415</v>
      </c>
      <c r="H1564" s="45" t="s">
        <v>6416</v>
      </c>
      <c r="I1564" s="45" t="s">
        <v>3203</v>
      </c>
      <c r="J1564" s="46">
        <v>1347.15</v>
      </c>
      <c r="K1564" s="46">
        <f t="shared" si="24"/>
        <v>1562.694</v>
      </c>
    </row>
    <row r="1565" spans="2:11" x14ac:dyDescent="0.25">
      <c r="B1565" s="45" t="s">
        <v>3197</v>
      </c>
      <c r="C1565" s="45" t="s">
        <v>6350</v>
      </c>
      <c r="D1565" s="45" t="s">
        <v>6351</v>
      </c>
      <c r="E1565" s="45">
        <v>89</v>
      </c>
      <c r="F1565" s="45" t="s">
        <v>6358</v>
      </c>
      <c r="G1565" s="45" t="s">
        <v>6417</v>
      </c>
      <c r="H1565" s="45" t="s">
        <v>6418</v>
      </c>
      <c r="I1565" s="45" t="s">
        <v>3203</v>
      </c>
      <c r="J1565" s="46">
        <v>1347.15</v>
      </c>
      <c r="K1565" s="46">
        <f t="shared" si="24"/>
        <v>1562.694</v>
      </c>
    </row>
    <row r="1566" spans="2:11" x14ac:dyDescent="0.25">
      <c r="B1566" s="45" t="s">
        <v>3197</v>
      </c>
      <c r="C1566" s="45" t="s">
        <v>6350</v>
      </c>
      <c r="D1566" s="45" t="s">
        <v>6351</v>
      </c>
      <c r="E1566" s="45">
        <v>89</v>
      </c>
      <c r="F1566" s="45" t="s">
        <v>6358</v>
      </c>
      <c r="G1566" s="45" t="s">
        <v>6419</v>
      </c>
      <c r="H1566" s="45" t="s">
        <v>6420</v>
      </c>
      <c r="I1566" s="45" t="s">
        <v>3203</v>
      </c>
      <c r="J1566" s="46">
        <v>876.92</v>
      </c>
      <c r="K1566" s="46">
        <f t="shared" si="24"/>
        <v>1017.2271999999999</v>
      </c>
    </row>
    <row r="1567" spans="2:11" x14ac:dyDescent="0.25">
      <c r="B1567" s="45" t="s">
        <v>3197</v>
      </c>
      <c r="C1567" s="45" t="s">
        <v>6350</v>
      </c>
      <c r="D1567" s="45" t="s">
        <v>6351</v>
      </c>
      <c r="E1567" s="45">
        <v>89</v>
      </c>
      <c r="F1567" s="45" t="s">
        <v>6358</v>
      </c>
      <c r="G1567" s="45" t="s">
        <v>6421</v>
      </c>
      <c r="H1567" s="45" t="s">
        <v>6422</v>
      </c>
      <c r="I1567" s="45" t="s">
        <v>3203</v>
      </c>
      <c r="J1567" s="46">
        <v>871.43</v>
      </c>
      <c r="K1567" s="46">
        <f t="shared" si="24"/>
        <v>1010.8587999999999</v>
      </c>
    </row>
    <row r="1568" spans="2:11" x14ac:dyDescent="0.25">
      <c r="B1568" s="45" t="s">
        <v>3197</v>
      </c>
      <c r="C1568" s="45" t="s">
        <v>6350</v>
      </c>
      <c r="D1568" s="45" t="s">
        <v>6351</v>
      </c>
      <c r="E1568" s="45">
        <v>89</v>
      </c>
      <c r="F1568" s="45" t="s">
        <v>6358</v>
      </c>
      <c r="G1568" s="45" t="s">
        <v>6423</v>
      </c>
      <c r="H1568" s="45" t="s">
        <v>6424</v>
      </c>
      <c r="I1568" s="45" t="s">
        <v>3203</v>
      </c>
      <c r="J1568" s="46">
        <v>537.88</v>
      </c>
      <c r="K1568" s="46">
        <f t="shared" si="24"/>
        <v>623.94079999999997</v>
      </c>
    </row>
    <row r="1569" spans="2:11" x14ac:dyDescent="0.25">
      <c r="B1569" s="45" t="s">
        <v>3197</v>
      </c>
      <c r="C1569" s="45" t="s">
        <v>6350</v>
      </c>
      <c r="D1569" s="45" t="s">
        <v>6351</v>
      </c>
      <c r="E1569" s="45">
        <v>89</v>
      </c>
      <c r="F1569" s="45" t="s">
        <v>6358</v>
      </c>
      <c r="G1569" s="45" t="s">
        <v>6425</v>
      </c>
      <c r="H1569" s="45" t="s">
        <v>6426</v>
      </c>
      <c r="I1569" s="45" t="s">
        <v>3203</v>
      </c>
      <c r="J1569" s="46">
        <v>534.41</v>
      </c>
      <c r="K1569" s="46">
        <f t="shared" si="24"/>
        <v>619.91559999999993</v>
      </c>
    </row>
    <row r="1570" spans="2:11" x14ac:dyDescent="0.25">
      <c r="B1570" s="45" t="s">
        <v>3197</v>
      </c>
      <c r="C1570" s="45" t="s">
        <v>6350</v>
      </c>
      <c r="D1570" s="45" t="s">
        <v>6351</v>
      </c>
      <c r="E1570" s="45">
        <v>89</v>
      </c>
      <c r="F1570" s="45" t="s">
        <v>6358</v>
      </c>
      <c r="G1570" s="45" t="s">
        <v>6427</v>
      </c>
      <c r="H1570" s="45" t="s">
        <v>6428</v>
      </c>
      <c r="I1570" s="45" t="s">
        <v>3203</v>
      </c>
      <c r="J1570" s="46">
        <v>1637.42</v>
      </c>
      <c r="K1570" s="46">
        <f t="shared" si="24"/>
        <v>1899.4071999999999</v>
      </c>
    </row>
    <row r="1571" spans="2:11" x14ac:dyDescent="0.25">
      <c r="B1571" s="45" t="s">
        <v>3197</v>
      </c>
      <c r="C1571" s="45" t="s">
        <v>6350</v>
      </c>
      <c r="D1571" s="45" t="s">
        <v>6351</v>
      </c>
      <c r="E1571" s="45">
        <v>89</v>
      </c>
      <c r="F1571" s="45" t="s">
        <v>6358</v>
      </c>
      <c r="G1571" s="45" t="s">
        <v>6429</v>
      </c>
      <c r="H1571" s="45" t="s">
        <v>6430</v>
      </c>
      <c r="I1571" s="45" t="s">
        <v>3203</v>
      </c>
      <c r="J1571" s="46">
        <v>1637.42</v>
      </c>
      <c r="K1571" s="46">
        <f t="shared" si="24"/>
        <v>1899.4071999999999</v>
      </c>
    </row>
    <row r="1572" spans="2:11" x14ac:dyDescent="0.25">
      <c r="B1572" s="45" t="s">
        <v>3197</v>
      </c>
      <c r="C1572" s="45" t="s">
        <v>6350</v>
      </c>
      <c r="D1572" s="45" t="s">
        <v>6351</v>
      </c>
      <c r="E1572" s="45">
        <v>89</v>
      </c>
      <c r="F1572" s="45" t="s">
        <v>6358</v>
      </c>
      <c r="G1572" s="45" t="s">
        <v>6431</v>
      </c>
      <c r="H1572" s="45" t="s">
        <v>6432</v>
      </c>
      <c r="I1572" s="45" t="s">
        <v>3203</v>
      </c>
      <c r="J1572" s="46">
        <v>650</v>
      </c>
      <c r="K1572" s="46">
        <f t="shared" si="24"/>
        <v>754</v>
      </c>
    </row>
    <row r="1573" spans="2:11" x14ac:dyDescent="0.25">
      <c r="B1573" s="45" t="s">
        <v>3197</v>
      </c>
      <c r="C1573" s="45" t="s">
        <v>6350</v>
      </c>
      <c r="D1573" s="45" t="s">
        <v>6351</v>
      </c>
      <c r="E1573" s="45">
        <v>89</v>
      </c>
      <c r="F1573" s="45" t="s">
        <v>6358</v>
      </c>
      <c r="G1573" s="45" t="s">
        <v>6433</v>
      </c>
      <c r="H1573" s="45" t="s">
        <v>6434</v>
      </c>
      <c r="I1573" s="45" t="s">
        <v>3203</v>
      </c>
      <c r="J1573" s="46">
        <v>1113.92</v>
      </c>
      <c r="K1573" s="46">
        <f t="shared" si="24"/>
        <v>1292.1471999999999</v>
      </c>
    </row>
    <row r="1574" spans="2:11" x14ac:dyDescent="0.25">
      <c r="B1574" s="45" t="s">
        <v>3197</v>
      </c>
      <c r="C1574" s="45" t="s">
        <v>6350</v>
      </c>
      <c r="D1574" s="45" t="s">
        <v>6351</v>
      </c>
      <c r="E1574" s="45">
        <v>89</v>
      </c>
      <c r="F1574" s="45" t="s">
        <v>6358</v>
      </c>
      <c r="G1574" s="45" t="s">
        <v>6435</v>
      </c>
      <c r="H1574" s="45" t="s">
        <v>6436</v>
      </c>
      <c r="I1574" s="45" t="s">
        <v>3203</v>
      </c>
      <c r="J1574" s="46">
        <v>1113.92</v>
      </c>
      <c r="K1574" s="46">
        <f t="shared" si="24"/>
        <v>1292.1471999999999</v>
      </c>
    </row>
    <row r="1575" spans="2:11" x14ac:dyDescent="0.25">
      <c r="B1575" s="45" t="s">
        <v>3197</v>
      </c>
      <c r="C1575" s="45" t="s">
        <v>6350</v>
      </c>
      <c r="D1575" s="45" t="s">
        <v>6351</v>
      </c>
      <c r="E1575" s="45">
        <v>89</v>
      </c>
      <c r="F1575" s="45" t="s">
        <v>6358</v>
      </c>
      <c r="G1575" s="45" t="s">
        <v>6437</v>
      </c>
      <c r="H1575" s="45" t="s">
        <v>6438</v>
      </c>
      <c r="I1575" s="45" t="s">
        <v>3203</v>
      </c>
      <c r="J1575" s="46">
        <v>618.07000000000005</v>
      </c>
      <c r="K1575" s="46">
        <f t="shared" si="24"/>
        <v>716.96119999999996</v>
      </c>
    </row>
    <row r="1576" spans="2:11" x14ac:dyDescent="0.25">
      <c r="B1576" s="45" t="s">
        <v>3197</v>
      </c>
      <c r="C1576" s="45" t="s">
        <v>6350</v>
      </c>
      <c r="D1576" s="45" t="s">
        <v>6351</v>
      </c>
      <c r="E1576" s="45">
        <v>89</v>
      </c>
      <c r="F1576" s="45" t="s">
        <v>6358</v>
      </c>
      <c r="G1576" s="45" t="s">
        <v>6439</v>
      </c>
      <c r="H1576" s="45" t="s">
        <v>6440</v>
      </c>
      <c r="I1576" s="45" t="s">
        <v>3203</v>
      </c>
      <c r="J1576" s="46">
        <v>621.94000000000005</v>
      </c>
      <c r="K1576" s="46">
        <f t="shared" si="24"/>
        <v>721.45040000000006</v>
      </c>
    </row>
    <row r="1577" spans="2:11" x14ac:dyDescent="0.25">
      <c r="B1577" s="45" t="s">
        <v>3197</v>
      </c>
      <c r="C1577" s="45" t="s">
        <v>6350</v>
      </c>
      <c r="D1577" s="45" t="s">
        <v>6351</v>
      </c>
      <c r="E1577" s="45">
        <v>89</v>
      </c>
      <c r="F1577" s="45" t="s">
        <v>6358</v>
      </c>
      <c r="G1577" s="45" t="s">
        <v>6441</v>
      </c>
      <c r="H1577" s="45" t="s">
        <v>6442</v>
      </c>
      <c r="I1577" s="45" t="s">
        <v>3203</v>
      </c>
      <c r="J1577" s="46">
        <v>1594.32</v>
      </c>
      <c r="K1577" s="46">
        <f t="shared" si="24"/>
        <v>1849.4111999999998</v>
      </c>
    </row>
    <row r="1578" spans="2:11" x14ac:dyDescent="0.25">
      <c r="B1578" s="45" t="s">
        <v>3197</v>
      </c>
      <c r="C1578" s="45" t="s">
        <v>6350</v>
      </c>
      <c r="D1578" s="45" t="s">
        <v>6351</v>
      </c>
      <c r="E1578" s="45">
        <v>89</v>
      </c>
      <c r="F1578" s="45" t="s">
        <v>6358</v>
      </c>
      <c r="G1578" s="45" t="s">
        <v>6443</v>
      </c>
      <c r="H1578" s="45" t="s">
        <v>6444</v>
      </c>
      <c r="I1578" s="45" t="s">
        <v>3203</v>
      </c>
      <c r="J1578" s="46">
        <v>621.94000000000005</v>
      </c>
      <c r="K1578" s="46">
        <f t="shared" si="24"/>
        <v>721.45040000000006</v>
      </c>
    </row>
    <row r="1579" spans="2:11" x14ac:dyDescent="0.25">
      <c r="B1579" s="45" t="s">
        <v>3197</v>
      </c>
      <c r="C1579" s="45" t="s">
        <v>6350</v>
      </c>
      <c r="D1579" s="45" t="s">
        <v>6351</v>
      </c>
      <c r="E1579" s="45">
        <v>89</v>
      </c>
      <c r="F1579" s="45" t="s">
        <v>6358</v>
      </c>
      <c r="G1579" s="45" t="s">
        <v>6445</v>
      </c>
      <c r="H1579" s="45" t="s">
        <v>6446</v>
      </c>
      <c r="I1579" s="45" t="s">
        <v>3203</v>
      </c>
      <c r="J1579" s="46">
        <v>1862.01</v>
      </c>
      <c r="K1579" s="46">
        <f t="shared" si="24"/>
        <v>2159.9315999999999</v>
      </c>
    </row>
    <row r="1580" spans="2:11" x14ac:dyDescent="0.25">
      <c r="B1580" s="45" t="s">
        <v>3197</v>
      </c>
      <c r="C1580" s="45" t="s">
        <v>6350</v>
      </c>
      <c r="D1580" s="45" t="s">
        <v>6351</v>
      </c>
      <c r="E1580" s="45">
        <v>89</v>
      </c>
      <c r="F1580" s="45" t="s">
        <v>6358</v>
      </c>
      <c r="G1580" s="45" t="s">
        <v>6447</v>
      </c>
      <c r="H1580" s="45" t="s">
        <v>6448</v>
      </c>
      <c r="I1580" s="45" t="s">
        <v>3203</v>
      </c>
      <c r="J1580" s="46">
        <v>1862.01</v>
      </c>
      <c r="K1580" s="46">
        <f t="shared" si="24"/>
        <v>2159.9315999999999</v>
      </c>
    </row>
    <row r="1581" spans="2:11" x14ac:dyDescent="0.25">
      <c r="B1581" s="45" t="s">
        <v>3197</v>
      </c>
      <c r="C1581" s="45" t="s">
        <v>6350</v>
      </c>
      <c r="D1581" s="45" t="s">
        <v>6351</v>
      </c>
      <c r="E1581" s="45">
        <v>89</v>
      </c>
      <c r="F1581" s="45" t="s">
        <v>6358</v>
      </c>
      <c r="G1581" s="45" t="s">
        <v>6449</v>
      </c>
      <c r="H1581" s="45" t="s">
        <v>6450</v>
      </c>
      <c r="I1581" s="45" t="s">
        <v>3203</v>
      </c>
      <c r="J1581" s="46">
        <v>1120.8800000000001</v>
      </c>
      <c r="K1581" s="46">
        <f t="shared" si="24"/>
        <v>1300.2208000000001</v>
      </c>
    </row>
    <row r="1582" spans="2:11" x14ac:dyDescent="0.25">
      <c r="B1582" s="45" t="s">
        <v>3197</v>
      </c>
      <c r="C1582" s="45" t="s">
        <v>6350</v>
      </c>
      <c r="D1582" s="45" t="s">
        <v>6351</v>
      </c>
      <c r="E1582" s="45">
        <v>89</v>
      </c>
      <c r="F1582" s="45" t="s">
        <v>6358</v>
      </c>
      <c r="G1582" s="45" t="s">
        <v>6451</v>
      </c>
      <c r="H1582" s="45" t="s">
        <v>6452</v>
      </c>
      <c r="I1582" s="45" t="s">
        <v>3203</v>
      </c>
      <c r="J1582" s="46">
        <v>1309.43</v>
      </c>
      <c r="K1582" s="46">
        <f t="shared" si="24"/>
        <v>1518.9387999999999</v>
      </c>
    </row>
    <row r="1583" spans="2:11" x14ac:dyDescent="0.25">
      <c r="B1583" s="45" t="s">
        <v>3197</v>
      </c>
      <c r="C1583" s="45" t="s">
        <v>6350</v>
      </c>
      <c r="D1583" s="45" t="s">
        <v>6351</v>
      </c>
      <c r="E1583" s="45">
        <v>89</v>
      </c>
      <c r="F1583" s="45" t="s">
        <v>6358</v>
      </c>
      <c r="G1583" s="45" t="s">
        <v>6453</v>
      </c>
      <c r="H1583" s="45" t="s">
        <v>6454</v>
      </c>
      <c r="I1583" s="45" t="s">
        <v>3203</v>
      </c>
      <c r="J1583" s="46">
        <v>1309.43</v>
      </c>
      <c r="K1583" s="46">
        <f t="shared" si="24"/>
        <v>1518.9387999999999</v>
      </c>
    </row>
    <row r="1584" spans="2:11" x14ac:dyDescent="0.25">
      <c r="B1584" s="45" t="s">
        <v>3197</v>
      </c>
      <c r="C1584" s="45" t="s">
        <v>6350</v>
      </c>
      <c r="D1584" s="45" t="s">
        <v>6351</v>
      </c>
      <c r="E1584" s="45">
        <v>89</v>
      </c>
      <c r="F1584" s="45" t="s">
        <v>6358</v>
      </c>
      <c r="G1584" s="45" t="s">
        <v>6455</v>
      </c>
      <c r="H1584" s="45" t="s">
        <v>6456</v>
      </c>
      <c r="I1584" s="45" t="s">
        <v>3203</v>
      </c>
      <c r="J1584" s="46">
        <v>726.78</v>
      </c>
      <c r="K1584" s="46">
        <f t="shared" si="24"/>
        <v>843.06479999999988</v>
      </c>
    </row>
    <row r="1585" spans="2:11" x14ac:dyDescent="0.25">
      <c r="B1585" s="45" t="s">
        <v>3197</v>
      </c>
      <c r="C1585" s="45" t="s">
        <v>6350</v>
      </c>
      <c r="D1585" s="45" t="s">
        <v>6351</v>
      </c>
      <c r="E1585" s="45">
        <v>89</v>
      </c>
      <c r="F1585" s="45" t="s">
        <v>6358</v>
      </c>
      <c r="G1585" s="45" t="s">
        <v>6457</v>
      </c>
      <c r="H1585" s="45" t="s">
        <v>6458</v>
      </c>
      <c r="I1585" s="45" t="s">
        <v>3203</v>
      </c>
      <c r="J1585" s="46">
        <v>716.16</v>
      </c>
      <c r="K1585" s="46">
        <f t="shared" si="24"/>
        <v>830.74559999999985</v>
      </c>
    </row>
    <row r="1586" spans="2:11" x14ac:dyDescent="0.25">
      <c r="B1586" s="45" t="s">
        <v>3197</v>
      </c>
      <c r="C1586" s="45" t="s">
        <v>6350</v>
      </c>
      <c r="D1586" s="45" t="s">
        <v>6351</v>
      </c>
      <c r="E1586" s="45">
        <v>89</v>
      </c>
      <c r="F1586" s="45" t="s">
        <v>6358</v>
      </c>
      <c r="G1586" s="45" t="s">
        <v>6459</v>
      </c>
      <c r="H1586" s="45" t="s">
        <v>6460</v>
      </c>
      <c r="I1586" s="45" t="s">
        <v>3203</v>
      </c>
      <c r="J1586" s="46">
        <v>730.43</v>
      </c>
      <c r="K1586" s="46">
        <f t="shared" si="24"/>
        <v>847.29879999999991</v>
      </c>
    </row>
    <row r="1587" spans="2:11" x14ac:dyDescent="0.25">
      <c r="B1587" s="45" t="s">
        <v>3197</v>
      </c>
      <c r="C1587" s="45" t="s">
        <v>6350</v>
      </c>
      <c r="D1587" s="45" t="s">
        <v>6351</v>
      </c>
      <c r="E1587" s="45">
        <v>89</v>
      </c>
      <c r="F1587" s="45" t="s">
        <v>6358</v>
      </c>
      <c r="G1587" s="45" t="s">
        <v>6461</v>
      </c>
      <c r="H1587" s="45" t="s">
        <v>6462</v>
      </c>
      <c r="I1587" s="45" t="s">
        <v>3203</v>
      </c>
      <c r="J1587" s="46">
        <v>2133.8000000000002</v>
      </c>
      <c r="K1587" s="46">
        <f t="shared" si="24"/>
        <v>2475.2080000000001</v>
      </c>
    </row>
    <row r="1588" spans="2:11" x14ac:dyDescent="0.25">
      <c r="B1588" s="45" t="s">
        <v>3197</v>
      </c>
      <c r="C1588" s="45" t="s">
        <v>6350</v>
      </c>
      <c r="D1588" s="45" t="s">
        <v>6351</v>
      </c>
      <c r="E1588" s="45">
        <v>89</v>
      </c>
      <c r="F1588" s="45" t="s">
        <v>6358</v>
      </c>
      <c r="G1588" s="45" t="s">
        <v>6463</v>
      </c>
      <c r="H1588" s="45" t="s">
        <v>6464</v>
      </c>
      <c r="I1588" s="45" t="s">
        <v>3203</v>
      </c>
      <c r="J1588" s="46">
        <v>1594.32</v>
      </c>
      <c r="K1588" s="46">
        <f t="shared" si="24"/>
        <v>1849.4111999999998</v>
      </c>
    </row>
    <row r="1589" spans="2:11" x14ac:dyDescent="0.25">
      <c r="B1589" s="45" t="s">
        <v>3197</v>
      </c>
      <c r="C1589" s="45" t="s">
        <v>6350</v>
      </c>
      <c r="D1589" s="45" t="s">
        <v>6351</v>
      </c>
      <c r="E1589" s="45">
        <v>89</v>
      </c>
      <c r="F1589" s="45" t="s">
        <v>6358</v>
      </c>
      <c r="G1589" s="45" t="s">
        <v>6465</v>
      </c>
      <c r="H1589" s="45" t="s">
        <v>6466</v>
      </c>
      <c r="I1589" s="45" t="s">
        <v>3203</v>
      </c>
      <c r="J1589" s="46">
        <v>2133.8000000000002</v>
      </c>
      <c r="K1589" s="46">
        <f t="shared" si="24"/>
        <v>2475.2080000000001</v>
      </c>
    </row>
    <row r="1590" spans="2:11" x14ac:dyDescent="0.25">
      <c r="B1590" s="45" t="s">
        <v>3197</v>
      </c>
      <c r="C1590" s="45" t="s">
        <v>6350</v>
      </c>
      <c r="D1590" s="45" t="s">
        <v>6351</v>
      </c>
      <c r="E1590" s="45">
        <v>89</v>
      </c>
      <c r="F1590" s="45" t="s">
        <v>6358</v>
      </c>
      <c r="G1590" s="45" t="s">
        <v>6467</v>
      </c>
      <c r="H1590" s="45" t="s">
        <v>6468</v>
      </c>
      <c r="I1590" s="45" t="s">
        <v>3203</v>
      </c>
      <c r="J1590" s="46">
        <v>1321.81</v>
      </c>
      <c r="K1590" s="46">
        <f t="shared" si="24"/>
        <v>1533.2995999999998</v>
      </c>
    </row>
    <row r="1591" spans="2:11" x14ac:dyDescent="0.25">
      <c r="B1591" s="45" t="s">
        <v>3197</v>
      </c>
      <c r="C1591" s="45" t="s">
        <v>6350</v>
      </c>
      <c r="D1591" s="45" t="s">
        <v>6351</v>
      </c>
      <c r="E1591" s="45">
        <v>89</v>
      </c>
      <c r="F1591" s="45" t="s">
        <v>6358</v>
      </c>
      <c r="G1591" s="45" t="s">
        <v>6469</v>
      </c>
      <c r="H1591" s="45" t="s">
        <v>6470</v>
      </c>
      <c r="I1591" s="45" t="s">
        <v>3203</v>
      </c>
      <c r="J1591" s="46">
        <v>1554.28</v>
      </c>
      <c r="K1591" s="46">
        <f t="shared" si="24"/>
        <v>1802.9647999999997</v>
      </c>
    </row>
    <row r="1592" spans="2:11" x14ac:dyDescent="0.25">
      <c r="B1592" s="45" t="s">
        <v>3197</v>
      </c>
      <c r="C1592" s="45" t="s">
        <v>6350</v>
      </c>
      <c r="D1592" s="45" t="s">
        <v>6351</v>
      </c>
      <c r="E1592" s="45">
        <v>89</v>
      </c>
      <c r="F1592" s="45" t="s">
        <v>6358</v>
      </c>
      <c r="G1592" s="45" t="s">
        <v>6471</v>
      </c>
      <c r="H1592" s="45" t="s">
        <v>6472</v>
      </c>
      <c r="I1592" s="45" t="s">
        <v>3203</v>
      </c>
      <c r="J1592" s="46">
        <v>1554.28</v>
      </c>
      <c r="K1592" s="46">
        <f t="shared" si="24"/>
        <v>1802.9647999999997</v>
      </c>
    </row>
    <row r="1593" spans="2:11" x14ac:dyDescent="0.25">
      <c r="B1593" s="45" t="s">
        <v>3197</v>
      </c>
      <c r="C1593" s="45" t="s">
        <v>6350</v>
      </c>
      <c r="D1593" s="45" t="s">
        <v>6351</v>
      </c>
      <c r="E1593" s="45">
        <v>89</v>
      </c>
      <c r="F1593" s="45" t="s">
        <v>6358</v>
      </c>
      <c r="G1593" s="45" t="s">
        <v>6473</v>
      </c>
      <c r="H1593" s="45" t="s">
        <v>6474</v>
      </c>
      <c r="I1593" s="45" t="s">
        <v>3203</v>
      </c>
      <c r="J1593" s="46">
        <v>850.02</v>
      </c>
      <c r="K1593" s="46">
        <f t="shared" si="24"/>
        <v>986.02319999999986</v>
      </c>
    </row>
    <row r="1594" spans="2:11" x14ac:dyDescent="0.25">
      <c r="B1594" s="45" t="s">
        <v>3197</v>
      </c>
      <c r="C1594" s="45" t="s">
        <v>6350</v>
      </c>
      <c r="D1594" s="45" t="s">
        <v>6351</v>
      </c>
      <c r="E1594" s="45">
        <v>89</v>
      </c>
      <c r="F1594" s="45" t="s">
        <v>6358</v>
      </c>
      <c r="G1594" s="45" t="s">
        <v>6475</v>
      </c>
      <c r="H1594" s="45" t="s">
        <v>6476</v>
      </c>
      <c r="I1594" s="45" t="s">
        <v>3203</v>
      </c>
      <c r="J1594" s="46">
        <v>1888.68</v>
      </c>
      <c r="K1594" s="46">
        <f t="shared" si="24"/>
        <v>2190.8687999999997</v>
      </c>
    </row>
    <row r="1595" spans="2:11" x14ac:dyDescent="0.25">
      <c r="B1595" s="45" t="s">
        <v>3197</v>
      </c>
      <c r="C1595" s="45" t="s">
        <v>6350</v>
      </c>
      <c r="D1595" s="45" t="s">
        <v>6351</v>
      </c>
      <c r="E1595" s="45">
        <v>89</v>
      </c>
      <c r="F1595" s="45" t="s">
        <v>6358</v>
      </c>
      <c r="G1595" s="45" t="s">
        <v>6477</v>
      </c>
      <c r="H1595" s="45" t="s">
        <v>6478</v>
      </c>
      <c r="I1595" s="45" t="s">
        <v>3203</v>
      </c>
      <c r="J1595" s="46">
        <v>1888.68</v>
      </c>
      <c r="K1595" s="46">
        <f t="shared" si="24"/>
        <v>2190.8687999999997</v>
      </c>
    </row>
    <row r="1596" spans="2:11" x14ac:dyDescent="0.25">
      <c r="B1596" s="45" t="s">
        <v>3197</v>
      </c>
      <c r="C1596" s="45" t="s">
        <v>6350</v>
      </c>
      <c r="D1596" s="45" t="s">
        <v>6351</v>
      </c>
      <c r="E1596" s="45">
        <v>89</v>
      </c>
      <c r="F1596" s="45" t="s">
        <v>6358</v>
      </c>
      <c r="G1596" s="45" t="s">
        <v>6479</v>
      </c>
      <c r="H1596" s="45" t="s">
        <v>6480</v>
      </c>
      <c r="I1596" s="45" t="s">
        <v>3203</v>
      </c>
      <c r="J1596" s="46">
        <v>953.53</v>
      </c>
      <c r="K1596" s="46">
        <f t="shared" si="24"/>
        <v>1106.0947999999999</v>
      </c>
    </row>
    <row r="1597" spans="2:11" x14ac:dyDescent="0.25">
      <c r="B1597" s="45" t="s">
        <v>3197</v>
      </c>
      <c r="C1597" s="45" t="s">
        <v>6350</v>
      </c>
      <c r="D1597" s="45" t="s">
        <v>6351</v>
      </c>
      <c r="E1597" s="45">
        <v>89</v>
      </c>
      <c r="F1597" s="45" t="s">
        <v>6358</v>
      </c>
      <c r="G1597" s="45" t="s">
        <v>6481</v>
      </c>
      <c r="H1597" s="45" t="s">
        <v>6482</v>
      </c>
      <c r="I1597" s="45" t="s">
        <v>3203</v>
      </c>
      <c r="J1597" s="46">
        <v>998.35</v>
      </c>
      <c r="K1597" s="46">
        <f t="shared" si="24"/>
        <v>1158.086</v>
      </c>
    </row>
    <row r="1598" spans="2:11" x14ac:dyDescent="0.25">
      <c r="B1598" s="45" t="s">
        <v>3197</v>
      </c>
      <c r="C1598" s="45" t="s">
        <v>6350</v>
      </c>
      <c r="D1598" s="45" t="s">
        <v>6351</v>
      </c>
      <c r="E1598" s="45">
        <v>89</v>
      </c>
      <c r="F1598" s="45" t="s">
        <v>6358</v>
      </c>
      <c r="G1598" s="45" t="s">
        <v>6483</v>
      </c>
      <c r="H1598" s="45" t="s">
        <v>6484</v>
      </c>
      <c r="I1598" s="45" t="s">
        <v>3203</v>
      </c>
      <c r="J1598" s="46">
        <v>998.35</v>
      </c>
      <c r="K1598" s="46">
        <f t="shared" si="24"/>
        <v>1158.086</v>
      </c>
    </row>
    <row r="1599" spans="2:11" x14ac:dyDescent="0.25">
      <c r="B1599" s="45" t="s">
        <v>3197</v>
      </c>
      <c r="C1599" s="45" t="s">
        <v>6350</v>
      </c>
      <c r="D1599" s="45" t="s">
        <v>6351</v>
      </c>
      <c r="E1599" s="45">
        <v>89</v>
      </c>
      <c r="F1599" s="45" t="s">
        <v>6358</v>
      </c>
      <c r="G1599" s="45" t="s">
        <v>6485</v>
      </c>
      <c r="H1599" s="45" t="s">
        <v>6486</v>
      </c>
      <c r="I1599" s="45" t="s">
        <v>3203</v>
      </c>
      <c r="J1599" s="46">
        <v>1888.68</v>
      </c>
      <c r="K1599" s="46">
        <f t="shared" si="24"/>
        <v>2190.8687999999997</v>
      </c>
    </row>
    <row r="1600" spans="2:11" x14ac:dyDescent="0.25">
      <c r="B1600" s="45" t="s">
        <v>3197</v>
      </c>
      <c r="C1600" s="45" t="s">
        <v>6350</v>
      </c>
      <c r="D1600" s="45" t="s">
        <v>6351</v>
      </c>
      <c r="E1600" s="45">
        <v>89</v>
      </c>
      <c r="F1600" s="45" t="s">
        <v>6358</v>
      </c>
      <c r="G1600" s="45" t="s">
        <v>6487</v>
      </c>
      <c r="H1600" s="45" t="s">
        <v>6488</v>
      </c>
      <c r="I1600" s="45" t="s">
        <v>3203</v>
      </c>
      <c r="J1600" s="46">
        <v>2780.66</v>
      </c>
      <c r="K1600" s="46">
        <f t="shared" si="24"/>
        <v>3225.5655999999994</v>
      </c>
    </row>
    <row r="1601" spans="2:11" x14ac:dyDescent="0.25">
      <c r="B1601" s="45" t="s">
        <v>3197</v>
      </c>
      <c r="C1601" s="45" t="s">
        <v>6350</v>
      </c>
      <c r="D1601" s="45" t="s">
        <v>6351</v>
      </c>
      <c r="E1601" s="45">
        <v>89</v>
      </c>
      <c r="F1601" s="45" t="s">
        <v>6358</v>
      </c>
      <c r="G1601" s="45" t="s">
        <v>6489</v>
      </c>
      <c r="H1601" s="45" t="s">
        <v>6490</v>
      </c>
      <c r="I1601" s="45" t="s">
        <v>3203</v>
      </c>
      <c r="J1601" s="46">
        <v>2780.66</v>
      </c>
      <c r="K1601" s="46">
        <f t="shared" si="24"/>
        <v>3225.5655999999994</v>
      </c>
    </row>
    <row r="1602" spans="2:11" x14ac:dyDescent="0.25">
      <c r="B1602" s="45" t="s">
        <v>3197</v>
      </c>
      <c r="C1602" s="45" t="s">
        <v>6350</v>
      </c>
      <c r="D1602" s="45" t="s">
        <v>6351</v>
      </c>
      <c r="E1602" s="45">
        <v>89</v>
      </c>
      <c r="F1602" s="45" t="s">
        <v>6358</v>
      </c>
      <c r="G1602" s="45" t="s">
        <v>6491</v>
      </c>
      <c r="H1602" s="45" t="s">
        <v>6492</v>
      </c>
      <c r="I1602" s="45" t="s">
        <v>3203</v>
      </c>
      <c r="J1602" s="46">
        <v>1821.11</v>
      </c>
      <c r="K1602" s="46">
        <f t="shared" si="24"/>
        <v>2112.4875999999999</v>
      </c>
    </row>
    <row r="1603" spans="2:11" x14ac:dyDescent="0.25">
      <c r="B1603" s="45" t="s">
        <v>3197</v>
      </c>
      <c r="C1603" s="45" t="s">
        <v>6350</v>
      </c>
      <c r="D1603" s="45" t="s">
        <v>6351</v>
      </c>
      <c r="E1603" s="45">
        <v>89</v>
      </c>
      <c r="F1603" s="45" t="s">
        <v>6358</v>
      </c>
      <c r="G1603" s="45" t="s">
        <v>6493</v>
      </c>
      <c r="H1603" s="45" t="s">
        <v>6494</v>
      </c>
      <c r="I1603" s="45" t="s">
        <v>3203</v>
      </c>
      <c r="J1603" s="46">
        <v>2168.7199999999998</v>
      </c>
      <c r="K1603" s="46">
        <f t="shared" si="24"/>
        <v>2515.7151999999996</v>
      </c>
    </row>
    <row r="1604" spans="2:11" x14ac:dyDescent="0.25">
      <c r="B1604" s="45" t="s">
        <v>3197</v>
      </c>
      <c r="C1604" s="45" t="s">
        <v>6350</v>
      </c>
      <c r="D1604" s="45" t="s">
        <v>6351</v>
      </c>
      <c r="E1604" s="45">
        <v>89</v>
      </c>
      <c r="F1604" s="45" t="s">
        <v>6358</v>
      </c>
      <c r="G1604" s="45" t="s">
        <v>6495</v>
      </c>
      <c r="H1604" s="45" t="s">
        <v>6496</v>
      </c>
      <c r="I1604" s="45" t="s">
        <v>3203</v>
      </c>
      <c r="J1604" s="46">
        <v>2168.7199999999998</v>
      </c>
      <c r="K1604" s="46">
        <f t="shared" ref="K1604:K1667" si="25">+IF(AND(MID(H1604,1,15)="POSTE DE MADERA",J1604&lt;110)=TRUE,(J1604*1.13+5)*1.01*1.16,IF(AND(MID(H1604,1,15)="POSTE DE MADERA",J1604&gt;=110,J1604&lt;320)=TRUE,(J1604*1.13+12)*1.01*1.16,IF(AND(MID(H1604,1,15)="POSTE DE MADERA",J1604&gt;320)=TRUE,(J1604*1.13+36)*1.01*1.16,IF(+AND(MID(H1604,1,5)="POSTE",MID(H1604,1,15)&lt;&gt;"POSTE DE MADERA")=TRUE,J1604*1.01*1.16,J1604*1.16))))</f>
        <v>2515.7151999999996</v>
      </c>
    </row>
    <row r="1605" spans="2:11" x14ac:dyDescent="0.25">
      <c r="B1605" s="45" t="s">
        <v>3197</v>
      </c>
      <c r="C1605" s="45" t="s">
        <v>6350</v>
      </c>
      <c r="D1605" s="45" t="s">
        <v>6351</v>
      </c>
      <c r="E1605" s="45">
        <v>89</v>
      </c>
      <c r="F1605" s="45" t="s">
        <v>6358</v>
      </c>
      <c r="G1605" s="45" t="s">
        <v>6497</v>
      </c>
      <c r="H1605" s="45" t="s">
        <v>6498</v>
      </c>
      <c r="I1605" s="45" t="s">
        <v>3203</v>
      </c>
      <c r="J1605" s="46">
        <v>1118.92</v>
      </c>
      <c r="K1605" s="46">
        <f t="shared" si="25"/>
        <v>1297.9472000000001</v>
      </c>
    </row>
    <row r="1606" spans="2:11" x14ac:dyDescent="0.25">
      <c r="B1606" s="45" t="s">
        <v>3197</v>
      </c>
      <c r="C1606" s="45" t="s">
        <v>6350</v>
      </c>
      <c r="D1606" s="45" t="s">
        <v>6351</v>
      </c>
      <c r="E1606" s="45">
        <v>89</v>
      </c>
      <c r="F1606" s="45" t="s">
        <v>6358</v>
      </c>
      <c r="G1606" s="45" t="s">
        <v>6499</v>
      </c>
      <c r="H1606" s="45" t="s">
        <v>6500</v>
      </c>
      <c r="I1606" s="45" t="s">
        <v>3203</v>
      </c>
      <c r="J1606" s="46">
        <v>3028.08</v>
      </c>
      <c r="K1606" s="46">
        <f t="shared" si="25"/>
        <v>3512.5727999999995</v>
      </c>
    </row>
    <row r="1607" spans="2:11" x14ac:dyDescent="0.25">
      <c r="B1607" s="45" t="s">
        <v>3197</v>
      </c>
      <c r="C1607" s="45" t="s">
        <v>6350</v>
      </c>
      <c r="D1607" s="45" t="s">
        <v>6351</v>
      </c>
      <c r="E1607" s="45">
        <v>89</v>
      </c>
      <c r="F1607" s="45" t="s">
        <v>6358</v>
      </c>
      <c r="G1607" s="45" t="s">
        <v>6501</v>
      </c>
      <c r="H1607" s="45" t="s">
        <v>6502</v>
      </c>
      <c r="I1607" s="45" t="s">
        <v>3203</v>
      </c>
      <c r="J1607" s="46">
        <v>3028.08</v>
      </c>
      <c r="K1607" s="46">
        <f t="shared" si="25"/>
        <v>3512.5727999999995</v>
      </c>
    </row>
    <row r="1608" spans="2:11" x14ac:dyDescent="0.25">
      <c r="B1608" s="45" t="s">
        <v>3197</v>
      </c>
      <c r="C1608" s="45" t="s">
        <v>6350</v>
      </c>
      <c r="D1608" s="45" t="s">
        <v>6351</v>
      </c>
      <c r="E1608" s="45">
        <v>89</v>
      </c>
      <c r="F1608" s="45" t="s">
        <v>6358</v>
      </c>
      <c r="G1608" s="45" t="s">
        <v>6503</v>
      </c>
      <c r="H1608" s="45" t="s">
        <v>6504</v>
      </c>
      <c r="I1608" s="45" t="s">
        <v>3203</v>
      </c>
      <c r="J1608" s="46">
        <v>3028.08</v>
      </c>
      <c r="K1608" s="46">
        <f t="shared" si="25"/>
        <v>3512.5727999999995</v>
      </c>
    </row>
    <row r="1609" spans="2:11" x14ac:dyDescent="0.25">
      <c r="B1609" s="45" t="s">
        <v>3197</v>
      </c>
      <c r="C1609" s="45" t="s">
        <v>6350</v>
      </c>
      <c r="D1609" s="45" t="s">
        <v>6351</v>
      </c>
      <c r="E1609" s="45">
        <v>89</v>
      </c>
      <c r="F1609" s="45" t="s">
        <v>6358</v>
      </c>
      <c r="G1609" s="45" t="s">
        <v>6505</v>
      </c>
      <c r="H1609" s="45" t="s">
        <v>6506</v>
      </c>
      <c r="I1609" s="45" t="s">
        <v>3203</v>
      </c>
      <c r="J1609" s="46">
        <v>2260</v>
      </c>
      <c r="K1609" s="46">
        <f t="shared" si="25"/>
        <v>2621.6</v>
      </c>
    </row>
    <row r="1610" spans="2:11" x14ac:dyDescent="0.25">
      <c r="B1610" s="45" t="s">
        <v>3197</v>
      </c>
      <c r="C1610" s="45" t="s">
        <v>6350</v>
      </c>
      <c r="D1610" s="45" t="s">
        <v>6351</v>
      </c>
      <c r="E1610" s="45">
        <v>89</v>
      </c>
      <c r="F1610" s="45" t="s">
        <v>6358</v>
      </c>
      <c r="G1610" s="45" t="s">
        <v>6507</v>
      </c>
      <c r="H1610" s="45" t="s">
        <v>6508</v>
      </c>
      <c r="I1610" s="45" t="s">
        <v>3203</v>
      </c>
      <c r="J1610" s="46">
        <v>1045.58</v>
      </c>
      <c r="K1610" s="46">
        <f t="shared" si="25"/>
        <v>1212.8727999999999</v>
      </c>
    </row>
    <row r="1611" spans="2:11" x14ac:dyDescent="0.25">
      <c r="B1611" s="45" t="s">
        <v>3197</v>
      </c>
      <c r="C1611" s="45" t="s">
        <v>6350</v>
      </c>
      <c r="D1611" s="45" t="s">
        <v>6351</v>
      </c>
      <c r="E1611" s="45">
        <v>89</v>
      </c>
      <c r="F1611" s="45" t="s">
        <v>6358</v>
      </c>
      <c r="G1611" s="45" t="s">
        <v>6509</v>
      </c>
      <c r="H1611" s="45" t="s">
        <v>6510</v>
      </c>
      <c r="I1611" s="45" t="s">
        <v>3203</v>
      </c>
      <c r="J1611" s="46">
        <v>1198.58</v>
      </c>
      <c r="K1611" s="46">
        <f t="shared" si="25"/>
        <v>1390.3527999999999</v>
      </c>
    </row>
    <row r="1612" spans="2:11" x14ac:dyDescent="0.25">
      <c r="B1612" s="45" t="s">
        <v>3197</v>
      </c>
      <c r="C1612" s="45" t="s">
        <v>6350</v>
      </c>
      <c r="D1612" s="45" t="s">
        <v>6351</v>
      </c>
      <c r="E1612" s="45">
        <v>89</v>
      </c>
      <c r="F1612" s="45" t="s">
        <v>6358</v>
      </c>
      <c r="G1612" s="45" t="s">
        <v>6511</v>
      </c>
      <c r="H1612" s="45" t="s">
        <v>6512</v>
      </c>
      <c r="I1612" s="45" t="s">
        <v>3203</v>
      </c>
      <c r="J1612" s="46">
        <v>3246.49</v>
      </c>
      <c r="K1612" s="46">
        <f t="shared" si="25"/>
        <v>3765.9283999999993</v>
      </c>
    </row>
    <row r="1613" spans="2:11" x14ac:dyDescent="0.25">
      <c r="B1613" s="45" t="s">
        <v>3197</v>
      </c>
      <c r="C1613" s="45" t="s">
        <v>6350</v>
      </c>
      <c r="D1613" s="45" t="s">
        <v>6351</v>
      </c>
      <c r="E1613" s="45">
        <v>89</v>
      </c>
      <c r="F1613" s="45" t="s">
        <v>6358</v>
      </c>
      <c r="G1613" s="45" t="s">
        <v>6513</v>
      </c>
      <c r="H1613" s="45" t="s">
        <v>6514</v>
      </c>
      <c r="I1613" s="45" t="s">
        <v>4523</v>
      </c>
      <c r="J1613" s="46">
        <v>2635.32</v>
      </c>
      <c r="K1613" s="46">
        <f t="shared" si="25"/>
        <v>3056.9712</v>
      </c>
    </row>
    <row r="1614" spans="2:11" x14ac:dyDescent="0.25">
      <c r="B1614" s="45" t="s">
        <v>3197</v>
      </c>
      <c r="C1614" s="45" t="s">
        <v>6350</v>
      </c>
      <c r="D1614" s="45" t="s">
        <v>6351</v>
      </c>
      <c r="E1614" s="45">
        <v>89</v>
      </c>
      <c r="F1614" s="45" t="s">
        <v>6358</v>
      </c>
      <c r="G1614" s="45" t="s">
        <v>6515</v>
      </c>
      <c r="H1614" s="45" t="s">
        <v>6516</v>
      </c>
      <c r="I1614" s="45" t="s">
        <v>3203</v>
      </c>
      <c r="J1614" s="46">
        <v>1211.02</v>
      </c>
      <c r="K1614" s="46">
        <f t="shared" si="25"/>
        <v>1404.7831999999999</v>
      </c>
    </row>
    <row r="1615" spans="2:11" x14ac:dyDescent="0.25">
      <c r="B1615" s="45" t="s">
        <v>3197</v>
      </c>
      <c r="C1615" s="45" t="s">
        <v>6350</v>
      </c>
      <c r="D1615" s="45" t="s">
        <v>6351</v>
      </c>
      <c r="E1615" s="45">
        <v>89</v>
      </c>
      <c r="F1615" s="45" t="s">
        <v>6358</v>
      </c>
      <c r="G1615" s="45" t="s">
        <v>6517</v>
      </c>
      <c r="H1615" s="45" t="s">
        <v>6518</v>
      </c>
      <c r="I1615" s="45" t="s">
        <v>3203</v>
      </c>
      <c r="J1615" s="46">
        <v>3535.36</v>
      </c>
      <c r="K1615" s="46">
        <f t="shared" si="25"/>
        <v>4101.0176000000001</v>
      </c>
    </row>
    <row r="1616" spans="2:11" x14ac:dyDescent="0.25">
      <c r="B1616" s="45" t="s">
        <v>3197</v>
      </c>
      <c r="C1616" s="45" t="s">
        <v>6350</v>
      </c>
      <c r="D1616" s="45" t="s">
        <v>6351</v>
      </c>
      <c r="E1616" s="45">
        <v>89</v>
      </c>
      <c r="F1616" s="45" t="s">
        <v>6358</v>
      </c>
      <c r="G1616" s="45" t="s">
        <v>6519</v>
      </c>
      <c r="H1616" s="45" t="s">
        <v>6520</v>
      </c>
      <c r="I1616" s="45" t="s">
        <v>3203</v>
      </c>
      <c r="J1616" s="46">
        <v>3535.36</v>
      </c>
      <c r="K1616" s="46">
        <f t="shared" si="25"/>
        <v>4101.0176000000001</v>
      </c>
    </row>
    <row r="1617" spans="2:11" x14ac:dyDescent="0.25">
      <c r="B1617" s="45" t="s">
        <v>3197</v>
      </c>
      <c r="C1617" s="45" t="s">
        <v>6350</v>
      </c>
      <c r="D1617" s="45" t="s">
        <v>6351</v>
      </c>
      <c r="E1617" s="45">
        <v>89</v>
      </c>
      <c r="F1617" s="45" t="s">
        <v>6358</v>
      </c>
      <c r="G1617" s="45" t="s">
        <v>6521</v>
      </c>
      <c r="H1617" s="45" t="s">
        <v>6522</v>
      </c>
      <c r="I1617" s="45" t="s">
        <v>3203</v>
      </c>
      <c r="J1617" s="46">
        <v>2933.65</v>
      </c>
      <c r="K1617" s="46">
        <f t="shared" si="25"/>
        <v>3403.0339999999997</v>
      </c>
    </row>
    <row r="1618" spans="2:11" x14ac:dyDescent="0.25">
      <c r="B1618" s="45" t="s">
        <v>3197</v>
      </c>
      <c r="C1618" s="45" t="s">
        <v>6350</v>
      </c>
      <c r="D1618" s="45" t="s">
        <v>6351</v>
      </c>
      <c r="E1618" s="45">
        <v>89</v>
      </c>
      <c r="F1618" s="45" t="s">
        <v>6358</v>
      </c>
      <c r="G1618" s="45" t="s">
        <v>6523</v>
      </c>
      <c r="H1618" s="45" t="s">
        <v>6524</v>
      </c>
      <c r="I1618" s="45" t="s">
        <v>3203</v>
      </c>
      <c r="J1618" s="46">
        <v>3368.64</v>
      </c>
      <c r="K1618" s="46">
        <f t="shared" si="25"/>
        <v>3907.6223999999997</v>
      </c>
    </row>
    <row r="1619" spans="2:11" x14ac:dyDescent="0.25">
      <c r="B1619" s="45" t="s">
        <v>3197</v>
      </c>
      <c r="C1619" s="45" t="s">
        <v>6350</v>
      </c>
      <c r="D1619" s="45" t="s">
        <v>6351</v>
      </c>
      <c r="E1619" s="45">
        <v>89</v>
      </c>
      <c r="F1619" s="45" t="s">
        <v>6358</v>
      </c>
      <c r="G1619" s="45" t="s">
        <v>6525</v>
      </c>
      <c r="H1619" s="45" t="s">
        <v>6526</v>
      </c>
      <c r="I1619" s="45" t="s">
        <v>3203</v>
      </c>
      <c r="J1619" s="46">
        <v>3368.64</v>
      </c>
      <c r="K1619" s="46">
        <f t="shared" si="25"/>
        <v>3907.6223999999997</v>
      </c>
    </row>
    <row r="1620" spans="2:11" x14ac:dyDescent="0.25">
      <c r="B1620" s="45" t="s">
        <v>3197</v>
      </c>
      <c r="C1620" s="45" t="s">
        <v>6350</v>
      </c>
      <c r="D1620" s="45" t="s">
        <v>6351</v>
      </c>
      <c r="E1620" s="45">
        <v>89</v>
      </c>
      <c r="F1620" s="45" t="s">
        <v>6358</v>
      </c>
      <c r="G1620" s="45" t="s">
        <v>6527</v>
      </c>
      <c r="H1620" s="45" t="s">
        <v>6528</v>
      </c>
      <c r="I1620" s="45" t="s">
        <v>3203</v>
      </c>
      <c r="J1620" s="46">
        <v>3355.14</v>
      </c>
      <c r="K1620" s="46">
        <f t="shared" si="25"/>
        <v>3891.9623999999994</v>
      </c>
    </row>
    <row r="1621" spans="2:11" x14ac:dyDescent="0.25">
      <c r="B1621" s="45" t="s">
        <v>3197</v>
      </c>
      <c r="C1621" s="45" t="s">
        <v>6350</v>
      </c>
      <c r="D1621" s="45" t="s">
        <v>6351</v>
      </c>
      <c r="E1621" s="45">
        <v>89</v>
      </c>
      <c r="F1621" s="45" t="s">
        <v>6358</v>
      </c>
      <c r="G1621" s="45" t="s">
        <v>6529</v>
      </c>
      <c r="H1621" s="45" t="s">
        <v>6530</v>
      </c>
      <c r="I1621" s="45" t="s">
        <v>3203</v>
      </c>
      <c r="J1621" s="46">
        <v>1045.58</v>
      </c>
      <c r="K1621" s="46">
        <f t="shared" si="25"/>
        <v>1212.8727999999999</v>
      </c>
    </row>
    <row r="1622" spans="2:11" x14ac:dyDescent="0.25">
      <c r="B1622" s="45" t="s">
        <v>3197</v>
      </c>
      <c r="C1622" s="45" t="s">
        <v>6350</v>
      </c>
      <c r="D1622" s="45" t="s">
        <v>6351</v>
      </c>
      <c r="E1622" s="45">
        <v>89</v>
      </c>
      <c r="F1622" s="45" t="s">
        <v>6358</v>
      </c>
      <c r="G1622" s="45" t="s">
        <v>6531</v>
      </c>
      <c r="H1622" s="45" t="s">
        <v>6532</v>
      </c>
      <c r="I1622" s="45" t="s">
        <v>3203</v>
      </c>
      <c r="J1622" s="46">
        <v>4093.4</v>
      </c>
      <c r="K1622" s="46">
        <f t="shared" si="25"/>
        <v>4748.3440000000001</v>
      </c>
    </row>
    <row r="1623" spans="2:11" x14ac:dyDescent="0.25">
      <c r="B1623" s="45" t="s">
        <v>3197</v>
      </c>
      <c r="C1623" s="45" t="s">
        <v>6350</v>
      </c>
      <c r="D1623" s="45" t="s">
        <v>6351</v>
      </c>
      <c r="E1623" s="45">
        <v>89</v>
      </c>
      <c r="F1623" s="45" t="s">
        <v>6358</v>
      </c>
      <c r="G1623" s="45" t="s">
        <v>6533</v>
      </c>
      <c r="H1623" s="45" t="s">
        <v>6534</v>
      </c>
      <c r="I1623" s="45" t="s">
        <v>3203</v>
      </c>
      <c r="J1623" s="46">
        <v>1569.92</v>
      </c>
      <c r="K1623" s="46">
        <f t="shared" si="25"/>
        <v>1821.1071999999999</v>
      </c>
    </row>
    <row r="1624" spans="2:11" x14ac:dyDescent="0.25">
      <c r="B1624" s="45" t="s">
        <v>3197</v>
      </c>
      <c r="C1624" s="45" t="s">
        <v>6350</v>
      </c>
      <c r="D1624" s="45" t="s">
        <v>6351</v>
      </c>
      <c r="E1624" s="45">
        <v>89</v>
      </c>
      <c r="F1624" s="45" t="s">
        <v>6358</v>
      </c>
      <c r="G1624" s="45" t="s">
        <v>6535</v>
      </c>
      <c r="H1624" s="45" t="s">
        <v>6536</v>
      </c>
      <c r="I1624" s="45" t="s">
        <v>3203</v>
      </c>
      <c r="J1624" s="46">
        <v>2280.69</v>
      </c>
      <c r="K1624" s="46">
        <f t="shared" si="25"/>
        <v>2645.6003999999998</v>
      </c>
    </row>
    <row r="1625" spans="2:11" x14ac:dyDescent="0.25">
      <c r="B1625" s="45" t="s">
        <v>3197</v>
      </c>
      <c r="C1625" s="45" t="s">
        <v>6350</v>
      </c>
      <c r="D1625" s="45" t="s">
        <v>6351</v>
      </c>
      <c r="E1625" s="45">
        <v>89</v>
      </c>
      <c r="F1625" s="45" t="s">
        <v>6358</v>
      </c>
      <c r="G1625" s="45" t="s">
        <v>6537</v>
      </c>
      <c r="H1625" s="45" t="s">
        <v>6538</v>
      </c>
      <c r="I1625" s="45" t="s">
        <v>3203</v>
      </c>
      <c r="J1625" s="46">
        <v>726.78</v>
      </c>
      <c r="K1625" s="46">
        <f t="shared" si="25"/>
        <v>843.06479999999988</v>
      </c>
    </row>
    <row r="1626" spans="2:11" x14ac:dyDescent="0.25">
      <c r="B1626" s="45" t="s">
        <v>3197</v>
      </c>
      <c r="C1626" s="45" t="s">
        <v>6350</v>
      </c>
      <c r="D1626" s="45" t="s">
        <v>6351</v>
      </c>
      <c r="E1626" s="45">
        <v>89</v>
      </c>
      <c r="F1626" s="45" t="s">
        <v>6358</v>
      </c>
      <c r="G1626" s="45" t="s">
        <v>6539</v>
      </c>
      <c r="H1626" s="45" t="s">
        <v>6540</v>
      </c>
      <c r="I1626" s="45" t="s">
        <v>3203</v>
      </c>
      <c r="J1626" s="46">
        <v>716.16</v>
      </c>
      <c r="K1626" s="46">
        <f t="shared" si="25"/>
        <v>830.74559999999985</v>
      </c>
    </row>
    <row r="1627" spans="2:11" x14ac:dyDescent="0.25">
      <c r="B1627" s="45" t="s">
        <v>3197</v>
      </c>
      <c r="C1627" s="45" t="s">
        <v>6350</v>
      </c>
      <c r="D1627" s="45" t="s">
        <v>6351</v>
      </c>
      <c r="E1627" s="45">
        <v>89</v>
      </c>
      <c r="F1627" s="45" t="s">
        <v>6358</v>
      </c>
      <c r="G1627" s="45" t="s">
        <v>6541</v>
      </c>
      <c r="H1627" s="45" t="s">
        <v>6542</v>
      </c>
      <c r="I1627" s="45" t="s">
        <v>3203</v>
      </c>
      <c r="J1627" s="46">
        <v>1321.81</v>
      </c>
      <c r="K1627" s="46">
        <f t="shared" si="25"/>
        <v>1533.2995999999998</v>
      </c>
    </row>
    <row r="1628" spans="2:11" x14ac:dyDescent="0.25">
      <c r="B1628" s="45" t="s">
        <v>3197</v>
      </c>
      <c r="C1628" s="45" t="s">
        <v>6350</v>
      </c>
      <c r="D1628" s="45" t="s">
        <v>6351</v>
      </c>
      <c r="E1628" s="45">
        <v>89</v>
      </c>
      <c r="F1628" s="45" t="s">
        <v>6358</v>
      </c>
      <c r="G1628" s="45" t="s">
        <v>6543</v>
      </c>
      <c r="H1628" s="45" t="s">
        <v>6544</v>
      </c>
      <c r="I1628" s="45" t="s">
        <v>3203</v>
      </c>
      <c r="J1628" s="46">
        <v>850.02</v>
      </c>
      <c r="K1628" s="46">
        <f t="shared" si="25"/>
        <v>986.02319999999986</v>
      </c>
    </row>
    <row r="1629" spans="2:11" x14ac:dyDescent="0.25">
      <c r="B1629" s="45" t="s">
        <v>3197</v>
      </c>
      <c r="C1629" s="45" t="s">
        <v>6350</v>
      </c>
      <c r="D1629" s="45" t="s">
        <v>6351</v>
      </c>
      <c r="E1629" s="45">
        <v>89</v>
      </c>
      <c r="F1629" s="45" t="s">
        <v>6358</v>
      </c>
      <c r="G1629" s="45" t="s">
        <v>6545</v>
      </c>
      <c r="H1629" s="45" t="s">
        <v>6546</v>
      </c>
      <c r="I1629" s="45" t="s">
        <v>3203</v>
      </c>
      <c r="J1629" s="46">
        <v>1045.58</v>
      </c>
      <c r="K1629" s="46">
        <f t="shared" si="25"/>
        <v>1212.8727999999999</v>
      </c>
    </row>
    <row r="1630" spans="2:11" x14ac:dyDescent="0.25">
      <c r="B1630" s="45" t="s">
        <v>3197</v>
      </c>
      <c r="C1630" s="45" t="s">
        <v>6350</v>
      </c>
      <c r="D1630" s="45" t="s">
        <v>6351</v>
      </c>
      <c r="E1630" s="45">
        <v>89</v>
      </c>
      <c r="F1630" s="45" t="s">
        <v>6358</v>
      </c>
      <c r="G1630" s="45" t="s">
        <v>6547</v>
      </c>
      <c r="H1630" s="45" t="s">
        <v>6548</v>
      </c>
      <c r="I1630" s="45" t="s">
        <v>3203</v>
      </c>
      <c r="J1630" s="46">
        <v>850.02</v>
      </c>
      <c r="K1630" s="46">
        <f t="shared" si="25"/>
        <v>986.02319999999986</v>
      </c>
    </row>
    <row r="1631" spans="2:11" x14ac:dyDescent="0.25">
      <c r="B1631" s="45" t="s">
        <v>3197</v>
      </c>
      <c r="C1631" s="45" t="s">
        <v>6350</v>
      </c>
      <c r="D1631" s="45" t="s">
        <v>6351</v>
      </c>
      <c r="E1631" s="45">
        <v>89</v>
      </c>
      <c r="F1631" s="45" t="s">
        <v>6358</v>
      </c>
      <c r="G1631" s="45" t="s">
        <v>6549</v>
      </c>
      <c r="H1631" s="45" t="s">
        <v>6550</v>
      </c>
      <c r="I1631" s="45" t="s">
        <v>3203</v>
      </c>
      <c r="J1631" s="46">
        <v>2019</v>
      </c>
      <c r="K1631" s="46">
        <f t="shared" si="25"/>
        <v>2342.04</v>
      </c>
    </row>
    <row r="1632" spans="2:11" x14ac:dyDescent="0.25">
      <c r="B1632" s="45" t="s">
        <v>3197</v>
      </c>
      <c r="C1632" s="45" t="s">
        <v>6350</v>
      </c>
      <c r="D1632" s="45" t="s">
        <v>6351</v>
      </c>
      <c r="E1632" s="45">
        <v>89</v>
      </c>
      <c r="F1632" s="45" t="s">
        <v>6358</v>
      </c>
      <c r="G1632" s="45" t="s">
        <v>6551</v>
      </c>
      <c r="H1632" s="45" t="s">
        <v>6552</v>
      </c>
      <c r="I1632" s="45" t="s">
        <v>3203</v>
      </c>
      <c r="J1632" s="46">
        <v>1118.92</v>
      </c>
      <c r="K1632" s="46">
        <f t="shared" si="25"/>
        <v>1297.9472000000001</v>
      </c>
    </row>
    <row r="1633" spans="2:11" x14ac:dyDescent="0.25">
      <c r="B1633" s="45" t="s">
        <v>3197</v>
      </c>
      <c r="C1633" s="45" t="s">
        <v>6350</v>
      </c>
      <c r="D1633" s="45" t="s">
        <v>6351</v>
      </c>
      <c r="E1633" s="45">
        <v>89</v>
      </c>
      <c r="F1633" s="45" t="s">
        <v>6358</v>
      </c>
      <c r="G1633" s="45" t="s">
        <v>6553</v>
      </c>
      <c r="H1633" s="45" t="s">
        <v>6554</v>
      </c>
      <c r="I1633" s="45" t="s">
        <v>3203</v>
      </c>
      <c r="J1633" s="46">
        <v>1111.01</v>
      </c>
      <c r="K1633" s="46">
        <f t="shared" si="25"/>
        <v>1288.7715999999998</v>
      </c>
    </row>
    <row r="1634" spans="2:11" x14ac:dyDescent="0.25">
      <c r="B1634" s="45" t="s">
        <v>3197</v>
      </c>
      <c r="C1634" s="45" t="s">
        <v>6350</v>
      </c>
      <c r="D1634" s="45" t="s">
        <v>6351</v>
      </c>
      <c r="E1634" s="45">
        <v>89</v>
      </c>
      <c r="F1634" s="45" t="s">
        <v>6358</v>
      </c>
      <c r="G1634" s="45" t="s">
        <v>6555</v>
      </c>
      <c r="H1634" s="45" t="s">
        <v>6556</v>
      </c>
      <c r="I1634" s="45" t="s">
        <v>3203</v>
      </c>
      <c r="J1634" s="46">
        <v>1198.58</v>
      </c>
      <c r="K1634" s="46">
        <f t="shared" si="25"/>
        <v>1390.3527999999999</v>
      </c>
    </row>
    <row r="1635" spans="2:11" x14ac:dyDescent="0.25">
      <c r="B1635" s="45" t="s">
        <v>3197</v>
      </c>
      <c r="C1635" s="45" t="s">
        <v>6350</v>
      </c>
      <c r="D1635" s="45" t="s">
        <v>6351</v>
      </c>
      <c r="E1635" s="45">
        <v>89</v>
      </c>
      <c r="F1635" s="45" t="s">
        <v>6358</v>
      </c>
      <c r="G1635" s="45" t="s">
        <v>6557</v>
      </c>
      <c r="H1635" s="45" t="s">
        <v>6558</v>
      </c>
      <c r="I1635" s="45" t="s">
        <v>3203</v>
      </c>
      <c r="J1635" s="46">
        <v>1236.19</v>
      </c>
      <c r="K1635" s="46">
        <f t="shared" si="25"/>
        <v>1433.9803999999999</v>
      </c>
    </row>
    <row r="1636" spans="2:11" x14ac:dyDescent="0.25">
      <c r="B1636" s="45" t="s">
        <v>3197</v>
      </c>
      <c r="C1636" s="45" t="s">
        <v>6350</v>
      </c>
      <c r="D1636" s="45" t="s">
        <v>6351</v>
      </c>
      <c r="E1636" s="45">
        <v>89</v>
      </c>
      <c r="F1636" s="45" t="s">
        <v>6358</v>
      </c>
      <c r="G1636" s="45" t="s">
        <v>6559</v>
      </c>
      <c r="H1636" s="45" t="s">
        <v>6560</v>
      </c>
      <c r="I1636" s="45" t="s">
        <v>3203</v>
      </c>
      <c r="J1636" s="46">
        <v>1364.55</v>
      </c>
      <c r="K1636" s="46">
        <f t="shared" si="25"/>
        <v>1582.8779999999999</v>
      </c>
    </row>
    <row r="1637" spans="2:11" x14ac:dyDescent="0.25">
      <c r="B1637" s="45" t="s">
        <v>3197</v>
      </c>
      <c r="C1637" s="45" t="s">
        <v>6350</v>
      </c>
      <c r="D1637" s="45" t="s">
        <v>6351</v>
      </c>
      <c r="E1637" s="45">
        <v>89</v>
      </c>
      <c r="F1637" s="45" t="s">
        <v>6358</v>
      </c>
      <c r="G1637" s="45" t="s">
        <v>6561</v>
      </c>
      <c r="H1637" s="45" t="s">
        <v>6562</v>
      </c>
      <c r="I1637" s="45" t="s">
        <v>3203</v>
      </c>
      <c r="J1637" s="46">
        <v>2509.0100000000002</v>
      </c>
      <c r="K1637" s="46">
        <f t="shared" si="25"/>
        <v>2910.4515999999999</v>
      </c>
    </row>
    <row r="1638" spans="2:11" x14ac:dyDescent="0.25">
      <c r="B1638" s="45" t="s">
        <v>3197</v>
      </c>
      <c r="C1638" s="45" t="s">
        <v>6350</v>
      </c>
      <c r="D1638" s="45" t="s">
        <v>6351</v>
      </c>
      <c r="E1638" s="45">
        <v>89</v>
      </c>
      <c r="F1638" s="45" t="s">
        <v>6358</v>
      </c>
      <c r="G1638" s="45" t="s">
        <v>6563</v>
      </c>
      <c r="H1638" s="45" t="s">
        <v>6564</v>
      </c>
      <c r="I1638" s="45" t="s">
        <v>3203</v>
      </c>
      <c r="J1638" s="46">
        <v>1392.14</v>
      </c>
      <c r="K1638" s="46">
        <f t="shared" si="25"/>
        <v>1614.8824</v>
      </c>
    </row>
    <row r="1639" spans="2:11" x14ac:dyDescent="0.25">
      <c r="B1639" s="45" t="s">
        <v>3197</v>
      </c>
      <c r="C1639" s="45" t="s">
        <v>6350</v>
      </c>
      <c r="D1639" s="45" t="s">
        <v>6351</v>
      </c>
      <c r="E1639" s="45">
        <v>89</v>
      </c>
      <c r="F1639" s="45" t="s">
        <v>6358</v>
      </c>
      <c r="G1639" s="45" t="s">
        <v>6565</v>
      </c>
      <c r="H1639" s="45" t="s">
        <v>6566</v>
      </c>
      <c r="I1639" s="45" t="s">
        <v>3203</v>
      </c>
      <c r="J1639" s="46">
        <v>1645.92</v>
      </c>
      <c r="K1639" s="46">
        <f t="shared" si="25"/>
        <v>1909.2672</v>
      </c>
    </row>
    <row r="1640" spans="2:11" x14ac:dyDescent="0.25">
      <c r="B1640" s="45" t="s">
        <v>3197</v>
      </c>
      <c r="C1640" s="45" t="s">
        <v>6350</v>
      </c>
      <c r="D1640" s="45" t="s">
        <v>6351</v>
      </c>
      <c r="E1640" s="45">
        <v>89</v>
      </c>
      <c r="F1640" s="45" t="s">
        <v>6358</v>
      </c>
      <c r="G1640" s="45" t="s">
        <v>6567</v>
      </c>
      <c r="H1640" s="45" t="s">
        <v>6568</v>
      </c>
      <c r="I1640" s="45" t="s">
        <v>3203</v>
      </c>
      <c r="J1640" s="46">
        <v>4093.4</v>
      </c>
      <c r="K1640" s="46">
        <f t="shared" si="25"/>
        <v>4748.3440000000001</v>
      </c>
    </row>
    <row r="1641" spans="2:11" x14ac:dyDescent="0.25">
      <c r="B1641" s="45" t="s">
        <v>3197</v>
      </c>
      <c r="C1641" s="45" t="s">
        <v>6350</v>
      </c>
      <c r="D1641" s="45" t="s">
        <v>6351</v>
      </c>
      <c r="E1641" s="45">
        <v>89</v>
      </c>
      <c r="F1641" s="45" t="s">
        <v>6358</v>
      </c>
      <c r="G1641" s="45" t="s">
        <v>6569</v>
      </c>
      <c r="H1641" s="45" t="s">
        <v>6570</v>
      </c>
      <c r="I1641" s="45" t="s">
        <v>3203</v>
      </c>
      <c r="J1641" s="46">
        <v>1928.15</v>
      </c>
      <c r="K1641" s="46">
        <f t="shared" si="25"/>
        <v>2236.654</v>
      </c>
    </row>
    <row r="1642" spans="2:11" x14ac:dyDescent="0.25">
      <c r="B1642" s="45" t="s">
        <v>3197</v>
      </c>
      <c r="C1642" s="45" t="s">
        <v>6350</v>
      </c>
      <c r="D1642" s="45" t="s">
        <v>6351</v>
      </c>
      <c r="E1642" s="45">
        <v>89</v>
      </c>
      <c r="F1642" s="45" t="s">
        <v>6358</v>
      </c>
      <c r="G1642" s="45" t="s">
        <v>6571</v>
      </c>
      <c r="H1642" s="45" t="s">
        <v>6572</v>
      </c>
      <c r="I1642" s="45" t="s">
        <v>3203</v>
      </c>
      <c r="J1642" s="46">
        <v>3117.25</v>
      </c>
      <c r="K1642" s="46">
        <f t="shared" si="25"/>
        <v>3616.0099999999998</v>
      </c>
    </row>
    <row r="1643" spans="2:11" x14ac:dyDescent="0.25">
      <c r="B1643" s="45" t="s">
        <v>3197</v>
      </c>
      <c r="C1643" s="45" t="s">
        <v>6350</v>
      </c>
      <c r="D1643" s="45" t="s">
        <v>6351</v>
      </c>
      <c r="E1643" s="45">
        <v>89</v>
      </c>
      <c r="F1643" s="45" t="s">
        <v>6358</v>
      </c>
      <c r="G1643" s="45" t="s">
        <v>6573</v>
      </c>
      <c r="H1643" s="45" t="s">
        <v>6574</v>
      </c>
      <c r="I1643" s="45" t="s">
        <v>3203</v>
      </c>
      <c r="J1643" s="46">
        <v>2019</v>
      </c>
      <c r="K1643" s="46">
        <f t="shared" si="25"/>
        <v>2342.04</v>
      </c>
    </row>
    <row r="1644" spans="2:11" x14ac:dyDescent="0.25">
      <c r="B1644" s="45" t="s">
        <v>3197</v>
      </c>
      <c r="C1644" s="45" t="s">
        <v>6350</v>
      </c>
      <c r="D1644" s="45" t="s">
        <v>6351</v>
      </c>
      <c r="E1644" s="45">
        <v>89</v>
      </c>
      <c r="F1644" s="45" t="s">
        <v>6358</v>
      </c>
      <c r="G1644" s="45" t="s">
        <v>6575</v>
      </c>
      <c r="H1644" s="45" t="s">
        <v>6576</v>
      </c>
      <c r="I1644" s="45" t="s">
        <v>3203</v>
      </c>
      <c r="J1644" s="46">
        <v>5853.79</v>
      </c>
      <c r="K1644" s="46">
        <f t="shared" si="25"/>
        <v>6790.3963999999996</v>
      </c>
    </row>
    <row r="1645" spans="2:11" x14ac:dyDescent="0.25">
      <c r="B1645" s="45" t="s">
        <v>3197</v>
      </c>
      <c r="C1645" s="45" t="s">
        <v>6350</v>
      </c>
      <c r="D1645" s="45" t="s">
        <v>6351</v>
      </c>
      <c r="E1645" s="45">
        <v>89</v>
      </c>
      <c r="F1645" s="45" t="s">
        <v>6358</v>
      </c>
      <c r="G1645" s="45" t="s">
        <v>6577</v>
      </c>
      <c r="H1645" s="45" t="s">
        <v>6578</v>
      </c>
      <c r="I1645" s="45" t="s">
        <v>3203</v>
      </c>
      <c r="J1645" s="46">
        <v>5853.79</v>
      </c>
      <c r="K1645" s="46">
        <f t="shared" si="25"/>
        <v>6790.3963999999996</v>
      </c>
    </row>
    <row r="1646" spans="2:11" x14ac:dyDescent="0.25">
      <c r="B1646" s="45" t="s">
        <v>3197</v>
      </c>
      <c r="C1646" s="45" t="s">
        <v>6350</v>
      </c>
      <c r="D1646" s="45" t="s">
        <v>6351</v>
      </c>
      <c r="E1646" s="45">
        <v>89</v>
      </c>
      <c r="F1646" s="45" t="s">
        <v>6358</v>
      </c>
      <c r="G1646" s="45" t="s">
        <v>6579</v>
      </c>
      <c r="H1646" s="45" t="s">
        <v>6580</v>
      </c>
      <c r="I1646" s="45" t="s">
        <v>3203</v>
      </c>
      <c r="J1646" s="46">
        <v>876.92</v>
      </c>
      <c r="K1646" s="46">
        <f t="shared" si="25"/>
        <v>1017.2271999999999</v>
      </c>
    </row>
    <row r="1647" spans="2:11" x14ac:dyDescent="0.25">
      <c r="B1647" s="45" t="s">
        <v>3197</v>
      </c>
      <c r="C1647" s="45" t="s">
        <v>6350</v>
      </c>
      <c r="D1647" s="45" t="s">
        <v>6351</v>
      </c>
      <c r="E1647" s="45">
        <v>89</v>
      </c>
      <c r="F1647" s="45" t="s">
        <v>6358</v>
      </c>
      <c r="G1647" s="45" t="s">
        <v>6581</v>
      </c>
      <c r="H1647" s="45" t="s">
        <v>6582</v>
      </c>
      <c r="I1647" s="45" t="s">
        <v>3203</v>
      </c>
      <c r="J1647" s="46">
        <v>1317.42</v>
      </c>
      <c r="K1647" s="46">
        <f t="shared" si="25"/>
        <v>1528.2072000000001</v>
      </c>
    </row>
    <row r="1648" spans="2:11" x14ac:dyDescent="0.25">
      <c r="B1648" s="45" t="s">
        <v>3197</v>
      </c>
      <c r="C1648" s="45" t="s">
        <v>6350</v>
      </c>
      <c r="D1648" s="45" t="s">
        <v>6351</v>
      </c>
      <c r="E1648" s="45">
        <v>89</v>
      </c>
      <c r="F1648" s="45" t="s">
        <v>6358</v>
      </c>
      <c r="G1648" s="45" t="s">
        <v>6583</v>
      </c>
      <c r="H1648" s="45" t="s">
        <v>6584</v>
      </c>
      <c r="I1648" s="45" t="s">
        <v>3203</v>
      </c>
      <c r="J1648" s="46">
        <v>1811.58</v>
      </c>
      <c r="K1648" s="46">
        <f t="shared" si="25"/>
        <v>2101.4327999999996</v>
      </c>
    </row>
    <row r="1649" spans="2:11" x14ac:dyDescent="0.25">
      <c r="B1649" s="45" t="s">
        <v>3197</v>
      </c>
      <c r="C1649" s="45" t="s">
        <v>6350</v>
      </c>
      <c r="D1649" s="45" t="s">
        <v>6351</v>
      </c>
      <c r="E1649" s="45">
        <v>89</v>
      </c>
      <c r="F1649" s="45" t="s">
        <v>6358</v>
      </c>
      <c r="G1649" s="45" t="s">
        <v>6585</v>
      </c>
      <c r="H1649" s="45" t="s">
        <v>6586</v>
      </c>
      <c r="I1649" s="45" t="s">
        <v>3203</v>
      </c>
      <c r="J1649" s="46">
        <v>2280.69</v>
      </c>
      <c r="K1649" s="46">
        <f t="shared" si="25"/>
        <v>2645.6003999999998</v>
      </c>
    </row>
    <row r="1650" spans="2:11" x14ac:dyDescent="0.25">
      <c r="B1650" s="45" t="s">
        <v>3197</v>
      </c>
      <c r="C1650" s="45" t="s">
        <v>6350</v>
      </c>
      <c r="D1650" s="45" t="s">
        <v>6351</v>
      </c>
      <c r="E1650" s="45">
        <v>89</v>
      </c>
      <c r="F1650" s="45" t="s">
        <v>6358</v>
      </c>
      <c r="G1650" s="45" t="s">
        <v>6587</v>
      </c>
      <c r="H1650" s="45" t="s">
        <v>6588</v>
      </c>
      <c r="I1650" s="45" t="s">
        <v>3203</v>
      </c>
      <c r="J1650" s="46">
        <v>2654.25</v>
      </c>
      <c r="K1650" s="46">
        <f t="shared" si="25"/>
        <v>3078.93</v>
      </c>
    </row>
    <row r="1651" spans="2:11" x14ac:dyDescent="0.25">
      <c r="B1651" s="45" t="s">
        <v>3197</v>
      </c>
      <c r="C1651" s="45" t="s">
        <v>6350</v>
      </c>
      <c r="D1651" s="45" t="s">
        <v>6351</v>
      </c>
      <c r="E1651" s="45">
        <v>89</v>
      </c>
      <c r="F1651" s="45" t="s">
        <v>6358</v>
      </c>
      <c r="G1651" s="45" t="s">
        <v>6589</v>
      </c>
      <c r="H1651" s="45" t="s">
        <v>6590</v>
      </c>
      <c r="I1651" s="45" t="s">
        <v>3203</v>
      </c>
      <c r="J1651" s="46">
        <v>349.24</v>
      </c>
      <c r="K1651" s="46">
        <f t="shared" si="25"/>
        <v>405.11840000000001</v>
      </c>
    </row>
    <row r="1652" spans="2:11" x14ac:dyDescent="0.25">
      <c r="B1652" s="45" t="s">
        <v>3197</v>
      </c>
      <c r="C1652" s="45" t="s">
        <v>6350</v>
      </c>
      <c r="D1652" s="45" t="s">
        <v>6351</v>
      </c>
      <c r="E1652" s="45">
        <v>89</v>
      </c>
      <c r="F1652" s="45" t="s">
        <v>6358</v>
      </c>
      <c r="G1652" s="45" t="s">
        <v>6591</v>
      </c>
      <c r="H1652" s="45" t="s">
        <v>6592</v>
      </c>
      <c r="I1652" s="45" t="s">
        <v>3203</v>
      </c>
      <c r="J1652" s="46">
        <v>456.47</v>
      </c>
      <c r="K1652" s="46">
        <f t="shared" si="25"/>
        <v>529.50519999999995</v>
      </c>
    </row>
    <row r="1653" spans="2:11" x14ac:dyDescent="0.25">
      <c r="B1653" s="45" t="s">
        <v>3197</v>
      </c>
      <c r="C1653" s="45" t="s">
        <v>6350</v>
      </c>
      <c r="D1653" s="45" t="s">
        <v>6351</v>
      </c>
      <c r="E1653" s="45">
        <v>89</v>
      </c>
      <c r="F1653" s="45" t="s">
        <v>6358</v>
      </c>
      <c r="G1653" s="45" t="s">
        <v>6593</v>
      </c>
      <c r="H1653" s="45" t="s">
        <v>6594</v>
      </c>
      <c r="I1653" s="45" t="s">
        <v>3203</v>
      </c>
      <c r="J1653" s="46">
        <v>556.04999999999995</v>
      </c>
      <c r="K1653" s="46">
        <f t="shared" si="25"/>
        <v>645.01799999999992</v>
      </c>
    </row>
    <row r="1654" spans="2:11" x14ac:dyDescent="0.25">
      <c r="B1654" s="45" t="s">
        <v>3197</v>
      </c>
      <c r="C1654" s="45" t="s">
        <v>6350</v>
      </c>
      <c r="D1654" s="45" t="s">
        <v>6351</v>
      </c>
      <c r="E1654" s="45">
        <v>89</v>
      </c>
      <c r="F1654" s="45" t="s">
        <v>6358</v>
      </c>
      <c r="G1654" s="45" t="s">
        <v>6595</v>
      </c>
      <c r="H1654" s="45" t="s">
        <v>6596</v>
      </c>
      <c r="I1654" s="45" t="s">
        <v>3203</v>
      </c>
      <c r="J1654" s="46">
        <v>2019</v>
      </c>
      <c r="K1654" s="46">
        <f t="shared" si="25"/>
        <v>2342.04</v>
      </c>
    </row>
    <row r="1655" spans="2:11" x14ac:dyDescent="0.25">
      <c r="B1655" s="45" t="s">
        <v>3197</v>
      </c>
      <c r="C1655" s="45" t="s">
        <v>6350</v>
      </c>
      <c r="D1655" s="45" t="s">
        <v>6351</v>
      </c>
      <c r="E1655" s="45">
        <v>89</v>
      </c>
      <c r="F1655" s="45" t="s">
        <v>6358</v>
      </c>
      <c r="G1655" s="45" t="s">
        <v>6597</v>
      </c>
      <c r="H1655" s="45" t="s">
        <v>6598</v>
      </c>
      <c r="I1655" s="45" t="s">
        <v>3203</v>
      </c>
      <c r="J1655" s="46">
        <v>556.04999999999995</v>
      </c>
      <c r="K1655" s="46">
        <f t="shared" si="25"/>
        <v>645.01799999999992</v>
      </c>
    </row>
    <row r="1656" spans="2:11" x14ac:dyDescent="0.25">
      <c r="B1656" s="45" t="s">
        <v>3197</v>
      </c>
      <c r="C1656" s="45" t="s">
        <v>6350</v>
      </c>
      <c r="D1656" s="45" t="s">
        <v>6351</v>
      </c>
      <c r="E1656" s="45">
        <v>89</v>
      </c>
      <c r="F1656" s="45" t="s">
        <v>6358</v>
      </c>
      <c r="G1656" s="45" t="s">
        <v>6599</v>
      </c>
      <c r="H1656" s="45" t="s">
        <v>6600</v>
      </c>
      <c r="I1656" s="45" t="s">
        <v>3203</v>
      </c>
      <c r="J1656" s="46">
        <v>633.24</v>
      </c>
      <c r="K1656" s="46">
        <f t="shared" si="25"/>
        <v>734.55840000000001</v>
      </c>
    </row>
    <row r="1657" spans="2:11" x14ac:dyDescent="0.25">
      <c r="B1657" s="45" t="s">
        <v>3197</v>
      </c>
      <c r="C1657" s="45" t="s">
        <v>6350</v>
      </c>
      <c r="D1657" s="45" t="s">
        <v>6351</v>
      </c>
      <c r="E1657" s="45">
        <v>89</v>
      </c>
      <c r="F1657" s="45" t="s">
        <v>6358</v>
      </c>
      <c r="G1657" s="45" t="s">
        <v>6601</v>
      </c>
      <c r="H1657" s="45" t="s">
        <v>6602</v>
      </c>
      <c r="I1657" s="45" t="s">
        <v>3203</v>
      </c>
      <c r="J1657" s="46">
        <v>624.35</v>
      </c>
      <c r="K1657" s="46">
        <f t="shared" si="25"/>
        <v>724.24599999999998</v>
      </c>
    </row>
    <row r="1658" spans="2:11" x14ac:dyDescent="0.25">
      <c r="B1658" s="45" t="s">
        <v>3197</v>
      </c>
      <c r="C1658" s="45" t="s">
        <v>6350</v>
      </c>
      <c r="D1658" s="45" t="s">
        <v>6351</v>
      </c>
      <c r="E1658" s="45">
        <v>89</v>
      </c>
      <c r="F1658" s="45" t="s">
        <v>6358</v>
      </c>
      <c r="G1658" s="45" t="s">
        <v>6603</v>
      </c>
      <c r="H1658" s="45" t="s">
        <v>6604</v>
      </c>
      <c r="I1658" s="45" t="s">
        <v>3203</v>
      </c>
      <c r="J1658" s="46">
        <v>717.22</v>
      </c>
      <c r="K1658" s="46">
        <f t="shared" si="25"/>
        <v>831.97519999999997</v>
      </c>
    </row>
    <row r="1659" spans="2:11" x14ac:dyDescent="0.25">
      <c r="B1659" s="45" t="s">
        <v>3197</v>
      </c>
      <c r="C1659" s="45" t="s">
        <v>6350</v>
      </c>
      <c r="D1659" s="45" t="s">
        <v>6351</v>
      </c>
      <c r="E1659" s="45">
        <v>89</v>
      </c>
      <c r="F1659" s="45" t="s">
        <v>6358</v>
      </c>
      <c r="G1659" s="45" t="s">
        <v>6605</v>
      </c>
      <c r="H1659" s="45" t="s">
        <v>6606</v>
      </c>
      <c r="I1659" s="45" t="s">
        <v>3203</v>
      </c>
      <c r="J1659" s="46">
        <v>876.92</v>
      </c>
      <c r="K1659" s="46">
        <f t="shared" si="25"/>
        <v>1017.2271999999999</v>
      </c>
    </row>
    <row r="1660" spans="2:11" x14ac:dyDescent="0.25">
      <c r="B1660" s="45" t="s">
        <v>3197</v>
      </c>
      <c r="C1660" s="45" t="s">
        <v>6350</v>
      </c>
      <c r="D1660" s="45" t="s">
        <v>6351</v>
      </c>
      <c r="E1660" s="45">
        <v>89</v>
      </c>
      <c r="F1660" s="45" t="s">
        <v>6358</v>
      </c>
      <c r="G1660" s="45" t="s">
        <v>6607</v>
      </c>
      <c r="H1660" s="45" t="s">
        <v>6608</v>
      </c>
      <c r="I1660" s="45" t="s">
        <v>3203</v>
      </c>
      <c r="J1660" s="46">
        <v>2491.27</v>
      </c>
      <c r="K1660" s="46">
        <f t="shared" si="25"/>
        <v>2889.8732</v>
      </c>
    </row>
    <row r="1661" spans="2:11" x14ac:dyDescent="0.25">
      <c r="B1661" s="45" t="s">
        <v>3197</v>
      </c>
      <c r="C1661" s="45" t="s">
        <v>6350</v>
      </c>
      <c r="D1661" s="45" t="s">
        <v>6351</v>
      </c>
      <c r="E1661" s="45">
        <v>89</v>
      </c>
      <c r="F1661" s="45" t="s">
        <v>6358</v>
      </c>
      <c r="G1661" s="45" t="s">
        <v>6609</v>
      </c>
      <c r="H1661" s="45" t="s">
        <v>6610</v>
      </c>
      <c r="I1661" s="45" t="s">
        <v>3203</v>
      </c>
      <c r="J1661" s="46">
        <v>846.71</v>
      </c>
      <c r="K1661" s="46">
        <f t="shared" si="25"/>
        <v>982.18359999999996</v>
      </c>
    </row>
    <row r="1662" spans="2:11" x14ac:dyDescent="0.25">
      <c r="B1662" s="45" t="s">
        <v>3197</v>
      </c>
      <c r="C1662" s="45" t="s">
        <v>6350</v>
      </c>
      <c r="D1662" s="45" t="s">
        <v>6351</v>
      </c>
      <c r="E1662" s="45">
        <v>89</v>
      </c>
      <c r="F1662" s="45" t="s">
        <v>6358</v>
      </c>
      <c r="G1662" s="45" t="s">
        <v>6611</v>
      </c>
      <c r="H1662" s="45" t="s">
        <v>6612</v>
      </c>
      <c r="I1662" s="45" t="s">
        <v>3203</v>
      </c>
      <c r="J1662" s="46">
        <v>839.69</v>
      </c>
      <c r="K1662" s="46">
        <f t="shared" si="25"/>
        <v>974.04039999999998</v>
      </c>
    </row>
    <row r="1663" spans="2:11" x14ac:dyDescent="0.25">
      <c r="B1663" s="45" t="s">
        <v>3197</v>
      </c>
      <c r="C1663" s="45" t="s">
        <v>6350</v>
      </c>
      <c r="D1663" s="45" t="s">
        <v>6351</v>
      </c>
      <c r="E1663" s="45">
        <v>89</v>
      </c>
      <c r="F1663" s="45" t="s">
        <v>6358</v>
      </c>
      <c r="G1663" s="45" t="s">
        <v>6613</v>
      </c>
      <c r="H1663" s="45" t="s">
        <v>6614</v>
      </c>
      <c r="I1663" s="45" t="s">
        <v>3203</v>
      </c>
      <c r="J1663" s="46">
        <v>949.93</v>
      </c>
      <c r="K1663" s="46">
        <f t="shared" si="25"/>
        <v>1101.9187999999999</v>
      </c>
    </row>
    <row r="1664" spans="2:11" x14ac:dyDescent="0.25">
      <c r="B1664" s="45" t="s">
        <v>3197</v>
      </c>
      <c r="C1664" s="45" t="s">
        <v>6350</v>
      </c>
      <c r="D1664" s="45" t="s">
        <v>6351</v>
      </c>
      <c r="E1664" s="45">
        <v>89</v>
      </c>
      <c r="F1664" s="45" t="s">
        <v>6358</v>
      </c>
      <c r="G1664" s="45" t="s">
        <v>6615</v>
      </c>
      <c r="H1664" s="45" t="s">
        <v>6616</v>
      </c>
      <c r="I1664" s="45" t="s">
        <v>3203</v>
      </c>
      <c r="J1664" s="46">
        <v>949.93</v>
      </c>
      <c r="K1664" s="46">
        <f t="shared" si="25"/>
        <v>1101.9187999999999</v>
      </c>
    </row>
    <row r="1665" spans="2:11" x14ac:dyDescent="0.25">
      <c r="B1665" s="45" t="s">
        <v>3197</v>
      </c>
      <c r="C1665" s="45" t="s">
        <v>6350</v>
      </c>
      <c r="D1665" s="45" t="s">
        <v>6351</v>
      </c>
      <c r="E1665" s="45">
        <v>89</v>
      </c>
      <c r="F1665" s="45" t="s">
        <v>6358</v>
      </c>
      <c r="G1665" s="45" t="s">
        <v>6617</v>
      </c>
      <c r="H1665" s="45" t="s">
        <v>6618</v>
      </c>
      <c r="I1665" s="45" t="s">
        <v>3203</v>
      </c>
      <c r="J1665" s="46">
        <v>2260</v>
      </c>
      <c r="K1665" s="46">
        <f t="shared" si="25"/>
        <v>2621.6</v>
      </c>
    </row>
    <row r="1666" spans="2:11" x14ac:dyDescent="0.25">
      <c r="B1666" s="45" t="s">
        <v>3197</v>
      </c>
      <c r="C1666" s="45" t="s">
        <v>6350</v>
      </c>
      <c r="D1666" s="45" t="s">
        <v>6351</v>
      </c>
      <c r="E1666" s="45">
        <v>89</v>
      </c>
      <c r="F1666" s="45" t="s">
        <v>6358</v>
      </c>
      <c r="G1666" s="45" t="s">
        <v>6619</v>
      </c>
      <c r="H1666" s="45" t="s">
        <v>6620</v>
      </c>
      <c r="I1666" s="45" t="s">
        <v>3203</v>
      </c>
      <c r="J1666" s="46">
        <v>953.53</v>
      </c>
      <c r="K1666" s="46">
        <f t="shared" si="25"/>
        <v>1106.0947999999999</v>
      </c>
    </row>
    <row r="1667" spans="2:11" x14ac:dyDescent="0.25">
      <c r="B1667" s="45" t="s">
        <v>3197</v>
      </c>
      <c r="C1667" s="45" t="s">
        <v>6350</v>
      </c>
      <c r="D1667" s="45" t="s">
        <v>6351</v>
      </c>
      <c r="E1667" s="45">
        <v>89</v>
      </c>
      <c r="F1667" s="45" t="s">
        <v>6358</v>
      </c>
      <c r="G1667" s="45" t="s">
        <v>6621</v>
      </c>
      <c r="H1667" s="45" t="s">
        <v>6622</v>
      </c>
      <c r="I1667" s="45" t="s">
        <v>3203</v>
      </c>
      <c r="J1667" s="46">
        <v>1118.92</v>
      </c>
      <c r="K1667" s="46">
        <f t="shared" si="25"/>
        <v>1297.9472000000001</v>
      </c>
    </row>
    <row r="1668" spans="2:11" x14ac:dyDescent="0.25">
      <c r="B1668" s="45" t="s">
        <v>3197</v>
      </c>
      <c r="C1668" s="45" t="s">
        <v>6350</v>
      </c>
      <c r="D1668" s="45" t="s">
        <v>6351</v>
      </c>
      <c r="E1668" s="45">
        <v>89</v>
      </c>
      <c r="F1668" s="45" t="s">
        <v>6358</v>
      </c>
      <c r="G1668" s="45" t="s">
        <v>6623</v>
      </c>
      <c r="H1668" s="45" t="s">
        <v>6624</v>
      </c>
      <c r="I1668" s="45" t="s">
        <v>3203</v>
      </c>
      <c r="J1668" s="46">
        <v>2260</v>
      </c>
      <c r="K1668" s="46">
        <f t="shared" ref="K1668:K1731" si="26">+IF(AND(MID(H1668,1,15)="POSTE DE MADERA",J1668&lt;110)=TRUE,(J1668*1.13+5)*1.01*1.16,IF(AND(MID(H1668,1,15)="POSTE DE MADERA",J1668&gt;=110,J1668&lt;320)=TRUE,(J1668*1.13+12)*1.01*1.16,IF(AND(MID(H1668,1,15)="POSTE DE MADERA",J1668&gt;320)=TRUE,(J1668*1.13+36)*1.01*1.16,IF(+AND(MID(H1668,1,5)="POSTE",MID(H1668,1,15)&lt;&gt;"POSTE DE MADERA")=TRUE,J1668*1.01*1.16,J1668*1.16))))</f>
        <v>2621.6</v>
      </c>
    </row>
    <row r="1669" spans="2:11" x14ac:dyDescent="0.25">
      <c r="B1669" s="45" t="s">
        <v>3197</v>
      </c>
      <c r="C1669" s="45" t="s">
        <v>6350</v>
      </c>
      <c r="D1669" s="45" t="s">
        <v>6351</v>
      </c>
      <c r="E1669" s="45">
        <v>89</v>
      </c>
      <c r="F1669" s="45" t="s">
        <v>6358</v>
      </c>
      <c r="G1669" s="45" t="s">
        <v>6625</v>
      </c>
      <c r="H1669" s="45" t="s">
        <v>6626</v>
      </c>
      <c r="I1669" s="45" t="s">
        <v>3203</v>
      </c>
      <c r="J1669" s="46">
        <v>1024.17</v>
      </c>
      <c r="K1669" s="46">
        <f t="shared" si="26"/>
        <v>1188.0372</v>
      </c>
    </row>
    <row r="1670" spans="2:11" x14ac:dyDescent="0.25">
      <c r="B1670" s="45" t="s">
        <v>3197</v>
      </c>
      <c r="C1670" s="45" t="s">
        <v>6350</v>
      </c>
      <c r="D1670" s="45" t="s">
        <v>6351</v>
      </c>
      <c r="E1670" s="45">
        <v>89</v>
      </c>
      <c r="F1670" s="45" t="s">
        <v>6358</v>
      </c>
      <c r="G1670" s="45" t="s">
        <v>6627</v>
      </c>
      <c r="H1670" s="45" t="s">
        <v>6628</v>
      </c>
      <c r="I1670" s="45" t="s">
        <v>3203</v>
      </c>
      <c r="J1670" s="46">
        <v>2196.56</v>
      </c>
      <c r="K1670" s="46">
        <f t="shared" si="26"/>
        <v>2548.0095999999999</v>
      </c>
    </row>
    <row r="1671" spans="2:11" x14ac:dyDescent="0.25">
      <c r="B1671" s="45" t="s">
        <v>3197</v>
      </c>
      <c r="C1671" s="45" t="s">
        <v>6350</v>
      </c>
      <c r="D1671" s="45" t="s">
        <v>6351</v>
      </c>
      <c r="E1671" s="45">
        <v>89</v>
      </c>
      <c r="F1671" s="45" t="s">
        <v>6358</v>
      </c>
      <c r="G1671" s="45" t="s">
        <v>6629</v>
      </c>
      <c r="H1671" s="45" t="s">
        <v>6630</v>
      </c>
      <c r="I1671" s="45" t="s">
        <v>3203</v>
      </c>
      <c r="J1671" s="46">
        <v>1364.55</v>
      </c>
      <c r="K1671" s="46">
        <f t="shared" si="26"/>
        <v>1582.8779999999999</v>
      </c>
    </row>
    <row r="1672" spans="2:11" x14ac:dyDescent="0.25">
      <c r="B1672" s="45" t="s">
        <v>3197</v>
      </c>
      <c r="C1672" s="45" t="s">
        <v>6350</v>
      </c>
      <c r="D1672" s="45" t="s">
        <v>6351</v>
      </c>
      <c r="E1672" s="45">
        <v>89</v>
      </c>
      <c r="F1672" s="45" t="s">
        <v>6358</v>
      </c>
      <c r="G1672" s="45" t="s">
        <v>6631</v>
      </c>
      <c r="H1672" s="45" t="s">
        <v>6632</v>
      </c>
      <c r="I1672" s="45" t="s">
        <v>3203</v>
      </c>
      <c r="J1672" s="46">
        <v>3623.61</v>
      </c>
      <c r="K1672" s="46">
        <f t="shared" si="26"/>
        <v>4203.3876</v>
      </c>
    </row>
    <row r="1673" spans="2:11" x14ac:dyDescent="0.25">
      <c r="B1673" s="45" t="s">
        <v>3197</v>
      </c>
      <c r="C1673" s="45" t="s">
        <v>6350</v>
      </c>
      <c r="D1673" s="45" t="s">
        <v>6351</v>
      </c>
      <c r="E1673" s="45">
        <v>89</v>
      </c>
      <c r="F1673" s="45" t="s">
        <v>6358</v>
      </c>
      <c r="G1673" s="45" t="s">
        <v>6633</v>
      </c>
      <c r="H1673" s="45" t="s">
        <v>6634</v>
      </c>
      <c r="I1673" s="45" t="s">
        <v>3203</v>
      </c>
      <c r="J1673" s="46">
        <v>3623.61</v>
      </c>
      <c r="K1673" s="46">
        <f t="shared" si="26"/>
        <v>4203.3876</v>
      </c>
    </row>
    <row r="1674" spans="2:11" x14ac:dyDescent="0.25">
      <c r="B1674" s="45" t="s">
        <v>3197</v>
      </c>
      <c r="C1674" s="45" t="s">
        <v>6350</v>
      </c>
      <c r="D1674" s="45" t="s">
        <v>6351</v>
      </c>
      <c r="E1674" s="45">
        <v>89</v>
      </c>
      <c r="F1674" s="45" t="s">
        <v>6358</v>
      </c>
      <c r="G1674" s="45" t="s">
        <v>6635</v>
      </c>
      <c r="H1674" s="45" t="s">
        <v>6636</v>
      </c>
      <c r="I1674" s="45" t="s">
        <v>3203</v>
      </c>
      <c r="J1674" s="46">
        <v>1241.5999999999999</v>
      </c>
      <c r="K1674" s="46">
        <f t="shared" si="26"/>
        <v>1440.2559999999999</v>
      </c>
    </row>
    <row r="1675" spans="2:11" x14ac:dyDescent="0.25">
      <c r="B1675" s="45" t="s">
        <v>3197</v>
      </c>
      <c r="C1675" s="45" t="s">
        <v>6350</v>
      </c>
      <c r="D1675" s="45" t="s">
        <v>6351</v>
      </c>
      <c r="E1675" s="45">
        <v>89</v>
      </c>
      <c r="F1675" s="45" t="s">
        <v>6358</v>
      </c>
      <c r="G1675" s="45" t="s">
        <v>6637</v>
      </c>
      <c r="H1675" s="45" t="s">
        <v>6638</v>
      </c>
      <c r="I1675" s="45" t="s">
        <v>3203</v>
      </c>
      <c r="J1675" s="46">
        <v>3026.07</v>
      </c>
      <c r="K1675" s="46">
        <f t="shared" si="26"/>
        <v>3510.2411999999999</v>
      </c>
    </row>
    <row r="1676" spans="2:11" x14ac:dyDescent="0.25">
      <c r="B1676" s="45" t="s">
        <v>3197</v>
      </c>
      <c r="C1676" s="45" t="s">
        <v>6350</v>
      </c>
      <c r="D1676" s="45" t="s">
        <v>6351</v>
      </c>
      <c r="E1676" s="45">
        <v>89</v>
      </c>
      <c r="F1676" s="45" t="s">
        <v>6358</v>
      </c>
      <c r="G1676" s="45" t="s">
        <v>6639</v>
      </c>
      <c r="H1676" s="45" t="s">
        <v>6640</v>
      </c>
      <c r="I1676" s="45" t="s">
        <v>3203</v>
      </c>
      <c r="J1676" s="46">
        <v>1236.19</v>
      </c>
      <c r="K1676" s="46">
        <f t="shared" si="26"/>
        <v>1433.9803999999999</v>
      </c>
    </row>
    <row r="1677" spans="2:11" x14ac:dyDescent="0.25">
      <c r="B1677" s="45" t="s">
        <v>3197</v>
      </c>
      <c r="C1677" s="45" t="s">
        <v>6350</v>
      </c>
      <c r="D1677" s="45" t="s">
        <v>6351</v>
      </c>
      <c r="E1677" s="45">
        <v>89</v>
      </c>
      <c r="F1677" s="45" t="s">
        <v>6358</v>
      </c>
      <c r="G1677" s="45" t="s">
        <v>6641</v>
      </c>
      <c r="H1677" s="45" t="s">
        <v>6642</v>
      </c>
      <c r="I1677" s="45" t="s">
        <v>3203</v>
      </c>
      <c r="J1677" s="46">
        <v>3026.07</v>
      </c>
      <c r="K1677" s="46">
        <f t="shared" si="26"/>
        <v>3510.2411999999999</v>
      </c>
    </row>
    <row r="1678" spans="2:11" x14ac:dyDescent="0.25">
      <c r="B1678" s="45" t="s">
        <v>3197</v>
      </c>
      <c r="C1678" s="45" t="s">
        <v>6350</v>
      </c>
      <c r="D1678" s="45" t="s">
        <v>6351</v>
      </c>
      <c r="E1678" s="45">
        <v>89</v>
      </c>
      <c r="F1678" s="45" t="s">
        <v>6358</v>
      </c>
      <c r="G1678" s="45" t="s">
        <v>6643</v>
      </c>
      <c r="H1678" s="45" t="s">
        <v>6644</v>
      </c>
      <c r="I1678" s="45" t="s">
        <v>3203</v>
      </c>
      <c r="J1678" s="46">
        <v>1269.58</v>
      </c>
      <c r="K1678" s="46">
        <f t="shared" si="26"/>
        <v>1472.7127999999998</v>
      </c>
    </row>
    <row r="1679" spans="2:11" x14ac:dyDescent="0.25">
      <c r="B1679" s="45" t="s">
        <v>3197</v>
      </c>
      <c r="C1679" s="45" t="s">
        <v>6350</v>
      </c>
      <c r="D1679" s="45" t="s">
        <v>6351</v>
      </c>
      <c r="E1679" s="45">
        <v>89</v>
      </c>
      <c r="F1679" s="45" t="s">
        <v>6358</v>
      </c>
      <c r="G1679" s="45" t="s">
        <v>6645</v>
      </c>
      <c r="H1679" s="45" t="s">
        <v>6646</v>
      </c>
      <c r="I1679" s="45" t="s">
        <v>3203</v>
      </c>
      <c r="J1679" s="46">
        <v>1269.58</v>
      </c>
      <c r="K1679" s="46">
        <f t="shared" si="26"/>
        <v>1472.7127999999998</v>
      </c>
    </row>
    <row r="1680" spans="2:11" x14ac:dyDescent="0.25">
      <c r="B1680" s="45" t="s">
        <v>3197</v>
      </c>
      <c r="C1680" s="45" t="s">
        <v>6350</v>
      </c>
      <c r="D1680" s="45" t="s">
        <v>6351</v>
      </c>
      <c r="E1680" s="45">
        <v>89</v>
      </c>
      <c r="F1680" s="45" t="s">
        <v>6358</v>
      </c>
      <c r="G1680" s="45" t="s">
        <v>6647</v>
      </c>
      <c r="H1680" s="45" t="s">
        <v>6648</v>
      </c>
      <c r="I1680" s="45" t="s">
        <v>3203</v>
      </c>
      <c r="J1680" s="46">
        <v>1229.51</v>
      </c>
      <c r="K1680" s="46">
        <f t="shared" si="26"/>
        <v>1426.2315999999998</v>
      </c>
    </row>
    <row r="1681" spans="2:11" x14ac:dyDescent="0.25">
      <c r="B1681" s="45" t="s">
        <v>3197</v>
      </c>
      <c r="C1681" s="45" t="s">
        <v>6350</v>
      </c>
      <c r="D1681" s="45" t="s">
        <v>6351</v>
      </c>
      <c r="E1681" s="45">
        <v>89</v>
      </c>
      <c r="F1681" s="45" t="s">
        <v>6358</v>
      </c>
      <c r="G1681" s="45" t="s">
        <v>6649</v>
      </c>
      <c r="H1681" s="45" t="s">
        <v>6650</v>
      </c>
      <c r="I1681" s="45" t="s">
        <v>3203</v>
      </c>
      <c r="J1681" s="46">
        <v>1229.51</v>
      </c>
      <c r="K1681" s="46">
        <f t="shared" si="26"/>
        <v>1426.2315999999998</v>
      </c>
    </row>
    <row r="1682" spans="2:11" x14ac:dyDescent="0.25">
      <c r="B1682" s="45" t="s">
        <v>3197</v>
      </c>
      <c r="C1682" s="45" t="s">
        <v>6350</v>
      </c>
      <c r="D1682" s="45" t="s">
        <v>6351</v>
      </c>
      <c r="E1682" s="45">
        <v>89</v>
      </c>
      <c r="F1682" s="45" t="s">
        <v>6358</v>
      </c>
      <c r="G1682" s="45" t="s">
        <v>6651</v>
      </c>
      <c r="H1682" s="45" t="s">
        <v>6652</v>
      </c>
      <c r="I1682" s="45" t="s">
        <v>3203</v>
      </c>
      <c r="J1682" s="46">
        <v>3946.03</v>
      </c>
      <c r="K1682" s="46">
        <f t="shared" si="26"/>
        <v>4577.3948</v>
      </c>
    </row>
    <row r="1683" spans="2:11" x14ac:dyDescent="0.25">
      <c r="B1683" s="45" t="s">
        <v>3197</v>
      </c>
      <c r="C1683" s="45" t="s">
        <v>6350</v>
      </c>
      <c r="D1683" s="45" t="s">
        <v>6351</v>
      </c>
      <c r="E1683" s="45">
        <v>89</v>
      </c>
      <c r="F1683" s="45" t="s">
        <v>6358</v>
      </c>
      <c r="G1683" s="45" t="s">
        <v>6653</v>
      </c>
      <c r="H1683" s="45" t="s">
        <v>6654</v>
      </c>
      <c r="I1683" s="45" t="s">
        <v>3203</v>
      </c>
      <c r="J1683" s="46">
        <v>3946.03</v>
      </c>
      <c r="K1683" s="46">
        <f t="shared" si="26"/>
        <v>4577.3948</v>
      </c>
    </row>
    <row r="1684" spans="2:11" x14ac:dyDescent="0.25">
      <c r="B1684" s="45" t="s">
        <v>3197</v>
      </c>
      <c r="C1684" s="45" t="s">
        <v>6350</v>
      </c>
      <c r="D1684" s="45" t="s">
        <v>6351</v>
      </c>
      <c r="E1684" s="45">
        <v>89</v>
      </c>
      <c r="F1684" s="45" t="s">
        <v>6358</v>
      </c>
      <c r="G1684" s="45" t="s">
        <v>6655</v>
      </c>
      <c r="H1684" s="45" t="s">
        <v>6656</v>
      </c>
      <c r="I1684" s="45" t="s">
        <v>3203</v>
      </c>
      <c r="J1684" s="46">
        <v>3946.03</v>
      </c>
      <c r="K1684" s="46">
        <f t="shared" si="26"/>
        <v>4577.3948</v>
      </c>
    </row>
    <row r="1685" spans="2:11" x14ac:dyDescent="0.25">
      <c r="B1685" s="45" t="s">
        <v>3197</v>
      </c>
      <c r="C1685" s="45" t="s">
        <v>6350</v>
      </c>
      <c r="D1685" s="45" t="s">
        <v>6351</v>
      </c>
      <c r="E1685" s="45">
        <v>89</v>
      </c>
      <c r="F1685" s="45" t="s">
        <v>6358</v>
      </c>
      <c r="G1685" s="45" t="s">
        <v>6657</v>
      </c>
      <c r="H1685" s="45" t="s">
        <v>6658</v>
      </c>
      <c r="I1685" s="45" t="s">
        <v>3203</v>
      </c>
      <c r="J1685" s="46">
        <v>1811.58</v>
      </c>
      <c r="K1685" s="46">
        <f t="shared" si="26"/>
        <v>2101.4327999999996</v>
      </c>
    </row>
    <row r="1686" spans="2:11" x14ac:dyDescent="0.25">
      <c r="B1686" s="45" t="s">
        <v>3197</v>
      </c>
      <c r="C1686" s="45" t="s">
        <v>6350</v>
      </c>
      <c r="D1686" s="45" t="s">
        <v>6351</v>
      </c>
      <c r="E1686" s="45">
        <v>89</v>
      </c>
      <c r="F1686" s="45" t="s">
        <v>6358</v>
      </c>
      <c r="G1686" s="45" t="s">
        <v>6659</v>
      </c>
      <c r="H1686" s="45" t="s">
        <v>6660</v>
      </c>
      <c r="I1686" s="45" t="s">
        <v>3203</v>
      </c>
      <c r="J1686" s="46">
        <v>4607.1000000000004</v>
      </c>
      <c r="K1686" s="46">
        <f t="shared" si="26"/>
        <v>5344.2359999999999</v>
      </c>
    </row>
    <row r="1687" spans="2:11" x14ac:dyDescent="0.25">
      <c r="B1687" s="45" t="s">
        <v>3197</v>
      </c>
      <c r="C1687" s="45" t="s">
        <v>6350</v>
      </c>
      <c r="D1687" s="45" t="s">
        <v>6351</v>
      </c>
      <c r="E1687" s="45">
        <v>89</v>
      </c>
      <c r="F1687" s="45" t="s">
        <v>6358</v>
      </c>
      <c r="G1687" s="45" t="s">
        <v>6661</v>
      </c>
      <c r="H1687" s="45" t="s">
        <v>6662</v>
      </c>
      <c r="I1687" s="45" t="s">
        <v>3203</v>
      </c>
      <c r="J1687" s="46">
        <v>1236.19</v>
      </c>
      <c r="K1687" s="46">
        <f t="shared" si="26"/>
        <v>1433.9803999999999</v>
      </c>
    </row>
    <row r="1688" spans="2:11" x14ac:dyDescent="0.25">
      <c r="B1688" s="45" t="s">
        <v>3197</v>
      </c>
      <c r="C1688" s="45" t="s">
        <v>6350</v>
      </c>
      <c r="D1688" s="45" t="s">
        <v>6351</v>
      </c>
      <c r="E1688" s="45">
        <v>89</v>
      </c>
      <c r="F1688" s="45" t="s">
        <v>6358</v>
      </c>
      <c r="G1688" s="45" t="s">
        <v>6663</v>
      </c>
      <c r="H1688" s="45" t="s">
        <v>6664</v>
      </c>
      <c r="I1688" s="45" t="s">
        <v>3203</v>
      </c>
      <c r="J1688" s="46">
        <v>3355.14</v>
      </c>
      <c r="K1688" s="46">
        <f t="shared" si="26"/>
        <v>3891.9623999999994</v>
      </c>
    </row>
    <row r="1689" spans="2:11" x14ac:dyDescent="0.25">
      <c r="B1689" s="45" t="s">
        <v>3197</v>
      </c>
      <c r="C1689" s="45" t="s">
        <v>6350</v>
      </c>
      <c r="D1689" s="45" t="s">
        <v>6351</v>
      </c>
      <c r="E1689" s="45">
        <v>89</v>
      </c>
      <c r="F1689" s="45" t="s">
        <v>6358</v>
      </c>
      <c r="G1689" s="45" t="s">
        <v>6665</v>
      </c>
      <c r="H1689" s="45" t="s">
        <v>6666</v>
      </c>
      <c r="I1689" s="45" t="s">
        <v>3203</v>
      </c>
      <c r="J1689" s="46">
        <v>1582.85</v>
      </c>
      <c r="K1689" s="46">
        <f t="shared" si="26"/>
        <v>1836.1059999999998</v>
      </c>
    </row>
    <row r="1690" spans="2:11" x14ac:dyDescent="0.25">
      <c r="B1690" s="45" t="s">
        <v>3197</v>
      </c>
      <c r="C1690" s="45" t="s">
        <v>6350</v>
      </c>
      <c r="D1690" s="45" t="s">
        <v>6351</v>
      </c>
      <c r="E1690" s="45">
        <v>89</v>
      </c>
      <c r="F1690" s="45" t="s">
        <v>6358</v>
      </c>
      <c r="G1690" s="45" t="s">
        <v>6667</v>
      </c>
      <c r="H1690" s="45" t="s">
        <v>6668</v>
      </c>
      <c r="I1690" s="45" t="s">
        <v>3203</v>
      </c>
      <c r="J1690" s="46">
        <v>1569.92</v>
      </c>
      <c r="K1690" s="46">
        <f t="shared" si="26"/>
        <v>1821.1071999999999</v>
      </c>
    </row>
    <row r="1691" spans="2:11" x14ac:dyDescent="0.25">
      <c r="B1691" s="45" t="s">
        <v>3197</v>
      </c>
      <c r="C1691" s="45" t="s">
        <v>6350</v>
      </c>
      <c r="D1691" s="45" t="s">
        <v>6351</v>
      </c>
      <c r="E1691" s="45">
        <v>89</v>
      </c>
      <c r="F1691" s="45" t="s">
        <v>6358</v>
      </c>
      <c r="G1691" s="45" t="s">
        <v>6669</v>
      </c>
      <c r="H1691" s="45" t="s">
        <v>6670</v>
      </c>
      <c r="I1691" s="45" t="s">
        <v>3203</v>
      </c>
      <c r="J1691" s="46">
        <v>3456.75</v>
      </c>
      <c r="K1691" s="46">
        <f t="shared" si="26"/>
        <v>4009.83</v>
      </c>
    </row>
    <row r="1692" spans="2:11" x14ac:dyDescent="0.25">
      <c r="B1692" s="45" t="s">
        <v>3197</v>
      </c>
      <c r="C1692" s="45" t="s">
        <v>6350</v>
      </c>
      <c r="D1692" s="45" t="s">
        <v>6351</v>
      </c>
      <c r="E1692" s="45">
        <v>89</v>
      </c>
      <c r="F1692" s="45" t="s">
        <v>6358</v>
      </c>
      <c r="G1692" s="45" t="s">
        <v>6671</v>
      </c>
      <c r="H1692" s="45" t="s">
        <v>6672</v>
      </c>
      <c r="I1692" s="45" t="s">
        <v>3203</v>
      </c>
      <c r="J1692" s="46">
        <v>1622.81</v>
      </c>
      <c r="K1692" s="46">
        <f t="shared" si="26"/>
        <v>1882.4595999999999</v>
      </c>
    </row>
    <row r="1693" spans="2:11" x14ac:dyDescent="0.25">
      <c r="B1693" s="45" t="s">
        <v>3197</v>
      </c>
      <c r="C1693" s="45" t="s">
        <v>6350</v>
      </c>
      <c r="D1693" s="45" t="s">
        <v>6351</v>
      </c>
      <c r="E1693" s="45">
        <v>89</v>
      </c>
      <c r="F1693" s="45" t="s">
        <v>6358</v>
      </c>
      <c r="G1693" s="45" t="s">
        <v>6673</v>
      </c>
      <c r="H1693" s="45" t="s">
        <v>6674</v>
      </c>
      <c r="I1693" s="45" t="s">
        <v>3203</v>
      </c>
      <c r="J1693" s="46">
        <v>3456.75</v>
      </c>
      <c r="K1693" s="46">
        <f t="shared" si="26"/>
        <v>4009.83</v>
      </c>
    </row>
    <row r="1694" spans="2:11" x14ac:dyDescent="0.25">
      <c r="B1694" s="45" t="s">
        <v>3197</v>
      </c>
      <c r="C1694" s="45" t="s">
        <v>6350</v>
      </c>
      <c r="D1694" s="45" t="s">
        <v>6351</v>
      </c>
      <c r="E1694" s="45">
        <v>89</v>
      </c>
      <c r="F1694" s="45" t="s">
        <v>6358</v>
      </c>
      <c r="G1694" s="45" t="s">
        <v>6675</v>
      </c>
      <c r="H1694" s="45" t="s">
        <v>6676</v>
      </c>
      <c r="I1694" s="45" t="s">
        <v>3203</v>
      </c>
      <c r="J1694" s="46">
        <v>726.78</v>
      </c>
      <c r="K1694" s="46">
        <f t="shared" si="26"/>
        <v>843.06479999999988</v>
      </c>
    </row>
    <row r="1695" spans="2:11" x14ac:dyDescent="0.25">
      <c r="B1695" s="45" t="s">
        <v>3197</v>
      </c>
      <c r="C1695" s="45" t="s">
        <v>6350</v>
      </c>
      <c r="D1695" s="45" t="s">
        <v>6351</v>
      </c>
      <c r="E1695" s="45">
        <v>89</v>
      </c>
      <c r="F1695" s="45" t="s">
        <v>6358</v>
      </c>
      <c r="G1695" s="45" t="s">
        <v>6677</v>
      </c>
      <c r="H1695" s="45" t="s">
        <v>6678</v>
      </c>
      <c r="I1695" s="45" t="s">
        <v>3203</v>
      </c>
      <c r="J1695" s="46">
        <v>1321.81</v>
      </c>
      <c r="K1695" s="46">
        <f t="shared" si="26"/>
        <v>1533.2995999999998</v>
      </c>
    </row>
    <row r="1696" spans="2:11" x14ac:dyDescent="0.25">
      <c r="B1696" s="45" t="s">
        <v>3197</v>
      </c>
      <c r="C1696" s="45" t="s">
        <v>6350</v>
      </c>
      <c r="D1696" s="45" t="s">
        <v>6351</v>
      </c>
      <c r="E1696" s="45">
        <v>89</v>
      </c>
      <c r="F1696" s="45" t="s">
        <v>6358</v>
      </c>
      <c r="G1696" s="45" t="s">
        <v>6679</v>
      </c>
      <c r="H1696" s="45" t="s">
        <v>6680</v>
      </c>
      <c r="I1696" s="45" t="s">
        <v>3203</v>
      </c>
      <c r="J1696" s="46">
        <v>2914.79</v>
      </c>
      <c r="K1696" s="46">
        <f t="shared" si="26"/>
        <v>3381.1563999999998</v>
      </c>
    </row>
    <row r="1697" spans="2:11" x14ac:dyDescent="0.25">
      <c r="B1697" s="45" t="s">
        <v>3197</v>
      </c>
      <c r="C1697" s="45" t="s">
        <v>6350</v>
      </c>
      <c r="D1697" s="45" t="s">
        <v>6351</v>
      </c>
      <c r="E1697" s="45">
        <v>89</v>
      </c>
      <c r="F1697" s="45" t="s">
        <v>6358</v>
      </c>
      <c r="G1697" s="45" t="s">
        <v>6681</v>
      </c>
      <c r="H1697" s="45" t="s">
        <v>6682</v>
      </c>
      <c r="I1697" s="45" t="s">
        <v>3203</v>
      </c>
      <c r="J1697" s="46">
        <v>1508.95</v>
      </c>
      <c r="K1697" s="46">
        <f t="shared" si="26"/>
        <v>1750.3819999999998</v>
      </c>
    </row>
    <row r="1698" spans="2:11" x14ac:dyDescent="0.25">
      <c r="B1698" s="45" t="s">
        <v>3197</v>
      </c>
      <c r="C1698" s="45" t="s">
        <v>6350</v>
      </c>
      <c r="D1698" s="45" t="s">
        <v>6351</v>
      </c>
      <c r="E1698" s="45">
        <v>89</v>
      </c>
      <c r="F1698" s="45" t="s">
        <v>6358</v>
      </c>
      <c r="G1698" s="45" t="s">
        <v>6683</v>
      </c>
      <c r="H1698" s="45" t="s">
        <v>6684</v>
      </c>
      <c r="I1698" s="45" t="s">
        <v>3203</v>
      </c>
      <c r="J1698" s="46">
        <v>1325.42</v>
      </c>
      <c r="K1698" s="46">
        <f t="shared" si="26"/>
        <v>1537.4872</v>
      </c>
    </row>
    <row r="1699" spans="2:11" x14ac:dyDescent="0.25">
      <c r="B1699" s="45" t="s">
        <v>3197</v>
      </c>
      <c r="C1699" s="45" t="s">
        <v>6350</v>
      </c>
      <c r="D1699" s="45" t="s">
        <v>6351</v>
      </c>
      <c r="E1699" s="45">
        <v>89</v>
      </c>
      <c r="F1699" s="45" t="s">
        <v>6358</v>
      </c>
      <c r="G1699" s="45" t="s">
        <v>6685</v>
      </c>
      <c r="H1699" s="45" t="s">
        <v>6686</v>
      </c>
      <c r="I1699" s="45" t="s">
        <v>3203</v>
      </c>
      <c r="J1699" s="46">
        <v>1508.95</v>
      </c>
      <c r="K1699" s="46">
        <f t="shared" si="26"/>
        <v>1750.3819999999998</v>
      </c>
    </row>
    <row r="1700" spans="2:11" x14ac:dyDescent="0.25">
      <c r="B1700" s="45" t="s">
        <v>3197</v>
      </c>
      <c r="C1700" s="45" t="s">
        <v>6350</v>
      </c>
      <c r="D1700" s="45" t="s">
        <v>6351</v>
      </c>
      <c r="E1700" s="45">
        <v>89</v>
      </c>
      <c r="F1700" s="45" t="s">
        <v>6358</v>
      </c>
      <c r="G1700" s="45" t="s">
        <v>6687</v>
      </c>
      <c r="H1700" s="45" t="s">
        <v>6688</v>
      </c>
      <c r="I1700" s="45" t="s">
        <v>3203</v>
      </c>
      <c r="J1700" s="46">
        <v>3368.64</v>
      </c>
      <c r="K1700" s="46">
        <f t="shared" si="26"/>
        <v>3907.6223999999997</v>
      </c>
    </row>
    <row r="1701" spans="2:11" x14ac:dyDescent="0.25">
      <c r="B1701" s="45" t="s">
        <v>3197</v>
      </c>
      <c r="C1701" s="45" t="s">
        <v>6350</v>
      </c>
      <c r="D1701" s="45" t="s">
        <v>6351</v>
      </c>
      <c r="E1701" s="45">
        <v>89</v>
      </c>
      <c r="F1701" s="45" t="s">
        <v>6358</v>
      </c>
      <c r="G1701" s="45" t="s">
        <v>6689</v>
      </c>
      <c r="H1701" s="45" t="s">
        <v>6690</v>
      </c>
      <c r="I1701" s="45" t="s">
        <v>3203</v>
      </c>
      <c r="J1701" s="46">
        <v>2598.84</v>
      </c>
      <c r="K1701" s="46">
        <f t="shared" si="26"/>
        <v>3014.6543999999999</v>
      </c>
    </row>
    <row r="1702" spans="2:11" x14ac:dyDescent="0.25">
      <c r="B1702" s="45" t="s">
        <v>3197</v>
      </c>
      <c r="C1702" s="45" t="s">
        <v>6350</v>
      </c>
      <c r="D1702" s="45" t="s">
        <v>6351</v>
      </c>
      <c r="E1702" s="45">
        <v>89</v>
      </c>
      <c r="F1702" s="45" t="s">
        <v>6358</v>
      </c>
      <c r="G1702" s="45" t="s">
        <v>6691</v>
      </c>
      <c r="H1702" s="45" t="s">
        <v>6692</v>
      </c>
      <c r="I1702" s="45" t="s">
        <v>3203</v>
      </c>
      <c r="J1702" s="46">
        <v>4857.71</v>
      </c>
      <c r="K1702" s="46">
        <f t="shared" si="26"/>
        <v>5634.9435999999996</v>
      </c>
    </row>
    <row r="1703" spans="2:11" x14ac:dyDescent="0.25">
      <c r="B1703" s="45" t="s">
        <v>3197</v>
      </c>
      <c r="C1703" s="45" t="s">
        <v>6350</v>
      </c>
      <c r="D1703" s="45" t="s">
        <v>6351</v>
      </c>
      <c r="E1703" s="45">
        <v>89</v>
      </c>
      <c r="F1703" s="45" t="s">
        <v>6358</v>
      </c>
      <c r="G1703" s="45" t="s">
        <v>6693</v>
      </c>
      <c r="H1703" s="45" t="s">
        <v>6694</v>
      </c>
      <c r="I1703" s="45" t="s">
        <v>3203</v>
      </c>
      <c r="J1703" s="46">
        <v>556.04999999999995</v>
      </c>
      <c r="K1703" s="46">
        <f t="shared" si="26"/>
        <v>645.01799999999992</v>
      </c>
    </row>
    <row r="1704" spans="2:11" x14ac:dyDescent="0.25">
      <c r="B1704" s="45" t="s">
        <v>3197</v>
      </c>
      <c r="C1704" s="45" t="s">
        <v>6350</v>
      </c>
      <c r="D1704" s="45" t="s">
        <v>6351</v>
      </c>
      <c r="E1704" s="45">
        <v>89</v>
      </c>
      <c r="F1704" s="45" t="s">
        <v>6358</v>
      </c>
      <c r="G1704" s="45" t="s">
        <v>6695</v>
      </c>
      <c r="H1704" s="45" t="s">
        <v>6696</v>
      </c>
      <c r="I1704" s="45" t="s">
        <v>3203</v>
      </c>
      <c r="J1704" s="46">
        <v>1211.02</v>
      </c>
      <c r="K1704" s="46">
        <f t="shared" si="26"/>
        <v>1404.7831999999999</v>
      </c>
    </row>
    <row r="1705" spans="2:11" x14ac:dyDescent="0.25">
      <c r="B1705" s="45" t="s">
        <v>3197</v>
      </c>
      <c r="C1705" s="45" t="s">
        <v>6350</v>
      </c>
      <c r="D1705" s="45" t="s">
        <v>6351</v>
      </c>
      <c r="E1705" s="45">
        <v>89</v>
      </c>
      <c r="F1705" s="45" t="s">
        <v>6358</v>
      </c>
      <c r="G1705" s="45" t="s">
        <v>6697</v>
      </c>
      <c r="H1705" s="45" t="s">
        <v>6698</v>
      </c>
      <c r="I1705" s="45" t="s">
        <v>3203</v>
      </c>
      <c r="J1705" s="46">
        <v>1236.19</v>
      </c>
      <c r="K1705" s="46">
        <f t="shared" si="26"/>
        <v>1433.9803999999999</v>
      </c>
    </row>
    <row r="1706" spans="2:11" x14ac:dyDescent="0.25">
      <c r="B1706" s="45" t="s">
        <v>3197</v>
      </c>
      <c r="C1706" s="45" t="s">
        <v>6350</v>
      </c>
      <c r="D1706" s="45" t="s">
        <v>6351</v>
      </c>
      <c r="E1706" s="45">
        <v>89</v>
      </c>
      <c r="F1706" s="45" t="s">
        <v>6358</v>
      </c>
      <c r="G1706" s="45" t="s">
        <v>6699</v>
      </c>
      <c r="H1706" s="45" t="s">
        <v>6700</v>
      </c>
      <c r="I1706" s="45" t="s">
        <v>3203</v>
      </c>
      <c r="J1706" s="46">
        <v>3535.36</v>
      </c>
      <c r="K1706" s="46">
        <f t="shared" si="26"/>
        <v>4101.0176000000001</v>
      </c>
    </row>
    <row r="1707" spans="2:11" x14ac:dyDescent="0.25">
      <c r="B1707" s="45" t="s">
        <v>3197</v>
      </c>
      <c r="C1707" s="45" t="s">
        <v>6350</v>
      </c>
      <c r="D1707" s="45" t="s">
        <v>6351</v>
      </c>
      <c r="E1707" s="45">
        <v>89</v>
      </c>
      <c r="F1707" s="45" t="s">
        <v>6358</v>
      </c>
      <c r="G1707" s="45" t="s">
        <v>6701</v>
      </c>
      <c r="H1707" s="45" t="s">
        <v>6702</v>
      </c>
      <c r="I1707" s="45" t="s">
        <v>3203</v>
      </c>
      <c r="J1707" s="46">
        <v>846.71</v>
      </c>
      <c r="K1707" s="46">
        <f t="shared" si="26"/>
        <v>982.18359999999996</v>
      </c>
    </row>
    <row r="1708" spans="2:11" x14ac:dyDescent="0.25">
      <c r="B1708" s="45" t="s">
        <v>3197</v>
      </c>
      <c r="C1708" s="45" t="s">
        <v>6350</v>
      </c>
      <c r="D1708" s="45" t="s">
        <v>6351</v>
      </c>
      <c r="E1708" s="45">
        <v>89</v>
      </c>
      <c r="F1708" s="45" t="s">
        <v>6358</v>
      </c>
      <c r="G1708" s="45" t="s">
        <v>6703</v>
      </c>
      <c r="H1708" s="45" t="s">
        <v>6704</v>
      </c>
      <c r="I1708" s="45" t="s">
        <v>3203</v>
      </c>
      <c r="J1708" s="46">
        <v>4897.1000000000004</v>
      </c>
      <c r="K1708" s="46">
        <f t="shared" si="26"/>
        <v>5680.6360000000004</v>
      </c>
    </row>
    <row r="1709" spans="2:11" x14ac:dyDescent="0.25">
      <c r="B1709" s="45" t="s">
        <v>3197</v>
      </c>
      <c r="C1709" s="45" t="s">
        <v>6350</v>
      </c>
      <c r="D1709" s="45" t="s">
        <v>6351</v>
      </c>
      <c r="E1709" s="45">
        <v>89</v>
      </c>
      <c r="F1709" s="45" t="s">
        <v>6358</v>
      </c>
      <c r="G1709" s="45" t="s">
        <v>6705</v>
      </c>
      <c r="H1709" s="45" t="s">
        <v>6706</v>
      </c>
      <c r="I1709" s="45" t="s">
        <v>3203</v>
      </c>
      <c r="J1709" s="46">
        <v>2435.25</v>
      </c>
      <c r="K1709" s="46">
        <f t="shared" si="26"/>
        <v>2824.89</v>
      </c>
    </row>
    <row r="1710" spans="2:11" x14ac:dyDescent="0.25">
      <c r="B1710" s="45" t="s">
        <v>3197</v>
      </c>
      <c r="C1710" s="45" t="s">
        <v>6350</v>
      </c>
      <c r="D1710" s="45" t="s">
        <v>6351</v>
      </c>
      <c r="E1710" s="45">
        <v>89</v>
      </c>
      <c r="F1710" s="45" t="s">
        <v>6358</v>
      </c>
      <c r="G1710" s="45" t="s">
        <v>6707</v>
      </c>
      <c r="H1710" s="45" t="s">
        <v>6708</v>
      </c>
      <c r="I1710" s="45" t="s">
        <v>3203</v>
      </c>
      <c r="J1710" s="46">
        <v>4898.1000000000004</v>
      </c>
      <c r="K1710" s="46">
        <f t="shared" si="26"/>
        <v>5681.7960000000003</v>
      </c>
    </row>
    <row r="1711" spans="2:11" x14ac:dyDescent="0.25">
      <c r="B1711" s="45" t="s">
        <v>3197</v>
      </c>
      <c r="C1711" s="45" t="s">
        <v>6350</v>
      </c>
      <c r="D1711" s="45" t="s">
        <v>6351</v>
      </c>
      <c r="E1711" s="45">
        <v>89</v>
      </c>
      <c r="F1711" s="45" t="s">
        <v>6358</v>
      </c>
      <c r="G1711" s="45" t="s">
        <v>6709</v>
      </c>
      <c r="H1711" s="45" t="s">
        <v>6710</v>
      </c>
      <c r="I1711" s="45" t="s">
        <v>3203</v>
      </c>
      <c r="J1711" s="46">
        <v>5054.8999999999996</v>
      </c>
      <c r="K1711" s="46">
        <f t="shared" si="26"/>
        <v>5863.6839999999993</v>
      </c>
    </row>
    <row r="1712" spans="2:11" x14ac:dyDescent="0.25">
      <c r="B1712" s="45" t="s">
        <v>3197</v>
      </c>
      <c r="C1712" s="45" t="s">
        <v>6350</v>
      </c>
      <c r="D1712" s="45" t="s">
        <v>6351</v>
      </c>
      <c r="E1712" s="45">
        <v>89</v>
      </c>
      <c r="F1712" s="45" t="s">
        <v>6358</v>
      </c>
      <c r="G1712" s="45" t="s">
        <v>6711</v>
      </c>
      <c r="H1712" s="45" t="s">
        <v>6712</v>
      </c>
      <c r="I1712" s="45" t="s">
        <v>3203</v>
      </c>
      <c r="J1712" s="46">
        <v>2435.25</v>
      </c>
      <c r="K1712" s="46">
        <f t="shared" si="26"/>
        <v>2824.89</v>
      </c>
    </row>
    <row r="1713" spans="2:11" x14ac:dyDescent="0.25">
      <c r="B1713" s="45" t="s">
        <v>3197</v>
      </c>
      <c r="C1713" s="45" t="s">
        <v>6350</v>
      </c>
      <c r="D1713" s="45" t="s">
        <v>6351</v>
      </c>
      <c r="E1713" s="45">
        <v>89</v>
      </c>
      <c r="F1713" s="45" t="s">
        <v>6358</v>
      </c>
      <c r="G1713" s="45" t="s">
        <v>6713</v>
      </c>
      <c r="H1713" s="45" t="s">
        <v>6714</v>
      </c>
      <c r="I1713" s="45" t="s">
        <v>3203</v>
      </c>
      <c r="J1713" s="46">
        <v>2933.65</v>
      </c>
      <c r="K1713" s="46">
        <f t="shared" si="26"/>
        <v>3403.0339999999997</v>
      </c>
    </row>
    <row r="1714" spans="2:11" x14ac:dyDescent="0.25">
      <c r="B1714" s="45" t="s">
        <v>3197</v>
      </c>
      <c r="C1714" s="45" t="s">
        <v>6350</v>
      </c>
      <c r="D1714" s="45" t="s">
        <v>6351</v>
      </c>
      <c r="E1714" s="45">
        <v>89</v>
      </c>
      <c r="F1714" s="45" t="s">
        <v>6358</v>
      </c>
      <c r="G1714" s="45" t="s">
        <v>6715</v>
      </c>
      <c r="H1714" s="45" t="s">
        <v>6716</v>
      </c>
      <c r="I1714" s="45" t="s">
        <v>3203</v>
      </c>
      <c r="J1714" s="46">
        <v>1392.14</v>
      </c>
      <c r="K1714" s="46">
        <f t="shared" si="26"/>
        <v>1614.8824</v>
      </c>
    </row>
    <row r="1715" spans="2:11" x14ac:dyDescent="0.25">
      <c r="B1715" s="45" t="s">
        <v>3197</v>
      </c>
      <c r="C1715" s="45" t="s">
        <v>6350</v>
      </c>
      <c r="D1715" s="45" t="s">
        <v>6351</v>
      </c>
      <c r="E1715" s="45">
        <v>89</v>
      </c>
      <c r="F1715" s="45" t="s">
        <v>6358</v>
      </c>
      <c r="G1715" s="45" t="s">
        <v>6717</v>
      </c>
      <c r="H1715" s="45" t="s">
        <v>6718</v>
      </c>
      <c r="I1715" s="45" t="s">
        <v>3203</v>
      </c>
      <c r="J1715" s="46">
        <v>1508.95</v>
      </c>
      <c r="K1715" s="46">
        <f t="shared" si="26"/>
        <v>1750.3819999999998</v>
      </c>
    </row>
    <row r="1716" spans="2:11" x14ac:dyDescent="0.25">
      <c r="B1716" s="45" t="s">
        <v>3197</v>
      </c>
      <c r="C1716" s="45" t="s">
        <v>6350</v>
      </c>
      <c r="D1716" s="45" t="s">
        <v>6351</v>
      </c>
      <c r="E1716" s="45">
        <v>89</v>
      </c>
      <c r="F1716" s="45" t="s">
        <v>6358</v>
      </c>
      <c r="G1716" s="45" t="s">
        <v>6719</v>
      </c>
      <c r="H1716" s="45" t="s">
        <v>6720</v>
      </c>
      <c r="I1716" s="45" t="s">
        <v>3203</v>
      </c>
      <c r="J1716" s="46">
        <v>2781.66</v>
      </c>
      <c r="K1716" s="46">
        <f t="shared" si="26"/>
        <v>3226.7255999999998</v>
      </c>
    </row>
    <row r="1717" spans="2:11" x14ac:dyDescent="0.25">
      <c r="B1717" s="45" t="s">
        <v>3197</v>
      </c>
      <c r="C1717" s="45" t="s">
        <v>6350</v>
      </c>
      <c r="D1717" s="45" t="s">
        <v>6351</v>
      </c>
      <c r="E1717" s="45">
        <v>89</v>
      </c>
      <c r="F1717" s="45" t="s">
        <v>6358</v>
      </c>
      <c r="G1717" s="45" t="s">
        <v>6721</v>
      </c>
      <c r="H1717" s="45" t="s">
        <v>6722</v>
      </c>
      <c r="I1717" s="45" t="s">
        <v>3203</v>
      </c>
      <c r="J1717" s="46">
        <v>2781.66</v>
      </c>
      <c r="K1717" s="46">
        <f t="shared" si="26"/>
        <v>3226.7255999999998</v>
      </c>
    </row>
    <row r="1718" spans="2:11" x14ac:dyDescent="0.25">
      <c r="B1718" s="45" t="s">
        <v>3197</v>
      </c>
      <c r="C1718" s="45" t="s">
        <v>6350</v>
      </c>
      <c r="D1718" s="45" t="s">
        <v>6351</v>
      </c>
      <c r="E1718" s="45">
        <v>89</v>
      </c>
      <c r="F1718" s="45" t="s">
        <v>6358</v>
      </c>
      <c r="G1718" s="45" t="s">
        <v>6723</v>
      </c>
      <c r="H1718" s="45" t="s">
        <v>6724</v>
      </c>
      <c r="I1718" s="45" t="s">
        <v>3203</v>
      </c>
      <c r="J1718" s="46">
        <v>3368.64</v>
      </c>
      <c r="K1718" s="46">
        <f t="shared" si="26"/>
        <v>3907.6223999999997</v>
      </c>
    </row>
    <row r="1719" spans="2:11" x14ac:dyDescent="0.25">
      <c r="B1719" s="45" t="s">
        <v>3197</v>
      </c>
      <c r="C1719" s="45" t="s">
        <v>6350</v>
      </c>
      <c r="D1719" s="45" t="s">
        <v>6351</v>
      </c>
      <c r="E1719" s="45">
        <v>89</v>
      </c>
      <c r="F1719" s="45" t="s">
        <v>6358</v>
      </c>
      <c r="G1719" s="45" t="s">
        <v>6725</v>
      </c>
      <c r="H1719" s="45" t="s">
        <v>6726</v>
      </c>
      <c r="I1719" s="45" t="s">
        <v>3203</v>
      </c>
      <c r="J1719" s="46">
        <v>1645.92</v>
      </c>
      <c r="K1719" s="46">
        <f t="shared" si="26"/>
        <v>1909.2672</v>
      </c>
    </row>
    <row r="1720" spans="2:11" x14ac:dyDescent="0.25">
      <c r="B1720" s="45" t="s">
        <v>3197</v>
      </c>
      <c r="C1720" s="45" t="s">
        <v>6350</v>
      </c>
      <c r="D1720" s="45" t="s">
        <v>6351</v>
      </c>
      <c r="E1720" s="45">
        <v>89</v>
      </c>
      <c r="F1720" s="45" t="s">
        <v>6358</v>
      </c>
      <c r="G1720" s="45" t="s">
        <v>6727</v>
      </c>
      <c r="H1720" s="45" t="s">
        <v>6728</v>
      </c>
      <c r="I1720" s="45" t="s">
        <v>3203</v>
      </c>
      <c r="J1720" s="46">
        <v>1811.58</v>
      </c>
      <c r="K1720" s="46">
        <f t="shared" si="26"/>
        <v>2101.4327999999996</v>
      </c>
    </row>
    <row r="1721" spans="2:11" x14ac:dyDescent="0.25">
      <c r="B1721" s="45" t="s">
        <v>3197</v>
      </c>
      <c r="C1721" s="45" t="s">
        <v>6350</v>
      </c>
      <c r="D1721" s="45" t="s">
        <v>6351</v>
      </c>
      <c r="E1721" s="45">
        <v>89</v>
      </c>
      <c r="F1721" s="45" t="s">
        <v>6358</v>
      </c>
      <c r="G1721" s="45" t="s">
        <v>6729</v>
      </c>
      <c r="H1721" s="45" t="s">
        <v>6730</v>
      </c>
      <c r="I1721" s="45" t="s">
        <v>3203</v>
      </c>
      <c r="J1721" s="46">
        <v>3355.14</v>
      </c>
      <c r="K1721" s="46">
        <f t="shared" si="26"/>
        <v>3891.9623999999994</v>
      </c>
    </row>
    <row r="1722" spans="2:11" x14ac:dyDescent="0.25">
      <c r="B1722" s="45" t="s">
        <v>3197</v>
      </c>
      <c r="C1722" s="45" t="s">
        <v>6350</v>
      </c>
      <c r="D1722" s="45" t="s">
        <v>6351</v>
      </c>
      <c r="E1722" s="45">
        <v>89</v>
      </c>
      <c r="F1722" s="45" t="s">
        <v>6358</v>
      </c>
      <c r="G1722" s="45" t="s">
        <v>6731</v>
      </c>
      <c r="H1722" s="45" t="s">
        <v>6732</v>
      </c>
      <c r="I1722" s="45" t="s">
        <v>3203</v>
      </c>
      <c r="J1722" s="46">
        <v>3355.14</v>
      </c>
      <c r="K1722" s="46">
        <f t="shared" si="26"/>
        <v>3891.9623999999994</v>
      </c>
    </row>
    <row r="1723" spans="2:11" x14ac:dyDescent="0.25">
      <c r="B1723" s="45" t="s">
        <v>3197</v>
      </c>
      <c r="C1723" s="45" t="s">
        <v>6350</v>
      </c>
      <c r="D1723" s="45" t="s">
        <v>6351</v>
      </c>
      <c r="E1723" s="45">
        <v>89</v>
      </c>
      <c r="F1723" s="45" t="s">
        <v>6358</v>
      </c>
      <c r="G1723" s="45" t="s">
        <v>6733</v>
      </c>
      <c r="H1723" s="45" t="s">
        <v>6734</v>
      </c>
      <c r="I1723" s="45" t="s">
        <v>3203</v>
      </c>
      <c r="J1723" s="46">
        <v>4093.4</v>
      </c>
      <c r="K1723" s="46">
        <f t="shared" si="26"/>
        <v>4748.3440000000001</v>
      </c>
    </row>
    <row r="1724" spans="2:11" x14ac:dyDescent="0.25">
      <c r="B1724" s="45" t="s">
        <v>3197</v>
      </c>
      <c r="C1724" s="45" t="s">
        <v>6350</v>
      </c>
      <c r="D1724" s="45" t="s">
        <v>6351</v>
      </c>
      <c r="E1724" s="45">
        <v>89</v>
      </c>
      <c r="F1724" s="45" t="s">
        <v>6358</v>
      </c>
      <c r="G1724" s="45" t="s">
        <v>6735</v>
      </c>
      <c r="H1724" s="45" t="s">
        <v>6736</v>
      </c>
      <c r="I1724" s="45" t="s">
        <v>3203</v>
      </c>
      <c r="J1724" s="46">
        <v>327.14</v>
      </c>
      <c r="K1724" s="46">
        <f t="shared" si="26"/>
        <v>379.48239999999998</v>
      </c>
    </row>
    <row r="1725" spans="2:11" x14ac:dyDescent="0.25">
      <c r="B1725" s="45" t="s">
        <v>3197</v>
      </c>
      <c r="C1725" s="45" t="s">
        <v>6350</v>
      </c>
      <c r="D1725" s="45" t="s">
        <v>6351</v>
      </c>
      <c r="E1725" s="45">
        <v>89</v>
      </c>
      <c r="F1725" s="45" t="s">
        <v>6358</v>
      </c>
      <c r="G1725" s="45" t="s">
        <v>6737</v>
      </c>
      <c r="H1725" s="45" t="s">
        <v>6738</v>
      </c>
      <c r="I1725" s="45" t="s">
        <v>3203</v>
      </c>
      <c r="J1725" s="46">
        <v>310.57</v>
      </c>
      <c r="K1725" s="46">
        <f t="shared" si="26"/>
        <v>360.26119999999997</v>
      </c>
    </row>
    <row r="1726" spans="2:11" x14ac:dyDescent="0.25">
      <c r="B1726" s="45" t="s">
        <v>3197</v>
      </c>
      <c r="C1726" s="45" t="s">
        <v>6350</v>
      </c>
      <c r="D1726" s="45" t="s">
        <v>6351</v>
      </c>
      <c r="E1726" s="45">
        <v>89</v>
      </c>
      <c r="F1726" s="45" t="s">
        <v>6358</v>
      </c>
      <c r="G1726" s="45" t="s">
        <v>6739</v>
      </c>
      <c r="H1726" s="45" t="s">
        <v>6740</v>
      </c>
      <c r="I1726" s="45" t="s">
        <v>3203</v>
      </c>
      <c r="J1726" s="46">
        <v>549.89</v>
      </c>
      <c r="K1726" s="46">
        <f t="shared" si="26"/>
        <v>637.87239999999997</v>
      </c>
    </row>
    <row r="1727" spans="2:11" x14ac:dyDescent="0.25">
      <c r="B1727" s="45" t="s">
        <v>3197</v>
      </c>
      <c r="C1727" s="45" t="s">
        <v>6350</v>
      </c>
      <c r="D1727" s="45" t="s">
        <v>6351</v>
      </c>
      <c r="E1727" s="45">
        <v>89</v>
      </c>
      <c r="F1727" s="45" t="s">
        <v>6358</v>
      </c>
      <c r="G1727" s="45" t="s">
        <v>6741</v>
      </c>
      <c r="H1727" s="45" t="s">
        <v>6742</v>
      </c>
      <c r="I1727" s="45" t="s">
        <v>3203</v>
      </c>
      <c r="J1727" s="46">
        <v>549.89</v>
      </c>
      <c r="K1727" s="46">
        <f t="shared" si="26"/>
        <v>637.87239999999997</v>
      </c>
    </row>
    <row r="1728" spans="2:11" x14ac:dyDescent="0.25">
      <c r="B1728" s="45" t="s">
        <v>3197</v>
      </c>
      <c r="C1728" s="45" t="s">
        <v>6350</v>
      </c>
      <c r="D1728" s="45" t="s">
        <v>6351</v>
      </c>
      <c r="E1728" s="45">
        <v>89</v>
      </c>
      <c r="F1728" s="45" t="s">
        <v>6358</v>
      </c>
      <c r="G1728" s="45" t="s">
        <v>6743</v>
      </c>
      <c r="H1728" s="45" t="s">
        <v>6744</v>
      </c>
      <c r="I1728" s="45" t="s">
        <v>3203</v>
      </c>
      <c r="J1728" s="46">
        <v>624.54</v>
      </c>
      <c r="K1728" s="46">
        <f t="shared" si="26"/>
        <v>724.46639999999991</v>
      </c>
    </row>
    <row r="1729" spans="2:11" x14ac:dyDescent="0.25">
      <c r="B1729" s="45" t="s">
        <v>3197</v>
      </c>
      <c r="C1729" s="45" t="s">
        <v>6350</v>
      </c>
      <c r="D1729" s="45" t="s">
        <v>6351</v>
      </c>
      <c r="E1729" s="45">
        <v>89</v>
      </c>
      <c r="F1729" s="45" t="s">
        <v>6358</v>
      </c>
      <c r="G1729" s="45" t="s">
        <v>6745</v>
      </c>
      <c r="H1729" s="45" t="s">
        <v>6746</v>
      </c>
      <c r="I1729" s="45" t="s">
        <v>3203</v>
      </c>
      <c r="J1729" s="46">
        <v>435.57</v>
      </c>
      <c r="K1729" s="46">
        <f t="shared" si="26"/>
        <v>505.26119999999997</v>
      </c>
    </row>
    <row r="1730" spans="2:11" x14ac:dyDescent="0.25">
      <c r="B1730" s="45" t="s">
        <v>3197</v>
      </c>
      <c r="C1730" s="45" t="s">
        <v>6350</v>
      </c>
      <c r="D1730" s="45" t="s">
        <v>6351</v>
      </c>
      <c r="E1730" s="45">
        <v>89</v>
      </c>
      <c r="F1730" s="45" t="s">
        <v>6358</v>
      </c>
      <c r="G1730" s="45" t="s">
        <v>6747</v>
      </c>
      <c r="H1730" s="45" t="s">
        <v>6748</v>
      </c>
      <c r="I1730" s="45" t="s">
        <v>3203</v>
      </c>
      <c r="J1730" s="46">
        <v>424.49</v>
      </c>
      <c r="K1730" s="46">
        <f t="shared" si="26"/>
        <v>492.40839999999997</v>
      </c>
    </row>
    <row r="1731" spans="2:11" x14ac:dyDescent="0.25">
      <c r="B1731" s="45" t="s">
        <v>3197</v>
      </c>
      <c r="C1731" s="45" t="s">
        <v>6350</v>
      </c>
      <c r="D1731" s="45" t="s">
        <v>6351</v>
      </c>
      <c r="E1731" s="45">
        <v>89</v>
      </c>
      <c r="F1731" s="45" t="s">
        <v>6358</v>
      </c>
      <c r="G1731" s="45" t="s">
        <v>6749</v>
      </c>
      <c r="H1731" s="45" t="s">
        <v>6750</v>
      </c>
      <c r="I1731" s="45" t="s">
        <v>3203</v>
      </c>
      <c r="J1731" s="46">
        <v>643.96</v>
      </c>
      <c r="K1731" s="46">
        <f t="shared" si="26"/>
        <v>746.99360000000001</v>
      </c>
    </row>
    <row r="1732" spans="2:11" x14ac:dyDescent="0.25">
      <c r="B1732" s="45" t="s">
        <v>3197</v>
      </c>
      <c r="C1732" s="45" t="s">
        <v>6350</v>
      </c>
      <c r="D1732" s="45" t="s">
        <v>6351</v>
      </c>
      <c r="E1732" s="45">
        <v>89</v>
      </c>
      <c r="F1732" s="45" t="s">
        <v>6358</v>
      </c>
      <c r="G1732" s="45" t="s">
        <v>6751</v>
      </c>
      <c r="H1732" s="45" t="s">
        <v>6752</v>
      </c>
      <c r="I1732" s="45" t="s">
        <v>3203</v>
      </c>
      <c r="J1732" s="46">
        <v>643.96</v>
      </c>
      <c r="K1732" s="46">
        <f t="shared" ref="K1732:K1795" si="27">+IF(AND(MID(H1732,1,15)="POSTE DE MADERA",J1732&lt;110)=TRUE,(J1732*1.13+5)*1.01*1.16,IF(AND(MID(H1732,1,15)="POSTE DE MADERA",J1732&gt;=110,J1732&lt;320)=TRUE,(J1732*1.13+12)*1.01*1.16,IF(AND(MID(H1732,1,15)="POSTE DE MADERA",J1732&gt;320)=TRUE,(J1732*1.13+36)*1.01*1.16,IF(+AND(MID(H1732,1,5)="POSTE",MID(H1732,1,15)&lt;&gt;"POSTE DE MADERA")=TRUE,J1732*1.01*1.16,J1732*1.16))))</f>
        <v>746.99360000000001</v>
      </c>
    </row>
    <row r="1733" spans="2:11" x14ac:dyDescent="0.25">
      <c r="B1733" s="45" t="s">
        <v>3197</v>
      </c>
      <c r="C1733" s="45" t="s">
        <v>6350</v>
      </c>
      <c r="D1733" s="45" t="s">
        <v>6351</v>
      </c>
      <c r="E1733" s="45">
        <v>89</v>
      </c>
      <c r="F1733" s="45" t="s">
        <v>6358</v>
      </c>
      <c r="G1733" s="45" t="s">
        <v>6753</v>
      </c>
      <c r="H1733" s="45" t="s">
        <v>6754</v>
      </c>
      <c r="I1733" s="45" t="s">
        <v>3203</v>
      </c>
      <c r="J1733" s="46">
        <v>871.43</v>
      </c>
      <c r="K1733" s="46">
        <f t="shared" si="27"/>
        <v>1010.8587999999999</v>
      </c>
    </row>
    <row r="1734" spans="2:11" x14ac:dyDescent="0.25">
      <c r="B1734" s="45" t="s">
        <v>3197</v>
      </c>
      <c r="C1734" s="45" t="s">
        <v>6350</v>
      </c>
      <c r="D1734" s="45" t="s">
        <v>6351</v>
      </c>
      <c r="E1734" s="45">
        <v>89</v>
      </c>
      <c r="F1734" s="45" t="s">
        <v>6358</v>
      </c>
      <c r="G1734" s="45" t="s">
        <v>6755</v>
      </c>
      <c r="H1734" s="45" t="s">
        <v>6756</v>
      </c>
      <c r="I1734" s="45" t="s">
        <v>3203</v>
      </c>
      <c r="J1734" s="46">
        <v>618.07000000000005</v>
      </c>
      <c r="K1734" s="46">
        <f t="shared" si="27"/>
        <v>716.96119999999996</v>
      </c>
    </row>
    <row r="1735" spans="2:11" x14ac:dyDescent="0.25">
      <c r="B1735" s="45" t="s">
        <v>3197</v>
      </c>
      <c r="C1735" s="45" t="s">
        <v>6350</v>
      </c>
      <c r="D1735" s="45" t="s">
        <v>6351</v>
      </c>
      <c r="E1735" s="45">
        <v>89</v>
      </c>
      <c r="F1735" s="45" t="s">
        <v>6358</v>
      </c>
      <c r="G1735" s="45" t="s">
        <v>6757</v>
      </c>
      <c r="H1735" s="45" t="s">
        <v>6758</v>
      </c>
      <c r="I1735" s="45" t="s">
        <v>3203</v>
      </c>
      <c r="J1735" s="46">
        <v>621.94000000000005</v>
      </c>
      <c r="K1735" s="46">
        <f t="shared" si="27"/>
        <v>721.45040000000006</v>
      </c>
    </row>
    <row r="1736" spans="2:11" x14ac:dyDescent="0.25">
      <c r="B1736" s="45" t="s">
        <v>3197</v>
      </c>
      <c r="C1736" s="45" t="s">
        <v>6350</v>
      </c>
      <c r="D1736" s="45" t="s">
        <v>6351</v>
      </c>
      <c r="E1736" s="45">
        <v>89</v>
      </c>
      <c r="F1736" s="45" t="s">
        <v>6358</v>
      </c>
      <c r="G1736" s="45" t="s">
        <v>6759</v>
      </c>
      <c r="H1736" s="45" t="s">
        <v>6760</v>
      </c>
      <c r="I1736" s="45" t="s">
        <v>3203</v>
      </c>
      <c r="J1736" s="46">
        <v>1120.8800000000001</v>
      </c>
      <c r="K1736" s="46">
        <f t="shared" si="27"/>
        <v>1300.2208000000001</v>
      </c>
    </row>
    <row r="1737" spans="2:11" x14ac:dyDescent="0.25">
      <c r="B1737" s="45" t="s">
        <v>3197</v>
      </c>
      <c r="C1737" s="45" t="s">
        <v>6350</v>
      </c>
      <c r="D1737" s="45" t="s">
        <v>6351</v>
      </c>
      <c r="E1737" s="45">
        <v>89</v>
      </c>
      <c r="F1737" s="45" t="s">
        <v>6358</v>
      </c>
      <c r="G1737" s="45" t="s">
        <v>6761</v>
      </c>
      <c r="H1737" s="45" t="s">
        <v>6762</v>
      </c>
      <c r="I1737" s="45" t="s">
        <v>3203</v>
      </c>
      <c r="J1737" s="46">
        <v>1120.8800000000001</v>
      </c>
      <c r="K1737" s="46">
        <f t="shared" si="27"/>
        <v>1300.2208000000001</v>
      </c>
    </row>
    <row r="1738" spans="2:11" x14ac:dyDescent="0.25">
      <c r="B1738" s="45" t="s">
        <v>3197</v>
      </c>
      <c r="C1738" s="45" t="s">
        <v>6350</v>
      </c>
      <c r="D1738" s="45" t="s">
        <v>6351</v>
      </c>
      <c r="E1738" s="45">
        <v>89</v>
      </c>
      <c r="F1738" s="45" t="s">
        <v>6358</v>
      </c>
      <c r="G1738" s="45" t="s">
        <v>6763</v>
      </c>
      <c r="H1738" s="45" t="s">
        <v>6764</v>
      </c>
      <c r="I1738" s="45" t="s">
        <v>3203</v>
      </c>
      <c r="J1738" s="46">
        <v>1309.43</v>
      </c>
      <c r="K1738" s="46">
        <f t="shared" si="27"/>
        <v>1518.9387999999999</v>
      </c>
    </row>
    <row r="1739" spans="2:11" x14ac:dyDescent="0.25">
      <c r="B1739" s="45" t="s">
        <v>3197</v>
      </c>
      <c r="C1739" s="45" t="s">
        <v>6350</v>
      </c>
      <c r="D1739" s="45" t="s">
        <v>6351</v>
      </c>
      <c r="E1739" s="45">
        <v>89</v>
      </c>
      <c r="F1739" s="45" t="s">
        <v>6358</v>
      </c>
      <c r="G1739" s="45" t="s">
        <v>6765</v>
      </c>
      <c r="H1739" s="45" t="s">
        <v>6766</v>
      </c>
      <c r="I1739" s="45" t="s">
        <v>3203</v>
      </c>
      <c r="J1739" s="46">
        <v>953.53</v>
      </c>
      <c r="K1739" s="46">
        <f t="shared" si="27"/>
        <v>1106.0947999999999</v>
      </c>
    </row>
    <row r="1740" spans="2:11" x14ac:dyDescent="0.25">
      <c r="B1740" s="45" t="s">
        <v>3197</v>
      </c>
      <c r="C1740" s="45" t="s">
        <v>6350</v>
      </c>
      <c r="D1740" s="45" t="s">
        <v>6351</v>
      </c>
      <c r="E1740" s="45">
        <v>89</v>
      </c>
      <c r="F1740" s="45" t="s">
        <v>6358</v>
      </c>
      <c r="G1740" s="45" t="s">
        <v>6767</v>
      </c>
      <c r="H1740" s="45" t="s">
        <v>6768</v>
      </c>
      <c r="I1740" s="45" t="s">
        <v>3203</v>
      </c>
      <c r="J1740" s="46">
        <v>998.35</v>
      </c>
      <c r="K1740" s="46">
        <f t="shared" si="27"/>
        <v>1158.086</v>
      </c>
    </row>
    <row r="1741" spans="2:11" x14ac:dyDescent="0.25">
      <c r="B1741" s="45" t="s">
        <v>3197</v>
      </c>
      <c r="C1741" s="45" t="s">
        <v>6350</v>
      </c>
      <c r="D1741" s="45" t="s">
        <v>6351</v>
      </c>
      <c r="E1741" s="45">
        <v>89</v>
      </c>
      <c r="F1741" s="45" t="s">
        <v>6358</v>
      </c>
      <c r="G1741" s="45" t="s">
        <v>6769</v>
      </c>
      <c r="H1741" s="45" t="s">
        <v>6770</v>
      </c>
      <c r="I1741" s="45" t="s">
        <v>3203</v>
      </c>
      <c r="J1741" s="46">
        <v>1821.11</v>
      </c>
      <c r="K1741" s="46">
        <f t="shared" si="27"/>
        <v>2112.4875999999999</v>
      </c>
    </row>
    <row r="1742" spans="2:11" x14ac:dyDescent="0.25">
      <c r="B1742" s="45" t="s">
        <v>3197</v>
      </c>
      <c r="C1742" s="45" t="s">
        <v>6350</v>
      </c>
      <c r="D1742" s="45" t="s">
        <v>6351</v>
      </c>
      <c r="E1742" s="45">
        <v>89</v>
      </c>
      <c r="F1742" s="45" t="s">
        <v>6358</v>
      </c>
      <c r="G1742" s="45" t="s">
        <v>6771</v>
      </c>
      <c r="H1742" s="45" t="s">
        <v>6772</v>
      </c>
      <c r="I1742" s="45" t="s">
        <v>3203</v>
      </c>
      <c r="J1742" s="46">
        <v>1821.11</v>
      </c>
      <c r="K1742" s="46">
        <f t="shared" si="27"/>
        <v>2112.4875999999999</v>
      </c>
    </row>
    <row r="1743" spans="2:11" x14ac:dyDescent="0.25">
      <c r="B1743" s="45" t="s">
        <v>3197</v>
      </c>
      <c r="C1743" s="45" t="s">
        <v>6350</v>
      </c>
      <c r="D1743" s="45" t="s">
        <v>6351</v>
      </c>
      <c r="E1743" s="45">
        <v>89</v>
      </c>
      <c r="F1743" s="45" t="s">
        <v>6358</v>
      </c>
      <c r="G1743" s="45" t="s">
        <v>6773</v>
      </c>
      <c r="H1743" s="45" t="s">
        <v>6774</v>
      </c>
      <c r="I1743" s="45" t="s">
        <v>3203</v>
      </c>
      <c r="J1743" s="46">
        <v>2168.7199999999998</v>
      </c>
      <c r="K1743" s="46">
        <f t="shared" si="27"/>
        <v>2515.7151999999996</v>
      </c>
    </row>
    <row r="1744" spans="2:11" x14ac:dyDescent="0.25">
      <c r="B1744" s="45" t="s">
        <v>3197</v>
      </c>
      <c r="C1744" s="45" t="s">
        <v>6350</v>
      </c>
      <c r="D1744" s="45" t="s">
        <v>6351</v>
      </c>
      <c r="E1744" s="45">
        <v>89</v>
      </c>
      <c r="F1744" s="45" t="s">
        <v>6358</v>
      </c>
      <c r="G1744" s="45" t="s">
        <v>6775</v>
      </c>
      <c r="H1744" s="45" t="s">
        <v>6776</v>
      </c>
      <c r="I1744" s="45" t="s">
        <v>3203</v>
      </c>
      <c r="J1744" s="46">
        <v>1127.3499999999999</v>
      </c>
      <c r="K1744" s="46">
        <f t="shared" si="27"/>
        <v>1307.7259999999999</v>
      </c>
    </row>
    <row r="1745" spans="2:11" x14ac:dyDescent="0.25">
      <c r="B1745" s="45" t="s">
        <v>3197</v>
      </c>
      <c r="C1745" s="45" t="s">
        <v>6350</v>
      </c>
      <c r="D1745" s="45" t="s">
        <v>6351</v>
      </c>
      <c r="E1745" s="45">
        <v>89</v>
      </c>
      <c r="F1745" s="45" t="s">
        <v>6358</v>
      </c>
      <c r="G1745" s="45" t="s">
        <v>6777</v>
      </c>
      <c r="H1745" s="45" t="s">
        <v>6778</v>
      </c>
      <c r="I1745" s="45" t="s">
        <v>3203</v>
      </c>
      <c r="J1745" s="46">
        <v>1198.58</v>
      </c>
      <c r="K1745" s="46">
        <f t="shared" si="27"/>
        <v>1390.3527999999999</v>
      </c>
    </row>
    <row r="1746" spans="2:11" x14ac:dyDescent="0.25">
      <c r="B1746" s="45" t="s">
        <v>3197</v>
      </c>
      <c r="C1746" s="45" t="s">
        <v>6350</v>
      </c>
      <c r="D1746" s="45" t="s">
        <v>6351</v>
      </c>
      <c r="E1746" s="45">
        <v>89</v>
      </c>
      <c r="F1746" s="45" t="s">
        <v>6358</v>
      </c>
      <c r="G1746" s="45" t="s">
        <v>6779</v>
      </c>
      <c r="H1746" s="45" t="s">
        <v>6780</v>
      </c>
      <c r="I1746" s="45" t="s">
        <v>3203</v>
      </c>
      <c r="J1746" s="46">
        <v>2196.56</v>
      </c>
      <c r="K1746" s="46">
        <f t="shared" si="27"/>
        <v>2548.0095999999999</v>
      </c>
    </row>
    <row r="1747" spans="2:11" x14ac:dyDescent="0.25">
      <c r="B1747" s="45" t="s">
        <v>3197</v>
      </c>
      <c r="C1747" s="45" t="s">
        <v>6350</v>
      </c>
      <c r="D1747" s="45" t="s">
        <v>6351</v>
      </c>
      <c r="E1747" s="45">
        <v>89</v>
      </c>
      <c r="F1747" s="45" t="s">
        <v>6358</v>
      </c>
      <c r="G1747" s="45" t="s">
        <v>6781</v>
      </c>
      <c r="H1747" s="45" t="s">
        <v>6782</v>
      </c>
      <c r="I1747" s="45" t="s">
        <v>3203</v>
      </c>
      <c r="J1747" s="46">
        <v>2196.56</v>
      </c>
      <c r="K1747" s="46">
        <f t="shared" si="27"/>
        <v>2548.0095999999999</v>
      </c>
    </row>
    <row r="1748" spans="2:11" x14ac:dyDescent="0.25">
      <c r="B1748" s="45" t="s">
        <v>3197</v>
      </c>
      <c r="C1748" s="45" t="s">
        <v>6350</v>
      </c>
      <c r="D1748" s="45" t="s">
        <v>6351</v>
      </c>
      <c r="E1748" s="45">
        <v>89</v>
      </c>
      <c r="F1748" s="45" t="s">
        <v>6358</v>
      </c>
      <c r="G1748" s="45" t="s">
        <v>6783</v>
      </c>
      <c r="H1748" s="45" t="s">
        <v>6784</v>
      </c>
      <c r="I1748" s="45" t="s">
        <v>3203</v>
      </c>
      <c r="J1748" s="46">
        <v>2635.32</v>
      </c>
      <c r="K1748" s="46">
        <f t="shared" si="27"/>
        <v>3056.9712</v>
      </c>
    </row>
    <row r="1749" spans="2:11" x14ac:dyDescent="0.25">
      <c r="B1749" s="45" t="s">
        <v>3197</v>
      </c>
      <c r="C1749" s="45" t="s">
        <v>6350</v>
      </c>
      <c r="D1749" s="45" t="s">
        <v>6351</v>
      </c>
      <c r="E1749" s="45">
        <v>89</v>
      </c>
      <c r="F1749" s="45" t="s">
        <v>6358</v>
      </c>
      <c r="G1749" s="45" t="s">
        <v>6785</v>
      </c>
      <c r="H1749" s="45" t="s">
        <v>6786</v>
      </c>
      <c r="I1749" s="45" t="s">
        <v>3203</v>
      </c>
      <c r="J1749" s="46">
        <v>1269.58</v>
      </c>
      <c r="K1749" s="46">
        <f t="shared" si="27"/>
        <v>1472.7127999999998</v>
      </c>
    </row>
    <row r="1750" spans="2:11" x14ac:dyDescent="0.25">
      <c r="B1750" s="45" t="s">
        <v>3197</v>
      </c>
      <c r="C1750" s="45" t="s">
        <v>6350</v>
      </c>
      <c r="D1750" s="45" t="s">
        <v>6351</v>
      </c>
      <c r="E1750" s="45">
        <v>89</v>
      </c>
      <c r="F1750" s="45" t="s">
        <v>6358</v>
      </c>
      <c r="G1750" s="45" t="s">
        <v>6787</v>
      </c>
      <c r="H1750" s="45" t="s">
        <v>6788</v>
      </c>
      <c r="I1750" s="45" t="s">
        <v>3203</v>
      </c>
      <c r="J1750" s="46">
        <v>1364.55</v>
      </c>
      <c r="K1750" s="46">
        <f t="shared" si="27"/>
        <v>1582.8779999999999</v>
      </c>
    </row>
    <row r="1751" spans="2:11" x14ac:dyDescent="0.25">
      <c r="B1751" s="45" t="s">
        <v>3197</v>
      </c>
      <c r="C1751" s="45" t="s">
        <v>6350</v>
      </c>
      <c r="D1751" s="45" t="s">
        <v>6351</v>
      </c>
      <c r="E1751" s="45">
        <v>89</v>
      </c>
      <c r="F1751" s="45" t="s">
        <v>6358</v>
      </c>
      <c r="G1751" s="45" t="s">
        <v>6789</v>
      </c>
      <c r="H1751" s="45" t="s">
        <v>6790</v>
      </c>
      <c r="I1751" s="45" t="s">
        <v>3203</v>
      </c>
      <c r="J1751" s="46">
        <v>2509.0100000000002</v>
      </c>
      <c r="K1751" s="46">
        <f t="shared" si="27"/>
        <v>2910.4515999999999</v>
      </c>
    </row>
    <row r="1752" spans="2:11" x14ac:dyDescent="0.25">
      <c r="B1752" s="45" t="s">
        <v>3197</v>
      </c>
      <c r="C1752" s="45" t="s">
        <v>6350</v>
      </c>
      <c r="D1752" s="45" t="s">
        <v>6351</v>
      </c>
      <c r="E1752" s="45">
        <v>89</v>
      </c>
      <c r="F1752" s="45" t="s">
        <v>6358</v>
      </c>
      <c r="G1752" s="45" t="s">
        <v>6791</v>
      </c>
      <c r="H1752" s="45" t="s">
        <v>6792</v>
      </c>
      <c r="I1752" s="45" t="s">
        <v>3203</v>
      </c>
      <c r="J1752" s="46">
        <v>2509.0100000000002</v>
      </c>
      <c r="K1752" s="46">
        <f t="shared" si="27"/>
        <v>2910.4515999999999</v>
      </c>
    </row>
    <row r="1753" spans="2:11" x14ac:dyDescent="0.25">
      <c r="B1753" s="45" t="s">
        <v>3197</v>
      </c>
      <c r="C1753" s="45" t="s">
        <v>6350</v>
      </c>
      <c r="D1753" s="45" t="s">
        <v>6351</v>
      </c>
      <c r="E1753" s="45">
        <v>89</v>
      </c>
      <c r="F1753" s="45" t="s">
        <v>6358</v>
      </c>
      <c r="G1753" s="45" t="s">
        <v>6793</v>
      </c>
      <c r="H1753" s="45" t="s">
        <v>6794</v>
      </c>
      <c r="I1753" s="45" t="s">
        <v>3203</v>
      </c>
      <c r="J1753" s="46">
        <v>3026.07</v>
      </c>
      <c r="K1753" s="46">
        <f t="shared" si="27"/>
        <v>3510.2411999999999</v>
      </c>
    </row>
    <row r="1754" spans="2:11" x14ac:dyDescent="0.25">
      <c r="B1754" s="45" t="s">
        <v>3197</v>
      </c>
      <c r="C1754" s="45" t="s">
        <v>6350</v>
      </c>
      <c r="D1754" s="45" t="s">
        <v>6351</v>
      </c>
      <c r="E1754" s="45">
        <v>89</v>
      </c>
      <c r="F1754" s="45" t="s">
        <v>6358</v>
      </c>
      <c r="G1754" s="45" t="s">
        <v>6795</v>
      </c>
      <c r="H1754" s="45" t="s">
        <v>6796</v>
      </c>
      <c r="I1754" s="45" t="s">
        <v>3203</v>
      </c>
      <c r="J1754" s="46">
        <v>1690.38</v>
      </c>
      <c r="K1754" s="46">
        <f t="shared" si="27"/>
        <v>1960.8407999999999</v>
      </c>
    </row>
    <row r="1755" spans="2:11" x14ac:dyDescent="0.25">
      <c r="B1755" s="45" t="s">
        <v>3197</v>
      </c>
      <c r="C1755" s="45" t="s">
        <v>6350</v>
      </c>
      <c r="D1755" s="45" t="s">
        <v>6351</v>
      </c>
      <c r="E1755" s="45">
        <v>89</v>
      </c>
      <c r="F1755" s="45" t="s">
        <v>6358</v>
      </c>
      <c r="G1755" s="45" t="s">
        <v>6797</v>
      </c>
      <c r="H1755" s="45" t="s">
        <v>6798</v>
      </c>
      <c r="I1755" s="45" t="s">
        <v>3203</v>
      </c>
      <c r="J1755" s="46">
        <v>1865.06</v>
      </c>
      <c r="K1755" s="46">
        <f t="shared" si="27"/>
        <v>2163.4695999999999</v>
      </c>
    </row>
    <row r="1756" spans="2:11" x14ac:dyDescent="0.25">
      <c r="B1756" s="45" t="s">
        <v>3197</v>
      </c>
      <c r="C1756" s="45" t="s">
        <v>6350</v>
      </c>
      <c r="D1756" s="45" t="s">
        <v>6351</v>
      </c>
      <c r="E1756" s="45">
        <v>89</v>
      </c>
      <c r="F1756" s="45" t="s">
        <v>6358</v>
      </c>
      <c r="G1756" s="45" t="s">
        <v>6799</v>
      </c>
      <c r="H1756" s="45" t="s">
        <v>6800</v>
      </c>
      <c r="I1756" s="45" t="s">
        <v>3203</v>
      </c>
      <c r="J1756" s="46">
        <v>3456.75</v>
      </c>
      <c r="K1756" s="46">
        <f t="shared" si="27"/>
        <v>4009.83</v>
      </c>
    </row>
    <row r="1757" spans="2:11" x14ac:dyDescent="0.25">
      <c r="B1757" s="45" t="s">
        <v>3197</v>
      </c>
      <c r="C1757" s="45" t="s">
        <v>6350</v>
      </c>
      <c r="D1757" s="45" t="s">
        <v>6351</v>
      </c>
      <c r="E1757" s="45">
        <v>89</v>
      </c>
      <c r="F1757" s="45" t="s">
        <v>6358</v>
      </c>
      <c r="G1757" s="45" t="s">
        <v>6801</v>
      </c>
      <c r="H1757" s="45" t="s">
        <v>6802</v>
      </c>
      <c r="I1757" s="45" t="s">
        <v>3203</v>
      </c>
      <c r="J1757" s="46">
        <v>3456.75</v>
      </c>
      <c r="K1757" s="46">
        <f t="shared" si="27"/>
        <v>4009.83</v>
      </c>
    </row>
    <row r="1758" spans="2:11" x14ac:dyDescent="0.25">
      <c r="B1758" s="45" t="s">
        <v>3197</v>
      </c>
      <c r="C1758" s="45" t="s">
        <v>6350</v>
      </c>
      <c r="D1758" s="45" t="s">
        <v>6351</v>
      </c>
      <c r="E1758" s="45">
        <v>89</v>
      </c>
      <c r="F1758" s="45" t="s">
        <v>6358</v>
      </c>
      <c r="G1758" s="45" t="s">
        <v>6803</v>
      </c>
      <c r="H1758" s="45" t="s">
        <v>6804</v>
      </c>
      <c r="I1758" s="45" t="s">
        <v>3203</v>
      </c>
      <c r="J1758" s="46">
        <v>4222.3500000000004</v>
      </c>
      <c r="K1758" s="46">
        <f t="shared" si="27"/>
        <v>4897.9260000000004</v>
      </c>
    </row>
    <row r="1759" spans="2:11" x14ac:dyDescent="0.25">
      <c r="B1759" s="45" t="s">
        <v>3197</v>
      </c>
      <c r="C1759" s="45" t="s">
        <v>6350</v>
      </c>
      <c r="D1759" s="45" t="s">
        <v>6351</v>
      </c>
      <c r="E1759" s="45">
        <v>89</v>
      </c>
      <c r="F1759" s="45" t="s">
        <v>6358</v>
      </c>
      <c r="G1759" s="45" t="s">
        <v>6805</v>
      </c>
      <c r="H1759" s="45" t="s">
        <v>6806</v>
      </c>
      <c r="I1759" s="45" t="s">
        <v>3203</v>
      </c>
      <c r="J1759" s="46">
        <v>2032.51</v>
      </c>
      <c r="K1759" s="46">
        <f t="shared" si="27"/>
        <v>2357.7115999999996</v>
      </c>
    </row>
    <row r="1760" spans="2:11" x14ac:dyDescent="0.25">
      <c r="B1760" s="45" t="s">
        <v>3197</v>
      </c>
      <c r="C1760" s="45" t="s">
        <v>6350</v>
      </c>
      <c r="D1760" s="45" t="s">
        <v>6351</v>
      </c>
      <c r="E1760" s="45">
        <v>89</v>
      </c>
      <c r="F1760" s="45" t="s">
        <v>6358</v>
      </c>
      <c r="G1760" s="45" t="s">
        <v>6807</v>
      </c>
      <c r="H1760" s="45" t="s">
        <v>6808</v>
      </c>
      <c r="I1760" s="45" t="s">
        <v>3203</v>
      </c>
      <c r="J1760" s="46">
        <v>2280.69</v>
      </c>
      <c r="K1760" s="46">
        <f t="shared" si="27"/>
        <v>2645.6003999999998</v>
      </c>
    </row>
    <row r="1761" spans="2:11" x14ac:dyDescent="0.25">
      <c r="B1761" s="45" t="s">
        <v>3197</v>
      </c>
      <c r="C1761" s="45" t="s">
        <v>6350</v>
      </c>
      <c r="D1761" s="45" t="s">
        <v>6351</v>
      </c>
      <c r="E1761" s="45">
        <v>89</v>
      </c>
      <c r="F1761" s="45" t="s">
        <v>6358</v>
      </c>
      <c r="G1761" s="45" t="s">
        <v>6809</v>
      </c>
      <c r="H1761" s="45" t="s">
        <v>6810</v>
      </c>
      <c r="I1761" s="45" t="s">
        <v>3203</v>
      </c>
      <c r="J1761" s="46">
        <v>3456.75</v>
      </c>
      <c r="K1761" s="46">
        <f t="shared" si="27"/>
        <v>4009.83</v>
      </c>
    </row>
    <row r="1762" spans="2:11" x14ac:dyDescent="0.25">
      <c r="B1762" s="45" t="s">
        <v>3197</v>
      </c>
      <c r="C1762" s="45" t="s">
        <v>6350</v>
      </c>
      <c r="D1762" s="45" t="s">
        <v>6351</v>
      </c>
      <c r="E1762" s="45">
        <v>89</v>
      </c>
      <c r="F1762" s="45" t="s">
        <v>6358</v>
      </c>
      <c r="G1762" s="45" t="s">
        <v>6811</v>
      </c>
      <c r="H1762" s="45" t="s">
        <v>6812</v>
      </c>
      <c r="I1762" s="45" t="s">
        <v>3203</v>
      </c>
      <c r="J1762" s="46">
        <v>3456.75</v>
      </c>
      <c r="K1762" s="46">
        <f t="shared" si="27"/>
        <v>4009.83</v>
      </c>
    </row>
    <row r="1763" spans="2:11" x14ac:dyDescent="0.25">
      <c r="B1763" s="45" t="s">
        <v>3197</v>
      </c>
      <c r="C1763" s="45" t="s">
        <v>6350</v>
      </c>
      <c r="D1763" s="45" t="s">
        <v>6351</v>
      </c>
      <c r="E1763" s="45">
        <v>89</v>
      </c>
      <c r="F1763" s="45" t="s">
        <v>6358</v>
      </c>
      <c r="G1763" s="45" t="s">
        <v>6813</v>
      </c>
      <c r="H1763" s="45" t="s">
        <v>6814</v>
      </c>
      <c r="I1763" s="45" t="s">
        <v>3203</v>
      </c>
      <c r="J1763" s="46">
        <v>5232.4399999999996</v>
      </c>
      <c r="K1763" s="46">
        <f t="shared" si="27"/>
        <v>6069.6303999999991</v>
      </c>
    </row>
    <row r="1764" spans="2:11" x14ac:dyDescent="0.25">
      <c r="B1764" s="45" t="s">
        <v>3197</v>
      </c>
      <c r="C1764" s="45" t="s">
        <v>6350</v>
      </c>
      <c r="D1764" s="45" t="s">
        <v>6351</v>
      </c>
      <c r="E1764" s="45">
        <v>89</v>
      </c>
      <c r="F1764" s="45" t="s">
        <v>6358</v>
      </c>
      <c r="G1764" s="45" t="s">
        <v>6815</v>
      </c>
      <c r="H1764" s="45" t="s">
        <v>6816</v>
      </c>
      <c r="I1764" s="45" t="s">
        <v>3203</v>
      </c>
      <c r="J1764" s="46">
        <v>556.04999999999995</v>
      </c>
      <c r="K1764" s="46">
        <f t="shared" si="27"/>
        <v>645.01799999999992</v>
      </c>
    </row>
    <row r="1765" spans="2:11" x14ac:dyDescent="0.25">
      <c r="B1765" s="45" t="s">
        <v>3197</v>
      </c>
      <c r="C1765" s="45" t="s">
        <v>6350</v>
      </c>
      <c r="D1765" s="45" t="s">
        <v>6351</v>
      </c>
      <c r="E1765" s="45">
        <v>89</v>
      </c>
      <c r="F1765" s="45" t="s">
        <v>6358</v>
      </c>
      <c r="G1765" s="45" t="s">
        <v>6817</v>
      </c>
      <c r="H1765" s="45" t="s">
        <v>6818</v>
      </c>
      <c r="I1765" s="45" t="s">
        <v>3203</v>
      </c>
      <c r="J1765" s="46">
        <v>726.78</v>
      </c>
      <c r="K1765" s="46">
        <f t="shared" si="27"/>
        <v>843.06479999999988</v>
      </c>
    </row>
    <row r="1766" spans="2:11" x14ac:dyDescent="0.25">
      <c r="B1766" s="45" t="s">
        <v>3197</v>
      </c>
      <c r="C1766" s="45" t="s">
        <v>6350</v>
      </c>
      <c r="D1766" s="45" t="s">
        <v>6351</v>
      </c>
      <c r="E1766" s="45">
        <v>89</v>
      </c>
      <c r="F1766" s="45" t="s">
        <v>6358</v>
      </c>
      <c r="G1766" s="45" t="s">
        <v>6819</v>
      </c>
      <c r="H1766" s="45" t="s">
        <v>6820</v>
      </c>
      <c r="I1766" s="45" t="s">
        <v>3203</v>
      </c>
      <c r="J1766" s="46">
        <v>871.43</v>
      </c>
      <c r="K1766" s="46">
        <f t="shared" si="27"/>
        <v>1010.8587999999999</v>
      </c>
    </row>
    <row r="1767" spans="2:11" x14ac:dyDescent="0.25">
      <c r="B1767" s="45" t="s">
        <v>3197</v>
      </c>
      <c r="C1767" s="45" t="s">
        <v>6350</v>
      </c>
      <c r="D1767" s="45" t="s">
        <v>6351</v>
      </c>
      <c r="E1767" s="45">
        <v>89</v>
      </c>
      <c r="F1767" s="45" t="s">
        <v>6358</v>
      </c>
      <c r="G1767" s="45" t="s">
        <v>6821</v>
      </c>
      <c r="H1767" s="45" t="s">
        <v>6822</v>
      </c>
      <c r="I1767" s="45" t="s">
        <v>3203</v>
      </c>
      <c r="J1767" s="46">
        <v>876.92</v>
      </c>
      <c r="K1767" s="46">
        <f t="shared" si="27"/>
        <v>1017.2271999999999</v>
      </c>
    </row>
    <row r="1768" spans="2:11" x14ac:dyDescent="0.25">
      <c r="B1768" s="45" t="s">
        <v>3197</v>
      </c>
      <c r="C1768" s="45" t="s">
        <v>6350</v>
      </c>
      <c r="D1768" s="45" t="s">
        <v>6351</v>
      </c>
      <c r="E1768" s="45">
        <v>89</v>
      </c>
      <c r="F1768" s="45" t="s">
        <v>6358</v>
      </c>
      <c r="G1768" s="45" t="s">
        <v>6823</v>
      </c>
      <c r="H1768" s="45" t="s">
        <v>6824</v>
      </c>
      <c r="I1768" s="45" t="s">
        <v>3203</v>
      </c>
      <c r="J1768" s="46">
        <v>534.41</v>
      </c>
      <c r="K1768" s="46">
        <f t="shared" si="27"/>
        <v>619.91559999999993</v>
      </c>
    </row>
    <row r="1769" spans="2:11" x14ac:dyDescent="0.25">
      <c r="B1769" s="45" t="s">
        <v>3197</v>
      </c>
      <c r="C1769" s="45" t="s">
        <v>6350</v>
      </c>
      <c r="D1769" s="45" t="s">
        <v>6351</v>
      </c>
      <c r="E1769" s="45">
        <v>89</v>
      </c>
      <c r="F1769" s="45" t="s">
        <v>6358</v>
      </c>
      <c r="G1769" s="45" t="s">
        <v>6825</v>
      </c>
      <c r="H1769" s="45" t="s">
        <v>6826</v>
      </c>
      <c r="I1769" s="45" t="s">
        <v>3203</v>
      </c>
      <c r="J1769" s="46">
        <v>850.02</v>
      </c>
      <c r="K1769" s="46">
        <f t="shared" si="27"/>
        <v>986.02319999999986</v>
      </c>
    </row>
    <row r="1770" spans="2:11" x14ac:dyDescent="0.25">
      <c r="B1770" s="45" t="s">
        <v>3197</v>
      </c>
      <c r="C1770" s="45" t="s">
        <v>6350</v>
      </c>
      <c r="D1770" s="45" t="s">
        <v>6351</v>
      </c>
      <c r="E1770" s="45">
        <v>89</v>
      </c>
      <c r="F1770" s="45" t="s">
        <v>6358</v>
      </c>
      <c r="G1770" s="45" t="s">
        <v>6827</v>
      </c>
      <c r="H1770" s="45" t="s">
        <v>6828</v>
      </c>
      <c r="I1770" s="45" t="s">
        <v>3203</v>
      </c>
      <c r="J1770" s="46">
        <v>1554.28</v>
      </c>
      <c r="K1770" s="46">
        <f t="shared" si="27"/>
        <v>1802.9647999999997</v>
      </c>
    </row>
    <row r="1771" spans="2:11" x14ac:dyDescent="0.25">
      <c r="B1771" s="45" t="s">
        <v>3197</v>
      </c>
      <c r="C1771" s="45" t="s">
        <v>6350</v>
      </c>
      <c r="D1771" s="45" t="s">
        <v>6351</v>
      </c>
      <c r="E1771" s="45">
        <v>89</v>
      </c>
      <c r="F1771" s="45" t="s">
        <v>6358</v>
      </c>
      <c r="G1771" s="45" t="s">
        <v>6829</v>
      </c>
      <c r="H1771" s="45" t="s">
        <v>6830</v>
      </c>
      <c r="I1771" s="45" t="s">
        <v>3203</v>
      </c>
      <c r="J1771" s="46">
        <v>1594.32</v>
      </c>
      <c r="K1771" s="46">
        <f t="shared" si="27"/>
        <v>1849.4111999999998</v>
      </c>
    </row>
    <row r="1772" spans="2:11" x14ac:dyDescent="0.25">
      <c r="B1772" s="45" t="s">
        <v>3197</v>
      </c>
      <c r="C1772" s="45" t="s">
        <v>6350</v>
      </c>
      <c r="D1772" s="45" t="s">
        <v>6351</v>
      </c>
      <c r="E1772" s="45">
        <v>89</v>
      </c>
      <c r="F1772" s="45" t="s">
        <v>6358</v>
      </c>
      <c r="G1772" s="45" t="s">
        <v>6831</v>
      </c>
      <c r="H1772" s="45" t="s">
        <v>6832</v>
      </c>
      <c r="I1772" s="45" t="s">
        <v>3203</v>
      </c>
      <c r="J1772" s="46">
        <v>730.43</v>
      </c>
      <c r="K1772" s="46">
        <f t="shared" si="27"/>
        <v>847.29879999999991</v>
      </c>
    </row>
    <row r="1773" spans="2:11" x14ac:dyDescent="0.25">
      <c r="B1773" s="45" t="s">
        <v>3197</v>
      </c>
      <c r="C1773" s="45" t="s">
        <v>6350</v>
      </c>
      <c r="D1773" s="45" t="s">
        <v>6351</v>
      </c>
      <c r="E1773" s="45">
        <v>89</v>
      </c>
      <c r="F1773" s="45" t="s">
        <v>6358</v>
      </c>
      <c r="G1773" s="45" t="s">
        <v>6833</v>
      </c>
      <c r="H1773" s="45" t="s">
        <v>6834</v>
      </c>
      <c r="I1773" s="45" t="s">
        <v>3203</v>
      </c>
      <c r="J1773" s="46">
        <v>1035.45</v>
      </c>
      <c r="K1773" s="46">
        <f t="shared" si="27"/>
        <v>1201.1220000000001</v>
      </c>
    </row>
    <row r="1774" spans="2:11" x14ac:dyDescent="0.25">
      <c r="B1774" s="45" t="s">
        <v>3197</v>
      </c>
      <c r="C1774" s="45" t="s">
        <v>6350</v>
      </c>
      <c r="D1774" s="45" t="s">
        <v>6351</v>
      </c>
      <c r="E1774" s="45">
        <v>89</v>
      </c>
      <c r="F1774" s="45" t="s">
        <v>6358</v>
      </c>
      <c r="G1774" s="45" t="s">
        <v>6835</v>
      </c>
      <c r="H1774" s="45" t="s">
        <v>6836</v>
      </c>
      <c r="I1774" s="45" t="s">
        <v>3203</v>
      </c>
      <c r="J1774" s="46">
        <v>1888.68</v>
      </c>
      <c r="K1774" s="46">
        <f t="shared" si="27"/>
        <v>2190.8687999999997</v>
      </c>
    </row>
    <row r="1775" spans="2:11" x14ac:dyDescent="0.25">
      <c r="B1775" s="45" t="s">
        <v>3197</v>
      </c>
      <c r="C1775" s="45" t="s">
        <v>6350</v>
      </c>
      <c r="D1775" s="45" t="s">
        <v>6351</v>
      </c>
      <c r="E1775" s="45">
        <v>89</v>
      </c>
      <c r="F1775" s="45" t="s">
        <v>6358</v>
      </c>
      <c r="G1775" s="45" t="s">
        <v>6837</v>
      </c>
      <c r="H1775" s="45" t="s">
        <v>6838</v>
      </c>
      <c r="I1775" s="45" t="s">
        <v>3203</v>
      </c>
      <c r="J1775" s="46">
        <v>1035.45</v>
      </c>
      <c r="K1775" s="46">
        <f t="shared" si="27"/>
        <v>1201.1220000000001</v>
      </c>
    </row>
    <row r="1776" spans="2:11" x14ac:dyDescent="0.25">
      <c r="B1776" s="45" t="s">
        <v>3197</v>
      </c>
      <c r="C1776" s="45" t="s">
        <v>6350</v>
      </c>
      <c r="D1776" s="45" t="s">
        <v>6351</v>
      </c>
      <c r="E1776" s="45">
        <v>89</v>
      </c>
      <c r="F1776" s="45" t="s">
        <v>6358</v>
      </c>
      <c r="G1776" s="45" t="s">
        <v>6839</v>
      </c>
      <c r="H1776" s="45" t="s">
        <v>6840</v>
      </c>
      <c r="I1776" s="45" t="s">
        <v>3203</v>
      </c>
      <c r="J1776" s="46">
        <v>876.92</v>
      </c>
      <c r="K1776" s="46">
        <f t="shared" si="27"/>
        <v>1017.2271999999999</v>
      </c>
    </row>
    <row r="1777" spans="2:11" x14ac:dyDescent="0.25">
      <c r="B1777" s="45" t="s">
        <v>3197</v>
      </c>
      <c r="C1777" s="45" t="s">
        <v>6350</v>
      </c>
      <c r="D1777" s="45" t="s">
        <v>6351</v>
      </c>
      <c r="E1777" s="45">
        <v>89</v>
      </c>
      <c r="F1777" s="45" t="s">
        <v>6358</v>
      </c>
      <c r="G1777" s="45" t="s">
        <v>6841</v>
      </c>
      <c r="H1777" s="45" t="s">
        <v>6842</v>
      </c>
      <c r="I1777" s="45" t="s">
        <v>3203</v>
      </c>
      <c r="J1777" s="46">
        <v>1045.58</v>
      </c>
      <c r="K1777" s="46">
        <f t="shared" si="27"/>
        <v>1212.8727999999999</v>
      </c>
    </row>
    <row r="1778" spans="2:11" x14ac:dyDescent="0.25">
      <c r="B1778" s="45" t="s">
        <v>3197</v>
      </c>
      <c r="C1778" s="45" t="s">
        <v>6350</v>
      </c>
      <c r="D1778" s="45" t="s">
        <v>6351</v>
      </c>
      <c r="E1778" s="45">
        <v>89</v>
      </c>
      <c r="F1778" s="45" t="s">
        <v>6358</v>
      </c>
      <c r="G1778" s="45" t="s">
        <v>6843</v>
      </c>
      <c r="H1778" s="45" t="s">
        <v>6844</v>
      </c>
      <c r="I1778" s="45" t="s">
        <v>3203</v>
      </c>
      <c r="J1778" s="46">
        <v>2260</v>
      </c>
      <c r="K1778" s="46">
        <f t="shared" si="27"/>
        <v>2621.6</v>
      </c>
    </row>
    <row r="1779" spans="2:11" x14ac:dyDescent="0.25">
      <c r="B1779" s="45" t="s">
        <v>3197</v>
      </c>
      <c r="C1779" s="45" t="s">
        <v>6350</v>
      </c>
      <c r="D1779" s="45" t="s">
        <v>6351</v>
      </c>
      <c r="E1779" s="45">
        <v>89</v>
      </c>
      <c r="F1779" s="45" t="s">
        <v>6358</v>
      </c>
      <c r="G1779" s="45" t="s">
        <v>6845</v>
      </c>
      <c r="H1779" s="45" t="s">
        <v>6846</v>
      </c>
      <c r="I1779" s="45" t="s">
        <v>3203</v>
      </c>
      <c r="J1779" s="46">
        <v>1211.02</v>
      </c>
      <c r="K1779" s="46">
        <f t="shared" si="27"/>
        <v>1404.7831999999999</v>
      </c>
    </row>
    <row r="1780" spans="2:11" x14ac:dyDescent="0.25">
      <c r="B1780" s="45" t="s">
        <v>3197</v>
      </c>
      <c r="C1780" s="45" t="s">
        <v>6350</v>
      </c>
      <c r="D1780" s="45" t="s">
        <v>6351</v>
      </c>
      <c r="E1780" s="45">
        <v>89</v>
      </c>
      <c r="F1780" s="45" t="s">
        <v>6358</v>
      </c>
      <c r="G1780" s="45" t="s">
        <v>6847</v>
      </c>
      <c r="H1780" s="45" t="s">
        <v>6848</v>
      </c>
      <c r="I1780" s="45" t="s">
        <v>3203</v>
      </c>
      <c r="J1780" s="46">
        <v>1118.92</v>
      </c>
      <c r="K1780" s="46">
        <f t="shared" si="27"/>
        <v>1297.9472000000001</v>
      </c>
    </row>
    <row r="1781" spans="2:11" x14ac:dyDescent="0.25">
      <c r="B1781" s="45" t="s">
        <v>3197</v>
      </c>
      <c r="C1781" s="45" t="s">
        <v>6350</v>
      </c>
      <c r="D1781" s="45" t="s">
        <v>6351</v>
      </c>
      <c r="E1781" s="45">
        <v>89</v>
      </c>
      <c r="F1781" s="45" t="s">
        <v>6358</v>
      </c>
      <c r="G1781" s="45" t="s">
        <v>6849</v>
      </c>
      <c r="H1781" s="45" t="s">
        <v>6850</v>
      </c>
      <c r="I1781" s="45" t="s">
        <v>3203</v>
      </c>
      <c r="J1781" s="46">
        <v>1325.42</v>
      </c>
      <c r="K1781" s="46">
        <f t="shared" si="27"/>
        <v>1537.4872</v>
      </c>
    </row>
    <row r="1782" spans="2:11" x14ac:dyDescent="0.25">
      <c r="B1782" s="45" t="s">
        <v>3197</v>
      </c>
      <c r="C1782" s="45" t="s">
        <v>6350</v>
      </c>
      <c r="D1782" s="45" t="s">
        <v>6351</v>
      </c>
      <c r="E1782" s="45">
        <v>89</v>
      </c>
      <c r="F1782" s="45" t="s">
        <v>6358</v>
      </c>
      <c r="G1782" s="45" t="s">
        <v>6851</v>
      </c>
      <c r="H1782" s="45" t="s">
        <v>6852</v>
      </c>
      <c r="I1782" s="45" t="s">
        <v>3203</v>
      </c>
      <c r="J1782" s="46">
        <v>1325.42</v>
      </c>
      <c r="K1782" s="46">
        <f t="shared" si="27"/>
        <v>1537.4872</v>
      </c>
    </row>
    <row r="1783" spans="2:11" x14ac:dyDescent="0.25">
      <c r="B1783" s="45" t="s">
        <v>3197</v>
      </c>
      <c r="C1783" s="45" t="s">
        <v>6350</v>
      </c>
      <c r="D1783" s="45" t="s">
        <v>6351</v>
      </c>
      <c r="E1783" s="45">
        <v>89</v>
      </c>
      <c r="F1783" s="45" t="s">
        <v>6358</v>
      </c>
      <c r="G1783" s="45" t="s">
        <v>6853</v>
      </c>
      <c r="H1783" s="45" t="s">
        <v>6854</v>
      </c>
      <c r="I1783" s="45" t="s">
        <v>3203</v>
      </c>
      <c r="J1783" s="46">
        <v>2435.25</v>
      </c>
      <c r="K1783" s="46">
        <f t="shared" si="27"/>
        <v>2824.89</v>
      </c>
    </row>
    <row r="1784" spans="2:11" x14ac:dyDescent="0.25">
      <c r="B1784" s="45" t="s">
        <v>3197</v>
      </c>
      <c r="C1784" s="45" t="s">
        <v>6350</v>
      </c>
      <c r="D1784" s="45" t="s">
        <v>6351</v>
      </c>
      <c r="E1784" s="45">
        <v>89</v>
      </c>
      <c r="F1784" s="45" t="s">
        <v>6358</v>
      </c>
      <c r="G1784" s="45" t="s">
        <v>6855</v>
      </c>
      <c r="H1784" s="45" t="s">
        <v>6856</v>
      </c>
      <c r="I1784" s="45" t="s">
        <v>3203</v>
      </c>
      <c r="J1784" s="46">
        <v>2933.65</v>
      </c>
      <c r="K1784" s="46">
        <f t="shared" si="27"/>
        <v>3403.0339999999997</v>
      </c>
    </row>
    <row r="1785" spans="2:11" x14ac:dyDescent="0.25">
      <c r="B1785" s="45" t="s">
        <v>3197</v>
      </c>
      <c r="C1785" s="45" t="s">
        <v>6350</v>
      </c>
      <c r="D1785" s="45" t="s">
        <v>6351</v>
      </c>
      <c r="E1785" s="45">
        <v>89</v>
      </c>
      <c r="F1785" s="45" t="s">
        <v>6358</v>
      </c>
      <c r="G1785" s="45" t="s">
        <v>6857</v>
      </c>
      <c r="H1785" s="45" t="s">
        <v>6858</v>
      </c>
      <c r="I1785" s="45" t="s">
        <v>3203</v>
      </c>
      <c r="J1785" s="46">
        <v>1353.37</v>
      </c>
      <c r="K1785" s="46">
        <f t="shared" si="27"/>
        <v>1569.9091999999998</v>
      </c>
    </row>
    <row r="1786" spans="2:11" x14ac:dyDescent="0.25">
      <c r="B1786" s="45" t="s">
        <v>3197</v>
      </c>
      <c r="C1786" s="45" t="s">
        <v>6350</v>
      </c>
      <c r="D1786" s="45" t="s">
        <v>6351</v>
      </c>
      <c r="E1786" s="45">
        <v>91</v>
      </c>
      <c r="F1786" s="45" t="s">
        <v>6859</v>
      </c>
      <c r="G1786" s="45" t="s">
        <v>6860</v>
      </c>
      <c r="H1786" s="45" t="s">
        <v>6861</v>
      </c>
      <c r="I1786" s="45" t="s">
        <v>3203</v>
      </c>
      <c r="J1786" s="46">
        <v>789.45</v>
      </c>
      <c r="K1786" s="46">
        <f t="shared" si="27"/>
        <v>915.76199999999994</v>
      </c>
    </row>
    <row r="1787" spans="2:11" x14ac:dyDescent="0.25">
      <c r="B1787" s="45" t="s">
        <v>3197</v>
      </c>
      <c r="C1787" s="45" t="s">
        <v>6350</v>
      </c>
      <c r="D1787" s="45" t="s">
        <v>6351</v>
      </c>
      <c r="E1787" s="45">
        <v>91</v>
      </c>
      <c r="F1787" s="45" t="s">
        <v>6859</v>
      </c>
      <c r="G1787" s="45" t="s">
        <v>6862</v>
      </c>
      <c r="H1787" s="45" t="s">
        <v>6863</v>
      </c>
      <c r="I1787" s="45" t="s">
        <v>3203</v>
      </c>
      <c r="J1787" s="46">
        <v>974.75</v>
      </c>
      <c r="K1787" s="46">
        <f t="shared" si="27"/>
        <v>1130.7099999999998</v>
      </c>
    </row>
    <row r="1788" spans="2:11" x14ac:dyDescent="0.25">
      <c r="B1788" s="45" t="s">
        <v>3197</v>
      </c>
      <c r="C1788" s="45" t="s">
        <v>6350</v>
      </c>
      <c r="D1788" s="45" t="s">
        <v>6351</v>
      </c>
      <c r="E1788" s="45">
        <v>91</v>
      </c>
      <c r="F1788" s="45" t="s">
        <v>6859</v>
      </c>
      <c r="G1788" s="45" t="s">
        <v>6864</v>
      </c>
      <c r="H1788" s="45" t="s">
        <v>6865</v>
      </c>
      <c r="I1788" s="45" t="s">
        <v>3203</v>
      </c>
      <c r="J1788" s="46">
        <v>1271.32</v>
      </c>
      <c r="K1788" s="46">
        <f t="shared" si="27"/>
        <v>1474.7311999999997</v>
      </c>
    </row>
    <row r="1789" spans="2:11" x14ac:dyDescent="0.25">
      <c r="B1789" s="45" t="s">
        <v>3197</v>
      </c>
      <c r="C1789" s="45" t="s">
        <v>6350</v>
      </c>
      <c r="D1789" s="45" t="s">
        <v>6351</v>
      </c>
      <c r="E1789" s="45">
        <v>91</v>
      </c>
      <c r="F1789" s="45" t="s">
        <v>6859</v>
      </c>
      <c r="G1789" s="45" t="s">
        <v>6866</v>
      </c>
      <c r="H1789" s="45" t="s">
        <v>6867</v>
      </c>
      <c r="I1789" s="45" t="s">
        <v>3203</v>
      </c>
      <c r="J1789" s="46">
        <v>1558.8</v>
      </c>
      <c r="K1789" s="46">
        <f t="shared" si="27"/>
        <v>1808.2079999999999</v>
      </c>
    </row>
    <row r="1790" spans="2:11" x14ac:dyDescent="0.25">
      <c r="B1790" s="45" t="s">
        <v>3197</v>
      </c>
      <c r="C1790" s="45" t="s">
        <v>6350</v>
      </c>
      <c r="D1790" s="45" t="s">
        <v>6351</v>
      </c>
      <c r="E1790" s="45">
        <v>91</v>
      </c>
      <c r="F1790" s="45" t="s">
        <v>6859</v>
      </c>
      <c r="G1790" s="45" t="s">
        <v>6868</v>
      </c>
      <c r="H1790" s="45" t="s">
        <v>6869</v>
      </c>
      <c r="I1790" s="45" t="s">
        <v>3203</v>
      </c>
      <c r="J1790" s="46">
        <v>1823.01</v>
      </c>
      <c r="K1790" s="46">
        <f t="shared" si="27"/>
        <v>2114.6915999999997</v>
      </c>
    </row>
    <row r="1791" spans="2:11" x14ac:dyDescent="0.25">
      <c r="B1791" s="45" t="s">
        <v>3197</v>
      </c>
      <c r="C1791" s="45" t="s">
        <v>6350</v>
      </c>
      <c r="D1791" s="45" t="s">
        <v>6351</v>
      </c>
      <c r="E1791" s="45">
        <v>91</v>
      </c>
      <c r="F1791" s="45" t="s">
        <v>6859</v>
      </c>
      <c r="G1791" s="45" t="s">
        <v>6870</v>
      </c>
      <c r="H1791" s="45" t="s">
        <v>6871</v>
      </c>
      <c r="I1791" s="45" t="s">
        <v>3203</v>
      </c>
      <c r="J1791" s="46">
        <v>2250.9</v>
      </c>
      <c r="K1791" s="46">
        <f t="shared" si="27"/>
        <v>2611.0439999999999</v>
      </c>
    </row>
    <row r="1792" spans="2:11" x14ac:dyDescent="0.25">
      <c r="B1792" s="45" t="s">
        <v>3197</v>
      </c>
      <c r="C1792" s="45" t="s">
        <v>6350</v>
      </c>
      <c r="D1792" s="45" t="s">
        <v>6351</v>
      </c>
      <c r="E1792" s="45">
        <v>91</v>
      </c>
      <c r="F1792" s="45" t="s">
        <v>6859</v>
      </c>
      <c r="G1792" s="45" t="s">
        <v>6872</v>
      </c>
      <c r="H1792" s="45" t="s">
        <v>6873</v>
      </c>
      <c r="I1792" s="45" t="s">
        <v>3203</v>
      </c>
      <c r="J1792" s="46">
        <v>3413.01</v>
      </c>
      <c r="K1792" s="46">
        <f t="shared" si="27"/>
        <v>3959.0916000000002</v>
      </c>
    </row>
    <row r="1793" spans="2:11" x14ac:dyDescent="0.25">
      <c r="B1793" s="45" t="s">
        <v>3197</v>
      </c>
      <c r="C1793" s="45" t="s">
        <v>6350</v>
      </c>
      <c r="D1793" s="45" t="s">
        <v>6351</v>
      </c>
      <c r="E1793" s="45">
        <v>91</v>
      </c>
      <c r="F1793" s="45" t="s">
        <v>6859</v>
      </c>
      <c r="G1793" s="45" t="s">
        <v>6874</v>
      </c>
      <c r="H1793" s="45" t="s">
        <v>6875</v>
      </c>
      <c r="I1793" s="45" t="s">
        <v>3203</v>
      </c>
      <c r="J1793" s="46">
        <v>4209.72</v>
      </c>
      <c r="K1793" s="46">
        <f t="shared" si="27"/>
        <v>4883.2752</v>
      </c>
    </row>
    <row r="1794" spans="2:11" x14ac:dyDescent="0.25">
      <c r="B1794" s="45" t="s">
        <v>3197</v>
      </c>
      <c r="C1794" s="45" t="s">
        <v>6350</v>
      </c>
      <c r="D1794" s="45" t="s">
        <v>6351</v>
      </c>
      <c r="E1794" s="45">
        <v>90</v>
      </c>
      <c r="F1794" s="45" t="s">
        <v>6876</v>
      </c>
      <c r="G1794" s="45" t="s">
        <v>6877</v>
      </c>
      <c r="H1794" s="45" t="s">
        <v>6878</v>
      </c>
      <c r="I1794" s="45" t="s">
        <v>3203</v>
      </c>
      <c r="J1794" s="46">
        <v>448.51</v>
      </c>
      <c r="K1794" s="46">
        <f t="shared" si="27"/>
        <v>520.27159999999992</v>
      </c>
    </row>
    <row r="1795" spans="2:11" x14ac:dyDescent="0.25">
      <c r="B1795" s="45" t="s">
        <v>3197</v>
      </c>
      <c r="C1795" s="45" t="s">
        <v>6350</v>
      </c>
      <c r="D1795" s="45" t="s">
        <v>6351</v>
      </c>
      <c r="E1795" s="45">
        <v>90</v>
      </c>
      <c r="F1795" s="45" t="s">
        <v>6876</v>
      </c>
      <c r="G1795" s="45" t="s">
        <v>6879</v>
      </c>
      <c r="H1795" s="45" t="s">
        <v>6880</v>
      </c>
      <c r="I1795" s="45" t="s">
        <v>3203</v>
      </c>
      <c r="J1795" s="46">
        <v>2044.51</v>
      </c>
      <c r="K1795" s="46">
        <f t="shared" si="27"/>
        <v>2371.6315999999997</v>
      </c>
    </row>
    <row r="1796" spans="2:11" x14ac:dyDescent="0.25">
      <c r="B1796" s="45" t="s">
        <v>3197</v>
      </c>
      <c r="C1796" s="45" t="s">
        <v>6350</v>
      </c>
      <c r="D1796" s="45" t="s">
        <v>6351</v>
      </c>
      <c r="E1796" s="45">
        <v>90</v>
      </c>
      <c r="F1796" s="45" t="s">
        <v>6876</v>
      </c>
      <c r="G1796" s="45" t="s">
        <v>6881</v>
      </c>
      <c r="H1796" s="45" t="s">
        <v>6882</v>
      </c>
      <c r="I1796" s="45" t="s">
        <v>3203</v>
      </c>
      <c r="J1796" s="46">
        <v>2044.51</v>
      </c>
      <c r="K1796" s="46">
        <f t="shared" ref="K1796:K1859" si="28">+IF(AND(MID(H1796,1,15)="POSTE DE MADERA",J1796&lt;110)=TRUE,(J1796*1.13+5)*1.01*1.16,IF(AND(MID(H1796,1,15)="POSTE DE MADERA",J1796&gt;=110,J1796&lt;320)=TRUE,(J1796*1.13+12)*1.01*1.16,IF(AND(MID(H1796,1,15)="POSTE DE MADERA",J1796&gt;320)=TRUE,(J1796*1.13+36)*1.01*1.16,IF(+AND(MID(H1796,1,5)="POSTE",MID(H1796,1,15)&lt;&gt;"POSTE DE MADERA")=TRUE,J1796*1.01*1.16,J1796*1.16))))</f>
        <v>2371.6315999999997</v>
      </c>
    </row>
    <row r="1797" spans="2:11" x14ac:dyDescent="0.25">
      <c r="B1797" s="45" t="s">
        <v>3197</v>
      </c>
      <c r="C1797" s="45" t="s">
        <v>6350</v>
      </c>
      <c r="D1797" s="45" t="s">
        <v>6351</v>
      </c>
      <c r="E1797" s="45">
        <v>90</v>
      </c>
      <c r="F1797" s="45" t="s">
        <v>6876</v>
      </c>
      <c r="G1797" s="45" t="s">
        <v>6883</v>
      </c>
      <c r="H1797" s="45" t="s">
        <v>6884</v>
      </c>
      <c r="I1797" s="45" t="s">
        <v>3203</v>
      </c>
      <c r="J1797" s="46">
        <v>2229.44</v>
      </c>
      <c r="K1797" s="46">
        <f t="shared" si="28"/>
        <v>2586.1504</v>
      </c>
    </row>
    <row r="1798" spans="2:11" x14ac:dyDescent="0.25">
      <c r="B1798" s="45" t="s">
        <v>3197</v>
      </c>
      <c r="C1798" s="45" t="s">
        <v>6350</v>
      </c>
      <c r="D1798" s="45" t="s">
        <v>6351</v>
      </c>
      <c r="E1798" s="45">
        <v>90</v>
      </c>
      <c r="F1798" s="45" t="s">
        <v>6876</v>
      </c>
      <c r="G1798" s="45" t="s">
        <v>6885</v>
      </c>
      <c r="H1798" s="45" t="s">
        <v>6886</v>
      </c>
      <c r="I1798" s="45" t="s">
        <v>3203</v>
      </c>
      <c r="J1798" s="46">
        <v>2229.44</v>
      </c>
      <c r="K1798" s="46">
        <f t="shared" si="28"/>
        <v>2586.1504</v>
      </c>
    </row>
    <row r="1799" spans="2:11" x14ac:dyDescent="0.25">
      <c r="B1799" s="45" t="s">
        <v>3197</v>
      </c>
      <c r="C1799" s="45" t="s">
        <v>6350</v>
      </c>
      <c r="D1799" s="45" t="s">
        <v>6351</v>
      </c>
      <c r="E1799" s="45">
        <v>90</v>
      </c>
      <c r="F1799" s="45" t="s">
        <v>6876</v>
      </c>
      <c r="G1799" s="45" t="s">
        <v>6887</v>
      </c>
      <c r="H1799" s="45" t="s">
        <v>6888</v>
      </c>
      <c r="I1799" s="45" t="s">
        <v>3203</v>
      </c>
      <c r="J1799" s="46">
        <v>566.04999999999995</v>
      </c>
      <c r="K1799" s="46">
        <f t="shared" si="28"/>
        <v>656.61799999999994</v>
      </c>
    </row>
    <row r="1800" spans="2:11" x14ac:dyDescent="0.25">
      <c r="B1800" s="45" t="s">
        <v>3197</v>
      </c>
      <c r="C1800" s="45" t="s">
        <v>6350</v>
      </c>
      <c r="D1800" s="45" t="s">
        <v>6351</v>
      </c>
      <c r="E1800" s="45">
        <v>90</v>
      </c>
      <c r="F1800" s="45" t="s">
        <v>6876</v>
      </c>
      <c r="G1800" s="45" t="s">
        <v>6889</v>
      </c>
      <c r="H1800" s="45" t="s">
        <v>6890</v>
      </c>
      <c r="I1800" s="45" t="s">
        <v>3203</v>
      </c>
      <c r="J1800" s="46">
        <v>2579.2199999999998</v>
      </c>
      <c r="K1800" s="46">
        <f t="shared" si="28"/>
        <v>2991.8951999999995</v>
      </c>
    </row>
    <row r="1801" spans="2:11" x14ac:dyDescent="0.25">
      <c r="B1801" s="45" t="s">
        <v>3197</v>
      </c>
      <c r="C1801" s="45" t="s">
        <v>6350</v>
      </c>
      <c r="D1801" s="45" t="s">
        <v>6351</v>
      </c>
      <c r="E1801" s="45">
        <v>90</v>
      </c>
      <c r="F1801" s="45" t="s">
        <v>6876</v>
      </c>
      <c r="G1801" s="45" t="s">
        <v>6891</v>
      </c>
      <c r="H1801" s="45" t="s">
        <v>6892</v>
      </c>
      <c r="I1801" s="45" t="s">
        <v>3203</v>
      </c>
      <c r="J1801" s="46">
        <v>2579.2199999999998</v>
      </c>
      <c r="K1801" s="46">
        <f t="shared" si="28"/>
        <v>2991.8951999999995</v>
      </c>
    </row>
    <row r="1802" spans="2:11" x14ac:dyDescent="0.25">
      <c r="B1802" s="45" t="s">
        <v>3197</v>
      </c>
      <c r="C1802" s="45" t="s">
        <v>6350</v>
      </c>
      <c r="D1802" s="45" t="s">
        <v>6351</v>
      </c>
      <c r="E1802" s="45">
        <v>90</v>
      </c>
      <c r="F1802" s="45" t="s">
        <v>6876</v>
      </c>
      <c r="G1802" s="45" t="s">
        <v>6893</v>
      </c>
      <c r="H1802" s="45" t="s">
        <v>6894</v>
      </c>
      <c r="I1802" s="45" t="s">
        <v>3203</v>
      </c>
      <c r="J1802" s="46">
        <v>2386.41</v>
      </c>
      <c r="K1802" s="46">
        <f t="shared" si="28"/>
        <v>2768.2355999999995</v>
      </c>
    </row>
    <row r="1803" spans="2:11" x14ac:dyDescent="0.25">
      <c r="B1803" s="45" t="s">
        <v>3197</v>
      </c>
      <c r="C1803" s="45" t="s">
        <v>6350</v>
      </c>
      <c r="D1803" s="45" t="s">
        <v>6351</v>
      </c>
      <c r="E1803" s="45">
        <v>90</v>
      </c>
      <c r="F1803" s="45" t="s">
        <v>6876</v>
      </c>
      <c r="G1803" s="45" t="s">
        <v>6895</v>
      </c>
      <c r="H1803" s="45" t="s">
        <v>6896</v>
      </c>
      <c r="I1803" s="45" t="s">
        <v>3203</v>
      </c>
      <c r="J1803" s="46">
        <v>2331.42</v>
      </c>
      <c r="K1803" s="46">
        <f t="shared" si="28"/>
        <v>2704.4472000000001</v>
      </c>
    </row>
    <row r="1804" spans="2:11" x14ac:dyDescent="0.25">
      <c r="B1804" s="45" t="s">
        <v>3197</v>
      </c>
      <c r="C1804" s="45" t="s">
        <v>6350</v>
      </c>
      <c r="D1804" s="45" t="s">
        <v>6351</v>
      </c>
      <c r="E1804" s="45">
        <v>90</v>
      </c>
      <c r="F1804" s="45" t="s">
        <v>6876</v>
      </c>
      <c r="G1804" s="45" t="s">
        <v>6897</v>
      </c>
      <c r="H1804" s="45" t="s">
        <v>6898</v>
      </c>
      <c r="I1804" s="45" t="s">
        <v>3203</v>
      </c>
      <c r="J1804" s="46">
        <v>8822.18</v>
      </c>
      <c r="K1804" s="46">
        <f t="shared" si="28"/>
        <v>10233.728799999999</v>
      </c>
    </row>
    <row r="1805" spans="2:11" x14ac:dyDescent="0.25">
      <c r="B1805" s="45" t="s">
        <v>3197</v>
      </c>
      <c r="C1805" s="45" t="s">
        <v>6350</v>
      </c>
      <c r="D1805" s="45" t="s">
        <v>6351</v>
      </c>
      <c r="E1805" s="45">
        <v>90</v>
      </c>
      <c r="F1805" s="45" t="s">
        <v>6876</v>
      </c>
      <c r="G1805" s="45" t="s">
        <v>6899</v>
      </c>
      <c r="H1805" s="45" t="s">
        <v>6900</v>
      </c>
      <c r="I1805" s="45" t="s">
        <v>3203</v>
      </c>
      <c r="J1805" s="46">
        <v>8822.18</v>
      </c>
      <c r="K1805" s="46">
        <f t="shared" si="28"/>
        <v>10233.728799999999</v>
      </c>
    </row>
    <row r="1806" spans="2:11" x14ac:dyDescent="0.25">
      <c r="B1806" s="45" t="s">
        <v>3197</v>
      </c>
      <c r="C1806" s="45" t="s">
        <v>6350</v>
      </c>
      <c r="D1806" s="45" t="s">
        <v>6351</v>
      </c>
      <c r="E1806" s="45">
        <v>90</v>
      </c>
      <c r="F1806" s="45" t="s">
        <v>6876</v>
      </c>
      <c r="G1806" s="45" t="s">
        <v>6901</v>
      </c>
      <c r="H1806" s="45" t="s">
        <v>6902</v>
      </c>
      <c r="I1806" s="45" t="s">
        <v>3203</v>
      </c>
      <c r="J1806" s="46">
        <v>5502.73</v>
      </c>
      <c r="K1806" s="46">
        <f t="shared" si="28"/>
        <v>6383.1667999999991</v>
      </c>
    </row>
    <row r="1807" spans="2:11" x14ac:dyDescent="0.25">
      <c r="B1807" s="45" t="s">
        <v>3197</v>
      </c>
      <c r="C1807" s="45" t="s">
        <v>6350</v>
      </c>
      <c r="D1807" s="45" t="s">
        <v>6351</v>
      </c>
      <c r="E1807" s="45">
        <v>90</v>
      </c>
      <c r="F1807" s="45" t="s">
        <v>6876</v>
      </c>
      <c r="G1807" s="45" t="s">
        <v>6903</v>
      </c>
      <c r="H1807" s="45" t="s">
        <v>6904</v>
      </c>
      <c r="I1807" s="45" t="s">
        <v>3203</v>
      </c>
      <c r="J1807" s="46">
        <v>7908.05</v>
      </c>
      <c r="K1807" s="46">
        <f t="shared" si="28"/>
        <v>9173.3379999999997</v>
      </c>
    </row>
    <row r="1808" spans="2:11" x14ac:dyDescent="0.25">
      <c r="B1808" s="45" t="s">
        <v>3197</v>
      </c>
      <c r="C1808" s="45" t="s">
        <v>6350</v>
      </c>
      <c r="D1808" s="45" t="s">
        <v>6351</v>
      </c>
      <c r="E1808" s="45">
        <v>90</v>
      </c>
      <c r="F1808" s="45" t="s">
        <v>6876</v>
      </c>
      <c r="G1808" s="45" t="s">
        <v>6905</v>
      </c>
      <c r="H1808" s="45" t="s">
        <v>6906</v>
      </c>
      <c r="I1808" s="45" t="s">
        <v>3203</v>
      </c>
      <c r="J1808" s="46">
        <v>7908.05</v>
      </c>
      <c r="K1808" s="46">
        <f t="shared" si="28"/>
        <v>9173.3379999999997</v>
      </c>
    </row>
    <row r="1809" spans="2:11" x14ac:dyDescent="0.25">
      <c r="B1809" s="45" t="s">
        <v>3197</v>
      </c>
      <c r="C1809" s="45" t="s">
        <v>6350</v>
      </c>
      <c r="D1809" s="45" t="s">
        <v>6351</v>
      </c>
      <c r="E1809" s="45">
        <v>90</v>
      </c>
      <c r="F1809" s="45" t="s">
        <v>6876</v>
      </c>
      <c r="G1809" s="45" t="s">
        <v>6907</v>
      </c>
      <c r="H1809" s="45" t="s">
        <v>6908</v>
      </c>
      <c r="I1809" s="45" t="s">
        <v>3203</v>
      </c>
      <c r="J1809" s="46">
        <v>8979.15</v>
      </c>
      <c r="K1809" s="46">
        <f t="shared" si="28"/>
        <v>10415.813999999998</v>
      </c>
    </row>
    <row r="1810" spans="2:11" x14ac:dyDescent="0.25">
      <c r="B1810" s="45" t="s">
        <v>3197</v>
      </c>
      <c r="C1810" s="45" t="s">
        <v>6350</v>
      </c>
      <c r="D1810" s="45" t="s">
        <v>6351</v>
      </c>
      <c r="E1810" s="45">
        <v>90</v>
      </c>
      <c r="F1810" s="45" t="s">
        <v>6876</v>
      </c>
      <c r="G1810" s="45" t="s">
        <v>6909</v>
      </c>
      <c r="H1810" s="45" t="s">
        <v>6910</v>
      </c>
      <c r="I1810" s="45" t="s">
        <v>3203</v>
      </c>
      <c r="J1810" s="46">
        <v>8979.15</v>
      </c>
      <c r="K1810" s="46">
        <f t="shared" si="28"/>
        <v>10415.813999999998</v>
      </c>
    </row>
    <row r="1811" spans="2:11" x14ac:dyDescent="0.25">
      <c r="B1811" s="45" t="s">
        <v>3197</v>
      </c>
      <c r="C1811" s="45" t="s">
        <v>6350</v>
      </c>
      <c r="D1811" s="45" t="s">
        <v>6351</v>
      </c>
      <c r="E1811" s="45">
        <v>90</v>
      </c>
      <c r="F1811" s="45" t="s">
        <v>6876</v>
      </c>
      <c r="G1811" s="45" t="s">
        <v>6911</v>
      </c>
      <c r="H1811" s="45" t="s">
        <v>6912</v>
      </c>
      <c r="I1811" s="45" t="s">
        <v>3203</v>
      </c>
      <c r="J1811" s="46">
        <v>6678.13</v>
      </c>
      <c r="K1811" s="46">
        <f t="shared" si="28"/>
        <v>7746.6307999999999</v>
      </c>
    </row>
    <row r="1812" spans="2:11" x14ac:dyDescent="0.25">
      <c r="B1812" s="45" t="s">
        <v>3197</v>
      </c>
      <c r="C1812" s="45" t="s">
        <v>6350</v>
      </c>
      <c r="D1812" s="45" t="s">
        <v>6351</v>
      </c>
      <c r="E1812" s="45">
        <v>90</v>
      </c>
      <c r="F1812" s="45" t="s">
        <v>6876</v>
      </c>
      <c r="G1812" s="45" t="s">
        <v>6913</v>
      </c>
      <c r="H1812" s="45" t="s">
        <v>6914</v>
      </c>
      <c r="I1812" s="45" t="s">
        <v>3203</v>
      </c>
      <c r="J1812" s="46">
        <v>9074.5499999999993</v>
      </c>
      <c r="K1812" s="46">
        <f t="shared" si="28"/>
        <v>10526.477999999999</v>
      </c>
    </row>
    <row r="1813" spans="2:11" x14ac:dyDescent="0.25">
      <c r="B1813" s="45" t="s">
        <v>3197</v>
      </c>
      <c r="C1813" s="45" t="s">
        <v>6350</v>
      </c>
      <c r="D1813" s="45" t="s">
        <v>6351</v>
      </c>
      <c r="E1813" s="45">
        <v>90</v>
      </c>
      <c r="F1813" s="45" t="s">
        <v>6876</v>
      </c>
      <c r="G1813" s="45" t="s">
        <v>6915</v>
      </c>
      <c r="H1813" s="45" t="s">
        <v>6916</v>
      </c>
      <c r="I1813" s="45" t="s">
        <v>3203</v>
      </c>
      <c r="J1813" s="46">
        <v>9074.5499999999993</v>
      </c>
      <c r="K1813" s="46">
        <f t="shared" si="28"/>
        <v>10526.477999999999</v>
      </c>
    </row>
    <row r="1814" spans="2:11" x14ac:dyDescent="0.25">
      <c r="B1814" s="45" t="s">
        <v>3197</v>
      </c>
      <c r="C1814" s="45" t="s">
        <v>6350</v>
      </c>
      <c r="D1814" s="45" t="s">
        <v>6351</v>
      </c>
      <c r="E1814" s="45">
        <v>90</v>
      </c>
      <c r="F1814" s="45" t="s">
        <v>6876</v>
      </c>
      <c r="G1814" s="45" t="s">
        <v>6917</v>
      </c>
      <c r="H1814" s="45" t="s">
        <v>6918</v>
      </c>
      <c r="I1814" s="45" t="s">
        <v>3203</v>
      </c>
      <c r="J1814" s="46">
        <v>801.13</v>
      </c>
      <c r="K1814" s="46">
        <f t="shared" si="28"/>
        <v>929.31079999999997</v>
      </c>
    </row>
    <row r="1815" spans="2:11" x14ac:dyDescent="0.25">
      <c r="B1815" s="45" t="s">
        <v>3197</v>
      </c>
      <c r="C1815" s="45" t="s">
        <v>6350</v>
      </c>
      <c r="D1815" s="45" t="s">
        <v>6351</v>
      </c>
      <c r="E1815" s="45">
        <v>90</v>
      </c>
      <c r="F1815" s="45" t="s">
        <v>6876</v>
      </c>
      <c r="G1815" s="45" t="s">
        <v>6919</v>
      </c>
      <c r="H1815" s="45" t="s">
        <v>6920</v>
      </c>
      <c r="I1815" s="45" t="s">
        <v>3203</v>
      </c>
      <c r="J1815" s="46">
        <v>10548.85</v>
      </c>
      <c r="K1815" s="46">
        <f t="shared" si="28"/>
        <v>12236.665999999999</v>
      </c>
    </row>
    <row r="1816" spans="2:11" x14ac:dyDescent="0.25">
      <c r="B1816" s="45" t="s">
        <v>3197</v>
      </c>
      <c r="C1816" s="45" t="s">
        <v>6350</v>
      </c>
      <c r="D1816" s="45" t="s">
        <v>6351</v>
      </c>
      <c r="E1816" s="45">
        <v>90</v>
      </c>
      <c r="F1816" s="45" t="s">
        <v>6876</v>
      </c>
      <c r="G1816" s="45" t="s">
        <v>6921</v>
      </c>
      <c r="H1816" s="45" t="s">
        <v>6922</v>
      </c>
      <c r="I1816" s="45" t="s">
        <v>3203</v>
      </c>
      <c r="J1816" s="46">
        <v>10548.85</v>
      </c>
      <c r="K1816" s="46">
        <f t="shared" si="28"/>
        <v>12236.665999999999</v>
      </c>
    </row>
    <row r="1817" spans="2:11" x14ac:dyDescent="0.25">
      <c r="B1817" s="45" t="s">
        <v>3197</v>
      </c>
      <c r="C1817" s="45" t="s">
        <v>6350</v>
      </c>
      <c r="D1817" s="45" t="s">
        <v>6351</v>
      </c>
      <c r="E1817" s="45">
        <v>90</v>
      </c>
      <c r="F1817" s="45" t="s">
        <v>6876</v>
      </c>
      <c r="G1817" s="45" t="s">
        <v>6923</v>
      </c>
      <c r="H1817" s="45" t="s">
        <v>6924</v>
      </c>
      <c r="I1817" s="45" t="s">
        <v>3203</v>
      </c>
      <c r="J1817" s="46">
        <v>7265.83</v>
      </c>
      <c r="K1817" s="46">
        <f t="shared" si="28"/>
        <v>8428.362799999999</v>
      </c>
    </row>
    <row r="1818" spans="2:11" x14ac:dyDescent="0.25">
      <c r="B1818" s="45" t="s">
        <v>3197</v>
      </c>
      <c r="C1818" s="45" t="s">
        <v>6350</v>
      </c>
      <c r="D1818" s="45" t="s">
        <v>6351</v>
      </c>
      <c r="E1818" s="45">
        <v>90</v>
      </c>
      <c r="F1818" s="45" t="s">
        <v>6876</v>
      </c>
      <c r="G1818" s="45" t="s">
        <v>6925</v>
      </c>
      <c r="H1818" s="45" t="s">
        <v>6926</v>
      </c>
      <c r="I1818" s="45" t="s">
        <v>3203</v>
      </c>
      <c r="J1818" s="46">
        <v>9657.7999999999993</v>
      </c>
      <c r="K1818" s="46">
        <f t="shared" si="28"/>
        <v>11203.047999999999</v>
      </c>
    </row>
    <row r="1819" spans="2:11" x14ac:dyDescent="0.25">
      <c r="B1819" s="45" t="s">
        <v>3197</v>
      </c>
      <c r="C1819" s="45" t="s">
        <v>6350</v>
      </c>
      <c r="D1819" s="45" t="s">
        <v>6351</v>
      </c>
      <c r="E1819" s="45">
        <v>90</v>
      </c>
      <c r="F1819" s="45" t="s">
        <v>6876</v>
      </c>
      <c r="G1819" s="45" t="s">
        <v>6927</v>
      </c>
      <c r="H1819" s="45" t="s">
        <v>6928</v>
      </c>
      <c r="I1819" s="45" t="s">
        <v>3203</v>
      </c>
      <c r="J1819" s="46">
        <v>9657.7999999999993</v>
      </c>
      <c r="K1819" s="46">
        <f t="shared" si="28"/>
        <v>11203.047999999999</v>
      </c>
    </row>
    <row r="1820" spans="2:11" x14ac:dyDescent="0.25">
      <c r="B1820" s="45" t="s">
        <v>3197</v>
      </c>
      <c r="C1820" s="45" t="s">
        <v>6350</v>
      </c>
      <c r="D1820" s="45" t="s">
        <v>6351</v>
      </c>
      <c r="E1820" s="45">
        <v>90</v>
      </c>
      <c r="F1820" s="45" t="s">
        <v>6876</v>
      </c>
      <c r="G1820" s="45" t="s">
        <v>6929</v>
      </c>
      <c r="H1820" s="45" t="s">
        <v>6930</v>
      </c>
      <c r="I1820" s="45" t="s">
        <v>3203</v>
      </c>
      <c r="J1820" s="46">
        <v>11333.7</v>
      </c>
      <c r="K1820" s="46">
        <f t="shared" si="28"/>
        <v>13147.092000000001</v>
      </c>
    </row>
    <row r="1821" spans="2:11" x14ac:dyDescent="0.25">
      <c r="B1821" s="45" t="s">
        <v>3197</v>
      </c>
      <c r="C1821" s="45" t="s">
        <v>6350</v>
      </c>
      <c r="D1821" s="45" t="s">
        <v>6351</v>
      </c>
      <c r="E1821" s="45">
        <v>90</v>
      </c>
      <c r="F1821" s="45" t="s">
        <v>6876</v>
      </c>
      <c r="G1821" s="45" t="s">
        <v>6931</v>
      </c>
      <c r="H1821" s="45" t="s">
        <v>6932</v>
      </c>
      <c r="I1821" s="45" t="s">
        <v>3203</v>
      </c>
      <c r="J1821" s="46">
        <v>11333.7</v>
      </c>
      <c r="K1821" s="46">
        <f t="shared" si="28"/>
        <v>13147.092000000001</v>
      </c>
    </row>
    <row r="1822" spans="2:11" x14ac:dyDescent="0.25">
      <c r="B1822" s="45" t="s">
        <v>3197</v>
      </c>
      <c r="C1822" s="45" t="s">
        <v>6350</v>
      </c>
      <c r="D1822" s="45" t="s">
        <v>6351</v>
      </c>
      <c r="E1822" s="45">
        <v>90</v>
      </c>
      <c r="F1822" s="45" t="s">
        <v>6876</v>
      </c>
      <c r="G1822" s="45" t="s">
        <v>6933</v>
      </c>
      <c r="H1822" s="45" t="s">
        <v>6934</v>
      </c>
      <c r="I1822" s="45" t="s">
        <v>3203</v>
      </c>
      <c r="J1822" s="46">
        <v>7618.45</v>
      </c>
      <c r="K1822" s="46">
        <f t="shared" si="28"/>
        <v>8837.402</v>
      </c>
    </row>
    <row r="1823" spans="2:11" x14ac:dyDescent="0.25">
      <c r="B1823" s="45" t="s">
        <v>3197</v>
      </c>
      <c r="C1823" s="45" t="s">
        <v>6350</v>
      </c>
      <c r="D1823" s="45" t="s">
        <v>6351</v>
      </c>
      <c r="E1823" s="45">
        <v>90</v>
      </c>
      <c r="F1823" s="45" t="s">
        <v>6876</v>
      </c>
      <c r="G1823" s="45" t="s">
        <v>6935</v>
      </c>
      <c r="H1823" s="45" t="s">
        <v>6936</v>
      </c>
      <c r="I1823" s="45" t="s">
        <v>3203</v>
      </c>
      <c r="J1823" s="46">
        <v>10007.75</v>
      </c>
      <c r="K1823" s="46">
        <f t="shared" si="28"/>
        <v>11608.99</v>
      </c>
    </row>
    <row r="1824" spans="2:11" x14ac:dyDescent="0.25">
      <c r="B1824" s="45" t="s">
        <v>3197</v>
      </c>
      <c r="C1824" s="45" t="s">
        <v>6350</v>
      </c>
      <c r="D1824" s="45" t="s">
        <v>6351</v>
      </c>
      <c r="E1824" s="45">
        <v>90</v>
      </c>
      <c r="F1824" s="45" t="s">
        <v>6876</v>
      </c>
      <c r="G1824" s="45" t="s">
        <v>6937</v>
      </c>
      <c r="H1824" s="45" t="s">
        <v>6938</v>
      </c>
      <c r="I1824" s="45" t="s">
        <v>3203</v>
      </c>
      <c r="J1824" s="46">
        <v>10007.75</v>
      </c>
      <c r="K1824" s="46">
        <f t="shared" si="28"/>
        <v>11608.99</v>
      </c>
    </row>
    <row r="1825" spans="2:11" x14ac:dyDescent="0.25">
      <c r="B1825" s="45" t="s">
        <v>3197</v>
      </c>
      <c r="C1825" s="45" t="s">
        <v>6350</v>
      </c>
      <c r="D1825" s="45" t="s">
        <v>6351</v>
      </c>
      <c r="E1825" s="45">
        <v>90</v>
      </c>
      <c r="F1825" s="45" t="s">
        <v>6876</v>
      </c>
      <c r="G1825" s="45" t="s">
        <v>6939</v>
      </c>
      <c r="H1825" s="45" t="s">
        <v>6940</v>
      </c>
      <c r="I1825" s="45" t="s">
        <v>3203</v>
      </c>
      <c r="J1825" s="46">
        <v>3242.05</v>
      </c>
      <c r="K1825" s="46">
        <f t="shared" si="28"/>
        <v>3760.7779999999998</v>
      </c>
    </row>
    <row r="1826" spans="2:11" x14ac:dyDescent="0.25">
      <c r="B1826" s="45" t="s">
        <v>3197</v>
      </c>
      <c r="C1826" s="45" t="s">
        <v>6350</v>
      </c>
      <c r="D1826" s="45" t="s">
        <v>6351</v>
      </c>
      <c r="E1826" s="45">
        <v>90</v>
      </c>
      <c r="F1826" s="45" t="s">
        <v>6876</v>
      </c>
      <c r="G1826" s="45" t="s">
        <v>6941</v>
      </c>
      <c r="H1826" s="45" t="s">
        <v>6942</v>
      </c>
      <c r="I1826" s="45" t="s">
        <v>3203</v>
      </c>
      <c r="J1826" s="46">
        <v>11804.61</v>
      </c>
      <c r="K1826" s="46">
        <f t="shared" si="28"/>
        <v>13693.347599999999</v>
      </c>
    </row>
    <row r="1827" spans="2:11" x14ac:dyDescent="0.25">
      <c r="B1827" s="45" t="s">
        <v>3197</v>
      </c>
      <c r="C1827" s="45" t="s">
        <v>6350</v>
      </c>
      <c r="D1827" s="45" t="s">
        <v>6351</v>
      </c>
      <c r="E1827" s="45">
        <v>90</v>
      </c>
      <c r="F1827" s="45" t="s">
        <v>6876</v>
      </c>
      <c r="G1827" s="45" t="s">
        <v>6943</v>
      </c>
      <c r="H1827" s="45" t="s">
        <v>6944</v>
      </c>
      <c r="I1827" s="45" t="s">
        <v>3203</v>
      </c>
      <c r="J1827" s="46">
        <v>11804.61</v>
      </c>
      <c r="K1827" s="46">
        <f t="shared" si="28"/>
        <v>13693.347599999999</v>
      </c>
    </row>
    <row r="1828" spans="2:11" x14ac:dyDescent="0.25">
      <c r="B1828" s="45" t="s">
        <v>3197</v>
      </c>
      <c r="C1828" s="45" t="s">
        <v>6350</v>
      </c>
      <c r="D1828" s="45" t="s">
        <v>6351</v>
      </c>
      <c r="E1828" s="45">
        <v>90</v>
      </c>
      <c r="F1828" s="45" t="s">
        <v>6876</v>
      </c>
      <c r="G1828" s="45" t="s">
        <v>6945</v>
      </c>
      <c r="H1828" s="45" t="s">
        <v>6946</v>
      </c>
      <c r="I1828" s="45" t="s">
        <v>3203</v>
      </c>
      <c r="J1828" s="46">
        <v>7735.99</v>
      </c>
      <c r="K1828" s="46">
        <f t="shared" si="28"/>
        <v>8973.7483999999986</v>
      </c>
    </row>
    <row r="1829" spans="2:11" x14ac:dyDescent="0.25">
      <c r="B1829" s="45" t="s">
        <v>3197</v>
      </c>
      <c r="C1829" s="45" t="s">
        <v>6350</v>
      </c>
      <c r="D1829" s="45" t="s">
        <v>6351</v>
      </c>
      <c r="E1829" s="45">
        <v>90</v>
      </c>
      <c r="F1829" s="45" t="s">
        <v>6876</v>
      </c>
      <c r="G1829" s="45" t="s">
        <v>6947</v>
      </c>
      <c r="H1829" s="45" t="s">
        <v>6948</v>
      </c>
      <c r="I1829" s="45" t="s">
        <v>3203</v>
      </c>
      <c r="J1829" s="46">
        <v>10124.4</v>
      </c>
      <c r="K1829" s="46">
        <f t="shared" si="28"/>
        <v>11744.303999999998</v>
      </c>
    </row>
    <row r="1830" spans="2:11" x14ac:dyDescent="0.25">
      <c r="B1830" s="45" t="s">
        <v>3197</v>
      </c>
      <c r="C1830" s="45" t="s">
        <v>6350</v>
      </c>
      <c r="D1830" s="45" t="s">
        <v>6351</v>
      </c>
      <c r="E1830" s="45">
        <v>90</v>
      </c>
      <c r="F1830" s="45" t="s">
        <v>6876</v>
      </c>
      <c r="G1830" s="45" t="s">
        <v>6949</v>
      </c>
      <c r="H1830" s="45" t="s">
        <v>6950</v>
      </c>
      <c r="I1830" s="45" t="s">
        <v>3203</v>
      </c>
      <c r="J1830" s="46">
        <v>10124.4</v>
      </c>
      <c r="K1830" s="46">
        <f t="shared" si="28"/>
        <v>11744.303999999998</v>
      </c>
    </row>
    <row r="1831" spans="2:11" x14ac:dyDescent="0.25">
      <c r="B1831" s="45" t="s">
        <v>3197</v>
      </c>
      <c r="C1831" s="45" t="s">
        <v>6350</v>
      </c>
      <c r="D1831" s="45" t="s">
        <v>6351</v>
      </c>
      <c r="E1831" s="45">
        <v>90</v>
      </c>
      <c r="F1831" s="45" t="s">
        <v>6876</v>
      </c>
      <c r="G1831" s="45" t="s">
        <v>6951</v>
      </c>
      <c r="H1831" s="45" t="s">
        <v>6952</v>
      </c>
      <c r="I1831" s="45" t="s">
        <v>3203</v>
      </c>
      <c r="J1831" s="46">
        <v>11961.58</v>
      </c>
      <c r="K1831" s="46">
        <f t="shared" si="28"/>
        <v>13875.432799999999</v>
      </c>
    </row>
    <row r="1832" spans="2:11" x14ac:dyDescent="0.25">
      <c r="B1832" s="45" t="s">
        <v>3197</v>
      </c>
      <c r="C1832" s="45" t="s">
        <v>6350</v>
      </c>
      <c r="D1832" s="45" t="s">
        <v>6351</v>
      </c>
      <c r="E1832" s="45">
        <v>90</v>
      </c>
      <c r="F1832" s="45" t="s">
        <v>6876</v>
      </c>
      <c r="G1832" s="45" t="s">
        <v>6953</v>
      </c>
      <c r="H1832" s="45" t="s">
        <v>6954</v>
      </c>
      <c r="I1832" s="45" t="s">
        <v>3203</v>
      </c>
      <c r="J1832" s="46">
        <v>11961.58</v>
      </c>
      <c r="K1832" s="46">
        <f t="shared" si="28"/>
        <v>13875.432799999999</v>
      </c>
    </row>
    <row r="1833" spans="2:11" x14ac:dyDescent="0.25">
      <c r="B1833" s="45" t="s">
        <v>3197</v>
      </c>
      <c r="C1833" s="45" t="s">
        <v>6350</v>
      </c>
      <c r="D1833" s="45" t="s">
        <v>6351</v>
      </c>
      <c r="E1833" s="45">
        <v>90</v>
      </c>
      <c r="F1833" s="45" t="s">
        <v>6876</v>
      </c>
      <c r="G1833" s="45" t="s">
        <v>6955</v>
      </c>
      <c r="H1833" s="45" t="s">
        <v>6956</v>
      </c>
      <c r="I1833" s="45" t="s">
        <v>3203</v>
      </c>
      <c r="J1833" s="46">
        <v>9028.93</v>
      </c>
      <c r="K1833" s="46">
        <f t="shared" si="28"/>
        <v>10473.558799999999</v>
      </c>
    </row>
    <row r="1834" spans="2:11" x14ac:dyDescent="0.25">
      <c r="B1834" s="45" t="s">
        <v>3197</v>
      </c>
      <c r="C1834" s="45" t="s">
        <v>6350</v>
      </c>
      <c r="D1834" s="45" t="s">
        <v>6351</v>
      </c>
      <c r="E1834" s="45">
        <v>90</v>
      </c>
      <c r="F1834" s="45" t="s">
        <v>6876</v>
      </c>
      <c r="G1834" s="45" t="s">
        <v>6957</v>
      </c>
      <c r="H1834" s="45" t="s">
        <v>6958</v>
      </c>
      <c r="I1834" s="45" t="s">
        <v>3203</v>
      </c>
      <c r="J1834" s="46">
        <v>11407.55</v>
      </c>
      <c r="K1834" s="46">
        <f t="shared" si="28"/>
        <v>13232.757999999998</v>
      </c>
    </row>
    <row r="1835" spans="2:11" x14ac:dyDescent="0.25">
      <c r="B1835" s="45" t="s">
        <v>3197</v>
      </c>
      <c r="C1835" s="45" t="s">
        <v>6350</v>
      </c>
      <c r="D1835" s="45" t="s">
        <v>6351</v>
      </c>
      <c r="E1835" s="45">
        <v>90</v>
      </c>
      <c r="F1835" s="45" t="s">
        <v>6876</v>
      </c>
      <c r="G1835" s="45" t="s">
        <v>6959</v>
      </c>
      <c r="H1835" s="45" t="s">
        <v>6960</v>
      </c>
      <c r="I1835" s="45" t="s">
        <v>3203</v>
      </c>
      <c r="J1835" s="46">
        <v>11407.55</v>
      </c>
      <c r="K1835" s="46">
        <f t="shared" si="28"/>
        <v>13232.757999999998</v>
      </c>
    </row>
    <row r="1836" spans="2:11" x14ac:dyDescent="0.25">
      <c r="B1836" s="45" t="s">
        <v>3197</v>
      </c>
      <c r="C1836" s="45" t="s">
        <v>6350</v>
      </c>
      <c r="D1836" s="45" t="s">
        <v>6351</v>
      </c>
      <c r="E1836" s="45">
        <v>90</v>
      </c>
      <c r="F1836" s="45" t="s">
        <v>6876</v>
      </c>
      <c r="G1836" s="45" t="s">
        <v>6961</v>
      </c>
      <c r="H1836" s="45" t="s">
        <v>6962</v>
      </c>
      <c r="I1836" s="45" t="s">
        <v>3203</v>
      </c>
      <c r="J1836" s="46">
        <v>3242.05</v>
      </c>
      <c r="K1836" s="46">
        <f t="shared" si="28"/>
        <v>3760.7779999999998</v>
      </c>
    </row>
    <row r="1837" spans="2:11" x14ac:dyDescent="0.25">
      <c r="B1837" s="45" t="s">
        <v>3197</v>
      </c>
      <c r="C1837" s="45" t="s">
        <v>6350</v>
      </c>
      <c r="D1837" s="45" t="s">
        <v>6351</v>
      </c>
      <c r="E1837" s="45">
        <v>90</v>
      </c>
      <c r="F1837" s="45" t="s">
        <v>6876</v>
      </c>
      <c r="G1837" s="45" t="s">
        <v>6963</v>
      </c>
      <c r="H1837" s="45" t="s">
        <v>6964</v>
      </c>
      <c r="I1837" s="45" t="s">
        <v>3203</v>
      </c>
      <c r="J1837" s="46">
        <v>13688.25</v>
      </c>
      <c r="K1837" s="46">
        <f t="shared" si="28"/>
        <v>15878.369999999999</v>
      </c>
    </row>
    <row r="1838" spans="2:11" x14ac:dyDescent="0.25">
      <c r="B1838" s="45" t="s">
        <v>3197</v>
      </c>
      <c r="C1838" s="45" t="s">
        <v>6350</v>
      </c>
      <c r="D1838" s="45" t="s">
        <v>6351</v>
      </c>
      <c r="E1838" s="45">
        <v>90</v>
      </c>
      <c r="F1838" s="45" t="s">
        <v>6876</v>
      </c>
      <c r="G1838" s="45" t="s">
        <v>6965</v>
      </c>
      <c r="H1838" s="45" t="s">
        <v>6966</v>
      </c>
      <c r="I1838" s="45" t="s">
        <v>3203</v>
      </c>
      <c r="J1838" s="46">
        <v>13688.25</v>
      </c>
      <c r="K1838" s="46">
        <f t="shared" si="28"/>
        <v>15878.369999999999</v>
      </c>
    </row>
    <row r="1839" spans="2:11" x14ac:dyDescent="0.25">
      <c r="B1839" s="45" t="s">
        <v>3197</v>
      </c>
      <c r="C1839" s="45" t="s">
        <v>6350</v>
      </c>
      <c r="D1839" s="45" t="s">
        <v>6351</v>
      </c>
      <c r="E1839" s="45">
        <v>90</v>
      </c>
      <c r="F1839" s="45" t="s">
        <v>6876</v>
      </c>
      <c r="G1839" s="45" t="s">
        <v>6967</v>
      </c>
      <c r="H1839" s="45" t="s">
        <v>6968</v>
      </c>
      <c r="I1839" s="45" t="s">
        <v>3203</v>
      </c>
      <c r="J1839" s="46">
        <v>2700.35</v>
      </c>
      <c r="K1839" s="46">
        <f t="shared" si="28"/>
        <v>3132.4059999999995</v>
      </c>
    </row>
    <row r="1840" spans="2:11" x14ac:dyDescent="0.25">
      <c r="B1840" s="45" t="s">
        <v>3197</v>
      </c>
      <c r="C1840" s="45" t="s">
        <v>6350</v>
      </c>
      <c r="D1840" s="45" t="s">
        <v>6351</v>
      </c>
      <c r="E1840" s="45">
        <v>90</v>
      </c>
      <c r="F1840" s="45" t="s">
        <v>6876</v>
      </c>
      <c r="G1840" s="45" t="s">
        <v>6969</v>
      </c>
      <c r="H1840" s="45" t="s">
        <v>6970</v>
      </c>
      <c r="I1840" s="45" t="s">
        <v>3203</v>
      </c>
      <c r="J1840" s="46">
        <v>6090.43</v>
      </c>
      <c r="K1840" s="46">
        <f t="shared" si="28"/>
        <v>7064.8987999999999</v>
      </c>
    </row>
    <row r="1841" spans="2:11" x14ac:dyDescent="0.25">
      <c r="B1841" s="45" t="s">
        <v>3197</v>
      </c>
      <c r="C1841" s="45" t="s">
        <v>6350</v>
      </c>
      <c r="D1841" s="45" t="s">
        <v>6351</v>
      </c>
      <c r="E1841" s="45">
        <v>90</v>
      </c>
      <c r="F1841" s="45" t="s">
        <v>6876</v>
      </c>
      <c r="G1841" s="45" t="s">
        <v>6971</v>
      </c>
      <c r="H1841" s="45" t="s">
        <v>6972</v>
      </c>
      <c r="I1841" s="45" t="s">
        <v>3203</v>
      </c>
      <c r="J1841" s="46">
        <v>6938.54</v>
      </c>
      <c r="K1841" s="46">
        <f t="shared" si="28"/>
        <v>8048.7063999999991</v>
      </c>
    </row>
    <row r="1842" spans="2:11" x14ac:dyDescent="0.25">
      <c r="B1842" s="45" t="s">
        <v>3197</v>
      </c>
      <c r="C1842" s="45" t="s">
        <v>6350</v>
      </c>
      <c r="D1842" s="45" t="s">
        <v>6351</v>
      </c>
      <c r="E1842" s="45">
        <v>90</v>
      </c>
      <c r="F1842" s="45" t="s">
        <v>6876</v>
      </c>
      <c r="G1842" s="45" t="s">
        <v>6973</v>
      </c>
      <c r="H1842" s="45" t="s">
        <v>6974</v>
      </c>
      <c r="I1842" s="45" t="s">
        <v>3203</v>
      </c>
      <c r="J1842" s="46">
        <v>6938.54</v>
      </c>
      <c r="K1842" s="46">
        <f t="shared" si="28"/>
        <v>8048.7063999999991</v>
      </c>
    </row>
    <row r="1843" spans="2:11" x14ac:dyDescent="0.25">
      <c r="B1843" s="45" t="s">
        <v>3197</v>
      </c>
      <c r="C1843" s="45" t="s">
        <v>6350</v>
      </c>
      <c r="D1843" s="45" t="s">
        <v>6351</v>
      </c>
      <c r="E1843" s="45">
        <v>90</v>
      </c>
      <c r="F1843" s="45" t="s">
        <v>6876</v>
      </c>
      <c r="G1843" s="45" t="s">
        <v>6975</v>
      </c>
      <c r="H1843" s="45" t="s">
        <v>6976</v>
      </c>
      <c r="I1843" s="45" t="s">
        <v>3203</v>
      </c>
      <c r="J1843" s="46">
        <v>3974.71</v>
      </c>
      <c r="K1843" s="46">
        <f t="shared" si="28"/>
        <v>4610.6635999999999</v>
      </c>
    </row>
    <row r="1844" spans="2:11" x14ac:dyDescent="0.25">
      <c r="B1844" s="45" t="s">
        <v>3197</v>
      </c>
      <c r="C1844" s="45" t="s">
        <v>6350</v>
      </c>
      <c r="D1844" s="45" t="s">
        <v>6351</v>
      </c>
      <c r="E1844" s="45">
        <v>90</v>
      </c>
      <c r="F1844" s="45" t="s">
        <v>6876</v>
      </c>
      <c r="G1844" s="45" t="s">
        <v>6977</v>
      </c>
      <c r="H1844" s="45" t="s">
        <v>6978</v>
      </c>
      <c r="I1844" s="45" t="s">
        <v>3203</v>
      </c>
      <c r="J1844" s="46">
        <v>5054.8999999999996</v>
      </c>
      <c r="K1844" s="46">
        <f t="shared" si="28"/>
        <v>5863.6839999999993</v>
      </c>
    </row>
    <row r="1845" spans="2:11" x14ac:dyDescent="0.25">
      <c r="B1845" s="45" t="s">
        <v>3197</v>
      </c>
      <c r="C1845" s="45" t="s">
        <v>6350</v>
      </c>
      <c r="D1845" s="45" t="s">
        <v>6351</v>
      </c>
      <c r="E1845" s="45">
        <v>90</v>
      </c>
      <c r="F1845" s="45" t="s">
        <v>6876</v>
      </c>
      <c r="G1845" s="45" t="s">
        <v>6979</v>
      </c>
      <c r="H1845" s="45" t="s">
        <v>6980</v>
      </c>
      <c r="I1845" s="45" t="s">
        <v>3203</v>
      </c>
      <c r="J1845" s="46">
        <v>5054.8999999999996</v>
      </c>
      <c r="K1845" s="46">
        <f t="shared" si="28"/>
        <v>5863.6839999999993</v>
      </c>
    </row>
    <row r="1846" spans="2:11" x14ac:dyDescent="0.25">
      <c r="B1846" s="45" t="s">
        <v>3197</v>
      </c>
      <c r="C1846" s="45" t="s">
        <v>6350</v>
      </c>
      <c r="D1846" s="45" t="s">
        <v>6351</v>
      </c>
      <c r="E1846" s="45">
        <v>90</v>
      </c>
      <c r="F1846" s="45" t="s">
        <v>6876</v>
      </c>
      <c r="G1846" s="45" t="s">
        <v>6981</v>
      </c>
      <c r="H1846" s="45" t="s">
        <v>6982</v>
      </c>
      <c r="I1846" s="45" t="s">
        <v>3203</v>
      </c>
      <c r="J1846" s="46">
        <v>2399.2399999999998</v>
      </c>
      <c r="K1846" s="46">
        <f t="shared" si="28"/>
        <v>2783.1183999999994</v>
      </c>
    </row>
    <row r="1847" spans="2:11" x14ac:dyDescent="0.25">
      <c r="B1847" s="45" t="s">
        <v>3197</v>
      </c>
      <c r="C1847" s="45" t="s">
        <v>6350</v>
      </c>
      <c r="D1847" s="45" t="s">
        <v>6351</v>
      </c>
      <c r="E1847" s="45">
        <v>90</v>
      </c>
      <c r="F1847" s="45" t="s">
        <v>6876</v>
      </c>
      <c r="G1847" s="45" t="s">
        <v>6983</v>
      </c>
      <c r="H1847" s="45" t="s">
        <v>6984</v>
      </c>
      <c r="I1847" s="45" t="s">
        <v>3203</v>
      </c>
      <c r="J1847" s="46">
        <v>3485.2</v>
      </c>
      <c r="K1847" s="46">
        <f t="shared" si="28"/>
        <v>4042.8319999999994</v>
      </c>
    </row>
    <row r="1848" spans="2:11" x14ac:dyDescent="0.25">
      <c r="B1848" s="45" t="s">
        <v>3197</v>
      </c>
      <c r="C1848" s="45" t="s">
        <v>6350</v>
      </c>
      <c r="D1848" s="45" t="s">
        <v>6351</v>
      </c>
      <c r="E1848" s="45">
        <v>90</v>
      </c>
      <c r="F1848" s="45" t="s">
        <v>6876</v>
      </c>
      <c r="G1848" s="45" t="s">
        <v>6985</v>
      </c>
      <c r="H1848" s="45" t="s">
        <v>6986</v>
      </c>
      <c r="I1848" s="45" t="s">
        <v>3203</v>
      </c>
      <c r="J1848" s="46">
        <v>3485.2</v>
      </c>
      <c r="K1848" s="46">
        <f t="shared" si="28"/>
        <v>4042.8319999999994</v>
      </c>
    </row>
    <row r="1849" spans="2:11" x14ac:dyDescent="0.25">
      <c r="B1849" s="45" t="s">
        <v>3197</v>
      </c>
      <c r="C1849" s="45" t="s">
        <v>6350</v>
      </c>
      <c r="D1849" s="45" t="s">
        <v>6351</v>
      </c>
      <c r="E1849" s="45">
        <v>90</v>
      </c>
      <c r="F1849" s="45" t="s">
        <v>6876</v>
      </c>
      <c r="G1849" s="45" t="s">
        <v>6987</v>
      </c>
      <c r="H1849" s="45" t="s">
        <v>6988</v>
      </c>
      <c r="I1849" s="45" t="s">
        <v>3203</v>
      </c>
      <c r="J1849" s="46">
        <v>1543.92</v>
      </c>
      <c r="K1849" s="46">
        <f t="shared" si="28"/>
        <v>1790.9472000000001</v>
      </c>
    </row>
    <row r="1850" spans="2:11" x14ac:dyDescent="0.25">
      <c r="B1850" s="45" t="s">
        <v>3197</v>
      </c>
      <c r="C1850" s="45" t="s">
        <v>6350</v>
      </c>
      <c r="D1850" s="45" t="s">
        <v>6351</v>
      </c>
      <c r="E1850" s="45">
        <v>90</v>
      </c>
      <c r="F1850" s="45" t="s">
        <v>6876</v>
      </c>
      <c r="G1850" s="45" t="s">
        <v>6989</v>
      </c>
      <c r="H1850" s="45" t="s">
        <v>6990</v>
      </c>
      <c r="I1850" s="45" t="s">
        <v>3203</v>
      </c>
      <c r="J1850" s="46">
        <v>2700.35</v>
      </c>
      <c r="K1850" s="46">
        <f t="shared" si="28"/>
        <v>3132.4059999999995</v>
      </c>
    </row>
    <row r="1851" spans="2:11" x14ac:dyDescent="0.25">
      <c r="B1851" s="45" t="s">
        <v>3197</v>
      </c>
      <c r="C1851" s="45" t="s">
        <v>6350</v>
      </c>
      <c r="D1851" s="45" t="s">
        <v>6351</v>
      </c>
      <c r="E1851" s="45">
        <v>90</v>
      </c>
      <c r="F1851" s="45" t="s">
        <v>6876</v>
      </c>
      <c r="G1851" s="45" t="s">
        <v>6991</v>
      </c>
      <c r="H1851" s="45" t="s">
        <v>6992</v>
      </c>
      <c r="I1851" s="45" t="s">
        <v>3203</v>
      </c>
      <c r="J1851" s="46">
        <v>2700.35</v>
      </c>
      <c r="K1851" s="46">
        <f t="shared" si="28"/>
        <v>3132.4059999999995</v>
      </c>
    </row>
    <row r="1852" spans="2:11" x14ac:dyDescent="0.25">
      <c r="B1852" s="45" t="s">
        <v>3197</v>
      </c>
      <c r="C1852" s="45" t="s">
        <v>6350</v>
      </c>
      <c r="D1852" s="45" t="s">
        <v>6351</v>
      </c>
      <c r="E1852" s="45">
        <v>90</v>
      </c>
      <c r="F1852" s="45" t="s">
        <v>6876</v>
      </c>
      <c r="G1852" s="45" t="s">
        <v>6993</v>
      </c>
      <c r="H1852" s="45" t="s">
        <v>6994</v>
      </c>
      <c r="I1852" s="45" t="s">
        <v>3203</v>
      </c>
      <c r="J1852" s="46">
        <v>2700.35</v>
      </c>
      <c r="K1852" s="46">
        <f t="shared" si="28"/>
        <v>3132.4059999999995</v>
      </c>
    </row>
    <row r="1853" spans="2:11" x14ac:dyDescent="0.25">
      <c r="B1853" s="45" t="s">
        <v>3197</v>
      </c>
      <c r="C1853" s="45" t="s">
        <v>6350</v>
      </c>
      <c r="D1853" s="45" t="s">
        <v>6351</v>
      </c>
      <c r="E1853" s="45">
        <v>90</v>
      </c>
      <c r="F1853" s="45" t="s">
        <v>6876</v>
      </c>
      <c r="G1853" s="45" t="s">
        <v>6995</v>
      </c>
      <c r="H1853" s="45" t="s">
        <v>6996</v>
      </c>
      <c r="I1853" s="45" t="s">
        <v>3203</v>
      </c>
      <c r="J1853" s="46">
        <v>801.13</v>
      </c>
      <c r="K1853" s="46">
        <f t="shared" si="28"/>
        <v>929.31079999999997</v>
      </c>
    </row>
    <row r="1854" spans="2:11" x14ac:dyDescent="0.25">
      <c r="B1854" s="45" t="s">
        <v>3197</v>
      </c>
      <c r="C1854" s="45" t="s">
        <v>6350</v>
      </c>
      <c r="D1854" s="45" t="s">
        <v>6351</v>
      </c>
      <c r="E1854" s="45">
        <v>90</v>
      </c>
      <c r="F1854" s="45" t="s">
        <v>6876</v>
      </c>
      <c r="G1854" s="45" t="s">
        <v>6997</v>
      </c>
      <c r="H1854" s="45" t="s">
        <v>6998</v>
      </c>
      <c r="I1854" s="45" t="s">
        <v>3203</v>
      </c>
      <c r="J1854" s="46">
        <v>1572.69</v>
      </c>
      <c r="K1854" s="46">
        <f t="shared" si="28"/>
        <v>1824.3203999999998</v>
      </c>
    </row>
    <row r="1855" spans="2:11" x14ac:dyDescent="0.25">
      <c r="B1855" s="45" t="s">
        <v>3197</v>
      </c>
      <c r="C1855" s="45" t="s">
        <v>6350</v>
      </c>
      <c r="D1855" s="45" t="s">
        <v>6351</v>
      </c>
      <c r="E1855" s="45">
        <v>90</v>
      </c>
      <c r="F1855" s="45" t="s">
        <v>6876</v>
      </c>
      <c r="G1855" s="45" t="s">
        <v>6999</v>
      </c>
      <c r="H1855" s="45" t="s">
        <v>7000</v>
      </c>
      <c r="I1855" s="45" t="s">
        <v>3203</v>
      </c>
      <c r="J1855" s="46">
        <v>2671.58</v>
      </c>
      <c r="K1855" s="46">
        <f t="shared" si="28"/>
        <v>3099.0327999999995</v>
      </c>
    </row>
    <row r="1856" spans="2:11" x14ac:dyDescent="0.25">
      <c r="B1856" s="45" t="s">
        <v>3197</v>
      </c>
      <c r="C1856" s="45" t="s">
        <v>6350</v>
      </c>
      <c r="D1856" s="45" t="s">
        <v>6351</v>
      </c>
      <c r="E1856" s="45">
        <v>90</v>
      </c>
      <c r="F1856" s="45" t="s">
        <v>6876</v>
      </c>
      <c r="G1856" s="45" t="s">
        <v>7001</v>
      </c>
      <c r="H1856" s="45" t="s">
        <v>7002</v>
      </c>
      <c r="I1856" s="45" t="s">
        <v>3203</v>
      </c>
      <c r="J1856" s="46">
        <v>2671.58</v>
      </c>
      <c r="K1856" s="46">
        <f t="shared" si="28"/>
        <v>3099.0327999999995</v>
      </c>
    </row>
    <row r="1857" spans="2:11" x14ac:dyDescent="0.25">
      <c r="B1857" s="45" t="s">
        <v>3197</v>
      </c>
      <c r="C1857" s="45" t="s">
        <v>6350</v>
      </c>
      <c r="D1857" s="45" t="s">
        <v>6351</v>
      </c>
      <c r="E1857" s="45">
        <v>90</v>
      </c>
      <c r="F1857" s="45" t="s">
        <v>6876</v>
      </c>
      <c r="G1857" s="45" t="s">
        <v>7003</v>
      </c>
      <c r="H1857" s="45" t="s">
        <v>7004</v>
      </c>
      <c r="I1857" s="45" t="s">
        <v>3203</v>
      </c>
      <c r="J1857" s="46">
        <v>448.51</v>
      </c>
      <c r="K1857" s="46">
        <f t="shared" si="28"/>
        <v>520.27159999999992</v>
      </c>
    </row>
    <row r="1858" spans="2:11" x14ac:dyDescent="0.25">
      <c r="B1858" s="45" t="s">
        <v>3197</v>
      </c>
      <c r="C1858" s="45" t="s">
        <v>6350</v>
      </c>
      <c r="D1858" s="45" t="s">
        <v>6351</v>
      </c>
      <c r="E1858" s="45">
        <v>90</v>
      </c>
      <c r="F1858" s="45" t="s">
        <v>6876</v>
      </c>
      <c r="G1858" s="45" t="s">
        <v>7005</v>
      </c>
      <c r="H1858" s="45" t="s">
        <v>7006</v>
      </c>
      <c r="I1858" s="45" t="s">
        <v>3203</v>
      </c>
      <c r="J1858" s="46">
        <v>448.51</v>
      </c>
      <c r="K1858" s="46">
        <f t="shared" si="28"/>
        <v>520.27159999999992</v>
      </c>
    </row>
    <row r="1859" spans="2:11" x14ac:dyDescent="0.25">
      <c r="B1859" s="45" t="s">
        <v>3197</v>
      </c>
      <c r="C1859" s="45" t="s">
        <v>6350</v>
      </c>
      <c r="D1859" s="45" t="s">
        <v>6351</v>
      </c>
      <c r="E1859" s="45">
        <v>90</v>
      </c>
      <c r="F1859" s="45" t="s">
        <v>6876</v>
      </c>
      <c r="G1859" s="45" t="s">
        <v>7007</v>
      </c>
      <c r="H1859" s="45" t="s">
        <v>7008</v>
      </c>
      <c r="I1859" s="45" t="s">
        <v>3203</v>
      </c>
      <c r="J1859" s="46">
        <v>2044.51</v>
      </c>
      <c r="K1859" s="46">
        <f t="shared" si="28"/>
        <v>2371.6315999999997</v>
      </c>
    </row>
    <row r="1860" spans="2:11" x14ac:dyDescent="0.25">
      <c r="B1860" s="45" t="s">
        <v>3197</v>
      </c>
      <c r="C1860" s="45" t="s">
        <v>6350</v>
      </c>
      <c r="D1860" s="45" t="s">
        <v>6351</v>
      </c>
      <c r="E1860" s="45">
        <v>90</v>
      </c>
      <c r="F1860" s="45" t="s">
        <v>6876</v>
      </c>
      <c r="G1860" s="45" t="s">
        <v>7009</v>
      </c>
      <c r="H1860" s="45" t="s">
        <v>7010</v>
      </c>
      <c r="I1860" s="45" t="s">
        <v>3203</v>
      </c>
      <c r="J1860" s="46">
        <v>2044.51</v>
      </c>
      <c r="K1860" s="46">
        <f t="shared" ref="K1860:K1923" si="29">+IF(AND(MID(H1860,1,15)="POSTE DE MADERA",J1860&lt;110)=TRUE,(J1860*1.13+5)*1.01*1.16,IF(AND(MID(H1860,1,15)="POSTE DE MADERA",J1860&gt;=110,J1860&lt;320)=TRUE,(J1860*1.13+12)*1.01*1.16,IF(AND(MID(H1860,1,15)="POSTE DE MADERA",J1860&gt;320)=TRUE,(J1860*1.13+36)*1.01*1.16,IF(+AND(MID(H1860,1,5)="POSTE",MID(H1860,1,15)&lt;&gt;"POSTE DE MADERA")=TRUE,J1860*1.01*1.16,J1860*1.16))))</f>
        <v>2371.6315999999997</v>
      </c>
    </row>
    <row r="1861" spans="2:11" x14ac:dyDescent="0.25">
      <c r="B1861" s="45" t="s">
        <v>3197</v>
      </c>
      <c r="C1861" s="45" t="s">
        <v>6350</v>
      </c>
      <c r="D1861" s="45" t="s">
        <v>6351</v>
      </c>
      <c r="E1861" s="45">
        <v>90</v>
      </c>
      <c r="F1861" s="45" t="s">
        <v>6876</v>
      </c>
      <c r="G1861" s="45" t="s">
        <v>7011</v>
      </c>
      <c r="H1861" s="45" t="s">
        <v>7012</v>
      </c>
      <c r="I1861" s="45" t="s">
        <v>3203</v>
      </c>
      <c r="J1861" s="46">
        <v>1543.92</v>
      </c>
      <c r="K1861" s="46">
        <f t="shared" si="29"/>
        <v>1790.9472000000001</v>
      </c>
    </row>
    <row r="1862" spans="2:11" x14ac:dyDescent="0.25">
      <c r="B1862" s="45" t="s">
        <v>3197</v>
      </c>
      <c r="C1862" s="45" t="s">
        <v>6350</v>
      </c>
      <c r="D1862" s="45" t="s">
        <v>6351</v>
      </c>
      <c r="E1862" s="45">
        <v>90</v>
      </c>
      <c r="F1862" s="45" t="s">
        <v>6876</v>
      </c>
      <c r="G1862" s="45" t="s">
        <v>7013</v>
      </c>
      <c r="H1862" s="45" t="s">
        <v>7014</v>
      </c>
      <c r="I1862" s="45" t="s">
        <v>3203</v>
      </c>
      <c r="J1862" s="46">
        <v>2044.51</v>
      </c>
      <c r="K1862" s="46">
        <f t="shared" si="29"/>
        <v>2371.6315999999997</v>
      </c>
    </row>
    <row r="1863" spans="2:11" x14ac:dyDescent="0.25">
      <c r="B1863" s="45" t="s">
        <v>3197</v>
      </c>
      <c r="C1863" s="45" t="s">
        <v>6350</v>
      </c>
      <c r="D1863" s="45" t="s">
        <v>6351</v>
      </c>
      <c r="E1863" s="45">
        <v>90</v>
      </c>
      <c r="F1863" s="45" t="s">
        <v>6876</v>
      </c>
      <c r="G1863" s="45" t="s">
        <v>7015</v>
      </c>
      <c r="H1863" s="45" t="s">
        <v>7016</v>
      </c>
      <c r="I1863" s="45" t="s">
        <v>3203</v>
      </c>
      <c r="J1863" s="46">
        <v>2044.51</v>
      </c>
      <c r="K1863" s="46">
        <f t="shared" si="29"/>
        <v>2371.6315999999997</v>
      </c>
    </row>
    <row r="1864" spans="2:11" x14ac:dyDescent="0.25">
      <c r="B1864" s="45" t="s">
        <v>3197</v>
      </c>
      <c r="C1864" s="45" t="s">
        <v>6350</v>
      </c>
      <c r="D1864" s="45" t="s">
        <v>6351</v>
      </c>
      <c r="E1864" s="45">
        <v>90</v>
      </c>
      <c r="F1864" s="45" t="s">
        <v>6876</v>
      </c>
      <c r="G1864" s="45" t="s">
        <v>7017</v>
      </c>
      <c r="H1864" s="45" t="s">
        <v>7018</v>
      </c>
      <c r="I1864" s="45" t="s">
        <v>3203</v>
      </c>
      <c r="J1864" s="46">
        <v>2229.44</v>
      </c>
      <c r="K1864" s="46">
        <f t="shared" si="29"/>
        <v>2586.1504</v>
      </c>
    </row>
    <row r="1865" spans="2:11" x14ac:dyDescent="0.25">
      <c r="B1865" s="45" t="s">
        <v>3197</v>
      </c>
      <c r="C1865" s="45" t="s">
        <v>6350</v>
      </c>
      <c r="D1865" s="45" t="s">
        <v>6351</v>
      </c>
      <c r="E1865" s="45">
        <v>90</v>
      </c>
      <c r="F1865" s="45" t="s">
        <v>6876</v>
      </c>
      <c r="G1865" s="45" t="s">
        <v>7019</v>
      </c>
      <c r="H1865" s="45" t="s">
        <v>7020</v>
      </c>
      <c r="I1865" s="45" t="s">
        <v>3203</v>
      </c>
      <c r="J1865" s="46">
        <v>2757.33</v>
      </c>
      <c r="K1865" s="46">
        <f t="shared" si="29"/>
        <v>3198.5027999999998</v>
      </c>
    </row>
    <row r="1866" spans="2:11" x14ac:dyDescent="0.25">
      <c r="B1866" s="45" t="s">
        <v>3197</v>
      </c>
      <c r="C1866" s="45" t="s">
        <v>6350</v>
      </c>
      <c r="D1866" s="45" t="s">
        <v>6351</v>
      </c>
      <c r="E1866" s="45">
        <v>90</v>
      </c>
      <c r="F1866" s="45" t="s">
        <v>6876</v>
      </c>
      <c r="G1866" s="45" t="s">
        <v>7021</v>
      </c>
      <c r="H1866" s="45" t="s">
        <v>7022</v>
      </c>
      <c r="I1866" s="45" t="s">
        <v>3203</v>
      </c>
      <c r="J1866" s="46">
        <v>2795.22</v>
      </c>
      <c r="K1866" s="46">
        <f t="shared" si="29"/>
        <v>3242.4551999999994</v>
      </c>
    </row>
    <row r="1867" spans="2:11" x14ac:dyDescent="0.25">
      <c r="B1867" s="45" t="s">
        <v>3197</v>
      </c>
      <c r="C1867" s="45" t="s">
        <v>6350</v>
      </c>
      <c r="D1867" s="45" t="s">
        <v>6351</v>
      </c>
      <c r="E1867" s="45">
        <v>90</v>
      </c>
      <c r="F1867" s="45" t="s">
        <v>6876</v>
      </c>
      <c r="G1867" s="45" t="s">
        <v>7023</v>
      </c>
      <c r="H1867" s="45" t="s">
        <v>7024</v>
      </c>
      <c r="I1867" s="45" t="s">
        <v>3203</v>
      </c>
      <c r="J1867" s="46">
        <v>566.04999999999995</v>
      </c>
      <c r="K1867" s="46">
        <f t="shared" si="29"/>
        <v>656.61799999999994</v>
      </c>
    </row>
    <row r="1868" spans="2:11" x14ac:dyDescent="0.25">
      <c r="B1868" s="45" t="s">
        <v>3197</v>
      </c>
      <c r="C1868" s="45" t="s">
        <v>6350</v>
      </c>
      <c r="D1868" s="45" t="s">
        <v>6351</v>
      </c>
      <c r="E1868" s="45">
        <v>90</v>
      </c>
      <c r="F1868" s="45" t="s">
        <v>6876</v>
      </c>
      <c r="G1868" s="45" t="s">
        <v>7025</v>
      </c>
      <c r="H1868" s="45" t="s">
        <v>7026</v>
      </c>
      <c r="I1868" s="45" t="s">
        <v>3203</v>
      </c>
      <c r="J1868" s="46">
        <v>566.04999999999995</v>
      </c>
      <c r="K1868" s="46">
        <f t="shared" si="29"/>
        <v>656.61799999999994</v>
      </c>
    </row>
    <row r="1869" spans="2:11" x14ac:dyDescent="0.25">
      <c r="B1869" s="45" t="s">
        <v>3197</v>
      </c>
      <c r="C1869" s="45" t="s">
        <v>6350</v>
      </c>
      <c r="D1869" s="45" t="s">
        <v>6351</v>
      </c>
      <c r="E1869" s="45">
        <v>90</v>
      </c>
      <c r="F1869" s="45" t="s">
        <v>6876</v>
      </c>
      <c r="G1869" s="45" t="s">
        <v>7027</v>
      </c>
      <c r="H1869" s="45" t="s">
        <v>7028</v>
      </c>
      <c r="I1869" s="45" t="s">
        <v>3203</v>
      </c>
      <c r="J1869" s="46">
        <v>2386.41</v>
      </c>
      <c r="K1869" s="46">
        <f t="shared" si="29"/>
        <v>2768.2355999999995</v>
      </c>
    </row>
    <row r="1870" spans="2:11" x14ac:dyDescent="0.25">
      <c r="B1870" s="45" t="s">
        <v>3197</v>
      </c>
      <c r="C1870" s="45" t="s">
        <v>6350</v>
      </c>
      <c r="D1870" s="45" t="s">
        <v>6351</v>
      </c>
      <c r="E1870" s="45">
        <v>90</v>
      </c>
      <c r="F1870" s="45" t="s">
        <v>6876</v>
      </c>
      <c r="G1870" s="45" t="s">
        <v>7029</v>
      </c>
      <c r="H1870" s="45" t="s">
        <v>7030</v>
      </c>
      <c r="I1870" s="45" t="s">
        <v>3203</v>
      </c>
      <c r="J1870" s="46">
        <v>3042.5</v>
      </c>
      <c r="K1870" s="46">
        <f t="shared" si="29"/>
        <v>3529.2999999999997</v>
      </c>
    </row>
    <row r="1871" spans="2:11" x14ac:dyDescent="0.25">
      <c r="B1871" s="45" t="s">
        <v>3197</v>
      </c>
      <c r="C1871" s="45" t="s">
        <v>6350</v>
      </c>
      <c r="D1871" s="45" t="s">
        <v>6351</v>
      </c>
      <c r="E1871" s="45">
        <v>90</v>
      </c>
      <c r="F1871" s="45" t="s">
        <v>6876</v>
      </c>
      <c r="G1871" s="45" t="s">
        <v>7031</v>
      </c>
      <c r="H1871" s="45" t="s">
        <v>7032</v>
      </c>
      <c r="I1871" s="45" t="s">
        <v>3203</v>
      </c>
      <c r="J1871" s="46">
        <v>3042.5</v>
      </c>
      <c r="K1871" s="46">
        <f t="shared" si="29"/>
        <v>3529.2999999999997</v>
      </c>
    </row>
    <row r="1872" spans="2:11" x14ac:dyDescent="0.25">
      <c r="B1872" s="45" t="s">
        <v>3197</v>
      </c>
      <c r="C1872" s="45" t="s">
        <v>6350</v>
      </c>
      <c r="D1872" s="45" t="s">
        <v>6351</v>
      </c>
      <c r="E1872" s="45">
        <v>90</v>
      </c>
      <c r="F1872" s="45" t="s">
        <v>6876</v>
      </c>
      <c r="G1872" s="45" t="s">
        <v>7033</v>
      </c>
      <c r="H1872" s="45" t="s">
        <v>7034</v>
      </c>
      <c r="I1872" s="45" t="s">
        <v>3203</v>
      </c>
      <c r="J1872" s="46">
        <v>3825.3</v>
      </c>
      <c r="K1872" s="46">
        <f t="shared" si="29"/>
        <v>4437.348</v>
      </c>
    </row>
    <row r="1873" spans="2:11" x14ac:dyDescent="0.25">
      <c r="B1873" s="45" t="s">
        <v>3197</v>
      </c>
      <c r="C1873" s="45" t="s">
        <v>6350</v>
      </c>
      <c r="D1873" s="45" t="s">
        <v>6351</v>
      </c>
      <c r="E1873" s="45">
        <v>90</v>
      </c>
      <c r="F1873" s="45" t="s">
        <v>6876</v>
      </c>
      <c r="G1873" s="45" t="s">
        <v>7035</v>
      </c>
      <c r="H1873" s="45" t="s">
        <v>7036</v>
      </c>
      <c r="I1873" s="45" t="s">
        <v>3203</v>
      </c>
      <c r="J1873" s="46">
        <v>801.13</v>
      </c>
      <c r="K1873" s="46">
        <f t="shared" si="29"/>
        <v>929.31079999999997</v>
      </c>
    </row>
    <row r="1874" spans="2:11" x14ac:dyDescent="0.25">
      <c r="B1874" s="45" t="s">
        <v>3197</v>
      </c>
      <c r="C1874" s="45" t="s">
        <v>6350</v>
      </c>
      <c r="D1874" s="45" t="s">
        <v>6351</v>
      </c>
      <c r="E1874" s="45">
        <v>90</v>
      </c>
      <c r="F1874" s="45" t="s">
        <v>6876</v>
      </c>
      <c r="G1874" s="45" t="s">
        <v>7037</v>
      </c>
      <c r="H1874" s="45" t="s">
        <v>7038</v>
      </c>
      <c r="I1874" s="45" t="s">
        <v>3203</v>
      </c>
      <c r="J1874" s="46">
        <v>801.13</v>
      </c>
      <c r="K1874" s="46">
        <f t="shared" si="29"/>
        <v>929.31079999999997</v>
      </c>
    </row>
    <row r="1875" spans="2:11" x14ac:dyDescent="0.25">
      <c r="B1875" s="45" t="s">
        <v>3197</v>
      </c>
      <c r="C1875" s="45" t="s">
        <v>6350</v>
      </c>
      <c r="D1875" s="45" t="s">
        <v>6351</v>
      </c>
      <c r="E1875" s="45">
        <v>90</v>
      </c>
      <c r="F1875" s="45" t="s">
        <v>6876</v>
      </c>
      <c r="G1875" s="45" t="s">
        <v>7039</v>
      </c>
      <c r="H1875" s="45" t="s">
        <v>7040</v>
      </c>
      <c r="I1875" s="45" t="s">
        <v>3203</v>
      </c>
      <c r="J1875" s="46">
        <v>3242.05</v>
      </c>
      <c r="K1875" s="46">
        <f t="shared" si="29"/>
        <v>3760.7779999999998</v>
      </c>
    </row>
    <row r="1876" spans="2:11" x14ac:dyDescent="0.25">
      <c r="B1876" s="45" t="s">
        <v>3197</v>
      </c>
      <c r="C1876" s="45" t="s">
        <v>6350</v>
      </c>
      <c r="D1876" s="45" t="s">
        <v>6351</v>
      </c>
      <c r="E1876" s="45">
        <v>90</v>
      </c>
      <c r="F1876" s="45" t="s">
        <v>6876</v>
      </c>
      <c r="G1876" s="45" t="s">
        <v>7041</v>
      </c>
      <c r="H1876" s="45" t="s">
        <v>7042</v>
      </c>
      <c r="I1876" s="45" t="s">
        <v>3203</v>
      </c>
      <c r="J1876" s="46">
        <v>3242.05</v>
      </c>
      <c r="K1876" s="46">
        <f t="shared" si="29"/>
        <v>3760.7779999999998</v>
      </c>
    </row>
    <row r="1877" spans="2:11" x14ac:dyDescent="0.25">
      <c r="B1877" s="45" t="s">
        <v>3197</v>
      </c>
      <c r="C1877" s="45" t="s">
        <v>6350</v>
      </c>
      <c r="D1877" s="45" t="s">
        <v>6351</v>
      </c>
      <c r="E1877" s="45">
        <v>90</v>
      </c>
      <c r="F1877" s="45" t="s">
        <v>6876</v>
      </c>
      <c r="G1877" s="45" t="s">
        <v>7043</v>
      </c>
      <c r="H1877" s="45" t="s">
        <v>7044</v>
      </c>
      <c r="I1877" s="45" t="s">
        <v>3203</v>
      </c>
      <c r="J1877" s="46">
        <v>2700.35</v>
      </c>
      <c r="K1877" s="46">
        <f t="shared" si="29"/>
        <v>3132.4059999999995</v>
      </c>
    </row>
    <row r="1878" spans="2:11" x14ac:dyDescent="0.25">
      <c r="B1878" s="45" t="s">
        <v>3197</v>
      </c>
      <c r="C1878" s="45" t="s">
        <v>6350</v>
      </c>
      <c r="D1878" s="45" t="s">
        <v>6351</v>
      </c>
      <c r="E1878" s="45">
        <v>90</v>
      </c>
      <c r="F1878" s="45" t="s">
        <v>6876</v>
      </c>
      <c r="G1878" s="45" t="s">
        <v>7045</v>
      </c>
      <c r="H1878" s="45" t="s">
        <v>7046</v>
      </c>
      <c r="I1878" s="45" t="s">
        <v>3203</v>
      </c>
      <c r="J1878" s="46">
        <v>918.67</v>
      </c>
      <c r="K1878" s="46">
        <f t="shared" si="29"/>
        <v>1065.6571999999999</v>
      </c>
    </row>
    <row r="1879" spans="2:11" x14ac:dyDescent="0.25">
      <c r="B1879" s="45" t="s">
        <v>3197</v>
      </c>
      <c r="C1879" s="45" t="s">
        <v>6350</v>
      </c>
      <c r="D1879" s="45" t="s">
        <v>6351</v>
      </c>
      <c r="E1879" s="45">
        <v>90</v>
      </c>
      <c r="F1879" s="45" t="s">
        <v>6876</v>
      </c>
      <c r="G1879" s="45" t="s">
        <v>7047</v>
      </c>
      <c r="H1879" s="45" t="s">
        <v>7048</v>
      </c>
      <c r="I1879" s="45" t="s">
        <v>3203</v>
      </c>
      <c r="J1879" s="46">
        <v>3358.7</v>
      </c>
      <c r="K1879" s="46">
        <f t="shared" si="29"/>
        <v>3896.0919999999996</v>
      </c>
    </row>
    <row r="1880" spans="2:11" x14ac:dyDescent="0.25">
      <c r="B1880" s="45" t="s">
        <v>3197</v>
      </c>
      <c r="C1880" s="45" t="s">
        <v>6350</v>
      </c>
      <c r="D1880" s="45" t="s">
        <v>6351</v>
      </c>
      <c r="E1880" s="45">
        <v>90</v>
      </c>
      <c r="F1880" s="45" t="s">
        <v>6876</v>
      </c>
      <c r="G1880" s="45" t="s">
        <v>7049</v>
      </c>
      <c r="H1880" s="45" t="s">
        <v>7050</v>
      </c>
      <c r="I1880" s="45" t="s">
        <v>3203</v>
      </c>
      <c r="J1880" s="46">
        <v>2857.32</v>
      </c>
      <c r="K1880" s="46">
        <f t="shared" si="29"/>
        <v>3314.4911999999999</v>
      </c>
    </row>
    <row r="1881" spans="2:11" x14ac:dyDescent="0.25">
      <c r="B1881" s="45" t="s">
        <v>3197</v>
      </c>
      <c r="C1881" s="45" t="s">
        <v>6350</v>
      </c>
      <c r="D1881" s="45" t="s">
        <v>6351</v>
      </c>
      <c r="E1881" s="45">
        <v>90</v>
      </c>
      <c r="F1881" s="45" t="s">
        <v>6876</v>
      </c>
      <c r="G1881" s="45" t="s">
        <v>7051</v>
      </c>
      <c r="H1881" s="45" t="s">
        <v>7052</v>
      </c>
      <c r="I1881" s="45" t="s">
        <v>3203</v>
      </c>
      <c r="J1881" s="46">
        <v>1083.23</v>
      </c>
      <c r="K1881" s="46">
        <f t="shared" si="29"/>
        <v>1256.5467999999998</v>
      </c>
    </row>
    <row r="1882" spans="2:11" x14ac:dyDescent="0.25">
      <c r="B1882" s="45" t="s">
        <v>3197</v>
      </c>
      <c r="C1882" s="45" t="s">
        <v>6350</v>
      </c>
      <c r="D1882" s="45" t="s">
        <v>6351</v>
      </c>
      <c r="E1882" s="45">
        <v>90</v>
      </c>
      <c r="F1882" s="45" t="s">
        <v>6876</v>
      </c>
      <c r="G1882" s="45" t="s">
        <v>7053</v>
      </c>
      <c r="H1882" s="45" t="s">
        <v>7054</v>
      </c>
      <c r="I1882" s="45" t="s">
        <v>3203</v>
      </c>
      <c r="J1882" s="46">
        <v>3522.01</v>
      </c>
      <c r="K1882" s="46">
        <f t="shared" si="29"/>
        <v>4085.5315999999998</v>
      </c>
    </row>
    <row r="1883" spans="2:11" x14ac:dyDescent="0.25">
      <c r="B1883" s="45" t="s">
        <v>3197</v>
      </c>
      <c r="C1883" s="45" t="s">
        <v>6350</v>
      </c>
      <c r="D1883" s="45" t="s">
        <v>6351</v>
      </c>
      <c r="E1883" s="45">
        <v>90</v>
      </c>
      <c r="F1883" s="45" t="s">
        <v>6876</v>
      </c>
      <c r="G1883" s="45" t="s">
        <v>7055</v>
      </c>
      <c r="H1883" s="45" t="s">
        <v>7056</v>
      </c>
      <c r="I1883" s="45" t="s">
        <v>3203</v>
      </c>
      <c r="J1883" s="46">
        <v>3825.3</v>
      </c>
      <c r="K1883" s="46">
        <f t="shared" si="29"/>
        <v>4437.348</v>
      </c>
    </row>
    <row r="1884" spans="2:11" x14ac:dyDescent="0.25">
      <c r="B1884" s="45" t="s">
        <v>3197</v>
      </c>
      <c r="C1884" s="45" t="s">
        <v>6350</v>
      </c>
      <c r="D1884" s="45" t="s">
        <v>6351</v>
      </c>
      <c r="E1884" s="45">
        <v>90</v>
      </c>
      <c r="F1884" s="45" t="s">
        <v>6876</v>
      </c>
      <c r="G1884" s="45" t="s">
        <v>7057</v>
      </c>
      <c r="H1884" s="45" t="s">
        <v>7058</v>
      </c>
      <c r="I1884" s="45" t="s">
        <v>3203</v>
      </c>
      <c r="J1884" s="46">
        <v>3522.01</v>
      </c>
      <c r="K1884" s="46">
        <f t="shared" si="29"/>
        <v>4085.5315999999998</v>
      </c>
    </row>
    <row r="1885" spans="2:11" x14ac:dyDescent="0.25">
      <c r="B1885" s="45" t="s">
        <v>3197</v>
      </c>
      <c r="C1885" s="45" t="s">
        <v>6350</v>
      </c>
      <c r="D1885" s="45" t="s">
        <v>6351</v>
      </c>
      <c r="E1885" s="45">
        <v>90</v>
      </c>
      <c r="F1885" s="45" t="s">
        <v>6876</v>
      </c>
      <c r="G1885" s="45" t="s">
        <v>7059</v>
      </c>
      <c r="H1885" s="45" t="s">
        <v>7060</v>
      </c>
      <c r="I1885" s="45" t="s">
        <v>3203</v>
      </c>
      <c r="J1885" s="46">
        <v>3077.08</v>
      </c>
      <c r="K1885" s="46">
        <f t="shared" si="29"/>
        <v>3569.4127999999996</v>
      </c>
    </row>
    <row r="1886" spans="2:11" x14ac:dyDescent="0.25">
      <c r="B1886" s="45" t="s">
        <v>3197</v>
      </c>
      <c r="C1886" s="45" t="s">
        <v>6350</v>
      </c>
      <c r="D1886" s="45" t="s">
        <v>6351</v>
      </c>
      <c r="E1886" s="45">
        <v>90</v>
      </c>
      <c r="F1886" s="45" t="s">
        <v>6876</v>
      </c>
      <c r="G1886" s="45" t="s">
        <v>7061</v>
      </c>
      <c r="H1886" s="45" t="s">
        <v>7062</v>
      </c>
      <c r="I1886" s="45" t="s">
        <v>3203</v>
      </c>
      <c r="J1886" s="46">
        <v>3703.3</v>
      </c>
      <c r="K1886" s="46">
        <f t="shared" si="29"/>
        <v>4295.8279999999995</v>
      </c>
    </row>
    <row r="1887" spans="2:11" x14ac:dyDescent="0.25">
      <c r="B1887" s="45" t="s">
        <v>3197</v>
      </c>
      <c r="C1887" s="45" t="s">
        <v>6350</v>
      </c>
      <c r="D1887" s="45" t="s">
        <v>6351</v>
      </c>
      <c r="E1887" s="45">
        <v>90</v>
      </c>
      <c r="F1887" s="45" t="s">
        <v>6876</v>
      </c>
      <c r="G1887" s="45" t="s">
        <v>7063</v>
      </c>
      <c r="H1887" s="45" t="s">
        <v>7064</v>
      </c>
      <c r="I1887" s="45" t="s">
        <v>3203</v>
      </c>
      <c r="J1887" s="46">
        <v>3660.7</v>
      </c>
      <c r="K1887" s="46">
        <f t="shared" si="29"/>
        <v>4246.4119999999994</v>
      </c>
    </row>
    <row r="1888" spans="2:11" x14ac:dyDescent="0.25">
      <c r="B1888" s="45" t="s">
        <v>3197</v>
      </c>
      <c r="C1888" s="45" t="s">
        <v>6350</v>
      </c>
      <c r="D1888" s="45" t="s">
        <v>6351</v>
      </c>
      <c r="E1888" s="45">
        <v>90</v>
      </c>
      <c r="F1888" s="45" t="s">
        <v>6876</v>
      </c>
      <c r="G1888" s="45" t="s">
        <v>7065</v>
      </c>
      <c r="H1888" s="45" t="s">
        <v>7066</v>
      </c>
      <c r="I1888" s="45" t="s">
        <v>3203</v>
      </c>
      <c r="J1888" s="46">
        <v>1543.92</v>
      </c>
      <c r="K1888" s="46">
        <f t="shared" si="29"/>
        <v>1790.9472000000001</v>
      </c>
    </row>
    <row r="1889" spans="2:11" x14ac:dyDescent="0.25">
      <c r="B1889" s="45" t="s">
        <v>3197</v>
      </c>
      <c r="C1889" s="45" t="s">
        <v>6350</v>
      </c>
      <c r="D1889" s="45" t="s">
        <v>6351</v>
      </c>
      <c r="E1889" s="45">
        <v>90</v>
      </c>
      <c r="F1889" s="45" t="s">
        <v>6876</v>
      </c>
      <c r="G1889" s="45" t="s">
        <v>7067</v>
      </c>
      <c r="H1889" s="45" t="s">
        <v>7068</v>
      </c>
      <c r="I1889" s="45" t="s">
        <v>3203</v>
      </c>
      <c r="J1889" s="46">
        <v>1543.92</v>
      </c>
      <c r="K1889" s="46">
        <f t="shared" si="29"/>
        <v>1790.9472000000001</v>
      </c>
    </row>
    <row r="1890" spans="2:11" x14ac:dyDescent="0.25">
      <c r="B1890" s="45" t="s">
        <v>3197</v>
      </c>
      <c r="C1890" s="45" t="s">
        <v>6350</v>
      </c>
      <c r="D1890" s="45" t="s">
        <v>6351</v>
      </c>
      <c r="E1890" s="45">
        <v>90</v>
      </c>
      <c r="F1890" s="45" t="s">
        <v>6876</v>
      </c>
      <c r="G1890" s="45" t="s">
        <v>7069</v>
      </c>
      <c r="H1890" s="45" t="s">
        <v>7070</v>
      </c>
      <c r="I1890" s="45" t="s">
        <v>3203</v>
      </c>
      <c r="J1890" s="46">
        <v>3825.3</v>
      </c>
      <c r="K1890" s="46">
        <f t="shared" si="29"/>
        <v>4437.348</v>
      </c>
    </row>
    <row r="1891" spans="2:11" x14ac:dyDescent="0.25">
      <c r="B1891" s="45" t="s">
        <v>3197</v>
      </c>
      <c r="C1891" s="45" t="s">
        <v>6350</v>
      </c>
      <c r="D1891" s="45" t="s">
        <v>6351</v>
      </c>
      <c r="E1891" s="45">
        <v>90</v>
      </c>
      <c r="F1891" s="45" t="s">
        <v>6876</v>
      </c>
      <c r="G1891" s="45" t="s">
        <v>7071</v>
      </c>
      <c r="H1891" s="45" t="s">
        <v>7072</v>
      </c>
      <c r="I1891" s="45" t="s">
        <v>3203</v>
      </c>
      <c r="J1891" s="46">
        <v>3485.2</v>
      </c>
      <c r="K1891" s="46">
        <f t="shared" si="29"/>
        <v>4042.8319999999994</v>
      </c>
    </row>
    <row r="1892" spans="2:11" x14ac:dyDescent="0.25">
      <c r="B1892" s="45" t="s">
        <v>3197</v>
      </c>
      <c r="C1892" s="45" t="s">
        <v>6350</v>
      </c>
      <c r="D1892" s="45" t="s">
        <v>6351</v>
      </c>
      <c r="E1892" s="45">
        <v>90</v>
      </c>
      <c r="F1892" s="45" t="s">
        <v>6876</v>
      </c>
      <c r="G1892" s="45" t="s">
        <v>7073</v>
      </c>
      <c r="H1892" s="45" t="s">
        <v>7074</v>
      </c>
      <c r="I1892" s="45" t="s">
        <v>3203</v>
      </c>
      <c r="J1892" s="46">
        <v>4278.8999999999996</v>
      </c>
      <c r="K1892" s="46">
        <f t="shared" si="29"/>
        <v>4963.5239999999994</v>
      </c>
    </row>
    <row r="1893" spans="2:11" x14ac:dyDescent="0.25">
      <c r="B1893" s="45" t="s">
        <v>3197</v>
      </c>
      <c r="C1893" s="45" t="s">
        <v>6350</v>
      </c>
      <c r="D1893" s="45" t="s">
        <v>6351</v>
      </c>
      <c r="E1893" s="45">
        <v>90</v>
      </c>
      <c r="F1893" s="45" t="s">
        <v>6876</v>
      </c>
      <c r="G1893" s="45" t="s">
        <v>7075</v>
      </c>
      <c r="H1893" s="45" t="s">
        <v>7076</v>
      </c>
      <c r="I1893" s="45" t="s">
        <v>3203</v>
      </c>
      <c r="J1893" s="46">
        <v>2034.26</v>
      </c>
      <c r="K1893" s="46">
        <f t="shared" si="29"/>
        <v>2359.7415999999998</v>
      </c>
    </row>
    <row r="1894" spans="2:11" x14ac:dyDescent="0.25">
      <c r="B1894" s="45" t="s">
        <v>3197</v>
      </c>
      <c r="C1894" s="45" t="s">
        <v>6350</v>
      </c>
      <c r="D1894" s="45" t="s">
        <v>6351</v>
      </c>
      <c r="E1894" s="45">
        <v>90</v>
      </c>
      <c r="F1894" s="45" t="s">
        <v>6876</v>
      </c>
      <c r="G1894" s="45" t="s">
        <v>7077</v>
      </c>
      <c r="H1894" s="45" t="s">
        <v>7078</v>
      </c>
      <c r="I1894" s="45" t="s">
        <v>3203</v>
      </c>
      <c r="J1894" s="46">
        <v>3204.67</v>
      </c>
      <c r="K1894" s="46">
        <f t="shared" si="29"/>
        <v>3717.4171999999999</v>
      </c>
    </row>
    <row r="1895" spans="2:11" x14ac:dyDescent="0.25">
      <c r="B1895" s="45" t="s">
        <v>3197</v>
      </c>
      <c r="C1895" s="45" t="s">
        <v>6350</v>
      </c>
      <c r="D1895" s="45" t="s">
        <v>6351</v>
      </c>
      <c r="E1895" s="45">
        <v>90</v>
      </c>
      <c r="F1895" s="45" t="s">
        <v>6876</v>
      </c>
      <c r="G1895" s="45" t="s">
        <v>7079</v>
      </c>
      <c r="H1895" s="45" t="s">
        <v>7080</v>
      </c>
      <c r="I1895" s="45" t="s">
        <v>3203</v>
      </c>
      <c r="J1895" s="46">
        <v>4408.55</v>
      </c>
      <c r="K1895" s="46">
        <f t="shared" si="29"/>
        <v>5113.9179999999997</v>
      </c>
    </row>
    <row r="1896" spans="2:11" x14ac:dyDescent="0.25">
      <c r="B1896" s="45" t="s">
        <v>3197</v>
      </c>
      <c r="C1896" s="45" t="s">
        <v>6350</v>
      </c>
      <c r="D1896" s="45" t="s">
        <v>6351</v>
      </c>
      <c r="E1896" s="45">
        <v>90</v>
      </c>
      <c r="F1896" s="45" t="s">
        <v>6876</v>
      </c>
      <c r="G1896" s="45" t="s">
        <v>7081</v>
      </c>
      <c r="H1896" s="45" t="s">
        <v>7082</v>
      </c>
      <c r="I1896" s="45" t="s">
        <v>3203</v>
      </c>
      <c r="J1896" s="46">
        <v>4408.55</v>
      </c>
      <c r="K1896" s="46">
        <f t="shared" si="29"/>
        <v>5113.9179999999997</v>
      </c>
    </row>
    <row r="1897" spans="2:11" x14ac:dyDescent="0.25">
      <c r="B1897" s="45" t="s">
        <v>3197</v>
      </c>
      <c r="C1897" s="45" t="s">
        <v>6350</v>
      </c>
      <c r="D1897" s="45" t="s">
        <v>6351</v>
      </c>
      <c r="E1897" s="45">
        <v>90</v>
      </c>
      <c r="F1897" s="45" t="s">
        <v>6876</v>
      </c>
      <c r="G1897" s="45" t="s">
        <v>7083</v>
      </c>
      <c r="H1897" s="45" t="s">
        <v>7084</v>
      </c>
      <c r="I1897" s="45" t="s">
        <v>3203</v>
      </c>
      <c r="J1897" s="46">
        <v>4408.55</v>
      </c>
      <c r="K1897" s="46">
        <f t="shared" si="29"/>
        <v>5113.9179999999997</v>
      </c>
    </row>
    <row r="1898" spans="2:11" x14ac:dyDescent="0.25">
      <c r="B1898" s="45" t="s">
        <v>3197</v>
      </c>
      <c r="C1898" s="45" t="s">
        <v>6350</v>
      </c>
      <c r="D1898" s="45" t="s">
        <v>6351</v>
      </c>
      <c r="E1898" s="45">
        <v>90</v>
      </c>
      <c r="F1898" s="45" t="s">
        <v>6876</v>
      </c>
      <c r="G1898" s="45" t="s">
        <v>7085</v>
      </c>
      <c r="H1898" s="45" t="s">
        <v>7086</v>
      </c>
      <c r="I1898" s="45" t="s">
        <v>3203</v>
      </c>
      <c r="J1898" s="46">
        <v>4408.55</v>
      </c>
      <c r="K1898" s="46">
        <f t="shared" si="29"/>
        <v>5113.9179999999997</v>
      </c>
    </row>
    <row r="1899" spans="2:11" x14ac:dyDescent="0.25">
      <c r="B1899" s="45" t="s">
        <v>3197</v>
      </c>
      <c r="C1899" s="45" t="s">
        <v>6350</v>
      </c>
      <c r="D1899" s="45" t="s">
        <v>6351</v>
      </c>
      <c r="E1899" s="45">
        <v>90</v>
      </c>
      <c r="F1899" s="45" t="s">
        <v>6876</v>
      </c>
      <c r="G1899" s="45" t="s">
        <v>7087</v>
      </c>
      <c r="H1899" s="45" t="s">
        <v>7088</v>
      </c>
      <c r="I1899" s="45" t="s">
        <v>3203</v>
      </c>
      <c r="J1899" s="46">
        <v>4270.05</v>
      </c>
      <c r="K1899" s="46">
        <f t="shared" si="29"/>
        <v>4953.2579999999998</v>
      </c>
    </row>
    <row r="1900" spans="2:11" x14ac:dyDescent="0.25">
      <c r="B1900" s="45" t="s">
        <v>3197</v>
      </c>
      <c r="C1900" s="45" t="s">
        <v>6350</v>
      </c>
      <c r="D1900" s="45" t="s">
        <v>6351</v>
      </c>
      <c r="E1900" s="45">
        <v>90</v>
      </c>
      <c r="F1900" s="45" t="s">
        <v>6876</v>
      </c>
      <c r="G1900" s="45" t="s">
        <v>7089</v>
      </c>
      <c r="H1900" s="45" t="s">
        <v>7090</v>
      </c>
      <c r="I1900" s="45" t="s">
        <v>3203</v>
      </c>
      <c r="J1900" s="46">
        <v>4402.54</v>
      </c>
      <c r="K1900" s="46">
        <f t="shared" si="29"/>
        <v>5106.9463999999998</v>
      </c>
    </row>
    <row r="1901" spans="2:11" x14ac:dyDescent="0.25">
      <c r="B1901" s="45" t="s">
        <v>3197</v>
      </c>
      <c r="C1901" s="45" t="s">
        <v>6350</v>
      </c>
      <c r="D1901" s="45" t="s">
        <v>6351</v>
      </c>
      <c r="E1901" s="45">
        <v>90</v>
      </c>
      <c r="F1901" s="45" t="s">
        <v>6876</v>
      </c>
      <c r="G1901" s="45" t="s">
        <v>7091</v>
      </c>
      <c r="H1901" s="45" t="s">
        <v>7092</v>
      </c>
      <c r="I1901" s="45" t="s">
        <v>3203</v>
      </c>
      <c r="J1901" s="46">
        <v>2094.0700000000002</v>
      </c>
      <c r="K1901" s="46">
        <f t="shared" si="29"/>
        <v>2429.1212</v>
      </c>
    </row>
    <row r="1902" spans="2:11" x14ac:dyDescent="0.25">
      <c r="B1902" s="45" t="s">
        <v>3197</v>
      </c>
      <c r="C1902" s="45" t="s">
        <v>6350</v>
      </c>
      <c r="D1902" s="45" t="s">
        <v>6351</v>
      </c>
      <c r="E1902" s="45">
        <v>90</v>
      </c>
      <c r="F1902" s="45" t="s">
        <v>6876</v>
      </c>
      <c r="G1902" s="45" t="s">
        <v>7093</v>
      </c>
      <c r="H1902" s="45" t="s">
        <v>7094</v>
      </c>
      <c r="I1902" s="45" t="s">
        <v>3203</v>
      </c>
      <c r="J1902" s="46">
        <v>4525.2</v>
      </c>
      <c r="K1902" s="46">
        <f t="shared" si="29"/>
        <v>5249.2319999999991</v>
      </c>
    </row>
    <row r="1903" spans="2:11" x14ac:dyDescent="0.25">
      <c r="B1903" s="45" t="s">
        <v>3197</v>
      </c>
      <c r="C1903" s="45" t="s">
        <v>6350</v>
      </c>
      <c r="D1903" s="45" t="s">
        <v>6351</v>
      </c>
      <c r="E1903" s="45">
        <v>90</v>
      </c>
      <c r="F1903" s="45" t="s">
        <v>6876</v>
      </c>
      <c r="G1903" s="45" t="s">
        <v>7095</v>
      </c>
      <c r="H1903" s="45" t="s">
        <v>7096</v>
      </c>
      <c r="I1903" s="45" t="s">
        <v>3203</v>
      </c>
      <c r="J1903" s="46">
        <v>4525.2</v>
      </c>
      <c r="K1903" s="46">
        <f t="shared" si="29"/>
        <v>5249.2319999999991</v>
      </c>
    </row>
    <row r="1904" spans="2:11" x14ac:dyDescent="0.25">
      <c r="B1904" s="45" t="s">
        <v>3197</v>
      </c>
      <c r="C1904" s="45" t="s">
        <v>6350</v>
      </c>
      <c r="D1904" s="45" t="s">
        <v>6351</v>
      </c>
      <c r="E1904" s="45">
        <v>90</v>
      </c>
      <c r="F1904" s="45" t="s">
        <v>6876</v>
      </c>
      <c r="G1904" s="45" t="s">
        <v>7097</v>
      </c>
      <c r="H1904" s="45" t="s">
        <v>7098</v>
      </c>
      <c r="I1904" s="45" t="s">
        <v>3203</v>
      </c>
      <c r="J1904" s="46">
        <v>4427.0200000000004</v>
      </c>
      <c r="K1904" s="46">
        <f t="shared" si="29"/>
        <v>5135.3432000000003</v>
      </c>
    </row>
    <row r="1905" spans="2:11" x14ac:dyDescent="0.25">
      <c r="B1905" s="45" t="s">
        <v>3197</v>
      </c>
      <c r="C1905" s="45" t="s">
        <v>6350</v>
      </c>
      <c r="D1905" s="45" t="s">
        <v>6351</v>
      </c>
      <c r="E1905" s="45">
        <v>90</v>
      </c>
      <c r="F1905" s="45" t="s">
        <v>6876</v>
      </c>
      <c r="G1905" s="45" t="s">
        <v>7099</v>
      </c>
      <c r="H1905" s="45" t="s">
        <v>7100</v>
      </c>
      <c r="I1905" s="45" t="s">
        <v>3203</v>
      </c>
      <c r="J1905" s="46">
        <v>3485.2</v>
      </c>
      <c r="K1905" s="46">
        <f t="shared" si="29"/>
        <v>4042.8319999999994</v>
      </c>
    </row>
    <row r="1906" spans="2:11" x14ac:dyDescent="0.25">
      <c r="B1906" s="45" t="s">
        <v>3197</v>
      </c>
      <c r="C1906" s="45" t="s">
        <v>6350</v>
      </c>
      <c r="D1906" s="45" t="s">
        <v>6351</v>
      </c>
      <c r="E1906" s="45">
        <v>90</v>
      </c>
      <c r="F1906" s="45" t="s">
        <v>6876</v>
      </c>
      <c r="G1906" s="45" t="s">
        <v>7101</v>
      </c>
      <c r="H1906" s="45" t="s">
        <v>7102</v>
      </c>
      <c r="I1906" s="45" t="s">
        <v>3203</v>
      </c>
      <c r="J1906" s="46">
        <v>2329.15</v>
      </c>
      <c r="K1906" s="46">
        <f t="shared" si="29"/>
        <v>2701.8139999999999</v>
      </c>
    </row>
    <row r="1907" spans="2:11" x14ac:dyDescent="0.25">
      <c r="B1907" s="45" t="s">
        <v>3197</v>
      </c>
      <c r="C1907" s="45" t="s">
        <v>6350</v>
      </c>
      <c r="D1907" s="45" t="s">
        <v>6351</v>
      </c>
      <c r="E1907" s="45">
        <v>90</v>
      </c>
      <c r="F1907" s="45" t="s">
        <v>6876</v>
      </c>
      <c r="G1907" s="45" t="s">
        <v>7103</v>
      </c>
      <c r="H1907" s="45" t="s">
        <v>7104</v>
      </c>
      <c r="I1907" s="45" t="s">
        <v>3203</v>
      </c>
      <c r="J1907" s="46">
        <v>4758.5</v>
      </c>
      <c r="K1907" s="46">
        <f t="shared" si="29"/>
        <v>5519.86</v>
      </c>
    </row>
    <row r="1908" spans="2:11" x14ac:dyDescent="0.25">
      <c r="B1908" s="45" t="s">
        <v>3197</v>
      </c>
      <c r="C1908" s="45" t="s">
        <v>6350</v>
      </c>
      <c r="D1908" s="45" t="s">
        <v>6351</v>
      </c>
      <c r="E1908" s="45">
        <v>90</v>
      </c>
      <c r="F1908" s="45" t="s">
        <v>6876</v>
      </c>
      <c r="G1908" s="45" t="s">
        <v>7105</v>
      </c>
      <c r="H1908" s="45" t="s">
        <v>7106</v>
      </c>
      <c r="I1908" s="45" t="s">
        <v>3203</v>
      </c>
      <c r="J1908" s="46">
        <v>4758.5</v>
      </c>
      <c r="K1908" s="46">
        <f t="shared" si="29"/>
        <v>5519.86</v>
      </c>
    </row>
    <row r="1909" spans="2:11" x14ac:dyDescent="0.25">
      <c r="B1909" s="45" t="s">
        <v>3197</v>
      </c>
      <c r="C1909" s="45" t="s">
        <v>6350</v>
      </c>
      <c r="D1909" s="45" t="s">
        <v>6351</v>
      </c>
      <c r="E1909" s="45">
        <v>90</v>
      </c>
      <c r="F1909" s="45" t="s">
        <v>6876</v>
      </c>
      <c r="G1909" s="45" t="s">
        <v>7107</v>
      </c>
      <c r="H1909" s="45" t="s">
        <v>7108</v>
      </c>
      <c r="I1909" s="45" t="s">
        <v>3203</v>
      </c>
      <c r="J1909" s="46">
        <v>4758.5</v>
      </c>
      <c r="K1909" s="46">
        <f t="shared" si="29"/>
        <v>5519.86</v>
      </c>
    </row>
    <row r="1910" spans="2:11" x14ac:dyDescent="0.25">
      <c r="B1910" s="45" t="s">
        <v>3197</v>
      </c>
      <c r="C1910" s="45" t="s">
        <v>6350</v>
      </c>
      <c r="D1910" s="45" t="s">
        <v>6351</v>
      </c>
      <c r="E1910" s="45">
        <v>90</v>
      </c>
      <c r="F1910" s="45" t="s">
        <v>6876</v>
      </c>
      <c r="G1910" s="45" t="s">
        <v>7109</v>
      </c>
      <c r="H1910" s="45" t="s">
        <v>7110</v>
      </c>
      <c r="I1910" s="45" t="s">
        <v>3203</v>
      </c>
      <c r="J1910" s="46">
        <v>4740.96</v>
      </c>
      <c r="K1910" s="46">
        <f t="shared" si="29"/>
        <v>5499.5135999999993</v>
      </c>
    </row>
    <row r="1911" spans="2:11" x14ac:dyDescent="0.25">
      <c r="B1911" s="45" t="s">
        <v>3197</v>
      </c>
      <c r="C1911" s="45" t="s">
        <v>6350</v>
      </c>
      <c r="D1911" s="45" t="s">
        <v>6351</v>
      </c>
      <c r="E1911" s="45">
        <v>90</v>
      </c>
      <c r="F1911" s="45" t="s">
        <v>6876</v>
      </c>
      <c r="G1911" s="45" t="s">
        <v>7111</v>
      </c>
      <c r="H1911" s="45" t="s">
        <v>7112</v>
      </c>
      <c r="I1911" s="45" t="s">
        <v>3203</v>
      </c>
      <c r="J1911" s="46">
        <v>4897.1000000000004</v>
      </c>
      <c r="K1911" s="46">
        <f t="shared" si="29"/>
        <v>5680.6360000000004</v>
      </c>
    </row>
    <row r="1912" spans="2:11" x14ac:dyDescent="0.25">
      <c r="B1912" s="45" t="s">
        <v>3197</v>
      </c>
      <c r="C1912" s="45" t="s">
        <v>6350</v>
      </c>
      <c r="D1912" s="45" t="s">
        <v>6351</v>
      </c>
      <c r="E1912" s="45">
        <v>90</v>
      </c>
      <c r="F1912" s="45" t="s">
        <v>6876</v>
      </c>
      <c r="G1912" s="45" t="s">
        <v>7113</v>
      </c>
      <c r="H1912" s="45" t="s">
        <v>7114</v>
      </c>
      <c r="I1912" s="45" t="s">
        <v>3203</v>
      </c>
      <c r="J1912" s="46">
        <v>2399.2399999999998</v>
      </c>
      <c r="K1912" s="46">
        <f t="shared" si="29"/>
        <v>2783.1183999999994</v>
      </c>
    </row>
    <row r="1913" spans="2:11" x14ac:dyDescent="0.25">
      <c r="B1913" s="45" t="s">
        <v>3197</v>
      </c>
      <c r="C1913" s="45" t="s">
        <v>6350</v>
      </c>
      <c r="D1913" s="45" t="s">
        <v>6351</v>
      </c>
      <c r="E1913" s="45">
        <v>90</v>
      </c>
      <c r="F1913" s="45" t="s">
        <v>6876</v>
      </c>
      <c r="G1913" s="45" t="s">
        <v>7115</v>
      </c>
      <c r="H1913" s="45" t="s">
        <v>7116</v>
      </c>
      <c r="I1913" s="45" t="s">
        <v>3203</v>
      </c>
      <c r="J1913" s="46">
        <v>2399.2399999999998</v>
      </c>
      <c r="K1913" s="46">
        <f t="shared" si="29"/>
        <v>2783.1183999999994</v>
      </c>
    </row>
    <row r="1914" spans="2:11" x14ac:dyDescent="0.25">
      <c r="B1914" s="45" t="s">
        <v>3197</v>
      </c>
      <c r="C1914" s="45" t="s">
        <v>6350</v>
      </c>
      <c r="D1914" s="45" t="s">
        <v>6351</v>
      </c>
      <c r="E1914" s="45">
        <v>90</v>
      </c>
      <c r="F1914" s="45" t="s">
        <v>6876</v>
      </c>
      <c r="G1914" s="45" t="s">
        <v>7117</v>
      </c>
      <c r="H1914" s="45" t="s">
        <v>7118</v>
      </c>
      <c r="I1914" s="45" t="s">
        <v>3203</v>
      </c>
      <c r="J1914" s="46">
        <v>4991.8</v>
      </c>
      <c r="K1914" s="46">
        <f t="shared" si="29"/>
        <v>5790.4879999999994</v>
      </c>
    </row>
    <row r="1915" spans="2:11" x14ac:dyDescent="0.25">
      <c r="B1915" s="45" t="s">
        <v>3197</v>
      </c>
      <c r="C1915" s="45" t="s">
        <v>6350</v>
      </c>
      <c r="D1915" s="45" t="s">
        <v>6351</v>
      </c>
      <c r="E1915" s="45">
        <v>90</v>
      </c>
      <c r="F1915" s="45" t="s">
        <v>6876</v>
      </c>
      <c r="G1915" s="45" t="s">
        <v>7119</v>
      </c>
      <c r="H1915" s="45" t="s">
        <v>7120</v>
      </c>
      <c r="I1915" s="45" t="s">
        <v>3203</v>
      </c>
      <c r="J1915" s="46">
        <v>5054.8999999999996</v>
      </c>
      <c r="K1915" s="46">
        <f t="shared" si="29"/>
        <v>5863.6839999999993</v>
      </c>
    </row>
    <row r="1916" spans="2:11" x14ac:dyDescent="0.25">
      <c r="B1916" s="45" t="s">
        <v>3197</v>
      </c>
      <c r="C1916" s="45" t="s">
        <v>6350</v>
      </c>
      <c r="D1916" s="45" t="s">
        <v>6351</v>
      </c>
      <c r="E1916" s="45">
        <v>90</v>
      </c>
      <c r="F1916" s="45" t="s">
        <v>6876</v>
      </c>
      <c r="G1916" s="45" t="s">
        <v>7121</v>
      </c>
      <c r="H1916" s="45" t="s">
        <v>7122</v>
      </c>
      <c r="I1916" s="45" t="s">
        <v>3203</v>
      </c>
      <c r="J1916" s="46">
        <v>2034.26</v>
      </c>
      <c r="K1916" s="46">
        <f t="shared" si="29"/>
        <v>2359.7415999999998</v>
      </c>
    </row>
    <row r="1917" spans="2:11" x14ac:dyDescent="0.25">
      <c r="B1917" s="45" t="s">
        <v>3197</v>
      </c>
      <c r="C1917" s="45" t="s">
        <v>6350</v>
      </c>
      <c r="D1917" s="45" t="s">
        <v>6351</v>
      </c>
      <c r="E1917" s="45">
        <v>90</v>
      </c>
      <c r="F1917" s="45" t="s">
        <v>6876</v>
      </c>
      <c r="G1917" s="45" t="s">
        <v>7123</v>
      </c>
      <c r="H1917" s="45" t="s">
        <v>7124</v>
      </c>
      <c r="I1917" s="45" t="s">
        <v>3203</v>
      </c>
      <c r="J1917" s="46">
        <v>3151.93</v>
      </c>
      <c r="K1917" s="46">
        <f t="shared" si="29"/>
        <v>3656.2387999999996</v>
      </c>
    </row>
    <row r="1918" spans="2:11" x14ac:dyDescent="0.25">
      <c r="B1918" s="45" t="s">
        <v>3197</v>
      </c>
      <c r="C1918" s="45" t="s">
        <v>6350</v>
      </c>
      <c r="D1918" s="45" t="s">
        <v>6351</v>
      </c>
      <c r="E1918" s="45">
        <v>90</v>
      </c>
      <c r="F1918" s="45" t="s">
        <v>6876</v>
      </c>
      <c r="G1918" s="45" t="s">
        <v>7125</v>
      </c>
      <c r="H1918" s="45" t="s">
        <v>7126</v>
      </c>
      <c r="I1918" s="45" t="s">
        <v>3203</v>
      </c>
      <c r="J1918" s="46">
        <v>3151.93</v>
      </c>
      <c r="K1918" s="46">
        <f t="shared" si="29"/>
        <v>3656.2387999999996</v>
      </c>
    </row>
    <row r="1919" spans="2:11" x14ac:dyDescent="0.25">
      <c r="B1919" s="45" t="s">
        <v>3197</v>
      </c>
      <c r="C1919" s="45" t="s">
        <v>6350</v>
      </c>
      <c r="D1919" s="45" t="s">
        <v>6351</v>
      </c>
      <c r="E1919" s="45">
        <v>90</v>
      </c>
      <c r="F1919" s="45" t="s">
        <v>6876</v>
      </c>
      <c r="G1919" s="45" t="s">
        <v>7127</v>
      </c>
      <c r="H1919" s="45" t="s">
        <v>7128</v>
      </c>
      <c r="I1919" s="45" t="s">
        <v>4523</v>
      </c>
      <c r="J1919" s="46">
        <v>5575.05</v>
      </c>
      <c r="K1919" s="46">
        <f t="shared" si="29"/>
        <v>6467.058</v>
      </c>
    </row>
    <row r="1920" spans="2:11" x14ac:dyDescent="0.25">
      <c r="B1920" s="45" t="s">
        <v>3197</v>
      </c>
      <c r="C1920" s="45" t="s">
        <v>6350</v>
      </c>
      <c r="D1920" s="45" t="s">
        <v>6351</v>
      </c>
      <c r="E1920" s="45">
        <v>90</v>
      </c>
      <c r="F1920" s="45" t="s">
        <v>6876</v>
      </c>
      <c r="G1920" s="45" t="s">
        <v>7129</v>
      </c>
      <c r="H1920" s="45" t="s">
        <v>7130</v>
      </c>
      <c r="I1920" s="45" t="s">
        <v>3203</v>
      </c>
      <c r="J1920" s="46">
        <v>5575.05</v>
      </c>
      <c r="K1920" s="46">
        <f t="shared" si="29"/>
        <v>6467.058</v>
      </c>
    </row>
    <row r="1921" spans="2:11" x14ac:dyDescent="0.25">
      <c r="B1921" s="45" t="s">
        <v>3197</v>
      </c>
      <c r="C1921" s="45" t="s">
        <v>6350</v>
      </c>
      <c r="D1921" s="45" t="s">
        <v>6351</v>
      </c>
      <c r="E1921" s="45">
        <v>90</v>
      </c>
      <c r="F1921" s="45" t="s">
        <v>6876</v>
      </c>
      <c r="G1921" s="45" t="s">
        <v>7131</v>
      </c>
      <c r="H1921" s="45" t="s">
        <v>7132</v>
      </c>
      <c r="I1921" s="45" t="s">
        <v>3203</v>
      </c>
      <c r="J1921" s="46">
        <v>5839.75</v>
      </c>
      <c r="K1921" s="46">
        <f t="shared" si="29"/>
        <v>6774.11</v>
      </c>
    </row>
    <row r="1922" spans="2:11" x14ac:dyDescent="0.25">
      <c r="B1922" s="45" t="s">
        <v>3197</v>
      </c>
      <c r="C1922" s="45" t="s">
        <v>6350</v>
      </c>
      <c r="D1922" s="45" t="s">
        <v>6351</v>
      </c>
      <c r="E1922" s="45">
        <v>90</v>
      </c>
      <c r="F1922" s="45" t="s">
        <v>6876</v>
      </c>
      <c r="G1922" s="45" t="s">
        <v>7133</v>
      </c>
      <c r="H1922" s="45" t="s">
        <v>7134</v>
      </c>
      <c r="I1922" s="45" t="s">
        <v>3203</v>
      </c>
      <c r="J1922" s="46">
        <v>3739.63</v>
      </c>
      <c r="K1922" s="46">
        <f t="shared" si="29"/>
        <v>4337.9708000000001</v>
      </c>
    </row>
    <row r="1923" spans="2:11" x14ac:dyDescent="0.25">
      <c r="B1923" s="45" t="s">
        <v>3197</v>
      </c>
      <c r="C1923" s="45" t="s">
        <v>6350</v>
      </c>
      <c r="D1923" s="45" t="s">
        <v>6351</v>
      </c>
      <c r="E1923" s="45">
        <v>90</v>
      </c>
      <c r="F1923" s="45" t="s">
        <v>6876</v>
      </c>
      <c r="G1923" s="45" t="s">
        <v>7135</v>
      </c>
      <c r="H1923" s="45" t="s">
        <v>7136</v>
      </c>
      <c r="I1923" s="45" t="s">
        <v>3203</v>
      </c>
      <c r="J1923" s="46">
        <v>6158.3</v>
      </c>
      <c r="K1923" s="46">
        <f t="shared" si="29"/>
        <v>7143.6279999999997</v>
      </c>
    </row>
    <row r="1924" spans="2:11" x14ac:dyDescent="0.25">
      <c r="B1924" s="45" t="s">
        <v>3197</v>
      </c>
      <c r="C1924" s="45" t="s">
        <v>6350</v>
      </c>
      <c r="D1924" s="45" t="s">
        <v>6351</v>
      </c>
      <c r="E1924" s="45">
        <v>90</v>
      </c>
      <c r="F1924" s="45" t="s">
        <v>6876</v>
      </c>
      <c r="G1924" s="45" t="s">
        <v>7137</v>
      </c>
      <c r="H1924" s="45" t="s">
        <v>7138</v>
      </c>
      <c r="I1924" s="45" t="s">
        <v>3203</v>
      </c>
      <c r="J1924" s="46">
        <v>6624.6</v>
      </c>
      <c r="K1924" s="46">
        <f t="shared" ref="K1924:K1987" si="30">+IF(AND(MID(H1924,1,15)="POSTE DE MADERA",J1924&lt;110)=TRUE,(J1924*1.13+5)*1.01*1.16,IF(AND(MID(H1924,1,15)="POSTE DE MADERA",J1924&gt;=110,J1924&lt;320)=TRUE,(J1924*1.13+12)*1.01*1.16,IF(AND(MID(H1924,1,15)="POSTE DE MADERA",J1924&gt;320)=TRUE,(J1924*1.13+36)*1.01*1.16,IF(+AND(MID(H1924,1,5)="POSTE",MID(H1924,1,15)&lt;&gt;"POSTE DE MADERA")=TRUE,J1924*1.01*1.16,J1924*1.16))))</f>
        <v>7684.5360000000001</v>
      </c>
    </row>
    <row r="1925" spans="2:11" x14ac:dyDescent="0.25">
      <c r="B1925" s="45" t="s">
        <v>3197</v>
      </c>
      <c r="C1925" s="45" t="s">
        <v>6350</v>
      </c>
      <c r="D1925" s="45" t="s">
        <v>6351</v>
      </c>
      <c r="E1925" s="45">
        <v>90</v>
      </c>
      <c r="F1925" s="45" t="s">
        <v>6876</v>
      </c>
      <c r="G1925" s="45" t="s">
        <v>7139</v>
      </c>
      <c r="H1925" s="45" t="s">
        <v>7140</v>
      </c>
      <c r="I1925" s="45" t="s">
        <v>3203</v>
      </c>
      <c r="J1925" s="46">
        <v>3974.71</v>
      </c>
      <c r="K1925" s="46">
        <f t="shared" si="30"/>
        <v>4610.6635999999999</v>
      </c>
    </row>
    <row r="1926" spans="2:11" x14ac:dyDescent="0.25">
      <c r="B1926" s="45" t="s">
        <v>3197</v>
      </c>
      <c r="C1926" s="45" t="s">
        <v>6350</v>
      </c>
      <c r="D1926" s="45" t="s">
        <v>6351</v>
      </c>
      <c r="E1926" s="45">
        <v>90</v>
      </c>
      <c r="F1926" s="45" t="s">
        <v>6876</v>
      </c>
      <c r="G1926" s="45" t="s">
        <v>7141</v>
      </c>
      <c r="H1926" s="45" t="s">
        <v>7142</v>
      </c>
      <c r="I1926" s="45" t="s">
        <v>3203</v>
      </c>
      <c r="J1926" s="46">
        <v>3974.71</v>
      </c>
      <c r="K1926" s="46">
        <f t="shared" si="30"/>
        <v>4610.6635999999999</v>
      </c>
    </row>
    <row r="1927" spans="2:11" x14ac:dyDescent="0.25">
      <c r="B1927" s="45" t="s">
        <v>3197</v>
      </c>
      <c r="C1927" s="45" t="s">
        <v>6350</v>
      </c>
      <c r="D1927" s="45" t="s">
        <v>6351</v>
      </c>
      <c r="E1927" s="45">
        <v>90</v>
      </c>
      <c r="F1927" s="45" t="s">
        <v>6876</v>
      </c>
      <c r="G1927" s="45" t="s">
        <v>7143</v>
      </c>
      <c r="H1927" s="45" t="s">
        <v>7144</v>
      </c>
      <c r="I1927" s="45" t="s">
        <v>3203</v>
      </c>
      <c r="J1927" s="46">
        <v>4408.55</v>
      </c>
      <c r="K1927" s="46">
        <f t="shared" si="30"/>
        <v>5113.9179999999997</v>
      </c>
    </row>
    <row r="1928" spans="2:11" x14ac:dyDescent="0.25">
      <c r="B1928" s="45" t="s">
        <v>3197</v>
      </c>
      <c r="C1928" s="45" t="s">
        <v>6350</v>
      </c>
      <c r="D1928" s="45" t="s">
        <v>6351</v>
      </c>
      <c r="E1928" s="45">
        <v>90</v>
      </c>
      <c r="F1928" s="45" t="s">
        <v>6876</v>
      </c>
      <c r="G1928" s="45" t="s">
        <v>7145</v>
      </c>
      <c r="H1928" s="45" t="s">
        <v>7146</v>
      </c>
      <c r="I1928" s="45" t="s">
        <v>3203</v>
      </c>
      <c r="J1928" s="46">
        <v>6391.6</v>
      </c>
      <c r="K1928" s="46">
        <f t="shared" si="30"/>
        <v>7414.2560000000003</v>
      </c>
    </row>
    <row r="1929" spans="2:11" x14ac:dyDescent="0.25">
      <c r="B1929" s="45" t="s">
        <v>3197</v>
      </c>
      <c r="C1929" s="45" t="s">
        <v>6350</v>
      </c>
      <c r="D1929" s="45" t="s">
        <v>6351</v>
      </c>
      <c r="E1929" s="45">
        <v>90</v>
      </c>
      <c r="F1929" s="45" t="s">
        <v>6876</v>
      </c>
      <c r="G1929" s="45" t="s">
        <v>7147</v>
      </c>
      <c r="H1929" s="45" t="s">
        <v>7148</v>
      </c>
      <c r="I1929" s="45" t="s">
        <v>3203</v>
      </c>
      <c r="J1929" s="46">
        <v>6391.6</v>
      </c>
      <c r="K1929" s="46">
        <f t="shared" si="30"/>
        <v>7414.2560000000003</v>
      </c>
    </row>
    <row r="1930" spans="2:11" x14ac:dyDescent="0.25">
      <c r="B1930" s="45" t="s">
        <v>3197</v>
      </c>
      <c r="C1930" s="45" t="s">
        <v>6350</v>
      </c>
      <c r="D1930" s="45" t="s">
        <v>6351</v>
      </c>
      <c r="E1930" s="45">
        <v>90</v>
      </c>
      <c r="F1930" s="45" t="s">
        <v>6876</v>
      </c>
      <c r="G1930" s="45" t="s">
        <v>7149</v>
      </c>
      <c r="H1930" s="45" t="s">
        <v>7150</v>
      </c>
      <c r="I1930" s="45" t="s">
        <v>3203</v>
      </c>
      <c r="J1930" s="46">
        <v>6938.54</v>
      </c>
      <c r="K1930" s="46">
        <f t="shared" si="30"/>
        <v>8048.7063999999991</v>
      </c>
    </row>
    <row r="1931" spans="2:11" x14ac:dyDescent="0.25">
      <c r="B1931" s="45" t="s">
        <v>3197</v>
      </c>
      <c r="C1931" s="45" t="s">
        <v>6350</v>
      </c>
      <c r="D1931" s="45" t="s">
        <v>6351</v>
      </c>
      <c r="E1931" s="45">
        <v>90</v>
      </c>
      <c r="F1931" s="45" t="s">
        <v>6876</v>
      </c>
      <c r="G1931" s="45" t="s">
        <v>7151</v>
      </c>
      <c r="H1931" s="45" t="s">
        <v>7152</v>
      </c>
      <c r="I1931" s="45" t="s">
        <v>3203</v>
      </c>
      <c r="J1931" s="46">
        <v>4327.33</v>
      </c>
      <c r="K1931" s="46">
        <f t="shared" si="30"/>
        <v>5019.7027999999991</v>
      </c>
    </row>
    <row r="1932" spans="2:11" x14ac:dyDescent="0.25">
      <c r="B1932" s="45" t="s">
        <v>3197</v>
      </c>
      <c r="C1932" s="45" t="s">
        <v>6350</v>
      </c>
      <c r="D1932" s="45" t="s">
        <v>6351</v>
      </c>
      <c r="E1932" s="45">
        <v>90</v>
      </c>
      <c r="F1932" s="45" t="s">
        <v>6876</v>
      </c>
      <c r="G1932" s="45" t="s">
        <v>7153</v>
      </c>
      <c r="H1932" s="45" t="s">
        <v>7154</v>
      </c>
      <c r="I1932" s="45" t="s">
        <v>3203</v>
      </c>
      <c r="J1932" s="46">
        <v>6741.55</v>
      </c>
      <c r="K1932" s="46">
        <f t="shared" si="30"/>
        <v>7820.1979999999994</v>
      </c>
    </row>
    <row r="1933" spans="2:11" x14ac:dyDescent="0.25">
      <c r="B1933" s="45" t="s">
        <v>3197</v>
      </c>
      <c r="C1933" s="45" t="s">
        <v>6350</v>
      </c>
      <c r="D1933" s="45" t="s">
        <v>6351</v>
      </c>
      <c r="E1933" s="45">
        <v>90</v>
      </c>
      <c r="F1933" s="45" t="s">
        <v>6876</v>
      </c>
      <c r="G1933" s="45" t="s">
        <v>7155</v>
      </c>
      <c r="H1933" s="45" t="s">
        <v>7156</v>
      </c>
      <c r="I1933" s="45" t="s">
        <v>3203</v>
      </c>
      <c r="J1933" s="46">
        <v>6741.55</v>
      </c>
      <c r="K1933" s="46">
        <f t="shared" si="30"/>
        <v>7820.1979999999994</v>
      </c>
    </row>
    <row r="1934" spans="2:11" x14ac:dyDescent="0.25">
      <c r="B1934" s="45" t="s">
        <v>3197</v>
      </c>
      <c r="C1934" s="45" t="s">
        <v>6350</v>
      </c>
      <c r="D1934" s="45" t="s">
        <v>6351</v>
      </c>
      <c r="E1934" s="45">
        <v>90</v>
      </c>
      <c r="F1934" s="45" t="s">
        <v>6876</v>
      </c>
      <c r="G1934" s="45" t="s">
        <v>7157</v>
      </c>
      <c r="H1934" s="45" t="s">
        <v>7158</v>
      </c>
      <c r="I1934" s="45" t="s">
        <v>3203</v>
      </c>
      <c r="J1934" s="46">
        <v>6766.6</v>
      </c>
      <c r="K1934" s="46">
        <f t="shared" si="30"/>
        <v>7849.2560000000003</v>
      </c>
    </row>
    <row r="1935" spans="2:11" x14ac:dyDescent="0.25">
      <c r="B1935" s="45" t="s">
        <v>3197</v>
      </c>
      <c r="C1935" s="45" t="s">
        <v>6350</v>
      </c>
      <c r="D1935" s="45" t="s">
        <v>6351</v>
      </c>
      <c r="E1935" s="45">
        <v>90</v>
      </c>
      <c r="F1935" s="45" t="s">
        <v>6876</v>
      </c>
      <c r="G1935" s="45" t="s">
        <v>7159</v>
      </c>
      <c r="H1935" s="45" t="s">
        <v>7160</v>
      </c>
      <c r="I1935" s="45" t="s">
        <v>3203</v>
      </c>
      <c r="J1935" s="46">
        <v>4834.6099999999997</v>
      </c>
      <c r="K1935" s="46">
        <f t="shared" si="30"/>
        <v>5608.1475999999993</v>
      </c>
    </row>
    <row r="1936" spans="2:11" x14ac:dyDescent="0.25">
      <c r="B1936" s="45" t="s">
        <v>3197</v>
      </c>
      <c r="C1936" s="45" t="s">
        <v>6350</v>
      </c>
      <c r="D1936" s="45" t="s">
        <v>6351</v>
      </c>
      <c r="E1936" s="45">
        <v>90</v>
      </c>
      <c r="F1936" s="45" t="s">
        <v>6876</v>
      </c>
      <c r="G1936" s="45" t="s">
        <v>7161</v>
      </c>
      <c r="H1936" s="45" t="s">
        <v>7162</v>
      </c>
      <c r="I1936" s="45" t="s">
        <v>3203</v>
      </c>
      <c r="J1936" s="46">
        <v>7324.8</v>
      </c>
      <c r="K1936" s="46">
        <f t="shared" si="30"/>
        <v>8496.768</v>
      </c>
    </row>
    <row r="1937" spans="2:11" x14ac:dyDescent="0.25">
      <c r="B1937" s="45" t="s">
        <v>3197</v>
      </c>
      <c r="C1937" s="45" t="s">
        <v>6350</v>
      </c>
      <c r="D1937" s="45" t="s">
        <v>6351</v>
      </c>
      <c r="E1937" s="45">
        <v>90</v>
      </c>
      <c r="F1937" s="45" t="s">
        <v>6876</v>
      </c>
      <c r="G1937" s="45" t="s">
        <v>7163</v>
      </c>
      <c r="H1937" s="45" t="s">
        <v>7164</v>
      </c>
      <c r="I1937" s="45" t="s">
        <v>3203</v>
      </c>
      <c r="J1937" s="46">
        <v>5385.19</v>
      </c>
      <c r="K1937" s="46">
        <f t="shared" si="30"/>
        <v>6246.8203999999987</v>
      </c>
    </row>
    <row r="1938" spans="2:11" x14ac:dyDescent="0.25">
      <c r="B1938" s="45" t="s">
        <v>3197</v>
      </c>
      <c r="C1938" s="45" t="s">
        <v>6350</v>
      </c>
      <c r="D1938" s="45" t="s">
        <v>6351</v>
      </c>
      <c r="E1938" s="45">
        <v>90</v>
      </c>
      <c r="F1938" s="45" t="s">
        <v>6876</v>
      </c>
      <c r="G1938" s="45" t="s">
        <v>7165</v>
      </c>
      <c r="H1938" s="45" t="s">
        <v>7166</v>
      </c>
      <c r="I1938" s="45" t="s">
        <v>3203</v>
      </c>
      <c r="J1938" s="46">
        <v>4408.55</v>
      </c>
      <c r="K1938" s="46">
        <f t="shared" si="30"/>
        <v>5113.9179999999997</v>
      </c>
    </row>
    <row r="1939" spans="2:11" x14ac:dyDescent="0.25">
      <c r="B1939" s="45" t="s">
        <v>3197</v>
      </c>
      <c r="C1939" s="45" t="s">
        <v>6350</v>
      </c>
      <c r="D1939" s="45" t="s">
        <v>6351</v>
      </c>
      <c r="E1939" s="45">
        <v>90</v>
      </c>
      <c r="F1939" s="45" t="s">
        <v>6876</v>
      </c>
      <c r="G1939" s="45" t="s">
        <v>7167</v>
      </c>
      <c r="H1939" s="45" t="s">
        <v>7168</v>
      </c>
      <c r="I1939" s="45" t="s">
        <v>3203</v>
      </c>
      <c r="J1939" s="46">
        <v>7791.4</v>
      </c>
      <c r="K1939" s="46">
        <f t="shared" si="30"/>
        <v>9038.0239999999994</v>
      </c>
    </row>
    <row r="1940" spans="2:11" x14ac:dyDescent="0.25">
      <c r="B1940" s="45" t="s">
        <v>3197</v>
      </c>
      <c r="C1940" s="45" t="s">
        <v>6350</v>
      </c>
      <c r="D1940" s="45" t="s">
        <v>6351</v>
      </c>
      <c r="E1940" s="45">
        <v>90</v>
      </c>
      <c r="F1940" s="45" t="s">
        <v>6876</v>
      </c>
      <c r="G1940" s="45" t="s">
        <v>7169</v>
      </c>
      <c r="H1940" s="45" t="s">
        <v>7170</v>
      </c>
      <c r="I1940" s="45" t="s">
        <v>3203</v>
      </c>
      <c r="J1940" s="46">
        <v>5502.73</v>
      </c>
      <c r="K1940" s="46">
        <f t="shared" si="30"/>
        <v>6383.1667999999991</v>
      </c>
    </row>
    <row r="1941" spans="2:11" x14ac:dyDescent="0.25">
      <c r="B1941" s="45" t="s">
        <v>3197</v>
      </c>
      <c r="C1941" s="45" t="s">
        <v>6350</v>
      </c>
      <c r="D1941" s="45" t="s">
        <v>6351</v>
      </c>
      <c r="E1941" s="45">
        <v>90</v>
      </c>
      <c r="F1941" s="45" t="s">
        <v>6876</v>
      </c>
      <c r="G1941" s="45" t="s">
        <v>7171</v>
      </c>
      <c r="H1941" s="45" t="s">
        <v>7172</v>
      </c>
      <c r="I1941" s="45" t="s">
        <v>3203</v>
      </c>
      <c r="J1941" s="46">
        <v>6090.43</v>
      </c>
      <c r="K1941" s="46">
        <f t="shared" si="30"/>
        <v>7064.8987999999999</v>
      </c>
    </row>
    <row r="1942" spans="2:11" x14ac:dyDescent="0.25">
      <c r="B1942" s="45" t="s">
        <v>3197</v>
      </c>
      <c r="C1942" s="45" t="s">
        <v>6350</v>
      </c>
      <c r="D1942" s="45" t="s">
        <v>6351</v>
      </c>
      <c r="E1942" s="45">
        <v>90</v>
      </c>
      <c r="F1942" s="45" t="s">
        <v>6876</v>
      </c>
      <c r="G1942" s="45" t="s">
        <v>7173</v>
      </c>
      <c r="H1942" s="45" t="s">
        <v>7174</v>
      </c>
      <c r="I1942" s="45" t="s">
        <v>3203</v>
      </c>
      <c r="J1942" s="46">
        <v>6090.43</v>
      </c>
      <c r="K1942" s="46">
        <f t="shared" si="30"/>
        <v>7064.8987999999999</v>
      </c>
    </row>
    <row r="1943" spans="2:11" x14ac:dyDescent="0.25">
      <c r="B1943" s="45" t="s">
        <v>3197</v>
      </c>
      <c r="C1943" s="45" t="s">
        <v>6350</v>
      </c>
      <c r="D1943" s="45" t="s">
        <v>6351</v>
      </c>
      <c r="E1943" s="45">
        <v>90</v>
      </c>
      <c r="F1943" s="45" t="s">
        <v>6876</v>
      </c>
      <c r="G1943" s="45" t="s">
        <v>7175</v>
      </c>
      <c r="H1943" s="45" t="s">
        <v>7176</v>
      </c>
      <c r="I1943" s="45" t="s">
        <v>3203</v>
      </c>
      <c r="J1943" s="46">
        <v>9764</v>
      </c>
      <c r="K1943" s="46">
        <f t="shared" si="30"/>
        <v>11326.24</v>
      </c>
    </row>
    <row r="1944" spans="2:11" x14ac:dyDescent="0.25">
      <c r="B1944" s="45" t="s">
        <v>3197</v>
      </c>
      <c r="C1944" s="45" t="s">
        <v>6350</v>
      </c>
      <c r="D1944" s="45" t="s">
        <v>6351</v>
      </c>
      <c r="E1944" s="45">
        <v>90</v>
      </c>
      <c r="F1944" s="45" t="s">
        <v>6876</v>
      </c>
      <c r="G1944" s="45" t="s">
        <v>7177</v>
      </c>
      <c r="H1944" s="45" t="s">
        <v>7178</v>
      </c>
      <c r="I1944" s="45" t="s">
        <v>3203</v>
      </c>
      <c r="J1944" s="46">
        <v>7265.83</v>
      </c>
      <c r="K1944" s="46">
        <f t="shared" si="30"/>
        <v>8428.362799999999</v>
      </c>
    </row>
    <row r="1945" spans="2:11" x14ac:dyDescent="0.25">
      <c r="B1945" s="45" t="s">
        <v>3197</v>
      </c>
      <c r="C1945" s="45" t="s">
        <v>6350</v>
      </c>
      <c r="D1945" s="45" t="s">
        <v>6351</v>
      </c>
      <c r="E1945" s="45">
        <v>90</v>
      </c>
      <c r="F1945" s="45" t="s">
        <v>6876</v>
      </c>
      <c r="G1945" s="45" t="s">
        <v>7179</v>
      </c>
      <c r="H1945" s="45" t="s">
        <v>7180</v>
      </c>
      <c r="I1945" s="45" t="s">
        <v>3203</v>
      </c>
      <c r="J1945" s="46">
        <v>9217.24</v>
      </c>
      <c r="K1945" s="46">
        <f t="shared" si="30"/>
        <v>10691.998399999999</v>
      </c>
    </row>
    <row r="1946" spans="2:11" x14ac:dyDescent="0.25">
      <c r="B1946" s="45" t="s">
        <v>3197</v>
      </c>
      <c r="C1946" s="45" t="s">
        <v>6350</v>
      </c>
      <c r="D1946" s="45" t="s">
        <v>6351</v>
      </c>
      <c r="E1946" s="45">
        <v>90</v>
      </c>
      <c r="F1946" s="45" t="s">
        <v>6876</v>
      </c>
      <c r="G1946" s="45" t="s">
        <v>7181</v>
      </c>
      <c r="H1946" s="45" t="s">
        <v>7182</v>
      </c>
      <c r="I1946" s="45" t="s">
        <v>3203</v>
      </c>
      <c r="J1946" s="46">
        <v>15055.88</v>
      </c>
      <c r="K1946" s="46">
        <f t="shared" si="30"/>
        <v>17464.820799999998</v>
      </c>
    </row>
    <row r="1947" spans="2:11" x14ac:dyDescent="0.25">
      <c r="B1947" s="45" t="s">
        <v>3197</v>
      </c>
      <c r="C1947" s="45" t="s">
        <v>6350</v>
      </c>
      <c r="D1947" s="45" t="s">
        <v>6351</v>
      </c>
      <c r="E1947" s="45">
        <v>90</v>
      </c>
      <c r="F1947" s="45" t="s">
        <v>6876</v>
      </c>
      <c r="G1947" s="45" t="s">
        <v>7183</v>
      </c>
      <c r="H1947" s="45" t="s">
        <v>7184</v>
      </c>
      <c r="I1947" s="45" t="s">
        <v>3203</v>
      </c>
      <c r="J1947" s="46">
        <v>3192.75</v>
      </c>
      <c r="K1947" s="46">
        <f t="shared" si="30"/>
        <v>3703.5899999999997</v>
      </c>
    </row>
    <row r="1948" spans="2:11" x14ac:dyDescent="0.25">
      <c r="B1948" s="45" t="s">
        <v>3197</v>
      </c>
      <c r="C1948" s="45" t="s">
        <v>6350</v>
      </c>
      <c r="D1948" s="45" t="s">
        <v>6351</v>
      </c>
      <c r="E1948" s="45">
        <v>90</v>
      </c>
      <c r="F1948" s="45" t="s">
        <v>6876</v>
      </c>
      <c r="G1948" s="45" t="s">
        <v>7185</v>
      </c>
      <c r="H1948" s="45" t="s">
        <v>7186</v>
      </c>
      <c r="I1948" s="45" t="s">
        <v>3203</v>
      </c>
      <c r="J1948" s="46">
        <v>3242.05</v>
      </c>
      <c r="K1948" s="46">
        <f t="shared" si="30"/>
        <v>3760.7779999999998</v>
      </c>
    </row>
    <row r="1949" spans="2:11" x14ac:dyDescent="0.25">
      <c r="B1949" s="45" t="s">
        <v>3197</v>
      </c>
      <c r="C1949" s="45" t="s">
        <v>6350</v>
      </c>
      <c r="D1949" s="45" t="s">
        <v>6351</v>
      </c>
      <c r="E1949" s="45">
        <v>90</v>
      </c>
      <c r="F1949" s="45" t="s">
        <v>6876</v>
      </c>
      <c r="G1949" s="45" t="s">
        <v>7187</v>
      </c>
      <c r="H1949" s="45" t="s">
        <v>7188</v>
      </c>
      <c r="I1949" s="45" t="s">
        <v>3203</v>
      </c>
      <c r="J1949" s="46">
        <v>4270.05</v>
      </c>
      <c r="K1949" s="46">
        <f t="shared" si="30"/>
        <v>4953.2579999999998</v>
      </c>
    </row>
    <row r="1950" spans="2:11" x14ac:dyDescent="0.25">
      <c r="B1950" s="45" t="s">
        <v>3197</v>
      </c>
      <c r="C1950" s="45" t="s">
        <v>6350</v>
      </c>
      <c r="D1950" s="45" t="s">
        <v>6351</v>
      </c>
      <c r="E1950" s="45">
        <v>90</v>
      </c>
      <c r="F1950" s="45" t="s">
        <v>6876</v>
      </c>
      <c r="G1950" s="45" t="s">
        <v>7189</v>
      </c>
      <c r="H1950" s="45" t="s">
        <v>7190</v>
      </c>
      <c r="I1950" s="45" t="s">
        <v>3203</v>
      </c>
      <c r="J1950" s="46">
        <v>3242.05</v>
      </c>
      <c r="K1950" s="46">
        <f t="shared" si="30"/>
        <v>3760.7779999999998</v>
      </c>
    </row>
    <row r="1951" spans="2:11" x14ac:dyDescent="0.25">
      <c r="B1951" s="45" t="s">
        <v>3197</v>
      </c>
      <c r="C1951" s="45" t="s">
        <v>6350</v>
      </c>
      <c r="D1951" s="45" t="s">
        <v>6351</v>
      </c>
      <c r="E1951" s="45">
        <v>90</v>
      </c>
      <c r="F1951" s="45" t="s">
        <v>6876</v>
      </c>
      <c r="G1951" s="45" t="s">
        <v>7191</v>
      </c>
      <c r="H1951" s="45" t="s">
        <v>7192</v>
      </c>
      <c r="I1951" s="45" t="s">
        <v>3203</v>
      </c>
      <c r="J1951" s="46">
        <v>2700.35</v>
      </c>
      <c r="K1951" s="46">
        <f t="shared" si="30"/>
        <v>3132.4059999999995</v>
      </c>
    </row>
    <row r="1952" spans="2:11" x14ac:dyDescent="0.25">
      <c r="B1952" s="45" t="s">
        <v>3197</v>
      </c>
      <c r="C1952" s="45" t="s">
        <v>6350</v>
      </c>
      <c r="D1952" s="45" t="s">
        <v>6351</v>
      </c>
      <c r="E1952" s="45">
        <v>90</v>
      </c>
      <c r="F1952" s="45" t="s">
        <v>6876</v>
      </c>
      <c r="G1952" s="45" t="s">
        <v>7193</v>
      </c>
      <c r="H1952" s="45" t="s">
        <v>7194</v>
      </c>
      <c r="I1952" s="45" t="s">
        <v>3203</v>
      </c>
      <c r="J1952" s="46">
        <v>3703.3</v>
      </c>
      <c r="K1952" s="46">
        <f t="shared" si="30"/>
        <v>4295.8279999999995</v>
      </c>
    </row>
    <row r="1953" spans="2:11" x14ac:dyDescent="0.25">
      <c r="B1953" s="45" t="s">
        <v>3197</v>
      </c>
      <c r="C1953" s="45" t="s">
        <v>6350</v>
      </c>
      <c r="D1953" s="45" t="s">
        <v>6351</v>
      </c>
      <c r="E1953" s="45">
        <v>90</v>
      </c>
      <c r="F1953" s="45" t="s">
        <v>6876</v>
      </c>
      <c r="G1953" s="45" t="s">
        <v>7195</v>
      </c>
      <c r="H1953" s="45" t="s">
        <v>7196</v>
      </c>
      <c r="I1953" s="45" t="s">
        <v>3203</v>
      </c>
      <c r="J1953" s="46">
        <v>3703.3</v>
      </c>
      <c r="K1953" s="46">
        <f t="shared" si="30"/>
        <v>4295.8279999999995</v>
      </c>
    </row>
    <row r="1954" spans="2:11" x14ac:dyDescent="0.25">
      <c r="B1954" s="45" t="s">
        <v>3197</v>
      </c>
      <c r="C1954" s="45" t="s">
        <v>6350</v>
      </c>
      <c r="D1954" s="45" t="s">
        <v>6351</v>
      </c>
      <c r="E1954" s="45">
        <v>90</v>
      </c>
      <c r="F1954" s="45" t="s">
        <v>6876</v>
      </c>
      <c r="G1954" s="45" t="s">
        <v>7197</v>
      </c>
      <c r="H1954" s="45" t="s">
        <v>7198</v>
      </c>
      <c r="I1954" s="45" t="s">
        <v>3203</v>
      </c>
      <c r="J1954" s="46">
        <v>3660.7</v>
      </c>
      <c r="K1954" s="46">
        <f t="shared" si="30"/>
        <v>4246.4119999999994</v>
      </c>
    </row>
    <row r="1955" spans="2:11" x14ac:dyDescent="0.25">
      <c r="B1955" s="45" t="s">
        <v>3197</v>
      </c>
      <c r="C1955" s="45" t="s">
        <v>6350</v>
      </c>
      <c r="D1955" s="45" t="s">
        <v>6351</v>
      </c>
      <c r="E1955" s="45">
        <v>90</v>
      </c>
      <c r="F1955" s="45" t="s">
        <v>6876</v>
      </c>
      <c r="G1955" s="45" t="s">
        <v>7199</v>
      </c>
      <c r="H1955" s="45" t="s">
        <v>7200</v>
      </c>
      <c r="I1955" s="45" t="s">
        <v>3203</v>
      </c>
      <c r="J1955" s="46">
        <v>3825.3</v>
      </c>
      <c r="K1955" s="46">
        <f t="shared" si="30"/>
        <v>4437.348</v>
      </c>
    </row>
    <row r="1956" spans="2:11" x14ac:dyDescent="0.25">
      <c r="B1956" s="45" t="s">
        <v>3197</v>
      </c>
      <c r="C1956" s="45" t="s">
        <v>6350</v>
      </c>
      <c r="D1956" s="45" t="s">
        <v>6351</v>
      </c>
      <c r="E1956" s="45">
        <v>90</v>
      </c>
      <c r="F1956" s="45" t="s">
        <v>6876</v>
      </c>
      <c r="G1956" s="45" t="s">
        <v>7201</v>
      </c>
      <c r="H1956" s="45" t="s">
        <v>7202</v>
      </c>
      <c r="I1956" s="45" t="s">
        <v>3203</v>
      </c>
      <c r="J1956" s="46">
        <v>3485.2</v>
      </c>
      <c r="K1956" s="46">
        <f t="shared" si="30"/>
        <v>4042.8319999999994</v>
      </c>
    </row>
    <row r="1957" spans="2:11" x14ac:dyDescent="0.25">
      <c r="B1957" s="45" t="s">
        <v>3197</v>
      </c>
      <c r="C1957" s="45" t="s">
        <v>6350</v>
      </c>
      <c r="D1957" s="45" t="s">
        <v>6351</v>
      </c>
      <c r="E1957" s="45">
        <v>90</v>
      </c>
      <c r="F1957" s="45" t="s">
        <v>6876</v>
      </c>
      <c r="G1957" s="45" t="s">
        <v>7203</v>
      </c>
      <c r="H1957" s="45" t="s">
        <v>7204</v>
      </c>
      <c r="I1957" s="45" t="s">
        <v>3203</v>
      </c>
      <c r="J1957" s="46">
        <v>2399.2399999999998</v>
      </c>
      <c r="K1957" s="46">
        <f t="shared" si="30"/>
        <v>2783.1183999999994</v>
      </c>
    </row>
    <row r="1958" spans="2:11" x14ac:dyDescent="0.25">
      <c r="B1958" s="45" t="s">
        <v>3197</v>
      </c>
      <c r="C1958" s="45" t="s">
        <v>6350</v>
      </c>
      <c r="D1958" s="45" t="s">
        <v>6351</v>
      </c>
      <c r="E1958" s="45">
        <v>90</v>
      </c>
      <c r="F1958" s="45" t="s">
        <v>6876</v>
      </c>
      <c r="G1958" s="45" t="s">
        <v>7205</v>
      </c>
      <c r="H1958" s="45" t="s">
        <v>7206</v>
      </c>
      <c r="I1958" s="45" t="s">
        <v>3203</v>
      </c>
      <c r="J1958" s="46">
        <v>5054.8999999999996</v>
      </c>
      <c r="K1958" s="46">
        <f t="shared" si="30"/>
        <v>5863.6839999999993</v>
      </c>
    </row>
    <row r="1959" spans="2:11" x14ac:dyDescent="0.25">
      <c r="B1959" s="45" t="s">
        <v>3197</v>
      </c>
      <c r="C1959" s="45" t="s">
        <v>6350</v>
      </c>
      <c r="D1959" s="45" t="s">
        <v>6351</v>
      </c>
      <c r="E1959" s="45">
        <v>90</v>
      </c>
      <c r="F1959" s="45" t="s">
        <v>6876</v>
      </c>
      <c r="G1959" s="45" t="s">
        <v>7207</v>
      </c>
      <c r="H1959" s="45" t="s">
        <v>7208</v>
      </c>
      <c r="I1959" s="45" t="s">
        <v>3203</v>
      </c>
      <c r="J1959" s="46">
        <v>5054.8999999999996</v>
      </c>
      <c r="K1959" s="46">
        <f t="shared" si="30"/>
        <v>5863.6839999999993</v>
      </c>
    </row>
    <row r="1960" spans="2:11" x14ac:dyDescent="0.25">
      <c r="B1960" s="45" t="s">
        <v>3197</v>
      </c>
      <c r="C1960" s="45" t="s">
        <v>6350</v>
      </c>
      <c r="D1960" s="45" t="s">
        <v>6351</v>
      </c>
      <c r="E1960" s="45">
        <v>90</v>
      </c>
      <c r="F1960" s="45" t="s">
        <v>6876</v>
      </c>
      <c r="G1960" s="45" t="s">
        <v>7209</v>
      </c>
      <c r="H1960" s="45" t="s">
        <v>7210</v>
      </c>
      <c r="I1960" s="45" t="s">
        <v>3203</v>
      </c>
      <c r="J1960" s="46">
        <v>4270.05</v>
      </c>
      <c r="K1960" s="46">
        <f t="shared" si="30"/>
        <v>4953.2579999999998</v>
      </c>
    </row>
    <row r="1961" spans="2:11" x14ac:dyDescent="0.25">
      <c r="B1961" s="45" t="s">
        <v>3197</v>
      </c>
      <c r="C1961" s="45" t="s">
        <v>6350</v>
      </c>
      <c r="D1961" s="45" t="s">
        <v>6351</v>
      </c>
      <c r="E1961" s="45">
        <v>90</v>
      </c>
      <c r="F1961" s="45" t="s">
        <v>6876</v>
      </c>
      <c r="G1961" s="45" t="s">
        <v>7211</v>
      </c>
      <c r="H1961" s="45" t="s">
        <v>7212</v>
      </c>
      <c r="I1961" s="45" t="s">
        <v>3203</v>
      </c>
      <c r="J1961" s="46">
        <v>5234.95</v>
      </c>
      <c r="K1961" s="46">
        <f t="shared" si="30"/>
        <v>6072.5419999999995</v>
      </c>
    </row>
    <row r="1962" spans="2:11" x14ac:dyDescent="0.25">
      <c r="B1962" s="45" t="s">
        <v>3197</v>
      </c>
      <c r="C1962" s="45" t="s">
        <v>6350</v>
      </c>
      <c r="D1962" s="45" t="s">
        <v>6351</v>
      </c>
      <c r="E1962" s="45">
        <v>90</v>
      </c>
      <c r="F1962" s="45" t="s">
        <v>6876</v>
      </c>
      <c r="G1962" s="45" t="s">
        <v>7213</v>
      </c>
      <c r="H1962" s="45" t="s">
        <v>7214</v>
      </c>
      <c r="I1962" s="45" t="s">
        <v>3203</v>
      </c>
      <c r="J1962" s="46">
        <v>3151.93</v>
      </c>
      <c r="K1962" s="46">
        <f t="shared" si="30"/>
        <v>3656.2387999999996</v>
      </c>
    </row>
    <row r="1963" spans="2:11" x14ac:dyDescent="0.25">
      <c r="B1963" s="45" t="s">
        <v>3197</v>
      </c>
      <c r="C1963" s="45" t="s">
        <v>6350</v>
      </c>
      <c r="D1963" s="45" t="s">
        <v>6351</v>
      </c>
      <c r="E1963" s="45">
        <v>90</v>
      </c>
      <c r="F1963" s="45" t="s">
        <v>6876</v>
      </c>
      <c r="G1963" s="45" t="s">
        <v>7215</v>
      </c>
      <c r="H1963" s="45" t="s">
        <v>7216</v>
      </c>
      <c r="I1963" s="45" t="s">
        <v>3203</v>
      </c>
      <c r="J1963" s="46">
        <v>5745.5</v>
      </c>
      <c r="K1963" s="46">
        <f t="shared" si="30"/>
        <v>6664.78</v>
      </c>
    </row>
    <row r="1964" spans="2:11" x14ac:dyDescent="0.25">
      <c r="B1964" s="45" t="s">
        <v>3197</v>
      </c>
      <c r="C1964" s="45" t="s">
        <v>6350</v>
      </c>
      <c r="D1964" s="45" t="s">
        <v>6351</v>
      </c>
      <c r="E1964" s="45">
        <v>90</v>
      </c>
      <c r="F1964" s="45" t="s">
        <v>6876</v>
      </c>
      <c r="G1964" s="45" t="s">
        <v>7217</v>
      </c>
      <c r="H1964" s="45" t="s">
        <v>7218</v>
      </c>
      <c r="I1964" s="45" t="s">
        <v>3203</v>
      </c>
      <c r="J1964" s="46">
        <v>3739.63</v>
      </c>
      <c r="K1964" s="46">
        <f t="shared" si="30"/>
        <v>4337.9708000000001</v>
      </c>
    </row>
    <row r="1965" spans="2:11" x14ac:dyDescent="0.25">
      <c r="B1965" s="45" t="s">
        <v>3197</v>
      </c>
      <c r="C1965" s="45" t="s">
        <v>6350</v>
      </c>
      <c r="D1965" s="45" t="s">
        <v>6351</v>
      </c>
      <c r="E1965" s="45">
        <v>90</v>
      </c>
      <c r="F1965" s="45" t="s">
        <v>6876</v>
      </c>
      <c r="G1965" s="45" t="s">
        <v>7219</v>
      </c>
      <c r="H1965" s="45" t="s">
        <v>7220</v>
      </c>
      <c r="I1965" s="45" t="s">
        <v>3203</v>
      </c>
      <c r="J1965" s="46">
        <v>6938.54</v>
      </c>
      <c r="K1965" s="46">
        <f t="shared" si="30"/>
        <v>8048.7063999999991</v>
      </c>
    </row>
    <row r="1966" spans="2:11" x14ac:dyDescent="0.25">
      <c r="B1966" s="45" t="s">
        <v>3197</v>
      </c>
      <c r="C1966" s="45" t="s">
        <v>6350</v>
      </c>
      <c r="D1966" s="45" t="s">
        <v>6351</v>
      </c>
      <c r="E1966" s="45">
        <v>90</v>
      </c>
      <c r="F1966" s="45" t="s">
        <v>6876</v>
      </c>
      <c r="G1966" s="45" t="s">
        <v>7221</v>
      </c>
      <c r="H1966" s="45" t="s">
        <v>7222</v>
      </c>
      <c r="I1966" s="45" t="s">
        <v>3203</v>
      </c>
      <c r="J1966" s="46">
        <v>4834.6099999999997</v>
      </c>
      <c r="K1966" s="46">
        <f t="shared" si="30"/>
        <v>5608.1475999999993</v>
      </c>
    </row>
    <row r="1967" spans="2:11" x14ac:dyDescent="0.25">
      <c r="B1967" s="45" t="s">
        <v>3197</v>
      </c>
      <c r="C1967" s="45" t="s">
        <v>6350</v>
      </c>
      <c r="D1967" s="45" t="s">
        <v>6351</v>
      </c>
      <c r="E1967" s="45">
        <v>90</v>
      </c>
      <c r="F1967" s="45" t="s">
        <v>6876</v>
      </c>
      <c r="G1967" s="45" t="s">
        <v>7223</v>
      </c>
      <c r="H1967" s="45" t="s">
        <v>7224</v>
      </c>
      <c r="I1967" s="45" t="s">
        <v>3203</v>
      </c>
      <c r="J1967" s="46">
        <v>7791.4</v>
      </c>
      <c r="K1967" s="46">
        <f t="shared" si="30"/>
        <v>9038.0239999999994</v>
      </c>
    </row>
    <row r="1968" spans="2:11" x14ac:dyDescent="0.25">
      <c r="B1968" s="45" t="s">
        <v>3197</v>
      </c>
      <c r="C1968" s="45" t="s">
        <v>6350</v>
      </c>
      <c r="D1968" s="45" t="s">
        <v>6351</v>
      </c>
      <c r="E1968" s="45">
        <v>90</v>
      </c>
      <c r="F1968" s="45" t="s">
        <v>6876</v>
      </c>
      <c r="G1968" s="45" t="s">
        <v>7225</v>
      </c>
      <c r="H1968" s="45" t="s">
        <v>7226</v>
      </c>
      <c r="I1968" s="45" t="s">
        <v>3203</v>
      </c>
      <c r="J1968" s="46">
        <v>8491.2999999999993</v>
      </c>
      <c r="K1968" s="46">
        <f t="shared" si="30"/>
        <v>9849.9079999999976</v>
      </c>
    </row>
    <row r="1969" spans="2:11" x14ac:dyDescent="0.25">
      <c r="B1969" s="45" t="s">
        <v>3197</v>
      </c>
      <c r="C1969" s="45" t="s">
        <v>6350</v>
      </c>
      <c r="D1969" s="45" t="s">
        <v>6351</v>
      </c>
      <c r="E1969" s="45">
        <v>90</v>
      </c>
      <c r="F1969" s="45" t="s">
        <v>6876</v>
      </c>
      <c r="G1969" s="45" t="s">
        <v>7227</v>
      </c>
      <c r="H1969" s="45" t="s">
        <v>7228</v>
      </c>
      <c r="I1969" s="45" t="s">
        <v>3203</v>
      </c>
      <c r="J1969" s="46">
        <v>10548.85</v>
      </c>
      <c r="K1969" s="46">
        <f t="shared" si="30"/>
        <v>12236.665999999999</v>
      </c>
    </row>
    <row r="1970" spans="2:11" x14ac:dyDescent="0.25">
      <c r="B1970" s="45" t="s">
        <v>3197</v>
      </c>
      <c r="C1970" s="45" t="s">
        <v>6350</v>
      </c>
      <c r="D1970" s="45" t="s">
        <v>6351</v>
      </c>
      <c r="E1970" s="45">
        <v>90</v>
      </c>
      <c r="F1970" s="45" t="s">
        <v>6876</v>
      </c>
      <c r="G1970" s="45" t="s">
        <v>7229</v>
      </c>
      <c r="H1970" s="45" t="s">
        <v>7230</v>
      </c>
      <c r="I1970" s="45" t="s">
        <v>3203</v>
      </c>
      <c r="J1970" s="46">
        <v>7265.83</v>
      </c>
      <c r="K1970" s="46">
        <f t="shared" si="30"/>
        <v>8428.362799999999</v>
      </c>
    </row>
    <row r="1971" spans="2:11" x14ac:dyDescent="0.25">
      <c r="B1971" s="45" t="s">
        <v>3197</v>
      </c>
      <c r="C1971" s="45" t="s">
        <v>6350</v>
      </c>
      <c r="D1971" s="45" t="s">
        <v>6351</v>
      </c>
      <c r="E1971" s="45">
        <v>90</v>
      </c>
      <c r="F1971" s="45" t="s">
        <v>6876</v>
      </c>
      <c r="G1971" s="45" t="s">
        <v>7231</v>
      </c>
      <c r="H1971" s="45" t="s">
        <v>7232</v>
      </c>
      <c r="I1971" s="45" t="s">
        <v>3203</v>
      </c>
      <c r="J1971" s="46">
        <v>2399.2399999999998</v>
      </c>
      <c r="K1971" s="46">
        <f t="shared" si="30"/>
        <v>2783.1183999999994</v>
      </c>
    </row>
    <row r="1972" spans="2:11" x14ac:dyDescent="0.25">
      <c r="B1972" s="45" t="s">
        <v>3197</v>
      </c>
      <c r="C1972" s="45" t="s">
        <v>6350</v>
      </c>
      <c r="D1972" s="45" t="s">
        <v>6351</v>
      </c>
      <c r="E1972" s="45">
        <v>90</v>
      </c>
      <c r="F1972" s="45" t="s">
        <v>6876</v>
      </c>
      <c r="G1972" s="45" t="s">
        <v>7233</v>
      </c>
      <c r="H1972" s="45" t="s">
        <v>7234</v>
      </c>
      <c r="I1972" s="45" t="s">
        <v>3203</v>
      </c>
      <c r="J1972" s="46">
        <v>10007.75</v>
      </c>
      <c r="K1972" s="46">
        <f t="shared" si="30"/>
        <v>11608.99</v>
      </c>
    </row>
    <row r="1973" spans="2:11" x14ac:dyDescent="0.25">
      <c r="B1973" s="45" t="s">
        <v>3197</v>
      </c>
      <c r="C1973" s="45" t="s">
        <v>6350</v>
      </c>
      <c r="D1973" s="45" t="s">
        <v>6351</v>
      </c>
      <c r="E1973" s="45">
        <v>90</v>
      </c>
      <c r="F1973" s="45" t="s">
        <v>6876</v>
      </c>
      <c r="G1973" s="45" t="s">
        <v>7235</v>
      </c>
      <c r="H1973" s="45" t="s">
        <v>7236</v>
      </c>
      <c r="I1973" s="45" t="s">
        <v>3203</v>
      </c>
      <c r="J1973" s="46">
        <v>7735.99</v>
      </c>
      <c r="K1973" s="46">
        <f t="shared" si="30"/>
        <v>8973.7483999999986</v>
      </c>
    </row>
    <row r="1974" spans="2:11" x14ac:dyDescent="0.25">
      <c r="B1974" s="45" t="s">
        <v>3197</v>
      </c>
      <c r="C1974" s="45" t="s">
        <v>6350</v>
      </c>
      <c r="D1974" s="45" t="s">
        <v>6351</v>
      </c>
      <c r="E1974" s="45">
        <v>90</v>
      </c>
      <c r="F1974" s="45" t="s">
        <v>6876</v>
      </c>
      <c r="G1974" s="45" t="s">
        <v>7237</v>
      </c>
      <c r="H1974" s="45" t="s">
        <v>7238</v>
      </c>
      <c r="I1974" s="45" t="s">
        <v>3203</v>
      </c>
      <c r="J1974" s="46">
        <v>4991.8</v>
      </c>
      <c r="K1974" s="46">
        <f t="shared" si="30"/>
        <v>5790.4879999999994</v>
      </c>
    </row>
    <row r="1975" spans="2:11" x14ac:dyDescent="0.25">
      <c r="B1975" s="45" t="s">
        <v>3197</v>
      </c>
      <c r="C1975" s="45" t="s">
        <v>6350</v>
      </c>
      <c r="D1975" s="45" t="s">
        <v>6351</v>
      </c>
      <c r="E1975" s="45">
        <v>90</v>
      </c>
      <c r="F1975" s="45" t="s">
        <v>6876</v>
      </c>
      <c r="G1975" s="45" t="s">
        <v>7239</v>
      </c>
      <c r="H1975" s="45" t="s">
        <v>7240</v>
      </c>
      <c r="I1975" s="45" t="s">
        <v>3203</v>
      </c>
      <c r="J1975" s="46">
        <v>4991.8</v>
      </c>
      <c r="K1975" s="46">
        <f t="shared" si="30"/>
        <v>5790.4879999999994</v>
      </c>
    </row>
    <row r="1976" spans="2:11" x14ac:dyDescent="0.25">
      <c r="B1976" s="45" t="s">
        <v>3197</v>
      </c>
      <c r="C1976" s="45" t="s">
        <v>6350</v>
      </c>
      <c r="D1976" s="45" t="s">
        <v>6351</v>
      </c>
      <c r="E1976" s="45">
        <v>90</v>
      </c>
      <c r="F1976" s="45" t="s">
        <v>6876</v>
      </c>
      <c r="G1976" s="45" t="s">
        <v>7241</v>
      </c>
      <c r="H1976" s="45" t="s">
        <v>7242</v>
      </c>
      <c r="I1976" s="45" t="s">
        <v>3203</v>
      </c>
      <c r="J1976" s="46">
        <v>4724.3999999999996</v>
      </c>
      <c r="K1976" s="46">
        <f t="shared" si="30"/>
        <v>5480.3039999999992</v>
      </c>
    </row>
    <row r="1977" spans="2:11" x14ac:dyDescent="0.25">
      <c r="B1977" s="45" t="s">
        <v>3197</v>
      </c>
      <c r="C1977" s="45" t="s">
        <v>6350</v>
      </c>
      <c r="D1977" s="45" t="s">
        <v>6351</v>
      </c>
      <c r="E1977" s="45">
        <v>90</v>
      </c>
      <c r="F1977" s="45" t="s">
        <v>6876</v>
      </c>
      <c r="G1977" s="45" t="s">
        <v>7243</v>
      </c>
      <c r="H1977" s="45" t="s">
        <v>7244</v>
      </c>
      <c r="I1977" s="45" t="s">
        <v>3203</v>
      </c>
      <c r="J1977" s="46">
        <v>5054.8999999999996</v>
      </c>
      <c r="K1977" s="46">
        <f t="shared" si="30"/>
        <v>5863.6839999999993</v>
      </c>
    </row>
    <row r="1978" spans="2:11" x14ac:dyDescent="0.25">
      <c r="B1978" s="45" t="s">
        <v>3197</v>
      </c>
      <c r="C1978" s="45" t="s">
        <v>6350</v>
      </c>
      <c r="D1978" s="45" t="s">
        <v>6351</v>
      </c>
      <c r="E1978" s="45">
        <v>90</v>
      </c>
      <c r="F1978" s="45" t="s">
        <v>6876</v>
      </c>
      <c r="G1978" s="45" t="s">
        <v>7245</v>
      </c>
      <c r="H1978" s="45" t="s">
        <v>7246</v>
      </c>
      <c r="I1978" s="45" t="s">
        <v>3203</v>
      </c>
      <c r="J1978" s="46">
        <v>6158.3</v>
      </c>
      <c r="K1978" s="46">
        <f t="shared" si="30"/>
        <v>7143.6279999999997</v>
      </c>
    </row>
    <row r="1979" spans="2:11" x14ac:dyDescent="0.25">
      <c r="B1979" s="45" t="s">
        <v>3197</v>
      </c>
      <c r="C1979" s="45" t="s">
        <v>6350</v>
      </c>
      <c r="D1979" s="45" t="s">
        <v>6351</v>
      </c>
      <c r="E1979" s="45">
        <v>90</v>
      </c>
      <c r="F1979" s="45" t="s">
        <v>6876</v>
      </c>
      <c r="G1979" s="45" t="s">
        <v>7247</v>
      </c>
      <c r="H1979" s="45" t="s">
        <v>7248</v>
      </c>
      <c r="I1979" s="45" t="s">
        <v>3203</v>
      </c>
      <c r="J1979" s="46">
        <v>6158.3</v>
      </c>
      <c r="K1979" s="46">
        <f t="shared" si="30"/>
        <v>7143.6279999999997</v>
      </c>
    </row>
    <row r="1980" spans="2:11" x14ac:dyDescent="0.25">
      <c r="B1980" s="45" t="s">
        <v>3197</v>
      </c>
      <c r="C1980" s="45" t="s">
        <v>6350</v>
      </c>
      <c r="D1980" s="45" t="s">
        <v>6351</v>
      </c>
      <c r="E1980" s="45">
        <v>90</v>
      </c>
      <c r="F1980" s="45" t="s">
        <v>6876</v>
      </c>
      <c r="G1980" s="45" t="s">
        <v>7249</v>
      </c>
      <c r="H1980" s="45" t="s">
        <v>7250</v>
      </c>
      <c r="I1980" s="45" t="s">
        <v>3203</v>
      </c>
      <c r="J1980" s="46">
        <v>5745.5</v>
      </c>
      <c r="K1980" s="46">
        <f t="shared" si="30"/>
        <v>6664.78</v>
      </c>
    </row>
    <row r="1981" spans="2:11" x14ac:dyDescent="0.25">
      <c r="B1981" s="45" t="s">
        <v>3197</v>
      </c>
      <c r="C1981" s="45" t="s">
        <v>6350</v>
      </c>
      <c r="D1981" s="45" t="s">
        <v>6351</v>
      </c>
      <c r="E1981" s="45">
        <v>90</v>
      </c>
      <c r="F1981" s="45" t="s">
        <v>6876</v>
      </c>
      <c r="G1981" s="45" t="s">
        <v>7251</v>
      </c>
      <c r="H1981" s="45" t="s">
        <v>7252</v>
      </c>
      <c r="I1981" s="45" t="s">
        <v>3203</v>
      </c>
      <c r="J1981" s="46">
        <v>5949.72</v>
      </c>
      <c r="K1981" s="46">
        <f t="shared" si="30"/>
        <v>6901.6751999999997</v>
      </c>
    </row>
    <row r="1982" spans="2:11" x14ac:dyDescent="0.25">
      <c r="B1982" s="45" t="s">
        <v>3197</v>
      </c>
      <c r="C1982" s="45" t="s">
        <v>6350</v>
      </c>
      <c r="D1982" s="45" t="s">
        <v>6351</v>
      </c>
      <c r="E1982" s="45">
        <v>90</v>
      </c>
      <c r="F1982" s="45" t="s">
        <v>6876</v>
      </c>
      <c r="G1982" s="45" t="s">
        <v>7253</v>
      </c>
      <c r="H1982" s="45" t="s">
        <v>7254</v>
      </c>
      <c r="I1982" s="45" t="s">
        <v>3203</v>
      </c>
      <c r="J1982" s="46">
        <v>4991.8</v>
      </c>
      <c r="K1982" s="46">
        <f t="shared" si="30"/>
        <v>5790.4879999999994</v>
      </c>
    </row>
    <row r="1983" spans="2:11" x14ac:dyDescent="0.25">
      <c r="B1983" s="45" t="s">
        <v>3197</v>
      </c>
      <c r="C1983" s="45" t="s">
        <v>6350</v>
      </c>
      <c r="D1983" s="45" t="s">
        <v>6351</v>
      </c>
      <c r="E1983" s="45">
        <v>90</v>
      </c>
      <c r="F1983" s="45" t="s">
        <v>6876</v>
      </c>
      <c r="G1983" s="45" t="s">
        <v>7255</v>
      </c>
      <c r="H1983" s="45" t="s">
        <v>7256</v>
      </c>
      <c r="I1983" s="45" t="s">
        <v>3203</v>
      </c>
      <c r="J1983" s="46">
        <v>7324.8</v>
      </c>
      <c r="K1983" s="46">
        <f t="shared" si="30"/>
        <v>8496.768</v>
      </c>
    </row>
    <row r="1984" spans="2:11" x14ac:dyDescent="0.25">
      <c r="B1984" s="45" t="s">
        <v>3197</v>
      </c>
      <c r="C1984" s="45" t="s">
        <v>6350</v>
      </c>
      <c r="D1984" s="45" t="s">
        <v>6351</v>
      </c>
      <c r="E1984" s="45">
        <v>90</v>
      </c>
      <c r="F1984" s="45" t="s">
        <v>6876</v>
      </c>
      <c r="G1984" s="45" t="s">
        <v>7257</v>
      </c>
      <c r="H1984" s="45" t="s">
        <v>7258</v>
      </c>
      <c r="I1984" s="45" t="s">
        <v>3203</v>
      </c>
      <c r="J1984" s="46">
        <v>6766.6</v>
      </c>
      <c r="K1984" s="46">
        <f t="shared" si="30"/>
        <v>7849.2560000000003</v>
      </c>
    </row>
    <row r="1985" spans="2:11" x14ac:dyDescent="0.25">
      <c r="B1985" s="45" t="s">
        <v>3197</v>
      </c>
      <c r="C1985" s="45" t="s">
        <v>6350</v>
      </c>
      <c r="D1985" s="45" t="s">
        <v>6351</v>
      </c>
      <c r="E1985" s="45">
        <v>90</v>
      </c>
      <c r="F1985" s="45" t="s">
        <v>6876</v>
      </c>
      <c r="G1985" s="45" t="s">
        <v>7259</v>
      </c>
      <c r="H1985" s="45" t="s">
        <v>7260</v>
      </c>
      <c r="I1985" s="45" t="s">
        <v>3203</v>
      </c>
      <c r="J1985" s="46">
        <v>7175.04</v>
      </c>
      <c r="K1985" s="46">
        <f t="shared" si="30"/>
        <v>8323.0463999999993</v>
      </c>
    </row>
    <row r="1986" spans="2:11" x14ac:dyDescent="0.25">
      <c r="B1986" s="45" t="s">
        <v>3197</v>
      </c>
      <c r="C1986" s="45" t="s">
        <v>6350</v>
      </c>
      <c r="D1986" s="45" t="s">
        <v>6351</v>
      </c>
      <c r="E1986" s="45">
        <v>90</v>
      </c>
      <c r="F1986" s="45" t="s">
        <v>6876</v>
      </c>
      <c r="G1986" s="45" t="s">
        <v>7261</v>
      </c>
      <c r="H1986" s="45" t="s">
        <v>7262</v>
      </c>
      <c r="I1986" s="45" t="s">
        <v>3203</v>
      </c>
      <c r="J1986" s="46">
        <v>8491.2999999999993</v>
      </c>
      <c r="K1986" s="46">
        <f t="shared" si="30"/>
        <v>9849.9079999999976</v>
      </c>
    </row>
    <row r="1987" spans="2:11" x14ac:dyDescent="0.25">
      <c r="B1987" s="45" t="s">
        <v>3197</v>
      </c>
      <c r="C1987" s="45" t="s">
        <v>6350</v>
      </c>
      <c r="D1987" s="45" t="s">
        <v>6351</v>
      </c>
      <c r="E1987" s="45">
        <v>90</v>
      </c>
      <c r="F1987" s="45" t="s">
        <v>6876</v>
      </c>
      <c r="G1987" s="45" t="s">
        <v>7263</v>
      </c>
      <c r="H1987" s="45" t="s">
        <v>7264</v>
      </c>
      <c r="I1987" s="45" t="s">
        <v>3203</v>
      </c>
      <c r="J1987" s="46">
        <v>8491.2999999999993</v>
      </c>
      <c r="K1987" s="46">
        <f t="shared" si="30"/>
        <v>9849.9079999999976</v>
      </c>
    </row>
    <row r="1988" spans="2:11" x14ac:dyDescent="0.25">
      <c r="B1988" s="45" t="s">
        <v>3197</v>
      </c>
      <c r="C1988" s="45" t="s">
        <v>6350</v>
      </c>
      <c r="D1988" s="45" t="s">
        <v>6351</v>
      </c>
      <c r="E1988" s="45">
        <v>90</v>
      </c>
      <c r="F1988" s="45" t="s">
        <v>6876</v>
      </c>
      <c r="G1988" s="45" t="s">
        <v>7265</v>
      </c>
      <c r="H1988" s="45" t="s">
        <v>7266</v>
      </c>
      <c r="I1988" s="45" t="s">
        <v>3203</v>
      </c>
      <c r="J1988" s="46">
        <v>9764</v>
      </c>
      <c r="K1988" s="46">
        <f t="shared" ref="K1988:K2051" si="31">+IF(AND(MID(H1988,1,15)="POSTE DE MADERA",J1988&lt;110)=TRUE,(J1988*1.13+5)*1.01*1.16,IF(AND(MID(H1988,1,15)="POSTE DE MADERA",J1988&gt;=110,J1988&lt;320)=TRUE,(J1988*1.13+12)*1.01*1.16,IF(AND(MID(H1988,1,15)="POSTE DE MADERA",J1988&gt;320)=TRUE,(J1988*1.13+36)*1.01*1.16,IF(+AND(MID(H1988,1,5)="POSTE",MID(H1988,1,15)&lt;&gt;"POSTE DE MADERA")=TRUE,J1988*1.01*1.16,J1988*1.16))))</f>
        <v>11326.24</v>
      </c>
    </row>
    <row r="1989" spans="2:11" x14ac:dyDescent="0.25">
      <c r="B1989" s="45" t="s">
        <v>3197</v>
      </c>
      <c r="C1989" s="45" t="s">
        <v>6350</v>
      </c>
      <c r="D1989" s="45" t="s">
        <v>6351</v>
      </c>
      <c r="E1989" s="45">
        <v>90</v>
      </c>
      <c r="F1989" s="45" t="s">
        <v>6876</v>
      </c>
      <c r="G1989" s="45" t="s">
        <v>7267</v>
      </c>
      <c r="H1989" s="45" t="s">
        <v>7268</v>
      </c>
      <c r="I1989" s="45" t="s">
        <v>3203</v>
      </c>
      <c r="J1989" s="46">
        <v>9657.7999999999993</v>
      </c>
      <c r="K1989" s="46">
        <f t="shared" si="31"/>
        <v>11203.047999999999</v>
      </c>
    </row>
    <row r="1990" spans="2:11" x14ac:dyDescent="0.25">
      <c r="B1990" s="45" t="s">
        <v>3197</v>
      </c>
      <c r="C1990" s="45" t="s">
        <v>6350</v>
      </c>
      <c r="D1990" s="45" t="s">
        <v>6351</v>
      </c>
      <c r="E1990" s="45">
        <v>90</v>
      </c>
      <c r="F1990" s="45" t="s">
        <v>6876</v>
      </c>
      <c r="G1990" s="45" t="s">
        <v>7269</v>
      </c>
      <c r="H1990" s="45" t="s">
        <v>7270</v>
      </c>
      <c r="I1990" s="45" t="s">
        <v>3203</v>
      </c>
      <c r="J1990" s="46">
        <v>8808.7999999999993</v>
      </c>
      <c r="K1990" s="46">
        <f t="shared" si="31"/>
        <v>10218.207999999999</v>
      </c>
    </row>
    <row r="1991" spans="2:11" x14ac:dyDescent="0.25">
      <c r="B1991" s="45" t="s">
        <v>3197</v>
      </c>
      <c r="C1991" s="45" t="s">
        <v>6350</v>
      </c>
      <c r="D1991" s="45" t="s">
        <v>6351</v>
      </c>
      <c r="E1991" s="45">
        <v>90</v>
      </c>
      <c r="F1991" s="45" t="s">
        <v>6876</v>
      </c>
      <c r="G1991" s="45" t="s">
        <v>7271</v>
      </c>
      <c r="H1991" s="45" t="s">
        <v>7272</v>
      </c>
      <c r="I1991" s="45" t="s">
        <v>3203</v>
      </c>
      <c r="J1991" s="46">
        <v>10007.75</v>
      </c>
      <c r="K1991" s="46">
        <f t="shared" si="31"/>
        <v>11608.99</v>
      </c>
    </row>
    <row r="1992" spans="2:11" x14ac:dyDescent="0.25">
      <c r="B1992" s="45" t="s">
        <v>3197</v>
      </c>
      <c r="C1992" s="45" t="s">
        <v>6350</v>
      </c>
      <c r="D1992" s="45" t="s">
        <v>6351</v>
      </c>
      <c r="E1992" s="45">
        <v>90</v>
      </c>
      <c r="F1992" s="45" t="s">
        <v>6876</v>
      </c>
      <c r="G1992" s="45" t="s">
        <v>7273</v>
      </c>
      <c r="H1992" s="45" t="s">
        <v>7274</v>
      </c>
      <c r="I1992" s="45" t="s">
        <v>3203</v>
      </c>
      <c r="J1992" s="46">
        <v>9217.24</v>
      </c>
      <c r="K1992" s="46">
        <f t="shared" si="31"/>
        <v>10691.998399999999</v>
      </c>
    </row>
    <row r="1993" spans="2:11" x14ac:dyDescent="0.25">
      <c r="B1993" s="45" t="s">
        <v>3197</v>
      </c>
      <c r="C1993" s="45" t="s">
        <v>6350</v>
      </c>
      <c r="D1993" s="45" t="s">
        <v>6351</v>
      </c>
      <c r="E1993" s="45">
        <v>90</v>
      </c>
      <c r="F1993" s="45" t="s">
        <v>6876</v>
      </c>
      <c r="G1993" s="45" t="s">
        <v>7275</v>
      </c>
      <c r="H1993" s="45" t="s">
        <v>7276</v>
      </c>
      <c r="I1993" s="45" t="s">
        <v>3203</v>
      </c>
      <c r="J1993" s="46">
        <v>4991.8</v>
      </c>
      <c r="K1993" s="46">
        <f t="shared" si="31"/>
        <v>5790.4879999999994</v>
      </c>
    </row>
    <row r="1994" spans="2:11" x14ac:dyDescent="0.25">
      <c r="B1994" s="45" t="s">
        <v>3197</v>
      </c>
      <c r="C1994" s="45" t="s">
        <v>6350</v>
      </c>
      <c r="D1994" s="45" t="s">
        <v>6351</v>
      </c>
      <c r="E1994" s="45">
        <v>90</v>
      </c>
      <c r="F1994" s="45" t="s">
        <v>6876</v>
      </c>
      <c r="G1994" s="45" t="s">
        <v>7277</v>
      </c>
      <c r="H1994" s="45" t="s">
        <v>7278</v>
      </c>
      <c r="I1994" s="45" t="s">
        <v>3203</v>
      </c>
      <c r="J1994" s="46">
        <v>11990.8</v>
      </c>
      <c r="K1994" s="46">
        <f t="shared" si="31"/>
        <v>13909.327999999998</v>
      </c>
    </row>
    <row r="1995" spans="2:11" x14ac:dyDescent="0.25">
      <c r="B1995" s="45" t="s">
        <v>3197</v>
      </c>
      <c r="C1995" s="45" t="s">
        <v>6350</v>
      </c>
      <c r="D1995" s="45" t="s">
        <v>6351</v>
      </c>
      <c r="E1995" s="45">
        <v>90</v>
      </c>
      <c r="F1995" s="45" t="s">
        <v>6876</v>
      </c>
      <c r="G1995" s="45" t="s">
        <v>7279</v>
      </c>
      <c r="H1995" s="45" t="s">
        <v>7280</v>
      </c>
      <c r="I1995" s="45" t="s">
        <v>3203</v>
      </c>
      <c r="J1995" s="46">
        <v>3825.3</v>
      </c>
      <c r="K1995" s="46">
        <f t="shared" si="31"/>
        <v>4437.348</v>
      </c>
    </row>
    <row r="1996" spans="2:11" x14ac:dyDescent="0.25">
      <c r="B1996" s="45" t="s">
        <v>3197</v>
      </c>
      <c r="C1996" s="45" t="s">
        <v>6350</v>
      </c>
      <c r="D1996" s="45" t="s">
        <v>6351</v>
      </c>
      <c r="E1996" s="45">
        <v>90</v>
      </c>
      <c r="F1996" s="45" t="s">
        <v>6876</v>
      </c>
      <c r="G1996" s="45" t="s">
        <v>7281</v>
      </c>
      <c r="H1996" s="45" t="s">
        <v>7282</v>
      </c>
      <c r="I1996" s="45" t="s">
        <v>3203</v>
      </c>
      <c r="J1996" s="46">
        <v>3485.2</v>
      </c>
      <c r="K1996" s="46">
        <f t="shared" si="31"/>
        <v>4042.8319999999994</v>
      </c>
    </row>
    <row r="1997" spans="2:11" x14ac:dyDescent="0.25">
      <c r="B1997" s="45" t="s">
        <v>3197</v>
      </c>
      <c r="C1997" s="45" t="s">
        <v>6350</v>
      </c>
      <c r="D1997" s="45" t="s">
        <v>6351</v>
      </c>
      <c r="E1997" s="45">
        <v>90</v>
      </c>
      <c r="F1997" s="45" t="s">
        <v>6876</v>
      </c>
      <c r="G1997" s="45" t="s">
        <v>7283</v>
      </c>
      <c r="H1997" s="45" t="s">
        <v>7284</v>
      </c>
      <c r="I1997" s="45" t="s">
        <v>3203</v>
      </c>
      <c r="J1997" s="46">
        <v>14323.8</v>
      </c>
      <c r="K1997" s="46">
        <f t="shared" si="31"/>
        <v>16615.607999999997</v>
      </c>
    </row>
    <row r="1998" spans="2:11" x14ac:dyDescent="0.25">
      <c r="B1998" s="45" t="s">
        <v>3197</v>
      </c>
      <c r="C1998" s="45" t="s">
        <v>6350</v>
      </c>
      <c r="D1998" s="45" t="s">
        <v>6351</v>
      </c>
      <c r="E1998" s="45">
        <v>90</v>
      </c>
      <c r="F1998" s="45" t="s">
        <v>6876</v>
      </c>
      <c r="G1998" s="45" t="s">
        <v>7285</v>
      </c>
      <c r="H1998" s="45" t="s">
        <v>7286</v>
      </c>
      <c r="I1998" s="45" t="s">
        <v>3203</v>
      </c>
      <c r="J1998" s="46">
        <v>14323.8</v>
      </c>
      <c r="K1998" s="46">
        <f t="shared" si="31"/>
        <v>16615.607999999997</v>
      </c>
    </row>
    <row r="1999" spans="2:11" x14ac:dyDescent="0.25">
      <c r="B1999" s="45" t="s">
        <v>3197</v>
      </c>
      <c r="C1999" s="45" t="s">
        <v>6350</v>
      </c>
      <c r="D1999" s="45" t="s">
        <v>6351</v>
      </c>
      <c r="E1999" s="45">
        <v>90</v>
      </c>
      <c r="F1999" s="45" t="s">
        <v>6876</v>
      </c>
      <c r="G1999" s="45" t="s">
        <v>7287</v>
      </c>
      <c r="H1999" s="45" t="s">
        <v>7288</v>
      </c>
      <c r="I1999" s="45" t="s">
        <v>3203</v>
      </c>
      <c r="J1999" s="46">
        <v>15490.3</v>
      </c>
      <c r="K1999" s="46">
        <f t="shared" si="31"/>
        <v>17968.748</v>
      </c>
    </row>
    <row r="2000" spans="2:11" x14ac:dyDescent="0.25">
      <c r="B2000" s="45" t="s">
        <v>3197</v>
      </c>
      <c r="C2000" s="45" t="s">
        <v>6350</v>
      </c>
      <c r="D2000" s="45" t="s">
        <v>6351</v>
      </c>
      <c r="E2000" s="45">
        <v>90</v>
      </c>
      <c r="F2000" s="45" t="s">
        <v>6876</v>
      </c>
      <c r="G2000" s="45" t="s">
        <v>7289</v>
      </c>
      <c r="H2000" s="45" t="s">
        <v>7290</v>
      </c>
      <c r="I2000" s="45" t="s">
        <v>3203</v>
      </c>
      <c r="J2000" s="46">
        <v>4525.2</v>
      </c>
      <c r="K2000" s="46">
        <f t="shared" si="31"/>
        <v>5249.2319999999991</v>
      </c>
    </row>
    <row r="2001" spans="2:11" x14ac:dyDescent="0.25">
      <c r="B2001" s="45" t="s">
        <v>3197</v>
      </c>
      <c r="C2001" s="45" t="s">
        <v>6350</v>
      </c>
      <c r="D2001" s="45" t="s">
        <v>6351</v>
      </c>
      <c r="E2001" s="45">
        <v>90</v>
      </c>
      <c r="F2001" s="45" t="s">
        <v>6876</v>
      </c>
      <c r="G2001" s="45" t="s">
        <v>7291</v>
      </c>
      <c r="H2001" s="45" t="s">
        <v>7292</v>
      </c>
      <c r="I2001" s="45" t="s">
        <v>3203</v>
      </c>
      <c r="J2001" s="46">
        <v>4525.2</v>
      </c>
      <c r="K2001" s="46">
        <f t="shared" si="31"/>
        <v>5249.2319999999991</v>
      </c>
    </row>
    <row r="2002" spans="2:11" x14ac:dyDescent="0.25">
      <c r="B2002" s="45" t="s">
        <v>3197</v>
      </c>
      <c r="C2002" s="45" t="s">
        <v>6350</v>
      </c>
      <c r="D2002" s="45" t="s">
        <v>6351</v>
      </c>
      <c r="E2002" s="45">
        <v>90</v>
      </c>
      <c r="F2002" s="45" t="s">
        <v>6876</v>
      </c>
      <c r="G2002" s="45" t="s">
        <v>7293</v>
      </c>
      <c r="H2002" s="45" t="s">
        <v>7294</v>
      </c>
      <c r="I2002" s="45" t="s">
        <v>3203</v>
      </c>
      <c r="J2002" s="46">
        <v>4315.96</v>
      </c>
      <c r="K2002" s="46">
        <f t="shared" si="31"/>
        <v>5006.5135999999993</v>
      </c>
    </row>
    <row r="2003" spans="2:11" x14ac:dyDescent="0.25">
      <c r="B2003" s="45" t="s">
        <v>3197</v>
      </c>
      <c r="C2003" s="45" t="s">
        <v>6350</v>
      </c>
      <c r="D2003" s="45" t="s">
        <v>6351</v>
      </c>
      <c r="E2003" s="45">
        <v>90</v>
      </c>
      <c r="F2003" s="45" t="s">
        <v>6876</v>
      </c>
      <c r="G2003" s="45" t="s">
        <v>7295</v>
      </c>
      <c r="H2003" s="45" t="s">
        <v>7296</v>
      </c>
      <c r="I2003" s="45" t="s">
        <v>3203</v>
      </c>
      <c r="J2003" s="46">
        <v>1572.69</v>
      </c>
      <c r="K2003" s="46">
        <f t="shared" si="31"/>
        <v>1824.3203999999998</v>
      </c>
    </row>
    <row r="2004" spans="2:11" x14ac:dyDescent="0.25">
      <c r="B2004" s="45" t="s">
        <v>3197</v>
      </c>
      <c r="C2004" s="45" t="s">
        <v>6350</v>
      </c>
      <c r="D2004" s="45" t="s">
        <v>6351</v>
      </c>
      <c r="E2004" s="45">
        <v>90</v>
      </c>
      <c r="F2004" s="45" t="s">
        <v>6876</v>
      </c>
      <c r="G2004" s="45" t="s">
        <v>7297</v>
      </c>
      <c r="H2004" s="45" t="s">
        <v>7298</v>
      </c>
      <c r="I2004" s="45" t="s">
        <v>3203</v>
      </c>
      <c r="J2004" s="46">
        <v>5054.8999999999996</v>
      </c>
      <c r="K2004" s="46">
        <f t="shared" si="31"/>
        <v>5863.6839999999993</v>
      </c>
    </row>
    <row r="2005" spans="2:11" x14ac:dyDescent="0.25">
      <c r="B2005" s="45" t="s">
        <v>3197</v>
      </c>
      <c r="C2005" s="45" t="s">
        <v>6350</v>
      </c>
      <c r="D2005" s="45" t="s">
        <v>6351</v>
      </c>
      <c r="E2005" s="45">
        <v>90</v>
      </c>
      <c r="F2005" s="45" t="s">
        <v>6876</v>
      </c>
      <c r="G2005" s="45" t="s">
        <v>7299</v>
      </c>
      <c r="H2005" s="45" t="s">
        <v>7300</v>
      </c>
      <c r="I2005" s="45" t="s">
        <v>3203</v>
      </c>
      <c r="J2005" s="46">
        <v>2671.58</v>
      </c>
      <c r="K2005" s="46">
        <f t="shared" si="31"/>
        <v>3099.0327999999995</v>
      </c>
    </row>
    <row r="2006" spans="2:11" x14ac:dyDescent="0.25">
      <c r="B2006" s="45" t="s">
        <v>3197</v>
      </c>
      <c r="C2006" s="45" t="s">
        <v>6350</v>
      </c>
      <c r="D2006" s="45" t="s">
        <v>6351</v>
      </c>
      <c r="E2006" s="45">
        <v>90</v>
      </c>
      <c r="F2006" s="45" t="s">
        <v>6876</v>
      </c>
      <c r="G2006" s="45" t="s">
        <v>7301</v>
      </c>
      <c r="H2006" s="45" t="s">
        <v>7302</v>
      </c>
      <c r="I2006" s="45" t="s">
        <v>3203</v>
      </c>
      <c r="J2006" s="46">
        <v>2671.58</v>
      </c>
      <c r="K2006" s="46">
        <f t="shared" si="31"/>
        <v>3099.0327999999995</v>
      </c>
    </row>
    <row r="2007" spans="2:11" x14ac:dyDescent="0.25">
      <c r="B2007" s="45" t="s">
        <v>3197</v>
      </c>
      <c r="C2007" s="45" t="s">
        <v>6350</v>
      </c>
      <c r="D2007" s="45" t="s">
        <v>6351</v>
      </c>
      <c r="E2007" s="45">
        <v>90</v>
      </c>
      <c r="F2007" s="45" t="s">
        <v>6876</v>
      </c>
      <c r="G2007" s="45" t="s">
        <v>7303</v>
      </c>
      <c r="H2007" s="45" t="s">
        <v>7304</v>
      </c>
      <c r="I2007" s="45" t="s">
        <v>3203</v>
      </c>
      <c r="J2007" s="46">
        <v>5234.95</v>
      </c>
      <c r="K2007" s="46">
        <f t="shared" si="31"/>
        <v>6072.5419999999995</v>
      </c>
    </row>
    <row r="2008" spans="2:11" x14ac:dyDescent="0.25">
      <c r="B2008" s="45" t="s">
        <v>3197</v>
      </c>
      <c r="C2008" s="45" t="s">
        <v>6350</v>
      </c>
      <c r="D2008" s="45" t="s">
        <v>6351</v>
      </c>
      <c r="E2008" s="45">
        <v>90</v>
      </c>
      <c r="F2008" s="45" t="s">
        <v>6876</v>
      </c>
      <c r="G2008" s="45" t="s">
        <v>7305</v>
      </c>
      <c r="H2008" s="45" t="s">
        <v>7306</v>
      </c>
      <c r="I2008" s="45" t="s">
        <v>3203</v>
      </c>
      <c r="J2008" s="46">
        <v>2757.33</v>
      </c>
      <c r="K2008" s="46">
        <f t="shared" si="31"/>
        <v>3198.5027999999998</v>
      </c>
    </row>
    <row r="2009" spans="2:11" x14ac:dyDescent="0.25">
      <c r="B2009" s="45" t="s">
        <v>3197</v>
      </c>
      <c r="C2009" s="45" t="s">
        <v>6350</v>
      </c>
      <c r="D2009" s="45" t="s">
        <v>6351</v>
      </c>
      <c r="E2009" s="45">
        <v>90</v>
      </c>
      <c r="F2009" s="45" t="s">
        <v>6876</v>
      </c>
      <c r="G2009" s="45" t="s">
        <v>7307</v>
      </c>
      <c r="H2009" s="45" t="s">
        <v>7308</v>
      </c>
      <c r="I2009" s="45" t="s">
        <v>3203</v>
      </c>
      <c r="J2009" s="46">
        <v>2795.22</v>
      </c>
      <c r="K2009" s="46">
        <f t="shared" si="31"/>
        <v>3242.4551999999994</v>
      </c>
    </row>
    <row r="2010" spans="2:11" x14ac:dyDescent="0.25">
      <c r="B2010" s="45" t="s">
        <v>3197</v>
      </c>
      <c r="C2010" s="45" t="s">
        <v>6350</v>
      </c>
      <c r="D2010" s="45" t="s">
        <v>6351</v>
      </c>
      <c r="E2010" s="45">
        <v>90</v>
      </c>
      <c r="F2010" s="45" t="s">
        <v>6876</v>
      </c>
      <c r="G2010" s="45" t="s">
        <v>7309</v>
      </c>
      <c r="H2010" s="45" t="s">
        <v>7310</v>
      </c>
      <c r="I2010" s="45" t="s">
        <v>3203</v>
      </c>
      <c r="J2010" s="46">
        <v>5745.5</v>
      </c>
      <c r="K2010" s="46">
        <f t="shared" si="31"/>
        <v>6664.78</v>
      </c>
    </row>
    <row r="2011" spans="2:11" x14ac:dyDescent="0.25">
      <c r="B2011" s="45" t="s">
        <v>3197</v>
      </c>
      <c r="C2011" s="45" t="s">
        <v>6350</v>
      </c>
      <c r="D2011" s="45" t="s">
        <v>6351</v>
      </c>
      <c r="E2011" s="45">
        <v>90</v>
      </c>
      <c r="F2011" s="45" t="s">
        <v>6876</v>
      </c>
      <c r="G2011" s="45" t="s">
        <v>7311</v>
      </c>
      <c r="H2011" s="45" t="s">
        <v>7312</v>
      </c>
      <c r="I2011" s="45" t="s">
        <v>3203</v>
      </c>
      <c r="J2011" s="46">
        <v>6133.5</v>
      </c>
      <c r="K2011" s="46">
        <f t="shared" si="31"/>
        <v>7114.86</v>
      </c>
    </row>
    <row r="2012" spans="2:11" x14ac:dyDescent="0.25">
      <c r="B2012" s="45" t="s">
        <v>3197</v>
      </c>
      <c r="C2012" s="45" t="s">
        <v>6350</v>
      </c>
      <c r="D2012" s="45" t="s">
        <v>6351</v>
      </c>
      <c r="E2012" s="45">
        <v>90</v>
      </c>
      <c r="F2012" s="45" t="s">
        <v>6876</v>
      </c>
      <c r="G2012" s="45" t="s">
        <v>7313</v>
      </c>
      <c r="H2012" s="45" t="s">
        <v>7314</v>
      </c>
      <c r="I2012" s="45" t="s">
        <v>3203</v>
      </c>
      <c r="J2012" s="46">
        <v>6256.05</v>
      </c>
      <c r="K2012" s="46">
        <f t="shared" si="31"/>
        <v>7257.018</v>
      </c>
    </row>
    <row r="2013" spans="2:11" x14ac:dyDescent="0.25">
      <c r="B2013" s="45" t="s">
        <v>3197</v>
      </c>
      <c r="C2013" s="45" t="s">
        <v>6350</v>
      </c>
      <c r="D2013" s="45" t="s">
        <v>6351</v>
      </c>
      <c r="E2013" s="45">
        <v>90</v>
      </c>
      <c r="F2013" s="45" t="s">
        <v>6876</v>
      </c>
      <c r="G2013" s="45" t="s">
        <v>7315</v>
      </c>
      <c r="H2013" s="45" t="s">
        <v>7316</v>
      </c>
      <c r="I2013" s="45" t="s">
        <v>3203</v>
      </c>
      <c r="J2013" s="46">
        <v>8194.2999999999993</v>
      </c>
      <c r="K2013" s="46">
        <f t="shared" si="31"/>
        <v>9505.387999999999</v>
      </c>
    </row>
    <row r="2014" spans="2:11" x14ac:dyDescent="0.25">
      <c r="B2014" s="45" t="s">
        <v>3197</v>
      </c>
      <c r="C2014" s="45" t="s">
        <v>6350</v>
      </c>
      <c r="D2014" s="45" t="s">
        <v>6351</v>
      </c>
      <c r="E2014" s="45">
        <v>90</v>
      </c>
      <c r="F2014" s="45" t="s">
        <v>6876</v>
      </c>
      <c r="G2014" s="45" t="s">
        <v>7317</v>
      </c>
      <c r="H2014" s="45" t="s">
        <v>7318</v>
      </c>
      <c r="I2014" s="45" t="s">
        <v>3203</v>
      </c>
      <c r="J2014" s="46">
        <v>7908.05</v>
      </c>
      <c r="K2014" s="46">
        <f t="shared" si="31"/>
        <v>9173.3379999999997</v>
      </c>
    </row>
    <row r="2015" spans="2:11" x14ac:dyDescent="0.25">
      <c r="B2015" s="45" t="s">
        <v>3197</v>
      </c>
      <c r="C2015" s="45" t="s">
        <v>6350</v>
      </c>
      <c r="D2015" s="45" t="s">
        <v>6351</v>
      </c>
      <c r="E2015" s="45">
        <v>90</v>
      </c>
      <c r="F2015" s="45" t="s">
        <v>6876</v>
      </c>
      <c r="G2015" s="45" t="s">
        <v>7319</v>
      </c>
      <c r="H2015" s="45" t="s">
        <v>7320</v>
      </c>
      <c r="I2015" s="45" t="s">
        <v>3203</v>
      </c>
      <c r="J2015" s="46">
        <v>5054.8999999999996</v>
      </c>
      <c r="K2015" s="46">
        <f t="shared" si="31"/>
        <v>5863.6839999999993</v>
      </c>
    </row>
    <row r="2016" spans="2:11" x14ac:dyDescent="0.25">
      <c r="B2016" s="45" t="s">
        <v>3197</v>
      </c>
      <c r="C2016" s="45" t="s">
        <v>6350</v>
      </c>
      <c r="D2016" s="45" t="s">
        <v>6351</v>
      </c>
      <c r="E2016" s="45">
        <v>90</v>
      </c>
      <c r="F2016" s="45" t="s">
        <v>6876</v>
      </c>
      <c r="G2016" s="45" t="s">
        <v>7321</v>
      </c>
      <c r="H2016" s="45" t="s">
        <v>6910</v>
      </c>
      <c r="I2016" s="45" t="s">
        <v>3203</v>
      </c>
      <c r="J2016" s="46">
        <v>8979.15</v>
      </c>
      <c r="K2016" s="46">
        <f t="shared" si="31"/>
        <v>10415.813999999998</v>
      </c>
    </row>
    <row r="2017" spans="2:11" x14ac:dyDescent="0.25">
      <c r="B2017" s="45" t="s">
        <v>3197</v>
      </c>
      <c r="C2017" s="45" t="s">
        <v>6350</v>
      </c>
      <c r="D2017" s="45" t="s">
        <v>6351</v>
      </c>
      <c r="E2017" s="45">
        <v>90</v>
      </c>
      <c r="F2017" s="45" t="s">
        <v>6876</v>
      </c>
      <c r="G2017" s="45" t="s">
        <v>7322</v>
      </c>
      <c r="H2017" s="45" t="s">
        <v>7323</v>
      </c>
      <c r="I2017" s="45" t="s">
        <v>3203</v>
      </c>
      <c r="J2017" s="46">
        <v>3192.75</v>
      </c>
      <c r="K2017" s="46">
        <f t="shared" si="31"/>
        <v>3703.5899999999997</v>
      </c>
    </row>
    <row r="2018" spans="2:11" x14ac:dyDescent="0.25">
      <c r="B2018" s="45" t="s">
        <v>3197</v>
      </c>
      <c r="C2018" s="45" t="s">
        <v>6350</v>
      </c>
      <c r="D2018" s="45" t="s">
        <v>6351</v>
      </c>
      <c r="E2018" s="45">
        <v>90</v>
      </c>
      <c r="F2018" s="45" t="s">
        <v>6876</v>
      </c>
      <c r="G2018" s="45" t="s">
        <v>7324</v>
      </c>
      <c r="H2018" s="45" t="s">
        <v>7325</v>
      </c>
      <c r="I2018" s="45" t="s">
        <v>3203</v>
      </c>
      <c r="J2018" s="46">
        <v>3294.86</v>
      </c>
      <c r="K2018" s="46">
        <f t="shared" si="31"/>
        <v>3822.0376000000001</v>
      </c>
    </row>
    <row r="2019" spans="2:11" x14ac:dyDescent="0.25">
      <c r="B2019" s="45" t="s">
        <v>3197</v>
      </c>
      <c r="C2019" s="45" t="s">
        <v>6350</v>
      </c>
      <c r="D2019" s="45" t="s">
        <v>6351</v>
      </c>
      <c r="E2019" s="45">
        <v>90</v>
      </c>
      <c r="F2019" s="45" t="s">
        <v>6876</v>
      </c>
      <c r="G2019" s="45" t="s">
        <v>7326</v>
      </c>
      <c r="H2019" s="45" t="s">
        <v>7327</v>
      </c>
      <c r="I2019" s="45" t="s">
        <v>3203</v>
      </c>
      <c r="J2019" s="46">
        <v>8808.7999999999993</v>
      </c>
      <c r="K2019" s="46">
        <f t="shared" si="31"/>
        <v>10218.207999999999</v>
      </c>
    </row>
    <row r="2020" spans="2:11" x14ac:dyDescent="0.25">
      <c r="B2020" s="45" t="s">
        <v>3197</v>
      </c>
      <c r="C2020" s="45" t="s">
        <v>6350</v>
      </c>
      <c r="D2020" s="45" t="s">
        <v>6351</v>
      </c>
      <c r="E2020" s="45">
        <v>90</v>
      </c>
      <c r="F2020" s="45" t="s">
        <v>6876</v>
      </c>
      <c r="G2020" s="45" t="s">
        <v>7328</v>
      </c>
      <c r="H2020" s="45" t="s">
        <v>7329</v>
      </c>
      <c r="I2020" s="45" t="s">
        <v>3203</v>
      </c>
      <c r="J2020" s="46">
        <v>10124.4</v>
      </c>
      <c r="K2020" s="46">
        <f t="shared" si="31"/>
        <v>11744.303999999998</v>
      </c>
    </row>
    <row r="2021" spans="2:11" x14ac:dyDescent="0.25">
      <c r="B2021" s="45" t="s">
        <v>3197</v>
      </c>
      <c r="C2021" s="45" t="s">
        <v>6350</v>
      </c>
      <c r="D2021" s="45" t="s">
        <v>6351</v>
      </c>
      <c r="E2021" s="45">
        <v>90</v>
      </c>
      <c r="F2021" s="45" t="s">
        <v>6876</v>
      </c>
      <c r="G2021" s="45" t="s">
        <v>7330</v>
      </c>
      <c r="H2021" s="45" t="s">
        <v>7331</v>
      </c>
      <c r="I2021" s="45" t="s">
        <v>3203</v>
      </c>
      <c r="J2021" s="46">
        <v>10124.4</v>
      </c>
      <c r="K2021" s="46">
        <f t="shared" si="31"/>
        <v>11744.303999999998</v>
      </c>
    </row>
    <row r="2022" spans="2:11" x14ac:dyDescent="0.25">
      <c r="B2022" s="45" t="s">
        <v>3197</v>
      </c>
      <c r="C2022" s="45" t="s">
        <v>6350</v>
      </c>
      <c r="D2022" s="45" t="s">
        <v>6351</v>
      </c>
      <c r="E2022" s="45">
        <v>90</v>
      </c>
      <c r="F2022" s="45" t="s">
        <v>6876</v>
      </c>
      <c r="G2022" s="45" t="s">
        <v>7332</v>
      </c>
      <c r="H2022" s="45" t="s">
        <v>7333</v>
      </c>
      <c r="I2022" s="45" t="s">
        <v>3203</v>
      </c>
      <c r="J2022" s="46">
        <v>3592</v>
      </c>
      <c r="K2022" s="46">
        <f t="shared" si="31"/>
        <v>4166.7199999999993</v>
      </c>
    </row>
    <row r="2023" spans="2:11" x14ac:dyDescent="0.25">
      <c r="B2023" s="45" t="s">
        <v>3197</v>
      </c>
      <c r="C2023" s="45" t="s">
        <v>6350</v>
      </c>
      <c r="D2023" s="45" t="s">
        <v>6351</v>
      </c>
      <c r="E2023" s="45">
        <v>90</v>
      </c>
      <c r="F2023" s="45" t="s">
        <v>6876</v>
      </c>
      <c r="G2023" s="45" t="s">
        <v>7334</v>
      </c>
      <c r="H2023" s="45" t="s">
        <v>7335</v>
      </c>
      <c r="I2023" s="45" t="s">
        <v>3203</v>
      </c>
      <c r="J2023" s="46">
        <v>3592</v>
      </c>
      <c r="K2023" s="46">
        <f t="shared" si="31"/>
        <v>4166.7199999999993</v>
      </c>
    </row>
    <row r="2024" spans="2:11" x14ac:dyDescent="0.25">
      <c r="B2024" s="45" t="s">
        <v>3197</v>
      </c>
      <c r="C2024" s="45" t="s">
        <v>6350</v>
      </c>
      <c r="D2024" s="45" t="s">
        <v>6351</v>
      </c>
      <c r="E2024" s="45">
        <v>90</v>
      </c>
      <c r="F2024" s="45" t="s">
        <v>6876</v>
      </c>
      <c r="G2024" s="45" t="s">
        <v>7336</v>
      </c>
      <c r="H2024" s="45" t="s">
        <v>7337</v>
      </c>
      <c r="I2024" s="45" t="s">
        <v>3203</v>
      </c>
      <c r="J2024" s="46">
        <v>3499.08</v>
      </c>
      <c r="K2024" s="46">
        <f t="shared" si="31"/>
        <v>4058.9327999999996</v>
      </c>
    </row>
    <row r="2025" spans="2:11" x14ac:dyDescent="0.25">
      <c r="B2025" s="45" t="s">
        <v>3197</v>
      </c>
      <c r="C2025" s="45" t="s">
        <v>6350</v>
      </c>
      <c r="D2025" s="45" t="s">
        <v>6351</v>
      </c>
      <c r="E2025" s="45">
        <v>90</v>
      </c>
      <c r="F2025" s="45" t="s">
        <v>6876</v>
      </c>
      <c r="G2025" s="45" t="s">
        <v>7338</v>
      </c>
      <c r="H2025" s="45" t="s">
        <v>7339</v>
      </c>
      <c r="I2025" s="45" t="s">
        <v>3203</v>
      </c>
      <c r="J2025" s="46">
        <v>3171.26</v>
      </c>
      <c r="K2025" s="46">
        <f t="shared" si="31"/>
        <v>3678.6615999999999</v>
      </c>
    </row>
    <row r="2026" spans="2:11" x14ac:dyDescent="0.25">
      <c r="B2026" s="45" t="s">
        <v>3197</v>
      </c>
      <c r="C2026" s="45" t="s">
        <v>6350</v>
      </c>
      <c r="D2026" s="45" t="s">
        <v>6351</v>
      </c>
      <c r="E2026" s="45">
        <v>90</v>
      </c>
      <c r="F2026" s="45" t="s">
        <v>6876</v>
      </c>
      <c r="G2026" s="45" t="s">
        <v>7340</v>
      </c>
      <c r="H2026" s="45" t="s">
        <v>7341</v>
      </c>
      <c r="I2026" s="45" t="s">
        <v>3203</v>
      </c>
      <c r="J2026" s="46">
        <v>3974.71</v>
      </c>
      <c r="K2026" s="46">
        <f t="shared" si="31"/>
        <v>4610.6635999999999</v>
      </c>
    </row>
    <row r="2027" spans="2:11" x14ac:dyDescent="0.25">
      <c r="B2027" s="45" t="s">
        <v>3197</v>
      </c>
      <c r="C2027" s="45" t="s">
        <v>6350</v>
      </c>
      <c r="D2027" s="45" t="s">
        <v>6351</v>
      </c>
      <c r="E2027" s="45">
        <v>90</v>
      </c>
      <c r="F2027" s="45" t="s">
        <v>6876</v>
      </c>
      <c r="G2027" s="45" t="s">
        <v>7342</v>
      </c>
      <c r="H2027" s="45" t="s">
        <v>7343</v>
      </c>
      <c r="I2027" s="45" t="s">
        <v>3203</v>
      </c>
      <c r="J2027" s="46">
        <v>3171.26</v>
      </c>
      <c r="K2027" s="46">
        <f t="shared" si="31"/>
        <v>3678.6615999999999</v>
      </c>
    </row>
    <row r="2028" spans="2:11" x14ac:dyDescent="0.25">
      <c r="B2028" s="45" t="s">
        <v>3197</v>
      </c>
      <c r="C2028" s="45" t="s">
        <v>6350</v>
      </c>
      <c r="D2028" s="45" t="s">
        <v>6351</v>
      </c>
      <c r="E2028" s="45">
        <v>90</v>
      </c>
      <c r="F2028" s="45" t="s">
        <v>6876</v>
      </c>
      <c r="G2028" s="45" t="s">
        <v>7344</v>
      </c>
      <c r="H2028" s="45" t="s">
        <v>7345</v>
      </c>
      <c r="I2028" s="45" t="s">
        <v>3203</v>
      </c>
      <c r="J2028" s="46">
        <v>3703.3</v>
      </c>
      <c r="K2028" s="46">
        <f t="shared" si="31"/>
        <v>4295.8279999999995</v>
      </c>
    </row>
    <row r="2029" spans="2:11" x14ac:dyDescent="0.25">
      <c r="B2029" s="45" t="s">
        <v>3197</v>
      </c>
      <c r="C2029" s="45" t="s">
        <v>6350</v>
      </c>
      <c r="D2029" s="45" t="s">
        <v>6351</v>
      </c>
      <c r="E2029" s="45">
        <v>90</v>
      </c>
      <c r="F2029" s="45" t="s">
        <v>6876</v>
      </c>
      <c r="G2029" s="45" t="s">
        <v>7346</v>
      </c>
      <c r="H2029" s="45" t="s">
        <v>7347</v>
      </c>
      <c r="I2029" s="45" t="s">
        <v>3203</v>
      </c>
      <c r="J2029" s="46">
        <v>3485.2</v>
      </c>
      <c r="K2029" s="46">
        <f t="shared" si="31"/>
        <v>4042.8319999999994</v>
      </c>
    </row>
    <row r="2030" spans="2:11" x14ac:dyDescent="0.25">
      <c r="B2030" s="45" t="s">
        <v>3197</v>
      </c>
      <c r="C2030" s="45" t="s">
        <v>6350</v>
      </c>
      <c r="D2030" s="45" t="s">
        <v>6351</v>
      </c>
      <c r="E2030" s="45">
        <v>90</v>
      </c>
      <c r="F2030" s="45" t="s">
        <v>6876</v>
      </c>
      <c r="G2030" s="45" t="s">
        <v>7348</v>
      </c>
      <c r="H2030" s="45" t="s">
        <v>7349</v>
      </c>
      <c r="I2030" s="45" t="s">
        <v>3203</v>
      </c>
      <c r="J2030" s="46">
        <v>4213.8500000000004</v>
      </c>
      <c r="K2030" s="46">
        <f t="shared" si="31"/>
        <v>4888.0659999999998</v>
      </c>
    </row>
    <row r="2031" spans="2:11" x14ac:dyDescent="0.25">
      <c r="B2031" s="45" t="s">
        <v>3197</v>
      </c>
      <c r="C2031" s="45" t="s">
        <v>6350</v>
      </c>
      <c r="D2031" s="45" t="s">
        <v>6351</v>
      </c>
      <c r="E2031" s="45">
        <v>90</v>
      </c>
      <c r="F2031" s="45" t="s">
        <v>6876</v>
      </c>
      <c r="G2031" s="45" t="s">
        <v>7350</v>
      </c>
      <c r="H2031" s="45" t="s">
        <v>7351</v>
      </c>
      <c r="I2031" s="45" t="s">
        <v>3203</v>
      </c>
      <c r="J2031" s="46">
        <v>4213.8500000000004</v>
      </c>
      <c r="K2031" s="46">
        <f t="shared" si="31"/>
        <v>4888.0659999999998</v>
      </c>
    </row>
    <row r="2032" spans="2:11" x14ac:dyDescent="0.25">
      <c r="B2032" s="45" t="s">
        <v>3197</v>
      </c>
      <c r="C2032" s="45" t="s">
        <v>6350</v>
      </c>
      <c r="D2032" s="45" t="s">
        <v>6351</v>
      </c>
      <c r="E2032" s="45">
        <v>90</v>
      </c>
      <c r="F2032" s="45" t="s">
        <v>6876</v>
      </c>
      <c r="G2032" s="45" t="s">
        <v>7352</v>
      </c>
      <c r="H2032" s="45" t="s">
        <v>7353</v>
      </c>
      <c r="I2032" s="45" t="s">
        <v>3203</v>
      </c>
      <c r="J2032" s="46">
        <v>4213.8500000000004</v>
      </c>
      <c r="K2032" s="46">
        <f t="shared" si="31"/>
        <v>4888.0659999999998</v>
      </c>
    </row>
    <row r="2033" spans="2:11" x14ac:dyDescent="0.25">
      <c r="B2033" s="45" t="s">
        <v>3197</v>
      </c>
      <c r="C2033" s="45" t="s">
        <v>6350</v>
      </c>
      <c r="D2033" s="45" t="s">
        <v>6351</v>
      </c>
      <c r="E2033" s="45">
        <v>90</v>
      </c>
      <c r="F2033" s="45" t="s">
        <v>6876</v>
      </c>
      <c r="G2033" s="45" t="s">
        <v>7354</v>
      </c>
      <c r="H2033" s="45" t="s">
        <v>7355</v>
      </c>
      <c r="I2033" s="45" t="s">
        <v>3203</v>
      </c>
      <c r="J2033" s="46">
        <v>4525.2</v>
      </c>
      <c r="K2033" s="46">
        <f t="shared" si="31"/>
        <v>5249.2319999999991</v>
      </c>
    </row>
    <row r="2034" spans="2:11" x14ac:dyDescent="0.25">
      <c r="B2034" s="45" t="s">
        <v>3197</v>
      </c>
      <c r="C2034" s="45" t="s">
        <v>6350</v>
      </c>
      <c r="D2034" s="45" t="s">
        <v>6351</v>
      </c>
      <c r="E2034" s="45">
        <v>90</v>
      </c>
      <c r="F2034" s="45" t="s">
        <v>6876</v>
      </c>
      <c r="G2034" s="45" t="s">
        <v>7356</v>
      </c>
      <c r="H2034" s="45" t="s">
        <v>7357</v>
      </c>
      <c r="I2034" s="45" t="s">
        <v>3203</v>
      </c>
      <c r="J2034" s="46">
        <v>4315.96</v>
      </c>
      <c r="K2034" s="46">
        <f t="shared" si="31"/>
        <v>5006.5135999999993</v>
      </c>
    </row>
    <row r="2035" spans="2:11" x14ac:dyDescent="0.25">
      <c r="B2035" s="45" t="s">
        <v>3197</v>
      </c>
      <c r="C2035" s="45" t="s">
        <v>6350</v>
      </c>
      <c r="D2035" s="45" t="s">
        <v>6351</v>
      </c>
      <c r="E2035" s="45">
        <v>90</v>
      </c>
      <c r="F2035" s="45" t="s">
        <v>6876</v>
      </c>
      <c r="G2035" s="45" t="s">
        <v>7358</v>
      </c>
      <c r="H2035" s="45" t="s">
        <v>7359</v>
      </c>
      <c r="I2035" s="45" t="s">
        <v>3203</v>
      </c>
      <c r="J2035" s="46">
        <v>4315.96</v>
      </c>
      <c r="K2035" s="46">
        <f t="shared" si="31"/>
        <v>5006.5135999999993</v>
      </c>
    </row>
    <row r="2036" spans="2:11" x14ac:dyDescent="0.25">
      <c r="B2036" s="45" t="s">
        <v>3197</v>
      </c>
      <c r="C2036" s="45" t="s">
        <v>6350</v>
      </c>
      <c r="D2036" s="45" t="s">
        <v>6351</v>
      </c>
      <c r="E2036" s="45">
        <v>90</v>
      </c>
      <c r="F2036" s="45" t="s">
        <v>6876</v>
      </c>
      <c r="G2036" s="45" t="s">
        <v>7360</v>
      </c>
      <c r="H2036" s="45" t="s">
        <v>7361</v>
      </c>
      <c r="I2036" s="45" t="s">
        <v>3203</v>
      </c>
      <c r="J2036" s="46">
        <v>4520.18</v>
      </c>
      <c r="K2036" s="46">
        <f t="shared" si="31"/>
        <v>5243.4088000000002</v>
      </c>
    </row>
    <row r="2037" spans="2:11" x14ac:dyDescent="0.25">
      <c r="B2037" s="45" t="s">
        <v>3197</v>
      </c>
      <c r="C2037" s="45" t="s">
        <v>6350</v>
      </c>
      <c r="D2037" s="45" t="s">
        <v>6351</v>
      </c>
      <c r="E2037" s="45">
        <v>90</v>
      </c>
      <c r="F2037" s="45" t="s">
        <v>6876</v>
      </c>
      <c r="G2037" s="45" t="s">
        <v>7362</v>
      </c>
      <c r="H2037" s="45" t="s">
        <v>7363</v>
      </c>
      <c r="I2037" s="45" t="s">
        <v>3203</v>
      </c>
      <c r="J2037" s="46">
        <v>6391.6</v>
      </c>
      <c r="K2037" s="46">
        <f t="shared" si="31"/>
        <v>7414.2560000000003</v>
      </c>
    </row>
    <row r="2038" spans="2:11" x14ac:dyDescent="0.25">
      <c r="B2038" s="45" t="s">
        <v>3197</v>
      </c>
      <c r="C2038" s="45" t="s">
        <v>6350</v>
      </c>
      <c r="D2038" s="45" t="s">
        <v>6351</v>
      </c>
      <c r="E2038" s="45">
        <v>90</v>
      </c>
      <c r="F2038" s="45" t="s">
        <v>6876</v>
      </c>
      <c r="G2038" s="45" t="s">
        <v>7364</v>
      </c>
      <c r="H2038" s="45" t="s">
        <v>7365</v>
      </c>
      <c r="I2038" s="45" t="s">
        <v>3203</v>
      </c>
      <c r="J2038" s="46">
        <v>4520.18</v>
      </c>
      <c r="K2038" s="46">
        <f t="shared" si="31"/>
        <v>5243.4088000000002</v>
      </c>
    </row>
    <row r="2039" spans="2:11" x14ac:dyDescent="0.25">
      <c r="B2039" s="45" t="s">
        <v>3197</v>
      </c>
      <c r="C2039" s="45" t="s">
        <v>6350</v>
      </c>
      <c r="D2039" s="45" t="s">
        <v>6351</v>
      </c>
      <c r="E2039" s="45">
        <v>90</v>
      </c>
      <c r="F2039" s="45" t="s">
        <v>6876</v>
      </c>
      <c r="G2039" s="45" t="s">
        <v>7366</v>
      </c>
      <c r="H2039" s="45" t="s">
        <v>7367</v>
      </c>
      <c r="I2039" s="45" t="s">
        <v>3203</v>
      </c>
      <c r="J2039" s="46">
        <v>4649.82</v>
      </c>
      <c r="K2039" s="46">
        <f t="shared" si="31"/>
        <v>5393.7911999999997</v>
      </c>
    </row>
    <row r="2040" spans="2:11" x14ac:dyDescent="0.25">
      <c r="B2040" s="45" t="s">
        <v>3197</v>
      </c>
      <c r="C2040" s="45" t="s">
        <v>6350</v>
      </c>
      <c r="D2040" s="45" t="s">
        <v>6351</v>
      </c>
      <c r="E2040" s="45">
        <v>90</v>
      </c>
      <c r="F2040" s="45" t="s">
        <v>6876</v>
      </c>
      <c r="G2040" s="45" t="s">
        <v>7368</v>
      </c>
      <c r="H2040" s="45" t="s">
        <v>7369</v>
      </c>
      <c r="I2040" s="45" t="s">
        <v>3203</v>
      </c>
      <c r="J2040" s="46">
        <v>4724.3999999999996</v>
      </c>
      <c r="K2040" s="46">
        <f t="shared" si="31"/>
        <v>5480.3039999999992</v>
      </c>
    </row>
    <row r="2041" spans="2:11" x14ac:dyDescent="0.25">
      <c r="B2041" s="45" t="s">
        <v>3197</v>
      </c>
      <c r="C2041" s="45" t="s">
        <v>6350</v>
      </c>
      <c r="D2041" s="45" t="s">
        <v>6351</v>
      </c>
      <c r="E2041" s="45">
        <v>90</v>
      </c>
      <c r="F2041" s="45" t="s">
        <v>6876</v>
      </c>
      <c r="G2041" s="45" t="s">
        <v>7370</v>
      </c>
      <c r="H2041" s="45" t="s">
        <v>7371</v>
      </c>
      <c r="I2041" s="45" t="s">
        <v>3203</v>
      </c>
      <c r="J2041" s="46">
        <v>4724.3999999999996</v>
      </c>
      <c r="K2041" s="46">
        <f t="shared" si="31"/>
        <v>5480.3039999999992</v>
      </c>
    </row>
    <row r="2042" spans="2:11" x14ac:dyDescent="0.25">
      <c r="B2042" s="45" t="s">
        <v>3197</v>
      </c>
      <c r="C2042" s="45" t="s">
        <v>6350</v>
      </c>
      <c r="D2042" s="45" t="s">
        <v>6351</v>
      </c>
      <c r="E2042" s="45">
        <v>90</v>
      </c>
      <c r="F2042" s="45" t="s">
        <v>6876</v>
      </c>
      <c r="G2042" s="45" t="s">
        <v>7372</v>
      </c>
      <c r="H2042" s="45" t="s">
        <v>7373</v>
      </c>
      <c r="I2042" s="45" t="s">
        <v>3203</v>
      </c>
      <c r="J2042" s="46">
        <v>4724.3999999999996</v>
      </c>
      <c r="K2042" s="46">
        <f t="shared" si="31"/>
        <v>5480.3039999999992</v>
      </c>
    </row>
    <row r="2043" spans="2:11" x14ac:dyDescent="0.25">
      <c r="B2043" s="45" t="s">
        <v>3197</v>
      </c>
      <c r="C2043" s="45" t="s">
        <v>6350</v>
      </c>
      <c r="D2043" s="45" t="s">
        <v>6351</v>
      </c>
      <c r="E2043" s="45">
        <v>90</v>
      </c>
      <c r="F2043" s="45" t="s">
        <v>6876</v>
      </c>
      <c r="G2043" s="45" t="s">
        <v>7374</v>
      </c>
      <c r="H2043" s="45" t="s">
        <v>7375</v>
      </c>
      <c r="I2043" s="45" t="s">
        <v>3203</v>
      </c>
      <c r="J2043" s="46">
        <v>5054.8999999999996</v>
      </c>
      <c r="K2043" s="46">
        <f t="shared" si="31"/>
        <v>5863.6839999999993</v>
      </c>
    </row>
    <row r="2044" spans="2:11" x14ac:dyDescent="0.25">
      <c r="B2044" s="45" t="s">
        <v>3197</v>
      </c>
      <c r="C2044" s="45" t="s">
        <v>6350</v>
      </c>
      <c r="D2044" s="45" t="s">
        <v>6351</v>
      </c>
      <c r="E2044" s="45">
        <v>90</v>
      </c>
      <c r="F2044" s="45" t="s">
        <v>6876</v>
      </c>
      <c r="G2044" s="45" t="s">
        <v>7376</v>
      </c>
      <c r="H2044" s="45" t="s">
        <v>7377</v>
      </c>
      <c r="I2044" s="45" t="s">
        <v>3203</v>
      </c>
      <c r="J2044" s="46">
        <v>4897.1000000000004</v>
      </c>
      <c r="K2044" s="46">
        <f t="shared" si="31"/>
        <v>5680.6360000000004</v>
      </c>
    </row>
    <row r="2045" spans="2:11" x14ac:dyDescent="0.25">
      <c r="B2045" s="45" t="s">
        <v>3197</v>
      </c>
      <c r="C2045" s="45" t="s">
        <v>6350</v>
      </c>
      <c r="D2045" s="45" t="s">
        <v>6351</v>
      </c>
      <c r="E2045" s="45">
        <v>90</v>
      </c>
      <c r="F2045" s="45" t="s">
        <v>6876</v>
      </c>
      <c r="G2045" s="45" t="s">
        <v>7378</v>
      </c>
      <c r="H2045" s="45" t="s">
        <v>7379</v>
      </c>
      <c r="I2045" s="45" t="s">
        <v>3203</v>
      </c>
      <c r="J2045" s="46">
        <v>4897.1000000000004</v>
      </c>
      <c r="K2045" s="46">
        <f t="shared" si="31"/>
        <v>5680.6360000000004</v>
      </c>
    </row>
    <row r="2046" spans="2:11" x14ac:dyDescent="0.25">
      <c r="B2046" s="45" t="s">
        <v>3197</v>
      </c>
      <c r="C2046" s="45" t="s">
        <v>6350</v>
      </c>
      <c r="D2046" s="45" t="s">
        <v>6351</v>
      </c>
      <c r="E2046" s="45">
        <v>90</v>
      </c>
      <c r="F2046" s="45" t="s">
        <v>6876</v>
      </c>
      <c r="G2046" s="45" t="s">
        <v>7380</v>
      </c>
      <c r="H2046" s="45" t="s">
        <v>7381</v>
      </c>
      <c r="I2046" s="45" t="s">
        <v>3203</v>
      </c>
      <c r="J2046" s="46">
        <v>5949.72</v>
      </c>
      <c r="K2046" s="46">
        <f t="shared" si="31"/>
        <v>6901.6751999999997</v>
      </c>
    </row>
    <row r="2047" spans="2:11" x14ac:dyDescent="0.25">
      <c r="B2047" s="45" t="s">
        <v>3197</v>
      </c>
      <c r="C2047" s="45" t="s">
        <v>6350</v>
      </c>
      <c r="D2047" s="45" t="s">
        <v>6351</v>
      </c>
      <c r="E2047" s="45">
        <v>90</v>
      </c>
      <c r="F2047" s="45" t="s">
        <v>6876</v>
      </c>
      <c r="G2047" s="45" t="s">
        <v>7382</v>
      </c>
      <c r="H2047" s="45" t="s">
        <v>7383</v>
      </c>
      <c r="I2047" s="45" t="s">
        <v>3203</v>
      </c>
      <c r="J2047" s="46">
        <v>5949.72</v>
      </c>
      <c r="K2047" s="46">
        <f t="shared" si="31"/>
        <v>6901.6751999999997</v>
      </c>
    </row>
    <row r="2048" spans="2:11" x14ac:dyDescent="0.25">
      <c r="B2048" s="45" t="s">
        <v>3197</v>
      </c>
      <c r="C2048" s="45" t="s">
        <v>6350</v>
      </c>
      <c r="D2048" s="45" t="s">
        <v>6351</v>
      </c>
      <c r="E2048" s="45">
        <v>90</v>
      </c>
      <c r="F2048" s="45" t="s">
        <v>6876</v>
      </c>
      <c r="G2048" s="45" t="s">
        <v>7384</v>
      </c>
      <c r="H2048" s="45" t="s">
        <v>7385</v>
      </c>
      <c r="I2048" s="45" t="s">
        <v>3203</v>
      </c>
      <c r="J2048" s="46">
        <v>6391.6</v>
      </c>
      <c r="K2048" s="46">
        <f t="shared" si="31"/>
        <v>7414.2560000000003</v>
      </c>
    </row>
    <row r="2049" spans="2:11" x14ac:dyDescent="0.25">
      <c r="B2049" s="45" t="s">
        <v>3197</v>
      </c>
      <c r="C2049" s="45" t="s">
        <v>6350</v>
      </c>
      <c r="D2049" s="45" t="s">
        <v>6351</v>
      </c>
      <c r="E2049" s="45">
        <v>90</v>
      </c>
      <c r="F2049" s="45" t="s">
        <v>6876</v>
      </c>
      <c r="G2049" s="45" t="s">
        <v>7386</v>
      </c>
      <c r="H2049" s="45" t="s">
        <v>7387</v>
      </c>
      <c r="I2049" s="45" t="s">
        <v>3203</v>
      </c>
      <c r="J2049" s="46">
        <v>5949.72</v>
      </c>
      <c r="K2049" s="46">
        <f t="shared" si="31"/>
        <v>6901.6751999999997</v>
      </c>
    </row>
    <row r="2050" spans="2:11" x14ac:dyDescent="0.25">
      <c r="B2050" s="45" t="s">
        <v>3197</v>
      </c>
      <c r="C2050" s="45" t="s">
        <v>6350</v>
      </c>
      <c r="D2050" s="45" t="s">
        <v>6351</v>
      </c>
      <c r="E2050" s="45">
        <v>90</v>
      </c>
      <c r="F2050" s="45" t="s">
        <v>6876</v>
      </c>
      <c r="G2050" s="45" t="s">
        <v>7388</v>
      </c>
      <c r="H2050" s="45" t="s">
        <v>7389</v>
      </c>
      <c r="I2050" s="45" t="s">
        <v>3203</v>
      </c>
      <c r="J2050" s="46">
        <v>8491.2999999999993</v>
      </c>
      <c r="K2050" s="46">
        <f t="shared" si="31"/>
        <v>9849.9079999999976</v>
      </c>
    </row>
    <row r="2051" spans="2:11" x14ac:dyDescent="0.25">
      <c r="B2051" s="45" t="s">
        <v>3197</v>
      </c>
      <c r="C2051" s="45" t="s">
        <v>6350</v>
      </c>
      <c r="D2051" s="45" t="s">
        <v>6351</v>
      </c>
      <c r="E2051" s="45">
        <v>90</v>
      </c>
      <c r="F2051" s="45" t="s">
        <v>6876</v>
      </c>
      <c r="G2051" s="45" t="s">
        <v>7390</v>
      </c>
      <c r="H2051" s="45" t="s">
        <v>7391</v>
      </c>
      <c r="I2051" s="45" t="s">
        <v>3203</v>
      </c>
      <c r="J2051" s="46">
        <v>8491.2999999999993</v>
      </c>
      <c r="K2051" s="46">
        <f t="shared" si="31"/>
        <v>9849.9079999999976</v>
      </c>
    </row>
    <row r="2052" spans="2:11" x14ac:dyDescent="0.25">
      <c r="B2052" s="45" t="s">
        <v>3197</v>
      </c>
      <c r="C2052" s="45" t="s">
        <v>6350</v>
      </c>
      <c r="D2052" s="45" t="s">
        <v>6351</v>
      </c>
      <c r="E2052" s="45">
        <v>90</v>
      </c>
      <c r="F2052" s="45" t="s">
        <v>6876</v>
      </c>
      <c r="G2052" s="45" t="s">
        <v>7392</v>
      </c>
      <c r="H2052" s="45" t="s">
        <v>7393</v>
      </c>
      <c r="I2052" s="45" t="s">
        <v>3203</v>
      </c>
      <c r="J2052" s="46">
        <v>7787.7</v>
      </c>
      <c r="K2052" s="46">
        <f t="shared" ref="K2052:K2115" si="32">+IF(AND(MID(H2052,1,15)="POSTE DE MADERA",J2052&lt;110)=TRUE,(J2052*1.13+5)*1.01*1.16,IF(AND(MID(H2052,1,15)="POSTE DE MADERA",J2052&gt;=110,J2052&lt;320)=TRUE,(J2052*1.13+12)*1.01*1.16,IF(AND(MID(H2052,1,15)="POSTE DE MADERA",J2052&gt;320)=TRUE,(J2052*1.13+36)*1.01*1.16,IF(+AND(MID(H2052,1,5)="POSTE",MID(H2052,1,15)&lt;&gt;"POSTE DE MADERA")=TRUE,J2052*1.01*1.16,J2052*1.16))))</f>
        <v>9033.732</v>
      </c>
    </row>
    <row r="2053" spans="2:11" x14ac:dyDescent="0.25">
      <c r="B2053" s="45" t="s">
        <v>3197</v>
      </c>
      <c r="C2053" s="45" t="s">
        <v>6350</v>
      </c>
      <c r="D2053" s="45" t="s">
        <v>6351</v>
      </c>
      <c r="E2053" s="45">
        <v>90</v>
      </c>
      <c r="F2053" s="45" t="s">
        <v>6876</v>
      </c>
      <c r="G2053" s="45" t="s">
        <v>7394</v>
      </c>
      <c r="H2053" s="45" t="s">
        <v>7395</v>
      </c>
      <c r="I2053" s="45" t="s">
        <v>3203</v>
      </c>
      <c r="J2053" s="46">
        <v>10851</v>
      </c>
      <c r="K2053" s="46">
        <f t="shared" si="32"/>
        <v>12587.16</v>
      </c>
    </row>
    <row r="2054" spans="2:11" x14ac:dyDescent="0.25">
      <c r="B2054" s="45" t="s">
        <v>3197</v>
      </c>
      <c r="C2054" s="45" t="s">
        <v>6350</v>
      </c>
      <c r="D2054" s="45" t="s">
        <v>6351</v>
      </c>
      <c r="E2054" s="45">
        <v>90</v>
      </c>
      <c r="F2054" s="45" t="s">
        <v>6876</v>
      </c>
      <c r="G2054" s="45" t="s">
        <v>7396</v>
      </c>
      <c r="H2054" s="45" t="s">
        <v>7397</v>
      </c>
      <c r="I2054" s="45" t="s">
        <v>3203</v>
      </c>
      <c r="J2054" s="46">
        <v>3974.71</v>
      </c>
      <c r="K2054" s="46">
        <f t="shared" si="32"/>
        <v>4610.6635999999999</v>
      </c>
    </row>
    <row r="2055" spans="2:11" x14ac:dyDescent="0.25">
      <c r="B2055" s="45" t="s">
        <v>3197</v>
      </c>
      <c r="C2055" s="45" t="s">
        <v>6350</v>
      </c>
      <c r="D2055" s="45" t="s">
        <v>6351</v>
      </c>
      <c r="E2055" s="45">
        <v>90</v>
      </c>
      <c r="F2055" s="45" t="s">
        <v>6876</v>
      </c>
      <c r="G2055" s="45" t="s">
        <v>7398</v>
      </c>
      <c r="H2055" s="45" t="s">
        <v>7399</v>
      </c>
      <c r="I2055" s="45" t="s">
        <v>3203</v>
      </c>
      <c r="J2055" s="46">
        <v>4834.6099999999997</v>
      </c>
      <c r="K2055" s="46">
        <f t="shared" si="32"/>
        <v>5608.1475999999993</v>
      </c>
    </row>
    <row r="2056" spans="2:11" x14ac:dyDescent="0.25">
      <c r="B2056" s="45" t="s">
        <v>3197</v>
      </c>
      <c r="C2056" s="45" t="s">
        <v>6350</v>
      </c>
      <c r="D2056" s="45" t="s">
        <v>6351</v>
      </c>
      <c r="E2056" s="45">
        <v>90</v>
      </c>
      <c r="F2056" s="45" t="s">
        <v>6876</v>
      </c>
      <c r="G2056" s="45" t="s">
        <v>7400</v>
      </c>
      <c r="H2056" s="45" t="s">
        <v>7401</v>
      </c>
      <c r="I2056" s="45" t="s">
        <v>3203</v>
      </c>
      <c r="J2056" s="46">
        <v>5385.19</v>
      </c>
      <c r="K2056" s="46">
        <f t="shared" si="32"/>
        <v>6246.8203999999987</v>
      </c>
    </row>
    <row r="2057" spans="2:11" x14ac:dyDescent="0.25">
      <c r="B2057" s="45" t="s">
        <v>3197</v>
      </c>
      <c r="C2057" s="45" t="s">
        <v>6350</v>
      </c>
      <c r="D2057" s="45" t="s">
        <v>6351</v>
      </c>
      <c r="E2057" s="45">
        <v>90</v>
      </c>
      <c r="F2057" s="45" t="s">
        <v>6876</v>
      </c>
      <c r="G2057" s="45" t="s">
        <v>7402</v>
      </c>
      <c r="H2057" s="45" t="s">
        <v>7403</v>
      </c>
      <c r="I2057" s="45" t="s">
        <v>3203</v>
      </c>
      <c r="J2057" s="46">
        <v>6090.43</v>
      </c>
      <c r="K2057" s="46">
        <f t="shared" si="32"/>
        <v>7064.8987999999999</v>
      </c>
    </row>
    <row r="2058" spans="2:11" x14ac:dyDescent="0.25">
      <c r="B2058" s="45" t="s">
        <v>3197</v>
      </c>
      <c r="C2058" s="45" t="s">
        <v>6350</v>
      </c>
      <c r="D2058" s="45" t="s">
        <v>6351</v>
      </c>
      <c r="E2058" s="45">
        <v>90</v>
      </c>
      <c r="F2058" s="45" t="s">
        <v>6876</v>
      </c>
      <c r="G2058" s="45" t="s">
        <v>7404</v>
      </c>
      <c r="H2058" s="45" t="s">
        <v>7405</v>
      </c>
      <c r="I2058" s="45" t="s">
        <v>3203</v>
      </c>
      <c r="J2058" s="46">
        <v>8441.23</v>
      </c>
      <c r="K2058" s="46">
        <f t="shared" si="32"/>
        <v>9791.8267999999989</v>
      </c>
    </row>
    <row r="2059" spans="2:11" x14ac:dyDescent="0.25">
      <c r="B2059" s="45" t="s">
        <v>3197</v>
      </c>
      <c r="C2059" s="45" t="s">
        <v>6350</v>
      </c>
      <c r="D2059" s="45" t="s">
        <v>6351</v>
      </c>
      <c r="E2059" s="45">
        <v>90</v>
      </c>
      <c r="F2059" s="45" t="s">
        <v>6876</v>
      </c>
      <c r="G2059" s="45" t="s">
        <v>7406</v>
      </c>
      <c r="H2059" s="45" t="s">
        <v>7407</v>
      </c>
      <c r="I2059" s="45" t="s">
        <v>3203</v>
      </c>
      <c r="J2059" s="46">
        <v>6938.54</v>
      </c>
      <c r="K2059" s="46">
        <f t="shared" si="32"/>
        <v>8048.7063999999991</v>
      </c>
    </row>
    <row r="2060" spans="2:11" x14ac:dyDescent="0.25">
      <c r="B2060" s="45" t="s">
        <v>3197</v>
      </c>
      <c r="C2060" s="45" t="s">
        <v>6350</v>
      </c>
      <c r="D2060" s="45" t="s">
        <v>6351</v>
      </c>
      <c r="E2060" s="45">
        <v>90</v>
      </c>
      <c r="F2060" s="45" t="s">
        <v>6876</v>
      </c>
      <c r="G2060" s="45" t="s">
        <v>7408</v>
      </c>
      <c r="H2060" s="45" t="s">
        <v>7409</v>
      </c>
      <c r="I2060" s="45" t="s">
        <v>3203</v>
      </c>
      <c r="J2060" s="46">
        <v>9616.6299999999992</v>
      </c>
      <c r="K2060" s="46">
        <f t="shared" si="32"/>
        <v>11155.290799999999</v>
      </c>
    </row>
    <row r="2061" spans="2:11" x14ac:dyDescent="0.25">
      <c r="B2061" s="45" t="s">
        <v>3197</v>
      </c>
      <c r="C2061" s="45" t="s">
        <v>6350</v>
      </c>
      <c r="D2061" s="45" t="s">
        <v>6351</v>
      </c>
      <c r="E2061" s="45">
        <v>90</v>
      </c>
      <c r="F2061" s="45" t="s">
        <v>6876</v>
      </c>
      <c r="G2061" s="45" t="s">
        <v>7410</v>
      </c>
      <c r="H2061" s="45" t="s">
        <v>7411</v>
      </c>
      <c r="I2061" s="45" t="s">
        <v>3203</v>
      </c>
      <c r="J2061" s="46">
        <v>11497.27</v>
      </c>
      <c r="K2061" s="46">
        <f t="shared" si="32"/>
        <v>13336.833199999999</v>
      </c>
    </row>
    <row r="2062" spans="2:11" x14ac:dyDescent="0.25">
      <c r="B2062" s="45" t="s">
        <v>3197</v>
      </c>
      <c r="C2062" s="45" t="s">
        <v>6350</v>
      </c>
      <c r="D2062" s="45" t="s">
        <v>6351</v>
      </c>
      <c r="E2062" s="45">
        <v>90</v>
      </c>
      <c r="F2062" s="45" t="s">
        <v>6876</v>
      </c>
      <c r="G2062" s="45" t="s">
        <v>7412</v>
      </c>
      <c r="H2062" s="45" t="s">
        <v>7413</v>
      </c>
      <c r="I2062" s="45" t="s">
        <v>3203</v>
      </c>
      <c r="J2062" s="46">
        <v>3508.35</v>
      </c>
      <c r="K2062" s="46">
        <f t="shared" si="32"/>
        <v>4069.6859999999997</v>
      </c>
    </row>
    <row r="2063" spans="2:11" x14ac:dyDescent="0.25">
      <c r="B2063" s="45" t="s">
        <v>3197</v>
      </c>
      <c r="C2063" s="45" t="s">
        <v>6350</v>
      </c>
      <c r="D2063" s="45" t="s">
        <v>6351</v>
      </c>
      <c r="E2063" s="45">
        <v>90</v>
      </c>
      <c r="F2063" s="45" t="s">
        <v>6876</v>
      </c>
      <c r="G2063" s="45" t="s">
        <v>7414</v>
      </c>
      <c r="H2063" s="45" t="s">
        <v>7415</v>
      </c>
      <c r="I2063" s="45" t="s">
        <v>3203</v>
      </c>
      <c r="J2063" s="46">
        <v>11967.43</v>
      </c>
      <c r="K2063" s="46">
        <f t="shared" si="32"/>
        <v>13882.218799999999</v>
      </c>
    </row>
    <row r="2064" spans="2:11" x14ac:dyDescent="0.25">
      <c r="B2064" s="45" t="s">
        <v>3197</v>
      </c>
      <c r="C2064" s="45" t="s">
        <v>6350</v>
      </c>
      <c r="D2064" s="45" t="s">
        <v>6351</v>
      </c>
      <c r="E2064" s="45">
        <v>90</v>
      </c>
      <c r="F2064" s="45" t="s">
        <v>6876</v>
      </c>
      <c r="G2064" s="45" t="s">
        <v>7416</v>
      </c>
      <c r="H2064" s="45" t="s">
        <v>7417</v>
      </c>
      <c r="I2064" s="45" t="s">
        <v>3203</v>
      </c>
      <c r="J2064" s="46">
        <v>13142.83</v>
      </c>
      <c r="K2064" s="46">
        <f t="shared" si="32"/>
        <v>15245.682799999999</v>
      </c>
    </row>
    <row r="2065" spans="2:11" x14ac:dyDescent="0.25">
      <c r="B2065" s="45" t="s">
        <v>3197</v>
      </c>
      <c r="C2065" s="45" t="s">
        <v>6350</v>
      </c>
      <c r="D2065" s="45" t="s">
        <v>6351</v>
      </c>
      <c r="E2065" s="45">
        <v>90</v>
      </c>
      <c r="F2065" s="45" t="s">
        <v>6876</v>
      </c>
      <c r="G2065" s="45" t="s">
        <v>7418</v>
      </c>
      <c r="H2065" s="45" t="s">
        <v>7419</v>
      </c>
      <c r="I2065" s="45" t="s">
        <v>3203</v>
      </c>
      <c r="J2065" s="46">
        <v>16669.03</v>
      </c>
      <c r="K2065" s="46">
        <f t="shared" si="32"/>
        <v>19336.074799999999</v>
      </c>
    </row>
    <row r="2066" spans="2:11" x14ac:dyDescent="0.25">
      <c r="B2066" s="45" t="s">
        <v>3197</v>
      </c>
      <c r="C2066" s="45" t="s">
        <v>6350</v>
      </c>
      <c r="D2066" s="45" t="s">
        <v>6351</v>
      </c>
      <c r="E2066" s="45">
        <v>90</v>
      </c>
      <c r="F2066" s="45" t="s">
        <v>6876</v>
      </c>
      <c r="G2066" s="45" t="s">
        <v>7420</v>
      </c>
      <c r="H2066" s="45" t="s">
        <v>7421</v>
      </c>
      <c r="I2066" s="45" t="s">
        <v>3203</v>
      </c>
      <c r="J2066" s="46">
        <v>2094.0700000000002</v>
      </c>
      <c r="K2066" s="46">
        <f t="shared" si="32"/>
        <v>2429.1212</v>
      </c>
    </row>
    <row r="2067" spans="2:11" x14ac:dyDescent="0.25">
      <c r="B2067" s="45" t="s">
        <v>3197</v>
      </c>
      <c r="C2067" s="45" t="s">
        <v>6350</v>
      </c>
      <c r="D2067" s="45" t="s">
        <v>6351</v>
      </c>
      <c r="E2067" s="45">
        <v>90</v>
      </c>
      <c r="F2067" s="45" t="s">
        <v>6876</v>
      </c>
      <c r="G2067" s="45" t="s">
        <v>7422</v>
      </c>
      <c r="H2067" s="45" t="s">
        <v>7423</v>
      </c>
      <c r="I2067" s="45" t="s">
        <v>3203</v>
      </c>
      <c r="J2067" s="46">
        <v>1924.74</v>
      </c>
      <c r="K2067" s="46">
        <f t="shared" si="32"/>
        <v>2232.6983999999998</v>
      </c>
    </row>
    <row r="2068" spans="2:11" x14ac:dyDescent="0.25">
      <c r="B2068" s="45" t="s">
        <v>3197</v>
      </c>
      <c r="C2068" s="45" t="s">
        <v>6350</v>
      </c>
      <c r="D2068" s="45" t="s">
        <v>6351</v>
      </c>
      <c r="E2068" s="45">
        <v>90</v>
      </c>
      <c r="F2068" s="45" t="s">
        <v>6876</v>
      </c>
      <c r="G2068" s="45" t="s">
        <v>7424</v>
      </c>
      <c r="H2068" s="45" t="s">
        <v>7425</v>
      </c>
      <c r="I2068" s="45" t="s">
        <v>3203</v>
      </c>
      <c r="J2068" s="46">
        <v>5477.03</v>
      </c>
      <c r="K2068" s="46">
        <f t="shared" si="32"/>
        <v>6353.3547999999992</v>
      </c>
    </row>
    <row r="2069" spans="2:11" x14ac:dyDescent="0.25">
      <c r="B2069" s="45" t="s">
        <v>3197</v>
      </c>
      <c r="C2069" s="45" t="s">
        <v>6350</v>
      </c>
      <c r="D2069" s="45" t="s">
        <v>6351</v>
      </c>
      <c r="E2069" s="45">
        <v>90</v>
      </c>
      <c r="F2069" s="45" t="s">
        <v>6876</v>
      </c>
      <c r="G2069" s="45" t="s">
        <v>7426</v>
      </c>
      <c r="H2069" s="45" t="s">
        <v>7427</v>
      </c>
      <c r="I2069" s="45" t="s">
        <v>3203</v>
      </c>
      <c r="J2069" s="46">
        <v>5477.03</v>
      </c>
      <c r="K2069" s="46">
        <f t="shared" si="32"/>
        <v>6353.3547999999992</v>
      </c>
    </row>
    <row r="2070" spans="2:11" x14ac:dyDescent="0.25">
      <c r="B2070" s="45" t="s">
        <v>3197</v>
      </c>
      <c r="C2070" s="45" t="s">
        <v>6350</v>
      </c>
      <c r="D2070" s="45" t="s">
        <v>6351</v>
      </c>
      <c r="E2070" s="45">
        <v>90</v>
      </c>
      <c r="F2070" s="45" t="s">
        <v>6876</v>
      </c>
      <c r="G2070" s="45" t="s">
        <v>7428</v>
      </c>
      <c r="H2070" s="45" t="s">
        <v>7429</v>
      </c>
      <c r="I2070" s="45" t="s">
        <v>3203</v>
      </c>
      <c r="J2070" s="46">
        <v>6938.54</v>
      </c>
      <c r="K2070" s="46">
        <f t="shared" si="32"/>
        <v>8048.7063999999991</v>
      </c>
    </row>
    <row r="2071" spans="2:11" x14ac:dyDescent="0.25">
      <c r="B2071" s="45" t="s">
        <v>3197</v>
      </c>
      <c r="C2071" s="45" t="s">
        <v>6350</v>
      </c>
      <c r="D2071" s="45" t="s">
        <v>6351</v>
      </c>
      <c r="E2071" s="45">
        <v>90</v>
      </c>
      <c r="F2071" s="45" t="s">
        <v>6876</v>
      </c>
      <c r="G2071" s="45" t="s">
        <v>7430</v>
      </c>
      <c r="H2071" s="45" t="s">
        <v>7431</v>
      </c>
      <c r="I2071" s="45" t="s">
        <v>3203</v>
      </c>
      <c r="J2071" s="46">
        <v>566.04999999999995</v>
      </c>
      <c r="K2071" s="46">
        <f t="shared" si="32"/>
        <v>656.61799999999994</v>
      </c>
    </row>
    <row r="2072" spans="2:11" x14ac:dyDescent="0.25">
      <c r="B2072" s="45" t="s">
        <v>3197</v>
      </c>
      <c r="C2072" s="45" t="s">
        <v>6350</v>
      </c>
      <c r="D2072" s="45" t="s">
        <v>6351</v>
      </c>
      <c r="E2072" s="45">
        <v>90</v>
      </c>
      <c r="F2072" s="45" t="s">
        <v>6876</v>
      </c>
      <c r="G2072" s="45" t="s">
        <v>7432</v>
      </c>
      <c r="H2072" s="45" t="s">
        <v>7433</v>
      </c>
      <c r="I2072" s="45" t="s">
        <v>3203</v>
      </c>
      <c r="J2072" s="46">
        <v>2589.64</v>
      </c>
      <c r="K2072" s="46">
        <f t="shared" si="32"/>
        <v>3003.9823999999999</v>
      </c>
    </row>
    <row r="2073" spans="2:11" x14ac:dyDescent="0.25">
      <c r="B2073" s="45" t="s">
        <v>3197</v>
      </c>
      <c r="C2073" s="45" t="s">
        <v>6350</v>
      </c>
      <c r="D2073" s="45" t="s">
        <v>6351</v>
      </c>
      <c r="E2073" s="45">
        <v>90</v>
      </c>
      <c r="F2073" s="45" t="s">
        <v>6876</v>
      </c>
      <c r="G2073" s="45" t="s">
        <v>7434</v>
      </c>
      <c r="H2073" s="45" t="s">
        <v>7435</v>
      </c>
      <c r="I2073" s="45" t="s">
        <v>3203</v>
      </c>
      <c r="J2073" s="46">
        <v>6133.25</v>
      </c>
      <c r="K2073" s="46">
        <f t="shared" si="32"/>
        <v>7114.57</v>
      </c>
    </row>
    <row r="2074" spans="2:11" x14ac:dyDescent="0.25">
      <c r="B2074" s="45" t="s">
        <v>3197</v>
      </c>
      <c r="C2074" s="45" t="s">
        <v>6350</v>
      </c>
      <c r="D2074" s="45" t="s">
        <v>6351</v>
      </c>
      <c r="E2074" s="45">
        <v>90</v>
      </c>
      <c r="F2074" s="45" t="s">
        <v>6876</v>
      </c>
      <c r="G2074" s="45" t="s">
        <v>7436</v>
      </c>
      <c r="H2074" s="45" t="s">
        <v>7437</v>
      </c>
      <c r="I2074" s="45" t="s">
        <v>3203</v>
      </c>
      <c r="J2074" s="46">
        <v>4834.6099999999997</v>
      </c>
      <c r="K2074" s="46">
        <f t="shared" si="32"/>
        <v>5608.1475999999993</v>
      </c>
    </row>
    <row r="2075" spans="2:11" x14ac:dyDescent="0.25">
      <c r="B2075" s="45" t="s">
        <v>3197</v>
      </c>
      <c r="C2075" s="45" t="s">
        <v>6350</v>
      </c>
      <c r="D2075" s="45" t="s">
        <v>6351</v>
      </c>
      <c r="E2075" s="45">
        <v>90</v>
      </c>
      <c r="F2075" s="45" t="s">
        <v>6876</v>
      </c>
      <c r="G2075" s="45" t="s">
        <v>7438</v>
      </c>
      <c r="H2075" s="45" t="s">
        <v>7439</v>
      </c>
      <c r="I2075" s="45" t="s">
        <v>3203</v>
      </c>
      <c r="J2075" s="46">
        <v>8101.93</v>
      </c>
      <c r="K2075" s="46">
        <f t="shared" si="32"/>
        <v>9398.2387999999992</v>
      </c>
    </row>
    <row r="2076" spans="2:11" x14ac:dyDescent="0.25">
      <c r="B2076" s="45" t="s">
        <v>3197</v>
      </c>
      <c r="C2076" s="45" t="s">
        <v>6350</v>
      </c>
      <c r="D2076" s="45" t="s">
        <v>6351</v>
      </c>
      <c r="E2076" s="45">
        <v>90</v>
      </c>
      <c r="F2076" s="45" t="s">
        <v>6876</v>
      </c>
      <c r="G2076" s="45" t="s">
        <v>7440</v>
      </c>
      <c r="H2076" s="45" t="s">
        <v>7441</v>
      </c>
      <c r="I2076" s="45" t="s">
        <v>3203</v>
      </c>
      <c r="J2076" s="46">
        <v>2852.13</v>
      </c>
      <c r="K2076" s="46">
        <f t="shared" si="32"/>
        <v>3308.4708000000001</v>
      </c>
    </row>
    <row r="2077" spans="2:11" x14ac:dyDescent="0.25">
      <c r="B2077" s="45" t="s">
        <v>3197</v>
      </c>
      <c r="C2077" s="45" t="s">
        <v>6350</v>
      </c>
      <c r="D2077" s="45" t="s">
        <v>6351</v>
      </c>
      <c r="E2077" s="45">
        <v>90</v>
      </c>
      <c r="F2077" s="45" t="s">
        <v>6876</v>
      </c>
      <c r="G2077" s="45" t="s">
        <v>7442</v>
      </c>
      <c r="H2077" s="45" t="s">
        <v>7443</v>
      </c>
      <c r="I2077" s="45" t="s">
        <v>3203</v>
      </c>
      <c r="J2077" s="46">
        <v>6678.13</v>
      </c>
      <c r="K2077" s="46">
        <f t="shared" si="32"/>
        <v>7746.6307999999999</v>
      </c>
    </row>
    <row r="2078" spans="2:11" x14ac:dyDescent="0.25">
      <c r="B2078" s="45" t="s">
        <v>3197</v>
      </c>
      <c r="C2078" s="45" t="s">
        <v>6350</v>
      </c>
      <c r="D2078" s="45" t="s">
        <v>6351</v>
      </c>
      <c r="E2078" s="45">
        <v>90</v>
      </c>
      <c r="F2078" s="45" t="s">
        <v>6876</v>
      </c>
      <c r="G2078" s="45" t="s">
        <v>7444</v>
      </c>
      <c r="H2078" s="45" t="s">
        <v>7445</v>
      </c>
      <c r="I2078" s="45" t="s">
        <v>3203</v>
      </c>
      <c r="J2078" s="46">
        <v>2983.37</v>
      </c>
      <c r="K2078" s="46">
        <f t="shared" si="32"/>
        <v>3460.7091999999998</v>
      </c>
    </row>
    <row r="2079" spans="2:11" x14ac:dyDescent="0.25">
      <c r="B2079" s="45" t="s">
        <v>3197</v>
      </c>
      <c r="C2079" s="45" t="s">
        <v>6350</v>
      </c>
      <c r="D2079" s="45" t="s">
        <v>6351</v>
      </c>
      <c r="E2079" s="45">
        <v>90</v>
      </c>
      <c r="F2079" s="45" t="s">
        <v>6876</v>
      </c>
      <c r="G2079" s="45" t="s">
        <v>7446</v>
      </c>
      <c r="H2079" s="45" t="s">
        <v>7447</v>
      </c>
      <c r="I2079" s="45" t="s">
        <v>3203</v>
      </c>
      <c r="J2079" s="46">
        <v>2983.37</v>
      </c>
      <c r="K2079" s="46">
        <f t="shared" si="32"/>
        <v>3460.7091999999998</v>
      </c>
    </row>
    <row r="2080" spans="2:11" x14ac:dyDescent="0.25">
      <c r="B2080" s="45" t="s">
        <v>3197</v>
      </c>
      <c r="C2080" s="45" t="s">
        <v>6350</v>
      </c>
      <c r="D2080" s="45" t="s">
        <v>6351</v>
      </c>
      <c r="E2080" s="45">
        <v>90</v>
      </c>
      <c r="F2080" s="45" t="s">
        <v>6876</v>
      </c>
      <c r="G2080" s="45" t="s">
        <v>7448</v>
      </c>
      <c r="H2080" s="45" t="s">
        <v>7449</v>
      </c>
      <c r="I2080" s="45" t="s">
        <v>3203</v>
      </c>
      <c r="J2080" s="46">
        <v>7735.99</v>
      </c>
      <c r="K2080" s="46">
        <f t="shared" si="32"/>
        <v>8973.7483999999986</v>
      </c>
    </row>
    <row r="2081" spans="2:11" x14ac:dyDescent="0.25">
      <c r="B2081" s="45" t="s">
        <v>3197</v>
      </c>
      <c r="C2081" s="45" t="s">
        <v>6350</v>
      </c>
      <c r="D2081" s="45" t="s">
        <v>6351</v>
      </c>
      <c r="E2081" s="45">
        <v>90</v>
      </c>
      <c r="F2081" s="45" t="s">
        <v>6876</v>
      </c>
      <c r="G2081" s="45" t="s">
        <v>7450</v>
      </c>
      <c r="H2081" s="45" t="s">
        <v>7451</v>
      </c>
      <c r="I2081" s="45" t="s">
        <v>3203</v>
      </c>
      <c r="J2081" s="46">
        <v>6090.43</v>
      </c>
      <c r="K2081" s="46">
        <f t="shared" si="32"/>
        <v>7064.8987999999999</v>
      </c>
    </row>
    <row r="2082" spans="2:11" x14ac:dyDescent="0.25">
      <c r="B2082" s="45" t="s">
        <v>3197</v>
      </c>
      <c r="C2082" s="45" t="s">
        <v>6350</v>
      </c>
      <c r="D2082" s="45" t="s">
        <v>6351</v>
      </c>
      <c r="E2082" s="45">
        <v>90</v>
      </c>
      <c r="F2082" s="45" t="s">
        <v>6876</v>
      </c>
      <c r="G2082" s="45" t="s">
        <v>7452</v>
      </c>
      <c r="H2082" s="45" t="s">
        <v>7453</v>
      </c>
      <c r="I2082" s="45" t="s">
        <v>3203</v>
      </c>
      <c r="J2082" s="46">
        <v>9028.93</v>
      </c>
      <c r="K2082" s="46">
        <f t="shared" si="32"/>
        <v>10473.558799999999</v>
      </c>
    </row>
    <row r="2083" spans="2:11" x14ac:dyDescent="0.25">
      <c r="B2083" s="45" t="s">
        <v>3197</v>
      </c>
      <c r="C2083" s="45" t="s">
        <v>6350</v>
      </c>
      <c r="D2083" s="45" t="s">
        <v>6351</v>
      </c>
      <c r="E2083" s="45">
        <v>90</v>
      </c>
      <c r="F2083" s="45" t="s">
        <v>6876</v>
      </c>
      <c r="G2083" s="45" t="s">
        <v>7454</v>
      </c>
      <c r="H2083" s="45" t="s">
        <v>7455</v>
      </c>
      <c r="I2083" s="45" t="s">
        <v>3203</v>
      </c>
      <c r="J2083" s="46">
        <v>1153.75</v>
      </c>
      <c r="K2083" s="46">
        <f t="shared" si="32"/>
        <v>1338.35</v>
      </c>
    </row>
    <row r="2084" spans="2:11" x14ac:dyDescent="0.25">
      <c r="B2084" s="45" t="s">
        <v>3197</v>
      </c>
      <c r="C2084" s="45" t="s">
        <v>6350</v>
      </c>
      <c r="D2084" s="45" t="s">
        <v>6351</v>
      </c>
      <c r="E2084" s="45">
        <v>90</v>
      </c>
      <c r="F2084" s="45" t="s">
        <v>6876</v>
      </c>
      <c r="G2084" s="45" t="s">
        <v>7456</v>
      </c>
      <c r="H2084" s="45" t="s">
        <v>7457</v>
      </c>
      <c r="I2084" s="45" t="s">
        <v>3203</v>
      </c>
      <c r="J2084" s="46">
        <v>3825.3</v>
      </c>
      <c r="K2084" s="46">
        <f t="shared" si="32"/>
        <v>4437.348</v>
      </c>
    </row>
    <row r="2085" spans="2:11" x14ac:dyDescent="0.25">
      <c r="B2085" s="45" t="s">
        <v>3197</v>
      </c>
      <c r="C2085" s="45" t="s">
        <v>6350</v>
      </c>
      <c r="D2085" s="45" t="s">
        <v>6351</v>
      </c>
      <c r="E2085" s="45">
        <v>90</v>
      </c>
      <c r="F2085" s="45" t="s">
        <v>6876</v>
      </c>
      <c r="G2085" s="45" t="s">
        <v>7458</v>
      </c>
      <c r="H2085" s="45" t="s">
        <v>7459</v>
      </c>
      <c r="I2085" s="45" t="s">
        <v>3203</v>
      </c>
      <c r="J2085" s="46">
        <v>3825.3</v>
      </c>
      <c r="K2085" s="46">
        <f t="shared" si="32"/>
        <v>4437.348</v>
      </c>
    </row>
    <row r="2086" spans="2:11" x14ac:dyDescent="0.25">
      <c r="B2086" s="45" t="s">
        <v>3197</v>
      </c>
      <c r="C2086" s="45" t="s">
        <v>6350</v>
      </c>
      <c r="D2086" s="45" t="s">
        <v>6351</v>
      </c>
      <c r="E2086" s="45">
        <v>90</v>
      </c>
      <c r="F2086" s="45" t="s">
        <v>6876</v>
      </c>
      <c r="G2086" s="45" t="s">
        <v>7460</v>
      </c>
      <c r="H2086" s="45" t="s">
        <v>7461</v>
      </c>
      <c r="I2086" s="45" t="s">
        <v>3203</v>
      </c>
      <c r="J2086" s="46">
        <v>3508.35</v>
      </c>
      <c r="K2086" s="46">
        <f t="shared" si="32"/>
        <v>4069.6859999999997</v>
      </c>
    </row>
    <row r="2087" spans="2:11" x14ac:dyDescent="0.25">
      <c r="B2087" s="45" t="s">
        <v>3197</v>
      </c>
      <c r="C2087" s="45" t="s">
        <v>6350</v>
      </c>
      <c r="D2087" s="45" t="s">
        <v>6351</v>
      </c>
      <c r="E2087" s="45">
        <v>90</v>
      </c>
      <c r="F2087" s="45" t="s">
        <v>6876</v>
      </c>
      <c r="G2087" s="45" t="s">
        <v>7462</v>
      </c>
      <c r="H2087" s="45" t="s">
        <v>7463</v>
      </c>
      <c r="I2087" s="45" t="s">
        <v>3203</v>
      </c>
      <c r="J2087" s="46">
        <v>3508.35</v>
      </c>
      <c r="K2087" s="46">
        <f t="shared" si="32"/>
        <v>4069.6859999999997</v>
      </c>
    </row>
    <row r="2088" spans="2:11" x14ac:dyDescent="0.25">
      <c r="B2088" s="45" t="s">
        <v>3197</v>
      </c>
      <c r="C2088" s="45" t="s">
        <v>6350</v>
      </c>
      <c r="D2088" s="45" t="s">
        <v>6351</v>
      </c>
      <c r="E2088" s="45">
        <v>90</v>
      </c>
      <c r="F2088" s="45" t="s">
        <v>6876</v>
      </c>
      <c r="G2088" s="45" t="s">
        <v>7464</v>
      </c>
      <c r="H2088" s="45" t="s">
        <v>7465</v>
      </c>
      <c r="I2088" s="45" t="s">
        <v>3203</v>
      </c>
      <c r="J2088" s="46">
        <v>4390.68</v>
      </c>
      <c r="K2088" s="46">
        <f t="shared" si="32"/>
        <v>5093.1887999999999</v>
      </c>
    </row>
    <row r="2089" spans="2:11" x14ac:dyDescent="0.25">
      <c r="B2089" s="45" t="s">
        <v>3197</v>
      </c>
      <c r="C2089" s="45" t="s">
        <v>6350</v>
      </c>
      <c r="D2089" s="45" t="s">
        <v>6351</v>
      </c>
      <c r="E2089" s="45">
        <v>90</v>
      </c>
      <c r="F2089" s="45" t="s">
        <v>6876</v>
      </c>
      <c r="G2089" s="45" t="s">
        <v>7466</v>
      </c>
      <c r="H2089" s="45" t="s">
        <v>7467</v>
      </c>
      <c r="I2089" s="45" t="s">
        <v>3203</v>
      </c>
      <c r="J2089" s="46">
        <v>4390.68</v>
      </c>
      <c r="K2089" s="46">
        <f t="shared" si="32"/>
        <v>5093.1887999999999</v>
      </c>
    </row>
    <row r="2090" spans="2:11" x14ac:dyDescent="0.25">
      <c r="B2090" s="45" t="s">
        <v>3197</v>
      </c>
      <c r="C2090" s="45" t="s">
        <v>6350</v>
      </c>
      <c r="D2090" s="45" t="s">
        <v>6351</v>
      </c>
      <c r="E2090" s="45">
        <v>90</v>
      </c>
      <c r="F2090" s="45" t="s">
        <v>6876</v>
      </c>
      <c r="G2090" s="45" t="s">
        <v>7468</v>
      </c>
      <c r="H2090" s="45" t="s">
        <v>7469</v>
      </c>
      <c r="I2090" s="45" t="s">
        <v>3203</v>
      </c>
      <c r="J2090" s="46">
        <v>4390.68</v>
      </c>
      <c r="K2090" s="46">
        <f t="shared" si="32"/>
        <v>5093.1887999999999</v>
      </c>
    </row>
    <row r="2091" spans="2:11" x14ac:dyDescent="0.25">
      <c r="B2091" s="45" t="s">
        <v>3197</v>
      </c>
      <c r="C2091" s="45" t="s">
        <v>6350</v>
      </c>
      <c r="D2091" s="45" t="s">
        <v>6351</v>
      </c>
      <c r="E2091" s="45">
        <v>90</v>
      </c>
      <c r="F2091" s="45" t="s">
        <v>6876</v>
      </c>
      <c r="G2091" s="45" t="s">
        <v>7470</v>
      </c>
      <c r="H2091" s="45" t="s">
        <v>7471</v>
      </c>
      <c r="I2091" s="45" t="s">
        <v>3203</v>
      </c>
      <c r="J2091" s="46">
        <v>4525.2</v>
      </c>
      <c r="K2091" s="46">
        <f t="shared" si="32"/>
        <v>5249.2319999999991</v>
      </c>
    </row>
    <row r="2092" spans="2:11" x14ac:dyDescent="0.25">
      <c r="B2092" s="45" t="s">
        <v>3197</v>
      </c>
      <c r="C2092" s="45" t="s">
        <v>6350</v>
      </c>
      <c r="D2092" s="45" t="s">
        <v>6351</v>
      </c>
      <c r="E2092" s="45">
        <v>90</v>
      </c>
      <c r="F2092" s="45" t="s">
        <v>6876</v>
      </c>
      <c r="G2092" s="45" t="s">
        <v>7472</v>
      </c>
      <c r="H2092" s="45" t="s">
        <v>7473</v>
      </c>
      <c r="I2092" s="45" t="s">
        <v>3203</v>
      </c>
      <c r="J2092" s="46">
        <v>8491.2999999999993</v>
      </c>
      <c r="K2092" s="46">
        <f t="shared" si="32"/>
        <v>9849.9079999999976</v>
      </c>
    </row>
    <row r="2093" spans="2:11" x14ac:dyDescent="0.25">
      <c r="B2093" s="45" t="s">
        <v>3197</v>
      </c>
      <c r="C2093" s="45" t="s">
        <v>6350</v>
      </c>
      <c r="D2093" s="45" t="s">
        <v>6351</v>
      </c>
      <c r="E2093" s="45">
        <v>90</v>
      </c>
      <c r="F2093" s="45" t="s">
        <v>6876</v>
      </c>
      <c r="G2093" s="45" t="s">
        <v>7474</v>
      </c>
      <c r="H2093" s="45" t="s">
        <v>7475</v>
      </c>
      <c r="I2093" s="45" t="s">
        <v>3203</v>
      </c>
      <c r="J2093" s="46">
        <v>4295.82</v>
      </c>
      <c r="K2093" s="46">
        <f t="shared" si="32"/>
        <v>4983.1511999999993</v>
      </c>
    </row>
    <row r="2094" spans="2:11" x14ac:dyDescent="0.25">
      <c r="B2094" s="45" t="s">
        <v>3197</v>
      </c>
      <c r="C2094" s="45" t="s">
        <v>6350</v>
      </c>
      <c r="D2094" s="45" t="s">
        <v>6351</v>
      </c>
      <c r="E2094" s="45">
        <v>90</v>
      </c>
      <c r="F2094" s="45" t="s">
        <v>6876</v>
      </c>
      <c r="G2094" s="45" t="s">
        <v>7476</v>
      </c>
      <c r="H2094" s="45" t="s">
        <v>7477</v>
      </c>
      <c r="I2094" s="45" t="s">
        <v>3203</v>
      </c>
      <c r="J2094" s="46">
        <v>4295.82</v>
      </c>
      <c r="K2094" s="46">
        <f t="shared" si="32"/>
        <v>4983.1511999999993</v>
      </c>
    </row>
    <row r="2095" spans="2:11" x14ac:dyDescent="0.25">
      <c r="B2095" s="45" t="s">
        <v>3197</v>
      </c>
      <c r="C2095" s="45" t="s">
        <v>6350</v>
      </c>
      <c r="D2095" s="45" t="s">
        <v>6351</v>
      </c>
      <c r="E2095" s="45">
        <v>90</v>
      </c>
      <c r="F2095" s="45" t="s">
        <v>6876</v>
      </c>
      <c r="G2095" s="45" t="s">
        <v>7478</v>
      </c>
      <c r="H2095" s="45" t="s">
        <v>7479</v>
      </c>
      <c r="I2095" s="45" t="s">
        <v>3203</v>
      </c>
      <c r="J2095" s="46">
        <v>4558.3100000000004</v>
      </c>
      <c r="K2095" s="46">
        <f t="shared" si="32"/>
        <v>5287.6396000000004</v>
      </c>
    </row>
    <row r="2096" spans="2:11" x14ac:dyDescent="0.25">
      <c r="B2096" s="45" t="s">
        <v>3197</v>
      </c>
      <c r="C2096" s="45" t="s">
        <v>6350</v>
      </c>
      <c r="D2096" s="45" t="s">
        <v>6351</v>
      </c>
      <c r="E2096" s="45">
        <v>90</v>
      </c>
      <c r="F2096" s="45" t="s">
        <v>6876</v>
      </c>
      <c r="G2096" s="45" t="s">
        <v>7480</v>
      </c>
      <c r="H2096" s="45" t="s">
        <v>7481</v>
      </c>
      <c r="I2096" s="45" t="s">
        <v>3203</v>
      </c>
      <c r="J2096" s="46">
        <v>4558.3100000000004</v>
      </c>
      <c r="K2096" s="46">
        <f t="shared" si="32"/>
        <v>5287.6396000000004</v>
      </c>
    </row>
    <row r="2097" spans="2:11" x14ac:dyDescent="0.25">
      <c r="B2097" s="45" t="s">
        <v>3197</v>
      </c>
      <c r="C2097" s="45" t="s">
        <v>6350</v>
      </c>
      <c r="D2097" s="45" t="s">
        <v>6351</v>
      </c>
      <c r="E2097" s="45">
        <v>90</v>
      </c>
      <c r="F2097" s="45" t="s">
        <v>6876</v>
      </c>
      <c r="G2097" s="45" t="s">
        <v>7482</v>
      </c>
      <c r="H2097" s="45" t="s">
        <v>7483</v>
      </c>
      <c r="I2097" s="45" t="s">
        <v>3203</v>
      </c>
      <c r="J2097" s="46">
        <v>2399.2399999999998</v>
      </c>
      <c r="K2097" s="46">
        <f t="shared" si="32"/>
        <v>2783.1183999999994</v>
      </c>
    </row>
    <row r="2098" spans="2:11" x14ac:dyDescent="0.25">
      <c r="B2098" s="45" t="s">
        <v>3197</v>
      </c>
      <c r="C2098" s="45" t="s">
        <v>6350</v>
      </c>
      <c r="D2098" s="45" t="s">
        <v>6351</v>
      </c>
      <c r="E2098" s="45">
        <v>90</v>
      </c>
      <c r="F2098" s="45" t="s">
        <v>6876</v>
      </c>
      <c r="G2098" s="45" t="s">
        <v>7484</v>
      </c>
      <c r="H2098" s="45" t="s">
        <v>7485</v>
      </c>
      <c r="I2098" s="45" t="s">
        <v>3203</v>
      </c>
      <c r="J2098" s="46">
        <v>4991.8</v>
      </c>
      <c r="K2098" s="46">
        <f t="shared" si="32"/>
        <v>5790.4879999999994</v>
      </c>
    </row>
    <row r="2099" spans="2:11" x14ac:dyDescent="0.25">
      <c r="B2099" s="45" t="s">
        <v>3197</v>
      </c>
      <c r="C2099" s="45" t="s">
        <v>6350</v>
      </c>
      <c r="D2099" s="45" t="s">
        <v>6351</v>
      </c>
      <c r="E2099" s="45">
        <v>90</v>
      </c>
      <c r="F2099" s="45" t="s">
        <v>6876</v>
      </c>
      <c r="G2099" s="45" t="s">
        <v>7486</v>
      </c>
      <c r="H2099" s="45" t="s">
        <v>7487</v>
      </c>
      <c r="I2099" s="45" t="s">
        <v>3203</v>
      </c>
      <c r="J2099" s="46">
        <v>4991.8</v>
      </c>
      <c r="K2099" s="46">
        <f t="shared" si="32"/>
        <v>5790.4879999999994</v>
      </c>
    </row>
    <row r="2100" spans="2:11" x14ac:dyDescent="0.25">
      <c r="B2100" s="45" t="s">
        <v>3197</v>
      </c>
      <c r="C2100" s="45" t="s">
        <v>6350</v>
      </c>
      <c r="D2100" s="45" t="s">
        <v>6351</v>
      </c>
      <c r="E2100" s="45">
        <v>90</v>
      </c>
      <c r="F2100" s="45" t="s">
        <v>6876</v>
      </c>
      <c r="G2100" s="45" t="s">
        <v>7488</v>
      </c>
      <c r="H2100" s="45" t="s">
        <v>7489</v>
      </c>
      <c r="I2100" s="45" t="s">
        <v>3203</v>
      </c>
      <c r="J2100" s="46">
        <v>4820.8</v>
      </c>
      <c r="K2100" s="46">
        <f t="shared" si="32"/>
        <v>5592.1279999999997</v>
      </c>
    </row>
    <row r="2101" spans="2:11" x14ac:dyDescent="0.25">
      <c r="B2101" s="45" t="s">
        <v>3197</v>
      </c>
      <c r="C2101" s="45" t="s">
        <v>6350</v>
      </c>
      <c r="D2101" s="45" t="s">
        <v>6351</v>
      </c>
      <c r="E2101" s="45">
        <v>90</v>
      </c>
      <c r="F2101" s="45" t="s">
        <v>6876</v>
      </c>
      <c r="G2101" s="45" t="s">
        <v>7490</v>
      </c>
      <c r="H2101" s="45" t="s">
        <v>7491</v>
      </c>
      <c r="I2101" s="45" t="s">
        <v>3203</v>
      </c>
      <c r="J2101" s="46">
        <v>4820.8</v>
      </c>
      <c r="K2101" s="46">
        <f t="shared" si="32"/>
        <v>5592.1279999999997</v>
      </c>
    </row>
    <row r="2102" spans="2:11" x14ac:dyDescent="0.25">
      <c r="B2102" s="45" t="s">
        <v>3197</v>
      </c>
      <c r="C2102" s="45" t="s">
        <v>6350</v>
      </c>
      <c r="D2102" s="45" t="s">
        <v>6351</v>
      </c>
      <c r="E2102" s="45">
        <v>90</v>
      </c>
      <c r="F2102" s="45" t="s">
        <v>6876</v>
      </c>
      <c r="G2102" s="45" t="s">
        <v>7492</v>
      </c>
      <c r="H2102" s="45" t="s">
        <v>7493</v>
      </c>
      <c r="I2102" s="45" t="s">
        <v>3203</v>
      </c>
      <c r="J2102" s="46">
        <v>4820.8</v>
      </c>
      <c r="K2102" s="46">
        <f t="shared" si="32"/>
        <v>5592.1279999999997</v>
      </c>
    </row>
    <row r="2103" spans="2:11" x14ac:dyDescent="0.25">
      <c r="B2103" s="45" t="s">
        <v>3197</v>
      </c>
      <c r="C2103" s="45" t="s">
        <v>6350</v>
      </c>
      <c r="D2103" s="45" t="s">
        <v>6351</v>
      </c>
      <c r="E2103" s="45">
        <v>90</v>
      </c>
      <c r="F2103" s="45" t="s">
        <v>6876</v>
      </c>
      <c r="G2103" s="45" t="s">
        <v>7494</v>
      </c>
      <c r="H2103" s="45" t="s">
        <v>7495</v>
      </c>
      <c r="I2103" s="45" t="s">
        <v>3203</v>
      </c>
      <c r="J2103" s="46">
        <v>8491.2999999999993</v>
      </c>
      <c r="K2103" s="46">
        <f t="shared" si="32"/>
        <v>9849.9079999999976</v>
      </c>
    </row>
    <row r="2104" spans="2:11" x14ac:dyDescent="0.25">
      <c r="B2104" s="45" t="s">
        <v>3197</v>
      </c>
      <c r="C2104" s="45" t="s">
        <v>6350</v>
      </c>
      <c r="D2104" s="45" t="s">
        <v>6351</v>
      </c>
      <c r="E2104" s="45">
        <v>90</v>
      </c>
      <c r="F2104" s="45" t="s">
        <v>6876</v>
      </c>
      <c r="G2104" s="45" t="s">
        <v>7496</v>
      </c>
      <c r="H2104" s="45" t="s">
        <v>7497</v>
      </c>
      <c r="I2104" s="45" t="s">
        <v>3203</v>
      </c>
      <c r="J2104" s="46">
        <v>3974.71</v>
      </c>
      <c r="K2104" s="46">
        <f t="shared" si="32"/>
        <v>4610.6635999999999</v>
      </c>
    </row>
    <row r="2105" spans="2:11" x14ac:dyDescent="0.25">
      <c r="B2105" s="45" t="s">
        <v>3197</v>
      </c>
      <c r="C2105" s="45" t="s">
        <v>6350</v>
      </c>
      <c r="D2105" s="45" t="s">
        <v>6351</v>
      </c>
      <c r="E2105" s="45">
        <v>90</v>
      </c>
      <c r="F2105" s="45" t="s">
        <v>6876</v>
      </c>
      <c r="G2105" s="45" t="s">
        <v>7498</v>
      </c>
      <c r="H2105" s="45" t="s">
        <v>7499</v>
      </c>
      <c r="I2105" s="45" t="s">
        <v>3203</v>
      </c>
      <c r="J2105" s="46">
        <v>6395.74</v>
      </c>
      <c r="K2105" s="46">
        <f t="shared" si="32"/>
        <v>7419.058399999999</v>
      </c>
    </row>
    <row r="2106" spans="2:11" x14ac:dyDescent="0.25">
      <c r="B2106" s="45" t="s">
        <v>3197</v>
      </c>
      <c r="C2106" s="45" t="s">
        <v>6350</v>
      </c>
      <c r="D2106" s="45" t="s">
        <v>6351</v>
      </c>
      <c r="E2106" s="45">
        <v>90</v>
      </c>
      <c r="F2106" s="45" t="s">
        <v>6876</v>
      </c>
      <c r="G2106" s="45" t="s">
        <v>7500</v>
      </c>
      <c r="H2106" s="45" t="s">
        <v>7501</v>
      </c>
      <c r="I2106" s="45" t="s">
        <v>3203</v>
      </c>
      <c r="J2106" s="46">
        <v>6090.43</v>
      </c>
      <c r="K2106" s="46">
        <f t="shared" si="32"/>
        <v>7064.8987999999999</v>
      </c>
    </row>
    <row r="2107" spans="2:11" x14ac:dyDescent="0.25">
      <c r="B2107" s="45" t="s">
        <v>3197</v>
      </c>
      <c r="C2107" s="45" t="s">
        <v>6350</v>
      </c>
      <c r="D2107" s="45" t="s">
        <v>6351</v>
      </c>
      <c r="E2107" s="45">
        <v>90</v>
      </c>
      <c r="F2107" s="45" t="s">
        <v>6876</v>
      </c>
      <c r="G2107" s="45" t="s">
        <v>7502</v>
      </c>
      <c r="H2107" s="45" t="s">
        <v>7503</v>
      </c>
      <c r="I2107" s="45" t="s">
        <v>3203</v>
      </c>
      <c r="J2107" s="46">
        <v>8758.15</v>
      </c>
      <c r="K2107" s="46">
        <f t="shared" si="32"/>
        <v>10159.454</v>
      </c>
    </row>
    <row r="2108" spans="2:11" x14ac:dyDescent="0.25">
      <c r="B2108" s="45" t="s">
        <v>3197</v>
      </c>
      <c r="C2108" s="45" t="s">
        <v>6350</v>
      </c>
      <c r="D2108" s="45" t="s">
        <v>6351</v>
      </c>
      <c r="E2108" s="45">
        <v>90</v>
      </c>
      <c r="F2108" s="45" t="s">
        <v>6876</v>
      </c>
      <c r="G2108" s="45" t="s">
        <v>7504</v>
      </c>
      <c r="H2108" s="45" t="s">
        <v>7505</v>
      </c>
      <c r="I2108" s="45" t="s">
        <v>3203</v>
      </c>
      <c r="J2108" s="46">
        <v>9616.6299999999992</v>
      </c>
      <c r="K2108" s="46">
        <f t="shared" si="32"/>
        <v>11155.290799999999</v>
      </c>
    </row>
    <row r="2109" spans="2:11" x14ac:dyDescent="0.25">
      <c r="B2109" s="45" t="s">
        <v>3197</v>
      </c>
      <c r="C2109" s="45" t="s">
        <v>6350</v>
      </c>
      <c r="D2109" s="45" t="s">
        <v>6351</v>
      </c>
      <c r="E2109" s="45">
        <v>90</v>
      </c>
      <c r="F2109" s="45" t="s">
        <v>6876</v>
      </c>
      <c r="G2109" s="45" t="s">
        <v>7506</v>
      </c>
      <c r="H2109" s="45" t="s">
        <v>7507</v>
      </c>
      <c r="I2109" s="45" t="s">
        <v>3203</v>
      </c>
      <c r="J2109" s="46">
        <v>9028.93</v>
      </c>
      <c r="K2109" s="46">
        <f t="shared" si="32"/>
        <v>10473.558799999999</v>
      </c>
    </row>
    <row r="2110" spans="2:11" x14ac:dyDescent="0.25">
      <c r="B2110" s="45" t="s">
        <v>3197</v>
      </c>
      <c r="C2110" s="45" t="s">
        <v>6350</v>
      </c>
      <c r="D2110" s="45" t="s">
        <v>6351</v>
      </c>
      <c r="E2110" s="45">
        <v>90</v>
      </c>
      <c r="F2110" s="45" t="s">
        <v>6876</v>
      </c>
      <c r="G2110" s="45" t="s">
        <v>7508</v>
      </c>
      <c r="H2110" s="45" t="s">
        <v>7509</v>
      </c>
      <c r="I2110" s="45" t="s">
        <v>3203</v>
      </c>
      <c r="J2110" s="46">
        <v>3522.01</v>
      </c>
      <c r="K2110" s="46">
        <f t="shared" si="32"/>
        <v>4085.5315999999998</v>
      </c>
    </row>
    <row r="2111" spans="2:11" x14ac:dyDescent="0.25">
      <c r="B2111" s="45" t="s">
        <v>3197</v>
      </c>
      <c r="C2111" s="45" t="s">
        <v>6350</v>
      </c>
      <c r="D2111" s="45" t="s">
        <v>6351</v>
      </c>
      <c r="E2111" s="45">
        <v>90</v>
      </c>
      <c r="F2111" s="45" t="s">
        <v>6876</v>
      </c>
      <c r="G2111" s="45" t="s">
        <v>7510</v>
      </c>
      <c r="H2111" s="45" t="s">
        <v>7511</v>
      </c>
      <c r="I2111" s="45" t="s">
        <v>3203</v>
      </c>
      <c r="J2111" s="46">
        <v>3339.24</v>
      </c>
      <c r="K2111" s="46">
        <f t="shared" si="32"/>
        <v>3873.5183999999995</v>
      </c>
    </row>
    <row r="2112" spans="2:11" x14ac:dyDescent="0.25">
      <c r="B2112" s="45" t="s">
        <v>3197</v>
      </c>
      <c r="C2112" s="45" t="s">
        <v>6350</v>
      </c>
      <c r="D2112" s="45" t="s">
        <v>6351</v>
      </c>
      <c r="E2112" s="45">
        <v>90</v>
      </c>
      <c r="F2112" s="45" t="s">
        <v>6876</v>
      </c>
      <c r="G2112" s="45" t="s">
        <v>7512</v>
      </c>
      <c r="H2112" s="45" t="s">
        <v>7513</v>
      </c>
      <c r="I2112" s="45" t="s">
        <v>3203</v>
      </c>
      <c r="J2112" s="46">
        <v>4649.82</v>
      </c>
      <c r="K2112" s="46">
        <f t="shared" si="32"/>
        <v>5393.7911999999997</v>
      </c>
    </row>
    <row r="2113" spans="2:11" x14ac:dyDescent="0.25">
      <c r="B2113" s="45" t="s">
        <v>3197</v>
      </c>
      <c r="C2113" s="45" t="s">
        <v>6350</v>
      </c>
      <c r="D2113" s="45" t="s">
        <v>6351</v>
      </c>
      <c r="E2113" s="45">
        <v>90</v>
      </c>
      <c r="F2113" s="45" t="s">
        <v>6876</v>
      </c>
      <c r="G2113" s="45" t="s">
        <v>7514</v>
      </c>
      <c r="H2113" s="45" t="s">
        <v>7515</v>
      </c>
      <c r="I2113" s="45" t="s">
        <v>3203</v>
      </c>
      <c r="J2113" s="46">
        <v>5515.3</v>
      </c>
      <c r="K2113" s="46">
        <f t="shared" si="32"/>
        <v>6397.7479999999996</v>
      </c>
    </row>
    <row r="2114" spans="2:11" x14ac:dyDescent="0.25">
      <c r="B2114" s="45" t="s">
        <v>3197</v>
      </c>
      <c r="C2114" s="45" t="s">
        <v>6350</v>
      </c>
      <c r="D2114" s="45" t="s">
        <v>6351</v>
      </c>
      <c r="E2114" s="45">
        <v>90</v>
      </c>
      <c r="F2114" s="45" t="s">
        <v>6876</v>
      </c>
      <c r="G2114" s="45" t="s">
        <v>7516</v>
      </c>
      <c r="H2114" s="45" t="s">
        <v>7517</v>
      </c>
      <c r="I2114" s="45" t="s">
        <v>3203</v>
      </c>
      <c r="J2114" s="46">
        <v>9764</v>
      </c>
      <c r="K2114" s="46">
        <f t="shared" si="32"/>
        <v>11326.24</v>
      </c>
    </row>
    <row r="2115" spans="2:11" x14ac:dyDescent="0.25">
      <c r="B2115" s="45" t="s">
        <v>3197</v>
      </c>
      <c r="C2115" s="45" t="s">
        <v>6350</v>
      </c>
      <c r="D2115" s="45" t="s">
        <v>6351</v>
      </c>
      <c r="E2115" s="45">
        <v>90</v>
      </c>
      <c r="F2115" s="45" t="s">
        <v>6876</v>
      </c>
      <c r="G2115" s="45" t="s">
        <v>7518</v>
      </c>
      <c r="H2115" s="45" t="s">
        <v>7519</v>
      </c>
      <c r="I2115" s="45" t="s">
        <v>3203</v>
      </c>
      <c r="J2115" s="46">
        <v>5515.3</v>
      </c>
      <c r="K2115" s="46">
        <f t="shared" si="32"/>
        <v>6397.7479999999996</v>
      </c>
    </row>
    <row r="2116" spans="2:11" x14ac:dyDescent="0.25">
      <c r="B2116" s="45" t="s">
        <v>3197</v>
      </c>
      <c r="C2116" s="45" t="s">
        <v>6350</v>
      </c>
      <c r="D2116" s="45" t="s">
        <v>6351</v>
      </c>
      <c r="E2116" s="45">
        <v>90</v>
      </c>
      <c r="F2116" s="45" t="s">
        <v>6876</v>
      </c>
      <c r="G2116" s="45" t="s">
        <v>7520</v>
      </c>
      <c r="H2116" s="45" t="s">
        <v>7521</v>
      </c>
      <c r="I2116" s="45" t="s">
        <v>3203</v>
      </c>
      <c r="J2116" s="46">
        <v>5515.3</v>
      </c>
      <c r="K2116" s="46">
        <f t="shared" ref="K2116:K2179" si="33">+IF(AND(MID(H2116,1,15)="POSTE DE MADERA",J2116&lt;110)=TRUE,(J2116*1.13+5)*1.01*1.16,IF(AND(MID(H2116,1,15)="POSTE DE MADERA",J2116&gt;=110,J2116&lt;320)=TRUE,(J2116*1.13+12)*1.01*1.16,IF(AND(MID(H2116,1,15)="POSTE DE MADERA",J2116&gt;320)=TRUE,(J2116*1.13+36)*1.01*1.16,IF(+AND(MID(H2116,1,5)="POSTE",MID(H2116,1,15)&lt;&gt;"POSTE DE MADERA")=TRUE,J2116*1.01*1.16,J2116*1.16))))</f>
        <v>6397.7479999999996</v>
      </c>
    </row>
    <row r="2117" spans="2:11" x14ac:dyDescent="0.25">
      <c r="B2117" s="45" t="s">
        <v>3197</v>
      </c>
      <c r="C2117" s="45" t="s">
        <v>6350</v>
      </c>
      <c r="D2117" s="45" t="s">
        <v>6351</v>
      </c>
      <c r="E2117" s="45">
        <v>90</v>
      </c>
      <c r="F2117" s="45" t="s">
        <v>6876</v>
      </c>
      <c r="G2117" s="45" t="s">
        <v>7522</v>
      </c>
      <c r="H2117" s="45" t="s">
        <v>7523</v>
      </c>
      <c r="I2117" s="45" t="s">
        <v>3203</v>
      </c>
      <c r="J2117" s="46">
        <v>6133.5</v>
      </c>
      <c r="K2117" s="46">
        <f t="shared" si="33"/>
        <v>7114.86</v>
      </c>
    </row>
    <row r="2118" spans="2:11" x14ac:dyDescent="0.25">
      <c r="B2118" s="45" t="s">
        <v>3197</v>
      </c>
      <c r="C2118" s="45" t="s">
        <v>6350</v>
      </c>
      <c r="D2118" s="45" t="s">
        <v>6351</v>
      </c>
      <c r="E2118" s="45">
        <v>90</v>
      </c>
      <c r="F2118" s="45" t="s">
        <v>6876</v>
      </c>
      <c r="G2118" s="45" t="s">
        <v>7524</v>
      </c>
      <c r="H2118" s="45" t="s">
        <v>7525</v>
      </c>
      <c r="I2118" s="45" t="s">
        <v>3203</v>
      </c>
      <c r="J2118" s="46">
        <v>3166.14</v>
      </c>
      <c r="K2118" s="46">
        <f t="shared" si="33"/>
        <v>3672.7223999999997</v>
      </c>
    </row>
    <row r="2119" spans="2:11" x14ac:dyDescent="0.25">
      <c r="B2119" s="45" t="s">
        <v>3197</v>
      </c>
      <c r="C2119" s="45" t="s">
        <v>6350</v>
      </c>
      <c r="D2119" s="45" t="s">
        <v>6351</v>
      </c>
      <c r="E2119" s="45">
        <v>90</v>
      </c>
      <c r="F2119" s="45" t="s">
        <v>6876</v>
      </c>
      <c r="G2119" s="45" t="s">
        <v>7526</v>
      </c>
      <c r="H2119" s="45" t="s">
        <v>7527</v>
      </c>
      <c r="I2119" s="45" t="s">
        <v>3203</v>
      </c>
      <c r="J2119" s="46">
        <v>3339.24</v>
      </c>
      <c r="K2119" s="46">
        <f t="shared" si="33"/>
        <v>3873.5183999999995</v>
      </c>
    </row>
    <row r="2120" spans="2:11" x14ac:dyDescent="0.25">
      <c r="B2120" s="45" t="s">
        <v>3197</v>
      </c>
      <c r="C2120" s="45" t="s">
        <v>6350</v>
      </c>
      <c r="D2120" s="45" t="s">
        <v>6351</v>
      </c>
      <c r="E2120" s="45">
        <v>90</v>
      </c>
      <c r="F2120" s="45" t="s">
        <v>6876</v>
      </c>
      <c r="G2120" s="45" t="s">
        <v>7528</v>
      </c>
      <c r="H2120" s="45" t="s">
        <v>7529</v>
      </c>
      <c r="I2120" s="45" t="s">
        <v>3203</v>
      </c>
      <c r="J2120" s="46">
        <v>330.97</v>
      </c>
      <c r="K2120" s="46">
        <f t="shared" si="33"/>
        <v>383.92520000000002</v>
      </c>
    </row>
    <row r="2121" spans="2:11" x14ac:dyDescent="0.25">
      <c r="B2121" s="45" t="s">
        <v>3197</v>
      </c>
      <c r="C2121" s="45" t="s">
        <v>6350</v>
      </c>
      <c r="D2121" s="45" t="s">
        <v>6351</v>
      </c>
      <c r="E2121" s="45">
        <v>90</v>
      </c>
      <c r="F2121" s="45" t="s">
        <v>6876</v>
      </c>
      <c r="G2121" s="45" t="s">
        <v>7530</v>
      </c>
      <c r="H2121" s="45" t="s">
        <v>7531</v>
      </c>
      <c r="I2121" s="45" t="s">
        <v>3203</v>
      </c>
      <c r="J2121" s="46">
        <v>330.97</v>
      </c>
      <c r="K2121" s="46">
        <f t="shared" si="33"/>
        <v>383.92520000000002</v>
      </c>
    </row>
    <row r="2122" spans="2:11" x14ac:dyDescent="0.25">
      <c r="B2122" s="45" t="s">
        <v>3197</v>
      </c>
      <c r="C2122" s="45" t="s">
        <v>6350</v>
      </c>
      <c r="D2122" s="45" t="s">
        <v>6351</v>
      </c>
      <c r="E2122" s="45">
        <v>90</v>
      </c>
      <c r="F2122" s="45" t="s">
        <v>6876</v>
      </c>
      <c r="G2122" s="45" t="s">
        <v>7532</v>
      </c>
      <c r="H2122" s="45" t="s">
        <v>7533</v>
      </c>
      <c r="I2122" s="45" t="s">
        <v>3203</v>
      </c>
      <c r="J2122" s="46">
        <v>2072.4699999999998</v>
      </c>
      <c r="K2122" s="46">
        <f t="shared" si="33"/>
        <v>2404.0651999999995</v>
      </c>
    </row>
    <row r="2123" spans="2:11" x14ac:dyDescent="0.25">
      <c r="B2123" s="45" t="s">
        <v>3197</v>
      </c>
      <c r="C2123" s="45" t="s">
        <v>6350</v>
      </c>
      <c r="D2123" s="45" t="s">
        <v>6351</v>
      </c>
      <c r="E2123" s="45">
        <v>90</v>
      </c>
      <c r="F2123" s="45" t="s">
        <v>6876</v>
      </c>
      <c r="G2123" s="45" t="s">
        <v>7534</v>
      </c>
      <c r="H2123" s="45" t="s">
        <v>7535</v>
      </c>
      <c r="I2123" s="45" t="s">
        <v>3203</v>
      </c>
      <c r="J2123" s="46">
        <v>2072.4699999999998</v>
      </c>
      <c r="K2123" s="46">
        <f t="shared" si="33"/>
        <v>2404.0651999999995</v>
      </c>
    </row>
    <row r="2124" spans="2:11" x14ac:dyDescent="0.25">
      <c r="B2124" s="45" t="s">
        <v>3197</v>
      </c>
      <c r="C2124" s="45" t="s">
        <v>6350</v>
      </c>
      <c r="D2124" s="45" t="s">
        <v>6351</v>
      </c>
      <c r="E2124" s="45">
        <v>90</v>
      </c>
      <c r="F2124" s="45" t="s">
        <v>6876</v>
      </c>
      <c r="G2124" s="45" t="s">
        <v>7536</v>
      </c>
      <c r="H2124" s="45" t="s">
        <v>7537</v>
      </c>
      <c r="I2124" s="45" t="s">
        <v>3203</v>
      </c>
      <c r="J2124" s="46">
        <v>283.95</v>
      </c>
      <c r="K2124" s="46">
        <f t="shared" si="33"/>
        <v>329.38199999999995</v>
      </c>
    </row>
    <row r="2125" spans="2:11" x14ac:dyDescent="0.25">
      <c r="B2125" s="45" t="s">
        <v>3197</v>
      </c>
      <c r="C2125" s="45" t="s">
        <v>6350</v>
      </c>
      <c r="D2125" s="45" t="s">
        <v>6351</v>
      </c>
      <c r="E2125" s="45">
        <v>90</v>
      </c>
      <c r="F2125" s="45" t="s">
        <v>6876</v>
      </c>
      <c r="G2125" s="45" t="s">
        <v>7538</v>
      </c>
      <c r="H2125" s="45" t="s">
        <v>7539</v>
      </c>
      <c r="I2125" s="45" t="s">
        <v>3203</v>
      </c>
      <c r="J2125" s="46">
        <v>9764</v>
      </c>
      <c r="K2125" s="46">
        <f t="shared" si="33"/>
        <v>11326.24</v>
      </c>
    </row>
    <row r="2126" spans="2:11" x14ac:dyDescent="0.25">
      <c r="B2126" s="45" t="s">
        <v>3197</v>
      </c>
      <c r="C2126" s="45" t="s">
        <v>6350</v>
      </c>
      <c r="D2126" s="45" t="s">
        <v>6351</v>
      </c>
      <c r="E2126" s="45">
        <v>90</v>
      </c>
      <c r="F2126" s="45" t="s">
        <v>6876</v>
      </c>
      <c r="G2126" s="45" t="s">
        <v>7540</v>
      </c>
      <c r="H2126" s="45" t="s">
        <v>7541</v>
      </c>
      <c r="I2126" s="45" t="s">
        <v>3203</v>
      </c>
      <c r="J2126" s="46">
        <v>283.95</v>
      </c>
      <c r="K2126" s="46">
        <f t="shared" si="33"/>
        <v>329.38199999999995</v>
      </c>
    </row>
    <row r="2127" spans="2:11" x14ac:dyDescent="0.25">
      <c r="B2127" s="45" t="s">
        <v>3197</v>
      </c>
      <c r="C2127" s="45" t="s">
        <v>6350</v>
      </c>
      <c r="D2127" s="45" t="s">
        <v>6351</v>
      </c>
      <c r="E2127" s="45">
        <v>90</v>
      </c>
      <c r="F2127" s="45" t="s">
        <v>6876</v>
      </c>
      <c r="G2127" s="45" t="s">
        <v>7542</v>
      </c>
      <c r="H2127" s="45" t="s">
        <v>7543</v>
      </c>
      <c r="I2127" s="45" t="s">
        <v>3203</v>
      </c>
      <c r="J2127" s="46">
        <v>2009.68</v>
      </c>
      <c r="K2127" s="46">
        <f t="shared" si="33"/>
        <v>2331.2287999999999</v>
      </c>
    </row>
    <row r="2128" spans="2:11" x14ac:dyDescent="0.25">
      <c r="B2128" s="45" t="s">
        <v>3197</v>
      </c>
      <c r="C2128" s="45" t="s">
        <v>6350</v>
      </c>
      <c r="D2128" s="45" t="s">
        <v>6351</v>
      </c>
      <c r="E2128" s="45">
        <v>90</v>
      </c>
      <c r="F2128" s="45" t="s">
        <v>6876</v>
      </c>
      <c r="G2128" s="45" t="s">
        <v>7544</v>
      </c>
      <c r="H2128" s="45" t="s">
        <v>7545</v>
      </c>
      <c r="I2128" s="45" t="s">
        <v>3203</v>
      </c>
      <c r="J2128" s="46">
        <v>2009.68</v>
      </c>
      <c r="K2128" s="46">
        <f t="shared" si="33"/>
        <v>2331.2287999999999</v>
      </c>
    </row>
    <row r="2129" spans="2:11" x14ac:dyDescent="0.25">
      <c r="B2129" s="45" t="s">
        <v>3197</v>
      </c>
      <c r="C2129" s="45" t="s">
        <v>6350</v>
      </c>
      <c r="D2129" s="45" t="s">
        <v>6351</v>
      </c>
      <c r="E2129" s="45">
        <v>90</v>
      </c>
      <c r="F2129" s="45" t="s">
        <v>6876</v>
      </c>
      <c r="G2129" s="45" t="s">
        <v>7546</v>
      </c>
      <c r="H2129" s="45" t="s">
        <v>7547</v>
      </c>
      <c r="I2129" s="45" t="s">
        <v>3203</v>
      </c>
      <c r="J2129" s="46">
        <v>3413.42</v>
      </c>
      <c r="K2129" s="46">
        <f t="shared" si="33"/>
        <v>3959.5672</v>
      </c>
    </row>
    <row r="2130" spans="2:11" x14ac:dyDescent="0.25">
      <c r="B2130" s="45" t="s">
        <v>3197</v>
      </c>
      <c r="C2130" s="45" t="s">
        <v>6350</v>
      </c>
      <c r="D2130" s="45" t="s">
        <v>6351</v>
      </c>
      <c r="E2130" s="45">
        <v>90</v>
      </c>
      <c r="F2130" s="45" t="s">
        <v>6876</v>
      </c>
      <c r="G2130" s="45" t="s">
        <v>7548</v>
      </c>
      <c r="H2130" s="45" t="s">
        <v>7549</v>
      </c>
      <c r="I2130" s="45" t="s">
        <v>3203</v>
      </c>
      <c r="J2130" s="46">
        <v>7265.83</v>
      </c>
      <c r="K2130" s="46">
        <f t="shared" si="33"/>
        <v>8428.362799999999</v>
      </c>
    </row>
    <row r="2131" spans="2:11" x14ac:dyDescent="0.25">
      <c r="B2131" s="45" t="s">
        <v>3197</v>
      </c>
      <c r="C2131" s="45" t="s">
        <v>6350</v>
      </c>
      <c r="D2131" s="45" t="s">
        <v>6351</v>
      </c>
      <c r="E2131" s="45">
        <v>90</v>
      </c>
      <c r="F2131" s="45" t="s">
        <v>6876</v>
      </c>
      <c r="G2131" s="45" t="s">
        <v>7550</v>
      </c>
      <c r="H2131" s="45" t="s">
        <v>7551</v>
      </c>
      <c r="I2131" s="45" t="s">
        <v>3203</v>
      </c>
      <c r="J2131" s="46">
        <v>9028.93</v>
      </c>
      <c r="K2131" s="46">
        <f t="shared" si="33"/>
        <v>10473.558799999999</v>
      </c>
    </row>
    <row r="2132" spans="2:11" x14ac:dyDescent="0.25">
      <c r="B2132" s="45" t="s">
        <v>3197</v>
      </c>
      <c r="C2132" s="45" t="s">
        <v>6350</v>
      </c>
      <c r="D2132" s="45" t="s">
        <v>6351</v>
      </c>
      <c r="E2132" s="45">
        <v>90</v>
      </c>
      <c r="F2132" s="45" t="s">
        <v>6876</v>
      </c>
      <c r="G2132" s="45" t="s">
        <v>7552</v>
      </c>
      <c r="H2132" s="45" t="s">
        <v>7553</v>
      </c>
      <c r="I2132" s="45" t="s">
        <v>3203</v>
      </c>
      <c r="J2132" s="46">
        <v>13688.25</v>
      </c>
      <c r="K2132" s="46">
        <f t="shared" si="33"/>
        <v>15878.369999999999</v>
      </c>
    </row>
    <row r="2133" spans="2:11" x14ac:dyDescent="0.25">
      <c r="B2133" s="45" t="s">
        <v>3197</v>
      </c>
      <c r="C2133" s="45" t="s">
        <v>6350</v>
      </c>
      <c r="D2133" s="45" t="s">
        <v>6351</v>
      </c>
      <c r="E2133" s="45">
        <v>90</v>
      </c>
      <c r="F2133" s="45" t="s">
        <v>6876</v>
      </c>
      <c r="G2133" s="45" t="s">
        <v>7554</v>
      </c>
      <c r="H2133" s="45" t="s">
        <v>7555</v>
      </c>
      <c r="I2133" s="45" t="s">
        <v>3203</v>
      </c>
      <c r="J2133" s="46">
        <v>9616.6299999999992</v>
      </c>
      <c r="K2133" s="46">
        <f t="shared" si="33"/>
        <v>11155.290799999999</v>
      </c>
    </row>
    <row r="2134" spans="2:11" x14ac:dyDescent="0.25">
      <c r="B2134" s="45" t="s">
        <v>3197</v>
      </c>
      <c r="C2134" s="45" t="s">
        <v>6350</v>
      </c>
      <c r="D2134" s="45" t="s">
        <v>6351</v>
      </c>
      <c r="E2134" s="45">
        <v>90</v>
      </c>
      <c r="F2134" s="45" t="s">
        <v>6876</v>
      </c>
      <c r="G2134" s="45" t="s">
        <v>7556</v>
      </c>
      <c r="H2134" s="45" t="s">
        <v>7557</v>
      </c>
      <c r="I2134" s="45" t="s">
        <v>3203</v>
      </c>
      <c r="J2134" s="46">
        <v>14473.1</v>
      </c>
      <c r="K2134" s="46">
        <f t="shared" si="33"/>
        <v>16788.795999999998</v>
      </c>
    </row>
    <row r="2135" spans="2:11" x14ac:dyDescent="0.25">
      <c r="B2135" s="45" t="s">
        <v>3197</v>
      </c>
      <c r="C2135" s="45" t="s">
        <v>6350</v>
      </c>
      <c r="D2135" s="45" t="s">
        <v>6351</v>
      </c>
      <c r="E2135" s="45">
        <v>90</v>
      </c>
      <c r="F2135" s="45" t="s">
        <v>6876</v>
      </c>
      <c r="G2135" s="45" t="s">
        <v>7558</v>
      </c>
      <c r="H2135" s="45" t="s">
        <v>7559</v>
      </c>
      <c r="I2135" s="45" t="s">
        <v>3203</v>
      </c>
      <c r="J2135" s="46">
        <v>15055.88</v>
      </c>
      <c r="K2135" s="46">
        <f t="shared" si="33"/>
        <v>17464.820799999998</v>
      </c>
    </row>
    <row r="2136" spans="2:11" x14ac:dyDescent="0.25">
      <c r="B2136" s="45" t="s">
        <v>3197</v>
      </c>
      <c r="C2136" s="45" t="s">
        <v>6350</v>
      </c>
      <c r="D2136" s="45" t="s">
        <v>6351</v>
      </c>
      <c r="E2136" s="45">
        <v>90</v>
      </c>
      <c r="F2136" s="45" t="s">
        <v>6876</v>
      </c>
      <c r="G2136" s="45" t="s">
        <v>7560</v>
      </c>
      <c r="H2136" s="45" t="s">
        <v>7561</v>
      </c>
      <c r="I2136" s="45" t="s">
        <v>3203</v>
      </c>
      <c r="J2136" s="46">
        <v>9616.6299999999992</v>
      </c>
      <c r="K2136" s="46">
        <f t="shared" si="33"/>
        <v>11155.290799999999</v>
      </c>
    </row>
    <row r="2137" spans="2:11" x14ac:dyDescent="0.25">
      <c r="B2137" s="45" t="s">
        <v>3197</v>
      </c>
      <c r="C2137" s="45" t="s">
        <v>6350</v>
      </c>
      <c r="D2137" s="45" t="s">
        <v>6351</v>
      </c>
      <c r="E2137" s="45">
        <v>90</v>
      </c>
      <c r="F2137" s="45" t="s">
        <v>6876</v>
      </c>
      <c r="G2137" s="45" t="s">
        <v>7562</v>
      </c>
      <c r="H2137" s="45" t="s">
        <v>7563</v>
      </c>
      <c r="I2137" s="45" t="s">
        <v>3203</v>
      </c>
      <c r="J2137" s="46">
        <v>21693.72</v>
      </c>
      <c r="K2137" s="46">
        <f t="shared" si="33"/>
        <v>25164.715199999999</v>
      </c>
    </row>
    <row r="2138" spans="2:11" x14ac:dyDescent="0.25">
      <c r="B2138" s="45" t="s">
        <v>3197</v>
      </c>
      <c r="C2138" s="45" t="s">
        <v>6350</v>
      </c>
      <c r="D2138" s="45" t="s">
        <v>6351</v>
      </c>
      <c r="E2138" s="45">
        <v>90</v>
      </c>
      <c r="F2138" s="45" t="s">
        <v>6876</v>
      </c>
      <c r="G2138" s="45" t="s">
        <v>7564</v>
      </c>
      <c r="H2138" s="45" t="s">
        <v>7565</v>
      </c>
      <c r="I2138" s="45" t="s">
        <v>3203</v>
      </c>
      <c r="J2138" s="46">
        <v>17612.5</v>
      </c>
      <c r="K2138" s="46">
        <f t="shared" si="33"/>
        <v>20430.5</v>
      </c>
    </row>
    <row r="2139" spans="2:11" x14ac:dyDescent="0.25">
      <c r="B2139" s="45" t="s">
        <v>3197</v>
      </c>
      <c r="C2139" s="45" t="s">
        <v>6350</v>
      </c>
      <c r="D2139" s="45" t="s">
        <v>6351</v>
      </c>
      <c r="E2139" s="45">
        <v>90</v>
      </c>
      <c r="F2139" s="45" t="s">
        <v>6876</v>
      </c>
      <c r="G2139" s="45" t="s">
        <v>7566</v>
      </c>
      <c r="H2139" s="45" t="s">
        <v>7567</v>
      </c>
      <c r="I2139" s="45" t="s">
        <v>3203</v>
      </c>
      <c r="J2139" s="46">
        <v>283.95</v>
      </c>
      <c r="K2139" s="46">
        <f t="shared" si="33"/>
        <v>329.38199999999995</v>
      </c>
    </row>
    <row r="2140" spans="2:11" x14ac:dyDescent="0.25">
      <c r="B2140" s="45" t="s">
        <v>3197</v>
      </c>
      <c r="C2140" s="45" t="s">
        <v>6350</v>
      </c>
      <c r="D2140" s="45" t="s">
        <v>6351</v>
      </c>
      <c r="E2140" s="45">
        <v>90</v>
      </c>
      <c r="F2140" s="45" t="s">
        <v>6876</v>
      </c>
      <c r="G2140" s="45" t="s">
        <v>7568</v>
      </c>
      <c r="H2140" s="45" t="s">
        <v>7569</v>
      </c>
      <c r="I2140" s="45" t="s">
        <v>3203</v>
      </c>
      <c r="J2140" s="46">
        <v>11990.8</v>
      </c>
      <c r="K2140" s="46">
        <f t="shared" si="33"/>
        <v>13909.327999999998</v>
      </c>
    </row>
    <row r="2141" spans="2:11" x14ac:dyDescent="0.25">
      <c r="B2141" s="45" t="s">
        <v>3197</v>
      </c>
      <c r="C2141" s="45" t="s">
        <v>6350</v>
      </c>
      <c r="D2141" s="45" t="s">
        <v>6351</v>
      </c>
      <c r="E2141" s="45">
        <v>90</v>
      </c>
      <c r="F2141" s="45" t="s">
        <v>6876</v>
      </c>
      <c r="G2141" s="45" t="s">
        <v>7570</v>
      </c>
      <c r="H2141" s="45" t="s">
        <v>7571</v>
      </c>
      <c r="I2141" s="45" t="s">
        <v>3203</v>
      </c>
      <c r="J2141" s="46">
        <v>11990.8</v>
      </c>
      <c r="K2141" s="46">
        <f t="shared" si="33"/>
        <v>13909.327999999998</v>
      </c>
    </row>
    <row r="2142" spans="2:11" x14ac:dyDescent="0.25">
      <c r="B2142" s="45" t="s">
        <v>3197</v>
      </c>
      <c r="C2142" s="45" t="s">
        <v>6350</v>
      </c>
      <c r="D2142" s="45" t="s">
        <v>6351</v>
      </c>
      <c r="E2142" s="45">
        <v>90</v>
      </c>
      <c r="F2142" s="45" t="s">
        <v>6876</v>
      </c>
      <c r="G2142" s="45" t="s">
        <v>7572</v>
      </c>
      <c r="H2142" s="45" t="s">
        <v>7573</v>
      </c>
      <c r="I2142" s="45" t="s">
        <v>3203</v>
      </c>
      <c r="J2142" s="46">
        <v>14473.1</v>
      </c>
      <c r="K2142" s="46">
        <f t="shared" si="33"/>
        <v>16788.795999999998</v>
      </c>
    </row>
    <row r="2143" spans="2:11" x14ac:dyDescent="0.25">
      <c r="B2143" s="45" t="s">
        <v>3197</v>
      </c>
      <c r="C2143" s="45" t="s">
        <v>6350</v>
      </c>
      <c r="D2143" s="45" t="s">
        <v>6351</v>
      </c>
      <c r="E2143" s="45">
        <v>90</v>
      </c>
      <c r="F2143" s="45" t="s">
        <v>6876</v>
      </c>
      <c r="G2143" s="45" t="s">
        <v>7574</v>
      </c>
      <c r="H2143" s="45" t="s">
        <v>7575</v>
      </c>
      <c r="I2143" s="45" t="s">
        <v>3203</v>
      </c>
      <c r="J2143" s="46">
        <v>14473.1</v>
      </c>
      <c r="K2143" s="46">
        <f t="shared" si="33"/>
        <v>16788.795999999998</v>
      </c>
    </row>
    <row r="2144" spans="2:11" x14ac:dyDescent="0.25">
      <c r="B2144" s="45" t="s">
        <v>3197</v>
      </c>
      <c r="C2144" s="45" t="s">
        <v>6350</v>
      </c>
      <c r="D2144" s="45" t="s">
        <v>6351</v>
      </c>
      <c r="E2144" s="45">
        <v>90</v>
      </c>
      <c r="F2144" s="45" t="s">
        <v>6876</v>
      </c>
      <c r="G2144" s="45" t="s">
        <v>7576</v>
      </c>
      <c r="H2144" s="45" t="s">
        <v>7577</v>
      </c>
      <c r="I2144" s="45" t="s">
        <v>3203</v>
      </c>
      <c r="J2144" s="46">
        <v>15055.88</v>
      </c>
      <c r="K2144" s="46">
        <f t="shared" si="33"/>
        <v>17464.820799999998</v>
      </c>
    </row>
    <row r="2145" spans="2:11" x14ac:dyDescent="0.25">
      <c r="B2145" s="45" t="s">
        <v>3197</v>
      </c>
      <c r="C2145" s="45" t="s">
        <v>6350</v>
      </c>
      <c r="D2145" s="45" t="s">
        <v>6351</v>
      </c>
      <c r="E2145" s="45">
        <v>90</v>
      </c>
      <c r="F2145" s="45" t="s">
        <v>6876</v>
      </c>
      <c r="G2145" s="45" t="s">
        <v>7578</v>
      </c>
      <c r="H2145" s="45" t="s">
        <v>7579</v>
      </c>
      <c r="I2145" s="45" t="s">
        <v>3203</v>
      </c>
      <c r="J2145" s="46">
        <v>17356.7</v>
      </c>
      <c r="K2145" s="46">
        <f t="shared" si="33"/>
        <v>20133.772000000001</v>
      </c>
    </row>
    <row r="2146" spans="2:11" x14ac:dyDescent="0.25">
      <c r="B2146" s="45" t="s">
        <v>3197</v>
      </c>
      <c r="C2146" s="45" t="s">
        <v>6350</v>
      </c>
      <c r="D2146" s="45" t="s">
        <v>6351</v>
      </c>
      <c r="E2146" s="45">
        <v>90</v>
      </c>
      <c r="F2146" s="45" t="s">
        <v>6876</v>
      </c>
      <c r="G2146" s="45" t="s">
        <v>7580</v>
      </c>
      <c r="H2146" s="45" t="s">
        <v>7581</v>
      </c>
      <c r="I2146" s="45" t="s">
        <v>3203</v>
      </c>
      <c r="J2146" s="46">
        <v>17356.7</v>
      </c>
      <c r="K2146" s="46">
        <f t="shared" si="33"/>
        <v>20133.772000000001</v>
      </c>
    </row>
    <row r="2147" spans="2:11" x14ac:dyDescent="0.25">
      <c r="B2147" s="45" t="s">
        <v>3197</v>
      </c>
      <c r="C2147" s="45" t="s">
        <v>6350</v>
      </c>
      <c r="D2147" s="45" t="s">
        <v>6351</v>
      </c>
      <c r="E2147" s="45">
        <v>90</v>
      </c>
      <c r="F2147" s="45" t="s">
        <v>6876</v>
      </c>
      <c r="G2147" s="45" t="s">
        <v>7582</v>
      </c>
      <c r="H2147" s="45" t="s">
        <v>7583</v>
      </c>
      <c r="I2147" s="45" t="s">
        <v>3203</v>
      </c>
      <c r="J2147" s="46">
        <v>21693.72</v>
      </c>
      <c r="K2147" s="46">
        <f t="shared" si="33"/>
        <v>25164.715199999999</v>
      </c>
    </row>
    <row r="2148" spans="2:11" x14ac:dyDescent="0.25">
      <c r="B2148" s="45" t="s">
        <v>3197</v>
      </c>
      <c r="C2148" s="45" t="s">
        <v>6350</v>
      </c>
      <c r="D2148" s="45" t="s">
        <v>6351</v>
      </c>
      <c r="E2148" s="45">
        <v>90</v>
      </c>
      <c r="F2148" s="45" t="s">
        <v>6876</v>
      </c>
      <c r="G2148" s="45" t="s">
        <v>7584</v>
      </c>
      <c r="H2148" s="45" t="s">
        <v>7585</v>
      </c>
      <c r="I2148" s="45" t="s">
        <v>3203</v>
      </c>
      <c r="J2148" s="46">
        <v>21693.72</v>
      </c>
      <c r="K2148" s="46">
        <f t="shared" si="33"/>
        <v>25164.715199999999</v>
      </c>
    </row>
    <row r="2149" spans="2:11" x14ac:dyDescent="0.25">
      <c r="B2149" s="45" t="s">
        <v>3197</v>
      </c>
      <c r="C2149" s="45" t="s">
        <v>6350</v>
      </c>
      <c r="D2149" s="45" t="s">
        <v>6351</v>
      </c>
      <c r="E2149" s="45">
        <v>90</v>
      </c>
      <c r="F2149" s="45" t="s">
        <v>6876</v>
      </c>
      <c r="G2149" s="45" t="s">
        <v>7586</v>
      </c>
      <c r="H2149" s="45" t="s">
        <v>7587</v>
      </c>
      <c r="I2149" s="45" t="s">
        <v>3203</v>
      </c>
      <c r="J2149" s="46">
        <v>918.67</v>
      </c>
      <c r="K2149" s="46">
        <f t="shared" si="33"/>
        <v>1065.6571999999999</v>
      </c>
    </row>
    <row r="2150" spans="2:11" x14ac:dyDescent="0.25">
      <c r="B2150" s="45" t="s">
        <v>3197</v>
      </c>
      <c r="C2150" s="45" t="s">
        <v>6350</v>
      </c>
      <c r="D2150" s="45" t="s">
        <v>6351</v>
      </c>
      <c r="E2150" s="45">
        <v>90</v>
      </c>
      <c r="F2150" s="45" t="s">
        <v>6876</v>
      </c>
      <c r="G2150" s="45" t="s">
        <v>7588</v>
      </c>
      <c r="H2150" s="45" t="s">
        <v>7589</v>
      </c>
      <c r="I2150" s="45" t="s">
        <v>3203</v>
      </c>
      <c r="J2150" s="46">
        <v>3358.7</v>
      </c>
      <c r="K2150" s="46">
        <f t="shared" si="33"/>
        <v>3896.0919999999996</v>
      </c>
    </row>
    <row r="2151" spans="2:11" x14ac:dyDescent="0.25">
      <c r="B2151" s="45" t="s">
        <v>3197</v>
      </c>
      <c r="C2151" s="45" t="s">
        <v>6350</v>
      </c>
      <c r="D2151" s="45" t="s">
        <v>6351</v>
      </c>
      <c r="E2151" s="45">
        <v>90</v>
      </c>
      <c r="F2151" s="45" t="s">
        <v>6876</v>
      </c>
      <c r="G2151" s="45" t="s">
        <v>7590</v>
      </c>
      <c r="H2151" s="45" t="s">
        <v>7591</v>
      </c>
      <c r="I2151" s="45" t="s">
        <v>3203</v>
      </c>
      <c r="J2151" s="46">
        <v>3358.7</v>
      </c>
      <c r="K2151" s="46">
        <f t="shared" si="33"/>
        <v>3896.0919999999996</v>
      </c>
    </row>
    <row r="2152" spans="2:11" x14ac:dyDescent="0.25">
      <c r="B2152" s="45" t="s">
        <v>3197</v>
      </c>
      <c r="C2152" s="45" t="s">
        <v>6350</v>
      </c>
      <c r="D2152" s="45" t="s">
        <v>6351</v>
      </c>
      <c r="E2152" s="45">
        <v>90</v>
      </c>
      <c r="F2152" s="45" t="s">
        <v>6876</v>
      </c>
      <c r="G2152" s="45" t="s">
        <v>7592</v>
      </c>
      <c r="H2152" s="45" t="s">
        <v>7593</v>
      </c>
      <c r="I2152" s="45" t="s">
        <v>3203</v>
      </c>
      <c r="J2152" s="46">
        <v>2857.32</v>
      </c>
      <c r="K2152" s="46">
        <f t="shared" si="33"/>
        <v>3314.4911999999999</v>
      </c>
    </row>
    <row r="2153" spans="2:11" x14ac:dyDescent="0.25">
      <c r="B2153" s="45" t="s">
        <v>3197</v>
      </c>
      <c r="C2153" s="45" t="s">
        <v>6350</v>
      </c>
      <c r="D2153" s="45" t="s">
        <v>6351</v>
      </c>
      <c r="E2153" s="45">
        <v>90</v>
      </c>
      <c r="F2153" s="45" t="s">
        <v>6876</v>
      </c>
      <c r="G2153" s="45" t="s">
        <v>7594</v>
      </c>
      <c r="H2153" s="45" t="s">
        <v>7595</v>
      </c>
      <c r="I2153" s="45" t="s">
        <v>3203</v>
      </c>
      <c r="J2153" s="46">
        <v>2857.32</v>
      </c>
      <c r="K2153" s="46">
        <f t="shared" si="33"/>
        <v>3314.4911999999999</v>
      </c>
    </row>
    <row r="2154" spans="2:11" x14ac:dyDescent="0.25">
      <c r="B2154" s="45" t="s">
        <v>3197</v>
      </c>
      <c r="C2154" s="45" t="s">
        <v>6350</v>
      </c>
      <c r="D2154" s="45" t="s">
        <v>6351</v>
      </c>
      <c r="E2154" s="45">
        <v>90</v>
      </c>
      <c r="F2154" s="45" t="s">
        <v>6876</v>
      </c>
      <c r="G2154" s="45" t="s">
        <v>7596</v>
      </c>
      <c r="H2154" s="45" t="s">
        <v>7597</v>
      </c>
      <c r="I2154" s="45" t="s">
        <v>3203</v>
      </c>
      <c r="J2154" s="46">
        <v>1083.23</v>
      </c>
      <c r="K2154" s="46">
        <f t="shared" si="33"/>
        <v>1256.5467999999998</v>
      </c>
    </row>
    <row r="2155" spans="2:11" x14ac:dyDescent="0.25">
      <c r="B2155" s="45" t="s">
        <v>3197</v>
      </c>
      <c r="C2155" s="45" t="s">
        <v>6350</v>
      </c>
      <c r="D2155" s="45" t="s">
        <v>6351</v>
      </c>
      <c r="E2155" s="45">
        <v>90</v>
      </c>
      <c r="F2155" s="45" t="s">
        <v>6876</v>
      </c>
      <c r="G2155" s="45" t="s">
        <v>7598</v>
      </c>
      <c r="H2155" s="45" t="s">
        <v>7599</v>
      </c>
      <c r="I2155" s="45" t="s">
        <v>3203</v>
      </c>
      <c r="J2155" s="46">
        <v>3522.01</v>
      </c>
      <c r="K2155" s="46">
        <f t="shared" si="33"/>
        <v>4085.5315999999998</v>
      </c>
    </row>
    <row r="2156" spans="2:11" x14ac:dyDescent="0.25">
      <c r="B2156" s="45" t="s">
        <v>3197</v>
      </c>
      <c r="C2156" s="45" t="s">
        <v>6350</v>
      </c>
      <c r="D2156" s="45" t="s">
        <v>6351</v>
      </c>
      <c r="E2156" s="45">
        <v>90</v>
      </c>
      <c r="F2156" s="45" t="s">
        <v>6876</v>
      </c>
      <c r="G2156" s="45" t="s">
        <v>7600</v>
      </c>
      <c r="H2156" s="45" t="s">
        <v>7601</v>
      </c>
      <c r="I2156" s="45" t="s">
        <v>3203</v>
      </c>
      <c r="J2156" s="46">
        <v>3522.01</v>
      </c>
      <c r="K2156" s="46">
        <f t="shared" si="33"/>
        <v>4085.5315999999998</v>
      </c>
    </row>
    <row r="2157" spans="2:11" x14ac:dyDescent="0.25">
      <c r="B2157" s="45" t="s">
        <v>3197</v>
      </c>
      <c r="C2157" s="45" t="s">
        <v>6350</v>
      </c>
      <c r="D2157" s="45" t="s">
        <v>6351</v>
      </c>
      <c r="E2157" s="45">
        <v>90</v>
      </c>
      <c r="F2157" s="45" t="s">
        <v>6876</v>
      </c>
      <c r="G2157" s="45" t="s">
        <v>7602</v>
      </c>
      <c r="H2157" s="45" t="s">
        <v>7603</v>
      </c>
      <c r="I2157" s="45" t="s">
        <v>3203</v>
      </c>
      <c r="J2157" s="46">
        <v>3077.08</v>
      </c>
      <c r="K2157" s="46">
        <f t="shared" si="33"/>
        <v>3569.4127999999996</v>
      </c>
    </row>
    <row r="2158" spans="2:11" x14ac:dyDescent="0.25">
      <c r="B2158" s="45" t="s">
        <v>3197</v>
      </c>
      <c r="C2158" s="45" t="s">
        <v>6350</v>
      </c>
      <c r="D2158" s="45" t="s">
        <v>6351</v>
      </c>
      <c r="E2158" s="45">
        <v>90</v>
      </c>
      <c r="F2158" s="45" t="s">
        <v>6876</v>
      </c>
      <c r="G2158" s="45" t="s">
        <v>7604</v>
      </c>
      <c r="H2158" s="45" t="s">
        <v>7605</v>
      </c>
      <c r="I2158" s="45" t="s">
        <v>3203</v>
      </c>
      <c r="J2158" s="46">
        <v>3077.08</v>
      </c>
      <c r="K2158" s="46">
        <f t="shared" si="33"/>
        <v>3569.4127999999996</v>
      </c>
    </row>
    <row r="2159" spans="2:11" x14ac:dyDescent="0.25">
      <c r="B2159" s="45" t="s">
        <v>3197</v>
      </c>
      <c r="C2159" s="45" t="s">
        <v>6350</v>
      </c>
      <c r="D2159" s="45" t="s">
        <v>6351</v>
      </c>
      <c r="E2159" s="45">
        <v>90</v>
      </c>
      <c r="F2159" s="45" t="s">
        <v>6876</v>
      </c>
      <c r="G2159" s="45" t="s">
        <v>7606</v>
      </c>
      <c r="H2159" s="45" t="s">
        <v>7607</v>
      </c>
      <c r="I2159" s="45" t="s">
        <v>3203</v>
      </c>
      <c r="J2159" s="46">
        <v>1153.75</v>
      </c>
      <c r="K2159" s="46">
        <f t="shared" si="33"/>
        <v>1338.35</v>
      </c>
    </row>
    <row r="2160" spans="2:11" x14ac:dyDescent="0.25">
      <c r="B2160" s="45" t="s">
        <v>3197</v>
      </c>
      <c r="C2160" s="45" t="s">
        <v>6350</v>
      </c>
      <c r="D2160" s="45" t="s">
        <v>6351</v>
      </c>
      <c r="E2160" s="45">
        <v>90</v>
      </c>
      <c r="F2160" s="45" t="s">
        <v>6876</v>
      </c>
      <c r="G2160" s="45" t="s">
        <v>7608</v>
      </c>
      <c r="H2160" s="45" t="s">
        <v>7609</v>
      </c>
      <c r="I2160" s="45" t="s">
        <v>3203</v>
      </c>
      <c r="J2160" s="46">
        <v>3592</v>
      </c>
      <c r="K2160" s="46">
        <f t="shared" si="33"/>
        <v>4166.7199999999993</v>
      </c>
    </row>
    <row r="2161" spans="2:11" x14ac:dyDescent="0.25">
      <c r="B2161" s="45" t="s">
        <v>3197</v>
      </c>
      <c r="C2161" s="45" t="s">
        <v>6350</v>
      </c>
      <c r="D2161" s="45" t="s">
        <v>6351</v>
      </c>
      <c r="E2161" s="45">
        <v>90</v>
      </c>
      <c r="F2161" s="45" t="s">
        <v>6876</v>
      </c>
      <c r="G2161" s="45" t="s">
        <v>7610</v>
      </c>
      <c r="H2161" s="45" t="s">
        <v>7611</v>
      </c>
      <c r="I2161" s="45" t="s">
        <v>3203</v>
      </c>
      <c r="J2161" s="46">
        <v>3592</v>
      </c>
      <c r="K2161" s="46">
        <f t="shared" si="33"/>
        <v>4166.7199999999993</v>
      </c>
    </row>
    <row r="2162" spans="2:11" x14ac:dyDescent="0.25">
      <c r="B2162" s="45" t="s">
        <v>3197</v>
      </c>
      <c r="C2162" s="45" t="s">
        <v>6350</v>
      </c>
      <c r="D2162" s="45" t="s">
        <v>6351</v>
      </c>
      <c r="E2162" s="45">
        <v>90</v>
      </c>
      <c r="F2162" s="45" t="s">
        <v>6876</v>
      </c>
      <c r="G2162" s="45" t="s">
        <v>7612</v>
      </c>
      <c r="H2162" s="45" t="s">
        <v>7613</v>
      </c>
      <c r="I2162" s="45" t="s">
        <v>3203</v>
      </c>
      <c r="J2162" s="46">
        <v>3171.26</v>
      </c>
      <c r="K2162" s="46">
        <f t="shared" si="33"/>
        <v>3678.6615999999999</v>
      </c>
    </row>
    <row r="2163" spans="2:11" x14ac:dyDescent="0.25">
      <c r="B2163" s="45" t="s">
        <v>3197</v>
      </c>
      <c r="C2163" s="45" t="s">
        <v>6350</v>
      </c>
      <c r="D2163" s="45" t="s">
        <v>6351</v>
      </c>
      <c r="E2163" s="45">
        <v>90</v>
      </c>
      <c r="F2163" s="45" t="s">
        <v>6876</v>
      </c>
      <c r="G2163" s="45" t="s">
        <v>7614</v>
      </c>
      <c r="H2163" s="45" t="s">
        <v>7615</v>
      </c>
      <c r="I2163" s="45" t="s">
        <v>3203</v>
      </c>
      <c r="J2163" s="46">
        <v>3171.26</v>
      </c>
      <c r="K2163" s="46">
        <f t="shared" si="33"/>
        <v>3678.6615999999999</v>
      </c>
    </row>
    <row r="2164" spans="2:11" x14ac:dyDescent="0.25">
      <c r="B2164" s="45" t="s">
        <v>3197</v>
      </c>
      <c r="C2164" s="45" t="s">
        <v>6350</v>
      </c>
      <c r="D2164" s="45" t="s">
        <v>6351</v>
      </c>
      <c r="E2164" s="45">
        <v>90</v>
      </c>
      <c r="F2164" s="45" t="s">
        <v>6876</v>
      </c>
      <c r="G2164" s="45" t="s">
        <v>7616</v>
      </c>
      <c r="H2164" s="45" t="s">
        <v>7617</v>
      </c>
      <c r="I2164" s="45" t="s">
        <v>3203</v>
      </c>
      <c r="J2164" s="46">
        <v>2094.0700000000002</v>
      </c>
      <c r="K2164" s="46">
        <f t="shared" si="33"/>
        <v>2429.1212</v>
      </c>
    </row>
    <row r="2165" spans="2:11" x14ac:dyDescent="0.25">
      <c r="B2165" s="45" t="s">
        <v>3197</v>
      </c>
      <c r="C2165" s="45" t="s">
        <v>6350</v>
      </c>
      <c r="D2165" s="45" t="s">
        <v>6351</v>
      </c>
      <c r="E2165" s="45">
        <v>90</v>
      </c>
      <c r="F2165" s="45" t="s">
        <v>6876</v>
      </c>
      <c r="G2165" s="45" t="s">
        <v>7618</v>
      </c>
      <c r="H2165" s="45" t="s">
        <v>7619</v>
      </c>
      <c r="I2165" s="45" t="s">
        <v>3203</v>
      </c>
      <c r="J2165" s="46">
        <v>4525.2</v>
      </c>
      <c r="K2165" s="46">
        <f t="shared" si="33"/>
        <v>5249.2319999999991</v>
      </c>
    </row>
    <row r="2166" spans="2:11" x14ac:dyDescent="0.25">
      <c r="B2166" s="45" t="s">
        <v>3197</v>
      </c>
      <c r="C2166" s="45" t="s">
        <v>6350</v>
      </c>
      <c r="D2166" s="45" t="s">
        <v>6351</v>
      </c>
      <c r="E2166" s="45">
        <v>90</v>
      </c>
      <c r="F2166" s="45" t="s">
        <v>6876</v>
      </c>
      <c r="G2166" s="45" t="s">
        <v>7620</v>
      </c>
      <c r="H2166" s="45" t="s">
        <v>7621</v>
      </c>
      <c r="I2166" s="45" t="s">
        <v>3203</v>
      </c>
      <c r="J2166" s="46">
        <v>4525.2</v>
      </c>
      <c r="K2166" s="46">
        <f t="shared" si="33"/>
        <v>5249.2319999999991</v>
      </c>
    </row>
    <row r="2167" spans="2:11" x14ac:dyDescent="0.25">
      <c r="B2167" s="45" t="s">
        <v>3197</v>
      </c>
      <c r="C2167" s="45" t="s">
        <v>6350</v>
      </c>
      <c r="D2167" s="45" t="s">
        <v>6351</v>
      </c>
      <c r="E2167" s="45">
        <v>90</v>
      </c>
      <c r="F2167" s="45" t="s">
        <v>6876</v>
      </c>
      <c r="G2167" s="45" t="s">
        <v>7622</v>
      </c>
      <c r="H2167" s="45" t="s">
        <v>7623</v>
      </c>
      <c r="I2167" s="45" t="s">
        <v>3203</v>
      </c>
      <c r="J2167" s="46">
        <v>4427.0200000000004</v>
      </c>
      <c r="K2167" s="46">
        <f t="shared" si="33"/>
        <v>5135.3432000000003</v>
      </c>
    </row>
    <row r="2168" spans="2:11" x14ac:dyDescent="0.25">
      <c r="B2168" s="45" t="s">
        <v>3197</v>
      </c>
      <c r="C2168" s="45" t="s">
        <v>6350</v>
      </c>
      <c r="D2168" s="45" t="s">
        <v>6351</v>
      </c>
      <c r="E2168" s="45">
        <v>90</v>
      </c>
      <c r="F2168" s="45" t="s">
        <v>6876</v>
      </c>
      <c r="G2168" s="45" t="s">
        <v>7624</v>
      </c>
      <c r="H2168" s="45" t="s">
        <v>7625</v>
      </c>
      <c r="I2168" s="45" t="s">
        <v>3203</v>
      </c>
      <c r="J2168" s="46">
        <v>4427.0200000000004</v>
      </c>
      <c r="K2168" s="46">
        <f t="shared" si="33"/>
        <v>5135.3432000000003</v>
      </c>
    </row>
    <row r="2169" spans="2:11" x14ac:dyDescent="0.25">
      <c r="B2169" s="45" t="s">
        <v>3197</v>
      </c>
      <c r="C2169" s="45" t="s">
        <v>6350</v>
      </c>
      <c r="D2169" s="45" t="s">
        <v>6351</v>
      </c>
      <c r="E2169" s="45">
        <v>90</v>
      </c>
      <c r="F2169" s="45" t="s">
        <v>6876</v>
      </c>
      <c r="G2169" s="45" t="s">
        <v>7626</v>
      </c>
      <c r="H2169" s="45" t="s">
        <v>7627</v>
      </c>
      <c r="I2169" s="45" t="s">
        <v>3203</v>
      </c>
      <c r="J2169" s="46">
        <v>2329.15</v>
      </c>
      <c r="K2169" s="46">
        <f t="shared" si="33"/>
        <v>2701.8139999999999</v>
      </c>
    </row>
    <row r="2170" spans="2:11" x14ac:dyDescent="0.25">
      <c r="B2170" s="45" t="s">
        <v>3197</v>
      </c>
      <c r="C2170" s="45" t="s">
        <v>6350</v>
      </c>
      <c r="D2170" s="45" t="s">
        <v>6351</v>
      </c>
      <c r="E2170" s="45">
        <v>90</v>
      </c>
      <c r="F2170" s="45" t="s">
        <v>6876</v>
      </c>
      <c r="G2170" s="45" t="s">
        <v>7628</v>
      </c>
      <c r="H2170" s="45" t="s">
        <v>7629</v>
      </c>
      <c r="I2170" s="45" t="s">
        <v>3203</v>
      </c>
      <c r="J2170" s="46">
        <v>4758.5</v>
      </c>
      <c r="K2170" s="46">
        <f t="shared" si="33"/>
        <v>5519.86</v>
      </c>
    </row>
    <row r="2171" spans="2:11" x14ac:dyDescent="0.25">
      <c r="B2171" s="45" t="s">
        <v>3197</v>
      </c>
      <c r="C2171" s="45" t="s">
        <v>6350</v>
      </c>
      <c r="D2171" s="45" t="s">
        <v>6351</v>
      </c>
      <c r="E2171" s="45">
        <v>90</v>
      </c>
      <c r="F2171" s="45" t="s">
        <v>6876</v>
      </c>
      <c r="G2171" s="45" t="s">
        <v>7630</v>
      </c>
      <c r="H2171" s="45" t="s">
        <v>7631</v>
      </c>
      <c r="I2171" s="45" t="s">
        <v>3203</v>
      </c>
      <c r="J2171" s="46">
        <v>4758.5</v>
      </c>
      <c r="K2171" s="46">
        <f t="shared" si="33"/>
        <v>5519.86</v>
      </c>
    </row>
    <row r="2172" spans="2:11" x14ac:dyDescent="0.25">
      <c r="B2172" s="45" t="s">
        <v>3197</v>
      </c>
      <c r="C2172" s="45" t="s">
        <v>6350</v>
      </c>
      <c r="D2172" s="45" t="s">
        <v>6351</v>
      </c>
      <c r="E2172" s="45">
        <v>90</v>
      </c>
      <c r="F2172" s="45" t="s">
        <v>6876</v>
      </c>
      <c r="G2172" s="45" t="s">
        <v>7632</v>
      </c>
      <c r="H2172" s="45" t="s">
        <v>7633</v>
      </c>
      <c r="I2172" s="45" t="s">
        <v>3203</v>
      </c>
      <c r="J2172" s="46">
        <v>4740.96</v>
      </c>
      <c r="K2172" s="46">
        <f t="shared" si="33"/>
        <v>5499.5135999999993</v>
      </c>
    </row>
    <row r="2173" spans="2:11" x14ac:dyDescent="0.25">
      <c r="B2173" s="45" t="s">
        <v>3197</v>
      </c>
      <c r="C2173" s="45" t="s">
        <v>6350</v>
      </c>
      <c r="D2173" s="45" t="s">
        <v>6351</v>
      </c>
      <c r="E2173" s="45">
        <v>90</v>
      </c>
      <c r="F2173" s="45" t="s">
        <v>6876</v>
      </c>
      <c r="G2173" s="45" t="s">
        <v>7634</v>
      </c>
      <c r="H2173" s="45" t="s">
        <v>7635</v>
      </c>
      <c r="I2173" s="45" t="s">
        <v>3203</v>
      </c>
      <c r="J2173" s="46">
        <v>4740.96</v>
      </c>
      <c r="K2173" s="46">
        <f t="shared" si="33"/>
        <v>5499.5135999999993</v>
      </c>
    </row>
    <row r="2174" spans="2:11" x14ac:dyDescent="0.25">
      <c r="B2174" s="45" t="s">
        <v>3197</v>
      </c>
      <c r="C2174" s="45" t="s">
        <v>6350</v>
      </c>
      <c r="D2174" s="45" t="s">
        <v>6351</v>
      </c>
      <c r="E2174" s="45">
        <v>90</v>
      </c>
      <c r="F2174" s="45" t="s">
        <v>6876</v>
      </c>
      <c r="G2174" s="45" t="s">
        <v>7636</v>
      </c>
      <c r="H2174" s="45" t="s">
        <v>7637</v>
      </c>
      <c r="I2174" s="45" t="s">
        <v>3203</v>
      </c>
      <c r="J2174" s="46">
        <v>3151.93</v>
      </c>
      <c r="K2174" s="46">
        <f t="shared" si="33"/>
        <v>3656.2387999999996</v>
      </c>
    </row>
    <row r="2175" spans="2:11" x14ac:dyDescent="0.25">
      <c r="B2175" s="45" t="s">
        <v>3197</v>
      </c>
      <c r="C2175" s="45" t="s">
        <v>6350</v>
      </c>
      <c r="D2175" s="45" t="s">
        <v>6351</v>
      </c>
      <c r="E2175" s="45">
        <v>90</v>
      </c>
      <c r="F2175" s="45" t="s">
        <v>6876</v>
      </c>
      <c r="G2175" s="45" t="s">
        <v>7638</v>
      </c>
      <c r="H2175" s="45" t="s">
        <v>7639</v>
      </c>
      <c r="I2175" s="45" t="s">
        <v>3203</v>
      </c>
      <c r="J2175" s="46">
        <v>5575.05</v>
      </c>
      <c r="K2175" s="46">
        <f t="shared" si="33"/>
        <v>6467.058</v>
      </c>
    </row>
    <row r="2176" spans="2:11" x14ac:dyDescent="0.25">
      <c r="B2176" s="45" t="s">
        <v>3197</v>
      </c>
      <c r="C2176" s="45" t="s">
        <v>6350</v>
      </c>
      <c r="D2176" s="45" t="s">
        <v>6351</v>
      </c>
      <c r="E2176" s="45">
        <v>90</v>
      </c>
      <c r="F2176" s="45" t="s">
        <v>6876</v>
      </c>
      <c r="G2176" s="45" t="s">
        <v>7640</v>
      </c>
      <c r="H2176" s="45" t="s">
        <v>7641</v>
      </c>
      <c r="I2176" s="45" t="s">
        <v>3203</v>
      </c>
      <c r="J2176" s="46">
        <v>5575.05</v>
      </c>
      <c r="K2176" s="46">
        <f t="shared" si="33"/>
        <v>6467.058</v>
      </c>
    </row>
    <row r="2177" spans="2:11" x14ac:dyDescent="0.25">
      <c r="B2177" s="45" t="s">
        <v>3197</v>
      </c>
      <c r="C2177" s="45" t="s">
        <v>6350</v>
      </c>
      <c r="D2177" s="45" t="s">
        <v>6351</v>
      </c>
      <c r="E2177" s="45">
        <v>90</v>
      </c>
      <c r="F2177" s="45" t="s">
        <v>6876</v>
      </c>
      <c r="G2177" s="45" t="s">
        <v>7642</v>
      </c>
      <c r="H2177" s="45" t="s">
        <v>7643</v>
      </c>
      <c r="I2177" s="45" t="s">
        <v>3203</v>
      </c>
      <c r="J2177" s="46">
        <v>5839.75</v>
      </c>
      <c r="K2177" s="46">
        <f t="shared" si="33"/>
        <v>6774.11</v>
      </c>
    </row>
    <row r="2178" spans="2:11" x14ac:dyDescent="0.25">
      <c r="B2178" s="45" t="s">
        <v>3197</v>
      </c>
      <c r="C2178" s="45" t="s">
        <v>6350</v>
      </c>
      <c r="D2178" s="45" t="s">
        <v>6351</v>
      </c>
      <c r="E2178" s="45">
        <v>90</v>
      </c>
      <c r="F2178" s="45" t="s">
        <v>6876</v>
      </c>
      <c r="G2178" s="45" t="s">
        <v>7644</v>
      </c>
      <c r="H2178" s="45" t="s">
        <v>7645</v>
      </c>
      <c r="I2178" s="45" t="s">
        <v>3203</v>
      </c>
      <c r="J2178" s="46">
        <v>5839.75</v>
      </c>
      <c r="K2178" s="46">
        <f t="shared" si="33"/>
        <v>6774.11</v>
      </c>
    </row>
    <row r="2179" spans="2:11" x14ac:dyDescent="0.25">
      <c r="B2179" s="45" t="s">
        <v>3197</v>
      </c>
      <c r="C2179" s="45" t="s">
        <v>6350</v>
      </c>
      <c r="D2179" s="45" t="s">
        <v>6351</v>
      </c>
      <c r="E2179" s="45">
        <v>90</v>
      </c>
      <c r="F2179" s="45" t="s">
        <v>6876</v>
      </c>
      <c r="G2179" s="45" t="s">
        <v>7646</v>
      </c>
      <c r="H2179" s="45" t="s">
        <v>7647</v>
      </c>
      <c r="I2179" s="45" t="s">
        <v>3203</v>
      </c>
      <c r="J2179" s="46">
        <v>3739.63</v>
      </c>
      <c r="K2179" s="46">
        <f t="shared" si="33"/>
        <v>4337.9708000000001</v>
      </c>
    </row>
    <row r="2180" spans="2:11" x14ac:dyDescent="0.25">
      <c r="B2180" s="45" t="s">
        <v>3197</v>
      </c>
      <c r="C2180" s="45" t="s">
        <v>6350</v>
      </c>
      <c r="D2180" s="45" t="s">
        <v>6351</v>
      </c>
      <c r="E2180" s="45">
        <v>90</v>
      </c>
      <c r="F2180" s="45" t="s">
        <v>6876</v>
      </c>
      <c r="G2180" s="45" t="s">
        <v>7648</v>
      </c>
      <c r="H2180" s="45" t="s">
        <v>7649</v>
      </c>
      <c r="I2180" s="45" t="s">
        <v>3203</v>
      </c>
      <c r="J2180" s="46">
        <v>6158.3</v>
      </c>
      <c r="K2180" s="46">
        <f t="shared" ref="K2180:K2243" si="34">+IF(AND(MID(H2180,1,15)="POSTE DE MADERA",J2180&lt;110)=TRUE,(J2180*1.13+5)*1.01*1.16,IF(AND(MID(H2180,1,15)="POSTE DE MADERA",J2180&gt;=110,J2180&lt;320)=TRUE,(J2180*1.13+12)*1.01*1.16,IF(AND(MID(H2180,1,15)="POSTE DE MADERA",J2180&gt;320)=TRUE,(J2180*1.13+36)*1.01*1.16,IF(+AND(MID(H2180,1,5)="POSTE",MID(H2180,1,15)&lt;&gt;"POSTE DE MADERA")=TRUE,J2180*1.01*1.16,J2180*1.16))))</f>
        <v>7143.6279999999997</v>
      </c>
    </row>
    <row r="2181" spans="2:11" x14ac:dyDescent="0.25">
      <c r="B2181" s="45" t="s">
        <v>3197</v>
      </c>
      <c r="C2181" s="45" t="s">
        <v>6350</v>
      </c>
      <c r="D2181" s="45" t="s">
        <v>6351</v>
      </c>
      <c r="E2181" s="45">
        <v>90</v>
      </c>
      <c r="F2181" s="45" t="s">
        <v>6876</v>
      </c>
      <c r="G2181" s="45" t="s">
        <v>7650</v>
      </c>
      <c r="H2181" s="45" t="s">
        <v>7651</v>
      </c>
      <c r="I2181" s="45" t="s">
        <v>3203</v>
      </c>
      <c r="J2181" s="46">
        <v>6158.3</v>
      </c>
      <c r="K2181" s="46">
        <f t="shared" si="34"/>
        <v>7143.6279999999997</v>
      </c>
    </row>
    <row r="2182" spans="2:11" x14ac:dyDescent="0.25">
      <c r="B2182" s="45" t="s">
        <v>3197</v>
      </c>
      <c r="C2182" s="45" t="s">
        <v>6350</v>
      </c>
      <c r="D2182" s="45" t="s">
        <v>6351</v>
      </c>
      <c r="E2182" s="45">
        <v>90</v>
      </c>
      <c r="F2182" s="45" t="s">
        <v>6876</v>
      </c>
      <c r="G2182" s="45" t="s">
        <v>7652</v>
      </c>
      <c r="H2182" s="45" t="s">
        <v>7653</v>
      </c>
      <c r="I2182" s="45" t="s">
        <v>3203</v>
      </c>
      <c r="J2182" s="46">
        <v>6624.6</v>
      </c>
      <c r="K2182" s="46">
        <f t="shared" si="34"/>
        <v>7684.5360000000001</v>
      </c>
    </row>
    <row r="2183" spans="2:11" x14ac:dyDescent="0.25">
      <c r="B2183" s="45" t="s">
        <v>3197</v>
      </c>
      <c r="C2183" s="45" t="s">
        <v>6350</v>
      </c>
      <c r="D2183" s="45" t="s">
        <v>6351</v>
      </c>
      <c r="E2183" s="45">
        <v>90</v>
      </c>
      <c r="F2183" s="45" t="s">
        <v>6876</v>
      </c>
      <c r="G2183" s="45" t="s">
        <v>7654</v>
      </c>
      <c r="H2183" s="45" t="s">
        <v>7655</v>
      </c>
      <c r="I2183" s="45" t="s">
        <v>3203</v>
      </c>
      <c r="J2183" s="46">
        <v>6624.6</v>
      </c>
      <c r="K2183" s="46">
        <f t="shared" si="34"/>
        <v>7684.5360000000001</v>
      </c>
    </row>
    <row r="2184" spans="2:11" x14ac:dyDescent="0.25">
      <c r="B2184" s="45" t="s">
        <v>3197</v>
      </c>
      <c r="C2184" s="45" t="s">
        <v>6350</v>
      </c>
      <c r="D2184" s="45" t="s">
        <v>6351</v>
      </c>
      <c r="E2184" s="45">
        <v>90</v>
      </c>
      <c r="F2184" s="45" t="s">
        <v>6876</v>
      </c>
      <c r="G2184" s="45" t="s">
        <v>7656</v>
      </c>
      <c r="H2184" s="45" t="s">
        <v>7657</v>
      </c>
      <c r="I2184" s="45" t="s">
        <v>3203</v>
      </c>
      <c r="J2184" s="46">
        <v>4327.33</v>
      </c>
      <c r="K2184" s="46">
        <f t="shared" si="34"/>
        <v>5019.7027999999991</v>
      </c>
    </row>
    <row r="2185" spans="2:11" x14ac:dyDescent="0.25">
      <c r="B2185" s="45" t="s">
        <v>3197</v>
      </c>
      <c r="C2185" s="45" t="s">
        <v>6350</v>
      </c>
      <c r="D2185" s="45" t="s">
        <v>6351</v>
      </c>
      <c r="E2185" s="45">
        <v>90</v>
      </c>
      <c r="F2185" s="45" t="s">
        <v>6876</v>
      </c>
      <c r="G2185" s="45" t="s">
        <v>7658</v>
      </c>
      <c r="H2185" s="45" t="s">
        <v>7659</v>
      </c>
      <c r="I2185" s="45" t="s">
        <v>3203</v>
      </c>
      <c r="J2185" s="46">
        <v>6741.55</v>
      </c>
      <c r="K2185" s="46">
        <f t="shared" si="34"/>
        <v>7820.1979999999994</v>
      </c>
    </row>
    <row r="2186" spans="2:11" x14ac:dyDescent="0.25">
      <c r="B2186" s="45" t="s">
        <v>3197</v>
      </c>
      <c r="C2186" s="45" t="s">
        <v>6350</v>
      </c>
      <c r="D2186" s="45" t="s">
        <v>6351</v>
      </c>
      <c r="E2186" s="45">
        <v>90</v>
      </c>
      <c r="F2186" s="45" t="s">
        <v>6876</v>
      </c>
      <c r="G2186" s="45" t="s">
        <v>7660</v>
      </c>
      <c r="H2186" s="45" t="s">
        <v>7661</v>
      </c>
      <c r="I2186" s="45" t="s">
        <v>3203</v>
      </c>
      <c r="J2186" s="46">
        <v>6741.55</v>
      </c>
      <c r="K2186" s="46">
        <f t="shared" si="34"/>
        <v>7820.1979999999994</v>
      </c>
    </row>
    <row r="2187" spans="2:11" x14ac:dyDescent="0.25">
      <c r="B2187" s="45" t="s">
        <v>3197</v>
      </c>
      <c r="C2187" s="45" t="s">
        <v>6350</v>
      </c>
      <c r="D2187" s="45" t="s">
        <v>6351</v>
      </c>
      <c r="E2187" s="45">
        <v>90</v>
      </c>
      <c r="F2187" s="45" t="s">
        <v>6876</v>
      </c>
      <c r="G2187" s="45" t="s">
        <v>7662</v>
      </c>
      <c r="H2187" s="45" t="s">
        <v>7663</v>
      </c>
      <c r="I2187" s="45" t="s">
        <v>3203</v>
      </c>
      <c r="J2187" s="46">
        <v>7409.45</v>
      </c>
      <c r="K2187" s="46">
        <f t="shared" si="34"/>
        <v>8594.9619999999995</v>
      </c>
    </row>
    <row r="2188" spans="2:11" x14ac:dyDescent="0.25">
      <c r="B2188" s="45" t="s">
        <v>3197</v>
      </c>
      <c r="C2188" s="45" t="s">
        <v>6350</v>
      </c>
      <c r="D2188" s="45" t="s">
        <v>6351</v>
      </c>
      <c r="E2188" s="45">
        <v>90</v>
      </c>
      <c r="F2188" s="45" t="s">
        <v>6876</v>
      </c>
      <c r="G2188" s="45" t="s">
        <v>7664</v>
      </c>
      <c r="H2188" s="45" t="s">
        <v>7665</v>
      </c>
      <c r="I2188" s="45" t="s">
        <v>3203</v>
      </c>
      <c r="J2188" s="46">
        <v>7409.45</v>
      </c>
      <c r="K2188" s="46">
        <f t="shared" si="34"/>
        <v>8594.9619999999995</v>
      </c>
    </row>
    <row r="2189" spans="2:11" x14ac:dyDescent="0.25">
      <c r="B2189" s="45" t="s">
        <v>3197</v>
      </c>
      <c r="C2189" s="45" t="s">
        <v>6350</v>
      </c>
      <c r="D2189" s="45" t="s">
        <v>6351</v>
      </c>
      <c r="E2189" s="45">
        <v>90</v>
      </c>
      <c r="F2189" s="45" t="s">
        <v>6876</v>
      </c>
      <c r="G2189" s="45" t="s">
        <v>7666</v>
      </c>
      <c r="H2189" s="45" t="s">
        <v>7667</v>
      </c>
      <c r="I2189" s="45" t="s">
        <v>3203</v>
      </c>
      <c r="J2189" s="46">
        <v>4834.6099999999997</v>
      </c>
      <c r="K2189" s="46">
        <f t="shared" si="34"/>
        <v>5608.1475999999993</v>
      </c>
    </row>
    <row r="2190" spans="2:11" x14ac:dyDescent="0.25">
      <c r="B2190" s="45" t="s">
        <v>3197</v>
      </c>
      <c r="C2190" s="45" t="s">
        <v>6350</v>
      </c>
      <c r="D2190" s="45" t="s">
        <v>6351</v>
      </c>
      <c r="E2190" s="45">
        <v>90</v>
      </c>
      <c r="F2190" s="45" t="s">
        <v>6876</v>
      </c>
      <c r="G2190" s="45" t="s">
        <v>7668</v>
      </c>
      <c r="H2190" s="45" t="s">
        <v>7669</v>
      </c>
      <c r="I2190" s="45" t="s">
        <v>3203</v>
      </c>
      <c r="J2190" s="46">
        <v>7324.8</v>
      </c>
      <c r="K2190" s="46">
        <f t="shared" si="34"/>
        <v>8496.768</v>
      </c>
    </row>
    <row r="2191" spans="2:11" x14ac:dyDescent="0.25">
      <c r="B2191" s="45" t="s">
        <v>3197</v>
      </c>
      <c r="C2191" s="45" t="s">
        <v>6350</v>
      </c>
      <c r="D2191" s="45" t="s">
        <v>6351</v>
      </c>
      <c r="E2191" s="45">
        <v>90</v>
      </c>
      <c r="F2191" s="45" t="s">
        <v>6876</v>
      </c>
      <c r="G2191" s="45" t="s">
        <v>7670</v>
      </c>
      <c r="H2191" s="45" t="s">
        <v>7671</v>
      </c>
      <c r="I2191" s="45" t="s">
        <v>3203</v>
      </c>
      <c r="J2191" s="46">
        <v>7324.8</v>
      </c>
      <c r="K2191" s="46">
        <f t="shared" si="34"/>
        <v>8496.768</v>
      </c>
    </row>
    <row r="2192" spans="2:11" x14ac:dyDescent="0.25">
      <c r="B2192" s="45" t="s">
        <v>3197</v>
      </c>
      <c r="C2192" s="45" t="s">
        <v>6350</v>
      </c>
      <c r="D2192" s="45" t="s">
        <v>6351</v>
      </c>
      <c r="E2192" s="45">
        <v>90</v>
      </c>
      <c r="F2192" s="45" t="s">
        <v>6876</v>
      </c>
      <c r="G2192" s="45" t="s">
        <v>7672</v>
      </c>
      <c r="H2192" s="45" t="s">
        <v>7673</v>
      </c>
      <c r="I2192" s="45" t="s">
        <v>3203</v>
      </c>
      <c r="J2192" s="46">
        <v>8194.2999999999993</v>
      </c>
      <c r="K2192" s="46">
        <f t="shared" si="34"/>
        <v>9505.387999999999</v>
      </c>
    </row>
    <row r="2193" spans="2:11" x14ac:dyDescent="0.25">
      <c r="B2193" s="45" t="s">
        <v>3197</v>
      </c>
      <c r="C2193" s="45" t="s">
        <v>6350</v>
      </c>
      <c r="D2193" s="45" t="s">
        <v>6351</v>
      </c>
      <c r="E2193" s="45">
        <v>90</v>
      </c>
      <c r="F2193" s="45" t="s">
        <v>6876</v>
      </c>
      <c r="G2193" s="45" t="s">
        <v>7674</v>
      </c>
      <c r="H2193" s="45" t="s">
        <v>7675</v>
      </c>
      <c r="I2193" s="45" t="s">
        <v>3203</v>
      </c>
      <c r="J2193" s="46">
        <v>8194.2999999999993</v>
      </c>
      <c r="K2193" s="46">
        <f t="shared" si="34"/>
        <v>9505.387999999999</v>
      </c>
    </row>
    <row r="2194" spans="2:11" x14ac:dyDescent="0.25">
      <c r="B2194" s="45" t="s">
        <v>3197</v>
      </c>
      <c r="C2194" s="45" t="s">
        <v>6350</v>
      </c>
      <c r="D2194" s="45" t="s">
        <v>6351</v>
      </c>
      <c r="E2194" s="45">
        <v>90</v>
      </c>
      <c r="F2194" s="45" t="s">
        <v>6876</v>
      </c>
      <c r="G2194" s="45" t="s">
        <v>7676</v>
      </c>
      <c r="H2194" s="45" t="s">
        <v>7677</v>
      </c>
      <c r="I2194" s="45" t="s">
        <v>3203</v>
      </c>
      <c r="J2194" s="46">
        <v>5385.19</v>
      </c>
      <c r="K2194" s="46">
        <f t="shared" si="34"/>
        <v>6246.8203999999987</v>
      </c>
    </row>
    <row r="2195" spans="2:11" x14ac:dyDescent="0.25">
      <c r="B2195" s="45" t="s">
        <v>3197</v>
      </c>
      <c r="C2195" s="45" t="s">
        <v>6350</v>
      </c>
      <c r="D2195" s="45" t="s">
        <v>6351</v>
      </c>
      <c r="E2195" s="45">
        <v>90</v>
      </c>
      <c r="F2195" s="45" t="s">
        <v>6876</v>
      </c>
      <c r="G2195" s="45" t="s">
        <v>7678</v>
      </c>
      <c r="H2195" s="45" t="s">
        <v>7679</v>
      </c>
      <c r="I2195" s="45" t="s">
        <v>3203</v>
      </c>
      <c r="J2195" s="46">
        <v>7791.4</v>
      </c>
      <c r="K2195" s="46">
        <f t="shared" si="34"/>
        <v>9038.0239999999994</v>
      </c>
    </row>
    <row r="2196" spans="2:11" x14ac:dyDescent="0.25">
      <c r="B2196" s="45" t="s">
        <v>3197</v>
      </c>
      <c r="C2196" s="45" t="s">
        <v>6350</v>
      </c>
      <c r="D2196" s="45" t="s">
        <v>6351</v>
      </c>
      <c r="E2196" s="45">
        <v>90</v>
      </c>
      <c r="F2196" s="45" t="s">
        <v>6876</v>
      </c>
      <c r="G2196" s="45" t="s">
        <v>7680</v>
      </c>
      <c r="H2196" s="45" t="s">
        <v>7681</v>
      </c>
      <c r="I2196" s="45" t="s">
        <v>3203</v>
      </c>
      <c r="J2196" s="46">
        <v>7791.4</v>
      </c>
      <c r="K2196" s="46">
        <f t="shared" si="34"/>
        <v>9038.0239999999994</v>
      </c>
    </row>
    <row r="2197" spans="2:11" x14ac:dyDescent="0.25">
      <c r="B2197" s="45" t="s">
        <v>3197</v>
      </c>
      <c r="C2197" s="45" t="s">
        <v>6350</v>
      </c>
      <c r="D2197" s="45" t="s">
        <v>6351</v>
      </c>
      <c r="E2197" s="45">
        <v>86</v>
      </c>
      <c r="F2197" s="45" t="s">
        <v>6355</v>
      </c>
      <c r="G2197" s="45" t="s">
        <v>7682</v>
      </c>
      <c r="H2197" s="45" t="s">
        <v>7683</v>
      </c>
      <c r="I2197" s="45" t="s">
        <v>3203</v>
      </c>
      <c r="J2197" s="46">
        <v>6080.43</v>
      </c>
      <c r="K2197" s="46">
        <f t="shared" si="34"/>
        <v>7053.2987999999996</v>
      </c>
    </row>
    <row r="2198" spans="2:11" x14ac:dyDescent="0.25">
      <c r="B2198" s="45" t="s">
        <v>3197</v>
      </c>
      <c r="C2198" s="45" t="s">
        <v>6350</v>
      </c>
      <c r="D2198" s="45" t="s">
        <v>6351</v>
      </c>
      <c r="E2198" s="45">
        <v>86</v>
      </c>
      <c r="F2198" s="45" t="s">
        <v>6355</v>
      </c>
      <c r="G2198" s="45" t="s">
        <v>7684</v>
      </c>
      <c r="H2198" s="45" t="s">
        <v>7685</v>
      </c>
      <c r="I2198" s="45" t="s">
        <v>3203</v>
      </c>
      <c r="J2198" s="46">
        <v>8757.7000000000007</v>
      </c>
      <c r="K2198" s="46">
        <f t="shared" si="34"/>
        <v>10158.932000000001</v>
      </c>
    </row>
    <row r="2199" spans="2:11" x14ac:dyDescent="0.25">
      <c r="B2199" s="45" t="s">
        <v>3197</v>
      </c>
      <c r="C2199" s="45" t="s">
        <v>6350</v>
      </c>
      <c r="D2199" s="45" t="s">
        <v>6351</v>
      </c>
      <c r="E2199" s="45">
        <v>86</v>
      </c>
      <c r="F2199" s="45" t="s">
        <v>6355</v>
      </c>
      <c r="G2199" s="45" t="s">
        <v>7686</v>
      </c>
      <c r="H2199" s="45" t="s">
        <v>7687</v>
      </c>
      <c r="I2199" s="45" t="s">
        <v>3203</v>
      </c>
      <c r="J2199" s="46">
        <v>9931.16</v>
      </c>
      <c r="K2199" s="46">
        <f t="shared" si="34"/>
        <v>11520.1456</v>
      </c>
    </row>
    <row r="2200" spans="2:11" x14ac:dyDescent="0.25">
      <c r="B2200" s="45" t="s">
        <v>3197</v>
      </c>
      <c r="C2200" s="45" t="s">
        <v>6350</v>
      </c>
      <c r="D2200" s="45" t="s">
        <v>6351</v>
      </c>
      <c r="E2200" s="45">
        <v>86</v>
      </c>
      <c r="F2200" s="45" t="s">
        <v>6355</v>
      </c>
      <c r="G2200" s="45" t="s">
        <v>7688</v>
      </c>
      <c r="H2200" s="45" t="s">
        <v>7689</v>
      </c>
      <c r="I2200" s="45" t="s">
        <v>3203</v>
      </c>
      <c r="J2200" s="46">
        <v>12883.62</v>
      </c>
      <c r="K2200" s="46">
        <f t="shared" si="34"/>
        <v>14944.9992</v>
      </c>
    </row>
    <row r="2201" spans="2:11" x14ac:dyDescent="0.25">
      <c r="B2201" s="45" t="s">
        <v>3197</v>
      </c>
      <c r="C2201" s="45" t="s">
        <v>6350</v>
      </c>
      <c r="D2201" s="45" t="s">
        <v>6351</v>
      </c>
      <c r="E2201" s="45">
        <v>86</v>
      </c>
      <c r="F2201" s="45" t="s">
        <v>6355</v>
      </c>
      <c r="G2201" s="45" t="s">
        <v>7690</v>
      </c>
      <c r="H2201" s="45" t="s">
        <v>7691</v>
      </c>
      <c r="I2201" s="45" t="s">
        <v>3203</v>
      </c>
      <c r="J2201" s="46">
        <v>21845.38</v>
      </c>
      <c r="K2201" s="46">
        <f t="shared" si="34"/>
        <v>25340.640800000001</v>
      </c>
    </row>
    <row r="2202" spans="2:11" x14ac:dyDescent="0.25">
      <c r="B2202" s="45" t="s">
        <v>3197</v>
      </c>
      <c r="C2202" s="45" t="s">
        <v>6350</v>
      </c>
      <c r="D2202" s="45" t="s">
        <v>6351</v>
      </c>
      <c r="E2202" s="45">
        <v>86</v>
      </c>
      <c r="F2202" s="45" t="s">
        <v>6355</v>
      </c>
      <c r="G2202" s="45" t="s">
        <v>7692</v>
      </c>
      <c r="H2202" s="45" t="s">
        <v>7693</v>
      </c>
      <c r="I2202" s="45" t="s">
        <v>3203</v>
      </c>
      <c r="J2202" s="46">
        <v>30749.040000000001</v>
      </c>
      <c r="K2202" s="46">
        <f t="shared" si="34"/>
        <v>35668.886399999996</v>
      </c>
    </row>
    <row r="2203" spans="2:11" x14ac:dyDescent="0.25">
      <c r="B2203" s="45" t="s">
        <v>3197</v>
      </c>
      <c r="C2203" s="45" t="s">
        <v>6350</v>
      </c>
      <c r="D2203" s="45" t="s">
        <v>6351</v>
      </c>
      <c r="E2203" s="45">
        <v>86</v>
      </c>
      <c r="F2203" s="45" t="s">
        <v>6355</v>
      </c>
      <c r="G2203" s="45" t="s">
        <v>7694</v>
      </c>
      <c r="H2203" s="45" t="s">
        <v>7695</v>
      </c>
      <c r="I2203" s="45" t="s">
        <v>3203</v>
      </c>
      <c r="J2203" s="46">
        <v>5527.5</v>
      </c>
      <c r="K2203" s="46">
        <f t="shared" si="34"/>
        <v>6411.9</v>
      </c>
    </row>
    <row r="2204" spans="2:11" x14ac:dyDescent="0.25">
      <c r="B2204" s="45" t="s">
        <v>3197</v>
      </c>
      <c r="C2204" s="45" t="s">
        <v>6350</v>
      </c>
      <c r="D2204" s="45" t="s">
        <v>6351</v>
      </c>
      <c r="E2204" s="45">
        <v>86</v>
      </c>
      <c r="F2204" s="45" t="s">
        <v>6355</v>
      </c>
      <c r="G2204" s="45" t="s">
        <v>7696</v>
      </c>
      <c r="H2204" s="45" t="s">
        <v>7697</v>
      </c>
      <c r="I2204" s="45" t="s">
        <v>3203</v>
      </c>
      <c r="J2204" s="46">
        <v>7143.73</v>
      </c>
      <c r="K2204" s="46">
        <f t="shared" si="34"/>
        <v>8286.7267999999985</v>
      </c>
    </row>
    <row r="2205" spans="2:11" x14ac:dyDescent="0.25">
      <c r="B2205" s="45" t="s">
        <v>3197</v>
      </c>
      <c r="C2205" s="45" t="s">
        <v>6350</v>
      </c>
      <c r="D2205" s="45" t="s">
        <v>6351</v>
      </c>
      <c r="E2205" s="45">
        <v>86</v>
      </c>
      <c r="F2205" s="45" t="s">
        <v>6355</v>
      </c>
      <c r="G2205" s="45" t="s">
        <v>7698</v>
      </c>
      <c r="H2205" s="45" t="s">
        <v>7699</v>
      </c>
      <c r="I2205" s="45" t="s">
        <v>3203</v>
      </c>
      <c r="J2205" s="46">
        <v>8900.64</v>
      </c>
      <c r="K2205" s="46">
        <f t="shared" si="34"/>
        <v>10324.742399999999</v>
      </c>
    </row>
    <row r="2206" spans="2:11" x14ac:dyDescent="0.25">
      <c r="B2206" s="45" t="s">
        <v>3197</v>
      </c>
      <c r="C2206" s="45" t="s">
        <v>6350</v>
      </c>
      <c r="D2206" s="45" t="s">
        <v>6351</v>
      </c>
      <c r="E2206" s="45">
        <v>86</v>
      </c>
      <c r="F2206" s="45" t="s">
        <v>6355</v>
      </c>
      <c r="G2206" s="45" t="s">
        <v>7700</v>
      </c>
      <c r="H2206" s="45" t="s">
        <v>7701</v>
      </c>
      <c r="I2206" s="45" t="s">
        <v>3203</v>
      </c>
      <c r="J2206" s="46">
        <v>10333.629999999999</v>
      </c>
      <c r="K2206" s="46">
        <f t="shared" si="34"/>
        <v>11987.010799999998</v>
      </c>
    </row>
    <row r="2207" spans="2:11" x14ac:dyDescent="0.25">
      <c r="B2207" s="45" t="s">
        <v>3197</v>
      </c>
      <c r="C2207" s="45" t="s">
        <v>6350</v>
      </c>
      <c r="D2207" s="45" t="s">
        <v>6351</v>
      </c>
      <c r="E2207" s="45">
        <v>86</v>
      </c>
      <c r="F2207" s="45" t="s">
        <v>6355</v>
      </c>
      <c r="G2207" s="45" t="s">
        <v>7702</v>
      </c>
      <c r="H2207" s="45" t="s">
        <v>7703</v>
      </c>
      <c r="I2207" s="45" t="s">
        <v>3203</v>
      </c>
      <c r="J2207" s="46">
        <v>12460.24</v>
      </c>
      <c r="K2207" s="46">
        <f t="shared" si="34"/>
        <v>14453.8784</v>
      </c>
    </row>
    <row r="2208" spans="2:11" x14ac:dyDescent="0.25">
      <c r="B2208" s="45" t="s">
        <v>3197</v>
      </c>
      <c r="C2208" s="45" t="s">
        <v>6350</v>
      </c>
      <c r="D2208" s="45" t="s">
        <v>6351</v>
      </c>
      <c r="E2208" s="45">
        <v>86</v>
      </c>
      <c r="F2208" s="45" t="s">
        <v>6355</v>
      </c>
      <c r="G2208" s="45" t="s">
        <v>7704</v>
      </c>
      <c r="H2208" s="45" t="s">
        <v>7705</v>
      </c>
      <c r="I2208" s="45" t="s">
        <v>3203</v>
      </c>
      <c r="J2208" s="46">
        <v>16713.45</v>
      </c>
      <c r="K2208" s="46">
        <f t="shared" si="34"/>
        <v>19387.601999999999</v>
      </c>
    </row>
    <row r="2209" spans="2:11" x14ac:dyDescent="0.25">
      <c r="B2209" s="45" t="s">
        <v>3197</v>
      </c>
      <c r="C2209" s="45" t="s">
        <v>6350</v>
      </c>
      <c r="D2209" s="45" t="s">
        <v>6351</v>
      </c>
      <c r="E2209" s="45">
        <v>86</v>
      </c>
      <c r="F2209" s="45" t="s">
        <v>6355</v>
      </c>
      <c r="G2209" s="45" t="s">
        <v>7706</v>
      </c>
      <c r="H2209" s="45" t="s">
        <v>7707</v>
      </c>
      <c r="I2209" s="45" t="s">
        <v>3203</v>
      </c>
      <c r="J2209" s="46">
        <v>17351.43</v>
      </c>
      <c r="K2209" s="46">
        <f t="shared" si="34"/>
        <v>20127.658799999997</v>
      </c>
    </row>
    <row r="2210" spans="2:11" x14ac:dyDescent="0.25">
      <c r="B2210" s="45" t="s">
        <v>3197</v>
      </c>
      <c r="C2210" s="45" t="s">
        <v>6350</v>
      </c>
      <c r="D2210" s="45" t="s">
        <v>6351</v>
      </c>
      <c r="E2210" s="45">
        <v>86</v>
      </c>
      <c r="F2210" s="45" t="s">
        <v>6355</v>
      </c>
      <c r="G2210" s="45" t="s">
        <v>7708</v>
      </c>
      <c r="H2210" s="45" t="s">
        <v>7709</v>
      </c>
      <c r="I2210" s="45" t="s">
        <v>3203</v>
      </c>
      <c r="J2210" s="46">
        <v>17564.09</v>
      </c>
      <c r="K2210" s="46">
        <f t="shared" si="34"/>
        <v>20374.344399999998</v>
      </c>
    </row>
    <row r="2211" spans="2:11" x14ac:dyDescent="0.25">
      <c r="B2211" s="45" t="s">
        <v>3197</v>
      </c>
      <c r="C2211" s="45" t="s">
        <v>6350</v>
      </c>
      <c r="D2211" s="45" t="s">
        <v>6351</v>
      </c>
      <c r="E2211" s="45">
        <v>86</v>
      </c>
      <c r="F2211" s="45" t="s">
        <v>6355</v>
      </c>
      <c r="G2211" s="45" t="s">
        <v>7710</v>
      </c>
      <c r="H2211" s="45" t="s">
        <v>7711</v>
      </c>
      <c r="I2211" s="45" t="s">
        <v>3203</v>
      </c>
      <c r="J2211" s="46">
        <v>25219.87</v>
      </c>
      <c r="K2211" s="46">
        <f t="shared" si="34"/>
        <v>29255.049199999998</v>
      </c>
    </row>
    <row r="2212" spans="2:11" x14ac:dyDescent="0.25">
      <c r="B2212" s="45" t="s">
        <v>3197</v>
      </c>
      <c r="C2212" s="45" t="s">
        <v>6350</v>
      </c>
      <c r="D2212" s="45" t="s">
        <v>6351</v>
      </c>
      <c r="E2212" s="45">
        <v>86</v>
      </c>
      <c r="F2212" s="45" t="s">
        <v>6355</v>
      </c>
      <c r="G2212" s="45" t="s">
        <v>7712</v>
      </c>
      <c r="H2212" s="45" t="s">
        <v>7713</v>
      </c>
      <c r="I2212" s="45" t="s">
        <v>3203</v>
      </c>
      <c r="J2212" s="46">
        <v>31174.36</v>
      </c>
      <c r="K2212" s="46">
        <f t="shared" si="34"/>
        <v>36162.257599999997</v>
      </c>
    </row>
    <row r="2213" spans="2:11" x14ac:dyDescent="0.25">
      <c r="B2213" s="45" t="s">
        <v>3197</v>
      </c>
      <c r="C2213" s="45" t="s">
        <v>6350</v>
      </c>
      <c r="D2213" s="45" t="s">
        <v>6351</v>
      </c>
      <c r="E2213" s="45">
        <v>86</v>
      </c>
      <c r="F2213" s="45" t="s">
        <v>6355</v>
      </c>
      <c r="G2213" s="45" t="s">
        <v>7714</v>
      </c>
      <c r="H2213" s="45" t="s">
        <v>7715</v>
      </c>
      <c r="I2213" s="45" t="s">
        <v>3203</v>
      </c>
      <c r="J2213" s="46">
        <v>7073.66</v>
      </c>
      <c r="K2213" s="46">
        <f t="shared" si="34"/>
        <v>8205.4455999999991</v>
      </c>
    </row>
    <row r="2214" spans="2:11" x14ac:dyDescent="0.25">
      <c r="B2214" s="45" t="s">
        <v>3197</v>
      </c>
      <c r="C2214" s="45" t="s">
        <v>6350</v>
      </c>
      <c r="D2214" s="45" t="s">
        <v>6351</v>
      </c>
      <c r="E2214" s="45">
        <v>86</v>
      </c>
      <c r="F2214" s="45" t="s">
        <v>6355</v>
      </c>
      <c r="G2214" s="45" t="s">
        <v>7716</v>
      </c>
      <c r="H2214" s="45" t="s">
        <v>7717</v>
      </c>
      <c r="I2214" s="45" t="s">
        <v>3203</v>
      </c>
      <c r="J2214" s="46">
        <v>8671.7999999999993</v>
      </c>
      <c r="K2214" s="46">
        <f t="shared" si="34"/>
        <v>10059.287999999999</v>
      </c>
    </row>
    <row r="2215" spans="2:11" x14ac:dyDescent="0.25">
      <c r="B2215" s="45" t="s">
        <v>3197</v>
      </c>
      <c r="C2215" s="45" t="s">
        <v>6350</v>
      </c>
      <c r="D2215" s="45" t="s">
        <v>6351</v>
      </c>
      <c r="E2215" s="45">
        <v>86</v>
      </c>
      <c r="F2215" s="45" t="s">
        <v>6355</v>
      </c>
      <c r="G2215" s="45" t="s">
        <v>7718</v>
      </c>
      <c r="H2215" s="45" t="s">
        <v>7719</v>
      </c>
      <c r="I2215" s="45" t="s">
        <v>3203</v>
      </c>
      <c r="J2215" s="46">
        <v>10569.16</v>
      </c>
      <c r="K2215" s="46">
        <f t="shared" si="34"/>
        <v>12260.2256</v>
      </c>
    </row>
    <row r="2216" spans="2:11" x14ac:dyDescent="0.25">
      <c r="B2216" s="45" t="s">
        <v>3197</v>
      </c>
      <c r="C2216" s="45" t="s">
        <v>6350</v>
      </c>
      <c r="D2216" s="45" t="s">
        <v>6351</v>
      </c>
      <c r="E2216" s="45">
        <v>86</v>
      </c>
      <c r="F2216" s="45" t="s">
        <v>6355</v>
      </c>
      <c r="G2216" s="45" t="s">
        <v>7720</v>
      </c>
      <c r="H2216" s="45" t="s">
        <v>7721</v>
      </c>
      <c r="I2216" s="45" t="s">
        <v>3203</v>
      </c>
      <c r="J2216" s="46">
        <v>12757.25</v>
      </c>
      <c r="K2216" s="46">
        <f t="shared" si="34"/>
        <v>14798.41</v>
      </c>
    </row>
    <row r="2217" spans="2:11" x14ac:dyDescent="0.25">
      <c r="B2217" s="45" t="s">
        <v>3197</v>
      </c>
      <c r="C2217" s="45" t="s">
        <v>6350</v>
      </c>
      <c r="D2217" s="45" t="s">
        <v>6351</v>
      </c>
      <c r="E2217" s="45">
        <v>86</v>
      </c>
      <c r="F2217" s="45" t="s">
        <v>6355</v>
      </c>
      <c r="G2217" s="45" t="s">
        <v>7722</v>
      </c>
      <c r="H2217" s="45" t="s">
        <v>7723</v>
      </c>
      <c r="I2217" s="45" t="s">
        <v>3203</v>
      </c>
      <c r="J2217" s="46">
        <v>17391.8</v>
      </c>
      <c r="K2217" s="46">
        <f t="shared" si="34"/>
        <v>20174.487999999998</v>
      </c>
    </row>
    <row r="2218" spans="2:11" x14ac:dyDescent="0.25">
      <c r="B2218" s="45" t="s">
        <v>3197</v>
      </c>
      <c r="C2218" s="45" t="s">
        <v>6350</v>
      </c>
      <c r="D2218" s="45" t="s">
        <v>6351</v>
      </c>
      <c r="E2218" s="45">
        <v>86</v>
      </c>
      <c r="F2218" s="45" t="s">
        <v>6355</v>
      </c>
      <c r="G2218" s="45" t="s">
        <v>7724</v>
      </c>
      <c r="H2218" s="45" t="s">
        <v>7725</v>
      </c>
      <c r="I2218" s="45" t="s">
        <v>3203</v>
      </c>
      <c r="J2218" s="46">
        <v>21631.1</v>
      </c>
      <c r="K2218" s="46">
        <f t="shared" si="34"/>
        <v>25092.075999999997</v>
      </c>
    </row>
    <row r="2219" spans="2:11" x14ac:dyDescent="0.25">
      <c r="B2219" s="45" t="s">
        <v>3197</v>
      </c>
      <c r="C2219" s="45" t="s">
        <v>6350</v>
      </c>
      <c r="D2219" s="45" t="s">
        <v>6351</v>
      </c>
      <c r="E2219" s="45">
        <v>90</v>
      </c>
      <c r="F2219" s="45" t="s">
        <v>6876</v>
      </c>
      <c r="G2219" s="45" t="s">
        <v>7726</v>
      </c>
      <c r="H2219" s="45" t="s">
        <v>7727</v>
      </c>
      <c r="I2219" s="45" t="s">
        <v>3203</v>
      </c>
      <c r="J2219" s="46">
        <v>801.13</v>
      </c>
      <c r="K2219" s="46">
        <f t="shared" si="34"/>
        <v>929.31079999999997</v>
      </c>
    </row>
    <row r="2220" spans="2:11" x14ac:dyDescent="0.25">
      <c r="B2220" s="45" t="s">
        <v>3197</v>
      </c>
      <c r="C2220" s="45" t="s">
        <v>6350</v>
      </c>
      <c r="D2220" s="45" t="s">
        <v>6351</v>
      </c>
      <c r="E2220" s="45">
        <v>90</v>
      </c>
      <c r="F2220" s="45" t="s">
        <v>6876</v>
      </c>
      <c r="G2220" s="45" t="s">
        <v>7728</v>
      </c>
      <c r="H2220" s="45" t="s">
        <v>7729</v>
      </c>
      <c r="I2220" s="45" t="s">
        <v>3203</v>
      </c>
      <c r="J2220" s="46">
        <v>1094.98</v>
      </c>
      <c r="K2220" s="46">
        <f t="shared" si="34"/>
        <v>1270.1768</v>
      </c>
    </row>
    <row r="2221" spans="2:11" x14ac:dyDescent="0.25">
      <c r="B2221" s="45" t="s">
        <v>3197</v>
      </c>
      <c r="C2221" s="45" t="s">
        <v>6350</v>
      </c>
      <c r="D2221" s="45" t="s">
        <v>6351</v>
      </c>
      <c r="E2221" s="45">
        <v>90</v>
      </c>
      <c r="F2221" s="45" t="s">
        <v>6876</v>
      </c>
      <c r="G2221" s="45" t="s">
        <v>7730</v>
      </c>
      <c r="H2221" s="45" t="s">
        <v>7731</v>
      </c>
      <c r="I2221" s="45" t="s">
        <v>3203</v>
      </c>
      <c r="J2221" s="46">
        <v>1543.92</v>
      </c>
      <c r="K2221" s="46">
        <f t="shared" si="34"/>
        <v>1790.9472000000001</v>
      </c>
    </row>
    <row r="2222" spans="2:11" x14ac:dyDescent="0.25">
      <c r="B2222" s="45" t="s">
        <v>3197</v>
      </c>
      <c r="C2222" s="45" t="s">
        <v>6350</v>
      </c>
      <c r="D2222" s="45" t="s">
        <v>6351</v>
      </c>
      <c r="E2222" s="45">
        <v>90</v>
      </c>
      <c r="F2222" s="45" t="s">
        <v>6876</v>
      </c>
      <c r="G2222" s="45" t="s">
        <v>7732</v>
      </c>
      <c r="H2222" s="45" t="s">
        <v>7733</v>
      </c>
      <c r="I2222" s="45" t="s">
        <v>3203</v>
      </c>
      <c r="J2222" s="46">
        <v>2094.0700000000002</v>
      </c>
      <c r="K2222" s="46">
        <f t="shared" si="34"/>
        <v>2429.1212</v>
      </c>
    </row>
    <row r="2223" spans="2:11" x14ac:dyDescent="0.25">
      <c r="B2223" s="45" t="s">
        <v>3197</v>
      </c>
      <c r="C2223" s="45" t="s">
        <v>6350</v>
      </c>
      <c r="D2223" s="45" t="s">
        <v>6351</v>
      </c>
      <c r="E2223" s="45">
        <v>90</v>
      </c>
      <c r="F2223" s="45" t="s">
        <v>6876</v>
      </c>
      <c r="G2223" s="45" t="s">
        <v>7734</v>
      </c>
      <c r="H2223" s="45" t="s">
        <v>7735</v>
      </c>
      <c r="I2223" s="45" t="s">
        <v>3203</v>
      </c>
      <c r="J2223" s="46">
        <v>2399.2399999999998</v>
      </c>
      <c r="K2223" s="46">
        <f t="shared" si="34"/>
        <v>2783.1183999999994</v>
      </c>
    </row>
    <row r="2224" spans="2:11" x14ac:dyDescent="0.25">
      <c r="B2224" s="45" t="s">
        <v>3197</v>
      </c>
      <c r="C2224" s="45" t="s">
        <v>6350</v>
      </c>
      <c r="D2224" s="45" t="s">
        <v>6351</v>
      </c>
      <c r="E2224" s="45">
        <v>90</v>
      </c>
      <c r="F2224" s="45" t="s">
        <v>6876</v>
      </c>
      <c r="G2224" s="45" t="s">
        <v>7736</v>
      </c>
      <c r="H2224" s="45" t="s">
        <v>7737</v>
      </c>
      <c r="I2224" s="45" t="s">
        <v>3203</v>
      </c>
      <c r="J2224" s="46">
        <v>3151.93</v>
      </c>
      <c r="K2224" s="46">
        <f t="shared" si="34"/>
        <v>3656.2387999999996</v>
      </c>
    </row>
    <row r="2225" spans="2:11" x14ac:dyDescent="0.25">
      <c r="B2225" s="45" t="s">
        <v>3197</v>
      </c>
      <c r="C2225" s="45" t="s">
        <v>6350</v>
      </c>
      <c r="D2225" s="45" t="s">
        <v>6351</v>
      </c>
      <c r="E2225" s="45">
        <v>90</v>
      </c>
      <c r="F2225" s="45" t="s">
        <v>6876</v>
      </c>
      <c r="G2225" s="45" t="s">
        <v>7738</v>
      </c>
      <c r="H2225" s="45" t="s">
        <v>7739</v>
      </c>
      <c r="I2225" s="45" t="s">
        <v>3203</v>
      </c>
      <c r="J2225" s="46">
        <v>3974.71</v>
      </c>
      <c r="K2225" s="46">
        <f t="shared" si="34"/>
        <v>4610.6635999999999</v>
      </c>
    </row>
    <row r="2226" spans="2:11" x14ac:dyDescent="0.25">
      <c r="B2226" s="45" t="s">
        <v>3197</v>
      </c>
      <c r="C2226" s="45" t="s">
        <v>6350</v>
      </c>
      <c r="D2226" s="45" t="s">
        <v>6351</v>
      </c>
      <c r="E2226" s="45">
        <v>90</v>
      </c>
      <c r="F2226" s="45" t="s">
        <v>6876</v>
      </c>
      <c r="G2226" s="45" t="s">
        <v>7740</v>
      </c>
      <c r="H2226" s="45" t="s">
        <v>7741</v>
      </c>
      <c r="I2226" s="45" t="s">
        <v>3203</v>
      </c>
      <c r="J2226" s="46">
        <v>4834.6099999999997</v>
      </c>
      <c r="K2226" s="46">
        <f t="shared" si="34"/>
        <v>5608.1475999999993</v>
      </c>
    </row>
    <row r="2227" spans="2:11" x14ac:dyDescent="0.25">
      <c r="B2227" s="45" t="s">
        <v>3197</v>
      </c>
      <c r="C2227" s="45" t="s">
        <v>6350</v>
      </c>
      <c r="D2227" s="45" t="s">
        <v>6351</v>
      </c>
      <c r="E2227" s="45">
        <v>90</v>
      </c>
      <c r="F2227" s="45" t="s">
        <v>6876</v>
      </c>
      <c r="G2227" s="45" t="s">
        <v>7742</v>
      </c>
      <c r="H2227" s="45" t="s">
        <v>7743</v>
      </c>
      <c r="I2227" s="45" t="s">
        <v>3203</v>
      </c>
      <c r="J2227" s="46">
        <v>6090.43</v>
      </c>
      <c r="K2227" s="46">
        <f t="shared" si="34"/>
        <v>7064.8987999999999</v>
      </c>
    </row>
    <row r="2228" spans="2:11" x14ac:dyDescent="0.25">
      <c r="B2228" s="45" t="s">
        <v>3197</v>
      </c>
      <c r="C2228" s="45" t="s">
        <v>6350</v>
      </c>
      <c r="D2228" s="45" t="s">
        <v>6351</v>
      </c>
      <c r="E2228" s="45">
        <v>90</v>
      </c>
      <c r="F2228" s="45" t="s">
        <v>6876</v>
      </c>
      <c r="G2228" s="45" t="s">
        <v>7744</v>
      </c>
      <c r="H2228" s="45" t="s">
        <v>7745</v>
      </c>
      <c r="I2228" s="45" t="s">
        <v>3203</v>
      </c>
      <c r="J2228" s="46">
        <v>2579.2199999999998</v>
      </c>
      <c r="K2228" s="46">
        <f t="shared" si="34"/>
        <v>2991.8951999999995</v>
      </c>
    </row>
    <row r="2229" spans="2:11" x14ac:dyDescent="0.25">
      <c r="B2229" s="45" t="s">
        <v>3197</v>
      </c>
      <c r="C2229" s="45" t="s">
        <v>6350</v>
      </c>
      <c r="D2229" s="45" t="s">
        <v>6351</v>
      </c>
      <c r="E2229" s="45">
        <v>90</v>
      </c>
      <c r="F2229" s="45" t="s">
        <v>6876</v>
      </c>
      <c r="G2229" s="45" t="s">
        <v>7746</v>
      </c>
      <c r="H2229" s="45" t="s">
        <v>7747</v>
      </c>
      <c r="I2229" s="45" t="s">
        <v>3203</v>
      </c>
      <c r="J2229" s="46">
        <v>2579.2199999999998</v>
      </c>
      <c r="K2229" s="46">
        <f t="shared" si="34"/>
        <v>2991.8951999999995</v>
      </c>
    </row>
    <row r="2230" spans="2:11" x14ac:dyDescent="0.25">
      <c r="B2230" s="45" t="s">
        <v>3197</v>
      </c>
      <c r="C2230" s="45" t="s">
        <v>6350</v>
      </c>
      <c r="D2230" s="45" t="s">
        <v>6351</v>
      </c>
      <c r="E2230" s="45">
        <v>90</v>
      </c>
      <c r="F2230" s="45" t="s">
        <v>6876</v>
      </c>
      <c r="G2230" s="45" t="s">
        <v>7748</v>
      </c>
      <c r="H2230" s="45" t="s">
        <v>7749</v>
      </c>
      <c r="I2230" s="45" t="s">
        <v>3203</v>
      </c>
      <c r="J2230" s="46">
        <v>3192.75</v>
      </c>
      <c r="K2230" s="46">
        <f t="shared" si="34"/>
        <v>3703.5899999999997</v>
      </c>
    </row>
    <row r="2231" spans="2:11" x14ac:dyDescent="0.25">
      <c r="B2231" s="45" t="s">
        <v>3197</v>
      </c>
      <c r="C2231" s="45" t="s">
        <v>6350</v>
      </c>
      <c r="D2231" s="45" t="s">
        <v>6351</v>
      </c>
      <c r="E2231" s="45">
        <v>90</v>
      </c>
      <c r="F2231" s="45" t="s">
        <v>6876</v>
      </c>
      <c r="G2231" s="45" t="s">
        <v>7750</v>
      </c>
      <c r="H2231" s="45" t="s">
        <v>7751</v>
      </c>
      <c r="I2231" s="45" t="s">
        <v>3203</v>
      </c>
      <c r="J2231" s="46">
        <v>3242.05</v>
      </c>
      <c r="K2231" s="46">
        <f t="shared" si="34"/>
        <v>3760.7779999999998</v>
      </c>
    </row>
    <row r="2232" spans="2:11" x14ac:dyDescent="0.25">
      <c r="B2232" s="45" t="s">
        <v>3197</v>
      </c>
      <c r="C2232" s="45" t="s">
        <v>6350</v>
      </c>
      <c r="D2232" s="45" t="s">
        <v>6351</v>
      </c>
      <c r="E2232" s="45">
        <v>90</v>
      </c>
      <c r="F2232" s="45" t="s">
        <v>6876</v>
      </c>
      <c r="G2232" s="45" t="s">
        <v>7752</v>
      </c>
      <c r="H2232" s="45" t="s">
        <v>7753</v>
      </c>
      <c r="I2232" s="45" t="s">
        <v>3203</v>
      </c>
      <c r="J2232" s="46">
        <v>3242.05</v>
      </c>
      <c r="K2232" s="46">
        <f t="shared" si="34"/>
        <v>3760.7779999999998</v>
      </c>
    </row>
    <row r="2233" spans="2:11" x14ac:dyDescent="0.25">
      <c r="B2233" s="45" t="s">
        <v>3197</v>
      </c>
      <c r="C2233" s="45" t="s">
        <v>6350</v>
      </c>
      <c r="D2233" s="45" t="s">
        <v>6351</v>
      </c>
      <c r="E2233" s="45">
        <v>90</v>
      </c>
      <c r="F2233" s="45" t="s">
        <v>6876</v>
      </c>
      <c r="G2233" s="45" t="s">
        <v>7754</v>
      </c>
      <c r="H2233" s="45" t="s">
        <v>7755</v>
      </c>
      <c r="I2233" s="45" t="s">
        <v>3203</v>
      </c>
      <c r="J2233" s="46">
        <v>3192.75</v>
      </c>
      <c r="K2233" s="46">
        <f t="shared" si="34"/>
        <v>3703.5899999999997</v>
      </c>
    </row>
    <row r="2234" spans="2:11" x14ac:dyDescent="0.25">
      <c r="B2234" s="45" t="s">
        <v>3197</v>
      </c>
      <c r="C2234" s="45" t="s">
        <v>6350</v>
      </c>
      <c r="D2234" s="45" t="s">
        <v>6351</v>
      </c>
      <c r="E2234" s="45">
        <v>90</v>
      </c>
      <c r="F2234" s="45" t="s">
        <v>6876</v>
      </c>
      <c r="G2234" s="45" t="s">
        <v>7756</v>
      </c>
      <c r="H2234" s="45" t="s">
        <v>7757</v>
      </c>
      <c r="I2234" s="45" t="s">
        <v>3203</v>
      </c>
      <c r="J2234" s="46">
        <v>3294.86</v>
      </c>
      <c r="K2234" s="46">
        <f t="shared" si="34"/>
        <v>3822.0376000000001</v>
      </c>
    </row>
    <row r="2235" spans="2:11" x14ac:dyDescent="0.25">
      <c r="B2235" s="45" t="s">
        <v>3197</v>
      </c>
      <c r="C2235" s="45" t="s">
        <v>6350</v>
      </c>
      <c r="D2235" s="45" t="s">
        <v>6351</v>
      </c>
      <c r="E2235" s="45">
        <v>90</v>
      </c>
      <c r="F2235" s="45" t="s">
        <v>6876</v>
      </c>
      <c r="G2235" s="45" t="s">
        <v>7758</v>
      </c>
      <c r="H2235" s="45" t="s">
        <v>7759</v>
      </c>
      <c r="I2235" s="45" t="s">
        <v>3203</v>
      </c>
      <c r="J2235" s="46">
        <v>3358.7</v>
      </c>
      <c r="K2235" s="46">
        <f t="shared" si="34"/>
        <v>3896.0919999999996</v>
      </c>
    </row>
    <row r="2236" spans="2:11" x14ac:dyDescent="0.25">
      <c r="B2236" s="45" t="s">
        <v>3197</v>
      </c>
      <c r="C2236" s="45" t="s">
        <v>6350</v>
      </c>
      <c r="D2236" s="45" t="s">
        <v>6351</v>
      </c>
      <c r="E2236" s="45">
        <v>90</v>
      </c>
      <c r="F2236" s="45" t="s">
        <v>6876</v>
      </c>
      <c r="G2236" s="45" t="s">
        <v>7760</v>
      </c>
      <c r="H2236" s="45" t="s">
        <v>7761</v>
      </c>
      <c r="I2236" s="45" t="s">
        <v>3203</v>
      </c>
      <c r="J2236" s="46">
        <v>918.67</v>
      </c>
      <c r="K2236" s="46">
        <f t="shared" si="34"/>
        <v>1065.6571999999999</v>
      </c>
    </row>
    <row r="2237" spans="2:11" x14ac:dyDescent="0.25">
      <c r="B2237" s="45" t="s">
        <v>3197</v>
      </c>
      <c r="C2237" s="45" t="s">
        <v>6350</v>
      </c>
      <c r="D2237" s="45" t="s">
        <v>6351</v>
      </c>
      <c r="E2237" s="45">
        <v>90</v>
      </c>
      <c r="F2237" s="45" t="s">
        <v>6876</v>
      </c>
      <c r="G2237" s="45" t="s">
        <v>7762</v>
      </c>
      <c r="H2237" s="45" t="s">
        <v>7763</v>
      </c>
      <c r="I2237" s="45" t="s">
        <v>3203</v>
      </c>
      <c r="J2237" s="46">
        <v>3437.81</v>
      </c>
      <c r="K2237" s="46">
        <f t="shared" si="34"/>
        <v>3987.8595999999998</v>
      </c>
    </row>
    <row r="2238" spans="2:11" x14ac:dyDescent="0.25">
      <c r="B2238" s="45" t="s">
        <v>3197</v>
      </c>
      <c r="C2238" s="45" t="s">
        <v>6350</v>
      </c>
      <c r="D2238" s="45" t="s">
        <v>6351</v>
      </c>
      <c r="E2238" s="45">
        <v>90</v>
      </c>
      <c r="F2238" s="45" t="s">
        <v>6876</v>
      </c>
      <c r="G2238" s="45" t="s">
        <v>7764</v>
      </c>
      <c r="H2238" s="45" t="s">
        <v>7765</v>
      </c>
      <c r="I2238" s="45" t="s">
        <v>3203</v>
      </c>
      <c r="J2238" s="46">
        <v>3339.24</v>
      </c>
      <c r="K2238" s="46">
        <f t="shared" si="34"/>
        <v>3873.5183999999995</v>
      </c>
    </row>
    <row r="2239" spans="2:11" x14ac:dyDescent="0.25">
      <c r="B2239" s="45" t="s">
        <v>3197</v>
      </c>
      <c r="C2239" s="45" t="s">
        <v>6350</v>
      </c>
      <c r="D2239" s="45" t="s">
        <v>6351</v>
      </c>
      <c r="E2239" s="45">
        <v>90</v>
      </c>
      <c r="F2239" s="45" t="s">
        <v>6876</v>
      </c>
      <c r="G2239" s="45" t="s">
        <v>7766</v>
      </c>
      <c r="H2239" s="45" t="s">
        <v>7767</v>
      </c>
      <c r="I2239" s="45" t="s">
        <v>3203</v>
      </c>
      <c r="J2239" s="46">
        <v>1083.23</v>
      </c>
      <c r="K2239" s="46">
        <f t="shared" si="34"/>
        <v>1256.5467999999998</v>
      </c>
    </row>
    <row r="2240" spans="2:11" x14ac:dyDescent="0.25">
      <c r="B2240" s="45" t="s">
        <v>3197</v>
      </c>
      <c r="C2240" s="45" t="s">
        <v>6350</v>
      </c>
      <c r="D2240" s="45" t="s">
        <v>6351</v>
      </c>
      <c r="E2240" s="45">
        <v>90</v>
      </c>
      <c r="F2240" s="45" t="s">
        <v>6876</v>
      </c>
      <c r="G2240" s="45" t="s">
        <v>7768</v>
      </c>
      <c r="H2240" s="45" t="s">
        <v>7769</v>
      </c>
      <c r="I2240" s="45" t="s">
        <v>3203</v>
      </c>
      <c r="J2240" s="46">
        <v>3522.01</v>
      </c>
      <c r="K2240" s="46">
        <f t="shared" si="34"/>
        <v>4085.5315999999998</v>
      </c>
    </row>
    <row r="2241" spans="2:11" x14ac:dyDescent="0.25">
      <c r="B2241" s="45" t="s">
        <v>3197</v>
      </c>
      <c r="C2241" s="45" t="s">
        <v>6350</v>
      </c>
      <c r="D2241" s="45" t="s">
        <v>6351</v>
      </c>
      <c r="E2241" s="45">
        <v>90</v>
      </c>
      <c r="F2241" s="45" t="s">
        <v>6876</v>
      </c>
      <c r="G2241" s="45" t="s">
        <v>7770</v>
      </c>
      <c r="H2241" s="45" t="s">
        <v>7771</v>
      </c>
      <c r="I2241" s="45" t="s">
        <v>3203</v>
      </c>
      <c r="J2241" s="46">
        <v>3522.01</v>
      </c>
      <c r="K2241" s="46">
        <f t="shared" si="34"/>
        <v>4085.5315999999998</v>
      </c>
    </row>
    <row r="2242" spans="2:11" x14ac:dyDescent="0.25">
      <c r="B2242" s="45" t="s">
        <v>3197</v>
      </c>
      <c r="C2242" s="45" t="s">
        <v>6350</v>
      </c>
      <c r="D2242" s="45" t="s">
        <v>6351</v>
      </c>
      <c r="E2242" s="45">
        <v>90</v>
      </c>
      <c r="F2242" s="45" t="s">
        <v>6876</v>
      </c>
      <c r="G2242" s="45" t="s">
        <v>7772</v>
      </c>
      <c r="H2242" s="45" t="s">
        <v>7773</v>
      </c>
      <c r="I2242" s="45" t="s">
        <v>3203</v>
      </c>
      <c r="J2242" s="46">
        <v>3437.81</v>
      </c>
      <c r="K2242" s="46">
        <f t="shared" si="34"/>
        <v>3987.8595999999998</v>
      </c>
    </row>
    <row r="2243" spans="2:11" x14ac:dyDescent="0.25">
      <c r="B2243" s="45" t="s">
        <v>3197</v>
      </c>
      <c r="C2243" s="45" t="s">
        <v>6350</v>
      </c>
      <c r="D2243" s="45" t="s">
        <v>6351</v>
      </c>
      <c r="E2243" s="45">
        <v>90</v>
      </c>
      <c r="F2243" s="45" t="s">
        <v>6876</v>
      </c>
      <c r="G2243" s="45" t="s">
        <v>7774</v>
      </c>
      <c r="H2243" s="45" t="s">
        <v>7775</v>
      </c>
      <c r="I2243" s="45" t="s">
        <v>3203</v>
      </c>
      <c r="J2243" s="46">
        <v>1153.75</v>
      </c>
      <c r="K2243" s="46">
        <f t="shared" si="34"/>
        <v>1338.35</v>
      </c>
    </row>
    <row r="2244" spans="2:11" x14ac:dyDescent="0.25">
      <c r="B2244" s="45" t="s">
        <v>3197</v>
      </c>
      <c r="C2244" s="45" t="s">
        <v>6350</v>
      </c>
      <c r="D2244" s="45" t="s">
        <v>6351</v>
      </c>
      <c r="E2244" s="45">
        <v>90</v>
      </c>
      <c r="F2244" s="45" t="s">
        <v>6876</v>
      </c>
      <c r="G2244" s="45" t="s">
        <v>7776</v>
      </c>
      <c r="H2244" s="45" t="s">
        <v>7777</v>
      </c>
      <c r="I2244" s="45" t="s">
        <v>3203</v>
      </c>
      <c r="J2244" s="46">
        <v>3592</v>
      </c>
      <c r="K2244" s="46">
        <f t="shared" ref="K2244:K2307" si="35">+IF(AND(MID(H2244,1,15)="POSTE DE MADERA",J2244&lt;110)=TRUE,(J2244*1.13+5)*1.01*1.16,IF(AND(MID(H2244,1,15)="POSTE DE MADERA",J2244&gt;=110,J2244&lt;320)=TRUE,(J2244*1.13+12)*1.01*1.16,IF(AND(MID(H2244,1,15)="POSTE DE MADERA",J2244&gt;320)=TRUE,(J2244*1.13+36)*1.01*1.16,IF(+AND(MID(H2244,1,5)="POSTE",MID(H2244,1,15)&lt;&gt;"POSTE DE MADERA")=TRUE,J2244*1.01*1.16,J2244*1.16))))</f>
        <v>4166.7199999999993</v>
      </c>
    </row>
    <row r="2245" spans="2:11" x14ac:dyDescent="0.25">
      <c r="B2245" s="45" t="s">
        <v>3197</v>
      </c>
      <c r="C2245" s="45" t="s">
        <v>6350</v>
      </c>
      <c r="D2245" s="45" t="s">
        <v>6351</v>
      </c>
      <c r="E2245" s="45">
        <v>90</v>
      </c>
      <c r="F2245" s="45" t="s">
        <v>6876</v>
      </c>
      <c r="G2245" s="45" t="s">
        <v>7778</v>
      </c>
      <c r="H2245" s="45" t="s">
        <v>7779</v>
      </c>
      <c r="I2245" s="45" t="s">
        <v>3203</v>
      </c>
      <c r="J2245" s="46">
        <v>3703.3</v>
      </c>
      <c r="K2245" s="46">
        <f t="shared" si="35"/>
        <v>4295.8279999999995</v>
      </c>
    </row>
    <row r="2246" spans="2:11" x14ac:dyDescent="0.25">
      <c r="B2246" s="45" t="s">
        <v>3197</v>
      </c>
      <c r="C2246" s="45" t="s">
        <v>6350</v>
      </c>
      <c r="D2246" s="45" t="s">
        <v>6351</v>
      </c>
      <c r="E2246" s="45">
        <v>90</v>
      </c>
      <c r="F2246" s="45" t="s">
        <v>6876</v>
      </c>
      <c r="G2246" s="45" t="s">
        <v>7780</v>
      </c>
      <c r="H2246" s="45" t="s">
        <v>7781</v>
      </c>
      <c r="I2246" s="45" t="s">
        <v>3203</v>
      </c>
      <c r="J2246" s="46">
        <v>3660.7</v>
      </c>
      <c r="K2246" s="46">
        <f t="shared" si="35"/>
        <v>4246.4119999999994</v>
      </c>
    </row>
    <row r="2247" spans="2:11" x14ac:dyDescent="0.25">
      <c r="B2247" s="45" t="s">
        <v>3197</v>
      </c>
      <c r="C2247" s="45" t="s">
        <v>6350</v>
      </c>
      <c r="D2247" s="45" t="s">
        <v>6351</v>
      </c>
      <c r="E2247" s="45">
        <v>90</v>
      </c>
      <c r="F2247" s="45" t="s">
        <v>6876</v>
      </c>
      <c r="G2247" s="45" t="s">
        <v>7782</v>
      </c>
      <c r="H2247" s="45" t="s">
        <v>7783</v>
      </c>
      <c r="I2247" s="45" t="s">
        <v>3203</v>
      </c>
      <c r="J2247" s="46">
        <v>3825.3</v>
      </c>
      <c r="K2247" s="46">
        <f t="shared" si="35"/>
        <v>4437.348</v>
      </c>
    </row>
    <row r="2248" spans="2:11" x14ac:dyDescent="0.25">
      <c r="B2248" s="45" t="s">
        <v>3197</v>
      </c>
      <c r="C2248" s="45" t="s">
        <v>6350</v>
      </c>
      <c r="D2248" s="45" t="s">
        <v>6351</v>
      </c>
      <c r="E2248" s="45">
        <v>90</v>
      </c>
      <c r="F2248" s="45" t="s">
        <v>6876</v>
      </c>
      <c r="G2248" s="45" t="s">
        <v>7784</v>
      </c>
      <c r="H2248" s="45" t="s">
        <v>7785</v>
      </c>
      <c r="I2248" s="45" t="s">
        <v>3203</v>
      </c>
      <c r="J2248" s="46">
        <v>3825.3</v>
      </c>
      <c r="K2248" s="46">
        <f t="shared" si="35"/>
        <v>4437.348</v>
      </c>
    </row>
    <row r="2249" spans="2:11" x14ac:dyDescent="0.25">
      <c r="B2249" s="45" t="s">
        <v>3197</v>
      </c>
      <c r="C2249" s="45" t="s">
        <v>6350</v>
      </c>
      <c r="D2249" s="45" t="s">
        <v>6351</v>
      </c>
      <c r="E2249" s="45">
        <v>90</v>
      </c>
      <c r="F2249" s="45" t="s">
        <v>6876</v>
      </c>
      <c r="G2249" s="45" t="s">
        <v>7786</v>
      </c>
      <c r="H2249" s="45" t="s">
        <v>7787</v>
      </c>
      <c r="I2249" s="45" t="s">
        <v>3203</v>
      </c>
      <c r="J2249" s="46">
        <v>4278.8999999999996</v>
      </c>
      <c r="K2249" s="46">
        <f t="shared" si="35"/>
        <v>4963.5239999999994</v>
      </c>
    </row>
    <row r="2250" spans="2:11" x14ac:dyDescent="0.25">
      <c r="B2250" s="45" t="s">
        <v>3197</v>
      </c>
      <c r="C2250" s="45" t="s">
        <v>6350</v>
      </c>
      <c r="D2250" s="45" t="s">
        <v>6351</v>
      </c>
      <c r="E2250" s="45">
        <v>90</v>
      </c>
      <c r="F2250" s="45" t="s">
        <v>6876</v>
      </c>
      <c r="G2250" s="45" t="s">
        <v>7788</v>
      </c>
      <c r="H2250" s="45" t="s">
        <v>7789</v>
      </c>
      <c r="I2250" s="45" t="s">
        <v>3203</v>
      </c>
      <c r="J2250" s="46">
        <v>2034.26</v>
      </c>
      <c r="K2250" s="46">
        <f t="shared" si="35"/>
        <v>2359.7415999999998</v>
      </c>
    </row>
    <row r="2251" spans="2:11" x14ac:dyDescent="0.25">
      <c r="B2251" s="45" t="s">
        <v>3197</v>
      </c>
      <c r="C2251" s="45" t="s">
        <v>6350</v>
      </c>
      <c r="D2251" s="45" t="s">
        <v>6351</v>
      </c>
      <c r="E2251" s="45">
        <v>90</v>
      </c>
      <c r="F2251" s="45" t="s">
        <v>6876</v>
      </c>
      <c r="G2251" s="45" t="s">
        <v>7790</v>
      </c>
      <c r="H2251" s="45" t="s">
        <v>7791</v>
      </c>
      <c r="I2251" s="45" t="s">
        <v>3203</v>
      </c>
      <c r="J2251" s="46">
        <v>4408.55</v>
      </c>
      <c r="K2251" s="46">
        <f t="shared" si="35"/>
        <v>5113.9179999999997</v>
      </c>
    </row>
    <row r="2252" spans="2:11" x14ac:dyDescent="0.25">
      <c r="B2252" s="45" t="s">
        <v>3197</v>
      </c>
      <c r="C2252" s="45" t="s">
        <v>6350</v>
      </c>
      <c r="D2252" s="45" t="s">
        <v>6351</v>
      </c>
      <c r="E2252" s="45">
        <v>90</v>
      </c>
      <c r="F2252" s="45" t="s">
        <v>6876</v>
      </c>
      <c r="G2252" s="45" t="s">
        <v>7792</v>
      </c>
      <c r="H2252" s="45" t="s">
        <v>7793</v>
      </c>
      <c r="I2252" s="45" t="s">
        <v>3203</v>
      </c>
      <c r="J2252" s="46">
        <v>4315.96</v>
      </c>
      <c r="K2252" s="46">
        <f t="shared" si="35"/>
        <v>5006.5135999999993</v>
      </c>
    </row>
    <row r="2253" spans="2:11" x14ac:dyDescent="0.25">
      <c r="B2253" s="45" t="s">
        <v>3197</v>
      </c>
      <c r="C2253" s="45" t="s">
        <v>6350</v>
      </c>
      <c r="D2253" s="45" t="s">
        <v>6351</v>
      </c>
      <c r="E2253" s="45">
        <v>90</v>
      </c>
      <c r="F2253" s="45" t="s">
        <v>6876</v>
      </c>
      <c r="G2253" s="45" t="s">
        <v>7794</v>
      </c>
      <c r="H2253" s="45" t="s">
        <v>7795</v>
      </c>
      <c r="I2253" s="45" t="s">
        <v>3203</v>
      </c>
      <c r="J2253" s="46">
        <v>2094.0700000000002</v>
      </c>
      <c r="K2253" s="46">
        <f t="shared" si="35"/>
        <v>2429.1212</v>
      </c>
    </row>
    <row r="2254" spans="2:11" x14ac:dyDescent="0.25">
      <c r="B2254" s="45" t="s">
        <v>3197</v>
      </c>
      <c r="C2254" s="45" t="s">
        <v>6350</v>
      </c>
      <c r="D2254" s="45" t="s">
        <v>6351</v>
      </c>
      <c r="E2254" s="45">
        <v>90</v>
      </c>
      <c r="F2254" s="45" t="s">
        <v>6876</v>
      </c>
      <c r="G2254" s="45" t="s">
        <v>7796</v>
      </c>
      <c r="H2254" s="45" t="s">
        <v>7797</v>
      </c>
      <c r="I2254" s="45" t="s">
        <v>3203</v>
      </c>
      <c r="J2254" s="46">
        <v>4525.2</v>
      </c>
      <c r="K2254" s="46">
        <f t="shared" si="35"/>
        <v>5249.2319999999991</v>
      </c>
    </row>
    <row r="2255" spans="2:11" x14ac:dyDescent="0.25">
      <c r="B2255" s="45" t="s">
        <v>3197</v>
      </c>
      <c r="C2255" s="45" t="s">
        <v>6350</v>
      </c>
      <c r="D2255" s="45" t="s">
        <v>6351</v>
      </c>
      <c r="E2255" s="45">
        <v>90</v>
      </c>
      <c r="F2255" s="45" t="s">
        <v>6876</v>
      </c>
      <c r="G2255" s="45" t="s">
        <v>7798</v>
      </c>
      <c r="H2255" s="45" t="s">
        <v>7799</v>
      </c>
      <c r="I2255" s="45" t="s">
        <v>3203</v>
      </c>
      <c r="J2255" s="46">
        <v>2329.15</v>
      </c>
      <c r="K2255" s="46">
        <f t="shared" si="35"/>
        <v>2701.8139999999999</v>
      </c>
    </row>
    <row r="2256" spans="2:11" x14ac:dyDescent="0.25">
      <c r="B2256" s="45" t="s">
        <v>3197</v>
      </c>
      <c r="C2256" s="45" t="s">
        <v>6350</v>
      </c>
      <c r="D2256" s="45" t="s">
        <v>6351</v>
      </c>
      <c r="E2256" s="45">
        <v>90</v>
      </c>
      <c r="F2256" s="45" t="s">
        <v>6876</v>
      </c>
      <c r="G2256" s="45" t="s">
        <v>7800</v>
      </c>
      <c r="H2256" s="45" t="s">
        <v>7801</v>
      </c>
      <c r="I2256" s="45" t="s">
        <v>3203</v>
      </c>
      <c r="J2256" s="46">
        <v>5234.95</v>
      </c>
      <c r="K2256" s="46">
        <f t="shared" si="35"/>
        <v>6072.5419999999995</v>
      </c>
    </row>
    <row r="2257" spans="2:11" x14ac:dyDescent="0.25">
      <c r="B2257" s="45" t="s">
        <v>3197</v>
      </c>
      <c r="C2257" s="45" t="s">
        <v>6350</v>
      </c>
      <c r="D2257" s="45" t="s">
        <v>6351</v>
      </c>
      <c r="E2257" s="45">
        <v>90</v>
      </c>
      <c r="F2257" s="45" t="s">
        <v>6876</v>
      </c>
      <c r="G2257" s="45" t="s">
        <v>7802</v>
      </c>
      <c r="H2257" s="45" t="s">
        <v>7803</v>
      </c>
      <c r="I2257" s="45" t="s">
        <v>3203</v>
      </c>
      <c r="J2257" s="46">
        <v>5575.05</v>
      </c>
      <c r="K2257" s="46">
        <f t="shared" si="35"/>
        <v>6467.058</v>
      </c>
    </row>
    <row r="2258" spans="2:11" x14ac:dyDescent="0.25">
      <c r="B2258" s="45" t="s">
        <v>3197</v>
      </c>
      <c r="C2258" s="45" t="s">
        <v>6350</v>
      </c>
      <c r="D2258" s="45" t="s">
        <v>6351</v>
      </c>
      <c r="E2258" s="45">
        <v>90</v>
      </c>
      <c r="F2258" s="45" t="s">
        <v>6876</v>
      </c>
      <c r="G2258" s="45" t="s">
        <v>7804</v>
      </c>
      <c r="H2258" s="45" t="s">
        <v>7805</v>
      </c>
      <c r="I2258" s="45" t="s">
        <v>3203</v>
      </c>
      <c r="J2258" s="46">
        <v>5745.5</v>
      </c>
      <c r="K2258" s="46">
        <f t="shared" si="35"/>
        <v>6664.78</v>
      </c>
    </row>
    <row r="2259" spans="2:11" x14ac:dyDescent="0.25">
      <c r="B2259" s="45" t="s">
        <v>3197</v>
      </c>
      <c r="C2259" s="45" t="s">
        <v>6350</v>
      </c>
      <c r="D2259" s="45" t="s">
        <v>6351</v>
      </c>
      <c r="E2259" s="45">
        <v>90</v>
      </c>
      <c r="F2259" s="45" t="s">
        <v>6876</v>
      </c>
      <c r="G2259" s="45" t="s">
        <v>7806</v>
      </c>
      <c r="H2259" s="45" t="s">
        <v>7807</v>
      </c>
      <c r="I2259" s="45" t="s">
        <v>3203</v>
      </c>
      <c r="J2259" s="46">
        <v>3739.63</v>
      </c>
      <c r="K2259" s="46">
        <f t="shared" si="35"/>
        <v>4337.9708000000001</v>
      </c>
    </row>
    <row r="2260" spans="2:11" x14ac:dyDescent="0.25">
      <c r="B2260" s="45" t="s">
        <v>3197</v>
      </c>
      <c r="C2260" s="45" t="s">
        <v>6350</v>
      </c>
      <c r="D2260" s="45" t="s">
        <v>6351</v>
      </c>
      <c r="E2260" s="45">
        <v>90</v>
      </c>
      <c r="F2260" s="45" t="s">
        <v>6876</v>
      </c>
      <c r="G2260" s="45" t="s">
        <v>7808</v>
      </c>
      <c r="H2260" s="45" t="s">
        <v>7809</v>
      </c>
      <c r="I2260" s="45" t="s">
        <v>3203</v>
      </c>
      <c r="J2260" s="46">
        <v>6158.3</v>
      </c>
      <c r="K2260" s="46">
        <f t="shared" si="35"/>
        <v>7143.6279999999997</v>
      </c>
    </row>
    <row r="2261" spans="2:11" x14ac:dyDescent="0.25">
      <c r="B2261" s="45" t="s">
        <v>3197</v>
      </c>
      <c r="C2261" s="45" t="s">
        <v>6350</v>
      </c>
      <c r="D2261" s="45" t="s">
        <v>6351</v>
      </c>
      <c r="E2261" s="45">
        <v>90</v>
      </c>
      <c r="F2261" s="45" t="s">
        <v>6876</v>
      </c>
      <c r="G2261" s="45" t="s">
        <v>7810</v>
      </c>
      <c r="H2261" s="45" t="s">
        <v>7811</v>
      </c>
      <c r="I2261" s="45" t="s">
        <v>3203</v>
      </c>
      <c r="J2261" s="46">
        <v>4327.33</v>
      </c>
      <c r="K2261" s="46">
        <f t="shared" si="35"/>
        <v>5019.7027999999991</v>
      </c>
    </row>
    <row r="2262" spans="2:11" x14ac:dyDescent="0.25">
      <c r="B2262" s="45" t="s">
        <v>3197</v>
      </c>
      <c r="C2262" s="45" t="s">
        <v>6350</v>
      </c>
      <c r="D2262" s="45" t="s">
        <v>6351</v>
      </c>
      <c r="E2262" s="45">
        <v>90</v>
      </c>
      <c r="F2262" s="45" t="s">
        <v>6876</v>
      </c>
      <c r="G2262" s="45" t="s">
        <v>7812</v>
      </c>
      <c r="H2262" s="45" t="s">
        <v>7813</v>
      </c>
      <c r="I2262" s="45" t="s">
        <v>3203</v>
      </c>
      <c r="J2262" s="46">
        <v>6766.6</v>
      </c>
      <c r="K2262" s="46">
        <f t="shared" si="35"/>
        <v>7849.2560000000003</v>
      </c>
    </row>
    <row r="2263" spans="2:11" x14ac:dyDescent="0.25">
      <c r="B2263" s="45" t="s">
        <v>3197</v>
      </c>
      <c r="C2263" s="45" t="s">
        <v>6350</v>
      </c>
      <c r="D2263" s="45" t="s">
        <v>6351</v>
      </c>
      <c r="E2263" s="45">
        <v>90</v>
      </c>
      <c r="F2263" s="45" t="s">
        <v>6876</v>
      </c>
      <c r="G2263" s="45" t="s">
        <v>7814</v>
      </c>
      <c r="H2263" s="45" t="s">
        <v>7815</v>
      </c>
      <c r="I2263" s="45" t="s">
        <v>3203</v>
      </c>
      <c r="J2263" s="46">
        <v>4834.6099999999997</v>
      </c>
      <c r="K2263" s="46">
        <f t="shared" si="35"/>
        <v>5608.1475999999993</v>
      </c>
    </row>
    <row r="2264" spans="2:11" x14ac:dyDescent="0.25">
      <c r="B2264" s="45" t="s">
        <v>3197</v>
      </c>
      <c r="C2264" s="45" t="s">
        <v>6350</v>
      </c>
      <c r="D2264" s="45" t="s">
        <v>6351</v>
      </c>
      <c r="E2264" s="45">
        <v>90</v>
      </c>
      <c r="F2264" s="45" t="s">
        <v>6876</v>
      </c>
      <c r="G2264" s="45" t="s">
        <v>7816</v>
      </c>
      <c r="H2264" s="45" t="s">
        <v>7817</v>
      </c>
      <c r="I2264" s="45" t="s">
        <v>3203</v>
      </c>
      <c r="J2264" s="46">
        <v>7324.8</v>
      </c>
      <c r="K2264" s="46">
        <f t="shared" si="35"/>
        <v>8496.768</v>
      </c>
    </row>
    <row r="2265" spans="2:11" x14ac:dyDescent="0.25">
      <c r="B2265" s="45" t="s">
        <v>3197</v>
      </c>
      <c r="C2265" s="45" t="s">
        <v>6350</v>
      </c>
      <c r="D2265" s="45" t="s">
        <v>6351</v>
      </c>
      <c r="E2265" s="45">
        <v>90</v>
      </c>
      <c r="F2265" s="45" t="s">
        <v>6876</v>
      </c>
      <c r="G2265" s="45" t="s">
        <v>7818</v>
      </c>
      <c r="H2265" s="45" t="s">
        <v>7819</v>
      </c>
      <c r="I2265" s="45" t="s">
        <v>3203</v>
      </c>
      <c r="J2265" s="46">
        <v>5385.19</v>
      </c>
      <c r="K2265" s="46">
        <f t="shared" si="35"/>
        <v>6246.8203999999987</v>
      </c>
    </row>
    <row r="2266" spans="2:11" x14ac:dyDescent="0.25">
      <c r="B2266" s="45" t="s">
        <v>3197</v>
      </c>
      <c r="C2266" s="45" t="s">
        <v>6350</v>
      </c>
      <c r="D2266" s="45" t="s">
        <v>6351</v>
      </c>
      <c r="E2266" s="45">
        <v>90</v>
      </c>
      <c r="F2266" s="45" t="s">
        <v>6876</v>
      </c>
      <c r="G2266" s="45" t="s">
        <v>7820</v>
      </c>
      <c r="H2266" s="45" t="s">
        <v>7821</v>
      </c>
      <c r="I2266" s="45" t="s">
        <v>3203</v>
      </c>
      <c r="J2266" s="46">
        <v>5502.73</v>
      </c>
      <c r="K2266" s="46">
        <f t="shared" si="35"/>
        <v>6383.1667999999991</v>
      </c>
    </row>
    <row r="2267" spans="2:11" x14ac:dyDescent="0.25">
      <c r="B2267" s="45" t="s">
        <v>3197</v>
      </c>
      <c r="C2267" s="45" t="s">
        <v>6350</v>
      </c>
      <c r="D2267" s="45" t="s">
        <v>6351</v>
      </c>
      <c r="E2267" s="45">
        <v>90</v>
      </c>
      <c r="F2267" s="45" t="s">
        <v>6876</v>
      </c>
      <c r="G2267" s="45" t="s">
        <v>7822</v>
      </c>
      <c r="H2267" s="45" t="s">
        <v>7823</v>
      </c>
      <c r="I2267" s="45" t="s">
        <v>3203</v>
      </c>
      <c r="J2267" s="46">
        <v>8491.2999999999993</v>
      </c>
      <c r="K2267" s="46">
        <f t="shared" si="35"/>
        <v>9849.9079999999976</v>
      </c>
    </row>
    <row r="2268" spans="2:11" x14ac:dyDescent="0.25">
      <c r="B2268" s="45" t="s">
        <v>3197</v>
      </c>
      <c r="C2268" s="45" t="s">
        <v>6350</v>
      </c>
      <c r="D2268" s="45" t="s">
        <v>6351</v>
      </c>
      <c r="E2268" s="45">
        <v>90</v>
      </c>
      <c r="F2268" s="45" t="s">
        <v>6876</v>
      </c>
      <c r="G2268" s="45" t="s">
        <v>7824</v>
      </c>
      <c r="H2268" s="45" t="s">
        <v>7825</v>
      </c>
      <c r="I2268" s="45" t="s">
        <v>3203</v>
      </c>
      <c r="J2268" s="46">
        <v>7618.45</v>
      </c>
      <c r="K2268" s="46">
        <f t="shared" si="35"/>
        <v>8837.402</v>
      </c>
    </row>
    <row r="2269" spans="2:11" x14ac:dyDescent="0.25">
      <c r="B2269" s="45" t="s">
        <v>3197</v>
      </c>
      <c r="C2269" s="45" t="s">
        <v>6350</v>
      </c>
      <c r="D2269" s="45" t="s">
        <v>6351</v>
      </c>
      <c r="E2269" s="45">
        <v>90</v>
      </c>
      <c r="F2269" s="45" t="s">
        <v>6876</v>
      </c>
      <c r="G2269" s="45" t="s">
        <v>7826</v>
      </c>
      <c r="H2269" s="45" t="s">
        <v>7827</v>
      </c>
      <c r="I2269" s="45" t="s">
        <v>3203</v>
      </c>
      <c r="J2269" s="46">
        <v>7618.45</v>
      </c>
      <c r="K2269" s="46">
        <f t="shared" si="35"/>
        <v>8837.402</v>
      </c>
    </row>
    <row r="2270" spans="2:11" x14ac:dyDescent="0.25">
      <c r="B2270" s="45" t="s">
        <v>3197</v>
      </c>
      <c r="C2270" s="45" t="s">
        <v>6350</v>
      </c>
      <c r="D2270" s="45" t="s">
        <v>6351</v>
      </c>
      <c r="E2270" s="45">
        <v>90</v>
      </c>
      <c r="F2270" s="45" t="s">
        <v>6876</v>
      </c>
      <c r="G2270" s="45" t="s">
        <v>7828</v>
      </c>
      <c r="H2270" s="45" t="s">
        <v>7829</v>
      </c>
      <c r="I2270" s="45" t="s">
        <v>3203</v>
      </c>
      <c r="J2270" s="46">
        <v>10007.75</v>
      </c>
      <c r="K2270" s="46">
        <f t="shared" si="35"/>
        <v>11608.99</v>
      </c>
    </row>
    <row r="2271" spans="2:11" x14ac:dyDescent="0.25">
      <c r="B2271" s="45" t="s">
        <v>3197</v>
      </c>
      <c r="C2271" s="45" t="s">
        <v>6350</v>
      </c>
      <c r="D2271" s="45" t="s">
        <v>6351</v>
      </c>
      <c r="E2271" s="45">
        <v>90</v>
      </c>
      <c r="F2271" s="45" t="s">
        <v>6876</v>
      </c>
      <c r="G2271" s="45" t="s">
        <v>7830</v>
      </c>
      <c r="H2271" s="45" t="s">
        <v>7831</v>
      </c>
      <c r="I2271" s="45" t="s">
        <v>3203</v>
      </c>
      <c r="J2271" s="46">
        <v>7735.99</v>
      </c>
      <c r="K2271" s="46">
        <f t="shared" si="35"/>
        <v>8973.7483999999986</v>
      </c>
    </row>
    <row r="2272" spans="2:11" x14ac:dyDescent="0.25">
      <c r="B2272" s="45" t="s">
        <v>3197</v>
      </c>
      <c r="C2272" s="45" t="s">
        <v>6350</v>
      </c>
      <c r="D2272" s="45" t="s">
        <v>6351</v>
      </c>
      <c r="E2272" s="45">
        <v>90</v>
      </c>
      <c r="F2272" s="45" t="s">
        <v>6876</v>
      </c>
      <c r="G2272" s="45" t="s">
        <v>7832</v>
      </c>
      <c r="H2272" s="45" t="s">
        <v>7833</v>
      </c>
      <c r="I2272" s="45" t="s">
        <v>3203</v>
      </c>
      <c r="J2272" s="46">
        <v>9616.6299999999992</v>
      </c>
      <c r="K2272" s="46">
        <f t="shared" si="35"/>
        <v>11155.290799999999</v>
      </c>
    </row>
    <row r="2273" spans="2:11" x14ac:dyDescent="0.25">
      <c r="B2273" s="45" t="s">
        <v>3197</v>
      </c>
      <c r="C2273" s="45" t="s">
        <v>6350</v>
      </c>
      <c r="D2273" s="45" t="s">
        <v>6351</v>
      </c>
      <c r="E2273" s="45">
        <v>90</v>
      </c>
      <c r="F2273" s="45" t="s">
        <v>6876</v>
      </c>
      <c r="G2273" s="45" t="s">
        <v>7834</v>
      </c>
      <c r="H2273" s="45" t="s">
        <v>7835</v>
      </c>
      <c r="I2273" s="45" t="s">
        <v>3203</v>
      </c>
      <c r="J2273" s="46">
        <v>2757.33</v>
      </c>
      <c r="K2273" s="46">
        <f t="shared" si="35"/>
        <v>3198.5027999999998</v>
      </c>
    </row>
    <row r="2274" spans="2:11" x14ac:dyDescent="0.25">
      <c r="B2274" s="45" t="s">
        <v>3197</v>
      </c>
      <c r="C2274" s="45" t="s">
        <v>6350</v>
      </c>
      <c r="D2274" s="45" t="s">
        <v>6351</v>
      </c>
      <c r="E2274" s="45">
        <v>91</v>
      </c>
      <c r="F2274" s="45" t="s">
        <v>6859</v>
      </c>
      <c r="G2274" s="45" t="s">
        <v>7836</v>
      </c>
      <c r="H2274" s="45" t="s">
        <v>7837</v>
      </c>
      <c r="I2274" s="45" t="s">
        <v>3203</v>
      </c>
      <c r="J2274" s="46">
        <v>15956.5</v>
      </c>
      <c r="K2274" s="46">
        <f t="shared" si="35"/>
        <v>18509.539999999997</v>
      </c>
    </row>
    <row r="2275" spans="2:11" x14ac:dyDescent="0.25">
      <c r="B2275" s="45" t="s">
        <v>3197</v>
      </c>
      <c r="C2275" s="45" t="s">
        <v>6350</v>
      </c>
      <c r="D2275" s="45" t="s">
        <v>6351</v>
      </c>
      <c r="E2275" s="45">
        <v>91</v>
      </c>
      <c r="F2275" s="45" t="s">
        <v>6859</v>
      </c>
      <c r="G2275" s="45" t="s">
        <v>7838</v>
      </c>
      <c r="H2275" s="45" t="s">
        <v>7839</v>
      </c>
      <c r="I2275" s="45" t="s">
        <v>3203</v>
      </c>
      <c r="J2275" s="46">
        <v>25146.400000000001</v>
      </c>
      <c r="K2275" s="46">
        <f t="shared" si="35"/>
        <v>29169.824000000001</v>
      </c>
    </row>
    <row r="2276" spans="2:11" x14ac:dyDescent="0.25">
      <c r="B2276" s="45" t="s">
        <v>3197</v>
      </c>
      <c r="C2276" s="45" t="s">
        <v>6350</v>
      </c>
      <c r="D2276" s="45" t="s">
        <v>6351</v>
      </c>
      <c r="E2276" s="45">
        <v>91</v>
      </c>
      <c r="F2276" s="45" t="s">
        <v>6859</v>
      </c>
      <c r="G2276" s="45" t="s">
        <v>7840</v>
      </c>
      <c r="H2276" s="45" t="s">
        <v>7841</v>
      </c>
      <c r="I2276" s="45" t="s">
        <v>3203</v>
      </c>
      <c r="J2276" s="46">
        <v>96097.5</v>
      </c>
      <c r="K2276" s="46">
        <f t="shared" si="35"/>
        <v>111473.09999999999</v>
      </c>
    </row>
    <row r="2277" spans="2:11" x14ac:dyDescent="0.25">
      <c r="B2277" s="45" t="s">
        <v>3197</v>
      </c>
      <c r="C2277" s="45" t="s">
        <v>6350</v>
      </c>
      <c r="D2277" s="45" t="s">
        <v>6351</v>
      </c>
      <c r="E2277" s="45">
        <v>87</v>
      </c>
      <c r="F2277" s="45" t="s">
        <v>7842</v>
      </c>
      <c r="G2277" s="45" t="s">
        <v>7843</v>
      </c>
      <c r="H2277" s="45" t="s">
        <v>7844</v>
      </c>
      <c r="I2277" s="45" t="s">
        <v>3203</v>
      </c>
      <c r="J2277" s="46">
        <v>9599.5</v>
      </c>
      <c r="K2277" s="46">
        <f t="shared" si="35"/>
        <v>11135.42</v>
      </c>
    </row>
    <row r="2278" spans="2:11" x14ac:dyDescent="0.25">
      <c r="B2278" s="45" t="s">
        <v>3197</v>
      </c>
      <c r="C2278" s="45" t="s">
        <v>6350</v>
      </c>
      <c r="D2278" s="45" t="s">
        <v>6351</v>
      </c>
      <c r="E2278" s="45">
        <v>87</v>
      </c>
      <c r="F2278" s="45" t="s">
        <v>7842</v>
      </c>
      <c r="G2278" s="45" t="s">
        <v>7845</v>
      </c>
      <c r="H2278" s="45" t="s">
        <v>7846</v>
      </c>
      <c r="I2278" s="45" t="s">
        <v>3203</v>
      </c>
      <c r="J2278" s="46">
        <v>10948</v>
      </c>
      <c r="K2278" s="46">
        <f t="shared" si="35"/>
        <v>12699.679999999998</v>
      </c>
    </row>
    <row r="2279" spans="2:11" x14ac:dyDescent="0.25">
      <c r="B2279" s="45" t="s">
        <v>3197</v>
      </c>
      <c r="C2279" s="45" t="s">
        <v>6350</v>
      </c>
      <c r="D2279" s="45" t="s">
        <v>6351</v>
      </c>
      <c r="E2279" s="45">
        <v>87</v>
      </c>
      <c r="F2279" s="45" t="s">
        <v>7842</v>
      </c>
      <c r="G2279" s="45" t="s">
        <v>7847</v>
      </c>
      <c r="H2279" s="45" t="s">
        <v>7848</v>
      </c>
      <c r="I2279" s="45" t="s">
        <v>3203</v>
      </c>
      <c r="J2279" s="46">
        <v>12602.1</v>
      </c>
      <c r="K2279" s="46">
        <f t="shared" si="35"/>
        <v>14618.436</v>
      </c>
    </row>
    <row r="2280" spans="2:11" x14ac:dyDescent="0.25">
      <c r="B2280" s="45" t="s">
        <v>3197</v>
      </c>
      <c r="C2280" s="45" t="s">
        <v>6350</v>
      </c>
      <c r="D2280" s="45" t="s">
        <v>6351</v>
      </c>
      <c r="E2280" s="45">
        <v>87</v>
      </c>
      <c r="F2280" s="45" t="s">
        <v>7842</v>
      </c>
      <c r="G2280" s="45" t="s">
        <v>7849</v>
      </c>
      <c r="H2280" s="45" t="s">
        <v>7850</v>
      </c>
      <c r="I2280" s="45" t="s">
        <v>3203</v>
      </c>
      <c r="J2280" s="46">
        <v>13476</v>
      </c>
      <c r="K2280" s="46">
        <f t="shared" si="35"/>
        <v>15632.159999999998</v>
      </c>
    </row>
    <row r="2281" spans="2:11" x14ac:dyDescent="0.25">
      <c r="B2281" s="45" t="s">
        <v>3197</v>
      </c>
      <c r="C2281" s="45" t="s">
        <v>6350</v>
      </c>
      <c r="D2281" s="45" t="s">
        <v>6351</v>
      </c>
      <c r="E2281" s="45">
        <v>87</v>
      </c>
      <c r="F2281" s="45" t="s">
        <v>7842</v>
      </c>
      <c r="G2281" s="45" t="s">
        <v>7851</v>
      </c>
      <c r="H2281" s="45" t="s">
        <v>7852</v>
      </c>
      <c r="I2281" s="45" t="s">
        <v>3203</v>
      </c>
      <c r="J2281" s="46">
        <v>18955.87</v>
      </c>
      <c r="K2281" s="46">
        <f t="shared" si="35"/>
        <v>21988.809199999996</v>
      </c>
    </row>
    <row r="2282" spans="2:11" x14ac:dyDescent="0.25">
      <c r="B2282" s="45" t="s">
        <v>3197</v>
      </c>
      <c r="C2282" s="45" t="s">
        <v>6350</v>
      </c>
      <c r="D2282" s="45" t="s">
        <v>6351</v>
      </c>
      <c r="E2282" s="45">
        <v>87</v>
      </c>
      <c r="F2282" s="45" t="s">
        <v>7842</v>
      </c>
      <c r="G2282" s="45" t="s">
        <v>7853</v>
      </c>
      <c r="H2282" s="45" t="s">
        <v>7854</v>
      </c>
      <c r="I2282" s="45" t="s">
        <v>3203</v>
      </c>
      <c r="J2282" s="46">
        <v>8522.52</v>
      </c>
      <c r="K2282" s="46">
        <f t="shared" si="35"/>
        <v>9886.1232</v>
      </c>
    </row>
    <row r="2283" spans="2:11" x14ac:dyDescent="0.25">
      <c r="B2283" s="45" t="s">
        <v>3197</v>
      </c>
      <c r="C2283" s="45" t="s">
        <v>6350</v>
      </c>
      <c r="D2283" s="45" t="s">
        <v>6351</v>
      </c>
      <c r="E2283" s="45">
        <v>87</v>
      </c>
      <c r="F2283" s="45" t="s">
        <v>7842</v>
      </c>
      <c r="G2283" s="45" t="s">
        <v>7855</v>
      </c>
      <c r="H2283" s="45" t="s">
        <v>7856</v>
      </c>
      <c r="I2283" s="45" t="s">
        <v>3203</v>
      </c>
      <c r="J2283" s="46">
        <v>8744.75</v>
      </c>
      <c r="K2283" s="46">
        <f t="shared" si="35"/>
        <v>10143.91</v>
      </c>
    </row>
    <row r="2284" spans="2:11" x14ac:dyDescent="0.25">
      <c r="B2284" s="45" t="s">
        <v>3197</v>
      </c>
      <c r="C2284" s="45" t="s">
        <v>6350</v>
      </c>
      <c r="D2284" s="45" t="s">
        <v>6351</v>
      </c>
      <c r="E2284" s="45">
        <v>87</v>
      </c>
      <c r="F2284" s="45" t="s">
        <v>7842</v>
      </c>
      <c r="G2284" s="45" t="s">
        <v>7857</v>
      </c>
      <c r="H2284" s="45" t="s">
        <v>7858</v>
      </c>
      <c r="I2284" s="45" t="s">
        <v>3203</v>
      </c>
      <c r="J2284" s="46">
        <v>9172.1299999999992</v>
      </c>
      <c r="K2284" s="46">
        <f t="shared" si="35"/>
        <v>10639.670799999998</v>
      </c>
    </row>
    <row r="2285" spans="2:11" x14ac:dyDescent="0.25">
      <c r="B2285" s="45" t="s">
        <v>3197</v>
      </c>
      <c r="C2285" s="45" t="s">
        <v>6350</v>
      </c>
      <c r="D2285" s="45" t="s">
        <v>6351</v>
      </c>
      <c r="E2285" s="45">
        <v>87</v>
      </c>
      <c r="F2285" s="45" t="s">
        <v>7842</v>
      </c>
      <c r="G2285" s="45" t="s">
        <v>7859</v>
      </c>
      <c r="H2285" s="45" t="s">
        <v>7860</v>
      </c>
      <c r="I2285" s="45" t="s">
        <v>3203</v>
      </c>
      <c r="J2285" s="46">
        <v>9257.6</v>
      </c>
      <c r="K2285" s="46">
        <f t="shared" si="35"/>
        <v>10738.815999999999</v>
      </c>
    </row>
    <row r="2286" spans="2:11" x14ac:dyDescent="0.25">
      <c r="B2286" s="45" t="s">
        <v>3197</v>
      </c>
      <c r="C2286" s="45" t="s">
        <v>6350</v>
      </c>
      <c r="D2286" s="45" t="s">
        <v>6351</v>
      </c>
      <c r="E2286" s="45">
        <v>87</v>
      </c>
      <c r="F2286" s="45" t="s">
        <v>7842</v>
      </c>
      <c r="G2286" s="45" t="s">
        <v>7861</v>
      </c>
      <c r="H2286" s="45" t="s">
        <v>7862</v>
      </c>
      <c r="I2286" s="45" t="s">
        <v>3203</v>
      </c>
      <c r="J2286" s="46">
        <v>9770.4500000000007</v>
      </c>
      <c r="K2286" s="46">
        <f t="shared" si="35"/>
        <v>11333.722</v>
      </c>
    </row>
    <row r="2287" spans="2:11" x14ac:dyDescent="0.25">
      <c r="B2287" s="45" t="s">
        <v>3197</v>
      </c>
      <c r="C2287" s="45" t="s">
        <v>6350</v>
      </c>
      <c r="D2287" s="45" t="s">
        <v>6351</v>
      </c>
      <c r="E2287" s="45">
        <v>87</v>
      </c>
      <c r="F2287" s="45" t="s">
        <v>7842</v>
      </c>
      <c r="G2287" s="45" t="s">
        <v>7863</v>
      </c>
      <c r="H2287" s="45" t="s">
        <v>7864</v>
      </c>
      <c r="I2287" s="45" t="s">
        <v>3203</v>
      </c>
      <c r="J2287" s="46">
        <v>10454.25</v>
      </c>
      <c r="K2287" s="46">
        <f t="shared" si="35"/>
        <v>12126.929999999998</v>
      </c>
    </row>
    <row r="2288" spans="2:11" x14ac:dyDescent="0.25">
      <c r="B2288" s="45" t="s">
        <v>3197</v>
      </c>
      <c r="C2288" s="45" t="s">
        <v>6350</v>
      </c>
      <c r="D2288" s="45" t="s">
        <v>6351</v>
      </c>
      <c r="E2288" s="45">
        <v>87</v>
      </c>
      <c r="F2288" s="45" t="s">
        <v>7842</v>
      </c>
      <c r="G2288" s="45" t="s">
        <v>7865</v>
      </c>
      <c r="H2288" s="45" t="s">
        <v>7866</v>
      </c>
      <c r="I2288" s="45" t="s">
        <v>3203</v>
      </c>
      <c r="J2288" s="46">
        <v>11309</v>
      </c>
      <c r="K2288" s="46">
        <f t="shared" si="35"/>
        <v>13118.439999999999</v>
      </c>
    </row>
    <row r="2289" spans="2:11" x14ac:dyDescent="0.25">
      <c r="B2289" s="45" t="s">
        <v>3197</v>
      </c>
      <c r="C2289" s="45" t="s">
        <v>6350</v>
      </c>
      <c r="D2289" s="45" t="s">
        <v>6351</v>
      </c>
      <c r="E2289" s="45">
        <v>87</v>
      </c>
      <c r="F2289" s="45" t="s">
        <v>7842</v>
      </c>
      <c r="G2289" s="45" t="s">
        <v>7867</v>
      </c>
      <c r="H2289" s="45" t="s">
        <v>7868</v>
      </c>
      <c r="I2289" s="45" t="s">
        <v>3203</v>
      </c>
      <c r="J2289" s="46">
        <v>13018.5</v>
      </c>
      <c r="K2289" s="46">
        <f t="shared" si="35"/>
        <v>15101.46</v>
      </c>
    </row>
    <row r="2290" spans="2:11" x14ac:dyDescent="0.25">
      <c r="B2290" s="45" t="s">
        <v>3197</v>
      </c>
      <c r="C2290" s="45" t="s">
        <v>6350</v>
      </c>
      <c r="D2290" s="45" t="s">
        <v>6351</v>
      </c>
      <c r="E2290" s="45">
        <v>87</v>
      </c>
      <c r="F2290" s="45" t="s">
        <v>7842</v>
      </c>
      <c r="G2290" s="45" t="s">
        <v>7869</v>
      </c>
      <c r="H2290" s="45" t="s">
        <v>7870</v>
      </c>
      <c r="I2290" s="45" t="s">
        <v>3203</v>
      </c>
      <c r="J2290" s="46">
        <v>13018.5</v>
      </c>
      <c r="K2290" s="46">
        <f t="shared" si="35"/>
        <v>15101.46</v>
      </c>
    </row>
    <row r="2291" spans="2:11" x14ac:dyDescent="0.25">
      <c r="B2291" s="45" t="s">
        <v>3197</v>
      </c>
      <c r="C2291" s="45" t="s">
        <v>6350</v>
      </c>
      <c r="D2291" s="45" t="s">
        <v>6351</v>
      </c>
      <c r="E2291" s="45">
        <v>87</v>
      </c>
      <c r="F2291" s="45" t="s">
        <v>7842</v>
      </c>
      <c r="G2291" s="45" t="s">
        <v>7871</v>
      </c>
      <c r="H2291" s="45" t="s">
        <v>7872</v>
      </c>
      <c r="I2291" s="45" t="s">
        <v>3203</v>
      </c>
      <c r="J2291" s="46">
        <v>13360.4</v>
      </c>
      <c r="K2291" s="46">
        <f t="shared" si="35"/>
        <v>15498.063999999998</v>
      </c>
    </row>
    <row r="2292" spans="2:11" x14ac:dyDescent="0.25">
      <c r="B2292" s="45" t="s">
        <v>3197</v>
      </c>
      <c r="C2292" s="45" t="s">
        <v>6350</v>
      </c>
      <c r="D2292" s="45" t="s">
        <v>6351</v>
      </c>
      <c r="E2292" s="45">
        <v>87</v>
      </c>
      <c r="F2292" s="45" t="s">
        <v>7842</v>
      </c>
      <c r="G2292" s="45" t="s">
        <v>7873</v>
      </c>
      <c r="H2292" s="45" t="s">
        <v>7874</v>
      </c>
      <c r="I2292" s="45" t="s">
        <v>3203</v>
      </c>
      <c r="J2292" s="46">
        <v>16437.5</v>
      </c>
      <c r="K2292" s="46">
        <f t="shared" si="35"/>
        <v>19067.5</v>
      </c>
    </row>
    <row r="2293" spans="2:11" x14ac:dyDescent="0.25">
      <c r="B2293" s="45" t="s">
        <v>3197</v>
      </c>
      <c r="C2293" s="45" t="s">
        <v>6350</v>
      </c>
      <c r="D2293" s="45" t="s">
        <v>6351</v>
      </c>
      <c r="E2293" s="45">
        <v>87</v>
      </c>
      <c r="F2293" s="45" t="s">
        <v>7842</v>
      </c>
      <c r="G2293" s="45" t="s">
        <v>7875</v>
      </c>
      <c r="H2293" s="45" t="s">
        <v>7876</v>
      </c>
      <c r="I2293" s="45" t="s">
        <v>3203</v>
      </c>
      <c r="J2293" s="46">
        <v>18830.8</v>
      </c>
      <c r="K2293" s="46">
        <f t="shared" si="35"/>
        <v>21843.727999999999</v>
      </c>
    </row>
    <row r="2294" spans="2:11" x14ac:dyDescent="0.25">
      <c r="B2294" s="45" t="s">
        <v>3197</v>
      </c>
      <c r="C2294" s="45" t="s">
        <v>6350</v>
      </c>
      <c r="D2294" s="45" t="s">
        <v>6351</v>
      </c>
      <c r="E2294" s="45">
        <v>87</v>
      </c>
      <c r="F2294" s="45" t="s">
        <v>7842</v>
      </c>
      <c r="G2294" s="45" t="s">
        <v>7877</v>
      </c>
      <c r="H2294" s="45" t="s">
        <v>7878</v>
      </c>
      <c r="I2294" s="45" t="s">
        <v>3203</v>
      </c>
      <c r="J2294" s="46">
        <v>8478.5</v>
      </c>
      <c r="K2294" s="46">
        <f t="shared" si="35"/>
        <v>9835.06</v>
      </c>
    </row>
    <row r="2295" spans="2:11" x14ac:dyDescent="0.25">
      <c r="B2295" s="45" t="s">
        <v>3197</v>
      </c>
      <c r="C2295" s="45" t="s">
        <v>6350</v>
      </c>
      <c r="D2295" s="45" t="s">
        <v>6351</v>
      </c>
      <c r="E2295" s="45">
        <v>87</v>
      </c>
      <c r="F2295" s="45" t="s">
        <v>7842</v>
      </c>
      <c r="G2295" s="45" t="s">
        <v>7879</v>
      </c>
      <c r="H2295" s="45" t="s">
        <v>7880</v>
      </c>
      <c r="I2295" s="45" t="s">
        <v>3203</v>
      </c>
      <c r="J2295" s="46">
        <v>9136.4</v>
      </c>
      <c r="K2295" s="46">
        <f t="shared" si="35"/>
        <v>10598.223999999998</v>
      </c>
    </row>
    <row r="2296" spans="2:11" x14ac:dyDescent="0.25">
      <c r="B2296" s="45" t="s">
        <v>3197</v>
      </c>
      <c r="C2296" s="45" t="s">
        <v>6350</v>
      </c>
      <c r="D2296" s="45" t="s">
        <v>6351</v>
      </c>
      <c r="E2296" s="45">
        <v>87</v>
      </c>
      <c r="F2296" s="45" t="s">
        <v>7842</v>
      </c>
      <c r="G2296" s="45" t="s">
        <v>7881</v>
      </c>
      <c r="H2296" s="45" t="s">
        <v>7882</v>
      </c>
      <c r="I2296" s="45" t="s">
        <v>3203</v>
      </c>
      <c r="J2296" s="46">
        <v>9569.23</v>
      </c>
      <c r="K2296" s="46">
        <f t="shared" si="35"/>
        <v>11100.306799999998</v>
      </c>
    </row>
    <row r="2297" spans="2:11" x14ac:dyDescent="0.25">
      <c r="B2297" s="45" t="s">
        <v>3197</v>
      </c>
      <c r="C2297" s="45" t="s">
        <v>6350</v>
      </c>
      <c r="D2297" s="45" t="s">
        <v>6351</v>
      </c>
      <c r="E2297" s="45">
        <v>87</v>
      </c>
      <c r="F2297" s="45" t="s">
        <v>7842</v>
      </c>
      <c r="G2297" s="45" t="s">
        <v>7883</v>
      </c>
      <c r="H2297" s="45" t="s">
        <v>7884</v>
      </c>
      <c r="I2297" s="45" t="s">
        <v>3203</v>
      </c>
      <c r="J2297" s="46">
        <v>10434.89</v>
      </c>
      <c r="K2297" s="46">
        <f t="shared" si="35"/>
        <v>12104.472399999999</v>
      </c>
    </row>
    <row r="2298" spans="2:11" x14ac:dyDescent="0.25">
      <c r="B2298" s="45" t="s">
        <v>3197</v>
      </c>
      <c r="C2298" s="45" t="s">
        <v>6350</v>
      </c>
      <c r="D2298" s="45" t="s">
        <v>6351</v>
      </c>
      <c r="E2298" s="45">
        <v>87</v>
      </c>
      <c r="F2298" s="45" t="s">
        <v>7842</v>
      </c>
      <c r="G2298" s="45" t="s">
        <v>7885</v>
      </c>
      <c r="H2298" s="45" t="s">
        <v>7886</v>
      </c>
      <c r="I2298" s="45" t="s">
        <v>3203</v>
      </c>
      <c r="J2298" s="46">
        <v>10608.03</v>
      </c>
      <c r="K2298" s="46">
        <f t="shared" si="35"/>
        <v>12305.3148</v>
      </c>
    </row>
    <row r="2299" spans="2:11" x14ac:dyDescent="0.25">
      <c r="B2299" s="45" t="s">
        <v>3197</v>
      </c>
      <c r="C2299" s="45" t="s">
        <v>6350</v>
      </c>
      <c r="D2299" s="45" t="s">
        <v>6351</v>
      </c>
      <c r="E2299" s="45">
        <v>87</v>
      </c>
      <c r="F2299" s="45" t="s">
        <v>7842</v>
      </c>
      <c r="G2299" s="45" t="s">
        <v>7887</v>
      </c>
      <c r="H2299" s="45" t="s">
        <v>7888</v>
      </c>
      <c r="I2299" s="45" t="s">
        <v>3203</v>
      </c>
      <c r="J2299" s="46">
        <v>11300.55</v>
      </c>
      <c r="K2299" s="46">
        <f t="shared" si="35"/>
        <v>13108.637999999999</v>
      </c>
    </row>
    <row r="2300" spans="2:11" x14ac:dyDescent="0.25">
      <c r="B2300" s="45" t="s">
        <v>3197</v>
      </c>
      <c r="C2300" s="45" t="s">
        <v>6350</v>
      </c>
      <c r="D2300" s="45" t="s">
        <v>6351</v>
      </c>
      <c r="E2300" s="45">
        <v>87</v>
      </c>
      <c r="F2300" s="45" t="s">
        <v>7842</v>
      </c>
      <c r="G2300" s="45" t="s">
        <v>7889</v>
      </c>
      <c r="H2300" s="45" t="s">
        <v>7890</v>
      </c>
      <c r="I2300" s="45" t="s">
        <v>3203</v>
      </c>
      <c r="J2300" s="46">
        <v>11300.55</v>
      </c>
      <c r="K2300" s="46">
        <f t="shared" si="35"/>
        <v>13108.637999999999</v>
      </c>
    </row>
    <row r="2301" spans="2:11" x14ac:dyDescent="0.25">
      <c r="B2301" s="45" t="s">
        <v>3197</v>
      </c>
      <c r="C2301" s="45" t="s">
        <v>6350</v>
      </c>
      <c r="D2301" s="45" t="s">
        <v>6351</v>
      </c>
      <c r="E2301" s="45">
        <v>87</v>
      </c>
      <c r="F2301" s="45" t="s">
        <v>7842</v>
      </c>
      <c r="G2301" s="45" t="s">
        <v>7891</v>
      </c>
      <c r="H2301" s="45" t="s">
        <v>7892</v>
      </c>
      <c r="I2301" s="45" t="s">
        <v>3203</v>
      </c>
      <c r="J2301" s="46">
        <v>11830.03</v>
      </c>
      <c r="K2301" s="46">
        <f t="shared" si="35"/>
        <v>13722.834800000001</v>
      </c>
    </row>
    <row r="2302" spans="2:11" x14ac:dyDescent="0.25">
      <c r="B2302" s="45" t="s">
        <v>3197</v>
      </c>
      <c r="C2302" s="45" t="s">
        <v>6350</v>
      </c>
      <c r="D2302" s="45" t="s">
        <v>6351</v>
      </c>
      <c r="E2302" s="45">
        <v>87</v>
      </c>
      <c r="F2302" s="45" t="s">
        <v>7842</v>
      </c>
      <c r="G2302" s="45" t="s">
        <v>7893</v>
      </c>
      <c r="H2302" s="45" t="s">
        <v>7894</v>
      </c>
      <c r="I2302" s="45" t="s">
        <v>3203</v>
      </c>
      <c r="J2302" s="46">
        <v>13031.87</v>
      </c>
      <c r="K2302" s="46">
        <f t="shared" si="35"/>
        <v>15116.9692</v>
      </c>
    </row>
    <row r="2303" spans="2:11" x14ac:dyDescent="0.25">
      <c r="B2303" s="45" t="s">
        <v>3197</v>
      </c>
      <c r="C2303" s="45" t="s">
        <v>6350</v>
      </c>
      <c r="D2303" s="45" t="s">
        <v>6351</v>
      </c>
      <c r="E2303" s="45">
        <v>87</v>
      </c>
      <c r="F2303" s="45" t="s">
        <v>7842</v>
      </c>
      <c r="G2303" s="45" t="s">
        <v>7895</v>
      </c>
      <c r="H2303" s="45" t="s">
        <v>7896</v>
      </c>
      <c r="I2303" s="45" t="s">
        <v>3203</v>
      </c>
      <c r="J2303" s="46">
        <v>13291.57</v>
      </c>
      <c r="K2303" s="46">
        <f t="shared" si="35"/>
        <v>15418.221199999998</v>
      </c>
    </row>
    <row r="2304" spans="2:11" x14ac:dyDescent="0.25">
      <c r="B2304" s="45" t="s">
        <v>3197</v>
      </c>
      <c r="C2304" s="45" t="s">
        <v>6350</v>
      </c>
      <c r="D2304" s="45" t="s">
        <v>6351</v>
      </c>
      <c r="E2304" s="45">
        <v>87</v>
      </c>
      <c r="F2304" s="45" t="s">
        <v>7842</v>
      </c>
      <c r="G2304" s="45" t="s">
        <v>7897</v>
      </c>
      <c r="H2304" s="45" t="s">
        <v>7898</v>
      </c>
      <c r="I2304" s="45" t="s">
        <v>3203</v>
      </c>
      <c r="J2304" s="46">
        <v>13378.14</v>
      </c>
      <c r="K2304" s="46">
        <f t="shared" si="35"/>
        <v>15518.642399999999</v>
      </c>
    </row>
    <row r="2305" spans="2:11" x14ac:dyDescent="0.25">
      <c r="B2305" s="45" t="s">
        <v>3197</v>
      </c>
      <c r="C2305" s="45" t="s">
        <v>6350</v>
      </c>
      <c r="D2305" s="45" t="s">
        <v>6351</v>
      </c>
      <c r="E2305" s="45">
        <v>87</v>
      </c>
      <c r="F2305" s="45" t="s">
        <v>7842</v>
      </c>
      <c r="G2305" s="45" t="s">
        <v>7899</v>
      </c>
      <c r="H2305" s="45" t="s">
        <v>7900</v>
      </c>
      <c r="I2305" s="45" t="s">
        <v>3203</v>
      </c>
      <c r="J2305" s="46">
        <v>15320.35</v>
      </c>
      <c r="K2305" s="46">
        <f t="shared" si="35"/>
        <v>17771.606</v>
      </c>
    </row>
    <row r="2306" spans="2:11" x14ac:dyDescent="0.25">
      <c r="B2306" s="45" t="s">
        <v>3197</v>
      </c>
      <c r="C2306" s="45" t="s">
        <v>6350</v>
      </c>
      <c r="D2306" s="45" t="s">
        <v>6351</v>
      </c>
      <c r="E2306" s="45">
        <v>87</v>
      </c>
      <c r="F2306" s="45" t="s">
        <v>7842</v>
      </c>
      <c r="G2306" s="45" t="s">
        <v>7901</v>
      </c>
      <c r="H2306" s="45" t="s">
        <v>7902</v>
      </c>
      <c r="I2306" s="45" t="s">
        <v>3203</v>
      </c>
      <c r="J2306" s="46">
        <v>16494.509999999998</v>
      </c>
      <c r="K2306" s="46">
        <f t="shared" si="35"/>
        <v>19133.631599999997</v>
      </c>
    </row>
    <row r="2307" spans="2:11" x14ac:dyDescent="0.25">
      <c r="B2307" s="45" t="s">
        <v>3197</v>
      </c>
      <c r="C2307" s="45" t="s">
        <v>6350</v>
      </c>
      <c r="D2307" s="45" t="s">
        <v>6351</v>
      </c>
      <c r="E2307" s="45">
        <v>91</v>
      </c>
      <c r="F2307" s="45" t="s">
        <v>6859</v>
      </c>
      <c r="G2307" s="45" t="s">
        <v>7903</v>
      </c>
      <c r="H2307" s="45" t="s">
        <v>7904</v>
      </c>
      <c r="I2307" s="45" t="s">
        <v>3203</v>
      </c>
      <c r="J2307" s="46">
        <v>3368.43</v>
      </c>
      <c r="K2307" s="46">
        <f t="shared" si="35"/>
        <v>3907.3787999999995</v>
      </c>
    </row>
    <row r="2308" spans="2:11" x14ac:dyDescent="0.25">
      <c r="B2308" s="45" t="s">
        <v>3197</v>
      </c>
      <c r="C2308" s="45" t="s">
        <v>6350</v>
      </c>
      <c r="D2308" s="45" t="s">
        <v>6351</v>
      </c>
      <c r="E2308" s="45">
        <v>91</v>
      </c>
      <c r="F2308" s="45" t="s">
        <v>6859</v>
      </c>
      <c r="G2308" s="45" t="s">
        <v>7905</v>
      </c>
      <c r="H2308" s="45" t="s">
        <v>7906</v>
      </c>
      <c r="I2308" s="45" t="s">
        <v>3203</v>
      </c>
      <c r="J2308" s="46">
        <v>4098.45</v>
      </c>
      <c r="K2308" s="46">
        <f t="shared" ref="K2308:K2371" si="36">+IF(AND(MID(H2308,1,15)="POSTE DE MADERA",J2308&lt;110)=TRUE,(J2308*1.13+5)*1.01*1.16,IF(AND(MID(H2308,1,15)="POSTE DE MADERA",J2308&gt;=110,J2308&lt;320)=TRUE,(J2308*1.13+12)*1.01*1.16,IF(AND(MID(H2308,1,15)="POSTE DE MADERA",J2308&gt;320)=TRUE,(J2308*1.13+36)*1.01*1.16,IF(+AND(MID(H2308,1,5)="POSTE",MID(H2308,1,15)&lt;&gt;"POSTE DE MADERA")=TRUE,J2308*1.01*1.16,J2308*1.16))))</f>
        <v>4754.2019999999993</v>
      </c>
    </row>
    <row r="2309" spans="2:11" x14ac:dyDescent="0.25">
      <c r="B2309" s="45" t="s">
        <v>3197</v>
      </c>
      <c r="C2309" s="45" t="s">
        <v>6350</v>
      </c>
      <c r="D2309" s="45" t="s">
        <v>6351</v>
      </c>
      <c r="E2309" s="45">
        <v>91</v>
      </c>
      <c r="F2309" s="45" t="s">
        <v>6859</v>
      </c>
      <c r="G2309" s="45" t="s">
        <v>7907</v>
      </c>
      <c r="H2309" s="45" t="s">
        <v>7908</v>
      </c>
      <c r="I2309" s="45" t="s">
        <v>3203</v>
      </c>
      <c r="J2309" s="46">
        <v>4974.4799999999996</v>
      </c>
      <c r="K2309" s="46">
        <f t="shared" si="36"/>
        <v>5770.3967999999995</v>
      </c>
    </row>
    <row r="2310" spans="2:11" x14ac:dyDescent="0.25">
      <c r="B2310" s="45" t="s">
        <v>3197</v>
      </c>
      <c r="C2310" s="45" t="s">
        <v>6350</v>
      </c>
      <c r="D2310" s="45" t="s">
        <v>6351</v>
      </c>
      <c r="E2310" s="45">
        <v>91</v>
      </c>
      <c r="F2310" s="45" t="s">
        <v>6859</v>
      </c>
      <c r="G2310" s="45" t="s">
        <v>7909</v>
      </c>
      <c r="H2310" s="45" t="s">
        <v>7910</v>
      </c>
      <c r="I2310" s="45" t="s">
        <v>3203</v>
      </c>
      <c r="J2310" s="46">
        <v>5558.5</v>
      </c>
      <c r="K2310" s="46">
        <f t="shared" si="36"/>
        <v>6447.86</v>
      </c>
    </row>
    <row r="2311" spans="2:11" x14ac:dyDescent="0.25">
      <c r="B2311" s="45" t="s">
        <v>3197</v>
      </c>
      <c r="C2311" s="45" t="s">
        <v>6350</v>
      </c>
      <c r="D2311" s="45" t="s">
        <v>6351</v>
      </c>
      <c r="E2311" s="45">
        <v>91</v>
      </c>
      <c r="F2311" s="45" t="s">
        <v>6859</v>
      </c>
      <c r="G2311" s="45" t="s">
        <v>7911</v>
      </c>
      <c r="H2311" s="45" t="s">
        <v>7912</v>
      </c>
      <c r="I2311" s="45" t="s">
        <v>3203</v>
      </c>
      <c r="J2311" s="46">
        <v>6288.53</v>
      </c>
      <c r="K2311" s="46">
        <f t="shared" si="36"/>
        <v>7294.6947999999993</v>
      </c>
    </row>
    <row r="2312" spans="2:11" x14ac:dyDescent="0.25">
      <c r="B2312" s="45" t="s">
        <v>3197</v>
      </c>
      <c r="C2312" s="45" t="s">
        <v>6350</v>
      </c>
      <c r="D2312" s="45" t="s">
        <v>6351</v>
      </c>
      <c r="E2312" s="45">
        <v>91</v>
      </c>
      <c r="F2312" s="45" t="s">
        <v>6859</v>
      </c>
      <c r="G2312" s="45" t="s">
        <v>7913</v>
      </c>
      <c r="H2312" s="45" t="s">
        <v>7914</v>
      </c>
      <c r="I2312" s="45" t="s">
        <v>3203</v>
      </c>
      <c r="J2312" s="46">
        <v>6239.69</v>
      </c>
      <c r="K2312" s="46">
        <f t="shared" si="36"/>
        <v>7238.040399999999</v>
      </c>
    </row>
    <row r="2313" spans="2:11" x14ac:dyDescent="0.25">
      <c r="B2313" s="45" t="s">
        <v>3197</v>
      </c>
      <c r="C2313" s="45" t="s">
        <v>6350</v>
      </c>
      <c r="D2313" s="45" t="s">
        <v>6351</v>
      </c>
      <c r="E2313" s="45">
        <v>91</v>
      </c>
      <c r="F2313" s="45" t="s">
        <v>6859</v>
      </c>
      <c r="G2313" s="45" t="s">
        <v>7915</v>
      </c>
      <c r="H2313" s="45" t="s">
        <v>7916</v>
      </c>
      <c r="I2313" s="45" t="s">
        <v>3203</v>
      </c>
      <c r="J2313" s="46">
        <v>7018.55</v>
      </c>
      <c r="K2313" s="46">
        <f t="shared" si="36"/>
        <v>8141.518</v>
      </c>
    </row>
    <row r="2314" spans="2:11" x14ac:dyDescent="0.25">
      <c r="B2314" s="45" t="s">
        <v>3197</v>
      </c>
      <c r="C2314" s="45" t="s">
        <v>6350</v>
      </c>
      <c r="D2314" s="45" t="s">
        <v>6351</v>
      </c>
      <c r="E2314" s="45">
        <v>91</v>
      </c>
      <c r="F2314" s="45" t="s">
        <v>6859</v>
      </c>
      <c r="G2314" s="45" t="s">
        <v>7917</v>
      </c>
      <c r="H2314" s="45" t="s">
        <v>7918</v>
      </c>
      <c r="I2314" s="45" t="s">
        <v>3203</v>
      </c>
      <c r="J2314" s="46">
        <v>7310.56</v>
      </c>
      <c r="K2314" s="46">
        <f t="shared" si="36"/>
        <v>8480.2495999999992</v>
      </c>
    </row>
    <row r="2315" spans="2:11" x14ac:dyDescent="0.25">
      <c r="B2315" s="45" t="s">
        <v>3197</v>
      </c>
      <c r="C2315" s="45" t="s">
        <v>6350</v>
      </c>
      <c r="D2315" s="45" t="s">
        <v>6351</v>
      </c>
      <c r="E2315" s="45">
        <v>91</v>
      </c>
      <c r="F2315" s="45" t="s">
        <v>6859</v>
      </c>
      <c r="G2315" s="45" t="s">
        <v>7919</v>
      </c>
      <c r="H2315" s="45" t="s">
        <v>7920</v>
      </c>
      <c r="I2315" s="45" t="s">
        <v>3203</v>
      </c>
      <c r="J2315" s="46">
        <v>7646.45</v>
      </c>
      <c r="K2315" s="46">
        <f t="shared" si="36"/>
        <v>8869.8819999999996</v>
      </c>
    </row>
    <row r="2316" spans="2:11" x14ac:dyDescent="0.25">
      <c r="B2316" s="45" t="s">
        <v>3197</v>
      </c>
      <c r="C2316" s="45" t="s">
        <v>6350</v>
      </c>
      <c r="D2316" s="45" t="s">
        <v>6351</v>
      </c>
      <c r="E2316" s="45">
        <v>91</v>
      </c>
      <c r="F2316" s="45" t="s">
        <v>6859</v>
      </c>
      <c r="G2316" s="45" t="s">
        <v>7921</v>
      </c>
      <c r="H2316" s="45" t="s">
        <v>7922</v>
      </c>
      <c r="I2316" s="45" t="s">
        <v>3203</v>
      </c>
      <c r="J2316" s="46">
        <v>8478.6</v>
      </c>
      <c r="K2316" s="46">
        <f t="shared" si="36"/>
        <v>9835.1759999999995</v>
      </c>
    </row>
    <row r="2317" spans="2:11" x14ac:dyDescent="0.25">
      <c r="B2317" s="45" t="s">
        <v>3197</v>
      </c>
      <c r="C2317" s="45" t="s">
        <v>6350</v>
      </c>
      <c r="D2317" s="45" t="s">
        <v>6351</v>
      </c>
      <c r="E2317" s="45">
        <v>91</v>
      </c>
      <c r="F2317" s="45" t="s">
        <v>6859</v>
      </c>
      <c r="G2317" s="45" t="s">
        <v>7923</v>
      </c>
      <c r="H2317" s="45" t="s">
        <v>7924</v>
      </c>
      <c r="I2317" s="45" t="s">
        <v>3203</v>
      </c>
      <c r="J2317" s="46">
        <v>9062.6200000000008</v>
      </c>
      <c r="K2317" s="46">
        <f t="shared" si="36"/>
        <v>10512.6392</v>
      </c>
    </row>
    <row r="2318" spans="2:11" x14ac:dyDescent="0.25">
      <c r="B2318" s="45" t="s">
        <v>3197</v>
      </c>
      <c r="C2318" s="45" t="s">
        <v>6350</v>
      </c>
      <c r="D2318" s="45" t="s">
        <v>6351</v>
      </c>
      <c r="E2318" s="45">
        <v>91</v>
      </c>
      <c r="F2318" s="45" t="s">
        <v>6859</v>
      </c>
      <c r="G2318" s="45" t="s">
        <v>7925</v>
      </c>
      <c r="H2318" s="45" t="s">
        <v>7926</v>
      </c>
      <c r="I2318" s="45" t="s">
        <v>3203</v>
      </c>
      <c r="J2318" s="46">
        <v>9938.65</v>
      </c>
      <c r="K2318" s="46">
        <f t="shared" si="36"/>
        <v>11528.833999999999</v>
      </c>
    </row>
    <row r="2319" spans="2:11" x14ac:dyDescent="0.25">
      <c r="B2319" s="45" t="s">
        <v>3197</v>
      </c>
      <c r="C2319" s="45" t="s">
        <v>6350</v>
      </c>
      <c r="D2319" s="45" t="s">
        <v>6351</v>
      </c>
      <c r="E2319" s="45">
        <v>91</v>
      </c>
      <c r="F2319" s="45" t="s">
        <v>6859</v>
      </c>
      <c r="G2319" s="45" t="s">
        <v>7927</v>
      </c>
      <c r="H2319" s="45" t="s">
        <v>7928</v>
      </c>
      <c r="I2319" s="45" t="s">
        <v>3203</v>
      </c>
      <c r="J2319" s="46">
        <v>10668.68</v>
      </c>
      <c r="K2319" s="46">
        <f t="shared" si="36"/>
        <v>12375.668799999999</v>
      </c>
    </row>
    <row r="2320" spans="2:11" x14ac:dyDescent="0.25">
      <c r="B2320" s="45" t="s">
        <v>3197</v>
      </c>
      <c r="C2320" s="45" t="s">
        <v>6350</v>
      </c>
      <c r="D2320" s="45" t="s">
        <v>6351</v>
      </c>
      <c r="E2320" s="45">
        <v>91</v>
      </c>
      <c r="F2320" s="45" t="s">
        <v>6859</v>
      </c>
      <c r="G2320" s="45" t="s">
        <v>7929</v>
      </c>
      <c r="H2320" s="45" t="s">
        <v>7930</v>
      </c>
      <c r="I2320" s="45" t="s">
        <v>3203</v>
      </c>
      <c r="J2320" s="46">
        <v>11398.7</v>
      </c>
      <c r="K2320" s="46">
        <f t="shared" si="36"/>
        <v>13222.492</v>
      </c>
    </row>
    <row r="2321" spans="2:11" x14ac:dyDescent="0.25">
      <c r="B2321" s="45" t="s">
        <v>3197</v>
      </c>
      <c r="C2321" s="45" t="s">
        <v>6350</v>
      </c>
      <c r="D2321" s="45" t="s">
        <v>6351</v>
      </c>
      <c r="E2321" s="45">
        <v>91</v>
      </c>
      <c r="F2321" s="45" t="s">
        <v>6859</v>
      </c>
      <c r="G2321" s="45" t="s">
        <v>7931</v>
      </c>
      <c r="H2321" s="45" t="s">
        <v>7932</v>
      </c>
      <c r="I2321" s="45" t="s">
        <v>3203</v>
      </c>
      <c r="J2321" s="46">
        <v>11836.72</v>
      </c>
      <c r="K2321" s="46">
        <f t="shared" si="36"/>
        <v>13730.595199999998</v>
      </c>
    </row>
    <row r="2322" spans="2:11" x14ac:dyDescent="0.25">
      <c r="B2322" s="45" t="s">
        <v>3197</v>
      </c>
      <c r="C2322" s="45" t="s">
        <v>6350</v>
      </c>
      <c r="D2322" s="45" t="s">
        <v>6351</v>
      </c>
      <c r="E2322" s="45">
        <v>91</v>
      </c>
      <c r="F2322" s="45" t="s">
        <v>6859</v>
      </c>
      <c r="G2322" s="45" t="s">
        <v>7933</v>
      </c>
      <c r="H2322" s="45" t="s">
        <v>7934</v>
      </c>
      <c r="I2322" s="45" t="s">
        <v>3203</v>
      </c>
      <c r="J2322" s="46">
        <v>11982.72</v>
      </c>
      <c r="K2322" s="46">
        <f t="shared" si="36"/>
        <v>13899.955199999999</v>
      </c>
    </row>
    <row r="2323" spans="2:11" x14ac:dyDescent="0.25">
      <c r="B2323" s="45" t="s">
        <v>3197</v>
      </c>
      <c r="C2323" s="45" t="s">
        <v>6350</v>
      </c>
      <c r="D2323" s="45" t="s">
        <v>6351</v>
      </c>
      <c r="E2323" s="45">
        <v>91</v>
      </c>
      <c r="F2323" s="45" t="s">
        <v>6859</v>
      </c>
      <c r="G2323" s="45" t="s">
        <v>7935</v>
      </c>
      <c r="H2323" s="45" t="s">
        <v>7936</v>
      </c>
      <c r="I2323" s="45" t="s">
        <v>3203</v>
      </c>
      <c r="J2323" s="46">
        <v>12858.75</v>
      </c>
      <c r="K2323" s="46">
        <f t="shared" si="36"/>
        <v>14916.15</v>
      </c>
    </row>
    <row r="2324" spans="2:11" x14ac:dyDescent="0.25">
      <c r="B2324" s="45" t="s">
        <v>3197</v>
      </c>
      <c r="C2324" s="45" t="s">
        <v>6350</v>
      </c>
      <c r="D2324" s="45" t="s">
        <v>6351</v>
      </c>
      <c r="E2324" s="45">
        <v>91</v>
      </c>
      <c r="F2324" s="45" t="s">
        <v>6859</v>
      </c>
      <c r="G2324" s="45" t="s">
        <v>7937</v>
      </c>
      <c r="H2324" s="45" t="s">
        <v>7938</v>
      </c>
      <c r="I2324" s="45" t="s">
        <v>3203</v>
      </c>
      <c r="J2324" s="46">
        <v>13588.78</v>
      </c>
      <c r="K2324" s="46">
        <f t="shared" si="36"/>
        <v>15762.9848</v>
      </c>
    </row>
    <row r="2325" spans="2:11" x14ac:dyDescent="0.25">
      <c r="B2325" s="45" t="s">
        <v>3197</v>
      </c>
      <c r="C2325" s="45" t="s">
        <v>6350</v>
      </c>
      <c r="D2325" s="45" t="s">
        <v>6351</v>
      </c>
      <c r="E2325" s="45">
        <v>91</v>
      </c>
      <c r="F2325" s="45" t="s">
        <v>6859</v>
      </c>
      <c r="G2325" s="45" t="s">
        <v>7939</v>
      </c>
      <c r="H2325" s="45" t="s">
        <v>7940</v>
      </c>
      <c r="I2325" s="45" t="s">
        <v>3203</v>
      </c>
      <c r="J2325" s="46">
        <v>14318.8</v>
      </c>
      <c r="K2325" s="46">
        <f t="shared" si="36"/>
        <v>16609.807999999997</v>
      </c>
    </row>
    <row r="2326" spans="2:11" x14ac:dyDescent="0.25">
      <c r="B2326" s="45" t="s">
        <v>3197</v>
      </c>
      <c r="C2326" s="45" t="s">
        <v>6350</v>
      </c>
      <c r="D2326" s="45" t="s">
        <v>6351</v>
      </c>
      <c r="E2326" s="45">
        <v>91</v>
      </c>
      <c r="F2326" s="45" t="s">
        <v>6859</v>
      </c>
      <c r="G2326" s="45" t="s">
        <v>7941</v>
      </c>
      <c r="H2326" s="45" t="s">
        <v>7942</v>
      </c>
      <c r="I2326" s="45" t="s">
        <v>3203</v>
      </c>
      <c r="J2326" s="46">
        <v>16654.88</v>
      </c>
      <c r="K2326" s="46">
        <f t="shared" si="36"/>
        <v>19319.660800000001</v>
      </c>
    </row>
    <row r="2327" spans="2:11" x14ac:dyDescent="0.25">
      <c r="B2327" s="45" t="s">
        <v>3197</v>
      </c>
      <c r="C2327" s="45" t="s">
        <v>6350</v>
      </c>
      <c r="D2327" s="45" t="s">
        <v>6351</v>
      </c>
      <c r="E2327" s="45">
        <v>91</v>
      </c>
      <c r="F2327" s="45" t="s">
        <v>6859</v>
      </c>
      <c r="G2327" s="45" t="s">
        <v>7943</v>
      </c>
      <c r="H2327" s="45" t="s">
        <v>7944</v>
      </c>
      <c r="I2327" s="45" t="s">
        <v>3203</v>
      </c>
      <c r="J2327" s="46">
        <v>17238.900000000001</v>
      </c>
      <c r="K2327" s="46">
        <f t="shared" si="36"/>
        <v>19997.124</v>
      </c>
    </row>
    <row r="2328" spans="2:11" x14ac:dyDescent="0.25">
      <c r="B2328" s="45" t="s">
        <v>3197</v>
      </c>
      <c r="C2328" s="45" t="s">
        <v>6350</v>
      </c>
      <c r="D2328" s="45" t="s">
        <v>6351</v>
      </c>
      <c r="E2328" s="45">
        <v>91</v>
      </c>
      <c r="F2328" s="45" t="s">
        <v>6859</v>
      </c>
      <c r="G2328" s="45" t="s">
        <v>7945</v>
      </c>
      <c r="H2328" s="45" t="s">
        <v>7946</v>
      </c>
      <c r="I2328" s="45" t="s">
        <v>3203</v>
      </c>
      <c r="J2328" s="46">
        <v>18698.95</v>
      </c>
      <c r="K2328" s="46">
        <f t="shared" si="36"/>
        <v>21690.781999999999</v>
      </c>
    </row>
    <row r="2329" spans="2:11" x14ac:dyDescent="0.25">
      <c r="B2329" s="45" t="s">
        <v>3197</v>
      </c>
      <c r="C2329" s="45" t="s">
        <v>6350</v>
      </c>
      <c r="D2329" s="45" t="s">
        <v>6351</v>
      </c>
      <c r="E2329" s="45">
        <v>91</v>
      </c>
      <c r="F2329" s="45" t="s">
        <v>6859</v>
      </c>
      <c r="G2329" s="45" t="s">
        <v>7947</v>
      </c>
      <c r="H2329" s="45" t="s">
        <v>7948</v>
      </c>
      <c r="I2329" s="45" t="s">
        <v>3203</v>
      </c>
      <c r="J2329" s="46">
        <v>21035.03</v>
      </c>
      <c r="K2329" s="46">
        <f t="shared" si="36"/>
        <v>24400.634799999996</v>
      </c>
    </row>
    <row r="2330" spans="2:11" x14ac:dyDescent="0.25">
      <c r="B2330" s="45" t="s">
        <v>3197</v>
      </c>
      <c r="C2330" s="45" t="s">
        <v>6350</v>
      </c>
      <c r="D2330" s="45" t="s">
        <v>6351</v>
      </c>
      <c r="E2330" s="45">
        <v>91</v>
      </c>
      <c r="F2330" s="45" t="s">
        <v>6859</v>
      </c>
      <c r="G2330" s="45" t="s">
        <v>7949</v>
      </c>
      <c r="H2330" s="45" t="s">
        <v>7950</v>
      </c>
      <c r="I2330" s="45" t="s">
        <v>3203</v>
      </c>
      <c r="J2330" s="46">
        <v>21327.040000000001</v>
      </c>
      <c r="K2330" s="46">
        <f t="shared" si="36"/>
        <v>24739.366399999999</v>
      </c>
    </row>
    <row r="2331" spans="2:11" x14ac:dyDescent="0.25">
      <c r="B2331" s="45" t="s">
        <v>3197</v>
      </c>
      <c r="C2331" s="45" t="s">
        <v>6350</v>
      </c>
      <c r="D2331" s="45" t="s">
        <v>6351</v>
      </c>
      <c r="E2331" s="45">
        <v>91</v>
      </c>
      <c r="F2331" s="45" t="s">
        <v>6859</v>
      </c>
      <c r="G2331" s="45" t="s">
        <v>7951</v>
      </c>
      <c r="H2331" s="45" t="s">
        <v>7952</v>
      </c>
      <c r="I2331" s="45" t="s">
        <v>3203</v>
      </c>
      <c r="J2331" s="46">
        <v>23079.1</v>
      </c>
      <c r="K2331" s="46">
        <f t="shared" si="36"/>
        <v>26771.755999999998</v>
      </c>
    </row>
    <row r="2332" spans="2:11" x14ac:dyDescent="0.25">
      <c r="B2332" s="45" t="s">
        <v>3197</v>
      </c>
      <c r="C2332" s="45" t="s">
        <v>6350</v>
      </c>
      <c r="D2332" s="45" t="s">
        <v>6351</v>
      </c>
      <c r="E2332" s="45">
        <v>91</v>
      </c>
      <c r="F2332" s="45" t="s">
        <v>6859</v>
      </c>
      <c r="G2332" s="45" t="s">
        <v>7953</v>
      </c>
      <c r="H2332" s="45" t="s">
        <v>7954</v>
      </c>
      <c r="I2332" s="45" t="s">
        <v>3203</v>
      </c>
      <c r="J2332" s="46">
        <v>801.13</v>
      </c>
      <c r="K2332" s="46">
        <f t="shared" si="36"/>
        <v>929.31079999999997</v>
      </c>
    </row>
    <row r="2333" spans="2:11" x14ac:dyDescent="0.25">
      <c r="B2333" s="45" t="s">
        <v>3197</v>
      </c>
      <c r="C2333" s="45" t="s">
        <v>6350</v>
      </c>
      <c r="D2333" s="45" t="s">
        <v>6351</v>
      </c>
      <c r="E2333" s="45">
        <v>91</v>
      </c>
      <c r="F2333" s="45" t="s">
        <v>6859</v>
      </c>
      <c r="G2333" s="45" t="s">
        <v>7955</v>
      </c>
      <c r="H2333" s="45" t="s">
        <v>7956</v>
      </c>
      <c r="I2333" s="45" t="s">
        <v>3203</v>
      </c>
      <c r="J2333" s="46">
        <v>3660.7</v>
      </c>
      <c r="K2333" s="46">
        <f t="shared" si="36"/>
        <v>4246.4119999999994</v>
      </c>
    </row>
    <row r="2334" spans="2:11" x14ac:dyDescent="0.25">
      <c r="B2334" s="45" t="s">
        <v>3197</v>
      </c>
      <c r="C2334" s="45" t="s">
        <v>6350</v>
      </c>
      <c r="D2334" s="45" t="s">
        <v>6351</v>
      </c>
      <c r="E2334" s="45">
        <v>91</v>
      </c>
      <c r="F2334" s="45" t="s">
        <v>6859</v>
      </c>
      <c r="G2334" s="45" t="s">
        <v>7957</v>
      </c>
      <c r="H2334" s="45" t="s">
        <v>7958</v>
      </c>
      <c r="I2334" s="45" t="s">
        <v>3203</v>
      </c>
      <c r="J2334" s="46">
        <v>4897.1000000000004</v>
      </c>
      <c r="K2334" s="46">
        <f t="shared" si="36"/>
        <v>5680.6360000000004</v>
      </c>
    </row>
    <row r="2335" spans="2:11" x14ac:dyDescent="0.25">
      <c r="B2335" s="45" t="s">
        <v>3197</v>
      </c>
      <c r="C2335" s="45" t="s">
        <v>6350</v>
      </c>
      <c r="D2335" s="45" t="s">
        <v>6351</v>
      </c>
      <c r="E2335" s="45">
        <v>91</v>
      </c>
      <c r="F2335" s="45" t="s">
        <v>6859</v>
      </c>
      <c r="G2335" s="45" t="s">
        <v>7959</v>
      </c>
      <c r="H2335" s="45" t="s">
        <v>7960</v>
      </c>
      <c r="I2335" s="45" t="s">
        <v>3203</v>
      </c>
      <c r="J2335" s="46">
        <v>2399.2399999999998</v>
      </c>
      <c r="K2335" s="46">
        <f t="shared" si="36"/>
        <v>2783.1183999999994</v>
      </c>
    </row>
    <row r="2336" spans="2:11" x14ac:dyDescent="0.25">
      <c r="B2336" s="45" t="s">
        <v>3197</v>
      </c>
      <c r="C2336" s="45" t="s">
        <v>6350</v>
      </c>
      <c r="D2336" s="45" t="s">
        <v>6351</v>
      </c>
      <c r="E2336" s="45">
        <v>91</v>
      </c>
      <c r="F2336" s="45" t="s">
        <v>6859</v>
      </c>
      <c r="G2336" s="45" t="s">
        <v>7961</v>
      </c>
      <c r="H2336" s="45" t="s">
        <v>7962</v>
      </c>
      <c r="I2336" s="45" t="s">
        <v>3203</v>
      </c>
      <c r="J2336" s="46">
        <v>2399.2399999999998</v>
      </c>
      <c r="K2336" s="46">
        <f t="shared" si="36"/>
        <v>2783.1183999999994</v>
      </c>
    </row>
    <row r="2337" spans="2:11" x14ac:dyDescent="0.25">
      <c r="B2337" s="45" t="s">
        <v>3197</v>
      </c>
      <c r="C2337" s="45" t="s">
        <v>6350</v>
      </c>
      <c r="D2337" s="45" t="s">
        <v>6351</v>
      </c>
      <c r="E2337" s="45">
        <v>91</v>
      </c>
      <c r="F2337" s="45" t="s">
        <v>6859</v>
      </c>
      <c r="G2337" s="45" t="s">
        <v>7963</v>
      </c>
      <c r="H2337" s="45" t="s">
        <v>7964</v>
      </c>
      <c r="I2337" s="45" t="s">
        <v>3203</v>
      </c>
      <c r="J2337" s="46">
        <v>3151.93</v>
      </c>
      <c r="K2337" s="46">
        <f t="shared" si="36"/>
        <v>3656.2387999999996</v>
      </c>
    </row>
    <row r="2338" spans="2:11" x14ac:dyDescent="0.25">
      <c r="B2338" s="45" t="s">
        <v>3197</v>
      </c>
      <c r="C2338" s="45" t="s">
        <v>6350</v>
      </c>
      <c r="D2338" s="45" t="s">
        <v>6351</v>
      </c>
      <c r="E2338" s="45">
        <v>91</v>
      </c>
      <c r="F2338" s="45" t="s">
        <v>6859</v>
      </c>
      <c r="G2338" s="45" t="s">
        <v>7965</v>
      </c>
      <c r="H2338" s="45" t="s">
        <v>7966</v>
      </c>
      <c r="I2338" s="45" t="s">
        <v>3203</v>
      </c>
      <c r="J2338" s="46">
        <v>3151.93</v>
      </c>
      <c r="K2338" s="46">
        <f t="shared" si="36"/>
        <v>3656.2387999999996</v>
      </c>
    </row>
    <row r="2339" spans="2:11" x14ac:dyDescent="0.25">
      <c r="B2339" s="45" t="s">
        <v>3197</v>
      </c>
      <c r="C2339" s="45" t="s">
        <v>6350</v>
      </c>
      <c r="D2339" s="45" t="s">
        <v>6351</v>
      </c>
      <c r="E2339" s="45">
        <v>91</v>
      </c>
      <c r="F2339" s="45" t="s">
        <v>6859</v>
      </c>
      <c r="G2339" s="45" t="s">
        <v>7967</v>
      </c>
      <c r="H2339" s="45" t="s">
        <v>7968</v>
      </c>
      <c r="I2339" s="45" t="s">
        <v>3203</v>
      </c>
      <c r="J2339" s="46">
        <v>6158.3</v>
      </c>
      <c r="K2339" s="46">
        <f t="shared" si="36"/>
        <v>7143.6279999999997</v>
      </c>
    </row>
    <row r="2340" spans="2:11" x14ac:dyDescent="0.25">
      <c r="B2340" s="45" t="s">
        <v>3197</v>
      </c>
      <c r="C2340" s="45" t="s">
        <v>6350</v>
      </c>
      <c r="D2340" s="45" t="s">
        <v>6351</v>
      </c>
      <c r="E2340" s="45">
        <v>91</v>
      </c>
      <c r="F2340" s="45" t="s">
        <v>6859</v>
      </c>
      <c r="G2340" s="45" t="s">
        <v>7969</v>
      </c>
      <c r="H2340" s="45" t="s">
        <v>7970</v>
      </c>
      <c r="I2340" s="45" t="s">
        <v>3203</v>
      </c>
      <c r="J2340" s="46">
        <v>3974.71</v>
      </c>
      <c r="K2340" s="46">
        <f t="shared" si="36"/>
        <v>4610.6635999999999</v>
      </c>
    </row>
    <row r="2341" spans="2:11" x14ac:dyDescent="0.25">
      <c r="B2341" s="45" t="s">
        <v>3197</v>
      </c>
      <c r="C2341" s="45" t="s">
        <v>6350</v>
      </c>
      <c r="D2341" s="45" t="s">
        <v>6351</v>
      </c>
      <c r="E2341" s="45">
        <v>91</v>
      </c>
      <c r="F2341" s="45" t="s">
        <v>6859</v>
      </c>
      <c r="G2341" s="45" t="s">
        <v>7971</v>
      </c>
      <c r="H2341" s="45" t="s">
        <v>7972</v>
      </c>
      <c r="I2341" s="45" t="s">
        <v>3203</v>
      </c>
      <c r="J2341" s="46">
        <v>3974.71</v>
      </c>
      <c r="K2341" s="46">
        <f t="shared" si="36"/>
        <v>4610.6635999999999</v>
      </c>
    </row>
    <row r="2342" spans="2:11" x14ac:dyDescent="0.25">
      <c r="B2342" s="45" t="s">
        <v>3197</v>
      </c>
      <c r="C2342" s="45" t="s">
        <v>6350</v>
      </c>
      <c r="D2342" s="45" t="s">
        <v>6351</v>
      </c>
      <c r="E2342" s="45">
        <v>91</v>
      </c>
      <c r="F2342" s="45" t="s">
        <v>6859</v>
      </c>
      <c r="G2342" s="45" t="s">
        <v>7973</v>
      </c>
      <c r="H2342" s="45" t="s">
        <v>7974</v>
      </c>
      <c r="I2342" s="45" t="s">
        <v>3203</v>
      </c>
      <c r="J2342" s="46">
        <v>4834.6099999999997</v>
      </c>
      <c r="K2342" s="46">
        <f t="shared" si="36"/>
        <v>5608.1475999999993</v>
      </c>
    </row>
    <row r="2343" spans="2:11" x14ac:dyDescent="0.25">
      <c r="B2343" s="45" t="s">
        <v>3197</v>
      </c>
      <c r="C2343" s="45" t="s">
        <v>6350</v>
      </c>
      <c r="D2343" s="45" t="s">
        <v>6351</v>
      </c>
      <c r="E2343" s="45">
        <v>91</v>
      </c>
      <c r="F2343" s="45" t="s">
        <v>6859</v>
      </c>
      <c r="G2343" s="45" t="s">
        <v>7975</v>
      </c>
      <c r="H2343" s="45" t="s">
        <v>7976</v>
      </c>
      <c r="I2343" s="45" t="s">
        <v>3203</v>
      </c>
      <c r="J2343" s="46">
        <v>7324.8</v>
      </c>
      <c r="K2343" s="46">
        <f t="shared" si="36"/>
        <v>8496.768</v>
      </c>
    </row>
    <row r="2344" spans="2:11" x14ac:dyDescent="0.25">
      <c r="B2344" s="45" t="s">
        <v>3197</v>
      </c>
      <c r="C2344" s="45" t="s">
        <v>6350</v>
      </c>
      <c r="D2344" s="45" t="s">
        <v>6351</v>
      </c>
      <c r="E2344" s="45">
        <v>91</v>
      </c>
      <c r="F2344" s="45" t="s">
        <v>6859</v>
      </c>
      <c r="G2344" s="45" t="s">
        <v>7977</v>
      </c>
      <c r="H2344" s="45" t="s">
        <v>7974</v>
      </c>
      <c r="I2344" s="45" t="s">
        <v>3203</v>
      </c>
      <c r="J2344" s="46">
        <v>4834.6099999999997</v>
      </c>
      <c r="K2344" s="46">
        <f t="shared" si="36"/>
        <v>5608.1475999999993</v>
      </c>
    </row>
    <row r="2345" spans="2:11" x14ac:dyDescent="0.25">
      <c r="B2345" s="45" t="s">
        <v>3197</v>
      </c>
      <c r="C2345" s="45" t="s">
        <v>6350</v>
      </c>
      <c r="D2345" s="45" t="s">
        <v>6351</v>
      </c>
      <c r="E2345" s="45">
        <v>91</v>
      </c>
      <c r="F2345" s="45" t="s">
        <v>6859</v>
      </c>
      <c r="G2345" s="45" t="s">
        <v>7978</v>
      </c>
      <c r="H2345" s="45" t="s">
        <v>7979</v>
      </c>
      <c r="I2345" s="45" t="s">
        <v>3203</v>
      </c>
      <c r="J2345" s="46">
        <v>5385.19</v>
      </c>
      <c r="K2345" s="46">
        <f t="shared" si="36"/>
        <v>6246.8203999999987</v>
      </c>
    </row>
    <row r="2346" spans="2:11" x14ac:dyDescent="0.25">
      <c r="B2346" s="45" t="s">
        <v>3197</v>
      </c>
      <c r="C2346" s="45" t="s">
        <v>6350</v>
      </c>
      <c r="D2346" s="45" t="s">
        <v>6351</v>
      </c>
      <c r="E2346" s="45">
        <v>91</v>
      </c>
      <c r="F2346" s="45" t="s">
        <v>6859</v>
      </c>
      <c r="G2346" s="45" t="s">
        <v>7980</v>
      </c>
      <c r="H2346" s="45" t="s">
        <v>7981</v>
      </c>
      <c r="I2346" s="45" t="s">
        <v>3203</v>
      </c>
      <c r="J2346" s="46">
        <v>6090.43</v>
      </c>
      <c r="K2346" s="46">
        <f t="shared" si="36"/>
        <v>7064.8987999999999</v>
      </c>
    </row>
    <row r="2347" spans="2:11" x14ac:dyDescent="0.25">
      <c r="B2347" s="45" t="s">
        <v>3197</v>
      </c>
      <c r="C2347" s="45" t="s">
        <v>6350</v>
      </c>
      <c r="D2347" s="45" t="s">
        <v>6351</v>
      </c>
      <c r="E2347" s="45">
        <v>91</v>
      </c>
      <c r="F2347" s="45" t="s">
        <v>6859</v>
      </c>
      <c r="G2347" s="45" t="s">
        <v>7982</v>
      </c>
      <c r="H2347" s="45" t="s">
        <v>7983</v>
      </c>
      <c r="I2347" s="45" t="s">
        <v>3203</v>
      </c>
      <c r="J2347" s="46">
        <v>6090.43</v>
      </c>
      <c r="K2347" s="46">
        <f t="shared" si="36"/>
        <v>7064.8987999999999</v>
      </c>
    </row>
    <row r="2348" spans="2:11" x14ac:dyDescent="0.25">
      <c r="B2348" s="45" t="s">
        <v>3197</v>
      </c>
      <c r="C2348" s="45" t="s">
        <v>6350</v>
      </c>
      <c r="D2348" s="45" t="s">
        <v>6351</v>
      </c>
      <c r="E2348" s="45">
        <v>91</v>
      </c>
      <c r="F2348" s="45" t="s">
        <v>6859</v>
      </c>
      <c r="G2348" s="45" t="s">
        <v>7984</v>
      </c>
      <c r="H2348" s="45" t="s">
        <v>7985</v>
      </c>
      <c r="I2348" s="45" t="s">
        <v>3203</v>
      </c>
      <c r="J2348" s="46">
        <v>7265.83</v>
      </c>
      <c r="K2348" s="46">
        <f t="shared" si="36"/>
        <v>8428.362799999999</v>
      </c>
    </row>
    <row r="2349" spans="2:11" x14ac:dyDescent="0.25">
      <c r="B2349" s="45" t="s">
        <v>3197</v>
      </c>
      <c r="C2349" s="45" t="s">
        <v>6350</v>
      </c>
      <c r="D2349" s="45" t="s">
        <v>6351</v>
      </c>
      <c r="E2349" s="45">
        <v>91</v>
      </c>
      <c r="F2349" s="45" t="s">
        <v>6859</v>
      </c>
      <c r="G2349" s="45" t="s">
        <v>7986</v>
      </c>
      <c r="H2349" s="45" t="s">
        <v>7987</v>
      </c>
      <c r="I2349" s="45" t="s">
        <v>3203</v>
      </c>
      <c r="J2349" s="46">
        <v>7618.45</v>
      </c>
      <c r="K2349" s="46">
        <f t="shared" si="36"/>
        <v>8837.402</v>
      </c>
    </row>
    <row r="2350" spans="2:11" x14ac:dyDescent="0.25">
      <c r="B2350" s="45" t="s">
        <v>3197</v>
      </c>
      <c r="C2350" s="45" t="s">
        <v>6350</v>
      </c>
      <c r="D2350" s="45" t="s">
        <v>6351</v>
      </c>
      <c r="E2350" s="45">
        <v>91</v>
      </c>
      <c r="F2350" s="45" t="s">
        <v>6859</v>
      </c>
      <c r="G2350" s="45" t="s">
        <v>7988</v>
      </c>
      <c r="H2350" s="45" t="s">
        <v>7989</v>
      </c>
      <c r="I2350" s="45" t="s">
        <v>3203</v>
      </c>
      <c r="J2350" s="46">
        <v>7618.45</v>
      </c>
      <c r="K2350" s="46">
        <f t="shared" si="36"/>
        <v>8837.402</v>
      </c>
    </row>
    <row r="2351" spans="2:11" x14ac:dyDescent="0.25">
      <c r="B2351" s="45" t="s">
        <v>3197</v>
      </c>
      <c r="C2351" s="45" t="s">
        <v>6350</v>
      </c>
      <c r="D2351" s="45" t="s">
        <v>6351</v>
      </c>
      <c r="E2351" s="45">
        <v>91</v>
      </c>
      <c r="F2351" s="45" t="s">
        <v>6859</v>
      </c>
      <c r="G2351" s="45" t="s">
        <v>7990</v>
      </c>
      <c r="H2351" s="45" t="s">
        <v>7991</v>
      </c>
      <c r="I2351" s="45" t="s">
        <v>3203</v>
      </c>
      <c r="J2351" s="46">
        <v>9217.24</v>
      </c>
      <c r="K2351" s="46">
        <f t="shared" si="36"/>
        <v>10691.998399999999</v>
      </c>
    </row>
    <row r="2352" spans="2:11" x14ac:dyDescent="0.25">
      <c r="B2352" s="45" t="s">
        <v>3197</v>
      </c>
      <c r="C2352" s="45" t="s">
        <v>6350</v>
      </c>
      <c r="D2352" s="45" t="s">
        <v>6351</v>
      </c>
      <c r="E2352" s="45">
        <v>91</v>
      </c>
      <c r="F2352" s="45" t="s">
        <v>6859</v>
      </c>
      <c r="G2352" s="45" t="s">
        <v>7992</v>
      </c>
      <c r="H2352" s="45" t="s">
        <v>7993</v>
      </c>
      <c r="I2352" s="45" t="s">
        <v>3203</v>
      </c>
      <c r="J2352" s="46">
        <v>7735.99</v>
      </c>
      <c r="K2352" s="46">
        <f t="shared" si="36"/>
        <v>8973.7483999999986</v>
      </c>
    </row>
    <row r="2353" spans="2:11" x14ac:dyDescent="0.25">
      <c r="B2353" s="45" t="s">
        <v>3197</v>
      </c>
      <c r="C2353" s="45" t="s">
        <v>6350</v>
      </c>
      <c r="D2353" s="45" t="s">
        <v>6351</v>
      </c>
      <c r="E2353" s="45">
        <v>91</v>
      </c>
      <c r="F2353" s="45" t="s">
        <v>6859</v>
      </c>
      <c r="G2353" s="45" t="s">
        <v>7994</v>
      </c>
      <c r="H2353" s="45" t="s">
        <v>7995</v>
      </c>
      <c r="I2353" s="45" t="s">
        <v>3203</v>
      </c>
      <c r="J2353" s="46">
        <v>7735.99</v>
      </c>
      <c r="K2353" s="46">
        <f t="shared" si="36"/>
        <v>8973.7483999999986</v>
      </c>
    </row>
    <row r="2354" spans="2:11" x14ac:dyDescent="0.25">
      <c r="B2354" s="45" t="s">
        <v>3197</v>
      </c>
      <c r="C2354" s="45" t="s">
        <v>6350</v>
      </c>
      <c r="D2354" s="45" t="s">
        <v>6351</v>
      </c>
      <c r="E2354" s="45">
        <v>91</v>
      </c>
      <c r="F2354" s="45" t="s">
        <v>6859</v>
      </c>
      <c r="G2354" s="45" t="s">
        <v>7996</v>
      </c>
      <c r="H2354" s="45" t="s">
        <v>7997</v>
      </c>
      <c r="I2354" s="45" t="s">
        <v>3203</v>
      </c>
      <c r="J2354" s="46">
        <v>8441.23</v>
      </c>
      <c r="K2354" s="46">
        <f t="shared" si="36"/>
        <v>9791.8267999999989</v>
      </c>
    </row>
    <row r="2355" spans="2:11" x14ac:dyDescent="0.25">
      <c r="B2355" s="45" t="s">
        <v>3197</v>
      </c>
      <c r="C2355" s="45" t="s">
        <v>6350</v>
      </c>
      <c r="D2355" s="45" t="s">
        <v>6351</v>
      </c>
      <c r="E2355" s="45">
        <v>91</v>
      </c>
      <c r="F2355" s="45" t="s">
        <v>6859</v>
      </c>
      <c r="G2355" s="45" t="s">
        <v>7998</v>
      </c>
      <c r="H2355" s="45" t="s">
        <v>7999</v>
      </c>
      <c r="I2355" s="45" t="s">
        <v>3203</v>
      </c>
      <c r="J2355" s="46">
        <v>9616.6299999999992</v>
      </c>
      <c r="K2355" s="46">
        <f t="shared" si="36"/>
        <v>11155.290799999999</v>
      </c>
    </row>
    <row r="2356" spans="2:11" x14ac:dyDescent="0.25">
      <c r="B2356" s="45" t="s">
        <v>3197</v>
      </c>
      <c r="C2356" s="45" t="s">
        <v>6350</v>
      </c>
      <c r="D2356" s="45" t="s">
        <v>6351</v>
      </c>
      <c r="E2356" s="45">
        <v>91</v>
      </c>
      <c r="F2356" s="45" t="s">
        <v>6859</v>
      </c>
      <c r="G2356" s="45" t="s">
        <v>8000</v>
      </c>
      <c r="H2356" s="45" t="s">
        <v>8001</v>
      </c>
      <c r="I2356" s="45" t="s">
        <v>3203</v>
      </c>
      <c r="J2356" s="46">
        <v>9616.6299999999992</v>
      </c>
      <c r="K2356" s="46">
        <f t="shared" si="36"/>
        <v>11155.290799999999</v>
      </c>
    </row>
    <row r="2357" spans="2:11" x14ac:dyDescent="0.25">
      <c r="B2357" s="45" t="s">
        <v>3197</v>
      </c>
      <c r="C2357" s="45" t="s">
        <v>6350</v>
      </c>
      <c r="D2357" s="45" t="s">
        <v>6351</v>
      </c>
      <c r="E2357" s="45">
        <v>91</v>
      </c>
      <c r="F2357" s="45" t="s">
        <v>6859</v>
      </c>
      <c r="G2357" s="45" t="s">
        <v>8002</v>
      </c>
      <c r="H2357" s="45" t="s">
        <v>8003</v>
      </c>
      <c r="I2357" s="45" t="s">
        <v>3203</v>
      </c>
      <c r="J2357" s="46">
        <v>11990.8</v>
      </c>
      <c r="K2357" s="46">
        <f t="shared" si="36"/>
        <v>13909.327999999998</v>
      </c>
    </row>
    <row r="2358" spans="2:11" x14ac:dyDescent="0.25">
      <c r="B2358" s="45" t="s">
        <v>3197</v>
      </c>
      <c r="C2358" s="45" t="s">
        <v>6350</v>
      </c>
      <c r="D2358" s="45" t="s">
        <v>6351</v>
      </c>
      <c r="E2358" s="45">
        <v>91</v>
      </c>
      <c r="F2358" s="45" t="s">
        <v>6859</v>
      </c>
      <c r="G2358" s="45" t="s">
        <v>8004</v>
      </c>
      <c r="H2358" s="45" t="s">
        <v>8005</v>
      </c>
      <c r="I2358" s="45" t="s">
        <v>3203</v>
      </c>
      <c r="J2358" s="46">
        <v>11990.8</v>
      </c>
      <c r="K2358" s="46">
        <f t="shared" si="36"/>
        <v>13909.327999999998</v>
      </c>
    </row>
    <row r="2359" spans="2:11" x14ac:dyDescent="0.25">
      <c r="B2359" s="45" t="s">
        <v>3197</v>
      </c>
      <c r="C2359" s="45" t="s">
        <v>6350</v>
      </c>
      <c r="D2359" s="45" t="s">
        <v>6351</v>
      </c>
      <c r="E2359" s="45">
        <v>91</v>
      </c>
      <c r="F2359" s="45" t="s">
        <v>6859</v>
      </c>
      <c r="G2359" s="45" t="s">
        <v>8006</v>
      </c>
      <c r="H2359" s="45" t="s">
        <v>8007</v>
      </c>
      <c r="I2359" s="45" t="s">
        <v>3203</v>
      </c>
      <c r="J2359" s="46">
        <v>11967.43</v>
      </c>
      <c r="K2359" s="46">
        <f t="shared" si="36"/>
        <v>13882.218799999999</v>
      </c>
    </row>
    <row r="2360" spans="2:11" x14ac:dyDescent="0.25">
      <c r="B2360" s="45" t="s">
        <v>3197</v>
      </c>
      <c r="C2360" s="45" t="s">
        <v>6350</v>
      </c>
      <c r="D2360" s="45" t="s">
        <v>6351</v>
      </c>
      <c r="E2360" s="45">
        <v>91</v>
      </c>
      <c r="F2360" s="45" t="s">
        <v>6859</v>
      </c>
      <c r="G2360" s="45" t="s">
        <v>8008</v>
      </c>
      <c r="H2360" s="45" t="s">
        <v>8009</v>
      </c>
      <c r="I2360" s="45" t="s">
        <v>3203</v>
      </c>
      <c r="J2360" s="46">
        <v>11967.43</v>
      </c>
      <c r="K2360" s="46">
        <f t="shared" si="36"/>
        <v>13882.218799999999</v>
      </c>
    </row>
    <row r="2361" spans="2:11" x14ac:dyDescent="0.25">
      <c r="B2361" s="45" t="s">
        <v>3197</v>
      </c>
      <c r="C2361" s="45" t="s">
        <v>6350</v>
      </c>
      <c r="D2361" s="45" t="s">
        <v>6351</v>
      </c>
      <c r="E2361" s="45">
        <v>91</v>
      </c>
      <c r="F2361" s="45" t="s">
        <v>6859</v>
      </c>
      <c r="G2361" s="45" t="s">
        <v>8010</v>
      </c>
      <c r="H2361" s="45" t="s">
        <v>8011</v>
      </c>
      <c r="I2361" s="45" t="s">
        <v>3203</v>
      </c>
      <c r="J2361" s="46">
        <v>13142.83</v>
      </c>
      <c r="K2361" s="46">
        <f t="shared" si="36"/>
        <v>15245.682799999999</v>
      </c>
    </row>
    <row r="2362" spans="2:11" x14ac:dyDescent="0.25">
      <c r="B2362" s="45" t="s">
        <v>3197</v>
      </c>
      <c r="C2362" s="45" t="s">
        <v>6350</v>
      </c>
      <c r="D2362" s="45" t="s">
        <v>6351</v>
      </c>
      <c r="E2362" s="45">
        <v>91</v>
      </c>
      <c r="F2362" s="45" t="s">
        <v>6859</v>
      </c>
      <c r="G2362" s="45" t="s">
        <v>8012</v>
      </c>
      <c r="H2362" s="45" t="s">
        <v>8013</v>
      </c>
      <c r="I2362" s="45" t="s">
        <v>3203</v>
      </c>
      <c r="J2362" s="46">
        <v>15055.88</v>
      </c>
      <c r="K2362" s="46">
        <f t="shared" si="36"/>
        <v>17464.820799999998</v>
      </c>
    </row>
    <row r="2363" spans="2:11" x14ac:dyDescent="0.25">
      <c r="B2363" s="45" t="s">
        <v>3197</v>
      </c>
      <c r="C2363" s="45" t="s">
        <v>6350</v>
      </c>
      <c r="D2363" s="45" t="s">
        <v>6351</v>
      </c>
      <c r="E2363" s="45">
        <v>91</v>
      </c>
      <c r="F2363" s="45" t="s">
        <v>6859</v>
      </c>
      <c r="G2363" s="45" t="s">
        <v>8014</v>
      </c>
      <c r="H2363" s="45" t="s">
        <v>8015</v>
      </c>
      <c r="I2363" s="45" t="s">
        <v>3203</v>
      </c>
      <c r="J2363" s="46">
        <v>15258.55</v>
      </c>
      <c r="K2363" s="46">
        <f t="shared" si="36"/>
        <v>17699.917999999998</v>
      </c>
    </row>
    <row r="2364" spans="2:11" x14ac:dyDescent="0.25">
      <c r="B2364" s="45" t="s">
        <v>3197</v>
      </c>
      <c r="C2364" s="45" t="s">
        <v>6350</v>
      </c>
      <c r="D2364" s="45" t="s">
        <v>6351</v>
      </c>
      <c r="E2364" s="45">
        <v>91</v>
      </c>
      <c r="F2364" s="45" t="s">
        <v>6859</v>
      </c>
      <c r="G2364" s="45" t="s">
        <v>8016</v>
      </c>
      <c r="H2364" s="45" t="s">
        <v>8017</v>
      </c>
      <c r="I2364" s="45" t="s">
        <v>3203</v>
      </c>
      <c r="J2364" s="46">
        <v>3825.3</v>
      </c>
      <c r="K2364" s="46">
        <f t="shared" si="36"/>
        <v>4437.348</v>
      </c>
    </row>
    <row r="2365" spans="2:11" x14ac:dyDescent="0.25">
      <c r="B2365" s="45" t="s">
        <v>3197</v>
      </c>
      <c r="C2365" s="45" t="s">
        <v>6350</v>
      </c>
      <c r="D2365" s="45" t="s">
        <v>6351</v>
      </c>
      <c r="E2365" s="45">
        <v>91</v>
      </c>
      <c r="F2365" s="45" t="s">
        <v>6859</v>
      </c>
      <c r="G2365" s="45" t="s">
        <v>8018</v>
      </c>
      <c r="H2365" s="45" t="s">
        <v>8019</v>
      </c>
      <c r="I2365" s="45" t="s">
        <v>3203</v>
      </c>
      <c r="J2365" s="46">
        <v>4991.8</v>
      </c>
      <c r="K2365" s="46">
        <f t="shared" si="36"/>
        <v>5790.4879999999994</v>
      </c>
    </row>
    <row r="2366" spans="2:11" x14ac:dyDescent="0.25">
      <c r="B2366" s="45" t="s">
        <v>3197</v>
      </c>
      <c r="C2366" s="45" t="s">
        <v>6350</v>
      </c>
      <c r="D2366" s="45" t="s">
        <v>6351</v>
      </c>
      <c r="E2366" s="45">
        <v>91</v>
      </c>
      <c r="F2366" s="45" t="s">
        <v>6859</v>
      </c>
      <c r="G2366" s="45" t="s">
        <v>8020</v>
      </c>
      <c r="H2366" s="45" t="s">
        <v>8021</v>
      </c>
      <c r="I2366" s="45" t="s">
        <v>3203</v>
      </c>
      <c r="J2366" s="46">
        <v>4991.8</v>
      </c>
      <c r="K2366" s="46">
        <f t="shared" si="36"/>
        <v>5790.4879999999994</v>
      </c>
    </row>
    <row r="2367" spans="2:11" x14ac:dyDescent="0.25">
      <c r="B2367" s="45" t="s">
        <v>3197</v>
      </c>
      <c r="C2367" s="45" t="s">
        <v>6350</v>
      </c>
      <c r="D2367" s="45" t="s">
        <v>6351</v>
      </c>
      <c r="E2367" s="45">
        <v>91</v>
      </c>
      <c r="F2367" s="45" t="s">
        <v>6859</v>
      </c>
      <c r="G2367" s="45" t="s">
        <v>8022</v>
      </c>
      <c r="H2367" s="45" t="s">
        <v>8023</v>
      </c>
      <c r="I2367" s="45" t="s">
        <v>3203</v>
      </c>
      <c r="J2367" s="46">
        <v>5575.05</v>
      </c>
      <c r="K2367" s="46">
        <f t="shared" si="36"/>
        <v>6467.058</v>
      </c>
    </row>
    <row r="2368" spans="2:11" x14ac:dyDescent="0.25">
      <c r="B2368" s="45" t="s">
        <v>3197</v>
      </c>
      <c r="C2368" s="45" t="s">
        <v>6350</v>
      </c>
      <c r="D2368" s="45" t="s">
        <v>6351</v>
      </c>
      <c r="E2368" s="45">
        <v>91</v>
      </c>
      <c r="F2368" s="45" t="s">
        <v>6859</v>
      </c>
      <c r="G2368" s="45" t="s">
        <v>8024</v>
      </c>
      <c r="H2368" s="45" t="s">
        <v>8025</v>
      </c>
      <c r="I2368" s="45" t="s">
        <v>3203</v>
      </c>
      <c r="J2368" s="46">
        <v>6391.6</v>
      </c>
      <c r="K2368" s="46">
        <f t="shared" si="36"/>
        <v>7414.2560000000003</v>
      </c>
    </row>
    <row r="2369" spans="2:11" x14ac:dyDescent="0.25">
      <c r="B2369" s="45" t="s">
        <v>3197</v>
      </c>
      <c r="C2369" s="45" t="s">
        <v>6350</v>
      </c>
      <c r="D2369" s="45" t="s">
        <v>6351</v>
      </c>
      <c r="E2369" s="45">
        <v>91</v>
      </c>
      <c r="F2369" s="45" t="s">
        <v>6859</v>
      </c>
      <c r="G2369" s="45" t="s">
        <v>8026</v>
      </c>
      <c r="H2369" s="45" t="s">
        <v>8027</v>
      </c>
      <c r="I2369" s="45" t="s">
        <v>3203</v>
      </c>
      <c r="J2369" s="46">
        <v>6391.6</v>
      </c>
      <c r="K2369" s="46">
        <f t="shared" si="36"/>
        <v>7414.2560000000003</v>
      </c>
    </row>
    <row r="2370" spans="2:11" x14ac:dyDescent="0.25">
      <c r="B2370" s="45" t="s">
        <v>3197</v>
      </c>
      <c r="C2370" s="45" t="s">
        <v>6350</v>
      </c>
      <c r="D2370" s="45" t="s">
        <v>6351</v>
      </c>
      <c r="E2370" s="45">
        <v>91</v>
      </c>
      <c r="F2370" s="45" t="s">
        <v>6859</v>
      </c>
      <c r="G2370" s="45" t="s">
        <v>8028</v>
      </c>
      <c r="H2370" s="45" t="s">
        <v>8029</v>
      </c>
      <c r="I2370" s="45" t="s">
        <v>3203</v>
      </c>
      <c r="J2370" s="46">
        <v>4327.33</v>
      </c>
      <c r="K2370" s="46">
        <f t="shared" si="36"/>
        <v>5019.7027999999991</v>
      </c>
    </row>
    <row r="2371" spans="2:11" x14ac:dyDescent="0.25">
      <c r="B2371" s="45" t="s">
        <v>3197</v>
      </c>
      <c r="C2371" s="45" t="s">
        <v>6350</v>
      </c>
      <c r="D2371" s="45" t="s">
        <v>6351</v>
      </c>
      <c r="E2371" s="45">
        <v>91</v>
      </c>
      <c r="F2371" s="45" t="s">
        <v>6859</v>
      </c>
      <c r="G2371" s="45" t="s">
        <v>8030</v>
      </c>
      <c r="H2371" s="45" t="s">
        <v>8031</v>
      </c>
      <c r="I2371" s="45" t="s">
        <v>3203</v>
      </c>
      <c r="J2371" s="46">
        <v>8194.2999999999993</v>
      </c>
      <c r="K2371" s="46">
        <f t="shared" si="36"/>
        <v>9505.387999999999</v>
      </c>
    </row>
    <row r="2372" spans="2:11" x14ac:dyDescent="0.25">
      <c r="B2372" s="45" t="s">
        <v>3197</v>
      </c>
      <c r="C2372" s="45" t="s">
        <v>6350</v>
      </c>
      <c r="D2372" s="45" t="s">
        <v>6351</v>
      </c>
      <c r="E2372" s="45">
        <v>91</v>
      </c>
      <c r="F2372" s="45" t="s">
        <v>6859</v>
      </c>
      <c r="G2372" s="45" t="s">
        <v>8032</v>
      </c>
      <c r="H2372" s="45" t="s">
        <v>8033</v>
      </c>
      <c r="I2372" s="45" t="s">
        <v>3203</v>
      </c>
      <c r="J2372" s="46">
        <v>8491.2999999999993</v>
      </c>
      <c r="K2372" s="46">
        <f t="shared" ref="K2372:K2404" si="37">+IF(AND(MID(H2372,1,15)="POSTE DE MADERA",J2372&lt;110)=TRUE,(J2372*1.13+5)*1.01*1.16,IF(AND(MID(H2372,1,15)="POSTE DE MADERA",J2372&gt;=110,J2372&lt;320)=TRUE,(J2372*1.13+12)*1.01*1.16,IF(AND(MID(H2372,1,15)="POSTE DE MADERA",J2372&gt;320)=TRUE,(J2372*1.13+36)*1.01*1.16,IF(+AND(MID(H2372,1,5)="POSTE",MID(H2372,1,15)&lt;&gt;"POSTE DE MADERA")=TRUE,J2372*1.01*1.16,J2372*1.16))))</f>
        <v>9849.9079999999976</v>
      </c>
    </row>
    <row r="2373" spans="2:11" x14ac:dyDescent="0.25">
      <c r="B2373" s="45" t="s">
        <v>3197</v>
      </c>
      <c r="C2373" s="45" t="s">
        <v>6350</v>
      </c>
      <c r="D2373" s="45" t="s">
        <v>6351</v>
      </c>
      <c r="E2373" s="45">
        <v>91</v>
      </c>
      <c r="F2373" s="45" t="s">
        <v>6859</v>
      </c>
      <c r="G2373" s="45" t="s">
        <v>8034</v>
      </c>
      <c r="H2373" s="45" t="s">
        <v>8035</v>
      </c>
      <c r="I2373" s="45" t="s">
        <v>3203</v>
      </c>
      <c r="J2373" s="46">
        <v>9764</v>
      </c>
      <c r="K2373" s="46">
        <f t="shared" si="37"/>
        <v>11326.24</v>
      </c>
    </row>
    <row r="2374" spans="2:11" x14ac:dyDescent="0.25">
      <c r="B2374" s="45" t="s">
        <v>3197</v>
      </c>
      <c r="C2374" s="45" t="s">
        <v>6350</v>
      </c>
      <c r="D2374" s="45" t="s">
        <v>6351</v>
      </c>
      <c r="E2374" s="45">
        <v>91</v>
      </c>
      <c r="F2374" s="45" t="s">
        <v>6859</v>
      </c>
      <c r="G2374" s="45" t="s">
        <v>8036</v>
      </c>
      <c r="H2374" s="45" t="s">
        <v>8037</v>
      </c>
      <c r="I2374" s="45" t="s">
        <v>3203</v>
      </c>
      <c r="J2374" s="46">
        <v>7265.83</v>
      </c>
      <c r="K2374" s="46">
        <f t="shared" si="37"/>
        <v>8428.362799999999</v>
      </c>
    </row>
    <row r="2375" spans="2:11" x14ac:dyDescent="0.25">
      <c r="B2375" s="45" t="s">
        <v>3197</v>
      </c>
      <c r="C2375" s="45" t="s">
        <v>6350</v>
      </c>
      <c r="D2375" s="45" t="s">
        <v>6351</v>
      </c>
      <c r="E2375" s="45">
        <v>91</v>
      </c>
      <c r="F2375" s="45" t="s">
        <v>6859</v>
      </c>
      <c r="G2375" s="45" t="s">
        <v>8038</v>
      </c>
      <c r="H2375" s="45" t="s">
        <v>8039</v>
      </c>
      <c r="I2375" s="45" t="s">
        <v>3203</v>
      </c>
      <c r="J2375" s="46">
        <v>11961.58</v>
      </c>
      <c r="K2375" s="46">
        <f t="shared" si="37"/>
        <v>13875.432799999999</v>
      </c>
    </row>
    <row r="2376" spans="2:11" x14ac:dyDescent="0.25">
      <c r="B2376" s="45" t="s">
        <v>3197</v>
      </c>
      <c r="C2376" s="45" t="s">
        <v>6350</v>
      </c>
      <c r="D2376" s="45" t="s">
        <v>6351</v>
      </c>
      <c r="E2376" s="45">
        <v>91</v>
      </c>
      <c r="F2376" s="45" t="s">
        <v>6859</v>
      </c>
      <c r="G2376" s="45" t="s">
        <v>8040</v>
      </c>
      <c r="H2376" s="45" t="s">
        <v>8041</v>
      </c>
      <c r="I2376" s="45" t="s">
        <v>3203</v>
      </c>
      <c r="J2376" s="46">
        <v>12903.4</v>
      </c>
      <c r="K2376" s="46">
        <f t="shared" si="37"/>
        <v>14967.943999999998</v>
      </c>
    </row>
    <row r="2377" spans="2:11" x14ac:dyDescent="0.25">
      <c r="B2377" s="45" t="s">
        <v>3197</v>
      </c>
      <c r="C2377" s="45" t="s">
        <v>6350</v>
      </c>
      <c r="D2377" s="45" t="s">
        <v>6351</v>
      </c>
      <c r="E2377" s="45">
        <v>91</v>
      </c>
      <c r="F2377" s="45" t="s">
        <v>6859</v>
      </c>
      <c r="G2377" s="45" t="s">
        <v>8042</v>
      </c>
      <c r="H2377" s="45" t="s">
        <v>8043</v>
      </c>
      <c r="I2377" s="45" t="s">
        <v>4523</v>
      </c>
      <c r="J2377" s="46">
        <v>9028.93</v>
      </c>
      <c r="K2377" s="46">
        <f t="shared" si="37"/>
        <v>10473.558799999999</v>
      </c>
    </row>
    <row r="2378" spans="2:11" x14ac:dyDescent="0.25">
      <c r="B2378" s="45" t="s">
        <v>3197</v>
      </c>
      <c r="C2378" s="45" t="s">
        <v>6350</v>
      </c>
      <c r="D2378" s="45" t="s">
        <v>6351</v>
      </c>
      <c r="E2378" s="45">
        <v>91</v>
      </c>
      <c r="F2378" s="45" t="s">
        <v>6859</v>
      </c>
      <c r="G2378" s="45" t="s">
        <v>8044</v>
      </c>
      <c r="H2378" s="45" t="s">
        <v>8045</v>
      </c>
      <c r="I2378" s="45" t="s">
        <v>3203</v>
      </c>
      <c r="J2378" s="46">
        <v>14473.1</v>
      </c>
      <c r="K2378" s="46">
        <f t="shared" si="37"/>
        <v>16788.795999999998</v>
      </c>
    </row>
    <row r="2379" spans="2:11" x14ac:dyDescent="0.25">
      <c r="B2379" s="45" t="s">
        <v>3197</v>
      </c>
      <c r="C2379" s="45" t="s">
        <v>6350</v>
      </c>
      <c r="D2379" s="45" t="s">
        <v>6351</v>
      </c>
      <c r="E2379" s="45">
        <v>91</v>
      </c>
      <c r="F2379" s="45" t="s">
        <v>6859</v>
      </c>
      <c r="G2379" s="45" t="s">
        <v>8046</v>
      </c>
      <c r="H2379" s="45" t="s">
        <v>8047</v>
      </c>
      <c r="I2379" s="45" t="s">
        <v>3203</v>
      </c>
      <c r="J2379" s="46">
        <v>17612.5</v>
      </c>
      <c r="K2379" s="46">
        <f t="shared" si="37"/>
        <v>20430.5</v>
      </c>
    </row>
    <row r="2380" spans="2:11" x14ac:dyDescent="0.25">
      <c r="B2380" s="45" t="s">
        <v>3197</v>
      </c>
      <c r="C2380" s="45" t="s">
        <v>6350</v>
      </c>
      <c r="D2380" s="45" t="s">
        <v>6351</v>
      </c>
      <c r="E2380" s="45">
        <v>91</v>
      </c>
      <c r="F2380" s="45" t="s">
        <v>6859</v>
      </c>
      <c r="G2380" s="45" t="s">
        <v>8048</v>
      </c>
      <c r="H2380" s="45" t="s">
        <v>8049</v>
      </c>
      <c r="I2380" s="45" t="s">
        <v>3203</v>
      </c>
      <c r="J2380" s="46">
        <v>19182.2</v>
      </c>
      <c r="K2380" s="46">
        <f t="shared" si="37"/>
        <v>22251.351999999999</v>
      </c>
    </row>
    <row r="2381" spans="2:11" x14ac:dyDescent="0.25">
      <c r="B2381" s="45" t="s">
        <v>3197</v>
      </c>
      <c r="C2381" s="45" t="s">
        <v>6350</v>
      </c>
      <c r="D2381" s="45" t="s">
        <v>6351</v>
      </c>
      <c r="E2381" s="45">
        <v>91</v>
      </c>
      <c r="F2381" s="45" t="s">
        <v>6859</v>
      </c>
      <c r="G2381" s="45" t="s">
        <v>8050</v>
      </c>
      <c r="H2381" s="45" t="s">
        <v>8051</v>
      </c>
      <c r="I2381" s="45" t="s">
        <v>3203</v>
      </c>
      <c r="J2381" s="46">
        <v>15258.55</v>
      </c>
      <c r="K2381" s="46">
        <f t="shared" si="37"/>
        <v>17699.917999999998</v>
      </c>
    </row>
    <row r="2382" spans="2:11" x14ac:dyDescent="0.25">
      <c r="B2382" s="45" t="s">
        <v>3197</v>
      </c>
      <c r="C2382" s="45" t="s">
        <v>6350</v>
      </c>
      <c r="D2382" s="45" t="s">
        <v>6351</v>
      </c>
      <c r="E2382" s="45">
        <v>91</v>
      </c>
      <c r="F2382" s="45" t="s">
        <v>6859</v>
      </c>
      <c r="G2382" s="45" t="s">
        <v>8052</v>
      </c>
      <c r="H2382" s="45" t="s">
        <v>8053</v>
      </c>
      <c r="I2382" s="45" t="s">
        <v>3203</v>
      </c>
      <c r="J2382" s="46">
        <v>15956.5</v>
      </c>
      <c r="K2382" s="46">
        <f t="shared" si="37"/>
        <v>18509.539999999997</v>
      </c>
    </row>
    <row r="2383" spans="2:11" x14ac:dyDescent="0.25">
      <c r="B2383" s="45" t="s">
        <v>3197</v>
      </c>
      <c r="C2383" s="45" t="s">
        <v>6350</v>
      </c>
      <c r="D2383" s="45" t="s">
        <v>6351</v>
      </c>
      <c r="E2383" s="45">
        <v>91</v>
      </c>
      <c r="F2383" s="45" t="s">
        <v>6859</v>
      </c>
      <c r="G2383" s="45" t="s">
        <v>8054</v>
      </c>
      <c r="H2383" s="45" t="s">
        <v>8055</v>
      </c>
      <c r="I2383" s="45" t="s">
        <v>3203</v>
      </c>
      <c r="J2383" s="46">
        <v>16669.03</v>
      </c>
      <c r="K2383" s="46">
        <f t="shared" si="37"/>
        <v>19336.074799999999</v>
      </c>
    </row>
    <row r="2384" spans="2:11" x14ac:dyDescent="0.25">
      <c r="B2384" s="45" t="s">
        <v>3197</v>
      </c>
      <c r="C2384" s="45" t="s">
        <v>6350</v>
      </c>
      <c r="D2384" s="45" t="s">
        <v>6351</v>
      </c>
      <c r="E2384" s="45">
        <v>91</v>
      </c>
      <c r="F2384" s="45" t="s">
        <v>6859</v>
      </c>
      <c r="G2384" s="45" t="s">
        <v>8056</v>
      </c>
      <c r="H2384" s="45" t="s">
        <v>8057</v>
      </c>
      <c r="I2384" s="45" t="s">
        <v>3203</v>
      </c>
      <c r="J2384" s="46">
        <v>18989.8</v>
      </c>
      <c r="K2384" s="46">
        <f t="shared" si="37"/>
        <v>22028.167999999998</v>
      </c>
    </row>
    <row r="2385" spans="2:11" x14ac:dyDescent="0.25">
      <c r="B2385" s="45" t="s">
        <v>3197</v>
      </c>
      <c r="C2385" s="45" t="s">
        <v>6350</v>
      </c>
      <c r="D2385" s="45" t="s">
        <v>6351</v>
      </c>
      <c r="E2385" s="45">
        <v>91</v>
      </c>
      <c r="F2385" s="45" t="s">
        <v>6859</v>
      </c>
      <c r="G2385" s="45" t="s">
        <v>8058</v>
      </c>
      <c r="H2385" s="45" t="s">
        <v>8059</v>
      </c>
      <c r="I2385" s="45" t="s">
        <v>3203</v>
      </c>
      <c r="J2385" s="46">
        <v>23891.3</v>
      </c>
      <c r="K2385" s="46">
        <f t="shared" si="37"/>
        <v>27713.907999999996</v>
      </c>
    </row>
    <row r="2386" spans="2:11" x14ac:dyDescent="0.25">
      <c r="B2386" s="45" t="s">
        <v>3197</v>
      </c>
      <c r="C2386" s="45" t="s">
        <v>6350</v>
      </c>
      <c r="D2386" s="45" t="s">
        <v>6351</v>
      </c>
      <c r="E2386" s="45">
        <v>91</v>
      </c>
      <c r="F2386" s="45" t="s">
        <v>6859</v>
      </c>
      <c r="G2386" s="45" t="s">
        <v>8060</v>
      </c>
      <c r="H2386" s="45" t="s">
        <v>8061</v>
      </c>
      <c r="I2386" s="45" t="s">
        <v>3203</v>
      </c>
      <c r="J2386" s="46">
        <v>96097.5</v>
      </c>
      <c r="K2386" s="46">
        <f t="shared" si="37"/>
        <v>111473.09999999999</v>
      </c>
    </row>
    <row r="2387" spans="2:11" x14ac:dyDescent="0.25">
      <c r="B2387" s="45" t="s">
        <v>3197</v>
      </c>
      <c r="C2387" s="45" t="s">
        <v>6350</v>
      </c>
      <c r="D2387" s="45" t="s">
        <v>6351</v>
      </c>
      <c r="E2387" s="45">
        <v>91</v>
      </c>
      <c r="F2387" s="45" t="s">
        <v>6859</v>
      </c>
      <c r="G2387" s="45" t="s">
        <v>8062</v>
      </c>
      <c r="H2387" s="45" t="s">
        <v>8063</v>
      </c>
      <c r="I2387" s="45" t="s">
        <v>3203</v>
      </c>
      <c r="J2387" s="46">
        <v>2229.44</v>
      </c>
      <c r="K2387" s="46">
        <f t="shared" si="37"/>
        <v>2586.1504</v>
      </c>
    </row>
    <row r="2388" spans="2:11" x14ac:dyDescent="0.25">
      <c r="B2388" s="45" t="s">
        <v>3197</v>
      </c>
      <c r="C2388" s="45" t="s">
        <v>6350</v>
      </c>
      <c r="D2388" s="45" t="s">
        <v>6351</v>
      </c>
      <c r="E2388" s="45">
        <v>91</v>
      </c>
      <c r="F2388" s="45" t="s">
        <v>6859</v>
      </c>
      <c r="G2388" s="45" t="s">
        <v>8064</v>
      </c>
      <c r="H2388" s="45" t="s">
        <v>8065</v>
      </c>
      <c r="I2388" s="45" t="s">
        <v>3203</v>
      </c>
      <c r="J2388" s="46">
        <v>4327.33</v>
      </c>
      <c r="K2388" s="46">
        <f t="shared" si="37"/>
        <v>5019.7027999999991</v>
      </c>
    </row>
    <row r="2389" spans="2:11" x14ac:dyDescent="0.25">
      <c r="B2389" s="45" t="s">
        <v>3197</v>
      </c>
      <c r="C2389" s="45" t="s">
        <v>6350</v>
      </c>
      <c r="D2389" s="45" t="s">
        <v>6351</v>
      </c>
      <c r="E2389" s="45">
        <v>91</v>
      </c>
      <c r="F2389" s="45" t="s">
        <v>6859</v>
      </c>
      <c r="G2389" s="45" t="s">
        <v>8066</v>
      </c>
      <c r="H2389" s="45" t="s">
        <v>8067</v>
      </c>
      <c r="I2389" s="45" t="s">
        <v>3203</v>
      </c>
      <c r="J2389" s="46">
        <v>6741.55</v>
      </c>
      <c r="K2389" s="46">
        <f t="shared" si="37"/>
        <v>7820.1979999999994</v>
      </c>
    </row>
    <row r="2390" spans="2:11" x14ac:dyDescent="0.25">
      <c r="B2390" s="45" t="s">
        <v>3197</v>
      </c>
      <c r="C2390" s="45" t="s">
        <v>6350</v>
      </c>
      <c r="D2390" s="45" t="s">
        <v>6351</v>
      </c>
      <c r="E2390" s="45">
        <v>91</v>
      </c>
      <c r="F2390" s="45" t="s">
        <v>6859</v>
      </c>
      <c r="G2390" s="45" t="s">
        <v>8068</v>
      </c>
      <c r="H2390" s="45" t="s">
        <v>8069</v>
      </c>
      <c r="I2390" s="45" t="s">
        <v>3203</v>
      </c>
      <c r="J2390" s="46">
        <v>9074.5499999999993</v>
      </c>
      <c r="K2390" s="46">
        <f t="shared" si="37"/>
        <v>10526.477999999999</v>
      </c>
    </row>
    <row r="2391" spans="2:11" x14ac:dyDescent="0.25">
      <c r="B2391" s="45" t="s">
        <v>3197</v>
      </c>
      <c r="C2391" s="45" t="s">
        <v>6350</v>
      </c>
      <c r="D2391" s="45" t="s">
        <v>6351</v>
      </c>
      <c r="E2391" s="45">
        <v>91</v>
      </c>
      <c r="F2391" s="45" t="s">
        <v>6859</v>
      </c>
      <c r="G2391" s="45" t="s">
        <v>8070</v>
      </c>
      <c r="H2391" s="45" t="s">
        <v>8071</v>
      </c>
      <c r="I2391" s="45" t="s">
        <v>4523</v>
      </c>
      <c r="J2391" s="46">
        <v>9028.93</v>
      </c>
      <c r="K2391" s="46">
        <f t="shared" si="37"/>
        <v>10473.558799999999</v>
      </c>
    </row>
    <row r="2392" spans="2:11" x14ac:dyDescent="0.25">
      <c r="B2392" s="45" t="s">
        <v>3197</v>
      </c>
      <c r="C2392" s="45" t="s">
        <v>6350</v>
      </c>
      <c r="D2392" s="45" t="s">
        <v>6351</v>
      </c>
      <c r="E2392" s="45">
        <v>91</v>
      </c>
      <c r="F2392" s="45" t="s">
        <v>6859</v>
      </c>
      <c r="G2392" s="45" t="s">
        <v>8072</v>
      </c>
      <c r="H2392" s="45" t="s">
        <v>8073</v>
      </c>
      <c r="I2392" s="45" t="s">
        <v>4523</v>
      </c>
      <c r="J2392" s="46">
        <v>11407.55</v>
      </c>
      <c r="K2392" s="46">
        <f t="shared" si="37"/>
        <v>13232.757999999998</v>
      </c>
    </row>
    <row r="2393" spans="2:11" x14ac:dyDescent="0.25">
      <c r="B2393" s="45" t="s">
        <v>3197</v>
      </c>
      <c r="C2393" s="45" t="s">
        <v>6350</v>
      </c>
      <c r="D2393" s="45" t="s">
        <v>6351</v>
      </c>
      <c r="E2393" s="45">
        <v>91</v>
      </c>
      <c r="F2393" s="45" t="s">
        <v>6859</v>
      </c>
      <c r="G2393" s="45" t="s">
        <v>8074</v>
      </c>
      <c r="H2393" s="45" t="s">
        <v>8075</v>
      </c>
      <c r="I2393" s="45" t="s">
        <v>3203</v>
      </c>
      <c r="J2393" s="46">
        <v>15490.3</v>
      </c>
      <c r="K2393" s="46">
        <f t="shared" si="37"/>
        <v>17968.748</v>
      </c>
    </row>
    <row r="2394" spans="2:11" x14ac:dyDescent="0.25">
      <c r="B2394" s="45" t="s">
        <v>3197</v>
      </c>
      <c r="C2394" s="45" t="s">
        <v>6350</v>
      </c>
      <c r="D2394" s="45" t="s">
        <v>6351</v>
      </c>
      <c r="E2394" s="45">
        <v>91</v>
      </c>
      <c r="F2394" s="45" t="s">
        <v>6859</v>
      </c>
      <c r="G2394" s="45" t="s">
        <v>8076</v>
      </c>
      <c r="H2394" s="45" t="s">
        <v>8077</v>
      </c>
      <c r="I2394" s="45" t="s">
        <v>3203</v>
      </c>
      <c r="J2394" s="46">
        <v>21693.72</v>
      </c>
      <c r="K2394" s="46">
        <f t="shared" si="37"/>
        <v>25164.715199999999</v>
      </c>
    </row>
    <row r="2395" spans="2:11" x14ac:dyDescent="0.25">
      <c r="B2395" s="45" t="s">
        <v>3197</v>
      </c>
      <c r="C2395" s="45" t="s">
        <v>6350</v>
      </c>
      <c r="D2395" s="45" t="s">
        <v>6351</v>
      </c>
      <c r="E2395" s="45">
        <v>91</v>
      </c>
      <c r="F2395" s="45" t="s">
        <v>6859</v>
      </c>
      <c r="G2395" s="45" t="s">
        <v>8078</v>
      </c>
      <c r="H2395" s="45" t="s">
        <v>8079</v>
      </c>
      <c r="I2395" s="45" t="s">
        <v>3203</v>
      </c>
      <c r="J2395" s="46">
        <v>6391.6</v>
      </c>
      <c r="K2395" s="46">
        <f t="shared" si="37"/>
        <v>7414.2560000000003</v>
      </c>
    </row>
    <row r="2396" spans="2:11" x14ac:dyDescent="0.25">
      <c r="B2396" s="45" t="s">
        <v>3197</v>
      </c>
      <c r="C2396" s="45" t="s">
        <v>6350</v>
      </c>
      <c r="D2396" s="45" t="s">
        <v>6351</v>
      </c>
      <c r="E2396" s="45">
        <v>91</v>
      </c>
      <c r="F2396" s="45" t="s">
        <v>6859</v>
      </c>
      <c r="G2396" s="45" t="s">
        <v>8080</v>
      </c>
      <c r="H2396" s="45" t="s">
        <v>8081</v>
      </c>
      <c r="I2396" s="45" t="s">
        <v>3203</v>
      </c>
      <c r="J2396" s="46">
        <v>7324.8</v>
      </c>
      <c r="K2396" s="46">
        <f t="shared" si="37"/>
        <v>8496.768</v>
      </c>
    </row>
    <row r="2397" spans="2:11" x14ac:dyDescent="0.25">
      <c r="B2397" s="45" t="s">
        <v>3197</v>
      </c>
      <c r="C2397" s="45" t="s">
        <v>6350</v>
      </c>
      <c r="D2397" s="45" t="s">
        <v>6351</v>
      </c>
      <c r="E2397" s="45">
        <v>91</v>
      </c>
      <c r="F2397" s="45" t="s">
        <v>6859</v>
      </c>
      <c r="G2397" s="45" t="s">
        <v>8082</v>
      </c>
      <c r="H2397" s="45" t="s">
        <v>8083</v>
      </c>
      <c r="I2397" s="45" t="s">
        <v>3203</v>
      </c>
      <c r="J2397" s="46">
        <v>10007.75</v>
      </c>
      <c r="K2397" s="46">
        <f t="shared" si="37"/>
        <v>11608.99</v>
      </c>
    </row>
    <row r="2398" spans="2:11" x14ac:dyDescent="0.25">
      <c r="B2398" s="45" t="s">
        <v>3197</v>
      </c>
      <c r="C2398" s="45" t="s">
        <v>6350</v>
      </c>
      <c r="D2398" s="45" t="s">
        <v>6351</v>
      </c>
      <c r="E2398" s="45">
        <v>91</v>
      </c>
      <c r="F2398" s="45" t="s">
        <v>6859</v>
      </c>
      <c r="G2398" s="45" t="s">
        <v>8084</v>
      </c>
      <c r="H2398" s="45" t="s">
        <v>8085</v>
      </c>
      <c r="I2398" s="45" t="s">
        <v>3203</v>
      </c>
      <c r="J2398" s="46">
        <v>5385.19</v>
      </c>
      <c r="K2398" s="46">
        <f t="shared" si="37"/>
        <v>6246.8203999999987</v>
      </c>
    </row>
    <row r="2399" spans="2:11" x14ac:dyDescent="0.25">
      <c r="B2399" s="45" t="s">
        <v>3197</v>
      </c>
      <c r="C2399" s="45" t="s">
        <v>6350</v>
      </c>
      <c r="D2399" s="45" t="s">
        <v>6351</v>
      </c>
      <c r="E2399" s="45">
        <v>91</v>
      </c>
      <c r="F2399" s="45" t="s">
        <v>6859</v>
      </c>
      <c r="G2399" s="45" t="s">
        <v>8086</v>
      </c>
      <c r="H2399" s="45" t="s">
        <v>8087</v>
      </c>
      <c r="I2399" s="45" t="s">
        <v>3203</v>
      </c>
      <c r="J2399" s="46">
        <v>7791.4</v>
      </c>
      <c r="K2399" s="46">
        <f t="shared" si="37"/>
        <v>9038.0239999999994</v>
      </c>
    </row>
    <row r="2400" spans="2:11" x14ac:dyDescent="0.25">
      <c r="B2400" s="45" t="s">
        <v>3197</v>
      </c>
      <c r="C2400" s="45" t="s">
        <v>6350</v>
      </c>
      <c r="D2400" s="45" t="s">
        <v>6351</v>
      </c>
      <c r="E2400" s="45">
        <v>91</v>
      </c>
      <c r="F2400" s="45" t="s">
        <v>6859</v>
      </c>
      <c r="G2400" s="45" t="s">
        <v>8088</v>
      </c>
      <c r="H2400" s="45" t="s">
        <v>8089</v>
      </c>
      <c r="I2400" s="45" t="s">
        <v>3203</v>
      </c>
      <c r="J2400" s="46">
        <v>16669.03</v>
      </c>
      <c r="K2400" s="46">
        <f t="shared" si="37"/>
        <v>19336.074799999999</v>
      </c>
    </row>
    <row r="2401" spans="2:11" x14ac:dyDescent="0.25">
      <c r="B2401" s="45" t="s">
        <v>3197</v>
      </c>
      <c r="C2401" s="45" t="s">
        <v>6350</v>
      </c>
      <c r="D2401" s="45" t="s">
        <v>6351</v>
      </c>
      <c r="E2401" s="45">
        <v>91</v>
      </c>
      <c r="F2401" s="45" t="s">
        <v>6859</v>
      </c>
      <c r="G2401" s="45" t="s">
        <v>8090</v>
      </c>
      <c r="H2401" s="45" t="s">
        <v>8091</v>
      </c>
      <c r="I2401" s="45" t="s">
        <v>3203</v>
      </c>
      <c r="J2401" s="46">
        <v>23721.43</v>
      </c>
      <c r="K2401" s="46">
        <f t="shared" si="37"/>
        <v>27516.858799999998</v>
      </c>
    </row>
    <row r="2402" spans="2:11" x14ac:dyDescent="0.25">
      <c r="B2402" s="45" t="s">
        <v>3197</v>
      </c>
      <c r="C2402" s="45" t="s">
        <v>6350</v>
      </c>
      <c r="D2402" s="45" t="s">
        <v>6351</v>
      </c>
      <c r="E2402" s="45">
        <v>91</v>
      </c>
      <c r="F2402" s="45" t="s">
        <v>6859</v>
      </c>
      <c r="G2402" s="45" t="s">
        <v>8092</v>
      </c>
      <c r="H2402" s="45" t="s">
        <v>8093</v>
      </c>
      <c r="I2402" s="45" t="s">
        <v>3203</v>
      </c>
      <c r="J2402" s="46">
        <v>23721.43</v>
      </c>
      <c r="K2402" s="46">
        <f t="shared" si="37"/>
        <v>27516.858799999998</v>
      </c>
    </row>
    <row r="2403" spans="2:11" x14ac:dyDescent="0.25">
      <c r="B2403" s="45" t="s">
        <v>3197</v>
      </c>
      <c r="C2403" s="45" t="s">
        <v>6350</v>
      </c>
      <c r="D2403" s="45" t="s">
        <v>6351</v>
      </c>
      <c r="E2403" s="45">
        <v>91</v>
      </c>
      <c r="F2403" s="45" t="s">
        <v>6859</v>
      </c>
      <c r="G2403" s="45" t="s">
        <v>8094</v>
      </c>
      <c r="H2403" s="45" t="s">
        <v>8095</v>
      </c>
      <c r="I2403" s="45" t="s">
        <v>3203</v>
      </c>
      <c r="J2403" s="46">
        <v>23721.43</v>
      </c>
      <c r="K2403" s="46">
        <f t="shared" si="37"/>
        <v>27516.858799999998</v>
      </c>
    </row>
    <row r="2404" spans="2:11" x14ac:dyDescent="0.25">
      <c r="B2404" s="45" t="s">
        <v>3197</v>
      </c>
      <c r="C2404" s="45" t="s">
        <v>6350</v>
      </c>
      <c r="D2404" s="45" t="s">
        <v>6351</v>
      </c>
      <c r="E2404" s="45">
        <v>91</v>
      </c>
      <c r="F2404" s="45" t="s">
        <v>6859</v>
      </c>
      <c r="G2404" s="45" t="s">
        <v>8096</v>
      </c>
      <c r="H2404" s="45" t="s">
        <v>8097</v>
      </c>
      <c r="I2404" s="45" t="s">
        <v>3203</v>
      </c>
      <c r="J2404" s="46">
        <v>5855.01</v>
      </c>
      <c r="K2404" s="46">
        <f t="shared" si="37"/>
        <v>6791.8116</v>
      </c>
    </row>
    <row r="2406" spans="2:11" x14ac:dyDescent="0.25">
      <c r="B2406" s="47" t="s">
        <v>8098</v>
      </c>
    </row>
    <row r="2407" spans="2:11" x14ac:dyDescent="0.25">
      <c r="B2407" s="47" t="s">
        <v>8099</v>
      </c>
    </row>
    <row r="2408" spans="2:11" x14ac:dyDescent="0.25">
      <c r="B2408" s="47" t="s">
        <v>8100</v>
      </c>
    </row>
  </sheetData>
  <autoFilter ref="B2:K240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79"/>
  <sheetViews>
    <sheetView showGridLines="0" zoomScale="85" zoomScaleNormal="85" zoomScaleSheetLayoutView="100" workbookViewId="0">
      <selection activeCell="D3" sqref="D3"/>
    </sheetView>
  </sheetViews>
  <sheetFormatPr baseColWidth="10" defaultRowHeight="12" customHeight="1" x14ac:dyDescent="0.2"/>
  <cols>
    <col min="1" max="1" width="5.7109375" style="154" customWidth="1"/>
    <col min="2" max="2" width="7.42578125" style="2" customWidth="1"/>
    <col min="3" max="4" width="18" style="2" bestFit="1" customWidth="1"/>
    <col min="5" max="5" width="8" style="2" customWidth="1"/>
    <col min="6" max="6" width="12.28515625" style="2" customWidth="1"/>
    <col min="7" max="7" width="11.85546875" style="157" customWidth="1"/>
    <col min="8" max="8" width="13" style="157" customWidth="1"/>
    <col min="9" max="9" width="11.85546875" style="157" customWidth="1"/>
    <col min="10" max="10" width="14.5703125" style="157" customWidth="1"/>
    <col min="11" max="11" width="17.5703125" style="157" customWidth="1"/>
    <col min="12" max="12" width="12.42578125" style="2" customWidth="1"/>
    <col min="13" max="256" width="11.42578125" style="2"/>
    <col min="257" max="257" width="5.7109375" style="2" customWidth="1"/>
    <col min="258" max="258" width="7.42578125" style="2" customWidth="1"/>
    <col min="259" max="260" width="18" style="2" bestFit="1" customWidth="1"/>
    <col min="261" max="261" width="8" style="2" customWidth="1"/>
    <col min="262" max="262" width="12.28515625" style="2" customWidth="1"/>
    <col min="263" max="263" width="11.85546875" style="2" customWidth="1"/>
    <col min="264" max="264" width="13" style="2" customWidth="1"/>
    <col min="265" max="265" width="11.85546875" style="2" customWidth="1"/>
    <col min="266" max="266" width="14.5703125" style="2" customWidth="1"/>
    <col min="267" max="267" width="17.5703125" style="2" customWidth="1"/>
    <col min="268" max="268" width="12.42578125" style="2" customWidth="1"/>
    <col min="269" max="512" width="11.42578125" style="2"/>
    <col min="513" max="513" width="5.7109375" style="2" customWidth="1"/>
    <col min="514" max="514" width="7.42578125" style="2" customWidth="1"/>
    <col min="515" max="516" width="18" style="2" bestFit="1" customWidth="1"/>
    <col min="517" max="517" width="8" style="2" customWidth="1"/>
    <col min="518" max="518" width="12.28515625" style="2" customWidth="1"/>
    <col min="519" max="519" width="11.85546875" style="2" customWidth="1"/>
    <col min="520" max="520" width="13" style="2" customWidth="1"/>
    <col min="521" max="521" width="11.85546875" style="2" customWidth="1"/>
    <col min="522" max="522" width="14.5703125" style="2" customWidth="1"/>
    <col min="523" max="523" width="17.5703125" style="2" customWidth="1"/>
    <col min="524" max="524" width="12.42578125" style="2" customWidth="1"/>
    <col min="525" max="768" width="11.42578125" style="2"/>
    <col min="769" max="769" width="5.7109375" style="2" customWidth="1"/>
    <col min="770" max="770" width="7.42578125" style="2" customWidth="1"/>
    <col min="771" max="772" width="18" style="2" bestFit="1" customWidth="1"/>
    <col min="773" max="773" width="8" style="2" customWidth="1"/>
    <col min="774" max="774" width="12.28515625" style="2" customWidth="1"/>
    <col min="775" max="775" width="11.85546875" style="2" customWidth="1"/>
    <col min="776" max="776" width="13" style="2" customWidth="1"/>
    <col min="777" max="777" width="11.85546875" style="2" customWidth="1"/>
    <col min="778" max="778" width="14.5703125" style="2" customWidth="1"/>
    <col min="779" max="779" width="17.5703125" style="2" customWidth="1"/>
    <col min="780" max="780" width="12.42578125" style="2" customWidth="1"/>
    <col min="781" max="1024" width="11.42578125" style="2"/>
    <col min="1025" max="1025" width="5.7109375" style="2" customWidth="1"/>
    <col min="1026" max="1026" width="7.42578125" style="2" customWidth="1"/>
    <col min="1027" max="1028" width="18" style="2" bestFit="1" customWidth="1"/>
    <col min="1029" max="1029" width="8" style="2" customWidth="1"/>
    <col min="1030" max="1030" width="12.28515625" style="2" customWidth="1"/>
    <col min="1031" max="1031" width="11.85546875" style="2" customWidth="1"/>
    <col min="1032" max="1032" width="13" style="2" customWidth="1"/>
    <col min="1033" max="1033" width="11.85546875" style="2" customWidth="1"/>
    <col min="1034" max="1034" width="14.5703125" style="2" customWidth="1"/>
    <col min="1035" max="1035" width="17.5703125" style="2" customWidth="1"/>
    <col min="1036" max="1036" width="12.42578125" style="2" customWidth="1"/>
    <col min="1037" max="1280" width="11.42578125" style="2"/>
    <col min="1281" max="1281" width="5.7109375" style="2" customWidth="1"/>
    <col min="1282" max="1282" width="7.42578125" style="2" customWidth="1"/>
    <col min="1283" max="1284" width="18" style="2" bestFit="1" customWidth="1"/>
    <col min="1285" max="1285" width="8" style="2" customWidth="1"/>
    <col min="1286" max="1286" width="12.28515625" style="2" customWidth="1"/>
    <col min="1287" max="1287" width="11.85546875" style="2" customWidth="1"/>
    <col min="1288" max="1288" width="13" style="2" customWidth="1"/>
    <col min="1289" max="1289" width="11.85546875" style="2" customWidth="1"/>
    <col min="1290" max="1290" width="14.5703125" style="2" customWidth="1"/>
    <col min="1291" max="1291" width="17.5703125" style="2" customWidth="1"/>
    <col min="1292" max="1292" width="12.42578125" style="2" customWidth="1"/>
    <col min="1293" max="1536" width="11.42578125" style="2"/>
    <col min="1537" max="1537" width="5.7109375" style="2" customWidth="1"/>
    <col min="1538" max="1538" width="7.42578125" style="2" customWidth="1"/>
    <col min="1539" max="1540" width="18" style="2" bestFit="1" customWidth="1"/>
    <col min="1541" max="1541" width="8" style="2" customWidth="1"/>
    <col min="1542" max="1542" width="12.28515625" style="2" customWidth="1"/>
    <col min="1543" max="1543" width="11.85546875" style="2" customWidth="1"/>
    <col min="1544" max="1544" width="13" style="2" customWidth="1"/>
    <col min="1545" max="1545" width="11.85546875" style="2" customWidth="1"/>
    <col min="1546" max="1546" width="14.5703125" style="2" customWidth="1"/>
    <col min="1547" max="1547" width="17.5703125" style="2" customWidth="1"/>
    <col min="1548" max="1548" width="12.42578125" style="2" customWidth="1"/>
    <col min="1549" max="1792" width="11.42578125" style="2"/>
    <col min="1793" max="1793" width="5.7109375" style="2" customWidth="1"/>
    <col min="1794" max="1794" width="7.42578125" style="2" customWidth="1"/>
    <col min="1795" max="1796" width="18" style="2" bestFit="1" customWidth="1"/>
    <col min="1797" max="1797" width="8" style="2" customWidth="1"/>
    <col min="1798" max="1798" width="12.28515625" style="2" customWidth="1"/>
    <col min="1799" max="1799" width="11.85546875" style="2" customWidth="1"/>
    <col min="1800" max="1800" width="13" style="2" customWidth="1"/>
    <col min="1801" max="1801" width="11.85546875" style="2" customWidth="1"/>
    <col min="1802" max="1802" width="14.5703125" style="2" customWidth="1"/>
    <col min="1803" max="1803" width="17.5703125" style="2" customWidth="1"/>
    <col min="1804" max="1804" width="12.42578125" style="2" customWidth="1"/>
    <col min="1805" max="2048" width="11.42578125" style="2"/>
    <col min="2049" max="2049" width="5.7109375" style="2" customWidth="1"/>
    <col min="2050" max="2050" width="7.42578125" style="2" customWidth="1"/>
    <col min="2051" max="2052" width="18" style="2" bestFit="1" customWidth="1"/>
    <col min="2053" max="2053" width="8" style="2" customWidth="1"/>
    <col min="2054" max="2054" width="12.28515625" style="2" customWidth="1"/>
    <col min="2055" max="2055" width="11.85546875" style="2" customWidth="1"/>
    <col min="2056" max="2056" width="13" style="2" customWidth="1"/>
    <col min="2057" max="2057" width="11.85546875" style="2" customWidth="1"/>
    <col min="2058" max="2058" width="14.5703125" style="2" customWidth="1"/>
    <col min="2059" max="2059" width="17.5703125" style="2" customWidth="1"/>
    <col min="2060" max="2060" width="12.42578125" style="2" customWidth="1"/>
    <col min="2061" max="2304" width="11.42578125" style="2"/>
    <col min="2305" max="2305" width="5.7109375" style="2" customWidth="1"/>
    <col min="2306" max="2306" width="7.42578125" style="2" customWidth="1"/>
    <col min="2307" max="2308" width="18" style="2" bestFit="1" customWidth="1"/>
    <col min="2309" max="2309" width="8" style="2" customWidth="1"/>
    <col min="2310" max="2310" width="12.28515625" style="2" customWidth="1"/>
    <col min="2311" max="2311" width="11.85546875" style="2" customWidth="1"/>
    <col min="2312" max="2312" width="13" style="2" customWidth="1"/>
    <col min="2313" max="2313" width="11.85546875" style="2" customWidth="1"/>
    <col min="2314" max="2314" width="14.5703125" style="2" customWidth="1"/>
    <col min="2315" max="2315" width="17.5703125" style="2" customWidth="1"/>
    <col min="2316" max="2316" width="12.42578125" style="2" customWidth="1"/>
    <col min="2317" max="2560" width="11.42578125" style="2"/>
    <col min="2561" max="2561" width="5.7109375" style="2" customWidth="1"/>
    <col min="2562" max="2562" width="7.42578125" style="2" customWidth="1"/>
    <col min="2563" max="2564" width="18" style="2" bestFit="1" customWidth="1"/>
    <col min="2565" max="2565" width="8" style="2" customWidth="1"/>
    <col min="2566" max="2566" width="12.28515625" style="2" customWidth="1"/>
    <col min="2567" max="2567" width="11.85546875" style="2" customWidth="1"/>
    <col min="2568" max="2568" width="13" style="2" customWidth="1"/>
    <col min="2569" max="2569" width="11.85546875" style="2" customWidth="1"/>
    <col min="2570" max="2570" width="14.5703125" style="2" customWidth="1"/>
    <col min="2571" max="2571" width="17.5703125" style="2" customWidth="1"/>
    <col min="2572" max="2572" width="12.42578125" style="2" customWidth="1"/>
    <col min="2573" max="2816" width="11.42578125" style="2"/>
    <col min="2817" max="2817" width="5.7109375" style="2" customWidth="1"/>
    <col min="2818" max="2818" width="7.42578125" style="2" customWidth="1"/>
    <col min="2819" max="2820" width="18" style="2" bestFit="1" customWidth="1"/>
    <col min="2821" max="2821" width="8" style="2" customWidth="1"/>
    <col min="2822" max="2822" width="12.28515625" style="2" customWidth="1"/>
    <col min="2823" max="2823" width="11.85546875" style="2" customWidth="1"/>
    <col min="2824" max="2824" width="13" style="2" customWidth="1"/>
    <col min="2825" max="2825" width="11.85546875" style="2" customWidth="1"/>
    <col min="2826" max="2826" width="14.5703125" style="2" customWidth="1"/>
    <col min="2827" max="2827" width="17.5703125" style="2" customWidth="1"/>
    <col min="2828" max="2828" width="12.42578125" style="2" customWidth="1"/>
    <col min="2829" max="3072" width="11.42578125" style="2"/>
    <col min="3073" max="3073" width="5.7109375" style="2" customWidth="1"/>
    <col min="3074" max="3074" width="7.42578125" style="2" customWidth="1"/>
    <col min="3075" max="3076" width="18" style="2" bestFit="1" customWidth="1"/>
    <col min="3077" max="3077" width="8" style="2" customWidth="1"/>
    <col min="3078" max="3078" width="12.28515625" style="2" customWidth="1"/>
    <col min="3079" max="3079" width="11.85546875" style="2" customWidth="1"/>
    <col min="3080" max="3080" width="13" style="2" customWidth="1"/>
    <col min="3081" max="3081" width="11.85546875" style="2" customWidth="1"/>
    <col min="3082" max="3082" width="14.5703125" style="2" customWidth="1"/>
    <col min="3083" max="3083" width="17.5703125" style="2" customWidth="1"/>
    <col min="3084" max="3084" width="12.42578125" style="2" customWidth="1"/>
    <col min="3085" max="3328" width="11.42578125" style="2"/>
    <col min="3329" max="3329" width="5.7109375" style="2" customWidth="1"/>
    <col min="3330" max="3330" width="7.42578125" style="2" customWidth="1"/>
    <col min="3331" max="3332" width="18" style="2" bestFit="1" customWidth="1"/>
    <col min="3333" max="3333" width="8" style="2" customWidth="1"/>
    <col min="3334" max="3334" width="12.28515625" style="2" customWidth="1"/>
    <col min="3335" max="3335" width="11.85546875" style="2" customWidth="1"/>
    <col min="3336" max="3336" width="13" style="2" customWidth="1"/>
    <col min="3337" max="3337" width="11.85546875" style="2" customWidth="1"/>
    <col min="3338" max="3338" width="14.5703125" style="2" customWidth="1"/>
    <col min="3339" max="3339" width="17.5703125" style="2" customWidth="1"/>
    <col min="3340" max="3340" width="12.42578125" style="2" customWidth="1"/>
    <col min="3341" max="3584" width="11.42578125" style="2"/>
    <col min="3585" max="3585" width="5.7109375" style="2" customWidth="1"/>
    <col min="3586" max="3586" width="7.42578125" style="2" customWidth="1"/>
    <col min="3587" max="3588" width="18" style="2" bestFit="1" customWidth="1"/>
    <col min="3589" max="3589" width="8" style="2" customWidth="1"/>
    <col min="3590" max="3590" width="12.28515625" style="2" customWidth="1"/>
    <col min="3591" max="3591" width="11.85546875" style="2" customWidth="1"/>
    <col min="3592" max="3592" width="13" style="2" customWidth="1"/>
    <col min="3593" max="3593" width="11.85546875" style="2" customWidth="1"/>
    <col min="3594" max="3594" width="14.5703125" style="2" customWidth="1"/>
    <col min="3595" max="3595" width="17.5703125" style="2" customWidth="1"/>
    <col min="3596" max="3596" width="12.42578125" style="2" customWidth="1"/>
    <col min="3597" max="3840" width="11.42578125" style="2"/>
    <col min="3841" max="3841" width="5.7109375" style="2" customWidth="1"/>
    <col min="3842" max="3842" width="7.42578125" style="2" customWidth="1"/>
    <col min="3843" max="3844" width="18" style="2" bestFit="1" customWidth="1"/>
    <col min="3845" max="3845" width="8" style="2" customWidth="1"/>
    <col min="3846" max="3846" width="12.28515625" style="2" customWidth="1"/>
    <col min="3847" max="3847" width="11.85546875" style="2" customWidth="1"/>
    <col min="3848" max="3848" width="13" style="2" customWidth="1"/>
    <col min="3849" max="3849" width="11.85546875" style="2" customWidth="1"/>
    <col min="3850" max="3850" width="14.5703125" style="2" customWidth="1"/>
    <col min="3851" max="3851" width="17.5703125" style="2" customWidth="1"/>
    <col min="3852" max="3852" width="12.42578125" style="2" customWidth="1"/>
    <col min="3853" max="4096" width="11.42578125" style="2"/>
    <col min="4097" max="4097" width="5.7109375" style="2" customWidth="1"/>
    <col min="4098" max="4098" width="7.42578125" style="2" customWidth="1"/>
    <col min="4099" max="4100" width="18" style="2" bestFit="1" customWidth="1"/>
    <col min="4101" max="4101" width="8" style="2" customWidth="1"/>
    <col min="4102" max="4102" width="12.28515625" style="2" customWidth="1"/>
    <col min="4103" max="4103" width="11.85546875" style="2" customWidth="1"/>
    <col min="4104" max="4104" width="13" style="2" customWidth="1"/>
    <col min="4105" max="4105" width="11.85546875" style="2" customWidth="1"/>
    <col min="4106" max="4106" width="14.5703125" style="2" customWidth="1"/>
    <col min="4107" max="4107" width="17.5703125" style="2" customWidth="1"/>
    <col min="4108" max="4108" width="12.42578125" style="2" customWidth="1"/>
    <col min="4109" max="4352" width="11.42578125" style="2"/>
    <col min="4353" max="4353" width="5.7109375" style="2" customWidth="1"/>
    <col min="4354" max="4354" width="7.42578125" style="2" customWidth="1"/>
    <col min="4355" max="4356" width="18" style="2" bestFit="1" customWidth="1"/>
    <col min="4357" max="4357" width="8" style="2" customWidth="1"/>
    <col min="4358" max="4358" width="12.28515625" style="2" customWidth="1"/>
    <col min="4359" max="4359" width="11.85546875" style="2" customWidth="1"/>
    <col min="4360" max="4360" width="13" style="2" customWidth="1"/>
    <col min="4361" max="4361" width="11.85546875" style="2" customWidth="1"/>
    <col min="4362" max="4362" width="14.5703125" style="2" customWidth="1"/>
    <col min="4363" max="4363" width="17.5703125" style="2" customWidth="1"/>
    <col min="4364" max="4364" width="12.42578125" style="2" customWidth="1"/>
    <col min="4365" max="4608" width="11.42578125" style="2"/>
    <col min="4609" max="4609" width="5.7109375" style="2" customWidth="1"/>
    <col min="4610" max="4610" width="7.42578125" style="2" customWidth="1"/>
    <col min="4611" max="4612" width="18" style="2" bestFit="1" customWidth="1"/>
    <col min="4613" max="4613" width="8" style="2" customWidth="1"/>
    <col min="4614" max="4614" width="12.28515625" style="2" customWidth="1"/>
    <col min="4615" max="4615" width="11.85546875" style="2" customWidth="1"/>
    <col min="4616" max="4616" width="13" style="2" customWidth="1"/>
    <col min="4617" max="4617" width="11.85546875" style="2" customWidth="1"/>
    <col min="4618" max="4618" width="14.5703125" style="2" customWidth="1"/>
    <col min="4619" max="4619" width="17.5703125" style="2" customWidth="1"/>
    <col min="4620" max="4620" width="12.42578125" style="2" customWidth="1"/>
    <col min="4621" max="4864" width="11.42578125" style="2"/>
    <col min="4865" max="4865" width="5.7109375" style="2" customWidth="1"/>
    <col min="4866" max="4866" width="7.42578125" style="2" customWidth="1"/>
    <col min="4867" max="4868" width="18" style="2" bestFit="1" customWidth="1"/>
    <col min="4869" max="4869" width="8" style="2" customWidth="1"/>
    <col min="4870" max="4870" width="12.28515625" style="2" customWidth="1"/>
    <col min="4871" max="4871" width="11.85546875" style="2" customWidth="1"/>
    <col min="4872" max="4872" width="13" style="2" customWidth="1"/>
    <col min="4873" max="4873" width="11.85546875" style="2" customWidth="1"/>
    <col min="4874" max="4874" width="14.5703125" style="2" customWidth="1"/>
    <col min="4875" max="4875" width="17.5703125" style="2" customWidth="1"/>
    <col min="4876" max="4876" width="12.42578125" style="2" customWidth="1"/>
    <col min="4877" max="5120" width="11.42578125" style="2"/>
    <col min="5121" max="5121" width="5.7109375" style="2" customWidth="1"/>
    <col min="5122" max="5122" width="7.42578125" style="2" customWidth="1"/>
    <col min="5123" max="5124" width="18" style="2" bestFit="1" customWidth="1"/>
    <col min="5125" max="5125" width="8" style="2" customWidth="1"/>
    <col min="5126" max="5126" width="12.28515625" style="2" customWidth="1"/>
    <col min="5127" max="5127" width="11.85546875" style="2" customWidth="1"/>
    <col min="5128" max="5128" width="13" style="2" customWidth="1"/>
    <col min="5129" max="5129" width="11.85546875" style="2" customWidth="1"/>
    <col min="5130" max="5130" width="14.5703125" style="2" customWidth="1"/>
    <col min="5131" max="5131" width="17.5703125" style="2" customWidth="1"/>
    <col min="5132" max="5132" width="12.42578125" style="2" customWidth="1"/>
    <col min="5133" max="5376" width="11.42578125" style="2"/>
    <col min="5377" max="5377" width="5.7109375" style="2" customWidth="1"/>
    <col min="5378" max="5378" width="7.42578125" style="2" customWidth="1"/>
    <col min="5379" max="5380" width="18" style="2" bestFit="1" customWidth="1"/>
    <col min="5381" max="5381" width="8" style="2" customWidth="1"/>
    <col min="5382" max="5382" width="12.28515625" style="2" customWidth="1"/>
    <col min="5383" max="5383" width="11.85546875" style="2" customWidth="1"/>
    <col min="5384" max="5384" width="13" style="2" customWidth="1"/>
    <col min="5385" max="5385" width="11.85546875" style="2" customWidth="1"/>
    <col min="5386" max="5386" width="14.5703125" style="2" customWidth="1"/>
    <col min="5387" max="5387" width="17.5703125" style="2" customWidth="1"/>
    <col min="5388" max="5388" width="12.42578125" style="2" customWidth="1"/>
    <col min="5389" max="5632" width="11.42578125" style="2"/>
    <col min="5633" max="5633" width="5.7109375" style="2" customWidth="1"/>
    <col min="5634" max="5634" width="7.42578125" style="2" customWidth="1"/>
    <col min="5635" max="5636" width="18" style="2" bestFit="1" customWidth="1"/>
    <col min="5637" max="5637" width="8" style="2" customWidth="1"/>
    <col min="5638" max="5638" width="12.28515625" style="2" customWidth="1"/>
    <col min="5639" max="5639" width="11.85546875" style="2" customWidth="1"/>
    <col min="5640" max="5640" width="13" style="2" customWidth="1"/>
    <col min="5641" max="5641" width="11.85546875" style="2" customWidth="1"/>
    <col min="5642" max="5642" width="14.5703125" style="2" customWidth="1"/>
    <col min="5643" max="5643" width="17.5703125" style="2" customWidth="1"/>
    <col min="5644" max="5644" width="12.42578125" style="2" customWidth="1"/>
    <col min="5645" max="5888" width="11.42578125" style="2"/>
    <col min="5889" max="5889" width="5.7109375" style="2" customWidth="1"/>
    <col min="5890" max="5890" width="7.42578125" style="2" customWidth="1"/>
    <col min="5891" max="5892" width="18" style="2" bestFit="1" customWidth="1"/>
    <col min="5893" max="5893" width="8" style="2" customWidth="1"/>
    <col min="5894" max="5894" width="12.28515625" style="2" customWidth="1"/>
    <col min="5895" max="5895" width="11.85546875" style="2" customWidth="1"/>
    <col min="5896" max="5896" width="13" style="2" customWidth="1"/>
    <col min="5897" max="5897" width="11.85546875" style="2" customWidth="1"/>
    <col min="5898" max="5898" width="14.5703125" style="2" customWidth="1"/>
    <col min="5899" max="5899" width="17.5703125" style="2" customWidth="1"/>
    <col min="5900" max="5900" width="12.42578125" style="2" customWidth="1"/>
    <col min="5901" max="6144" width="11.42578125" style="2"/>
    <col min="6145" max="6145" width="5.7109375" style="2" customWidth="1"/>
    <col min="6146" max="6146" width="7.42578125" style="2" customWidth="1"/>
    <col min="6147" max="6148" width="18" style="2" bestFit="1" customWidth="1"/>
    <col min="6149" max="6149" width="8" style="2" customWidth="1"/>
    <col min="6150" max="6150" width="12.28515625" style="2" customWidth="1"/>
    <col min="6151" max="6151" width="11.85546875" style="2" customWidth="1"/>
    <col min="6152" max="6152" width="13" style="2" customWidth="1"/>
    <col min="6153" max="6153" width="11.85546875" style="2" customWidth="1"/>
    <col min="6154" max="6154" width="14.5703125" style="2" customWidth="1"/>
    <col min="6155" max="6155" width="17.5703125" style="2" customWidth="1"/>
    <col min="6156" max="6156" width="12.42578125" style="2" customWidth="1"/>
    <col min="6157" max="6400" width="11.42578125" style="2"/>
    <col min="6401" max="6401" width="5.7109375" style="2" customWidth="1"/>
    <col min="6402" max="6402" width="7.42578125" style="2" customWidth="1"/>
    <col min="6403" max="6404" width="18" style="2" bestFit="1" customWidth="1"/>
    <col min="6405" max="6405" width="8" style="2" customWidth="1"/>
    <col min="6406" max="6406" width="12.28515625" style="2" customWidth="1"/>
    <col min="6407" max="6407" width="11.85546875" style="2" customWidth="1"/>
    <col min="6408" max="6408" width="13" style="2" customWidth="1"/>
    <col min="6409" max="6409" width="11.85546875" style="2" customWidth="1"/>
    <col min="6410" max="6410" width="14.5703125" style="2" customWidth="1"/>
    <col min="6411" max="6411" width="17.5703125" style="2" customWidth="1"/>
    <col min="6412" max="6412" width="12.42578125" style="2" customWidth="1"/>
    <col min="6413" max="6656" width="11.42578125" style="2"/>
    <col min="6657" max="6657" width="5.7109375" style="2" customWidth="1"/>
    <col min="6658" max="6658" width="7.42578125" style="2" customWidth="1"/>
    <col min="6659" max="6660" width="18" style="2" bestFit="1" customWidth="1"/>
    <col min="6661" max="6661" width="8" style="2" customWidth="1"/>
    <col min="6662" max="6662" width="12.28515625" style="2" customWidth="1"/>
    <col min="6663" max="6663" width="11.85546875" style="2" customWidth="1"/>
    <col min="6664" max="6664" width="13" style="2" customWidth="1"/>
    <col min="6665" max="6665" width="11.85546875" style="2" customWidth="1"/>
    <col min="6666" max="6666" width="14.5703125" style="2" customWidth="1"/>
    <col min="6667" max="6667" width="17.5703125" style="2" customWidth="1"/>
    <col min="6668" max="6668" width="12.42578125" style="2" customWidth="1"/>
    <col min="6669" max="6912" width="11.42578125" style="2"/>
    <col min="6913" max="6913" width="5.7109375" style="2" customWidth="1"/>
    <col min="6914" max="6914" width="7.42578125" style="2" customWidth="1"/>
    <col min="6915" max="6916" width="18" style="2" bestFit="1" customWidth="1"/>
    <col min="6917" max="6917" width="8" style="2" customWidth="1"/>
    <col min="6918" max="6918" width="12.28515625" style="2" customWidth="1"/>
    <col min="6919" max="6919" width="11.85546875" style="2" customWidth="1"/>
    <col min="6920" max="6920" width="13" style="2" customWidth="1"/>
    <col min="6921" max="6921" width="11.85546875" style="2" customWidth="1"/>
    <col min="6922" max="6922" width="14.5703125" style="2" customWidth="1"/>
    <col min="6923" max="6923" width="17.5703125" style="2" customWidth="1"/>
    <col min="6924" max="6924" width="12.42578125" style="2" customWidth="1"/>
    <col min="6925" max="7168" width="11.42578125" style="2"/>
    <col min="7169" max="7169" width="5.7109375" style="2" customWidth="1"/>
    <col min="7170" max="7170" width="7.42578125" style="2" customWidth="1"/>
    <col min="7171" max="7172" width="18" style="2" bestFit="1" customWidth="1"/>
    <col min="7173" max="7173" width="8" style="2" customWidth="1"/>
    <col min="7174" max="7174" width="12.28515625" style="2" customWidth="1"/>
    <col min="7175" max="7175" width="11.85546875" style="2" customWidth="1"/>
    <col min="7176" max="7176" width="13" style="2" customWidth="1"/>
    <col min="7177" max="7177" width="11.85546875" style="2" customWidth="1"/>
    <col min="7178" max="7178" width="14.5703125" style="2" customWidth="1"/>
    <col min="7179" max="7179" width="17.5703125" style="2" customWidth="1"/>
    <col min="7180" max="7180" width="12.42578125" style="2" customWidth="1"/>
    <col min="7181" max="7424" width="11.42578125" style="2"/>
    <col min="7425" max="7425" width="5.7109375" style="2" customWidth="1"/>
    <col min="7426" max="7426" width="7.42578125" style="2" customWidth="1"/>
    <col min="7427" max="7428" width="18" style="2" bestFit="1" customWidth="1"/>
    <col min="7429" max="7429" width="8" style="2" customWidth="1"/>
    <col min="7430" max="7430" width="12.28515625" style="2" customWidth="1"/>
    <col min="7431" max="7431" width="11.85546875" style="2" customWidth="1"/>
    <col min="7432" max="7432" width="13" style="2" customWidth="1"/>
    <col min="7433" max="7433" width="11.85546875" style="2" customWidth="1"/>
    <col min="7434" max="7434" width="14.5703125" style="2" customWidth="1"/>
    <col min="7435" max="7435" width="17.5703125" style="2" customWidth="1"/>
    <col min="7436" max="7436" width="12.42578125" style="2" customWidth="1"/>
    <col min="7437" max="7680" width="11.42578125" style="2"/>
    <col min="7681" max="7681" width="5.7109375" style="2" customWidth="1"/>
    <col min="7682" max="7682" width="7.42578125" style="2" customWidth="1"/>
    <col min="7683" max="7684" width="18" style="2" bestFit="1" customWidth="1"/>
    <col min="7685" max="7685" width="8" style="2" customWidth="1"/>
    <col min="7686" max="7686" width="12.28515625" style="2" customWidth="1"/>
    <col min="7687" max="7687" width="11.85546875" style="2" customWidth="1"/>
    <col min="7688" max="7688" width="13" style="2" customWidth="1"/>
    <col min="7689" max="7689" width="11.85546875" style="2" customWidth="1"/>
    <col min="7690" max="7690" width="14.5703125" style="2" customWidth="1"/>
    <col min="7691" max="7691" width="17.5703125" style="2" customWidth="1"/>
    <col min="7692" max="7692" width="12.42578125" style="2" customWidth="1"/>
    <col min="7693" max="7936" width="11.42578125" style="2"/>
    <col min="7937" max="7937" width="5.7109375" style="2" customWidth="1"/>
    <col min="7938" max="7938" width="7.42578125" style="2" customWidth="1"/>
    <col min="7939" max="7940" width="18" style="2" bestFit="1" customWidth="1"/>
    <col min="7941" max="7941" width="8" style="2" customWidth="1"/>
    <col min="7942" max="7942" width="12.28515625" style="2" customWidth="1"/>
    <col min="7943" max="7943" width="11.85546875" style="2" customWidth="1"/>
    <col min="7944" max="7944" width="13" style="2" customWidth="1"/>
    <col min="7945" max="7945" width="11.85546875" style="2" customWidth="1"/>
    <col min="7946" max="7946" width="14.5703125" style="2" customWidth="1"/>
    <col min="7947" max="7947" width="17.5703125" style="2" customWidth="1"/>
    <col min="7948" max="7948" width="12.42578125" style="2" customWidth="1"/>
    <col min="7949" max="8192" width="11.42578125" style="2"/>
    <col min="8193" max="8193" width="5.7109375" style="2" customWidth="1"/>
    <col min="8194" max="8194" width="7.42578125" style="2" customWidth="1"/>
    <col min="8195" max="8196" width="18" style="2" bestFit="1" customWidth="1"/>
    <col min="8197" max="8197" width="8" style="2" customWidth="1"/>
    <col min="8198" max="8198" width="12.28515625" style="2" customWidth="1"/>
    <col min="8199" max="8199" width="11.85546875" style="2" customWidth="1"/>
    <col min="8200" max="8200" width="13" style="2" customWidth="1"/>
    <col min="8201" max="8201" width="11.85546875" style="2" customWidth="1"/>
    <col min="8202" max="8202" width="14.5703125" style="2" customWidth="1"/>
    <col min="8203" max="8203" width="17.5703125" style="2" customWidth="1"/>
    <col min="8204" max="8204" width="12.42578125" style="2" customWidth="1"/>
    <col min="8205" max="8448" width="11.42578125" style="2"/>
    <col min="8449" max="8449" width="5.7109375" style="2" customWidth="1"/>
    <col min="8450" max="8450" width="7.42578125" style="2" customWidth="1"/>
    <col min="8451" max="8452" width="18" style="2" bestFit="1" customWidth="1"/>
    <col min="8453" max="8453" width="8" style="2" customWidth="1"/>
    <col min="8454" max="8454" width="12.28515625" style="2" customWidth="1"/>
    <col min="8455" max="8455" width="11.85546875" style="2" customWidth="1"/>
    <col min="8456" max="8456" width="13" style="2" customWidth="1"/>
    <col min="8457" max="8457" width="11.85546875" style="2" customWidth="1"/>
    <col min="8458" max="8458" width="14.5703125" style="2" customWidth="1"/>
    <col min="8459" max="8459" width="17.5703125" style="2" customWidth="1"/>
    <col min="8460" max="8460" width="12.42578125" style="2" customWidth="1"/>
    <col min="8461" max="8704" width="11.42578125" style="2"/>
    <col min="8705" max="8705" width="5.7109375" style="2" customWidth="1"/>
    <col min="8706" max="8706" width="7.42578125" style="2" customWidth="1"/>
    <col min="8707" max="8708" width="18" style="2" bestFit="1" customWidth="1"/>
    <col min="8709" max="8709" width="8" style="2" customWidth="1"/>
    <col min="8710" max="8710" width="12.28515625" style="2" customWidth="1"/>
    <col min="8711" max="8711" width="11.85546875" style="2" customWidth="1"/>
    <col min="8712" max="8712" width="13" style="2" customWidth="1"/>
    <col min="8713" max="8713" width="11.85546875" style="2" customWidth="1"/>
    <col min="8714" max="8714" width="14.5703125" style="2" customWidth="1"/>
    <col min="8715" max="8715" width="17.5703125" style="2" customWidth="1"/>
    <col min="8716" max="8716" width="12.42578125" style="2" customWidth="1"/>
    <col min="8717" max="8960" width="11.42578125" style="2"/>
    <col min="8961" max="8961" width="5.7109375" style="2" customWidth="1"/>
    <col min="8962" max="8962" width="7.42578125" style="2" customWidth="1"/>
    <col min="8963" max="8964" width="18" style="2" bestFit="1" customWidth="1"/>
    <col min="8965" max="8965" width="8" style="2" customWidth="1"/>
    <col min="8966" max="8966" width="12.28515625" style="2" customWidth="1"/>
    <col min="8967" max="8967" width="11.85546875" style="2" customWidth="1"/>
    <col min="8968" max="8968" width="13" style="2" customWidth="1"/>
    <col min="8969" max="8969" width="11.85546875" style="2" customWidth="1"/>
    <col min="8970" max="8970" width="14.5703125" style="2" customWidth="1"/>
    <col min="8971" max="8971" width="17.5703125" style="2" customWidth="1"/>
    <col min="8972" max="8972" width="12.42578125" style="2" customWidth="1"/>
    <col min="8973" max="9216" width="11.42578125" style="2"/>
    <col min="9217" max="9217" width="5.7109375" style="2" customWidth="1"/>
    <col min="9218" max="9218" width="7.42578125" style="2" customWidth="1"/>
    <col min="9219" max="9220" width="18" style="2" bestFit="1" customWidth="1"/>
    <col min="9221" max="9221" width="8" style="2" customWidth="1"/>
    <col min="9222" max="9222" width="12.28515625" style="2" customWidth="1"/>
    <col min="9223" max="9223" width="11.85546875" style="2" customWidth="1"/>
    <col min="9224" max="9224" width="13" style="2" customWidth="1"/>
    <col min="9225" max="9225" width="11.85546875" style="2" customWidth="1"/>
    <col min="9226" max="9226" width="14.5703125" style="2" customWidth="1"/>
    <col min="9227" max="9227" width="17.5703125" style="2" customWidth="1"/>
    <col min="9228" max="9228" width="12.42578125" style="2" customWidth="1"/>
    <col min="9229" max="9472" width="11.42578125" style="2"/>
    <col min="9473" max="9473" width="5.7109375" style="2" customWidth="1"/>
    <col min="9474" max="9474" width="7.42578125" style="2" customWidth="1"/>
    <col min="9475" max="9476" width="18" style="2" bestFit="1" customWidth="1"/>
    <col min="9477" max="9477" width="8" style="2" customWidth="1"/>
    <col min="9478" max="9478" width="12.28515625" style="2" customWidth="1"/>
    <col min="9479" max="9479" width="11.85546875" style="2" customWidth="1"/>
    <col min="9480" max="9480" width="13" style="2" customWidth="1"/>
    <col min="9481" max="9481" width="11.85546875" style="2" customWidth="1"/>
    <col min="9482" max="9482" width="14.5703125" style="2" customWidth="1"/>
    <col min="9483" max="9483" width="17.5703125" style="2" customWidth="1"/>
    <col min="9484" max="9484" width="12.42578125" style="2" customWidth="1"/>
    <col min="9485" max="9728" width="11.42578125" style="2"/>
    <col min="9729" max="9729" width="5.7109375" style="2" customWidth="1"/>
    <col min="9730" max="9730" width="7.42578125" style="2" customWidth="1"/>
    <col min="9731" max="9732" width="18" style="2" bestFit="1" customWidth="1"/>
    <col min="9733" max="9733" width="8" style="2" customWidth="1"/>
    <col min="9734" max="9734" width="12.28515625" style="2" customWidth="1"/>
    <col min="9735" max="9735" width="11.85546875" style="2" customWidth="1"/>
    <col min="9736" max="9736" width="13" style="2" customWidth="1"/>
    <col min="9737" max="9737" width="11.85546875" style="2" customWidth="1"/>
    <col min="9738" max="9738" width="14.5703125" style="2" customWidth="1"/>
    <col min="9739" max="9739" width="17.5703125" style="2" customWidth="1"/>
    <col min="9740" max="9740" width="12.42578125" style="2" customWidth="1"/>
    <col min="9741" max="9984" width="11.42578125" style="2"/>
    <col min="9985" max="9985" width="5.7109375" style="2" customWidth="1"/>
    <col min="9986" max="9986" width="7.42578125" style="2" customWidth="1"/>
    <col min="9987" max="9988" width="18" style="2" bestFit="1" customWidth="1"/>
    <col min="9989" max="9989" width="8" style="2" customWidth="1"/>
    <col min="9990" max="9990" width="12.28515625" style="2" customWidth="1"/>
    <col min="9991" max="9991" width="11.85546875" style="2" customWidth="1"/>
    <col min="9992" max="9992" width="13" style="2" customWidth="1"/>
    <col min="9993" max="9993" width="11.85546875" style="2" customWidth="1"/>
    <col min="9994" max="9994" width="14.5703125" style="2" customWidth="1"/>
    <col min="9995" max="9995" width="17.5703125" style="2" customWidth="1"/>
    <col min="9996" max="9996" width="12.42578125" style="2" customWidth="1"/>
    <col min="9997" max="10240" width="11.42578125" style="2"/>
    <col min="10241" max="10241" width="5.7109375" style="2" customWidth="1"/>
    <col min="10242" max="10242" width="7.42578125" style="2" customWidth="1"/>
    <col min="10243" max="10244" width="18" style="2" bestFit="1" customWidth="1"/>
    <col min="10245" max="10245" width="8" style="2" customWidth="1"/>
    <col min="10246" max="10246" width="12.28515625" style="2" customWidth="1"/>
    <col min="10247" max="10247" width="11.85546875" style="2" customWidth="1"/>
    <col min="10248" max="10248" width="13" style="2" customWidth="1"/>
    <col min="10249" max="10249" width="11.85546875" style="2" customWidth="1"/>
    <col min="10250" max="10250" width="14.5703125" style="2" customWidth="1"/>
    <col min="10251" max="10251" width="17.5703125" style="2" customWidth="1"/>
    <col min="10252" max="10252" width="12.42578125" style="2" customWidth="1"/>
    <col min="10253" max="10496" width="11.42578125" style="2"/>
    <col min="10497" max="10497" width="5.7109375" style="2" customWidth="1"/>
    <col min="10498" max="10498" width="7.42578125" style="2" customWidth="1"/>
    <col min="10499" max="10500" width="18" style="2" bestFit="1" customWidth="1"/>
    <col min="10501" max="10501" width="8" style="2" customWidth="1"/>
    <col min="10502" max="10502" width="12.28515625" style="2" customWidth="1"/>
    <col min="10503" max="10503" width="11.85546875" style="2" customWidth="1"/>
    <col min="10504" max="10504" width="13" style="2" customWidth="1"/>
    <col min="10505" max="10505" width="11.85546875" style="2" customWidth="1"/>
    <col min="10506" max="10506" width="14.5703125" style="2" customWidth="1"/>
    <col min="10507" max="10507" width="17.5703125" style="2" customWidth="1"/>
    <col min="10508" max="10508" width="12.42578125" style="2" customWidth="1"/>
    <col min="10509" max="10752" width="11.42578125" style="2"/>
    <col min="10753" max="10753" width="5.7109375" style="2" customWidth="1"/>
    <col min="10754" max="10754" width="7.42578125" style="2" customWidth="1"/>
    <col min="10755" max="10756" width="18" style="2" bestFit="1" customWidth="1"/>
    <col min="10757" max="10757" width="8" style="2" customWidth="1"/>
    <col min="10758" max="10758" width="12.28515625" style="2" customWidth="1"/>
    <col min="10759" max="10759" width="11.85546875" style="2" customWidth="1"/>
    <col min="10760" max="10760" width="13" style="2" customWidth="1"/>
    <col min="10761" max="10761" width="11.85546875" style="2" customWidth="1"/>
    <col min="10762" max="10762" width="14.5703125" style="2" customWidth="1"/>
    <col min="10763" max="10763" width="17.5703125" style="2" customWidth="1"/>
    <col min="10764" max="10764" width="12.42578125" style="2" customWidth="1"/>
    <col min="10765" max="11008" width="11.42578125" style="2"/>
    <col min="11009" max="11009" width="5.7109375" style="2" customWidth="1"/>
    <col min="11010" max="11010" width="7.42578125" style="2" customWidth="1"/>
    <col min="11011" max="11012" width="18" style="2" bestFit="1" customWidth="1"/>
    <col min="11013" max="11013" width="8" style="2" customWidth="1"/>
    <col min="11014" max="11014" width="12.28515625" style="2" customWidth="1"/>
    <col min="11015" max="11015" width="11.85546875" style="2" customWidth="1"/>
    <col min="11016" max="11016" width="13" style="2" customWidth="1"/>
    <col min="11017" max="11017" width="11.85546875" style="2" customWidth="1"/>
    <col min="11018" max="11018" width="14.5703125" style="2" customWidth="1"/>
    <col min="11019" max="11019" width="17.5703125" style="2" customWidth="1"/>
    <col min="11020" max="11020" width="12.42578125" style="2" customWidth="1"/>
    <col min="11021" max="11264" width="11.42578125" style="2"/>
    <col min="11265" max="11265" width="5.7109375" style="2" customWidth="1"/>
    <col min="11266" max="11266" width="7.42578125" style="2" customWidth="1"/>
    <col min="11267" max="11268" width="18" style="2" bestFit="1" customWidth="1"/>
    <col min="11269" max="11269" width="8" style="2" customWidth="1"/>
    <col min="11270" max="11270" width="12.28515625" style="2" customWidth="1"/>
    <col min="11271" max="11271" width="11.85546875" style="2" customWidth="1"/>
    <col min="11272" max="11272" width="13" style="2" customWidth="1"/>
    <col min="11273" max="11273" width="11.85546875" style="2" customWidth="1"/>
    <col min="11274" max="11274" width="14.5703125" style="2" customWidth="1"/>
    <col min="11275" max="11275" width="17.5703125" style="2" customWidth="1"/>
    <col min="11276" max="11276" width="12.42578125" style="2" customWidth="1"/>
    <col min="11277" max="11520" width="11.42578125" style="2"/>
    <col min="11521" max="11521" width="5.7109375" style="2" customWidth="1"/>
    <col min="11522" max="11522" width="7.42578125" style="2" customWidth="1"/>
    <col min="11523" max="11524" width="18" style="2" bestFit="1" customWidth="1"/>
    <col min="11525" max="11525" width="8" style="2" customWidth="1"/>
    <col min="11526" max="11526" width="12.28515625" style="2" customWidth="1"/>
    <col min="11527" max="11527" width="11.85546875" style="2" customWidth="1"/>
    <col min="11528" max="11528" width="13" style="2" customWidth="1"/>
    <col min="11529" max="11529" width="11.85546875" style="2" customWidth="1"/>
    <col min="11530" max="11530" width="14.5703125" style="2" customWidth="1"/>
    <col min="11531" max="11531" width="17.5703125" style="2" customWidth="1"/>
    <col min="11532" max="11532" width="12.42578125" style="2" customWidth="1"/>
    <col min="11533" max="11776" width="11.42578125" style="2"/>
    <col min="11777" max="11777" width="5.7109375" style="2" customWidth="1"/>
    <col min="11778" max="11778" width="7.42578125" style="2" customWidth="1"/>
    <col min="11779" max="11780" width="18" style="2" bestFit="1" customWidth="1"/>
    <col min="11781" max="11781" width="8" style="2" customWidth="1"/>
    <col min="11782" max="11782" width="12.28515625" style="2" customWidth="1"/>
    <col min="11783" max="11783" width="11.85546875" style="2" customWidth="1"/>
    <col min="11784" max="11784" width="13" style="2" customWidth="1"/>
    <col min="11785" max="11785" width="11.85546875" style="2" customWidth="1"/>
    <col min="11786" max="11786" width="14.5703125" style="2" customWidth="1"/>
    <col min="11787" max="11787" width="17.5703125" style="2" customWidth="1"/>
    <col min="11788" max="11788" width="12.42578125" style="2" customWidth="1"/>
    <col min="11789" max="12032" width="11.42578125" style="2"/>
    <col min="12033" max="12033" width="5.7109375" style="2" customWidth="1"/>
    <col min="12034" max="12034" width="7.42578125" style="2" customWidth="1"/>
    <col min="12035" max="12036" width="18" style="2" bestFit="1" customWidth="1"/>
    <col min="12037" max="12037" width="8" style="2" customWidth="1"/>
    <col min="12038" max="12038" width="12.28515625" style="2" customWidth="1"/>
    <col min="12039" max="12039" width="11.85546875" style="2" customWidth="1"/>
    <col min="12040" max="12040" width="13" style="2" customWidth="1"/>
    <col min="12041" max="12041" width="11.85546875" style="2" customWidth="1"/>
    <col min="12042" max="12042" width="14.5703125" style="2" customWidth="1"/>
    <col min="12043" max="12043" width="17.5703125" style="2" customWidth="1"/>
    <col min="12044" max="12044" width="12.42578125" style="2" customWidth="1"/>
    <col min="12045" max="12288" width="11.42578125" style="2"/>
    <col min="12289" max="12289" width="5.7109375" style="2" customWidth="1"/>
    <col min="12290" max="12290" width="7.42578125" style="2" customWidth="1"/>
    <col min="12291" max="12292" width="18" style="2" bestFit="1" customWidth="1"/>
    <col min="12293" max="12293" width="8" style="2" customWidth="1"/>
    <col min="12294" max="12294" width="12.28515625" style="2" customWidth="1"/>
    <col min="12295" max="12295" width="11.85546875" style="2" customWidth="1"/>
    <col min="12296" max="12296" width="13" style="2" customWidth="1"/>
    <col min="12297" max="12297" width="11.85546875" style="2" customWidth="1"/>
    <col min="12298" max="12298" width="14.5703125" style="2" customWidth="1"/>
    <col min="12299" max="12299" width="17.5703125" style="2" customWidth="1"/>
    <col min="12300" max="12300" width="12.42578125" style="2" customWidth="1"/>
    <col min="12301" max="12544" width="11.42578125" style="2"/>
    <col min="12545" max="12545" width="5.7109375" style="2" customWidth="1"/>
    <col min="12546" max="12546" width="7.42578125" style="2" customWidth="1"/>
    <col min="12547" max="12548" width="18" style="2" bestFit="1" customWidth="1"/>
    <col min="12549" max="12549" width="8" style="2" customWidth="1"/>
    <col min="12550" max="12550" width="12.28515625" style="2" customWidth="1"/>
    <col min="12551" max="12551" width="11.85546875" style="2" customWidth="1"/>
    <col min="12552" max="12552" width="13" style="2" customWidth="1"/>
    <col min="12553" max="12553" width="11.85546875" style="2" customWidth="1"/>
    <col min="12554" max="12554" width="14.5703125" style="2" customWidth="1"/>
    <col min="12555" max="12555" width="17.5703125" style="2" customWidth="1"/>
    <col min="12556" max="12556" width="12.42578125" style="2" customWidth="1"/>
    <col min="12557" max="12800" width="11.42578125" style="2"/>
    <col min="12801" max="12801" width="5.7109375" style="2" customWidth="1"/>
    <col min="12802" max="12802" width="7.42578125" style="2" customWidth="1"/>
    <col min="12803" max="12804" width="18" style="2" bestFit="1" customWidth="1"/>
    <col min="12805" max="12805" width="8" style="2" customWidth="1"/>
    <col min="12806" max="12806" width="12.28515625" style="2" customWidth="1"/>
    <col min="12807" max="12807" width="11.85546875" style="2" customWidth="1"/>
    <col min="12808" max="12808" width="13" style="2" customWidth="1"/>
    <col min="12809" max="12809" width="11.85546875" style="2" customWidth="1"/>
    <col min="12810" max="12810" width="14.5703125" style="2" customWidth="1"/>
    <col min="12811" max="12811" width="17.5703125" style="2" customWidth="1"/>
    <col min="12812" max="12812" width="12.42578125" style="2" customWidth="1"/>
    <col min="12813" max="13056" width="11.42578125" style="2"/>
    <col min="13057" max="13057" width="5.7109375" style="2" customWidth="1"/>
    <col min="13058" max="13058" width="7.42578125" style="2" customWidth="1"/>
    <col min="13059" max="13060" width="18" style="2" bestFit="1" customWidth="1"/>
    <col min="13061" max="13061" width="8" style="2" customWidth="1"/>
    <col min="13062" max="13062" width="12.28515625" style="2" customWidth="1"/>
    <col min="13063" max="13063" width="11.85546875" style="2" customWidth="1"/>
    <col min="13064" max="13064" width="13" style="2" customWidth="1"/>
    <col min="13065" max="13065" width="11.85546875" style="2" customWidth="1"/>
    <col min="13066" max="13066" width="14.5703125" style="2" customWidth="1"/>
    <col min="13067" max="13067" width="17.5703125" style="2" customWidth="1"/>
    <col min="13068" max="13068" width="12.42578125" style="2" customWidth="1"/>
    <col min="13069" max="13312" width="11.42578125" style="2"/>
    <col min="13313" max="13313" width="5.7109375" style="2" customWidth="1"/>
    <col min="13314" max="13314" width="7.42578125" style="2" customWidth="1"/>
    <col min="13315" max="13316" width="18" style="2" bestFit="1" customWidth="1"/>
    <col min="13317" max="13317" width="8" style="2" customWidth="1"/>
    <col min="13318" max="13318" width="12.28515625" style="2" customWidth="1"/>
    <col min="13319" max="13319" width="11.85546875" style="2" customWidth="1"/>
    <col min="13320" max="13320" width="13" style="2" customWidth="1"/>
    <col min="13321" max="13321" width="11.85546875" style="2" customWidth="1"/>
    <col min="13322" max="13322" width="14.5703125" style="2" customWidth="1"/>
    <col min="13323" max="13323" width="17.5703125" style="2" customWidth="1"/>
    <col min="13324" max="13324" width="12.42578125" style="2" customWidth="1"/>
    <col min="13325" max="13568" width="11.42578125" style="2"/>
    <col min="13569" max="13569" width="5.7109375" style="2" customWidth="1"/>
    <col min="13570" max="13570" width="7.42578125" style="2" customWidth="1"/>
    <col min="13571" max="13572" width="18" style="2" bestFit="1" customWidth="1"/>
    <col min="13573" max="13573" width="8" style="2" customWidth="1"/>
    <col min="13574" max="13574" width="12.28515625" style="2" customWidth="1"/>
    <col min="13575" max="13575" width="11.85546875" style="2" customWidth="1"/>
    <col min="13576" max="13576" width="13" style="2" customWidth="1"/>
    <col min="13577" max="13577" width="11.85546875" style="2" customWidth="1"/>
    <col min="13578" max="13578" width="14.5703125" style="2" customWidth="1"/>
    <col min="13579" max="13579" width="17.5703125" style="2" customWidth="1"/>
    <col min="13580" max="13580" width="12.42578125" style="2" customWidth="1"/>
    <col min="13581" max="13824" width="11.42578125" style="2"/>
    <col min="13825" max="13825" width="5.7109375" style="2" customWidth="1"/>
    <col min="13826" max="13826" width="7.42578125" style="2" customWidth="1"/>
    <col min="13827" max="13828" width="18" style="2" bestFit="1" customWidth="1"/>
    <col min="13829" max="13829" width="8" style="2" customWidth="1"/>
    <col min="13830" max="13830" width="12.28515625" style="2" customWidth="1"/>
    <col min="13831" max="13831" width="11.85546875" style="2" customWidth="1"/>
    <col min="13832" max="13832" width="13" style="2" customWidth="1"/>
    <col min="13833" max="13833" width="11.85546875" style="2" customWidth="1"/>
    <col min="13834" max="13834" width="14.5703125" style="2" customWidth="1"/>
    <col min="13835" max="13835" width="17.5703125" style="2" customWidth="1"/>
    <col min="13836" max="13836" width="12.42578125" style="2" customWidth="1"/>
    <col min="13837" max="14080" width="11.42578125" style="2"/>
    <col min="14081" max="14081" width="5.7109375" style="2" customWidth="1"/>
    <col min="14082" max="14082" width="7.42578125" style="2" customWidth="1"/>
    <col min="14083" max="14084" width="18" style="2" bestFit="1" customWidth="1"/>
    <col min="14085" max="14085" width="8" style="2" customWidth="1"/>
    <col min="14086" max="14086" width="12.28515625" style="2" customWidth="1"/>
    <col min="14087" max="14087" width="11.85546875" style="2" customWidth="1"/>
    <col min="14088" max="14088" width="13" style="2" customWidth="1"/>
    <col min="14089" max="14089" width="11.85546875" style="2" customWidth="1"/>
    <col min="14090" max="14090" width="14.5703125" style="2" customWidth="1"/>
    <col min="14091" max="14091" width="17.5703125" style="2" customWidth="1"/>
    <col min="14092" max="14092" width="12.42578125" style="2" customWidth="1"/>
    <col min="14093" max="14336" width="11.42578125" style="2"/>
    <col min="14337" max="14337" width="5.7109375" style="2" customWidth="1"/>
    <col min="14338" max="14338" width="7.42578125" style="2" customWidth="1"/>
    <col min="14339" max="14340" width="18" style="2" bestFit="1" customWidth="1"/>
    <col min="14341" max="14341" width="8" style="2" customWidth="1"/>
    <col min="14342" max="14342" width="12.28515625" style="2" customWidth="1"/>
    <col min="14343" max="14343" width="11.85546875" style="2" customWidth="1"/>
    <col min="14344" max="14344" width="13" style="2" customWidth="1"/>
    <col min="14345" max="14345" width="11.85546875" style="2" customWidth="1"/>
    <col min="14346" max="14346" width="14.5703125" style="2" customWidth="1"/>
    <col min="14347" max="14347" width="17.5703125" style="2" customWidth="1"/>
    <col min="14348" max="14348" width="12.42578125" style="2" customWidth="1"/>
    <col min="14349" max="14592" width="11.42578125" style="2"/>
    <col min="14593" max="14593" width="5.7109375" style="2" customWidth="1"/>
    <col min="14594" max="14594" width="7.42578125" style="2" customWidth="1"/>
    <col min="14595" max="14596" width="18" style="2" bestFit="1" customWidth="1"/>
    <col min="14597" max="14597" width="8" style="2" customWidth="1"/>
    <col min="14598" max="14598" width="12.28515625" style="2" customWidth="1"/>
    <col min="14599" max="14599" width="11.85546875" style="2" customWidth="1"/>
    <col min="14600" max="14600" width="13" style="2" customWidth="1"/>
    <col min="14601" max="14601" width="11.85546875" style="2" customWidth="1"/>
    <col min="14602" max="14602" width="14.5703125" style="2" customWidth="1"/>
    <col min="14603" max="14603" width="17.5703125" style="2" customWidth="1"/>
    <col min="14604" max="14604" width="12.42578125" style="2" customWidth="1"/>
    <col min="14605" max="14848" width="11.42578125" style="2"/>
    <col min="14849" max="14849" width="5.7109375" style="2" customWidth="1"/>
    <col min="14850" max="14850" width="7.42578125" style="2" customWidth="1"/>
    <col min="14851" max="14852" width="18" style="2" bestFit="1" customWidth="1"/>
    <col min="14853" max="14853" width="8" style="2" customWidth="1"/>
    <col min="14854" max="14854" width="12.28515625" style="2" customWidth="1"/>
    <col min="14855" max="14855" width="11.85546875" style="2" customWidth="1"/>
    <col min="14856" max="14856" width="13" style="2" customWidth="1"/>
    <col min="14857" max="14857" width="11.85546875" style="2" customWidth="1"/>
    <col min="14858" max="14858" width="14.5703125" style="2" customWidth="1"/>
    <col min="14859" max="14859" width="17.5703125" style="2" customWidth="1"/>
    <col min="14860" max="14860" width="12.42578125" style="2" customWidth="1"/>
    <col min="14861" max="15104" width="11.42578125" style="2"/>
    <col min="15105" max="15105" width="5.7109375" style="2" customWidth="1"/>
    <col min="15106" max="15106" width="7.42578125" style="2" customWidth="1"/>
    <col min="15107" max="15108" width="18" style="2" bestFit="1" customWidth="1"/>
    <col min="15109" max="15109" width="8" style="2" customWidth="1"/>
    <col min="15110" max="15110" width="12.28515625" style="2" customWidth="1"/>
    <col min="15111" max="15111" width="11.85546875" style="2" customWidth="1"/>
    <col min="15112" max="15112" width="13" style="2" customWidth="1"/>
    <col min="15113" max="15113" width="11.85546875" style="2" customWidth="1"/>
    <col min="15114" max="15114" width="14.5703125" style="2" customWidth="1"/>
    <col min="15115" max="15115" width="17.5703125" style="2" customWidth="1"/>
    <col min="15116" max="15116" width="12.42578125" style="2" customWidth="1"/>
    <col min="15117" max="15360" width="11.42578125" style="2"/>
    <col min="15361" max="15361" width="5.7109375" style="2" customWidth="1"/>
    <col min="15362" max="15362" width="7.42578125" style="2" customWidth="1"/>
    <col min="15363" max="15364" width="18" style="2" bestFit="1" customWidth="1"/>
    <col min="15365" max="15365" width="8" style="2" customWidth="1"/>
    <col min="15366" max="15366" width="12.28515625" style="2" customWidth="1"/>
    <col min="15367" max="15367" width="11.85546875" style="2" customWidth="1"/>
    <col min="15368" max="15368" width="13" style="2" customWidth="1"/>
    <col min="15369" max="15369" width="11.85546875" style="2" customWidth="1"/>
    <col min="15370" max="15370" width="14.5703125" style="2" customWidth="1"/>
    <col min="15371" max="15371" width="17.5703125" style="2" customWidth="1"/>
    <col min="15372" max="15372" width="12.42578125" style="2" customWidth="1"/>
    <col min="15373" max="15616" width="11.42578125" style="2"/>
    <col min="15617" max="15617" width="5.7109375" style="2" customWidth="1"/>
    <col min="15618" max="15618" width="7.42578125" style="2" customWidth="1"/>
    <col min="15619" max="15620" width="18" style="2" bestFit="1" customWidth="1"/>
    <col min="15621" max="15621" width="8" style="2" customWidth="1"/>
    <col min="15622" max="15622" width="12.28515625" style="2" customWidth="1"/>
    <col min="15623" max="15623" width="11.85546875" style="2" customWidth="1"/>
    <col min="15624" max="15624" width="13" style="2" customWidth="1"/>
    <col min="15625" max="15625" width="11.85546875" style="2" customWidth="1"/>
    <col min="15626" max="15626" width="14.5703125" style="2" customWidth="1"/>
    <col min="15627" max="15627" width="17.5703125" style="2" customWidth="1"/>
    <col min="15628" max="15628" width="12.42578125" style="2" customWidth="1"/>
    <col min="15629" max="15872" width="11.42578125" style="2"/>
    <col min="15873" max="15873" width="5.7109375" style="2" customWidth="1"/>
    <col min="15874" max="15874" width="7.42578125" style="2" customWidth="1"/>
    <col min="15875" max="15876" width="18" style="2" bestFit="1" customWidth="1"/>
    <col min="15877" max="15877" width="8" style="2" customWidth="1"/>
    <col min="15878" max="15878" width="12.28515625" style="2" customWidth="1"/>
    <col min="15879" max="15879" width="11.85546875" style="2" customWidth="1"/>
    <col min="15880" max="15880" width="13" style="2" customWidth="1"/>
    <col min="15881" max="15881" width="11.85546875" style="2" customWidth="1"/>
    <col min="15882" max="15882" width="14.5703125" style="2" customWidth="1"/>
    <col min="15883" max="15883" width="17.5703125" style="2" customWidth="1"/>
    <col min="15884" max="15884" width="12.42578125" style="2" customWidth="1"/>
    <col min="15885" max="16128" width="11.42578125" style="2"/>
    <col min="16129" max="16129" width="5.7109375" style="2" customWidth="1"/>
    <col min="16130" max="16130" width="7.42578125" style="2" customWidth="1"/>
    <col min="16131" max="16132" width="18" style="2" bestFit="1" customWidth="1"/>
    <col min="16133" max="16133" width="8" style="2" customWidth="1"/>
    <col min="16134" max="16134" width="12.28515625" style="2" customWidth="1"/>
    <col min="16135" max="16135" width="11.85546875" style="2" customWidth="1"/>
    <col min="16136" max="16136" width="13" style="2" customWidth="1"/>
    <col min="16137" max="16137" width="11.85546875" style="2" customWidth="1"/>
    <col min="16138" max="16138" width="14.5703125" style="2" customWidth="1"/>
    <col min="16139" max="16139" width="17.5703125" style="2" customWidth="1"/>
    <col min="16140" max="16140" width="12.42578125" style="2" customWidth="1"/>
    <col min="16141" max="16384" width="11.42578125" style="2"/>
  </cols>
  <sheetData>
    <row r="1" spans="1:12" ht="24" customHeight="1" x14ac:dyDescent="0.3">
      <c r="B1" s="203" t="s">
        <v>8114</v>
      </c>
      <c r="C1" s="203"/>
      <c r="D1" s="203"/>
      <c r="E1" s="203"/>
      <c r="F1" s="203"/>
      <c r="G1" s="203"/>
      <c r="H1" s="203"/>
      <c r="I1" s="203"/>
      <c r="J1" s="203"/>
      <c r="K1" s="203"/>
      <c r="L1" s="203"/>
    </row>
    <row r="3" spans="1:12" ht="16.5" customHeight="1" x14ac:dyDescent="0.25">
      <c r="C3" s="155" t="s">
        <v>8115</v>
      </c>
      <c r="D3" s="156">
        <f>+VLOOKUP(C3,'[7]I-404 (Postes)'!$E$1:$H$65536,4,0)</f>
        <v>3.9401385972280556</v>
      </c>
      <c r="E3" s="2" t="s">
        <v>8116</v>
      </c>
    </row>
    <row r="4" spans="1:12" ht="12" customHeight="1" x14ac:dyDescent="0.25">
      <c r="K4" s="158"/>
    </row>
    <row r="5" spans="1:12" ht="36.75" customHeight="1" x14ac:dyDescent="0.2">
      <c r="A5" s="159"/>
      <c r="B5" s="160" t="s">
        <v>38</v>
      </c>
      <c r="C5" s="160" t="s">
        <v>8117</v>
      </c>
      <c r="D5" s="160" t="s">
        <v>39</v>
      </c>
      <c r="E5" s="160" t="s">
        <v>8118</v>
      </c>
      <c r="F5" s="161" t="s">
        <v>8119</v>
      </c>
      <c r="G5" s="161" t="s">
        <v>8120</v>
      </c>
      <c r="H5" s="160" t="s">
        <v>4958</v>
      </c>
      <c r="I5" s="160" t="s">
        <v>8121</v>
      </c>
      <c r="J5" s="161" t="s">
        <v>8122</v>
      </c>
      <c r="K5" s="161" t="s">
        <v>8123</v>
      </c>
      <c r="L5" s="161" t="s">
        <v>8124</v>
      </c>
    </row>
    <row r="6" spans="1:12" ht="12" customHeight="1" x14ac:dyDescent="0.2">
      <c r="B6" s="162">
        <v>1</v>
      </c>
      <c r="C6" s="163" t="s">
        <v>2037</v>
      </c>
      <c r="D6" s="164" t="str">
        <f>+VLOOKUP(C6,[8]Resumen!$C$1:$J$65536,6,0)</f>
        <v>PA25/750</v>
      </c>
      <c r="E6" s="162">
        <f>+VLOOKUP(C6,[8]Resumen!$C$1:$J$65536,5,0)</f>
        <v>1</v>
      </c>
      <c r="F6" s="165">
        <f>IF(MID(D6,1,2)="PC",VLOOKUP(D6,'[9]Costo Postes Concreto'!$B$1:$D$65536,2,0),VLOOKUP(C6,[8]Resumen!$C$1:$J$65536,7,0))</f>
        <v>1415</v>
      </c>
      <c r="G6" s="166">
        <f>IF(MID(D6,1,2)="PC",VLOOKUP(D6,'[9]Costo Postes Concreto'!$B$1:$D$65536,3,0),E6*F6*$D$3)</f>
        <v>5575.2961150776982</v>
      </c>
      <c r="H6" s="166">
        <f>+G6*1%</f>
        <v>55.752961150776983</v>
      </c>
      <c r="I6" s="167">
        <f>+G6+H6</f>
        <v>5631.0490762284753</v>
      </c>
      <c r="J6" s="167">
        <f>IF(MID(D6,1,2)="PC",I6,H6)</f>
        <v>55.752961150776983</v>
      </c>
      <c r="K6" s="167">
        <f>IF(MID(D6,1,2)="PC",0,+G6)</f>
        <v>5575.2961150776982</v>
      </c>
      <c r="L6" s="167">
        <f>+E6*F6</f>
        <v>1415</v>
      </c>
    </row>
    <row r="7" spans="1:12" ht="12" customHeight="1" x14ac:dyDescent="0.2">
      <c r="B7" s="168">
        <f t="shared" ref="B7:B70" si="0">+B6+1</f>
        <v>2</v>
      </c>
      <c r="C7" s="169" t="s">
        <v>2038</v>
      </c>
      <c r="D7" s="170" t="str">
        <f>+VLOOKUP(C7,[8]Resumen!$C$1:$J$65536,6,0)</f>
        <v>PA25/3300</v>
      </c>
      <c r="E7" s="168">
        <f>+VLOOKUP(C7,[8]Resumen!$C$1:$J$65536,5,0)</f>
        <v>1</v>
      </c>
      <c r="F7" s="171">
        <f>IF(MID(D7,1,2)="PC",VLOOKUP(D7,'[9]Costo Postes Concreto'!$B$1:$D$65536,2,0),VLOOKUP(C7,[8]Resumen!$C$1:$J$65536,7,0))</f>
        <v>3707</v>
      </c>
      <c r="G7" s="172">
        <f>IF(MID(D7,1,2)="PC",VLOOKUP(D7,'[9]Costo Postes Concreto'!$B$1:$D$65536,3,0),E7*F7*$D$3)</f>
        <v>14606.093779924402</v>
      </c>
      <c r="H7" s="172">
        <f t="shared" ref="H7:H78" si="1">+G7*1%</f>
        <v>146.06093779924402</v>
      </c>
      <c r="I7" s="173">
        <f t="shared" ref="I7:I78" si="2">+G7+H7</f>
        <v>14752.154717723646</v>
      </c>
      <c r="J7" s="173">
        <f t="shared" ref="J7:J78" si="3">IF(MID(D7,1,2)="PC",I7,H7)</f>
        <v>146.06093779924402</v>
      </c>
      <c r="K7" s="173">
        <f t="shared" ref="K7:K78" si="4">IF(MID(D7,1,2)="PC",0,+G7)</f>
        <v>14606.093779924402</v>
      </c>
      <c r="L7" s="173">
        <f t="shared" ref="L7:L78" si="5">+E7*F7</f>
        <v>3707</v>
      </c>
    </row>
    <row r="8" spans="1:12" ht="12" customHeight="1" x14ac:dyDescent="0.2">
      <c r="B8" s="168">
        <f t="shared" si="0"/>
        <v>3</v>
      </c>
      <c r="C8" s="169" t="s">
        <v>2039</v>
      </c>
      <c r="D8" s="170" t="str">
        <f>+VLOOKUP(C8,[8]Resumen!$C$1:$J$65536,6,0)</f>
        <v>PA25/5450</v>
      </c>
      <c r="E8" s="168">
        <f>+VLOOKUP(C8,[8]Resumen!$C$1:$J$65536,5,0)</f>
        <v>1</v>
      </c>
      <c r="F8" s="171">
        <f>IF(MID(D8,1,2)="PC",VLOOKUP(D8,'[9]Costo Postes Concreto'!$B$1:$D$65536,2,0),VLOOKUP(C8,[8]Resumen!$C$1:$J$65536,7,0))</f>
        <v>5136</v>
      </c>
      <c r="G8" s="172">
        <f>IF(MID(D8,1,2)="PC",VLOOKUP(D8,'[9]Costo Postes Concreto'!$B$1:$D$65536,3,0),E8*F8*$D$3)</f>
        <v>20236.551835363294</v>
      </c>
      <c r="H8" s="172">
        <f t="shared" si="1"/>
        <v>202.36551835363295</v>
      </c>
      <c r="I8" s="173">
        <f t="shared" si="2"/>
        <v>20438.917353716926</v>
      </c>
      <c r="J8" s="173">
        <f t="shared" si="3"/>
        <v>202.36551835363295</v>
      </c>
      <c r="K8" s="173">
        <f t="shared" si="4"/>
        <v>20236.551835363294</v>
      </c>
      <c r="L8" s="173">
        <f t="shared" si="5"/>
        <v>5136</v>
      </c>
    </row>
    <row r="9" spans="1:12" ht="12" customHeight="1" x14ac:dyDescent="0.2">
      <c r="B9" s="168">
        <f t="shared" si="0"/>
        <v>4</v>
      </c>
      <c r="C9" s="169" t="s">
        <v>2040</v>
      </c>
      <c r="D9" s="170" t="str">
        <f>+VLOOKUP(C9,[8]Resumen!$C$1:$J$65536,6,0)</f>
        <v>PA23/8500</v>
      </c>
      <c r="E9" s="168">
        <f>+VLOOKUP(C9,[8]Resumen!$C$1:$J$65536,5,0)</f>
        <v>1</v>
      </c>
      <c r="F9" s="171">
        <f>IF(MID(D9,1,2)="PC",VLOOKUP(D9,'[9]Costo Postes Concreto'!$B$1:$D$65536,2,0),VLOOKUP(C9,[8]Resumen!$C$1:$J$65536,7,0))</f>
        <v>6305</v>
      </c>
      <c r="G9" s="172">
        <f>IF(MID(D9,1,2)="PC",VLOOKUP(D9,'[9]Costo Postes Concreto'!$B$1:$D$65536,3,0),E9*F9*$D$3)</f>
        <v>24842.573855522889</v>
      </c>
      <c r="H9" s="172">
        <f t="shared" si="1"/>
        <v>248.42573855522889</v>
      </c>
      <c r="I9" s="173">
        <f t="shared" si="2"/>
        <v>25090.999594078119</v>
      </c>
      <c r="J9" s="173">
        <f t="shared" si="3"/>
        <v>248.42573855522889</v>
      </c>
      <c r="K9" s="173">
        <f t="shared" si="4"/>
        <v>24842.573855522889</v>
      </c>
      <c r="L9" s="173">
        <f t="shared" si="5"/>
        <v>6305</v>
      </c>
    </row>
    <row r="10" spans="1:12" ht="12" customHeight="1" x14ac:dyDescent="0.2">
      <c r="B10" s="168">
        <f t="shared" si="0"/>
        <v>5</v>
      </c>
      <c r="C10" s="169" t="s">
        <v>2041</v>
      </c>
      <c r="D10" s="170" t="str">
        <f>+VLOOKUP(C10,[8]Resumen!$C$1:$J$65536,6,0)</f>
        <v>PA25/850</v>
      </c>
      <c r="E10" s="168">
        <f>+VLOOKUP(C10,[8]Resumen!$C$1:$J$65536,5,0)</f>
        <v>1</v>
      </c>
      <c r="F10" s="171">
        <f>IF(MID(D10,1,2)="PC",VLOOKUP(D10,'[9]Costo Postes Concreto'!$B$1:$D$65536,2,0),VLOOKUP(C10,[8]Resumen!$C$1:$J$65536,7,0))</f>
        <v>1535</v>
      </c>
      <c r="G10" s="172">
        <f>IF(MID(D10,1,2)="PC",VLOOKUP(D10,'[9]Costo Postes Concreto'!$B$1:$D$65536,3,0),E10*F10*$D$3)</f>
        <v>6048.1127467450651</v>
      </c>
      <c r="H10" s="172">
        <f t="shared" si="1"/>
        <v>60.481127467450655</v>
      </c>
      <c r="I10" s="173">
        <f t="shared" si="2"/>
        <v>6108.5938742125154</v>
      </c>
      <c r="J10" s="173">
        <f t="shared" si="3"/>
        <v>60.481127467450655</v>
      </c>
      <c r="K10" s="173">
        <f t="shared" si="4"/>
        <v>6048.1127467450651</v>
      </c>
      <c r="L10" s="173">
        <f t="shared" si="5"/>
        <v>1535</v>
      </c>
    </row>
    <row r="11" spans="1:12" ht="12" customHeight="1" x14ac:dyDescent="0.2">
      <c r="B11" s="168">
        <f t="shared" si="0"/>
        <v>6</v>
      </c>
      <c r="C11" s="169" t="s">
        <v>2042</v>
      </c>
      <c r="D11" s="170" t="str">
        <f>+VLOOKUP(C11,[8]Resumen!$C$1:$J$65536,6,0)</f>
        <v>PA25/4000</v>
      </c>
      <c r="E11" s="168">
        <f>+VLOOKUP(C11,[8]Resumen!$C$1:$J$65536,5,0)</f>
        <v>1</v>
      </c>
      <c r="F11" s="171">
        <f>IF(MID(D11,1,2)="PC",VLOOKUP(D11,'[9]Costo Postes Concreto'!$B$1:$D$65536,2,0),VLOOKUP(C11,[8]Resumen!$C$1:$J$65536,7,0))</f>
        <v>4201</v>
      </c>
      <c r="G11" s="172">
        <f>IF(MID(D11,1,2)="PC",VLOOKUP(D11,'[9]Costo Postes Concreto'!$B$1:$D$65536,3,0),E11*F11*$D$3)</f>
        <v>16552.522246955061</v>
      </c>
      <c r="H11" s="172">
        <f t="shared" si="1"/>
        <v>165.52522246955061</v>
      </c>
      <c r="I11" s="173">
        <f t="shared" si="2"/>
        <v>16718.047469424611</v>
      </c>
      <c r="J11" s="173">
        <f t="shared" si="3"/>
        <v>165.52522246955061</v>
      </c>
      <c r="K11" s="173">
        <f t="shared" si="4"/>
        <v>16552.522246955061</v>
      </c>
      <c r="L11" s="173">
        <f t="shared" si="5"/>
        <v>4201</v>
      </c>
    </row>
    <row r="12" spans="1:12" ht="12" customHeight="1" x14ac:dyDescent="0.2">
      <c r="B12" s="168">
        <f t="shared" si="0"/>
        <v>7</v>
      </c>
      <c r="C12" s="169" t="s">
        <v>2043</v>
      </c>
      <c r="D12" s="170" t="str">
        <f>+VLOOKUP(C12,[8]Resumen!$C$1:$J$65536,6,0)</f>
        <v>PA25/6650</v>
      </c>
      <c r="E12" s="168">
        <f>+VLOOKUP(C12,[8]Resumen!$C$1:$J$65536,5,0)</f>
        <v>1</v>
      </c>
      <c r="F12" s="171">
        <f>IF(MID(D12,1,2)="PC",VLOOKUP(D12,'[9]Costo Postes Concreto'!$B$1:$D$65536,2,0),VLOOKUP(C12,[8]Resumen!$C$1:$J$65536,7,0))</f>
        <v>5846</v>
      </c>
      <c r="G12" s="172">
        <f>IF(MID(D12,1,2)="PC",VLOOKUP(D12,'[9]Costo Postes Concreto'!$B$1:$D$65536,3,0),E12*F12*$D$3)</f>
        <v>23034.050239395212</v>
      </c>
      <c r="H12" s="172">
        <f t="shared" si="1"/>
        <v>230.34050239395214</v>
      </c>
      <c r="I12" s="173">
        <f t="shared" si="2"/>
        <v>23264.390741789164</v>
      </c>
      <c r="J12" s="173">
        <f t="shared" si="3"/>
        <v>230.34050239395214</v>
      </c>
      <c r="K12" s="173">
        <f t="shared" si="4"/>
        <v>23034.050239395212</v>
      </c>
      <c r="L12" s="173">
        <f t="shared" si="5"/>
        <v>5846</v>
      </c>
    </row>
    <row r="13" spans="1:12" ht="12" customHeight="1" x14ac:dyDescent="0.2">
      <c r="B13" s="168">
        <f t="shared" si="0"/>
        <v>8</v>
      </c>
      <c r="C13" s="169" t="s">
        <v>2044</v>
      </c>
      <c r="D13" s="170" t="str">
        <f>+VLOOKUP(C13,[8]Resumen!$C$1:$J$65536,6,0)</f>
        <v>PA23/10450</v>
      </c>
      <c r="E13" s="168">
        <f>+VLOOKUP(C13,[8]Resumen!$C$1:$J$65536,5,0)</f>
        <v>1</v>
      </c>
      <c r="F13" s="171">
        <f>IF(MID(D13,1,2)="PC",VLOOKUP(D13,'[9]Costo Postes Concreto'!$B$1:$D$65536,2,0),VLOOKUP(C13,[8]Resumen!$C$1:$J$65536,7,0))</f>
        <v>7210</v>
      </c>
      <c r="G13" s="172">
        <f>IF(MID(D13,1,2)="PC",VLOOKUP(D13,'[9]Costo Postes Concreto'!$B$1:$D$65536,3,0),E13*F13*$D$3)</f>
        <v>28408.399286014283</v>
      </c>
      <c r="H13" s="172">
        <f t="shared" si="1"/>
        <v>284.08399286014281</v>
      </c>
      <c r="I13" s="173">
        <f t="shared" si="2"/>
        <v>28692.483278874424</v>
      </c>
      <c r="J13" s="173">
        <f t="shared" si="3"/>
        <v>284.08399286014281</v>
      </c>
      <c r="K13" s="173">
        <f t="shared" si="4"/>
        <v>28408.399286014283</v>
      </c>
      <c r="L13" s="173">
        <f t="shared" si="5"/>
        <v>7210</v>
      </c>
    </row>
    <row r="14" spans="1:12" ht="12" customHeight="1" x14ac:dyDescent="0.2">
      <c r="B14" s="168">
        <f t="shared" si="0"/>
        <v>9</v>
      </c>
      <c r="C14" s="169" t="s">
        <v>2045</v>
      </c>
      <c r="D14" s="170" t="str">
        <f>+VLOOKUP(C14,[8]Resumen!$C$1:$J$65536,6,0)</f>
        <v>PA25/700</v>
      </c>
      <c r="E14" s="168">
        <f>+VLOOKUP(C14,[8]Resumen!$C$1:$J$65536,5,0)</f>
        <v>1</v>
      </c>
      <c r="F14" s="171">
        <f>IF(MID(D14,1,2)="PC",VLOOKUP(D14,'[9]Costo Postes Concreto'!$B$1:$D$65536,2,0),VLOOKUP(C14,[8]Resumen!$C$1:$J$65536,7,0))</f>
        <v>1353</v>
      </c>
      <c r="G14" s="172">
        <f>IF(MID(D14,1,2)="PC",VLOOKUP(D14,'[9]Costo Postes Concreto'!$B$1:$D$65536,3,0),E14*F14*$D$3)</f>
        <v>5331.0075220495592</v>
      </c>
      <c r="H14" s="172">
        <f>+G14*1%</f>
        <v>53.310075220495591</v>
      </c>
      <c r="I14" s="173">
        <f>+G14+H14</f>
        <v>5384.3175972700546</v>
      </c>
      <c r="J14" s="173">
        <f>IF(MID(D14,1,2)="PC",I14,H14)</f>
        <v>53.310075220495591</v>
      </c>
      <c r="K14" s="173">
        <f>IF(MID(D14,1,2)="PC",0,+G14)</f>
        <v>5331.0075220495592</v>
      </c>
      <c r="L14" s="173">
        <f>+E14*F14</f>
        <v>1353</v>
      </c>
    </row>
    <row r="15" spans="1:12" ht="12" customHeight="1" x14ac:dyDescent="0.2">
      <c r="B15" s="168">
        <f t="shared" si="0"/>
        <v>10</v>
      </c>
      <c r="C15" s="169" t="s">
        <v>2046</v>
      </c>
      <c r="D15" s="170" t="str">
        <f>+VLOOKUP(C15,[8]Resumen!$C$1:$J$65536,6,0)</f>
        <v>PA25/3200</v>
      </c>
      <c r="E15" s="168">
        <f>+VLOOKUP(C15,[8]Resumen!$C$1:$J$65536,5,0)</f>
        <v>1</v>
      </c>
      <c r="F15" s="171">
        <f>IF(MID(D15,1,2)="PC",VLOOKUP(D15,'[9]Costo Postes Concreto'!$B$1:$D$65536,2,0),VLOOKUP(C15,[8]Resumen!$C$1:$J$65536,7,0))</f>
        <v>3634</v>
      </c>
      <c r="G15" s="172">
        <f>IF(MID(D15,1,2)="PC",VLOOKUP(D15,'[9]Costo Postes Concreto'!$B$1:$D$65536,3,0),E15*F15*$D$3)</f>
        <v>14318.463662326754</v>
      </c>
      <c r="H15" s="172">
        <f>+G15*1%</f>
        <v>143.18463662326755</v>
      </c>
      <c r="I15" s="173">
        <f>+G15+H15</f>
        <v>14461.648298950022</v>
      </c>
      <c r="J15" s="173">
        <f>IF(MID(D15,1,2)="PC",I15,H15)</f>
        <v>143.18463662326755</v>
      </c>
      <c r="K15" s="173">
        <f>IF(MID(D15,1,2)="PC",0,+G15)</f>
        <v>14318.463662326754</v>
      </c>
      <c r="L15" s="173">
        <f>+E15*F15</f>
        <v>3634</v>
      </c>
    </row>
    <row r="16" spans="1:12" ht="12" customHeight="1" x14ac:dyDescent="0.2">
      <c r="B16" s="168">
        <f t="shared" si="0"/>
        <v>11</v>
      </c>
      <c r="C16" s="169" t="s">
        <v>2047</v>
      </c>
      <c r="D16" s="170" t="str">
        <f>+VLOOKUP(C16,[8]Resumen!$C$1:$J$65536,6,0)</f>
        <v>PA25/5800</v>
      </c>
      <c r="E16" s="168">
        <f>+VLOOKUP(C16,[8]Resumen!$C$1:$J$65536,5,0)</f>
        <v>1</v>
      </c>
      <c r="F16" s="171">
        <f>IF(MID(D16,1,2)="PC",VLOOKUP(D16,'[9]Costo Postes Concreto'!$B$1:$D$65536,2,0),VLOOKUP(C16,[8]Resumen!$C$1:$J$65536,7,0))</f>
        <v>5349</v>
      </c>
      <c r="G16" s="172">
        <f>IF(MID(D16,1,2)="PC",VLOOKUP(D16,'[9]Costo Postes Concreto'!$B$1:$D$65536,3,0),E16*F16*$D$3)</f>
        <v>21075.801356572869</v>
      </c>
      <c r="H16" s="172">
        <f>+G16*1%</f>
        <v>210.7580135657287</v>
      </c>
      <c r="I16" s="173">
        <f>+G16+H16</f>
        <v>21286.559370138599</v>
      </c>
      <c r="J16" s="173">
        <f>IF(MID(D16,1,2)="PC",I16,H16)</f>
        <v>210.7580135657287</v>
      </c>
      <c r="K16" s="173">
        <f>IF(MID(D16,1,2)="PC",0,+G16)</f>
        <v>21075.801356572869</v>
      </c>
      <c r="L16" s="173">
        <f>+E16*F16</f>
        <v>5349</v>
      </c>
    </row>
    <row r="17" spans="1:12" ht="12" customHeight="1" x14ac:dyDescent="0.2">
      <c r="B17" s="168">
        <f t="shared" si="0"/>
        <v>12</v>
      </c>
      <c r="C17" s="169" t="s">
        <v>2048</v>
      </c>
      <c r="D17" s="170" t="str">
        <f>+VLOOKUP(C17,[8]Resumen!$C$1:$J$65536,6,0)</f>
        <v>PA23/9400</v>
      </c>
      <c r="E17" s="168">
        <f>+VLOOKUP(C17,[8]Resumen!$C$1:$J$65536,5,0)</f>
        <v>1</v>
      </c>
      <c r="F17" s="171">
        <f>IF(MID(D17,1,2)="PC",VLOOKUP(D17,'[9]Costo Postes Concreto'!$B$1:$D$65536,2,0),VLOOKUP(C17,[8]Resumen!$C$1:$J$65536,7,0))</f>
        <v>6731</v>
      </c>
      <c r="G17" s="172">
        <f>IF(MID(D17,1,2)="PC",VLOOKUP(D17,'[9]Costo Postes Concreto'!$B$1:$D$65536,3,0),E17*F17*$D$3)</f>
        <v>26521.072897942042</v>
      </c>
      <c r="H17" s="172">
        <f>+G17*1%</f>
        <v>265.21072897942042</v>
      </c>
      <c r="I17" s="173">
        <f>+G17+H17</f>
        <v>26786.283626921464</v>
      </c>
      <c r="J17" s="173">
        <f>IF(MID(D17,1,2)="PC",I17,H17)</f>
        <v>265.21072897942042</v>
      </c>
      <c r="K17" s="173">
        <f>IF(MID(D17,1,2)="PC",0,+G17)</f>
        <v>26521.072897942042</v>
      </c>
      <c r="L17" s="173">
        <f>+E17*F17</f>
        <v>6731</v>
      </c>
    </row>
    <row r="18" spans="1:12" ht="12" customHeight="1" x14ac:dyDescent="0.2">
      <c r="B18" s="168">
        <f t="shared" si="0"/>
        <v>13</v>
      </c>
      <c r="C18" s="169" t="s">
        <v>2049</v>
      </c>
      <c r="D18" s="170" t="str">
        <f>+VLOOKUP(C18,[8]Resumen!$C$1:$J$65536,6,0)</f>
        <v>PA25/900</v>
      </c>
      <c r="E18" s="168">
        <f>+VLOOKUP(C18,[8]Resumen!$C$1:$J$65536,5,0)</f>
        <v>1</v>
      </c>
      <c r="F18" s="171">
        <f>IF(MID(D18,1,2)="PC",VLOOKUP(D18,'[9]Costo Postes Concreto'!$B$1:$D$65536,2,0),VLOOKUP(C18,[8]Resumen!$C$1:$J$65536,7,0))</f>
        <v>1593</v>
      </c>
      <c r="G18" s="172">
        <f>IF(MID(D18,1,2)="PC",VLOOKUP(D18,'[9]Costo Postes Concreto'!$B$1:$D$65536,3,0),E18*F18*$D$3)</f>
        <v>6276.6407853842929</v>
      </c>
      <c r="H18" s="172">
        <f t="shared" si="1"/>
        <v>62.766407853842928</v>
      </c>
      <c r="I18" s="173">
        <f t="shared" si="2"/>
        <v>6339.4071932381357</v>
      </c>
      <c r="J18" s="173">
        <f t="shared" si="3"/>
        <v>62.766407853842928</v>
      </c>
      <c r="K18" s="173">
        <f t="shared" si="4"/>
        <v>6276.6407853842929</v>
      </c>
      <c r="L18" s="173">
        <f t="shared" si="5"/>
        <v>1593</v>
      </c>
    </row>
    <row r="19" spans="1:12" ht="12" customHeight="1" x14ac:dyDescent="0.2">
      <c r="B19" s="168">
        <f t="shared" si="0"/>
        <v>14</v>
      </c>
      <c r="C19" s="169" t="s">
        <v>2050</v>
      </c>
      <c r="D19" s="170" t="str">
        <f>+VLOOKUP(C19,[8]Resumen!$C$1:$J$65536,6,0)</f>
        <v>PA25/4650</v>
      </c>
      <c r="E19" s="168">
        <f>+VLOOKUP(C19,[8]Resumen!$C$1:$J$65536,5,0)</f>
        <v>1</v>
      </c>
      <c r="F19" s="171">
        <f>IF(MID(D19,1,2)="PC",VLOOKUP(D19,'[9]Costo Postes Concreto'!$B$1:$D$65536,2,0),VLOOKUP(C19,[8]Resumen!$C$1:$J$65536,7,0))</f>
        <v>4633</v>
      </c>
      <c r="G19" s="172">
        <f>IF(MID(D19,1,2)="PC",VLOOKUP(D19,'[9]Costo Postes Concreto'!$B$1:$D$65536,3,0),E19*F19*$D$3)</f>
        <v>18254.662120957582</v>
      </c>
      <c r="H19" s="172">
        <f t="shared" si="1"/>
        <v>182.54662120957582</v>
      </c>
      <c r="I19" s="173">
        <f t="shared" si="2"/>
        <v>18437.208742167157</v>
      </c>
      <c r="J19" s="173">
        <f t="shared" si="3"/>
        <v>182.54662120957582</v>
      </c>
      <c r="K19" s="173">
        <f t="shared" si="4"/>
        <v>18254.662120957582</v>
      </c>
      <c r="L19" s="173">
        <f t="shared" si="5"/>
        <v>4633</v>
      </c>
    </row>
    <row r="20" spans="1:12" ht="12" customHeight="1" x14ac:dyDescent="0.2">
      <c r="B20" s="168">
        <f t="shared" si="0"/>
        <v>15</v>
      </c>
      <c r="C20" s="169" t="s">
        <v>2051</v>
      </c>
      <c r="D20" s="170" t="str">
        <f>+VLOOKUP(C20,[8]Resumen!$C$1:$J$65536,6,0)</f>
        <v>PA25/7800</v>
      </c>
      <c r="E20" s="168">
        <f>+VLOOKUP(C20,[8]Resumen!$C$1:$J$65536,5,0)</f>
        <v>1</v>
      </c>
      <c r="F20" s="171">
        <f>IF(MID(D20,1,2)="PC",VLOOKUP(D20,'[9]Costo Postes Concreto'!$B$1:$D$65536,2,0),VLOOKUP(C20,[8]Resumen!$C$1:$J$65536,7,0))</f>
        <v>6484</v>
      </c>
      <c r="G20" s="172">
        <f>IF(MID(D20,1,2)="PC",VLOOKUP(D20,'[9]Costo Postes Concreto'!$B$1:$D$65536,3,0),E20*F20*$D$3)</f>
        <v>25547.858664426712</v>
      </c>
      <c r="H20" s="172">
        <f t="shared" si="1"/>
        <v>255.47858664426712</v>
      </c>
      <c r="I20" s="173">
        <f t="shared" si="2"/>
        <v>25803.337251070981</v>
      </c>
      <c r="J20" s="173">
        <f t="shared" si="3"/>
        <v>255.47858664426712</v>
      </c>
      <c r="K20" s="173">
        <f t="shared" si="4"/>
        <v>25547.858664426712</v>
      </c>
      <c r="L20" s="173">
        <f t="shared" si="5"/>
        <v>6484</v>
      </c>
    </row>
    <row r="21" spans="1:12" ht="12" customHeight="1" x14ac:dyDescent="0.2">
      <c r="B21" s="168">
        <f t="shared" si="0"/>
        <v>16</v>
      </c>
      <c r="C21" s="169" t="s">
        <v>2052</v>
      </c>
      <c r="D21" s="170" t="str">
        <f>+VLOOKUP(C21,[8]Resumen!$C$1:$J$65536,6,0)</f>
        <v>PA23/12300</v>
      </c>
      <c r="E21" s="168">
        <f>+VLOOKUP(C21,[8]Resumen!$C$1:$J$65536,5,0)</f>
        <v>1</v>
      </c>
      <c r="F21" s="171">
        <f>IF(MID(D21,1,2)="PC",VLOOKUP(D21,'[9]Costo Postes Concreto'!$B$1:$D$65536,2,0),VLOOKUP(C21,[8]Resumen!$C$1:$J$65536,7,0))</f>
        <v>8016</v>
      </c>
      <c r="G21" s="172">
        <f>IF(MID(D21,1,2)="PC",VLOOKUP(D21,'[9]Costo Postes Concreto'!$B$1:$D$65536,3,0),E21*F21*$D$3)</f>
        <v>31584.150995380092</v>
      </c>
      <c r="H21" s="172">
        <f t="shared" si="1"/>
        <v>315.84150995380094</v>
      </c>
      <c r="I21" s="173">
        <f t="shared" si="2"/>
        <v>31899.992505333892</v>
      </c>
      <c r="J21" s="173">
        <f t="shared" si="3"/>
        <v>315.84150995380094</v>
      </c>
      <c r="K21" s="173">
        <f t="shared" si="4"/>
        <v>31584.150995380092</v>
      </c>
      <c r="L21" s="173">
        <f t="shared" si="5"/>
        <v>8016</v>
      </c>
    </row>
    <row r="22" spans="1:12" ht="12" customHeight="1" x14ac:dyDescent="0.2">
      <c r="B22" s="168">
        <f t="shared" si="0"/>
        <v>17</v>
      </c>
      <c r="C22" s="169" t="s">
        <v>2053</v>
      </c>
      <c r="D22" s="170" t="str">
        <f>+VLOOKUP(C22,[8]Resumen!$C$1:$J$65536,6,0)</f>
        <v>PA29/1250</v>
      </c>
      <c r="E22" s="168">
        <f>+VLOOKUP(C22,[8]Resumen!$C$1:$J$65536,5,0)</f>
        <v>1</v>
      </c>
      <c r="F22" s="171">
        <f>IF(MID(D22,1,2)="PC",VLOOKUP(D22,'[9]Costo Postes Concreto'!$B$1:$D$65536,2,0),VLOOKUP(C22,[8]Resumen!$C$1:$J$65536,7,0))</f>
        <v>2290</v>
      </c>
      <c r="G22" s="172">
        <f>IF(MID(D22,1,2)="PC",VLOOKUP(D22,'[9]Costo Postes Concreto'!$B$1:$D$65536,3,0),E22*F22*$D$3)</f>
        <v>9022.9173876522473</v>
      </c>
      <c r="H22" s="172">
        <f t="shared" si="1"/>
        <v>90.229173876522481</v>
      </c>
      <c r="I22" s="173">
        <f t="shared" si="2"/>
        <v>9113.1465615287689</v>
      </c>
      <c r="J22" s="173">
        <f t="shared" si="3"/>
        <v>90.229173876522481</v>
      </c>
      <c r="K22" s="173">
        <f t="shared" si="4"/>
        <v>9022.9173876522473</v>
      </c>
      <c r="L22" s="173">
        <f t="shared" si="5"/>
        <v>2290</v>
      </c>
    </row>
    <row r="23" spans="1:12" ht="12" customHeight="1" x14ac:dyDescent="0.2">
      <c r="B23" s="168">
        <f t="shared" si="0"/>
        <v>18</v>
      </c>
      <c r="C23" s="169" t="s">
        <v>2054</v>
      </c>
      <c r="D23" s="170" t="str">
        <f>+VLOOKUP(C23,[8]Resumen!$C$1:$J$65536,6,0)</f>
        <v>PA26/5950</v>
      </c>
      <c r="E23" s="168">
        <f>+VLOOKUP(C23,[8]Resumen!$C$1:$J$65536,5,0)</f>
        <v>1</v>
      </c>
      <c r="F23" s="171">
        <f>IF(MID(D23,1,2)="PC",VLOOKUP(D23,'[9]Costo Postes Concreto'!$B$1:$D$65536,2,0),VLOOKUP(C23,[8]Resumen!$C$1:$J$65536,7,0))</f>
        <v>5657</v>
      </c>
      <c r="G23" s="172">
        <f>IF(MID(D23,1,2)="PC",VLOOKUP(D23,'[9]Costo Postes Concreto'!$B$1:$D$65536,3,0),E23*F23*$D$3)</f>
        <v>22289.364044519112</v>
      </c>
      <c r="H23" s="172">
        <f t="shared" si="1"/>
        <v>222.89364044519112</v>
      </c>
      <c r="I23" s="173">
        <f t="shared" si="2"/>
        <v>22512.257684964305</v>
      </c>
      <c r="J23" s="173">
        <f t="shared" si="3"/>
        <v>222.89364044519112</v>
      </c>
      <c r="K23" s="173">
        <f t="shared" si="4"/>
        <v>22289.364044519112</v>
      </c>
      <c r="L23" s="173">
        <f t="shared" si="5"/>
        <v>5657</v>
      </c>
    </row>
    <row r="24" spans="1:12" ht="12" customHeight="1" x14ac:dyDescent="0.2">
      <c r="B24" s="168">
        <f t="shared" si="0"/>
        <v>19</v>
      </c>
      <c r="C24" s="169" t="s">
        <v>2055</v>
      </c>
      <c r="D24" s="170" t="str">
        <f>+VLOOKUP(C24,[8]Resumen!$C$1:$J$65536,6,0)</f>
        <v>PA26/5500</v>
      </c>
      <c r="E24" s="168">
        <f>+VLOOKUP(C24,[8]Resumen!$C$1:$J$65536,5,0)</f>
        <v>2</v>
      </c>
      <c r="F24" s="171">
        <f>IF(MID(D24,1,2)="PC",VLOOKUP(D24,'[9]Costo Postes Concreto'!$B$1:$D$65536,2,0),VLOOKUP(C24,[8]Resumen!$C$1:$J$65536,7,0))</f>
        <v>5375</v>
      </c>
      <c r="G24" s="172">
        <f>IF(MID(D24,1,2)="PC",VLOOKUP(D24,'[9]Costo Postes Concreto'!$B$1:$D$65536,3,0),E24*F24*$D$3)</f>
        <v>42356.489920201595</v>
      </c>
      <c r="H24" s="172">
        <f t="shared" si="1"/>
        <v>423.56489920201597</v>
      </c>
      <c r="I24" s="173">
        <f t="shared" si="2"/>
        <v>42780.054819403609</v>
      </c>
      <c r="J24" s="173">
        <f t="shared" si="3"/>
        <v>423.56489920201597</v>
      </c>
      <c r="K24" s="173">
        <f t="shared" si="4"/>
        <v>42356.489920201595</v>
      </c>
      <c r="L24" s="173">
        <f t="shared" si="5"/>
        <v>10750</v>
      </c>
    </row>
    <row r="25" spans="1:12" ht="12" customHeight="1" x14ac:dyDescent="0.2">
      <c r="A25" s="2"/>
      <c r="B25" s="168">
        <f t="shared" si="0"/>
        <v>20</v>
      </c>
      <c r="C25" s="169" t="s">
        <v>2056</v>
      </c>
      <c r="D25" s="170" t="str">
        <f>+VLOOKUP(C25,[8]Resumen!$C$1:$J$65536,6,0)</f>
        <v>PA26/8900</v>
      </c>
      <c r="E25" s="168">
        <f>+VLOOKUP(C25,[8]Resumen!$C$1:$J$65536,5,0)</f>
        <v>2</v>
      </c>
      <c r="F25" s="171">
        <f>IF(MID(D25,1,2)="PC",VLOOKUP(D25,'[9]Costo Postes Concreto'!$B$1:$D$65536,2,0),VLOOKUP(C25,[8]Resumen!$C$1:$J$65536,7,0))</f>
        <v>7349</v>
      </c>
      <c r="G25" s="172">
        <f>IF(MID(D25,1,2)="PC",VLOOKUP(D25,'[9]Costo Postes Concreto'!$B$1:$D$65536,3,0),E25*F25*$D$3)</f>
        <v>57912.157102057958</v>
      </c>
      <c r="H25" s="172">
        <f t="shared" si="1"/>
        <v>579.12157102057961</v>
      </c>
      <c r="I25" s="173">
        <f t="shared" si="2"/>
        <v>58491.278673078537</v>
      </c>
      <c r="J25" s="173">
        <f t="shared" si="3"/>
        <v>579.12157102057961</v>
      </c>
      <c r="K25" s="173">
        <f t="shared" si="4"/>
        <v>57912.157102057958</v>
      </c>
      <c r="L25" s="173">
        <f t="shared" si="5"/>
        <v>14698</v>
      </c>
    </row>
    <row r="26" spans="1:12" ht="12" customHeight="1" x14ac:dyDescent="0.2">
      <c r="A26" s="2"/>
      <c r="B26" s="168">
        <f t="shared" si="0"/>
        <v>21</v>
      </c>
      <c r="C26" s="169" t="s">
        <v>2057</v>
      </c>
      <c r="D26" s="170" t="str">
        <f>+VLOOKUP(C26,[8]Resumen!$C$1:$J$65536,6,0)</f>
        <v>PA29/1450</v>
      </c>
      <c r="E26" s="168">
        <f>+VLOOKUP(C26,[8]Resumen!$C$1:$J$65536,5,0)</f>
        <v>1</v>
      </c>
      <c r="F26" s="171">
        <f>IF(MID(D26,1,2)="PC",VLOOKUP(D26,'[9]Costo Postes Concreto'!$B$1:$D$65536,2,0),VLOOKUP(C26,[8]Resumen!$C$1:$J$65536,7,0))</f>
        <v>2522</v>
      </c>
      <c r="G26" s="172">
        <f>IF(MID(D26,1,2)="PC",VLOOKUP(D26,'[9]Costo Postes Concreto'!$B$1:$D$65536,3,0),E26*F26*$D$3)</f>
        <v>9937.0295422091567</v>
      </c>
      <c r="H26" s="172">
        <f t="shared" si="1"/>
        <v>99.370295422091573</v>
      </c>
      <c r="I26" s="173">
        <f t="shared" si="2"/>
        <v>10036.399837631248</v>
      </c>
      <c r="J26" s="173">
        <f t="shared" si="3"/>
        <v>99.370295422091573</v>
      </c>
      <c r="K26" s="173">
        <f t="shared" si="4"/>
        <v>9937.0295422091567</v>
      </c>
      <c r="L26" s="173">
        <f t="shared" si="5"/>
        <v>2522</v>
      </c>
    </row>
    <row r="27" spans="1:12" ht="12" customHeight="1" x14ac:dyDescent="0.2">
      <c r="A27" s="2"/>
      <c r="B27" s="168">
        <f t="shared" si="0"/>
        <v>22</v>
      </c>
      <c r="C27" s="169" t="s">
        <v>2058</v>
      </c>
      <c r="D27" s="170" t="str">
        <f>+VLOOKUP(C27,[8]Resumen!$C$1:$J$65536,6,0)</f>
        <v>PA26/7250</v>
      </c>
      <c r="E27" s="168">
        <f>+VLOOKUP(C27,[8]Resumen!$C$1:$J$65536,5,0)</f>
        <v>1</v>
      </c>
      <c r="F27" s="171">
        <f>IF(MID(D27,1,2)="PC",VLOOKUP(D27,'[9]Costo Postes Concreto'!$B$1:$D$65536,2,0),VLOOKUP(C27,[8]Resumen!$C$1:$J$65536,7,0))</f>
        <v>6432</v>
      </c>
      <c r="G27" s="172">
        <f>IF(MID(D27,1,2)="PC",VLOOKUP(D27,'[9]Costo Postes Concreto'!$B$1:$D$65536,3,0),E27*F27*$D$3)</f>
        <v>25342.971457370855</v>
      </c>
      <c r="H27" s="172">
        <f t="shared" si="1"/>
        <v>253.42971457370857</v>
      </c>
      <c r="I27" s="173">
        <f t="shared" si="2"/>
        <v>25596.401171944563</v>
      </c>
      <c r="J27" s="173">
        <f t="shared" si="3"/>
        <v>253.42971457370857</v>
      </c>
      <c r="K27" s="173">
        <f t="shared" si="4"/>
        <v>25342.971457370855</v>
      </c>
      <c r="L27" s="173">
        <f t="shared" si="5"/>
        <v>6432</v>
      </c>
    </row>
    <row r="28" spans="1:12" ht="12" customHeight="1" x14ac:dyDescent="0.2">
      <c r="A28" s="2"/>
      <c r="B28" s="168">
        <f t="shared" si="0"/>
        <v>23</v>
      </c>
      <c r="C28" s="169" t="s">
        <v>2059</v>
      </c>
      <c r="D28" s="170" t="str">
        <f>+VLOOKUP(C28,[8]Resumen!$C$1:$J$65536,6,0)</f>
        <v>PA26/6750</v>
      </c>
      <c r="E28" s="168">
        <f>+VLOOKUP(C28,[8]Resumen!$C$1:$J$65536,5,0)</f>
        <v>2</v>
      </c>
      <c r="F28" s="171">
        <f>IF(MID(D28,1,2)="PC",VLOOKUP(D28,'[9]Costo Postes Concreto'!$B$1:$D$65536,2,0),VLOOKUP(C28,[8]Resumen!$C$1:$J$65536,7,0))</f>
        <v>6140</v>
      </c>
      <c r="G28" s="172">
        <f>IF(MID(D28,1,2)="PC",VLOOKUP(D28,'[9]Costo Postes Concreto'!$B$1:$D$65536,3,0),E28*F28*$D$3)</f>
        <v>48384.901973960521</v>
      </c>
      <c r="H28" s="172">
        <f t="shared" si="1"/>
        <v>483.84901973960524</v>
      </c>
      <c r="I28" s="173">
        <f t="shared" si="2"/>
        <v>48868.750993700123</v>
      </c>
      <c r="J28" s="173">
        <f t="shared" si="3"/>
        <v>483.84901973960524</v>
      </c>
      <c r="K28" s="173">
        <f t="shared" si="4"/>
        <v>48384.901973960521</v>
      </c>
      <c r="L28" s="173">
        <f t="shared" si="5"/>
        <v>12280</v>
      </c>
    </row>
    <row r="29" spans="1:12" ht="12" customHeight="1" x14ac:dyDescent="0.2">
      <c r="A29" s="2"/>
      <c r="B29" s="168">
        <f t="shared" si="0"/>
        <v>24</v>
      </c>
      <c r="C29" s="169" t="s">
        <v>2060</v>
      </c>
      <c r="D29" s="170" t="str">
        <f>+VLOOKUP(C29,[8]Resumen!$C$1:$J$65536,6,0)</f>
        <v>PA26/10900</v>
      </c>
      <c r="E29" s="168">
        <f>+VLOOKUP(C29,[8]Resumen!$C$1:$J$65536,5,0)</f>
        <v>2</v>
      </c>
      <c r="F29" s="171">
        <f>IF(MID(D29,1,2)="PC",VLOOKUP(D29,'[9]Costo Postes Concreto'!$B$1:$D$65536,2,0),VLOOKUP(C29,[8]Resumen!$C$1:$J$65536,7,0))</f>
        <v>8385</v>
      </c>
      <c r="G29" s="172">
        <f>IF(MID(D29,1,2)="PC",VLOOKUP(D29,'[9]Costo Postes Concreto'!$B$1:$D$65536,3,0),E29*F29*$D$3)</f>
        <v>66076.124275514492</v>
      </c>
      <c r="H29" s="172">
        <f t="shared" si="1"/>
        <v>660.76124275514496</v>
      </c>
      <c r="I29" s="173">
        <f t="shared" si="2"/>
        <v>66736.885518269642</v>
      </c>
      <c r="J29" s="173">
        <f t="shared" si="3"/>
        <v>660.76124275514496</v>
      </c>
      <c r="K29" s="173">
        <f t="shared" si="4"/>
        <v>66076.124275514492</v>
      </c>
      <c r="L29" s="173">
        <f t="shared" si="5"/>
        <v>16770</v>
      </c>
    </row>
    <row r="30" spans="1:12" ht="12" customHeight="1" x14ac:dyDescent="0.2">
      <c r="A30" s="2"/>
      <c r="B30" s="168">
        <f t="shared" si="0"/>
        <v>25</v>
      </c>
      <c r="C30" s="169" t="s">
        <v>2061</v>
      </c>
      <c r="D30" s="170" t="str">
        <f>+VLOOKUP(C30,[8]Resumen!$C$1:$J$65536,6,0)</f>
        <v>PA29/1250</v>
      </c>
      <c r="E30" s="168">
        <f>+VLOOKUP(C30,[8]Resumen!$C$1:$J$65536,5,0)</f>
        <v>1</v>
      </c>
      <c r="F30" s="171">
        <f>IF(MID(D30,1,2)="PC",VLOOKUP(D30,'[9]Costo Postes Concreto'!$B$1:$D$65536,2,0),VLOOKUP(C30,[8]Resumen!$C$1:$J$65536,7,0))</f>
        <v>2290</v>
      </c>
      <c r="G30" s="172">
        <f>IF(MID(D30,1,2)="PC",VLOOKUP(D30,'[9]Costo Postes Concreto'!$B$1:$D$65536,3,0),E30*F30*$D$3)</f>
        <v>9022.9173876522473</v>
      </c>
      <c r="H30" s="172">
        <f>+G30*1%</f>
        <v>90.229173876522481</v>
      </c>
      <c r="I30" s="173">
        <f>+G30+H30</f>
        <v>9113.1465615287689</v>
      </c>
      <c r="J30" s="173">
        <f>IF(MID(D30,1,2)="PC",I30,H30)</f>
        <v>90.229173876522481</v>
      </c>
      <c r="K30" s="173">
        <f>IF(MID(D30,1,2)="PC",0,+G30)</f>
        <v>9022.9173876522473</v>
      </c>
      <c r="L30" s="173">
        <f>+E30*F30</f>
        <v>2290</v>
      </c>
    </row>
    <row r="31" spans="1:12" ht="12" customHeight="1" x14ac:dyDescent="0.2">
      <c r="A31" s="2"/>
      <c r="B31" s="168">
        <f t="shared" si="0"/>
        <v>26</v>
      </c>
      <c r="C31" s="169" t="s">
        <v>2062</v>
      </c>
      <c r="D31" s="170" t="str">
        <f>+VLOOKUP(C31,[8]Resumen!$C$1:$J$65536,6,0)</f>
        <v>PA29/5450</v>
      </c>
      <c r="E31" s="168">
        <f>+VLOOKUP(C31,[8]Resumen!$C$1:$J$65536,5,0)</f>
        <v>1</v>
      </c>
      <c r="F31" s="171">
        <f>IF(MID(D31,1,2)="PC",VLOOKUP(D31,'[9]Costo Postes Concreto'!$B$1:$D$65536,2,0),VLOOKUP(C31,[8]Resumen!$C$1:$J$65536,7,0))</f>
        <v>5964</v>
      </c>
      <c r="G31" s="172">
        <f>IF(MID(D31,1,2)="PC",VLOOKUP(D31,'[9]Costo Postes Concreto'!$B$1:$D$65536,3,0),E31*F31*$D$3)</f>
        <v>23498.986593868125</v>
      </c>
      <c r="H31" s="172">
        <f>+G31*1%</f>
        <v>234.98986593868125</v>
      </c>
      <c r="I31" s="173">
        <f>+G31+H31</f>
        <v>23733.976459806807</v>
      </c>
      <c r="J31" s="173">
        <f>IF(MID(D31,1,2)="PC",I31,H31)</f>
        <v>234.98986593868125</v>
      </c>
      <c r="K31" s="173">
        <f>IF(MID(D31,1,2)="PC",0,+G31)</f>
        <v>23498.986593868125</v>
      </c>
      <c r="L31" s="173">
        <f>+E31*F31</f>
        <v>5964</v>
      </c>
    </row>
    <row r="32" spans="1:12" ht="12" customHeight="1" x14ac:dyDescent="0.2">
      <c r="A32" s="2"/>
      <c r="B32" s="168">
        <f t="shared" si="0"/>
        <v>27</v>
      </c>
      <c r="C32" s="169" t="s">
        <v>2063</v>
      </c>
      <c r="D32" s="170" t="str">
        <f>+VLOOKUP(C32,[8]Resumen!$C$1:$J$65536,6,0)</f>
        <v>PA31/5400</v>
      </c>
      <c r="E32" s="168">
        <f>+VLOOKUP(C32,[8]Resumen!$C$1:$J$65536,5,0)</f>
        <v>2</v>
      </c>
      <c r="F32" s="171">
        <f>IF(MID(D32,1,2)="PC",VLOOKUP(D32,'[9]Costo Postes Concreto'!$B$1:$D$65536,2,0),VLOOKUP(C32,[8]Resumen!$C$1:$J$65536,7,0))</f>
        <v>6339</v>
      </c>
      <c r="G32" s="172">
        <f>IF(MID(D32,1,2)="PC",VLOOKUP(D32,'[9]Costo Postes Concreto'!$B$1:$D$65536,3,0),E32*F32*$D$3)</f>
        <v>49953.077135657288</v>
      </c>
      <c r="H32" s="172">
        <f>+G32*1%</f>
        <v>499.53077135657287</v>
      </c>
      <c r="I32" s="173">
        <f>+G32+H32</f>
        <v>50452.607907013858</v>
      </c>
      <c r="J32" s="173">
        <f>IF(MID(D32,1,2)="PC",I32,H32)</f>
        <v>499.53077135657287</v>
      </c>
      <c r="K32" s="173">
        <f>IF(MID(D32,1,2)="PC",0,+G32)</f>
        <v>49953.077135657288</v>
      </c>
      <c r="L32" s="173">
        <f>+E32*F32</f>
        <v>12678</v>
      </c>
    </row>
    <row r="33" spans="1:12" ht="12" customHeight="1" x14ac:dyDescent="0.2">
      <c r="A33" s="2"/>
      <c r="B33" s="168">
        <f t="shared" si="0"/>
        <v>28</v>
      </c>
      <c r="C33" s="169" t="s">
        <v>2064</v>
      </c>
      <c r="D33" s="170" t="str">
        <f>+VLOOKUP(C33,[8]Resumen!$C$1:$J$65536,6,0)</f>
        <v>PA29/8750</v>
      </c>
      <c r="E33" s="168">
        <f>+VLOOKUP(C33,[8]Resumen!$C$1:$J$65536,5,0)</f>
        <v>2</v>
      </c>
      <c r="F33" s="171">
        <f>IF(MID(D33,1,2)="PC",VLOOKUP(D33,'[9]Costo Postes Concreto'!$B$1:$D$65536,2,0),VLOOKUP(C33,[8]Resumen!$C$1:$J$65536,7,0))</f>
        <v>8113</v>
      </c>
      <c r="G33" s="172">
        <f>IF(MID(D33,1,2)="PC",VLOOKUP(D33,'[9]Costo Postes Concreto'!$B$1:$D$65536,3,0),E33*F33*$D$3)</f>
        <v>63932.68887862243</v>
      </c>
      <c r="H33" s="172">
        <f>+G33*1%</f>
        <v>639.32688878622434</v>
      </c>
      <c r="I33" s="173">
        <f>+G33+H33</f>
        <v>64572.015767408651</v>
      </c>
      <c r="J33" s="173">
        <f>IF(MID(D33,1,2)="PC",I33,H33)</f>
        <v>639.32688878622434</v>
      </c>
      <c r="K33" s="173">
        <f>IF(MID(D33,1,2)="PC",0,+G33)</f>
        <v>63932.68887862243</v>
      </c>
      <c r="L33" s="173">
        <f>+E33*F33</f>
        <v>16226</v>
      </c>
    </row>
    <row r="34" spans="1:12" ht="12" customHeight="1" x14ac:dyDescent="0.2">
      <c r="A34" s="2"/>
      <c r="B34" s="168">
        <f t="shared" si="0"/>
        <v>29</v>
      </c>
      <c r="C34" s="169" t="s">
        <v>2065</v>
      </c>
      <c r="D34" s="170" t="str">
        <f>+VLOOKUP(C34,[8]Resumen!$C$1:$J$65536,6,0)</f>
        <v>PA29/1600</v>
      </c>
      <c r="E34" s="168">
        <f>+VLOOKUP(C34,[8]Resumen!$C$1:$J$65536,5,0)</f>
        <v>1</v>
      </c>
      <c r="F34" s="171">
        <f>IF(MID(D34,1,2)="PC",VLOOKUP(D34,'[9]Costo Postes Concreto'!$B$1:$D$65536,2,0),VLOOKUP(C34,[8]Resumen!$C$1:$J$65536,7,0))</f>
        <v>2689</v>
      </c>
      <c r="G34" s="172">
        <f>IF(MID(D34,1,2)="PC",VLOOKUP(D34,'[9]Costo Postes Concreto'!$B$1:$D$65536,3,0),E34*F34*$D$3)</f>
        <v>10595.032687946241</v>
      </c>
      <c r="H34" s="172">
        <f t="shared" si="1"/>
        <v>105.95032687946241</v>
      </c>
      <c r="I34" s="173">
        <f t="shared" si="2"/>
        <v>10700.983014825702</v>
      </c>
      <c r="J34" s="173">
        <f t="shared" si="3"/>
        <v>105.95032687946241</v>
      </c>
      <c r="K34" s="173">
        <f t="shared" si="4"/>
        <v>10595.032687946241</v>
      </c>
      <c r="L34" s="173">
        <f t="shared" si="5"/>
        <v>2689</v>
      </c>
    </row>
    <row r="35" spans="1:12" ht="12" customHeight="1" x14ac:dyDescent="0.2">
      <c r="A35" s="2"/>
      <c r="B35" s="168">
        <f t="shared" si="0"/>
        <v>30</v>
      </c>
      <c r="C35" s="169" t="s">
        <v>2066</v>
      </c>
      <c r="D35" s="170" t="str">
        <f>+VLOOKUP(C35,[8]Resumen!$C$1:$J$65536,6,0)</f>
        <v>PA26/8450</v>
      </c>
      <c r="E35" s="168">
        <f>+VLOOKUP(C35,[8]Resumen!$C$1:$J$65536,5,0)</f>
        <v>1</v>
      </c>
      <c r="F35" s="171">
        <f>IF(MID(D35,1,2)="PC",VLOOKUP(D35,'[9]Costo Postes Concreto'!$B$1:$D$65536,2,0),VLOOKUP(C35,[8]Resumen!$C$1:$J$65536,7,0))</f>
        <v>7106</v>
      </c>
      <c r="G35" s="172">
        <f>IF(MID(D35,1,2)="PC",VLOOKUP(D35,'[9]Costo Postes Concreto'!$B$1:$D$65536,3,0),E35*F35*$D$3)</f>
        <v>27998.624871902564</v>
      </c>
      <c r="H35" s="172">
        <f t="shared" si="1"/>
        <v>279.98624871902564</v>
      </c>
      <c r="I35" s="173">
        <f t="shared" si="2"/>
        <v>28278.61112062159</v>
      </c>
      <c r="J35" s="173">
        <f t="shared" si="3"/>
        <v>279.98624871902564</v>
      </c>
      <c r="K35" s="173">
        <f t="shared" si="4"/>
        <v>27998.624871902564</v>
      </c>
      <c r="L35" s="173">
        <f t="shared" si="5"/>
        <v>7106</v>
      </c>
    </row>
    <row r="36" spans="1:12" ht="12" customHeight="1" x14ac:dyDescent="0.2">
      <c r="A36" s="2"/>
      <c r="B36" s="168">
        <f t="shared" si="0"/>
        <v>31</v>
      </c>
      <c r="C36" s="169" t="s">
        <v>2067</v>
      </c>
      <c r="D36" s="170" t="str">
        <f>+VLOOKUP(C36,[8]Resumen!$C$1:$J$65536,6,0)</f>
        <v>PA26/7900</v>
      </c>
      <c r="E36" s="168">
        <f>+VLOOKUP(C36,[8]Resumen!$C$1:$J$65536,5,0)</f>
        <v>2</v>
      </c>
      <c r="F36" s="171">
        <f>IF(MID(D36,1,2)="PC",VLOOKUP(D36,'[9]Costo Postes Concreto'!$B$1:$D$65536,2,0),VLOOKUP(C36,[8]Resumen!$C$1:$J$65536,7,0))</f>
        <v>6802</v>
      </c>
      <c r="G36" s="172">
        <f>IF(MID(D36,1,2)="PC",VLOOKUP(D36,'[9]Costo Postes Concreto'!$B$1:$D$65536,3,0),E36*F36*$D$3)</f>
        <v>53601.645476690472</v>
      </c>
      <c r="H36" s="172">
        <f t="shared" si="1"/>
        <v>536.01645476690476</v>
      </c>
      <c r="I36" s="173">
        <f t="shared" si="2"/>
        <v>54137.661931457376</v>
      </c>
      <c r="J36" s="173">
        <f t="shared" si="3"/>
        <v>536.01645476690476</v>
      </c>
      <c r="K36" s="173">
        <f t="shared" si="4"/>
        <v>53601.645476690472</v>
      </c>
      <c r="L36" s="173">
        <f t="shared" si="5"/>
        <v>13604</v>
      </c>
    </row>
    <row r="37" spans="1:12" ht="12" customHeight="1" x14ac:dyDescent="0.2">
      <c r="A37" s="2"/>
      <c r="B37" s="168">
        <f t="shared" si="0"/>
        <v>32</v>
      </c>
      <c r="C37" s="169" t="s">
        <v>2068</v>
      </c>
      <c r="D37" s="170" t="str">
        <f>+VLOOKUP(C37,[8]Resumen!$C$1:$J$65536,6,0)</f>
        <v>PA26/12850</v>
      </c>
      <c r="E37" s="168">
        <f>+VLOOKUP(C37,[8]Resumen!$C$1:$J$65536,5,0)</f>
        <v>2</v>
      </c>
      <c r="F37" s="171">
        <f>IF(MID(D37,1,2)="PC",VLOOKUP(D37,'[9]Costo Postes Concreto'!$B$1:$D$65536,2,0),VLOOKUP(C37,[8]Resumen!$C$1:$J$65536,7,0))</f>
        <v>9331</v>
      </c>
      <c r="G37" s="172">
        <f>IF(MID(D37,1,2)="PC",VLOOKUP(D37,'[9]Costo Postes Concreto'!$B$1:$D$65536,3,0),E37*F37*$D$3)</f>
        <v>73530.86650146998</v>
      </c>
      <c r="H37" s="172">
        <f t="shared" si="1"/>
        <v>735.30866501469984</v>
      </c>
      <c r="I37" s="173">
        <f t="shared" si="2"/>
        <v>74266.175166484682</v>
      </c>
      <c r="J37" s="173">
        <f t="shared" si="3"/>
        <v>735.30866501469984</v>
      </c>
      <c r="K37" s="173">
        <f t="shared" si="4"/>
        <v>73530.86650146998</v>
      </c>
      <c r="L37" s="173">
        <f t="shared" si="5"/>
        <v>18662</v>
      </c>
    </row>
    <row r="38" spans="1:12" ht="12" customHeight="1" x14ac:dyDescent="0.2">
      <c r="A38" s="2"/>
      <c r="B38" s="168">
        <f t="shared" si="0"/>
        <v>33</v>
      </c>
      <c r="C38" s="169" t="s">
        <v>2069</v>
      </c>
      <c r="D38" s="170" t="str">
        <f>+VLOOKUP(C38,[8]Resumen!$C$1:$J$65536,6,0)</f>
        <v>PA25/1000</v>
      </c>
      <c r="E38" s="168">
        <f>+VLOOKUP(C38,[8]Resumen!$C$1:$J$65536,5,0)</f>
        <v>1</v>
      </c>
      <c r="F38" s="171">
        <f>IF(MID(D38,1,2)="PC",VLOOKUP(D38,'[9]Costo Postes Concreto'!$B$1:$D$65536,2,0),VLOOKUP(C38,[8]Resumen!$C$1:$J$65536,7,0))</f>
        <v>1706</v>
      </c>
      <c r="G38" s="172">
        <f>IF(MID(D38,1,2)="PC",VLOOKUP(D38,'[9]Costo Postes Concreto'!$B$1:$D$65536,3,0),E38*F38*$D$3)</f>
        <v>6721.8764468710624</v>
      </c>
      <c r="H38" s="172">
        <f t="shared" si="1"/>
        <v>67.218764468710631</v>
      </c>
      <c r="I38" s="173">
        <f t="shared" si="2"/>
        <v>6789.0952113397734</v>
      </c>
      <c r="J38" s="173">
        <f t="shared" si="3"/>
        <v>67.218764468710631</v>
      </c>
      <c r="K38" s="173">
        <f t="shared" si="4"/>
        <v>6721.8764468710624</v>
      </c>
      <c r="L38" s="173">
        <f t="shared" si="5"/>
        <v>1706</v>
      </c>
    </row>
    <row r="39" spans="1:12" ht="12" customHeight="1" x14ac:dyDescent="0.2">
      <c r="A39" s="2"/>
      <c r="B39" s="168">
        <f t="shared" si="0"/>
        <v>34</v>
      </c>
      <c r="C39" s="169" t="s">
        <v>2070</v>
      </c>
      <c r="D39" s="170" t="str">
        <f>+VLOOKUP(C39,[8]Resumen!$C$1:$J$65536,6,0)</f>
        <v>PA25/3750</v>
      </c>
      <c r="E39" s="168">
        <f>+VLOOKUP(C39,[8]Resumen!$C$1:$J$65536,5,0)</f>
        <v>1</v>
      </c>
      <c r="F39" s="171">
        <f>IF(MID(D39,1,2)="PC",VLOOKUP(D39,'[9]Costo Postes Concreto'!$B$1:$D$65536,2,0),VLOOKUP(C39,[8]Resumen!$C$1:$J$65536,7,0))</f>
        <v>4028</v>
      </c>
      <c r="G39" s="172">
        <f>IF(MID(D39,1,2)="PC",VLOOKUP(D39,'[9]Costo Postes Concreto'!$B$1:$D$65536,3,0),E39*F39*$D$3)</f>
        <v>15870.878269634608</v>
      </c>
      <c r="H39" s="172">
        <f t="shared" si="1"/>
        <v>158.70878269634608</v>
      </c>
      <c r="I39" s="173">
        <f t="shared" si="2"/>
        <v>16029.587052330953</v>
      </c>
      <c r="J39" s="173">
        <f t="shared" si="3"/>
        <v>158.70878269634608</v>
      </c>
      <c r="K39" s="173">
        <f t="shared" si="4"/>
        <v>15870.878269634608</v>
      </c>
      <c r="L39" s="173">
        <f t="shared" si="5"/>
        <v>4028</v>
      </c>
    </row>
    <row r="40" spans="1:12" ht="12" customHeight="1" x14ac:dyDescent="0.2">
      <c r="A40" s="2"/>
      <c r="B40" s="168">
        <f t="shared" si="0"/>
        <v>35</v>
      </c>
      <c r="C40" s="169" t="s">
        <v>2071</v>
      </c>
      <c r="D40" s="170" t="str">
        <f>+VLOOKUP(C40,[8]Resumen!$C$1:$J$65536,6,0)</f>
        <v>PA25/6100</v>
      </c>
      <c r="E40" s="168">
        <f>+VLOOKUP(C40,[8]Resumen!$C$1:$J$65536,5,0)</f>
        <v>1</v>
      </c>
      <c r="F40" s="171">
        <f>IF(MID(D40,1,2)="PC",VLOOKUP(D40,'[9]Costo Postes Concreto'!$B$1:$D$65536,2,0),VLOOKUP(C40,[8]Resumen!$C$1:$J$65536,7,0))</f>
        <v>5527</v>
      </c>
      <c r="G40" s="172">
        <f>IF(MID(D40,1,2)="PC",VLOOKUP(D40,'[9]Costo Postes Concreto'!$B$1:$D$65536,3,0),E40*F40*$D$3)</f>
        <v>21777.146026879462</v>
      </c>
      <c r="H40" s="172">
        <f t="shared" si="1"/>
        <v>217.77146026879461</v>
      </c>
      <c r="I40" s="173">
        <f t="shared" si="2"/>
        <v>21994.917487148257</v>
      </c>
      <c r="J40" s="173">
        <f t="shared" si="3"/>
        <v>217.77146026879461</v>
      </c>
      <c r="K40" s="173">
        <f t="shared" si="4"/>
        <v>21777.146026879462</v>
      </c>
      <c r="L40" s="173">
        <f t="shared" si="5"/>
        <v>5527</v>
      </c>
    </row>
    <row r="41" spans="1:12" ht="12" customHeight="1" x14ac:dyDescent="0.2">
      <c r="A41" s="2"/>
      <c r="B41" s="168">
        <f t="shared" si="0"/>
        <v>36</v>
      </c>
      <c r="C41" s="169" t="s">
        <v>2072</v>
      </c>
      <c r="D41" s="170" t="str">
        <f>+VLOOKUP(C41,[8]Resumen!$C$1:$J$65536,6,0)</f>
        <v>PA23/9500</v>
      </c>
      <c r="E41" s="168">
        <f>+VLOOKUP(C41,[8]Resumen!$C$1:$J$65536,5,0)</f>
        <v>1</v>
      </c>
      <c r="F41" s="171">
        <f>IF(MID(D41,1,2)="PC",VLOOKUP(D41,'[9]Costo Postes Concreto'!$B$1:$D$65536,2,0),VLOOKUP(C41,[8]Resumen!$C$1:$J$65536,7,0))</f>
        <v>6777</v>
      </c>
      <c r="G41" s="172">
        <f>IF(MID(D41,1,2)="PC",VLOOKUP(D41,'[9]Costo Postes Concreto'!$B$1:$D$65536,3,0),E41*F41*$D$3)</f>
        <v>26702.319273414534</v>
      </c>
      <c r="H41" s="172">
        <f t="shared" si="1"/>
        <v>267.02319273414537</v>
      </c>
      <c r="I41" s="173">
        <f t="shared" si="2"/>
        <v>26969.342466148679</v>
      </c>
      <c r="J41" s="173">
        <f t="shared" si="3"/>
        <v>267.02319273414537</v>
      </c>
      <c r="K41" s="173">
        <f t="shared" si="4"/>
        <v>26702.319273414534</v>
      </c>
      <c r="L41" s="173">
        <f t="shared" si="5"/>
        <v>6777</v>
      </c>
    </row>
    <row r="42" spans="1:12" ht="12" customHeight="1" x14ac:dyDescent="0.2">
      <c r="A42" s="2"/>
      <c r="B42" s="168">
        <f t="shared" si="0"/>
        <v>37</v>
      </c>
      <c r="C42" s="169" t="s">
        <v>2073</v>
      </c>
      <c r="D42" s="170" t="str">
        <f>+VLOOKUP(C42,[8]Resumen!$C$1:$J$65536,6,0)</f>
        <v>PA25/1100</v>
      </c>
      <c r="E42" s="168">
        <f>+VLOOKUP(C42,[8]Resumen!$C$1:$J$65536,5,0)</f>
        <v>1</v>
      </c>
      <c r="F42" s="171">
        <f>IF(MID(D42,1,2)="PC",VLOOKUP(D42,'[9]Costo Postes Concreto'!$B$1:$D$65536,2,0),VLOOKUP(C42,[8]Resumen!$C$1:$J$65536,7,0))</f>
        <v>1815</v>
      </c>
      <c r="G42" s="172">
        <f>IF(MID(D42,1,2)="PC",VLOOKUP(D42,'[9]Costo Postes Concreto'!$B$1:$D$65536,3,0),E42*F42*$D$3)</f>
        <v>7151.3515539689206</v>
      </c>
      <c r="H42" s="172">
        <f t="shared" si="1"/>
        <v>71.513515539689209</v>
      </c>
      <c r="I42" s="173">
        <f t="shared" si="2"/>
        <v>7222.8650695086098</v>
      </c>
      <c r="J42" s="173">
        <f t="shared" si="3"/>
        <v>71.513515539689209</v>
      </c>
      <c r="K42" s="173">
        <f t="shared" si="4"/>
        <v>7151.3515539689206</v>
      </c>
      <c r="L42" s="173">
        <f t="shared" si="5"/>
        <v>1815</v>
      </c>
    </row>
    <row r="43" spans="1:12" ht="12" customHeight="1" x14ac:dyDescent="0.2">
      <c r="A43" s="2"/>
      <c r="B43" s="168">
        <f t="shared" si="0"/>
        <v>38</v>
      </c>
      <c r="C43" s="169" t="s">
        <v>2074</v>
      </c>
      <c r="D43" s="170" t="str">
        <f>+VLOOKUP(C43,[8]Resumen!$C$1:$J$65536,6,0)</f>
        <v>PA25/4350</v>
      </c>
      <c r="E43" s="168">
        <f>+VLOOKUP(C43,[8]Resumen!$C$1:$J$65536,5,0)</f>
        <v>1</v>
      </c>
      <c r="F43" s="171">
        <f>IF(MID(D43,1,2)="PC",VLOOKUP(D43,'[9]Costo Postes Concreto'!$B$1:$D$65536,2,0),VLOOKUP(C43,[8]Resumen!$C$1:$J$65536,7,0))</f>
        <v>4436</v>
      </c>
      <c r="G43" s="172">
        <f>IF(MID(D43,1,2)="PC",VLOOKUP(D43,'[9]Costo Postes Concreto'!$B$1:$D$65536,3,0),E43*F43*$D$3)</f>
        <v>17478.454817303653</v>
      </c>
      <c r="H43" s="172">
        <f t="shared" si="1"/>
        <v>174.78454817303654</v>
      </c>
      <c r="I43" s="173">
        <f t="shared" si="2"/>
        <v>17653.239365476689</v>
      </c>
      <c r="J43" s="173">
        <f t="shared" si="3"/>
        <v>174.78454817303654</v>
      </c>
      <c r="K43" s="173">
        <f t="shared" si="4"/>
        <v>17478.454817303653</v>
      </c>
      <c r="L43" s="173">
        <f t="shared" si="5"/>
        <v>4436</v>
      </c>
    </row>
    <row r="44" spans="1:12" ht="12" customHeight="1" x14ac:dyDescent="0.2">
      <c r="A44" s="2"/>
      <c r="B44" s="168">
        <f t="shared" si="0"/>
        <v>39</v>
      </c>
      <c r="C44" s="169" t="s">
        <v>2075</v>
      </c>
      <c r="D44" s="170" t="str">
        <f>+VLOOKUP(C44,[8]Resumen!$C$1:$J$65536,6,0)</f>
        <v>PA25/7100</v>
      </c>
      <c r="E44" s="168">
        <f>+VLOOKUP(C44,[8]Resumen!$C$1:$J$65536,5,0)</f>
        <v>1</v>
      </c>
      <c r="F44" s="171">
        <f>IF(MID(D44,1,2)="PC",VLOOKUP(D44,'[9]Costo Postes Concreto'!$B$1:$D$65536,2,0),VLOOKUP(C44,[8]Resumen!$C$1:$J$65536,7,0))</f>
        <v>6100</v>
      </c>
      <c r="G44" s="172">
        <f>IF(MID(D44,1,2)="PC",VLOOKUP(D44,'[9]Costo Postes Concreto'!$B$1:$D$65536,3,0),E44*F44*$D$3)</f>
        <v>24034.845443091141</v>
      </c>
      <c r="H44" s="172">
        <f t="shared" si="1"/>
        <v>240.3484544309114</v>
      </c>
      <c r="I44" s="173">
        <f t="shared" si="2"/>
        <v>24275.193897522051</v>
      </c>
      <c r="J44" s="173">
        <f t="shared" si="3"/>
        <v>240.3484544309114</v>
      </c>
      <c r="K44" s="173">
        <f t="shared" si="4"/>
        <v>24034.845443091141</v>
      </c>
      <c r="L44" s="173">
        <f t="shared" si="5"/>
        <v>6100</v>
      </c>
    </row>
    <row r="45" spans="1:12" ht="12" customHeight="1" x14ac:dyDescent="0.2">
      <c r="A45" s="2"/>
      <c r="B45" s="168">
        <f t="shared" si="0"/>
        <v>40</v>
      </c>
      <c r="C45" s="169" t="s">
        <v>2076</v>
      </c>
      <c r="D45" s="170" t="str">
        <f>+VLOOKUP(C45,[8]Resumen!$C$1:$J$65536,6,0)</f>
        <v>PA23/11100</v>
      </c>
      <c r="E45" s="168">
        <f>+VLOOKUP(C45,[8]Resumen!$C$1:$J$65536,5,0)</f>
        <v>1</v>
      </c>
      <c r="F45" s="171">
        <f>IF(MID(D45,1,2)="PC",VLOOKUP(D45,'[9]Costo Postes Concreto'!$B$1:$D$65536,2,0),VLOOKUP(C45,[8]Resumen!$C$1:$J$65536,7,0))</f>
        <v>7499</v>
      </c>
      <c r="G45" s="172">
        <f>IF(MID(D45,1,2)="PC",VLOOKUP(D45,'[9]Costo Postes Concreto'!$B$1:$D$65536,3,0),E45*F45*$D$3)</f>
        <v>29547.099340613189</v>
      </c>
      <c r="H45" s="172">
        <f t="shared" si="1"/>
        <v>295.47099340613192</v>
      </c>
      <c r="I45" s="173">
        <f t="shared" si="2"/>
        <v>29842.570334019321</v>
      </c>
      <c r="J45" s="173">
        <f t="shared" si="3"/>
        <v>295.47099340613192</v>
      </c>
      <c r="K45" s="173">
        <f t="shared" si="4"/>
        <v>29547.099340613189</v>
      </c>
      <c r="L45" s="173">
        <f t="shared" si="5"/>
        <v>7499</v>
      </c>
    </row>
    <row r="46" spans="1:12" ht="12" customHeight="1" x14ac:dyDescent="0.2">
      <c r="A46" s="2"/>
      <c r="B46" s="168">
        <f t="shared" si="0"/>
        <v>41</v>
      </c>
      <c r="C46" s="169" t="s">
        <v>2077</v>
      </c>
      <c r="D46" s="170" t="str">
        <f>+VLOOKUP(C46,[8]Resumen!$C$1:$J$65536,6,0)</f>
        <v>PA25/1200</v>
      </c>
      <c r="E46" s="168">
        <f>+VLOOKUP(C46,[8]Resumen!$C$1:$J$65536,5,0)</f>
        <v>1</v>
      </c>
      <c r="F46" s="171">
        <f>IF(MID(D46,1,2)="PC",VLOOKUP(D46,'[9]Costo Postes Concreto'!$B$1:$D$65536,2,0),VLOOKUP(C46,[8]Resumen!$C$1:$J$65536,7,0))</f>
        <v>1921</v>
      </c>
      <c r="G46" s="172">
        <f>IF(MID(D46,1,2)="PC",VLOOKUP(D46,'[9]Costo Postes Concreto'!$B$1:$D$65536,3,0),E46*F46*$D$3)</f>
        <v>7569.0062452750944</v>
      </c>
      <c r="H46" s="172">
        <f t="shared" si="1"/>
        <v>75.690062452750951</v>
      </c>
      <c r="I46" s="173">
        <f t="shared" si="2"/>
        <v>7644.6963077278451</v>
      </c>
      <c r="J46" s="173">
        <f t="shared" si="3"/>
        <v>75.690062452750951</v>
      </c>
      <c r="K46" s="173">
        <f t="shared" si="4"/>
        <v>7569.0062452750944</v>
      </c>
      <c r="L46" s="173">
        <f t="shared" si="5"/>
        <v>1921</v>
      </c>
    </row>
    <row r="47" spans="1:12" ht="12" customHeight="1" x14ac:dyDescent="0.2">
      <c r="A47" s="2"/>
      <c r="B47" s="168">
        <f t="shared" si="0"/>
        <v>42</v>
      </c>
      <c r="C47" s="169" t="s">
        <v>2078</v>
      </c>
      <c r="D47" s="170" t="str">
        <f>+VLOOKUP(C47,[8]Resumen!$C$1:$J$65536,6,0)</f>
        <v>PA25/4900</v>
      </c>
      <c r="E47" s="168">
        <f>+VLOOKUP(C47,[8]Resumen!$C$1:$J$65536,5,0)</f>
        <v>1</v>
      </c>
      <c r="F47" s="171">
        <f>IF(MID(D47,1,2)="PC",VLOOKUP(D47,'[9]Costo Postes Concreto'!$B$1:$D$65536,2,0),VLOOKUP(C47,[8]Resumen!$C$1:$J$65536,7,0))</f>
        <v>4793</v>
      </c>
      <c r="G47" s="172">
        <f>IF(MID(D47,1,2)="PC",VLOOKUP(D47,'[9]Costo Postes Concreto'!$B$1:$D$65536,3,0),E47*F47*$D$3)</f>
        <v>18885.084296514069</v>
      </c>
      <c r="H47" s="172">
        <f t="shared" si="1"/>
        <v>188.85084296514069</v>
      </c>
      <c r="I47" s="173">
        <f t="shared" si="2"/>
        <v>19073.93513947921</v>
      </c>
      <c r="J47" s="173">
        <f t="shared" si="3"/>
        <v>188.85084296514069</v>
      </c>
      <c r="K47" s="173">
        <f t="shared" si="4"/>
        <v>18885.084296514069</v>
      </c>
      <c r="L47" s="173">
        <f t="shared" si="5"/>
        <v>4793</v>
      </c>
    </row>
    <row r="48" spans="1:12" ht="12" customHeight="1" x14ac:dyDescent="0.2">
      <c r="A48" s="2"/>
      <c r="B48" s="168">
        <f t="shared" si="0"/>
        <v>43</v>
      </c>
      <c r="C48" s="169" t="s">
        <v>2079</v>
      </c>
      <c r="D48" s="170" t="str">
        <f>+VLOOKUP(C48,[8]Resumen!$C$1:$J$65536,6,0)</f>
        <v>PA25/8050</v>
      </c>
      <c r="E48" s="168">
        <f>+VLOOKUP(C48,[8]Resumen!$C$1:$J$65536,5,0)</f>
        <v>1</v>
      </c>
      <c r="F48" s="171">
        <f>IF(MID(D48,1,2)="PC",VLOOKUP(D48,'[9]Costo Postes Concreto'!$B$1:$D$65536,2,0),VLOOKUP(C48,[8]Resumen!$C$1:$J$65536,7,0))</f>
        <v>6619</v>
      </c>
      <c r="G48" s="172">
        <f>IF(MID(D48,1,2)="PC",VLOOKUP(D48,'[9]Costo Postes Concreto'!$B$1:$D$65536,3,0),E48*F48*$D$3)</f>
        <v>26079.777375052501</v>
      </c>
      <c r="H48" s="172">
        <f t="shared" si="1"/>
        <v>260.79777375052504</v>
      </c>
      <c r="I48" s="173">
        <f t="shared" si="2"/>
        <v>26340.575148803026</v>
      </c>
      <c r="J48" s="173">
        <f t="shared" si="3"/>
        <v>260.79777375052504</v>
      </c>
      <c r="K48" s="173">
        <f t="shared" si="4"/>
        <v>26079.777375052501</v>
      </c>
      <c r="L48" s="173">
        <f t="shared" si="5"/>
        <v>6619</v>
      </c>
    </row>
    <row r="49" spans="1:12" ht="12" customHeight="1" x14ac:dyDescent="0.2">
      <c r="A49" s="2"/>
      <c r="B49" s="168">
        <f t="shared" si="0"/>
        <v>44</v>
      </c>
      <c r="C49" s="169" t="s">
        <v>2080</v>
      </c>
      <c r="D49" s="170" t="str">
        <f>+VLOOKUP(C49,[8]Resumen!$C$1:$J$65536,6,0)</f>
        <v>PA23/12600</v>
      </c>
      <c r="E49" s="168">
        <f>+VLOOKUP(C49,[8]Resumen!$C$1:$J$65536,5,0)</f>
        <v>1</v>
      </c>
      <c r="F49" s="171">
        <f>IF(MID(D49,1,2)="PC",VLOOKUP(D49,'[9]Costo Postes Concreto'!$B$1:$D$65536,2,0),VLOOKUP(C49,[8]Resumen!$C$1:$J$65536,7,0))</f>
        <v>8143</v>
      </c>
      <c r="G49" s="172">
        <f>IF(MID(D49,1,2)="PC",VLOOKUP(D49,'[9]Costo Postes Concreto'!$B$1:$D$65536,3,0),E49*F49*$D$3)</f>
        <v>32084.548597228058</v>
      </c>
      <c r="H49" s="172">
        <f t="shared" si="1"/>
        <v>320.84548597228058</v>
      </c>
      <c r="I49" s="173">
        <f t="shared" si="2"/>
        <v>32405.394083200339</v>
      </c>
      <c r="J49" s="173">
        <f t="shared" si="3"/>
        <v>320.84548597228058</v>
      </c>
      <c r="K49" s="173">
        <f t="shared" si="4"/>
        <v>32084.548597228058</v>
      </c>
      <c r="L49" s="173">
        <f t="shared" si="5"/>
        <v>8143</v>
      </c>
    </row>
    <row r="50" spans="1:12" ht="12" customHeight="1" x14ac:dyDescent="0.2">
      <c r="A50" s="2"/>
      <c r="B50" s="168">
        <f t="shared" si="0"/>
        <v>45</v>
      </c>
      <c r="C50" s="169" t="s">
        <v>2081</v>
      </c>
      <c r="D50" s="170" t="str">
        <f>+VLOOKUP(C50,[8]Resumen!$C$1:$J$65536,6,0)</f>
        <v>PA29/1600</v>
      </c>
      <c r="E50" s="168">
        <f>+VLOOKUP(C50,[8]Resumen!$C$1:$J$65536,5,0)</f>
        <v>1</v>
      </c>
      <c r="F50" s="171">
        <f>IF(MID(D50,1,2)="PC",VLOOKUP(D50,'[9]Costo Postes Concreto'!$B$1:$D$65536,2,0),VLOOKUP(C50,[8]Resumen!$C$1:$J$65536,7,0))</f>
        <v>2689</v>
      </c>
      <c r="G50" s="172">
        <f>IF(MID(D50,1,2)="PC",VLOOKUP(D50,'[9]Costo Postes Concreto'!$B$1:$D$65536,3,0),E50*F50*$D$3)</f>
        <v>10595.032687946241</v>
      </c>
      <c r="H50" s="172">
        <f t="shared" si="1"/>
        <v>105.95032687946241</v>
      </c>
      <c r="I50" s="173">
        <f t="shared" si="2"/>
        <v>10700.983014825702</v>
      </c>
      <c r="J50" s="173">
        <f t="shared" si="3"/>
        <v>105.95032687946241</v>
      </c>
      <c r="K50" s="173">
        <f t="shared" si="4"/>
        <v>10595.032687946241</v>
      </c>
      <c r="L50" s="173">
        <f t="shared" si="5"/>
        <v>2689</v>
      </c>
    </row>
    <row r="51" spans="1:12" ht="12" customHeight="1" x14ac:dyDescent="0.2">
      <c r="A51" s="2"/>
      <c r="B51" s="168">
        <f t="shared" si="0"/>
        <v>46</v>
      </c>
      <c r="C51" s="169" t="s">
        <v>2082</v>
      </c>
      <c r="D51" s="170" t="str">
        <f>+VLOOKUP(C51,[8]Resumen!$C$1:$J$65536,6,0)</f>
        <v>PA26/6200</v>
      </c>
      <c r="E51" s="168">
        <f>+VLOOKUP(C51,[8]Resumen!$C$1:$J$65536,5,0)</f>
        <v>1</v>
      </c>
      <c r="F51" s="171">
        <f>IF(MID(D51,1,2)="PC",VLOOKUP(D51,'[9]Costo Postes Concreto'!$B$1:$D$65536,2,0),VLOOKUP(C51,[8]Resumen!$C$1:$J$65536,7,0))</f>
        <v>5810</v>
      </c>
      <c r="G51" s="172">
        <f>IF(MID(D51,1,2)="PC",VLOOKUP(D51,'[9]Costo Postes Concreto'!$B$1:$D$65536,3,0),E51*F51*$D$3)</f>
        <v>22892.205249895003</v>
      </c>
      <c r="H51" s="172">
        <f t="shared" si="1"/>
        <v>228.92205249895005</v>
      </c>
      <c r="I51" s="173">
        <f t="shared" si="2"/>
        <v>23121.127302393954</v>
      </c>
      <c r="J51" s="173">
        <f t="shared" si="3"/>
        <v>228.92205249895005</v>
      </c>
      <c r="K51" s="173">
        <f t="shared" si="4"/>
        <v>22892.205249895003</v>
      </c>
      <c r="L51" s="173">
        <f t="shared" si="5"/>
        <v>5810</v>
      </c>
    </row>
    <row r="52" spans="1:12" ht="12" customHeight="1" x14ac:dyDescent="0.2">
      <c r="A52" s="2"/>
      <c r="B52" s="168">
        <f t="shared" si="0"/>
        <v>47</v>
      </c>
      <c r="C52" s="169" t="s">
        <v>2083</v>
      </c>
      <c r="D52" s="170" t="str">
        <f>+VLOOKUP(C52,[8]Resumen!$C$1:$J$65536,6,0)</f>
        <v>PA26/6150</v>
      </c>
      <c r="E52" s="168">
        <f>+VLOOKUP(C52,[8]Resumen!$C$1:$J$65536,5,0)</f>
        <v>2</v>
      </c>
      <c r="F52" s="171">
        <f>IF(MID(D52,1,2)="PC",VLOOKUP(D52,'[9]Costo Postes Concreto'!$B$1:$D$65536,2,0),VLOOKUP(C52,[8]Resumen!$C$1:$J$65536,7,0))</f>
        <v>5780</v>
      </c>
      <c r="G52" s="172">
        <f>IF(MID(D52,1,2)="PC",VLOOKUP(D52,'[9]Costo Postes Concreto'!$B$1:$D$65536,3,0),E52*F52*$D$3)</f>
        <v>45548.00218395632</v>
      </c>
      <c r="H52" s="172">
        <f t="shared" si="1"/>
        <v>455.48002183956322</v>
      </c>
      <c r="I52" s="173">
        <f t="shared" si="2"/>
        <v>46003.482205795881</v>
      </c>
      <c r="J52" s="173">
        <f t="shared" si="3"/>
        <v>455.48002183956322</v>
      </c>
      <c r="K52" s="173">
        <f t="shared" si="4"/>
        <v>45548.00218395632</v>
      </c>
      <c r="L52" s="173">
        <f t="shared" si="5"/>
        <v>11560</v>
      </c>
    </row>
    <row r="53" spans="1:12" ht="12" customHeight="1" x14ac:dyDescent="0.2">
      <c r="A53" s="2"/>
      <c r="B53" s="168">
        <f t="shared" si="0"/>
        <v>48</v>
      </c>
      <c r="C53" s="169" t="s">
        <v>2084</v>
      </c>
      <c r="D53" s="170" t="str">
        <f>+VLOOKUP(C53,[8]Resumen!$C$1:$J$65536,6,0)</f>
        <v>PA26/9800</v>
      </c>
      <c r="E53" s="168">
        <f>+VLOOKUP(C53,[8]Resumen!$C$1:$J$65536,5,0)</f>
        <v>2</v>
      </c>
      <c r="F53" s="171">
        <f>IF(MID(D53,1,2)="PC",VLOOKUP(D53,'[9]Costo Postes Concreto'!$B$1:$D$65536,2,0),VLOOKUP(C53,[8]Resumen!$C$1:$J$65536,7,0))</f>
        <v>7824</v>
      </c>
      <c r="G53" s="172">
        <f>IF(MID(D53,1,2)="PC",VLOOKUP(D53,'[9]Costo Postes Concreto'!$B$1:$D$65536,3,0),E53*F53*$D$3)</f>
        <v>61655.288769424616</v>
      </c>
      <c r="H53" s="172">
        <f t="shared" si="1"/>
        <v>616.55288769424612</v>
      </c>
      <c r="I53" s="173">
        <f t="shared" si="2"/>
        <v>62271.841657118865</v>
      </c>
      <c r="J53" s="173">
        <f t="shared" si="3"/>
        <v>616.55288769424612</v>
      </c>
      <c r="K53" s="173">
        <f t="shared" si="4"/>
        <v>61655.288769424616</v>
      </c>
      <c r="L53" s="173">
        <f t="shared" si="5"/>
        <v>15648</v>
      </c>
    </row>
    <row r="54" spans="1:12" ht="12" customHeight="1" x14ac:dyDescent="0.2">
      <c r="A54" s="2"/>
      <c r="B54" s="168">
        <f t="shared" si="0"/>
        <v>49</v>
      </c>
      <c r="C54" s="169" t="s">
        <v>2085</v>
      </c>
      <c r="D54" s="170" t="str">
        <f>+VLOOKUP(C54,[8]Resumen!$C$1:$J$65536,6,0)</f>
        <v>PA29/1800</v>
      </c>
      <c r="E54" s="168">
        <f>+VLOOKUP(C54,[8]Resumen!$C$1:$J$65536,5,0)</f>
        <v>1</v>
      </c>
      <c r="F54" s="171">
        <f>IF(MID(D54,1,2)="PC",VLOOKUP(D54,'[9]Costo Postes Concreto'!$B$1:$D$65536,2,0),VLOOKUP(C54,[8]Resumen!$C$1:$J$65536,7,0))</f>
        <v>2903</v>
      </c>
      <c r="G54" s="172">
        <f>IF(MID(D54,1,2)="PC",VLOOKUP(D54,'[9]Costo Postes Concreto'!$B$1:$D$65536,3,0),E54*F54*$D$3)</f>
        <v>11438.222347753046</v>
      </c>
      <c r="H54" s="172">
        <f t="shared" si="1"/>
        <v>114.38222347753046</v>
      </c>
      <c r="I54" s="173">
        <f t="shared" si="2"/>
        <v>11552.604571230577</v>
      </c>
      <c r="J54" s="173">
        <f t="shared" si="3"/>
        <v>114.38222347753046</v>
      </c>
      <c r="K54" s="173">
        <f t="shared" si="4"/>
        <v>11438.222347753046</v>
      </c>
      <c r="L54" s="173">
        <f t="shared" si="5"/>
        <v>2903</v>
      </c>
    </row>
    <row r="55" spans="1:12" ht="12" customHeight="1" x14ac:dyDescent="0.2">
      <c r="A55" s="2"/>
      <c r="B55" s="168">
        <f t="shared" si="0"/>
        <v>50</v>
      </c>
      <c r="C55" s="169" t="s">
        <v>2086</v>
      </c>
      <c r="D55" s="170" t="str">
        <f>+VLOOKUP(C55,[8]Resumen!$C$1:$J$65536,6,0)</f>
        <v>PA26/7300</v>
      </c>
      <c r="E55" s="168">
        <f>+VLOOKUP(C55,[8]Resumen!$C$1:$J$65536,5,0)</f>
        <v>1</v>
      </c>
      <c r="F55" s="171">
        <f>IF(MID(D55,1,2)="PC",VLOOKUP(D55,'[9]Costo Postes Concreto'!$B$1:$D$65536,2,0),VLOOKUP(C55,[8]Resumen!$C$1:$J$65536,7,0))</f>
        <v>6461</v>
      </c>
      <c r="G55" s="172">
        <f>IF(MID(D55,1,2)="PC",VLOOKUP(D55,'[9]Costo Postes Concreto'!$B$1:$D$65536,3,0),E55*F55*$D$3)</f>
        <v>25457.235476690468</v>
      </c>
      <c r="H55" s="172">
        <f t="shared" si="1"/>
        <v>254.57235476690468</v>
      </c>
      <c r="I55" s="173">
        <f t="shared" si="2"/>
        <v>25711.807831457372</v>
      </c>
      <c r="J55" s="173">
        <f t="shared" si="3"/>
        <v>254.57235476690468</v>
      </c>
      <c r="K55" s="173">
        <f t="shared" si="4"/>
        <v>25457.235476690468</v>
      </c>
      <c r="L55" s="173">
        <f t="shared" si="5"/>
        <v>6461</v>
      </c>
    </row>
    <row r="56" spans="1:12" ht="12" customHeight="1" x14ac:dyDescent="0.2">
      <c r="A56" s="2"/>
      <c r="B56" s="168">
        <f t="shared" si="0"/>
        <v>51</v>
      </c>
      <c r="C56" s="169" t="s">
        <v>2087</v>
      </c>
      <c r="D56" s="170" t="str">
        <f>+VLOOKUP(C56,[8]Resumen!$C$1:$J$65536,6,0)</f>
        <v>PA26/7150</v>
      </c>
      <c r="E56" s="168">
        <f>+VLOOKUP(C56,[8]Resumen!$C$1:$J$65536,5,0)</f>
        <v>2</v>
      </c>
      <c r="F56" s="171">
        <f>IF(MID(D56,1,2)="PC",VLOOKUP(D56,'[9]Costo Postes Concreto'!$B$1:$D$65536,2,0),VLOOKUP(C56,[8]Resumen!$C$1:$J$65536,7,0))</f>
        <v>6375</v>
      </c>
      <c r="G56" s="172">
        <f>IF(MID(D56,1,2)="PC",VLOOKUP(D56,'[9]Costo Postes Concreto'!$B$1:$D$65536,3,0),E56*F56*$D$3)</f>
        <v>50236.767114657712</v>
      </c>
      <c r="H56" s="172">
        <f t="shared" si="1"/>
        <v>502.36767114657715</v>
      </c>
      <c r="I56" s="173">
        <f t="shared" si="2"/>
        <v>50739.134785804286</v>
      </c>
      <c r="J56" s="173">
        <f t="shared" si="3"/>
        <v>502.36767114657715</v>
      </c>
      <c r="K56" s="173">
        <f t="shared" si="4"/>
        <v>50236.767114657712</v>
      </c>
      <c r="L56" s="173">
        <f t="shared" si="5"/>
        <v>12750</v>
      </c>
    </row>
    <row r="57" spans="1:12" ht="12" customHeight="1" x14ac:dyDescent="0.2">
      <c r="A57" s="2"/>
      <c r="B57" s="168">
        <f t="shared" si="0"/>
        <v>52</v>
      </c>
      <c r="C57" s="169" t="s">
        <v>2088</v>
      </c>
      <c r="D57" s="170" t="str">
        <f>+VLOOKUP(C57,[8]Resumen!$C$1:$J$65536,6,0)</f>
        <v>PA26/11500</v>
      </c>
      <c r="E57" s="168">
        <f>+VLOOKUP(C57,[8]Resumen!$C$1:$J$65536,5,0)</f>
        <v>2</v>
      </c>
      <c r="F57" s="171">
        <f>IF(MID(D57,1,2)="PC",VLOOKUP(D57,'[9]Costo Postes Concreto'!$B$1:$D$65536,2,0),VLOOKUP(C57,[8]Resumen!$C$1:$J$65536,7,0))</f>
        <v>8682</v>
      </c>
      <c r="G57" s="172">
        <f>IF(MID(D57,1,2)="PC",VLOOKUP(D57,'[9]Costo Postes Concreto'!$B$1:$D$65536,3,0),E57*F57*$D$3)</f>
        <v>68416.566602267951</v>
      </c>
      <c r="H57" s="172">
        <f t="shared" si="1"/>
        <v>684.16566602267949</v>
      </c>
      <c r="I57" s="173">
        <f t="shared" si="2"/>
        <v>69100.732268290623</v>
      </c>
      <c r="J57" s="173">
        <f t="shared" si="3"/>
        <v>684.16566602267949</v>
      </c>
      <c r="K57" s="173">
        <f t="shared" si="4"/>
        <v>68416.566602267951</v>
      </c>
      <c r="L57" s="173">
        <f t="shared" si="5"/>
        <v>17364</v>
      </c>
    </row>
    <row r="58" spans="1:12" ht="12" customHeight="1" x14ac:dyDescent="0.2">
      <c r="A58" s="2"/>
      <c r="B58" s="168">
        <f t="shared" si="0"/>
        <v>53</v>
      </c>
      <c r="C58" s="169" t="s">
        <v>2089</v>
      </c>
      <c r="D58" s="170" t="str">
        <f>+VLOOKUP(C58,[8]Resumen!$C$1:$J$65536,6,0)</f>
        <v>PA29/2000</v>
      </c>
      <c r="E58" s="168">
        <f>+VLOOKUP(C58,[8]Resumen!$C$1:$J$65536,5,0)</f>
        <v>1</v>
      </c>
      <c r="F58" s="171">
        <f>IF(MID(D58,1,2)="PC",VLOOKUP(D58,'[9]Costo Postes Concreto'!$B$1:$D$65536,2,0),VLOOKUP(C58,[8]Resumen!$C$1:$J$65536,7,0))</f>
        <v>3108</v>
      </c>
      <c r="G58" s="172">
        <f>IF(MID(D58,1,2)="PC",VLOOKUP(D58,'[9]Costo Postes Concreto'!$B$1:$D$65536,3,0),E58*F58*$D$3)</f>
        <v>12245.950760184796</v>
      </c>
      <c r="H58" s="172">
        <f t="shared" si="1"/>
        <v>122.45950760184796</v>
      </c>
      <c r="I58" s="173">
        <f t="shared" si="2"/>
        <v>12368.410267786645</v>
      </c>
      <c r="J58" s="173">
        <f t="shared" si="3"/>
        <v>122.45950760184796</v>
      </c>
      <c r="K58" s="173">
        <f t="shared" si="4"/>
        <v>12245.950760184796</v>
      </c>
      <c r="L58" s="173">
        <f t="shared" si="5"/>
        <v>3108</v>
      </c>
    </row>
    <row r="59" spans="1:12" ht="12" customHeight="1" x14ac:dyDescent="0.2">
      <c r="A59" s="2"/>
      <c r="B59" s="168">
        <f t="shared" si="0"/>
        <v>54</v>
      </c>
      <c r="C59" s="169" t="s">
        <v>2090</v>
      </c>
      <c r="D59" s="170" t="str">
        <f>+VLOOKUP(C59,[8]Resumen!$C$1:$J$65536,6,0)</f>
        <v>PA26/8300</v>
      </c>
      <c r="E59" s="168">
        <f>+VLOOKUP(C59,[8]Resumen!$C$1:$J$65536,5,0)</f>
        <v>1</v>
      </c>
      <c r="F59" s="171">
        <f>IF(MID(D59,1,2)="PC",VLOOKUP(D59,'[9]Costo Postes Concreto'!$B$1:$D$65536,2,0),VLOOKUP(C59,[8]Resumen!$C$1:$J$65536,7,0))</f>
        <v>7023</v>
      </c>
      <c r="G59" s="172">
        <f>IF(MID(D59,1,2)="PC",VLOOKUP(D59,'[9]Costo Postes Concreto'!$B$1:$D$65536,3,0),E59*F59*$D$3)</f>
        <v>27671.593368332633</v>
      </c>
      <c r="H59" s="172">
        <f t="shared" si="1"/>
        <v>276.71593368332634</v>
      </c>
      <c r="I59" s="173">
        <f t="shared" si="2"/>
        <v>27948.309302015958</v>
      </c>
      <c r="J59" s="173">
        <f t="shared" si="3"/>
        <v>276.71593368332634</v>
      </c>
      <c r="K59" s="173">
        <f t="shared" si="4"/>
        <v>27671.593368332633</v>
      </c>
      <c r="L59" s="173">
        <f t="shared" si="5"/>
        <v>7023</v>
      </c>
    </row>
    <row r="60" spans="1:12" ht="12" customHeight="1" x14ac:dyDescent="0.2">
      <c r="A60" s="2"/>
      <c r="B60" s="168">
        <f t="shared" si="0"/>
        <v>55</v>
      </c>
      <c r="C60" s="169" t="s">
        <v>2091</v>
      </c>
      <c r="D60" s="170" t="str">
        <f>+VLOOKUP(C60,[8]Resumen!$C$1:$J$65536,6,0)</f>
        <v>PA26/8150</v>
      </c>
      <c r="E60" s="168">
        <f>+VLOOKUP(C60,[8]Resumen!$C$1:$J$65536,5,0)</f>
        <v>2</v>
      </c>
      <c r="F60" s="171">
        <f>IF(MID(D60,1,2)="PC",VLOOKUP(D60,'[9]Costo Postes Concreto'!$B$1:$D$65536,2,0),VLOOKUP(C60,[8]Resumen!$C$1:$J$65536,7,0))</f>
        <v>6941</v>
      </c>
      <c r="G60" s="172">
        <f>IF(MID(D60,1,2)="PC",VLOOKUP(D60,'[9]Costo Postes Concreto'!$B$1:$D$65536,3,0),E60*F60*$D$3)</f>
        <v>54697.004006719864</v>
      </c>
      <c r="H60" s="172">
        <f t="shared" si="1"/>
        <v>546.97004006719862</v>
      </c>
      <c r="I60" s="173">
        <f t="shared" si="2"/>
        <v>55243.974046787065</v>
      </c>
      <c r="J60" s="173">
        <f t="shared" si="3"/>
        <v>546.97004006719862</v>
      </c>
      <c r="K60" s="173">
        <f t="shared" si="4"/>
        <v>54697.004006719864</v>
      </c>
      <c r="L60" s="173">
        <f t="shared" si="5"/>
        <v>13882</v>
      </c>
    </row>
    <row r="61" spans="1:12" ht="12" customHeight="1" x14ac:dyDescent="0.2">
      <c r="A61" s="2"/>
      <c r="B61" s="168">
        <f t="shared" si="0"/>
        <v>56</v>
      </c>
      <c r="C61" s="169" t="s">
        <v>2092</v>
      </c>
      <c r="D61" s="170" t="str">
        <f>+VLOOKUP(C61,[8]Resumen!$C$1:$J$65536,6,0)</f>
        <v>PA26/13050</v>
      </c>
      <c r="E61" s="168">
        <f>+VLOOKUP(C61,[8]Resumen!$C$1:$J$65536,5,0)</f>
        <v>2</v>
      </c>
      <c r="F61" s="171">
        <f>IF(MID(D61,1,2)="PC",VLOOKUP(D61,'[9]Costo Postes Concreto'!$B$1:$D$65536,2,0),VLOOKUP(C61,[8]Resumen!$C$1:$J$65536,7,0))</f>
        <v>9425</v>
      </c>
      <c r="G61" s="172">
        <f>IF(MID(D61,1,2)="PC",VLOOKUP(D61,'[9]Costo Postes Concreto'!$B$1:$D$65536,3,0),E61*F61*$D$3)</f>
        <v>74271.612557748842</v>
      </c>
      <c r="H61" s="172">
        <f t="shared" si="1"/>
        <v>742.71612557748847</v>
      </c>
      <c r="I61" s="173">
        <f t="shared" si="2"/>
        <v>75014.328683326326</v>
      </c>
      <c r="J61" s="173">
        <f t="shared" si="3"/>
        <v>742.71612557748847</v>
      </c>
      <c r="K61" s="173">
        <f t="shared" si="4"/>
        <v>74271.612557748842</v>
      </c>
      <c r="L61" s="173">
        <f t="shared" si="5"/>
        <v>18850</v>
      </c>
    </row>
    <row r="62" spans="1:12" ht="12" customHeight="1" x14ac:dyDescent="0.2">
      <c r="A62" s="2"/>
      <c r="B62" s="168">
        <f t="shared" si="0"/>
        <v>57</v>
      </c>
      <c r="C62" s="169" t="s">
        <v>2093</v>
      </c>
      <c r="D62" s="170" t="str">
        <f>+VLOOKUP(C62,[8]Resumen!$C$1:$J$65536,6,0)</f>
        <v>PA25/1000</v>
      </c>
      <c r="E62" s="168">
        <f>+VLOOKUP(C62,[8]Resumen!$C$1:$J$65536,5,0)</f>
        <v>1</v>
      </c>
      <c r="F62" s="171">
        <f>IF(MID(D62,1,2)="PC",VLOOKUP(D62,'[9]Costo Postes Concreto'!$B$1:$D$65536,2,0),VLOOKUP(C62,[8]Resumen!$C$1:$J$65536,7,0))</f>
        <v>1706</v>
      </c>
      <c r="G62" s="172">
        <f>IF(MID(D62,1,2)="PC",VLOOKUP(D62,'[9]Costo Postes Concreto'!$B$1:$D$65536,3,0),E62*F62*$D$3)</f>
        <v>6721.8764468710624</v>
      </c>
      <c r="H62" s="172">
        <f t="shared" si="1"/>
        <v>67.218764468710631</v>
      </c>
      <c r="I62" s="173">
        <f t="shared" si="2"/>
        <v>6789.0952113397734</v>
      </c>
      <c r="J62" s="173">
        <f t="shared" si="3"/>
        <v>67.218764468710631</v>
      </c>
      <c r="K62" s="173">
        <f t="shared" si="4"/>
        <v>6721.8764468710624</v>
      </c>
      <c r="L62" s="173">
        <f t="shared" si="5"/>
        <v>1706</v>
      </c>
    </row>
    <row r="63" spans="1:12" ht="12" customHeight="1" x14ac:dyDescent="0.2">
      <c r="A63" s="2"/>
      <c r="B63" s="168">
        <f t="shared" si="0"/>
        <v>58</v>
      </c>
      <c r="C63" s="169" t="s">
        <v>2094</v>
      </c>
      <c r="D63" s="170" t="str">
        <f>+VLOOKUP(C63,[8]Resumen!$C$1:$J$65536,6,0)</f>
        <v>PA25/4350</v>
      </c>
      <c r="E63" s="168">
        <f>+VLOOKUP(C63,[8]Resumen!$C$1:$J$65536,5,0)</f>
        <v>1</v>
      </c>
      <c r="F63" s="171">
        <f>IF(MID(D63,1,2)="PC",VLOOKUP(D63,'[9]Costo Postes Concreto'!$B$1:$D$65536,2,0),VLOOKUP(C63,[8]Resumen!$C$1:$J$65536,7,0))</f>
        <v>4436</v>
      </c>
      <c r="G63" s="172">
        <f>IF(MID(D63,1,2)="PC",VLOOKUP(D63,'[9]Costo Postes Concreto'!$B$1:$D$65536,3,0),E63*F63*$D$3)</f>
        <v>17478.454817303653</v>
      </c>
      <c r="H63" s="172">
        <f t="shared" si="1"/>
        <v>174.78454817303654</v>
      </c>
      <c r="I63" s="173">
        <f t="shared" si="2"/>
        <v>17653.239365476689</v>
      </c>
      <c r="J63" s="173">
        <f t="shared" si="3"/>
        <v>174.78454817303654</v>
      </c>
      <c r="K63" s="173">
        <f t="shared" si="4"/>
        <v>17478.454817303653</v>
      </c>
      <c r="L63" s="173">
        <f t="shared" si="5"/>
        <v>4436</v>
      </c>
    </row>
    <row r="64" spans="1:12" ht="12" customHeight="1" x14ac:dyDescent="0.2">
      <c r="A64" s="2"/>
      <c r="B64" s="168">
        <f t="shared" si="0"/>
        <v>59</v>
      </c>
      <c r="C64" s="169" t="s">
        <v>2095</v>
      </c>
      <c r="D64" s="170" t="str">
        <f>+VLOOKUP(C64,[8]Resumen!$C$1:$J$65536,6,0)</f>
        <v>PA25/7250</v>
      </c>
      <c r="E64" s="168">
        <f>+VLOOKUP(C64,[8]Resumen!$C$1:$J$65536,5,0)</f>
        <v>1</v>
      </c>
      <c r="F64" s="171">
        <f>IF(MID(D64,1,2)="PC",VLOOKUP(D64,'[9]Costo Postes Concreto'!$B$1:$D$65536,2,0),VLOOKUP(C64,[8]Resumen!$C$1:$J$65536,7,0))</f>
        <v>6183</v>
      </c>
      <c r="G64" s="172">
        <f>IF(MID(D64,1,2)="PC",VLOOKUP(D64,'[9]Costo Postes Concreto'!$B$1:$D$65536,3,0),E64*F64*$D$3)</f>
        <v>24361.876946661068</v>
      </c>
      <c r="H64" s="172">
        <f t="shared" si="1"/>
        <v>243.6187694666107</v>
      </c>
      <c r="I64" s="173">
        <f t="shared" si="2"/>
        <v>24605.49571612768</v>
      </c>
      <c r="J64" s="173">
        <f t="shared" si="3"/>
        <v>243.6187694666107</v>
      </c>
      <c r="K64" s="173">
        <f t="shared" si="4"/>
        <v>24361.876946661068</v>
      </c>
      <c r="L64" s="173">
        <f t="shared" si="5"/>
        <v>6183</v>
      </c>
    </row>
    <row r="65" spans="1:12" ht="12" customHeight="1" x14ac:dyDescent="0.2">
      <c r="A65" s="2"/>
      <c r="B65" s="168">
        <f t="shared" si="0"/>
        <v>60</v>
      </c>
      <c r="C65" s="169" t="s">
        <v>2096</v>
      </c>
      <c r="D65" s="170" t="str">
        <f>+VLOOKUP(C65,[8]Resumen!$C$1:$J$65536,6,0)</f>
        <v>PA23/11400</v>
      </c>
      <c r="E65" s="168">
        <f>+VLOOKUP(C65,[8]Resumen!$C$1:$J$65536,5,0)</f>
        <v>1</v>
      </c>
      <c r="F65" s="171">
        <f>IF(MID(D65,1,2)="PC",VLOOKUP(D65,'[9]Costo Postes Concreto'!$B$1:$D$65536,2,0),VLOOKUP(C65,[8]Resumen!$C$1:$J$65536,7,0))</f>
        <v>7630</v>
      </c>
      <c r="G65" s="172">
        <f>IF(MID(D65,1,2)="PC",VLOOKUP(D65,'[9]Costo Postes Concreto'!$B$1:$D$65536,3,0),E65*F65*$D$3)</f>
        <v>30063.257496850063</v>
      </c>
      <c r="H65" s="172">
        <f t="shared" si="1"/>
        <v>300.63257496850065</v>
      </c>
      <c r="I65" s="173">
        <f t="shared" si="2"/>
        <v>30363.890071818565</v>
      </c>
      <c r="J65" s="173">
        <f t="shared" si="3"/>
        <v>300.63257496850065</v>
      </c>
      <c r="K65" s="173">
        <f t="shared" si="4"/>
        <v>30063.257496850063</v>
      </c>
      <c r="L65" s="173">
        <f t="shared" si="5"/>
        <v>7630</v>
      </c>
    </row>
    <row r="66" spans="1:12" ht="12" customHeight="1" x14ac:dyDescent="0.2">
      <c r="A66" s="2"/>
      <c r="B66" s="168">
        <f t="shared" si="0"/>
        <v>61</v>
      </c>
      <c r="C66" s="169" t="s">
        <v>2097</v>
      </c>
      <c r="D66" s="170" t="str">
        <f>+VLOOKUP(C66,[8]Resumen!$C$1:$J$65536,6,0)</f>
        <v>PA25/1100</v>
      </c>
      <c r="E66" s="168">
        <f>+VLOOKUP(C66,[8]Resumen!$C$1:$J$65536,5,0)</f>
        <v>1</v>
      </c>
      <c r="F66" s="171">
        <f>IF(MID(D66,1,2)="PC",VLOOKUP(D66,'[9]Costo Postes Concreto'!$B$1:$D$65536,2,0),VLOOKUP(C66,[8]Resumen!$C$1:$J$65536,7,0))</f>
        <v>1815</v>
      </c>
      <c r="G66" s="172">
        <f>IF(MID(D66,1,2)="PC",VLOOKUP(D66,'[9]Costo Postes Concreto'!$B$1:$D$65536,3,0),E66*F66*$D$3)</f>
        <v>7151.3515539689206</v>
      </c>
      <c r="H66" s="172">
        <f t="shared" si="1"/>
        <v>71.513515539689209</v>
      </c>
      <c r="I66" s="173">
        <f t="shared" si="2"/>
        <v>7222.8650695086098</v>
      </c>
      <c r="J66" s="173">
        <f t="shared" si="3"/>
        <v>71.513515539689209</v>
      </c>
      <c r="K66" s="173">
        <f t="shared" si="4"/>
        <v>7151.3515539689206</v>
      </c>
      <c r="L66" s="173">
        <f t="shared" si="5"/>
        <v>1815</v>
      </c>
    </row>
    <row r="67" spans="1:12" ht="12" customHeight="1" x14ac:dyDescent="0.2">
      <c r="A67" s="2"/>
      <c r="B67" s="168">
        <f t="shared" si="0"/>
        <v>62</v>
      </c>
      <c r="C67" s="169" t="s">
        <v>2098</v>
      </c>
      <c r="D67" s="170" t="str">
        <f>+VLOOKUP(C67,[8]Resumen!$C$1:$J$65536,6,0)</f>
        <v>PA25/5050</v>
      </c>
      <c r="E67" s="168">
        <f>+VLOOKUP(C67,[8]Resumen!$C$1:$J$65536,5,0)</f>
        <v>1</v>
      </c>
      <c r="F67" s="171">
        <f>IF(MID(D67,1,2)="PC",VLOOKUP(D67,'[9]Costo Postes Concreto'!$B$1:$D$65536,2,0),VLOOKUP(C67,[8]Resumen!$C$1:$J$65536,7,0))</f>
        <v>4888</v>
      </c>
      <c r="G67" s="172">
        <f>IF(MID(D67,1,2)="PC",VLOOKUP(D67,'[9]Costo Postes Concreto'!$B$1:$D$65536,3,0),E67*F67*$D$3)</f>
        <v>19259.397463250734</v>
      </c>
      <c r="H67" s="172">
        <f t="shared" si="1"/>
        <v>192.59397463250735</v>
      </c>
      <c r="I67" s="173">
        <f t="shared" si="2"/>
        <v>19451.99143788324</v>
      </c>
      <c r="J67" s="173">
        <f t="shared" si="3"/>
        <v>192.59397463250735</v>
      </c>
      <c r="K67" s="173">
        <f t="shared" si="4"/>
        <v>19259.397463250734</v>
      </c>
      <c r="L67" s="173">
        <f t="shared" si="5"/>
        <v>4888</v>
      </c>
    </row>
    <row r="68" spans="1:12" ht="12" customHeight="1" x14ac:dyDescent="0.2">
      <c r="A68" s="2"/>
      <c r="B68" s="168">
        <f t="shared" si="0"/>
        <v>63</v>
      </c>
      <c r="C68" s="169" t="s">
        <v>2099</v>
      </c>
      <c r="D68" s="170" t="str">
        <f>+VLOOKUP(C68,[8]Resumen!$C$1:$J$65536,6,0)</f>
        <v>PA25/8500</v>
      </c>
      <c r="E68" s="168">
        <f>+VLOOKUP(C68,[8]Resumen!$C$1:$J$65536,5,0)</f>
        <v>1</v>
      </c>
      <c r="F68" s="171">
        <f>IF(MID(D68,1,2)="PC",VLOOKUP(D68,'[9]Costo Postes Concreto'!$B$1:$D$65536,2,0),VLOOKUP(C68,[8]Resumen!$C$1:$J$65536,7,0))</f>
        <v>6857</v>
      </c>
      <c r="G68" s="172">
        <f>IF(MID(D68,1,2)="PC",VLOOKUP(D68,'[9]Costo Postes Concreto'!$B$1:$D$65536,3,0),E68*F68*$D$3)</f>
        <v>27017.530361192777</v>
      </c>
      <c r="H68" s="172">
        <f t="shared" si="1"/>
        <v>270.1753036119278</v>
      </c>
      <c r="I68" s="173">
        <f t="shared" si="2"/>
        <v>27287.705664804704</v>
      </c>
      <c r="J68" s="173">
        <f t="shared" si="3"/>
        <v>270.1753036119278</v>
      </c>
      <c r="K68" s="173">
        <f t="shared" si="4"/>
        <v>27017.530361192777</v>
      </c>
      <c r="L68" s="173">
        <f t="shared" si="5"/>
        <v>6857</v>
      </c>
    </row>
    <row r="69" spans="1:12" ht="12" customHeight="1" x14ac:dyDescent="0.2">
      <c r="A69" s="2"/>
      <c r="B69" s="168">
        <f t="shared" si="0"/>
        <v>64</v>
      </c>
      <c r="C69" s="169" t="s">
        <v>2100</v>
      </c>
      <c r="D69" s="170" t="str">
        <f>+VLOOKUP(C69,[8]Resumen!$C$1:$J$65536,6,0)</f>
        <v>PA23/13400</v>
      </c>
      <c r="E69" s="168">
        <f>+VLOOKUP(C69,[8]Resumen!$C$1:$J$65536,5,0)</f>
        <v>1</v>
      </c>
      <c r="F69" s="171">
        <f>IF(MID(D69,1,2)="PC",VLOOKUP(D69,'[9]Costo Postes Concreto'!$B$1:$D$65536,2,0),VLOOKUP(C69,[8]Resumen!$C$1:$J$65536,7,0))</f>
        <v>8475</v>
      </c>
      <c r="G69" s="172">
        <f>IF(MID(D69,1,2)="PC",VLOOKUP(D69,'[9]Costo Postes Concreto'!$B$1:$D$65536,3,0),E69*F69*$D$3)</f>
        <v>33392.674611507769</v>
      </c>
      <c r="H69" s="172">
        <f t="shared" si="1"/>
        <v>333.92674611507772</v>
      </c>
      <c r="I69" s="173">
        <f t="shared" si="2"/>
        <v>33726.601357622851</v>
      </c>
      <c r="J69" s="173">
        <f t="shared" si="3"/>
        <v>333.92674611507772</v>
      </c>
      <c r="K69" s="173">
        <f t="shared" si="4"/>
        <v>33392.674611507769</v>
      </c>
      <c r="L69" s="173">
        <f t="shared" si="5"/>
        <v>8475</v>
      </c>
    </row>
    <row r="70" spans="1:12" ht="12" customHeight="1" x14ac:dyDescent="0.2">
      <c r="A70" s="2"/>
      <c r="B70" s="168">
        <f t="shared" si="0"/>
        <v>65</v>
      </c>
      <c r="C70" s="169" t="s">
        <v>2101</v>
      </c>
      <c r="D70" s="170" t="str">
        <f>+VLOOKUP(C70,[8]Resumen!$C$1:$J$65536,6,0)</f>
        <v>PA25/1200</v>
      </c>
      <c r="E70" s="168">
        <f>+VLOOKUP(C70,[8]Resumen!$C$1:$J$65536,5,0)</f>
        <v>1</v>
      </c>
      <c r="F70" s="171">
        <f>IF(MID(D70,1,2)="PC",VLOOKUP(D70,'[9]Costo Postes Concreto'!$B$1:$D$65536,2,0),VLOOKUP(C70,[8]Resumen!$C$1:$J$65536,7,0))</f>
        <v>1921</v>
      </c>
      <c r="G70" s="172">
        <f>IF(MID(D70,1,2)="PC",VLOOKUP(D70,'[9]Costo Postes Concreto'!$B$1:$D$65536,3,0),E70*F70*$D$3)</f>
        <v>7569.0062452750944</v>
      </c>
      <c r="H70" s="172">
        <f t="shared" si="1"/>
        <v>75.690062452750951</v>
      </c>
      <c r="I70" s="173">
        <f t="shared" si="2"/>
        <v>7644.6963077278451</v>
      </c>
      <c r="J70" s="173">
        <f t="shared" si="3"/>
        <v>75.690062452750951</v>
      </c>
      <c r="K70" s="173">
        <f t="shared" si="4"/>
        <v>7569.0062452750944</v>
      </c>
      <c r="L70" s="173">
        <f t="shared" si="5"/>
        <v>1921</v>
      </c>
    </row>
    <row r="71" spans="1:12" ht="12" customHeight="1" x14ac:dyDescent="0.2">
      <c r="A71" s="2"/>
      <c r="B71" s="168">
        <f t="shared" ref="B71:B134" si="6">+B70+1</f>
        <v>66</v>
      </c>
      <c r="C71" s="169" t="s">
        <v>2102</v>
      </c>
      <c r="D71" s="170" t="str">
        <f>+VLOOKUP(C71,[8]Resumen!$C$1:$J$65536,6,0)</f>
        <v>PA25/5700</v>
      </c>
      <c r="E71" s="168">
        <f>+VLOOKUP(C71,[8]Resumen!$C$1:$J$65536,5,0)</f>
        <v>1</v>
      </c>
      <c r="F71" s="171">
        <f>IF(MID(D71,1,2)="PC",VLOOKUP(D71,'[9]Costo Postes Concreto'!$B$1:$D$65536,2,0),VLOOKUP(C71,[8]Resumen!$C$1:$J$65536,7,0))</f>
        <v>5288</v>
      </c>
      <c r="G71" s="172">
        <f>IF(MID(D71,1,2)="PC",VLOOKUP(D71,'[9]Costo Postes Concreto'!$B$1:$D$65536,3,0),E71*F71*$D$3)</f>
        <v>20835.452902141958</v>
      </c>
      <c r="H71" s="172">
        <f t="shared" si="1"/>
        <v>208.35452902141958</v>
      </c>
      <c r="I71" s="173">
        <f t="shared" si="2"/>
        <v>21043.807431163379</v>
      </c>
      <c r="J71" s="173">
        <f t="shared" si="3"/>
        <v>208.35452902141958</v>
      </c>
      <c r="K71" s="173">
        <f t="shared" si="4"/>
        <v>20835.452902141958</v>
      </c>
      <c r="L71" s="173">
        <f t="shared" si="5"/>
        <v>5288</v>
      </c>
    </row>
    <row r="72" spans="1:12" ht="12" customHeight="1" x14ac:dyDescent="0.2">
      <c r="A72" s="2"/>
      <c r="B72" s="168">
        <f t="shared" si="6"/>
        <v>67</v>
      </c>
      <c r="C72" s="169" t="s">
        <v>2103</v>
      </c>
      <c r="D72" s="170" t="str">
        <f>+VLOOKUP(C72,[8]Resumen!$C$1:$J$65536,6,0)</f>
        <v>PA25/9550</v>
      </c>
      <c r="E72" s="168">
        <f>+VLOOKUP(C72,[8]Resumen!$C$1:$J$65536,5,0)</f>
        <v>1</v>
      </c>
      <c r="F72" s="171">
        <f>IF(MID(D72,1,2)="PC",VLOOKUP(D72,'[9]Costo Postes Concreto'!$B$1:$D$65536,2,0),VLOOKUP(C72,[8]Resumen!$C$1:$J$65536,7,0))</f>
        <v>7396</v>
      </c>
      <c r="G72" s="172">
        <f>IF(MID(D72,1,2)="PC",VLOOKUP(D72,'[9]Costo Postes Concreto'!$B$1:$D$65536,3,0),E72*F72*$D$3)</f>
        <v>29141.265065098698</v>
      </c>
      <c r="H72" s="172">
        <f t="shared" si="1"/>
        <v>291.41265065098696</v>
      </c>
      <c r="I72" s="173">
        <f t="shared" si="2"/>
        <v>29432.677715749684</v>
      </c>
      <c r="J72" s="173">
        <f t="shared" si="3"/>
        <v>291.41265065098696</v>
      </c>
      <c r="K72" s="173">
        <f t="shared" si="4"/>
        <v>29141.265065098698</v>
      </c>
      <c r="L72" s="173">
        <f t="shared" si="5"/>
        <v>7396</v>
      </c>
    </row>
    <row r="73" spans="1:12" ht="12" customHeight="1" x14ac:dyDescent="0.2">
      <c r="A73" s="2"/>
      <c r="B73" s="168">
        <f t="shared" si="6"/>
        <v>68</v>
      </c>
      <c r="C73" s="169" t="s">
        <v>2104</v>
      </c>
      <c r="D73" s="170" t="str">
        <f>+VLOOKUP(C73,[8]Resumen!$C$1:$J$65536,6,0)</f>
        <v>PA23/15150</v>
      </c>
      <c r="E73" s="168">
        <f>+VLOOKUP(C73,[8]Resumen!$C$1:$J$65536,5,0)</f>
        <v>1</v>
      </c>
      <c r="F73" s="171">
        <f>IF(MID(D73,1,2)="PC",VLOOKUP(D73,'[9]Costo Postes Concreto'!$B$1:$D$65536,2,0),VLOOKUP(C73,[8]Resumen!$C$1:$J$65536,7,0))</f>
        <v>9179</v>
      </c>
      <c r="G73" s="172">
        <f>IF(MID(D73,1,2)="PC",VLOOKUP(D73,'[9]Costo Postes Concreto'!$B$1:$D$65536,3,0),E73*F73*$D$3)</f>
        <v>36166.532183956326</v>
      </c>
      <c r="H73" s="172">
        <f t="shared" si="1"/>
        <v>361.66532183956326</v>
      </c>
      <c r="I73" s="173">
        <f t="shared" si="2"/>
        <v>36528.197505795892</v>
      </c>
      <c r="J73" s="173">
        <f t="shared" si="3"/>
        <v>361.66532183956326</v>
      </c>
      <c r="K73" s="173">
        <f t="shared" si="4"/>
        <v>36166.532183956326</v>
      </c>
      <c r="L73" s="173">
        <f t="shared" si="5"/>
        <v>9179</v>
      </c>
    </row>
    <row r="74" spans="1:12" ht="12" customHeight="1" x14ac:dyDescent="0.2">
      <c r="A74" s="2"/>
      <c r="B74" s="168">
        <f t="shared" si="6"/>
        <v>69</v>
      </c>
      <c r="C74" s="169" t="s">
        <v>2105</v>
      </c>
      <c r="D74" s="170" t="str">
        <f>+VLOOKUP(C74,[8]Resumen!$C$1:$J$65536,6,0)</f>
        <v>PA29/1650</v>
      </c>
      <c r="E74" s="168">
        <f>+VLOOKUP(C74,[8]Resumen!$C$1:$J$65536,5,0)</f>
        <v>1</v>
      </c>
      <c r="F74" s="171">
        <f>IF(MID(D74,1,2)="PC",VLOOKUP(D74,'[9]Costo Postes Concreto'!$B$1:$D$65536,2,0),VLOOKUP(C74,[8]Resumen!$C$1:$J$65536,7,0))</f>
        <v>2743</v>
      </c>
      <c r="G74" s="172">
        <f>IF(MID(D74,1,2)="PC",VLOOKUP(D74,'[9]Costo Postes Concreto'!$B$1:$D$65536,3,0),E74*F74*$D$3)</f>
        <v>10807.800172196556</v>
      </c>
      <c r="H74" s="172">
        <f t="shared" si="1"/>
        <v>108.07800172196556</v>
      </c>
      <c r="I74" s="173">
        <f t="shared" si="2"/>
        <v>10915.878173918521</v>
      </c>
      <c r="J74" s="173">
        <f t="shared" si="3"/>
        <v>108.07800172196556</v>
      </c>
      <c r="K74" s="173">
        <f t="shared" si="4"/>
        <v>10807.800172196556</v>
      </c>
      <c r="L74" s="173">
        <f t="shared" si="5"/>
        <v>2743</v>
      </c>
    </row>
    <row r="75" spans="1:12" ht="12" customHeight="1" x14ac:dyDescent="0.2">
      <c r="A75" s="2"/>
      <c r="B75" s="168">
        <f t="shared" si="6"/>
        <v>70</v>
      </c>
      <c r="C75" s="169" t="s">
        <v>2106</v>
      </c>
      <c r="D75" s="170" t="str">
        <f>+VLOOKUP(C75,[8]Resumen!$C$1:$J$65536,6,0)</f>
        <v>PA26/7250</v>
      </c>
      <c r="E75" s="168">
        <f>+VLOOKUP(C75,[8]Resumen!$C$1:$J$65536,5,0)</f>
        <v>1</v>
      </c>
      <c r="F75" s="171">
        <f>IF(MID(D75,1,2)="PC",VLOOKUP(D75,'[9]Costo Postes Concreto'!$B$1:$D$65536,2,0),VLOOKUP(C75,[8]Resumen!$C$1:$J$65536,7,0))</f>
        <v>6432</v>
      </c>
      <c r="G75" s="172">
        <f>IF(MID(D75,1,2)="PC",VLOOKUP(D75,'[9]Costo Postes Concreto'!$B$1:$D$65536,3,0),E75*F75*$D$3)</f>
        <v>25342.971457370855</v>
      </c>
      <c r="H75" s="172">
        <f t="shared" si="1"/>
        <v>253.42971457370857</v>
      </c>
      <c r="I75" s="173">
        <f t="shared" si="2"/>
        <v>25596.401171944563</v>
      </c>
      <c r="J75" s="173">
        <f t="shared" si="3"/>
        <v>253.42971457370857</v>
      </c>
      <c r="K75" s="173">
        <f t="shared" si="4"/>
        <v>25342.971457370855</v>
      </c>
      <c r="L75" s="173">
        <f t="shared" si="5"/>
        <v>6432</v>
      </c>
    </row>
    <row r="76" spans="1:12" ht="12" customHeight="1" x14ac:dyDescent="0.2">
      <c r="A76" s="2"/>
      <c r="B76" s="168">
        <f t="shared" si="6"/>
        <v>71</v>
      </c>
      <c r="C76" s="169" t="s">
        <v>2107</v>
      </c>
      <c r="D76" s="170" t="str">
        <f>+VLOOKUP(C76,[8]Resumen!$C$1:$J$65536,6,0)</f>
        <v>PA26/7350</v>
      </c>
      <c r="E76" s="168">
        <f>+VLOOKUP(C76,[8]Resumen!$C$1:$J$65536,5,0)</f>
        <v>2</v>
      </c>
      <c r="F76" s="171">
        <f>IF(MID(D76,1,2)="PC",VLOOKUP(D76,'[9]Costo Postes Concreto'!$B$1:$D$65536,2,0),VLOOKUP(C76,[8]Resumen!$C$1:$J$65536,7,0))</f>
        <v>6490</v>
      </c>
      <c r="G76" s="172">
        <f>IF(MID(D76,1,2)="PC",VLOOKUP(D76,'[9]Costo Postes Concreto'!$B$1:$D$65536,3,0),E76*F76*$D$3)</f>
        <v>51142.998992020162</v>
      </c>
      <c r="H76" s="172">
        <f t="shared" si="1"/>
        <v>511.42998992020165</v>
      </c>
      <c r="I76" s="173">
        <f t="shared" si="2"/>
        <v>51654.428981940364</v>
      </c>
      <c r="J76" s="173">
        <f t="shared" si="3"/>
        <v>511.42998992020165</v>
      </c>
      <c r="K76" s="173">
        <f t="shared" si="4"/>
        <v>51142.998992020162</v>
      </c>
      <c r="L76" s="173">
        <f t="shared" si="5"/>
        <v>12980</v>
      </c>
    </row>
    <row r="77" spans="1:12" ht="12" customHeight="1" x14ac:dyDescent="0.2">
      <c r="A77" s="2"/>
      <c r="B77" s="168">
        <f t="shared" si="6"/>
        <v>72</v>
      </c>
      <c r="C77" s="169" t="s">
        <v>2108</v>
      </c>
      <c r="D77" s="170" t="str">
        <f>+VLOOKUP(C77,[8]Resumen!$C$1:$J$65536,6,0)</f>
        <v>PA26/11800</v>
      </c>
      <c r="E77" s="168">
        <f>+VLOOKUP(C77,[8]Resumen!$C$1:$J$65536,5,0)</f>
        <v>2</v>
      </c>
      <c r="F77" s="171">
        <f>IF(MID(D77,1,2)="PC",VLOOKUP(D77,'[9]Costo Postes Concreto'!$B$1:$D$65536,2,0),VLOOKUP(C77,[8]Resumen!$C$1:$J$65536,7,0))</f>
        <v>8828</v>
      </c>
      <c r="G77" s="172">
        <f>IF(MID(D77,1,2)="PC",VLOOKUP(D77,'[9]Costo Postes Concreto'!$B$1:$D$65536,3,0),E77*F77*$D$3)</f>
        <v>69567.087072658556</v>
      </c>
      <c r="H77" s="172">
        <f t="shared" si="1"/>
        <v>695.67087072658558</v>
      </c>
      <c r="I77" s="173">
        <f t="shared" si="2"/>
        <v>70262.757943385135</v>
      </c>
      <c r="J77" s="173">
        <f t="shared" si="3"/>
        <v>695.67087072658558</v>
      </c>
      <c r="K77" s="173">
        <f t="shared" si="4"/>
        <v>69567.087072658556</v>
      </c>
      <c r="L77" s="173">
        <f t="shared" si="5"/>
        <v>17656</v>
      </c>
    </row>
    <row r="78" spans="1:12" ht="12" customHeight="1" x14ac:dyDescent="0.2">
      <c r="A78" s="2"/>
      <c r="B78" s="168">
        <f t="shared" si="6"/>
        <v>73</v>
      </c>
      <c r="C78" s="169" t="s">
        <v>2109</v>
      </c>
      <c r="D78" s="170" t="str">
        <f>+VLOOKUP(C78,[8]Resumen!$C$1:$J$65536,6,0)</f>
        <v>PA29/1850</v>
      </c>
      <c r="E78" s="168">
        <f>+VLOOKUP(C78,[8]Resumen!$C$1:$J$65536,5,0)</f>
        <v>1</v>
      </c>
      <c r="F78" s="171">
        <f>IF(MID(D78,1,2)="PC",VLOOKUP(D78,'[9]Costo Postes Concreto'!$B$1:$D$65536,2,0),VLOOKUP(C78,[8]Resumen!$C$1:$J$65536,7,0))</f>
        <v>2955</v>
      </c>
      <c r="G78" s="172">
        <f>IF(MID(D78,1,2)="PC",VLOOKUP(D78,'[9]Costo Postes Concreto'!$B$1:$D$65536,3,0),E78*F78*$D$3)</f>
        <v>11643.109554808905</v>
      </c>
      <c r="H78" s="172">
        <f t="shared" si="1"/>
        <v>116.43109554808905</v>
      </c>
      <c r="I78" s="173">
        <f t="shared" si="2"/>
        <v>11759.540650356994</v>
      </c>
      <c r="J78" s="173">
        <f t="shared" si="3"/>
        <v>116.43109554808905</v>
      </c>
      <c r="K78" s="173">
        <f t="shared" si="4"/>
        <v>11643.109554808905</v>
      </c>
      <c r="L78" s="173">
        <f t="shared" si="5"/>
        <v>2955</v>
      </c>
    </row>
    <row r="79" spans="1:12" ht="12" customHeight="1" x14ac:dyDescent="0.2">
      <c r="A79" s="2"/>
      <c r="B79" s="168">
        <f t="shared" si="6"/>
        <v>74</v>
      </c>
      <c r="C79" s="169" t="s">
        <v>2110</v>
      </c>
      <c r="D79" s="170" t="str">
        <f>+VLOOKUP(C79,[8]Resumen!$C$1:$J$65536,6,0)</f>
        <v>PA26/8550</v>
      </c>
      <c r="E79" s="168">
        <f>+VLOOKUP(C79,[8]Resumen!$C$1:$J$65536,5,0)</f>
        <v>1</v>
      </c>
      <c r="F79" s="171">
        <f>IF(MID(D79,1,2)="PC",VLOOKUP(D79,'[9]Costo Postes Concreto'!$B$1:$D$65536,2,0),VLOOKUP(C79,[8]Resumen!$C$1:$J$65536,7,0))</f>
        <v>7160</v>
      </c>
      <c r="G79" s="172">
        <f>IF(MID(D79,1,2)="PC",VLOOKUP(D79,'[9]Costo Postes Concreto'!$B$1:$D$65536,3,0),E79*F79*$D$3)</f>
        <v>28211.392356152879</v>
      </c>
      <c r="H79" s="172">
        <f t="shared" ref="H79:H142" si="7">+G79*1%</f>
        <v>282.11392356152879</v>
      </c>
      <c r="I79" s="173">
        <f t="shared" ref="I79:I142" si="8">+G79+H79</f>
        <v>28493.506279714409</v>
      </c>
      <c r="J79" s="173">
        <f t="shared" ref="J79:J142" si="9">IF(MID(D79,1,2)="PC",I79,H79)</f>
        <v>282.11392356152879</v>
      </c>
      <c r="K79" s="173">
        <f t="shared" ref="K79:K142" si="10">IF(MID(D79,1,2)="PC",0,+G79)</f>
        <v>28211.392356152879</v>
      </c>
      <c r="L79" s="173">
        <f t="shared" ref="L79:L142" si="11">+E79*F79</f>
        <v>7160</v>
      </c>
    </row>
    <row r="80" spans="1:12" ht="12" customHeight="1" x14ac:dyDescent="0.2">
      <c r="A80" s="2"/>
      <c r="B80" s="168">
        <f t="shared" si="6"/>
        <v>75</v>
      </c>
      <c r="C80" s="169" t="s">
        <v>2111</v>
      </c>
      <c r="D80" s="170" t="str">
        <f>+VLOOKUP(C80,[8]Resumen!$C$1:$J$65536,6,0)</f>
        <v>PA26/8550</v>
      </c>
      <c r="E80" s="168">
        <f>+VLOOKUP(C80,[8]Resumen!$C$1:$J$65536,5,0)</f>
        <v>2</v>
      </c>
      <c r="F80" s="171">
        <f>IF(MID(D80,1,2)="PC",VLOOKUP(D80,'[9]Costo Postes Concreto'!$B$1:$D$65536,2,0),VLOOKUP(C80,[8]Resumen!$C$1:$J$65536,7,0))</f>
        <v>7160</v>
      </c>
      <c r="G80" s="172">
        <f>IF(MID(D80,1,2)="PC",VLOOKUP(D80,'[9]Costo Postes Concreto'!$B$1:$D$65536,3,0),E80*F80*$D$3)</f>
        <v>56422.784712305758</v>
      </c>
      <c r="H80" s="172">
        <f t="shared" si="7"/>
        <v>564.22784712305759</v>
      </c>
      <c r="I80" s="173">
        <f t="shared" si="8"/>
        <v>56987.012559428818</v>
      </c>
      <c r="J80" s="173">
        <f t="shared" si="9"/>
        <v>564.22784712305759</v>
      </c>
      <c r="K80" s="173">
        <f t="shared" si="10"/>
        <v>56422.784712305758</v>
      </c>
      <c r="L80" s="173">
        <f t="shared" si="11"/>
        <v>14320</v>
      </c>
    </row>
    <row r="81" spans="1:12" ht="12" customHeight="1" x14ac:dyDescent="0.2">
      <c r="A81" s="2"/>
      <c r="B81" s="168">
        <f t="shared" si="6"/>
        <v>76</v>
      </c>
      <c r="C81" s="169" t="s">
        <v>2112</v>
      </c>
      <c r="D81" s="170" t="str">
        <f>+VLOOKUP(C81,[8]Resumen!$C$1:$J$65536,6,0)</f>
        <v>PA26/13850</v>
      </c>
      <c r="E81" s="168">
        <f>+VLOOKUP(C81,[8]Resumen!$C$1:$J$65536,5,0)</f>
        <v>2</v>
      </c>
      <c r="F81" s="171">
        <f>IF(MID(D81,1,2)="PC",VLOOKUP(D81,'[9]Costo Postes Concreto'!$B$1:$D$65536,2,0),VLOOKUP(C81,[8]Resumen!$C$1:$J$65536,7,0))</f>
        <v>9797</v>
      </c>
      <c r="G81" s="172">
        <f>IF(MID(D81,1,2)="PC",VLOOKUP(D81,'[9]Costo Postes Concreto'!$B$1:$D$65536,3,0),E81*F81*$D$3)</f>
        <v>77203.075674086518</v>
      </c>
      <c r="H81" s="172">
        <f t="shared" si="7"/>
        <v>772.03075674086517</v>
      </c>
      <c r="I81" s="173">
        <f t="shared" si="8"/>
        <v>77975.106430827378</v>
      </c>
      <c r="J81" s="173">
        <f t="shared" si="9"/>
        <v>772.03075674086517</v>
      </c>
      <c r="K81" s="173">
        <f t="shared" si="10"/>
        <v>77203.075674086518</v>
      </c>
      <c r="L81" s="173">
        <f t="shared" si="11"/>
        <v>19594</v>
      </c>
    </row>
    <row r="82" spans="1:12" ht="12" customHeight="1" x14ac:dyDescent="0.2">
      <c r="A82" s="2"/>
      <c r="B82" s="168">
        <f t="shared" si="6"/>
        <v>77</v>
      </c>
      <c r="C82" s="169" t="s">
        <v>2113</v>
      </c>
      <c r="D82" s="170" t="str">
        <f>+VLOOKUP(C82,[8]Resumen!$C$1:$J$65536,6,0)</f>
        <v>PA29/2000</v>
      </c>
      <c r="E82" s="168">
        <f>+VLOOKUP(C82,[8]Resumen!$C$1:$J$65536,5,0)</f>
        <v>1</v>
      </c>
      <c r="F82" s="171">
        <f>IF(MID(D82,1,2)="PC",VLOOKUP(D82,'[9]Costo Postes Concreto'!$B$1:$D$65536,2,0),VLOOKUP(C82,[8]Resumen!$C$1:$J$65536,7,0))</f>
        <v>3108</v>
      </c>
      <c r="G82" s="172">
        <f>IF(MID(D82,1,2)="PC",VLOOKUP(D82,'[9]Costo Postes Concreto'!$B$1:$D$65536,3,0),E82*F82*$D$3)</f>
        <v>12245.950760184796</v>
      </c>
      <c r="H82" s="172">
        <f t="shared" si="7"/>
        <v>122.45950760184796</v>
      </c>
      <c r="I82" s="173">
        <f t="shared" si="8"/>
        <v>12368.410267786645</v>
      </c>
      <c r="J82" s="173">
        <f t="shared" si="9"/>
        <v>122.45950760184796</v>
      </c>
      <c r="K82" s="173">
        <f t="shared" si="10"/>
        <v>12245.950760184796</v>
      </c>
      <c r="L82" s="173">
        <f t="shared" si="11"/>
        <v>3108</v>
      </c>
    </row>
    <row r="83" spans="1:12" ht="12" customHeight="1" x14ac:dyDescent="0.2">
      <c r="A83" s="2"/>
      <c r="B83" s="168">
        <f t="shared" si="6"/>
        <v>78</v>
      </c>
      <c r="C83" s="169" t="s">
        <v>2114</v>
      </c>
      <c r="D83" s="170" t="str">
        <f>+VLOOKUP(C83,[8]Resumen!$C$1:$J$65536,6,0)</f>
        <v>PA26/9800</v>
      </c>
      <c r="E83" s="168">
        <f>+VLOOKUP(C83,[8]Resumen!$C$1:$J$65536,5,0)</f>
        <v>1</v>
      </c>
      <c r="F83" s="171">
        <f>IF(MID(D83,1,2)="PC",VLOOKUP(D83,'[9]Costo Postes Concreto'!$B$1:$D$65536,2,0),VLOOKUP(C83,[8]Resumen!$C$1:$J$65536,7,0))</f>
        <v>7824</v>
      </c>
      <c r="G83" s="172">
        <f>IF(MID(D83,1,2)="PC",VLOOKUP(D83,'[9]Costo Postes Concreto'!$B$1:$D$65536,3,0),E83*F83*$D$3)</f>
        <v>30827.644384712308</v>
      </c>
      <c r="H83" s="172">
        <f t="shared" si="7"/>
        <v>308.27644384712306</v>
      </c>
      <c r="I83" s="173">
        <f t="shared" si="8"/>
        <v>31135.920828559432</v>
      </c>
      <c r="J83" s="173">
        <f t="shared" si="9"/>
        <v>308.27644384712306</v>
      </c>
      <c r="K83" s="173">
        <f t="shared" si="10"/>
        <v>30827.644384712308</v>
      </c>
      <c r="L83" s="173">
        <f t="shared" si="11"/>
        <v>7824</v>
      </c>
    </row>
    <row r="84" spans="1:12" ht="12" customHeight="1" x14ac:dyDescent="0.2">
      <c r="A84" s="2"/>
      <c r="B84" s="168">
        <f t="shared" si="6"/>
        <v>79</v>
      </c>
      <c r="C84" s="169" t="s">
        <v>2115</v>
      </c>
      <c r="D84" s="170" t="str">
        <f>+VLOOKUP(C84,[8]Resumen!$C$1:$J$65536,6,0)</f>
        <v>PA26/9750</v>
      </c>
      <c r="E84" s="168">
        <f>+VLOOKUP(C84,[8]Resumen!$C$1:$J$65536,5,0)</f>
        <v>2</v>
      </c>
      <c r="F84" s="171">
        <f>IF(MID(D84,1,2)="PC",VLOOKUP(D84,'[9]Costo Postes Concreto'!$B$1:$D$65536,2,0),VLOOKUP(C84,[8]Resumen!$C$1:$J$65536,7,0))</f>
        <v>7798</v>
      </c>
      <c r="G84" s="172">
        <f>IF(MID(D84,1,2)="PC",VLOOKUP(D84,'[9]Costo Postes Concreto'!$B$1:$D$65536,3,0),E84*F84*$D$3)</f>
        <v>61450.401562368752</v>
      </c>
      <c r="H84" s="172">
        <f t="shared" si="7"/>
        <v>614.50401562368756</v>
      </c>
      <c r="I84" s="173">
        <f t="shared" si="8"/>
        <v>62064.905577992438</v>
      </c>
      <c r="J84" s="173">
        <f t="shared" si="9"/>
        <v>614.50401562368756</v>
      </c>
      <c r="K84" s="173">
        <f t="shared" si="10"/>
        <v>61450.401562368752</v>
      </c>
      <c r="L84" s="173">
        <f t="shared" si="11"/>
        <v>15596</v>
      </c>
    </row>
    <row r="85" spans="1:12" ht="12" customHeight="1" x14ac:dyDescent="0.2">
      <c r="A85" s="2"/>
      <c r="B85" s="168">
        <f t="shared" si="6"/>
        <v>80</v>
      </c>
      <c r="C85" s="169" t="s">
        <v>2116</v>
      </c>
      <c r="D85" s="170" t="str">
        <f>+VLOOKUP(C85,[8]Resumen!$C$1:$J$65536,6,0)</f>
        <v>PA26/15800</v>
      </c>
      <c r="E85" s="168">
        <f>+VLOOKUP(C85,[8]Resumen!$C$1:$J$65536,5,0)</f>
        <v>2</v>
      </c>
      <c r="F85" s="171">
        <f>IF(MID(D85,1,2)="PC",VLOOKUP(D85,'[9]Costo Postes Concreto'!$B$1:$D$65536,2,0),VLOOKUP(C85,[8]Resumen!$C$1:$J$65536,7,0))</f>
        <v>10673</v>
      </c>
      <c r="G85" s="172">
        <f>IF(MID(D85,1,2)="PC",VLOOKUP(D85,'[9]Costo Postes Concreto'!$B$1:$D$65536,3,0),E85*F85*$D$3)</f>
        <v>84106.198496430079</v>
      </c>
      <c r="H85" s="172">
        <f t="shared" si="7"/>
        <v>841.06198496430079</v>
      </c>
      <c r="I85" s="173">
        <f t="shared" si="8"/>
        <v>84947.260481394376</v>
      </c>
      <c r="J85" s="173">
        <f t="shared" si="9"/>
        <v>841.06198496430079</v>
      </c>
      <c r="K85" s="173">
        <f t="shared" si="10"/>
        <v>84106.198496430079</v>
      </c>
      <c r="L85" s="173">
        <f t="shared" si="11"/>
        <v>21346</v>
      </c>
    </row>
    <row r="86" spans="1:12" ht="12" customHeight="1" x14ac:dyDescent="0.2">
      <c r="A86" s="2"/>
      <c r="B86" s="168">
        <f t="shared" si="6"/>
        <v>81</v>
      </c>
      <c r="C86" s="169" t="s">
        <v>2117</v>
      </c>
      <c r="D86" s="170" t="str">
        <f>+VLOOKUP(C86,[8]Resumen!$C$1:$J$65536,6,0)</f>
        <v>PA25/850</v>
      </c>
      <c r="E86" s="168">
        <f>+VLOOKUP(C86,[8]Resumen!$C$1:$J$65536,5,0)</f>
        <v>1</v>
      </c>
      <c r="F86" s="171">
        <f>IF(MID(D86,1,2)="PC",VLOOKUP(D86,'[9]Costo Postes Concreto'!$B$1:$D$65536,2,0),VLOOKUP(C86,[8]Resumen!$C$1:$J$65536,7,0))</f>
        <v>1535</v>
      </c>
      <c r="G86" s="172">
        <f>IF(MID(D86,1,2)="PC",VLOOKUP(D86,'[9]Costo Postes Concreto'!$B$1:$D$65536,3,0),E86*F86*$D$3)</f>
        <v>6048.1127467450651</v>
      </c>
      <c r="H86" s="172">
        <f t="shared" si="7"/>
        <v>60.481127467450655</v>
      </c>
      <c r="I86" s="173">
        <f t="shared" si="8"/>
        <v>6108.5938742125154</v>
      </c>
      <c r="J86" s="173">
        <f t="shared" si="9"/>
        <v>60.481127467450655</v>
      </c>
      <c r="K86" s="173">
        <f t="shared" si="10"/>
        <v>6048.1127467450651</v>
      </c>
      <c r="L86" s="173">
        <f t="shared" si="11"/>
        <v>1535</v>
      </c>
    </row>
    <row r="87" spans="1:12" ht="12" customHeight="1" x14ac:dyDescent="0.2">
      <c r="A87" s="2"/>
      <c r="B87" s="168">
        <f t="shared" si="6"/>
        <v>82</v>
      </c>
      <c r="C87" s="169" t="s">
        <v>2118</v>
      </c>
      <c r="D87" s="170" t="str">
        <f>+VLOOKUP(C87,[8]Resumen!$C$1:$J$65536,6,0)</f>
        <v>PA25/4050</v>
      </c>
      <c r="E87" s="168">
        <f>+VLOOKUP(C87,[8]Resumen!$C$1:$J$65536,5,0)</f>
        <v>1</v>
      </c>
      <c r="F87" s="171">
        <f>IF(MID(D87,1,2)="PC",VLOOKUP(D87,'[9]Costo Postes Concreto'!$B$1:$D$65536,2,0),VLOOKUP(C87,[8]Resumen!$C$1:$J$65536,7,0))</f>
        <v>4235</v>
      </c>
      <c r="G87" s="172">
        <f>IF(MID(D87,1,2)="PC",VLOOKUP(D87,'[9]Costo Postes Concreto'!$B$1:$D$65536,3,0),E87*F87*$D$3)</f>
        <v>16686.486959260816</v>
      </c>
      <c r="H87" s="172">
        <f t="shared" si="7"/>
        <v>166.86486959260816</v>
      </c>
      <c r="I87" s="173">
        <f t="shared" si="8"/>
        <v>16853.351828853425</v>
      </c>
      <c r="J87" s="173">
        <f t="shared" si="9"/>
        <v>166.86486959260816</v>
      </c>
      <c r="K87" s="173">
        <f t="shared" si="10"/>
        <v>16686.486959260816</v>
      </c>
      <c r="L87" s="173">
        <f t="shared" si="11"/>
        <v>4235</v>
      </c>
    </row>
    <row r="88" spans="1:12" ht="12" customHeight="1" x14ac:dyDescent="0.2">
      <c r="A88" s="2"/>
      <c r="B88" s="168">
        <f t="shared" si="6"/>
        <v>83</v>
      </c>
      <c r="C88" s="169" t="s">
        <v>2119</v>
      </c>
      <c r="D88" s="170" t="str">
        <f>+VLOOKUP(C88,[8]Resumen!$C$1:$J$65536,6,0)</f>
        <v>PA25/6850</v>
      </c>
      <c r="E88" s="168">
        <f>+VLOOKUP(C88,[8]Resumen!$C$1:$J$65536,5,0)</f>
        <v>1</v>
      </c>
      <c r="F88" s="171">
        <f>IF(MID(D88,1,2)="PC",VLOOKUP(D88,'[9]Costo Postes Concreto'!$B$1:$D$65536,2,0),VLOOKUP(C88,[8]Resumen!$C$1:$J$65536,7,0))</f>
        <v>5959</v>
      </c>
      <c r="G88" s="172">
        <f>IF(MID(D88,1,2)="PC",VLOOKUP(D88,'[9]Costo Postes Concreto'!$B$1:$D$65536,3,0),E88*F88*$D$3)</f>
        <v>23479.285900881983</v>
      </c>
      <c r="H88" s="172">
        <f t="shared" si="7"/>
        <v>234.79285900881985</v>
      </c>
      <c r="I88" s="173">
        <f t="shared" si="8"/>
        <v>23714.078759890803</v>
      </c>
      <c r="J88" s="173">
        <f t="shared" si="9"/>
        <v>234.79285900881985</v>
      </c>
      <c r="K88" s="173">
        <f t="shared" si="10"/>
        <v>23479.285900881983</v>
      </c>
      <c r="L88" s="173">
        <f t="shared" si="11"/>
        <v>5959</v>
      </c>
    </row>
    <row r="89" spans="1:12" ht="12" customHeight="1" x14ac:dyDescent="0.2">
      <c r="A89" s="2"/>
      <c r="B89" s="168">
        <f t="shared" si="6"/>
        <v>84</v>
      </c>
      <c r="C89" s="169" t="s">
        <v>2120</v>
      </c>
      <c r="D89" s="170" t="str">
        <f>+VLOOKUP(C89,[8]Resumen!$C$1:$J$65536,6,0)</f>
        <v>PA23/10850</v>
      </c>
      <c r="E89" s="168">
        <f>+VLOOKUP(C89,[8]Resumen!$C$1:$J$65536,5,0)</f>
        <v>1</v>
      </c>
      <c r="F89" s="171">
        <f>IF(MID(D89,1,2)="PC",VLOOKUP(D89,'[9]Costo Postes Concreto'!$B$1:$D$65536,2,0),VLOOKUP(C89,[8]Resumen!$C$1:$J$65536,7,0))</f>
        <v>7389</v>
      </c>
      <c r="G89" s="172">
        <f>IF(MID(D89,1,2)="PC",VLOOKUP(D89,'[9]Costo Postes Concreto'!$B$1:$D$65536,3,0),E89*F89*$D$3)</f>
        <v>29113.684094918102</v>
      </c>
      <c r="H89" s="172">
        <f t="shared" si="7"/>
        <v>291.13684094918102</v>
      </c>
      <c r="I89" s="173">
        <f t="shared" si="8"/>
        <v>29404.820935867283</v>
      </c>
      <c r="J89" s="173">
        <f t="shared" si="9"/>
        <v>291.13684094918102</v>
      </c>
      <c r="K89" s="173">
        <f t="shared" si="10"/>
        <v>29113.684094918102</v>
      </c>
      <c r="L89" s="173">
        <f t="shared" si="11"/>
        <v>7389</v>
      </c>
    </row>
    <row r="90" spans="1:12" ht="12" customHeight="1" x14ac:dyDescent="0.2">
      <c r="A90" s="2"/>
      <c r="B90" s="168">
        <f t="shared" si="6"/>
        <v>85</v>
      </c>
      <c r="C90" s="169" t="s">
        <v>2121</v>
      </c>
      <c r="D90" s="170" t="str">
        <f>+VLOOKUP(C90,[8]Resumen!$C$1:$J$65536,6,0)</f>
        <v>PA25/950</v>
      </c>
      <c r="E90" s="168">
        <f>+VLOOKUP(C90,[8]Resumen!$C$1:$J$65536,5,0)</f>
        <v>1</v>
      </c>
      <c r="F90" s="171">
        <f>IF(MID(D90,1,2)="PC",VLOOKUP(D90,'[9]Costo Postes Concreto'!$B$1:$D$65536,2,0),VLOOKUP(C90,[8]Resumen!$C$1:$J$65536,7,0))</f>
        <v>1650</v>
      </c>
      <c r="G90" s="172">
        <f>IF(MID(D90,1,2)="PC",VLOOKUP(D90,'[9]Costo Postes Concreto'!$B$1:$D$65536,3,0),E90*F90*$D$3)</f>
        <v>6501.228685426292</v>
      </c>
      <c r="H90" s="172">
        <f t="shared" si="7"/>
        <v>65.012286854262925</v>
      </c>
      <c r="I90" s="173">
        <f t="shared" si="8"/>
        <v>6566.2409722805551</v>
      </c>
      <c r="J90" s="173">
        <f t="shared" si="9"/>
        <v>65.012286854262925</v>
      </c>
      <c r="K90" s="173">
        <f t="shared" si="10"/>
        <v>6501.228685426292</v>
      </c>
      <c r="L90" s="173">
        <f t="shared" si="11"/>
        <v>1650</v>
      </c>
    </row>
    <row r="91" spans="1:12" ht="12" customHeight="1" x14ac:dyDescent="0.2">
      <c r="A91" s="2"/>
      <c r="B91" s="168">
        <f t="shared" si="6"/>
        <v>86</v>
      </c>
      <c r="C91" s="169" t="s">
        <v>2122</v>
      </c>
      <c r="D91" s="170" t="str">
        <f>+VLOOKUP(C91,[8]Resumen!$C$1:$J$65536,6,0)</f>
        <v>PA25/4750</v>
      </c>
      <c r="E91" s="168">
        <f>+VLOOKUP(C91,[8]Resumen!$C$1:$J$65536,5,0)</f>
        <v>1</v>
      </c>
      <c r="F91" s="171">
        <f>IF(MID(D91,1,2)="PC",VLOOKUP(D91,'[9]Costo Postes Concreto'!$B$1:$D$65536,2,0),VLOOKUP(C91,[8]Resumen!$C$1:$J$65536,7,0))</f>
        <v>4697</v>
      </c>
      <c r="G91" s="172">
        <f>IF(MID(D91,1,2)="PC",VLOOKUP(D91,'[9]Costo Postes Concreto'!$B$1:$D$65536,3,0),E91*F91*$D$3)</f>
        <v>18506.830991180177</v>
      </c>
      <c r="H91" s="172">
        <f t="shared" si="7"/>
        <v>185.06830991180178</v>
      </c>
      <c r="I91" s="173">
        <f t="shared" si="8"/>
        <v>18691.89930109198</v>
      </c>
      <c r="J91" s="173">
        <f t="shared" si="9"/>
        <v>185.06830991180178</v>
      </c>
      <c r="K91" s="173">
        <f t="shared" si="10"/>
        <v>18506.830991180177</v>
      </c>
      <c r="L91" s="173">
        <f t="shared" si="11"/>
        <v>4697</v>
      </c>
    </row>
    <row r="92" spans="1:12" ht="12" customHeight="1" x14ac:dyDescent="0.2">
      <c r="A92" s="2"/>
      <c r="B92" s="168">
        <f t="shared" si="6"/>
        <v>87</v>
      </c>
      <c r="C92" s="169" t="s">
        <v>2123</v>
      </c>
      <c r="D92" s="170" t="str">
        <f>+VLOOKUP(C92,[8]Resumen!$C$1:$J$65536,6,0)</f>
        <v>PA25/8100</v>
      </c>
      <c r="E92" s="168">
        <f>+VLOOKUP(C92,[8]Resumen!$C$1:$J$65536,5,0)</f>
        <v>1</v>
      </c>
      <c r="F92" s="171">
        <f>IF(MID(D92,1,2)="PC",VLOOKUP(D92,'[9]Costo Postes Concreto'!$B$1:$D$65536,2,0),VLOOKUP(C92,[8]Resumen!$C$1:$J$65536,7,0))</f>
        <v>6645</v>
      </c>
      <c r="G92" s="172">
        <f>IF(MID(D92,1,2)="PC",VLOOKUP(D92,'[9]Costo Postes Concreto'!$B$1:$D$65536,3,0),E92*F92*$D$3)</f>
        <v>26182.22097858043</v>
      </c>
      <c r="H92" s="172">
        <f t="shared" si="7"/>
        <v>261.82220978580432</v>
      </c>
      <c r="I92" s="173">
        <f t="shared" si="8"/>
        <v>26444.043188366235</v>
      </c>
      <c r="J92" s="173">
        <f t="shared" si="9"/>
        <v>261.82220978580432</v>
      </c>
      <c r="K92" s="173">
        <f t="shared" si="10"/>
        <v>26182.22097858043</v>
      </c>
      <c r="L92" s="173">
        <f t="shared" si="11"/>
        <v>6645</v>
      </c>
    </row>
    <row r="93" spans="1:12" ht="12" customHeight="1" x14ac:dyDescent="0.2">
      <c r="A93" s="2"/>
      <c r="B93" s="168">
        <f t="shared" si="6"/>
        <v>88</v>
      </c>
      <c r="C93" s="169" t="s">
        <v>2124</v>
      </c>
      <c r="D93" s="170" t="str">
        <f>+VLOOKUP(C93,[8]Resumen!$C$1:$J$65536,6,0)</f>
        <v>PA23/12850</v>
      </c>
      <c r="E93" s="168">
        <f>+VLOOKUP(C93,[8]Resumen!$C$1:$J$65536,5,0)</f>
        <v>1</v>
      </c>
      <c r="F93" s="171">
        <f>IF(MID(D93,1,2)="PC",VLOOKUP(D93,'[9]Costo Postes Concreto'!$B$1:$D$65536,2,0),VLOOKUP(C93,[8]Resumen!$C$1:$J$65536,7,0))</f>
        <v>8248</v>
      </c>
      <c r="G93" s="172">
        <f>IF(MID(D93,1,2)="PC",VLOOKUP(D93,'[9]Costo Postes Concreto'!$B$1:$D$65536,3,0),E93*F93*$D$3)</f>
        <v>32498.263149937004</v>
      </c>
      <c r="H93" s="172">
        <f t="shared" si="7"/>
        <v>324.98263149937003</v>
      </c>
      <c r="I93" s="173">
        <f t="shared" si="8"/>
        <v>32823.245781436373</v>
      </c>
      <c r="J93" s="173">
        <f t="shared" si="9"/>
        <v>324.98263149937003</v>
      </c>
      <c r="K93" s="173">
        <f t="shared" si="10"/>
        <v>32498.263149937004</v>
      </c>
      <c r="L93" s="173">
        <f t="shared" si="11"/>
        <v>8248</v>
      </c>
    </row>
    <row r="94" spans="1:12" ht="12" customHeight="1" x14ac:dyDescent="0.2">
      <c r="A94" s="2"/>
      <c r="B94" s="168">
        <f t="shared" si="6"/>
        <v>89</v>
      </c>
      <c r="C94" s="169" t="s">
        <v>2125</v>
      </c>
      <c r="D94" s="170" t="str">
        <f>+VLOOKUP(C94,[8]Resumen!$C$1:$J$65536,6,0)</f>
        <v>PA25/1000</v>
      </c>
      <c r="E94" s="168">
        <f>+VLOOKUP(C94,[8]Resumen!$C$1:$J$65536,5,0)</f>
        <v>1</v>
      </c>
      <c r="F94" s="171">
        <f>IF(MID(D94,1,2)="PC",VLOOKUP(D94,'[9]Costo Postes Concreto'!$B$1:$D$65536,2,0),VLOOKUP(C94,[8]Resumen!$C$1:$J$65536,7,0))</f>
        <v>1706</v>
      </c>
      <c r="G94" s="172">
        <f>IF(MID(D94,1,2)="PC",VLOOKUP(D94,'[9]Costo Postes Concreto'!$B$1:$D$65536,3,0),E94*F94*$D$3)</f>
        <v>6721.8764468710624</v>
      </c>
      <c r="H94" s="172">
        <f t="shared" si="7"/>
        <v>67.218764468710631</v>
      </c>
      <c r="I94" s="173">
        <f t="shared" si="8"/>
        <v>6789.0952113397734</v>
      </c>
      <c r="J94" s="173">
        <f t="shared" si="9"/>
        <v>67.218764468710631</v>
      </c>
      <c r="K94" s="173">
        <f t="shared" si="10"/>
        <v>6721.8764468710624</v>
      </c>
      <c r="L94" s="173">
        <f t="shared" si="11"/>
        <v>1706</v>
      </c>
    </row>
    <row r="95" spans="1:12" ht="12" customHeight="1" x14ac:dyDescent="0.2">
      <c r="A95" s="2"/>
      <c r="B95" s="168">
        <f t="shared" si="6"/>
        <v>90</v>
      </c>
      <c r="C95" s="169" t="s">
        <v>2126</v>
      </c>
      <c r="D95" s="170" t="str">
        <f>+VLOOKUP(C95,[8]Resumen!$C$1:$J$65536,6,0)</f>
        <v>PA25/5450</v>
      </c>
      <c r="E95" s="168">
        <f>+VLOOKUP(C95,[8]Resumen!$C$1:$J$65536,5,0)</f>
        <v>1</v>
      </c>
      <c r="F95" s="171">
        <f>IF(MID(D95,1,2)="PC",VLOOKUP(D95,'[9]Costo Postes Concreto'!$B$1:$D$65536,2,0),VLOOKUP(C95,[8]Resumen!$C$1:$J$65536,7,0))</f>
        <v>5136</v>
      </c>
      <c r="G95" s="172">
        <f>IF(MID(D95,1,2)="PC",VLOOKUP(D95,'[9]Costo Postes Concreto'!$B$1:$D$65536,3,0),E95*F95*$D$3)</f>
        <v>20236.551835363294</v>
      </c>
      <c r="H95" s="172">
        <f t="shared" si="7"/>
        <v>202.36551835363295</v>
      </c>
      <c r="I95" s="173">
        <f t="shared" si="8"/>
        <v>20438.917353716926</v>
      </c>
      <c r="J95" s="173">
        <f t="shared" si="9"/>
        <v>202.36551835363295</v>
      </c>
      <c r="K95" s="173">
        <f t="shared" si="10"/>
        <v>20236.551835363294</v>
      </c>
      <c r="L95" s="173">
        <f t="shared" si="11"/>
        <v>5136</v>
      </c>
    </row>
    <row r="96" spans="1:12" ht="12" customHeight="1" x14ac:dyDescent="0.2">
      <c r="A96" s="2"/>
      <c r="B96" s="168">
        <f t="shared" si="6"/>
        <v>91</v>
      </c>
      <c r="C96" s="169" t="s">
        <v>2127</v>
      </c>
      <c r="D96" s="170" t="str">
        <f>+VLOOKUP(C96,[8]Resumen!$C$1:$J$65536,6,0)</f>
        <v>PA25/9250</v>
      </c>
      <c r="E96" s="168">
        <f>+VLOOKUP(C96,[8]Resumen!$C$1:$J$65536,5,0)</f>
        <v>1</v>
      </c>
      <c r="F96" s="171">
        <f>IF(MID(D96,1,2)="PC",VLOOKUP(D96,'[9]Costo Postes Concreto'!$B$1:$D$65536,2,0),VLOOKUP(C96,[8]Resumen!$C$1:$J$65536,7,0))</f>
        <v>7244</v>
      </c>
      <c r="G96" s="172">
        <f>IF(MID(D96,1,2)="PC",VLOOKUP(D96,'[9]Costo Postes Concreto'!$B$1:$D$65536,3,0),E96*F96*$D$3)</f>
        <v>28542.363998320034</v>
      </c>
      <c r="H96" s="172">
        <f t="shared" si="7"/>
        <v>285.42363998320036</v>
      </c>
      <c r="I96" s="173">
        <f t="shared" si="8"/>
        <v>28827.787638303234</v>
      </c>
      <c r="J96" s="173">
        <f t="shared" si="9"/>
        <v>285.42363998320036</v>
      </c>
      <c r="K96" s="173">
        <f t="shared" si="10"/>
        <v>28542.363998320034</v>
      </c>
      <c r="L96" s="173">
        <f t="shared" si="11"/>
        <v>7244</v>
      </c>
    </row>
    <row r="97" spans="1:12" ht="12" customHeight="1" x14ac:dyDescent="0.2">
      <c r="A97" s="2"/>
      <c r="B97" s="168">
        <f t="shared" si="6"/>
        <v>92</v>
      </c>
      <c r="C97" s="169" t="s">
        <v>2128</v>
      </c>
      <c r="D97" s="170" t="str">
        <f>+VLOOKUP(C97,[8]Resumen!$C$1:$J$65536,6,0)</f>
        <v>PA23/14750</v>
      </c>
      <c r="E97" s="168">
        <f>+VLOOKUP(C97,[8]Resumen!$C$1:$J$65536,5,0)</f>
        <v>1</v>
      </c>
      <c r="F97" s="171">
        <f>IF(MID(D97,1,2)="PC",VLOOKUP(D97,'[9]Costo Postes Concreto'!$B$1:$D$65536,2,0),VLOOKUP(C97,[8]Resumen!$C$1:$J$65536,7,0))</f>
        <v>9021</v>
      </c>
      <c r="G97" s="172">
        <f>IF(MID(D97,1,2)="PC",VLOOKUP(D97,'[9]Costo Postes Concreto'!$B$1:$D$65536,3,0),E97*F97*$D$3)</f>
        <v>35543.990285594293</v>
      </c>
      <c r="H97" s="172">
        <f t="shared" si="7"/>
        <v>355.43990285594293</v>
      </c>
      <c r="I97" s="173">
        <f t="shared" si="8"/>
        <v>35899.430188450235</v>
      </c>
      <c r="J97" s="173">
        <f t="shared" si="9"/>
        <v>355.43990285594293</v>
      </c>
      <c r="K97" s="173">
        <f t="shared" si="10"/>
        <v>35543.990285594293</v>
      </c>
      <c r="L97" s="173">
        <f t="shared" si="11"/>
        <v>9021</v>
      </c>
    </row>
    <row r="98" spans="1:12" ht="12" customHeight="1" x14ac:dyDescent="0.2">
      <c r="A98" s="2"/>
      <c r="B98" s="168">
        <f t="shared" si="6"/>
        <v>93</v>
      </c>
      <c r="C98" s="169" t="s">
        <v>2129</v>
      </c>
      <c r="D98" s="170" t="str">
        <f>+VLOOKUP(C98,[8]Resumen!$C$1:$J$65536,6,0)</f>
        <v>PA29/1350</v>
      </c>
      <c r="E98" s="168">
        <f>+VLOOKUP(C98,[8]Resumen!$C$1:$J$65536,5,0)</f>
        <v>1</v>
      </c>
      <c r="F98" s="171">
        <f>IF(MID(D98,1,2)="PC",VLOOKUP(D98,'[9]Costo Postes Concreto'!$B$1:$D$65536,2,0),VLOOKUP(C98,[8]Resumen!$C$1:$J$65536,7,0))</f>
        <v>2408</v>
      </c>
      <c r="G98" s="172">
        <f>IF(MID(D98,1,2)="PC",VLOOKUP(D98,'[9]Costo Postes Concreto'!$B$1:$D$65536,3,0),E98*F98*$D$3)</f>
        <v>9487.8537421251585</v>
      </c>
      <c r="H98" s="172">
        <f t="shared" si="7"/>
        <v>94.878537421251593</v>
      </c>
      <c r="I98" s="173">
        <f t="shared" si="8"/>
        <v>9582.7322795464097</v>
      </c>
      <c r="J98" s="173">
        <f t="shared" si="9"/>
        <v>94.878537421251593</v>
      </c>
      <c r="K98" s="173">
        <f t="shared" si="10"/>
        <v>9487.8537421251585</v>
      </c>
      <c r="L98" s="173">
        <f t="shared" si="11"/>
        <v>2408</v>
      </c>
    </row>
    <row r="99" spans="1:12" ht="12" customHeight="1" x14ac:dyDescent="0.2">
      <c r="A99" s="2"/>
      <c r="B99" s="168">
        <f t="shared" si="6"/>
        <v>94</v>
      </c>
      <c r="C99" s="169" t="s">
        <v>2130</v>
      </c>
      <c r="D99" s="170" t="str">
        <f>+VLOOKUP(C99,[8]Resumen!$C$1:$J$65536,6,0)</f>
        <v>PA26/6750</v>
      </c>
      <c r="E99" s="168">
        <f>+VLOOKUP(C99,[8]Resumen!$C$1:$J$65536,5,0)</f>
        <v>1</v>
      </c>
      <c r="F99" s="171">
        <f>IF(MID(D99,1,2)="PC",VLOOKUP(D99,'[9]Costo Postes Concreto'!$B$1:$D$65536,2,0),VLOOKUP(C99,[8]Resumen!$C$1:$J$65536,7,0))</f>
        <v>6140</v>
      </c>
      <c r="G99" s="172">
        <f>IF(MID(D99,1,2)="PC",VLOOKUP(D99,'[9]Costo Postes Concreto'!$B$1:$D$65536,3,0),E99*F99*$D$3)</f>
        <v>24192.45098698026</v>
      </c>
      <c r="H99" s="172">
        <f t="shared" si="7"/>
        <v>241.92450986980262</v>
      </c>
      <c r="I99" s="173">
        <f t="shared" si="8"/>
        <v>24434.375496850062</v>
      </c>
      <c r="J99" s="173">
        <f t="shared" si="9"/>
        <v>241.92450986980262</v>
      </c>
      <c r="K99" s="173">
        <f t="shared" si="10"/>
        <v>24192.45098698026</v>
      </c>
      <c r="L99" s="173">
        <f t="shared" si="11"/>
        <v>6140</v>
      </c>
    </row>
    <row r="100" spans="1:12" ht="12" customHeight="1" x14ac:dyDescent="0.2">
      <c r="A100" s="2"/>
      <c r="B100" s="168">
        <f t="shared" si="6"/>
        <v>95</v>
      </c>
      <c r="C100" s="169" t="s">
        <v>2131</v>
      </c>
      <c r="D100" s="170" t="str">
        <f>+VLOOKUP(C100,[8]Resumen!$C$1:$J$65536,6,0)</f>
        <v>PA26/6900</v>
      </c>
      <c r="E100" s="168">
        <f>+VLOOKUP(C100,[8]Resumen!$C$1:$J$65536,5,0)</f>
        <v>2</v>
      </c>
      <c r="F100" s="171">
        <f>IF(MID(D100,1,2)="PC",VLOOKUP(D100,'[9]Costo Postes Concreto'!$B$1:$D$65536,2,0),VLOOKUP(C100,[8]Resumen!$C$1:$J$65536,7,0))</f>
        <v>6229</v>
      </c>
      <c r="G100" s="172">
        <f>IF(MID(D100,1,2)="PC",VLOOKUP(D100,'[9]Costo Postes Concreto'!$B$1:$D$65536,3,0),E100*F100*$D$3)</f>
        <v>49086.246644267114</v>
      </c>
      <c r="H100" s="172">
        <f t="shared" si="7"/>
        <v>490.86246644267112</v>
      </c>
      <c r="I100" s="173">
        <f t="shared" si="8"/>
        <v>49577.109110709782</v>
      </c>
      <c r="J100" s="173">
        <f t="shared" si="9"/>
        <v>490.86246644267112</v>
      </c>
      <c r="K100" s="173">
        <f t="shared" si="10"/>
        <v>49086.246644267114</v>
      </c>
      <c r="L100" s="173">
        <f t="shared" si="11"/>
        <v>12458</v>
      </c>
    </row>
    <row r="101" spans="1:12" ht="12" customHeight="1" x14ac:dyDescent="0.2">
      <c r="A101" s="2"/>
      <c r="B101" s="168">
        <f t="shared" si="6"/>
        <v>96</v>
      </c>
      <c r="C101" s="169" t="s">
        <v>2132</v>
      </c>
      <c r="D101" s="170" t="str">
        <f>+VLOOKUP(C101,[8]Resumen!$C$1:$J$65536,6,0)</f>
        <v>PA26/11200</v>
      </c>
      <c r="E101" s="168">
        <f>+VLOOKUP(C101,[8]Resumen!$C$1:$J$65536,5,0)</f>
        <v>2</v>
      </c>
      <c r="F101" s="171">
        <f>IF(MID(D101,1,2)="PC",VLOOKUP(D101,'[9]Costo Postes Concreto'!$B$1:$D$65536,2,0),VLOOKUP(C101,[8]Resumen!$C$1:$J$65536,7,0))</f>
        <v>8534</v>
      </c>
      <c r="G101" s="172">
        <f>IF(MID(D101,1,2)="PC",VLOOKUP(D101,'[9]Costo Postes Concreto'!$B$1:$D$65536,3,0),E101*F101*$D$3)</f>
        <v>67250.285577488452</v>
      </c>
      <c r="H101" s="172">
        <f t="shared" si="7"/>
        <v>672.50285577488455</v>
      </c>
      <c r="I101" s="173">
        <f t="shared" si="8"/>
        <v>67922.78843326334</v>
      </c>
      <c r="J101" s="173">
        <f t="shared" si="9"/>
        <v>672.50285577488455</v>
      </c>
      <c r="K101" s="173">
        <f t="shared" si="10"/>
        <v>67250.285577488452</v>
      </c>
      <c r="L101" s="173">
        <f t="shared" si="11"/>
        <v>17068</v>
      </c>
    </row>
    <row r="102" spans="1:12" ht="12" customHeight="1" x14ac:dyDescent="0.2">
      <c r="A102" s="2"/>
      <c r="B102" s="168">
        <f t="shared" si="6"/>
        <v>97</v>
      </c>
      <c r="C102" s="169" t="s">
        <v>2133</v>
      </c>
      <c r="D102" s="170" t="str">
        <f>+VLOOKUP(C102,[8]Resumen!$C$1:$J$65536,6,0)</f>
        <v>PA29/1550</v>
      </c>
      <c r="E102" s="168">
        <f>+VLOOKUP(C102,[8]Resumen!$C$1:$J$65536,5,0)</f>
        <v>1</v>
      </c>
      <c r="F102" s="171">
        <f>IF(MID(D102,1,2)="PC",VLOOKUP(D102,'[9]Costo Postes Concreto'!$B$1:$D$65536,2,0),VLOOKUP(C102,[8]Resumen!$C$1:$J$65536,7,0))</f>
        <v>2634</v>
      </c>
      <c r="G102" s="172">
        <f>IF(MID(D102,1,2)="PC",VLOOKUP(D102,'[9]Costo Postes Concreto'!$B$1:$D$65536,3,0),E102*F102*$D$3)</f>
        <v>10378.325065098699</v>
      </c>
      <c r="H102" s="172">
        <f t="shared" si="7"/>
        <v>103.783250650987</v>
      </c>
      <c r="I102" s="173">
        <f t="shared" si="8"/>
        <v>10482.108315749687</v>
      </c>
      <c r="J102" s="173">
        <f t="shared" si="9"/>
        <v>103.783250650987</v>
      </c>
      <c r="K102" s="173">
        <f t="shared" si="10"/>
        <v>10378.325065098699</v>
      </c>
      <c r="L102" s="173">
        <f t="shared" si="11"/>
        <v>2634</v>
      </c>
    </row>
    <row r="103" spans="1:12" ht="12" customHeight="1" x14ac:dyDescent="0.2">
      <c r="A103" s="2"/>
      <c r="B103" s="168">
        <f t="shared" si="6"/>
        <v>98</v>
      </c>
      <c r="C103" s="169" t="s">
        <v>2134</v>
      </c>
      <c r="D103" s="170" t="str">
        <f>+VLOOKUP(C103,[8]Resumen!$C$1:$J$65536,6,0)</f>
        <v>PA26/8050</v>
      </c>
      <c r="E103" s="168">
        <f>+VLOOKUP(C103,[8]Resumen!$C$1:$J$65536,5,0)</f>
        <v>1</v>
      </c>
      <c r="F103" s="171">
        <f>IF(MID(D103,1,2)="PC",VLOOKUP(D103,'[9]Costo Postes Concreto'!$B$1:$D$65536,2,0),VLOOKUP(C103,[8]Resumen!$C$1:$J$65536,7,0))</f>
        <v>6885</v>
      </c>
      <c r="G103" s="172">
        <f>IF(MID(D103,1,2)="PC",VLOOKUP(D103,'[9]Costo Postes Concreto'!$B$1:$D$65536,3,0),E103*F103*$D$3)</f>
        <v>27127.854241915164</v>
      </c>
      <c r="H103" s="172">
        <f t="shared" si="7"/>
        <v>271.27854241915162</v>
      </c>
      <c r="I103" s="173">
        <f t="shared" si="8"/>
        <v>27399.132784334317</v>
      </c>
      <c r="J103" s="173">
        <f t="shared" si="9"/>
        <v>271.27854241915162</v>
      </c>
      <c r="K103" s="173">
        <f t="shared" si="10"/>
        <v>27127.854241915164</v>
      </c>
      <c r="L103" s="173">
        <f t="shared" si="11"/>
        <v>6885</v>
      </c>
    </row>
    <row r="104" spans="1:12" ht="12" customHeight="1" x14ac:dyDescent="0.2">
      <c r="A104" s="2"/>
      <c r="B104" s="168">
        <f t="shared" si="6"/>
        <v>99</v>
      </c>
      <c r="C104" s="169" t="s">
        <v>2135</v>
      </c>
      <c r="D104" s="170" t="str">
        <f>+VLOOKUP(C104,[8]Resumen!$C$1:$J$65536,6,0)</f>
        <v>PA26/8150</v>
      </c>
      <c r="E104" s="168">
        <f>+VLOOKUP(C104,[8]Resumen!$C$1:$J$65536,5,0)</f>
        <v>2</v>
      </c>
      <c r="F104" s="171">
        <f>IF(MID(D104,1,2)="PC",VLOOKUP(D104,'[9]Costo Postes Concreto'!$B$1:$D$65536,2,0),VLOOKUP(C104,[8]Resumen!$C$1:$J$65536,7,0))</f>
        <v>6941</v>
      </c>
      <c r="G104" s="172">
        <f>IF(MID(D104,1,2)="PC",VLOOKUP(D104,'[9]Costo Postes Concreto'!$B$1:$D$65536,3,0),E104*F104*$D$3)</f>
        <v>54697.004006719864</v>
      </c>
      <c r="H104" s="172">
        <f t="shared" si="7"/>
        <v>546.97004006719862</v>
      </c>
      <c r="I104" s="173">
        <f t="shared" si="8"/>
        <v>55243.974046787065</v>
      </c>
      <c r="J104" s="173">
        <f t="shared" si="9"/>
        <v>546.97004006719862</v>
      </c>
      <c r="K104" s="173">
        <f t="shared" si="10"/>
        <v>54697.004006719864</v>
      </c>
      <c r="L104" s="173">
        <f t="shared" si="11"/>
        <v>13882</v>
      </c>
    </row>
    <row r="105" spans="1:12" ht="12" customHeight="1" x14ac:dyDescent="0.2">
      <c r="A105" s="2"/>
      <c r="B105" s="168">
        <f t="shared" si="6"/>
        <v>100</v>
      </c>
      <c r="C105" s="169" t="s">
        <v>2136</v>
      </c>
      <c r="D105" s="170" t="str">
        <f>+VLOOKUP(C105,[8]Resumen!$C$1:$J$65536,6,0)</f>
        <v>PA26/13300</v>
      </c>
      <c r="E105" s="168">
        <f>+VLOOKUP(C105,[8]Resumen!$C$1:$J$65536,5,0)</f>
        <v>2</v>
      </c>
      <c r="F105" s="171">
        <f>IF(MID(D105,1,2)="PC",VLOOKUP(D105,'[9]Costo Postes Concreto'!$B$1:$D$65536,2,0),VLOOKUP(C105,[8]Resumen!$C$1:$J$65536,7,0))</f>
        <v>9542</v>
      </c>
      <c r="G105" s="172">
        <f>IF(MID(D105,1,2)="PC",VLOOKUP(D105,'[9]Costo Postes Concreto'!$B$1:$D$65536,3,0),E105*F105*$D$3)</f>
        <v>75193.604989500207</v>
      </c>
      <c r="H105" s="172">
        <f t="shared" si="7"/>
        <v>751.93604989500204</v>
      </c>
      <c r="I105" s="173">
        <f t="shared" si="8"/>
        <v>75945.541039395204</v>
      </c>
      <c r="J105" s="173">
        <f t="shared" si="9"/>
        <v>751.93604989500204</v>
      </c>
      <c r="K105" s="173">
        <f t="shared" si="10"/>
        <v>75193.604989500207</v>
      </c>
      <c r="L105" s="173">
        <f t="shared" si="11"/>
        <v>19084</v>
      </c>
    </row>
    <row r="106" spans="1:12" ht="12" customHeight="1" x14ac:dyDescent="0.2">
      <c r="A106" s="2"/>
      <c r="B106" s="168">
        <f t="shared" si="6"/>
        <v>101</v>
      </c>
      <c r="C106" s="169" t="s">
        <v>2137</v>
      </c>
      <c r="D106" s="170" t="str">
        <f>+VLOOKUP(C106,[8]Resumen!$C$1:$J$65536,6,0)</f>
        <v>PA29/1700</v>
      </c>
      <c r="E106" s="168">
        <f>+VLOOKUP(C106,[8]Resumen!$C$1:$J$65536,5,0)</f>
        <v>1</v>
      </c>
      <c r="F106" s="171">
        <f>IF(MID(D106,1,2)="PC",VLOOKUP(D106,'[9]Costo Postes Concreto'!$B$1:$D$65536,2,0),VLOOKUP(C106,[8]Resumen!$C$1:$J$65536,7,0))</f>
        <v>2797</v>
      </c>
      <c r="G106" s="172">
        <f>IF(MID(D106,1,2)="PC",VLOOKUP(D106,'[9]Costo Postes Concreto'!$B$1:$D$65536,3,0),E106*F106*$D$3)</f>
        <v>11020.567656446872</v>
      </c>
      <c r="H106" s="172">
        <f t="shared" si="7"/>
        <v>110.20567656446872</v>
      </c>
      <c r="I106" s="173">
        <f t="shared" si="8"/>
        <v>11130.773333011341</v>
      </c>
      <c r="J106" s="173">
        <f t="shared" si="9"/>
        <v>110.20567656446872</v>
      </c>
      <c r="K106" s="173">
        <f t="shared" si="10"/>
        <v>11020.567656446872</v>
      </c>
      <c r="L106" s="173">
        <f t="shared" si="11"/>
        <v>2797</v>
      </c>
    </row>
    <row r="107" spans="1:12" ht="12" customHeight="1" x14ac:dyDescent="0.2">
      <c r="A107" s="2"/>
      <c r="B107" s="168">
        <f t="shared" si="6"/>
        <v>102</v>
      </c>
      <c r="C107" s="169" t="s">
        <v>2138</v>
      </c>
      <c r="D107" s="170" t="str">
        <f>+VLOOKUP(C107,[8]Resumen!$C$1:$J$65536,6,0)</f>
        <v>PA26/9350</v>
      </c>
      <c r="E107" s="168">
        <f>+VLOOKUP(C107,[8]Resumen!$C$1:$J$65536,5,0)</f>
        <v>1</v>
      </c>
      <c r="F107" s="171">
        <f>IF(MID(D107,1,2)="PC",VLOOKUP(D107,'[9]Costo Postes Concreto'!$B$1:$D$65536,2,0),VLOOKUP(C107,[8]Resumen!$C$1:$J$65536,7,0))</f>
        <v>7589</v>
      </c>
      <c r="G107" s="172">
        <f>IF(MID(D107,1,2)="PC",VLOOKUP(D107,'[9]Costo Postes Concreto'!$B$1:$D$65536,3,0),E107*F107*$D$3)</f>
        <v>29901.711814363713</v>
      </c>
      <c r="H107" s="172">
        <f t="shared" si="7"/>
        <v>299.01711814363711</v>
      </c>
      <c r="I107" s="173">
        <f t="shared" si="8"/>
        <v>30200.728932507351</v>
      </c>
      <c r="J107" s="173">
        <f t="shared" si="9"/>
        <v>299.01711814363711</v>
      </c>
      <c r="K107" s="173">
        <f t="shared" si="10"/>
        <v>29901.711814363713</v>
      </c>
      <c r="L107" s="173">
        <f t="shared" si="11"/>
        <v>7589</v>
      </c>
    </row>
    <row r="108" spans="1:12" ht="12" customHeight="1" x14ac:dyDescent="0.2">
      <c r="A108" s="2"/>
      <c r="B108" s="168">
        <f t="shared" si="6"/>
        <v>103</v>
      </c>
      <c r="C108" s="169" t="s">
        <v>2139</v>
      </c>
      <c r="D108" s="170" t="str">
        <f>+VLOOKUP(C108,[8]Resumen!$C$1:$J$65536,6,0)</f>
        <v>PA26/9350</v>
      </c>
      <c r="E108" s="168">
        <f>+VLOOKUP(C108,[8]Resumen!$C$1:$J$65536,5,0)</f>
        <v>2</v>
      </c>
      <c r="F108" s="171">
        <f>IF(MID(D108,1,2)="PC",VLOOKUP(D108,'[9]Costo Postes Concreto'!$B$1:$D$65536,2,0),VLOOKUP(C108,[8]Resumen!$C$1:$J$65536,7,0))</f>
        <v>7589</v>
      </c>
      <c r="G108" s="172">
        <f>IF(MID(D108,1,2)="PC",VLOOKUP(D108,'[9]Costo Postes Concreto'!$B$1:$D$65536,3,0),E108*F108*$D$3)</f>
        <v>59803.423628727425</v>
      </c>
      <c r="H108" s="172">
        <f t="shared" si="7"/>
        <v>598.03423628727421</v>
      </c>
      <c r="I108" s="173">
        <f t="shared" si="8"/>
        <v>60401.457865014701</v>
      </c>
      <c r="J108" s="173">
        <f t="shared" si="9"/>
        <v>598.03423628727421</v>
      </c>
      <c r="K108" s="173">
        <f t="shared" si="10"/>
        <v>59803.423628727425</v>
      </c>
      <c r="L108" s="173">
        <f t="shared" si="11"/>
        <v>15178</v>
      </c>
    </row>
    <row r="109" spans="1:12" ht="12" customHeight="1" x14ac:dyDescent="0.2">
      <c r="A109" s="2"/>
      <c r="B109" s="168">
        <f t="shared" si="6"/>
        <v>104</v>
      </c>
      <c r="C109" s="169" t="s">
        <v>2140</v>
      </c>
      <c r="D109" s="170" t="str">
        <f>+VLOOKUP(C109,[8]Resumen!$C$1:$J$65536,6,0)</f>
        <v>PA26/15250</v>
      </c>
      <c r="E109" s="168">
        <f>+VLOOKUP(C109,[8]Resumen!$C$1:$J$65536,5,0)</f>
        <v>2</v>
      </c>
      <c r="F109" s="171">
        <f>IF(MID(D109,1,2)="PC",VLOOKUP(D109,'[9]Costo Postes Concreto'!$B$1:$D$65536,2,0),VLOOKUP(C109,[8]Resumen!$C$1:$J$65536,7,0))</f>
        <v>10430</v>
      </c>
      <c r="G109" s="172">
        <f>IF(MID(D109,1,2)="PC",VLOOKUP(D109,'[9]Costo Postes Concreto'!$B$1:$D$65536,3,0),E109*F109*$D$3)</f>
        <v>82191.291138177243</v>
      </c>
      <c r="H109" s="172">
        <f t="shared" si="7"/>
        <v>821.91291138177246</v>
      </c>
      <c r="I109" s="173">
        <f t="shared" si="8"/>
        <v>83013.204049559019</v>
      </c>
      <c r="J109" s="173">
        <f t="shared" si="9"/>
        <v>821.91291138177246</v>
      </c>
      <c r="K109" s="173">
        <f t="shared" si="10"/>
        <v>82191.291138177243</v>
      </c>
      <c r="L109" s="173">
        <f t="shared" si="11"/>
        <v>20860</v>
      </c>
    </row>
    <row r="110" spans="1:12" ht="12" customHeight="1" x14ac:dyDescent="0.2">
      <c r="A110" s="2"/>
      <c r="B110" s="168">
        <f t="shared" si="6"/>
        <v>105</v>
      </c>
      <c r="C110" s="169" t="s">
        <v>2141</v>
      </c>
      <c r="D110" s="170" t="str">
        <f>+VLOOKUP(C110,[8]Resumen!$C$1:$J$65536,6,0)</f>
        <v>PC21/500</v>
      </c>
      <c r="E110" s="168">
        <f>+VLOOKUP(C110,[8]Resumen!$C$1:$J$65536,5,0)</f>
        <v>1</v>
      </c>
      <c r="F110" s="171">
        <f>IF(MID(D110,1,2)="PC",VLOOKUP(D110,'[9]Costo Postes Concreto'!$B$1:$D$65536,2,0),VLOOKUP(C110,[8]Resumen!$C$1:$J$65536,7,0))</f>
        <v>4812.5</v>
      </c>
      <c r="G110" s="172">
        <f>IF(MID(D110,1,2)="PC",VLOOKUP(D110,'[9]Costo Postes Concreto'!$B$1:$D$65536,3,0),E110*F110*$D$3)</f>
        <v>2648.8468763567694</v>
      </c>
      <c r="H110" s="172">
        <f t="shared" si="7"/>
        <v>26.488468763567695</v>
      </c>
      <c r="I110" s="173">
        <f t="shared" si="8"/>
        <v>2675.335345120337</v>
      </c>
      <c r="J110" s="173">
        <f t="shared" si="9"/>
        <v>2675.335345120337</v>
      </c>
      <c r="K110" s="173">
        <f t="shared" si="10"/>
        <v>0</v>
      </c>
      <c r="L110" s="173">
        <f t="shared" si="11"/>
        <v>4812.5</v>
      </c>
    </row>
    <row r="111" spans="1:12" ht="12" customHeight="1" x14ac:dyDescent="0.2">
      <c r="A111" s="2"/>
      <c r="B111" s="168">
        <f t="shared" si="6"/>
        <v>106</v>
      </c>
      <c r="C111" s="169" t="s">
        <v>2142</v>
      </c>
      <c r="D111" s="170" t="str">
        <f>+VLOOKUP(C111,[8]Resumen!$C$1:$J$65536,6,0)</f>
        <v>PA21/1950</v>
      </c>
      <c r="E111" s="168">
        <f>+VLOOKUP(C111,[8]Resumen!$C$1:$J$65536,5,0)</f>
        <v>1</v>
      </c>
      <c r="F111" s="171">
        <f>IF(MID(D111,1,2)="PC",VLOOKUP(D111,'[9]Costo Postes Concreto'!$B$1:$D$65536,2,0),VLOOKUP(C111,[8]Resumen!$C$1:$J$65536,7,0))</f>
        <v>2209</v>
      </c>
      <c r="G111" s="172">
        <f>IF(MID(D111,1,2)="PC",VLOOKUP(D111,'[9]Costo Postes Concreto'!$B$1:$D$65536,3,0),E111*F111*$D$3)</f>
        <v>8703.7661612767752</v>
      </c>
      <c r="H111" s="172">
        <f t="shared" si="7"/>
        <v>87.037661612767749</v>
      </c>
      <c r="I111" s="173">
        <f t="shared" si="8"/>
        <v>8790.8038228895421</v>
      </c>
      <c r="J111" s="173">
        <f t="shared" si="9"/>
        <v>87.037661612767749</v>
      </c>
      <c r="K111" s="173">
        <f t="shared" si="10"/>
        <v>8703.7661612767752</v>
      </c>
      <c r="L111" s="173">
        <f t="shared" si="11"/>
        <v>2209</v>
      </c>
    </row>
    <row r="112" spans="1:12" ht="12" customHeight="1" x14ac:dyDescent="0.2">
      <c r="A112" s="2"/>
      <c r="B112" s="168">
        <f t="shared" si="6"/>
        <v>107</v>
      </c>
      <c r="C112" s="169" t="s">
        <v>2143</v>
      </c>
      <c r="D112" s="170" t="str">
        <f>+VLOOKUP(C112,[8]Resumen!$C$1:$J$65536,6,0)</f>
        <v>PA21/3250</v>
      </c>
      <c r="E112" s="168">
        <f>+VLOOKUP(C112,[8]Resumen!$C$1:$J$65536,5,0)</f>
        <v>1</v>
      </c>
      <c r="F112" s="171">
        <f>IF(MID(D112,1,2)="PC",VLOOKUP(D112,'[9]Costo Postes Concreto'!$B$1:$D$65536,2,0),VLOOKUP(C112,[8]Resumen!$C$1:$J$65536,7,0))</f>
        <v>3079</v>
      </c>
      <c r="G112" s="172">
        <f>IF(MID(D112,1,2)="PC",VLOOKUP(D112,'[9]Costo Postes Concreto'!$B$1:$D$65536,3,0),E112*F112*$D$3)</f>
        <v>12131.686740865183</v>
      </c>
      <c r="H112" s="172">
        <f t="shared" si="7"/>
        <v>121.31686740865183</v>
      </c>
      <c r="I112" s="173">
        <f t="shared" si="8"/>
        <v>12253.003608273835</v>
      </c>
      <c r="J112" s="173">
        <f t="shared" si="9"/>
        <v>121.31686740865183</v>
      </c>
      <c r="K112" s="173">
        <f t="shared" si="10"/>
        <v>12131.686740865183</v>
      </c>
      <c r="L112" s="173">
        <f t="shared" si="11"/>
        <v>3079</v>
      </c>
    </row>
    <row r="113" spans="1:12" ht="12" customHeight="1" x14ac:dyDescent="0.2">
      <c r="A113" s="2"/>
      <c r="B113" s="168">
        <f t="shared" si="6"/>
        <v>108</v>
      </c>
      <c r="C113" s="169" t="s">
        <v>2144</v>
      </c>
      <c r="D113" s="170" t="str">
        <f>+VLOOKUP(C113,[8]Resumen!$C$1:$J$65536,6,0)</f>
        <v>PA19/5250</v>
      </c>
      <c r="E113" s="168">
        <f>+VLOOKUP(C113,[8]Resumen!$C$1:$J$65536,5,0)</f>
        <v>1</v>
      </c>
      <c r="F113" s="171">
        <f>IF(MID(D113,1,2)="PC",VLOOKUP(D113,'[9]Costo Postes Concreto'!$B$1:$D$65536,2,0),VLOOKUP(C113,[8]Resumen!$C$1:$J$65536,7,0))</f>
        <v>3802</v>
      </c>
      <c r="G113" s="172">
        <f>IF(MID(D113,1,2)="PC",VLOOKUP(D113,'[9]Costo Postes Concreto'!$B$1:$D$65536,3,0),E113*F113*$D$3)</f>
        <v>14980.406946661067</v>
      </c>
      <c r="H113" s="172">
        <f t="shared" si="7"/>
        <v>149.80406946661068</v>
      </c>
      <c r="I113" s="173">
        <f t="shared" si="8"/>
        <v>15130.211016127678</v>
      </c>
      <c r="J113" s="173">
        <f t="shared" si="9"/>
        <v>149.80406946661068</v>
      </c>
      <c r="K113" s="173">
        <f t="shared" si="10"/>
        <v>14980.406946661067</v>
      </c>
      <c r="L113" s="173">
        <f t="shared" si="11"/>
        <v>3802</v>
      </c>
    </row>
    <row r="114" spans="1:12" ht="12" customHeight="1" x14ac:dyDescent="0.2">
      <c r="A114" s="2"/>
      <c r="B114" s="168">
        <f t="shared" si="6"/>
        <v>109</v>
      </c>
      <c r="C114" s="169" t="s">
        <v>2145</v>
      </c>
      <c r="D114" s="170" t="str">
        <f>+VLOOKUP(C114,[8]Resumen!$C$1:$J$65536,6,0)</f>
        <v>PC21/600</v>
      </c>
      <c r="E114" s="168">
        <f>+VLOOKUP(C114,[8]Resumen!$C$1:$J$65536,5,0)</f>
        <v>1</v>
      </c>
      <c r="F114" s="171">
        <f>IF(MID(D114,1,2)="PC",VLOOKUP(D114,'[9]Costo Postes Concreto'!$B$1:$D$65536,2,0),VLOOKUP(C114,[8]Resumen!$C$1:$J$65536,7,0))</f>
        <v>4774</v>
      </c>
      <c r="G114" s="172">
        <f>IF(MID(D114,1,2)="PC",VLOOKUP(D114,'[9]Costo Postes Concreto'!$B$1:$D$65536,3,0),E114*F114*$D$3)</f>
        <v>2610.007766071993</v>
      </c>
      <c r="H114" s="172">
        <f t="shared" si="7"/>
        <v>26.100077660719933</v>
      </c>
      <c r="I114" s="173">
        <f t="shared" si="8"/>
        <v>2636.1078437327128</v>
      </c>
      <c r="J114" s="173">
        <f t="shared" si="9"/>
        <v>2636.1078437327128</v>
      </c>
      <c r="K114" s="173">
        <f t="shared" si="10"/>
        <v>0</v>
      </c>
      <c r="L114" s="173">
        <f t="shared" si="11"/>
        <v>4774</v>
      </c>
    </row>
    <row r="115" spans="1:12" ht="12" customHeight="1" x14ac:dyDescent="0.2">
      <c r="A115" s="2"/>
      <c r="B115" s="168">
        <f t="shared" si="6"/>
        <v>110</v>
      </c>
      <c r="C115" s="169" t="s">
        <v>2146</v>
      </c>
      <c r="D115" s="170" t="str">
        <f>+VLOOKUP(C115,[8]Resumen!$C$1:$J$65536,6,0)</f>
        <v>PA21/2300</v>
      </c>
      <c r="E115" s="168">
        <f>+VLOOKUP(C115,[8]Resumen!$C$1:$J$65536,5,0)</f>
        <v>1</v>
      </c>
      <c r="F115" s="171">
        <f>IF(MID(D115,1,2)="PC",VLOOKUP(D115,'[9]Costo Postes Concreto'!$B$1:$D$65536,2,0),VLOOKUP(C115,[8]Resumen!$C$1:$J$65536,7,0))</f>
        <v>2460</v>
      </c>
      <c r="G115" s="172">
        <f>IF(MID(D115,1,2)="PC",VLOOKUP(D115,'[9]Costo Postes Concreto'!$B$1:$D$65536,3,0),E115*F115*$D$3)</f>
        <v>9692.7409491810176</v>
      </c>
      <c r="H115" s="172">
        <f t="shared" si="7"/>
        <v>96.927409491810181</v>
      </c>
      <c r="I115" s="173">
        <f t="shared" si="8"/>
        <v>9789.6683586728286</v>
      </c>
      <c r="J115" s="173">
        <f t="shared" si="9"/>
        <v>96.927409491810181</v>
      </c>
      <c r="K115" s="173">
        <f t="shared" si="10"/>
        <v>9692.7409491810176</v>
      </c>
      <c r="L115" s="173">
        <f t="shared" si="11"/>
        <v>2460</v>
      </c>
    </row>
    <row r="116" spans="1:12" ht="12" customHeight="1" x14ac:dyDescent="0.2">
      <c r="A116" s="2"/>
      <c r="B116" s="168">
        <f t="shared" si="6"/>
        <v>111</v>
      </c>
      <c r="C116" s="169" t="s">
        <v>2147</v>
      </c>
      <c r="D116" s="170" t="str">
        <f>+VLOOKUP(C116,[8]Resumen!$C$1:$J$65536,6,0)</f>
        <v>PA21/3900</v>
      </c>
      <c r="E116" s="168">
        <f>+VLOOKUP(C116,[8]Resumen!$C$1:$J$65536,5,0)</f>
        <v>1</v>
      </c>
      <c r="F116" s="171">
        <f>IF(MID(D116,1,2)="PC",VLOOKUP(D116,'[9]Costo Postes Concreto'!$B$1:$D$65536,2,0),VLOOKUP(C116,[8]Resumen!$C$1:$J$65536,7,0))</f>
        <v>3467</v>
      </c>
      <c r="G116" s="172">
        <f>IF(MID(D116,1,2)="PC",VLOOKUP(D116,'[9]Costo Postes Concreto'!$B$1:$D$65536,3,0),E116*F116*$D$3)</f>
        <v>13660.460516589668</v>
      </c>
      <c r="H116" s="172">
        <f t="shared" si="7"/>
        <v>136.60460516589669</v>
      </c>
      <c r="I116" s="173">
        <f t="shared" si="8"/>
        <v>13797.065121755564</v>
      </c>
      <c r="J116" s="173">
        <f t="shared" si="9"/>
        <v>136.60460516589669</v>
      </c>
      <c r="K116" s="173">
        <f t="shared" si="10"/>
        <v>13660.460516589668</v>
      </c>
      <c r="L116" s="173">
        <f t="shared" si="11"/>
        <v>3467</v>
      </c>
    </row>
    <row r="117" spans="1:12" ht="12" customHeight="1" x14ac:dyDescent="0.2">
      <c r="A117" s="2"/>
      <c r="B117" s="168">
        <f t="shared" si="6"/>
        <v>112</v>
      </c>
      <c r="C117" s="169" t="s">
        <v>2148</v>
      </c>
      <c r="D117" s="170" t="str">
        <f>+VLOOKUP(C117,[8]Resumen!$C$1:$J$65536,6,0)</f>
        <v>PA19/6350</v>
      </c>
      <c r="E117" s="168">
        <f>+VLOOKUP(C117,[8]Resumen!$C$1:$J$65536,5,0)</f>
        <v>1</v>
      </c>
      <c r="F117" s="171">
        <f>IF(MID(D117,1,2)="PC",VLOOKUP(D117,'[9]Costo Postes Concreto'!$B$1:$D$65536,2,0),VLOOKUP(C117,[8]Resumen!$C$1:$J$65536,7,0))</f>
        <v>4302</v>
      </c>
      <c r="G117" s="172">
        <f>IF(MID(D117,1,2)="PC",VLOOKUP(D117,'[9]Costo Postes Concreto'!$B$1:$D$65536,3,0),E117*F117*$D$3)</f>
        <v>16950.476245275095</v>
      </c>
      <c r="H117" s="172">
        <f t="shared" si="7"/>
        <v>169.50476245275095</v>
      </c>
      <c r="I117" s="173">
        <f t="shared" si="8"/>
        <v>17119.981007727845</v>
      </c>
      <c r="J117" s="173">
        <f t="shared" si="9"/>
        <v>169.50476245275095</v>
      </c>
      <c r="K117" s="173">
        <f t="shared" si="10"/>
        <v>16950.476245275095</v>
      </c>
      <c r="L117" s="173">
        <f t="shared" si="11"/>
        <v>4302</v>
      </c>
    </row>
    <row r="118" spans="1:12" ht="12" customHeight="1" x14ac:dyDescent="0.2">
      <c r="A118" s="2"/>
      <c r="B118" s="168">
        <f t="shared" si="6"/>
        <v>113</v>
      </c>
      <c r="C118" s="169" t="s">
        <v>2149</v>
      </c>
      <c r="D118" s="170" t="str">
        <f>+VLOOKUP(C118,[8]Resumen!$C$1:$J$65536,6,0)</f>
        <v>PC21/500</v>
      </c>
      <c r="E118" s="168">
        <f>+VLOOKUP(C118,[8]Resumen!$C$1:$J$65536,5,0)</f>
        <v>1</v>
      </c>
      <c r="F118" s="171">
        <f>IF(MID(D118,1,2)="PC",VLOOKUP(D118,'[9]Costo Postes Concreto'!$B$1:$D$65536,2,0),VLOOKUP(C118,[8]Resumen!$C$1:$J$65536,7,0))</f>
        <v>4812.5</v>
      </c>
      <c r="G118" s="172">
        <f>IF(MID(D118,1,2)="PC",VLOOKUP(D118,'[9]Costo Postes Concreto'!$B$1:$D$65536,3,0),E118*F118*$D$3)</f>
        <v>2648.8468763567694</v>
      </c>
      <c r="H118" s="172">
        <f t="shared" si="7"/>
        <v>26.488468763567695</v>
      </c>
      <c r="I118" s="173">
        <f t="shared" si="8"/>
        <v>2675.335345120337</v>
      </c>
      <c r="J118" s="173">
        <f t="shared" si="9"/>
        <v>2675.335345120337</v>
      </c>
      <c r="K118" s="173">
        <f t="shared" si="10"/>
        <v>0</v>
      </c>
      <c r="L118" s="173">
        <f t="shared" si="11"/>
        <v>4812.5</v>
      </c>
    </row>
    <row r="119" spans="1:12" ht="12" customHeight="1" x14ac:dyDescent="0.2">
      <c r="A119" s="2"/>
      <c r="B119" s="168">
        <f t="shared" si="6"/>
        <v>114</v>
      </c>
      <c r="C119" s="169" t="s">
        <v>2150</v>
      </c>
      <c r="D119" s="170" t="str">
        <f>+VLOOKUP(C119,[8]Resumen!$C$1:$J$65536,6,0)</f>
        <v>PA21/2950</v>
      </c>
      <c r="E119" s="168">
        <f>+VLOOKUP(C119,[8]Resumen!$C$1:$J$65536,5,0)</f>
        <v>1</v>
      </c>
      <c r="F119" s="171">
        <f>IF(MID(D119,1,2)="PC",VLOOKUP(D119,'[9]Costo Postes Concreto'!$B$1:$D$65536,2,0),VLOOKUP(C119,[8]Resumen!$C$1:$J$65536,7,0))</f>
        <v>2891</v>
      </c>
      <c r="G119" s="172">
        <f>IF(MID(D119,1,2)="PC",VLOOKUP(D119,'[9]Costo Postes Concreto'!$B$1:$D$65536,3,0),E119*F119*$D$3)</f>
        <v>11390.940684586309</v>
      </c>
      <c r="H119" s="172">
        <f t="shared" si="7"/>
        <v>113.90940684586309</v>
      </c>
      <c r="I119" s="173">
        <f t="shared" si="8"/>
        <v>11504.850091432172</v>
      </c>
      <c r="J119" s="173">
        <f t="shared" si="9"/>
        <v>113.90940684586309</v>
      </c>
      <c r="K119" s="173">
        <f t="shared" si="10"/>
        <v>11390.940684586309</v>
      </c>
      <c r="L119" s="173">
        <f t="shared" si="11"/>
        <v>2891</v>
      </c>
    </row>
    <row r="120" spans="1:12" ht="12" customHeight="1" x14ac:dyDescent="0.2">
      <c r="A120" s="2"/>
      <c r="B120" s="168">
        <f t="shared" si="6"/>
        <v>115</v>
      </c>
      <c r="C120" s="169" t="s">
        <v>2151</v>
      </c>
      <c r="D120" s="170" t="str">
        <f>+VLOOKUP(C120,[8]Resumen!$C$1:$J$65536,6,0)</f>
        <v>PA21/5050</v>
      </c>
      <c r="E120" s="168">
        <f>+VLOOKUP(C120,[8]Resumen!$C$1:$J$65536,5,0)</f>
        <v>1</v>
      </c>
      <c r="F120" s="171">
        <f>IF(MID(D120,1,2)="PC",VLOOKUP(D120,'[9]Costo Postes Concreto'!$B$1:$D$65536,2,0),VLOOKUP(C120,[8]Resumen!$C$1:$J$65536,7,0))</f>
        <v>4101</v>
      </c>
      <c r="G120" s="172">
        <f>IF(MID(D120,1,2)="PC",VLOOKUP(D120,'[9]Costo Postes Concreto'!$B$1:$D$65536,3,0),E120*F120*$D$3)</f>
        <v>16158.508387232256</v>
      </c>
      <c r="H120" s="172">
        <f t="shared" si="7"/>
        <v>161.58508387232257</v>
      </c>
      <c r="I120" s="173">
        <f t="shared" si="8"/>
        <v>16320.093471104577</v>
      </c>
      <c r="J120" s="173">
        <f t="shared" si="9"/>
        <v>161.58508387232257</v>
      </c>
      <c r="K120" s="173">
        <f t="shared" si="10"/>
        <v>16158.508387232256</v>
      </c>
      <c r="L120" s="173">
        <f t="shared" si="11"/>
        <v>4101</v>
      </c>
    </row>
    <row r="121" spans="1:12" ht="12" customHeight="1" x14ac:dyDescent="0.2">
      <c r="A121" s="2"/>
      <c r="B121" s="168">
        <f t="shared" si="6"/>
        <v>116</v>
      </c>
      <c r="C121" s="169" t="s">
        <v>2152</v>
      </c>
      <c r="D121" s="170" t="str">
        <f>+VLOOKUP(C121,[8]Resumen!$C$1:$J$65536,6,0)</f>
        <v>PA19/8300</v>
      </c>
      <c r="E121" s="168">
        <f>+VLOOKUP(C121,[8]Resumen!$C$1:$J$65536,5,0)</f>
        <v>1</v>
      </c>
      <c r="F121" s="171">
        <f>IF(MID(D121,1,2)="PC",VLOOKUP(D121,'[9]Costo Postes Concreto'!$B$1:$D$65536,2,0),VLOOKUP(C121,[8]Resumen!$C$1:$J$65536,7,0))</f>
        <v>5120</v>
      </c>
      <c r="G121" s="172">
        <f>IF(MID(D121,1,2)="PC",VLOOKUP(D121,'[9]Costo Postes Concreto'!$B$1:$D$65536,3,0),E121*F121*$D$3)</f>
        <v>20173.509617807646</v>
      </c>
      <c r="H121" s="172">
        <f t="shared" si="7"/>
        <v>201.73509617807645</v>
      </c>
      <c r="I121" s="173">
        <f t="shared" si="8"/>
        <v>20375.244713985721</v>
      </c>
      <c r="J121" s="173">
        <f t="shared" si="9"/>
        <v>201.73509617807645</v>
      </c>
      <c r="K121" s="173">
        <f t="shared" si="10"/>
        <v>20173.509617807646</v>
      </c>
      <c r="L121" s="173">
        <f t="shared" si="11"/>
        <v>5120</v>
      </c>
    </row>
    <row r="122" spans="1:12" ht="12" customHeight="1" x14ac:dyDescent="0.2">
      <c r="A122" s="2"/>
      <c r="B122" s="168">
        <f t="shared" si="6"/>
        <v>117</v>
      </c>
      <c r="C122" s="169" t="s">
        <v>2153</v>
      </c>
      <c r="D122" s="170" t="str">
        <f>+VLOOKUP(C122,[8]Resumen!$C$1:$J$65536,6,0)</f>
        <v>PA21/800</v>
      </c>
      <c r="E122" s="168">
        <f>+VLOOKUP(C122,[8]Resumen!$C$1:$J$65536,5,0)</f>
        <v>1</v>
      </c>
      <c r="F122" s="171">
        <f>IF(MID(D122,1,2)="PC",VLOOKUP(D122,'[9]Costo Postes Concreto'!$B$1:$D$65536,2,0),VLOOKUP(C122,[8]Resumen!$C$1:$J$65536,7,0))</f>
        <v>1238</v>
      </c>
      <c r="G122" s="172">
        <f>IF(MID(D122,1,2)="PC",VLOOKUP(D122,'[9]Costo Postes Concreto'!$B$1:$D$65536,3,0),E122*F122*$D$3)</f>
        <v>4877.8915833683332</v>
      </c>
      <c r="H122" s="172">
        <f t="shared" si="7"/>
        <v>48.778915833683335</v>
      </c>
      <c r="I122" s="173">
        <f t="shared" si="8"/>
        <v>4926.6704992020168</v>
      </c>
      <c r="J122" s="173">
        <f t="shared" si="9"/>
        <v>48.778915833683335</v>
      </c>
      <c r="K122" s="173">
        <f t="shared" si="10"/>
        <v>4877.8915833683332</v>
      </c>
      <c r="L122" s="173">
        <f t="shared" si="11"/>
        <v>1238</v>
      </c>
    </row>
    <row r="123" spans="1:12" ht="12" customHeight="1" x14ac:dyDescent="0.2">
      <c r="A123" s="2"/>
      <c r="B123" s="168">
        <f t="shared" si="6"/>
        <v>118</v>
      </c>
      <c r="C123" s="169" t="s">
        <v>2154</v>
      </c>
      <c r="D123" s="170" t="str">
        <f>+VLOOKUP(C123,[8]Resumen!$C$1:$J$65536,6,0)</f>
        <v>PA21/3550</v>
      </c>
      <c r="E123" s="168">
        <f>+VLOOKUP(C123,[8]Resumen!$C$1:$J$65536,5,0)</f>
        <v>1</v>
      </c>
      <c r="F123" s="171">
        <f>IF(MID(D123,1,2)="PC",VLOOKUP(D123,'[9]Costo Postes Concreto'!$B$1:$D$65536,2,0),VLOOKUP(C123,[8]Resumen!$C$1:$J$65536,7,0))</f>
        <v>3261</v>
      </c>
      <c r="G123" s="172">
        <f>IF(MID(D123,1,2)="PC",VLOOKUP(D123,'[9]Costo Postes Concreto'!$B$1:$D$65536,3,0),E123*F123*$D$3)</f>
        <v>12848.791965560689</v>
      </c>
      <c r="H123" s="172">
        <f t="shared" si="7"/>
        <v>128.4879196556069</v>
      </c>
      <c r="I123" s="173">
        <f t="shared" si="8"/>
        <v>12977.279885216296</v>
      </c>
      <c r="J123" s="173">
        <f t="shared" si="9"/>
        <v>128.4879196556069</v>
      </c>
      <c r="K123" s="173">
        <f t="shared" si="10"/>
        <v>12848.791965560689</v>
      </c>
      <c r="L123" s="173">
        <f t="shared" si="11"/>
        <v>3261</v>
      </c>
    </row>
    <row r="124" spans="1:12" ht="12" customHeight="1" x14ac:dyDescent="0.2">
      <c r="A124" s="2"/>
      <c r="B124" s="168">
        <f t="shared" si="6"/>
        <v>119</v>
      </c>
      <c r="C124" s="169" t="s">
        <v>2155</v>
      </c>
      <c r="D124" s="170" t="str">
        <f>+VLOOKUP(C124,[8]Resumen!$C$1:$J$65536,6,0)</f>
        <v>PA21/3250</v>
      </c>
      <c r="E124" s="168">
        <f>+VLOOKUP(C124,[8]Resumen!$C$1:$J$65536,5,0)</f>
        <v>2</v>
      </c>
      <c r="F124" s="171">
        <f>IF(MID(D124,1,2)="PC",VLOOKUP(D124,'[9]Costo Postes Concreto'!$B$1:$D$65536,2,0),VLOOKUP(C124,[8]Resumen!$C$1:$J$65536,7,0))</f>
        <v>3079</v>
      </c>
      <c r="G124" s="172">
        <f>IF(MID(D124,1,2)="PC",VLOOKUP(D124,'[9]Costo Postes Concreto'!$B$1:$D$65536,3,0),E124*F124*$D$3)</f>
        <v>24263.373481730367</v>
      </c>
      <c r="H124" s="172">
        <f t="shared" si="7"/>
        <v>242.63373481730366</v>
      </c>
      <c r="I124" s="173">
        <f t="shared" si="8"/>
        <v>24506.00721654767</v>
      </c>
      <c r="J124" s="173">
        <f t="shared" si="9"/>
        <v>242.63373481730366</v>
      </c>
      <c r="K124" s="173">
        <f t="shared" si="10"/>
        <v>24263.373481730367</v>
      </c>
      <c r="L124" s="173">
        <f t="shared" si="11"/>
        <v>6158</v>
      </c>
    </row>
    <row r="125" spans="1:12" ht="12" customHeight="1" x14ac:dyDescent="0.2">
      <c r="A125" s="2"/>
      <c r="B125" s="168">
        <f t="shared" si="6"/>
        <v>120</v>
      </c>
      <c r="C125" s="169" t="s">
        <v>2156</v>
      </c>
      <c r="D125" s="170" t="str">
        <f>+VLOOKUP(C125,[8]Resumen!$C$1:$J$65536,6,0)</f>
        <v>PA19/5250</v>
      </c>
      <c r="E125" s="168">
        <f>+VLOOKUP(C125,[8]Resumen!$C$1:$J$65536,5,0)</f>
        <v>2</v>
      </c>
      <c r="F125" s="171">
        <f>IF(MID(D125,1,2)="PC",VLOOKUP(D125,'[9]Costo Postes Concreto'!$B$1:$D$65536,2,0),VLOOKUP(C125,[8]Resumen!$C$1:$J$65536,7,0))</f>
        <v>3802</v>
      </c>
      <c r="G125" s="172">
        <f>IF(MID(D125,1,2)="PC",VLOOKUP(D125,'[9]Costo Postes Concreto'!$B$1:$D$65536,3,0),E125*F125*$D$3)</f>
        <v>29960.813893322134</v>
      </c>
      <c r="H125" s="172">
        <f t="shared" si="7"/>
        <v>299.60813893322137</v>
      </c>
      <c r="I125" s="173">
        <f t="shared" si="8"/>
        <v>30260.422032255356</v>
      </c>
      <c r="J125" s="173">
        <f t="shared" si="9"/>
        <v>299.60813893322137</v>
      </c>
      <c r="K125" s="173">
        <f t="shared" si="10"/>
        <v>29960.813893322134</v>
      </c>
      <c r="L125" s="173">
        <f t="shared" si="11"/>
        <v>7604</v>
      </c>
    </row>
    <row r="126" spans="1:12" ht="12" customHeight="1" x14ac:dyDescent="0.2">
      <c r="A126" s="2"/>
      <c r="B126" s="168">
        <f t="shared" si="6"/>
        <v>121</v>
      </c>
      <c r="C126" s="169" t="s">
        <v>2157</v>
      </c>
      <c r="D126" s="170" t="str">
        <f>+VLOOKUP(C126,[8]Resumen!$C$1:$J$65536,6,0)</f>
        <v>PA21/900</v>
      </c>
      <c r="E126" s="168">
        <f>+VLOOKUP(C126,[8]Resumen!$C$1:$J$65536,5,0)</f>
        <v>1</v>
      </c>
      <c r="F126" s="171">
        <f>IF(MID(D126,1,2)="PC",VLOOKUP(D126,'[9]Costo Postes Concreto'!$B$1:$D$65536,2,0),VLOOKUP(C126,[8]Resumen!$C$1:$J$65536,7,0))</f>
        <v>1337</v>
      </c>
      <c r="G126" s="172">
        <f>IF(MID(D126,1,2)="PC",VLOOKUP(D126,'[9]Costo Postes Concreto'!$B$1:$D$65536,3,0),E126*F126*$D$3)</f>
        <v>5267.9653044939105</v>
      </c>
      <c r="H126" s="172">
        <f t="shared" si="7"/>
        <v>52.679653044939108</v>
      </c>
      <c r="I126" s="173">
        <f t="shared" si="8"/>
        <v>5320.6449575388497</v>
      </c>
      <c r="J126" s="173">
        <f t="shared" si="9"/>
        <v>52.679653044939108</v>
      </c>
      <c r="K126" s="173">
        <f t="shared" si="10"/>
        <v>5267.9653044939105</v>
      </c>
      <c r="L126" s="173">
        <f t="shared" si="11"/>
        <v>1337</v>
      </c>
    </row>
    <row r="127" spans="1:12" ht="12" customHeight="1" x14ac:dyDescent="0.2">
      <c r="A127" s="2"/>
      <c r="B127" s="168">
        <f t="shared" si="6"/>
        <v>122</v>
      </c>
      <c r="C127" s="169" t="s">
        <v>2158</v>
      </c>
      <c r="D127" s="170" t="str">
        <f>+VLOOKUP(C127,[8]Resumen!$C$1:$J$65536,6,0)</f>
        <v>PA21/4250</v>
      </c>
      <c r="E127" s="168">
        <f>+VLOOKUP(C127,[8]Resumen!$C$1:$J$65536,5,0)</f>
        <v>1</v>
      </c>
      <c r="F127" s="171">
        <f>IF(MID(D127,1,2)="PC",VLOOKUP(D127,'[9]Costo Postes Concreto'!$B$1:$D$65536,2,0),VLOOKUP(C127,[8]Resumen!$C$1:$J$65536,7,0))</f>
        <v>3666</v>
      </c>
      <c r="G127" s="172">
        <f>IF(MID(D127,1,2)="PC",VLOOKUP(D127,'[9]Costo Postes Concreto'!$B$1:$D$65536,3,0),E127*F127*$D$3)</f>
        <v>14444.548097438052</v>
      </c>
      <c r="H127" s="172">
        <f t="shared" si="7"/>
        <v>144.44548097438053</v>
      </c>
      <c r="I127" s="173">
        <f t="shared" si="8"/>
        <v>14588.993578412432</v>
      </c>
      <c r="J127" s="173">
        <f t="shared" si="9"/>
        <v>144.44548097438053</v>
      </c>
      <c r="K127" s="173">
        <f t="shared" si="10"/>
        <v>14444.548097438052</v>
      </c>
      <c r="L127" s="173">
        <f t="shared" si="11"/>
        <v>3666</v>
      </c>
    </row>
    <row r="128" spans="1:12" ht="12" customHeight="1" x14ac:dyDescent="0.2">
      <c r="A128" s="2"/>
      <c r="B128" s="168">
        <f t="shared" si="6"/>
        <v>123</v>
      </c>
      <c r="C128" s="169" t="s">
        <v>2159</v>
      </c>
      <c r="D128" s="170" t="str">
        <f>+VLOOKUP(C128,[8]Resumen!$C$1:$J$65536,6,0)</f>
        <v>PA21/3900</v>
      </c>
      <c r="E128" s="168">
        <f>+VLOOKUP(C128,[8]Resumen!$C$1:$J$65536,5,0)</f>
        <v>2</v>
      </c>
      <c r="F128" s="171">
        <f>IF(MID(D128,1,2)="PC",VLOOKUP(D128,'[9]Costo Postes Concreto'!$B$1:$D$65536,2,0),VLOOKUP(C128,[8]Resumen!$C$1:$J$65536,7,0))</f>
        <v>3467</v>
      </c>
      <c r="G128" s="172">
        <f>IF(MID(D128,1,2)="PC",VLOOKUP(D128,'[9]Costo Postes Concreto'!$B$1:$D$65536,3,0),E128*F128*$D$3)</f>
        <v>27320.921033179337</v>
      </c>
      <c r="H128" s="172">
        <f t="shared" si="7"/>
        <v>273.20921033179337</v>
      </c>
      <c r="I128" s="173">
        <f t="shared" si="8"/>
        <v>27594.130243511128</v>
      </c>
      <c r="J128" s="173">
        <f t="shared" si="9"/>
        <v>273.20921033179337</v>
      </c>
      <c r="K128" s="173">
        <f t="shared" si="10"/>
        <v>27320.921033179337</v>
      </c>
      <c r="L128" s="173">
        <f t="shared" si="11"/>
        <v>6934</v>
      </c>
    </row>
    <row r="129" spans="1:12" ht="12" customHeight="1" x14ac:dyDescent="0.2">
      <c r="A129" s="2"/>
      <c r="B129" s="168">
        <f t="shared" si="6"/>
        <v>124</v>
      </c>
      <c r="C129" s="169" t="s">
        <v>2160</v>
      </c>
      <c r="D129" s="170" t="str">
        <f>+VLOOKUP(C129,[8]Resumen!$C$1:$J$65536,6,0)</f>
        <v>PA19/6350</v>
      </c>
      <c r="E129" s="168">
        <f>+VLOOKUP(C129,[8]Resumen!$C$1:$J$65536,5,0)</f>
        <v>2</v>
      </c>
      <c r="F129" s="171">
        <f>IF(MID(D129,1,2)="PC",VLOOKUP(D129,'[9]Costo Postes Concreto'!$B$1:$D$65536,2,0),VLOOKUP(C129,[8]Resumen!$C$1:$J$65536,7,0))</f>
        <v>4302</v>
      </c>
      <c r="G129" s="172">
        <f>IF(MID(D129,1,2)="PC",VLOOKUP(D129,'[9]Costo Postes Concreto'!$B$1:$D$65536,3,0),E129*F129*$D$3)</f>
        <v>33900.952490550189</v>
      </c>
      <c r="H129" s="172">
        <f t="shared" si="7"/>
        <v>339.00952490550191</v>
      </c>
      <c r="I129" s="173">
        <f t="shared" si="8"/>
        <v>34239.962015455691</v>
      </c>
      <c r="J129" s="173">
        <f t="shared" si="9"/>
        <v>339.00952490550191</v>
      </c>
      <c r="K129" s="173">
        <f t="shared" si="10"/>
        <v>33900.952490550189</v>
      </c>
      <c r="L129" s="173">
        <f t="shared" si="11"/>
        <v>8604</v>
      </c>
    </row>
    <row r="130" spans="1:12" ht="12" customHeight="1" x14ac:dyDescent="0.2">
      <c r="A130" s="2"/>
      <c r="B130" s="168">
        <f t="shared" si="6"/>
        <v>125</v>
      </c>
      <c r="C130" s="169" t="s">
        <v>2161</v>
      </c>
      <c r="D130" s="170" t="str">
        <f>+VLOOKUP(C130,[8]Resumen!$C$1:$J$65536,6,0)</f>
        <v>PA21/1100</v>
      </c>
      <c r="E130" s="168">
        <f>+VLOOKUP(C130,[8]Resumen!$C$1:$J$65536,5,0)</f>
        <v>1</v>
      </c>
      <c r="F130" s="171">
        <f>IF(MID(D130,1,2)="PC",VLOOKUP(D130,'[9]Costo Postes Concreto'!$B$1:$D$65536,2,0),VLOOKUP(C130,[8]Resumen!$C$1:$J$65536,7,0))</f>
        <v>1523</v>
      </c>
      <c r="G130" s="172">
        <f>IF(MID(D130,1,2)="PC",VLOOKUP(D130,'[9]Costo Postes Concreto'!$B$1:$D$65536,3,0),E130*F130*$D$3)</f>
        <v>6000.8310835783286</v>
      </c>
      <c r="H130" s="172">
        <f t="shared" si="7"/>
        <v>60.008310835783284</v>
      </c>
      <c r="I130" s="173">
        <f t="shared" si="8"/>
        <v>6060.8393944141117</v>
      </c>
      <c r="J130" s="173">
        <f t="shared" si="9"/>
        <v>60.008310835783284</v>
      </c>
      <c r="K130" s="173">
        <f t="shared" si="10"/>
        <v>6000.8310835783286</v>
      </c>
      <c r="L130" s="173">
        <f t="shared" si="11"/>
        <v>1523</v>
      </c>
    </row>
    <row r="131" spans="1:12" ht="12" customHeight="1" x14ac:dyDescent="0.2">
      <c r="A131" s="2"/>
      <c r="B131" s="168">
        <f t="shared" si="6"/>
        <v>126</v>
      </c>
      <c r="C131" s="169" t="s">
        <v>2162</v>
      </c>
      <c r="D131" s="170" t="str">
        <f>+VLOOKUP(C131,[8]Resumen!$C$1:$J$65536,6,0)</f>
        <v>PA21/5450</v>
      </c>
      <c r="E131" s="168">
        <f>+VLOOKUP(C131,[8]Resumen!$C$1:$J$65536,5,0)</f>
        <v>1</v>
      </c>
      <c r="F131" s="171">
        <f>IF(MID(D131,1,2)="PC",VLOOKUP(D131,'[9]Costo Postes Concreto'!$B$1:$D$65536,2,0),VLOOKUP(C131,[8]Resumen!$C$1:$J$65536,7,0))</f>
        <v>4309</v>
      </c>
      <c r="G131" s="172">
        <f>IF(MID(D131,1,2)="PC",VLOOKUP(D131,'[9]Costo Postes Concreto'!$B$1:$D$65536,3,0),E131*F131*$D$3)</f>
        <v>16978.05721545569</v>
      </c>
      <c r="H131" s="172">
        <f t="shared" si="7"/>
        <v>169.78057215455689</v>
      </c>
      <c r="I131" s="173">
        <f t="shared" si="8"/>
        <v>17147.837787610246</v>
      </c>
      <c r="J131" s="173">
        <f t="shared" si="9"/>
        <v>169.78057215455689</v>
      </c>
      <c r="K131" s="173">
        <f t="shared" si="10"/>
        <v>16978.05721545569</v>
      </c>
      <c r="L131" s="173">
        <f t="shared" si="11"/>
        <v>4309</v>
      </c>
    </row>
    <row r="132" spans="1:12" ht="12" customHeight="1" x14ac:dyDescent="0.2">
      <c r="A132" s="2"/>
      <c r="B132" s="168">
        <f t="shared" si="6"/>
        <v>127</v>
      </c>
      <c r="C132" s="169" t="s">
        <v>2163</v>
      </c>
      <c r="D132" s="170" t="str">
        <f>+VLOOKUP(C132,[8]Resumen!$C$1:$J$65536,6,0)</f>
        <v>PA21/5050</v>
      </c>
      <c r="E132" s="168">
        <f>+VLOOKUP(C132,[8]Resumen!$C$1:$J$65536,5,0)</f>
        <v>2</v>
      </c>
      <c r="F132" s="171">
        <f>IF(MID(D132,1,2)="PC",VLOOKUP(D132,'[9]Costo Postes Concreto'!$B$1:$D$65536,2,0),VLOOKUP(C132,[8]Resumen!$C$1:$J$65536,7,0))</f>
        <v>4101</v>
      </c>
      <c r="G132" s="172">
        <f>IF(MID(D132,1,2)="PC",VLOOKUP(D132,'[9]Costo Postes Concreto'!$B$1:$D$65536,3,0),E132*F132*$D$3)</f>
        <v>32317.016774464511</v>
      </c>
      <c r="H132" s="172">
        <f t="shared" si="7"/>
        <v>323.17016774464514</v>
      </c>
      <c r="I132" s="173">
        <f t="shared" si="8"/>
        <v>32640.186942209155</v>
      </c>
      <c r="J132" s="173">
        <f t="shared" si="9"/>
        <v>323.17016774464514</v>
      </c>
      <c r="K132" s="173">
        <f t="shared" si="10"/>
        <v>32317.016774464511</v>
      </c>
      <c r="L132" s="173">
        <f t="shared" si="11"/>
        <v>8202</v>
      </c>
    </row>
    <row r="133" spans="1:12" ht="12" customHeight="1" x14ac:dyDescent="0.2">
      <c r="A133" s="2"/>
      <c r="B133" s="168">
        <f t="shared" si="6"/>
        <v>128</v>
      </c>
      <c r="C133" s="169" t="s">
        <v>2164</v>
      </c>
      <c r="D133" s="170" t="str">
        <f>+VLOOKUP(C133,[8]Resumen!$C$1:$J$65536,6,0)</f>
        <v>PA19/8300</v>
      </c>
      <c r="E133" s="168">
        <f>+VLOOKUP(C133,[8]Resumen!$C$1:$J$65536,5,0)</f>
        <v>2</v>
      </c>
      <c r="F133" s="171">
        <f>IF(MID(D133,1,2)="PC",VLOOKUP(D133,'[9]Costo Postes Concreto'!$B$1:$D$65536,2,0),VLOOKUP(C133,[8]Resumen!$C$1:$J$65536,7,0))</f>
        <v>5120</v>
      </c>
      <c r="G133" s="172">
        <f>IF(MID(D133,1,2)="PC",VLOOKUP(D133,'[9]Costo Postes Concreto'!$B$1:$D$65536,3,0),E133*F133*$D$3)</f>
        <v>40347.019235615291</v>
      </c>
      <c r="H133" s="172">
        <f t="shared" si="7"/>
        <v>403.47019235615289</v>
      </c>
      <c r="I133" s="173">
        <f t="shared" si="8"/>
        <v>40750.489427971443</v>
      </c>
      <c r="J133" s="173">
        <f t="shared" si="9"/>
        <v>403.47019235615289</v>
      </c>
      <c r="K133" s="173">
        <f t="shared" si="10"/>
        <v>40347.019235615291</v>
      </c>
      <c r="L133" s="173">
        <f t="shared" si="11"/>
        <v>10240</v>
      </c>
    </row>
    <row r="134" spans="1:12" ht="12" customHeight="1" x14ac:dyDescent="0.2">
      <c r="A134" s="2"/>
      <c r="B134" s="168">
        <f t="shared" si="6"/>
        <v>129</v>
      </c>
      <c r="C134" s="169" t="s">
        <v>2165</v>
      </c>
      <c r="D134" s="170" t="str">
        <f>+VLOOKUP(C134,[8]Resumen!$C$1:$J$65536,6,0)</f>
        <v>PC25/700</v>
      </c>
      <c r="E134" s="168">
        <f>+VLOOKUP(C134,[8]Resumen!$C$1:$J$65536,5,0)</f>
        <v>1</v>
      </c>
      <c r="F134" s="171">
        <f>IF(MID(D134,1,2)="PC",VLOOKUP(D134,'[9]Costo Postes Concreto'!$B$1:$D$65536,2,0),VLOOKUP(C134,[8]Resumen!$C$1:$J$65536,7,0))</f>
        <v>5975</v>
      </c>
      <c r="G134" s="172">
        <f>IF(MID(D134,1,2)="PC",VLOOKUP(D134,'[9]Costo Postes Concreto'!$B$1:$D$65536,3,0),E134*F134*$D$3)</f>
        <v>3821.5862453451577</v>
      </c>
      <c r="H134" s="172">
        <f t="shared" si="7"/>
        <v>38.215862453451578</v>
      </c>
      <c r="I134" s="173">
        <f t="shared" si="8"/>
        <v>3859.8021077986095</v>
      </c>
      <c r="J134" s="173">
        <f t="shared" si="9"/>
        <v>3859.8021077986095</v>
      </c>
      <c r="K134" s="173">
        <f t="shared" si="10"/>
        <v>0</v>
      </c>
      <c r="L134" s="173">
        <f t="shared" si="11"/>
        <v>5975</v>
      </c>
    </row>
    <row r="135" spans="1:12" ht="12" customHeight="1" x14ac:dyDescent="0.2">
      <c r="A135" s="2"/>
      <c r="B135" s="168">
        <f t="shared" ref="B135:B198" si="12">+B134+1</f>
        <v>130</v>
      </c>
      <c r="C135" s="169" t="s">
        <v>2166</v>
      </c>
      <c r="D135" s="170" t="str">
        <f>+VLOOKUP(C135,[8]Resumen!$C$1:$J$65536,6,0)</f>
        <v>PA25/2350</v>
      </c>
      <c r="E135" s="168">
        <f>+VLOOKUP(C135,[8]Resumen!$C$1:$J$65536,5,0)</f>
        <v>1</v>
      </c>
      <c r="F135" s="171">
        <f>IF(MID(D135,1,2)="PC",VLOOKUP(D135,'[9]Costo Postes Concreto'!$B$1:$D$65536,2,0),VLOOKUP(C135,[8]Resumen!$C$1:$J$65536,7,0))</f>
        <v>2973</v>
      </c>
      <c r="G135" s="172">
        <f>IF(MID(D135,1,2)="PC",VLOOKUP(D135,'[9]Costo Postes Concreto'!$B$1:$D$65536,3,0),E135*F135*$D$3)</f>
        <v>11714.032049559009</v>
      </c>
      <c r="H135" s="172">
        <f t="shared" si="7"/>
        <v>117.1403204955901</v>
      </c>
      <c r="I135" s="173">
        <f t="shared" si="8"/>
        <v>11831.172370054599</v>
      </c>
      <c r="J135" s="173">
        <f t="shared" si="9"/>
        <v>117.1403204955901</v>
      </c>
      <c r="K135" s="173">
        <f t="shared" si="10"/>
        <v>11714.032049559009</v>
      </c>
      <c r="L135" s="173">
        <f t="shared" si="11"/>
        <v>2973</v>
      </c>
    </row>
    <row r="136" spans="1:12" ht="12" customHeight="1" x14ac:dyDescent="0.2">
      <c r="A136" s="2"/>
      <c r="B136" s="168">
        <f t="shared" si="12"/>
        <v>131</v>
      </c>
      <c r="C136" s="169" t="s">
        <v>2167</v>
      </c>
      <c r="D136" s="170" t="str">
        <f>+VLOOKUP(C136,[8]Resumen!$C$1:$J$65536,6,0)</f>
        <v>PA25/3900</v>
      </c>
      <c r="E136" s="168">
        <f>+VLOOKUP(C136,[8]Resumen!$C$1:$J$65536,5,0)</f>
        <v>1</v>
      </c>
      <c r="F136" s="171">
        <f>IF(MID(D136,1,2)="PC",VLOOKUP(D136,'[9]Costo Postes Concreto'!$B$1:$D$65536,2,0),VLOOKUP(C136,[8]Resumen!$C$1:$J$65536,7,0))</f>
        <v>4132</v>
      </c>
      <c r="G136" s="172">
        <f>IF(MID(D136,1,2)="PC",VLOOKUP(D136,'[9]Costo Postes Concreto'!$B$1:$D$65536,3,0),E136*F136*$D$3)</f>
        <v>16280.652683746326</v>
      </c>
      <c r="H136" s="172">
        <f t="shared" si="7"/>
        <v>162.80652683746325</v>
      </c>
      <c r="I136" s="173">
        <f t="shared" si="8"/>
        <v>16443.459210583791</v>
      </c>
      <c r="J136" s="173">
        <f t="shared" si="9"/>
        <v>162.80652683746325</v>
      </c>
      <c r="K136" s="173">
        <f t="shared" si="10"/>
        <v>16280.652683746326</v>
      </c>
      <c r="L136" s="173">
        <f t="shared" si="11"/>
        <v>4132</v>
      </c>
    </row>
    <row r="137" spans="1:12" ht="12" customHeight="1" x14ac:dyDescent="0.2">
      <c r="A137" s="2"/>
      <c r="B137" s="168">
        <f t="shared" si="12"/>
        <v>132</v>
      </c>
      <c r="C137" s="169" t="s">
        <v>2168</v>
      </c>
      <c r="D137" s="170" t="str">
        <f>+VLOOKUP(C137,[8]Resumen!$C$1:$J$65536,6,0)</f>
        <v>PA25/6100</v>
      </c>
      <c r="E137" s="168">
        <f>+VLOOKUP(C137,[8]Resumen!$C$1:$J$65536,5,0)</f>
        <v>1</v>
      </c>
      <c r="F137" s="171">
        <f>IF(MID(D137,1,2)="PC",VLOOKUP(D137,'[9]Costo Postes Concreto'!$B$1:$D$65536,2,0),VLOOKUP(C137,[8]Resumen!$C$1:$J$65536,7,0))</f>
        <v>5527</v>
      </c>
      <c r="G137" s="172">
        <f>IF(MID(D137,1,2)="PC",VLOOKUP(D137,'[9]Costo Postes Concreto'!$B$1:$D$65536,3,0),E137*F137*$D$3)</f>
        <v>21777.146026879462</v>
      </c>
      <c r="H137" s="172">
        <f t="shared" si="7"/>
        <v>217.77146026879461</v>
      </c>
      <c r="I137" s="173">
        <f t="shared" si="8"/>
        <v>21994.917487148257</v>
      </c>
      <c r="J137" s="173">
        <f t="shared" si="9"/>
        <v>217.77146026879461</v>
      </c>
      <c r="K137" s="173">
        <f t="shared" si="10"/>
        <v>21777.146026879462</v>
      </c>
      <c r="L137" s="173">
        <f t="shared" si="11"/>
        <v>5527</v>
      </c>
    </row>
    <row r="138" spans="1:12" ht="12" customHeight="1" x14ac:dyDescent="0.2">
      <c r="A138" s="2"/>
      <c r="B138" s="168">
        <f t="shared" si="12"/>
        <v>133</v>
      </c>
      <c r="C138" s="169" t="s">
        <v>2169</v>
      </c>
      <c r="D138" s="170" t="str">
        <f>+VLOOKUP(C138,[8]Resumen!$C$1:$J$65536,6,0)</f>
        <v>PC25/800</v>
      </c>
      <c r="E138" s="168">
        <f>+VLOOKUP(C138,[8]Resumen!$C$1:$J$65536,5,0)</f>
        <v>1</v>
      </c>
      <c r="F138" s="171">
        <f>IF(MID(D138,1,2)="PC",VLOOKUP(D138,'[9]Costo Postes Concreto'!$B$1:$D$65536,2,0),VLOOKUP(C138,[8]Resumen!$C$1:$J$65536,7,0))</f>
        <v>6142</v>
      </c>
      <c r="G138" s="172">
        <f>IF(MID(D138,1,2)="PC",VLOOKUP(D138,'[9]Costo Postes Concreto'!$B$1:$D$65536,3,0),E138*F138*$D$3)</f>
        <v>3990.0571912557475</v>
      </c>
      <c r="H138" s="172">
        <f t="shared" si="7"/>
        <v>39.900571912557474</v>
      </c>
      <c r="I138" s="173">
        <f t="shared" si="8"/>
        <v>4029.9577631683051</v>
      </c>
      <c r="J138" s="173">
        <f t="shared" si="9"/>
        <v>4029.9577631683051</v>
      </c>
      <c r="K138" s="173">
        <f t="shared" si="10"/>
        <v>0</v>
      </c>
      <c r="L138" s="173">
        <f t="shared" si="11"/>
        <v>6142</v>
      </c>
    </row>
    <row r="139" spans="1:12" ht="12" customHeight="1" x14ac:dyDescent="0.2">
      <c r="A139" s="2"/>
      <c r="B139" s="168">
        <f t="shared" si="12"/>
        <v>134</v>
      </c>
      <c r="C139" s="169" t="s">
        <v>2170</v>
      </c>
      <c r="D139" s="170" t="str">
        <f>+VLOOKUP(C139,[8]Resumen!$C$1:$J$65536,6,0)</f>
        <v>PA25/2650</v>
      </c>
      <c r="E139" s="168">
        <f>+VLOOKUP(C139,[8]Resumen!$C$1:$J$65536,5,0)</f>
        <v>1</v>
      </c>
      <c r="F139" s="171">
        <f>IF(MID(D139,1,2)="PC",VLOOKUP(D139,'[9]Costo Postes Concreto'!$B$1:$D$65536,2,0),VLOOKUP(C139,[8]Resumen!$C$1:$J$65536,7,0))</f>
        <v>3215</v>
      </c>
      <c r="G139" s="172">
        <f>IF(MID(D139,1,2)="PC",VLOOKUP(D139,'[9]Costo Postes Concreto'!$B$1:$D$65536,3,0),E139*F139*$D$3)</f>
        <v>12667.545590088199</v>
      </c>
      <c r="H139" s="172">
        <f t="shared" si="7"/>
        <v>126.67545590088199</v>
      </c>
      <c r="I139" s="173">
        <f t="shared" si="8"/>
        <v>12794.221045989081</v>
      </c>
      <c r="J139" s="173">
        <f t="shared" si="9"/>
        <v>126.67545590088199</v>
      </c>
      <c r="K139" s="173">
        <f t="shared" si="10"/>
        <v>12667.545590088199</v>
      </c>
      <c r="L139" s="173">
        <f t="shared" si="11"/>
        <v>3215</v>
      </c>
    </row>
    <row r="140" spans="1:12" ht="12" customHeight="1" x14ac:dyDescent="0.2">
      <c r="A140" s="2"/>
      <c r="B140" s="168">
        <f t="shared" si="12"/>
        <v>135</v>
      </c>
      <c r="C140" s="169" t="s">
        <v>2171</v>
      </c>
      <c r="D140" s="170" t="str">
        <f>+VLOOKUP(C140,[8]Resumen!$C$1:$J$65536,6,0)</f>
        <v>PA25/4400</v>
      </c>
      <c r="E140" s="168">
        <f>+VLOOKUP(C140,[8]Resumen!$C$1:$J$65536,5,0)</f>
        <v>1</v>
      </c>
      <c r="F140" s="171">
        <f>IF(MID(D140,1,2)="PC",VLOOKUP(D140,'[9]Costo Postes Concreto'!$B$1:$D$65536,2,0),VLOOKUP(C140,[8]Resumen!$C$1:$J$65536,7,0))</f>
        <v>4469</v>
      </c>
      <c r="G140" s="172">
        <f>IF(MID(D140,1,2)="PC",VLOOKUP(D140,'[9]Costo Postes Concreto'!$B$1:$D$65536,3,0),E140*F140*$D$3)</f>
        <v>17608.479391012181</v>
      </c>
      <c r="H140" s="172">
        <f t="shared" si="7"/>
        <v>176.08479391012182</v>
      </c>
      <c r="I140" s="173">
        <f t="shared" si="8"/>
        <v>17784.564184922303</v>
      </c>
      <c r="J140" s="173">
        <f t="shared" si="9"/>
        <v>176.08479391012182</v>
      </c>
      <c r="K140" s="173">
        <f t="shared" si="10"/>
        <v>17608.479391012181</v>
      </c>
      <c r="L140" s="173">
        <f t="shared" si="11"/>
        <v>4469</v>
      </c>
    </row>
    <row r="141" spans="1:12" ht="12" customHeight="1" x14ac:dyDescent="0.2">
      <c r="A141" s="2"/>
      <c r="B141" s="168">
        <f t="shared" si="12"/>
        <v>136</v>
      </c>
      <c r="C141" s="169" t="s">
        <v>2172</v>
      </c>
      <c r="D141" s="170" t="str">
        <f>+VLOOKUP(C141,[8]Resumen!$C$1:$J$65536,6,0)</f>
        <v>PA25/7000</v>
      </c>
      <c r="E141" s="168">
        <f>+VLOOKUP(C141,[8]Resumen!$C$1:$J$65536,5,0)</f>
        <v>1</v>
      </c>
      <c r="F141" s="171">
        <f>IF(MID(D141,1,2)="PC",VLOOKUP(D141,'[9]Costo Postes Concreto'!$B$1:$D$65536,2,0),VLOOKUP(C141,[8]Resumen!$C$1:$J$65536,7,0))</f>
        <v>6044</v>
      </c>
      <c r="G141" s="172">
        <f>IF(MID(D141,1,2)="PC",VLOOKUP(D141,'[9]Costo Postes Concreto'!$B$1:$D$65536,3,0),E141*F141*$D$3)</f>
        <v>23814.197681646368</v>
      </c>
      <c r="H141" s="172">
        <f t="shared" si="7"/>
        <v>238.14197681646368</v>
      </c>
      <c r="I141" s="173">
        <f t="shared" si="8"/>
        <v>24052.339658462832</v>
      </c>
      <c r="J141" s="173">
        <f t="shared" si="9"/>
        <v>238.14197681646368</v>
      </c>
      <c r="K141" s="173">
        <f t="shared" si="10"/>
        <v>23814.197681646368</v>
      </c>
      <c r="L141" s="173">
        <f t="shared" si="11"/>
        <v>6044</v>
      </c>
    </row>
    <row r="142" spans="1:12" ht="12" customHeight="1" x14ac:dyDescent="0.2">
      <c r="A142" s="2"/>
      <c r="B142" s="168">
        <f t="shared" si="12"/>
        <v>137</v>
      </c>
      <c r="C142" s="169" t="s">
        <v>2173</v>
      </c>
      <c r="D142" s="170" t="str">
        <f>+VLOOKUP(C142,[8]Resumen!$C$1:$J$65536,6,0)</f>
        <v>PC25/900</v>
      </c>
      <c r="E142" s="168">
        <f>+VLOOKUP(C142,[8]Resumen!$C$1:$J$65536,5,0)</f>
        <v>1</v>
      </c>
      <c r="F142" s="171">
        <f>IF(MID(D142,1,2)="PC",VLOOKUP(D142,'[9]Costo Postes Concreto'!$B$1:$D$65536,2,0),VLOOKUP(C142,[8]Resumen!$C$1:$J$65536,7,0))</f>
        <v>6261</v>
      </c>
      <c r="G142" s="172">
        <f>IF(MID(D142,1,2)="PC",VLOOKUP(D142,'[9]Costo Postes Concreto'!$B$1:$D$65536,3,0),E142*F142*$D$3)</f>
        <v>4110.1053503177845</v>
      </c>
      <c r="H142" s="172">
        <f t="shared" si="7"/>
        <v>41.101053503177845</v>
      </c>
      <c r="I142" s="173">
        <f t="shared" si="8"/>
        <v>4151.2064038209628</v>
      </c>
      <c r="J142" s="173">
        <f t="shared" si="9"/>
        <v>4151.2064038209628</v>
      </c>
      <c r="K142" s="173">
        <f t="shared" si="10"/>
        <v>0</v>
      </c>
      <c r="L142" s="173">
        <f t="shared" si="11"/>
        <v>6261</v>
      </c>
    </row>
    <row r="143" spans="1:12" ht="12" customHeight="1" x14ac:dyDescent="0.2">
      <c r="A143" s="2"/>
      <c r="B143" s="168">
        <f t="shared" si="12"/>
        <v>138</v>
      </c>
      <c r="C143" s="169" t="s">
        <v>2174</v>
      </c>
      <c r="D143" s="170" t="str">
        <f>+VLOOKUP(C143,[8]Resumen!$C$1:$J$65536,6,0)</f>
        <v>PA25/3200</v>
      </c>
      <c r="E143" s="168">
        <f>+VLOOKUP(C143,[8]Resumen!$C$1:$J$65536,5,0)</f>
        <v>1</v>
      </c>
      <c r="F143" s="171">
        <f>IF(MID(D143,1,2)="PC",VLOOKUP(D143,'[9]Costo Postes Concreto'!$B$1:$D$65536,2,0),VLOOKUP(C143,[8]Resumen!$C$1:$J$65536,7,0))</f>
        <v>3634</v>
      </c>
      <c r="G143" s="172">
        <f>IF(MID(D143,1,2)="PC",VLOOKUP(D143,'[9]Costo Postes Concreto'!$B$1:$D$65536,3,0),E143*F143*$D$3)</f>
        <v>14318.463662326754</v>
      </c>
      <c r="H143" s="172">
        <f t="shared" ref="H143:H210" si="13">+G143*1%</f>
        <v>143.18463662326755</v>
      </c>
      <c r="I143" s="173">
        <f t="shared" ref="I143:I210" si="14">+G143+H143</f>
        <v>14461.648298950022</v>
      </c>
      <c r="J143" s="173">
        <f t="shared" ref="J143:J210" si="15">IF(MID(D143,1,2)="PC",I143,H143)</f>
        <v>143.18463662326755</v>
      </c>
      <c r="K143" s="173">
        <f t="shared" ref="K143:K210" si="16">IF(MID(D143,1,2)="PC",0,+G143)</f>
        <v>14318.463662326754</v>
      </c>
      <c r="L143" s="173">
        <f t="shared" ref="L143:L210" si="17">+E143*F143</f>
        <v>3634</v>
      </c>
    </row>
    <row r="144" spans="1:12" ht="12" customHeight="1" x14ac:dyDescent="0.2">
      <c r="A144" s="2"/>
      <c r="B144" s="168">
        <f t="shared" si="12"/>
        <v>139</v>
      </c>
      <c r="C144" s="169" t="s">
        <v>2175</v>
      </c>
      <c r="D144" s="170" t="str">
        <f>+VLOOKUP(C144,[8]Resumen!$C$1:$J$65536,6,0)</f>
        <v>PA25/5350</v>
      </c>
      <c r="E144" s="168">
        <f>+VLOOKUP(C144,[8]Resumen!$C$1:$J$65536,5,0)</f>
        <v>1</v>
      </c>
      <c r="F144" s="171">
        <f>IF(MID(D144,1,2)="PC",VLOOKUP(D144,'[9]Costo Postes Concreto'!$B$1:$D$65536,2,0),VLOOKUP(C144,[8]Resumen!$C$1:$J$65536,7,0))</f>
        <v>5075</v>
      </c>
      <c r="G144" s="172">
        <f>IF(MID(D144,1,2)="PC",VLOOKUP(D144,'[9]Costo Postes Concreto'!$B$1:$D$65536,3,0),E144*F144*$D$3)</f>
        <v>19996.203380932384</v>
      </c>
      <c r="H144" s="172">
        <f t="shared" si="13"/>
        <v>199.96203380932386</v>
      </c>
      <c r="I144" s="173">
        <f t="shared" si="14"/>
        <v>20196.165414741707</v>
      </c>
      <c r="J144" s="173">
        <f t="shared" si="15"/>
        <v>199.96203380932386</v>
      </c>
      <c r="K144" s="173">
        <f t="shared" si="16"/>
        <v>19996.203380932384</v>
      </c>
      <c r="L144" s="173">
        <f t="shared" si="17"/>
        <v>5075</v>
      </c>
    </row>
    <row r="145" spans="1:12" ht="12" customHeight="1" x14ac:dyDescent="0.2">
      <c r="A145" s="2"/>
      <c r="B145" s="168">
        <f t="shared" si="12"/>
        <v>140</v>
      </c>
      <c r="C145" s="169" t="s">
        <v>2176</v>
      </c>
      <c r="D145" s="170" t="str">
        <f>+VLOOKUP(C145,[8]Resumen!$C$1:$J$65536,6,0)</f>
        <v>PA25/8500</v>
      </c>
      <c r="E145" s="168">
        <f>+VLOOKUP(C145,[8]Resumen!$C$1:$J$65536,5,0)</f>
        <v>1</v>
      </c>
      <c r="F145" s="171">
        <f>IF(MID(D145,1,2)="PC",VLOOKUP(D145,'[9]Costo Postes Concreto'!$B$1:$D$65536,2,0),VLOOKUP(C145,[8]Resumen!$C$1:$J$65536,7,0))</f>
        <v>6857</v>
      </c>
      <c r="G145" s="172">
        <f>IF(MID(D145,1,2)="PC",VLOOKUP(D145,'[9]Costo Postes Concreto'!$B$1:$D$65536,3,0),E145*F145*$D$3)</f>
        <v>27017.530361192777</v>
      </c>
      <c r="H145" s="172">
        <f t="shared" si="13"/>
        <v>270.1753036119278</v>
      </c>
      <c r="I145" s="173">
        <f t="shared" si="14"/>
        <v>27287.705664804704</v>
      </c>
      <c r="J145" s="173">
        <f t="shared" si="15"/>
        <v>270.1753036119278</v>
      </c>
      <c r="K145" s="173">
        <f t="shared" si="16"/>
        <v>27017.530361192777</v>
      </c>
      <c r="L145" s="173">
        <f t="shared" si="17"/>
        <v>6857</v>
      </c>
    </row>
    <row r="146" spans="1:12" ht="12" customHeight="1" x14ac:dyDescent="0.2">
      <c r="A146" s="2"/>
      <c r="B146" s="168">
        <f t="shared" si="12"/>
        <v>141</v>
      </c>
      <c r="C146" s="169" t="s">
        <v>2177</v>
      </c>
      <c r="D146" s="170" t="str">
        <f>+VLOOKUP(C146,[8]Resumen!$C$1:$J$65536,6,0)</f>
        <v>PA25/1100</v>
      </c>
      <c r="E146" s="168">
        <f>+VLOOKUP(C146,[8]Resumen!$C$1:$J$65536,5,0)</f>
        <v>1</v>
      </c>
      <c r="F146" s="171">
        <f>IF(MID(D146,1,2)="PC",VLOOKUP(D146,'[9]Costo Postes Concreto'!$B$1:$D$65536,2,0),VLOOKUP(C146,[8]Resumen!$C$1:$J$65536,7,0))</f>
        <v>1815</v>
      </c>
      <c r="G146" s="172">
        <f>IF(MID(D146,1,2)="PC",VLOOKUP(D146,'[9]Costo Postes Concreto'!$B$1:$D$65536,3,0),E146*F146*$D$3)</f>
        <v>7151.3515539689206</v>
      </c>
      <c r="H146" s="172">
        <f t="shared" si="13"/>
        <v>71.513515539689209</v>
      </c>
      <c r="I146" s="173">
        <f t="shared" si="14"/>
        <v>7222.8650695086098</v>
      </c>
      <c r="J146" s="173">
        <f t="shared" si="15"/>
        <v>71.513515539689209</v>
      </c>
      <c r="K146" s="173">
        <f t="shared" si="16"/>
        <v>7151.3515539689206</v>
      </c>
      <c r="L146" s="173">
        <f t="shared" si="17"/>
        <v>1815</v>
      </c>
    </row>
    <row r="147" spans="1:12" ht="12" customHeight="1" x14ac:dyDescent="0.2">
      <c r="A147" s="2"/>
      <c r="B147" s="168">
        <f t="shared" si="12"/>
        <v>142</v>
      </c>
      <c r="C147" s="169" t="s">
        <v>2178</v>
      </c>
      <c r="D147" s="170" t="str">
        <f>+VLOOKUP(C147,[8]Resumen!$C$1:$J$65536,6,0)</f>
        <v>PA25/3850</v>
      </c>
      <c r="E147" s="168">
        <f>+VLOOKUP(C147,[8]Resumen!$C$1:$J$65536,5,0)</f>
        <v>1</v>
      </c>
      <c r="F147" s="171">
        <f>IF(MID(D147,1,2)="PC",VLOOKUP(D147,'[9]Costo Postes Concreto'!$B$1:$D$65536,2,0),VLOOKUP(C147,[8]Resumen!$C$1:$J$65536,7,0))</f>
        <v>4098</v>
      </c>
      <c r="G147" s="172">
        <f>IF(MID(D147,1,2)="PC",VLOOKUP(D147,'[9]Costo Postes Concreto'!$B$1:$D$65536,3,0),E147*F147*$D$3)</f>
        <v>16146.687971440571</v>
      </c>
      <c r="H147" s="172">
        <f t="shared" si="13"/>
        <v>161.46687971440571</v>
      </c>
      <c r="I147" s="173">
        <f t="shared" si="14"/>
        <v>16308.154851154977</v>
      </c>
      <c r="J147" s="173">
        <f t="shared" si="15"/>
        <v>161.46687971440571</v>
      </c>
      <c r="K147" s="173">
        <f t="shared" si="16"/>
        <v>16146.687971440571</v>
      </c>
      <c r="L147" s="173">
        <f t="shared" si="17"/>
        <v>4098</v>
      </c>
    </row>
    <row r="148" spans="1:12" ht="12" customHeight="1" x14ac:dyDescent="0.2">
      <c r="A148" s="2"/>
      <c r="B148" s="168">
        <f t="shared" si="12"/>
        <v>143</v>
      </c>
      <c r="C148" s="169" t="s">
        <v>2179</v>
      </c>
      <c r="D148" s="170" t="str">
        <f>+VLOOKUP(C148,[8]Resumen!$C$1:$J$65536,6,0)</f>
        <v>PA25/3900</v>
      </c>
      <c r="E148" s="168">
        <f>+VLOOKUP(C148,[8]Resumen!$C$1:$J$65536,5,0)</f>
        <v>2</v>
      </c>
      <c r="F148" s="171">
        <f>IF(MID(D148,1,2)="PC",VLOOKUP(D148,'[9]Costo Postes Concreto'!$B$1:$D$65536,2,0),VLOOKUP(C148,[8]Resumen!$C$1:$J$65536,7,0))</f>
        <v>4132</v>
      </c>
      <c r="G148" s="172">
        <f>IF(MID(D148,1,2)="PC",VLOOKUP(D148,'[9]Costo Postes Concreto'!$B$1:$D$65536,3,0),E148*F148*$D$3)</f>
        <v>32561.305367492652</v>
      </c>
      <c r="H148" s="172">
        <f t="shared" si="13"/>
        <v>325.6130536749265</v>
      </c>
      <c r="I148" s="173">
        <f t="shared" si="14"/>
        <v>32886.918421167582</v>
      </c>
      <c r="J148" s="173">
        <f t="shared" si="15"/>
        <v>325.6130536749265</v>
      </c>
      <c r="K148" s="173">
        <f t="shared" si="16"/>
        <v>32561.305367492652</v>
      </c>
      <c r="L148" s="173">
        <f t="shared" si="17"/>
        <v>8264</v>
      </c>
    </row>
    <row r="149" spans="1:12" ht="12" customHeight="1" x14ac:dyDescent="0.2">
      <c r="A149" s="2"/>
      <c r="B149" s="168">
        <f t="shared" si="12"/>
        <v>144</v>
      </c>
      <c r="C149" s="169" t="s">
        <v>2180</v>
      </c>
      <c r="D149" s="170" t="str">
        <f>+VLOOKUP(C149,[8]Resumen!$C$1:$J$65536,6,0)</f>
        <v>PA25/6100</v>
      </c>
      <c r="E149" s="168">
        <f>+VLOOKUP(C149,[8]Resumen!$C$1:$J$65536,5,0)</f>
        <v>2</v>
      </c>
      <c r="F149" s="171">
        <f>IF(MID(D149,1,2)="PC",VLOOKUP(D149,'[9]Costo Postes Concreto'!$B$1:$D$65536,2,0),VLOOKUP(C149,[8]Resumen!$C$1:$J$65536,7,0))</f>
        <v>5527</v>
      </c>
      <c r="G149" s="172">
        <f>IF(MID(D149,1,2)="PC",VLOOKUP(D149,'[9]Costo Postes Concreto'!$B$1:$D$65536,3,0),E149*F149*$D$3)</f>
        <v>43554.292053758923</v>
      </c>
      <c r="H149" s="172">
        <f t="shared" si="13"/>
        <v>435.54292053758923</v>
      </c>
      <c r="I149" s="173">
        <f t="shared" si="14"/>
        <v>43989.834974296515</v>
      </c>
      <c r="J149" s="173">
        <f t="shared" si="15"/>
        <v>435.54292053758923</v>
      </c>
      <c r="K149" s="173">
        <f t="shared" si="16"/>
        <v>43554.292053758923</v>
      </c>
      <c r="L149" s="173">
        <f t="shared" si="17"/>
        <v>11054</v>
      </c>
    </row>
    <row r="150" spans="1:12" ht="12" customHeight="1" x14ac:dyDescent="0.2">
      <c r="A150" s="2"/>
      <c r="B150" s="168">
        <f t="shared" si="12"/>
        <v>145</v>
      </c>
      <c r="C150" s="169" t="s">
        <v>2181</v>
      </c>
      <c r="D150" s="170" t="str">
        <f>+VLOOKUP(C150,[8]Resumen!$C$1:$J$65536,6,0)</f>
        <v>PA25/1200</v>
      </c>
      <c r="E150" s="168">
        <f>+VLOOKUP(C150,[8]Resumen!$C$1:$J$65536,5,0)</f>
        <v>1</v>
      </c>
      <c r="F150" s="171">
        <f>IF(MID(D150,1,2)="PC",VLOOKUP(D150,'[9]Costo Postes Concreto'!$B$1:$D$65536,2,0),VLOOKUP(C150,[8]Resumen!$C$1:$J$65536,7,0))</f>
        <v>1921</v>
      </c>
      <c r="G150" s="172">
        <f>IF(MID(D150,1,2)="PC",VLOOKUP(D150,'[9]Costo Postes Concreto'!$B$1:$D$65536,3,0),E150*F150*$D$3)</f>
        <v>7569.0062452750944</v>
      </c>
      <c r="H150" s="172">
        <f t="shared" si="13"/>
        <v>75.690062452750951</v>
      </c>
      <c r="I150" s="173">
        <f t="shared" si="14"/>
        <v>7644.6963077278451</v>
      </c>
      <c r="J150" s="173">
        <f t="shared" si="15"/>
        <v>75.690062452750951</v>
      </c>
      <c r="K150" s="173">
        <f t="shared" si="16"/>
        <v>7569.0062452750944</v>
      </c>
      <c r="L150" s="173">
        <f t="shared" si="17"/>
        <v>1921</v>
      </c>
    </row>
    <row r="151" spans="1:12" ht="12" customHeight="1" x14ac:dyDescent="0.2">
      <c r="A151" s="2"/>
      <c r="B151" s="168">
        <f t="shared" si="12"/>
        <v>146</v>
      </c>
      <c r="C151" s="169" t="s">
        <v>2182</v>
      </c>
      <c r="D151" s="170" t="str">
        <f>+VLOOKUP(C151,[8]Resumen!$C$1:$J$65536,6,0)</f>
        <v>PA25/4450</v>
      </c>
      <c r="E151" s="168">
        <f>+VLOOKUP(C151,[8]Resumen!$C$1:$J$65536,5,0)</f>
        <v>1</v>
      </c>
      <c r="F151" s="171">
        <f>IF(MID(D151,1,2)="PC",VLOOKUP(D151,'[9]Costo Postes Concreto'!$B$1:$D$65536,2,0),VLOOKUP(C151,[8]Resumen!$C$1:$J$65536,7,0))</f>
        <v>4502</v>
      </c>
      <c r="G151" s="172">
        <f>IF(MID(D151,1,2)="PC",VLOOKUP(D151,'[9]Costo Postes Concreto'!$B$1:$D$65536,3,0),E151*F151*$D$3)</f>
        <v>17738.503964720705</v>
      </c>
      <c r="H151" s="172">
        <f t="shared" si="13"/>
        <v>177.38503964720707</v>
      </c>
      <c r="I151" s="173">
        <f t="shared" si="14"/>
        <v>17915.889004367913</v>
      </c>
      <c r="J151" s="173">
        <f t="shared" si="15"/>
        <v>177.38503964720707</v>
      </c>
      <c r="K151" s="173">
        <f t="shared" si="16"/>
        <v>17738.503964720705</v>
      </c>
      <c r="L151" s="173">
        <f t="shared" si="17"/>
        <v>4502</v>
      </c>
    </row>
    <row r="152" spans="1:12" ht="12" customHeight="1" x14ac:dyDescent="0.2">
      <c r="A152" s="2"/>
      <c r="B152" s="168">
        <f t="shared" si="12"/>
        <v>147</v>
      </c>
      <c r="C152" s="169" t="s">
        <v>2183</v>
      </c>
      <c r="D152" s="170" t="str">
        <f>+VLOOKUP(C152,[8]Resumen!$C$1:$J$65536,6,0)</f>
        <v>PA25/4400</v>
      </c>
      <c r="E152" s="168">
        <f>+VLOOKUP(C152,[8]Resumen!$C$1:$J$65536,5,0)</f>
        <v>2</v>
      </c>
      <c r="F152" s="171">
        <f>IF(MID(D152,1,2)="PC",VLOOKUP(D152,'[9]Costo Postes Concreto'!$B$1:$D$65536,2,0),VLOOKUP(C152,[8]Resumen!$C$1:$J$65536,7,0))</f>
        <v>4469</v>
      </c>
      <c r="G152" s="172">
        <f>IF(MID(D152,1,2)="PC",VLOOKUP(D152,'[9]Costo Postes Concreto'!$B$1:$D$65536,3,0),E152*F152*$D$3)</f>
        <v>35216.958782024361</v>
      </c>
      <c r="H152" s="172">
        <f t="shared" si="13"/>
        <v>352.16958782024363</v>
      </c>
      <c r="I152" s="173">
        <f t="shared" si="14"/>
        <v>35569.128369844606</v>
      </c>
      <c r="J152" s="173">
        <f t="shared" si="15"/>
        <v>352.16958782024363</v>
      </c>
      <c r="K152" s="173">
        <f t="shared" si="16"/>
        <v>35216.958782024361</v>
      </c>
      <c r="L152" s="173">
        <f t="shared" si="17"/>
        <v>8938</v>
      </c>
    </row>
    <row r="153" spans="1:12" ht="12" customHeight="1" x14ac:dyDescent="0.2">
      <c r="A153" s="2"/>
      <c r="B153" s="168">
        <f t="shared" si="12"/>
        <v>148</v>
      </c>
      <c r="C153" s="169" t="s">
        <v>2184</v>
      </c>
      <c r="D153" s="170" t="str">
        <f>+VLOOKUP(C153,[8]Resumen!$C$1:$J$65536,6,0)</f>
        <v>PA25/7000</v>
      </c>
      <c r="E153" s="168">
        <f>+VLOOKUP(C153,[8]Resumen!$C$1:$J$65536,5,0)</f>
        <v>2</v>
      </c>
      <c r="F153" s="171">
        <f>IF(MID(D153,1,2)="PC",VLOOKUP(D153,'[9]Costo Postes Concreto'!$B$1:$D$65536,2,0),VLOOKUP(C153,[8]Resumen!$C$1:$J$65536,7,0))</f>
        <v>6044</v>
      </c>
      <c r="G153" s="172">
        <f>IF(MID(D153,1,2)="PC",VLOOKUP(D153,'[9]Costo Postes Concreto'!$B$1:$D$65536,3,0),E153*F153*$D$3)</f>
        <v>47628.395363292737</v>
      </c>
      <c r="H153" s="172">
        <f t="shared" si="13"/>
        <v>476.28395363292736</v>
      </c>
      <c r="I153" s="173">
        <f t="shared" si="14"/>
        <v>48104.679316925663</v>
      </c>
      <c r="J153" s="173">
        <f t="shared" si="15"/>
        <v>476.28395363292736</v>
      </c>
      <c r="K153" s="173">
        <f t="shared" si="16"/>
        <v>47628.395363292737</v>
      </c>
      <c r="L153" s="173">
        <f t="shared" si="17"/>
        <v>12088</v>
      </c>
    </row>
    <row r="154" spans="1:12" ht="12" customHeight="1" x14ac:dyDescent="0.2">
      <c r="A154" s="2"/>
      <c r="B154" s="168">
        <f t="shared" si="12"/>
        <v>149</v>
      </c>
      <c r="C154" s="169" t="s">
        <v>2185</v>
      </c>
      <c r="D154" s="170" t="str">
        <f>+VLOOKUP(C154,[8]Resumen!$C$1:$J$65536,6,0)</f>
        <v>PA25/1400</v>
      </c>
      <c r="E154" s="168">
        <f>+VLOOKUP(C154,[8]Resumen!$C$1:$J$65536,5,0)</f>
        <v>1</v>
      </c>
      <c r="F154" s="171">
        <f>IF(MID(D154,1,2)="PC",VLOOKUP(D154,'[9]Costo Postes Concreto'!$B$1:$D$65536,2,0),VLOOKUP(C154,[8]Resumen!$C$1:$J$65536,7,0))</f>
        <v>2123</v>
      </c>
      <c r="G154" s="172">
        <f>IF(MID(D154,1,2)="PC",VLOOKUP(D154,'[9]Costo Postes Concreto'!$B$1:$D$65536,3,0),E154*F154*$D$3)</f>
        <v>8364.9142419151613</v>
      </c>
      <c r="H154" s="172">
        <f t="shared" si="13"/>
        <v>83.649142419151616</v>
      </c>
      <c r="I154" s="173">
        <f t="shared" si="14"/>
        <v>8448.563384334313</v>
      </c>
      <c r="J154" s="173">
        <f t="shared" si="15"/>
        <v>83.649142419151616</v>
      </c>
      <c r="K154" s="173">
        <f t="shared" si="16"/>
        <v>8364.9142419151613</v>
      </c>
      <c r="L154" s="173">
        <f t="shared" si="17"/>
        <v>2123</v>
      </c>
    </row>
    <row r="155" spans="1:12" ht="12" customHeight="1" x14ac:dyDescent="0.2">
      <c r="A155" s="2"/>
      <c r="B155" s="168">
        <f t="shared" si="12"/>
        <v>150</v>
      </c>
      <c r="C155" s="169" t="s">
        <v>2186</v>
      </c>
      <c r="D155" s="170" t="str">
        <f>+VLOOKUP(C155,[8]Resumen!$C$1:$J$65536,6,0)</f>
        <v>PA25/5450</v>
      </c>
      <c r="E155" s="168">
        <f>+VLOOKUP(C155,[8]Resumen!$C$1:$J$65536,5,0)</f>
        <v>1</v>
      </c>
      <c r="F155" s="171">
        <f>IF(MID(D155,1,2)="PC",VLOOKUP(D155,'[9]Costo Postes Concreto'!$B$1:$D$65536,2,0),VLOOKUP(C155,[8]Resumen!$C$1:$J$65536,7,0))</f>
        <v>5136</v>
      </c>
      <c r="G155" s="172">
        <f>IF(MID(D155,1,2)="PC",VLOOKUP(D155,'[9]Costo Postes Concreto'!$B$1:$D$65536,3,0),E155*F155*$D$3)</f>
        <v>20236.551835363294</v>
      </c>
      <c r="H155" s="172">
        <f t="shared" si="13"/>
        <v>202.36551835363295</v>
      </c>
      <c r="I155" s="173">
        <f t="shared" si="14"/>
        <v>20438.917353716926</v>
      </c>
      <c r="J155" s="173">
        <f t="shared" si="15"/>
        <v>202.36551835363295</v>
      </c>
      <c r="K155" s="173">
        <f t="shared" si="16"/>
        <v>20236.551835363294</v>
      </c>
      <c r="L155" s="173">
        <f t="shared" si="17"/>
        <v>5136</v>
      </c>
    </row>
    <row r="156" spans="1:12" ht="12" customHeight="1" x14ac:dyDescent="0.2">
      <c r="A156" s="2"/>
      <c r="B156" s="168">
        <f t="shared" si="12"/>
        <v>151</v>
      </c>
      <c r="C156" s="169" t="s">
        <v>2187</v>
      </c>
      <c r="D156" s="170" t="str">
        <f>+VLOOKUP(C156,[8]Resumen!$C$1:$J$65536,6,0)</f>
        <v>PA25/5350</v>
      </c>
      <c r="E156" s="168">
        <f>+VLOOKUP(C156,[8]Resumen!$C$1:$J$65536,5,0)</f>
        <v>2</v>
      </c>
      <c r="F156" s="171">
        <f>IF(MID(D156,1,2)="PC",VLOOKUP(D156,'[9]Costo Postes Concreto'!$B$1:$D$65536,2,0),VLOOKUP(C156,[8]Resumen!$C$1:$J$65536,7,0))</f>
        <v>5075</v>
      </c>
      <c r="G156" s="172">
        <f>IF(MID(D156,1,2)="PC",VLOOKUP(D156,'[9]Costo Postes Concreto'!$B$1:$D$65536,3,0),E156*F156*$D$3)</f>
        <v>39992.406761864768</v>
      </c>
      <c r="H156" s="172">
        <f t="shared" si="13"/>
        <v>399.92406761864771</v>
      </c>
      <c r="I156" s="173">
        <f t="shared" si="14"/>
        <v>40392.330829483413</v>
      </c>
      <c r="J156" s="173">
        <f t="shared" si="15"/>
        <v>399.92406761864771</v>
      </c>
      <c r="K156" s="173">
        <f t="shared" si="16"/>
        <v>39992.406761864768</v>
      </c>
      <c r="L156" s="173">
        <f t="shared" si="17"/>
        <v>10150</v>
      </c>
    </row>
    <row r="157" spans="1:12" ht="12" customHeight="1" x14ac:dyDescent="0.2">
      <c r="A157" s="2"/>
      <c r="B157" s="168">
        <f t="shared" si="12"/>
        <v>152</v>
      </c>
      <c r="C157" s="169" t="s">
        <v>2188</v>
      </c>
      <c r="D157" s="170" t="str">
        <f>+VLOOKUP(C157,[8]Resumen!$C$1:$J$65536,6,0)</f>
        <v>PA25/8500</v>
      </c>
      <c r="E157" s="168">
        <f>+VLOOKUP(C157,[8]Resumen!$C$1:$J$65536,5,0)</f>
        <v>2</v>
      </c>
      <c r="F157" s="171">
        <f>IF(MID(D157,1,2)="PC",VLOOKUP(D157,'[9]Costo Postes Concreto'!$B$1:$D$65536,2,0),VLOOKUP(C157,[8]Resumen!$C$1:$J$65536,7,0))</f>
        <v>6857</v>
      </c>
      <c r="G157" s="172">
        <f>IF(MID(D157,1,2)="PC",VLOOKUP(D157,'[9]Costo Postes Concreto'!$B$1:$D$65536,3,0),E157*F157*$D$3)</f>
        <v>54035.060722385555</v>
      </c>
      <c r="H157" s="172">
        <f t="shared" si="13"/>
        <v>540.3506072238556</v>
      </c>
      <c r="I157" s="173">
        <f t="shared" si="14"/>
        <v>54575.411329609407</v>
      </c>
      <c r="J157" s="173">
        <f t="shared" si="15"/>
        <v>540.3506072238556</v>
      </c>
      <c r="K157" s="173">
        <f t="shared" si="16"/>
        <v>54035.060722385555</v>
      </c>
      <c r="L157" s="173">
        <f t="shared" si="17"/>
        <v>13714</v>
      </c>
    </row>
    <row r="158" spans="1:12" ht="12" customHeight="1" x14ac:dyDescent="0.2">
      <c r="A158" s="2"/>
      <c r="B158" s="168">
        <f t="shared" si="12"/>
        <v>153</v>
      </c>
      <c r="C158" s="169" t="s">
        <v>2189</v>
      </c>
      <c r="D158" s="170" t="str">
        <f>+VLOOKUP(C158,[8]Resumen!$C$1:$J$65536,6,0)</f>
        <v>PC25/600</v>
      </c>
      <c r="E158" s="168">
        <f>+VLOOKUP(C158,[8]Resumen!$C$1:$J$65536,5,0)</f>
        <v>1</v>
      </c>
      <c r="F158" s="171">
        <f>IF(MID(D158,1,2)="PC",VLOOKUP(D158,'[9]Costo Postes Concreto'!$B$1:$D$65536,2,0),VLOOKUP(C158,[8]Resumen!$C$1:$J$65536,7,0))</f>
        <v>6006</v>
      </c>
      <c r="G158" s="172">
        <f>IF(MID(D158,1,2)="PC",VLOOKUP(D158,'[9]Costo Postes Concreto'!$B$1:$D$65536,3,0),E158*F158*$D$3)</f>
        <v>3852.8592951848482</v>
      </c>
      <c r="H158" s="172">
        <f t="shared" si="13"/>
        <v>38.528592951848481</v>
      </c>
      <c r="I158" s="173">
        <f t="shared" si="14"/>
        <v>3891.3878881366968</v>
      </c>
      <c r="J158" s="173">
        <f t="shared" si="15"/>
        <v>3891.3878881366968</v>
      </c>
      <c r="K158" s="173">
        <f t="shared" si="16"/>
        <v>0</v>
      </c>
      <c r="L158" s="173">
        <f t="shared" si="17"/>
        <v>6006</v>
      </c>
    </row>
    <row r="159" spans="1:12" ht="12" customHeight="1" x14ac:dyDescent="0.2">
      <c r="A159" s="2"/>
      <c r="B159" s="168">
        <f t="shared" si="12"/>
        <v>154</v>
      </c>
      <c r="C159" s="169" t="s">
        <v>2190</v>
      </c>
      <c r="D159" s="170" t="str">
        <f>+VLOOKUP(C159,[8]Resumen!$C$1:$J$65536,6,0)</f>
        <v>PA25/2450</v>
      </c>
      <c r="E159" s="168">
        <f>+VLOOKUP(C159,[8]Resumen!$C$1:$J$65536,5,0)</f>
        <v>1</v>
      </c>
      <c r="F159" s="171">
        <f>IF(MID(D159,1,2)="PC",VLOOKUP(D159,'[9]Costo Postes Concreto'!$B$1:$D$65536,2,0),VLOOKUP(C159,[8]Resumen!$C$1:$J$65536,7,0))</f>
        <v>3055</v>
      </c>
      <c r="G159" s="172">
        <f>IF(MID(D159,1,2)="PC",VLOOKUP(D159,'[9]Costo Postes Concreto'!$B$1:$D$65536,3,0),E159*F159*$D$3)</f>
        <v>12037.12341453171</v>
      </c>
      <c r="H159" s="172">
        <f t="shared" si="13"/>
        <v>120.3712341453171</v>
      </c>
      <c r="I159" s="173">
        <f t="shared" si="14"/>
        <v>12157.494648677028</v>
      </c>
      <c r="J159" s="173">
        <f t="shared" si="15"/>
        <v>120.3712341453171</v>
      </c>
      <c r="K159" s="173">
        <f t="shared" si="16"/>
        <v>12037.12341453171</v>
      </c>
      <c r="L159" s="173">
        <f t="shared" si="17"/>
        <v>3055</v>
      </c>
    </row>
    <row r="160" spans="1:12" ht="12" customHeight="1" x14ac:dyDescent="0.2">
      <c r="A160" s="2"/>
      <c r="B160" s="168">
        <f t="shared" si="12"/>
        <v>155</v>
      </c>
      <c r="C160" s="169" t="s">
        <v>2191</v>
      </c>
      <c r="D160" s="170" t="str">
        <f>+VLOOKUP(C160,[8]Resumen!$C$1:$J$65536,6,0)</f>
        <v>PA25/4200</v>
      </c>
      <c r="E160" s="168">
        <f>+VLOOKUP(C160,[8]Resumen!$C$1:$J$65536,5,0)</f>
        <v>1</v>
      </c>
      <c r="F160" s="171">
        <f>IF(MID(D160,1,2)="PC",VLOOKUP(D160,'[9]Costo Postes Concreto'!$B$1:$D$65536,2,0),VLOOKUP(C160,[8]Resumen!$C$1:$J$65536,7,0))</f>
        <v>4336</v>
      </c>
      <c r="G160" s="172">
        <f>IF(MID(D160,1,2)="PC",VLOOKUP(D160,'[9]Costo Postes Concreto'!$B$1:$D$65536,3,0),E160*F160*$D$3)</f>
        <v>17084.440957580849</v>
      </c>
      <c r="H160" s="172">
        <f t="shared" si="13"/>
        <v>170.8444095758085</v>
      </c>
      <c r="I160" s="173">
        <f t="shared" si="14"/>
        <v>17255.285367156659</v>
      </c>
      <c r="J160" s="173">
        <f t="shared" si="15"/>
        <v>170.8444095758085</v>
      </c>
      <c r="K160" s="173">
        <f t="shared" si="16"/>
        <v>17084.440957580849</v>
      </c>
      <c r="L160" s="173">
        <f t="shared" si="17"/>
        <v>4336</v>
      </c>
    </row>
    <row r="161" spans="1:12" ht="12" customHeight="1" x14ac:dyDescent="0.2">
      <c r="A161" s="2"/>
      <c r="B161" s="168">
        <f t="shared" si="12"/>
        <v>156</v>
      </c>
      <c r="C161" s="169" t="s">
        <v>2192</v>
      </c>
      <c r="D161" s="170" t="str">
        <f>+VLOOKUP(C161,[8]Resumen!$C$1:$J$65536,6,0)</f>
        <v>PA25/6750</v>
      </c>
      <c r="E161" s="168">
        <f>+VLOOKUP(C161,[8]Resumen!$C$1:$J$65536,5,0)</f>
        <v>1</v>
      </c>
      <c r="F161" s="171">
        <f>IF(MID(D161,1,2)="PC",VLOOKUP(D161,'[9]Costo Postes Concreto'!$B$1:$D$65536,2,0),VLOOKUP(C161,[8]Resumen!$C$1:$J$65536,7,0))</f>
        <v>5903</v>
      </c>
      <c r="G161" s="172">
        <f>IF(MID(D161,1,2)="PC",VLOOKUP(D161,'[9]Costo Postes Concreto'!$B$1:$D$65536,3,0),E161*F161*$D$3)</f>
        <v>23258.638139437211</v>
      </c>
      <c r="H161" s="172">
        <f t="shared" si="13"/>
        <v>232.58638139437213</v>
      </c>
      <c r="I161" s="173">
        <f t="shared" si="14"/>
        <v>23491.224520831584</v>
      </c>
      <c r="J161" s="173">
        <f t="shared" si="15"/>
        <v>232.58638139437213</v>
      </c>
      <c r="K161" s="173">
        <f t="shared" si="16"/>
        <v>23258.638139437211</v>
      </c>
      <c r="L161" s="173">
        <f t="shared" si="17"/>
        <v>5903</v>
      </c>
    </row>
    <row r="162" spans="1:12" ht="12" customHeight="1" x14ac:dyDescent="0.2">
      <c r="A162" s="2"/>
      <c r="B162" s="168">
        <f t="shared" si="12"/>
        <v>157</v>
      </c>
      <c r="C162" s="169" t="s">
        <v>2193</v>
      </c>
      <c r="D162" s="170" t="str">
        <f>+VLOOKUP(C162,[8]Resumen!$C$1:$J$65536,6,0)</f>
        <v>PC25/700</v>
      </c>
      <c r="E162" s="168">
        <f>+VLOOKUP(C162,[8]Resumen!$C$1:$J$65536,5,0)</f>
        <v>1</v>
      </c>
      <c r="F162" s="171">
        <f>IF(MID(D162,1,2)="PC",VLOOKUP(D162,'[9]Costo Postes Concreto'!$B$1:$D$65536,2,0),VLOOKUP(C162,[8]Resumen!$C$1:$J$65536,7,0))</f>
        <v>5975</v>
      </c>
      <c r="G162" s="172">
        <f>IF(MID(D162,1,2)="PC",VLOOKUP(D162,'[9]Costo Postes Concreto'!$B$1:$D$65536,3,0),E162*F162*$D$3)</f>
        <v>3821.5862453451577</v>
      </c>
      <c r="H162" s="172">
        <f t="shared" si="13"/>
        <v>38.215862453451578</v>
      </c>
      <c r="I162" s="173">
        <f t="shared" si="14"/>
        <v>3859.8021077986095</v>
      </c>
      <c r="J162" s="173">
        <f t="shared" si="15"/>
        <v>3859.8021077986095</v>
      </c>
      <c r="K162" s="173">
        <f t="shared" si="16"/>
        <v>0</v>
      </c>
      <c r="L162" s="173">
        <f t="shared" si="17"/>
        <v>5975</v>
      </c>
    </row>
    <row r="163" spans="1:12" ht="12" customHeight="1" x14ac:dyDescent="0.2">
      <c r="A163" s="2"/>
      <c r="B163" s="168">
        <f t="shared" si="12"/>
        <v>158</v>
      </c>
      <c r="C163" s="169" t="s">
        <v>2194</v>
      </c>
      <c r="D163" s="170" t="str">
        <f>+VLOOKUP(C163,[8]Resumen!$C$1:$J$65536,6,0)</f>
        <v>PA25/2800</v>
      </c>
      <c r="E163" s="168">
        <f>+VLOOKUP(C163,[8]Resumen!$C$1:$J$65536,5,0)</f>
        <v>1</v>
      </c>
      <c r="F163" s="171">
        <f>IF(MID(D163,1,2)="PC",VLOOKUP(D163,'[9]Costo Postes Concreto'!$B$1:$D$65536,2,0),VLOOKUP(C163,[8]Resumen!$C$1:$J$65536,7,0))</f>
        <v>3332</v>
      </c>
      <c r="G163" s="172">
        <f>IF(MID(D163,1,2)="PC",VLOOKUP(D163,'[9]Costo Postes Concreto'!$B$1:$D$65536,3,0),E163*F163*$D$3)</f>
        <v>13128.541805963881</v>
      </c>
      <c r="H163" s="172">
        <f t="shared" si="13"/>
        <v>131.28541805963883</v>
      </c>
      <c r="I163" s="173">
        <f t="shared" si="14"/>
        <v>13259.82722402352</v>
      </c>
      <c r="J163" s="173">
        <f t="shared" si="15"/>
        <v>131.28541805963883</v>
      </c>
      <c r="K163" s="173">
        <f t="shared" si="16"/>
        <v>13128.541805963881</v>
      </c>
      <c r="L163" s="173">
        <f t="shared" si="17"/>
        <v>3332</v>
      </c>
    </row>
    <row r="164" spans="1:12" ht="12" customHeight="1" x14ac:dyDescent="0.2">
      <c r="A164" s="2"/>
      <c r="B164" s="168">
        <f t="shared" si="12"/>
        <v>159</v>
      </c>
      <c r="C164" s="169" t="s">
        <v>2195</v>
      </c>
      <c r="D164" s="170" t="str">
        <f>+VLOOKUP(C164,[8]Resumen!$C$1:$J$65536,6,0)</f>
        <v>PA25/4850</v>
      </c>
      <c r="E164" s="168">
        <f>+VLOOKUP(C164,[8]Resumen!$C$1:$J$65536,5,0)</f>
        <v>1</v>
      </c>
      <c r="F164" s="171">
        <f>IF(MID(D164,1,2)="PC",VLOOKUP(D164,'[9]Costo Postes Concreto'!$B$1:$D$65536,2,0),VLOOKUP(C164,[8]Resumen!$C$1:$J$65536,7,0))</f>
        <v>4761</v>
      </c>
      <c r="G164" s="172">
        <f>IF(MID(D164,1,2)="PC",VLOOKUP(D164,'[9]Costo Postes Concreto'!$B$1:$D$65536,3,0),E164*F164*$D$3)</f>
        <v>18758.999861402772</v>
      </c>
      <c r="H164" s="172">
        <f t="shared" si="13"/>
        <v>187.58999861402773</v>
      </c>
      <c r="I164" s="173">
        <f t="shared" si="14"/>
        <v>18946.5898600168</v>
      </c>
      <c r="J164" s="173">
        <f t="shared" si="15"/>
        <v>187.58999861402773</v>
      </c>
      <c r="K164" s="173">
        <f t="shared" si="16"/>
        <v>18758.999861402772</v>
      </c>
      <c r="L164" s="173">
        <f t="shared" si="17"/>
        <v>4761</v>
      </c>
    </row>
    <row r="165" spans="1:12" ht="12" customHeight="1" x14ac:dyDescent="0.2">
      <c r="A165" s="2"/>
      <c r="B165" s="168">
        <f t="shared" si="12"/>
        <v>160</v>
      </c>
      <c r="C165" s="169" t="s">
        <v>2196</v>
      </c>
      <c r="D165" s="170" t="str">
        <f>+VLOOKUP(C165,[8]Resumen!$C$1:$J$65536,6,0)</f>
        <v>PA25/7800</v>
      </c>
      <c r="E165" s="168">
        <f>+VLOOKUP(C165,[8]Resumen!$C$1:$J$65536,5,0)</f>
        <v>1</v>
      </c>
      <c r="F165" s="171">
        <f>IF(MID(D165,1,2)="PC",VLOOKUP(D165,'[9]Costo Postes Concreto'!$B$1:$D$65536,2,0),VLOOKUP(C165,[8]Resumen!$C$1:$J$65536,7,0))</f>
        <v>6484</v>
      </c>
      <c r="G165" s="172">
        <f>IF(MID(D165,1,2)="PC",VLOOKUP(D165,'[9]Costo Postes Concreto'!$B$1:$D$65536,3,0),E165*F165*$D$3)</f>
        <v>25547.858664426712</v>
      </c>
      <c r="H165" s="172">
        <f t="shared" si="13"/>
        <v>255.47858664426712</v>
      </c>
      <c r="I165" s="173">
        <f t="shared" si="14"/>
        <v>25803.337251070981</v>
      </c>
      <c r="J165" s="173">
        <f t="shared" si="15"/>
        <v>255.47858664426712</v>
      </c>
      <c r="K165" s="173">
        <f t="shared" si="16"/>
        <v>25547.858664426712</v>
      </c>
      <c r="L165" s="173">
        <f t="shared" si="17"/>
        <v>6484</v>
      </c>
    </row>
    <row r="166" spans="1:12" ht="12" customHeight="1" x14ac:dyDescent="0.2">
      <c r="A166" s="2"/>
      <c r="B166" s="168">
        <f t="shared" si="12"/>
        <v>161</v>
      </c>
      <c r="C166" s="169" t="s">
        <v>2197</v>
      </c>
      <c r="D166" s="170" t="str">
        <f>+VLOOKUP(C166,[8]Resumen!$C$1:$J$65536,6,0)</f>
        <v>PC25/800</v>
      </c>
      <c r="E166" s="168">
        <f>+VLOOKUP(C166,[8]Resumen!$C$1:$J$65536,5,0)</f>
        <v>1</v>
      </c>
      <c r="F166" s="171">
        <f>IF(MID(D166,1,2)="PC",VLOOKUP(D166,'[9]Costo Postes Concreto'!$B$1:$D$65536,2,0),VLOOKUP(C166,[8]Resumen!$C$1:$J$65536,7,0))</f>
        <v>6142</v>
      </c>
      <c r="G166" s="172">
        <f>IF(MID(D166,1,2)="PC",VLOOKUP(D166,'[9]Costo Postes Concreto'!$B$1:$D$65536,3,0),E166*F166*$D$3)</f>
        <v>3990.0571912557475</v>
      </c>
      <c r="H166" s="172">
        <f t="shared" si="13"/>
        <v>39.900571912557474</v>
      </c>
      <c r="I166" s="173">
        <f t="shared" si="14"/>
        <v>4029.9577631683051</v>
      </c>
      <c r="J166" s="173">
        <f t="shared" si="15"/>
        <v>4029.9577631683051</v>
      </c>
      <c r="K166" s="173">
        <f t="shared" si="16"/>
        <v>0</v>
      </c>
      <c r="L166" s="173">
        <f t="shared" si="17"/>
        <v>6142</v>
      </c>
    </row>
    <row r="167" spans="1:12" ht="12" customHeight="1" x14ac:dyDescent="0.2">
      <c r="A167" s="2"/>
      <c r="B167" s="168">
        <f t="shared" si="12"/>
        <v>162</v>
      </c>
      <c r="C167" s="169" t="s">
        <v>2198</v>
      </c>
      <c r="D167" s="170" t="str">
        <f>+VLOOKUP(C167,[8]Resumen!$C$1:$J$65536,6,0)</f>
        <v>PA25/3450</v>
      </c>
      <c r="E167" s="168">
        <f>+VLOOKUP(C167,[8]Resumen!$C$1:$J$65536,5,0)</f>
        <v>1</v>
      </c>
      <c r="F167" s="171">
        <f>IF(MID(D167,1,2)="PC",VLOOKUP(D167,'[9]Costo Postes Concreto'!$B$1:$D$65536,2,0),VLOOKUP(C167,[8]Resumen!$C$1:$J$65536,7,0))</f>
        <v>3816</v>
      </c>
      <c r="G167" s="172">
        <f>IF(MID(D167,1,2)="PC",VLOOKUP(D167,'[9]Costo Postes Concreto'!$B$1:$D$65536,3,0),E167*F167*$D$3)</f>
        <v>15035.56888702226</v>
      </c>
      <c r="H167" s="172">
        <f t="shared" si="13"/>
        <v>150.35568887022259</v>
      </c>
      <c r="I167" s="173">
        <f t="shared" si="14"/>
        <v>15185.924575892483</v>
      </c>
      <c r="J167" s="173">
        <f t="shared" si="15"/>
        <v>150.35568887022259</v>
      </c>
      <c r="K167" s="173">
        <f t="shared" si="16"/>
        <v>15035.56888702226</v>
      </c>
      <c r="L167" s="173">
        <f t="shared" si="17"/>
        <v>3816</v>
      </c>
    </row>
    <row r="168" spans="1:12" ht="12" customHeight="1" x14ac:dyDescent="0.2">
      <c r="A168" s="2"/>
      <c r="B168" s="168">
        <f t="shared" si="12"/>
        <v>163</v>
      </c>
      <c r="C168" s="169" t="s">
        <v>2199</v>
      </c>
      <c r="D168" s="170" t="str">
        <f>+VLOOKUP(C168,[8]Resumen!$C$1:$J$65536,6,0)</f>
        <v>PA25/6000</v>
      </c>
      <c r="E168" s="168">
        <f>+VLOOKUP(C168,[8]Resumen!$C$1:$J$65536,5,0)</f>
        <v>1</v>
      </c>
      <c r="F168" s="171">
        <f>IF(MID(D168,1,2)="PC",VLOOKUP(D168,'[9]Costo Postes Concreto'!$B$1:$D$65536,2,0),VLOOKUP(C168,[8]Resumen!$C$1:$J$65536,7,0))</f>
        <v>5468</v>
      </c>
      <c r="G168" s="172">
        <f>IF(MID(D168,1,2)="PC",VLOOKUP(D168,'[9]Costo Postes Concreto'!$B$1:$D$65536,3,0),E168*F168*$D$3)</f>
        <v>21544.677849643009</v>
      </c>
      <c r="H168" s="172">
        <f t="shared" si="13"/>
        <v>215.44677849643008</v>
      </c>
      <c r="I168" s="173">
        <f t="shared" si="14"/>
        <v>21760.124628139438</v>
      </c>
      <c r="J168" s="173">
        <f t="shared" si="15"/>
        <v>215.44677849643008</v>
      </c>
      <c r="K168" s="173">
        <f t="shared" si="16"/>
        <v>21544.677849643009</v>
      </c>
      <c r="L168" s="173">
        <f t="shared" si="17"/>
        <v>5468</v>
      </c>
    </row>
    <row r="169" spans="1:12" ht="12" customHeight="1" x14ac:dyDescent="0.2">
      <c r="A169" s="2"/>
      <c r="B169" s="168">
        <f t="shared" si="12"/>
        <v>164</v>
      </c>
      <c r="C169" s="169" t="s">
        <v>2200</v>
      </c>
      <c r="D169" s="170" t="str">
        <f>+VLOOKUP(C169,[8]Resumen!$C$1:$J$65536,6,0)</f>
        <v>PA25/9700</v>
      </c>
      <c r="E169" s="168">
        <f>+VLOOKUP(C169,[8]Resumen!$C$1:$J$65536,5,0)</f>
        <v>1</v>
      </c>
      <c r="F169" s="171">
        <f>IF(MID(D169,1,2)="PC",VLOOKUP(D169,'[9]Costo Postes Concreto'!$B$1:$D$65536,2,0),VLOOKUP(C169,[8]Resumen!$C$1:$J$65536,7,0))</f>
        <v>7471</v>
      </c>
      <c r="G169" s="172">
        <f>IF(MID(D169,1,2)="PC",VLOOKUP(D169,'[9]Costo Postes Concreto'!$B$1:$D$65536,3,0),E169*F169*$D$3)</f>
        <v>29436.775459890803</v>
      </c>
      <c r="H169" s="172">
        <f t="shared" si="13"/>
        <v>294.36775459890805</v>
      </c>
      <c r="I169" s="173">
        <f t="shared" si="14"/>
        <v>29731.143214489712</v>
      </c>
      <c r="J169" s="173">
        <f t="shared" si="15"/>
        <v>294.36775459890805</v>
      </c>
      <c r="K169" s="173">
        <f t="shared" si="16"/>
        <v>29436.775459890803</v>
      </c>
      <c r="L169" s="173">
        <f t="shared" si="17"/>
        <v>7471</v>
      </c>
    </row>
    <row r="170" spans="1:12" ht="12" customHeight="1" x14ac:dyDescent="0.2">
      <c r="A170" s="2"/>
      <c r="B170" s="168">
        <f t="shared" si="12"/>
        <v>165</v>
      </c>
      <c r="C170" s="169" t="s">
        <v>2201</v>
      </c>
      <c r="D170" s="170" t="str">
        <f>+VLOOKUP(C170,[8]Resumen!$C$1:$J$65536,6,0)</f>
        <v>PA25/900</v>
      </c>
      <c r="E170" s="168">
        <f>+VLOOKUP(C170,[8]Resumen!$C$1:$J$65536,5,0)</f>
        <v>1</v>
      </c>
      <c r="F170" s="171">
        <f>IF(MID(D170,1,2)="PC",VLOOKUP(D170,'[9]Costo Postes Concreto'!$B$1:$D$65536,2,0),VLOOKUP(C170,[8]Resumen!$C$1:$J$65536,7,0))</f>
        <v>1593</v>
      </c>
      <c r="G170" s="172">
        <f>IF(MID(D170,1,2)="PC",VLOOKUP(D170,'[9]Costo Postes Concreto'!$B$1:$D$65536,3,0),E170*F170*$D$3)</f>
        <v>6276.6407853842929</v>
      </c>
      <c r="H170" s="172">
        <f t="shared" si="13"/>
        <v>62.766407853842928</v>
      </c>
      <c r="I170" s="173">
        <f t="shared" si="14"/>
        <v>6339.4071932381357</v>
      </c>
      <c r="J170" s="173">
        <f t="shared" si="15"/>
        <v>62.766407853842928</v>
      </c>
      <c r="K170" s="173">
        <f t="shared" si="16"/>
        <v>6276.6407853842929</v>
      </c>
      <c r="L170" s="173">
        <f t="shared" si="17"/>
        <v>1593</v>
      </c>
    </row>
    <row r="171" spans="1:12" ht="12" customHeight="1" x14ac:dyDescent="0.2">
      <c r="A171" s="2"/>
      <c r="B171" s="168">
        <f t="shared" si="12"/>
        <v>166</v>
      </c>
      <c r="C171" s="169" t="s">
        <v>2202</v>
      </c>
      <c r="D171" s="170" t="str">
        <f>+VLOOKUP(C171,[8]Resumen!$C$1:$J$65536,6,0)</f>
        <v>PA25/4050</v>
      </c>
      <c r="E171" s="168">
        <f>+VLOOKUP(C171,[8]Resumen!$C$1:$J$65536,5,0)</f>
        <v>1</v>
      </c>
      <c r="F171" s="171">
        <f>IF(MID(D171,1,2)="PC",VLOOKUP(D171,'[9]Costo Postes Concreto'!$B$1:$D$65536,2,0),VLOOKUP(C171,[8]Resumen!$C$1:$J$65536,7,0))</f>
        <v>4235</v>
      </c>
      <c r="G171" s="172">
        <f>IF(MID(D171,1,2)="PC",VLOOKUP(D171,'[9]Costo Postes Concreto'!$B$1:$D$65536,3,0),E171*F171*$D$3)</f>
        <v>16686.486959260816</v>
      </c>
      <c r="H171" s="172">
        <f t="shared" si="13"/>
        <v>166.86486959260816</v>
      </c>
      <c r="I171" s="173">
        <f t="shared" si="14"/>
        <v>16853.351828853425</v>
      </c>
      <c r="J171" s="173">
        <f t="shared" si="15"/>
        <v>166.86486959260816</v>
      </c>
      <c r="K171" s="173">
        <f t="shared" si="16"/>
        <v>16686.486959260816</v>
      </c>
      <c r="L171" s="173">
        <f t="shared" si="17"/>
        <v>4235</v>
      </c>
    </row>
    <row r="172" spans="1:12" ht="12" customHeight="1" x14ac:dyDescent="0.2">
      <c r="A172" s="2"/>
      <c r="B172" s="168">
        <f t="shared" si="12"/>
        <v>167</v>
      </c>
      <c r="C172" s="169" t="s">
        <v>2203</v>
      </c>
      <c r="D172" s="170" t="str">
        <f>+VLOOKUP(C172,[8]Resumen!$C$1:$J$65536,6,0)</f>
        <v>PA25/4200</v>
      </c>
      <c r="E172" s="168">
        <f>+VLOOKUP(C172,[8]Resumen!$C$1:$J$65536,5,0)</f>
        <v>2</v>
      </c>
      <c r="F172" s="171">
        <f>IF(MID(D172,1,2)="PC",VLOOKUP(D172,'[9]Costo Postes Concreto'!$B$1:$D$65536,2,0),VLOOKUP(C172,[8]Resumen!$C$1:$J$65536,7,0))</f>
        <v>4336</v>
      </c>
      <c r="G172" s="172">
        <f>IF(MID(D172,1,2)="PC",VLOOKUP(D172,'[9]Costo Postes Concreto'!$B$1:$D$65536,3,0),E172*F172*$D$3)</f>
        <v>34168.881915161699</v>
      </c>
      <c r="H172" s="172">
        <f t="shared" si="13"/>
        <v>341.688819151617</v>
      </c>
      <c r="I172" s="173">
        <f t="shared" si="14"/>
        <v>34510.570734313318</v>
      </c>
      <c r="J172" s="173">
        <f t="shared" si="15"/>
        <v>341.688819151617</v>
      </c>
      <c r="K172" s="173">
        <f t="shared" si="16"/>
        <v>34168.881915161699</v>
      </c>
      <c r="L172" s="173">
        <f t="shared" si="17"/>
        <v>8672</v>
      </c>
    </row>
    <row r="173" spans="1:12" ht="12" customHeight="1" x14ac:dyDescent="0.2">
      <c r="A173" s="2"/>
      <c r="B173" s="168">
        <f t="shared" si="12"/>
        <v>168</v>
      </c>
      <c r="C173" s="169" t="s">
        <v>2204</v>
      </c>
      <c r="D173" s="170" t="str">
        <f>+VLOOKUP(C173,[8]Resumen!$C$1:$J$65536,6,0)</f>
        <v>PA25/6750</v>
      </c>
      <c r="E173" s="168">
        <f>+VLOOKUP(C173,[8]Resumen!$C$1:$J$65536,5,0)</f>
        <v>2</v>
      </c>
      <c r="F173" s="171">
        <f>IF(MID(D173,1,2)="PC",VLOOKUP(D173,'[9]Costo Postes Concreto'!$B$1:$D$65536,2,0),VLOOKUP(C173,[8]Resumen!$C$1:$J$65536,7,0))</f>
        <v>5903</v>
      </c>
      <c r="G173" s="172">
        <f>IF(MID(D173,1,2)="PC",VLOOKUP(D173,'[9]Costo Postes Concreto'!$B$1:$D$65536,3,0),E173*F173*$D$3)</f>
        <v>46517.276278874422</v>
      </c>
      <c r="H173" s="172">
        <f t="shared" si="13"/>
        <v>465.17276278874425</v>
      </c>
      <c r="I173" s="173">
        <f t="shared" si="14"/>
        <v>46982.449041663167</v>
      </c>
      <c r="J173" s="173">
        <f t="shared" si="15"/>
        <v>465.17276278874425</v>
      </c>
      <c r="K173" s="173">
        <f t="shared" si="16"/>
        <v>46517.276278874422</v>
      </c>
      <c r="L173" s="173">
        <f t="shared" si="17"/>
        <v>11806</v>
      </c>
    </row>
    <row r="174" spans="1:12" ht="12" customHeight="1" x14ac:dyDescent="0.2">
      <c r="A174" s="2"/>
      <c r="B174" s="168">
        <f t="shared" si="12"/>
        <v>169</v>
      </c>
      <c r="C174" s="169" t="s">
        <v>2205</v>
      </c>
      <c r="D174" s="170" t="str">
        <f>+VLOOKUP(C174,[8]Resumen!$C$1:$J$65536,6,0)</f>
        <v>PA25/1000</v>
      </c>
      <c r="E174" s="168">
        <f>+VLOOKUP(C174,[8]Resumen!$C$1:$J$65536,5,0)</f>
        <v>1</v>
      </c>
      <c r="F174" s="171">
        <f>IF(MID(D174,1,2)="PC",VLOOKUP(D174,'[9]Costo Postes Concreto'!$B$1:$D$65536,2,0),VLOOKUP(C174,[8]Resumen!$C$1:$J$65536,7,0))</f>
        <v>1706</v>
      </c>
      <c r="G174" s="172">
        <f>IF(MID(D174,1,2)="PC",VLOOKUP(D174,'[9]Costo Postes Concreto'!$B$1:$D$65536,3,0),E174*F174*$D$3)</f>
        <v>6721.8764468710624</v>
      </c>
      <c r="H174" s="172">
        <f t="shared" si="13"/>
        <v>67.218764468710631</v>
      </c>
      <c r="I174" s="173">
        <f t="shared" si="14"/>
        <v>6789.0952113397734</v>
      </c>
      <c r="J174" s="173">
        <f t="shared" si="15"/>
        <v>67.218764468710631</v>
      </c>
      <c r="K174" s="173">
        <f t="shared" si="16"/>
        <v>6721.8764468710624</v>
      </c>
      <c r="L174" s="173">
        <f t="shared" si="17"/>
        <v>1706</v>
      </c>
    </row>
    <row r="175" spans="1:12" ht="12" customHeight="1" x14ac:dyDescent="0.2">
      <c r="A175" s="2"/>
      <c r="B175" s="168">
        <f t="shared" si="12"/>
        <v>170</v>
      </c>
      <c r="C175" s="169" t="s">
        <v>2206</v>
      </c>
      <c r="D175" s="170" t="str">
        <f>+VLOOKUP(C175,[8]Resumen!$C$1:$J$65536,6,0)</f>
        <v>PA25/4750</v>
      </c>
      <c r="E175" s="168">
        <f>+VLOOKUP(C175,[8]Resumen!$C$1:$J$65536,5,0)</f>
        <v>1</v>
      </c>
      <c r="F175" s="171">
        <f>IF(MID(D175,1,2)="PC",VLOOKUP(D175,'[9]Costo Postes Concreto'!$B$1:$D$65536,2,0),VLOOKUP(C175,[8]Resumen!$C$1:$J$65536,7,0))</f>
        <v>4697</v>
      </c>
      <c r="G175" s="172">
        <f>IF(MID(D175,1,2)="PC",VLOOKUP(D175,'[9]Costo Postes Concreto'!$B$1:$D$65536,3,0),E175*F175*$D$3)</f>
        <v>18506.830991180177</v>
      </c>
      <c r="H175" s="172">
        <f t="shared" si="13"/>
        <v>185.06830991180178</v>
      </c>
      <c r="I175" s="173">
        <f t="shared" si="14"/>
        <v>18691.89930109198</v>
      </c>
      <c r="J175" s="173">
        <f t="shared" si="15"/>
        <v>185.06830991180178</v>
      </c>
      <c r="K175" s="173">
        <f t="shared" si="16"/>
        <v>18506.830991180177</v>
      </c>
      <c r="L175" s="173">
        <f t="shared" si="17"/>
        <v>4697</v>
      </c>
    </row>
    <row r="176" spans="1:12" ht="12" customHeight="1" x14ac:dyDescent="0.2">
      <c r="A176" s="2"/>
      <c r="B176" s="168">
        <f t="shared" si="12"/>
        <v>171</v>
      </c>
      <c r="C176" s="169" t="s">
        <v>2207</v>
      </c>
      <c r="D176" s="170" t="str">
        <f>+VLOOKUP(C176,[8]Resumen!$C$1:$J$65536,6,0)</f>
        <v>PA25/4850</v>
      </c>
      <c r="E176" s="168">
        <f>+VLOOKUP(C176,[8]Resumen!$C$1:$J$65536,5,0)</f>
        <v>2</v>
      </c>
      <c r="F176" s="171">
        <f>IF(MID(D176,1,2)="PC",VLOOKUP(D176,'[9]Costo Postes Concreto'!$B$1:$D$65536,2,0),VLOOKUP(C176,[8]Resumen!$C$1:$J$65536,7,0))</f>
        <v>4761</v>
      </c>
      <c r="G176" s="172">
        <f>IF(MID(D176,1,2)="PC",VLOOKUP(D176,'[9]Costo Postes Concreto'!$B$1:$D$65536,3,0),E176*F176*$D$3)</f>
        <v>37517.999722805544</v>
      </c>
      <c r="H176" s="172">
        <f t="shared" si="13"/>
        <v>375.17999722805547</v>
      </c>
      <c r="I176" s="173">
        <f t="shared" si="14"/>
        <v>37893.1797200336</v>
      </c>
      <c r="J176" s="173">
        <f t="shared" si="15"/>
        <v>375.17999722805547</v>
      </c>
      <c r="K176" s="173">
        <f t="shared" si="16"/>
        <v>37517.999722805544</v>
      </c>
      <c r="L176" s="173">
        <f t="shared" si="17"/>
        <v>9522</v>
      </c>
    </row>
    <row r="177" spans="1:12" ht="12" customHeight="1" x14ac:dyDescent="0.2">
      <c r="A177" s="2"/>
      <c r="B177" s="168">
        <f t="shared" si="12"/>
        <v>172</v>
      </c>
      <c r="C177" s="169" t="s">
        <v>2208</v>
      </c>
      <c r="D177" s="170" t="str">
        <f>+VLOOKUP(C177,[8]Resumen!$C$1:$J$65536,6,0)</f>
        <v>PA25/7800</v>
      </c>
      <c r="E177" s="168">
        <f>+VLOOKUP(C177,[8]Resumen!$C$1:$J$65536,5,0)</f>
        <v>2</v>
      </c>
      <c r="F177" s="171">
        <f>IF(MID(D177,1,2)="PC",VLOOKUP(D177,'[9]Costo Postes Concreto'!$B$1:$D$65536,2,0),VLOOKUP(C177,[8]Resumen!$C$1:$J$65536,7,0))</f>
        <v>6484</v>
      </c>
      <c r="G177" s="172">
        <f>IF(MID(D177,1,2)="PC",VLOOKUP(D177,'[9]Costo Postes Concreto'!$B$1:$D$65536,3,0),E177*F177*$D$3)</f>
        <v>51095.717328853425</v>
      </c>
      <c r="H177" s="172">
        <f t="shared" si="13"/>
        <v>510.95717328853425</v>
      </c>
      <c r="I177" s="173">
        <f t="shared" si="14"/>
        <v>51606.674502141963</v>
      </c>
      <c r="J177" s="173">
        <f t="shared" si="15"/>
        <v>510.95717328853425</v>
      </c>
      <c r="K177" s="173">
        <f t="shared" si="16"/>
        <v>51095.717328853425</v>
      </c>
      <c r="L177" s="173">
        <f t="shared" si="17"/>
        <v>12968</v>
      </c>
    </row>
    <row r="178" spans="1:12" ht="12" customHeight="1" x14ac:dyDescent="0.2">
      <c r="A178" s="2"/>
      <c r="B178" s="168">
        <f t="shared" si="12"/>
        <v>173</v>
      </c>
      <c r="C178" s="169" t="s">
        <v>2209</v>
      </c>
      <c r="D178" s="170" t="str">
        <f>+VLOOKUP(C178,[8]Resumen!$C$1:$J$65536,6,0)</f>
        <v>PA25/1150</v>
      </c>
      <c r="E178" s="168">
        <f>+VLOOKUP(C178,[8]Resumen!$C$1:$J$65536,5,0)</f>
        <v>1</v>
      </c>
      <c r="F178" s="171">
        <f>IF(MID(D178,1,2)="PC",VLOOKUP(D178,'[9]Costo Postes Concreto'!$B$1:$D$65536,2,0),VLOOKUP(C178,[8]Resumen!$C$1:$J$65536,7,0))</f>
        <v>1868</v>
      </c>
      <c r="G178" s="172">
        <f>IF(MID(D178,1,2)="PC",VLOOKUP(D178,'[9]Costo Postes Concreto'!$B$1:$D$65536,3,0),E178*F178*$D$3)</f>
        <v>7360.1788996220075</v>
      </c>
      <c r="H178" s="172">
        <f t="shared" si="13"/>
        <v>73.60178899622008</v>
      </c>
      <c r="I178" s="173">
        <f t="shared" si="14"/>
        <v>7433.7806886182279</v>
      </c>
      <c r="J178" s="173">
        <f t="shared" si="15"/>
        <v>73.60178899622008</v>
      </c>
      <c r="K178" s="173">
        <f t="shared" si="16"/>
        <v>7360.1788996220075</v>
      </c>
      <c r="L178" s="173">
        <f t="shared" si="17"/>
        <v>1868</v>
      </c>
    </row>
    <row r="179" spans="1:12" ht="12" customHeight="1" x14ac:dyDescent="0.2">
      <c r="A179" s="2"/>
      <c r="B179" s="168">
        <f t="shared" si="12"/>
        <v>174</v>
      </c>
      <c r="C179" s="169" t="s">
        <v>2210</v>
      </c>
      <c r="D179" s="170" t="str">
        <f>+VLOOKUP(C179,[8]Resumen!$C$1:$J$65536,6,0)</f>
        <v>PA25/5950</v>
      </c>
      <c r="E179" s="168">
        <f>+VLOOKUP(C179,[8]Resumen!$C$1:$J$65536,5,0)</f>
        <v>1</v>
      </c>
      <c r="F179" s="171">
        <f>IF(MID(D179,1,2)="PC",VLOOKUP(D179,'[9]Costo Postes Concreto'!$B$1:$D$65536,2,0),VLOOKUP(C179,[8]Resumen!$C$1:$J$65536,7,0))</f>
        <v>5438</v>
      </c>
      <c r="G179" s="172">
        <f>IF(MID(D179,1,2)="PC",VLOOKUP(D179,'[9]Costo Postes Concreto'!$B$1:$D$65536,3,0),E179*F179*$D$3)</f>
        <v>21426.473691726165</v>
      </c>
      <c r="H179" s="172">
        <f t="shared" si="13"/>
        <v>214.26473691726164</v>
      </c>
      <c r="I179" s="173">
        <f t="shared" si="14"/>
        <v>21640.738428643428</v>
      </c>
      <c r="J179" s="173">
        <f t="shared" si="15"/>
        <v>214.26473691726164</v>
      </c>
      <c r="K179" s="173">
        <f t="shared" si="16"/>
        <v>21426.473691726165</v>
      </c>
      <c r="L179" s="173">
        <f t="shared" si="17"/>
        <v>5438</v>
      </c>
    </row>
    <row r="180" spans="1:12" ht="12" customHeight="1" x14ac:dyDescent="0.2">
      <c r="A180" s="2"/>
      <c r="B180" s="168">
        <f t="shared" si="12"/>
        <v>175</v>
      </c>
      <c r="C180" s="169" t="s">
        <v>2211</v>
      </c>
      <c r="D180" s="170" t="str">
        <f>+VLOOKUP(C180,[8]Resumen!$C$1:$J$65536,6,0)</f>
        <v>PA25/6000</v>
      </c>
      <c r="E180" s="168">
        <f>+VLOOKUP(C180,[8]Resumen!$C$1:$J$65536,5,0)</f>
        <v>2</v>
      </c>
      <c r="F180" s="171">
        <f>IF(MID(D180,1,2)="PC",VLOOKUP(D180,'[9]Costo Postes Concreto'!$B$1:$D$65536,2,0),VLOOKUP(C180,[8]Resumen!$C$1:$J$65536,7,0))</f>
        <v>5468</v>
      </c>
      <c r="G180" s="172">
        <f>IF(MID(D180,1,2)="PC",VLOOKUP(D180,'[9]Costo Postes Concreto'!$B$1:$D$65536,3,0),E180*F180*$D$3)</f>
        <v>43089.355699286018</v>
      </c>
      <c r="H180" s="172">
        <f t="shared" si="13"/>
        <v>430.89355699286017</v>
      </c>
      <c r="I180" s="173">
        <f t="shared" si="14"/>
        <v>43520.249256278876</v>
      </c>
      <c r="J180" s="173">
        <f t="shared" si="15"/>
        <v>430.89355699286017</v>
      </c>
      <c r="K180" s="173">
        <f t="shared" si="16"/>
        <v>43089.355699286018</v>
      </c>
      <c r="L180" s="173">
        <f t="shared" si="17"/>
        <v>10936</v>
      </c>
    </row>
    <row r="181" spans="1:12" ht="12" customHeight="1" x14ac:dyDescent="0.2">
      <c r="A181" s="2"/>
      <c r="B181" s="168">
        <f t="shared" si="12"/>
        <v>176</v>
      </c>
      <c r="C181" s="169" t="s">
        <v>2212</v>
      </c>
      <c r="D181" s="170" t="str">
        <f>+VLOOKUP(C181,[8]Resumen!$C$1:$J$65536,6,0)</f>
        <v>PA25/9700</v>
      </c>
      <c r="E181" s="168">
        <f>+VLOOKUP(C181,[8]Resumen!$C$1:$J$65536,5,0)</f>
        <v>2</v>
      </c>
      <c r="F181" s="171">
        <f>IF(MID(D181,1,2)="PC",VLOOKUP(D181,'[9]Costo Postes Concreto'!$B$1:$D$65536,2,0),VLOOKUP(C181,[8]Resumen!$C$1:$J$65536,7,0))</f>
        <v>7471</v>
      </c>
      <c r="G181" s="172">
        <f>IF(MID(D181,1,2)="PC",VLOOKUP(D181,'[9]Costo Postes Concreto'!$B$1:$D$65536,3,0),E181*F181*$D$3)</f>
        <v>58873.550919781606</v>
      </c>
      <c r="H181" s="172">
        <f t="shared" si="13"/>
        <v>588.7355091978161</v>
      </c>
      <c r="I181" s="173">
        <f t="shared" si="14"/>
        <v>59462.286428979423</v>
      </c>
      <c r="J181" s="173">
        <f t="shared" si="15"/>
        <v>588.7355091978161</v>
      </c>
      <c r="K181" s="173">
        <f t="shared" si="16"/>
        <v>58873.550919781606</v>
      </c>
      <c r="L181" s="173">
        <f t="shared" si="17"/>
        <v>14942</v>
      </c>
    </row>
    <row r="182" spans="1:12" ht="12" customHeight="1" x14ac:dyDescent="0.2">
      <c r="A182" s="2"/>
      <c r="B182" s="168">
        <f t="shared" si="12"/>
        <v>177</v>
      </c>
      <c r="C182" s="169" t="s">
        <v>2213</v>
      </c>
      <c r="D182" s="170" t="str">
        <f>+VLOOKUP(C182,[8]Resumen!$C$1:$J$65536,6,0)</f>
        <v>PC18/300</v>
      </c>
      <c r="E182" s="168">
        <f>+VLOOKUP(C182,[8]Resumen!$C$1:$J$65536,5,0)</f>
        <v>1</v>
      </c>
      <c r="F182" s="171">
        <f>IF(MID(D182,1,2)="PC",VLOOKUP(D182,'[9]Costo Postes Concreto'!$B$1:$D$65536,2,0),VLOOKUP(C182,[8]Resumen!$C$1:$J$65536,7,0))</f>
        <v>3638.25</v>
      </c>
      <c r="G182" s="172">
        <f>IF(MID(D182,1,2)="PC",VLOOKUP(D182,'[9]Costo Postes Concreto'!$B$1:$D$65536,3,0),E182*F182*$D$3)</f>
        <v>1464.2540126710796</v>
      </c>
      <c r="H182" s="172">
        <f t="shared" si="13"/>
        <v>14.642540126710797</v>
      </c>
      <c r="I182" s="173">
        <f t="shared" si="14"/>
        <v>1478.8965527977905</v>
      </c>
      <c r="J182" s="173">
        <f t="shared" si="15"/>
        <v>1478.8965527977905</v>
      </c>
      <c r="K182" s="173">
        <f t="shared" si="16"/>
        <v>0</v>
      </c>
      <c r="L182" s="173">
        <f t="shared" si="17"/>
        <v>3638.25</v>
      </c>
    </row>
    <row r="183" spans="1:12" ht="12" customHeight="1" x14ac:dyDescent="0.2">
      <c r="A183" s="2"/>
      <c r="B183" s="168">
        <f t="shared" si="12"/>
        <v>178</v>
      </c>
      <c r="C183" s="169" t="s">
        <v>2214</v>
      </c>
      <c r="D183" s="170" t="str">
        <f>+VLOOKUP(C183,[8]Resumen!$C$1:$J$65536,6,0)</f>
        <v>PA17/850</v>
      </c>
      <c r="E183" s="168">
        <f>+VLOOKUP(C183,[8]Resumen!$C$1:$J$65536,5,0)</f>
        <v>1</v>
      </c>
      <c r="F183" s="171">
        <f>IF(MID(D183,1,2)="PC",VLOOKUP(D183,'[9]Costo Postes Concreto'!$B$1:$D$65536,2,0),VLOOKUP(C183,[8]Resumen!$C$1:$J$65536,7,0))</f>
        <v>1041</v>
      </c>
      <c r="G183" s="172">
        <f>IF(MID(D183,1,2)="PC",VLOOKUP(D183,'[9]Costo Postes Concreto'!$B$1:$D$65536,3,0),E183*F183*$D$3)</f>
        <v>4101.6842797144054</v>
      </c>
      <c r="H183" s="172">
        <f t="shared" si="13"/>
        <v>41.016842797144058</v>
      </c>
      <c r="I183" s="173">
        <f t="shared" si="14"/>
        <v>4142.7011225115493</v>
      </c>
      <c r="J183" s="173">
        <f t="shared" si="15"/>
        <v>41.016842797144058</v>
      </c>
      <c r="K183" s="173">
        <f t="shared" si="16"/>
        <v>4101.6842797144054</v>
      </c>
      <c r="L183" s="173">
        <f t="shared" si="17"/>
        <v>1041</v>
      </c>
    </row>
    <row r="184" spans="1:12" ht="12" customHeight="1" x14ac:dyDescent="0.2">
      <c r="A184" s="2"/>
      <c r="B184" s="168">
        <f t="shared" si="12"/>
        <v>179</v>
      </c>
      <c r="C184" s="169" t="s">
        <v>2215</v>
      </c>
      <c r="D184" s="170" t="str">
        <f>+VLOOKUP(C184,[8]Resumen!$C$1:$J$65536,6,0)</f>
        <v>PA18/1400</v>
      </c>
      <c r="E184" s="168">
        <f>+VLOOKUP(C184,[8]Resumen!$C$1:$J$65536,5,0)</f>
        <v>1</v>
      </c>
      <c r="F184" s="171">
        <f>IF(MID(D184,1,2)="PC",VLOOKUP(D184,'[9]Costo Postes Concreto'!$B$1:$D$65536,2,0),VLOOKUP(C184,[8]Resumen!$C$1:$J$65536,7,0))</f>
        <v>1525</v>
      </c>
      <c r="G184" s="172">
        <f>IF(MID(D184,1,2)="PC",VLOOKUP(D184,'[9]Costo Postes Concreto'!$B$1:$D$65536,3,0),E184*F184*$D$3)</f>
        <v>6008.7113607727852</v>
      </c>
      <c r="H184" s="172">
        <f t="shared" si="13"/>
        <v>60.087113607727851</v>
      </c>
      <c r="I184" s="173">
        <f t="shared" si="14"/>
        <v>6068.7984743805127</v>
      </c>
      <c r="J184" s="173">
        <f t="shared" si="15"/>
        <v>60.087113607727851</v>
      </c>
      <c r="K184" s="173">
        <f t="shared" si="16"/>
        <v>6008.7113607727852</v>
      </c>
      <c r="L184" s="173">
        <f t="shared" si="17"/>
        <v>1525</v>
      </c>
    </row>
    <row r="185" spans="1:12" ht="12" customHeight="1" x14ac:dyDescent="0.2">
      <c r="A185" s="2"/>
      <c r="B185" s="168">
        <f t="shared" si="12"/>
        <v>180</v>
      </c>
      <c r="C185" s="169" t="s">
        <v>2216</v>
      </c>
      <c r="D185" s="170" t="str">
        <f>+VLOOKUP(C185,[8]Resumen!$C$1:$J$65536,6,0)</f>
        <v>PA17/2150</v>
      </c>
      <c r="E185" s="168">
        <f>+VLOOKUP(C185,[8]Resumen!$C$1:$J$65536,5,0)</f>
        <v>1</v>
      </c>
      <c r="F185" s="171">
        <f>IF(MID(D185,1,2)="PC",VLOOKUP(D185,'[9]Costo Postes Concreto'!$B$1:$D$65536,2,0),VLOOKUP(C185,[8]Resumen!$C$1:$J$65536,7,0))</f>
        <v>1902</v>
      </c>
      <c r="G185" s="172">
        <f>IF(MID(D185,1,2)="PC",VLOOKUP(D185,'[9]Costo Postes Concreto'!$B$1:$D$65536,3,0),E185*F185*$D$3)</f>
        <v>7494.1436119277614</v>
      </c>
      <c r="H185" s="172">
        <f t="shared" si="13"/>
        <v>74.941436119277611</v>
      </c>
      <c r="I185" s="173">
        <f t="shared" si="14"/>
        <v>7569.085048047039</v>
      </c>
      <c r="J185" s="173">
        <f t="shared" si="15"/>
        <v>74.941436119277611</v>
      </c>
      <c r="K185" s="173">
        <f t="shared" si="16"/>
        <v>7494.1436119277614</v>
      </c>
      <c r="L185" s="173">
        <f t="shared" si="17"/>
        <v>1902</v>
      </c>
    </row>
    <row r="186" spans="1:12" ht="12" customHeight="1" x14ac:dyDescent="0.2">
      <c r="A186" s="2"/>
      <c r="B186" s="168">
        <f t="shared" si="12"/>
        <v>181</v>
      </c>
      <c r="C186" s="169" t="s">
        <v>2217</v>
      </c>
      <c r="D186" s="170" t="str">
        <f>+VLOOKUP(C186,[8]Resumen!$C$1:$J$65536,6,0)</f>
        <v>PC18/400</v>
      </c>
      <c r="E186" s="168">
        <f>+VLOOKUP(C186,[8]Resumen!$C$1:$J$65536,5,0)</f>
        <v>1</v>
      </c>
      <c r="F186" s="171">
        <f>IF(MID(D186,1,2)="PC",VLOOKUP(D186,'[9]Costo Postes Concreto'!$B$1:$D$65536,2,0),VLOOKUP(C186,[8]Resumen!$C$1:$J$65536,7,0))</f>
        <v>3696</v>
      </c>
      <c r="G186" s="172">
        <f>IF(MID(D186,1,2)="PC",VLOOKUP(D186,'[9]Costo Postes Concreto'!$B$1:$D$65536,3,0),E186*F186*$D$3)</f>
        <v>1522.5126780982446</v>
      </c>
      <c r="H186" s="172">
        <f t="shared" si="13"/>
        <v>15.225126780982446</v>
      </c>
      <c r="I186" s="173">
        <f t="shared" si="14"/>
        <v>1537.737804879227</v>
      </c>
      <c r="J186" s="173">
        <f t="shared" si="15"/>
        <v>1537.737804879227</v>
      </c>
      <c r="K186" s="173">
        <f t="shared" si="16"/>
        <v>0</v>
      </c>
      <c r="L186" s="173">
        <f t="shared" si="17"/>
        <v>3696</v>
      </c>
    </row>
    <row r="187" spans="1:12" ht="12" customHeight="1" x14ac:dyDescent="0.2">
      <c r="A187" s="2"/>
      <c r="B187" s="168">
        <f t="shared" si="12"/>
        <v>182</v>
      </c>
      <c r="C187" s="169" t="s">
        <v>2218</v>
      </c>
      <c r="D187" s="170" t="str">
        <f>+VLOOKUP(C187,[8]Resumen!$C$1:$J$65536,6,0)</f>
        <v>PA17/1300</v>
      </c>
      <c r="E187" s="168">
        <f>+VLOOKUP(C187,[8]Resumen!$C$1:$J$65536,5,0)</f>
        <v>1</v>
      </c>
      <c r="F187" s="171">
        <f>IF(MID(D187,1,2)="PC",VLOOKUP(D187,'[9]Costo Postes Concreto'!$B$1:$D$65536,2,0),VLOOKUP(C187,[8]Resumen!$C$1:$J$65536,7,0))</f>
        <v>1372</v>
      </c>
      <c r="G187" s="172">
        <f>IF(MID(D187,1,2)="PC",VLOOKUP(D187,'[9]Costo Postes Concreto'!$B$1:$D$65536,3,0),E187*F187*$D$3)</f>
        <v>5405.8701553968922</v>
      </c>
      <c r="H187" s="172">
        <f t="shared" si="13"/>
        <v>54.058701553968923</v>
      </c>
      <c r="I187" s="173">
        <f t="shared" si="14"/>
        <v>5459.9288569508608</v>
      </c>
      <c r="J187" s="173">
        <f t="shared" si="15"/>
        <v>54.058701553968923</v>
      </c>
      <c r="K187" s="173">
        <f t="shared" si="16"/>
        <v>5405.8701553968922</v>
      </c>
      <c r="L187" s="173">
        <f t="shared" si="17"/>
        <v>1372</v>
      </c>
    </row>
    <row r="188" spans="1:12" ht="12" customHeight="1" x14ac:dyDescent="0.2">
      <c r="A188" s="2"/>
      <c r="B188" s="168">
        <f t="shared" si="12"/>
        <v>183</v>
      </c>
      <c r="C188" s="169" t="s">
        <v>2219</v>
      </c>
      <c r="D188" s="170" t="str">
        <f>+VLOOKUP(C188,[8]Resumen!$C$1:$J$65536,6,0)</f>
        <v>PA18/2150</v>
      </c>
      <c r="E188" s="168">
        <f>+VLOOKUP(C188,[8]Resumen!$C$1:$J$65536,5,0)</f>
        <v>1</v>
      </c>
      <c r="F188" s="171">
        <f>IF(MID(D188,1,2)="PC",VLOOKUP(D188,'[9]Costo Postes Concreto'!$B$1:$D$65536,2,0),VLOOKUP(C188,[8]Resumen!$C$1:$J$65536,7,0))</f>
        <v>2015</v>
      </c>
      <c r="G188" s="172">
        <f>IF(MID(D188,1,2)="PC",VLOOKUP(D188,'[9]Costo Postes Concreto'!$B$1:$D$65536,3,0),E188*F188*$D$3)</f>
        <v>7939.3792734145318</v>
      </c>
      <c r="H188" s="172">
        <f t="shared" si="13"/>
        <v>79.393792734145322</v>
      </c>
      <c r="I188" s="173">
        <f t="shared" si="14"/>
        <v>8018.7730661486767</v>
      </c>
      <c r="J188" s="173">
        <f t="shared" si="15"/>
        <v>79.393792734145322</v>
      </c>
      <c r="K188" s="173">
        <f t="shared" si="16"/>
        <v>7939.3792734145318</v>
      </c>
      <c r="L188" s="173">
        <f t="shared" si="17"/>
        <v>2015</v>
      </c>
    </row>
    <row r="189" spans="1:12" ht="12" customHeight="1" x14ac:dyDescent="0.2">
      <c r="A189" s="2"/>
      <c r="B189" s="168">
        <f t="shared" si="12"/>
        <v>184</v>
      </c>
      <c r="C189" s="169" t="s">
        <v>2220</v>
      </c>
      <c r="D189" s="170" t="str">
        <f>+VLOOKUP(C189,[8]Resumen!$C$1:$J$65536,6,0)</f>
        <v>PA17/3400</v>
      </c>
      <c r="E189" s="168">
        <f>+VLOOKUP(C189,[8]Resumen!$C$1:$J$65536,5,0)</f>
        <v>1</v>
      </c>
      <c r="F189" s="171">
        <f>IF(MID(D189,1,2)="PC",VLOOKUP(D189,'[9]Costo Postes Concreto'!$B$1:$D$65536,2,0),VLOOKUP(C189,[8]Resumen!$C$1:$J$65536,7,0))</f>
        <v>2562</v>
      </c>
      <c r="G189" s="172">
        <f>IF(MID(D189,1,2)="PC",VLOOKUP(D189,'[9]Costo Postes Concreto'!$B$1:$D$65536,3,0),E189*F189*$D$3)</f>
        <v>10094.635086098278</v>
      </c>
      <c r="H189" s="172">
        <f t="shared" si="13"/>
        <v>100.94635086098279</v>
      </c>
      <c r="I189" s="173">
        <f t="shared" si="14"/>
        <v>10195.581436959261</v>
      </c>
      <c r="J189" s="173">
        <f t="shared" si="15"/>
        <v>100.94635086098279</v>
      </c>
      <c r="K189" s="173">
        <f t="shared" si="16"/>
        <v>10094.635086098278</v>
      </c>
      <c r="L189" s="173">
        <f t="shared" si="17"/>
        <v>2562</v>
      </c>
    </row>
    <row r="190" spans="1:12" ht="12" customHeight="1" x14ac:dyDescent="0.2">
      <c r="A190" s="2"/>
      <c r="B190" s="168">
        <f t="shared" si="12"/>
        <v>185</v>
      </c>
      <c r="C190" s="169" t="s">
        <v>2221</v>
      </c>
      <c r="D190" s="170" t="str">
        <f>+VLOOKUP(C190,[8]Resumen!$C$1:$J$65536,6,0)</f>
        <v>PC23/1600</v>
      </c>
      <c r="E190" s="168">
        <f>+VLOOKUP(C190,[8]Resumen!$C$1:$J$65536,5,0)</f>
        <v>1</v>
      </c>
      <c r="F190" s="171">
        <f>IF(MID(D190,1,2)="PC",VLOOKUP(D190,'[9]Costo Postes Concreto'!$B$1:$D$65536,2,0),VLOOKUP(C190,[8]Resumen!$C$1:$J$65536,7,0))</f>
        <v>6408</v>
      </c>
      <c r="G190" s="172">
        <f>IF(MID(D190,1,2)="PC",VLOOKUP(D190,'[9]Costo Postes Concreto'!$B$1:$D$65536,3,0),E190*F190*$D$3)</f>
        <v>4258.4001350414783</v>
      </c>
      <c r="H190" s="172">
        <f>+G190*1%</f>
        <v>42.584001350414781</v>
      </c>
      <c r="I190" s="173">
        <f>+G190+H190</f>
        <v>4300.9841363918931</v>
      </c>
      <c r="J190" s="173">
        <f>IF(MID(D190,1,2)="PC",I190,H190)</f>
        <v>4300.9841363918931</v>
      </c>
      <c r="K190" s="173">
        <f>IF(MID(D190,1,2)="PC",0,+G190)</f>
        <v>0</v>
      </c>
      <c r="L190" s="173">
        <f>+E190*F190</f>
        <v>6408</v>
      </c>
    </row>
    <row r="191" spans="1:12" ht="12" customHeight="1" x14ac:dyDescent="0.2">
      <c r="A191" s="2"/>
      <c r="B191" s="168">
        <f t="shared" si="12"/>
        <v>186</v>
      </c>
      <c r="C191" s="169" t="s">
        <v>2222</v>
      </c>
      <c r="D191" s="170" t="str">
        <f>+VLOOKUP(C191,[8]Resumen!$C$1:$J$65536,6,0)</f>
        <v>PA19/2700</v>
      </c>
      <c r="E191" s="168">
        <f>+VLOOKUP(C191,[8]Resumen!$C$1:$J$65536,5,0)</f>
        <v>1</v>
      </c>
      <c r="F191" s="171">
        <f>IF(MID(D191,1,2)="PC",VLOOKUP(D191,'[9]Costo Postes Concreto'!$B$1:$D$65536,2,0),VLOOKUP(C191,[8]Resumen!$C$1:$J$65536,7,0))</f>
        <v>2468</v>
      </c>
      <c r="G191" s="172">
        <f>IF(MID(D191,1,2)="PC",VLOOKUP(D191,'[9]Costo Postes Concreto'!$B$1:$D$65536,3,0),E191*F191*$D$3)</f>
        <v>9724.262057958842</v>
      </c>
      <c r="H191" s="172">
        <f>+G191*1%</f>
        <v>97.242620579588419</v>
      </c>
      <c r="I191" s="173">
        <f>+G191+H191</f>
        <v>9821.5046785384311</v>
      </c>
      <c r="J191" s="173">
        <f>IF(MID(D191,1,2)="PC",I191,H191)</f>
        <v>97.242620579588419</v>
      </c>
      <c r="K191" s="173">
        <f>IF(MID(D191,1,2)="PC",0,+G191)</f>
        <v>9724.262057958842</v>
      </c>
      <c r="L191" s="173">
        <f>+E191*F191</f>
        <v>2468</v>
      </c>
    </row>
    <row r="192" spans="1:12" ht="12" customHeight="1" x14ac:dyDescent="0.2">
      <c r="A192" s="2"/>
      <c r="B192" s="168">
        <f t="shared" si="12"/>
        <v>187</v>
      </c>
      <c r="C192" s="169" t="s">
        <v>2223</v>
      </c>
      <c r="D192" s="170" t="str">
        <f>+VLOOKUP(C192,[8]Resumen!$C$1:$J$65536,6,0)</f>
        <v>PA22/4300</v>
      </c>
      <c r="E192" s="168">
        <f>+VLOOKUP(C192,[8]Resumen!$C$1:$J$65536,5,0)</f>
        <v>1</v>
      </c>
      <c r="F192" s="171">
        <f>IF(MID(D192,1,2)="PC",VLOOKUP(D192,'[9]Costo Postes Concreto'!$B$1:$D$65536,2,0),VLOOKUP(C192,[8]Resumen!$C$1:$J$65536,7,0))</f>
        <v>3852</v>
      </c>
      <c r="G192" s="172">
        <f>IF(MID(D192,1,2)="PC",VLOOKUP(D192,'[9]Costo Postes Concreto'!$B$1:$D$65536,3,0),E192*F192*$D$3)</f>
        <v>15177.413876522471</v>
      </c>
      <c r="H192" s="172">
        <f>+G192*1%</f>
        <v>151.77413876522471</v>
      </c>
      <c r="I192" s="173">
        <f>+G192+H192</f>
        <v>15329.188015287695</v>
      </c>
      <c r="J192" s="173">
        <f>IF(MID(D192,1,2)="PC",I192,H192)</f>
        <v>151.77413876522471</v>
      </c>
      <c r="K192" s="173">
        <f>IF(MID(D192,1,2)="PC",0,+G192)</f>
        <v>15177.413876522471</v>
      </c>
      <c r="L192" s="173">
        <f>+E192*F192</f>
        <v>3852</v>
      </c>
    </row>
    <row r="193" spans="1:12" ht="12" customHeight="1" x14ac:dyDescent="0.2">
      <c r="A193" s="2"/>
      <c r="B193" s="168">
        <f t="shared" si="12"/>
        <v>188</v>
      </c>
      <c r="C193" s="169" t="s">
        <v>2224</v>
      </c>
      <c r="D193" s="170" t="str">
        <f>+VLOOKUP(C193,[8]Resumen!$C$1:$J$65536,6,0)</f>
        <v>PA22/6250</v>
      </c>
      <c r="E193" s="168">
        <f>+VLOOKUP(C193,[8]Resumen!$C$1:$J$65536,5,0)</f>
        <v>1</v>
      </c>
      <c r="F193" s="171">
        <f>IF(MID(D193,1,2)="PC",VLOOKUP(D193,'[9]Costo Postes Concreto'!$B$1:$D$65536,2,0),VLOOKUP(C193,[8]Resumen!$C$1:$J$65536,7,0))</f>
        <v>4926</v>
      </c>
      <c r="G193" s="172">
        <f>IF(MID(D193,1,2)="PC",VLOOKUP(D193,'[9]Costo Postes Concreto'!$B$1:$D$65536,3,0),E193*F193*$D$3)</f>
        <v>19409.1227299454</v>
      </c>
      <c r="H193" s="172">
        <f>+G193*1%</f>
        <v>194.091227299454</v>
      </c>
      <c r="I193" s="173">
        <f>+G193+H193</f>
        <v>19603.213957244854</v>
      </c>
      <c r="J193" s="173">
        <f>IF(MID(D193,1,2)="PC",I193,H193)</f>
        <v>194.091227299454</v>
      </c>
      <c r="K193" s="173">
        <f>IF(MID(D193,1,2)="PC",0,+G193)</f>
        <v>19409.1227299454</v>
      </c>
      <c r="L193" s="173">
        <f>+E193*F193</f>
        <v>4926</v>
      </c>
    </row>
    <row r="194" spans="1:12" ht="12" customHeight="1" x14ac:dyDescent="0.2">
      <c r="A194" s="2"/>
      <c r="B194" s="168">
        <f t="shared" si="12"/>
        <v>189</v>
      </c>
      <c r="C194" s="169" t="s">
        <v>2225</v>
      </c>
      <c r="D194" s="170" t="str">
        <f>+VLOOKUP(C194,[8]Resumen!$C$1:$J$65536,6,0)</f>
        <v>PC18/600</v>
      </c>
      <c r="E194" s="168">
        <f>+VLOOKUP(C194,[8]Resumen!$C$1:$J$65536,5,0)</f>
        <v>1</v>
      </c>
      <c r="F194" s="171">
        <f>IF(MID(D194,1,2)="PC",VLOOKUP(D194,'[9]Costo Postes Concreto'!$B$1:$D$65536,2,0),VLOOKUP(C194,[8]Resumen!$C$1:$J$65536,7,0))</f>
        <v>3850</v>
      </c>
      <c r="G194" s="172">
        <f>IF(MID(D194,1,2)="PC",VLOOKUP(D194,'[9]Costo Postes Concreto'!$B$1:$D$65536,3,0),E194*F194*$D$3)</f>
        <v>1677.8691192373517</v>
      </c>
      <c r="H194" s="172">
        <f t="shared" si="13"/>
        <v>16.778691192373518</v>
      </c>
      <c r="I194" s="173">
        <f t="shared" si="14"/>
        <v>1694.6478104297253</v>
      </c>
      <c r="J194" s="173">
        <f t="shared" si="15"/>
        <v>1694.6478104297253</v>
      </c>
      <c r="K194" s="173">
        <f t="shared" si="16"/>
        <v>0</v>
      </c>
      <c r="L194" s="173">
        <f t="shared" si="17"/>
        <v>3850</v>
      </c>
    </row>
    <row r="195" spans="1:12" ht="12" customHeight="1" x14ac:dyDescent="0.2">
      <c r="A195" s="2"/>
      <c r="B195" s="168">
        <f t="shared" si="12"/>
        <v>190</v>
      </c>
      <c r="C195" s="169" t="s">
        <v>2226</v>
      </c>
      <c r="D195" s="170" t="str">
        <f>+VLOOKUP(C195,[8]Resumen!$C$1:$J$65536,6,0)</f>
        <v>PA17/2300</v>
      </c>
      <c r="E195" s="168">
        <f>+VLOOKUP(C195,[8]Resumen!$C$1:$J$65536,5,0)</f>
        <v>1</v>
      </c>
      <c r="F195" s="171">
        <f>IF(MID(D195,1,2)="PC",VLOOKUP(D195,'[9]Costo Postes Concreto'!$B$1:$D$65536,2,0),VLOOKUP(C195,[8]Resumen!$C$1:$J$65536,7,0))</f>
        <v>1987</v>
      </c>
      <c r="G195" s="172">
        <f>IF(MID(D195,1,2)="PC",VLOOKUP(D195,'[9]Costo Postes Concreto'!$B$1:$D$65536,3,0),E195*F195*$D$3)</f>
        <v>7829.0553926921466</v>
      </c>
      <c r="H195" s="172">
        <f t="shared" si="13"/>
        <v>78.290553926921461</v>
      </c>
      <c r="I195" s="173">
        <f t="shared" si="14"/>
        <v>7907.3459466190679</v>
      </c>
      <c r="J195" s="173">
        <f t="shared" si="15"/>
        <v>78.290553926921461</v>
      </c>
      <c r="K195" s="173">
        <f t="shared" si="16"/>
        <v>7829.0553926921466</v>
      </c>
      <c r="L195" s="173">
        <f t="shared" si="17"/>
        <v>1987</v>
      </c>
    </row>
    <row r="196" spans="1:12" ht="12" customHeight="1" x14ac:dyDescent="0.2">
      <c r="A196" s="2"/>
      <c r="B196" s="168">
        <f t="shared" si="12"/>
        <v>191</v>
      </c>
      <c r="C196" s="169" t="s">
        <v>2227</v>
      </c>
      <c r="D196" s="170" t="str">
        <f>+VLOOKUP(C196,[8]Resumen!$C$1:$J$65536,6,0)</f>
        <v>PA18/3950</v>
      </c>
      <c r="E196" s="168">
        <f>+VLOOKUP(C196,[8]Resumen!$C$1:$J$65536,5,0)</f>
        <v>1</v>
      </c>
      <c r="F196" s="171">
        <f>IF(MID(D196,1,2)="PC",VLOOKUP(D196,'[9]Costo Postes Concreto'!$B$1:$D$65536,2,0),VLOOKUP(C196,[8]Resumen!$C$1:$J$65536,7,0))</f>
        <v>2992</v>
      </c>
      <c r="G196" s="172">
        <f>IF(MID(D196,1,2)="PC",VLOOKUP(D196,'[9]Costo Postes Concreto'!$B$1:$D$65536,3,0),E196*F196*$D$3)</f>
        <v>11788.894682906342</v>
      </c>
      <c r="H196" s="172">
        <f t="shared" si="13"/>
        <v>117.88894682906343</v>
      </c>
      <c r="I196" s="173">
        <f t="shared" si="14"/>
        <v>11906.783629735406</v>
      </c>
      <c r="J196" s="173">
        <f t="shared" si="15"/>
        <v>117.88894682906343</v>
      </c>
      <c r="K196" s="173">
        <f t="shared" si="16"/>
        <v>11788.894682906342</v>
      </c>
      <c r="L196" s="173">
        <f t="shared" si="17"/>
        <v>2992</v>
      </c>
    </row>
    <row r="197" spans="1:12" ht="12" customHeight="1" x14ac:dyDescent="0.2">
      <c r="A197" s="2"/>
      <c r="B197" s="168">
        <f t="shared" si="12"/>
        <v>192</v>
      </c>
      <c r="C197" s="169" t="s">
        <v>2228</v>
      </c>
      <c r="D197" s="170" t="str">
        <f>+VLOOKUP(C197,[8]Resumen!$C$1:$J$65536,6,0)</f>
        <v>PA18/6300</v>
      </c>
      <c r="E197" s="168">
        <f>+VLOOKUP(C197,[8]Resumen!$C$1:$J$65536,5,0)</f>
        <v>1</v>
      </c>
      <c r="F197" s="171">
        <f>IF(MID(D197,1,2)="PC",VLOOKUP(D197,'[9]Costo Postes Concreto'!$B$1:$D$65536,2,0),VLOOKUP(C197,[8]Resumen!$C$1:$J$65536,7,0))</f>
        <v>4053</v>
      </c>
      <c r="G197" s="172">
        <f>IF(MID(D197,1,2)="PC",VLOOKUP(D197,'[9]Costo Postes Concreto'!$B$1:$D$65536,3,0),E197*F197*$D$3)</f>
        <v>15969.38173456531</v>
      </c>
      <c r="H197" s="172">
        <f t="shared" si="13"/>
        <v>159.69381734565309</v>
      </c>
      <c r="I197" s="173">
        <f t="shared" si="14"/>
        <v>16129.075551910963</v>
      </c>
      <c r="J197" s="173">
        <f t="shared" si="15"/>
        <v>159.69381734565309</v>
      </c>
      <c r="K197" s="173">
        <f t="shared" si="16"/>
        <v>15969.38173456531</v>
      </c>
      <c r="L197" s="173">
        <f t="shared" si="17"/>
        <v>4053</v>
      </c>
    </row>
    <row r="198" spans="1:12" ht="12" customHeight="1" x14ac:dyDescent="0.2">
      <c r="A198" s="2"/>
      <c r="B198" s="168">
        <f t="shared" si="12"/>
        <v>193</v>
      </c>
      <c r="C198" s="169" t="s">
        <v>2229</v>
      </c>
      <c r="D198" s="170" t="str">
        <f>+VLOOKUP(C198,[8]Resumen!$C$1:$J$65536,6,0)</f>
        <v>PC18/600</v>
      </c>
      <c r="E198" s="168">
        <f>+VLOOKUP(C198,[8]Resumen!$C$1:$J$65536,5,0)</f>
        <v>1</v>
      </c>
      <c r="F198" s="171">
        <f>IF(MID(D198,1,2)="PC",VLOOKUP(D198,'[9]Costo Postes Concreto'!$B$1:$D$65536,2,0),VLOOKUP(C198,[8]Resumen!$C$1:$J$65536,7,0))</f>
        <v>3850</v>
      </c>
      <c r="G198" s="172">
        <f>IF(MID(D198,1,2)="PC",VLOOKUP(D198,'[9]Costo Postes Concreto'!$B$1:$D$65536,3,0),E198*F198*$D$3)</f>
        <v>1677.8691192373517</v>
      </c>
      <c r="H198" s="172">
        <f t="shared" si="13"/>
        <v>16.778691192373518</v>
      </c>
      <c r="I198" s="173">
        <f t="shared" si="14"/>
        <v>1694.6478104297253</v>
      </c>
      <c r="J198" s="173">
        <f t="shared" si="15"/>
        <v>1694.6478104297253</v>
      </c>
      <c r="K198" s="173">
        <f t="shared" si="16"/>
        <v>0</v>
      </c>
      <c r="L198" s="173">
        <f t="shared" si="17"/>
        <v>3850</v>
      </c>
    </row>
    <row r="199" spans="1:12" ht="12" customHeight="1" x14ac:dyDescent="0.2">
      <c r="A199" s="2"/>
      <c r="B199" s="168">
        <f t="shared" ref="B199:B262" si="18">+B198+1</f>
        <v>194</v>
      </c>
      <c r="C199" s="169" t="s">
        <v>2230</v>
      </c>
      <c r="D199" s="170" t="str">
        <f>+VLOOKUP(C199,[8]Resumen!$C$1:$J$65536,6,0)</f>
        <v>PA17/2700</v>
      </c>
      <c r="E199" s="168">
        <f>+VLOOKUP(C199,[8]Resumen!$C$1:$J$65536,5,0)</f>
        <v>1</v>
      </c>
      <c r="F199" s="171">
        <f>IF(MID(D199,1,2)="PC",VLOOKUP(D199,'[9]Costo Postes Concreto'!$B$1:$D$65536,2,0),VLOOKUP(C199,[8]Resumen!$C$1:$J$65536,7,0))</f>
        <v>2206</v>
      </c>
      <c r="G199" s="172">
        <f>IF(MID(D199,1,2)="PC",VLOOKUP(D199,'[9]Costo Postes Concreto'!$B$1:$D$65536,3,0),E199*F199*$D$3)</f>
        <v>8691.9457454850908</v>
      </c>
      <c r="H199" s="172">
        <f t="shared" si="13"/>
        <v>86.919457454850914</v>
      </c>
      <c r="I199" s="173">
        <f t="shared" si="14"/>
        <v>8778.8652029399418</v>
      </c>
      <c r="J199" s="173">
        <f t="shared" si="15"/>
        <v>86.919457454850914</v>
      </c>
      <c r="K199" s="173">
        <f t="shared" si="16"/>
        <v>8691.9457454850908</v>
      </c>
      <c r="L199" s="173">
        <f t="shared" si="17"/>
        <v>2206</v>
      </c>
    </row>
    <row r="200" spans="1:12" ht="12" customHeight="1" x14ac:dyDescent="0.2">
      <c r="A200" s="2"/>
      <c r="B200" s="168">
        <f t="shared" si="18"/>
        <v>195</v>
      </c>
      <c r="C200" s="169" t="s">
        <v>2231</v>
      </c>
      <c r="D200" s="170" t="str">
        <f>+VLOOKUP(C200,[8]Resumen!$C$1:$J$65536,6,0)</f>
        <v>PA18/4700</v>
      </c>
      <c r="E200" s="168">
        <f>+VLOOKUP(C200,[8]Resumen!$C$1:$J$65536,5,0)</f>
        <v>1</v>
      </c>
      <c r="F200" s="171">
        <f>IF(MID(D200,1,2)="PC",VLOOKUP(D200,'[9]Costo Postes Concreto'!$B$1:$D$65536,2,0),VLOOKUP(C200,[8]Resumen!$C$1:$J$65536,7,0))</f>
        <v>3350</v>
      </c>
      <c r="G200" s="172">
        <f>IF(MID(D200,1,2)="PC",VLOOKUP(D200,'[9]Costo Postes Concreto'!$B$1:$D$65536,3,0),E200*F200*$D$3)</f>
        <v>13199.464300713986</v>
      </c>
      <c r="H200" s="172">
        <f t="shared" si="13"/>
        <v>131.99464300713987</v>
      </c>
      <c r="I200" s="173">
        <f t="shared" si="14"/>
        <v>13331.458943721125</v>
      </c>
      <c r="J200" s="173">
        <f t="shared" si="15"/>
        <v>131.99464300713987</v>
      </c>
      <c r="K200" s="173">
        <f t="shared" si="16"/>
        <v>13199.464300713986</v>
      </c>
      <c r="L200" s="173">
        <f t="shared" si="17"/>
        <v>3350</v>
      </c>
    </row>
    <row r="201" spans="1:12" ht="12" customHeight="1" x14ac:dyDescent="0.2">
      <c r="A201" s="2"/>
      <c r="B201" s="168">
        <f t="shared" si="18"/>
        <v>196</v>
      </c>
      <c r="C201" s="169" t="s">
        <v>2232</v>
      </c>
      <c r="D201" s="170" t="str">
        <f>+VLOOKUP(C201,[8]Resumen!$C$1:$J$65536,6,0)</f>
        <v>PA18/7600</v>
      </c>
      <c r="E201" s="168">
        <f>+VLOOKUP(C201,[8]Resumen!$C$1:$J$65536,5,0)</f>
        <v>1</v>
      </c>
      <c r="F201" s="171">
        <f>IF(MID(D201,1,2)="PC",VLOOKUP(D201,'[9]Costo Postes Concreto'!$B$1:$D$65536,2,0),VLOOKUP(C201,[8]Resumen!$C$1:$J$65536,7,0))</f>
        <v>4579</v>
      </c>
      <c r="G201" s="172">
        <f>IF(MID(D201,1,2)="PC",VLOOKUP(D201,'[9]Costo Postes Concreto'!$B$1:$D$65536,3,0),E201*F201*$D$3)</f>
        <v>18041.894636707268</v>
      </c>
      <c r="H201" s="172">
        <f t="shared" si="13"/>
        <v>180.41894636707269</v>
      </c>
      <c r="I201" s="173">
        <f t="shared" si="14"/>
        <v>18222.313583074341</v>
      </c>
      <c r="J201" s="173">
        <f t="shared" si="15"/>
        <v>180.41894636707269</v>
      </c>
      <c r="K201" s="173">
        <f t="shared" si="16"/>
        <v>18041.894636707268</v>
      </c>
      <c r="L201" s="173">
        <f t="shared" si="17"/>
        <v>4579</v>
      </c>
    </row>
    <row r="202" spans="1:12" ht="12" customHeight="1" x14ac:dyDescent="0.2">
      <c r="A202" s="2"/>
      <c r="B202" s="168">
        <f t="shared" si="18"/>
        <v>197</v>
      </c>
      <c r="C202" s="169" t="s">
        <v>2233</v>
      </c>
      <c r="D202" s="170" t="str">
        <f>+VLOOKUP(C202,[8]Resumen!$C$1:$J$65536,6,0)</f>
        <v>PC18/700</v>
      </c>
      <c r="E202" s="168">
        <f>+VLOOKUP(C202,[8]Resumen!$C$1:$J$65536,5,0)</f>
        <v>1</v>
      </c>
      <c r="F202" s="171">
        <f>IF(MID(D202,1,2)="PC",VLOOKUP(D202,'[9]Costo Postes Concreto'!$B$1:$D$65536,2,0),VLOOKUP(C202,[8]Resumen!$C$1:$J$65536,7,0))</f>
        <v>3903</v>
      </c>
      <c r="G202" s="172">
        <f>IF(MID(D202,1,2)="PC",VLOOKUP(D202,'[9]Costo Postes Concreto'!$B$1:$D$65536,3,0),E202*F202*$D$3)</f>
        <v>1731.3359463826287</v>
      </c>
      <c r="H202" s="172">
        <f t="shared" si="13"/>
        <v>17.313359463826288</v>
      </c>
      <c r="I202" s="173">
        <f t="shared" si="14"/>
        <v>1748.649305846455</v>
      </c>
      <c r="J202" s="173">
        <f t="shared" si="15"/>
        <v>1748.649305846455</v>
      </c>
      <c r="K202" s="173">
        <f t="shared" si="16"/>
        <v>0</v>
      </c>
      <c r="L202" s="173">
        <f t="shared" si="17"/>
        <v>3903</v>
      </c>
    </row>
    <row r="203" spans="1:12" ht="12" customHeight="1" x14ac:dyDescent="0.2">
      <c r="A203" s="2"/>
      <c r="B203" s="168">
        <f t="shared" si="18"/>
        <v>198</v>
      </c>
      <c r="C203" s="169" t="s">
        <v>2234</v>
      </c>
      <c r="D203" s="170" t="str">
        <f>+VLOOKUP(C203,[8]Resumen!$C$1:$J$65536,6,0)</f>
        <v>PA17/3500</v>
      </c>
      <c r="E203" s="168">
        <f>+VLOOKUP(C203,[8]Resumen!$C$1:$J$65536,5,0)</f>
        <v>1</v>
      </c>
      <c r="F203" s="171">
        <f>IF(MID(D203,1,2)="PC",VLOOKUP(D203,'[9]Costo Postes Concreto'!$B$1:$D$65536,2,0),VLOOKUP(C203,[8]Resumen!$C$1:$J$65536,7,0))</f>
        <v>2611</v>
      </c>
      <c r="G203" s="172">
        <f>IF(MID(D203,1,2)="PC",VLOOKUP(D203,'[9]Costo Postes Concreto'!$B$1:$D$65536,3,0),E203*F203*$D$3)</f>
        <v>10287.701877362453</v>
      </c>
      <c r="H203" s="172">
        <f t="shared" si="13"/>
        <v>102.87701877362453</v>
      </c>
      <c r="I203" s="173">
        <f t="shared" si="14"/>
        <v>10390.578896136078</v>
      </c>
      <c r="J203" s="173">
        <f t="shared" si="15"/>
        <v>102.87701877362453</v>
      </c>
      <c r="K203" s="173">
        <f t="shared" si="16"/>
        <v>10287.701877362453</v>
      </c>
      <c r="L203" s="173">
        <f t="shared" si="17"/>
        <v>2611</v>
      </c>
    </row>
    <row r="204" spans="1:12" ht="12" customHeight="1" x14ac:dyDescent="0.2">
      <c r="A204" s="2"/>
      <c r="B204" s="168">
        <f t="shared" si="18"/>
        <v>199</v>
      </c>
      <c r="C204" s="169" t="s">
        <v>2235</v>
      </c>
      <c r="D204" s="170" t="str">
        <f>+VLOOKUP(C204,[8]Resumen!$C$1:$J$65536,6,0)</f>
        <v>PA18/6100</v>
      </c>
      <c r="E204" s="168">
        <f>+VLOOKUP(C204,[8]Resumen!$C$1:$J$65536,5,0)</f>
        <v>1</v>
      </c>
      <c r="F204" s="171">
        <f>IF(MID(D204,1,2)="PC",VLOOKUP(D204,'[9]Costo Postes Concreto'!$B$1:$D$65536,2,0),VLOOKUP(C204,[8]Resumen!$C$1:$J$65536,7,0))</f>
        <v>3969</v>
      </c>
      <c r="G204" s="172">
        <f>IF(MID(D204,1,2)="PC",VLOOKUP(D204,'[9]Costo Postes Concreto'!$B$1:$D$65536,3,0),E204*F204*$D$3)</f>
        <v>15638.410092398153</v>
      </c>
      <c r="H204" s="172">
        <f t="shared" si="13"/>
        <v>156.38410092398155</v>
      </c>
      <c r="I204" s="173">
        <f t="shared" si="14"/>
        <v>15794.794193322135</v>
      </c>
      <c r="J204" s="173">
        <f t="shared" si="15"/>
        <v>156.38410092398155</v>
      </c>
      <c r="K204" s="173">
        <f t="shared" si="16"/>
        <v>15638.410092398153</v>
      </c>
      <c r="L204" s="173">
        <f t="shared" si="17"/>
        <v>3969</v>
      </c>
    </row>
    <row r="205" spans="1:12" ht="12" customHeight="1" x14ac:dyDescent="0.2">
      <c r="A205" s="2"/>
      <c r="B205" s="168">
        <f t="shared" si="18"/>
        <v>200</v>
      </c>
      <c r="C205" s="169" t="s">
        <v>2236</v>
      </c>
      <c r="D205" s="170" t="str">
        <f>+VLOOKUP(C205,[8]Resumen!$C$1:$J$65536,6,0)</f>
        <v>PA18/9900</v>
      </c>
      <c r="E205" s="168">
        <f>+VLOOKUP(C205,[8]Resumen!$C$1:$J$65536,5,0)</f>
        <v>1</v>
      </c>
      <c r="F205" s="171">
        <f>IF(MID(D205,1,2)="PC",VLOOKUP(D205,'[9]Costo Postes Concreto'!$B$1:$D$65536,2,0),VLOOKUP(C205,[8]Resumen!$C$1:$J$65536,7,0))</f>
        <v>5437</v>
      </c>
      <c r="G205" s="172">
        <f>IF(MID(D205,1,2)="PC",VLOOKUP(D205,'[9]Costo Postes Concreto'!$B$1:$D$65536,3,0),E205*F205*$D$3)</f>
        <v>21422.533553128938</v>
      </c>
      <c r="H205" s="172">
        <f t="shared" si="13"/>
        <v>214.22533553128937</v>
      </c>
      <c r="I205" s="173">
        <f t="shared" si="14"/>
        <v>21636.758888660228</v>
      </c>
      <c r="J205" s="173">
        <f t="shared" si="15"/>
        <v>214.22533553128937</v>
      </c>
      <c r="K205" s="173">
        <f t="shared" si="16"/>
        <v>21422.533553128938</v>
      </c>
      <c r="L205" s="173">
        <f t="shared" si="17"/>
        <v>5437</v>
      </c>
    </row>
    <row r="206" spans="1:12" ht="12" customHeight="1" x14ac:dyDescent="0.2">
      <c r="A206" s="2"/>
      <c r="B206" s="168">
        <f t="shared" si="18"/>
        <v>201</v>
      </c>
      <c r="C206" s="169" t="s">
        <v>2237</v>
      </c>
      <c r="D206" s="170" t="str">
        <f>+VLOOKUP(C206,[8]Resumen!$C$1:$J$65536,6,0)</f>
        <v>PC18/500</v>
      </c>
      <c r="E206" s="168">
        <f>+VLOOKUP(C206,[8]Resumen!$C$1:$J$65536,5,0)</f>
        <v>1</v>
      </c>
      <c r="F206" s="171">
        <f>IF(MID(D206,1,2)="PC",VLOOKUP(D206,'[9]Costo Postes Concreto'!$B$1:$D$65536,2,0),VLOOKUP(C206,[8]Resumen!$C$1:$J$65536,7,0))</f>
        <v>3819.2</v>
      </c>
      <c r="G206" s="172">
        <f>IF(MID(D206,1,2)="PC",VLOOKUP(D206,'[9]Costo Postes Concreto'!$B$1:$D$65536,3,0),E206*F206*$D$3)</f>
        <v>1646.79783100953</v>
      </c>
      <c r="H206" s="172">
        <f t="shared" si="13"/>
        <v>16.467978310095301</v>
      </c>
      <c r="I206" s="173">
        <f t="shared" si="14"/>
        <v>1663.2658093196253</v>
      </c>
      <c r="J206" s="173">
        <f t="shared" si="15"/>
        <v>1663.2658093196253</v>
      </c>
      <c r="K206" s="173">
        <f t="shared" si="16"/>
        <v>0</v>
      </c>
      <c r="L206" s="173">
        <f t="shared" si="17"/>
        <v>3819.2</v>
      </c>
    </row>
    <row r="207" spans="1:12" ht="12" customHeight="1" x14ac:dyDescent="0.2">
      <c r="A207" s="2"/>
      <c r="B207" s="168">
        <f t="shared" si="18"/>
        <v>202</v>
      </c>
      <c r="C207" s="169" t="s">
        <v>2238</v>
      </c>
      <c r="D207" s="170" t="str">
        <f>+VLOOKUP(C207,[8]Resumen!$C$1:$J$65536,6,0)</f>
        <v>PA18/1550</v>
      </c>
      <c r="E207" s="168">
        <f>+VLOOKUP(C207,[8]Resumen!$C$1:$J$65536,5,0)</f>
        <v>1</v>
      </c>
      <c r="F207" s="171">
        <f>IF(MID(D207,1,2)="PC",VLOOKUP(D207,'[9]Costo Postes Concreto'!$B$1:$D$65536,2,0),VLOOKUP(C207,[8]Resumen!$C$1:$J$65536,7,0))</f>
        <v>1629</v>
      </c>
      <c r="G207" s="172">
        <f>IF(MID(D207,1,2)="PC",VLOOKUP(D207,'[9]Costo Postes Concreto'!$B$1:$D$65536,3,0),E207*F207*$D$3)</f>
        <v>6418.4857748845025</v>
      </c>
      <c r="H207" s="172">
        <f t="shared" si="13"/>
        <v>64.184857748845019</v>
      </c>
      <c r="I207" s="173">
        <f t="shared" si="14"/>
        <v>6482.6706326333479</v>
      </c>
      <c r="J207" s="173">
        <f t="shared" si="15"/>
        <v>64.184857748845019</v>
      </c>
      <c r="K207" s="173">
        <f t="shared" si="16"/>
        <v>6418.4857748845025</v>
      </c>
      <c r="L207" s="173">
        <f t="shared" si="17"/>
        <v>1629</v>
      </c>
    </row>
    <row r="208" spans="1:12" ht="12" customHeight="1" x14ac:dyDescent="0.2">
      <c r="A208" s="2"/>
      <c r="B208" s="168">
        <f t="shared" si="18"/>
        <v>203</v>
      </c>
      <c r="C208" s="169" t="s">
        <v>2239</v>
      </c>
      <c r="D208" s="170" t="str">
        <f>+VLOOKUP(C208,[8]Resumen!$C$1:$J$65536,6,0)</f>
        <v>PA18/1400</v>
      </c>
      <c r="E208" s="168">
        <f>+VLOOKUP(C208,[8]Resumen!$C$1:$J$65536,5,0)</f>
        <v>2</v>
      </c>
      <c r="F208" s="171">
        <f>IF(MID(D208,1,2)="PC",VLOOKUP(D208,'[9]Costo Postes Concreto'!$B$1:$D$65536,2,0),VLOOKUP(C208,[8]Resumen!$C$1:$J$65536,7,0))</f>
        <v>1525</v>
      </c>
      <c r="G208" s="172">
        <f>IF(MID(D208,1,2)="PC",VLOOKUP(D208,'[9]Costo Postes Concreto'!$B$1:$D$65536,3,0),E208*F208*$D$3)</f>
        <v>12017.42272154557</v>
      </c>
      <c r="H208" s="172">
        <f t="shared" si="13"/>
        <v>120.1742272154557</v>
      </c>
      <c r="I208" s="173">
        <f t="shared" si="14"/>
        <v>12137.596948761025</v>
      </c>
      <c r="J208" s="173">
        <f t="shared" si="15"/>
        <v>120.1742272154557</v>
      </c>
      <c r="K208" s="173">
        <f t="shared" si="16"/>
        <v>12017.42272154557</v>
      </c>
      <c r="L208" s="173">
        <f t="shared" si="17"/>
        <v>3050</v>
      </c>
    </row>
    <row r="209" spans="1:12" ht="12" customHeight="1" x14ac:dyDescent="0.2">
      <c r="A209" s="2"/>
      <c r="B209" s="168">
        <f t="shared" si="18"/>
        <v>204</v>
      </c>
      <c r="C209" s="169" t="s">
        <v>2240</v>
      </c>
      <c r="D209" s="170" t="str">
        <f>+VLOOKUP(C209,[8]Resumen!$C$1:$J$65536,6,0)</f>
        <v>PA17/2150</v>
      </c>
      <c r="E209" s="168">
        <f>+VLOOKUP(C209,[8]Resumen!$C$1:$J$65536,5,0)</f>
        <v>2</v>
      </c>
      <c r="F209" s="171">
        <f>IF(MID(D209,1,2)="PC",VLOOKUP(D209,'[9]Costo Postes Concreto'!$B$1:$D$65536,2,0),VLOOKUP(C209,[8]Resumen!$C$1:$J$65536,7,0))</f>
        <v>1902</v>
      </c>
      <c r="G209" s="172">
        <f>IF(MID(D209,1,2)="PC",VLOOKUP(D209,'[9]Costo Postes Concreto'!$B$1:$D$65536,3,0),E209*F209*$D$3)</f>
        <v>14988.287223855523</v>
      </c>
      <c r="H209" s="172">
        <f t="shared" si="13"/>
        <v>149.88287223855522</v>
      </c>
      <c r="I209" s="173">
        <f t="shared" si="14"/>
        <v>15138.170096094078</v>
      </c>
      <c r="J209" s="173">
        <f t="shared" si="15"/>
        <v>149.88287223855522</v>
      </c>
      <c r="K209" s="173">
        <f t="shared" si="16"/>
        <v>14988.287223855523</v>
      </c>
      <c r="L209" s="173">
        <f t="shared" si="17"/>
        <v>3804</v>
      </c>
    </row>
    <row r="210" spans="1:12" ht="12" customHeight="1" x14ac:dyDescent="0.2">
      <c r="A210" s="2"/>
      <c r="B210" s="168">
        <f t="shared" si="18"/>
        <v>205</v>
      </c>
      <c r="C210" s="169" t="s">
        <v>2241</v>
      </c>
      <c r="D210" s="170" t="str">
        <f>+VLOOKUP(C210,[8]Resumen!$C$1:$J$65536,6,0)</f>
        <v>PC18/700</v>
      </c>
      <c r="E210" s="168">
        <f>+VLOOKUP(C210,[8]Resumen!$C$1:$J$65536,5,0)</f>
        <v>1</v>
      </c>
      <c r="F210" s="171">
        <f>IF(MID(D210,1,2)="PC",VLOOKUP(D210,'[9]Costo Postes Concreto'!$B$1:$D$65536,2,0),VLOOKUP(C210,[8]Resumen!$C$1:$J$65536,7,0))</f>
        <v>3903</v>
      </c>
      <c r="G210" s="172">
        <f>IF(MID(D210,1,2)="PC",VLOOKUP(D210,'[9]Costo Postes Concreto'!$B$1:$D$65536,3,0),E210*F210*$D$3)</f>
        <v>1731.3359463826287</v>
      </c>
      <c r="H210" s="172">
        <f t="shared" si="13"/>
        <v>17.313359463826288</v>
      </c>
      <c r="I210" s="173">
        <f t="shared" si="14"/>
        <v>1748.649305846455</v>
      </c>
      <c r="J210" s="173">
        <f t="shared" si="15"/>
        <v>1748.649305846455</v>
      </c>
      <c r="K210" s="173">
        <f t="shared" si="16"/>
        <v>0</v>
      </c>
      <c r="L210" s="173">
        <f t="shared" si="17"/>
        <v>3903</v>
      </c>
    </row>
    <row r="211" spans="1:12" ht="12" customHeight="1" x14ac:dyDescent="0.2">
      <c r="A211" s="2"/>
      <c r="B211" s="168">
        <f t="shared" si="18"/>
        <v>206</v>
      </c>
      <c r="C211" s="169" t="s">
        <v>2242</v>
      </c>
      <c r="D211" s="170" t="str">
        <f>+VLOOKUP(C211,[8]Resumen!$C$1:$J$65536,6,0)</f>
        <v>PA18/2400</v>
      </c>
      <c r="E211" s="168">
        <f>+VLOOKUP(C211,[8]Resumen!$C$1:$J$65536,5,0)</f>
        <v>1</v>
      </c>
      <c r="F211" s="171">
        <f>IF(MID(D211,1,2)="PC",VLOOKUP(D211,'[9]Costo Postes Concreto'!$B$1:$D$65536,2,0),VLOOKUP(C211,[8]Resumen!$C$1:$J$65536,7,0))</f>
        <v>2164</v>
      </c>
      <c r="G211" s="172">
        <f>IF(MID(D211,1,2)="PC",VLOOKUP(D211,'[9]Costo Postes Concreto'!$B$1:$D$65536,3,0),E211*F211*$D$3)</f>
        <v>8526.4599244015117</v>
      </c>
      <c r="H211" s="172">
        <f t="shared" ref="H211:H278" si="19">+G211*1%</f>
        <v>85.264599244015116</v>
      </c>
      <c r="I211" s="173">
        <f t="shared" ref="I211:I278" si="20">+G211+H211</f>
        <v>8611.7245236455274</v>
      </c>
      <c r="J211" s="173">
        <f t="shared" ref="J211:J278" si="21">IF(MID(D211,1,2)="PC",I211,H211)</f>
        <v>85.264599244015116</v>
      </c>
      <c r="K211" s="173">
        <f t="shared" ref="K211:K278" si="22">IF(MID(D211,1,2)="PC",0,+G211)</f>
        <v>8526.4599244015117</v>
      </c>
      <c r="L211" s="173">
        <f t="shared" ref="L211:L278" si="23">+E211*F211</f>
        <v>2164</v>
      </c>
    </row>
    <row r="212" spans="1:12" ht="12" customHeight="1" x14ac:dyDescent="0.2">
      <c r="A212" s="2"/>
      <c r="B212" s="168">
        <f t="shared" si="18"/>
        <v>207</v>
      </c>
      <c r="C212" s="169" t="s">
        <v>2243</v>
      </c>
      <c r="D212" s="170" t="str">
        <f>+VLOOKUP(C212,[8]Resumen!$C$1:$J$65536,6,0)</f>
        <v>PA18/2150</v>
      </c>
      <c r="E212" s="168">
        <f>+VLOOKUP(C212,[8]Resumen!$C$1:$J$65536,5,0)</f>
        <v>2</v>
      </c>
      <c r="F212" s="171">
        <f>IF(MID(D212,1,2)="PC",VLOOKUP(D212,'[9]Costo Postes Concreto'!$B$1:$D$65536,2,0),VLOOKUP(C212,[8]Resumen!$C$1:$J$65536,7,0))</f>
        <v>2015</v>
      </c>
      <c r="G212" s="172">
        <f>IF(MID(D212,1,2)="PC",VLOOKUP(D212,'[9]Costo Postes Concreto'!$B$1:$D$65536,3,0),E212*F212*$D$3)</f>
        <v>15878.758546829064</v>
      </c>
      <c r="H212" s="172">
        <f t="shared" si="19"/>
        <v>158.78758546829064</v>
      </c>
      <c r="I212" s="173">
        <f t="shared" si="20"/>
        <v>16037.546132297353</v>
      </c>
      <c r="J212" s="173">
        <f t="shared" si="21"/>
        <v>158.78758546829064</v>
      </c>
      <c r="K212" s="173">
        <f t="shared" si="22"/>
        <v>15878.758546829064</v>
      </c>
      <c r="L212" s="173">
        <f t="shared" si="23"/>
        <v>4030</v>
      </c>
    </row>
    <row r="213" spans="1:12" ht="12" customHeight="1" x14ac:dyDescent="0.2">
      <c r="A213" s="2"/>
      <c r="B213" s="168">
        <f t="shared" si="18"/>
        <v>208</v>
      </c>
      <c r="C213" s="169" t="s">
        <v>2244</v>
      </c>
      <c r="D213" s="170" t="str">
        <f>+VLOOKUP(C213,[8]Resumen!$C$1:$J$65536,6,0)</f>
        <v>PA17/3400</v>
      </c>
      <c r="E213" s="168">
        <f>+VLOOKUP(C213,[8]Resumen!$C$1:$J$65536,5,0)</f>
        <v>2</v>
      </c>
      <c r="F213" s="171">
        <f>IF(MID(D213,1,2)="PC",VLOOKUP(D213,'[9]Costo Postes Concreto'!$B$1:$D$65536,2,0),VLOOKUP(C213,[8]Resumen!$C$1:$J$65536,7,0))</f>
        <v>2562</v>
      </c>
      <c r="G213" s="172">
        <f>IF(MID(D213,1,2)="PC",VLOOKUP(D213,'[9]Costo Postes Concreto'!$B$1:$D$65536,3,0),E213*F213*$D$3)</f>
        <v>20189.270172196557</v>
      </c>
      <c r="H213" s="172">
        <f t="shared" si="19"/>
        <v>201.89270172196558</v>
      </c>
      <c r="I213" s="173">
        <f t="shared" si="20"/>
        <v>20391.162873918522</v>
      </c>
      <c r="J213" s="173">
        <f t="shared" si="21"/>
        <v>201.89270172196558</v>
      </c>
      <c r="K213" s="173">
        <f t="shared" si="22"/>
        <v>20189.270172196557</v>
      </c>
      <c r="L213" s="173">
        <f t="shared" si="23"/>
        <v>5124</v>
      </c>
    </row>
    <row r="214" spans="1:12" ht="12" customHeight="1" x14ac:dyDescent="0.2">
      <c r="A214" s="2"/>
      <c r="B214" s="168">
        <f t="shared" si="18"/>
        <v>209</v>
      </c>
      <c r="C214" s="169" t="s">
        <v>2245</v>
      </c>
      <c r="D214" s="170" t="str">
        <f>+VLOOKUP(C214,[8]Resumen!$C$1:$J$65536,6,0)</f>
        <v>PC25/3400</v>
      </c>
      <c r="E214" s="168">
        <f>+VLOOKUP(C214,[8]Resumen!$C$1:$J$65536,5,0)</f>
        <v>1</v>
      </c>
      <c r="F214" s="171">
        <f>IF(MID(D214,1,2)="PC",VLOOKUP(D214,'[9]Costo Postes Concreto'!$B$1:$D$65536,2,0),VLOOKUP(C214,[8]Resumen!$C$1:$J$65536,7,0))</f>
        <v>7849</v>
      </c>
      <c r="G214" s="172">
        <f>IF(MID(D214,1,2)="PC",VLOOKUP(D214,'[9]Costo Postes Concreto'!$B$1:$D$65536,3,0),E214*F214*$D$3)</f>
        <v>5712.0925485574062</v>
      </c>
      <c r="H214" s="172">
        <f t="shared" si="19"/>
        <v>57.120925485574062</v>
      </c>
      <c r="I214" s="173">
        <f t="shared" si="20"/>
        <v>5769.2134740429801</v>
      </c>
      <c r="J214" s="173">
        <f t="shared" si="21"/>
        <v>5769.2134740429801</v>
      </c>
      <c r="K214" s="173">
        <f t="shared" si="22"/>
        <v>0</v>
      </c>
      <c r="L214" s="173">
        <f t="shared" si="23"/>
        <v>7849</v>
      </c>
    </row>
    <row r="215" spans="1:12" ht="12" customHeight="1" x14ac:dyDescent="0.2">
      <c r="A215" s="2"/>
      <c r="B215" s="168">
        <f t="shared" si="18"/>
        <v>210</v>
      </c>
      <c r="C215" s="169" t="s">
        <v>2246</v>
      </c>
      <c r="D215" s="170" t="str">
        <f>+VLOOKUP(C215,[8]Resumen!$C$1:$J$65536,6,0)</f>
        <v>PA21/5850</v>
      </c>
      <c r="E215" s="168">
        <f>+VLOOKUP(C215,[8]Resumen!$C$1:$J$65536,5,0)</f>
        <v>1</v>
      </c>
      <c r="F215" s="171">
        <f>IF(MID(D215,1,2)="PC",VLOOKUP(D215,'[9]Costo Postes Concreto'!$B$1:$D$65536,2,0),VLOOKUP(C215,[8]Resumen!$C$1:$J$65536,7,0))</f>
        <v>4501</v>
      </c>
      <c r="G215" s="172">
        <f>IF(MID(D215,1,2)="PC",VLOOKUP(D215,'[9]Costo Postes Concreto'!$B$1:$D$65536,3,0),E215*F215*$D$3)</f>
        <v>17734.563826123478</v>
      </c>
      <c r="H215" s="172">
        <f>+G215*1%</f>
        <v>177.3456382612348</v>
      </c>
      <c r="I215" s="173">
        <f>+G215+H215</f>
        <v>17911.909464384713</v>
      </c>
      <c r="J215" s="173">
        <f>IF(MID(D215,1,2)="PC",I215,H215)</f>
        <v>177.3456382612348</v>
      </c>
      <c r="K215" s="173">
        <f>IF(MID(D215,1,2)="PC",0,+G215)</f>
        <v>17734.563826123478</v>
      </c>
      <c r="L215" s="173">
        <f>+E215*F215</f>
        <v>4501</v>
      </c>
    </row>
    <row r="216" spans="1:12" ht="12" customHeight="1" x14ac:dyDescent="0.2">
      <c r="A216" s="2"/>
      <c r="B216" s="168">
        <f t="shared" si="18"/>
        <v>211</v>
      </c>
      <c r="C216" s="169" t="s">
        <v>2247</v>
      </c>
      <c r="D216" s="170" t="str">
        <f>+VLOOKUP(C216,[8]Resumen!$C$1:$J$65536,6,0)</f>
        <v>PA22/4500</v>
      </c>
      <c r="E216" s="168">
        <f>+VLOOKUP(C216,[8]Resumen!$C$1:$J$65536,5,0)</f>
        <v>2</v>
      </c>
      <c r="F216" s="171">
        <f>IF(MID(D216,1,2)="PC",VLOOKUP(D216,'[9]Costo Postes Concreto'!$B$1:$D$65536,2,0),VLOOKUP(C216,[8]Resumen!$C$1:$J$65536,7,0))</f>
        <v>3962</v>
      </c>
      <c r="G216" s="172">
        <f>IF(MID(D216,1,2)="PC",VLOOKUP(D216,'[9]Costo Postes Concreto'!$B$1:$D$65536,3,0),E216*F216*$D$3)</f>
        <v>31221.658244435112</v>
      </c>
      <c r="H216" s="172">
        <f>+G216*1%</f>
        <v>312.2165824443511</v>
      </c>
      <c r="I216" s="173">
        <f>+G216+H216</f>
        <v>31533.874826879462</v>
      </c>
      <c r="J216" s="173">
        <f>IF(MID(D216,1,2)="PC",I216,H216)</f>
        <v>312.2165824443511</v>
      </c>
      <c r="K216" s="173">
        <f>IF(MID(D216,1,2)="PC",0,+G216)</f>
        <v>31221.658244435112</v>
      </c>
      <c r="L216" s="173">
        <f>+E216*F216</f>
        <v>7924</v>
      </c>
    </row>
    <row r="217" spans="1:12" ht="12" customHeight="1" x14ac:dyDescent="0.2">
      <c r="A217" s="2"/>
      <c r="B217" s="168">
        <f t="shared" si="18"/>
        <v>212</v>
      </c>
      <c r="C217" s="169" t="s">
        <v>2248</v>
      </c>
      <c r="D217" s="170" t="str">
        <f>+VLOOKUP(C217,[8]Resumen!$C$1:$J$65536,6,0)</f>
        <v>PA22/6550</v>
      </c>
      <c r="E217" s="168">
        <f>+VLOOKUP(C217,[8]Resumen!$C$1:$J$65536,5,0)</f>
        <v>2</v>
      </c>
      <c r="F217" s="171">
        <f>IF(MID(D217,1,2)="PC",VLOOKUP(D217,'[9]Costo Postes Concreto'!$B$1:$D$65536,2,0),VLOOKUP(C217,[8]Resumen!$C$1:$J$65536,7,0))</f>
        <v>5066</v>
      </c>
      <c r="G217" s="172">
        <f>IF(MID(D217,1,2)="PC",VLOOKUP(D217,'[9]Costo Postes Concreto'!$B$1:$D$65536,3,0),E217*F217*$D$3)</f>
        <v>39921.484267114662</v>
      </c>
      <c r="H217" s="172">
        <f>+G217*1%</f>
        <v>399.21484267114664</v>
      </c>
      <c r="I217" s="173">
        <f>+G217+H217</f>
        <v>40320.699109785812</v>
      </c>
      <c r="J217" s="173">
        <f>IF(MID(D217,1,2)="PC",I217,H217)</f>
        <v>399.21484267114664</v>
      </c>
      <c r="K217" s="173">
        <f>IF(MID(D217,1,2)="PC",0,+G217)</f>
        <v>39921.484267114662</v>
      </c>
      <c r="L217" s="173">
        <f>+E217*F217</f>
        <v>10132</v>
      </c>
    </row>
    <row r="218" spans="1:12" ht="12" customHeight="1" x14ac:dyDescent="0.2">
      <c r="A218" s="2"/>
      <c r="B218" s="168">
        <f t="shared" si="18"/>
        <v>213</v>
      </c>
      <c r="C218" s="169" t="s">
        <v>2249</v>
      </c>
      <c r="D218" s="170" t="str">
        <f>+VLOOKUP(C218,[8]Resumen!$C$1:$J$65536,6,0)</f>
        <v>PC18/1000</v>
      </c>
      <c r="E218" s="168">
        <f>+VLOOKUP(C218,[8]Resumen!$C$1:$J$65536,5,0)</f>
        <v>1</v>
      </c>
      <c r="F218" s="171">
        <f>IF(MID(D218,1,2)="PC",VLOOKUP(D218,'[9]Costo Postes Concreto'!$B$1:$D$65536,2,0),VLOOKUP(C218,[8]Resumen!$C$1:$J$65536,7,0))</f>
        <v>4123.04</v>
      </c>
      <c r="G218" s="172">
        <f>IF(MID(D218,1,2)="PC",VLOOKUP(D218,'[9]Costo Postes Concreto'!$B$1:$D$65536,3,0),E218*F218*$D$3)</f>
        <v>1953.314071760869</v>
      </c>
      <c r="H218" s="172">
        <f t="shared" si="19"/>
        <v>19.533140717608688</v>
      </c>
      <c r="I218" s="173">
        <f t="shared" si="20"/>
        <v>1972.8472124784776</v>
      </c>
      <c r="J218" s="173">
        <f t="shared" si="21"/>
        <v>1972.8472124784776</v>
      </c>
      <c r="K218" s="173">
        <f t="shared" si="22"/>
        <v>0</v>
      </c>
      <c r="L218" s="173">
        <f t="shared" si="23"/>
        <v>4123.04</v>
      </c>
    </row>
    <row r="219" spans="1:12" ht="12" customHeight="1" x14ac:dyDescent="0.2">
      <c r="A219" s="2"/>
      <c r="B219" s="168">
        <f t="shared" si="18"/>
        <v>214</v>
      </c>
      <c r="C219" s="169" t="s">
        <v>2250</v>
      </c>
      <c r="D219" s="170" t="str">
        <f>+VLOOKUP(C219,[8]Resumen!$C$1:$J$65536,6,0)</f>
        <v>PA18/4300</v>
      </c>
      <c r="E219" s="168">
        <f>+VLOOKUP(C219,[8]Resumen!$C$1:$J$65536,5,0)</f>
        <v>1</v>
      </c>
      <c r="F219" s="171">
        <f>IF(MID(D219,1,2)="PC",VLOOKUP(D219,'[9]Costo Postes Concreto'!$B$1:$D$65536,2,0),VLOOKUP(C219,[8]Resumen!$C$1:$J$65536,7,0))</f>
        <v>3162</v>
      </c>
      <c r="G219" s="172">
        <f>IF(MID(D219,1,2)="PC",VLOOKUP(D219,'[9]Costo Postes Concreto'!$B$1:$D$65536,3,0),E219*F219*$D$3)</f>
        <v>12458.718244435111</v>
      </c>
      <c r="H219" s="172">
        <f t="shared" si="19"/>
        <v>124.58718244435111</v>
      </c>
      <c r="I219" s="173">
        <f t="shared" si="20"/>
        <v>12583.305426879462</v>
      </c>
      <c r="J219" s="173">
        <f t="shared" si="21"/>
        <v>124.58718244435111</v>
      </c>
      <c r="K219" s="173">
        <f t="shared" si="22"/>
        <v>12458.718244435111</v>
      </c>
      <c r="L219" s="173">
        <f t="shared" si="23"/>
        <v>3162</v>
      </c>
    </row>
    <row r="220" spans="1:12" ht="12" customHeight="1" x14ac:dyDescent="0.2">
      <c r="A220" s="2"/>
      <c r="B220" s="168">
        <f t="shared" si="18"/>
        <v>215</v>
      </c>
      <c r="C220" s="169" t="s">
        <v>2251</v>
      </c>
      <c r="D220" s="170" t="str">
        <f>+VLOOKUP(C220,[8]Resumen!$C$1:$J$65536,6,0)</f>
        <v>PA18/3950</v>
      </c>
      <c r="E220" s="168">
        <f>+VLOOKUP(C220,[8]Resumen!$C$1:$J$65536,5,0)</f>
        <v>2</v>
      </c>
      <c r="F220" s="171">
        <f>IF(MID(D220,1,2)="PC",VLOOKUP(D220,'[9]Costo Postes Concreto'!$B$1:$D$65536,2,0),VLOOKUP(C220,[8]Resumen!$C$1:$J$65536,7,0))</f>
        <v>2992</v>
      </c>
      <c r="G220" s="172">
        <f>IF(MID(D220,1,2)="PC",VLOOKUP(D220,'[9]Costo Postes Concreto'!$B$1:$D$65536,3,0),E220*F220*$D$3)</f>
        <v>23577.789365812685</v>
      </c>
      <c r="H220" s="172">
        <f t="shared" si="19"/>
        <v>235.77789365812686</v>
      </c>
      <c r="I220" s="173">
        <f t="shared" si="20"/>
        <v>23813.567259470812</v>
      </c>
      <c r="J220" s="173">
        <f t="shared" si="21"/>
        <v>235.77789365812686</v>
      </c>
      <c r="K220" s="173">
        <f t="shared" si="22"/>
        <v>23577.789365812685</v>
      </c>
      <c r="L220" s="173">
        <f t="shared" si="23"/>
        <v>5984</v>
      </c>
    </row>
    <row r="221" spans="1:12" ht="12" customHeight="1" x14ac:dyDescent="0.2">
      <c r="A221" s="2"/>
      <c r="B221" s="168">
        <f t="shared" si="18"/>
        <v>216</v>
      </c>
      <c r="C221" s="169" t="s">
        <v>2252</v>
      </c>
      <c r="D221" s="170" t="str">
        <f>+VLOOKUP(C221,[8]Resumen!$C$1:$J$65536,6,0)</f>
        <v>PA18/6300</v>
      </c>
      <c r="E221" s="168">
        <f>+VLOOKUP(C221,[8]Resumen!$C$1:$J$65536,5,0)</f>
        <v>2</v>
      </c>
      <c r="F221" s="171">
        <f>IF(MID(D221,1,2)="PC",VLOOKUP(D221,'[9]Costo Postes Concreto'!$B$1:$D$65536,2,0),VLOOKUP(C221,[8]Resumen!$C$1:$J$65536,7,0))</f>
        <v>4053</v>
      </c>
      <c r="G221" s="172">
        <f>IF(MID(D221,1,2)="PC",VLOOKUP(D221,'[9]Costo Postes Concreto'!$B$1:$D$65536,3,0),E221*F221*$D$3)</f>
        <v>31938.763469130619</v>
      </c>
      <c r="H221" s="172">
        <f t="shared" si="19"/>
        <v>319.38763469130618</v>
      </c>
      <c r="I221" s="173">
        <f t="shared" si="20"/>
        <v>32258.151103821925</v>
      </c>
      <c r="J221" s="173">
        <f t="shared" si="21"/>
        <v>319.38763469130618</v>
      </c>
      <c r="K221" s="173">
        <f t="shared" si="22"/>
        <v>31938.763469130619</v>
      </c>
      <c r="L221" s="173">
        <f t="shared" si="23"/>
        <v>8106</v>
      </c>
    </row>
    <row r="222" spans="1:12" ht="12" customHeight="1" x14ac:dyDescent="0.2">
      <c r="A222" s="2"/>
      <c r="B222" s="168">
        <f t="shared" si="18"/>
        <v>217</v>
      </c>
      <c r="C222" s="169" t="s">
        <v>2253</v>
      </c>
      <c r="D222" s="170" t="str">
        <f>+VLOOKUP(C222,[8]Resumen!$C$1:$J$65536,6,0)</f>
        <v>PC19/1100</v>
      </c>
      <c r="E222" s="168">
        <f>+VLOOKUP(C222,[8]Resumen!$C$1:$J$65536,5,0)</f>
        <v>1</v>
      </c>
      <c r="F222" s="171">
        <f>IF(MID(D222,1,2)="PC",VLOOKUP(D222,'[9]Costo Postes Concreto'!$B$1:$D$65536,2,0),VLOOKUP(C222,[8]Resumen!$C$1:$J$65536,7,0))</f>
        <v>4518.424343909126</v>
      </c>
      <c r="G222" s="172">
        <f>IF(MID(D222,1,2)="PC",VLOOKUP(D222,'[9]Costo Postes Concreto'!$B$1:$D$65536,3,0),E222*F222*$D$3)</f>
        <v>2352.1809844351715</v>
      </c>
      <c r="H222" s="172">
        <f t="shared" si="19"/>
        <v>23.521809844351715</v>
      </c>
      <c r="I222" s="173">
        <f t="shared" si="20"/>
        <v>2375.702794279523</v>
      </c>
      <c r="J222" s="173">
        <f t="shared" si="21"/>
        <v>2375.702794279523</v>
      </c>
      <c r="K222" s="173">
        <f t="shared" si="22"/>
        <v>0</v>
      </c>
      <c r="L222" s="173">
        <f t="shared" si="23"/>
        <v>4518.424343909126</v>
      </c>
    </row>
    <row r="223" spans="1:12" ht="12" customHeight="1" x14ac:dyDescent="0.2">
      <c r="A223" s="2"/>
      <c r="B223" s="168">
        <f t="shared" si="18"/>
        <v>218</v>
      </c>
      <c r="C223" s="169" t="s">
        <v>2254</v>
      </c>
      <c r="D223" s="170" t="str">
        <f>+VLOOKUP(C223,[8]Resumen!$C$1:$J$65536,6,0)</f>
        <v>PA18/5100</v>
      </c>
      <c r="E223" s="168">
        <f>+VLOOKUP(C223,[8]Resumen!$C$1:$J$65536,5,0)</f>
        <v>1</v>
      </c>
      <c r="F223" s="171">
        <f>IF(MID(D223,1,2)="PC",VLOOKUP(D223,'[9]Costo Postes Concreto'!$B$1:$D$65536,2,0),VLOOKUP(C223,[8]Resumen!$C$1:$J$65536,7,0))</f>
        <v>3533</v>
      </c>
      <c r="G223" s="172">
        <f>IF(MID(D223,1,2)="PC",VLOOKUP(D223,'[9]Costo Postes Concreto'!$B$1:$D$65536,3,0),E223*F223*$D$3)</f>
        <v>13920.50966400672</v>
      </c>
      <c r="H223" s="172">
        <f t="shared" si="19"/>
        <v>139.20509664006721</v>
      </c>
      <c r="I223" s="173">
        <f t="shared" si="20"/>
        <v>14059.714760646788</v>
      </c>
      <c r="J223" s="173">
        <f t="shared" si="21"/>
        <v>139.20509664006721</v>
      </c>
      <c r="K223" s="173">
        <f t="shared" si="22"/>
        <v>13920.50966400672</v>
      </c>
      <c r="L223" s="173">
        <f t="shared" si="23"/>
        <v>3533</v>
      </c>
    </row>
    <row r="224" spans="1:12" ht="12" customHeight="1" x14ac:dyDescent="0.2">
      <c r="A224" s="2"/>
      <c r="B224" s="168">
        <f t="shared" si="18"/>
        <v>219</v>
      </c>
      <c r="C224" s="169" t="s">
        <v>2255</v>
      </c>
      <c r="D224" s="170" t="str">
        <f>+VLOOKUP(C224,[8]Resumen!$C$1:$J$65536,6,0)</f>
        <v>PA18/4700</v>
      </c>
      <c r="E224" s="168">
        <f>+VLOOKUP(C224,[8]Resumen!$C$1:$J$65536,5,0)</f>
        <v>2</v>
      </c>
      <c r="F224" s="171">
        <f>IF(MID(D224,1,2)="PC",VLOOKUP(D224,'[9]Costo Postes Concreto'!$B$1:$D$65536,2,0),VLOOKUP(C224,[8]Resumen!$C$1:$J$65536,7,0))</f>
        <v>3350</v>
      </c>
      <c r="G224" s="172">
        <f>IF(MID(D224,1,2)="PC",VLOOKUP(D224,'[9]Costo Postes Concreto'!$B$1:$D$65536,3,0),E224*F224*$D$3)</f>
        <v>26398.928601427971</v>
      </c>
      <c r="H224" s="172">
        <f t="shared" si="19"/>
        <v>263.98928601427974</v>
      </c>
      <c r="I224" s="173">
        <f t="shared" si="20"/>
        <v>26662.917887442251</v>
      </c>
      <c r="J224" s="173">
        <f t="shared" si="21"/>
        <v>263.98928601427974</v>
      </c>
      <c r="K224" s="173">
        <f t="shared" si="22"/>
        <v>26398.928601427971</v>
      </c>
      <c r="L224" s="173">
        <f t="shared" si="23"/>
        <v>6700</v>
      </c>
    </row>
    <row r="225" spans="1:12" ht="12" customHeight="1" x14ac:dyDescent="0.2">
      <c r="A225" s="2"/>
      <c r="B225" s="168">
        <f t="shared" si="18"/>
        <v>220</v>
      </c>
      <c r="C225" s="169" t="s">
        <v>2256</v>
      </c>
      <c r="D225" s="170" t="str">
        <f>+VLOOKUP(C225,[8]Resumen!$C$1:$J$65536,6,0)</f>
        <v>PA18/7600</v>
      </c>
      <c r="E225" s="168">
        <f>+VLOOKUP(C225,[8]Resumen!$C$1:$J$65536,5,0)</f>
        <v>2</v>
      </c>
      <c r="F225" s="171">
        <f>IF(MID(D225,1,2)="PC",VLOOKUP(D225,'[9]Costo Postes Concreto'!$B$1:$D$65536,2,0),VLOOKUP(C225,[8]Resumen!$C$1:$J$65536,7,0))</f>
        <v>4579</v>
      </c>
      <c r="G225" s="172">
        <f>IF(MID(D225,1,2)="PC",VLOOKUP(D225,'[9]Costo Postes Concreto'!$B$1:$D$65536,3,0),E225*F225*$D$3)</f>
        <v>36083.789273414535</v>
      </c>
      <c r="H225" s="172">
        <f t="shared" si="19"/>
        <v>360.83789273414538</v>
      </c>
      <c r="I225" s="173">
        <f t="shared" si="20"/>
        <v>36444.627166148683</v>
      </c>
      <c r="J225" s="173">
        <f t="shared" si="21"/>
        <v>360.83789273414538</v>
      </c>
      <c r="K225" s="173">
        <f t="shared" si="22"/>
        <v>36083.789273414535</v>
      </c>
      <c r="L225" s="173">
        <f t="shared" si="23"/>
        <v>9158</v>
      </c>
    </row>
    <row r="226" spans="1:12" ht="12" customHeight="1" x14ac:dyDescent="0.2">
      <c r="A226" s="2"/>
      <c r="B226" s="168">
        <f t="shared" si="18"/>
        <v>221</v>
      </c>
      <c r="C226" s="169" t="s">
        <v>2257</v>
      </c>
      <c r="D226" s="170" t="str">
        <f>+VLOOKUP(C226,[8]Resumen!$C$1:$J$65536,6,0)</f>
        <v>PC18/1300</v>
      </c>
      <c r="E226" s="168">
        <f>+VLOOKUP(C226,[8]Resumen!$C$1:$J$65536,5,0)</f>
        <v>1</v>
      </c>
      <c r="F226" s="171">
        <f>IF(MID(D226,1,2)="PC",VLOOKUP(D226,'[9]Costo Postes Concreto'!$B$1:$D$65536,2,0),VLOOKUP(C226,[8]Resumen!$C$1:$J$65536,7,0))</f>
        <v>4328.09</v>
      </c>
      <c r="G226" s="172">
        <f>IF(MID(D226,1,2)="PC",VLOOKUP(D226,'[9]Costo Postes Concreto'!$B$1:$D$65536,3,0),E226*F226*$D$3)</f>
        <v>2160.1701643295314</v>
      </c>
      <c r="H226" s="172">
        <f t="shared" si="19"/>
        <v>21.601701643295314</v>
      </c>
      <c r="I226" s="173">
        <f t="shared" si="20"/>
        <v>2181.7718659728266</v>
      </c>
      <c r="J226" s="173">
        <f t="shared" si="21"/>
        <v>2181.7718659728266</v>
      </c>
      <c r="K226" s="173">
        <f t="shared" si="22"/>
        <v>0</v>
      </c>
      <c r="L226" s="173">
        <f t="shared" si="23"/>
        <v>4328.09</v>
      </c>
    </row>
    <row r="227" spans="1:12" ht="12" customHeight="1" x14ac:dyDescent="0.2">
      <c r="A227" s="2"/>
      <c r="B227" s="168">
        <f t="shared" si="18"/>
        <v>222</v>
      </c>
      <c r="C227" s="169" t="s">
        <v>2258</v>
      </c>
      <c r="D227" s="170" t="str">
        <f>+VLOOKUP(C227,[8]Resumen!$C$1:$J$65536,6,0)</f>
        <v>PA18/6600</v>
      </c>
      <c r="E227" s="168">
        <f>+VLOOKUP(C227,[8]Resumen!$C$1:$J$65536,5,0)</f>
        <v>1</v>
      </c>
      <c r="F227" s="171">
        <f>IF(MID(D227,1,2)="PC",VLOOKUP(D227,'[9]Costo Postes Concreto'!$B$1:$D$65536,2,0),VLOOKUP(C227,[8]Resumen!$C$1:$J$65536,7,0))</f>
        <v>4177</v>
      </c>
      <c r="G227" s="172">
        <f>IF(MID(D227,1,2)="PC",VLOOKUP(D227,'[9]Costo Postes Concreto'!$B$1:$D$65536,3,0),E227*F227*$D$3)</f>
        <v>16457.95892062159</v>
      </c>
      <c r="H227" s="172">
        <f t="shared" si="19"/>
        <v>164.5795892062159</v>
      </c>
      <c r="I227" s="173">
        <f t="shared" si="20"/>
        <v>16622.538509827806</v>
      </c>
      <c r="J227" s="173">
        <f t="shared" si="21"/>
        <v>164.5795892062159</v>
      </c>
      <c r="K227" s="173">
        <f t="shared" si="22"/>
        <v>16457.95892062159</v>
      </c>
      <c r="L227" s="173">
        <f t="shared" si="23"/>
        <v>4177</v>
      </c>
    </row>
    <row r="228" spans="1:12" ht="12" customHeight="1" x14ac:dyDescent="0.2">
      <c r="A228" s="2"/>
      <c r="B228" s="168">
        <f t="shared" si="18"/>
        <v>223</v>
      </c>
      <c r="C228" s="169" t="s">
        <v>2259</v>
      </c>
      <c r="D228" s="170" t="str">
        <f>+VLOOKUP(C228,[8]Resumen!$C$1:$J$65536,6,0)</f>
        <v>PA18/6100</v>
      </c>
      <c r="E228" s="168">
        <f>+VLOOKUP(C228,[8]Resumen!$C$1:$J$65536,5,0)</f>
        <v>2</v>
      </c>
      <c r="F228" s="171">
        <f>IF(MID(D228,1,2)="PC",VLOOKUP(D228,'[9]Costo Postes Concreto'!$B$1:$D$65536,2,0),VLOOKUP(C228,[8]Resumen!$C$1:$J$65536,7,0))</f>
        <v>3969</v>
      </c>
      <c r="G228" s="172">
        <f>IF(MID(D228,1,2)="PC",VLOOKUP(D228,'[9]Costo Postes Concreto'!$B$1:$D$65536,3,0),E228*F228*$D$3)</f>
        <v>31276.820184796306</v>
      </c>
      <c r="H228" s="172">
        <f t="shared" si="19"/>
        <v>312.7682018479631</v>
      </c>
      <c r="I228" s="173">
        <f t="shared" si="20"/>
        <v>31589.588386644271</v>
      </c>
      <c r="J228" s="173">
        <f t="shared" si="21"/>
        <v>312.7682018479631</v>
      </c>
      <c r="K228" s="173">
        <f t="shared" si="22"/>
        <v>31276.820184796306</v>
      </c>
      <c r="L228" s="173">
        <f t="shared" si="23"/>
        <v>7938</v>
      </c>
    </row>
    <row r="229" spans="1:12" ht="12" customHeight="1" x14ac:dyDescent="0.2">
      <c r="B229" s="168">
        <f t="shared" si="18"/>
        <v>224</v>
      </c>
      <c r="C229" s="169" t="s">
        <v>2260</v>
      </c>
      <c r="D229" s="170" t="str">
        <f>+VLOOKUP(C229,[8]Resumen!$C$1:$J$65536,6,0)</f>
        <v>PA18/9900</v>
      </c>
      <c r="E229" s="168">
        <f>+VLOOKUP(C229,[8]Resumen!$C$1:$J$65536,5,0)</f>
        <v>2</v>
      </c>
      <c r="F229" s="171">
        <f>IF(MID(D229,1,2)="PC",VLOOKUP(D229,'[9]Costo Postes Concreto'!$B$1:$D$65536,2,0),VLOOKUP(C229,[8]Resumen!$C$1:$J$65536,7,0))</f>
        <v>5437</v>
      </c>
      <c r="G229" s="172">
        <f>IF(MID(D229,1,2)="PC",VLOOKUP(D229,'[9]Costo Postes Concreto'!$B$1:$D$65536,3,0),E229*F229*$D$3)</f>
        <v>42845.067106257877</v>
      </c>
      <c r="H229" s="172">
        <f t="shared" si="19"/>
        <v>428.45067106257875</v>
      </c>
      <c r="I229" s="173">
        <f t="shared" si="20"/>
        <v>43273.517777320456</v>
      </c>
      <c r="J229" s="173">
        <f t="shared" si="21"/>
        <v>428.45067106257875</v>
      </c>
      <c r="K229" s="173">
        <f t="shared" si="22"/>
        <v>42845.067106257877</v>
      </c>
      <c r="L229" s="173">
        <f t="shared" si="23"/>
        <v>10874</v>
      </c>
    </row>
    <row r="230" spans="1:12" ht="12" customHeight="1" x14ac:dyDescent="0.2">
      <c r="B230" s="168">
        <f t="shared" si="18"/>
        <v>225</v>
      </c>
      <c r="C230" s="169" t="s">
        <v>2261</v>
      </c>
      <c r="D230" s="170" t="str">
        <f>+VLOOKUP(C230,[8]Resumen!$C$1:$J$65536,6,0)</f>
        <v>PC18/1400</v>
      </c>
      <c r="E230" s="168">
        <f>+VLOOKUP(C230,[8]Resumen!$C$1:$J$65536,5,0)</f>
        <v>1</v>
      </c>
      <c r="F230" s="171">
        <f>IF(MID(D230,1,2)="PC",VLOOKUP(D230,'[9]Costo Postes Concreto'!$B$1:$D$65536,2,0),VLOOKUP(C230,[8]Resumen!$C$1:$J$65536,7,0))</f>
        <v>4397.8887878787882</v>
      </c>
      <c r="G230" s="172">
        <f>IF(MID(D230,1,2)="PC",VLOOKUP(D230,'[9]Costo Postes Concreto'!$B$1:$D$65536,3,0),E230*F230*$D$3)</f>
        <v>2230.5837440741539</v>
      </c>
      <c r="H230" s="172">
        <f t="shared" si="19"/>
        <v>22.305837440741538</v>
      </c>
      <c r="I230" s="173">
        <f t="shared" si="20"/>
        <v>2252.8895815148953</v>
      </c>
      <c r="J230" s="173">
        <f t="shared" si="21"/>
        <v>2252.8895815148953</v>
      </c>
      <c r="K230" s="173">
        <f t="shared" si="22"/>
        <v>0</v>
      </c>
      <c r="L230" s="173">
        <f t="shared" si="23"/>
        <v>4397.8887878787882</v>
      </c>
    </row>
    <row r="231" spans="1:12" ht="12" customHeight="1" x14ac:dyDescent="0.2">
      <c r="B231" s="168">
        <f t="shared" si="18"/>
        <v>226</v>
      </c>
      <c r="C231" s="169" t="s">
        <v>2262</v>
      </c>
      <c r="D231" s="170" t="str">
        <f>+VLOOKUP(C231,[8]Resumen!$C$1:$J$65536,6,0)</f>
        <v>PA18/7950</v>
      </c>
      <c r="E231" s="168">
        <f>+VLOOKUP(C231,[8]Resumen!$C$1:$J$65536,5,0)</f>
        <v>1</v>
      </c>
      <c r="F231" s="171">
        <f>IF(MID(D231,1,2)="PC",VLOOKUP(D231,'[9]Costo Postes Concreto'!$B$1:$D$65536,2,0),VLOOKUP(C231,[8]Resumen!$C$1:$J$65536,7,0))</f>
        <v>4715</v>
      </c>
      <c r="G231" s="172">
        <f>IF(MID(D231,1,2)="PC",VLOOKUP(D231,'[9]Costo Postes Concreto'!$B$1:$D$65536,3,0),E231*F231*$D$3)</f>
        <v>18577.753485930283</v>
      </c>
      <c r="H231" s="172">
        <f t="shared" si="19"/>
        <v>185.77753485930285</v>
      </c>
      <c r="I231" s="173">
        <f t="shared" si="20"/>
        <v>18763.531020789585</v>
      </c>
      <c r="J231" s="173">
        <f t="shared" si="21"/>
        <v>185.77753485930285</v>
      </c>
      <c r="K231" s="173">
        <f t="shared" si="22"/>
        <v>18577.753485930283</v>
      </c>
      <c r="L231" s="173">
        <f t="shared" si="23"/>
        <v>4715</v>
      </c>
    </row>
    <row r="232" spans="1:12" ht="12" customHeight="1" x14ac:dyDescent="0.2">
      <c r="B232" s="168">
        <f t="shared" si="18"/>
        <v>227</v>
      </c>
      <c r="C232" s="169" t="s">
        <v>2263</v>
      </c>
      <c r="D232" s="170" t="str">
        <f>+VLOOKUP(C232,[8]Resumen!$C$1:$J$65536,6,0)</f>
        <v>PA18/7400</v>
      </c>
      <c r="E232" s="168">
        <f>+VLOOKUP(C232,[8]Resumen!$C$1:$J$65536,5,0)</f>
        <v>2</v>
      </c>
      <c r="F232" s="171">
        <f>IF(MID(D232,1,2)="PC",VLOOKUP(D232,'[9]Costo Postes Concreto'!$B$1:$D$65536,2,0),VLOOKUP(C232,[8]Resumen!$C$1:$J$65536,7,0))</f>
        <v>4500</v>
      </c>
      <c r="G232" s="172">
        <f>IF(MID(D232,1,2)="PC",VLOOKUP(D232,'[9]Costo Postes Concreto'!$B$1:$D$65536,3,0),E232*F232*$D$3)</f>
        <v>35461.247375052502</v>
      </c>
      <c r="H232" s="172">
        <f t="shared" si="19"/>
        <v>354.61247375052506</v>
      </c>
      <c r="I232" s="173">
        <f t="shared" si="20"/>
        <v>35815.859848803026</v>
      </c>
      <c r="J232" s="173">
        <f t="shared" si="21"/>
        <v>354.61247375052506</v>
      </c>
      <c r="K232" s="173">
        <f t="shared" si="22"/>
        <v>35461.247375052502</v>
      </c>
      <c r="L232" s="173">
        <f t="shared" si="23"/>
        <v>9000</v>
      </c>
    </row>
    <row r="233" spans="1:12" ht="12" customHeight="1" x14ac:dyDescent="0.2">
      <c r="B233" s="168">
        <f t="shared" si="18"/>
        <v>228</v>
      </c>
      <c r="C233" s="169" t="s">
        <v>2264</v>
      </c>
      <c r="D233" s="170" t="str">
        <f>+VLOOKUP(C233,[8]Resumen!$C$1:$J$65536,6,0)</f>
        <v>PA18/12100</v>
      </c>
      <c r="E233" s="168">
        <f>+VLOOKUP(C233,[8]Resumen!$C$1:$J$65536,5,0)</f>
        <v>2</v>
      </c>
      <c r="F233" s="171">
        <f>IF(MID(D233,1,2)="PC",VLOOKUP(D233,'[9]Costo Postes Concreto'!$B$1:$D$65536,2,0),VLOOKUP(C233,[8]Resumen!$C$1:$J$65536,7,0))</f>
        <v>6195</v>
      </c>
      <c r="G233" s="172">
        <f>IF(MID(D233,1,2)="PC",VLOOKUP(D233,'[9]Costo Postes Concreto'!$B$1:$D$65536,3,0),E233*F233*$D$3)</f>
        <v>48818.317219655612</v>
      </c>
      <c r="H233" s="172">
        <f t="shared" si="19"/>
        <v>488.18317219655614</v>
      </c>
      <c r="I233" s="173">
        <f t="shared" si="20"/>
        <v>49306.500391852169</v>
      </c>
      <c r="J233" s="173">
        <f t="shared" si="21"/>
        <v>488.18317219655614</v>
      </c>
      <c r="K233" s="173">
        <f t="shared" si="22"/>
        <v>48818.317219655612</v>
      </c>
      <c r="L233" s="173">
        <f t="shared" si="23"/>
        <v>12390</v>
      </c>
    </row>
    <row r="234" spans="1:12" ht="12" customHeight="1" x14ac:dyDescent="0.2">
      <c r="B234" s="168">
        <f t="shared" si="18"/>
        <v>229</v>
      </c>
      <c r="C234" s="169" t="s">
        <v>2265</v>
      </c>
      <c r="D234" s="170" t="str">
        <f>+VLOOKUP(C234,[8]Resumen!$C$1:$J$65536,6,0)</f>
        <v>PC21/500</v>
      </c>
      <c r="E234" s="168">
        <f>+VLOOKUP(C234,[8]Resumen!$C$1:$J$65536,5,0)</f>
        <v>1</v>
      </c>
      <c r="F234" s="171">
        <f>IF(MID(D234,1,2)="PC",VLOOKUP(D234,'[9]Costo Postes Concreto'!$B$1:$D$65536,2,0),VLOOKUP(C234,[8]Resumen!$C$1:$J$65536,7,0))</f>
        <v>4812.5</v>
      </c>
      <c r="G234" s="172">
        <f>IF(MID(D234,1,2)="PC",VLOOKUP(D234,'[9]Costo Postes Concreto'!$B$1:$D$65536,3,0),E234*F234*$D$3)</f>
        <v>2648.8468763567694</v>
      </c>
      <c r="H234" s="172">
        <f t="shared" si="19"/>
        <v>26.488468763567695</v>
      </c>
      <c r="I234" s="173">
        <f t="shared" si="20"/>
        <v>2675.335345120337</v>
      </c>
      <c r="J234" s="173">
        <f t="shared" si="21"/>
        <v>2675.335345120337</v>
      </c>
      <c r="K234" s="173">
        <f t="shared" si="22"/>
        <v>0</v>
      </c>
      <c r="L234" s="173">
        <f t="shared" si="23"/>
        <v>4812.5</v>
      </c>
    </row>
    <row r="235" spans="1:12" ht="12" customHeight="1" x14ac:dyDescent="0.2">
      <c r="B235" s="168">
        <f t="shared" si="18"/>
        <v>230</v>
      </c>
      <c r="C235" s="169" t="s">
        <v>2266</v>
      </c>
      <c r="D235" s="170" t="str">
        <f>+VLOOKUP(C235,[8]Resumen!$C$1:$J$65536,6,0)</f>
        <v>PA21/1300</v>
      </c>
      <c r="E235" s="168">
        <f>+VLOOKUP(C235,[8]Resumen!$C$1:$J$65536,5,0)</f>
        <v>1</v>
      </c>
      <c r="F235" s="171">
        <f>IF(MID(D235,1,2)="PC",VLOOKUP(D235,'[9]Costo Postes Concreto'!$B$1:$D$65536,2,0),VLOOKUP(C235,[8]Resumen!$C$1:$J$65536,7,0))</f>
        <v>1697</v>
      </c>
      <c r="G235" s="172">
        <f>IF(MID(D235,1,2)="PC",VLOOKUP(D235,'[9]Costo Postes Concreto'!$B$1:$D$65536,3,0),E235*F235*$D$3)</f>
        <v>6686.4151994960102</v>
      </c>
      <c r="H235" s="172">
        <f t="shared" si="19"/>
        <v>66.86415199496011</v>
      </c>
      <c r="I235" s="173">
        <f t="shared" si="20"/>
        <v>6753.2793514909699</v>
      </c>
      <c r="J235" s="173">
        <f t="shared" si="21"/>
        <v>66.86415199496011</v>
      </c>
      <c r="K235" s="173">
        <f t="shared" si="22"/>
        <v>6686.4151994960102</v>
      </c>
      <c r="L235" s="173">
        <f t="shared" si="23"/>
        <v>1697</v>
      </c>
    </row>
    <row r="236" spans="1:12" ht="12" customHeight="1" x14ac:dyDescent="0.2">
      <c r="B236" s="168">
        <f t="shared" si="18"/>
        <v>231</v>
      </c>
      <c r="C236" s="169" t="s">
        <v>2267</v>
      </c>
      <c r="D236" s="170" t="str">
        <f>+VLOOKUP(C236,[8]Resumen!$C$1:$J$65536,6,0)</f>
        <v>PA21/2150</v>
      </c>
      <c r="E236" s="168">
        <f>+VLOOKUP(C236,[8]Resumen!$C$1:$J$65536,5,0)</f>
        <v>1</v>
      </c>
      <c r="F236" s="171">
        <f>IF(MID(D236,1,2)="PC",VLOOKUP(D236,'[9]Costo Postes Concreto'!$B$1:$D$65536,2,0),VLOOKUP(C236,[8]Resumen!$C$1:$J$65536,7,0))</f>
        <v>2354</v>
      </c>
      <c r="G236" s="172">
        <f>IF(MID(D236,1,2)="PC",VLOOKUP(D236,'[9]Costo Postes Concreto'!$B$1:$D$65536,3,0),E236*F236*$D$3)</f>
        <v>9275.086257874842</v>
      </c>
      <c r="H236" s="172">
        <f t="shared" si="19"/>
        <v>92.750862578748425</v>
      </c>
      <c r="I236" s="173">
        <f t="shared" si="20"/>
        <v>9367.8371204535906</v>
      </c>
      <c r="J236" s="173">
        <f t="shared" si="21"/>
        <v>92.750862578748425</v>
      </c>
      <c r="K236" s="173">
        <f t="shared" si="22"/>
        <v>9275.086257874842</v>
      </c>
      <c r="L236" s="173">
        <f t="shared" si="23"/>
        <v>2354</v>
      </c>
    </row>
    <row r="237" spans="1:12" ht="12" customHeight="1" x14ac:dyDescent="0.2">
      <c r="B237" s="168">
        <f t="shared" si="18"/>
        <v>232</v>
      </c>
      <c r="C237" s="169" t="s">
        <v>2268</v>
      </c>
      <c r="D237" s="170" t="str">
        <f>+VLOOKUP(C237,[8]Resumen!$C$1:$J$65536,6,0)</f>
        <v>PA21/3300</v>
      </c>
      <c r="E237" s="168">
        <f>+VLOOKUP(C237,[8]Resumen!$C$1:$J$65536,5,0)</f>
        <v>1</v>
      </c>
      <c r="F237" s="171">
        <f>IF(MID(D237,1,2)="PC",VLOOKUP(D237,'[9]Costo Postes Concreto'!$B$1:$D$65536,2,0),VLOOKUP(C237,[8]Resumen!$C$1:$J$65536,7,0))</f>
        <v>3110</v>
      </c>
      <c r="G237" s="172">
        <f>IF(MID(D237,1,2)="PC",VLOOKUP(D237,'[9]Costo Postes Concreto'!$B$1:$D$65536,3,0),E237*F237*$D$3)</f>
        <v>12253.831037379254</v>
      </c>
      <c r="H237" s="172">
        <f t="shared" si="19"/>
        <v>122.53831037379254</v>
      </c>
      <c r="I237" s="173">
        <f t="shared" si="20"/>
        <v>12376.369347753047</v>
      </c>
      <c r="J237" s="173">
        <f t="shared" si="21"/>
        <v>122.53831037379254</v>
      </c>
      <c r="K237" s="173">
        <f t="shared" si="22"/>
        <v>12253.831037379254</v>
      </c>
      <c r="L237" s="173">
        <f t="shared" si="23"/>
        <v>3110</v>
      </c>
    </row>
    <row r="238" spans="1:12" ht="12" customHeight="1" x14ac:dyDescent="0.2">
      <c r="B238" s="168">
        <f t="shared" si="18"/>
        <v>233</v>
      </c>
      <c r="C238" s="169" t="s">
        <v>2269</v>
      </c>
      <c r="D238" s="170" t="str">
        <f>+VLOOKUP(C238,[8]Resumen!$C$1:$J$65536,6,0)</f>
        <v>PC21/600</v>
      </c>
      <c r="E238" s="168">
        <f>+VLOOKUP(C238,[8]Resumen!$C$1:$J$65536,5,0)</f>
        <v>1</v>
      </c>
      <c r="F238" s="171">
        <f>IF(MID(D238,1,2)="PC",VLOOKUP(D238,'[9]Costo Postes Concreto'!$B$1:$D$65536,2,0),VLOOKUP(C238,[8]Resumen!$C$1:$J$65536,7,0))</f>
        <v>4774</v>
      </c>
      <c r="G238" s="172">
        <f>IF(MID(D238,1,2)="PC",VLOOKUP(D238,'[9]Costo Postes Concreto'!$B$1:$D$65536,3,0),E238*F238*$D$3)</f>
        <v>2610.007766071993</v>
      </c>
      <c r="H238" s="172">
        <f t="shared" si="19"/>
        <v>26.100077660719933</v>
      </c>
      <c r="I238" s="173">
        <f t="shared" si="20"/>
        <v>2636.1078437327128</v>
      </c>
      <c r="J238" s="173">
        <f t="shared" si="21"/>
        <v>2636.1078437327128</v>
      </c>
      <c r="K238" s="173">
        <f t="shared" si="22"/>
        <v>0</v>
      </c>
      <c r="L238" s="173">
        <f t="shared" si="23"/>
        <v>4774</v>
      </c>
    </row>
    <row r="239" spans="1:12" ht="12" customHeight="1" x14ac:dyDescent="0.2">
      <c r="B239" s="168">
        <f t="shared" si="18"/>
        <v>234</v>
      </c>
      <c r="C239" s="169" t="s">
        <v>2270</v>
      </c>
      <c r="D239" s="170" t="str">
        <f>+VLOOKUP(C239,[8]Resumen!$C$1:$J$65536,6,0)</f>
        <v>PA21/1650</v>
      </c>
      <c r="E239" s="168">
        <f>+VLOOKUP(C239,[8]Resumen!$C$1:$J$65536,5,0)</f>
        <v>1</v>
      </c>
      <c r="F239" s="171">
        <f>IF(MID(D239,1,2)="PC",VLOOKUP(D239,'[9]Costo Postes Concreto'!$B$1:$D$65536,2,0),VLOOKUP(C239,[8]Resumen!$C$1:$J$65536,7,0))</f>
        <v>1982</v>
      </c>
      <c r="G239" s="172">
        <f>IF(MID(D239,1,2)="PC",VLOOKUP(D239,'[9]Costo Postes Concreto'!$B$1:$D$65536,3,0),E239*F239*$D$3)</f>
        <v>7809.3546997060066</v>
      </c>
      <c r="H239" s="172">
        <f t="shared" si="19"/>
        <v>78.093546997060074</v>
      </c>
      <c r="I239" s="173">
        <f t="shared" si="20"/>
        <v>7887.4482467030666</v>
      </c>
      <c r="J239" s="173">
        <f t="shared" si="21"/>
        <v>78.093546997060074</v>
      </c>
      <c r="K239" s="173">
        <f t="shared" si="22"/>
        <v>7809.3546997060066</v>
      </c>
      <c r="L239" s="173">
        <f t="shared" si="23"/>
        <v>1982</v>
      </c>
    </row>
    <row r="240" spans="1:12" ht="12" customHeight="1" x14ac:dyDescent="0.2">
      <c r="B240" s="168">
        <f t="shared" si="18"/>
        <v>235</v>
      </c>
      <c r="C240" s="169" t="s">
        <v>2271</v>
      </c>
      <c r="D240" s="170" t="str">
        <f>+VLOOKUP(C240,[8]Resumen!$C$1:$J$65536,6,0)</f>
        <v>PA21/2750</v>
      </c>
      <c r="E240" s="168">
        <f>+VLOOKUP(C240,[8]Resumen!$C$1:$J$65536,5,0)</f>
        <v>1</v>
      </c>
      <c r="F240" s="171">
        <f>IF(MID(D240,1,2)="PC",VLOOKUP(D240,'[9]Costo Postes Concreto'!$B$1:$D$65536,2,0),VLOOKUP(C240,[8]Resumen!$C$1:$J$65536,7,0))</f>
        <v>2762</v>
      </c>
      <c r="G240" s="172">
        <f>IF(MID(D240,1,2)="PC",VLOOKUP(D240,'[9]Costo Postes Concreto'!$B$1:$D$65536,3,0),E240*F240*$D$3)</f>
        <v>10882.662805543889</v>
      </c>
      <c r="H240" s="172">
        <f t="shared" si="19"/>
        <v>108.82662805543889</v>
      </c>
      <c r="I240" s="173">
        <f t="shared" si="20"/>
        <v>10991.489433599327</v>
      </c>
      <c r="J240" s="173">
        <f t="shared" si="21"/>
        <v>108.82662805543889</v>
      </c>
      <c r="K240" s="173">
        <f t="shared" si="22"/>
        <v>10882.662805543889</v>
      </c>
      <c r="L240" s="173">
        <f t="shared" si="23"/>
        <v>2762</v>
      </c>
    </row>
    <row r="241" spans="1:12" ht="12" customHeight="1" x14ac:dyDescent="0.2">
      <c r="B241" s="168">
        <f t="shared" si="18"/>
        <v>236</v>
      </c>
      <c r="C241" s="169" t="s">
        <v>2272</v>
      </c>
      <c r="D241" s="170" t="str">
        <f>+VLOOKUP(C241,[8]Resumen!$C$1:$J$65536,6,0)</f>
        <v>PA21/4300</v>
      </c>
      <c r="E241" s="168">
        <f>+VLOOKUP(C241,[8]Resumen!$C$1:$J$65536,5,0)</f>
        <v>1</v>
      </c>
      <c r="F241" s="171">
        <f>IF(MID(D241,1,2)="PC",VLOOKUP(D241,'[9]Costo Postes Concreto'!$B$1:$D$65536,2,0),VLOOKUP(C241,[8]Resumen!$C$1:$J$65536,7,0))</f>
        <v>3694</v>
      </c>
      <c r="G241" s="172">
        <f>IF(MID(D241,1,2)="PC",VLOOKUP(D241,'[9]Costo Postes Concreto'!$B$1:$D$65536,3,0),E241*F241*$D$3)</f>
        <v>14554.871978160438</v>
      </c>
      <c r="H241" s="172">
        <f t="shared" si="19"/>
        <v>145.54871978160438</v>
      </c>
      <c r="I241" s="173">
        <f t="shared" si="20"/>
        <v>14700.420697942041</v>
      </c>
      <c r="J241" s="173">
        <f t="shared" si="21"/>
        <v>145.54871978160438</v>
      </c>
      <c r="K241" s="173">
        <f t="shared" si="22"/>
        <v>14554.871978160438</v>
      </c>
      <c r="L241" s="173">
        <f t="shared" si="23"/>
        <v>3694</v>
      </c>
    </row>
    <row r="242" spans="1:12" ht="12" customHeight="1" x14ac:dyDescent="0.2">
      <c r="B242" s="168">
        <f t="shared" si="18"/>
        <v>237</v>
      </c>
      <c r="C242" s="169" t="s">
        <v>2273</v>
      </c>
      <c r="D242" s="170" t="str">
        <f>+VLOOKUP(C242,[8]Resumen!$C$1:$J$65536,6,0)</f>
        <v>PC21/700</v>
      </c>
      <c r="E242" s="168">
        <f>+VLOOKUP(C242,[8]Resumen!$C$1:$J$65536,5,0)</f>
        <v>1</v>
      </c>
      <c r="F242" s="171">
        <f>IF(MID(D242,1,2)="PC",VLOOKUP(D242,'[9]Costo Postes Concreto'!$B$1:$D$65536,2,0),VLOOKUP(C242,[8]Resumen!$C$1:$J$65536,7,0))</f>
        <v>5043.5</v>
      </c>
      <c r="G242" s="172">
        <f>IF(MID(D242,1,2)="PC",VLOOKUP(D242,'[9]Costo Postes Concreto'!$B$1:$D$65536,3,0),E242*F242*$D$3)</f>
        <v>2881.88153806543</v>
      </c>
      <c r="H242" s="172">
        <f t="shared" si="19"/>
        <v>28.8188153806543</v>
      </c>
      <c r="I242" s="173">
        <f t="shared" si="20"/>
        <v>2910.7003534460841</v>
      </c>
      <c r="J242" s="173">
        <f t="shared" si="21"/>
        <v>2910.7003534460841</v>
      </c>
      <c r="K242" s="173">
        <f t="shared" si="22"/>
        <v>0</v>
      </c>
      <c r="L242" s="173">
        <f t="shared" si="23"/>
        <v>5043.5</v>
      </c>
    </row>
    <row r="243" spans="1:12" ht="12" customHeight="1" x14ac:dyDescent="0.2">
      <c r="B243" s="168">
        <f t="shared" si="18"/>
        <v>238</v>
      </c>
      <c r="C243" s="169" t="s">
        <v>2274</v>
      </c>
      <c r="D243" s="170" t="str">
        <f>+VLOOKUP(C243,[8]Resumen!$C$1:$J$65536,6,0)</f>
        <v>PA21/2400</v>
      </c>
      <c r="E243" s="168">
        <f>+VLOOKUP(C243,[8]Resumen!$C$1:$J$65536,5,0)</f>
        <v>1</v>
      </c>
      <c r="F243" s="171">
        <f>IF(MID(D243,1,2)="PC",VLOOKUP(D243,'[9]Costo Postes Concreto'!$B$1:$D$65536,2,0),VLOOKUP(C243,[8]Resumen!$C$1:$J$65536,7,0))</f>
        <v>2529</v>
      </c>
      <c r="G243" s="172">
        <f>IF(MID(D243,1,2)="PC",VLOOKUP(D243,'[9]Costo Postes Concreto'!$B$1:$D$65536,3,0),E243*F243*$D$3)</f>
        <v>9964.6105123897523</v>
      </c>
      <c r="H243" s="172">
        <f t="shared" si="19"/>
        <v>99.646105123897527</v>
      </c>
      <c r="I243" s="173">
        <f t="shared" si="20"/>
        <v>10064.256617513649</v>
      </c>
      <c r="J243" s="173">
        <f t="shared" si="21"/>
        <v>99.646105123897527</v>
      </c>
      <c r="K243" s="173">
        <f t="shared" si="22"/>
        <v>9964.6105123897523</v>
      </c>
      <c r="L243" s="173">
        <f t="shared" si="23"/>
        <v>2529</v>
      </c>
    </row>
    <row r="244" spans="1:12" ht="12" customHeight="1" x14ac:dyDescent="0.2">
      <c r="B244" s="168">
        <f t="shared" si="18"/>
        <v>239</v>
      </c>
      <c r="C244" s="169" t="s">
        <v>2275</v>
      </c>
      <c r="D244" s="170" t="str">
        <f>+VLOOKUP(C244,[8]Resumen!$C$1:$J$65536,6,0)</f>
        <v>PA21/4050</v>
      </c>
      <c r="E244" s="168">
        <f>+VLOOKUP(C244,[8]Resumen!$C$1:$J$65536,5,0)</f>
        <v>1</v>
      </c>
      <c r="F244" s="171">
        <f>IF(MID(D244,1,2)="PC",VLOOKUP(D244,'[9]Costo Postes Concreto'!$B$1:$D$65536,2,0),VLOOKUP(C244,[8]Resumen!$C$1:$J$65536,7,0))</f>
        <v>3553</v>
      </c>
      <c r="G244" s="172">
        <f>IF(MID(D244,1,2)="PC",VLOOKUP(D244,'[9]Costo Postes Concreto'!$B$1:$D$65536,3,0),E244*F244*$D$3)</f>
        <v>13999.312435951282</v>
      </c>
      <c r="H244" s="172">
        <f t="shared" si="19"/>
        <v>139.99312435951282</v>
      </c>
      <c r="I244" s="173">
        <f t="shared" si="20"/>
        <v>14139.305560310795</v>
      </c>
      <c r="J244" s="173">
        <f t="shared" si="21"/>
        <v>139.99312435951282</v>
      </c>
      <c r="K244" s="173">
        <f t="shared" si="22"/>
        <v>13999.312435951282</v>
      </c>
      <c r="L244" s="173">
        <f t="shared" si="23"/>
        <v>3553</v>
      </c>
    </row>
    <row r="245" spans="1:12" ht="12" customHeight="1" x14ac:dyDescent="0.2">
      <c r="A245" s="2"/>
      <c r="B245" s="168">
        <f t="shared" si="18"/>
        <v>240</v>
      </c>
      <c r="C245" s="169" t="s">
        <v>2276</v>
      </c>
      <c r="D245" s="170" t="str">
        <f>+VLOOKUP(C245,[8]Resumen!$C$1:$J$65536,6,0)</f>
        <v>PA21/6400</v>
      </c>
      <c r="E245" s="168">
        <f>+VLOOKUP(C245,[8]Resumen!$C$1:$J$65536,5,0)</f>
        <v>1</v>
      </c>
      <c r="F245" s="171">
        <f>IF(MID(D245,1,2)="PC",VLOOKUP(D245,'[9]Costo Postes Concreto'!$B$1:$D$65536,2,0),VLOOKUP(C245,[8]Resumen!$C$1:$J$65536,7,0))</f>
        <v>4783</v>
      </c>
      <c r="G245" s="172">
        <f>IF(MID(D245,1,2)="PC",VLOOKUP(D245,'[9]Costo Postes Concreto'!$B$1:$D$65536,3,0),E245*F245*$D$3)</f>
        <v>18845.682910541789</v>
      </c>
      <c r="H245" s="172">
        <f t="shared" si="19"/>
        <v>188.45682910541788</v>
      </c>
      <c r="I245" s="173">
        <f t="shared" si="20"/>
        <v>19034.139739647206</v>
      </c>
      <c r="J245" s="173">
        <f t="shared" si="21"/>
        <v>188.45682910541788</v>
      </c>
      <c r="K245" s="173">
        <f t="shared" si="22"/>
        <v>18845.682910541789</v>
      </c>
      <c r="L245" s="173">
        <f t="shared" si="23"/>
        <v>4783</v>
      </c>
    </row>
    <row r="246" spans="1:12" ht="12" customHeight="1" x14ac:dyDescent="0.2">
      <c r="A246" s="2"/>
      <c r="B246" s="168">
        <f t="shared" si="18"/>
        <v>241</v>
      </c>
      <c r="C246" s="169" t="s">
        <v>2277</v>
      </c>
      <c r="D246" s="170" t="str">
        <f>+VLOOKUP(C246,[8]Resumen!$C$1:$J$65536,6,0)</f>
        <v>PC21/700</v>
      </c>
      <c r="E246" s="168">
        <f>+VLOOKUP(C246,[8]Resumen!$C$1:$J$65536,5,0)</f>
        <v>1</v>
      </c>
      <c r="F246" s="171">
        <f>IF(MID(D246,1,2)="PC",VLOOKUP(D246,'[9]Costo Postes Concreto'!$B$1:$D$65536,2,0),VLOOKUP(C246,[8]Resumen!$C$1:$J$65536,7,0))</f>
        <v>5043.5</v>
      </c>
      <c r="G246" s="172">
        <f>IF(MID(D246,1,2)="PC",VLOOKUP(D246,'[9]Costo Postes Concreto'!$B$1:$D$65536,3,0),E246*F246*$D$3)</f>
        <v>2881.88153806543</v>
      </c>
      <c r="H246" s="172">
        <f t="shared" si="19"/>
        <v>28.8188153806543</v>
      </c>
      <c r="I246" s="173">
        <f t="shared" si="20"/>
        <v>2910.7003534460841</v>
      </c>
      <c r="J246" s="173">
        <f t="shared" si="21"/>
        <v>2910.7003534460841</v>
      </c>
      <c r="K246" s="173">
        <f t="shared" si="22"/>
        <v>0</v>
      </c>
      <c r="L246" s="173">
        <f t="shared" si="23"/>
        <v>5043.5</v>
      </c>
    </row>
    <row r="247" spans="1:12" ht="12" customHeight="1" x14ac:dyDescent="0.2">
      <c r="A247" s="2"/>
      <c r="B247" s="168">
        <f t="shared" si="18"/>
        <v>242</v>
      </c>
      <c r="C247" s="169" t="s">
        <v>2278</v>
      </c>
      <c r="D247" s="170" t="str">
        <f>+VLOOKUP(C247,[8]Resumen!$C$1:$J$65536,6,0)</f>
        <v>PA21/1950</v>
      </c>
      <c r="E247" s="168">
        <f>+VLOOKUP(C247,[8]Resumen!$C$1:$J$65536,5,0)</f>
        <v>1</v>
      </c>
      <c r="F247" s="171">
        <f>IF(MID(D247,1,2)="PC",VLOOKUP(D247,'[9]Costo Postes Concreto'!$B$1:$D$65536,2,0),VLOOKUP(C247,[8]Resumen!$C$1:$J$65536,7,0))</f>
        <v>2209</v>
      </c>
      <c r="G247" s="172">
        <f>IF(MID(D247,1,2)="PC",VLOOKUP(D247,'[9]Costo Postes Concreto'!$B$1:$D$65536,3,0),E247*F247*$D$3)</f>
        <v>8703.7661612767752</v>
      </c>
      <c r="H247" s="172">
        <f t="shared" si="19"/>
        <v>87.037661612767749</v>
      </c>
      <c r="I247" s="173">
        <f t="shared" si="20"/>
        <v>8790.8038228895421</v>
      </c>
      <c r="J247" s="173">
        <f t="shared" si="21"/>
        <v>87.037661612767749</v>
      </c>
      <c r="K247" s="173">
        <f t="shared" si="22"/>
        <v>8703.7661612767752</v>
      </c>
      <c r="L247" s="173">
        <f t="shared" si="23"/>
        <v>2209</v>
      </c>
    </row>
    <row r="248" spans="1:12" ht="12" customHeight="1" x14ac:dyDescent="0.2">
      <c r="A248" s="2"/>
      <c r="B248" s="168">
        <f t="shared" si="18"/>
        <v>243</v>
      </c>
      <c r="C248" s="169" t="s">
        <v>2279</v>
      </c>
      <c r="D248" s="170" t="str">
        <f>+VLOOKUP(C248,[8]Resumen!$C$1:$J$65536,6,0)</f>
        <v>PA21/2150</v>
      </c>
      <c r="E248" s="168">
        <f>+VLOOKUP(C248,[8]Resumen!$C$1:$J$65536,5,0)</f>
        <v>2</v>
      </c>
      <c r="F248" s="171">
        <f>IF(MID(D248,1,2)="PC",VLOOKUP(D248,'[9]Costo Postes Concreto'!$B$1:$D$65536,2,0),VLOOKUP(C248,[8]Resumen!$C$1:$J$65536,7,0))</f>
        <v>2354</v>
      </c>
      <c r="G248" s="172">
        <f>IF(MID(D248,1,2)="PC",VLOOKUP(D248,'[9]Costo Postes Concreto'!$B$1:$D$65536,3,0),E248*F248*$D$3)</f>
        <v>18550.172515749684</v>
      </c>
      <c r="H248" s="172">
        <f t="shared" si="19"/>
        <v>185.50172515749685</v>
      </c>
      <c r="I248" s="173">
        <f t="shared" si="20"/>
        <v>18735.674240907181</v>
      </c>
      <c r="J248" s="173">
        <f t="shared" si="21"/>
        <v>185.50172515749685</v>
      </c>
      <c r="K248" s="173">
        <f t="shared" si="22"/>
        <v>18550.172515749684</v>
      </c>
      <c r="L248" s="173">
        <f t="shared" si="23"/>
        <v>4708</v>
      </c>
    </row>
    <row r="249" spans="1:12" ht="12" customHeight="1" x14ac:dyDescent="0.2">
      <c r="A249" s="2"/>
      <c r="B249" s="168">
        <f t="shared" si="18"/>
        <v>244</v>
      </c>
      <c r="C249" s="169" t="s">
        <v>2280</v>
      </c>
      <c r="D249" s="170" t="str">
        <f>+VLOOKUP(C249,[8]Resumen!$C$1:$J$65536,6,0)</f>
        <v>PA21/3300</v>
      </c>
      <c r="E249" s="168">
        <f>+VLOOKUP(C249,[8]Resumen!$C$1:$J$65536,5,0)</f>
        <v>2</v>
      </c>
      <c r="F249" s="171">
        <f>IF(MID(D249,1,2)="PC",VLOOKUP(D249,'[9]Costo Postes Concreto'!$B$1:$D$65536,2,0),VLOOKUP(C249,[8]Resumen!$C$1:$J$65536,7,0))</f>
        <v>3110</v>
      </c>
      <c r="G249" s="172">
        <f>IF(MID(D249,1,2)="PC",VLOOKUP(D249,'[9]Costo Postes Concreto'!$B$1:$D$65536,3,0),E249*F249*$D$3)</f>
        <v>24507.662074758508</v>
      </c>
      <c r="H249" s="172">
        <f t="shared" si="19"/>
        <v>245.07662074758508</v>
      </c>
      <c r="I249" s="173">
        <f t="shared" si="20"/>
        <v>24752.738695506094</v>
      </c>
      <c r="J249" s="173">
        <f t="shared" si="21"/>
        <v>245.07662074758508</v>
      </c>
      <c r="K249" s="173">
        <f t="shared" si="22"/>
        <v>24507.662074758508</v>
      </c>
      <c r="L249" s="173">
        <f t="shared" si="23"/>
        <v>6220</v>
      </c>
    </row>
    <row r="250" spans="1:12" ht="12" customHeight="1" x14ac:dyDescent="0.2">
      <c r="A250" s="2"/>
      <c r="B250" s="168">
        <f t="shared" si="18"/>
        <v>245</v>
      </c>
      <c r="C250" s="169" t="s">
        <v>2281</v>
      </c>
      <c r="D250" s="170" t="str">
        <f>+VLOOKUP(C250,[8]Resumen!$C$1:$J$65536,6,0)</f>
        <v>PC21/800</v>
      </c>
      <c r="E250" s="168">
        <f>+VLOOKUP(C250,[8]Resumen!$C$1:$J$65536,5,0)</f>
        <v>1</v>
      </c>
      <c r="F250" s="171">
        <f>IF(MID(D250,1,2)="PC",VLOOKUP(D250,'[9]Costo Postes Concreto'!$B$1:$D$65536,2,0),VLOOKUP(C250,[8]Resumen!$C$1:$J$65536,7,0))</f>
        <v>4918</v>
      </c>
      <c r="G250" s="172">
        <f>IF(MID(D250,1,2)="PC",VLOOKUP(D250,'[9]Costo Postes Concreto'!$B$1:$D$65536,3,0),E250*F250*$D$3)</f>
        <v>2755.2761266176517</v>
      </c>
      <c r="H250" s="172">
        <f t="shared" si="19"/>
        <v>27.552761266176518</v>
      </c>
      <c r="I250" s="173">
        <f t="shared" si="20"/>
        <v>2782.8288878838284</v>
      </c>
      <c r="J250" s="173">
        <f t="shared" si="21"/>
        <v>2782.8288878838284</v>
      </c>
      <c r="K250" s="173">
        <f t="shared" si="22"/>
        <v>0</v>
      </c>
      <c r="L250" s="173">
        <f t="shared" si="23"/>
        <v>4918</v>
      </c>
    </row>
    <row r="251" spans="1:12" ht="12" customHeight="1" x14ac:dyDescent="0.2">
      <c r="A251" s="2"/>
      <c r="B251" s="168">
        <f t="shared" si="18"/>
        <v>246</v>
      </c>
      <c r="C251" s="169" t="s">
        <v>2282</v>
      </c>
      <c r="D251" s="170" t="str">
        <f>+VLOOKUP(C251,[8]Resumen!$C$1:$J$65536,6,0)</f>
        <v>PA21/2650</v>
      </c>
      <c r="E251" s="168">
        <f>+VLOOKUP(C251,[8]Resumen!$C$1:$J$65536,5,0)</f>
        <v>1</v>
      </c>
      <c r="F251" s="171">
        <f>IF(MID(D251,1,2)="PC",VLOOKUP(D251,'[9]Costo Postes Concreto'!$B$1:$D$65536,2,0),VLOOKUP(C251,[8]Resumen!$C$1:$J$65536,7,0))</f>
        <v>2697</v>
      </c>
      <c r="G251" s="172">
        <f>IF(MID(D251,1,2)="PC",VLOOKUP(D251,'[9]Costo Postes Concreto'!$B$1:$D$65536,3,0),E251*F251*$D$3)</f>
        <v>10626.553796724065</v>
      </c>
      <c r="H251" s="172">
        <f t="shared" si="19"/>
        <v>106.26553796724066</v>
      </c>
      <c r="I251" s="173">
        <f t="shared" si="20"/>
        <v>10732.819334691307</v>
      </c>
      <c r="J251" s="173">
        <f t="shared" si="21"/>
        <v>106.26553796724066</v>
      </c>
      <c r="K251" s="173">
        <f t="shared" si="22"/>
        <v>10626.553796724065</v>
      </c>
      <c r="L251" s="173">
        <f t="shared" si="23"/>
        <v>2697</v>
      </c>
    </row>
    <row r="252" spans="1:12" ht="12" customHeight="1" x14ac:dyDescent="0.2">
      <c r="A252" s="2"/>
      <c r="B252" s="168">
        <f t="shared" si="18"/>
        <v>247</v>
      </c>
      <c r="C252" s="169" t="s">
        <v>2283</v>
      </c>
      <c r="D252" s="170" t="str">
        <f>+VLOOKUP(C252,[8]Resumen!$C$1:$J$65536,6,0)</f>
        <v>PA21/2750</v>
      </c>
      <c r="E252" s="168">
        <f>+VLOOKUP(C252,[8]Resumen!$C$1:$J$65536,5,0)</f>
        <v>2</v>
      </c>
      <c r="F252" s="171">
        <f>IF(MID(D252,1,2)="PC",VLOOKUP(D252,'[9]Costo Postes Concreto'!$B$1:$D$65536,2,0),VLOOKUP(C252,[8]Resumen!$C$1:$J$65536,7,0))</f>
        <v>2762</v>
      </c>
      <c r="G252" s="172">
        <f>IF(MID(D252,1,2)="PC",VLOOKUP(D252,'[9]Costo Postes Concreto'!$B$1:$D$65536,3,0),E252*F252*$D$3)</f>
        <v>21765.325611087777</v>
      </c>
      <c r="H252" s="172">
        <f t="shared" si="19"/>
        <v>217.65325611087778</v>
      </c>
      <c r="I252" s="173">
        <f t="shared" si="20"/>
        <v>21982.978867198653</v>
      </c>
      <c r="J252" s="173">
        <f t="shared" si="21"/>
        <v>217.65325611087778</v>
      </c>
      <c r="K252" s="173">
        <f t="shared" si="22"/>
        <v>21765.325611087777</v>
      </c>
      <c r="L252" s="173">
        <f t="shared" si="23"/>
        <v>5524</v>
      </c>
    </row>
    <row r="253" spans="1:12" ht="12" customHeight="1" x14ac:dyDescent="0.2">
      <c r="A253" s="2"/>
      <c r="B253" s="168">
        <f t="shared" si="18"/>
        <v>248</v>
      </c>
      <c r="C253" s="169" t="s">
        <v>2284</v>
      </c>
      <c r="D253" s="170" t="str">
        <f>+VLOOKUP(C253,[8]Resumen!$C$1:$J$65536,6,0)</f>
        <v>PA21/4300</v>
      </c>
      <c r="E253" s="168">
        <f>+VLOOKUP(C253,[8]Resumen!$C$1:$J$65536,5,0)</f>
        <v>2</v>
      </c>
      <c r="F253" s="171">
        <f>IF(MID(D253,1,2)="PC",VLOOKUP(D253,'[9]Costo Postes Concreto'!$B$1:$D$65536,2,0),VLOOKUP(C253,[8]Resumen!$C$1:$J$65536,7,0))</f>
        <v>3694</v>
      </c>
      <c r="G253" s="172">
        <f>IF(MID(D253,1,2)="PC",VLOOKUP(D253,'[9]Costo Postes Concreto'!$B$1:$D$65536,3,0),E253*F253*$D$3)</f>
        <v>29109.743956320875</v>
      </c>
      <c r="H253" s="172">
        <f t="shared" si="19"/>
        <v>291.09743956320875</v>
      </c>
      <c r="I253" s="173">
        <f t="shared" si="20"/>
        <v>29400.841395884083</v>
      </c>
      <c r="J253" s="173">
        <f t="shared" si="21"/>
        <v>291.09743956320875</v>
      </c>
      <c r="K253" s="173">
        <f t="shared" si="22"/>
        <v>29109.743956320875</v>
      </c>
      <c r="L253" s="173">
        <f t="shared" si="23"/>
        <v>7388</v>
      </c>
    </row>
    <row r="254" spans="1:12" ht="12" customHeight="1" x14ac:dyDescent="0.2">
      <c r="A254" s="2"/>
      <c r="B254" s="168">
        <f t="shared" si="18"/>
        <v>249</v>
      </c>
      <c r="C254" s="169" t="s">
        <v>2285</v>
      </c>
      <c r="D254" s="170" t="str">
        <f>+VLOOKUP(C254,[8]Resumen!$C$1:$J$65536,6,0)</f>
        <v>PC21/1100</v>
      </c>
      <c r="E254" s="168">
        <f>+VLOOKUP(C254,[8]Resumen!$C$1:$J$65536,5,0)</f>
        <v>1</v>
      </c>
      <c r="F254" s="171">
        <f>IF(MID(D254,1,2)="PC",VLOOKUP(D254,'[9]Costo Postes Concreto'!$B$1:$D$65536,2,0),VLOOKUP(C254,[8]Resumen!$C$1:$J$65536,7,0))</f>
        <v>5064.9904761904754</v>
      </c>
      <c r="G254" s="172">
        <f>IF(MID(D254,1,2)="PC",VLOOKUP(D254,'[9]Costo Postes Concreto'!$B$1:$D$65536,3,0),E254*F254*$D$3)</f>
        <v>2903.5613036455402</v>
      </c>
      <c r="H254" s="172">
        <f t="shared" si="19"/>
        <v>29.035613036455402</v>
      </c>
      <c r="I254" s="173">
        <f t="shared" si="20"/>
        <v>2932.5969166819955</v>
      </c>
      <c r="J254" s="173">
        <f t="shared" si="21"/>
        <v>2932.5969166819955</v>
      </c>
      <c r="K254" s="173">
        <f t="shared" si="22"/>
        <v>0</v>
      </c>
      <c r="L254" s="173">
        <f t="shared" si="23"/>
        <v>5064.9904761904754</v>
      </c>
    </row>
    <row r="255" spans="1:12" ht="12" customHeight="1" x14ac:dyDescent="0.2">
      <c r="A255" s="2"/>
      <c r="B255" s="168">
        <f t="shared" si="18"/>
        <v>250</v>
      </c>
      <c r="C255" s="169" t="s">
        <v>2286</v>
      </c>
      <c r="D255" s="170" t="str">
        <f>+VLOOKUP(C255,[8]Resumen!$C$1:$J$65536,6,0)</f>
        <v>PA21/4050</v>
      </c>
      <c r="E255" s="168">
        <f>+VLOOKUP(C255,[8]Resumen!$C$1:$J$65536,5,0)</f>
        <v>1</v>
      </c>
      <c r="F255" s="171">
        <f>IF(MID(D255,1,2)="PC",VLOOKUP(D255,'[9]Costo Postes Concreto'!$B$1:$D$65536,2,0),VLOOKUP(C255,[8]Resumen!$C$1:$J$65536,7,0))</f>
        <v>3553</v>
      </c>
      <c r="G255" s="172">
        <f>IF(MID(D255,1,2)="PC",VLOOKUP(D255,'[9]Costo Postes Concreto'!$B$1:$D$65536,3,0),E255*F255*$D$3)</f>
        <v>13999.312435951282</v>
      </c>
      <c r="H255" s="172">
        <f t="shared" si="19"/>
        <v>139.99312435951282</v>
      </c>
      <c r="I255" s="173">
        <f t="shared" si="20"/>
        <v>14139.305560310795</v>
      </c>
      <c r="J255" s="173">
        <f t="shared" si="21"/>
        <v>139.99312435951282</v>
      </c>
      <c r="K255" s="173">
        <f t="shared" si="22"/>
        <v>13999.312435951282</v>
      </c>
      <c r="L255" s="173">
        <f t="shared" si="23"/>
        <v>3553</v>
      </c>
    </row>
    <row r="256" spans="1:12" ht="12" customHeight="1" x14ac:dyDescent="0.2">
      <c r="A256" s="2"/>
      <c r="B256" s="168">
        <f t="shared" si="18"/>
        <v>251</v>
      </c>
      <c r="C256" s="169" t="s">
        <v>2287</v>
      </c>
      <c r="D256" s="170" t="str">
        <f>+VLOOKUP(C256,[8]Resumen!$C$1:$J$65536,6,0)</f>
        <v>PA21/4050</v>
      </c>
      <c r="E256" s="168">
        <f>+VLOOKUP(C256,[8]Resumen!$C$1:$J$65536,5,0)</f>
        <v>2</v>
      </c>
      <c r="F256" s="171">
        <f>IF(MID(D256,1,2)="PC",VLOOKUP(D256,'[9]Costo Postes Concreto'!$B$1:$D$65536,2,0),VLOOKUP(C256,[8]Resumen!$C$1:$J$65536,7,0))</f>
        <v>3553</v>
      </c>
      <c r="G256" s="172">
        <f>IF(MID(D256,1,2)="PC",VLOOKUP(D256,'[9]Costo Postes Concreto'!$B$1:$D$65536,3,0),E256*F256*$D$3)</f>
        <v>27998.624871902564</v>
      </c>
      <c r="H256" s="172">
        <f t="shared" si="19"/>
        <v>279.98624871902564</v>
      </c>
      <c r="I256" s="173">
        <f t="shared" si="20"/>
        <v>28278.61112062159</v>
      </c>
      <c r="J256" s="173">
        <f t="shared" si="21"/>
        <v>279.98624871902564</v>
      </c>
      <c r="K256" s="173">
        <f t="shared" si="22"/>
        <v>27998.624871902564</v>
      </c>
      <c r="L256" s="173">
        <f t="shared" si="23"/>
        <v>7106</v>
      </c>
    </row>
    <row r="257" spans="1:12" ht="12" customHeight="1" x14ac:dyDescent="0.2">
      <c r="A257" s="2"/>
      <c r="B257" s="168">
        <f t="shared" si="18"/>
        <v>252</v>
      </c>
      <c r="C257" s="169" t="s">
        <v>2288</v>
      </c>
      <c r="D257" s="170" t="str">
        <f>+VLOOKUP(C257,[8]Resumen!$C$1:$J$65536,6,0)</f>
        <v>PA21/6400</v>
      </c>
      <c r="E257" s="168">
        <f>+VLOOKUP(C257,[8]Resumen!$C$1:$J$65536,5,0)</f>
        <v>2</v>
      </c>
      <c r="F257" s="171">
        <f>IF(MID(D257,1,2)="PC",VLOOKUP(D257,'[9]Costo Postes Concreto'!$B$1:$D$65536,2,0),VLOOKUP(C257,[8]Resumen!$C$1:$J$65536,7,0))</f>
        <v>4783</v>
      </c>
      <c r="G257" s="172">
        <f>IF(MID(D257,1,2)="PC",VLOOKUP(D257,'[9]Costo Postes Concreto'!$B$1:$D$65536,3,0),E257*F257*$D$3)</f>
        <v>37691.365821083578</v>
      </c>
      <c r="H257" s="172">
        <f t="shared" si="19"/>
        <v>376.91365821083576</v>
      </c>
      <c r="I257" s="173">
        <f t="shared" si="20"/>
        <v>38068.279479294411</v>
      </c>
      <c r="J257" s="173">
        <f t="shared" si="21"/>
        <v>376.91365821083576</v>
      </c>
      <c r="K257" s="173">
        <f t="shared" si="22"/>
        <v>37691.365821083578</v>
      </c>
      <c r="L257" s="173">
        <f t="shared" si="23"/>
        <v>9566</v>
      </c>
    </row>
    <row r="258" spans="1:12" ht="12" customHeight="1" x14ac:dyDescent="0.2">
      <c r="A258" s="2"/>
      <c r="B258" s="168">
        <f t="shared" si="18"/>
        <v>253</v>
      </c>
      <c r="C258" s="169" t="s">
        <v>2289</v>
      </c>
      <c r="D258" s="170" t="str">
        <f>+VLOOKUP(C258,[8]Resumen!$C$1:$J$65536,6,0)</f>
        <v>PC21/400</v>
      </c>
      <c r="E258" s="168">
        <f>+VLOOKUP(C258,[8]Resumen!$C$1:$J$65536,5,0)</f>
        <v>1</v>
      </c>
      <c r="F258" s="171">
        <f>IF(MID(D258,1,2)="PC",VLOOKUP(D258,'[9]Costo Postes Concreto'!$B$1:$D$65536,2,0),VLOOKUP(C258,[8]Resumen!$C$1:$J$65536,7,0))</f>
        <v>4697</v>
      </c>
      <c r="G258" s="172">
        <f>IF(MID(D258,1,2)="PC",VLOOKUP(D258,'[9]Costo Postes Concreto'!$B$1:$D$65536,3,0),E258*F258*$D$3)</f>
        <v>2532.3295455024395</v>
      </c>
      <c r="H258" s="172">
        <f t="shared" si="19"/>
        <v>25.323295455024397</v>
      </c>
      <c r="I258" s="173">
        <f t="shared" si="20"/>
        <v>2557.6528409574639</v>
      </c>
      <c r="J258" s="173">
        <f t="shared" si="21"/>
        <v>2557.6528409574639</v>
      </c>
      <c r="K258" s="173">
        <f t="shared" si="22"/>
        <v>0</v>
      </c>
      <c r="L258" s="173">
        <f t="shared" si="23"/>
        <v>4697</v>
      </c>
    </row>
    <row r="259" spans="1:12" ht="12" customHeight="1" x14ac:dyDescent="0.2">
      <c r="A259" s="2"/>
      <c r="B259" s="168">
        <f t="shared" si="18"/>
        <v>254</v>
      </c>
      <c r="C259" s="169" t="s">
        <v>2290</v>
      </c>
      <c r="D259" s="170" t="str">
        <f>+VLOOKUP(C259,[8]Resumen!$C$1:$J$65536,6,0)</f>
        <v>PA21/1300</v>
      </c>
      <c r="E259" s="168">
        <f>+VLOOKUP(C259,[8]Resumen!$C$1:$J$65536,5,0)</f>
        <v>1</v>
      </c>
      <c r="F259" s="171">
        <f>IF(MID(D259,1,2)="PC",VLOOKUP(D259,'[9]Costo Postes Concreto'!$B$1:$D$65536,2,0),VLOOKUP(C259,[8]Resumen!$C$1:$J$65536,7,0))</f>
        <v>1643</v>
      </c>
      <c r="G259" s="172">
        <f>IF(MID(D259,1,2)="PC",VLOOKUP(D259,'[9]Costo Postes Concreto'!$B$1:$D$65536,3,0),E259*F259*$D$3)</f>
        <v>6473.6477152456955</v>
      </c>
      <c r="H259" s="172">
        <f t="shared" si="19"/>
        <v>64.736477152456956</v>
      </c>
      <c r="I259" s="173">
        <f t="shared" si="20"/>
        <v>6538.3841923981527</v>
      </c>
      <c r="J259" s="173">
        <f t="shared" si="21"/>
        <v>64.736477152456956</v>
      </c>
      <c r="K259" s="173">
        <f t="shared" si="22"/>
        <v>6473.6477152456955</v>
      </c>
      <c r="L259" s="173">
        <f t="shared" si="23"/>
        <v>1643</v>
      </c>
    </row>
    <row r="260" spans="1:12" ht="12" customHeight="1" x14ac:dyDescent="0.2">
      <c r="A260" s="2"/>
      <c r="B260" s="168">
        <f t="shared" si="18"/>
        <v>255</v>
      </c>
      <c r="C260" s="169" t="s">
        <v>2291</v>
      </c>
      <c r="D260" s="170" t="str">
        <f>+VLOOKUP(C260,[8]Resumen!$C$1:$J$65536,6,0)</f>
        <v>PA21/2150</v>
      </c>
      <c r="E260" s="168">
        <f>+VLOOKUP(C260,[8]Resumen!$C$1:$J$65536,5,0)</f>
        <v>1</v>
      </c>
      <c r="F260" s="171">
        <f>IF(MID(D260,1,2)="PC",VLOOKUP(D260,'[9]Costo Postes Concreto'!$B$1:$D$65536,2,0),VLOOKUP(C260,[8]Resumen!$C$1:$J$65536,7,0))</f>
        <v>2279</v>
      </c>
      <c r="G260" s="172">
        <f>IF(MID(D260,1,2)="PC",VLOOKUP(D260,'[9]Costo Postes Concreto'!$B$1:$D$65536,3,0),E260*F260*$D$3)</f>
        <v>8979.5758630827386</v>
      </c>
      <c r="H260" s="172">
        <f t="shared" si="19"/>
        <v>89.795758630827393</v>
      </c>
      <c r="I260" s="173">
        <f t="shared" si="20"/>
        <v>9069.3716217135661</v>
      </c>
      <c r="J260" s="173">
        <f t="shared" si="21"/>
        <v>89.795758630827393</v>
      </c>
      <c r="K260" s="173">
        <f t="shared" si="22"/>
        <v>8979.5758630827386</v>
      </c>
      <c r="L260" s="173">
        <f t="shared" si="23"/>
        <v>2279</v>
      </c>
    </row>
    <row r="261" spans="1:12" ht="12" customHeight="1" x14ac:dyDescent="0.2">
      <c r="A261" s="2"/>
      <c r="B261" s="168">
        <f t="shared" si="18"/>
        <v>256</v>
      </c>
      <c r="C261" s="169" t="s">
        <v>2292</v>
      </c>
      <c r="D261" s="170" t="str">
        <f>+VLOOKUP(C261,[8]Resumen!$C$1:$J$65536,6,0)</f>
        <v>PA21/3450</v>
      </c>
      <c r="E261" s="168">
        <f>+VLOOKUP(C261,[8]Resumen!$C$1:$J$65536,5,0)</f>
        <v>1</v>
      </c>
      <c r="F261" s="171">
        <f>IF(MID(D261,1,2)="PC",VLOOKUP(D261,'[9]Costo Postes Concreto'!$B$1:$D$65536,2,0),VLOOKUP(C261,[8]Resumen!$C$1:$J$65536,7,0))</f>
        <v>3099</v>
      </c>
      <c r="G261" s="172">
        <f>IF(MID(D261,1,2)="PC",VLOOKUP(D261,'[9]Costo Postes Concreto'!$B$1:$D$65536,3,0),E261*F261*$D$3)</f>
        <v>12210.489512809745</v>
      </c>
      <c r="H261" s="172">
        <f t="shared" si="19"/>
        <v>122.10489512809745</v>
      </c>
      <c r="I261" s="173">
        <f t="shared" si="20"/>
        <v>12332.594407937842</v>
      </c>
      <c r="J261" s="173">
        <f t="shared" si="21"/>
        <v>122.10489512809745</v>
      </c>
      <c r="K261" s="173">
        <f t="shared" si="22"/>
        <v>12210.489512809745</v>
      </c>
      <c r="L261" s="173">
        <f t="shared" si="23"/>
        <v>3099</v>
      </c>
    </row>
    <row r="262" spans="1:12" ht="12" customHeight="1" x14ac:dyDescent="0.2">
      <c r="A262" s="2"/>
      <c r="B262" s="168">
        <f t="shared" si="18"/>
        <v>257</v>
      </c>
      <c r="C262" s="169" t="s">
        <v>2293</v>
      </c>
      <c r="D262" s="170" t="str">
        <f>+VLOOKUP(C262,[8]Resumen!$C$1:$J$65536,6,0)</f>
        <v>PC21/500</v>
      </c>
      <c r="E262" s="168">
        <f>+VLOOKUP(C262,[8]Resumen!$C$1:$J$65536,5,0)</f>
        <v>1</v>
      </c>
      <c r="F262" s="171">
        <f>IF(MID(D262,1,2)="PC",VLOOKUP(D262,'[9]Costo Postes Concreto'!$B$1:$D$65536,2,0),VLOOKUP(C262,[8]Resumen!$C$1:$J$65536,7,0))</f>
        <v>4812.5</v>
      </c>
      <c r="G262" s="172">
        <f>IF(MID(D262,1,2)="PC",VLOOKUP(D262,'[9]Costo Postes Concreto'!$B$1:$D$65536,3,0),E262*F262*$D$3)</f>
        <v>2648.8468763567694</v>
      </c>
      <c r="H262" s="172">
        <f t="shared" si="19"/>
        <v>26.488468763567695</v>
      </c>
      <c r="I262" s="173">
        <f t="shared" si="20"/>
        <v>2675.335345120337</v>
      </c>
      <c r="J262" s="173">
        <f t="shared" si="21"/>
        <v>2675.335345120337</v>
      </c>
      <c r="K262" s="173">
        <f t="shared" si="22"/>
        <v>0</v>
      </c>
      <c r="L262" s="173">
        <f t="shared" si="23"/>
        <v>4812.5</v>
      </c>
    </row>
    <row r="263" spans="1:12" ht="12" customHeight="1" x14ac:dyDescent="0.2">
      <c r="A263" s="2"/>
      <c r="B263" s="168">
        <f t="shared" ref="B263:B326" si="24">+B262+1</f>
        <v>258</v>
      </c>
      <c r="C263" s="169" t="s">
        <v>2294</v>
      </c>
      <c r="D263" s="170" t="str">
        <f>+VLOOKUP(C263,[8]Resumen!$C$1:$J$65536,6,0)</f>
        <v>PA21/1650</v>
      </c>
      <c r="E263" s="168">
        <f>+VLOOKUP(C263,[8]Resumen!$C$1:$J$65536,5,0)</f>
        <v>1</v>
      </c>
      <c r="F263" s="171">
        <f>IF(MID(D263,1,2)="PC",VLOOKUP(D263,'[9]Costo Postes Concreto'!$B$1:$D$65536,2,0),VLOOKUP(C263,[8]Resumen!$C$1:$J$65536,7,0))</f>
        <v>1919</v>
      </c>
      <c r="G263" s="172">
        <f>IF(MID(D263,1,2)="PC",VLOOKUP(D263,'[9]Costo Postes Concreto'!$B$1:$D$65536,3,0),E263*F263*$D$3)</f>
        <v>7561.1259680806388</v>
      </c>
      <c r="H263" s="172">
        <f t="shared" si="19"/>
        <v>75.611259680806384</v>
      </c>
      <c r="I263" s="173">
        <f t="shared" si="20"/>
        <v>7636.737227761445</v>
      </c>
      <c r="J263" s="173">
        <f t="shared" si="21"/>
        <v>75.611259680806384</v>
      </c>
      <c r="K263" s="173">
        <f t="shared" si="22"/>
        <v>7561.1259680806388</v>
      </c>
      <c r="L263" s="173">
        <f t="shared" si="23"/>
        <v>1919</v>
      </c>
    </row>
    <row r="264" spans="1:12" ht="12" customHeight="1" x14ac:dyDescent="0.2">
      <c r="A264" s="2"/>
      <c r="B264" s="168">
        <f t="shared" si="24"/>
        <v>259</v>
      </c>
      <c r="C264" s="169" t="s">
        <v>2295</v>
      </c>
      <c r="D264" s="170" t="str">
        <f>+VLOOKUP(C264,[8]Resumen!$C$1:$J$65536,6,0)</f>
        <v>PA21/2850</v>
      </c>
      <c r="E264" s="168">
        <f>+VLOOKUP(C264,[8]Resumen!$C$1:$J$65536,5,0)</f>
        <v>1</v>
      </c>
      <c r="F264" s="171">
        <f>IF(MID(D264,1,2)="PC",VLOOKUP(D264,'[9]Costo Postes Concreto'!$B$1:$D$65536,2,0),VLOOKUP(C264,[8]Resumen!$C$1:$J$65536,7,0))</f>
        <v>2737</v>
      </c>
      <c r="G264" s="172">
        <f>IF(MID(D264,1,2)="PC",VLOOKUP(D264,'[9]Costo Postes Concreto'!$B$1:$D$65536,3,0),E264*F264*$D$3)</f>
        <v>10784.159340613189</v>
      </c>
      <c r="H264" s="172">
        <f t="shared" si="19"/>
        <v>107.84159340613189</v>
      </c>
      <c r="I264" s="173">
        <f t="shared" si="20"/>
        <v>10892.000934019321</v>
      </c>
      <c r="J264" s="173">
        <f t="shared" si="21"/>
        <v>107.84159340613189</v>
      </c>
      <c r="K264" s="173">
        <f t="shared" si="22"/>
        <v>10784.159340613189</v>
      </c>
      <c r="L264" s="173">
        <f t="shared" si="23"/>
        <v>2737</v>
      </c>
    </row>
    <row r="265" spans="1:12" ht="12" customHeight="1" x14ac:dyDescent="0.2">
      <c r="A265" s="2"/>
      <c r="B265" s="168">
        <f t="shared" si="24"/>
        <v>260</v>
      </c>
      <c r="C265" s="169" t="s">
        <v>2296</v>
      </c>
      <c r="D265" s="170" t="str">
        <f>+VLOOKUP(C265,[8]Resumen!$C$1:$J$65536,6,0)</f>
        <v>PA21/4550</v>
      </c>
      <c r="E265" s="168">
        <f>+VLOOKUP(C265,[8]Resumen!$C$1:$J$65536,5,0)</f>
        <v>1</v>
      </c>
      <c r="F265" s="171">
        <f>IF(MID(D265,1,2)="PC",VLOOKUP(D265,'[9]Costo Postes Concreto'!$B$1:$D$65536,2,0),VLOOKUP(C265,[8]Resumen!$C$1:$J$65536,7,0))</f>
        <v>3709</v>
      </c>
      <c r="G265" s="172">
        <f>IF(MID(D265,1,2)="PC",VLOOKUP(D265,'[9]Costo Postes Concreto'!$B$1:$D$65536,3,0),E265*F265*$D$3)</f>
        <v>14613.974057118858</v>
      </c>
      <c r="H265" s="172">
        <f t="shared" si="19"/>
        <v>146.13974057118858</v>
      </c>
      <c r="I265" s="173">
        <f t="shared" si="20"/>
        <v>14760.113797690046</v>
      </c>
      <c r="J265" s="173">
        <f t="shared" si="21"/>
        <v>146.13974057118858</v>
      </c>
      <c r="K265" s="173">
        <f t="shared" si="22"/>
        <v>14613.974057118858</v>
      </c>
      <c r="L265" s="173">
        <f t="shared" si="23"/>
        <v>3709</v>
      </c>
    </row>
    <row r="266" spans="1:12" ht="12" customHeight="1" x14ac:dyDescent="0.2">
      <c r="A266" s="2"/>
      <c r="B266" s="168">
        <f t="shared" si="24"/>
        <v>261</v>
      </c>
      <c r="C266" s="169" t="s">
        <v>2297</v>
      </c>
      <c r="D266" s="170" t="str">
        <f>+VLOOKUP(C266,[8]Resumen!$C$1:$J$65536,6,0)</f>
        <v>PC21/600</v>
      </c>
      <c r="E266" s="168">
        <f>+VLOOKUP(C266,[8]Resumen!$C$1:$J$65536,5,0)</f>
        <v>1</v>
      </c>
      <c r="F266" s="171">
        <f>IF(MID(D266,1,2)="PC",VLOOKUP(D266,'[9]Costo Postes Concreto'!$B$1:$D$65536,2,0),VLOOKUP(C266,[8]Resumen!$C$1:$J$65536,7,0))</f>
        <v>4774</v>
      </c>
      <c r="G266" s="172">
        <f>IF(MID(D266,1,2)="PC",VLOOKUP(D266,'[9]Costo Postes Concreto'!$B$1:$D$65536,3,0),E266*F266*$D$3)</f>
        <v>2610.007766071993</v>
      </c>
      <c r="H266" s="172">
        <f t="shared" si="19"/>
        <v>26.100077660719933</v>
      </c>
      <c r="I266" s="173">
        <f t="shared" si="20"/>
        <v>2636.1078437327128</v>
      </c>
      <c r="J266" s="173">
        <f t="shared" si="21"/>
        <v>2636.1078437327128</v>
      </c>
      <c r="K266" s="173">
        <f t="shared" si="22"/>
        <v>0</v>
      </c>
      <c r="L266" s="173">
        <f t="shared" si="23"/>
        <v>4774</v>
      </c>
    </row>
    <row r="267" spans="1:12" ht="12" customHeight="1" x14ac:dyDescent="0.2">
      <c r="A267" s="2"/>
      <c r="B267" s="168">
        <f t="shared" si="24"/>
        <v>262</v>
      </c>
      <c r="C267" s="169" t="s">
        <v>2298</v>
      </c>
      <c r="D267" s="170" t="str">
        <f>+VLOOKUP(C267,[8]Resumen!$C$1:$J$65536,6,0)</f>
        <v>PA21/2500</v>
      </c>
      <c r="E267" s="168">
        <f>+VLOOKUP(C267,[8]Resumen!$C$1:$J$65536,5,0)</f>
        <v>1</v>
      </c>
      <c r="F267" s="171">
        <f>IF(MID(D267,1,2)="PC",VLOOKUP(D267,'[9]Costo Postes Concreto'!$B$1:$D$65536,2,0),VLOOKUP(C267,[8]Resumen!$C$1:$J$65536,7,0))</f>
        <v>2513</v>
      </c>
      <c r="G267" s="172">
        <f>IF(MID(D267,1,2)="PC",VLOOKUP(D267,'[9]Costo Postes Concreto'!$B$1:$D$65536,3,0),E267*F267*$D$3)</f>
        <v>9901.5682948341037</v>
      </c>
      <c r="H267" s="172">
        <f t="shared" si="19"/>
        <v>99.015682948341038</v>
      </c>
      <c r="I267" s="173">
        <f t="shared" si="20"/>
        <v>10000.583977782444</v>
      </c>
      <c r="J267" s="173">
        <f t="shared" si="21"/>
        <v>99.015682948341038</v>
      </c>
      <c r="K267" s="173">
        <f t="shared" si="22"/>
        <v>9901.5682948341037</v>
      </c>
      <c r="L267" s="173">
        <f t="shared" si="23"/>
        <v>2513</v>
      </c>
    </row>
    <row r="268" spans="1:12" ht="12" customHeight="1" x14ac:dyDescent="0.2">
      <c r="A268" s="2"/>
      <c r="B268" s="168">
        <f t="shared" si="24"/>
        <v>263</v>
      </c>
      <c r="C268" s="169" t="s">
        <v>2299</v>
      </c>
      <c r="D268" s="170" t="str">
        <f>+VLOOKUP(C268,[8]Resumen!$C$1:$J$65536,6,0)</f>
        <v>PA21/4350</v>
      </c>
      <c r="E268" s="168">
        <f>+VLOOKUP(C268,[8]Resumen!$C$1:$J$65536,5,0)</f>
        <v>1</v>
      </c>
      <c r="F268" s="171">
        <f>IF(MID(D268,1,2)="PC",VLOOKUP(D268,'[9]Costo Postes Concreto'!$B$1:$D$65536,2,0),VLOOKUP(C268,[8]Resumen!$C$1:$J$65536,7,0))</f>
        <v>3603</v>
      </c>
      <c r="G268" s="172">
        <f>IF(MID(D268,1,2)="PC",VLOOKUP(D268,'[9]Costo Postes Concreto'!$B$1:$D$65536,3,0),E268*F268*$D$3)</f>
        <v>14196.319365812684</v>
      </c>
      <c r="H268" s="172">
        <f t="shared" si="19"/>
        <v>141.96319365812684</v>
      </c>
      <c r="I268" s="173">
        <f t="shared" si="20"/>
        <v>14338.28255947081</v>
      </c>
      <c r="J268" s="173">
        <f t="shared" si="21"/>
        <v>141.96319365812684</v>
      </c>
      <c r="K268" s="173">
        <f t="shared" si="22"/>
        <v>14196.319365812684</v>
      </c>
      <c r="L268" s="173">
        <f t="shared" si="23"/>
        <v>3603</v>
      </c>
    </row>
    <row r="269" spans="1:12" ht="12" customHeight="1" x14ac:dyDescent="0.2">
      <c r="A269" s="2"/>
      <c r="B269" s="168">
        <f t="shared" si="24"/>
        <v>264</v>
      </c>
      <c r="C269" s="169" t="s">
        <v>2300</v>
      </c>
      <c r="D269" s="170" t="str">
        <f>+VLOOKUP(C269,[8]Resumen!$C$1:$J$65536,6,0)</f>
        <v>PA21/7000</v>
      </c>
      <c r="E269" s="168">
        <f>+VLOOKUP(C269,[8]Resumen!$C$1:$J$65536,5,0)</f>
        <v>1</v>
      </c>
      <c r="F269" s="171">
        <f>IF(MID(D269,1,2)="PC",VLOOKUP(D269,'[9]Costo Postes Concreto'!$B$1:$D$65536,2,0),VLOOKUP(C269,[8]Resumen!$C$1:$J$65536,7,0))</f>
        <v>4908</v>
      </c>
      <c r="G269" s="172">
        <f>IF(MID(D269,1,2)="PC",VLOOKUP(D269,'[9]Costo Postes Concreto'!$B$1:$D$65536,3,0),E269*F269*$D$3)</f>
        <v>19338.200235195298</v>
      </c>
      <c r="H269" s="172">
        <f t="shared" si="19"/>
        <v>193.38200235195299</v>
      </c>
      <c r="I269" s="173">
        <f t="shared" si="20"/>
        <v>19531.582237547253</v>
      </c>
      <c r="J269" s="173">
        <f t="shared" si="21"/>
        <v>193.38200235195299</v>
      </c>
      <c r="K269" s="173">
        <f t="shared" si="22"/>
        <v>19338.200235195298</v>
      </c>
      <c r="L269" s="173">
        <f t="shared" si="23"/>
        <v>4908</v>
      </c>
    </row>
    <row r="270" spans="1:12" ht="12" customHeight="1" x14ac:dyDescent="0.2">
      <c r="A270" s="2"/>
      <c r="B270" s="168">
        <f t="shared" si="24"/>
        <v>265</v>
      </c>
      <c r="C270" s="169" t="s">
        <v>2301</v>
      </c>
      <c r="D270" s="170" t="str">
        <f>+VLOOKUP(C270,[8]Resumen!$C$1:$J$65536,6,0)</f>
        <v>PC21/500</v>
      </c>
      <c r="E270" s="168">
        <f>+VLOOKUP(C270,[8]Resumen!$C$1:$J$65536,5,0)</f>
        <v>1</v>
      </c>
      <c r="F270" s="171">
        <f>IF(MID(D270,1,2)="PC",VLOOKUP(D270,'[9]Costo Postes Concreto'!$B$1:$D$65536,2,0),VLOOKUP(C270,[8]Resumen!$C$1:$J$65536,7,0))</f>
        <v>4812.5</v>
      </c>
      <c r="G270" s="172">
        <f>IF(MID(D270,1,2)="PC",VLOOKUP(D270,'[9]Costo Postes Concreto'!$B$1:$D$65536,3,0),E270*F270*$D$3)</f>
        <v>2648.8468763567694</v>
      </c>
      <c r="H270" s="172">
        <f t="shared" si="19"/>
        <v>26.488468763567695</v>
      </c>
      <c r="I270" s="173">
        <f t="shared" si="20"/>
        <v>2675.335345120337</v>
      </c>
      <c r="J270" s="173">
        <f t="shared" si="21"/>
        <v>2675.335345120337</v>
      </c>
      <c r="K270" s="173">
        <f t="shared" si="22"/>
        <v>0</v>
      </c>
      <c r="L270" s="173">
        <f t="shared" si="23"/>
        <v>4812.5</v>
      </c>
    </row>
    <row r="271" spans="1:12" ht="12" customHeight="1" x14ac:dyDescent="0.2">
      <c r="A271" s="2"/>
      <c r="B271" s="168">
        <f t="shared" si="24"/>
        <v>266</v>
      </c>
      <c r="C271" s="169" t="s">
        <v>2302</v>
      </c>
      <c r="D271" s="170" t="str">
        <f>+VLOOKUP(C271,[8]Resumen!$C$1:$J$65536,6,0)</f>
        <v>PA21/1850</v>
      </c>
      <c r="E271" s="168">
        <f>+VLOOKUP(C271,[8]Resumen!$C$1:$J$65536,5,0)</f>
        <v>1</v>
      </c>
      <c r="F271" s="171">
        <f>IF(MID(D271,1,2)="PC",VLOOKUP(D271,'[9]Costo Postes Concreto'!$B$1:$D$65536,2,0),VLOOKUP(C271,[8]Resumen!$C$1:$J$65536,7,0))</f>
        <v>2067</v>
      </c>
      <c r="G271" s="172">
        <f>IF(MID(D271,1,2)="PC",VLOOKUP(D271,'[9]Costo Postes Concreto'!$B$1:$D$65536,3,0),E271*F271*$D$3)</f>
        <v>8144.2664804703909</v>
      </c>
      <c r="H271" s="172">
        <f t="shared" si="19"/>
        <v>81.442664804703909</v>
      </c>
      <c r="I271" s="173">
        <f t="shared" si="20"/>
        <v>8225.7091452750956</v>
      </c>
      <c r="J271" s="173">
        <f t="shared" si="21"/>
        <v>81.442664804703909</v>
      </c>
      <c r="K271" s="173">
        <f t="shared" si="22"/>
        <v>8144.2664804703909</v>
      </c>
      <c r="L271" s="173">
        <f t="shared" si="23"/>
        <v>2067</v>
      </c>
    </row>
    <row r="272" spans="1:12" ht="12" customHeight="1" x14ac:dyDescent="0.2">
      <c r="A272" s="2"/>
      <c r="B272" s="168">
        <f t="shared" si="24"/>
        <v>267</v>
      </c>
      <c r="C272" s="169" t="s">
        <v>2303</v>
      </c>
      <c r="D272" s="170" t="str">
        <f>+VLOOKUP(C272,[8]Resumen!$C$1:$J$65536,6,0)</f>
        <v>PA21/2150</v>
      </c>
      <c r="E272" s="168">
        <f>+VLOOKUP(C272,[8]Resumen!$C$1:$J$65536,5,0)</f>
        <v>2</v>
      </c>
      <c r="F272" s="171">
        <f>IF(MID(D272,1,2)="PC",VLOOKUP(D272,'[9]Costo Postes Concreto'!$B$1:$D$65536,2,0),VLOOKUP(C272,[8]Resumen!$C$1:$J$65536,7,0))</f>
        <v>2279</v>
      </c>
      <c r="G272" s="172">
        <f>IF(MID(D272,1,2)="PC",VLOOKUP(D272,'[9]Costo Postes Concreto'!$B$1:$D$65536,3,0),E272*F272*$D$3)</f>
        <v>17959.151726165477</v>
      </c>
      <c r="H272" s="172">
        <f t="shared" si="19"/>
        <v>179.59151726165479</v>
      </c>
      <c r="I272" s="173">
        <f t="shared" si="20"/>
        <v>18138.743243427132</v>
      </c>
      <c r="J272" s="173">
        <f t="shared" si="21"/>
        <v>179.59151726165479</v>
      </c>
      <c r="K272" s="173">
        <f t="shared" si="22"/>
        <v>17959.151726165477</v>
      </c>
      <c r="L272" s="173">
        <f t="shared" si="23"/>
        <v>4558</v>
      </c>
    </row>
    <row r="273" spans="1:12" ht="12" customHeight="1" x14ac:dyDescent="0.2">
      <c r="A273" s="2"/>
      <c r="B273" s="168">
        <f t="shared" si="24"/>
        <v>268</v>
      </c>
      <c r="C273" s="169" t="s">
        <v>2304</v>
      </c>
      <c r="D273" s="170" t="str">
        <f>+VLOOKUP(C273,[8]Resumen!$C$1:$J$65536,6,0)</f>
        <v>PA21/3450</v>
      </c>
      <c r="E273" s="168">
        <f>+VLOOKUP(C273,[8]Resumen!$C$1:$J$65536,5,0)</f>
        <v>2</v>
      </c>
      <c r="F273" s="171">
        <f>IF(MID(D273,1,2)="PC",VLOOKUP(D273,'[9]Costo Postes Concreto'!$B$1:$D$65536,2,0),VLOOKUP(C273,[8]Resumen!$C$1:$J$65536,7,0))</f>
        <v>3099</v>
      </c>
      <c r="G273" s="172">
        <f>IF(MID(D273,1,2)="PC",VLOOKUP(D273,'[9]Costo Postes Concreto'!$B$1:$D$65536,3,0),E273*F273*$D$3)</f>
        <v>24420.97902561949</v>
      </c>
      <c r="H273" s="172">
        <f t="shared" si="19"/>
        <v>244.20979025619491</v>
      </c>
      <c r="I273" s="173">
        <f t="shared" si="20"/>
        <v>24665.188815875685</v>
      </c>
      <c r="J273" s="173">
        <f t="shared" si="21"/>
        <v>244.20979025619491</v>
      </c>
      <c r="K273" s="173">
        <f t="shared" si="22"/>
        <v>24420.97902561949</v>
      </c>
      <c r="L273" s="173">
        <f t="shared" si="23"/>
        <v>6198</v>
      </c>
    </row>
    <row r="274" spans="1:12" ht="12" customHeight="1" x14ac:dyDescent="0.2">
      <c r="A274" s="2"/>
      <c r="B274" s="168">
        <f t="shared" si="24"/>
        <v>269</v>
      </c>
      <c r="C274" s="169" t="s">
        <v>2305</v>
      </c>
      <c r="D274" s="170" t="str">
        <f>+VLOOKUP(C274,[8]Resumen!$C$1:$J$65536,6,0)</f>
        <v>PC21/700</v>
      </c>
      <c r="E274" s="168">
        <f>+VLOOKUP(C274,[8]Resumen!$C$1:$J$65536,5,0)</f>
        <v>1</v>
      </c>
      <c r="F274" s="171">
        <f>IF(MID(D274,1,2)="PC",VLOOKUP(D274,'[9]Costo Postes Concreto'!$B$1:$D$65536,2,0),VLOOKUP(C274,[8]Resumen!$C$1:$J$65536,7,0))</f>
        <v>5043.5</v>
      </c>
      <c r="G274" s="172">
        <f>IF(MID(D274,1,2)="PC",VLOOKUP(D274,'[9]Costo Postes Concreto'!$B$1:$D$65536,3,0),E274*F274*$D$3)</f>
        <v>2881.88153806543</v>
      </c>
      <c r="H274" s="172">
        <f t="shared" si="19"/>
        <v>28.8188153806543</v>
      </c>
      <c r="I274" s="173">
        <f t="shared" si="20"/>
        <v>2910.7003534460841</v>
      </c>
      <c r="J274" s="173">
        <f t="shared" si="21"/>
        <v>2910.7003534460841</v>
      </c>
      <c r="K274" s="173">
        <f t="shared" si="22"/>
        <v>0</v>
      </c>
      <c r="L274" s="173">
        <f t="shared" si="23"/>
        <v>5043.5</v>
      </c>
    </row>
    <row r="275" spans="1:12" ht="12" customHeight="1" x14ac:dyDescent="0.2">
      <c r="A275" s="2"/>
      <c r="B275" s="168">
        <f t="shared" si="24"/>
        <v>270</v>
      </c>
      <c r="C275" s="169" t="s">
        <v>2306</v>
      </c>
      <c r="D275" s="170" t="str">
        <f>+VLOOKUP(C275,[8]Resumen!$C$1:$J$65536,6,0)</f>
        <v>PA21/2600</v>
      </c>
      <c r="E275" s="168">
        <f>+VLOOKUP(C275,[8]Resumen!$C$1:$J$65536,5,0)</f>
        <v>1</v>
      </c>
      <c r="F275" s="171">
        <f>IF(MID(D275,1,2)="PC",VLOOKUP(D275,'[9]Costo Postes Concreto'!$B$1:$D$65536,2,0),VLOOKUP(C275,[8]Resumen!$C$1:$J$65536,7,0))</f>
        <v>2578</v>
      </c>
      <c r="G275" s="172">
        <f>IF(MID(D275,1,2)="PC",VLOOKUP(D275,'[9]Costo Postes Concreto'!$B$1:$D$65536,3,0),E275*F275*$D$3)</f>
        <v>10157.677303653927</v>
      </c>
      <c r="H275" s="172">
        <f t="shared" si="19"/>
        <v>101.57677303653928</v>
      </c>
      <c r="I275" s="173">
        <f t="shared" si="20"/>
        <v>10259.254076690466</v>
      </c>
      <c r="J275" s="173">
        <f t="shared" si="21"/>
        <v>101.57677303653928</v>
      </c>
      <c r="K275" s="173">
        <f t="shared" si="22"/>
        <v>10157.677303653927</v>
      </c>
      <c r="L275" s="173">
        <f t="shared" si="23"/>
        <v>2578</v>
      </c>
    </row>
    <row r="276" spans="1:12" ht="12" customHeight="1" x14ac:dyDescent="0.2">
      <c r="A276" s="2"/>
      <c r="B276" s="168">
        <f t="shared" si="24"/>
        <v>271</v>
      </c>
      <c r="C276" s="169" t="s">
        <v>2307</v>
      </c>
      <c r="D276" s="170" t="str">
        <f>+VLOOKUP(C276,[8]Resumen!$C$1:$J$65536,6,0)</f>
        <v>PA21/2850</v>
      </c>
      <c r="E276" s="168">
        <f>+VLOOKUP(C276,[8]Resumen!$C$1:$J$65536,5,0)</f>
        <v>2</v>
      </c>
      <c r="F276" s="171">
        <f>IF(MID(D276,1,2)="PC",VLOOKUP(D276,'[9]Costo Postes Concreto'!$B$1:$D$65536,2,0),VLOOKUP(C276,[8]Resumen!$C$1:$J$65536,7,0))</f>
        <v>2737</v>
      </c>
      <c r="G276" s="172">
        <f>IF(MID(D276,1,2)="PC",VLOOKUP(D276,'[9]Costo Postes Concreto'!$B$1:$D$65536,3,0),E276*F276*$D$3)</f>
        <v>21568.318681226378</v>
      </c>
      <c r="H276" s="172">
        <f t="shared" si="19"/>
        <v>215.68318681226378</v>
      </c>
      <c r="I276" s="173">
        <f t="shared" si="20"/>
        <v>21784.001868038642</v>
      </c>
      <c r="J276" s="173">
        <f t="shared" si="21"/>
        <v>215.68318681226378</v>
      </c>
      <c r="K276" s="173">
        <f t="shared" si="22"/>
        <v>21568.318681226378</v>
      </c>
      <c r="L276" s="173">
        <f t="shared" si="23"/>
        <v>5474</v>
      </c>
    </row>
    <row r="277" spans="1:12" ht="12" customHeight="1" x14ac:dyDescent="0.2">
      <c r="A277" s="2"/>
      <c r="B277" s="168">
        <f t="shared" si="24"/>
        <v>272</v>
      </c>
      <c r="C277" s="169" t="s">
        <v>2308</v>
      </c>
      <c r="D277" s="170" t="str">
        <f>+VLOOKUP(C277,[8]Resumen!$C$1:$J$65536,6,0)</f>
        <v>PA21/4550</v>
      </c>
      <c r="E277" s="168">
        <f>+VLOOKUP(C277,[8]Resumen!$C$1:$J$65536,5,0)</f>
        <v>2</v>
      </c>
      <c r="F277" s="171">
        <f>IF(MID(D277,1,2)="PC",VLOOKUP(D277,'[9]Costo Postes Concreto'!$B$1:$D$65536,2,0),VLOOKUP(C277,[8]Resumen!$C$1:$J$65536,7,0))</f>
        <v>3709</v>
      </c>
      <c r="G277" s="172">
        <f>IF(MID(D277,1,2)="PC",VLOOKUP(D277,'[9]Costo Postes Concreto'!$B$1:$D$65536,3,0),E277*F277*$D$3)</f>
        <v>29227.948114237715</v>
      </c>
      <c r="H277" s="172">
        <f t="shared" si="19"/>
        <v>292.27948114237716</v>
      </c>
      <c r="I277" s="173">
        <f t="shared" si="20"/>
        <v>29520.227595380093</v>
      </c>
      <c r="J277" s="173">
        <f t="shared" si="21"/>
        <v>292.27948114237716</v>
      </c>
      <c r="K277" s="173">
        <f t="shared" si="22"/>
        <v>29227.948114237715</v>
      </c>
      <c r="L277" s="173">
        <f t="shared" si="23"/>
        <v>7418</v>
      </c>
    </row>
    <row r="278" spans="1:12" ht="12" customHeight="1" x14ac:dyDescent="0.2">
      <c r="A278" s="2"/>
      <c r="B278" s="168">
        <f t="shared" si="24"/>
        <v>273</v>
      </c>
      <c r="C278" s="169" t="s">
        <v>2309</v>
      </c>
      <c r="D278" s="170" t="str">
        <f>+VLOOKUP(C278,[8]Resumen!$C$1:$J$65536,6,0)</f>
        <v>PC21/900</v>
      </c>
      <c r="E278" s="168">
        <f>+VLOOKUP(C278,[8]Resumen!$C$1:$J$65536,5,0)</f>
        <v>1</v>
      </c>
      <c r="F278" s="171">
        <f>IF(MID(D278,1,2)="PC",VLOOKUP(D278,'[9]Costo Postes Concreto'!$B$1:$D$65536,2,0),VLOOKUP(C278,[8]Resumen!$C$1:$J$65536,7,0))</f>
        <v>4954.9333333333325</v>
      </c>
      <c r="G278" s="172">
        <f>IF(MID(D278,1,2)="PC",VLOOKUP(D278,'[9]Costo Postes Concreto'!$B$1:$D$65536,3,0),E278*F278*$D$3)</f>
        <v>2792.5347709427874</v>
      </c>
      <c r="H278" s="172">
        <f t="shared" si="19"/>
        <v>27.925347709427875</v>
      </c>
      <c r="I278" s="173">
        <f t="shared" si="20"/>
        <v>2820.4601186522154</v>
      </c>
      <c r="J278" s="173">
        <f t="shared" si="21"/>
        <v>2820.4601186522154</v>
      </c>
      <c r="K278" s="173">
        <f t="shared" si="22"/>
        <v>0</v>
      </c>
      <c r="L278" s="173">
        <f t="shared" si="23"/>
        <v>4954.9333333333325</v>
      </c>
    </row>
    <row r="279" spans="1:12" ht="12" customHeight="1" x14ac:dyDescent="0.2">
      <c r="A279" s="2"/>
      <c r="B279" s="168">
        <f t="shared" si="24"/>
        <v>274</v>
      </c>
      <c r="C279" s="169" t="s">
        <v>2310</v>
      </c>
      <c r="D279" s="170" t="str">
        <f>+VLOOKUP(C279,[8]Resumen!$C$1:$J$65536,6,0)</f>
        <v>PA21/4200</v>
      </c>
      <c r="E279" s="168">
        <f>+VLOOKUP(C279,[8]Resumen!$C$1:$J$65536,5,0)</f>
        <v>1</v>
      </c>
      <c r="F279" s="171">
        <f>IF(MID(D279,1,2)="PC",VLOOKUP(D279,'[9]Costo Postes Concreto'!$B$1:$D$65536,2,0),VLOOKUP(C279,[8]Resumen!$C$1:$J$65536,7,0))</f>
        <v>3521</v>
      </c>
      <c r="G279" s="172">
        <f>IF(MID(D279,1,2)="PC",VLOOKUP(D279,'[9]Costo Postes Concreto'!$B$1:$D$65536,3,0),E279*F279*$D$3)</f>
        <v>13873.228000839983</v>
      </c>
      <c r="H279" s="172">
        <f t="shared" ref="H279:H342" si="25">+G279*1%</f>
        <v>138.73228000839984</v>
      </c>
      <c r="I279" s="173">
        <f t="shared" ref="I279:I342" si="26">+G279+H279</f>
        <v>14011.960280848383</v>
      </c>
      <c r="J279" s="173">
        <f t="shared" ref="J279:J342" si="27">IF(MID(D279,1,2)="PC",I279,H279)</f>
        <v>138.73228000839984</v>
      </c>
      <c r="K279" s="173">
        <f t="shared" ref="K279:K342" si="28">IF(MID(D279,1,2)="PC",0,+G279)</f>
        <v>13873.228000839983</v>
      </c>
      <c r="L279" s="173">
        <f t="shared" ref="L279:L342" si="29">+E279*F279</f>
        <v>3521</v>
      </c>
    </row>
    <row r="280" spans="1:12" ht="12" customHeight="1" x14ac:dyDescent="0.2">
      <c r="A280" s="2"/>
      <c r="B280" s="168">
        <f t="shared" si="24"/>
        <v>275</v>
      </c>
      <c r="C280" s="169" t="s">
        <v>2311</v>
      </c>
      <c r="D280" s="170" t="str">
        <f>+VLOOKUP(C280,[8]Resumen!$C$1:$J$65536,6,0)</f>
        <v>PA21/4350</v>
      </c>
      <c r="E280" s="168">
        <f>+VLOOKUP(C280,[8]Resumen!$C$1:$J$65536,5,0)</f>
        <v>2</v>
      </c>
      <c r="F280" s="171">
        <f>IF(MID(D280,1,2)="PC",VLOOKUP(D280,'[9]Costo Postes Concreto'!$B$1:$D$65536,2,0),VLOOKUP(C280,[8]Resumen!$C$1:$J$65536,7,0))</f>
        <v>3603</v>
      </c>
      <c r="G280" s="172">
        <f>IF(MID(D280,1,2)="PC",VLOOKUP(D280,'[9]Costo Postes Concreto'!$B$1:$D$65536,3,0),E280*F280*$D$3)</f>
        <v>28392.638731625368</v>
      </c>
      <c r="H280" s="172">
        <f t="shared" si="25"/>
        <v>283.92638731625368</v>
      </c>
      <c r="I280" s="173">
        <f t="shared" si="26"/>
        <v>28676.56511894162</v>
      </c>
      <c r="J280" s="173">
        <f t="shared" si="27"/>
        <v>283.92638731625368</v>
      </c>
      <c r="K280" s="173">
        <f t="shared" si="28"/>
        <v>28392.638731625368</v>
      </c>
      <c r="L280" s="173">
        <f t="shared" si="29"/>
        <v>7206</v>
      </c>
    </row>
    <row r="281" spans="1:12" ht="12" customHeight="1" x14ac:dyDescent="0.2">
      <c r="A281" s="2"/>
      <c r="B281" s="168">
        <f t="shared" si="24"/>
        <v>276</v>
      </c>
      <c r="C281" s="169" t="s">
        <v>2312</v>
      </c>
      <c r="D281" s="170" t="str">
        <f>+VLOOKUP(C281,[8]Resumen!$C$1:$J$65536,6,0)</f>
        <v>PA21/7000</v>
      </c>
      <c r="E281" s="168">
        <f>+VLOOKUP(C281,[8]Resumen!$C$1:$J$65536,5,0)</f>
        <v>2</v>
      </c>
      <c r="F281" s="171">
        <f>IF(MID(D281,1,2)="PC",VLOOKUP(D281,'[9]Costo Postes Concreto'!$B$1:$D$65536,2,0),VLOOKUP(C281,[8]Resumen!$C$1:$J$65536,7,0))</f>
        <v>4908</v>
      </c>
      <c r="G281" s="172">
        <f>IF(MID(D281,1,2)="PC",VLOOKUP(D281,'[9]Costo Postes Concreto'!$B$1:$D$65536,3,0),E281*F281*$D$3)</f>
        <v>38676.400470390596</v>
      </c>
      <c r="H281" s="172">
        <f t="shared" si="25"/>
        <v>386.76400470390598</v>
      </c>
      <c r="I281" s="173">
        <f t="shared" si="26"/>
        <v>39063.164475094505</v>
      </c>
      <c r="J281" s="173">
        <f t="shared" si="27"/>
        <v>386.76400470390598</v>
      </c>
      <c r="K281" s="173">
        <f t="shared" si="28"/>
        <v>38676.400470390596</v>
      </c>
      <c r="L281" s="173">
        <f t="shared" si="29"/>
        <v>9816</v>
      </c>
    </row>
    <row r="282" spans="1:12" ht="12" customHeight="1" x14ac:dyDescent="0.2">
      <c r="A282" s="2"/>
      <c r="B282" s="168">
        <f t="shared" si="24"/>
        <v>277</v>
      </c>
      <c r="C282" s="169" t="s">
        <v>2313</v>
      </c>
      <c r="D282" s="170" t="str">
        <f>+VLOOKUP(C282,[8]Resumen!$C$1:$J$65536,6,0)</f>
        <v>PC15/300</v>
      </c>
      <c r="E282" s="168">
        <f>+VLOOKUP(C282,[8]Resumen!$C$1:$J$65536,5,0)</f>
        <v>1</v>
      </c>
      <c r="F282" s="171">
        <f>IF(MID(D282,1,2)="PC",VLOOKUP(D282,'[9]Costo Postes Concreto'!$B$1:$D$65536,2,0),VLOOKUP(C282,[8]Resumen!$C$1:$J$65536,7,0))</f>
        <v>2695</v>
      </c>
      <c r="G282" s="172">
        <f>IF(MID(D282,1,2)="PC",VLOOKUP(D282,'[9]Costo Postes Concreto'!$B$1:$D$65536,3,0),E282*F282*$D$3)</f>
        <v>512.69581069404967</v>
      </c>
      <c r="H282" s="172">
        <f t="shared" si="25"/>
        <v>5.1269581069404966</v>
      </c>
      <c r="I282" s="173">
        <f t="shared" si="26"/>
        <v>517.82276880099016</v>
      </c>
      <c r="J282" s="173">
        <f t="shared" si="27"/>
        <v>517.82276880099016</v>
      </c>
      <c r="K282" s="173">
        <f t="shared" si="28"/>
        <v>0</v>
      </c>
      <c r="L282" s="173">
        <f t="shared" si="29"/>
        <v>2695</v>
      </c>
    </row>
    <row r="283" spans="1:12" ht="12" customHeight="1" x14ac:dyDescent="0.2">
      <c r="A283" s="2"/>
      <c r="B283" s="168">
        <f t="shared" si="24"/>
        <v>278</v>
      </c>
      <c r="C283" s="169" t="s">
        <v>2314</v>
      </c>
      <c r="D283" s="170" t="str">
        <f>+VLOOKUP(C283,[8]Resumen!$C$1:$J$65536,6,0)</f>
        <v>PA15/600</v>
      </c>
      <c r="E283" s="168">
        <f>+VLOOKUP(C283,[8]Resumen!$C$1:$J$65536,5,0)</f>
        <v>1</v>
      </c>
      <c r="F283" s="171">
        <f>IF(MID(D283,1,2)="PC",VLOOKUP(D283,'[9]Costo Postes Concreto'!$B$1:$D$65536,2,0),VLOOKUP(C283,[8]Resumen!$C$1:$J$65536,7,0))</f>
        <v>704</v>
      </c>
      <c r="G283" s="172">
        <f>IF(MID(D283,1,2)="PC",VLOOKUP(D283,'[9]Costo Postes Concreto'!$B$1:$D$65536,3,0),E283*F283*$D$3)</f>
        <v>2773.8575724485513</v>
      </c>
      <c r="H283" s="172">
        <f t="shared" si="25"/>
        <v>27.738575724485514</v>
      </c>
      <c r="I283" s="173">
        <f t="shared" si="26"/>
        <v>2801.5961481730369</v>
      </c>
      <c r="J283" s="173">
        <f t="shared" si="27"/>
        <v>27.738575724485514</v>
      </c>
      <c r="K283" s="173">
        <f t="shared" si="28"/>
        <v>2773.8575724485513</v>
      </c>
      <c r="L283" s="173">
        <f t="shared" si="29"/>
        <v>704</v>
      </c>
    </row>
    <row r="284" spans="1:12" ht="12" customHeight="1" x14ac:dyDescent="0.2">
      <c r="A284" s="2"/>
      <c r="B284" s="168">
        <f t="shared" si="24"/>
        <v>279</v>
      </c>
      <c r="C284" s="169" t="s">
        <v>2315</v>
      </c>
      <c r="D284" s="170" t="str">
        <f>+VLOOKUP(C284,[8]Resumen!$C$1:$J$65536,6,0)</f>
        <v>PA15/850</v>
      </c>
      <c r="E284" s="168">
        <f>+VLOOKUP(C284,[8]Resumen!$C$1:$J$65536,5,0)</f>
        <v>1</v>
      </c>
      <c r="F284" s="171">
        <f>IF(MID(D284,1,2)="PC",VLOOKUP(D284,'[9]Costo Postes Concreto'!$B$1:$D$65536,2,0),VLOOKUP(C284,[8]Resumen!$C$1:$J$65536,7,0))</f>
        <v>883</v>
      </c>
      <c r="G284" s="172">
        <f>IF(MID(D284,1,2)="PC",VLOOKUP(D284,'[9]Costo Postes Concreto'!$B$1:$D$65536,3,0),E284*F284*$D$3)</f>
        <v>3479.1423813523729</v>
      </c>
      <c r="H284" s="172">
        <f t="shared" si="25"/>
        <v>34.791423813523728</v>
      </c>
      <c r="I284" s="173">
        <f t="shared" si="26"/>
        <v>3513.9338051658965</v>
      </c>
      <c r="J284" s="173">
        <f t="shared" si="27"/>
        <v>34.791423813523728</v>
      </c>
      <c r="K284" s="173">
        <f t="shared" si="28"/>
        <v>3479.1423813523729</v>
      </c>
      <c r="L284" s="173">
        <f t="shared" si="29"/>
        <v>883</v>
      </c>
    </row>
    <row r="285" spans="1:12" ht="12" customHeight="1" x14ac:dyDescent="0.2">
      <c r="A285" s="2"/>
      <c r="B285" s="168">
        <f t="shared" si="24"/>
        <v>280</v>
      </c>
      <c r="C285" s="169" t="s">
        <v>2316</v>
      </c>
      <c r="D285" s="170" t="str">
        <f>+VLOOKUP(C285,[8]Resumen!$C$1:$J$65536,6,0)</f>
        <v>PA15/1300</v>
      </c>
      <c r="E285" s="168">
        <f>+VLOOKUP(C285,[8]Resumen!$C$1:$J$65536,5,0)</f>
        <v>1</v>
      </c>
      <c r="F285" s="171">
        <f>IF(MID(D285,1,2)="PC",VLOOKUP(D285,'[9]Costo Postes Concreto'!$B$1:$D$65536,2,0),VLOOKUP(C285,[8]Resumen!$C$1:$J$65536,7,0))</f>
        <v>1163</v>
      </c>
      <c r="G285" s="172">
        <f>IF(MID(D285,1,2)="PC",VLOOKUP(D285,'[9]Costo Postes Concreto'!$B$1:$D$65536,3,0),E285*F285*$D$3)</f>
        <v>4582.3811885762289</v>
      </c>
      <c r="H285" s="172">
        <f t="shared" si="25"/>
        <v>45.823811885762289</v>
      </c>
      <c r="I285" s="173">
        <f t="shared" si="26"/>
        <v>4628.2050004619914</v>
      </c>
      <c r="J285" s="173">
        <f t="shared" si="27"/>
        <v>45.823811885762289</v>
      </c>
      <c r="K285" s="173">
        <f t="shared" si="28"/>
        <v>4582.3811885762289</v>
      </c>
      <c r="L285" s="173">
        <f t="shared" si="29"/>
        <v>1163</v>
      </c>
    </row>
    <row r="286" spans="1:12" ht="12" customHeight="1" x14ac:dyDescent="0.2">
      <c r="A286" s="2"/>
      <c r="B286" s="168">
        <f t="shared" si="24"/>
        <v>281</v>
      </c>
      <c r="C286" s="169" t="s">
        <v>2317</v>
      </c>
      <c r="D286" s="170" t="str">
        <f>+VLOOKUP(C286,[8]Resumen!$C$1:$J$65536,6,0)</f>
        <v>PC15/300</v>
      </c>
      <c r="E286" s="168">
        <f>+VLOOKUP(C286,[8]Resumen!$C$1:$J$65536,5,0)</f>
        <v>1</v>
      </c>
      <c r="F286" s="171">
        <f>IF(MID(D286,1,2)="PC",VLOOKUP(D286,'[9]Costo Postes Concreto'!$B$1:$D$65536,2,0),VLOOKUP(C286,[8]Resumen!$C$1:$J$65536,7,0))</f>
        <v>2695</v>
      </c>
      <c r="G286" s="172">
        <f>IF(MID(D286,1,2)="PC",VLOOKUP(D286,'[9]Costo Postes Concreto'!$B$1:$D$65536,3,0),E286*F286*$D$3)</f>
        <v>512.69581069404967</v>
      </c>
      <c r="H286" s="172">
        <f t="shared" si="25"/>
        <v>5.1269581069404966</v>
      </c>
      <c r="I286" s="173">
        <f t="shared" si="26"/>
        <v>517.82276880099016</v>
      </c>
      <c r="J286" s="173">
        <f t="shared" si="27"/>
        <v>517.82276880099016</v>
      </c>
      <c r="K286" s="173">
        <f t="shared" si="28"/>
        <v>0</v>
      </c>
      <c r="L286" s="173">
        <f t="shared" si="29"/>
        <v>2695</v>
      </c>
    </row>
    <row r="287" spans="1:12" ht="12" customHeight="1" x14ac:dyDescent="0.2">
      <c r="A287" s="2"/>
      <c r="B287" s="168">
        <f t="shared" si="24"/>
        <v>282</v>
      </c>
      <c r="C287" s="169" t="s">
        <v>2318</v>
      </c>
      <c r="D287" s="170" t="str">
        <f>+VLOOKUP(C287,[8]Resumen!$C$1:$J$65536,6,0)</f>
        <v>PA15/800</v>
      </c>
      <c r="E287" s="168">
        <f>+VLOOKUP(C287,[8]Resumen!$C$1:$J$65536,5,0)</f>
        <v>1</v>
      </c>
      <c r="F287" s="171">
        <f>IF(MID(D287,1,2)="PC",VLOOKUP(D287,'[9]Costo Postes Concreto'!$B$1:$D$65536,2,0),VLOOKUP(C287,[8]Resumen!$C$1:$J$65536,7,0))</f>
        <v>848</v>
      </c>
      <c r="G287" s="172">
        <f>IF(MID(D287,1,2)="PC",VLOOKUP(D287,'[9]Costo Postes Concreto'!$B$1:$D$65536,3,0),E287*F287*$D$3)</f>
        <v>3341.2375304493912</v>
      </c>
      <c r="H287" s="172">
        <f t="shared" si="25"/>
        <v>33.412375304493914</v>
      </c>
      <c r="I287" s="173">
        <f t="shared" si="26"/>
        <v>3374.6499057538849</v>
      </c>
      <c r="J287" s="173">
        <f t="shared" si="27"/>
        <v>33.412375304493914</v>
      </c>
      <c r="K287" s="173">
        <f t="shared" si="28"/>
        <v>3341.2375304493912</v>
      </c>
      <c r="L287" s="173">
        <f t="shared" si="29"/>
        <v>848</v>
      </c>
    </row>
    <row r="288" spans="1:12" ht="12" customHeight="1" x14ac:dyDescent="0.2">
      <c r="A288" s="2"/>
      <c r="B288" s="168">
        <f t="shared" si="24"/>
        <v>283</v>
      </c>
      <c r="C288" s="169" t="s">
        <v>2319</v>
      </c>
      <c r="D288" s="170" t="str">
        <f>+VLOOKUP(C288,[8]Resumen!$C$1:$J$65536,6,0)</f>
        <v>PA15/1150</v>
      </c>
      <c r="E288" s="168">
        <f>+VLOOKUP(C288,[8]Resumen!$C$1:$J$65536,5,0)</f>
        <v>1</v>
      </c>
      <c r="F288" s="171">
        <f>IF(MID(D288,1,2)="PC",VLOOKUP(D288,'[9]Costo Postes Concreto'!$B$1:$D$65536,2,0),VLOOKUP(C288,[8]Resumen!$C$1:$J$65536,7,0))</f>
        <v>1074</v>
      </c>
      <c r="G288" s="172">
        <f>IF(MID(D288,1,2)="PC",VLOOKUP(D288,'[9]Costo Postes Concreto'!$B$1:$D$65536,3,0),E288*F288*$D$3)</f>
        <v>4231.7088534229315</v>
      </c>
      <c r="H288" s="172">
        <f t="shared" si="25"/>
        <v>42.317088534229313</v>
      </c>
      <c r="I288" s="173">
        <f t="shared" si="26"/>
        <v>4274.0259419571612</v>
      </c>
      <c r="J288" s="173">
        <f t="shared" si="27"/>
        <v>42.317088534229313</v>
      </c>
      <c r="K288" s="173">
        <f t="shared" si="28"/>
        <v>4231.7088534229315</v>
      </c>
      <c r="L288" s="173">
        <f t="shared" si="29"/>
        <v>1074</v>
      </c>
    </row>
    <row r="289" spans="1:12" ht="12" customHeight="1" x14ac:dyDescent="0.2">
      <c r="A289" s="2"/>
      <c r="B289" s="168">
        <f t="shared" si="24"/>
        <v>284</v>
      </c>
      <c r="C289" s="169" t="s">
        <v>2320</v>
      </c>
      <c r="D289" s="170" t="str">
        <f>+VLOOKUP(C289,[8]Resumen!$C$1:$J$65536,6,0)</f>
        <v>PA15/1750</v>
      </c>
      <c r="E289" s="168">
        <f>+VLOOKUP(C289,[8]Resumen!$C$1:$J$65536,5,0)</f>
        <v>1</v>
      </c>
      <c r="F289" s="171">
        <f>IF(MID(D289,1,2)="PC",VLOOKUP(D289,'[9]Costo Postes Concreto'!$B$1:$D$65536,2,0),VLOOKUP(C289,[8]Resumen!$C$1:$J$65536,7,0))</f>
        <v>1411</v>
      </c>
      <c r="G289" s="172">
        <f>IF(MID(D289,1,2)="PC",VLOOKUP(D289,'[9]Costo Postes Concreto'!$B$1:$D$65536,3,0),E289*F289*$D$3)</f>
        <v>5559.5355606887861</v>
      </c>
      <c r="H289" s="172">
        <f t="shared" si="25"/>
        <v>55.595355606887864</v>
      </c>
      <c r="I289" s="173">
        <f t="shared" si="26"/>
        <v>5615.1309162956741</v>
      </c>
      <c r="J289" s="173">
        <f t="shared" si="27"/>
        <v>55.595355606887864</v>
      </c>
      <c r="K289" s="173">
        <f t="shared" si="28"/>
        <v>5559.5355606887861</v>
      </c>
      <c r="L289" s="173">
        <f t="shared" si="29"/>
        <v>1411</v>
      </c>
    </row>
    <row r="290" spans="1:12" ht="12" customHeight="1" x14ac:dyDescent="0.2">
      <c r="A290" s="2"/>
      <c r="B290" s="168">
        <f t="shared" si="24"/>
        <v>285</v>
      </c>
      <c r="C290" s="169" t="s">
        <v>2321</v>
      </c>
      <c r="D290" s="170" t="str">
        <f>+VLOOKUP(C290,[8]Resumen!$C$1:$J$65536,6,0)</f>
        <v>PC15/300</v>
      </c>
      <c r="E290" s="168">
        <f>+VLOOKUP(C290,[8]Resumen!$C$1:$J$65536,5,0)</f>
        <v>1</v>
      </c>
      <c r="F290" s="171">
        <f>IF(MID(D290,1,2)="PC",VLOOKUP(D290,'[9]Costo Postes Concreto'!$B$1:$D$65536,2,0),VLOOKUP(C290,[8]Resumen!$C$1:$J$65536,7,0))</f>
        <v>2695</v>
      </c>
      <c r="G290" s="172">
        <f>IF(MID(D290,1,2)="PC",VLOOKUP(D290,'[9]Costo Postes Concreto'!$B$1:$D$65536,3,0),E290*F290*$D$3)</f>
        <v>512.69581069404967</v>
      </c>
      <c r="H290" s="172">
        <f t="shared" si="25"/>
        <v>5.1269581069404966</v>
      </c>
      <c r="I290" s="173">
        <f t="shared" si="26"/>
        <v>517.82276880099016</v>
      </c>
      <c r="J290" s="173">
        <f t="shared" si="27"/>
        <v>517.82276880099016</v>
      </c>
      <c r="K290" s="173">
        <f t="shared" si="28"/>
        <v>0</v>
      </c>
      <c r="L290" s="173">
        <f t="shared" si="29"/>
        <v>2695</v>
      </c>
    </row>
    <row r="291" spans="1:12" ht="12" customHeight="1" x14ac:dyDescent="0.2">
      <c r="A291" s="2"/>
      <c r="B291" s="168">
        <f t="shared" si="24"/>
        <v>286</v>
      </c>
      <c r="C291" s="169" t="s">
        <v>2322</v>
      </c>
      <c r="D291" s="170" t="str">
        <f>+VLOOKUP(C291,[8]Resumen!$C$1:$J$65536,6,0)</f>
        <v>PA15/950</v>
      </c>
      <c r="E291" s="168">
        <f>+VLOOKUP(C291,[8]Resumen!$C$1:$J$65536,5,0)</f>
        <v>1</v>
      </c>
      <c r="F291" s="171">
        <f>IF(MID(D291,1,2)="PC",VLOOKUP(D291,'[9]Costo Postes Concreto'!$B$1:$D$65536,2,0),VLOOKUP(C291,[8]Resumen!$C$1:$J$65536,7,0))</f>
        <v>949</v>
      </c>
      <c r="G291" s="172">
        <f>IF(MID(D291,1,2)="PC",VLOOKUP(D291,'[9]Costo Postes Concreto'!$B$1:$D$65536,3,0),E291*F291*$D$3)</f>
        <v>3739.1915287694246</v>
      </c>
      <c r="H291" s="172">
        <f t="shared" si="25"/>
        <v>37.391915287694246</v>
      </c>
      <c r="I291" s="173">
        <f t="shared" si="26"/>
        <v>3776.5834440571189</v>
      </c>
      <c r="J291" s="173">
        <f t="shared" si="27"/>
        <v>37.391915287694246</v>
      </c>
      <c r="K291" s="173">
        <f t="shared" si="28"/>
        <v>3739.1915287694246</v>
      </c>
      <c r="L291" s="173">
        <f t="shared" si="29"/>
        <v>949</v>
      </c>
    </row>
    <row r="292" spans="1:12" ht="12" customHeight="1" x14ac:dyDescent="0.2">
      <c r="A292" s="2"/>
      <c r="B292" s="168">
        <f t="shared" si="24"/>
        <v>287</v>
      </c>
      <c r="C292" s="169" t="s">
        <v>2323</v>
      </c>
      <c r="D292" s="170" t="str">
        <f>+VLOOKUP(C292,[8]Resumen!$C$1:$J$65536,6,0)</f>
        <v>PA15/1400</v>
      </c>
      <c r="E292" s="168">
        <f>+VLOOKUP(C292,[8]Resumen!$C$1:$J$65536,5,0)</f>
        <v>1</v>
      </c>
      <c r="F292" s="171">
        <f>IF(MID(D292,1,2)="PC",VLOOKUP(D292,'[9]Costo Postes Concreto'!$B$1:$D$65536,2,0),VLOOKUP(C292,[8]Resumen!$C$1:$J$65536,7,0))</f>
        <v>1221</v>
      </c>
      <c r="G292" s="172">
        <f>IF(MID(D292,1,2)="PC",VLOOKUP(D292,'[9]Costo Postes Concreto'!$B$1:$D$65536,3,0),E292*F292*$D$3)</f>
        <v>4810.9092272154558</v>
      </c>
      <c r="H292" s="172">
        <f t="shared" si="25"/>
        <v>48.109092272154555</v>
      </c>
      <c r="I292" s="173">
        <f t="shared" si="26"/>
        <v>4859.0183194876099</v>
      </c>
      <c r="J292" s="173">
        <f t="shared" si="27"/>
        <v>48.109092272154555</v>
      </c>
      <c r="K292" s="173">
        <f t="shared" si="28"/>
        <v>4810.9092272154558</v>
      </c>
      <c r="L292" s="173">
        <f t="shared" si="29"/>
        <v>1221</v>
      </c>
    </row>
    <row r="293" spans="1:12" ht="12" customHeight="1" x14ac:dyDescent="0.2">
      <c r="A293" s="2"/>
      <c r="B293" s="168">
        <f t="shared" si="24"/>
        <v>288</v>
      </c>
      <c r="C293" s="169" t="s">
        <v>2324</v>
      </c>
      <c r="D293" s="170" t="str">
        <f>+VLOOKUP(C293,[8]Resumen!$C$1:$J$65536,6,0)</f>
        <v>PA15/2150</v>
      </c>
      <c r="E293" s="168">
        <f>+VLOOKUP(C293,[8]Resumen!$C$1:$J$65536,5,0)</f>
        <v>1</v>
      </c>
      <c r="F293" s="171">
        <f>IF(MID(D293,1,2)="PC",VLOOKUP(D293,'[9]Costo Postes Concreto'!$B$1:$D$65536,2,0),VLOOKUP(C293,[8]Resumen!$C$1:$J$65536,7,0))</f>
        <v>1613</v>
      </c>
      <c r="G293" s="172">
        <f>IF(MID(D293,1,2)="PC",VLOOKUP(D293,'[9]Costo Postes Concreto'!$B$1:$D$65536,3,0),E293*F293*$D$3)</f>
        <v>6355.4435573288538</v>
      </c>
      <c r="H293" s="172">
        <f t="shared" si="25"/>
        <v>63.554435573288536</v>
      </c>
      <c r="I293" s="173">
        <f t="shared" si="26"/>
        <v>6418.997992902142</v>
      </c>
      <c r="J293" s="173">
        <f t="shared" si="27"/>
        <v>63.554435573288536</v>
      </c>
      <c r="K293" s="173">
        <f t="shared" si="28"/>
        <v>6355.4435573288538</v>
      </c>
      <c r="L293" s="173">
        <f t="shared" si="29"/>
        <v>1613</v>
      </c>
    </row>
    <row r="294" spans="1:12" ht="12" customHeight="1" x14ac:dyDescent="0.2">
      <c r="A294" s="2"/>
      <c r="B294" s="168">
        <f t="shared" si="24"/>
        <v>289</v>
      </c>
      <c r="C294" s="169" t="s">
        <v>2325</v>
      </c>
      <c r="D294" s="170" t="str">
        <f>+VLOOKUP(C294,[8]Resumen!$C$1:$J$65536,6,0)</f>
        <v>PC15/400</v>
      </c>
      <c r="E294" s="168">
        <f>+VLOOKUP(C294,[8]Resumen!$C$1:$J$65536,5,0)</f>
        <v>1</v>
      </c>
      <c r="F294" s="171">
        <f>IF(MID(D294,1,2)="PC",VLOOKUP(D294,'[9]Costo Postes Concreto'!$B$1:$D$65536,2,0),VLOOKUP(C294,[8]Resumen!$C$1:$J$65536,7,0))</f>
        <v>2772</v>
      </c>
      <c r="G294" s="172">
        <f>IF(MID(D294,1,2)="PC",VLOOKUP(D294,'[9]Costo Postes Concreto'!$B$1:$D$65536,3,0),E294*F294*$D$3)</f>
        <v>590.37403126360323</v>
      </c>
      <c r="H294" s="172">
        <f t="shared" si="25"/>
        <v>5.9037403126360326</v>
      </c>
      <c r="I294" s="173">
        <f t="shared" si="26"/>
        <v>596.27777157623927</v>
      </c>
      <c r="J294" s="173">
        <f t="shared" si="27"/>
        <v>596.27777157623927</v>
      </c>
      <c r="K294" s="173">
        <f t="shared" si="28"/>
        <v>0</v>
      </c>
      <c r="L294" s="173">
        <f t="shared" si="29"/>
        <v>2772</v>
      </c>
    </row>
    <row r="295" spans="1:12" ht="12" customHeight="1" x14ac:dyDescent="0.2">
      <c r="A295" s="2"/>
      <c r="B295" s="168">
        <f t="shared" si="24"/>
        <v>290</v>
      </c>
      <c r="C295" s="169" t="s">
        <v>2326</v>
      </c>
      <c r="D295" s="170" t="str">
        <f>+VLOOKUP(C295,[8]Resumen!$C$1:$J$65536,6,0)</f>
        <v>PA15/1500</v>
      </c>
      <c r="E295" s="168">
        <f>+VLOOKUP(C295,[8]Resumen!$C$1:$J$65536,5,0)</f>
        <v>1</v>
      </c>
      <c r="F295" s="171">
        <f>IF(MID(D295,1,2)="PC",VLOOKUP(D295,'[9]Costo Postes Concreto'!$B$1:$D$65536,2,0),VLOOKUP(C295,[8]Resumen!$C$1:$J$65536,7,0))</f>
        <v>1277</v>
      </c>
      <c r="G295" s="172">
        <f>IF(MID(D295,1,2)="PC",VLOOKUP(D295,'[9]Costo Postes Concreto'!$B$1:$D$65536,3,0),E295*F295*$D$3)</f>
        <v>5031.556988660227</v>
      </c>
      <c r="H295" s="172">
        <f t="shared" si="25"/>
        <v>50.315569886602269</v>
      </c>
      <c r="I295" s="173">
        <f t="shared" si="26"/>
        <v>5081.8725585468292</v>
      </c>
      <c r="J295" s="173">
        <f t="shared" si="27"/>
        <v>50.315569886602269</v>
      </c>
      <c r="K295" s="173">
        <f t="shared" si="28"/>
        <v>5031.556988660227</v>
      </c>
      <c r="L295" s="173">
        <f t="shared" si="29"/>
        <v>1277</v>
      </c>
    </row>
    <row r="296" spans="1:12" ht="12" customHeight="1" x14ac:dyDescent="0.2">
      <c r="A296" s="2"/>
      <c r="B296" s="168">
        <f t="shared" si="24"/>
        <v>291</v>
      </c>
      <c r="C296" s="169" t="s">
        <v>2327</v>
      </c>
      <c r="D296" s="170" t="str">
        <f>+VLOOKUP(C296,[8]Resumen!$C$1:$J$65536,6,0)</f>
        <v>PA15/2150</v>
      </c>
      <c r="E296" s="168">
        <f>+VLOOKUP(C296,[8]Resumen!$C$1:$J$65536,5,0)</f>
        <v>1</v>
      </c>
      <c r="F296" s="171">
        <f>IF(MID(D296,1,2)="PC",VLOOKUP(D296,'[9]Costo Postes Concreto'!$B$1:$D$65536,2,0),VLOOKUP(C296,[8]Resumen!$C$1:$J$65536,7,0))</f>
        <v>1613</v>
      </c>
      <c r="G296" s="172">
        <f>IF(MID(D296,1,2)="PC",VLOOKUP(D296,'[9]Costo Postes Concreto'!$B$1:$D$65536,3,0),E296*F296*$D$3)</f>
        <v>6355.4435573288538</v>
      </c>
      <c r="H296" s="172">
        <f t="shared" si="25"/>
        <v>63.554435573288536</v>
      </c>
      <c r="I296" s="173">
        <f t="shared" si="26"/>
        <v>6418.997992902142</v>
      </c>
      <c r="J296" s="173">
        <f t="shared" si="27"/>
        <v>63.554435573288536</v>
      </c>
      <c r="K296" s="173">
        <f t="shared" si="28"/>
        <v>6355.4435573288538</v>
      </c>
      <c r="L296" s="173">
        <f t="shared" si="29"/>
        <v>1613</v>
      </c>
    </row>
    <row r="297" spans="1:12" ht="12" customHeight="1" x14ac:dyDescent="0.2">
      <c r="A297" s="2"/>
      <c r="B297" s="168">
        <f t="shared" si="24"/>
        <v>292</v>
      </c>
      <c r="C297" s="169" t="s">
        <v>2328</v>
      </c>
      <c r="D297" s="170" t="str">
        <f>+VLOOKUP(C297,[8]Resumen!$C$1:$J$65536,6,0)</f>
        <v>PA15/3450</v>
      </c>
      <c r="E297" s="168">
        <f>+VLOOKUP(C297,[8]Resumen!$C$1:$J$65536,5,0)</f>
        <v>1</v>
      </c>
      <c r="F297" s="171">
        <f>IF(MID(D297,1,2)="PC",VLOOKUP(D297,'[9]Costo Postes Concreto'!$B$1:$D$65536,2,0),VLOOKUP(C297,[8]Resumen!$C$1:$J$65536,7,0))</f>
        <v>2194</v>
      </c>
      <c r="G297" s="172">
        <f>IF(MID(D297,1,2)="PC",VLOOKUP(D297,'[9]Costo Postes Concreto'!$B$1:$D$65536,3,0),E297*F297*$D$3)</f>
        <v>8644.6640823183534</v>
      </c>
      <c r="H297" s="172">
        <f t="shared" si="25"/>
        <v>86.446640823183529</v>
      </c>
      <c r="I297" s="173">
        <f t="shared" si="26"/>
        <v>8731.1107231415372</v>
      </c>
      <c r="J297" s="173">
        <f t="shared" si="27"/>
        <v>86.446640823183529</v>
      </c>
      <c r="K297" s="173">
        <f t="shared" si="28"/>
        <v>8644.6640823183534</v>
      </c>
      <c r="L297" s="173">
        <f t="shared" si="29"/>
        <v>2194</v>
      </c>
    </row>
    <row r="298" spans="1:12" ht="12" customHeight="1" x14ac:dyDescent="0.2">
      <c r="A298" s="2"/>
      <c r="B298" s="168">
        <f t="shared" si="24"/>
        <v>293</v>
      </c>
      <c r="C298" s="169" t="s">
        <v>2329</v>
      </c>
      <c r="D298" s="170" t="str">
        <f>+VLOOKUP(C298,[8]Resumen!$C$1:$J$65536,6,0)</f>
        <v>PC15/500</v>
      </c>
      <c r="E298" s="168">
        <f>+VLOOKUP(C298,[8]Resumen!$C$1:$J$65536,5,0)</f>
        <v>1</v>
      </c>
      <c r="F298" s="171">
        <f>IF(MID(D298,1,2)="PC",VLOOKUP(D298,'[9]Costo Postes Concreto'!$B$1:$D$65536,2,0),VLOOKUP(C298,[8]Resumen!$C$1:$J$65536,7,0))</f>
        <v>2849</v>
      </c>
      <c r="G298" s="172">
        <f>IF(MID(D298,1,2)="PC",VLOOKUP(D298,'[9]Costo Postes Concreto'!$B$1:$D$65536,3,0),E298*F298*$D$3)</f>
        <v>668.05225183315679</v>
      </c>
      <c r="H298" s="172">
        <f t="shared" si="25"/>
        <v>6.6805225183315677</v>
      </c>
      <c r="I298" s="173">
        <f t="shared" si="26"/>
        <v>674.73277435148839</v>
      </c>
      <c r="J298" s="173">
        <f t="shared" si="27"/>
        <v>674.73277435148839</v>
      </c>
      <c r="K298" s="173">
        <f t="shared" si="28"/>
        <v>0</v>
      </c>
      <c r="L298" s="173">
        <f t="shared" si="29"/>
        <v>2849</v>
      </c>
    </row>
    <row r="299" spans="1:12" ht="12" customHeight="1" x14ac:dyDescent="0.2">
      <c r="A299" s="2"/>
      <c r="B299" s="168">
        <f t="shared" si="24"/>
        <v>294</v>
      </c>
      <c r="C299" s="169" t="s">
        <v>2330</v>
      </c>
      <c r="D299" s="170" t="str">
        <f>+VLOOKUP(C299,[8]Resumen!$C$1:$J$65536,6,0)</f>
        <v>PA15/1800</v>
      </c>
      <c r="E299" s="168">
        <f>+VLOOKUP(C299,[8]Resumen!$C$1:$J$65536,5,0)</f>
        <v>1</v>
      </c>
      <c r="F299" s="171">
        <f>IF(MID(D299,1,2)="PC",VLOOKUP(D299,'[9]Costo Postes Concreto'!$B$1:$D$65536,2,0),VLOOKUP(C299,[8]Resumen!$C$1:$J$65536,7,0))</f>
        <v>1437</v>
      </c>
      <c r="G299" s="172">
        <f>IF(MID(D299,1,2)="PC",VLOOKUP(D299,'[9]Costo Postes Concreto'!$B$1:$D$65536,3,0),E299*F299*$D$3)</f>
        <v>5661.9791642167156</v>
      </c>
      <c r="H299" s="172">
        <f t="shared" si="25"/>
        <v>56.619791642167158</v>
      </c>
      <c r="I299" s="173">
        <f t="shared" si="26"/>
        <v>5718.5989558588826</v>
      </c>
      <c r="J299" s="173">
        <f t="shared" si="27"/>
        <v>56.619791642167158</v>
      </c>
      <c r="K299" s="173">
        <f t="shared" si="28"/>
        <v>5661.9791642167156</v>
      </c>
      <c r="L299" s="173">
        <f t="shared" si="29"/>
        <v>1437</v>
      </c>
    </row>
    <row r="300" spans="1:12" ht="12" customHeight="1" x14ac:dyDescent="0.2">
      <c r="A300" s="2"/>
      <c r="B300" s="168">
        <f t="shared" si="24"/>
        <v>295</v>
      </c>
      <c r="C300" s="169" t="s">
        <v>2331</v>
      </c>
      <c r="D300" s="170" t="str">
        <f>+VLOOKUP(C300,[8]Resumen!$C$1:$J$65536,6,0)</f>
        <v>PA15/2650</v>
      </c>
      <c r="E300" s="168">
        <f>+VLOOKUP(C300,[8]Resumen!$C$1:$J$65536,5,0)</f>
        <v>1</v>
      </c>
      <c r="F300" s="171">
        <f>IF(MID(D300,1,2)="PC",VLOOKUP(D300,'[9]Costo Postes Concreto'!$B$1:$D$65536,2,0),VLOOKUP(C300,[8]Resumen!$C$1:$J$65536,7,0))</f>
        <v>1848</v>
      </c>
      <c r="G300" s="172">
        <f>IF(MID(D300,1,2)="PC",VLOOKUP(D300,'[9]Costo Postes Concreto'!$B$1:$D$65536,3,0),E300*F300*$D$3)</f>
        <v>7281.3761276774467</v>
      </c>
      <c r="H300" s="172">
        <f t="shared" si="25"/>
        <v>72.813761276774471</v>
      </c>
      <c r="I300" s="173">
        <f t="shared" si="26"/>
        <v>7354.1898889542208</v>
      </c>
      <c r="J300" s="173">
        <f t="shared" si="27"/>
        <v>72.813761276774471</v>
      </c>
      <c r="K300" s="173">
        <f t="shared" si="28"/>
        <v>7281.3761276774467</v>
      </c>
      <c r="L300" s="173">
        <f t="shared" si="29"/>
        <v>1848</v>
      </c>
    </row>
    <row r="301" spans="1:12" ht="12" customHeight="1" x14ac:dyDescent="0.2">
      <c r="A301" s="2"/>
      <c r="B301" s="168">
        <f t="shared" si="24"/>
        <v>296</v>
      </c>
      <c r="C301" s="169" t="s">
        <v>2332</v>
      </c>
      <c r="D301" s="170" t="str">
        <f>+VLOOKUP(C301,[8]Resumen!$C$1:$J$65536,6,0)</f>
        <v>PA15/4200</v>
      </c>
      <c r="E301" s="168">
        <f>+VLOOKUP(C301,[8]Resumen!$C$1:$J$65536,5,0)</f>
        <v>1</v>
      </c>
      <c r="F301" s="171">
        <f>IF(MID(D301,1,2)="PC",VLOOKUP(D301,'[9]Costo Postes Concreto'!$B$1:$D$65536,2,0),VLOOKUP(C301,[8]Resumen!$C$1:$J$65536,7,0))</f>
        <v>2493</v>
      </c>
      <c r="G301" s="172">
        <f>IF(MID(D301,1,2)="PC",VLOOKUP(D301,'[9]Costo Postes Concreto'!$B$1:$D$65536,3,0),E301*F301*$D$3)</f>
        <v>9822.7655228895419</v>
      </c>
      <c r="H301" s="172">
        <f t="shared" si="25"/>
        <v>98.227655228895415</v>
      </c>
      <c r="I301" s="173">
        <f t="shared" si="26"/>
        <v>9920.9931781184368</v>
      </c>
      <c r="J301" s="173">
        <f t="shared" si="27"/>
        <v>98.227655228895415</v>
      </c>
      <c r="K301" s="173">
        <f t="shared" si="28"/>
        <v>9822.7655228895419</v>
      </c>
      <c r="L301" s="173">
        <f t="shared" si="29"/>
        <v>2493</v>
      </c>
    </row>
    <row r="302" spans="1:12" ht="12" customHeight="1" x14ac:dyDescent="0.2">
      <c r="A302" s="2"/>
      <c r="B302" s="168">
        <f t="shared" si="24"/>
        <v>297</v>
      </c>
      <c r="C302" s="169" t="s">
        <v>2333</v>
      </c>
      <c r="D302" s="170" t="str">
        <f>+VLOOKUP(C302,[8]Resumen!$C$1:$J$65536,6,0)</f>
        <v>PC15/400</v>
      </c>
      <c r="E302" s="168">
        <f>+VLOOKUP(C302,[8]Resumen!$C$1:$J$65536,5,0)</f>
        <v>1</v>
      </c>
      <c r="F302" s="171">
        <f>IF(MID(D302,1,2)="PC",VLOOKUP(D302,'[9]Costo Postes Concreto'!$B$1:$D$65536,2,0),VLOOKUP(C302,[8]Resumen!$C$1:$J$65536,7,0))</f>
        <v>2772</v>
      </c>
      <c r="G302" s="172">
        <f>IF(MID(D302,1,2)="PC",VLOOKUP(D302,'[9]Costo Postes Concreto'!$B$1:$D$65536,3,0),E302*F302*$D$3)</f>
        <v>590.37403126360323</v>
      </c>
      <c r="H302" s="172">
        <f t="shared" si="25"/>
        <v>5.9037403126360326</v>
      </c>
      <c r="I302" s="173">
        <f t="shared" si="26"/>
        <v>596.27777157623927</v>
      </c>
      <c r="J302" s="173">
        <f t="shared" si="27"/>
        <v>596.27777157623927</v>
      </c>
      <c r="K302" s="173">
        <f t="shared" si="28"/>
        <v>0</v>
      </c>
      <c r="L302" s="173">
        <f t="shared" si="29"/>
        <v>2772</v>
      </c>
    </row>
    <row r="303" spans="1:12" ht="12" customHeight="1" x14ac:dyDescent="0.2">
      <c r="A303" s="2"/>
      <c r="B303" s="168">
        <f t="shared" si="24"/>
        <v>298</v>
      </c>
      <c r="C303" s="169" t="s">
        <v>2334</v>
      </c>
      <c r="D303" s="170" t="str">
        <f>+VLOOKUP(C303,[8]Resumen!$C$1:$J$65536,6,0)</f>
        <v>PA15/600</v>
      </c>
      <c r="E303" s="168">
        <f>+VLOOKUP(C303,[8]Resumen!$C$1:$J$65536,5,0)</f>
        <v>2</v>
      </c>
      <c r="F303" s="171">
        <f>IF(MID(D303,1,2)="PC",VLOOKUP(D303,'[9]Costo Postes Concreto'!$B$1:$D$65536,2,0),VLOOKUP(C303,[8]Resumen!$C$1:$J$65536,7,0))</f>
        <v>704</v>
      </c>
      <c r="G303" s="172">
        <f>IF(MID(D303,1,2)="PC",VLOOKUP(D303,'[9]Costo Postes Concreto'!$B$1:$D$65536,3,0),E303*F303*$D$3)</f>
        <v>5547.7151448971026</v>
      </c>
      <c r="H303" s="172">
        <f t="shared" si="25"/>
        <v>55.477151448971028</v>
      </c>
      <c r="I303" s="173">
        <f t="shared" si="26"/>
        <v>5603.1922963460738</v>
      </c>
      <c r="J303" s="173">
        <f t="shared" si="27"/>
        <v>55.477151448971028</v>
      </c>
      <c r="K303" s="173">
        <f t="shared" si="28"/>
        <v>5547.7151448971026</v>
      </c>
      <c r="L303" s="173">
        <f t="shared" si="29"/>
        <v>1408</v>
      </c>
    </row>
    <row r="304" spans="1:12" ht="12" customHeight="1" x14ac:dyDescent="0.2">
      <c r="A304" s="2"/>
      <c r="B304" s="168">
        <f t="shared" si="24"/>
        <v>299</v>
      </c>
      <c r="C304" s="169" t="s">
        <v>2335</v>
      </c>
      <c r="D304" s="170" t="str">
        <f>+VLOOKUP(C304,[8]Resumen!$C$1:$J$65536,6,0)</f>
        <v>PA15/850</v>
      </c>
      <c r="E304" s="168">
        <f>+VLOOKUP(C304,[8]Resumen!$C$1:$J$65536,5,0)</f>
        <v>2</v>
      </c>
      <c r="F304" s="171">
        <f>IF(MID(D304,1,2)="PC",VLOOKUP(D304,'[9]Costo Postes Concreto'!$B$1:$D$65536,2,0),VLOOKUP(C304,[8]Resumen!$C$1:$J$65536,7,0))</f>
        <v>883</v>
      </c>
      <c r="G304" s="172">
        <f>IF(MID(D304,1,2)="PC",VLOOKUP(D304,'[9]Costo Postes Concreto'!$B$1:$D$65536,3,0),E304*F304*$D$3)</f>
        <v>6958.2847627047458</v>
      </c>
      <c r="H304" s="172">
        <f t="shared" si="25"/>
        <v>69.582847627047457</v>
      </c>
      <c r="I304" s="173">
        <f t="shared" si="26"/>
        <v>7027.867610331793</v>
      </c>
      <c r="J304" s="173">
        <f t="shared" si="27"/>
        <v>69.582847627047457</v>
      </c>
      <c r="K304" s="173">
        <f t="shared" si="28"/>
        <v>6958.2847627047458</v>
      </c>
      <c r="L304" s="173">
        <f t="shared" si="29"/>
        <v>1766</v>
      </c>
    </row>
    <row r="305" spans="1:12" ht="12" customHeight="1" x14ac:dyDescent="0.2">
      <c r="A305" s="2"/>
      <c r="B305" s="168">
        <f t="shared" si="24"/>
        <v>300</v>
      </c>
      <c r="C305" s="169" t="s">
        <v>2336</v>
      </c>
      <c r="D305" s="170" t="str">
        <f>+VLOOKUP(C305,[8]Resumen!$C$1:$J$65536,6,0)</f>
        <v>PA15/1300</v>
      </c>
      <c r="E305" s="168">
        <f>+VLOOKUP(C305,[8]Resumen!$C$1:$J$65536,5,0)</f>
        <v>2</v>
      </c>
      <c r="F305" s="171">
        <f>IF(MID(D305,1,2)="PC",VLOOKUP(D305,'[9]Costo Postes Concreto'!$B$1:$D$65536,2,0),VLOOKUP(C305,[8]Resumen!$C$1:$J$65536,7,0))</f>
        <v>1163</v>
      </c>
      <c r="G305" s="172">
        <f>IF(MID(D305,1,2)="PC",VLOOKUP(D305,'[9]Costo Postes Concreto'!$B$1:$D$65536,3,0),E305*F305*$D$3)</f>
        <v>9164.7623771524577</v>
      </c>
      <c r="H305" s="172">
        <f t="shared" si="25"/>
        <v>91.647623771524579</v>
      </c>
      <c r="I305" s="173">
        <f t="shared" si="26"/>
        <v>9256.4100009239828</v>
      </c>
      <c r="J305" s="173">
        <f t="shared" si="27"/>
        <v>91.647623771524579</v>
      </c>
      <c r="K305" s="173">
        <f t="shared" si="28"/>
        <v>9164.7623771524577</v>
      </c>
      <c r="L305" s="173">
        <f t="shared" si="29"/>
        <v>2326</v>
      </c>
    </row>
    <row r="306" spans="1:12" ht="12" customHeight="1" x14ac:dyDescent="0.2">
      <c r="A306" s="2"/>
      <c r="B306" s="168">
        <f t="shared" si="24"/>
        <v>301</v>
      </c>
      <c r="C306" s="169" t="s">
        <v>2337</v>
      </c>
      <c r="D306" s="170" t="str">
        <f>+VLOOKUP(C306,[8]Resumen!$C$1:$J$65536,6,0)</f>
        <v>PC15/400</v>
      </c>
      <c r="E306" s="168">
        <f>+VLOOKUP(C306,[8]Resumen!$C$1:$J$65536,5,0)</f>
        <v>1</v>
      </c>
      <c r="F306" s="171">
        <f>IF(MID(D306,1,2)="PC",VLOOKUP(D306,'[9]Costo Postes Concreto'!$B$1:$D$65536,2,0),VLOOKUP(C306,[8]Resumen!$C$1:$J$65536,7,0))</f>
        <v>2772</v>
      </c>
      <c r="G306" s="172">
        <f>IF(MID(D306,1,2)="PC",VLOOKUP(D306,'[9]Costo Postes Concreto'!$B$1:$D$65536,3,0),E306*F306*$D$3)</f>
        <v>590.37403126360323</v>
      </c>
      <c r="H306" s="172">
        <f t="shared" si="25"/>
        <v>5.9037403126360326</v>
      </c>
      <c r="I306" s="173">
        <f t="shared" si="26"/>
        <v>596.27777157623927</v>
      </c>
      <c r="J306" s="173">
        <f t="shared" si="27"/>
        <v>596.27777157623927</v>
      </c>
      <c r="K306" s="173">
        <f t="shared" si="28"/>
        <v>0</v>
      </c>
      <c r="L306" s="173">
        <f t="shared" si="29"/>
        <v>2772</v>
      </c>
    </row>
    <row r="307" spans="1:12" ht="12" customHeight="1" x14ac:dyDescent="0.2">
      <c r="A307" s="2"/>
      <c r="B307" s="168">
        <f t="shared" si="24"/>
        <v>302</v>
      </c>
      <c r="C307" s="169" t="s">
        <v>2338</v>
      </c>
      <c r="D307" s="170" t="str">
        <f>+VLOOKUP(C307,[8]Resumen!$C$1:$J$65536,6,0)</f>
        <v>PA15/750</v>
      </c>
      <c r="E307" s="168">
        <f>+VLOOKUP(C307,[8]Resumen!$C$1:$J$65536,5,0)</f>
        <v>2</v>
      </c>
      <c r="F307" s="171">
        <f>IF(MID(D307,1,2)="PC",VLOOKUP(D307,'[9]Costo Postes Concreto'!$B$1:$D$65536,2,0),VLOOKUP(C307,[8]Resumen!$C$1:$J$65536,7,0))</f>
        <v>814</v>
      </c>
      <c r="G307" s="172">
        <f>IF(MID(D307,1,2)="PC",VLOOKUP(D307,'[9]Costo Postes Concreto'!$B$1:$D$65536,3,0),E307*F307*$D$3)</f>
        <v>6414.5456362872746</v>
      </c>
      <c r="H307" s="172">
        <f t="shared" si="25"/>
        <v>64.14545636287275</v>
      </c>
      <c r="I307" s="173">
        <f t="shared" si="26"/>
        <v>6478.6910926501478</v>
      </c>
      <c r="J307" s="173">
        <f t="shared" si="27"/>
        <v>64.14545636287275</v>
      </c>
      <c r="K307" s="173">
        <f t="shared" si="28"/>
        <v>6414.5456362872746</v>
      </c>
      <c r="L307" s="173">
        <f t="shared" si="29"/>
        <v>1628</v>
      </c>
    </row>
    <row r="308" spans="1:12" ht="12" customHeight="1" x14ac:dyDescent="0.2">
      <c r="A308" s="2"/>
      <c r="B308" s="168">
        <f t="shared" si="24"/>
        <v>303</v>
      </c>
      <c r="C308" s="169" t="s">
        <v>2339</v>
      </c>
      <c r="D308" s="170" t="str">
        <f>+VLOOKUP(C308,[8]Resumen!$C$1:$J$65536,6,0)</f>
        <v>PA15/1150</v>
      </c>
      <c r="E308" s="168">
        <f>+VLOOKUP(C308,[8]Resumen!$C$1:$J$65536,5,0)</f>
        <v>2</v>
      </c>
      <c r="F308" s="171">
        <f>IF(MID(D308,1,2)="PC",VLOOKUP(D308,'[9]Costo Postes Concreto'!$B$1:$D$65536,2,0),VLOOKUP(C308,[8]Resumen!$C$1:$J$65536,7,0))</f>
        <v>1074</v>
      </c>
      <c r="G308" s="172">
        <f>IF(MID(D308,1,2)="PC",VLOOKUP(D308,'[9]Costo Postes Concreto'!$B$1:$D$65536,3,0),E308*F308*$D$3)</f>
        <v>8463.417706845863</v>
      </c>
      <c r="H308" s="172">
        <f t="shared" si="25"/>
        <v>84.634177068458627</v>
      </c>
      <c r="I308" s="173">
        <f t="shared" si="26"/>
        <v>8548.0518839143224</v>
      </c>
      <c r="J308" s="173">
        <f t="shared" si="27"/>
        <v>84.634177068458627</v>
      </c>
      <c r="K308" s="173">
        <f t="shared" si="28"/>
        <v>8463.417706845863</v>
      </c>
      <c r="L308" s="173">
        <f t="shared" si="29"/>
        <v>2148</v>
      </c>
    </row>
    <row r="309" spans="1:12" ht="12" customHeight="1" x14ac:dyDescent="0.2">
      <c r="A309" s="2"/>
      <c r="B309" s="168">
        <f t="shared" si="24"/>
        <v>304</v>
      </c>
      <c r="C309" s="169" t="s">
        <v>2340</v>
      </c>
      <c r="D309" s="170" t="str">
        <f>+VLOOKUP(C309,[8]Resumen!$C$1:$J$65536,6,0)</f>
        <v>PA15/1750</v>
      </c>
      <c r="E309" s="168">
        <f>+VLOOKUP(C309,[8]Resumen!$C$1:$J$65536,5,0)</f>
        <v>2</v>
      </c>
      <c r="F309" s="171">
        <f>IF(MID(D309,1,2)="PC",VLOOKUP(D309,'[9]Costo Postes Concreto'!$B$1:$D$65536,2,0),VLOOKUP(C309,[8]Resumen!$C$1:$J$65536,7,0))</f>
        <v>1411</v>
      </c>
      <c r="G309" s="172">
        <f>IF(MID(D309,1,2)="PC",VLOOKUP(D309,'[9]Costo Postes Concreto'!$B$1:$D$65536,3,0),E309*F309*$D$3)</f>
        <v>11119.071121377572</v>
      </c>
      <c r="H309" s="172">
        <f t="shared" si="25"/>
        <v>111.19071121377573</v>
      </c>
      <c r="I309" s="173">
        <f t="shared" si="26"/>
        <v>11230.261832591348</v>
      </c>
      <c r="J309" s="173">
        <f t="shared" si="27"/>
        <v>111.19071121377573</v>
      </c>
      <c r="K309" s="173">
        <f t="shared" si="28"/>
        <v>11119.071121377572</v>
      </c>
      <c r="L309" s="173">
        <f t="shared" si="29"/>
        <v>2822</v>
      </c>
    </row>
    <row r="310" spans="1:12" ht="12" customHeight="1" x14ac:dyDescent="0.2">
      <c r="A310" s="2"/>
      <c r="B310" s="168">
        <f t="shared" si="24"/>
        <v>305</v>
      </c>
      <c r="C310" s="169" t="s">
        <v>2341</v>
      </c>
      <c r="D310" s="170" t="str">
        <f>+VLOOKUP(C310,[8]Resumen!$C$1:$J$65536,6,0)</f>
        <v>PC15/500</v>
      </c>
      <c r="E310" s="168">
        <f>+VLOOKUP(C310,[8]Resumen!$C$1:$J$65536,5,0)</f>
        <v>1</v>
      </c>
      <c r="F310" s="171">
        <f>IF(MID(D310,1,2)="PC",VLOOKUP(D310,'[9]Costo Postes Concreto'!$B$1:$D$65536,2,0),VLOOKUP(C310,[8]Resumen!$C$1:$J$65536,7,0))</f>
        <v>2849</v>
      </c>
      <c r="G310" s="172">
        <f>IF(MID(D310,1,2)="PC",VLOOKUP(D310,'[9]Costo Postes Concreto'!$B$1:$D$65536,3,0),E310*F310*$D$3)</f>
        <v>668.05225183315679</v>
      </c>
      <c r="H310" s="172">
        <f t="shared" si="25"/>
        <v>6.6805225183315677</v>
      </c>
      <c r="I310" s="173">
        <f t="shared" si="26"/>
        <v>674.73277435148839</v>
      </c>
      <c r="J310" s="173">
        <f t="shared" si="27"/>
        <v>674.73277435148839</v>
      </c>
      <c r="K310" s="173">
        <f t="shared" si="28"/>
        <v>0</v>
      </c>
      <c r="L310" s="173">
        <f t="shared" si="29"/>
        <v>2849</v>
      </c>
    </row>
    <row r="311" spans="1:12" ht="12" customHeight="1" x14ac:dyDescent="0.2">
      <c r="A311" s="2"/>
      <c r="B311" s="168">
        <f t="shared" si="24"/>
        <v>306</v>
      </c>
      <c r="C311" s="169" t="s">
        <v>2342</v>
      </c>
      <c r="D311" s="170" t="str">
        <f>+VLOOKUP(C311,[8]Resumen!$C$1:$J$65536,6,0)</f>
        <v>PA15/950</v>
      </c>
      <c r="E311" s="168">
        <f>+VLOOKUP(C311,[8]Resumen!$C$1:$J$65536,5,0)</f>
        <v>2</v>
      </c>
      <c r="F311" s="171">
        <f>IF(MID(D311,1,2)="PC",VLOOKUP(D311,'[9]Costo Postes Concreto'!$B$1:$D$65536,2,0),VLOOKUP(C311,[8]Resumen!$C$1:$J$65536,7,0))</f>
        <v>949</v>
      </c>
      <c r="G311" s="172">
        <f>IF(MID(D311,1,2)="PC",VLOOKUP(D311,'[9]Costo Postes Concreto'!$B$1:$D$65536,3,0),E311*F311*$D$3)</f>
        <v>7478.3830575388492</v>
      </c>
      <c r="H311" s="172">
        <f t="shared" si="25"/>
        <v>74.783830575388492</v>
      </c>
      <c r="I311" s="173">
        <f t="shared" si="26"/>
        <v>7553.1668881142377</v>
      </c>
      <c r="J311" s="173">
        <f t="shared" si="27"/>
        <v>74.783830575388492</v>
      </c>
      <c r="K311" s="173">
        <f t="shared" si="28"/>
        <v>7478.3830575388492</v>
      </c>
      <c r="L311" s="173">
        <f t="shared" si="29"/>
        <v>1898</v>
      </c>
    </row>
    <row r="312" spans="1:12" ht="12" customHeight="1" x14ac:dyDescent="0.2">
      <c r="A312" s="2"/>
      <c r="B312" s="168">
        <f t="shared" si="24"/>
        <v>307</v>
      </c>
      <c r="C312" s="169" t="s">
        <v>2343</v>
      </c>
      <c r="D312" s="170" t="str">
        <f>+VLOOKUP(C312,[8]Resumen!$C$1:$J$65536,6,0)</f>
        <v>PA15/1400</v>
      </c>
      <c r="E312" s="168">
        <f>+VLOOKUP(C312,[8]Resumen!$C$1:$J$65536,5,0)</f>
        <v>2</v>
      </c>
      <c r="F312" s="171">
        <f>IF(MID(D312,1,2)="PC",VLOOKUP(D312,'[9]Costo Postes Concreto'!$B$1:$D$65536,2,0),VLOOKUP(C312,[8]Resumen!$C$1:$J$65536,7,0))</f>
        <v>1221</v>
      </c>
      <c r="G312" s="172">
        <f>IF(MID(D312,1,2)="PC",VLOOKUP(D312,'[9]Costo Postes Concreto'!$B$1:$D$65536,3,0),E312*F312*$D$3)</f>
        <v>9621.8184544309115</v>
      </c>
      <c r="H312" s="172">
        <f t="shared" si="25"/>
        <v>96.218184544309111</v>
      </c>
      <c r="I312" s="173">
        <f t="shared" si="26"/>
        <v>9718.0366389752198</v>
      </c>
      <c r="J312" s="173">
        <f t="shared" si="27"/>
        <v>96.218184544309111</v>
      </c>
      <c r="K312" s="173">
        <f t="shared" si="28"/>
        <v>9621.8184544309115</v>
      </c>
      <c r="L312" s="173">
        <f t="shared" si="29"/>
        <v>2442</v>
      </c>
    </row>
    <row r="313" spans="1:12" ht="12" customHeight="1" x14ac:dyDescent="0.2">
      <c r="A313" s="2"/>
      <c r="B313" s="168">
        <f t="shared" si="24"/>
        <v>308</v>
      </c>
      <c r="C313" s="169" t="s">
        <v>2344</v>
      </c>
      <c r="D313" s="170" t="str">
        <f>+VLOOKUP(C313,[8]Resumen!$C$1:$J$65536,6,0)</f>
        <v>PA15/2150</v>
      </c>
      <c r="E313" s="168">
        <f>+VLOOKUP(C313,[8]Resumen!$C$1:$J$65536,5,0)</f>
        <v>2</v>
      </c>
      <c r="F313" s="171">
        <f>IF(MID(D313,1,2)="PC",VLOOKUP(D313,'[9]Costo Postes Concreto'!$B$1:$D$65536,2,0),VLOOKUP(C313,[8]Resumen!$C$1:$J$65536,7,0))</f>
        <v>1613</v>
      </c>
      <c r="G313" s="172">
        <f>IF(MID(D313,1,2)="PC",VLOOKUP(D313,'[9]Costo Postes Concreto'!$B$1:$D$65536,3,0),E313*F313*$D$3)</f>
        <v>12710.887114657708</v>
      </c>
      <c r="H313" s="172">
        <f t="shared" si="25"/>
        <v>127.10887114657707</v>
      </c>
      <c r="I313" s="173">
        <f t="shared" si="26"/>
        <v>12837.995985804284</v>
      </c>
      <c r="J313" s="173">
        <f t="shared" si="27"/>
        <v>127.10887114657707</v>
      </c>
      <c r="K313" s="173">
        <f t="shared" si="28"/>
        <v>12710.887114657708</v>
      </c>
      <c r="L313" s="173">
        <f t="shared" si="29"/>
        <v>3226</v>
      </c>
    </row>
    <row r="314" spans="1:12" ht="12" customHeight="1" x14ac:dyDescent="0.2">
      <c r="A314" s="2"/>
      <c r="B314" s="168">
        <f t="shared" si="24"/>
        <v>309</v>
      </c>
      <c r="C314" s="169" t="s">
        <v>2345</v>
      </c>
      <c r="D314" s="170" t="str">
        <f>+VLOOKUP(C314,[8]Resumen!$C$1:$J$65536,6,0)</f>
        <v>PC15/700</v>
      </c>
      <c r="E314" s="168">
        <f>+VLOOKUP(C314,[8]Resumen!$C$1:$J$65536,5,0)</f>
        <v>1</v>
      </c>
      <c r="F314" s="171">
        <f>IF(MID(D314,1,2)="PC",VLOOKUP(D314,'[9]Costo Postes Concreto'!$B$1:$D$65536,2,0),VLOOKUP(C314,[8]Resumen!$C$1:$J$65536,7,0))</f>
        <v>3003</v>
      </c>
      <c r="G314" s="172">
        <f>IF(MID(D314,1,2)="PC",VLOOKUP(D314,'[9]Costo Postes Concreto'!$B$1:$D$65536,3,0),E314*F314*$D$3)</f>
        <v>823.40869297226345</v>
      </c>
      <c r="H314" s="172">
        <f t="shared" si="25"/>
        <v>8.2340869297226345</v>
      </c>
      <c r="I314" s="173">
        <f t="shared" si="26"/>
        <v>831.64277990198605</v>
      </c>
      <c r="J314" s="173">
        <f t="shared" si="27"/>
        <v>831.64277990198605</v>
      </c>
      <c r="K314" s="173">
        <f t="shared" si="28"/>
        <v>0</v>
      </c>
      <c r="L314" s="173">
        <f t="shared" si="29"/>
        <v>3003</v>
      </c>
    </row>
    <row r="315" spans="1:12" ht="12" customHeight="1" x14ac:dyDescent="0.2">
      <c r="A315" s="2"/>
      <c r="B315" s="168">
        <f t="shared" si="24"/>
        <v>310</v>
      </c>
      <c r="C315" s="169" t="s">
        <v>2346</v>
      </c>
      <c r="D315" s="170" t="str">
        <f>+VLOOKUP(C315,[8]Resumen!$C$1:$J$65536,6,0)</f>
        <v>PA15/1450</v>
      </c>
      <c r="E315" s="168">
        <f>+VLOOKUP(C315,[8]Resumen!$C$1:$J$65536,5,0)</f>
        <v>2</v>
      </c>
      <c r="F315" s="171">
        <f>IF(MID(D315,1,2)="PC",VLOOKUP(D315,'[9]Costo Postes Concreto'!$B$1:$D$65536,2,0),VLOOKUP(C315,[8]Resumen!$C$1:$J$65536,7,0))</f>
        <v>1249</v>
      </c>
      <c r="G315" s="172">
        <f>IF(MID(D315,1,2)="PC",VLOOKUP(D315,'[9]Costo Postes Concreto'!$B$1:$D$65536,3,0),E315*F315*$D$3)</f>
        <v>9842.4662158756837</v>
      </c>
      <c r="H315" s="172">
        <f t="shared" si="25"/>
        <v>98.424662158756846</v>
      </c>
      <c r="I315" s="173">
        <f t="shared" si="26"/>
        <v>9940.8908780344409</v>
      </c>
      <c r="J315" s="173">
        <f t="shared" si="27"/>
        <v>98.424662158756846</v>
      </c>
      <c r="K315" s="173">
        <f t="shared" si="28"/>
        <v>9842.4662158756837</v>
      </c>
      <c r="L315" s="173">
        <f t="shared" si="29"/>
        <v>2498</v>
      </c>
    </row>
    <row r="316" spans="1:12" ht="12" customHeight="1" x14ac:dyDescent="0.2">
      <c r="A316" s="2"/>
      <c r="B316" s="168">
        <f t="shared" si="24"/>
        <v>311</v>
      </c>
      <c r="C316" s="169" t="s">
        <v>2347</v>
      </c>
      <c r="D316" s="170" t="str">
        <f>+VLOOKUP(C316,[8]Resumen!$C$1:$J$65536,6,0)</f>
        <v>PA15/2150</v>
      </c>
      <c r="E316" s="168">
        <f>+VLOOKUP(C316,[8]Resumen!$C$1:$J$65536,5,0)</f>
        <v>2</v>
      </c>
      <c r="F316" s="171">
        <f>IF(MID(D316,1,2)="PC",VLOOKUP(D316,'[9]Costo Postes Concreto'!$B$1:$D$65536,2,0),VLOOKUP(C316,[8]Resumen!$C$1:$J$65536,7,0))</f>
        <v>1613</v>
      </c>
      <c r="G316" s="172">
        <f>IF(MID(D316,1,2)="PC",VLOOKUP(D316,'[9]Costo Postes Concreto'!$B$1:$D$65536,3,0),E316*F316*$D$3)</f>
        <v>12710.887114657708</v>
      </c>
      <c r="H316" s="172">
        <f t="shared" si="25"/>
        <v>127.10887114657707</v>
      </c>
      <c r="I316" s="173">
        <f t="shared" si="26"/>
        <v>12837.995985804284</v>
      </c>
      <c r="J316" s="173">
        <f t="shared" si="27"/>
        <v>127.10887114657707</v>
      </c>
      <c r="K316" s="173">
        <f t="shared" si="28"/>
        <v>12710.887114657708</v>
      </c>
      <c r="L316" s="173">
        <f t="shared" si="29"/>
        <v>3226</v>
      </c>
    </row>
    <row r="317" spans="1:12" ht="12" customHeight="1" x14ac:dyDescent="0.2">
      <c r="A317" s="2"/>
      <c r="B317" s="168">
        <f t="shared" si="24"/>
        <v>312</v>
      </c>
      <c r="C317" s="169" t="s">
        <v>2348</v>
      </c>
      <c r="D317" s="170" t="str">
        <f>+VLOOKUP(C317,[8]Resumen!$C$1:$J$65536,6,0)</f>
        <v>PA15/3450</v>
      </c>
      <c r="E317" s="168">
        <f>+VLOOKUP(C317,[8]Resumen!$C$1:$J$65536,5,0)</f>
        <v>2</v>
      </c>
      <c r="F317" s="171">
        <f>IF(MID(D317,1,2)="PC",VLOOKUP(D317,'[9]Costo Postes Concreto'!$B$1:$D$65536,2,0),VLOOKUP(C317,[8]Resumen!$C$1:$J$65536,7,0))</f>
        <v>2194</v>
      </c>
      <c r="G317" s="172">
        <f>IF(MID(D317,1,2)="PC",VLOOKUP(D317,'[9]Costo Postes Concreto'!$B$1:$D$65536,3,0),E317*F317*$D$3)</f>
        <v>17289.328164636707</v>
      </c>
      <c r="H317" s="172">
        <f t="shared" si="25"/>
        <v>172.89328164636706</v>
      </c>
      <c r="I317" s="173">
        <f t="shared" si="26"/>
        <v>17462.221446283074</v>
      </c>
      <c r="J317" s="173">
        <f t="shared" si="27"/>
        <v>172.89328164636706</v>
      </c>
      <c r="K317" s="173">
        <f t="shared" si="28"/>
        <v>17289.328164636707</v>
      </c>
      <c r="L317" s="173">
        <f t="shared" si="29"/>
        <v>4388</v>
      </c>
    </row>
    <row r="318" spans="1:12" ht="12" customHeight="1" x14ac:dyDescent="0.2">
      <c r="A318" s="2"/>
      <c r="B318" s="168">
        <f t="shared" si="24"/>
        <v>313</v>
      </c>
      <c r="C318" s="169" t="s">
        <v>2349</v>
      </c>
      <c r="D318" s="170" t="str">
        <f>+VLOOKUP(C318,[8]Resumen!$C$1:$J$65536,6,0)</f>
        <v>PC15/800</v>
      </c>
      <c r="E318" s="168">
        <f>+VLOOKUP(C318,[8]Resumen!$C$1:$J$65536,5,0)</f>
        <v>1</v>
      </c>
      <c r="F318" s="171">
        <f>IF(MID(D318,1,2)="PC",VLOOKUP(D318,'[9]Costo Postes Concreto'!$B$1:$D$65536,2,0),VLOOKUP(C318,[8]Resumen!$C$1:$J$65536,7,0))</f>
        <v>3080</v>
      </c>
      <c r="G318" s="172">
        <f>IF(MID(D318,1,2)="PC",VLOOKUP(D318,'[9]Costo Postes Concreto'!$B$1:$D$65536,3,0),E318*F318*$D$3)</f>
        <v>901.08691354181701</v>
      </c>
      <c r="H318" s="172">
        <f t="shared" si="25"/>
        <v>9.0108691354181705</v>
      </c>
      <c r="I318" s="173">
        <f t="shared" si="26"/>
        <v>910.09778267723516</v>
      </c>
      <c r="J318" s="173">
        <f t="shared" si="27"/>
        <v>910.09778267723516</v>
      </c>
      <c r="K318" s="173">
        <f t="shared" si="28"/>
        <v>0</v>
      </c>
      <c r="L318" s="173">
        <f t="shared" si="29"/>
        <v>3080</v>
      </c>
    </row>
    <row r="319" spans="1:12" ht="12" customHeight="1" x14ac:dyDescent="0.2">
      <c r="A319" s="2"/>
      <c r="B319" s="168">
        <f t="shared" si="24"/>
        <v>314</v>
      </c>
      <c r="C319" s="169" t="s">
        <v>2350</v>
      </c>
      <c r="D319" s="170" t="str">
        <f>+VLOOKUP(C319,[8]Resumen!$C$1:$J$65536,6,0)</f>
        <v>PA15/1700</v>
      </c>
      <c r="E319" s="168">
        <f>+VLOOKUP(C319,[8]Resumen!$C$1:$J$65536,5,0)</f>
        <v>2</v>
      </c>
      <c r="F319" s="171">
        <f>IF(MID(D319,1,2)="PC",VLOOKUP(D319,'[9]Costo Postes Concreto'!$B$1:$D$65536,2,0),VLOOKUP(C319,[8]Resumen!$C$1:$J$65536,7,0))</f>
        <v>1385</v>
      </c>
      <c r="G319" s="172">
        <f>IF(MID(D319,1,2)="PC",VLOOKUP(D319,'[9]Costo Postes Concreto'!$B$1:$D$65536,3,0),E319*F319*$D$3)</f>
        <v>10914.183914321715</v>
      </c>
      <c r="H319" s="172">
        <f t="shared" si="25"/>
        <v>109.14183914321715</v>
      </c>
      <c r="I319" s="173">
        <f t="shared" si="26"/>
        <v>11023.325753464933</v>
      </c>
      <c r="J319" s="173">
        <f t="shared" si="27"/>
        <v>109.14183914321715</v>
      </c>
      <c r="K319" s="173">
        <f t="shared" si="28"/>
        <v>10914.183914321715</v>
      </c>
      <c r="L319" s="173">
        <f t="shared" si="29"/>
        <v>2770</v>
      </c>
    </row>
    <row r="320" spans="1:12" ht="12" customHeight="1" x14ac:dyDescent="0.2">
      <c r="A320" s="2"/>
      <c r="B320" s="168">
        <f t="shared" si="24"/>
        <v>315</v>
      </c>
      <c r="C320" s="169" t="s">
        <v>2351</v>
      </c>
      <c r="D320" s="170" t="str">
        <f>+VLOOKUP(C320,[8]Resumen!$C$1:$J$65536,6,0)</f>
        <v>PA15/2650</v>
      </c>
      <c r="E320" s="168">
        <f>+VLOOKUP(C320,[8]Resumen!$C$1:$J$65536,5,0)</f>
        <v>2</v>
      </c>
      <c r="F320" s="171">
        <f>IF(MID(D320,1,2)="PC",VLOOKUP(D320,'[9]Costo Postes Concreto'!$B$1:$D$65536,2,0),VLOOKUP(C320,[8]Resumen!$C$1:$J$65536,7,0))</f>
        <v>1848</v>
      </c>
      <c r="G320" s="172">
        <f>IF(MID(D320,1,2)="PC",VLOOKUP(D320,'[9]Costo Postes Concreto'!$B$1:$D$65536,3,0),E320*F320*$D$3)</f>
        <v>14562.752255354893</v>
      </c>
      <c r="H320" s="172">
        <f t="shared" si="25"/>
        <v>145.62752255354894</v>
      </c>
      <c r="I320" s="173">
        <f t="shared" si="26"/>
        <v>14708.379777908442</v>
      </c>
      <c r="J320" s="173">
        <f t="shared" si="27"/>
        <v>145.62752255354894</v>
      </c>
      <c r="K320" s="173">
        <f t="shared" si="28"/>
        <v>14562.752255354893</v>
      </c>
      <c r="L320" s="173">
        <f t="shared" si="29"/>
        <v>3696</v>
      </c>
    </row>
    <row r="321" spans="1:12" ht="12" customHeight="1" x14ac:dyDescent="0.2">
      <c r="A321" s="2"/>
      <c r="B321" s="168">
        <f t="shared" si="24"/>
        <v>316</v>
      </c>
      <c r="C321" s="169" t="s">
        <v>2352</v>
      </c>
      <c r="D321" s="170" t="str">
        <f>+VLOOKUP(C321,[8]Resumen!$C$1:$J$65536,6,0)</f>
        <v>PA15/4200</v>
      </c>
      <c r="E321" s="168">
        <f>+VLOOKUP(C321,[8]Resumen!$C$1:$J$65536,5,0)</f>
        <v>2</v>
      </c>
      <c r="F321" s="171">
        <f>IF(MID(D321,1,2)="PC",VLOOKUP(D321,'[9]Costo Postes Concreto'!$B$1:$D$65536,2,0),VLOOKUP(C321,[8]Resumen!$C$1:$J$65536,7,0))</f>
        <v>2493</v>
      </c>
      <c r="G321" s="172">
        <f>IF(MID(D321,1,2)="PC",VLOOKUP(D321,'[9]Costo Postes Concreto'!$B$1:$D$65536,3,0),E321*F321*$D$3)</f>
        <v>19645.531045779084</v>
      </c>
      <c r="H321" s="172">
        <f t="shared" si="25"/>
        <v>196.45531045779083</v>
      </c>
      <c r="I321" s="173">
        <f t="shared" si="26"/>
        <v>19841.986356236874</v>
      </c>
      <c r="J321" s="173">
        <f t="shared" si="27"/>
        <v>196.45531045779083</v>
      </c>
      <c r="K321" s="173">
        <f t="shared" si="28"/>
        <v>19645.531045779084</v>
      </c>
      <c r="L321" s="173">
        <f t="shared" si="29"/>
        <v>4986</v>
      </c>
    </row>
    <row r="322" spans="1:12" ht="12" customHeight="1" x14ac:dyDescent="0.2">
      <c r="A322" s="2"/>
      <c r="B322" s="168">
        <f t="shared" si="24"/>
        <v>317</v>
      </c>
      <c r="C322" s="169" t="s">
        <v>2353</v>
      </c>
      <c r="D322" s="170" t="str">
        <f>+VLOOKUP(C322,[8]Resumen!$C$1:$J$65536,6,0)</f>
        <v>PC16/300</v>
      </c>
      <c r="E322" s="168">
        <f>+VLOOKUP(C322,[8]Resumen!$C$1:$J$65536,5,0)</f>
        <v>1</v>
      </c>
      <c r="F322" s="171">
        <f>IF(MID(D322,1,2)="PC",VLOOKUP(D322,'[9]Costo Postes Concreto'!$B$1:$D$65536,2,0),VLOOKUP(C322,[8]Resumen!$C$1:$J$65536,7,0))</f>
        <v>3003</v>
      </c>
      <c r="G322" s="172">
        <f>IF(MID(D322,1,2)="PC",VLOOKUP(D322,'[9]Costo Postes Concreto'!$B$1:$D$65536,3,0),E322*F322*$D$3)</f>
        <v>823.40869297226345</v>
      </c>
      <c r="H322" s="172">
        <f t="shared" si="25"/>
        <v>8.2340869297226345</v>
      </c>
      <c r="I322" s="173">
        <f t="shared" si="26"/>
        <v>831.64277990198605</v>
      </c>
      <c r="J322" s="173">
        <f t="shared" si="27"/>
        <v>831.64277990198605</v>
      </c>
      <c r="K322" s="173">
        <f t="shared" si="28"/>
        <v>0</v>
      </c>
      <c r="L322" s="173">
        <f t="shared" si="29"/>
        <v>3003</v>
      </c>
    </row>
    <row r="323" spans="1:12" ht="12" customHeight="1" x14ac:dyDescent="0.2">
      <c r="A323" s="2"/>
      <c r="B323" s="168">
        <f t="shared" si="24"/>
        <v>318</v>
      </c>
      <c r="C323" s="169" t="s">
        <v>2354</v>
      </c>
      <c r="D323" s="170" t="str">
        <f>+VLOOKUP(C323,[8]Resumen!$C$1:$J$65536,6,0)</f>
        <v>PA16/650</v>
      </c>
      <c r="E323" s="168">
        <f>+VLOOKUP(C323,[8]Resumen!$C$1:$J$65536,5,0)</f>
        <v>1</v>
      </c>
      <c r="F323" s="171">
        <f>IF(MID(D323,1,2)="PC",VLOOKUP(D323,'[9]Costo Postes Concreto'!$B$1:$D$65536,2,0),VLOOKUP(C323,[8]Resumen!$C$1:$J$65536,7,0))</f>
        <v>790</v>
      </c>
      <c r="G323" s="172">
        <f>IF(MID(D323,1,2)="PC",VLOOKUP(D323,'[9]Costo Postes Concreto'!$B$1:$D$65536,3,0),E323*F323*$D$3)</f>
        <v>3112.7094918101639</v>
      </c>
      <c r="H323" s="172">
        <f t="shared" si="25"/>
        <v>31.127094918101641</v>
      </c>
      <c r="I323" s="173">
        <f t="shared" si="26"/>
        <v>3143.8365867282655</v>
      </c>
      <c r="J323" s="173">
        <f t="shared" si="27"/>
        <v>31.127094918101641</v>
      </c>
      <c r="K323" s="173">
        <f t="shared" si="28"/>
        <v>3112.7094918101639</v>
      </c>
      <c r="L323" s="173">
        <f t="shared" si="29"/>
        <v>790</v>
      </c>
    </row>
    <row r="324" spans="1:12" ht="12" customHeight="1" x14ac:dyDescent="0.2">
      <c r="A324" s="2"/>
      <c r="B324" s="168">
        <f t="shared" si="24"/>
        <v>319</v>
      </c>
      <c r="C324" s="169" t="s">
        <v>2355</v>
      </c>
      <c r="D324" s="170" t="str">
        <f>+VLOOKUP(C324,[8]Resumen!$C$1:$J$65536,6,0)</f>
        <v>PA16/900</v>
      </c>
      <c r="E324" s="168">
        <f>+VLOOKUP(C324,[8]Resumen!$C$1:$J$65536,5,0)</f>
        <v>1</v>
      </c>
      <c r="F324" s="171">
        <f>IF(MID(D324,1,2)="PC",VLOOKUP(D324,'[9]Costo Postes Concreto'!$B$1:$D$65536,2,0),VLOOKUP(C324,[8]Resumen!$C$1:$J$65536,7,0))</f>
        <v>977</v>
      </c>
      <c r="G324" s="172">
        <f>IF(MID(D324,1,2)="PC",VLOOKUP(D324,'[9]Costo Postes Concreto'!$B$1:$D$65536,3,0),E324*F324*$D$3)</f>
        <v>3849.5154094918103</v>
      </c>
      <c r="H324" s="172">
        <f t="shared" si="25"/>
        <v>38.495154094918107</v>
      </c>
      <c r="I324" s="173">
        <f t="shared" si="26"/>
        <v>3888.0105635867285</v>
      </c>
      <c r="J324" s="173">
        <f t="shared" si="27"/>
        <v>38.495154094918107</v>
      </c>
      <c r="K324" s="173">
        <f t="shared" si="28"/>
        <v>3849.5154094918103</v>
      </c>
      <c r="L324" s="173">
        <f t="shared" si="29"/>
        <v>977</v>
      </c>
    </row>
    <row r="325" spans="1:12" ht="12" customHeight="1" x14ac:dyDescent="0.2">
      <c r="A325" s="2"/>
      <c r="B325" s="168">
        <f t="shared" si="24"/>
        <v>320</v>
      </c>
      <c r="C325" s="169" t="s">
        <v>2356</v>
      </c>
      <c r="D325" s="170" t="str">
        <f>+VLOOKUP(C325,[8]Resumen!$C$1:$J$65536,6,0)</f>
        <v>PA16/1350</v>
      </c>
      <c r="E325" s="168">
        <f>+VLOOKUP(C325,[8]Resumen!$C$1:$J$65536,5,0)</f>
        <v>1</v>
      </c>
      <c r="F325" s="171">
        <f>IF(MID(D325,1,2)="PC",VLOOKUP(D325,'[9]Costo Postes Concreto'!$B$1:$D$65536,2,0),VLOOKUP(C325,[8]Resumen!$C$1:$J$65536,7,0))</f>
        <v>1271</v>
      </c>
      <c r="G325" s="172">
        <f>IF(MID(D325,1,2)="PC",VLOOKUP(D325,'[9]Costo Postes Concreto'!$B$1:$D$65536,3,0),E325*F325*$D$3)</f>
        <v>5007.9161570768583</v>
      </c>
      <c r="H325" s="172">
        <f t="shared" si="25"/>
        <v>50.079161570768584</v>
      </c>
      <c r="I325" s="173">
        <f t="shared" si="26"/>
        <v>5057.9953186476268</v>
      </c>
      <c r="J325" s="173">
        <f t="shared" si="27"/>
        <v>50.079161570768584</v>
      </c>
      <c r="K325" s="173">
        <f t="shared" si="28"/>
        <v>5007.9161570768583</v>
      </c>
      <c r="L325" s="173">
        <f t="shared" si="29"/>
        <v>1271</v>
      </c>
    </row>
    <row r="326" spans="1:12" ht="12" customHeight="1" x14ac:dyDescent="0.2">
      <c r="A326" s="2"/>
      <c r="B326" s="168">
        <f t="shared" si="24"/>
        <v>321</v>
      </c>
      <c r="C326" s="169" t="s">
        <v>2357</v>
      </c>
      <c r="D326" s="170" t="str">
        <f>+VLOOKUP(C326,[8]Resumen!$C$1:$J$65536,6,0)</f>
        <v>PC16/300</v>
      </c>
      <c r="E326" s="168">
        <f>+VLOOKUP(C326,[8]Resumen!$C$1:$J$65536,5,0)</f>
        <v>1</v>
      </c>
      <c r="F326" s="171">
        <f>IF(MID(D326,1,2)="PC",VLOOKUP(D326,'[9]Costo Postes Concreto'!$B$1:$D$65536,2,0),VLOOKUP(C326,[8]Resumen!$C$1:$J$65536,7,0))</f>
        <v>3003</v>
      </c>
      <c r="G326" s="172">
        <f>IF(MID(D326,1,2)="PC",VLOOKUP(D326,'[9]Costo Postes Concreto'!$B$1:$D$65536,3,0),E326*F326*$D$3)</f>
        <v>823.40869297226345</v>
      </c>
      <c r="H326" s="172">
        <f t="shared" si="25"/>
        <v>8.2340869297226345</v>
      </c>
      <c r="I326" s="173">
        <f t="shared" si="26"/>
        <v>831.64277990198605</v>
      </c>
      <c r="J326" s="173">
        <f t="shared" si="27"/>
        <v>831.64277990198605</v>
      </c>
      <c r="K326" s="173">
        <f t="shared" si="28"/>
        <v>0</v>
      </c>
      <c r="L326" s="173">
        <f t="shared" si="29"/>
        <v>3003</v>
      </c>
    </row>
    <row r="327" spans="1:12" ht="12" customHeight="1" x14ac:dyDescent="0.2">
      <c r="A327" s="2"/>
      <c r="B327" s="168">
        <f t="shared" ref="B327:B390" si="30">+B326+1</f>
        <v>322</v>
      </c>
      <c r="C327" s="169" t="s">
        <v>2358</v>
      </c>
      <c r="D327" s="170" t="str">
        <f>+VLOOKUP(C327,[8]Resumen!$C$1:$J$65536,6,0)</f>
        <v>PA16/850</v>
      </c>
      <c r="E327" s="168">
        <f>+VLOOKUP(C327,[8]Resumen!$C$1:$J$65536,5,0)</f>
        <v>1</v>
      </c>
      <c r="F327" s="171">
        <f>IF(MID(D327,1,2)="PC",VLOOKUP(D327,'[9]Costo Postes Concreto'!$B$1:$D$65536,2,0),VLOOKUP(C327,[8]Resumen!$C$1:$J$65536,7,0))</f>
        <v>941</v>
      </c>
      <c r="G327" s="172">
        <f>IF(MID(D327,1,2)="PC",VLOOKUP(D327,'[9]Costo Postes Concreto'!$B$1:$D$65536,3,0),E327*F327*$D$3)</f>
        <v>3707.6704199916003</v>
      </c>
      <c r="H327" s="172">
        <f t="shared" si="25"/>
        <v>37.076704199916001</v>
      </c>
      <c r="I327" s="173">
        <f t="shared" si="26"/>
        <v>3744.7471241915164</v>
      </c>
      <c r="J327" s="173">
        <f t="shared" si="27"/>
        <v>37.076704199916001</v>
      </c>
      <c r="K327" s="173">
        <f t="shared" si="28"/>
        <v>3707.6704199916003</v>
      </c>
      <c r="L327" s="173">
        <f t="shared" si="29"/>
        <v>941</v>
      </c>
    </row>
    <row r="328" spans="1:12" ht="12" customHeight="1" x14ac:dyDescent="0.2">
      <c r="A328" s="2"/>
      <c r="B328" s="168">
        <f t="shared" si="30"/>
        <v>323</v>
      </c>
      <c r="C328" s="169" t="s">
        <v>2359</v>
      </c>
      <c r="D328" s="170" t="str">
        <f>+VLOOKUP(C328,[8]Resumen!$C$1:$J$65536,6,0)</f>
        <v>PA16/1150</v>
      </c>
      <c r="E328" s="168">
        <f>+VLOOKUP(C328,[8]Resumen!$C$1:$J$65536,5,0)</f>
        <v>1</v>
      </c>
      <c r="F328" s="171">
        <f>IF(MID(D328,1,2)="PC",VLOOKUP(D328,'[9]Costo Postes Concreto'!$B$1:$D$65536,2,0),VLOOKUP(C328,[8]Resumen!$C$1:$J$65536,7,0))</f>
        <v>1145</v>
      </c>
      <c r="G328" s="172">
        <f>IF(MID(D328,1,2)="PC",VLOOKUP(D328,'[9]Costo Postes Concreto'!$B$1:$D$65536,3,0),E328*F328*$D$3)</f>
        <v>4511.4586938261236</v>
      </c>
      <c r="H328" s="172">
        <f t="shared" si="25"/>
        <v>45.11458693826124</v>
      </c>
      <c r="I328" s="173">
        <f t="shared" si="26"/>
        <v>4556.5732807643844</v>
      </c>
      <c r="J328" s="173">
        <f t="shared" si="27"/>
        <v>45.11458693826124</v>
      </c>
      <c r="K328" s="173">
        <f t="shared" si="28"/>
        <v>4511.4586938261236</v>
      </c>
      <c r="L328" s="173">
        <f t="shared" si="29"/>
        <v>1145</v>
      </c>
    </row>
    <row r="329" spans="1:12" ht="12" customHeight="1" x14ac:dyDescent="0.2">
      <c r="A329" s="2"/>
      <c r="B329" s="168">
        <f t="shared" si="30"/>
        <v>324</v>
      </c>
      <c r="C329" s="169" t="s">
        <v>2360</v>
      </c>
      <c r="D329" s="170" t="str">
        <f>+VLOOKUP(C329,[8]Resumen!$C$1:$J$65536,6,0)</f>
        <v>PA16/1750</v>
      </c>
      <c r="E329" s="168">
        <f>+VLOOKUP(C329,[8]Resumen!$C$1:$J$65536,5,0)</f>
        <v>1</v>
      </c>
      <c r="F329" s="171">
        <f>IF(MID(D329,1,2)="PC",VLOOKUP(D329,'[9]Costo Postes Concreto'!$B$1:$D$65536,2,0),VLOOKUP(C329,[8]Resumen!$C$1:$J$65536,7,0))</f>
        <v>1505</v>
      </c>
      <c r="G329" s="172">
        <f>IF(MID(D329,1,2)="PC",VLOOKUP(D329,'[9]Costo Postes Concreto'!$B$1:$D$65536,3,0),E329*F329*$D$3)</f>
        <v>5929.9085888282234</v>
      </c>
      <c r="H329" s="172">
        <f t="shared" si="25"/>
        <v>59.299085888282235</v>
      </c>
      <c r="I329" s="173">
        <f t="shared" si="26"/>
        <v>5989.2076747165056</v>
      </c>
      <c r="J329" s="173">
        <f t="shared" si="27"/>
        <v>59.299085888282235</v>
      </c>
      <c r="K329" s="173">
        <f t="shared" si="28"/>
        <v>5929.9085888282234</v>
      </c>
      <c r="L329" s="173">
        <f t="shared" si="29"/>
        <v>1505</v>
      </c>
    </row>
    <row r="330" spans="1:12" ht="12" customHeight="1" x14ac:dyDescent="0.2">
      <c r="A330" s="2"/>
      <c r="B330" s="168">
        <f t="shared" si="30"/>
        <v>325</v>
      </c>
      <c r="C330" s="169" t="s">
        <v>2361</v>
      </c>
      <c r="D330" s="170" t="str">
        <f>+VLOOKUP(C330,[8]Resumen!$C$1:$J$65536,6,0)</f>
        <v>PC16/400</v>
      </c>
      <c r="E330" s="168">
        <f>+VLOOKUP(C330,[8]Resumen!$C$1:$J$65536,5,0)</f>
        <v>1</v>
      </c>
      <c r="F330" s="171">
        <f>IF(MID(D330,1,2)="PC",VLOOKUP(D330,'[9]Costo Postes Concreto'!$B$1:$D$65536,2,0),VLOOKUP(C330,[8]Resumen!$C$1:$J$65536,7,0))</f>
        <v>3080</v>
      </c>
      <c r="G330" s="172">
        <f>IF(MID(D330,1,2)="PC",VLOOKUP(D330,'[9]Costo Postes Concreto'!$B$1:$D$65536,3,0),E330*F330*$D$3)</f>
        <v>901.08691354181701</v>
      </c>
      <c r="H330" s="172">
        <f t="shared" si="25"/>
        <v>9.0108691354181705</v>
      </c>
      <c r="I330" s="173">
        <f t="shared" si="26"/>
        <v>910.09778267723516</v>
      </c>
      <c r="J330" s="173">
        <f t="shared" si="27"/>
        <v>910.09778267723516</v>
      </c>
      <c r="K330" s="173">
        <f t="shared" si="28"/>
        <v>0</v>
      </c>
      <c r="L330" s="173">
        <f t="shared" si="29"/>
        <v>3080</v>
      </c>
    </row>
    <row r="331" spans="1:12" ht="12" customHeight="1" x14ac:dyDescent="0.2">
      <c r="A331" s="2"/>
      <c r="B331" s="168">
        <f t="shared" si="30"/>
        <v>326</v>
      </c>
      <c r="C331" s="169" t="s">
        <v>2362</v>
      </c>
      <c r="D331" s="170" t="str">
        <f>+VLOOKUP(C331,[8]Resumen!$C$1:$J$65536,6,0)</f>
        <v>PA16/950</v>
      </c>
      <c r="E331" s="168">
        <f>+VLOOKUP(C331,[8]Resumen!$C$1:$J$65536,5,0)</f>
        <v>1</v>
      </c>
      <c r="F331" s="171">
        <f>IF(MID(D331,1,2)="PC",VLOOKUP(D331,'[9]Costo Postes Concreto'!$B$1:$D$65536,2,0),VLOOKUP(C331,[8]Resumen!$C$1:$J$65536,7,0))</f>
        <v>1012</v>
      </c>
      <c r="G331" s="172">
        <f>IF(MID(D331,1,2)="PC",VLOOKUP(D331,'[9]Costo Postes Concreto'!$B$1:$D$65536,3,0),E331*F331*$D$3)</f>
        <v>3987.4202603947924</v>
      </c>
      <c r="H331" s="172">
        <f t="shared" si="25"/>
        <v>39.874202603947928</v>
      </c>
      <c r="I331" s="173">
        <f t="shared" si="26"/>
        <v>4027.2944629987405</v>
      </c>
      <c r="J331" s="173">
        <f t="shared" si="27"/>
        <v>39.874202603947928</v>
      </c>
      <c r="K331" s="173">
        <f t="shared" si="28"/>
        <v>3987.4202603947924</v>
      </c>
      <c r="L331" s="173">
        <f t="shared" si="29"/>
        <v>1012</v>
      </c>
    </row>
    <row r="332" spans="1:12" ht="12" customHeight="1" x14ac:dyDescent="0.2">
      <c r="A332" s="2"/>
      <c r="B332" s="168">
        <f t="shared" si="30"/>
        <v>327</v>
      </c>
      <c r="C332" s="169" t="s">
        <v>2363</v>
      </c>
      <c r="D332" s="170" t="str">
        <f>+VLOOKUP(C332,[8]Resumen!$C$1:$J$65536,6,0)</f>
        <v>PA16/1350</v>
      </c>
      <c r="E332" s="168">
        <f>+VLOOKUP(C332,[8]Resumen!$C$1:$J$65536,5,0)</f>
        <v>1</v>
      </c>
      <c r="F332" s="171">
        <f>IF(MID(D332,1,2)="PC",VLOOKUP(D332,'[9]Costo Postes Concreto'!$B$1:$D$65536,2,0),VLOOKUP(C332,[8]Resumen!$C$1:$J$65536,7,0))</f>
        <v>1271</v>
      </c>
      <c r="G332" s="172">
        <f>IF(MID(D332,1,2)="PC",VLOOKUP(D332,'[9]Costo Postes Concreto'!$B$1:$D$65536,3,0),E332*F332*$D$3)</f>
        <v>5007.9161570768583</v>
      </c>
      <c r="H332" s="172">
        <f t="shared" si="25"/>
        <v>50.079161570768584</v>
      </c>
      <c r="I332" s="173">
        <f t="shared" si="26"/>
        <v>5057.9953186476268</v>
      </c>
      <c r="J332" s="173">
        <f t="shared" si="27"/>
        <v>50.079161570768584</v>
      </c>
      <c r="K332" s="173">
        <f t="shared" si="28"/>
        <v>5007.9161570768583</v>
      </c>
      <c r="L332" s="173">
        <f t="shared" si="29"/>
        <v>1271</v>
      </c>
    </row>
    <row r="333" spans="1:12" ht="12" customHeight="1" x14ac:dyDescent="0.2">
      <c r="A333" s="2"/>
      <c r="B333" s="168">
        <f t="shared" si="30"/>
        <v>328</v>
      </c>
      <c r="C333" s="169" t="s">
        <v>2364</v>
      </c>
      <c r="D333" s="170" t="str">
        <f>+VLOOKUP(C333,[8]Resumen!$C$1:$J$65536,6,0)</f>
        <v>PA16/2100</v>
      </c>
      <c r="E333" s="168">
        <f>+VLOOKUP(C333,[8]Resumen!$C$1:$J$65536,5,0)</f>
        <v>1</v>
      </c>
      <c r="F333" s="171">
        <f>IF(MID(D333,1,2)="PC",VLOOKUP(D333,'[9]Costo Postes Concreto'!$B$1:$D$65536,2,0),VLOOKUP(C333,[8]Resumen!$C$1:$J$65536,7,0))</f>
        <v>1694</v>
      </c>
      <c r="G333" s="172">
        <f>IF(MID(D333,1,2)="PC",VLOOKUP(D333,'[9]Costo Postes Concreto'!$B$1:$D$65536,3,0),E333*F333*$D$3)</f>
        <v>6674.5947837043259</v>
      </c>
      <c r="H333" s="172">
        <f t="shared" si="25"/>
        <v>66.745947837043261</v>
      </c>
      <c r="I333" s="173">
        <f t="shared" si="26"/>
        <v>6741.3407315413688</v>
      </c>
      <c r="J333" s="173">
        <f t="shared" si="27"/>
        <v>66.745947837043261</v>
      </c>
      <c r="K333" s="173">
        <f t="shared" si="28"/>
        <v>6674.5947837043259</v>
      </c>
      <c r="L333" s="173">
        <f t="shared" si="29"/>
        <v>1694</v>
      </c>
    </row>
    <row r="334" spans="1:12" ht="12" customHeight="1" x14ac:dyDescent="0.2">
      <c r="A334" s="2"/>
      <c r="B334" s="168">
        <f t="shared" si="30"/>
        <v>329</v>
      </c>
      <c r="C334" s="169" t="s">
        <v>2365</v>
      </c>
      <c r="D334" s="170" t="str">
        <f>+VLOOKUP(C334,[8]Resumen!$C$1:$J$65536,6,0)</f>
        <v>PC16/500</v>
      </c>
      <c r="E334" s="168">
        <f>+VLOOKUP(C334,[8]Resumen!$C$1:$J$65536,5,0)</f>
        <v>1</v>
      </c>
      <c r="F334" s="171">
        <f>IF(MID(D334,1,2)="PC",VLOOKUP(D334,'[9]Costo Postes Concreto'!$B$1:$D$65536,2,0),VLOOKUP(C334,[8]Resumen!$C$1:$J$65536,7,0))</f>
        <v>3157</v>
      </c>
      <c r="G334" s="172">
        <f>IF(MID(D334,1,2)="PC",VLOOKUP(D334,'[9]Costo Postes Concreto'!$B$1:$D$65536,3,0),E334*F334*$D$3)</f>
        <v>978.76513411137057</v>
      </c>
      <c r="H334" s="172">
        <f t="shared" si="25"/>
        <v>9.7876513411137065</v>
      </c>
      <c r="I334" s="173">
        <f t="shared" si="26"/>
        <v>988.55278545248427</v>
      </c>
      <c r="J334" s="173">
        <f t="shared" si="27"/>
        <v>988.55278545248427</v>
      </c>
      <c r="K334" s="173">
        <f t="shared" si="28"/>
        <v>0</v>
      </c>
      <c r="L334" s="173">
        <f t="shared" si="29"/>
        <v>3157</v>
      </c>
    </row>
    <row r="335" spans="1:12" ht="12" customHeight="1" x14ac:dyDescent="0.2">
      <c r="A335" s="2"/>
      <c r="B335" s="168">
        <f t="shared" si="30"/>
        <v>330</v>
      </c>
      <c r="C335" s="169" t="s">
        <v>2366</v>
      </c>
      <c r="D335" s="170" t="str">
        <f>+VLOOKUP(C335,[8]Resumen!$C$1:$J$65536,6,0)</f>
        <v>PA16/1450</v>
      </c>
      <c r="E335" s="168">
        <f>+VLOOKUP(C335,[8]Resumen!$C$1:$J$65536,5,0)</f>
        <v>1</v>
      </c>
      <c r="F335" s="171">
        <f>IF(MID(D335,1,2)="PC",VLOOKUP(D335,'[9]Costo Postes Concreto'!$B$1:$D$65536,2,0),VLOOKUP(C335,[8]Resumen!$C$1:$J$65536,7,0))</f>
        <v>1331</v>
      </c>
      <c r="G335" s="172">
        <f>IF(MID(D335,1,2)="PC",VLOOKUP(D335,'[9]Costo Postes Concreto'!$B$1:$D$65536,3,0),E335*F335*$D$3)</f>
        <v>5244.3244729105418</v>
      </c>
      <c r="H335" s="172">
        <f t="shared" si="25"/>
        <v>52.443244729105416</v>
      </c>
      <c r="I335" s="173">
        <f t="shared" si="26"/>
        <v>5296.7677176396473</v>
      </c>
      <c r="J335" s="173">
        <f t="shared" si="27"/>
        <v>52.443244729105416</v>
      </c>
      <c r="K335" s="173">
        <f t="shared" si="28"/>
        <v>5244.3244729105418</v>
      </c>
      <c r="L335" s="173">
        <f t="shared" si="29"/>
        <v>1331</v>
      </c>
    </row>
    <row r="336" spans="1:12" ht="12" customHeight="1" x14ac:dyDescent="0.2">
      <c r="A336" s="2"/>
      <c r="B336" s="168">
        <f t="shared" si="30"/>
        <v>331</v>
      </c>
      <c r="C336" s="169" t="s">
        <v>2367</v>
      </c>
      <c r="D336" s="170" t="str">
        <f>+VLOOKUP(C336,[8]Resumen!$C$1:$J$65536,6,0)</f>
        <v>PA16/2050</v>
      </c>
      <c r="E336" s="168">
        <f>+VLOOKUP(C336,[8]Resumen!$C$1:$J$65536,5,0)</f>
        <v>1</v>
      </c>
      <c r="F336" s="171">
        <f>IF(MID(D336,1,2)="PC",VLOOKUP(D336,'[9]Costo Postes Concreto'!$B$1:$D$65536,2,0),VLOOKUP(C336,[8]Resumen!$C$1:$J$65536,7,0))</f>
        <v>1668</v>
      </c>
      <c r="G336" s="172">
        <f>IF(MID(D336,1,2)="PC",VLOOKUP(D336,'[9]Costo Postes Concreto'!$B$1:$D$65536,3,0),E336*F336*$D$3)</f>
        <v>6572.1511801763963</v>
      </c>
      <c r="H336" s="172">
        <f t="shared" si="25"/>
        <v>65.721511801763967</v>
      </c>
      <c r="I336" s="173">
        <f t="shared" si="26"/>
        <v>6637.8726919781602</v>
      </c>
      <c r="J336" s="173">
        <f t="shared" si="27"/>
        <v>65.721511801763967</v>
      </c>
      <c r="K336" s="173">
        <f t="shared" si="28"/>
        <v>6572.1511801763963</v>
      </c>
      <c r="L336" s="173">
        <f t="shared" si="29"/>
        <v>1668</v>
      </c>
    </row>
    <row r="337" spans="1:12" ht="12" customHeight="1" x14ac:dyDescent="0.2">
      <c r="A337" s="2"/>
      <c r="B337" s="168">
        <f t="shared" si="30"/>
        <v>332</v>
      </c>
      <c r="C337" s="169" t="s">
        <v>2368</v>
      </c>
      <c r="D337" s="170" t="str">
        <f>+VLOOKUP(C337,[8]Resumen!$C$1:$J$65536,6,0)</f>
        <v>PA16/3200</v>
      </c>
      <c r="E337" s="168">
        <f>+VLOOKUP(C337,[8]Resumen!$C$1:$J$65536,5,0)</f>
        <v>1</v>
      </c>
      <c r="F337" s="171">
        <f>IF(MID(D337,1,2)="PC",VLOOKUP(D337,'[9]Costo Postes Concreto'!$B$1:$D$65536,2,0),VLOOKUP(C337,[8]Resumen!$C$1:$J$65536,7,0))</f>
        <v>2227</v>
      </c>
      <c r="G337" s="172">
        <f>IF(MID(D337,1,2)="PC",VLOOKUP(D337,'[9]Costo Postes Concreto'!$B$1:$D$65536,3,0),E337*F337*$D$3)</f>
        <v>8774.6886560268795</v>
      </c>
      <c r="H337" s="172">
        <f t="shared" si="25"/>
        <v>87.746886560268791</v>
      </c>
      <c r="I337" s="173">
        <f t="shared" si="26"/>
        <v>8862.435542587149</v>
      </c>
      <c r="J337" s="173">
        <f t="shared" si="27"/>
        <v>87.746886560268791</v>
      </c>
      <c r="K337" s="173">
        <f t="shared" si="28"/>
        <v>8774.6886560268795</v>
      </c>
      <c r="L337" s="173">
        <f t="shared" si="29"/>
        <v>2227</v>
      </c>
    </row>
    <row r="338" spans="1:12" ht="12" customHeight="1" x14ac:dyDescent="0.2">
      <c r="A338" s="2"/>
      <c r="B338" s="168">
        <f t="shared" si="30"/>
        <v>333</v>
      </c>
      <c r="C338" s="169" t="s">
        <v>2369</v>
      </c>
      <c r="D338" s="170" t="str">
        <f>+VLOOKUP(C338,[8]Resumen!$C$1:$J$65536,6,0)</f>
        <v>PC16/500</v>
      </c>
      <c r="E338" s="168">
        <f>+VLOOKUP(C338,[8]Resumen!$C$1:$J$65536,5,0)</f>
        <v>1</v>
      </c>
      <c r="F338" s="171">
        <f>IF(MID(D338,1,2)="PC",VLOOKUP(D338,'[9]Costo Postes Concreto'!$B$1:$D$65536,2,0),VLOOKUP(C338,[8]Resumen!$C$1:$J$65536,7,0))</f>
        <v>3157</v>
      </c>
      <c r="G338" s="172">
        <f>IF(MID(D338,1,2)="PC",VLOOKUP(D338,'[9]Costo Postes Concreto'!$B$1:$D$65536,3,0),E338*F338*$D$3)</f>
        <v>978.76513411137057</v>
      </c>
      <c r="H338" s="172">
        <f t="shared" si="25"/>
        <v>9.7876513411137065</v>
      </c>
      <c r="I338" s="173">
        <f t="shared" si="26"/>
        <v>988.55278545248427</v>
      </c>
      <c r="J338" s="173">
        <f t="shared" si="27"/>
        <v>988.55278545248427</v>
      </c>
      <c r="K338" s="173">
        <f t="shared" si="28"/>
        <v>0</v>
      </c>
      <c r="L338" s="173">
        <f t="shared" si="29"/>
        <v>3157</v>
      </c>
    </row>
    <row r="339" spans="1:12" ht="12" customHeight="1" x14ac:dyDescent="0.2">
      <c r="A339" s="2"/>
      <c r="B339" s="168">
        <f t="shared" si="30"/>
        <v>334</v>
      </c>
      <c r="C339" s="169" t="s">
        <v>2370</v>
      </c>
      <c r="D339" s="170" t="str">
        <f>+VLOOKUP(C339,[8]Resumen!$C$1:$J$65536,6,0)</f>
        <v>PA16/1700</v>
      </c>
      <c r="E339" s="168">
        <f>+VLOOKUP(C339,[8]Resumen!$C$1:$J$65536,5,0)</f>
        <v>1</v>
      </c>
      <c r="F339" s="171">
        <f>IF(MID(D339,1,2)="PC",VLOOKUP(D339,'[9]Costo Postes Concreto'!$B$1:$D$65536,2,0),VLOOKUP(C339,[8]Resumen!$C$1:$J$65536,7,0))</f>
        <v>1477</v>
      </c>
      <c r="G339" s="172">
        <f>IF(MID(D339,1,2)="PC",VLOOKUP(D339,'[9]Costo Postes Concreto'!$B$1:$D$65536,3,0),E339*F339*$D$3)</f>
        <v>5819.5847081058382</v>
      </c>
      <c r="H339" s="172">
        <f t="shared" si="25"/>
        <v>58.195847081058382</v>
      </c>
      <c r="I339" s="173">
        <f t="shared" si="26"/>
        <v>5877.7805551868969</v>
      </c>
      <c r="J339" s="173">
        <f t="shared" si="27"/>
        <v>58.195847081058382</v>
      </c>
      <c r="K339" s="173">
        <f t="shared" si="28"/>
        <v>5819.5847081058382</v>
      </c>
      <c r="L339" s="173">
        <f t="shared" si="29"/>
        <v>1477</v>
      </c>
    </row>
    <row r="340" spans="1:12" ht="12" customHeight="1" x14ac:dyDescent="0.2">
      <c r="A340" s="2"/>
      <c r="B340" s="168">
        <f t="shared" si="30"/>
        <v>335</v>
      </c>
      <c r="C340" s="169" t="s">
        <v>2371</v>
      </c>
      <c r="D340" s="170" t="str">
        <f>+VLOOKUP(C340,[8]Resumen!$C$1:$J$65536,6,0)</f>
        <v>PA16/2400</v>
      </c>
      <c r="E340" s="168">
        <f>+VLOOKUP(C340,[8]Resumen!$C$1:$J$65536,5,0)</f>
        <v>1</v>
      </c>
      <c r="F340" s="171">
        <f>IF(MID(D340,1,2)="PC",VLOOKUP(D340,'[9]Costo Postes Concreto'!$B$1:$D$65536,2,0),VLOOKUP(C340,[8]Resumen!$C$1:$J$65536,7,0))</f>
        <v>1848</v>
      </c>
      <c r="G340" s="172">
        <f>IF(MID(D340,1,2)="PC",VLOOKUP(D340,'[9]Costo Postes Concreto'!$B$1:$D$65536,3,0),E340*F340*$D$3)</f>
        <v>7281.3761276774467</v>
      </c>
      <c r="H340" s="172">
        <f t="shared" si="25"/>
        <v>72.813761276774471</v>
      </c>
      <c r="I340" s="173">
        <f t="shared" si="26"/>
        <v>7354.1898889542208</v>
      </c>
      <c r="J340" s="173">
        <f t="shared" si="27"/>
        <v>72.813761276774471</v>
      </c>
      <c r="K340" s="173">
        <f t="shared" si="28"/>
        <v>7281.3761276774467</v>
      </c>
      <c r="L340" s="173">
        <f t="shared" si="29"/>
        <v>1848</v>
      </c>
    </row>
    <row r="341" spans="1:12" ht="12" customHeight="1" x14ac:dyDescent="0.2">
      <c r="A341" s="2"/>
      <c r="B341" s="168">
        <f t="shared" si="30"/>
        <v>336</v>
      </c>
      <c r="C341" s="169" t="s">
        <v>2372</v>
      </c>
      <c r="D341" s="170" t="str">
        <f>+VLOOKUP(C341,[8]Resumen!$C$1:$J$65536,6,0)</f>
        <v>PA16/3800</v>
      </c>
      <c r="E341" s="168">
        <f>+VLOOKUP(C341,[8]Resumen!$C$1:$J$65536,5,0)</f>
        <v>1</v>
      </c>
      <c r="F341" s="171">
        <f>IF(MID(D341,1,2)="PC",VLOOKUP(D341,'[9]Costo Postes Concreto'!$B$1:$D$65536,2,0),VLOOKUP(C341,[8]Resumen!$C$1:$J$65536,7,0))</f>
        <v>2491</v>
      </c>
      <c r="G341" s="172">
        <f>IF(MID(D341,1,2)="PC",VLOOKUP(D341,'[9]Costo Postes Concreto'!$B$1:$D$65536,3,0),E341*F341*$D$3)</f>
        <v>9814.8852456950863</v>
      </c>
      <c r="H341" s="172">
        <f t="shared" si="25"/>
        <v>98.148852456950863</v>
      </c>
      <c r="I341" s="173">
        <f t="shared" si="26"/>
        <v>9913.0340981520367</v>
      </c>
      <c r="J341" s="173">
        <f t="shared" si="27"/>
        <v>98.148852456950863</v>
      </c>
      <c r="K341" s="173">
        <f t="shared" si="28"/>
        <v>9814.8852456950863</v>
      </c>
      <c r="L341" s="173">
        <f t="shared" si="29"/>
        <v>2491</v>
      </c>
    </row>
    <row r="342" spans="1:12" ht="12" customHeight="1" x14ac:dyDescent="0.2">
      <c r="A342" s="2"/>
      <c r="B342" s="168">
        <f t="shared" si="30"/>
        <v>337</v>
      </c>
      <c r="C342" s="169" t="s">
        <v>2373</v>
      </c>
      <c r="D342" s="170" t="str">
        <f>+VLOOKUP(C342,[8]Resumen!$C$1:$J$65536,6,0)</f>
        <v>PC16/600</v>
      </c>
      <c r="E342" s="168">
        <f>+VLOOKUP(C342,[8]Resumen!$C$1:$J$65536,5,0)</f>
        <v>1</v>
      </c>
      <c r="F342" s="171">
        <f>IF(MID(D342,1,2)="PC",VLOOKUP(D342,'[9]Costo Postes Concreto'!$B$1:$D$65536,2,0),VLOOKUP(C342,[8]Resumen!$C$1:$J$65536,7,0))</f>
        <v>3234</v>
      </c>
      <c r="G342" s="172">
        <f>IF(MID(D342,1,2)="PC",VLOOKUP(D342,'[9]Costo Postes Concreto'!$B$1:$D$65536,3,0),E342*F342*$D$3)</f>
        <v>1056.4433546809237</v>
      </c>
      <c r="H342" s="172">
        <f t="shared" si="25"/>
        <v>10.564433546809237</v>
      </c>
      <c r="I342" s="173">
        <f t="shared" si="26"/>
        <v>1067.0077882277328</v>
      </c>
      <c r="J342" s="173">
        <f t="shared" si="27"/>
        <v>1067.0077882277328</v>
      </c>
      <c r="K342" s="173">
        <f t="shared" si="28"/>
        <v>0</v>
      </c>
      <c r="L342" s="173">
        <f t="shared" si="29"/>
        <v>3234</v>
      </c>
    </row>
    <row r="343" spans="1:12" ht="12" customHeight="1" x14ac:dyDescent="0.2">
      <c r="A343" s="2"/>
      <c r="B343" s="168">
        <f t="shared" si="30"/>
        <v>338</v>
      </c>
      <c r="C343" s="169" t="s">
        <v>2374</v>
      </c>
      <c r="D343" s="170" t="str">
        <f>+VLOOKUP(C343,[8]Resumen!$C$1:$J$65536,6,0)</f>
        <v>PA16/1950</v>
      </c>
      <c r="E343" s="168">
        <f>+VLOOKUP(C343,[8]Resumen!$C$1:$J$65536,5,0)</f>
        <v>1</v>
      </c>
      <c r="F343" s="171">
        <f>IF(MID(D343,1,2)="PC",VLOOKUP(D343,'[9]Costo Postes Concreto'!$B$1:$D$65536,2,0),VLOOKUP(C343,[8]Resumen!$C$1:$J$65536,7,0))</f>
        <v>1614</v>
      </c>
      <c r="G343" s="172">
        <f>IF(MID(D343,1,2)="PC",VLOOKUP(D343,'[9]Costo Postes Concreto'!$B$1:$D$65536,3,0),E343*F343*$D$3)</f>
        <v>6359.3836959260816</v>
      </c>
      <c r="H343" s="172">
        <f t="shared" ref="H343:H406" si="31">+G343*1%</f>
        <v>63.59383695926082</v>
      </c>
      <c r="I343" s="173">
        <f t="shared" ref="I343:I406" si="32">+G343+H343</f>
        <v>6422.977532885342</v>
      </c>
      <c r="J343" s="173">
        <f t="shared" ref="J343:J406" si="33">IF(MID(D343,1,2)="PC",I343,H343)</f>
        <v>63.59383695926082</v>
      </c>
      <c r="K343" s="173">
        <f t="shared" ref="K343:K406" si="34">IF(MID(D343,1,2)="PC",0,+G343)</f>
        <v>6359.3836959260816</v>
      </c>
      <c r="L343" s="173">
        <f t="shared" ref="L343:L406" si="35">+E343*F343</f>
        <v>1614</v>
      </c>
    </row>
    <row r="344" spans="1:12" ht="12" customHeight="1" x14ac:dyDescent="0.2">
      <c r="A344" s="2"/>
      <c r="B344" s="168">
        <f t="shared" si="30"/>
        <v>339</v>
      </c>
      <c r="C344" s="169" t="s">
        <v>2375</v>
      </c>
      <c r="D344" s="170" t="str">
        <f>+VLOOKUP(C344,[8]Resumen!$C$1:$J$65536,6,0)</f>
        <v>PA16/2850</v>
      </c>
      <c r="E344" s="168">
        <f>+VLOOKUP(C344,[8]Resumen!$C$1:$J$65536,5,0)</f>
        <v>1</v>
      </c>
      <c r="F344" s="171">
        <f>IF(MID(D344,1,2)="PC",VLOOKUP(D344,'[9]Costo Postes Concreto'!$B$1:$D$65536,2,0),VLOOKUP(C344,[8]Resumen!$C$1:$J$65536,7,0))</f>
        <v>2066</v>
      </c>
      <c r="G344" s="172">
        <f>IF(MID(D344,1,2)="PC",VLOOKUP(D344,'[9]Costo Postes Concreto'!$B$1:$D$65536,3,0),E344*F344*$D$3)</f>
        <v>8140.3263418731631</v>
      </c>
      <c r="H344" s="172">
        <f t="shared" si="31"/>
        <v>81.403263418731626</v>
      </c>
      <c r="I344" s="173">
        <f t="shared" si="32"/>
        <v>8221.7296052918955</v>
      </c>
      <c r="J344" s="173">
        <f t="shared" si="33"/>
        <v>81.403263418731626</v>
      </c>
      <c r="K344" s="173">
        <f t="shared" si="34"/>
        <v>8140.3263418731631</v>
      </c>
      <c r="L344" s="173">
        <f t="shared" si="35"/>
        <v>2066</v>
      </c>
    </row>
    <row r="345" spans="1:12" ht="12" customHeight="1" x14ac:dyDescent="0.2">
      <c r="A345" s="2"/>
      <c r="B345" s="168">
        <f t="shared" si="30"/>
        <v>340</v>
      </c>
      <c r="C345" s="169" t="s">
        <v>2376</v>
      </c>
      <c r="D345" s="170" t="str">
        <f>+VLOOKUP(C345,[8]Resumen!$C$1:$J$65536,6,0)</f>
        <v>PA16/4450</v>
      </c>
      <c r="E345" s="168">
        <f>+VLOOKUP(C345,[8]Resumen!$C$1:$J$65536,5,0)</f>
        <v>1</v>
      </c>
      <c r="F345" s="171">
        <f>IF(MID(D345,1,2)="PC",VLOOKUP(D345,'[9]Costo Postes Concreto'!$B$1:$D$65536,2,0),VLOOKUP(C345,[8]Resumen!$C$1:$J$65536,7,0))</f>
        <v>2760</v>
      </c>
      <c r="G345" s="172">
        <f>IF(MID(D345,1,2)="PC",VLOOKUP(D345,'[9]Costo Postes Concreto'!$B$1:$D$65536,3,0),E345*F345*$D$3)</f>
        <v>10874.782528349433</v>
      </c>
      <c r="H345" s="172">
        <f t="shared" si="31"/>
        <v>108.74782528349434</v>
      </c>
      <c r="I345" s="173">
        <f t="shared" si="32"/>
        <v>10983.530353632927</v>
      </c>
      <c r="J345" s="173">
        <f t="shared" si="33"/>
        <v>108.74782528349434</v>
      </c>
      <c r="K345" s="173">
        <f t="shared" si="34"/>
        <v>10874.782528349433</v>
      </c>
      <c r="L345" s="173">
        <f t="shared" si="35"/>
        <v>2760</v>
      </c>
    </row>
    <row r="346" spans="1:12" ht="12" customHeight="1" x14ac:dyDescent="0.2">
      <c r="A346" s="2"/>
      <c r="B346" s="168">
        <f t="shared" si="30"/>
        <v>341</v>
      </c>
      <c r="C346" s="169" t="s">
        <v>2377</v>
      </c>
      <c r="D346" s="170" t="str">
        <f>+VLOOKUP(C346,[8]Resumen!$C$1:$J$65536,6,0)</f>
        <v>PC16/700</v>
      </c>
      <c r="E346" s="168">
        <f>+VLOOKUP(C346,[8]Resumen!$C$1:$J$65536,5,0)</f>
        <v>1</v>
      </c>
      <c r="F346" s="171">
        <f>IF(MID(D346,1,2)="PC",VLOOKUP(D346,'[9]Costo Postes Concreto'!$B$1:$D$65536,2,0),VLOOKUP(C346,[8]Resumen!$C$1:$J$65536,7,0))</f>
        <v>3311</v>
      </c>
      <c r="G346" s="172">
        <f>IF(MID(D346,1,2)="PC",VLOOKUP(D346,'[9]Costo Postes Concreto'!$B$1:$D$65536,3,0),E346*F346*$D$3)</f>
        <v>1134.1215752504772</v>
      </c>
      <c r="H346" s="172">
        <f t="shared" si="31"/>
        <v>11.341215752504773</v>
      </c>
      <c r="I346" s="173">
        <f t="shared" si="32"/>
        <v>1145.4627910029819</v>
      </c>
      <c r="J346" s="173">
        <f t="shared" si="33"/>
        <v>1145.4627910029819</v>
      </c>
      <c r="K346" s="173">
        <f t="shared" si="34"/>
        <v>0</v>
      </c>
      <c r="L346" s="173">
        <f t="shared" si="35"/>
        <v>3311</v>
      </c>
    </row>
    <row r="347" spans="1:12" ht="12" customHeight="1" x14ac:dyDescent="0.2">
      <c r="A347" s="2"/>
      <c r="B347" s="168">
        <f t="shared" si="30"/>
        <v>342</v>
      </c>
      <c r="C347" s="169" t="s">
        <v>2378</v>
      </c>
      <c r="D347" s="170" t="str">
        <f>+VLOOKUP(C347,[8]Resumen!$C$1:$J$65536,6,0)</f>
        <v>PA16/2800</v>
      </c>
      <c r="E347" s="168">
        <f>+VLOOKUP(C347,[8]Resumen!$C$1:$J$65536,5,0)</f>
        <v>1</v>
      </c>
      <c r="F347" s="171">
        <f>IF(MID(D347,1,2)="PC",VLOOKUP(D347,'[9]Costo Postes Concreto'!$B$1:$D$65536,2,0),VLOOKUP(C347,[8]Resumen!$C$1:$J$65536,7,0))</f>
        <v>2042</v>
      </c>
      <c r="G347" s="172">
        <f>IF(MID(D347,1,2)="PC",VLOOKUP(D347,'[9]Costo Postes Concreto'!$B$1:$D$65536,3,0),E347*F347*$D$3)</f>
        <v>8045.7630155396891</v>
      </c>
      <c r="H347" s="172">
        <f t="shared" si="31"/>
        <v>80.457630155396899</v>
      </c>
      <c r="I347" s="173">
        <f t="shared" si="32"/>
        <v>8126.2206456950862</v>
      </c>
      <c r="J347" s="173">
        <f t="shared" si="33"/>
        <v>80.457630155396899</v>
      </c>
      <c r="K347" s="173">
        <f t="shared" si="34"/>
        <v>8045.7630155396891</v>
      </c>
      <c r="L347" s="173">
        <f t="shared" si="35"/>
        <v>2042</v>
      </c>
    </row>
    <row r="348" spans="1:12" ht="12" customHeight="1" x14ac:dyDescent="0.2">
      <c r="A348" s="2"/>
      <c r="B348" s="168">
        <f t="shared" si="30"/>
        <v>343</v>
      </c>
      <c r="C348" s="169" t="s">
        <v>2379</v>
      </c>
      <c r="D348" s="170" t="str">
        <f>+VLOOKUP(C348,[8]Resumen!$C$1:$J$65536,6,0)</f>
        <v>PA16/4150</v>
      </c>
      <c r="E348" s="168">
        <f>+VLOOKUP(C348,[8]Resumen!$C$1:$J$65536,5,0)</f>
        <v>1</v>
      </c>
      <c r="F348" s="171">
        <f>IF(MID(D348,1,2)="PC",VLOOKUP(D348,'[9]Costo Postes Concreto'!$B$1:$D$65536,2,0),VLOOKUP(C348,[8]Resumen!$C$1:$J$65536,7,0))</f>
        <v>2637</v>
      </c>
      <c r="G348" s="172">
        <f>IF(MID(D348,1,2)="PC",VLOOKUP(D348,'[9]Costo Postes Concreto'!$B$1:$D$65536,3,0),E348*F348*$D$3)</f>
        <v>10390.145480890382</v>
      </c>
      <c r="H348" s="172">
        <f t="shared" si="31"/>
        <v>103.90145480890382</v>
      </c>
      <c r="I348" s="173">
        <f t="shared" si="32"/>
        <v>10494.046935699285</v>
      </c>
      <c r="J348" s="173">
        <f t="shared" si="33"/>
        <v>103.90145480890382</v>
      </c>
      <c r="K348" s="173">
        <f t="shared" si="34"/>
        <v>10390.145480890382</v>
      </c>
      <c r="L348" s="173">
        <f t="shared" si="35"/>
        <v>2637</v>
      </c>
    </row>
    <row r="349" spans="1:12" ht="12" customHeight="1" x14ac:dyDescent="0.2">
      <c r="A349" s="2"/>
      <c r="B349" s="168">
        <f t="shared" si="30"/>
        <v>344</v>
      </c>
      <c r="C349" s="169" t="s">
        <v>2380</v>
      </c>
      <c r="D349" s="170" t="str">
        <f>+VLOOKUP(C349,[8]Resumen!$C$1:$J$65536,6,0)</f>
        <v>PA16/6600</v>
      </c>
      <c r="E349" s="168">
        <f>+VLOOKUP(C349,[8]Resumen!$C$1:$J$65536,5,0)</f>
        <v>1</v>
      </c>
      <c r="F349" s="171">
        <f>IF(MID(D349,1,2)="PC",VLOOKUP(D349,'[9]Costo Postes Concreto'!$B$1:$D$65536,2,0),VLOOKUP(C349,[8]Resumen!$C$1:$J$65536,7,0))</f>
        <v>3566</v>
      </c>
      <c r="G349" s="172">
        <f>IF(MID(D349,1,2)="PC",VLOOKUP(D349,'[9]Costo Postes Concreto'!$B$1:$D$65536,3,0),E349*F349*$D$3)</f>
        <v>14050.534237715246</v>
      </c>
      <c r="H349" s="172">
        <f t="shared" si="31"/>
        <v>140.50534237715246</v>
      </c>
      <c r="I349" s="173">
        <f t="shared" si="32"/>
        <v>14191.0395800924</v>
      </c>
      <c r="J349" s="173">
        <f t="shared" si="33"/>
        <v>140.50534237715246</v>
      </c>
      <c r="K349" s="173">
        <f t="shared" si="34"/>
        <v>14050.534237715246</v>
      </c>
      <c r="L349" s="173">
        <f t="shared" si="35"/>
        <v>3566</v>
      </c>
    </row>
    <row r="350" spans="1:12" ht="12" customHeight="1" x14ac:dyDescent="0.2">
      <c r="A350" s="2"/>
      <c r="B350" s="168">
        <f t="shared" si="30"/>
        <v>345</v>
      </c>
      <c r="C350" s="169" t="s">
        <v>2381</v>
      </c>
      <c r="D350" s="170" t="str">
        <f>+VLOOKUP(C350,[8]Resumen!$C$1:$J$65536,6,0)</f>
        <v>PC16/500</v>
      </c>
      <c r="E350" s="168">
        <f>+VLOOKUP(C350,[8]Resumen!$C$1:$J$65536,5,0)</f>
        <v>1</v>
      </c>
      <c r="F350" s="171">
        <f>IF(MID(D350,1,2)="PC",VLOOKUP(D350,'[9]Costo Postes Concreto'!$B$1:$D$65536,2,0),VLOOKUP(C350,[8]Resumen!$C$1:$J$65536,7,0))</f>
        <v>3157</v>
      </c>
      <c r="G350" s="172">
        <f>IF(MID(D350,1,2)="PC",VLOOKUP(D350,'[9]Costo Postes Concreto'!$B$1:$D$65536,3,0),E350*F350*$D$3)</f>
        <v>978.76513411137057</v>
      </c>
      <c r="H350" s="172">
        <f t="shared" si="31"/>
        <v>9.7876513411137065</v>
      </c>
      <c r="I350" s="173">
        <f t="shared" si="32"/>
        <v>988.55278545248427</v>
      </c>
      <c r="J350" s="173">
        <f t="shared" si="33"/>
        <v>988.55278545248427</v>
      </c>
      <c r="K350" s="173">
        <f t="shared" si="34"/>
        <v>0</v>
      </c>
      <c r="L350" s="173">
        <f t="shared" si="35"/>
        <v>3157</v>
      </c>
    </row>
    <row r="351" spans="1:12" ht="12" customHeight="1" x14ac:dyDescent="0.2">
      <c r="A351" s="2"/>
      <c r="B351" s="168">
        <f t="shared" si="30"/>
        <v>346</v>
      </c>
      <c r="C351" s="169" t="s">
        <v>2382</v>
      </c>
      <c r="D351" s="170" t="str">
        <f>+VLOOKUP(C351,[8]Resumen!$C$1:$J$65536,6,0)</f>
        <v>PA16/650</v>
      </c>
      <c r="E351" s="168">
        <f>+VLOOKUP(C351,[8]Resumen!$C$1:$J$65536,5,0)</f>
        <v>2</v>
      </c>
      <c r="F351" s="171">
        <f>IF(MID(D351,1,2)="PC",VLOOKUP(D351,'[9]Costo Postes Concreto'!$B$1:$D$65536,2,0),VLOOKUP(C351,[8]Resumen!$C$1:$J$65536,7,0))</f>
        <v>790</v>
      </c>
      <c r="G351" s="172">
        <f>IF(MID(D351,1,2)="PC",VLOOKUP(D351,'[9]Costo Postes Concreto'!$B$1:$D$65536,3,0),E351*F351*$D$3)</f>
        <v>6225.4189836203277</v>
      </c>
      <c r="H351" s="172">
        <f t="shared" si="31"/>
        <v>62.254189836203281</v>
      </c>
      <c r="I351" s="173">
        <f t="shared" si="32"/>
        <v>6287.673173456531</v>
      </c>
      <c r="J351" s="173">
        <f t="shared" si="33"/>
        <v>62.254189836203281</v>
      </c>
      <c r="K351" s="173">
        <f t="shared" si="34"/>
        <v>6225.4189836203277</v>
      </c>
      <c r="L351" s="173">
        <f t="shared" si="35"/>
        <v>1580</v>
      </c>
    </row>
    <row r="352" spans="1:12" ht="12" customHeight="1" x14ac:dyDescent="0.2">
      <c r="A352" s="2"/>
      <c r="B352" s="168">
        <f t="shared" si="30"/>
        <v>347</v>
      </c>
      <c r="C352" s="169" t="s">
        <v>2383</v>
      </c>
      <c r="D352" s="170" t="str">
        <f>+VLOOKUP(C352,[8]Resumen!$C$1:$J$65536,6,0)</f>
        <v>PA16/900</v>
      </c>
      <c r="E352" s="168">
        <f>+VLOOKUP(C352,[8]Resumen!$C$1:$J$65536,5,0)</f>
        <v>2</v>
      </c>
      <c r="F352" s="171">
        <f>IF(MID(D352,1,2)="PC",VLOOKUP(D352,'[9]Costo Postes Concreto'!$B$1:$D$65536,2,0),VLOOKUP(C352,[8]Resumen!$C$1:$J$65536,7,0))</f>
        <v>977</v>
      </c>
      <c r="G352" s="172">
        <f>IF(MID(D352,1,2)="PC",VLOOKUP(D352,'[9]Costo Postes Concreto'!$B$1:$D$65536,3,0),E352*F352*$D$3)</f>
        <v>7699.0308189836205</v>
      </c>
      <c r="H352" s="172">
        <f t="shared" si="31"/>
        <v>76.990308189836213</v>
      </c>
      <c r="I352" s="173">
        <f t="shared" si="32"/>
        <v>7776.021127173457</v>
      </c>
      <c r="J352" s="173">
        <f t="shared" si="33"/>
        <v>76.990308189836213</v>
      </c>
      <c r="K352" s="173">
        <f t="shared" si="34"/>
        <v>7699.0308189836205</v>
      </c>
      <c r="L352" s="173">
        <f t="shared" si="35"/>
        <v>1954</v>
      </c>
    </row>
    <row r="353" spans="1:12" ht="12" customHeight="1" x14ac:dyDescent="0.2">
      <c r="A353" s="2"/>
      <c r="B353" s="168">
        <f t="shared" si="30"/>
        <v>348</v>
      </c>
      <c r="C353" s="169" t="s">
        <v>2384</v>
      </c>
      <c r="D353" s="170" t="str">
        <f>+VLOOKUP(C353,[8]Resumen!$C$1:$J$65536,6,0)</f>
        <v>PA16/1350</v>
      </c>
      <c r="E353" s="168">
        <f>+VLOOKUP(C353,[8]Resumen!$C$1:$J$65536,5,0)</f>
        <v>2</v>
      </c>
      <c r="F353" s="171">
        <f>IF(MID(D353,1,2)="PC",VLOOKUP(D353,'[9]Costo Postes Concreto'!$B$1:$D$65536,2,0),VLOOKUP(C353,[8]Resumen!$C$1:$J$65536,7,0))</f>
        <v>1271</v>
      </c>
      <c r="G353" s="172">
        <f>IF(MID(D353,1,2)="PC",VLOOKUP(D353,'[9]Costo Postes Concreto'!$B$1:$D$65536,3,0),E353*F353*$D$3)</f>
        <v>10015.832314153717</v>
      </c>
      <c r="H353" s="172">
        <f t="shared" si="31"/>
        <v>100.15832314153717</v>
      </c>
      <c r="I353" s="173">
        <f t="shared" si="32"/>
        <v>10115.990637295254</v>
      </c>
      <c r="J353" s="173">
        <f t="shared" si="33"/>
        <v>100.15832314153717</v>
      </c>
      <c r="K353" s="173">
        <f t="shared" si="34"/>
        <v>10015.832314153717</v>
      </c>
      <c r="L353" s="173">
        <f t="shared" si="35"/>
        <v>2542</v>
      </c>
    </row>
    <row r="354" spans="1:12" ht="12" customHeight="1" x14ac:dyDescent="0.2">
      <c r="A354" s="2"/>
      <c r="B354" s="168">
        <f t="shared" si="30"/>
        <v>349</v>
      </c>
      <c r="C354" s="169" t="s">
        <v>2385</v>
      </c>
      <c r="D354" s="170" t="str">
        <f>+VLOOKUP(C354,[8]Resumen!$C$1:$J$65536,6,0)</f>
        <v>PC16/500</v>
      </c>
      <c r="E354" s="168">
        <f>+VLOOKUP(C354,[8]Resumen!$C$1:$J$65536,5,0)</f>
        <v>1</v>
      </c>
      <c r="F354" s="171">
        <f>IF(MID(D354,1,2)="PC",VLOOKUP(D354,'[9]Costo Postes Concreto'!$B$1:$D$65536,2,0),VLOOKUP(C354,[8]Resumen!$C$1:$J$65536,7,0))</f>
        <v>3157</v>
      </c>
      <c r="G354" s="172">
        <f>IF(MID(D354,1,2)="PC",VLOOKUP(D354,'[9]Costo Postes Concreto'!$B$1:$D$65536,3,0),E354*F354*$D$3)</f>
        <v>978.76513411137057</v>
      </c>
      <c r="H354" s="172">
        <f t="shared" si="31"/>
        <v>9.7876513411137065</v>
      </c>
      <c r="I354" s="173">
        <f t="shared" si="32"/>
        <v>988.55278545248427</v>
      </c>
      <c r="J354" s="173">
        <f t="shared" si="33"/>
        <v>988.55278545248427</v>
      </c>
      <c r="K354" s="173">
        <f t="shared" si="34"/>
        <v>0</v>
      </c>
      <c r="L354" s="173">
        <f t="shared" si="35"/>
        <v>3157</v>
      </c>
    </row>
    <row r="355" spans="1:12" ht="12" customHeight="1" x14ac:dyDescent="0.2">
      <c r="A355" s="2"/>
      <c r="B355" s="168">
        <f t="shared" si="30"/>
        <v>350</v>
      </c>
      <c r="C355" s="169" t="s">
        <v>2386</v>
      </c>
      <c r="D355" s="170" t="str">
        <f>+VLOOKUP(C355,[8]Resumen!$C$1:$J$65536,6,0)</f>
        <v>PA16/800</v>
      </c>
      <c r="E355" s="168">
        <f>+VLOOKUP(C355,[8]Resumen!$C$1:$J$65536,5,0)</f>
        <v>2</v>
      </c>
      <c r="F355" s="171">
        <f>IF(MID(D355,1,2)="PC",VLOOKUP(D355,'[9]Costo Postes Concreto'!$B$1:$D$65536,2,0),VLOOKUP(C355,[8]Resumen!$C$1:$J$65536,7,0))</f>
        <v>905</v>
      </c>
      <c r="G355" s="172">
        <f>IF(MID(D355,1,2)="PC",VLOOKUP(D355,'[9]Costo Postes Concreto'!$B$1:$D$65536,3,0),E355*F355*$D$3)</f>
        <v>7131.6508609827806</v>
      </c>
      <c r="H355" s="172">
        <f t="shared" si="31"/>
        <v>71.316508609827807</v>
      </c>
      <c r="I355" s="173">
        <f t="shared" si="32"/>
        <v>7202.9673695926085</v>
      </c>
      <c r="J355" s="173">
        <f t="shared" si="33"/>
        <v>71.316508609827807</v>
      </c>
      <c r="K355" s="173">
        <f t="shared" si="34"/>
        <v>7131.6508609827806</v>
      </c>
      <c r="L355" s="173">
        <f t="shared" si="35"/>
        <v>1810</v>
      </c>
    </row>
    <row r="356" spans="1:12" ht="12" customHeight="1" x14ac:dyDescent="0.2">
      <c r="A356" s="2"/>
      <c r="B356" s="168">
        <f t="shared" si="30"/>
        <v>351</v>
      </c>
      <c r="C356" s="169" t="s">
        <v>2387</v>
      </c>
      <c r="D356" s="170" t="str">
        <f>+VLOOKUP(C356,[8]Resumen!$C$1:$J$65536,6,0)</f>
        <v>PA16/1150</v>
      </c>
      <c r="E356" s="168">
        <f>+VLOOKUP(C356,[8]Resumen!$C$1:$J$65536,5,0)</f>
        <v>2</v>
      </c>
      <c r="F356" s="171">
        <f>IF(MID(D356,1,2)="PC",VLOOKUP(D356,'[9]Costo Postes Concreto'!$B$1:$D$65536,2,0),VLOOKUP(C356,[8]Resumen!$C$1:$J$65536,7,0))</f>
        <v>1145</v>
      </c>
      <c r="G356" s="172">
        <f>IF(MID(D356,1,2)="PC",VLOOKUP(D356,'[9]Costo Postes Concreto'!$B$1:$D$65536,3,0),E356*F356*$D$3)</f>
        <v>9022.9173876522473</v>
      </c>
      <c r="H356" s="172">
        <f t="shared" si="31"/>
        <v>90.229173876522481</v>
      </c>
      <c r="I356" s="173">
        <f t="shared" si="32"/>
        <v>9113.1465615287689</v>
      </c>
      <c r="J356" s="173">
        <f t="shared" si="33"/>
        <v>90.229173876522481</v>
      </c>
      <c r="K356" s="173">
        <f t="shared" si="34"/>
        <v>9022.9173876522473</v>
      </c>
      <c r="L356" s="173">
        <f t="shared" si="35"/>
        <v>2290</v>
      </c>
    </row>
    <row r="357" spans="1:12" ht="12" customHeight="1" x14ac:dyDescent="0.2">
      <c r="A357" s="2"/>
      <c r="B357" s="168">
        <f t="shared" si="30"/>
        <v>352</v>
      </c>
      <c r="C357" s="169" t="s">
        <v>2388</v>
      </c>
      <c r="D357" s="170" t="str">
        <f>+VLOOKUP(C357,[8]Resumen!$C$1:$J$65536,6,0)</f>
        <v>PA16/1750</v>
      </c>
      <c r="E357" s="168">
        <f>+VLOOKUP(C357,[8]Resumen!$C$1:$J$65536,5,0)</f>
        <v>2</v>
      </c>
      <c r="F357" s="171">
        <f>IF(MID(D357,1,2)="PC",VLOOKUP(D357,'[9]Costo Postes Concreto'!$B$1:$D$65536,2,0),VLOOKUP(C357,[8]Resumen!$C$1:$J$65536,7,0))</f>
        <v>1505</v>
      </c>
      <c r="G357" s="172">
        <f>IF(MID(D357,1,2)="PC",VLOOKUP(D357,'[9]Costo Postes Concreto'!$B$1:$D$65536,3,0),E357*F357*$D$3)</f>
        <v>11859.817177656447</v>
      </c>
      <c r="H357" s="172">
        <f t="shared" si="31"/>
        <v>118.59817177656447</v>
      </c>
      <c r="I357" s="173">
        <f t="shared" si="32"/>
        <v>11978.415349433011</v>
      </c>
      <c r="J357" s="173">
        <f t="shared" si="33"/>
        <v>118.59817177656447</v>
      </c>
      <c r="K357" s="173">
        <f t="shared" si="34"/>
        <v>11859.817177656447</v>
      </c>
      <c r="L357" s="173">
        <f t="shared" si="35"/>
        <v>3010</v>
      </c>
    </row>
    <row r="358" spans="1:12" ht="12" customHeight="1" x14ac:dyDescent="0.2">
      <c r="A358" s="2"/>
      <c r="B358" s="168">
        <f t="shared" si="30"/>
        <v>353</v>
      </c>
      <c r="C358" s="169" t="s">
        <v>2389</v>
      </c>
      <c r="D358" s="170" t="str">
        <f>+VLOOKUP(C358,[8]Resumen!$C$1:$J$65536,6,0)</f>
        <v>PC16/600</v>
      </c>
      <c r="E358" s="168">
        <f>+VLOOKUP(C358,[8]Resumen!$C$1:$J$65536,5,0)</f>
        <v>1</v>
      </c>
      <c r="F358" s="171">
        <f>IF(MID(D358,1,2)="PC",VLOOKUP(D358,'[9]Costo Postes Concreto'!$B$1:$D$65536,2,0),VLOOKUP(C358,[8]Resumen!$C$1:$J$65536,7,0))</f>
        <v>3234</v>
      </c>
      <c r="G358" s="172">
        <f>IF(MID(D358,1,2)="PC",VLOOKUP(D358,'[9]Costo Postes Concreto'!$B$1:$D$65536,3,0),E358*F358*$D$3)</f>
        <v>1056.4433546809237</v>
      </c>
      <c r="H358" s="172">
        <f t="shared" si="31"/>
        <v>10.564433546809237</v>
      </c>
      <c r="I358" s="173">
        <f t="shared" si="32"/>
        <v>1067.0077882277328</v>
      </c>
      <c r="J358" s="173">
        <f t="shared" si="33"/>
        <v>1067.0077882277328</v>
      </c>
      <c r="K358" s="173">
        <f t="shared" si="34"/>
        <v>0</v>
      </c>
      <c r="L358" s="173">
        <f t="shared" si="35"/>
        <v>3234</v>
      </c>
    </row>
    <row r="359" spans="1:12" ht="12" customHeight="1" x14ac:dyDescent="0.2">
      <c r="A359" s="2"/>
      <c r="B359" s="168">
        <f t="shared" si="30"/>
        <v>354</v>
      </c>
      <c r="C359" s="169" t="s">
        <v>2390</v>
      </c>
      <c r="D359" s="170" t="str">
        <f>+VLOOKUP(C359,[8]Resumen!$C$1:$J$65536,6,0)</f>
        <v>PA16/950</v>
      </c>
      <c r="E359" s="168">
        <f>+VLOOKUP(C359,[8]Resumen!$C$1:$J$65536,5,0)</f>
        <v>2</v>
      </c>
      <c r="F359" s="171">
        <f>IF(MID(D359,1,2)="PC",VLOOKUP(D359,'[9]Costo Postes Concreto'!$B$1:$D$65536,2,0),VLOOKUP(C359,[8]Resumen!$C$1:$J$65536,7,0))</f>
        <v>1012</v>
      </c>
      <c r="G359" s="172">
        <f>IF(MID(D359,1,2)="PC",VLOOKUP(D359,'[9]Costo Postes Concreto'!$B$1:$D$65536,3,0),E359*F359*$D$3)</f>
        <v>7974.8405207895848</v>
      </c>
      <c r="H359" s="172">
        <f t="shared" si="31"/>
        <v>79.748405207895857</v>
      </c>
      <c r="I359" s="173">
        <f t="shared" si="32"/>
        <v>8054.5889259974811</v>
      </c>
      <c r="J359" s="173">
        <f t="shared" si="33"/>
        <v>79.748405207895857</v>
      </c>
      <c r="K359" s="173">
        <f t="shared" si="34"/>
        <v>7974.8405207895848</v>
      </c>
      <c r="L359" s="173">
        <f t="shared" si="35"/>
        <v>2024</v>
      </c>
    </row>
    <row r="360" spans="1:12" ht="12" customHeight="1" x14ac:dyDescent="0.2">
      <c r="A360" s="2"/>
      <c r="B360" s="168">
        <f t="shared" si="30"/>
        <v>355</v>
      </c>
      <c r="C360" s="169" t="s">
        <v>2391</v>
      </c>
      <c r="D360" s="170" t="str">
        <f>+VLOOKUP(C360,[8]Resumen!$C$1:$J$65536,6,0)</f>
        <v>PA16/1350</v>
      </c>
      <c r="E360" s="168">
        <f>+VLOOKUP(C360,[8]Resumen!$C$1:$J$65536,5,0)</f>
        <v>2</v>
      </c>
      <c r="F360" s="171">
        <f>IF(MID(D360,1,2)="PC",VLOOKUP(D360,'[9]Costo Postes Concreto'!$B$1:$D$65536,2,0),VLOOKUP(C360,[8]Resumen!$C$1:$J$65536,7,0))</f>
        <v>1271</v>
      </c>
      <c r="G360" s="172">
        <f>IF(MID(D360,1,2)="PC",VLOOKUP(D360,'[9]Costo Postes Concreto'!$B$1:$D$65536,3,0),E360*F360*$D$3)</f>
        <v>10015.832314153717</v>
      </c>
      <c r="H360" s="172">
        <f t="shared" si="31"/>
        <v>100.15832314153717</v>
      </c>
      <c r="I360" s="173">
        <f t="shared" si="32"/>
        <v>10115.990637295254</v>
      </c>
      <c r="J360" s="173">
        <f t="shared" si="33"/>
        <v>100.15832314153717</v>
      </c>
      <c r="K360" s="173">
        <f t="shared" si="34"/>
        <v>10015.832314153717</v>
      </c>
      <c r="L360" s="173">
        <f t="shared" si="35"/>
        <v>2542</v>
      </c>
    </row>
    <row r="361" spans="1:12" ht="12" customHeight="1" x14ac:dyDescent="0.2">
      <c r="A361" s="2"/>
      <c r="B361" s="168">
        <f t="shared" si="30"/>
        <v>356</v>
      </c>
      <c r="C361" s="169" t="s">
        <v>2392</v>
      </c>
      <c r="D361" s="170" t="str">
        <f>+VLOOKUP(C361,[8]Resumen!$C$1:$J$65536,6,0)</f>
        <v>PA16/2100</v>
      </c>
      <c r="E361" s="168">
        <f>+VLOOKUP(C361,[8]Resumen!$C$1:$J$65536,5,0)</f>
        <v>2</v>
      </c>
      <c r="F361" s="171">
        <f>IF(MID(D361,1,2)="PC",VLOOKUP(D361,'[9]Costo Postes Concreto'!$B$1:$D$65536,2,0),VLOOKUP(C361,[8]Resumen!$C$1:$J$65536,7,0))</f>
        <v>1694</v>
      </c>
      <c r="G361" s="172">
        <f>IF(MID(D361,1,2)="PC",VLOOKUP(D361,'[9]Costo Postes Concreto'!$B$1:$D$65536,3,0),E361*F361*$D$3)</f>
        <v>13349.189567408652</v>
      </c>
      <c r="H361" s="172">
        <f t="shared" si="31"/>
        <v>133.49189567408652</v>
      </c>
      <c r="I361" s="173">
        <f t="shared" si="32"/>
        <v>13482.681463082738</v>
      </c>
      <c r="J361" s="173">
        <f t="shared" si="33"/>
        <v>133.49189567408652</v>
      </c>
      <c r="K361" s="173">
        <f t="shared" si="34"/>
        <v>13349.189567408652</v>
      </c>
      <c r="L361" s="173">
        <f t="shared" si="35"/>
        <v>3388</v>
      </c>
    </row>
    <row r="362" spans="1:12" ht="12" customHeight="1" x14ac:dyDescent="0.2">
      <c r="A362" s="2"/>
      <c r="B362" s="168">
        <f t="shared" si="30"/>
        <v>357</v>
      </c>
      <c r="C362" s="169" t="s">
        <v>2393</v>
      </c>
      <c r="D362" s="170" t="str">
        <f>+VLOOKUP(C362,[8]Resumen!$C$1:$J$65536,6,0)</f>
        <v>PC16/800</v>
      </c>
      <c r="E362" s="168">
        <f>+VLOOKUP(C362,[8]Resumen!$C$1:$J$65536,5,0)</f>
        <v>1</v>
      </c>
      <c r="F362" s="171">
        <f>IF(MID(D362,1,2)="PC",VLOOKUP(D362,'[9]Costo Postes Concreto'!$B$1:$D$65536,2,0),VLOOKUP(C362,[8]Resumen!$C$1:$J$65536,7,0))</f>
        <v>3388</v>
      </c>
      <c r="G362" s="172">
        <f>IF(MID(D362,1,2)="PC",VLOOKUP(D362,'[9]Costo Postes Concreto'!$B$1:$D$65536,3,0),E362*F362*$D$3)</f>
        <v>1211.7997958200308</v>
      </c>
      <c r="H362" s="172">
        <f t="shared" si="31"/>
        <v>12.117997958200307</v>
      </c>
      <c r="I362" s="173">
        <f t="shared" si="32"/>
        <v>1223.917793778231</v>
      </c>
      <c r="J362" s="173">
        <f t="shared" si="33"/>
        <v>1223.917793778231</v>
      </c>
      <c r="K362" s="173">
        <f t="shared" si="34"/>
        <v>0</v>
      </c>
      <c r="L362" s="173">
        <f t="shared" si="35"/>
        <v>3388</v>
      </c>
    </row>
    <row r="363" spans="1:12" ht="12" customHeight="1" x14ac:dyDescent="0.2">
      <c r="A363" s="2"/>
      <c r="B363" s="168">
        <f t="shared" si="30"/>
        <v>358</v>
      </c>
      <c r="C363" s="169" t="s">
        <v>2394</v>
      </c>
      <c r="D363" s="170" t="str">
        <f>+VLOOKUP(C363,[8]Resumen!$C$1:$J$65536,6,0)</f>
        <v>PA16/1400</v>
      </c>
      <c r="E363" s="168">
        <f>+VLOOKUP(C363,[8]Resumen!$C$1:$J$65536,5,0)</f>
        <v>2</v>
      </c>
      <c r="F363" s="171">
        <f>IF(MID(D363,1,2)="PC",VLOOKUP(D363,'[9]Costo Postes Concreto'!$B$1:$D$65536,2,0),VLOOKUP(C363,[8]Resumen!$C$1:$J$65536,7,0))</f>
        <v>1301</v>
      </c>
      <c r="G363" s="172">
        <f>IF(MID(D363,1,2)="PC",VLOOKUP(D363,'[9]Costo Postes Concreto'!$B$1:$D$65536,3,0),E363*F363*$D$3)</f>
        <v>10252.2406299874</v>
      </c>
      <c r="H363" s="172">
        <f t="shared" si="31"/>
        <v>102.52240629987401</v>
      </c>
      <c r="I363" s="173">
        <f t="shared" si="32"/>
        <v>10354.763036287273</v>
      </c>
      <c r="J363" s="173">
        <f t="shared" si="33"/>
        <v>102.52240629987401</v>
      </c>
      <c r="K363" s="173">
        <f t="shared" si="34"/>
        <v>10252.2406299874</v>
      </c>
      <c r="L363" s="173">
        <f t="shared" si="35"/>
        <v>2602</v>
      </c>
    </row>
    <row r="364" spans="1:12" ht="12" customHeight="1" x14ac:dyDescent="0.2">
      <c r="A364" s="2"/>
      <c r="B364" s="168">
        <f t="shared" si="30"/>
        <v>359</v>
      </c>
      <c r="C364" s="169" t="s">
        <v>2395</v>
      </c>
      <c r="D364" s="170" t="str">
        <f>+VLOOKUP(C364,[8]Resumen!$C$1:$J$65536,6,0)</f>
        <v>PA16/2050</v>
      </c>
      <c r="E364" s="168">
        <f>+VLOOKUP(C364,[8]Resumen!$C$1:$J$65536,5,0)</f>
        <v>2</v>
      </c>
      <c r="F364" s="171">
        <f>IF(MID(D364,1,2)="PC",VLOOKUP(D364,'[9]Costo Postes Concreto'!$B$1:$D$65536,2,0),VLOOKUP(C364,[8]Resumen!$C$1:$J$65536,7,0))</f>
        <v>1668</v>
      </c>
      <c r="G364" s="172">
        <f>IF(MID(D364,1,2)="PC",VLOOKUP(D364,'[9]Costo Postes Concreto'!$B$1:$D$65536,3,0),E364*F364*$D$3)</f>
        <v>13144.302360352793</v>
      </c>
      <c r="H364" s="172">
        <f t="shared" si="31"/>
        <v>131.44302360352793</v>
      </c>
      <c r="I364" s="173">
        <f t="shared" si="32"/>
        <v>13275.74538395632</v>
      </c>
      <c r="J364" s="173">
        <f t="shared" si="33"/>
        <v>131.44302360352793</v>
      </c>
      <c r="K364" s="173">
        <f t="shared" si="34"/>
        <v>13144.302360352793</v>
      </c>
      <c r="L364" s="173">
        <f t="shared" si="35"/>
        <v>3336</v>
      </c>
    </row>
    <row r="365" spans="1:12" ht="12" customHeight="1" x14ac:dyDescent="0.2">
      <c r="A365" s="2"/>
      <c r="B365" s="168">
        <f t="shared" si="30"/>
        <v>360</v>
      </c>
      <c r="C365" s="169" t="s">
        <v>2396</v>
      </c>
      <c r="D365" s="170" t="str">
        <f>+VLOOKUP(C365,[8]Resumen!$C$1:$J$65536,6,0)</f>
        <v>PA16/3200</v>
      </c>
      <c r="E365" s="168">
        <f>+VLOOKUP(C365,[8]Resumen!$C$1:$J$65536,5,0)</f>
        <v>2</v>
      </c>
      <c r="F365" s="171">
        <f>IF(MID(D365,1,2)="PC",VLOOKUP(D365,'[9]Costo Postes Concreto'!$B$1:$D$65536,2,0),VLOOKUP(C365,[8]Resumen!$C$1:$J$65536,7,0))</f>
        <v>2227</v>
      </c>
      <c r="G365" s="172">
        <f>IF(MID(D365,1,2)="PC",VLOOKUP(D365,'[9]Costo Postes Concreto'!$B$1:$D$65536,3,0),E365*F365*$D$3)</f>
        <v>17549.377312053759</v>
      </c>
      <c r="H365" s="172">
        <f t="shared" si="31"/>
        <v>175.49377312053758</v>
      </c>
      <c r="I365" s="173">
        <f t="shared" si="32"/>
        <v>17724.871085174298</v>
      </c>
      <c r="J365" s="173">
        <f t="shared" si="33"/>
        <v>175.49377312053758</v>
      </c>
      <c r="K365" s="173">
        <f t="shared" si="34"/>
        <v>17549.377312053759</v>
      </c>
      <c r="L365" s="173">
        <f t="shared" si="35"/>
        <v>4454</v>
      </c>
    </row>
    <row r="366" spans="1:12" ht="12" customHeight="1" x14ac:dyDescent="0.2">
      <c r="A366" s="2"/>
      <c r="B366" s="168">
        <f t="shared" si="30"/>
        <v>361</v>
      </c>
      <c r="C366" s="169" t="s">
        <v>2397</v>
      </c>
      <c r="D366" s="170" t="str">
        <f>+VLOOKUP(C366,[8]Resumen!$C$1:$J$65536,6,0)</f>
        <v>PC16/900</v>
      </c>
      <c r="E366" s="168">
        <f>+VLOOKUP(C366,[8]Resumen!$C$1:$J$65536,5,0)</f>
        <v>1</v>
      </c>
      <c r="F366" s="171">
        <f>IF(MID(D366,1,2)="PC",VLOOKUP(D366,'[9]Costo Postes Concreto'!$B$1:$D$65536,2,0),VLOOKUP(C366,[8]Resumen!$C$1:$J$65536,7,0))</f>
        <v>3465</v>
      </c>
      <c r="G366" s="172">
        <f>IF(MID(D366,1,2)="PC",VLOOKUP(D366,'[9]Costo Postes Concreto'!$B$1:$D$65536,3,0),E366*F366*$D$3)</f>
        <v>1289.4780163895844</v>
      </c>
      <c r="H366" s="172">
        <f t="shared" si="31"/>
        <v>12.894780163895843</v>
      </c>
      <c r="I366" s="173">
        <f t="shared" si="32"/>
        <v>1302.3727965534802</v>
      </c>
      <c r="J366" s="173">
        <f t="shared" si="33"/>
        <v>1302.3727965534802</v>
      </c>
      <c r="K366" s="173">
        <f t="shared" si="34"/>
        <v>0</v>
      </c>
      <c r="L366" s="173">
        <f t="shared" si="35"/>
        <v>3465</v>
      </c>
    </row>
    <row r="367" spans="1:12" ht="12" customHeight="1" x14ac:dyDescent="0.2">
      <c r="A367" s="2"/>
      <c r="B367" s="168">
        <f t="shared" si="30"/>
        <v>362</v>
      </c>
      <c r="C367" s="169" t="s">
        <v>2398</v>
      </c>
      <c r="D367" s="170" t="str">
        <f>+VLOOKUP(C367,[8]Resumen!$C$1:$J$65536,6,0)</f>
        <v>PA16/1600</v>
      </c>
      <c r="E367" s="168">
        <f>+VLOOKUP(C367,[8]Resumen!$C$1:$J$65536,5,0)</f>
        <v>2</v>
      </c>
      <c r="F367" s="171">
        <f>IF(MID(D367,1,2)="PC",VLOOKUP(D367,'[9]Costo Postes Concreto'!$B$1:$D$65536,2,0),VLOOKUP(C367,[8]Resumen!$C$1:$J$65536,7,0))</f>
        <v>1419</v>
      </c>
      <c r="G367" s="172">
        <f>IF(MID(D367,1,2)="PC",VLOOKUP(D367,'[9]Costo Postes Concreto'!$B$1:$D$65536,3,0),E367*F367*$D$3)</f>
        <v>11182.113338933223</v>
      </c>
      <c r="H367" s="172">
        <f t="shared" si="31"/>
        <v>111.82113338933223</v>
      </c>
      <c r="I367" s="173">
        <f t="shared" si="32"/>
        <v>11293.934472322555</v>
      </c>
      <c r="J367" s="173">
        <f t="shared" si="33"/>
        <v>111.82113338933223</v>
      </c>
      <c r="K367" s="173">
        <f t="shared" si="34"/>
        <v>11182.113338933223</v>
      </c>
      <c r="L367" s="173">
        <f t="shared" si="35"/>
        <v>2838</v>
      </c>
    </row>
    <row r="368" spans="1:12" ht="12" customHeight="1" x14ac:dyDescent="0.2">
      <c r="A368" s="2"/>
      <c r="B368" s="168">
        <f t="shared" si="30"/>
        <v>363</v>
      </c>
      <c r="C368" s="169" t="s">
        <v>2399</v>
      </c>
      <c r="D368" s="170" t="str">
        <f>+VLOOKUP(C368,[8]Resumen!$C$1:$J$65536,6,0)</f>
        <v>PA16/2400</v>
      </c>
      <c r="E368" s="168">
        <f>+VLOOKUP(C368,[8]Resumen!$C$1:$J$65536,5,0)</f>
        <v>2</v>
      </c>
      <c r="F368" s="171">
        <f>IF(MID(D368,1,2)="PC",VLOOKUP(D368,'[9]Costo Postes Concreto'!$B$1:$D$65536,2,0),VLOOKUP(C368,[8]Resumen!$C$1:$J$65536,7,0))</f>
        <v>1848</v>
      </c>
      <c r="G368" s="172">
        <f>IF(MID(D368,1,2)="PC",VLOOKUP(D368,'[9]Costo Postes Concreto'!$B$1:$D$65536,3,0),E368*F368*$D$3)</f>
        <v>14562.752255354893</v>
      </c>
      <c r="H368" s="172">
        <f t="shared" si="31"/>
        <v>145.62752255354894</v>
      </c>
      <c r="I368" s="173">
        <f t="shared" si="32"/>
        <v>14708.379777908442</v>
      </c>
      <c r="J368" s="173">
        <f t="shared" si="33"/>
        <v>145.62752255354894</v>
      </c>
      <c r="K368" s="173">
        <f t="shared" si="34"/>
        <v>14562.752255354893</v>
      </c>
      <c r="L368" s="173">
        <f t="shared" si="35"/>
        <v>3696</v>
      </c>
    </row>
    <row r="369" spans="1:12" ht="12" customHeight="1" x14ac:dyDescent="0.2">
      <c r="A369" s="2"/>
      <c r="B369" s="168">
        <f t="shared" si="30"/>
        <v>364</v>
      </c>
      <c r="C369" s="169" t="s">
        <v>2400</v>
      </c>
      <c r="D369" s="170" t="str">
        <f>+VLOOKUP(C369,[8]Resumen!$C$1:$J$65536,6,0)</f>
        <v>PA16/3800</v>
      </c>
      <c r="E369" s="168">
        <f>+VLOOKUP(C369,[8]Resumen!$C$1:$J$65536,5,0)</f>
        <v>2</v>
      </c>
      <c r="F369" s="171">
        <f>IF(MID(D369,1,2)="PC",VLOOKUP(D369,'[9]Costo Postes Concreto'!$B$1:$D$65536,2,0),VLOOKUP(C369,[8]Resumen!$C$1:$J$65536,7,0))</f>
        <v>2491</v>
      </c>
      <c r="G369" s="172">
        <f>IF(MID(D369,1,2)="PC",VLOOKUP(D369,'[9]Costo Postes Concreto'!$B$1:$D$65536,3,0),E369*F369*$D$3)</f>
        <v>19629.770491390173</v>
      </c>
      <c r="H369" s="172">
        <f t="shared" si="31"/>
        <v>196.29770491390173</v>
      </c>
      <c r="I369" s="173">
        <f t="shared" si="32"/>
        <v>19826.068196304073</v>
      </c>
      <c r="J369" s="173">
        <f t="shared" si="33"/>
        <v>196.29770491390173</v>
      </c>
      <c r="K369" s="173">
        <f t="shared" si="34"/>
        <v>19629.770491390173</v>
      </c>
      <c r="L369" s="173">
        <f t="shared" si="35"/>
        <v>4982</v>
      </c>
    </row>
    <row r="370" spans="1:12" ht="12" customHeight="1" x14ac:dyDescent="0.2">
      <c r="A370" s="2"/>
      <c r="B370" s="168">
        <f t="shared" si="30"/>
        <v>365</v>
      </c>
      <c r="C370" s="169" t="s">
        <v>2401</v>
      </c>
      <c r="D370" s="170" t="str">
        <f>+VLOOKUP(C370,[8]Resumen!$C$1:$J$65536,6,0)</f>
        <v>PC16/1000</v>
      </c>
      <c r="E370" s="168">
        <f>+VLOOKUP(C370,[8]Resumen!$C$1:$J$65536,5,0)</f>
        <v>1</v>
      </c>
      <c r="F370" s="171">
        <f>IF(MID(D370,1,2)="PC",VLOOKUP(D370,'[9]Costo Postes Concreto'!$B$1:$D$65536,2,0),VLOOKUP(C370,[8]Resumen!$C$1:$J$65536,7,0))</f>
        <v>3542</v>
      </c>
      <c r="G370" s="172">
        <f>IF(MID(D370,1,2)="PC",VLOOKUP(D370,'[9]Costo Postes Concreto'!$B$1:$D$65536,3,0),E370*F370*$D$3)</f>
        <v>1367.1562369591375</v>
      </c>
      <c r="H370" s="172">
        <f>+G370*1%</f>
        <v>13.671562369591374</v>
      </c>
      <c r="I370" s="173">
        <f>+G370+H370</f>
        <v>1380.8277993287288</v>
      </c>
      <c r="J370" s="173">
        <f>IF(MID(D370,1,2)="PC",I370,H370)</f>
        <v>1380.8277993287288</v>
      </c>
      <c r="K370" s="173">
        <f>IF(MID(D370,1,2)="PC",0,+G370)</f>
        <v>0</v>
      </c>
      <c r="L370" s="173">
        <f>+E370*F370</f>
        <v>3542</v>
      </c>
    </row>
    <row r="371" spans="1:12" ht="12" customHeight="1" x14ac:dyDescent="0.2">
      <c r="A371" s="2"/>
      <c r="B371" s="168">
        <f t="shared" si="30"/>
        <v>366</v>
      </c>
      <c r="C371" s="169" t="s">
        <v>2402</v>
      </c>
      <c r="D371" s="170" t="str">
        <f>+VLOOKUP(C371,[8]Resumen!$C$1:$J$65536,6,0)</f>
        <v>PA16/1900</v>
      </c>
      <c r="E371" s="168">
        <f>+VLOOKUP(C371,[8]Resumen!$C$1:$J$65536,5,0)</f>
        <v>2</v>
      </c>
      <c r="F371" s="171">
        <f>IF(MID(D371,1,2)="PC",VLOOKUP(D371,'[9]Costo Postes Concreto'!$B$1:$D$65536,2,0),VLOOKUP(C371,[8]Resumen!$C$1:$J$65536,7,0))</f>
        <v>1587</v>
      </c>
      <c r="G371" s="172">
        <f>IF(MID(D371,1,2)="PC",VLOOKUP(D371,'[9]Costo Postes Concreto'!$B$1:$D$65536,3,0),E371*F371*$D$3)</f>
        <v>12505.999907601848</v>
      </c>
      <c r="H371" s="172">
        <f>+G371*1%</f>
        <v>125.05999907601849</v>
      </c>
      <c r="I371" s="173">
        <f>+G371+H371</f>
        <v>12631.059906677867</v>
      </c>
      <c r="J371" s="173">
        <f>IF(MID(D371,1,2)="PC",I371,H371)</f>
        <v>125.05999907601849</v>
      </c>
      <c r="K371" s="173">
        <f>IF(MID(D371,1,2)="PC",0,+G371)</f>
        <v>12505.999907601848</v>
      </c>
      <c r="L371" s="173">
        <f>+E371*F371</f>
        <v>3174</v>
      </c>
    </row>
    <row r="372" spans="1:12" ht="12" customHeight="1" x14ac:dyDescent="0.2">
      <c r="A372" s="2"/>
      <c r="B372" s="168">
        <f t="shared" si="30"/>
        <v>367</v>
      </c>
      <c r="C372" s="169" t="s">
        <v>2403</v>
      </c>
      <c r="D372" s="170" t="str">
        <f>+VLOOKUP(C372,[8]Resumen!$C$1:$J$65536,6,0)</f>
        <v>PA16/2850</v>
      </c>
      <c r="E372" s="168">
        <f>+VLOOKUP(C372,[8]Resumen!$C$1:$J$65536,5,0)</f>
        <v>2</v>
      </c>
      <c r="F372" s="171">
        <f>IF(MID(D372,1,2)="PC",VLOOKUP(D372,'[9]Costo Postes Concreto'!$B$1:$D$65536,2,0),VLOOKUP(C372,[8]Resumen!$C$1:$J$65536,7,0))</f>
        <v>2066</v>
      </c>
      <c r="G372" s="172">
        <f>IF(MID(D372,1,2)="PC",VLOOKUP(D372,'[9]Costo Postes Concreto'!$B$1:$D$65536,3,0),E372*F372*$D$3)</f>
        <v>16280.652683746326</v>
      </c>
      <c r="H372" s="172">
        <f>+G372*1%</f>
        <v>162.80652683746325</v>
      </c>
      <c r="I372" s="173">
        <f>+G372+H372</f>
        <v>16443.459210583791</v>
      </c>
      <c r="J372" s="173">
        <f>IF(MID(D372,1,2)="PC",I372,H372)</f>
        <v>162.80652683746325</v>
      </c>
      <c r="K372" s="173">
        <f>IF(MID(D372,1,2)="PC",0,+G372)</f>
        <v>16280.652683746326</v>
      </c>
      <c r="L372" s="173">
        <f>+E372*F372</f>
        <v>4132</v>
      </c>
    </row>
    <row r="373" spans="1:12" ht="12" customHeight="1" x14ac:dyDescent="0.2">
      <c r="A373" s="2"/>
      <c r="B373" s="168">
        <f t="shared" si="30"/>
        <v>368</v>
      </c>
      <c r="C373" s="169" t="s">
        <v>2404</v>
      </c>
      <c r="D373" s="170" t="str">
        <f>+VLOOKUP(C373,[8]Resumen!$C$1:$J$65536,6,0)</f>
        <v>PA16/4450</v>
      </c>
      <c r="E373" s="168">
        <f>+VLOOKUP(C373,[8]Resumen!$C$1:$J$65536,5,0)</f>
        <v>2</v>
      </c>
      <c r="F373" s="171">
        <f>IF(MID(D373,1,2)="PC",VLOOKUP(D373,'[9]Costo Postes Concreto'!$B$1:$D$65536,2,0),VLOOKUP(C373,[8]Resumen!$C$1:$J$65536,7,0))</f>
        <v>2760</v>
      </c>
      <c r="G373" s="172">
        <f>IF(MID(D373,1,2)="PC",VLOOKUP(D373,'[9]Costo Postes Concreto'!$B$1:$D$65536,3,0),E373*F373*$D$3)</f>
        <v>21749.565056698866</v>
      </c>
      <c r="H373" s="172">
        <f>+G373*1%</f>
        <v>217.49565056698867</v>
      </c>
      <c r="I373" s="173">
        <f>+G373+H373</f>
        <v>21967.060707265853</v>
      </c>
      <c r="J373" s="173">
        <f>IF(MID(D373,1,2)="PC",I373,H373)</f>
        <v>217.49565056698867</v>
      </c>
      <c r="K373" s="173">
        <f>IF(MID(D373,1,2)="PC",0,+G373)</f>
        <v>21749.565056698866</v>
      </c>
      <c r="L373" s="173">
        <f>+E373*F373</f>
        <v>5520</v>
      </c>
    </row>
    <row r="374" spans="1:12" ht="12" customHeight="1" x14ac:dyDescent="0.2">
      <c r="A374" s="2"/>
      <c r="B374" s="168">
        <f t="shared" si="30"/>
        <v>369</v>
      </c>
      <c r="C374" s="169" t="s">
        <v>2405</v>
      </c>
      <c r="D374" s="170" t="str">
        <f>+VLOOKUP(C374,[8]Resumen!$C$1:$J$65536,6,0)</f>
        <v>PC16/300</v>
      </c>
      <c r="E374" s="168">
        <f>+VLOOKUP(C374,[8]Resumen!$C$1:$J$65536,5,0)</f>
        <v>1</v>
      </c>
      <c r="F374" s="171">
        <f>IF(MID(D374,1,2)="PC",VLOOKUP(D374,'[9]Costo Postes Concreto'!$B$1:$D$65536,2,0),VLOOKUP(C374,[8]Resumen!$C$1:$J$65536,7,0))</f>
        <v>3003</v>
      </c>
      <c r="G374" s="172">
        <f>IF(MID(D374,1,2)="PC",VLOOKUP(D374,'[9]Costo Postes Concreto'!$B$1:$D$65536,3,0),E374*F374*$D$3)</f>
        <v>823.40869297226345</v>
      </c>
      <c r="H374" s="172">
        <f t="shared" si="31"/>
        <v>8.2340869297226345</v>
      </c>
      <c r="I374" s="173">
        <f t="shared" si="32"/>
        <v>831.64277990198605</v>
      </c>
      <c r="J374" s="173">
        <f t="shared" si="33"/>
        <v>831.64277990198605</v>
      </c>
      <c r="K374" s="173">
        <f t="shared" si="34"/>
        <v>0</v>
      </c>
      <c r="L374" s="173">
        <f t="shared" si="35"/>
        <v>3003</v>
      </c>
    </row>
    <row r="375" spans="1:12" ht="12" customHeight="1" x14ac:dyDescent="0.2">
      <c r="A375" s="2"/>
      <c r="B375" s="168">
        <f t="shared" si="30"/>
        <v>370</v>
      </c>
      <c r="C375" s="169" t="s">
        <v>2406</v>
      </c>
      <c r="D375" s="170" t="str">
        <f>+VLOOKUP(C375,[8]Resumen!$C$1:$J$65536,6,0)</f>
        <v>PA16/600</v>
      </c>
      <c r="E375" s="168">
        <f>+VLOOKUP(C375,[8]Resumen!$C$1:$J$65536,5,0)</f>
        <v>1</v>
      </c>
      <c r="F375" s="171">
        <f>IF(MID(D375,1,2)="PC",VLOOKUP(D375,'[9]Costo Postes Concreto'!$B$1:$D$65536,2,0),VLOOKUP(C375,[8]Resumen!$C$1:$J$65536,7,0))</f>
        <v>750</v>
      </c>
      <c r="G375" s="172">
        <f>IF(MID(D375,1,2)="PC",VLOOKUP(D375,'[9]Costo Postes Concreto'!$B$1:$D$65536,3,0),E375*F375*$D$3)</f>
        <v>2955.1039479210417</v>
      </c>
      <c r="H375" s="172">
        <f t="shared" si="31"/>
        <v>29.551039479210417</v>
      </c>
      <c r="I375" s="173">
        <f t="shared" si="32"/>
        <v>2984.6549874002521</v>
      </c>
      <c r="J375" s="173">
        <f t="shared" si="33"/>
        <v>29.551039479210417</v>
      </c>
      <c r="K375" s="173">
        <f t="shared" si="34"/>
        <v>2955.1039479210417</v>
      </c>
      <c r="L375" s="173">
        <f t="shared" si="35"/>
        <v>750</v>
      </c>
    </row>
    <row r="376" spans="1:12" ht="12" customHeight="1" x14ac:dyDescent="0.2">
      <c r="A376" s="2"/>
      <c r="B376" s="168">
        <f t="shared" si="30"/>
        <v>371</v>
      </c>
      <c r="C376" s="169" t="s">
        <v>2407</v>
      </c>
      <c r="D376" s="170" t="str">
        <f>+VLOOKUP(C376,[8]Resumen!$C$1:$J$65536,6,0)</f>
        <v>PA16/850</v>
      </c>
      <c r="E376" s="168">
        <f>+VLOOKUP(C376,[8]Resumen!$C$1:$J$65536,5,0)</f>
        <v>1</v>
      </c>
      <c r="F376" s="171">
        <f>IF(MID(D376,1,2)="PC",VLOOKUP(D376,'[9]Costo Postes Concreto'!$B$1:$D$65536,2,0),VLOOKUP(C376,[8]Resumen!$C$1:$J$65536,7,0))</f>
        <v>941</v>
      </c>
      <c r="G376" s="172">
        <f>IF(MID(D376,1,2)="PC",VLOOKUP(D376,'[9]Costo Postes Concreto'!$B$1:$D$65536,3,0),E376*F376*$D$3)</f>
        <v>3707.6704199916003</v>
      </c>
      <c r="H376" s="172">
        <f t="shared" si="31"/>
        <v>37.076704199916001</v>
      </c>
      <c r="I376" s="173">
        <f t="shared" si="32"/>
        <v>3744.7471241915164</v>
      </c>
      <c r="J376" s="173">
        <f t="shared" si="33"/>
        <v>37.076704199916001</v>
      </c>
      <c r="K376" s="173">
        <f t="shared" si="34"/>
        <v>3707.6704199916003</v>
      </c>
      <c r="L376" s="173">
        <f t="shared" si="35"/>
        <v>941</v>
      </c>
    </row>
    <row r="377" spans="1:12" ht="12" customHeight="1" x14ac:dyDescent="0.2">
      <c r="A377" s="2"/>
      <c r="B377" s="168">
        <f t="shared" si="30"/>
        <v>372</v>
      </c>
      <c r="C377" s="169" t="s">
        <v>2408</v>
      </c>
      <c r="D377" s="170" t="str">
        <f>+VLOOKUP(C377,[8]Resumen!$C$1:$J$65536,6,0)</f>
        <v>PA16/1250</v>
      </c>
      <c r="E377" s="168">
        <f>+VLOOKUP(C377,[8]Resumen!$C$1:$J$65536,5,0)</f>
        <v>1</v>
      </c>
      <c r="F377" s="171">
        <f>IF(MID(D377,1,2)="PC",VLOOKUP(D377,'[9]Costo Postes Concreto'!$B$1:$D$65536,2,0),VLOOKUP(C377,[8]Resumen!$C$1:$J$65536,7,0))</f>
        <v>1209</v>
      </c>
      <c r="G377" s="172">
        <f>IF(MID(D377,1,2)="PC",VLOOKUP(D377,'[9]Costo Postes Concreto'!$B$1:$D$65536,3,0),E377*F377*$D$3)</f>
        <v>4763.6275640487193</v>
      </c>
      <c r="H377" s="172">
        <f t="shared" si="31"/>
        <v>47.636275640487192</v>
      </c>
      <c r="I377" s="173">
        <f t="shared" si="32"/>
        <v>4811.2638396892062</v>
      </c>
      <c r="J377" s="173">
        <f t="shared" si="33"/>
        <v>47.636275640487192</v>
      </c>
      <c r="K377" s="173">
        <f t="shared" si="34"/>
        <v>4763.6275640487193</v>
      </c>
      <c r="L377" s="173">
        <f t="shared" si="35"/>
        <v>1209</v>
      </c>
    </row>
    <row r="378" spans="1:12" ht="12" customHeight="1" x14ac:dyDescent="0.2">
      <c r="A378" s="2"/>
      <c r="B378" s="168">
        <f t="shared" si="30"/>
        <v>373</v>
      </c>
      <c r="C378" s="169" t="s">
        <v>2409</v>
      </c>
      <c r="D378" s="170" t="str">
        <f>+VLOOKUP(C378,[8]Resumen!$C$1:$J$65536,6,0)</f>
        <v>PC16/300</v>
      </c>
      <c r="E378" s="168">
        <f>+VLOOKUP(C378,[8]Resumen!$C$1:$J$65536,5,0)</f>
        <v>1</v>
      </c>
      <c r="F378" s="171">
        <f>IF(MID(D378,1,2)="PC",VLOOKUP(D378,'[9]Costo Postes Concreto'!$B$1:$D$65536,2,0),VLOOKUP(C378,[8]Resumen!$C$1:$J$65536,7,0))</f>
        <v>3003</v>
      </c>
      <c r="G378" s="172">
        <f>IF(MID(D378,1,2)="PC",VLOOKUP(D378,'[9]Costo Postes Concreto'!$B$1:$D$65536,3,0),E378*F378*$D$3)</f>
        <v>823.40869297226345</v>
      </c>
      <c r="H378" s="172">
        <f t="shared" si="31"/>
        <v>8.2340869297226345</v>
      </c>
      <c r="I378" s="173">
        <f t="shared" si="32"/>
        <v>831.64277990198605</v>
      </c>
      <c r="J378" s="173">
        <f t="shared" si="33"/>
        <v>831.64277990198605</v>
      </c>
      <c r="K378" s="173">
        <f t="shared" si="34"/>
        <v>0</v>
      </c>
      <c r="L378" s="173">
        <f t="shared" si="35"/>
        <v>3003</v>
      </c>
    </row>
    <row r="379" spans="1:12" ht="12" customHeight="1" x14ac:dyDescent="0.2">
      <c r="A379" s="2"/>
      <c r="B379" s="168">
        <f t="shared" si="30"/>
        <v>374</v>
      </c>
      <c r="C379" s="169" t="s">
        <v>2410</v>
      </c>
      <c r="D379" s="170" t="str">
        <f>+VLOOKUP(C379,[8]Resumen!$C$1:$J$65536,6,0)</f>
        <v>PA16/800</v>
      </c>
      <c r="E379" s="168">
        <f>+VLOOKUP(C379,[8]Resumen!$C$1:$J$65536,5,0)</f>
        <v>1</v>
      </c>
      <c r="F379" s="171">
        <f>IF(MID(D379,1,2)="PC",VLOOKUP(D379,'[9]Costo Postes Concreto'!$B$1:$D$65536,2,0),VLOOKUP(C379,[8]Resumen!$C$1:$J$65536,7,0))</f>
        <v>905</v>
      </c>
      <c r="G379" s="172">
        <f>IF(MID(D379,1,2)="PC",VLOOKUP(D379,'[9]Costo Postes Concreto'!$B$1:$D$65536,3,0),E379*F379*$D$3)</f>
        <v>3565.8254304913903</v>
      </c>
      <c r="H379" s="172">
        <f t="shared" si="31"/>
        <v>35.658254304913903</v>
      </c>
      <c r="I379" s="173">
        <f t="shared" si="32"/>
        <v>3601.4836847963043</v>
      </c>
      <c r="J379" s="173">
        <f t="shared" si="33"/>
        <v>35.658254304913903</v>
      </c>
      <c r="K379" s="173">
        <f t="shared" si="34"/>
        <v>3565.8254304913903</v>
      </c>
      <c r="L379" s="173">
        <f t="shared" si="35"/>
        <v>905</v>
      </c>
    </row>
    <row r="380" spans="1:12" ht="12" customHeight="1" x14ac:dyDescent="0.2">
      <c r="A380" s="2"/>
      <c r="B380" s="168">
        <f t="shared" si="30"/>
        <v>375</v>
      </c>
      <c r="C380" s="169" t="s">
        <v>2411</v>
      </c>
      <c r="D380" s="170" t="str">
        <f>+VLOOKUP(C380,[8]Resumen!$C$1:$J$65536,6,0)</f>
        <v>PA16/1100</v>
      </c>
      <c r="E380" s="168">
        <f>+VLOOKUP(C380,[8]Resumen!$C$1:$J$65536,5,0)</f>
        <v>1</v>
      </c>
      <c r="F380" s="171">
        <f>IF(MID(D380,1,2)="PC",VLOOKUP(D380,'[9]Costo Postes Concreto'!$B$1:$D$65536,2,0),VLOOKUP(C380,[8]Resumen!$C$1:$J$65536,7,0))</f>
        <v>1113</v>
      </c>
      <c r="G380" s="172">
        <f>IF(MID(D380,1,2)="PC",VLOOKUP(D380,'[9]Costo Postes Concreto'!$B$1:$D$65536,3,0),E380*F380*$D$3)</f>
        <v>4385.3742587148263</v>
      </c>
      <c r="H380" s="172">
        <f t="shared" si="31"/>
        <v>43.853742587148261</v>
      </c>
      <c r="I380" s="173">
        <f t="shared" si="32"/>
        <v>4429.2280013019745</v>
      </c>
      <c r="J380" s="173">
        <f t="shared" si="33"/>
        <v>43.853742587148261</v>
      </c>
      <c r="K380" s="173">
        <f t="shared" si="34"/>
        <v>4385.3742587148263</v>
      </c>
      <c r="L380" s="173">
        <f t="shared" si="35"/>
        <v>1113</v>
      </c>
    </row>
    <row r="381" spans="1:12" ht="12" customHeight="1" x14ac:dyDescent="0.2">
      <c r="A381" s="2"/>
      <c r="B381" s="168">
        <f t="shared" si="30"/>
        <v>376</v>
      </c>
      <c r="C381" s="169" t="s">
        <v>2412</v>
      </c>
      <c r="D381" s="170" t="str">
        <f>+VLOOKUP(C381,[8]Resumen!$C$1:$J$65536,6,0)</f>
        <v>PA16/1700</v>
      </c>
      <c r="E381" s="168">
        <f>+VLOOKUP(C381,[8]Resumen!$C$1:$J$65536,5,0)</f>
        <v>1</v>
      </c>
      <c r="F381" s="171">
        <f>IF(MID(D381,1,2)="PC",VLOOKUP(D381,'[9]Costo Postes Concreto'!$B$1:$D$65536,2,0),VLOOKUP(C381,[8]Resumen!$C$1:$J$65536,7,0))</f>
        <v>1477</v>
      </c>
      <c r="G381" s="172">
        <f>IF(MID(D381,1,2)="PC",VLOOKUP(D381,'[9]Costo Postes Concreto'!$B$1:$D$65536,3,0),E381*F381*$D$3)</f>
        <v>5819.5847081058382</v>
      </c>
      <c r="H381" s="172">
        <f t="shared" si="31"/>
        <v>58.195847081058382</v>
      </c>
      <c r="I381" s="173">
        <f t="shared" si="32"/>
        <v>5877.7805551868969</v>
      </c>
      <c r="J381" s="173">
        <f t="shared" si="33"/>
        <v>58.195847081058382</v>
      </c>
      <c r="K381" s="173">
        <f t="shared" si="34"/>
        <v>5819.5847081058382</v>
      </c>
      <c r="L381" s="173">
        <f t="shared" si="35"/>
        <v>1477</v>
      </c>
    </row>
    <row r="382" spans="1:12" ht="12" customHeight="1" x14ac:dyDescent="0.2">
      <c r="A382" s="2"/>
      <c r="B382" s="168">
        <f t="shared" si="30"/>
        <v>377</v>
      </c>
      <c r="C382" s="169" t="s">
        <v>2413</v>
      </c>
      <c r="D382" s="170" t="str">
        <f>+VLOOKUP(C382,[8]Resumen!$C$1:$J$65536,6,0)</f>
        <v>PC16/300</v>
      </c>
      <c r="E382" s="168">
        <f>+VLOOKUP(C382,[8]Resumen!$C$1:$J$65536,5,0)</f>
        <v>1</v>
      </c>
      <c r="F382" s="171">
        <f>IF(MID(D382,1,2)="PC",VLOOKUP(D382,'[9]Costo Postes Concreto'!$B$1:$D$65536,2,0),VLOOKUP(C382,[8]Resumen!$C$1:$J$65536,7,0))</f>
        <v>3003</v>
      </c>
      <c r="G382" s="172">
        <f>IF(MID(D382,1,2)="PC",VLOOKUP(D382,'[9]Costo Postes Concreto'!$B$1:$D$65536,3,0),E382*F382*$D$3)</f>
        <v>823.40869297226345</v>
      </c>
      <c r="H382" s="172">
        <f t="shared" si="31"/>
        <v>8.2340869297226345</v>
      </c>
      <c r="I382" s="173">
        <f t="shared" si="32"/>
        <v>831.64277990198605</v>
      </c>
      <c r="J382" s="173">
        <f t="shared" si="33"/>
        <v>831.64277990198605</v>
      </c>
      <c r="K382" s="173">
        <f t="shared" si="34"/>
        <v>0</v>
      </c>
      <c r="L382" s="173">
        <f t="shared" si="35"/>
        <v>3003</v>
      </c>
    </row>
    <row r="383" spans="1:12" ht="12" customHeight="1" x14ac:dyDescent="0.2">
      <c r="A383" s="2"/>
      <c r="B383" s="168">
        <f t="shared" si="30"/>
        <v>378</v>
      </c>
      <c r="C383" s="169" t="s">
        <v>2414</v>
      </c>
      <c r="D383" s="170" t="str">
        <f>+VLOOKUP(C383,[8]Resumen!$C$1:$J$65536,6,0)</f>
        <v>PA16/950</v>
      </c>
      <c r="E383" s="168">
        <f>+VLOOKUP(C383,[8]Resumen!$C$1:$J$65536,5,0)</f>
        <v>1</v>
      </c>
      <c r="F383" s="171">
        <f>IF(MID(D383,1,2)="PC",VLOOKUP(D383,'[9]Costo Postes Concreto'!$B$1:$D$65536,2,0),VLOOKUP(C383,[8]Resumen!$C$1:$J$65536,7,0))</f>
        <v>1012</v>
      </c>
      <c r="G383" s="172">
        <f>IF(MID(D383,1,2)="PC",VLOOKUP(D383,'[9]Costo Postes Concreto'!$B$1:$D$65536,3,0),E383*F383*$D$3)</f>
        <v>3987.4202603947924</v>
      </c>
      <c r="H383" s="172">
        <f t="shared" si="31"/>
        <v>39.874202603947928</v>
      </c>
      <c r="I383" s="173">
        <f t="shared" si="32"/>
        <v>4027.2944629987405</v>
      </c>
      <c r="J383" s="173">
        <f t="shared" si="33"/>
        <v>39.874202603947928</v>
      </c>
      <c r="K383" s="173">
        <f t="shared" si="34"/>
        <v>3987.4202603947924</v>
      </c>
      <c r="L383" s="173">
        <f t="shared" si="35"/>
        <v>1012</v>
      </c>
    </row>
    <row r="384" spans="1:12" ht="12" customHeight="1" x14ac:dyDescent="0.2">
      <c r="A384" s="2"/>
      <c r="B384" s="168">
        <f t="shared" si="30"/>
        <v>379</v>
      </c>
      <c r="C384" s="169" t="s">
        <v>2415</v>
      </c>
      <c r="D384" s="170" t="str">
        <f>+VLOOKUP(C384,[8]Resumen!$C$1:$J$65536,6,0)</f>
        <v>PA16/1350</v>
      </c>
      <c r="E384" s="168">
        <f>+VLOOKUP(C384,[8]Resumen!$C$1:$J$65536,5,0)</f>
        <v>1</v>
      </c>
      <c r="F384" s="171">
        <f>IF(MID(D384,1,2)="PC",VLOOKUP(D384,'[9]Costo Postes Concreto'!$B$1:$D$65536,2,0),VLOOKUP(C384,[8]Resumen!$C$1:$J$65536,7,0))</f>
        <v>1271</v>
      </c>
      <c r="G384" s="172">
        <f>IF(MID(D384,1,2)="PC",VLOOKUP(D384,'[9]Costo Postes Concreto'!$B$1:$D$65536,3,0),E384*F384*$D$3)</f>
        <v>5007.9161570768583</v>
      </c>
      <c r="H384" s="172">
        <f t="shared" si="31"/>
        <v>50.079161570768584</v>
      </c>
      <c r="I384" s="173">
        <f t="shared" si="32"/>
        <v>5057.9953186476268</v>
      </c>
      <c r="J384" s="173">
        <f t="shared" si="33"/>
        <v>50.079161570768584</v>
      </c>
      <c r="K384" s="173">
        <f t="shared" si="34"/>
        <v>5007.9161570768583</v>
      </c>
      <c r="L384" s="173">
        <f t="shared" si="35"/>
        <v>1271</v>
      </c>
    </row>
    <row r="385" spans="1:12" ht="12" customHeight="1" x14ac:dyDescent="0.2">
      <c r="A385" s="2"/>
      <c r="B385" s="168">
        <f t="shared" si="30"/>
        <v>380</v>
      </c>
      <c r="C385" s="169" t="s">
        <v>2416</v>
      </c>
      <c r="D385" s="170" t="str">
        <f>+VLOOKUP(C385,[8]Resumen!$C$1:$J$65536,6,0)</f>
        <v>PA16/2100</v>
      </c>
      <c r="E385" s="168">
        <f>+VLOOKUP(C385,[8]Resumen!$C$1:$J$65536,5,0)</f>
        <v>1</v>
      </c>
      <c r="F385" s="171">
        <f>IF(MID(D385,1,2)="PC",VLOOKUP(D385,'[9]Costo Postes Concreto'!$B$1:$D$65536,2,0),VLOOKUP(C385,[8]Resumen!$C$1:$J$65536,7,0))</f>
        <v>1694</v>
      </c>
      <c r="G385" s="172">
        <f>IF(MID(D385,1,2)="PC",VLOOKUP(D385,'[9]Costo Postes Concreto'!$B$1:$D$65536,3,0),E385*F385*$D$3)</f>
        <v>6674.5947837043259</v>
      </c>
      <c r="H385" s="172">
        <f t="shared" si="31"/>
        <v>66.745947837043261</v>
      </c>
      <c r="I385" s="173">
        <f t="shared" si="32"/>
        <v>6741.3407315413688</v>
      </c>
      <c r="J385" s="173">
        <f t="shared" si="33"/>
        <v>66.745947837043261</v>
      </c>
      <c r="K385" s="173">
        <f t="shared" si="34"/>
        <v>6674.5947837043259</v>
      </c>
      <c r="L385" s="173">
        <f t="shared" si="35"/>
        <v>1694</v>
      </c>
    </row>
    <row r="386" spans="1:12" ht="12" customHeight="1" x14ac:dyDescent="0.2">
      <c r="A386" s="2"/>
      <c r="B386" s="168">
        <f t="shared" si="30"/>
        <v>381</v>
      </c>
      <c r="C386" s="169" t="s">
        <v>2417</v>
      </c>
      <c r="D386" s="170" t="str">
        <f>+VLOOKUP(C386,[8]Resumen!$C$1:$J$65536,6,0)</f>
        <v>PC16/400</v>
      </c>
      <c r="E386" s="168">
        <f>+VLOOKUP(C386,[8]Resumen!$C$1:$J$65536,5,0)</f>
        <v>1</v>
      </c>
      <c r="F386" s="171">
        <f>IF(MID(D386,1,2)="PC",VLOOKUP(D386,'[9]Costo Postes Concreto'!$B$1:$D$65536,2,0),VLOOKUP(C386,[8]Resumen!$C$1:$J$65536,7,0))</f>
        <v>3080</v>
      </c>
      <c r="G386" s="172">
        <f>IF(MID(D386,1,2)="PC",VLOOKUP(D386,'[9]Costo Postes Concreto'!$B$1:$D$65536,3,0),E386*F386*$D$3)</f>
        <v>901.08691354181701</v>
      </c>
      <c r="H386" s="172">
        <f t="shared" si="31"/>
        <v>9.0108691354181705</v>
      </c>
      <c r="I386" s="173">
        <f t="shared" si="32"/>
        <v>910.09778267723516</v>
      </c>
      <c r="J386" s="173">
        <f t="shared" si="33"/>
        <v>910.09778267723516</v>
      </c>
      <c r="K386" s="173">
        <f t="shared" si="34"/>
        <v>0</v>
      </c>
      <c r="L386" s="173">
        <f t="shared" si="35"/>
        <v>3080</v>
      </c>
    </row>
    <row r="387" spans="1:12" ht="12" customHeight="1" x14ac:dyDescent="0.2">
      <c r="A387" s="2"/>
      <c r="B387" s="168">
        <f t="shared" si="30"/>
        <v>382</v>
      </c>
      <c r="C387" s="169" t="s">
        <v>2418</v>
      </c>
      <c r="D387" s="170" t="str">
        <f>+VLOOKUP(C387,[8]Resumen!$C$1:$J$65536,6,0)</f>
        <v>PA16/1450</v>
      </c>
      <c r="E387" s="168">
        <f>+VLOOKUP(C387,[8]Resumen!$C$1:$J$65536,5,0)</f>
        <v>1</v>
      </c>
      <c r="F387" s="171">
        <f>IF(MID(D387,1,2)="PC",VLOOKUP(D387,'[9]Costo Postes Concreto'!$B$1:$D$65536,2,0),VLOOKUP(C387,[8]Resumen!$C$1:$J$65536,7,0))</f>
        <v>1331</v>
      </c>
      <c r="G387" s="172">
        <f>IF(MID(D387,1,2)="PC",VLOOKUP(D387,'[9]Costo Postes Concreto'!$B$1:$D$65536,3,0),E387*F387*$D$3)</f>
        <v>5244.3244729105418</v>
      </c>
      <c r="H387" s="172">
        <f t="shared" si="31"/>
        <v>52.443244729105416</v>
      </c>
      <c r="I387" s="173">
        <f t="shared" si="32"/>
        <v>5296.7677176396473</v>
      </c>
      <c r="J387" s="173">
        <f t="shared" si="33"/>
        <v>52.443244729105416</v>
      </c>
      <c r="K387" s="173">
        <f t="shared" si="34"/>
        <v>5244.3244729105418</v>
      </c>
      <c r="L387" s="173">
        <f t="shared" si="35"/>
        <v>1331</v>
      </c>
    </row>
    <row r="388" spans="1:12" ht="12" customHeight="1" x14ac:dyDescent="0.2">
      <c r="A388" s="2"/>
      <c r="B388" s="168">
        <f t="shared" si="30"/>
        <v>383</v>
      </c>
      <c r="C388" s="169" t="s">
        <v>2419</v>
      </c>
      <c r="D388" s="170" t="str">
        <f>+VLOOKUP(C388,[8]Resumen!$C$1:$J$65536,6,0)</f>
        <v>PA16/2100</v>
      </c>
      <c r="E388" s="168">
        <f>+VLOOKUP(C388,[8]Resumen!$C$1:$J$65536,5,0)</f>
        <v>1</v>
      </c>
      <c r="F388" s="171">
        <f>IF(MID(D388,1,2)="PC",VLOOKUP(D388,'[9]Costo Postes Concreto'!$B$1:$D$65536,2,0),VLOOKUP(C388,[8]Resumen!$C$1:$J$65536,7,0))</f>
        <v>1694</v>
      </c>
      <c r="G388" s="172">
        <f>IF(MID(D388,1,2)="PC",VLOOKUP(D388,'[9]Costo Postes Concreto'!$B$1:$D$65536,3,0),E388*F388*$D$3)</f>
        <v>6674.5947837043259</v>
      </c>
      <c r="H388" s="172">
        <f t="shared" si="31"/>
        <v>66.745947837043261</v>
      </c>
      <c r="I388" s="173">
        <f t="shared" si="32"/>
        <v>6741.3407315413688</v>
      </c>
      <c r="J388" s="173">
        <f t="shared" si="33"/>
        <v>66.745947837043261</v>
      </c>
      <c r="K388" s="173">
        <f t="shared" si="34"/>
        <v>6674.5947837043259</v>
      </c>
      <c r="L388" s="173">
        <f t="shared" si="35"/>
        <v>1694</v>
      </c>
    </row>
    <row r="389" spans="1:12" ht="12" customHeight="1" x14ac:dyDescent="0.2">
      <c r="A389" s="2"/>
      <c r="B389" s="168">
        <f t="shared" si="30"/>
        <v>384</v>
      </c>
      <c r="C389" s="169" t="s">
        <v>2420</v>
      </c>
      <c r="D389" s="170" t="str">
        <f>+VLOOKUP(C389,[8]Resumen!$C$1:$J$65536,6,0)</f>
        <v>PA16/3350</v>
      </c>
      <c r="E389" s="168">
        <f>+VLOOKUP(C389,[8]Resumen!$C$1:$J$65536,5,0)</f>
        <v>1</v>
      </c>
      <c r="F389" s="171">
        <f>IF(MID(D389,1,2)="PC",VLOOKUP(D389,'[9]Costo Postes Concreto'!$B$1:$D$65536,2,0),VLOOKUP(C389,[8]Resumen!$C$1:$J$65536,7,0))</f>
        <v>2295</v>
      </c>
      <c r="G389" s="172">
        <f>IF(MID(D389,1,2)="PC",VLOOKUP(D389,'[9]Costo Postes Concreto'!$B$1:$D$65536,3,0),E389*F389*$D$3)</f>
        <v>9042.6180806383873</v>
      </c>
      <c r="H389" s="172">
        <f t="shared" si="31"/>
        <v>90.426180806383869</v>
      </c>
      <c r="I389" s="173">
        <f t="shared" si="32"/>
        <v>9133.0442614447711</v>
      </c>
      <c r="J389" s="173">
        <f t="shared" si="33"/>
        <v>90.426180806383869</v>
      </c>
      <c r="K389" s="173">
        <f t="shared" si="34"/>
        <v>9042.6180806383873</v>
      </c>
      <c r="L389" s="173">
        <f t="shared" si="35"/>
        <v>2295</v>
      </c>
    </row>
    <row r="390" spans="1:12" ht="12" customHeight="1" x14ac:dyDescent="0.2">
      <c r="A390" s="2"/>
      <c r="B390" s="168">
        <f t="shared" si="30"/>
        <v>385</v>
      </c>
      <c r="C390" s="169" t="s">
        <v>2421</v>
      </c>
      <c r="D390" s="170" t="str">
        <f>+VLOOKUP(C390,[8]Resumen!$C$1:$J$65536,6,0)</f>
        <v>PC16/500</v>
      </c>
      <c r="E390" s="168">
        <f>+VLOOKUP(C390,[8]Resumen!$C$1:$J$65536,5,0)</f>
        <v>1</v>
      </c>
      <c r="F390" s="171">
        <f>IF(MID(D390,1,2)="PC",VLOOKUP(D390,'[9]Costo Postes Concreto'!$B$1:$D$65536,2,0),VLOOKUP(C390,[8]Resumen!$C$1:$J$65536,7,0))</f>
        <v>3157</v>
      </c>
      <c r="G390" s="172">
        <f>IF(MID(D390,1,2)="PC",VLOOKUP(D390,'[9]Costo Postes Concreto'!$B$1:$D$65536,3,0),E390*F390*$D$3)</f>
        <v>978.76513411137057</v>
      </c>
      <c r="H390" s="172">
        <f t="shared" si="31"/>
        <v>9.7876513411137065</v>
      </c>
      <c r="I390" s="173">
        <f t="shared" si="32"/>
        <v>988.55278545248427</v>
      </c>
      <c r="J390" s="173">
        <f t="shared" si="33"/>
        <v>988.55278545248427</v>
      </c>
      <c r="K390" s="173">
        <f t="shared" si="34"/>
        <v>0</v>
      </c>
      <c r="L390" s="173">
        <f t="shared" si="35"/>
        <v>3157</v>
      </c>
    </row>
    <row r="391" spans="1:12" ht="12" customHeight="1" x14ac:dyDescent="0.2">
      <c r="A391" s="2"/>
      <c r="B391" s="168">
        <f t="shared" ref="B391:B454" si="36">+B390+1</f>
        <v>386</v>
      </c>
      <c r="C391" s="169" t="s">
        <v>2422</v>
      </c>
      <c r="D391" s="170" t="str">
        <f>+VLOOKUP(C391,[8]Resumen!$C$1:$J$65536,6,0)</f>
        <v>PA16/1750</v>
      </c>
      <c r="E391" s="168">
        <f>+VLOOKUP(C391,[8]Resumen!$C$1:$J$65536,5,0)</f>
        <v>1</v>
      </c>
      <c r="F391" s="171">
        <f>IF(MID(D391,1,2)="PC",VLOOKUP(D391,'[9]Costo Postes Concreto'!$B$1:$D$65536,2,0),VLOOKUP(C391,[8]Resumen!$C$1:$J$65536,7,0))</f>
        <v>1505</v>
      </c>
      <c r="G391" s="172">
        <f>IF(MID(D391,1,2)="PC",VLOOKUP(D391,'[9]Costo Postes Concreto'!$B$1:$D$65536,3,0),E391*F391*$D$3)</f>
        <v>5929.9085888282234</v>
      </c>
      <c r="H391" s="172">
        <f t="shared" si="31"/>
        <v>59.299085888282235</v>
      </c>
      <c r="I391" s="173">
        <f t="shared" si="32"/>
        <v>5989.2076747165056</v>
      </c>
      <c r="J391" s="173">
        <f t="shared" si="33"/>
        <v>59.299085888282235</v>
      </c>
      <c r="K391" s="173">
        <f t="shared" si="34"/>
        <v>5929.9085888282234</v>
      </c>
      <c r="L391" s="173">
        <f t="shared" si="35"/>
        <v>1505</v>
      </c>
    </row>
    <row r="392" spans="1:12" ht="12" customHeight="1" x14ac:dyDescent="0.2">
      <c r="A392" s="2"/>
      <c r="B392" s="168">
        <f t="shared" si="36"/>
        <v>387</v>
      </c>
      <c r="C392" s="169" t="s">
        <v>2423</v>
      </c>
      <c r="D392" s="170" t="str">
        <f>+VLOOKUP(C392,[8]Resumen!$C$1:$J$65536,6,0)</f>
        <v>PA16/2550</v>
      </c>
      <c r="E392" s="168">
        <f>+VLOOKUP(C392,[8]Resumen!$C$1:$J$65536,5,0)</f>
        <v>1</v>
      </c>
      <c r="F392" s="171">
        <f>IF(MID(D392,1,2)="PC",VLOOKUP(D392,'[9]Costo Postes Concreto'!$B$1:$D$65536,2,0),VLOOKUP(C392,[8]Resumen!$C$1:$J$65536,7,0))</f>
        <v>1922</v>
      </c>
      <c r="G392" s="172">
        <f>IF(MID(D392,1,2)="PC",VLOOKUP(D392,'[9]Costo Postes Concreto'!$B$1:$D$65536,3,0),E392*F392*$D$3)</f>
        <v>7572.9463838723232</v>
      </c>
      <c r="H392" s="172">
        <f t="shared" si="31"/>
        <v>75.729463838723234</v>
      </c>
      <c r="I392" s="173">
        <f t="shared" si="32"/>
        <v>7648.6758477110461</v>
      </c>
      <c r="J392" s="173">
        <f t="shared" si="33"/>
        <v>75.729463838723234</v>
      </c>
      <c r="K392" s="173">
        <f t="shared" si="34"/>
        <v>7572.9463838723232</v>
      </c>
      <c r="L392" s="173">
        <f t="shared" si="35"/>
        <v>1922</v>
      </c>
    </row>
    <row r="393" spans="1:12" ht="12" customHeight="1" x14ac:dyDescent="0.2">
      <c r="A393" s="2"/>
      <c r="B393" s="168">
        <f t="shared" si="36"/>
        <v>388</v>
      </c>
      <c r="C393" s="169" t="s">
        <v>2424</v>
      </c>
      <c r="D393" s="170" t="str">
        <f>+VLOOKUP(C393,[8]Resumen!$C$1:$J$65536,6,0)</f>
        <v>PA16/4100</v>
      </c>
      <c r="E393" s="168">
        <f>+VLOOKUP(C393,[8]Resumen!$C$1:$J$65536,5,0)</f>
        <v>1</v>
      </c>
      <c r="F393" s="171">
        <f>IF(MID(D393,1,2)="PC",VLOOKUP(D393,'[9]Costo Postes Concreto'!$B$1:$D$65536,2,0),VLOOKUP(C393,[8]Resumen!$C$1:$J$65536,7,0))</f>
        <v>2617</v>
      </c>
      <c r="G393" s="172">
        <f>IF(MID(D393,1,2)="PC",VLOOKUP(D393,'[9]Costo Postes Concreto'!$B$1:$D$65536,3,0),E393*F393*$D$3)</f>
        <v>10311.342708945822</v>
      </c>
      <c r="H393" s="172">
        <f t="shared" si="31"/>
        <v>103.11342708945823</v>
      </c>
      <c r="I393" s="173">
        <f t="shared" si="32"/>
        <v>10414.45613603528</v>
      </c>
      <c r="J393" s="173">
        <f t="shared" si="33"/>
        <v>103.11342708945823</v>
      </c>
      <c r="K393" s="173">
        <f t="shared" si="34"/>
        <v>10311.342708945822</v>
      </c>
      <c r="L393" s="173">
        <f t="shared" si="35"/>
        <v>2617</v>
      </c>
    </row>
    <row r="394" spans="1:12" ht="12" customHeight="1" x14ac:dyDescent="0.2">
      <c r="A394" s="2"/>
      <c r="B394" s="168">
        <f t="shared" si="36"/>
        <v>389</v>
      </c>
      <c r="C394" s="169" t="s">
        <v>2425</v>
      </c>
      <c r="D394" s="170" t="str">
        <f>+VLOOKUP(C394,[8]Resumen!$C$1:$J$65536,6,0)</f>
        <v>PC16/400</v>
      </c>
      <c r="E394" s="168">
        <f>+VLOOKUP(C394,[8]Resumen!$C$1:$J$65536,5,0)</f>
        <v>1</v>
      </c>
      <c r="F394" s="171">
        <f>IF(MID(D394,1,2)="PC",VLOOKUP(D394,'[9]Costo Postes Concreto'!$B$1:$D$65536,2,0),VLOOKUP(C394,[8]Resumen!$C$1:$J$65536,7,0))</f>
        <v>3080</v>
      </c>
      <c r="G394" s="172">
        <f>IF(MID(D394,1,2)="PC",VLOOKUP(D394,'[9]Costo Postes Concreto'!$B$1:$D$65536,3,0),E394*F394*$D$3)</f>
        <v>901.08691354181701</v>
      </c>
      <c r="H394" s="172">
        <f t="shared" si="31"/>
        <v>9.0108691354181705</v>
      </c>
      <c r="I394" s="173">
        <f t="shared" si="32"/>
        <v>910.09778267723516</v>
      </c>
      <c r="J394" s="173">
        <f t="shared" si="33"/>
        <v>910.09778267723516</v>
      </c>
      <c r="K394" s="173">
        <f t="shared" si="34"/>
        <v>0</v>
      </c>
      <c r="L394" s="173">
        <f t="shared" si="35"/>
        <v>3080</v>
      </c>
    </row>
    <row r="395" spans="1:12" ht="12" customHeight="1" x14ac:dyDescent="0.2">
      <c r="A395" s="2"/>
      <c r="B395" s="168">
        <f t="shared" si="36"/>
        <v>390</v>
      </c>
      <c r="C395" s="169" t="s">
        <v>2426</v>
      </c>
      <c r="D395" s="170" t="str">
        <f>+VLOOKUP(C395,[8]Resumen!$C$1:$J$65536,6,0)</f>
        <v>PA16/600</v>
      </c>
      <c r="E395" s="168">
        <f>+VLOOKUP(C395,[8]Resumen!$C$1:$J$65536,5,0)</f>
        <v>2</v>
      </c>
      <c r="F395" s="171">
        <f>IF(MID(D395,1,2)="PC",VLOOKUP(D395,'[9]Costo Postes Concreto'!$B$1:$D$65536,2,0),VLOOKUP(C395,[8]Resumen!$C$1:$J$65536,7,0))</f>
        <v>750</v>
      </c>
      <c r="G395" s="172">
        <f>IF(MID(D395,1,2)="PC",VLOOKUP(D395,'[9]Costo Postes Concreto'!$B$1:$D$65536,3,0),E395*F395*$D$3)</f>
        <v>5910.2078958420834</v>
      </c>
      <c r="H395" s="172">
        <f t="shared" si="31"/>
        <v>59.102078958420833</v>
      </c>
      <c r="I395" s="173">
        <f t="shared" si="32"/>
        <v>5969.3099748005043</v>
      </c>
      <c r="J395" s="173">
        <f t="shared" si="33"/>
        <v>59.102078958420833</v>
      </c>
      <c r="K395" s="173">
        <f t="shared" si="34"/>
        <v>5910.2078958420834</v>
      </c>
      <c r="L395" s="173">
        <f t="shared" si="35"/>
        <v>1500</v>
      </c>
    </row>
    <row r="396" spans="1:12" ht="12" customHeight="1" x14ac:dyDescent="0.2">
      <c r="A396" s="2"/>
      <c r="B396" s="168">
        <f t="shared" si="36"/>
        <v>391</v>
      </c>
      <c r="C396" s="169" t="s">
        <v>2427</v>
      </c>
      <c r="D396" s="170" t="str">
        <f>+VLOOKUP(C396,[8]Resumen!$C$1:$J$65536,6,0)</f>
        <v>PA16/850</v>
      </c>
      <c r="E396" s="168">
        <f>+VLOOKUP(C396,[8]Resumen!$C$1:$J$65536,5,0)</f>
        <v>2</v>
      </c>
      <c r="F396" s="171">
        <f>IF(MID(D396,1,2)="PC",VLOOKUP(D396,'[9]Costo Postes Concreto'!$B$1:$D$65536,2,0),VLOOKUP(C396,[8]Resumen!$C$1:$J$65536,7,0))</f>
        <v>941</v>
      </c>
      <c r="G396" s="172">
        <f>IF(MID(D396,1,2)="PC",VLOOKUP(D396,'[9]Costo Postes Concreto'!$B$1:$D$65536,3,0),E396*F396*$D$3)</f>
        <v>7415.3408399832006</v>
      </c>
      <c r="H396" s="172">
        <f t="shared" si="31"/>
        <v>74.153408399832003</v>
      </c>
      <c r="I396" s="173">
        <f t="shared" si="32"/>
        <v>7489.4942483830328</v>
      </c>
      <c r="J396" s="173">
        <f t="shared" si="33"/>
        <v>74.153408399832003</v>
      </c>
      <c r="K396" s="173">
        <f t="shared" si="34"/>
        <v>7415.3408399832006</v>
      </c>
      <c r="L396" s="173">
        <f t="shared" si="35"/>
        <v>1882</v>
      </c>
    </row>
    <row r="397" spans="1:12" ht="12" customHeight="1" x14ac:dyDescent="0.2">
      <c r="A397" s="2"/>
      <c r="B397" s="168">
        <f t="shared" si="36"/>
        <v>392</v>
      </c>
      <c r="C397" s="169" t="s">
        <v>2428</v>
      </c>
      <c r="D397" s="170" t="str">
        <f>+VLOOKUP(C397,[8]Resumen!$C$1:$J$65536,6,0)</f>
        <v>PA16/1250</v>
      </c>
      <c r="E397" s="168">
        <f>+VLOOKUP(C397,[8]Resumen!$C$1:$J$65536,5,0)</f>
        <v>2</v>
      </c>
      <c r="F397" s="171">
        <f>IF(MID(D397,1,2)="PC",VLOOKUP(D397,'[9]Costo Postes Concreto'!$B$1:$D$65536,2,0),VLOOKUP(C397,[8]Resumen!$C$1:$J$65536,7,0))</f>
        <v>1209</v>
      </c>
      <c r="G397" s="172">
        <f>IF(MID(D397,1,2)="PC",VLOOKUP(D397,'[9]Costo Postes Concreto'!$B$1:$D$65536,3,0),E397*F397*$D$3)</f>
        <v>9527.2551280974385</v>
      </c>
      <c r="H397" s="172">
        <f t="shared" si="31"/>
        <v>95.272551280974383</v>
      </c>
      <c r="I397" s="173">
        <f t="shared" si="32"/>
        <v>9622.5276793784124</v>
      </c>
      <c r="J397" s="173">
        <f t="shared" si="33"/>
        <v>95.272551280974383</v>
      </c>
      <c r="K397" s="173">
        <f t="shared" si="34"/>
        <v>9527.2551280974385</v>
      </c>
      <c r="L397" s="173">
        <f t="shared" si="35"/>
        <v>2418</v>
      </c>
    </row>
    <row r="398" spans="1:12" ht="12" customHeight="1" x14ac:dyDescent="0.2">
      <c r="A398" s="2"/>
      <c r="B398" s="168">
        <f t="shared" si="36"/>
        <v>393</v>
      </c>
      <c r="C398" s="169" t="s">
        <v>2429</v>
      </c>
      <c r="D398" s="170" t="str">
        <f>+VLOOKUP(C398,[8]Resumen!$C$1:$J$65536,6,0)</f>
        <v>PC16/500</v>
      </c>
      <c r="E398" s="168">
        <f>+VLOOKUP(C398,[8]Resumen!$C$1:$J$65536,5,0)</f>
        <v>1</v>
      </c>
      <c r="F398" s="171">
        <f>IF(MID(D398,1,2)="PC",VLOOKUP(D398,'[9]Costo Postes Concreto'!$B$1:$D$65536,2,0),VLOOKUP(C398,[8]Resumen!$C$1:$J$65536,7,0))</f>
        <v>3157</v>
      </c>
      <c r="G398" s="172">
        <f>IF(MID(D398,1,2)="PC",VLOOKUP(D398,'[9]Costo Postes Concreto'!$B$1:$D$65536,3,0),E398*F398*$D$3)</f>
        <v>978.76513411137057</v>
      </c>
      <c r="H398" s="172">
        <f t="shared" si="31"/>
        <v>9.7876513411137065</v>
      </c>
      <c r="I398" s="173">
        <f t="shared" si="32"/>
        <v>988.55278545248427</v>
      </c>
      <c r="J398" s="173">
        <f t="shared" si="33"/>
        <v>988.55278545248427</v>
      </c>
      <c r="K398" s="173">
        <f t="shared" si="34"/>
        <v>0</v>
      </c>
      <c r="L398" s="173">
        <f t="shared" si="35"/>
        <v>3157</v>
      </c>
    </row>
    <row r="399" spans="1:12" ht="12" customHeight="1" x14ac:dyDescent="0.2">
      <c r="A399" s="2"/>
      <c r="B399" s="168">
        <f t="shared" si="36"/>
        <v>394</v>
      </c>
      <c r="C399" s="169" t="s">
        <v>2430</v>
      </c>
      <c r="D399" s="170" t="str">
        <f>+VLOOKUP(C399,[8]Resumen!$C$1:$J$65536,6,0)</f>
        <v>PA16/750</v>
      </c>
      <c r="E399" s="168">
        <f>+VLOOKUP(C399,[8]Resumen!$C$1:$J$65536,5,0)</f>
        <v>2</v>
      </c>
      <c r="F399" s="171">
        <f>IF(MID(D399,1,2)="PC",VLOOKUP(D399,'[9]Costo Postes Concreto'!$B$1:$D$65536,2,0),VLOOKUP(C399,[8]Resumen!$C$1:$J$65536,7,0))</f>
        <v>867</v>
      </c>
      <c r="G399" s="172">
        <f>IF(MID(D399,1,2)="PC",VLOOKUP(D399,'[9]Costo Postes Concreto'!$B$1:$D$65536,3,0),E399*F399*$D$3)</f>
        <v>6832.2003275934485</v>
      </c>
      <c r="H399" s="172">
        <f t="shared" si="31"/>
        <v>68.322003275934492</v>
      </c>
      <c r="I399" s="173">
        <f t="shared" si="32"/>
        <v>6900.522330869383</v>
      </c>
      <c r="J399" s="173">
        <f t="shared" si="33"/>
        <v>68.322003275934492</v>
      </c>
      <c r="K399" s="173">
        <f t="shared" si="34"/>
        <v>6832.2003275934485</v>
      </c>
      <c r="L399" s="173">
        <f t="shared" si="35"/>
        <v>1734</v>
      </c>
    </row>
    <row r="400" spans="1:12" ht="12" customHeight="1" x14ac:dyDescent="0.2">
      <c r="A400" s="2"/>
      <c r="B400" s="168">
        <f t="shared" si="36"/>
        <v>395</v>
      </c>
      <c r="C400" s="169" t="s">
        <v>2431</v>
      </c>
      <c r="D400" s="170" t="str">
        <f>+VLOOKUP(C400,[8]Resumen!$C$1:$J$65536,6,0)</f>
        <v>PA16/1100</v>
      </c>
      <c r="E400" s="168">
        <f>+VLOOKUP(C400,[8]Resumen!$C$1:$J$65536,5,0)</f>
        <v>2</v>
      </c>
      <c r="F400" s="171">
        <f>IF(MID(D400,1,2)="PC",VLOOKUP(D400,'[9]Costo Postes Concreto'!$B$1:$D$65536,2,0),VLOOKUP(C400,[8]Resumen!$C$1:$J$65536,7,0))</f>
        <v>1113</v>
      </c>
      <c r="G400" s="172">
        <f>IF(MID(D400,1,2)="PC",VLOOKUP(D400,'[9]Costo Postes Concreto'!$B$1:$D$65536,3,0),E400*F400*$D$3)</f>
        <v>8770.7485174296526</v>
      </c>
      <c r="H400" s="172">
        <f t="shared" si="31"/>
        <v>87.707485174296522</v>
      </c>
      <c r="I400" s="173">
        <f t="shared" si="32"/>
        <v>8858.4560026039489</v>
      </c>
      <c r="J400" s="173">
        <f t="shared" si="33"/>
        <v>87.707485174296522</v>
      </c>
      <c r="K400" s="173">
        <f t="shared" si="34"/>
        <v>8770.7485174296526</v>
      </c>
      <c r="L400" s="173">
        <f t="shared" si="35"/>
        <v>2226</v>
      </c>
    </row>
    <row r="401" spans="1:12" ht="12" customHeight="1" x14ac:dyDescent="0.2">
      <c r="A401" s="2"/>
      <c r="B401" s="168">
        <f t="shared" si="36"/>
        <v>396</v>
      </c>
      <c r="C401" s="169" t="s">
        <v>2432</v>
      </c>
      <c r="D401" s="170" t="str">
        <f>+VLOOKUP(C401,[8]Resumen!$C$1:$J$65536,6,0)</f>
        <v>PA16/1700</v>
      </c>
      <c r="E401" s="168">
        <f>+VLOOKUP(C401,[8]Resumen!$C$1:$J$65536,5,0)</f>
        <v>2</v>
      </c>
      <c r="F401" s="171">
        <f>IF(MID(D401,1,2)="PC",VLOOKUP(D401,'[9]Costo Postes Concreto'!$B$1:$D$65536,2,0),VLOOKUP(C401,[8]Resumen!$C$1:$J$65536,7,0))</f>
        <v>1477</v>
      </c>
      <c r="G401" s="172">
        <f>IF(MID(D401,1,2)="PC",VLOOKUP(D401,'[9]Costo Postes Concreto'!$B$1:$D$65536,3,0),E401*F401*$D$3)</f>
        <v>11639.169416211676</v>
      </c>
      <c r="H401" s="172">
        <f t="shared" si="31"/>
        <v>116.39169416211676</v>
      </c>
      <c r="I401" s="173">
        <f t="shared" si="32"/>
        <v>11755.561110373794</v>
      </c>
      <c r="J401" s="173">
        <f t="shared" si="33"/>
        <v>116.39169416211676</v>
      </c>
      <c r="K401" s="173">
        <f t="shared" si="34"/>
        <v>11639.169416211676</v>
      </c>
      <c r="L401" s="173">
        <f t="shared" si="35"/>
        <v>2954</v>
      </c>
    </row>
    <row r="402" spans="1:12" ht="12" customHeight="1" x14ac:dyDescent="0.2">
      <c r="A402" s="2"/>
      <c r="B402" s="168">
        <f t="shared" si="36"/>
        <v>397</v>
      </c>
      <c r="C402" s="169" t="s">
        <v>2433</v>
      </c>
      <c r="D402" s="170" t="str">
        <f>+VLOOKUP(C402,[8]Resumen!$C$1:$J$65536,6,0)</f>
        <v>PC16/500</v>
      </c>
      <c r="E402" s="168">
        <f>+VLOOKUP(C402,[8]Resumen!$C$1:$J$65536,5,0)</f>
        <v>1</v>
      </c>
      <c r="F402" s="171">
        <f>IF(MID(D402,1,2)="PC",VLOOKUP(D402,'[9]Costo Postes Concreto'!$B$1:$D$65536,2,0),VLOOKUP(C402,[8]Resumen!$C$1:$J$65536,7,0))</f>
        <v>3157</v>
      </c>
      <c r="G402" s="172">
        <f>IF(MID(D402,1,2)="PC",VLOOKUP(D402,'[9]Costo Postes Concreto'!$B$1:$D$65536,3,0),E402*F402*$D$3)</f>
        <v>978.76513411137057</v>
      </c>
      <c r="H402" s="172">
        <f t="shared" si="31"/>
        <v>9.7876513411137065</v>
      </c>
      <c r="I402" s="173">
        <f t="shared" si="32"/>
        <v>988.55278545248427</v>
      </c>
      <c r="J402" s="173">
        <f t="shared" si="33"/>
        <v>988.55278545248427</v>
      </c>
      <c r="K402" s="173">
        <f t="shared" si="34"/>
        <v>0</v>
      </c>
      <c r="L402" s="173">
        <f t="shared" si="35"/>
        <v>3157</v>
      </c>
    </row>
    <row r="403" spans="1:12" ht="12" customHeight="1" x14ac:dyDescent="0.2">
      <c r="A403" s="2"/>
      <c r="B403" s="168">
        <f t="shared" si="36"/>
        <v>398</v>
      </c>
      <c r="C403" s="169" t="s">
        <v>2434</v>
      </c>
      <c r="D403" s="170" t="str">
        <f>+VLOOKUP(C403,[8]Resumen!$C$1:$J$65536,6,0)</f>
        <v>PA16/900</v>
      </c>
      <c r="E403" s="168">
        <f>+VLOOKUP(C403,[8]Resumen!$C$1:$J$65536,5,0)</f>
        <v>2</v>
      </c>
      <c r="F403" s="171">
        <f>IF(MID(D403,1,2)="PC",VLOOKUP(D403,'[9]Costo Postes Concreto'!$B$1:$D$65536,2,0),VLOOKUP(C403,[8]Resumen!$C$1:$J$65536,7,0))</f>
        <v>977</v>
      </c>
      <c r="G403" s="172">
        <f>IF(MID(D403,1,2)="PC",VLOOKUP(D403,'[9]Costo Postes Concreto'!$B$1:$D$65536,3,0),E403*F403*$D$3)</f>
        <v>7699.0308189836205</v>
      </c>
      <c r="H403" s="172">
        <f t="shared" si="31"/>
        <v>76.990308189836213</v>
      </c>
      <c r="I403" s="173">
        <f t="shared" si="32"/>
        <v>7776.021127173457</v>
      </c>
      <c r="J403" s="173">
        <f t="shared" si="33"/>
        <v>76.990308189836213</v>
      </c>
      <c r="K403" s="173">
        <f t="shared" si="34"/>
        <v>7699.0308189836205</v>
      </c>
      <c r="L403" s="173">
        <f t="shared" si="35"/>
        <v>1954</v>
      </c>
    </row>
    <row r="404" spans="1:12" ht="12" customHeight="1" x14ac:dyDescent="0.2">
      <c r="A404" s="2"/>
      <c r="B404" s="168">
        <f t="shared" si="36"/>
        <v>399</v>
      </c>
      <c r="C404" s="169" t="s">
        <v>2435</v>
      </c>
      <c r="D404" s="170" t="str">
        <f>+VLOOKUP(C404,[8]Resumen!$C$1:$J$65536,6,0)</f>
        <v>PA16/1350</v>
      </c>
      <c r="E404" s="168">
        <f>+VLOOKUP(C404,[8]Resumen!$C$1:$J$65536,5,0)</f>
        <v>2</v>
      </c>
      <c r="F404" s="171">
        <f>IF(MID(D404,1,2)="PC",VLOOKUP(D404,'[9]Costo Postes Concreto'!$B$1:$D$65536,2,0),VLOOKUP(C404,[8]Resumen!$C$1:$J$65536,7,0))</f>
        <v>1271</v>
      </c>
      <c r="G404" s="172">
        <f>IF(MID(D404,1,2)="PC",VLOOKUP(D404,'[9]Costo Postes Concreto'!$B$1:$D$65536,3,0),E404*F404*$D$3)</f>
        <v>10015.832314153717</v>
      </c>
      <c r="H404" s="172">
        <f t="shared" si="31"/>
        <v>100.15832314153717</v>
      </c>
      <c r="I404" s="173">
        <f t="shared" si="32"/>
        <v>10115.990637295254</v>
      </c>
      <c r="J404" s="173">
        <f t="shared" si="33"/>
        <v>100.15832314153717</v>
      </c>
      <c r="K404" s="173">
        <f t="shared" si="34"/>
        <v>10015.832314153717</v>
      </c>
      <c r="L404" s="173">
        <f t="shared" si="35"/>
        <v>2542</v>
      </c>
    </row>
    <row r="405" spans="1:12" ht="12" customHeight="1" x14ac:dyDescent="0.2">
      <c r="A405" s="2"/>
      <c r="B405" s="168">
        <f t="shared" si="36"/>
        <v>400</v>
      </c>
      <c r="C405" s="169" t="s">
        <v>2436</v>
      </c>
      <c r="D405" s="170" t="str">
        <f>+VLOOKUP(C405,[8]Resumen!$C$1:$J$65536,6,0)</f>
        <v>PA16/2100</v>
      </c>
      <c r="E405" s="168">
        <f>+VLOOKUP(C405,[8]Resumen!$C$1:$J$65536,5,0)</f>
        <v>2</v>
      </c>
      <c r="F405" s="171">
        <f>IF(MID(D405,1,2)="PC",VLOOKUP(D405,'[9]Costo Postes Concreto'!$B$1:$D$65536,2,0),VLOOKUP(C405,[8]Resumen!$C$1:$J$65536,7,0))</f>
        <v>1694</v>
      </c>
      <c r="G405" s="172">
        <f>IF(MID(D405,1,2)="PC",VLOOKUP(D405,'[9]Costo Postes Concreto'!$B$1:$D$65536,3,0),E405*F405*$D$3)</f>
        <v>13349.189567408652</v>
      </c>
      <c r="H405" s="172">
        <f t="shared" si="31"/>
        <v>133.49189567408652</v>
      </c>
      <c r="I405" s="173">
        <f t="shared" si="32"/>
        <v>13482.681463082738</v>
      </c>
      <c r="J405" s="173">
        <f t="shared" si="33"/>
        <v>133.49189567408652</v>
      </c>
      <c r="K405" s="173">
        <f t="shared" si="34"/>
        <v>13349.189567408652</v>
      </c>
      <c r="L405" s="173">
        <f t="shared" si="35"/>
        <v>3388</v>
      </c>
    </row>
    <row r="406" spans="1:12" ht="12" customHeight="1" x14ac:dyDescent="0.2">
      <c r="A406" s="2"/>
      <c r="B406" s="168">
        <f t="shared" si="36"/>
        <v>401</v>
      </c>
      <c r="C406" s="169" t="s">
        <v>2437</v>
      </c>
      <c r="D406" s="170" t="str">
        <f>+VLOOKUP(C406,[8]Resumen!$C$1:$J$65536,6,0)</f>
        <v>PC16/700</v>
      </c>
      <c r="E406" s="168">
        <f>+VLOOKUP(C406,[8]Resumen!$C$1:$J$65536,5,0)</f>
        <v>1</v>
      </c>
      <c r="F406" s="171">
        <f>IF(MID(D406,1,2)="PC",VLOOKUP(D406,'[9]Costo Postes Concreto'!$B$1:$D$65536,2,0),VLOOKUP(C406,[8]Resumen!$C$1:$J$65536,7,0))</f>
        <v>3311</v>
      </c>
      <c r="G406" s="172">
        <f>IF(MID(D406,1,2)="PC",VLOOKUP(D406,'[9]Costo Postes Concreto'!$B$1:$D$65536,3,0),E406*F406*$D$3)</f>
        <v>1134.1215752504772</v>
      </c>
      <c r="H406" s="172">
        <f t="shared" si="31"/>
        <v>11.341215752504773</v>
      </c>
      <c r="I406" s="173">
        <f t="shared" si="32"/>
        <v>1145.4627910029819</v>
      </c>
      <c r="J406" s="173">
        <f t="shared" si="33"/>
        <v>1145.4627910029819</v>
      </c>
      <c r="K406" s="173">
        <f t="shared" si="34"/>
        <v>0</v>
      </c>
      <c r="L406" s="173">
        <f t="shared" si="35"/>
        <v>3311</v>
      </c>
    </row>
    <row r="407" spans="1:12" ht="12" customHeight="1" x14ac:dyDescent="0.2">
      <c r="A407" s="2"/>
      <c r="B407" s="168">
        <f t="shared" si="36"/>
        <v>402</v>
      </c>
      <c r="C407" s="169" t="s">
        <v>2438</v>
      </c>
      <c r="D407" s="170" t="str">
        <f>+VLOOKUP(C407,[8]Resumen!$C$1:$J$65536,6,0)</f>
        <v>PA16/1400</v>
      </c>
      <c r="E407" s="168">
        <f>+VLOOKUP(C407,[8]Resumen!$C$1:$J$65536,5,0)</f>
        <v>2</v>
      </c>
      <c r="F407" s="171">
        <f>IF(MID(D407,1,2)="PC",VLOOKUP(D407,'[9]Costo Postes Concreto'!$B$1:$D$65536,2,0),VLOOKUP(C407,[8]Resumen!$C$1:$J$65536,7,0))</f>
        <v>1301</v>
      </c>
      <c r="G407" s="172">
        <f>IF(MID(D407,1,2)="PC",VLOOKUP(D407,'[9]Costo Postes Concreto'!$B$1:$D$65536,3,0),E407*F407*$D$3)</f>
        <v>10252.2406299874</v>
      </c>
      <c r="H407" s="172">
        <f t="shared" ref="H407:H470" si="37">+G407*1%</f>
        <v>102.52240629987401</v>
      </c>
      <c r="I407" s="173">
        <f t="shared" ref="I407:I470" si="38">+G407+H407</f>
        <v>10354.763036287273</v>
      </c>
      <c r="J407" s="173">
        <f t="shared" ref="J407:J470" si="39">IF(MID(D407,1,2)="PC",I407,H407)</f>
        <v>102.52240629987401</v>
      </c>
      <c r="K407" s="173">
        <f t="shared" ref="K407:K470" si="40">IF(MID(D407,1,2)="PC",0,+G407)</f>
        <v>10252.2406299874</v>
      </c>
      <c r="L407" s="173">
        <f t="shared" ref="L407:L470" si="41">+E407*F407</f>
        <v>2602</v>
      </c>
    </row>
    <row r="408" spans="1:12" ht="12" customHeight="1" x14ac:dyDescent="0.2">
      <c r="A408" s="2"/>
      <c r="B408" s="168">
        <f t="shared" si="36"/>
        <v>403</v>
      </c>
      <c r="C408" s="169" t="s">
        <v>2439</v>
      </c>
      <c r="D408" s="170" t="str">
        <f>+VLOOKUP(C408,[8]Resumen!$C$1:$J$65536,6,0)</f>
        <v>PA16/2100</v>
      </c>
      <c r="E408" s="168">
        <f>+VLOOKUP(C408,[8]Resumen!$C$1:$J$65536,5,0)</f>
        <v>2</v>
      </c>
      <c r="F408" s="171">
        <f>IF(MID(D408,1,2)="PC",VLOOKUP(D408,'[9]Costo Postes Concreto'!$B$1:$D$65536,2,0),VLOOKUP(C408,[8]Resumen!$C$1:$J$65536,7,0))</f>
        <v>1694</v>
      </c>
      <c r="G408" s="172">
        <f>IF(MID(D408,1,2)="PC",VLOOKUP(D408,'[9]Costo Postes Concreto'!$B$1:$D$65536,3,0),E408*F408*$D$3)</f>
        <v>13349.189567408652</v>
      </c>
      <c r="H408" s="172">
        <f t="shared" si="37"/>
        <v>133.49189567408652</v>
      </c>
      <c r="I408" s="173">
        <f t="shared" si="38"/>
        <v>13482.681463082738</v>
      </c>
      <c r="J408" s="173">
        <f t="shared" si="39"/>
        <v>133.49189567408652</v>
      </c>
      <c r="K408" s="173">
        <f t="shared" si="40"/>
        <v>13349.189567408652</v>
      </c>
      <c r="L408" s="173">
        <f t="shared" si="41"/>
        <v>3388</v>
      </c>
    </row>
    <row r="409" spans="1:12" ht="12" customHeight="1" x14ac:dyDescent="0.2">
      <c r="A409" s="2"/>
      <c r="B409" s="168">
        <f t="shared" si="36"/>
        <v>404</v>
      </c>
      <c r="C409" s="169" t="s">
        <v>2440</v>
      </c>
      <c r="D409" s="170" t="str">
        <f>+VLOOKUP(C409,[8]Resumen!$C$1:$J$65536,6,0)</f>
        <v>PA16/3350</v>
      </c>
      <c r="E409" s="168">
        <f>+VLOOKUP(C409,[8]Resumen!$C$1:$J$65536,5,0)</f>
        <v>2</v>
      </c>
      <c r="F409" s="171">
        <f>IF(MID(D409,1,2)="PC",VLOOKUP(D409,'[9]Costo Postes Concreto'!$B$1:$D$65536,2,0),VLOOKUP(C409,[8]Resumen!$C$1:$J$65536,7,0))</f>
        <v>2295</v>
      </c>
      <c r="G409" s="172">
        <f>IF(MID(D409,1,2)="PC",VLOOKUP(D409,'[9]Costo Postes Concreto'!$B$1:$D$65536,3,0),E409*F409*$D$3)</f>
        <v>18085.236161276775</v>
      </c>
      <c r="H409" s="172">
        <f t="shared" si="37"/>
        <v>180.85236161276774</v>
      </c>
      <c r="I409" s="173">
        <f t="shared" si="38"/>
        <v>18266.088522889542</v>
      </c>
      <c r="J409" s="173">
        <f t="shared" si="39"/>
        <v>180.85236161276774</v>
      </c>
      <c r="K409" s="173">
        <f t="shared" si="40"/>
        <v>18085.236161276775</v>
      </c>
      <c r="L409" s="173">
        <f t="shared" si="41"/>
        <v>4590</v>
      </c>
    </row>
    <row r="410" spans="1:12" ht="12" customHeight="1" x14ac:dyDescent="0.2">
      <c r="A410" s="2"/>
      <c r="B410" s="168">
        <f t="shared" si="36"/>
        <v>405</v>
      </c>
      <c r="C410" s="174" t="s">
        <v>2441</v>
      </c>
      <c r="D410" s="170" t="str">
        <f>+VLOOKUP(C410,[8]Resumen!$C$1:$J$65536,6,0)</f>
        <v>PC16/800</v>
      </c>
      <c r="E410" s="168">
        <f>+VLOOKUP(C410,[8]Resumen!$C$1:$J$65536,5,0)</f>
        <v>1</v>
      </c>
      <c r="F410" s="171">
        <f>IF(MID(D410,1,2)="PC",VLOOKUP(D410,'[9]Costo Postes Concreto'!$B$1:$D$65536,2,0),VLOOKUP(C410,[8]Resumen!$C$1:$J$65536,7,0))</f>
        <v>3388</v>
      </c>
      <c r="G410" s="172">
        <f>IF(MID(D410,1,2)="PC",VLOOKUP(D410,'[9]Costo Postes Concreto'!$B$1:$D$65536,3,0),E410*F410*$D$3)</f>
        <v>1211.7997958200308</v>
      </c>
      <c r="H410" s="172">
        <f t="shared" si="37"/>
        <v>12.117997958200307</v>
      </c>
      <c r="I410" s="173">
        <f t="shared" si="38"/>
        <v>1223.917793778231</v>
      </c>
      <c r="J410" s="173">
        <f t="shared" si="39"/>
        <v>1223.917793778231</v>
      </c>
      <c r="K410" s="173">
        <f t="shared" si="40"/>
        <v>0</v>
      </c>
      <c r="L410" s="173">
        <f t="shared" si="41"/>
        <v>3388</v>
      </c>
    </row>
    <row r="411" spans="1:12" ht="12" customHeight="1" x14ac:dyDescent="0.2">
      <c r="A411" s="2"/>
      <c r="B411" s="168">
        <f t="shared" si="36"/>
        <v>406</v>
      </c>
      <c r="C411" s="174" t="s">
        <v>2442</v>
      </c>
      <c r="D411" s="170" t="str">
        <f>+VLOOKUP(C411,[8]Resumen!$C$1:$J$65536,6,0)</f>
        <v>PA16/1650</v>
      </c>
      <c r="E411" s="168">
        <f>+VLOOKUP(C411,[8]Resumen!$C$1:$J$65536,5,0)</f>
        <v>2</v>
      </c>
      <c r="F411" s="171">
        <f>IF(MID(D411,1,2)="PC",VLOOKUP(D411,'[9]Costo Postes Concreto'!$B$1:$D$65536,2,0),VLOOKUP(C411,[8]Resumen!$C$1:$J$65536,7,0))</f>
        <v>1448</v>
      </c>
      <c r="G411" s="172">
        <f>IF(MID(D411,1,2)="PC",VLOOKUP(D411,'[9]Costo Postes Concreto'!$B$1:$D$65536,3,0),E411*F411*$D$3)</f>
        <v>11410.641377572449</v>
      </c>
      <c r="H411" s="172">
        <f t="shared" si="37"/>
        <v>114.10641377572449</v>
      </c>
      <c r="I411" s="173">
        <f t="shared" si="38"/>
        <v>11524.747791348173</v>
      </c>
      <c r="J411" s="173">
        <f t="shared" si="39"/>
        <v>114.10641377572449</v>
      </c>
      <c r="K411" s="173">
        <f t="shared" si="40"/>
        <v>11410.641377572449</v>
      </c>
      <c r="L411" s="173">
        <f t="shared" si="41"/>
        <v>2896</v>
      </c>
    </row>
    <row r="412" spans="1:12" ht="12" customHeight="1" x14ac:dyDescent="0.2">
      <c r="A412" s="2"/>
      <c r="B412" s="168">
        <f t="shared" si="36"/>
        <v>407</v>
      </c>
      <c r="C412" s="174" t="s">
        <v>2443</v>
      </c>
      <c r="D412" s="170" t="str">
        <f>+VLOOKUP(C412,[8]Resumen!$C$1:$J$65536,6,0)</f>
        <v>PA16/2550</v>
      </c>
      <c r="E412" s="168">
        <f>+VLOOKUP(C412,[8]Resumen!$C$1:$J$65536,5,0)</f>
        <v>2</v>
      </c>
      <c r="F412" s="171">
        <f>IF(MID(D412,1,2)="PC",VLOOKUP(D412,'[9]Costo Postes Concreto'!$B$1:$D$65536,2,0),VLOOKUP(C412,[8]Resumen!$C$1:$J$65536,7,0))</f>
        <v>1922</v>
      </c>
      <c r="G412" s="172">
        <f>IF(MID(D412,1,2)="PC",VLOOKUP(D412,'[9]Costo Postes Concreto'!$B$1:$D$65536,3,0),E412*F412*$D$3)</f>
        <v>15145.892767744646</v>
      </c>
      <c r="H412" s="172">
        <f t="shared" si="37"/>
        <v>151.45892767744647</v>
      </c>
      <c r="I412" s="173">
        <f t="shared" si="38"/>
        <v>15297.351695422092</v>
      </c>
      <c r="J412" s="173">
        <f t="shared" si="39"/>
        <v>151.45892767744647</v>
      </c>
      <c r="K412" s="173">
        <f t="shared" si="40"/>
        <v>15145.892767744646</v>
      </c>
      <c r="L412" s="173">
        <f t="shared" si="41"/>
        <v>3844</v>
      </c>
    </row>
    <row r="413" spans="1:12" ht="12" customHeight="1" x14ac:dyDescent="0.2">
      <c r="A413" s="2"/>
      <c r="B413" s="168">
        <f t="shared" si="36"/>
        <v>408</v>
      </c>
      <c r="C413" s="174" t="s">
        <v>2444</v>
      </c>
      <c r="D413" s="170" t="str">
        <f>+VLOOKUP(C413,[8]Resumen!$C$1:$J$65536,6,0)</f>
        <v>PA16/4100</v>
      </c>
      <c r="E413" s="168">
        <f>+VLOOKUP(C413,[8]Resumen!$C$1:$J$65536,5,0)</f>
        <v>2</v>
      </c>
      <c r="F413" s="171">
        <f>IF(MID(D413,1,2)="PC",VLOOKUP(D413,'[9]Costo Postes Concreto'!$B$1:$D$65536,2,0),VLOOKUP(C413,[8]Resumen!$C$1:$J$65536,7,0))</f>
        <v>2617</v>
      </c>
      <c r="G413" s="172">
        <f>IF(MID(D413,1,2)="PC",VLOOKUP(D413,'[9]Costo Postes Concreto'!$B$1:$D$65536,3,0),E413*F413*$D$3)</f>
        <v>20622.685417891644</v>
      </c>
      <c r="H413" s="172">
        <f t="shared" si="37"/>
        <v>206.22685417891645</v>
      </c>
      <c r="I413" s="173">
        <f t="shared" si="38"/>
        <v>20828.91227207056</v>
      </c>
      <c r="J413" s="173">
        <f t="shared" si="39"/>
        <v>206.22685417891645</v>
      </c>
      <c r="K413" s="173">
        <f t="shared" si="40"/>
        <v>20622.685417891644</v>
      </c>
      <c r="L413" s="173">
        <f t="shared" si="41"/>
        <v>5234</v>
      </c>
    </row>
    <row r="414" spans="1:12" ht="12" customHeight="1" x14ac:dyDescent="0.2">
      <c r="A414" s="2"/>
      <c r="B414" s="168">
        <f t="shared" si="36"/>
        <v>409</v>
      </c>
      <c r="C414" s="175" t="s">
        <v>2445</v>
      </c>
      <c r="D414" s="170" t="str">
        <f>+VLOOKUP(C414,[8]Resumen!$C$1:$J$65536,6,0)</f>
        <v>PC25/600</v>
      </c>
      <c r="E414" s="168">
        <f>+VLOOKUP(C414,[8]Resumen!$C$1:$J$65536,5,0)</f>
        <v>1</v>
      </c>
      <c r="F414" s="171">
        <f>IF(MID(D414,1,2)="PC",VLOOKUP(D414,'[9]Costo Postes Concreto'!$B$1:$D$65536,2,0),VLOOKUP(C414,[8]Resumen!$C$1:$J$65536,7,0))</f>
        <v>6006</v>
      </c>
      <c r="G414" s="172">
        <f>IF(MID(D414,1,2)="PC",VLOOKUP(D414,'[9]Costo Postes Concreto'!$B$1:$D$65536,3,0),E414*F414*$D$3)</f>
        <v>3852.8592951848482</v>
      </c>
      <c r="H414" s="172">
        <f t="shared" si="37"/>
        <v>38.528592951848481</v>
      </c>
      <c r="I414" s="173">
        <f t="shared" si="38"/>
        <v>3891.3878881366968</v>
      </c>
      <c r="J414" s="173">
        <f t="shared" si="39"/>
        <v>3891.3878881366968</v>
      </c>
      <c r="K414" s="173">
        <f t="shared" si="40"/>
        <v>0</v>
      </c>
      <c r="L414" s="173">
        <f t="shared" si="41"/>
        <v>6006</v>
      </c>
    </row>
    <row r="415" spans="1:12" ht="12" customHeight="1" x14ac:dyDescent="0.2">
      <c r="A415" s="2"/>
      <c r="B415" s="168">
        <f t="shared" si="36"/>
        <v>410</v>
      </c>
      <c r="C415" s="175" t="s">
        <v>2446</v>
      </c>
      <c r="D415" s="170" t="str">
        <f>+VLOOKUP(C415,[8]Resumen!$C$1:$J$65536,6,0)</f>
        <v>PC25/700</v>
      </c>
      <c r="E415" s="168">
        <f>+VLOOKUP(C415,[8]Resumen!$C$1:$J$65536,5,0)</f>
        <v>1</v>
      </c>
      <c r="F415" s="171">
        <f>IF(MID(D415,1,2)="PC",VLOOKUP(D415,'[9]Costo Postes Concreto'!$B$1:$D$65536,2,0),VLOOKUP(C415,[8]Resumen!$C$1:$J$65536,7,0))</f>
        <v>5975</v>
      </c>
      <c r="G415" s="172">
        <f>IF(MID(D415,1,2)="PC",VLOOKUP(D415,'[9]Costo Postes Concreto'!$B$1:$D$65536,3,0),E415*F415*$D$3)</f>
        <v>3821.5862453451577</v>
      </c>
      <c r="H415" s="172">
        <f t="shared" si="37"/>
        <v>38.215862453451578</v>
      </c>
      <c r="I415" s="173">
        <f t="shared" si="38"/>
        <v>3859.8021077986095</v>
      </c>
      <c r="J415" s="173">
        <f t="shared" si="39"/>
        <v>3859.8021077986095</v>
      </c>
      <c r="K415" s="173">
        <f t="shared" si="40"/>
        <v>0</v>
      </c>
      <c r="L415" s="173">
        <f t="shared" si="41"/>
        <v>5975</v>
      </c>
    </row>
    <row r="416" spans="1:12" ht="12" customHeight="1" x14ac:dyDescent="0.2">
      <c r="A416" s="2"/>
      <c r="B416" s="168">
        <f t="shared" si="36"/>
        <v>411</v>
      </c>
      <c r="C416" s="175" t="s">
        <v>2447</v>
      </c>
      <c r="D416" s="170" t="str">
        <f>+VLOOKUP(C416,[8]Resumen!$C$1:$J$65536,6,0)</f>
        <v>PC25/700</v>
      </c>
      <c r="E416" s="168">
        <f>+VLOOKUP(C416,[8]Resumen!$C$1:$J$65536,5,0)</f>
        <v>1</v>
      </c>
      <c r="F416" s="171">
        <f>IF(MID(D416,1,2)="PC",VLOOKUP(D416,'[9]Costo Postes Concreto'!$B$1:$D$65536,2,0),VLOOKUP(C416,[8]Resumen!$C$1:$J$65536,7,0))</f>
        <v>5975</v>
      </c>
      <c r="G416" s="172">
        <f>IF(MID(D416,1,2)="PC",VLOOKUP(D416,'[9]Costo Postes Concreto'!$B$1:$D$65536,3,0),E416*F416*$D$3)</f>
        <v>3821.5862453451577</v>
      </c>
      <c r="H416" s="172">
        <f t="shared" si="37"/>
        <v>38.215862453451578</v>
      </c>
      <c r="I416" s="173">
        <f t="shared" si="38"/>
        <v>3859.8021077986095</v>
      </c>
      <c r="J416" s="173">
        <f t="shared" si="39"/>
        <v>3859.8021077986095</v>
      </c>
      <c r="K416" s="173">
        <f t="shared" si="40"/>
        <v>0</v>
      </c>
      <c r="L416" s="173">
        <f t="shared" si="41"/>
        <v>5975</v>
      </c>
    </row>
    <row r="417" spans="1:12" ht="12" customHeight="1" x14ac:dyDescent="0.2">
      <c r="A417" s="2"/>
      <c r="B417" s="168">
        <f t="shared" si="36"/>
        <v>412</v>
      </c>
      <c r="C417" s="175" t="s">
        <v>2448</v>
      </c>
      <c r="D417" s="170" t="str">
        <f>+VLOOKUP(C417,[8]Resumen!$C$1:$J$65536,6,0)</f>
        <v>PC25/1000</v>
      </c>
      <c r="E417" s="168">
        <f>+VLOOKUP(C417,[8]Resumen!$C$1:$J$65536,5,0)</f>
        <v>1</v>
      </c>
      <c r="F417" s="171">
        <f>IF(MID(D417,1,2)="PC",VLOOKUP(D417,'[9]Costo Postes Concreto'!$B$1:$D$65536,2,0),VLOOKUP(C417,[8]Resumen!$C$1:$J$65536,7,0))</f>
        <v>6380</v>
      </c>
      <c r="G417" s="172">
        <f>IF(MID(D417,1,2)="PC",VLOOKUP(D417,'[9]Costo Postes Concreto'!$B$1:$D$65536,3,0),E417*F417*$D$3)</f>
        <v>4230.1535093798229</v>
      </c>
      <c r="H417" s="172">
        <f t="shared" si="37"/>
        <v>42.301535093798229</v>
      </c>
      <c r="I417" s="173">
        <f t="shared" si="38"/>
        <v>4272.4550444736215</v>
      </c>
      <c r="J417" s="173">
        <f t="shared" si="39"/>
        <v>4272.4550444736215</v>
      </c>
      <c r="K417" s="173">
        <f t="shared" si="40"/>
        <v>0</v>
      </c>
      <c r="L417" s="173">
        <f t="shared" si="41"/>
        <v>6380</v>
      </c>
    </row>
    <row r="418" spans="1:12" ht="12" customHeight="1" x14ac:dyDescent="0.2">
      <c r="A418" s="2"/>
      <c r="B418" s="168">
        <f t="shared" si="36"/>
        <v>413</v>
      </c>
      <c r="C418" s="175" t="s">
        <v>2449</v>
      </c>
      <c r="D418" s="170" t="str">
        <f>+VLOOKUP(C418,[8]Resumen!$C$1:$J$65536,6,0)</f>
        <v>PC25/700</v>
      </c>
      <c r="E418" s="168">
        <f>+VLOOKUP(C418,[8]Resumen!$C$1:$J$65536,5,0)</f>
        <v>1</v>
      </c>
      <c r="F418" s="171">
        <f>IF(MID(D418,1,2)="PC",VLOOKUP(D418,'[9]Costo Postes Concreto'!$B$1:$D$65536,2,0),VLOOKUP(C418,[8]Resumen!$C$1:$J$65536,7,0))</f>
        <v>5975</v>
      </c>
      <c r="G418" s="172">
        <f>IF(MID(D418,1,2)="PC",VLOOKUP(D418,'[9]Costo Postes Concreto'!$B$1:$D$65536,3,0),E418*F418*$D$3)</f>
        <v>3821.5862453451577</v>
      </c>
      <c r="H418" s="172">
        <f t="shared" si="37"/>
        <v>38.215862453451578</v>
      </c>
      <c r="I418" s="173">
        <f t="shared" si="38"/>
        <v>3859.8021077986095</v>
      </c>
      <c r="J418" s="173">
        <f t="shared" si="39"/>
        <v>3859.8021077986095</v>
      </c>
      <c r="K418" s="173">
        <f t="shared" si="40"/>
        <v>0</v>
      </c>
      <c r="L418" s="173">
        <f t="shared" si="41"/>
        <v>5975</v>
      </c>
    </row>
    <row r="419" spans="1:12" ht="12" customHeight="1" x14ac:dyDescent="0.2">
      <c r="A419" s="2"/>
      <c r="B419" s="168">
        <f t="shared" si="36"/>
        <v>414</v>
      </c>
      <c r="C419" s="175" t="s">
        <v>2450</v>
      </c>
      <c r="D419" s="170" t="str">
        <f>+VLOOKUP(C419,[8]Resumen!$C$1:$J$65536,6,0)</f>
        <v>PC25/700</v>
      </c>
      <c r="E419" s="168">
        <f>+VLOOKUP(C419,[8]Resumen!$C$1:$J$65536,5,0)</f>
        <v>1</v>
      </c>
      <c r="F419" s="171">
        <f>IF(MID(D419,1,2)="PC",VLOOKUP(D419,'[9]Costo Postes Concreto'!$B$1:$D$65536,2,0),VLOOKUP(C419,[8]Resumen!$C$1:$J$65536,7,0))</f>
        <v>5975</v>
      </c>
      <c r="G419" s="172">
        <f>IF(MID(D419,1,2)="PC",VLOOKUP(D419,'[9]Costo Postes Concreto'!$B$1:$D$65536,3,0),E419*F419*$D$3)</f>
        <v>3821.5862453451577</v>
      </c>
      <c r="H419" s="172">
        <f t="shared" si="37"/>
        <v>38.215862453451578</v>
      </c>
      <c r="I419" s="173">
        <f t="shared" si="38"/>
        <v>3859.8021077986095</v>
      </c>
      <c r="J419" s="173">
        <f t="shared" si="39"/>
        <v>3859.8021077986095</v>
      </c>
      <c r="K419" s="173">
        <f t="shared" si="40"/>
        <v>0</v>
      </c>
      <c r="L419" s="173">
        <f t="shared" si="41"/>
        <v>5975</v>
      </c>
    </row>
    <row r="420" spans="1:12" ht="12" customHeight="1" x14ac:dyDescent="0.2">
      <c r="A420" s="2"/>
      <c r="B420" s="168">
        <f t="shared" si="36"/>
        <v>415</v>
      </c>
      <c r="C420" s="175" t="s">
        <v>2451</v>
      </c>
      <c r="D420" s="170" t="str">
        <f>+VLOOKUP(C420,[8]Resumen!$C$1:$J$65536,6,0)</f>
        <v>PC25/1000</v>
      </c>
      <c r="E420" s="168">
        <f>+VLOOKUP(C420,[8]Resumen!$C$1:$J$65536,5,0)</f>
        <v>1</v>
      </c>
      <c r="F420" s="171">
        <f>IF(MID(D420,1,2)="PC",VLOOKUP(D420,'[9]Costo Postes Concreto'!$B$1:$D$65536,2,0),VLOOKUP(C420,[8]Resumen!$C$1:$J$65536,7,0))</f>
        <v>6380</v>
      </c>
      <c r="G420" s="172">
        <f>IF(MID(D420,1,2)="PC",VLOOKUP(D420,'[9]Costo Postes Concreto'!$B$1:$D$65536,3,0),E420*F420*$D$3)</f>
        <v>4230.1535093798229</v>
      </c>
      <c r="H420" s="172">
        <f t="shared" si="37"/>
        <v>42.301535093798229</v>
      </c>
      <c r="I420" s="173">
        <f t="shared" si="38"/>
        <v>4272.4550444736215</v>
      </c>
      <c r="J420" s="173">
        <f t="shared" si="39"/>
        <v>4272.4550444736215</v>
      </c>
      <c r="K420" s="173">
        <f t="shared" si="40"/>
        <v>0</v>
      </c>
      <c r="L420" s="173">
        <f t="shared" si="41"/>
        <v>6380</v>
      </c>
    </row>
    <row r="421" spans="1:12" ht="12" customHeight="1" x14ac:dyDescent="0.2">
      <c r="A421" s="2"/>
      <c r="B421" s="168">
        <f t="shared" si="36"/>
        <v>416</v>
      </c>
      <c r="C421" s="175" t="s">
        <v>2452</v>
      </c>
      <c r="D421" s="170" t="str">
        <f>+VLOOKUP(C421,[8]Resumen!$C$1:$J$65536,6,0)</f>
        <v>PC25/1000</v>
      </c>
      <c r="E421" s="168">
        <f>+VLOOKUP(C421,[8]Resumen!$C$1:$J$65536,5,0)</f>
        <v>1</v>
      </c>
      <c r="F421" s="171">
        <f>IF(MID(D421,1,2)="PC",VLOOKUP(D421,'[9]Costo Postes Concreto'!$B$1:$D$65536,2,0),VLOOKUP(C421,[8]Resumen!$C$1:$J$65536,7,0))</f>
        <v>6380</v>
      </c>
      <c r="G421" s="172">
        <f>IF(MID(D421,1,2)="PC",VLOOKUP(D421,'[9]Costo Postes Concreto'!$B$1:$D$65536,3,0),E421*F421*$D$3)</f>
        <v>4230.1535093798229</v>
      </c>
      <c r="H421" s="172">
        <f t="shared" si="37"/>
        <v>42.301535093798229</v>
      </c>
      <c r="I421" s="173">
        <f t="shared" si="38"/>
        <v>4272.4550444736215</v>
      </c>
      <c r="J421" s="173">
        <f t="shared" si="39"/>
        <v>4272.4550444736215</v>
      </c>
      <c r="K421" s="173">
        <f t="shared" si="40"/>
        <v>0</v>
      </c>
      <c r="L421" s="173">
        <f t="shared" si="41"/>
        <v>6380</v>
      </c>
    </row>
    <row r="422" spans="1:12" ht="12" customHeight="1" x14ac:dyDescent="0.2">
      <c r="A422" s="2"/>
      <c r="B422" s="168">
        <f t="shared" si="36"/>
        <v>417</v>
      </c>
      <c r="C422" s="175" t="s">
        <v>2453</v>
      </c>
      <c r="D422" s="170" t="str">
        <f>+VLOOKUP(C422,[8]Resumen!$C$1:$J$65536,6,0)</f>
        <v>PC25/700</v>
      </c>
      <c r="E422" s="168">
        <f>+VLOOKUP(C422,[8]Resumen!$C$1:$J$65536,5,0)</f>
        <v>1</v>
      </c>
      <c r="F422" s="171">
        <f>IF(MID(D422,1,2)="PC",VLOOKUP(D422,'[9]Costo Postes Concreto'!$B$1:$D$65536,2,0),VLOOKUP(C422,[8]Resumen!$C$1:$J$65536,7,0))</f>
        <v>5975</v>
      </c>
      <c r="G422" s="172">
        <f>IF(MID(D422,1,2)="PC",VLOOKUP(D422,'[9]Costo Postes Concreto'!$B$1:$D$65536,3,0),E422*F422*$D$3)</f>
        <v>3821.5862453451577</v>
      </c>
      <c r="H422" s="172">
        <f t="shared" si="37"/>
        <v>38.215862453451578</v>
      </c>
      <c r="I422" s="173">
        <f t="shared" si="38"/>
        <v>3859.8021077986095</v>
      </c>
      <c r="J422" s="173">
        <f t="shared" si="39"/>
        <v>3859.8021077986095</v>
      </c>
      <c r="K422" s="173">
        <f t="shared" si="40"/>
        <v>0</v>
      </c>
      <c r="L422" s="173">
        <f t="shared" si="41"/>
        <v>5975</v>
      </c>
    </row>
    <row r="423" spans="1:12" ht="12" customHeight="1" x14ac:dyDescent="0.2">
      <c r="A423" s="2"/>
      <c r="B423" s="168">
        <f t="shared" si="36"/>
        <v>418</v>
      </c>
      <c r="C423" s="175" t="s">
        <v>2454</v>
      </c>
      <c r="D423" s="170" t="str">
        <f>+VLOOKUP(C423,[8]Resumen!$C$1:$J$65536,6,0)</f>
        <v>PC25/900</v>
      </c>
      <c r="E423" s="168">
        <f>+VLOOKUP(C423,[8]Resumen!$C$1:$J$65536,5,0)</f>
        <v>1</v>
      </c>
      <c r="F423" s="171">
        <f>IF(MID(D423,1,2)="PC",VLOOKUP(D423,'[9]Costo Postes Concreto'!$B$1:$D$65536,2,0),VLOOKUP(C423,[8]Resumen!$C$1:$J$65536,7,0))</f>
        <v>6261</v>
      </c>
      <c r="G423" s="172">
        <f>IF(MID(D423,1,2)="PC",VLOOKUP(D423,'[9]Costo Postes Concreto'!$B$1:$D$65536,3,0),E423*F423*$D$3)</f>
        <v>4110.1053503177845</v>
      </c>
      <c r="H423" s="172">
        <f t="shared" si="37"/>
        <v>41.101053503177845</v>
      </c>
      <c r="I423" s="173">
        <f t="shared" si="38"/>
        <v>4151.2064038209628</v>
      </c>
      <c r="J423" s="173">
        <f t="shared" si="39"/>
        <v>4151.2064038209628</v>
      </c>
      <c r="K423" s="173">
        <f t="shared" si="40"/>
        <v>0</v>
      </c>
      <c r="L423" s="173">
        <f t="shared" si="41"/>
        <v>6261</v>
      </c>
    </row>
    <row r="424" spans="1:12" ht="12" customHeight="1" x14ac:dyDescent="0.2">
      <c r="A424" s="2"/>
      <c r="B424" s="168">
        <f t="shared" si="36"/>
        <v>419</v>
      </c>
      <c r="C424" s="175" t="s">
        <v>2455</v>
      </c>
      <c r="D424" s="170" t="str">
        <f>+VLOOKUP(C424,[8]Resumen!$C$1:$J$65536,6,0)</f>
        <v>PC25/1000</v>
      </c>
      <c r="E424" s="168">
        <f>+VLOOKUP(C424,[8]Resumen!$C$1:$J$65536,5,0)</f>
        <v>1</v>
      </c>
      <c r="F424" s="171">
        <f>IF(MID(D424,1,2)="PC",VLOOKUP(D424,'[9]Costo Postes Concreto'!$B$1:$D$65536,2,0),VLOOKUP(C424,[8]Resumen!$C$1:$J$65536,7,0))</f>
        <v>6380</v>
      </c>
      <c r="G424" s="172">
        <f>IF(MID(D424,1,2)="PC",VLOOKUP(D424,'[9]Costo Postes Concreto'!$B$1:$D$65536,3,0),E424*F424*$D$3)</f>
        <v>4230.1535093798229</v>
      </c>
      <c r="H424" s="172">
        <f t="shared" si="37"/>
        <v>42.301535093798229</v>
      </c>
      <c r="I424" s="173">
        <f t="shared" si="38"/>
        <v>4272.4550444736215</v>
      </c>
      <c r="J424" s="173">
        <f t="shared" si="39"/>
        <v>4272.4550444736215</v>
      </c>
      <c r="K424" s="173">
        <f t="shared" si="40"/>
        <v>0</v>
      </c>
      <c r="L424" s="173">
        <f t="shared" si="41"/>
        <v>6380</v>
      </c>
    </row>
    <row r="425" spans="1:12" ht="12" customHeight="1" x14ac:dyDescent="0.2">
      <c r="A425" s="2"/>
      <c r="B425" s="168">
        <f t="shared" si="36"/>
        <v>420</v>
      </c>
      <c r="C425" s="175" t="s">
        <v>2456</v>
      </c>
      <c r="D425" s="170" t="str">
        <f>+VLOOKUP(C425,[8]Resumen!$C$1:$J$65536,6,0)</f>
        <v>PC25/1100</v>
      </c>
      <c r="E425" s="168">
        <f>+VLOOKUP(C425,[8]Resumen!$C$1:$J$65536,5,0)</f>
        <v>1</v>
      </c>
      <c r="F425" s="171">
        <f>IF(MID(D425,1,2)="PC",VLOOKUP(D425,'[9]Costo Postes Concreto'!$B$1:$D$65536,2,0),VLOOKUP(C425,[8]Resumen!$C$1:$J$65536,7,0))</f>
        <v>6599.9285714285716</v>
      </c>
      <c r="G425" s="172">
        <f>IF(MID(D425,1,2)="PC",VLOOKUP(D425,'[9]Costo Postes Concreto'!$B$1:$D$65536,3,0),E425*F425*$D$3)</f>
        <v>4452.0192247171653</v>
      </c>
      <c r="H425" s="172">
        <f t="shared" si="37"/>
        <v>44.520192247171657</v>
      </c>
      <c r="I425" s="173">
        <f t="shared" si="38"/>
        <v>4496.5394169643369</v>
      </c>
      <c r="J425" s="173">
        <f t="shared" si="39"/>
        <v>4496.5394169643369</v>
      </c>
      <c r="K425" s="173">
        <f t="shared" si="40"/>
        <v>0</v>
      </c>
      <c r="L425" s="173">
        <f t="shared" si="41"/>
        <v>6599.9285714285716</v>
      </c>
    </row>
    <row r="426" spans="1:12" ht="12" customHeight="1" x14ac:dyDescent="0.2">
      <c r="A426" s="2"/>
      <c r="B426" s="168">
        <f t="shared" si="36"/>
        <v>421</v>
      </c>
      <c r="C426" s="175" t="s">
        <v>2457</v>
      </c>
      <c r="D426" s="170" t="str">
        <f>+VLOOKUP(C426,[8]Resumen!$C$1:$J$65536,6,0)</f>
        <v>PC21/400</v>
      </c>
      <c r="E426" s="168">
        <f>+VLOOKUP(C426,[8]Resumen!$C$1:$J$65536,5,0)</f>
        <v>1</v>
      </c>
      <c r="F426" s="171">
        <f>IF(MID(D426,1,2)="PC",VLOOKUP(D426,'[9]Costo Postes Concreto'!$B$1:$D$65536,2,0),VLOOKUP(C426,[8]Resumen!$C$1:$J$65536,7,0))</f>
        <v>4697</v>
      </c>
      <c r="G426" s="172">
        <f>IF(MID(D426,1,2)="PC",VLOOKUP(D426,'[9]Costo Postes Concreto'!$B$1:$D$65536,3,0),E426*F426*$D$3)</f>
        <v>2532.3295455024395</v>
      </c>
      <c r="H426" s="172">
        <f t="shared" si="37"/>
        <v>25.323295455024397</v>
      </c>
      <c r="I426" s="173">
        <f t="shared" si="38"/>
        <v>2557.6528409574639</v>
      </c>
      <c r="J426" s="173">
        <f t="shared" si="39"/>
        <v>2557.6528409574639</v>
      </c>
      <c r="K426" s="173">
        <f t="shared" si="40"/>
        <v>0</v>
      </c>
      <c r="L426" s="173">
        <f t="shared" si="41"/>
        <v>4697</v>
      </c>
    </row>
    <row r="427" spans="1:12" ht="12" customHeight="1" x14ac:dyDescent="0.2">
      <c r="A427" s="2"/>
      <c r="B427" s="168">
        <f t="shared" si="36"/>
        <v>422</v>
      </c>
      <c r="C427" s="175" t="s">
        <v>2458</v>
      </c>
      <c r="D427" s="170" t="str">
        <f>+VLOOKUP(C427,[8]Resumen!$C$1:$J$65536,6,0)</f>
        <v>PC21/600</v>
      </c>
      <c r="E427" s="168">
        <f>+VLOOKUP(C427,[8]Resumen!$C$1:$J$65536,5,0)</f>
        <v>1</v>
      </c>
      <c r="F427" s="171">
        <f>IF(MID(D427,1,2)="PC",VLOOKUP(D427,'[9]Costo Postes Concreto'!$B$1:$D$65536,2,0),VLOOKUP(C427,[8]Resumen!$C$1:$J$65536,7,0))</f>
        <v>4774</v>
      </c>
      <c r="G427" s="172">
        <f>IF(MID(D427,1,2)="PC",VLOOKUP(D427,'[9]Costo Postes Concreto'!$B$1:$D$65536,3,0),E427*F427*$D$3)</f>
        <v>2610.007766071993</v>
      </c>
      <c r="H427" s="172">
        <f t="shared" si="37"/>
        <v>26.100077660719933</v>
      </c>
      <c r="I427" s="173">
        <f t="shared" si="38"/>
        <v>2636.1078437327128</v>
      </c>
      <c r="J427" s="173">
        <f t="shared" si="39"/>
        <v>2636.1078437327128</v>
      </c>
      <c r="K427" s="173">
        <f t="shared" si="40"/>
        <v>0</v>
      </c>
      <c r="L427" s="173">
        <f t="shared" si="41"/>
        <v>4774</v>
      </c>
    </row>
    <row r="428" spans="1:12" ht="12" customHeight="1" x14ac:dyDescent="0.2">
      <c r="A428" s="2"/>
      <c r="B428" s="168">
        <f t="shared" si="36"/>
        <v>423</v>
      </c>
      <c r="C428" s="175" t="s">
        <v>2459</v>
      </c>
      <c r="D428" s="170" t="str">
        <f>+VLOOKUP(C428,[8]Resumen!$C$1:$J$65536,6,0)</f>
        <v>PC21/700</v>
      </c>
      <c r="E428" s="168">
        <f>+VLOOKUP(C428,[8]Resumen!$C$1:$J$65536,5,0)</f>
        <v>1</v>
      </c>
      <c r="F428" s="171">
        <f>IF(MID(D428,1,2)="PC",VLOOKUP(D428,'[9]Costo Postes Concreto'!$B$1:$D$65536,2,0),VLOOKUP(C428,[8]Resumen!$C$1:$J$65536,7,0))</f>
        <v>5043.5</v>
      </c>
      <c r="G428" s="172">
        <f>IF(MID(D428,1,2)="PC",VLOOKUP(D428,'[9]Costo Postes Concreto'!$B$1:$D$65536,3,0),E428*F428*$D$3)</f>
        <v>2881.88153806543</v>
      </c>
      <c r="H428" s="172">
        <f t="shared" si="37"/>
        <v>28.8188153806543</v>
      </c>
      <c r="I428" s="173">
        <f t="shared" si="38"/>
        <v>2910.7003534460841</v>
      </c>
      <c r="J428" s="173">
        <f t="shared" si="39"/>
        <v>2910.7003534460841</v>
      </c>
      <c r="K428" s="173">
        <f t="shared" si="40"/>
        <v>0</v>
      </c>
      <c r="L428" s="173">
        <f t="shared" si="41"/>
        <v>5043.5</v>
      </c>
    </row>
    <row r="429" spans="1:12" ht="12" customHeight="1" x14ac:dyDescent="0.2">
      <c r="A429" s="2"/>
      <c r="B429" s="168">
        <f t="shared" si="36"/>
        <v>424</v>
      </c>
      <c r="C429" s="175" t="s">
        <v>2460</v>
      </c>
      <c r="D429" s="170" t="str">
        <f>+VLOOKUP(C429,[8]Resumen!$C$1:$J$65536,6,0)</f>
        <v>PC21/1100</v>
      </c>
      <c r="E429" s="168">
        <f>+VLOOKUP(C429,[8]Resumen!$C$1:$J$65536,5,0)</f>
        <v>1</v>
      </c>
      <c r="F429" s="171">
        <f>IF(MID(D429,1,2)="PC",VLOOKUP(D429,'[9]Costo Postes Concreto'!$B$1:$D$65536,2,0),VLOOKUP(C429,[8]Resumen!$C$1:$J$65536,7,0))</f>
        <v>5064.9904761904754</v>
      </c>
      <c r="G429" s="172">
        <f>IF(MID(D429,1,2)="PC",VLOOKUP(D429,'[9]Costo Postes Concreto'!$B$1:$D$65536,3,0),E429*F429*$D$3)</f>
        <v>2903.5613036455402</v>
      </c>
      <c r="H429" s="172">
        <f t="shared" si="37"/>
        <v>29.035613036455402</v>
      </c>
      <c r="I429" s="173">
        <f t="shared" si="38"/>
        <v>2932.5969166819955</v>
      </c>
      <c r="J429" s="173">
        <f t="shared" si="39"/>
        <v>2932.5969166819955</v>
      </c>
      <c r="K429" s="173">
        <f t="shared" si="40"/>
        <v>0</v>
      </c>
      <c r="L429" s="173">
        <f t="shared" si="41"/>
        <v>5064.9904761904754</v>
      </c>
    </row>
    <row r="430" spans="1:12" ht="12" customHeight="1" x14ac:dyDescent="0.2">
      <c r="A430" s="2"/>
      <c r="B430" s="168">
        <f t="shared" si="36"/>
        <v>425</v>
      </c>
      <c r="C430" s="175" t="s">
        <v>2461</v>
      </c>
      <c r="D430" s="170" t="str">
        <f>+VLOOKUP(C430,[8]Resumen!$C$1:$J$65536,6,0)</f>
        <v>PC21/400</v>
      </c>
      <c r="E430" s="168">
        <f>+VLOOKUP(C430,[8]Resumen!$C$1:$J$65536,5,0)</f>
        <v>1</v>
      </c>
      <c r="F430" s="171">
        <f>IF(MID(D430,1,2)="PC",VLOOKUP(D430,'[9]Costo Postes Concreto'!$B$1:$D$65536,2,0),VLOOKUP(C430,[8]Resumen!$C$1:$J$65536,7,0))</f>
        <v>4697</v>
      </c>
      <c r="G430" s="172">
        <f>IF(MID(D430,1,2)="PC",VLOOKUP(D430,'[9]Costo Postes Concreto'!$B$1:$D$65536,3,0),E430*F430*$D$3)</f>
        <v>2532.3295455024395</v>
      </c>
      <c r="H430" s="172">
        <f t="shared" si="37"/>
        <v>25.323295455024397</v>
      </c>
      <c r="I430" s="173">
        <f t="shared" si="38"/>
        <v>2557.6528409574639</v>
      </c>
      <c r="J430" s="173">
        <f t="shared" si="39"/>
        <v>2557.6528409574639</v>
      </c>
      <c r="K430" s="173">
        <f t="shared" si="40"/>
        <v>0</v>
      </c>
      <c r="L430" s="173">
        <f t="shared" si="41"/>
        <v>4697</v>
      </c>
    </row>
    <row r="431" spans="1:12" ht="12" customHeight="1" x14ac:dyDescent="0.2">
      <c r="A431" s="2"/>
      <c r="B431" s="168">
        <f t="shared" si="36"/>
        <v>426</v>
      </c>
      <c r="C431" s="175" t="s">
        <v>2462</v>
      </c>
      <c r="D431" s="170" t="str">
        <f>+VLOOKUP(C431,[8]Resumen!$C$1:$J$65536,6,0)</f>
        <v>PC21/1000</v>
      </c>
      <c r="E431" s="168">
        <f>+VLOOKUP(C431,[8]Resumen!$C$1:$J$65536,5,0)</f>
        <v>1</v>
      </c>
      <c r="F431" s="171">
        <f>IF(MID(D431,1,2)="PC",VLOOKUP(D431,'[9]Costo Postes Concreto'!$B$1:$D$65536,2,0),VLOOKUP(C431,[8]Resumen!$C$1:$J$65536,7,0))</f>
        <v>5009.9619047619035</v>
      </c>
      <c r="G431" s="172">
        <f>IF(MID(D431,1,2)="PC",VLOOKUP(D431,'[9]Costo Postes Concreto'!$B$1:$D$65536,3,0),E431*F431*$D$3)</f>
        <v>2848.0480372941634</v>
      </c>
      <c r="H431" s="172">
        <f t="shared" si="37"/>
        <v>28.480480372941635</v>
      </c>
      <c r="I431" s="173">
        <f t="shared" si="38"/>
        <v>2876.528517667105</v>
      </c>
      <c r="J431" s="173">
        <f t="shared" si="39"/>
        <v>2876.528517667105</v>
      </c>
      <c r="K431" s="173">
        <f t="shared" si="40"/>
        <v>0</v>
      </c>
      <c r="L431" s="173">
        <f t="shared" si="41"/>
        <v>5009.9619047619035</v>
      </c>
    </row>
    <row r="432" spans="1:12" ht="12" customHeight="1" x14ac:dyDescent="0.2">
      <c r="A432" s="2"/>
      <c r="B432" s="168">
        <f t="shared" si="36"/>
        <v>427</v>
      </c>
      <c r="C432" s="175" t="s">
        <v>2463</v>
      </c>
      <c r="D432" s="170" t="str">
        <f>+VLOOKUP(C432,[8]Resumen!$C$1:$J$65536,6,0)</f>
        <v>PC21/700</v>
      </c>
      <c r="E432" s="168">
        <f>+VLOOKUP(C432,[8]Resumen!$C$1:$J$65536,5,0)</f>
        <v>1</v>
      </c>
      <c r="F432" s="171">
        <f>IF(MID(D432,1,2)="PC",VLOOKUP(D432,'[9]Costo Postes Concreto'!$B$1:$D$65536,2,0),VLOOKUP(C432,[8]Resumen!$C$1:$J$65536,7,0))</f>
        <v>5043.5</v>
      </c>
      <c r="G432" s="172">
        <f>IF(MID(D432,1,2)="PC",VLOOKUP(D432,'[9]Costo Postes Concreto'!$B$1:$D$65536,3,0),E432*F432*$D$3)</f>
        <v>2881.88153806543</v>
      </c>
      <c r="H432" s="172">
        <f t="shared" si="37"/>
        <v>28.8188153806543</v>
      </c>
      <c r="I432" s="173">
        <f t="shared" si="38"/>
        <v>2910.7003534460841</v>
      </c>
      <c r="J432" s="173">
        <f t="shared" si="39"/>
        <v>2910.7003534460841</v>
      </c>
      <c r="K432" s="173">
        <f t="shared" si="40"/>
        <v>0</v>
      </c>
      <c r="L432" s="173">
        <f t="shared" si="41"/>
        <v>5043.5</v>
      </c>
    </row>
    <row r="433" spans="1:12" ht="12" customHeight="1" x14ac:dyDescent="0.2">
      <c r="A433" s="2"/>
      <c r="B433" s="168">
        <f t="shared" si="36"/>
        <v>428</v>
      </c>
      <c r="C433" s="175" t="s">
        <v>2464</v>
      </c>
      <c r="D433" s="170" t="str">
        <f>+VLOOKUP(C433,[8]Resumen!$C$1:$J$65536,6,0)</f>
        <v>PC21/1300</v>
      </c>
      <c r="E433" s="168">
        <f>+VLOOKUP(C433,[8]Resumen!$C$1:$J$65536,5,0)</f>
        <v>1</v>
      </c>
      <c r="F433" s="171">
        <f>IF(MID(D433,1,2)="PC",VLOOKUP(D433,'[9]Costo Postes Concreto'!$B$1:$D$65536,2,0),VLOOKUP(C433,[8]Resumen!$C$1:$J$65536,7,0))</f>
        <v>5175.0476190476184</v>
      </c>
      <c r="G433" s="172">
        <f>IF(MID(D433,1,2)="PC",VLOOKUP(D433,'[9]Costo Postes Concreto'!$B$1:$D$65536,3,0),E433*F433*$D$3)</f>
        <v>3014.5878363482939</v>
      </c>
      <c r="H433" s="172">
        <f t="shared" si="37"/>
        <v>30.145878363482939</v>
      </c>
      <c r="I433" s="173">
        <f t="shared" si="38"/>
        <v>3044.7337147117769</v>
      </c>
      <c r="J433" s="173">
        <f t="shared" si="39"/>
        <v>3044.7337147117769</v>
      </c>
      <c r="K433" s="173">
        <f t="shared" si="40"/>
        <v>0</v>
      </c>
      <c r="L433" s="173">
        <f t="shared" si="41"/>
        <v>5175.0476190476184</v>
      </c>
    </row>
    <row r="434" spans="1:12" ht="12" customHeight="1" x14ac:dyDescent="0.2">
      <c r="A434" s="2"/>
      <c r="B434" s="168">
        <f t="shared" si="36"/>
        <v>429</v>
      </c>
      <c r="C434" s="175" t="s">
        <v>2465</v>
      </c>
      <c r="D434" s="170" t="str">
        <f>+VLOOKUP(C434,[8]Resumen!$C$1:$J$65536,6,0)</f>
        <v>PC21/600</v>
      </c>
      <c r="E434" s="168">
        <f>+VLOOKUP(C434,[8]Resumen!$C$1:$J$65536,5,0)</f>
        <v>1</v>
      </c>
      <c r="F434" s="171">
        <f>IF(MID(D434,1,2)="PC",VLOOKUP(D434,'[9]Costo Postes Concreto'!$B$1:$D$65536,2,0),VLOOKUP(C434,[8]Resumen!$C$1:$J$65536,7,0))</f>
        <v>4774</v>
      </c>
      <c r="G434" s="172">
        <f>IF(MID(D434,1,2)="PC",VLOOKUP(D434,'[9]Costo Postes Concreto'!$B$1:$D$65536,3,0),E434*F434*$D$3)</f>
        <v>2610.007766071993</v>
      </c>
      <c r="H434" s="172">
        <f t="shared" si="37"/>
        <v>26.100077660719933</v>
      </c>
      <c r="I434" s="173">
        <f t="shared" si="38"/>
        <v>2636.1078437327128</v>
      </c>
      <c r="J434" s="173">
        <f t="shared" si="39"/>
        <v>2636.1078437327128</v>
      </c>
      <c r="K434" s="173">
        <f t="shared" si="40"/>
        <v>0</v>
      </c>
      <c r="L434" s="173">
        <f t="shared" si="41"/>
        <v>4774</v>
      </c>
    </row>
    <row r="435" spans="1:12" ht="12" customHeight="1" x14ac:dyDescent="0.2">
      <c r="A435" s="2"/>
      <c r="B435" s="168">
        <f t="shared" si="36"/>
        <v>430</v>
      </c>
      <c r="C435" s="175" t="s">
        <v>2466</v>
      </c>
      <c r="D435" s="170" t="str">
        <f>+VLOOKUP(C435,[8]Resumen!$C$1:$J$65536,6,0)</f>
        <v>PC21/600</v>
      </c>
      <c r="E435" s="168">
        <f>+VLOOKUP(C435,[8]Resumen!$C$1:$J$65536,5,0)</f>
        <v>1</v>
      </c>
      <c r="F435" s="171">
        <f>IF(MID(D435,1,2)="PC",VLOOKUP(D435,'[9]Costo Postes Concreto'!$B$1:$D$65536,2,0),VLOOKUP(C435,[8]Resumen!$C$1:$J$65536,7,0))</f>
        <v>4774</v>
      </c>
      <c r="G435" s="172">
        <f>IF(MID(D435,1,2)="PC",VLOOKUP(D435,'[9]Costo Postes Concreto'!$B$1:$D$65536,3,0),E435*F435*$D$3)</f>
        <v>2610.007766071993</v>
      </c>
      <c r="H435" s="172">
        <f t="shared" si="37"/>
        <v>26.100077660719933</v>
      </c>
      <c r="I435" s="173">
        <f t="shared" si="38"/>
        <v>2636.1078437327128</v>
      </c>
      <c r="J435" s="173">
        <f t="shared" si="39"/>
        <v>2636.1078437327128</v>
      </c>
      <c r="K435" s="173">
        <f t="shared" si="40"/>
        <v>0</v>
      </c>
      <c r="L435" s="173">
        <f t="shared" si="41"/>
        <v>4774</v>
      </c>
    </row>
    <row r="436" spans="1:12" ht="12" customHeight="1" x14ac:dyDescent="0.2">
      <c r="A436" s="2"/>
      <c r="B436" s="168">
        <f t="shared" si="36"/>
        <v>431</v>
      </c>
      <c r="C436" s="175" t="s">
        <v>2467</v>
      </c>
      <c r="D436" s="170" t="str">
        <f>+VLOOKUP(C436,[8]Resumen!$C$1:$J$65536,6,0)</f>
        <v>PC21/800</v>
      </c>
      <c r="E436" s="168">
        <f>+VLOOKUP(C436,[8]Resumen!$C$1:$J$65536,5,0)</f>
        <v>1</v>
      </c>
      <c r="F436" s="171">
        <f>IF(MID(D436,1,2)="PC",VLOOKUP(D436,'[9]Costo Postes Concreto'!$B$1:$D$65536,2,0),VLOOKUP(C436,[8]Resumen!$C$1:$J$65536,7,0))</f>
        <v>4918</v>
      </c>
      <c r="G436" s="172">
        <f>IF(MID(D436,1,2)="PC",VLOOKUP(D436,'[9]Costo Postes Concreto'!$B$1:$D$65536,3,0),E436*F436*$D$3)</f>
        <v>2755.2761266176517</v>
      </c>
      <c r="H436" s="172">
        <f t="shared" si="37"/>
        <v>27.552761266176518</v>
      </c>
      <c r="I436" s="173">
        <f t="shared" si="38"/>
        <v>2782.8288878838284</v>
      </c>
      <c r="J436" s="173">
        <f t="shared" si="39"/>
        <v>2782.8288878838284</v>
      </c>
      <c r="K436" s="173">
        <f t="shared" si="40"/>
        <v>0</v>
      </c>
      <c r="L436" s="173">
        <f t="shared" si="41"/>
        <v>4918</v>
      </c>
    </row>
    <row r="437" spans="1:12" ht="12" customHeight="1" x14ac:dyDescent="0.2">
      <c r="A437" s="2"/>
      <c r="B437" s="168">
        <f t="shared" si="36"/>
        <v>432</v>
      </c>
      <c r="C437" s="175" t="s">
        <v>2468</v>
      </c>
      <c r="D437" s="170" t="str">
        <f>+VLOOKUP(C437,[8]Resumen!$C$1:$J$65536,6,0)</f>
        <v>PC21/900</v>
      </c>
      <c r="E437" s="168">
        <f>+VLOOKUP(C437,[8]Resumen!$C$1:$J$65536,5,0)</f>
        <v>1</v>
      </c>
      <c r="F437" s="171">
        <f>IF(MID(D437,1,2)="PC",VLOOKUP(D437,'[9]Costo Postes Concreto'!$B$1:$D$65536,2,0),VLOOKUP(C437,[8]Resumen!$C$1:$J$65536,7,0))</f>
        <v>4954.9333333333325</v>
      </c>
      <c r="G437" s="172">
        <f>IF(MID(D437,1,2)="PC",VLOOKUP(D437,'[9]Costo Postes Concreto'!$B$1:$D$65536,3,0),E437*F437*$D$3)</f>
        <v>2792.5347709427874</v>
      </c>
      <c r="H437" s="172">
        <f t="shared" si="37"/>
        <v>27.925347709427875</v>
      </c>
      <c r="I437" s="173">
        <f t="shared" si="38"/>
        <v>2820.4601186522154</v>
      </c>
      <c r="J437" s="173">
        <f t="shared" si="39"/>
        <v>2820.4601186522154</v>
      </c>
      <c r="K437" s="173">
        <f t="shared" si="40"/>
        <v>0</v>
      </c>
      <c r="L437" s="173">
        <f t="shared" si="41"/>
        <v>4954.9333333333325</v>
      </c>
    </row>
    <row r="438" spans="1:12" ht="12" customHeight="1" x14ac:dyDescent="0.2">
      <c r="A438" s="2"/>
      <c r="B438" s="168">
        <f t="shared" si="36"/>
        <v>433</v>
      </c>
      <c r="C438" s="176" t="s">
        <v>2469</v>
      </c>
      <c r="D438" s="170" t="str">
        <f>+VLOOKUP(C438,[8]Resumen!$C$1:$J$65536,6,0)</f>
        <v>PC21/600</v>
      </c>
      <c r="E438" s="168">
        <f>+VLOOKUP(C438,[8]Resumen!$C$1:$J$65536,5,0)</f>
        <v>1</v>
      </c>
      <c r="F438" s="171">
        <f>IF(MID(D438,1,2)="PC",VLOOKUP(D438,'[9]Costo Postes Concreto'!$B$1:$D$65536,2,0),VLOOKUP(C438,[8]Resumen!$C$1:$J$65536,7,0))</f>
        <v>4774</v>
      </c>
      <c r="G438" s="172">
        <f>IF(MID(D438,1,2)="PC",VLOOKUP(D438,'[9]Costo Postes Concreto'!$B$1:$D$65536,3,0),E438*F438*$D$3)</f>
        <v>2610.007766071993</v>
      </c>
      <c r="H438" s="172">
        <f t="shared" si="37"/>
        <v>26.100077660719933</v>
      </c>
      <c r="I438" s="173">
        <f t="shared" si="38"/>
        <v>2636.1078437327128</v>
      </c>
      <c r="J438" s="173">
        <f t="shared" si="39"/>
        <v>2636.1078437327128</v>
      </c>
      <c r="K438" s="173">
        <f t="shared" si="40"/>
        <v>0</v>
      </c>
      <c r="L438" s="173">
        <f t="shared" si="41"/>
        <v>4774</v>
      </c>
    </row>
    <row r="439" spans="1:12" ht="12" customHeight="1" x14ac:dyDescent="0.2">
      <c r="A439" s="2"/>
      <c r="B439" s="168">
        <f t="shared" si="36"/>
        <v>434</v>
      </c>
      <c r="C439" s="176" t="s">
        <v>2470</v>
      </c>
      <c r="D439" s="170" t="str">
        <f>+VLOOKUP(C439,[8]Resumen!$C$1:$J$65536,6,0)</f>
        <v>PC21/800</v>
      </c>
      <c r="E439" s="168">
        <f>+VLOOKUP(C439,[8]Resumen!$C$1:$J$65536,5,0)</f>
        <v>1</v>
      </c>
      <c r="F439" s="171">
        <f>IF(MID(D439,1,2)="PC",VLOOKUP(D439,'[9]Costo Postes Concreto'!$B$1:$D$65536,2,0),VLOOKUP(C439,[8]Resumen!$C$1:$J$65536,7,0))</f>
        <v>4918</v>
      </c>
      <c r="G439" s="172">
        <f>IF(MID(D439,1,2)="PC",VLOOKUP(D439,'[9]Costo Postes Concreto'!$B$1:$D$65536,3,0),E439*F439*$D$3)</f>
        <v>2755.2761266176517</v>
      </c>
      <c r="H439" s="172">
        <f t="shared" si="37"/>
        <v>27.552761266176518</v>
      </c>
      <c r="I439" s="173">
        <f t="shared" si="38"/>
        <v>2782.8288878838284</v>
      </c>
      <c r="J439" s="173">
        <f t="shared" si="39"/>
        <v>2782.8288878838284</v>
      </c>
      <c r="K439" s="173">
        <f t="shared" si="40"/>
        <v>0</v>
      </c>
      <c r="L439" s="173">
        <f t="shared" si="41"/>
        <v>4918</v>
      </c>
    </row>
    <row r="440" spans="1:12" ht="12" customHeight="1" x14ac:dyDescent="0.2">
      <c r="A440" s="2"/>
      <c r="B440" s="168">
        <f t="shared" si="36"/>
        <v>435</v>
      </c>
      <c r="C440" s="176" t="s">
        <v>2471</v>
      </c>
      <c r="D440" s="170" t="str">
        <f>+VLOOKUP(C440,[8]Resumen!$C$1:$J$65536,6,0)</f>
        <v>PC21/1100</v>
      </c>
      <c r="E440" s="168">
        <f>+VLOOKUP(C440,[8]Resumen!$C$1:$J$65536,5,0)</f>
        <v>1</v>
      </c>
      <c r="F440" s="171">
        <f>IF(MID(D440,1,2)="PC",VLOOKUP(D440,'[9]Costo Postes Concreto'!$B$1:$D$65536,2,0),VLOOKUP(C440,[8]Resumen!$C$1:$J$65536,7,0))</f>
        <v>5064.9904761904754</v>
      </c>
      <c r="G440" s="172">
        <f>IF(MID(D440,1,2)="PC",VLOOKUP(D440,'[9]Costo Postes Concreto'!$B$1:$D$65536,3,0),E440*F440*$D$3)</f>
        <v>2903.5613036455402</v>
      </c>
      <c r="H440" s="172">
        <f t="shared" si="37"/>
        <v>29.035613036455402</v>
      </c>
      <c r="I440" s="173">
        <f t="shared" si="38"/>
        <v>2932.5969166819955</v>
      </c>
      <c r="J440" s="173">
        <f t="shared" si="39"/>
        <v>2932.5969166819955</v>
      </c>
      <c r="K440" s="173">
        <f t="shared" si="40"/>
        <v>0</v>
      </c>
      <c r="L440" s="173">
        <f t="shared" si="41"/>
        <v>5064.9904761904754</v>
      </c>
    </row>
    <row r="441" spans="1:12" ht="12" customHeight="1" x14ac:dyDescent="0.2">
      <c r="A441" s="2"/>
      <c r="B441" s="168">
        <f t="shared" si="36"/>
        <v>436</v>
      </c>
      <c r="C441" s="176" t="s">
        <v>2472</v>
      </c>
      <c r="D441" s="170" t="str">
        <f>+VLOOKUP(C441,[8]Resumen!$C$1:$J$65536,6,0)</f>
        <v>PC21/1400</v>
      </c>
      <c r="E441" s="168">
        <f>+VLOOKUP(C441,[8]Resumen!$C$1:$J$65536,5,0)</f>
        <v>1</v>
      </c>
      <c r="F441" s="171">
        <f>IF(MID(D441,1,2)="PC",VLOOKUP(D441,'[9]Costo Postes Concreto'!$B$1:$D$65536,2,0),VLOOKUP(C441,[8]Resumen!$C$1:$J$65536,7,0))</f>
        <v>5262.6681096681095</v>
      </c>
      <c r="G441" s="172">
        <f>IF(MID(D441,1,2)="PC",VLOOKUP(D441,'[9]Costo Postes Concreto'!$B$1:$D$65536,3,0),E441*F441*$D$3)</f>
        <v>3102.9800934499949</v>
      </c>
      <c r="H441" s="172">
        <f t="shared" si="37"/>
        <v>31.029800934499949</v>
      </c>
      <c r="I441" s="173">
        <f t="shared" si="38"/>
        <v>3134.0098943844951</v>
      </c>
      <c r="J441" s="173">
        <f t="shared" si="39"/>
        <v>3134.0098943844951</v>
      </c>
      <c r="K441" s="173">
        <f t="shared" si="40"/>
        <v>0</v>
      </c>
      <c r="L441" s="173">
        <f t="shared" si="41"/>
        <v>5262.6681096681095</v>
      </c>
    </row>
    <row r="442" spans="1:12" ht="12" customHeight="1" x14ac:dyDescent="0.2">
      <c r="A442" s="2"/>
      <c r="B442" s="168">
        <f t="shared" si="36"/>
        <v>437</v>
      </c>
      <c r="C442" s="175" t="s">
        <v>2473</v>
      </c>
      <c r="D442" s="170" t="str">
        <f>+VLOOKUP(C442,[8]Resumen!$C$1:$J$65536,6,0)</f>
        <v>PC21/500</v>
      </c>
      <c r="E442" s="168">
        <f>+VLOOKUP(C442,[8]Resumen!$C$1:$J$65536,5,0)</f>
        <v>1</v>
      </c>
      <c r="F442" s="171">
        <f>IF(MID(D442,1,2)="PC",VLOOKUP(D442,'[9]Costo Postes Concreto'!$B$1:$D$65536,2,0),VLOOKUP(C442,[8]Resumen!$C$1:$J$65536,7,0))</f>
        <v>4812.5</v>
      </c>
      <c r="G442" s="172">
        <f>IF(MID(D442,1,2)="PC",VLOOKUP(D442,'[9]Costo Postes Concreto'!$B$1:$D$65536,3,0),E442*F442*$D$3)</f>
        <v>2648.8468763567694</v>
      </c>
      <c r="H442" s="172">
        <f t="shared" si="37"/>
        <v>26.488468763567695</v>
      </c>
      <c r="I442" s="173">
        <f t="shared" si="38"/>
        <v>2675.335345120337</v>
      </c>
      <c r="J442" s="173">
        <f t="shared" si="39"/>
        <v>2675.335345120337</v>
      </c>
      <c r="K442" s="173">
        <f t="shared" si="40"/>
        <v>0</v>
      </c>
      <c r="L442" s="173">
        <f t="shared" si="41"/>
        <v>4812.5</v>
      </c>
    </row>
    <row r="443" spans="1:12" ht="12" customHeight="1" x14ac:dyDescent="0.2">
      <c r="A443" s="2"/>
      <c r="B443" s="168">
        <f t="shared" si="36"/>
        <v>438</v>
      </c>
      <c r="C443" s="175" t="s">
        <v>2474</v>
      </c>
      <c r="D443" s="170" t="str">
        <f>+VLOOKUP(C443,[8]Resumen!$C$1:$J$65536,6,0)</f>
        <v>PC21/700</v>
      </c>
      <c r="E443" s="168">
        <f>+VLOOKUP(C443,[8]Resumen!$C$1:$J$65536,5,0)</f>
        <v>1</v>
      </c>
      <c r="F443" s="171">
        <f>IF(MID(D443,1,2)="PC",VLOOKUP(D443,'[9]Costo Postes Concreto'!$B$1:$D$65536,2,0),VLOOKUP(C443,[8]Resumen!$C$1:$J$65536,7,0))</f>
        <v>5043.5</v>
      </c>
      <c r="G443" s="172">
        <f>IF(MID(D443,1,2)="PC",VLOOKUP(D443,'[9]Costo Postes Concreto'!$B$1:$D$65536,3,0),E443*F443*$D$3)</f>
        <v>2881.88153806543</v>
      </c>
      <c r="H443" s="172">
        <f t="shared" si="37"/>
        <v>28.8188153806543</v>
      </c>
      <c r="I443" s="173">
        <f t="shared" si="38"/>
        <v>2910.7003534460841</v>
      </c>
      <c r="J443" s="173">
        <f t="shared" si="39"/>
        <v>2910.7003534460841</v>
      </c>
      <c r="K443" s="173">
        <f t="shared" si="40"/>
        <v>0</v>
      </c>
      <c r="L443" s="173">
        <f t="shared" si="41"/>
        <v>5043.5</v>
      </c>
    </row>
    <row r="444" spans="1:12" ht="12" customHeight="1" x14ac:dyDescent="0.2">
      <c r="A444" s="2"/>
      <c r="B444" s="168">
        <f t="shared" si="36"/>
        <v>439</v>
      </c>
      <c r="C444" s="175" t="s">
        <v>2475</v>
      </c>
      <c r="D444" s="170" t="str">
        <f>+VLOOKUP(C444,[8]Resumen!$C$1:$J$65536,6,0)</f>
        <v>PC21/900</v>
      </c>
      <c r="E444" s="168">
        <f>+VLOOKUP(C444,[8]Resumen!$C$1:$J$65536,5,0)</f>
        <v>2</v>
      </c>
      <c r="F444" s="171">
        <f>IF(MID(D444,1,2)="PC",VLOOKUP(D444,'[9]Costo Postes Concreto'!$B$1:$D$65536,2,0),VLOOKUP(C444,[8]Resumen!$C$1:$J$65536,7,0))</f>
        <v>4954.9333333333325</v>
      </c>
      <c r="G444" s="172">
        <f>IF(MID(D444,1,2)="PC",VLOOKUP(D444,'[9]Costo Postes Concreto'!$B$1:$D$65536,3,0),E444*F444*$D$3)</f>
        <v>2792.5347709427874</v>
      </c>
      <c r="H444" s="172">
        <f t="shared" si="37"/>
        <v>27.925347709427875</v>
      </c>
      <c r="I444" s="173">
        <f t="shared" si="38"/>
        <v>2820.4601186522154</v>
      </c>
      <c r="J444" s="173">
        <f t="shared" si="39"/>
        <v>2820.4601186522154</v>
      </c>
      <c r="K444" s="173">
        <f t="shared" si="40"/>
        <v>0</v>
      </c>
      <c r="L444" s="173">
        <f t="shared" si="41"/>
        <v>9909.866666666665</v>
      </c>
    </row>
    <row r="445" spans="1:12" ht="12" customHeight="1" x14ac:dyDescent="0.2">
      <c r="A445" s="2"/>
      <c r="B445" s="168">
        <f t="shared" si="36"/>
        <v>440</v>
      </c>
      <c r="C445" s="175" t="s">
        <v>2476</v>
      </c>
      <c r="D445" s="170" t="str">
        <f>+VLOOKUP(C445,[8]Resumen!$C$1:$J$65536,6,0)</f>
        <v>PC21/1100</v>
      </c>
      <c r="E445" s="168">
        <f>+VLOOKUP(C445,[8]Resumen!$C$1:$J$65536,5,0)</f>
        <v>2</v>
      </c>
      <c r="F445" s="171">
        <f>IF(MID(D445,1,2)="PC",VLOOKUP(D445,'[9]Costo Postes Concreto'!$B$1:$D$65536,2,0),VLOOKUP(C445,[8]Resumen!$C$1:$J$65536,7,0))</f>
        <v>5064.9904761904754</v>
      </c>
      <c r="G445" s="172">
        <f>IF(MID(D445,1,2)="PC",VLOOKUP(D445,'[9]Costo Postes Concreto'!$B$1:$D$65536,3,0),E445*F445*$D$3)</f>
        <v>2903.5613036455402</v>
      </c>
      <c r="H445" s="172">
        <f t="shared" si="37"/>
        <v>29.035613036455402</v>
      </c>
      <c r="I445" s="173">
        <f t="shared" si="38"/>
        <v>2932.5969166819955</v>
      </c>
      <c r="J445" s="173">
        <f t="shared" si="39"/>
        <v>2932.5969166819955</v>
      </c>
      <c r="K445" s="173">
        <f t="shared" si="40"/>
        <v>0</v>
      </c>
      <c r="L445" s="173">
        <f t="shared" si="41"/>
        <v>10129.980952380951</v>
      </c>
    </row>
    <row r="446" spans="1:12" ht="12" customHeight="1" x14ac:dyDescent="0.2">
      <c r="A446" s="2"/>
      <c r="B446" s="168">
        <f t="shared" si="36"/>
        <v>441</v>
      </c>
      <c r="C446" s="175" t="s">
        <v>2477</v>
      </c>
      <c r="D446" s="170" t="str">
        <f>+VLOOKUP(C446,[8]Resumen!$C$1:$J$65536,6,0)</f>
        <v>PC21/700</v>
      </c>
      <c r="E446" s="168">
        <f>+VLOOKUP(C446,[8]Resumen!$C$1:$J$65536,5,0)</f>
        <v>1</v>
      </c>
      <c r="F446" s="171">
        <f>IF(MID(D446,1,2)="PC",VLOOKUP(D446,'[9]Costo Postes Concreto'!$B$1:$D$65536,2,0),VLOOKUP(C446,[8]Resumen!$C$1:$J$65536,7,0))</f>
        <v>5043.5</v>
      </c>
      <c r="G446" s="172">
        <f>IF(MID(D446,1,2)="PC",VLOOKUP(D446,'[9]Costo Postes Concreto'!$B$1:$D$65536,3,0),E446*F446*$D$3)</f>
        <v>2881.88153806543</v>
      </c>
      <c r="H446" s="172">
        <f t="shared" si="37"/>
        <v>28.8188153806543</v>
      </c>
      <c r="I446" s="173">
        <f t="shared" si="38"/>
        <v>2910.7003534460841</v>
      </c>
      <c r="J446" s="173">
        <f t="shared" si="39"/>
        <v>2910.7003534460841</v>
      </c>
      <c r="K446" s="173">
        <f t="shared" si="40"/>
        <v>0</v>
      </c>
      <c r="L446" s="173">
        <f t="shared" si="41"/>
        <v>5043.5</v>
      </c>
    </row>
    <row r="447" spans="1:12" ht="12" customHeight="1" x14ac:dyDescent="0.2">
      <c r="A447" s="2"/>
      <c r="B447" s="168">
        <f t="shared" si="36"/>
        <v>442</v>
      </c>
      <c r="C447" s="175" t="s">
        <v>2478</v>
      </c>
      <c r="D447" s="170" t="str">
        <f>+VLOOKUP(C447,[8]Resumen!$C$1:$J$65536,6,0)</f>
        <v>PC21/900</v>
      </c>
      <c r="E447" s="168">
        <f>+VLOOKUP(C447,[8]Resumen!$C$1:$J$65536,5,0)</f>
        <v>1</v>
      </c>
      <c r="F447" s="171">
        <f>IF(MID(D447,1,2)="PC",VLOOKUP(D447,'[9]Costo Postes Concreto'!$B$1:$D$65536,2,0),VLOOKUP(C447,[8]Resumen!$C$1:$J$65536,7,0))</f>
        <v>4954.9333333333325</v>
      </c>
      <c r="G447" s="172">
        <f>IF(MID(D447,1,2)="PC",VLOOKUP(D447,'[9]Costo Postes Concreto'!$B$1:$D$65536,3,0),E447*F447*$D$3)</f>
        <v>2792.5347709427874</v>
      </c>
      <c r="H447" s="172">
        <f t="shared" si="37"/>
        <v>27.925347709427875</v>
      </c>
      <c r="I447" s="173">
        <f t="shared" si="38"/>
        <v>2820.4601186522154</v>
      </c>
      <c r="J447" s="173">
        <f t="shared" si="39"/>
        <v>2820.4601186522154</v>
      </c>
      <c r="K447" s="173">
        <f t="shared" si="40"/>
        <v>0</v>
      </c>
      <c r="L447" s="173">
        <f t="shared" si="41"/>
        <v>4954.9333333333325</v>
      </c>
    </row>
    <row r="448" spans="1:12" ht="12" customHeight="1" x14ac:dyDescent="0.2">
      <c r="A448" s="2"/>
      <c r="B448" s="168">
        <f t="shared" si="36"/>
        <v>443</v>
      </c>
      <c r="C448" s="175" t="s">
        <v>2479</v>
      </c>
      <c r="D448" s="170" t="str">
        <f>+VLOOKUP(C448,[8]Resumen!$C$1:$J$65536,6,0)</f>
        <v>PC21/900</v>
      </c>
      <c r="E448" s="168">
        <f>+VLOOKUP(C448,[8]Resumen!$C$1:$J$65536,5,0)</f>
        <v>2</v>
      </c>
      <c r="F448" s="171">
        <f>IF(MID(D448,1,2)="PC",VLOOKUP(D448,'[9]Costo Postes Concreto'!$B$1:$D$65536,2,0),VLOOKUP(C448,[8]Resumen!$C$1:$J$65536,7,0))</f>
        <v>4954.9333333333325</v>
      </c>
      <c r="G448" s="172">
        <f>IF(MID(D448,1,2)="PC",VLOOKUP(D448,'[9]Costo Postes Concreto'!$B$1:$D$65536,3,0),E448*F448*$D$3)</f>
        <v>2792.5347709427874</v>
      </c>
      <c r="H448" s="172">
        <f t="shared" si="37"/>
        <v>27.925347709427875</v>
      </c>
      <c r="I448" s="173">
        <f t="shared" si="38"/>
        <v>2820.4601186522154</v>
      </c>
      <c r="J448" s="173">
        <f t="shared" si="39"/>
        <v>2820.4601186522154</v>
      </c>
      <c r="K448" s="173">
        <f t="shared" si="40"/>
        <v>0</v>
      </c>
      <c r="L448" s="173">
        <f t="shared" si="41"/>
        <v>9909.866666666665</v>
      </c>
    </row>
    <row r="449" spans="1:12" ht="12" customHeight="1" x14ac:dyDescent="0.2">
      <c r="A449" s="2"/>
      <c r="B449" s="168">
        <f t="shared" si="36"/>
        <v>444</v>
      </c>
      <c r="C449" s="175" t="s">
        <v>2480</v>
      </c>
      <c r="D449" s="170" t="str">
        <f>+VLOOKUP(C449,[8]Resumen!$C$1:$J$65536,6,0)</f>
        <v>PC21/1300</v>
      </c>
      <c r="E449" s="168">
        <f>+VLOOKUP(C449,[8]Resumen!$C$1:$J$65536,5,0)</f>
        <v>2</v>
      </c>
      <c r="F449" s="171">
        <f>IF(MID(D449,1,2)="PC",VLOOKUP(D449,'[9]Costo Postes Concreto'!$B$1:$D$65536,2,0),VLOOKUP(C449,[8]Resumen!$C$1:$J$65536,7,0))</f>
        <v>5175.0476190476184</v>
      </c>
      <c r="G449" s="172">
        <f>IF(MID(D449,1,2)="PC",VLOOKUP(D449,'[9]Costo Postes Concreto'!$B$1:$D$65536,3,0),E449*F449*$D$3)</f>
        <v>3014.5878363482939</v>
      </c>
      <c r="H449" s="172">
        <f t="shared" si="37"/>
        <v>30.145878363482939</v>
      </c>
      <c r="I449" s="173">
        <f t="shared" si="38"/>
        <v>3044.7337147117769</v>
      </c>
      <c r="J449" s="173">
        <f t="shared" si="39"/>
        <v>3044.7337147117769</v>
      </c>
      <c r="K449" s="173">
        <f t="shared" si="40"/>
        <v>0</v>
      </c>
      <c r="L449" s="173">
        <f t="shared" si="41"/>
        <v>10350.095238095237</v>
      </c>
    </row>
    <row r="450" spans="1:12" ht="12" customHeight="1" x14ac:dyDescent="0.2">
      <c r="A450" s="2"/>
      <c r="B450" s="168">
        <f t="shared" si="36"/>
        <v>445</v>
      </c>
      <c r="C450" s="175" t="s">
        <v>2481</v>
      </c>
      <c r="D450" s="170" t="str">
        <f>+VLOOKUP(C450,[8]Resumen!$C$1:$J$65536,6,0)</f>
        <v>PC21/900</v>
      </c>
      <c r="E450" s="168">
        <f>+VLOOKUP(C450,[8]Resumen!$C$1:$J$65536,5,0)</f>
        <v>1</v>
      </c>
      <c r="F450" s="171">
        <f>IF(MID(D450,1,2)="PC",VLOOKUP(D450,'[9]Costo Postes Concreto'!$B$1:$D$65536,2,0),VLOOKUP(C450,[8]Resumen!$C$1:$J$65536,7,0))</f>
        <v>4954.9333333333325</v>
      </c>
      <c r="G450" s="172">
        <f>IF(MID(D450,1,2)="PC",VLOOKUP(D450,'[9]Costo Postes Concreto'!$B$1:$D$65536,3,0),E450*F450*$D$3)</f>
        <v>2792.5347709427874</v>
      </c>
      <c r="H450" s="172">
        <f t="shared" si="37"/>
        <v>27.925347709427875</v>
      </c>
      <c r="I450" s="173">
        <f t="shared" si="38"/>
        <v>2820.4601186522154</v>
      </c>
      <c r="J450" s="173">
        <f t="shared" si="39"/>
        <v>2820.4601186522154</v>
      </c>
      <c r="K450" s="173">
        <f t="shared" si="40"/>
        <v>0</v>
      </c>
      <c r="L450" s="173">
        <f t="shared" si="41"/>
        <v>4954.9333333333325</v>
      </c>
    </row>
    <row r="451" spans="1:12" ht="12" customHeight="1" x14ac:dyDescent="0.2">
      <c r="A451" s="2"/>
      <c r="B451" s="168">
        <f t="shared" si="36"/>
        <v>446</v>
      </c>
      <c r="C451" s="175" t="s">
        <v>2482</v>
      </c>
      <c r="D451" s="170" t="str">
        <f>+VLOOKUP(C451,[8]Resumen!$C$1:$J$65536,6,0)</f>
        <v>PC21/1000</v>
      </c>
      <c r="E451" s="168">
        <f>+VLOOKUP(C451,[8]Resumen!$C$1:$J$65536,5,0)</f>
        <v>1</v>
      </c>
      <c r="F451" s="171">
        <f>IF(MID(D451,1,2)="PC",VLOOKUP(D451,'[9]Costo Postes Concreto'!$B$1:$D$65536,2,0),VLOOKUP(C451,[8]Resumen!$C$1:$J$65536,7,0))</f>
        <v>5009.9619047619035</v>
      </c>
      <c r="G451" s="172">
        <f>IF(MID(D451,1,2)="PC",VLOOKUP(D451,'[9]Costo Postes Concreto'!$B$1:$D$65536,3,0),E451*F451*$D$3)</f>
        <v>2848.0480372941634</v>
      </c>
      <c r="H451" s="172">
        <f t="shared" si="37"/>
        <v>28.480480372941635</v>
      </c>
      <c r="I451" s="173">
        <f t="shared" si="38"/>
        <v>2876.528517667105</v>
      </c>
      <c r="J451" s="173">
        <f t="shared" si="39"/>
        <v>2876.528517667105</v>
      </c>
      <c r="K451" s="173">
        <f t="shared" si="40"/>
        <v>0</v>
      </c>
      <c r="L451" s="173">
        <f t="shared" si="41"/>
        <v>5009.9619047619035</v>
      </c>
    </row>
    <row r="452" spans="1:12" ht="12" customHeight="1" x14ac:dyDescent="0.2">
      <c r="A452" s="2"/>
      <c r="B452" s="168">
        <f t="shared" si="36"/>
        <v>447</v>
      </c>
      <c r="C452" s="175" t="s">
        <v>2483</v>
      </c>
      <c r="D452" s="170" t="str">
        <f>+VLOOKUP(C452,[8]Resumen!$C$1:$J$65536,6,0)</f>
        <v>PC21/1000</v>
      </c>
      <c r="E452" s="168">
        <f>+VLOOKUP(C452,[8]Resumen!$C$1:$J$65536,5,0)</f>
        <v>2</v>
      </c>
      <c r="F452" s="171">
        <f>IF(MID(D452,1,2)="PC",VLOOKUP(D452,'[9]Costo Postes Concreto'!$B$1:$D$65536,2,0),VLOOKUP(C452,[8]Resumen!$C$1:$J$65536,7,0))</f>
        <v>5009.9619047619035</v>
      </c>
      <c r="G452" s="172">
        <f>IF(MID(D452,1,2)="PC",VLOOKUP(D452,'[9]Costo Postes Concreto'!$B$1:$D$65536,3,0),E452*F452*$D$3)</f>
        <v>2848.0480372941634</v>
      </c>
      <c r="H452" s="172">
        <f t="shared" si="37"/>
        <v>28.480480372941635</v>
      </c>
      <c r="I452" s="173">
        <f t="shared" si="38"/>
        <v>2876.528517667105</v>
      </c>
      <c r="J452" s="173">
        <f t="shared" si="39"/>
        <v>2876.528517667105</v>
      </c>
      <c r="K452" s="173">
        <f t="shared" si="40"/>
        <v>0</v>
      </c>
      <c r="L452" s="173">
        <f t="shared" si="41"/>
        <v>10019.923809523807</v>
      </c>
    </row>
    <row r="453" spans="1:12" ht="12" customHeight="1" x14ac:dyDescent="0.2">
      <c r="A453" s="2"/>
      <c r="B453" s="168">
        <f t="shared" si="36"/>
        <v>448</v>
      </c>
      <c r="C453" s="175" t="s">
        <v>2484</v>
      </c>
      <c r="D453" s="170" t="str">
        <f>+VLOOKUP(C453,[8]Resumen!$C$1:$J$65536,6,0)</f>
        <v>PC21/1100</v>
      </c>
      <c r="E453" s="168">
        <f>+VLOOKUP(C453,[8]Resumen!$C$1:$J$65536,5,0)</f>
        <v>2</v>
      </c>
      <c r="F453" s="171">
        <f>IF(MID(D453,1,2)="PC",VLOOKUP(D453,'[9]Costo Postes Concreto'!$B$1:$D$65536,2,0),VLOOKUP(C453,[8]Resumen!$C$1:$J$65536,7,0))</f>
        <v>5064.9904761904754</v>
      </c>
      <c r="G453" s="172">
        <f>IF(MID(D453,1,2)="PC",VLOOKUP(D453,'[9]Costo Postes Concreto'!$B$1:$D$65536,3,0),E453*F453*$D$3)</f>
        <v>2903.5613036455402</v>
      </c>
      <c r="H453" s="172">
        <f t="shared" si="37"/>
        <v>29.035613036455402</v>
      </c>
      <c r="I453" s="173">
        <f t="shared" si="38"/>
        <v>2932.5969166819955</v>
      </c>
      <c r="J453" s="173">
        <f t="shared" si="39"/>
        <v>2932.5969166819955</v>
      </c>
      <c r="K453" s="173">
        <f t="shared" si="40"/>
        <v>0</v>
      </c>
      <c r="L453" s="173">
        <f t="shared" si="41"/>
        <v>10129.980952380951</v>
      </c>
    </row>
    <row r="454" spans="1:12" ht="12" customHeight="1" x14ac:dyDescent="0.2">
      <c r="A454" s="2"/>
      <c r="B454" s="168">
        <f t="shared" si="36"/>
        <v>449</v>
      </c>
      <c r="C454" s="175" t="s">
        <v>2485</v>
      </c>
      <c r="D454" s="170" t="str">
        <f>+VLOOKUP(C454,[8]Resumen!$C$1:$J$65536,6,0)</f>
        <v>PC15/400</v>
      </c>
      <c r="E454" s="168">
        <f>+VLOOKUP(C454,[8]Resumen!$C$1:$J$65536,5,0)</f>
        <v>1</v>
      </c>
      <c r="F454" s="171">
        <f>IF(MID(D454,1,2)="PC",VLOOKUP(D454,'[9]Costo Postes Concreto'!$B$1:$D$65536,2,0),VLOOKUP(C454,[8]Resumen!$C$1:$J$65536,7,0))</f>
        <v>2772</v>
      </c>
      <c r="G454" s="172">
        <f>IF(MID(D454,1,2)="PC",VLOOKUP(D454,'[9]Costo Postes Concreto'!$B$1:$D$65536,3,0),E454*F454*$D$3)</f>
        <v>590.37403126360323</v>
      </c>
      <c r="H454" s="172">
        <f t="shared" si="37"/>
        <v>5.9037403126360326</v>
      </c>
      <c r="I454" s="173">
        <f t="shared" si="38"/>
        <v>596.27777157623927</v>
      </c>
      <c r="J454" s="173">
        <f t="shared" si="39"/>
        <v>596.27777157623927</v>
      </c>
      <c r="K454" s="173">
        <f t="shared" si="40"/>
        <v>0</v>
      </c>
      <c r="L454" s="173">
        <f t="shared" si="41"/>
        <v>2772</v>
      </c>
    </row>
    <row r="455" spans="1:12" ht="12" customHeight="1" x14ac:dyDescent="0.2">
      <c r="A455" s="2"/>
      <c r="B455" s="168">
        <f t="shared" ref="B455:B518" si="42">+B454+1</f>
        <v>450</v>
      </c>
      <c r="C455" s="175" t="s">
        <v>2486</v>
      </c>
      <c r="D455" s="170" t="str">
        <f>+VLOOKUP(C455,[8]Resumen!$C$1:$J$65536,6,0)</f>
        <v>PC15/400</v>
      </c>
      <c r="E455" s="168">
        <f>+VLOOKUP(C455,[8]Resumen!$C$1:$J$65536,5,0)</f>
        <v>1</v>
      </c>
      <c r="F455" s="171">
        <f>IF(MID(D455,1,2)="PC",VLOOKUP(D455,'[9]Costo Postes Concreto'!$B$1:$D$65536,2,0),VLOOKUP(C455,[8]Resumen!$C$1:$J$65536,7,0))</f>
        <v>2772</v>
      </c>
      <c r="G455" s="172">
        <f>IF(MID(D455,1,2)="PC",VLOOKUP(D455,'[9]Costo Postes Concreto'!$B$1:$D$65536,3,0),E455*F455*$D$3)</f>
        <v>590.37403126360323</v>
      </c>
      <c r="H455" s="172">
        <f t="shared" si="37"/>
        <v>5.9037403126360326</v>
      </c>
      <c r="I455" s="173">
        <f t="shared" si="38"/>
        <v>596.27777157623927</v>
      </c>
      <c r="J455" s="173">
        <f t="shared" si="39"/>
        <v>596.27777157623927</v>
      </c>
      <c r="K455" s="173">
        <f t="shared" si="40"/>
        <v>0</v>
      </c>
      <c r="L455" s="173">
        <f t="shared" si="41"/>
        <v>2772</v>
      </c>
    </row>
    <row r="456" spans="1:12" ht="12" customHeight="1" x14ac:dyDescent="0.2">
      <c r="A456" s="2"/>
      <c r="B456" s="168">
        <f t="shared" si="42"/>
        <v>451</v>
      </c>
      <c r="C456" s="175" t="s">
        <v>2487</v>
      </c>
      <c r="D456" s="170" t="str">
        <f>+VLOOKUP(C456,[8]Resumen!$C$1:$J$65536,6,0)</f>
        <v>PC15/400</v>
      </c>
      <c r="E456" s="168">
        <f>+VLOOKUP(C456,[8]Resumen!$C$1:$J$65536,5,0)</f>
        <v>1</v>
      </c>
      <c r="F456" s="171">
        <f>IF(MID(D456,1,2)="PC",VLOOKUP(D456,'[9]Costo Postes Concreto'!$B$1:$D$65536,2,0),VLOOKUP(C456,[8]Resumen!$C$1:$J$65536,7,0))</f>
        <v>2772</v>
      </c>
      <c r="G456" s="172">
        <f>IF(MID(D456,1,2)="PC",VLOOKUP(D456,'[9]Costo Postes Concreto'!$B$1:$D$65536,3,0),E456*F456*$D$3)</f>
        <v>590.37403126360323</v>
      </c>
      <c r="H456" s="172">
        <f t="shared" si="37"/>
        <v>5.9037403126360326</v>
      </c>
      <c r="I456" s="173">
        <f t="shared" si="38"/>
        <v>596.27777157623927</v>
      </c>
      <c r="J456" s="173">
        <f t="shared" si="39"/>
        <v>596.27777157623927</v>
      </c>
      <c r="K456" s="173">
        <f t="shared" si="40"/>
        <v>0</v>
      </c>
      <c r="L456" s="173">
        <f t="shared" si="41"/>
        <v>2772</v>
      </c>
    </row>
    <row r="457" spans="1:12" ht="12" customHeight="1" x14ac:dyDescent="0.2">
      <c r="A457" s="2"/>
      <c r="B457" s="168">
        <f t="shared" si="42"/>
        <v>452</v>
      </c>
      <c r="C457" s="175" t="s">
        <v>2488</v>
      </c>
      <c r="D457" s="170" t="str">
        <f>+VLOOKUP(C457,[8]Resumen!$C$1:$J$65536,6,0)</f>
        <v>PC15/400</v>
      </c>
      <c r="E457" s="168">
        <f>+VLOOKUP(C457,[8]Resumen!$C$1:$J$65536,5,0)</f>
        <v>1</v>
      </c>
      <c r="F457" s="171">
        <f>IF(MID(D457,1,2)="PC",VLOOKUP(D457,'[9]Costo Postes Concreto'!$B$1:$D$65536,2,0),VLOOKUP(C457,[8]Resumen!$C$1:$J$65536,7,0))</f>
        <v>2772</v>
      </c>
      <c r="G457" s="172">
        <f>IF(MID(D457,1,2)="PC",VLOOKUP(D457,'[9]Costo Postes Concreto'!$B$1:$D$65536,3,0),E457*F457*$D$3)</f>
        <v>590.37403126360323</v>
      </c>
      <c r="H457" s="172">
        <f t="shared" si="37"/>
        <v>5.9037403126360326</v>
      </c>
      <c r="I457" s="173">
        <f t="shared" si="38"/>
        <v>596.27777157623927</v>
      </c>
      <c r="J457" s="173">
        <f t="shared" si="39"/>
        <v>596.27777157623927</v>
      </c>
      <c r="K457" s="173">
        <f t="shared" si="40"/>
        <v>0</v>
      </c>
      <c r="L457" s="173">
        <f t="shared" si="41"/>
        <v>2772</v>
      </c>
    </row>
    <row r="458" spans="1:12" ht="12" customHeight="1" x14ac:dyDescent="0.2">
      <c r="A458" s="2"/>
      <c r="B458" s="168">
        <f t="shared" si="42"/>
        <v>453</v>
      </c>
      <c r="C458" s="175" t="s">
        <v>2489</v>
      </c>
      <c r="D458" s="170" t="str">
        <f>+VLOOKUP(C458,[8]Resumen!$C$1:$J$65536,6,0)</f>
        <v>PC15/400</v>
      </c>
      <c r="E458" s="168">
        <f>+VLOOKUP(C458,[8]Resumen!$C$1:$J$65536,5,0)</f>
        <v>1</v>
      </c>
      <c r="F458" s="171">
        <f>IF(MID(D458,1,2)="PC",VLOOKUP(D458,'[9]Costo Postes Concreto'!$B$1:$D$65536,2,0),VLOOKUP(C458,[8]Resumen!$C$1:$J$65536,7,0))</f>
        <v>2772</v>
      </c>
      <c r="G458" s="172">
        <f>IF(MID(D458,1,2)="PC",VLOOKUP(D458,'[9]Costo Postes Concreto'!$B$1:$D$65536,3,0),E458*F458*$D$3)</f>
        <v>590.37403126360323</v>
      </c>
      <c r="H458" s="172">
        <f t="shared" si="37"/>
        <v>5.9037403126360326</v>
      </c>
      <c r="I458" s="173">
        <f t="shared" si="38"/>
        <v>596.27777157623927</v>
      </c>
      <c r="J458" s="173">
        <f t="shared" si="39"/>
        <v>596.27777157623927</v>
      </c>
      <c r="K458" s="173">
        <f t="shared" si="40"/>
        <v>0</v>
      </c>
      <c r="L458" s="173">
        <f t="shared" si="41"/>
        <v>2772</v>
      </c>
    </row>
    <row r="459" spans="1:12" ht="12" customHeight="1" x14ac:dyDescent="0.2">
      <c r="A459" s="2"/>
      <c r="B459" s="168">
        <f t="shared" si="42"/>
        <v>454</v>
      </c>
      <c r="C459" s="175" t="s">
        <v>2490</v>
      </c>
      <c r="D459" s="170" t="str">
        <f>+VLOOKUP(C459,[8]Resumen!$C$1:$J$65536,6,0)</f>
        <v>PC15/500</v>
      </c>
      <c r="E459" s="168">
        <f>+VLOOKUP(C459,[8]Resumen!$C$1:$J$65536,5,0)</f>
        <v>1</v>
      </c>
      <c r="F459" s="171">
        <f>IF(MID(D459,1,2)="PC",VLOOKUP(D459,'[9]Costo Postes Concreto'!$B$1:$D$65536,2,0),VLOOKUP(C459,[8]Resumen!$C$1:$J$65536,7,0))</f>
        <v>2849</v>
      </c>
      <c r="G459" s="172">
        <f>IF(MID(D459,1,2)="PC",VLOOKUP(D459,'[9]Costo Postes Concreto'!$B$1:$D$65536,3,0),E459*F459*$D$3)</f>
        <v>668.05225183315679</v>
      </c>
      <c r="H459" s="172">
        <f t="shared" si="37"/>
        <v>6.6805225183315677</v>
      </c>
      <c r="I459" s="173">
        <f t="shared" si="38"/>
        <v>674.73277435148839</v>
      </c>
      <c r="J459" s="173">
        <f t="shared" si="39"/>
        <v>674.73277435148839</v>
      </c>
      <c r="K459" s="173">
        <f t="shared" si="40"/>
        <v>0</v>
      </c>
      <c r="L459" s="173">
        <f t="shared" si="41"/>
        <v>2849</v>
      </c>
    </row>
    <row r="460" spans="1:12" ht="12" customHeight="1" x14ac:dyDescent="0.2">
      <c r="A460" s="2"/>
      <c r="B460" s="168">
        <f t="shared" si="42"/>
        <v>455</v>
      </c>
      <c r="C460" s="175" t="s">
        <v>2491</v>
      </c>
      <c r="D460" s="170" t="str">
        <f>+VLOOKUP(C460,[8]Resumen!$C$1:$J$65536,6,0)</f>
        <v>PC15/500</v>
      </c>
      <c r="E460" s="168">
        <f>+VLOOKUP(C460,[8]Resumen!$C$1:$J$65536,5,0)</f>
        <v>1</v>
      </c>
      <c r="F460" s="171">
        <f>IF(MID(D460,1,2)="PC",VLOOKUP(D460,'[9]Costo Postes Concreto'!$B$1:$D$65536,2,0),VLOOKUP(C460,[8]Resumen!$C$1:$J$65536,7,0))</f>
        <v>2849</v>
      </c>
      <c r="G460" s="172">
        <f>IF(MID(D460,1,2)="PC",VLOOKUP(D460,'[9]Costo Postes Concreto'!$B$1:$D$65536,3,0),E460*F460*$D$3)</f>
        <v>668.05225183315679</v>
      </c>
      <c r="H460" s="172">
        <f t="shared" si="37"/>
        <v>6.6805225183315677</v>
      </c>
      <c r="I460" s="173">
        <f t="shared" si="38"/>
        <v>674.73277435148839</v>
      </c>
      <c r="J460" s="173">
        <f t="shared" si="39"/>
        <v>674.73277435148839</v>
      </c>
      <c r="K460" s="173">
        <f t="shared" si="40"/>
        <v>0</v>
      </c>
      <c r="L460" s="173">
        <f t="shared" si="41"/>
        <v>2849</v>
      </c>
    </row>
    <row r="461" spans="1:12" ht="12" customHeight="1" x14ac:dyDescent="0.2">
      <c r="A461" s="2"/>
      <c r="B461" s="168">
        <f t="shared" si="42"/>
        <v>456</v>
      </c>
      <c r="C461" s="175" t="s">
        <v>2492</v>
      </c>
      <c r="D461" s="170" t="str">
        <f>+VLOOKUP(C461,[8]Resumen!$C$1:$J$65536,6,0)</f>
        <v>PC15/700</v>
      </c>
      <c r="E461" s="168">
        <f>+VLOOKUP(C461,[8]Resumen!$C$1:$J$65536,5,0)</f>
        <v>1</v>
      </c>
      <c r="F461" s="171">
        <f>IF(MID(D461,1,2)="PC",VLOOKUP(D461,'[9]Costo Postes Concreto'!$B$1:$D$65536,2,0),VLOOKUP(C461,[8]Resumen!$C$1:$J$65536,7,0))</f>
        <v>3003</v>
      </c>
      <c r="G461" s="172">
        <f>IF(MID(D461,1,2)="PC",VLOOKUP(D461,'[9]Costo Postes Concreto'!$B$1:$D$65536,3,0),E461*F461*$D$3)</f>
        <v>823.40869297226345</v>
      </c>
      <c r="H461" s="172">
        <f t="shared" si="37"/>
        <v>8.2340869297226345</v>
      </c>
      <c r="I461" s="173">
        <f t="shared" si="38"/>
        <v>831.64277990198605</v>
      </c>
      <c r="J461" s="173">
        <f t="shared" si="39"/>
        <v>831.64277990198605</v>
      </c>
      <c r="K461" s="173">
        <f t="shared" si="40"/>
        <v>0</v>
      </c>
      <c r="L461" s="173">
        <f t="shared" si="41"/>
        <v>3003</v>
      </c>
    </row>
    <row r="462" spans="1:12" ht="12" customHeight="1" x14ac:dyDescent="0.2">
      <c r="A462" s="2"/>
      <c r="B462" s="168">
        <f t="shared" si="42"/>
        <v>457</v>
      </c>
      <c r="C462" s="175" t="s">
        <v>2493</v>
      </c>
      <c r="D462" s="170" t="str">
        <f>+VLOOKUP(C462,[8]Resumen!$C$1:$J$65536,6,0)</f>
        <v>PC15/400</v>
      </c>
      <c r="E462" s="168">
        <f>+VLOOKUP(C462,[8]Resumen!$C$1:$J$65536,5,0)</f>
        <v>1</v>
      </c>
      <c r="F462" s="171">
        <f>IF(MID(D462,1,2)="PC",VLOOKUP(D462,'[9]Costo Postes Concreto'!$B$1:$D$65536,2,0),VLOOKUP(C462,[8]Resumen!$C$1:$J$65536,7,0))</f>
        <v>2772</v>
      </c>
      <c r="G462" s="172">
        <f>IF(MID(D462,1,2)="PC",VLOOKUP(D462,'[9]Costo Postes Concreto'!$B$1:$D$65536,3,0),E462*F462*$D$3)</f>
        <v>590.37403126360323</v>
      </c>
      <c r="H462" s="172">
        <f t="shared" si="37"/>
        <v>5.9037403126360326</v>
      </c>
      <c r="I462" s="173">
        <f t="shared" si="38"/>
        <v>596.27777157623927</v>
      </c>
      <c r="J462" s="173">
        <f t="shared" si="39"/>
        <v>596.27777157623927</v>
      </c>
      <c r="K462" s="173">
        <f t="shared" si="40"/>
        <v>0</v>
      </c>
      <c r="L462" s="173">
        <f t="shared" si="41"/>
        <v>2772</v>
      </c>
    </row>
    <row r="463" spans="1:12" ht="12" customHeight="1" x14ac:dyDescent="0.2">
      <c r="A463" s="2"/>
      <c r="B463" s="168">
        <f t="shared" si="42"/>
        <v>458</v>
      </c>
      <c r="C463" s="175" t="s">
        <v>2494</v>
      </c>
      <c r="D463" s="170" t="str">
        <f>+VLOOKUP(C463,[8]Resumen!$C$1:$J$65536,6,0)</f>
        <v>PC15/600</v>
      </c>
      <c r="E463" s="168">
        <f>+VLOOKUP(C463,[8]Resumen!$C$1:$J$65536,5,0)</f>
        <v>1</v>
      </c>
      <c r="F463" s="171">
        <f>IF(MID(D463,1,2)="PC",VLOOKUP(D463,'[9]Costo Postes Concreto'!$B$1:$D$65536,2,0),VLOOKUP(C463,[8]Resumen!$C$1:$J$65536,7,0))</f>
        <v>2926</v>
      </c>
      <c r="G463" s="172">
        <f>IF(MID(D463,1,2)="PC",VLOOKUP(D463,'[9]Costo Postes Concreto'!$B$1:$D$65536,3,0),E463*F463*$D$3)</f>
        <v>745.73047240270989</v>
      </c>
      <c r="H463" s="172">
        <f t="shared" si="37"/>
        <v>7.4573047240270993</v>
      </c>
      <c r="I463" s="173">
        <f t="shared" si="38"/>
        <v>753.18777712673705</v>
      </c>
      <c r="J463" s="173">
        <f t="shared" si="39"/>
        <v>753.18777712673705</v>
      </c>
      <c r="K463" s="173">
        <f t="shared" si="40"/>
        <v>0</v>
      </c>
      <c r="L463" s="173">
        <f t="shared" si="41"/>
        <v>2926</v>
      </c>
    </row>
    <row r="464" spans="1:12" ht="12" customHeight="1" x14ac:dyDescent="0.2">
      <c r="A464" s="2"/>
      <c r="B464" s="168">
        <f t="shared" si="42"/>
        <v>459</v>
      </c>
      <c r="C464" s="175" t="s">
        <v>2495</v>
      </c>
      <c r="D464" s="170" t="str">
        <f>+VLOOKUP(C464,[8]Resumen!$C$1:$J$65536,6,0)</f>
        <v>PC15/800</v>
      </c>
      <c r="E464" s="168">
        <f>+VLOOKUP(C464,[8]Resumen!$C$1:$J$65536,5,0)</f>
        <v>1</v>
      </c>
      <c r="F464" s="171">
        <f>IF(MID(D464,1,2)="PC",VLOOKUP(D464,'[9]Costo Postes Concreto'!$B$1:$D$65536,2,0),VLOOKUP(C464,[8]Resumen!$C$1:$J$65536,7,0))</f>
        <v>3080</v>
      </c>
      <c r="G464" s="172">
        <f>IF(MID(D464,1,2)="PC",VLOOKUP(D464,'[9]Costo Postes Concreto'!$B$1:$D$65536,3,0),E464*F464*$D$3)</f>
        <v>901.08691354181701</v>
      </c>
      <c r="H464" s="172">
        <f t="shared" si="37"/>
        <v>9.0108691354181705</v>
      </c>
      <c r="I464" s="173">
        <f t="shared" si="38"/>
        <v>910.09778267723516</v>
      </c>
      <c r="J464" s="173">
        <f t="shared" si="39"/>
        <v>910.09778267723516</v>
      </c>
      <c r="K464" s="173">
        <f t="shared" si="40"/>
        <v>0</v>
      </c>
      <c r="L464" s="173">
        <f t="shared" si="41"/>
        <v>3080</v>
      </c>
    </row>
    <row r="465" spans="1:12" ht="12" customHeight="1" x14ac:dyDescent="0.2">
      <c r="A465" s="2"/>
      <c r="B465" s="168">
        <f t="shared" si="42"/>
        <v>460</v>
      </c>
      <c r="C465" s="175" t="s">
        <v>2496</v>
      </c>
      <c r="D465" s="170" t="str">
        <f>+VLOOKUP(C465,[8]Resumen!$C$1:$J$65536,6,0)</f>
        <v>PC15/1000</v>
      </c>
      <c r="E465" s="168">
        <f>+VLOOKUP(C465,[8]Resumen!$C$1:$J$65536,5,0)</f>
        <v>1</v>
      </c>
      <c r="F465" s="171">
        <f>IF(MID(D465,1,2)="PC",VLOOKUP(D465,'[9]Costo Postes Concreto'!$B$1:$D$65536,2,0),VLOOKUP(C465,[8]Resumen!$C$1:$J$65536,7,0))</f>
        <v>3255.5</v>
      </c>
      <c r="G465" s="172">
        <f>IF(MID(D465,1,2)="PC",VLOOKUP(D465,'[9]Costo Postes Concreto'!$B$1:$D$65536,3,0),E465*F465*$D$3)</f>
        <v>1078.1327279568382</v>
      </c>
      <c r="H465" s="172">
        <f t="shared" si="37"/>
        <v>10.781327279568382</v>
      </c>
      <c r="I465" s="173">
        <f t="shared" si="38"/>
        <v>1088.9140552364065</v>
      </c>
      <c r="J465" s="173">
        <f t="shared" si="39"/>
        <v>1088.9140552364065</v>
      </c>
      <c r="K465" s="173">
        <f t="shared" si="40"/>
        <v>0</v>
      </c>
      <c r="L465" s="173">
        <f t="shared" si="41"/>
        <v>3255.5</v>
      </c>
    </row>
    <row r="466" spans="1:12" ht="12" customHeight="1" x14ac:dyDescent="0.2">
      <c r="A466" s="2"/>
      <c r="B466" s="168">
        <f t="shared" si="42"/>
        <v>461</v>
      </c>
      <c r="C466" s="175" t="s">
        <v>2497</v>
      </c>
      <c r="D466" s="170" t="str">
        <f>+VLOOKUP(C466,[8]Resumen!$C$1:$J$65536,6,0)</f>
        <v>PC15/400</v>
      </c>
      <c r="E466" s="168">
        <f>+VLOOKUP(C466,[8]Resumen!$C$1:$J$65536,5,0)</f>
        <v>1</v>
      </c>
      <c r="F466" s="171">
        <f>IF(MID(D466,1,2)="PC",VLOOKUP(D466,'[9]Costo Postes Concreto'!$B$1:$D$65536,2,0),VLOOKUP(C466,[8]Resumen!$C$1:$J$65536,7,0))</f>
        <v>2772</v>
      </c>
      <c r="G466" s="172">
        <f>IF(MID(D466,1,2)="PC",VLOOKUP(D466,'[9]Costo Postes Concreto'!$B$1:$D$65536,3,0),E466*F466*$D$3)</f>
        <v>590.37403126360323</v>
      </c>
      <c r="H466" s="172">
        <f t="shared" si="37"/>
        <v>5.9037403126360326</v>
      </c>
      <c r="I466" s="173">
        <f t="shared" si="38"/>
        <v>596.27777157623927</v>
      </c>
      <c r="J466" s="173">
        <f t="shared" si="39"/>
        <v>596.27777157623927</v>
      </c>
      <c r="K466" s="173">
        <f t="shared" si="40"/>
        <v>0</v>
      </c>
      <c r="L466" s="173">
        <f t="shared" si="41"/>
        <v>2772</v>
      </c>
    </row>
    <row r="467" spans="1:12" ht="12" customHeight="1" x14ac:dyDescent="0.2">
      <c r="A467" s="2"/>
      <c r="B467" s="168">
        <f t="shared" si="42"/>
        <v>462</v>
      </c>
      <c r="C467" s="175" t="s">
        <v>2498</v>
      </c>
      <c r="D467" s="170" t="str">
        <f>+VLOOKUP(C467,[8]Resumen!$C$1:$J$65536,6,0)</f>
        <v>PC15/900</v>
      </c>
      <c r="E467" s="168">
        <f>+VLOOKUP(C467,[8]Resumen!$C$1:$J$65536,5,0)</f>
        <v>1</v>
      </c>
      <c r="F467" s="171">
        <f>IF(MID(D467,1,2)="PC",VLOOKUP(D467,'[9]Costo Postes Concreto'!$B$1:$D$65536,2,0),VLOOKUP(C467,[8]Resumen!$C$1:$J$65536,7,0))</f>
        <v>3200</v>
      </c>
      <c r="G467" s="172">
        <f>IF(MID(D467,1,2)="PC",VLOOKUP(D467,'[9]Costo Postes Concreto'!$B$1:$D$65536,3,0),E467*F467*$D$3)</f>
        <v>1022.1438806631991</v>
      </c>
      <c r="H467" s="172">
        <f t="shared" si="37"/>
        <v>10.221438806631991</v>
      </c>
      <c r="I467" s="173">
        <f t="shared" si="38"/>
        <v>1032.3653194698311</v>
      </c>
      <c r="J467" s="173">
        <f t="shared" si="39"/>
        <v>1032.3653194698311</v>
      </c>
      <c r="K467" s="173">
        <f t="shared" si="40"/>
        <v>0</v>
      </c>
      <c r="L467" s="173">
        <f t="shared" si="41"/>
        <v>3200</v>
      </c>
    </row>
    <row r="468" spans="1:12" ht="12" customHeight="1" x14ac:dyDescent="0.2">
      <c r="A468" s="2"/>
      <c r="B468" s="168">
        <f t="shared" si="42"/>
        <v>463</v>
      </c>
      <c r="C468" s="175" t="s">
        <v>2499</v>
      </c>
      <c r="D468" s="170" t="str">
        <f>+VLOOKUP(C468,[8]Resumen!$C$1:$J$65536,6,0)</f>
        <v>PC15/1000</v>
      </c>
      <c r="E468" s="168">
        <f>+VLOOKUP(C468,[8]Resumen!$C$1:$J$65536,5,0)</f>
        <v>1</v>
      </c>
      <c r="F468" s="171">
        <f>IF(MID(D468,1,2)="PC",VLOOKUP(D468,'[9]Costo Postes Concreto'!$B$1:$D$65536,2,0),VLOOKUP(C468,[8]Resumen!$C$1:$J$65536,7,0))</f>
        <v>3255.5</v>
      </c>
      <c r="G468" s="172">
        <f>IF(MID(D468,1,2)="PC",VLOOKUP(D468,'[9]Costo Postes Concreto'!$B$1:$D$65536,3,0),E468*F468*$D$3)</f>
        <v>1078.1327279568382</v>
      </c>
      <c r="H468" s="172">
        <f t="shared" si="37"/>
        <v>10.781327279568382</v>
      </c>
      <c r="I468" s="173">
        <f t="shared" si="38"/>
        <v>1088.9140552364065</v>
      </c>
      <c r="J468" s="173">
        <f t="shared" si="39"/>
        <v>1088.9140552364065</v>
      </c>
      <c r="K468" s="173">
        <f t="shared" si="40"/>
        <v>0</v>
      </c>
      <c r="L468" s="173">
        <f t="shared" si="41"/>
        <v>3255.5</v>
      </c>
    </row>
    <row r="469" spans="1:12" ht="12" customHeight="1" x14ac:dyDescent="0.2">
      <c r="A469" s="2"/>
      <c r="B469" s="168">
        <f t="shared" si="42"/>
        <v>464</v>
      </c>
      <c r="C469" s="175" t="s">
        <v>2500</v>
      </c>
      <c r="D469" s="170" t="str">
        <f>+VLOOKUP(C469,[8]Resumen!$C$1:$J$65536,6,0)</f>
        <v>PC15/1300</v>
      </c>
      <c r="E469" s="168">
        <f>+VLOOKUP(C469,[8]Resumen!$C$1:$J$65536,5,0)</f>
        <v>1</v>
      </c>
      <c r="F469" s="171">
        <f>IF(MID(D469,1,2)="PC",VLOOKUP(D469,'[9]Costo Postes Concreto'!$B$1:$D$65536,2,0),VLOOKUP(C469,[8]Resumen!$C$1:$J$65536,7,0))</f>
        <v>3513.0508658008657</v>
      </c>
      <c r="G469" s="172">
        <f>IF(MID(D469,1,2)="PC",VLOOKUP(D469,'[9]Costo Postes Concreto'!$B$1:$D$65536,3,0),E469*F469*$D$3)</f>
        <v>1337.9521170679955</v>
      </c>
      <c r="H469" s="172">
        <f t="shared" si="37"/>
        <v>13.379521170679954</v>
      </c>
      <c r="I469" s="173">
        <f t="shared" si="38"/>
        <v>1351.3316382386754</v>
      </c>
      <c r="J469" s="173">
        <f t="shared" si="39"/>
        <v>1351.3316382386754</v>
      </c>
      <c r="K469" s="173">
        <f t="shared" si="40"/>
        <v>0</v>
      </c>
      <c r="L469" s="173">
        <f t="shared" si="41"/>
        <v>3513.0508658008657</v>
      </c>
    </row>
    <row r="470" spans="1:12" ht="12" customHeight="1" x14ac:dyDescent="0.2">
      <c r="A470" s="2"/>
      <c r="B470" s="168">
        <f t="shared" si="42"/>
        <v>465</v>
      </c>
      <c r="C470" s="175" t="s">
        <v>2501</v>
      </c>
      <c r="D470" s="170" t="str">
        <f>+VLOOKUP(C470,[8]Resumen!$C$1:$J$65536,6,0)</f>
        <v>PC15/400</v>
      </c>
      <c r="E470" s="168">
        <f>+VLOOKUP(C470,[8]Resumen!$C$1:$J$65536,5,0)</f>
        <v>1</v>
      </c>
      <c r="F470" s="171">
        <f>IF(MID(D470,1,2)="PC",VLOOKUP(D470,'[9]Costo Postes Concreto'!$B$1:$D$65536,2,0),VLOOKUP(C470,[8]Resumen!$C$1:$J$65536,7,0))</f>
        <v>2772</v>
      </c>
      <c r="G470" s="172">
        <f>IF(MID(D470,1,2)="PC",VLOOKUP(D470,'[9]Costo Postes Concreto'!$B$1:$D$65536,3,0),E470*F470*$D$3)</f>
        <v>590.37403126360323</v>
      </c>
      <c r="H470" s="172">
        <f t="shared" si="37"/>
        <v>5.9037403126360326</v>
      </c>
      <c r="I470" s="173">
        <f t="shared" si="38"/>
        <v>596.27777157623927</v>
      </c>
      <c r="J470" s="173">
        <f t="shared" si="39"/>
        <v>596.27777157623927</v>
      </c>
      <c r="K470" s="173">
        <f t="shared" si="40"/>
        <v>0</v>
      </c>
      <c r="L470" s="173">
        <f t="shared" si="41"/>
        <v>2772</v>
      </c>
    </row>
    <row r="471" spans="1:12" ht="12" customHeight="1" x14ac:dyDescent="0.2">
      <c r="A471" s="2"/>
      <c r="B471" s="168">
        <f t="shared" si="42"/>
        <v>466</v>
      </c>
      <c r="C471" s="175" t="s">
        <v>2502</v>
      </c>
      <c r="D471" s="170" t="str">
        <f>+VLOOKUP(C471,[8]Resumen!$C$1:$J$65536,6,0)</f>
        <v>PC15/800</v>
      </c>
      <c r="E471" s="168">
        <f>+VLOOKUP(C471,[8]Resumen!$C$1:$J$65536,5,0)</f>
        <v>1</v>
      </c>
      <c r="F471" s="171">
        <f>IF(MID(D471,1,2)="PC",VLOOKUP(D471,'[9]Costo Postes Concreto'!$B$1:$D$65536,2,0),VLOOKUP(C471,[8]Resumen!$C$1:$J$65536,7,0))</f>
        <v>3080</v>
      </c>
      <c r="G471" s="172">
        <f>IF(MID(D471,1,2)="PC",VLOOKUP(D471,'[9]Costo Postes Concreto'!$B$1:$D$65536,3,0),E471*F471*$D$3)</f>
        <v>901.08691354181701</v>
      </c>
      <c r="H471" s="172">
        <f t="shared" ref="H471:H534" si="43">+G471*1%</f>
        <v>9.0108691354181705</v>
      </c>
      <c r="I471" s="173">
        <f t="shared" ref="I471:I534" si="44">+G471+H471</f>
        <v>910.09778267723516</v>
      </c>
      <c r="J471" s="173">
        <f t="shared" ref="J471:J534" si="45">IF(MID(D471,1,2)="PC",I471,H471)</f>
        <v>910.09778267723516</v>
      </c>
      <c r="K471" s="173">
        <f t="shared" ref="K471:K534" si="46">IF(MID(D471,1,2)="PC",0,+G471)</f>
        <v>0</v>
      </c>
      <c r="L471" s="173">
        <f t="shared" ref="L471:L534" si="47">+E471*F471</f>
        <v>3080</v>
      </c>
    </row>
    <row r="472" spans="1:12" ht="12" customHeight="1" x14ac:dyDescent="0.2">
      <c r="A472" s="2"/>
      <c r="B472" s="168">
        <f t="shared" si="42"/>
        <v>467</v>
      </c>
      <c r="C472" s="175" t="s">
        <v>2503</v>
      </c>
      <c r="D472" s="170" t="str">
        <f>+VLOOKUP(C472,[8]Resumen!$C$1:$J$65536,6,0)</f>
        <v>PC15/1000</v>
      </c>
      <c r="E472" s="168">
        <f>+VLOOKUP(C472,[8]Resumen!$C$1:$J$65536,5,0)</f>
        <v>1</v>
      </c>
      <c r="F472" s="171">
        <f>IF(MID(D472,1,2)="PC",VLOOKUP(D472,'[9]Costo Postes Concreto'!$B$1:$D$65536,2,0),VLOOKUP(C472,[8]Resumen!$C$1:$J$65536,7,0))</f>
        <v>3255.5</v>
      </c>
      <c r="G472" s="172">
        <f>IF(MID(D472,1,2)="PC",VLOOKUP(D472,'[9]Costo Postes Concreto'!$B$1:$D$65536,3,0),E472*F472*$D$3)</f>
        <v>1078.1327279568382</v>
      </c>
      <c r="H472" s="172">
        <f t="shared" si="43"/>
        <v>10.781327279568382</v>
      </c>
      <c r="I472" s="173">
        <f t="shared" si="44"/>
        <v>1088.9140552364065</v>
      </c>
      <c r="J472" s="173">
        <f t="shared" si="45"/>
        <v>1088.9140552364065</v>
      </c>
      <c r="K472" s="173">
        <f t="shared" si="46"/>
        <v>0</v>
      </c>
      <c r="L472" s="173">
        <f t="shared" si="47"/>
        <v>3255.5</v>
      </c>
    </row>
    <row r="473" spans="1:12" ht="12" customHeight="1" x14ac:dyDescent="0.2">
      <c r="A473" s="2"/>
      <c r="B473" s="168">
        <f t="shared" si="42"/>
        <v>468</v>
      </c>
      <c r="C473" s="175" t="s">
        <v>2504</v>
      </c>
      <c r="D473" s="170" t="str">
        <f>+VLOOKUP(C473,[8]Resumen!$C$1:$J$65536,6,0)</f>
        <v>PC15/900</v>
      </c>
      <c r="E473" s="168">
        <f>+VLOOKUP(C473,[8]Resumen!$C$1:$J$65536,5,0)</f>
        <v>1</v>
      </c>
      <c r="F473" s="171">
        <f>IF(MID(D473,1,2)="PC",VLOOKUP(D473,'[9]Costo Postes Concreto'!$B$1:$D$65536,2,0),VLOOKUP(C473,[8]Resumen!$C$1:$J$65536,7,0))</f>
        <v>3200</v>
      </c>
      <c r="G473" s="172">
        <f>IF(MID(D473,1,2)="PC",VLOOKUP(D473,'[9]Costo Postes Concreto'!$B$1:$D$65536,3,0),E473*F473*$D$3)</f>
        <v>1022.1438806631991</v>
      </c>
      <c r="H473" s="172">
        <f t="shared" si="43"/>
        <v>10.221438806631991</v>
      </c>
      <c r="I473" s="173">
        <f t="shared" si="44"/>
        <v>1032.3653194698311</v>
      </c>
      <c r="J473" s="173">
        <f t="shared" si="45"/>
        <v>1032.3653194698311</v>
      </c>
      <c r="K473" s="173">
        <f t="shared" si="46"/>
        <v>0</v>
      </c>
      <c r="L473" s="173">
        <f t="shared" si="47"/>
        <v>3200</v>
      </c>
    </row>
    <row r="474" spans="1:12" ht="12" customHeight="1" x14ac:dyDescent="0.2">
      <c r="A474" s="2"/>
      <c r="B474" s="168">
        <f t="shared" si="42"/>
        <v>469</v>
      </c>
      <c r="C474" s="175" t="s">
        <v>2505</v>
      </c>
      <c r="D474" s="170" t="str">
        <f>+VLOOKUP(C474,[8]Resumen!$C$1:$J$65536,6,0)</f>
        <v>PC15/400</v>
      </c>
      <c r="E474" s="168">
        <f>+VLOOKUP(C474,[8]Resumen!$C$1:$J$65536,5,0)</f>
        <v>1</v>
      </c>
      <c r="F474" s="171">
        <f>IF(MID(D474,1,2)="PC",VLOOKUP(D474,'[9]Costo Postes Concreto'!$B$1:$D$65536,2,0),VLOOKUP(C474,[8]Resumen!$C$1:$J$65536,7,0))</f>
        <v>2772</v>
      </c>
      <c r="G474" s="172">
        <f>IF(MID(D474,1,2)="PC",VLOOKUP(D474,'[9]Costo Postes Concreto'!$B$1:$D$65536,3,0),E474*F474*$D$3)</f>
        <v>590.37403126360323</v>
      </c>
      <c r="H474" s="172">
        <f t="shared" si="43"/>
        <v>5.9037403126360326</v>
      </c>
      <c r="I474" s="173">
        <f t="shared" si="44"/>
        <v>596.27777157623927</v>
      </c>
      <c r="J474" s="173">
        <f t="shared" si="45"/>
        <v>596.27777157623927</v>
      </c>
      <c r="K474" s="173">
        <f t="shared" si="46"/>
        <v>0</v>
      </c>
      <c r="L474" s="173">
        <f t="shared" si="47"/>
        <v>2772</v>
      </c>
    </row>
    <row r="475" spans="1:12" ht="12" customHeight="1" x14ac:dyDescent="0.2">
      <c r="A475" s="2"/>
      <c r="B475" s="168">
        <f t="shared" si="42"/>
        <v>470</v>
      </c>
      <c r="C475" s="175" t="s">
        <v>2506</v>
      </c>
      <c r="D475" s="170" t="str">
        <f>+VLOOKUP(C475,[8]Resumen!$C$1:$J$65536,6,0)</f>
        <v>PC15/400</v>
      </c>
      <c r="E475" s="168">
        <f>+VLOOKUP(C475,[8]Resumen!$C$1:$J$65536,5,0)</f>
        <v>2</v>
      </c>
      <c r="F475" s="171">
        <f>IF(MID(D475,1,2)="PC",VLOOKUP(D475,'[9]Costo Postes Concreto'!$B$1:$D$65536,2,0),VLOOKUP(C475,[8]Resumen!$C$1:$J$65536,7,0))</f>
        <v>2772</v>
      </c>
      <c r="G475" s="172">
        <f>IF(MID(D475,1,2)="PC",VLOOKUP(D475,'[9]Costo Postes Concreto'!$B$1:$D$65536,3,0),E475*F475*$D$3)</f>
        <v>590.37403126360323</v>
      </c>
      <c r="H475" s="172">
        <f t="shared" si="43"/>
        <v>5.9037403126360326</v>
      </c>
      <c r="I475" s="173">
        <f t="shared" si="44"/>
        <v>596.27777157623927</v>
      </c>
      <c r="J475" s="173">
        <f t="shared" si="45"/>
        <v>596.27777157623927</v>
      </c>
      <c r="K475" s="173">
        <f t="shared" si="46"/>
        <v>0</v>
      </c>
      <c r="L475" s="173">
        <f t="shared" si="47"/>
        <v>5544</v>
      </c>
    </row>
    <row r="476" spans="1:12" ht="12" customHeight="1" x14ac:dyDescent="0.2">
      <c r="A476" s="2"/>
      <c r="B476" s="168">
        <f t="shared" si="42"/>
        <v>471</v>
      </c>
      <c r="C476" s="175" t="s">
        <v>2507</v>
      </c>
      <c r="D476" s="170" t="str">
        <f>+VLOOKUP(C476,[8]Resumen!$C$1:$J$65536,6,0)</f>
        <v>PC15/500</v>
      </c>
      <c r="E476" s="168">
        <f>+VLOOKUP(C476,[8]Resumen!$C$1:$J$65536,5,0)</f>
        <v>2</v>
      </c>
      <c r="F476" s="171">
        <f>IF(MID(D476,1,2)="PC",VLOOKUP(D476,'[9]Costo Postes Concreto'!$B$1:$D$65536,2,0),VLOOKUP(C476,[8]Resumen!$C$1:$J$65536,7,0))</f>
        <v>2849</v>
      </c>
      <c r="G476" s="172">
        <f>IF(MID(D476,1,2)="PC",VLOOKUP(D476,'[9]Costo Postes Concreto'!$B$1:$D$65536,3,0),E476*F476*$D$3)</f>
        <v>668.05225183315679</v>
      </c>
      <c r="H476" s="172">
        <f t="shared" si="43"/>
        <v>6.6805225183315677</v>
      </c>
      <c r="I476" s="173">
        <f t="shared" si="44"/>
        <v>674.73277435148839</v>
      </c>
      <c r="J476" s="173">
        <f t="shared" si="45"/>
        <v>674.73277435148839</v>
      </c>
      <c r="K476" s="173">
        <f t="shared" si="46"/>
        <v>0</v>
      </c>
      <c r="L476" s="173">
        <f t="shared" si="47"/>
        <v>5698</v>
      </c>
    </row>
    <row r="477" spans="1:12" ht="12" customHeight="1" x14ac:dyDescent="0.2">
      <c r="A477" s="2"/>
      <c r="B477" s="168">
        <f t="shared" si="42"/>
        <v>472</v>
      </c>
      <c r="C477" s="175" t="s">
        <v>2508</v>
      </c>
      <c r="D477" s="170" t="str">
        <f>+VLOOKUP(C477,[8]Resumen!$C$1:$J$65536,6,0)</f>
        <v>PC15/600</v>
      </c>
      <c r="E477" s="168">
        <f>+VLOOKUP(C477,[8]Resumen!$C$1:$J$65536,5,0)</f>
        <v>2</v>
      </c>
      <c r="F477" s="171">
        <f>IF(MID(D477,1,2)="PC",VLOOKUP(D477,'[9]Costo Postes Concreto'!$B$1:$D$65536,2,0),VLOOKUP(C477,[8]Resumen!$C$1:$J$65536,7,0))</f>
        <v>2926</v>
      </c>
      <c r="G477" s="172">
        <f>IF(MID(D477,1,2)="PC",VLOOKUP(D477,'[9]Costo Postes Concreto'!$B$1:$D$65536,3,0),E477*F477*$D$3)</f>
        <v>745.73047240270989</v>
      </c>
      <c r="H477" s="172">
        <f t="shared" si="43"/>
        <v>7.4573047240270993</v>
      </c>
      <c r="I477" s="173">
        <f t="shared" si="44"/>
        <v>753.18777712673705</v>
      </c>
      <c r="J477" s="173">
        <f t="shared" si="45"/>
        <v>753.18777712673705</v>
      </c>
      <c r="K477" s="173">
        <f t="shared" si="46"/>
        <v>0</v>
      </c>
      <c r="L477" s="173">
        <f t="shared" si="47"/>
        <v>5852</v>
      </c>
    </row>
    <row r="478" spans="1:12" ht="12" customHeight="1" x14ac:dyDescent="0.2">
      <c r="A478" s="2"/>
      <c r="B478" s="168">
        <f t="shared" si="42"/>
        <v>473</v>
      </c>
      <c r="C478" s="175" t="s">
        <v>2509</v>
      </c>
      <c r="D478" s="170" t="str">
        <f>+VLOOKUP(C478,[8]Resumen!$C$1:$J$65536,6,0)</f>
        <v>PC15/500</v>
      </c>
      <c r="E478" s="168">
        <f>+VLOOKUP(C478,[8]Resumen!$C$1:$J$65536,5,0)</f>
        <v>1</v>
      </c>
      <c r="F478" s="171">
        <f>IF(MID(D478,1,2)="PC",VLOOKUP(D478,'[9]Costo Postes Concreto'!$B$1:$D$65536,2,0),VLOOKUP(C478,[8]Resumen!$C$1:$J$65536,7,0))</f>
        <v>2849</v>
      </c>
      <c r="G478" s="172">
        <f>IF(MID(D478,1,2)="PC",VLOOKUP(D478,'[9]Costo Postes Concreto'!$B$1:$D$65536,3,0),E478*F478*$D$3)</f>
        <v>668.05225183315679</v>
      </c>
      <c r="H478" s="172">
        <f t="shared" si="43"/>
        <v>6.6805225183315677</v>
      </c>
      <c r="I478" s="173">
        <f t="shared" si="44"/>
        <v>674.73277435148839</v>
      </c>
      <c r="J478" s="173">
        <f t="shared" si="45"/>
        <v>674.73277435148839</v>
      </c>
      <c r="K478" s="173">
        <f t="shared" si="46"/>
        <v>0</v>
      </c>
      <c r="L478" s="173">
        <f t="shared" si="47"/>
        <v>2849</v>
      </c>
    </row>
    <row r="479" spans="1:12" ht="12" customHeight="1" x14ac:dyDescent="0.2">
      <c r="A479" s="2"/>
      <c r="B479" s="168">
        <f t="shared" si="42"/>
        <v>474</v>
      </c>
      <c r="C479" s="175" t="s">
        <v>2510</v>
      </c>
      <c r="D479" s="170" t="str">
        <f>+VLOOKUP(C479,[8]Resumen!$C$1:$J$65536,6,0)</f>
        <v>PC15/500</v>
      </c>
      <c r="E479" s="168">
        <f>+VLOOKUP(C479,[8]Resumen!$C$1:$J$65536,5,0)</f>
        <v>2</v>
      </c>
      <c r="F479" s="171">
        <f>IF(MID(D479,1,2)="PC",VLOOKUP(D479,'[9]Costo Postes Concreto'!$B$1:$D$65536,2,0),VLOOKUP(C479,[8]Resumen!$C$1:$J$65536,7,0))</f>
        <v>2849</v>
      </c>
      <c r="G479" s="172">
        <f>IF(MID(D479,1,2)="PC",VLOOKUP(D479,'[9]Costo Postes Concreto'!$B$1:$D$65536,3,0),E479*F479*$D$3)</f>
        <v>668.05225183315679</v>
      </c>
      <c r="H479" s="172">
        <f t="shared" si="43"/>
        <v>6.6805225183315677</v>
      </c>
      <c r="I479" s="173">
        <f t="shared" si="44"/>
        <v>674.73277435148839</v>
      </c>
      <c r="J479" s="173">
        <f t="shared" si="45"/>
        <v>674.73277435148839</v>
      </c>
      <c r="K479" s="173">
        <f t="shared" si="46"/>
        <v>0</v>
      </c>
      <c r="L479" s="173">
        <f t="shared" si="47"/>
        <v>5698</v>
      </c>
    </row>
    <row r="480" spans="1:12" ht="12" customHeight="1" x14ac:dyDescent="0.2">
      <c r="A480" s="2"/>
      <c r="B480" s="168">
        <f t="shared" si="42"/>
        <v>475</v>
      </c>
      <c r="C480" s="175" t="s">
        <v>2511</v>
      </c>
      <c r="D480" s="170" t="str">
        <f>+VLOOKUP(C480,[8]Resumen!$C$1:$J$65536,6,0)</f>
        <v>PC15/700</v>
      </c>
      <c r="E480" s="168">
        <f>+VLOOKUP(C480,[8]Resumen!$C$1:$J$65536,5,0)</f>
        <v>2</v>
      </c>
      <c r="F480" s="171">
        <f>IF(MID(D480,1,2)="PC",VLOOKUP(D480,'[9]Costo Postes Concreto'!$B$1:$D$65536,2,0),VLOOKUP(C480,[8]Resumen!$C$1:$J$65536,7,0))</f>
        <v>3003</v>
      </c>
      <c r="G480" s="172">
        <f>IF(MID(D480,1,2)="PC",VLOOKUP(D480,'[9]Costo Postes Concreto'!$B$1:$D$65536,3,0),E480*F480*$D$3)</f>
        <v>823.40869297226345</v>
      </c>
      <c r="H480" s="172">
        <f t="shared" si="43"/>
        <v>8.2340869297226345</v>
      </c>
      <c r="I480" s="173">
        <f t="shared" si="44"/>
        <v>831.64277990198605</v>
      </c>
      <c r="J480" s="173">
        <f t="shared" si="45"/>
        <v>831.64277990198605</v>
      </c>
      <c r="K480" s="173">
        <f t="shared" si="46"/>
        <v>0</v>
      </c>
      <c r="L480" s="173">
        <f t="shared" si="47"/>
        <v>6006</v>
      </c>
    </row>
    <row r="481" spans="1:12" ht="12" customHeight="1" x14ac:dyDescent="0.2">
      <c r="A481" s="2"/>
      <c r="B481" s="168">
        <f t="shared" si="42"/>
        <v>476</v>
      </c>
      <c r="C481" s="175" t="s">
        <v>2512</v>
      </c>
      <c r="D481" s="170" t="str">
        <f>+VLOOKUP(C481,[8]Resumen!$C$1:$J$65536,6,0)</f>
        <v>PC15/900</v>
      </c>
      <c r="E481" s="168">
        <f>+VLOOKUP(C481,[8]Resumen!$C$1:$J$65536,5,0)</f>
        <v>2</v>
      </c>
      <c r="F481" s="171">
        <f>IF(MID(D481,1,2)="PC",VLOOKUP(D481,'[9]Costo Postes Concreto'!$B$1:$D$65536,2,0),VLOOKUP(C481,[8]Resumen!$C$1:$J$65536,7,0))</f>
        <v>3200</v>
      </c>
      <c r="G481" s="172">
        <f>IF(MID(D481,1,2)="PC",VLOOKUP(D481,'[9]Costo Postes Concreto'!$B$1:$D$65536,3,0),E481*F481*$D$3)</f>
        <v>1022.1438806631991</v>
      </c>
      <c r="H481" s="172">
        <f t="shared" si="43"/>
        <v>10.221438806631991</v>
      </c>
      <c r="I481" s="173">
        <f t="shared" si="44"/>
        <v>1032.3653194698311</v>
      </c>
      <c r="J481" s="173">
        <f t="shared" si="45"/>
        <v>1032.3653194698311</v>
      </c>
      <c r="K481" s="173">
        <f t="shared" si="46"/>
        <v>0</v>
      </c>
      <c r="L481" s="173">
        <f t="shared" si="47"/>
        <v>6400</v>
      </c>
    </row>
    <row r="482" spans="1:12" ht="12" customHeight="1" x14ac:dyDescent="0.2">
      <c r="A482" s="2"/>
      <c r="B482" s="168">
        <f t="shared" si="42"/>
        <v>477</v>
      </c>
      <c r="C482" s="175" t="s">
        <v>2513</v>
      </c>
      <c r="D482" s="170" t="str">
        <f>+VLOOKUP(C482,[8]Resumen!$C$1:$J$65536,6,0)</f>
        <v>PC15/500</v>
      </c>
      <c r="E482" s="168">
        <f>+VLOOKUP(C482,[8]Resumen!$C$1:$J$65536,5,0)</f>
        <v>1</v>
      </c>
      <c r="F482" s="171">
        <f>IF(MID(D482,1,2)="PC",VLOOKUP(D482,'[9]Costo Postes Concreto'!$B$1:$D$65536,2,0),VLOOKUP(C482,[8]Resumen!$C$1:$J$65536,7,0))</f>
        <v>2849</v>
      </c>
      <c r="G482" s="172">
        <f>IF(MID(D482,1,2)="PC",VLOOKUP(D482,'[9]Costo Postes Concreto'!$B$1:$D$65536,3,0),E482*F482*$D$3)</f>
        <v>668.05225183315679</v>
      </c>
      <c r="H482" s="172">
        <f t="shared" si="43"/>
        <v>6.6805225183315677</v>
      </c>
      <c r="I482" s="173">
        <f t="shared" si="44"/>
        <v>674.73277435148839</v>
      </c>
      <c r="J482" s="173">
        <f t="shared" si="45"/>
        <v>674.73277435148839</v>
      </c>
      <c r="K482" s="173">
        <f t="shared" si="46"/>
        <v>0</v>
      </c>
      <c r="L482" s="173">
        <f t="shared" si="47"/>
        <v>2849</v>
      </c>
    </row>
    <row r="483" spans="1:12" ht="12" customHeight="1" x14ac:dyDescent="0.2">
      <c r="A483" s="2"/>
      <c r="B483" s="168">
        <f t="shared" si="42"/>
        <v>478</v>
      </c>
      <c r="C483" s="175" t="s">
        <v>2514</v>
      </c>
      <c r="D483" s="170" t="str">
        <f>+VLOOKUP(C483,[8]Resumen!$C$1:$J$65536,6,0)</f>
        <v>PC15/700</v>
      </c>
      <c r="E483" s="168">
        <f>+VLOOKUP(C483,[8]Resumen!$C$1:$J$65536,5,0)</f>
        <v>2</v>
      </c>
      <c r="F483" s="171">
        <f>IF(MID(D483,1,2)="PC",VLOOKUP(D483,'[9]Costo Postes Concreto'!$B$1:$D$65536,2,0),VLOOKUP(C483,[8]Resumen!$C$1:$J$65536,7,0))</f>
        <v>3003</v>
      </c>
      <c r="G483" s="172">
        <f>IF(MID(D483,1,2)="PC",VLOOKUP(D483,'[9]Costo Postes Concreto'!$B$1:$D$65536,3,0),E483*F483*$D$3)</f>
        <v>823.40869297226345</v>
      </c>
      <c r="H483" s="172">
        <f t="shared" si="43"/>
        <v>8.2340869297226345</v>
      </c>
      <c r="I483" s="173">
        <f t="shared" si="44"/>
        <v>831.64277990198605</v>
      </c>
      <c r="J483" s="173">
        <f t="shared" si="45"/>
        <v>831.64277990198605</v>
      </c>
      <c r="K483" s="173">
        <f t="shared" si="46"/>
        <v>0</v>
      </c>
      <c r="L483" s="173">
        <f t="shared" si="47"/>
        <v>6006</v>
      </c>
    </row>
    <row r="484" spans="1:12" ht="12" customHeight="1" x14ac:dyDescent="0.2">
      <c r="A484" s="2"/>
      <c r="B484" s="168">
        <f t="shared" si="42"/>
        <v>479</v>
      </c>
      <c r="C484" s="175" t="s">
        <v>2515</v>
      </c>
      <c r="D484" s="170" t="str">
        <f>+VLOOKUP(C484,[8]Resumen!$C$1:$J$65536,6,0)</f>
        <v>PC15/800</v>
      </c>
      <c r="E484" s="168">
        <f>+VLOOKUP(C484,[8]Resumen!$C$1:$J$65536,5,0)</f>
        <v>2</v>
      </c>
      <c r="F484" s="171">
        <f>IF(MID(D484,1,2)="PC",VLOOKUP(D484,'[9]Costo Postes Concreto'!$B$1:$D$65536,2,0),VLOOKUP(C484,[8]Resumen!$C$1:$J$65536,7,0))</f>
        <v>3080</v>
      </c>
      <c r="G484" s="172">
        <f>IF(MID(D484,1,2)="PC",VLOOKUP(D484,'[9]Costo Postes Concreto'!$B$1:$D$65536,3,0),E484*F484*$D$3)</f>
        <v>901.08691354181701</v>
      </c>
      <c r="H484" s="172">
        <f t="shared" si="43"/>
        <v>9.0108691354181705</v>
      </c>
      <c r="I484" s="173">
        <f t="shared" si="44"/>
        <v>910.09778267723516</v>
      </c>
      <c r="J484" s="173">
        <f t="shared" si="45"/>
        <v>910.09778267723516</v>
      </c>
      <c r="K484" s="173">
        <f t="shared" si="46"/>
        <v>0</v>
      </c>
      <c r="L484" s="173">
        <f t="shared" si="47"/>
        <v>6160</v>
      </c>
    </row>
    <row r="485" spans="1:12" ht="12" customHeight="1" x14ac:dyDescent="0.2">
      <c r="A485" s="2"/>
      <c r="B485" s="168">
        <f t="shared" si="42"/>
        <v>480</v>
      </c>
      <c r="C485" s="175" t="s">
        <v>2516</v>
      </c>
      <c r="D485" s="170" t="str">
        <f>+VLOOKUP(C485,[8]Resumen!$C$1:$J$65536,6,0)</f>
        <v>PC15/1000</v>
      </c>
      <c r="E485" s="168">
        <f>+VLOOKUP(C485,[8]Resumen!$C$1:$J$65536,5,0)</f>
        <v>2</v>
      </c>
      <c r="F485" s="171">
        <f>IF(MID(D485,1,2)="PC",VLOOKUP(D485,'[9]Costo Postes Concreto'!$B$1:$D$65536,2,0),VLOOKUP(C485,[8]Resumen!$C$1:$J$65536,7,0))</f>
        <v>3255.5</v>
      </c>
      <c r="G485" s="172">
        <f>IF(MID(D485,1,2)="PC",VLOOKUP(D485,'[9]Costo Postes Concreto'!$B$1:$D$65536,3,0),E485*F485*$D$3)</f>
        <v>1078.1327279568382</v>
      </c>
      <c r="H485" s="172">
        <f t="shared" si="43"/>
        <v>10.781327279568382</v>
      </c>
      <c r="I485" s="173">
        <f t="shared" si="44"/>
        <v>1088.9140552364065</v>
      </c>
      <c r="J485" s="173">
        <f t="shared" si="45"/>
        <v>1088.9140552364065</v>
      </c>
      <c r="K485" s="173">
        <f t="shared" si="46"/>
        <v>0</v>
      </c>
      <c r="L485" s="173">
        <f t="shared" si="47"/>
        <v>6511</v>
      </c>
    </row>
    <row r="486" spans="1:12" ht="12" customHeight="1" x14ac:dyDescent="0.2">
      <c r="A486" s="2"/>
      <c r="B486" s="168">
        <f t="shared" si="42"/>
        <v>481</v>
      </c>
      <c r="C486" s="175" t="s">
        <v>2517</v>
      </c>
      <c r="D486" s="170" t="str">
        <f>+VLOOKUP(C486,[8]Resumen!$C$1:$J$65536,6,0)</f>
        <v>PC15/700</v>
      </c>
      <c r="E486" s="168">
        <f>+VLOOKUP(C486,[8]Resumen!$C$1:$J$65536,5,0)</f>
        <v>1</v>
      </c>
      <c r="F486" s="171">
        <f>IF(MID(D486,1,2)="PC",VLOOKUP(D486,'[9]Costo Postes Concreto'!$B$1:$D$65536,2,0),VLOOKUP(C486,[8]Resumen!$C$1:$J$65536,7,0))</f>
        <v>3003</v>
      </c>
      <c r="G486" s="172">
        <f>IF(MID(D486,1,2)="PC",VLOOKUP(D486,'[9]Costo Postes Concreto'!$B$1:$D$65536,3,0),E486*F486*$D$3)</f>
        <v>823.40869297226345</v>
      </c>
      <c r="H486" s="172">
        <f t="shared" si="43"/>
        <v>8.2340869297226345</v>
      </c>
      <c r="I486" s="173">
        <f t="shared" si="44"/>
        <v>831.64277990198605</v>
      </c>
      <c r="J486" s="173">
        <f t="shared" si="45"/>
        <v>831.64277990198605</v>
      </c>
      <c r="K486" s="173">
        <f t="shared" si="46"/>
        <v>0</v>
      </c>
      <c r="L486" s="173">
        <f t="shared" si="47"/>
        <v>3003</v>
      </c>
    </row>
    <row r="487" spans="1:12" ht="12" customHeight="1" x14ac:dyDescent="0.2">
      <c r="A487" s="2"/>
      <c r="B487" s="168">
        <f t="shared" si="42"/>
        <v>482</v>
      </c>
      <c r="C487" s="175" t="s">
        <v>2518</v>
      </c>
      <c r="D487" s="170" t="str">
        <f>+VLOOKUP(C487,[8]Resumen!$C$1:$J$65536,6,0)</f>
        <v>PC15/900</v>
      </c>
      <c r="E487" s="168">
        <f>+VLOOKUP(C487,[8]Resumen!$C$1:$J$65536,5,0)</f>
        <v>2</v>
      </c>
      <c r="F487" s="171">
        <f>IF(MID(D487,1,2)="PC",VLOOKUP(D487,'[9]Costo Postes Concreto'!$B$1:$D$65536,2,0),VLOOKUP(C487,[8]Resumen!$C$1:$J$65536,7,0))</f>
        <v>3200</v>
      </c>
      <c r="G487" s="172">
        <f>IF(MID(D487,1,2)="PC",VLOOKUP(D487,'[9]Costo Postes Concreto'!$B$1:$D$65536,3,0),E487*F487*$D$3)</f>
        <v>1022.1438806631991</v>
      </c>
      <c r="H487" s="172">
        <f t="shared" si="43"/>
        <v>10.221438806631991</v>
      </c>
      <c r="I487" s="173">
        <f t="shared" si="44"/>
        <v>1032.3653194698311</v>
      </c>
      <c r="J487" s="173">
        <f t="shared" si="45"/>
        <v>1032.3653194698311</v>
      </c>
      <c r="K487" s="173">
        <f t="shared" si="46"/>
        <v>0</v>
      </c>
      <c r="L487" s="173">
        <f t="shared" si="47"/>
        <v>6400</v>
      </c>
    </row>
    <row r="488" spans="1:12" ht="12" customHeight="1" x14ac:dyDescent="0.2">
      <c r="A488" s="2"/>
      <c r="B488" s="168">
        <f t="shared" si="42"/>
        <v>483</v>
      </c>
      <c r="C488" s="175" t="s">
        <v>2519</v>
      </c>
      <c r="D488" s="170" t="str">
        <f>+VLOOKUP(C488,[8]Resumen!$C$1:$J$65536,6,0)</f>
        <v>PC15/1000</v>
      </c>
      <c r="E488" s="168">
        <f>+VLOOKUP(C488,[8]Resumen!$C$1:$J$65536,5,0)</f>
        <v>2</v>
      </c>
      <c r="F488" s="171">
        <f>IF(MID(D488,1,2)="PC",VLOOKUP(D488,'[9]Costo Postes Concreto'!$B$1:$D$65536,2,0),VLOOKUP(C488,[8]Resumen!$C$1:$J$65536,7,0))</f>
        <v>3255.5</v>
      </c>
      <c r="G488" s="172">
        <f>IF(MID(D488,1,2)="PC",VLOOKUP(D488,'[9]Costo Postes Concreto'!$B$1:$D$65536,3,0),E488*F488*$D$3)</f>
        <v>1078.1327279568382</v>
      </c>
      <c r="H488" s="172">
        <f t="shared" si="43"/>
        <v>10.781327279568382</v>
      </c>
      <c r="I488" s="173">
        <f t="shared" si="44"/>
        <v>1088.9140552364065</v>
      </c>
      <c r="J488" s="173">
        <f t="shared" si="45"/>
        <v>1088.9140552364065</v>
      </c>
      <c r="K488" s="173">
        <f t="shared" si="46"/>
        <v>0</v>
      </c>
      <c r="L488" s="173">
        <f t="shared" si="47"/>
        <v>6511</v>
      </c>
    </row>
    <row r="489" spans="1:12" ht="12" customHeight="1" x14ac:dyDescent="0.2">
      <c r="A489" s="2"/>
      <c r="B489" s="168">
        <f t="shared" si="42"/>
        <v>484</v>
      </c>
      <c r="C489" s="175" t="s">
        <v>2520</v>
      </c>
      <c r="D489" s="170" t="str">
        <f>+VLOOKUP(C489,[8]Resumen!$C$1:$J$65536,6,0)</f>
        <v>PC15/1300</v>
      </c>
      <c r="E489" s="168">
        <f>+VLOOKUP(C489,[8]Resumen!$C$1:$J$65536,5,0)</f>
        <v>2</v>
      </c>
      <c r="F489" s="171">
        <f>IF(MID(D489,1,2)="PC",VLOOKUP(D489,'[9]Costo Postes Concreto'!$B$1:$D$65536,2,0),VLOOKUP(C489,[8]Resumen!$C$1:$J$65536,7,0))</f>
        <v>3513.0508658008657</v>
      </c>
      <c r="G489" s="172">
        <f>IF(MID(D489,1,2)="PC",VLOOKUP(D489,'[9]Costo Postes Concreto'!$B$1:$D$65536,3,0),E489*F489*$D$3)</f>
        <v>1337.9521170679955</v>
      </c>
      <c r="H489" s="172">
        <f t="shared" si="43"/>
        <v>13.379521170679954</v>
      </c>
      <c r="I489" s="173">
        <f t="shared" si="44"/>
        <v>1351.3316382386754</v>
      </c>
      <c r="J489" s="173">
        <f t="shared" si="45"/>
        <v>1351.3316382386754</v>
      </c>
      <c r="K489" s="173">
        <f t="shared" si="46"/>
        <v>0</v>
      </c>
      <c r="L489" s="173">
        <f t="shared" si="47"/>
        <v>7026.1017316017314</v>
      </c>
    </row>
    <row r="490" spans="1:12" ht="12" customHeight="1" x14ac:dyDescent="0.2">
      <c r="A490" s="2"/>
      <c r="B490" s="168">
        <f t="shared" si="42"/>
        <v>485</v>
      </c>
      <c r="C490" s="175" t="s">
        <v>2521</v>
      </c>
      <c r="D490" s="170" t="str">
        <f>+VLOOKUP(C490,[8]Resumen!$C$1:$J$65536,6,0)</f>
        <v>PC15/800</v>
      </c>
      <c r="E490" s="168">
        <f>+VLOOKUP(C490,[8]Resumen!$C$1:$J$65536,5,0)</f>
        <v>1</v>
      </c>
      <c r="F490" s="171">
        <f>IF(MID(D490,1,2)="PC",VLOOKUP(D490,'[9]Costo Postes Concreto'!$B$1:$D$65536,2,0),VLOOKUP(C490,[8]Resumen!$C$1:$J$65536,7,0))</f>
        <v>3080</v>
      </c>
      <c r="G490" s="172">
        <f>IF(MID(D490,1,2)="PC",VLOOKUP(D490,'[9]Costo Postes Concreto'!$B$1:$D$65536,3,0),E490*F490*$D$3)</f>
        <v>901.08691354181701</v>
      </c>
      <c r="H490" s="172">
        <f t="shared" si="43"/>
        <v>9.0108691354181705</v>
      </c>
      <c r="I490" s="173">
        <f t="shared" si="44"/>
        <v>910.09778267723516</v>
      </c>
      <c r="J490" s="173">
        <f t="shared" si="45"/>
        <v>910.09778267723516</v>
      </c>
      <c r="K490" s="173">
        <f t="shared" si="46"/>
        <v>0</v>
      </c>
      <c r="L490" s="173">
        <f t="shared" si="47"/>
        <v>3080</v>
      </c>
    </row>
    <row r="491" spans="1:12" ht="12" customHeight="1" x14ac:dyDescent="0.2">
      <c r="A491" s="2"/>
      <c r="B491" s="168">
        <f t="shared" si="42"/>
        <v>486</v>
      </c>
      <c r="C491" s="175" t="s">
        <v>2522</v>
      </c>
      <c r="D491" s="170" t="str">
        <f>+VLOOKUP(C491,[8]Resumen!$C$1:$J$65536,6,0)</f>
        <v>PC15/600</v>
      </c>
      <c r="E491" s="168">
        <f>+VLOOKUP(C491,[8]Resumen!$C$1:$J$65536,5,0)</f>
        <v>2</v>
      </c>
      <c r="F491" s="171">
        <f>IF(MID(D491,1,2)="PC",VLOOKUP(D491,'[9]Costo Postes Concreto'!$B$1:$D$65536,2,0),VLOOKUP(C491,[8]Resumen!$C$1:$J$65536,7,0))</f>
        <v>2926</v>
      </c>
      <c r="G491" s="172">
        <f>IF(MID(D491,1,2)="PC",VLOOKUP(D491,'[9]Costo Postes Concreto'!$B$1:$D$65536,3,0),E491*F491*$D$3)</f>
        <v>745.73047240270989</v>
      </c>
      <c r="H491" s="172">
        <f t="shared" si="43"/>
        <v>7.4573047240270993</v>
      </c>
      <c r="I491" s="173">
        <f t="shared" si="44"/>
        <v>753.18777712673705</v>
      </c>
      <c r="J491" s="173">
        <f t="shared" si="45"/>
        <v>753.18777712673705</v>
      </c>
      <c r="K491" s="173">
        <f t="shared" si="46"/>
        <v>0</v>
      </c>
      <c r="L491" s="173">
        <f t="shared" si="47"/>
        <v>5852</v>
      </c>
    </row>
    <row r="492" spans="1:12" ht="12" customHeight="1" x14ac:dyDescent="0.2">
      <c r="A492" s="2"/>
      <c r="B492" s="168">
        <f t="shared" si="42"/>
        <v>487</v>
      </c>
      <c r="C492" s="175" t="s">
        <v>2523</v>
      </c>
      <c r="D492" s="170" t="str">
        <f>+VLOOKUP(C492,[8]Resumen!$C$1:$J$65536,6,0)</f>
        <v>PC15/400</v>
      </c>
      <c r="E492" s="168">
        <f>+VLOOKUP(C492,[8]Resumen!$C$1:$J$65536,5,0)</f>
        <v>2</v>
      </c>
      <c r="F492" s="171">
        <f>IF(MID(D492,1,2)="PC",VLOOKUP(D492,'[9]Costo Postes Concreto'!$B$1:$D$65536,2,0),VLOOKUP(C492,[8]Resumen!$C$1:$J$65536,7,0))</f>
        <v>2772</v>
      </c>
      <c r="G492" s="172">
        <f>IF(MID(D492,1,2)="PC",VLOOKUP(D492,'[9]Costo Postes Concreto'!$B$1:$D$65536,3,0),E492*F492*$D$3)</f>
        <v>590.37403126360323</v>
      </c>
      <c r="H492" s="172">
        <f t="shared" si="43"/>
        <v>5.9037403126360326</v>
      </c>
      <c r="I492" s="173">
        <f t="shared" si="44"/>
        <v>596.27777157623927</v>
      </c>
      <c r="J492" s="173">
        <f t="shared" si="45"/>
        <v>596.27777157623927</v>
      </c>
      <c r="K492" s="173">
        <f t="shared" si="46"/>
        <v>0</v>
      </c>
      <c r="L492" s="173">
        <f t="shared" si="47"/>
        <v>5544</v>
      </c>
    </row>
    <row r="493" spans="1:12" ht="12" customHeight="1" x14ac:dyDescent="0.2">
      <c r="A493" s="2"/>
      <c r="B493" s="168">
        <f t="shared" si="42"/>
        <v>488</v>
      </c>
      <c r="C493" s="175" t="s">
        <v>2524</v>
      </c>
      <c r="D493" s="170" t="str">
        <f>+VLOOKUP(C493,[8]Resumen!$C$1:$J$65536,6,0)</f>
        <v>PC15/500</v>
      </c>
      <c r="E493" s="168">
        <f>+VLOOKUP(C493,[8]Resumen!$C$1:$J$65536,5,0)</f>
        <v>2</v>
      </c>
      <c r="F493" s="171">
        <f>IF(MID(D493,1,2)="PC",VLOOKUP(D493,'[9]Costo Postes Concreto'!$B$1:$D$65536,2,0),VLOOKUP(C493,[8]Resumen!$C$1:$J$65536,7,0))</f>
        <v>2849</v>
      </c>
      <c r="G493" s="172">
        <f>IF(MID(D493,1,2)="PC",VLOOKUP(D493,'[9]Costo Postes Concreto'!$B$1:$D$65536,3,0),E493*F493*$D$3)</f>
        <v>668.05225183315679</v>
      </c>
      <c r="H493" s="172">
        <f t="shared" si="43"/>
        <v>6.6805225183315677</v>
      </c>
      <c r="I493" s="173">
        <f t="shared" si="44"/>
        <v>674.73277435148839</v>
      </c>
      <c r="J493" s="173">
        <f t="shared" si="45"/>
        <v>674.73277435148839</v>
      </c>
      <c r="K493" s="173">
        <f t="shared" si="46"/>
        <v>0</v>
      </c>
      <c r="L493" s="173">
        <f t="shared" si="47"/>
        <v>5698</v>
      </c>
    </row>
    <row r="494" spans="1:12" ht="12" customHeight="1" x14ac:dyDescent="0.2">
      <c r="A494" s="2"/>
      <c r="B494" s="168">
        <f t="shared" si="42"/>
        <v>489</v>
      </c>
      <c r="C494" s="175" t="s">
        <v>2525</v>
      </c>
      <c r="D494" s="170" t="str">
        <f>+VLOOKUP(C494,[8]Resumen!$C$1:$J$65536,6,0)</f>
        <v>PC16/400</v>
      </c>
      <c r="E494" s="168">
        <f>+VLOOKUP(C494,[8]Resumen!$C$1:$J$65536,5,0)</f>
        <v>1</v>
      </c>
      <c r="F494" s="171">
        <f>IF(MID(D494,1,2)="PC",VLOOKUP(D494,'[9]Costo Postes Concreto'!$B$1:$D$65536,2,0),VLOOKUP(C494,[8]Resumen!$C$1:$J$65536,7,0))</f>
        <v>3080</v>
      </c>
      <c r="G494" s="172">
        <f>IF(MID(D494,1,2)="PC",VLOOKUP(D494,'[9]Costo Postes Concreto'!$B$1:$D$65536,3,0),E494*F494*$D$3)</f>
        <v>901.08691354181701</v>
      </c>
      <c r="H494" s="172">
        <f t="shared" si="43"/>
        <v>9.0108691354181705</v>
      </c>
      <c r="I494" s="173">
        <f t="shared" si="44"/>
        <v>910.09778267723516</v>
      </c>
      <c r="J494" s="173">
        <f t="shared" si="45"/>
        <v>910.09778267723516</v>
      </c>
      <c r="K494" s="173">
        <f t="shared" si="46"/>
        <v>0</v>
      </c>
      <c r="L494" s="173">
        <f t="shared" si="47"/>
        <v>3080</v>
      </c>
    </row>
    <row r="495" spans="1:12" ht="12" customHeight="1" x14ac:dyDescent="0.2">
      <c r="A495" s="2"/>
      <c r="B495" s="168">
        <f t="shared" si="42"/>
        <v>490</v>
      </c>
      <c r="C495" s="175" t="s">
        <v>2526</v>
      </c>
      <c r="D495" s="170" t="str">
        <f>+VLOOKUP(C495,[8]Resumen!$C$1:$J$65536,6,0)</f>
        <v>PC16/400</v>
      </c>
      <c r="E495" s="168">
        <f>+VLOOKUP(C495,[8]Resumen!$C$1:$J$65536,5,0)</f>
        <v>1</v>
      </c>
      <c r="F495" s="171">
        <f>IF(MID(D495,1,2)="PC",VLOOKUP(D495,'[9]Costo Postes Concreto'!$B$1:$D$65536,2,0),VLOOKUP(C495,[8]Resumen!$C$1:$J$65536,7,0))</f>
        <v>3080</v>
      </c>
      <c r="G495" s="172">
        <f>IF(MID(D495,1,2)="PC",VLOOKUP(D495,'[9]Costo Postes Concreto'!$B$1:$D$65536,3,0),E495*F495*$D$3)</f>
        <v>901.08691354181701</v>
      </c>
      <c r="H495" s="172">
        <f t="shared" si="43"/>
        <v>9.0108691354181705</v>
      </c>
      <c r="I495" s="173">
        <f t="shared" si="44"/>
        <v>910.09778267723516</v>
      </c>
      <c r="J495" s="173">
        <f t="shared" si="45"/>
        <v>910.09778267723516</v>
      </c>
      <c r="K495" s="173">
        <f t="shared" si="46"/>
        <v>0</v>
      </c>
      <c r="L495" s="173">
        <f t="shared" si="47"/>
        <v>3080</v>
      </c>
    </row>
    <row r="496" spans="1:12" ht="12" customHeight="1" x14ac:dyDescent="0.2">
      <c r="A496" s="2"/>
      <c r="B496" s="168">
        <f t="shared" si="42"/>
        <v>491</v>
      </c>
      <c r="C496" s="175" t="s">
        <v>2527</v>
      </c>
      <c r="D496" s="170" t="str">
        <f>+VLOOKUP(C496,[8]Resumen!$C$1:$J$65536,6,0)</f>
        <v>PC16/400</v>
      </c>
      <c r="E496" s="168">
        <f>+VLOOKUP(C496,[8]Resumen!$C$1:$J$65536,5,0)</f>
        <v>1</v>
      </c>
      <c r="F496" s="171">
        <f>IF(MID(D496,1,2)="PC",VLOOKUP(D496,'[9]Costo Postes Concreto'!$B$1:$D$65536,2,0),VLOOKUP(C496,[8]Resumen!$C$1:$J$65536,7,0))</f>
        <v>3080</v>
      </c>
      <c r="G496" s="172">
        <f>IF(MID(D496,1,2)="PC",VLOOKUP(D496,'[9]Costo Postes Concreto'!$B$1:$D$65536,3,0),E496*F496*$D$3)</f>
        <v>901.08691354181701</v>
      </c>
      <c r="H496" s="172">
        <f t="shared" si="43"/>
        <v>9.0108691354181705</v>
      </c>
      <c r="I496" s="173">
        <f t="shared" si="44"/>
        <v>910.09778267723516</v>
      </c>
      <c r="J496" s="173">
        <f t="shared" si="45"/>
        <v>910.09778267723516</v>
      </c>
      <c r="K496" s="173">
        <f t="shared" si="46"/>
        <v>0</v>
      </c>
      <c r="L496" s="173">
        <f t="shared" si="47"/>
        <v>3080</v>
      </c>
    </row>
    <row r="497" spans="1:12" ht="12" customHeight="1" x14ac:dyDescent="0.2">
      <c r="A497" s="2"/>
      <c r="B497" s="168">
        <f t="shared" si="42"/>
        <v>492</v>
      </c>
      <c r="C497" s="175" t="s">
        <v>2528</v>
      </c>
      <c r="D497" s="170" t="str">
        <f>+VLOOKUP(C497,[8]Resumen!$C$1:$J$65536,6,0)</f>
        <v>PC16/400</v>
      </c>
      <c r="E497" s="168">
        <f>+VLOOKUP(C497,[8]Resumen!$C$1:$J$65536,5,0)</f>
        <v>1</v>
      </c>
      <c r="F497" s="171">
        <f>IF(MID(D497,1,2)="PC",VLOOKUP(D497,'[9]Costo Postes Concreto'!$B$1:$D$65536,2,0),VLOOKUP(C497,[8]Resumen!$C$1:$J$65536,7,0))</f>
        <v>3080</v>
      </c>
      <c r="G497" s="172">
        <f>IF(MID(D497,1,2)="PC",VLOOKUP(D497,'[9]Costo Postes Concreto'!$B$1:$D$65536,3,0),E497*F497*$D$3)</f>
        <v>901.08691354181701</v>
      </c>
      <c r="H497" s="172">
        <f t="shared" si="43"/>
        <v>9.0108691354181705</v>
      </c>
      <c r="I497" s="173">
        <f t="shared" si="44"/>
        <v>910.09778267723516</v>
      </c>
      <c r="J497" s="173">
        <f t="shared" si="45"/>
        <v>910.09778267723516</v>
      </c>
      <c r="K497" s="173">
        <f t="shared" si="46"/>
        <v>0</v>
      </c>
      <c r="L497" s="173">
        <f t="shared" si="47"/>
        <v>3080</v>
      </c>
    </row>
    <row r="498" spans="1:12" ht="12" customHeight="1" x14ac:dyDescent="0.2">
      <c r="A498" s="2"/>
      <c r="B498" s="168">
        <f t="shared" si="42"/>
        <v>493</v>
      </c>
      <c r="C498" s="175" t="s">
        <v>2529</v>
      </c>
      <c r="D498" s="170" t="str">
        <f>+VLOOKUP(C498,[8]Resumen!$C$1:$J$65536,6,0)</f>
        <v>PC16/400</v>
      </c>
      <c r="E498" s="168">
        <f>+VLOOKUP(C498,[8]Resumen!$C$1:$J$65536,5,0)</f>
        <v>1</v>
      </c>
      <c r="F498" s="171">
        <f>IF(MID(D498,1,2)="PC",VLOOKUP(D498,'[9]Costo Postes Concreto'!$B$1:$D$65536,2,0),VLOOKUP(C498,[8]Resumen!$C$1:$J$65536,7,0))</f>
        <v>3080</v>
      </c>
      <c r="G498" s="172">
        <f>IF(MID(D498,1,2)="PC",VLOOKUP(D498,'[9]Costo Postes Concreto'!$B$1:$D$65536,3,0),E498*F498*$D$3)</f>
        <v>901.08691354181701</v>
      </c>
      <c r="H498" s="172">
        <f t="shared" si="43"/>
        <v>9.0108691354181705</v>
      </c>
      <c r="I498" s="173">
        <f t="shared" si="44"/>
        <v>910.09778267723516</v>
      </c>
      <c r="J498" s="173">
        <f t="shared" si="45"/>
        <v>910.09778267723516</v>
      </c>
      <c r="K498" s="173">
        <f t="shared" si="46"/>
        <v>0</v>
      </c>
      <c r="L498" s="173">
        <f t="shared" si="47"/>
        <v>3080</v>
      </c>
    </row>
    <row r="499" spans="1:12" ht="12" customHeight="1" x14ac:dyDescent="0.2">
      <c r="A499" s="2"/>
      <c r="B499" s="168">
        <f t="shared" si="42"/>
        <v>494</v>
      </c>
      <c r="C499" s="175" t="s">
        <v>2530</v>
      </c>
      <c r="D499" s="170" t="str">
        <f>+VLOOKUP(C499,[8]Resumen!$C$1:$J$65536,6,0)</f>
        <v>PC16/500</v>
      </c>
      <c r="E499" s="168">
        <f>+VLOOKUP(C499,[8]Resumen!$C$1:$J$65536,5,0)</f>
        <v>1</v>
      </c>
      <c r="F499" s="171">
        <f>IF(MID(D499,1,2)="PC",VLOOKUP(D499,'[9]Costo Postes Concreto'!$B$1:$D$65536,2,0),VLOOKUP(C499,[8]Resumen!$C$1:$J$65536,7,0))</f>
        <v>3157</v>
      </c>
      <c r="G499" s="172">
        <f>IF(MID(D499,1,2)="PC",VLOOKUP(D499,'[9]Costo Postes Concreto'!$B$1:$D$65536,3,0),E499*F499*$D$3)</f>
        <v>978.76513411137057</v>
      </c>
      <c r="H499" s="172">
        <f t="shared" si="43"/>
        <v>9.7876513411137065</v>
      </c>
      <c r="I499" s="173">
        <f t="shared" si="44"/>
        <v>988.55278545248427</v>
      </c>
      <c r="J499" s="173">
        <f t="shared" si="45"/>
        <v>988.55278545248427</v>
      </c>
      <c r="K499" s="173">
        <f t="shared" si="46"/>
        <v>0</v>
      </c>
      <c r="L499" s="173">
        <f t="shared" si="47"/>
        <v>3157</v>
      </c>
    </row>
    <row r="500" spans="1:12" ht="12" customHeight="1" x14ac:dyDescent="0.2">
      <c r="A500" s="2"/>
      <c r="B500" s="168">
        <f t="shared" si="42"/>
        <v>495</v>
      </c>
      <c r="C500" s="175" t="s">
        <v>2531</v>
      </c>
      <c r="D500" s="170" t="str">
        <f>+VLOOKUP(C500,[8]Resumen!$C$1:$J$65536,6,0)</f>
        <v>PC16/400</v>
      </c>
      <c r="E500" s="168">
        <f>+VLOOKUP(C500,[8]Resumen!$C$1:$J$65536,5,0)</f>
        <v>1</v>
      </c>
      <c r="F500" s="171">
        <f>IF(MID(D500,1,2)="PC",VLOOKUP(D500,'[9]Costo Postes Concreto'!$B$1:$D$65536,2,0),VLOOKUP(C500,[8]Resumen!$C$1:$J$65536,7,0))</f>
        <v>3080</v>
      </c>
      <c r="G500" s="172">
        <f>IF(MID(D500,1,2)="PC",VLOOKUP(D500,'[9]Costo Postes Concreto'!$B$1:$D$65536,3,0),E500*F500*$D$3)</f>
        <v>901.08691354181701</v>
      </c>
      <c r="H500" s="172">
        <f t="shared" si="43"/>
        <v>9.0108691354181705</v>
      </c>
      <c r="I500" s="173">
        <f t="shared" si="44"/>
        <v>910.09778267723516</v>
      </c>
      <c r="J500" s="173">
        <f t="shared" si="45"/>
        <v>910.09778267723516</v>
      </c>
      <c r="K500" s="173">
        <f t="shared" si="46"/>
        <v>0</v>
      </c>
      <c r="L500" s="173">
        <f t="shared" si="47"/>
        <v>3080</v>
      </c>
    </row>
    <row r="501" spans="1:12" ht="12" customHeight="1" x14ac:dyDescent="0.2">
      <c r="A501" s="2"/>
      <c r="B501" s="168">
        <f t="shared" si="42"/>
        <v>496</v>
      </c>
      <c r="C501" s="175" t="s">
        <v>2532</v>
      </c>
      <c r="D501" s="170" t="str">
        <f>+VLOOKUP(C501,[8]Resumen!$C$1:$J$65536,6,0)</f>
        <v>PC16/500</v>
      </c>
      <c r="E501" s="168">
        <f>+VLOOKUP(C501,[8]Resumen!$C$1:$J$65536,5,0)</f>
        <v>1</v>
      </c>
      <c r="F501" s="171">
        <f>IF(MID(D501,1,2)="PC",VLOOKUP(D501,'[9]Costo Postes Concreto'!$B$1:$D$65536,2,0),VLOOKUP(C501,[8]Resumen!$C$1:$J$65536,7,0))</f>
        <v>3157</v>
      </c>
      <c r="G501" s="172">
        <f>IF(MID(D501,1,2)="PC",VLOOKUP(D501,'[9]Costo Postes Concreto'!$B$1:$D$65536,3,0),E501*F501*$D$3)</f>
        <v>978.76513411137057</v>
      </c>
      <c r="H501" s="172">
        <f t="shared" si="43"/>
        <v>9.7876513411137065</v>
      </c>
      <c r="I501" s="173">
        <f t="shared" si="44"/>
        <v>988.55278545248427</v>
      </c>
      <c r="J501" s="173">
        <f t="shared" si="45"/>
        <v>988.55278545248427</v>
      </c>
      <c r="K501" s="173">
        <f t="shared" si="46"/>
        <v>0</v>
      </c>
      <c r="L501" s="173">
        <f t="shared" si="47"/>
        <v>3157</v>
      </c>
    </row>
    <row r="502" spans="1:12" ht="12" customHeight="1" x14ac:dyDescent="0.2">
      <c r="A502" s="2"/>
      <c r="B502" s="168">
        <f t="shared" si="42"/>
        <v>497</v>
      </c>
      <c r="C502" s="175" t="s">
        <v>2533</v>
      </c>
      <c r="D502" s="170" t="str">
        <f>+VLOOKUP(C502,[8]Resumen!$C$1:$J$65536,6,0)</f>
        <v>PC16/400</v>
      </c>
      <c r="E502" s="168">
        <f>+VLOOKUP(C502,[8]Resumen!$C$1:$J$65536,5,0)</f>
        <v>1</v>
      </c>
      <c r="F502" s="171">
        <f>IF(MID(D502,1,2)="PC",VLOOKUP(D502,'[9]Costo Postes Concreto'!$B$1:$D$65536,2,0),VLOOKUP(C502,[8]Resumen!$C$1:$J$65536,7,0))</f>
        <v>3080</v>
      </c>
      <c r="G502" s="172">
        <f>IF(MID(D502,1,2)="PC",VLOOKUP(D502,'[9]Costo Postes Concreto'!$B$1:$D$65536,3,0),E502*F502*$D$3)</f>
        <v>901.08691354181701</v>
      </c>
      <c r="H502" s="172">
        <f t="shared" si="43"/>
        <v>9.0108691354181705</v>
      </c>
      <c r="I502" s="173">
        <f t="shared" si="44"/>
        <v>910.09778267723516</v>
      </c>
      <c r="J502" s="173">
        <f t="shared" si="45"/>
        <v>910.09778267723516</v>
      </c>
      <c r="K502" s="173">
        <f t="shared" si="46"/>
        <v>0</v>
      </c>
      <c r="L502" s="173">
        <f t="shared" si="47"/>
        <v>3080</v>
      </c>
    </row>
    <row r="503" spans="1:12" ht="12" customHeight="1" x14ac:dyDescent="0.2">
      <c r="A503" s="2"/>
      <c r="B503" s="168">
        <f t="shared" si="42"/>
        <v>498</v>
      </c>
      <c r="C503" s="175" t="s">
        <v>2534</v>
      </c>
      <c r="D503" s="170" t="str">
        <f>+VLOOKUP(C503,[8]Resumen!$C$1:$J$65536,6,0)</f>
        <v>PC16/500</v>
      </c>
      <c r="E503" s="168">
        <f>+VLOOKUP(C503,[8]Resumen!$C$1:$J$65536,5,0)</f>
        <v>1</v>
      </c>
      <c r="F503" s="171">
        <f>IF(MID(D503,1,2)="PC",VLOOKUP(D503,'[9]Costo Postes Concreto'!$B$1:$D$65536,2,0),VLOOKUP(C503,[8]Resumen!$C$1:$J$65536,7,0))</f>
        <v>3157</v>
      </c>
      <c r="G503" s="172">
        <f>IF(MID(D503,1,2)="PC",VLOOKUP(D503,'[9]Costo Postes Concreto'!$B$1:$D$65536,3,0),E503*F503*$D$3)</f>
        <v>978.76513411137057</v>
      </c>
      <c r="H503" s="172">
        <f t="shared" si="43"/>
        <v>9.7876513411137065</v>
      </c>
      <c r="I503" s="173">
        <f t="shared" si="44"/>
        <v>988.55278545248427</v>
      </c>
      <c r="J503" s="173">
        <f t="shared" si="45"/>
        <v>988.55278545248427</v>
      </c>
      <c r="K503" s="173">
        <f t="shared" si="46"/>
        <v>0</v>
      </c>
      <c r="L503" s="173">
        <f t="shared" si="47"/>
        <v>3157</v>
      </c>
    </row>
    <row r="504" spans="1:12" ht="12" customHeight="1" x14ac:dyDescent="0.2">
      <c r="A504" s="2"/>
      <c r="B504" s="168">
        <f t="shared" si="42"/>
        <v>499</v>
      </c>
      <c r="C504" s="175" t="s">
        <v>2535</v>
      </c>
      <c r="D504" s="170" t="str">
        <f>+VLOOKUP(C504,[8]Resumen!$C$1:$J$65536,6,0)</f>
        <v>PC16/500</v>
      </c>
      <c r="E504" s="168">
        <f>+VLOOKUP(C504,[8]Resumen!$C$1:$J$65536,5,0)</f>
        <v>1</v>
      </c>
      <c r="F504" s="171">
        <f>IF(MID(D504,1,2)="PC",VLOOKUP(D504,'[9]Costo Postes Concreto'!$B$1:$D$65536,2,0),VLOOKUP(C504,[8]Resumen!$C$1:$J$65536,7,0))</f>
        <v>3157</v>
      </c>
      <c r="G504" s="172">
        <f>IF(MID(D504,1,2)="PC",VLOOKUP(D504,'[9]Costo Postes Concreto'!$B$1:$D$65536,3,0),E504*F504*$D$3)</f>
        <v>978.76513411137057</v>
      </c>
      <c r="H504" s="172">
        <f t="shared" si="43"/>
        <v>9.7876513411137065</v>
      </c>
      <c r="I504" s="173">
        <f t="shared" si="44"/>
        <v>988.55278545248427</v>
      </c>
      <c r="J504" s="173">
        <f t="shared" si="45"/>
        <v>988.55278545248427</v>
      </c>
      <c r="K504" s="173">
        <f t="shared" si="46"/>
        <v>0</v>
      </c>
      <c r="L504" s="173">
        <f t="shared" si="47"/>
        <v>3157</v>
      </c>
    </row>
    <row r="505" spans="1:12" ht="12" customHeight="1" x14ac:dyDescent="0.2">
      <c r="A505" s="2"/>
      <c r="B505" s="168">
        <f t="shared" si="42"/>
        <v>500</v>
      </c>
      <c r="C505" s="175" t="s">
        <v>2536</v>
      </c>
      <c r="D505" s="170" t="str">
        <f>+VLOOKUP(C505,[8]Resumen!$C$1:$J$65536,6,0)</f>
        <v>PC16/600</v>
      </c>
      <c r="E505" s="168">
        <f>+VLOOKUP(C505,[8]Resumen!$C$1:$J$65536,5,0)</f>
        <v>1</v>
      </c>
      <c r="F505" s="171">
        <f>IF(MID(D505,1,2)="PC",VLOOKUP(D505,'[9]Costo Postes Concreto'!$B$1:$D$65536,2,0),VLOOKUP(C505,[8]Resumen!$C$1:$J$65536,7,0))</f>
        <v>3234</v>
      </c>
      <c r="G505" s="172">
        <f>IF(MID(D505,1,2)="PC",VLOOKUP(D505,'[9]Costo Postes Concreto'!$B$1:$D$65536,3,0),E505*F505*$D$3)</f>
        <v>1056.4433546809237</v>
      </c>
      <c r="H505" s="172">
        <f t="shared" si="43"/>
        <v>10.564433546809237</v>
      </c>
      <c r="I505" s="173">
        <f t="shared" si="44"/>
        <v>1067.0077882277328</v>
      </c>
      <c r="J505" s="173">
        <f t="shared" si="45"/>
        <v>1067.0077882277328</v>
      </c>
      <c r="K505" s="173">
        <f t="shared" si="46"/>
        <v>0</v>
      </c>
      <c r="L505" s="173">
        <f t="shared" si="47"/>
        <v>3234</v>
      </c>
    </row>
    <row r="506" spans="1:12" ht="12" customHeight="1" x14ac:dyDescent="0.2">
      <c r="A506" s="2"/>
      <c r="B506" s="168">
        <f t="shared" si="42"/>
        <v>501</v>
      </c>
      <c r="C506" s="175" t="s">
        <v>2537</v>
      </c>
      <c r="D506" s="170" t="str">
        <f>+VLOOKUP(C506,[8]Resumen!$C$1:$J$65536,6,0)</f>
        <v>PC16/500</v>
      </c>
      <c r="E506" s="168">
        <f>+VLOOKUP(C506,[8]Resumen!$C$1:$J$65536,5,0)</f>
        <v>1</v>
      </c>
      <c r="F506" s="171">
        <f>IF(MID(D506,1,2)="PC",VLOOKUP(D506,'[9]Costo Postes Concreto'!$B$1:$D$65536,2,0),VLOOKUP(C506,[8]Resumen!$C$1:$J$65536,7,0))</f>
        <v>3157</v>
      </c>
      <c r="G506" s="172">
        <f>IF(MID(D506,1,2)="PC",VLOOKUP(D506,'[9]Costo Postes Concreto'!$B$1:$D$65536,3,0),E506*F506*$D$3)</f>
        <v>978.76513411137057</v>
      </c>
      <c r="H506" s="172">
        <f t="shared" si="43"/>
        <v>9.7876513411137065</v>
      </c>
      <c r="I506" s="173">
        <f t="shared" si="44"/>
        <v>988.55278545248427</v>
      </c>
      <c r="J506" s="173">
        <f t="shared" si="45"/>
        <v>988.55278545248427</v>
      </c>
      <c r="K506" s="173">
        <f t="shared" si="46"/>
        <v>0</v>
      </c>
      <c r="L506" s="173">
        <f t="shared" si="47"/>
        <v>3157</v>
      </c>
    </row>
    <row r="507" spans="1:12" ht="12" customHeight="1" x14ac:dyDescent="0.2">
      <c r="A507" s="2"/>
      <c r="B507" s="168">
        <f t="shared" si="42"/>
        <v>502</v>
      </c>
      <c r="C507" s="175" t="s">
        <v>2538</v>
      </c>
      <c r="D507" s="170" t="str">
        <f>+VLOOKUP(C507,[8]Resumen!$C$1:$J$65536,6,0)</f>
        <v>PC16/400</v>
      </c>
      <c r="E507" s="168">
        <f>+VLOOKUP(C507,[8]Resumen!$C$1:$J$65536,5,0)</f>
        <v>1</v>
      </c>
      <c r="F507" s="171">
        <f>IF(MID(D507,1,2)="PC",VLOOKUP(D507,'[9]Costo Postes Concreto'!$B$1:$D$65536,2,0),VLOOKUP(C507,[8]Resumen!$C$1:$J$65536,7,0))</f>
        <v>3080</v>
      </c>
      <c r="G507" s="172">
        <f>IF(MID(D507,1,2)="PC",VLOOKUP(D507,'[9]Costo Postes Concreto'!$B$1:$D$65536,3,0),E507*F507*$D$3)</f>
        <v>901.08691354181701</v>
      </c>
      <c r="H507" s="172">
        <f t="shared" si="43"/>
        <v>9.0108691354181705</v>
      </c>
      <c r="I507" s="173">
        <f t="shared" si="44"/>
        <v>910.09778267723516</v>
      </c>
      <c r="J507" s="173">
        <f t="shared" si="45"/>
        <v>910.09778267723516</v>
      </c>
      <c r="K507" s="173">
        <f t="shared" si="46"/>
        <v>0</v>
      </c>
      <c r="L507" s="173">
        <f t="shared" si="47"/>
        <v>3080</v>
      </c>
    </row>
    <row r="508" spans="1:12" ht="12" customHeight="1" x14ac:dyDescent="0.2">
      <c r="A508" s="2"/>
      <c r="B508" s="168">
        <f t="shared" si="42"/>
        <v>503</v>
      </c>
      <c r="C508" s="175" t="s">
        <v>2539</v>
      </c>
      <c r="D508" s="170" t="str">
        <f>+VLOOKUP(C508,[8]Resumen!$C$1:$J$65536,6,0)</f>
        <v>PC16/400</v>
      </c>
      <c r="E508" s="168">
        <f>+VLOOKUP(C508,[8]Resumen!$C$1:$J$65536,5,0)</f>
        <v>1</v>
      </c>
      <c r="F508" s="171">
        <f>IF(MID(D508,1,2)="PC",VLOOKUP(D508,'[9]Costo Postes Concreto'!$B$1:$D$65536,2,0),VLOOKUP(C508,[8]Resumen!$C$1:$J$65536,7,0))</f>
        <v>3080</v>
      </c>
      <c r="G508" s="172">
        <f>IF(MID(D508,1,2)="PC",VLOOKUP(D508,'[9]Costo Postes Concreto'!$B$1:$D$65536,3,0),E508*F508*$D$3)</f>
        <v>901.08691354181701</v>
      </c>
      <c r="H508" s="172">
        <f t="shared" si="43"/>
        <v>9.0108691354181705</v>
      </c>
      <c r="I508" s="173">
        <f t="shared" si="44"/>
        <v>910.09778267723516</v>
      </c>
      <c r="J508" s="173">
        <f t="shared" si="45"/>
        <v>910.09778267723516</v>
      </c>
      <c r="K508" s="173">
        <f t="shared" si="46"/>
        <v>0</v>
      </c>
      <c r="L508" s="173">
        <f t="shared" si="47"/>
        <v>3080</v>
      </c>
    </row>
    <row r="509" spans="1:12" ht="12" customHeight="1" x14ac:dyDescent="0.2">
      <c r="A509" s="2"/>
      <c r="B509" s="168">
        <f t="shared" si="42"/>
        <v>504</v>
      </c>
      <c r="C509" s="175" t="s">
        <v>2540</v>
      </c>
      <c r="D509" s="170" t="str">
        <f>+VLOOKUP(C509,[8]Resumen!$C$1:$J$65536,6,0)</f>
        <v>PC16/600</v>
      </c>
      <c r="E509" s="168">
        <f>+VLOOKUP(C509,[8]Resumen!$C$1:$J$65536,5,0)</f>
        <v>1</v>
      </c>
      <c r="F509" s="171">
        <f>IF(MID(D509,1,2)="PC",VLOOKUP(D509,'[9]Costo Postes Concreto'!$B$1:$D$65536,2,0),VLOOKUP(C509,[8]Resumen!$C$1:$J$65536,7,0))</f>
        <v>3234</v>
      </c>
      <c r="G509" s="172">
        <f>IF(MID(D509,1,2)="PC",VLOOKUP(D509,'[9]Costo Postes Concreto'!$B$1:$D$65536,3,0),E509*F509*$D$3)</f>
        <v>1056.4433546809237</v>
      </c>
      <c r="H509" s="172">
        <f t="shared" si="43"/>
        <v>10.564433546809237</v>
      </c>
      <c r="I509" s="173">
        <f t="shared" si="44"/>
        <v>1067.0077882277328</v>
      </c>
      <c r="J509" s="173">
        <f t="shared" si="45"/>
        <v>1067.0077882277328</v>
      </c>
      <c r="K509" s="173">
        <f t="shared" si="46"/>
        <v>0</v>
      </c>
      <c r="L509" s="173">
        <f t="shared" si="47"/>
        <v>3234</v>
      </c>
    </row>
    <row r="510" spans="1:12" ht="12" customHeight="1" x14ac:dyDescent="0.2">
      <c r="A510" s="2"/>
      <c r="B510" s="168">
        <f t="shared" si="42"/>
        <v>505</v>
      </c>
      <c r="C510" s="175" t="s">
        <v>2541</v>
      </c>
      <c r="D510" s="170" t="str">
        <f>+VLOOKUP(C510,[8]Resumen!$C$1:$J$65536,6,0)</f>
        <v>PC16/500</v>
      </c>
      <c r="E510" s="168">
        <f>+VLOOKUP(C510,[8]Resumen!$C$1:$J$65536,5,0)</f>
        <v>1</v>
      </c>
      <c r="F510" s="171">
        <f>IF(MID(D510,1,2)="PC",VLOOKUP(D510,'[9]Costo Postes Concreto'!$B$1:$D$65536,2,0),VLOOKUP(C510,[8]Resumen!$C$1:$J$65536,7,0))</f>
        <v>3157</v>
      </c>
      <c r="G510" s="172">
        <f>IF(MID(D510,1,2)="PC",VLOOKUP(D510,'[9]Costo Postes Concreto'!$B$1:$D$65536,3,0),E510*F510*$D$3)</f>
        <v>978.76513411137057</v>
      </c>
      <c r="H510" s="172">
        <f t="shared" si="43"/>
        <v>9.7876513411137065</v>
      </c>
      <c r="I510" s="173">
        <f t="shared" si="44"/>
        <v>988.55278545248427</v>
      </c>
      <c r="J510" s="173">
        <f t="shared" si="45"/>
        <v>988.55278545248427</v>
      </c>
      <c r="K510" s="173">
        <f t="shared" si="46"/>
        <v>0</v>
      </c>
      <c r="L510" s="173">
        <f t="shared" si="47"/>
        <v>3157</v>
      </c>
    </row>
    <row r="511" spans="1:12" ht="12" customHeight="1" x14ac:dyDescent="0.2">
      <c r="A511" s="2"/>
      <c r="B511" s="168">
        <f t="shared" si="42"/>
        <v>506</v>
      </c>
      <c r="C511" s="175" t="s">
        <v>2542</v>
      </c>
      <c r="D511" s="170" t="str">
        <f>+VLOOKUP(C511,[8]Resumen!$C$1:$J$65536,6,0)</f>
        <v>PC16/700</v>
      </c>
      <c r="E511" s="168">
        <f>+VLOOKUP(C511,[8]Resumen!$C$1:$J$65536,5,0)</f>
        <v>1</v>
      </c>
      <c r="F511" s="171">
        <f>IF(MID(D511,1,2)="PC",VLOOKUP(D511,'[9]Costo Postes Concreto'!$B$1:$D$65536,2,0),VLOOKUP(C511,[8]Resumen!$C$1:$J$65536,7,0))</f>
        <v>3311</v>
      </c>
      <c r="G511" s="172">
        <f>IF(MID(D511,1,2)="PC",VLOOKUP(D511,'[9]Costo Postes Concreto'!$B$1:$D$65536,3,0),E511*F511*$D$3)</f>
        <v>1134.1215752504772</v>
      </c>
      <c r="H511" s="172">
        <f t="shared" si="43"/>
        <v>11.341215752504773</v>
      </c>
      <c r="I511" s="173">
        <f t="shared" si="44"/>
        <v>1145.4627910029819</v>
      </c>
      <c r="J511" s="173">
        <f t="shared" si="45"/>
        <v>1145.4627910029819</v>
      </c>
      <c r="K511" s="173">
        <f t="shared" si="46"/>
        <v>0</v>
      </c>
      <c r="L511" s="173">
        <f t="shared" si="47"/>
        <v>3311</v>
      </c>
    </row>
    <row r="512" spans="1:12" ht="12" customHeight="1" x14ac:dyDescent="0.2">
      <c r="A512" s="2"/>
      <c r="B512" s="168">
        <f t="shared" si="42"/>
        <v>507</v>
      </c>
      <c r="C512" s="175" t="s">
        <v>2543</v>
      </c>
      <c r="D512" s="170" t="str">
        <f>+VLOOKUP(C512,[8]Resumen!$C$1:$J$65536,6,0)</f>
        <v>PC16/600</v>
      </c>
      <c r="E512" s="168">
        <f>+VLOOKUP(C512,[8]Resumen!$C$1:$J$65536,5,0)</f>
        <v>1</v>
      </c>
      <c r="F512" s="171">
        <f>IF(MID(D512,1,2)="PC",VLOOKUP(D512,'[9]Costo Postes Concreto'!$B$1:$D$65536,2,0),VLOOKUP(C512,[8]Resumen!$C$1:$J$65536,7,0))</f>
        <v>3234</v>
      </c>
      <c r="G512" s="172">
        <f>IF(MID(D512,1,2)="PC",VLOOKUP(D512,'[9]Costo Postes Concreto'!$B$1:$D$65536,3,0),E512*F512*$D$3)</f>
        <v>1056.4433546809237</v>
      </c>
      <c r="H512" s="172">
        <f t="shared" si="43"/>
        <v>10.564433546809237</v>
      </c>
      <c r="I512" s="173">
        <f t="shared" si="44"/>
        <v>1067.0077882277328</v>
      </c>
      <c r="J512" s="173">
        <f t="shared" si="45"/>
        <v>1067.0077882277328</v>
      </c>
      <c r="K512" s="173">
        <f t="shared" si="46"/>
        <v>0</v>
      </c>
      <c r="L512" s="173">
        <f t="shared" si="47"/>
        <v>3234</v>
      </c>
    </row>
    <row r="513" spans="1:12" ht="12" customHeight="1" x14ac:dyDescent="0.2">
      <c r="A513" s="2"/>
      <c r="B513" s="168">
        <f t="shared" si="42"/>
        <v>508</v>
      </c>
      <c r="C513" s="175" t="s">
        <v>2544</v>
      </c>
      <c r="D513" s="170" t="str">
        <f>+VLOOKUP(C513,[8]Resumen!$C$1:$J$65536,6,0)</f>
        <v>PC16/600</v>
      </c>
      <c r="E513" s="168">
        <f>+VLOOKUP(C513,[8]Resumen!$C$1:$J$65536,5,0)</f>
        <v>1</v>
      </c>
      <c r="F513" s="171">
        <f>IF(MID(D513,1,2)="PC",VLOOKUP(D513,'[9]Costo Postes Concreto'!$B$1:$D$65536,2,0),VLOOKUP(C513,[8]Resumen!$C$1:$J$65536,7,0))</f>
        <v>3234</v>
      </c>
      <c r="G513" s="172">
        <f>IF(MID(D513,1,2)="PC",VLOOKUP(D513,'[9]Costo Postes Concreto'!$B$1:$D$65536,3,0),E513*F513*$D$3)</f>
        <v>1056.4433546809237</v>
      </c>
      <c r="H513" s="172">
        <f t="shared" si="43"/>
        <v>10.564433546809237</v>
      </c>
      <c r="I513" s="173">
        <f t="shared" si="44"/>
        <v>1067.0077882277328</v>
      </c>
      <c r="J513" s="173">
        <f t="shared" si="45"/>
        <v>1067.0077882277328</v>
      </c>
      <c r="K513" s="173">
        <f t="shared" si="46"/>
        <v>0</v>
      </c>
      <c r="L513" s="173">
        <f t="shared" si="47"/>
        <v>3234</v>
      </c>
    </row>
    <row r="514" spans="1:12" ht="12" customHeight="1" x14ac:dyDescent="0.2">
      <c r="A514" s="2"/>
      <c r="B514" s="168">
        <f t="shared" si="42"/>
        <v>509</v>
      </c>
      <c r="C514" s="175" t="s">
        <v>2545</v>
      </c>
      <c r="D514" s="170" t="str">
        <f>+VLOOKUP(C514,[8]Resumen!$C$1:$J$65536,6,0)</f>
        <v>PC16/400</v>
      </c>
      <c r="E514" s="168">
        <f>+VLOOKUP(C514,[8]Resumen!$C$1:$J$65536,5,0)</f>
        <v>1</v>
      </c>
      <c r="F514" s="171">
        <f>IF(MID(D514,1,2)="PC",VLOOKUP(D514,'[9]Costo Postes Concreto'!$B$1:$D$65536,2,0),VLOOKUP(C514,[8]Resumen!$C$1:$J$65536,7,0))</f>
        <v>3080</v>
      </c>
      <c r="G514" s="172">
        <f>IF(MID(D514,1,2)="PC",VLOOKUP(D514,'[9]Costo Postes Concreto'!$B$1:$D$65536,3,0),E514*F514*$D$3)</f>
        <v>901.08691354181701</v>
      </c>
      <c r="H514" s="172">
        <f t="shared" si="43"/>
        <v>9.0108691354181705</v>
      </c>
      <c r="I514" s="173">
        <f t="shared" si="44"/>
        <v>910.09778267723516</v>
      </c>
      <c r="J514" s="173">
        <f t="shared" si="45"/>
        <v>910.09778267723516</v>
      </c>
      <c r="K514" s="173">
        <f t="shared" si="46"/>
        <v>0</v>
      </c>
      <c r="L514" s="173">
        <f t="shared" si="47"/>
        <v>3080</v>
      </c>
    </row>
    <row r="515" spans="1:12" ht="12" customHeight="1" x14ac:dyDescent="0.2">
      <c r="A515" s="2"/>
      <c r="B515" s="168">
        <f t="shared" si="42"/>
        <v>510</v>
      </c>
      <c r="C515" s="175" t="s">
        <v>2546</v>
      </c>
      <c r="D515" s="170" t="str">
        <f>+VLOOKUP(C515,[8]Resumen!$C$1:$J$65536,6,0)</f>
        <v>PC16/400</v>
      </c>
      <c r="E515" s="168">
        <f>+VLOOKUP(C515,[8]Resumen!$C$1:$J$65536,5,0)</f>
        <v>2</v>
      </c>
      <c r="F515" s="171">
        <f>IF(MID(D515,1,2)="PC",VLOOKUP(D515,'[9]Costo Postes Concreto'!$B$1:$D$65536,2,0),VLOOKUP(C515,[8]Resumen!$C$1:$J$65536,7,0))</f>
        <v>3080</v>
      </c>
      <c r="G515" s="172">
        <f>IF(MID(D515,1,2)="PC",VLOOKUP(D515,'[9]Costo Postes Concreto'!$B$1:$D$65536,3,0),E515*F515*$D$3)</f>
        <v>901.08691354181701</v>
      </c>
      <c r="H515" s="172">
        <f t="shared" si="43"/>
        <v>9.0108691354181705</v>
      </c>
      <c r="I515" s="173">
        <f t="shared" si="44"/>
        <v>910.09778267723516</v>
      </c>
      <c r="J515" s="173">
        <f t="shared" si="45"/>
        <v>910.09778267723516</v>
      </c>
      <c r="K515" s="173">
        <f t="shared" si="46"/>
        <v>0</v>
      </c>
      <c r="L515" s="173">
        <f t="shared" si="47"/>
        <v>6160</v>
      </c>
    </row>
    <row r="516" spans="1:12" ht="12" customHeight="1" x14ac:dyDescent="0.2">
      <c r="A516" s="2"/>
      <c r="B516" s="168">
        <f t="shared" si="42"/>
        <v>511</v>
      </c>
      <c r="C516" s="175" t="s">
        <v>2547</v>
      </c>
      <c r="D516" s="170" t="str">
        <f>+VLOOKUP(C516,[8]Resumen!$C$1:$J$65536,6,0)</f>
        <v>PC16/400</v>
      </c>
      <c r="E516" s="168">
        <f>+VLOOKUP(C516,[8]Resumen!$C$1:$J$65536,5,0)</f>
        <v>2</v>
      </c>
      <c r="F516" s="171">
        <f>IF(MID(D516,1,2)="PC",VLOOKUP(D516,'[9]Costo Postes Concreto'!$B$1:$D$65536,2,0),VLOOKUP(C516,[8]Resumen!$C$1:$J$65536,7,0))</f>
        <v>3080</v>
      </c>
      <c r="G516" s="172">
        <f>IF(MID(D516,1,2)="PC",VLOOKUP(D516,'[9]Costo Postes Concreto'!$B$1:$D$65536,3,0),E516*F516*$D$3)</f>
        <v>901.08691354181701</v>
      </c>
      <c r="H516" s="172">
        <f t="shared" si="43"/>
        <v>9.0108691354181705</v>
      </c>
      <c r="I516" s="173">
        <f t="shared" si="44"/>
        <v>910.09778267723516</v>
      </c>
      <c r="J516" s="173">
        <f t="shared" si="45"/>
        <v>910.09778267723516</v>
      </c>
      <c r="K516" s="173">
        <f t="shared" si="46"/>
        <v>0</v>
      </c>
      <c r="L516" s="173">
        <f t="shared" si="47"/>
        <v>6160</v>
      </c>
    </row>
    <row r="517" spans="1:12" ht="12" customHeight="1" x14ac:dyDescent="0.2">
      <c r="A517" s="2"/>
      <c r="B517" s="168">
        <f t="shared" si="42"/>
        <v>512</v>
      </c>
      <c r="C517" s="175" t="s">
        <v>2548</v>
      </c>
      <c r="D517" s="170" t="str">
        <f>+VLOOKUP(C517,[8]Resumen!$C$1:$J$65536,6,0)</f>
        <v>PC16/400</v>
      </c>
      <c r="E517" s="168">
        <f>+VLOOKUP(C517,[8]Resumen!$C$1:$J$65536,5,0)</f>
        <v>2</v>
      </c>
      <c r="F517" s="171">
        <f>IF(MID(D517,1,2)="PC",VLOOKUP(D517,'[9]Costo Postes Concreto'!$B$1:$D$65536,2,0),VLOOKUP(C517,[8]Resumen!$C$1:$J$65536,7,0))</f>
        <v>3080</v>
      </c>
      <c r="G517" s="172">
        <f>IF(MID(D517,1,2)="PC",VLOOKUP(D517,'[9]Costo Postes Concreto'!$B$1:$D$65536,3,0),E517*F517*$D$3)</f>
        <v>901.08691354181701</v>
      </c>
      <c r="H517" s="172">
        <f t="shared" si="43"/>
        <v>9.0108691354181705</v>
      </c>
      <c r="I517" s="173">
        <f t="shared" si="44"/>
        <v>910.09778267723516</v>
      </c>
      <c r="J517" s="173">
        <f t="shared" si="45"/>
        <v>910.09778267723516</v>
      </c>
      <c r="K517" s="173">
        <f t="shared" si="46"/>
        <v>0</v>
      </c>
      <c r="L517" s="173">
        <f t="shared" si="47"/>
        <v>6160</v>
      </c>
    </row>
    <row r="518" spans="1:12" ht="12" customHeight="1" x14ac:dyDescent="0.2">
      <c r="A518" s="2"/>
      <c r="B518" s="168">
        <f t="shared" si="42"/>
        <v>513</v>
      </c>
      <c r="C518" s="175" t="s">
        <v>2549</v>
      </c>
      <c r="D518" s="170" t="str">
        <f>+VLOOKUP(C518,[8]Resumen!$C$1:$J$65536,6,0)</f>
        <v>PC16/500</v>
      </c>
      <c r="E518" s="168">
        <f>+VLOOKUP(C518,[8]Resumen!$C$1:$J$65536,5,0)</f>
        <v>1</v>
      </c>
      <c r="F518" s="171">
        <f>IF(MID(D518,1,2)="PC",VLOOKUP(D518,'[9]Costo Postes Concreto'!$B$1:$D$65536,2,0),VLOOKUP(C518,[8]Resumen!$C$1:$J$65536,7,0))</f>
        <v>3157</v>
      </c>
      <c r="G518" s="172">
        <f>IF(MID(D518,1,2)="PC",VLOOKUP(D518,'[9]Costo Postes Concreto'!$B$1:$D$65536,3,0),E518*F518*$D$3)</f>
        <v>978.76513411137057</v>
      </c>
      <c r="H518" s="172">
        <f t="shared" si="43"/>
        <v>9.7876513411137065</v>
      </c>
      <c r="I518" s="173">
        <f t="shared" si="44"/>
        <v>988.55278545248427</v>
      </c>
      <c r="J518" s="173">
        <f t="shared" si="45"/>
        <v>988.55278545248427</v>
      </c>
      <c r="K518" s="173">
        <f t="shared" si="46"/>
        <v>0</v>
      </c>
      <c r="L518" s="173">
        <f t="shared" si="47"/>
        <v>3157</v>
      </c>
    </row>
    <row r="519" spans="1:12" ht="12" customHeight="1" x14ac:dyDescent="0.2">
      <c r="A519" s="2"/>
      <c r="B519" s="168">
        <f t="shared" ref="B519:B577" si="48">+B518+1</f>
        <v>514</v>
      </c>
      <c r="C519" s="175" t="s">
        <v>2550</v>
      </c>
      <c r="D519" s="170" t="str">
        <f>+VLOOKUP(C519,[8]Resumen!$C$1:$J$65536,6,0)</f>
        <v>PC16/400</v>
      </c>
      <c r="E519" s="168">
        <f>+VLOOKUP(C519,[8]Resumen!$C$1:$J$65536,5,0)</f>
        <v>2</v>
      </c>
      <c r="F519" s="171">
        <f>IF(MID(D519,1,2)="PC",VLOOKUP(D519,'[9]Costo Postes Concreto'!$B$1:$D$65536,2,0),VLOOKUP(C519,[8]Resumen!$C$1:$J$65536,7,0))</f>
        <v>3080</v>
      </c>
      <c r="G519" s="172">
        <f>IF(MID(D519,1,2)="PC",VLOOKUP(D519,'[9]Costo Postes Concreto'!$B$1:$D$65536,3,0),E519*F519*$D$3)</f>
        <v>901.08691354181701</v>
      </c>
      <c r="H519" s="172">
        <f t="shared" si="43"/>
        <v>9.0108691354181705</v>
      </c>
      <c r="I519" s="173">
        <f t="shared" si="44"/>
        <v>910.09778267723516</v>
      </c>
      <c r="J519" s="173">
        <f t="shared" si="45"/>
        <v>910.09778267723516</v>
      </c>
      <c r="K519" s="173">
        <f t="shared" si="46"/>
        <v>0</v>
      </c>
      <c r="L519" s="173">
        <f t="shared" si="47"/>
        <v>6160</v>
      </c>
    </row>
    <row r="520" spans="1:12" ht="12" customHeight="1" x14ac:dyDescent="0.2">
      <c r="A520" s="2"/>
      <c r="B520" s="168">
        <f t="shared" si="48"/>
        <v>515</v>
      </c>
      <c r="C520" s="175" t="s">
        <v>2551</v>
      </c>
      <c r="D520" s="170" t="str">
        <f>+VLOOKUP(C520,[8]Resumen!$C$1:$J$65536,6,0)</f>
        <v>PC16/600</v>
      </c>
      <c r="E520" s="168">
        <f>+VLOOKUP(C520,[8]Resumen!$C$1:$J$65536,5,0)</f>
        <v>2</v>
      </c>
      <c r="F520" s="171">
        <f>IF(MID(D520,1,2)="PC",VLOOKUP(D520,'[9]Costo Postes Concreto'!$B$1:$D$65536,2,0),VLOOKUP(C520,[8]Resumen!$C$1:$J$65536,7,0))</f>
        <v>3234</v>
      </c>
      <c r="G520" s="172">
        <f>IF(MID(D520,1,2)="PC",VLOOKUP(D520,'[9]Costo Postes Concreto'!$B$1:$D$65536,3,0),E520*F520*$D$3)</f>
        <v>1056.4433546809237</v>
      </c>
      <c r="H520" s="172">
        <f t="shared" si="43"/>
        <v>10.564433546809237</v>
      </c>
      <c r="I520" s="173">
        <f t="shared" si="44"/>
        <v>1067.0077882277328</v>
      </c>
      <c r="J520" s="173">
        <f t="shared" si="45"/>
        <v>1067.0077882277328</v>
      </c>
      <c r="K520" s="173">
        <f t="shared" si="46"/>
        <v>0</v>
      </c>
      <c r="L520" s="173">
        <f t="shared" si="47"/>
        <v>6468</v>
      </c>
    </row>
    <row r="521" spans="1:12" ht="12" customHeight="1" x14ac:dyDescent="0.2">
      <c r="A521" s="2"/>
      <c r="B521" s="168">
        <f t="shared" si="48"/>
        <v>516</v>
      </c>
      <c r="C521" s="175" t="s">
        <v>2552</v>
      </c>
      <c r="D521" s="170" t="str">
        <f>+VLOOKUP(C521,[8]Resumen!$C$1:$J$65536,6,0)</f>
        <v>PC16/700</v>
      </c>
      <c r="E521" s="168">
        <f>+VLOOKUP(C521,[8]Resumen!$C$1:$J$65536,5,0)</f>
        <v>2</v>
      </c>
      <c r="F521" s="171">
        <f>IF(MID(D521,1,2)="PC",VLOOKUP(D521,'[9]Costo Postes Concreto'!$B$1:$D$65536,2,0),VLOOKUP(C521,[8]Resumen!$C$1:$J$65536,7,0))</f>
        <v>3311</v>
      </c>
      <c r="G521" s="172">
        <f>IF(MID(D521,1,2)="PC",VLOOKUP(D521,'[9]Costo Postes Concreto'!$B$1:$D$65536,3,0),E521*F521*$D$3)</f>
        <v>1134.1215752504772</v>
      </c>
      <c r="H521" s="172">
        <f t="shared" si="43"/>
        <v>11.341215752504773</v>
      </c>
      <c r="I521" s="173">
        <f t="shared" si="44"/>
        <v>1145.4627910029819</v>
      </c>
      <c r="J521" s="173">
        <f t="shared" si="45"/>
        <v>1145.4627910029819</v>
      </c>
      <c r="K521" s="173">
        <f t="shared" si="46"/>
        <v>0</v>
      </c>
      <c r="L521" s="173">
        <f t="shared" si="47"/>
        <v>6622</v>
      </c>
    </row>
    <row r="522" spans="1:12" ht="12" customHeight="1" x14ac:dyDescent="0.2">
      <c r="A522" s="2"/>
      <c r="B522" s="168">
        <f t="shared" si="48"/>
        <v>517</v>
      </c>
      <c r="C522" s="175" t="s">
        <v>2553</v>
      </c>
      <c r="D522" s="170" t="str">
        <f>+VLOOKUP(C522,[8]Resumen!$C$1:$J$65536,6,0)</f>
        <v>PC16/600</v>
      </c>
      <c r="E522" s="168">
        <f>+VLOOKUP(C522,[8]Resumen!$C$1:$J$65536,5,0)</f>
        <v>1</v>
      </c>
      <c r="F522" s="171">
        <f>IF(MID(D522,1,2)="PC",VLOOKUP(D522,'[9]Costo Postes Concreto'!$B$1:$D$65536,2,0),VLOOKUP(C522,[8]Resumen!$C$1:$J$65536,7,0))</f>
        <v>3234</v>
      </c>
      <c r="G522" s="172">
        <f>IF(MID(D522,1,2)="PC",VLOOKUP(D522,'[9]Costo Postes Concreto'!$B$1:$D$65536,3,0),E522*F522*$D$3)</f>
        <v>1056.4433546809237</v>
      </c>
      <c r="H522" s="172">
        <f t="shared" si="43"/>
        <v>10.564433546809237</v>
      </c>
      <c r="I522" s="173">
        <f t="shared" si="44"/>
        <v>1067.0077882277328</v>
      </c>
      <c r="J522" s="173">
        <f t="shared" si="45"/>
        <v>1067.0077882277328</v>
      </c>
      <c r="K522" s="173">
        <f t="shared" si="46"/>
        <v>0</v>
      </c>
      <c r="L522" s="173">
        <f t="shared" si="47"/>
        <v>3234</v>
      </c>
    </row>
    <row r="523" spans="1:12" ht="12" customHeight="1" x14ac:dyDescent="0.2">
      <c r="A523" s="2"/>
      <c r="B523" s="168">
        <f t="shared" si="48"/>
        <v>518</v>
      </c>
      <c r="C523" s="175" t="s">
        <v>2554</v>
      </c>
      <c r="D523" s="170" t="str">
        <f>+VLOOKUP(C523,[8]Resumen!$C$1:$J$65536,6,0)</f>
        <v>PC16/600</v>
      </c>
      <c r="E523" s="168">
        <f>+VLOOKUP(C523,[8]Resumen!$C$1:$J$65536,5,0)</f>
        <v>2</v>
      </c>
      <c r="F523" s="171">
        <f>IF(MID(D523,1,2)="PC",VLOOKUP(D523,'[9]Costo Postes Concreto'!$B$1:$D$65536,2,0),VLOOKUP(C523,[8]Resumen!$C$1:$J$65536,7,0))</f>
        <v>3234</v>
      </c>
      <c r="G523" s="172">
        <f>IF(MID(D523,1,2)="PC",VLOOKUP(D523,'[9]Costo Postes Concreto'!$B$1:$D$65536,3,0),E523*F523*$D$3)</f>
        <v>1056.4433546809237</v>
      </c>
      <c r="H523" s="172">
        <f t="shared" si="43"/>
        <v>10.564433546809237</v>
      </c>
      <c r="I523" s="173">
        <f t="shared" si="44"/>
        <v>1067.0077882277328</v>
      </c>
      <c r="J523" s="173">
        <f t="shared" si="45"/>
        <v>1067.0077882277328</v>
      </c>
      <c r="K523" s="173">
        <f t="shared" si="46"/>
        <v>0</v>
      </c>
      <c r="L523" s="173">
        <f t="shared" si="47"/>
        <v>6468</v>
      </c>
    </row>
    <row r="524" spans="1:12" ht="12" customHeight="1" x14ac:dyDescent="0.2">
      <c r="A524" s="2"/>
      <c r="B524" s="168">
        <f t="shared" si="48"/>
        <v>519</v>
      </c>
      <c r="C524" s="175" t="s">
        <v>2555</v>
      </c>
      <c r="D524" s="170" t="str">
        <f>+VLOOKUP(C524,[8]Resumen!$C$1:$J$65536,6,0)</f>
        <v>PC16/600</v>
      </c>
      <c r="E524" s="168">
        <f>+VLOOKUP(C524,[8]Resumen!$C$1:$J$65536,5,0)</f>
        <v>2</v>
      </c>
      <c r="F524" s="171">
        <f>IF(MID(D524,1,2)="PC",VLOOKUP(D524,'[9]Costo Postes Concreto'!$B$1:$D$65536,2,0),VLOOKUP(C524,[8]Resumen!$C$1:$J$65536,7,0))</f>
        <v>3234</v>
      </c>
      <c r="G524" s="172">
        <f>IF(MID(D524,1,2)="PC",VLOOKUP(D524,'[9]Costo Postes Concreto'!$B$1:$D$65536,3,0),E524*F524*$D$3)</f>
        <v>1056.4433546809237</v>
      </c>
      <c r="H524" s="172">
        <f t="shared" si="43"/>
        <v>10.564433546809237</v>
      </c>
      <c r="I524" s="173">
        <f t="shared" si="44"/>
        <v>1067.0077882277328</v>
      </c>
      <c r="J524" s="173">
        <f t="shared" si="45"/>
        <v>1067.0077882277328</v>
      </c>
      <c r="K524" s="173">
        <f t="shared" si="46"/>
        <v>0</v>
      </c>
      <c r="L524" s="173">
        <f t="shared" si="47"/>
        <v>6468</v>
      </c>
    </row>
    <row r="525" spans="1:12" ht="12" customHeight="1" x14ac:dyDescent="0.2">
      <c r="A525" s="2"/>
      <c r="B525" s="168">
        <f t="shared" si="48"/>
        <v>520</v>
      </c>
      <c r="C525" s="175" t="s">
        <v>2556</v>
      </c>
      <c r="D525" s="170" t="str">
        <f>+VLOOKUP(C525,[8]Resumen!$C$1:$J$65536,6,0)</f>
        <v>PC16/700</v>
      </c>
      <c r="E525" s="168">
        <f>+VLOOKUP(C525,[8]Resumen!$C$1:$J$65536,5,0)</f>
        <v>2</v>
      </c>
      <c r="F525" s="171">
        <f>IF(MID(D525,1,2)="PC",VLOOKUP(D525,'[9]Costo Postes Concreto'!$B$1:$D$65536,2,0),VLOOKUP(C525,[8]Resumen!$C$1:$J$65536,7,0))</f>
        <v>3311</v>
      </c>
      <c r="G525" s="172">
        <f>IF(MID(D525,1,2)="PC",VLOOKUP(D525,'[9]Costo Postes Concreto'!$B$1:$D$65536,3,0),E525*F525*$D$3)</f>
        <v>1134.1215752504772</v>
      </c>
      <c r="H525" s="172">
        <f t="shared" si="43"/>
        <v>11.341215752504773</v>
      </c>
      <c r="I525" s="173">
        <f t="shared" si="44"/>
        <v>1145.4627910029819</v>
      </c>
      <c r="J525" s="173">
        <f t="shared" si="45"/>
        <v>1145.4627910029819</v>
      </c>
      <c r="K525" s="173">
        <f t="shared" si="46"/>
        <v>0</v>
      </c>
      <c r="L525" s="173">
        <f t="shared" si="47"/>
        <v>6622</v>
      </c>
    </row>
    <row r="526" spans="1:12" ht="12" customHeight="1" x14ac:dyDescent="0.2">
      <c r="A526" s="2"/>
      <c r="B526" s="168">
        <f t="shared" si="48"/>
        <v>521</v>
      </c>
      <c r="C526" s="175" t="s">
        <v>2557</v>
      </c>
      <c r="D526" s="170" t="str">
        <f>+VLOOKUP(C526,[8]Resumen!$C$1:$J$65536,6,0)</f>
        <v>PC16/800</v>
      </c>
      <c r="E526" s="168">
        <f>+VLOOKUP(C526,[8]Resumen!$C$1:$J$65536,5,0)</f>
        <v>1</v>
      </c>
      <c r="F526" s="171">
        <f>IF(MID(D526,1,2)="PC",VLOOKUP(D526,'[9]Costo Postes Concreto'!$B$1:$D$65536,2,0),VLOOKUP(C526,[8]Resumen!$C$1:$J$65536,7,0))</f>
        <v>3388</v>
      </c>
      <c r="G526" s="172">
        <f>IF(MID(D526,1,2)="PC",VLOOKUP(D526,'[9]Costo Postes Concreto'!$B$1:$D$65536,3,0),E526*F526*$D$3)</f>
        <v>1211.7997958200308</v>
      </c>
      <c r="H526" s="172">
        <f t="shared" si="43"/>
        <v>12.117997958200307</v>
      </c>
      <c r="I526" s="173">
        <f t="shared" si="44"/>
        <v>1223.917793778231</v>
      </c>
      <c r="J526" s="173">
        <f t="shared" si="45"/>
        <v>1223.917793778231</v>
      </c>
      <c r="K526" s="173">
        <f t="shared" si="46"/>
        <v>0</v>
      </c>
      <c r="L526" s="173">
        <f t="shared" si="47"/>
        <v>3388</v>
      </c>
    </row>
    <row r="527" spans="1:12" ht="12" customHeight="1" x14ac:dyDescent="0.2">
      <c r="A527" s="2"/>
      <c r="B527" s="168">
        <f t="shared" si="48"/>
        <v>522</v>
      </c>
      <c r="C527" s="175" t="s">
        <v>2558</v>
      </c>
      <c r="D527" s="170" t="str">
        <f>+VLOOKUP(C527,[8]Resumen!$C$1:$J$65536,6,0)</f>
        <v>PC16/700</v>
      </c>
      <c r="E527" s="168">
        <f>+VLOOKUP(C527,[8]Resumen!$C$1:$J$65536,5,0)</f>
        <v>2</v>
      </c>
      <c r="F527" s="171">
        <f>IF(MID(D527,1,2)="PC",VLOOKUP(D527,'[9]Costo Postes Concreto'!$B$1:$D$65536,2,0),VLOOKUP(C527,[8]Resumen!$C$1:$J$65536,7,0))</f>
        <v>3311</v>
      </c>
      <c r="G527" s="172">
        <f>IF(MID(D527,1,2)="PC",VLOOKUP(D527,'[9]Costo Postes Concreto'!$B$1:$D$65536,3,0),E527*F527*$D$3)</f>
        <v>1134.1215752504772</v>
      </c>
      <c r="H527" s="172">
        <f t="shared" si="43"/>
        <v>11.341215752504773</v>
      </c>
      <c r="I527" s="173">
        <f t="shared" si="44"/>
        <v>1145.4627910029819</v>
      </c>
      <c r="J527" s="173">
        <f t="shared" si="45"/>
        <v>1145.4627910029819</v>
      </c>
      <c r="K527" s="173">
        <f t="shared" si="46"/>
        <v>0</v>
      </c>
      <c r="L527" s="173">
        <f t="shared" si="47"/>
        <v>6622</v>
      </c>
    </row>
    <row r="528" spans="1:12" ht="12" customHeight="1" x14ac:dyDescent="0.2">
      <c r="A528" s="2"/>
      <c r="B528" s="168">
        <f t="shared" si="48"/>
        <v>523</v>
      </c>
      <c r="C528" s="175" t="s">
        <v>2559</v>
      </c>
      <c r="D528" s="170" t="str">
        <f>+VLOOKUP(C528,[8]Resumen!$C$1:$J$65536,6,0)</f>
        <v>PC16/600</v>
      </c>
      <c r="E528" s="168">
        <f>+VLOOKUP(C528,[8]Resumen!$C$1:$J$65536,5,0)</f>
        <v>2</v>
      </c>
      <c r="F528" s="171">
        <f>IF(MID(D528,1,2)="PC",VLOOKUP(D528,'[9]Costo Postes Concreto'!$B$1:$D$65536,2,0),VLOOKUP(C528,[8]Resumen!$C$1:$J$65536,7,0))</f>
        <v>3234</v>
      </c>
      <c r="G528" s="172">
        <f>IF(MID(D528,1,2)="PC",VLOOKUP(D528,'[9]Costo Postes Concreto'!$B$1:$D$65536,3,0),E528*F528*$D$3)</f>
        <v>1056.4433546809237</v>
      </c>
      <c r="H528" s="172">
        <f t="shared" si="43"/>
        <v>10.564433546809237</v>
      </c>
      <c r="I528" s="173">
        <f t="shared" si="44"/>
        <v>1067.0077882277328</v>
      </c>
      <c r="J528" s="173">
        <f t="shared" si="45"/>
        <v>1067.0077882277328</v>
      </c>
      <c r="K528" s="173">
        <f t="shared" si="46"/>
        <v>0</v>
      </c>
      <c r="L528" s="173">
        <f t="shared" si="47"/>
        <v>6468</v>
      </c>
    </row>
    <row r="529" spans="1:12" ht="12" customHeight="1" x14ac:dyDescent="0.2">
      <c r="A529" s="2"/>
      <c r="B529" s="168">
        <f t="shared" si="48"/>
        <v>524</v>
      </c>
      <c r="C529" s="175" t="s">
        <v>2560</v>
      </c>
      <c r="D529" s="170" t="str">
        <f>+VLOOKUP(C529,[8]Resumen!$C$1:$J$65536,6,0)</f>
        <v>PC16/900</v>
      </c>
      <c r="E529" s="168">
        <f>+VLOOKUP(C529,[8]Resumen!$C$1:$J$65536,5,0)</f>
        <v>2</v>
      </c>
      <c r="F529" s="171">
        <f>IF(MID(D529,1,2)="PC",VLOOKUP(D529,'[9]Costo Postes Concreto'!$B$1:$D$65536,2,0),VLOOKUP(C529,[8]Resumen!$C$1:$J$65536,7,0))</f>
        <v>3465</v>
      </c>
      <c r="G529" s="172">
        <f>IF(MID(D529,1,2)="PC",VLOOKUP(D529,'[9]Costo Postes Concreto'!$B$1:$D$65536,3,0),E529*F529*$D$3)</f>
        <v>1289.4780163895844</v>
      </c>
      <c r="H529" s="172">
        <f t="shared" si="43"/>
        <v>12.894780163895843</v>
      </c>
      <c r="I529" s="173">
        <f t="shared" si="44"/>
        <v>1302.3727965534802</v>
      </c>
      <c r="J529" s="173">
        <f t="shared" si="45"/>
        <v>1302.3727965534802</v>
      </c>
      <c r="K529" s="173">
        <f t="shared" si="46"/>
        <v>0</v>
      </c>
      <c r="L529" s="173">
        <f t="shared" si="47"/>
        <v>6930</v>
      </c>
    </row>
    <row r="530" spans="1:12" ht="12" customHeight="1" x14ac:dyDescent="0.2">
      <c r="A530" s="2"/>
      <c r="B530" s="168">
        <f t="shared" si="48"/>
        <v>525</v>
      </c>
      <c r="C530" s="175" t="s">
        <v>2561</v>
      </c>
      <c r="D530" s="170" t="str">
        <f>+VLOOKUP(C530,[8]Resumen!$C$1:$J$65536,6,0)</f>
        <v>PC16/900</v>
      </c>
      <c r="E530" s="168">
        <f>+VLOOKUP(C530,[8]Resumen!$C$1:$J$65536,5,0)</f>
        <v>1</v>
      </c>
      <c r="F530" s="171">
        <f>IF(MID(D530,1,2)="PC",VLOOKUP(D530,'[9]Costo Postes Concreto'!$B$1:$D$65536,2,0),VLOOKUP(C530,[8]Resumen!$C$1:$J$65536,7,0))</f>
        <v>3465</v>
      </c>
      <c r="G530" s="172">
        <f>IF(MID(D530,1,2)="PC",VLOOKUP(D530,'[9]Costo Postes Concreto'!$B$1:$D$65536,3,0),E530*F530*$D$3)</f>
        <v>1289.4780163895844</v>
      </c>
      <c r="H530" s="172">
        <f t="shared" si="43"/>
        <v>12.894780163895843</v>
      </c>
      <c r="I530" s="173">
        <f t="shared" si="44"/>
        <v>1302.3727965534802</v>
      </c>
      <c r="J530" s="173">
        <f t="shared" si="45"/>
        <v>1302.3727965534802</v>
      </c>
      <c r="K530" s="173">
        <f t="shared" si="46"/>
        <v>0</v>
      </c>
      <c r="L530" s="173">
        <f t="shared" si="47"/>
        <v>3465</v>
      </c>
    </row>
    <row r="531" spans="1:12" ht="12" customHeight="1" x14ac:dyDescent="0.2">
      <c r="A531" s="2"/>
      <c r="B531" s="168">
        <f t="shared" si="48"/>
        <v>526</v>
      </c>
      <c r="C531" s="175" t="s">
        <v>2562</v>
      </c>
      <c r="D531" s="170" t="str">
        <f>+VLOOKUP(C531,[8]Resumen!$C$1:$J$65536,6,0)</f>
        <v>PC16/800</v>
      </c>
      <c r="E531" s="168">
        <f>+VLOOKUP(C531,[8]Resumen!$C$1:$J$65536,5,0)</f>
        <v>2</v>
      </c>
      <c r="F531" s="171">
        <f>IF(MID(D531,1,2)="PC",VLOOKUP(D531,'[9]Costo Postes Concreto'!$B$1:$D$65536,2,0),VLOOKUP(C531,[8]Resumen!$C$1:$J$65536,7,0))</f>
        <v>3388</v>
      </c>
      <c r="G531" s="172">
        <f>IF(MID(D531,1,2)="PC",VLOOKUP(D531,'[9]Costo Postes Concreto'!$B$1:$D$65536,3,0),E531*F531*$D$3)</f>
        <v>1211.7997958200308</v>
      </c>
      <c r="H531" s="172">
        <f t="shared" si="43"/>
        <v>12.117997958200307</v>
      </c>
      <c r="I531" s="173">
        <f t="shared" si="44"/>
        <v>1223.917793778231</v>
      </c>
      <c r="J531" s="173">
        <f t="shared" si="45"/>
        <v>1223.917793778231</v>
      </c>
      <c r="K531" s="173">
        <f t="shared" si="46"/>
        <v>0</v>
      </c>
      <c r="L531" s="173">
        <f t="shared" si="47"/>
        <v>6776</v>
      </c>
    </row>
    <row r="532" spans="1:12" ht="12" customHeight="1" x14ac:dyDescent="0.2">
      <c r="A532" s="2"/>
      <c r="B532" s="168">
        <f t="shared" si="48"/>
        <v>527</v>
      </c>
      <c r="C532" s="175" t="s">
        <v>2563</v>
      </c>
      <c r="D532" s="170" t="str">
        <f>+VLOOKUP(C532,[8]Resumen!$C$1:$J$65536,6,0)</f>
        <v>PC16/700</v>
      </c>
      <c r="E532" s="168">
        <f>+VLOOKUP(C532,[8]Resumen!$C$1:$J$65536,5,0)</f>
        <v>2</v>
      </c>
      <c r="F532" s="171">
        <f>IF(MID(D532,1,2)="PC",VLOOKUP(D532,'[9]Costo Postes Concreto'!$B$1:$D$65536,2,0),VLOOKUP(C532,[8]Resumen!$C$1:$J$65536,7,0))</f>
        <v>3311</v>
      </c>
      <c r="G532" s="172">
        <f>IF(MID(D532,1,2)="PC",VLOOKUP(D532,'[9]Costo Postes Concreto'!$B$1:$D$65536,3,0),E532*F532*$D$3)</f>
        <v>1134.1215752504772</v>
      </c>
      <c r="H532" s="172">
        <f t="shared" si="43"/>
        <v>11.341215752504773</v>
      </c>
      <c r="I532" s="173">
        <f t="shared" si="44"/>
        <v>1145.4627910029819</v>
      </c>
      <c r="J532" s="173">
        <f t="shared" si="45"/>
        <v>1145.4627910029819</v>
      </c>
      <c r="K532" s="173">
        <f t="shared" si="46"/>
        <v>0</v>
      </c>
      <c r="L532" s="173">
        <f t="shared" si="47"/>
        <v>6622</v>
      </c>
    </row>
    <row r="533" spans="1:12" ht="12" customHeight="1" x14ac:dyDescent="0.2">
      <c r="A533" s="2"/>
      <c r="B533" s="168">
        <f t="shared" si="48"/>
        <v>528</v>
      </c>
      <c r="C533" s="175" t="s">
        <v>2564</v>
      </c>
      <c r="D533" s="170" t="str">
        <f>+VLOOKUP(C533,[8]Resumen!$C$1:$J$65536,6,0)</f>
        <v>PC16/900</v>
      </c>
      <c r="E533" s="168">
        <f>+VLOOKUP(C533,[8]Resumen!$C$1:$J$65536,5,0)</f>
        <v>2</v>
      </c>
      <c r="F533" s="171">
        <f>IF(MID(D533,1,2)="PC",VLOOKUP(D533,'[9]Costo Postes Concreto'!$B$1:$D$65536,2,0),VLOOKUP(C533,[8]Resumen!$C$1:$J$65536,7,0))</f>
        <v>3465</v>
      </c>
      <c r="G533" s="172">
        <f>IF(MID(D533,1,2)="PC",VLOOKUP(D533,'[9]Costo Postes Concreto'!$B$1:$D$65536,3,0),E533*F533*$D$3)</f>
        <v>1289.4780163895844</v>
      </c>
      <c r="H533" s="172">
        <f t="shared" si="43"/>
        <v>12.894780163895843</v>
      </c>
      <c r="I533" s="173">
        <f t="shared" si="44"/>
        <v>1302.3727965534802</v>
      </c>
      <c r="J533" s="173">
        <f t="shared" si="45"/>
        <v>1302.3727965534802</v>
      </c>
      <c r="K533" s="173">
        <f t="shared" si="46"/>
        <v>0</v>
      </c>
      <c r="L533" s="173">
        <f t="shared" si="47"/>
        <v>6930</v>
      </c>
    </row>
    <row r="534" spans="1:12" ht="12" customHeight="1" x14ac:dyDescent="0.2">
      <c r="A534" s="2"/>
      <c r="B534" s="168">
        <f t="shared" si="48"/>
        <v>529</v>
      </c>
      <c r="C534" s="175" t="s">
        <v>2565</v>
      </c>
      <c r="D534" s="170" t="str">
        <f>+VLOOKUP(C534,[8]Resumen!$C$1:$J$65536,6,0)</f>
        <v>PC16/300</v>
      </c>
      <c r="E534" s="168">
        <f>+VLOOKUP(C534,[8]Resumen!$C$1:$J$65536,5,0)</f>
        <v>1</v>
      </c>
      <c r="F534" s="171">
        <f>IF(MID(D534,1,2)="PC",VLOOKUP(D534,'[9]Costo Postes Concreto'!$B$1:$D$65536,2,0),VLOOKUP(C534,[8]Resumen!$C$1:$J$65536,7,0))</f>
        <v>3003</v>
      </c>
      <c r="G534" s="172">
        <f>IF(MID(D534,1,2)="PC",VLOOKUP(D534,'[9]Costo Postes Concreto'!$B$1:$D$65536,3,0),E534*F534*$D$3)</f>
        <v>823.40869297226345</v>
      </c>
      <c r="H534" s="172">
        <f t="shared" si="43"/>
        <v>8.2340869297226345</v>
      </c>
      <c r="I534" s="173">
        <f t="shared" si="44"/>
        <v>831.64277990198605</v>
      </c>
      <c r="J534" s="173">
        <f t="shared" si="45"/>
        <v>831.64277990198605</v>
      </c>
      <c r="K534" s="173">
        <f t="shared" si="46"/>
        <v>0</v>
      </c>
      <c r="L534" s="173">
        <f t="shared" si="47"/>
        <v>3003</v>
      </c>
    </row>
    <row r="535" spans="1:12" ht="12" customHeight="1" x14ac:dyDescent="0.2">
      <c r="A535" s="2"/>
      <c r="B535" s="168">
        <f t="shared" si="48"/>
        <v>530</v>
      </c>
      <c r="C535" s="175" t="s">
        <v>2566</v>
      </c>
      <c r="D535" s="170" t="str">
        <f>+VLOOKUP(C535,[8]Resumen!$C$1:$J$65536,6,0)</f>
        <v>PC16/300</v>
      </c>
      <c r="E535" s="168">
        <f>+VLOOKUP(C535,[8]Resumen!$C$1:$J$65536,5,0)</f>
        <v>1</v>
      </c>
      <c r="F535" s="171">
        <f>IF(MID(D535,1,2)="PC",VLOOKUP(D535,'[9]Costo Postes Concreto'!$B$1:$D$65536,2,0),VLOOKUP(C535,[8]Resumen!$C$1:$J$65536,7,0))</f>
        <v>3003</v>
      </c>
      <c r="G535" s="172">
        <f>IF(MID(D535,1,2)="PC",VLOOKUP(D535,'[9]Costo Postes Concreto'!$B$1:$D$65536,3,0),E535*F535*$D$3)</f>
        <v>823.40869297226345</v>
      </c>
      <c r="H535" s="172">
        <f t="shared" ref="H535:H577" si="49">+G535*1%</f>
        <v>8.2340869297226345</v>
      </c>
      <c r="I535" s="173">
        <f t="shared" ref="I535:I577" si="50">+G535+H535</f>
        <v>831.64277990198605</v>
      </c>
      <c r="J535" s="173">
        <f t="shared" ref="J535:J577" si="51">IF(MID(D535,1,2)="PC",I535,H535)</f>
        <v>831.64277990198605</v>
      </c>
      <c r="K535" s="173">
        <f t="shared" ref="K535:K577" si="52">IF(MID(D535,1,2)="PC",0,+G535)</f>
        <v>0</v>
      </c>
      <c r="L535" s="173">
        <f t="shared" ref="L535:L577" si="53">+E535*F535</f>
        <v>3003</v>
      </c>
    </row>
    <row r="536" spans="1:12" ht="12" customHeight="1" x14ac:dyDescent="0.2">
      <c r="A536" s="2"/>
      <c r="B536" s="168">
        <f t="shared" si="48"/>
        <v>531</v>
      </c>
      <c r="C536" s="175" t="s">
        <v>2567</v>
      </c>
      <c r="D536" s="170" t="str">
        <f>+VLOOKUP(C536,[8]Resumen!$C$1:$J$65536,6,0)</f>
        <v>PC16/400</v>
      </c>
      <c r="E536" s="168">
        <f>+VLOOKUP(C536,[8]Resumen!$C$1:$J$65536,5,0)</f>
        <v>1</v>
      </c>
      <c r="F536" s="171">
        <f>IF(MID(D536,1,2)="PC",VLOOKUP(D536,'[9]Costo Postes Concreto'!$B$1:$D$65536,2,0),VLOOKUP(C536,[8]Resumen!$C$1:$J$65536,7,0))</f>
        <v>3080</v>
      </c>
      <c r="G536" s="172">
        <f>IF(MID(D536,1,2)="PC",VLOOKUP(D536,'[9]Costo Postes Concreto'!$B$1:$D$65536,3,0),E536*F536*$D$3)</f>
        <v>901.08691354181701</v>
      </c>
      <c r="H536" s="172">
        <f t="shared" si="49"/>
        <v>9.0108691354181705</v>
      </c>
      <c r="I536" s="173">
        <f t="shared" si="50"/>
        <v>910.09778267723516</v>
      </c>
      <c r="J536" s="173">
        <f t="shared" si="51"/>
        <v>910.09778267723516</v>
      </c>
      <c r="K536" s="173">
        <f t="shared" si="52"/>
        <v>0</v>
      </c>
      <c r="L536" s="173">
        <f t="shared" si="53"/>
        <v>3080</v>
      </c>
    </row>
    <row r="537" spans="1:12" ht="12" customHeight="1" x14ac:dyDescent="0.2">
      <c r="A537" s="2"/>
      <c r="B537" s="168">
        <f t="shared" si="48"/>
        <v>532</v>
      </c>
      <c r="C537" s="175" t="s">
        <v>2568</v>
      </c>
      <c r="D537" s="170" t="str">
        <f>+VLOOKUP(C537,[8]Resumen!$C$1:$J$65536,6,0)</f>
        <v>PC16/300</v>
      </c>
      <c r="E537" s="168">
        <f>+VLOOKUP(C537,[8]Resumen!$C$1:$J$65536,5,0)</f>
        <v>1</v>
      </c>
      <c r="F537" s="171">
        <f>IF(MID(D537,1,2)="PC",VLOOKUP(D537,'[9]Costo Postes Concreto'!$B$1:$D$65536,2,0),VLOOKUP(C537,[8]Resumen!$C$1:$J$65536,7,0))</f>
        <v>3003</v>
      </c>
      <c r="G537" s="172">
        <f>IF(MID(D537,1,2)="PC",VLOOKUP(D537,'[9]Costo Postes Concreto'!$B$1:$D$65536,3,0),E537*F537*$D$3)</f>
        <v>823.40869297226345</v>
      </c>
      <c r="H537" s="172">
        <f t="shared" si="49"/>
        <v>8.2340869297226345</v>
      </c>
      <c r="I537" s="173">
        <f t="shared" si="50"/>
        <v>831.64277990198605</v>
      </c>
      <c r="J537" s="173">
        <f t="shared" si="51"/>
        <v>831.64277990198605</v>
      </c>
      <c r="K537" s="173">
        <f t="shared" si="52"/>
        <v>0</v>
      </c>
      <c r="L537" s="173">
        <f t="shared" si="53"/>
        <v>3003</v>
      </c>
    </row>
    <row r="538" spans="1:12" ht="12" customHeight="1" x14ac:dyDescent="0.2">
      <c r="A538" s="2"/>
      <c r="B538" s="168">
        <f t="shared" si="48"/>
        <v>533</v>
      </c>
      <c r="C538" s="175" t="s">
        <v>2569</v>
      </c>
      <c r="D538" s="170" t="str">
        <f>+VLOOKUP(C538,[8]Resumen!$C$1:$J$65536,6,0)</f>
        <v>PC16/300</v>
      </c>
      <c r="E538" s="168">
        <f>+VLOOKUP(C538,[8]Resumen!$C$1:$J$65536,5,0)</f>
        <v>1</v>
      </c>
      <c r="F538" s="171">
        <f>IF(MID(D538,1,2)="PC",VLOOKUP(D538,'[9]Costo Postes Concreto'!$B$1:$D$65536,2,0),VLOOKUP(C538,[8]Resumen!$C$1:$J$65536,7,0))</f>
        <v>3003</v>
      </c>
      <c r="G538" s="172">
        <f>IF(MID(D538,1,2)="PC",VLOOKUP(D538,'[9]Costo Postes Concreto'!$B$1:$D$65536,3,0),E538*F538*$D$3)</f>
        <v>823.40869297226345</v>
      </c>
      <c r="H538" s="172">
        <f t="shared" si="49"/>
        <v>8.2340869297226345</v>
      </c>
      <c r="I538" s="173">
        <f t="shared" si="50"/>
        <v>831.64277990198605</v>
      </c>
      <c r="J538" s="173">
        <f t="shared" si="51"/>
        <v>831.64277990198605</v>
      </c>
      <c r="K538" s="173">
        <f t="shared" si="52"/>
        <v>0</v>
      </c>
      <c r="L538" s="173">
        <f t="shared" si="53"/>
        <v>3003</v>
      </c>
    </row>
    <row r="539" spans="1:12" ht="12" customHeight="1" x14ac:dyDescent="0.2">
      <c r="A539" s="2"/>
      <c r="B539" s="168">
        <f t="shared" si="48"/>
        <v>534</v>
      </c>
      <c r="C539" s="175" t="s">
        <v>2570</v>
      </c>
      <c r="D539" s="170" t="str">
        <f>+VLOOKUP(C539,[8]Resumen!$C$1:$J$65536,6,0)</f>
        <v>PC16/400</v>
      </c>
      <c r="E539" s="168">
        <f>+VLOOKUP(C539,[8]Resumen!$C$1:$J$65536,5,0)</f>
        <v>1</v>
      </c>
      <c r="F539" s="171">
        <f>IF(MID(D539,1,2)="PC",VLOOKUP(D539,'[9]Costo Postes Concreto'!$B$1:$D$65536,2,0),VLOOKUP(C539,[8]Resumen!$C$1:$J$65536,7,0))</f>
        <v>3080</v>
      </c>
      <c r="G539" s="172">
        <f>IF(MID(D539,1,2)="PC",VLOOKUP(D539,'[9]Costo Postes Concreto'!$B$1:$D$65536,3,0),E539*F539*$D$3)</f>
        <v>901.08691354181701</v>
      </c>
      <c r="H539" s="172">
        <f t="shared" si="49"/>
        <v>9.0108691354181705</v>
      </c>
      <c r="I539" s="173">
        <f t="shared" si="50"/>
        <v>910.09778267723516</v>
      </c>
      <c r="J539" s="173">
        <f t="shared" si="51"/>
        <v>910.09778267723516</v>
      </c>
      <c r="K539" s="173">
        <f t="shared" si="52"/>
        <v>0</v>
      </c>
      <c r="L539" s="173">
        <f t="shared" si="53"/>
        <v>3080</v>
      </c>
    </row>
    <row r="540" spans="1:12" ht="12" customHeight="1" x14ac:dyDescent="0.2">
      <c r="A540" s="2"/>
      <c r="B540" s="168">
        <f t="shared" si="48"/>
        <v>535</v>
      </c>
      <c r="C540" s="175" t="s">
        <v>2571</v>
      </c>
      <c r="D540" s="170" t="str">
        <f>+VLOOKUP(C540,[8]Resumen!$C$1:$J$65536,6,0)</f>
        <v>PC16/400</v>
      </c>
      <c r="E540" s="168">
        <f>+VLOOKUP(C540,[8]Resumen!$C$1:$J$65536,5,0)</f>
        <v>1</v>
      </c>
      <c r="F540" s="171">
        <f>IF(MID(D540,1,2)="PC",VLOOKUP(D540,'[9]Costo Postes Concreto'!$B$1:$D$65536,2,0),VLOOKUP(C540,[8]Resumen!$C$1:$J$65536,7,0))</f>
        <v>3080</v>
      </c>
      <c r="G540" s="172">
        <f>IF(MID(D540,1,2)="PC",VLOOKUP(D540,'[9]Costo Postes Concreto'!$B$1:$D$65536,3,0),E540*F540*$D$3)</f>
        <v>901.08691354181701</v>
      </c>
      <c r="H540" s="172">
        <f t="shared" si="49"/>
        <v>9.0108691354181705</v>
      </c>
      <c r="I540" s="173">
        <f t="shared" si="50"/>
        <v>910.09778267723516</v>
      </c>
      <c r="J540" s="173">
        <f t="shared" si="51"/>
        <v>910.09778267723516</v>
      </c>
      <c r="K540" s="173">
        <f t="shared" si="52"/>
        <v>0</v>
      </c>
      <c r="L540" s="173">
        <f t="shared" si="53"/>
        <v>3080</v>
      </c>
    </row>
    <row r="541" spans="1:12" ht="12" customHeight="1" x14ac:dyDescent="0.2">
      <c r="A541" s="2"/>
      <c r="B541" s="168">
        <f t="shared" si="48"/>
        <v>536</v>
      </c>
      <c r="C541" s="175" t="s">
        <v>2572</v>
      </c>
      <c r="D541" s="170" t="str">
        <f>+VLOOKUP(C541,[8]Resumen!$C$1:$J$65536,6,0)</f>
        <v>PC16/500</v>
      </c>
      <c r="E541" s="168">
        <f>+VLOOKUP(C541,[8]Resumen!$C$1:$J$65536,5,0)</f>
        <v>1</v>
      </c>
      <c r="F541" s="171">
        <f>IF(MID(D541,1,2)="PC",VLOOKUP(D541,'[9]Costo Postes Concreto'!$B$1:$D$65536,2,0),VLOOKUP(C541,[8]Resumen!$C$1:$J$65536,7,0))</f>
        <v>3157</v>
      </c>
      <c r="G541" s="172">
        <f>IF(MID(D541,1,2)="PC",VLOOKUP(D541,'[9]Costo Postes Concreto'!$B$1:$D$65536,3,0),E541*F541*$D$3)</f>
        <v>978.76513411137057</v>
      </c>
      <c r="H541" s="172">
        <f t="shared" si="49"/>
        <v>9.7876513411137065</v>
      </c>
      <c r="I541" s="173">
        <f t="shared" si="50"/>
        <v>988.55278545248427</v>
      </c>
      <c r="J541" s="173">
        <f t="shared" si="51"/>
        <v>988.55278545248427</v>
      </c>
      <c r="K541" s="173">
        <f t="shared" si="52"/>
        <v>0</v>
      </c>
      <c r="L541" s="173">
        <f t="shared" si="53"/>
        <v>3157</v>
      </c>
    </row>
    <row r="542" spans="1:12" ht="12" customHeight="1" x14ac:dyDescent="0.2">
      <c r="A542" s="2"/>
      <c r="B542" s="168">
        <f t="shared" si="48"/>
        <v>537</v>
      </c>
      <c r="C542" s="175" t="s">
        <v>2573</v>
      </c>
      <c r="D542" s="170" t="str">
        <f>+VLOOKUP(C542,[8]Resumen!$C$1:$J$65536,6,0)</f>
        <v>PC16/300</v>
      </c>
      <c r="E542" s="168">
        <f>+VLOOKUP(C542,[8]Resumen!$C$1:$J$65536,5,0)</f>
        <v>1</v>
      </c>
      <c r="F542" s="171">
        <f>IF(MID(D542,1,2)="PC",VLOOKUP(D542,'[9]Costo Postes Concreto'!$B$1:$D$65536,2,0),VLOOKUP(C542,[8]Resumen!$C$1:$J$65536,7,0))</f>
        <v>3003</v>
      </c>
      <c r="G542" s="172">
        <f>IF(MID(D542,1,2)="PC",VLOOKUP(D542,'[9]Costo Postes Concreto'!$B$1:$D$65536,3,0),E542*F542*$D$3)</f>
        <v>823.40869297226345</v>
      </c>
      <c r="H542" s="172">
        <f t="shared" si="49"/>
        <v>8.2340869297226345</v>
      </c>
      <c r="I542" s="173">
        <f t="shared" si="50"/>
        <v>831.64277990198605</v>
      </c>
      <c r="J542" s="173">
        <f t="shared" si="51"/>
        <v>831.64277990198605</v>
      </c>
      <c r="K542" s="173">
        <f t="shared" si="52"/>
        <v>0</v>
      </c>
      <c r="L542" s="173">
        <f t="shared" si="53"/>
        <v>3003</v>
      </c>
    </row>
    <row r="543" spans="1:12" ht="12" customHeight="1" x14ac:dyDescent="0.2">
      <c r="A543" s="2"/>
      <c r="B543" s="168">
        <f t="shared" si="48"/>
        <v>538</v>
      </c>
      <c r="C543" s="175" t="s">
        <v>2574</v>
      </c>
      <c r="D543" s="170" t="str">
        <f>+VLOOKUP(C543,[8]Resumen!$C$1:$J$65536,6,0)</f>
        <v>PC16/500</v>
      </c>
      <c r="E543" s="168">
        <f>+VLOOKUP(C543,[8]Resumen!$C$1:$J$65536,5,0)</f>
        <v>1</v>
      </c>
      <c r="F543" s="171">
        <f>IF(MID(D543,1,2)="PC",VLOOKUP(D543,'[9]Costo Postes Concreto'!$B$1:$D$65536,2,0),VLOOKUP(C543,[8]Resumen!$C$1:$J$65536,7,0))</f>
        <v>3157</v>
      </c>
      <c r="G543" s="172">
        <f>IF(MID(D543,1,2)="PC",VLOOKUP(D543,'[9]Costo Postes Concreto'!$B$1:$D$65536,3,0),E543*F543*$D$3)</f>
        <v>978.76513411137057</v>
      </c>
      <c r="H543" s="172">
        <f t="shared" si="49"/>
        <v>9.7876513411137065</v>
      </c>
      <c r="I543" s="173">
        <f t="shared" si="50"/>
        <v>988.55278545248427</v>
      </c>
      <c r="J543" s="173">
        <f t="shared" si="51"/>
        <v>988.55278545248427</v>
      </c>
      <c r="K543" s="173">
        <f t="shared" si="52"/>
        <v>0</v>
      </c>
      <c r="L543" s="173">
        <f t="shared" si="53"/>
        <v>3157</v>
      </c>
    </row>
    <row r="544" spans="1:12" ht="12" customHeight="1" x14ac:dyDescent="0.2">
      <c r="A544" s="2"/>
      <c r="B544" s="168">
        <f t="shared" si="48"/>
        <v>539</v>
      </c>
      <c r="C544" s="175" t="s">
        <v>2575</v>
      </c>
      <c r="D544" s="170" t="str">
        <f>+VLOOKUP(C544,[8]Resumen!$C$1:$J$65536,6,0)</f>
        <v>PC16/500</v>
      </c>
      <c r="E544" s="168">
        <f>+VLOOKUP(C544,[8]Resumen!$C$1:$J$65536,5,0)</f>
        <v>1</v>
      </c>
      <c r="F544" s="171">
        <f>IF(MID(D544,1,2)="PC",VLOOKUP(D544,'[9]Costo Postes Concreto'!$B$1:$D$65536,2,0),VLOOKUP(C544,[8]Resumen!$C$1:$J$65536,7,0))</f>
        <v>3157</v>
      </c>
      <c r="G544" s="172">
        <f>IF(MID(D544,1,2)="PC",VLOOKUP(D544,'[9]Costo Postes Concreto'!$B$1:$D$65536,3,0),E544*F544*$D$3)</f>
        <v>978.76513411137057</v>
      </c>
      <c r="H544" s="172">
        <f t="shared" si="49"/>
        <v>9.7876513411137065</v>
      </c>
      <c r="I544" s="173">
        <f t="shared" si="50"/>
        <v>988.55278545248427</v>
      </c>
      <c r="J544" s="173">
        <f t="shared" si="51"/>
        <v>988.55278545248427</v>
      </c>
      <c r="K544" s="173">
        <f t="shared" si="52"/>
        <v>0</v>
      </c>
      <c r="L544" s="173">
        <f t="shared" si="53"/>
        <v>3157</v>
      </c>
    </row>
    <row r="545" spans="1:12" ht="12" customHeight="1" x14ac:dyDescent="0.2">
      <c r="A545" s="2"/>
      <c r="B545" s="168">
        <f t="shared" si="48"/>
        <v>540</v>
      </c>
      <c r="C545" s="175" t="s">
        <v>2576</v>
      </c>
      <c r="D545" s="170" t="str">
        <f>+VLOOKUP(C545,[8]Resumen!$C$1:$J$65536,6,0)</f>
        <v>PC16/600</v>
      </c>
      <c r="E545" s="168">
        <f>+VLOOKUP(C545,[8]Resumen!$C$1:$J$65536,5,0)</f>
        <v>1</v>
      </c>
      <c r="F545" s="171">
        <f>IF(MID(D545,1,2)="PC",VLOOKUP(D545,'[9]Costo Postes Concreto'!$B$1:$D$65536,2,0),VLOOKUP(C545,[8]Resumen!$C$1:$J$65536,7,0))</f>
        <v>3234</v>
      </c>
      <c r="G545" s="172">
        <f>IF(MID(D545,1,2)="PC",VLOOKUP(D545,'[9]Costo Postes Concreto'!$B$1:$D$65536,3,0),E545*F545*$D$3)</f>
        <v>1056.4433546809237</v>
      </c>
      <c r="H545" s="172">
        <f t="shared" si="49"/>
        <v>10.564433546809237</v>
      </c>
      <c r="I545" s="173">
        <f t="shared" si="50"/>
        <v>1067.0077882277328</v>
      </c>
      <c r="J545" s="173">
        <f t="shared" si="51"/>
        <v>1067.0077882277328</v>
      </c>
      <c r="K545" s="173">
        <f t="shared" si="52"/>
        <v>0</v>
      </c>
      <c r="L545" s="173">
        <f t="shared" si="53"/>
        <v>3234</v>
      </c>
    </row>
    <row r="546" spans="1:12" ht="12" customHeight="1" x14ac:dyDescent="0.2">
      <c r="A546" s="2"/>
      <c r="B546" s="168">
        <f t="shared" si="48"/>
        <v>541</v>
      </c>
      <c r="C546" s="175" t="s">
        <v>2577</v>
      </c>
      <c r="D546" s="170" t="str">
        <f>+VLOOKUP(C546,[8]Resumen!$C$1:$J$65536,6,0)</f>
        <v>PC16/300</v>
      </c>
      <c r="E546" s="168">
        <f>+VLOOKUP(C546,[8]Resumen!$C$1:$J$65536,5,0)</f>
        <v>1</v>
      </c>
      <c r="F546" s="171">
        <f>IF(MID(D546,1,2)="PC",VLOOKUP(D546,'[9]Costo Postes Concreto'!$B$1:$D$65536,2,0),VLOOKUP(C546,[8]Resumen!$C$1:$J$65536,7,0))</f>
        <v>3003</v>
      </c>
      <c r="G546" s="172">
        <f>IF(MID(D546,1,2)="PC",VLOOKUP(D546,'[9]Costo Postes Concreto'!$B$1:$D$65536,3,0),E546*F546*$D$3)</f>
        <v>823.40869297226345</v>
      </c>
      <c r="H546" s="172">
        <f t="shared" si="49"/>
        <v>8.2340869297226345</v>
      </c>
      <c r="I546" s="173">
        <f t="shared" si="50"/>
        <v>831.64277990198605</v>
      </c>
      <c r="J546" s="173">
        <f t="shared" si="51"/>
        <v>831.64277990198605</v>
      </c>
      <c r="K546" s="173">
        <f t="shared" si="52"/>
        <v>0</v>
      </c>
      <c r="L546" s="173">
        <f t="shared" si="53"/>
        <v>3003</v>
      </c>
    </row>
    <row r="547" spans="1:12" ht="12" customHeight="1" x14ac:dyDescent="0.2">
      <c r="A547" s="2"/>
      <c r="B547" s="168">
        <f t="shared" si="48"/>
        <v>542</v>
      </c>
      <c r="C547" s="175" t="s">
        <v>2578</v>
      </c>
      <c r="D547" s="170" t="str">
        <f>+VLOOKUP(C547,[8]Resumen!$C$1:$J$65536,6,0)</f>
        <v>PC16/700</v>
      </c>
      <c r="E547" s="168">
        <f>+VLOOKUP(C547,[8]Resumen!$C$1:$J$65536,5,0)</f>
        <v>1</v>
      </c>
      <c r="F547" s="171">
        <f>IF(MID(D547,1,2)="PC",VLOOKUP(D547,'[9]Costo Postes Concreto'!$B$1:$D$65536,2,0),VLOOKUP(C547,[8]Resumen!$C$1:$J$65536,7,0))</f>
        <v>3311</v>
      </c>
      <c r="G547" s="172">
        <f>IF(MID(D547,1,2)="PC",VLOOKUP(D547,'[9]Costo Postes Concreto'!$B$1:$D$65536,3,0),E547*F547*$D$3)</f>
        <v>1134.1215752504772</v>
      </c>
      <c r="H547" s="172">
        <f t="shared" si="49"/>
        <v>11.341215752504773</v>
      </c>
      <c r="I547" s="173">
        <f t="shared" si="50"/>
        <v>1145.4627910029819</v>
      </c>
      <c r="J547" s="173">
        <f t="shared" si="51"/>
        <v>1145.4627910029819</v>
      </c>
      <c r="K547" s="173">
        <f t="shared" si="52"/>
        <v>0</v>
      </c>
      <c r="L547" s="173">
        <f t="shared" si="53"/>
        <v>3311</v>
      </c>
    </row>
    <row r="548" spans="1:12" ht="12" customHeight="1" x14ac:dyDescent="0.2">
      <c r="A548" s="2"/>
      <c r="B548" s="168">
        <f t="shared" si="48"/>
        <v>543</v>
      </c>
      <c r="C548" s="175" t="s">
        <v>2579</v>
      </c>
      <c r="D548" s="170" t="str">
        <f>+VLOOKUP(C548,[8]Resumen!$C$1:$J$65536,6,0)</f>
        <v>PC16/900</v>
      </c>
      <c r="E548" s="168">
        <f>+VLOOKUP(C548,[8]Resumen!$C$1:$J$65536,5,0)</f>
        <v>1</v>
      </c>
      <c r="F548" s="171">
        <f>IF(MID(D548,1,2)="PC",VLOOKUP(D548,'[9]Costo Postes Concreto'!$B$1:$D$65536,2,0),VLOOKUP(C548,[8]Resumen!$C$1:$J$65536,7,0))</f>
        <v>3465</v>
      </c>
      <c r="G548" s="172">
        <f>IF(MID(D548,1,2)="PC",VLOOKUP(D548,'[9]Costo Postes Concreto'!$B$1:$D$65536,3,0),E548*F548*$D$3)</f>
        <v>1289.4780163895844</v>
      </c>
      <c r="H548" s="172">
        <f t="shared" si="49"/>
        <v>12.894780163895843</v>
      </c>
      <c r="I548" s="173">
        <f t="shared" si="50"/>
        <v>1302.3727965534802</v>
      </c>
      <c r="J548" s="173">
        <f t="shared" si="51"/>
        <v>1302.3727965534802</v>
      </c>
      <c r="K548" s="173">
        <f t="shared" si="52"/>
        <v>0</v>
      </c>
      <c r="L548" s="173">
        <f t="shared" si="53"/>
        <v>3465</v>
      </c>
    </row>
    <row r="549" spans="1:12" ht="12" customHeight="1" x14ac:dyDescent="0.2">
      <c r="A549" s="2"/>
      <c r="B549" s="168">
        <f t="shared" si="48"/>
        <v>544</v>
      </c>
      <c r="C549" s="175" t="s">
        <v>2580</v>
      </c>
      <c r="D549" s="170" t="str">
        <f>+VLOOKUP(C549,[8]Resumen!$C$1:$J$65536,6,0)</f>
        <v>PC16/600</v>
      </c>
      <c r="E549" s="168">
        <f>+VLOOKUP(C549,[8]Resumen!$C$1:$J$65536,5,0)</f>
        <v>1</v>
      </c>
      <c r="F549" s="171">
        <f>IF(MID(D549,1,2)="PC",VLOOKUP(D549,'[9]Costo Postes Concreto'!$B$1:$D$65536,2,0),VLOOKUP(C549,[8]Resumen!$C$1:$J$65536,7,0))</f>
        <v>3234</v>
      </c>
      <c r="G549" s="172">
        <f>IF(MID(D549,1,2)="PC",VLOOKUP(D549,'[9]Costo Postes Concreto'!$B$1:$D$65536,3,0),E549*F549*$D$3)</f>
        <v>1056.4433546809237</v>
      </c>
      <c r="H549" s="172">
        <f t="shared" si="49"/>
        <v>10.564433546809237</v>
      </c>
      <c r="I549" s="173">
        <f t="shared" si="50"/>
        <v>1067.0077882277328</v>
      </c>
      <c r="J549" s="173">
        <f t="shared" si="51"/>
        <v>1067.0077882277328</v>
      </c>
      <c r="K549" s="173">
        <f t="shared" si="52"/>
        <v>0</v>
      </c>
      <c r="L549" s="173">
        <f t="shared" si="53"/>
        <v>3234</v>
      </c>
    </row>
    <row r="550" spans="1:12" ht="12" customHeight="1" x14ac:dyDescent="0.2">
      <c r="A550" s="2"/>
      <c r="B550" s="168">
        <f t="shared" si="48"/>
        <v>545</v>
      </c>
      <c r="C550" s="175" t="s">
        <v>2581</v>
      </c>
      <c r="D550" s="170" t="str">
        <f>+VLOOKUP(C550,[8]Resumen!$C$1:$J$65536,6,0)</f>
        <v>PC16/400</v>
      </c>
      <c r="E550" s="168">
        <f>+VLOOKUP(C550,[8]Resumen!$C$1:$J$65536,5,0)</f>
        <v>1</v>
      </c>
      <c r="F550" s="171">
        <f>IF(MID(D550,1,2)="PC",VLOOKUP(D550,'[9]Costo Postes Concreto'!$B$1:$D$65536,2,0),VLOOKUP(C550,[8]Resumen!$C$1:$J$65536,7,0))</f>
        <v>3080</v>
      </c>
      <c r="G550" s="172">
        <f>IF(MID(D550,1,2)="PC",VLOOKUP(D550,'[9]Costo Postes Concreto'!$B$1:$D$65536,3,0),E550*F550*$D$3)</f>
        <v>901.08691354181701</v>
      </c>
      <c r="H550" s="172">
        <f t="shared" si="49"/>
        <v>9.0108691354181705</v>
      </c>
      <c r="I550" s="173">
        <f t="shared" si="50"/>
        <v>910.09778267723516</v>
      </c>
      <c r="J550" s="173">
        <f t="shared" si="51"/>
        <v>910.09778267723516</v>
      </c>
      <c r="K550" s="173">
        <f t="shared" si="52"/>
        <v>0</v>
      </c>
      <c r="L550" s="173">
        <f t="shared" si="53"/>
        <v>3080</v>
      </c>
    </row>
    <row r="551" spans="1:12" ht="12" customHeight="1" x14ac:dyDescent="0.2">
      <c r="A551" s="2"/>
      <c r="B551" s="168">
        <f t="shared" si="48"/>
        <v>546</v>
      </c>
      <c r="C551" s="175" t="s">
        <v>2582</v>
      </c>
      <c r="D551" s="170" t="str">
        <f>+VLOOKUP(C551,[8]Resumen!$C$1:$J$65536,6,0)</f>
        <v>PC16/500</v>
      </c>
      <c r="E551" s="168">
        <f>+VLOOKUP(C551,[8]Resumen!$C$1:$J$65536,5,0)</f>
        <v>1</v>
      </c>
      <c r="F551" s="171">
        <f>IF(MID(D551,1,2)="PC",VLOOKUP(D551,'[9]Costo Postes Concreto'!$B$1:$D$65536,2,0),VLOOKUP(C551,[8]Resumen!$C$1:$J$65536,7,0))</f>
        <v>3157</v>
      </c>
      <c r="G551" s="172">
        <f>IF(MID(D551,1,2)="PC",VLOOKUP(D551,'[9]Costo Postes Concreto'!$B$1:$D$65536,3,0),E551*F551*$D$3)</f>
        <v>978.76513411137057</v>
      </c>
      <c r="H551" s="172">
        <f t="shared" si="49"/>
        <v>9.7876513411137065</v>
      </c>
      <c r="I551" s="173">
        <f t="shared" si="50"/>
        <v>988.55278545248427</v>
      </c>
      <c r="J551" s="173">
        <f t="shared" si="51"/>
        <v>988.55278545248427</v>
      </c>
      <c r="K551" s="173">
        <f t="shared" si="52"/>
        <v>0</v>
      </c>
      <c r="L551" s="173">
        <f t="shared" si="53"/>
        <v>3157</v>
      </c>
    </row>
    <row r="552" spans="1:12" ht="12" customHeight="1" x14ac:dyDescent="0.2">
      <c r="A552" s="2"/>
      <c r="B552" s="168">
        <f t="shared" si="48"/>
        <v>547</v>
      </c>
      <c r="C552" s="175" t="s">
        <v>2583</v>
      </c>
      <c r="D552" s="170" t="str">
        <f>+VLOOKUP(C552,[8]Resumen!$C$1:$J$65536,6,0)</f>
        <v>PC16/400</v>
      </c>
      <c r="E552" s="168">
        <f>+VLOOKUP(C552,[8]Resumen!$C$1:$J$65536,5,0)</f>
        <v>1</v>
      </c>
      <c r="F552" s="171">
        <f>IF(MID(D552,1,2)="PC",VLOOKUP(D552,'[9]Costo Postes Concreto'!$B$1:$D$65536,2,0),VLOOKUP(C552,[8]Resumen!$C$1:$J$65536,7,0))</f>
        <v>3080</v>
      </c>
      <c r="G552" s="172">
        <f>IF(MID(D552,1,2)="PC",VLOOKUP(D552,'[9]Costo Postes Concreto'!$B$1:$D$65536,3,0),E552*F552*$D$3)</f>
        <v>901.08691354181701</v>
      </c>
      <c r="H552" s="172">
        <f t="shared" si="49"/>
        <v>9.0108691354181705</v>
      </c>
      <c r="I552" s="173">
        <f t="shared" si="50"/>
        <v>910.09778267723516</v>
      </c>
      <c r="J552" s="173">
        <f t="shared" si="51"/>
        <v>910.09778267723516</v>
      </c>
      <c r="K552" s="173">
        <f t="shared" si="52"/>
        <v>0</v>
      </c>
      <c r="L552" s="173">
        <f t="shared" si="53"/>
        <v>3080</v>
      </c>
    </row>
    <row r="553" spans="1:12" ht="12" customHeight="1" x14ac:dyDescent="0.2">
      <c r="A553" s="2"/>
      <c r="B553" s="168">
        <f t="shared" si="48"/>
        <v>548</v>
      </c>
      <c r="C553" s="175" t="s">
        <v>2584</v>
      </c>
      <c r="D553" s="170" t="str">
        <f>+VLOOKUP(C553,[8]Resumen!$C$1:$J$65536,6,0)</f>
        <v>PC16/800</v>
      </c>
      <c r="E553" s="168">
        <f>+VLOOKUP(C553,[8]Resumen!$C$1:$J$65536,5,0)</f>
        <v>1</v>
      </c>
      <c r="F553" s="171">
        <f>IF(MID(D553,1,2)="PC",VLOOKUP(D553,'[9]Costo Postes Concreto'!$B$1:$D$65536,2,0),VLOOKUP(C553,[8]Resumen!$C$1:$J$65536,7,0))</f>
        <v>3388</v>
      </c>
      <c r="G553" s="172">
        <f>IF(MID(D553,1,2)="PC",VLOOKUP(D553,'[9]Costo Postes Concreto'!$B$1:$D$65536,3,0),E553*F553*$D$3)</f>
        <v>1211.7997958200308</v>
      </c>
      <c r="H553" s="172">
        <f t="shared" si="49"/>
        <v>12.117997958200307</v>
      </c>
      <c r="I553" s="173">
        <f t="shared" si="50"/>
        <v>1223.917793778231</v>
      </c>
      <c r="J553" s="173">
        <f t="shared" si="51"/>
        <v>1223.917793778231</v>
      </c>
      <c r="K553" s="173">
        <f t="shared" si="52"/>
        <v>0</v>
      </c>
      <c r="L553" s="173">
        <f t="shared" si="53"/>
        <v>3388</v>
      </c>
    </row>
    <row r="554" spans="1:12" ht="12" customHeight="1" x14ac:dyDescent="0.2">
      <c r="A554" s="2"/>
      <c r="B554" s="168">
        <f t="shared" si="48"/>
        <v>549</v>
      </c>
      <c r="C554" s="175" t="s">
        <v>2585</v>
      </c>
      <c r="D554" s="170" t="str">
        <f>+VLOOKUP(C554,[8]Resumen!$C$1:$J$65536,6,0)</f>
        <v>PC16/400</v>
      </c>
      <c r="E554" s="168">
        <f>+VLOOKUP(C554,[8]Resumen!$C$1:$J$65536,5,0)</f>
        <v>1</v>
      </c>
      <c r="F554" s="171">
        <f>IF(MID(D554,1,2)="PC",VLOOKUP(D554,'[9]Costo Postes Concreto'!$B$1:$D$65536,2,0),VLOOKUP(C554,[8]Resumen!$C$1:$J$65536,7,0))</f>
        <v>3080</v>
      </c>
      <c r="G554" s="172">
        <f>IF(MID(D554,1,2)="PC",VLOOKUP(D554,'[9]Costo Postes Concreto'!$B$1:$D$65536,3,0),E554*F554*$D$3)</f>
        <v>901.08691354181701</v>
      </c>
      <c r="H554" s="172">
        <f t="shared" si="49"/>
        <v>9.0108691354181705</v>
      </c>
      <c r="I554" s="173">
        <f t="shared" si="50"/>
        <v>910.09778267723516</v>
      </c>
      <c r="J554" s="173">
        <f t="shared" si="51"/>
        <v>910.09778267723516</v>
      </c>
      <c r="K554" s="173">
        <f t="shared" si="52"/>
        <v>0</v>
      </c>
      <c r="L554" s="173">
        <f t="shared" si="53"/>
        <v>3080</v>
      </c>
    </row>
    <row r="555" spans="1:12" ht="12" customHeight="1" x14ac:dyDescent="0.2">
      <c r="A555" s="2"/>
      <c r="B555" s="168">
        <f t="shared" si="48"/>
        <v>550</v>
      </c>
      <c r="C555" s="175" t="s">
        <v>2586</v>
      </c>
      <c r="D555" s="170" t="str">
        <f>+VLOOKUP(C555,[8]Resumen!$C$1:$J$65536,6,0)</f>
        <v>PC16/800</v>
      </c>
      <c r="E555" s="168">
        <f>+VLOOKUP(C555,[8]Resumen!$C$1:$J$65536,5,0)</f>
        <v>1</v>
      </c>
      <c r="F555" s="171">
        <f>IF(MID(D555,1,2)="PC",VLOOKUP(D555,'[9]Costo Postes Concreto'!$B$1:$D$65536,2,0),VLOOKUP(C555,[8]Resumen!$C$1:$J$65536,7,0))</f>
        <v>3388</v>
      </c>
      <c r="G555" s="172">
        <f>IF(MID(D555,1,2)="PC",VLOOKUP(D555,'[9]Costo Postes Concreto'!$B$1:$D$65536,3,0),E555*F555*$D$3)</f>
        <v>1211.7997958200308</v>
      </c>
      <c r="H555" s="172">
        <f t="shared" si="49"/>
        <v>12.117997958200307</v>
      </c>
      <c r="I555" s="173">
        <f t="shared" si="50"/>
        <v>1223.917793778231</v>
      </c>
      <c r="J555" s="173">
        <f t="shared" si="51"/>
        <v>1223.917793778231</v>
      </c>
      <c r="K555" s="173">
        <f t="shared" si="52"/>
        <v>0</v>
      </c>
      <c r="L555" s="173">
        <f t="shared" si="53"/>
        <v>3388</v>
      </c>
    </row>
    <row r="556" spans="1:12" ht="12" customHeight="1" x14ac:dyDescent="0.2">
      <c r="A556" s="2"/>
      <c r="B556" s="168">
        <f t="shared" si="48"/>
        <v>551</v>
      </c>
      <c r="C556" s="175" t="s">
        <v>2587</v>
      </c>
      <c r="D556" s="170" t="str">
        <f>+VLOOKUP(C556,[8]Resumen!$C$1:$J$65536,6,0)</f>
        <v>PC16/800</v>
      </c>
      <c r="E556" s="168">
        <f>+VLOOKUP(C556,[8]Resumen!$C$1:$J$65536,5,0)</f>
        <v>1</v>
      </c>
      <c r="F556" s="171">
        <f>IF(MID(D556,1,2)="PC",VLOOKUP(D556,'[9]Costo Postes Concreto'!$B$1:$D$65536,2,0),VLOOKUP(C556,[8]Resumen!$C$1:$J$65536,7,0))</f>
        <v>3388</v>
      </c>
      <c r="G556" s="172">
        <f>IF(MID(D556,1,2)="PC",VLOOKUP(D556,'[9]Costo Postes Concreto'!$B$1:$D$65536,3,0),E556*F556*$D$3)</f>
        <v>1211.7997958200308</v>
      </c>
      <c r="H556" s="172">
        <f t="shared" si="49"/>
        <v>12.117997958200307</v>
      </c>
      <c r="I556" s="173">
        <f t="shared" si="50"/>
        <v>1223.917793778231</v>
      </c>
      <c r="J556" s="173">
        <f t="shared" si="51"/>
        <v>1223.917793778231</v>
      </c>
      <c r="K556" s="173">
        <f t="shared" si="52"/>
        <v>0</v>
      </c>
      <c r="L556" s="173">
        <f t="shared" si="53"/>
        <v>3388</v>
      </c>
    </row>
    <row r="557" spans="1:12" ht="12" customHeight="1" x14ac:dyDescent="0.2">
      <c r="A557" s="2"/>
      <c r="B557" s="168">
        <f t="shared" si="48"/>
        <v>552</v>
      </c>
      <c r="C557" s="175" t="s">
        <v>2588</v>
      </c>
      <c r="D557" s="170" t="str">
        <f>+VLOOKUP(C557,[8]Resumen!$C$1:$J$65536,6,0)</f>
        <v>PC16/800</v>
      </c>
      <c r="E557" s="168">
        <f>+VLOOKUP(C557,[8]Resumen!$C$1:$J$65536,5,0)</f>
        <v>1</v>
      </c>
      <c r="F557" s="171">
        <f>IF(MID(D557,1,2)="PC",VLOOKUP(D557,'[9]Costo Postes Concreto'!$B$1:$D$65536,2,0),VLOOKUP(C557,[8]Resumen!$C$1:$J$65536,7,0))</f>
        <v>3388</v>
      </c>
      <c r="G557" s="172">
        <f>IF(MID(D557,1,2)="PC",VLOOKUP(D557,'[9]Costo Postes Concreto'!$B$1:$D$65536,3,0),E557*F557*$D$3)</f>
        <v>1211.7997958200308</v>
      </c>
      <c r="H557" s="172">
        <f t="shared" si="49"/>
        <v>12.117997958200307</v>
      </c>
      <c r="I557" s="173">
        <f t="shared" si="50"/>
        <v>1223.917793778231</v>
      </c>
      <c r="J557" s="173">
        <f t="shared" si="51"/>
        <v>1223.917793778231</v>
      </c>
      <c r="K557" s="173">
        <f t="shared" si="52"/>
        <v>0</v>
      </c>
      <c r="L557" s="173">
        <f t="shared" si="53"/>
        <v>3388</v>
      </c>
    </row>
    <row r="558" spans="1:12" ht="12" customHeight="1" x14ac:dyDescent="0.2">
      <c r="A558" s="2"/>
      <c r="B558" s="168">
        <f t="shared" si="48"/>
        <v>553</v>
      </c>
      <c r="C558" s="175" t="s">
        <v>2589</v>
      </c>
      <c r="D558" s="170" t="str">
        <f>+VLOOKUP(C558,[8]Resumen!$C$1:$J$65536,6,0)</f>
        <v>PC16/300</v>
      </c>
      <c r="E558" s="168">
        <f>+VLOOKUP(C558,[8]Resumen!$C$1:$J$65536,5,0)</f>
        <v>1</v>
      </c>
      <c r="F558" s="171">
        <f>IF(MID(D558,1,2)="PC",VLOOKUP(D558,'[9]Costo Postes Concreto'!$B$1:$D$65536,2,0),VLOOKUP(C558,[8]Resumen!$C$1:$J$65536,7,0))</f>
        <v>3003</v>
      </c>
      <c r="G558" s="172">
        <f>IF(MID(D558,1,2)="PC",VLOOKUP(D558,'[9]Costo Postes Concreto'!$B$1:$D$65536,3,0),E558*F558*$D$3)</f>
        <v>823.40869297226345</v>
      </c>
      <c r="H558" s="172">
        <f t="shared" si="49"/>
        <v>8.2340869297226345</v>
      </c>
      <c r="I558" s="173">
        <f t="shared" si="50"/>
        <v>831.64277990198605</v>
      </c>
      <c r="J558" s="173">
        <f t="shared" si="51"/>
        <v>831.64277990198605</v>
      </c>
      <c r="K558" s="173">
        <f t="shared" si="52"/>
        <v>0</v>
      </c>
      <c r="L558" s="173">
        <f t="shared" si="53"/>
        <v>3003</v>
      </c>
    </row>
    <row r="559" spans="1:12" ht="12" customHeight="1" x14ac:dyDescent="0.2">
      <c r="A559" s="2"/>
      <c r="B559" s="168">
        <f t="shared" si="48"/>
        <v>554</v>
      </c>
      <c r="C559" s="175" t="s">
        <v>2590</v>
      </c>
      <c r="D559" s="170" t="str">
        <f>+VLOOKUP(C559,[8]Resumen!$C$1:$J$65536,6,0)</f>
        <v>PC16/300</v>
      </c>
      <c r="E559" s="168">
        <f>+VLOOKUP(C559,[8]Resumen!$C$1:$J$65536,5,0)</f>
        <v>2</v>
      </c>
      <c r="F559" s="171">
        <f>IF(MID(D559,1,2)="PC",VLOOKUP(D559,'[9]Costo Postes Concreto'!$B$1:$D$65536,2,0),VLOOKUP(C559,[8]Resumen!$C$1:$J$65536,7,0))</f>
        <v>3003</v>
      </c>
      <c r="G559" s="172">
        <f>IF(MID(D559,1,2)="PC",VLOOKUP(D559,'[9]Costo Postes Concreto'!$B$1:$D$65536,3,0),E559*F559*$D$3)</f>
        <v>823.40869297226345</v>
      </c>
      <c r="H559" s="172">
        <f t="shared" si="49"/>
        <v>8.2340869297226345</v>
      </c>
      <c r="I559" s="173">
        <f t="shared" si="50"/>
        <v>831.64277990198605</v>
      </c>
      <c r="J559" s="173">
        <f t="shared" si="51"/>
        <v>831.64277990198605</v>
      </c>
      <c r="K559" s="173">
        <f t="shared" si="52"/>
        <v>0</v>
      </c>
      <c r="L559" s="173">
        <f t="shared" si="53"/>
        <v>6006</v>
      </c>
    </row>
    <row r="560" spans="1:12" ht="12" customHeight="1" x14ac:dyDescent="0.2">
      <c r="A560" s="2"/>
      <c r="B560" s="168">
        <f t="shared" si="48"/>
        <v>555</v>
      </c>
      <c r="C560" s="175" t="s">
        <v>2591</v>
      </c>
      <c r="D560" s="170" t="str">
        <f>+VLOOKUP(C560,[8]Resumen!$C$1:$J$65536,6,0)</f>
        <v>PC16/300</v>
      </c>
      <c r="E560" s="168">
        <f>+VLOOKUP(C560,[8]Resumen!$C$1:$J$65536,5,0)</f>
        <v>2</v>
      </c>
      <c r="F560" s="171">
        <f>IF(MID(D560,1,2)="PC",VLOOKUP(D560,'[9]Costo Postes Concreto'!$B$1:$D$65536,2,0),VLOOKUP(C560,[8]Resumen!$C$1:$J$65536,7,0))</f>
        <v>3003</v>
      </c>
      <c r="G560" s="172">
        <f>IF(MID(D560,1,2)="PC",VLOOKUP(D560,'[9]Costo Postes Concreto'!$B$1:$D$65536,3,0),E560*F560*$D$3)</f>
        <v>823.40869297226345</v>
      </c>
      <c r="H560" s="172">
        <f t="shared" si="49"/>
        <v>8.2340869297226345</v>
      </c>
      <c r="I560" s="173">
        <f t="shared" si="50"/>
        <v>831.64277990198605</v>
      </c>
      <c r="J560" s="173">
        <f t="shared" si="51"/>
        <v>831.64277990198605</v>
      </c>
      <c r="K560" s="173">
        <f t="shared" si="52"/>
        <v>0</v>
      </c>
      <c r="L560" s="173">
        <f t="shared" si="53"/>
        <v>6006</v>
      </c>
    </row>
    <row r="561" spans="1:12" ht="12" customHeight="1" x14ac:dyDescent="0.2">
      <c r="A561" s="2"/>
      <c r="B561" s="168">
        <f t="shared" si="48"/>
        <v>556</v>
      </c>
      <c r="C561" s="175" t="s">
        <v>2592</v>
      </c>
      <c r="D561" s="170" t="str">
        <f>+VLOOKUP(C561,[8]Resumen!$C$1:$J$65536,6,0)</f>
        <v>PC16/300</v>
      </c>
      <c r="E561" s="168">
        <f>+VLOOKUP(C561,[8]Resumen!$C$1:$J$65536,5,0)</f>
        <v>2</v>
      </c>
      <c r="F561" s="171">
        <f>IF(MID(D561,1,2)="PC",VLOOKUP(D561,'[9]Costo Postes Concreto'!$B$1:$D$65536,2,0),VLOOKUP(C561,[8]Resumen!$C$1:$J$65536,7,0))</f>
        <v>3003</v>
      </c>
      <c r="G561" s="172">
        <f>IF(MID(D561,1,2)="PC",VLOOKUP(D561,'[9]Costo Postes Concreto'!$B$1:$D$65536,3,0),E561*F561*$D$3)</f>
        <v>823.40869297226345</v>
      </c>
      <c r="H561" s="172">
        <f t="shared" si="49"/>
        <v>8.2340869297226345</v>
      </c>
      <c r="I561" s="173">
        <f t="shared" si="50"/>
        <v>831.64277990198605</v>
      </c>
      <c r="J561" s="173">
        <f t="shared" si="51"/>
        <v>831.64277990198605</v>
      </c>
      <c r="K561" s="173">
        <f t="shared" si="52"/>
        <v>0</v>
      </c>
      <c r="L561" s="173">
        <f t="shared" si="53"/>
        <v>6006</v>
      </c>
    </row>
    <row r="562" spans="1:12" ht="12" customHeight="1" x14ac:dyDescent="0.2">
      <c r="A562" s="2"/>
      <c r="B562" s="168">
        <f t="shared" si="48"/>
        <v>557</v>
      </c>
      <c r="C562" s="175" t="s">
        <v>2593</v>
      </c>
      <c r="D562" s="170" t="str">
        <f>+VLOOKUP(C562,[8]Resumen!$C$1:$J$65536,6,0)</f>
        <v>PC16/400</v>
      </c>
      <c r="E562" s="168">
        <f>+VLOOKUP(C562,[8]Resumen!$C$1:$J$65536,5,0)</f>
        <v>1</v>
      </c>
      <c r="F562" s="171">
        <f>IF(MID(D562,1,2)="PC",VLOOKUP(D562,'[9]Costo Postes Concreto'!$B$1:$D$65536,2,0),VLOOKUP(C562,[8]Resumen!$C$1:$J$65536,7,0))</f>
        <v>3080</v>
      </c>
      <c r="G562" s="172">
        <f>IF(MID(D562,1,2)="PC",VLOOKUP(D562,'[9]Costo Postes Concreto'!$B$1:$D$65536,3,0),E562*F562*$D$3)</f>
        <v>901.08691354181701</v>
      </c>
      <c r="H562" s="172">
        <f t="shared" si="49"/>
        <v>9.0108691354181705</v>
      </c>
      <c r="I562" s="173">
        <f t="shared" si="50"/>
        <v>910.09778267723516</v>
      </c>
      <c r="J562" s="173">
        <f t="shared" si="51"/>
        <v>910.09778267723516</v>
      </c>
      <c r="K562" s="173">
        <f t="shared" si="52"/>
        <v>0</v>
      </c>
      <c r="L562" s="173">
        <f t="shared" si="53"/>
        <v>3080</v>
      </c>
    </row>
    <row r="563" spans="1:12" ht="12" customHeight="1" x14ac:dyDescent="0.2">
      <c r="A563" s="2"/>
      <c r="B563" s="168">
        <f t="shared" si="48"/>
        <v>558</v>
      </c>
      <c r="C563" s="175" t="s">
        <v>2594</v>
      </c>
      <c r="D563" s="170" t="str">
        <f>+VLOOKUP(C563,[8]Resumen!$C$1:$J$65536,6,0)</f>
        <v>PC16/400</v>
      </c>
      <c r="E563" s="168">
        <f>+VLOOKUP(C563,[8]Resumen!$C$1:$J$65536,5,0)</f>
        <v>2</v>
      </c>
      <c r="F563" s="171">
        <f>IF(MID(D563,1,2)="PC",VLOOKUP(D563,'[9]Costo Postes Concreto'!$B$1:$D$65536,2,0),VLOOKUP(C563,[8]Resumen!$C$1:$J$65536,7,0))</f>
        <v>3080</v>
      </c>
      <c r="G563" s="172">
        <f>IF(MID(D563,1,2)="PC",VLOOKUP(D563,'[9]Costo Postes Concreto'!$B$1:$D$65536,3,0),E563*F563*$D$3)</f>
        <v>901.08691354181701</v>
      </c>
      <c r="H563" s="172">
        <f t="shared" si="49"/>
        <v>9.0108691354181705</v>
      </c>
      <c r="I563" s="173">
        <f t="shared" si="50"/>
        <v>910.09778267723516</v>
      </c>
      <c r="J563" s="173">
        <f t="shared" si="51"/>
        <v>910.09778267723516</v>
      </c>
      <c r="K563" s="173">
        <f t="shared" si="52"/>
        <v>0</v>
      </c>
      <c r="L563" s="173">
        <f t="shared" si="53"/>
        <v>6160</v>
      </c>
    </row>
    <row r="564" spans="1:12" ht="12" customHeight="1" x14ac:dyDescent="0.2">
      <c r="A564" s="2"/>
      <c r="B564" s="168">
        <f t="shared" si="48"/>
        <v>559</v>
      </c>
      <c r="C564" s="175" t="s">
        <v>2595</v>
      </c>
      <c r="D564" s="170" t="str">
        <f>+VLOOKUP(C564,[8]Resumen!$C$1:$J$65536,6,0)</f>
        <v>PC16/600</v>
      </c>
      <c r="E564" s="168">
        <f>+VLOOKUP(C564,[8]Resumen!$C$1:$J$65536,5,0)</f>
        <v>2</v>
      </c>
      <c r="F564" s="171">
        <f>IF(MID(D564,1,2)="PC",VLOOKUP(D564,'[9]Costo Postes Concreto'!$B$1:$D$65536,2,0),VLOOKUP(C564,[8]Resumen!$C$1:$J$65536,7,0))</f>
        <v>3234</v>
      </c>
      <c r="G564" s="172">
        <f>IF(MID(D564,1,2)="PC",VLOOKUP(D564,'[9]Costo Postes Concreto'!$B$1:$D$65536,3,0),E564*F564*$D$3)</f>
        <v>1056.4433546809237</v>
      </c>
      <c r="H564" s="172">
        <f t="shared" si="49"/>
        <v>10.564433546809237</v>
      </c>
      <c r="I564" s="173">
        <f t="shared" si="50"/>
        <v>1067.0077882277328</v>
      </c>
      <c r="J564" s="173">
        <f t="shared" si="51"/>
        <v>1067.0077882277328</v>
      </c>
      <c r="K564" s="173">
        <f t="shared" si="52"/>
        <v>0</v>
      </c>
      <c r="L564" s="173">
        <f t="shared" si="53"/>
        <v>6468</v>
      </c>
    </row>
    <row r="565" spans="1:12" ht="12" customHeight="1" x14ac:dyDescent="0.2">
      <c r="A565" s="2"/>
      <c r="B565" s="168">
        <f t="shared" si="48"/>
        <v>560</v>
      </c>
      <c r="C565" s="175" t="s">
        <v>2596</v>
      </c>
      <c r="D565" s="170" t="str">
        <f>+VLOOKUP(C565,[8]Resumen!$C$1:$J$65536,6,0)</f>
        <v>PC16/600</v>
      </c>
      <c r="E565" s="168">
        <f>+VLOOKUP(C565,[8]Resumen!$C$1:$J$65536,5,0)</f>
        <v>2</v>
      </c>
      <c r="F565" s="171">
        <f>IF(MID(D565,1,2)="PC",VLOOKUP(D565,'[9]Costo Postes Concreto'!$B$1:$D$65536,2,0),VLOOKUP(C565,[8]Resumen!$C$1:$J$65536,7,0))</f>
        <v>3234</v>
      </c>
      <c r="G565" s="172">
        <f>IF(MID(D565,1,2)="PC",VLOOKUP(D565,'[9]Costo Postes Concreto'!$B$1:$D$65536,3,0),E565*F565*$D$3)</f>
        <v>1056.4433546809237</v>
      </c>
      <c r="H565" s="172">
        <f t="shared" si="49"/>
        <v>10.564433546809237</v>
      </c>
      <c r="I565" s="173">
        <f t="shared" si="50"/>
        <v>1067.0077882277328</v>
      </c>
      <c r="J565" s="173">
        <f t="shared" si="51"/>
        <v>1067.0077882277328</v>
      </c>
      <c r="K565" s="173">
        <f t="shared" si="52"/>
        <v>0</v>
      </c>
      <c r="L565" s="173">
        <f t="shared" si="53"/>
        <v>6468</v>
      </c>
    </row>
    <row r="566" spans="1:12" ht="12" customHeight="1" x14ac:dyDescent="0.2">
      <c r="A566" s="2"/>
      <c r="B566" s="168">
        <f t="shared" si="48"/>
        <v>561</v>
      </c>
      <c r="C566" s="175" t="s">
        <v>2597</v>
      </c>
      <c r="D566" s="170" t="str">
        <f>+VLOOKUP(C566,[8]Resumen!$C$1:$J$65536,6,0)</f>
        <v>PC16/500</v>
      </c>
      <c r="E566" s="168">
        <f>+VLOOKUP(C566,[8]Resumen!$C$1:$J$65536,5,0)</f>
        <v>1</v>
      </c>
      <c r="F566" s="171">
        <f>IF(MID(D566,1,2)="PC",VLOOKUP(D566,'[9]Costo Postes Concreto'!$B$1:$D$65536,2,0),VLOOKUP(C566,[8]Resumen!$C$1:$J$65536,7,0))</f>
        <v>3157</v>
      </c>
      <c r="G566" s="172">
        <f>IF(MID(D566,1,2)="PC",VLOOKUP(D566,'[9]Costo Postes Concreto'!$B$1:$D$65536,3,0),E566*F566*$D$3)</f>
        <v>978.76513411137057</v>
      </c>
      <c r="H566" s="172">
        <f t="shared" si="49"/>
        <v>9.7876513411137065</v>
      </c>
      <c r="I566" s="173">
        <f t="shared" si="50"/>
        <v>988.55278545248427</v>
      </c>
      <c r="J566" s="173">
        <f t="shared" si="51"/>
        <v>988.55278545248427</v>
      </c>
      <c r="K566" s="173">
        <f t="shared" si="52"/>
        <v>0</v>
      </c>
      <c r="L566" s="173">
        <f t="shared" si="53"/>
        <v>3157</v>
      </c>
    </row>
    <row r="567" spans="1:12" ht="12" customHeight="1" x14ac:dyDescent="0.2">
      <c r="A567" s="2"/>
      <c r="B567" s="168">
        <f t="shared" si="48"/>
        <v>562</v>
      </c>
      <c r="C567" s="175" t="s">
        <v>2598</v>
      </c>
      <c r="D567" s="170" t="str">
        <f>+VLOOKUP(C567,[8]Resumen!$C$1:$J$65536,6,0)</f>
        <v>PC16/500</v>
      </c>
      <c r="E567" s="168">
        <f>+VLOOKUP(C567,[8]Resumen!$C$1:$J$65536,5,0)</f>
        <v>2</v>
      </c>
      <c r="F567" s="171">
        <f>IF(MID(D567,1,2)="PC",VLOOKUP(D567,'[9]Costo Postes Concreto'!$B$1:$D$65536,2,0),VLOOKUP(C567,[8]Resumen!$C$1:$J$65536,7,0))</f>
        <v>3157</v>
      </c>
      <c r="G567" s="172">
        <f>IF(MID(D567,1,2)="PC",VLOOKUP(D567,'[9]Costo Postes Concreto'!$B$1:$D$65536,3,0),E567*F567*$D$3)</f>
        <v>978.76513411137057</v>
      </c>
      <c r="H567" s="172">
        <f t="shared" si="49"/>
        <v>9.7876513411137065</v>
      </c>
      <c r="I567" s="173">
        <f t="shared" si="50"/>
        <v>988.55278545248427</v>
      </c>
      <c r="J567" s="173">
        <f t="shared" si="51"/>
        <v>988.55278545248427</v>
      </c>
      <c r="K567" s="173">
        <f t="shared" si="52"/>
        <v>0</v>
      </c>
      <c r="L567" s="173">
        <f t="shared" si="53"/>
        <v>6314</v>
      </c>
    </row>
    <row r="568" spans="1:12" ht="12" customHeight="1" x14ac:dyDescent="0.2">
      <c r="A568" s="2"/>
      <c r="B568" s="168">
        <f t="shared" si="48"/>
        <v>563</v>
      </c>
      <c r="C568" s="175" t="s">
        <v>2599</v>
      </c>
      <c r="D568" s="170" t="str">
        <f>+VLOOKUP(C568,[8]Resumen!$C$1:$J$65536,6,0)</f>
        <v>PC16/600</v>
      </c>
      <c r="E568" s="168">
        <f>+VLOOKUP(C568,[8]Resumen!$C$1:$J$65536,5,0)</f>
        <v>2</v>
      </c>
      <c r="F568" s="171">
        <f>IF(MID(D568,1,2)="PC",VLOOKUP(D568,'[9]Costo Postes Concreto'!$B$1:$D$65536,2,0),VLOOKUP(C568,[8]Resumen!$C$1:$J$65536,7,0))</f>
        <v>3234</v>
      </c>
      <c r="G568" s="172">
        <f>IF(MID(D568,1,2)="PC",VLOOKUP(D568,'[9]Costo Postes Concreto'!$B$1:$D$65536,3,0),E568*F568*$D$3)</f>
        <v>1056.4433546809237</v>
      </c>
      <c r="H568" s="172">
        <f t="shared" si="49"/>
        <v>10.564433546809237</v>
      </c>
      <c r="I568" s="173">
        <f t="shared" si="50"/>
        <v>1067.0077882277328</v>
      </c>
      <c r="J568" s="173">
        <f t="shared" si="51"/>
        <v>1067.0077882277328</v>
      </c>
      <c r="K568" s="173">
        <f t="shared" si="52"/>
        <v>0</v>
      </c>
      <c r="L568" s="173">
        <f t="shared" si="53"/>
        <v>6468</v>
      </c>
    </row>
    <row r="569" spans="1:12" ht="12" customHeight="1" x14ac:dyDescent="0.2">
      <c r="A569" s="2"/>
      <c r="B569" s="168">
        <f t="shared" si="48"/>
        <v>564</v>
      </c>
      <c r="C569" s="175" t="s">
        <v>2600</v>
      </c>
      <c r="D569" s="170" t="str">
        <f>+VLOOKUP(C569,[8]Resumen!$C$1:$J$65536,6,0)</f>
        <v>PC16/700</v>
      </c>
      <c r="E569" s="168">
        <f>+VLOOKUP(C569,[8]Resumen!$C$1:$J$65536,5,0)</f>
        <v>2</v>
      </c>
      <c r="F569" s="171">
        <f>IF(MID(D569,1,2)="PC",VLOOKUP(D569,'[9]Costo Postes Concreto'!$B$1:$D$65536,2,0),VLOOKUP(C569,[8]Resumen!$C$1:$J$65536,7,0))</f>
        <v>3311</v>
      </c>
      <c r="G569" s="172">
        <f>IF(MID(D569,1,2)="PC",VLOOKUP(D569,'[9]Costo Postes Concreto'!$B$1:$D$65536,3,0),E569*F569*$D$3)</f>
        <v>1134.1215752504772</v>
      </c>
      <c r="H569" s="172">
        <f t="shared" si="49"/>
        <v>11.341215752504773</v>
      </c>
      <c r="I569" s="173">
        <f t="shared" si="50"/>
        <v>1145.4627910029819</v>
      </c>
      <c r="J569" s="173">
        <f t="shared" si="51"/>
        <v>1145.4627910029819</v>
      </c>
      <c r="K569" s="173">
        <f t="shared" si="52"/>
        <v>0</v>
      </c>
      <c r="L569" s="173">
        <f t="shared" si="53"/>
        <v>6622</v>
      </c>
    </row>
    <row r="570" spans="1:12" ht="12" customHeight="1" x14ac:dyDescent="0.2">
      <c r="A570" s="2"/>
      <c r="B570" s="168">
        <f t="shared" si="48"/>
        <v>565</v>
      </c>
      <c r="C570" s="175" t="s">
        <v>2601</v>
      </c>
      <c r="D570" s="170" t="str">
        <f>+VLOOKUP(C570,[8]Resumen!$C$1:$J$65536,6,0)</f>
        <v>PC16/600</v>
      </c>
      <c r="E570" s="168">
        <f>+VLOOKUP(C570,[8]Resumen!$C$1:$J$65536,5,0)</f>
        <v>1</v>
      </c>
      <c r="F570" s="171">
        <f>IF(MID(D570,1,2)="PC",VLOOKUP(D570,'[9]Costo Postes Concreto'!$B$1:$D$65536,2,0),VLOOKUP(C570,[8]Resumen!$C$1:$J$65536,7,0))</f>
        <v>3234</v>
      </c>
      <c r="G570" s="172">
        <f>IF(MID(D570,1,2)="PC",VLOOKUP(D570,'[9]Costo Postes Concreto'!$B$1:$D$65536,3,0),E570*F570*$D$3)</f>
        <v>1056.4433546809237</v>
      </c>
      <c r="H570" s="172">
        <f t="shared" si="49"/>
        <v>10.564433546809237</v>
      </c>
      <c r="I570" s="173">
        <f t="shared" si="50"/>
        <v>1067.0077882277328</v>
      </c>
      <c r="J570" s="173">
        <f t="shared" si="51"/>
        <v>1067.0077882277328</v>
      </c>
      <c r="K570" s="173">
        <f t="shared" si="52"/>
        <v>0</v>
      </c>
      <c r="L570" s="173">
        <f t="shared" si="53"/>
        <v>3234</v>
      </c>
    </row>
    <row r="571" spans="1:12" ht="12" customHeight="1" x14ac:dyDescent="0.2">
      <c r="A571" s="2"/>
      <c r="B571" s="168">
        <f t="shared" si="48"/>
        <v>566</v>
      </c>
      <c r="C571" s="175" t="s">
        <v>2602</v>
      </c>
      <c r="D571" s="170" t="str">
        <f>+VLOOKUP(C571,[8]Resumen!$C$1:$J$65536,6,0)</f>
        <v>PC16/700</v>
      </c>
      <c r="E571" s="168">
        <f>+VLOOKUP(C571,[8]Resumen!$C$1:$J$65536,5,0)</f>
        <v>2</v>
      </c>
      <c r="F571" s="171">
        <f>IF(MID(D571,1,2)="PC",VLOOKUP(D571,'[9]Costo Postes Concreto'!$B$1:$D$65536,2,0),VLOOKUP(C571,[8]Resumen!$C$1:$J$65536,7,0))</f>
        <v>3311</v>
      </c>
      <c r="G571" s="172">
        <f>IF(MID(D571,1,2)="PC",VLOOKUP(D571,'[9]Costo Postes Concreto'!$B$1:$D$65536,3,0),E571*F571*$D$3)</f>
        <v>1134.1215752504772</v>
      </c>
      <c r="H571" s="172">
        <f t="shared" si="49"/>
        <v>11.341215752504773</v>
      </c>
      <c r="I571" s="173">
        <f t="shared" si="50"/>
        <v>1145.4627910029819</v>
      </c>
      <c r="J571" s="173">
        <f t="shared" si="51"/>
        <v>1145.4627910029819</v>
      </c>
      <c r="K571" s="173">
        <f t="shared" si="52"/>
        <v>0</v>
      </c>
      <c r="L571" s="173">
        <f t="shared" si="53"/>
        <v>6622</v>
      </c>
    </row>
    <row r="572" spans="1:12" ht="12" customHeight="1" x14ac:dyDescent="0.2">
      <c r="A572" s="2"/>
      <c r="B572" s="168">
        <f t="shared" si="48"/>
        <v>567</v>
      </c>
      <c r="C572" s="175" t="s">
        <v>2603</v>
      </c>
      <c r="D572" s="170" t="str">
        <f>+VLOOKUP(C572,[8]Resumen!$C$1:$J$65536,6,0)</f>
        <v>PC16/700</v>
      </c>
      <c r="E572" s="168">
        <f>+VLOOKUP(C572,[8]Resumen!$C$1:$J$65536,5,0)</f>
        <v>2</v>
      </c>
      <c r="F572" s="171">
        <f>IF(MID(D572,1,2)="PC",VLOOKUP(D572,'[9]Costo Postes Concreto'!$B$1:$D$65536,2,0),VLOOKUP(C572,[8]Resumen!$C$1:$J$65536,7,0))</f>
        <v>3311</v>
      </c>
      <c r="G572" s="172">
        <f>IF(MID(D572,1,2)="PC",VLOOKUP(D572,'[9]Costo Postes Concreto'!$B$1:$D$65536,3,0),E572*F572*$D$3)</f>
        <v>1134.1215752504772</v>
      </c>
      <c r="H572" s="172">
        <f t="shared" si="49"/>
        <v>11.341215752504773</v>
      </c>
      <c r="I572" s="173">
        <f t="shared" si="50"/>
        <v>1145.4627910029819</v>
      </c>
      <c r="J572" s="173">
        <f t="shared" si="51"/>
        <v>1145.4627910029819</v>
      </c>
      <c r="K572" s="173">
        <f t="shared" si="52"/>
        <v>0</v>
      </c>
      <c r="L572" s="173">
        <f t="shared" si="53"/>
        <v>6622</v>
      </c>
    </row>
    <row r="573" spans="1:12" ht="12" customHeight="1" x14ac:dyDescent="0.2">
      <c r="A573" s="2"/>
      <c r="B573" s="168">
        <f t="shared" si="48"/>
        <v>568</v>
      </c>
      <c r="C573" s="175" t="s">
        <v>2604</v>
      </c>
      <c r="D573" s="170" t="str">
        <f>+VLOOKUP(C573,[8]Resumen!$C$1:$J$65536,6,0)</f>
        <v>PC16/900</v>
      </c>
      <c r="E573" s="168">
        <f>+VLOOKUP(C573,[8]Resumen!$C$1:$J$65536,5,0)</f>
        <v>2</v>
      </c>
      <c r="F573" s="171">
        <f>IF(MID(D573,1,2)="PC",VLOOKUP(D573,'[9]Costo Postes Concreto'!$B$1:$D$65536,2,0),VLOOKUP(C573,[8]Resumen!$C$1:$J$65536,7,0))</f>
        <v>3465</v>
      </c>
      <c r="G573" s="172">
        <f>IF(MID(D573,1,2)="PC",VLOOKUP(D573,'[9]Costo Postes Concreto'!$B$1:$D$65536,3,0),E573*F573*$D$3)</f>
        <v>1289.4780163895844</v>
      </c>
      <c r="H573" s="172">
        <f t="shared" si="49"/>
        <v>12.894780163895843</v>
      </c>
      <c r="I573" s="173">
        <f t="shared" si="50"/>
        <v>1302.3727965534802</v>
      </c>
      <c r="J573" s="173">
        <f t="shared" si="51"/>
        <v>1302.3727965534802</v>
      </c>
      <c r="K573" s="173">
        <f t="shared" si="52"/>
        <v>0</v>
      </c>
      <c r="L573" s="173">
        <f t="shared" si="53"/>
        <v>6930</v>
      </c>
    </row>
    <row r="574" spans="1:12" ht="12" customHeight="1" x14ac:dyDescent="0.2">
      <c r="A574" s="2"/>
      <c r="B574" s="168">
        <f t="shared" si="48"/>
        <v>569</v>
      </c>
      <c r="C574" s="175" t="s">
        <v>2605</v>
      </c>
      <c r="D574" s="170" t="str">
        <f>+VLOOKUP(C574,[8]Resumen!$C$1:$J$65536,6,0)</f>
        <v>PC16/700</v>
      </c>
      <c r="E574" s="168">
        <f>+VLOOKUP(C574,[8]Resumen!$C$1:$J$65536,5,0)</f>
        <v>1</v>
      </c>
      <c r="F574" s="171">
        <f>IF(MID(D574,1,2)="PC",VLOOKUP(D574,'[9]Costo Postes Concreto'!$B$1:$D$65536,2,0),VLOOKUP(C574,[8]Resumen!$C$1:$J$65536,7,0))</f>
        <v>3311</v>
      </c>
      <c r="G574" s="172">
        <f>IF(MID(D574,1,2)="PC",VLOOKUP(D574,'[9]Costo Postes Concreto'!$B$1:$D$65536,3,0),E574*F574*$D$3)</f>
        <v>1134.1215752504772</v>
      </c>
      <c r="H574" s="172">
        <f t="shared" si="49"/>
        <v>11.341215752504773</v>
      </c>
      <c r="I574" s="173">
        <f t="shared" si="50"/>
        <v>1145.4627910029819</v>
      </c>
      <c r="J574" s="173">
        <f t="shared" si="51"/>
        <v>1145.4627910029819</v>
      </c>
      <c r="K574" s="173">
        <f t="shared" si="52"/>
        <v>0</v>
      </c>
      <c r="L574" s="173">
        <f t="shared" si="53"/>
        <v>3311</v>
      </c>
    </row>
    <row r="575" spans="1:12" ht="12" customHeight="1" x14ac:dyDescent="0.2">
      <c r="A575" s="2"/>
      <c r="B575" s="168">
        <f t="shared" si="48"/>
        <v>570</v>
      </c>
      <c r="C575" s="175" t="s">
        <v>2606</v>
      </c>
      <c r="D575" s="170" t="str">
        <f>+VLOOKUP(C575,[8]Resumen!$C$1:$J$65536,6,0)</f>
        <v>PC16/800</v>
      </c>
      <c r="E575" s="168">
        <f>+VLOOKUP(C575,[8]Resumen!$C$1:$J$65536,5,0)</f>
        <v>2</v>
      </c>
      <c r="F575" s="171">
        <f>IF(MID(D575,1,2)="PC",VLOOKUP(D575,'[9]Costo Postes Concreto'!$B$1:$D$65536,2,0),VLOOKUP(C575,[8]Resumen!$C$1:$J$65536,7,0))</f>
        <v>3388</v>
      </c>
      <c r="G575" s="172">
        <f>IF(MID(D575,1,2)="PC",VLOOKUP(D575,'[9]Costo Postes Concreto'!$B$1:$D$65536,3,0),E575*F575*$D$3)</f>
        <v>1211.7997958200308</v>
      </c>
      <c r="H575" s="172">
        <f t="shared" si="49"/>
        <v>12.117997958200307</v>
      </c>
      <c r="I575" s="173">
        <f t="shared" si="50"/>
        <v>1223.917793778231</v>
      </c>
      <c r="J575" s="173">
        <f t="shared" si="51"/>
        <v>1223.917793778231</v>
      </c>
      <c r="K575" s="173">
        <f t="shared" si="52"/>
        <v>0</v>
      </c>
      <c r="L575" s="173">
        <f t="shared" si="53"/>
        <v>6776</v>
      </c>
    </row>
    <row r="576" spans="1:12" ht="12" customHeight="1" x14ac:dyDescent="0.2">
      <c r="A576" s="2"/>
      <c r="B576" s="168">
        <f t="shared" si="48"/>
        <v>571</v>
      </c>
      <c r="C576" s="175" t="s">
        <v>2607</v>
      </c>
      <c r="D576" s="170" t="str">
        <f>+VLOOKUP(C576,[8]Resumen!$C$1:$J$65536,6,0)</f>
        <v>PC16/800</v>
      </c>
      <c r="E576" s="168">
        <f>+VLOOKUP(C576,[8]Resumen!$C$1:$J$65536,5,0)</f>
        <v>2</v>
      </c>
      <c r="F576" s="171">
        <f>IF(MID(D576,1,2)="PC",VLOOKUP(D576,'[9]Costo Postes Concreto'!$B$1:$D$65536,2,0),VLOOKUP(C576,[8]Resumen!$C$1:$J$65536,7,0))</f>
        <v>3388</v>
      </c>
      <c r="G576" s="172">
        <f>IF(MID(D576,1,2)="PC",VLOOKUP(D576,'[9]Costo Postes Concreto'!$B$1:$D$65536,3,0),E576*F576*$D$3)</f>
        <v>1211.7997958200308</v>
      </c>
      <c r="H576" s="172">
        <f t="shared" si="49"/>
        <v>12.117997958200307</v>
      </c>
      <c r="I576" s="173">
        <f t="shared" si="50"/>
        <v>1223.917793778231</v>
      </c>
      <c r="J576" s="173">
        <f t="shared" si="51"/>
        <v>1223.917793778231</v>
      </c>
      <c r="K576" s="173">
        <f t="shared" si="52"/>
        <v>0</v>
      </c>
      <c r="L576" s="173">
        <f t="shared" si="53"/>
        <v>6776</v>
      </c>
    </row>
    <row r="577" spans="1:12" ht="12" customHeight="1" x14ac:dyDescent="0.2">
      <c r="A577" s="2"/>
      <c r="B577" s="177">
        <f t="shared" si="48"/>
        <v>572</v>
      </c>
      <c r="C577" s="178" t="s">
        <v>2608</v>
      </c>
      <c r="D577" s="179" t="str">
        <f>+VLOOKUP(C577,[8]Resumen!$C$1:$J$65536,6,0)</f>
        <v>PC16/900</v>
      </c>
      <c r="E577" s="177">
        <f>+VLOOKUP(C577,[8]Resumen!$C$1:$J$65536,5,0)</f>
        <v>2</v>
      </c>
      <c r="F577" s="180">
        <f>IF(MID(D577,1,2)="PC",VLOOKUP(D577,'[9]Costo Postes Concreto'!$B$1:$D$65536,2,0),VLOOKUP(C577,[8]Resumen!$C$1:$J$65536,7,0))</f>
        <v>3465</v>
      </c>
      <c r="G577" s="181">
        <f>IF(MID(D577,1,2)="PC",VLOOKUP(D577,'[9]Costo Postes Concreto'!$B$1:$D$65536,3,0),E577*F577*$D$3)</f>
        <v>1289.4780163895844</v>
      </c>
      <c r="H577" s="181">
        <f t="shared" si="49"/>
        <v>12.894780163895843</v>
      </c>
      <c r="I577" s="182">
        <f t="shared" si="50"/>
        <v>1302.3727965534802</v>
      </c>
      <c r="J577" s="182">
        <f t="shared" si="51"/>
        <v>1302.3727965534802</v>
      </c>
      <c r="K577" s="182">
        <f t="shared" si="52"/>
        <v>0</v>
      </c>
      <c r="L577" s="182">
        <f t="shared" si="53"/>
        <v>6930</v>
      </c>
    </row>
    <row r="578" spans="1:12" ht="12" customHeight="1" x14ac:dyDescent="0.2">
      <c r="B578" s="183"/>
      <c r="C578" s="183"/>
      <c r="D578" s="183" t="s">
        <v>8112</v>
      </c>
      <c r="E578" s="184">
        <v>1</v>
      </c>
      <c r="F578" s="185">
        <f>IF(MID(D578,1,2)="PC",VLOOKUP(D578,'[9]Costo Postes Concreto'!$B$1:$D$65536,2,0),VLOOKUP(C578,[8]Resumen!$C$1:$J$65536,7,0))</f>
        <v>4000</v>
      </c>
      <c r="G578" s="186">
        <f>IF(MID(D578,1,2)="PC",VLOOKUP(D578,'[9]Costo Postes Concreto'!$B$1:$D$65536,3,0),E578*F578*$D$3)</f>
        <v>1829.1903281390792</v>
      </c>
      <c r="H578" s="186">
        <f t="shared" ref="H578:H579" si="54">+G578*1%</f>
        <v>18.291903281390791</v>
      </c>
      <c r="I578" s="187">
        <f t="shared" ref="I578:I579" si="55">+G578+H578</f>
        <v>1847.48223142047</v>
      </c>
      <c r="J578" s="187"/>
      <c r="K578" s="184"/>
      <c r="L578" s="183"/>
    </row>
    <row r="579" spans="1:12" ht="12" customHeight="1" x14ac:dyDescent="0.2">
      <c r="B579" s="183"/>
      <c r="C579" s="183"/>
      <c r="D579" s="183" t="s">
        <v>8113</v>
      </c>
      <c r="E579" s="184">
        <v>1</v>
      </c>
      <c r="F579" s="185">
        <f>IF(MID(D579,1,2)="PC",VLOOKUP(D579,'[9]Costo Postes Concreto'!$B$1:$D$65536,2,0),VLOOKUP(C579,[8]Resumen!$C$1:$J$65536,7,0))</f>
        <v>4244.2779279279284</v>
      </c>
      <c r="G579" s="186">
        <f>IF(MID(D579,1,2)="PC",VLOOKUP(D579,'[9]Costo Postes Concreto'!$B$1:$D$65536,3,0),E579*F579*$D$3)</f>
        <v>2075.6198705528336</v>
      </c>
      <c r="H579" s="186">
        <f t="shared" si="54"/>
        <v>20.756198705528337</v>
      </c>
      <c r="I579" s="187">
        <f t="shared" si="55"/>
        <v>2096.3760692583619</v>
      </c>
      <c r="J579" s="187"/>
      <c r="K579" s="184"/>
      <c r="L579" s="183"/>
    </row>
  </sheetData>
  <autoFilter ref="B5:L579"/>
  <mergeCells count="1">
    <mergeCell ref="B1:L1"/>
  </mergeCells>
  <pageMargins left="0.75" right="0.75" top="1" bottom="1" header="0" footer="0"/>
  <pageSetup scale="74" orientation="landscape" horizontalDpi="204" verticalDpi="196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3071"/>
  <sheetViews>
    <sheetView showGridLines="0" view="pageBreakPreview" zoomScale="85" zoomScaleNormal="80" zoomScaleSheetLayoutView="85" workbookViewId="0">
      <selection activeCell="B1" sqref="B1:G1"/>
    </sheetView>
  </sheetViews>
  <sheetFormatPr baseColWidth="10" defaultRowHeight="12.75" x14ac:dyDescent="0.2"/>
  <cols>
    <col min="1" max="1" width="10.140625" style="58" bestFit="1" customWidth="1"/>
    <col min="2" max="2" width="11.7109375" style="58" customWidth="1"/>
    <col min="3" max="3" width="23.28515625" style="57" bestFit="1" customWidth="1"/>
    <col min="4" max="4" width="67.28515625" style="57" customWidth="1"/>
    <col min="5" max="5" width="8.7109375" style="57" customWidth="1"/>
    <col min="6" max="6" width="10.140625" style="57" customWidth="1"/>
    <col min="7" max="7" width="13.140625" style="92" customWidth="1"/>
    <col min="8" max="8" width="10.140625" style="92" customWidth="1"/>
    <col min="9" max="9" width="3.140625" style="92" customWidth="1"/>
    <col min="10" max="10" width="11.140625" style="93" bestFit="1" customWidth="1"/>
    <col min="11" max="11" width="7.85546875" style="57" customWidth="1"/>
    <col min="12" max="12" width="11.28515625" style="57" customWidth="1"/>
    <col min="13" max="13" width="14.85546875" style="58" customWidth="1"/>
    <col min="14" max="256" width="11.42578125" style="58"/>
    <col min="257" max="257" width="10.140625" style="58" bestFit="1" customWidth="1"/>
    <col min="258" max="258" width="11.7109375" style="58" customWidth="1"/>
    <col min="259" max="259" width="23.28515625" style="58" bestFit="1" customWidth="1"/>
    <col min="260" max="260" width="67.28515625" style="58" customWidth="1"/>
    <col min="261" max="261" width="8.7109375" style="58" customWidth="1"/>
    <col min="262" max="262" width="10.140625" style="58" customWidth="1"/>
    <col min="263" max="263" width="13.140625" style="58" customWidth="1"/>
    <col min="264" max="264" width="10.140625" style="58" customWidth="1"/>
    <col min="265" max="265" width="3.140625" style="58" customWidth="1"/>
    <col min="266" max="266" width="11.140625" style="58" bestFit="1" customWidth="1"/>
    <col min="267" max="267" width="7.85546875" style="58" customWidth="1"/>
    <col min="268" max="268" width="11.28515625" style="58" customWidth="1"/>
    <col min="269" max="269" width="14.85546875" style="58" customWidth="1"/>
    <col min="270" max="512" width="11.42578125" style="58"/>
    <col min="513" max="513" width="10.140625" style="58" bestFit="1" customWidth="1"/>
    <col min="514" max="514" width="11.7109375" style="58" customWidth="1"/>
    <col min="515" max="515" width="23.28515625" style="58" bestFit="1" customWidth="1"/>
    <col min="516" max="516" width="67.28515625" style="58" customWidth="1"/>
    <col min="517" max="517" width="8.7109375" style="58" customWidth="1"/>
    <col min="518" max="518" width="10.140625" style="58" customWidth="1"/>
    <col min="519" max="519" width="13.140625" style="58" customWidth="1"/>
    <col min="520" max="520" width="10.140625" style="58" customWidth="1"/>
    <col min="521" max="521" width="3.140625" style="58" customWidth="1"/>
    <col min="522" max="522" width="11.140625" style="58" bestFit="1" customWidth="1"/>
    <col min="523" max="523" width="7.85546875" style="58" customWidth="1"/>
    <col min="524" max="524" width="11.28515625" style="58" customWidth="1"/>
    <col min="525" max="525" width="14.85546875" style="58" customWidth="1"/>
    <col min="526" max="768" width="11.42578125" style="58"/>
    <col min="769" max="769" width="10.140625" style="58" bestFit="1" customWidth="1"/>
    <col min="770" max="770" width="11.7109375" style="58" customWidth="1"/>
    <col min="771" max="771" width="23.28515625" style="58" bestFit="1" customWidth="1"/>
    <col min="772" max="772" width="67.28515625" style="58" customWidth="1"/>
    <col min="773" max="773" width="8.7109375" style="58" customWidth="1"/>
    <col min="774" max="774" width="10.140625" style="58" customWidth="1"/>
    <col min="775" max="775" width="13.140625" style="58" customWidth="1"/>
    <col min="776" max="776" width="10.140625" style="58" customWidth="1"/>
    <col min="777" max="777" width="3.140625" style="58" customWidth="1"/>
    <col min="778" max="778" width="11.140625" style="58" bestFit="1" customWidth="1"/>
    <col min="779" max="779" width="7.85546875" style="58" customWidth="1"/>
    <col min="780" max="780" width="11.28515625" style="58" customWidth="1"/>
    <col min="781" max="781" width="14.85546875" style="58" customWidth="1"/>
    <col min="782" max="1024" width="11.42578125" style="58"/>
    <col min="1025" max="1025" width="10.140625" style="58" bestFit="1" customWidth="1"/>
    <col min="1026" max="1026" width="11.7109375" style="58" customWidth="1"/>
    <col min="1027" max="1027" width="23.28515625" style="58" bestFit="1" customWidth="1"/>
    <col min="1028" max="1028" width="67.28515625" style="58" customWidth="1"/>
    <col min="1029" max="1029" width="8.7109375" style="58" customWidth="1"/>
    <col min="1030" max="1030" width="10.140625" style="58" customWidth="1"/>
    <col min="1031" max="1031" width="13.140625" style="58" customWidth="1"/>
    <col min="1032" max="1032" width="10.140625" style="58" customWidth="1"/>
    <col min="1033" max="1033" width="3.140625" style="58" customWidth="1"/>
    <col min="1034" max="1034" width="11.140625" style="58" bestFit="1" customWidth="1"/>
    <col min="1035" max="1035" width="7.85546875" style="58" customWidth="1"/>
    <col min="1036" max="1036" width="11.28515625" style="58" customWidth="1"/>
    <col min="1037" max="1037" width="14.85546875" style="58" customWidth="1"/>
    <col min="1038" max="1280" width="11.42578125" style="58"/>
    <col min="1281" max="1281" width="10.140625" style="58" bestFit="1" customWidth="1"/>
    <col min="1282" max="1282" width="11.7109375" style="58" customWidth="1"/>
    <col min="1283" max="1283" width="23.28515625" style="58" bestFit="1" customWidth="1"/>
    <col min="1284" max="1284" width="67.28515625" style="58" customWidth="1"/>
    <col min="1285" max="1285" width="8.7109375" style="58" customWidth="1"/>
    <col min="1286" max="1286" width="10.140625" style="58" customWidth="1"/>
    <col min="1287" max="1287" width="13.140625" style="58" customWidth="1"/>
    <col min="1288" max="1288" width="10.140625" style="58" customWidth="1"/>
    <col min="1289" max="1289" width="3.140625" style="58" customWidth="1"/>
    <col min="1290" max="1290" width="11.140625" style="58" bestFit="1" customWidth="1"/>
    <col min="1291" max="1291" width="7.85546875" style="58" customWidth="1"/>
    <col min="1292" max="1292" width="11.28515625" style="58" customWidth="1"/>
    <col min="1293" max="1293" width="14.85546875" style="58" customWidth="1"/>
    <col min="1294" max="1536" width="11.42578125" style="58"/>
    <col min="1537" max="1537" width="10.140625" style="58" bestFit="1" customWidth="1"/>
    <col min="1538" max="1538" width="11.7109375" style="58" customWidth="1"/>
    <col min="1539" max="1539" width="23.28515625" style="58" bestFit="1" customWidth="1"/>
    <col min="1540" max="1540" width="67.28515625" style="58" customWidth="1"/>
    <col min="1541" max="1541" width="8.7109375" style="58" customWidth="1"/>
    <col min="1542" max="1542" width="10.140625" style="58" customWidth="1"/>
    <col min="1543" max="1543" width="13.140625" style="58" customWidth="1"/>
    <col min="1544" max="1544" width="10.140625" style="58" customWidth="1"/>
    <col min="1545" max="1545" width="3.140625" style="58" customWidth="1"/>
    <col min="1546" max="1546" width="11.140625" style="58" bestFit="1" customWidth="1"/>
    <col min="1547" max="1547" width="7.85546875" style="58" customWidth="1"/>
    <col min="1548" max="1548" width="11.28515625" style="58" customWidth="1"/>
    <col min="1549" max="1549" width="14.85546875" style="58" customWidth="1"/>
    <col min="1550" max="1792" width="11.42578125" style="58"/>
    <col min="1793" max="1793" width="10.140625" style="58" bestFit="1" customWidth="1"/>
    <col min="1794" max="1794" width="11.7109375" style="58" customWidth="1"/>
    <col min="1795" max="1795" width="23.28515625" style="58" bestFit="1" customWidth="1"/>
    <col min="1796" max="1796" width="67.28515625" style="58" customWidth="1"/>
    <col min="1797" max="1797" width="8.7109375" style="58" customWidth="1"/>
    <col min="1798" max="1798" width="10.140625" style="58" customWidth="1"/>
    <col min="1799" max="1799" width="13.140625" style="58" customWidth="1"/>
    <col min="1800" max="1800" width="10.140625" style="58" customWidth="1"/>
    <col min="1801" max="1801" width="3.140625" style="58" customWidth="1"/>
    <col min="1802" max="1802" width="11.140625" style="58" bestFit="1" customWidth="1"/>
    <col min="1803" max="1803" width="7.85546875" style="58" customWidth="1"/>
    <col min="1804" max="1804" width="11.28515625" style="58" customWidth="1"/>
    <col min="1805" max="1805" width="14.85546875" style="58" customWidth="1"/>
    <col min="1806" max="2048" width="11.42578125" style="58"/>
    <col min="2049" max="2049" width="10.140625" style="58" bestFit="1" customWidth="1"/>
    <col min="2050" max="2050" width="11.7109375" style="58" customWidth="1"/>
    <col min="2051" max="2051" width="23.28515625" style="58" bestFit="1" customWidth="1"/>
    <col min="2052" max="2052" width="67.28515625" style="58" customWidth="1"/>
    <col min="2053" max="2053" width="8.7109375" style="58" customWidth="1"/>
    <col min="2054" max="2054" width="10.140625" style="58" customWidth="1"/>
    <col min="2055" max="2055" width="13.140625" style="58" customWidth="1"/>
    <col min="2056" max="2056" width="10.140625" style="58" customWidth="1"/>
    <col min="2057" max="2057" width="3.140625" style="58" customWidth="1"/>
    <col min="2058" max="2058" width="11.140625" style="58" bestFit="1" customWidth="1"/>
    <col min="2059" max="2059" width="7.85546875" style="58" customWidth="1"/>
    <col min="2060" max="2060" width="11.28515625" style="58" customWidth="1"/>
    <col min="2061" max="2061" width="14.85546875" style="58" customWidth="1"/>
    <col min="2062" max="2304" width="11.42578125" style="58"/>
    <col min="2305" max="2305" width="10.140625" style="58" bestFit="1" customWidth="1"/>
    <col min="2306" max="2306" width="11.7109375" style="58" customWidth="1"/>
    <col min="2307" max="2307" width="23.28515625" style="58" bestFit="1" customWidth="1"/>
    <col min="2308" max="2308" width="67.28515625" style="58" customWidth="1"/>
    <col min="2309" max="2309" width="8.7109375" style="58" customWidth="1"/>
    <col min="2310" max="2310" width="10.140625" style="58" customWidth="1"/>
    <col min="2311" max="2311" width="13.140625" style="58" customWidth="1"/>
    <col min="2312" max="2312" width="10.140625" style="58" customWidth="1"/>
    <col min="2313" max="2313" width="3.140625" style="58" customWidth="1"/>
    <col min="2314" max="2314" width="11.140625" style="58" bestFit="1" customWidth="1"/>
    <col min="2315" max="2315" width="7.85546875" style="58" customWidth="1"/>
    <col min="2316" max="2316" width="11.28515625" style="58" customWidth="1"/>
    <col min="2317" max="2317" width="14.85546875" style="58" customWidth="1"/>
    <col min="2318" max="2560" width="11.42578125" style="58"/>
    <col min="2561" max="2561" width="10.140625" style="58" bestFit="1" customWidth="1"/>
    <col min="2562" max="2562" width="11.7109375" style="58" customWidth="1"/>
    <col min="2563" max="2563" width="23.28515625" style="58" bestFit="1" customWidth="1"/>
    <col min="2564" max="2564" width="67.28515625" style="58" customWidth="1"/>
    <col min="2565" max="2565" width="8.7109375" style="58" customWidth="1"/>
    <col min="2566" max="2566" width="10.140625" style="58" customWidth="1"/>
    <col min="2567" max="2567" width="13.140625" style="58" customWidth="1"/>
    <col min="2568" max="2568" width="10.140625" style="58" customWidth="1"/>
    <col min="2569" max="2569" width="3.140625" style="58" customWidth="1"/>
    <col min="2570" max="2570" width="11.140625" style="58" bestFit="1" customWidth="1"/>
    <col min="2571" max="2571" width="7.85546875" style="58" customWidth="1"/>
    <col min="2572" max="2572" width="11.28515625" style="58" customWidth="1"/>
    <col min="2573" max="2573" width="14.85546875" style="58" customWidth="1"/>
    <col min="2574" max="2816" width="11.42578125" style="58"/>
    <col min="2817" max="2817" width="10.140625" style="58" bestFit="1" customWidth="1"/>
    <col min="2818" max="2818" width="11.7109375" style="58" customWidth="1"/>
    <col min="2819" max="2819" width="23.28515625" style="58" bestFit="1" customWidth="1"/>
    <col min="2820" max="2820" width="67.28515625" style="58" customWidth="1"/>
    <col min="2821" max="2821" width="8.7109375" style="58" customWidth="1"/>
    <col min="2822" max="2822" width="10.140625" style="58" customWidth="1"/>
    <col min="2823" max="2823" width="13.140625" style="58" customWidth="1"/>
    <col min="2824" max="2824" width="10.140625" style="58" customWidth="1"/>
    <col min="2825" max="2825" width="3.140625" style="58" customWidth="1"/>
    <col min="2826" max="2826" width="11.140625" style="58" bestFit="1" customWidth="1"/>
    <col min="2827" max="2827" width="7.85546875" style="58" customWidth="1"/>
    <col min="2828" max="2828" width="11.28515625" style="58" customWidth="1"/>
    <col min="2829" max="2829" width="14.85546875" style="58" customWidth="1"/>
    <col min="2830" max="3072" width="11.42578125" style="58"/>
    <col min="3073" max="3073" width="10.140625" style="58" bestFit="1" customWidth="1"/>
    <col min="3074" max="3074" width="11.7109375" style="58" customWidth="1"/>
    <col min="3075" max="3075" width="23.28515625" style="58" bestFit="1" customWidth="1"/>
    <col min="3076" max="3076" width="67.28515625" style="58" customWidth="1"/>
    <col min="3077" max="3077" width="8.7109375" style="58" customWidth="1"/>
    <col min="3078" max="3078" width="10.140625" style="58" customWidth="1"/>
    <col min="3079" max="3079" width="13.140625" style="58" customWidth="1"/>
    <col min="3080" max="3080" width="10.140625" style="58" customWidth="1"/>
    <col min="3081" max="3081" width="3.140625" style="58" customWidth="1"/>
    <col min="3082" max="3082" width="11.140625" style="58" bestFit="1" customWidth="1"/>
    <col min="3083" max="3083" width="7.85546875" style="58" customWidth="1"/>
    <col min="3084" max="3084" width="11.28515625" style="58" customWidth="1"/>
    <col min="3085" max="3085" width="14.85546875" style="58" customWidth="1"/>
    <col min="3086" max="3328" width="11.42578125" style="58"/>
    <col min="3329" max="3329" width="10.140625" style="58" bestFit="1" customWidth="1"/>
    <col min="3330" max="3330" width="11.7109375" style="58" customWidth="1"/>
    <col min="3331" max="3331" width="23.28515625" style="58" bestFit="1" customWidth="1"/>
    <col min="3332" max="3332" width="67.28515625" style="58" customWidth="1"/>
    <col min="3333" max="3333" width="8.7109375" style="58" customWidth="1"/>
    <col min="3334" max="3334" width="10.140625" style="58" customWidth="1"/>
    <col min="3335" max="3335" width="13.140625" style="58" customWidth="1"/>
    <col min="3336" max="3336" width="10.140625" style="58" customWidth="1"/>
    <col min="3337" max="3337" width="3.140625" style="58" customWidth="1"/>
    <col min="3338" max="3338" width="11.140625" style="58" bestFit="1" customWidth="1"/>
    <col min="3339" max="3339" width="7.85546875" style="58" customWidth="1"/>
    <col min="3340" max="3340" width="11.28515625" style="58" customWidth="1"/>
    <col min="3341" max="3341" width="14.85546875" style="58" customWidth="1"/>
    <col min="3342" max="3584" width="11.42578125" style="58"/>
    <col min="3585" max="3585" width="10.140625" style="58" bestFit="1" customWidth="1"/>
    <col min="3586" max="3586" width="11.7109375" style="58" customWidth="1"/>
    <col min="3587" max="3587" width="23.28515625" style="58" bestFit="1" customWidth="1"/>
    <col min="3588" max="3588" width="67.28515625" style="58" customWidth="1"/>
    <col min="3589" max="3589" width="8.7109375" style="58" customWidth="1"/>
    <col min="3590" max="3590" width="10.140625" style="58" customWidth="1"/>
    <col min="3591" max="3591" width="13.140625" style="58" customWidth="1"/>
    <col min="3592" max="3592" width="10.140625" style="58" customWidth="1"/>
    <col min="3593" max="3593" width="3.140625" style="58" customWidth="1"/>
    <col min="3594" max="3594" width="11.140625" style="58" bestFit="1" customWidth="1"/>
    <col min="3595" max="3595" width="7.85546875" style="58" customWidth="1"/>
    <col min="3596" max="3596" width="11.28515625" style="58" customWidth="1"/>
    <col min="3597" max="3597" width="14.85546875" style="58" customWidth="1"/>
    <col min="3598" max="3840" width="11.42578125" style="58"/>
    <col min="3841" max="3841" width="10.140625" style="58" bestFit="1" customWidth="1"/>
    <col min="3842" max="3842" width="11.7109375" style="58" customWidth="1"/>
    <col min="3843" max="3843" width="23.28515625" style="58" bestFit="1" customWidth="1"/>
    <col min="3844" max="3844" width="67.28515625" style="58" customWidth="1"/>
    <col min="3845" max="3845" width="8.7109375" style="58" customWidth="1"/>
    <col min="3846" max="3846" width="10.140625" style="58" customWidth="1"/>
    <col min="3847" max="3847" width="13.140625" style="58" customWidth="1"/>
    <col min="3848" max="3848" width="10.140625" style="58" customWidth="1"/>
    <col min="3849" max="3849" width="3.140625" style="58" customWidth="1"/>
    <col min="3850" max="3850" width="11.140625" style="58" bestFit="1" customWidth="1"/>
    <col min="3851" max="3851" width="7.85546875" style="58" customWidth="1"/>
    <col min="3852" max="3852" width="11.28515625" style="58" customWidth="1"/>
    <col min="3853" max="3853" width="14.85546875" style="58" customWidth="1"/>
    <col min="3854" max="4096" width="11.42578125" style="58"/>
    <col min="4097" max="4097" width="10.140625" style="58" bestFit="1" customWidth="1"/>
    <col min="4098" max="4098" width="11.7109375" style="58" customWidth="1"/>
    <col min="4099" max="4099" width="23.28515625" style="58" bestFit="1" customWidth="1"/>
    <col min="4100" max="4100" width="67.28515625" style="58" customWidth="1"/>
    <col min="4101" max="4101" width="8.7109375" style="58" customWidth="1"/>
    <col min="4102" max="4102" width="10.140625" style="58" customWidth="1"/>
    <col min="4103" max="4103" width="13.140625" style="58" customWidth="1"/>
    <col min="4104" max="4104" width="10.140625" style="58" customWidth="1"/>
    <col min="4105" max="4105" width="3.140625" style="58" customWidth="1"/>
    <col min="4106" max="4106" width="11.140625" style="58" bestFit="1" customWidth="1"/>
    <col min="4107" max="4107" width="7.85546875" style="58" customWidth="1"/>
    <col min="4108" max="4108" width="11.28515625" style="58" customWidth="1"/>
    <col min="4109" max="4109" width="14.85546875" style="58" customWidth="1"/>
    <col min="4110" max="4352" width="11.42578125" style="58"/>
    <col min="4353" max="4353" width="10.140625" style="58" bestFit="1" customWidth="1"/>
    <col min="4354" max="4354" width="11.7109375" style="58" customWidth="1"/>
    <col min="4355" max="4355" width="23.28515625" style="58" bestFit="1" customWidth="1"/>
    <col min="4356" max="4356" width="67.28515625" style="58" customWidth="1"/>
    <col min="4357" max="4357" width="8.7109375" style="58" customWidth="1"/>
    <col min="4358" max="4358" width="10.140625" style="58" customWidth="1"/>
    <col min="4359" max="4359" width="13.140625" style="58" customWidth="1"/>
    <col min="4360" max="4360" width="10.140625" style="58" customWidth="1"/>
    <col min="4361" max="4361" width="3.140625" style="58" customWidth="1"/>
    <col min="4362" max="4362" width="11.140625" style="58" bestFit="1" customWidth="1"/>
    <col min="4363" max="4363" width="7.85546875" style="58" customWidth="1"/>
    <col min="4364" max="4364" width="11.28515625" style="58" customWidth="1"/>
    <col min="4365" max="4365" width="14.85546875" style="58" customWidth="1"/>
    <col min="4366" max="4608" width="11.42578125" style="58"/>
    <col min="4609" max="4609" width="10.140625" style="58" bestFit="1" customWidth="1"/>
    <col min="4610" max="4610" width="11.7109375" style="58" customWidth="1"/>
    <col min="4611" max="4611" width="23.28515625" style="58" bestFit="1" customWidth="1"/>
    <col min="4612" max="4612" width="67.28515625" style="58" customWidth="1"/>
    <col min="4613" max="4613" width="8.7109375" style="58" customWidth="1"/>
    <col min="4614" max="4614" width="10.140625" style="58" customWidth="1"/>
    <col min="4615" max="4615" width="13.140625" style="58" customWidth="1"/>
    <col min="4616" max="4616" width="10.140625" style="58" customWidth="1"/>
    <col min="4617" max="4617" width="3.140625" style="58" customWidth="1"/>
    <col min="4618" max="4618" width="11.140625" style="58" bestFit="1" customWidth="1"/>
    <col min="4619" max="4619" width="7.85546875" style="58" customWidth="1"/>
    <col min="4620" max="4620" width="11.28515625" style="58" customWidth="1"/>
    <col min="4621" max="4621" width="14.85546875" style="58" customWidth="1"/>
    <col min="4622" max="4864" width="11.42578125" style="58"/>
    <col min="4865" max="4865" width="10.140625" style="58" bestFit="1" customWidth="1"/>
    <col min="4866" max="4866" width="11.7109375" style="58" customWidth="1"/>
    <col min="4867" max="4867" width="23.28515625" style="58" bestFit="1" customWidth="1"/>
    <col min="4868" max="4868" width="67.28515625" style="58" customWidth="1"/>
    <col min="4869" max="4869" width="8.7109375" style="58" customWidth="1"/>
    <col min="4870" max="4870" width="10.140625" style="58" customWidth="1"/>
    <col min="4871" max="4871" width="13.140625" style="58" customWidth="1"/>
    <col min="4872" max="4872" width="10.140625" style="58" customWidth="1"/>
    <col min="4873" max="4873" width="3.140625" style="58" customWidth="1"/>
    <col min="4874" max="4874" width="11.140625" style="58" bestFit="1" customWidth="1"/>
    <col min="4875" max="4875" width="7.85546875" style="58" customWidth="1"/>
    <col min="4876" max="4876" width="11.28515625" style="58" customWidth="1"/>
    <col min="4877" max="4877" width="14.85546875" style="58" customWidth="1"/>
    <col min="4878" max="5120" width="11.42578125" style="58"/>
    <col min="5121" max="5121" width="10.140625" style="58" bestFit="1" customWidth="1"/>
    <col min="5122" max="5122" width="11.7109375" style="58" customWidth="1"/>
    <col min="5123" max="5123" width="23.28515625" style="58" bestFit="1" customWidth="1"/>
    <col min="5124" max="5124" width="67.28515625" style="58" customWidth="1"/>
    <col min="5125" max="5125" width="8.7109375" style="58" customWidth="1"/>
    <col min="5126" max="5126" width="10.140625" style="58" customWidth="1"/>
    <col min="5127" max="5127" width="13.140625" style="58" customWidth="1"/>
    <col min="5128" max="5128" width="10.140625" style="58" customWidth="1"/>
    <col min="5129" max="5129" width="3.140625" style="58" customWidth="1"/>
    <col min="5130" max="5130" width="11.140625" style="58" bestFit="1" customWidth="1"/>
    <col min="5131" max="5131" width="7.85546875" style="58" customWidth="1"/>
    <col min="5132" max="5132" width="11.28515625" style="58" customWidth="1"/>
    <col min="5133" max="5133" width="14.85546875" style="58" customWidth="1"/>
    <col min="5134" max="5376" width="11.42578125" style="58"/>
    <col min="5377" max="5377" width="10.140625" style="58" bestFit="1" customWidth="1"/>
    <col min="5378" max="5378" width="11.7109375" style="58" customWidth="1"/>
    <col min="5379" max="5379" width="23.28515625" style="58" bestFit="1" customWidth="1"/>
    <col min="5380" max="5380" width="67.28515625" style="58" customWidth="1"/>
    <col min="5381" max="5381" width="8.7109375" style="58" customWidth="1"/>
    <col min="5382" max="5382" width="10.140625" style="58" customWidth="1"/>
    <col min="5383" max="5383" width="13.140625" style="58" customWidth="1"/>
    <col min="5384" max="5384" width="10.140625" style="58" customWidth="1"/>
    <col min="5385" max="5385" width="3.140625" style="58" customWidth="1"/>
    <col min="5386" max="5386" width="11.140625" style="58" bestFit="1" customWidth="1"/>
    <col min="5387" max="5387" width="7.85546875" style="58" customWidth="1"/>
    <col min="5388" max="5388" width="11.28515625" style="58" customWidth="1"/>
    <col min="5389" max="5389" width="14.85546875" style="58" customWidth="1"/>
    <col min="5390" max="5632" width="11.42578125" style="58"/>
    <col min="5633" max="5633" width="10.140625" style="58" bestFit="1" customWidth="1"/>
    <col min="5634" max="5634" width="11.7109375" style="58" customWidth="1"/>
    <col min="5635" max="5635" width="23.28515625" style="58" bestFit="1" customWidth="1"/>
    <col min="5636" max="5636" width="67.28515625" style="58" customWidth="1"/>
    <col min="5637" max="5637" width="8.7109375" style="58" customWidth="1"/>
    <col min="5638" max="5638" width="10.140625" style="58" customWidth="1"/>
    <col min="5639" max="5639" width="13.140625" style="58" customWidth="1"/>
    <col min="5640" max="5640" width="10.140625" style="58" customWidth="1"/>
    <col min="5641" max="5641" width="3.140625" style="58" customWidth="1"/>
    <col min="5642" max="5642" width="11.140625" style="58" bestFit="1" customWidth="1"/>
    <col min="5643" max="5643" width="7.85546875" style="58" customWidth="1"/>
    <col min="5644" max="5644" width="11.28515625" style="58" customWidth="1"/>
    <col min="5645" max="5645" width="14.85546875" style="58" customWidth="1"/>
    <col min="5646" max="5888" width="11.42578125" style="58"/>
    <col min="5889" max="5889" width="10.140625" style="58" bestFit="1" customWidth="1"/>
    <col min="5890" max="5890" width="11.7109375" style="58" customWidth="1"/>
    <col min="5891" max="5891" width="23.28515625" style="58" bestFit="1" customWidth="1"/>
    <col min="5892" max="5892" width="67.28515625" style="58" customWidth="1"/>
    <col min="5893" max="5893" width="8.7109375" style="58" customWidth="1"/>
    <col min="5894" max="5894" width="10.140625" style="58" customWidth="1"/>
    <col min="5895" max="5895" width="13.140625" style="58" customWidth="1"/>
    <col min="5896" max="5896" width="10.140625" style="58" customWidth="1"/>
    <col min="5897" max="5897" width="3.140625" style="58" customWidth="1"/>
    <col min="5898" max="5898" width="11.140625" style="58" bestFit="1" customWidth="1"/>
    <col min="5899" max="5899" width="7.85546875" style="58" customWidth="1"/>
    <col min="5900" max="5900" width="11.28515625" style="58" customWidth="1"/>
    <col min="5901" max="5901" width="14.85546875" style="58" customWidth="1"/>
    <col min="5902" max="6144" width="11.42578125" style="58"/>
    <col min="6145" max="6145" width="10.140625" style="58" bestFit="1" customWidth="1"/>
    <col min="6146" max="6146" width="11.7109375" style="58" customWidth="1"/>
    <col min="6147" max="6147" width="23.28515625" style="58" bestFit="1" customWidth="1"/>
    <col min="6148" max="6148" width="67.28515625" style="58" customWidth="1"/>
    <col min="6149" max="6149" width="8.7109375" style="58" customWidth="1"/>
    <col min="6150" max="6150" width="10.140625" style="58" customWidth="1"/>
    <col min="6151" max="6151" width="13.140625" style="58" customWidth="1"/>
    <col min="6152" max="6152" width="10.140625" style="58" customWidth="1"/>
    <col min="6153" max="6153" width="3.140625" style="58" customWidth="1"/>
    <col min="6154" max="6154" width="11.140625" style="58" bestFit="1" customWidth="1"/>
    <col min="6155" max="6155" width="7.85546875" style="58" customWidth="1"/>
    <col min="6156" max="6156" width="11.28515625" style="58" customWidth="1"/>
    <col min="6157" max="6157" width="14.85546875" style="58" customWidth="1"/>
    <col min="6158" max="6400" width="11.42578125" style="58"/>
    <col min="6401" max="6401" width="10.140625" style="58" bestFit="1" customWidth="1"/>
    <col min="6402" max="6402" width="11.7109375" style="58" customWidth="1"/>
    <col min="6403" max="6403" width="23.28515625" style="58" bestFit="1" customWidth="1"/>
    <col min="6404" max="6404" width="67.28515625" style="58" customWidth="1"/>
    <col min="6405" max="6405" width="8.7109375" style="58" customWidth="1"/>
    <col min="6406" max="6406" width="10.140625" style="58" customWidth="1"/>
    <col min="6407" max="6407" width="13.140625" style="58" customWidth="1"/>
    <col min="6408" max="6408" width="10.140625" style="58" customWidth="1"/>
    <col min="6409" max="6409" width="3.140625" style="58" customWidth="1"/>
    <col min="6410" max="6410" width="11.140625" style="58" bestFit="1" customWidth="1"/>
    <col min="6411" max="6411" width="7.85546875" style="58" customWidth="1"/>
    <col min="6412" max="6412" width="11.28515625" style="58" customWidth="1"/>
    <col min="6413" max="6413" width="14.85546875" style="58" customWidth="1"/>
    <col min="6414" max="6656" width="11.42578125" style="58"/>
    <col min="6657" max="6657" width="10.140625" style="58" bestFit="1" customWidth="1"/>
    <col min="6658" max="6658" width="11.7109375" style="58" customWidth="1"/>
    <col min="6659" max="6659" width="23.28515625" style="58" bestFit="1" customWidth="1"/>
    <col min="6660" max="6660" width="67.28515625" style="58" customWidth="1"/>
    <col min="6661" max="6661" width="8.7109375" style="58" customWidth="1"/>
    <col min="6662" max="6662" width="10.140625" style="58" customWidth="1"/>
    <col min="6663" max="6663" width="13.140625" style="58" customWidth="1"/>
    <col min="6664" max="6664" width="10.140625" style="58" customWidth="1"/>
    <col min="6665" max="6665" width="3.140625" style="58" customWidth="1"/>
    <col min="6666" max="6666" width="11.140625" style="58" bestFit="1" customWidth="1"/>
    <col min="6667" max="6667" width="7.85546875" style="58" customWidth="1"/>
    <col min="6668" max="6668" width="11.28515625" style="58" customWidth="1"/>
    <col min="6669" max="6669" width="14.85546875" style="58" customWidth="1"/>
    <col min="6670" max="6912" width="11.42578125" style="58"/>
    <col min="6913" max="6913" width="10.140625" style="58" bestFit="1" customWidth="1"/>
    <col min="6914" max="6914" width="11.7109375" style="58" customWidth="1"/>
    <col min="6915" max="6915" width="23.28515625" style="58" bestFit="1" customWidth="1"/>
    <col min="6916" max="6916" width="67.28515625" style="58" customWidth="1"/>
    <col min="6917" max="6917" width="8.7109375" style="58" customWidth="1"/>
    <col min="6918" max="6918" width="10.140625" style="58" customWidth="1"/>
    <col min="6919" max="6919" width="13.140625" style="58" customWidth="1"/>
    <col min="6920" max="6920" width="10.140625" style="58" customWidth="1"/>
    <col min="6921" max="6921" width="3.140625" style="58" customWidth="1"/>
    <col min="6922" max="6922" width="11.140625" style="58" bestFit="1" customWidth="1"/>
    <col min="6923" max="6923" width="7.85546875" style="58" customWidth="1"/>
    <col min="6924" max="6924" width="11.28515625" style="58" customWidth="1"/>
    <col min="6925" max="6925" width="14.85546875" style="58" customWidth="1"/>
    <col min="6926" max="7168" width="11.42578125" style="58"/>
    <col min="7169" max="7169" width="10.140625" style="58" bestFit="1" customWidth="1"/>
    <col min="7170" max="7170" width="11.7109375" style="58" customWidth="1"/>
    <col min="7171" max="7171" width="23.28515625" style="58" bestFit="1" customWidth="1"/>
    <col min="7172" max="7172" width="67.28515625" style="58" customWidth="1"/>
    <col min="7173" max="7173" width="8.7109375" style="58" customWidth="1"/>
    <col min="7174" max="7174" width="10.140625" style="58" customWidth="1"/>
    <col min="7175" max="7175" width="13.140625" style="58" customWidth="1"/>
    <col min="7176" max="7176" width="10.140625" style="58" customWidth="1"/>
    <col min="7177" max="7177" width="3.140625" style="58" customWidth="1"/>
    <col min="7178" max="7178" width="11.140625" style="58" bestFit="1" customWidth="1"/>
    <col min="7179" max="7179" width="7.85546875" style="58" customWidth="1"/>
    <col min="7180" max="7180" width="11.28515625" style="58" customWidth="1"/>
    <col min="7181" max="7181" width="14.85546875" style="58" customWidth="1"/>
    <col min="7182" max="7424" width="11.42578125" style="58"/>
    <col min="7425" max="7425" width="10.140625" style="58" bestFit="1" customWidth="1"/>
    <col min="7426" max="7426" width="11.7109375" style="58" customWidth="1"/>
    <col min="7427" max="7427" width="23.28515625" style="58" bestFit="1" customWidth="1"/>
    <col min="7428" max="7428" width="67.28515625" style="58" customWidth="1"/>
    <col min="7429" max="7429" width="8.7109375" style="58" customWidth="1"/>
    <col min="7430" max="7430" width="10.140625" style="58" customWidth="1"/>
    <col min="7431" max="7431" width="13.140625" style="58" customWidth="1"/>
    <col min="7432" max="7432" width="10.140625" style="58" customWidth="1"/>
    <col min="7433" max="7433" width="3.140625" style="58" customWidth="1"/>
    <col min="7434" max="7434" width="11.140625" style="58" bestFit="1" customWidth="1"/>
    <col min="7435" max="7435" width="7.85546875" style="58" customWidth="1"/>
    <col min="7436" max="7436" width="11.28515625" style="58" customWidth="1"/>
    <col min="7437" max="7437" width="14.85546875" style="58" customWidth="1"/>
    <col min="7438" max="7680" width="11.42578125" style="58"/>
    <col min="7681" max="7681" width="10.140625" style="58" bestFit="1" customWidth="1"/>
    <col min="7682" max="7682" width="11.7109375" style="58" customWidth="1"/>
    <col min="7683" max="7683" width="23.28515625" style="58" bestFit="1" customWidth="1"/>
    <col min="7684" max="7684" width="67.28515625" style="58" customWidth="1"/>
    <col min="7685" max="7685" width="8.7109375" style="58" customWidth="1"/>
    <col min="7686" max="7686" width="10.140625" style="58" customWidth="1"/>
    <col min="7687" max="7687" width="13.140625" style="58" customWidth="1"/>
    <col min="7688" max="7688" width="10.140625" style="58" customWidth="1"/>
    <col min="7689" max="7689" width="3.140625" style="58" customWidth="1"/>
    <col min="7690" max="7690" width="11.140625" style="58" bestFit="1" customWidth="1"/>
    <col min="7691" max="7691" width="7.85546875" style="58" customWidth="1"/>
    <col min="7692" max="7692" width="11.28515625" style="58" customWidth="1"/>
    <col min="7693" max="7693" width="14.85546875" style="58" customWidth="1"/>
    <col min="7694" max="7936" width="11.42578125" style="58"/>
    <col min="7937" max="7937" width="10.140625" style="58" bestFit="1" customWidth="1"/>
    <col min="7938" max="7938" width="11.7109375" style="58" customWidth="1"/>
    <col min="7939" max="7939" width="23.28515625" style="58" bestFit="1" customWidth="1"/>
    <col min="7940" max="7940" width="67.28515625" style="58" customWidth="1"/>
    <col min="7941" max="7941" width="8.7109375" style="58" customWidth="1"/>
    <col min="7942" max="7942" width="10.140625" style="58" customWidth="1"/>
    <col min="7943" max="7943" width="13.140625" style="58" customWidth="1"/>
    <col min="7944" max="7944" width="10.140625" style="58" customWidth="1"/>
    <col min="7945" max="7945" width="3.140625" style="58" customWidth="1"/>
    <col min="7946" max="7946" width="11.140625" style="58" bestFit="1" customWidth="1"/>
    <col min="7947" max="7947" width="7.85546875" style="58" customWidth="1"/>
    <col min="7948" max="7948" width="11.28515625" style="58" customWidth="1"/>
    <col min="7949" max="7949" width="14.85546875" style="58" customWidth="1"/>
    <col min="7950" max="8192" width="11.42578125" style="58"/>
    <col min="8193" max="8193" width="10.140625" style="58" bestFit="1" customWidth="1"/>
    <col min="8194" max="8194" width="11.7109375" style="58" customWidth="1"/>
    <col min="8195" max="8195" width="23.28515625" style="58" bestFit="1" customWidth="1"/>
    <col min="8196" max="8196" width="67.28515625" style="58" customWidth="1"/>
    <col min="8197" max="8197" width="8.7109375" style="58" customWidth="1"/>
    <col min="8198" max="8198" width="10.140625" style="58" customWidth="1"/>
    <col min="8199" max="8199" width="13.140625" style="58" customWidth="1"/>
    <col min="8200" max="8200" width="10.140625" style="58" customWidth="1"/>
    <col min="8201" max="8201" width="3.140625" style="58" customWidth="1"/>
    <col min="8202" max="8202" width="11.140625" style="58" bestFit="1" customWidth="1"/>
    <col min="8203" max="8203" width="7.85546875" style="58" customWidth="1"/>
    <col min="8204" max="8204" width="11.28515625" style="58" customWidth="1"/>
    <col min="8205" max="8205" width="14.85546875" style="58" customWidth="1"/>
    <col min="8206" max="8448" width="11.42578125" style="58"/>
    <col min="8449" max="8449" width="10.140625" style="58" bestFit="1" customWidth="1"/>
    <col min="8450" max="8450" width="11.7109375" style="58" customWidth="1"/>
    <col min="8451" max="8451" width="23.28515625" style="58" bestFit="1" customWidth="1"/>
    <col min="8452" max="8452" width="67.28515625" style="58" customWidth="1"/>
    <col min="8453" max="8453" width="8.7109375" style="58" customWidth="1"/>
    <col min="8454" max="8454" width="10.140625" style="58" customWidth="1"/>
    <col min="8455" max="8455" width="13.140625" style="58" customWidth="1"/>
    <col min="8456" max="8456" width="10.140625" style="58" customWidth="1"/>
    <col min="8457" max="8457" width="3.140625" style="58" customWidth="1"/>
    <col min="8458" max="8458" width="11.140625" style="58" bestFit="1" customWidth="1"/>
    <col min="8459" max="8459" width="7.85546875" style="58" customWidth="1"/>
    <col min="8460" max="8460" width="11.28515625" style="58" customWidth="1"/>
    <col min="8461" max="8461" width="14.85546875" style="58" customWidth="1"/>
    <col min="8462" max="8704" width="11.42578125" style="58"/>
    <col min="8705" max="8705" width="10.140625" style="58" bestFit="1" customWidth="1"/>
    <col min="8706" max="8706" width="11.7109375" style="58" customWidth="1"/>
    <col min="8707" max="8707" width="23.28515625" style="58" bestFit="1" customWidth="1"/>
    <col min="8708" max="8708" width="67.28515625" style="58" customWidth="1"/>
    <col min="8709" max="8709" width="8.7109375" style="58" customWidth="1"/>
    <col min="8710" max="8710" width="10.140625" style="58" customWidth="1"/>
    <col min="8711" max="8711" width="13.140625" style="58" customWidth="1"/>
    <col min="8712" max="8712" width="10.140625" style="58" customWidth="1"/>
    <col min="8713" max="8713" width="3.140625" style="58" customWidth="1"/>
    <col min="8714" max="8714" width="11.140625" style="58" bestFit="1" customWidth="1"/>
    <col min="8715" max="8715" width="7.85546875" style="58" customWidth="1"/>
    <col min="8716" max="8716" width="11.28515625" style="58" customWidth="1"/>
    <col min="8717" max="8717" width="14.85546875" style="58" customWidth="1"/>
    <col min="8718" max="8960" width="11.42578125" style="58"/>
    <col min="8961" max="8961" width="10.140625" style="58" bestFit="1" customWidth="1"/>
    <col min="8962" max="8962" width="11.7109375" style="58" customWidth="1"/>
    <col min="8963" max="8963" width="23.28515625" style="58" bestFit="1" customWidth="1"/>
    <col min="8964" max="8964" width="67.28515625" style="58" customWidth="1"/>
    <col min="8965" max="8965" width="8.7109375" style="58" customWidth="1"/>
    <col min="8966" max="8966" width="10.140625" style="58" customWidth="1"/>
    <col min="8967" max="8967" width="13.140625" style="58" customWidth="1"/>
    <col min="8968" max="8968" width="10.140625" style="58" customWidth="1"/>
    <col min="8969" max="8969" width="3.140625" style="58" customWidth="1"/>
    <col min="8970" max="8970" width="11.140625" style="58" bestFit="1" customWidth="1"/>
    <col min="8971" max="8971" width="7.85546875" style="58" customWidth="1"/>
    <col min="8972" max="8972" width="11.28515625" style="58" customWidth="1"/>
    <col min="8973" max="8973" width="14.85546875" style="58" customWidth="1"/>
    <col min="8974" max="9216" width="11.42578125" style="58"/>
    <col min="9217" max="9217" width="10.140625" style="58" bestFit="1" customWidth="1"/>
    <col min="9218" max="9218" width="11.7109375" style="58" customWidth="1"/>
    <col min="9219" max="9219" width="23.28515625" style="58" bestFit="1" customWidth="1"/>
    <col min="9220" max="9220" width="67.28515625" style="58" customWidth="1"/>
    <col min="9221" max="9221" width="8.7109375" style="58" customWidth="1"/>
    <col min="9222" max="9222" width="10.140625" style="58" customWidth="1"/>
    <col min="9223" max="9223" width="13.140625" style="58" customWidth="1"/>
    <col min="9224" max="9224" width="10.140625" style="58" customWidth="1"/>
    <col min="9225" max="9225" width="3.140625" style="58" customWidth="1"/>
    <col min="9226" max="9226" width="11.140625" style="58" bestFit="1" customWidth="1"/>
    <col min="9227" max="9227" width="7.85546875" style="58" customWidth="1"/>
    <col min="9228" max="9228" width="11.28515625" style="58" customWidth="1"/>
    <col min="9229" max="9229" width="14.85546875" style="58" customWidth="1"/>
    <col min="9230" max="9472" width="11.42578125" style="58"/>
    <col min="9473" max="9473" width="10.140625" style="58" bestFit="1" customWidth="1"/>
    <col min="9474" max="9474" width="11.7109375" style="58" customWidth="1"/>
    <col min="9475" max="9475" width="23.28515625" style="58" bestFit="1" customWidth="1"/>
    <col min="9476" max="9476" width="67.28515625" style="58" customWidth="1"/>
    <col min="9477" max="9477" width="8.7109375" style="58" customWidth="1"/>
    <col min="9478" max="9478" width="10.140625" style="58" customWidth="1"/>
    <col min="9479" max="9479" width="13.140625" style="58" customWidth="1"/>
    <col min="9480" max="9480" width="10.140625" style="58" customWidth="1"/>
    <col min="9481" max="9481" width="3.140625" style="58" customWidth="1"/>
    <col min="9482" max="9482" width="11.140625" style="58" bestFit="1" customWidth="1"/>
    <col min="9483" max="9483" width="7.85546875" style="58" customWidth="1"/>
    <col min="9484" max="9484" width="11.28515625" style="58" customWidth="1"/>
    <col min="9485" max="9485" width="14.85546875" style="58" customWidth="1"/>
    <col min="9486" max="9728" width="11.42578125" style="58"/>
    <col min="9729" max="9729" width="10.140625" style="58" bestFit="1" customWidth="1"/>
    <col min="9730" max="9730" width="11.7109375" style="58" customWidth="1"/>
    <col min="9731" max="9731" width="23.28515625" style="58" bestFit="1" customWidth="1"/>
    <col min="9732" max="9732" width="67.28515625" style="58" customWidth="1"/>
    <col min="9733" max="9733" width="8.7109375" style="58" customWidth="1"/>
    <col min="9734" max="9734" width="10.140625" style="58" customWidth="1"/>
    <col min="9735" max="9735" width="13.140625" style="58" customWidth="1"/>
    <col min="9736" max="9736" width="10.140625" style="58" customWidth="1"/>
    <col min="9737" max="9737" width="3.140625" style="58" customWidth="1"/>
    <col min="9738" max="9738" width="11.140625" style="58" bestFit="1" customWidth="1"/>
    <col min="9739" max="9739" width="7.85546875" style="58" customWidth="1"/>
    <col min="9740" max="9740" width="11.28515625" style="58" customWidth="1"/>
    <col min="9741" max="9741" width="14.85546875" style="58" customWidth="1"/>
    <col min="9742" max="9984" width="11.42578125" style="58"/>
    <col min="9985" max="9985" width="10.140625" style="58" bestFit="1" customWidth="1"/>
    <col min="9986" max="9986" width="11.7109375" style="58" customWidth="1"/>
    <col min="9987" max="9987" width="23.28515625" style="58" bestFit="1" customWidth="1"/>
    <col min="9988" max="9988" width="67.28515625" style="58" customWidth="1"/>
    <col min="9989" max="9989" width="8.7109375" style="58" customWidth="1"/>
    <col min="9990" max="9990" width="10.140625" style="58" customWidth="1"/>
    <col min="9991" max="9991" width="13.140625" style="58" customWidth="1"/>
    <col min="9992" max="9992" width="10.140625" style="58" customWidth="1"/>
    <col min="9993" max="9993" width="3.140625" style="58" customWidth="1"/>
    <col min="9994" max="9994" width="11.140625" style="58" bestFit="1" customWidth="1"/>
    <col min="9995" max="9995" width="7.85546875" style="58" customWidth="1"/>
    <col min="9996" max="9996" width="11.28515625" style="58" customWidth="1"/>
    <col min="9997" max="9997" width="14.85546875" style="58" customWidth="1"/>
    <col min="9998" max="10240" width="11.42578125" style="58"/>
    <col min="10241" max="10241" width="10.140625" style="58" bestFit="1" customWidth="1"/>
    <col min="10242" max="10242" width="11.7109375" style="58" customWidth="1"/>
    <col min="10243" max="10243" width="23.28515625" style="58" bestFit="1" customWidth="1"/>
    <col min="10244" max="10244" width="67.28515625" style="58" customWidth="1"/>
    <col min="10245" max="10245" width="8.7109375" style="58" customWidth="1"/>
    <col min="10246" max="10246" width="10.140625" style="58" customWidth="1"/>
    <col min="10247" max="10247" width="13.140625" style="58" customWidth="1"/>
    <col min="10248" max="10248" width="10.140625" style="58" customWidth="1"/>
    <col min="10249" max="10249" width="3.140625" style="58" customWidth="1"/>
    <col min="10250" max="10250" width="11.140625" style="58" bestFit="1" customWidth="1"/>
    <col min="10251" max="10251" width="7.85546875" style="58" customWidth="1"/>
    <col min="10252" max="10252" width="11.28515625" style="58" customWidth="1"/>
    <col min="10253" max="10253" width="14.85546875" style="58" customWidth="1"/>
    <col min="10254" max="10496" width="11.42578125" style="58"/>
    <col min="10497" max="10497" width="10.140625" style="58" bestFit="1" customWidth="1"/>
    <col min="10498" max="10498" width="11.7109375" style="58" customWidth="1"/>
    <col min="10499" max="10499" width="23.28515625" style="58" bestFit="1" customWidth="1"/>
    <col min="10500" max="10500" width="67.28515625" style="58" customWidth="1"/>
    <col min="10501" max="10501" width="8.7109375" style="58" customWidth="1"/>
    <col min="10502" max="10502" width="10.140625" style="58" customWidth="1"/>
    <col min="10503" max="10503" width="13.140625" style="58" customWidth="1"/>
    <col min="10504" max="10504" width="10.140625" style="58" customWidth="1"/>
    <col min="10505" max="10505" width="3.140625" style="58" customWidth="1"/>
    <col min="10506" max="10506" width="11.140625" style="58" bestFit="1" customWidth="1"/>
    <col min="10507" max="10507" width="7.85546875" style="58" customWidth="1"/>
    <col min="10508" max="10508" width="11.28515625" style="58" customWidth="1"/>
    <col min="10509" max="10509" width="14.85546875" style="58" customWidth="1"/>
    <col min="10510" max="10752" width="11.42578125" style="58"/>
    <col min="10753" max="10753" width="10.140625" style="58" bestFit="1" customWidth="1"/>
    <col min="10754" max="10754" width="11.7109375" style="58" customWidth="1"/>
    <col min="10755" max="10755" width="23.28515625" style="58" bestFit="1" customWidth="1"/>
    <col min="10756" max="10756" width="67.28515625" style="58" customWidth="1"/>
    <col min="10757" max="10757" width="8.7109375" style="58" customWidth="1"/>
    <col min="10758" max="10758" width="10.140625" style="58" customWidth="1"/>
    <col min="10759" max="10759" width="13.140625" style="58" customWidth="1"/>
    <col min="10760" max="10760" width="10.140625" style="58" customWidth="1"/>
    <col min="10761" max="10761" width="3.140625" style="58" customWidth="1"/>
    <col min="10762" max="10762" width="11.140625" style="58" bestFit="1" customWidth="1"/>
    <col min="10763" max="10763" width="7.85546875" style="58" customWidth="1"/>
    <col min="10764" max="10764" width="11.28515625" style="58" customWidth="1"/>
    <col min="10765" max="10765" width="14.85546875" style="58" customWidth="1"/>
    <col min="10766" max="11008" width="11.42578125" style="58"/>
    <col min="11009" max="11009" width="10.140625" style="58" bestFit="1" customWidth="1"/>
    <col min="11010" max="11010" width="11.7109375" style="58" customWidth="1"/>
    <col min="11011" max="11011" width="23.28515625" style="58" bestFit="1" customWidth="1"/>
    <col min="11012" max="11012" width="67.28515625" style="58" customWidth="1"/>
    <col min="11013" max="11013" width="8.7109375" style="58" customWidth="1"/>
    <col min="11014" max="11014" width="10.140625" style="58" customWidth="1"/>
    <col min="11015" max="11015" width="13.140625" style="58" customWidth="1"/>
    <col min="11016" max="11016" width="10.140625" style="58" customWidth="1"/>
    <col min="11017" max="11017" width="3.140625" style="58" customWidth="1"/>
    <col min="11018" max="11018" width="11.140625" style="58" bestFit="1" customWidth="1"/>
    <col min="11019" max="11019" width="7.85546875" style="58" customWidth="1"/>
    <col min="11020" max="11020" width="11.28515625" style="58" customWidth="1"/>
    <col min="11021" max="11021" width="14.85546875" style="58" customWidth="1"/>
    <col min="11022" max="11264" width="11.42578125" style="58"/>
    <col min="11265" max="11265" width="10.140625" style="58" bestFit="1" customWidth="1"/>
    <col min="11266" max="11266" width="11.7109375" style="58" customWidth="1"/>
    <col min="11267" max="11267" width="23.28515625" style="58" bestFit="1" customWidth="1"/>
    <col min="11268" max="11268" width="67.28515625" style="58" customWidth="1"/>
    <col min="11269" max="11269" width="8.7109375" style="58" customWidth="1"/>
    <col min="11270" max="11270" width="10.140625" style="58" customWidth="1"/>
    <col min="11271" max="11271" width="13.140625" style="58" customWidth="1"/>
    <col min="11272" max="11272" width="10.140625" style="58" customWidth="1"/>
    <col min="11273" max="11273" width="3.140625" style="58" customWidth="1"/>
    <col min="11274" max="11274" width="11.140625" style="58" bestFit="1" customWidth="1"/>
    <col min="11275" max="11275" width="7.85546875" style="58" customWidth="1"/>
    <col min="11276" max="11276" width="11.28515625" style="58" customWidth="1"/>
    <col min="11277" max="11277" width="14.85546875" style="58" customWidth="1"/>
    <col min="11278" max="11520" width="11.42578125" style="58"/>
    <col min="11521" max="11521" width="10.140625" style="58" bestFit="1" customWidth="1"/>
    <col min="11522" max="11522" width="11.7109375" style="58" customWidth="1"/>
    <col min="11523" max="11523" width="23.28515625" style="58" bestFit="1" customWidth="1"/>
    <col min="11524" max="11524" width="67.28515625" style="58" customWidth="1"/>
    <col min="11525" max="11525" width="8.7109375" style="58" customWidth="1"/>
    <col min="11526" max="11526" width="10.140625" style="58" customWidth="1"/>
    <col min="11527" max="11527" width="13.140625" style="58" customWidth="1"/>
    <col min="11528" max="11528" width="10.140625" style="58" customWidth="1"/>
    <col min="11529" max="11529" width="3.140625" style="58" customWidth="1"/>
    <col min="11530" max="11530" width="11.140625" style="58" bestFit="1" customWidth="1"/>
    <col min="11531" max="11531" width="7.85546875" style="58" customWidth="1"/>
    <col min="11532" max="11532" width="11.28515625" style="58" customWidth="1"/>
    <col min="11533" max="11533" width="14.85546875" style="58" customWidth="1"/>
    <col min="11534" max="11776" width="11.42578125" style="58"/>
    <col min="11777" max="11777" width="10.140625" style="58" bestFit="1" customWidth="1"/>
    <col min="11778" max="11778" width="11.7109375" style="58" customWidth="1"/>
    <col min="11779" max="11779" width="23.28515625" style="58" bestFit="1" customWidth="1"/>
    <col min="11780" max="11780" width="67.28515625" style="58" customWidth="1"/>
    <col min="11781" max="11781" width="8.7109375" style="58" customWidth="1"/>
    <col min="11782" max="11782" width="10.140625" style="58" customWidth="1"/>
    <col min="11783" max="11783" width="13.140625" style="58" customWidth="1"/>
    <col min="11784" max="11784" width="10.140625" style="58" customWidth="1"/>
    <col min="11785" max="11785" width="3.140625" style="58" customWidth="1"/>
    <col min="11786" max="11786" width="11.140625" style="58" bestFit="1" customWidth="1"/>
    <col min="11787" max="11787" width="7.85546875" style="58" customWidth="1"/>
    <col min="11788" max="11788" width="11.28515625" style="58" customWidth="1"/>
    <col min="11789" max="11789" width="14.85546875" style="58" customWidth="1"/>
    <col min="11790" max="12032" width="11.42578125" style="58"/>
    <col min="12033" max="12033" width="10.140625" style="58" bestFit="1" customWidth="1"/>
    <col min="12034" max="12034" width="11.7109375" style="58" customWidth="1"/>
    <col min="12035" max="12035" width="23.28515625" style="58" bestFit="1" customWidth="1"/>
    <col min="12036" max="12036" width="67.28515625" style="58" customWidth="1"/>
    <col min="12037" max="12037" width="8.7109375" style="58" customWidth="1"/>
    <col min="12038" max="12038" width="10.140625" style="58" customWidth="1"/>
    <col min="12039" max="12039" width="13.140625" style="58" customWidth="1"/>
    <col min="12040" max="12040" width="10.140625" style="58" customWidth="1"/>
    <col min="12041" max="12041" width="3.140625" style="58" customWidth="1"/>
    <col min="12042" max="12042" width="11.140625" style="58" bestFit="1" customWidth="1"/>
    <col min="12043" max="12043" width="7.85546875" style="58" customWidth="1"/>
    <col min="12044" max="12044" width="11.28515625" style="58" customWidth="1"/>
    <col min="12045" max="12045" width="14.85546875" style="58" customWidth="1"/>
    <col min="12046" max="12288" width="11.42578125" style="58"/>
    <col min="12289" max="12289" width="10.140625" style="58" bestFit="1" customWidth="1"/>
    <col min="12290" max="12290" width="11.7109375" style="58" customWidth="1"/>
    <col min="12291" max="12291" width="23.28515625" style="58" bestFit="1" customWidth="1"/>
    <col min="12292" max="12292" width="67.28515625" style="58" customWidth="1"/>
    <col min="12293" max="12293" width="8.7109375" style="58" customWidth="1"/>
    <col min="12294" max="12294" width="10.140625" style="58" customWidth="1"/>
    <col min="12295" max="12295" width="13.140625" style="58" customWidth="1"/>
    <col min="12296" max="12296" width="10.140625" style="58" customWidth="1"/>
    <col min="12297" max="12297" width="3.140625" style="58" customWidth="1"/>
    <col min="12298" max="12298" width="11.140625" style="58" bestFit="1" customWidth="1"/>
    <col min="12299" max="12299" width="7.85546875" style="58" customWidth="1"/>
    <col min="12300" max="12300" width="11.28515625" style="58" customWidth="1"/>
    <col min="12301" max="12301" width="14.85546875" style="58" customWidth="1"/>
    <col min="12302" max="12544" width="11.42578125" style="58"/>
    <col min="12545" max="12545" width="10.140625" style="58" bestFit="1" customWidth="1"/>
    <col min="12546" max="12546" width="11.7109375" style="58" customWidth="1"/>
    <col min="12547" max="12547" width="23.28515625" style="58" bestFit="1" customWidth="1"/>
    <col min="12548" max="12548" width="67.28515625" style="58" customWidth="1"/>
    <col min="12549" max="12549" width="8.7109375" style="58" customWidth="1"/>
    <col min="12550" max="12550" width="10.140625" style="58" customWidth="1"/>
    <col min="12551" max="12551" width="13.140625" style="58" customWidth="1"/>
    <col min="12552" max="12552" width="10.140625" style="58" customWidth="1"/>
    <col min="12553" max="12553" width="3.140625" style="58" customWidth="1"/>
    <col min="12554" max="12554" width="11.140625" style="58" bestFit="1" customWidth="1"/>
    <col min="12555" max="12555" width="7.85546875" style="58" customWidth="1"/>
    <col min="12556" max="12556" width="11.28515625" style="58" customWidth="1"/>
    <col min="12557" max="12557" width="14.85546875" style="58" customWidth="1"/>
    <col min="12558" max="12800" width="11.42578125" style="58"/>
    <col min="12801" max="12801" width="10.140625" style="58" bestFit="1" customWidth="1"/>
    <col min="12802" max="12802" width="11.7109375" style="58" customWidth="1"/>
    <col min="12803" max="12803" width="23.28515625" style="58" bestFit="1" customWidth="1"/>
    <col min="12804" max="12804" width="67.28515625" style="58" customWidth="1"/>
    <col min="12805" max="12805" width="8.7109375" style="58" customWidth="1"/>
    <col min="12806" max="12806" width="10.140625" style="58" customWidth="1"/>
    <col min="12807" max="12807" width="13.140625" style="58" customWidth="1"/>
    <col min="12808" max="12808" width="10.140625" style="58" customWidth="1"/>
    <col min="12809" max="12809" width="3.140625" style="58" customWidth="1"/>
    <col min="12810" max="12810" width="11.140625" style="58" bestFit="1" customWidth="1"/>
    <col min="12811" max="12811" width="7.85546875" style="58" customWidth="1"/>
    <col min="12812" max="12812" width="11.28515625" style="58" customWidth="1"/>
    <col min="12813" max="12813" width="14.85546875" style="58" customWidth="1"/>
    <col min="12814" max="13056" width="11.42578125" style="58"/>
    <col min="13057" max="13057" width="10.140625" style="58" bestFit="1" customWidth="1"/>
    <col min="13058" max="13058" width="11.7109375" style="58" customWidth="1"/>
    <col min="13059" max="13059" width="23.28515625" style="58" bestFit="1" customWidth="1"/>
    <col min="13060" max="13060" width="67.28515625" style="58" customWidth="1"/>
    <col min="13061" max="13061" width="8.7109375" style="58" customWidth="1"/>
    <col min="13062" max="13062" width="10.140625" style="58" customWidth="1"/>
    <col min="13063" max="13063" width="13.140625" style="58" customWidth="1"/>
    <col min="13064" max="13064" width="10.140625" style="58" customWidth="1"/>
    <col min="13065" max="13065" width="3.140625" style="58" customWidth="1"/>
    <col min="13066" max="13066" width="11.140625" style="58" bestFit="1" customWidth="1"/>
    <col min="13067" max="13067" width="7.85546875" style="58" customWidth="1"/>
    <col min="13068" max="13068" width="11.28515625" style="58" customWidth="1"/>
    <col min="13069" max="13069" width="14.85546875" style="58" customWidth="1"/>
    <col min="13070" max="13312" width="11.42578125" style="58"/>
    <col min="13313" max="13313" width="10.140625" style="58" bestFit="1" customWidth="1"/>
    <col min="13314" max="13314" width="11.7109375" style="58" customWidth="1"/>
    <col min="13315" max="13315" width="23.28515625" style="58" bestFit="1" customWidth="1"/>
    <col min="13316" max="13316" width="67.28515625" style="58" customWidth="1"/>
    <col min="13317" max="13317" width="8.7109375" style="58" customWidth="1"/>
    <col min="13318" max="13318" width="10.140625" style="58" customWidth="1"/>
    <col min="13319" max="13319" width="13.140625" style="58" customWidth="1"/>
    <col min="13320" max="13320" width="10.140625" style="58" customWidth="1"/>
    <col min="13321" max="13321" width="3.140625" style="58" customWidth="1"/>
    <col min="13322" max="13322" width="11.140625" style="58" bestFit="1" customWidth="1"/>
    <col min="13323" max="13323" width="7.85546875" style="58" customWidth="1"/>
    <col min="13324" max="13324" width="11.28515625" style="58" customWidth="1"/>
    <col min="13325" max="13325" width="14.85546875" style="58" customWidth="1"/>
    <col min="13326" max="13568" width="11.42578125" style="58"/>
    <col min="13569" max="13569" width="10.140625" style="58" bestFit="1" customWidth="1"/>
    <col min="13570" max="13570" width="11.7109375" style="58" customWidth="1"/>
    <col min="13571" max="13571" width="23.28515625" style="58" bestFit="1" customWidth="1"/>
    <col min="13572" max="13572" width="67.28515625" style="58" customWidth="1"/>
    <col min="13573" max="13573" width="8.7109375" style="58" customWidth="1"/>
    <col min="13574" max="13574" width="10.140625" style="58" customWidth="1"/>
    <col min="13575" max="13575" width="13.140625" style="58" customWidth="1"/>
    <col min="13576" max="13576" width="10.140625" style="58" customWidth="1"/>
    <col min="13577" max="13577" width="3.140625" style="58" customWidth="1"/>
    <col min="13578" max="13578" width="11.140625" style="58" bestFit="1" customWidth="1"/>
    <col min="13579" max="13579" width="7.85546875" style="58" customWidth="1"/>
    <col min="13580" max="13580" width="11.28515625" style="58" customWidth="1"/>
    <col min="13581" max="13581" width="14.85546875" style="58" customWidth="1"/>
    <col min="13582" max="13824" width="11.42578125" style="58"/>
    <col min="13825" max="13825" width="10.140625" style="58" bestFit="1" customWidth="1"/>
    <col min="13826" max="13826" width="11.7109375" style="58" customWidth="1"/>
    <col min="13827" max="13827" width="23.28515625" style="58" bestFit="1" customWidth="1"/>
    <col min="13828" max="13828" width="67.28515625" style="58" customWidth="1"/>
    <col min="13829" max="13829" width="8.7109375" style="58" customWidth="1"/>
    <col min="13830" max="13830" width="10.140625" style="58" customWidth="1"/>
    <col min="13831" max="13831" width="13.140625" style="58" customWidth="1"/>
    <col min="13832" max="13832" width="10.140625" style="58" customWidth="1"/>
    <col min="13833" max="13833" width="3.140625" style="58" customWidth="1"/>
    <col min="13834" max="13834" width="11.140625" style="58" bestFit="1" customWidth="1"/>
    <col min="13835" max="13835" width="7.85546875" style="58" customWidth="1"/>
    <col min="13836" max="13836" width="11.28515625" style="58" customWidth="1"/>
    <col min="13837" max="13837" width="14.85546875" style="58" customWidth="1"/>
    <col min="13838" max="14080" width="11.42578125" style="58"/>
    <col min="14081" max="14081" width="10.140625" style="58" bestFit="1" customWidth="1"/>
    <col min="14082" max="14082" width="11.7109375" style="58" customWidth="1"/>
    <col min="14083" max="14083" width="23.28515625" style="58" bestFit="1" customWidth="1"/>
    <col min="14084" max="14084" width="67.28515625" style="58" customWidth="1"/>
    <col min="14085" max="14085" width="8.7109375" style="58" customWidth="1"/>
    <col min="14086" max="14086" width="10.140625" style="58" customWidth="1"/>
    <col min="14087" max="14087" width="13.140625" style="58" customWidth="1"/>
    <col min="14088" max="14088" width="10.140625" style="58" customWidth="1"/>
    <col min="14089" max="14089" width="3.140625" style="58" customWidth="1"/>
    <col min="14090" max="14090" width="11.140625" style="58" bestFit="1" customWidth="1"/>
    <col min="14091" max="14091" width="7.85546875" style="58" customWidth="1"/>
    <col min="14092" max="14092" width="11.28515625" style="58" customWidth="1"/>
    <col min="14093" max="14093" width="14.85546875" style="58" customWidth="1"/>
    <col min="14094" max="14336" width="11.42578125" style="58"/>
    <col min="14337" max="14337" width="10.140625" style="58" bestFit="1" customWidth="1"/>
    <col min="14338" max="14338" width="11.7109375" style="58" customWidth="1"/>
    <col min="14339" max="14339" width="23.28515625" style="58" bestFit="1" customWidth="1"/>
    <col min="14340" max="14340" width="67.28515625" style="58" customWidth="1"/>
    <col min="14341" max="14341" width="8.7109375" style="58" customWidth="1"/>
    <col min="14342" max="14342" width="10.140625" style="58" customWidth="1"/>
    <col min="14343" max="14343" width="13.140625" style="58" customWidth="1"/>
    <col min="14344" max="14344" width="10.140625" style="58" customWidth="1"/>
    <col min="14345" max="14345" width="3.140625" style="58" customWidth="1"/>
    <col min="14346" max="14346" width="11.140625" style="58" bestFit="1" customWidth="1"/>
    <col min="14347" max="14347" width="7.85546875" style="58" customWidth="1"/>
    <col min="14348" max="14348" width="11.28515625" style="58" customWidth="1"/>
    <col min="14349" max="14349" width="14.85546875" style="58" customWidth="1"/>
    <col min="14350" max="14592" width="11.42578125" style="58"/>
    <col min="14593" max="14593" width="10.140625" style="58" bestFit="1" customWidth="1"/>
    <col min="14594" max="14594" width="11.7109375" style="58" customWidth="1"/>
    <col min="14595" max="14595" width="23.28515625" style="58" bestFit="1" customWidth="1"/>
    <col min="14596" max="14596" width="67.28515625" style="58" customWidth="1"/>
    <col min="14597" max="14597" width="8.7109375" style="58" customWidth="1"/>
    <col min="14598" max="14598" width="10.140625" style="58" customWidth="1"/>
    <col min="14599" max="14599" width="13.140625" style="58" customWidth="1"/>
    <col min="14600" max="14600" width="10.140625" style="58" customWidth="1"/>
    <col min="14601" max="14601" width="3.140625" style="58" customWidth="1"/>
    <col min="14602" max="14602" width="11.140625" style="58" bestFit="1" customWidth="1"/>
    <col min="14603" max="14603" width="7.85546875" style="58" customWidth="1"/>
    <col min="14604" max="14604" width="11.28515625" style="58" customWidth="1"/>
    <col min="14605" max="14605" width="14.85546875" style="58" customWidth="1"/>
    <col min="14606" max="14848" width="11.42578125" style="58"/>
    <col min="14849" max="14849" width="10.140625" style="58" bestFit="1" customWidth="1"/>
    <col min="14850" max="14850" width="11.7109375" style="58" customWidth="1"/>
    <col min="14851" max="14851" width="23.28515625" style="58" bestFit="1" customWidth="1"/>
    <col min="14852" max="14852" width="67.28515625" style="58" customWidth="1"/>
    <col min="14853" max="14853" width="8.7109375" style="58" customWidth="1"/>
    <col min="14854" max="14854" width="10.140625" style="58" customWidth="1"/>
    <col min="14855" max="14855" width="13.140625" style="58" customWidth="1"/>
    <col min="14856" max="14856" width="10.140625" style="58" customWidth="1"/>
    <col min="14857" max="14857" width="3.140625" style="58" customWidth="1"/>
    <col min="14858" max="14858" width="11.140625" style="58" bestFit="1" customWidth="1"/>
    <col min="14859" max="14859" width="7.85546875" style="58" customWidth="1"/>
    <col min="14860" max="14860" width="11.28515625" style="58" customWidth="1"/>
    <col min="14861" max="14861" width="14.85546875" style="58" customWidth="1"/>
    <col min="14862" max="15104" width="11.42578125" style="58"/>
    <col min="15105" max="15105" width="10.140625" style="58" bestFit="1" customWidth="1"/>
    <col min="15106" max="15106" width="11.7109375" style="58" customWidth="1"/>
    <col min="15107" max="15107" width="23.28515625" style="58" bestFit="1" customWidth="1"/>
    <col min="15108" max="15108" width="67.28515625" style="58" customWidth="1"/>
    <col min="15109" max="15109" width="8.7109375" style="58" customWidth="1"/>
    <col min="15110" max="15110" width="10.140625" style="58" customWidth="1"/>
    <col min="15111" max="15111" width="13.140625" style="58" customWidth="1"/>
    <col min="15112" max="15112" width="10.140625" style="58" customWidth="1"/>
    <col min="15113" max="15113" width="3.140625" style="58" customWidth="1"/>
    <col min="15114" max="15114" width="11.140625" style="58" bestFit="1" customWidth="1"/>
    <col min="15115" max="15115" width="7.85546875" style="58" customWidth="1"/>
    <col min="15116" max="15116" width="11.28515625" style="58" customWidth="1"/>
    <col min="15117" max="15117" width="14.85546875" style="58" customWidth="1"/>
    <col min="15118" max="15360" width="11.42578125" style="58"/>
    <col min="15361" max="15361" width="10.140625" style="58" bestFit="1" customWidth="1"/>
    <col min="15362" max="15362" width="11.7109375" style="58" customWidth="1"/>
    <col min="15363" max="15363" width="23.28515625" style="58" bestFit="1" customWidth="1"/>
    <col min="15364" max="15364" width="67.28515625" style="58" customWidth="1"/>
    <col min="15365" max="15365" width="8.7109375" style="58" customWidth="1"/>
    <col min="15366" max="15366" width="10.140625" style="58" customWidth="1"/>
    <col min="15367" max="15367" width="13.140625" style="58" customWidth="1"/>
    <col min="15368" max="15368" width="10.140625" style="58" customWidth="1"/>
    <col min="15369" max="15369" width="3.140625" style="58" customWidth="1"/>
    <col min="15370" max="15370" width="11.140625" style="58" bestFit="1" customWidth="1"/>
    <col min="15371" max="15371" width="7.85546875" style="58" customWidth="1"/>
    <col min="15372" max="15372" width="11.28515625" style="58" customWidth="1"/>
    <col min="15373" max="15373" width="14.85546875" style="58" customWidth="1"/>
    <col min="15374" max="15616" width="11.42578125" style="58"/>
    <col min="15617" max="15617" width="10.140625" style="58" bestFit="1" customWidth="1"/>
    <col min="15618" max="15618" width="11.7109375" style="58" customWidth="1"/>
    <col min="15619" max="15619" width="23.28515625" style="58" bestFit="1" customWidth="1"/>
    <col min="15620" max="15620" width="67.28515625" style="58" customWidth="1"/>
    <col min="15621" max="15621" width="8.7109375" style="58" customWidth="1"/>
    <col min="15622" max="15622" width="10.140625" style="58" customWidth="1"/>
    <col min="15623" max="15623" width="13.140625" style="58" customWidth="1"/>
    <col min="15624" max="15624" width="10.140625" style="58" customWidth="1"/>
    <col min="15625" max="15625" width="3.140625" style="58" customWidth="1"/>
    <col min="15626" max="15626" width="11.140625" style="58" bestFit="1" customWidth="1"/>
    <col min="15627" max="15627" width="7.85546875" style="58" customWidth="1"/>
    <col min="15628" max="15628" width="11.28515625" style="58" customWidth="1"/>
    <col min="15629" max="15629" width="14.85546875" style="58" customWidth="1"/>
    <col min="15630" max="15872" width="11.42578125" style="58"/>
    <col min="15873" max="15873" width="10.140625" style="58" bestFit="1" customWidth="1"/>
    <col min="15874" max="15874" width="11.7109375" style="58" customWidth="1"/>
    <col min="15875" max="15875" width="23.28515625" style="58" bestFit="1" customWidth="1"/>
    <col min="15876" max="15876" width="67.28515625" style="58" customWidth="1"/>
    <col min="15877" max="15877" width="8.7109375" style="58" customWidth="1"/>
    <col min="15878" max="15878" width="10.140625" style="58" customWidth="1"/>
    <col min="15879" max="15879" width="13.140625" style="58" customWidth="1"/>
    <col min="15880" max="15880" width="10.140625" style="58" customWidth="1"/>
    <col min="15881" max="15881" width="3.140625" style="58" customWidth="1"/>
    <col min="15882" max="15882" width="11.140625" style="58" bestFit="1" customWidth="1"/>
    <col min="15883" max="15883" width="7.85546875" style="58" customWidth="1"/>
    <col min="15884" max="15884" width="11.28515625" style="58" customWidth="1"/>
    <col min="15885" max="15885" width="14.85546875" style="58" customWidth="1"/>
    <col min="15886" max="16128" width="11.42578125" style="58"/>
    <col min="16129" max="16129" width="10.140625" style="58" bestFit="1" customWidth="1"/>
    <col min="16130" max="16130" width="11.7109375" style="58" customWidth="1"/>
    <col min="16131" max="16131" width="23.28515625" style="58" bestFit="1" customWidth="1"/>
    <col min="16132" max="16132" width="67.28515625" style="58" customWidth="1"/>
    <col min="16133" max="16133" width="8.7109375" style="58" customWidth="1"/>
    <col min="16134" max="16134" width="10.140625" style="58" customWidth="1"/>
    <col min="16135" max="16135" width="13.140625" style="58" customWidth="1"/>
    <col min="16136" max="16136" width="10.140625" style="58" customWidth="1"/>
    <col min="16137" max="16137" width="3.140625" style="58" customWidth="1"/>
    <col min="16138" max="16138" width="11.140625" style="58" bestFit="1" customWidth="1"/>
    <col min="16139" max="16139" width="7.85546875" style="58" customWidth="1"/>
    <col min="16140" max="16140" width="11.28515625" style="58" customWidth="1"/>
    <col min="16141" max="16141" width="14.85546875" style="58" customWidth="1"/>
    <col min="16142" max="16384" width="11.42578125" style="58"/>
  </cols>
  <sheetData>
    <row r="1" spans="2:18" ht="23.25" x14ac:dyDescent="0.35">
      <c r="B1" s="204" t="s">
        <v>18</v>
      </c>
      <c r="C1" s="204"/>
      <c r="D1" s="204"/>
      <c r="E1" s="204"/>
      <c r="F1" s="204"/>
      <c r="G1" s="204"/>
      <c r="H1" s="55"/>
      <c r="I1" s="55"/>
      <c r="J1" s="56"/>
    </row>
    <row r="2" spans="2:18" ht="26.25" x14ac:dyDescent="0.4">
      <c r="B2" s="59"/>
      <c r="C2" s="59"/>
      <c r="D2" s="59"/>
      <c r="E2" s="59"/>
      <c r="F2" s="59"/>
      <c r="G2" s="59"/>
      <c r="H2" s="59"/>
      <c r="I2" s="59"/>
      <c r="J2" s="56"/>
    </row>
    <row r="3" spans="2:18" x14ac:dyDescent="0.2">
      <c r="E3" s="56"/>
      <c r="F3" s="56"/>
      <c r="G3" s="60"/>
      <c r="H3" s="60"/>
      <c r="I3" s="60"/>
      <c r="J3" s="56"/>
    </row>
    <row r="4" spans="2:18" ht="15.75" x14ac:dyDescent="0.25">
      <c r="B4" s="61" t="s">
        <v>19</v>
      </c>
      <c r="E4" s="56"/>
      <c r="F4" s="56"/>
      <c r="G4" s="60"/>
      <c r="H4" s="60"/>
      <c r="I4" s="60"/>
      <c r="J4" s="56"/>
    </row>
    <row r="5" spans="2:18" ht="18" x14ac:dyDescent="0.25">
      <c r="B5" s="35" t="s">
        <v>20</v>
      </c>
      <c r="C5" s="62"/>
      <c r="D5" s="35" t="s">
        <v>21</v>
      </c>
      <c r="E5" s="36" t="s">
        <v>22</v>
      </c>
      <c r="F5" s="56"/>
      <c r="G5" s="60"/>
      <c r="H5" s="60"/>
      <c r="I5" s="60"/>
      <c r="J5" s="56"/>
    </row>
    <row r="6" spans="2:18" ht="18" x14ac:dyDescent="0.25">
      <c r="B6" s="35" t="s">
        <v>23</v>
      </c>
      <c r="C6" s="62"/>
      <c r="D6" s="36" t="s">
        <v>24</v>
      </c>
      <c r="E6" s="36" t="s">
        <v>25</v>
      </c>
      <c r="F6" s="56"/>
      <c r="G6" s="60"/>
      <c r="H6" s="60"/>
      <c r="I6" s="60"/>
      <c r="J6" s="56"/>
    </row>
    <row r="7" spans="2:18" ht="18" x14ac:dyDescent="0.25">
      <c r="B7" s="35" t="s">
        <v>26</v>
      </c>
      <c r="C7" s="62"/>
      <c r="D7" s="37" t="s">
        <v>27</v>
      </c>
      <c r="E7" s="56"/>
      <c r="F7" s="56"/>
      <c r="G7" s="60"/>
      <c r="H7" s="60"/>
      <c r="I7" s="60"/>
      <c r="J7" s="56"/>
    </row>
    <row r="8" spans="2:18" ht="18" x14ac:dyDescent="0.25">
      <c r="B8" s="35" t="s">
        <v>28</v>
      </c>
      <c r="C8" s="62"/>
      <c r="D8" s="36" t="s">
        <v>29</v>
      </c>
      <c r="E8" s="56"/>
      <c r="F8" s="56"/>
      <c r="G8" s="60"/>
      <c r="H8" s="60"/>
      <c r="I8" s="60"/>
      <c r="J8" s="56"/>
    </row>
    <row r="9" spans="2:18" ht="18" x14ac:dyDescent="0.25">
      <c r="B9" s="35" t="s">
        <v>30</v>
      </c>
      <c r="C9" s="62"/>
      <c r="D9" s="36" t="s">
        <v>31</v>
      </c>
      <c r="E9" s="56"/>
      <c r="F9" s="56"/>
      <c r="G9" s="60"/>
      <c r="H9" s="60"/>
      <c r="I9" s="60"/>
      <c r="J9" s="56"/>
    </row>
    <row r="10" spans="2:18" ht="18" x14ac:dyDescent="0.25">
      <c r="C10" s="62"/>
      <c r="E10" s="56"/>
      <c r="F10" s="56"/>
      <c r="G10" s="60"/>
      <c r="H10" s="60"/>
      <c r="I10" s="60"/>
      <c r="J10" s="56"/>
    </row>
    <row r="11" spans="2:18" ht="18" x14ac:dyDescent="0.25">
      <c r="B11" s="63" t="s">
        <v>32</v>
      </c>
      <c r="C11" s="62"/>
      <c r="D11" s="56"/>
      <c r="E11" s="56"/>
      <c r="F11" s="56"/>
      <c r="G11" s="60"/>
      <c r="H11" s="60"/>
      <c r="I11" s="60"/>
      <c r="J11" s="56"/>
    </row>
    <row r="12" spans="2:18" ht="18" x14ac:dyDescent="0.25">
      <c r="C12" s="62"/>
      <c r="D12" s="56"/>
      <c r="E12" s="56"/>
      <c r="F12" s="56"/>
      <c r="G12" s="60"/>
      <c r="H12" s="60"/>
      <c r="I12" s="60"/>
      <c r="J12" s="56"/>
    </row>
    <row r="13" spans="2:18" ht="25.5" x14ac:dyDescent="0.2">
      <c r="C13" s="64" t="s">
        <v>33</v>
      </c>
      <c r="D13" s="56"/>
      <c r="E13" s="65" t="s">
        <v>34</v>
      </c>
      <c r="F13" s="66" t="s">
        <v>35</v>
      </c>
      <c r="G13" s="67">
        <v>1</v>
      </c>
      <c r="H13" s="60"/>
      <c r="I13" s="60"/>
      <c r="J13" s="56"/>
    </row>
    <row r="14" spans="2:18" x14ac:dyDescent="0.2">
      <c r="B14" s="68" t="s">
        <v>36</v>
      </c>
      <c r="C14" s="69">
        <f>+VLOOKUP(B14,'[7]I-404 (Acero Torres)'!$E$1:$H$65536,4,0)</f>
        <v>1.6105930909805981</v>
      </c>
      <c r="D14" s="56"/>
      <c r="E14" s="65"/>
      <c r="F14" s="66" t="s">
        <v>37</v>
      </c>
      <c r="G14" s="67">
        <v>0</v>
      </c>
      <c r="H14" s="60"/>
      <c r="I14" s="60"/>
      <c r="J14" s="56"/>
    </row>
    <row r="15" spans="2:18" x14ac:dyDescent="0.2">
      <c r="D15" s="70"/>
      <c r="E15" s="71"/>
      <c r="F15" s="71"/>
      <c r="G15" s="72"/>
      <c r="H15" s="72"/>
      <c r="I15" s="72"/>
      <c r="J15" s="73"/>
      <c r="M15" s="57"/>
      <c r="N15" s="57"/>
      <c r="O15" s="57"/>
      <c r="P15" s="57"/>
      <c r="Q15" s="57"/>
      <c r="R15" s="57"/>
    </row>
    <row r="16" spans="2:18" ht="33.75" x14ac:dyDescent="0.2">
      <c r="B16" s="74" t="s">
        <v>38</v>
      </c>
      <c r="C16" s="74" t="s">
        <v>39</v>
      </c>
      <c r="D16" s="74" t="s">
        <v>16</v>
      </c>
      <c r="E16" s="74" t="s">
        <v>40</v>
      </c>
      <c r="F16" s="75" t="s">
        <v>41</v>
      </c>
      <c r="G16" s="75" t="s">
        <v>15</v>
      </c>
      <c r="H16" s="76"/>
      <c r="I16" s="77"/>
      <c r="J16" s="75" t="s">
        <v>42</v>
      </c>
    </row>
    <row r="17" spans="1:18" x14ac:dyDescent="0.2">
      <c r="A17" s="78"/>
      <c r="B17" s="79">
        <v>1</v>
      </c>
      <c r="C17" s="80" t="s">
        <v>43</v>
      </c>
      <c r="D17" s="81" t="str">
        <f>+"Torre de suspensión tipo S"&amp;IF(MID(C17,3,3)="220","C",IF(MID(C17,3,3)="138","S",""))&amp;IF(MID(C17,10,1)="D",2,1)&amp;" (5°)Tipo S"&amp;IF(MID(C17,3,3)="220","C",IF(MID(C17,3,3)="138","S",""))&amp;IF(MID(C17,10,1)="D",2,1)&amp;RIGHT(C17,2)</f>
        <v>Torre de suspensión tipo SC2 (5°)Tipo SC2-6</v>
      </c>
      <c r="E17" s="82" t="s">
        <v>44</v>
      </c>
      <c r="F17" s="83">
        <v>0</v>
      </c>
      <c r="G17" s="84">
        <f>VLOOKUP(C17,'[10]Resumen Peso'!$B$1:$D$65536,3,0)*$C$14</f>
        <v>6919.3685573319062</v>
      </c>
      <c r="H17" s="85"/>
      <c r="I17" s="86"/>
      <c r="J17" s="87">
        <f>+VLOOKUP(C17,'[10]Resumen Peso'!$B$1:$D$65536,3,0)</f>
        <v>4296.1618276402132</v>
      </c>
      <c r="L17" s="33"/>
      <c r="N17" s="57"/>
      <c r="O17" s="57"/>
      <c r="P17" s="57"/>
      <c r="Q17" s="57"/>
      <c r="R17" s="57"/>
    </row>
    <row r="18" spans="1:18" x14ac:dyDescent="0.2">
      <c r="A18" s="78"/>
      <c r="B18" s="79">
        <f t="shared" ref="B18:B81" si="0">1+B17</f>
        <v>2</v>
      </c>
      <c r="C18" s="80" t="s">
        <v>45</v>
      </c>
      <c r="D18" s="81" t="str">
        <f>+"Torre de suspensión tipo S"&amp;IF(MID(C18,3,3)="220","C",IF(MID(C18,3,3)="138","S",""))&amp;IF(MID(C18,10,1)="D",2,1)&amp;" (5°)Tipo S"&amp;IF(MID(C18,3,3)="220","C",IF(MID(C18,3,3)="138","S",""))&amp;IF(MID(C18,10,1)="D",2,1)&amp;RIGHT(C18,2)</f>
        <v>Torre de suspensión tipo SC2 (5°)Tipo SC2-3</v>
      </c>
      <c r="E18" s="82" t="s">
        <v>44</v>
      </c>
      <c r="F18" s="83">
        <v>0</v>
      </c>
      <c r="G18" s="84">
        <f>VLOOKUP(C18,'[10]Resumen Peso'!$B$1:$D$65536,3,0)*$C$14</f>
        <v>7916.7550160464152</v>
      </c>
      <c r="H18" s="85"/>
      <c r="I18" s="86"/>
      <c r="J18" s="87">
        <f>+VLOOKUP(C18,'[10]Resumen Peso'!$B$1:$D$65536,3,0)</f>
        <v>4915.4283973901538</v>
      </c>
      <c r="N18" s="57"/>
      <c r="O18" s="57"/>
      <c r="P18" s="57"/>
      <c r="Q18" s="57"/>
      <c r="R18" s="57"/>
    </row>
    <row r="19" spans="1:18" x14ac:dyDescent="0.2">
      <c r="A19" s="78"/>
      <c r="B19" s="79">
        <f t="shared" si="0"/>
        <v>3</v>
      </c>
      <c r="C19" s="80" t="s">
        <v>46</v>
      </c>
      <c r="D19" s="81" t="str">
        <f>+"Torre de suspensión tipo S"&amp;IF(MID(C19,3,3)="220","C",IF(MID(C19,3,3)="138","S",""))&amp;IF(MID(C19,10,1)="D",2,1)&amp;" (5°)Tipo S"&amp;IF(MID(C19,3,3)="220","C",IF(MID(C19,3,3)="138","S",""))&amp;IF(MID(C19,10,1)="D",2,1)&amp;RIGHT(C19,2)</f>
        <v>Torre de suspensión tipo SC2 (5°)Tipo SC2±0</v>
      </c>
      <c r="E19" s="82" t="s">
        <v>44</v>
      </c>
      <c r="F19" s="83">
        <v>0</v>
      </c>
      <c r="G19" s="84">
        <f>VLOOKUP(C19,'[10]Resumen Peso'!$B$1:$D$65536,3,0)*$C$14</f>
        <v>8905.2362385224023</v>
      </c>
      <c r="H19" s="85"/>
      <c r="I19" s="86"/>
      <c r="J19" s="87">
        <f>+VLOOKUP(C19,'[10]Resumen Peso'!$B$1:$D$65536,3,0)</f>
        <v>5529.165801338756</v>
      </c>
      <c r="N19" s="57"/>
      <c r="O19" s="57"/>
      <c r="P19" s="57"/>
      <c r="Q19" s="57"/>
      <c r="R19" s="57"/>
    </row>
    <row r="20" spans="1:18" x14ac:dyDescent="0.2">
      <c r="A20" s="78"/>
      <c r="B20" s="79">
        <f t="shared" si="0"/>
        <v>4</v>
      </c>
      <c r="C20" s="80" t="s">
        <v>47</v>
      </c>
      <c r="D20" s="81" t="str">
        <f>+"Torre de suspensión tipo S"&amp;IF(MID(C20,3,3)="220","C",IF(MID(C20,3,3)="138","S",""))&amp;IF(MID(C20,10,1)="D",2,1)&amp;" (5°)Tipo S"&amp;IF(MID(C20,3,3)="220","C",IF(MID(C20,3,3)="138","S",""))&amp;IF(MID(C20,10,1)="D",2,1)&amp;RIGHT(C20,2)</f>
        <v>Torre de suspensión tipo SC2 (5°)Tipo SC2+3</v>
      </c>
      <c r="E20" s="82" t="s">
        <v>44</v>
      </c>
      <c r="F20" s="83">
        <v>0</v>
      </c>
      <c r="G20" s="84">
        <f>VLOOKUP(C20,'[10]Resumen Peso'!$B$1:$D$65536,3,0)*$C$14</f>
        <v>9884.8122247598676</v>
      </c>
      <c r="H20" s="85"/>
      <c r="I20" s="86"/>
      <c r="J20" s="87">
        <f>+VLOOKUP(C20,'[10]Resumen Peso'!$B$1:$D$65536,3,0)</f>
        <v>6137.3740394860197</v>
      </c>
      <c r="N20" s="57"/>
      <c r="O20" s="57"/>
      <c r="P20" s="57"/>
      <c r="Q20" s="57"/>
      <c r="R20" s="57"/>
    </row>
    <row r="21" spans="1:18" x14ac:dyDescent="0.2">
      <c r="A21" s="78"/>
      <c r="B21" s="79">
        <f t="shared" si="0"/>
        <v>5</v>
      </c>
      <c r="C21" s="80" t="s">
        <v>48</v>
      </c>
      <c r="D21" s="81" t="str">
        <f>+"Torre de suspensión tipo S"&amp;IF(MID(C21,3,3)="220","C",IF(MID(C21,3,3)="138","S",""))&amp;IF(MID(C21,10,1)="D",2,1)&amp;" (5°)Tipo S"&amp;IF(MID(C21,3,3)="220","C",IF(MID(C21,3,3)="138","S",""))&amp;IF(MID(C21,10,1)="D",2,1)&amp;RIGHT(C21,2)</f>
        <v>Torre de suspensión tipo SC2 (5°)Tipo SC2+6</v>
      </c>
      <c r="E21" s="82" t="s">
        <v>44</v>
      </c>
      <c r="F21" s="83">
        <v>0</v>
      </c>
      <c r="G21" s="84">
        <f>VLOOKUP(C21,'[10]Resumen Peso'!$B$1:$D$65536,3,0)*$C$14</f>
        <v>10864.388210997331</v>
      </c>
      <c r="H21" s="85"/>
      <c r="I21" s="86"/>
      <c r="J21" s="87">
        <f>+VLOOKUP(C21,'[10]Resumen Peso'!$B$1:$D$65536,3,0)</f>
        <v>6745.5822776332825</v>
      </c>
      <c r="N21" s="57"/>
      <c r="O21" s="57"/>
      <c r="P21" s="57"/>
      <c r="Q21" s="57"/>
      <c r="R21" s="57"/>
    </row>
    <row r="22" spans="1:18" x14ac:dyDescent="0.2">
      <c r="A22" s="78"/>
      <c r="B22" s="79">
        <f t="shared" si="0"/>
        <v>6</v>
      </c>
      <c r="C22" s="80" t="s">
        <v>49</v>
      </c>
      <c r="D22" s="81" t="str">
        <f>+"Torre de ángulo menor tipo A"&amp;IF(MID(C22,3,3)="220","C",IF(MID(C22,3,3)="138","S",""))&amp;IF(MID(C22,10,1)="D",2,1)&amp;" (30°)Tipo A"&amp;IF(MID(C22,3,3)="220","C",IF(MID(C22,3,3)="138","S",""))&amp;IF(MID(C22,10,1)="D",2,1)&amp;RIGHT(C22,2)</f>
        <v>Torre de ángulo menor tipo AC2 (30°)Tipo AC2-3</v>
      </c>
      <c r="E22" s="82" t="s">
        <v>44</v>
      </c>
      <c r="F22" s="83">
        <v>0</v>
      </c>
      <c r="G22" s="84">
        <f>VLOOKUP(C22,'[10]Resumen Peso'!$B$1:$D$65536,3,0)*$C$14</f>
        <v>12179.851897679386</v>
      </c>
      <c r="H22" s="85"/>
      <c r="I22" s="86"/>
      <c r="J22" s="87">
        <f>+VLOOKUP(C22,'[10]Resumen Peso'!$B$1:$D$65536,3,0)</f>
        <v>7562.3395914754419</v>
      </c>
      <c r="N22" s="57"/>
      <c r="O22" s="57"/>
      <c r="P22" s="57"/>
      <c r="Q22" s="57"/>
      <c r="R22" s="57"/>
    </row>
    <row r="23" spans="1:18" x14ac:dyDescent="0.2">
      <c r="A23" s="78"/>
      <c r="B23" s="79">
        <f t="shared" si="0"/>
        <v>7</v>
      </c>
      <c r="C23" s="80" t="s">
        <v>50</v>
      </c>
      <c r="D23" s="81" t="str">
        <f>+"Torre de ángulo menor tipo A"&amp;IF(MID(C23,3,3)="220","C",IF(MID(C23,3,3)="138","S",""))&amp;IF(MID(C23,10,1)="D",2,1)&amp;" (30°)Tipo A"&amp;IF(MID(C23,3,3)="220","C",IF(MID(C23,3,3)="138","S",""))&amp;IF(MID(C23,10,1)="D",2,1)&amp;RIGHT(C23,2)</f>
        <v>Torre de ángulo menor tipo AC2 (30°)Tipo AC2±0</v>
      </c>
      <c r="E23" s="82" t="s">
        <v>44</v>
      </c>
      <c r="F23" s="83">
        <v>0</v>
      </c>
      <c r="G23" s="84">
        <f>VLOOKUP(C23,'[10]Resumen Peso'!$B$1:$D$65536,3,0)*$C$14</f>
        <v>13518.148610077009</v>
      </c>
      <c r="H23" s="85"/>
      <c r="I23" s="86"/>
      <c r="J23" s="87">
        <f>+VLOOKUP(C23,'[10]Resumen Peso'!$B$1:$D$65536,3,0)</f>
        <v>8393.2736864322324</v>
      </c>
      <c r="N23" s="57"/>
      <c r="O23" s="57"/>
      <c r="P23" s="57"/>
      <c r="Q23" s="57"/>
      <c r="R23" s="57"/>
    </row>
    <row r="24" spans="1:18" x14ac:dyDescent="0.2">
      <c r="A24" s="78"/>
      <c r="B24" s="79">
        <f t="shared" si="0"/>
        <v>8</v>
      </c>
      <c r="C24" s="80" t="s">
        <v>51</v>
      </c>
      <c r="D24" s="81" t="str">
        <f>+"Torre de ángulo menor tipo A"&amp;IF(MID(C24,3,3)="220","C",IF(MID(C24,3,3)="138","S",""))&amp;IF(MID(C24,10,1)="D",2,1)&amp;" (30°)Tipo A"&amp;IF(MID(C24,3,3)="220","C",IF(MID(C24,3,3)="138","S",""))&amp;IF(MID(C24,10,1)="D",2,1)&amp;RIGHT(C24,2)</f>
        <v>Torre de ángulo menor tipo AC2 (30°)Tipo AC2+3</v>
      </c>
      <c r="E24" s="82" t="s">
        <v>44</v>
      </c>
      <c r="F24" s="83">
        <v>0</v>
      </c>
      <c r="G24" s="84">
        <f>VLOOKUP(C24,'[10]Resumen Peso'!$B$1:$D$65536,3,0)*$C$14</f>
        <v>14856.445322474632</v>
      </c>
      <c r="H24" s="85"/>
      <c r="I24" s="86"/>
      <c r="J24" s="87">
        <f>+VLOOKUP(C24,'[10]Resumen Peso'!$B$1:$D$65536,3,0)</f>
        <v>9224.2077813890228</v>
      </c>
      <c r="N24" s="57"/>
      <c r="O24" s="57"/>
      <c r="P24" s="57"/>
      <c r="Q24" s="57"/>
      <c r="R24" s="57"/>
    </row>
    <row r="25" spans="1:18" x14ac:dyDescent="0.2">
      <c r="A25" s="78"/>
      <c r="B25" s="79">
        <f t="shared" si="0"/>
        <v>9</v>
      </c>
      <c r="C25" s="80" t="s">
        <v>52</v>
      </c>
      <c r="D25" s="81" t="str">
        <f>+"Torre de ángulo mayor tipo B"&amp;IF(MID(C25,3,3)="220","C",IF(MID(C25,3,3)="138","S",""))&amp;IF(MID(C25,10,1)="D",2,1)&amp;" (65°)Tipo B"&amp;IF(MID(C25,3,3)="220","C",IF(MID(C25,3,3)="138","S",""))&amp;IF(MID(C25,10,1)="D",2,1)&amp;RIGHT(C25,2)</f>
        <v>Torre de ángulo mayor tipo BC2 (65°)Tipo BC2-3</v>
      </c>
      <c r="E25" s="82" t="s">
        <v>44</v>
      </c>
      <c r="F25" s="83">
        <v>0</v>
      </c>
      <c r="G25" s="84">
        <f>VLOOKUP(C25,'[10]Resumen Peso'!$B$1:$D$65536,3,0)*$C$14</f>
        <v>16436.608749803756</v>
      </c>
      <c r="H25" s="85"/>
      <c r="I25" s="86"/>
      <c r="J25" s="87">
        <f>+VLOOKUP(C25,'[10]Resumen Peso'!$B$1:$D$65536,3,0)</f>
        <v>10205.314329143461</v>
      </c>
      <c r="N25" s="57"/>
      <c r="O25" s="57"/>
      <c r="P25" s="57"/>
      <c r="Q25" s="57"/>
      <c r="R25" s="57"/>
    </row>
    <row r="26" spans="1:18" x14ac:dyDescent="0.2">
      <c r="A26" s="78"/>
      <c r="B26" s="79">
        <f t="shared" si="0"/>
        <v>10</v>
      </c>
      <c r="C26" s="80" t="s">
        <v>53</v>
      </c>
      <c r="D26" s="81" t="str">
        <f>+"Torre de ángulo mayor tipo B"&amp;IF(MID(C26,3,3)="220","C",IF(MID(C26,3,3)="138","S",""))&amp;IF(MID(C26,10,1)="D",2,1)&amp;" (65°)Tipo B"&amp;IF(MID(C26,3,3)="220","C",IF(MID(C26,3,3)="138","S",""))&amp;IF(MID(C26,10,1)="D",2,1)&amp;RIGHT(C26,2)</f>
        <v>Torre de ángulo mayor tipo BC2 (65°)Tipo BC2±0</v>
      </c>
      <c r="E26" s="82" t="s">
        <v>44</v>
      </c>
      <c r="F26" s="83">
        <v>0</v>
      </c>
      <c r="G26" s="84">
        <f>VLOOKUP(C26,'[10]Resumen Peso'!$B$1:$D$65536,3,0)*$C$14</f>
        <v>18303.573218044272</v>
      </c>
      <c r="H26" s="85"/>
      <c r="I26" s="86"/>
      <c r="J26" s="87">
        <f>+VLOOKUP(C26,'[10]Resumen Peso'!$B$1:$D$65536,3,0)</f>
        <v>11364.492571429244</v>
      </c>
      <c r="N26" s="57"/>
      <c r="O26" s="57"/>
      <c r="P26" s="57"/>
      <c r="Q26" s="57"/>
      <c r="R26" s="57"/>
    </row>
    <row r="27" spans="1:18" x14ac:dyDescent="0.2">
      <c r="A27" s="78"/>
      <c r="B27" s="79">
        <f t="shared" si="0"/>
        <v>11</v>
      </c>
      <c r="C27" s="80" t="s">
        <v>54</v>
      </c>
      <c r="D27" s="81" t="str">
        <f>+"Torre de ángulo mayor tipo B"&amp;IF(MID(C27,3,3)="220","C",IF(MID(C27,3,3)="138","S",""))&amp;IF(MID(C27,10,1)="D",2,1)&amp;" (65°)Tipo B"&amp;IF(MID(C27,3,3)="220","C",IF(MID(C27,3,3)="138","S",""))&amp;IF(MID(C27,10,1)="D",2,1)&amp;RIGHT(C27,2)</f>
        <v>Torre de ángulo mayor tipo BC2 (65°)Tipo BC2+3</v>
      </c>
      <c r="E27" s="82" t="s">
        <v>44</v>
      </c>
      <c r="F27" s="83">
        <v>0</v>
      </c>
      <c r="G27" s="84">
        <f>VLOOKUP(C27,'[10]Resumen Peso'!$B$1:$D$65536,3,0)*$C$14</f>
        <v>20500.002004209586</v>
      </c>
      <c r="H27" s="85"/>
      <c r="I27" s="86"/>
      <c r="J27" s="87">
        <f>+VLOOKUP(C27,'[10]Resumen Peso'!$B$1:$D$65536,3,0)</f>
        <v>12728.231680000754</v>
      </c>
      <c r="N27" s="57"/>
      <c r="O27" s="57"/>
      <c r="P27" s="57"/>
      <c r="Q27" s="57"/>
      <c r="R27" s="57"/>
    </row>
    <row r="28" spans="1:18" x14ac:dyDescent="0.2">
      <c r="A28" s="78"/>
      <c r="B28" s="79">
        <f t="shared" si="0"/>
        <v>12</v>
      </c>
      <c r="C28" s="80" t="s">
        <v>55</v>
      </c>
      <c r="D28" s="81" t="str">
        <f>+"Torre de anclaje, retención intermedia y terminal (15°) Tipo R"&amp;IF(MID(C28,3,3)="220","C",IF(MID(C28,3,3)="138","S",""))&amp;IF(MID(C28,10,1)="D",2,1)&amp;RIGHT(C28,2)</f>
        <v>Torre de anclaje, retención intermedia y terminal (15°) Tipo RC2-3</v>
      </c>
      <c r="E28" s="82" t="s">
        <v>44</v>
      </c>
      <c r="F28" s="83">
        <v>0</v>
      </c>
      <c r="G28" s="84">
        <f>VLOOKUP(C28,'[10]Resumen Peso'!$B$1:$D$65536,3,0)*$C$14</f>
        <v>21163.195372618982</v>
      </c>
      <c r="H28" s="85"/>
      <c r="I28" s="86"/>
      <c r="J28" s="87">
        <f>+VLOOKUP(C28,'[10]Resumen Peso'!$B$1:$D$65536,3,0)</f>
        <v>13140.001339341348</v>
      </c>
      <c r="N28" s="57"/>
      <c r="O28" s="57"/>
      <c r="P28" s="57"/>
      <c r="Q28" s="57"/>
      <c r="R28" s="57"/>
    </row>
    <row r="29" spans="1:18" x14ac:dyDescent="0.2">
      <c r="A29" s="78"/>
      <c r="B29" s="79">
        <f t="shared" si="0"/>
        <v>13</v>
      </c>
      <c r="C29" s="80" t="s">
        <v>56</v>
      </c>
      <c r="D29" s="81" t="str">
        <f>+"Torre de anclaje, retención intermedia y terminal (15°) Tipo R"&amp;IF(MID(C29,3,3)="220","C",IF(MID(C29,3,3)="138","S",""))&amp;IF(MID(C29,10,1)="D",2,1)&amp;RIGHT(C29,2)</f>
        <v>Torre de anclaje, retención intermedia y terminal (15°) Tipo RC2±0</v>
      </c>
      <c r="E29" s="82" t="s">
        <v>44</v>
      </c>
      <c r="F29" s="83">
        <v>0</v>
      </c>
      <c r="G29" s="84">
        <f>VLOOKUP(C29,'[10]Resumen Peso'!$B$1:$D$65536,3,0)*$C$14</f>
        <v>23593.305878059065</v>
      </c>
      <c r="H29" s="85"/>
      <c r="I29" s="86"/>
      <c r="J29" s="87">
        <f>+VLOOKUP(C29,'[10]Resumen Peso'!$B$1:$D$65536,3,0)</f>
        <v>14648.830924572294</v>
      </c>
      <c r="N29" s="57"/>
      <c r="O29" s="57"/>
      <c r="P29" s="57"/>
      <c r="Q29" s="57"/>
      <c r="R29" s="57"/>
    </row>
    <row r="30" spans="1:18" x14ac:dyDescent="0.2">
      <c r="A30" s="78"/>
      <c r="B30" s="79">
        <f t="shared" si="0"/>
        <v>14</v>
      </c>
      <c r="C30" s="80" t="s">
        <v>57</v>
      </c>
      <c r="D30" s="81" t="str">
        <f>+"Torre de anclaje, retención intermedia y terminal (15°) Tipo R"&amp;IF(MID(C30,3,3)="220","C",IF(MID(C30,3,3)="138","S",""))&amp;IF(MID(C30,10,1)="D",2,1)&amp;RIGHT(C30,2)</f>
        <v>Torre de anclaje, retención intermedia y terminal (15°) Tipo RC2+3</v>
      </c>
      <c r="E30" s="82" t="s">
        <v>44</v>
      </c>
      <c r="F30" s="83">
        <v>0</v>
      </c>
      <c r="G30" s="84">
        <f>VLOOKUP(C30,'[10]Resumen Peso'!$B$1:$D$65536,3,0)*$C$14</f>
        <v>26023.416383499145</v>
      </c>
      <c r="H30" s="85"/>
      <c r="I30" s="86"/>
      <c r="J30" s="87">
        <f>+VLOOKUP(C30,'[10]Resumen Peso'!$B$1:$D$65536,3,0)</f>
        <v>16157.66050980324</v>
      </c>
      <c r="N30" s="57"/>
      <c r="O30" s="57"/>
      <c r="P30" s="57"/>
      <c r="Q30" s="57"/>
      <c r="R30" s="57"/>
    </row>
    <row r="31" spans="1:18" x14ac:dyDescent="0.2">
      <c r="A31" s="78"/>
      <c r="B31" s="79">
        <f t="shared" si="0"/>
        <v>15</v>
      </c>
      <c r="C31" s="80" t="s">
        <v>58</v>
      </c>
      <c r="D31" s="81" t="str">
        <f>+"Torre de suspensión tipo S"&amp;IF(MID(C31,3,3)="220","C",IF(MID(C31,3,3)="138","S",""))&amp;IF(MID(C31,10,1)="D",2,1)&amp;" (5°)Tipo S"&amp;IF(MID(C31,3,3)="220","C",IF(MID(C31,3,3)="138","S",""))&amp;IF(MID(C31,10,1)="D",2,1)&amp;RIGHT(C31,2)</f>
        <v>Torre de suspensión tipo SC1 (5°)Tipo SC1-6</v>
      </c>
      <c r="E31" s="82" t="s">
        <v>44</v>
      </c>
      <c r="F31" s="83">
        <v>0</v>
      </c>
      <c r="G31" s="84">
        <f>VLOOKUP(C31,'[10]Resumen Peso'!$B$1:$D$65536,3,0)*$C$14</f>
        <v>7791.2795230655593</v>
      </c>
      <c r="H31" s="85"/>
      <c r="I31" s="86"/>
      <c r="J31" s="87">
        <f>+VLOOKUP(C31,'[10]Resumen Peso'!$B$1:$D$65536,3,0)</f>
        <v>4837.5220076983533</v>
      </c>
      <c r="N31" s="57"/>
      <c r="O31" s="57"/>
      <c r="P31" s="57"/>
      <c r="Q31" s="57"/>
      <c r="R31" s="57"/>
    </row>
    <row r="32" spans="1:18" x14ac:dyDescent="0.2">
      <c r="A32" s="78"/>
      <c r="B32" s="79">
        <f t="shared" si="0"/>
        <v>16</v>
      </c>
      <c r="C32" s="80" t="s">
        <v>59</v>
      </c>
      <c r="D32" s="81" t="str">
        <f>+"Torre de suspensión tipo S"&amp;IF(MID(C32,3,3)="220","C",IF(MID(C32,3,3)="138","S",""))&amp;IF(MID(C32,10,1)="D",2,1)&amp;" (5°)Tipo S"&amp;IF(MID(C32,3,3)="220","C",IF(MID(C32,3,3)="138","S",""))&amp;IF(MID(C32,10,1)="D",2,1)&amp;RIGHT(C32,2)</f>
        <v>Torre de suspensión tipo SC1 (5°)Tipo SC1-3</v>
      </c>
      <c r="E32" s="82" t="s">
        <v>44</v>
      </c>
      <c r="F32" s="83">
        <v>0</v>
      </c>
      <c r="G32" s="84">
        <f>VLOOKUP(C32,'[10]Resumen Peso'!$B$1:$D$65536,3,0)*$C$14</f>
        <v>8914.3468417056411</v>
      </c>
      <c r="H32" s="85"/>
      <c r="I32" s="86"/>
      <c r="J32" s="87">
        <f>+VLOOKUP(C32,'[10]Resumen Peso'!$B$1:$D$65536,3,0)</f>
        <v>5534.8224772764943</v>
      </c>
      <c r="N32" s="57"/>
      <c r="O32" s="57"/>
      <c r="P32" s="57"/>
      <c r="Q32" s="57"/>
      <c r="R32" s="57"/>
    </row>
    <row r="33" spans="1:18" x14ac:dyDescent="0.2">
      <c r="A33" s="78"/>
      <c r="B33" s="79">
        <f t="shared" si="0"/>
        <v>17</v>
      </c>
      <c r="C33" s="80" t="s">
        <v>60</v>
      </c>
      <c r="D33" s="81" t="str">
        <f>+"Torre de suspensión tipo S"&amp;IF(MID(C33,3,3)="220","C",IF(MID(C33,3,3)="138","S",""))&amp;IF(MID(C33,10,1)="D",2,1)&amp;" (5°)Tipo S"&amp;IF(MID(C33,3,3)="220","C",IF(MID(C33,3,3)="138","S",""))&amp;IF(MID(C33,10,1)="D",2,1)&amp;RIGHT(C33,2)</f>
        <v>Torre de suspensión tipo SC1 (5°)Tipo SC1±0</v>
      </c>
      <c r="E33" s="82" t="s">
        <v>44</v>
      </c>
      <c r="F33" s="83">
        <v>0</v>
      </c>
      <c r="G33" s="84">
        <f>VLOOKUP(C33,'[10]Resumen Peso'!$B$1:$D$65536,3,0)*$C$14</f>
        <v>10027.386773572149</v>
      </c>
      <c r="H33" s="85"/>
      <c r="I33" s="86"/>
      <c r="J33" s="87">
        <f>+VLOOKUP(C33,'[10]Resumen Peso'!$B$1:$D$65536,3,0)</f>
        <v>6225.8970498048302</v>
      </c>
      <c r="N33" s="57"/>
      <c r="O33" s="57"/>
      <c r="P33" s="57"/>
      <c r="Q33" s="57"/>
      <c r="R33" s="57"/>
    </row>
    <row r="34" spans="1:18" x14ac:dyDescent="0.2">
      <c r="A34" s="78"/>
      <c r="B34" s="79">
        <f t="shared" si="0"/>
        <v>18</v>
      </c>
      <c r="C34" s="80" t="s">
        <v>61</v>
      </c>
      <c r="D34" s="81" t="str">
        <f>+"Torre de suspensión tipo S"&amp;IF(MID(C34,3,3)="220","C",IF(MID(C34,3,3)="138","S",""))&amp;IF(MID(C34,10,1)="D",2,1)&amp;" (5°)Tipo S"&amp;IF(MID(C34,3,3)="220","C",IF(MID(C34,3,3)="138","S",""))&amp;IF(MID(C34,10,1)="D",2,1)&amp;RIGHT(C34,2)</f>
        <v>Torre de suspensión tipo SC1 (5°)Tipo SC1+3</v>
      </c>
      <c r="E34" s="82" t="s">
        <v>44</v>
      </c>
      <c r="F34" s="83">
        <v>0</v>
      </c>
      <c r="G34" s="84">
        <f>VLOOKUP(C34,'[10]Resumen Peso'!$B$1:$D$65536,3,0)*$C$14</f>
        <v>11130.399318665086</v>
      </c>
      <c r="H34" s="85"/>
      <c r="I34" s="86"/>
      <c r="J34" s="87">
        <f>+VLOOKUP(C34,'[10]Resumen Peso'!$B$1:$D$65536,3,0)</f>
        <v>6910.7457252833619</v>
      </c>
      <c r="N34" s="57"/>
      <c r="O34" s="57"/>
      <c r="P34" s="57"/>
      <c r="Q34" s="57"/>
      <c r="R34" s="57"/>
    </row>
    <row r="35" spans="1:18" x14ac:dyDescent="0.2">
      <c r="A35" s="78"/>
      <c r="B35" s="79">
        <f t="shared" si="0"/>
        <v>19</v>
      </c>
      <c r="C35" s="80" t="s">
        <v>62</v>
      </c>
      <c r="D35" s="81" t="str">
        <f>+"Torre de suspensión tipo S"&amp;IF(MID(C35,3,3)="220","C",IF(MID(C35,3,3)="138","S",""))&amp;IF(MID(C35,10,1)="D",2,1)&amp;" (5°)Tipo S"&amp;IF(MID(C35,3,3)="220","C",IF(MID(C35,3,3)="138","S",""))&amp;IF(MID(C35,10,1)="D",2,1)&amp;RIGHT(C35,2)</f>
        <v>Torre de suspensión tipo SC1 (5°)Tipo SC1+6</v>
      </c>
      <c r="E35" s="82" t="s">
        <v>44</v>
      </c>
      <c r="F35" s="83">
        <v>0</v>
      </c>
      <c r="G35" s="84">
        <f>VLOOKUP(C35,'[10]Resumen Peso'!$B$1:$D$65536,3,0)*$C$14</f>
        <v>12233.411863758021</v>
      </c>
      <c r="H35" s="85"/>
      <c r="I35" s="86"/>
      <c r="J35" s="87">
        <f>+VLOOKUP(C35,'[10]Resumen Peso'!$B$1:$D$65536,3,0)</f>
        <v>7595.5944007618928</v>
      </c>
      <c r="N35" s="57"/>
      <c r="O35" s="57"/>
      <c r="P35" s="57"/>
      <c r="Q35" s="57"/>
      <c r="R35" s="57"/>
    </row>
    <row r="36" spans="1:18" x14ac:dyDescent="0.2">
      <c r="A36" s="78"/>
      <c r="B36" s="79">
        <f t="shared" si="0"/>
        <v>20</v>
      </c>
      <c r="C36" s="80" t="s">
        <v>63</v>
      </c>
      <c r="D36" s="81" t="str">
        <f>+"Torre de ángulo menor tipo A"&amp;IF(MID(C36,3,3)="220","C",IF(MID(C36,3,3)="138","S",""))&amp;IF(MID(C36,10,1)="D",2,1)&amp;" (30°)Tipo A"&amp;IF(MID(C36,3,3)="220","C",IF(MID(C36,3,3)="138","S",""))&amp;IF(MID(C36,10,1)="D",2,1)&amp;RIGHT(C36,2)</f>
        <v>Torre de ángulo menor tipo AC1 (30°)Tipo AC1-3</v>
      </c>
      <c r="E36" s="82" t="s">
        <v>44</v>
      </c>
      <c r="F36" s="83">
        <v>0</v>
      </c>
      <c r="G36" s="84">
        <f>VLOOKUP(C36,'[10]Resumen Peso'!$B$1:$D$65536,3,0)*$C$14</f>
        <v>13714.63738317655</v>
      </c>
      <c r="H36" s="85"/>
      <c r="I36" s="86"/>
      <c r="J36" s="87">
        <f>+VLOOKUP(C36,'[10]Resumen Peso'!$B$1:$D$65536,3,0)</f>
        <v>8515.2714611649626</v>
      </c>
      <c r="N36" s="57"/>
      <c r="O36" s="57"/>
      <c r="P36" s="57"/>
      <c r="Q36" s="57"/>
      <c r="R36" s="57"/>
    </row>
    <row r="37" spans="1:18" x14ac:dyDescent="0.2">
      <c r="A37" s="78"/>
      <c r="B37" s="79">
        <f t="shared" si="0"/>
        <v>21</v>
      </c>
      <c r="C37" s="80" t="s">
        <v>64</v>
      </c>
      <c r="D37" s="81" t="str">
        <f>+"Torre de ángulo menor tipo A"&amp;IF(MID(C37,3,3)="220","C",IF(MID(C37,3,3)="138","S",""))&amp;IF(MID(C37,10,1)="D",2,1)&amp;" (30°)Tipo A"&amp;IF(MID(C37,3,3)="220","C",IF(MID(C37,3,3)="138","S",""))&amp;IF(MID(C37,10,1)="D",2,1)&amp;RIGHT(C37,2)</f>
        <v>Torre de ángulo menor tipo AC1 (30°)Tipo AC1±0</v>
      </c>
      <c r="E37" s="82" t="s">
        <v>44</v>
      </c>
      <c r="F37" s="83">
        <v>0</v>
      </c>
      <c r="G37" s="84">
        <f>VLOOKUP(C37,'[10]Resumen Peso'!$B$1:$D$65536,3,0)*$C$14</f>
        <v>15221.573122282522</v>
      </c>
      <c r="H37" s="85"/>
      <c r="I37" s="86"/>
      <c r="J37" s="87">
        <f>+VLOOKUP(C37,'[10]Resumen Peso'!$B$1:$D$65536,3,0)</f>
        <v>9450.9117216037321</v>
      </c>
      <c r="N37" s="57"/>
      <c r="O37" s="57"/>
      <c r="P37" s="57"/>
      <c r="Q37" s="57"/>
      <c r="R37" s="57"/>
    </row>
    <row r="38" spans="1:18" x14ac:dyDescent="0.2">
      <c r="A38" s="78"/>
      <c r="B38" s="79">
        <f t="shared" si="0"/>
        <v>22</v>
      </c>
      <c r="C38" s="80" t="s">
        <v>65</v>
      </c>
      <c r="D38" s="81" t="str">
        <f>+"Torre de ángulo menor tipo A"&amp;IF(MID(C38,3,3)="220","C",IF(MID(C38,3,3)="138","S",""))&amp;IF(MID(C38,10,1)="D",2,1)&amp;" (30°)Tipo A"&amp;IF(MID(C38,3,3)="220","C",IF(MID(C38,3,3)="138","S",""))&amp;IF(MID(C38,10,1)="D",2,1)&amp;RIGHT(C38,2)</f>
        <v>Torre de ángulo menor tipo AC1 (30°)Tipo AC1+3</v>
      </c>
      <c r="E38" s="82" t="s">
        <v>44</v>
      </c>
      <c r="F38" s="83">
        <v>0</v>
      </c>
      <c r="G38" s="84">
        <f>VLOOKUP(C38,'[10]Resumen Peso'!$B$1:$D$65536,3,0)*$C$14</f>
        <v>16728.508861388491</v>
      </c>
      <c r="H38" s="85"/>
      <c r="I38" s="86"/>
      <c r="J38" s="87">
        <f>+VLOOKUP(C38,'[10]Resumen Peso'!$B$1:$D$65536,3,0)</f>
        <v>10386.551982042502</v>
      </c>
      <c r="N38" s="57"/>
      <c r="O38" s="57"/>
      <c r="P38" s="57"/>
      <c r="Q38" s="57"/>
      <c r="R38" s="57"/>
    </row>
    <row r="39" spans="1:18" x14ac:dyDescent="0.2">
      <c r="A39" s="78"/>
      <c r="B39" s="79">
        <f t="shared" si="0"/>
        <v>23</v>
      </c>
      <c r="C39" s="80" t="s">
        <v>66</v>
      </c>
      <c r="D39" s="81" t="str">
        <f>+"Torre de ángulo mayor tipo B"&amp;IF(MID(C39,3,3)="220","C",IF(MID(C39,3,3)="138","S",""))&amp;IF(MID(C39,10,1)="D",2,1)&amp;" (65°)Tipo B"&amp;IF(MID(C39,3,3)="220","C",IF(MID(C39,3,3)="138","S",""))&amp;IF(MID(C39,10,1)="D",2,1)&amp;RIGHT(C39,2)</f>
        <v>Torre de ángulo mayor tipo BC1 (65°)Tipo BC1-3</v>
      </c>
      <c r="E39" s="82" t="s">
        <v>44</v>
      </c>
      <c r="F39" s="83">
        <v>0</v>
      </c>
      <c r="G39" s="84">
        <f>VLOOKUP(C39,'[10]Resumen Peso'!$B$1:$D$65536,3,0)*$C$14</f>
        <v>18507.788986798343</v>
      </c>
      <c r="H39" s="85"/>
      <c r="I39" s="86"/>
      <c r="J39" s="87">
        <f>+VLOOKUP(C39,'[10]Resumen Peso'!$B$1:$D$65536,3,0)</f>
        <v>11491.287955004207</v>
      </c>
      <c r="N39" s="57"/>
      <c r="O39" s="57"/>
      <c r="P39" s="57"/>
      <c r="Q39" s="57"/>
      <c r="R39" s="57"/>
    </row>
    <row r="40" spans="1:18" x14ac:dyDescent="0.2">
      <c r="A40" s="78"/>
      <c r="B40" s="79">
        <f t="shared" si="0"/>
        <v>24</v>
      </c>
      <c r="C40" s="80" t="s">
        <v>67</v>
      </c>
      <c r="D40" s="81" t="str">
        <f>+"Torre de ángulo mayor tipo B"&amp;IF(MID(C40,3,3)="220","C",IF(MID(C40,3,3)="138","S",""))&amp;IF(MID(C40,10,1)="D",2,1)&amp;" (65°)Tipo B"&amp;IF(MID(C40,3,3)="220","C",IF(MID(C40,3,3)="138","S",""))&amp;IF(MID(C40,10,1)="D",2,1)&amp;RIGHT(C40,2)</f>
        <v>Torre de ángulo mayor tipo BC1 (65°)Tipo BC1±0</v>
      </c>
      <c r="E40" s="82" t="s">
        <v>44</v>
      </c>
      <c r="F40" s="83">
        <v>0</v>
      </c>
      <c r="G40" s="84">
        <f>VLOOKUP(C40,'[10]Resumen Peso'!$B$1:$D$65536,3,0)*$C$14</f>
        <v>20610.010007570534</v>
      </c>
      <c r="H40" s="85"/>
      <c r="I40" s="86"/>
      <c r="J40" s="87">
        <f>+VLOOKUP(C40,'[10]Resumen Peso'!$B$1:$D$65536,3,0)</f>
        <v>12796.534471051455</v>
      </c>
      <c r="N40" s="57"/>
      <c r="O40" s="57"/>
      <c r="P40" s="57"/>
      <c r="Q40" s="57"/>
      <c r="R40" s="57"/>
    </row>
    <row r="41" spans="1:18" x14ac:dyDescent="0.2">
      <c r="A41" s="78"/>
      <c r="B41" s="79">
        <f t="shared" si="0"/>
        <v>25</v>
      </c>
      <c r="C41" s="80" t="s">
        <v>68</v>
      </c>
      <c r="D41" s="81" t="str">
        <f>+"Torre de ángulo mayor tipo B"&amp;IF(MID(C41,3,3)="220","C",IF(MID(C41,3,3)="138","S",""))&amp;IF(MID(C41,10,1)="D",2,1)&amp;" (65°)Tipo B"&amp;IF(MID(C41,3,3)="220","C",IF(MID(C41,3,3)="138","S",""))&amp;IF(MID(C41,10,1)="D",2,1)&amp;RIGHT(C41,2)</f>
        <v>Torre de ángulo mayor tipo BC1 (65°)Tipo BC1+3</v>
      </c>
      <c r="E41" s="82" t="s">
        <v>44</v>
      </c>
      <c r="F41" s="83">
        <v>0</v>
      </c>
      <c r="G41" s="84">
        <f>VLOOKUP(C41,'[10]Resumen Peso'!$B$1:$D$65536,3,0)*$C$14</f>
        <v>23083.211208479002</v>
      </c>
      <c r="H41" s="85"/>
      <c r="I41" s="86"/>
      <c r="J41" s="87">
        <f>+VLOOKUP(C41,'[10]Resumen Peso'!$B$1:$D$65536,3,0)</f>
        <v>14332.118607577631</v>
      </c>
      <c r="N41" s="57"/>
      <c r="O41" s="57"/>
      <c r="P41" s="57"/>
      <c r="Q41" s="57"/>
      <c r="R41" s="57"/>
    </row>
    <row r="42" spans="1:18" x14ac:dyDescent="0.2">
      <c r="A42" s="78"/>
      <c r="B42" s="79">
        <f t="shared" si="0"/>
        <v>26</v>
      </c>
      <c r="C42" s="80" t="s">
        <v>69</v>
      </c>
      <c r="D42" s="81" t="str">
        <f>+"Torre de anclaje, retención intermedia y terminal (15°) Tipo R"&amp;IF(MID(C42,3,3)="220","C",IF(MID(C42,3,3)="138","S",""))&amp;IF(MID(C42,10,1)="D",2,1)&amp;RIGHT(C42,2)</f>
        <v>Torre de anclaje, retención intermedia y terminal (15°) Tipo RC1-3</v>
      </c>
      <c r="E42" s="82" t="s">
        <v>44</v>
      </c>
      <c r="F42" s="83">
        <v>0</v>
      </c>
      <c r="G42" s="84">
        <f>VLOOKUP(C42,'[10]Resumen Peso'!$B$1:$D$65536,3,0)*$C$14</f>
        <v>23829.973701083305</v>
      </c>
      <c r="H42" s="85"/>
      <c r="I42" s="86"/>
      <c r="J42" s="87">
        <f>+VLOOKUP(C42,'[10]Resumen Peso'!$B$1:$D$65536,3,0)</f>
        <v>14795.775441067237</v>
      </c>
      <c r="N42" s="57"/>
      <c r="O42" s="57"/>
      <c r="P42" s="57"/>
      <c r="Q42" s="57"/>
      <c r="R42" s="57"/>
    </row>
    <row r="43" spans="1:18" x14ac:dyDescent="0.2">
      <c r="A43" s="78"/>
      <c r="B43" s="79">
        <f t="shared" si="0"/>
        <v>27</v>
      </c>
      <c r="C43" s="80" t="s">
        <v>70</v>
      </c>
      <c r="D43" s="81" t="str">
        <f>+"Torre de anclaje, retención intermedia y terminal (15°) Tipo R"&amp;IF(MID(C43,3,3)="220","C",IF(MID(C43,3,3)="138","S",""))&amp;IF(MID(C43,10,1)="D",2,1)&amp;RIGHT(C43,2)</f>
        <v>Torre de anclaje, retención intermedia y terminal (15°) Tipo RC1±0</v>
      </c>
      <c r="E43" s="82" t="s">
        <v>44</v>
      </c>
      <c r="F43" s="83">
        <v>0</v>
      </c>
      <c r="G43" s="84">
        <f>VLOOKUP(C43,'[10]Resumen Peso'!$B$1:$D$65536,3,0)*$C$14</f>
        <v>26566.302899758419</v>
      </c>
      <c r="H43" s="85"/>
      <c r="I43" s="86"/>
      <c r="J43" s="87">
        <f>+VLOOKUP(C43,'[10]Resumen Peso'!$B$1:$D$65536,3,0)</f>
        <v>16494.732933185325</v>
      </c>
      <c r="N43" s="57"/>
      <c r="O43" s="57"/>
      <c r="P43" s="57"/>
      <c r="Q43" s="57"/>
      <c r="R43" s="57"/>
    </row>
    <row r="44" spans="1:18" x14ac:dyDescent="0.2">
      <c r="A44" s="78"/>
      <c r="B44" s="79">
        <f t="shared" si="0"/>
        <v>28</v>
      </c>
      <c r="C44" s="80" t="s">
        <v>71</v>
      </c>
      <c r="D44" s="81" t="str">
        <f>+"Torre de anclaje, retención intermedia y terminal (15°) Tipo R"&amp;IF(MID(C44,3,3)="220","C",IF(MID(C44,3,3)="138","S",""))&amp;IF(MID(C44,10,1)="D",2,1)&amp;RIGHT(C44,2)</f>
        <v>Torre de anclaje, retención intermedia y terminal (15°) Tipo RC1+3</v>
      </c>
      <c r="E44" s="82" t="s">
        <v>44</v>
      </c>
      <c r="F44" s="83">
        <v>0</v>
      </c>
      <c r="G44" s="84">
        <f>VLOOKUP(C44,'[10]Resumen Peso'!$B$1:$D$65536,3,0)*$C$14</f>
        <v>29302.632098433536</v>
      </c>
      <c r="H44" s="85"/>
      <c r="I44" s="86"/>
      <c r="J44" s="87">
        <f>+VLOOKUP(C44,'[10]Resumen Peso'!$B$1:$D$65536,3,0)</f>
        <v>18193.690425303412</v>
      </c>
      <c r="N44" s="57"/>
      <c r="O44" s="57"/>
      <c r="P44" s="57"/>
      <c r="Q44" s="57"/>
      <c r="R44" s="57"/>
    </row>
    <row r="45" spans="1:18" x14ac:dyDescent="0.2">
      <c r="A45" s="78"/>
      <c r="B45" s="79">
        <f t="shared" si="0"/>
        <v>29</v>
      </c>
      <c r="C45" s="80" t="s">
        <v>72</v>
      </c>
      <c r="D45" s="81" t="str">
        <f>+"Torre de suspensión tipo S"&amp;IF(MID(C45,3,3)="220","C",IF(MID(C45,3,3)="138","S",""))&amp;IF(MID(C45,10,1)="D",2,1)&amp;" (5°)Tipo S"&amp;IF(MID(C45,3,3)="220","C",IF(MID(C45,3,3)="138","S",""))&amp;IF(MID(C45,10,1)="D",2,1)&amp;RIGHT(C45,2)</f>
        <v>Torre de suspensión tipo SC1 (5°)Tipo SC1-6</v>
      </c>
      <c r="E45" s="82" t="s">
        <v>44</v>
      </c>
      <c r="F45" s="83">
        <v>0</v>
      </c>
      <c r="G45" s="84">
        <f>VLOOKUP(C45,'[10]Resumen Peso'!$B$1:$D$65536,3,0)*$C$14</f>
        <v>7111.8668009603689</v>
      </c>
      <c r="H45" s="85"/>
      <c r="I45" s="86"/>
      <c r="J45" s="87">
        <f>+VLOOKUP(C45,'[10]Resumen Peso'!$B$1:$D$65536,3,0)</f>
        <v>4415.6819253647482</v>
      </c>
      <c r="N45" s="57"/>
      <c r="O45" s="57"/>
      <c r="P45" s="57"/>
      <c r="Q45" s="57"/>
      <c r="R45" s="57"/>
    </row>
    <row r="46" spans="1:18" x14ac:dyDescent="0.2">
      <c r="A46" s="78"/>
      <c r="B46" s="79">
        <f t="shared" si="0"/>
        <v>30</v>
      </c>
      <c r="C46" s="80" t="s">
        <v>73</v>
      </c>
      <c r="D46" s="81" t="str">
        <f>+"Torre de suspensión tipo S"&amp;IF(MID(C46,3,3)="220","C",IF(MID(C46,3,3)="138","S",""))&amp;IF(MID(C46,10,1)="D",2,1)&amp;" (5°)Tipo S"&amp;IF(MID(C46,3,3)="220","C",IF(MID(C46,3,3)="138","S",""))&amp;IF(MID(C46,10,1)="D",2,1)&amp;RIGHT(C46,2)</f>
        <v>Torre de suspensión tipo SC1 (5°)Tipo SC1-3</v>
      </c>
      <c r="E46" s="82" t="s">
        <v>44</v>
      </c>
      <c r="F46" s="83">
        <v>0</v>
      </c>
      <c r="G46" s="84">
        <f>VLOOKUP(C46,'[10]Resumen Peso'!$B$1:$D$65536,3,0)*$C$14</f>
        <v>8137.0007542519534</v>
      </c>
      <c r="H46" s="85"/>
      <c r="I46" s="86"/>
      <c r="J46" s="87">
        <f>+VLOOKUP(C46,'[10]Resumen Peso'!$B$1:$D$65536,3,0)</f>
        <v>5052.1766173092165</v>
      </c>
      <c r="N46" s="57"/>
      <c r="O46" s="57"/>
      <c r="P46" s="57"/>
      <c r="Q46" s="57"/>
      <c r="R46" s="57"/>
    </row>
    <row r="47" spans="1:18" x14ac:dyDescent="0.2">
      <c r="A47" s="78"/>
      <c r="B47" s="79">
        <f t="shared" si="0"/>
        <v>31</v>
      </c>
      <c r="C47" s="80" t="s">
        <v>74</v>
      </c>
      <c r="D47" s="81" t="str">
        <f>+"Torre de suspensión tipo S"&amp;IF(MID(C47,3,3)="220","C",IF(MID(C47,3,3)="138","S",""))&amp;IF(MID(C47,10,1)="D",2,1)&amp;" (5°)Tipo S"&amp;IF(MID(C47,3,3)="220","C",IF(MID(C47,3,3)="138","S",""))&amp;IF(MID(C47,10,1)="D",2,1)&amp;RIGHT(C47,2)</f>
        <v>Torre de suspensión tipo SC1 (5°)Tipo SC1±0</v>
      </c>
      <c r="E47" s="82" t="s">
        <v>44</v>
      </c>
      <c r="F47" s="83">
        <v>0</v>
      </c>
      <c r="G47" s="84">
        <f>VLOOKUP(C47,'[10]Resumen Peso'!$B$1:$D$65536,3,0)*$C$14</f>
        <v>9152.9817258177191</v>
      </c>
      <c r="H47" s="85"/>
      <c r="I47" s="86"/>
      <c r="J47" s="87">
        <f>+VLOOKUP(C47,'[10]Resumen Peso'!$B$1:$D$65536,3,0)</f>
        <v>5682.9883209327518</v>
      </c>
      <c r="N47" s="57"/>
      <c r="O47" s="57"/>
      <c r="P47" s="57"/>
      <c r="Q47" s="57"/>
      <c r="R47" s="57"/>
    </row>
    <row r="48" spans="1:18" x14ac:dyDescent="0.2">
      <c r="A48" s="78"/>
      <c r="B48" s="79">
        <f t="shared" si="0"/>
        <v>32</v>
      </c>
      <c r="C48" s="80" t="s">
        <v>75</v>
      </c>
      <c r="D48" s="81" t="str">
        <f>+"Torre de suspensión tipo S"&amp;IF(MID(C48,3,3)="220","C",IF(MID(C48,3,3)="138","S",""))&amp;IF(MID(C48,10,1)="D",2,1)&amp;" (5°)Tipo S"&amp;IF(MID(C48,3,3)="220","C",IF(MID(C48,3,3)="138","S",""))&amp;IF(MID(C48,10,1)="D",2,1)&amp;RIGHT(C48,2)</f>
        <v>Torre de suspensión tipo SC1 (5°)Tipo SC1+3</v>
      </c>
      <c r="E48" s="82" t="s">
        <v>44</v>
      </c>
      <c r="F48" s="83">
        <v>0</v>
      </c>
      <c r="G48" s="84">
        <f>VLOOKUP(C48,'[10]Resumen Peso'!$B$1:$D$65536,3,0)*$C$14</f>
        <v>10159.80971565767</v>
      </c>
      <c r="H48" s="85"/>
      <c r="I48" s="86"/>
      <c r="J48" s="87">
        <f>+VLOOKUP(C48,'[10]Resumen Peso'!$B$1:$D$65536,3,0)</f>
        <v>6308.117036235355</v>
      </c>
      <c r="N48" s="57"/>
      <c r="O48" s="57"/>
      <c r="P48" s="57"/>
      <c r="Q48" s="57"/>
      <c r="R48" s="57"/>
    </row>
    <row r="49" spans="1:18" x14ac:dyDescent="0.2">
      <c r="A49" s="78"/>
      <c r="B49" s="79">
        <f t="shared" si="0"/>
        <v>33</v>
      </c>
      <c r="C49" s="80" t="s">
        <v>76</v>
      </c>
      <c r="D49" s="81" t="str">
        <f>+"Torre de suspensión tipo S"&amp;IF(MID(C49,3,3)="220","C",IF(MID(C49,3,3)="138","S",""))&amp;IF(MID(C49,10,1)="D",2,1)&amp;" (5°)Tipo S"&amp;IF(MID(C49,3,3)="220","C",IF(MID(C49,3,3)="138","S",""))&amp;IF(MID(C49,10,1)="D",2,1)&amp;RIGHT(C49,2)</f>
        <v>Torre de suspensión tipo SC1 (5°)Tipo SC1+6</v>
      </c>
      <c r="E49" s="82" t="s">
        <v>44</v>
      </c>
      <c r="F49" s="83">
        <v>0</v>
      </c>
      <c r="G49" s="84">
        <f>VLOOKUP(C49,'[10]Resumen Peso'!$B$1:$D$65536,3,0)*$C$14</f>
        <v>11166.637705497618</v>
      </c>
      <c r="H49" s="85"/>
      <c r="I49" s="86"/>
      <c r="J49" s="87">
        <f>+VLOOKUP(C49,'[10]Resumen Peso'!$B$1:$D$65536,3,0)</f>
        <v>6933.2457515379574</v>
      </c>
      <c r="N49" s="57"/>
      <c r="O49" s="57"/>
      <c r="P49" s="57"/>
      <c r="Q49" s="57"/>
      <c r="R49" s="57"/>
    </row>
    <row r="50" spans="1:18" x14ac:dyDescent="0.2">
      <c r="A50" s="78"/>
      <c r="B50" s="79">
        <f t="shared" si="0"/>
        <v>34</v>
      </c>
      <c r="C50" s="80" t="s">
        <v>77</v>
      </c>
      <c r="D50" s="81" t="str">
        <f>+"Torre de ángulo menor tipo A"&amp;IF(MID(C50,3,3)="220","C",IF(MID(C50,3,3)="138","S",""))&amp;IF(MID(C50,10,1)="D",2,1)&amp;" (30°)Tipo A"&amp;IF(MID(C50,3,3)="220","C",IF(MID(C50,3,3)="138","S",""))&amp;IF(MID(C50,10,1)="D",2,1)&amp;RIGHT(C50,2)</f>
        <v>Torre de ángulo menor tipo AC1 (30°)Tipo AC1-3</v>
      </c>
      <c r="E50" s="82" t="s">
        <v>44</v>
      </c>
      <c r="F50" s="83">
        <v>0</v>
      </c>
      <c r="G50" s="84">
        <f>VLOOKUP(C50,'[10]Resumen Peso'!$B$1:$D$65536,3,0)*$C$14</f>
        <v>12518.697860071961</v>
      </c>
      <c r="H50" s="85"/>
      <c r="I50" s="86"/>
      <c r="J50" s="87">
        <f>+VLOOKUP(C50,'[10]Resumen Peso'!$B$1:$D$65536,3,0)</f>
        <v>7772.7254203295015</v>
      </c>
      <c r="N50" s="57"/>
      <c r="O50" s="57"/>
      <c r="P50" s="57"/>
      <c r="Q50" s="57"/>
      <c r="R50" s="57"/>
    </row>
    <row r="51" spans="1:18" x14ac:dyDescent="0.2">
      <c r="A51" s="78"/>
      <c r="B51" s="79">
        <f t="shared" si="0"/>
        <v>35</v>
      </c>
      <c r="C51" s="80" t="s">
        <v>78</v>
      </c>
      <c r="D51" s="81" t="str">
        <f>+"Torre de ángulo menor tipo A"&amp;IF(MID(C51,3,3)="220","C",IF(MID(C51,3,3)="138","S",""))&amp;IF(MID(C51,10,1)="D",2,1)&amp;" (30°)Tipo A"&amp;IF(MID(C51,3,3)="220","C",IF(MID(C51,3,3)="138","S",""))&amp;IF(MID(C51,10,1)="D",2,1)&amp;RIGHT(C51,2)</f>
        <v>Torre de ángulo menor tipo AC1 (30°)Tipo AC1±0</v>
      </c>
      <c r="E51" s="82" t="s">
        <v>44</v>
      </c>
      <c r="F51" s="83">
        <v>0</v>
      </c>
      <c r="G51" s="84">
        <f>VLOOKUP(C51,'[10]Resumen Peso'!$B$1:$D$65536,3,0)*$C$14</f>
        <v>13894.226259791298</v>
      </c>
      <c r="H51" s="85"/>
      <c r="I51" s="86"/>
      <c r="J51" s="87">
        <f>+VLOOKUP(C51,'[10]Resumen Peso'!$B$1:$D$65536,3,0)</f>
        <v>8626.7762711759169</v>
      </c>
      <c r="N51" s="57"/>
      <c r="O51" s="57"/>
      <c r="P51" s="57"/>
      <c r="Q51" s="57"/>
      <c r="R51" s="57"/>
    </row>
    <row r="52" spans="1:18" x14ac:dyDescent="0.2">
      <c r="A52" s="78"/>
      <c r="B52" s="79">
        <f t="shared" si="0"/>
        <v>36</v>
      </c>
      <c r="C52" s="80" t="s">
        <v>79</v>
      </c>
      <c r="D52" s="81" t="str">
        <f>+"Torre de ángulo menor tipo A"&amp;IF(MID(C52,3,3)="220","C",IF(MID(C52,3,3)="138","S",""))&amp;IF(MID(C52,10,1)="D",2,1)&amp;" (30°)Tipo A"&amp;IF(MID(C52,3,3)="220","C",IF(MID(C52,3,3)="138","S",""))&amp;IF(MID(C52,10,1)="D",2,1)&amp;RIGHT(C52,2)</f>
        <v>Torre de ángulo menor tipo AC1 (30°)Tipo AC1+3</v>
      </c>
      <c r="E52" s="82" t="s">
        <v>44</v>
      </c>
      <c r="F52" s="83">
        <v>0</v>
      </c>
      <c r="G52" s="84">
        <f>VLOOKUP(C52,'[10]Resumen Peso'!$B$1:$D$65536,3,0)*$C$14</f>
        <v>15269.754659510636</v>
      </c>
      <c r="H52" s="85"/>
      <c r="I52" s="86"/>
      <c r="J52" s="87">
        <f>+VLOOKUP(C52,'[10]Resumen Peso'!$B$1:$D$65536,3,0)</f>
        <v>9480.8271220223323</v>
      </c>
      <c r="N52" s="57"/>
      <c r="O52" s="57"/>
      <c r="P52" s="57"/>
      <c r="Q52" s="57"/>
      <c r="R52" s="57"/>
    </row>
    <row r="53" spans="1:18" x14ac:dyDescent="0.2">
      <c r="A53" s="78"/>
      <c r="B53" s="79">
        <f t="shared" si="0"/>
        <v>37</v>
      </c>
      <c r="C53" s="80" t="s">
        <v>80</v>
      </c>
      <c r="D53" s="81" t="str">
        <f>+"Torre de ángulo mayor tipo B"&amp;IF(MID(C53,3,3)="220","C",IF(MID(C53,3,3)="138","S",""))&amp;IF(MID(C53,10,1)="D",2,1)&amp;" (65°)Tipo B"&amp;IF(MID(C53,3,3)="220","C",IF(MID(C53,3,3)="138","S",""))&amp;IF(MID(C53,10,1)="D",2,1)&amp;RIGHT(C53,2)</f>
        <v>Torre de ángulo mayor tipo BC1 (65°)Tipo BC1-3</v>
      </c>
      <c r="E53" s="82" t="s">
        <v>44</v>
      </c>
      <c r="F53" s="83">
        <v>0</v>
      </c>
      <c r="G53" s="84">
        <f>VLOOKUP(C53,'[10]Resumen Peso'!$B$1:$D$65536,3,0)*$C$14</f>
        <v>16893.878555470161</v>
      </c>
      <c r="H53" s="85"/>
      <c r="I53" s="86"/>
      <c r="J53" s="87">
        <f>+VLOOKUP(C53,'[10]Resumen Peso'!$B$1:$D$65536,3,0)</f>
        <v>10489.228253912628</v>
      </c>
      <c r="N53" s="57"/>
      <c r="O53" s="57"/>
      <c r="P53" s="57"/>
      <c r="Q53" s="57"/>
      <c r="R53" s="57"/>
    </row>
    <row r="54" spans="1:18" x14ac:dyDescent="0.2">
      <c r="A54" s="78"/>
      <c r="B54" s="79">
        <f t="shared" si="0"/>
        <v>38</v>
      </c>
      <c r="C54" s="80" t="s">
        <v>81</v>
      </c>
      <c r="D54" s="81" t="str">
        <f>+"Torre de ángulo mayor tipo B"&amp;IF(MID(C54,3,3)="220","C",IF(MID(C54,3,3)="138","S",""))&amp;IF(MID(C54,10,1)="D",2,1)&amp;" (65°)Tipo B"&amp;IF(MID(C54,3,3)="220","C",IF(MID(C54,3,3)="138","S",""))&amp;IF(MID(C54,10,1)="D",2,1)&amp;RIGHT(C54,2)</f>
        <v>Torre de ángulo mayor tipo BC1 (65°)Tipo BC1±0</v>
      </c>
      <c r="E54" s="82" t="s">
        <v>44</v>
      </c>
      <c r="F54" s="83">
        <v>0</v>
      </c>
      <c r="G54" s="84">
        <f>VLOOKUP(C54,'[10]Resumen Peso'!$B$1:$D$65536,3,0)*$C$14</f>
        <v>18812.782355757419</v>
      </c>
      <c r="H54" s="85"/>
      <c r="I54" s="86"/>
      <c r="J54" s="87">
        <f>+VLOOKUP(C54,'[10]Resumen Peso'!$B$1:$D$65536,3,0)</f>
        <v>11680.655071172192</v>
      </c>
      <c r="N54" s="57"/>
      <c r="O54" s="57"/>
      <c r="P54" s="57"/>
      <c r="Q54" s="57"/>
      <c r="R54" s="57"/>
    </row>
    <row r="55" spans="1:18" x14ac:dyDescent="0.2">
      <c r="A55" s="78"/>
      <c r="B55" s="79">
        <f t="shared" si="0"/>
        <v>39</v>
      </c>
      <c r="C55" s="80" t="s">
        <v>82</v>
      </c>
      <c r="D55" s="81" t="str">
        <f>+"Torre de ángulo mayor tipo B"&amp;IF(MID(C55,3,3)="220","C",IF(MID(C55,3,3)="138","S",""))&amp;IF(MID(C55,10,1)="D",2,1)&amp;" (65°)Tipo B"&amp;IF(MID(C55,3,3)="220","C",IF(MID(C55,3,3)="138","S",""))&amp;IF(MID(C55,10,1)="D",2,1)&amp;RIGHT(C55,2)</f>
        <v>Torre de ángulo mayor tipo BC1 (65°)Tipo BC1+3</v>
      </c>
      <c r="E55" s="82" t="s">
        <v>44</v>
      </c>
      <c r="F55" s="83">
        <v>0</v>
      </c>
      <c r="G55" s="84">
        <f>VLOOKUP(C55,'[10]Resumen Peso'!$B$1:$D$65536,3,0)*$C$14</f>
        <v>21070.316238448311</v>
      </c>
      <c r="H55" s="85"/>
      <c r="I55" s="86"/>
      <c r="J55" s="87">
        <f>+VLOOKUP(C55,'[10]Resumen Peso'!$B$1:$D$65536,3,0)</f>
        <v>13082.333679712856</v>
      </c>
      <c r="N55" s="57"/>
      <c r="O55" s="57"/>
      <c r="P55" s="57"/>
      <c r="Q55" s="57"/>
      <c r="R55" s="57"/>
    </row>
    <row r="56" spans="1:18" x14ac:dyDescent="0.2">
      <c r="A56" s="78"/>
      <c r="B56" s="79">
        <f t="shared" si="0"/>
        <v>40</v>
      </c>
      <c r="C56" s="80" t="s">
        <v>83</v>
      </c>
      <c r="D56" s="81" t="str">
        <f>+"Torre de anclaje, retención intermedia y terminal (15°) Tipo R"&amp;IF(MID(C56,3,3)="220","C",IF(MID(C56,3,3)="138","S",""))&amp;IF(MID(C56,10,1)="D",2,1)&amp;RIGHT(C56,2)</f>
        <v>Torre de anclaje, retención intermedia y terminal (15°) Tipo RC1-3</v>
      </c>
      <c r="E56" s="82" t="s">
        <v>44</v>
      </c>
      <c r="F56" s="83">
        <v>0</v>
      </c>
      <c r="G56" s="84">
        <f>VLOOKUP(C56,'[10]Resumen Peso'!$B$1:$D$65536,3,0)*$C$14</f>
        <v>21751.959781544469</v>
      </c>
      <c r="H56" s="85"/>
      <c r="I56" s="86"/>
      <c r="J56" s="87">
        <f>+VLOOKUP(C56,'[10]Resumen Peso'!$B$1:$D$65536,3,0)</f>
        <v>13505.558854906638</v>
      </c>
      <c r="N56" s="57"/>
      <c r="O56" s="57"/>
      <c r="P56" s="57"/>
      <c r="Q56" s="57"/>
      <c r="R56" s="57"/>
    </row>
    <row r="57" spans="1:18" x14ac:dyDescent="0.2">
      <c r="A57" s="78"/>
      <c r="B57" s="79">
        <f t="shared" si="0"/>
        <v>41</v>
      </c>
      <c r="C57" s="80" t="s">
        <v>84</v>
      </c>
      <c r="D57" s="81" t="str">
        <f>+"Torre de anclaje, retención intermedia y terminal (15°) Tipo R"&amp;IF(MID(C57,3,3)="220","C",IF(MID(C57,3,3)="138","S",""))&amp;IF(MID(C57,10,1)="D",2,1)&amp;RIGHT(C57,2)</f>
        <v>Torre de anclaje, retención intermedia y terminal (15°) Tipo RC1±0</v>
      </c>
      <c r="E57" s="82" t="s">
        <v>44</v>
      </c>
      <c r="F57" s="83">
        <v>0</v>
      </c>
      <c r="G57" s="84">
        <f>VLOOKUP(C57,'[10]Resumen Peso'!$B$1:$D$65536,3,0)*$C$14</f>
        <v>24249.676456571313</v>
      </c>
      <c r="H57" s="85"/>
      <c r="I57" s="86"/>
      <c r="J57" s="87">
        <f>+VLOOKUP(C57,'[10]Resumen Peso'!$B$1:$D$65536,3,0)</f>
        <v>15056.364386740956</v>
      </c>
      <c r="N57" s="57"/>
      <c r="O57" s="57"/>
      <c r="P57" s="57"/>
      <c r="Q57" s="57"/>
      <c r="R57" s="57"/>
    </row>
    <row r="58" spans="1:18" x14ac:dyDescent="0.2">
      <c r="A58" s="78"/>
      <c r="B58" s="79">
        <f t="shared" si="0"/>
        <v>42</v>
      </c>
      <c r="C58" s="80" t="s">
        <v>85</v>
      </c>
      <c r="D58" s="81" t="str">
        <f>+"Torre de anclaje, retención intermedia y terminal (15°) Tipo R"&amp;IF(MID(C58,3,3)="220","C",IF(MID(C58,3,3)="138","S",""))&amp;IF(MID(C58,10,1)="D",2,1)&amp;RIGHT(C58,2)</f>
        <v>Torre de anclaje, retención intermedia y terminal (15°) Tipo RC1+3</v>
      </c>
      <c r="E58" s="82" t="s">
        <v>44</v>
      </c>
      <c r="F58" s="83">
        <v>0</v>
      </c>
      <c r="G58" s="84">
        <f>VLOOKUP(C58,'[10]Resumen Peso'!$B$1:$D$65536,3,0)*$C$14</f>
        <v>26747.393131598157</v>
      </c>
      <c r="H58" s="85"/>
      <c r="I58" s="86"/>
      <c r="J58" s="87">
        <f>+VLOOKUP(C58,'[10]Resumen Peso'!$B$1:$D$65536,3,0)</f>
        <v>16607.169918575273</v>
      </c>
      <c r="N58" s="57"/>
      <c r="O58" s="57"/>
      <c r="P58" s="57"/>
      <c r="Q58" s="57"/>
      <c r="R58" s="57"/>
    </row>
    <row r="59" spans="1:18" x14ac:dyDescent="0.2">
      <c r="A59" s="78"/>
      <c r="B59" s="79">
        <f t="shared" si="0"/>
        <v>43</v>
      </c>
      <c r="C59" s="80" t="s">
        <v>86</v>
      </c>
      <c r="D59" s="81" t="str">
        <f>+"Torre de suspensión tipo S"&amp;IF(MID(C59,3,3)="220","C",IF(MID(C59,3,3)="138","S",""))&amp;IF(MID(C59,10,1)="D",2,1)&amp;" (5°)Tipo S"&amp;IF(MID(C59,3,3)="220","C",IF(MID(C59,3,3)="138","S",""))&amp;IF(MID(C59,10,1)="D",2,1)&amp;RIGHT(C59,2)</f>
        <v>Torre de suspensión tipo SC2 (5°)Tipo SC2-6</v>
      </c>
      <c r="E59" s="82" t="s">
        <v>44</v>
      </c>
      <c r="F59" s="83">
        <v>0</v>
      </c>
      <c r="G59" s="84">
        <f>VLOOKUP(C59,'[10]Resumen Peso'!$B$1:$D$65536,3,0)*$C$14</f>
        <v>10452.532037492723</v>
      </c>
      <c r="H59" s="85"/>
      <c r="I59" s="86"/>
      <c r="J59" s="87">
        <f>+VLOOKUP(C59,'[10]Resumen Peso'!$B$1:$D$65536,3,0)</f>
        <v>6489.86519067257</v>
      </c>
      <c r="N59" s="57"/>
      <c r="O59" s="57"/>
      <c r="P59" s="57"/>
      <c r="Q59" s="57"/>
      <c r="R59" s="57"/>
    </row>
    <row r="60" spans="1:18" x14ac:dyDescent="0.2">
      <c r="A60" s="78"/>
      <c r="B60" s="79">
        <f t="shared" si="0"/>
        <v>44</v>
      </c>
      <c r="C60" s="80" t="s">
        <v>87</v>
      </c>
      <c r="D60" s="81" t="str">
        <f>+"Torre de suspensión tipo S"&amp;IF(MID(C60,3,3)="220","C",IF(MID(C60,3,3)="138","S",""))&amp;IF(MID(C60,10,1)="D",2,1)&amp;" (5°)Tipo S"&amp;IF(MID(C60,3,3)="220","C",IF(MID(C60,3,3)="138","S",""))&amp;IF(MID(C60,10,1)="D",2,1)&amp;RIGHT(C60,2)</f>
        <v>Torre de suspensión tipo SC2 (5°)Tipo SC2-3</v>
      </c>
      <c r="E60" s="82" t="s">
        <v>44</v>
      </c>
      <c r="F60" s="83">
        <v>0</v>
      </c>
      <c r="G60" s="84">
        <f>VLOOKUP(C60,'[10]Resumen Peso'!$B$1:$D$65536,3,0)*$C$14</f>
        <v>11959.203322176358</v>
      </c>
      <c r="H60" s="85"/>
      <c r="I60" s="86"/>
      <c r="J60" s="87">
        <f>+VLOOKUP(C60,'[10]Resumen Peso'!$B$1:$D$65536,3,0)</f>
        <v>7425.3412541929401</v>
      </c>
      <c r="N60" s="57"/>
      <c r="O60" s="57"/>
      <c r="P60" s="57"/>
      <c r="Q60" s="57"/>
      <c r="R60" s="57"/>
    </row>
    <row r="61" spans="1:18" x14ac:dyDescent="0.2">
      <c r="A61" s="78"/>
      <c r="B61" s="79">
        <f t="shared" si="0"/>
        <v>45</v>
      </c>
      <c r="C61" s="80" t="s">
        <v>88</v>
      </c>
      <c r="D61" s="81" t="str">
        <f>+"Torre de suspensión tipo S"&amp;IF(MID(C61,3,3)="220","C",IF(MID(C61,3,3)="138","S",""))&amp;IF(MID(C61,10,1)="D",2,1)&amp;" (5°)Tipo S"&amp;IF(MID(C61,3,3)="220","C",IF(MID(C61,3,3)="138","S",""))&amp;IF(MID(C61,10,1)="D",2,1)&amp;RIGHT(C61,2)</f>
        <v>Torre de suspensión tipo SC2 (5°)Tipo SC2±0</v>
      </c>
      <c r="E61" s="82" t="s">
        <v>44</v>
      </c>
      <c r="F61" s="83">
        <v>0</v>
      </c>
      <c r="G61" s="84">
        <f>VLOOKUP(C61,'[10]Resumen Peso'!$B$1:$D$65536,3,0)*$C$14</f>
        <v>13452.422184675319</v>
      </c>
      <c r="H61" s="85"/>
      <c r="I61" s="86"/>
      <c r="J61" s="87">
        <f>+VLOOKUP(C61,'[10]Resumen Peso'!$B$1:$D$65536,3,0)</f>
        <v>8352.4648528604503</v>
      </c>
      <c r="N61" s="57"/>
      <c r="O61" s="57"/>
      <c r="P61" s="57"/>
      <c r="Q61" s="57"/>
      <c r="R61" s="57"/>
    </row>
    <row r="62" spans="1:18" x14ac:dyDescent="0.2">
      <c r="A62" s="78"/>
      <c r="B62" s="79">
        <f t="shared" si="0"/>
        <v>46</v>
      </c>
      <c r="C62" s="80" t="s">
        <v>89</v>
      </c>
      <c r="D62" s="81" t="str">
        <f>+"Torre de suspensión tipo S"&amp;IF(MID(C62,3,3)="220","C",IF(MID(C62,3,3)="138","S",""))&amp;IF(MID(C62,10,1)="D",2,1)&amp;" (5°)Tipo S"&amp;IF(MID(C62,3,3)="220","C",IF(MID(C62,3,3)="138","S",""))&amp;IF(MID(C62,10,1)="D",2,1)&amp;RIGHT(C62,2)</f>
        <v>Torre de suspensión tipo SC2 (5°)Tipo SC2+3</v>
      </c>
      <c r="E62" s="82" t="s">
        <v>44</v>
      </c>
      <c r="F62" s="83">
        <v>0</v>
      </c>
      <c r="G62" s="84">
        <f>VLOOKUP(C62,'[10]Resumen Peso'!$B$1:$D$65536,3,0)*$C$14</f>
        <v>14932.188624989607</v>
      </c>
      <c r="H62" s="85"/>
      <c r="I62" s="86"/>
      <c r="J62" s="87">
        <f>+VLOOKUP(C62,'[10]Resumen Peso'!$B$1:$D$65536,3,0)</f>
        <v>9271.2359866751012</v>
      </c>
      <c r="N62" s="57"/>
      <c r="O62" s="57"/>
      <c r="P62" s="57"/>
      <c r="Q62" s="57"/>
      <c r="R62" s="57"/>
    </row>
    <row r="63" spans="1:18" x14ac:dyDescent="0.2">
      <c r="A63" s="78"/>
      <c r="B63" s="79">
        <f t="shared" si="0"/>
        <v>47</v>
      </c>
      <c r="C63" s="80" t="s">
        <v>90</v>
      </c>
      <c r="D63" s="81" t="str">
        <f>+"Torre de suspensión tipo S"&amp;IF(MID(C63,3,3)="220","C",IF(MID(C63,3,3)="138","S",""))&amp;IF(MID(C63,10,1)="D",2,1)&amp;" (5°)Tipo S"&amp;IF(MID(C63,3,3)="220","C",IF(MID(C63,3,3)="138","S",""))&amp;IF(MID(C63,10,1)="D",2,1)&amp;RIGHT(C63,2)</f>
        <v>Torre de suspensión tipo SC2 (5°)Tipo SC2+6</v>
      </c>
      <c r="E63" s="82" t="s">
        <v>44</v>
      </c>
      <c r="F63" s="83">
        <v>0</v>
      </c>
      <c r="G63" s="84">
        <f>VLOOKUP(C63,'[10]Resumen Peso'!$B$1:$D$65536,3,0)*$C$14</f>
        <v>16411.95506530389</v>
      </c>
      <c r="H63" s="85"/>
      <c r="I63" s="86"/>
      <c r="J63" s="87">
        <f>+VLOOKUP(C63,'[10]Resumen Peso'!$B$1:$D$65536,3,0)</f>
        <v>10190.007120489749</v>
      </c>
      <c r="N63" s="57"/>
      <c r="O63" s="57"/>
      <c r="P63" s="57"/>
      <c r="Q63" s="57"/>
      <c r="R63" s="57"/>
    </row>
    <row r="64" spans="1:18" x14ac:dyDescent="0.2">
      <c r="A64" s="78"/>
      <c r="B64" s="79">
        <f t="shared" si="0"/>
        <v>48</v>
      </c>
      <c r="C64" s="80" t="s">
        <v>91</v>
      </c>
      <c r="D64" s="81" t="str">
        <f>+"Torre de ángulo menor tipo A"&amp;IF(MID(C64,3,3)="220","C",IF(MID(C64,3,3)="138","S",""))&amp;IF(MID(C64,10,1)="D",2,1)&amp;" (30°)Tipo A"&amp;IF(MID(C64,3,3)="220","C",IF(MID(C64,3,3)="138","S",""))&amp;IF(MID(C64,10,1)="D",2,1)&amp;RIGHT(C64,2)</f>
        <v>Torre de ángulo menor tipo AC2 (30°)Tipo AC2-3</v>
      </c>
      <c r="E64" s="82" t="s">
        <v>44</v>
      </c>
      <c r="F64" s="83">
        <v>0</v>
      </c>
      <c r="G64" s="84">
        <f>VLOOKUP(C64,'[10]Resumen Peso'!$B$1:$D$65536,3,0)*$C$14</f>
        <v>18399.119965579757</v>
      </c>
      <c r="H64" s="85"/>
      <c r="I64" s="86"/>
      <c r="J64" s="87">
        <f>+VLOOKUP(C64,'[10]Resumen Peso'!$B$1:$D$65536,3,0)</f>
        <v>11423.81652362459</v>
      </c>
      <c r="N64" s="57"/>
      <c r="O64" s="57"/>
      <c r="P64" s="57"/>
      <c r="Q64" s="57"/>
      <c r="R64" s="57"/>
    </row>
    <row r="65" spans="1:18" x14ac:dyDescent="0.2">
      <c r="A65" s="78"/>
      <c r="B65" s="79">
        <f t="shared" si="0"/>
        <v>49</v>
      </c>
      <c r="C65" s="80" t="s">
        <v>92</v>
      </c>
      <c r="D65" s="81" t="str">
        <f>+"Torre de ángulo menor tipo A"&amp;IF(MID(C65,3,3)="220","C",IF(MID(C65,3,3)="138","S",""))&amp;IF(MID(C65,10,1)="D",2,1)&amp;" (30°)Tipo A"&amp;IF(MID(C65,3,3)="220","C",IF(MID(C65,3,3)="138","S",""))&amp;IF(MID(C65,10,1)="D",2,1)&amp;RIGHT(C65,2)</f>
        <v>Torre de ángulo menor tipo AC2 (30°)Tipo AC2±0</v>
      </c>
      <c r="E65" s="82" t="s">
        <v>44</v>
      </c>
      <c r="F65" s="83">
        <v>0</v>
      </c>
      <c r="G65" s="84">
        <f>VLOOKUP(C65,'[10]Resumen Peso'!$B$1:$D$65536,3,0)*$C$14</f>
        <v>20420.776876337135</v>
      </c>
      <c r="H65" s="85"/>
      <c r="I65" s="86"/>
      <c r="J65" s="87">
        <f>+VLOOKUP(C65,'[10]Resumen Peso'!$B$1:$D$65536,3,0)</f>
        <v>12679.041646642163</v>
      </c>
      <c r="N65" s="57"/>
      <c r="O65" s="57"/>
      <c r="P65" s="57"/>
      <c r="Q65" s="57"/>
      <c r="R65" s="57"/>
    </row>
    <row r="66" spans="1:18" x14ac:dyDescent="0.2">
      <c r="A66" s="78"/>
      <c r="B66" s="79">
        <f t="shared" si="0"/>
        <v>50</v>
      </c>
      <c r="C66" s="80" t="s">
        <v>93</v>
      </c>
      <c r="D66" s="81" t="str">
        <f>+"Torre de ángulo menor tipo A"&amp;IF(MID(C66,3,3)="220","C",IF(MID(C66,3,3)="138","S",""))&amp;IF(MID(C66,10,1)="D",2,1)&amp;" (30°)Tipo A"&amp;IF(MID(C66,3,3)="220","C",IF(MID(C66,3,3)="138","S",""))&amp;IF(MID(C66,10,1)="D",2,1)&amp;RIGHT(C66,2)</f>
        <v>Torre de ángulo menor tipo AC2 (30°)Tipo AC2+3</v>
      </c>
      <c r="E66" s="82" t="s">
        <v>44</v>
      </c>
      <c r="F66" s="83">
        <v>0</v>
      </c>
      <c r="G66" s="84">
        <f>VLOOKUP(C66,'[10]Resumen Peso'!$B$1:$D$65536,3,0)*$C$14</f>
        <v>22442.433787094509</v>
      </c>
      <c r="H66" s="85"/>
      <c r="I66" s="86"/>
      <c r="J66" s="87">
        <f>+VLOOKUP(C66,'[10]Resumen Peso'!$B$1:$D$65536,3,0)</f>
        <v>13934.266769659736</v>
      </c>
      <c r="N66" s="57"/>
      <c r="O66" s="57"/>
      <c r="P66" s="57"/>
      <c r="Q66" s="57"/>
      <c r="R66" s="57"/>
    </row>
    <row r="67" spans="1:18" x14ac:dyDescent="0.2">
      <c r="A67" s="78"/>
      <c r="B67" s="79">
        <f t="shared" si="0"/>
        <v>51</v>
      </c>
      <c r="C67" s="80" t="s">
        <v>94</v>
      </c>
      <c r="D67" s="81" t="str">
        <f>+"Torre de ángulo mayor tipo B"&amp;IF(MID(C67,3,3)="220","C",IF(MID(C67,3,3)="138","S",""))&amp;IF(MID(C67,10,1)="D",2,1)&amp;" (65°)Tipo B"&amp;IF(MID(C67,3,3)="220","C",IF(MID(C67,3,3)="138","S",""))&amp;IF(MID(C67,10,1)="D",2,1)&amp;RIGHT(C67,2)</f>
        <v>Torre de ángulo mayor tipo BC2 (65°)Tipo BC2-3</v>
      </c>
      <c r="E67" s="82" t="s">
        <v>44</v>
      </c>
      <c r="F67" s="83">
        <v>0</v>
      </c>
      <c r="G67" s="84">
        <f>VLOOKUP(C67,'[10]Resumen Peso'!$B$1:$D$65536,3,0)*$C$14</f>
        <v>24829.459237723309</v>
      </c>
      <c r="H67" s="85"/>
      <c r="I67" s="86"/>
      <c r="J67" s="87">
        <f>+VLOOKUP(C67,'[10]Resumen Peso'!$B$1:$D$65536,3,0)</f>
        <v>15416.345305819033</v>
      </c>
      <c r="N67" s="57"/>
      <c r="O67" s="57"/>
      <c r="P67" s="57"/>
      <c r="Q67" s="57"/>
      <c r="R67" s="57"/>
    </row>
    <row r="68" spans="1:18" x14ac:dyDescent="0.2">
      <c r="A68" s="78"/>
      <c r="B68" s="79">
        <f t="shared" si="0"/>
        <v>52</v>
      </c>
      <c r="C68" s="80" t="s">
        <v>95</v>
      </c>
      <c r="D68" s="81" t="str">
        <f>+"Torre de ángulo mayor tipo B"&amp;IF(MID(C68,3,3)="220","C",IF(MID(C68,3,3)="138","S",""))&amp;IF(MID(C68,10,1)="D",2,1)&amp;" (65°)Tipo B"&amp;IF(MID(C68,3,3)="220","C",IF(MID(C68,3,3)="138","S",""))&amp;IF(MID(C68,10,1)="D",2,1)&amp;RIGHT(C68,2)</f>
        <v>Torre de ángulo mayor tipo BC2 (65°)Tipo BC2±0</v>
      </c>
      <c r="E68" s="82" t="s">
        <v>44</v>
      </c>
      <c r="F68" s="83">
        <v>0</v>
      </c>
      <c r="G68" s="84">
        <f>VLOOKUP(C68,'[10]Resumen Peso'!$B$1:$D$65536,3,0)*$C$14</f>
        <v>27649.731890560481</v>
      </c>
      <c r="H68" s="85"/>
      <c r="I68" s="86"/>
      <c r="J68" s="87">
        <f>+VLOOKUP(C68,'[10]Resumen Peso'!$B$1:$D$65536,3,0)</f>
        <v>17167.422389553489</v>
      </c>
      <c r="N68" s="57"/>
      <c r="O68" s="57"/>
      <c r="P68" s="57"/>
      <c r="Q68" s="57"/>
      <c r="R68" s="57"/>
    </row>
    <row r="69" spans="1:18" x14ac:dyDescent="0.2">
      <c r="A69" s="78"/>
      <c r="B69" s="79">
        <f t="shared" si="0"/>
        <v>53</v>
      </c>
      <c r="C69" s="80" t="s">
        <v>96</v>
      </c>
      <c r="D69" s="81" t="str">
        <f>+"Torre de ángulo mayor tipo B"&amp;IF(MID(C69,3,3)="220","C",IF(MID(C69,3,3)="138","S",""))&amp;IF(MID(C69,10,1)="D",2,1)&amp;" (65°)Tipo B"&amp;IF(MID(C69,3,3)="220","C",IF(MID(C69,3,3)="138","S",""))&amp;IF(MID(C69,10,1)="D",2,1)&amp;RIGHT(C69,2)</f>
        <v>Torre de ángulo mayor tipo BC2 (65°)Tipo BC2+3</v>
      </c>
      <c r="E69" s="82" t="s">
        <v>44</v>
      </c>
      <c r="F69" s="83">
        <v>0</v>
      </c>
      <c r="G69" s="84">
        <f>VLOOKUP(C69,'[10]Resumen Peso'!$B$1:$D$65536,3,0)*$C$14</f>
        <v>30967.699717427742</v>
      </c>
      <c r="H69" s="85"/>
      <c r="I69" s="86"/>
      <c r="J69" s="87">
        <f>+VLOOKUP(C69,'[10]Resumen Peso'!$B$1:$D$65536,3,0)</f>
        <v>19227.513076299911</v>
      </c>
      <c r="N69" s="57"/>
      <c r="O69" s="57"/>
      <c r="P69" s="57"/>
      <c r="Q69" s="57"/>
      <c r="R69" s="57"/>
    </row>
    <row r="70" spans="1:18" x14ac:dyDescent="0.2">
      <c r="A70" s="78"/>
      <c r="B70" s="79">
        <f t="shared" si="0"/>
        <v>54</v>
      </c>
      <c r="C70" s="80" t="s">
        <v>97</v>
      </c>
      <c r="D70" s="81" t="str">
        <f>+"Torre de anclaje, retención intermedia y terminal (15°) Tipo R"&amp;IF(MID(C70,3,3)="220","C",IF(MID(C70,3,3)="138","S",""))&amp;IF(MID(C70,10,1)="D",2,1)&amp;RIGHT(C70,2)</f>
        <v>Torre de anclaje, retención intermedia y terminal (15°) Tipo RC2-3</v>
      </c>
      <c r="E70" s="82" t="s">
        <v>44</v>
      </c>
      <c r="F70" s="83">
        <v>0</v>
      </c>
      <c r="G70" s="84">
        <f>VLOOKUP(C70,'[10]Resumen Peso'!$B$1:$D$65536,3,0)*$C$14</f>
        <v>31969.532453018415</v>
      </c>
      <c r="H70" s="85"/>
      <c r="I70" s="86"/>
      <c r="J70" s="87">
        <f>+VLOOKUP(C70,'[10]Resumen Peso'!$B$1:$D$65536,3,0)</f>
        <v>19849.540291740599</v>
      </c>
      <c r="N70" s="57"/>
      <c r="O70" s="57"/>
      <c r="P70" s="57"/>
      <c r="Q70" s="57"/>
      <c r="R70" s="57"/>
    </row>
    <row r="71" spans="1:18" x14ac:dyDescent="0.2">
      <c r="A71" s="78"/>
      <c r="B71" s="79">
        <f t="shared" si="0"/>
        <v>55</v>
      </c>
      <c r="C71" s="80" t="s">
        <v>98</v>
      </c>
      <c r="D71" s="81" t="str">
        <f>+"Torre de anclaje, retención intermedia y terminal (15°) Tipo R"&amp;IF(MID(C71,3,3)="220","C",IF(MID(C71,3,3)="138","S",""))&amp;IF(MID(C71,10,1)="D",2,1)&amp;RIGHT(C71,2)</f>
        <v>Torre de anclaje, retención intermedia y terminal (15°) Tipo RC2±0</v>
      </c>
      <c r="E71" s="82" t="s">
        <v>44</v>
      </c>
      <c r="F71" s="83">
        <v>0</v>
      </c>
      <c r="G71" s="84">
        <f>VLOOKUP(C71,'[10]Resumen Peso'!$B$1:$D$65536,3,0)*$C$14</f>
        <v>35640.504406932458</v>
      </c>
      <c r="H71" s="85"/>
      <c r="I71" s="86"/>
      <c r="J71" s="87">
        <f>+VLOOKUP(C71,'[10]Resumen Peso'!$B$1:$D$65536,3,0)</f>
        <v>22128.807460134445</v>
      </c>
      <c r="N71" s="57"/>
      <c r="O71" s="57"/>
      <c r="P71" s="57"/>
      <c r="Q71" s="57"/>
      <c r="R71" s="57"/>
    </row>
    <row r="72" spans="1:18" x14ac:dyDescent="0.2">
      <c r="A72" s="78"/>
      <c r="B72" s="79">
        <f t="shared" si="0"/>
        <v>56</v>
      </c>
      <c r="C72" s="80" t="s">
        <v>99</v>
      </c>
      <c r="D72" s="81" t="str">
        <f>+"Torre de anclaje, retención intermedia y terminal (15°) Tipo R"&amp;IF(MID(C72,3,3)="220","C",IF(MID(C72,3,3)="138","S",""))&amp;IF(MID(C72,10,1)="D",2,1)&amp;RIGHT(C72,2)</f>
        <v>Torre de anclaje, retención intermedia y terminal (15°) Tipo RC2+3</v>
      </c>
      <c r="E72" s="82" t="s">
        <v>44</v>
      </c>
      <c r="F72" s="83">
        <v>0</v>
      </c>
      <c r="G72" s="84">
        <f>VLOOKUP(C72,'[10]Resumen Peso'!$B$1:$D$65536,3,0)*$C$14</f>
        <v>39311.476360846493</v>
      </c>
      <c r="H72" s="85"/>
      <c r="I72" s="86"/>
      <c r="J72" s="87">
        <f>+VLOOKUP(C72,'[10]Resumen Peso'!$B$1:$D$65536,3,0)</f>
        <v>24408.074628528291</v>
      </c>
      <c r="N72" s="57"/>
      <c r="O72" s="57"/>
      <c r="P72" s="57"/>
      <c r="Q72" s="57"/>
      <c r="R72" s="57"/>
    </row>
    <row r="73" spans="1:18" x14ac:dyDescent="0.2">
      <c r="A73" s="78"/>
      <c r="B73" s="79">
        <f t="shared" si="0"/>
        <v>57</v>
      </c>
      <c r="C73" s="80" t="s">
        <v>100</v>
      </c>
      <c r="D73" s="81" t="str">
        <f>+"Torre de suspensión tipo S"&amp;IF(MID(C73,3,3)="220","C",IF(MID(C73,3,3)="138","S",""))&amp;IF(MID(C73,10,1)="D",2,1)&amp;" (5°)Tipo S"&amp;IF(MID(C73,3,3)="220","C",IF(MID(C73,3,3)="138","S",""))&amp;IF(MID(C73,10,1)="D",2,1)&amp;RIGHT(C73,2)</f>
        <v>Torre de suspensión tipo SC2 (5°)Tipo SC2-6</v>
      </c>
      <c r="E73" s="82" t="s">
        <v>44</v>
      </c>
      <c r="F73" s="83">
        <v>0</v>
      </c>
      <c r="G73" s="84">
        <f>VLOOKUP(C73,'[10]Resumen Peso'!$B$1:$D$65536,3,0)*$C$14</f>
        <v>9542.3559177081188</v>
      </c>
      <c r="H73" s="85"/>
      <c r="I73" s="86"/>
      <c r="J73" s="87">
        <f>+VLOOKUP(C73,'[10]Resumen Peso'!$B$1:$D$65536,3,0)</f>
        <v>5924.7465863015241</v>
      </c>
      <c r="N73" s="57"/>
      <c r="O73" s="57"/>
      <c r="P73" s="57"/>
      <c r="Q73" s="57"/>
      <c r="R73" s="57"/>
    </row>
    <row r="74" spans="1:18" x14ac:dyDescent="0.2">
      <c r="A74" s="78"/>
      <c r="B74" s="79">
        <f t="shared" si="0"/>
        <v>58</v>
      </c>
      <c r="C74" s="80" t="s">
        <v>101</v>
      </c>
      <c r="D74" s="81" t="str">
        <f>+"Torre de suspensión tipo S"&amp;IF(MID(C74,3,3)="220","C",IF(MID(C74,3,3)="138","S",""))&amp;IF(MID(C74,10,1)="D",2,1)&amp;" (5°)Tipo S"&amp;IF(MID(C74,3,3)="220","C",IF(MID(C74,3,3)="138","S",""))&amp;IF(MID(C74,10,1)="D",2,1)&amp;RIGHT(C74,2)</f>
        <v>Torre de suspensión tipo SC2 (5°)Tipo SC2-3</v>
      </c>
      <c r="E74" s="82" t="s">
        <v>44</v>
      </c>
      <c r="F74" s="83">
        <v>0</v>
      </c>
      <c r="G74" s="84">
        <f>VLOOKUP(C74,'[10]Resumen Peso'!$B$1:$D$65536,3,0)*$C$14</f>
        <v>10917.830644584965</v>
      </c>
      <c r="H74" s="85"/>
      <c r="I74" s="86"/>
      <c r="J74" s="87">
        <f>+VLOOKUP(C74,'[10]Resumen Peso'!$B$1:$D$65536,3,0)</f>
        <v>6778.7641122548966</v>
      </c>
      <c r="N74" s="57"/>
      <c r="O74" s="57"/>
      <c r="P74" s="57"/>
      <c r="Q74" s="57"/>
      <c r="R74" s="57"/>
    </row>
    <row r="75" spans="1:18" x14ac:dyDescent="0.2">
      <c r="A75" s="78"/>
      <c r="B75" s="79">
        <f t="shared" si="0"/>
        <v>59</v>
      </c>
      <c r="C75" s="80" t="s">
        <v>102</v>
      </c>
      <c r="D75" s="81" t="str">
        <f>+"Torre de suspensión tipo S"&amp;IF(MID(C75,3,3)="220","C",IF(MID(C75,3,3)="138","S",""))&amp;IF(MID(C75,10,1)="D",2,1)&amp;" (5°)Tipo S"&amp;IF(MID(C75,3,3)="220","C",IF(MID(C75,3,3)="138","S",""))&amp;IF(MID(C75,10,1)="D",2,1)&amp;RIGHT(C75,2)</f>
        <v>Torre de suspensión tipo SC2 (5°)Tipo SC2±0</v>
      </c>
      <c r="E75" s="82" t="s">
        <v>44</v>
      </c>
      <c r="F75" s="83">
        <v>0</v>
      </c>
      <c r="G75" s="84">
        <f>VLOOKUP(C75,'[10]Resumen Peso'!$B$1:$D$65536,3,0)*$C$14</f>
        <v>12281.024347114695</v>
      </c>
      <c r="H75" s="85"/>
      <c r="I75" s="86"/>
      <c r="J75" s="87">
        <f>+VLOOKUP(C75,'[10]Resumen Peso'!$B$1:$D$65536,3,0)</f>
        <v>7625.1564817265426</v>
      </c>
      <c r="N75" s="57"/>
      <c r="O75" s="57"/>
      <c r="P75" s="57"/>
      <c r="Q75" s="57"/>
      <c r="R75" s="57"/>
    </row>
    <row r="76" spans="1:18" x14ac:dyDescent="0.2">
      <c r="A76" s="78"/>
      <c r="B76" s="79">
        <f t="shared" si="0"/>
        <v>60</v>
      </c>
      <c r="C76" s="80" t="s">
        <v>103</v>
      </c>
      <c r="D76" s="81" t="str">
        <f>+"Torre de suspensión tipo S"&amp;IF(MID(C76,3,3)="220","C",IF(MID(C76,3,3)="138","S",""))&amp;IF(MID(C76,10,1)="D",2,1)&amp;" (5°)Tipo S"&amp;IF(MID(C76,3,3)="220","C",IF(MID(C76,3,3)="138","S",""))&amp;IF(MID(C76,10,1)="D",2,1)&amp;RIGHT(C76,2)</f>
        <v>Torre de suspensión tipo SC2 (5°)Tipo SC2+3</v>
      </c>
      <c r="E76" s="82" t="s">
        <v>44</v>
      </c>
      <c r="F76" s="83">
        <v>0</v>
      </c>
      <c r="G76" s="84">
        <f>VLOOKUP(C76,'[10]Resumen Peso'!$B$1:$D$65536,3,0)*$C$14</f>
        <v>13631.937025297311</v>
      </c>
      <c r="H76" s="85"/>
      <c r="I76" s="86"/>
      <c r="J76" s="87">
        <f>+VLOOKUP(C76,'[10]Resumen Peso'!$B$1:$D$65536,3,0)</f>
        <v>8463.9236947164627</v>
      </c>
      <c r="N76" s="57"/>
      <c r="O76" s="57"/>
      <c r="P76" s="57"/>
      <c r="Q76" s="57"/>
      <c r="R76" s="57"/>
    </row>
    <row r="77" spans="1:18" x14ac:dyDescent="0.2">
      <c r="A77" s="78"/>
      <c r="B77" s="79">
        <f t="shared" si="0"/>
        <v>61</v>
      </c>
      <c r="C77" s="80" t="s">
        <v>104</v>
      </c>
      <c r="D77" s="81" t="str">
        <f>+"Torre de suspensión tipo S"&amp;IF(MID(C77,3,3)="220","C",IF(MID(C77,3,3)="138","S",""))&amp;IF(MID(C77,10,1)="D",2,1)&amp;" (5°)Tipo S"&amp;IF(MID(C77,3,3)="220","C",IF(MID(C77,3,3)="138","S",""))&amp;IF(MID(C77,10,1)="D",2,1)&amp;RIGHT(C77,2)</f>
        <v>Torre de suspensión tipo SC2 (5°)Tipo SC2+6</v>
      </c>
      <c r="E77" s="82" t="s">
        <v>44</v>
      </c>
      <c r="F77" s="83">
        <v>0</v>
      </c>
      <c r="G77" s="84">
        <f>VLOOKUP(C77,'[10]Resumen Peso'!$B$1:$D$65536,3,0)*$C$14</f>
        <v>14982.849703479926</v>
      </c>
      <c r="H77" s="85"/>
      <c r="I77" s="86"/>
      <c r="J77" s="87">
        <f>+VLOOKUP(C77,'[10]Resumen Peso'!$B$1:$D$65536,3,0)</f>
        <v>9302.690907706381</v>
      </c>
      <c r="N77" s="57"/>
      <c r="O77" s="57"/>
      <c r="P77" s="57"/>
      <c r="Q77" s="57"/>
      <c r="R77" s="57"/>
    </row>
    <row r="78" spans="1:18" x14ac:dyDescent="0.2">
      <c r="A78" s="78"/>
      <c r="B78" s="79">
        <f t="shared" si="0"/>
        <v>62</v>
      </c>
      <c r="C78" s="80" t="s">
        <v>105</v>
      </c>
      <c r="D78" s="81" t="str">
        <f>+"Torre de ángulo menor tipo A"&amp;IF(MID(C78,3,3)="220","C",IF(MID(C78,3,3)="138","S",""))&amp;IF(MID(C78,10,1)="D",2,1)&amp;" (30°)Tipo A"&amp;IF(MID(C78,3,3)="220","C",IF(MID(C78,3,3)="138","S",""))&amp;IF(MID(C78,10,1)="D",2,1)&amp;RIGHT(C78,2)</f>
        <v>Torre de ángulo menor tipo AC2 (30°)Tipo AC2-3</v>
      </c>
      <c r="E78" s="82" t="s">
        <v>44</v>
      </c>
      <c r="F78" s="83">
        <v>0</v>
      </c>
      <c r="G78" s="84">
        <f>VLOOKUP(C78,'[10]Resumen Peso'!$B$1:$D$65536,3,0)*$C$14</f>
        <v>16796.978057987017</v>
      </c>
      <c r="H78" s="85"/>
      <c r="I78" s="86"/>
      <c r="J78" s="87">
        <f>+VLOOKUP(C78,'[10]Resumen Peso'!$B$1:$D$65536,3,0)</f>
        <v>10429.063772874064</v>
      </c>
      <c r="N78" s="57"/>
      <c r="O78" s="57"/>
      <c r="P78" s="57"/>
      <c r="Q78" s="57"/>
      <c r="R78" s="57"/>
    </row>
    <row r="79" spans="1:18" x14ac:dyDescent="0.2">
      <c r="A79" s="78"/>
      <c r="B79" s="79">
        <f t="shared" si="0"/>
        <v>63</v>
      </c>
      <c r="C79" s="80" t="s">
        <v>106</v>
      </c>
      <c r="D79" s="81" t="str">
        <f>+"Torre de ángulo menor tipo A"&amp;IF(MID(C79,3,3)="220","C",IF(MID(C79,3,3)="138","S",""))&amp;IF(MID(C79,10,1)="D",2,1)&amp;" (30°)Tipo A"&amp;IF(MID(C79,3,3)="220","C",IF(MID(C79,3,3)="138","S",""))&amp;IF(MID(C79,10,1)="D",2,1)&amp;RIGHT(C79,2)</f>
        <v>Torre de ángulo menor tipo AC2 (30°)Tipo AC2±0</v>
      </c>
      <c r="E79" s="82" t="s">
        <v>44</v>
      </c>
      <c r="F79" s="83">
        <v>0</v>
      </c>
      <c r="G79" s="84">
        <f>VLOOKUP(C79,'[10]Resumen Peso'!$B$1:$D$65536,3,0)*$C$14</f>
        <v>18642.594958920108</v>
      </c>
      <c r="H79" s="85"/>
      <c r="I79" s="86"/>
      <c r="J79" s="87">
        <f>+VLOOKUP(C79,'[10]Resumen Peso'!$B$1:$D$65536,3,0)</f>
        <v>11574.987539260892</v>
      </c>
      <c r="N79" s="57"/>
      <c r="O79" s="57"/>
      <c r="P79" s="57"/>
      <c r="Q79" s="57"/>
      <c r="R79" s="57"/>
    </row>
    <row r="80" spans="1:18" x14ac:dyDescent="0.2">
      <c r="A80" s="78"/>
      <c r="B80" s="79">
        <f t="shared" si="0"/>
        <v>64</v>
      </c>
      <c r="C80" s="80" t="s">
        <v>107</v>
      </c>
      <c r="D80" s="81" t="str">
        <f>+"Torre de ángulo menor tipo A"&amp;IF(MID(C80,3,3)="220","C",IF(MID(C80,3,3)="138","S",""))&amp;IF(MID(C80,10,1)="D",2,1)&amp;" (30°)Tipo A"&amp;IF(MID(C80,3,3)="220","C",IF(MID(C80,3,3)="138","S",""))&amp;IF(MID(C80,10,1)="D",2,1)&amp;RIGHT(C80,2)</f>
        <v>Torre de ángulo menor tipo AC2 (30°)Tipo AC2+3</v>
      </c>
      <c r="E80" s="82" t="s">
        <v>44</v>
      </c>
      <c r="F80" s="83">
        <v>0</v>
      </c>
      <c r="G80" s="84">
        <f>VLOOKUP(C80,'[10]Resumen Peso'!$B$1:$D$65536,3,0)*$C$14</f>
        <v>20488.211859853196</v>
      </c>
      <c r="H80" s="85"/>
      <c r="I80" s="86"/>
      <c r="J80" s="87">
        <f>+VLOOKUP(C80,'[10]Resumen Peso'!$B$1:$D$65536,3,0)</f>
        <v>12720.91130564772</v>
      </c>
      <c r="N80" s="57"/>
      <c r="O80" s="57"/>
      <c r="P80" s="57"/>
      <c r="Q80" s="57"/>
      <c r="R80" s="57"/>
    </row>
    <row r="81" spans="1:18" x14ac:dyDescent="0.2">
      <c r="A81" s="78"/>
      <c r="B81" s="79">
        <f t="shared" si="0"/>
        <v>65</v>
      </c>
      <c r="C81" s="80" t="s">
        <v>108</v>
      </c>
      <c r="D81" s="81" t="str">
        <f>+"Torre de ángulo mayor tipo B"&amp;IF(MID(C81,3,3)="220","C",IF(MID(C81,3,3)="138","S",""))&amp;IF(MID(C81,10,1)="D",2,1)&amp;" (65°)Tipo B"&amp;IF(MID(C81,3,3)="220","C",IF(MID(C81,3,3)="138","S",""))&amp;IF(MID(C81,10,1)="D",2,1)&amp;RIGHT(C81,2)</f>
        <v>Torre de ángulo mayor tipo BC2 (65°)Tipo BC2-3</v>
      </c>
      <c r="E81" s="82" t="s">
        <v>44</v>
      </c>
      <c r="F81" s="83">
        <v>0</v>
      </c>
      <c r="G81" s="84">
        <f>VLOOKUP(C81,'[10]Resumen Peso'!$B$1:$D$65536,3,0)*$C$14</f>
        <v>22667.382069791289</v>
      </c>
      <c r="H81" s="85"/>
      <c r="I81" s="86"/>
      <c r="J81" s="87">
        <f>+VLOOKUP(C81,'[10]Resumen Peso'!$B$1:$D$65536,3,0)</f>
        <v>14073.934749087006</v>
      </c>
      <c r="N81" s="57"/>
      <c r="O81" s="57"/>
      <c r="P81" s="57"/>
      <c r="Q81" s="57"/>
      <c r="R81" s="57"/>
    </row>
    <row r="82" spans="1:18" x14ac:dyDescent="0.2">
      <c r="A82" s="78"/>
      <c r="B82" s="79">
        <f t="shared" ref="B82:B145" si="1">1+B81</f>
        <v>66</v>
      </c>
      <c r="C82" s="80" t="s">
        <v>109</v>
      </c>
      <c r="D82" s="81" t="str">
        <f>+"Torre de ángulo mayor tipo B"&amp;IF(MID(C82,3,3)="220","C",IF(MID(C82,3,3)="138","S",""))&amp;IF(MID(C82,10,1)="D",2,1)&amp;" (65°)Tipo B"&amp;IF(MID(C82,3,3)="220","C",IF(MID(C82,3,3)="138","S",""))&amp;IF(MID(C82,10,1)="D",2,1)&amp;RIGHT(C82,2)</f>
        <v>Torre de ángulo mayor tipo BC2 (65°)Tipo BC2±0</v>
      </c>
      <c r="E82" s="82" t="s">
        <v>44</v>
      </c>
      <c r="F82" s="83">
        <v>0</v>
      </c>
      <c r="G82" s="84">
        <f>VLOOKUP(C82,'[10]Resumen Peso'!$B$1:$D$65536,3,0)*$C$14</f>
        <v>25242.073574377824</v>
      </c>
      <c r="H82" s="85"/>
      <c r="I82" s="86"/>
      <c r="J82" s="87">
        <f>+VLOOKUP(C82,'[10]Resumen Peso'!$B$1:$D$65536,3,0)</f>
        <v>15672.533128159248</v>
      </c>
      <c r="N82" s="57"/>
      <c r="O82" s="57"/>
      <c r="P82" s="57"/>
      <c r="Q82" s="57"/>
      <c r="R82" s="57"/>
    </row>
    <row r="83" spans="1:18" x14ac:dyDescent="0.2">
      <c r="A83" s="78"/>
      <c r="B83" s="79">
        <f t="shared" si="1"/>
        <v>67</v>
      </c>
      <c r="C83" s="80" t="s">
        <v>110</v>
      </c>
      <c r="D83" s="81" t="str">
        <f>+"Torre de ángulo mayor tipo B"&amp;IF(MID(C83,3,3)="220","C",IF(MID(C83,3,3)="138","S",""))&amp;IF(MID(C83,10,1)="D",2,1)&amp;" (65°)Tipo B"&amp;IF(MID(C83,3,3)="220","C",IF(MID(C83,3,3)="138","S",""))&amp;IF(MID(C83,10,1)="D",2,1)&amp;RIGHT(C83,2)</f>
        <v>Torre de ángulo mayor tipo BC2 (65°)Tipo BC2+3</v>
      </c>
      <c r="E83" s="82" t="s">
        <v>44</v>
      </c>
      <c r="F83" s="83">
        <v>0</v>
      </c>
      <c r="G83" s="84">
        <f>VLOOKUP(C83,'[10]Resumen Peso'!$B$1:$D$65536,3,0)*$C$14</f>
        <v>28271.122403303165</v>
      </c>
      <c r="H83" s="85"/>
      <c r="I83" s="86"/>
      <c r="J83" s="87">
        <f>+VLOOKUP(C83,'[10]Resumen Peso'!$B$1:$D$65536,3,0)</f>
        <v>17553.237103538358</v>
      </c>
      <c r="N83" s="57"/>
      <c r="O83" s="57"/>
      <c r="P83" s="57"/>
      <c r="Q83" s="57"/>
      <c r="R83" s="57"/>
    </row>
    <row r="84" spans="1:18" x14ac:dyDescent="0.2">
      <c r="A84" s="78"/>
      <c r="B84" s="79">
        <f t="shared" si="1"/>
        <v>68</v>
      </c>
      <c r="C84" s="80" t="s">
        <v>111</v>
      </c>
      <c r="D84" s="81" t="str">
        <f>+"Torre de anclaje, retención intermedia y terminal (15°) Tipo R"&amp;IF(MID(C84,3,3)="220","C",IF(MID(C84,3,3)="138","S",""))&amp;IF(MID(C84,10,1)="D",2,1)&amp;RIGHT(C84,2)</f>
        <v>Torre de anclaje, retención intermedia y terminal (15°) Tipo RC2-3</v>
      </c>
      <c r="E84" s="82" t="s">
        <v>44</v>
      </c>
      <c r="F84" s="83">
        <v>0</v>
      </c>
      <c r="G84" s="84">
        <f>VLOOKUP(C84,'[10]Resumen Peso'!$B$1:$D$65536,3,0)*$C$14</f>
        <v>29185.718455123595</v>
      </c>
      <c r="H84" s="85"/>
      <c r="I84" s="86"/>
      <c r="J84" s="87">
        <f>+VLOOKUP(C84,'[10]Resumen Peso'!$B$1:$D$65536,3,0)</f>
        <v>18121.099996370951</v>
      </c>
      <c r="N84" s="57"/>
      <c r="O84" s="57"/>
      <c r="P84" s="57"/>
      <c r="Q84" s="57"/>
      <c r="R84" s="57"/>
    </row>
    <row r="85" spans="1:18" x14ac:dyDescent="0.2">
      <c r="A85" s="78"/>
      <c r="B85" s="79">
        <f t="shared" si="1"/>
        <v>69</v>
      </c>
      <c r="C85" s="80" t="s">
        <v>112</v>
      </c>
      <c r="D85" s="81" t="str">
        <f>+"Torre de anclaje, retención intermedia y terminal (15°) Tipo R"&amp;IF(MID(C85,3,3)="220","C",IF(MID(C85,3,3)="138","S",""))&amp;IF(MID(C85,10,1)="D",2,1)&amp;RIGHT(C85,2)</f>
        <v>Torre de anclaje, retención intermedia y terminal (15°) Tipo RC2±0</v>
      </c>
      <c r="E85" s="82" t="s">
        <v>44</v>
      </c>
      <c r="F85" s="83">
        <v>0</v>
      </c>
      <c r="G85" s="84">
        <f>VLOOKUP(C85,'[10]Resumen Peso'!$B$1:$D$65536,3,0)*$C$14</f>
        <v>32537.032837373015</v>
      </c>
      <c r="H85" s="85"/>
      <c r="I85" s="86"/>
      <c r="J85" s="87">
        <f>+VLOOKUP(C85,'[10]Resumen Peso'!$B$1:$D$65536,3,0)</f>
        <v>20201.895202197269</v>
      </c>
      <c r="N85" s="57"/>
      <c r="O85" s="57"/>
      <c r="P85" s="57"/>
      <c r="Q85" s="57"/>
      <c r="R85" s="57"/>
    </row>
    <row r="86" spans="1:18" x14ac:dyDescent="0.2">
      <c r="A86" s="78"/>
      <c r="B86" s="79">
        <f t="shared" si="1"/>
        <v>70</v>
      </c>
      <c r="C86" s="80" t="s">
        <v>113</v>
      </c>
      <c r="D86" s="81" t="str">
        <f>+"Torre de anclaje, retención intermedia y terminal (15°) Tipo R"&amp;IF(MID(C86,3,3)="220","C",IF(MID(C86,3,3)="138","S",""))&amp;IF(MID(C86,10,1)="D",2,1)&amp;RIGHT(C86,2)</f>
        <v>Torre de anclaje, retención intermedia y terminal (15°) Tipo RC2+3</v>
      </c>
      <c r="E86" s="82" t="s">
        <v>44</v>
      </c>
      <c r="F86" s="83">
        <v>0</v>
      </c>
      <c r="G86" s="84">
        <f>VLOOKUP(C86,'[10]Resumen Peso'!$B$1:$D$65536,3,0)*$C$14</f>
        <v>35888.347219622432</v>
      </c>
      <c r="H86" s="85"/>
      <c r="I86" s="86"/>
      <c r="J86" s="87">
        <f>+VLOOKUP(C86,'[10]Resumen Peso'!$B$1:$D$65536,3,0)</f>
        <v>22282.690408023587</v>
      </c>
      <c r="N86" s="57"/>
      <c r="O86" s="57"/>
      <c r="P86" s="57"/>
      <c r="Q86" s="57"/>
      <c r="R86" s="57"/>
    </row>
    <row r="87" spans="1:18" x14ac:dyDescent="0.2">
      <c r="A87" s="78"/>
      <c r="B87" s="79">
        <f t="shared" si="1"/>
        <v>71</v>
      </c>
      <c r="C87" s="80" t="s">
        <v>114</v>
      </c>
      <c r="D87" s="81" t="str">
        <f>+"Torre de suspensión tipo S"&amp;IF(MID(C87,3,3)="220","C",IF(MID(C87,3,3)="138","S",""))&amp;IF(MID(C87,10,1)="D",2,1)&amp;" (5°)Tipo S"&amp;IF(MID(C87,3,3)="220","C",IF(MID(C87,3,3)="138","S",""))&amp;IF(MID(C87,10,1)="D",2,1)&amp;RIGHT(C87,2)</f>
        <v>Torre de suspensión tipo SC1 (5°)Tipo SC1-6</v>
      </c>
      <c r="E87" s="82" t="s">
        <v>44</v>
      </c>
      <c r="F87" s="83">
        <v>0</v>
      </c>
      <c r="G87" s="84">
        <f>VLOOKUP(C87,'[10]Resumen Peso'!$B$1:$D$65536,3,0)*$C$14</f>
        <v>7428.2775434392779</v>
      </c>
      <c r="H87" s="85"/>
      <c r="I87" s="86"/>
      <c r="J87" s="87">
        <f>+VLOOKUP(C87,'[10]Resumen Peso'!$B$1:$D$65536,3,0)</f>
        <v>4612.1379664658962</v>
      </c>
      <c r="N87" s="57"/>
      <c r="O87" s="57"/>
      <c r="P87" s="57"/>
      <c r="Q87" s="57"/>
      <c r="R87" s="57"/>
    </row>
    <row r="88" spans="1:18" x14ac:dyDescent="0.2">
      <c r="A88" s="78"/>
      <c r="B88" s="79">
        <f t="shared" si="1"/>
        <v>72</v>
      </c>
      <c r="C88" s="80" t="s">
        <v>115</v>
      </c>
      <c r="D88" s="81" t="str">
        <f>+"Torre de suspensión tipo S"&amp;IF(MID(C88,3,3)="220","C",IF(MID(C88,3,3)="138","S",""))&amp;IF(MID(C88,10,1)="D",2,1)&amp;" (5°)Tipo S"&amp;IF(MID(C88,3,3)="220","C",IF(MID(C88,3,3)="138","S",""))&amp;IF(MID(C88,10,1)="D",2,1)&amp;RIGHT(C88,2)</f>
        <v>Torre de suspensión tipo SC1 (5°)Tipo SC1-3</v>
      </c>
      <c r="E88" s="82" t="s">
        <v>44</v>
      </c>
      <c r="F88" s="83">
        <v>0</v>
      </c>
      <c r="G88" s="84">
        <f>VLOOKUP(C88,'[10]Resumen Peso'!$B$1:$D$65536,3,0)*$C$14</f>
        <v>8499.0202524034976</v>
      </c>
      <c r="H88" s="85"/>
      <c r="I88" s="86"/>
      <c r="J88" s="87">
        <f>+VLOOKUP(C88,'[10]Resumen Peso'!$B$1:$D$65536,3,0)</f>
        <v>5276.9506463168364</v>
      </c>
      <c r="N88" s="57"/>
      <c r="O88" s="57"/>
      <c r="P88" s="57"/>
      <c r="Q88" s="57"/>
      <c r="R88" s="57"/>
    </row>
    <row r="89" spans="1:18" x14ac:dyDescent="0.2">
      <c r="A89" s="78"/>
      <c r="B89" s="79">
        <f t="shared" si="1"/>
        <v>73</v>
      </c>
      <c r="C89" s="80" t="s">
        <v>116</v>
      </c>
      <c r="D89" s="81" t="str">
        <f>+"Torre de suspensión tipo S"&amp;IF(MID(C89,3,3)="220","C",IF(MID(C89,3,3)="138","S",""))&amp;IF(MID(C89,10,1)="D",2,1)&amp;" (5°)Tipo S"&amp;IF(MID(C89,3,3)="220","C",IF(MID(C89,3,3)="138","S",""))&amp;IF(MID(C89,10,1)="D",2,1)&amp;RIGHT(C89,2)</f>
        <v>Torre de suspensión tipo SC1 (5°)Tipo SC1±0</v>
      </c>
      <c r="E89" s="82" t="s">
        <v>44</v>
      </c>
      <c r="F89" s="83">
        <v>0</v>
      </c>
      <c r="G89" s="84">
        <f>VLOOKUP(C89,'[10]Resumen Peso'!$B$1:$D$65536,3,0)*$C$14</f>
        <v>9560.2027586091081</v>
      </c>
      <c r="H89" s="85"/>
      <c r="I89" s="86"/>
      <c r="J89" s="87">
        <f>+VLOOKUP(C89,'[10]Resumen Peso'!$B$1:$D$65536,3,0)</f>
        <v>5935.8274986691067</v>
      </c>
      <c r="N89" s="57"/>
      <c r="O89" s="57"/>
      <c r="P89" s="57"/>
      <c r="Q89" s="57"/>
      <c r="R89" s="57"/>
    </row>
    <row r="90" spans="1:18" x14ac:dyDescent="0.2">
      <c r="A90" s="78"/>
      <c r="B90" s="79">
        <f t="shared" si="1"/>
        <v>74</v>
      </c>
      <c r="C90" s="80" t="s">
        <v>117</v>
      </c>
      <c r="D90" s="81" t="str">
        <f>+"Torre de suspensión tipo S"&amp;IF(MID(C90,3,3)="220","C",IF(MID(C90,3,3)="138","S",""))&amp;IF(MID(C90,10,1)="D",2,1)&amp;" (5°)Tipo S"&amp;IF(MID(C90,3,3)="220","C",IF(MID(C90,3,3)="138","S",""))&amp;IF(MID(C90,10,1)="D",2,1)&amp;RIGHT(C90,2)</f>
        <v>Torre de suspensión tipo SC1 (5°)Tipo SC1+3</v>
      </c>
      <c r="E90" s="82" t="s">
        <v>44</v>
      </c>
      <c r="F90" s="83">
        <v>0</v>
      </c>
      <c r="G90" s="84">
        <f>VLOOKUP(C90,'[10]Resumen Peso'!$B$1:$D$65536,3,0)*$C$14</f>
        <v>10611.825062056112</v>
      </c>
      <c r="H90" s="85"/>
      <c r="I90" s="86"/>
      <c r="J90" s="87">
        <f>+VLOOKUP(C90,'[10]Resumen Peso'!$B$1:$D$65536,3,0)</f>
        <v>6588.7685235227091</v>
      </c>
      <c r="N90" s="57"/>
      <c r="O90" s="57"/>
      <c r="P90" s="57"/>
      <c r="Q90" s="57"/>
      <c r="R90" s="57"/>
    </row>
    <row r="91" spans="1:18" x14ac:dyDescent="0.2">
      <c r="A91" s="78"/>
      <c r="B91" s="79">
        <f t="shared" si="1"/>
        <v>75</v>
      </c>
      <c r="C91" s="80" t="s">
        <v>118</v>
      </c>
      <c r="D91" s="81" t="str">
        <f>+"Torre de suspensión tipo S"&amp;IF(MID(C91,3,3)="220","C",IF(MID(C91,3,3)="138","S",""))&amp;IF(MID(C91,10,1)="D",2,1)&amp;" (5°)Tipo S"&amp;IF(MID(C91,3,3)="220","C",IF(MID(C91,3,3)="138","S",""))&amp;IF(MID(C91,10,1)="D",2,1)&amp;RIGHT(C91,2)</f>
        <v>Torre de suspensión tipo SC1 (5°)Tipo SC1+6</v>
      </c>
      <c r="E91" s="82" t="s">
        <v>44</v>
      </c>
      <c r="F91" s="83">
        <v>0</v>
      </c>
      <c r="G91" s="84">
        <f>VLOOKUP(C91,'[10]Resumen Peso'!$B$1:$D$65536,3,0)*$C$14</f>
        <v>11663.447365503112</v>
      </c>
      <c r="H91" s="85"/>
      <c r="I91" s="86"/>
      <c r="J91" s="87">
        <f>+VLOOKUP(C91,'[10]Resumen Peso'!$B$1:$D$65536,3,0)</f>
        <v>7241.7095483763096</v>
      </c>
      <c r="N91" s="57"/>
      <c r="O91" s="57"/>
      <c r="P91" s="57"/>
      <c r="Q91" s="57"/>
      <c r="R91" s="57"/>
    </row>
    <row r="92" spans="1:18" x14ac:dyDescent="0.2">
      <c r="A92" s="78"/>
      <c r="B92" s="79">
        <f t="shared" si="1"/>
        <v>76</v>
      </c>
      <c r="C92" s="80" t="s">
        <v>119</v>
      </c>
      <c r="D92" s="81" t="str">
        <f>+"Torre de ángulo menor tipo A"&amp;IF(MID(C92,3,3)="220","C",IF(MID(C92,3,3)="138","S",""))&amp;IF(MID(C92,10,1)="D",2,1)&amp;" (30°)Tipo A"&amp;IF(MID(C92,3,3)="220","C",IF(MID(C92,3,3)="138","S",""))&amp;IF(MID(C92,10,1)="D",2,1)&amp;RIGHT(C92,2)</f>
        <v>Torre de ángulo menor tipo AC1 (30°)Tipo AC1-3</v>
      </c>
      <c r="E92" s="82" t="s">
        <v>44</v>
      </c>
      <c r="F92" s="83">
        <v>0</v>
      </c>
      <c r="G92" s="84">
        <f>VLOOKUP(C92,'[10]Resumen Peso'!$B$1:$D$65536,3,0)*$C$14</f>
        <v>13075.661396599333</v>
      </c>
      <c r="H92" s="85"/>
      <c r="I92" s="86"/>
      <c r="J92" s="87">
        <f>+VLOOKUP(C92,'[10]Resumen Peso'!$B$1:$D$65536,3,0)</f>
        <v>8118.5381148247134</v>
      </c>
      <c r="N92" s="57"/>
      <c r="O92" s="57"/>
      <c r="P92" s="57"/>
      <c r="Q92" s="57"/>
      <c r="R92" s="57"/>
    </row>
    <row r="93" spans="1:18" x14ac:dyDescent="0.2">
      <c r="A93" s="78"/>
      <c r="B93" s="79">
        <f t="shared" si="1"/>
        <v>77</v>
      </c>
      <c r="C93" s="80" t="s">
        <v>120</v>
      </c>
      <c r="D93" s="81" t="str">
        <f>+"Torre de ángulo menor tipo A"&amp;IF(MID(C93,3,3)="220","C",IF(MID(C93,3,3)="138","S",""))&amp;IF(MID(C93,10,1)="D",2,1)&amp;" (30°)Tipo A"&amp;IF(MID(C93,3,3)="220","C",IF(MID(C93,3,3)="138","S",""))&amp;IF(MID(C93,10,1)="D",2,1)&amp;RIGHT(C93,2)</f>
        <v>Torre de ángulo menor tipo AC1 (30°)Tipo AC1±0</v>
      </c>
      <c r="E93" s="82" t="s">
        <v>44</v>
      </c>
      <c r="F93" s="83">
        <v>0</v>
      </c>
      <c r="G93" s="84">
        <f>VLOOKUP(C93,'[10]Resumen Peso'!$B$1:$D$65536,3,0)*$C$14</f>
        <v>14512.387787568627</v>
      </c>
      <c r="H93" s="85"/>
      <c r="I93" s="86"/>
      <c r="J93" s="87">
        <f>+VLOOKUP(C93,'[10]Resumen Peso'!$B$1:$D$65536,3,0)</f>
        <v>9010.5861429797042</v>
      </c>
      <c r="N93" s="57"/>
      <c r="O93" s="57"/>
      <c r="P93" s="57"/>
      <c r="Q93" s="57"/>
      <c r="R93" s="57"/>
    </row>
    <row r="94" spans="1:18" x14ac:dyDescent="0.2">
      <c r="A94" s="78"/>
      <c r="B94" s="79">
        <f t="shared" si="1"/>
        <v>78</v>
      </c>
      <c r="C94" s="80" t="s">
        <v>121</v>
      </c>
      <c r="D94" s="81" t="str">
        <f>+"Torre de ángulo menor tipo A"&amp;IF(MID(C94,3,3)="220","C",IF(MID(C94,3,3)="138","S",""))&amp;IF(MID(C94,10,1)="D",2,1)&amp;" (30°)Tipo A"&amp;IF(MID(C94,3,3)="220","C",IF(MID(C94,3,3)="138","S",""))&amp;IF(MID(C94,10,1)="D",2,1)&amp;RIGHT(C94,2)</f>
        <v>Torre de ángulo menor tipo AC1 (30°)Tipo AC1+3</v>
      </c>
      <c r="E94" s="82" t="s">
        <v>44</v>
      </c>
      <c r="F94" s="83">
        <v>0</v>
      </c>
      <c r="G94" s="84">
        <f>VLOOKUP(C94,'[10]Resumen Peso'!$B$1:$D$65536,3,0)*$C$14</f>
        <v>15949.11417853792</v>
      </c>
      <c r="H94" s="85"/>
      <c r="I94" s="86"/>
      <c r="J94" s="87">
        <f>+VLOOKUP(C94,'[10]Resumen Peso'!$B$1:$D$65536,3,0)</f>
        <v>9902.634171134694</v>
      </c>
      <c r="N94" s="57"/>
      <c r="O94" s="57"/>
      <c r="P94" s="57"/>
      <c r="Q94" s="57"/>
      <c r="R94" s="57"/>
    </row>
    <row r="95" spans="1:18" x14ac:dyDescent="0.2">
      <c r="A95" s="78"/>
      <c r="B95" s="79">
        <f t="shared" si="1"/>
        <v>79</v>
      </c>
      <c r="C95" s="80" t="s">
        <v>122</v>
      </c>
      <c r="D95" s="81" t="str">
        <f>+"Torre de ángulo mayor tipo B"&amp;IF(MID(C95,3,3)="220","C",IF(MID(C95,3,3)="138","S",""))&amp;IF(MID(C95,10,1)="D",2,1)&amp;" (65°)Tipo B"&amp;IF(MID(C95,3,3)="220","C",IF(MID(C95,3,3)="138","S",""))&amp;IF(MID(C95,10,1)="D",2,1)&amp;RIGHT(C95,2)</f>
        <v>Torre de ángulo mayor tipo BC1 (65°)Tipo BC1-3</v>
      </c>
      <c r="E95" s="82" t="s">
        <v>44</v>
      </c>
      <c r="F95" s="83">
        <v>0</v>
      </c>
      <c r="G95" s="84">
        <f>VLOOKUP(C95,'[10]Resumen Peso'!$B$1:$D$65536,3,0)*$C$14</f>
        <v>17645.496211802394</v>
      </c>
      <c r="H95" s="85"/>
      <c r="I95" s="86"/>
      <c r="J95" s="87">
        <f>+VLOOKUP(C95,'[10]Resumen Peso'!$B$1:$D$65536,3,0)</f>
        <v>10955.899606559879</v>
      </c>
      <c r="N95" s="57"/>
      <c r="O95" s="57"/>
      <c r="P95" s="57"/>
      <c r="Q95" s="57"/>
      <c r="R95" s="57"/>
    </row>
    <row r="96" spans="1:18" x14ac:dyDescent="0.2">
      <c r="A96" s="78"/>
      <c r="B96" s="79">
        <f t="shared" si="1"/>
        <v>80</v>
      </c>
      <c r="C96" s="80" t="s">
        <v>123</v>
      </c>
      <c r="D96" s="81" t="str">
        <f>+"Torre de ángulo mayor tipo B"&amp;IF(MID(C96,3,3)="220","C",IF(MID(C96,3,3)="138","S",""))&amp;IF(MID(C96,10,1)="D",2,1)&amp;" (65°)Tipo B"&amp;IF(MID(C96,3,3)="220","C",IF(MID(C96,3,3)="138","S",""))&amp;IF(MID(C96,10,1)="D",2,1)&amp;RIGHT(C96,2)</f>
        <v>Torre de ángulo mayor tipo BC1 (65°)Tipo BC1±0</v>
      </c>
      <c r="E96" s="82" t="s">
        <v>44</v>
      </c>
      <c r="F96" s="83">
        <v>0</v>
      </c>
      <c r="G96" s="84">
        <f>VLOOKUP(C96,'[10]Resumen Peso'!$B$1:$D$65536,3,0)*$C$14</f>
        <v>19649.773064367921</v>
      </c>
      <c r="H96" s="85"/>
      <c r="I96" s="86"/>
      <c r="J96" s="87">
        <f>+VLOOKUP(C96,'[10]Resumen Peso'!$B$1:$D$65536,3,0)</f>
        <v>12200.33363759452</v>
      </c>
      <c r="N96" s="57"/>
      <c r="O96" s="57"/>
      <c r="P96" s="57"/>
      <c r="Q96" s="57"/>
      <c r="R96" s="57"/>
    </row>
    <row r="97" spans="1:18" x14ac:dyDescent="0.2">
      <c r="A97" s="78"/>
      <c r="B97" s="79">
        <f t="shared" si="1"/>
        <v>81</v>
      </c>
      <c r="C97" s="80" t="s">
        <v>124</v>
      </c>
      <c r="D97" s="81" t="str">
        <f>+"Torre de ángulo mayor tipo B"&amp;IF(MID(C97,3,3)="220","C",IF(MID(C97,3,3)="138","S",""))&amp;IF(MID(C97,10,1)="D",2,1)&amp;" (65°)Tipo B"&amp;IF(MID(C97,3,3)="220","C",IF(MID(C97,3,3)="138","S",""))&amp;IF(MID(C97,10,1)="D",2,1)&amp;RIGHT(C97,2)</f>
        <v>Torre de ángulo mayor tipo BC1 (65°)Tipo BC1+3</v>
      </c>
      <c r="E97" s="82" t="s">
        <v>44</v>
      </c>
      <c r="F97" s="83">
        <v>0</v>
      </c>
      <c r="G97" s="84">
        <f>VLOOKUP(C97,'[10]Resumen Peso'!$B$1:$D$65536,3,0)*$C$14</f>
        <v>22007.745832092074</v>
      </c>
      <c r="H97" s="85"/>
      <c r="I97" s="86"/>
      <c r="J97" s="87">
        <f>+VLOOKUP(C97,'[10]Resumen Peso'!$B$1:$D$65536,3,0)</f>
        <v>13664.373674105864</v>
      </c>
      <c r="N97" s="57"/>
      <c r="O97" s="57"/>
      <c r="P97" s="57"/>
      <c r="Q97" s="57"/>
      <c r="R97" s="57"/>
    </row>
    <row r="98" spans="1:18" x14ac:dyDescent="0.2">
      <c r="A98" s="78"/>
      <c r="B98" s="79">
        <f t="shared" si="1"/>
        <v>82</v>
      </c>
      <c r="C98" s="80" t="s">
        <v>125</v>
      </c>
      <c r="D98" s="81" t="str">
        <f>+"Torre de anclaje, retención intermedia y terminal (15°) Tipo R"&amp;IF(MID(C98,3,3)="220","C",IF(MID(C98,3,3)="138","S",""))&amp;IF(MID(C98,10,1)="D",2,1)&amp;RIGHT(C98,2)</f>
        <v>Torre de anclaje, retención intermedia y terminal (15°) Tipo RC1-3</v>
      </c>
      <c r="E98" s="82" t="s">
        <v>44</v>
      </c>
      <c r="F98" s="83">
        <v>0</v>
      </c>
      <c r="G98" s="84">
        <f>VLOOKUP(C98,'[10]Resumen Peso'!$B$1:$D$65536,3,0)*$C$14</f>
        <v>22719.716059533315</v>
      </c>
      <c r="H98" s="85"/>
      <c r="I98" s="86"/>
      <c r="J98" s="87">
        <f>+VLOOKUP(C98,'[10]Resumen Peso'!$B$1:$D$65536,3,0)</f>
        <v>14106.428362796823</v>
      </c>
      <c r="N98" s="57"/>
      <c r="O98" s="57"/>
      <c r="P98" s="57"/>
      <c r="Q98" s="57"/>
      <c r="R98" s="57"/>
    </row>
    <row r="99" spans="1:18" x14ac:dyDescent="0.2">
      <c r="A99" s="78"/>
      <c r="B99" s="79">
        <f t="shared" si="1"/>
        <v>83</v>
      </c>
      <c r="C99" s="80" t="s">
        <v>126</v>
      </c>
      <c r="D99" s="81" t="str">
        <f>+"Torre de anclaje, retención intermedia y terminal (15°) Tipo R"&amp;IF(MID(C99,3,3)="220","C",IF(MID(C99,3,3)="138","S",""))&amp;IF(MID(C99,10,1)="D",2,1)&amp;RIGHT(C99,2)</f>
        <v>Torre de anclaje, retención intermedia y terminal (15°) Tipo RC1±0</v>
      </c>
      <c r="E99" s="82" t="s">
        <v>44</v>
      </c>
      <c r="F99" s="83">
        <v>0</v>
      </c>
      <c r="G99" s="84">
        <f>VLOOKUP(C99,'[10]Resumen Peso'!$B$1:$D$65536,3,0)*$C$14</f>
        <v>25328.557479970252</v>
      </c>
      <c r="H99" s="85"/>
      <c r="I99" s="86"/>
      <c r="J99" s="87">
        <f>+VLOOKUP(C99,'[10]Resumen Peso'!$B$1:$D$65536,3,0)</f>
        <v>15726.230058859335</v>
      </c>
      <c r="N99" s="57"/>
      <c r="O99" s="57"/>
      <c r="P99" s="57"/>
      <c r="Q99" s="57"/>
      <c r="R99" s="57"/>
    </row>
    <row r="100" spans="1:18" x14ac:dyDescent="0.2">
      <c r="A100" s="78"/>
      <c r="B100" s="79">
        <f t="shared" si="1"/>
        <v>84</v>
      </c>
      <c r="C100" s="80" t="s">
        <v>127</v>
      </c>
      <c r="D100" s="81" t="str">
        <f>+"Torre de anclaje, retención intermedia y terminal (15°) Tipo R"&amp;IF(MID(C100,3,3)="220","C",IF(MID(C100,3,3)="138","S",""))&amp;IF(MID(C100,10,1)="D",2,1)&amp;RIGHT(C100,2)</f>
        <v>Torre de anclaje, retención intermedia y terminal (15°) Tipo RC1+3</v>
      </c>
      <c r="E100" s="82" t="s">
        <v>44</v>
      </c>
      <c r="F100" s="83">
        <v>0</v>
      </c>
      <c r="G100" s="84">
        <f>VLOOKUP(C100,'[10]Resumen Peso'!$B$1:$D$65536,3,0)*$C$14</f>
        <v>27937.398900407185</v>
      </c>
      <c r="H100" s="85"/>
      <c r="I100" s="86"/>
      <c r="J100" s="87">
        <f>+VLOOKUP(C100,'[10]Resumen Peso'!$B$1:$D$65536,3,0)</f>
        <v>17346.031754921845</v>
      </c>
      <c r="N100" s="57"/>
      <c r="O100" s="57"/>
      <c r="P100" s="57"/>
      <c r="Q100" s="57"/>
      <c r="R100" s="57"/>
    </row>
    <row r="101" spans="1:18" x14ac:dyDescent="0.2">
      <c r="A101" s="78"/>
      <c r="B101" s="79">
        <f t="shared" si="1"/>
        <v>85</v>
      </c>
      <c r="C101" s="80" t="s">
        <v>128</v>
      </c>
      <c r="D101" s="81" t="str">
        <f>+"Torre de suspensión tipo S"&amp;IF(MID(C101,3,3)="220","C",IF(MID(C101,3,3)="138","S",""))&amp;IF(MID(C101,10,1)="D",2,1)&amp;" (5°)Tipo S"&amp;IF(MID(C101,3,3)="220","C",IF(MID(C101,3,3)="138","S",""))&amp;IF(MID(C101,10,1)="D",2,1)&amp;RIGHT(C101,2)</f>
        <v>Torre de suspensión tipo SC1 (5°)Tipo SC1-6</v>
      </c>
      <c r="E101" s="82" t="s">
        <v>44</v>
      </c>
      <c r="F101" s="83">
        <v>0</v>
      </c>
      <c r="G101" s="84">
        <f>VLOOKUP(C101,'[10]Resumen Peso'!$B$1:$D$65536,3,0)*$C$14</f>
        <v>6773.6006521312393</v>
      </c>
      <c r="H101" s="85"/>
      <c r="I101" s="86"/>
      <c r="J101" s="87">
        <f>+VLOOKUP(C101,'[10]Resumen Peso'!$B$1:$D$65536,3,0)</f>
        <v>4205.6560965421631</v>
      </c>
      <c r="N101" s="57"/>
      <c r="O101" s="57"/>
      <c r="P101" s="57"/>
      <c r="Q101" s="57"/>
      <c r="R101" s="57"/>
    </row>
    <row r="102" spans="1:18" x14ac:dyDescent="0.2">
      <c r="A102" s="78"/>
      <c r="B102" s="79">
        <f t="shared" si="1"/>
        <v>86</v>
      </c>
      <c r="C102" s="80" t="s">
        <v>129</v>
      </c>
      <c r="D102" s="81" t="str">
        <f>+"Torre de suspensión tipo S"&amp;IF(MID(C102,3,3)="220","C",IF(MID(C102,3,3)="138","S",""))&amp;IF(MID(C102,10,1)="D",2,1)&amp;" (5°)Tipo S"&amp;IF(MID(C102,3,3)="220","C",IF(MID(C102,3,3)="138","S",""))&amp;IF(MID(C102,10,1)="D",2,1)&amp;RIGHT(C102,2)</f>
        <v>Torre de suspensión tipo SC1 (5°)Tipo SC1-3</v>
      </c>
      <c r="E102" s="82" t="s">
        <v>44</v>
      </c>
      <c r="F102" s="83">
        <v>0</v>
      </c>
      <c r="G102" s="84">
        <f>VLOOKUP(C102,'[10]Resumen Peso'!$B$1:$D$65536,3,0)*$C$14</f>
        <v>7749.9755209069135</v>
      </c>
      <c r="H102" s="85"/>
      <c r="I102" s="86"/>
      <c r="J102" s="87">
        <f>+VLOOKUP(C102,'[10]Resumen Peso'!$B$1:$D$65536,3,0)</f>
        <v>4811.8767951428354</v>
      </c>
      <c r="N102" s="57"/>
      <c r="O102" s="57"/>
      <c r="P102" s="57"/>
      <c r="Q102" s="57"/>
      <c r="R102" s="57"/>
    </row>
    <row r="103" spans="1:18" x14ac:dyDescent="0.2">
      <c r="A103" s="78"/>
      <c r="B103" s="79">
        <f t="shared" si="1"/>
        <v>87</v>
      </c>
      <c r="C103" s="80" t="s">
        <v>130</v>
      </c>
      <c r="D103" s="81" t="str">
        <f>+"Torre de suspensión tipo S"&amp;IF(MID(C103,3,3)="220","C",IF(MID(C103,3,3)="138","S",""))&amp;IF(MID(C103,10,1)="D",2,1)&amp;" (5°)Tipo S"&amp;IF(MID(C103,3,3)="220","C",IF(MID(C103,3,3)="138","S",""))&amp;IF(MID(C103,10,1)="D",2,1)&amp;RIGHT(C103,2)</f>
        <v>Torre de suspensión tipo SC1 (5°)Tipo SC1±0</v>
      </c>
      <c r="E103" s="82" t="s">
        <v>44</v>
      </c>
      <c r="F103" s="83">
        <v>0</v>
      </c>
      <c r="G103" s="84">
        <f>VLOOKUP(C103,'[10]Resumen Peso'!$B$1:$D$65536,3,0)*$C$14</f>
        <v>8717.6327569256628</v>
      </c>
      <c r="H103" s="85"/>
      <c r="I103" s="86"/>
      <c r="J103" s="87">
        <f>+VLOOKUP(C103,'[10]Resumen Peso'!$B$1:$D$65536,3,0)</f>
        <v>5412.6848089345731</v>
      </c>
      <c r="N103" s="57"/>
      <c r="O103" s="57"/>
      <c r="P103" s="57"/>
      <c r="Q103" s="57"/>
      <c r="R103" s="57"/>
    </row>
    <row r="104" spans="1:18" x14ac:dyDescent="0.2">
      <c r="A104" s="78"/>
      <c r="B104" s="79">
        <f t="shared" si="1"/>
        <v>88</v>
      </c>
      <c r="C104" s="80" t="s">
        <v>131</v>
      </c>
      <c r="D104" s="81" t="str">
        <f>+"Torre de suspensión tipo S"&amp;IF(MID(C104,3,3)="220","C",IF(MID(C104,3,3)="138","S",""))&amp;IF(MID(C104,10,1)="D",2,1)&amp;" (5°)Tipo S"&amp;IF(MID(C104,3,3)="220","C",IF(MID(C104,3,3)="138","S",""))&amp;IF(MID(C104,10,1)="D",2,1)&amp;RIGHT(C104,2)</f>
        <v>Torre de suspensión tipo SC1 (5°)Tipo SC1+3</v>
      </c>
      <c r="E104" s="82" t="s">
        <v>44</v>
      </c>
      <c r="F104" s="83">
        <v>0</v>
      </c>
      <c r="G104" s="84">
        <f>VLOOKUP(C104,'[10]Resumen Peso'!$B$1:$D$65536,3,0)*$C$14</f>
        <v>9676.5723601874852</v>
      </c>
      <c r="H104" s="85"/>
      <c r="I104" s="86"/>
      <c r="J104" s="87">
        <f>+VLOOKUP(C104,'[10]Resumen Peso'!$B$1:$D$65536,3,0)</f>
        <v>6008.0801379173763</v>
      </c>
      <c r="N104" s="57"/>
      <c r="O104" s="57"/>
      <c r="P104" s="57"/>
      <c r="Q104" s="57"/>
      <c r="R104" s="57"/>
    </row>
    <row r="105" spans="1:18" x14ac:dyDescent="0.2">
      <c r="A105" s="78"/>
      <c r="B105" s="79">
        <f t="shared" si="1"/>
        <v>89</v>
      </c>
      <c r="C105" s="80" t="s">
        <v>132</v>
      </c>
      <c r="D105" s="81" t="str">
        <f>+"Torre de suspensión tipo S"&amp;IF(MID(C105,3,3)="220","C",IF(MID(C105,3,3)="138","S",""))&amp;IF(MID(C105,10,1)="D",2,1)&amp;" (5°)Tipo S"&amp;IF(MID(C105,3,3)="220","C",IF(MID(C105,3,3)="138","S",""))&amp;IF(MID(C105,10,1)="D",2,1)&amp;RIGHT(C105,2)</f>
        <v>Torre de suspensión tipo SC1 (5°)Tipo SC1+6</v>
      </c>
      <c r="E105" s="82" t="s">
        <v>44</v>
      </c>
      <c r="F105" s="83">
        <v>0</v>
      </c>
      <c r="G105" s="84">
        <f>VLOOKUP(C105,'[10]Resumen Peso'!$B$1:$D$65536,3,0)*$C$14</f>
        <v>10635.511963449308</v>
      </c>
      <c r="H105" s="85"/>
      <c r="I105" s="86"/>
      <c r="J105" s="87">
        <f>+VLOOKUP(C105,'[10]Resumen Peso'!$B$1:$D$65536,3,0)</f>
        <v>6603.4754669001786</v>
      </c>
      <c r="N105" s="57"/>
      <c r="O105" s="57"/>
      <c r="P105" s="57"/>
      <c r="Q105" s="57"/>
      <c r="R105" s="57"/>
    </row>
    <row r="106" spans="1:18" x14ac:dyDescent="0.2">
      <c r="A106" s="78"/>
      <c r="B106" s="79">
        <f t="shared" si="1"/>
        <v>90</v>
      </c>
      <c r="C106" s="80" t="s">
        <v>133</v>
      </c>
      <c r="D106" s="81" t="str">
        <f>+"Torre de ángulo menor tipo A"&amp;IF(MID(C106,3,3)="220","C",IF(MID(C106,3,3)="138","S",""))&amp;IF(MID(C106,10,1)="D",2,1)&amp;" (30°)Tipo A"&amp;IF(MID(C106,3,3)="220","C",IF(MID(C106,3,3)="138","S",""))&amp;IF(MID(C106,10,1)="D",2,1)&amp;RIGHT(C106,2)</f>
        <v>Torre de ángulo menor tipo AC1 (30°)Tipo AC1-3</v>
      </c>
      <c r="E106" s="82" t="s">
        <v>44</v>
      </c>
      <c r="F106" s="83">
        <v>0</v>
      </c>
      <c r="G106" s="84">
        <f>VLOOKUP(C106,'[10]Resumen Peso'!$B$1:$D$65536,3,0)*$C$14</f>
        <v>11923.263239036854</v>
      </c>
      <c r="H106" s="85"/>
      <c r="I106" s="86"/>
      <c r="J106" s="87">
        <f>+VLOOKUP(C106,'[10]Resumen Peso'!$B$1:$D$65536,3,0)</f>
        <v>7403.0264415063775</v>
      </c>
      <c r="N106" s="57"/>
      <c r="O106" s="57"/>
      <c r="P106" s="57"/>
      <c r="Q106" s="57"/>
      <c r="R106" s="57"/>
    </row>
    <row r="107" spans="1:18" x14ac:dyDescent="0.2">
      <c r="A107" s="78"/>
      <c r="B107" s="79">
        <f t="shared" si="1"/>
        <v>91</v>
      </c>
      <c r="C107" s="80" t="s">
        <v>134</v>
      </c>
      <c r="D107" s="81" t="str">
        <f>+"Torre de ángulo menor tipo A"&amp;IF(MID(C107,3,3)="220","C",IF(MID(C107,3,3)="138","S",""))&amp;IF(MID(C107,10,1)="D",2,1)&amp;" (30°)Tipo A"&amp;IF(MID(C107,3,3)="220","C",IF(MID(C107,3,3)="138","S",""))&amp;IF(MID(C107,10,1)="D",2,1)&amp;RIGHT(C107,2)</f>
        <v>Torre de ángulo menor tipo AC1 (30°)Tipo AC1±0</v>
      </c>
      <c r="E107" s="82" t="s">
        <v>44</v>
      </c>
      <c r="F107" s="83">
        <v>0</v>
      </c>
      <c r="G107" s="84">
        <f>VLOOKUP(C107,'[10]Resumen Peso'!$B$1:$D$65536,3,0)*$C$14</f>
        <v>13233.366525013156</v>
      </c>
      <c r="H107" s="85"/>
      <c r="I107" s="86"/>
      <c r="J107" s="87">
        <f>+VLOOKUP(C107,'[10]Resumen Peso'!$B$1:$D$65536,3,0)</f>
        <v>8216.4555399626825</v>
      </c>
      <c r="N107" s="57"/>
      <c r="O107" s="57"/>
      <c r="P107" s="57"/>
      <c r="Q107" s="57"/>
      <c r="R107" s="57"/>
    </row>
    <row r="108" spans="1:18" x14ac:dyDescent="0.2">
      <c r="A108" s="78"/>
      <c r="B108" s="79">
        <f t="shared" si="1"/>
        <v>92</v>
      </c>
      <c r="C108" s="80" t="s">
        <v>135</v>
      </c>
      <c r="D108" s="81" t="str">
        <f>+"Torre de ángulo menor tipo A"&amp;IF(MID(C108,3,3)="220","C",IF(MID(C108,3,3)="138","S",""))&amp;IF(MID(C108,10,1)="D",2,1)&amp;" (30°)Tipo A"&amp;IF(MID(C108,3,3)="220","C",IF(MID(C108,3,3)="138","S",""))&amp;IF(MID(C108,10,1)="D",2,1)&amp;RIGHT(C108,2)</f>
        <v>Torre de ángulo menor tipo AC1 (30°)Tipo AC1+3</v>
      </c>
      <c r="E108" s="82" t="s">
        <v>44</v>
      </c>
      <c r="F108" s="83">
        <v>0</v>
      </c>
      <c r="G108" s="84">
        <f>VLOOKUP(C108,'[10]Resumen Peso'!$B$1:$D$65536,3,0)*$C$14</f>
        <v>14543.469810989458</v>
      </c>
      <c r="H108" s="85"/>
      <c r="I108" s="86"/>
      <c r="J108" s="87">
        <f>+VLOOKUP(C108,'[10]Resumen Peso'!$B$1:$D$65536,3,0)</f>
        <v>9029.8846384189874</v>
      </c>
      <c r="N108" s="57"/>
      <c r="O108" s="57"/>
      <c r="P108" s="57"/>
      <c r="Q108" s="57"/>
      <c r="R108" s="57"/>
    </row>
    <row r="109" spans="1:18" x14ac:dyDescent="0.2">
      <c r="A109" s="78"/>
      <c r="B109" s="79">
        <f t="shared" si="1"/>
        <v>93</v>
      </c>
      <c r="C109" s="80" t="s">
        <v>136</v>
      </c>
      <c r="D109" s="81" t="str">
        <f>+"Torre de ángulo mayor tipo B"&amp;IF(MID(C109,3,3)="220","C",IF(MID(C109,3,3)="138","S",""))&amp;IF(MID(C109,10,1)="D",2,1)&amp;" (65°)Tipo B"&amp;IF(MID(C109,3,3)="220","C",IF(MID(C109,3,3)="138","S",""))&amp;IF(MID(C109,10,1)="D",2,1)&amp;RIGHT(C109,2)</f>
        <v>Torre de ángulo mayor tipo BC1 (65°)Tipo BC1-3</v>
      </c>
      <c r="E109" s="82" t="s">
        <v>44</v>
      </c>
      <c r="F109" s="83">
        <v>0</v>
      </c>
      <c r="G109" s="84">
        <f>VLOOKUP(C109,'[10]Resumen Peso'!$B$1:$D$65536,3,0)*$C$14</f>
        <v>16090.344490831298</v>
      </c>
      <c r="H109" s="85"/>
      <c r="I109" s="86"/>
      <c r="J109" s="87">
        <f>+VLOOKUP(C109,'[10]Resumen Peso'!$B$1:$D$65536,3,0)</f>
        <v>9990.322559396307</v>
      </c>
      <c r="N109" s="57"/>
      <c r="O109" s="57"/>
      <c r="P109" s="57"/>
      <c r="Q109" s="57"/>
      <c r="R109" s="57"/>
    </row>
    <row r="110" spans="1:18" x14ac:dyDescent="0.2">
      <c r="A110" s="78"/>
      <c r="B110" s="79">
        <f t="shared" si="1"/>
        <v>94</v>
      </c>
      <c r="C110" s="80" t="s">
        <v>137</v>
      </c>
      <c r="D110" s="81" t="str">
        <f>+"Torre de ángulo mayor tipo B"&amp;IF(MID(C110,3,3)="220","C",IF(MID(C110,3,3)="138","S",""))&amp;IF(MID(C110,10,1)="D",2,1)&amp;" (65°)Tipo B"&amp;IF(MID(C110,3,3)="220","C",IF(MID(C110,3,3)="138","S",""))&amp;IF(MID(C110,10,1)="D",2,1)&amp;RIGHT(C110,2)</f>
        <v>Torre de ángulo mayor tipo BC1 (65°)Tipo BC1±0</v>
      </c>
      <c r="E110" s="82" t="s">
        <v>44</v>
      </c>
      <c r="F110" s="83">
        <v>0</v>
      </c>
      <c r="G110" s="84">
        <f>VLOOKUP(C110,'[10]Resumen Peso'!$B$1:$D$65536,3,0)*$C$14</f>
        <v>17917.978274867815</v>
      </c>
      <c r="H110" s="85"/>
      <c r="I110" s="86"/>
      <c r="J110" s="87">
        <f>+VLOOKUP(C110,'[10]Resumen Peso'!$B$1:$D$65536,3,0)</f>
        <v>11125.080801109472</v>
      </c>
      <c r="N110" s="57"/>
      <c r="O110" s="57"/>
      <c r="P110" s="57"/>
      <c r="Q110" s="57"/>
      <c r="R110" s="57"/>
    </row>
    <row r="111" spans="1:18" x14ac:dyDescent="0.2">
      <c r="A111" s="78"/>
      <c r="B111" s="79">
        <f t="shared" si="1"/>
        <v>95</v>
      </c>
      <c r="C111" s="80" t="s">
        <v>138</v>
      </c>
      <c r="D111" s="81" t="str">
        <f>+"Torre de ángulo mayor tipo B"&amp;IF(MID(C111,3,3)="220","C",IF(MID(C111,3,3)="138","S",""))&amp;IF(MID(C111,10,1)="D",2,1)&amp;" (65°)Tipo B"&amp;IF(MID(C111,3,3)="220","C",IF(MID(C111,3,3)="138","S",""))&amp;IF(MID(C111,10,1)="D",2,1)&amp;RIGHT(C111,2)</f>
        <v>Torre de ángulo mayor tipo BC1 (65°)Tipo BC1+3</v>
      </c>
      <c r="E111" s="82" t="s">
        <v>44</v>
      </c>
      <c r="F111" s="83">
        <v>0</v>
      </c>
      <c r="G111" s="84">
        <f>VLOOKUP(C111,'[10]Resumen Peso'!$B$1:$D$65536,3,0)*$C$14</f>
        <v>20068.135667851955</v>
      </c>
      <c r="H111" s="85"/>
      <c r="I111" s="86"/>
      <c r="J111" s="87">
        <f>+VLOOKUP(C111,'[10]Resumen Peso'!$B$1:$D$65536,3,0)</f>
        <v>12460.090497242611</v>
      </c>
      <c r="N111" s="57"/>
      <c r="O111" s="57"/>
      <c r="P111" s="57"/>
      <c r="Q111" s="57"/>
      <c r="R111" s="57"/>
    </row>
    <row r="112" spans="1:18" x14ac:dyDescent="0.2">
      <c r="A112" s="78"/>
      <c r="B112" s="79">
        <f t="shared" si="1"/>
        <v>96</v>
      </c>
      <c r="C112" s="80" t="s">
        <v>139</v>
      </c>
      <c r="D112" s="81" t="str">
        <f>+"Torre de anclaje, retención intermedia y terminal (15°) Tipo R"&amp;IF(MID(C112,3,3)="220","C",IF(MID(C112,3,3)="138","S",""))&amp;IF(MID(C112,10,1)="D",2,1)&amp;RIGHT(C112,2)</f>
        <v>Torre de anclaje, retención intermedia y terminal (15°) Tipo RC1-3</v>
      </c>
      <c r="E112" s="82" t="s">
        <v>44</v>
      </c>
      <c r="F112" s="83">
        <v>0</v>
      </c>
      <c r="G112" s="84">
        <f>VLOOKUP(C112,'[10]Resumen Peso'!$B$1:$D$65536,3,0)*$C$14</f>
        <v>20717.357774685235</v>
      </c>
      <c r="H112" s="85"/>
      <c r="I112" s="86"/>
      <c r="J112" s="87">
        <f>+VLOOKUP(C112,'[10]Resumen Peso'!$B$1:$D$65536,3,0)</f>
        <v>12863.185549909207</v>
      </c>
      <c r="N112" s="57"/>
      <c r="O112" s="57"/>
      <c r="P112" s="57"/>
      <c r="Q112" s="57"/>
      <c r="R112" s="57"/>
    </row>
    <row r="113" spans="1:18" x14ac:dyDescent="0.2">
      <c r="A113" s="78"/>
      <c r="B113" s="79">
        <f t="shared" si="1"/>
        <v>97</v>
      </c>
      <c r="C113" s="80" t="s">
        <v>140</v>
      </c>
      <c r="D113" s="81" t="str">
        <f>+"Torre de anclaje, retención intermedia y terminal (15°) Tipo R"&amp;IF(MID(C113,3,3)="220","C",IF(MID(C113,3,3)="138","S",""))&amp;IF(MID(C113,10,1)="D",2,1)&amp;RIGHT(C113,2)</f>
        <v>Torre de anclaje, retención intermedia y terminal (15°) Tipo RC1±0</v>
      </c>
      <c r="E113" s="82" t="s">
        <v>44</v>
      </c>
      <c r="F113" s="83">
        <v>0</v>
      </c>
      <c r="G113" s="84">
        <f>VLOOKUP(C113,'[10]Resumen Peso'!$B$1:$D$65536,3,0)*$C$14</f>
        <v>23096.273996304612</v>
      </c>
      <c r="H113" s="85"/>
      <c r="I113" s="86"/>
      <c r="J113" s="87">
        <f>+VLOOKUP(C113,'[10]Resumen Peso'!$B$1:$D$65536,3,0)</f>
        <v>14340.229152630109</v>
      </c>
      <c r="N113" s="57"/>
      <c r="O113" s="57"/>
      <c r="P113" s="57"/>
      <c r="Q113" s="57"/>
      <c r="R113" s="57"/>
    </row>
    <row r="114" spans="1:18" x14ac:dyDescent="0.2">
      <c r="A114" s="78"/>
      <c r="B114" s="79">
        <f t="shared" si="1"/>
        <v>98</v>
      </c>
      <c r="C114" s="80" t="s">
        <v>141</v>
      </c>
      <c r="D114" s="81" t="str">
        <f>+"Torre de anclaje, retención intermedia y terminal (15°) Tipo R"&amp;IF(MID(C114,3,3)="220","C",IF(MID(C114,3,3)="138","S",""))&amp;IF(MID(C114,10,1)="D",2,1)&amp;RIGHT(C114,2)</f>
        <v>Torre de anclaje, retención intermedia y terminal (15°) Tipo RC1+3</v>
      </c>
      <c r="E114" s="82" t="s">
        <v>44</v>
      </c>
      <c r="F114" s="83">
        <v>0</v>
      </c>
      <c r="G114" s="84">
        <f>VLOOKUP(C114,'[10]Resumen Peso'!$B$1:$D$65536,3,0)*$C$14</f>
        <v>25475.190217923984</v>
      </c>
      <c r="H114" s="85"/>
      <c r="I114" s="86"/>
      <c r="J114" s="87">
        <f>+VLOOKUP(C114,'[10]Resumen Peso'!$B$1:$D$65536,3,0)</f>
        <v>15817.27275535101</v>
      </c>
      <c r="N114" s="57"/>
      <c r="O114" s="57"/>
      <c r="P114" s="57"/>
      <c r="Q114" s="57"/>
      <c r="R114" s="57"/>
    </row>
    <row r="115" spans="1:18" x14ac:dyDescent="0.2">
      <c r="A115" s="78"/>
      <c r="B115" s="79">
        <f t="shared" si="1"/>
        <v>99</v>
      </c>
      <c r="C115" s="80" t="s">
        <v>142</v>
      </c>
      <c r="D115" s="81" t="str">
        <f>+"Torre de suspensión tipo S"&amp;IF(MID(C115,3,3)="220","C",IF(MID(C115,3,3)="138","S",""))&amp;IF(MID(C115,10,1)="D",2,1)&amp;" (5°)Tipo S"&amp;IF(MID(C115,3,3)="220","C",IF(MID(C115,3,3)="138","S",""))&amp;IF(MID(C115,10,1)="D",2,1)&amp;RIGHT(C115,2)</f>
        <v>Torre de suspensión tipo SC1 (5°)Tipo SC1-6</v>
      </c>
      <c r="E115" s="82" t="s">
        <v>44</v>
      </c>
      <c r="F115" s="83">
        <v>0</v>
      </c>
      <c r="G115" s="84">
        <f>VLOOKUP(C115,'[10]Resumen Peso'!$B$1:$D$65536,3,0)*$C$14</f>
        <v>8331.3765696986375</v>
      </c>
      <c r="H115" s="85"/>
      <c r="I115" s="86"/>
      <c r="J115" s="87">
        <f>+VLOOKUP(C115,'[10]Resumen Peso'!$B$1:$D$65536,3,0)</f>
        <v>5172.8624792660312</v>
      </c>
      <c r="N115" s="57"/>
      <c r="O115" s="57"/>
      <c r="P115" s="57"/>
      <c r="Q115" s="57"/>
      <c r="R115" s="57"/>
    </row>
    <row r="116" spans="1:18" x14ac:dyDescent="0.2">
      <c r="A116" s="78"/>
      <c r="B116" s="79">
        <f t="shared" si="1"/>
        <v>100</v>
      </c>
      <c r="C116" s="80" t="s">
        <v>143</v>
      </c>
      <c r="D116" s="81" t="str">
        <f>+"Torre de suspensión tipo S"&amp;IF(MID(C116,3,3)="220","C",IF(MID(C116,3,3)="138","S",""))&amp;IF(MID(C116,10,1)="D",2,1)&amp;" (5°)Tipo S"&amp;IF(MID(C116,3,3)="220","C",IF(MID(C116,3,3)="138","S",""))&amp;IF(MID(C116,10,1)="D",2,1)&amp;RIGHT(C116,2)</f>
        <v>Torre de suspensión tipo SC1 (5°)Tipo SC1-3</v>
      </c>
      <c r="E116" s="82" t="s">
        <v>44</v>
      </c>
      <c r="F116" s="83">
        <v>0</v>
      </c>
      <c r="G116" s="84">
        <f>VLOOKUP(C116,'[10]Resumen Peso'!$B$1:$D$65536,3,0)*$C$14</f>
        <v>9532.2957148804235</v>
      </c>
      <c r="H116" s="85"/>
      <c r="I116" s="86"/>
      <c r="J116" s="87">
        <f>+VLOOKUP(C116,'[10]Resumen Peso'!$B$1:$D$65536,3,0)</f>
        <v>5918.5003141151892</v>
      </c>
      <c r="N116" s="57"/>
      <c r="O116" s="57"/>
      <c r="P116" s="57"/>
      <c r="Q116" s="57"/>
      <c r="R116" s="57"/>
    </row>
    <row r="117" spans="1:18" x14ac:dyDescent="0.2">
      <c r="A117" s="78"/>
      <c r="B117" s="79">
        <f t="shared" si="1"/>
        <v>101</v>
      </c>
      <c r="C117" s="80" t="s">
        <v>144</v>
      </c>
      <c r="D117" s="81" t="str">
        <f>+"Torre de suspensión tipo S"&amp;IF(MID(C117,3,3)="220","C",IF(MID(C117,3,3)="138","S",""))&amp;IF(MID(C117,10,1)="D",2,1)&amp;" (5°)Tipo S"&amp;IF(MID(C117,3,3)="220","C",IF(MID(C117,3,3)="138","S",""))&amp;IF(MID(C117,10,1)="D",2,1)&amp;RIGHT(C117,2)</f>
        <v>Torre de suspensión tipo SC1 (5°)Tipo SC1±0</v>
      </c>
      <c r="E117" s="82" t="s">
        <v>44</v>
      </c>
      <c r="F117" s="83">
        <v>0</v>
      </c>
      <c r="G117" s="84">
        <f>VLOOKUP(C117,'[10]Resumen Peso'!$B$1:$D$65536,3,0)*$C$14</f>
        <v>10722.492367694515</v>
      </c>
      <c r="H117" s="85"/>
      <c r="I117" s="86"/>
      <c r="J117" s="87">
        <f>+VLOOKUP(C117,'[10]Resumen Peso'!$B$1:$D$65536,3,0)</f>
        <v>6657.4806682960507</v>
      </c>
      <c r="N117" s="57"/>
      <c r="O117" s="57"/>
      <c r="P117" s="57"/>
      <c r="Q117" s="57"/>
      <c r="R117" s="57"/>
    </row>
    <row r="118" spans="1:18" x14ac:dyDescent="0.2">
      <c r="A118" s="78"/>
      <c r="B118" s="79">
        <f t="shared" si="1"/>
        <v>102</v>
      </c>
      <c r="C118" s="80" t="s">
        <v>145</v>
      </c>
      <c r="D118" s="81" t="str">
        <f>+"Torre de suspensión tipo S"&amp;IF(MID(C118,3,3)="220","C",IF(MID(C118,3,3)="138","S",""))&amp;IF(MID(C118,10,1)="D",2,1)&amp;" (5°)Tipo S"&amp;IF(MID(C118,3,3)="220","C",IF(MID(C118,3,3)="138","S",""))&amp;IF(MID(C118,10,1)="D",2,1)&amp;RIGHT(C118,2)</f>
        <v>Torre de suspensión tipo SC1 (5°)Tipo SC1+3</v>
      </c>
      <c r="E118" s="82" t="s">
        <v>44</v>
      </c>
      <c r="F118" s="83">
        <v>0</v>
      </c>
      <c r="G118" s="84">
        <f>VLOOKUP(C118,'[10]Resumen Peso'!$B$1:$D$65536,3,0)*$C$14</f>
        <v>11901.966528140911</v>
      </c>
      <c r="H118" s="85"/>
      <c r="I118" s="86"/>
      <c r="J118" s="87">
        <f>+VLOOKUP(C118,'[10]Resumen Peso'!$B$1:$D$65536,3,0)</f>
        <v>7389.8035418086165</v>
      </c>
      <c r="N118" s="57"/>
      <c r="O118" s="57"/>
      <c r="P118" s="57"/>
      <c r="Q118" s="57"/>
      <c r="R118" s="57"/>
    </row>
    <row r="119" spans="1:18" x14ac:dyDescent="0.2">
      <c r="A119" s="78"/>
      <c r="B119" s="79">
        <f t="shared" si="1"/>
        <v>103</v>
      </c>
      <c r="C119" s="80" t="s">
        <v>146</v>
      </c>
      <c r="D119" s="81" t="str">
        <f>+"Torre de suspensión tipo S"&amp;IF(MID(C119,3,3)="220","C",IF(MID(C119,3,3)="138","S",""))&amp;IF(MID(C119,10,1)="D",2,1)&amp;" (5°)Tipo S"&amp;IF(MID(C119,3,3)="220","C",IF(MID(C119,3,3)="138","S",""))&amp;IF(MID(C119,10,1)="D",2,1)&amp;RIGHT(C119,2)</f>
        <v>Torre de suspensión tipo SC1 (5°)Tipo SC1+6</v>
      </c>
      <c r="E119" s="82" t="s">
        <v>44</v>
      </c>
      <c r="F119" s="83">
        <v>0</v>
      </c>
      <c r="G119" s="84">
        <f>VLOOKUP(C119,'[10]Resumen Peso'!$B$1:$D$65536,3,0)*$C$14</f>
        <v>13081.440688587307</v>
      </c>
      <c r="H119" s="85"/>
      <c r="I119" s="86"/>
      <c r="J119" s="87">
        <f>+VLOOKUP(C119,'[10]Resumen Peso'!$B$1:$D$65536,3,0)</f>
        <v>8122.1264153211814</v>
      </c>
      <c r="N119" s="57"/>
      <c r="O119" s="57"/>
      <c r="P119" s="57"/>
      <c r="Q119" s="57"/>
      <c r="R119" s="57"/>
    </row>
    <row r="120" spans="1:18" x14ac:dyDescent="0.2">
      <c r="A120" s="78"/>
      <c r="B120" s="79">
        <f t="shared" si="1"/>
        <v>104</v>
      </c>
      <c r="C120" s="80" t="s">
        <v>147</v>
      </c>
      <c r="D120" s="81" t="str">
        <f>+"Torre de ángulo menor tipo A"&amp;IF(MID(C120,3,3)="220","C",IF(MID(C120,3,3)="138","S",""))&amp;IF(MID(C120,10,1)="D",2,1)&amp;" (30°)Tipo A"&amp;IF(MID(C120,3,3)="220","C",IF(MID(C120,3,3)="138","S",""))&amp;IF(MID(C120,10,1)="D",2,1)&amp;RIGHT(C120,2)</f>
        <v>Torre de ángulo menor tipo AC1 (30°)Tipo AC1-3</v>
      </c>
      <c r="E120" s="82" t="s">
        <v>44</v>
      </c>
      <c r="F120" s="83">
        <v>0</v>
      </c>
      <c r="G120" s="84">
        <f>VLOOKUP(C120,'[10]Resumen Peso'!$B$1:$D$65536,3,0)*$C$14</f>
        <v>14665.345816158404</v>
      </c>
      <c r="H120" s="85"/>
      <c r="I120" s="86"/>
      <c r="J120" s="87">
        <f>+VLOOKUP(C120,'[10]Resumen Peso'!$B$1:$D$65536,3,0)</f>
        <v>9105.5561446805368</v>
      </c>
      <c r="N120" s="57"/>
      <c r="O120" s="57"/>
      <c r="P120" s="57"/>
      <c r="Q120" s="57"/>
      <c r="R120" s="57"/>
    </row>
    <row r="121" spans="1:18" x14ac:dyDescent="0.2">
      <c r="A121" s="78"/>
      <c r="B121" s="79">
        <f t="shared" si="1"/>
        <v>105</v>
      </c>
      <c r="C121" s="80" t="s">
        <v>148</v>
      </c>
      <c r="D121" s="81" t="str">
        <f>+"Torre de ángulo menor tipo A"&amp;IF(MID(C121,3,3)="220","C",IF(MID(C121,3,3)="138","S",""))&amp;IF(MID(C121,10,1)="D",2,1)&amp;" (30°)Tipo A"&amp;IF(MID(C121,3,3)="220","C",IF(MID(C121,3,3)="138","S",""))&amp;IF(MID(C121,10,1)="D",2,1)&amp;RIGHT(C121,2)</f>
        <v>Torre de ángulo menor tipo AC1 (30°)Tipo AC1±0</v>
      </c>
      <c r="E121" s="82" t="s">
        <v>44</v>
      </c>
      <c r="F121" s="83">
        <v>0</v>
      </c>
      <c r="G121" s="84">
        <f>VLOOKUP(C121,'[10]Resumen Peso'!$B$1:$D$65536,3,0)*$C$14</f>
        <v>16276.743414160272</v>
      </c>
      <c r="H121" s="85"/>
      <c r="I121" s="86"/>
      <c r="J121" s="87">
        <f>+VLOOKUP(C121,'[10]Resumen Peso'!$B$1:$D$65536,3,0)</f>
        <v>10106.055654473405</v>
      </c>
      <c r="N121" s="57"/>
      <c r="O121" s="57"/>
      <c r="P121" s="57"/>
      <c r="Q121" s="57"/>
      <c r="R121" s="57"/>
    </row>
    <row r="122" spans="1:18" x14ac:dyDescent="0.2">
      <c r="A122" s="78"/>
      <c r="B122" s="79">
        <f t="shared" si="1"/>
        <v>106</v>
      </c>
      <c r="C122" s="80" t="s">
        <v>149</v>
      </c>
      <c r="D122" s="81" t="str">
        <f>+"Torre de ángulo menor tipo A"&amp;IF(MID(C122,3,3)="220","C",IF(MID(C122,3,3)="138","S",""))&amp;IF(MID(C122,10,1)="D",2,1)&amp;" (30°)Tipo A"&amp;IF(MID(C122,3,3)="220","C",IF(MID(C122,3,3)="138","S",""))&amp;IF(MID(C122,10,1)="D",2,1)&amp;RIGHT(C122,2)</f>
        <v>Torre de ángulo menor tipo AC1 (30°)Tipo AC1+3</v>
      </c>
      <c r="E122" s="82" t="s">
        <v>44</v>
      </c>
      <c r="F122" s="83">
        <v>0</v>
      </c>
      <c r="G122" s="84">
        <f>VLOOKUP(C122,'[10]Resumen Peso'!$B$1:$D$65536,3,0)*$C$14</f>
        <v>17888.141012162141</v>
      </c>
      <c r="H122" s="85"/>
      <c r="I122" s="86"/>
      <c r="J122" s="87">
        <f>+VLOOKUP(C122,'[10]Resumen Peso'!$B$1:$D$65536,3,0)</f>
        <v>11106.555164266272</v>
      </c>
      <c r="N122" s="57"/>
      <c r="O122" s="57"/>
      <c r="P122" s="57"/>
      <c r="Q122" s="57"/>
      <c r="R122" s="57"/>
    </row>
    <row r="123" spans="1:18" x14ac:dyDescent="0.2">
      <c r="A123" s="78"/>
      <c r="B123" s="79">
        <f t="shared" si="1"/>
        <v>107</v>
      </c>
      <c r="C123" s="80" t="s">
        <v>150</v>
      </c>
      <c r="D123" s="81" t="str">
        <f>+"Torre de ángulo mayor tipo B"&amp;IF(MID(C123,3,3)="220","C",IF(MID(C123,3,3)="138","S",""))&amp;IF(MID(C123,10,1)="D",2,1)&amp;" (65°)Tipo B"&amp;IF(MID(C123,3,3)="220","C",IF(MID(C123,3,3)="138","S",""))&amp;IF(MID(C123,10,1)="D",2,1)&amp;RIGHT(C123,2)</f>
        <v>Torre de ángulo mayor tipo BC1 (65°)Tipo BC1-3</v>
      </c>
      <c r="E123" s="82" t="s">
        <v>44</v>
      </c>
      <c r="F123" s="83">
        <v>0</v>
      </c>
      <c r="G123" s="84">
        <f>VLOOKUP(C123,'[10]Resumen Peso'!$B$1:$D$65536,3,0)*$C$14</f>
        <v>19790.762103330162</v>
      </c>
      <c r="H123" s="85"/>
      <c r="I123" s="86"/>
      <c r="J123" s="87">
        <f>+VLOOKUP(C123,'[10]Resumen Peso'!$B$1:$D$65536,3,0)</f>
        <v>12287.872221828977</v>
      </c>
      <c r="N123" s="57"/>
      <c r="O123" s="57"/>
      <c r="P123" s="57"/>
      <c r="Q123" s="57"/>
      <c r="R123" s="57"/>
    </row>
    <row r="124" spans="1:18" x14ac:dyDescent="0.2">
      <c r="A124" s="78"/>
      <c r="B124" s="79">
        <f t="shared" si="1"/>
        <v>108</v>
      </c>
      <c r="C124" s="80" t="s">
        <v>151</v>
      </c>
      <c r="D124" s="81" t="str">
        <f>+"Torre de ángulo mayor tipo B"&amp;IF(MID(C124,3,3)="220","C",IF(MID(C124,3,3)="138","S",""))&amp;IF(MID(C124,10,1)="D",2,1)&amp;" (65°)Tipo B"&amp;IF(MID(C124,3,3)="220","C",IF(MID(C124,3,3)="138","S",""))&amp;IF(MID(C124,10,1)="D",2,1)&amp;RIGHT(C124,2)</f>
        <v>Torre de ángulo mayor tipo BC1 (65°)Tipo BC1±0</v>
      </c>
      <c r="E124" s="82" t="s">
        <v>44</v>
      </c>
      <c r="F124" s="83">
        <v>0</v>
      </c>
      <c r="G124" s="84">
        <f>VLOOKUP(C124,'[10]Resumen Peso'!$B$1:$D$65536,3,0)*$C$14</f>
        <v>22038.710582773008</v>
      </c>
      <c r="H124" s="85"/>
      <c r="I124" s="86"/>
      <c r="J124" s="87">
        <f>+VLOOKUP(C124,'[10]Resumen Peso'!$B$1:$D$65536,3,0)</f>
        <v>13683.59935615699</v>
      </c>
      <c r="N124" s="57"/>
      <c r="O124" s="57"/>
      <c r="P124" s="57"/>
      <c r="Q124" s="57"/>
      <c r="R124" s="57"/>
    </row>
    <row r="125" spans="1:18" x14ac:dyDescent="0.2">
      <c r="A125" s="78"/>
      <c r="B125" s="79">
        <f t="shared" si="1"/>
        <v>109</v>
      </c>
      <c r="C125" s="80" t="s">
        <v>152</v>
      </c>
      <c r="D125" s="81" t="str">
        <f>+"Torre de ángulo mayor tipo B"&amp;IF(MID(C125,3,3)="220","C",IF(MID(C125,3,3)="138","S",""))&amp;IF(MID(C125,10,1)="D",2,1)&amp;" (65°)Tipo B"&amp;IF(MID(C125,3,3)="220","C",IF(MID(C125,3,3)="138","S",""))&amp;IF(MID(C125,10,1)="D",2,1)&amp;RIGHT(C125,2)</f>
        <v>Torre de ángulo mayor tipo BC1 (65°)Tipo BC1+3</v>
      </c>
      <c r="E125" s="82" t="s">
        <v>44</v>
      </c>
      <c r="F125" s="83">
        <v>0</v>
      </c>
      <c r="G125" s="84">
        <f>VLOOKUP(C125,'[10]Resumen Peso'!$B$1:$D$65536,3,0)*$C$14</f>
        <v>24683.355852705772</v>
      </c>
      <c r="H125" s="85"/>
      <c r="I125" s="86"/>
      <c r="J125" s="87">
        <f>+VLOOKUP(C125,'[10]Resumen Peso'!$B$1:$D$65536,3,0)</f>
        <v>15325.631278895831</v>
      </c>
      <c r="N125" s="57"/>
      <c r="O125" s="57"/>
      <c r="P125" s="57"/>
      <c r="Q125" s="57"/>
      <c r="R125" s="57"/>
    </row>
    <row r="126" spans="1:18" x14ac:dyDescent="0.2">
      <c r="A126" s="78"/>
      <c r="B126" s="79">
        <f t="shared" si="1"/>
        <v>110</v>
      </c>
      <c r="C126" s="80" t="s">
        <v>153</v>
      </c>
      <c r="D126" s="81" t="str">
        <f>+"Torre de anclaje, retención intermedia y terminal (15°) Tipo R"&amp;IF(MID(C126,3,3)="220","C",IF(MID(C126,3,3)="138","S",""))&amp;IF(MID(C126,10,1)="D",2,1)&amp;RIGHT(C126,2)</f>
        <v>Torre de anclaje, retención intermedia y terminal (15°) Tipo RC1-3</v>
      </c>
      <c r="E126" s="82" t="s">
        <v>44</v>
      </c>
      <c r="F126" s="83">
        <v>0</v>
      </c>
      <c r="G126" s="84">
        <f>VLOOKUP(C126,'[10]Resumen Peso'!$B$1:$D$65536,3,0)*$C$14</f>
        <v>25481.884453251379</v>
      </c>
      <c r="H126" s="85"/>
      <c r="I126" s="86"/>
      <c r="J126" s="87">
        <f>+VLOOKUP(C126,'[10]Resumen Peso'!$B$1:$D$65536,3,0)</f>
        <v>15821.429134367463</v>
      </c>
      <c r="N126" s="57"/>
      <c r="O126" s="57"/>
      <c r="P126" s="57"/>
      <c r="Q126" s="57"/>
      <c r="R126" s="57"/>
    </row>
    <row r="127" spans="1:18" x14ac:dyDescent="0.2">
      <c r="A127" s="78"/>
      <c r="B127" s="79">
        <f t="shared" si="1"/>
        <v>111</v>
      </c>
      <c r="C127" s="80" t="s">
        <v>154</v>
      </c>
      <c r="D127" s="81" t="str">
        <f>+"Torre de anclaje, retención intermedia y terminal (15°) Tipo R"&amp;IF(MID(C127,3,3)="220","C",IF(MID(C127,3,3)="138","S",""))&amp;IF(MID(C127,10,1)="D",2,1)&amp;RIGHT(C127,2)</f>
        <v>Torre de anclaje, retención intermedia y terminal (15°) Tipo RC1±0</v>
      </c>
      <c r="E127" s="82" t="s">
        <v>44</v>
      </c>
      <c r="F127" s="83">
        <v>0</v>
      </c>
      <c r="G127" s="84">
        <f>VLOOKUP(C127,'[10]Resumen Peso'!$B$1:$D$65536,3,0)*$C$14</f>
        <v>28407.897941194406</v>
      </c>
      <c r="H127" s="85"/>
      <c r="I127" s="86"/>
      <c r="J127" s="87">
        <f>+VLOOKUP(C127,'[10]Resumen Peso'!$B$1:$D$65536,3,0)</f>
        <v>17638.159570086358</v>
      </c>
      <c r="N127" s="57"/>
      <c r="O127" s="57"/>
      <c r="P127" s="57"/>
      <c r="Q127" s="57"/>
      <c r="R127" s="57"/>
    </row>
    <row r="128" spans="1:18" x14ac:dyDescent="0.2">
      <c r="A128" s="78"/>
      <c r="B128" s="79">
        <f t="shared" si="1"/>
        <v>112</v>
      </c>
      <c r="C128" s="80" t="s">
        <v>155</v>
      </c>
      <c r="D128" s="81" t="str">
        <f>+"Torre de anclaje, retención intermedia y terminal (15°) Tipo R"&amp;IF(MID(C128,3,3)="220","C",IF(MID(C128,3,3)="138","S",""))&amp;IF(MID(C128,10,1)="D",2,1)&amp;RIGHT(C128,2)</f>
        <v>Torre de anclaje, retención intermedia y terminal (15°) Tipo RC1+3</v>
      </c>
      <c r="E128" s="82" t="s">
        <v>44</v>
      </c>
      <c r="F128" s="83">
        <v>0</v>
      </c>
      <c r="G128" s="84">
        <f>VLOOKUP(C128,'[10]Resumen Peso'!$B$1:$D$65536,3,0)*$C$14</f>
        <v>31333.911429137428</v>
      </c>
      <c r="H128" s="85"/>
      <c r="I128" s="86"/>
      <c r="J128" s="87">
        <f>+VLOOKUP(C128,'[10]Resumen Peso'!$B$1:$D$65536,3,0)</f>
        <v>19454.890005805253</v>
      </c>
      <c r="N128" s="57"/>
      <c r="O128" s="57"/>
      <c r="P128" s="57"/>
      <c r="Q128" s="57"/>
      <c r="R128" s="57"/>
    </row>
    <row r="129" spans="1:18" x14ac:dyDescent="0.2">
      <c r="A129" s="78"/>
      <c r="B129" s="79">
        <f t="shared" si="1"/>
        <v>113</v>
      </c>
      <c r="C129" s="80" t="s">
        <v>156</v>
      </c>
      <c r="D129" s="81" t="str">
        <f>+"Torre de suspensión tipo S"&amp;IF(MID(C129,3,3)="220","C",IF(MID(C129,3,3)="138","S",""))&amp;IF(MID(C129,10,1)="D",2,1)&amp;" (5°)Tipo S"&amp;IF(MID(C129,3,3)="220","C",IF(MID(C129,3,3)="138","S",""))&amp;IF(MID(C129,10,1)="D",2,1)&amp;RIGHT(C129,2)</f>
        <v>Torre de suspensión tipo SC1 (5°)Tipo SC1-6</v>
      </c>
      <c r="E129" s="82" t="s">
        <v>44</v>
      </c>
      <c r="F129" s="83">
        <v>0</v>
      </c>
      <c r="G129" s="84">
        <f>VLOOKUP(C129,'[10]Resumen Peso'!$B$1:$D$65536,3,0)*$C$14</f>
        <v>7692.6796031158347</v>
      </c>
      <c r="H129" s="85"/>
      <c r="I129" s="86"/>
      <c r="J129" s="87">
        <f>+VLOOKUP(C129,'[10]Resumen Peso'!$B$1:$D$65536,3,0)</f>
        <v>4776.3023734518829</v>
      </c>
      <c r="N129" s="57"/>
      <c r="O129" s="57"/>
      <c r="P129" s="57"/>
      <c r="Q129" s="57"/>
      <c r="R129" s="57"/>
    </row>
    <row r="130" spans="1:18" x14ac:dyDescent="0.2">
      <c r="A130" s="78"/>
      <c r="B130" s="79">
        <f t="shared" si="1"/>
        <v>114</v>
      </c>
      <c r="C130" s="80" t="s">
        <v>157</v>
      </c>
      <c r="D130" s="81" t="str">
        <f>+"Torre de suspensión tipo S"&amp;IF(MID(C130,3,3)="220","C",IF(MID(C130,3,3)="138","S",""))&amp;IF(MID(C130,10,1)="D",2,1)&amp;" (5°)Tipo S"&amp;IF(MID(C130,3,3)="220","C",IF(MID(C130,3,3)="138","S",""))&amp;IF(MID(C130,10,1)="D",2,1)&amp;RIGHT(C130,2)</f>
        <v>Torre de suspensión tipo SC1 (5°)Tipo SC1-3</v>
      </c>
      <c r="E130" s="82" t="s">
        <v>44</v>
      </c>
      <c r="F130" s="83">
        <v>0</v>
      </c>
      <c r="G130" s="84">
        <f>VLOOKUP(C130,'[10]Resumen Peso'!$B$1:$D$65536,3,0)*$C$14</f>
        <v>8801.5343206820817</v>
      </c>
      <c r="H130" s="85"/>
      <c r="I130" s="86"/>
      <c r="J130" s="87">
        <f>+VLOOKUP(C130,'[10]Resumen Peso'!$B$1:$D$65536,3,0)</f>
        <v>5464.7783912467485</v>
      </c>
      <c r="N130" s="57"/>
      <c r="O130" s="57"/>
      <c r="P130" s="57"/>
      <c r="Q130" s="57"/>
      <c r="R130" s="57"/>
    </row>
    <row r="131" spans="1:18" x14ac:dyDescent="0.2">
      <c r="A131" s="78"/>
      <c r="B131" s="79">
        <f t="shared" si="1"/>
        <v>115</v>
      </c>
      <c r="C131" s="80" t="s">
        <v>158</v>
      </c>
      <c r="D131" s="81" t="str">
        <f>+"Torre de suspensión tipo S"&amp;IF(MID(C131,3,3)="220","C",IF(MID(C131,3,3)="138","S",""))&amp;IF(MID(C131,10,1)="D",2,1)&amp;" (5°)Tipo S"&amp;IF(MID(C131,3,3)="220","C",IF(MID(C131,3,3)="138","S",""))&amp;IF(MID(C131,10,1)="D",2,1)&amp;RIGHT(C131,2)</f>
        <v>Torre de suspensión tipo SC1 (5°)Tipo SC1±0</v>
      </c>
      <c r="E131" s="82" t="s">
        <v>44</v>
      </c>
      <c r="F131" s="83">
        <v>0</v>
      </c>
      <c r="G131" s="84">
        <f>VLOOKUP(C131,'[10]Resumen Peso'!$B$1:$D$65536,3,0)*$C$14</f>
        <v>9900.4885496986299</v>
      </c>
      <c r="H131" s="85"/>
      <c r="I131" s="86"/>
      <c r="J131" s="87">
        <f>+VLOOKUP(C131,'[10]Resumen Peso'!$B$1:$D$65536,3,0)</f>
        <v>6147.1073017398749</v>
      </c>
      <c r="N131" s="57"/>
      <c r="O131" s="57"/>
      <c r="P131" s="57"/>
      <c r="Q131" s="57"/>
      <c r="R131" s="57"/>
    </row>
    <row r="132" spans="1:18" x14ac:dyDescent="0.2">
      <c r="A132" s="78"/>
      <c r="B132" s="79">
        <f t="shared" si="1"/>
        <v>116</v>
      </c>
      <c r="C132" s="80" t="s">
        <v>159</v>
      </c>
      <c r="D132" s="81" t="str">
        <f>+"Torre de suspensión tipo S"&amp;IF(MID(C132,3,3)="220","C",IF(MID(C132,3,3)="138","S",""))&amp;IF(MID(C132,10,1)="D",2,1)&amp;" (5°)Tipo S"&amp;IF(MID(C132,3,3)="220","C",IF(MID(C132,3,3)="138","S",""))&amp;IF(MID(C132,10,1)="D",2,1)&amp;RIGHT(C132,2)</f>
        <v>Torre de suspensión tipo SC1 (5°)Tipo SC1+3</v>
      </c>
      <c r="E132" s="82" t="s">
        <v>44</v>
      </c>
      <c r="F132" s="83">
        <v>0</v>
      </c>
      <c r="G132" s="84">
        <f>VLOOKUP(C132,'[10]Resumen Peso'!$B$1:$D$65536,3,0)*$C$14</f>
        <v>10989.54229016548</v>
      </c>
      <c r="H132" s="85"/>
      <c r="I132" s="86"/>
      <c r="J132" s="87">
        <f>+VLOOKUP(C132,'[10]Resumen Peso'!$B$1:$D$65536,3,0)</f>
        <v>6823.289104931262</v>
      </c>
      <c r="N132" s="57"/>
      <c r="O132" s="57"/>
      <c r="P132" s="57"/>
      <c r="Q132" s="57"/>
      <c r="R132" s="57"/>
    </row>
    <row r="133" spans="1:18" x14ac:dyDescent="0.2">
      <c r="A133" s="78"/>
      <c r="B133" s="79">
        <f t="shared" si="1"/>
        <v>117</v>
      </c>
      <c r="C133" s="80" t="s">
        <v>160</v>
      </c>
      <c r="D133" s="81" t="str">
        <f>+"Torre de suspensión tipo S"&amp;IF(MID(C133,3,3)="220","C",IF(MID(C133,3,3)="138","S",""))&amp;IF(MID(C133,10,1)="D",2,1)&amp;" (5°)Tipo S"&amp;IF(MID(C133,3,3)="220","C",IF(MID(C133,3,3)="138","S",""))&amp;IF(MID(C133,10,1)="D",2,1)&amp;RIGHT(C133,2)</f>
        <v>Torre de suspensión tipo SC1 (5°)Tipo SC1+6</v>
      </c>
      <c r="E133" s="82" t="s">
        <v>44</v>
      </c>
      <c r="F133" s="83">
        <v>0</v>
      </c>
      <c r="G133" s="84">
        <f>VLOOKUP(C133,'[10]Resumen Peso'!$B$1:$D$65536,3,0)*$C$14</f>
        <v>12078.596030632329</v>
      </c>
      <c r="H133" s="85"/>
      <c r="I133" s="86"/>
      <c r="J133" s="87">
        <f>+VLOOKUP(C133,'[10]Resumen Peso'!$B$1:$D$65536,3,0)</f>
        <v>7499.4709081226474</v>
      </c>
      <c r="N133" s="57"/>
      <c r="O133" s="57"/>
      <c r="P133" s="57"/>
      <c r="Q133" s="57"/>
      <c r="R133" s="57"/>
    </row>
    <row r="134" spans="1:18" x14ac:dyDescent="0.2">
      <c r="A134" s="78"/>
      <c r="B134" s="79">
        <f t="shared" si="1"/>
        <v>118</v>
      </c>
      <c r="C134" s="80" t="s">
        <v>161</v>
      </c>
      <c r="D134" s="81" t="str">
        <f>+"Torre de ángulo menor tipo A"&amp;IF(MID(C134,3,3)="220","C",IF(MID(C134,3,3)="138","S",""))&amp;IF(MID(C134,10,1)="D",2,1)&amp;" (30°)Tipo A"&amp;IF(MID(C134,3,3)="220","C",IF(MID(C134,3,3)="138","S",""))&amp;IF(MID(C134,10,1)="D",2,1)&amp;RIGHT(C134,2)</f>
        <v>Torre de ángulo menor tipo AC1 (30°)Tipo AC1-3</v>
      </c>
      <c r="E134" s="82" t="s">
        <v>44</v>
      </c>
      <c r="F134" s="83">
        <v>0</v>
      </c>
      <c r="G134" s="84">
        <f>VLOOKUP(C134,'[10]Resumen Peso'!$B$1:$D$65536,3,0)*$C$14</f>
        <v>13541.076398216712</v>
      </c>
      <c r="H134" s="85"/>
      <c r="I134" s="86"/>
      <c r="J134" s="87">
        <f>+VLOOKUP(C134,'[10]Resumen Peso'!$B$1:$D$65536,3,0)</f>
        <v>8407.5093045210597</v>
      </c>
      <c r="N134" s="57"/>
      <c r="O134" s="57"/>
      <c r="P134" s="57"/>
      <c r="Q134" s="57"/>
      <c r="R134" s="57"/>
    </row>
    <row r="135" spans="1:18" x14ac:dyDescent="0.2">
      <c r="A135" s="78"/>
      <c r="B135" s="79">
        <f t="shared" si="1"/>
        <v>119</v>
      </c>
      <c r="C135" s="80" t="s">
        <v>162</v>
      </c>
      <c r="D135" s="81" t="str">
        <f>+"Torre de ángulo menor tipo A"&amp;IF(MID(C135,3,3)="220","C",IF(MID(C135,3,3)="138","S",""))&amp;IF(MID(C135,10,1)="D",2,1)&amp;" (30°)Tipo A"&amp;IF(MID(C135,3,3)="220","C",IF(MID(C135,3,3)="138","S",""))&amp;IF(MID(C135,10,1)="D",2,1)&amp;RIGHT(C135,2)</f>
        <v>Torre de ángulo menor tipo AC1 (30°)Tipo AC1±0</v>
      </c>
      <c r="E135" s="82" t="s">
        <v>44</v>
      </c>
      <c r="F135" s="83">
        <v>0</v>
      </c>
      <c r="G135" s="84">
        <f>VLOOKUP(C135,'[10]Resumen Peso'!$B$1:$D$65536,3,0)*$C$14</f>
        <v>15028.941618442521</v>
      </c>
      <c r="H135" s="85"/>
      <c r="I135" s="86"/>
      <c r="J135" s="87">
        <f>+VLOOKUP(C135,'[10]Resumen Peso'!$B$1:$D$65536,3,0)</f>
        <v>9331.308884041131</v>
      </c>
      <c r="N135" s="57"/>
      <c r="O135" s="57"/>
      <c r="P135" s="57"/>
      <c r="Q135" s="57"/>
      <c r="R135" s="57"/>
    </row>
    <row r="136" spans="1:18" x14ac:dyDescent="0.2">
      <c r="A136" s="78"/>
      <c r="B136" s="79">
        <f t="shared" si="1"/>
        <v>120</v>
      </c>
      <c r="C136" s="80" t="s">
        <v>163</v>
      </c>
      <c r="D136" s="81" t="str">
        <f>+"Torre de ángulo menor tipo A"&amp;IF(MID(C136,3,3)="220","C",IF(MID(C136,3,3)="138","S",""))&amp;IF(MID(C136,10,1)="D",2,1)&amp;" (30°)Tipo A"&amp;IF(MID(C136,3,3)="220","C",IF(MID(C136,3,3)="138","S",""))&amp;IF(MID(C136,10,1)="D",2,1)&amp;RIGHT(C136,2)</f>
        <v>Torre de ángulo menor tipo AC1 (30°)Tipo AC1+3</v>
      </c>
      <c r="E136" s="82" t="s">
        <v>44</v>
      </c>
      <c r="F136" s="83">
        <v>0</v>
      </c>
      <c r="G136" s="84">
        <f>VLOOKUP(C136,'[10]Resumen Peso'!$B$1:$D$65536,3,0)*$C$14</f>
        <v>16516.80683866833</v>
      </c>
      <c r="H136" s="85"/>
      <c r="I136" s="86"/>
      <c r="J136" s="87">
        <f>+VLOOKUP(C136,'[10]Resumen Peso'!$B$1:$D$65536,3,0)</f>
        <v>10255.108463561202</v>
      </c>
      <c r="N136" s="57"/>
      <c r="O136" s="57"/>
      <c r="P136" s="57"/>
      <c r="Q136" s="57"/>
      <c r="R136" s="57"/>
    </row>
    <row r="137" spans="1:18" x14ac:dyDescent="0.2">
      <c r="A137" s="78"/>
      <c r="B137" s="79">
        <f t="shared" si="1"/>
        <v>121</v>
      </c>
      <c r="C137" s="80" t="s">
        <v>164</v>
      </c>
      <c r="D137" s="81" t="str">
        <f>+"Torre de ángulo mayor tipo B"&amp;IF(MID(C137,3,3)="220","C",IF(MID(C137,3,3)="138","S",""))&amp;IF(MID(C137,10,1)="D",2,1)&amp;" (65°)Tipo B"&amp;IF(MID(C137,3,3)="220","C",IF(MID(C137,3,3)="138","S",""))&amp;IF(MID(C137,10,1)="D",2,1)&amp;RIGHT(C137,2)</f>
        <v>Torre de ángulo mayor tipo BC1 (65°)Tipo BC1-3</v>
      </c>
      <c r="E137" s="82" t="s">
        <v>44</v>
      </c>
      <c r="F137" s="83">
        <v>0</v>
      </c>
      <c r="G137" s="84">
        <f>VLOOKUP(C137,'[10]Resumen Peso'!$B$1:$D$65536,3,0)*$C$14</f>
        <v>18273.569882331318</v>
      </c>
      <c r="H137" s="85"/>
      <c r="I137" s="86"/>
      <c r="J137" s="87">
        <f>+VLOOKUP(C137,'[10]Resumen Peso'!$B$1:$D$65536,3,0)</f>
        <v>11345.863821634541</v>
      </c>
      <c r="N137" s="57"/>
      <c r="O137" s="57"/>
      <c r="P137" s="57"/>
      <c r="Q137" s="57"/>
      <c r="R137" s="57"/>
    </row>
    <row r="138" spans="1:18" x14ac:dyDescent="0.2">
      <c r="A138" s="78"/>
      <c r="B138" s="79">
        <f t="shared" si="1"/>
        <v>122</v>
      </c>
      <c r="C138" s="80" t="s">
        <v>165</v>
      </c>
      <c r="D138" s="81" t="str">
        <f>+"Torre de ángulo mayor tipo B"&amp;IF(MID(C138,3,3)="220","C",IF(MID(C138,3,3)="138","S",""))&amp;IF(MID(C138,10,1)="D",2,1)&amp;" (65°)Tipo B"&amp;IF(MID(C138,3,3)="220","C",IF(MID(C138,3,3)="138","S",""))&amp;IF(MID(C138,10,1)="D",2,1)&amp;RIGHT(C138,2)</f>
        <v>Torre de ángulo mayor tipo BC1 (65°)Tipo BC1±0</v>
      </c>
      <c r="E138" s="82" t="s">
        <v>44</v>
      </c>
      <c r="F138" s="83">
        <v>0</v>
      </c>
      <c r="G138" s="84">
        <f>VLOOKUP(C138,'[10]Resumen Peso'!$B$1:$D$65536,3,0)*$C$14</f>
        <v>20349.186951371175</v>
      </c>
      <c r="H138" s="85"/>
      <c r="I138" s="86"/>
      <c r="J138" s="87">
        <f>+VLOOKUP(C138,'[10]Resumen Peso'!$B$1:$D$65536,3,0)</f>
        <v>12634.592228991693</v>
      </c>
      <c r="N138" s="57"/>
      <c r="O138" s="57"/>
      <c r="P138" s="57"/>
      <c r="Q138" s="57"/>
      <c r="R138" s="57"/>
    </row>
    <row r="139" spans="1:18" x14ac:dyDescent="0.2">
      <c r="A139" s="78"/>
      <c r="B139" s="79">
        <f t="shared" si="1"/>
        <v>123</v>
      </c>
      <c r="C139" s="80" t="s">
        <v>166</v>
      </c>
      <c r="D139" s="81" t="str">
        <f>+"Torre de ángulo mayor tipo B"&amp;IF(MID(C139,3,3)="220","C",IF(MID(C139,3,3)="138","S",""))&amp;IF(MID(C139,10,1)="D",2,1)&amp;" (65°)Tipo B"&amp;IF(MID(C139,3,3)="220","C",IF(MID(C139,3,3)="138","S",""))&amp;IF(MID(C139,10,1)="D",2,1)&amp;RIGHT(C139,2)</f>
        <v>Torre de ángulo mayor tipo BC1 (65°)Tipo BC1+3</v>
      </c>
      <c r="E139" s="82" t="s">
        <v>44</v>
      </c>
      <c r="F139" s="83">
        <v>0</v>
      </c>
      <c r="G139" s="84">
        <f>VLOOKUP(C139,'[10]Resumen Peso'!$B$1:$D$65536,3,0)*$C$14</f>
        <v>22791.089385535717</v>
      </c>
      <c r="H139" s="85"/>
      <c r="I139" s="86"/>
      <c r="J139" s="87">
        <f>+VLOOKUP(C139,'[10]Resumen Peso'!$B$1:$D$65536,3,0)</f>
        <v>14150.743296470697</v>
      </c>
      <c r="N139" s="57"/>
      <c r="O139" s="57"/>
      <c r="P139" s="57"/>
      <c r="Q139" s="57"/>
      <c r="R139" s="57"/>
    </row>
    <row r="140" spans="1:18" x14ac:dyDescent="0.2">
      <c r="A140" s="78"/>
      <c r="B140" s="79">
        <f t="shared" si="1"/>
        <v>124</v>
      </c>
      <c r="C140" s="80" t="s">
        <v>167</v>
      </c>
      <c r="D140" s="81" t="str">
        <f>+"Torre de anclaje, retención intermedia y terminal (15°) Tipo R"&amp;IF(MID(C140,3,3)="220","C",IF(MID(C140,3,3)="138","S",""))&amp;IF(MID(C140,10,1)="D",2,1)&amp;RIGHT(C140,2)</f>
        <v>Torre de anclaje, retención intermedia y terminal (15°) Tipo RC1-3</v>
      </c>
      <c r="E140" s="82" t="s">
        <v>44</v>
      </c>
      <c r="F140" s="83">
        <v>0</v>
      </c>
      <c r="G140" s="84">
        <f>VLOOKUP(C140,'[10]Resumen Peso'!$B$1:$D$65536,3,0)*$C$14</f>
        <v>23528.401476344745</v>
      </c>
      <c r="H140" s="85"/>
      <c r="I140" s="86"/>
      <c r="J140" s="87">
        <f>+VLOOKUP(C140,'[10]Resumen Peso'!$B$1:$D$65536,3,0)</f>
        <v>14608.532476703751</v>
      </c>
      <c r="N140" s="57"/>
      <c r="O140" s="57"/>
      <c r="P140" s="57"/>
      <c r="Q140" s="57"/>
      <c r="R140" s="57"/>
    </row>
    <row r="141" spans="1:18" x14ac:dyDescent="0.2">
      <c r="A141" s="78"/>
      <c r="B141" s="79">
        <f t="shared" si="1"/>
        <v>125</v>
      </c>
      <c r="C141" s="80" t="s">
        <v>168</v>
      </c>
      <c r="D141" s="81" t="str">
        <f>+"Torre de anclaje, retención intermedia y terminal (15°) Tipo R"&amp;IF(MID(C141,3,3)="220","C",IF(MID(C141,3,3)="138","S",""))&amp;IF(MID(C141,10,1)="D",2,1)&amp;RIGHT(C141,2)</f>
        <v>Torre de anclaje, retención intermedia y terminal (15°) Tipo RC1±0</v>
      </c>
      <c r="E141" s="82" t="s">
        <v>44</v>
      </c>
      <c r="F141" s="83">
        <v>0</v>
      </c>
      <c r="G141" s="84">
        <f>VLOOKUP(C141,'[10]Resumen Peso'!$B$1:$D$65536,3,0)*$C$14</f>
        <v>26230.101980317442</v>
      </c>
      <c r="H141" s="85"/>
      <c r="I141" s="86"/>
      <c r="J141" s="87">
        <f>+VLOOKUP(C141,'[10]Resumen Peso'!$B$1:$D$65536,3,0)</f>
        <v>16285.98938317029</v>
      </c>
      <c r="N141" s="57"/>
      <c r="O141" s="57"/>
      <c r="P141" s="57"/>
      <c r="Q141" s="57"/>
      <c r="R141" s="57"/>
    </row>
    <row r="142" spans="1:18" x14ac:dyDescent="0.2">
      <c r="A142" s="78"/>
      <c r="B142" s="79">
        <f t="shared" si="1"/>
        <v>126</v>
      </c>
      <c r="C142" s="80" t="s">
        <v>169</v>
      </c>
      <c r="D142" s="81" t="str">
        <f>+"Torre de anclaje, retención intermedia y terminal (15°) Tipo R"&amp;IF(MID(C142,3,3)="220","C",IF(MID(C142,3,3)="138","S",""))&amp;IF(MID(C142,10,1)="D",2,1)&amp;RIGHT(C142,2)</f>
        <v>Torre de anclaje, retención intermedia y terminal (15°) Tipo RC1+3</v>
      </c>
      <c r="E142" s="82" t="s">
        <v>44</v>
      </c>
      <c r="F142" s="83">
        <v>0</v>
      </c>
      <c r="G142" s="84">
        <f>VLOOKUP(C142,'[10]Resumen Peso'!$B$1:$D$65536,3,0)*$C$14</f>
        <v>28931.80248429014</v>
      </c>
      <c r="H142" s="85"/>
      <c r="I142" s="86"/>
      <c r="J142" s="87">
        <f>+VLOOKUP(C142,'[10]Resumen Peso'!$B$1:$D$65536,3,0)</f>
        <v>17963.446289636831</v>
      </c>
      <c r="N142" s="57"/>
      <c r="O142" s="57"/>
      <c r="P142" s="57"/>
      <c r="Q142" s="57"/>
      <c r="R142" s="57"/>
    </row>
    <row r="143" spans="1:18" x14ac:dyDescent="0.2">
      <c r="A143" s="78"/>
      <c r="B143" s="79">
        <f t="shared" si="1"/>
        <v>127</v>
      </c>
      <c r="C143" s="80" t="s">
        <v>170</v>
      </c>
      <c r="D143" s="81" t="str">
        <f>+"Torre de suspensión tipo S"&amp;IF(MID(C143,3,3)="220","C",IF(MID(C143,3,3)="138","S",""))&amp;IF(MID(C143,10,1)="D",2,1)&amp;" (5°)Tipo S"&amp;IF(MID(C143,3,3)="220","C",IF(MID(C143,3,3)="138","S",""))&amp;IF(MID(C143,10,1)="D",2,1)&amp;RIGHT(C143,2)</f>
        <v>Torre de suspensión tipo SC2 (5°)Tipo SC2-6</v>
      </c>
      <c r="E143" s="82" t="s">
        <v>44</v>
      </c>
      <c r="F143" s="83">
        <v>0</v>
      </c>
      <c r="G143" s="84">
        <f>VLOOKUP(C143,'[10]Resumen Peso'!$B$1:$D$65536,3,0)*$C$14</f>
        <v>9988.2739451106772</v>
      </c>
      <c r="H143" s="85"/>
      <c r="I143" s="86"/>
      <c r="J143" s="87">
        <f>+VLOOKUP(C143,'[10]Resumen Peso'!$B$1:$D$65536,3,0)</f>
        <v>6201.6123135294147</v>
      </c>
      <c r="N143" s="57"/>
      <c r="O143" s="57"/>
      <c r="P143" s="57"/>
      <c r="Q143" s="57"/>
      <c r="R143" s="57"/>
    </row>
    <row r="144" spans="1:18" x14ac:dyDescent="0.2">
      <c r="A144" s="78"/>
      <c r="B144" s="79">
        <f t="shared" si="1"/>
        <v>128</v>
      </c>
      <c r="C144" s="80" t="s">
        <v>171</v>
      </c>
      <c r="D144" s="81" t="str">
        <f>+"Torre de suspensión tipo S"&amp;IF(MID(C144,3,3)="220","C",IF(MID(C144,3,3)="138","S",""))&amp;IF(MID(C144,10,1)="D",2,1)&amp;" (5°)Tipo S"&amp;IF(MID(C144,3,3)="220","C",IF(MID(C144,3,3)="138","S",""))&amp;IF(MID(C144,10,1)="D",2,1)&amp;RIGHT(C144,2)</f>
        <v>Torre de suspensión tipo SC2 (5°)Tipo SC2-3</v>
      </c>
      <c r="E144" s="82" t="s">
        <v>44</v>
      </c>
      <c r="F144" s="83">
        <v>0</v>
      </c>
      <c r="G144" s="84">
        <f>VLOOKUP(C144,'[10]Resumen Peso'!$B$1:$D$65536,3,0)*$C$14</f>
        <v>11428.02514440591</v>
      </c>
      <c r="H144" s="85"/>
      <c r="I144" s="86"/>
      <c r="J144" s="87">
        <f>+VLOOKUP(C144,'[10]Resumen Peso'!$B$1:$D$65536,3,0)</f>
        <v>7095.5384127768975</v>
      </c>
      <c r="N144" s="57"/>
      <c r="O144" s="57"/>
      <c r="P144" s="57"/>
      <c r="Q144" s="57"/>
      <c r="R144" s="57"/>
    </row>
    <row r="145" spans="1:18" x14ac:dyDescent="0.2">
      <c r="A145" s="78"/>
      <c r="B145" s="79">
        <f t="shared" si="1"/>
        <v>129</v>
      </c>
      <c r="C145" s="80" t="s">
        <v>172</v>
      </c>
      <c r="D145" s="81" t="str">
        <f>+"Torre de suspensión tipo S"&amp;IF(MID(C145,3,3)="220","C",IF(MID(C145,3,3)="138","S",""))&amp;IF(MID(C145,10,1)="D",2,1)&amp;" (5°)Tipo S"&amp;IF(MID(C145,3,3)="220","C",IF(MID(C145,3,3)="138","S",""))&amp;IF(MID(C145,10,1)="D",2,1)&amp;RIGHT(C145,2)</f>
        <v>Torre de suspensión tipo SC2 (5°)Tipo SC2±0</v>
      </c>
      <c r="E145" s="82" t="s">
        <v>44</v>
      </c>
      <c r="F145" s="83">
        <v>0</v>
      </c>
      <c r="G145" s="84">
        <f>VLOOKUP(C145,'[10]Resumen Peso'!$B$1:$D$65536,3,0)*$C$14</f>
        <v>12854.921422278865</v>
      </c>
      <c r="H145" s="85"/>
      <c r="I145" s="86"/>
      <c r="J145" s="87">
        <f>+VLOOKUP(C145,'[10]Resumen Peso'!$B$1:$D$65536,3,0)</f>
        <v>7981.4830289953852</v>
      </c>
      <c r="N145" s="57"/>
      <c r="O145" s="57"/>
      <c r="P145" s="57"/>
      <c r="Q145" s="57"/>
      <c r="R145" s="57"/>
    </row>
    <row r="146" spans="1:18" x14ac:dyDescent="0.2">
      <c r="A146" s="78"/>
      <c r="B146" s="79">
        <f t="shared" ref="B146:B209" si="2">1+B145</f>
        <v>130</v>
      </c>
      <c r="C146" s="80" t="s">
        <v>173</v>
      </c>
      <c r="D146" s="81" t="str">
        <f>+"Torre de suspensión tipo S"&amp;IF(MID(C146,3,3)="220","C",IF(MID(C146,3,3)="138","S",""))&amp;IF(MID(C146,10,1)="D",2,1)&amp;" (5°)Tipo S"&amp;IF(MID(C146,3,3)="220","C",IF(MID(C146,3,3)="138","S",""))&amp;IF(MID(C146,10,1)="D",2,1)&amp;RIGHT(C146,2)</f>
        <v>Torre de suspensión tipo SC2 (5°)Tipo SC2+3</v>
      </c>
      <c r="E146" s="82" t="s">
        <v>44</v>
      </c>
      <c r="F146" s="83">
        <v>0</v>
      </c>
      <c r="G146" s="84">
        <f>VLOOKUP(C146,'[10]Resumen Peso'!$B$1:$D$65536,3,0)*$C$14</f>
        <v>14268.962778729541</v>
      </c>
      <c r="H146" s="85"/>
      <c r="I146" s="86"/>
      <c r="J146" s="87">
        <f>+VLOOKUP(C146,'[10]Resumen Peso'!$B$1:$D$65536,3,0)</f>
        <v>8859.4461621848786</v>
      </c>
      <c r="N146" s="57"/>
      <c r="O146" s="57"/>
      <c r="P146" s="57"/>
      <c r="Q146" s="57"/>
      <c r="R146" s="57"/>
    </row>
    <row r="147" spans="1:18" x14ac:dyDescent="0.2">
      <c r="A147" s="78"/>
      <c r="B147" s="79">
        <f t="shared" si="2"/>
        <v>131</v>
      </c>
      <c r="C147" s="80" t="s">
        <v>174</v>
      </c>
      <c r="D147" s="81" t="str">
        <f>+"Torre de suspensión tipo S"&amp;IF(MID(C147,3,3)="220","C",IF(MID(C147,3,3)="138","S",""))&amp;IF(MID(C147,10,1)="D",2,1)&amp;" (5°)Tipo S"&amp;IF(MID(C147,3,3)="220","C",IF(MID(C147,3,3)="138","S",""))&amp;IF(MID(C147,10,1)="D",2,1)&amp;RIGHT(C147,2)</f>
        <v>Torre de suspensión tipo SC2 (5°)Tipo SC2+6</v>
      </c>
      <c r="E147" s="82" t="s">
        <v>44</v>
      </c>
      <c r="F147" s="83">
        <v>0</v>
      </c>
      <c r="G147" s="84">
        <f>VLOOKUP(C147,'[10]Resumen Peso'!$B$1:$D$65536,3,0)*$C$14</f>
        <v>15683.004135180214</v>
      </c>
      <c r="H147" s="85"/>
      <c r="I147" s="86"/>
      <c r="J147" s="87">
        <f>+VLOOKUP(C147,'[10]Resumen Peso'!$B$1:$D$65536,3,0)</f>
        <v>9737.4092953743693</v>
      </c>
      <c r="N147" s="57"/>
      <c r="O147" s="57"/>
      <c r="P147" s="57"/>
      <c r="Q147" s="57"/>
      <c r="R147" s="57"/>
    </row>
    <row r="148" spans="1:18" x14ac:dyDescent="0.2">
      <c r="A148" s="78"/>
      <c r="B148" s="79">
        <f t="shared" si="2"/>
        <v>132</v>
      </c>
      <c r="C148" s="80" t="s">
        <v>175</v>
      </c>
      <c r="D148" s="81" t="str">
        <f>+"Torre de ángulo menor tipo A"&amp;IF(MID(C148,3,3)="220","C",IF(MID(C148,3,3)="138","S",""))&amp;IF(MID(C148,10,1)="D",2,1)&amp;" (30°)Tipo A"&amp;IF(MID(C148,3,3)="220","C",IF(MID(C148,3,3)="138","S",""))&amp;IF(MID(C148,10,1)="D",2,1)&amp;RIGHT(C148,2)</f>
        <v>Torre de ángulo menor tipo AC2 (30°)Tipo AC2-3</v>
      </c>
      <c r="E148" s="82" t="s">
        <v>44</v>
      </c>
      <c r="F148" s="83">
        <v>0</v>
      </c>
      <c r="G148" s="84">
        <f>VLOOKUP(C148,'[10]Resumen Peso'!$B$1:$D$65536,3,0)*$C$14</f>
        <v>17581.907417836403</v>
      </c>
      <c r="H148" s="85"/>
      <c r="I148" s="86"/>
      <c r="J148" s="87">
        <f>+VLOOKUP(C148,'[10]Resumen Peso'!$B$1:$D$65536,3,0)</f>
        <v>10916.418005451509</v>
      </c>
      <c r="N148" s="57"/>
      <c r="O148" s="57"/>
      <c r="P148" s="57"/>
      <c r="Q148" s="57"/>
      <c r="R148" s="57"/>
    </row>
    <row r="149" spans="1:18" x14ac:dyDescent="0.2">
      <c r="A149" s="78"/>
      <c r="B149" s="79">
        <f t="shared" si="2"/>
        <v>133</v>
      </c>
      <c r="C149" s="80" t="s">
        <v>176</v>
      </c>
      <c r="D149" s="81" t="str">
        <f>+"Torre de ángulo menor tipo A"&amp;IF(MID(C149,3,3)="220","C",IF(MID(C149,3,3)="138","S",""))&amp;IF(MID(C149,10,1)="D",2,1)&amp;" (30°)Tipo A"&amp;IF(MID(C149,3,3)="220","C",IF(MID(C149,3,3)="138","S",""))&amp;IF(MID(C149,10,1)="D",2,1)&amp;RIGHT(C149,2)</f>
        <v>Torre de ángulo menor tipo AC2 (30°)Tipo AC2±0</v>
      </c>
      <c r="E149" s="82" t="s">
        <v>44</v>
      </c>
      <c r="F149" s="83">
        <v>0</v>
      </c>
      <c r="G149" s="84">
        <f>VLOOKUP(C149,'[10]Resumen Peso'!$B$1:$D$65536,3,0)*$C$14</f>
        <v>19513.770719019314</v>
      </c>
      <c r="H149" s="85"/>
      <c r="I149" s="86"/>
      <c r="J149" s="87">
        <f>+VLOOKUP(C149,'[10]Resumen Peso'!$B$1:$D$65536,3,0)</f>
        <v>12115.891238014994</v>
      </c>
      <c r="N149" s="57"/>
      <c r="O149" s="57"/>
      <c r="P149" s="57"/>
      <c r="Q149" s="57"/>
      <c r="R149" s="57"/>
    </row>
    <row r="150" spans="1:18" x14ac:dyDescent="0.2">
      <c r="A150" s="78"/>
      <c r="B150" s="79">
        <f t="shared" si="2"/>
        <v>134</v>
      </c>
      <c r="C150" s="80" t="s">
        <v>177</v>
      </c>
      <c r="D150" s="81" t="str">
        <f>+"Torre de ángulo menor tipo A"&amp;IF(MID(C150,3,3)="220","C",IF(MID(C150,3,3)="138","S",""))&amp;IF(MID(C150,10,1)="D",2,1)&amp;" (30°)Tipo A"&amp;IF(MID(C150,3,3)="220","C",IF(MID(C150,3,3)="138","S",""))&amp;IF(MID(C150,10,1)="D",2,1)&amp;RIGHT(C150,2)</f>
        <v>Torre de ángulo menor tipo AC2 (30°)Tipo AC2+3</v>
      </c>
      <c r="E150" s="82" t="s">
        <v>44</v>
      </c>
      <c r="F150" s="83">
        <v>0</v>
      </c>
      <c r="G150" s="84">
        <f>VLOOKUP(C150,'[10]Resumen Peso'!$B$1:$D$65536,3,0)*$C$14</f>
        <v>21445.634020202229</v>
      </c>
      <c r="H150" s="85"/>
      <c r="I150" s="86"/>
      <c r="J150" s="87">
        <f>+VLOOKUP(C150,'[10]Resumen Peso'!$B$1:$D$65536,3,0)</f>
        <v>13315.364470578479</v>
      </c>
      <c r="N150" s="57"/>
      <c r="O150" s="57"/>
      <c r="P150" s="57"/>
      <c r="Q150" s="57"/>
      <c r="R150" s="57"/>
    </row>
    <row r="151" spans="1:18" x14ac:dyDescent="0.2">
      <c r="A151" s="78"/>
      <c r="B151" s="79">
        <f t="shared" si="2"/>
        <v>135</v>
      </c>
      <c r="C151" s="80" t="s">
        <v>178</v>
      </c>
      <c r="D151" s="81" t="str">
        <f>+"Torre de ángulo mayor tipo B"&amp;IF(MID(C151,3,3)="220","C",IF(MID(C151,3,3)="138","S",""))&amp;IF(MID(C151,10,1)="D",2,1)&amp;" (65°)Tipo B"&amp;IF(MID(C151,3,3)="220","C",IF(MID(C151,3,3)="138","S",""))&amp;IF(MID(C151,10,1)="D",2,1)&amp;RIGHT(C151,2)</f>
        <v>Torre de ángulo mayor tipo BC2 (65°)Tipo BC2-3</v>
      </c>
      <c r="E151" s="82" t="s">
        <v>44</v>
      </c>
      <c r="F151" s="83">
        <v>0</v>
      </c>
      <c r="G151" s="84">
        <f>VLOOKUP(C151,'[10]Resumen Peso'!$B$1:$D$65536,3,0)*$C$14</f>
        <v>23726.637707089831</v>
      </c>
      <c r="H151" s="85"/>
      <c r="I151" s="86"/>
      <c r="J151" s="87">
        <f>+VLOOKUP(C151,'[10]Resumen Peso'!$B$1:$D$65536,3,0)</f>
        <v>14731.615229172527</v>
      </c>
      <c r="N151" s="57"/>
      <c r="O151" s="57"/>
      <c r="P151" s="57"/>
      <c r="Q151" s="57"/>
      <c r="R151" s="57"/>
    </row>
    <row r="152" spans="1:18" x14ac:dyDescent="0.2">
      <c r="A152" s="78"/>
      <c r="B152" s="79">
        <f t="shared" si="2"/>
        <v>136</v>
      </c>
      <c r="C152" s="80" t="s">
        <v>179</v>
      </c>
      <c r="D152" s="81" t="str">
        <f>+"Torre de ángulo mayor tipo B"&amp;IF(MID(C152,3,3)="220","C",IF(MID(C152,3,3)="138","S",""))&amp;IF(MID(C152,10,1)="D",2,1)&amp;" (65°)Tipo B"&amp;IF(MID(C152,3,3)="220","C",IF(MID(C152,3,3)="138","S",""))&amp;IF(MID(C152,10,1)="D",2,1)&amp;RIGHT(C152,2)</f>
        <v>Torre de ángulo mayor tipo BC2 (65°)Tipo BC2±0</v>
      </c>
      <c r="E152" s="82" t="s">
        <v>44</v>
      </c>
      <c r="F152" s="83">
        <v>0</v>
      </c>
      <c r="G152" s="84">
        <f>VLOOKUP(C152,'[10]Resumen Peso'!$B$1:$D$65536,3,0)*$C$14</f>
        <v>26421.645553552153</v>
      </c>
      <c r="H152" s="85"/>
      <c r="I152" s="86"/>
      <c r="J152" s="87">
        <f>+VLOOKUP(C152,'[10]Resumen Peso'!$B$1:$D$65536,3,0)</f>
        <v>16404.916736272302</v>
      </c>
      <c r="N152" s="57"/>
      <c r="O152" s="57"/>
      <c r="P152" s="57"/>
      <c r="Q152" s="57"/>
      <c r="R152" s="57"/>
    </row>
    <row r="153" spans="1:18" x14ac:dyDescent="0.2">
      <c r="A153" s="78"/>
      <c r="B153" s="79">
        <f t="shared" si="2"/>
        <v>137</v>
      </c>
      <c r="C153" s="80" t="s">
        <v>180</v>
      </c>
      <c r="D153" s="81" t="str">
        <f>+"Torre de ángulo mayor tipo B"&amp;IF(MID(C153,3,3)="220","C",IF(MID(C153,3,3)="138","S",""))&amp;IF(MID(C153,10,1)="D",2,1)&amp;" (65°)Tipo B"&amp;IF(MID(C153,3,3)="220","C",IF(MID(C153,3,3)="138","S",""))&amp;IF(MID(C153,10,1)="D",2,1)&amp;RIGHT(C153,2)</f>
        <v>Torre de ángulo mayor tipo BC2 (65°)Tipo BC2+3</v>
      </c>
      <c r="E153" s="82" t="s">
        <v>44</v>
      </c>
      <c r="F153" s="83">
        <v>0</v>
      </c>
      <c r="G153" s="84">
        <f>VLOOKUP(C153,'[10]Resumen Peso'!$B$1:$D$65536,3,0)*$C$14</f>
        <v>29592.243019978414</v>
      </c>
      <c r="H153" s="85"/>
      <c r="I153" s="86"/>
      <c r="J153" s="87">
        <f>+VLOOKUP(C153,'[10]Resumen Peso'!$B$1:$D$65536,3,0)</f>
        <v>18373.506744624981</v>
      </c>
      <c r="N153" s="57"/>
      <c r="O153" s="57"/>
      <c r="P153" s="57"/>
      <c r="Q153" s="57"/>
      <c r="R153" s="57"/>
    </row>
    <row r="154" spans="1:18" x14ac:dyDescent="0.2">
      <c r="A154" s="78"/>
      <c r="B154" s="79">
        <f t="shared" si="2"/>
        <v>138</v>
      </c>
      <c r="C154" s="80" t="s">
        <v>181</v>
      </c>
      <c r="D154" s="81" t="str">
        <f>+"Torre de anclaje, retención intermedia y terminal (15°) Tipo R"&amp;IF(MID(C154,3,3)="220","C",IF(MID(C154,3,3)="138","S",""))&amp;IF(MID(C154,10,1)="D",2,1)&amp;RIGHT(C154,2)</f>
        <v>Torre de anclaje, retención intermedia y terminal (15°) Tipo RC2-3</v>
      </c>
      <c r="E154" s="82" t="s">
        <v>44</v>
      </c>
      <c r="F154" s="83">
        <v>0</v>
      </c>
      <c r="G154" s="84">
        <f>VLOOKUP(C154,'[10]Resumen Peso'!$B$1:$D$65536,3,0)*$C$14</f>
        <v>30549.578503320266</v>
      </c>
      <c r="H154" s="85"/>
      <c r="I154" s="86"/>
      <c r="J154" s="87">
        <f>+VLOOKUP(C154,'[10]Resumen Peso'!$B$1:$D$65536,3,0)</f>
        <v>18967.906092730333</v>
      </c>
      <c r="N154" s="57"/>
      <c r="O154" s="57"/>
      <c r="P154" s="57"/>
      <c r="Q154" s="57"/>
      <c r="R154" s="57"/>
    </row>
    <row r="155" spans="1:18" x14ac:dyDescent="0.2">
      <c r="A155" s="78"/>
      <c r="B155" s="79">
        <f t="shared" si="2"/>
        <v>139</v>
      </c>
      <c r="C155" s="80" t="s">
        <v>182</v>
      </c>
      <c r="D155" s="81" t="str">
        <f>+"Torre de anclaje, retención intermedia y terminal (15°) Tipo R"&amp;IF(MID(C155,3,3)="220","C",IF(MID(C155,3,3)="138","S",""))&amp;IF(MID(C155,10,1)="D",2,1)&amp;RIGHT(C155,2)</f>
        <v>Torre de anclaje, retención intermedia y terminal (15°) Tipo RC2±0</v>
      </c>
      <c r="E155" s="82" t="s">
        <v>44</v>
      </c>
      <c r="F155" s="83">
        <v>0</v>
      </c>
      <c r="G155" s="84">
        <f>VLOOKUP(C155,'[10]Resumen Peso'!$B$1:$D$65536,3,0)*$C$14</f>
        <v>34057.501118528722</v>
      </c>
      <c r="H155" s="85"/>
      <c r="I155" s="86"/>
      <c r="J155" s="87">
        <f>+VLOOKUP(C155,'[10]Resumen Peso'!$B$1:$D$65536,3,0)</f>
        <v>21145.937673054996</v>
      </c>
      <c r="N155" s="57"/>
      <c r="O155" s="57"/>
      <c r="P155" s="57"/>
      <c r="Q155" s="57"/>
      <c r="R155" s="57"/>
    </row>
    <row r="156" spans="1:18" x14ac:dyDescent="0.2">
      <c r="A156" s="78"/>
      <c r="B156" s="79">
        <f t="shared" si="2"/>
        <v>140</v>
      </c>
      <c r="C156" s="80" t="s">
        <v>183</v>
      </c>
      <c r="D156" s="81" t="str">
        <f>+"Torre de anclaje, retención intermedia y terminal (15°) Tipo R"&amp;IF(MID(C156,3,3)="220","C",IF(MID(C156,3,3)="138","S",""))&amp;IF(MID(C156,10,1)="D",2,1)&amp;RIGHT(C156,2)</f>
        <v>Torre de anclaje, retención intermedia y terminal (15°) Tipo RC2+3</v>
      </c>
      <c r="E156" s="82" t="s">
        <v>44</v>
      </c>
      <c r="F156" s="83">
        <v>0</v>
      </c>
      <c r="G156" s="84">
        <f>VLOOKUP(C156,'[10]Resumen Peso'!$B$1:$D$65536,3,0)*$C$14</f>
        <v>37565.423733737174</v>
      </c>
      <c r="H156" s="85"/>
      <c r="I156" s="86"/>
      <c r="J156" s="87">
        <f>+VLOOKUP(C156,'[10]Resumen Peso'!$B$1:$D$65536,3,0)</f>
        <v>23323.969253379659</v>
      </c>
      <c r="N156" s="57"/>
      <c r="O156" s="57"/>
      <c r="P156" s="57"/>
      <c r="Q156" s="57"/>
      <c r="R156" s="57"/>
    </row>
    <row r="157" spans="1:18" x14ac:dyDescent="0.2">
      <c r="A157" s="78"/>
      <c r="B157" s="79">
        <f t="shared" si="2"/>
        <v>141</v>
      </c>
      <c r="C157" s="80" t="s">
        <v>184</v>
      </c>
      <c r="D157" s="81" t="str">
        <f>+"Torre de suspensión tipo S"&amp;IF(MID(C157,3,3)="220","C",IF(MID(C157,3,3)="138","S",""))&amp;IF(MID(C157,10,1)="D",2,1)&amp;" (5°)Tipo S"&amp;IF(MID(C157,3,3)="220","C",IF(MID(C157,3,3)="138","S",""))&amp;IF(MID(C157,10,1)="D",2,1)&amp;RIGHT(C157,2)</f>
        <v>Torre de suspensión tipo SC2 (5°)Tipo SC2-6</v>
      </c>
      <c r="E157" s="82" t="s">
        <v>44</v>
      </c>
      <c r="F157" s="83">
        <v>0</v>
      </c>
      <c r="G157" s="84">
        <f>VLOOKUP(C157,'[10]Resumen Peso'!$B$1:$D$65536,3,0)*$C$14</f>
        <v>9101.1961077457454</v>
      </c>
      <c r="H157" s="85"/>
      <c r="I157" s="86"/>
      <c r="J157" s="87">
        <f>+VLOOKUP(C157,'[10]Resumen Peso'!$B$1:$D$65536,3,0)</f>
        <v>5650.8351853195563</v>
      </c>
      <c r="N157" s="57"/>
      <c r="O157" s="57"/>
      <c r="P157" s="57"/>
      <c r="Q157" s="57"/>
      <c r="R157" s="57"/>
    </row>
    <row r="158" spans="1:18" x14ac:dyDescent="0.2">
      <c r="A158" s="78"/>
      <c r="B158" s="79">
        <f t="shared" si="2"/>
        <v>142</v>
      </c>
      <c r="C158" s="80" t="s">
        <v>185</v>
      </c>
      <c r="D158" s="81" t="str">
        <f>+"Torre de suspensión tipo S"&amp;IF(MID(C158,3,3)="220","C",IF(MID(C158,3,3)="138","S",""))&amp;IF(MID(C158,10,1)="D",2,1)&amp;" (5°)Tipo S"&amp;IF(MID(C158,3,3)="220","C",IF(MID(C158,3,3)="138","S",""))&amp;IF(MID(C158,10,1)="D",2,1)&amp;RIGHT(C158,2)</f>
        <v>Torre de suspensión tipo SC2 (5°)Tipo SC2-3</v>
      </c>
      <c r="E158" s="82" t="s">
        <v>44</v>
      </c>
      <c r="F158" s="83">
        <v>0</v>
      </c>
      <c r="G158" s="84">
        <f>VLOOKUP(C158,'[10]Resumen Peso'!$B$1:$D$65536,3,0)*$C$14</f>
        <v>10413.080231384771</v>
      </c>
      <c r="H158" s="85"/>
      <c r="I158" s="86"/>
      <c r="J158" s="87">
        <f>+VLOOKUP(C158,'[10]Resumen Peso'!$B$1:$D$65536,3,0)</f>
        <v>6465.3699868070598</v>
      </c>
      <c r="N158" s="57"/>
      <c r="O158" s="57"/>
      <c r="P158" s="57"/>
      <c r="Q158" s="57"/>
      <c r="R158" s="57"/>
    </row>
    <row r="159" spans="1:18" x14ac:dyDescent="0.2">
      <c r="A159" s="78"/>
      <c r="B159" s="79">
        <f t="shared" si="2"/>
        <v>143</v>
      </c>
      <c r="C159" s="80" t="s">
        <v>186</v>
      </c>
      <c r="D159" s="81" t="str">
        <f>+"Torre de suspensión tipo S"&amp;IF(MID(C159,3,3)="220","C",IF(MID(C159,3,3)="138","S",""))&amp;IF(MID(C159,10,1)="D",2,1)&amp;" (5°)Tipo S"&amp;IF(MID(C159,3,3)="220","C",IF(MID(C159,3,3)="138","S",""))&amp;IF(MID(C159,10,1)="D",2,1)&amp;RIGHT(C159,2)</f>
        <v>Torre de suspensión tipo SC2 (5°)Tipo SC2±0</v>
      </c>
      <c r="E159" s="82" t="s">
        <v>44</v>
      </c>
      <c r="F159" s="83">
        <v>0</v>
      </c>
      <c r="G159" s="84">
        <f>VLOOKUP(C159,'[10]Resumen Peso'!$B$1:$D$65536,3,0)*$C$14</f>
        <v>11713.251103919878</v>
      </c>
      <c r="H159" s="85"/>
      <c r="I159" s="86"/>
      <c r="J159" s="87">
        <f>+VLOOKUP(C159,'[10]Resumen Peso'!$B$1:$D$65536,3,0)</f>
        <v>7272.6321561384248</v>
      </c>
      <c r="N159" s="57"/>
      <c r="O159" s="57"/>
      <c r="P159" s="57"/>
      <c r="Q159" s="57"/>
      <c r="R159" s="57"/>
    </row>
    <row r="160" spans="1:18" x14ac:dyDescent="0.2">
      <c r="A160" s="78"/>
      <c r="B160" s="79">
        <f t="shared" si="2"/>
        <v>144</v>
      </c>
      <c r="C160" s="80" t="s">
        <v>187</v>
      </c>
      <c r="D160" s="81" t="str">
        <f>+"Torre de suspensión tipo S"&amp;IF(MID(C160,3,3)="220","C",IF(MID(C160,3,3)="138","S",""))&amp;IF(MID(C160,10,1)="D",2,1)&amp;" (5°)Tipo S"&amp;IF(MID(C160,3,3)="220","C",IF(MID(C160,3,3)="138","S",""))&amp;IF(MID(C160,10,1)="D",2,1)&amp;RIGHT(C160,2)</f>
        <v>Torre de suspensión tipo SC2 (5°)Tipo SC2+3</v>
      </c>
      <c r="E160" s="82" t="s">
        <v>44</v>
      </c>
      <c r="F160" s="83">
        <v>0</v>
      </c>
      <c r="G160" s="84">
        <f>VLOOKUP(C160,'[10]Resumen Peso'!$B$1:$D$65536,3,0)*$C$14</f>
        <v>13001.708725351065</v>
      </c>
      <c r="H160" s="85"/>
      <c r="I160" s="86"/>
      <c r="J160" s="87">
        <f>+VLOOKUP(C160,'[10]Resumen Peso'!$B$1:$D$65536,3,0)</f>
        <v>8072.621693313652</v>
      </c>
      <c r="N160" s="57"/>
      <c r="O160" s="57"/>
      <c r="P160" s="57"/>
      <c r="Q160" s="57"/>
      <c r="R160" s="57"/>
    </row>
    <row r="161" spans="1:18" x14ac:dyDescent="0.2">
      <c r="A161" s="78"/>
      <c r="B161" s="79">
        <f t="shared" si="2"/>
        <v>145</v>
      </c>
      <c r="C161" s="80" t="s">
        <v>188</v>
      </c>
      <c r="D161" s="81" t="str">
        <f>+"Torre de suspensión tipo S"&amp;IF(MID(C161,3,3)="220","C",IF(MID(C161,3,3)="138","S",""))&amp;IF(MID(C161,10,1)="D",2,1)&amp;" (5°)Tipo S"&amp;IF(MID(C161,3,3)="220","C",IF(MID(C161,3,3)="138","S",""))&amp;IF(MID(C161,10,1)="D",2,1)&amp;RIGHT(C161,2)</f>
        <v>Torre de suspensión tipo SC2 (5°)Tipo SC2+6</v>
      </c>
      <c r="E161" s="82" t="s">
        <v>44</v>
      </c>
      <c r="F161" s="83">
        <v>0</v>
      </c>
      <c r="G161" s="84">
        <f>VLOOKUP(C161,'[10]Resumen Peso'!$B$1:$D$65536,3,0)*$C$14</f>
        <v>14290.166346782249</v>
      </c>
      <c r="H161" s="85"/>
      <c r="I161" s="86"/>
      <c r="J161" s="87">
        <f>+VLOOKUP(C161,'[10]Resumen Peso'!$B$1:$D$65536,3,0)</f>
        <v>8872.6112304888775</v>
      </c>
      <c r="N161" s="57"/>
      <c r="O161" s="57"/>
      <c r="P161" s="57"/>
      <c r="Q161" s="57"/>
      <c r="R161" s="57"/>
    </row>
    <row r="162" spans="1:18" x14ac:dyDescent="0.2">
      <c r="A162" s="78"/>
      <c r="B162" s="79">
        <f t="shared" si="2"/>
        <v>146</v>
      </c>
      <c r="C162" s="80" t="s">
        <v>189</v>
      </c>
      <c r="D162" s="81" t="str">
        <f>+"Torre de ángulo menor tipo A"&amp;IF(MID(C162,3,3)="220","C",IF(MID(C162,3,3)="138","S",""))&amp;IF(MID(C162,10,1)="D",2,1)&amp;" (30°)Tipo A"&amp;IF(MID(C162,3,3)="220","C",IF(MID(C162,3,3)="138","S",""))&amp;IF(MID(C162,10,1)="D",2,1)&amp;RIGHT(C162,2)</f>
        <v>Torre de ángulo menor tipo AC2 (30°)Tipo AC2-3</v>
      </c>
      <c r="E162" s="82" t="s">
        <v>44</v>
      </c>
      <c r="F162" s="83">
        <v>0</v>
      </c>
      <c r="G162" s="84">
        <f>VLOOKUP(C162,'[10]Resumen Peso'!$B$1:$D$65536,3,0)*$C$14</f>
        <v>16020.424373351088</v>
      </c>
      <c r="H162" s="85"/>
      <c r="I162" s="86"/>
      <c r="J162" s="87">
        <f>+VLOOKUP(C162,'[10]Resumen Peso'!$B$1:$D$65536,3,0)</f>
        <v>9946.9099073293346</v>
      </c>
      <c r="N162" s="57"/>
      <c r="O162" s="57"/>
      <c r="P162" s="57"/>
      <c r="Q162" s="57"/>
      <c r="R162" s="57"/>
    </row>
    <row r="163" spans="1:18" x14ac:dyDescent="0.2">
      <c r="A163" s="78"/>
      <c r="B163" s="79">
        <f t="shared" si="2"/>
        <v>147</v>
      </c>
      <c r="C163" s="80" t="s">
        <v>190</v>
      </c>
      <c r="D163" s="81" t="str">
        <f>+"Torre de ángulo menor tipo A"&amp;IF(MID(C163,3,3)="220","C",IF(MID(C163,3,3)="138","S",""))&amp;IF(MID(C163,10,1)="D",2,1)&amp;" (30°)Tipo A"&amp;IF(MID(C163,3,3)="220","C",IF(MID(C163,3,3)="138","S",""))&amp;IF(MID(C163,10,1)="D",2,1)&amp;RIGHT(C163,2)</f>
        <v>Torre de ángulo menor tipo AC2 (30°)Tipo AC2±0</v>
      </c>
      <c r="E163" s="82" t="s">
        <v>44</v>
      </c>
      <c r="F163" s="83">
        <v>0</v>
      </c>
      <c r="G163" s="84">
        <f>VLOOKUP(C163,'[10]Resumen Peso'!$B$1:$D$65536,3,0)*$C$14</f>
        <v>17780.715175750374</v>
      </c>
      <c r="H163" s="85"/>
      <c r="I163" s="86"/>
      <c r="J163" s="87">
        <f>+VLOOKUP(C163,'[10]Resumen Peso'!$B$1:$D$65536,3,0)</f>
        <v>11039.85561301813</v>
      </c>
      <c r="N163" s="57"/>
      <c r="O163" s="57"/>
      <c r="P163" s="57"/>
      <c r="Q163" s="57"/>
      <c r="R163" s="57"/>
    </row>
    <row r="164" spans="1:18" x14ac:dyDescent="0.2">
      <c r="A164" s="78"/>
      <c r="B164" s="79">
        <f t="shared" si="2"/>
        <v>148</v>
      </c>
      <c r="C164" s="80" t="s">
        <v>191</v>
      </c>
      <c r="D164" s="81" t="str">
        <f>+"Torre de ángulo menor tipo A"&amp;IF(MID(C164,3,3)="220","C",IF(MID(C164,3,3)="138","S",""))&amp;IF(MID(C164,10,1)="D",2,1)&amp;" (30°)Tipo A"&amp;IF(MID(C164,3,3)="220","C",IF(MID(C164,3,3)="138","S",""))&amp;IF(MID(C164,10,1)="D",2,1)&amp;RIGHT(C164,2)</f>
        <v>Torre de ángulo menor tipo AC2 (30°)Tipo AC2+3</v>
      </c>
      <c r="E164" s="82" t="s">
        <v>44</v>
      </c>
      <c r="F164" s="83">
        <v>0</v>
      </c>
      <c r="G164" s="84">
        <f>VLOOKUP(C164,'[10]Resumen Peso'!$B$1:$D$65536,3,0)*$C$14</f>
        <v>19541.005978149664</v>
      </c>
      <c r="H164" s="85"/>
      <c r="I164" s="86"/>
      <c r="J164" s="87">
        <f>+VLOOKUP(C164,'[10]Resumen Peso'!$B$1:$D$65536,3,0)</f>
        <v>12132.801318706925</v>
      </c>
      <c r="N164" s="57"/>
      <c r="O164" s="57"/>
      <c r="P164" s="57"/>
      <c r="Q164" s="57"/>
      <c r="R164" s="57"/>
    </row>
    <row r="165" spans="1:18" x14ac:dyDescent="0.2">
      <c r="A165" s="78"/>
      <c r="B165" s="79">
        <f t="shared" si="2"/>
        <v>149</v>
      </c>
      <c r="C165" s="80" t="s">
        <v>192</v>
      </c>
      <c r="D165" s="81" t="str">
        <f>+"Torre de ángulo mayor tipo B"&amp;IF(MID(C165,3,3)="220","C",IF(MID(C165,3,3)="138","S",""))&amp;IF(MID(C165,10,1)="D",2,1)&amp;" (65°)Tipo B"&amp;IF(MID(C165,3,3)="220","C",IF(MID(C165,3,3)="138","S",""))&amp;IF(MID(C165,10,1)="D",2,1)&amp;RIGHT(C165,2)</f>
        <v>Torre de ángulo mayor tipo BC2 (65°)Tipo BC2-3</v>
      </c>
      <c r="E165" s="82" t="s">
        <v>44</v>
      </c>
      <c r="F165" s="83">
        <v>0</v>
      </c>
      <c r="G165" s="84">
        <f>VLOOKUP(C165,'[10]Resumen Peso'!$B$1:$D$65536,3,0)*$C$14</f>
        <v>21619.429336473477</v>
      </c>
      <c r="H165" s="85"/>
      <c r="I165" s="86"/>
      <c r="J165" s="87">
        <f>+VLOOKUP(C165,'[10]Resumen Peso'!$B$1:$D$65536,3,0)</f>
        <v>13423.272121023841</v>
      </c>
      <c r="N165" s="57"/>
      <c r="O165" s="57"/>
      <c r="P165" s="57"/>
      <c r="Q165" s="57"/>
      <c r="R165" s="57"/>
    </row>
    <row r="166" spans="1:18" x14ac:dyDescent="0.2">
      <c r="A166" s="78"/>
      <c r="B166" s="79">
        <f t="shared" si="2"/>
        <v>150</v>
      </c>
      <c r="C166" s="80" t="s">
        <v>193</v>
      </c>
      <c r="D166" s="81" t="str">
        <f>+"Torre de ángulo mayor tipo B"&amp;IF(MID(C166,3,3)="220","C",IF(MID(C166,3,3)="138","S",""))&amp;IF(MID(C166,10,1)="D",2,1)&amp;" (65°)Tipo B"&amp;IF(MID(C166,3,3)="220","C",IF(MID(C166,3,3)="138","S",""))&amp;IF(MID(C166,10,1)="D",2,1)&amp;RIGHT(C166,2)</f>
        <v>Torre de ángulo mayor tipo BC2 (65°)Tipo BC2±0</v>
      </c>
      <c r="E166" s="82" t="s">
        <v>44</v>
      </c>
      <c r="F166" s="83">
        <v>0</v>
      </c>
      <c r="G166" s="84">
        <f>VLOOKUP(C166,'[10]Resumen Peso'!$B$1:$D$65536,3,0)*$C$14</f>
        <v>24075.088347966008</v>
      </c>
      <c r="H166" s="85"/>
      <c r="I166" s="86"/>
      <c r="J166" s="87">
        <f>+VLOOKUP(C166,'[10]Resumen Peso'!$B$1:$D$65536,3,0)</f>
        <v>14947.964500026548</v>
      </c>
      <c r="N166" s="57"/>
      <c r="O166" s="57"/>
      <c r="P166" s="57"/>
      <c r="Q166" s="57"/>
      <c r="R166" s="57"/>
    </row>
    <row r="167" spans="1:18" x14ac:dyDescent="0.2">
      <c r="A167" s="78"/>
      <c r="B167" s="79">
        <f t="shared" si="2"/>
        <v>151</v>
      </c>
      <c r="C167" s="80" t="s">
        <v>194</v>
      </c>
      <c r="D167" s="81" t="str">
        <f>+"Torre de ángulo mayor tipo B"&amp;IF(MID(C167,3,3)="220","C",IF(MID(C167,3,3)="138","S",""))&amp;IF(MID(C167,10,1)="D",2,1)&amp;" (65°)Tipo B"&amp;IF(MID(C167,3,3)="220","C",IF(MID(C167,3,3)="138","S",""))&amp;IF(MID(C167,10,1)="D",2,1)&amp;RIGHT(C167,2)</f>
        <v>Torre de ángulo mayor tipo BC2 (65°)Tipo BC2+3</v>
      </c>
      <c r="E167" s="82" t="s">
        <v>44</v>
      </c>
      <c r="F167" s="83">
        <v>0</v>
      </c>
      <c r="G167" s="84">
        <f>VLOOKUP(C167,'[10]Resumen Peso'!$B$1:$D$65536,3,0)*$C$14</f>
        <v>26964.098949721934</v>
      </c>
      <c r="H167" s="85"/>
      <c r="I167" s="86"/>
      <c r="J167" s="87">
        <f>+VLOOKUP(C167,'[10]Resumen Peso'!$B$1:$D$65536,3,0)</f>
        <v>16741.720240029736</v>
      </c>
      <c r="N167" s="57"/>
      <c r="O167" s="57"/>
      <c r="P167" s="57"/>
      <c r="Q167" s="57"/>
      <c r="R167" s="57"/>
    </row>
    <row r="168" spans="1:18" x14ac:dyDescent="0.2">
      <c r="A168" s="78"/>
      <c r="B168" s="79">
        <f t="shared" si="2"/>
        <v>152</v>
      </c>
      <c r="C168" s="80" t="s">
        <v>195</v>
      </c>
      <c r="D168" s="81" t="str">
        <f>+"Torre de anclaje, retención intermedia y terminal (15°) Tipo R"&amp;IF(MID(C168,3,3)="220","C",IF(MID(C168,3,3)="138","S",""))&amp;IF(MID(C168,10,1)="D",2,1)&amp;RIGHT(C168,2)</f>
        <v>Torre de anclaje, retención intermedia y terminal (15°) Tipo RC2-3</v>
      </c>
      <c r="E168" s="82" t="s">
        <v>44</v>
      </c>
      <c r="F168" s="83">
        <v>0</v>
      </c>
      <c r="G168" s="84">
        <f>VLOOKUP(C168,'[10]Resumen Peso'!$B$1:$D$65536,3,0)*$C$14</f>
        <v>27836.411625833782</v>
      </c>
      <c r="H168" s="85"/>
      <c r="I168" s="86"/>
      <c r="J168" s="87">
        <f>+VLOOKUP(C168,'[10]Resumen Peso'!$B$1:$D$65536,3,0)</f>
        <v>17283.329837759196</v>
      </c>
      <c r="N168" s="57"/>
      <c r="O168" s="57"/>
      <c r="P168" s="57"/>
      <c r="Q168" s="57"/>
      <c r="R168" s="57"/>
    </row>
    <row r="169" spans="1:18" x14ac:dyDescent="0.2">
      <c r="A169" s="78"/>
      <c r="B169" s="79">
        <f t="shared" si="2"/>
        <v>153</v>
      </c>
      <c r="C169" s="80" t="s">
        <v>196</v>
      </c>
      <c r="D169" s="81" t="str">
        <f>+"Torre de anclaje, retención intermedia y terminal (15°) Tipo R"&amp;IF(MID(C169,3,3)="220","C",IF(MID(C169,3,3)="138","S",""))&amp;IF(MID(C169,10,1)="D",2,1)&amp;RIGHT(C169,2)</f>
        <v>Torre de anclaje, retención intermedia y terminal (15°) Tipo RC2±0</v>
      </c>
      <c r="E169" s="82" t="s">
        <v>44</v>
      </c>
      <c r="F169" s="83">
        <v>0</v>
      </c>
      <c r="G169" s="84">
        <f>VLOOKUP(C169,'[10]Resumen Peso'!$B$1:$D$65536,3,0)*$C$14</f>
        <v>31032.788880528184</v>
      </c>
      <c r="H169" s="85"/>
      <c r="I169" s="86"/>
      <c r="J169" s="87">
        <f>+VLOOKUP(C169,'[10]Resumen Peso'!$B$1:$D$65536,3,0)</f>
        <v>19267.92624053422</v>
      </c>
      <c r="N169" s="57"/>
      <c r="O169" s="57"/>
      <c r="P169" s="57"/>
      <c r="Q169" s="57"/>
      <c r="R169" s="57"/>
    </row>
    <row r="170" spans="1:18" x14ac:dyDescent="0.2">
      <c r="A170" s="78"/>
      <c r="B170" s="79">
        <f t="shared" si="2"/>
        <v>154</v>
      </c>
      <c r="C170" s="80" t="s">
        <v>197</v>
      </c>
      <c r="D170" s="81" t="str">
        <f>+"Torre de anclaje, retención intermedia y terminal (15°) Tipo R"&amp;IF(MID(C170,3,3)="220","C",IF(MID(C170,3,3)="138","S",""))&amp;IF(MID(C170,10,1)="D",2,1)&amp;RIGHT(C170,2)</f>
        <v>Torre de anclaje, retención intermedia y terminal (15°) Tipo RC2+3</v>
      </c>
      <c r="E170" s="82" t="s">
        <v>44</v>
      </c>
      <c r="F170" s="83">
        <v>0</v>
      </c>
      <c r="G170" s="84">
        <f>VLOOKUP(C170,'[10]Resumen Peso'!$B$1:$D$65536,3,0)*$C$14</f>
        <v>34229.166135222586</v>
      </c>
      <c r="H170" s="85"/>
      <c r="I170" s="86"/>
      <c r="J170" s="87">
        <f>+VLOOKUP(C170,'[10]Resumen Peso'!$B$1:$D$65536,3,0)</f>
        <v>21252.522643309243</v>
      </c>
      <c r="N170" s="57"/>
      <c r="O170" s="57"/>
      <c r="P170" s="57"/>
      <c r="Q170" s="57"/>
      <c r="R170" s="57"/>
    </row>
    <row r="171" spans="1:18" x14ac:dyDescent="0.2">
      <c r="A171" s="78"/>
      <c r="B171" s="79">
        <f t="shared" si="2"/>
        <v>155</v>
      </c>
      <c r="C171" s="80" t="s">
        <v>198</v>
      </c>
      <c r="D171" s="81" t="str">
        <f>+"Torre de suspensión tipo S"&amp;IF(MID(C171,3,3)="220","C",IF(MID(C171,3,3)="138","S",""))&amp;IF(MID(C171,10,1)="D",2,1)&amp;" (5°)Tipo S"&amp;IF(MID(C171,3,3)="220","C",IF(MID(C171,3,3)="138","S",""))&amp;IF(MID(C171,10,1)="D",2,1)&amp;RIGHT(C171,2)</f>
        <v>Torre de suspensión tipo SC2 (5°)Tipo SC2-6</v>
      </c>
      <c r="E171" s="82" t="s">
        <v>44</v>
      </c>
      <c r="F171" s="83">
        <v>0</v>
      </c>
      <c r="G171" s="84">
        <f>VLOOKUP(C171,'[10]Resumen Peso'!$B$1:$D$65536,3,0)*$C$14</f>
        <v>10816.203439936577</v>
      </c>
      <c r="H171" s="85"/>
      <c r="I171" s="86"/>
      <c r="J171" s="87">
        <f>+VLOOKUP(C171,'[10]Resumen Peso'!$B$1:$D$65536,3,0)</f>
        <v>6715.6648693626321</v>
      </c>
      <c r="N171" s="57"/>
      <c r="O171" s="57"/>
      <c r="P171" s="57"/>
      <c r="Q171" s="57"/>
      <c r="R171" s="57"/>
    </row>
    <row r="172" spans="1:18" x14ac:dyDescent="0.2">
      <c r="A172" s="78"/>
      <c r="B172" s="79">
        <f t="shared" si="2"/>
        <v>156</v>
      </c>
      <c r="C172" s="80" t="s">
        <v>199</v>
      </c>
      <c r="D172" s="81" t="str">
        <f>+"Torre de suspensión tipo S"&amp;IF(MID(C172,3,3)="220","C",IF(MID(C172,3,3)="138","S",""))&amp;IF(MID(C172,10,1)="D",2,1)&amp;" (5°)Tipo S"&amp;IF(MID(C172,3,3)="220","C",IF(MID(C172,3,3)="138","S",""))&amp;IF(MID(C172,10,1)="D",2,1)&amp;RIGHT(C172,2)</f>
        <v>Torre de suspensión tipo SC2 (5°)Tipo SC2-3</v>
      </c>
      <c r="E172" s="82" t="s">
        <v>44</v>
      </c>
      <c r="F172" s="83">
        <v>0</v>
      </c>
      <c r="G172" s="84">
        <f>VLOOKUP(C172,'[10]Resumen Peso'!$B$1:$D$65536,3,0)*$C$14</f>
        <v>12375.295827675181</v>
      </c>
      <c r="H172" s="85"/>
      <c r="I172" s="86"/>
      <c r="J172" s="87">
        <f>+VLOOKUP(C172,'[10]Resumen Peso'!$B$1:$D$65536,3,0)</f>
        <v>7683.6886343158039</v>
      </c>
      <c r="N172" s="57"/>
      <c r="O172" s="57"/>
      <c r="P172" s="57"/>
      <c r="Q172" s="57"/>
      <c r="R172" s="57"/>
    </row>
    <row r="173" spans="1:18" x14ac:dyDescent="0.2">
      <c r="A173" s="78"/>
      <c r="B173" s="79">
        <f t="shared" si="2"/>
        <v>157</v>
      </c>
      <c r="C173" s="80" t="s">
        <v>200</v>
      </c>
      <c r="D173" s="81" t="str">
        <f>+"Torre de suspensión tipo S"&amp;IF(MID(C173,3,3)="220","C",IF(MID(C173,3,3)="138","S",""))&amp;IF(MID(C173,10,1)="D",2,1)&amp;" (5°)Tipo S"&amp;IF(MID(C173,3,3)="220","C",IF(MID(C173,3,3)="138","S",""))&amp;IF(MID(C173,10,1)="D",2,1)&amp;RIGHT(C173,2)</f>
        <v>Torre de suspensión tipo SC2 (5°)Tipo SC2±0</v>
      </c>
      <c r="E173" s="82" t="s">
        <v>44</v>
      </c>
      <c r="F173" s="83">
        <v>0</v>
      </c>
      <c r="G173" s="84">
        <f>VLOOKUP(C173,'[10]Resumen Peso'!$B$1:$D$65536,3,0)*$C$14</f>
        <v>13920.46774766612</v>
      </c>
      <c r="H173" s="85"/>
      <c r="I173" s="86"/>
      <c r="J173" s="87">
        <f>+VLOOKUP(C173,'[10]Resumen Peso'!$B$1:$D$65536,3,0)</f>
        <v>8643.0693299390368</v>
      </c>
      <c r="N173" s="57"/>
      <c r="O173" s="57"/>
      <c r="P173" s="57"/>
      <c r="Q173" s="57"/>
      <c r="R173" s="57"/>
    </row>
    <row r="174" spans="1:18" x14ac:dyDescent="0.2">
      <c r="A174" s="78"/>
      <c r="B174" s="79">
        <f t="shared" si="2"/>
        <v>158</v>
      </c>
      <c r="C174" s="80" t="s">
        <v>201</v>
      </c>
      <c r="D174" s="81" t="str">
        <f>+"Torre de suspensión tipo S"&amp;IF(MID(C174,3,3)="220","C",IF(MID(C174,3,3)="138","S",""))&amp;IF(MID(C174,10,1)="D",2,1)&amp;" (5°)Tipo S"&amp;IF(MID(C174,3,3)="220","C",IF(MID(C174,3,3)="138","S",""))&amp;IF(MID(C174,10,1)="D",2,1)&amp;RIGHT(C174,2)</f>
        <v>Torre de suspensión tipo SC2 (5°)Tipo SC2+3</v>
      </c>
      <c r="E174" s="82" t="s">
        <v>44</v>
      </c>
      <c r="F174" s="83">
        <v>0</v>
      </c>
      <c r="G174" s="84">
        <f>VLOOKUP(C174,'[10]Resumen Peso'!$B$1:$D$65536,3,0)*$C$14</f>
        <v>15451.719199909396</v>
      </c>
      <c r="H174" s="85"/>
      <c r="I174" s="86"/>
      <c r="J174" s="87">
        <f>+VLOOKUP(C174,'[10]Resumen Peso'!$B$1:$D$65536,3,0)</f>
        <v>9593.8069562323326</v>
      </c>
      <c r="N174" s="57"/>
      <c r="O174" s="57"/>
      <c r="P174" s="57"/>
      <c r="Q174" s="57"/>
      <c r="R174" s="57"/>
    </row>
    <row r="175" spans="1:18" x14ac:dyDescent="0.2">
      <c r="A175" s="78"/>
      <c r="B175" s="79">
        <f t="shared" si="2"/>
        <v>159</v>
      </c>
      <c r="C175" s="80" t="s">
        <v>202</v>
      </c>
      <c r="D175" s="81" t="str">
        <f>+"Torre de suspensión tipo S"&amp;IF(MID(C175,3,3)="220","C",IF(MID(C175,3,3)="138","S",""))&amp;IF(MID(C175,10,1)="D",2,1)&amp;" (5°)Tipo S"&amp;IF(MID(C175,3,3)="220","C",IF(MID(C175,3,3)="138","S",""))&amp;IF(MID(C175,10,1)="D",2,1)&amp;RIGHT(C175,2)</f>
        <v>Torre de suspensión tipo SC2 (5°)Tipo SC2+6</v>
      </c>
      <c r="E175" s="82" t="s">
        <v>44</v>
      </c>
      <c r="F175" s="83">
        <v>0</v>
      </c>
      <c r="G175" s="84">
        <f>VLOOKUP(C175,'[10]Resumen Peso'!$B$1:$D$65536,3,0)*$C$14</f>
        <v>16982.970652152668</v>
      </c>
      <c r="H175" s="85"/>
      <c r="I175" s="86"/>
      <c r="J175" s="87">
        <f>+VLOOKUP(C175,'[10]Resumen Peso'!$B$1:$D$65536,3,0)</f>
        <v>10544.544582525625</v>
      </c>
      <c r="N175" s="57"/>
      <c r="O175" s="57"/>
      <c r="P175" s="57"/>
      <c r="Q175" s="57"/>
      <c r="R175" s="57"/>
    </row>
    <row r="176" spans="1:18" x14ac:dyDescent="0.2">
      <c r="A176" s="78"/>
      <c r="B176" s="79">
        <f t="shared" si="2"/>
        <v>160</v>
      </c>
      <c r="C176" s="80" t="s">
        <v>203</v>
      </c>
      <c r="D176" s="81" t="str">
        <f>+"Torre de ángulo menor tipo A"&amp;IF(MID(C176,3,3)="220","C",IF(MID(C176,3,3)="138","S",""))&amp;IF(MID(C176,10,1)="D",2,1)&amp;" (30°)Tipo A"&amp;IF(MID(C176,3,3)="220","C",IF(MID(C176,3,3)="138","S",""))&amp;IF(MID(C176,10,1)="D",2,1)&amp;RIGHT(C176,2)</f>
        <v>Torre de ángulo menor tipo AC2 (30°)Tipo AC2-3</v>
      </c>
      <c r="E176" s="82" t="s">
        <v>44</v>
      </c>
      <c r="F176" s="83">
        <v>0</v>
      </c>
      <c r="G176" s="84">
        <f>VLOOKUP(C176,'[10]Resumen Peso'!$B$1:$D$65536,3,0)*$C$14</f>
        <v>19039.274306902411</v>
      </c>
      <c r="H176" s="85"/>
      <c r="I176" s="86"/>
      <c r="J176" s="87">
        <f>+VLOOKUP(C176,'[10]Resumen Peso'!$B$1:$D$65536,3,0)</f>
        <v>11821.281497805559</v>
      </c>
      <c r="N176" s="57"/>
      <c r="O176" s="57"/>
      <c r="P176" s="57"/>
      <c r="Q176" s="57"/>
      <c r="R176" s="57"/>
    </row>
    <row r="177" spans="1:18" x14ac:dyDescent="0.2">
      <c r="A177" s="78"/>
      <c r="B177" s="79">
        <f t="shared" si="2"/>
        <v>161</v>
      </c>
      <c r="C177" s="80" t="s">
        <v>204</v>
      </c>
      <c r="D177" s="81" t="str">
        <f>+"Torre de ángulo menor tipo A"&amp;IF(MID(C177,3,3)="220","C",IF(MID(C177,3,3)="138","S",""))&amp;IF(MID(C177,10,1)="D",2,1)&amp;" (30°)Tipo A"&amp;IF(MID(C177,3,3)="220","C",IF(MID(C177,3,3)="138","S",""))&amp;IF(MID(C177,10,1)="D",2,1)&amp;RIGHT(C177,2)</f>
        <v>Torre de ángulo menor tipo AC2 (30°)Tipo AC2±0</v>
      </c>
      <c r="E177" s="82" t="s">
        <v>44</v>
      </c>
      <c r="F177" s="83">
        <v>0</v>
      </c>
      <c r="G177" s="84">
        <f>VLOOKUP(C177,'[10]Resumen Peso'!$B$1:$D$65536,3,0)*$C$14</f>
        <v>21131.27004095717</v>
      </c>
      <c r="H177" s="85"/>
      <c r="I177" s="86"/>
      <c r="J177" s="87">
        <f>+VLOOKUP(C177,'[10]Resumen Peso'!$B$1:$D$65536,3,0)</f>
        <v>13120.179242847458</v>
      </c>
      <c r="N177" s="57"/>
      <c r="O177" s="57"/>
      <c r="P177" s="57"/>
      <c r="Q177" s="57"/>
      <c r="R177" s="57"/>
    </row>
    <row r="178" spans="1:18" x14ac:dyDescent="0.2">
      <c r="A178" s="78"/>
      <c r="B178" s="79">
        <f t="shared" si="2"/>
        <v>162</v>
      </c>
      <c r="C178" s="80" t="s">
        <v>205</v>
      </c>
      <c r="D178" s="81" t="str">
        <f>+"Torre de ángulo menor tipo A"&amp;IF(MID(C178,3,3)="220","C",IF(MID(C178,3,3)="138","S",""))&amp;IF(MID(C178,10,1)="D",2,1)&amp;" (30°)Tipo A"&amp;IF(MID(C178,3,3)="220","C",IF(MID(C178,3,3)="138","S",""))&amp;IF(MID(C178,10,1)="D",2,1)&amp;RIGHT(C178,2)</f>
        <v>Torre de ángulo menor tipo AC2 (30°)Tipo AC2+3</v>
      </c>
      <c r="E178" s="82" t="s">
        <v>44</v>
      </c>
      <c r="F178" s="83">
        <v>0</v>
      </c>
      <c r="G178" s="84">
        <f>VLOOKUP(C178,'[10]Resumen Peso'!$B$1:$D$65536,3,0)*$C$14</f>
        <v>23223.265775011932</v>
      </c>
      <c r="H178" s="85"/>
      <c r="I178" s="86"/>
      <c r="J178" s="87">
        <f>+VLOOKUP(C178,'[10]Resumen Peso'!$B$1:$D$65536,3,0)</f>
        <v>14419.076987889357</v>
      </c>
      <c r="N178" s="57"/>
      <c r="O178" s="57"/>
      <c r="P178" s="57"/>
      <c r="Q178" s="57"/>
      <c r="R178" s="57"/>
    </row>
    <row r="179" spans="1:18" x14ac:dyDescent="0.2">
      <c r="A179" s="78"/>
      <c r="B179" s="79">
        <f t="shared" si="2"/>
        <v>163</v>
      </c>
      <c r="C179" s="80" t="s">
        <v>206</v>
      </c>
      <c r="D179" s="81" t="str">
        <f>+"Torre de ángulo mayor tipo B"&amp;IF(MID(C179,3,3)="220","C",IF(MID(C179,3,3)="138","S",""))&amp;IF(MID(C179,10,1)="D",2,1)&amp;" (65°)Tipo B"&amp;IF(MID(C179,3,3)="220","C",IF(MID(C179,3,3)="138","S",""))&amp;IF(MID(C179,10,1)="D",2,1)&amp;RIGHT(C179,2)</f>
        <v>Torre de ángulo mayor tipo BC2 (65°)Tipo BC2-3</v>
      </c>
      <c r="E179" s="82" t="s">
        <v>44</v>
      </c>
      <c r="F179" s="83">
        <v>0</v>
      </c>
      <c r="G179" s="84">
        <f>VLOOKUP(C179,'[10]Resumen Peso'!$B$1:$D$65536,3,0)*$C$14</f>
        <v>25693.342192639502</v>
      </c>
      <c r="H179" s="85"/>
      <c r="I179" s="86"/>
      <c r="J179" s="87">
        <f>+VLOOKUP(C179,'[10]Resumen Peso'!$B$1:$D$65536,3,0)</f>
        <v>15952.720979944284</v>
      </c>
      <c r="N179" s="57"/>
      <c r="O179" s="57"/>
      <c r="P179" s="57"/>
      <c r="Q179" s="57"/>
      <c r="R179" s="57"/>
    </row>
    <row r="180" spans="1:18" x14ac:dyDescent="0.2">
      <c r="A180" s="78"/>
      <c r="B180" s="79">
        <f t="shared" si="2"/>
        <v>164</v>
      </c>
      <c r="C180" s="80" t="s">
        <v>207</v>
      </c>
      <c r="D180" s="81" t="str">
        <f>+"Torre de ángulo mayor tipo B"&amp;IF(MID(C180,3,3)="220","C",IF(MID(C180,3,3)="138","S",""))&amp;IF(MID(C180,10,1)="D",2,1)&amp;" (65°)Tipo B"&amp;IF(MID(C180,3,3)="220","C",IF(MID(C180,3,3)="138","S",""))&amp;IF(MID(C180,10,1)="D",2,1)&amp;RIGHT(C180,2)</f>
        <v>Torre de ángulo mayor tipo BC2 (65°)Tipo BC2±0</v>
      </c>
      <c r="E180" s="82" t="s">
        <v>44</v>
      </c>
      <c r="F180" s="83">
        <v>0</v>
      </c>
      <c r="G180" s="84">
        <f>VLOOKUP(C180,'[10]Resumen Peso'!$B$1:$D$65536,3,0)*$C$14</f>
        <v>28611.739635456011</v>
      </c>
      <c r="H180" s="85"/>
      <c r="I180" s="86"/>
      <c r="J180" s="87">
        <f>+VLOOKUP(C180,'[10]Resumen Peso'!$B$1:$D$65536,3,0)</f>
        <v>17764.72269481546</v>
      </c>
      <c r="N180" s="57"/>
      <c r="O180" s="57"/>
      <c r="P180" s="57"/>
      <c r="Q180" s="57"/>
      <c r="R180" s="57"/>
    </row>
    <row r="181" spans="1:18" x14ac:dyDescent="0.2">
      <c r="A181" s="78"/>
      <c r="B181" s="79">
        <f t="shared" si="2"/>
        <v>165</v>
      </c>
      <c r="C181" s="80" t="s">
        <v>208</v>
      </c>
      <c r="D181" s="81" t="str">
        <f>+"Torre de ángulo mayor tipo B"&amp;IF(MID(C181,3,3)="220","C",IF(MID(C181,3,3)="138","S",""))&amp;IF(MID(C181,10,1)="D",2,1)&amp;" (65°)Tipo B"&amp;IF(MID(C181,3,3)="220","C",IF(MID(C181,3,3)="138","S",""))&amp;IF(MID(C181,10,1)="D",2,1)&amp;RIGHT(C181,2)</f>
        <v>Torre de ángulo mayor tipo BC2 (65°)Tipo BC2+3</v>
      </c>
      <c r="E181" s="82" t="s">
        <v>44</v>
      </c>
      <c r="F181" s="83">
        <v>0</v>
      </c>
      <c r="G181" s="84">
        <f>VLOOKUP(C181,'[10]Resumen Peso'!$B$1:$D$65536,3,0)*$C$14</f>
        <v>32045.148391710736</v>
      </c>
      <c r="H181" s="85"/>
      <c r="I181" s="86"/>
      <c r="J181" s="87">
        <f>+VLOOKUP(C181,'[10]Resumen Peso'!$B$1:$D$65536,3,0)</f>
        <v>19896.489418193316</v>
      </c>
      <c r="N181" s="57"/>
      <c r="O181" s="57"/>
      <c r="P181" s="57"/>
      <c r="Q181" s="57"/>
      <c r="R181" s="57"/>
    </row>
    <row r="182" spans="1:18" x14ac:dyDescent="0.2">
      <c r="A182" s="78"/>
      <c r="B182" s="79">
        <f t="shared" si="2"/>
        <v>166</v>
      </c>
      <c r="C182" s="80" t="s">
        <v>209</v>
      </c>
      <c r="D182" s="81" t="str">
        <f>+"Torre de anclaje, retención intermedia y terminal (15°) Tipo R"&amp;IF(MID(C182,3,3)="220","C",IF(MID(C182,3,3)="138","S",""))&amp;IF(MID(C182,10,1)="D",2,1)&amp;RIGHT(C182,2)</f>
        <v>Torre de anclaje, retención intermedia y terminal (15°) Tipo RC2-3</v>
      </c>
      <c r="E182" s="82" t="s">
        <v>44</v>
      </c>
      <c r="F182" s="83">
        <v>0</v>
      </c>
      <c r="G182" s="84">
        <f>VLOOKUP(C182,'[10]Resumen Peso'!$B$1:$D$65536,3,0)*$C$14</f>
        <v>33081.837553922211</v>
      </c>
      <c r="H182" s="85"/>
      <c r="I182" s="86"/>
      <c r="J182" s="87">
        <f>+VLOOKUP(C182,'[10]Resumen Peso'!$B$1:$D$65536,3,0)</f>
        <v>20540.158615594562</v>
      </c>
      <c r="N182" s="57"/>
      <c r="O182" s="57"/>
      <c r="P182" s="57"/>
      <c r="Q182" s="57"/>
      <c r="R182" s="57"/>
    </row>
    <row r="183" spans="1:18" x14ac:dyDescent="0.2">
      <c r="A183" s="78"/>
      <c r="B183" s="79">
        <f t="shared" si="2"/>
        <v>167</v>
      </c>
      <c r="C183" s="80" t="s">
        <v>210</v>
      </c>
      <c r="D183" s="81" t="str">
        <f>+"Torre de anclaje, retención intermedia y terminal (15°) Tipo R"&amp;IF(MID(C183,3,3)="220","C",IF(MID(C183,3,3)="138","S",""))&amp;IF(MID(C183,10,1)="D",2,1)&amp;RIGHT(C183,2)</f>
        <v>Torre de anclaje, retención intermedia y terminal (15°) Tipo RC2±0</v>
      </c>
      <c r="E183" s="82" t="s">
        <v>44</v>
      </c>
      <c r="F183" s="83">
        <v>0</v>
      </c>
      <c r="G183" s="84">
        <f>VLOOKUP(C183,'[10]Resumen Peso'!$B$1:$D$65536,3,0)*$C$14</f>
        <v>36880.532390102795</v>
      </c>
      <c r="H183" s="85"/>
      <c r="I183" s="86"/>
      <c r="J183" s="87">
        <f>+VLOOKUP(C183,'[10]Resumen Peso'!$B$1:$D$65536,3,0)</f>
        <v>22898.727553617126</v>
      </c>
      <c r="N183" s="57"/>
      <c r="O183" s="57"/>
      <c r="P183" s="57"/>
      <c r="Q183" s="57"/>
      <c r="R183" s="57"/>
    </row>
    <row r="184" spans="1:18" x14ac:dyDescent="0.2">
      <c r="A184" s="78"/>
      <c r="B184" s="79">
        <f t="shared" si="2"/>
        <v>168</v>
      </c>
      <c r="C184" s="80" t="s">
        <v>211</v>
      </c>
      <c r="D184" s="81" t="str">
        <f>+"Torre de anclaje, retención intermedia y terminal (15°) Tipo R"&amp;IF(MID(C184,3,3)="220","C",IF(MID(C184,3,3)="138","S",""))&amp;IF(MID(C184,10,1)="D",2,1)&amp;RIGHT(C184,2)</f>
        <v>Torre de anclaje, retención intermedia y terminal (15°) Tipo RC2+3</v>
      </c>
      <c r="E184" s="82" t="s">
        <v>44</v>
      </c>
      <c r="F184" s="83">
        <v>0</v>
      </c>
      <c r="G184" s="84">
        <f>VLOOKUP(C184,'[10]Resumen Peso'!$B$1:$D$65536,3,0)*$C$14</f>
        <v>40679.227226283379</v>
      </c>
      <c r="H184" s="85"/>
      <c r="I184" s="86"/>
      <c r="J184" s="87">
        <f>+VLOOKUP(C184,'[10]Resumen Peso'!$B$1:$D$65536,3,0)</f>
        <v>25257.296491639689</v>
      </c>
      <c r="N184" s="57"/>
      <c r="O184" s="57"/>
      <c r="P184" s="57"/>
      <c r="Q184" s="57"/>
      <c r="R184" s="57"/>
    </row>
    <row r="185" spans="1:18" x14ac:dyDescent="0.2">
      <c r="A185" s="78"/>
      <c r="B185" s="79">
        <f t="shared" si="2"/>
        <v>169</v>
      </c>
      <c r="C185" s="80" t="s">
        <v>212</v>
      </c>
      <c r="D185" s="81" t="str">
        <f>+"Torre de suspensión tipo S"&amp;IF(MID(C185,3,3)="220","C",IF(MID(C185,3,3)="138","S",""))&amp;IF(MID(C185,10,1)="D",2,1)&amp;" (5°)Tipo S"&amp;IF(MID(C185,3,3)="220","C",IF(MID(C185,3,3)="138","S",""))&amp;IF(MID(C185,10,1)="D",2,1)&amp;RIGHT(C185,2)</f>
        <v>Torre de suspensión tipo SC2 (5°)Tipo SC2-6</v>
      </c>
      <c r="E185" s="82" t="s">
        <v>44</v>
      </c>
      <c r="F185" s="83">
        <v>0</v>
      </c>
      <c r="G185" s="84">
        <f>VLOOKUP(C185,'[10]Resumen Peso'!$B$1:$D$65536,3,0)*$C$14</f>
        <v>9949.7792301652789</v>
      </c>
      <c r="H185" s="85"/>
      <c r="I185" s="86"/>
      <c r="J185" s="87">
        <f>+VLOOKUP(C185,'[10]Resumen Peso'!$B$1:$D$65536,3,0)</f>
        <v>6177.7113573158485</v>
      </c>
      <c r="N185" s="57"/>
      <c r="O185" s="57"/>
      <c r="P185" s="57"/>
      <c r="Q185" s="57"/>
      <c r="R185" s="57"/>
    </row>
    <row r="186" spans="1:18" x14ac:dyDescent="0.2">
      <c r="A186" s="78"/>
      <c r="B186" s="79">
        <f t="shared" si="2"/>
        <v>170</v>
      </c>
      <c r="C186" s="80" t="s">
        <v>213</v>
      </c>
      <c r="D186" s="81" t="str">
        <f>+"Torre de suspensión tipo S"&amp;IF(MID(C186,3,3)="220","C",IF(MID(C186,3,3)="138","S",""))&amp;IF(MID(C186,10,1)="D",2,1)&amp;" (5°)Tipo S"&amp;IF(MID(C186,3,3)="220","C",IF(MID(C186,3,3)="138","S",""))&amp;IF(MID(C186,10,1)="D",2,1)&amp;RIGHT(C186,2)</f>
        <v>Torre de suspensión tipo SC2 (5°)Tipo SC2-3</v>
      </c>
      <c r="E186" s="82" t="s">
        <v>44</v>
      </c>
      <c r="F186" s="83">
        <v>0</v>
      </c>
      <c r="G186" s="84">
        <f>VLOOKUP(C186,'[10]Resumen Peso'!$B$1:$D$65536,3,0)*$C$14</f>
        <v>11383.981641720635</v>
      </c>
      <c r="H186" s="85"/>
      <c r="I186" s="86"/>
      <c r="J186" s="87">
        <f>+VLOOKUP(C186,'[10]Resumen Peso'!$B$1:$D$65536,3,0)</f>
        <v>7068.1922736857005</v>
      </c>
      <c r="N186" s="57"/>
      <c r="O186" s="57"/>
      <c r="P186" s="57"/>
      <c r="Q186" s="57"/>
      <c r="R186" s="57"/>
    </row>
    <row r="187" spans="1:18" x14ac:dyDescent="0.2">
      <c r="A187" s="78"/>
      <c r="B187" s="79">
        <f t="shared" si="2"/>
        <v>171</v>
      </c>
      <c r="C187" s="80" t="s">
        <v>214</v>
      </c>
      <c r="D187" s="81" t="str">
        <f>+"Torre de suspensión tipo S"&amp;IF(MID(C187,3,3)="220","C",IF(MID(C187,3,3)="138","S",""))&amp;IF(MID(C187,10,1)="D",2,1)&amp;" (5°)Tipo S"&amp;IF(MID(C187,3,3)="220","C",IF(MID(C187,3,3)="138","S",""))&amp;IF(MID(C187,10,1)="D",2,1)&amp;RIGHT(C187,2)</f>
        <v>Torre de suspensión tipo SC2 (5°)Tipo SC2±0</v>
      </c>
      <c r="E187" s="82" t="s">
        <v>44</v>
      </c>
      <c r="F187" s="83">
        <v>0</v>
      </c>
      <c r="G187" s="84">
        <f>VLOOKUP(C187,'[10]Resumen Peso'!$B$1:$D$65536,3,0)*$C$14</f>
        <v>12805.378674601388</v>
      </c>
      <c r="H187" s="85"/>
      <c r="I187" s="86"/>
      <c r="J187" s="87">
        <f>+VLOOKUP(C187,'[10]Resumen Peso'!$B$1:$D$65536,3,0)</f>
        <v>7950.7224675879643</v>
      </c>
      <c r="N187" s="57"/>
      <c r="O187" s="57"/>
      <c r="P187" s="57"/>
      <c r="Q187" s="57"/>
      <c r="R187" s="57"/>
    </row>
    <row r="188" spans="1:18" x14ac:dyDescent="0.2">
      <c r="A188" s="78"/>
      <c r="B188" s="79">
        <f t="shared" si="2"/>
        <v>172</v>
      </c>
      <c r="C188" s="80" t="s">
        <v>215</v>
      </c>
      <c r="D188" s="81" t="str">
        <f>+"Torre de suspensión tipo S"&amp;IF(MID(C188,3,3)="220","C",IF(MID(C188,3,3)="138","S",""))&amp;IF(MID(C188,10,1)="D",2,1)&amp;" (5°)Tipo S"&amp;IF(MID(C188,3,3)="220","C",IF(MID(C188,3,3)="138","S",""))&amp;IF(MID(C188,10,1)="D",2,1)&amp;RIGHT(C188,2)</f>
        <v>Torre de suspensión tipo SC2 (5°)Tipo SC2+3</v>
      </c>
      <c r="E188" s="82" t="s">
        <v>44</v>
      </c>
      <c r="F188" s="83">
        <v>0</v>
      </c>
      <c r="G188" s="84">
        <f>VLOOKUP(C188,'[10]Resumen Peso'!$B$1:$D$65536,3,0)*$C$14</f>
        <v>14213.970328807543</v>
      </c>
      <c r="H188" s="85"/>
      <c r="I188" s="86"/>
      <c r="J188" s="87">
        <f>+VLOOKUP(C188,'[10]Resumen Peso'!$B$1:$D$65536,3,0)</f>
        <v>8825.3019390226418</v>
      </c>
      <c r="N188" s="57"/>
      <c r="O188" s="57"/>
      <c r="P188" s="57"/>
      <c r="Q188" s="57"/>
      <c r="R188" s="57"/>
    </row>
    <row r="189" spans="1:18" x14ac:dyDescent="0.2">
      <c r="A189" s="78"/>
      <c r="B189" s="79">
        <f t="shared" si="2"/>
        <v>173</v>
      </c>
      <c r="C189" s="80" t="s">
        <v>216</v>
      </c>
      <c r="D189" s="81" t="str">
        <f>+"Torre de suspensión tipo S"&amp;IF(MID(C189,3,3)="220","C",IF(MID(C189,3,3)="138","S",""))&amp;IF(MID(C189,10,1)="D",2,1)&amp;" (5°)Tipo S"&amp;IF(MID(C189,3,3)="220","C",IF(MID(C189,3,3)="138","S",""))&amp;IF(MID(C189,10,1)="D",2,1)&amp;RIGHT(C189,2)</f>
        <v>Torre de suspensión tipo SC2 (5°)Tipo SC2+6</v>
      </c>
      <c r="E189" s="82" t="s">
        <v>44</v>
      </c>
      <c r="F189" s="83">
        <v>0</v>
      </c>
      <c r="G189" s="84">
        <f>VLOOKUP(C189,'[10]Resumen Peso'!$B$1:$D$65536,3,0)*$C$14</f>
        <v>15622.561983013691</v>
      </c>
      <c r="H189" s="85"/>
      <c r="I189" s="86"/>
      <c r="J189" s="87">
        <f>+VLOOKUP(C189,'[10]Resumen Peso'!$B$1:$D$65536,3,0)</f>
        <v>9699.8814104573157</v>
      </c>
      <c r="N189" s="57"/>
      <c r="O189" s="57"/>
      <c r="P189" s="57"/>
      <c r="Q189" s="57"/>
      <c r="R189" s="57"/>
    </row>
    <row r="190" spans="1:18" x14ac:dyDescent="0.2">
      <c r="A190" s="78"/>
      <c r="B190" s="79">
        <f t="shared" si="2"/>
        <v>174</v>
      </c>
      <c r="C190" s="80" t="s">
        <v>217</v>
      </c>
      <c r="D190" s="81" t="str">
        <f>+"Torre de ángulo menor tipo A"&amp;IF(MID(C190,3,3)="220","C",IF(MID(C190,3,3)="138","S",""))&amp;IF(MID(C190,10,1)="D",2,1)&amp;" (30°)Tipo A"&amp;IF(MID(C190,3,3)="220","C",IF(MID(C190,3,3)="138","S",""))&amp;IF(MID(C190,10,1)="D",2,1)&amp;RIGHT(C190,2)</f>
        <v>Torre de ángulo menor tipo AC2 (30°)Tipo AC2-3</v>
      </c>
      <c r="E190" s="82" t="s">
        <v>44</v>
      </c>
      <c r="F190" s="83">
        <v>0</v>
      </c>
      <c r="G190" s="84">
        <f>VLOOKUP(C190,'[10]Resumen Peso'!$B$1:$D$65536,3,0)*$C$14</f>
        <v>17514.146910068463</v>
      </c>
      <c r="H190" s="85"/>
      <c r="I190" s="86"/>
      <c r="J190" s="87">
        <f>+VLOOKUP(C190,'[10]Resumen Peso'!$B$1:$D$65536,3,0)</f>
        <v>10874.346231924475</v>
      </c>
      <c r="N190" s="57"/>
      <c r="O190" s="57"/>
      <c r="P190" s="57"/>
      <c r="Q190" s="57"/>
      <c r="R190" s="57"/>
    </row>
    <row r="191" spans="1:18" x14ac:dyDescent="0.2">
      <c r="A191" s="78"/>
      <c r="B191" s="79">
        <f t="shared" si="2"/>
        <v>175</v>
      </c>
      <c r="C191" s="80" t="s">
        <v>218</v>
      </c>
      <c r="D191" s="81" t="str">
        <f>+"Torre de ángulo menor tipo A"&amp;IF(MID(C191,3,3)="220","C",IF(MID(C191,3,3)="138","S",""))&amp;IF(MID(C191,10,1)="D",2,1)&amp;" (30°)Tipo A"&amp;IF(MID(C191,3,3)="220","C",IF(MID(C191,3,3)="138","S",""))&amp;IF(MID(C191,10,1)="D",2,1)&amp;RIGHT(C191,2)</f>
        <v>Torre de ángulo menor tipo AC2 (30°)Tipo AC2±0</v>
      </c>
      <c r="E191" s="82" t="s">
        <v>44</v>
      </c>
      <c r="F191" s="83">
        <v>0</v>
      </c>
      <c r="G191" s="84">
        <f>VLOOKUP(C191,'[10]Resumen Peso'!$B$1:$D$65536,3,0)*$C$14</f>
        <v>19438.564828044906</v>
      </c>
      <c r="H191" s="85"/>
      <c r="I191" s="86"/>
      <c r="J191" s="87">
        <f>+VLOOKUP(C191,'[10]Resumen Peso'!$B$1:$D$65536,3,0)</f>
        <v>12069.196705798529</v>
      </c>
      <c r="N191" s="57"/>
      <c r="O191" s="57"/>
      <c r="P191" s="57"/>
      <c r="Q191" s="57"/>
      <c r="R191" s="57"/>
    </row>
    <row r="192" spans="1:18" x14ac:dyDescent="0.2">
      <c r="A192" s="78"/>
      <c r="B192" s="79">
        <f t="shared" si="2"/>
        <v>176</v>
      </c>
      <c r="C192" s="80" t="s">
        <v>219</v>
      </c>
      <c r="D192" s="81" t="str">
        <f>+"Torre de ángulo menor tipo A"&amp;IF(MID(C192,3,3)="220","C",IF(MID(C192,3,3)="138","S",""))&amp;IF(MID(C192,10,1)="D",2,1)&amp;" (30°)Tipo A"&amp;IF(MID(C192,3,3)="220","C",IF(MID(C192,3,3)="138","S",""))&amp;IF(MID(C192,10,1)="D",2,1)&amp;RIGHT(C192,2)</f>
        <v>Torre de ángulo menor tipo AC2 (30°)Tipo AC2+3</v>
      </c>
      <c r="E192" s="82" t="s">
        <v>44</v>
      </c>
      <c r="F192" s="83">
        <v>0</v>
      </c>
      <c r="G192" s="84">
        <f>VLOOKUP(C192,'[10]Resumen Peso'!$B$1:$D$65536,3,0)*$C$14</f>
        <v>21362.982746021349</v>
      </c>
      <c r="H192" s="85"/>
      <c r="I192" s="86"/>
      <c r="J192" s="87">
        <f>+VLOOKUP(C192,'[10]Resumen Peso'!$B$1:$D$65536,3,0)</f>
        <v>13264.047179672583</v>
      </c>
      <c r="N192" s="57"/>
      <c r="O192" s="57"/>
      <c r="P192" s="57"/>
      <c r="Q192" s="57"/>
      <c r="R192" s="57"/>
    </row>
    <row r="193" spans="1:18" x14ac:dyDescent="0.2">
      <c r="A193" s="78"/>
      <c r="B193" s="79">
        <f t="shared" si="2"/>
        <v>177</v>
      </c>
      <c r="C193" s="80" t="s">
        <v>220</v>
      </c>
      <c r="D193" s="81" t="str">
        <f>+"Torre de ángulo mayor tipo B"&amp;IF(MID(C193,3,3)="220","C",IF(MID(C193,3,3)="138","S",""))&amp;IF(MID(C193,10,1)="D",2,1)&amp;" (65°)Tipo B"&amp;IF(MID(C193,3,3)="220","C",IF(MID(C193,3,3)="138","S",""))&amp;IF(MID(C193,10,1)="D",2,1)&amp;RIGHT(C193,2)</f>
        <v>Torre de ángulo mayor tipo BC2 (65°)Tipo BC2-3</v>
      </c>
      <c r="E193" s="82" t="s">
        <v>44</v>
      </c>
      <c r="F193" s="83">
        <v>0</v>
      </c>
      <c r="G193" s="84">
        <f>VLOOKUP(C193,'[10]Resumen Peso'!$B$1:$D$65536,3,0)*$C$14</f>
        <v>23635.195465901179</v>
      </c>
      <c r="H193" s="85"/>
      <c r="I193" s="86"/>
      <c r="J193" s="87">
        <f>+VLOOKUP(C193,'[10]Resumen Peso'!$B$1:$D$65536,3,0)</f>
        <v>14674.839721006787</v>
      </c>
      <c r="N193" s="57"/>
      <c r="O193" s="57"/>
      <c r="P193" s="57"/>
      <c r="Q193" s="57"/>
      <c r="R193" s="57"/>
    </row>
    <row r="194" spans="1:18" x14ac:dyDescent="0.2">
      <c r="A194" s="78"/>
      <c r="B194" s="79">
        <f t="shared" si="2"/>
        <v>178</v>
      </c>
      <c r="C194" s="80" t="s">
        <v>221</v>
      </c>
      <c r="D194" s="81" t="str">
        <f>+"Torre de ángulo mayor tipo B"&amp;IF(MID(C194,3,3)="220","C",IF(MID(C194,3,3)="138","S",""))&amp;IF(MID(C194,10,1)="D",2,1)&amp;" (65°)Tipo B"&amp;IF(MID(C194,3,3)="220","C",IF(MID(C194,3,3)="138","S",""))&amp;IF(MID(C194,10,1)="D",2,1)&amp;RIGHT(C194,2)</f>
        <v>Torre de ángulo mayor tipo BC2 (65°)Tipo BC2±0</v>
      </c>
      <c r="E194" s="82" t="s">
        <v>44</v>
      </c>
      <c r="F194" s="83">
        <v>0</v>
      </c>
      <c r="G194" s="84">
        <f>VLOOKUP(C194,'[10]Resumen Peso'!$B$1:$D$65536,3,0)*$C$14</f>
        <v>26319.816777172804</v>
      </c>
      <c r="H194" s="85"/>
      <c r="I194" s="86"/>
      <c r="J194" s="87">
        <f>+VLOOKUP(C194,'[10]Resumen Peso'!$B$1:$D$65536,3,0)</f>
        <v>16341.69233965121</v>
      </c>
      <c r="N194" s="57"/>
      <c r="O194" s="57"/>
      <c r="P194" s="57"/>
      <c r="Q194" s="57"/>
      <c r="R194" s="57"/>
    </row>
    <row r="195" spans="1:18" x14ac:dyDescent="0.2">
      <c r="A195" s="78"/>
      <c r="B195" s="79">
        <f t="shared" si="2"/>
        <v>179</v>
      </c>
      <c r="C195" s="80" t="s">
        <v>222</v>
      </c>
      <c r="D195" s="81" t="str">
        <f>+"Torre de ángulo mayor tipo B"&amp;IF(MID(C195,3,3)="220","C",IF(MID(C195,3,3)="138","S",""))&amp;IF(MID(C195,10,1)="D",2,1)&amp;" (65°)Tipo B"&amp;IF(MID(C195,3,3)="220","C",IF(MID(C195,3,3)="138","S",""))&amp;IF(MID(C195,10,1)="D",2,1)&amp;RIGHT(C195,2)</f>
        <v>Torre de ángulo mayor tipo BC2 (65°)Tipo BC2+3</v>
      </c>
      <c r="E195" s="82" t="s">
        <v>44</v>
      </c>
      <c r="F195" s="83">
        <v>0</v>
      </c>
      <c r="G195" s="84">
        <f>VLOOKUP(C195,'[10]Resumen Peso'!$B$1:$D$65536,3,0)*$C$14</f>
        <v>29478.194790433543</v>
      </c>
      <c r="H195" s="85"/>
      <c r="I195" s="86"/>
      <c r="J195" s="87">
        <f>+VLOOKUP(C195,'[10]Resumen Peso'!$B$1:$D$65536,3,0)</f>
        <v>18302.695420409356</v>
      </c>
      <c r="N195" s="57"/>
      <c r="O195" s="57"/>
      <c r="P195" s="57"/>
      <c r="Q195" s="57"/>
      <c r="R195" s="57"/>
    </row>
    <row r="196" spans="1:18" x14ac:dyDescent="0.2">
      <c r="A196" s="78"/>
      <c r="B196" s="79">
        <f t="shared" si="2"/>
        <v>180</v>
      </c>
      <c r="C196" s="80" t="s">
        <v>223</v>
      </c>
      <c r="D196" s="81" t="str">
        <f>+"Torre de anclaje, retención intermedia y terminal (15°) Tipo R"&amp;IF(MID(C196,3,3)="220","C",IF(MID(C196,3,3)="138","S",""))&amp;IF(MID(C196,10,1)="D",2,1)&amp;RIGHT(C196,2)</f>
        <v>Torre de anclaje, retención intermedia y terminal (15°) Tipo RC2-3</v>
      </c>
      <c r="E196" s="82" t="s">
        <v>44</v>
      </c>
      <c r="F196" s="83">
        <v>0</v>
      </c>
      <c r="G196" s="84">
        <f>VLOOKUP(C196,'[10]Resumen Peso'!$B$1:$D$65536,3,0)*$C$14</f>
        <v>30431.840711720841</v>
      </c>
      <c r="H196" s="85"/>
      <c r="I196" s="86"/>
      <c r="J196" s="87">
        <f>+VLOOKUP(C196,'[10]Resumen Peso'!$B$1:$D$65536,3,0)</f>
        <v>18894.803958951936</v>
      </c>
      <c r="N196" s="57"/>
      <c r="O196" s="57"/>
      <c r="P196" s="57"/>
      <c r="Q196" s="57"/>
      <c r="R196" s="57"/>
    </row>
    <row r="197" spans="1:18" x14ac:dyDescent="0.2">
      <c r="A197" s="78"/>
      <c r="B197" s="79">
        <f t="shared" si="2"/>
        <v>181</v>
      </c>
      <c r="C197" s="80" t="s">
        <v>224</v>
      </c>
      <c r="D197" s="81" t="str">
        <f>+"Torre de anclaje, retención intermedia y terminal (15°) Tipo R"&amp;IF(MID(C197,3,3)="220","C",IF(MID(C197,3,3)="138","S",""))&amp;IF(MID(C197,10,1)="D",2,1)&amp;RIGHT(C197,2)</f>
        <v>Torre de anclaje, retención intermedia y terminal (15°) Tipo RC2±0</v>
      </c>
      <c r="E197" s="82" t="s">
        <v>44</v>
      </c>
      <c r="F197" s="83">
        <v>0</v>
      </c>
      <c r="G197" s="84">
        <f>VLOOKUP(C197,'[10]Resumen Peso'!$B$1:$D$65536,3,0)*$C$14</f>
        <v>33926.243825775739</v>
      </c>
      <c r="H197" s="85"/>
      <c r="I197" s="86"/>
      <c r="J197" s="87">
        <f>+VLOOKUP(C197,'[10]Resumen Peso'!$B$1:$D$65536,3,0)</f>
        <v>21064.441425810408</v>
      </c>
      <c r="N197" s="57"/>
      <c r="O197" s="57"/>
      <c r="P197" s="57"/>
      <c r="Q197" s="57"/>
      <c r="R197" s="57"/>
    </row>
    <row r="198" spans="1:18" x14ac:dyDescent="0.2">
      <c r="A198" s="78"/>
      <c r="B198" s="79">
        <f t="shared" si="2"/>
        <v>182</v>
      </c>
      <c r="C198" s="80" t="s">
        <v>225</v>
      </c>
      <c r="D198" s="81" t="str">
        <f>+"Torre de anclaje, retención intermedia y terminal (15°) Tipo R"&amp;IF(MID(C198,3,3)="220","C",IF(MID(C198,3,3)="138","S",""))&amp;IF(MID(C198,10,1)="D",2,1)&amp;RIGHT(C198,2)</f>
        <v>Torre de anclaje, retención intermedia y terminal (15°) Tipo RC2+3</v>
      </c>
      <c r="E198" s="82" t="s">
        <v>44</v>
      </c>
      <c r="F198" s="83">
        <v>0</v>
      </c>
      <c r="G198" s="84">
        <f>VLOOKUP(C198,'[10]Resumen Peso'!$B$1:$D$65536,3,0)*$C$14</f>
        <v>37420.646939830644</v>
      </c>
      <c r="H198" s="85"/>
      <c r="I198" s="86"/>
      <c r="J198" s="87">
        <f>+VLOOKUP(C198,'[10]Resumen Peso'!$B$1:$D$65536,3,0)</f>
        <v>23234.07889266888</v>
      </c>
      <c r="N198" s="57"/>
      <c r="O198" s="57"/>
      <c r="P198" s="57"/>
      <c r="Q198" s="57"/>
      <c r="R198" s="57"/>
    </row>
    <row r="199" spans="1:18" x14ac:dyDescent="0.2">
      <c r="A199" s="78"/>
      <c r="B199" s="79">
        <f t="shared" si="2"/>
        <v>183</v>
      </c>
      <c r="C199" s="80" t="s">
        <v>226</v>
      </c>
      <c r="D199" s="81" t="str">
        <f>+"Torre de suspensión tipo S"&amp;IF(MID(C199,3,3)="220","C",IF(MID(C199,3,3)="138","S",""))&amp;IF(MID(C199,10,1)="D",2,1)&amp;" (5°)Tipo S"&amp;IF(MID(C199,3,3)="220","C",IF(MID(C199,3,3)="138","S",""))&amp;IF(MID(C199,10,1)="D",2,1)&amp;RIGHT(C199,2)</f>
        <v>Torre de suspensión tipo SC1 (5°)Tipo SC1-6</v>
      </c>
      <c r="E199" s="82" t="s">
        <v>44</v>
      </c>
      <c r="F199" s="83">
        <v>0</v>
      </c>
      <c r="G199" s="84">
        <f>VLOOKUP(C199,'[10]Resumen Peso'!$B$1:$D$65536,3,0)*$C$14</f>
        <v>6697.3303230996471</v>
      </c>
      <c r="H199" s="85"/>
      <c r="I199" s="86"/>
      <c r="J199" s="87">
        <f>+VLOOKUP(C199,'[10]Resumen Peso'!$B$1:$D$65536,3,0)</f>
        <v>4158.3006661366126</v>
      </c>
      <c r="N199" s="57"/>
      <c r="O199" s="57"/>
      <c r="P199" s="57"/>
      <c r="Q199" s="57"/>
      <c r="R199" s="57"/>
    </row>
    <row r="200" spans="1:18" x14ac:dyDescent="0.2">
      <c r="A200" s="78"/>
      <c r="B200" s="79">
        <f t="shared" si="2"/>
        <v>184</v>
      </c>
      <c r="C200" s="80" t="s">
        <v>227</v>
      </c>
      <c r="D200" s="81" t="str">
        <f>+"Torre de suspensión tipo S"&amp;IF(MID(C200,3,3)="220","C",IF(MID(C200,3,3)="138","S",""))&amp;IF(MID(C200,10,1)="D",2,1)&amp;" (5°)Tipo S"&amp;IF(MID(C200,3,3)="220","C",IF(MID(C200,3,3)="138","S",""))&amp;IF(MID(C200,10,1)="D",2,1)&amp;RIGHT(C200,2)</f>
        <v>Torre de suspensión tipo SC1 (5°)Tipo SC1-3</v>
      </c>
      <c r="E200" s="82" t="s">
        <v>44</v>
      </c>
      <c r="F200" s="83">
        <v>0</v>
      </c>
      <c r="G200" s="84">
        <f>VLOOKUP(C200,'[10]Resumen Peso'!$B$1:$D$65536,3,0)*$C$14</f>
        <v>7662.7112705734698</v>
      </c>
      <c r="H200" s="85"/>
      <c r="I200" s="86"/>
      <c r="J200" s="87">
        <f>+VLOOKUP(C200,'[10]Resumen Peso'!$B$1:$D$65536,3,0)</f>
        <v>4757.695356750899</v>
      </c>
      <c r="N200" s="57"/>
      <c r="O200" s="57"/>
      <c r="P200" s="57"/>
      <c r="Q200" s="57"/>
      <c r="R200" s="57"/>
    </row>
    <row r="201" spans="1:18" x14ac:dyDescent="0.2">
      <c r="A201" s="78"/>
      <c r="B201" s="79">
        <f t="shared" si="2"/>
        <v>185</v>
      </c>
      <c r="C201" s="80" t="s">
        <v>228</v>
      </c>
      <c r="D201" s="81" t="str">
        <f>+"Torre de suspensión tipo S"&amp;IF(MID(C201,3,3)="220","C",IF(MID(C201,3,3)="138","S",""))&amp;IF(MID(C201,10,1)="D",2,1)&amp;" (5°)Tipo S"&amp;IF(MID(C201,3,3)="220","C",IF(MID(C201,3,3)="138","S",""))&amp;IF(MID(C201,10,1)="D",2,1)&amp;RIGHT(C201,2)</f>
        <v>Torre de suspensión tipo SC1 (5°)Tipo SC1±0</v>
      </c>
      <c r="E201" s="82" t="s">
        <v>44</v>
      </c>
      <c r="F201" s="83">
        <v>0</v>
      </c>
      <c r="G201" s="84">
        <f>VLOOKUP(C201,'[10]Resumen Peso'!$B$1:$D$65536,3,0)*$C$14</f>
        <v>8619.4727453019896</v>
      </c>
      <c r="H201" s="85"/>
      <c r="I201" s="86"/>
      <c r="J201" s="87">
        <f>+VLOOKUP(C201,'[10]Resumen Peso'!$B$1:$D$65536,3,0)</f>
        <v>5351.7383090561289</v>
      </c>
      <c r="N201" s="57"/>
      <c r="O201" s="57"/>
      <c r="P201" s="57"/>
      <c r="Q201" s="57"/>
      <c r="R201" s="57"/>
    </row>
    <row r="202" spans="1:18" x14ac:dyDescent="0.2">
      <c r="A202" s="78"/>
      <c r="B202" s="79">
        <f t="shared" si="2"/>
        <v>186</v>
      </c>
      <c r="C202" s="80" t="s">
        <v>229</v>
      </c>
      <c r="D202" s="81" t="str">
        <f>+"Torre de suspensión tipo S"&amp;IF(MID(C202,3,3)="220","C",IF(MID(C202,3,3)="138","S",""))&amp;IF(MID(C202,10,1)="D",2,1)&amp;" (5°)Tipo S"&amp;IF(MID(C202,3,3)="220","C",IF(MID(C202,3,3)="138","S",""))&amp;IF(MID(C202,10,1)="D",2,1)&amp;RIGHT(C202,2)</f>
        <v>Torre de suspensión tipo SC1 (5°)Tipo SC1+3</v>
      </c>
      <c r="E202" s="82" t="s">
        <v>44</v>
      </c>
      <c r="F202" s="83">
        <v>0</v>
      </c>
      <c r="G202" s="84">
        <f>VLOOKUP(C202,'[10]Resumen Peso'!$B$1:$D$65536,3,0)*$C$14</f>
        <v>9567.6147472852099</v>
      </c>
      <c r="H202" s="85"/>
      <c r="I202" s="86"/>
      <c r="J202" s="87">
        <f>+VLOOKUP(C202,'[10]Resumen Peso'!$B$1:$D$65536,3,0)</f>
        <v>5940.4295230523039</v>
      </c>
      <c r="N202" s="57"/>
      <c r="O202" s="57"/>
      <c r="P202" s="57"/>
      <c r="Q202" s="57"/>
      <c r="R202" s="57"/>
    </row>
    <row r="203" spans="1:18" x14ac:dyDescent="0.2">
      <c r="A203" s="78"/>
      <c r="B203" s="79">
        <f t="shared" si="2"/>
        <v>187</v>
      </c>
      <c r="C203" s="80" t="s">
        <v>230</v>
      </c>
      <c r="D203" s="81" t="str">
        <f>+"Torre de suspensión tipo S"&amp;IF(MID(C203,3,3)="220","C",IF(MID(C203,3,3)="138","S",""))&amp;IF(MID(C203,10,1)="D",2,1)&amp;" (5°)Tipo S"&amp;IF(MID(C203,3,3)="220","C",IF(MID(C203,3,3)="138","S",""))&amp;IF(MID(C203,10,1)="D",2,1)&amp;RIGHT(C203,2)</f>
        <v>Torre de suspensión tipo SC1 (5°)Tipo SC1+6</v>
      </c>
      <c r="E203" s="82" t="s">
        <v>44</v>
      </c>
      <c r="F203" s="83">
        <v>0</v>
      </c>
      <c r="G203" s="84">
        <f>VLOOKUP(C203,'[10]Resumen Peso'!$B$1:$D$65536,3,0)*$C$14</f>
        <v>10515.756749268428</v>
      </c>
      <c r="H203" s="85"/>
      <c r="I203" s="86"/>
      <c r="J203" s="87">
        <f>+VLOOKUP(C203,'[10]Resumen Peso'!$B$1:$D$65536,3,0)</f>
        <v>6529.1207370484772</v>
      </c>
      <c r="N203" s="57"/>
      <c r="O203" s="57"/>
      <c r="P203" s="57"/>
      <c r="Q203" s="57"/>
      <c r="R203" s="57"/>
    </row>
    <row r="204" spans="1:18" x14ac:dyDescent="0.2">
      <c r="A204" s="78"/>
      <c r="B204" s="79">
        <f t="shared" si="2"/>
        <v>188</v>
      </c>
      <c r="C204" s="80" t="s">
        <v>231</v>
      </c>
      <c r="D204" s="81" t="str">
        <f>+"Torre de ángulo menor tipo A"&amp;IF(MID(C204,3,3)="220","C",IF(MID(C204,3,3)="138","S",""))&amp;IF(MID(C204,10,1)="D",2,1)&amp;" (30°)Tipo A"&amp;IF(MID(C204,3,3)="220","C",IF(MID(C204,3,3)="138","S",""))&amp;IF(MID(C204,10,1)="D",2,1)&amp;RIGHT(C204,2)</f>
        <v>Torre de ángulo menor tipo AC1 (30°)Tipo AC1-3</v>
      </c>
      <c r="E204" s="82" t="s">
        <v>44</v>
      </c>
      <c r="F204" s="83">
        <v>0</v>
      </c>
      <c r="G204" s="84">
        <f>VLOOKUP(C204,'[10]Resumen Peso'!$B$1:$D$65536,3,0)*$C$14</f>
        <v>11789.008024258948</v>
      </c>
      <c r="H204" s="85"/>
      <c r="I204" s="86"/>
      <c r="J204" s="87">
        <f>+VLOOKUP(C204,'[10]Resumen Peso'!$B$1:$D$65536,3,0)</f>
        <v>7319.6688165856312</v>
      </c>
      <c r="N204" s="57"/>
      <c r="O204" s="57"/>
      <c r="P204" s="57"/>
      <c r="Q204" s="57"/>
      <c r="R204" s="57"/>
    </row>
    <row r="205" spans="1:18" x14ac:dyDescent="0.2">
      <c r="A205" s="78"/>
      <c r="B205" s="79">
        <f t="shared" si="2"/>
        <v>189</v>
      </c>
      <c r="C205" s="80" t="s">
        <v>232</v>
      </c>
      <c r="D205" s="81" t="str">
        <f>+"Torre de ángulo menor tipo A"&amp;IF(MID(C205,3,3)="220","C",IF(MID(C205,3,3)="138","S",""))&amp;IF(MID(C205,10,1)="D",2,1)&amp;" (30°)Tipo A"&amp;IF(MID(C205,3,3)="220","C",IF(MID(C205,3,3)="138","S",""))&amp;IF(MID(C205,10,1)="D",2,1)&amp;RIGHT(C205,2)</f>
        <v>Torre de ángulo menor tipo AC1 (30°)Tipo AC1±0</v>
      </c>
      <c r="E205" s="82" t="s">
        <v>44</v>
      </c>
      <c r="F205" s="83">
        <v>0</v>
      </c>
      <c r="G205" s="84">
        <f>VLOOKUP(C205,'[10]Resumen Peso'!$B$1:$D$65536,3,0)*$C$14</f>
        <v>13084.359627368422</v>
      </c>
      <c r="H205" s="85"/>
      <c r="I205" s="86"/>
      <c r="J205" s="87">
        <f>+VLOOKUP(C205,'[10]Resumen Peso'!$B$1:$D$65536,3,0)</f>
        <v>8123.9387531472039</v>
      </c>
      <c r="N205" s="57"/>
      <c r="O205" s="57"/>
      <c r="P205" s="57"/>
      <c r="Q205" s="57"/>
      <c r="R205" s="57"/>
    </row>
    <row r="206" spans="1:18" x14ac:dyDescent="0.2">
      <c r="A206" s="78"/>
      <c r="B206" s="79">
        <f t="shared" si="2"/>
        <v>190</v>
      </c>
      <c r="C206" s="80" t="s">
        <v>233</v>
      </c>
      <c r="D206" s="81" t="str">
        <f>+"Torre de ángulo menor tipo A"&amp;IF(MID(C206,3,3)="220","C",IF(MID(C206,3,3)="138","S",""))&amp;IF(MID(C206,10,1)="D",2,1)&amp;" (30°)Tipo A"&amp;IF(MID(C206,3,3)="220","C",IF(MID(C206,3,3)="138","S",""))&amp;IF(MID(C206,10,1)="D",2,1)&amp;RIGHT(C206,2)</f>
        <v>Torre de ángulo menor tipo AC1 (30°)Tipo AC1+3</v>
      </c>
      <c r="E206" s="82" t="s">
        <v>44</v>
      </c>
      <c r="F206" s="83">
        <v>0</v>
      </c>
      <c r="G206" s="84">
        <f>VLOOKUP(C206,'[10]Resumen Peso'!$B$1:$D$65536,3,0)*$C$14</f>
        <v>14379.711230477895</v>
      </c>
      <c r="H206" s="85"/>
      <c r="I206" s="86"/>
      <c r="J206" s="87">
        <f>+VLOOKUP(C206,'[10]Resumen Peso'!$B$1:$D$65536,3,0)</f>
        <v>8928.2086897087775</v>
      </c>
      <c r="N206" s="57"/>
      <c r="O206" s="57"/>
      <c r="P206" s="57"/>
      <c r="Q206" s="57"/>
      <c r="R206" s="57"/>
    </row>
    <row r="207" spans="1:18" x14ac:dyDescent="0.2">
      <c r="A207" s="78"/>
      <c r="B207" s="79">
        <f t="shared" si="2"/>
        <v>191</v>
      </c>
      <c r="C207" s="80" t="s">
        <v>234</v>
      </c>
      <c r="D207" s="81" t="str">
        <f>+"Torre de ángulo mayor tipo B"&amp;IF(MID(C207,3,3)="220","C",IF(MID(C207,3,3)="138","S",""))&amp;IF(MID(C207,10,1)="D",2,1)&amp;" (65°)Tipo B"&amp;IF(MID(C207,3,3)="220","C",IF(MID(C207,3,3)="138","S",""))&amp;IF(MID(C207,10,1)="D",2,1)&amp;RIGHT(C207,2)</f>
        <v>Torre de ángulo mayor tipo BC1 (65°)Tipo BC1-3</v>
      </c>
      <c r="E207" s="82" t="s">
        <v>44</v>
      </c>
      <c r="F207" s="83">
        <v>0</v>
      </c>
      <c r="G207" s="84">
        <f>VLOOKUP(C207,'[10]Resumen Peso'!$B$1:$D$65536,3,0)*$C$14</f>
        <v>15909.168196040246</v>
      </c>
      <c r="H207" s="85"/>
      <c r="I207" s="86"/>
      <c r="J207" s="87">
        <f>+VLOOKUP(C207,'[10]Resumen Peso'!$B$1:$D$65536,3,0)</f>
        <v>9877.8321384416613</v>
      </c>
      <c r="N207" s="57"/>
      <c r="O207" s="57"/>
      <c r="P207" s="57"/>
      <c r="Q207" s="57"/>
      <c r="R207" s="57"/>
    </row>
    <row r="208" spans="1:18" x14ac:dyDescent="0.2">
      <c r="A208" s="78"/>
      <c r="B208" s="79">
        <f t="shared" si="2"/>
        <v>192</v>
      </c>
      <c r="C208" s="80" t="s">
        <v>235</v>
      </c>
      <c r="D208" s="81" t="str">
        <f>+"Torre de ángulo mayor tipo B"&amp;IF(MID(C208,3,3)="220","C",IF(MID(C208,3,3)="138","S",""))&amp;IF(MID(C208,10,1)="D",2,1)&amp;" (65°)Tipo B"&amp;IF(MID(C208,3,3)="220","C",IF(MID(C208,3,3)="138","S",""))&amp;IF(MID(C208,10,1)="D",2,1)&amp;RIGHT(C208,2)</f>
        <v>Torre de ángulo mayor tipo BC1 (65°)Tipo BC1±0</v>
      </c>
      <c r="E208" s="82" t="s">
        <v>44</v>
      </c>
      <c r="F208" s="83">
        <v>0</v>
      </c>
      <c r="G208" s="84">
        <f>VLOOKUP(C208,'[10]Resumen Peso'!$B$1:$D$65536,3,0)*$C$14</f>
        <v>17716.222935456844</v>
      </c>
      <c r="H208" s="85"/>
      <c r="I208" s="86"/>
      <c r="J208" s="87">
        <f>+VLOOKUP(C208,'[10]Resumen Peso'!$B$1:$D$65536,3,0)</f>
        <v>10999.813071761315</v>
      </c>
      <c r="N208" s="57"/>
      <c r="O208" s="57"/>
      <c r="P208" s="57"/>
      <c r="Q208" s="57"/>
      <c r="R208" s="57"/>
    </row>
    <row r="209" spans="1:18" x14ac:dyDescent="0.2">
      <c r="A209" s="78"/>
      <c r="B209" s="79">
        <f t="shared" si="2"/>
        <v>193</v>
      </c>
      <c r="C209" s="80" t="s">
        <v>236</v>
      </c>
      <c r="D209" s="81" t="str">
        <f>+"Torre de ángulo mayor tipo B"&amp;IF(MID(C209,3,3)="220","C",IF(MID(C209,3,3)="138","S",""))&amp;IF(MID(C209,10,1)="D",2,1)&amp;" (65°)Tipo B"&amp;IF(MID(C209,3,3)="220","C",IF(MID(C209,3,3)="138","S",""))&amp;IF(MID(C209,10,1)="D",2,1)&amp;RIGHT(C209,2)</f>
        <v>Torre de ángulo mayor tipo BC1 (65°)Tipo BC1+3</v>
      </c>
      <c r="E209" s="82" t="s">
        <v>44</v>
      </c>
      <c r="F209" s="83">
        <v>0</v>
      </c>
      <c r="G209" s="84">
        <f>VLOOKUP(C209,'[10]Resumen Peso'!$B$1:$D$65536,3,0)*$C$14</f>
        <v>19842.169687711666</v>
      </c>
      <c r="H209" s="85"/>
      <c r="I209" s="86"/>
      <c r="J209" s="87">
        <f>+VLOOKUP(C209,'[10]Resumen Peso'!$B$1:$D$65536,3,0)</f>
        <v>12319.790640372674</v>
      </c>
      <c r="N209" s="57"/>
      <c r="O209" s="57"/>
      <c r="P209" s="57"/>
      <c r="Q209" s="57"/>
      <c r="R209" s="57"/>
    </row>
    <row r="210" spans="1:18" x14ac:dyDescent="0.2">
      <c r="A210" s="78"/>
      <c r="B210" s="79">
        <f t="shared" ref="B210:B273" si="3">1+B209</f>
        <v>194</v>
      </c>
      <c r="C210" s="80" t="s">
        <v>237</v>
      </c>
      <c r="D210" s="81" t="str">
        <f>+"Torre de anclaje, retención intermedia y terminal (15°) Tipo R"&amp;IF(MID(C210,3,3)="220","C",IF(MID(C210,3,3)="138","S",""))&amp;IF(MID(C210,10,1)="D",2,1)&amp;RIGHT(C210,2)</f>
        <v>Torre de anclaje, retención intermedia y terminal (15°) Tipo RC1-3</v>
      </c>
      <c r="E210" s="82" t="s">
        <v>44</v>
      </c>
      <c r="F210" s="83">
        <v>0</v>
      </c>
      <c r="G210" s="84">
        <f>VLOOKUP(C210,'[10]Resumen Peso'!$B$1:$D$65536,3,0)*$C$14</f>
        <v>20484.08159333207</v>
      </c>
      <c r="H210" s="85"/>
      <c r="I210" s="86"/>
      <c r="J210" s="87">
        <f>+VLOOKUP(C210,'[10]Resumen Peso'!$B$1:$D$65536,3,0)</f>
        <v>12718.346867401799</v>
      </c>
      <c r="N210" s="57"/>
      <c r="O210" s="57"/>
      <c r="P210" s="57"/>
      <c r="Q210" s="57"/>
      <c r="R210" s="57"/>
    </row>
    <row r="211" spans="1:18" x14ac:dyDescent="0.2">
      <c r="A211" s="78"/>
      <c r="B211" s="79">
        <f t="shared" si="3"/>
        <v>195</v>
      </c>
      <c r="C211" s="80" t="s">
        <v>238</v>
      </c>
      <c r="D211" s="81" t="str">
        <f>+"Torre de anclaje, retención intermedia y terminal (15°) Tipo R"&amp;IF(MID(C211,3,3)="220","C",IF(MID(C211,3,3)="138","S",""))&amp;IF(MID(C211,10,1)="D",2,1)&amp;RIGHT(C211,2)</f>
        <v>Torre de anclaje, retención intermedia y terminal (15°) Tipo RC1±0</v>
      </c>
      <c r="E211" s="82" t="s">
        <v>44</v>
      </c>
      <c r="F211" s="83">
        <v>0</v>
      </c>
      <c r="G211" s="84">
        <f>VLOOKUP(C211,'[10]Resumen Peso'!$B$1:$D$65536,3,0)*$C$14</f>
        <v>22836.211363803868</v>
      </c>
      <c r="H211" s="85"/>
      <c r="I211" s="86"/>
      <c r="J211" s="87">
        <f>+VLOOKUP(C211,'[10]Resumen Peso'!$B$1:$D$65536,3,0)</f>
        <v>14178.759049500333</v>
      </c>
      <c r="N211" s="57"/>
      <c r="O211" s="57"/>
      <c r="P211" s="57"/>
      <c r="Q211" s="57"/>
      <c r="R211" s="57"/>
    </row>
    <row r="212" spans="1:18" x14ac:dyDescent="0.2">
      <c r="A212" s="78"/>
      <c r="B212" s="79">
        <f t="shared" si="3"/>
        <v>196</v>
      </c>
      <c r="C212" s="80" t="s">
        <v>239</v>
      </c>
      <c r="D212" s="81" t="str">
        <f>+"Torre de anclaje, retención intermedia y terminal (15°) Tipo R"&amp;IF(MID(C212,3,3)="220","C",IF(MID(C212,3,3)="138","S",""))&amp;IF(MID(C212,10,1)="D",2,1)&amp;RIGHT(C212,2)</f>
        <v>Torre de anclaje, retención intermedia y terminal (15°) Tipo RC1+3</v>
      </c>
      <c r="E212" s="82" t="s">
        <v>44</v>
      </c>
      <c r="F212" s="83">
        <v>0</v>
      </c>
      <c r="G212" s="84">
        <f>VLOOKUP(C212,'[10]Resumen Peso'!$B$1:$D$65536,3,0)*$C$14</f>
        <v>25188.34113427567</v>
      </c>
      <c r="H212" s="85"/>
      <c r="I212" s="86"/>
      <c r="J212" s="87">
        <f>+VLOOKUP(C212,'[10]Resumen Peso'!$B$1:$D$65536,3,0)</f>
        <v>15639.171231598868</v>
      </c>
      <c r="N212" s="57"/>
      <c r="O212" s="57"/>
      <c r="P212" s="57"/>
      <c r="Q212" s="57"/>
      <c r="R212" s="57"/>
    </row>
    <row r="213" spans="1:18" x14ac:dyDescent="0.2">
      <c r="A213" s="78"/>
      <c r="B213" s="79">
        <f t="shared" si="3"/>
        <v>197</v>
      </c>
      <c r="C213" s="80" t="s">
        <v>240</v>
      </c>
      <c r="D213" s="81" t="str">
        <f>+"Torre de suspensión tipo S"&amp;IF(MID(C213,3,3)="220","C",IF(MID(C213,3,3)="138","S",""))&amp;IF(MID(C213,10,1)="D",2,1)&amp;" (5°)Tipo S"&amp;IF(MID(C213,3,3)="220","C",IF(MID(C213,3,3)="138","S",""))&amp;IF(MID(C213,10,1)="D",2,1)&amp;RIGHT(C213,2)</f>
        <v>Torre de suspensión tipo SC1 (5°)Tipo SC1-6</v>
      </c>
      <c r="E213" s="82" t="s">
        <v>44</v>
      </c>
      <c r="F213" s="83">
        <v>0</v>
      </c>
      <c r="G213" s="84">
        <f>VLOOKUP(C213,'[10]Resumen Peso'!$B$1:$D$65536,3,0)*$C$14</f>
        <v>6216.880451687799</v>
      </c>
      <c r="H213" s="85"/>
      <c r="I213" s="86"/>
      <c r="J213" s="87">
        <f>+VLOOKUP(C213,'[10]Resumen Peso'!$B$1:$D$65536,3,0)</f>
        <v>3859.9944868152238</v>
      </c>
      <c r="N213" s="57"/>
      <c r="O213" s="57"/>
      <c r="P213" s="57"/>
      <c r="Q213" s="57"/>
      <c r="R213" s="57"/>
    </row>
    <row r="214" spans="1:18" x14ac:dyDescent="0.2">
      <c r="A214" s="78"/>
      <c r="B214" s="79">
        <f t="shared" si="3"/>
        <v>198</v>
      </c>
      <c r="C214" s="80" t="s">
        <v>241</v>
      </c>
      <c r="D214" s="81" t="str">
        <f>+"Torre de suspensión tipo S"&amp;IF(MID(C214,3,3)="220","C",IF(MID(C214,3,3)="138","S",""))&amp;IF(MID(C214,10,1)="D",2,1)&amp;" (5°)Tipo S"&amp;IF(MID(C214,3,3)="220","C",IF(MID(C214,3,3)="138","S",""))&amp;IF(MID(C214,10,1)="D",2,1)&amp;RIGHT(C214,2)</f>
        <v>Torre de suspensión tipo SC1 (5°)Tipo SC1-3</v>
      </c>
      <c r="E214" s="82" t="s">
        <v>44</v>
      </c>
      <c r="F214" s="83">
        <v>0</v>
      </c>
      <c r="G214" s="84">
        <f>VLOOKUP(C214,'[10]Resumen Peso'!$B$1:$D$65536,3,0)*$C$14</f>
        <v>7113.0073636427969</v>
      </c>
      <c r="H214" s="85"/>
      <c r="I214" s="86"/>
      <c r="J214" s="87">
        <f>+VLOOKUP(C214,'[10]Resumen Peso'!$B$1:$D$65536,3,0)</f>
        <v>4416.3900885183193</v>
      </c>
      <c r="N214" s="57"/>
      <c r="O214" s="57"/>
      <c r="P214" s="57"/>
      <c r="Q214" s="57"/>
      <c r="R214" s="57"/>
    </row>
    <row r="215" spans="1:18" x14ac:dyDescent="0.2">
      <c r="A215" s="78"/>
      <c r="B215" s="79">
        <f t="shared" si="3"/>
        <v>199</v>
      </c>
      <c r="C215" s="80" t="s">
        <v>242</v>
      </c>
      <c r="D215" s="81" t="str">
        <f>+"Torre de suspensión tipo S"&amp;IF(MID(C215,3,3)="220","C",IF(MID(C215,3,3)="138","S",""))&amp;IF(MID(C215,10,1)="D",2,1)&amp;" (5°)Tipo S"&amp;IF(MID(C215,3,3)="220","C",IF(MID(C215,3,3)="138","S",""))&amp;IF(MID(C215,10,1)="D",2,1)&amp;RIGHT(C215,2)</f>
        <v>Torre de suspensión tipo SC1 (5°)Tipo SC1±0</v>
      </c>
      <c r="E215" s="82" t="s">
        <v>44</v>
      </c>
      <c r="F215" s="83">
        <v>0</v>
      </c>
      <c r="G215" s="84">
        <f>VLOOKUP(C215,'[10]Resumen Peso'!$B$1:$D$65536,3,0)*$C$14</f>
        <v>8001.13314245534</v>
      </c>
      <c r="H215" s="85"/>
      <c r="I215" s="86"/>
      <c r="J215" s="87">
        <f>+VLOOKUP(C215,'[10]Resumen Peso'!$B$1:$D$65536,3,0)</f>
        <v>4967.8178723490655</v>
      </c>
      <c r="N215" s="57"/>
      <c r="O215" s="57"/>
      <c r="P215" s="57"/>
      <c r="Q215" s="57"/>
      <c r="R215" s="57"/>
    </row>
    <row r="216" spans="1:18" x14ac:dyDescent="0.2">
      <c r="A216" s="78"/>
      <c r="B216" s="79">
        <f t="shared" si="3"/>
        <v>200</v>
      </c>
      <c r="C216" s="80" t="s">
        <v>243</v>
      </c>
      <c r="D216" s="81" t="str">
        <f>+"Torre de suspensión tipo S"&amp;IF(MID(C216,3,3)="220","C",IF(MID(C216,3,3)="138","S",""))&amp;IF(MID(C216,10,1)="D",2,1)&amp;" (5°)Tipo S"&amp;IF(MID(C216,3,3)="220","C",IF(MID(C216,3,3)="138","S",""))&amp;IF(MID(C216,10,1)="D",2,1)&amp;RIGHT(C216,2)</f>
        <v>Torre de suspensión tipo SC1 (5°)Tipo SC1+3</v>
      </c>
      <c r="E216" s="82" t="s">
        <v>44</v>
      </c>
      <c r="F216" s="83">
        <v>0</v>
      </c>
      <c r="G216" s="84">
        <f>VLOOKUP(C216,'[10]Resumen Peso'!$B$1:$D$65536,3,0)*$C$14</f>
        <v>8881.2577881254274</v>
      </c>
      <c r="H216" s="85"/>
      <c r="I216" s="86"/>
      <c r="J216" s="87">
        <f>+VLOOKUP(C216,'[10]Resumen Peso'!$B$1:$D$65536,3,0)</f>
        <v>5514.2778383074628</v>
      </c>
      <c r="N216" s="57"/>
      <c r="O216" s="57"/>
      <c r="P216" s="57"/>
      <c r="Q216" s="57"/>
      <c r="R216" s="57"/>
    </row>
    <row r="217" spans="1:18" x14ac:dyDescent="0.2">
      <c r="A217" s="78"/>
      <c r="B217" s="79">
        <f t="shared" si="3"/>
        <v>201</v>
      </c>
      <c r="C217" s="80" t="s">
        <v>244</v>
      </c>
      <c r="D217" s="81" t="str">
        <f>+"Torre de suspensión tipo S"&amp;IF(MID(C217,3,3)="220","C",IF(MID(C217,3,3)="138","S",""))&amp;IF(MID(C217,10,1)="D",2,1)&amp;" (5°)Tipo S"&amp;IF(MID(C217,3,3)="220","C",IF(MID(C217,3,3)="138","S",""))&amp;IF(MID(C217,10,1)="D",2,1)&amp;RIGHT(C217,2)</f>
        <v>Torre de suspensión tipo SC1 (5°)Tipo SC1+6</v>
      </c>
      <c r="E217" s="82" t="s">
        <v>44</v>
      </c>
      <c r="F217" s="83">
        <v>0</v>
      </c>
      <c r="G217" s="84">
        <f>VLOOKUP(C217,'[10]Resumen Peso'!$B$1:$D$65536,3,0)*$C$14</f>
        <v>9761.3824337955157</v>
      </c>
      <c r="H217" s="85"/>
      <c r="I217" s="86"/>
      <c r="J217" s="87">
        <f>+VLOOKUP(C217,'[10]Resumen Peso'!$B$1:$D$65536,3,0)</f>
        <v>6060.7378042658602</v>
      </c>
      <c r="N217" s="57"/>
      <c r="O217" s="57"/>
      <c r="P217" s="57"/>
      <c r="Q217" s="57"/>
      <c r="R217" s="57"/>
    </row>
    <row r="218" spans="1:18" x14ac:dyDescent="0.2">
      <c r="A218" s="78"/>
      <c r="B218" s="79">
        <f t="shared" si="3"/>
        <v>202</v>
      </c>
      <c r="C218" s="80" t="s">
        <v>245</v>
      </c>
      <c r="D218" s="81" t="str">
        <f>+"Torre de ángulo menor tipo A"&amp;IF(MID(C218,3,3)="220","C",IF(MID(C218,3,3)="138","S",""))&amp;IF(MID(C218,10,1)="D",2,1)&amp;" (30°)Tipo A"&amp;IF(MID(C218,3,3)="220","C",IF(MID(C218,3,3)="138","S",""))&amp;IF(MID(C218,10,1)="D",2,1)&amp;RIGHT(C218,2)</f>
        <v>Torre de ángulo menor tipo AC1 (30°)Tipo AC1-3</v>
      </c>
      <c r="E218" s="82" t="s">
        <v>44</v>
      </c>
      <c r="F218" s="83">
        <v>0</v>
      </c>
      <c r="G218" s="84">
        <f>VLOOKUP(C218,'[10]Resumen Peso'!$B$1:$D$65536,3,0)*$C$14</f>
        <v>10943.293819332734</v>
      </c>
      <c r="H218" s="85"/>
      <c r="I218" s="86"/>
      <c r="J218" s="87">
        <f>+VLOOKUP(C218,'[10]Resumen Peso'!$B$1:$D$65536,3,0)</f>
        <v>6794.5739247335196</v>
      </c>
      <c r="N218" s="57"/>
      <c r="O218" s="57"/>
      <c r="P218" s="57"/>
      <c r="Q218" s="57"/>
      <c r="R218" s="57"/>
    </row>
    <row r="219" spans="1:18" x14ac:dyDescent="0.2">
      <c r="A219" s="78"/>
      <c r="B219" s="79">
        <f t="shared" si="3"/>
        <v>203</v>
      </c>
      <c r="C219" s="80" t="s">
        <v>246</v>
      </c>
      <c r="D219" s="81" t="str">
        <f>+"Torre de ángulo menor tipo A"&amp;IF(MID(C219,3,3)="220","C",IF(MID(C219,3,3)="138","S",""))&amp;IF(MID(C219,10,1)="D",2,1)&amp;" (30°)Tipo A"&amp;IF(MID(C219,3,3)="220","C",IF(MID(C219,3,3)="138","S",""))&amp;IF(MID(C219,10,1)="D",2,1)&amp;RIGHT(C219,2)</f>
        <v>Torre de ángulo menor tipo AC1 (30°)Tipo AC1±0</v>
      </c>
      <c r="E219" s="82" t="s">
        <v>44</v>
      </c>
      <c r="F219" s="83">
        <v>0</v>
      </c>
      <c r="G219" s="84">
        <f>VLOOKUP(C219,'[10]Resumen Peso'!$B$1:$D$65536,3,0)*$C$14</f>
        <v>12145.720110247206</v>
      </c>
      <c r="H219" s="85"/>
      <c r="I219" s="86"/>
      <c r="J219" s="87">
        <f>+VLOOKUP(C219,'[10]Resumen Peso'!$B$1:$D$65536,3,0)</f>
        <v>7541.1475302258814</v>
      </c>
      <c r="N219" s="57"/>
      <c r="O219" s="57"/>
      <c r="P219" s="57"/>
      <c r="Q219" s="57"/>
      <c r="R219" s="57"/>
    </row>
    <row r="220" spans="1:18" x14ac:dyDescent="0.2">
      <c r="A220" s="78"/>
      <c r="B220" s="79">
        <f t="shared" si="3"/>
        <v>204</v>
      </c>
      <c r="C220" s="80" t="s">
        <v>247</v>
      </c>
      <c r="D220" s="81" t="str">
        <f>+"Torre de ángulo menor tipo A"&amp;IF(MID(C220,3,3)="220","C",IF(MID(C220,3,3)="138","S",""))&amp;IF(MID(C220,10,1)="D",2,1)&amp;" (30°)Tipo A"&amp;IF(MID(C220,3,3)="220","C",IF(MID(C220,3,3)="138","S",""))&amp;IF(MID(C220,10,1)="D",2,1)&amp;RIGHT(C220,2)</f>
        <v>Torre de ángulo menor tipo AC1 (30°)Tipo AC1+3</v>
      </c>
      <c r="E220" s="82" t="s">
        <v>44</v>
      </c>
      <c r="F220" s="83">
        <v>0</v>
      </c>
      <c r="G220" s="84">
        <f>VLOOKUP(C220,'[10]Resumen Peso'!$B$1:$D$65536,3,0)*$C$14</f>
        <v>13348.146401161679</v>
      </c>
      <c r="H220" s="85"/>
      <c r="I220" s="86"/>
      <c r="J220" s="87">
        <f>+VLOOKUP(C220,'[10]Resumen Peso'!$B$1:$D$65536,3,0)</f>
        <v>8287.7211357182441</v>
      </c>
      <c r="N220" s="57"/>
      <c r="O220" s="57"/>
      <c r="P220" s="57"/>
      <c r="Q220" s="57"/>
      <c r="R220" s="57"/>
    </row>
    <row r="221" spans="1:18" x14ac:dyDescent="0.2">
      <c r="A221" s="78"/>
      <c r="B221" s="79">
        <f t="shared" si="3"/>
        <v>205</v>
      </c>
      <c r="C221" s="80" t="s">
        <v>248</v>
      </c>
      <c r="D221" s="81" t="str">
        <f>+"Torre de ángulo mayor tipo B"&amp;IF(MID(C221,3,3)="220","C",IF(MID(C221,3,3)="138","S",""))&amp;IF(MID(C221,10,1)="D",2,1)&amp;" (65°)Tipo B"&amp;IF(MID(C221,3,3)="220","C",IF(MID(C221,3,3)="138","S",""))&amp;IF(MID(C221,10,1)="D",2,1)&amp;RIGHT(C221,2)</f>
        <v>Torre de ángulo mayor tipo BC1 (65°)Tipo BC1-3</v>
      </c>
      <c r="E221" s="82" t="s">
        <v>44</v>
      </c>
      <c r="F221" s="83">
        <v>0</v>
      </c>
      <c r="G221" s="84">
        <f>VLOOKUP(C221,'[10]Resumen Peso'!$B$1:$D$65536,3,0)*$C$14</f>
        <v>14767.883916288696</v>
      </c>
      <c r="H221" s="85"/>
      <c r="I221" s="86"/>
      <c r="J221" s="87">
        <f>+VLOOKUP(C221,'[10]Resumen Peso'!$B$1:$D$65536,3,0)</f>
        <v>9169.220952821408</v>
      </c>
      <c r="N221" s="57"/>
      <c r="O221" s="57"/>
      <c r="P221" s="57"/>
      <c r="Q221" s="57"/>
      <c r="R221" s="57"/>
    </row>
    <row r="222" spans="1:18" x14ac:dyDescent="0.2">
      <c r="A222" s="78"/>
      <c r="B222" s="79">
        <f t="shared" si="3"/>
        <v>206</v>
      </c>
      <c r="C222" s="80" t="s">
        <v>249</v>
      </c>
      <c r="D222" s="81" t="str">
        <f>+"Torre de ángulo mayor tipo B"&amp;IF(MID(C222,3,3)="220","C",IF(MID(C222,3,3)="138","S",""))&amp;IF(MID(C222,10,1)="D",2,1)&amp;" (65°)Tipo B"&amp;IF(MID(C222,3,3)="220","C",IF(MID(C222,3,3)="138","S",""))&amp;IF(MID(C222,10,1)="D",2,1)&amp;RIGHT(C222,2)</f>
        <v>Torre de ángulo mayor tipo BC1 (65°)Tipo BC1±0</v>
      </c>
      <c r="E222" s="82" t="s">
        <v>44</v>
      </c>
      <c r="F222" s="83">
        <v>0</v>
      </c>
      <c r="G222" s="84">
        <f>VLOOKUP(C222,'[10]Resumen Peso'!$B$1:$D$65536,3,0)*$C$14</f>
        <v>16445.305029274718</v>
      </c>
      <c r="H222" s="85"/>
      <c r="I222" s="86"/>
      <c r="J222" s="87">
        <f>+VLOOKUP(C222,'[10]Resumen Peso'!$B$1:$D$65536,3,0)</f>
        <v>10210.713755925844</v>
      </c>
      <c r="N222" s="57"/>
      <c r="O222" s="57"/>
      <c r="P222" s="57"/>
      <c r="Q222" s="57"/>
      <c r="R222" s="57"/>
    </row>
    <row r="223" spans="1:18" x14ac:dyDescent="0.2">
      <c r="A223" s="78"/>
      <c r="B223" s="79">
        <f t="shared" si="3"/>
        <v>207</v>
      </c>
      <c r="C223" s="80" t="s">
        <v>250</v>
      </c>
      <c r="D223" s="81" t="str">
        <f>+"Torre de ángulo mayor tipo B"&amp;IF(MID(C223,3,3)="220","C",IF(MID(C223,3,3)="138","S",""))&amp;IF(MID(C223,10,1)="D",2,1)&amp;" (65°)Tipo B"&amp;IF(MID(C223,3,3)="220","C",IF(MID(C223,3,3)="138","S",""))&amp;IF(MID(C223,10,1)="D",2,1)&amp;RIGHT(C223,2)</f>
        <v>Torre de ángulo mayor tipo BC1 (65°)Tipo BC1+3</v>
      </c>
      <c r="E223" s="82" t="s">
        <v>44</v>
      </c>
      <c r="F223" s="83">
        <v>0</v>
      </c>
      <c r="G223" s="84">
        <f>VLOOKUP(C223,'[10]Resumen Peso'!$B$1:$D$65536,3,0)*$C$14</f>
        <v>18418.741632787685</v>
      </c>
      <c r="H223" s="85"/>
      <c r="I223" s="86"/>
      <c r="J223" s="87">
        <f>+VLOOKUP(C223,'[10]Resumen Peso'!$B$1:$D$65536,3,0)</f>
        <v>11435.999406636947</v>
      </c>
      <c r="N223" s="57"/>
      <c r="O223" s="57"/>
      <c r="P223" s="57"/>
      <c r="Q223" s="57"/>
      <c r="R223" s="57"/>
    </row>
    <row r="224" spans="1:18" x14ac:dyDescent="0.2">
      <c r="A224" s="78"/>
      <c r="B224" s="79">
        <f t="shared" si="3"/>
        <v>208</v>
      </c>
      <c r="C224" s="80" t="s">
        <v>251</v>
      </c>
      <c r="D224" s="81" t="str">
        <f>+"Torre de anclaje, retención intermedia y terminal (15°) Tipo R"&amp;IF(MID(C224,3,3)="220","C",IF(MID(C224,3,3)="138","S",""))&amp;IF(MID(C224,10,1)="D",2,1)&amp;RIGHT(C224,2)</f>
        <v>Torre de anclaje, retención intermedia y terminal (15°) Tipo RC1-3</v>
      </c>
      <c r="E224" s="82" t="s">
        <v>44</v>
      </c>
      <c r="F224" s="83">
        <v>0</v>
      </c>
      <c r="G224" s="84">
        <f>VLOOKUP(C224,'[10]Resumen Peso'!$B$1:$D$65536,3,0)*$C$14</f>
        <v>19014.604369913395</v>
      </c>
      <c r="H224" s="85"/>
      <c r="I224" s="86"/>
      <c r="J224" s="87">
        <f>+VLOOKUP(C224,'[10]Resumen Peso'!$B$1:$D$65536,3,0)</f>
        <v>11805.964198155407</v>
      </c>
      <c r="N224" s="57"/>
      <c r="O224" s="57"/>
      <c r="P224" s="57"/>
      <c r="Q224" s="57"/>
      <c r="R224" s="57"/>
    </row>
    <row r="225" spans="1:18" x14ac:dyDescent="0.2">
      <c r="A225" s="78"/>
      <c r="B225" s="79">
        <f t="shared" si="3"/>
        <v>209</v>
      </c>
      <c r="C225" s="80" t="s">
        <v>252</v>
      </c>
      <c r="D225" s="81" t="str">
        <f>+"Torre de anclaje, retención intermedia y terminal (15°) Tipo R"&amp;IF(MID(C225,3,3)="220","C",IF(MID(C225,3,3)="138","S",""))&amp;IF(MID(C225,10,1)="D",2,1)&amp;RIGHT(C225,2)</f>
        <v>Torre de anclaje, retención intermedia y terminal (15°) Tipo RC1±0</v>
      </c>
      <c r="E225" s="82" t="s">
        <v>44</v>
      </c>
      <c r="F225" s="83">
        <v>0</v>
      </c>
      <c r="G225" s="84">
        <f>VLOOKUP(C225,'[10]Resumen Peso'!$B$1:$D$65536,3,0)*$C$14</f>
        <v>21197.998182735111</v>
      </c>
      <c r="H225" s="85"/>
      <c r="I225" s="86"/>
      <c r="J225" s="87">
        <f>+VLOOKUP(C225,'[10]Resumen Peso'!$B$1:$D$65536,3,0)</f>
        <v>13161.610031388413</v>
      </c>
      <c r="N225" s="57"/>
      <c r="O225" s="57"/>
      <c r="P225" s="57"/>
      <c r="Q225" s="57"/>
      <c r="R225" s="57"/>
    </row>
    <row r="226" spans="1:18" x14ac:dyDescent="0.2">
      <c r="A226" s="78"/>
      <c r="B226" s="79">
        <f t="shared" si="3"/>
        <v>210</v>
      </c>
      <c r="C226" s="80" t="s">
        <v>253</v>
      </c>
      <c r="D226" s="81" t="str">
        <f>+"Torre de anclaje, retención intermedia y terminal (15°) Tipo R"&amp;IF(MID(C226,3,3)="220","C",IF(MID(C226,3,3)="138","S",""))&amp;IF(MID(C226,10,1)="D",2,1)&amp;RIGHT(C226,2)</f>
        <v>Torre de anclaje, retención intermedia y terminal (15°) Tipo RC1+3</v>
      </c>
      <c r="E226" s="82" t="s">
        <v>44</v>
      </c>
      <c r="F226" s="83">
        <v>0</v>
      </c>
      <c r="G226" s="84">
        <f>VLOOKUP(C226,'[10]Resumen Peso'!$B$1:$D$65536,3,0)*$C$14</f>
        <v>23381.391995556827</v>
      </c>
      <c r="H226" s="85"/>
      <c r="I226" s="86"/>
      <c r="J226" s="87">
        <f>+VLOOKUP(C226,'[10]Resumen Peso'!$B$1:$D$65536,3,0)</f>
        <v>14517.255864621418</v>
      </c>
      <c r="N226" s="57"/>
      <c r="O226" s="57"/>
      <c r="P226" s="57"/>
      <c r="Q226" s="57"/>
      <c r="R226" s="57"/>
    </row>
    <row r="227" spans="1:18" x14ac:dyDescent="0.2">
      <c r="A227" s="78"/>
      <c r="B227" s="79">
        <f t="shared" si="3"/>
        <v>211</v>
      </c>
      <c r="C227" s="80" t="s">
        <v>254</v>
      </c>
      <c r="D227" s="81" t="str">
        <f>+"Torre de suspensión tipo S"&amp;IF(MID(C227,3,3)="220","C",IF(MID(C227,3,3)="138","S",""))&amp;IF(MID(C227,10,1)="D",2,1)&amp;" (5°)Tipo S"&amp;IF(MID(C227,3,3)="220","C",IF(MID(C227,3,3)="138","S",""))&amp;IF(MID(C227,10,1)="D",2,1)&amp;RIGHT(C227,2)</f>
        <v>Torre de suspensión tipo SC1 (5°)Tipo SC1-6</v>
      </c>
      <c r="E227" s="82" t="s">
        <v>44</v>
      </c>
      <c r="F227" s="83">
        <v>0</v>
      </c>
      <c r="G227" s="84">
        <f>VLOOKUP(C227,'[10]Resumen Peso'!$B$1:$D$65536,3,0)*$C$14</f>
        <v>7650.4817474948386</v>
      </c>
      <c r="H227" s="85"/>
      <c r="I227" s="86"/>
      <c r="J227" s="87">
        <f>+VLOOKUP(C227,'[10]Resumen Peso'!$B$1:$D$65536,3,0)</f>
        <v>4750.1021768551718</v>
      </c>
      <c r="N227" s="57"/>
      <c r="O227" s="57"/>
      <c r="P227" s="57"/>
      <c r="Q227" s="57"/>
      <c r="R227" s="57"/>
    </row>
    <row r="228" spans="1:18" x14ac:dyDescent="0.2">
      <c r="A228" s="78"/>
      <c r="B228" s="79">
        <f t="shared" si="3"/>
        <v>212</v>
      </c>
      <c r="C228" s="80" t="s">
        <v>255</v>
      </c>
      <c r="D228" s="81" t="str">
        <f>+"Torre de suspensión tipo S"&amp;IF(MID(C228,3,3)="220","C",IF(MID(C228,3,3)="138","S",""))&amp;IF(MID(C228,10,1)="D",2,1)&amp;" (5°)Tipo S"&amp;IF(MID(C228,3,3)="220","C",IF(MID(C228,3,3)="138","S",""))&amp;IF(MID(C228,10,1)="D",2,1)&amp;RIGHT(C228,2)</f>
        <v>Torre de suspensión tipo SC1 (5°)Tipo SC1-3</v>
      </c>
      <c r="E228" s="82" t="s">
        <v>44</v>
      </c>
      <c r="F228" s="83">
        <v>0</v>
      </c>
      <c r="G228" s="84">
        <f>VLOOKUP(C228,'[10]Resumen Peso'!$B$1:$D$65536,3,0)*$C$14</f>
        <v>8753.2538912778782</v>
      </c>
      <c r="H228" s="85"/>
      <c r="I228" s="86"/>
      <c r="J228" s="87">
        <f>+VLOOKUP(C228,'[10]Resumen Peso'!$B$1:$D$65536,3,0)</f>
        <v>5434.8015897351961</v>
      </c>
      <c r="N228" s="57"/>
      <c r="O228" s="57"/>
      <c r="P228" s="57"/>
      <c r="Q228" s="57"/>
      <c r="R228" s="57"/>
    </row>
    <row r="229" spans="1:18" x14ac:dyDescent="0.2">
      <c r="A229" s="78"/>
      <c r="B229" s="79">
        <f t="shared" si="3"/>
        <v>213</v>
      </c>
      <c r="C229" s="80" t="s">
        <v>256</v>
      </c>
      <c r="D229" s="81" t="str">
        <f>+"Torre de suspensión tipo S"&amp;IF(MID(C229,3,3)="220","C",IF(MID(C229,3,3)="138","S",""))&amp;IF(MID(C229,10,1)="D",2,1)&amp;" (5°)Tipo S"&amp;IF(MID(C229,3,3)="220","C",IF(MID(C229,3,3)="138","S",""))&amp;IF(MID(C229,10,1)="D",2,1)&amp;RIGHT(C229,2)</f>
        <v>Torre de suspensión tipo SC1 (5°)Tipo SC1±0</v>
      </c>
      <c r="E229" s="82" t="s">
        <v>44</v>
      </c>
      <c r="F229" s="83">
        <v>0</v>
      </c>
      <c r="G229" s="84">
        <f>VLOOKUP(C229,'[10]Resumen Peso'!$B$1:$D$65536,3,0)*$C$14</f>
        <v>9846.1798552057116</v>
      </c>
      <c r="H229" s="85"/>
      <c r="I229" s="86"/>
      <c r="J229" s="87">
        <f>+VLOOKUP(C229,'[10]Resumen Peso'!$B$1:$D$65536,3,0)</f>
        <v>6113.3876150002206</v>
      </c>
      <c r="N229" s="57"/>
      <c r="O229" s="57"/>
      <c r="P229" s="57"/>
      <c r="Q229" s="57"/>
      <c r="R229" s="57"/>
    </row>
    <row r="230" spans="1:18" x14ac:dyDescent="0.2">
      <c r="A230" s="78"/>
      <c r="B230" s="79">
        <f t="shared" si="3"/>
        <v>214</v>
      </c>
      <c r="C230" s="80" t="s">
        <v>257</v>
      </c>
      <c r="D230" s="81" t="str">
        <f>+"Torre de suspensión tipo S"&amp;IF(MID(C230,3,3)="220","C",IF(MID(C230,3,3)="138","S",""))&amp;IF(MID(C230,10,1)="D",2,1)&amp;" (5°)Tipo S"&amp;IF(MID(C230,3,3)="220","C",IF(MID(C230,3,3)="138","S",""))&amp;IF(MID(C230,10,1)="D",2,1)&amp;RIGHT(C230,2)</f>
        <v>Torre de suspensión tipo SC1 (5°)Tipo SC1+3</v>
      </c>
      <c r="E230" s="82" t="s">
        <v>44</v>
      </c>
      <c r="F230" s="83">
        <v>0</v>
      </c>
      <c r="G230" s="84">
        <f>VLOOKUP(C230,'[10]Resumen Peso'!$B$1:$D$65536,3,0)*$C$14</f>
        <v>10929.259639278342</v>
      </c>
      <c r="H230" s="85"/>
      <c r="I230" s="86"/>
      <c r="J230" s="87">
        <f>+VLOOKUP(C230,'[10]Resumen Peso'!$B$1:$D$65536,3,0)</f>
        <v>6785.8602526502455</v>
      </c>
      <c r="N230" s="57"/>
      <c r="O230" s="57"/>
      <c r="P230" s="57"/>
      <c r="Q230" s="57"/>
      <c r="R230" s="57"/>
    </row>
    <row r="231" spans="1:18" x14ac:dyDescent="0.2">
      <c r="A231" s="78"/>
      <c r="B231" s="79">
        <f t="shared" si="3"/>
        <v>215</v>
      </c>
      <c r="C231" s="80" t="s">
        <v>258</v>
      </c>
      <c r="D231" s="81" t="str">
        <f>+"Torre de suspensión tipo S"&amp;IF(MID(C231,3,3)="220","C",IF(MID(C231,3,3)="138","S",""))&amp;IF(MID(C231,10,1)="D",2,1)&amp;" (5°)Tipo S"&amp;IF(MID(C231,3,3)="220","C",IF(MID(C231,3,3)="138","S",""))&amp;IF(MID(C231,10,1)="D",2,1)&amp;RIGHT(C231,2)</f>
        <v>Torre de suspensión tipo SC1 (5°)Tipo SC1+6</v>
      </c>
      <c r="E231" s="82" t="s">
        <v>44</v>
      </c>
      <c r="F231" s="83">
        <v>0</v>
      </c>
      <c r="G231" s="84">
        <f>VLOOKUP(C231,'[10]Resumen Peso'!$B$1:$D$65536,3,0)*$C$14</f>
        <v>12012.33942335097</v>
      </c>
      <c r="H231" s="85"/>
      <c r="I231" s="86"/>
      <c r="J231" s="87">
        <f>+VLOOKUP(C231,'[10]Resumen Peso'!$B$1:$D$65536,3,0)</f>
        <v>7458.3328903002694</v>
      </c>
      <c r="N231" s="57"/>
      <c r="O231" s="57"/>
      <c r="P231" s="57"/>
      <c r="Q231" s="57"/>
      <c r="R231" s="57"/>
    </row>
    <row r="232" spans="1:18" x14ac:dyDescent="0.2">
      <c r="A232" s="78"/>
      <c r="B232" s="79">
        <f t="shared" si="3"/>
        <v>216</v>
      </c>
      <c r="C232" s="80" t="s">
        <v>259</v>
      </c>
      <c r="D232" s="81" t="str">
        <f>+"Torre de ángulo menor tipo A"&amp;IF(MID(C232,3,3)="220","C",IF(MID(C232,3,3)="138","S",""))&amp;IF(MID(C232,10,1)="D",2,1)&amp;" (30°)Tipo A"&amp;IF(MID(C232,3,3)="220","C",IF(MID(C232,3,3)="138","S",""))&amp;IF(MID(C232,10,1)="D",2,1)&amp;RIGHT(C232,2)</f>
        <v>Torre de ángulo menor tipo AC1 (30°)Tipo AC1-3</v>
      </c>
      <c r="E232" s="82" t="s">
        <v>44</v>
      </c>
      <c r="F232" s="83">
        <v>0</v>
      </c>
      <c r="G232" s="84">
        <f>VLOOKUP(C232,'[10]Resumen Peso'!$B$1:$D$65536,3,0)*$C$14</f>
        <v>13466.797419202245</v>
      </c>
      <c r="H232" s="85"/>
      <c r="I232" s="86"/>
      <c r="J232" s="87">
        <f>+VLOOKUP(C232,'[10]Resumen Peso'!$B$1:$D$65536,3,0)</f>
        <v>8361.3902820128715</v>
      </c>
      <c r="N232" s="57"/>
      <c r="O232" s="57"/>
      <c r="P232" s="57"/>
      <c r="Q232" s="57"/>
      <c r="R232" s="57"/>
    </row>
    <row r="233" spans="1:18" x14ac:dyDescent="0.2">
      <c r="A233" s="78"/>
      <c r="B233" s="79">
        <f t="shared" si="3"/>
        <v>217</v>
      </c>
      <c r="C233" s="80" t="s">
        <v>260</v>
      </c>
      <c r="D233" s="81" t="str">
        <f>+"Torre de ángulo menor tipo A"&amp;IF(MID(C233,3,3)="220","C",IF(MID(C233,3,3)="138","S",""))&amp;IF(MID(C233,10,1)="D",2,1)&amp;" (30°)Tipo A"&amp;IF(MID(C233,3,3)="220","C",IF(MID(C233,3,3)="138","S",""))&amp;IF(MID(C233,10,1)="D",2,1)&amp;RIGHT(C233,2)</f>
        <v>Torre de ángulo menor tipo AC1 (30°)Tipo AC1±0</v>
      </c>
      <c r="E233" s="82" t="s">
        <v>44</v>
      </c>
      <c r="F233" s="83">
        <v>0</v>
      </c>
      <c r="G233" s="84">
        <f>VLOOKUP(C233,'[10]Resumen Peso'!$B$1:$D$65536,3,0)*$C$14</f>
        <v>14946.501020202271</v>
      </c>
      <c r="H233" s="85"/>
      <c r="I233" s="86"/>
      <c r="J233" s="87">
        <f>+VLOOKUP(C233,'[10]Resumen Peso'!$B$1:$D$65536,3,0)</f>
        <v>9280.1223995703349</v>
      </c>
      <c r="N233" s="57"/>
      <c r="O233" s="57"/>
      <c r="P233" s="57"/>
      <c r="Q233" s="57"/>
      <c r="R233" s="57"/>
    </row>
    <row r="234" spans="1:18" x14ac:dyDescent="0.2">
      <c r="A234" s="78"/>
      <c r="B234" s="79">
        <f t="shared" si="3"/>
        <v>218</v>
      </c>
      <c r="C234" s="80" t="s">
        <v>261</v>
      </c>
      <c r="D234" s="81" t="str">
        <f>+"Torre de ángulo menor tipo A"&amp;IF(MID(C234,3,3)="220","C",IF(MID(C234,3,3)="138","S",""))&amp;IF(MID(C234,10,1)="D",2,1)&amp;" (30°)Tipo A"&amp;IF(MID(C234,3,3)="220","C",IF(MID(C234,3,3)="138","S",""))&amp;IF(MID(C234,10,1)="D",2,1)&amp;RIGHT(C234,2)</f>
        <v>Torre de ángulo menor tipo AC1 (30°)Tipo AC1+3</v>
      </c>
      <c r="E234" s="82" t="s">
        <v>44</v>
      </c>
      <c r="F234" s="83">
        <v>0</v>
      </c>
      <c r="G234" s="84">
        <f>VLOOKUP(C234,'[10]Resumen Peso'!$B$1:$D$65536,3,0)*$C$14</f>
        <v>16426.204621202298</v>
      </c>
      <c r="H234" s="85"/>
      <c r="I234" s="86"/>
      <c r="J234" s="87">
        <f>+VLOOKUP(C234,'[10]Resumen Peso'!$B$1:$D$65536,3,0)</f>
        <v>10198.854517127798</v>
      </c>
      <c r="N234" s="57"/>
      <c r="O234" s="57"/>
      <c r="P234" s="57"/>
      <c r="Q234" s="57"/>
      <c r="R234" s="57"/>
    </row>
    <row r="235" spans="1:18" x14ac:dyDescent="0.2">
      <c r="A235" s="78"/>
      <c r="B235" s="79">
        <f t="shared" si="3"/>
        <v>219</v>
      </c>
      <c r="C235" s="80" t="s">
        <v>262</v>
      </c>
      <c r="D235" s="81" t="str">
        <f>+"Torre de ángulo mayor tipo B"&amp;IF(MID(C235,3,3)="220","C",IF(MID(C235,3,3)="138","S",""))&amp;IF(MID(C235,10,1)="D",2,1)&amp;" (65°)Tipo B"&amp;IF(MID(C235,3,3)="220","C",IF(MID(C235,3,3)="138","S",""))&amp;IF(MID(C235,10,1)="D",2,1)&amp;RIGHT(C235,2)</f>
        <v>Torre de ángulo mayor tipo BC1 (65°)Tipo BC1-3</v>
      </c>
      <c r="E235" s="82" t="s">
        <v>44</v>
      </c>
      <c r="F235" s="83">
        <v>0</v>
      </c>
      <c r="G235" s="84">
        <f>VLOOKUP(C235,'[10]Resumen Peso'!$B$1:$D$65536,3,0)*$C$14</f>
        <v>18173.331018455781</v>
      </c>
      <c r="H235" s="85"/>
      <c r="I235" s="86"/>
      <c r="J235" s="87">
        <f>+VLOOKUP(C235,'[10]Resumen Peso'!$B$1:$D$65536,3,0)</f>
        <v>11283.626584658376</v>
      </c>
      <c r="N235" s="57"/>
      <c r="O235" s="57"/>
      <c r="P235" s="57"/>
      <c r="Q235" s="57"/>
      <c r="R235" s="57"/>
    </row>
    <row r="236" spans="1:18" x14ac:dyDescent="0.2">
      <c r="A236" s="78"/>
      <c r="B236" s="79">
        <f t="shared" si="3"/>
        <v>220</v>
      </c>
      <c r="C236" s="80" t="s">
        <v>263</v>
      </c>
      <c r="D236" s="81" t="str">
        <f>+"Torre de ángulo mayor tipo B"&amp;IF(MID(C236,3,3)="220","C",IF(MID(C236,3,3)="138","S",""))&amp;IF(MID(C236,10,1)="D",2,1)&amp;" (65°)Tipo B"&amp;IF(MID(C236,3,3)="220","C",IF(MID(C236,3,3)="138","S",""))&amp;IF(MID(C236,10,1)="D",2,1)&amp;RIGHT(C236,2)</f>
        <v>Torre de ángulo mayor tipo BC1 (65°)Tipo BC1±0</v>
      </c>
      <c r="E236" s="82" t="s">
        <v>44</v>
      </c>
      <c r="F236" s="83">
        <v>0</v>
      </c>
      <c r="G236" s="84">
        <f>VLOOKUP(C236,'[10]Resumen Peso'!$B$1:$D$65536,3,0)*$C$14</f>
        <v>20237.562381353877</v>
      </c>
      <c r="H236" s="85"/>
      <c r="I236" s="86"/>
      <c r="J236" s="87">
        <f>+VLOOKUP(C236,'[10]Resumen Peso'!$B$1:$D$65536,3,0)</f>
        <v>12565.285729018235</v>
      </c>
      <c r="N236" s="57"/>
      <c r="O236" s="57"/>
      <c r="P236" s="57"/>
      <c r="Q236" s="57"/>
      <c r="R236" s="57"/>
    </row>
    <row r="237" spans="1:18" x14ac:dyDescent="0.2">
      <c r="A237" s="78"/>
      <c r="B237" s="79">
        <f t="shared" si="3"/>
        <v>221</v>
      </c>
      <c r="C237" s="80" t="s">
        <v>264</v>
      </c>
      <c r="D237" s="81" t="str">
        <f>+"Torre de ángulo mayor tipo B"&amp;IF(MID(C237,3,3)="220","C",IF(MID(C237,3,3)="138","S",""))&amp;IF(MID(C237,10,1)="D",2,1)&amp;" (65°)Tipo B"&amp;IF(MID(C237,3,3)="220","C",IF(MID(C237,3,3)="138","S",""))&amp;IF(MID(C237,10,1)="D",2,1)&amp;RIGHT(C237,2)</f>
        <v>Torre de ángulo mayor tipo BC1 (65°)Tipo BC1+3</v>
      </c>
      <c r="E237" s="82" t="s">
        <v>44</v>
      </c>
      <c r="F237" s="83">
        <v>0</v>
      </c>
      <c r="G237" s="84">
        <f>VLOOKUP(C237,'[10]Resumen Peso'!$B$1:$D$65536,3,0)*$C$14</f>
        <v>22666.069867116345</v>
      </c>
      <c r="H237" s="85"/>
      <c r="I237" s="86"/>
      <c r="J237" s="87">
        <f>+VLOOKUP(C237,'[10]Resumen Peso'!$B$1:$D$65536,3,0)</f>
        <v>14073.120016500425</v>
      </c>
      <c r="N237" s="57"/>
      <c r="O237" s="57"/>
      <c r="P237" s="57"/>
      <c r="Q237" s="57"/>
      <c r="R237" s="57"/>
    </row>
    <row r="238" spans="1:18" x14ac:dyDescent="0.2">
      <c r="A238" s="78"/>
      <c r="B238" s="79">
        <f t="shared" si="3"/>
        <v>222</v>
      </c>
      <c r="C238" s="80" t="s">
        <v>265</v>
      </c>
      <c r="D238" s="81" t="str">
        <f>+"Torre de anclaje, retención intermedia y terminal (15°) Tipo R"&amp;IF(MID(C238,3,3)="220","C",IF(MID(C238,3,3)="138","S",""))&amp;IF(MID(C238,10,1)="D",2,1)&amp;RIGHT(C238,2)</f>
        <v>Torre de anclaje, retención intermedia y terminal (15°) Tipo RC1-3</v>
      </c>
      <c r="E238" s="82" t="s">
        <v>44</v>
      </c>
      <c r="F238" s="83">
        <v>0</v>
      </c>
      <c r="G238" s="84">
        <f>VLOOKUP(C238,'[10]Resumen Peso'!$B$1:$D$65536,3,0)*$C$14</f>
        <v>23399.337464879936</v>
      </c>
      <c r="H238" s="85"/>
      <c r="I238" s="86"/>
      <c r="J238" s="87">
        <f>+VLOOKUP(C238,'[10]Resumen Peso'!$B$1:$D$65536,3,0)</f>
        <v>14528.398014319941</v>
      </c>
      <c r="N238" s="57"/>
      <c r="O238" s="57"/>
      <c r="P238" s="57"/>
      <c r="Q238" s="57"/>
      <c r="R238" s="57"/>
    </row>
    <row r="239" spans="1:18" x14ac:dyDescent="0.2">
      <c r="A239" s="78"/>
      <c r="B239" s="79">
        <f t="shared" si="3"/>
        <v>223</v>
      </c>
      <c r="C239" s="80" t="s">
        <v>266</v>
      </c>
      <c r="D239" s="81" t="str">
        <f>+"Torre de anclaje, retención intermedia y terminal (15°) Tipo R"&amp;IF(MID(C239,3,3)="220","C",IF(MID(C239,3,3)="138","S",""))&amp;IF(MID(C239,10,1)="D",2,1)&amp;RIGHT(C239,2)</f>
        <v>Torre de anclaje, retención intermedia y terminal (15°) Tipo RC1±0</v>
      </c>
      <c r="E239" s="82" t="s">
        <v>44</v>
      </c>
      <c r="F239" s="83">
        <v>0</v>
      </c>
      <c r="G239" s="84">
        <f>VLOOKUP(C239,'[10]Resumen Peso'!$B$1:$D$65536,3,0)*$C$14</f>
        <v>26086.217909565145</v>
      </c>
      <c r="H239" s="85"/>
      <c r="I239" s="86"/>
      <c r="J239" s="87">
        <f>+VLOOKUP(C239,'[10]Resumen Peso'!$B$1:$D$65536,3,0)</f>
        <v>16196.653304704503</v>
      </c>
      <c r="N239" s="57"/>
      <c r="O239" s="57"/>
      <c r="P239" s="57"/>
      <c r="Q239" s="57"/>
      <c r="R239" s="57"/>
    </row>
    <row r="240" spans="1:18" x14ac:dyDescent="0.2">
      <c r="A240" s="78"/>
      <c r="B240" s="79">
        <f t="shared" si="3"/>
        <v>224</v>
      </c>
      <c r="C240" s="80" t="s">
        <v>267</v>
      </c>
      <c r="D240" s="81" t="str">
        <f>+"Torre de anclaje, retención intermedia y terminal (15°) Tipo R"&amp;IF(MID(C240,3,3)="220","C",IF(MID(C240,3,3)="138","S",""))&amp;IF(MID(C240,10,1)="D",2,1)&amp;RIGHT(C240,2)</f>
        <v>Torre de anclaje, retención intermedia y terminal (15°) Tipo RC1+3</v>
      </c>
      <c r="E240" s="82" t="s">
        <v>44</v>
      </c>
      <c r="F240" s="83">
        <v>0</v>
      </c>
      <c r="G240" s="84">
        <f>VLOOKUP(C240,'[10]Resumen Peso'!$B$1:$D$65536,3,0)*$C$14</f>
        <v>28773.098354250353</v>
      </c>
      <c r="H240" s="85"/>
      <c r="I240" s="86"/>
      <c r="J240" s="87">
        <f>+VLOOKUP(C240,'[10]Resumen Peso'!$B$1:$D$65536,3,0)</f>
        <v>17864.908595089066</v>
      </c>
      <c r="N240" s="57"/>
      <c r="O240" s="57"/>
      <c r="P240" s="57"/>
      <c r="Q240" s="57"/>
      <c r="R240" s="57"/>
    </row>
    <row r="241" spans="1:18" x14ac:dyDescent="0.2">
      <c r="A241" s="78"/>
      <c r="B241" s="79">
        <f t="shared" si="3"/>
        <v>225</v>
      </c>
      <c r="C241" s="80" t="s">
        <v>268</v>
      </c>
      <c r="D241" s="81" t="str">
        <f>+"Torre de suspensión tipo S"&amp;IF(MID(C241,3,3)="220","C",IF(MID(C241,3,3)="138","S",""))&amp;IF(MID(C241,10,1)="D",2,1)&amp;" (5°)Tipo S"&amp;IF(MID(C241,3,3)="220","C",IF(MID(C241,3,3)="138","S",""))&amp;IF(MID(C241,10,1)="D",2,1)&amp;RIGHT(C241,2)</f>
        <v>Torre de suspensión tipo SC1 (5°)Tipo SC1-6</v>
      </c>
      <c r="E241" s="82" t="s">
        <v>44</v>
      </c>
      <c r="F241" s="83">
        <v>0</v>
      </c>
      <c r="G241" s="84">
        <f>VLOOKUP(C241,'[10]Resumen Peso'!$B$1:$D$65536,3,0)*$C$14</f>
        <v>7180.457861057047</v>
      </c>
      <c r="H241" s="85"/>
      <c r="I241" s="86"/>
      <c r="J241" s="87">
        <f>+VLOOKUP(C241,'[10]Resumen Peso'!$B$1:$D$65536,3,0)</f>
        <v>4458.2693799370991</v>
      </c>
      <c r="N241" s="57"/>
      <c r="O241" s="57"/>
      <c r="P241" s="57"/>
      <c r="Q241" s="57"/>
      <c r="R241" s="57"/>
    </row>
    <row r="242" spans="1:18" x14ac:dyDescent="0.2">
      <c r="A242" s="78"/>
      <c r="B242" s="79">
        <f t="shared" si="3"/>
        <v>226</v>
      </c>
      <c r="C242" s="80" t="s">
        <v>269</v>
      </c>
      <c r="D242" s="81" t="str">
        <f>+"Torre de suspensión tipo S"&amp;IF(MID(C242,3,3)="220","C",IF(MID(C242,3,3)="138","S",""))&amp;IF(MID(C242,10,1)="D",2,1)&amp;" (5°)Tipo S"&amp;IF(MID(C242,3,3)="220","C",IF(MID(C242,3,3)="138","S",""))&amp;IF(MID(C242,10,1)="D",2,1)&amp;RIGHT(C242,2)</f>
        <v>Torre de suspensión tipo SC1 (5°)Tipo SC1-3</v>
      </c>
      <c r="E242" s="82" t="s">
        <v>44</v>
      </c>
      <c r="F242" s="83">
        <v>0</v>
      </c>
      <c r="G242" s="84">
        <f>VLOOKUP(C242,'[10]Resumen Peso'!$B$1:$D$65536,3,0)*$C$14</f>
        <v>8215.4788140022065</v>
      </c>
      <c r="H242" s="85"/>
      <c r="I242" s="86"/>
      <c r="J242" s="87">
        <f>+VLOOKUP(C242,'[10]Resumen Peso'!$B$1:$D$65536,3,0)</f>
        <v>5100.902804072176</v>
      </c>
      <c r="N242" s="57"/>
      <c r="O242" s="57"/>
      <c r="P242" s="57"/>
      <c r="Q242" s="57"/>
      <c r="R242" s="57"/>
    </row>
    <row r="243" spans="1:18" x14ac:dyDescent="0.2">
      <c r="A243" s="78"/>
      <c r="B243" s="79">
        <f t="shared" si="3"/>
        <v>227</v>
      </c>
      <c r="C243" s="80" t="s">
        <v>270</v>
      </c>
      <c r="D243" s="81" t="str">
        <f>+"Torre de suspensión tipo S"&amp;IF(MID(C243,3,3)="220","C",IF(MID(C243,3,3)="138","S",""))&amp;IF(MID(C243,10,1)="D",2,1)&amp;" (5°)Tipo S"&amp;IF(MID(C243,3,3)="220","C",IF(MID(C243,3,3)="138","S",""))&amp;IF(MID(C243,10,1)="D",2,1)&amp;RIGHT(C243,2)</f>
        <v>Torre de suspensión tipo SC1 (5°)Tipo SC1±0</v>
      </c>
      <c r="E243" s="82" t="s">
        <v>44</v>
      </c>
      <c r="F243" s="83">
        <v>0</v>
      </c>
      <c r="G243" s="84">
        <f>VLOOKUP(C243,'[10]Resumen Peso'!$B$1:$D$65536,3,0)*$C$14</f>
        <v>9241.2585084389266</v>
      </c>
      <c r="H243" s="85"/>
      <c r="I243" s="86"/>
      <c r="J243" s="87">
        <f>+VLOOKUP(C243,'[10]Resumen Peso'!$B$1:$D$65536,3,0)</f>
        <v>5737.7984297774756</v>
      </c>
      <c r="N243" s="57"/>
      <c r="O243" s="57"/>
      <c r="P243" s="57"/>
      <c r="Q243" s="57"/>
      <c r="R243" s="57"/>
    </row>
    <row r="244" spans="1:18" x14ac:dyDescent="0.2">
      <c r="A244" s="78"/>
      <c r="B244" s="79">
        <f t="shared" si="3"/>
        <v>228</v>
      </c>
      <c r="C244" s="80" t="s">
        <v>271</v>
      </c>
      <c r="D244" s="81" t="str">
        <f>+"Torre de suspensión tipo S"&amp;IF(MID(C244,3,3)="220","C",IF(MID(C244,3,3)="138","S",""))&amp;IF(MID(C244,10,1)="D",2,1)&amp;" (5°)Tipo S"&amp;IF(MID(C244,3,3)="220","C",IF(MID(C244,3,3)="138","S",""))&amp;IF(MID(C244,10,1)="D",2,1)&amp;RIGHT(C244,2)</f>
        <v>Torre de suspensión tipo SC1 (5°)Tipo SC1+3</v>
      </c>
      <c r="E244" s="82" t="s">
        <v>44</v>
      </c>
      <c r="F244" s="83">
        <v>0</v>
      </c>
      <c r="G244" s="84">
        <f>VLOOKUP(C244,'[10]Resumen Peso'!$B$1:$D$65536,3,0)*$C$14</f>
        <v>10257.79694436721</v>
      </c>
      <c r="H244" s="85"/>
      <c r="I244" s="86"/>
      <c r="J244" s="87">
        <f>+VLOOKUP(C244,'[10]Resumen Peso'!$B$1:$D$65536,3,0)</f>
        <v>6368.9562570529988</v>
      </c>
      <c r="N244" s="57"/>
      <c r="O244" s="57"/>
      <c r="P244" s="57"/>
      <c r="Q244" s="57"/>
      <c r="R244" s="57"/>
    </row>
    <row r="245" spans="1:18" x14ac:dyDescent="0.2">
      <c r="A245" s="78"/>
      <c r="B245" s="79">
        <f t="shared" si="3"/>
        <v>229</v>
      </c>
      <c r="C245" s="80" t="s">
        <v>272</v>
      </c>
      <c r="D245" s="81" t="str">
        <f>+"Torre de suspensión tipo S"&amp;IF(MID(C245,3,3)="220","C",IF(MID(C245,3,3)="138","S",""))&amp;IF(MID(C245,10,1)="D",2,1)&amp;" (5°)Tipo S"&amp;IF(MID(C245,3,3)="220","C",IF(MID(C245,3,3)="138","S",""))&amp;IF(MID(C245,10,1)="D",2,1)&amp;RIGHT(C245,2)</f>
        <v>Torre de suspensión tipo SC1 (5°)Tipo SC1+6</v>
      </c>
      <c r="E245" s="82" t="s">
        <v>44</v>
      </c>
      <c r="F245" s="83">
        <v>0</v>
      </c>
      <c r="G245" s="84">
        <f>VLOOKUP(C245,'[10]Resumen Peso'!$B$1:$D$65536,3,0)*$C$14</f>
        <v>11274.33538029549</v>
      </c>
      <c r="H245" s="85"/>
      <c r="I245" s="86"/>
      <c r="J245" s="87">
        <f>+VLOOKUP(C245,'[10]Resumen Peso'!$B$1:$D$65536,3,0)</f>
        <v>7000.1140843285202</v>
      </c>
      <c r="N245" s="57"/>
      <c r="O245" s="57"/>
      <c r="P245" s="57"/>
      <c r="Q245" s="57"/>
      <c r="R245" s="57"/>
    </row>
    <row r="246" spans="1:18" x14ac:dyDescent="0.2">
      <c r="A246" s="78"/>
      <c r="B246" s="79">
        <f t="shared" si="3"/>
        <v>230</v>
      </c>
      <c r="C246" s="80" t="s">
        <v>273</v>
      </c>
      <c r="D246" s="81" t="str">
        <f>+"Torre de ángulo menor tipo A"&amp;IF(MID(C246,3,3)="220","C",IF(MID(C246,3,3)="138","S",""))&amp;IF(MID(C246,10,1)="D",2,1)&amp;" (30°)Tipo A"&amp;IF(MID(C246,3,3)="220","C",IF(MID(C246,3,3)="138","S",""))&amp;IF(MID(C246,10,1)="D",2,1)&amp;RIGHT(C246,2)</f>
        <v>Torre de ángulo menor tipo AC1 (30°)Tipo AC1-3</v>
      </c>
      <c r="E246" s="82" t="s">
        <v>44</v>
      </c>
      <c r="F246" s="83">
        <v>0</v>
      </c>
      <c r="G246" s="84">
        <f>VLOOKUP(C246,'[10]Resumen Peso'!$B$1:$D$65536,3,0)*$C$14</f>
        <v>12639.435604645074</v>
      </c>
      <c r="H246" s="85"/>
      <c r="I246" s="86"/>
      <c r="J246" s="87">
        <f>+VLOOKUP(C246,'[10]Resumen Peso'!$B$1:$D$65536,3,0)</f>
        <v>7847.6901927783902</v>
      </c>
      <c r="N246" s="57"/>
      <c r="O246" s="57"/>
      <c r="P246" s="57"/>
      <c r="Q246" s="57"/>
      <c r="R246" s="57"/>
    </row>
    <row r="247" spans="1:18" x14ac:dyDescent="0.2">
      <c r="A247" s="78"/>
      <c r="B247" s="79">
        <f t="shared" si="3"/>
        <v>231</v>
      </c>
      <c r="C247" s="80" t="s">
        <v>274</v>
      </c>
      <c r="D247" s="81" t="str">
        <f>+"Torre de ángulo menor tipo A"&amp;IF(MID(C247,3,3)="220","C",IF(MID(C247,3,3)="138","S",""))&amp;IF(MID(C247,10,1)="D",2,1)&amp;" (30°)Tipo A"&amp;IF(MID(C247,3,3)="220","C",IF(MID(C247,3,3)="138","S",""))&amp;IF(MID(C247,10,1)="D",2,1)&amp;RIGHT(C247,2)</f>
        <v>Torre de ángulo menor tipo AC1 (30°)Tipo AC1±0</v>
      </c>
      <c r="E247" s="82" t="s">
        <v>44</v>
      </c>
      <c r="F247" s="83">
        <v>0</v>
      </c>
      <c r="G247" s="84">
        <f>VLOOKUP(C247,'[10]Resumen Peso'!$B$1:$D$65536,3,0)*$C$14</f>
        <v>14028.230415810292</v>
      </c>
      <c r="H247" s="85"/>
      <c r="I247" s="86"/>
      <c r="J247" s="87">
        <f>+VLOOKUP(C247,'[10]Resumen Peso'!$B$1:$D$65536,3,0)</f>
        <v>8709.9780164022086</v>
      </c>
      <c r="N247" s="57"/>
      <c r="O247" s="57"/>
      <c r="P247" s="57"/>
      <c r="Q247" s="57"/>
      <c r="R247" s="57"/>
    </row>
    <row r="248" spans="1:18" x14ac:dyDescent="0.2">
      <c r="A248" s="78"/>
      <c r="B248" s="79">
        <f t="shared" si="3"/>
        <v>232</v>
      </c>
      <c r="C248" s="80" t="s">
        <v>275</v>
      </c>
      <c r="D248" s="81" t="str">
        <f>+"Torre de ángulo menor tipo A"&amp;IF(MID(C248,3,3)="220","C",IF(MID(C248,3,3)="138","S",""))&amp;IF(MID(C248,10,1)="D",2,1)&amp;" (30°)Tipo A"&amp;IF(MID(C248,3,3)="220","C",IF(MID(C248,3,3)="138","S",""))&amp;IF(MID(C248,10,1)="D",2,1)&amp;RIGHT(C248,2)</f>
        <v>Torre de ángulo menor tipo AC1 (30°)Tipo AC1+3</v>
      </c>
      <c r="E248" s="82" t="s">
        <v>44</v>
      </c>
      <c r="F248" s="83">
        <v>0</v>
      </c>
      <c r="G248" s="84">
        <f>VLOOKUP(C248,'[10]Resumen Peso'!$B$1:$D$65536,3,0)*$C$14</f>
        <v>15417.025226975511</v>
      </c>
      <c r="H248" s="85"/>
      <c r="I248" s="86"/>
      <c r="J248" s="87">
        <f>+VLOOKUP(C248,'[10]Resumen Peso'!$B$1:$D$65536,3,0)</f>
        <v>9572.2658400260279</v>
      </c>
      <c r="N248" s="57"/>
      <c r="O248" s="57"/>
      <c r="P248" s="57"/>
      <c r="Q248" s="57"/>
      <c r="R248" s="57"/>
    </row>
    <row r="249" spans="1:18" x14ac:dyDescent="0.2">
      <c r="A249" s="78"/>
      <c r="B249" s="79">
        <f t="shared" si="3"/>
        <v>233</v>
      </c>
      <c r="C249" s="80" t="s">
        <v>276</v>
      </c>
      <c r="D249" s="81" t="str">
        <f>+"Torre de ángulo mayor tipo B"&amp;IF(MID(C249,3,3)="220","C",IF(MID(C249,3,3)="138","S",""))&amp;IF(MID(C249,10,1)="D",2,1)&amp;" (65°)Tipo B"&amp;IF(MID(C249,3,3)="220","C",IF(MID(C249,3,3)="138","S",""))&amp;IF(MID(C249,10,1)="D",2,1)&amp;RIGHT(C249,2)</f>
        <v>Torre de ángulo mayor tipo BC1 (65°)Tipo BC1-3</v>
      </c>
      <c r="E249" s="82" t="s">
        <v>44</v>
      </c>
      <c r="F249" s="83">
        <v>0</v>
      </c>
      <c r="G249" s="84">
        <f>VLOOKUP(C249,'[10]Resumen Peso'!$B$1:$D$65536,3,0)*$C$14</f>
        <v>17056.813136740409</v>
      </c>
      <c r="H249" s="85"/>
      <c r="I249" s="86"/>
      <c r="J249" s="87">
        <f>+VLOOKUP(C249,'[10]Resumen Peso'!$B$1:$D$65536,3,0)</f>
        <v>10590.392590319316</v>
      </c>
      <c r="N249" s="57"/>
      <c r="O249" s="57"/>
      <c r="P249" s="57"/>
      <c r="Q249" s="57"/>
      <c r="R249" s="57"/>
    </row>
    <row r="250" spans="1:18" x14ac:dyDescent="0.2">
      <c r="A250" s="78"/>
      <c r="B250" s="79">
        <f t="shared" si="3"/>
        <v>234</v>
      </c>
      <c r="C250" s="80" t="s">
        <v>277</v>
      </c>
      <c r="D250" s="81" t="str">
        <f>+"Torre de ángulo mayor tipo B"&amp;IF(MID(C250,3,3)="220","C",IF(MID(C250,3,3)="138","S",""))&amp;IF(MID(C250,10,1)="D",2,1)&amp;" (65°)Tipo B"&amp;IF(MID(C250,3,3)="220","C",IF(MID(C250,3,3)="138","S",""))&amp;IF(MID(C250,10,1)="D",2,1)&amp;RIGHT(C250,2)</f>
        <v>Torre de ángulo mayor tipo BC1 (65°)Tipo BC1±0</v>
      </c>
      <c r="E250" s="82" t="s">
        <v>44</v>
      </c>
      <c r="F250" s="83">
        <v>0</v>
      </c>
      <c r="G250" s="84">
        <f>VLOOKUP(C250,'[10]Resumen Peso'!$B$1:$D$65536,3,0)*$C$14</f>
        <v>18994.223983007138</v>
      </c>
      <c r="H250" s="85"/>
      <c r="I250" s="86"/>
      <c r="J250" s="87">
        <f>+VLOOKUP(C250,'[10]Resumen Peso'!$B$1:$D$65536,3,0)</f>
        <v>11793.310234208591</v>
      </c>
      <c r="N250" s="57"/>
      <c r="O250" s="57"/>
      <c r="P250" s="57"/>
      <c r="Q250" s="57"/>
      <c r="R250" s="57"/>
    </row>
    <row r="251" spans="1:18" x14ac:dyDescent="0.2">
      <c r="A251" s="78"/>
      <c r="B251" s="79">
        <f t="shared" si="3"/>
        <v>235</v>
      </c>
      <c r="C251" s="80" t="s">
        <v>278</v>
      </c>
      <c r="D251" s="81" t="str">
        <f>+"Torre de ángulo mayor tipo B"&amp;IF(MID(C251,3,3)="220","C",IF(MID(C251,3,3)="138","S",""))&amp;IF(MID(C251,10,1)="D",2,1)&amp;" (65°)Tipo B"&amp;IF(MID(C251,3,3)="220","C",IF(MID(C251,3,3)="138","S",""))&amp;IF(MID(C251,10,1)="D",2,1)&amp;RIGHT(C251,2)</f>
        <v>Torre de ángulo mayor tipo BC1 (65°)Tipo BC1+3</v>
      </c>
      <c r="E251" s="82" t="s">
        <v>44</v>
      </c>
      <c r="F251" s="83">
        <v>0</v>
      </c>
      <c r="G251" s="84">
        <f>VLOOKUP(C251,'[10]Resumen Peso'!$B$1:$D$65536,3,0)*$C$14</f>
        <v>21273.530860967996</v>
      </c>
      <c r="H251" s="85"/>
      <c r="I251" s="86"/>
      <c r="J251" s="87">
        <f>+VLOOKUP(C251,'[10]Resumen Peso'!$B$1:$D$65536,3,0)</f>
        <v>13208.507462313624</v>
      </c>
      <c r="N251" s="57"/>
      <c r="O251" s="57"/>
      <c r="P251" s="57"/>
      <c r="Q251" s="57"/>
      <c r="R251" s="57"/>
    </row>
    <row r="252" spans="1:18" x14ac:dyDescent="0.2">
      <c r="A252" s="78"/>
      <c r="B252" s="79">
        <f t="shared" si="3"/>
        <v>236</v>
      </c>
      <c r="C252" s="80" t="s">
        <v>279</v>
      </c>
      <c r="D252" s="81" t="str">
        <f>+"Torre de anclaje, retención intermedia y terminal (15°) Tipo R"&amp;IF(MID(C252,3,3)="220","C",IF(MID(C252,3,3)="138","S",""))&amp;IF(MID(C252,10,1)="D",2,1)&amp;RIGHT(C252,2)</f>
        <v>Torre de anclaje, retención intermedia y terminal (15°) Tipo RC1-3</v>
      </c>
      <c r="E252" s="82" t="s">
        <v>44</v>
      </c>
      <c r="F252" s="83">
        <v>0</v>
      </c>
      <c r="G252" s="84">
        <f>VLOOKUP(C252,'[10]Resumen Peso'!$B$1:$D$65536,3,0)*$C$14</f>
        <v>21961.748578544288</v>
      </c>
      <c r="H252" s="85"/>
      <c r="I252" s="86"/>
      <c r="J252" s="87">
        <f>+VLOOKUP(C252,'[10]Resumen Peso'!$B$1:$D$65536,3,0)</f>
        <v>13635.8144720297</v>
      </c>
      <c r="N252" s="57"/>
      <c r="O252" s="57"/>
      <c r="P252" s="57"/>
      <c r="Q252" s="57"/>
      <c r="R252" s="57"/>
    </row>
    <row r="253" spans="1:18" x14ac:dyDescent="0.2">
      <c r="A253" s="78"/>
      <c r="B253" s="79">
        <f t="shared" si="3"/>
        <v>237</v>
      </c>
      <c r="C253" s="80" t="s">
        <v>280</v>
      </c>
      <c r="D253" s="81" t="str">
        <f>+"Torre de anclaje, retención intermedia y terminal (15°) Tipo R"&amp;IF(MID(C253,3,3)="220","C",IF(MID(C253,3,3)="138","S",""))&amp;IF(MID(C253,10,1)="D",2,1)&amp;RIGHT(C253,2)</f>
        <v>Torre de anclaje, retención intermedia y terminal (15°) Tipo RC1±0</v>
      </c>
      <c r="E253" s="82" t="s">
        <v>44</v>
      </c>
      <c r="F253" s="83">
        <v>0</v>
      </c>
      <c r="G253" s="84">
        <f>VLOOKUP(C253,'[10]Resumen Peso'!$B$1:$D$65536,3,0)*$C$14</f>
        <v>24483.554714096197</v>
      </c>
      <c r="H253" s="85"/>
      <c r="I253" s="86"/>
      <c r="J253" s="87">
        <f>+VLOOKUP(C253,'[10]Resumen Peso'!$B$1:$D$65536,3,0)</f>
        <v>15201.576891894872</v>
      </c>
      <c r="N253" s="57"/>
      <c r="O253" s="57"/>
      <c r="P253" s="57"/>
      <c r="Q253" s="57"/>
      <c r="R253" s="57"/>
    </row>
    <row r="254" spans="1:18" x14ac:dyDescent="0.2">
      <c r="A254" s="78"/>
      <c r="B254" s="79">
        <f t="shared" si="3"/>
        <v>238</v>
      </c>
      <c r="C254" s="80" t="s">
        <v>281</v>
      </c>
      <c r="D254" s="81" t="str">
        <f>+"Torre de anclaje, retención intermedia y terminal (15°) Tipo R"&amp;IF(MID(C254,3,3)="220","C",IF(MID(C254,3,3)="138","S",""))&amp;IF(MID(C254,10,1)="D",2,1)&amp;RIGHT(C254,2)</f>
        <v>Torre de anclaje, retención intermedia y terminal (15°) Tipo RC1+3</v>
      </c>
      <c r="E254" s="82" t="s">
        <v>44</v>
      </c>
      <c r="F254" s="83">
        <v>0</v>
      </c>
      <c r="G254" s="84">
        <f>VLOOKUP(C254,'[10]Resumen Peso'!$B$1:$D$65536,3,0)*$C$14</f>
        <v>27005.360849648103</v>
      </c>
      <c r="H254" s="85"/>
      <c r="I254" s="86"/>
      <c r="J254" s="87">
        <f>+VLOOKUP(C254,'[10]Resumen Peso'!$B$1:$D$65536,3,0)</f>
        <v>16767.339311760043</v>
      </c>
      <c r="N254" s="57"/>
      <c r="O254" s="57"/>
      <c r="P254" s="57"/>
      <c r="Q254" s="57"/>
      <c r="R254" s="57"/>
    </row>
    <row r="255" spans="1:18" x14ac:dyDescent="0.2">
      <c r="A255" s="78"/>
      <c r="B255" s="79">
        <f t="shared" si="3"/>
        <v>239</v>
      </c>
      <c r="C255" s="80" t="s">
        <v>282</v>
      </c>
      <c r="D255" s="81" t="str">
        <f>+"Torre de suspensión tipo S"&amp;IF(MID(C255,3,3)="220","C",IF(MID(C255,3,3)="138","S",""))&amp;IF(MID(C255,10,1)="D",2,1)&amp;" (5°)Tipo S"&amp;IF(MID(C255,3,3)="220","C",IF(MID(C255,3,3)="138","S",""))&amp;IF(MID(C255,10,1)="D",2,1)&amp;RIGHT(C255,2)</f>
        <v>Torre de suspensión tipo SC2 (5°)Tipo SC2-6</v>
      </c>
      <c r="E255" s="82" t="s">
        <v>44</v>
      </c>
      <c r="F255" s="83">
        <v>0</v>
      </c>
      <c r="G255" s="84">
        <f>VLOOKUP(C255,'[10]Resumen Peso'!$B$1:$D$65536,3,0)*$C$14</f>
        <v>9764.4840589945816</v>
      </c>
      <c r="H255" s="85"/>
      <c r="I255" s="86"/>
      <c r="J255" s="87">
        <f>+VLOOKUP(C255,'[10]Resumen Peso'!$B$1:$D$65536,3,0)</f>
        <v>6062.6635701321338</v>
      </c>
      <c r="N255" s="57"/>
      <c r="O255" s="57"/>
      <c r="P255" s="57"/>
      <c r="Q255" s="57"/>
      <c r="R255" s="57"/>
    </row>
    <row r="256" spans="1:18" x14ac:dyDescent="0.2">
      <c r="A256" s="78"/>
      <c r="B256" s="79">
        <f t="shared" si="3"/>
        <v>240</v>
      </c>
      <c r="C256" s="80" t="s">
        <v>283</v>
      </c>
      <c r="D256" s="81" t="str">
        <f>+"Torre de suspensión tipo S"&amp;IF(MID(C256,3,3)="220","C",IF(MID(C256,3,3)="138","S",""))&amp;IF(MID(C256,10,1)="D",2,1)&amp;" (5°)Tipo S"&amp;IF(MID(C256,3,3)="220","C",IF(MID(C256,3,3)="138","S",""))&amp;IF(MID(C256,10,1)="D",2,1)&amp;RIGHT(C256,2)</f>
        <v>Torre de suspensión tipo SC2 (5°)Tipo SC2-3</v>
      </c>
      <c r="E256" s="82" t="s">
        <v>44</v>
      </c>
      <c r="F256" s="83">
        <v>0</v>
      </c>
      <c r="G256" s="84">
        <f>VLOOKUP(C256,'[10]Resumen Peso'!$B$1:$D$65536,3,0)*$C$14</f>
        <v>11171.977256687494</v>
      </c>
      <c r="H256" s="85"/>
      <c r="I256" s="86"/>
      <c r="J256" s="87">
        <f>+VLOOKUP(C256,'[10]Resumen Peso'!$B$1:$D$65536,3,0)</f>
        <v>6936.5610216827117</v>
      </c>
      <c r="N256" s="57"/>
      <c r="O256" s="57"/>
      <c r="P256" s="57"/>
      <c r="Q256" s="57"/>
      <c r="R256" s="57"/>
    </row>
    <row r="257" spans="1:18" x14ac:dyDescent="0.2">
      <c r="A257" s="78"/>
      <c r="B257" s="79">
        <f t="shared" si="3"/>
        <v>241</v>
      </c>
      <c r="C257" s="80" t="s">
        <v>284</v>
      </c>
      <c r="D257" s="81" t="str">
        <f>+"Torre de suspensión tipo S"&amp;IF(MID(C257,3,3)="220","C",IF(MID(C257,3,3)="138","S",""))&amp;IF(MID(C257,10,1)="D",2,1)&amp;" (5°)Tipo S"&amp;IF(MID(C257,3,3)="220","C",IF(MID(C257,3,3)="138","S",""))&amp;IF(MID(C257,10,1)="D",2,1)&amp;RIGHT(C257,2)</f>
        <v>Torre de suspensión tipo SC2 (5°)Tipo SC2±0</v>
      </c>
      <c r="E257" s="82" t="s">
        <v>44</v>
      </c>
      <c r="F257" s="83">
        <v>0</v>
      </c>
      <c r="G257" s="84">
        <f>VLOOKUP(C257,'[10]Resumen Peso'!$B$1:$D$65536,3,0)*$C$14</f>
        <v>12566.903550829576</v>
      </c>
      <c r="H257" s="85"/>
      <c r="I257" s="86"/>
      <c r="J257" s="87">
        <f>+VLOOKUP(C257,'[10]Resumen Peso'!$B$1:$D$65536,3,0)</f>
        <v>7802.6558174158736</v>
      </c>
      <c r="N257" s="57"/>
      <c r="O257" s="57"/>
      <c r="P257" s="57"/>
      <c r="Q257" s="57"/>
      <c r="R257" s="57"/>
    </row>
    <row r="258" spans="1:18" x14ac:dyDescent="0.2">
      <c r="A258" s="78"/>
      <c r="B258" s="79">
        <f t="shared" si="3"/>
        <v>242</v>
      </c>
      <c r="C258" s="80" t="s">
        <v>285</v>
      </c>
      <c r="D258" s="81" t="str">
        <f>+"Torre de suspensión tipo S"&amp;IF(MID(C258,3,3)="220","C",IF(MID(C258,3,3)="138","S",""))&amp;IF(MID(C258,10,1)="D",2,1)&amp;" (5°)Tipo S"&amp;IF(MID(C258,3,3)="220","C",IF(MID(C258,3,3)="138","S",""))&amp;IF(MID(C258,10,1)="D",2,1)&amp;RIGHT(C258,2)</f>
        <v>Torre de suspensión tipo SC2 (5°)Tipo SC2+3</v>
      </c>
      <c r="E258" s="82" t="s">
        <v>44</v>
      </c>
      <c r="F258" s="83">
        <v>0</v>
      </c>
      <c r="G258" s="84">
        <f>VLOOKUP(C258,'[10]Resumen Peso'!$B$1:$D$65536,3,0)*$C$14</f>
        <v>13949.262941420831</v>
      </c>
      <c r="H258" s="85"/>
      <c r="I258" s="86"/>
      <c r="J258" s="87">
        <f>+VLOOKUP(C258,'[10]Resumen Peso'!$B$1:$D$65536,3,0)</f>
        <v>8660.9479573316203</v>
      </c>
      <c r="N258" s="57"/>
      <c r="O258" s="57"/>
      <c r="P258" s="57"/>
      <c r="Q258" s="57"/>
      <c r="R258" s="57"/>
    </row>
    <row r="259" spans="1:18" x14ac:dyDescent="0.2">
      <c r="A259" s="78"/>
      <c r="B259" s="79">
        <f t="shared" si="3"/>
        <v>243</v>
      </c>
      <c r="C259" s="80" t="s">
        <v>286</v>
      </c>
      <c r="D259" s="81" t="str">
        <f>+"Torre de suspensión tipo S"&amp;IF(MID(C259,3,3)="220","C",IF(MID(C259,3,3)="138","S",""))&amp;IF(MID(C259,10,1)="D",2,1)&amp;" (5°)Tipo S"&amp;IF(MID(C259,3,3)="220","C",IF(MID(C259,3,3)="138","S",""))&amp;IF(MID(C259,10,1)="D",2,1)&amp;RIGHT(C259,2)</f>
        <v>Torre de suspensión tipo SC2 (5°)Tipo SC2+6</v>
      </c>
      <c r="E259" s="82" t="s">
        <v>44</v>
      </c>
      <c r="F259" s="83">
        <v>0</v>
      </c>
      <c r="G259" s="84">
        <f>VLOOKUP(C259,'[10]Resumen Peso'!$B$1:$D$65536,3,0)*$C$14</f>
        <v>15331.622332012084</v>
      </c>
      <c r="H259" s="85"/>
      <c r="I259" s="86"/>
      <c r="J259" s="87">
        <f>+VLOOKUP(C259,'[10]Resumen Peso'!$B$1:$D$65536,3,0)</f>
        <v>9519.2400972473661</v>
      </c>
      <c r="N259" s="57"/>
      <c r="O259" s="57"/>
      <c r="P259" s="57"/>
      <c r="Q259" s="57"/>
      <c r="R259" s="57"/>
    </row>
    <row r="260" spans="1:18" x14ac:dyDescent="0.2">
      <c r="A260" s="78"/>
      <c r="B260" s="79">
        <f t="shared" si="3"/>
        <v>244</v>
      </c>
      <c r="C260" s="80" t="s">
        <v>287</v>
      </c>
      <c r="D260" s="81" t="str">
        <f>+"Torre de ángulo menor tipo A"&amp;IF(MID(C260,3,3)="220","C",IF(MID(C260,3,3)="138","S",""))&amp;IF(MID(C260,10,1)="D",2,1)&amp;" (30°)Tipo A"&amp;IF(MID(C260,3,3)="220","C",IF(MID(C260,3,3)="138","S",""))&amp;IF(MID(C260,10,1)="D",2,1)&amp;RIGHT(C260,2)</f>
        <v>Torre de ángulo menor tipo AC2 (30°)Tipo AC2-3</v>
      </c>
      <c r="E260" s="82" t="s">
        <v>44</v>
      </c>
      <c r="F260" s="83">
        <v>0</v>
      </c>
      <c r="G260" s="84">
        <f>VLOOKUP(C260,'[10]Resumen Peso'!$B$1:$D$65536,3,0)*$C$14</f>
        <v>17187.980190733528</v>
      </c>
      <c r="H260" s="85"/>
      <c r="I260" s="86"/>
      <c r="J260" s="87">
        <f>+VLOOKUP(C260,'[10]Resumen Peso'!$B$1:$D$65536,3,0)</f>
        <v>10671.832809284404</v>
      </c>
      <c r="N260" s="57"/>
      <c r="O260" s="57"/>
      <c r="P260" s="57"/>
      <c r="Q260" s="57"/>
      <c r="R260" s="57"/>
    </row>
    <row r="261" spans="1:18" x14ac:dyDescent="0.2">
      <c r="A261" s="78"/>
      <c r="B261" s="79">
        <f t="shared" si="3"/>
        <v>245</v>
      </c>
      <c r="C261" s="80" t="s">
        <v>288</v>
      </c>
      <c r="D261" s="81" t="str">
        <f>+"Torre de ángulo menor tipo A"&amp;IF(MID(C261,3,3)="220","C",IF(MID(C261,3,3)="138","S",""))&amp;IF(MID(C261,10,1)="D",2,1)&amp;" (30°)Tipo A"&amp;IF(MID(C261,3,3)="220","C",IF(MID(C261,3,3)="138","S",""))&amp;IF(MID(C261,10,1)="D",2,1)&amp;RIGHT(C261,2)</f>
        <v>Torre de ángulo menor tipo AC2 (30°)Tipo AC2±0</v>
      </c>
      <c r="E261" s="82" t="s">
        <v>44</v>
      </c>
      <c r="F261" s="83">
        <v>0</v>
      </c>
      <c r="G261" s="84">
        <f>VLOOKUP(C261,'[10]Resumen Peso'!$B$1:$D$65536,3,0)*$C$14</f>
        <v>19076.559590159301</v>
      </c>
      <c r="H261" s="85"/>
      <c r="I261" s="86"/>
      <c r="J261" s="87">
        <f>+VLOOKUP(C261,'[10]Resumen Peso'!$B$1:$D$65536,3,0)</f>
        <v>11844.431530837297</v>
      </c>
      <c r="N261" s="57"/>
      <c r="O261" s="57"/>
      <c r="P261" s="57"/>
      <c r="Q261" s="57"/>
      <c r="R261" s="57"/>
    </row>
    <row r="262" spans="1:18" x14ac:dyDescent="0.2">
      <c r="A262" s="78"/>
      <c r="B262" s="79">
        <f t="shared" si="3"/>
        <v>246</v>
      </c>
      <c r="C262" s="80" t="s">
        <v>289</v>
      </c>
      <c r="D262" s="81" t="str">
        <f>+"Torre de ángulo menor tipo A"&amp;IF(MID(C262,3,3)="220","C",IF(MID(C262,3,3)="138","S",""))&amp;IF(MID(C262,10,1)="D",2,1)&amp;" (30°)Tipo A"&amp;IF(MID(C262,3,3)="220","C",IF(MID(C262,3,3)="138","S",""))&amp;IF(MID(C262,10,1)="D",2,1)&amp;RIGHT(C262,2)</f>
        <v>Torre de ángulo menor tipo AC2 (30°)Tipo AC2+3</v>
      </c>
      <c r="E262" s="82" t="s">
        <v>44</v>
      </c>
      <c r="F262" s="83">
        <v>0</v>
      </c>
      <c r="G262" s="84">
        <f>VLOOKUP(C262,'[10]Resumen Peso'!$B$1:$D$65536,3,0)*$C$14</f>
        <v>20965.13898958507</v>
      </c>
      <c r="H262" s="85"/>
      <c r="I262" s="86"/>
      <c r="J262" s="87">
        <f>+VLOOKUP(C262,'[10]Resumen Peso'!$B$1:$D$65536,3,0)</f>
        <v>13017.03025239019</v>
      </c>
      <c r="N262" s="57"/>
      <c r="O262" s="57"/>
      <c r="P262" s="57"/>
      <c r="Q262" s="57"/>
      <c r="R262" s="57"/>
    </row>
    <row r="263" spans="1:18" x14ac:dyDescent="0.2">
      <c r="A263" s="78"/>
      <c r="B263" s="79">
        <f t="shared" si="3"/>
        <v>247</v>
      </c>
      <c r="C263" s="80" t="s">
        <v>290</v>
      </c>
      <c r="D263" s="81" t="str">
        <f>+"Torre de ángulo mayor tipo B"&amp;IF(MID(C263,3,3)="220","C",IF(MID(C263,3,3)="138","S",""))&amp;IF(MID(C263,10,1)="D",2,1)&amp;" (65°)Tipo B"&amp;IF(MID(C263,3,3)="220","C",IF(MID(C263,3,3)="138","S",""))&amp;IF(MID(C263,10,1)="D",2,1)&amp;RIGHT(C263,2)</f>
        <v>Torre de ángulo mayor tipo BC2 (65°)Tipo BC2-3</v>
      </c>
      <c r="E263" s="82" t="s">
        <v>44</v>
      </c>
      <c r="F263" s="83">
        <v>0</v>
      </c>
      <c r="G263" s="84">
        <f>VLOOKUP(C263,'[10]Resumen Peso'!$B$1:$D$65536,3,0)*$C$14</f>
        <v>23195.036193197975</v>
      </c>
      <c r="H263" s="85"/>
      <c r="I263" s="86"/>
      <c r="J263" s="87">
        <f>+VLOOKUP(C263,'[10]Resumen Peso'!$B$1:$D$65536,3,0)</f>
        <v>14401.549542892824</v>
      </c>
      <c r="N263" s="57"/>
      <c r="O263" s="57"/>
      <c r="P263" s="57"/>
      <c r="Q263" s="57"/>
      <c r="R263" s="57"/>
    </row>
    <row r="264" spans="1:18" x14ac:dyDescent="0.2">
      <c r="A264" s="78"/>
      <c r="B264" s="79">
        <f t="shared" si="3"/>
        <v>248</v>
      </c>
      <c r="C264" s="80" t="s">
        <v>291</v>
      </c>
      <c r="D264" s="81" t="str">
        <f>+"Torre de ángulo mayor tipo B"&amp;IF(MID(C264,3,3)="220","C",IF(MID(C264,3,3)="138","S",""))&amp;IF(MID(C264,10,1)="D",2,1)&amp;" (65°)Tipo B"&amp;IF(MID(C264,3,3)="220","C",IF(MID(C264,3,3)="138","S",""))&amp;IF(MID(C264,10,1)="D",2,1)&amp;RIGHT(C264,2)</f>
        <v>Torre de ángulo mayor tipo BC2 (65°)Tipo BC2±0</v>
      </c>
      <c r="E264" s="82" t="s">
        <v>44</v>
      </c>
      <c r="F264" s="83">
        <v>0</v>
      </c>
      <c r="G264" s="84">
        <f>VLOOKUP(C264,'[10]Resumen Peso'!$B$1:$D$65536,3,0)*$C$14</f>
        <v>25829.661685075695</v>
      </c>
      <c r="H264" s="85"/>
      <c r="I264" s="86"/>
      <c r="J264" s="87">
        <f>+VLOOKUP(C264,'[10]Resumen Peso'!$B$1:$D$65536,3,0)</f>
        <v>16037.360292753701</v>
      </c>
      <c r="N264" s="57"/>
      <c r="O264" s="57"/>
      <c r="P264" s="57"/>
      <c r="Q264" s="57"/>
      <c r="R264" s="57"/>
    </row>
    <row r="265" spans="1:18" x14ac:dyDescent="0.2">
      <c r="A265" s="78"/>
      <c r="B265" s="79">
        <f t="shared" si="3"/>
        <v>249</v>
      </c>
      <c r="C265" s="80" t="s">
        <v>292</v>
      </c>
      <c r="D265" s="81" t="str">
        <f>+"Torre de ángulo mayor tipo B"&amp;IF(MID(C265,3,3)="220","C",IF(MID(C265,3,3)="138","S",""))&amp;IF(MID(C265,10,1)="D",2,1)&amp;" (65°)Tipo B"&amp;IF(MID(C265,3,3)="220","C",IF(MID(C265,3,3)="138","S",""))&amp;IF(MID(C265,10,1)="D",2,1)&amp;RIGHT(C265,2)</f>
        <v>Torre de ángulo mayor tipo BC2 (65°)Tipo BC2+3</v>
      </c>
      <c r="E265" s="82" t="s">
        <v>44</v>
      </c>
      <c r="F265" s="83">
        <v>0</v>
      </c>
      <c r="G265" s="84">
        <f>VLOOKUP(C265,'[10]Resumen Peso'!$B$1:$D$65536,3,0)*$C$14</f>
        <v>28929.221087284779</v>
      </c>
      <c r="H265" s="85"/>
      <c r="I265" s="86"/>
      <c r="J265" s="87">
        <f>+VLOOKUP(C265,'[10]Resumen Peso'!$B$1:$D$65536,3,0)</f>
        <v>17961.843527884146</v>
      </c>
      <c r="N265" s="57"/>
      <c r="O265" s="57"/>
      <c r="P265" s="57"/>
      <c r="Q265" s="57"/>
      <c r="R265" s="57"/>
    </row>
    <row r="266" spans="1:18" x14ac:dyDescent="0.2">
      <c r="A266" s="78"/>
      <c r="B266" s="79">
        <f t="shared" si="3"/>
        <v>250</v>
      </c>
      <c r="C266" s="80" t="s">
        <v>293</v>
      </c>
      <c r="D266" s="81" t="str">
        <f>+"Torre de anclaje, retención intermedia y terminal (15°) Tipo R"&amp;IF(MID(C266,3,3)="220","C",IF(MID(C266,3,3)="138","S",""))&amp;IF(MID(C266,10,1)="D",2,1)&amp;RIGHT(C266,2)</f>
        <v>Torre de anclaje, retención intermedia y terminal (15°) Tipo RC2-3</v>
      </c>
      <c r="E266" s="82" t="s">
        <v>44</v>
      </c>
      <c r="F266" s="83">
        <v>0</v>
      </c>
      <c r="G266" s="84">
        <f>VLOOKUP(C266,'[10]Resumen Peso'!$B$1:$D$65536,3,0)*$C$14</f>
        <v>29865.10721912012</v>
      </c>
      <c r="H266" s="85"/>
      <c r="I266" s="86"/>
      <c r="J266" s="87">
        <f>+VLOOKUP(C266,'[10]Resumen Peso'!$B$1:$D$65536,3,0)</f>
        <v>18542.925203371487</v>
      </c>
      <c r="N266" s="57"/>
      <c r="O266" s="57"/>
      <c r="P266" s="57"/>
      <c r="Q266" s="57"/>
      <c r="R266" s="57"/>
    </row>
    <row r="267" spans="1:18" x14ac:dyDescent="0.2">
      <c r="A267" s="78"/>
      <c r="B267" s="79">
        <f t="shared" si="3"/>
        <v>251</v>
      </c>
      <c r="C267" s="80" t="s">
        <v>294</v>
      </c>
      <c r="D267" s="81" t="str">
        <f>+"Torre de anclaje, retención intermedia y terminal (15°) Tipo R"&amp;IF(MID(C267,3,3)="220","C",IF(MID(C267,3,3)="138","S",""))&amp;IF(MID(C267,10,1)="D",2,1)&amp;RIGHT(C267,2)</f>
        <v>Torre de anclaje, retención intermedia y terminal (15°) Tipo RC2±0</v>
      </c>
      <c r="E267" s="82" t="s">
        <v>44</v>
      </c>
      <c r="F267" s="83">
        <v>0</v>
      </c>
      <c r="G267" s="84">
        <f>VLOOKUP(C267,'[10]Resumen Peso'!$B$1:$D$65536,3,0)*$C$14</f>
        <v>33294.433912062566</v>
      </c>
      <c r="H267" s="85"/>
      <c r="I267" s="86"/>
      <c r="J267" s="87">
        <f>+VLOOKUP(C267,'[10]Resumen Peso'!$B$1:$D$65536,3,0)</f>
        <v>20672.157417359518</v>
      </c>
      <c r="N267" s="57"/>
      <c r="O267" s="57"/>
      <c r="P267" s="57"/>
      <c r="Q267" s="57"/>
      <c r="R267" s="57"/>
    </row>
    <row r="268" spans="1:18" x14ac:dyDescent="0.2">
      <c r="A268" s="78"/>
      <c r="B268" s="79">
        <f t="shared" si="3"/>
        <v>252</v>
      </c>
      <c r="C268" s="80" t="s">
        <v>295</v>
      </c>
      <c r="D268" s="81" t="str">
        <f>+"Torre de anclaje, retención intermedia y terminal (15°) Tipo R"&amp;IF(MID(C268,3,3)="220","C",IF(MID(C268,3,3)="138","S",""))&amp;IF(MID(C268,10,1)="D",2,1)&amp;RIGHT(C268,2)</f>
        <v>Torre de anclaje, retención intermedia y terminal (15°) Tipo RC2+3</v>
      </c>
      <c r="E268" s="82" t="s">
        <v>44</v>
      </c>
      <c r="F268" s="83">
        <v>0</v>
      </c>
      <c r="G268" s="84">
        <f>VLOOKUP(C268,'[10]Resumen Peso'!$B$1:$D$65536,3,0)*$C$14</f>
        <v>36723.760605005009</v>
      </c>
      <c r="H268" s="85"/>
      <c r="I268" s="86"/>
      <c r="J268" s="87">
        <f>+VLOOKUP(C268,'[10]Resumen Peso'!$B$1:$D$65536,3,0)</f>
        <v>22801.389631347549</v>
      </c>
      <c r="N268" s="57"/>
      <c r="O268" s="57"/>
      <c r="P268" s="57"/>
      <c r="Q268" s="57"/>
      <c r="R268" s="57"/>
    </row>
    <row r="269" spans="1:18" x14ac:dyDescent="0.2">
      <c r="A269" s="78"/>
      <c r="B269" s="79">
        <f t="shared" si="3"/>
        <v>253</v>
      </c>
      <c r="C269" s="80" t="s">
        <v>296</v>
      </c>
      <c r="D269" s="81" t="str">
        <f>+"Torre de suspensión tipo S"&amp;IF(MID(C269,3,3)="220","C",IF(MID(C269,3,3)="138","S",""))&amp;IF(MID(C269,10,1)="D",2,1)&amp;" (5°)Tipo S"&amp;IF(MID(C269,3,3)="220","C",IF(MID(C269,3,3)="138","S",""))&amp;IF(MID(C269,10,1)="D",2,1)&amp;RIGHT(C269,2)</f>
        <v>Torre de suspensión tipo SC2 (5°)Tipo SC2-6</v>
      </c>
      <c r="E269" s="82" t="s">
        <v>44</v>
      </c>
      <c r="F269" s="83">
        <v>0</v>
      </c>
      <c r="G269" s="84">
        <f>VLOOKUP(C269,'[10]Resumen Peso'!$B$1:$D$65536,3,0)*$C$14</f>
        <v>8911.3138135570662</v>
      </c>
      <c r="H269" s="85"/>
      <c r="I269" s="86"/>
      <c r="J269" s="87">
        <f>+VLOOKUP(C269,'[10]Resumen Peso'!$B$1:$D$65536,3,0)</f>
        <v>5532.9393025841655</v>
      </c>
      <c r="N269" s="57"/>
      <c r="O269" s="57"/>
      <c r="P269" s="57"/>
      <c r="Q269" s="57"/>
      <c r="R269" s="57"/>
    </row>
    <row r="270" spans="1:18" x14ac:dyDescent="0.2">
      <c r="A270" s="78"/>
      <c r="B270" s="79">
        <f t="shared" si="3"/>
        <v>254</v>
      </c>
      <c r="C270" s="80" t="s">
        <v>297</v>
      </c>
      <c r="D270" s="81" t="str">
        <f>+"Torre de suspensión tipo S"&amp;IF(MID(C270,3,3)="220","C",IF(MID(C270,3,3)="138","S",""))&amp;IF(MID(C270,10,1)="D",2,1)&amp;" (5°)Tipo S"&amp;IF(MID(C270,3,3)="220","C",IF(MID(C270,3,3)="138","S",""))&amp;IF(MID(C270,10,1)="D",2,1)&amp;RIGHT(C270,2)</f>
        <v>Torre de suspensión tipo SC2 (5°)Tipo SC2-3</v>
      </c>
      <c r="E270" s="82" t="s">
        <v>44</v>
      </c>
      <c r="F270" s="83">
        <v>0</v>
      </c>
      <c r="G270" s="84">
        <f>VLOOKUP(C270,'[10]Resumen Peso'!$B$1:$D$65536,3,0)*$C$14</f>
        <v>10195.827516412139</v>
      </c>
      <c r="H270" s="85"/>
      <c r="I270" s="86"/>
      <c r="J270" s="87">
        <f>+VLOOKUP(C270,'[10]Resumen Peso'!$B$1:$D$65536,3,0)</f>
        <v>6330.4801029566579</v>
      </c>
      <c r="N270" s="57"/>
      <c r="O270" s="57"/>
      <c r="P270" s="57"/>
      <c r="Q270" s="57"/>
      <c r="R270" s="57"/>
    </row>
    <row r="271" spans="1:18" x14ac:dyDescent="0.2">
      <c r="A271" s="78"/>
      <c r="B271" s="79">
        <f t="shared" si="3"/>
        <v>255</v>
      </c>
      <c r="C271" s="80" t="s">
        <v>298</v>
      </c>
      <c r="D271" s="81" t="str">
        <f>+"Torre de suspensión tipo S"&amp;IF(MID(C271,3,3)="220","C",IF(MID(C271,3,3)="138","S",""))&amp;IF(MID(C271,10,1)="D",2,1)&amp;" (5°)Tipo S"&amp;IF(MID(C271,3,3)="220","C",IF(MID(C271,3,3)="138","S",""))&amp;IF(MID(C271,10,1)="D",2,1)&amp;RIGHT(C271,2)</f>
        <v>Torre de suspensión tipo SC2 (5°)Tipo SC2±0</v>
      </c>
      <c r="E271" s="82" t="s">
        <v>44</v>
      </c>
      <c r="F271" s="83">
        <v>0</v>
      </c>
      <c r="G271" s="84">
        <f>VLOOKUP(C271,'[10]Resumen Peso'!$B$1:$D$65536,3,0)*$C$14</f>
        <v>11468.872346920291</v>
      </c>
      <c r="H271" s="85"/>
      <c r="I271" s="86"/>
      <c r="J271" s="87">
        <f>+VLOOKUP(C271,'[10]Resumen Peso'!$B$1:$D$65536,3,0)</f>
        <v>7120.9000033258244</v>
      </c>
      <c r="N271" s="57"/>
      <c r="O271" s="57"/>
      <c r="P271" s="57"/>
      <c r="Q271" s="57"/>
      <c r="R271" s="57"/>
    </row>
    <row r="272" spans="1:18" x14ac:dyDescent="0.2">
      <c r="A272" s="78"/>
      <c r="B272" s="79">
        <f t="shared" si="3"/>
        <v>256</v>
      </c>
      <c r="C272" s="80" t="s">
        <v>299</v>
      </c>
      <c r="D272" s="81" t="str">
        <f>+"Torre de suspensión tipo S"&amp;IF(MID(C272,3,3)="220","C",IF(MID(C272,3,3)="138","S",""))&amp;IF(MID(C272,10,1)="D",2,1)&amp;" (5°)Tipo S"&amp;IF(MID(C272,3,3)="220","C",IF(MID(C272,3,3)="138","S",""))&amp;IF(MID(C272,10,1)="D",2,1)&amp;RIGHT(C272,2)</f>
        <v>Torre de suspensión tipo SC2 (5°)Tipo SC2+3</v>
      </c>
      <c r="E272" s="82" t="s">
        <v>44</v>
      </c>
      <c r="F272" s="83">
        <v>0</v>
      </c>
      <c r="G272" s="84">
        <f>VLOOKUP(C272,'[10]Resumen Peso'!$B$1:$D$65536,3,0)*$C$14</f>
        <v>12730.448305081523</v>
      </c>
      <c r="H272" s="85"/>
      <c r="I272" s="86"/>
      <c r="J272" s="87">
        <f>+VLOOKUP(C272,'[10]Resumen Peso'!$B$1:$D$65536,3,0)</f>
        <v>7904.1990036916659</v>
      </c>
      <c r="N272" s="57"/>
      <c r="O272" s="57"/>
      <c r="P272" s="57"/>
      <c r="Q272" s="57"/>
      <c r="R272" s="57"/>
    </row>
    <row r="273" spans="1:18" x14ac:dyDescent="0.2">
      <c r="A273" s="78"/>
      <c r="B273" s="79">
        <f t="shared" si="3"/>
        <v>257</v>
      </c>
      <c r="C273" s="80" t="s">
        <v>300</v>
      </c>
      <c r="D273" s="81" t="str">
        <f>+"Torre de suspensión tipo S"&amp;IF(MID(C273,3,3)="220","C",IF(MID(C273,3,3)="138","S",""))&amp;IF(MID(C273,10,1)="D",2,1)&amp;" (5°)Tipo S"&amp;IF(MID(C273,3,3)="220","C",IF(MID(C273,3,3)="138","S",""))&amp;IF(MID(C273,10,1)="D",2,1)&amp;RIGHT(C273,2)</f>
        <v>Torre de suspensión tipo SC2 (5°)Tipo SC2+6</v>
      </c>
      <c r="E273" s="82" t="s">
        <v>44</v>
      </c>
      <c r="F273" s="83">
        <v>0</v>
      </c>
      <c r="G273" s="84">
        <f>VLOOKUP(C273,'[10]Resumen Peso'!$B$1:$D$65536,3,0)*$C$14</f>
        <v>13992.024263242756</v>
      </c>
      <c r="H273" s="85"/>
      <c r="I273" s="86"/>
      <c r="J273" s="87">
        <f>+VLOOKUP(C273,'[10]Resumen Peso'!$B$1:$D$65536,3,0)</f>
        <v>8687.4980040575065</v>
      </c>
      <c r="N273" s="57"/>
      <c r="O273" s="57"/>
      <c r="P273" s="57"/>
      <c r="Q273" s="57"/>
      <c r="R273" s="57"/>
    </row>
    <row r="274" spans="1:18" x14ac:dyDescent="0.2">
      <c r="A274" s="78"/>
      <c r="B274" s="79">
        <f t="shared" ref="B274:B337" si="4">1+B273</f>
        <v>258</v>
      </c>
      <c r="C274" s="80" t="s">
        <v>301</v>
      </c>
      <c r="D274" s="81" t="str">
        <f>+"Torre de ángulo menor tipo A"&amp;IF(MID(C274,3,3)="220","C",IF(MID(C274,3,3)="138","S",""))&amp;IF(MID(C274,10,1)="D",2,1)&amp;" (30°)Tipo A"&amp;IF(MID(C274,3,3)="220","C",IF(MID(C274,3,3)="138","S",""))&amp;IF(MID(C274,10,1)="D",2,1)&amp;RIGHT(C274,2)</f>
        <v>Torre de ángulo menor tipo AC2 (30°)Tipo AC2-3</v>
      </c>
      <c r="E274" s="82" t="s">
        <v>44</v>
      </c>
      <c r="F274" s="83">
        <v>0</v>
      </c>
      <c r="G274" s="84">
        <f>VLOOKUP(C274,'[10]Resumen Peso'!$B$1:$D$65536,3,0)*$C$14</f>
        <v>15686.183148585125</v>
      </c>
      <c r="H274" s="85"/>
      <c r="I274" s="86"/>
      <c r="J274" s="87">
        <f>+VLOOKUP(C274,'[10]Resumen Peso'!$B$1:$D$65536,3,0)</f>
        <v>9739.3831107487895</v>
      </c>
      <c r="N274" s="57"/>
      <c r="O274" s="57"/>
      <c r="P274" s="57"/>
      <c r="Q274" s="57"/>
      <c r="R274" s="57"/>
    </row>
    <row r="275" spans="1:18" x14ac:dyDescent="0.2">
      <c r="A275" s="78"/>
      <c r="B275" s="79">
        <f t="shared" si="4"/>
        <v>259</v>
      </c>
      <c r="C275" s="80" t="s">
        <v>302</v>
      </c>
      <c r="D275" s="81" t="str">
        <f>+"Torre de ángulo menor tipo A"&amp;IF(MID(C275,3,3)="220","C",IF(MID(C275,3,3)="138","S",""))&amp;IF(MID(C275,10,1)="D",2,1)&amp;" (30°)Tipo A"&amp;IF(MID(C275,3,3)="220","C",IF(MID(C275,3,3)="138","S",""))&amp;IF(MID(C275,10,1)="D",2,1)&amp;RIGHT(C275,2)</f>
        <v>Torre de ángulo menor tipo AC2 (30°)Tipo AC2±0</v>
      </c>
      <c r="E275" s="82" t="s">
        <v>44</v>
      </c>
      <c r="F275" s="83">
        <v>0</v>
      </c>
      <c r="G275" s="84">
        <f>VLOOKUP(C275,'[10]Resumen Peso'!$B$1:$D$65536,3,0)*$C$14</f>
        <v>17409.748222625003</v>
      </c>
      <c r="H275" s="85"/>
      <c r="I275" s="86"/>
      <c r="J275" s="87">
        <f>+VLOOKUP(C275,'[10]Resumen Peso'!$B$1:$D$65536,3,0)</f>
        <v>10809.526205048602</v>
      </c>
      <c r="N275" s="57"/>
      <c r="O275" s="57"/>
      <c r="P275" s="57"/>
      <c r="Q275" s="57"/>
      <c r="R275" s="57"/>
    </row>
    <row r="276" spans="1:18" x14ac:dyDescent="0.2">
      <c r="A276" s="78"/>
      <c r="B276" s="79">
        <f t="shared" si="4"/>
        <v>260</v>
      </c>
      <c r="C276" s="80" t="s">
        <v>303</v>
      </c>
      <c r="D276" s="81" t="str">
        <f>+"Torre de ángulo menor tipo A"&amp;IF(MID(C276,3,3)="220","C",IF(MID(C276,3,3)="138","S",""))&amp;IF(MID(C276,10,1)="D",2,1)&amp;" (30°)Tipo A"&amp;IF(MID(C276,3,3)="220","C",IF(MID(C276,3,3)="138","S",""))&amp;IF(MID(C276,10,1)="D",2,1)&amp;RIGHT(C276,2)</f>
        <v>Torre de ángulo menor tipo AC2 (30°)Tipo AC2+3</v>
      </c>
      <c r="E276" s="82" t="s">
        <v>44</v>
      </c>
      <c r="F276" s="83">
        <v>0</v>
      </c>
      <c r="G276" s="84">
        <f>VLOOKUP(C276,'[10]Resumen Peso'!$B$1:$D$65536,3,0)*$C$14</f>
        <v>19133.313296664877</v>
      </c>
      <c r="H276" s="85"/>
      <c r="I276" s="86"/>
      <c r="J276" s="87">
        <f>+VLOOKUP(C276,'[10]Resumen Peso'!$B$1:$D$65536,3,0)</f>
        <v>11879.669299348414</v>
      </c>
      <c r="N276" s="57"/>
      <c r="O276" s="57"/>
      <c r="P276" s="57"/>
      <c r="Q276" s="57"/>
      <c r="R276" s="57"/>
    </row>
    <row r="277" spans="1:18" x14ac:dyDescent="0.2">
      <c r="A277" s="78"/>
      <c r="B277" s="79">
        <f t="shared" si="4"/>
        <v>261</v>
      </c>
      <c r="C277" s="80" t="s">
        <v>304</v>
      </c>
      <c r="D277" s="81" t="str">
        <f>+"Torre de ángulo mayor tipo B"&amp;IF(MID(C277,3,3)="220","C",IF(MID(C277,3,3)="138","S",""))&amp;IF(MID(C277,10,1)="D",2,1)&amp;" (65°)Tipo B"&amp;IF(MID(C277,3,3)="220","C",IF(MID(C277,3,3)="138","S",""))&amp;IF(MID(C277,10,1)="D",2,1)&amp;RIGHT(C277,2)</f>
        <v>Torre de ángulo mayor tipo BC2 (65°)Tipo BC2-3</v>
      </c>
      <c r="E277" s="82" t="s">
        <v>44</v>
      </c>
      <c r="F277" s="83">
        <v>0</v>
      </c>
      <c r="G277" s="84">
        <f>VLOOKUP(C277,'[10]Resumen Peso'!$B$1:$D$65536,3,0)*$C$14</f>
        <v>21168.373585903963</v>
      </c>
      <c r="H277" s="85"/>
      <c r="I277" s="86"/>
      <c r="J277" s="87">
        <f>+VLOOKUP(C277,'[10]Resumen Peso'!$B$1:$D$65536,3,0)</f>
        <v>13143.216436508956</v>
      </c>
      <c r="N277" s="57"/>
      <c r="O277" s="57"/>
      <c r="P277" s="57"/>
      <c r="Q277" s="57"/>
      <c r="R277" s="57"/>
    </row>
    <row r="278" spans="1:18" x14ac:dyDescent="0.2">
      <c r="A278" s="78"/>
      <c r="B278" s="79">
        <f t="shared" si="4"/>
        <v>262</v>
      </c>
      <c r="C278" s="80" t="s">
        <v>305</v>
      </c>
      <c r="D278" s="81" t="str">
        <f>+"Torre de ángulo mayor tipo B"&amp;IF(MID(C278,3,3)="220","C",IF(MID(C278,3,3)="138","S",""))&amp;IF(MID(C278,10,1)="D",2,1)&amp;" (65°)Tipo B"&amp;IF(MID(C278,3,3)="220","C",IF(MID(C278,3,3)="138","S",""))&amp;IF(MID(C278,10,1)="D",2,1)&amp;RIGHT(C278,2)</f>
        <v>Torre de ángulo mayor tipo BC2 (65°)Tipo BC2±0</v>
      </c>
      <c r="E278" s="82" t="s">
        <v>44</v>
      </c>
      <c r="F278" s="83">
        <v>0</v>
      </c>
      <c r="G278" s="84">
        <f>VLOOKUP(C278,'[10]Resumen Peso'!$B$1:$D$65536,3,0)*$C$14</f>
        <v>23572.799093434252</v>
      </c>
      <c r="H278" s="85"/>
      <c r="I278" s="86"/>
      <c r="J278" s="87">
        <f>+VLOOKUP(C278,'[10]Resumen Peso'!$B$1:$D$65536,3,0)</f>
        <v>14636.098481635807</v>
      </c>
      <c r="N278" s="57"/>
      <c r="O278" s="57"/>
      <c r="P278" s="57"/>
      <c r="Q278" s="57"/>
      <c r="R278" s="57"/>
    </row>
    <row r="279" spans="1:18" x14ac:dyDescent="0.2">
      <c r="A279" s="78"/>
      <c r="B279" s="79">
        <f t="shared" si="4"/>
        <v>263</v>
      </c>
      <c r="C279" s="80" t="s">
        <v>306</v>
      </c>
      <c r="D279" s="81" t="str">
        <f>+"Torre de ángulo mayor tipo B"&amp;IF(MID(C279,3,3)="220","C",IF(MID(C279,3,3)="138","S",""))&amp;IF(MID(C279,10,1)="D",2,1)&amp;" (65°)Tipo B"&amp;IF(MID(C279,3,3)="220","C",IF(MID(C279,3,3)="138","S",""))&amp;IF(MID(C279,10,1)="D",2,1)&amp;RIGHT(C279,2)</f>
        <v>Torre de ángulo mayor tipo BC2 (65°)Tipo BC2+3</v>
      </c>
      <c r="E279" s="82" t="s">
        <v>44</v>
      </c>
      <c r="F279" s="83">
        <v>0</v>
      </c>
      <c r="G279" s="84">
        <f>VLOOKUP(C279,'[10]Resumen Peso'!$B$1:$D$65536,3,0)*$C$14</f>
        <v>26401.534984646365</v>
      </c>
      <c r="H279" s="85"/>
      <c r="I279" s="86"/>
      <c r="J279" s="87">
        <f>+VLOOKUP(C279,'[10]Resumen Peso'!$B$1:$D$65536,3,0)</f>
        <v>16392.430299432104</v>
      </c>
      <c r="N279" s="57"/>
      <c r="O279" s="57"/>
      <c r="P279" s="57"/>
      <c r="Q279" s="57"/>
      <c r="R279" s="57"/>
    </row>
    <row r="280" spans="1:18" x14ac:dyDescent="0.2">
      <c r="A280" s="78"/>
      <c r="B280" s="79">
        <f t="shared" si="4"/>
        <v>264</v>
      </c>
      <c r="C280" s="80" t="s">
        <v>307</v>
      </c>
      <c r="D280" s="81" t="str">
        <f>+"Torre de anclaje, retención intermedia y terminal (15°) Tipo R"&amp;IF(MID(C280,3,3)="220","C",IF(MID(C280,3,3)="138","S",""))&amp;IF(MID(C280,10,1)="D",2,1)&amp;RIGHT(C280,2)</f>
        <v>Torre de anclaje, retención intermedia y terminal (15°) Tipo RC2-3</v>
      </c>
      <c r="E280" s="82" t="s">
        <v>44</v>
      </c>
      <c r="F280" s="83">
        <v>0</v>
      </c>
      <c r="G280" s="84">
        <f>VLOOKUP(C280,'[10]Resumen Peso'!$B$1:$D$65536,3,0)*$C$14</f>
        <v>27255.648214198762</v>
      </c>
      <c r="H280" s="85"/>
      <c r="I280" s="86"/>
      <c r="J280" s="87">
        <f>+VLOOKUP(C280,'[10]Resumen Peso'!$B$1:$D$65536,3,0)</f>
        <v>16922.740055717211</v>
      </c>
      <c r="N280" s="57"/>
      <c r="O280" s="57"/>
      <c r="P280" s="57"/>
      <c r="Q280" s="57"/>
      <c r="R280" s="57"/>
    </row>
    <row r="281" spans="1:18" x14ac:dyDescent="0.2">
      <c r="A281" s="78"/>
      <c r="B281" s="79">
        <f t="shared" si="4"/>
        <v>265</v>
      </c>
      <c r="C281" s="80" t="s">
        <v>308</v>
      </c>
      <c r="D281" s="81" t="str">
        <f>+"Torre de anclaje, retención intermedia y terminal (15°) Tipo R"&amp;IF(MID(C281,3,3)="220","C",IF(MID(C281,3,3)="138","S",""))&amp;IF(MID(C281,10,1)="D",2,1)&amp;RIGHT(C281,2)</f>
        <v>Torre de anclaje, retención intermedia y terminal (15°) Tipo RC2±0</v>
      </c>
      <c r="E281" s="82" t="s">
        <v>44</v>
      </c>
      <c r="F281" s="83">
        <v>0</v>
      </c>
      <c r="G281" s="84">
        <f>VLOOKUP(C281,'[10]Resumen Peso'!$B$1:$D$65536,3,0)*$C$14</f>
        <v>30385.338031436746</v>
      </c>
      <c r="H281" s="85"/>
      <c r="I281" s="86"/>
      <c r="J281" s="87">
        <f>+VLOOKUP(C281,'[10]Resumen Peso'!$B$1:$D$65536,3,0)</f>
        <v>18865.930942828552</v>
      </c>
      <c r="N281" s="57"/>
      <c r="O281" s="57"/>
      <c r="P281" s="57"/>
      <c r="Q281" s="57"/>
      <c r="R281" s="57"/>
    </row>
    <row r="282" spans="1:18" x14ac:dyDescent="0.2">
      <c r="A282" s="78"/>
      <c r="B282" s="79">
        <f t="shared" si="4"/>
        <v>266</v>
      </c>
      <c r="C282" s="80" t="s">
        <v>309</v>
      </c>
      <c r="D282" s="81" t="str">
        <f>+"Torre de anclaje, retención intermedia y terminal (15°) Tipo R"&amp;IF(MID(C282,3,3)="220","C",IF(MID(C282,3,3)="138","S",""))&amp;IF(MID(C282,10,1)="D",2,1)&amp;RIGHT(C282,2)</f>
        <v>Torre de anclaje, retención intermedia y terminal (15°) Tipo RC2+3</v>
      </c>
      <c r="E282" s="82" t="s">
        <v>44</v>
      </c>
      <c r="F282" s="83">
        <v>0</v>
      </c>
      <c r="G282" s="84">
        <f>VLOOKUP(C282,'[10]Resumen Peso'!$B$1:$D$65536,3,0)*$C$14</f>
        <v>33515.027848674734</v>
      </c>
      <c r="H282" s="85"/>
      <c r="I282" s="86"/>
      <c r="J282" s="87">
        <f>+VLOOKUP(C282,'[10]Resumen Peso'!$B$1:$D$65536,3,0)</f>
        <v>20809.121829939893</v>
      </c>
      <c r="N282" s="57"/>
      <c r="O282" s="57"/>
      <c r="P282" s="57"/>
      <c r="Q282" s="57"/>
      <c r="R282" s="57"/>
    </row>
    <row r="283" spans="1:18" x14ac:dyDescent="0.2">
      <c r="A283" s="78"/>
      <c r="B283" s="79">
        <f t="shared" si="4"/>
        <v>267</v>
      </c>
      <c r="C283" s="80" t="s">
        <v>310</v>
      </c>
      <c r="D283" s="81" t="str">
        <f>+"Torre de suspensión tipo S"&amp;IF(MID(C283,3,3)="220","C",IF(MID(C283,3,3)="138","S",""))&amp;IF(MID(C283,10,1)="D",2,1)&amp;" (5°)Tipo S"&amp;IF(MID(C283,3,3)="220","C",IF(MID(C283,3,3)="138","S",""))&amp;IF(MID(C283,10,1)="D",2,1)&amp;RIGHT(C283,2)</f>
        <v>Torre de suspensión tipo SC2 (5°)Tipo SC2-6</v>
      </c>
      <c r="E283" s="82" t="s">
        <v>44</v>
      </c>
      <c r="F283" s="83">
        <v>0</v>
      </c>
      <c r="G283" s="84">
        <f>VLOOKUP(C283,'[10]Resumen Peso'!$B$1:$D$65536,3,0)*$C$14</f>
        <v>10655.009397411317</v>
      </c>
      <c r="H283" s="85"/>
      <c r="I283" s="86"/>
      <c r="J283" s="87">
        <f>+VLOOKUP(C283,'[10]Resumen Peso'!$B$1:$D$65536,3,0)</f>
        <v>6615.5812148207406</v>
      </c>
      <c r="N283" s="57"/>
      <c r="O283" s="57"/>
      <c r="P283" s="57"/>
      <c r="Q283" s="57"/>
      <c r="R283" s="57"/>
    </row>
    <row r="284" spans="1:18" x14ac:dyDescent="0.2">
      <c r="A284" s="78"/>
      <c r="B284" s="79">
        <f t="shared" si="4"/>
        <v>268</v>
      </c>
      <c r="C284" s="80" t="s">
        <v>311</v>
      </c>
      <c r="D284" s="81" t="str">
        <f>+"Torre de suspensión tipo S"&amp;IF(MID(C284,3,3)="220","C",IF(MID(C284,3,3)="138","S",""))&amp;IF(MID(C284,10,1)="D",2,1)&amp;" (5°)Tipo S"&amp;IF(MID(C284,3,3)="220","C",IF(MID(C284,3,3)="138","S",""))&amp;IF(MID(C284,10,1)="D",2,1)&amp;RIGHT(C284,2)</f>
        <v>Torre de suspensión tipo SC2 (5°)Tipo SC2-3</v>
      </c>
      <c r="E284" s="82" t="s">
        <v>44</v>
      </c>
      <c r="F284" s="83">
        <v>0</v>
      </c>
      <c r="G284" s="84">
        <f>VLOOKUP(C284,'[10]Resumen Peso'!$B$1:$D$65536,3,0)*$C$14</f>
        <v>12190.866607848984</v>
      </c>
      <c r="H284" s="85"/>
      <c r="I284" s="86"/>
      <c r="J284" s="87">
        <f>+VLOOKUP(C284,'[10]Resumen Peso'!$B$1:$D$65536,3,0)</f>
        <v>7569.1785070471533</v>
      </c>
      <c r="N284" s="57"/>
      <c r="O284" s="57"/>
      <c r="P284" s="57"/>
      <c r="Q284" s="57"/>
      <c r="R284" s="57"/>
    </row>
    <row r="285" spans="1:18" x14ac:dyDescent="0.2">
      <c r="A285" s="78"/>
      <c r="B285" s="79">
        <f t="shared" si="4"/>
        <v>269</v>
      </c>
      <c r="C285" s="80" t="s">
        <v>312</v>
      </c>
      <c r="D285" s="81" t="str">
        <f>+"Torre de suspensión tipo S"&amp;IF(MID(C285,3,3)="220","C",IF(MID(C285,3,3)="138","S",""))&amp;IF(MID(C285,10,1)="D",2,1)&amp;" (5°)Tipo S"&amp;IF(MID(C285,3,3)="220","C",IF(MID(C285,3,3)="138","S",""))&amp;IF(MID(C285,10,1)="D",2,1)&amp;RIGHT(C285,2)</f>
        <v>Torre de suspensión tipo SC2 (5°)Tipo SC2±0</v>
      </c>
      <c r="E285" s="82" t="s">
        <v>44</v>
      </c>
      <c r="F285" s="83">
        <v>0</v>
      </c>
      <c r="G285" s="84">
        <f>VLOOKUP(C285,'[10]Resumen Peso'!$B$1:$D$65536,3,0)*$C$14</f>
        <v>13713.010807479171</v>
      </c>
      <c r="H285" s="85"/>
      <c r="I285" s="86"/>
      <c r="J285" s="87">
        <f>+VLOOKUP(C285,'[10]Resumen Peso'!$B$1:$D$65536,3,0)</f>
        <v>8514.2615377358306</v>
      </c>
      <c r="N285" s="57"/>
      <c r="O285" s="57"/>
      <c r="P285" s="57"/>
      <c r="Q285" s="57"/>
      <c r="R285" s="57"/>
    </row>
    <row r="286" spans="1:18" x14ac:dyDescent="0.2">
      <c r="A286" s="78"/>
      <c r="B286" s="79">
        <f t="shared" si="4"/>
        <v>270</v>
      </c>
      <c r="C286" s="80" t="s">
        <v>313</v>
      </c>
      <c r="D286" s="81" t="str">
        <f>+"Torre de suspensión tipo S"&amp;IF(MID(C286,3,3)="220","C",IF(MID(C286,3,3)="138","S",""))&amp;IF(MID(C286,10,1)="D",2,1)&amp;" (5°)Tipo S"&amp;IF(MID(C286,3,3)="220","C",IF(MID(C286,3,3)="138","S",""))&amp;IF(MID(C286,10,1)="D",2,1)&amp;RIGHT(C286,2)</f>
        <v>Torre de suspensión tipo SC2 (5°)Tipo SC2+3</v>
      </c>
      <c r="E286" s="82" t="s">
        <v>44</v>
      </c>
      <c r="F286" s="83">
        <v>0</v>
      </c>
      <c r="G286" s="84">
        <f>VLOOKUP(C286,'[10]Resumen Peso'!$B$1:$D$65536,3,0)*$C$14</f>
        <v>15221.441996301883</v>
      </c>
      <c r="H286" s="85"/>
      <c r="I286" s="86"/>
      <c r="J286" s="87">
        <f>+VLOOKUP(C286,'[10]Resumen Peso'!$B$1:$D$65536,3,0)</f>
        <v>9450.8303068867735</v>
      </c>
      <c r="N286" s="57"/>
      <c r="O286" s="57"/>
      <c r="P286" s="57"/>
      <c r="Q286" s="57"/>
      <c r="R286" s="57"/>
    </row>
    <row r="287" spans="1:18" x14ac:dyDescent="0.2">
      <c r="A287" s="78"/>
      <c r="B287" s="79">
        <f t="shared" si="4"/>
        <v>271</v>
      </c>
      <c r="C287" s="80" t="s">
        <v>314</v>
      </c>
      <c r="D287" s="81" t="str">
        <f>+"Torre de suspensión tipo S"&amp;IF(MID(C287,3,3)="220","C",IF(MID(C287,3,3)="138","S",""))&amp;IF(MID(C287,10,1)="D",2,1)&amp;" (5°)Tipo S"&amp;IF(MID(C287,3,3)="220","C",IF(MID(C287,3,3)="138","S",""))&amp;IF(MID(C287,10,1)="D",2,1)&amp;RIGHT(C287,2)</f>
        <v>Torre de suspensión tipo SC2 (5°)Tipo SC2+6</v>
      </c>
      <c r="E287" s="82" t="s">
        <v>44</v>
      </c>
      <c r="F287" s="83">
        <v>0</v>
      </c>
      <c r="G287" s="84">
        <f>VLOOKUP(C287,'[10]Resumen Peso'!$B$1:$D$65536,3,0)*$C$14</f>
        <v>16729.87318512459</v>
      </c>
      <c r="H287" s="85"/>
      <c r="I287" s="86"/>
      <c r="J287" s="87">
        <f>+VLOOKUP(C287,'[10]Resumen Peso'!$B$1:$D$65536,3,0)</f>
        <v>10387.399076037713</v>
      </c>
      <c r="N287" s="57"/>
      <c r="O287" s="57"/>
      <c r="P287" s="57"/>
      <c r="Q287" s="57"/>
      <c r="R287" s="57"/>
    </row>
    <row r="288" spans="1:18" x14ac:dyDescent="0.2">
      <c r="A288" s="78"/>
      <c r="B288" s="79">
        <f t="shared" si="4"/>
        <v>272</v>
      </c>
      <c r="C288" s="80" t="s">
        <v>315</v>
      </c>
      <c r="D288" s="81" t="str">
        <f>+"Torre de ángulo menor tipo A"&amp;IF(MID(C288,3,3)="220","C",IF(MID(C288,3,3)="138","S",""))&amp;IF(MID(C288,10,1)="D",2,1)&amp;" (30°)Tipo A"&amp;IF(MID(C288,3,3)="220","C",IF(MID(C288,3,3)="138","S",""))&amp;IF(MID(C288,10,1)="D",2,1)&amp;RIGHT(C288,2)</f>
        <v>Torre de ángulo menor tipo AC2 (30°)Tipo AC2-3</v>
      </c>
      <c r="E288" s="82" t="s">
        <v>44</v>
      </c>
      <c r="F288" s="83">
        <v>0</v>
      </c>
      <c r="G288" s="84">
        <f>VLOOKUP(C288,'[10]Resumen Peso'!$B$1:$D$65536,3,0)*$C$14</f>
        <v>18755.531715583802</v>
      </c>
      <c r="H288" s="85"/>
      <c r="I288" s="86"/>
      <c r="J288" s="87">
        <f>+VLOOKUP(C288,'[10]Resumen Peso'!$B$1:$D$65536,3,0)</f>
        <v>11645.108761868976</v>
      </c>
      <c r="N288" s="57"/>
      <c r="O288" s="57"/>
      <c r="P288" s="57"/>
      <c r="Q288" s="57"/>
      <c r="R288" s="57"/>
    </row>
    <row r="289" spans="1:18" x14ac:dyDescent="0.2">
      <c r="A289" s="78"/>
      <c r="B289" s="79">
        <f t="shared" si="4"/>
        <v>273</v>
      </c>
      <c r="C289" s="80" t="s">
        <v>316</v>
      </c>
      <c r="D289" s="81" t="str">
        <f>+"Torre de ángulo menor tipo A"&amp;IF(MID(C289,3,3)="220","C",IF(MID(C289,3,3)="138","S",""))&amp;IF(MID(C289,10,1)="D",2,1)&amp;" (30°)Tipo A"&amp;IF(MID(C289,3,3)="220","C",IF(MID(C289,3,3)="138","S",""))&amp;IF(MID(C289,10,1)="D",2,1)&amp;RIGHT(C289,2)</f>
        <v>Torre de ángulo menor tipo AC2 (30°)Tipo AC2±0</v>
      </c>
      <c r="E289" s="82" t="s">
        <v>44</v>
      </c>
      <c r="F289" s="83">
        <v>0</v>
      </c>
      <c r="G289" s="84">
        <f>VLOOKUP(C289,'[10]Resumen Peso'!$B$1:$D$65536,3,0)*$C$14</f>
        <v>20816.350405753383</v>
      </c>
      <c r="H289" s="85"/>
      <c r="I289" s="86"/>
      <c r="J289" s="87">
        <f>+VLOOKUP(C289,'[10]Resumen Peso'!$B$1:$D$65536,3,0)</f>
        <v>12924.649014282992</v>
      </c>
      <c r="N289" s="57"/>
      <c r="O289" s="57"/>
      <c r="P289" s="57"/>
      <c r="Q289" s="57"/>
      <c r="R289" s="57"/>
    </row>
    <row r="290" spans="1:18" x14ac:dyDescent="0.2">
      <c r="A290" s="78"/>
      <c r="B290" s="79">
        <f t="shared" si="4"/>
        <v>274</v>
      </c>
      <c r="C290" s="80" t="s">
        <v>317</v>
      </c>
      <c r="D290" s="81" t="str">
        <f>+"Torre de ángulo menor tipo A"&amp;IF(MID(C290,3,3)="220","C",IF(MID(C290,3,3)="138","S",""))&amp;IF(MID(C290,10,1)="D",2,1)&amp;" (30°)Tipo A"&amp;IF(MID(C290,3,3)="220","C",IF(MID(C290,3,3)="138","S",""))&amp;IF(MID(C290,10,1)="D",2,1)&amp;RIGHT(C290,2)</f>
        <v>Torre de ángulo menor tipo AC2 (30°)Tipo AC2+3</v>
      </c>
      <c r="E290" s="82" t="s">
        <v>44</v>
      </c>
      <c r="F290" s="83">
        <v>0</v>
      </c>
      <c r="G290" s="84">
        <f>VLOOKUP(C290,'[10]Resumen Peso'!$B$1:$D$65536,3,0)*$C$14</f>
        <v>22877.169095922967</v>
      </c>
      <c r="H290" s="85"/>
      <c r="I290" s="86"/>
      <c r="J290" s="87">
        <f>+VLOOKUP(C290,'[10]Resumen Peso'!$B$1:$D$65536,3,0)</f>
        <v>14204.189266697007</v>
      </c>
      <c r="N290" s="57"/>
      <c r="O290" s="57"/>
      <c r="P290" s="57"/>
      <c r="Q290" s="57"/>
      <c r="R290" s="57"/>
    </row>
    <row r="291" spans="1:18" x14ac:dyDescent="0.2">
      <c r="A291" s="78"/>
      <c r="B291" s="79">
        <f t="shared" si="4"/>
        <v>275</v>
      </c>
      <c r="C291" s="80" t="s">
        <v>318</v>
      </c>
      <c r="D291" s="81" t="str">
        <f>+"Torre de ángulo mayor tipo B"&amp;IF(MID(C291,3,3)="220","C",IF(MID(C291,3,3)="138","S",""))&amp;IF(MID(C291,10,1)="D",2,1)&amp;" (65°)Tipo B"&amp;IF(MID(C291,3,3)="220","C",IF(MID(C291,3,3)="138","S",""))&amp;IF(MID(C291,10,1)="D",2,1)&amp;RIGHT(C291,2)</f>
        <v>Torre de ángulo mayor tipo BC2 (65°)Tipo BC2-3</v>
      </c>
      <c r="E291" s="82" t="s">
        <v>44</v>
      </c>
      <c r="F291" s="83">
        <v>0</v>
      </c>
      <c r="G291" s="84">
        <f>VLOOKUP(C291,'[10]Resumen Peso'!$B$1:$D$65536,3,0)*$C$14</f>
        <v>25310.433927552294</v>
      </c>
      <c r="H291" s="85"/>
      <c r="I291" s="86"/>
      <c r="J291" s="87">
        <f>+VLOOKUP(C291,'[10]Resumen Peso'!$B$1:$D$65536,3,0)</f>
        <v>15714.977339274576</v>
      </c>
      <c r="N291" s="57"/>
      <c r="O291" s="57"/>
      <c r="P291" s="57"/>
      <c r="Q291" s="57"/>
      <c r="R291" s="57"/>
    </row>
    <row r="292" spans="1:18" x14ac:dyDescent="0.2">
      <c r="A292" s="78"/>
      <c r="B292" s="79">
        <f t="shared" si="4"/>
        <v>276</v>
      </c>
      <c r="C292" s="80" t="s">
        <v>319</v>
      </c>
      <c r="D292" s="81" t="str">
        <f>+"Torre de ángulo mayor tipo B"&amp;IF(MID(C292,3,3)="220","C",IF(MID(C292,3,3)="138","S",""))&amp;IF(MID(C292,10,1)="D",2,1)&amp;" (65°)Tipo B"&amp;IF(MID(C292,3,3)="220","C",IF(MID(C292,3,3)="138","S",""))&amp;IF(MID(C292,10,1)="D",2,1)&amp;RIGHT(C292,2)</f>
        <v>Torre de ángulo mayor tipo BC2 (65°)Tipo BC2±0</v>
      </c>
      <c r="E292" s="82" t="s">
        <v>44</v>
      </c>
      <c r="F292" s="83">
        <v>0</v>
      </c>
      <c r="G292" s="84">
        <f>VLOOKUP(C292,'[10]Resumen Peso'!$B$1:$D$65536,3,0)*$C$14</f>
        <v>28185.338449390085</v>
      </c>
      <c r="H292" s="85"/>
      <c r="I292" s="86"/>
      <c r="J292" s="87">
        <f>+VLOOKUP(C292,'[10]Resumen Peso'!$B$1:$D$65536,3,0)</f>
        <v>17499.974765339171</v>
      </c>
      <c r="N292" s="57"/>
      <c r="O292" s="57"/>
      <c r="P292" s="57"/>
      <c r="Q292" s="57"/>
      <c r="R292" s="57"/>
    </row>
    <row r="293" spans="1:18" x14ac:dyDescent="0.2">
      <c r="A293" s="78"/>
      <c r="B293" s="79">
        <f t="shared" si="4"/>
        <v>277</v>
      </c>
      <c r="C293" s="80" t="s">
        <v>320</v>
      </c>
      <c r="D293" s="81" t="str">
        <f>+"Torre de ángulo mayor tipo B"&amp;IF(MID(C293,3,3)="220","C",IF(MID(C293,3,3)="138","S",""))&amp;IF(MID(C293,10,1)="D",2,1)&amp;" (65°)Tipo B"&amp;IF(MID(C293,3,3)="220","C",IF(MID(C293,3,3)="138","S",""))&amp;IF(MID(C293,10,1)="D",2,1)&amp;RIGHT(C293,2)</f>
        <v>Torre de ángulo mayor tipo BC2 (65°)Tipo BC2+3</v>
      </c>
      <c r="E293" s="82" t="s">
        <v>44</v>
      </c>
      <c r="F293" s="83">
        <v>0</v>
      </c>
      <c r="G293" s="84">
        <f>VLOOKUP(C293,'[10]Resumen Peso'!$B$1:$D$65536,3,0)*$C$14</f>
        <v>31567.579063316894</v>
      </c>
      <c r="H293" s="85"/>
      <c r="I293" s="86"/>
      <c r="J293" s="87">
        <f>+VLOOKUP(C293,'[10]Resumen Peso'!$B$1:$D$65536,3,0)</f>
        <v>19599.971737179872</v>
      </c>
      <c r="N293" s="57"/>
      <c r="O293" s="57"/>
      <c r="P293" s="57"/>
      <c r="Q293" s="57"/>
      <c r="R293" s="57"/>
    </row>
    <row r="294" spans="1:18" x14ac:dyDescent="0.2">
      <c r="A294" s="78"/>
      <c r="B294" s="79">
        <f t="shared" si="4"/>
        <v>278</v>
      </c>
      <c r="C294" s="80" t="s">
        <v>321</v>
      </c>
      <c r="D294" s="81" t="str">
        <f>+"Torre de anclaje, retención intermedia y terminal (15°) Tipo R"&amp;IF(MID(C294,3,3)="220","C",IF(MID(C294,3,3)="138","S",""))&amp;IF(MID(C294,10,1)="D",2,1)&amp;RIGHT(C294,2)</f>
        <v>Torre de anclaje, retención intermedia y terminal (15°) Tipo RC2-3</v>
      </c>
      <c r="E294" s="82" t="s">
        <v>44</v>
      </c>
      <c r="F294" s="83">
        <v>0</v>
      </c>
      <c r="G294" s="84">
        <f>VLOOKUP(C294,'[10]Resumen Peso'!$B$1:$D$65536,3,0)*$C$14</f>
        <v>32588.818431353644</v>
      </c>
      <c r="H294" s="85"/>
      <c r="I294" s="86"/>
      <c r="J294" s="87">
        <f>+VLOOKUP(C294,'[10]Resumen Peso'!$B$1:$D$65536,3,0)</f>
        <v>20234.048322852406</v>
      </c>
      <c r="N294" s="57"/>
      <c r="O294" s="57"/>
      <c r="P294" s="57"/>
      <c r="Q294" s="57"/>
      <c r="R294" s="57"/>
    </row>
    <row r="295" spans="1:18" x14ac:dyDescent="0.2">
      <c r="A295" s="78"/>
      <c r="B295" s="79">
        <f t="shared" si="4"/>
        <v>279</v>
      </c>
      <c r="C295" s="80" t="s">
        <v>322</v>
      </c>
      <c r="D295" s="81" t="str">
        <f>+"Torre de anclaje, retención intermedia y terminal (15°) Tipo R"&amp;IF(MID(C295,3,3)="220","C",IF(MID(C295,3,3)="138","S",""))&amp;IF(MID(C295,10,1)="D",2,1)&amp;RIGHT(C295,2)</f>
        <v>Torre de anclaje, retención intermedia y terminal (15°) Tipo RC2±0</v>
      </c>
      <c r="E295" s="82" t="s">
        <v>44</v>
      </c>
      <c r="F295" s="83">
        <v>0</v>
      </c>
      <c r="G295" s="84">
        <f>VLOOKUP(C295,'[10]Resumen Peso'!$B$1:$D$65536,3,0)*$C$14</f>
        <v>36330.901261263818</v>
      </c>
      <c r="H295" s="85"/>
      <c r="I295" s="86"/>
      <c r="J295" s="87">
        <f>+VLOOKUP(C295,'[10]Resumen Peso'!$B$1:$D$65536,3,0)</f>
        <v>22557.467472522192</v>
      </c>
      <c r="N295" s="57"/>
      <c r="O295" s="57"/>
      <c r="P295" s="57"/>
      <c r="Q295" s="57"/>
      <c r="R295" s="57"/>
    </row>
    <row r="296" spans="1:18" x14ac:dyDescent="0.2">
      <c r="A296" s="78"/>
      <c r="B296" s="79">
        <f t="shared" si="4"/>
        <v>280</v>
      </c>
      <c r="C296" s="80" t="s">
        <v>323</v>
      </c>
      <c r="D296" s="81" t="str">
        <f>+"Torre de anclaje, retención intermedia y terminal (15°) Tipo R"&amp;IF(MID(C296,3,3)="220","C",IF(MID(C296,3,3)="138","S",""))&amp;IF(MID(C296,10,1)="D",2,1)&amp;RIGHT(C296,2)</f>
        <v>Torre de anclaje, retención intermedia y terminal (15°) Tipo RC2+3</v>
      </c>
      <c r="E296" s="82" t="s">
        <v>44</v>
      </c>
      <c r="F296" s="83">
        <v>0</v>
      </c>
      <c r="G296" s="84">
        <f>VLOOKUP(C296,'[10]Resumen Peso'!$B$1:$D$65536,3,0)*$C$14</f>
        <v>40072.984091173988</v>
      </c>
      <c r="H296" s="85"/>
      <c r="I296" s="86"/>
      <c r="J296" s="87">
        <f>+VLOOKUP(C296,'[10]Resumen Peso'!$B$1:$D$65536,3,0)</f>
        <v>24880.886622191978</v>
      </c>
      <c r="N296" s="57"/>
      <c r="O296" s="57"/>
      <c r="P296" s="57"/>
      <c r="Q296" s="57"/>
      <c r="R296" s="57"/>
    </row>
    <row r="297" spans="1:18" x14ac:dyDescent="0.2">
      <c r="A297" s="78"/>
      <c r="B297" s="79">
        <f t="shared" si="4"/>
        <v>281</v>
      </c>
      <c r="C297" s="80" t="s">
        <v>324</v>
      </c>
      <c r="D297" s="81" t="str">
        <f>+"Torre de suspensión tipo S"&amp;IF(MID(C297,3,3)="220","C",IF(MID(C297,3,3)="138","S",""))&amp;IF(MID(C297,10,1)="D",2,1)&amp;" (5°)Tipo S"&amp;IF(MID(C297,3,3)="220","C",IF(MID(C297,3,3)="138","S",""))&amp;IF(MID(C297,10,1)="D",2,1)&amp;RIGHT(C297,2)</f>
        <v>Torre de suspensión tipo SC2 (5°)Tipo SC2-6</v>
      </c>
      <c r="E297" s="82" t="s">
        <v>44</v>
      </c>
      <c r="F297" s="83">
        <v>0</v>
      </c>
      <c r="G297" s="84">
        <f>VLOOKUP(C297,'[10]Resumen Peso'!$B$1:$D$65536,3,0)*$C$14</f>
        <v>9795.1968995199204</v>
      </c>
      <c r="H297" s="85"/>
      <c r="I297" s="86"/>
      <c r="J297" s="87">
        <f>+VLOOKUP(C297,'[10]Resumen Peso'!$B$1:$D$65536,3,0)</f>
        <v>6081.7328438657241</v>
      </c>
      <c r="N297" s="57"/>
      <c r="O297" s="57"/>
      <c r="P297" s="57"/>
      <c r="Q297" s="57"/>
      <c r="R297" s="57"/>
    </row>
    <row r="298" spans="1:18" x14ac:dyDescent="0.2">
      <c r="A298" s="78"/>
      <c r="B298" s="79">
        <f t="shared" si="4"/>
        <v>282</v>
      </c>
      <c r="C298" s="80" t="s">
        <v>325</v>
      </c>
      <c r="D298" s="81" t="str">
        <f>+"Torre de suspensión tipo S"&amp;IF(MID(C298,3,3)="220","C",IF(MID(C298,3,3)="138","S",""))&amp;IF(MID(C298,10,1)="D",2,1)&amp;" (5°)Tipo S"&amp;IF(MID(C298,3,3)="220","C",IF(MID(C298,3,3)="138","S",""))&amp;IF(MID(C298,10,1)="D",2,1)&amp;RIGHT(C298,2)</f>
        <v>Torre de suspensión tipo SC2 (5°)Tipo SC2-3</v>
      </c>
      <c r="E298" s="82" t="s">
        <v>44</v>
      </c>
      <c r="F298" s="83">
        <v>0</v>
      </c>
      <c r="G298" s="84">
        <f>VLOOKUP(C298,'[10]Resumen Peso'!$B$1:$D$65536,3,0)*$C$14</f>
        <v>11207.117173324594</v>
      </c>
      <c r="H298" s="85"/>
      <c r="I298" s="86"/>
      <c r="J298" s="87">
        <f>+VLOOKUP(C298,'[10]Resumen Peso'!$B$1:$D$65536,3,0)</f>
        <v>6958.3790195580814</v>
      </c>
      <c r="N298" s="57"/>
      <c r="O298" s="57"/>
      <c r="P298" s="57"/>
      <c r="Q298" s="57"/>
      <c r="R298" s="57"/>
    </row>
    <row r="299" spans="1:18" x14ac:dyDescent="0.2">
      <c r="A299" s="78"/>
      <c r="B299" s="79">
        <f t="shared" si="4"/>
        <v>283</v>
      </c>
      <c r="C299" s="80" t="s">
        <v>326</v>
      </c>
      <c r="D299" s="81" t="str">
        <f>+"Torre de suspensión tipo S"&amp;IF(MID(C299,3,3)="220","C",IF(MID(C299,3,3)="138","S",""))&amp;IF(MID(C299,10,1)="D",2,1)&amp;" (5°)Tipo S"&amp;IF(MID(C299,3,3)="220","C",IF(MID(C299,3,3)="138","S",""))&amp;IF(MID(C299,10,1)="D",2,1)&amp;RIGHT(C299,2)</f>
        <v>Torre de suspensión tipo SC2 (5°)Tipo SC2±0</v>
      </c>
      <c r="E299" s="82" t="s">
        <v>44</v>
      </c>
      <c r="F299" s="83">
        <v>0</v>
      </c>
      <c r="G299" s="84">
        <f>VLOOKUP(C299,'[10]Resumen Peso'!$B$1:$D$65536,3,0)*$C$14</f>
        <v>12606.431016113153</v>
      </c>
      <c r="H299" s="85"/>
      <c r="I299" s="86"/>
      <c r="J299" s="87">
        <f>+VLOOKUP(C299,'[10]Resumen Peso'!$B$1:$D$65536,3,0)</f>
        <v>7827.1979972531844</v>
      </c>
      <c r="N299" s="57"/>
      <c r="O299" s="57"/>
      <c r="P299" s="57"/>
      <c r="Q299" s="57"/>
      <c r="R299" s="57"/>
    </row>
    <row r="300" spans="1:18" x14ac:dyDescent="0.2">
      <c r="A300" s="78"/>
      <c r="B300" s="79">
        <f t="shared" si="4"/>
        <v>284</v>
      </c>
      <c r="C300" s="80" t="s">
        <v>327</v>
      </c>
      <c r="D300" s="81" t="str">
        <f>+"Torre de suspensión tipo S"&amp;IF(MID(C300,3,3)="220","C",IF(MID(C300,3,3)="138","S",""))&amp;IF(MID(C300,10,1)="D",2,1)&amp;" (5°)Tipo S"&amp;IF(MID(C300,3,3)="220","C",IF(MID(C300,3,3)="138","S",""))&amp;IF(MID(C300,10,1)="D",2,1)&amp;RIGHT(C300,2)</f>
        <v>Torre de suspensión tipo SC2 (5°)Tipo SC2+3</v>
      </c>
      <c r="E300" s="82" t="s">
        <v>44</v>
      </c>
      <c r="F300" s="83">
        <v>0</v>
      </c>
      <c r="G300" s="84">
        <f>VLOOKUP(C300,'[10]Resumen Peso'!$B$1:$D$65536,3,0)*$C$14</f>
        <v>13993.138427885602</v>
      </c>
      <c r="H300" s="85"/>
      <c r="I300" s="86"/>
      <c r="J300" s="87">
        <f>+VLOOKUP(C300,'[10]Resumen Peso'!$B$1:$D$65536,3,0)</f>
        <v>8688.189776951036</v>
      </c>
      <c r="N300" s="57"/>
      <c r="O300" s="57"/>
      <c r="P300" s="57"/>
      <c r="Q300" s="57"/>
      <c r="R300" s="57"/>
    </row>
    <row r="301" spans="1:18" x14ac:dyDescent="0.2">
      <c r="A301" s="78"/>
      <c r="B301" s="79">
        <f t="shared" si="4"/>
        <v>285</v>
      </c>
      <c r="C301" s="80" t="s">
        <v>328</v>
      </c>
      <c r="D301" s="81" t="str">
        <f>+"Torre de suspensión tipo S"&amp;IF(MID(C301,3,3)="220","C",IF(MID(C301,3,3)="138","S",""))&amp;IF(MID(C301,10,1)="D",2,1)&amp;" (5°)Tipo S"&amp;IF(MID(C301,3,3)="220","C",IF(MID(C301,3,3)="138","S",""))&amp;IF(MID(C301,10,1)="D",2,1)&amp;RIGHT(C301,2)</f>
        <v>Torre de suspensión tipo SC2 (5°)Tipo SC2+6</v>
      </c>
      <c r="E301" s="82" t="s">
        <v>44</v>
      </c>
      <c r="F301" s="83">
        <v>0</v>
      </c>
      <c r="G301" s="84">
        <f>VLOOKUP(C301,'[10]Resumen Peso'!$B$1:$D$65536,3,0)*$C$14</f>
        <v>15379.845839658046</v>
      </c>
      <c r="H301" s="85"/>
      <c r="I301" s="86"/>
      <c r="J301" s="87">
        <f>+VLOOKUP(C301,'[10]Resumen Peso'!$B$1:$D$65536,3,0)</f>
        <v>9549.181556648884</v>
      </c>
      <c r="N301" s="57"/>
      <c r="O301" s="57"/>
      <c r="P301" s="57"/>
      <c r="Q301" s="57"/>
      <c r="R301" s="57"/>
    </row>
    <row r="302" spans="1:18" x14ac:dyDescent="0.2">
      <c r="A302" s="78"/>
      <c r="B302" s="79">
        <f t="shared" si="4"/>
        <v>286</v>
      </c>
      <c r="C302" s="80" t="s">
        <v>329</v>
      </c>
      <c r="D302" s="81" t="str">
        <f>+"Torre de ángulo menor tipo A"&amp;IF(MID(C302,3,3)="220","C",IF(MID(C302,3,3)="138","S",""))&amp;IF(MID(C302,10,1)="D",2,1)&amp;" (30°)Tipo A"&amp;IF(MID(C302,3,3)="220","C",IF(MID(C302,3,3)="138","S",""))&amp;IF(MID(C302,10,1)="D",2,1)&amp;RIGHT(C302,2)</f>
        <v>Torre de ángulo menor tipo AC2 (30°)Tipo AC2-3</v>
      </c>
      <c r="E302" s="82" t="s">
        <v>44</v>
      </c>
      <c r="F302" s="83">
        <v>0</v>
      </c>
      <c r="G302" s="84">
        <f>VLOOKUP(C302,'[10]Resumen Peso'!$B$1:$D$65536,3,0)*$C$14</f>
        <v>17242.042616496248</v>
      </c>
      <c r="H302" s="85"/>
      <c r="I302" s="86"/>
      <c r="J302" s="87">
        <f>+VLOOKUP(C302,'[10]Resumen Peso'!$B$1:$D$65536,3,0)</f>
        <v>10705.399590407131</v>
      </c>
      <c r="N302" s="57"/>
      <c r="O302" s="57"/>
      <c r="P302" s="57"/>
      <c r="Q302" s="57"/>
      <c r="R302" s="57"/>
    </row>
    <row r="303" spans="1:18" x14ac:dyDescent="0.2">
      <c r="A303" s="78"/>
      <c r="B303" s="79">
        <f t="shared" si="4"/>
        <v>287</v>
      </c>
      <c r="C303" s="80" t="s">
        <v>330</v>
      </c>
      <c r="D303" s="81" t="str">
        <f>+"Torre de ángulo menor tipo A"&amp;IF(MID(C303,3,3)="220","C",IF(MID(C303,3,3)="138","S",""))&amp;IF(MID(C303,10,1)="D",2,1)&amp;" (30°)Tipo A"&amp;IF(MID(C303,3,3)="220","C",IF(MID(C303,3,3)="138","S",""))&amp;IF(MID(C303,10,1)="D",2,1)&amp;RIGHT(C303,2)</f>
        <v>Torre de ángulo menor tipo AC2 (30°)Tipo AC2±0</v>
      </c>
      <c r="E303" s="82" t="s">
        <v>44</v>
      </c>
      <c r="F303" s="83">
        <v>0</v>
      </c>
      <c r="G303" s="84">
        <f>VLOOKUP(C303,'[10]Resumen Peso'!$B$1:$D$65536,3,0)*$C$14</f>
        <v>19136.562282459767</v>
      </c>
      <c r="H303" s="85"/>
      <c r="I303" s="86"/>
      <c r="J303" s="87">
        <f>+VLOOKUP(C303,'[10]Resumen Peso'!$B$1:$D$65536,3,0)</f>
        <v>11881.686559830334</v>
      </c>
      <c r="N303" s="57"/>
      <c r="O303" s="57"/>
      <c r="P303" s="57"/>
      <c r="Q303" s="57"/>
      <c r="R303" s="57"/>
    </row>
    <row r="304" spans="1:18" x14ac:dyDescent="0.2">
      <c r="A304" s="78"/>
      <c r="B304" s="79">
        <f t="shared" si="4"/>
        <v>288</v>
      </c>
      <c r="C304" s="80" t="s">
        <v>331</v>
      </c>
      <c r="D304" s="81" t="str">
        <f>+"Torre de ángulo menor tipo A"&amp;IF(MID(C304,3,3)="220","C",IF(MID(C304,3,3)="138","S",""))&amp;IF(MID(C304,10,1)="D",2,1)&amp;" (30°)Tipo A"&amp;IF(MID(C304,3,3)="220","C",IF(MID(C304,3,3)="138","S",""))&amp;IF(MID(C304,10,1)="D",2,1)&amp;RIGHT(C304,2)</f>
        <v>Torre de ángulo menor tipo AC2 (30°)Tipo AC2+3</v>
      </c>
      <c r="E304" s="82" t="s">
        <v>44</v>
      </c>
      <c r="F304" s="83">
        <v>0</v>
      </c>
      <c r="G304" s="84">
        <f>VLOOKUP(C304,'[10]Resumen Peso'!$B$1:$D$65536,3,0)*$C$14</f>
        <v>21031.081948423285</v>
      </c>
      <c r="H304" s="85"/>
      <c r="I304" s="86"/>
      <c r="J304" s="87">
        <f>+VLOOKUP(C304,'[10]Resumen Peso'!$B$1:$D$65536,3,0)</f>
        <v>13057.973529253537</v>
      </c>
      <c r="N304" s="57"/>
      <c r="O304" s="57"/>
      <c r="P304" s="57"/>
      <c r="Q304" s="57"/>
      <c r="R304" s="57"/>
    </row>
    <row r="305" spans="1:18" x14ac:dyDescent="0.2">
      <c r="A305" s="78"/>
      <c r="B305" s="79">
        <f t="shared" si="4"/>
        <v>289</v>
      </c>
      <c r="C305" s="80" t="s">
        <v>332</v>
      </c>
      <c r="D305" s="81" t="str">
        <f>+"Torre de ángulo mayor tipo B"&amp;IF(MID(C305,3,3)="220","C",IF(MID(C305,3,3)="138","S",""))&amp;IF(MID(C305,10,1)="D",2,1)&amp;" (65°)Tipo B"&amp;IF(MID(C305,3,3)="220","C",IF(MID(C305,3,3)="138","S",""))&amp;IF(MID(C305,10,1)="D",2,1)&amp;RIGHT(C305,2)</f>
        <v>Torre de ángulo mayor tipo BC2 (65°)Tipo BC2-3</v>
      </c>
      <c r="E305" s="82" t="s">
        <v>44</v>
      </c>
      <c r="F305" s="83">
        <v>0</v>
      </c>
      <c r="G305" s="84">
        <f>VLOOKUP(C305,'[10]Resumen Peso'!$B$1:$D$65536,3,0)*$C$14</f>
        <v>23267.992986744575</v>
      </c>
      <c r="H305" s="85"/>
      <c r="I305" s="86"/>
      <c r="J305" s="87">
        <f>+VLOOKUP(C305,'[10]Resumen Peso'!$B$1:$D$65536,3,0)</f>
        <v>14446.847634605227</v>
      </c>
      <c r="N305" s="57"/>
      <c r="O305" s="57"/>
      <c r="P305" s="57"/>
      <c r="Q305" s="57"/>
      <c r="R305" s="57"/>
    </row>
    <row r="306" spans="1:18" x14ac:dyDescent="0.2">
      <c r="A306" s="78"/>
      <c r="B306" s="79">
        <f t="shared" si="4"/>
        <v>290</v>
      </c>
      <c r="C306" s="80" t="s">
        <v>333</v>
      </c>
      <c r="D306" s="81" t="str">
        <f>+"Torre de ángulo mayor tipo B"&amp;IF(MID(C306,3,3)="220","C",IF(MID(C306,3,3)="138","S",""))&amp;IF(MID(C306,10,1)="D",2,1)&amp;" (65°)Tipo B"&amp;IF(MID(C306,3,3)="220","C",IF(MID(C306,3,3)="138","S",""))&amp;IF(MID(C306,10,1)="D",2,1)&amp;RIGHT(C306,2)</f>
        <v>Torre de ángulo mayor tipo BC2 (65°)Tipo BC2±0</v>
      </c>
      <c r="E306" s="82" t="s">
        <v>44</v>
      </c>
      <c r="F306" s="83">
        <v>0</v>
      </c>
      <c r="G306" s="84">
        <f>VLOOKUP(C306,'[10]Resumen Peso'!$B$1:$D$65536,3,0)*$C$14</f>
        <v>25910.905330450525</v>
      </c>
      <c r="H306" s="85"/>
      <c r="I306" s="86"/>
      <c r="J306" s="87">
        <f>+VLOOKUP(C306,'[10]Resumen Peso'!$B$1:$D$65536,3,0)</f>
        <v>16087.803602010274</v>
      </c>
      <c r="N306" s="57"/>
      <c r="O306" s="57"/>
      <c r="P306" s="57"/>
      <c r="Q306" s="57"/>
      <c r="R306" s="57"/>
    </row>
    <row r="307" spans="1:18" x14ac:dyDescent="0.2">
      <c r="A307" s="78"/>
      <c r="B307" s="79">
        <f t="shared" si="4"/>
        <v>291</v>
      </c>
      <c r="C307" s="80" t="s">
        <v>334</v>
      </c>
      <c r="D307" s="81" t="str">
        <f>+"Torre de ángulo mayor tipo B"&amp;IF(MID(C307,3,3)="220","C",IF(MID(C307,3,3)="138","S",""))&amp;IF(MID(C307,10,1)="D",2,1)&amp;" (65°)Tipo B"&amp;IF(MID(C307,3,3)="220","C",IF(MID(C307,3,3)="138","S",""))&amp;IF(MID(C307,10,1)="D",2,1)&amp;RIGHT(C307,2)</f>
        <v>Torre de ángulo mayor tipo BC2 (65°)Tipo BC2+3</v>
      </c>
      <c r="E307" s="82" t="s">
        <v>44</v>
      </c>
      <c r="F307" s="83">
        <v>0</v>
      </c>
      <c r="G307" s="84">
        <f>VLOOKUP(C307,'[10]Resumen Peso'!$B$1:$D$65536,3,0)*$C$14</f>
        <v>29020.213970104593</v>
      </c>
      <c r="H307" s="85"/>
      <c r="I307" s="86"/>
      <c r="J307" s="87">
        <f>+VLOOKUP(C307,'[10]Resumen Peso'!$B$1:$D$65536,3,0)</f>
        <v>18018.340034251509</v>
      </c>
      <c r="N307" s="57"/>
      <c r="O307" s="57"/>
      <c r="P307" s="57"/>
      <c r="Q307" s="57"/>
      <c r="R307" s="57"/>
    </row>
    <row r="308" spans="1:18" x14ac:dyDescent="0.2">
      <c r="A308" s="78"/>
      <c r="B308" s="79">
        <f t="shared" si="4"/>
        <v>292</v>
      </c>
      <c r="C308" s="80" t="s">
        <v>335</v>
      </c>
      <c r="D308" s="81" t="str">
        <f>+"Torre de anclaje, retención intermedia y terminal (15°) Tipo R"&amp;IF(MID(C308,3,3)="220","C",IF(MID(C308,3,3)="138","S",""))&amp;IF(MID(C308,10,1)="D",2,1)&amp;RIGHT(C308,2)</f>
        <v>Torre de anclaje, retención intermedia y terminal (15°) Tipo RC2-3</v>
      </c>
      <c r="E308" s="82" t="s">
        <v>44</v>
      </c>
      <c r="F308" s="83">
        <v>0</v>
      </c>
      <c r="G308" s="84">
        <f>VLOOKUP(C308,'[10]Resumen Peso'!$B$1:$D$65536,3,0)*$C$14</f>
        <v>29959.043802942801</v>
      </c>
      <c r="H308" s="85"/>
      <c r="I308" s="86"/>
      <c r="J308" s="87">
        <f>+VLOOKUP(C308,'[10]Resumen Peso'!$B$1:$D$65536,3,0)</f>
        <v>18601.249422163142</v>
      </c>
      <c r="N308" s="57"/>
      <c r="O308" s="57"/>
      <c r="P308" s="57"/>
      <c r="Q308" s="57"/>
      <c r="R308" s="57"/>
    </row>
    <row r="309" spans="1:18" x14ac:dyDescent="0.2">
      <c r="A309" s="78"/>
      <c r="B309" s="79">
        <f t="shared" si="4"/>
        <v>293</v>
      </c>
      <c r="C309" s="80" t="s">
        <v>336</v>
      </c>
      <c r="D309" s="81" t="str">
        <f>+"Torre de anclaje, retención intermedia y terminal (15°) Tipo R"&amp;IF(MID(C309,3,3)="220","C",IF(MID(C309,3,3)="138","S",""))&amp;IF(MID(C309,10,1)="D",2,1)&amp;RIGHT(C309,2)</f>
        <v>Torre de anclaje, retención intermedia y terminal (15°) Tipo RC2±0</v>
      </c>
      <c r="E309" s="82" t="s">
        <v>44</v>
      </c>
      <c r="F309" s="83">
        <v>0</v>
      </c>
      <c r="G309" s="84">
        <f>VLOOKUP(C309,'[10]Resumen Peso'!$B$1:$D$65536,3,0)*$C$14</f>
        <v>33399.156970950724</v>
      </c>
      <c r="H309" s="85"/>
      <c r="I309" s="86"/>
      <c r="J309" s="87">
        <f>+VLOOKUP(C309,'[10]Resumen Peso'!$B$1:$D$65536,3,0)</f>
        <v>20737.178842991241</v>
      </c>
      <c r="N309" s="57"/>
      <c r="O309" s="57"/>
      <c r="P309" s="57"/>
      <c r="Q309" s="57"/>
      <c r="R309" s="57"/>
    </row>
    <row r="310" spans="1:18" x14ac:dyDescent="0.2">
      <c r="A310" s="78"/>
      <c r="B310" s="79">
        <f t="shared" si="4"/>
        <v>294</v>
      </c>
      <c r="C310" s="80" t="s">
        <v>337</v>
      </c>
      <c r="D310" s="81" t="str">
        <f>+"Torre de anclaje, retención intermedia y terminal (15°) Tipo R"&amp;IF(MID(C310,3,3)="220","C",IF(MID(C310,3,3)="138","S",""))&amp;IF(MID(C310,10,1)="D",2,1)&amp;RIGHT(C310,2)</f>
        <v>Torre de anclaje, retención intermedia y terminal (15°) Tipo RC2+3</v>
      </c>
      <c r="E310" s="82" t="s">
        <v>44</v>
      </c>
      <c r="F310" s="83">
        <v>0</v>
      </c>
      <c r="G310" s="84">
        <f>VLOOKUP(C310,'[10]Resumen Peso'!$B$1:$D$65536,3,0)*$C$14</f>
        <v>36839.270138958651</v>
      </c>
      <c r="H310" s="85"/>
      <c r="I310" s="86"/>
      <c r="J310" s="87">
        <f>+VLOOKUP(C310,'[10]Resumen Peso'!$B$1:$D$65536,3,0)</f>
        <v>22873.10826381934</v>
      </c>
      <c r="N310" s="57"/>
      <c r="O310" s="57"/>
      <c r="P310" s="57"/>
      <c r="Q310" s="57"/>
      <c r="R310" s="57"/>
    </row>
    <row r="311" spans="1:18" x14ac:dyDescent="0.2">
      <c r="A311" s="78"/>
      <c r="B311" s="79">
        <f t="shared" si="4"/>
        <v>295</v>
      </c>
      <c r="C311" s="80" t="s">
        <v>338</v>
      </c>
      <c r="D311" s="81" t="str">
        <f>+"Torre de suspensión tipo S"&amp;IF(MID(C311,3,3)="220","C",IF(MID(C311,3,3)="138","S",""))&amp;IF(MID(C311,10,1)="D",2,1)&amp;" (5°)Tipo S"&amp;IF(MID(C311,3,3)="220","C",IF(MID(C311,3,3)="138","S",""))&amp;IF(MID(C311,10,1)="D",2,1)&amp;RIGHT(C311,2)</f>
        <v>Torre de suspensión tipo SC1 (5°)Tipo SC1-6</v>
      </c>
      <c r="E311" s="82" t="s">
        <v>44</v>
      </c>
      <c r="F311" s="83">
        <v>0</v>
      </c>
      <c r="G311" s="84">
        <f>VLOOKUP(C311,'[10]Resumen Peso'!$B$1:$D$65536,3,0)*$C$14</f>
        <v>5709.0985514971517</v>
      </c>
      <c r="H311" s="85"/>
      <c r="I311" s="86"/>
      <c r="J311" s="87">
        <f>+VLOOKUP(C311,'[10]Resumen Peso'!$B$1:$D$65536,3,0)</f>
        <v>3544.7181435636285</v>
      </c>
      <c r="N311" s="57"/>
      <c r="O311" s="57"/>
      <c r="P311" s="57"/>
      <c r="Q311" s="57"/>
      <c r="R311" s="57"/>
    </row>
    <row r="312" spans="1:18" x14ac:dyDescent="0.2">
      <c r="A312" s="78"/>
      <c r="B312" s="79">
        <f t="shared" si="4"/>
        <v>296</v>
      </c>
      <c r="C312" s="80" t="s">
        <v>339</v>
      </c>
      <c r="D312" s="81" t="str">
        <f>+"Torre de suspensión tipo S"&amp;IF(MID(C312,3,3)="220","C",IF(MID(C312,3,3)="138","S",""))&amp;IF(MID(C312,10,1)="D",2,1)&amp;" (5°)Tipo S"&amp;IF(MID(C312,3,3)="220","C",IF(MID(C312,3,3)="138","S",""))&amp;IF(MID(C312,10,1)="D",2,1)&amp;RIGHT(C312,2)</f>
        <v>Torre de suspensión tipo SC1 (5°)Tipo SC1-3</v>
      </c>
      <c r="E312" s="82" t="s">
        <v>44</v>
      </c>
      <c r="F312" s="83">
        <v>0</v>
      </c>
      <c r="G312" s="84">
        <f>VLOOKUP(C312,'[10]Resumen Peso'!$B$1:$D$65536,3,0)*$C$14</f>
        <v>6532.0316760372816</v>
      </c>
      <c r="H312" s="85"/>
      <c r="I312" s="86"/>
      <c r="J312" s="87">
        <f>+VLOOKUP(C312,'[10]Resumen Peso'!$B$1:$D$65536,3,0)</f>
        <v>4055.6685065998272</v>
      </c>
      <c r="N312" s="57"/>
      <c r="O312" s="57"/>
      <c r="P312" s="57"/>
      <c r="Q312" s="57"/>
      <c r="R312" s="57"/>
    </row>
    <row r="313" spans="1:18" x14ac:dyDescent="0.2">
      <c r="A313" s="78"/>
      <c r="B313" s="79">
        <f t="shared" si="4"/>
        <v>297</v>
      </c>
      <c r="C313" s="80" t="s">
        <v>340</v>
      </c>
      <c r="D313" s="81" t="str">
        <f>+"Torre de suspensión tipo S"&amp;IF(MID(C313,3,3)="220","C",IF(MID(C313,3,3)="138","S",""))&amp;IF(MID(C313,10,1)="D",2,1)&amp;" (5°)Tipo S"&amp;IF(MID(C313,3,3)="220","C",IF(MID(C313,3,3)="138","S",""))&amp;IF(MID(C313,10,1)="D",2,1)&amp;RIGHT(C313,2)</f>
        <v>Torre de suspensión tipo SC1 (5°)Tipo SC1±0</v>
      </c>
      <c r="E313" s="82" t="s">
        <v>44</v>
      </c>
      <c r="F313" s="83">
        <v>0</v>
      </c>
      <c r="G313" s="84">
        <f>VLOOKUP(C313,'[10]Resumen Peso'!$B$1:$D$65536,3,0)*$C$14</f>
        <v>7347.617183394018</v>
      </c>
      <c r="H313" s="85"/>
      <c r="I313" s="86"/>
      <c r="J313" s="87">
        <f>+VLOOKUP(C313,'[10]Resumen Peso'!$B$1:$D$65536,3,0)</f>
        <v>4562.0568128232026</v>
      </c>
      <c r="N313" s="57"/>
      <c r="O313" s="57"/>
      <c r="P313" s="57"/>
      <c r="Q313" s="57"/>
      <c r="R313" s="57"/>
    </row>
    <row r="314" spans="1:18" x14ac:dyDescent="0.2">
      <c r="A314" s="78"/>
      <c r="B314" s="79">
        <f t="shared" si="4"/>
        <v>298</v>
      </c>
      <c r="C314" s="80" t="s">
        <v>341</v>
      </c>
      <c r="D314" s="81" t="str">
        <f>+"Torre de suspensión tipo S"&amp;IF(MID(C314,3,3)="220","C",IF(MID(C314,3,3)="138","S",""))&amp;IF(MID(C314,10,1)="D",2,1)&amp;" (5°)Tipo S"&amp;IF(MID(C314,3,3)="220","C",IF(MID(C314,3,3)="138","S",""))&amp;IF(MID(C314,10,1)="D",2,1)&amp;RIGHT(C314,2)</f>
        <v>Torre de suspensión tipo SC1 (5°)Tipo SC1+3</v>
      </c>
      <c r="E314" s="82" t="s">
        <v>44</v>
      </c>
      <c r="F314" s="83">
        <v>0</v>
      </c>
      <c r="G314" s="84">
        <f>VLOOKUP(C314,'[10]Resumen Peso'!$B$1:$D$65536,3,0)*$C$14</f>
        <v>8155.8550735673607</v>
      </c>
      <c r="H314" s="85"/>
      <c r="I314" s="86"/>
      <c r="J314" s="87">
        <f>+VLOOKUP(C314,'[10]Resumen Peso'!$B$1:$D$65536,3,0)</f>
        <v>5063.8830622337555</v>
      </c>
      <c r="N314" s="57"/>
      <c r="O314" s="57"/>
      <c r="P314" s="57"/>
      <c r="Q314" s="57"/>
      <c r="R314" s="57"/>
    </row>
    <row r="315" spans="1:18" x14ac:dyDescent="0.2">
      <c r="A315" s="78"/>
      <c r="B315" s="79">
        <f t="shared" si="4"/>
        <v>299</v>
      </c>
      <c r="C315" s="80" t="s">
        <v>342</v>
      </c>
      <c r="D315" s="81" t="str">
        <f>+"Torre de suspensión tipo S"&amp;IF(MID(C315,3,3)="220","C",IF(MID(C315,3,3)="138","S",""))&amp;IF(MID(C315,10,1)="D",2,1)&amp;" (5°)Tipo S"&amp;IF(MID(C315,3,3)="220","C",IF(MID(C315,3,3)="138","S",""))&amp;IF(MID(C315,10,1)="D",2,1)&amp;RIGHT(C315,2)</f>
        <v>Torre de suspensión tipo SC1 (5°)Tipo SC1+6</v>
      </c>
      <c r="E315" s="82" t="s">
        <v>44</v>
      </c>
      <c r="F315" s="83">
        <v>0</v>
      </c>
      <c r="G315" s="84">
        <f>VLOOKUP(C315,'[10]Resumen Peso'!$B$1:$D$65536,3,0)*$C$14</f>
        <v>8964.0929637407007</v>
      </c>
      <c r="H315" s="85"/>
      <c r="I315" s="86"/>
      <c r="J315" s="87">
        <f>+VLOOKUP(C315,'[10]Resumen Peso'!$B$1:$D$65536,3,0)</f>
        <v>5565.7093116443066</v>
      </c>
      <c r="N315" s="57"/>
      <c r="O315" s="57"/>
      <c r="P315" s="57"/>
      <c r="Q315" s="57"/>
      <c r="R315" s="57"/>
    </row>
    <row r="316" spans="1:18" x14ac:dyDescent="0.2">
      <c r="A316" s="78"/>
      <c r="B316" s="79">
        <f t="shared" si="4"/>
        <v>300</v>
      </c>
      <c r="C316" s="80" t="s">
        <v>343</v>
      </c>
      <c r="D316" s="81" t="str">
        <f>+"Torre de ángulo menor tipo A"&amp;IF(MID(C316,3,3)="220","C",IF(MID(C316,3,3)="138","S",""))&amp;IF(MID(C316,10,1)="D",2,1)&amp;" (30°)Tipo A"&amp;IF(MID(C316,3,3)="220","C",IF(MID(C316,3,3)="138","S",""))&amp;IF(MID(C316,10,1)="D",2,1)&amp;RIGHT(C316,2)</f>
        <v>Torre de ángulo menor tipo AC1 (30°)Tipo AC1-3</v>
      </c>
      <c r="E316" s="82" t="s">
        <v>44</v>
      </c>
      <c r="F316" s="83">
        <v>0</v>
      </c>
      <c r="G316" s="84">
        <f>VLOOKUP(C316,'[10]Resumen Peso'!$B$1:$D$65536,3,0)*$C$14</f>
        <v>10049.468278837299</v>
      </c>
      <c r="H316" s="85"/>
      <c r="I316" s="86"/>
      <c r="J316" s="87">
        <f>+VLOOKUP(C316,'[10]Resumen Peso'!$B$1:$D$65536,3,0)</f>
        <v>6239.6072199209248</v>
      </c>
      <c r="N316" s="57"/>
      <c r="O316" s="57"/>
      <c r="P316" s="57"/>
      <c r="Q316" s="57"/>
      <c r="R316" s="57"/>
    </row>
    <row r="317" spans="1:18" x14ac:dyDescent="0.2">
      <c r="A317" s="78"/>
      <c r="B317" s="79">
        <f t="shared" si="4"/>
        <v>301</v>
      </c>
      <c r="C317" s="80" t="s">
        <v>344</v>
      </c>
      <c r="D317" s="81" t="str">
        <f>+"Torre de ángulo menor tipo A"&amp;IF(MID(C317,3,3)="220","C",IF(MID(C317,3,3)="138","S",""))&amp;IF(MID(C317,10,1)="D",2,1)&amp;" (30°)Tipo A"&amp;IF(MID(C317,3,3)="220","C",IF(MID(C317,3,3)="138","S",""))&amp;IF(MID(C317,10,1)="D",2,1)&amp;RIGHT(C317,2)</f>
        <v>Torre de ángulo menor tipo AC1 (30°)Tipo AC1±0</v>
      </c>
      <c r="E317" s="82" t="s">
        <v>44</v>
      </c>
      <c r="F317" s="83">
        <v>0</v>
      </c>
      <c r="G317" s="84">
        <f>VLOOKUP(C317,'[10]Resumen Peso'!$B$1:$D$65536,3,0)*$C$14</f>
        <v>11153.682884392119</v>
      </c>
      <c r="H317" s="85"/>
      <c r="I317" s="86"/>
      <c r="J317" s="87">
        <f>+VLOOKUP(C317,'[10]Resumen Peso'!$B$1:$D$65536,3,0)</f>
        <v>6925.2022418656215</v>
      </c>
      <c r="N317" s="57"/>
      <c r="O317" s="57"/>
      <c r="P317" s="57"/>
      <c r="Q317" s="57"/>
      <c r="R317" s="57"/>
    </row>
    <row r="318" spans="1:18" x14ac:dyDescent="0.2">
      <c r="A318" s="78"/>
      <c r="B318" s="79">
        <f t="shared" si="4"/>
        <v>302</v>
      </c>
      <c r="C318" s="80" t="s">
        <v>345</v>
      </c>
      <c r="D318" s="81" t="str">
        <f>+"Torre de ángulo menor tipo A"&amp;IF(MID(C318,3,3)="220","C",IF(MID(C318,3,3)="138","S",""))&amp;IF(MID(C318,10,1)="D",2,1)&amp;" (30°)Tipo A"&amp;IF(MID(C318,3,3)="220","C",IF(MID(C318,3,3)="138","S",""))&amp;IF(MID(C318,10,1)="D",2,1)&amp;RIGHT(C318,2)</f>
        <v>Torre de ángulo menor tipo AC1 (30°)Tipo AC1+3</v>
      </c>
      <c r="E318" s="82" t="s">
        <v>44</v>
      </c>
      <c r="F318" s="83">
        <v>0</v>
      </c>
      <c r="G318" s="84">
        <f>VLOOKUP(C318,'[10]Resumen Peso'!$B$1:$D$65536,3,0)*$C$14</f>
        <v>12257.897489946939</v>
      </c>
      <c r="H318" s="85"/>
      <c r="I318" s="86"/>
      <c r="J318" s="87">
        <f>+VLOOKUP(C318,'[10]Resumen Peso'!$B$1:$D$65536,3,0)</f>
        <v>7610.7972638103183</v>
      </c>
      <c r="N318" s="57"/>
      <c r="O318" s="57"/>
      <c r="P318" s="57"/>
      <c r="Q318" s="57"/>
      <c r="R318" s="57"/>
    </row>
    <row r="319" spans="1:18" x14ac:dyDescent="0.2">
      <c r="A319" s="78"/>
      <c r="B319" s="79">
        <f t="shared" si="4"/>
        <v>303</v>
      </c>
      <c r="C319" s="80" t="s">
        <v>346</v>
      </c>
      <c r="D319" s="81" t="str">
        <f>+"Torre de ángulo mayor tipo B"&amp;IF(MID(C319,3,3)="220","C",IF(MID(C319,3,3)="138","S",""))&amp;IF(MID(C319,10,1)="D",2,1)&amp;" (65°)Tipo B"&amp;IF(MID(C319,3,3)="220","C",IF(MID(C319,3,3)="138","S",""))&amp;IF(MID(C319,10,1)="D",2,1)&amp;RIGHT(C319,2)</f>
        <v>Torre de ángulo mayor tipo BC1 (65°)Tipo BC1-3</v>
      </c>
      <c r="E319" s="82" t="s">
        <v>44</v>
      </c>
      <c r="F319" s="83">
        <v>0</v>
      </c>
      <c r="G319" s="84">
        <f>VLOOKUP(C319,'[10]Resumen Peso'!$B$1:$D$65536,3,0)*$C$14</f>
        <v>13561.673789669303</v>
      </c>
      <c r="H319" s="85"/>
      <c r="I319" s="86"/>
      <c r="J319" s="87">
        <f>+VLOOKUP(C319,'[10]Resumen Peso'!$B$1:$D$65536,3,0)</f>
        <v>8420.2980042664749</v>
      </c>
      <c r="N319" s="57"/>
      <c r="O319" s="57"/>
      <c r="P319" s="57"/>
      <c r="Q319" s="57"/>
      <c r="R319" s="57"/>
    </row>
    <row r="320" spans="1:18" x14ac:dyDescent="0.2">
      <c r="A320" s="78"/>
      <c r="B320" s="79">
        <f t="shared" si="4"/>
        <v>304</v>
      </c>
      <c r="C320" s="80" t="s">
        <v>347</v>
      </c>
      <c r="D320" s="81" t="str">
        <f>+"Torre de ángulo mayor tipo B"&amp;IF(MID(C320,3,3)="220","C",IF(MID(C320,3,3)="138","S",""))&amp;IF(MID(C320,10,1)="D",2,1)&amp;" (65°)Tipo B"&amp;IF(MID(C320,3,3)="220","C",IF(MID(C320,3,3)="138","S",""))&amp;IF(MID(C320,10,1)="D",2,1)&amp;RIGHT(C320,2)</f>
        <v>Torre de ángulo mayor tipo BC1 (65°)Tipo BC1±0</v>
      </c>
      <c r="E320" s="82" t="s">
        <v>44</v>
      </c>
      <c r="F320" s="83">
        <v>0</v>
      </c>
      <c r="G320" s="84">
        <f>VLOOKUP(C320,'[10]Resumen Peso'!$B$1:$D$65536,3,0)*$C$14</f>
        <v>15102.086625466931</v>
      </c>
      <c r="H320" s="85"/>
      <c r="I320" s="86"/>
      <c r="J320" s="87">
        <f>+VLOOKUP(C320,'[10]Resumen Peso'!$B$1:$D$65536,3,0)</f>
        <v>9376.7238354860528</v>
      </c>
      <c r="N320" s="57"/>
      <c r="O320" s="57"/>
      <c r="P320" s="57"/>
      <c r="Q320" s="57"/>
      <c r="R320" s="57"/>
    </row>
    <row r="321" spans="1:18" x14ac:dyDescent="0.2">
      <c r="A321" s="78"/>
      <c r="B321" s="79">
        <f t="shared" si="4"/>
        <v>305</v>
      </c>
      <c r="C321" s="80" t="s">
        <v>348</v>
      </c>
      <c r="D321" s="81" t="str">
        <f>+"Torre de ángulo mayor tipo B"&amp;IF(MID(C321,3,3)="220","C",IF(MID(C321,3,3)="138","S",""))&amp;IF(MID(C321,10,1)="D",2,1)&amp;" (65°)Tipo B"&amp;IF(MID(C321,3,3)="220","C",IF(MID(C321,3,3)="138","S",""))&amp;IF(MID(C321,10,1)="D",2,1)&amp;RIGHT(C321,2)</f>
        <v>Torre de ángulo mayor tipo BC1 (65°)Tipo BC1+3</v>
      </c>
      <c r="E321" s="82" t="s">
        <v>44</v>
      </c>
      <c r="F321" s="83">
        <v>0</v>
      </c>
      <c r="G321" s="84">
        <f>VLOOKUP(C321,'[10]Resumen Peso'!$B$1:$D$65536,3,0)*$C$14</f>
        <v>16914.337020522966</v>
      </c>
      <c r="H321" s="85"/>
      <c r="I321" s="86"/>
      <c r="J321" s="87">
        <f>+VLOOKUP(C321,'[10]Resumen Peso'!$B$1:$D$65536,3,0)</f>
        <v>10501.930695744381</v>
      </c>
      <c r="N321" s="57"/>
      <c r="O321" s="57"/>
      <c r="P321" s="57"/>
      <c r="Q321" s="57"/>
      <c r="R321" s="57"/>
    </row>
    <row r="322" spans="1:18" x14ac:dyDescent="0.2">
      <c r="A322" s="78"/>
      <c r="B322" s="79">
        <f t="shared" si="4"/>
        <v>306</v>
      </c>
      <c r="C322" s="80" t="s">
        <v>349</v>
      </c>
      <c r="D322" s="81" t="str">
        <f>+"Torre de anclaje, retención intermedia y terminal (15°) Tipo R"&amp;IF(MID(C322,3,3)="220","C",IF(MID(C322,3,3)="138","S",""))&amp;IF(MID(C322,10,1)="D",2,1)&amp;RIGHT(C322,2)</f>
        <v>Torre de anclaje, retención intermedia y terminal (15°) Tipo RC1-3</v>
      </c>
      <c r="E322" s="82" t="s">
        <v>44</v>
      </c>
      <c r="F322" s="83">
        <v>0</v>
      </c>
      <c r="G322" s="84">
        <f>VLOOKUP(C322,'[10]Resumen Peso'!$B$1:$D$65536,3,0)*$C$14</f>
        <v>17461.530925223506</v>
      </c>
      <c r="H322" s="85"/>
      <c r="I322" s="86"/>
      <c r="J322" s="87">
        <f>+VLOOKUP(C322,'[10]Resumen Peso'!$B$1:$D$65536,3,0)</f>
        <v>10841.677530475545</v>
      </c>
      <c r="N322" s="57"/>
      <c r="O322" s="57"/>
      <c r="P322" s="57"/>
      <c r="Q322" s="57"/>
      <c r="R322" s="57"/>
    </row>
    <row r="323" spans="1:18" x14ac:dyDescent="0.2">
      <c r="A323" s="78"/>
      <c r="B323" s="79">
        <f t="shared" si="4"/>
        <v>307</v>
      </c>
      <c r="C323" s="80" t="s">
        <v>350</v>
      </c>
      <c r="D323" s="81" t="str">
        <f>+"Torre de anclaje, retención intermedia y terminal (15°) Tipo R"&amp;IF(MID(C323,3,3)="220","C",IF(MID(C323,3,3)="138","S",""))&amp;IF(MID(C323,10,1)="D",2,1)&amp;RIGHT(C323,2)</f>
        <v>Torre de anclaje, retención intermedia y terminal (15°) Tipo RC1±0</v>
      </c>
      <c r="E323" s="82" t="s">
        <v>44</v>
      </c>
      <c r="F323" s="83">
        <v>0</v>
      </c>
      <c r="G323" s="84">
        <f>VLOOKUP(C323,'[10]Resumen Peso'!$B$1:$D$65536,3,0)*$C$14</f>
        <v>19466.589660226873</v>
      </c>
      <c r="H323" s="85"/>
      <c r="I323" s="86"/>
      <c r="J323" s="87">
        <f>+VLOOKUP(C323,'[10]Resumen Peso'!$B$1:$D$65536,3,0)</f>
        <v>12086.597023941522</v>
      </c>
      <c r="N323" s="57"/>
      <c r="O323" s="57"/>
      <c r="P323" s="57"/>
      <c r="Q323" s="57"/>
      <c r="R323" s="57"/>
    </row>
    <row r="324" spans="1:18" x14ac:dyDescent="0.2">
      <c r="A324" s="78"/>
      <c r="B324" s="79">
        <f t="shared" si="4"/>
        <v>308</v>
      </c>
      <c r="C324" s="80" t="s">
        <v>351</v>
      </c>
      <c r="D324" s="81" t="str">
        <f>+"Torre de anclaje, retención intermedia y terminal (15°) Tipo R"&amp;IF(MID(C324,3,3)="220","C",IF(MID(C324,3,3)="138","S",""))&amp;IF(MID(C324,10,1)="D",2,1)&amp;RIGHT(C324,2)</f>
        <v>Torre de anclaje, retención intermedia y terminal (15°) Tipo RC1+3</v>
      </c>
      <c r="E324" s="82" t="s">
        <v>44</v>
      </c>
      <c r="F324" s="83">
        <v>0</v>
      </c>
      <c r="G324" s="84">
        <f>VLOOKUP(C324,'[10]Resumen Peso'!$B$1:$D$65536,3,0)*$C$14</f>
        <v>21471.648395230244</v>
      </c>
      <c r="H324" s="85"/>
      <c r="I324" s="86"/>
      <c r="J324" s="87">
        <f>+VLOOKUP(C324,'[10]Resumen Peso'!$B$1:$D$65536,3,0)</f>
        <v>13331.516517407499</v>
      </c>
      <c r="N324" s="57"/>
      <c r="O324" s="57"/>
      <c r="P324" s="57"/>
      <c r="Q324" s="57"/>
      <c r="R324" s="57"/>
    </row>
    <row r="325" spans="1:18" x14ac:dyDescent="0.2">
      <c r="A325" s="78"/>
      <c r="B325" s="79">
        <f t="shared" si="4"/>
        <v>309</v>
      </c>
      <c r="C325" s="80" t="s">
        <v>352</v>
      </c>
      <c r="D325" s="81" t="str">
        <f>+"Torre de suspensión tipo S"&amp;IF(MID(C325,3,3)="220","C",IF(MID(C325,3,3)="138","S",""))&amp;IF(MID(C325,10,1)="D",2,1)&amp;" (5°)Tipo S"&amp;IF(MID(C325,3,3)="220","C",IF(MID(C325,3,3)="138","S",""))&amp;IF(MID(C325,10,1)="D",2,1)&amp;RIGHT(C325,2)</f>
        <v>Torre de suspensión tipo SC1 (5°)Tipo SC1-6</v>
      </c>
      <c r="E325" s="82" t="s">
        <v>44</v>
      </c>
      <c r="F325" s="83">
        <v>0</v>
      </c>
      <c r="G325" s="84">
        <f>VLOOKUP(C325,'[10]Resumen Peso'!$B$1:$D$65536,3,0)*$C$14</f>
        <v>5286.9258093957596</v>
      </c>
      <c r="H325" s="85"/>
      <c r="I325" s="86"/>
      <c r="J325" s="87">
        <f>+VLOOKUP(C325,'[10]Resumen Peso'!$B$1:$D$65536,3,0)</f>
        <v>3282.5956096563486</v>
      </c>
      <c r="N325" s="57"/>
      <c r="O325" s="57"/>
      <c r="P325" s="57"/>
      <c r="Q325" s="57"/>
      <c r="R325" s="57"/>
    </row>
    <row r="326" spans="1:18" x14ac:dyDescent="0.2">
      <c r="A326" s="78"/>
      <c r="B326" s="79">
        <f t="shared" si="4"/>
        <v>310</v>
      </c>
      <c r="C326" s="80" t="s">
        <v>353</v>
      </c>
      <c r="D326" s="81" t="str">
        <f>+"Torre de suspensión tipo S"&amp;IF(MID(C326,3,3)="220","C",IF(MID(C326,3,3)="138","S",""))&amp;IF(MID(C326,10,1)="D",2,1)&amp;" (5°)Tipo S"&amp;IF(MID(C326,3,3)="220","C",IF(MID(C326,3,3)="138","S",""))&amp;IF(MID(C326,10,1)="D",2,1)&amp;RIGHT(C326,2)</f>
        <v>Torre de suspensión tipo SC1 (5°)Tipo SC1-3</v>
      </c>
      <c r="E326" s="82" t="s">
        <v>44</v>
      </c>
      <c r="F326" s="83">
        <v>0</v>
      </c>
      <c r="G326" s="84">
        <f>VLOOKUP(C326,'[10]Resumen Peso'!$B$1:$D$65536,3,0)*$C$14</f>
        <v>6049.0052053446971</v>
      </c>
      <c r="H326" s="85"/>
      <c r="I326" s="86"/>
      <c r="J326" s="87">
        <f>+VLOOKUP(C326,'[10]Resumen Peso'!$B$1:$D$65536,3,0)</f>
        <v>3755.7625443815878</v>
      </c>
      <c r="N326" s="57"/>
      <c r="O326" s="57"/>
      <c r="P326" s="57"/>
      <c r="Q326" s="57"/>
      <c r="R326" s="57"/>
    </row>
    <row r="327" spans="1:18" x14ac:dyDescent="0.2">
      <c r="A327" s="78"/>
      <c r="B327" s="79">
        <f t="shared" si="4"/>
        <v>311</v>
      </c>
      <c r="C327" s="80" t="s">
        <v>354</v>
      </c>
      <c r="D327" s="81" t="str">
        <f>+"Torre de suspensión tipo S"&amp;IF(MID(C327,3,3)="220","C",IF(MID(C327,3,3)="138","S",""))&amp;IF(MID(C327,10,1)="D",2,1)&amp;" (5°)Tipo S"&amp;IF(MID(C327,3,3)="220","C",IF(MID(C327,3,3)="138","S",""))&amp;IF(MID(C327,10,1)="D",2,1)&amp;RIGHT(C327,2)</f>
        <v>Torre de suspensión tipo SC1 (5°)Tipo SC1±0</v>
      </c>
      <c r="E327" s="82" t="s">
        <v>44</v>
      </c>
      <c r="F327" s="83">
        <v>0</v>
      </c>
      <c r="G327" s="84">
        <f>VLOOKUP(C327,'[10]Resumen Peso'!$B$1:$D$65536,3,0)*$C$14</f>
        <v>6804.2803209726626</v>
      </c>
      <c r="H327" s="85"/>
      <c r="I327" s="86"/>
      <c r="J327" s="87">
        <f>+VLOOKUP(C327,'[10]Resumen Peso'!$B$1:$D$65536,3,0)</f>
        <v>4224.7047743324947</v>
      </c>
      <c r="N327" s="57"/>
      <c r="O327" s="57"/>
      <c r="P327" s="57"/>
      <c r="Q327" s="57"/>
      <c r="R327" s="57"/>
    </row>
    <row r="328" spans="1:18" x14ac:dyDescent="0.2">
      <c r="A328" s="78"/>
      <c r="B328" s="79">
        <f t="shared" si="4"/>
        <v>312</v>
      </c>
      <c r="C328" s="80" t="s">
        <v>355</v>
      </c>
      <c r="D328" s="81" t="str">
        <f>+"Torre de suspensión tipo S"&amp;IF(MID(C328,3,3)="220","C",IF(MID(C328,3,3)="138","S",""))&amp;IF(MID(C328,10,1)="D",2,1)&amp;" (5°)Tipo S"&amp;IF(MID(C328,3,3)="220","C",IF(MID(C328,3,3)="138","S",""))&amp;IF(MID(C328,10,1)="D",2,1)&amp;RIGHT(C328,2)</f>
        <v>Torre de suspensión tipo SC1 (5°)Tipo SC1+3</v>
      </c>
      <c r="E328" s="82" t="s">
        <v>44</v>
      </c>
      <c r="F328" s="83">
        <v>0</v>
      </c>
      <c r="G328" s="84">
        <f>VLOOKUP(C328,'[10]Resumen Peso'!$B$1:$D$65536,3,0)*$C$14</f>
        <v>7552.7511562796562</v>
      </c>
      <c r="H328" s="85"/>
      <c r="I328" s="86"/>
      <c r="J328" s="87">
        <f>+VLOOKUP(C328,'[10]Resumen Peso'!$B$1:$D$65536,3,0)</f>
        <v>4689.4222995090695</v>
      </c>
      <c r="N328" s="57"/>
      <c r="O328" s="57"/>
      <c r="P328" s="57"/>
      <c r="Q328" s="57"/>
      <c r="R328" s="57"/>
    </row>
    <row r="329" spans="1:18" x14ac:dyDescent="0.2">
      <c r="A329" s="78"/>
      <c r="B329" s="79">
        <f t="shared" si="4"/>
        <v>313</v>
      </c>
      <c r="C329" s="80" t="s">
        <v>356</v>
      </c>
      <c r="D329" s="81" t="str">
        <f>+"Torre de suspensión tipo S"&amp;IF(MID(C329,3,3)="220","C",IF(MID(C329,3,3)="138","S",""))&amp;IF(MID(C329,10,1)="D",2,1)&amp;" (5°)Tipo S"&amp;IF(MID(C329,3,3)="220","C",IF(MID(C329,3,3)="138","S",""))&amp;IF(MID(C329,10,1)="D",2,1)&amp;RIGHT(C329,2)</f>
        <v>Torre de suspensión tipo SC1 (5°)Tipo SC1+6</v>
      </c>
      <c r="E329" s="82" t="s">
        <v>44</v>
      </c>
      <c r="F329" s="83">
        <v>0</v>
      </c>
      <c r="G329" s="84">
        <f>VLOOKUP(C329,'[10]Resumen Peso'!$B$1:$D$65536,3,0)*$C$14</f>
        <v>8301.2219915866481</v>
      </c>
      <c r="H329" s="85"/>
      <c r="I329" s="86"/>
      <c r="J329" s="87">
        <f>+VLOOKUP(C329,'[10]Resumen Peso'!$B$1:$D$65536,3,0)</f>
        <v>5154.1398246856434</v>
      </c>
      <c r="N329" s="57"/>
      <c r="O329" s="57"/>
      <c r="P329" s="57"/>
      <c r="Q329" s="57"/>
      <c r="R329" s="57"/>
    </row>
    <row r="330" spans="1:18" x14ac:dyDescent="0.2">
      <c r="A330" s="78"/>
      <c r="B330" s="79">
        <f t="shared" si="4"/>
        <v>314</v>
      </c>
      <c r="C330" s="80" t="s">
        <v>357</v>
      </c>
      <c r="D330" s="81" t="str">
        <f>+"Torre de ángulo menor tipo A"&amp;IF(MID(C330,3,3)="220","C",IF(MID(C330,3,3)="138","S",""))&amp;IF(MID(C330,10,1)="D",2,1)&amp;" (30°)Tipo A"&amp;IF(MID(C330,3,3)="220","C",IF(MID(C330,3,3)="138","S",""))&amp;IF(MID(C330,10,1)="D",2,1)&amp;RIGHT(C330,2)</f>
        <v>Torre de ángulo menor tipo AC1 (30°)Tipo AC1-3</v>
      </c>
      <c r="E330" s="82" t="s">
        <v>44</v>
      </c>
      <c r="F330" s="83">
        <v>0</v>
      </c>
      <c r="G330" s="84">
        <f>VLOOKUP(C330,'[10]Resumen Peso'!$B$1:$D$65536,3,0)*$C$14</f>
        <v>9306.33667204009</v>
      </c>
      <c r="H330" s="85"/>
      <c r="I330" s="86"/>
      <c r="J330" s="87">
        <f>+VLOOKUP(C330,'[10]Resumen Peso'!$B$1:$D$65536,3,0)</f>
        <v>5778.2047645404919</v>
      </c>
      <c r="N330" s="57"/>
      <c r="O330" s="57"/>
      <c r="P330" s="57"/>
      <c r="Q330" s="57"/>
      <c r="R330" s="57"/>
    </row>
    <row r="331" spans="1:18" x14ac:dyDescent="0.2">
      <c r="A331" s="78"/>
      <c r="B331" s="79">
        <f t="shared" si="4"/>
        <v>315</v>
      </c>
      <c r="C331" s="80" t="s">
        <v>358</v>
      </c>
      <c r="D331" s="81" t="str">
        <f>+"Torre de ángulo menor tipo A"&amp;IF(MID(C331,3,3)="220","C",IF(MID(C331,3,3)="138","S",""))&amp;IF(MID(C331,10,1)="D",2,1)&amp;" (30°)Tipo A"&amp;IF(MID(C331,3,3)="220","C",IF(MID(C331,3,3)="138","S",""))&amp;IF(MID(C331,10,1)="D",2,1)&amp;RIGHT(C331,2)</f>
        <v>Torre de ángulo menor tipo AC1 (30°)Tipo AC1±0</v>
      </c>
      <c r="E331" s="82" t="s">
        <v>44</v>
      </c>
      <c r="F331" s="83">
        <v>0</v>
      </c>
      <c r="G331" s="84">
        <f>VLOOKUP(C331,'[10]Resumen Peso'!$B$1:$D$65536,3,0)*$C$14</f>
        <v>10328.897527236502</v>
      </c>
      <c r="H331" s="85"/>
      <c r="I331" s="86"/>
      <c r="J331" s="87">
        <f>+VLOOKUP(C331,'[10]Resumen Peso'!$B$1:$D$65536,3,0)</f>
        <v>6413.1018474367274</v>
      </c>
      <c r="N331" s="57"/>
      <c r="O331" s="57"/>
      <c r="P331" s="57"/>
      <c r="Q331" s="57"/>
      <c r="R331" s="57"/>
    </row>
    <row r="332" spans="1:18" x14ac:dyDescent="0.2">
      <c r="A332" s="78"/>
      <c r="B332" s="79">
        <f t="shared" si="4"/>
        <v>316</v>
      </c>
      <c r="C332" s="80" t="s">
        <v>359</v>
      </c>
      <c r="D332" s="81" t="str">
        <f>+"Torre de ángulo menor tipo A"&amp;IF(MID(C332,3,3)="220","C",IF(MID(C332,3,3)="138","S",""))&amp;IF(MID(C332,10,1)="D",2,1)&amp;" (30°)Tipo A"&amp;IF(MID(C332,3,3)="220","C",IF(MID(C332,3,3)="138","S",""))&amp;IF(MID(C332,10,1)="D",2,1)&amp;RIGHT(C332,2)</f>
        <v>Torre de ángulo menor tipo AC1 (30°)Tipo AC1+3</v>
      </c>
      <c r="E332" s="82" t="s">
        <v>44</v>
      </c>
      <c r="F332" s="83">
        <v>0</v>
      </c>
      <c r="G332" s="84">
        <f>VLOOKUP(C332,'[10]Resumen Peso'!$B$1:$D$65536,3,0)*$C$14</f>
        <v>11351.458382432917</v>
      </c>
      <c r="H332" s="85"/>
      <c r="I332" s="86"/>
      <c r="J332" s="87">
        <f>+VLOOKUP(C332,'[10]Resumen Peso'!$B$1:$D$65536,3,0)</f>
        <v>7047.998930332963</v>
      </c>
      <c r="N332" s="57"/>
      <c r="O332" s="57"/>
      <c r="P332" s="57"/>
      <c r="Q332" s="57"/>
      <c r="R332" s="57"/>
    </row>
    <row r="333" spans="1:18" x14ac:dyDescent="0.2">
      <c r="A333" s="78"/>
      <c r="B333" s="79">
        <f t="shared" si="4"/>
        <v>317</v>
      </c>
      <c r="C333" s="80" t="s">
        <v>360</v>
      </c>
      <c r="D333" s="81" t="str">
        <f>+"Torre de ángulo mayor tipo B"&amp;IF(MID(C333,3,3)="220","C",IF(MID(C333,3,3)="138","S",""))&amp;IF(MID(C333,10,1)="D",2,1)&amp;" (65°)Tipo B"&amp;IF(MID(C333,3,3)="220","C",IF(MID(C333,3,3)="138","S",""))&amp;IF(MID(C333,10,1)="D",2,1)&amp;RIGHT(C333,2)</f>
        <v>Torre de ángulo mayor tipo BC1 (65°)Tipo BC1-3</v>
      </c>
      <c r="E333" s="82" t="s">
        <v>44</v>
      </c>
      <c r="F333" s="83">
        <v>0</v>
      </c>
      <c r="G333" s="84">
        <f>VLOOKUP(C333,'[10]Resumen Peso'!$B$1:$D$65536,3,0)*$C$14</f>
        <v>12558.823872186647</v>
      </c>
      <c r="H333" s="85"/>
      <c r="I333" s="86"/>
      <c r="J333" s="87">
        <f>+VLOOKUP(C333,'[10]Resumen Peso'!$B$1:$D$65536,3,0)</f>
        <v>7797.6392314835384</v>
      </c>
      <c r="N333" s="57"/>
      <c r="O333" s="57"/>
      <c r="P333" s="57"/>
      <c r="Q333" s="57"/>
      <c r="R333" s="57"/>
    </row>
    <row r="334" spans="1:18" x14ac:dyDescent="0.2">
      <c r="A334" s="78"/>
      <c r="B334" s="79">
        <f t="shared" si="4"/>
        <v>318</v>
      </c>
      <c r="C334" s="80" t="s">
        <v>361</v>
      </c>
      <c r="D334" s="81" t="str">
        <f>+"Torre de ángulo mayor tipo B"&amp;IF(MID(C334,3,3)="220","C",IF(MID(C334,3,3)="138","S",""))&amp;IF(MID(C334,10,1)="D",2,1)&amp;" (65°)Tipo B"&amp;IF(MID(C334,3,3)="220","C",IF(MID(C334,3,3)="138","S",""))&amp;IF(MID(C334,10,1)="D",2,1)&amp;RIGHT(C334,2)</f>
        <v>Torre de ángulo mayor tipo BC1 (65°)Tipo BC1±0</v>
      </c>
      <c r="E334" s="82" t="s">
        <v>44</v>
      </c>
      <c r="F334" s="83">
        <v>0</v>
      </c>
      <c r="G334" s="84">
        <f>VLOOKUP(C334,'[10]Resumen Peso'!$B$1:$D$65536,3,0)*$C$14</f>
        <v>13985.327251878227</v>
      </c>
      <c r="H334" s="85"/>
      <c r="I334" s="86"/>
      <c r="J334" s="87">
        <f>+VLOOKUP(C334,'[10]Resumen Peso'!$B$1:$D$65536,3,0)</f>
        <v>8683.33990142933</v>
      </c>
      <c r="N334" s="57"/>
      <c r="O334" s="57"/>
      <c r="P334" s="57"/>
      <c r="Q334" s="57"/>
      <c r="R334" s="57"/>
    </row>
    <row r="335" spans="1:18" x14ac:dyDescent="0.2">
      <c r="A335" s="78"/>
      <c r="B335" s="79">
        <f t="shared" si="4"/>
        <v>319</v>
      </c>
      <c r="C335" s="80" t="s">
        <v>362</v>
      </c>
      <c r="D335" s="81" t="str">
        <f>+"Torre de ángulo mayor tipo B"&amp;IF(MID(C335,3,3)="220","C",IF(MID(C335,3,3)="138","S",""))&amp;IF(MID(C335,10,1)="D",2,1)&amp;" (65°)Tipo B"&amp;IF(MID(C335,3,3)="220","C",IF(MID(C335,3,3)="138","S",""))&amp;IF(MID(C335,10,1)="D",2,1)&amp;RIGHT(C335,2)</f>
        <v>Torre de ángulo mayor tipo BC1 (65°)Tipo BC1+3</v>
      </c>
      <c r="E335" s="82" t="s">
        <v>44</v>
      </c>
      <c r="F335" s="83">
        <v>0</v>
      </c>
      <c r="G335" s="84">
        <f>VLOOKUP(C335,'[10]Resumen Peso'!$B$1:$D$65536,3,0)*$C$14</f>
        <v>15663.566522103616</v>
      </c>
      <c r="H335" s="85"/>
      <c r="I335" s="86"/>
      <c r="J335" s="87">
        <f>+VLOOKUP(C335,'[10]Resumen Peso'!$B$1:$D$65536,3,0)</f>
        <v>9725.340689600851</v>
      </c>
      <c r="N335" s="57"/>
      <c r="O335" s="57"/>
      <c r="P335" s="57"/>
      <c r="Q335" s="57"/>
      <c r="R335" s="57"/>
    </row>
    <row r="336" spans="1:18" x14ac:dyDescent="0.2">
      <c r="A336" s="78"/>
      <c r="B336" s="79">
        <f t="shared" si="4"/>
        <v>320</v>
      </c>
      <c r="C336" s="80" t="s">
        <v>363</v>
      </c>
      <c r="D336" s="81" t="str">
        <f>+"Torre de anclaje, retención intermedia y terminal (15°) Tipo R"&amp;IF(MID(C336,3,3)="220","C",IF(MID(C336,3,3)="138","S",""))&amp;IF(MID(C336,10,1)="D",2,1)&amp;RIGHT(C336,2)</f>
        <v>Torre de anclaje, retención intermedia y terminal (15°) Tipo RC1-3</v>
      </c>
      <c r="E336" s="82" t="s">
        <v>44</v>
      </c>
      <c r="F336" s="83">
        <v>0</v>
      </c>
      <c r="G336" s="84">
        <f>VLOOKUP(C336,'[10]Resumen Peso'!$B$1:$D$65536,3,0)*$C$14</f>
        <v>16170.296884420915</v>
      </c>
      <c r="H336" s="85"/>
      <c r="I336" s="86"/>
      <c r="J336" s="87">
        <f>+VLOOKUP(C336,'[10]Resumen Peso'!$B$1:$D$65536,3,0)</f>
        <v>10039.964144249338</v>
      </c>
      <c r="N336" s="57"/>
      <c r="O336" s="57"/>
      <c r="P336" s="57"/>
      <c r="Q336" s="57"/>
      <c r="R336" s="57"/>
    </row>
    <row r="337" spans="1:18" x14ac:dyDescent="0.2">
      <c r="A337" s="78"/>
      <c r="B337" s="79">
        <f t="shared" si="4"/>
        <v>321</v>
      </c>
      <c r="C337" s="80" t="s">
        <v>364</v>
      </c>
      <c r="D337" s="81" t="str">
        <f>+"Torre de anclaje, retención intermedia y terminal (15°) Tipo R"&amp;IF(MID(C337,3,3)="220","C",IF(MID(C337,3,3)="138","S",""))&amp;IF(MID(C337,10,1)="D",2,1)&amp;RIGHT(C337,2)</f>
        <v>Torre de anclaje, retención intermedia y terminal (15°) Tipo RC1±0</v>
      </c>
      <c r="E337" s="82" t="s">
        <v>44</v>
      </c>
      <c r="F337" s="83">
        <v>0</v>
      </c>
      <c r="G337" s="84">
        <f>VLOOKUP(C337,'[10]Resumen Peso'!$B$1:$D$65536,3,0)*$C$14</f>
        <v>18027.086827671032</v>
      </c>
      <c r="H337" s="85"/>
      <c r="I337" s="86"/>
      <c r="J337" s="87">
        <f>+VLOOKUP(C337,'[10]Resumen Peso'!$B$1:$D$65536,3,0)</f>
        <v>11192.825132942406</v>
      </c>
      <c r="N337" s="57"/>
      <c r="O337" s="57"/>
      <c r="P337" s="57"/>
      <c r="Q337" s="57"/>
      <c r="R337" s="57"/>
    </row>
    <row r="338" spans="1:18" x14ac:dyDescent="0.2">
      <c r="A338" s="78"/>
      <c r="B338" s="79">
        <f t="shared" ref="B338:B401" si="5">1+B337</f>
        <v>322</v>
      </c>
      <c r="C338" s="80" t="s">
        <v>365</v>
      </c>
      <c r="D338" s="81" t="str">
        <f>+"Torre de anclaje, retención intermedia y terminal (15°) Tipo R"&amp;IF(MID(C338,3,3)="220","C",IF(MID(C338,3,3)="138","S",""))&amp;IF(MID(C338,10,1)="D",2,1)&amp;RIGHT(C338,2)</f>
        <v>Torre de anclaje, retención intermedia y terminal (15°) Tipo RC1+3</v>
      </c>
      <c r="E338" s="82" t="s">
        <v>44</v>
      </c>
      <c r="F338" s="83">
        <v>0</v>
      </c>
      <c r="G338" s="84">
        <f>VLOOKUP(C338,'[10]Resumen Peso'!$B$1:$D$65536,3,0)*$C$14</f>
        <v>19883.87677092115</v>
      </c>
      <c r="H338" s="85"/>
      <c r="I338" s="86"/>
      <c r="J338" s="87">
        <f>+VLOOKUP(C338,'[10]Resumen Peso'!$B$1:$D$65536,3,0)</f>
        <v>12345.686121635474</v>
      </c>
      <c r="N338" s="57"/>
      <c r="O338" s="57"/>
      <c r="P338" s="57"/>
      <c r="Q338" s="57"/>
      <c r="R338" s="57"/>
    </row>
    <row r="339" spans="1:18" x14ac:dyDescent="0.2">
      <c r="A339" s="78"/>
      <c r="B339" s="79">
        <f t="shared" si="5"/>
        <v>323</v>
      </c>
      <c r="C339" s="80" t="s">
        <v>366</v>
      </c>
      <c r="D339" s="81" t="str">
        <f>+"Torre de suspensión tipo S"&amp;IF(MID(C339,3,3)="220","C",IF(MID(C339,3,3)="138","S",""))&amp;IF(MID(C339,10,1)="D",2,1)&amp;" (5°)Tipo S"&amp;IF(MID(C339,3,3)="220","C",IF(MID(C339,3,3)="138","S",""))&amp;IF(MID(C339,10,1)="D",2,1)&amp;RIGHT(C339,2)</f>
        <v>Torre de suspensión tipo SC1 (5°)Tipo SC1-6</v>
      </c>
      <c r="E339" s="82" t="s">
        <v>44</v>
      </c>
      <c r="F339" s="83">
        <v>0</v>
      </c>
      <c r="G339" s="84">
        <f>VLOOKUP(C339,'[10]Resumen Peso'!$B$1:$D$65536,3,0)*$C$14</f>
        <v>6131.5416258505338</v>
      </c>
      <c r="H339" s="85"/>
      <c r="I339" s="86"/>
      <c r="J339" s="87">
        <f>+VLOOKUP(C339,'[10]Resumen Peso'!$B$1:$D$65536,3,0)</f>
        <v>3807.0085238707861</v>
      </c>
      <c r="N339" s="57"/>
      <c r="O339" s="57"/>
      <c r="P339" s="57"/>
      <c r="Q339" s="57"/>
      <c r="R339" s="57"/>
    </row>
    <row r="340" spans="1:18" x14ac:dyDescent="0.2">
      <c r="A340" s="78"/>
      <c r="B340" s="79">
        <f t="shared" si="5"/>
        <v>324</v>
      </c>
      <c r="C340" s="80" t="s">
        <v>367</v>
      </c>
      <c r="D340" s="81" t="str">
        <f>+"Torre de suspensión tipo S"&amp;IF(MID(C340,3,3)="220","C",IF(MID(C340,3,3)="138","S",""))&amp;IF(MID(C340,10,1)="D",2,1)&amp;" (5°)Tipo S"&amp;IF(MID(C340,3,3)="220","C",IF(MID(C340,3,3)="138","S",""))&amp;IF(MID(C340,10,1)="D",2,1)&amp;RIGHT(C340,2)</f>
        <v>Torre de suspensión tipo SC1 (5°)Tipo SC1-3</v>
      </c>
      <c r="E340" s="82" t="s">
        <v>44</v>
      </c>
      <c r="F340" s="83">
        <v>0</v>
      </c>
      <c r="G340" s="84">
        <f>VLOOKUP(C340,'[10]Resumen Peso'!$B$1:$D$65536,3,0)*$C$14</f>
        <v>7015.3674457929528</v>
      </c>
      <c r="H340" s="85"/>
      <c r="I340" s="86"/>
      <c r="J340" s="87">
        <f>+VLOOKUP(C340,'[10]Resumen Peso'!$B$1:$D$65536,3,0)</f>
        <v>4355.7665092936022</v>
      </c>
      <c r="N340" s="57"/>
      <c r="O340" s="57"/>
      <c r="P340" s="57"/>
      <c r="Q340" s="57"/>
      <c r="R340" s="57"/>
    </row>
    <row r="341" spans="1:18" x14ac:dyDescent="0.2">
      <c r="A341" s="78"/>
      <c r="B341" s="79">
        <f t="shared" si="5"/>
        <v>325</v>
      </c>
      <c r="C341" s="80" t="s">
        <v>368</v>
      </c>
      <c r="D341" s="81" t="str">
        <f>+"Torre de suspensión tipo S"&amp;IF(MID(C341,3,3)="220","C",IF(MID(C341,3,3)="138","S",""))&amp;IF(MID(C341,10,1)="D",2,1)&amp;" (5°)Tipo S"&amp;IF(MID(C341,3,3)="220","C",IF(MID(C341,3,3)="138","S",""))&amp;IF(MID(C341,10,1)="D",2,1)&amp;RIGHT(C341,2)</f>
        <v>Torre de suspensión tipo SC1 (5°)Tipo SC1±0</v>
      </c>
      <c r="E341" s="82" t="s">
        <v>44</v>
      </c>
      <c r="F341" s="83">
        <v>0</v>
      </c>
      <c r="G341" s="84">
        <f>VLOOKUP(C341,'[10]Resumen Peso'!$B$1:$D$65536,3,0)*$C$14</f>
        <v>7891.3019637716006</v>
      </c>
      <c r="H341" s="85"/>
      <c r="I341" s="86"/>
      <c r="J341" s="87">
        <f>+VLOOKUP(C341,'[10]Resumen Peso'!$B$1:$D$65536,3,0)</f>
        <v>4899.6248698465715</v>
      </c>
      <c r="N341" s="57"/>
      <c r="O341" s="57"/>
      <c r="P341" s="57"/>
      <c r="Q341" s="57"/>
      <c r="R341" s="57"/>
    </row>
    <row r="342" spans="1:18" x14ac:dyDescent="0.2">
      <c r="A342" s="78"/>
      <c r="B342" s="79">
        <f t="shared" si="5"/>
        <v>326</v>
      </c>
      <c r="C342" s="80" t="s">
        <v>369</v>
      </c>
      <c r="D342" s="81" t="str">
        <f>+"Torre de suspensión tipo S"&amp;IF(MID(C342,3,3)="220","C",IF(MID(C342,3,3)="138","S",""))&amp;IF(MID(C342,10,1)="D",2,1)&amp;" (5°)Tipo S"&amp;IF(MID(C342,3,3)="220","C",IF(MID(C342,3,3)="138","S",""))&amp;IF(MID(C342,10,1)="D",2,1)&amp;RIGHT(C342,2)</f>
        <v>Torre de suspensión tipo SC1 (5°)Tipo SC1+3</v>
      </c>
      <c r="E342" s="82" t="s">
        <v>44</v>
      </c>
      <c r="F342" s="83">
        <v>0</v>
      </c>
      <c r="G342" s="84">
        <f>VLOOKUP(C342,'[10]Resumen Peso'!$B$1:$D$65536,3,0)*$C$14</f>
        <v>8759.3451797864782</v>
      </c>
      <c r="H342" s="85"/>
      <c r="I342" s="86"/>
      <c r="J342" s="87">
        <f>+VLOOKUP(C342,'[10]Resumen Peso'!$B$1:$D$65536,3,0)</f>
        <v>5438.583605529695</v>
      </c>
      <c r="N342" s="57"/>
      <c r="O342" s="57"/>
      <c r="P342" s="57"/>
      <c r="Q342" s="57"/>
      <c r="R342" s="57"/>
    </row>
    <row r="343" spans="1:18" x14ac:dyDescent="0.2">
      <c r="A343" s="78"/>
      <c r="B343" s="79">
        <f t="shared" si="5"/>
        <v>327</v>
      </c>
      <c r="C343" s="80" t="s">
        <v>370</v>
      </c>
      <c r="D343" s="81" t="str">
        <f>+"Torre de suspensión tipo S"&amp;IF(MID(C343,3,3)="220","C",IF(MID(C343,3,3)="138","S",""))&amp;IF(MID(C343,10,1)="D",2,1)&amp;" (5°)Tipo S"&amp;IF(MID(C343,3,3)="220","C",IF(MID(C343,3,3)="138","S",""))&amp;IF(MID(C343,10,1)="D",2,1)&amp;RIGHT(C343,2)</f>
        <v>Torre de suspensión tipo SC1 (5°)Tipo SC1+6</v>
      </c>
      <c r="E343" s="82" t="s">
        <v>44</v>
      </c>
      <c r="F343" s="83">
        <v>0</v>
      </c>
      <c r="G343" s="84">
        <f>VLOOKUP(C343,'[10]Resumen Peso'!$B$1:$D$65536,3,0)*$C$14</f>
        <v>9627.3883958013521</v>
      </c>
      <c r="H343" s="85"/>
      <c r="I343" s="86"/>
      <c r="J343" s="87">
        <f>+VLOOKUP(C343,'[10]Resumen Peso'!$B$1:$D$65536,3,0)</f>
        <v>5977.5423412128175</v>
      </c>
      <c r="N343" s="57"/>
      <c r="O343" s="57"/>
      <c r="P343" s="57"/>
      <c r="Q343" s="57"/>
      <c r="R343" s="57"/>
    </row>
    <row r="344" spans="1:18" x14ac:dyDescent="0.2">
      <c r="A344" s="78"/>
      <c r="B344" s="79">
        <f t="shared" si="5"/>
        <v>328</v>
      </c>
      <c r="C344" s="80" t="s">
        <v>371</v>
      </c>
      <c r="D344" s="81" t="str">
        <f>+"Torre de ángulo menor tipo A"&amp;IF(MID(C344,3,3)="220","C",IF(MID(C344,3,3)="138","S",""))&amp;IF(MID(C344,10,1)="D",2,1)&amp;" (30°)Tipo A"&amp;IF(MID(C344,3,3)="220","C",IF(MID(C344,3,3)="138","S",""))&amp;IF(MID(C344,10,1)="D",2,1)&amp;RIGHT(C344,2)</f>
        <v>Torre de ángulo menor tipo AC1 (30°)Tipo AC1-3</v>
      </c>
      <c r="E344" s="82" t="s">
        <v>44</v>
      </c>
      <c r="F344" s="83">
        <v>0</v>
      </c>
      <c r="G344" s="84">
        <f>VLOOKUP(C344,'[10]Resumen Peso'!$B$1:$D$65536,3,0)*$C$14</f>
        <v>10793.075739285765</v>
      </c>
      <c r="H344" s="85"/>
      <c r="I344" s="86"/>
      <c r="J344" s="87">
        <f>+VLOOKUP(C344,'[10]Resumen Peso'!$B$1:$D$65536,3,0)</f>
        <v>6701.3051277368131</v>
      </c>
      <c r="N344" s="57"/>
      <c r="O344" s="57"/>
      <c r="P344" s="57"/>
      <c r="Q344" s="57"/>
      <c r="R344" s="57"/>
    </row>
    <row r="345" spans="1:18" x14ac:dyDescent="0.2">
      <c r="A345" s="78"/>
      <c r="B345" s="79">
        <f t="shared" si="5"/>
        <v>329</v>
      </c>
      <c r="C345" s="80" t="s">
        <v>372</v>
      </c>
      <c r="D345" s="81" t="str">
        <f>+"Torre de ángulo menor tipo A"&amp;IF(MID(C345,3,3)="220","C",IF(MID(C345,3,3)="138","S",""))&amp;IF(MID(C345,10,1)="D",2,1)&amp;" (30°)Tipo A"&amp;IF(MID(C345,3,3)="220","C",IF(MID(C345,3,3)="138","S",""))&amp;IF(MID(C345,10,1)="D",2,1)&amp;RIGHT(C345,2)</f>
        <v>Torre de ángulo menor tipo AC1 (30°)Tipo AC1±0</v>
      </c>
      <c r="E345" s="82" t="s">
        <v>44</v>
      </c>
      <c r="F345" s="83">
        <v>0</v>
      </c>
      <c r="G345" s="84">
        <f>VLOOKUP(C345,'[10]Resumen Peso'!$B$1:$D$65536,3,0)*$C$14</f>
        <v>11978.996381005289</v>
      </c>
      <c r="H345" s="85"/>
      <c r="I345" s="86"/>
      <c r="J345" s="87">
        <f>+VLOOKUP(C345,'[10]Resumen Peso'!$B$1:$D$65536,3,0)</f>
        <v>7437.6305524270956</v>
      </c>
      <c r="N345" s="57"/>
      <c r="O345" s="57"/>
      <c r="P345" s="57"/>
      <c r="Q345" s="57"/>
      <c r="R345" s="57"/>
    </row>
    <row r="346" spans="1:18" x14ac:dyDescent="0.2">
      <c r="A346" s="78"/>
      <c r="B346" s="79">
        <f t="shared" si="5"/>
        <v>330</v>
      </c>
      <c r="C346" s="80" t="s">
        <v>373</v>
      </c>
      <c r="D346" s="81" t="str">
        <f>+"Torre de ángulo menor tipo A"&amp;IF(MID(C346,3,3)="220","C",IF(MID(C346,3,3)="138","S",""))&amp;IF(MID(C346,10,1)="D",2,1)&amp;" (30°)Tipo A"&amp;IF(MID(C346,3,3)="220","C",IF(MID(C346,3,3)="138","S",""))&amp;IF(MID(C346,10,1)="D",2,1)&amp;RIGHT(C346,2)</f>
        <v>Torre de ángulo menor tipo AC1 (30°)Tipo AC1+3</v>
      </c>
      <c r="E346" s="82" t="s">
        <v>44</v>
      </c>
      <c r="F346" s="83">
        <v>0</v>
      </c>
      <c r="G346" s="84">
        <f>VLOOKUP(C346,'[10]Resumen Peso'!$B$1:$D$65536,3,0)*$C$14</f>
        <v>13164.917022724812</v>
      </c>
      <c r="H346" s="85"/>
      <c r="I346" s="86"/>
      <c r="J346" s="87">
        <f>+VLOOKUP(C346,'[10]Resumen Peso'!$B$1:$D$65536,3,0)</f>
        <v>8173.9559771173781</v>
      </c>
      <c r="N346" s="57"/>
      <c r="O346" s="57"/>
      <c r="P346" s="57"/>
      <c r="Q346" s="57"/>
      <c r="R346" s="57"/>
    </row>
    <row r="347" spans="1:18" x14ac:dyDescent="0.2">
      <c r="A347" s="78"/>
      <c r="B347" s="79">
        <f t="shared" si="5"/>
        <v>331</v>
      </c>
      <c r="C347" s="80" t="s">
        <v>374</v>
      </c>
      <c r="D347" s="81" t="str">
        <f>+"Torre de ángulo mayor tipo B"&amp;IF(MID(C347,3,3)="220","C",IF(MID(C347,3,3)="138","S",""))&amp;IF(MID(C347,10,1)="D",2,1)&amp;" (65°)Tipo B"&amp;IF(MID(C347,3,3)="220","C",IF(MID(C347,3,3)="138","S",""))&amp;IF(MID(C347,10,1)="D",2,1)&amp;RIGHT(C347,2)</f>
        <v>Torre de ángulo mayor tipo BC1 (65°)Tipo BC1-3</v>
      </c>
      <c r="E347" s="82" t="s">
        <v>44</v>
      </c>
      <c r="F347" s="83">
        <v>0</v>
      </c>
      <c r="G347" s="84">
        <f>VLOOKUP(C347,'[10]Resumen Peso'!$B$1:$D$65536,3,0)*$C$14</f>
        <v>14565.165867693284</v>
      </c>
      <c r="H347" s="85"/>
      <c r="I347" s="86"/>
      <c r="J347" s="87">
        <f>+VLOOKUP(C347,'[10]Resumen Peso'!$B$1:$D$65536,3,0)</f>
        <v>9043.3554876516864</v>
      </c>
      <c r="N347" s="57"/>
      <c r="O347" s="57"/>
      <c r="P347" s="57"/>
      <c r="Q347" s="57"/>
      <c r="R347" s="57"/>
    </row>
    <row r="348" spans="1:18" x14ac:dyDescent="0.2">
      <c r="A348" s="78"/>
      <c r="B348" s="79">
        <f t="shared" si="5"/>
        <v>332</v>
      </c>
      <c r="C348" s="80" t="s">
        <v>375</v>
      </c>
      <c r="D348" s="81" t="str">
        <f>+"Torre de ángulo mayor tipo B"&amp;IF(MID(C348,3,3)="220","C",IF(MID(C348,3,3)="138","S",""))&amp;IF(MID(C348,10,1)="D",2,1)&amp;" (65°)Tipo B"&amp;IF(MID(C348,3,3)="220","C",IF(MID(C348,3,3)="138","S",""))&amp;IF(MID(C348,10,1)="D",2,1)&amp;RIGHT(C348,2)</f>
        <v>Torre de ángulo mayor tipo BC1 (65°)Tipo BC1±0</v>
      </c>
      <c r="E348" s="82" t="s">
        <v>44</v>
      </c>
      <c r="F348" s="83">
        <v>0</v>
      </c>
      <c r="G348" s="84">
        <f>VLOOKUP(C348,'[10]Resumen Peso'!$B$1:$D$65536,3,0)*$C$14</f>
        <v>16219.561099881163</v>
      </c>
      <c r="H348" s="85"/>
      <c r="I348" s="86"/>
      <c r="J348" s="87">
        <f>+VLOOKUP(C348,'[10]Resumen Peso'!$B$1:$D$65536,3,0)</f>
        <v>10070.551767986288</v>
      </c>
      <c r="N348" s="57"/>
      <c r="O348" s="57"/>
      <c r="P348" s="57"/>
      <c r="Q348" s="57"/>
      <c r="R348" s="57"/>
    </row>
    <row r="349" spans="1:18" x14ac:dyDescent="0.2">
      <c r="A349" s="78"/>
      <c r="B349" s="79">
        <f t="shared" si="5"/>
        <v>333</v>
      </c>
      <c r="C349" s="80" t="s">
        <v>376</v>
      </c>
      <c r="D349" s="81" t="str">
        <f>+"Torre de ángulo mayor tipo B"&amp;IF(MID(C349,3,3)="220","C",IF(MID(C349,3,3)="138","S",""))&amp;IF(MID(C349,10,1)="D",2,1)&amp;" (65°)Tipo B"&amp;IF(MID(C349,3,3)="220","C",IF(MID(C349,3,3)="138","S",""))&amp;IF(MID(C349,10,1)="D",2,1)&amp;RIGHT(C349,2)</f>
        <v>Torre de ángulo mayor tipo BC1 (65°)Tipo BC1+3</v>
      </c>
      <c r="E349" s="82" t="s">
        <v>44</v>
      </c>
      <c r="F349" s="83">
        <v>0</v>
      </c>
      <c r="G349" s="84">
        <f>VLOOKUP(C349,'[10]Resumen Peso'!$B$1:$D$65536,3,0)*$C$14</f>
        <v>18165.908431866901</v>
      </c>
      <c r="H349" s="85"/>
      <c r="I349" s="86"/>
      <c r="J349" s="87">
        <f>+VLOOKUP(C349,'[10]Resumen Peso'!$B$1:$D$65536,3,0)</f>
        <v>11279.017980144643</v>
      </c>
      <c r="N349" s="57"/>
      <c r="O349" s="57"/>
      <c r="P349" s="57"/>
      <c r="Q349" s="57"/>
      <c r="R349" s="57"/>
    </row>
    <row r="350" spans="1:18" x14ac:dyDescent="0.2">
      <c r="A350" s="78"/>
      <c r="B350" s="79">
        <f t="shared" si="5"/>
        <v>334</v>
      </c>
      <c r="C350" s="80" t="s">
        <v>377</v>
      </c>
      <c r="D350" s="81" t="str">
        <f>+"Torre de anclaje, retención intermedia y terminal (15°) Tipo R"&amp;IF(MID(C350,3,3)="220","C",IF(MID(C350,3,3)="138","S",""))&amp;IF(MID(C350,10,1)="D",2,1)&amp;RIGHT(C350,2)</f>
        <v>Torre de anclaje, retención intermedia y terminal (15°) Tipo RC1-3</v>
      </c>
      <c r="E350" s="82" t="s">
        <v>44</v>
      </c>
      <c r="F350" s="83">
        <v>0</v>
      </c>
      <c r="G350" s="84">
        <f>VLOOKUP(C350,'[10]Resumen Peso'!$B$1:$D$65536,3,0)*$C$14</f>
        <v>18753.591789198894</v>
      </c>
      <c r="H350" s="85"/>
      <c r="I350" s="86"/>
      <c r="J350" s="87">
        <f>+VLOOKUP(C350,'[10]Resumen Peso'!$B$1:$D$65536,3,0)</f>
        <v>11643.904282354088</v>
      </c>
      <c r="N350" s="57"/>
      <c r="O350" s="57"/>
      <c r="P350" s="57"/>
      <c r="Q350" s="57"/>
      <c r="R350" s="57"/>
    </row>
    <row r="351" spans="1:18" x14ac:dyDescent="0.2">
      <c r="A351" s="78"/>
      <c r="B351" s="79">
        <f t="shared" si="5"/>
        <v>335</v>
      </c>
      <c r="C351" s="80" t="s">
        <v>378</v>
      </c>
      <c r="D351" s="81" t="str">
        <f>+"Torre de anclaje, retención intermedia y terminal (15°) Tipo R"&amp;IF(MID(C351,3,3)="220","C",IF(MID(C351,3,3)="138","S",""))&amp;IF(MID(C351,10,1)="D",2,1)&amp;RIGHT(C351,2)</f>
        <v>Torre de anclaje, retención intermedia y terminal (15°) Tipo RC1±0</v>
      </c>
      <c r="E351" s="82" t="s">
        <v>44</v>
      </c>
      <c r="F351" s="83">
        <v>0</v>
      </c>
      <c r="G351" s="84">
        <f>VLOOKUP(C351,'[10]Resumen Peso'!$B$1:$D$65536,3,0)*$C$14</f>
        <v>20907.014257746818</v>
      </c>
      <c r="H351" s="85"/>
      <c r="I351" s="86"/>
      <c r="J351" s="87">
        <f>+VLOOKUP(C351,'[10]Resumen Peso'!$B$1:$D$65536,3,0)</f>
        <v>12980.941228934324</v>
      </c>
      <c r="N351" s="57"/>
      <c r="O351" s="57"/>
      <c r="P351" s="57"/>
      <c r="Q351" s="57"/>
      <c r="R351" s="57"/>
    </row>
    <row r="352" spans="1:18" x14ac:dyDescent="0.2">
      <c r="A352" s="78"/>
      <c r="B352" s="79">
        <f t="shared" si="5"/>
        <v>336</v>
      </c>
      <c r="C352" s="80" t="s">
        <v>379</v>
      </c>
      <c r="D352" s="81" t="str">
        <f>+"Torre de anclaje, retención intermedia y terminal (15°) Tipo R"&amp;IF(MID(C352,3,3)="220","C",IF(MID(C352,3,3)="138","S",""))&amp;IF(MID(C352,10,1)="D",2,1)&amp;RIGHT(C352,2)</f>
        <v>Torre de anclaje, retención intermedia y terminal (15°) Tipo RC1+3</v>
      </c>
      <c r="E352" s="82" t="s">
        <v>44</v>
      </c>
      <c r="F352" s="83">
        <v>0</v>
      </c>
      <c r="G352" s="84">
        <f>VLOOKUP(C352,'[10]Resumen Peso'!$B$1:$D$65536,3,0)*$C$14</f>
        <v>23060.436726294738</v>
      </c>
      <c r="H352" s="85"/>
      <c r="I352" s="86"/>
      <c r="J352" s="87">
        <f>+VLOOKUP(C352,'[10]Resumen Peso'!$B$1:$D$65536,3,0)</f>
        <v>14317.97817551456</v>
      </c>
      <c r="N352" s="57"/>
      <c r="O352" s="57"/>
      <c r="P352" s="57"/>
      <c r="Q352" s="57"/>
      <c r="R352" s="57"/>
    </row>
    <row r="353" spans="1:18" x14ac:dyDescent="0.2">
      <c r="A353" s="78"/>
      <c r="B353" s="79">
        <f t="shared" si="5"/>
        <v>337</v>
      </c>
      <c r="C353" s="80" t="s">
        <v>380</v>
      </c>
      <c r="D353" s="81" t="str">
        <f>+"Torre de suspensión tipo S"&amp;IF(MID(C353,3,3)="220","C",IF(MID(C353,3,3)="138","S",""))&amp;IF(MID(C353,10,1)="D",2,1)&amp;" (5°)Tipo S"&amp;IF(MID(C353,3,3)="220","C",IF(MID(C353,3,3)="138","S",""))&amp;IF(MID(C353,10,1)="D",2,1)&amp;RIGHT(C353,2)</f>
        <v>Torre de suspensión tipo SC1 (5°)Tipo SC1-6</v>
      </c>
      <c r="E353" s="82" t="s">
        <v>44</v>
      </c>
      <c r="F353" s="83">
        <v>0</v>
      </c>
      <c r="G353" s="84">
        <f>VLOOKUP(C353,'[10]Resumen Peso'!$B$1:$D$65536,3,0)*$C$14</f>
        <v>6567.5868350759711</v>
      </c>
      <c r="H353" s="85"/>
      <c r="I353" s="86"/>
      <c r="J353" s="87">
        <f>+VLOOKUP(C353,'[10]Resumen Peso'!$B$1:$D$65536,3,0)</f>
        <v>4077.7443240349071</v>
      </c>
      <c r="N353" s="57"/>
      <c r="O353" s="57"/>
      <c r="P353" s="57"/>
      <c r="Q353" s="57"/>
      <c r="R353" s="57"/>
    </row>
    <row r="354" spans="1:18" x14ac:dyDescent="0.2">
      <c r="A354" s="78"/>
      <c r="B354" s="79">
        <f t="shared" si="5"/>
        <v>338</v>
      </c>
      <c r="C354" s="80" t="s">
        <v>381</v>
      </c>
      <c r="D354" s="81" t="str">
        <f>+"Torre de suspensión tipo S"&amp;IF(MID(C354,3,3)="220","C",IF(MID(C354,3,3)="138","S",""))&amp;IF(MID(C354,10,1)="D",2,1)&amp;" (5°)Tipo S"&amp;IF(MID(C354,3,3)="220","C",IF(MID(C354,3,3)="138","S",""))&amp;IF(MID(C354,10,1)="D",2,1)&amp;RIGHT(C354,2)</f>
        <v>Torre de suspensión tipo SC1 (5°)Tipo SC1-3</v>
      </c>
      <c r="E354" s="82" t="s">
        <v>44</v>
      </c>
      <c r="F354" s="83">
        <v>0</v>
      </c>
      <c r="G354" s="84">
        <f>VLOOKUP(C354,'[10]Resumen Peso'!$B$1:$D$65536,3,0)*$C$14</f>
        <v>7514.266018510345</v>
      </c>
      <c r="H354" s="85"/>
      <c r="I354" s="86"/>
      <c r="J354" s="87">
        <f>+VLOOKUP(C354,'[10]Resumen Peso'!$B$1:$D$65536,3,0)</f>
        <v>4665.5272896615606</v>
      </c>
      <c r="N354" s="57"/>
      <c r="O354" s="57"/>
      <c r="P354" s="57"/>
      <c r="Q354" s="57"/>
      <c r="R354" s="57"/>
    </row>
    <row r="355" spans="1:18" x14ac:dyDescent="0.2">
      <c r="A355" s="78"/>
      <c r="B355" s="79">
        <f t="shared" si="5"/>
        <v>339</v>
      </c>
      <c r="C355" s="80" t="s">
        <v>382</v>
      </c>
      <c r="D355" s="81" t="str">
        <f>+"Torre de suspensión tipo S"&amp;IF(MID(C355,3,3)="220","C",IF(MID(C355,3,3)="138","S",""))&amp;IF(MID(C355,10,1)="D",2,1)&amp;" (5°)Tipo S"&amp;IF(MID(C355,3,3)="220","C",IF(MID(C355,3,3)="138","S",""))&amp;IF(MID(C355,10,1)="D",2,1)&amp;RIGHT(C355,2)</f>
        <v>Torre de suspensión tipo SC1 (5°)Tipo SC1±0</v>
      </c>
      <c r="E355" s="82" t="s">
        <v>44</v>
      </c>
      <c r="F355" s="83">
        <v>0</v>
      </c>
      <c r="G355" s="84">
        <f>VLOOKUP(C355,'[10]Resumen Peso'!$B$1:$D$65536,3,0)*$C$14</f>
        <v>8452.4927092354828</v>
      </c>
      <c r="H355" s="85"/>
      <c r="I355" s="86"/>
      <c r="J355" s="87">
        <f>+VLOOKUP(C355,'[10]Resumen Peso'!$B$1:$D$65536,3,0)</f>
        <v>5248.0621930951183</v>
      </c>
      <c r="N355" s="57"/>
      <c r="O355" s="57"/>
      <c r="P355" s="57"/>
      <c r="Q355" s="57"/>
      <c r="R355" s="57"/>
    </row>
    <row r="356" spans="1:18" x14ac:dyDescent="0.2">
      <c r="A356" s="78"/>
      <c r="B356" s="79">
        <f t="shared" si="5"/>
        <v>340</v>
      </c>
      <c r="C356" s="80" t="s">
        <v>383</v>
      </c>
      <c r="D356" s="81" t="str">
        <f>+"Torre de suspensión tipo S"&amp;IF(MID(C356,3,3)="220","C",IF(MID(C356,3,3)="138","S",""))&amp;IF(MID(C356,10,1)="D",2,1)&amp;" (5°)Tipo S"&amp;IF(MID(C356,3,3)="220","C",IF(MID(C356,3,3)="138","S",""))&amp;IF(MID(C356,10,1)="D",2,1)&amp;RIGHT(C356,2)</f>
        <v>Torre de suspensión tipo SC1 (5°)Tipo SC1+3</v>
      </c>
      <c r="E356" s="82" t="s">
        <v>44</v>
      </c>
      <c r="F356" s="83">
        <v>0</v>
      </c>
      <c r="G356" s="84">
        <f>VLOOKUP(C356,'[10]Resumen Peso'!$B$1:$D$65536,3,0)*$C$14</f>
        <v>9382.2669072513872</v>
      </c>
      <c r="H356" s="85"/>
      <c r="I356" s="86"/>
      <c r="J356" s="87">
        <f>+VLOOKUP(C356,'[10]Resumen Peso'!$B$1:$D$65536,3,0)</f>
        <v>5825.3490343355816</v>
      </c>
      <c r="N356" s="57"/>
      <c r="O356" s="57"/>
      <c r="P356" s="57"/>
      <c r="Q356" s="57"/>
      <c r="R356" s="57"/>
    </row>
    <row r="357" spans="1:18" x14ac:dyDescent="0.2">
      <c r="A357" s="78"/>
      <c r="B357" s="79">
        <f t="shared" si="5"/>
        <v>341</v>
      </c>
      <c r="C357" s="80" t="s">
        <v>384</v>
      </c>
      <c r="D357" s="81" t="str">
        <f>+"Torre de suspensión tipo S"&amp;IF(MID(C357,3,3)="220","C",IF(MID(C357,3,3)="138","S",""))&amp;IF(MID(C357,10,1)="D",2,1)&amp;" (5°)Tipo S"&amp;IF(MID(C357,3,3)="220","C",IF(MID(C357,3,3)="138","S",""))&amp;IF(MID(C357,10,1)="D",2,1)&amp;RIGHT(C357,2)</f>
        <v>Torre de suspensión tipo SC1 (5°)Tipo SC1+6</v>
      </c>
      <c r="E357" s="82" t="s">
        <v>44</v>
      </c>
      <c r="F357" s="83">
        <v>0</v>
      </c>
      <c r="G357" s="84">
        <f>VLOOKUP(C357,'[10]Resumen Peso'!$B$1:$D$65536,3,0)*$C$14</f>
        <v>10312.041105267288</v>
      </c>
      <c r="H357" s="85"/>
      <c r="I357" s="86"/>
      <c r="J357" s="87">
        <f>+VLOOKUP(C357,'[10]Resumen Peso'!$B$1:$D$65536,3,0)</f>
        <v>6402.6358755760439</v>
      </c>
      <c r="N357" s="57"/>
      <c r="O357" s="57"/>
      <c r="P357" s="57"/>
      <c r="Q357" s="57"/>
      <c r="R357" s="57"/>
    </row>
    <row r="358" spans="1:18" x14ac:dyDescent="0.2">
      <c r="A358" s="78"/>
      <c r="B358" s="79">
        <f t="shared" si="5"/>
        <v>342</v>
      </c>
      <c r="C358" s="80" t="s">
        <v>385</v>
      </c>
      <c r="D358" s="81" t="str">
        <f>+"Torre de ángulo menor tipo A"&amp;IF(MID(C358,3,3)="220","C",IF(MID(C358,3,3)="138","S",""))&amp;IF(MID(C358,10,1)="D",2,1)&amp;" (30°)Tipo A"&amp;IF(MID(C358,3,3)="220","C",IF(MID(C358,3,3)="138","S",""))&amp;IF(MID(C358,10,1)="D",2,1)&amp;RIGHT(C358,2)</f>
        <v>Torre de ángulo menor tipo AC1 (30°)Tipo AC1-3</v>
      </c>
      <c r="E358" s="82" t="s">
        <v>44</v>
      </c>
      <c r="F358" s="83">
        <v>0</v>
      </c>
      <c r="G358" s="84">
        <f>VLOOKUP(C358,'[10]Resumen Peso'!$B$1:$D$65536,3,0)*$C$14</f>
        <v>11560.626423290138</v>
      </c>
      <c r="H358" s="85"/>
      <c r="I358" s="86"/>
      <c r="J358" s="87">
        <f>+VLOOKUP(C358,'[10]Resumen Peso'!$B$1:$D$65536,3,0)</f>
        <v>7177.8691266156693</v>
      </c>
      <c r="N358" s="57"/>
      <c r="O358" s="57"/>
      <c r="P358" s="57"/>
      <c r="Q358" s="57"/>
      <c r="R358" s="57"/>
    </row>
    <row r="359" spans="1:18" x14ac:dyDescent="0.2">
      <c r="A359" s="78"/>
      <c r="B359" s="79">
        <f t="shared" si="5"/>
        <v>343</v>
      </c>
      <c r="C359" s="80" t="s">
        <v>386</v>
      </c>
      <c r="D359" s="81" t="str">
        <f>+"Torre de ángulo menor tipo A"&amp;IF(MID(C359,3,3)="220","C",IF(MID(C359,3,3)="138","S",""))&amp;IF(MID(C359,10,1)="D",2,1)&amp;" (30°)Tipo A"&amp;IF(MID(C359,3,3)="220","C",IF(MID(C359,3,3)="138","S",""))&amp;IF(MID(C359,10,1)="D",2,1)&amp;RIGHT(C359,2)</f>
        <v>Torre de ángulo menor tipo AC1 (30°)Tipo AC1±0</v>
      </c>
      <c r="E359" s="82" t="s">
        <v>44</v>
      </c>
      <c r="F359" s="83">
        <v>0</v>
      </c>
      <c r="G359" s="84">
        <f>VLOOKUP(C359,'[10]Resumen Peso'!$B$1:$D$65536,3,0)*$C$14</f>
        <v>12830.883932619465</v>
      </c>
      <c r="H359" s="85"/>
      <c r="I359" s="86"/>
      <c r="J359" s="87">
        <f>+VLOOKUP(C359,'[10]Resumen Peso'!$B$1:$D$65536,3,0)</f>
        <v>7966.55840911839</v>
      </c>
      <c r="N359" s="57"/>
      <c r="O359" s="57"/>
      <c r="P359" s="57"/>
      <c r="Q359" s="57"/>
      <c r="R359" s="57"/>
    </row>
    <row r="360" spans="1:18" x14ac:dyDescent="0.2">
      <c r="A360" s="78"/>
      <c r="B360" s="79">
        <f t="shared" si="5"/>
        <v>344</v>
      </c>
      <c r="C360" s="80" t="s">
        <v>387</v>
      </c>
      <c r="D360" s="81" t="str">
        <f>+"Torre de ángulo menor tipo A"&amp;IF(MID(C360,3,3)="220","C",IF(MID(C360,3,3)="138","S",""))&amp;IF(MID(C360,10,1)="D",2,1)&amp;" (30°)Tipo A"&amp;IF(MID(C360,3,3)="220","C",IF(MID(C360,3,3)="138","S",""))&amp;IF(MID(C360,10,1)="D",2,1)&amp;RIGHT(C360,2)</f>
        <v>Torre de ángulo menor tipo AC1 (30°)Tipo AC1+3</v>
      </c>
      <c r="E360" s="82" t="s">
        <v>44</v>
      </c>
      <c r="F360" s="83">
        <v>0</v>
      </c>
      <c r="G360" s="84">
        <f>VLOOKUP(C360,'[10]Resumen Peso'!$B$1:$D$65536,3,0)*$C$14</f>
        <v>14101.141441948792</v>
      </c>
      <c r="H360" s="85"/>
      <c r="I360" s="86"/>
      <c r="J360" s="87">
        <f>+VLOOKUP(C360,'[10]Resumen Peso'!$B$1:$D$65536,3,0)</f>
        <v>8755.2476916211108</v>
      </c>
      <c r="N360" s="57"/>
      <c r="O360" s="57"/>
      <c r="P360" s="57"/>
      <c r="Q360" s="57"/>
      <c r="R360" s="57"/>
    </row>
    <row r="361" spans="1:18" x14ac:dyDescent="0.2">
      <c r="A361" s="78"/>
      <c r="B361" s="79">
        <f t="shared" si="5"/>
        <v>345</v>
      </c>
      <c r="C361" s="80" t="s">
        <v>388</v>
      </c>
      <c r="D361" s="81" t="str">
        <f>+"Torre de ángulo mayor tipo B"&amp;IF(MID(C361,3,3)="220","C",IF(MID(C361,3,3)="138","S",""))&amp;IF(MID(C361,10,1)="D",2,1)&amp;" (65°)Tipo B"&amp;IF(MID(C361,3,3)="220","C",IF(MID(C361,3,3)="138","S",""))&amp;IF(MID(C361,10,1)="D",2,1)&amp;RIGHT(C361,2)</f>
        <v>Torre de ángulo mayor tipo BC1 (65°)Tipo BC1-3</v>
      </c>
      <c r="E361" s="82" t="s">
        <v>44</v>
      </c>
      <c r="F361" s="83">
        <v>0</v>
      </c>
      <c r="G361" s="84">
        <f>VLOOKUP(C361,'[10]Resumen Peso'!$B$1:$D$65536,3,0)*$C$14</f>
        <v>15600.969126600548</v>
      </c>
      <c r="H361" s="85"/>
      <c r="I361" s="86"/>
      <c r="J361" s="87">
        <f>+VLOOKUP(C361,'[10]Resumen Peso'!$B$1:$D$65536,3,0)</f>
        <v>9686.4746371797792</v>
      </c>
      <c r="N361" s="57"/>
      <c r="O361" s="57"/>
      <c r="P361" s="57"/>
      <c r="Q361" s="57"/>
      <c r="R361" s="57"/>
    </row>
    <row r="362" spans="1:18" x14ac:dyDescent="0.2">
      <c r="A362" s="78"/>
      <c r="B362" s="79">
        <f t="shared" si="5"/>
        <v>346</v>
      </c>
      <c r="C362" s="80" t="s">
        <v>389</v>
      </c>
      <c r="D362" s="81" t="str">
        <f>+"Torre de ángulo mayor tipo B"&amp;IF(MID(C362,3,3)="220","C",IF(MID(C362,3,3)="138","S",""))&amp;IF(MID(C362,10,1)="D",2,1)&amp;" (65°)Tipo B"&amp;IF(MID(C362,3,3)="220","C",IF(MID(C362,3,3)="138","S",""))&amp;IF(MID(C362,10,1)="D",2,1)&amp;RIGHT(C362,2)</f>
        <v>Torre de ángulo mayor tipo BC1 (65°)Tipo BC1±0</v>
      </c>
      <c r="E362" s="82" t="s">
        <v>44</v>
      </c>
      <c r="F362" s="83">
        <v>0</v>
      </c>
      <c r="G362" s="84">
        <f>VLOOKUP(C362,'[10]Resumen Peso'!$B$1:$D$65536,3,0)*$C$14</f>
        <v>17373.016844766757</v>
      </c>
      <c r="H362" s="85"/>
      <c r="I362" s="86"/>
      <c r="J362" s="87">
        <f>+VLOOKUP(C362,'[10]Resumen Peso'!$B$1:$D$65536,3,0)</f>
        <v>10786.720085946301</v>
      </c>
      <c r="N362" s="57"/>
      <c r="O362" s="57"/>
      <c r="P362" s="57"/>
      <c r="Q362" s="57"/>
      <c r="R362" s="57"/>
    </row>
    <row r="363" spans="1:18" x14ac:dyDescent="0.2">
      <c r="A363" s="78"/>
      <c r="B363" s="79">
        <f t="shared" si="5"/>
        <v>347</v>
      </c>
      <c r="C363" s="80" t="s">
        <v>390</v>
      </c>
      <c r="D363" s="81" t="str">
        <f>+"Torre de ángulo mayor tipo B"&amp;IF(MID(C363,3,3)="220","C",IF(MID(C363,3,3)="138","S",""))&amp;IF(MID(C363,10,1)="D",2,1)&amp;" (65°)Tipo B"&amp;IF(MID(C363,3,3)="220","C",IF(MID(C363,3,3)="138","S",""))&amp;IF(MID(C363,10,1)="D",2,1)&amp;RIGHT(C363,2)</f>
        <v>Torre de ángulo mayor tipo BC1 (65°)Tipo BC1+3</v>
      </c>
      <c r="E363" s="82" t="s">
        <v>44</v>
      </c>
      <c r="F363" s="83">
        <v>0</v>
      </c>
      <c r="G363" s="84">
        <f>VLOOKUP(C363,'[10]Resumen Peso'!$B$1:$D$65536,3,0)*$C$14</f>
        <v>19457.778866138768</v>
      </c>
      <c r="H363" s="85"/>
      <c r="I363" s="86"/>
      <c r="J363" s="87">
        <f>+VLOOKUP(C363,'[10]Resumen Peso'!$B$1:$D$65536,3,0)</f>
        <v>12081.126496259858</v>
      </c>
      <c r="N363" s="57"/>
      <c r="O363" s="57"/>
      <c r="P363" s="57"/>
      <c r="Q363" s="57"/>
      <c r="R363" s="57"/>
    </row>
    <row r="364" spans="1:18" x14ac:dyDescent="0.2">
      <c r="A364" s="78"/>
      <c r="B364" s="79">
        <f t="shared" si="5"/>
        <v>348</v>
      </c>
      <c r="C364" s="80" t="s">
        <v>391</v>
      </c>
      <c r="D364" s="81" t="str">
        <f>+"Torre de anclaje, retención intermedia y terminal (15°) Tipo R"&amp;IF(MID(C364,3,3)="220","C",IF(MID(C364,3,3)="138","S",""))&amp;IF(MID(C364,10,1)="D",2,1)&amp;RIGHT(C364,2)</f>
        <v>Torre de anclaje, retención intermedia y terminal (15°) Tipo RC1-3</v>
      </c>
      <c r="E364" s="82" t="s">
        <v>44</v>
      </c>
      <c r="F364" s="83">
        <v>0</v>
      </c>
      <c r="G364" s="84">
        <f>VLOOKUP(C364,'[10]Resumen Peso'!$B$1:$D$65536,3,0)*$C$14</f>
        <v>20087.255385475197</v>
      </c>
      <c r="H364" s="85"/>
      <c r="I364" s="86"/>
      <c r="J364" s="87">
        <f>+VLOOKUP(C364,'[10]Resumen Peso'!$B$1:$D$65536,3,0)</f>
        <v>12471.961725133948</v>
      </c>
      <c r="N364" s="57"/>
      <c r="O364" s="57"/>
      <c r="P364" s="57"/>
      <c r="Q364" s="57"/>
      <c r="R364" s="57"/>
    </row>
    <row r="365" spans="1:18" x14ac:dyDescent="0.2">
      <c r="A365" s="78"/>
      <c r="B365" s="79">
        <f t="shared" si="5"/>
        <v>349</v>
      </c>
      <c r="C365" s="80" t="s">
        <v>392</v>
      </c>
      <c r="D365" s="81" t="str">
        <f>+"Torre de anclaje, retención intermedia y terminal (15°) Tipo R"&amp;IF(MID(C365,3,3)="220","C",IF(MID(C365,3,3)="138","S",""))&amp;IF(MID(C365,10,1)="D",2,1)&amp;RIGHT(C365,2)</f>
        <v>Torre de anclaje, retención intermedia y terminal (15°) Tipo RC1±0</v>
      </c>
      <c r="E365" s="82" t="s">
        <v>44</v>
      </c>
      <c r="F365" s="83">
        <v>0</v>
      </c>
      <c r="G365" s="84">
        <f>VLOOKUP(C365,'[10]Resumen Peso'!$B$1:$D$65536,3,0)*$C$14</f>
        <v>22393.818712904347</v>
      </c>
      <c r="H365" s="85"/>
      <c r="I365" s="86"/>
      <c r="J365" s="87">
        <f>+VLOOKUP(C365,'[10]Resumen Peso'!$B$1:$D$65536,3,0)</f>
        <v>13904.08219078478</v>
      </c>
      <c r="N365" s="57"/>
      <c r="O365" s="57"/>
      <c r="P365" s="57"/>
      <c r="Q365" s="57"/>
      <c r="R365" s="57"/>
    </row>
    <row r="366" spans="1:18" x14ac:dyDescent="0.2">
      <c r="A366" s="78"/>
      <c r="B366" s="79">
        <f t="shared" si="5"/>
        <v>350</v>
      </c>
      <c r="C366" s="80" t="s">
        <v>393</v>
      </c>
      <c r="D366" s="81" t="str">
        <f>+"Torre de anclaje, retención intermedia y terminal (15°) Tipo R"&amp;IF(MID(C366,3,3)="220","C",IF(MID(C366,3,3)="138","S",""))&amp;IF(MID(C366,10,1)="D",2,1)&amp;RIGHT(C366,2)</f>
        <v>Torre de anclaje, retención intermedia y terminal (15°) Tipo RC1+3</v>
      </c>
      <c r="E366" s="82" t="s">
        <v>44</v>
      </c>
      <c r="F366" s="83">
        <v>0</v>
      </c>
      <c r="G366" s="84">
        <f>VLOOKUP(C366,'[10]Resumen Peso'!$B$1:$D$65536,3,0)*$C$14</f>
        <v>24700.382040333494</v>
      </c>
      <c r="H366" s="85"/>
      <c r="I366" s="86"/>
      <c r="J366" s="87">
        <f>+VLOOKUP(C366,'[10]Resumen Peso'!$B$1:$D$65536,3,0)</f>
        <v>15336.202656435613</v>
      </c>
      <c r="N366" s="57"/>
      <c r="O366" s="57"/>
      <c r="P366" s="57"/>
      <c r="Q366" s="57"/>
      <c r="R366" s="57"/>
    </row>
    <row r="367" spans="1:18" x14ac:dyDescent="0.2">
      <c r="A367" s="78"/>
      <c r="B367" s="79">
        <f t="shared" si="5"/>
        <v>351</v>
      </c>
      <c r="C367" s="80" t="s">
        <v>394</v>
      </c>
      <c r="D367" s="81" t="str">
        <f>+"Torre de suspensión tipo S"&amp;IF(MID(C367,3,3)="220","C",IF(MID(C367,3,3)="138","S",""))&amp;IF(MID(C367,10,1)="D",2,1)&amp;" (5°)Tipo S"&amp;IF(MID(C367,3,3)="220","C",IF(MID(C367,3,3)="138","S",""))&amp;IF(MID(C367,10,1)="D",2,1)&amp;RIGHT(C367,2)</f>
        <v>Torre de suspensión tipo SC1 (5°)Tipo SC1-6</v>
      </c>
      <c r="E367" s="82" t="s">
        <v>44</v>
      </c>
      <c r="F367" s="83">
        <v>0</v>
      </c>
      <c r="G367" s="84">
        <f>VLOOKUP(C367,'[10]Resumen Peso'!$B$1:$D$65536,3,0)*$C$14</f>
        <v>6169.2878819842299</v>
      </c>
      <c r="H367" s="85"/>
      <c r="I367" s="86"/>
      <c r="J367" s="87">
        <f>+VLOOKUP(C367,'[10]Resumen Peso'!$B$1:$D$65536,3,0)</f>
        <v>3830.4447700245028</v>
      </c>
      <c r="N367" s="57"/>
      <c r="O367" s="57"/>
      <c r="P367" s="57"/>
      <c r="Q367" s="57"/>
      <c r="R367" s="57"/>
    </row>
    <row r="368" spans="1:18" x14ac:dyDescent="0.2">
      <c r="A368" s="78"/>
      <c r="B368" s="79">
        <f t="shared" si="5"/>
        <v>352</v>
      </c>
      <c r="C368" s="80" t="s">
        <v>395</v>
      </c>
      <c r="D368" s="81" t="str">
        <f>+"Torre de suspensión tipo S"&amp;IF(MID(C368,3,3)="220","C",IF(MID(C368,3,3)="138","S",""))&amp;IF(MID(C368,10,1)="D",2,1)&amp;" (5°)Tipo S"&amp;IF(MID(C368,3,3)="220","C",IF(MID(C368,3,3)="138","S",""))&amp;IF(MID(C368,10,1)="D",2,1)&amp;RIGHT(C368,2)</f>
        <v>Torre de suspensión tipo SC1 (5°)Tipo SC1-3</v>
      </c>
      <c r="E368" s="82" t="s">
        <v>44</v>
      </c>
      <c r="F368" s="83">
        <v>0</v>
      </c>
      <c r="G368" s="84">
        <f>VLOOKUP(C368,'[10]Resumen Peso'!$B$1:$D$65536,3,0)*$C$14</f>
        <v>7058.5546037116865</v>
      </c>
      <c r="H368" s="85"/>
      <c r="I368" s="86"/>
      <c r="J368" s="87">
        <f>+VLOOKUP(C368,'[10]Resumen Peso'!$B$1:$D$65536,3,0)</f>
        <v>4382.5809530910974</v>
      </c>
      <c r="N368" s="57"/>
      <c r="O368" s="57"/>
      <c r="P368" s="57"/>
      <c r="Q368" s="57"/>
      <c r="R368" s="57"/>
    </row>
    <row r="369" spans="1:18" x14ac:dyDescent="0.2">
      <c r="A369" s="78"/>
      <c r="B369" s="79">
        <f t="shared" si="5"/>
        <v>353</v>
      </c>
      <c r="C369" s="80" t="s">
        <v>396</v>
      </c>
      <c r="D369" s="81" t="str">
        <f>+"Torre de suspensión tipo S"&amp;IF(MID(C369,3,3)="220","C",IF(MID(C369,3,3)="138","S",""))&amp;IF(MID(C369,10,1)="D",2,1)&amp;" (5°)Tipo S"&amp;IF(MID(C369,3,3)="220","C",IF(MID(C369,3,3)="138","S",""))&amp;IF(MID(C369,10,1)="D",2,1)&amp;RIGHT(C369,2)</f>
        <v>Torre de suspensión tipo SC1 (5°)Tipo SC1±0</v>
      </c>
      <c r="E369" s="82" t="s">
        <v>44</v>
      </c>
      <c r="F369" s="83">
        <v>0</v>
      </c>
      <c r="G369" s="84">
        <f>VLOOKUP(C369,'[10]Resumen Peso'!$B$1:$D$65536,3,0)*$C$14</f>
        <v>7939.8814439951475</v>
      </c>
      <c r="H369" s="85"/>
      <c r="I369" s="86"/>
      <c r="J369" s="87">
        <f>+VLOOKUP(C369,'[10]Resumen Peso'!$B$1:$D$65536,3,0)</f>
        <v>4929.7873488088835</v>
      </c>
      <c r="N369" s="57"/>
      <c r="O369" s="57"/>
      <c r="P369" s="57"/>
      <c r="Q369" s="57"/>
      <c r="R369" s="57"/>
    </row>
    <row r="370" spans="1:18" x14ac:dyDescent="0.2">
      <c r="A370" s="78"/>
      <c r="B370" s="79">
        <f t="shared" si="5"/>
        <v>354</v>
      </c>
      <c r="C370" s="80" t="s">
        <v>397</v>
      </c>
      <c r="D370" s="81" t="str">
        <f>+"Torre de suspensión tipo S"&amp;IF(MID(C370,3,3)="220","C",IF(MID(C370,3,3)="138","S",""))&amp;IF(MID(C370,10,1)="D",2,1)&amp;" (5°)Tipo S"&amp;IF(MID(C370,3,3)="220","C",IF(MID(C370,3,3)="138","S",""))&amp;IF(MID(C370,10,1)="D",2,1)&amp;RIGHT(C370,2)</f>
        <v>Torre de suspensión tipo SC1 (5°)Tipo SC1+3</v>
      </c>
      <c r="E370" s="82" t="s">
        <v>44</v>
      </c>
      <c r="F370" s="83">
        <v>0</v>
      </c>
      <c r="G370" s="84">
        <f>VLOOKUP(C370,'[10]Resumen Peso'!$B$1:$D$65536,3,0)*$C$14</f>
        <v>8813.2684028346139</v>
      </c>
      <c r="H370" s="85"/>
      <c r="I370" s="86"/>
      <c r="J370" s="87">
        <f>+VLOOKUP(C370,'[10]Resumen Peso'!$B$1:$D$65536,3,0)</f>
        <v>5472.0639571778611</v>
      </c>
      <c r="N370" s="57"/>
      <c r="O370" s="57"/>
      <c r="P370" s="57"/>
      <c r="Q370" s="57"/>
      <c r="R370" s="57"/>
    </row>
    <row r="371" spans="1:18" x14ac:dyDescent="0.2">
      <c r="A371" s="78"/>
      <c r="B371" s="79">
        <f t="shared" si="5"/>
        <v>355</v>
      </c>
      <c r="C371" s="80" t="s">
        <v>398</v>
      </c>
      <c r="D371" s="81" t="str">
        <f>+"Torre de suspensión tipo S"&amp;IF(MID(C371,3,3)="220","C",IF(MID(C371,3,3)="138","S",""))&amp;IF(MID(C371,10,1)="D",2,1)&amp;" (5°)Tipo S"&amp;IF(MID(C371,3,3)="220","C",IF(MID(C371,3,3)="138","S",""))&amp;IF(MID(C371,10,1)="D",2,1)&amp;RIGHT(C371,2)</f>
        <v>Torre de suspensión tipo SC1 (5°)Tipo SC1+6</v>
      </c>
      <c r="E371" s="82" t="s">
        <v>44</v>
      </c>
      <c r="F371" s="83">
        <v>0</v>
      </c>
      <c r="G371" s="84">
        <f>VLOOKUP(C371,'[10]Resumen Peso'!$B$1:$D$65536,3,0)*$C$14</f>
        <v>9686.6553616740803</v>
      </c>
      <c r="H371" s="85"/>
      <c r="I371" s="86"/>
      <c r="J371" s="87">
        <f>+VLOOKUP(C371,'[10]Resumen Peso'!$B$1:$D$65536,3,0)</f>
        <v>6014.3405655468378</v>
      </c>
      <c r="N371" s="57"/>
      <c r="O371" s="57"/>
      <c r="P371" s="57"/>
      <c r="Q371" s="57"/>
      <c r="R371" s="57"/>
    </row>
    <row r="372" spans="1:18" x14ac:dyDescent="0.2">
      <c r="A372" s="78"/>
      <c r="B372" s="79">
        <f t="shared" si="5"/>
        <v>356</v>
      </c>
      <c r="C372" s="80" t="s">
        <v>399</v>
      </c>
      <c r="D372" s="81" t="str">
        <f>+"Torre de ángulo menor tipo A"&amp;IF(MID(C372,3,3)="220","C",IF(MID(C372,3,3)="138","S",""))&amp;IF(MID(C372,10,1)="D",2,1)&amp;" (30°)Tipo A"&amp;IF(MID(C372,3,3)="220","C",IF(MID(C372,3,3)="138","S",""))&amp;IF(MID(C372,10,1)="D",2,1)&amp;RIGHT(C372,2)</f>
        <v>Torre de ángulo menor tipo AC1 (30°)Tipo AC1-3</v>
      </c>
      <c r="E372" s="82" t="s">
        <v>44</v>
      </c>
      <c r="F372" s="83">
        <v>0</v>
      </c>
      <c r="G372" s="84">
        <f>VLOOKUP(C372,'[10]Resumen Peso'!$B$1:$D$65536,3,0)*$C$14</f>
        <v>10859.518768818156</v>
      </c>
      <c r="H372" s="85"/>
      <c r="I372" s="86"/>
      <c r="J372" s="87">
        <f>+VLOOKUP(C372,'[10]Resumen Peso'!$B$1:$D$65536,3,0)</f>
        <v>6742.558893138189</v>
      </c>
      <c r="N372" s="57"/>
      <c r="O372" s="57"/>
      <c r="P372" s="57"/>
      <c r="Q372" s="57"/>
      <c r="R372" s="57"/>
    </row>
    <row r="373" spans="1:18" x14ac:dyDescent="0.2">
      <c r="A373" s="78"/>
      <c r="B373" s="79">
        <f t="shared" si="5"/>
        <v>357</v>
      </c>
      <c r="C373" s="80" t="s">
        <v>400</v>
      </c>
      <c r="D373" s="81" t="str">
        <f>+"Torre de ángulo menor tipo A"&amp;IF(MID(C373,3,3)="220","C",IF(MID(C373,3,3)="138","S",""))&amp;IF(MID(C373,10,1)="D",2,1)&amp;" (30°)Tipo A"&amp;IF(MID(C373,3,3)="220","C",IF(MID(C373,3,3)="138","S",""))&amp;IF(MID(C373,10,1)="D",2,1)&amp;RIGHT(C373,2)</f>
        <v>Torre de ángulo menor tipo AC1 (30°)Tipo AC1±0</v>
      </c>
      <c r="E373" s="82" t="s">
        <v>44</v>
      </c>
      <c r="F373" s="83">
        <v>0</v>
      </c>
      <c r="G373" s="84">
        <f>VLOOKUP(C373,'[10]Resumen Peso'!$B$1:$D$65536,3,0)*$C$14</f>
        <v>12052.740031984635</v>
      </c>
      <c r="H373" s="85"/>
      <c r="I373" s="86"/>
      <c r="J373" s="87">
        <f>+VLOOKUP(C373,'[10]Resumen Peso'!$B$1:$D$65536,3,0)</f>
        <v>7483.4171954918856</v>
      </c>
      <c r="N373" s="57"/>
      <c r="O373" s="57"/>
      <c r="P373" s="57"/>
      <c r="Q373" s="57"/>
      <c r="R373" s="57"/>
    </row>
    <row r="374" spans="1:18" x14ac:dyDescent="0.2">
      <c r="A374" s="78"/>
      <c r="B374" s="79">
        <f t="shared" si="5"/>
        <v>358</v>
      </c>
      <c r="C374" s="80" t="s">
        <v>401</v>
      </c>
      <c r="D374" s="81" t="str">
        <f>+"Torre de ángulo menor tipo A"&amp;IF(MID(C374,3,3)="220","C",IF(MID(C374,3,3)="138","S",""))&amp;IF(MID(C374,10,1)="D",2,1)&amp;" (30°)Tipo A"&amp;IF(MID(C374,3,3)="220","C",IF(MID(C374,3,3)="138","S",""))&amp;IF(MID(C374,10,1)="D",2,1)&amp;RIGHT(C374,2)</f>
        <v>Torre de ángulo menor tipo AC1 (30°)Tipo AC1+3</v>
      </c>
      <c r="E374" s="82" t="s">
        <v>44</v>
      </c>
      <c r="F374" s="83">
        <v>0</v>
      </c>
      <c r="G374" s="84">
        <f>VLOOKUP(C374,'[10]Resumen Peso'!$B$1:$D$65536,3,0)*$C$14</f>
        <v>13245.961295151112</v>
      </c>
      <c r="H374" s="85"/>
      <c r="I374" s="86"/>
      <c r="J374" s="87">
        <f>+VLOOKUP(C374,'[10]Resumen Peso'!$B$1:$D$65536,3,0)</f>
        <v>8224.2754978455814</v>
      </c>
      <c r="N374" s="57"/>
      <c r="O374" s="57"/>
      <c r="P374" s="57"/>
      <c r="Q374" s="57"/>
      <c r="R374" s="57"/>
    </row>
    <row r="375" spans="1:18" x14ac:dyDescent="0.2">
      <c r="A375" s="78"/>
      <c r="B375" s="79">
        <f t="shared" si="5"/>
        <v>359</v>
      </c>
      <c r="C375" s="80" t="s">
        <v>402</v>
      </c>
      <c r="D375" s="81" t="str">
        <f>+"Torre de ángulo mayor tipo B"&amp;IF(MID(C375,3,3)="220","C",IF(MID(C375,3,3)="138","S",""))&amp;IF(MID(C375,10,1)="D",2,1)&amp;" (65°)Tipo B"&amp;IF(MID(C375,3,3)="220","C",IF(MID(C375,3,3)="138","S",""))&amp;IF(MID(C375,10,1)="D",2,1)&amp;RIGHT(C375,2)</f>
        <v>Torre de ángulo mayor tipo BC1 (65°)Tipo BC1-3</v>
      </c>
      <c r="E375" s="82" t="s">
        <v>44</v>
      </c>
      <c r="F375" s="83">
        <v>0</v>
      </c>
      <c r="G375" s="84">
        <f>VLOOKUP(C375,'[10]Resumen Peso'!$B$1:$D$65536,3,0)*$C$14</f>
        <v>14654.830182969863</v>
      </c>
      <c r="H375" s="85"/>
      <c r="I375" s="86"/>
      <c r="J375" s="87">
        <f>+VLOOKUP(C375,'[10]Resumen Peso'!$B$1:$D$65536,3,0)</f>
        <v>9099.0271006610201</v>
      </c>
      <c r="N375" s="57"/>
      <c r="O375" s="57"/>
      <c r="P375" s="57"/>
      <c r="Q375" s="57"/>
      <c r="R375" s="57"/>
    </row>
    <row r="376" spans="1:18" x14ac:dyDescent="0.2">
      <c r="A376" s="78"/>
      <c r="B376" s="79">
        <f t="shared" si="5"/>
        <v>360</v>
      </c>
      <c r="C376" s="80" t="s">
        <v>403</v>
      </c>
      <c r="D376" s="81" t="str">
        <f>+"Torre de ángulo mayor tipo B"&amp;IF(MID(C376,3,3)="220","C",IF(MID(C376,3,3)="138","S",""))&amp;IF(MID(C376,10,1)="D",2,1)&amp;" (65°)Tipo B"&amp;IF(MID(C376,3,3)="220","C",IF(MID(C376,3,3)="138","S",""))&amp;IF(MID(C376,10,1)="D",2,1)&amp;RIGHT(C376,2)</f>
        <v>Torre de ángulo mayor tipo BC1 (65°)Tipo BC1±0</v>
      </c>
      <c r="E376" s="82" t="s">
        <v>44</v>
      </c>
      <c r="F376" s="83">
        <v>0</v>
      </c>
      <c r="G376" s="84">
        <f>VLOOKUP(C376,'[10]Resumen Peso'!$B$1:$D$65536,3,0)*$C$14</f>
        <v>16319.410003307195</v>
      </c>
      <c r="H376" s="85"/>
      <c r="I376" s="86"/>
      <c r="J376" s="87">
        <f>+VLOOKUP(C376,'[10]Resumen Peso'!$B$1:$D$65536,3,0)</f>
        <v>10132.546882696013</v>
      </c>
      <c r="N376" s="57"/>
      <c r="O376" s="57"/>
      <c r="P376" s="57"/>
      <c r="Q376" s="57"/>
      <c r="R376" s="57"/>
    </row>
    <row r="377" spans="1:18" x14ac:dyDescent="0.2">
      <c r="A377" s="78"/>
      <c r="B377" s="79">
        <f t="shared" si="5"/>
        <v>361</v>
      </c>
      <c r="C377" s="80" t="s">
        <v>404</v>
      </c>
      <c r="D377" s="81" t="str">
        <f>+"Torre de ángulo mayor tipo B"&amp;IF(MID(C377,3,3)="220","C",IF(MID(C377,3,3)="138","S",""))&amp;IF(MID(C377,10,1)="D",2,1)&amp;" (65°)Tipo B"&amp;IF(MID(C377,3,3)="220","C",IF(MID(C377,3,3)="138","S",""))&amp;IF(MID(C377,10,1)="D",2,1)&amp;RIGHT(C377,2)</f>
        <v>Torre de ángulo mayor tipo BC1 (65°)Tipo BC1+3</v>
      </c>
      <c r="E377" s="82" t="s">
        <v>44</v>
      </c>
      <c r="F377" s="83">
        <v>0</v>
      </c>
      <c r="G377" s="84">
        <f>VLOOKUP(C377,'[10]Resumen Peso'!$B$1:$D$65536,3,0)*$C$14</f>
        <v>18277.739203704059</v>
      </c>
      <c r="H377" s="85"/>
      <c r="I377" s="86"/>
      <c r="J377" s="87">
        <f>+VLOOKUP(C377,'[10]Resumen Peso'!$B$1:$D$65536,3,0)</f>
        <v>11348.452508619535</v>
      </c>
      <c r="N377" s="57"/>
      <c r="O377" s="57"/>
      <c r="P377" s="57"/>
      <c r="Q377" s="57"/>
      <c r="R377" s="57"/>
    </row>
    <row r="378" spans="1:18" x14ac:dyDescent="0.2">
      <c r="A378" s="78"/>
      <c r="B378" s="79">
        <f t="shared" si="5"/>
        <v>362</v>
      </c>
      <c r="C378" s="80" t="s">
        <v>405</v>
      </c>
      <c r="D378" s="81" t="str">
        <f>+"Torre de anclaje, retención intermedia y terminal (15°) Tipo R"&amp;IF(MID(C378,3,3)="220","C",IF(MID(C378,3,3)="138","S",""))&amp;IF(MID(C378,10,1)="D",2,1)&amp;RIGHT(C378,2)</f>
        <v>Torre de anclaje, retención intermedia y terminal (15°) Tipo RC1-3</v>
      </c>
      <c r="E378" s="82" t="s">
        <v>44</v>
      </c>
      <c r="F378" s="83">
        <v>0</v>
      </c>
      <c r="G378" s="84">
        <f>VLOOKUP(C378,'[10]Resumen Peso'!$B$1:$D$65536,3,0)*$C$14</f>
        <v>18869.040386353889</v>
      </c>
      <c r="H378" s="85"/>
      <c r="I378" s="86"/>
      <c r="J378" s="87">
        <f>+VLOOKUP(C378,'[10]Resumen Peso'!$B$1:$D$65536,3,0)</f>
        <v>11715.585079820259</v>
      </c>
      <c r="N378" s="57"/>
      <c r="O378" s="57"/>
      <c r="P378" s="57"/>
      <c r="Q378" s="57"/>
      <c r="R378" s="57"/>
    </row>
    <row r="379" spans="1:18" x14ac:dyDescent="0.2">
      <c r="A379" s="78"/>
      <c r="B379" s="79">
        <f t="shared" si="5"/>
        <v>363</v>
      </c>
      <c r="C379" s="80" t="s">
        <v>406</v>
      </c>
      <c r="D379" s="81" t="str">
        <f>+"Torre de anclaje, retención intermedia y terminal (15°) Tipo R"&amp;IF(MID(C379,3,3)="220","C",IF(MID(C379,3,3)="138","S",""))&amp;IF(MID(C379,10,1)="D",2,1)&amp;RIGHT(C379,2)</f>
        <v>Torre de anclaje, retención intermedia y terminal (15°) Tipo RC1±0</v>
      </c>
      <c r="E379" s="82" t="s">
        <v>44</v>
      </c>
      <c r="F379" s="83">
        <v>0</v>
      </c>
      <c r="G379" s="84">
        <f>VLOOKUP(C379,'[10]Resumen Peso'!$B$1:$D$65536,3,0)*$C$14</f>
        <v>21035.719494262972</v>
      </c>
      <c r="H379" s="85"/>
      <c r="I379" s="86"/>
      <c r="J379" s="87">
        <f>+VLOOKUP(C379,'[10]Resumen Peso'!$B$1:$D$65536,3,0)</f>
        <v>13060.85293179516</v>
      </c>
      <c r="N379" s="57"/>
      <c r="O379" s="57"/>
      <c r="P379" s="57"/>
      <c r="Q379" s="57"/>
      <c r="R379" s="57"/>
    </row>
    <row r="380" spans="1:18" x14ac:dyDescent="0.2">
      <c r="A380" s="78"/>
      <c r="B380" s="79">
        <f t="shared" si="5"/>
        <v>364</v>
      </c>
      <c r="C380" s="80" t="s">
        <v>407</v>
      </c>
      <c r="D380" s="81" t="str">
        <f>+"Torre de anclaje, retención intermedia y terminal (15°) Tipo R"&amp;IF(MID(C380,3,3)="220","C",IF(MID(C380,3,3)="138","S",""))&amp;IF(MID(C380,10,1)="D",2,1)&amp;RIGHT(C380,2)</f>
        <v>Torre de anclaje, retención intermedia y terminal (15°) Tipo RC1+3</v>
      </c>
      <c r="E380" s="82" t="s">
        <v>44</v>
      </c>
      <c r="F380" s="83">
        <v>0</v>
      </c>
      <c r="G380" s="84">
        <f>VLOOKUP(C380,'[10]Resumen Peso'!$B$1:$D$65536,3,0)*$C$14</f>
        <v>23202.398602172059</v>
      </c>
      <c r="H380" s="85"/>
      <c r="I380" s="86"/>
      <c r="J380" s="87">
        <f>+VLOOKUP(C380,'[10]Resumen Peso'!$B$1:$D$65536,3,0)</f>
        <v>14406.12078377006</v>
      </c>
      <c r="N380" s="57"/>
      <c r="O380" s="57"/>
      <c r="P380" s="57"/>
      <c r="Q380" s="57"/>
      <c r="R380" s="57"/>
    </row>
    <row r="381" spans="1:18" x14ac:dyDescent="0.2">
      <c r="A381" s="78"/>
      <c r="B381" s="79">
        <f t="shared" si="5"/>
        <v>365</v>
      </c>
      <c r="C381" s="80" t="s">
        <v>408</v>
      </c>
      <c r="D381" s="81" t="str">
        <f>+"Torre de suspensión tipo S"&amp;IF(MID(C381,3,3)="220","C",IF(MID(C381,3,3)="138","S",""))&amp;IF(MID(C381,10,1)="D",2,1)&amp;" (5°)Tipo S"&amp;IF(MID(C381,3,3)="220","C",IF(MID(C381,3,3)="138","S",""))&amp;IF(MID(C381,10,1)="D",2,1)&amp;RIGHT(C381,2)</f>
        <v>Torre de suspensión tipo SC1 (5°)Tipo SC1-6</v>
      </c>
      <c r="E381" s="82" t="s">
        <v>44</v>
      </c>
      <c r="F381" s="83">
        <v>0</v>
      </c>
      <c r="G381" s="84">
        <f>VLOOKUP(C381,'[10]Resumen Peso'!$B$1:$D$65536,3,0)*$C$14</f>
        <v>6558.8160154372072</v>
      </c>
      <c r="H381" s="85"/>
      <c r="I381" s="86"/>
      <c r="J381" s="87">
        <f>+VLOOKUP(C381,'[10]Resumen Peso'!$B$1:$D$65536,3,0)</f>
        <v>4072.2986160606952</v>
      </c>
      <c r="N381" s="57"/>
      <c r="O381" s="57"/>
      <c r="P381" s="57"/>
      <c r="Q381" s="57"/>
      <c r="R381" s="57"/>
    </row>
    <row r="382" spans="1:18" x14ac:dyDescent="0.2">
      <c r="A382" s="78"/>
      <c r="B382" s="79">
        <f t="shared" si="5"/>
        <v>366</v>
      </c>
      <c r="C382" s="80" t="s">
        <v>409</v>
      </c>
      <c r="D382" s="81" t="str">
        <f>+"Torre de suspensión tipo S"&amp;IF(MID(C382,3,3)="220","C",IF(MID(C382,3,3)="138","S",""))&amp;IF(MID(C382,10,1)="D",2,1)&amp;" (5°)Tipo S"&amp;IF(MID(C382,3,3)="220","C",IF(MID(C382,3,3)="138","S",""))&amp;IF(MID(C382,10,1)="D",2,1)&amp;RIGHT(C382,2)</f>
        <v>Torre de suspensión tipo SC1 (5°)Tipo SC1-3</v>
      </c>
      <c r="E382" s="82" t="s">
        <v>44</v>
      </c>
      <c r="F382" s="83">
        <v>0</v>
      </c>
      <c r="G382" s="84">
        <f>VLOOKUP(C382,'[10]Resumen Peso'!$B$1:$D$65536,3,0)*$C$14</f>
        <v>7504.2309365813098</v>
      </c>
      <c r="H382" s="85"/>
      <c r="I382" s="86"/>
      <c r="J382" s="87">
        <f>+VLOOKUP(C382,'[10]Resumen Peso'!$B$1:$D$65536,3,0)</f>
        <v>4659.2966147721472</v>
      </c>
      <c r="N382" s="57"/>
      <c r="O382" s="57"/>
      <c r="P382" s="57"/>
      <c r="Q382" s="57"/>
      <c r="R382" s="57"/>
    </row>
    <row r="383" spans="1:18" x14ac:dyDescent="0.2">
      <c r="A383" s="78"/>
      <c r="B383" s="79">
        <f t="shared" si="5"/>
        <v>367</v>
      </c>
      <c r="C383" s="80" t="s">
        <v>410</v>
      </c>
      <c r="D383" s="81" t="str">
        <f>+"Torre de suspensión tipo S"&amp;IF(MID(C383,3,3)="220","C",IF(MID(C383,3,3)="138","S",""))&amp;IF(MID(C383,10,1)="D",2,1)&amp;" (5°)Tipo S"&amp;IF(MID(C383,3,3)="220","C",IF(MID(C383,3,3)="138","S",""))&amp;IF(MID(C383,10,1)="D",2,1)&amp;RIGHT(C383,2)</f>
        <v>Torre de suspensión tipo SC1 (5°)Tipo SC1±0</v>
      </c>
      <c r="E383" s="82" t="s">
        <v>44</v>
      </c>
      <c r="F383" s="83">
        <v>0</v>
      </c>
      <c r="G383" s="84">
        <f>VLOOKUP(C383,'[10]Resumen Peso'!$B$1:$D$65536,3,0)*$C$14</f>
        <v>8441.2046530723383</v>
      </c>
      <c r="H383" s="85"/>
      <c r="I383" s="86"/>
      <c r="J383" s="87">
        <f>+VLOOKUP(C383,'[10]Resumen Peso'!$B$1:$D$65536,3,0)</f>
        <v>5241.0535599236746</v>
      </c>
      <c r="N383" s="57"/>
      <c r="O383" s="57"/>
      <c r="P383" s="57"/>
      <c r="Q383" s="57"/>
      <c r="R383" s="57"/>
    </row>
    <row r="384" spans="1:18" x14ac:dyDescent="0.2">
      <c r="A384" s="78"/>
      <c r="B384" s="79">
        <f t="shared" si="5"/>
        <v>368</v>
      </c>
      <c r="C384" s="80" t="s">
        <v>411</v>
      </c>
      <c r="D384" s="81" t="str">
        <f>+"Torre de suspensión tipo S"&amp;IF(MID(C384,3,3)="220","C",IF(MID(C384,3,3)="138","S",""))&amp;IF(MID(C384,10,1)="D",2,1)&amp;" (5°)Tipo S"&amp;IF(MID(C384,3,3)="220","C",IF(MID(C384,3,3)="138","S",""))&amp;IF(MID(C384,10,1)="D",2,1)&amp;RIGHT(C384,2)</f>
        <v>Torre de suspensión tipo SC1 (5°)Tipo SC1+3</v>
      </c>
      <c r="E384" s="82" t="s">
        <v>44</v>
      </c>
      <c r="F384" s="83">
        <v>0</v>
      </c>
      <c r="G384" s="84">
        <f>VLOOKUP(C384,'[10]Resumen Peso'!$B$1:$D$65536,3,0)*$C$14</f>
        <v>9369.737164910297</v>
      </c>
      <c r="H384" s="85"/>
      <c r="I384" s="86"/>
      <c r="J384" s="87">
        <f>+VLOOKUP(C384,'[10]Resumen Peso'!$B$1:$D$65536,3,0)</f>
        <v>5817.5694515152791</v>
      </c>
      <c r="N384" s="57"/>
      <c r="O384" s="57"/>
      <c r="P384" s="57"/>
      <c r="Q384" s="57"/>
      <c r="R384" s="57"/>
    </row>
    <row r="385" spans="1:18" x14ac:dyDescent="0.2">
      <c r="A385" s="78"/>
      <c r="B385" s="79">
        <f t="shared" si="5"/>
        <v>369</v>
      </c>
      <c r="C385" s="80" t="s">
        <v>412</v>
      </c>
      <c r="D385" s="81" t="str">
        <f>+"Torre de suspensión tipo S"&amp;IF(MID(C385,3,3)="220","C",IF(MID(C385,3,3)="138","S",""))&amp;IF(MID(C385,10,1)="D",2,1)&amp;" (5°)Tipo S"&amp;IF(MID(C385,3,3)="220","C",IF(MID(C385,3,3)="138","S",""))&amp;IF(MID(C385,10,1)="D",2,1)&amp;RIGHT(C385,2)</f>
        <v>Torre de suspensión tipo SC1 (5°)Tipo SC1+6</v>
      </c>
      <c r="E385" s="82" t="s">
        <v>44</v>
      </c>
      <c r="F385" s="83">
        <v>0</v>
      </c>
      <c r="G385" s="84">
        <f>VLOOKUP(C385,'[10]Resumen Peso'!$B$1:$D$65536,3,0)*$C$14</f>
        <v>10298.269676748252</v>
      </c>
      <c r="H385" s="85"/>
      <c r="I385" s="86"/>
      <c r="J385" s="87">
        <f>+VLOOKUP(C385,'[10]Resumen Peso'!$B$1:$D$65536,3,0)</f>
        <v>6394.0853431068826</v>
      </c>
      <c r="N385" s="57"/>
      <c r="O385" s="57"/>
      <c r="P385" s="57"/>
      <c r="Q385" s="57"/>
      <c r="R385" s="57"/>
    </row>
    <row r="386" spans="1:18" x14ac:dyDescent="0.2">
      <c r="A386" s="78"/>
      <c r="B386" s="79">
        <f t="shared" si="5"/>
        <v>370</v>
      </c>
      <c r="C386" s="80" t="s">
        <v>413</v>
      </c>
      <c r="D386" s="81" t="str">
        <f>+"Torre de ángulo menor tipo A"&amp;IF(MID(C386,3,3)="220","C",IF(MID(C386,3,3)="138","S",""))&amp;IF(MID(C386,10,1)="D",2,1)&amp;" (30°)Tipo A"&amp;IF(MID(C386,3,3)="220","C",IF(MID(C386,3,3)="138","S",""))&amp;IF(MID(C386,10,1)="D",2,1)&amp;RIGHT(C386,2)</f>
        <v>Torre de ángulo menor tipo AC1 (30°)Tipo AC1-3</v>
      </c>
      <c r="E386" s="82" t="s">
        <v>44</v>
      </c>
      <c r="F386" s="83">
        <v>0</v>
      </c>
      <c r="G386" s="84">
        <f>VLOOKUP(C386,'[10]Resumen Peso'!$B$1:$D$65536,3,0)*$C$14</f>
        <v>11545.187545690793</v>
      </c>
      <c r="H386" s="85"/>
      <c r="I386" s="86"/>
      <c r="J386" s="87">
        <f>+VLOOKUP(C386,'[10]Resumen Peso'!$B$1:$D$65536,3,0)</f>
        <v>7168.283292871688</v>
      </c>
      <c r="N386" s="57"/>
      <c r="O386" s="57"/>
      <c r="P386" s="57"/>
      <c r="Q386" s="57"/>
      <c r="R386" s="57"/>
    </row>
    <row r="387" spans="1:18" x14ac:dyDescent="0.2">
      <c r="A387" s="78"/>
      <c r="B387" s="79">
        <f t="shared" si="5"/>
        <v>371</v>
      </c>
      <c r="C387" s="80" t="s">
        <v>414</v>
      </c>
      <c r="D387" s="81" t="str">
        <f>+"Torre de ángulo menor tipo A"&amp;IF(MID(C387,3,3)="220","C",IF(MID(C387,3,3)="138","S",""))&amp;IF(MID(C387,10,1)="D",2,1)&amp;" (30°)Tipo A"&amp;IF(MID(C387,3,3)="220","C",IF(MID(C387,3,3)="138","S",""))&amp;IF(MID(C387,10,1)="D",2,1)&amp;RIGHT(C387,2)</f>
        <v>Torre de ángulo menor tipo AC1 (30°)Tipo AC1±0</v>
      </c>
      <c r="E387" s="82" t="s">
        <v>44</v>
      </c>
      <c r="F387" s="83">
        <v>0</v>
      </c>
      <c r="G387" s="84">
        <f>VLOOKUP(C387,'[10]Resumen Peso'!$B$1:$D$65536,3,0)*$C$14</f>
        <v>12813.748663363809</v>
      </c>
      <c r="H387" s="85"/>
      <c r="I387" s="86"/>
      <c r="J387" s="87">
        <f>+VLOOKUP(C387,'[10]Resumen Peso'!$B$1:$D$65536,3,0)</f>
        <v>7955.9193039641377</v>
      </c>
      <c r="N387" s="57"/>
      <c r="O387" s="57"/>
      <c r="P387" s="57"/>
      <c r="Q387" s="57"/>
      <c r="R387" s="57"/>
    </row>
    <row r="388" spans="1:18" x14ac:dyDescent="0.2">
      <c r="A388" s="78"/>
      <c r="B388" s="79">
        <f t="shared" si="5"/>
        <v>372</v>
      </c>
      <c r="C388" s="80" t="s">
        <v>415</v>
      </c>
      <c r="D388" s="81" t="str">
        <f>+"Torre de ángulo menor tipo A"&amp;IF(MID(C388,3,3)="220","C",IF(MID(C388,3,3)="138","S",""))&amp;IF(MID(C388,10,1)="D",2,1)&amp;" (30°)Tipo A"&amp;IF(MID(C388,3,3)="220","C",IF(MID(C388,3,3)="138","S",""))&amp;IF(MID(C388,10,1)="D",2,1)&amp;RIGHT(C388,2)</f>
        <v>Torre de ángulo menor tipo AC1 (30°)Tipo AC1+3</v>
      </c>
      <c r="E388" s="82" t="s">
        <v>44</v>
      </c>
      <c r="F388" s="83">
        <v>0</v>
      </c>
      <c r="G388" s="84">
        <f>VLOOKUP(C388,'[10]Resumen Peso'!$B$1:$D$65536,3,0)*$C$14</f>
        <v>14082.309781036825</v>
      </c>
      <c r="H388" s="85"/>
      <c r="I388" s="86"/>
      <c r="J388" s="87">
        <f>+VLOOKUP(C388,'[10]Resumen Peso'!$B$1:$D$65536,3,0)</f>
        <v>8743.5553150565866</v>
      </c>
      <c r="N388" s="57"/>
      <c r="O388" s="57"/>
      <c r="P388" s="57"/>
      <c r="Q388" s="57"/>
      <c r="R388" s="57"/>
    </row>
    <row r="389" spans="1:18" x14ac:dyDescent="0.2">
      <c r="A389" s="78"/>
      <c r="B389" s="79">
        <f t="shared" si="5"/>
        <v>373</v>
      </c>
      <c r="C389" s="80" t="s">
        <v>416</v>
      </c>
      <c r="D389" s="81" t="str">
        <f>+"Torre de ángulo mayor tipo B"&amp;IF(MID(C389,3,3)="220","C",IF(MID(C389,3,3)="138","S",""))&amp;IF(MID(C389,10,1)="D",2,1)&amp;" (65°)Tipo B"&amp;IF(MID(C389,3,3)="220","C",IF(MID(C389,3,3)="138","S",""))&amp;IF(MID(C389,10,1)="D",2,1)&amp;RIGHT(C389,2)</f>
        <v>Torre de ángulo mayor tipo BC1 (65°)Tipo BC1-3</v>
      </c>
      <c r="E389" s="82" t="s">
        <v>44</v>
      </c>
      <c r="F389" s="83">
        <v>0</v>
      </c>
      <c r="G389" s="84">
        <f>VLOOKUP(C389,'[10]Resumen Peso'!$B$1:$D$65536,3,0)*$C$14</f>
        <v>15580.134489794749</v>
      </c>
      <c r="H389" s="85"/>
      <c r="I389" s="86"/>
      <c r="J389" s="87">
        <f>+VLOOKUP(C389,'[10]Resumen Peso'!$B$1:$D$65536,3,0)</f>
        <v>9673.538634335564</v>
      </c>
      <c r="N389" s="57"/>
      <c r="O389" s="57"/>
      <c r="P389" s="57"/>
      <c r="Q389" s="57"/>
      <c r="R389" s="57"/>
    </row>
    <row r="390" spans="1:18" x14ac:dyDescent="0.2">
      <c r="A390" s="78"/>
      <c r="B390" s="79">
        <f t="shared" si="5"/>
        <v>374</v>
      </c>
      <c r="C390" s="80" t="s">
        <v>417</v>
      </c>
      <c r="D390" s="81" t="str">
        <f>+"Torre de ángulo mayor tipo B"&amp;IF(MID(C390,3,3)="220","C",IF(MID(C390,3,3)="138","S",""))&amp;IF(MID(C390,10,1)="D",2,1)&amp;" (65°)Tipo B"&amp;IF(MID(C390,3,3)="220","C",IF(MID(C390,3,3)="138","S",""))&amp;IF(MID(C390,10,1)="D",2,1)&amp;RIGHT(C390,2)</f>
        <v>Torre de ángulo mayor tipo BC1 (65°)Tipo BC1±0</v>
      </c>
      <c r="E390" s="82" t="s">
        <v>44</v>
      </c>
      <c r="F390" s="83">
        <v>0</v>
      </c>
      <c r="G390" s="84">
        <f>VLOOKUP(C390,'[10]Resumen Peso'!$B$1:$D$65536,3,0)*$C$14</f>
        <v>17349.815690194599</v>
      </c>
      <c r="H390" s="85"/>
      <c r="I390" s="86"/>
      <c r="J390" s="87">
        <f>+VLOOKUP(C390,'[10]Resumen Peso'!$B$1:$D$65536,3,0)</f>
        <v>10772.314737567443</v>
      </c>
      <c r="N390" s="57"/>
      <c r="O390" s="57"/>
      <c r="P390" s="57"/>
      <c r="Q390" s="57"/>
      <c r="R390" s="57"/>
    </row>
    <row r="391" spans="1:18" x14ac:dyDescent="0.2">
      <c r="A391" s="78"/>
      <c r="B391" s="79">
        <f t="shared" si="5"/>
        <v>375</v>
      </c>
      <c r="C391" s="80" t="s">
        <v>418</v>
      </c>
      <c r="D391" s="81" t="str">
        <f>+"Torre de ángulo mayor tipo B"&amp;IF(MID(C391,3,3)="220","C",IF(MID(C391,3,3)="138","S",""))&amp;IF(MID(C391,10,1)="D",2,1)&amp;" (65°)Tipo B"&amp;IF(MID(C391,3,3)="220","C",IF(MID(C391,3,3)="138","S",""))&amp;IF(MID(C391,10,1)="D",2,1)&amp;RIGHT(C391,2)</f>
        <v>Torre de ángulo mayor tipo BC1 (65°)Tipo BC1+3</v>
      </c>
      <c r="E391" s="82" t="s">
        <v>44</v>
      </c>
      <c r="F391" s="83">
        <v>0</v>
      </c>
      <c r="G391" s="84">
        <f>VLOOKUP(C391,'[10]Resumen Peso'!$B$1:$D$65536,3,0)*$C$14</f>
        <v>19431.793573017952</v>
      </c>
      <c r="H391" s="85"/>
      <c r="I391" s="86"/>
      <c r="J391" s="87">
        <f>+VLOOKUP(C391,'[10]Resumen Peso'!$B$1:$D$65536,3,0)</f>
        <v>12064.992506075538</v>
      </c>
      <c r="N391" s="57"/>
      <c r="O391" s="57"/>
      <c r="P391" s="57"/>
      <c r="Q391" s="57"/>
      <c r="R391" s="57"/>
    </row>
    <row r="392" spans="1:18" x14ac:dyDescent="0.2">
      <c r="A392" s="78"/>
      <c r="B392" s="79">
        <f t="shared" si="5"/>
        <v>376</v>
      </c>
      <c r="C392" s="80" t="s">
        <v>419</v>
      </c>
      <c r="D392" s="81" t="str">
        <f>+"Torre de anclaje, retención intermedia y terminal (15°) Tipo R"&amp;IF(MID(C392,3,3)="220","C",IF(MID(C392,3,3)="138","S",""))&amp;IF(MID(C392,10,1)="D",2,1)&amp;RIGHT(C392,2)</f>
        <v>Torre de anclaje, retención intermedia y terminal (15°) Tipo RC1-3</v>
      </c>
      <c r="E392" s="82" t="s">
        <v>44</v>
      </c>
      <c r="F392" s="83">
        <v>0</v>
      </c>
      <c r="G392" s="84">
        <f>VLOOKUP(C392,'[10]Resumen Peso'!$B$1:$D$65536,3,0)*$C$14</f>
        <v>20060.429444920774</v>
      </c>
      <c r="H392" s="85"/>
      <c r="I392" s="86"/>
      <c r="J392" s="87">
        <f>+VLOOKUP(C392,'[10]Resumen Peso'!$B$1:$D$65536,3,0)</f>
        <v>12455.305785961818</v>
      </c>
      <c r="N392" s="57"/>
      <c r="O392" s="57"/>
      <c r="P392" s="57"/>
      <c r="Q392" s="57"/>
      <c r="R392" s="57"/>
    </row>
    <row r="393" spans="1:18" x14ac:dyDescent="0.2">
      <c r="A393" s="78"/>
      <c r="B393" s="79">
        <f t="shared" si="5"/>
        <v>377</v>
      </c>
      <c r="C393" s="80" t="s">
        <v>420</v>
      </c>
      <c r="D393" s="81" t="str">
        <f>+"Torre de anclaje, retención intermedia y terminal (15°) Tipo R"&amp;IF(MID(C393,3,3)="220","C",IF(MID(C393,3,3)="138","S",""))&amp;IF(MID(C393,10,1)="D",2,1)&amp;RIGHT(C393,2)</f>
        <v>Torre de anclaje, retención intermedia y terminal (15°) Tipo RC1±0</v>
      </c>
      <c r="E393" s="82" t="s">
        <v>44</v>
      </c>
      <c r="F393" s="83">
        <v>0</v>
      </c>
      <c r="G393" s="84">
        <f>VLOOKUP(C393,'[10]Resumen Peso'!$B$1:$D$65536,3,0)*$C$14</f>
        <v>22363.912424660837</v>
      </c>
      <c r="H393" s="85"/>
      <c r="I393" s="86"/>
      <c r="J393" s="87">
        <f>+VLOOKUP(C393,'[10]Resumen Peso'!$B$1:$D$65536,3,0)</f>
        <v>13885.513696724434</v>
      </c>
      <c r="N393" s="57"/>
      <c r="O393" s="57"/>
      <c r="P393" s="57"/>
      <c r="Q393" s="57"/>
      <c r="R393" s="57"/>
    </row>
    <row r="394" spans="1:18" x14ac:dyDescent="0.2">
      <c r="A394" s="78"/>
      <c r="B394" s="79">
        <f t="shared" si="5"/>
        <v>378</v>
      </c>
      <c r="C394" s="80" t="s">
        <v>421</v>
      </c>
      <c r="D394" s="81" t="str">
        <f>+"Torre de anclaje, retención intermedia y terminal (15°) Tipo R"&amp;IF(MID(C394,3,3)="220","C",IF(MID(C394,3,3)="138","S",""))&amp;IF(MID(C394,10,1)="D",2,1)&amp;RIGHT(C394,2)</f>
        <v>Torre de anclaje, retención intermedia y terminal (15°) Tipo RC1+3</v>
      </c>
      <c r="E394" s="82" t="s">
        <v>44</v>
      </c>
      <c r="F394" s="83">
        <v>0</v>
      </c>
      <c r="G394" s="84">
        <f>VLOOKUP(C394,'[10]Resumen Peso'!$B$1:$D$65536,3,0)*$C$14</f>
        <v>24667.395404400904</v>
      </c>
      <c r="H394" s="85"/>
      <c r="I394" s="86"/>
      <c r="J394" s="87">
        <f>+VLOOKUP(C394,'[10]Resumen Peso'!$B$1:$D$65536,3,0)</f>
        <v>15315.72160748705</v>
      </c>
      <c r="N394" s="57"/>
      <c r="O394" s="57"/>
      <c r="P394" s="57"/>
      <c r="Q394" s="57"/>
      <c r="R394" s="57"/>
    </row>
    <row r="395" spans="1:18" x14ac:dyDescent="0.2">
      <c r="A395" s="78"/>
      <c r="B395" s="79">
        <f t="shared" si="5"/>
        <v>379</v>
      </c>
      <c r="C395" s="80" t="s">
        <v>422</v>
      </c>
      <c r="D395" s="81" t="str">
        <f>+"Torre de suspensión tipo S"&amp;IF(MID(C395,3,3)="220","C",IF(MID(C395,3,3)="138","S",""))&amp;IF(MID(C395,10,1)="D",2,1)&amp;" (5°)Tipo S"&amp;IF(MID(C395,3,3)="220","C",IF(MID(C395,3,3)="138","S",""))&amp;IF(MID(C395,10,1)="D",2,1)&amp;RIGHT(C395,2)</f>
        <v>Torre de suspensión tipo SC1 (5°)Tipo SC1-6</v>
      </c>
      <c r="E395" s="82" t="s">
        <v>44</v>
      </c>
      <c r="F395" s="83">
        <v>0</v>
      </c>
      <c r="G395" s="84">
        <f>VLOOKUP(C395,'[10]Resumen Peso'!$B$1:$D$65536,3,0)*$C$14</f>
        <v>6146.328655469013</v>
      </c>
      <c r="H395" s="85"/>
      <c r="I395" s="86"/>
      <c r="J395" s="87">
        <f>+VLOOKUP(C395,'[10]Resumen Peso'!$B$1:$D$65536,3,0)</f>
        <v>3816.1896321850386</v>
      </c>
      <c r="N395" s="57"/>
      <c r="O395" s="57"/>
      <c r="P395" s="57"/>
      <c r="Q395" s="57"/>
      <c r="R395" s="57"/>
    </row>
    <row r="396" spans="1:18" x14ac:dyDescent="0.2">
      <c r="A396" s="78"/>
      <c r="B396" s="79">
        <f t="shared" si="5"/>
        <v>380</v>
      </c>
      <c r="C396" s="80" t="s">
        <v>423</v>
      </c>
      <c r="D396" s="81" t="str">
        <f>+"Torre de suspensión tipo S"&amp;IF(MID(C396,3,3)="220","C",IF(MID(C396,3,3)="138","S",""))&amp;IF(MID(C396,10,1)="D",2,1)&amp;" (5°)Tipo S"&amp;IF(MID(C396,3,3)="220","C",IF(MID(C396,3,3)="138","S",""))&amp;IF(MID(C396,10,1)="D",2,1)&amp;RIGHT(C396,2)</f>
        <v>Torre de suspensión tipo SC1 (5°)Tipo SC1-3</v>
      </c>
      <c r="E396" s="82" t="s">
        <v>44</v>
      </c>
      <c r="F396" s="83">
        <v>0</v>
      </c>
      <c r="G396" s="84">
        <f>VLOOKUP(C396,'[10]Resumen Peso'!$B$1:$D$65536,3,0)*$C$14</f>
        <v>7032.2859391402226</v>
      </c>
      <c r="H396" s="85"/>
      <c r="I396" s="86"/>
      <c r="J396" s="87">
        <f>+VLOOKUP(C396,'[10]Resumen Peso'!$B$1:$D$65536,3,0)</f>
        <v>4366.2710206081074</v>
      </c>
      <c r="N396" s="57"/>
      <c r="O396" s="57"/>
      <c r="P396" s="57"/>
      <c r="Q396" s="57"/>
      <c r="R396" s="57"/>
    </row>
    <row r="397" spans="1:18" x14ac:dyDescent="0.2">
      <c r="A397" s="78"/>
      <c r="B397" s="79">
        <f t="shared" si="5"/>
        <v>381</v>
      </c>
      <c r="C397" s="80" t="s">
        <v>424</v>
      </c>
      <c r="D397" s="81" t="str">
        <f>+"Torre de suspensión tipo S"&amp;IF(MID(C397,3,3)="220","C",IF(MID(C397,3,3)="138","S",""))&amp;IF(MID(C397,10,1)="D",2,1)&amp;" (5°)Tipo S"&amp;IF(MID(C397,3,3)="220","C",IF(MID(C397,3,3)="138","S",""))&amp;IF(MID(C397,10,1)="D",2,1)&amp;RIGHT(C397,2)</f>
        <v>Torre de suspensión tipo SC1 (5°)Tipo SC1±0</v>
      </c>
      <c r="E397" s="82" t="s">
        <v>44</v>
      </c>
      <c r="F397" s="83">
        <v>0</v>
      </c>
      <c r="G397" s="84">
        <f>VLOOKUP(C397,'[10]Resumen Peso'!$B$1:$D$65536,3,0)*$C$14</f>
        <v>7910.3328899215094</v>
      </c>
      <c r="H397" s="85"/>
      <c r="I397" s="86"/>
      <c r="J397" s="87">
        <f>+VLOOKUP(C397,'[10]Resumen Peso'!$B$1:$D$65536,3,0)</f>
        <v>4911.4409680631125</v>
      </c>
      <c r="N397" s="57"/>
      <c r="O397" s="57"/>
      <c r="P397" s="57"/>
      <c r="Q397" s="57"/>
      <c r="R397" s="57"/>
    </row>
    <row r="398" spans="1:18" x14ac:dyDescent="0.2">
      <c r="A398" s="78"/>
      <c r="B398" s="79">
        <f t="shared" si="5"/>
        <v>382</v>
      </c>
      <c r="C398" s="80" t="s">
        <v>425</v>
      </c>
      <c r="D398" s="81" t="str">
        <f>+"Torre de suspensión tipo S"&amp;IF(MID(C398,3,3)="220","C",IF(MID(C398,3,3)="138","S",""))&amp;IF(MID(C398,10,1)="D",2,1)&amp;" (5°)Tipo S"&amp;IF(MID(C398,3,3)="220","C",IF(MID(C398,3,3)="138","S",""))&amp;IF(MID(C398,10,1)="D",2,1)&amp;RIGHT(C398,2)</f>
        <v>Torre de suspensión tipo SC1 (5°)Tipo SC1+3</v>
      </c>
      <c r="E398" s="82" t="s">
        <v>44</v>
      </c>
      <c r="F398" s="83">
        <v>0</v>
      </c>
      <c r="G398" s="84">
        <f>VLOOKUP(C398,'[10]Resumen Peso'!$B$1:$D$65536,3,0)*$C$14</f>
        <v>8780.4695078128752</v>
      </c>
      <c r="H398" s="85"/>
      <c r="I398" s="86"/>
      <c r="J398" s="87">
        <f>+VLOOKUP(C398,'[10]Resumen Peso'!$B$1:$D$65536,3,0)</f>
        <v>5451.6994745500551</v>
      </c>
      <c r="N398" s="57"/>
      <c r="O398" s="57"/>
      <c r="P398" s="57"/>
      <c r="Q398" s="57"/>
      <c r="R398" s="57"/>
    </row>
    <row r="399" spans="1:18" x14ac:dyDescent="0.2">
      <c r="A399" s="78"/>
      <c r="B399" s="79">
        <f t="shared" si="5"/>
        <v>383</v>
      </c>
      <c r="C399" s="80" t="s">
        <v>426</v>
      </c>
      <c r="D399" s="81" t="str">
        <f>+"Torre de suspensión tipo S"&amp;IF(MID(C399,3,3)="220","C",IF(MID(C399,3,3)="138","S",""))&amp;IF(MID(C399,10,1)="D",2,1)&amp;" (5°)Tipo S"&amp;IF(MID(C399,3,3)="220","C",IF(MID(C399,3,3)="138","S",""))&amp;IF(MID(C399,10,1)="D",2,1)&amp;RIGHT(C399,2)</f>
        <v>Torre de suspensión tipo SC1 (5°)Tipo SC1+6</v>
      </c>
      <c r="E399" s="82" t="s">
        <v>44</v>
      </c>
      <c r="F399" s="83">
        <v>0</v>
      </c>
      <c r="G399" s="84">
        <f>VLOOKUP(C399,'[10]Resumen Peso'!$B$1:$D$65536,3,0)*$C$14</f>
        <v>9650.6061257042402</v>
      </c>
      <c r="H399" s="85"/>
      <c r="I399" s="86"/>
      <c r="J399" s="87">
        <f>+VLOOKUP(C399,'[10]Resumen Peso'!$B$1:$D$65536,3,0)</f>
        <v>5991.9579810369969</v>
      </c>
      <c r="N399" s="57"/>
      <c r="O399" s="57"/>
      <c r="P399" s="57"/>
      <c r="Q399" s="57"/>
      <c r="R399" s="57"/>
    </row>
    <row r="400" spans="1:18" x14ac:dyDescent="0.2">
      <c r="A400" s="78"/>
      <c r="B400" s="79">
        <f t="shared" si="5"/>
        <v>384</v>
      </c>
      <c r="C400" s="80" t="s">
        <v>427</v>
      </c>
      <c r="D400" s="81" t="str">
        <f>+"Torre de ángulo menor tipo A"&amp;IF(MID(C400,3,3)="220","C",IF(MID(C400,3,3)="138","S",""))&amp;IF(MID(C400,10,1)="D",2,1)&amp;" (30°)Tipo A"&amp;IF(MID(C400,3,3)="220","C",IF(MID(C400,3,3)="138","S",""))&amp;IF(MID(C400,10,1)="D",2,1)&amp;RIGHT(C400,2)</f>
        <v>Torre de ángulo menor tipo AC1 (30°)Tipo AC1-3</v>
      </c>
      <c r="E400" s="82" t="s">
        <v>44</v>
      </c>
      <c r="F400" s="83">
        <v>0</v>
      </c>
      <c r="G400" s="84">
        <f>VLOOKUP(C400,'[10]Resumen Peso'!$B$1:$D$65536,3,0)*$C$14</f>
        <v>10819.104679537668</v>
      </c>
      <c r="H400" s="85"/>
      <c r="I400" s="86"/>
      <c r="J400" s="87">
        <f>+VLOOKUP(C400,'[10]Resumen Peso'!$B$1:$D$65536,3,0)</f>
        <v>6717.4662179573443</v>
      </c>
      <c r="N400" s="57"/>
      <c r="O400" s="57"/>
      <c r="P400" s="57"/>
      <c r="Q400" s="57"/>
      <c r="R400" s="57"/>
    </row>
    <row r="401" spans="1:18" x14ac:dyDescent="0.2">
      <c r="A401" s="78"/>
      <c r="B401" s="79">
        <f t="shared" si="5"/>
        <v>385</v>
      </c>
      <c r="C401" s="80" t="s">
        <v>428</v>
      </c>
      <c r="D401" s="81" t="str">
        <f>+"Torre de ángulo menor tipo A"&amp;IF(MID(C401,3,3)="220","C",IF(MID(C401,3,3)="138","S",""))&amp;IF(MID(C401,10,1)="D",2,1)&amp;" (30°)Tipo A"&amp;IF(MID(C401,3,3)="220","C",IF(MID(C401,3,3)="138","S",""))&amp;IF(MID(C401,10,1)="D",2,1)&amp;RIGHT(C401,2)</f>
        <v>Torre de ángulo menor tipo AC1 (30°)Tipo AC1±0</v>
      </c>
      <c r="E401" s="82" t="s">
        <v>44</v>
      </c>
      <c r="F401" s="83">
        <v>0</v>
      </c>
      <c r="G401" s="84">
        <f>VLOOKUP(C401,'[10]Resumen Peso'!$B$1:$D$65536,3,0)*$C$14</f>
        <v>12007.885326900852</v>
      </c>
      <c r="H401" s="85"/>
      <c r="I401" s="86"/>
      <c r="J401" s="87">
        <f>+VLOOKUP(C401,'[10]Resumen Peso'!$B$1:$D$65536,3,0)</f>
        <v>7455.5673895198051</v>
      </c>
      <c r="N401" s="57"/>
      <c r="O401" s="57"/>
      <c r="P401" s="57"/>
      <c r="Q401" s="57"/>
      <c r="R401" s="57"/>
    </row>
    <row r="402" spans="1:18" x14ac:dyDescent="0.2">
      <c r="A402" s="78"/>
      <c r="B402" s="79">
        <f t="shared" ref="B402:B465" si="6">1+B401</f>
        <v>386</v>
      </c>
      <c r="C402" s="80" t="s">
        <v>429</v>
      </c>
      <c r="D402" s="81" t="str">
        <f>+"Torre de ángulo menor tipo A"&amp;IF(MID(C402,3,3)="220","C",IF(MID(C402,3,3)="138","S",""))&amp;IF(MID(C402,10,1)="D",2,1)&amp;" (30°)Tipo A"&amp;IF(MID(C402,3,3)="220","C",IF(MID(C402,3,3)="138","S",""))&amp;IF(MID(C402,10,1)="D",2,1)&amp;RIGHT(C402,2)</f>
        <v>Torre de ángulo menor tipo AC1 (30°)Tipo AC1+3</v>
      </c>
      <c r="E402" s="82" t="s">
        <v>44</v>
      </c>
      <c r="F402" s="83">
        <v>0</v>
      </c>
      <c r="G402" s="84">
        <f>VLOOKUP(C402,'[10]Resumen Peso'!$B$1:$D$65536,3,0)*$C$14</f>
        <v>13196.665974264037</v>
      </c>
      <c r="H402" s="85"/>
      <c r="I402" s="86"/>
      <c r="J402" s="87">
        <f>+VLOOKUP(C402,'[10]Resumen Peso'!$B$1:$D$65536,3,0)</f>
        <v>8193.668561082266</v>
      </c>
      <c r="N402" s="57"/>
      <c r="O402" s="57"/>
      <c r="P402" s="57"/>
      <c r="Q402" s="57"/>
      <c r="R402" s="57"/>
    </row>
    <row r="403" spans="1:18" x14ac:dyDescent="0.2">
      <c r="A403" s="78"/>
      <c r="B403" s="79">
        <f t="shared" si="6"/>
        <v>387</v>
      </c>
      <c r="C403" s="80" t="s">
        <v>430</v>
      </c>
      <c r="D403" s="81" t="str">
        <f>+"Torre de ángulo mayor tipo B"&amp;IF(MID(C403,3,3)="220","C",IF(MID(C403,3,3)="138","S",""))&amp;IF(MID(C403,10,1)="D",2,1)&amp;" (65°)Tipo B"&amp;IF(MID(C403,3,3)="220","C",IF(MID(C403,3,3)="138","S",""))&amp;IF(MID(C403,10,1)="D",2,1)&amp;RIGHT(C403,2)</f>
        <v>Torre de ángulo mayor tipo BC1 (65°)Tipo BC1-3</v>
      </c>
      <c r="E403" s="82" t="s">
        <v>44</v>
      </c>
      <c r="F403" s="83">
        <v>0</v>
      </c>
      <c r="G403" s="84">
        <f>VLOOKUP(C403,'[10]Resumen Peso'!$B$1:$D$65536,3,0)*$C$14</f>
        <v>14600.291705896134</v>
      </c>
      <c r="H403" s="85"/>
      <c r="I403" s="86"/>
      <c r="J403" s="87">
        <f>+VLOOKUP(C403,'[10]Resumen Peso'!$B$1:$D$65536,3,0)</f>
        <v>9065.1647443780166</v>
      </c>
      <c r="N403" s="57"/>
      <c r="O403" s="57"/>
      <c r="P403" s="57"/>
      <c r="Q403" s="57"/>
      <c r="R403" s="57"/>
    </row>
    <row r="404" spans="1:18" x14ac:dyDescent="0.2">
      <c r="A404" s="78"/>
      <c r="B404" s="79">
        <f t="shared" si="6"/>
        <v>388</v>
      </c>
      <c r="C404" s="80" t="s">
        <v>431</v>
      </c>
      <c r="D404" s="81" t="str">
        <f>+"Torre de ángulo mayor tipo B"&amp;IF(MID(C404,3,3)="220","C",IF(MID(C404,3,3)="138","S",""))&amp;IF(MID(C404,10,1)="D",2,1)&amp;" (65°)Tipo B"&amp;IF(MID(C404,3,3)="220","C",IF(MID(C404,3,3)="138","S",""))&amp;IF(MID(C404,10,1)="D",2,1)&amp;RIGHT(C404,2)</f>
        <v>Torre de ángulo mayor tipo BC1 (65°)Tipo BC1±0</v>
      </c>
      <c r="E404" s="82" t="s">
        <v>44</v>
      </c>
      <c r="F404" s="83">
        <v>0</v>
      </c>
      <c r="G404" s="84">
        <f>VLOOKUP(C404,'[10]Resumen Peso'!$B$1:$D$65536,3,0)*$C$14</f>
        <v>16258.676732623755</v>
      </c>
      <c r="H404" s="85"/>
      <c r="I404" s="86"/>
      <c r="J404" s="87">
        <f>+VLOOKUP(C404,'[10]Resumen Peso'!$B$1:$D$65536,3,0)</f>
        <v>10094.838245409817</v>
      </c>
      <c r="N404" s="57"/>
      <c r="O404" s="57"/>
      <c r="P404" s="57"/>
      <c r="Q404" s="57"/>
      <c r="R404" s="57"/>
    </row>
    <row r="405" spans="1:18" x14ac:dyDescent="0.2">
      <c r="A405" s="78"/>
      <c r="B405" s="79">
        <f t="shared" si="6"/>
        <v>389</v>
      </c>
      <c r="C405" s="80" t="s">
        <v>432</v>
      </c>
      <c r="D405" s="81" t="str">
        <f>+"Torre de ángulo mayor tipo B"&amp;IF(MID(C405,3,3)="220","C",IF(MID(C405,3,3)="138","S",""))&amp;IF(MID(C405,10,1)="D",2,1)&amp;" (65°)Tipo B"&amp;IF(MID(C405,3,3)="220","C",IF(MID(C405,3,3)="138","S",""))&amp;IF(MID(C405,10,1)="D",2,1)&amp;RIGHT(C405,2)</f>
        <v>Torre de ángulo mayor tipo BC1 (65°)Tipo BC1+3</v>
      </c>
      <c r="E405" s="82" t="s">
        <v>44</v>
      </c>
      <c r="F405" s="83">
        <v>0</v>
      </c>
      <c r="G405" s="84">
        <f>VLOOKUP(C405,'[10]Resumen Peso'!$B$1:$D$65536,3,0)*$C$14</f>
        <v>18209.717940538609</v>
      </c>
      <c r="H405" s="85"/>
      <c r="I405" s="86"/>
      <c r="J405" s="87">
        <f>+VLOOKUP(C405,'[10]Resumen Peso'!$B$1:$D$65536,3,0)</f>
        <v>11306.218834858997</v>
      </c>
      <c r="N405" s="57"/>
      <c r="O405" s="57"/>
      <c r="P405" s="57"/>
      <c r="Q405" s="57"/>
      <c r="R405" s="57"/>
    </row>
    <row r="406" spans="1:18" x14ac:dyDescent="0.2">
      <c r="A406" s="78"/>
      <c r="B406" s="79">
        <f t="shared" si="6"/>
        <v>390</v>
      </c>
      <c r="C406" s="80" t="s">
        <v>433</v>
      </c>
      <c r="D406" s="81" t="str">
        <f>+"Torre de anclaje, retención intermedia y terminal (15°) Tipo R"&amp;IF(MID(C406,3,3)="220","C",IF(MID(C406,3,3)="138","S",""))&amp;IF(MID(C406,10,1)="D",2,1)&amp;RIGHT(C406,2)</f>
        <v>Torre de anclaje, retención intermedia y terminal (15°) Tipo RC1-3</v>
      </c>
      <c r="E406" s="82" t="s">
        <v>44</v>
      </c>
      <c r="F406" s="83">
        <v>0</v>
      </c>
      <c r="G406" s="84">
        <f>VLOOKUP(C406,'[10]Resumen Peso'!$B$1:$D$65536,3,0)*$C$14</f>
        <v>18798.818574591762</v>
      </c>
      <c r="H406" s="85"/>
      <c r="I406" s="86"/>
      <c r="J406" s="87">
        <f>+VLOOKUP(C406,'[10]Resumen Peso'!$B$1:$D$65536,3,0)</f>
        <v>11671.985109004929</v>
      </c>
      <c r="N406" s="57"/>
      <c r="O406" s="57"/>
      <c r="P406" s="57"/>
      <c r="Q406" s="57"/>
      <c r="R406" s="57"/>
    </row>
    <row r="407" spans="1:18" x14ac:dyDescent="0.2">
      <c r="A407" s="78"/>
      <c r="B407" s="79">
        <f t="shared" si="6"/>
        <v>391</v>
      </c>
      <c r="C407" s="80" t="s">
        <v>434</v>
      </c>
      <c r="D407" s="81" t="str">
        <f>+"Torre de anclaje, retención intermedia y terminal (15°) Tipo R"&amp;IF(MID(C407,3,3)="220","C",IF(MID(C407,3,3)="138","S",""))&amp;IF(MID(C407,10,1)="D",2,1)&amp;RIGHT(C407,2)</f>
        <v>Torre de anclaje, retención intermedia y terminal (15°) Tipo RC1±0</v>
      </c>
      <c r="E407" s="82" t="s">
        <v>44</v>
      </c>
      <c r="F407" s="83">
        <v>0</v>
      </c>
      <c r="G407" s="84">
        <f>VLOOKUP(C407,'[10]Resumen Peso'!$B$1:$D$65536,3,0)*$C$14</f>
        <v>20957.434308352018</v>
      </c>
      <c r="H407" s="85"/>
      <c r="I407" s="86"/>
      <c r="J407" s="87">
        <f>+VLOOKUP(C407,'[10]Resumen Peso'!$B$1:$D$65536,3,0)</f>
        <v>13012.246498333254</v>
      </c>
      <c r="N407" s="57"/>
      <c r="O407" s="57"/>
      <c r="P407" s="57"/>
      <c r="Q407" s="57"/>
      <c r="R407" s="57"/>
    </row>
    <row r="408" spans="1:18" x14ac:dyDescent="0.2">
      <c r="A408" s="78"/>
      <c r="B408" s="79">
        <f t="shared" si="6"/>
        <v>392</v>
      </c>
      <c r="C408" s="80" t="s">
        <v>435</v>
      </c>
      <c r="D408" s="81" t="str">
        <f>+"Torre de anclaje, retención intermedia y terminal (15°) Tipo R"&amp;IF(MID(C408,3,3)="220","C",IF(MID(C408,3,3)="138","S",""))&amp;IF(MID(C408,10,1)="D",2,1)&amp;RIGHT(C408,2)</f>
        <v>Torre de anclaje, retención intermedia y terminal (15°) Tipo RC1+3</v>
      </c>
      <c r="E408" s="82" t="s">
        <v>44</v>
      </c>
      <c r="F408" s="83">
        <v>0</v>
      </c>
      <c r="G408" s="84">
        <f>VLOOKUP(C408,'[10]Resumen Peso'!$B$1:$D$65536,3,0)*$C$14</f>
        <v>23116.050042112278</v>
      </c>
      <c r="H408" s="85"/>
      <c r="I408" s="86"/>
      <c r="J408" s="87">
        <f>+VLOOKUP(C408,'[10]Resumen Peso'!$B$1:$D$65536,3,0)</f>
        <v>14352.507887661579</v>
      </c>
      <c r="N408" s="57"/>
      <c r="O408" s="57"/>
      <c r="P408" s="57"/>
      <c r="Q408" s="57"/>
      <c r="R408" s="57"/>
    </row>
    <row r="409" spans="1:18" x14ac:dyDescent="0.2">
      <c r="A409" s="78"/>
      <c r="B409" s="79">
        <f t="shared" si="6"/>
        <v>393</v>
      </c>
      <c r="C409" s="80" t="s">
        <v>436</v>
      </c>
      <c r="D409" s="81" t="str">
        <f>+"Torre de suspensión tipo S"&amp;IF(MID(C409,3,3)="220","C",IF(MID(C409,3,3)="138","S",""))&amp;IF(MID(C409,10,1)="D",2,1)&amp;" (5°)Tipo S"&amp;IF(MID(C409,3,3)="220","C",IF(MID(C409,3,3)="138","S",""))&amp;IF(MID(C409,10,1)="D",2,1)&amp;RIGHT(C409,2)</f>
        <v>Torre de suspensión tipo SC1 (5°)Tipo SC1-6</v>
      </c>
      <c r="E409" s="82" t="s">
        <v>44</v>
      </c>
      <c r="F409" s="83">
        <v>0</v>
      </c>
      <c r="G409" s="84">
        <f>VLOOKUP(C409,'[10]Resumen Peso'!$B$1:$D$65536,3,0)*$C$14</f>
        <v>5735.4865200072591</v>
      </c>
      <c r="H409" s="85"/>
      <c r="I409" s="86"/>
      <c r="J409" s="87">
        <f>+VLOOKUP(C409,'[10]Resumen Peso'!$B$1:$D$65536,3,0)</f>
        <v>3561.1021505843223</v>
      </c>
      <c r="N409" s="57"/>
      <c r="O409" s="57"/>
      <c r="P409" s="57"/>
      <c r="Q409" s="57"/>
      <c r="R409" s="57"/>
    </row>
    <row r="410" spans="1:18" x14ac:dyDescent="0.2">
      <c r="A410" s="78"/>
      <c r="B410" s="79">
        <f t="shared" si="6"/>
        <v>394</v>
      </c>
      <c r="C410" s="80" t="s">
        <v>437</v>
      </c>
      <c r="D410" s="81" t="str">
        <f>+"Torre de suspensión tipo S"&amp;IF(MID(C410,3,3)="220","C",IF(MID(C410,3,3)="138","S",""))&amp;IF(MID(C410,10,1)="D",2,1)&amp;" (5°)Tipo S"&amp;IF(MID(C410,3,3)="220","C",IF(MID(C410,3,3)="138","S",""))&amp;IF(MID(C410,10,1)="D",2,1)&amp;RIGHT(C410,2)</f>
        <v>Torre de suspensión tipo SC1 (5°)Tipo SC1-3</v>
      </c>
      <c r="E410" s="82" t="s">
        <v>44</v>
      </c>
      <c r="F410" s="83">
        <v>0</v>
      </c>
      <c r="G410" s="84">
        <f>VLOOKUP(C410,'[10]Resumen Peso'!$B$1:$D$65536,3,0)*$C$14</f>
        <v>6562.2233156839811</v>
      </c>
      <c r="H410" s="85"/>
      <c r="I410" s="86"/>
      <c r="J410" s="87">
        <f>+VLOOKUP(C410,'[10]Resumen Peso'!$B$1:$D$65536,3,0)</f>
        <v>4074.4141722901709</v>
      </c>
      <c r="N410" s="57"/>
      <c r="O410" s="57"/>
      <c r="P410" s="57"/>
      <c r="Q410" s="57"/>
      <c r="R410" s="57"/>
    </row>
    <row r="411" spans="1:18" x14ac:dyDescent="0.2">
      <c r="A411" s="78"/>
      <c r="B411" s="79">
        <f t="shared" si="6"/>
        <v>395</v>
      </c>
      <c r="C411" s="80" t="s">
        <v>438</v>
      </c>
      <c r="D411" s="81" t="str">
        <f>+"Torre de suspensión tipo S"&amp;IF(MID(C411,3,3)="220","C",IF(MID(C411,3,3)="138","S",""))&amp;IF(MID(C411,10,1)="D",2,1)&amp;" (5°)Tipo S"&amp;IF(MID(C411,3,3)="220","C",IF(MID(C411,3,3)="138","S",""))&amp;IF(MID(C411,10,1)="D",2,1)&amp;RIGHT(C411,2)</f>
        <v>Torre de suspensión tipo SC1 (5°)Tipo SC1±0</v>
      </c>
      <c r="E411" s="82" t="s">
        <v>44</v>
      </c>
      <c r="F411" s="83">
        <v>0</v>
      </c>
      <c r="G411" s="84">
        <f>VLOOKUP(C411,'[10]Resumen Peso'!$B$1:$D$65536,3,0)*$C$14</f>
        <v>7381.5785328278753</v>
      </c>
      <c r="H411" s="85"/>
      <c r="I411" s="86"/>
      <c r="J411" s="87">
        <f>+VLOOKUP(C411,'[10]Resumen Peso'!$B$1:$D$65536,3,0)</f>
        <v>4583.1430509450738</v>
      </c>
      <c r="N411" s="57"/>
      <c r="O411" s="57"/>
      <c r="P411" s="57"/>
      <c r="Q411" s="57"/>
      <c r="R411" s="57"/>
    </row>
    <row r="412" spans="1:18" x14ac:dyDescent="0.2">
      <c r="A412" s="78"/>
      <c r="B412" s="79">
        <f t="shared" si="6"/>
        <v>396</v>
      </c>
      <c r="C412" s="80" t="s">
        <v>439</v>
      </c>
      <c r="D412" s="81" t="str">
        <f>+"Torre de suspensión tipo S"&amp;IF(MID(C412,3,3)="220","C",IF(MID(C412,3,3)="138","S",""))&amp;IF(MID(C412,10,1)="D",2,1)&amp;" (5°)Tipo S"&amp;IF(MID(C412,3,3)="220","C",IF(MID(C412,3,3)="138","S",""))&amp;IF(MID(C412,10,1)="D",2,1)&amp;RIGHT(C412,2)</f>
        <v>Torre de suspensión tipo SC1 (5°)Tipo SC1+3</v>
      </c>
      <c r="E412" s="82" t="s">
        <v>44</v>
      </c>
      <c r="F412" s="83">
        <v>0</v>
      </c>
      <c r="G412" s="84">
        <f>VLOOKUP(C412,'[10]Resumen Peso'!$B$1:$D$65536,3,0)*$C$14</f>
        <v>8193.5521714389415</v>
      </c>
      <c r="H412" s="85"/>
      <c r="I412" s="86"/>
      <c r="J412" s="87">
        <f>+VLOOKUP(C412,'[10]Resumen Peso'!$B$1:$D$65536,3,0)</f>
        <v>5087.288786549032</v>
      </c>
      <c r="N412" s="57"/>
      <c r="O412" s="57"/>
      <c r="P412" s="57"/>
      <c r="Q412" s="57"/>
      <c r="R412" s="57"/>
    </row>
    <row r="413" spans="1:18" x14ac:dyDescent="0.2">
      <c r="A413" s="78"/>
      <c r="B413" s="79">
        <f t="shared" si="6"/>
        <v>397</v>
      </c>
      <c r="C413" s="80" t="s">
        <v>440</v>
      </c>
      <c r="D413" s="81" t="str">
        <f>+"Torre de suspensión tipo S"&amp;IF(MID(C413,3,3)="220","C",IF(MID(C413,3,3)="138","S",""))&amp;IF(MID(C413,10,1)="D",2,1)&amp;" (5°)Tipo S"&amp;IF(MID(C413,3,3)="220","C",IF(MID(C413,3,3)="138","S",""))&amp;IF(MID(C413,10,1)="D",2,1)&amp;RIGHT(C413,2)</f>
        <v>Torre de suspensión tipo SC1 (5°)Tipo SC1+6</v>
      </c>
      <c r="E413" s="82" t="s">
        <v>44</v>
      </c>
      <c r="F413" s="83">
        <v>0</v>
      </c>
      <c r="G413" s="84">
        <f>VLOOKUP(C413,'[10]Resumen Peso'!$B$1:$D$65536,3,0)*$C$14</f>
        <v>9005.5258100500087</v>
      </c>
      <c r="H413" s="85"/>
      <c r="I413" s="86"/>
      <c r="J413" s="87">
        <f>+VLOOKUP(C413,'[10]Resumen Peso'!$B$1:$D$65536,3,0)</f>
        <v>5591.4345221529902</v>
      </c>
      <c r="N413" s="57"/>
      <c r="O413" s="57"/>
      <c r="P413" s="57"/>
      <c r="Q413" s="57"/>
      <c r="R413" s="57"/>
    </row>
    <row r="414" spans="1:18" x14ac:dyDescent="0.2">
      <c r="A414" s="78"/>
      <c r="B414" s="79">
        <f t="shared" si="6"/>
        <v>398</v>
      </c>
      <c r="C414" s="80" t="s">
        <v>441</v>
      </c>
      <c r="D414" s="81" t="str">
        <f>+"Torre de ángulo menor tipo A"&amp;IF(MID(C414,3,3)="220","C",IF(MID(C414,3,3)="138","S",""))&amp;IF(MID(C414,10,1)="D",2,1)&amp;" (30°)Tipo A"&amp;IF(MID(C414,3,3)="220","C",IF(MID(C414,3,3)="138","S",""))&amp;IF(MID(C414,10,1)="D",2,1)&amp;RIGHT(C414,2)</f>
        <v>Torre de ángulo menor tipo AC1 (30°)Tipo AC1-3</v>
      </c>
      <c r="E414" s="82" t="s">
        <v>44</v>
      </c>
      <c r="F414" s="83">
        <v>0</v>
      </c>
      <c r="G414" s="84">
        <f>VLOOKUP(C414,'[10]Resumen Peso'!$B$1:$D$65536,3,0)*$C$14</f>
        <v>10095.917827762276</v>
      </c>
      <c r="H414" s="85"/>
      <c r="I414" s="86"/>
      <c r="J414" s="87">
        <f>+VLOOKUP(C414,'[10]Resumen Peso'!$B$1:$D$65536,3,0)</f>
        <v>6268.4472473524947</v>
      </c>
      <c r="N414" s="57"/>
      <c r="O414" s="57"/>
      <c r="P414" s="57"/>
      <c r="Q414" s="57"/>
      <c r="R414" s="57"/>
    </row>
    <row r="415" spans="1:18" x14ac:dyDescent="0.2">
      <c r="A415" s="78"/>
      <c r="B415" s="79">
        <f t="shared" si="6"/>
        <v>399</v>
      </c>
      <c r="C415" s="80" t="s">
        <v>442</v>
      </c>
      <c r="D415" s="81" t="str">
        <f>+"Torre de ángulo menor tipo A"&amp;IF(MID(C415,3,3)="220","C",IF(MID(C415,3,3)="138","S",""))&amp;IF(MID(C415,10,1)="D",2,1)&amp;" (30°)Tipo A"&amp;IF(MID(C415,3,3)="220","C",IF(MID(C415,3,3)="138","S",""))&amp;IF(MID(C415,10,1)="D",2,1)&amp;RIGHT(C415,2)</f>
        <v>Torre de ángulo menor tipo AC1 (30°)Tipo AC1±0</v>
      </c>
      <c r="E415" s="82" t="s">
        <v>44</v>
      </c>
      <c r="F415" s="83">
        <v>0</v>
      </c>
      <c r="G415" s="84">
        <f>VLOOKUP(C415,'[10]Resumen Peso'!$B$1:$D$65536,3,0)*$C$14</f>
        <v>11205.236212832715</v>
      </c>
      <c r="H415" s="85"/>
      <c r="I415" s="86"/>
      <c r="J415" s="87">
        <f>+VLOOKUP(C415,'[10]Resumen Peso'!$B$1:$D$65536,3,0)</f>
        <v>6957.2111513346217</v>
      </c>
      <c r="N415" s="57"/>
      <c r="O415" s="57"/>
      <c r="P415" s="57"/>
      <c r="Q415" s="57"/>
      <c r="R415" s="57"/>
    </row>
    <row r="416" spans="1:18" x14ac:dyDescent="0.2">
      <c r="A416" s="78"/>
      <c r="B416" s="79">
        <f t="shared" si="6"/>
        <v>400</v>
      </c>
      <c r="C416" s="80" t="s">
        <v>443</v>
      </c>
      <c r="D416" s="81" t="str">
        <f>+"Torre de ángulo menor tipo A"&amp;IF(MID(C416,3,3)="220","C",IF(MID(C416,3,3)="138","S",""))&amp;IF(MID(C416,10,1)="D",2,1)&amp;" (30°)Tipo A"&amp;IF(MID(C416,3,3)="220","C",IF(MID(C416,3,3)="138","S",""))&amp;IF(MID(C416,10,1)="D",2,1)&amp;RIGHT(C416,2)</f>
        <v>Torre de ángulo menor tipo AC1 (30°)Tipo AC1+3</v>
      </c>
      <c r="E416" s="82" t="s">
        <v>44</v>
      </c>
      <c r="F416" s="83">
        <v>0</v>
      </c>
      <c r="G416" s="84">
        <f>VLOOKUP(C416,'[10]Resumen Peso'!$B$1:$D$65536,3,0)*$C$14</f>
        <v>12314.554597903152</v>
      </c>
      <c r="H416" s="85"/>
      <c r="I416" s="86"/>
      <c r="J416" s="87">
        <f>+VLOOKUP(C416,'[10]Resumen Peso'!$B$1:$D$65536,3,0)</f>
        <v>7645.9750553167487</v>
      </c>
      <c r="N416" s="57"/>
      <c r="O416" s="57"/>
      <c r="P416" s="57"/>
      <c r="Q416" s="57"/>
      <c r="R416" s="57"/>
    </row>
    <row r="417" spans="1:18" x14ac:dyDescent="0.2">
      <c r="A417" s="78"/>
      <c r="B417" s="79">
        <f t="shared" si="6"/>
        <v>401</v>
      </c>
      <c r="C417" s="80" t="s">
        <v>444</v>
      </c>
      <c r="D417" s="81" t="str">
        <f>+"Torre de ángulo mayor tipo B"&amp;IF(MID(C417,3,3)="220","C",IF(MID(C417,3,3)="138","S",""))&amp;IF(MID(C417,10,1)="D",2,1)&amp;" (65°)Tipo B"&amp;IF(MID(C417,3,3)="220","C",IF(MID(C417,3,3)="138","S",""))&amp;IF(MID(C417,10,1)="D",2,1)&amp;RIGHT(C417,2)</f>
        <v>Torre de ángulo mayor tipo BC1 (65°)Tipo BC1-3</v>
      </c>
      <c r="E417" s="82" t="s">
        <v>44</v>
      </c>
      <c r="F417" s="83">
        <v>0</v>
      </c>
      <c r="G417" s="84">
        <f>VLOOKUP(C417,'[10]Resumen Peso'!$B$1:$D$65536,3,0)*$C$14</f>
        <v>13624.357069293594</v>
      </c>
      <c r="H417" s="85"/>
      <c r="I417" s="86"/>
      <c r="J417" s="87">
        <f>+VLOOKUP(C417,'[10]Resumen Peso'!$B$1:$D$65536,3,0)</f>
        <v>8459.2173812185556</v>
      </c>
      <c r="N417" s="57"/>
      <c r="O417" s="57"/>
      <c r="P417" s="57"/>
      <c r="Q417" s="57"/>
      <c r="R417" s="57"/>
    </row>
    <row r="418" spans="1:18" x14ac:dyDescent="0.2">
      <c r="A418" s="78"/>
      <c r="B418" s="79">
        <f t="shared" si="6"/>
        <v>402</v>
      </c>
      <c r="C418" s="80" t="s">
        <v>445</v>
      </c>
      <c r="D418" s="81" t="str">
        <f>+"Torre de ángulo mayor tipo B"&amp;IF(MID(C418,3,3)="220","C",IF(MID(C418,3,3)="138","S",""))&amp;IF(MID(C418,10,1)="D",2,1)&amp;" (65°)Tipo B"&amp;IF(MID(C418,3,3)="220","C",IF(MID(C418,3,3)="138","S",""))&amp;IF(MID(C418,10,1)="D",2,1)&amp;RIGHT(C418,2)</f>
        <v>Torre de ángulo mayor tipo BC1 (65°)Tipo BC1±0</v>
      </c>
      <c r="E418" s="82" t="s">
        <v>44</v>
      </c>
      <c r="F418" s="83">
        <v>0</v>
      </c>
      <c r="G418" s="84">
        <f>VLOOKUP(C418,'[10]Resumen Peso'!$B$1:$D$65536,3,0)*$C$14</f>
        <v>15171.889832175495</v>
      </c>
      <c r="H418" s="85"/>
      <c r="I418" s="86"/>
      <c r="J418" s="87">
        <f>+VLOOKUP(C418,'[10]Resumen Peso'!$B$1:$D$65536,3,0)</f>
        <v>9420.0638989070776</v>
      </c>
      <c r="N418" s="57"/>
      <c r="O418" s="57"/>
      <c r="P418" s="57"/>
      <c r="Q418" s="57"/>
      <c r="R418" s="57"/>
    </row>
    <row r="419" spans="1:18" x14ac:dyDescent="0.2">
      <c r="A419" s="78"/>
      <c r="B419" s="79">
        <f t="shared" si="6"/>
        <v>403</v>
      </c>
      <c r="C419" s="80" t="s">
        <v>446</v>
      </c>
      <c r="D419" s="81" t="str">
        <f>+"Torre de ángulo mayor tipo B"&amp;IF(MID(C419,3,3)="220","C",IF(MID(C419,3,3)="138","S",""))&amp;IF(MID(C419,10,1)="D",2,1)&amp;" (65°)Tipo B"&amp;IF(MID(C419,3,3)="220","C",IF(MID(C419,3,3)="138","S",""))&amp;IF(MID(C419,10,1)="D",2,1)&amp;RIGHT(C419,2)</f>
        <v>Torre de ángulo mayor tipo BC1 (65°)Tipo BC1+3</v>
      </c>
      <c r="E419" s="82" t="s">
        <v>44</v>
      </c>
      <c r="F419" s="83">
        <v>0</v>
      </c>
      <c r="G419" s="84">
        <f>VLOOKUP(C419,'[10]Resumen Peso'!$B$1:$D$65536,3,0)*$C$14</f>
        <v>16992.516612036557</v>
      </c>
      <c r="H419" s="85"/>
      <c r="I419" s="86"/>
      <c r="J419" s="87">
        <f>+VLOOKUP(C419,'[10]Resumen Peso'!$B$1:$D$65536,3,0)</f>
        <v>10550.471566775928</v>
      </c>
      <c r="N419" s="57"/>
      <c r="O419" s="57"/>
      <c r="P419" s="57"/>
      <c r="Q419" s="57"/>
      <c r="R419" s="57"/>
    </row>
    <row r="420" spans="1:18" x14ac:dyDescent="0.2">
      <c r="A420" s="78"/>
      <c r="B420" s="79">
        <f t="shared" si="6"/>
        <v>404</v>
      </c>
      <c r="C420" s="80" t="s">
        <v>447</v>
      </c>
      <c r="D420" s="81" t="str">
        <f>+"Torre de anclaje, retención intermedia y terminal (15°) Tipo R"&amp;IF(MID(C420,3,3)="220","C",IF(MID(C420,3,3)="138","S",""))&amp;IF(MID(C420,10,1)="D",2,1)&amp;RIGHT(C420,2)</f>
        <v>Torre de anclaje, retención intermedia y terminal (15°) Tipo RC1-3</v>
      </c>
      <c r="E420" s="82" t="s">
        <v>44</v>
      </c>
      <c r="F420" s="83">
        <v>0</v>
      </c>
      <c r="G420" s="84">
        <f>VLOOKUP(C420,'[10]Resumen Peso'!$B$1:$D$65536,3,0)*$C$14</f>
        <v>17542.239696325767</v>
      </c>
      <c r="H420" s="85"/>
      <c r="I420" s="86"/>
      <c r="J420" s="87">
        <f>+VLOOKUP(C420,'[10]Resumen Peso'!$B$1:$D$65536,3,0)</f>
        <v>10891.788742025026</v>
      </c>
      <c r="N420" s="57"/>
      <c r="O420" s="57"/>
      <c r="P420" s="57"/>
      <c r="Q420" s="57"/>
      <c r="R420" s="57"/>
    </row>
    <row r="421" spans="1:18" x14ac:dyDescent="0.2">
      <c r="A421" s="78"/>
      <c r="B421" s="79">
        <f t="shared" si="6"/>
        <v>405</v>
      </c>
      <c r="C421" s="80" t="s">
        <v>448</v>
      </c>
      <c r="D421" s="81" t="str">
        <f>+"Torre de anclaje, retención intermedia y terminal (15°) Tipo R"&amp;IF(MID(C421,3,3)="220","C",IF(MID(C421,3,3)="138","S",""))&amp;IF(MID(C421,10,1)="D",2,1)&amp;RIGHT(C421,2)</f>
        <v>Torre de anclaje, retención intermedia y terminal (15°) Tipo RC1±0</v>
      </c>
      <c r="E421" s="82" t="s">
        <v>44</v>
      </c>
      <c r="F421" s="83">
        <v>0</v>
      </c>
      <c r="G421" s="84">
        <f>VLOOKUP(C421,'[10]Resumen Peso'!$B$1:$D$65536,3,0)*$C$14</f>
        <v>19556.565993674212</v>
      </c>
      <c r="H421" s="85"/>
      <c r="I421" s="86"/>
      <c r="J421" s="87">
        <f>+VLOOKUP(C421,'[10]Resumen Peso'!$B$1:$D$65536,3,0)</f>
        <v>12142.462365691223</v>
      </c>
      <c r="N421" s="57"/>
      <c r="O421" s="57"/>
      <c r="P421" s="57"/>
      <c r="Q421" s="57"/>
      <c r="R421" s="57"/>
    </row>
    <row r="422" spans="1:18" x14ac:dyDescent="0.2">
      <c r="A422" s="78"/>
      <c r="B422" s="79">
        <f t="shared" si="6"/>
        <v>406</v>
      </c>
      <c r="C422" s="80" t="s">
        <v>449</v>
      </c>
      <c r="D422" s="81" t="str">
        <f>+"Torre de anclaje, retención intermedia y terminal (15°) Tipo R"&amp;IF(MID(C422,3,3)="220","C",IF(MID(C422,3,3)="138","S",""))&amp;IF(MID(C422,10,1)="D",2,1)&amp;RIGHT(C422,2)</f>
        <v>Torre de anclaje, retención intermedia y terminal (15°) Tipo RC1+3</v>
      </c>
      <c r="E422" s="82" t="s">
        <v>44</v>
      </c>
      <c r="F422" s="83">
        <v>0</v>
      </c>
      <c r="G422" s="84">
        <f>VLOOKUP(C422,'[10]Resumen Peso'!$B$1:$D$65536,3,0)*$C$14</f>
        <v>21570.892291022657</v>
      </c>
      <c r="H422" s="85"/>
      <c r="I422" s="86"/>
      <c r="J422" s="87">
        <f>+VLOOKUP(C422,'[10]Resumen Peso'!$B$1:$D$65536,3,0)</f>
        <v>13393.135989357419</v>
      </c>
      <c r="N422" s="57"/>
      <c r="O422" s="57"/>
      <c r="P422" s="57"/>
      <c r="Q422" s="57"/>
      <c r="R422" s="57"/>
    </row>
    <row r="423" spans="1:18" x14ac:dyDescent="0.2">
      <c r="A423" s="78"/>
      <c r="B423" s="79">
        <f t="shared" si="6"/>
        <v>407</v>
      </c>
      <c r="C423" s="80" t="s">
        <v>450</v>
      </c>
      <c r="D423" s="81" t="str">
        <f>+"Torre de suspensión tipo S"&amp;IF(MID(C423,3,3)="220","C",IF(MID(C423,3,3)="138","S",""))&amp;IF(MID(C423,10,1)="D",2,1)&amp;" (5°)Tipo S"&amp;IF(MID(C423,3,3)="220","C",IF(MID(C423,3,3)="138","S",""))&amp;IF(MID(C423,10,1)="D",2,1)&amp;RIGHT(C423,2)</f>
        <v>Torre de suspensión tipo SC2 (5°)Tipo SC2-6</v>
      </c>
      <c r="E423" s="82" t="s">
        <v>44</v>
      </c>
      <c r="F423" s="83">
        <v>0</v>
      </c>
      <c r="G423" s="84">
        <f>VLOOKUP(C423,'[10]Resumen Peso'!$B$1:$D$65536,3,0)*$C$14</f>
        <v>8157.7467053737746</v>
      </c>
      <c r="H423" s="85"/>
      <c r="I423" s="86"/>
      <c r="J423" s="87">
        <f>+VLOOKUP(C423,'[10]Resumen Peso'!$B$1:$D$65536,3,0)</f>
        <v>5065.0575561621145</v>
      </c>
      <c r="N423" s="57"/>
      <c r="O423" s="57"/>
      <c r="P423" s="57"/>
      <c r="Q423" s="57"/>
      <c r="R423" s="57"/>
    </row>
    <row r="424" spans="1:18" x14ac:dyDescent="0.2">
      <c r="A424" s="78"/>
      <c r="B424" s="79">
        <f t="shared" si="6"/>
        <v>408</v>
      </c>
      <c r="C424" s="80" t="s">
        <v>451</v>
      </c>
      <c r="D424" s="81" t="str">
        <f>+"Torre de suspensión tipo S"&amp;IF(MID(C424,3,3)="220","C",IF(MID(C424,3,3)="138","S",""))&amp;IF(MID(C424,10,1)="D",2,1)&amp;" (5°)Tipo S"&amp;IF(MID(C424,3,3)="220","C",IF(MID(C424,3,3)="138","S",""))&amp;IF(MID(C424,10,1)="D",2,1)&amp;RIGHT(C424,2)</f>
        <v>Torre de suspensión tipo SC2 (5°)Tipo SC2-3</v>
      </c>
      <c r="E424" s="82" t="s">
        <v>44</v>
      </c>
      <c r="F424" s="83">
        <v>0</v>
      </c>
      <c r="G424" s="84">
        <f>VLOOKUP(C424,'[10]Resumen Peso'!$B$1:$D$65536,3,0)*$C$14</f>
        <v>9333.6381223645876</v>
      </c>
      <c r="H424" s="85"/>
      <c r="I424" s="86"/>
      <c r="J424" s="87">
        <f>+VLOOKUP(C424,'[10]Resumen Peso'!$B$1:$D$65536,3,0)</f>
        <v>5795.1559426359318</v>
      </c>
      <c r="N424" s="57"/>
      <c r="O424" s="57"/>
      <c r="P424" s="57"/>
      <c r="Q424" s="57"/>
      <c r="R424" s="57"/>
    </row>
    <row r="425" spans="1:18" x14ac:dyDescent="0.2">
      <c r="A425" s="78"/>
      <c r="B425" s="79">
        <f t="shared" si="6"/>
        <v>409</v>
      </c>
      <c r="C425" s="80" t="s">
        <v>452</v>
      </c>
      <c r="D425" s="81" t="str">
        <f>+"Torre de suspensión tipo S"&amp;IF(MID(C425,3,3)="220","C",IF(MID(C425,3,3)="138","S",""))&amp;IF(MID(C425,10,1)="D",2,1)&amp;" (5°)Tipo S"&amp;IF(MID(C425,3,3)="220","C",IF(MID(C425,3,3)="138","S",""))&amp;IF(MID(C425,10,1)="D",2,1)&amp;RIGHT(C425,2)</f>
        <v>Torre de suspensión tipo SC2 (5°)Tipo SC2±0</v>
      </c>
      <c r="E425" s="82" t="s">
        <v>44</v>
      </c>
      <c r="F425" s="83">
        <v>0</v>
      </c>
      <c r="G425" s="84">
        <f>VLOOKUP(C425,'[10]Resumen Peso'!$B$1:$D$65536,3,0)*$C$14</f>
        <v>10499.030508846556</v>
      </c>
      <c r="H425" s="85"/>
      <c r="I425" s="86"/>
      <c r="J425" s="87">
        <f>+VLOOKUP(C425,'[10]Resumen Peso'!$B$1:$D$65536,3,0)</f>
        <v>6518.7355935162341</v>
      </c>
      <c r="N425" s="57"/>
      <c r="O425" s="57"/>
      <c r="P425" s="57"/>
      <c r="Q425" s="57"/>
      <c r="R425" s="57"/>
    </row>
    <row r="426" spans="1:18" x14ac:dyDescent="0.2">
      <c r="A426" s="78"/>
      <c r="B426" s="79">
        <f t="shared" si="6"/>
        <v>410</v>
      </c>
      <c r="C426" s="80" t="s">
        <v>453</v>
      </c>
      <c r="D426" s="81" t="str">
        <f>+"Torre de suspensión tipo S"&amp;IF(MID(C426,3,3)="220","C",IF(MID(C426,3,3)="138","S",""))&amp;IF(MID(C426,10,1)="D",2,1)&amp;" (5°)Tipo S"&amp;IF(MID(C426,3,3)="220","C",IF(MID(C426,3,3)="138","S",""))&amp;IF(MID(C426,10,1)="D",2,1)&amp;RIGHT(C426,2)</f>
        <v>Torre de suspensión tipo SC2 (5°)Tipo SC2+3</v>
      </c>
      <c r="E426" s="82" t="s">
        <v>44</v>
      </c>
      <c r="F426" s="83">
        <v>0</v>
      </c>
      <c r="G426" s="84">
        <f>VLOOKUP(C426,'[10]Resumen Peso'!$B$1:$D$65536,3,0)*$C$14</f>
        <v>11653.923864819677</v>
      </c>
      <c r="H426" s="85"/>
      <c r="I426" s="86"/>
      <c r="J426" s="87">
        <f>+VLOOKUP(C426,'[10]Resumen Peso'!$B$1:$D$65536,3,0)</f>
        <v>7235.7965088030205</v>
      </c>
      <c r="N426" s="57"/>
      <c r="O426" s="57"/>
      <c r="P426" s="57"/>
      <c r="Q426" s="57"/>
      <c r="R426" s="57"/>
    </row>
    <row r="427" spans="1:18" x14ac:dyDescent="0.2">
      <c r="A427" s="78"/>
      <c r="B427" s="79">
        <f t="shared" si="6"/>
        <v>411</v>
      </c>
      <c r="C427" s="80" t="s">
        <v>454</v>
      </c>
      <c r="D427" s="81" t="str">
        <f>+"Torre de suspensión tipo S"&amp;IF(MID(C427,3,3)="220","C",IF(MID(C427,3,3)="138","S",""))&amp;IF(MID(C427,10,1)="D",2,1)&amp;" (5°)Tipo S"&amp;IF(MID(C427,3,3)="220","C",IF(MID(C427,3,3)="138","S",""))&amp;IF(MID(C427,10,1)="D",2,1)&amp;RIGHT(C427,2)</f>
        <v>Torre de suspensión tipo SC2 (5°)Tipo SC2+6</v>
      </c>
      <c r="E427" s="82" t="s">
        <v>44</v>
      </c>
      <c r="F427" s="83">
        <v>0</v>
      </c>
      <c r="G427" s="84">
        <f>VLOOKUP(C427,'[10]Resumen Peso'!$B$1:$D$65536,3,0)*$C$14</f>
        <v>12808.817220792796</v>
      </c>
      <c r="H427" s="85"/>
      <c r="I427" s="86"/>
      <c r="J427" s="87">
        <f>+VLOOKUP(C427,'[10]Resumen Peso'!$B$1:$D$65536,3,0)</f>
        <v>7952.8574240898051</v>
      </c>
      <c r="N427" s="57"/>
      <c r="O427" s="57"/>
      <c r="P427" s="57"/>
      <c r="Q427" s="57"/>
      <c r="R427" s="57"/>
    </row>
    <row r="428" spans="1:18" x14ac:dyDescent="0.2">
      <c r="A428" s="78"/>
      <c r="B428" s="79">
        <f t="shared" si="6"/>
        <v>412</v>
      </c>
      <c r="C428" s="80" t="s">
        <v>455</v>
      </c>
      <c r="D428" s="81" t="str">
        <f>+"Torre de ángulo menor tipo A"&amp;IF(MID(C428,3,3)="220","C",IF(MID(C428,3,3)="138","S",""))&amp;IF(MID(C428,10,1)="D",2,1)&amp;" (30°)Tipo A"&amp;IF(MID(C428,3,3)="220","C",IF(MID(C428,3,3)="138","S",""))&amp;IF(MID(C428,10,1)="D",2,1)&amp;RIGHT(C428,2)</f>
        <v>Torre de ángulo menor tipo AC2 (30°)Tipo AC2-3</v>
      </c>
      <c r="E428" s="82" t="s">
        <v>44</v>
      </c>
      <c r="F428" s="83">
        <v>0</v>
      </c>
      <c r="G428" s="84">
        <f>VLOOKUP(C428,'[10]Resumen Peso'!$B$1:$D$65536,3,0)*$C$14</f>
        <v>14359.713009498593</v>
      </c>
      <c r="H428" s="85"/>
      <c r="I428" s="86"/>
      <c r="J428" s="87">
        <f>+VLOOKUP(C428,'[10]Resumen Peso'!$B$1:$D$65536,3,0)</f>
        <v>8915.7920084928373</v>
      </c>
      <c r="N428" s="57"/>
      <c r="O428" s="57"/>
      <c r="P428" s="57"/>
      <c r="Q428" s="57"/>
      <c r="R428" s="57"/>
    </row>
    <row r="429" spans="1:18" x14ac:dyDescent="0.2">
      <c r="A429" s="78"/>
      <c r="B429" s="79">
        <f t="shared" si="6"/>
        <v>413</v>
      </c>
      <c r="C429" s="80" t="s">
        <v>456</v>
      </c>
      <c r="D429" s="81" t="str">
        <f>+"Torre de ángulo menor tipo A"&amp;IF(MID(C429,3,3)="220","C",IF(MID(C429,3,3)="138","S",""))&amp;IF(MID(C429,10,1)="D",2,1)&amp;" (30°)Tipo A"&amp;IF(MID(C429,3,3)="220","C",IF(MID(C429,3,3)="138","S",""))&amp;IF(MID(C429,10,1)="D",2,1)&amp;RIGHT(C429,2)</f>
        <v>Torre de ángulo menor tipo AC2 (30°)Tipo AC2±0</v>
      </c>
      <c r="E429" s="82" t="s">
        <v>44</v>
      </c>
      <c r="F429" s="83">
        <v>0</v>
      </c>
      <c r="G429" s="84">
        <f>VLOOKUP(C429,'[10]Resumen Peso'!$B$1:$D$65536,3,0)*$C$14</f>
        <v>15937.528312429073</v>
      </c>
      <c r="H429" s="85"/>
      <c r="I429" s="86"/>
      <c r="J429" s="87">
        <f>+VLOOKUP(C429,'[10]Resumen Peso'!$B$1:$D$65536,3,0)</f>
        <v>9895.4406309576443</v>
      </c>
      <c r="N429" s="57"/>
      <c r="O429" s="57"/>
      <c r="P429" s="57"/>
      <c r="Q429" s="57"/>
      <c r="R429" s="57"/>
    </row>
    <row r="430" spans="1:18" x14ac:dyDescent="0.2">
      <c r="A430" s="78"/>
      <c r="B430" s="79">
        <f t="shared" si="6"/>
        <v>414</v>
      </c>
      <c r="C430" s="80" t="s">
        <v>457</v>
      </c>
      <c r="D430" s="81" t="str">
        <f>+"Torre de ángulo menor tipo A"&amp;IF(MID(C430,3,3)="220","C",IF(MID(C430,3,3)="138","S",""))&amp;IF(MID(C430,10,1)="D",2,1)&amp;" (30°)Tipo A"&amp;IF(MID(C430,3,3)="220","C",IF(MID(C430,3,3)="138","S",""))&amp;IF(MID(C430,10,1)="D",2,1)&amp;RIGHT(C430,2)</f>
        <v>Torre de ángulo menor tipo AC2 (30°)Tipo AC2+3</v>
      </c>
      <c r="E430" s="82" t="s">
        <v>44</v>
      </c>
      <c r="F430" s="83">
        <v>0</v>
      </c>
      <c r="G430" s="84">
        <f>VLOOKUP(C430,'[10]Resumen Peso'!$B$1:$D$65536,3,0)*$C$14</f>
        <v>17515.34361535955</v>
      </c>
      <c r="H430" s="85"/>
      <c r="I430" s="86"/>
      <c r="J430" s="87">
        <f>+VLOOKUP(C430,'[10]Resumen Peso'!$B$1:$D$65536,3,0)</f>
        <v>10875.089253422451</v>
      </c>
      <c r="N430" s="57"/>
      <c r="O430" s="57"/>
      <c r="P430" s="57"/>
      <c r="Q430" s="57"/>
      <c r="R430" s="57"/>
    </row>
    <row r="431" spans="1:18" x14ac:dyDescent="0.2">
      <c r="A431" s="78"/>
      <c r="B431" s="79">
        <f t="shared" si="6"/>
        <v>415</v>
      </c>
      <c r="C431" s="80" t="s">
        <v>458</v>
      </c>
      <c r="D431" s="81" t="str">
        <f>+"Torre de ángulo mayor tipo B"&amp;IF(MID(C431,3,3)="220","C",IF(MID(C431,3,3)="138","S",""))&amp;IF(MID(C431,10,1)="D",2,1)&amp;" (65°)Tipo B"&amp;IF(MID(C431,3,3)="220","C",IF(MID(C431,3,3)="138","S",""))&amp;IF(MID(C431,10,1)="D",2,1)&amp;RIGHT(C431,2)</f>
        <v>Torre de ángulo mayor tipo BC2 (65°)Tipo BC2-3</v>
      </c>
      <c r="E431" s="82" t="s">
        <v>44</v>
      </c>
      <c r="F431" s="83">
        <v>0</v>
      </c>
      <c r="G431" s="84">
        <f>VLOOKUP(C431,'[10]Resumen Peso'!$B$1:$D$65536,3,0)*$C$14</f>
        <v>19378.313174856012</v>
      </c>
      <c r="H431" s="85"/>
      <c r="I431" s="86"/>
      <c r="J431" s="87">
        <f>+VLOOKUP(C431,'[10]Resumen Peso'!$B$1:$D$65536,3,0)</f>
        <v>12031.787099656352</v>
      </c>
      <c r="N431" s="57"/>
      <c r="O431" s="57"/>
      <c r="P431" s="57"/>
      <c r="Q431" s="57"/>
      <c r="R431" s="57"/>
    </row>
    <row r="432" spans="1:18" x14ac:dyDescent="0.2">
      <c r="A432" s="78"/>
      <c r="B432" s="79">
        <f t="shared" si="6"/>
        <v>416</v>
      </c>
      <c r="C432" s="80" t="s">
        <v>459</v>
      </c>
      <c r="D432" s="81" t="str">
        <f>+"Torre de ángulo mayor tipo B"&amp;IF(MID(C432,3,3)="220","C",IF(MID(C432,3,3)="138","S",""))&amp;IF(MID(C432,10,1)="D",2,1)&amp;" (65°)Tipo B"&amp;IF(MID(C432,3,3)="220","C",IF(MID(C432,3,3)="138","S",""))&amp;IF(MID(C432,10,1)="D",2,1)&amp;RIGHT(C432,2)</f>
        <v>Torre de ángulo mayor tipo BC2 (65°)Tipo BC2±0</v>
      </c>
      <c r="E432" s="82" t="s">
        <v>44</v>
      </c>
      <c r="F432" s="83">
        <v>0</v>
      </c>
      <c r="G432" s="84">
        <f>VLOOKUP(C432,'[10]Resumen Peso'!$B$1:$D$65536,3,0)*$C$14</f>
        <v>21579.413335028967</v>
      </c>
      <c r="H432" s="85"/>
      <c r="I432" s="86"/>
      <c r="J432" s="87">
        <f>+VLOOKUP(C432,'[10]Resumen Peso'!$B$1:$D$65536,3,0)</f>
        <v>13398.426614316651</v>
      </c>
      <c r="N432" s="57"/>
      <c r="O432" s="57"/>
      <c r="P432" s="57"/>
      <c r="Q432" s="57"/>
      <c r="R432" s="57"/>
    </row>
    <row r="433" spans="1:18" x14ac:dyDescent="0.2">
      <c r="A433" s="78"/>
      <c r="B433" s="79">
        <f t="shared" si="6"/>
        <v>417</v>
      </c>
      <c r="C433" s="80" t="s">
        <v>460</v>
      </c>
      <c r="D433" s="81" t="str">
        <f>+"Torre de ángulo mayor tipo B"&amp;IF(MID(C433,3,3)="220","C",IF(MID(C433,3,3)="138","S",""))&amp;IF(MID(C433,10,1)="D",2,1)&amp;" (65°)Tipo B"&amp;IF(MID(C433,3,3)="220","C",IF(MID(C433,3,3)="138","S",""))&amp;IF(MID(C433,10,1)="D",2,1)&amp;RIGHT(C433,2)</f>
        <v>Torre de ángulo mayor tipo BC2 (65°)Tipo BC2+3</v>
      </c>
      <c r="E433" s="82" t="s">
        <v>44</v>
      </c>
      <c r="F433" s="83">
        <v>0</v>
      </c>
      <c r="G433" s="84">
        <f>VLOOKUP(C433,'[10]Resumen Peso'!$B$1:$D$65536,3,0)*$C$14</f>
        <v>24168.942935232444</v>
      </c>
      <c r="H433" s="85"/>
      <c r="I433" s="86"/>
      <c r="J433" s="87">
        <f>+VLOOKUP(C433,'[10]Resumen Peso'!$B$1:$D$65536,3,0)</f>
        <v>15006.237808034652</v>
      </c>
      <c r="N433" s="57"/>
      <c r="O433" s="57"/>
      <c r="P433" s="57"/>
      <c r="Q433" s="57"/>
      <c r="R433" s="57"/>
    </row>
    <row r="434" spans="1:18" x14ac:dyDescent="0.2">
      <c r="A434" s="78"/>
      <c r="B434" s="79">
        <f t="shared" si="6"/>
        <v>418</v>
      </c>
      <c r="C434" s="80" t="s">
        <v>461</v>
      </c>
      <c r="D434" s="81" t="str">
        <f>+"Torre de anclaje, retención intermedia y terminal (15°) Tipo R"&amp;IF(MID(C434,3,3)="220","C",IF(MID(C434,3,3)="138","S",""))&amp;IF(MID(C434,10,1)="D",2,1)&amp;RIGHT(C434,2)</f>
        <v>Torre de anclaje, retención intermedia y terminal (15°) Tipo RC2-3</v>
      </c>
      <c r="E434" s="82" t="s">
        <v>44</v>
      </c>
      <c r="F434" s="83">
        <v>0</v>
      </c>
      <c r="G434" s="84">
        <f>VLOOKUP(C434,'[10]Resumen Peso'!$B$1:$D$65536,3,0)*$C$14</f>
        <v>24950.829818600545</v>
      </c>
      <c r="H434" s="85"/>
      <c r="I434" s="86"/>
      <c r="J434" s="87">
        <f>+VLOOKUP(C434,'[10]Resumen Peso'!$B$1:$D$65536,3,0)</f>
        <v>15491.702999551184</v>
      </c>
      <c r="N434" s="57"/>
      <c r="O434" s="57"/>
      <c r="P434" s="57"/>
      <c r="Q434" s="57"/>
      <c r="R434" s="57"/>
    </row>
    <row r="435" spans="1:18" x14ac:dyDescent="0.2">
      <c r="A435" s="78"/>
      <c r="B435" s="79">
        <f t="shared" si="6"/>
        <v>419</v>
      </c>
      <c r="C435" s="80" t="s">
        <v>462</v>
      </c>
      <c r="D435" s="81" t="str">
        <f>+"Torre de anclaje, retención intermedia y terminal (15°) Tipo R"&amp;IF(MID(C435,3,3)="220","C",IF(MID(C435,3,3)="138","S",""))&amp;IF(MID(C435,10,1)="D",2,1)&amp;RIGHT(C435,2)</f>
        <v>Torre de anclaje, retención intermedia y terminal (15°) Tipo RC2±0</v>
      </c>
      <c r="E435" s="82" t="s">
        <v>44</v>
      </c>
      <c r="F435" s="83">
        <v>0</v>
      </c>
      <c r="G435" s="84">
        <f>VLOOKUP(C435,'[10]Resumen Peso'!$B$1:$D$65536,3,0)*$C$14</f>
        <v>27815.863788852334</v>
      </c>
      <c r="H435" s="85"/>
      <c r="I435" s="86"/>
      <c r="J435" s="87">
        <f>+VLOOKUP(C435,'[10]Resumen Peso'!$B$1:$D$65536,3,0)</f>
        <v>17270.571905854162</v>
      </c>
      <c r="N435" s="57"/>
      <c r="O435" s="57"/>
      <c r="P435" s="57"/>
      <c r="Q435" s="57"/>
      <c r="R435" s="57"/>
    </row>
    <row r="436" spans="1:18" x14ac:dyDescent="0.2">
      <c r="A436" s="78"/>
      <c r="B436" s="79">
        <f t="shared" si="6"/>
        <v>420</v>
      </c>
      <c r="C436" s="80" t="s">
        <v>463</v>
      </c>
      <c r="D436" s="81" t="str">
        <f>+"Torre de anclaje, retención intermedia y terminal (15°) Tipo R"&amp;IF(MID(C436,3,3)="220","C",IF(MID(C436,3,3)="138","S",""))&amp;IF(MID(C436,10,1)="D",2,1)&amp;RIGHT(C436,2)</f>
        <v>Torre de anclaje, retención intermedia y terminal (15°) Tipo RC2+3</v>
      </c>
      <c r="E436" s="82" t="s">
        <v>44</v>
      </c>
      <c r="F436" s="83">
        <v>0</v>
      </c>
      <c r="G436" s="84">
        <f>VLOOKUP(C436,'[10]Resumen Peso'!$B$1:$D$65536,3,0)*$C$14</f>
        <v>30680.897759104122</v>
      </c>
      <c r="H436" s="85"/>
      <c r="I436" s="86"/>
      <c r="J436" s="87">
        <f>+VLOOKUP(C436,'[10]Resumen Peso'!$B$1:$D$65536,3,0)</f>
        <v>19049.44081215714</v>
      </c>
      <c r="N436" s="57"/>
      <c r="O436" s="57"/>
      <c r="P436" s="57"/>
      <c r="Q436" s="57"/>
      <c r="R436" s="57"/>
    </row>
    <row r="437" spans="1:18" x14ac:dyDescent="0.2">
      <c r="A437" s="78"/>
      <c r="B437" s="79">
        <f t="shared" si="6"/>
        <v>421</v>
      </c>
      <c r="C437" s="80" t="s">
        <v>464</v>
      </c>
      <c r="D437" s="81" t="str">
        <f>+"Torre de suspensión tipo S"&amp;IF(MID(C437,3,3)="220","C",IF(MID(C437,3,3)="138","S",""))&amp;IF(MID(C437,10,1)="D",2,1)&amp;" (5°)Tipo S"&amp;IF(MID(C437,3,3)="220","C",IF(MID(C437,3,3)="138","S",""))&amp;IF(MID(C437,10,1)="D",2,1)&amp;RIGHT(C437,2)</f>
        <v>Torre de suspensión tipo SC1 (5°)Tipo SC1-6</v>
      </c>
      <c r="E437" s="82" t="s">
        <v>44</v>
      </c>
      <c r="F437" s="83">
        <v>0</v>
      </c>
      <c r="G437" s="84">
        <f>VLOOKUP(C437,'[10]Resumen Peso'!$B$1:$D$65536,3,0)*$C$14</f>
        <v>6977.0954404094591</v>
      </c>
      <c r="H437" s="85"/>
      <c r="I437" s="86"/>
      <c r="J437" s="87">
        <f>+VLOOKUP(C437,'[10]Resumen Peso'!$B$1:$D$65536,3,0)</f>
        <v>4332.0038310617019</v>
      </c>
      <c r="N437" s="57"/>
      <c r="O437" s="57"/>
      <c r="P437" s="57"/>
      <c r="Q437" s="57"/>
      <c r="R437" s="57"/>
    </row>
    <row r="438" spans="1:18" x14ac:dyDescent="0.2">
      <c r="A438" s="78"/>
      <c r="B438" s="79">
        <f t="shared" si="6"/>
        <v>422</v>
      </c>
      <c r="C438" s="80" t="s">
        <v>465</v>
      </c>
      <c r="D438" s="81" t="str">
        <f>+"Torre de suspensión tipo S"&amp;IF(MID(C438,3,3)="220","C",IF(MID(C438,3,3)="138","S",""))&amp;IF(MID(C438,10,1)="D",2,1)&amp;" (5°)Tipo S"&amp;IF(MID(C438,3,3)="220","C",IF(MID(C438,3,3)="138","S",""))&amp;IF(MID(C438,10,1)="D",2,1)&amp;RIGHT(C438,2)</f>
        <v>Torre de suspensión tipo SC1 (5°)Tipo SC1-3</v>
      </c>
      <c r="E438" s="82" t="s">
        <v>44</v>
      </c>
      <c r="F438" s="83">
        <v>0</v>
      </c>
      <c r="G438" s="84">
        <f>VLOOKUP(C438,'[10]Resumen Peso'!$B$1:$D$65536,3,0)*$C$14</f>
        <v>7982.8028912792897</v>
      </c>
      <c r="H438" s="85"/>
      <c r="I438" s="86"/>
      <c r="J438" s="87">
        <f>+VLOOKUP(C438,'[10]Resumen Peso'!$B$1:$D$65536,3,0)</f>
        <v>4956.4368157192439</v>
      </c>
      <c r="N438" s="57"/>
      <c r="O438" s="57"/>
      <c r="P438" s="57"/>
      <c r="Q438" s="57"/>
      <c r="R438" s="57"/>
    </row>
    <row r="439" spans="1:18" x14ac:dyDescent="0.2">
      <c r="A439" s="78"/>
      <c r="B439" s="79">
        <f t="shared" si="6"/>
        <v>423</v>
      </c>
      <c r="C439" s="80" t="s">
        <v>466</v>
      </c>
      <c r="D439" s="81" t="str">
        <f>+"Torre de suspensión tipo S"&amp;IF(MID(C439,3,3)="220","C",IF(MID(C439,3,3)="138","S",""))&amp;IF(MID(C439,10,1)="D",2,1)&amp;" (5°)Tipo S"&amp;IF(MID(C439,3,3)="220","C",IF(MID(C439,3,3)="138","S",""))&amp;IF(MID(C439,10,1)="D",2,1)&amp;RIGHT(C439,2)</f>
        <v>Torre de suspensión tipo SC1 (5°)Tipo SC1±0</v>
      </c>
      <c r="E439" s="82" t="s">
        <v>44</v>
      </c>
      <c r="F439" s="83">
        <v>0</v>
      </c>
      <c r="G439" s="84">
        <f>VLOOKUP(C439,'[10]Resumen Peso'!$B$1:$D$65536,3,0)*$C$14</f>
        <v>8979.5308113377851</v>
      </c>
      <c r="H439" s="85"/>
      <c r="I439" s="86"/>
      <c r="J439" s="87">
        <f>+VLOOKUP(C439,'[10]Resumen Peso'!$B$1:$D$65536,3,0)</f>
        <v>5575.2945058709156</v>
      </c>
      <c r="N439" s="57"/>
      <c r="O439" s="57"/>
      <c r="P439" s="57"/>
      <c r="Q439" s="57"/>
      <c r="R439" s="57"/>
    </row>
    <row r="440" spans="1:18" x14ac:dyDescent="0.2">
      <c r="A440" s="78"/>
      <c r="B440" s="79">
        <f t="shared" si="6"/>
        <v>424</v>
      </c>
      <c r="C440" s="80" t="s">
        <v>467</v>
      </c>
      <c r="D440" s="81" t="str">
        <f>+"Torre de suspensión tipo S"&amp;IF(MID(C440,3,3)="220","C",IF(MID(C440,3,3)="138","S",""))&amp;IF(MID(C440,10,1)="D",2,1)&amp;" (5°)Tipo S"&amp;IF(MID(C440,3,3)="220","C",IF(MID(C440,3,3)="138","S",""))&amp;IF(MID(C440,10,1)="D",2,1)&amp;RIGHT(C440,2)</f>
        <v>Torre de suspensión tipo SC1 (5°)Tipo SC1+3</v>
      </c>
      <c r="E440" s="82" t="s">
        <v>44</v>
      </c>
      <c r="F440" s="83">
        <v>0</v>
      </c>
      <c r="G440" s="84">
        <f>VLOOKUP(C440,'[10]Resumen Peso'!$B$1:$D$65536,3,0)*$C$14</f>
        <v>9967.2792005849424</v>
      </c>
      <c r="H440" s="85"/>
      <c r="I440" s="86"/>
      <c r="J440" s="87">
        <f>+VLOOKUP(C440,'[10]Resumen Peso'!$B$1:$D$65536,3,0)</f>
        <v>6188.576901516717</v>
      </c>
      <c r="N440" s="57"/>
      <c r="O440" s="57"/>
      <c r="P440" s="57"/>
      <c r="Q440" s="57"/>
      <c r="R440" s="57"/>
    </row>
    <row r="441" spans="1:18" x14ac:dyDescent="0.2">
      <c r="A441" s="78"/>
      <c r="B441" s="79">
        <f t="shared" si="6"/>
        <v>425</v>
      </c>
      <c r="C441" s="80" t="s">
        <v>468</v>
      </c>
      <c r="D441" s="81" t="str">
        <f>+"Torre de suspensión tipo S"&amp;IF(MID(C441,3,3)="220","C",IF(MID(C441,3,3)="138","S",""))&amp;IF(MID(C441,10,1)="D",2,1)&amp;" (5°)Tipo S"&amp;IF(MID(C441,3,3)="220","C",IF(MID(C441,3,3)="138","S",""))&amp;IF(MID(C441,10,1)="D",2,1)&amp;RIGHT(C441,2)</f>
        <v>Torre de suspensión tipo SC1 (5°)Tipo SC1+6</v>
      </c>
      <c r="E441" s="82" t="s">
        <v>44</v>
      </c>
      <c r="F441" s="83">
        <v>0</v>
      </c>
      <c r="G441" s="84">
        <f>VLOOKUP(C441,'[10]Resumen Peso'!$B$1:$D$65536,3,0)*$C$14</f>
        <v>10955.027589832096</v>
      </c>
      <c r="H441" s="85"/>
      <c r="I441" s="86"/>
      <c r="J441" s="87">
        <f>+VLOOKUP(C441,'[10]Resumen Peso'!$B$1:$D$65536,3,0)</f>
        <v>6801.8592971625167</v>
      </c>
      <c r="N441" s="57"/>
      <c r="O441" s="57"/>
      <c r="P441" s="57"/>
      <c r="Q441" s="57"/>
      <c r="R441" s="57"/>
    </row>
    <row r="442" spans="1:18" x14ac:dyDescent="0.2">
      <c r="A442" s="78"/>
      <c r="B442" s="79">
        <f t="shared" si="6"/>
        <v>426</v>
      </c>
      <c r="C442" s="80" t="s">
        <v>469</v>
      </c>
      <c r="D442" s="81" t="str">
        <f>+"Torre de ángulo menor tipo A"&amp;IF(MID(C442,3,3)="220","C",IF(MID(C442,3,3)="138","S",""))&amp;IF(MID(C442,10,1)="D",2,1)&amp;" (30°)Tipo A"&amp;IF(MID(C442,3,3)="220","C",IF(MID(C442,3,3)="138","S",""))&amp;IF(MID(C442,10,1)="D",2,1)&amp;RIGHT(C442,2)</f>
        <v>Torre de ángulo menor tipo AC1 (30°)Tipo AC1-3</v>
      </c>
      <c r="E442" s="82" t="s">
        <v>44</v>
      </c>
      <c r="F442" s="83">
        <v>0</v>
      </c>
      <c r="G442" s="84">
        <f>VLOOKUP(C442,'[10]Resumen Peso'!$B$1:$D$65536,3,0)*$C$14</f>
        <v>12281.465922221294</v>
      </c>
      <c r="H442" s="85"/>
      <c r="I442" s="86"/>
      <c r="J442" s="87">
        <f>+VLOOKUP(C442,'[10]Resumen Peso'!$B$1:$D$65536,3,0)</f>
        <v>7625.4306509807584</v>
      </c>
      <c r="N442" s="57"/>
      <c r="O442" s="57"/>
      <c r="P442" s="57"/>
      <c r="Q442" s="57"/>
      <c r="R442" s="57"/>
    </row>
    <row r="443" spans="1:18" x14ac:dyDescent="0.2">
      <c r="A443" s="78"/>
      <c r="B443" s="79">
        <f t="shared" si="6"/>
        <v>427</v>
      </c>
      <c r="C443" s="80" t="s">
        <v>470</v>
      </c>
      <c r="D443" s="81" t="str">
        <f>+"Torre de ángulo menor tipo A"&amp;IF(MID(C443,3,3)="220","C",IF(MID(C443,3,3)="138","S",""))&amp;IF(MID(C443,10,1)="D",2,1)&amp;" (30°)Tipo A"&amp;IF(MID(C443,3,3)="220","C",IF(MID(C443,3,3)="138","S",""))&amp;IF(MID(C443,10,1)="D",2,1)&amp;RIGHT(C443,2)</f>
        <v>Torre de ángulo menor tipo AC1 (30°)Tipo AC1±0</v>
      </c>
      <c r="E443" s="82" t="s">
        <v>44</v>
      </c>
      <c r="F443" s="83">
        <v>0</v>
      </c>
      <c r="G443" s="84">
        <f>VLOOKUP(C443,'[10]Resumen Peso'!$B$1:$D$65536,3,0)*$C$14</f>
        <v>13630.927771610759</v>
      </c>
      <c r="H443" s="85"/>
      <c r="I443" s="86"/>
      <c r="J443" s="87">
        <f>+VLOOKUP(C443,'[10]Resumen Peso'!$B$1:$D$65536,3,0)</f>
        <v>8463.2970599120508</v>
      </c>
      <c r="N443" s="57"/>
      <c r="O443" s="57"/>
      <c r="P443" s="57"/>
      <c r="Q443" s="57"/>
      <c r="R443" s="57"/>
    </row>
    <row r="444" spans="1:18" x14ac:dyDescent="0.2">
      <c r="A444" s="78"/>
      <c r="B444" s="79">
        <f t="shared" si="6"/>
        <v>428</v>
      </c>
      <c r="C444" s="80" t="s">
        <v>471</v>
      </c>
      <c r="D444" s="81" t="str">
        <f>+"Torre de ángulo menor tipo A"&amp;IF(MID(C444,3,3)="220","C",IF(MID(C444,3,3)="138","S",""))&amp;IF(MID(C444,10,1)="D",2,1)&amp;" (30°)Tipo A"&amp;IF(MID(C444,3,3)="220","C",IF(MID(C444,3,3)="138","S",""))&amp;IF(MID(C444,10,1)="D",2,1)&amp;RIGHT(C444,2)</f>
        <v>Torre de ángulo menor tipo AC1 (30°)Tipo AC1+3</v>
      </c>
      <c r="E444" s="82" t="s">
        <v>44</v>
      </c>
      <c r="F444" s="83">
        <v>0</v>
      </c>
      <c r="G444" s="84">
        <f>VLOOKUP(C444,'[10]Resumen Peso'!$B$1:$D$65536,3,0)*$C$14</f>
        <v>14980.389621000224</v>
      </c>
      <c r="H444" s="85"/>
      <c r="I444" s="86"/>
      <c r="J444" s="87">
        <f>+VLOOKUP(C444,'[10]Resumen Peso'!$B$1:$D$65536,3,0)</f>
        <v>9301.1634688433442</v>
      </c>
      <c r="N444" s="57"/>
      <c r="O444" s="57"/>
      <c r="P444" s="57"/>
      <c r="Q444" s="57"/>
      <c r="R444" s="57"/>
    </row>
    <row r="445" spans="1:18" x14ac:dyDescent="0.2">
      <c r="A445" s="78"/>
      <c r="B445" s="79">
        <f t="shared" si="6"/>
        <v>429</v>
      </c>
      <c r="C445" s="80" t="s">
        <v>472</v>
      </c>
      <c r="D445" s="81" t="str">
        <f>+"Torre de ángulo mayor tipo B"&amp;IF(MID(C445,3,3)="220","C",IF(MID(C445,3,3)="138","S",""))&amp;IF(MID(C445,10,1)="D",2,1)&amp;" (65°)Tipo B"&amp;IF(MID(C445,3,3)="220","C",IF(MID(C445,3,3)="138","S",""))&amp;IF(MID(C445,10,1)="D",2,1)&amp;RIGHT(C445,2)</f>
        <v>Torre de ángulo mayor tipo BC1 (65°)Tipo BC1-3</v>
      </c>
      <c r="E445" s="82" t="s">
        <v>44</v>
      </c>
      <c r="F445" s="83">
        <v>0</v>
      </c>
      <c r="G445" s="84">
        <f>VLOOKUP(C445,'[10]Resumen Peso'!$B$1:$D$65536,3,0)*$C$14</f>
        <v>16573.736030079348</v>
      </c>
      <c r="H445" s="85"/>
      <c r="I445" s="86"/>
      <c r="J445" s="87">
        <f>+VLOOKUP(C445,'[10]Resumen Peso'!$B$1:$D$65536,3,0)</f>
        <v>10290.455188770584</v>
      </c>
      <c r="N445" s="57"/>
      <c r="O445" s="57"/>
      <c r="P445" s="57"/>
      <c r="Q445" s="57"/>
      <c r="R445" s="57"/>
    </row>
    <row r="446" spans="1:18" x14ac:dyDescent="0.2">
      <c r="A446" s="78"/>
      <c r="B446" s="79">
        <f t="shared" si="6"/>
        <v>430</v>
      </c>
      <c r="C446" s="80" t="s">
        <v>473</v>
      </c>
      <c r="D446" s="81" t="str">
        <f>+"Torre de ángulo mayor tipo B"&amp;IF(MID(C446,3,3)="220","C",IF(MID(C446,3,3)="138","S",""))&amp;IF(MID(C446,10,1)="D",2,1)&amp;" (65°)Tipo B"&amp;IF(MID(C446,3,3)="220","C",IF(MID(C446,3,3)="138","S",""))&amp;IF(MID(C446,10,1)="D",2,1)&amp;RIGHT(C446,2)</f>
        <v>Torre de ángulo mayor tipo BC1 (65°)Tipo BC1±0</v>
      </c>
      <c r="E446" s="82" t="s">
        <v>44</v>
      </c>
      <c r="F446" s="83">
        <v>0</v>
      </c>
      <c r="G446" s="84">
        <f>VLOOKUP(C446,'[10]Resumen Peso'!$B$1:$D$65536,3,0)*$C$14</f>
        <v>18456.276202760968</v>
      </c>
      <c r="H446" s="85"/>
      <c r="I446" s="86"/>
      <c r="J446" s="87">
        <f>+VLOOKUP(C446,'[10]Resumen Peso'!$B$1:$D$65536,3,0)</f>
        <v>11459.304219120917</v>
      </c>
      <c r="N446" s="57"/>
      <c r="O446" s="57"/>
      <c r="P446" s="57"/>
      <c r="Q446" s="57"/>
      <c r="R446" s="57"/>
    </row>
    <row r="447" spans="1:18" x14ac:dyDescent="0.2">
      <c r="A447" s="78"/>
      <c r="B447" s="79">
        <f t="shared" si="6"/>
        <v>431</v>
      </c>
      <c r="C447" s="80" t="s">
        <v>474</v>
      </c>
      <c r="D447" s="81" t="str">
        <f>+"Torre de ángulo mayor tipo B"&amp;IF(MID(C447,3,3)="220","C",IF(MID(C447,3,3)="138","S",""))&amp;IF(MID(C447,10,1)="D",2,1)&amp;" (65°)Tipo B"&amp;IF(MID(C447,3,3)="220","C",IF(MID(C447,3,3)="138","S",""))&amp;IF(MID(C447,10,1)="D",2,1)&amp;RIGHT(C447,2)</f>
        <v>Torre de ángulo mayor tipo BC1 (65°)Tipo BC1+3</v>
      </c>
      <c r="E447" s="82" t="s">
        <v>44</v>
      </c>
      <c r="F447" s="83">
        <v>0</v>
      </c>
      <c r="G447" s="84">
        <f>VLOOKUP(C447,'[10]Resumen Peso'!$B$1:$D$65536,3,0)*$C$14</f>
        <v>20671.029347092284</v>
      </c>
      <c r="H447" s="85"/>
      <c r="I447" s="86"/>
      <c r="J447" s="87">
        <f>+VLOOKUP(C447,'[10]Resumen Peso'!$B$1:$D$65536,3,0)</f>
        <v>12834.420725415428</v>
      </c>
      <c r="N447" s="57"/>
      <c r="O447" s="57"/>
      <c r="P447" s="57"/>
      <c r="Q447" s="57"/>
      <c r="R447" s="57"/>
    </row>
    <row r="448" spans="1:18" x14ac:dyDescent="0.2">
      <c r="A448" s="78"/>
      <c r="B448" s="79">
        <f t="shared" si="6"/>
        <v>432</v>
      </c>
      <c r="C448" s="80" t="s">
        <v>475</v>
      </c>
      <c r="D448" s="81" t="str">
        <f>+"Torre de anclaje, retención intermedia y terminal (15°) Tipo R"&amp;IF(MID(C448,3,3)="220","C",IF(MID(C448,3,3)="138","S",""))&amp;IF(MID(C448,10,1)="D",2,1)&amp;RIGHT(C448,2)</f>
        <v>Torre de anclaje, retención intermedia y terminal (15°) Tipo RC1-3</v>
      </c>
      <c r="E448" s="82" t="s">
        <v>44</v>
      </c>
      <c r="F448" s="83">
        <v>0</v>
      </c>
      <c r="G448" s="84">
        <f>VLOOKUP(C448,'[10]Resumen Peso'!$B$1:$D$65536,3,0)*$C$14</f>
        <v>21339.755602746918</v>
      </c>
      <c r="H448" s="85"/>
      <c r="I448" s="86"/>
      <c r="J448" s="87">
        <f>+VLOOKUP(C448,'[10]Resumen Peso'!$B$1:$D$65536,3,0)</f>
        <v>13249.625695186834</v>
      </c>
      <c r="N448" s="57"/>
      <c r="O448" s="57"/>
      <c r="P448" s="57"/>
      <c r="Q448" s="57"/>
      <c r="R448" s="57"/>
    </row>
    <row r="449" spans="1:18" x14ac:dyDescent="0.2">
      <c r="A449" s="78"/>
      <c r="B449" s="79">
        <f t="shared" si="6"/>
        <v>433</v>
      </c>
      <c r="C449" s="80" t="s">
        <v>476</v>
      </c>
      <c r="D449" s="81" t="str">
        <f>+"Torre de anclaje, retención intermedia y terminal (15°) Tipo R"&amp;IF(MID(C449,3,3)="220","C",IF(MID(C449,3,3)="138","S",""))&amp;IF(MID(C449,10,1)="D",2,1)&amp;RIGHT(C449,2)</f>
        <v>Torre de anclaje, retención intermedia y terminal (15°) Tipo RC1±0</v>
      </c>
      <c r="E449" s="82" t="s">
        <v>44</v>
      </c>
      <c r="F449" s="83">
        <v>0</v>
      </c>
      <c r="G449" s="84">
        <f>VLOOKUP(C449,'[10]Resumen Peso'!$B$1:$D$65536,3,0)*$C$14</f>
        <v>23790.140025358884</v>
      </c>
      <c r="H449" s="85"/>
      <c r="I449" s="86"/>
      <c r="J449" s="87">
        <f>+VLOOKUP(C449,'[10]Resumen Peso'!$B$1:$D$65536,3,0)</f>
        <v>14771.043138446861</v>
      </c>
      <c r="N449" s="57"/>
      <c r="O449" s="57"/>
      <c r="P449" s="57"/>
      <c r="Q449" s="57"/>
      <c r="R449" s="57"/>
    </row>
    <row r="450" spans="1:18" x14ac:dyDescent="0.2">
      <c r="A450" s="78"/>
      <c r="B450" s="79">
        <f t="shared" si="6"/>
        <v>434</v>
      </c>
      <c r="C450" s="80" t="s">
        <v>477</v>
      </c>
      <c r="D450" s="81" t="str">
        <f>+"Torre de anclaje, retención intermedia y terminal (15°) Tipo R"&amp;IF(MID(C450,3,3)="220","C",IF(MID(C450,3,3)="138","S",""))&amp;IF(MID(C450,10,1)="D",2,1)&amp;RIGHT(C450,2)</f>
        <v>Torre de anclaje, retención intermedia y terminal (15°) Tipo RC1+3</v>
      </c>
      <c r="E450" s="82" t="s">
        <v>44</v>
      </c>
      <c r="F450" s="83">
        <v>0</v>
      </c>
      <c r="G450" s="84">
        <f>VLOOKUP(C450,'[10]Resumen Peso'!$B$1:$D$65536,3,0)*$C$14</f>
        <v>26240.524447970849</v>
      </c>
      <c r="H450" s="85"/>
      <c r="I450" s="86"/>
      <c r="J450" s="87">
        <f>+VLOOKUP(C450,'[10]Resumen Peso'!$B$1:$D$65536,3,0)</f>
        <v>16292.460581706888</v>
      </c>
      <c r="N450" s="57"/>
      <c r="O450" s="57"/>
      <c r="P450" s="57"/>
      <c r="Q450" s="57"/>
      <c r="R450" s="57"/>
    </row>
    <row r="451" spans="1:18" x14ac:dyDescent="0.2">
      <c r="A451" s="78"/>
      <c r="B451" s="79">
        <f t="shared" si="6"/>
        <v>435</v>
      </c>
      <c r="C451" s="80" t="s">
        <v>478</v>
      </c>
      <c r="D451" s="81" t="str">
        <f>+"Torre de suspensión tipo S"&amp;IF(MID(C451,3,3)="220","C",IF(MID(C451,3,3)="138","S",""))&amp;IF(MID(C451,10,1)="D",2,1)&amp;" (5°)Tipo S"&amp;IF(MID(C451,3,3)="220","C",IF(MID(C451,3,3)="138","S",""))&amp;IF(MID(C451,10,1)="D",2,1)&amp;RIGHT(C451,2)</f>
        <v>Torre de suspensión tipo SS1 (5°)Tipo SS1-6</v>
      </c>
      <c r="E451" s="82" t="s">
        <v>44</v>
      </c>
      <c r="F451" s="83">
        <v>0</v>
      </c>
      <c r="G451" s="84">
        <f>VLOOKUP(C451,'[10]Resumen Peso'!$B$1:$D$65536,3,0)*$C$14</f>
        <v>5999.7609401251693</v>
      </c>
      <c r="H451" s="85"/>
      <c r="I451" s="86"/>
      <c r="J451" s="87">
        <f>+VLOOKUP(C451,'[10]Resumen Peso'!$B$1:$D$65536,3,0)</f>
        <v>3725.1873075354233</v>
      </c>
      <c r="N451" s="57"/>
      <c r="O451" s="57"/>
      <c r="P451" s="57"/>
      <c r="Q451" s="57"/>
      <c r="R451" s="57"/>
    </row>
    <row r="452" spans="1:18" x14ac:dyDescent="0.2">
      <c r="A452" s="78"/>
      <c r="B452" s="79">
        <f t="shared" si="6"/>
        <v>436</v>
      </c>
      <c r="C452" s="80" t="s">
        <v>479</v>
      </c>
      <c r="D452" s="81" t="str">
        <f>+"Torre de suspensión tipo S"&amp;IF(MID(C452,3,3)="220","C",IF(MID(C452,3,3)="138","S",""))&amp;IF(MID(C452,10,1)="D",2,1)&amp;" (5°)Tipo S"&amp;IF(MID(C452,3,3)="220","C",IF(MID(C452,3,3)="138","S",""))&amp;IF(MID(C452,10,1)="D",2,1)&amp;RIGHT(C452,2)</f>
        <v>Torre de suspensión tipo SS1 (5°)Tipo SS1-3</v>
      </c>
      <c r="E452" s="82" t="s">
        <v>44</v>
      </c>
      <c r="F452" s="83">
        <v>0</v>
      </c>
      <c r="G452" s="84">
        <f>VLOOKUP(C452,'[10]Resumen Peso'!$B$1:$D$65536,3,0)*$C$14</f>
        <v>6864.591345908977</v>
      </c>
      <c r="H452" s="85"/>
      <c r="I452" s="86"/>
      <c r="J452" s="87">
        <f>+VLOOKUP(C452,'[10]Resumen Peso'!$B$1:$D$65536,3,0)</f>
        <v>4262.1512437567453</v>
      </c>
      <c r="N452" s="57"/>
      <c r="O452" s="57"/>
      <c r="P452" s="57"/>
      <c r="Q452" s="57"/>
      <c r="R452" s="57"/>
    </row>
    <row r="453" spans="1:18" x14ac:dyDescent="0.2">
      <c r="A453" s="78"/>
      <c r="B453" s="79">
        <f t="shared" si="6"/>
        <v>437</v>
      </c>
      <c r="C453" s="80" t="s">
        <v>480</v>
      </c>
      <c r="D453" s="81" t="str">
        <f>+"Torre de suspensión tipo S"&amp;IF(MID(C453,3,3)="220","C",IF(MID(C453,3,3)="138","S",""))&amp;IF(MID(C453,10,1)="D",2,1)&amp;" (5°)Tipo S"&amp;IF(MID(C453,3,3)="220","C",IF(MID(C453,3,3)="138","S",""))&amp;IF(MID(C453,10,1)="D",2,1)&amp;RIGHT(C453,2)</f>
        <v>Torre de suspensión tipo SS1 (5°)Tipo SS1±0</v>
      </c>
      <c r="E453" s="82" t="s">
        <v>44</v>
      </c>
      <c r="F453" s="83">
        <v>0</v>
      </c>
      <c r="G453" s="84">
        <f>VLOOKUP(C453,'[10]Resumen Peso'!$B$1:$D$65536,3,0)*$C$14</f>
        <v>7721.7000516411445</v>
      </c>
      <c r="H453" s="85"/>
      <c r="I453" s="86"/>
      <c r="J453" s="87">
        <f>+VLOOKUP(C453,'[10]Resumen Peso'!$B$1:$D$65536,3,0)</f>
        <v>4794.3208591189486</v>
      </c>
      <c r="N453" s="57"/>
      <c r="O453" s="57"/>
      <c r="P453" s="57"/>
      <c r="Q453" s="57"/>
      <c r="R453" s="57"/>
    </row>
    <row r="454" spans="1:18" x14ac:dyDescent="0.2">
      <c r="A454" s="78"/>
      <c r="B454" s="79">
        <f t="shared" si="6"/>
        <v>438</v>
      </c>
      <c r="C454" s="80" t="s">
        <v>481</v>
      </c>
      <c r="D454" s="81" t="str">
        <f>+"Torre de suspensión tipo S"&amp;IF(MID(C454,3,3)="220","C",IF(MID(C454,3,3)="138","S",""))&amp;IF(MID(C454,10,1)="D",2,1)&amp;" (5°)Tipo S"&amp;IF(MID(C454,3,3)="220","C",IF(MID(C454,3,3)="138","S",""))&amp;IF(MID(C454,10,1)="D",2,1)&amp;RIGHT(C454,2)</f>
        <v>Torre de suspensión tipo SS1 (5°)Tipo SS1+3</v>
      </c>
      <c r="E454" s="82" t="s">
        <v>44</v>
      </c>
      <c r="F454" s="83">
        <v>0</v>
      </c>
      <c r="G454" s="84">
        <f>VLOOKUP(C454,'[10]Resumen Peso'!$B$1:$D$65536,3,0)*$C$14</f>
        <v>8571.0870573216707</v>
      </c>
      <c r="H454" s="85"/>
      <c r="I454" s="86"/>
      <c r="J454" s="87">
        <f>+VLOOKUP(C454,'[10]Resumen Peso'!$B$1:$D$65536,3,0)</f>
        <v>5321.6961536220333</v>
      </c>
      <c r="N454" s="57"/>
      <c r="O454" s="57"/>
      <c r="P454" s="57"/>
      <c r="Q454" s="57"/>
      <c r="R454" s="57"/>
    </row>
    <row r="455" spans="1:18" x14ac:dyDescent="0.2">
      <c r="A455" s="78"/>
      <c r="B455" s="79">
        <f t="shared" si="6"/>
        <v>439</v>
      </c>
      <c r="C455" s="80" t="s">
        <v>482</v>
      </c>
      <c r="D455" s="81" t="str">
        <f>+"Torre de suspensión tipo S"&amp;IF(MID(C455,3,3)="220","C",IF(MID(C455,3,3)="138","S",""))&amp;IF(MID(C455,10,1)="D",2,1)&amp;" (5°)Tipo S"&amp;IF(MID(C455,3,3)="220","C",IF(MID(C455,3,3)="138","S",""))&amp;IF(MID(C455,10,1)="D",2,1)&amp;RIGHT(C455,2)</f>
        <v>Torre de suspensión tipo SS1 (5°)Tipo SS1+6</v>
      </c>
      <c r="E455" s="82" t="s">
        <v>44</v>
      </c>
      <c r="F455" s="83">
        <v>0</v>
      </c>
      <c r="G455" s="84">
        <f>VLOOKUP(C455,'[10]Resumen Peso'!$B$1:$D$65536,3,0)*$C$14</f>
        <v>9420.4740630021952</v>
      </c>
      <c r="H455" s="85"/>
      <c r="I455" s="86"/>
      <c r="J455" s="87">
        <f>+VLOOKUP(C455,'[10]Resumen Peso'!$B$1:$D$65536,3,0)</f>
        <v>5849.0714481251171</v>
      </c>
      <c r="N455" s="57"/>
      <c r="O455" s="57"/>
      <c r="P455" s="57"/>
      <c r="Q455" s="57"/>
      <c r="R455" s="57"/>
    </row>
    <row r="456" spans="1:18" x14ac:dyDescent="0.2">
      <c r="A456" s="78"/>
      <c r="B456" s="79">
        <f t="shared" si="6"/>
        <v>440</v>
      </c>
      <c r="C456" s="80" t="s">
        <v>483</v>
      </c>
      <c r="D456" s="81" t="str">
        <f>+"Torre de ángulo menor tipo A"&amp;IF(MID(C456,3,3)="220","C",IF(MID(C456,3,3)="138","S",""))&amp;IF(MID(C456,10,1)="D",2,1)&amp;" (30°)Tipo A"&amp;IF(MID(C456,3,3)="220","C",IF(MID(C456,3,3)="138","S",""))&amp;IF(MID(C456,10,1)="D",2,1)&amp;RIGHT(C456,2)</f>
        <v>Torre de ángulo menor tipo AS1 (30°)Tipo AS1-3</v>
      </c>
      <c r="E456" s="82" t="s">
        <v>44</v>
      </c>
      <c r="F456" s="83">
        <v>0</v>
      </c>
      <c r="G456" s="84">
        <f>VLOOKUP(C456,'[10]Resumen Peso'!$B$1:$D$65536,3,0)*$C$14</f>
        <v>10561.108151230523</v>
      </c>
      <c r="H456" s="85"/>
      <c r="I456" s="86"/>
      <c r="J456" s="87">
        <f>+VLOOKUP(C456,'[10]Resumen Peso'!$B$1:$D$65536,3,0)</f>
        <v>6557.2789367924506</v>
      </c>
      <c r="N456" s="57"/>
      <c r="O456" s="57"/>
      <c r="P456" s="57"/>
      <c r="Q456" s="57"/>
      <c r="R456" s="57"/>
    </row>
    <row r="457" spans="1:18" x14ac:dyDescent="0.2">
      <c r="A457" s="78"/>
      <c r="B457" s="79">
        <f t="shared" si="6"/>
        <v>441</v>
      </c>
      <c r="C457" s="80" t="s">
        <v>484</v>
      </c>
      <c r="D457" s="81" t="str">
        <f>+"Torre de ángulo menor tipo A"&amp;IF(MID(C457,3,3)="220","C",IF(MID(C457,3,3)="138","S",""))&amp;IF(MID(C457,10,1)="D",2,1)&amp;" (30°)Tipo A"&amp;IF(MID(C457,3,3)="220","C",IF(MID(C457,3,3)="138","S",""))&amp;IF(MID(C457,10,1)="D",2,1)&amp;RIGHT(C457,2)</f>
        <v>Torre de ángulo menor tipo AS1 (30°)Tipo AS1±0</v>
      </c>
      <c r="E457" s="82" t="s">
        <v>44</v>
      </c>
      <c r="F457" s="83">
        <v>0</v>
      </c>
      <c r="G457" s="84">
        <f>VLOOKUP(C457,'[10]Resumen Peso'!$B$1:$D$65536,3,0)*$C$14</f>
        <v>11721.540678391257</v>
      </c>
      <c r="H457" s="85"/>
      <c r="I457" s="86"/>
      <c r="J457" s="87">
        <f>+VLOOKUP(C457,'[10]Resumen Peso'!$B$1:$D$65536,3,0)</f>
        <v>7277.7790641425645</v>
      </c>
      <c r="N457" s="57"/>
      <c r="O457" s="57"/>
      <c r="P457" s="57"/>
      <c r="Q457" s="57"/>
      <c r="R457" s="57"/>
    </row>
    <row r="458" spans="1:18" x14ac:dyDescent="0.2">
      <c r="A458" s="78"/>
      <c r="B458" s="79">
        <f t="shared" si="6"/>
        <v>442</v>
      </c>
      <c r="C458" s="80" t="s">
        <v>485</v>
      </c>
      <c r="D458" s="81" t="str">
        <f>+"Torre de ángulo menor tipo A"&amp;IF(MID(C458,3,3)="220","C",IF(MID(C458,3,3)="138","S",""))&amp;IF(MID(C458,10,1)="D",2,1)&amp;" (30°)Tipo A"&amp;IF(MID(C458,3,3)="220","C",IF(MID(C458,3,3)="138","S",""))&amp;IF(MID(C458,10,1)="D",2,1)&amp;RIGHT(C458,2)</f>
        <v>Torre de ángulo menor tipo AS1 (30°)Tipo AS1+3</v>
      </c>
      <c r="E458" s="82" t="s">
        <v>44</v>
      </c>
      <c r="F458" s="83">
        <v>0</v>
      </c>
      <c r="G458" s="84">
        <f>VLOOKUP(C458,'[10]Resumen Peso'!$B$1:$D$65536,3,0)*$C$14</f>
        <v>12881.973205551993</v>
      </c>
      <c r="H458" s="85"/>
      <c r="I458" s="86"/>
      <c r="J458" s="87">
        <f>+VLOOKUP(C458,'[10]Resumen Peso'!$B$1:$D$65536,3,0)</f>
        <v>7998.2791914926784</v>
      </c>
      <c r="N458" s="57"/>
      <c r="O458" s="57"/>
      <c r="P458" s="57"/>
      <c r="Q458" s="57"/>
      <c r="R458" s="57"/>
    </row>
    <row r="459" spans="1:18" x14ac:dyDescent="0.2">
      <c r="A459" s="78"/>
      <c r="B459" s="79">
        <f t="shared" si="6"/>
        <v>443</v>
      </c>
      <c r="C459" s="80" t="s">
        <v>486</v>
      </c>
      <c r="D459" s="81" t="str">
        <f>+"Torre de ángulo mayor tipo B"&amp;IF(MID(C459,3,3)="220","C",IF(MID(C459,3,3)="138","S",""))&amp;IF(MID(C459,10,1)="D",2,1)&amp;" (65°)Tipo B"&amp;IF(MID(C459,3,3)="220","C",IF(MID(C459,3,3)="138","S",""))&amp;IF(MID(C459,10,1)="D",2,1)&amp;RIGHT(C459,2)</f>
        <v>Torre de ángulo mayor tipo BS1 (65°)Tipo BS1-3</v>
      </c>
      <c r="E459" s="82" t="s">
        <v>44</v>
      </c>
      <c r="F459" s="83">
        <v>0</v>
      </c>
      <c r="G459" s="84">
        <f>VLOOKUP(C459,'[10]Resumen Peso'!$B$1:$D$65536,3,0)*$C$14</f>
        <v>14252.127538530503</v>
      </c>
      <c r="H459" s="85"/>
      <c r="I459" s="86"/>
      <c r="J459" s="87">
        <f>+VLOOKUP(C459,'[10]Resumen Peso'!$B$1:$D$65536,3,0)</f>
        <v>8848.9933418584314</v>
      </c>
      <c r="N459" s="57"/>
      <c r="O459" s="57"/>
      <c r="P459" s="57"/>
      <c r="Q459" s="57"/>
      <c r="R459" s="57"/>
    </row>
    <row r="460" spans="1:18" x14ac:dyDescent="0.2">
      <c r="A460" s="78"/>
      <c r="B460" s="79">
        <f t="shared" si="6"/>
        <v>444</v>
      </c>
      <c r="C460" s="80" t="s">
        <v>487</v>
      </c>
      <c r="D460" s="81" t="str">
        <f>+"Torre de ángulo mayor tipo B"&amp;IF(MID(C460,3,3)="220","C",IF(MID(C460,3,3)="138","S",""))&amp;IF(MID(C460,10,1)="D",2,1)&amp;" (65°)Tipo B"&amp;IF(MID(C460,3,3)="220","C",IF(MID(C460,3,3)="138","S",""))&amp;IF(MID(C460,10,1)="D",2,1)&amp;RIGHT(C460,2)</f>
        <v>Torre de ángulo mayor tipo BS1 (65°)Tipo BS1±0</v>
      </c>
      <c r="E460" s="82" t="s">
        <v>44</v>
      </c>
      <c r="F460" s="83">
        <v>0</v>
      </c>
      <c r="G460" s="84">
        <f>VLOOKUP(C460,'[10]Resumen Peso'!$B$1:$D$65536,3,0)*$C$14</f>
        <v>15870.966078541765</v>
      </c>
      <c r="H460" s="85"/>
      <c r="I460" s="86"/>
      <c r="J460" s="87">
        <f>+VLOOKUP(C460,'[10]Resumen Peso'!$B$1:$D$65536,3,0)</f>
        <v>9854.1128528490335</v>
      </c>
      <c r="N460" s="57"/>
      <c r="O460" s="57"/>
      <c r="P460" s="57"/>
      <c r="Q460" s="57"/>
      <c r="R460" s="57"/>
    </row>
    <row r="461" spans="1:18" x14ac:dyDescent="0.2">
      <c r="A461" s="78"/>
      <c r="B461" s="79">
        <f t="shared" si="6"/>
        <v>445</v>
      </c>
      <c r="C461" s="80" t="s">
        <v>488</v>
      </c>
      <c r="D461" s="81" t="str">
        <f>+"Torre de ángulo mayor tipo B"&amp;IF(MID(C461,3,3)="220","C",IF(MID(C461,3,3)="138","S",""))&amp;IF(MID(C461,10,1)="D",2,1)&amp;" (65°)Tipo B"&amp;IF(MID(C461,3,3)="220","C",IF(MID(C461,3,3)="138","S",""))&amp;IF(MID(C461,10,1)="D",2,1)&amp;RIGHT(C461,2)</f>
        <v>Torre de ángulo mayor tipo BS1 (65°)Tipo BS1+3</v>
      </c>
      <c r="E461" s="82" t="s">
        <v>44</v>
      </c>
      <c r="F461" s="83">
        <v>0</v>
      </c>
      <c r="G461" s="84">
        <f>VLOOKUP(C461,'[10]Resumen Peso'!$B$1:$D$65536,3,0)*$C$14</f>
        <v>17775.482007966777</v>
      </c>
      <c r="H461" s="85"/>
      <c r="I461" s="86"/>
      <c r="J461" s="87">
        <f>+VLOOKUP(C461,'[10]Resumen Peso'!$B$1:$D$65536,3,0)</f>
        <v>11036.606395190918</v>
      </c>
      <c r="N461" s="57"/>
      <c r="O461" s="57"/>
      <c r="P461" s="57"/>
      <c r="Q461" s="57"/>
      <c r="R461" s="57"/>
    </row>
    <row r="462" spans="1:18" x14ac:dyDescent="0.2">
      <c r="A462" s="78"/>
      <c r="B462" s="79">
        <f t="shared" si="6"/>
        <v>446</v>
      </c>
      <c r="C462" s="80" t="s">
        <v>489</v>
      </c>
      <c r="D462" s="81" t="str">
        <f>+"Torre de anclaje, retención intermedia y terminal (15°) Tipo R"&amp;IF(MID(C462,3,3)="220","C",IF(MID(C462,3,3)="138","S",""))&amp;IF(MID(C462,10,1)="D",2,1)&amp;RIGHT(C462,2)</f>
        <v>Torre de anclaje, retención intermedia y terminal (15°) Tipo RS1-3</v>
      </c>
      <c r="E462" s="82" t="s">
        <v>44</v>
      </c>
      <c r="F462" s="83">
        <v>0</v>
      </c>
      <c r="G462" s="84">
        <f>VLOOKUP(C462,'[10]Resumen Peso'!$B$1:$D$65536,3,0)*$C$14</f>
        <v>18350.534721890581</v>
      </c>
      <c r="H462" s="85"/>
      <c r="I462" s="86"/>
      <c r="J462" s="87">
        <f>+VLOOKUP(C462,'[10]Resumen Peso'!$B$1:$D$65536,3,0)</f>
        <v>11393.650466188197</v>
      </c>
      <c r="N462" s="57"/>
      <c r="O462" s="57"/>
      <c r="P462" s="57"/>
      <c r="Q462" s="57"/>
      <c r="R462" s="57"/>
    </row>
    <row r="463" spans="1:18" x14ac:dyDescent="0.2">
      <c r="A463" s="78"/>
      <c r="B463" s="79">
        <f t="shared" si="6"/>
        <v>447</v>
      </c>
      <c r="C463" s="80" t="s">
        <v>490</v>
      </c>
      <c r="D463" s="81" t="str">
        <f>+"Torre de anclaje, retención intermedia y terminal (15°) Tipo R"&amp;IF(MID(C463,3,3)="220","C",IF(MID(C463,3,3)="138","S",""))&amp;IF(MID(C463,10,1)="D",2,1)&amp;RIGHT(C463,2)</f>
        <v>Torre de anclaje, retención intermedia y terminal (15°) Tipo RS1±0</v>
      </c>
      <c r="E463" s="82" t="s">
        <v>44</v>
      </c>
      <c r="F463" s="83">
        <v>0</v>
      </c>
      <c r="G463" s="84">
        <f>VLOOKUP(C463,'[10]Resumen Peso'!$B$1:$D$65536,3,0)*$C$14</f>
        <v>20457.675275240334</v>
      </c>
      <c r="H463" s="85"/>
      <c r="I463" s="86"/>
      <c r="J463" s="87">
        <f>+VLOOKUP(C463,'[10]Resumen Peso'!$B$1:$D$65536,3,0)</f>
        <v>12701.951467322404</v>
      </c>
      <c r="N463" s="57"/>
      <c r="O463" s="57"/>
      <c r="P463" s="57"/>
      <c r="Q463" s="57"/>
      <c r="R463" s="57"/>
    </row>
    <row r="464" spans="1:18" x14ac:dyDescent="0.2">
      <c r="A464" s="78"/>
      <c r="B464" s="79">
        <f t="shared" si="6"/>
        <v>448</v>
      </c>
      <c r="C464" s="80" t="s">
        <v>491</v>
      </c>
      <c r="D464" s="81" t="str">
        <f>+"Torre de anclaje, retención intermedia y terminal (15°) Tipo R"&amp;IF(MID(C464,3,3)="220","C",IF(MID(C464,3,3)="138","S",""))&amp;IF(MID(C464,10,1)="D",2,1)&amp;RIGHT(C464,2)</f>
        <v>Torre de anclaje, retención intermedia y terminal (15°) Tipo RS1+3</v>
      </c>
      <c r="E464" s="82" t="s">
        <v>44</v>
      </c>
      <c r="F464" s="83">
        <v>0</v>
      </c>
      <c r="G464" s="84">
        <f>VLOOKUP(C464,'[10]Resumen Peso'!$B$1:$D$65536,3,0)*$C$14</f>
        <v>22564.815828590086</v>
      </c>
      <c r="H464" s="85"/>
      <c r="I464" s="86"/>
      <c r="J464" s="87">
        <f>+VLOOKUP(C464,'[10]Resumen Peso'!$B$1:$D$65536,3,0)</f>
        <v>14010.252468456611</v>
      </c>
      <c r="N464" s="57"/>
      <c r="O464" s="57"/>
      <c r="P464" s="57"/>
      <c r="Q464" s="57"/>
      <c r="R464" s="57"/>
    </row>
    <row r="465" spans="1:18" x14ac:dyDescent="0.2">
      <c r="A465" s="78"/>
      <c r="B465" s="79">
        <f t="shared" si="6"/>
        <v>449</v>
      </c>
      <c r="C465" s="80" t="s">
        <v>492</v>
      </c>
      <c r="D465" s="81" t="str">
        <f>+"Torre de suspensión tipo S"&amp;IF(MID(C465,3,3)="220","C",IF(MID(C465,3,3)="138","S",""))&amp;IF(MID(C465,10,1)="D",2,1)&amp;" (5°)Tipo S"&amp;IF(MID(C465,3,3)="220","C",IF(MID(C465,3,3)="138","S",""))&amp;IF(MID(C465,10,1)="D",2,1)&amp;RIGHT(C465,2)</f>
        <v>Torre de suspensión tipo SS1 (5°)Tipo SS1-6</v>
      </c>
      <c r="E465" s="82" t="s">
        <v>44</v>
      </c>
      <c r="F465" s="83">
        <v>0</v>
      </c>
      <c r="G465" s="84">
        <f>VLOOKUP(C465,'[10]Resumen Peso'!$B$1:$D$65536,3,0)*$C$14</f>
        <v>5529.4860473664676</v>
      </c>
      <c r="H465" s="85"/>
      <c r="I465" s="86"/>
      <c r="J465" s="87">
        <f>+VLOOKUP(C465,'[10]Resumen Peso'!$B$1:$D$65536,3,0)</f>
        <v>3433.1986634810901</v>
      </c>
      <c r="N465" s="57"/>
      <c r="O465" s="57"/>
      <c r="P465" s="57"/>
      <c r="Q465" s="57"/>
      <c r="R465" s="57"/>
    </row>
    <row r="466" spans="1:18" x14ac:dyDescent="0.2">
      <c r="A466" s="78"/>
      <c r="B466" s="79">
        <f t="shared" ref="B466:B529" si="7">1+B465</f>
        <v>450</v>
      </c>
      <c r="C466" s="80" t="s">
        <v>493</v>
      </c>
      <c r="D466" s="81" t="str">
        <f>+"Torre de suspensión tipo S"&amp;IF(MID(C466,3,3)="220","C",IF(MID(C466,3,3)="138","S",""))&amp;IF(MID(C466,10,1)="D",2,1)&amp;" (5°)Tipo S"&amp;IF(MID(C466,3,3)="220","C",IF(MID(C466,3,3)="138","S",""))&amp;IF(MID(C466,10,1)="D",2,1)&amp;RIGHT(C466,2)</f>
        <v>Torre de suspensión tipo SS1 (5°)Tipo SS1-3</v>
      </c>
      <c r="E466" s="82" t="s">
        <v>44</v>
      </c>
      <c r="F466" s="83">
        <v>0</v>
      </c>
      <c r="G466" s="84">
        <f>VLOOKUP(C466,'[10]Resumen Peso'!$B$1:$D$65536,3,0)*$C$14</f>
        <v>6326.5290812210924</v>
      </c>
      <c r="H466" s="85"/>
      <c r="I466" s="86"/>
      <c r="J466" s="87">
        <f>+VLOOKUP(C466,'[10]Resumen Peso'!$B$1:$D$65536,3,0)</f>
        <v>3928.0741465053911</v>
      </c>
      <c r="N466" s="57"/>
      <c r="O466" s="57"/>
      <c r="P466" s="57"/>
      <c r="Q466" s="57"/>
      <c r="R466" s="57"/>
    </row>
    <row r="467" spans="1:18" x14ac:dyDescent="0.2">
      <c r="A467" s="78"/>
      <c r="B467" s="79">
        <f t="shared" si="7"/>
        <v>451</v>
      </c>
      <c r="C467" s="80" t="s">
        <v>494</v>
      </c>
      <c r="D467" s="81" t="str">
        <f>+"Torre de suspensión tipo S"&amp;IF(MID(C467,3,3)="220","C",IF(MID(C467,3,3)="138","S",""))&amp;IF(MID(C467,10,1)="D",2,1)&amp;" (5°)Tipo S"&amp;IF(MID(C467,3,3)="220","C",IF(MID(C467,3,3)="138","S",""))&amp;IF(MID(C467,10,1)="D",2,1)&amp;RIGHT(C467,2)</f>
        <v>Torre de suspensión tipo SS1 (5°)Tipo SS1±0</v>
      </c>
      <c r="E467" s="82" t="s">
        <v>44</v>
      </c>
      <c r="F467" s="83">
        <v>0</v>
      </c>
      <c r="G467" s="84">
        <f>VLOOKUP(C467,'[10]Resumen Peso'!$B$1:$D$65536,3,0)*$C$14</f>
        <v>7116.4556594163023</v>
      </c>
      <c r="H467" s="85"/>
      <c r="I467" s="86"/>
      <c r="J467" s="87">
        <f>+VLOOKUP(C467,'[10]Resumen Peso'!$B$1:$D$65536,3,0)</f>
        <v>4418.5310984312609</v>
      </c>
      <c r="N467" s="57"/>
      <c r="O467" s="57"/>
      <c r="P467" s="57"/>
      <c r="Q467" s="57"/>
      <c r="R467" s="57"/>
    </row>
    <row r="468" spans="1:18" x14ac:dyDescent="0.2">
      <c r="A468" s="78"/>
      <c r="B468" s="79">
        <f t="shared" si="7"/>
        <v>452</v>
      </c>
      <c r="C468" s="80" t="s">
        <v>495</v>
      </c>
      <c r="D468" s="81" t="str">
        <f>+"Torre de suspensión tipo S"&amp;IF(MID(C468,3,3)="220","C",IF(MID(C468,3,3)="138","S",""))&amp;IF(MID(C468,10,1)="D",2,1)&amp;" (5°)Tipo S"&amp;IF(MID(C468,3,3)="220","C",IF(MID(C468,3,3)="138","S",""))&amp;IF(MID(C468,10,1)="D",2,1)&amp;RIGHT(C468,2)</f>
        <v>Torre de suspensión tipo SS1 (5°)Tipo SS1+3</v>
      </c>
      <c r="E468" s="82" t="s">
        <v>44</v>
      </c>
      <c r="F468" s="83">
        <v>0</v>
      </c>
      <c r="G468" s="84">
        <f>VLOOKUP(C468,'[10]Resumen Peso'!$B$1:$D$65536,3,0)*$C$14</f>
        <v>7899.2657819520955</v>
      </c>
      <c r="H468" s="85"/>
      <c r="I468" s="86"/>
      <c r="J468" s="87">
        <f>+VLOOKUP(C468,'[10]Resumen Peso'!$B$1:$D$65536,3,0)</f>
        <v>4904.5695192587</v>
      </c>
      <c r="N468" s="57"/>
      <c r="O468" s="57"/>
      <c r="P468" s="57"/>
      <c r="Q468" s="57"/>
      <c r="R468" s="57"/>
    </row>
    <row r="469" spans="1:18" x14ac:dyDescent="0.2">
      <c r="A469" s="78"/>
      <c r="B469" s="79">
        <f t="shared" si="7"/>
        <v>453</v>
      </c>
      <c r="C469" s="80" t="s">
        <v>496</v>
      </c>
      <c r="D469" s="81" t="str">
        <f>+"Torre de suspensión tipo S"&amp;IF(MID(C469,3,3)="220","C",IF(MID(C469,3,3)="138","S",""))&amp;IF(MID(C469,10,1)="D",2,1)&amp;" (5°)Tipo S"&amp;IF(MID(C469,3,3)="220","C",IF(MID(C469,3,3)="138","S",""))&amp;IF(MID(C469,10,1)="D",2,1)&amp;RIGHT(C469,2)</f>
        <v>Torre de suspensión tipo SS1 (5°)Tipo SS1+6</v>
      </c>
      <c r="E469" s="82" t="s">
        <v>44</v>
      </c>
      <c r="F469" s="83">
        <v>0</v>
      </c>
      <c r="G469" s="84">
        <f>VLOOKUP(C469,'[10]Resumen Peso'!$B$1:$D$65536,3,0)*$C$14</f>
        <v>8682.0759044878887</v>
      </c>
      <c r="H469" s="85"/>
      <c r="I469" s="86"/>
      <c r="J469" s="87">
        <f>+VLOOKUP(C469,'[10]Resumen Peso'!$B$1:$D$65536,3,0)</f>
        <v>5390.6079400861381</v>
      </c>
      <c r="N469" s="57"/>
      <c r="O469" s="57"/>
      <c r="P469" s="57"/>
      <c r="Q469" s="57"/>
      <c r="R469" s="57"/>
    </row>
    <row r="470" spans="1:18" x14ac:dyDescent="0.2">
      <c r="A470" s="78"/>
      <c r="B470" s="79">
        <f t="shared" si="7"/>
        <v>454</v>
      </c>
      <c r="C470" s="80" t="s">
        <v>497</v>
      </c>
      <c r="D470" s="81" t="str">
        <f>+"Torre de ángulo menor tipo A"&amp;IF(MID(C470,3,3)="220","C",IF(MID(C470,3,3)="138","S",""))&amp;IF(MID(C470,10,1)="D",2,1)&amp;" (30°)Tipo A"&amp;IF(MID(C470,3,3)="220","C",IF(MID(C470,3,3)="138","S",""))&amp;IF(MID(C470,10,1)="D",2,1)&amp;RIGHT(C470,2)</f>
        <v>Torre de ángulo menor tipo AS1 (30°)Tipo AS1-3</v>
      </c>
      <c r="E470" s="82" t="s">
        <v>44</v>
      </c>
      <c r="F470" s="83">
        <v>0</v>
      </c>
      <c r="G470" s="84">
        <f>VLOOKUP(C470,'[10]Resumen Peso'!$B$1:$D$65536,3,0)*$C$14</f>
        <v>9733.3045015855459</v>
      </c>
      <c r="H470" s="85"/>
      <c r="I470" s="86"/>
      <c r="J470" s="87">
        <f>+VLOOKUP(C470,'[10]Resumen Peso'!$B$1:$D$65536,3,0)</f>
        <v>6043.3045168842073</v>
      </c>
      <c r="N470" s="57"/>
      <c r="O470" s="57"/>
      <c r="P470" s="57"/>
      <c r="Q470" s="57"/>
      <c r="R470" s="57"/>
    </row>
    <row r="471" spans="1:18" x14ac:dyDescent="0.2">
      <c r="A471" s="78"/>
      <c r="B471" s="79">
        <f t="shared" si="7"/>
        <v>455</v>
      </c>
      <c r="C471" s="80" t="s">
        <v>498</v>
      </c>
      <c r="D471" s="81" t="str">
        <f>+"Torre de ángulo menor tipo A"&amp;IF(MID(C471,3,3)="220","C",IF(MID(C471,3,3)="138","S",""))&amp;IF(MID(C471,10,1)="D",2,1)&amp;" (30°)Tipo A"&amp;IF(MID(C471,3,3)="220","C",IF(MID(C471,3,3)="138","S",""))&amp;IF(MID(C471,10,1)="D",2,1)&amp;RIGHT(C471,2)</f>
        <v>Torre de ángulo menor tipo AS1 (30°)Tipo AS1±0</v>
      </c>
      <c r="E471" s="82" t="s">
        <v>44</v>
      </c>
      <c r="F471" s="83">
        <v>0</v>
      </c>
      <c r="G471" s="84">
        <f>VLOOKUP(C471,'[10]Resumen Peso'!$B$1:$D$65536,3,0)*$C$14</f>
        <v>10802.779690993946</v>
      </c>
      <c r="H471" s="85"/>
      <c r="I471" s="86"/>
      <c r="J471" s="87">
        <f>+VLOOKUP(C471,'[10]Resumen Peso'!$B$1:$D$65536,3,0)</f>
        <v>6707.330207418654</v>
      </c>
      <c r="N471" s="57"/>
      <c r="O471" s="57"/>
      <c r="P471" s="57"/>
      <c r="Q471" s="57"/>
      <c r="R471" s="57"/>
    </row>
    <row r="472" spans="1:18" x14ac:dyDescent="0.2">
      <c r="A472" s="78"/>
      <c r="B472" s="79">
        <f t="shared" si="7"/>
        <v>456</v>
      </c>
      <c r="C472" s="80" t="s">
        <v>499</v>
      </c>
      <c r="D472" s="81" t="str">
        <f>+"Torre de ángulo menor tipo A"&amp;IF(MID(C472,3,3)="220","C",IF(MID(C472,3,3)="138","S",""))&amp;IF(MID(C472,10,1)="D",2,1)&amp;" (30°)Tipo A"&amp;IF(MID(C472,3,3)="220","C",IF(MID(C472,3,3)="138","S",""))&amp;IF(MID(C472,10,1)="D",2,1)&amp;RIGHT(C472,2)</f>
        <v>Torre de ángulo menor tipo AS1 (30°)Tipo AS1+3</v>
      </c>
      <c r="E472" s="82" t="s">
        <v>44</v>
      </c>
      <c r="F472" s="83">
        <v>0</v>
      </c>
      <c r="G472" s="84">
        <f>VLOOKUP(C472,'[10]Resumen Peso'!$B$1:$D$65536,3,0)*$C$14</f>
        <v>11872.254880402346</v>
      </c>
      <c r="H472" s="85"/>
      <c r="I472" s="86"/>
      <c r="J472" s="87">
        <f>+VLOOKUP(C472,'[10]Resumen Peso'!$B$1:$D$65536,3,0)</f>
        <v>7371.3558979531008</v>
      </c>
      <c r="N472" s="57"/>
      <c r="O472" s="57"/>
      <c r="P472" s="57"/>
      <c r="Q472" s="57"/>
      <c r="R472" s="57"/>
    </row>
    <row r="473" spans="1:18" x14ac:dyDescent="0.2">
      <c r="A473" s="78"/>
      <c r="B473" s="79">
        <f t="shared" si="7"/>
        <v>457</v>
      </c>
      <c r="C473" s="80" t="s">
        <v>500</v>
      </c>
      <c r="D473" s="81" t="str">
        <f>+"Torre de ángulo mayor tipo B"&amp;IF(MID(C473,3,3)="220","C",IF(MID(C473,3,3)="138","S",""))&amp;IF(MID(C473,10,1)="D",2,1)&amp;" (65°)Tipo B"&amp;IF(MID(C473,3,3)="220","C",IF(MID(C473,3,3)="138","S",""))&amp;IF(MID(C473,10,1)="D",2,1)&amp;RIGHT(C473,2)</f>
        <v>Torre de ángulo mayor tipo BS1 (65°)Tipo BS1-3</v>
      </c>
      <c r="E473" s="82" t="s">
        <v>44</v>
      </c>
      <c r="F473" s="83">
        <v>0</v>
      </c>
      <c r="G473" s="84">
        <f>VLOOKUP(C473,'[10]Resumen Peso'!$B$1:$D$65536,3,0)*$C$14</f>
        <v>13135.013404042013</v>
      </c>
      <c r="H473" s="85"/>
      <c r="I473" s="86"/>
      <c r="J473" s="87">
        <f>+VLOOKUP(C473,'[10]Resumen Peso'!$B$1:$D$65536,3,0)</f>
        <v>8155.3891405586828</v>
      </c>
      <c r="N473" s="57"/>
      <c r="O473" s="57"/>
      <c r="P473" s="57"/>
      <c r="Q473" s="57"/>
      <c r="R473" s="57"/>
    </row>
    <row r="474" spans="1:18" x14ac:dyDescent="0.2">
      <c r="A474" s="78"/>
      <c r="B474" s="79">
        <f t="shared" si="7"/>
        <v>458</v>
      </c>
      <c r="C474" s="80" t="s">
        <v>501</v>
      </c>
      <c r="D474" s="81" t="str">
        <f>+"Torre de ángulo mayor tipo B"&amp;IF(MID(C474,3,3)="220","C",IF(MID(C474,3,3)="138","S",""))&amp;IF(MID(C474,10,1)="D",2,1)&amp;" (65°)Tipo B"&amp;IF(MID(C474,3,3)="220","C",IF(MID(C474,3,3)="138","S",""))&amp;IF(MID(C474,10,1)="D",2,1)&amp;RIGHT(C474,2)</f>
        <v>Torre de ángulo mayor tipo BS1 (65°)Tipo BS1±0</v>
      </c>
      <c r="E474" s="82" t="s">
        <v>44</v>
      </c>
      <c r="F474" s="83">
        <v>0</v>
      </c>
      <c r="G474" s="84">
        <f>VLOOKUP(C474,'[10]Resumen Peso'!$B$1:$D$65536,3,0)*$C$14</f>
        <v>14626.963701605804</v>
      </c>
      <c r="H474" s="85"/>
      <c r="I474" s="86"/>
      <c r="J474" s="87">
        <f>+VLOOKUP(C474,'[10]Resumen Peso'!$B$1:$D$65536,3,0)</f>
        <v>9081.7251008448584</v>
      </c>
      <c r="N474" s="57"/>
      <c r="O474" s="57"/>
      <c r="P474" s="57"/>
      <c r="Q474" s="57"/>
      <c r="R474" s="57"/>
    </row>
    <row r="475" spans="1:18" x14ac:dyDescent="0.2">
      <c r="A475" s="78"/>
      <c r="B475" s="79">
        <f t="shared" si="7"/>
        <v>459</v>
      </c>
      <c r="C475" s="80" t="s">
        <v>502</v>
      </c>
      <c r="D475" s="81" t="str">
        <f>+"Torre de ángulo mayor tipo B"&amp;IF(MID(C475,3,3)="220","C",IF(MID(C475,3,3)="138","S",""))&amp;IF(MID(C475,10,1)="D",2,1)&amp;" (65°)Tipo B"&amp;IF(MID(C475,3,3)="220","C",IF(MID(C475,3,3)="138","S",""))&amp;IF(MID(C475,10,1)="D",2,1)&amp;RIGHT(C475,2)</f>
        <v>Torre de ángulo mayor tipo BS1 (65°)Tipo BS1+3</v>
      </c>
      <c r="E475" s="82" t="s">
        <v>44</v>
      </c>
      <c r="F475" s="83">
        <v>0</v>
      </c>
      <c r="G475" s="84">
        <f>VLOOKUP(C475,'[10]Resumen Peso'!$B$1:$D$65536,3,0)*$C$14</f>
        <v>16382.199345798503</v>
      </c>
      <c r="H475" s="85"/>
      <c r="I475" s="86"/>
      <c r="J475" s="87">
        <f>+VLOOKUP(C475,'[10]Resumen Peso'!$B$1:$D$65536,3,0)</f>
        <v>10171.532112946243</v>
      </c>
      <c r="N475" s="57"/>
      <c r="O475" s="57"/>
      <c r="P475" s="57"/>
      <c r="Q475" s="57"/>
      <c r="R475" s="57"/>
    </row>
    <row r="476" spans="1:18" x14ac:dyDescent="0.2">
      <c r="A476" s="78"/>
      <c r="B476" s="79">
        <f t="shared" si="7"/>
        <v>460</v>
      </c>
      <c r="C476" s="80" t="s">
        <v>503</v>
      </c>
      <c r="D476" s="81" t="str">
        <f>+"Torre de anclaje, retención intermedia y terminal (15°) Tipo R"&amp;IF(MID(C476,3,3)="220","C",IF(MID(C476,3,3)="138","S",""))&amp;IF(MID(C476,10,1)="D",2,1)&amp;RIGHT(C476,2)</f>
        <v>Torre de anclaje, retención intermedia y terminal (15°) Tipo RS1-3</v>
      </c>
      <c r="E476" s="82" t="s">
        <v>44</v>
      </c>
      <c r="F476" s="83">
        <v>0</v>
      </c>
      <c r="G476" s="84">
        <f>VLOOKUP(C476,'[10]Resumen Peso'!$B$1:$D$65536,3,0)*$C$14</f>
        <v>16912.178121598783</v>
      </c>
      <c r="H476" s="85"/>
      <c r="I476" s="86"/>
      <c r="J476" s="87">
        <f>+VLOOKUP(C476,'[10]Resumen Peso'!$B$1:$D$65536,3,0)</f>
        <v>10500.590258525152</v>
      </c>
      <c r="N476" s="57"/>
      <c r="O476" s="57"/>
      <c r="P476" s="57"/>
      <c r="Q476" s="57"/>
      <c r="R476" s="57"/>
    </row>
    <row r="477" spans="1:18" x14ac:dyDescent="0.2">
      <c r="A477" s="78"/>
      <c r="B477" s="79">
        <f t="shared" si="7"/>
        <v>461</v>
      </c>
      <c r="C477" s="80" t="s">
        <v>504</v>
      </c>
      <c r="D477" s="81" t="str">
        <f>+"Torre de anclaje, retención intermedia y terminal (15°) Tipo R"&amp;IF(MID(C477,3,3)="220","C",IF(MID(C477,3,3)="138","S",""))&amp;IF(MID(C477,10,1)="D",2,1)&amp;RIGHT(C477,2)</f>
        <v>Torre de anclaje, retención intermedia y terminal (15°) Tipo RS1±0</v>
      </c>
      <c r="E477" s="82" t="s">
        <v>44</v>
      </c>
      <c r="F477" s="83">
        <v>0</v>
      </c>
      <c r="G477" s="84">
        <f>VLOOKUP(C477,'[10]Resumen Peso'!$B$1:$D$65536,3,0)*$C$14</f>
        <v>18854.156211369878</v>
      </c>
      <c r="H477" s="85"/>
      <c r="I477" s="86"/>
      <c r="J477" s="87">
        <f>+VLOOKUP(C477,'[10]Resumen Peso'!$B$1:$D$65536,3,0)</f>
        <v>11706.343654989021</v>
      </c>
      <c r="N477" s="57"/>
      <c r="O477" s="57"/>
      <c r="P477" s="57"/>
      <c r="Q477" s="57"/>
      <c r="R477" s="57"/>
    </row>
    <row r="478" spans="1:18" x14ac:dyDescent="0.2">
      <c r="A478" s="78"/>
      <c r="B478" s="79">
        <f t="shared" si="7"/>
        <v>462</v>
      </c>
      <c r="C478" s="80" t="s">
        <v>505</v>
      </c>
      <c r="D478" s="81" t="str">
        <f>+"Torre de anclaje, retención intermedia y terminal (15°) Tipo R"&amp;IF(MID(C478,3,3)="220","C",IF(MID(C478,3,3)="138","S",""))&amp;IF(MID(C478,10,1)="D",2,1)&amp;RIGHT(C478,2)</f>
        <v>Torre de anclaje, retención intermedia y terminal (15°) Tipo RS1+3</v>
      </c>
      <c r="E478" s="82" t="s">
        <v>44</v>
      </c>
      <c r="F478" s="83">
        <v>0</v>
      </c>
      <c r="G478" s="84">
        <f>VLOOKUP(C478,'[10]Resumen Peso'!$B$1:$D$65536,3,0)*$C$14</f>
        <v>20796.134301140977</v>
      </c>
      <c r="H478" s="85"/>
      <c r="I478" s="86"/>
      <c r="J478" s="87">
        <f>+VLOOKUP(C478,'[10]Resumen Peso'!$B$1:$D$65536,3,0)</f>
        <v>12912.097051452891</v>
      </c>
      <c r="N478" s="57"/>
      <c r="O478" s="57"/>
      <c r="P478" s="57"/>
      <c r="Q478" s="57"/>
      <c r="R478" s="57"/>
    </row>
    <row r="479" spans="1:18" x14ac:dyDescent="0.2">
      <c r="A479" s="78"/>
      <c r="B479" s="79">
        <f t="shared" si="7"/>
        <v>463</v>
      </c>
      <c r="C479" s="80" t="s">
        <v>506</v>
      </c>
      <c r="D479" s="81" t="str">
        <f>+"Torre de suspensión tipo S"&amp;IF(MID(C479,3,3)="220","C",IF(MID(C479,3,3)="138","S",""))&amp;IF(MID(C479,10,1)="D",2,1)&amp;" (5°)Tipo S"&amp;IF(MID(C479,3,3)="220","C",IF(MID(C479,3,3)="138","S",""))&amp;IF(MID(C479,10,1)="D",2,1)&amp;RIGHT(C479,2)</f>
        <v>Torre de suspensión tipo SS2 (5°)Tipo SS2-6</v>
      </c>
      <c r="E479" s="82" t="s">
        <v>44</v>
      </c>
      <c r="F479" s="83">
        <v>0</v>
      </c>
      <c r="G479" s="84">
        <f>VLOOKUP(C479,'[10]Resumen Peso'!$B$1:$D$65536,3,0)*$C$14</f>
        <v>8298.3316971152271</v>
      </c>
      <c r="H479" s="85"/>
      <c r="I479" s="86"/>
      <c r="J479" s="87">
        <f>+VLOOKUP(C479,'[10]Resumen Peso'!$B$1:$D$65536,3,0)</f>
        <v>5152.3452718047156</v>
      </c>
      <c r="N479" s="57"/>
      <c r="O479" s="57"/>
      <c r="P479" s="57"/>
      <c r="Q479" s="57"/>
      <c r="R479" s="57"/>
    </row>
    <row r="480" spans="1:18" x14ac:dyDescent="0.2">
      <c r="A480" s="78"/>
      <c r="B480" s="79">
        <f t="shared" si="7"/>
        <v>464</v>
      </c>
      <c r="C480" s="80" t="s">
        <v>507</v>
      </c>
      <c r="D480" s="81" t="str">
        <f>+"Torre de suspensión tipo S"&amp;IF(MID(C480,3,3)="220","C",IF(MID(C480,3,3)="138","S",""))&amp;IF(MID(C480,10,1)="D",2,1)&amp;" (5°)Tipo S"&amp;IF(MID(C480,3,3)="220","C",IF(MID(C480,3,3)="138","S",""))&amp;IF(MID(C480,10,1)="D",2,1)&amp;RIGHT(C480,2)</f>
        <v>Torre de suspensión tipo SS2 (5°)Tipo SS2-3</v>
      </c>
      <c r="E480" s="82" t="s">
        <v>44</v>
      </c>
      <c r="F480" s="83">
        <v>0</v>
      </c>
      <c r="G480" s="84">
        <f>VLOOKUP(C480,'[10]Resumen Peso'!$B$1:$D$65536,3,0)*$C$14</f>
        <v>9494.4876174201236</v>
      </c>
      <c r="H480" s="85"/>
      <c r="I480" s="86"/>
      <c r="J480" s="87">
        <f>+VLOOKUP(C480,'[10]Resumen Peso'!$B$1:$D$65536,3,0)</f>
        <v>5895.025671344134</v>
      </c>
      <c r="N480" s="57"/>
      <c r="O480" s="57"/>
      <c r="P480" s="57"/>
      <c r="Q480" s="57"/>
      <c r="R480" s="57"/>
    </row>
    <row r="481" spans="1:18" x14ac:dyDescent="0.2">
      <c r="A481" s="78"/>
      <c r="B481" s="79">
        <f t="shared" si="7"/>
        <v>465</v>
      </c>
      <c r="C481" s="80" t="s">
        <v>508</v>
      </c>
      <c r="D481" s="81" t="str">
        <f>+"Torre de suspensión tipo S"&amp;IF(MID(C481,3,3)="220","C",IF(MID(C481,3,3)="138","S",""))&amp;IF(MID(C481,10,1)="D",2,1)&amp;" (5°)Tipo S"&amp;IF(MID(C481,3,3)="220","C",IF(MID(C481,3,3)="138","S",""))&amp;IF(MID(C481,10,1)="D",2,1)&amp;RIGHT(C481,2)</f>
        <v>Torre de suspensión tipo SS2 (5°)Tipo SS2±0</v>
      </c>
      <c r="E481" s="82" t="s">
        <v>44</v>
      </c>
      <c r="F481" s="83">
        <v>0</v>
      </c>
      <c r="G481" s="84">
        <f>VLOOKUP(C481,'[10]Resumen Peso'!$B$1:$D$65536,3,0)*$C$14</f>
        <v>10679.963574150872</v>
      </c>
      <c r="H481" s="85"/>
      <c r="I481" s="86"/>
      <c r="J481" s="87">
        <f>+VLOOKUP(C481,'[10]Resumen Peso'!$B$1:$D$65536,3,0)</f>
        <v>6631.074995887665</v>
      </c>
      <c r="N481" s="57"/>
      <c r="O481" s="57"/>
      <c r="P481" s="57"/>
      <c r="Q481" s="57"/>
      <c r="R481" s="57"/>
    </row>
    <row r="482" spans="1:18" x14ac:dyDescent="0.2">
      <c r="A482" s="78"/>
      <c r="B482" s="79">
        <f t="shared" si="7"/>
        <v>466</v>
      </c>
      <c r="C482" s="80" t="s">
        <v>509</v>
      </c>
      <c r="D482" s="81" t="str">
        <f>+"Torre de suspensión tipo S"&amp;IF(MID(C482,3,3)="220","C",IF(MID(C482,3,3)="138","S",""))&amp;IF(MID(C482,10,1)="D",2,1)&amp;" (5°)Tipo S"&amp;IF(MID(C482,3,3)="220","C",IF(MID(C482,3,3)="138","S",""))&amp;IF(MID(C482,10,1)="D",2,1)&amp;RIGHT(C482,2)</f>
        <v>Torre de suspensión tipo SS2 (5°)Tipo SS2+3</v>
      </c>
      <c r="E482" s="82" t="s">
        <v>44</v>
      </c>
      <c r="F482" s="83">
        <v>0</v>
      </c>
      <c r="G482" s="84">
        <f>VLOOKUP(C482,'[10]Resumen Peso'!$B$1:$D$65536,3,0)*$C$14</f>
        <v>11854.759567307467</v>
      </c>
      <c r="H482" s="85"/>
      <c r="I482" s="86"/>
      <c r="J482" s="87">
        <f>+VLOOKUP(C482,'[10]Resumen Peso'!$B$1:$D$65536,3,0)</f>
        <v>7360.4932454353084</v>
      </c>
      <c r="N482" s="57"/>
      <c r="O482" s="57"/>
      <c r="P482" s="57"/>
      <c r="Q482" s="57"/>
      <c r="R482" s="57"/>
    </row>
    <row r="483" spans="1:18" x14ac:dyDescent="0.2">
      <c r="A483" s="78"/>
      <c r="B483" s="79">
        <f t="shared" si="7"/>
        <v>467</v>
      </c>
      <c r="C483" s="80" t="s">
        <v>510</v>
      </c>
      <c r="D483" s="81" t="str">
        <f>+"Torre de suspensión tipo S"&amp;IF(MID(C483,3,3)="220","C",IF(MID(C483,3,3)="138","S",""))&amp;IF(MID(C483,10,1)="D",2,1)&amp;" (5°)Tipo S"&amp;IF(MID(C483,3,3)="220","C",IF(MID(C483,3,3)="138","S",""))&amp;IF(MID(C483,10,1)="D",2,1)&amp;RIGHT(C483,2)</f>
        <v>Torre de suspensión tipo SS2 (5°)Tipo SS2+6</v>
      </c>
      <c r="E483" s="82" t="s">
        <v>44</v>
      </c>
      <c r="F483" s="83">
        <v>0</v>
      </c>
      <c r="G483" s="84">
        <f>VLOOKUP(C483,'[10]Resumen Peso'!$B$1:$D$65536,3,0)*$C$14</f>
        <v>13029.555560464063</v>
      </c>
      <c r="H483" s="85"/>
      <c r="I483" s="86"/>
      <c r="J483" s="87">
        <f>+VLOOKUP(C483,'[10]Resumen Peso'!$B$1:$D$65536,3,0)</f>
        <v>8089.9114949829509</v>
      </c>
      <c r="N483" s="57"/>
      <c r="O483" s="57"/>
      <c r="P483" s="57"/>
      <c r="Q483" s="57"/>
      <c r="R483" s="57"/>
    </row>
    <row r="484" spans="1:18" x14ac:dyDescent="0.2">
      <c r="A484" s="78"/>
      <c r="B484" s="79">
        <f t="shared" si="7"/>
        <v>468</v>
      </c>
      <c r="C484" s="80" t="s">
        <v>511</v>
      </c>
      <c r="D484" s="81" t="str">
        <f>+"Torre de ángulo menor tipo A"&amp;IF(MID(C484,3,3)="220","C",IF(MID(C484,3,3)="138","S",""))&amp;IF(MID(C484,10,1)="D",2,1)&amp;" (30°)Tipo A"&amp;IF(MID(C484,3,3)="220","C",IF(MID(C484,3,3)="138","S",""))&amp;IF(MID(C484,10,1)="D",2,1)&amp;RIGHT(C484,2)</f>
        <v>Torre de ángulo menor tipo AS2 (30°)Tipo AS2-3</v>
      </c>
      <c r="E484" s="82" t="s">
        <v>44</v>
      </c>
      <c r="F484" s="83">
        <v>0</v>
      </c>
      <c r="G484" s="84">
        <f>VLOOKUP(C484,'[10]Resumen Peso'!$B$1:$D$65536,3,0)*$C$14</f>
        <v>14607.178419710481</v>
      </c>
      <c r="H484" s="85"/>
      <c r="I484" s="86"/>
      <c r="J484" s="87">
        <f>+VLOOKUP(C484,'[10]Resumen Peso'!$B$1:$D$65536,3,0)</f>
        <v>9069.440631225485</v>
      </c>
      <c r="N484" s="57"/>
      <c r="O484" s="57"/>
      <c r="P484" s="57"/>
      <c r="Q484" s="57"/>
      <c r="R484" s="57"/>
    </row>
    <row r="485" spans="1:18" x14ac:dyDescent="0.2">
      <c r="A485" s="78"/>
      <c r="B485" s="79">
        <f t="shared" si="7"/>
        <v>469</v>
      </c>
      <c r="C485" s="80" t="s">
        <v>512</v>
      </c>
      <c r="D485" s="81" t="str">
        <f>+"Torre de ángulo menor tipo A"&amp;IF(MID(C485,3,3)="220","C",IF(MID(C485,3,3)="138","S",""))&amp;IF(MID(C485,10,1)="D",2,1)&amp;" (30°)Tipo A"&amp;IF(MID(C485,3,3)="220","C",IF(MID(C485,3,3)="138","S",""))&amp;IF(MID(C485,10,1)="D",2,1)&amp;RIGHT(C485,2)</f>
        <v>Torre de ángulo menor tipo AS2 (30°)Tipo AS2±0</v>
      </c>
      <c r="E485" s="82" t="s">
        <v>44</v>
      </c>
      <c r="F485" s="83">
        <v>0</v>
      </c>
      <c r="G485" s="84">
        <f>VLOOKUP(C485,'[10]Resumen Peso'!$B$1:$D$65536,3,0)*$C$14</f>
        <v>16212.184705561023</v>
      </c>
      <c r="H485" s="85"/>
      <c r="I485" s="86"/>
      <c r="J485" s="87">
        <f>+VLOOKUP(C485,'[10]Resumen Peso'!$B$1:$D$65536,3,0)</f>
        <v>10065.971843757476</v>
      </c>
      <c r="N485" s="57"/>
      <c r="O485" s="57"/>
      <c r="P485" s="57"/>
      <c r="Q485" s="57"/>
      <c r="R485" s="57"/>
    </row>
    <row r="486" spans="1:18" x14ac:dyDescent="0.2">
      <c r="A486" s="78"/>
      <c r="B486" s="79">
        <f t="shared" si="7"/>
        <v>470</v>
      </c>
      <c r="C486" s="80" t="s">
        <v>513</v>
      </c>
      <c r="D486" s="81" t="str">
        <f>+"Torre de ángulo menor tipo A"&amp;IF(MID(C486,3,3)="220","C",IF(MID(C486,3,3)="138","S",""))&amp;IF(MID(C486,10,1)="D",2,1)&amp;" (30°)Tipo A"&amp;IF(MID(C486,3,3)="220","C",IF(MID(C486,3,3)="138","S",""))&amp;IF(MID(C486,10,1)="D",2,1)&amp;RIGHT(C486,2)</f>
        <v>Torre de ángulo menor tipo AS2 (30°)Tipo AS2+3</v>
      </c>
      <c r="E486" s="82" t="s">
        <v>44</v>
      </c>
      <c r="F486" s="83">
        <v>0</v>
      </c>
      <c r="G486" s="84">
        <f>VLOOKUP(C486,'[10]Resumen Peso'!$B$1:$D$65536,3,0)*$C$14</f>
        <v>17817.190991411564</v>
      </c>
      <c r="H486" s="85"/>
      <c r="I486" s="86"/>
      <c r="J486" s="87">
        <f>+VLOOKUP(C486,'[10]Resumen Peso'!$B$1:$D$65536,3,0)</f>
        <v>11062.503056289466</v>
      </c>
      <c r="N486" s="57"/>
      <c r="O486" s="57"/>
      <c r="P486" s="57"/>
      <c r="Q486" s="57"/>
      <c r="R486" s="57"/>
    </row>
    <row r="487" spans="1:18" x14ac:dyDescent="0.2">
      <c r="A487" s="78"/>
      <c r="B487" s="79">
        <f t="shared" si="7"/>
        <v>471</v>
      </c>
      <c r="C487" s="80" t="s">
        <v>514</v>
      </c>
      <c r="D487" s="81" t="str">
        <f>+"Torre de ángulo mayor tipo B"&amp;IF(MID(C487,3,3)="220","C",IF(MID(C487,3,3)="138","S",""))&amp;IF(MID(C487,10,1)="D",2,1)&amp;" (65°)Tipo B"&amp;IF(MID(C487,3,3)="220","C",IF(MID(C487,3,3)="138","S",""))&amp;IF(MID(C487,10,1)="D",2,1)&amp;RIGHT(C487,2)</f>
        <v>Torre de ángulo mayor tipo BS2 (65°)Tipo BS2-3</v>
      </c>
      <c r="E487" s="82" t="s">
        <v>44</v>
      </c>
      <c r="F487" s="83">
        <v>0</v>
      </c>
      <c r="G487" s="84">
        <f>VLOOKUP(C487,'[10]Resumen Peso'!$B$1:$D$65536,3,0)*$C$14</f>
        <v>19712.265686014005</v>
      </c>
      <c r="H487" s="85"/>
      <c r="I487" s="86"/>
      <c r="J487" s="87">
        <f>+VLOOKUP(C487,'[10]Resumen Peso'!$B$1:$D$65536,3,0)</f>
        <v>12239.134637049965</v>
      </c>
      <c r="N487" s="57"/>
      <c r="O487" s="57"/>
      <c r="P487" s="57"/>
      <c r="Q487" s="57"/>
      <c r="R487" s="57"/>
    </row>
    <row r="488" spans="1:18" x14ac:dyDescent="0.2">
      <c r="A488" s="78"/>
      <c r="B488" s="79">
        <f t="shared" si="7"/>
        <v>472</v>
      </c>
      <c r="C488" s="80" t="s">
        <v>515</v>
      </c>
      <c r="D488" s="81" t="str">
        <f>+"Torre de ángulo mayor tipo B"&amp;IF(MID(C488,3,3)="220","C",IF(MID(C488,3,3)="138","S",""))&amp;IF(MID(C488,10,1)="D",2,1)&amp;" (65°)Tipo B"&amp;IF(MID(C488,3,3)="220","C",IF(MID(C488,3,3)="138","S",""))&amp;IF(MID(C488,10,1)="D",2,1)&amp;RIGHT(C488,2)</f>
        <v>Torre de ángulo mayor tipo BS2 (65°)Tipo BS2±0</v>
      </c>
      <c r="E488" s="82" t="s">
        <v>44</v>
      </c>
      <c r="F488" s="83">
        <v>0</v>
      </c>
      <c r="G488" s="84">
        <f>VLOOKUP(C488,'[10]Resumen Peso'!$B$1:$D$65536,3,0)*$C$14</f>
        <v>21951.298091329627</v>
      </c>
      <c r="H488" s="85"/>
      <c r="I488" s="86"/>
      <c r="J488" s="87">
        <f>+VLOOKUP(C488,'[10]Resumen Peso'!$B$1:$D$65536,3,0)</f>
        <v>13629.325876447623</v>
      </c>
      <c r="N488" s="57"/>
      <c r="O488" s="57"/>
      <c r="P488" s="57"/>
      <c r="Q488" s="57"/>
      <c r="R488" s="57"/>
    </row>
    <row r="489" spans="1:18" x14ac:dyDescent="0.2">
      <c r="A489" s="78"/>
      <c r="B489" s="79">
        <f t="shared" si="7"/>
        <v>473</v>
      </c>
      <c r="C489" s="80" t="s">
        <v>516</v>
      </c>
      <c r="D489" s="81" t="str">
        <f>+"Torre de ángulo mayor tipo B"&amp;IF(MID(C489,3,3)="220","C",IF(MID(C489,3,3)="138","S",""))&amp;IF(MID(C489,10,1)="D",2,1)&amp;" (65°)Tipo B"&amp;IF(MID(C489,3,3)="220","C",IF(MID(C489,3,3)="138","S",""))&amp;IF(MID(C489,10,1)="D",2,1)&amp;RIGHT(C489,2)</f>
        <v>Torre de ángulo mayor tipo BS2 (65°)Tipo BS2+3</v>
      </c>
      <c r="E489" s="82" t="s">
        <v>44</v>
      </c>
      <c r="F489" s="83">
        <v>0</v>
      </c>
      <c r="G489" s="84">
        <f>VLOOKUP(C489,'[10]Resumen Peso'!$B$1:$D$65536,3,0)*$C$14</f>
        <v>24585.453862289185</v>
      </c>
      <c r="H489" s="85"/>
      <c r="I489" s="86"/>
      <c r="J489" s="87">
        <f>+VLOOKUP(C489,'[10]Resumen Peso'!$B$1:$D$65536,3,0)</f>
        <v>15264.84498162134</v>
      </c>
      <c r="N489" s="57"/>
      <c r="O489" s="57"/>
      <c r="P489" s="57"/>
      <c r="Q489" s="57"/>
      <c r="R489" s="57"/>
    </row>
    <row r="490" spans="1:18" x14ac:dyDescent="0.2">
      <c r="A490" s="78"/>
      <c r="B490" s="79">
        <f t="shared" si="7"/>
        <v>474</v>
      </c>
      <c r="C490" s="80" t="s">
        <v>517</v>
      </c>
      <c r="D490" s="81" t="str">
        <f>+"Torre de anclaje, retención intermedia y terminal (15°) Tipo R"&amp;IF(MID(C490,3,3)="220","C",IF(MID(C490,3,3)="138","S",""))&amp;IF(MID(C490,10,1)="D",2,1)&amp;RIGHT(C490,2)</f>
        <v>Torre de anclaje, retención intermedia y terminal (15°) Tipo RS2-3</v>
      </c>
      <c r="E490" s="82" t="s">
        <v>44</v>
      </c>
      <c r="F490" s="83">
        <v>0</v>
      </c>
      <c r="G490" s="84">
        <f>VLOOKUP(C490,'[10]Resumen Peso'!$B$1:$D$65536,3,0)*$C$14</f>
        <v>25380.815246032329</v>
      </c>
      <c r="H490" s="85"/>
      <c r="I490" s="86"/>
      <c r="J490" s="87">
        <f>+VLOOKUP(C490,'[10]Resumen Peso'!$B$1:$D$65536,3,0)</f>
        <v>15758.676346102664</v>
      </c>
      <c r="N490" s="57"/>
      <c r="O490" s="57"/>
      <c r="P490" s="57"/>
      <c r="Q490" s="57"/>
      <c r="R490" s="57"/>
    </row>
    <row r="491" spans="1:18" x14ac:dyDescent="0.2">
      <c r="A491" s="78"/>
      <c r="B491" s="79">
        <f t="shared" si="7"/>
        <v>475</v>
      </c>
      <c r="C491" s="80" t="s">
        <v>518</v>
      </c>
      <c r="D491" s="81" t="str">
        <f>+"Torre de anclaje, retención intermedia y terminal (15°) Tipo R"&amp;IF(MID(C491,3,3)="220","C",IF(MID(C491,3,3)="138","S",""))&amp;IF(MID(C491,10,1)="D",2,1)&amp;RIGHT(C491,2)</f>
        <v>Torre de anclaje, retención intermedia y terminal (15°) Tipo RS2±0</v>
      </c>
      <c r="E491" s="82" t="s">
        <v>44</v>
      </c>
      <c r="F491" s="83">
        <v>0</v>
      </c>
      <c r="G491" s="84">
        <f>VLOOKUP(C491,'[10]Resumen Peso'!$B$1:$D$65536,3,0)*$C$14</f>
        <v>28295.223239723888</v>
      </c>
      <c r="H491" s="85"/>
      <c r="I491" s="86"/>
      <c r="J491" s="87">
        <f>+VLOOKUP(C491,'[10]Resumen Peso'!$B$1:$D$65536,3,0)</f>
        <v>17568.201054740985</v>
      </c>
      <c r="N491" s="57"/>
      <c r="O491" s="57"/>
      <c r="P491" s="57"/>
      <c r="Q491" s="57"/>
      <c r="R491" s="57"/>
    </row>
    <row r="492" spans="1:18" x14ac:dyDescent="0.2">
      <c r="A492" s="78"/>
      <c r="B492" s="79">
        <f t="shared" si="7"/>
        <v>476</v>
      </c>
      <c r="C492" s="80" t="s">
        <v>519</v>
      </c>
      <c r="D492" s="81" t="str">
        <f>+"Torre de anclaje, retención intermedia y terminal (15°) Tipo R"&amp;IF(MID(C492,3,3)="220","C",IF(MID(C492,3,3)="138","S",""))&amp;IF(MID(C492,10,1)="D",2,1)&amp;RIGHT(C492,2)</f>
        <v>Torre de anclaje, retención intermedia y terminal (15°) Tipo RS2+3</v>
      </c>
      <c r="E492" s="82" t="s">
        <v>44</v>
      </c>
      <c r="F492" s="83">
        <v>0</v>
      </c>
      <c r="G492" s="84">
        <f>VLOOKUP(C492,'[10]Resumen Peso'!$B$1:$D$65536,3,0)*$C$14</f>
        <v>31209.631233415446</v>
      </c>
      <c r="H492" s="85"/>
      <c r="I492" s="86"/>
      <c r="J492" s="87">
        <f>+VLOOKUP(C492,'[10]Resumen Peso'!$B$1:$D$65536,3,0)</f>
        <v>19377.725763379305</v>
      </c>
      <c r="N492" s="57"/>
      <c r="O492" s="57"/>
      <c r="P492" s="57"/>
      <c r="Q492" s="57"/>
      <c r="R492" s="57"/>
    </row>
    <row r="493" spans="1:18" x14ac:dyDescent="0.2">
      <c r="A493" s="78"/>
      <c r="B493" s="79">
        <f t="shared" si="7"/>
        <v>477</v>
      </c>
      <c r="C493" s="80" t="s">
        <v>520</v>
      </c>
      <c r="D493" s="81" t="str">
        <f>+"Torre de suspensión tipo S"&amp;IF(MID(C493,3,3)="220","C",IF(MID(C493,3,3)="138","S",""))&amp;IF(MID(C493,10,1)="D",2,1)&amp;" (5°)Tipo S"&amp;IF(MID(C493,3,3)="220","C",IF(MID(C493,3,3)="138","S",""))&amp;IF(MID(C493,10,1)="D",2,1)&amp;RIGHT(C493,2)</f>
        <v>Torre de suspensión tipo SS2 (5°)Tipo SS2-6</v>
      </c>
      <c r="E493" s="82" t="s">
        <v>44</v>
      </c>
      <c r="F493" s="83">
        <v>0</v>
      </c>
      <c r="G493" s="84">
        <f>VLOOKUP(C493,'[10]Resumen Peso'!$B$1:$D$65536,3,0)*$C$14</f>
        <v>7608.8764640869595</v>
      </c>
      <c r="H493" s="85"/>
      <c r="I493" s="86"/>
      <c r="J493" s="87">
        <f>+VLOOKUP(C493,'[10]Resumen Peso'!$B$1:$D$65536,3,0)</f>
        <v>4724.269901998865</v>
      </c>
      <c r="N493" s="57"/>
      <c r="O493" s="57"/>
      <c r="P493" s="57"/>
      <c r="Q493" s="57"/>
      <c r="R493" s="57"/>
    </row>
    <row r="494" spans="1:18" x14ac:dyDescent="0.2">
      <c r="A494" s="78"/>
      <c r="B494" s="79">
        <f t="shared" si="7"/>
        <v>478</v>
      </c>
      <c r="C494" s="80" t="s">
        <v>521</v>
      </c>
      <c r="D494" s="81" t="str">
        <f>+"Torre de suspensión tipo S"&amp;IF(MID(C494,3,3)="220","C",IF(MID(C494,3,3)="138","S",""))&amp;IF(MID(C494,10,1)="D",2,1)&amp;" (5°)Tipo S"&amp;IF(MID(C494,3,3)="220","C",IF(MID(C494,3,3)="138","S",""))&amp;IF(MID(C494,10,1)="D",2,1)&amp;RIGHT(C494,2)</f>
        <v>Torre de suspensión tipo SS2 (5°)Tipo SS2-3</v>
      </c>
      <c r="E494" s="82" t="s">
        <v>44</v>
      </c>
      <c r="F494" s="83">
        <v>0</v>
      </c>
      <c r="G494" s="84">
        <f>VLOOKUP(C494,'[10]Resumen Peso'!$B$1:$D$65536,3,0)*$C$14</f>
        <v>8705.6514499012956</v>
      </c>
      <c r="H494" s="85"/>
      <c r="I494" s="86"/>
      <c r="J494" s="87">
        <f>+VLOOKUP(C494,'[10]Resumen Peso'!$B$1:$D$65536,3,0)</f>
        <v>5405.2457437284311</v>
      </c>
      <c r="N494" s="57"/>
      <c r="O494" s="57"/>
      <c r="P494" s="57"/>
      <c r="Q494" s="57"/>
      <c r="R494" s="57"/>
    </row>
    <row r="495" spans="1:18" x14ac:dyDescent="0.2">
      <c r="A495" s="78"/>
      <c r="B495" s="79">
        <f t="shared" si="7"/>
        <v>479</v>
      </c>
      <c r="C495" s="80" t="s">
        <v>522</v>
      </c>
      <c r="D495" s="81" t="str">
        <f>+"Torre de suspensión tipo S"&amp;IF(MID(C495,3,3)="220","C",IF(MID(C495,3,3)="138","S",""))&amp;IF(MID(C495,10,1)="D",2,1)&amp;" (5°)Tipo S"&amp;IF(MID(C495,3,3)="220","C",IF(MID(C495,3,3)="138","S",""))&amp;IF(MID(C495,10,1)="D",2,1)&amp;RIGHT(C495,2)</f>
        <v>Torre de suspensión tipo SS2 (5°)Tipo SS2±0</v>
      </c>
      <c r="E495" s="82" t="s">
        <v>44</v>
      </c>
      <c r="F495" s="83">
        <v>0</v>
      </c>
      <c r="G495" s="84">
        <f>VLOOKUP(C495,'[10]Resumen Peso'!$B$1:$D$65536,3,0)*$C$14</f>
        <v>9792.6338019137183</v>
      </c>
      <c r="H495" s="85"/>
      <c r="I495" s="86"/>
      <c r="J495" s="87">
        <f>+VLOOKUP(C495,'[10]Resumen Peso'!$B$1:$D$65536,3,0)</f>
        <v>6080.1414440139833</v>
      </c>
      <c r="N495" s="57"/>
      <c r="O495" s="57"/>
      <c r="P495" s="57"/>
      <c r="Q495" s="57"/>
      <c r="R495" s="57"/>
    </row>
    <row r="496" spans="1:18" x14ac:dyDescent="0.2">
      <c r="A496" s="78"/>
      <c r="B496" s="79">
        <f t="shared" si="7"/>
        <v>480</v>
      </c>
      <c r="C496" s="80" t="s">
        <v>523</v>
      </c>
      <c r="D496" s="81" t="str">
        <f>+"Torre de suspensión tipo S"&amp;IF(MID(C496,3,3)="220","C",IF(MID(C496,3,3)="138","S",""))&amp;IF(MID(C496,10,1)="D",2,1)&amp;" (5°)Tipo S"&amp;IF(MID(C496,3,3)="220","C",IF(MID(C496,3,3)="138","S",""))&amp;IF(MID(C496,10,1)="D",2,1)&amp;RIGHT(C496,2)</f>
        <v>Torre de suspensión tipo SS2 (5°)Tipo SS2+3</v>
      </c>
      <c r="E496" s="82" t="s">
        <v>44</v>
      </c>
      <c r="F496" s="83">
        <v>0</v>
      </c>
      <c r="G496" s="84">
        <f>VLOOKUP(C496,'[10]Resumen Peso'!$B$1:$D$65536,3,0)*$C$14</f>
        <v>10869.823520124228</v>
      </c>
      <c r="H496" s="85"/>
      <c r="I496" s="86"/>
      <c r="J496" s="87">
        <f>+VLOOKUP(C496,'[10]Resumen Peso'!$B$1:$D$65536,3,0)</f>
        <v>6748.9570028555218</v>
      </c>
      <c r="N496" s="57"/>
      <c r="O496" s="57"/>
      <c r="P496" s="57"/>
      <c r="Q496" s="57"/>
      <c r="R496" s="57"/>
    </row>
    <row r="497" spans="1:18" x14ac:dyDescent="0.2">
      <c r="A497" s="78"/>
      <c r="B497" s="79">
        <f t="shared" si="7"/>
        <v>481</v>
      </c>
      <c r="C497" s="80" t="s">
        <v>524</v>
      </c>
      <c r="D497" s="81" t="str">
        <f>+"Torre de suspensión tipo S"&amp;IF(MID(C497,3,3)="220","C",IF(MID(C497,3,3)="138","S",""))&amp;IF(MID(C497,10,1)="D",2,1)&amp;" (5°)Tipo S"&amp;IF(MID(C497,3,3)="220","C",IF(MID(C497,3,3)="138","S",""))&amp;IF(MID(C497,10,1)="D",2,1)&amp;RIGHT(C497,2)</f>
        <v>Torre de suspensión tipo SS2 (5°)Tipo SS2+6</v>
      </c>
      <c r="E497" s="82" t="s">
        <v>44</v>
      </c>
      <c r="F497" s="83">
        <v>0</v>
      </c>
      <c r="G497" s="84">
        <f>VLOOKUP(C497,'[10]Resumen Peso'!$B$1:$D$65536,3,0)*$C$14</f>
        <v>11947.013238334735</v>
      </c>
      <c r="H497" s="85"/>
      <c r="I497" s="86"/>
      <c r="J497" s="87">
        <f>+VLOOKUP(C497,'[10]Resumen Peso'!$B$1:$D$65536,3,0)</f>
        <v>7417.7725616970592</v>
      </c>
      <c r="N497" s="57"/>
      <c r="O497" s="57"/>
      <c r="P497" s="57"/>
      <c r="Q497" s="57"/>
      <c r="R497" s="57"/>
    </row>
    <row r="498" spans="1:18" x14ac:dyDescent="0.2">
      <c r="A498" s="78"/>
      <c r="B498" s="79">
        <f t="shared" si="7"/>
        <v>482</v>
      </c>
      <c r="C498" s="80" t="s">
        <v>525</v>
      </c>
      <c r="D498" s="81" t="str">
        <f>+"Torre de ángulo menor tipo A"&amp;IF(MID(C498,3,3)="220","C",IF(MID(C498,3,3)="138","S",""))&amp;IF(MID(C498,10,1)="D",2,1)&amp;" (30°)Tipo A"&amp;IF(MID(C498,3,3)="220","C",IF(MID(C498,3,3)="138","S",""))&amp;IF(MID(C498,10,1)="D",2,1)&amp;RIGHT(C498,2)</f>
        <v>Torre de ángulo menor tipo AS2 (30°)Tipo AS2-3</v>
      </c>
      <c r="E498" s="82" t="s">
        <v>44</v>
      </c>
      <c r="F498" s="83">
        <v>0</v>
      </c>
      <c r="G498" s="84">
        <f>VLOOKUP(C498,'[10]Resumen Peso'!$B$1:$D$65536,3,0)*$C$14</f>
        <v>13393.561518285829</v>
      </c>
      <c r="H498" s="85"/>
      <c r="I498" s="86"/>
      <c r="J498" s="87">
        <f>+VLOOKUP(C498,'[10]Resumen Peso'!$B$1:$D$65536,3,0)</f>
        <v>8315.9188955239188</v>
      </c>
      <c r="N498" s="57"/>
      <c r="O498" s="57"/>
      <c r="P498" s="57"/>
      <c r="Q498" s="57"/>
      <c r="R498" s="57"/>
    </row>
    <row r="499" spans="1:18" x14ac:dyDescent="0.2">
      <c r="A499" s="78"/>
      <c r="B499" s="79">
        <f t="shared" si="7"/>
        <v>483</v>
      </c>
      <c r="C499" s="80" t="s">
        <v>526</v>
      </c>
      <c r="D499" s="81" t="str">
        <f>+"Torre de ángulo menor tipo A"&amp;IF(MID(C499,3,3)="220","C",IF(MID(C499,3,3)="138","S",""))&amp;IF(MID(C499,10,1)="D",2,1)&amp;" (30°)Tipo A"&amp;IF(MID(C499,3,3)="220","C",IF(MID(C499,3,3)="138","S",""))&amp;IF(MID(C499,10,1)="D",2,1)&amp;RIGHT(C499,2)</f>
        <v>Torre de ángulo menor tipo AS2 (30°)Tipo AS2±0</v>
      </c>
      <c r="E499" s="82" t="s">
        <v>44</v>
      </c>
      <c r="F499" s="83">
        <v>0</v>
      </c>
      <c r="G499" s="84">
        <f>VLOOKUP(C499,'[10]Resumen Peso'!$B$1:$D$65536,3,0)*$C$14</f>
        <v>14865.218111305026</v>
      </c>
      <c r="H499" s="85"/>
      <c r="I499" s="86"/>
      <c r="J499" s="87">
        <f>+VLOOKUP(C499,'[10]Resumen Peso'!$B$1:$D$65536,3,0)</f>
        <v>9229.6547120132273</v>
      </c>
      <c r="N499" s="57"/>
      <c r="O499" s="57"/>
      <c r="P499" s="57"/>
      <c r="Q499" s="57"/>
      <c r="R499" s="57"/>
    </row>
    <row r="500" spans="1:18" x14ac:dyDescent="0.2">
      <c r="A500" s="78"/>
      <c r="B500" s="79">
        <f t="shared" si="7"/>
        <v>484</v>
      </c>
      <c r="C500" s="80" t="s">
        <v>527</v>
      </c>
      <c r="D500" s="81" t="str">
        <f>+"Torre de ángulo menor tipo A"&amp;IF(MID(C500,3,3)="220","C",IF(MID(C500,3,3)="138","S",""))&amp;IF(MID(C500,10,1)="D",2,1)&amp;" (30°)Tipo A"&amp;IF(MID(C500,3,3)="220","C",IF(MID(C500,3,3)="138","S",""))&amp;IF(MID(C500,10,1)="D",2,1)&amp;RIGHT(C500,2)</f>
        <v>Torre de ángulo menor tipo AS2 (30°)Tipo AS2+3</v>
      </c>
      <c r="E500" s="82" t="s">
        <v>44</v>
      </c>
      <c r="F500" s="83">
        <v>0</v>
      </c>
      <c r="G500" s="84">
        <f>VLOOKUP(C500,'[10]Resumen Peso'!$B$1:$D$65536,3,0)*$C$14</f>
        <v>16336.874704324222</v>
      </c>
      <c r="H500" s="85"/>
      <c r="I500" s="86"/>
      <c r="J500" s="87">
        <f>+VLOOKUP(C500,'[10]Resumen Peso'!$B$1:$D$65536,3,0)</f>
        <v>10143.390528502536</v>
      </c>
      <c r="N500" s="57"/>
      <c r="O500" s="57"/>
      <c r="P500" s="57"/>
      <c r="Q500" s="57"/>
      <c r="R500" s="57"/>
    </row>
    <row r="501" spans="1:18" x14ac:dyDescent="0.2">
      <c r="A501" s="78"/>
      <c r="B501" s="79">
        <f t="shared" si="7"/>
        <v>485</v>
      </c>
      <c r="C501" s="80" t="s">
        <v>528</v>
      </c>
      <c r="D501" s="81" t="str">
        <f>+"Torre de ángulo mayor tipo B"&amp;IF(MID(C501,3,3)="220","C",IF(MID(C501,3,3)="138","S",""))&amp;IF(MID(C501,10,1)="D",2,1)&amp;" (65°)Tipo B"&amp;IF(MID(C501,3,3)="220","C",IF(MID(C501,3,3)="138","S",""))&amp;IF(MID(C501,10,1)="D",2,1)&amp;RIGHT(C501,2)</f>
        <v>Torre de ángulo mayor tipo BS2 (65°)Tipo BS2-3</v>
      </c>
      <c r="E501" s="82" t="s">
        <v>44</v>
      </c>
      <c r="F501" s="83">
        <v>0</v>
      </c>
      <c r="G501" s="84">
        <f>VLOOKUP(C501,'[10]Resumen Peso'!$B$1:$D$65536,3,0)*$C$14</f>
        <v>18074.499779790891</v>
      </c>
      <c r="H501" s="85"/>
      <c r="I501" s="86"/>
      <c r="J501" s="87">
        <f>+VLOOKUP(C501,'[10]Resumen Peso'!$B$1:$D$65536,3,0)</f>
        <v>11222.263327099188</v>
      </c>
      <c r="N501" s="57"/>
      <c r="O501" s="57"/>
      <c r="P501" s="57"/>
      <c r="Q501" s="57"/>
      <c r="R501" s="57"/>
    </row>
    <row r="502" spans="1:18" x14ac:dyDescent="0.2">
      <c r="A502" s="78"/>
      <c r="B502" s="79">
        <f t="shared" si="7"/>
        <v>486</v>
      </c>
      <c r="C502" s="80" t="s">
        <v>529</v>
      </c>
      <c r="D502" s="81" t="str">
        <f>+"Torre de ángulo mayor tipo B"&amp;IF(MID(C502,3,3)="220","C",IF(MID(C502,3,3)="138","S",""))&amp;IF(MID(C502,10,1)="D",2,1)&amp;" (65°)Tipo B"&amp;IF(MID(C502,3,3)="220","C",IF(MID(C502,3,3)="138","S",""))&amp;IF(MID(C502,10,1)="D",2,1)&amp;RIGHT(C502,2)</f>
        <v>Torre de ángulo mayor tipo BS2 (65°)Tipo BS2±0</v>
      </c>
      <c r="E502" s="82" t="s">
        <v>44</v>
      </c>
      <c r="F502" s="83">
        <v>0</v>
      </c>
      <c r="G502" s="84">
        <f>VLOOKUP(C502,'[10]Resumen Peso'!$B$1:$D$65536,3,0)*$C$14</f>
        <v>20127.505322707006</v>
      </c>
      <c r="H502" s="85"/>
      <c r="I502" s="86"/>
      <c r="J502" s="87">
        <f>+VLOOKUP(C502,'[10]Resumen Peso'!$B$1:$D$65536,3,0)</f>
        <v>12496.952480065911</v>
      </c>
      <c r="N502" s="57"/>
      <c r="O502" s="57"/>
      <c r="P502" s="57"/>
      <c r="Q502" s="57"/>
      <c r="R502" s="57"/>
    </row>
    <row r="503" spans="1:18" x14ac:dyDescent="0.2">
      <c r="A503" s="78"/>
      <c r="B503" s="79">
        <f t="shared" si="7"/>
        <v>487</v>
      </c>
      <c r="C503" s="80" t="s">
        <v>530</v>
      </c>
      <c r="D503" s="81" t="str">
        <f>+"Torre de ángulo mayor tipo B"&amp;IF(MID(C503,3,3)="220","C",IF(MID(C503,3,3)="138","S",""))&amp;IF(MID(C503,10,1)="D",2,1)&amp;" (65°)Tipo B"&amp;IF(MID(C503,3,3)="220","C",IF(MID(C503,3,3)="138","S",""))&amp;IF(MID(C503,10,1)="D",2,1)&amp;RIGHT(C503,2)</f>
        <v>Torre de ángulo mayor tipo BS2 (65°)Tipo BS2+3</v>
      </c>
      <c r="E503" s="82" t="s">
        <v>44</v>
      </c>
      <c r="F503" s="83">
        <v>0</v>
      </c>
      <c r="G503" s="84">
        <f>VLOOKUP(C503,'[10]Resumen Peso'!$B$1:$D$65536,3,0)*$C$14</f>
        <v>22542.805961431848</v>
      </c>
      <c r="H503" s="85"/>
      <c r="I503" s="86"/>
      <c r="J503" s="87">
        <f>+VLOOKUP(C503,'[10]Resumen Peso'!$B$1:$D$65536,3,0)</f>
        <v>13996.586777673821</v>
      </c>
      <c r="N503" s="57"/>
      <c r="O503" s="57"/>
      <c r="P503" s="57"/>
      <c r="Q503" s="57"/>
      <c r="R503" s="57"/>
    </row>
    <row r="504" spans="1:18" x14ac:dyDescent="0.2">
      <c r="A504" s="78"/>
      <c r="B504" s="79">
        <f t="shared" si="7"/>
        <v>488</v>
      </c>
      <c r="C504" s="80" t="s">
        <v>531</v>
      </c>
      <c r="D504" s="81" t="str">
        <f>+"Torre de anclaje, retención intermedia y terminal (15°) Tipo R"&amp;IF(MID(C504,3,3)="220","C",IF(MID(C504,3,3)="138","S",""))&amp;IF(MID(C504,10,1)="D",2,1)&amp;RIGHT(C504,2)</f>
        <v>Torre de anclaje, retención intermedia y terminal (15°) Tipo RS2-3</v>
      </c>
      <c r="E504" s="82" t="s">
        <v>44</v>
      </c>
      <c r="F504" s="83">
        <v>0</v>
      </c>
      <c r="G504" s="84">
        <f>VLOOKUP(C504,'[10]Resumen Peso'!$B$1:$D$65536,3,0)*$C$14</f>
        <v>23272.085861789492</v>
      </c>
      <c r="H504" s="85"/>
      <c r="I504" s="86"/>
      <c r="J504" s="87">
        <f>+VLOOKUP(C504,'[10]Resumen Peso'!$B$1:$D$65536,3,0)</f>
        <v>14449.388856884048</v>
      </c>
      <c r="N504" s="57"/>
      <c r="O504" s="57"/>
      <c r="P504" s="57"/>
      <c r="Q504" s="57"/>
      <c r="R504" s="57"/>
    </row>
    <row r="505" spans="1:18" x14ac:dyDescent="0.2">
      <c r="A505" s="78"/>
      <c r="B505" s="79">
        <f t="shared" si="7"/>
        <v>489</v>
      </c>
      <c r="C505" s="80" t="s">
        <v>532</v>
      </c>
      <c r="D505" s="81" t="str">
        <f>+"Torre de anclaje, retención intermedia y terminal (15°) Tipo R"&amp;IF(MID(C505,3,3)="220","C",IF(MID(C505,3,3)="138","S",""))&amp;IF(MID(C505,10,1)="D",2,1)&amp;RIGHT(C505,2)</f>
        <v>Torre de anclaje, retención intermedia y terminal (15°) Tipo RS2±0</v>
      </c>
      <c r="E505" s="82" t="s">
        <v>44</v>
      </c>
      <c r="F505" s="83">
        <v>0</v>
      </c>
      <c r="G505" s="84">
        <f>VLOOKUP(C505,'[10]Resumen Peso'!$B$1:$D$65536,3,0)*$C$14</f>
        <v>25944.35436096933</v>
      </c>
      <c r="H505" s="85"/>
      <c r="I505" s="86"/>
      <c r="J505" s="87">
        <f>+VLOOKUP(C505,'[10]Resumen Peso'!$B$1:$D$65536,3,0)</f>
        <v>16108.571746804959</v>
      </c>
      <c r="N505" s="57"/>
      <c r="O505" s="57"/>
      <c r="P505" s="57"/>
      <c r="Q505" s="57"/>
      <c r="R505" s="57"/>
    </row>
    <row r="506" spans="1:18" x14ac:dyDescent="0.2">
      <c r="A506" s="78"/>
      <c r="B506" s="79">
        <f t="shared" si="7"/>
        <v>490</v>
      </c>
      <c r="C506" s="80" t="s">
        <v>533</v>
      </c>
      <c r="D506" s="81" t="str">
        <f>+"Torre de anclaje, retención intermedia y terminal (15°) Tipo R"&amp;IF(MID(C506,3,3)="220","C",IF(MID(C506,3,3)="138","S",""))&amp;IF(MID(C506,10,1)="D",2,1)&amp;RIGHT(C506,2)</f>
        <v>Torre de anclaje, retención intermedia y terminal (15°) Tipo RS2+3</v>
      </c>
      <c r="E506" s="82" t="s">
        <v>44</v>
      </c>
      <c r="F506" s="83">
        <v>0</v>
      </c>
      <c r="G506" s="84">
        <f>VLOOKUP(C506,'[10]Resumen Peso'!$B$1:$D$65536,3,0)*$C$14</f>
        <v>28616.622860149171</v>
      </c>
      <c r="H506" s="85"/>
      <c r="I506" s="86"/>
      <c r="J506" s="87">
        <f>+VLOOKUP(C506,'[10]Resumen Peso'!$B$1:$D$65536,3,0)</f>
        <v>17767.754636725869</v>
      </c>
      <c r="N506" s="57"/>
      <c r="O506" s="57"/>
      <c r="P506" s="57"/>
      <c r="Q506" s="57"/>
      <c r="R506" s="57"/>
    </row>
    <row r="507" spans="1:18" x14ac:dyDescent="0.2">
      <c r="A507" s="78"/>
      <c r="B507" s="79">
        <f t="shared" si="7"/>
        <v>491</v>
      </c>
      <c r="C507" s="80" t="s">
        <v>534</v>
      </c>
      <c r="D507" s="81" t="str">
        <f>+"Torre de suspensión tipo S"&amp;IF(MID(C507,3,3)="220","C",IF(MID(C507,3,3)="138","S",""))&amp;IF(MID(C507,10,1)="D",2,1)&amp;" (5°)Tipo S"&amp;IF(MID(C507,3,3)="220","C",IF(MID(C507,3,3)="138","S",""))&amp;IF(MID(C507,10,1)="D",2,1)&amp;RIGHT(C507,2)</f>
        <v>Torre de suspensión tipo SS1 (5°)Tipo SS1-6</v>
      </c>
      <c r="E507" s="82" t="s">
        <v>44</v>
      </c>
      <c r="F507" s="83">
        <v>0</v>
      </c>
      <c r="G507" s="84">
        <f>VLOOKUP(C507,'[10]Resumen Peso'!$B$1:$D$65536,3,0)*$C$14</f>
        <v>5178.4369371253779</v>
      </c>
      <c r="H507" s="85"/>
      <c r="I507" s="86"/>
      <c r="J507" s="87">
        <f>+VLOOKUP(C507,'[10]Resumen Peso'!$B$1:$D$65536,3,0)</f>
        <v>3215.2360308291918</v>
      </c>
      <c r="N507" s="57"/>
      <c r="O507" s="57"/>
      <c r="P507" s="57"/>
      <c r="Q507" s="57"/>
      <c r="R507" s="57"/>
    </row>
    <row r="508" spans="1:18" x14ac:dyDescent="0.2">
      <c r="A508" s="78"/>
      <c r="B508" s="79">
        <f t="shared" si="7"/>
        <v>492</v>
      </c>
      <c r="C508" s="80" t="s">
        <v>535</v>
      </c>
      <c r="D508" s="81" t="str">
        <f>+"Torre de suspensión tipo S"&amp;IF(MID(C508,3,3)="220","C",IF(MID(C508,3,3)="138","S",""))&amp;IF(MID(C508,10,1)="D",2,1)&amp;" (5°)Tipo S"&amp;IF(MID(C508,3,3)="220","C",IF(MID(C508,3,3)="138","S",""))&amp;IF(MID(C508,10,1)="D",2,1)&amp;RIGHT(C508,2)</f>
        <v>Torre de suspensión tipo SS1 (5°)Tipo SS1-3</v>
      </c>
      <c r="E508" s="82" t="s">
        <v>44</v>
      </c>
      <c r="F508" s="83">
        <v>0</v>
      </c>
      <c r="G508" s="84">
        <f>VLOOKUP(C508,'[10]Resumen Peso'!$B$1:$D$65536,3,0)*$C$14</f>
        <v>5924.8782974317373</v>
      </c>
      <c r="H508" s="85"/>
      <c r="I508" s="86"/>
      <c r="J508" s="87">
        <f>+VLOOKUP(C508,'[10]Resumen Peso'!$B$1:$D$65536,3,0)</f>
        <v>3678.6934767144803</v>
      </c>
      <c r="N508" s="57"/>
      <c r="O508" s="57"/>
      <c r="P508" s="57"/>
      <c r="Q508" s="57"/>
      <c r="R508" s="57"/>
    </row>
    <row r="509" spans="1:18" x14ac:dyDescent="0.2">
      <c r="A509" s="78"/>
      <c r="B509" s="79">
        <f t="shared" si="7"/>
        <v>493</v>
      </c>
      <c r="C509" s="80" t="s">
        <v>536</v>
      </c>
      <c r="D509" s="81" t="str">
        <f>+"Torre de suspensión tipo S"&amp;IF(MID(C509,3,3)="220","C",IF(MID(C509,3,3)="138","S",""))&amp;IF(MID(C509,10,1)="D",2,1)&amp;" (5°)Tipo S"&amp;IF(MID(C509,3,3)="220","C",IF(MID(C509,3,3)="138","S",""))&amp;IF(MID(C509,10,1)="D",2,1)&amp;RIGHT(C509,2)</f>
        <v>Torre de suspensión tipo SS1 (5°)Tipo SS1±0</v>
      </c>
      <c r="E509" s="82" t="s">
        <v>44</v>
      </c>
      <c r="F509" s="83">
        <v>0</v>
      </c>
      <c r="G509" s="84">
        <f>VLOOKUP(C509,'[10]Resumen Peso'!$B$1:$D$65536,3,0)*$C$14</f>
        <v>6664.6550027353633</v>
      </c>
      <c r="H509" s="85"/>
      <c r="I509" s="86"/>
      <c r="J509" s="87">
        <f>+VLOOKUP(C509,'[10]Resumen Peso'!$B$1:$D$65536,3,0)</f>
        <v>4138.0129096900791</v>
      </c>
      <c r="N509" s="57"/>
      <c r="O509" s="57"/>
      <c r="P509" s="57"/>
      <c r="Q509" s="57"/>
      <c r="R509" s="57"/>
    </row>
    <row r="510" spans="1:18" x14ac:dyDescent="0.2">
      <c r="A510" s="78"/>
      <c r="B510" s="79">
        <f t="shared" si="7"/>
        <v>494</v>
      </c>
      <c r="C510" s="80" t="s">
        <v>537</v>
      </c>
      <c r="D510" s="81" t="str">
        <f>+"Torre de suspensión tipo S"&amp;IF(MID(C510,3,3)="220","C",IF(MID(C510,3,3)="138","S",""))&amp;IF(MID(C510,10,1)="D",2,1)&amp;" (5°)Tipo S"&amp;IF(MID(C510,3,3)="220","C",IF(MID(C510,3,3)="138","S",""))&amp;IF(MID(C510,10,1)="D",2,1)&amp;RIGHT(C510,2)</f>
        <v>Torre de suspensión tipo SS1 (5°)Tipo SS1+3</v>
      </c>
      <c r="E510" s="82" t="s">
        <v>44</v>
      </c>
      <c r="F510" s="83">
        <v>0</v>
      </c>
      <c r="G510" s="84">
        <f>VLOOKUP(C510,'[10]Resumen Peso'!$B$1:$D$65536,3,0)*$C$14</f>
        <v>7397.7670530362539</v>
      </c>
      <c r="H510" s="85"/>
      <c r="I510" s="86"/>
      <c r="J510" s="87">
        <f>+VLOOKUP(C510,'[10]Resumen Peso'!$B$1:$D$65536,3,0)</f>
        <v>4593.1943297559883</v>
      </c>
      <c r="N510" s="57"/>
      <c r="O510" s="57"/>
      <c r="P510" s="57"/>
      <c r="Q510" s="57"/>
      <c r="R510" s="57"/>
    </row>
    <row r="511" spans="1:18" x14ac:dyDescent="0.2">
      <c r="A511" s="78"/>
      <c r="B511" s="79">
        <f t="shared" si="7"/>
        <v>495</v>
      </c>
      <c r="C511" s="80" t="s">
        <v>538</v>
      </c>
      <c r="D511" s="81" t="str">
        <f>+"Torre de suspensión tipo S"&amp;IF(MID(C511,3,3)="220","C",IF(MID(C511,3,3)="138","S",""))&amp;IF(MID(C511,10,1)="D",2,1)&amp;" (5°)Tipo S"&amp;IF(MID(C511,3,3)="220","C",IF(MID(C511,3,3)="138","S",""))&amp;IF(MID(C511,10,1)="D",2,1)&amp;RIGHT(C511,2)</f>
        <v>Torre de suspensión tipo SS1 (5°)Tipo SS1+6</v>
      </c>
      <c r="E511" s="82" t="s">
        <v>44</v>
      </c>
      <c r="F511" s="83">
        <v>0</v>
      </c>
      <c r="G511" s="84">
        <f>VLOOKUP(C511,'[10]Resumen Peso'!$B$1:$D$65536,3,0)*$C$14</f>
        <v>8130.8791033371426</v>
      </c>
      <c r="H511" s="85"/>
      <c r="I511" s="86"/>
      <c r="J511" s="87">
        <f>+VLOOKUP(C511,'[10]Resumen Peso'!$B$1:$D$65536,3,0)</f>
        <v>5048.3757498218965</v>
      </c>
      <c r="N511" s="57"/>
      <c r="O511" s="57"/>
      <c r="P511" s="57"/>
      <c r="Q511" s="57"/>
      <c r="R511" s="57"/>
    </row>
    <row r="512" spans="1:18" x14ac:dyDescent="0.2">
      <c r="A512" s="78"/>
      <c r="B512" s="79">
        <f t="shared" si="7"/>
        <v>496</v>
      </c>
      <c r="C512" s="80" t="s">
        <v>539</v>
      </c>
      <c r="D512" s="81" t="str">
        <f>+"Torre de ángulo menor tipo A"&amp;IF(MID(C512,3,3)="220","C",IF(MID(C512,3,3)="138","S",""))&amp;IF(MID(C512,10,1)="D",2,1)&amp;" (30°)Tipo A"&amp;IF(MID(C512,3,3)="220","C",IF(MID(C512,3,3)="138","S",""))&amp;IF(MID(C512,10,1)="D",2,1)&amp;RIGHT(C512,2)</f>
        <v>Torre de ángulo menor tipo AS1 (30°)Tipo AS1-3</v>
      </c>
      <c r="E512" s="82" t="s">
        <v>44</v>
      </c>
      <c r="F512" s="83">
        <v>0</v>
      </c>
      <c r="G512" s="84">
        <f>VLOOKUP(C512,'[10]Resumen Peso'!$B$1:$D$65536,3,0)*$C$14</f>
        <v>9115.3686110312065</v>
      </c>
      <c r="H512" s="85"/>
      <c r="I512" s="86"/>
      <c r="J512" s="87">
        <f>+VLOOKUP(C512,'[10]Resumen Peso'!$B$1:$D$65536,3,0)</f>
        <v>5659.6347408154961</v>
      </c>
      <c r="N512" s="57"/>
      <c r="O512" s="57"/>
      <c r="P512" s="57"/>
      <c r="Q512" s="57"/>
      <c r="R512" s="57"/>
    </row>
    <row r="513" spans="1:18" x14ac:dyDescent="0.2">
      <c r="A513" s="78"/>
      <c r="B513" s="79">
        <f t="shared" si="7"/>
        <v>497</v>
      </c>
      <c r="C513" s="80" t="s">
        <v>540</v>
      </c>
      <c r="D513" s="81" t="str">
        <f>+"Torre de ángulo menor tipo A"&amp;IF(MID(C513,3,3)="220","C",IF(MID(C513,3,3)="138","S",""))&amp;IF(MID(C513,10,1)="D",2,1)&amp;" (30°)Tipo A"&amp;IF(MID(C513,3,3)="220","C",IF(MID(C513,3,3)="138","S",""))&amp;IF(MID(C513,10,1)="D",2,1)&amp;RIGHT(C513,2)</f>
        <v>Torre de ángulo menor tipo AS1 (30°)Tipo AS1±0</v>
      </c>
      <c r="E513" s="82" t="s">
        <v>44</v>
      </c>
      <c r="F513" s="83">
        <v>0</v>
      </c>
      <c r="G513" s="84">
        <f>VLOOKUP(C513,'[10]Resumen Peso'!$B$1:$D$65536,3,0)*$C$14</f>
        <v>10116.946294152282</v>
      </c>
      <c r="H513" s="85"/>
      <c r="I513" s="86"/>
      <c r="J513" s="87">
        <f>+VLOOKUP(C513,'[10]Resumen Peso'!$B$1:$D$65536,3,0)</f>
        <v>6281.5035969095406</v>
      </c>
      <c r="N513" s="57"/>
      <c r="O513" s="57"/>
      <c r="P513" s="57"/>
      <c r="Q513" s="57"/>
      <c r="R513" s="57"/>
    </row>
    <row r="514" spans="1:18" x14ac:dyDescent="0.2">
      <c r="A514" s="78"/>
      <c r="B514" s="79">
        <f t="shared" si="7"/>
        <v>498</v>
      </c>
      <c r="C514" s="80" t="s">
        <v>541</v>
      </c>
      <c r="D514" s="81" t="str">
        <f>+"Torre de ángulo menor tipo A"&amp;IF(MID(C514,3,3)="220","C",IF(MID(C514,3,3)="138","S",""))&amp;IF(MID(C514,10,1)="D",2,1)&amp;" (30°)Tipo A"&amp;IF(MID(C514,3,3)="220","C",IF(MID(C514,3,3)="138","S",""))&amp;IF(MID(C514,10,1)="D",2,1)&amp;RIGHT(C514,2)</f>
        <v>Torre de ángulo menor tipo AS1 (30°)Tipo AS1+3</v>
      </c>
      <c r="E514" s="82" t="s">
        <v>44</v>
      </c>
      <c r="F514" s="83">
        <v>0</v>
      </c>
      <c r="G514" s="84">
        <f>VLOOKUP(C514,'[10]Resumen Peso'!$B$1:$D$65536,3,0)*$C$14</f>
        <v>11118.523977273358</v>
      </c>
      <c r="H514" s="85"/>
      <c r="I514" s="86"/>
      <c r="J514" s="87">
        <f>+VLOOKUP(C514,'[10]Resumen Peso'!$B$1:$D$65536,3,0)</f>
        <v>6903.3724530035852</v>
      </c>
      <c r="N514" s="57"/>
      <c r="O514" s="57"/>
      <c r="P514" s="57"/>
      <c r="Q514" s="57"/>
      <c r="R514" s="57"/>
    </row>
    <row r="515" spans="1:18" x14ac:dyDescent="0.2">
      <c r="A515" s="78"/>
      <c r="B515" s="79">
        <f t="shared" si="7"/>
        <v>499</v>
      </c>
      <c r="C515" s="80" t="s">
        <v>542</v>
      </c>
      <c r="D515" s="81" t="str">
        <f>+"Torre de ángulo mayor tipo B"&amp;IF(MID(C515,3,3)="220","C",IF(MID(C515,3,3)="138","S",""))&amp;IF(MID(C515,10,1)="D",2,1)&amp;" (65°)Tipo B"&amp;IF(MID(C515,3,3)="220","C",IF(MID(C515,3,3)="138","S",""))&amp;IF(MID(C515,10,1)="D",2,1)&amp;RIGHT(C515,2)</f>
        <v>Torre de ángulo mayor tipo BS1 (65°)Tipo BS1-3</v>
      </c>
      <c r="E515" s="82" t="s">
        <v>44</v>
      </c>
      <c r="F515" s="83">
        <v>0</v>
      </c>
      <c r="G515" s="84">
        <f>VLOOKUP(C515,'[10]Resumen Peso'!$B$1:$D$65536,3,0)*$C$14</f>
        <v>12301.114063489407</v>
      </c>
      <c r="H515" s="85"/>
      <c r="I515" s="86"/>
      <c r="J515" s="87">
        <f>+VLOOKUP(C515,'[10]Resumen Peso'!$B$1:$D$65536,3,0)</f>
        <v>7637.6299714535353</v>
      </c>
      <c r="N515" s="57"/>
      <c r="O515" s="57"/>
      <c r="P515" s="57"/>
      <c r="Q515" s="57"/>
      <c r="R515" s="57"/>
    </row>
    <row r="516" spans="1:18" x14ac:dyDescent="0.2">
      <c r="A516" s="78"/>
      <c r="B516" s="79">
        <f t="shared" si="7"/>
        <v>500</v>
      </c>
      <c r="C516" s="80" t="s">
        <v>543</v>
      </c>
      <c r="D516" s="81" t="str">
        <f>+"Torre de ángulo mayor tipo B"&amp;IF(MID(C516,3,3)="220","C",IF(MID(C516,3,3)="138","S",""))&amp;IF(MID(C516,10,1)="D",2,1)&amp;" (65°)Tipo B"&amp;IF(MID(C516,3,3)="220","C",IF(MID(C516,3,3)="138","S",""))&amp;IF(MID(C516,10,1)="D",2,1)&amp;RIGHT(C516,2)</f>
        <v>Torre de ángulo mayor tipo BS1 (65°)Tipo BS1±0</v>
      </c>
      <c r="E516" s="82" t="s">
        <v>44</v>
      </c>
      <c r="F516" s="83">
        <v>0</v>
      </c>
      <c r="G516" s="84">
        <f>VLOOKUP(C516,'[10]Resumen Peso'!$B$1:$D$65536,3,0)*$C$14</f>
        <v>13698.345282282189</v>
      </c>
      <c r="H516" s="85"/>
      <c r="I516" s="86"/>
      <c r="J516" s="87">
        <f>+VLOOKUP(C516,'[10]Resumen Peso'!$B$1:$D$65536,3,0)</f>
        <v>8505.155870215518</v>
      </c>
      <c r="N516" s="57"/>
      <c r="O516" s="57"/>
      <c r="P516" s="57"/>
      <c r="Q516" s="57"/>
      <c r="R516" s="57"/>
    </row>
    <row r="517" spans="1:18" x14ac:dyDescent="0.2">
      <c r="A517" s="78"/>
      <c r="B517" s="79">
        <f t="shared" si="7"/>
        <v>501</v>
      </c>
      <c r="C517" s="80" t="s">
        <v>544</v>
      </c>
      <c r="D517" s="81" t="str">
        <f>+"Torre de ángulo mayor tipo B"&amp;IF(MID(C517,3,3)="220","C",IF(MID(C517,3,3)="138","S",""))&amp;IF(MID(C517,10,1)="D",2,1)&amp;" (65°)Tipo B"&amp;IF(MID(C517,3,3)="220","C",IF(MID(C517,3,3)="138","S",""))&amp;IF(MID(C517,10,1)="D",2,1)&amp;RIGHT(C517,2)</f>
        <v>Torre de ángulo mayor tipo BS1 (65°)Tipo BS1+3</v>
      </c>
      <c r="E517" s="82" t="s">
        <v>44</v>
      </c>
      <c r="F517" s="83">
        <v>0</v>
      </c>
      <c r="G517" s="84">
        <f>VLOOKUP(C517,'[10]Resumen Peso'!$B$1:$D$65536,3,0)*$C$14</f>
        <v>15342.146716156052</v>
      </c>
      <c r="H517" s="85"/>
      <c r="I517" s="86"/>
      <c r="J517" s="87">
        <f>+VLOOKUP(C517,'[10]Resumen Peso'!$B$1:$D$65536,3,0)</f>
        <v>9525.7745746413802</v>
      </c>
      <c r="N517" s="57"/>
      <c r="O517" s="57"/>
      <c r="P517" s="57"/>
      <c r="Q517" s="57"/>
      <c r="R517" s="57"/>
    </row>
    <row r="518" spans="1:18" x14ac:dyDescent="0.2">
      <c r="A518" s="78"/>
      <c r="B518" s="79">
        <f t="shared" si="7"/>
        <v>502</v>
      </c>
      <c r="C518" s="80" t="s">
        <v>545</v>
      </c>
      <c r="D518" s="81" t="str">
        <f>+"Torre de anclaje, retención intermedia y terminal (15°) Tipo R"&amp;IF(MID(C518,3,3)="220","C",IF(MID(C518,3,3)="138","S",""))&amp;IF(MID(C518,10,1)="D",2,1)&amp;RIGHT(C518,2)</f>
        <v>Torre de anclaje, retención intermedia y terminal (15°) Tipo RS1-3</v>
      </c>
      <c r="E518" s="82" t="s">
        <v>44</v>
      </c>
      <c r="F518" s="83">
        <v>0</v>
      </c>
      <c r="G518" s="84">
        <f>VLOOKUP(C518,'[10]Resumen Peso'!$B$1:$D$65536,3,0)*$C$14</f>
        <v>15838.478860768984</v>
      </c>
      <c r="H518" s="85"/>
      <c r="I518" s="86"/>
      <c r="J518" s="87">
        <f>+VLOOKUP(C518,'[10]Resumen Peso'!$B$1:$D$65536,3,0)</f>
        <v>9833.9418872868991</v>
      </c>
      <c r="N518" s="57"/>
      <c r="O518" s="57"/>
      <c r="P518" s="57"/>
      <c r="Q518" s="57"/>
      <c r="R518" s="57"/>
    </row>
    <row r="519" spans="1:18" x14ac:dyDescent="0.2">
      <c r="A519" s="78"/>
      <c r="B519" s="79">
        <f t="shared" si="7"/>
        <v>503</v>
      </c>
      <c r="C519" s="80" t="s">
        <v>546</v>
      </c>
      <c r="D519" s="81" t="str">
        <f>+"Torre de anclaje, retención intermedia y terminal (15°) Tipo R"&amp;IF(MID(C519,3,3)="220","C",IF(MID(C519,3,3)="138","S",""))&amp;IF(MID(C519,10,1)="D",2,1)&amp;RIGHT(C519,2)</f>
        <v>Torre de anclaje, retención intermedia y terminal (15°) Tipo RS1±0</v>
      </c>
      <c r="E519" s="82" t="s">
        <v>44</v>
      </c>
      <c r="F519" s="83">
        <v>0</v>
      </c>
      <c r="G519" s="84">
        <f>VLOOKUP(C519,'[10]Resumen Peso'!$B$1:$D$65536,3,0)*$C$14</f>
        <v>17657.167068861741</v>
      </c>
      <c r="H519" s="85"/>
      <c r="I519" s="86"/>
      <c r="J519" s="87">
        <f>+VLOOKUP(C519,'[10]Resumen Peso'!$B$1:$D$65536,3,0)</f>
        <v>10963.145916707803</v>
      </c>
      <c r="N519" s="57"/>
      <c r="O519" s="57"/>
      <c r="P519" s="57"/>
      <c r="Q519" s="57"/>
      <c r="R519" s="57"/>
    </row>
    <row r="520" spans="1:18" x14ac:dyDescent="0.2">
      <c r="A520" s="78"/>
      <c r="B520" s="79">
        <f t="shared" si="7"/>
        <v>504</v>
      </c>
      <c r="C520" s="80" t="s">
        <v>547</v>
      </c>
      <c r="D520" s="81" t="str">
        <f>+"Torre de anclaje, retención intermedia y terminal (15°) Tipo R"&amp;IF(MID(C520,3,3)="220","C",IF(MID(C520,3,3)="138","S",""))&amp;IF(MID(C520,10,1)="D",2,1)&amp;RIGHT(C520,2)</f>
        <v>Torre de anclaje, retención intermedia y terminal (15°) Tipo RS1+3</v>
      </c>
      <c r="E520" s="82" t="s">
        <v>44</v>
      </c>
      <c r="F520" s="83">
        <v>0</v>
      </c>
      <c r="G520" s="84">
        <f>VLOOKUP(C520,'[10]Resumen Peso'!$B$1:$D$65536,3,0)*$C$14</f>
        <v>19475.855276954502</v>
      </c>
      <c r="H520" s="85"/>
      <c r="I520" s="86"/>
      <c r="J520" s="87">
        <f>+VLOOKUP(C520,'[10]Resumen Peso'!$B$1:$D$65536,3,0)</f>
        <v>12092.349946128707</v>
      </c>
      <c r="N520" s="57"/>
      <c r="O520" s="57"/>
      <c r="P520" s="57"/>
      <c r="Q520" s="57"/>
      <c r="R520" s="57"/>
    </row>
    <row r="521" spans="1:18" x14ac:dyDescent="0.2">
      <c r="A521" s="78"/>
      <c r="B521" s="79">
        <f t="shared" si="7"/>
        <v>505</v>
      </c>
      <c r="C521" s="80" t="s">
        <v>548</v>
      </c>
      <c r="D521" s="81" t="str">
        <f>+"Torre de suspensión tipo S"&amp;IF(MID(C521,3,3)="220","C",IF(MID(C521,3,3)="138","S",""))&amp;IF(MID(C521,10,1)="D",2,1)&amp;" (5°)Tipo S"&amp;IF(MID(C521,3,3)="220","C",IF(MID(C521,3,3)="138","S",""))&amp;IF(MID(C521,10,1)="D",2,1)&amp;RIGHT(C521,2)</f>
        <v>Torre de suspensión tipo SS1 (5°)Tipo SS1-6</v>
      </c>
      <c r="E521" s="82" t="s">
        <v>44</v>
      </c>
      <c r="F521" s="83">
        <v>0</v>
      </c>
      <c r="G521" s="84">
        <f>VLOOKUP(C521,'[10]Resumen Peso'!$B$1:$D$65536,3,0)*$C$14</f>
        <v>4706.6695694844675</v>
      </c>
      <c r="H521" s="85"/>
      <c r="I521" s="86"/>
      <c r="J521" s="87">
        <f>+VLOOKUP(C521,'[10]Resumen Peso'!$B$1:$D$65536,3,0)</f>
        <v>2922.3207251055851</v>
      </c>
      <c r="N521" s="57"/>
      <c r="O521" s="57"/>
      <c r="P521" s="57"/>
      <c r="Q521" s="57"/>
      <c r="R521" s="57"/>
    </row>
    <row r="522" spans="1:18" x14ac:dyDescent="0.2">
      <c r="A522" s="78"/>
      <c r="B522" s="79">
        <f t="shared" si="7"/>
        <v>506</v>
      </c>
      <c r="C522" s="80" t="s">
        <v>549</v>
      </c>
      <c r="D522" s="81" t="str">
        <f>+"Torre de suspensión tipo S"&amp;IF(MID(C522,3,3)="220","C",IF(MID(C522,3,3)="138","S",""))&amp;IF(MID(C522,10,1)="D",2,1)&amp;" (5°)Tipo S"&amp;IF(MID(C522,3,3)="220","C",IF(MID(C522,3,3)="138","S",""))&amp;IF(MID(C522,10,1)="D",2,1)&amp;RIGHT(C522,2)</f>
        <v>Torre de suspensión tipo SS1 (5°)Tipo SS1-3</v>
      </c>
      <c r="E522" s="82" t="s">
        <v>44</v>
      </c>
      <c r="F522" s="83">
        <v>0</v>
      </c>
      <c r="G522" s="84">
        <f>VLOOKUP(C522,'[10]Resumen Peso'!$B$1:$D$65536,3,0)*$C$14</f>
        <v>5385.108426347093</v>
      </c>
      <c r="H522" s="85"/>
      <c r="I522" s="86"/>
      <c r="J522" s="87">
        <f>+VLOOKUP(C522,'[10]Resumen Peso'!$B$1:$D$65536,3,0)</f>
        <v>3343.5561449406246</v>
      </c>
      <c r="N522" s="57"/>
      <c r="O522" s="57"/>
      <c r="P522" s="57"/>
      <c r="Q522" s="57"/>
      <c r="R522" s="57"/>
    </row>
    <row r="523" spans="1:18" x14ac:dyDescent="0.2">
      <c r="A523" s="78"/>
      <c r="B523" s="79">
        <f t="shared" si="7"/>
        <v>507</v>
      </c>
      <c r="C523" s="80" t="s">
        <v>550</v>
      </c>
      <c r="D523" s="81" t="str">
        <f>+"Torre de suspensión tipo S"&amp;IF(MID(C523,3,3)="220","C",IF(MID(C523,3,3)="138","S",""))&amp;IF(MID(C523,10,1)="D",2,1)&amp;" (5°)Tipo S"&amp;IF(MID(C523,3,3)="220","C",IF(MID(C523,3,3)="138","S",""))&amp;IF(MID(C523,10,1)="D",2,1)&amp;RIGHT(C523,2)</f>
        <v>Torre de suspensión tipo SS1 (5°)Tipo SS1±0</v>
      </c>
      <c r="E523" s="82" t="s">
        <v>44</v>
      </c>
      <c r="F523" s="83">
        <v>0</v>
      </c>
      <c r="G523" s="84">
        <f>VLOOKUP(C523,'[10]Resumen Peso'!$B$1:$D$65536,3,0)*$C$14</f>
        <v>6057.4897934163027</v>
      </c>
      <c r="H523" s="85"/>
      <c r="I523" s="86"/>
      <c r="J523" s="87">
        <f>+VLOOKUP(C523,'[10]Resumen Peso'!$B$1:$D$65536,3,0)</f>
        <v>3761.0305342414222</v>
      </c>
      <c r="N523" s="57"/>
      <c r="O523" s="57"/>
      <c r="P523" s="57"/>
      <c r="Q523" s="57"/>
      <c r="R523" s="57"/>
    </row>
    <row r="524" spans="1:18" x14ac:dyDescent="0.2">
      <c r="A524" s="78"/>
      <c r="B524" s="79">
        <f t="shared" si="7"/>
        <v>508</v>
      </c>
      <c r="C524" s="80" t="s">
        <v>551</v>
      </c>
      <c r="D524" s="81" t="str">
        <f>+"Torre de suspensión tipo S"&amp;IF(MID(C524,3,3)="220","C",IF(MID(C524,3,3)="138","S",""))&amp;IF(MID(C524,10,1)="D",2,1)&amp;" (5°)Tipo S"&amp;IF(MID(C524,3,3)="220","C",IF(MID(C524,3,3)="138","S",""))&amp;IF(MID(C524,10,1)="D",2,1)&amp;RIGHT(C524,2)</f>
        <v>Torre de suspensión tipo SS1 (5°)Tipo SS1+3</v>
      </c>
      <c r="E524" s="82" t="s">
        <v>44</v>
      </c>
      <c r="F524" s="83">
        <v>0</v>
      </c>
      <c r="G524" s="84">
        <f>VLOOKUP(C524,'[10]Resumen Peso'!$B$1:$D$65536,3,0)*$C$14</f>
        <v>6723.8136706920959</v>
      </c>
      <c r="H524" s="85"/>
      <c r="I524" s="86"/>
      <c r="J524" s="87">
        <f>+VLOOKUP(C524,'[10]Resumen Peso'!$B$1:$D$65536,3,0)</f>
        <v>4174.7438930079788</v>
      </c>
      <c r="N524" s="57"/>
      <c r="O524" s="57"/>
      <c r="P524" s="57"/>
      <c r="Q524" s="57"/>
      <c r="R524" s="57"/>
    </row>
    <row r="525" spans="1:18" x14ac:dyDescent="0.2">
      <c r="A525" s="78"/>
      <c r="B525" s="79">
        <f t="shared" si="7"/>
        <v>509</v>
      </c>
      <c r="C525" s="80" t="s">
        <v>552</v>
      </c>
      <c r="D525" s="81" t="str">
        <f>+"Torre de suspensión tipo S"&amp;IF(MID(C525,3,3)="220","C",IF(MID(C525,3,3)="138","S",""))&amp;IF(MID(C525,10,1)="D",2,1)&amp;" (5°)Tipo S"&amp;IF(MID(C525,3,3)="220","C",IF(MID(C525,3,3)="138","S",""))&amp;IF(MID(C525,10,1)="D",2,1)&amp;RIGHT(C525,2)</f>
        <v>Torre de suspensión tipo SS1 (5°)Tipo SS1+6</v>
      </c>
      <c r="E525" s="82" t="s">
        <v>44</v>
      </c>
      <c r="F525" s="83">
        <v>0</v>
      </c>
      <c r="G525" s="84">
        <f>VLOOKUP(C525,'[10]Resumen Peso'!$B$1:$D$65536,3,0)*$C$14</f>
        <v>7390.1375479678882</v>
      </c>
      <c r="H525" s="85"/>
      <c r="I525" s="86"/>
      <c r="J525" s="87">
        <f>+VLOOKUP(C525,'[10]Resumen Peso'!$B$1:$D$65536,3,0)</f>
        <v>4588.4572517745346</v>
      </c>
      <c r="N525" s="57"/>
      <c r="O525" s="57"/>
      <c r="P525" s="57"/>
      <c r="Q525" s="57"/>
      <c r="R525" s="57"/>
    </row>
    <row r="526" spans="1:18" x14ac:dyDescent="0.2">
      <c r="A526" s="78"/>
      <c r="B526" s="79">
        <f t="shared" si="7"/>
        <v>510</v>
      </c>
      <c r="C526" s="80" t="s">
        <v>553</v>
      </c>
      <c r="D526" s="81" t="str">
        <f>+"Torre de ángulo menor tipo A"&amp;IF(MID(C526,3,3)="220","C",IF(MID(C526,3,3)="138","S",""))&amp;IF(MID(C526,10,1)="D",2,1)&amp;" (30°)Tipo A"&amp;IF(MID(C526,3,3)="220","C",IF(MID(C526,3,3)="138","S",""))&amp;IF(MID(C526,10,1)="D",2,1)&amp;RIGHT(C526,2)</f>
        <v>Torre de ángulo menor tipo AS1 (30°)Tipo AS1-3</v>
      </c>
      <c r="E526" s="82" t="s">
        <v>44</v>
      </c>
      <c r="F526" s="83">
        <v>0</v>
      </c>
      <c r="G526" s="84">
        <f>VLOOKUP(C526,'[10]Resumen Peso'!$B$1:$D$65536,3,0)*$C$14</f>
        <v>8284.9378252717579</v>
      </c>
      <c r="H526" s="85"/>
      <c r="I526" s="86"/>
      <c r="J526" s="87">
        <f>+VLOOKUP(C526,'[10]Resumen Peso'!$B$1:$D$65536,3,0)</f>
        <v>5144.0291602316092</v>
      </c>
      <c r="N526" s="57"/>
      <c r="O526" s="57"/>
      <c r="P526" s="57"/>
      <c r="Q526" s="57"/>
      <c r="R526" s="57"/>
    </row>
    <row r="527" spans="1:18" x14ac:dyDescent="0.2">
      <c r="A527" s="78"/>
      <c r="B527" s="79">
        <f t="shared" si="7"/>
        <v>511</v>
      </c>
      <c r="C527" s="80" t="s">
        <v>554</v>
      </c>
      <c r="D527" s="81" t="str">
        <f>+"Torre de ángulo menor tipo A"&amp;IF(MID(C527,3,3)="220","C",IF(MID(C527,3,3)="138","S",""))&amp;IF(MID(C527,10,1)="D",2,1)&amp;" (30°)Tipo A"&amp;IF(MID(C527,3,3)="220","C",IF(MID(C527,3,3)="138","S",""))&amp;IF(MID(C527,10,1)="D",2,1)&amp;RIGHT(C527,2)</f>
        <v>Torre de ángulo menor tipo AS1 (30°)Tipo AS1±0</v>
      </c>
      <c r="E527" s="82" t="s">
        <v>44</v>
      </c>
      <c r="F527" s="83">
        <v>0</v>
      </c>
      <c r="G527" s="84">
        <f>VLOOKUP(C527,'[10]Resumen Peso'!$B$1:$D$65536,3,0)*$C$14</f>
        <v>9195.2695064059462</v>
      </c>
      <c r="H527" s="85"/>
      <c r="I527" s="86"/>
      <c r="J527" s="87">
        <f>+VLOOKUP(C527,'[10]Resumen Peso'!$B$1:$D$65536,3,0)</f>
        <v>5709.2443509784789</v>
      </c>
      <c r="N527" s="57"/>
      <c r="O527" s="57"/>
      <c r="P527" s="57"/>
      <c r="Q527" s="57"/>
      <c r="R527" s="57"/>
    </row>
    <row r="528" spans="1:18" x14ac:dyDescent="0.2">
      <c r="A528" s="78"/>
      <c r="B528" s="79">
        <f t="shared" si="7"/>
        <v>512</v>
      </c>
      <c r="C528" s="80" t="s">
        <v>555</v>
      </c>
      <c r="D528" s="81" t="str">
        <f>+"Torre de ángulo menor tipo A"&amp;IF(MID(C528,3,3)="220","C",IF(MID(C528,3,3)="138","S",""))&amp;IF(MID(C528,10,1)="D",2,1)&amp;" (30°)Tipo A"&amp;IF(MID(C528,3,3)="220","C",IF(MID(C528,3,3)="138","S",""))&amp;IF(MID(C528,10,1)="D",2,1)&amp;RIGHT(C528,2)</f>
        <v>Torre de ángulo menor tipo AS1 (30°)Tipo AS1+3</v>
      </c>
      <c r="E528" s="82" t="s">
        <v>44</v>
      </c>
      <c r="F528" s="83">
        <v>0</v>
      </c>
      <c r="G528" s="84">
        <f>VLOOKUP(C528,'[10]Resumen Peso'!$B$1:$D$65536,3,0)*$C$14</f>
        <v>10105.601187540136</v>
      </c>
      <c r="H528" s="85"/>
      <c r="I528" s="86"/>
      <c r="J528" s="87">
        <f>+VLOOKUP(C528,'[10]Resumen Peso'!$B$1:$D$65536,3,0)</f>
        <v>6274.4595417253486</v>
      </c>
      <c r="N528" s="57"/>
      <c r="O528" s="57"/>
      <c r="P528" s="57"/>
      <c r="Q528" s="57"/>
      <c r="R528" s="57"/>
    </row>
    <row r="529" spans="1:18" x14ac:dyDescent="0.2">
      <c r="A529" s="78"/>
      <c r="B529" s="79">
        <f t="shared" si="7"/>
        <v>513</v>
      </c>
      <c r="C529" s="80" t="s">
        <v>556</v>
      </c>
      <c r="D529" s="81" t="str">
        <f>+"Torre de ángulo mayor tipo B"&amp;IF(MID(C529,3,3)="220","C",IF(MID(C529,3,3)="138","S",""))&amp;IF(MID(C529,10,1)="D",2,1)&amp;" (65°)Tipo B"&amp;IF(MID(C529,3,3)="220","C",IF(MID(C529,3,3)="138","S",""))&amp;IF(MID(C529,10,1)="D",2,1)&amp;RIGHT(C529,2)</f>
        <v>Torre de ángulo mayor tipo BS1 (65°)Tipo BS1-3</v>
      </c>
      <c r="E529" s="82" t="s">
        <v>44</v>
      </c>
      <c r="F529" s="83">
        <v>0</v>
      </c>
      <c r="G529" s="84">
        <f>VLOOKUP(C529,'[10]Resumen Peso'!$B$1:$D$65536,3,0)*$C$14</f>
        <v>11180.454630682942</v>
      </c>
      <c r="H529" s="85"/>
      <c r="I529" s="86"/>
      <c r="J529" s="87">
        <f>+VLOOKUP(C529,'[10]Resumen Peso'!$B$1:$D$65536,3,0)</f>
        <v>6941.8245323999254</v>
      </c>
      <c r="N529" s="57"/>
      <c r="O529" s="57"/>
      <c r="P529" s="57"/>
      <c r="Q529" s="57"/>
      <c r="R529" s="57"/>
    </row>
    <row r="530" spans="1:18" x14ac:dyDescent="0.2">
      <c r="A530" s="78"/>
      <c r="B530" s="79">
        <f t="shared" ref="B530:B593" si="8">1+B529</f>
        <v>514</v>
      </c>
      <c r="C530" s="80" t="s">
        <v>557</v>
      </c>
      <c r="D530" s="81" t="str">
        <f>+"Torre de ángulo mayor tipo B"&amp;IF(MID(C530,3,3)="220","C",IF(MID(C530,3,3)="138","S",""))&amp;IF(MID(C530,10,1)="D",2,1)&amp;" (65°)Tipo B"&amp;IF(MID(C530,3,3)="220","C",IF(MID(C530,3,3)="138","S",""))&amp;IF(MID(C530,10,1)="D",2,1)&amp;RIGHT(C530,2)</f>
        <v>Torre de ángulo mayor tipo BS1 (65°)Tipo BS1±0</v>
      </c>
      <c r="E530" s="82" t="s">
        <v>44</v>
      </c>
      <c r="F530" s="83">
        <v>0</v>
      </c>
      <c r="G530" s="84">
        <f>VLOOKUP(C530,'[10]Resumen Peso'!$B$1:$D$65536,3,0)*$C$14</f>
        <v>12450.394911673653</v>
      </c>
      <c r="H530" s="85"/>
      <c r="I530" s="86"/>
      <c r="J530" s="87">
        <f>+VLOOKUP(C530,'[10]Resumen Peso'!$B$1:$D$65536,3,0)</f>
        <v>7730.3168512248612</v>
      </c>
      <c r="N530" s="57"/>
      <c r="O530" s="57"/>
      <c r="P530" s="57"/>
      <c r="Q530" s="57"/>
      <c r="R530" s="57"/>
    </row>
    <row r="531" spans="1:18" x14ac:dyDescent="0.2">
      <c r="A531" s="78"/>
      <c r="B531" s="79">
        <f t="shared" si="8"/>
        <v>515</v>
      </c>
      <c r="C531" s="80" t="s">
        <v>558</v>
      </c>
      <c r="D531" s="81" t="str">
        <f>+"Torre de ángulo mayor tipo B"&amp;IF(MID(C531,3,3)="220","C",IF(MID(C531,3,3)="138","S",""))&amp;IF(MID(C531,10,1)="D",2,1)&amp;" (65°)Tipo B"&amp;IF(MID(C531,3,3)="220","C",IF(MID(C531,3,3)="138","S",""))&amp;IF(MID(C531,10,1)="D",2,1)&amp;RIGHT(C531,2)</f>
        <v>Torre de ángulo mayor tipo BS1 (65°)Tipo BS1+3</v>
      </c>
      <c r="E531" s="82" t="s">
        <v>44</v>
      </c>
      <c r="F531" s="83">
        <v>0</v>
      </c>
      <c r="G531" s="84">
        <f>VLOOKUP(C531,'[10]Resumen Peso'!$B$1:$D$65536,3,0)*$C$14</f>
        <v>13944.442301074494</v>
      </c>
      <c r="H531" s="85"/>
      <c r="I531" s="86"/>
      <c r="J531" s="87">
        <f>+VLOOKUP(C531,'[10]Resumen Peso'!$B$1:$D$65536,3,0)</f>
        <v>8657.9548733718457</v>
      </c>
      <c r="N531" s="57"/>
      <c r="O531" s="57"/>
      <c r="P531" s="57"/>
      <c r="Q531" s="57"/>
      <c r="R531" s="57"/>
    </row>
    <row r="532" spans="1:18" x14ac:dyDescent="0.2">
      <c r="A532" s="78"/>
      <c r="B532" s="79">
        <f t="shared" si="8"/>
        <v>516</v>
      </c>
      <c r="C532" s="80" t="s">
        <v>559</v>
      </c>
      <c r="D532" s="81" t="str">
        <f>+"Torre de anclaje, retención intermedia y terminal (15°) Tipo R"&amp;IF(MID(C532,3,3)="220","C",IF(MID(C532,3,3)="138","S",""))&amp;IF(MID(C532,10,1)="D",2,1)&amp;RIGHT(C532,2)</f>
        <v>Torre de anclaje, retención intermedia y terminal (15°) Tipo RS1-3</v>
      </c>
      <c r="E532" s="82" t="s">
        <v>44</v>
      </c>
      <c r="F532" s="83">
        <v>0</v>
      </c>
      <c r="G532" s="84">
        <f>VLOOKUP(C532,'[10]Resumen Peso'!$B$1:$D$65536,3,0)*$C$14</f>
        <v>14395.557459909161</v>
      </c>
      <c r="H532" s="85"/>
      <c r="I532" s="86"/>
      <c r="J532" s="87">
        <f>+VLOOKUP(C532,'[10]Resumen Peso'!$B$1:$D$65536,3,0)</f>
        <v>8938.0474438422734</v>
      </c>
      <c r="N532" s="57"/>
      <c r="O532" s="57"/>
      <c r="P532" s="57"/>
      <c r="Q532" s="57"/>
      <c r="R532" s="57"/>
    </row>
    <row r="533" spans="1:18" x14ac:dyDescent="0.2">
      <c r="A533" s="78"/>
      <c r="B533" s="79">
        <f t="shared" si="8"/>
        <v>517</v>
      </c>
      <c r="C533" s="80" t="s">
        <v>560</v>
      </c>
      <c r="D533" s="81" t="str">
        <f>+"Torre de anclaje, retención intermedia y terminal (15°) Tipo R"&amp;IF(MID(C533,3,3)="220","C",IF(MID(C533,3,3)="138","S",""))&amp;IF(MID(C533,10,1)="D",2,1)&amp;RIGHT(C533,2)</f>
        <v>Torre de anclaje, retención intermedia y terminal (15°) Tipo RS1±0</v>
      </c>
      <c r="E533" s="82" t="s">
        <v>44</v>
      </c>
      <c r="F533" s="83">
        <v>0</v>
      </c>
      <c r="G533" s="84">
        <f>VLOOKUP(C533,'[10]Resumen Peso'!$B$1:$D$65536,3,0)*$C$14</f>
        <v>16048.559041147337</v>
      </c>
      <c r="H533" s="85"/>
      <c r="I533" s="86"/>
      <c r="J533" s="87">
        <f>+VLOOKUP(C533,'[10]Resumen Peso'!$B$1:$D$65536,3,0)</f>
        <v>9964.3784212288447</v>
      </c>
      <c r="N533" s="57"/>
      <c r="O533" s="57"/>
      <c r="P533" s="57"/>
      <c r="Q533" s="57"/>
      <c r="R533" s="57"/>
    </row>
    <row r="534" spans="1:18" x14ac:dyDescent="0.2">
      <c r="A534" s="78"/>
      <c r="B534" s="79">
        <f t="shared" si="8"/>
        <v>518</v>
      </c>
      <c r="C534" s="80" t="s">
        <v>561</v>
      </c>
      <c r="D534" s="81" t="str">
        <f>+"Torre de anclaje, retención intermedia y terminal (15°) Tipo R"&amp;IF(MID(C534,3,3)="220","C",IF(MID(C534,3,3)="138","S",""))&amp;IF(MID(C534,10,1)="D",2,1)&amp;RIGHT(C534,2)</f>
        <v>Torre de anclaje, retención intermedia y terminal (15°) Tipo RS1+3</v>
      </c>
      <c r="E534" s="82" t="s">
        <v>44</v>
      </c>
      <c r="F534" s="83">
        <v>0</v>
      </c>
      <c r="G534" s="84">
        <f>VLOOKUP(C534,'[10]Resumen Peso'!$B$1:$D$65536,3,0)*$C$14</f>
        <v>17701.560622385514</v>
      </c>
      <c r="H534" s="85"/>
      <c r="I534" s="86"/>
      <c r="J534" s="87">
        <f>+VLOOKUP(C534,'[10]Resumen Peso'!$B$1:$D$65536,3,0)</f>
        <v>10990.709398615416</v>
      </c>
      <c r="N534" s="57"/>
      <c r="O534" s="57"/>
      <c r="P534" s="57"/>
      <c r="Q534" s="57"/>
      <c r="R534" s="57"/>
    </row>
    <row r="535" spans="1:18" x14ac:dyDescent="0.2">
      <c r="A535" s="78"/>
      <c r="B535" s="79">
        <f t="shared" si="8"/>
        <v>519</v>
      </c>
      <c r="C535" s="80" t="s">
        <v>562</v>
      </c>
      <c r="D535" s="81" t="str">
        <f>+"Torre de suspensión tipo S"&amp;IF(MID(C535,3,3)="220","C",IF(MID(C535,3,3)="138","S",""))&amp;IF(MID(C535,10,1)="D",2,1)&amp;" (5°)Tipo S"&amp;IF(MID(C535,3,3)="220","C",IF(MID(C535,3,3)="138","S",""))&amp;IF(MID(C535,10,1)="D",2,1)&amp;RIGHT(C535,2)</f>
        <v>Torre de suspensión tipo SS1 (5°)Tipo SS1-6</v>
      </c>
      <c r="E535" s="82" t="s">
        <v>44</v>
      </c>
      <c r="F535" s="83">
        <v>0</v>
      </c>
      <c r="G535" s="84">
        <f>VLOOKUP(C535,'[10]Resumen Peso'!$B$1:$D$65536,3,0)*$C$14</f>
        <v>4418.633079208068</v>
      </c>
      <c r="H535" s="85"/>
      <c r="I535" s="86"/>
      <c r="J535" s="87">
        <f>+VLOOKUP(C535,'[10]Resumen Peso'!$B$1:$D$65536,3,0)</f>
        <v>2743.4819532957358</v>
      </c>
      <c r="N535" s="57"/>
      <c r="O535" s="57"/>
      <c r="P535" s="57"/>
      <c r="Q535" s="57"/>
      <c r="R535" s="57"/>
    </row>
    <row r="536" spans="1:18" x14ac:dyDescent="0.2">
      <c r="A536" s="78"/>
      <c r="B536" s="79">
        <f t="shared" si="8"/>
        <v>520</v>
      </c>
      <c r="C536" s="80" t="s">
        <v>563</v>
      </c>
      <c r="D536" s="81" t="str">
        <f>+"Torre de suspensión tipo S"&amp;IF(MID(C536,3,3)="220","C",IF(MID(C536,3,3)="138","S",""))&amp;IF(MID(C536,10,1)="D",2,1)&amp;" (5°)Tipo S"&amp;IF(MID(C536,3,3)="220","C",IF(MID(C536,3,3)="138","S",""))&amp;IF(MID(C536,10,1)="D",2,1)&amp;RIGHT(C536,2)</f>
        <v>Torre de suspensión tipo SS1 (5°)Tipo SS1-3</v>
      </c>
      <c r="E536" s="82" t="s">
        <v>44</v>
      </c>
      <c r="F536" s="83">
        <v>0</v>
      </c>
      <c r="G536" s="84">
        <f>VLOOKUP(C536,'[10]Resumen Peso'!$B$1:$D$65536,3,0)*$C$14</f>
        <v>5055.5531626975189</v>
      </c>
      <c r="H536" s="85"/>
      <c r="I536" s="86"/>
      <c r="J536" s="87">
        <f>+VLOOKUP(C536,'[10]Resumen Peso'!$B$1:$D$65536,3,0)</f>
        <v>3138.9388114284543</v>
      </c>
      <c r="N536" s="57"/>
      <c r="O536" s="57"/>
      <c r="P536" s="57"/>
      <c r="Q536" s="57"/>
      <c r="R536" s="57"/>
    </row>
    <row r="537" spans="1:18" x14ac:dyDescent="0.2">
      <c r="A537" s="78"/>
      <c r="B537" s="79">
        <f t="shared" si="8"/>
        <v>521</v>
      </c>
      <c r="C537" s="80" t="s">
        <v>564</v>
      </c>
      <c r="D537" s="81" t="str">
        <f>+"Torre de suspensión tipo S"&amp;IF(MID(C537,3,3)="220","C",IF(MID(C537,3,3)="138","S",""))&amp;IF(MID(C537,10,1)="D",2,1)&amp;" (5°)Tipo S"&amp;IF(MID(C537,3,3)="220","C",IF(MID(C537,3,3)="138","S",""))&amp;IF(MID(C537,10,1)="D",2,1)&amp;RIGHT(C537,2)</f>
        <v>Torre de suspensión tipo SS1 (5°)Tipo SS1±0</v>
      </c>
      <c r="E537" s="82" t="s">
        <v>44</v>
      </c>
      <c r="F537" s="83">
        <v>0</v>
      </c>
      <c r="G537" s="84">
        <f>VLOOKUP(C537,'[10]Resumen Peso'!$B$1:$D$65536,3,0)*$C$14</f>
        <v>5686.7864597272428</v>
      </c>
      <c r="H537" s="85"/>
      <c r="I537" s="86"/>
      <c r="J537" s="87">
        <f>+VLOOKUP(C537,'[10]Resumen Peso'!$B$1:$D$65536,3,0)</f>
        <v>3530.8648047564166</v>
      </c>
      <c r="N537" s="57"/>
      <c r="O537" s="57"/>
      <c r="P537" s="57"/>
      <c r="Q537" s="57"/>
      <c r="R537" s="57"/>
    </row>
    <row r="538" spans="1:18" x14ac:dyDescent="0.2">
      <c r="A538" s="78"/>
      <c r="B538" s="79">
        <f t="shared" si="8"/>
        <v>522</v>
      </c>
      <c r="C538" s="80" t="s">
        <v>565</v>
      </c>
      <c r="D538" s="81" t="str">
        <f>+"Torre de suspensión tipo S"&amp;IF(MID(C538,3,3)="220","C",IF(MID(C538,3,3)="138","S",""))&amp;IF(MID(C538,10,1)="D",2,1)&amp;" (5°)Tipo S"&amp;IF(MID(C538,3,3)="220","C",IF(MID(C538,3,3)="138","S",""))&amp;IF(MID(C538,10,1)="D",2,1)&amp;RIGHT(C538,2)</f>
        <v>Torre de suspensión tipo SS1 (5°)Tipo SS1+3</v>
      </c>
      <c r="E538" s="82" t="s">
        <v>44</v>
      </c>
      <c r="F538" s="83">
        <v>0</v>
      </c>
      <c r="G538" s="84">
        <f>VLOOKUP(C538,'[10]Resumen Peso'!$B$1:$D$65536,3,0)*$C$14</f>
        <v>6312.3329702972396</v>
      </c>
      <c r="H538" s="85"/>
      <c r="I538" s="86"/>
      <c r="J538" s="87">
        <f>+VLOOKUP(C538,'[10]Resumen Peso'!$B$1:$D$65536,3,0)</f>
        <v>3919.2599332796226</v>
      </c>
      <c r="N538" s="57"/>
      <c r="O538" s="57"/>
      <c r="P538" s="57"/>
      <c r="Q538" s="57"/>
      <c r="R538" s="57"/>
    </row>
    <row r="539" spans="1:18" x14ac:dyDescent="0.2">
      <c r="A539" s="78"/>
      <c r="B539" s="79">
        <f t="shared" si="8"/>
        <v>523</v>
      </c>
      <c r="C539" s="80" t="s">
        <v>566</v>
      </c>
      <c r="D539" s="81" t="str">
        <f>+"Torre de suspensión tipo S"&amp;IF(MID(C539,3,3)="220","C",IF(MID(C539,3,3)="138","S",""))&amp;IF(MID(C539,10,1)="D",2,1)&amp;" (5°)Tipo S"&amp;IF(MID(C539,3,3)="220","C",IF(MID(C539,3,3)="138","S",""))&amp;IF(MID(C539,10,1)="D",2,1)&amp;RIGHT(C539,2)</f>
        <v>Torre de suspensión tipo SS1 (5°)Tipo SS1+6</v>
      </c>
      <c r="E539" s="82" t="s">
        <v>44</v>
      </c>
      <c r="F539" s="83">
        <v>0</v>
      </c>
      <c r="G539" s="84">
        <f>VLOOKUP(C539,'[10]Resumen Peso'!$B$1:$D$65536,3,0)*$C$14</f>
        <v>6937.8794808672355</v>
      </c>
      <c r="H539" s="85"/>
      <c r="I539" s="86"/>
      <c r="J539" s="87">
        <f>+VLOOKUP(C539,'[10]Resumen Peso'!$B$1:$D$65536,3,0)</f>
        <v>4307.6550618028277</v>
      </c>
      <c r="N539" s="57"/>
      <c r="O539" s="57"/>
      <c r="P539" s="57"/>
      <c r="Q539" s="57"/>
      <c r="R539" s="57"/>
    </row>
    <row r="540" spans="1:18" x14ac:dyDescent="0.2">
      <c r="A540" s="78"/>
      <c r="B540" s="79">
        <f t="shared" si="8"/>
        <v>524</v>
      </c>
      <c r="C540" s="80" t="s">
        <v>567</v>
      </c>
      <c r="D540" s="81" t="str">
        <f>+"Torre de ángulo menor tipo A"&amp;IF(MID(C540,3,3)="220","C",IF(MID(C540,3,3)="138","S",""))&amp;IF(MID(C540,10,1)="D",2,1)&amp;" (30°)Tipo A"&amp;IF(MID(C540,3,3)="220","C",IF(MID(C540,3,3)="138","S",""))&amp;IF(MID(C540,10,1)="D",2,1)&amp;RIGHT(C540,2)</f>
        <v>Torre de ángulo menor tipo AS1 (30°)Tipo AS1-3</v>
      </c>
      <c r="E540" s="82" t="s">
        <v>44</v>
      </c>
      <c r="F540" s="83">
        <v>0</v>
      </c>
      <c r="G540" s="84">
        <f>VLOOKUP(C540,'[10]Resumen Peso'!$B$1:$D$65536,3,0)*$C$14</f>
        <v>7777.9202031252253</v>
      </c>
      <c r="H540" s="85"/>
      <c r="I540" s="86"/>
      <c r="J540" s="87">
        <f>+VLOOKUP(C540,'[10]Resumen Peso'!$B$1:$D$65536,3,0)</f>
        <v>4829.2273490318366</v>
      </c>
      <c r="N540" s="57"/>
      <c r="O540" s="57"/>
      <c r="P540" s="57"/>
      <c r="Q540" s="57"/>
      <c r="R540" s="57"/>
    </row>
    <row r="541" spans="1:18" x14ac:dyDescent="0.2">
      <c r="A541" s="78"/>
      <c r="B541" s="79">
        <f t="shared" si="8"/>
        <v>525</v>
      </c>
      <c r="C541" s="80" t="s">
        <v>568</v>
      </c>
      <c r="D541" s="81" t="str">
        <f>+"Torre de ángulo menor tipo A"&amp;IF(MID(C541,3,3)="220","C",IF(MID(C541,3,3)="138","S",""))&amp;IF(MID(C541,10,1)="D",2,1)&amp;" (30°)Tipo A"&amp;IF(MID(C541,3,3)="220","C",IF(MID(C541,3,3)="138","S",""))&amp;IF(MID(C541,10,1)="D",2,1)&amp;RIGHT(C541,2)</f>
        <v>Torre de ángulo menor tipo AS1 (30°)Tipo AS1±0</v>
      </c>
      <c r="E541" s="82" t="s">
        <v>44</v>
      </c>
      <c r="F541" s="83">
        <v>0</v>
      </c>
      <c r="G541" s="84">
        <f>VLOOKUP(C541,'[10]Resumen Peso'!$B$1:$D$65536,3,0)*$C$14</f>
        <v>8632.5418458659551</v>
      </c>
      <c r="H541" s="85"/>
      <c r="I541" s="86"/>
      <c r="J541" s="87">
        <f>+VLOOKUP(C541,'[10]Resumen Peso'!$B$1:$D$65536,3,0)</f>
        <v>5359.8527736202404</v>
      </c>
      <c r="N541" s="57"/>
      <c r="O541" s="57"/>
      <c r="P541" s="57"/>
      <c r="Q541" s="57"/>
      <c r="R541" s="57"/>
    </row>
    <row r="542" spans="1:18" x14ac:dyDescent="0.2">
      <c r="A542" s="78"/>
      <c r="B542" s="79">
        <f t="shared" si="8"/>
        <v>526</v>
      </c>
      <c r="C542" s="80" t="s">
        <v>569</v>
      </c>
      <c r="D542" s="81" t="str">
        <f>+"Torre de ángulo menor tipo A"&amp;IF(MID(C542,3,3)="220","C",IF(MID(C542,3,3)="138","S",""))&amp;IF(MID(C542,10,1)="D",2,1)&amp;" (30°)Tipo A"&amp;IF(MID(C542,3,3)="220","C",IF(MID(C542,3,3)="138","S",""))&amp;IF(MID(C542,10,1)="D",2,1)&amp;RIGHT(C542,2)</f>
        <v>Torre de ángulo menor tipo AS1 (30°)Tipo AS1+3</v>
      </c>
      <c r="E542" s="82" t="s">
        <v>44</v>
      </c>
      <c r="F542" s="83">
        <v>0</v>
      </c>
      <c r="G542" s="84">
        <f>VLOOKUP(C542,'[10]Resumen Peso'!$B$1:$D$65536,3,0)*$C$14</f>
        <v>9487.163488606684</v>
      </c>
      <c r="H542" s="85"/>
      <c r="I542" s="86"/>
      <c r="J542" s="87">
        <f>+VLOOKUP(C542,'[10]Resumen Peso'!$B$1:$D$65536,3,0)</f>
        <v>5890.4781982086442</v>
      </c>
      <c r="N542" s="57"/>
      <c r="O542" s="57"/>
      <c r="P542" s="57"/>
      <c r="Q542" s="57"/>
      <c r="R542" s="57"/>
    </row>
    <row r="543" spans="1:18" x14ac:dyDescent="0.2">
      <c r="A543" s="78"/>
      <c r="B543" s="79">
        <f t="shared" si="8"/>
        <v>527</v>
      </c>
      <c r="C543" s="80" t="s">
        <v>570</v>
      </c>
      <c r="D543" s="81" t="str">
        <f>+"Torre de ángulo mayor tipo B"&amp;IF(MID(C543,3,3)="220","C",IF(MID(C543,3,3)="138","S",""))&amp;IF(MID(C543,10,1)="D",2,1)&amp;" (65°)Tipo B"&amp;IF(MID(C543,3,3)="220","C",IF(MID(C543,3,3)="138","S",""))&amp;IF(MID(C543,10,1)="D",2,1)&amp;RIGHT(C543,2)</f>
        <v>Torre de ángulo mayor tipo BS1 (65°)Tipo BS1-3</v>
      </c>
      <c r="E543" s="82" t="s">
        <v>44</v>
      </c>
      <c r="F543" s="83">
        <v>0</v>
      </c>
      <c r="G543" s="84">
        <f>VLOOKUP(C543,'[10]Resumen Peso'!$B$1:$D$65536,3,0)*$C$14</f>
        <v>10496.238570053649</v>
      </c>
      <c r="H543" s="85"/>
      <c r="I543" s="86"/>
      <c r="J543" s="87">
        <f>+VLOOKUP(C543,'[10]Resumen Peso'!$B$1:$D$65536,3,0)</f>
        <v>6517.0021086226625</v>
      </c>
      <c r="N543" s="57"/>
      <c r="O543" s="57"/>
      <c r="P543" s="57"/>
      <c r="Q543" s="57"/>
      <c r="R543" s="57"/>
    </row>
    <row r="544" spans="1:18" x14ac:dyDescent="0.2">
      <c r="A544" s="78"/>
      <c r="B544" s="79">
        <f t="shared" si="8"/>
        <v>528</v>
      </c>
      <c r="C544" s="80" t="s">
        <v>571</v>
      </c>
      <c r="D544" s="81" t="str">
        <f>+"Torre de ángulo mayor tipo B"&amp;IF(MID(C544,3,3)="220","C",IF(MID(C544,3,3)="138","S",""))&amp;IF(MID(C544,10,1)="D",2,1)&amp;" (65°)Tipo B"&amp;IF(MID(C544,3,3)="220","C",IF(MID(C544,3,3)="138","S",""))&amp;IF(MID(C544,10,1)="D",2,1)&amp;RIGHT(C544,2)</f>
        <v>Torre de ángulo mayor tipo BS1 (65°)Tipo BS1±0</v>
      </c>
      <c r="E544" s="82" t="s">
        <v>44</v>
      </c>
      <c r="F544" s="83">
        <v>0</v>
      </c>
      <c r="G544" s="84">
        <f>VLOOKUP(C544,'[10]Resumen Peso'!$B$1:$D$65536,3,0)*$C$14</f>
        <v>11688.461659302504</v>
      </c>
      <c r="H544" s="85"/>
      <c r="I544" s="86"/>
      <c r="J544" s="87">
        <f>+VLOOKUP(C544,'[10]Resumen Peso'!$B$1:$D$65536,3,0)</f>
        <v>7257.2406554818062</v>
      </c>
      <c r="N544" s="57"/>
      <c r="O544" s="57"/>
      <c r="P544" s="57"/>
      <c r="Q544" s="57"/>
      <c r="R544" s="57"/>
    </row>
    <row r="545" spans="1:18" x14ac:dyDescent="0.2">
      <c r="A545" s="78"/>
      <c r="B545" s="79">
        <f t="shared" si="8"/>
        <v>529</v>
      </c>
      <c r="C545" s="80" t="s">
        <v>572</v>
      </c>
      <c r="D545" s="81" t="str">
        <f>+"Torre de ángulo mayor tipo B"&amp;IF(MID(C545,3,3)="220","C",IF(MID(C545,3,3)="138","S",""))&amp;IF(MID(C545,10,1)="D",2,1)&amp;" (65°)Tipo B"&amp;IF(MID(C545,3,3)="220","C",IF(MID(C545,3,3)="138","S",""))&amp;IF(MID(C545,10,1)="D",2,1)&amp;RIGHT(C545,2)</f>
        <v>Torre de ángulo mayor tipo BS1 (65°)Tipo BS1+3</v>
      </c>
      <c r="E545" s="82" t="s">
        <v>44</v>
      </c>
      <c r="F545" s="83">
        <v>0</v>
      </c>
      <c r="G545" s="84">
        <f>VLOOKUP(C545,'[10]Resumen Peso'!$B$1:$D$65536,3,0)*$C$14</f>
        <v>13091.077058418807</v>
      </c>
      <c r="H545" s="85"/>
      <c r="I545" s="86"/>
      <c r="J545" s="87">
        <f>+VLOOKUP(C545,'[10]Resumen Peso'!$B$1:$D$65536,3,0)</f>
        <v>8128.109534139624</v>
      </c>
      <c r="N545" s="57"/>
      <c r="O545" s="57"/>
      <c r="P545" s="57"/>
      <c r="Q545" s="57"/>
      <c r="R545" s="57"/>
    </row>
    <row r="546" spans="1:18" x14ac:dyDescent="0.2">
      <c r="A546" s="78"/>
      <c r="B546" s="79">
        <f t="shared" si="8"/>
        <v>530</v>
      </c>
      <c r="C546" s="80" t="s">
        <v>573</v>
      </c>
      <c r="D546" s="81" t="str">
        <f>+"Torre de anclaje, retención intermedia y terminal (15°) Tipo R"&amp;IF(MID(C546,3,3)="220","C",IF(MID(C546,3,3)="138","S",""))&amp;IF(MID(C546,10,1)="D",2,1)&amp;RIGHT(C546,2)</f>
        <v>Torre de anclaje, retención intermedia y terminal (15°) Tipo RS1-3</v>
      </c>
      <c r="E546" s="82" t="s">
        <v>44</v>
      </c>
      <c r="F546" s="83">
        <v>0</v>
      </c>
      <c r="G546" s="84">
        <f>VLOOKUP(C546,'[10]Resumen Peso'!$B$1:$D$65536,3,0)*$C$14</f>
        <v>13514.585089720309</v>
      </c>
      <c r="H546" s="85"/>
      <c r="I546" s="86"/>
      <c r="J546" s="87">
        <f>+VLOOKUP(C546,'[10]Resumen Peso'!$B$1:$D$65536,3,0)</f>
        <v>8391.0611348096936</v>
      </c>
      <c r="N546" s="57"/>
      <c r="O546" s="57"/>
      <c r="P546" s="57"/>
      <c r="Q546" s="57"/>
      <c r="R546" s="57"/>
    </row>
    <row r="547" spans="1:18" x14ac:dyDescent="0.2">
      <c r="A547" s="78"/>
      <c r="B547" s="79">
        <f t="shared" si="8"/>
        <v>531</v>
      </c>
      <c r="C547" s="80" t="s">
        <v>574</v>
      </c>
      <c r="D547" s="81" t="str">
        <f>+"Torre de anclaje, retención intermedia y terminal (15°) Tipo R"&amp;IF(MID(C547,3,3)="220","C",IF(MID(C547,3,3)="138","S",""))&amp;IF(MID(C547,10,1)="D",2,1)&amp;RIGHT(C547,2)</f>
        <v>Torre de anclaje, retención intermedia y terminal (15°) Tipo RS1±0</v>
      </c>
      <c r="E547" s="82" t="s">
        <v>44</v>
      </c>
      <c r="F547" s="83">
        <v>0</v>
      </c>
      <c r="G547" s="84">
        <f>VLOOKUP(C547,'[10]Resumen Peso'!$B$1:$D$65536,3,0)*$C$14</f>
        <v>15066.427078840927</v>
      </c>
      <c r="H547" s="85"/>
      <c r="I547" s="86"/>
      <c r="J547" s="87">
        <f>+VLOOKUP(C547,'[10]Resumen Peso'!$B$1:$D$65536,3,0)</f>
        <v>9354.5832049160472</v>
      </c>
      <c r="N547" s="57"/>
      <c r="O547" s="57"/>
      <c r="P547" s="57"/>
      <c r="Q547" s="57"/>
      <c r="R547" s="57"/>
    </row>
    <row r="548" spans="1:18" x14ac:dyDescent="0.2">
      <c r="A548" s="78"/>
      <c r="B548" s="79">
        <f t="shared" si="8"/>
        <v>532</v>
      </c>
      <c r="C548" s="80" t="s">
        <v>575</v>
      </c>
      <c r="D548" s="81" t="str">
        <f>+"Torre de anclaje, retención intermedia y terminal (15°) Tipo R"&amp;IF(MID(C548,3,3)="220","C",IF(MID(C548,3,3)="138","S",""))&amp;IF(MID(C548,10,1)="D",2,1)&amp;RIGHT(C548,2)</f>
        <v>Torre de anclaje, retención intermedia y terminal (15°) Tipo RS1+3</v>
      </c>
      <c r="E548" s="82" t="s">
        <v>44</v>
      </c>
      <c r="F548" s="83">
        <v>0</v>
      </c>
      <c r="G548" s="84">
        <f>VLOOKUP(C548,'[10]Resumen Peso'!$B$1:$D$65536,3,0)*$C$14</f>
        <v>16618.269067961544</v>
      </c>
      <c r="H548" s="85"/>
      <c r="I548" s="86"/>
      <c r="J548" s="87">
        <f>+VLOOKUP(C548,'[10]Resumen Peso'!$B$1:$D$65536,3,0)</f>
        <v>10318.105275022401</v>
      </c>
      <c r="N548" s="57"/>
      <c r="O548" s="57"/>
      <c r="P548" s="57"/>
      <c r="Q548" s="57"/>
      <c r="R548" s="57"/>
    </row>
    <row r="549" spans="1:18" x14ac:dyDescent="0.2">
      <c r="A549" s="78"/>
      <c r="B549" s="79">
        <f t="shared" si="8"/>
        <v>533</v>
      </c>
      <c r="C549" s="80" t="s">
        <v>576</v>
      </c>
      <c r="D549" s="81" t="str">
        <f>+"Torre de suspensión tipo S"&amp;IF(MID(C549,3,3)="220","C",IF(MID(C549,3,3)="138","S",""))&amp;IF(MID(C549,10,1)="D",2,1)&amp;" (5°)Tipo S"&amp;IF(MID(C549,3,3)="220","C",IF(MID(C549,3,3)="138","S",""))&amp;IF(MID(C549,10,1)="D",2,1)&amp;RIGHT(C549,2)</f>
        <v>Torre de suspensión tipo SS2 (5°)Tipo SS2-6</v>
      </c>
      <c r="E549" s="82" t="s">
        <v>44</v>
      </c>
      <c r="F549" s="83">
        <v>0</v>
      </c>
      <c r="G549" s="84">
        <f>VLOOKUP(C549,'[10]Resumen Peso'!$B$1:$D$65536,3,0)*$C$14</f>
        <v>7123.785367174617</v>
      </c>
      <c r="H549" s="85"/>
      <c r="I549" s="86"/>
      <c r="J549" s="87">
        <f>+VLOOKUP(C549,'[10]Resumen Peso'!$B$1:$D$65536,3,0)</f>
        <v>4423.0820354738707</v>
      </c>
      <c r="N549" s="57"/>
      <c r="O549" s="57"/>
      <c r="P549" s="57"/>
      <c r="Q549" s="57"/>
      <c r="R549" s="57"/>
    </row>
    <row r="550" spans="1:18" x14ac:dyDescent="0.2">
      <c r="A550" s="78"/>
      <c r="B550" s="79">
        <f t="shared" si="8"/>
        <v>534</v>
      </c>
      <c r="C550" s="80" t="s">
        <v>577</v>
      </c>
      <c r="D550" s="81" t="str">
        <f>+"Torre de suspensión tipo S"&amp;IF(MID(C550,3,3)="220","C",IF(MID(C550,3,3)="138","S",""))&amp;IF(MID(C550,10,1)="D",2,1)&amp;" (5°)Tipo S"&amp;IF(MID(C550,3,3)="220","C",IF(MID(C550,3,3)="138","S",""))&amp;IF(MID(C550,10,1)="D",2,1)&amp;RIGHT(C550,2)</f>
        <v>Torre de suspensión tipo SS2 (5°)Tipo SS2-3</v>
      </c>
      <c r="E550" s="82" t="s">
        <v>44</v>
      </c>
      <c r="F550" s="83">
        <v>0</v>
      </c>
      <c r="G550" s="84">
        <f>VLOOKUP(C550,'[10]Resumen Peso'!$B$1:$D$65536,3,0)*$C$14</f>
        <v>8150.6373119925793</v>
      </c>
      <c r="H550" s="85"/>
      <c r="I550" s="86"/>
      <c r="J550" s="87">
        <f>+VLOOKUP(C550,'[10]Resumen Peso'!$B$1:$D$65536,3,0)</f>
        <v>5060.6434099565904</v>
      </c>
      <c r="N550" s="57"/>
      <c r="O550" s="57"/>
      <c r="P550" s="57"/>
      <c r="Q550" s="57"/>
      <c r="R550" s="57"/>
    </row>
    <row r="551" spans="1:18" x14ac:dyDescent="0.2">
      <c r="A551" s="78"/>
      <c r="B551" s="79">
        <f t="shared" si="8"/>
        <v>535</v>
      </c>
      <c r="C551" s="80" t="s">
        <v>578</v>
      </c>
      <c r="D551" s="81" t="str">
        <f>+"Torre de suspensión tipo S"&amp;IF(MID(C551,3,3)="220","C",IF(MID(C551,3,3)="138","S",""))&amp;IF(MID(C551,10,1)="D",2,1)&amp;" (5°)Tipo S"&amp;IF(MID(C551,3,3)="220","C",IF(MID(C551,3,3)="138","S",""))&amp;IF(MID(C551,10,1)="D",2,1)&amp;RIGHT(C551,2)</f>
        <v>Torre de suspensión tipo SS2 (5°)Tipo SS2±0</v>
      </c>
      <c r="E551" s="82" t="s">
        <v>44</v>
      </c>
      <c r="F551" s="83">
        <v>0</v>
      </c>
      <c r="G551" s="84">
        <f>VLOOKUP(C551,'[10]Resumen Peso'!$B$1:$D$65536,3,0)*$C$14</f>
        <v>9168.3209358746662</v>
      </c>
      <c r="H551" s="85"/>
      <c r="I551" s="86"/>
      <c r="J551" s="87">
        <f>+VLOOKUP(C551,'[10]Resumen Peso'!$B$1:$D$65536,3,0)</f>
        <v>5692.5122721671432</v>
      </c>
      <c r="N551" s="57"/>
      <c r="O551" s="57"/>
      <c r="P551" s="57"/>
      <c r="Q551" s="57"/>
      <c r="R551" s="57"/>
    </row>
    <row r="552" spans="1:18" x14ac:dyDescent="0.2">
      <c r="A552" s="78"/>
      <c r="B552" s="79">
        <f t="shared" si="8"/>
        <v>536</v>
      </c>
      <c r="C552" s="80" t="s">
        <v>579</v>
      </c>
      <c r="D552" s="81" t="str">
        <f>+"Torre de suspensión tipo S"&amp;IF(MID(C552,3,3)="220","C",IF(MID(C552,3,3)="138","S",""))&amp;IF(MID(C552,10,1)="D",2,1)&amp;" (5°)Tipo S"&amp;IF(MID(C552,3,3)="220","C",IF(MID(C552,3,3)="138","S",""))&amp;IF(MID(C552,10,1)="D",2,1)&amp;RIGHT(C552,2)</f>
        <v>Torre de suspensión tipo SS2 (5°)Tipo SS2+3</v>
      </c>
      <c r="E552" s="82" t="s">
        <v>44</v>
      </c>
      <c r="F552" s="83">
        <v>0</v>
      </c>
      <c r="G552" s="84">
        <f>VLOOKUP(C552,'[10]Resumen Peso'!$B$1:$D$65536,3,0)*$C$14</f>
        <v>10176.836238820881</v>
      </c>
      <c r="H552" s="85"/>
      <c r="I552" s="86"/>
      <c r="J552" s="87">
        <f>+VLOOKUP(C552,'[10]Resumen Peso'!$B$1:$D$65536,3,0)</f>
        <v>6318.6886221055292</v>
      </c>
      <c r="N552" s="57"/>
      <c r="O552" s="57"/>
      <c r="P552" s="57"/>
      <c r="Q552" s="57"/>
      <c r="R552" s="57"/>
    </row>
    <row r="553" spans="1:18" x14ac:dyDescent="0.2">
      <c r="A553" s="78"/>
      <c r="B553" s="79">
        <f t="shared" si="8"/>
        <v>537</v>
      </c>
      <c r="C553" s="80" t="s">
        <v>580</v>
      </c>
      <c r="D553" s="81" t="str">
        <f>+"Torre de suspensión tipo S"&amp;IF(MID(C553,3,3)="220","C",IF(MID(C553,3,3)="138","S",""))&amp;IF(MID(C553,10,1)="D",2,1)&amp;" (5°)Tipo S"&amp;IF(MID(C553,3,3)="220","C",IF(MID(C553,3,3)="138","S",""))&amp;IF(MID(C553,10,1)="D",2,1)&amp;RIGHT(C553,2)</f>
        <v>Torre de suspensión tipo SS2 (5°)Tipo SS2+6</v>
      </c>
      <c r="E553" s="82" t="s">
        <v>44</v>
      </c>
      <c r="F553" s="83">
        <v>0</v>
      </c>
      <c r="G553" s="84">
        <f>VLOOKUP(C553,'[10]Resumen Peso'!$B$1:$D$65536,3,0)*$C$14</f>
        <v>11185.351541767093</v>
      </c>
      <c r="H553" s="85"/>
      <c r="I553" s="86"/>
      <c r="J553" s="87">
        <f>+VLOOKUP(C553,'[10]Resumen Peso'!$B$1:$D$65536,3,0)</f>
        <v>6944.8649720439143</v>
      </c>
      <c r="N553" s="57"/>
      <c r="O553" s="57"/>
      <c r="P553" s="57"/>
      <c r="Q553" s="57"/>
      <c r="R553" s="57"/>
    </row>
    <row r="554" spans="1:18" x14ac:dyDescent="0.2">
      <c r="A554" s="78"/>
      <c r="B554" s="79">
        <f t="shared" si="8"/>
        <v>538</v>
      </c>
      <c r="C554" s="80" t="s">
        <v>581</v>
      </c>
      <c r="D554" s="81" t="str">
        <f>+"Torre de ángulo menor tipo A"&amp;IF(MID(C554,3,3)="220","C",IF(MID(C554,3,3)="138","S",""))&amp;IF(MID(C554,10,1)="D",2,1)&amp;" (30°)Tipo A"&amp;IF(MID(C554,3,3)="220","C",IF(MID(C554,3,3)="138","S",""))&amp;IF(MID(C554,10,1)="D",2,1)&amp;RIGHT(C554,2)</f>
        <v>Torre de ángulo menor tipo AS2 (30°)Tipo AS2-3</v>
      </c>
      <c r="E554" s="82" t="s">
        <v>44</v>
      </c>
      <c r="F554" s="83">
        <v>0</v>
      </c>
      <c r="G554" s="84">
        <f>VLOOKUP(C554,'[10]Resumen Peso'!$B$1:$D$65536,3,0)*$C$14</f>
        <v>12539.677573772628</v>
      </c>
      <c r="H554" s="85"/>
      <c r="I554" s="86"/>
      <c r="J554" s="87">
        <f>+VLOOKUP(C554,'[10]Resumen Peso'!$B$1:$D$65536,3,0)</f>
        <v>7785.7514998639008</v>
      </c>
      <c r="N554" s="57"/>
      <c r="O554" s="57"/>
      <c r="P554" s="57"/>
      <c r="Q554" s="57"/>
      <c r="R554" s="57"/>
    </row>
    <row r="555" spans="1:18" x14ac:dyDescent="0.2">
      <c r="A555" s="78"/>
      <c r="B555" s="79">
        <f t="shared" si="8"/>
        <v>539</v>
      </c>
      <c r="C555" s="80" t="s">
        <v>582</v>
      </c>
      <c r="D555" s="81" t="str">
        <f>+"Torre de ángulo menor tipo A"&amp;IF(MID(C555,3,3)="220","C",IF(MID(C555,3,3)="138","S",""))&amp;IF(MID(C555,10,1)="D",2,1)&amp;" (30°)Tipo A"&amp;IF(MID(C555,3,3)="220","C",IF(MID(C555,3,3)="138","S",""))&amp;IF(MID(C555,10,1)="D",2,1)&amp;RIGHT(C555,2)</f>
        <v>Torre de ángulo menor tipo AS2 (30°)Tipo AS2±0</v>
      </c>
      <c r="E555" s="82" t="s">
        <v>44</v>
      </c>
      <c r="F555" s="83">
        <v>0</v>
      </c>
      <c r="G555" s="84">
        <f>VLOOKUP(C555,'[10]Resumen Peso'!$B$1:$D$65536,3,0)*$C$14</f>
        <v>13917.511180657744</v>
      </c>
      <c r="H555" s="85"/>
      <c r="I555" s="86"/>
      <c r="J555" s="87">
        <f>+VLOOKUP(C555,'[10]Resumen Peso'!$B$1:$D$65536,3,0)</f>
        <v>8641.2336291497231</v>
      </c>
      <c r="N555" s="57"/>
      <c r="O555" s="57"/>
      <c r="P555" s="57"/>
      <c r="Q555" s="57"/>
      <c r="R555" s="57"/>
    </row>
    <row r="556" spans="1:18" x14ac:dyDescent="0.2">
      <c r="A556" s="78"/>
      <c r="B556" s="79">
        <f t="shared" si="8"/>
        <v>540</v>
      </c>
      <c r="C556" s="80" t="s">
        <v>583</v>
      </c>
      <c r="D556" s="81" t="str">
        <f>+"Torre de ángulo menor tipo A"&amp;IF(MID(C556,3,3)="220","C",IF(MID(C556,3,3)="138","S",""))&amp;IF(MID(C556,10,1)="D",2,1)&amp;" (30°)Tipo A"&amp;IF(MID(C556,3,3)="220","C",IF(MID(C556,3,3)="138","S",""))&amp;IF(MID(C556,10,1)="D",2,1)&amp;RIGHT(C556,2)</f>
        <v>Torre de ángulo menor tipo AS2 (30°)Tipo AS2+3</v>
      </c>
      <c r="E556" s="82" t="s">
        <v>44</v>
      </c>
      <c r="F556" s="83">
        <v>0</v>
      </c>
      <c r="G556" s="84">
        <f>VLOOKUP(C556,'[10]Resumen Peso'!$B$1:$D$65536,3,0)*$C$14</f>
        <v>15295.344787542861</v>
      </c>
      <c r="H556" s="85"/>
      <c r="I556" s="86"/>
      <c r="J556" s="87">
        <f>+VLOOKUP(C556,'[10]Resumen Peso'!$B$1:$D$65536,3,0)</f>
        <v>9496.7157584355464</v>
      </c>
      <c r="N556" s="57"/>
      <c r="O556" s="57"/>
      <c r="P556" s="57"/>
      <c r="Q556" s="57"/>
      <c r="R556" s="57"/>
    </row>
    <row r="557" spans="1:18" x14ac:dyDescent="0.2">
      <c r="A557" s="78"/>
      <c r="B557" s="79">
        <f t="shared" si="8"/>
        <v>541</v>
      </c>
      <c r="C557" s="80" t="s">
        <v>584</v>
      </c>
      <c r="D557" s="81" t="str">
        <f>+"Torre de ángulo mayor tipo B"&amp;IF(MID(C557,3,3)="220","C",IF(MID(C557,3,3)="138","S",""))&amp;IF(MID(C557,10,1)="D",2,1)&amp;" (65°)Tipo B"&amp;IF(MID(C557,3,3)="220","C",IF(MID(C557,3,3)="138","S",""))&amp;IF(MID(C557,10,1)="D",2,1)&amp;RIGHT(C557,2)</f>
        <v>Torre de ángulo mayor tipo BS2 (65°)Tipo BS2-3</v>
      </c>
      <c r="E557" s="82" t="s">
        <v>44</v>
      </c>
      <c r="F557" s="83">
        <v>0</v>
      </c>
      <c r="G557" s="84">
        <f>VLOOKUP(C557,'[10]Resumen Peso'!$B$1:$D$65536,3,0)*$C$14</f>
        <v>16922.190504472306</v>
      </c>
      <c r="H557" s="85"/>
      <c r="I557" s="86"/>
      <c r="J557" s="87">
        <f>+VLOOKUP(C557,'[10]Resumen Peso'!$B$1:$D$65536,3,0)</f>
        <v>10506.806839814115</v>
      </c>
      <c r="N557" s="57"/>
      <c r="O557" s="57"/>
      <c r="P557" s="57"/>
      <c r="Q557" s="57"/>
      <c r="R557" s="57"/>
    </row>
    <row r="558" spans="1:18" x14ac:dyDescent="0.2">
      <c r="A558" s="78"/>
      <c r="B558" s="79">
        <f t="shared" si="8"/>
        <v>542</v>
      </c>
      <c r="C558" s="80" t="s">
        <v>585</v>
      </c>
      <c r="D558" s="81" t="str">
        <f>+"Torre de ángulo mayor tipo B"&amp;IF(MID(C558,3,3)="220","C",IF(MID(C558,3,3)="138","S",""))&amp;IF(MID(C558,10,1)="D",2,1)&amp;" (65°)Tipo B"&amp;IF(MID(C558,3,3)="220","C",IF(MID(C558,3,3)="138","S",""))&amp;IF(MID(C558,10,1)="D",2,1)&amp;RIGHT(C558,2)</f>
        <v>Torre de ángulo mayor tipo BS2 (65°)Tipo BS2±0</v>
      </c>
      <c r="E558" s="82" t="s">
        <v>44</v>
      </c>
      <c r="F558" s="83">
        <v>0</v>
      </c>
      <c r="G558" s="84">
        <f>VLOOKUP(C558,'[10]Resumen Peso'!$B$1:$D$65536,3,0)*$C$14</f>
        <v>18844.310138610585</v>
      </c>
      <c r="H558" s="85"/>
      <c r="I558" s="86"/>
      <c r="J558" s="87">
        <f>+VLOOKUP(C558,'[10]Resumen Peso'!$B$1:$D$65536,3,0)</f>
        <v>11700.230333868725</v>
      </c>
      <c r="N558" s="57"/>
      <c r="O558" s="57"/>
      <c r="P558" s="57"/>
      <c r="Q558" s="57"/>
      <c r="R558" s="57"/>
    </row>
    <row r="559" spans="1:18" x14ac:dyDescent="0.2">
      <c r="A559" s="78"/>
      <c r="B559" s="79">
        <f t="shared" si="8"/>
        <v>543</v>
      </c>
      <c r="C559" s="80" t="s">
        <v>586</v>
      </c>
      <c r="D559" s="81" t="str">
        <f>+"Torre de ángulo mayor tipo B"&amp;IF(MID(C559,3,3)="220","C",IF(MID(C559,3,3)="138","S",""))&amp;IF(MID(C559,10,1)="D",2,1)&amp;" (65°)Tipo B"&amp;IF(MID(C559,3,3)="220","C",IF(MID(C559,3,3)="138","S",""))&amp;IF(MID(C559,10,1)="D",2,1)&amp;RIGHT(C559,2)</f>
        <v>Torre de ángulo mayor tipo BS2 (65°)Tipo BS2+3</v>
      </c>
      <c r="E559" s="82" t="s">
        <v>44</v>
      </c>
      <c r="F559" s="83">
        <v>0</v>
      </c>
      <c r="G559" s="84">
        <f>VLOOKUP(C559,'[10]Resumen Peso'!$B$1:$D$65536,3,0)*$C$14</f>
        <v>21105.627355243858</v>
      </c>
      <c r="H559" s="85"/>
      <c r="I559" s="86"/>
      <c r="J559" s="87">
        <f>+VLOOKUP(C559,'[10]Resumen Peso'!$B$1:$D$65536,3,0)</f>
        <v>13104.257973932974</v>
      </c>
      <c r="N559" s="57"/>
      <c r="O559" s="57"/>
      <c r="P559" s="57"/>
      <c r="Q559" s="57"/>
      <c r="R559" s="57"/>
    </row>
    <row r="560" spans="1:18" x14ac:dyDescent="0.2">
      <c r="A560" s="78"/>
      <c r="B560" s="79">
        <f t="shared" si="8"/>
        <v>544</v>
      </c>
      <c r="C560" s="80" t="s">
        <v>587</v>
      </c>
      <c r="D560" s="81" t="str">
        <f>+"Torre de anclaje, retención intermedia y terminal (15°) Tipo R"&amp;IF(MID(C560,3,3)="220","C",IF(MID(C560,3,3)="138","S",""))&amp;IF(MID(C560,10,1)="D",2,1)&amp;RIGHT(C560,2)</f>
        <v>Torre de anclaje, retención intermedia y terminal (15°) Tipo RS2-3</v>
      </c>
      <c r="E560" s="82" t="s">
        <v>44</v>
      </c>
      <c r="F560" s="83">
        <v>0</v>
      </c>
      <c r="G560" s="84">
        <f>VLOOKUP(C560,'[10]Resumen Peso'!$B$1:$D$65536,3,0)*$C$14</f>
        <v>21788.413244496132</v>
      </c>
      <c r="H560" s="85"/>
      <c r="I560" s="86"/>
      <c r="J560" s="87">
        <f>+VLOOKUP(C560,'[10]Resumen Peso'!$B$1:$D$65536,3,0)</f>
        <v>13528.192419620038</v>
      </c>
      <c r="N560" s="57"/>
      <c r="O560" s="57"/>
      <c r="P560" s="57"/>
      <c r="Q560" s="57"/>
      <c r="R560" s="57"/>
    </row>
    <row r="561" spans="1:18" x14ac:dyDescent="0.2">
      <c r="A561" s="78"/>
      <c r="B561" s="79">
        <f t="shared" si="8"/>
        <v>545</v>
      </c>
      <c r="C561" s="80" t="s">
        <v>588</v>
      </c>
      <c r="D561" s="81" t="str">
        <f>+"Torre de anclaje, retención intermedia y terminal (15°) Tipo R"&amp;IF(MID(C561,3,3)="220","C",IF(MID(C561,3,3)="138","S",""))&amp;IF(MID(C561,10,1)="D",2,1)&amp;RIGHT(C561,2)</f>
        <v>Torre de anclaje, retención intermedia y terminal (15°) Tipo RS2±0</v>
      </c>
      <c r="E561" s="82" t="s">
        <v>44</v>
      </c>
      <c r="F561" s="83">
        <v>0</v>
      </c>
      <c r="G561" s="84">
        <f>VLOOKUP(C561,'[10]Resumen Peso'!$B$1:$D$65536,3,0)*$C$14</f>
        <v>24290.315768669043</v>
      </c>
      <c r="H561" s="85"/>
      <c r="I561" s="86"/>
      <c r="J561" s="87">
        <f>+VLOOKUP(C561,'[10]Resumen Peso'!$B$1:$D$65536,3,0)</f>
        <v>15081.596900356786</v>
      </c>
      <c r="N561" s="57"/>
      <c r="O561" s="57"/>
      <c r="P561" s="57"/>
      <c r="Q561" s="57"/>
      <c r="R561" s="57"/>
    </row>
    <row r="562" spans="1:18" x14ac:dyDescent="0.2">
      <c r="A562" s="78"/>
      <c r="B562" s="79">
        <f t="shared" si="8"/>
        <v>546</v>
      </c>
      <c r="C562" s="80" t="s">
        <v>589</v>
      </c>
      <c r="D562" s="81" t="str">
        <f>+"Torre de anclaje, retención intermedia y terminal (15°) Tipo R"&amp;IF(MID(C562,3,3)="220","C",IF(MID(C562,3,3)="138","S",""))&amp;IF(MID(C562,10,1)="D",2,1)&amp;RIGHT(C562,2)</f>
        <v>Torre de anclaje, retención intermedia y terminal (15°) Tipo RS2+3</v>
      </c>
      <c r="E562" s="82" t="s">
        <v>44</v>
      </c>
      <c r="F562" s="83">
        <v>0</v>
      </c>
      <c r="G562" s="84">
        <f>VLOOKUP(C562,'[10]Resumen Peso'!$B$1:$D$65536,3,0)*$C$14</f>
        <v>26792.218292841953</v>
      </c>
      <c r="H562" s="85"/>
      <c r="I562" s="86"/>
      <c r="J562" s="87">
        <f>+VLOOKUP(C562,'[10]Resumen Peso'!$B$1:$D$65536,3,0)</f>
        <v>16635.001381093534</v>
      </c>
      <c r="N562" s="57"/>
      <c r="O562" s="57"/>
      <c r="P562" s="57"/>
      <c r="Q562" s="57"/>
      <c r="R562" s="57"/>
    </row>
    <row r="563" spans="1:18" x14ac:dyDescent="0.2">
      <c r="A563" s="78"/>
      <c r="B563" s="79">
        <f t="shared" si="8"/>
        <v>547</v>
      </c>
      <c r="C563" s="80" t="s">
        <v>590</v>
      </c>
      <c r="D563" s="81" t="str">
        <f>+"Torre de suspensión tipo S"&amp;IF(MID(C563,3,3)="220","C",IF(MID(C563,3,3)="138","S",""))&amp;IF(MID(C563,10,1)="D",2,1)&amp;" (5°)Tipo S"&amp;IF(MID(C563,3,3)="220","C",IF(MID(C563,3,3)="138","S",""))&amp;IF(MID(C563,10,1)="D",2,1)&amp;RIGHT(C563,2)</f>
        <v>Torre de suspensión tipo SS2 (5°)Tipo SS2-6</v>
      </c>
      <c r="E563" s="82" t="s">
        <v>44</v>
      </c>
      <c r="F563" s="83">
        <v>0</v>
      </c>
      <c r="G563" s="84">
        <f>VLOOKUP(C563,'[10]Resumen Peso'!$B$1:$D$65536,3,0)*$C$14</f>
        <v>6446.5377981409374</v>
      </c>
      <c r="H563" s="85"/>
      <c r="I563" s="86"/>
      <c r="J563" s="87">
        <f>+VLOOKUP(C563,'[10]Resumen Peso'!$B$1:$D$65536,3,0)</f>
        <v>4002.5862734925859</v>
      </c>
      <c r="N563" s="57"/>
      <c r="O563" s="57"/>
      <c r="P563" s="57"/>
      <c r="Q563" s="57"/>
      <c r="R563" s="57"/>
    </row>
    <row r="564" spans="1:18" x14ac:dyDescent="0.2">
      <c r="A564" s="78"/>
      <c r="B564" s="79">
        <f t="shared" si="8"/>
        <v>548</v>
      </c>
      <c r="C564" s="80" t="s">
        <v>591</v>
      </c>
      <c r="D564" s="81" t="str">
        <f>+"Torre de suspensión tipo S"&amp;IF(MID(C564,3,3)="220","C",IF(MID(C564,3,3)="138","S",""))&amp;IF(MID(C564,10,1)="D",2,1)&amp;" (5°)Tipo S"&amp;IF(MID(C564,3,3)="220","C",IF(MID(C564,3,3)="138","S",""))&amp;IF(MID(C564,10,1)="D",2,1)&amp;RIGHT(C564,2)</f>
        <v>Torre de suspensión tipo SS2 (5°)Tipo SS2-3</v>
      </c>
      <c r="E564" s="82" t="s">
        <v>44</v>
      </c>
      <c r="F564" s="83">
        <v>0</v>
      </c>
      <c r="G564" s="84">
        <f>VLOOKUP(C564,'[10]Resumen Peso'!$B$1:$D$65536,3,0)*$C$14</f>
        <v>7375.7684717468373</v>
      </c>
      <c r="H564" s="85"/>
      <c r="I564" s="86"/>
      <c r="J564" s="87">
        <f>+VLOOKUP(C564,'[10]Resumen Peso'!$B$1:$D$65536,3,0)</f>
        <v>4579.5356462482732</v>
      </c>
      <c r="N564" s="57"/>
      <c r="O564" s="57"/>
      <c r="P564" s="57"/>
      <c r="Q564" s="57"/>
      <c r="R564" s="57"/>
    </row>
    <row r="565" spans="1:18" x14ac:dyDescent="0.2">
      <c r="A565" s="78"/>
      <c r="B565" s="79">
        <f t="shared" si="8"/>
        <v>549</v>
      </c>
      <c r="C565" s="80" t="s">
        <v>592</v>
      </c>
      <c r="D565" s="81" t="str">
        <f>+"Torre de suspensión tipo S"&amp;IF(MID(C565,3,3)="220","C",IF(MID(C565,3,3)="138","S",""))&amp;IF(MID(C565,10,1)="D",2,1)&amp;" (5°)Tipo S"&amp;IF(MID(C565,3,3)="220","C",IF(MID(C565,3,3)="138","S",""))&amp;IF(MID(C565,10,1)="D",2,1)&amp;RIGHT(C565,2)</f>
        <v>Torre de suspensión tipo SS2 (5°)Tipo SS2±0</v>
      </c>
      <c r="E565" s="82" t="s">
        <v>44</v>
      </c>
      <c r="F565" s="83">
        <v>0</v>
      </c>
      <c r="G565" s="84">
        <f>VLOOKUP(C565,'[10]Resumen Peso'!$B$1:$D$65536,3,0)*$C$14</f>
        <v>8296.7024429098292</v>
      </c>
      <c r="H565" s="85"/>
      <c r="I565" s="86"/>
      <c r="J565" s="87">
        <f>+VLOOKUP(C565,'[10]Resumen Peso'!$B$1:$D$65536,3,0)</f>
        <v>5151.3336853186429</v>
      </c>
      <c r="N565" s="57"/>
      <c r="O565" s="57"/>
      <c r="P565" s="57"/>
      <c r="Q565" s="57"/>
      <c r="R565" s="57"/>
    </row>
    <row r="566" spans="1:18" x14ac:dyDescent="0.2">
      <c r="A566" s="78"/>
      <c r="B566" s="79">
        <f t="shared" si="8"/>
        <v>550</v>
      </c>
      <c r="C566" s="80" t="s">
        <v>593</v>
      </c>
      <c r="D566" s="81" t="str">
        <f>+"Torre de suspensión tipo S"&amp;IF(MID(C566,3,3)="220","C",IF(MID(C566,3,3)="138","S",""))&amp;IF(MID(C566,10,1)="D",2,1)&amp;" (5°)Tipo S"&amp;IF(MID(C566,3,3)="220","C",IF(MID(C566,3,3)="138","S",""))&amp;IF(MID(C566,10,1)="D",2,1)&amp;RIGHT(C566,2)</f>
        <v>Torre de suspensión tipo SS2 (5°)Tipo SS2+3</v>
      </c>
      <c r="E566" s="82" t="s">
        <v>44</v>
      </c>
      <c r="F566" s="83">
        <v>0</v>
      </c>
      <c r="G566" s="84">
        <f>VLOOKUP(C566,'[10]Resumen Peso'!$B$1:$D$65536,3,0)*$C$14</f>
        <v>9209.3397116299111</v>
      </c>
      <c r="H566" s="85"/>
      <c r="I566" s="86"/>
      <c r="J566" s="87">
        <f>+VLOOKUP(C566,'[10]Resumen Peso'!$B$1:$D$65536,3,0)</f>
        <v>5717.980390703694</v>
      </c>
      <c r="N566" s="57"/>
      <c r="O566" s="57"/>
      <c r="P566" s="57"/>
      <c r="Q566" s="57"/>
      <c r="R566" s="57"/>
    </row>
    <row r="567" spans="1:18" x14ac:dyDescent="0.2">
      <c r="A567" s="78"/>
      <c r="B567" s="79">
        <f t="shared" si="8"/>
        <v>551</v>
      </c>
      <c r="C567" s="80" t="s">
        <v>594</v>
      </c>
      <c r="D567" s="81" t="str">
        <f>+"Torre de suspensión tipo S"&amp;IF(MID(C567,3,3)="220","C",IF(MID(C567,3,3)="138","S",""))&amp;IF(MID(C567,10,1)="D",2,1)&amp;" (5°)Tipo S"&amp;IF(MID(C567,3,3)="220","C",IF(MID(C567,3,3)="138","S",""))&amp;IF(MID(C567,10,1)="D",2,1)&amp;RIGHT(C567,2)</f>
        <v>Torre de suspensión tipo SS2 (5°)Tipo SS2+6</v>
      </c>
      <c r="E567" s="82" t="s">
        <v>44</v>
      </c>
      <c r="F567" s="83">
        <v>0</v>
      </c>
      <c r="G567" s="84">
        <f>VLOOKUP(C567,'[10]Resumen Peso'!$B$1:$D$65536,3,0)*$C$14</f>
        <v>10121.976980349991</v>
      </c>
      <c r="H567" s="85"/>
      <c r="I567" s="86"/>
      <c r="J567" s="87">
        <f>+VLOOKUP(C567,'[10]Resumen Peso'!$B$1:$D$65536,3,0)</f>
        <v>6284.6270960887441</v>
      </c>
      <c r="N567" s="57"/>
      <c r="O567" s="57"/>
      <c r="P567" s="57"/>
      <c r="Q567" s="57"/>
      <c r="R567" s="57"/>
    </row>
    <row r="568" spans="1:18" x14ac:dyDescent="0.2">
      <c r="A568" s="78"/>
      <c r="B568" s="79">
        <f t="shared" si="8"/>
        <v>552</v>
      </c>
      <c r="C568" s="80" t="s">
        <v>595</v>
      </c>
      <c r="D568" s="81" t="str">
        <f>+"Torre de ángulo menor tipo A"&amp;IF(MID(C568,3,3)="220","C",IF(MID(C568,3,3)="138","S",""))&amp;IF(MID(C568,10,1)="D",2,1)&amp;" (30°)Tipo A"&amp;IF(MID(C568,3,3)="220","C",IF(MID(C568,3,3)="138","S",""))&amp;IF(MID(C568,10,1)="D",2,1)&amp;RIGHT(C568,2)</f>
        <v>Torre de ángulo menor tipo AS2 (30°)Tipo AS2-3</v>
      </c>
      <c r="E568" s="82" t="s">
        <v>44</v>
      </c>
      <c r="F568" s="83">
        <v>0</v>
      </c>
      <c r="G568" s="84">
        <f>VLOOKUP(C568,'[10]Resumen Peso'!$B$1:$D$65536,3,0)*$C$14</f>
        <v>11347.549271811746</v>
      </c>
      <c r="H568" s="85"/>
      <c r="I568" s="86"/>
      <c r="J568" s="87">
        <f>+VLOOKUP(C568,'[10]Resumen Peso'!$B$1:$D$65536,3,0)</f>
        <v>7045.5718054166437</v>
      </c>
      <c r="N568" s="57"/>
      <c r="O568" s="57"/>
      <c r="P568" s="57"/>
      <c r="Q568" s="57"/>
      <c r="R568" s="57"/>
    </row>
    <row r="569" spans="1:18" x14ac:dyDescent="0.2">
      <c r="A569" s="78"/>
      <c r="B569" s="79">
        <f t="shared" si="8"/>
        <v>553</v>
      </c>
      <c r="C569" s="80" t="s">
        <v>596</v>
      </c>
      <c r="D569" s="81" t="str">
        <f>+"Torre de ángulo menor tipo A"&amp;IF(MID(C569,3,3)="220","C",IF(MID(C569,3,3)="138","S",""))&amp;IF(MID(C569,10,1)="D",2,1)&amp;" (30°)Tipo A"&amp;IF(MID(C569,3,3)="220","C",IF(MID(C569,3,3)="138","S",""))&amp;IF(MID(C569,10,1)="D",2,1)&amp;RIGHT(C569,2)</f>
        <v>Torre de ángulo menor tipo AS2 (30°)Tipo AS2±0</v>
      </c>
      <c r="E569" s="82" t="s">
        <v>44</v>
      </c>
      <c r="F569" s="83">
        <v>0</v>
      </c>
      <c r="G569" s="84">
        <f>VLOOKUP(C569,'[10]Resumen Peso'!$B$1:$D$65536,3,0)*$C$14</f>
        <v>12594.39430833712</v>
      </c>
      <c r="H569" s="85"/>
      <c r="I569" s="86"/>
      <c r="J569" s="87">
        <f>+VLOOKUP(C569,'[10]Resumen Peso'!$B$1:$D$65536,3,0)</f>
        <v>7819.7245343137001</v>
      </c>
      <c r="N569" s="57"/>
      <c r="O569" s="57"/>
      <c r="P569" s="57"/>
      <c r="Q569" s="57"/>
      <c r="R569" s="57"/>
    </row>
    <row r="570" spans="1:18" x14ac:dyDescent="0.2">
      <c r="A570" s="78"/>
      <c r="B570" s="79">
        <f t="shared" si="8"/>
        <v>554</v>
      </c>
      <c r="C570" s="80" t="s">
        <v>597</v>
      </c>
      <c r="D570" s="81" t="str">
        <f>+"Torre de ángulo menor tipo A"&amp;IF(MID(C570,3,3)="220","C",IF(MID(C570,3,3)="138","S",""))&amp;IF(MID(C570,10,1)="D",2,1)&amp;" (30°)Tipo A"&amp;IF(MID(C570,3,3)="220","C",IF(MID(C570,3,3)="138","S",""))&amp;IF(MID(C570,10,1)="D",2,1)&amp;RIGHT(C570,2)</f>
        <v>Torre de ángulo menor tipo AS2 (30°)Tipo AS2+3</v>
      </c>
      <c r="E570" s="82" t="s">
        <v>44</v>
      </c>
      <c r="F570" s="83">
        <v>0</v>
      </c>
      <c r="G570" s="84">
        <f>VLOOKUP(C570,'[10]Resumen Peso'!$B$1:$D$65536,3,0)*$C$14</f>
        <v>13841.239344862493</v>
      </c>
      <c r="H570" s="85"/>
      <c r="I570" s="86"/>
      <c r="J570" s="87">
        <f>+VLOOKUP(C570,'[10]Resumen Peso'!$B$1:$D$65536,3,0)</f>
        <v>8593.8772632107557</v>
      </c>
      <c r="N570" s="57"/>
      <c r="O570" s="57"/>
      <c r="P570" s="57"/>
      <c r="Q570" s="57"/>
      <c r="R570" s="57"/>
    </row>
    <row r="571" spans="1:18" x14ac:dyDescent="0.2">
      <c r="A571" s="78"/>
      <c r="B571" s="79">
        <f t="shared" si="8"/>
        <v>555</v>
      </c>
      <c r="C571" s="80" t="s">
        <v>598</v>
      </c>
      <c r="D571" s="81" t="str">
        <f>+"Torre de ángulo mayor tipo B"&amp;IF(MID(C571,3,3)="220","C",IF(MID(C571,3,3)="138","S",""))&amp;IF(MID(C571,10,1)="D",2,1)&amp;" (65°)Tipo B"&amp;IF(MID(C571,3,3)="220","C",IF(MID(C571,3,3)="138","S",""))&amp;IF(MID(C571,10,1)="D",2,1)&amp;RIGHT(C571,2)</f>
        <v>Torre de ángulo mayor tipo BS2 (65°)Tipo BS2-3</v>
      </c>
      <c r="E571" s="82" t="s">
        <v>44</v>
      </c>
      <c r="F571" s="83">
        <v>0</v>
      </c>
      <c r="G571" s="84">
        <f>VLOOKUP(C571,'[10]Resumen Peso'!$B$1:$D$65536,3,0)*$C$14</f>
        <v>15313.423284352641</v>
      </c>
      <c r="H571" s="85"/>
      <c r="I571" s="86"/>
      <c r="J571" s="87">
        <f>+VLOOKUP(C571,'[10]Resumen Peso'!$B$1:$D$65536,3,0)</f>
        <v>9507.9405034757547</v>
      </c>
      <c r="N571" s="57"/>
      <c r="O571" s="57"/>
      <c r="P571" s="57"/>
      <c r="Q571" s="57"/>
      <c r="R571" s="57"/>
    </row>
    <row r="572" spans="1:18" x14ac:dyDescent="0.2">
      <c r="A572" s="78"/>
      <c r="B572" s="79">
        <f t="shared" si="8"/>
        <v>556</v>
      </c>
      <c r="C572" s="80" t="s">
        <v>599</v>
      </c>
      <c r="D572" s="81" t="str">
        <f>+"Torre de ángulo mayor tipo B"&amp;IF(MID(C572,3,3)="220","C",IF(MID(C572,3,3)="138","S",""))&amp;IF(MID(C572,10,1)="D",2,1)&amp;" (65°)Tipo B"&amp;IF(MID(C572,3,3)="220","C",IF(MID(C572,3,3)="138","S",""))&amp;IF(MID(C572,10,1)="D",2,1)&amp;RIGHT(C572,2)</f>
        <v>Torre de ángulo mayor tipo BS2 (65°)Tipo BS2±0</v>
      </c>
      <c r="E572" s="82" t="s">
        <v>44</v>
      </c>
      <c r="F572" s="83">
        <v>0</v>
      </c>
      <c r="G572" s="84">
        <f>VLOOKUP(C572,'[10]Resumen Peso'!$B$1:$D$65536,3,0)*$C$14</f>
        <v>17052.809893488462</v>
      </c>
      <c r="H572" s="85"/>
      <c r="I572" s="86"/>
      <c r="J572" s="87">
        <f>+VLOOKUP(C572,'[10]Resumen Peso'!$B$1:$D$65536,3,0)</f>
        <v>10587.90701946075</v>
      </c>
      <c r="N572" s="57"/>
      <c r="O572" s="57"/>
      <c r="P572" s="57"/>
      <c r="Q572" s="57"/>
      <c r="R572" s="57"/>
    </row>
    <row r="573" spans="1:18" x14ac:dyDescent="0.2">
      <c r="A573" s="78"/>
      <c r="B573" s="79">
        <f t="shared" si="8"/>
        <v>557</v>
      </c>
      <c r="C573" s="80" t="s">
        <v>600</v>
      </c>
      <c r="D573" s="81" t="str">
        <f>+"Torre de ángulo mayor tipo B"&amp;IF(MID(C573,3,3)="220","C",IF(MID(C573,3,3)="138","S",""))&amp;IF(MID(C573,10,1)="D",2,1)&amp;" (65°)Tipo B"&amp;IF(MID(C573,3,3)="220","C",IF(MID(C573,3,3)="138","S",""))&amp;IF(MID(C573,10,1)="D",2,1)&amp;RIGHT(C573,2)</f>
        <v>Torre de ángulo mayor tipo BS2 (65°)Tipo BS2+3</v>
      </c>
      <c r="E573" s="82" t="s">
        <v>44</v>
      </c>
      <c r="F573" s="83">
        <v>0</v>
      </c>
      <c r="G573" s="84">
        <f>VLOOKUP(C573,'[10]Resumen Peso'!$B$1:$D$65536,3,0)*$C$14</f>
        <v>19099.147080707076</v>
      </c>
      <c r="H573" s="85"/>
      <c r="I573" s="86"/>
      <c r="J573" s="87">
        <f>+VLOOKUP(C573,'[10]Resumen Peso'!$B$1:$D$65536,3,0)</f>
        <v>11858.455861796041</v>
      </c>
      <c r="N573" s="57"/>
      <c r="O573" s="57"/>
      <c r="P573" s="57"/>
      <c r="Q573" s="57"/>
      <c r="R573" s="57"/>
    </row>
    <row r="574" spans="1:18" x14ac:dyDescent="0.2">
      <c r="A574" s="78"/>
      <c r="B574" s="79">
        <f t="shared" si="8"/>
        <v>558</v>
      </c>
      <c r="C574" s="80" t="s">
        <v>601</v>
      </c>
      <c r="D574" s="81" t="str">
        <f>+"Torre de anclaje, retención intermedia y terminal (15°) Tipo R"&amp;IF(MID(C574,3,3)="220","C",IF(MID(C574,3,3)="138","S",""))&amp;IF(MID(C574,10,1)="D",2,1)&amp;RIGHT(C574,2)</f>
        <v>Torre de anclaje, retención intermedia y terminal (15°) Tipo RS2-3</v>
      </c>
      <c r="E574" s="82" t="s">
        <v>44</v>
      </c>
      <c r="F574" s="83">
        <v>0</v>
      </c>
      <c r="G574" s="84">
        <f>VLOOKUP(C574,'[10]Resumen Peso'!$B$1:$D$65536,3,0)*$C$14</f>
        <v>19717.021541577844</v>
      </c>
      <c r="H574" s="85"/>
      <c r="I574" s="86"/>
      <c r="J574" s="87">
        <f>+VLOOKUP(C574,'[10]Resumen Peso'!$B$1:$D$65536,3,0)</f>
        <v>12242.08749683216</v>
      </c>
      <c r="N574" s="57"/>
      <c r="O574" s="57"/>
      <c r="P574" s="57"/>
      <c r="Q574" s="57"/>
      <c r="R574" s="57"/>
    </row>
    <row r="575" spans="1:18" x14ac:dyDescent="0.2">
      <c r="A575" s="78"/>
      <c r="B575" s="79">
        <f t="shared" si="8"/>
        <v>559</v>
      </c>
      <c r="C575" s="80" t="s">
        <v>602</v>
      </c>
      <c r="D575" s="81" t="str">
        <f>+"Torre de anclaje, retención intermedia y terminal (15°) Tipo R"&amp;IF(MID(C575,3,3)="220","C",IF(MID(C575,3,3)="138","S",""))&amp;IF(MID(C575,10,1)="D",2,1)&amp;RIGHT(C575,2)</f>
        <v>Torre de anclaje, retención intermedia y terminal (15°) Tipo RS2±0</v>
      </c>
      <c r="E575" s="82" t="s">
        <v>44</v>
      </c>
      <c r="F575" s="83">
        <v>0</v>
      </c>
      <c r="G575" s="84">
        <f>VLOOKUP(C575,'[10]Resumen Peso'!$B$1:$D$65536,3,0)*$C$14</f>
        <v>21981.071952706625</v>
      </c>
      <c r="H575" s="85"/>
      <c r="I575" s="86"/>
      <c r="J575" s="87">
        <f>+VLOOKUP(C575,'[10]Resumen Peso'!$B$1:$D$65536,3,0)</f>
        <v>13647.812148084906</v>
      </c>
      <c r="N575" s="57"/>
      <c r="O575" s="57"/>
      <c r="P575" s="57"/>
      <c r="Q575" s="57"/>
      <c r="R575" s="57"/>
    </row>
    <row r="576" spans="1:18" x14ac:dyDescent="0.2">
      <c r="A576" s="78"/>
      <c r="B576" s="79">
        <f t="shared" si="8"/>
        <v>560</v>
      </c>
      <c r="C576" s="80" t="s">
        <v>603</v>
      </c>
      <c r="D576" s="81" t="str">
        <f>+"Torre de anclaje, retención intermedia y terminal (15°) Tipo R"&amp;IF(MID(C576,3,3)="220","C",IF(MID(C576,3,3)="138","S",""))&amp;IF(MID(C576,10,1)="D",2,1)&amp;RIGHT(C576,2)</f>
        <v>Torre de anclaje, retención intermedia y terminal (15°) Tipo RS2+3</v>
      </c>
      <c r="E576" s="82" t="s">
        <v>44</v>
      </c>
      <c r="F576" s="83">
        <v>0</v>
      </c>
      <c r="G576" s="84">
        <f>VLOOKUP(C576,'[10]Resumen Peso'!$B$1:$D$65536,3,0)*$C$14</f>
        <v>24245.122363835406</v>
      </c>
      <c r="H576" s="85"/>
      <c r="I576" s="86"/>
      <c r="J576" s="87">
        <f>+VLOOKUP(C576,'[10]Resumen Peso'!$B$1:$D$65536,3,0)</f>
        <v>15053.536799337651</v>
      </c>
      <c r="N576" s="57"/>
      <c r="O576" s="57"/>
      <c r="P576" s="57"/>
      <c r="Q576" s="57"/>
      <c r="R576" s="57"/>
    </row>
    <row r="577" spans="1:18" x14ac:dyDescent="0.2">
      <c r="A577" s="78"/>
      <c r="B577" s="79">
        <f t="shared" si="8"/>
        <v>561</v>
      </c>
      <c r="C577" s="80" t="s">
        <v>604</v>
      </c>
      <c r="D577" s="81" t="str">
        <f>+"Torre de suspensión tipo S"&amp;IF(MID(C577,3,3)="220","C",IF(MID(C577,3,3)="138","S",""))&amp;IF(MID(C577,10,1)="D",2,1)&amp;" (5°)Tipo S"&amp;IF(MID(C577,3,3)="220","C",IF(MID(C577,3,3)="138","S",""))&amp;IF(MID(C577,10,1)="D",2,1)&amp;RIGHT(C577,2)</f>
        <v>Torre de suspensión tipo SS2 (5°)Tipo SS2-6</v>
      </c>
      <c r="E577" s="82" t="s">
        <v>44</v>
      </c>
      <c r="F577" s="83">
        <v>0</v>
      </c>
      <c r="G577" s="84">
        <f>VLOOKUP(C577,'[10]Resumen Peso'!$B$1:$D$65536,3,0)*$C$14</f>
        <v>6028.6907831247454</v>
      </c>
      <c r="H577" s="85"/>
      <c r="I577" s="86"/>
      <c r="J577" s="87">
        <f>+VLOOKUP(C577,'[10]Resumen Peso'!$B$1:$D$65536,3,0)</f>
        <v>3743.1495372019881</v>
      </c>
      <c r="N577" s="57"/>
      <c r="O577" s="57"/>
      <c r="P577" s="57"/>
      <c r="Q577" s="57"/>
      <c r="R577" s="57"/>
    </row>
    <row r="578" spans="1:18" x14ac:dyDescent="0.2">
      <c r="A578" s="78"/>
      <c r="B578" s="79">
        <f t="shared" si="8"/>
        <v>562</v>
      </c>
      <c r="C578" s="80" t="s">
        <v>605</v>
      </c>
      <c r="D578" s="81" t="str">
        <f>+"Torre de suspensión tipo S"&amp;IF(MID(C578,3,3)="220","C",IF(MID(C578,3,3)="138","S",""))&amp;IF(MID(C578,10,1)="D",2,1)&amp;" (5°)Tipo S"&amp;IF(MID(C578,3,3)="220","C",IF(MID(C578,3,3)="138","S",""))&amp;IF(MID(C578,10,1)="D",2,1)&amp;RIGHT(C578,2)</f>
        <v>Torre de suspensión tipo SS2 (5°)Tipo SS2-3</v>
      </c>
      <c r="E578" s="82" t="s">
        <v>44</v>
      </c>
      <c r="F578" s="83">
        <v>0</v>
      </c>
      <c r="G578" s="84">
        <f>VLOOKUP(C578,'[10]Resumen Peso'!$B$1:$D$65536,3,0)*$C$14</f>
        <v>6897.6912563679516</v>
      </c>
      <c r="H578" s="85"/>
      <c r="I578" s="86"/>
      <c r="J578" s="87">
        <f>+VLOOKUP(C578,'[10]Resumen Peso'!$B$1:$D$65536,3,0)</f>
        <v>4282.7026236455176</v>
      </c>
      <c r="N578" s="57"/>
      <c r="O578" s="57"/>
      <c r="P578" s="57"/>
      <c r="Q578" s="57"/>
      <c r="R578" s="57"/>
    </row>
    <row r="579" spans="1:18" x14ac:dyDescent="0.2">
      <c r="A579" s="78"/>
      <c r="B579" s="79">
        <f t="shared" si="8"/>
        <v>563</v>
      </c>
      <c r="C579" s="80" t="s">
        <v>606</v>
      </c>
      <c r="D579" s="81" t="str">
        <f>+"Torre de suspensión tipo S"&amp;IF(MID(C579,3,3)="220","C",IF(MID(C579,3,3)="138","S",""))&amp;IF(MID(C579,10,1)="D",2,1)&amp;" (5°)Tipo S"&amp;IF(MID(C579,3,3)="220","C",IF(MID(C579,3,3)="138","S",""))&amp;IF(MID(C579,10,1)="D",2,1)&amp;RIGHT(C579,2)</f>
        <v>Torre de suspensión tipo SS2 (5°)Tipo SS2±0</v>
      </c>
      <c r="E579" s="82" t="s">
        <v>44</v>
      </c>
      <c r="F579" s="83">
        <v>0</v>
      </c>
      <c r="G579" s="84">
        <f>VLOOKUP(C579,'[10]Resumen Peso'!$B$1:$D$65536,3,0)*$C$14</f>
        <v>7758.9327968143434</v>
      </c>
      <c r="H579" s="85"/>
      <c r="I579" s="86"/>
      <c r="J579" s="87">
        <f>+VLOOKUP(C579,'[10]Resumen Peso'!$B$1:$D$65536,3,0)</f>
        <v>4817.4382718172301</v>
      </c>
      <c r="N579" s="57"/>
      <c r="O579" s="57"/>
      <c r="P579" s="57"/>
      <c r="Q579" s="57"/>
      <c r="R579" s="57"/>
    </row>
    <row r="580" spans="1:18" x14ac:dyDescent="0.2">
      <c r="A580" s="78"/>
      <c r="B580" s="79">
        <f t="shared" si="8"/>
        <v>564</v>
      </c>
      <c r="C580" s="80" t="s">
        <v>607</v>
      </c>
      <c r="D580" s="81" t="str">
        <f>+"Torre de suspensión tipo S"&amp;IF(MID(C580,3,3)="220","C",IF(MID(C580,3,3)="138","S",""))&amp;IF(MID(C580,10,1)="D",2,1)&amp;" (5°)Tipo S"&amp;IF(MID(C580,3,3)="220","C",IF(MID(C580,3,3)="138","S",""))&amp;IF(MID(C580,10,1)="D",2,1)&amp;RIGHT(C580,2)</f>
        <v>Torre de suspensión tipo SS2 (5°)Tipo SS2+3</v>
      </c>
      <c r="E580" s="82" t="s">
        <v>44</v>
      </c>
      <c r="F580" s="83">
        <v>0</v>
      </c>
      <c r="G580" s="84">
        <f>VLOOKUP(C580,'[10]Resumen Peso'!$B$1:$D$65536,3,0)*$C$14</f>
        <v>8612.4154044639217</v>
      </c>
      <c r="H580" s="85"/>
      <c r="I580" s="86"/>
      <c r="J580" s="87">
        <f>+VLOOKUP(C580,'[10]Resumen Peso'!$B$1:$D$65536,3,0)</f>
        <v>5347.3564817171255</v>
      </c>
      <c r="N580" s="57"/>
      <c r="O580" s="57"/>
      <c r="P580" s="57"/>
      <c r="Q580" s="57"/>
      <c r="R580" s="57"/>
    </row>
    <row r="581" spans="1:18" x14ac:dyDescent="0.2">
      <c r="A581" s="78"/>
      <c r="B581" s="79">
        <f t="shared" si="8"/>
        <v>565</v>
      </c>
      <c r="C581" s="80" t="s">
        <v>608</v>
      </c>
      <c r="D581" s="81" t="str">
        <f>+"Torre de suspensión tipo S"&amp;IF(MID(C581,3,3)="220","C",IF(MID(C581,3,3)="138","S",""))&amp;IF(MID(C581,10,1)="D",2,1)&amp;" (5°)Tipo S"&amp;IF(MID(C581,3,3)="220","C",IF(MID(C581,3,3)="138","S",""))&amp;IF(MID(C581,10,1)="D",2,1)&amp;RIGHT(C581,2)</f>
        <v>Torre de suspensión tipo SS2 (5°)Tipo SS2+6</v>
      </c>
      <c r="E581" s="82" t="s">
        <v>44</v>
      </c>
      <c r="F581" s="83">
        <v>0</v>
      </c>
      <c r="G581" s="84">
        <f>VLOOKUP(C581,'[10]Resumen Peso'!$B$1:$D$65536,3,0)*$C$14</f>
        <v>9465.8980121134991</v>
      </c>
      <c r="H581" s="85"/>
      <c r="I581" s="86"/>
      <c r="J581" s="87">
        <f>+VLOOKUP(C581,'[10]Resumen Peso'!$B$1:$D$65536,3,0)</f>
        <v>5877.2746916170208</v>
      </c>
      <c r="N581" s="57"/>
      <c r="O581" s="57"/>
      <c r="P581" s="57"/>
      <c r="Q581" s="57"/>
      <c r="R581" s="57"/>
    </row>
    <row r="582" spans="1:18" x14ac:dyDescent="0.2">
      <c r="A582" s="78"/>
      <c r="B582" s="79">
        <f t="shared" si="8"/>
        <v>566</v>
      </c>
      <c r="C582" s="80" t="s">
        <v>609</v>
      </c>
      <c r="D582" s="81" t="str">
        <f>+"Torre de ángulo menor tipo A"&amp;IF(MID(C582,3,3)="220","C",IF(MID(C582,3,3)="138","S",""))&amp;IF(MID(C582,10,1)="D",2,1)&amp;" (30°)Tipo A"&amp;IF(MID(C582,3,3)="220","C",IF(MID(C582,3,3)="138","S",""))&amp;IF(MID(C582,10,1)="D",2,1)&amp;RIGHT(C582,2)</f>
        <v>Torre de ángulo menor tipo AS2 (30°)Tipo AS2-3</v>
      </c>
      <c r="E582" s="82" t="s">
        <v>44</v>
      </c>
      <c r="F582" s="83">
        <v>0</v>
      </c>
      <c r="G582" s="84">
        <f>VLOOKUP(C582,'[10]Resumen Peso'!$B$1:$D$65536,3,0)*$C$14</f>
        <v>10612.032046993321</v>
      </c>
      <c r="H582" s="85"/>
      <c r="I582" s="86"/>
      <c r="J582" s="87">
        <f>+VLOOKUP(C582,'[10]Resumen Peso'!$B$1:$D$65536,3,0)</f>
        <v>6588.8970382533189</v>
      </c>
      <c r="N582" s="57"/>
      <c r="O582" s="57"/>
      <c r="P582" s="57"/>
      <c r="Q582" s="57"/>
      <c r="R582" s="57"/>
    </row>
    <row r="583" spans="1:18" x14ac:dyDescent="0.2">
      <c r="A583" s="78"/>
      <c r="B583" s="79">
        <f t="shared" si="8"/>
        <v>567</v>
      </c>
      <c r="C583" s="80" t="s">
        <v>610</v>
      </c>
      <c r="D583" s="81" t="str">
        <f>+"Torre de ángulo menor tipo A"&amp;IF(MID(C583,3,3)="220","C",IF(MID(C583,3,3)="138","S",""))&amp;IF(MID(C583,10,1)="D",2,1)&amp;" (30°)Tipo A"&amp;IF(MID(C583,3,3)="220","C",IF(MID(C583,3,3)="138","S",""))&amp;IF(MID(C583,10,1)="D",2,1)&amp;RIGHT(C583,2)</f>
        <v>Torre de ángulo menor tipo AS2 (30°)Tipo AS2±0</v>
      </c>
      <c r="E583" s="82" t="s">
        <v>44</v>
      </c>
      <c r="F583" s="83">
        <v>0</v>
      </c>
      <c r="G583" s="84">
        <f>VLOOKUP(C583,'[10]Resumen Peso'!$B$1:$D$65536,3,0)*$C$14</f>
        <v>11778.059985564174</v>
      </c>
      <c r="H583" s="85"/>
      <c r="I583" s="86"/>
      <c r="J583" s="87">
        <f>+VLOOKUP(C583,'[10]Resumen Peso'!$B$1:$D$65536,3,0)</f>
        <v>7312.8712966185558</v>
      </c>
      <c r="N583" s="57"/>
      <c r="O583" s="57"/>
      <c r="P583" s="57"/>
      <c r="Q583" s="57"/>
      <c r="R583" s="57"/>
    </row>
    <row r="584" spans="1:18" x14ac:dyDescent="0.2">
      <c r="A584" s="78"/>
      <c r="B584" s="79">
        <f t="shared" si="8"/>
        <v>568</v>
      </c>
      <c r="C584" s="80" t="s">
        <v>611</v>
      </c>
      <c r="D584" s="81" t="str">
        <f>+"Torre de ángulo menor tipo A"&amp;IF(MID(C584,3,3)="220","C",IF(MID(C584,3,3)="138","S",""))&amp;IF(MID(C584,10,1)="D",2,1)&amp;" (30°)Tipo A"&amp;IF(MID(C584,3,3)="220","C",IF(MID(C584,3,3)="138","S",""))&amp;IF(MID(C584,10,1)="D",2,1)&amp;RIGHT(C584,2)</f>
        <v>Torre de ángulo menor tipo AS2 (30°)Tipo AS2+3</v>
      </c>
      <c r="E584" s="82" t="s">
        <v>44</v>
      </c>
      <c r="F584" s="83">
        <v>0</v>
      </c>
      <c r="G584" s="84">
        <f>VLOOKUP(C584,'[10]Resumen Peso'!$B$1:$D$65536,3,0)*$C$14</f>
        <v>12944.087924135027</v>
      </c>
      <c r="H584" s="85"/>
      <c r="I584" s="86"/>
      <c r="J584" s="87">
        <f>+VLOOKUP(C584,'[10]Resumen Peso'!$B$1:$D$65536,3,0)</f>
        <v>8036.8455549837927</v>
      </c>
      <c r="N584" s="57"/>
      <c r="O584" s="57"/>
      <c r="P584" s="57"/>
      <c r="Q584" s="57"/>
      <c r="R584" s="57"/>
    </row>
    <row r="585" spans="1:18" x14ac:dyDescent="0.2">
      <c r="A585" s="78"/>
      <c r="B585" s="79">
        <f t="shared" si="8"/>
        <v>569</v>
      </c>
      <c r="C585" s="80" t="s">
        <v>612</v>
      </c>
      <c r="D585" s="81" t="str">
        <f>+"Torre de ángulo mayor tipo B"&amp;IF(MID(C585,3,3)="220","C",IF(MID(C585,3,3)="138","S",""))&amp;IF(MID(C585,10,1)="D",2,1)&amp;" (65°)Tipo B"&amp;IF(MID(C585,3,3)="220","C",IF(MID(C585,3,3)="138","S",""))&amp;IF(MID(C585,10,1)="D",2,1)&amp;RIGHT(C585,2)</f>
        <v>Torre de ángulo mayor tipo BS2 (65°)Tipo BS2-3</v>
      </c>
      <c r="E585" s="82" t="s">
        <v>44</v>
      </c>
      <c r="F585" s="83">
        <v>0</v>
      </c>
      <c r="G585" s="84">
        <f>VLOOKUP(C585,'[10]Resumen Peso'!$B$1:$D$65536,3,0)*$C$14</f>
        <v>14320.848911967594</v>
      </c>
      <c r="H585" s="85"/>
      <c r="I585" s="86"/>
      <c r="J585" s="87">
        <f>+VLOOKUP(C585,'[10]Resumen Peso'!$B$1:$D$65536,3,0)</f>
        <v>8891.6617065881292</v>
      </c>
      <c r="N585" s="57"/>
      <c r="O585" s="57"/>
      <c r="P585" s="57"/>
      <c r="Q585" s="57"/>
      <c r="R585" s="57"/>
    </row>
    <row r="586" spans="1:18" x14ac:dyDescent="0.2">
      <c r="A586" s="78"/>
      <c r="B586" s="79">
        <f t="shared" si="8"/>
        <v>570</v>
      </c>
      <c r="C586" s="80" t="s">
        <v>613</v>
      </c>
      <c r="D586" s="81" t="str">
        <f>+"Torre de ángulo mayor tipo B"&amp;IF(MID(C586,3,3)="220","C",IF(MID(C586,3,3)="138","S",""))&amp;IF(MID(C586,10,1)="D",2,1)&amp;" (65°)Tipo B"&amp;IF(MID(C586,3,3)="220","C",IF(MID(C586,3,3)="138","S",""))&amp;IF(MID(C586,10,1)="D",2,1)&amp;RIGHT(C586,2)</f>
        <v>Torre de ángulo mayor tipo BS2 (65°)Tipo BS2±0</v>
      </c>
      <c r="E586" s="82" t="s">
        <v>44</v>
      </c>
      <c r="F586" s="83">
        <v>0</v>
      </c>
      <c r="G586" s="84">
        <f>VLOOKUP(C586,'[10]Resumen Peso'!$B$1:$D$65536,3,0)*$C$14</f>
        <v>15947.493220453893</v>
      </c>
      <c r="H586" s="85"/>
      <c r="I586" s="86"/>
      <c r="J586" s="87">
        <f>+VLOOKUP(C586,'[10]Resumen Peso'!$B$1:$D$65536,3,0)</f>
        <v>9901.6277356215251</v>
      </c>
      <c r="N586" s="57"/>
      <c r="O586" s="57"/>
      <c r="P586" s="57"/>
      <c r="Q586" s="57"/>
      <c r="R586" s="57"/>
    </row>
    <row r="587" spans="1:18" x14ac:dyDescent="0.2">
      <c r="A587" s="78"/>
      <c r="B587" s="79">
        <f t="shared" si="8"/>
        <v>571</v>
      </c>
      <c r="C587" s="80" t="s">
        <v>614</v>
      </c>
      <c r="D587" s="81" t="str">
        <f>+"Torre de ángulo mayor tipo B"&amp;IF(MID(C587,3,3)="220","C",IF(MID(C587,3,3)="138","S",""))&amp;IF(MID(C587,10,1)="D",2,1)&amp;" (65°)Tipo B"&amp;IF(MID(C587,3,3)="220","C",IF(MID(C587,3,3)="138","S",""))&amp;IF(MID(C587,10,1)="D",2,1)&amp;RIGHT(C587,2)</f>
        <v>Torre de ángulo mayor tipo BS2 (65°)Tipo BS2+3</v>
      </c>
      <c r="E587" s="82" t="s">
        <v>44</v>
      </c>
      <c r="F587" s="83">
        <v>0</v>
      </c>
      <c r="G587" s="84">
        <f>VLOOKUP(C587,'[10]Resumen Peso'!$B$1:$D$65536,3,0)*$C$14</f>
        <v>17861.192406908362</v>
      </c>
      <c r="H587" s="85"/>
      <c r="I587" s="86"/>
      <c r="J587" s="87">
        <f>+VLOOKUP(C587,'[10]Resumen Peso'!$B$1:$D$65536,3,0)</f>
        <v>11089.823063896109</v>
      </c>
      <c r="N587" s="57"/>
      <c r="O587" s="57"/>
      <c r="P587" s="57"/>
      <c r="Q587" s="57"/>
      <c r="R587" s="57"/>
    </row>
    <row r="588" spans="1:18" x14ac:dyDescent="0.2">
      <c r="A588" s="78"/>
      <c r="B588" s="79">
        <f t="shared" si="8"/>
        <v>572</v>
      </c>
      <c r="C588" s="80" t="s">
        <v>615</v>
      </c>
      <c r="D588" s="81" t="str">
        <f>+"Torre de anclaje, retención intermedia y terminal (15°) Tipo R"&amp;IF(MID(C588,3,3)="220","C",IF(MID(C588,3,3)="138","S",""))&amp;IF(MID(C588,10,1)="D",2,1)&amp;RIGHT(C588,2)</f>
        <v>Torre de anclaje, retención intermedia y terminal (15°) Tipo RS2-3</v>
      </c>
      <c r="E588" s="82" t="s">
        <v>44</v>
      </c>
      <c r="F588" s="83">
        <v>0</v>
      </c>
      <c r="G588" s="84">
        <f>VLOOKUP(C588,'[10]Resumen Peso'!$B$1:$D$65536,3,0)*$C$14</f>
        <v>18439.017928765064</v>
      </c>
      <c r="H588" s="85"/>
      <c r="I588" s="86"/>
      <c r="J588" s="87">
        <f>+VLOOKUP(C588,'[10]Resumen Peso'!$B$1:$D$65536,3,0)</f>
        <v>11448.588741640882</v>
      </c>
      <c r="N588" s="57"/>
      <c r="O588" s="57"/>
      <c r="P588" s="57"/>
      <c r="Q588" s="57"/>
      <c r="R588" s="57"/>
    </row>
    <row r="589" spans="1:18" x14ac:dyDescent="0.2">
      <c r="A589" s="78"/>
      <c r="B589" s="79">
        <f t="shared" si="8"/>
        <v>573</v>
      </c>
      <c r="C589" s="80" t="s">
        <v>616</v>
      </c>
      <c r="D589" s="81" t="str">
        <f>+"Torre de anclaje, retención intermedia y terminal (15°) Tipo R"&amp;IF(MID(C589,3,3)="220","C",IF(MID(C589,3,3)="138","S",""))&amp;IF(MID(C589,10,1)="D",2,1)&amp;RIGHT(C589,2)</f>
        <v>Torre de anclaje, retención intermedia y terminal (15°) Tipo RS2±0</v>
      </c>
      <c r="E589" s="82" t="s">
        <v>44</v>
      </c>
      <c r="F589" s="83">
        <v>0</v>
      </c>
      <c r="G589" s="84">
        <f>VLOOKUP(C589,'[10]Resumen Peso'!$B$1:$D$65536,3,0)*$C$14</f>
        <v>20556.318761165068</v>
      </c>
      <c r="H589" s="85"/>
      <c r="I589" s="86"/>
      <c r="J589" s="87">
        <f>+VLOOKUP(C589,'[10]Resumen Peso'!$B$1:$D$65536,3,0)</f>
        <v>12763.198151216146</v>
      </c>
      <c r="N589" s="57"/>
      <c r="O589" s="57"/>
      <c r="P589" s="57"/>
      <c r="Q589" s="57"/>
      <c r="R589" s="57"/>
    </row>
    <row r="590" spans="1:18" x14ac:dyDescent="0.2">
      <c r="A590" s="78"/>
      <c r="B590" s="79">
        <f t="shared" si="8"/>
        <v>574</v>
      </c>
      <c r="C590" s="80" t="s">
        <v>617</v>
      </c>
      <c r="D590" s="81" t="str">
        <f>+"Torre de anclaje, retención intermedia y terminal (15°) Tipo R"&amp;IF(MID(C590,3,3)="220","C",IF(MID(C590,3,3)="138","S",""))&amp;IF(MID(C590,10,1)="D",2,1)&amp;RIGHT(C590,2)</f>
        <v>Torre de anclaje, retención intermedia y terminal (15°) Tipo RS2+3</v>
      </c>
      <c r="E590" s="82" t="s">
        <v>44</v>
      </c>
      <c r="F590" s="83">
        <v>0</v>
      </c>
      <c r="G590" s="84">
        <f>VLOOKUP(C590,'[10]Resumen Peso'!$B$1:$D$65536,3,0)*$C$14</f>
        <v>22673.619593565068</v>
      </c>
      <c r="H590" s="85"/>
      <c r="I590" s="86"/>
      <c r="J590" s="87">
        <f>+VLOOKUP(C590,'[10]Resumen Peso'!$B$1:$D$65536,3,0)</f>
        <v>14077.807560791409</v>
      </c>
      <c r="N590" s="57"/>
      <c r="O590" s="57"/>
      <c r="P590" s="57"/>
      <c r="Q590" s="57"/>
      <c r="R590" s="57"/>
    </row>
    <row r="591" spans="1:18" x14ac:dyDescent="0.2">
      <c r="A591" s="78"/>
      <c r="B591" s="79">
        <f t="shared" si="8"/>
        <v>575</v>
      </c>
      <c r="C591" s="80" t="s">
        <v>618</v>
      </c>
      <c r="D591" s="81" t="str">
        <f>+"Torre de suspensión tipo S"&amp;IF(MID(C591,3,3)="220","C",IF(MID(C591,3,3)="138","S",""))&amp;IF(MID(C591,10,1)="D",2,1)&amp;" (5°)Tipo S"&amp;IF(MID(C591,3,3)="220","C",IF(MID(C591,3,3)="138","S",""))&amp;IF(MID(C591,10,1)="D",2,1)&amp;RIGHT(C591,2)</f>
        <v>Torre de suspensión tipo SS1 (5°)Tipo SS1-6</v>
      </c>
      <c r="E591" s="82" t="s">
        <v>44</v>
      </c>
      <c r="F591" s="83">
        <v>0</v>
      </c>
      <c r="G591" s="84">
        <f>VLOOKUP(C591,'[10]Resumen Peso'!$B$1:$D$65536,3,0)*$C$14</f>
        <v>5562.2145808500309</v>
      </c>
      <c r="H591" s="85"/>
      <c r="I591" s="86"/>
      <c r="J591" s="87">
        <f>+VLOOKUP(C591,'[10]Resumen Peso'!$B$1:$D$65536,3,0)</f>
        <v>3453.5194593834476</v>
      </c>
      <c r="N591" s="57"/>
      <c r="O591" s="57"/>
      <c r="P591" s="57"/>
      <c r="Q591" s="57"/>
      <c r="R591" s="57"/>
    </row>
    <row r="592" spans="1:18" x14ac:dyDescent="0.2">
      <c r="A592" s="78"/>
      <c r="B592" s="79">
        <f t="shared" si="8"/>
        <v>576</v>
      </c>
      <c r="C592" s="80" t="s">
        <v>619</v>
      </c>
      <c r="D592" s="81" t="str">
        <f>+"Torre de suspensión tipo S"&amp;IF(MID(C592,3,3)="220","C",IF(MID(C592,3,3)="138","S",""))&amp;IF(MID(C592,10,1)="D",2,1)&amp;" (5°)Tipo S"&amp;IF(MID(C592,3,3)="220","C",IF(MID(C592,3,3)="138","S",""))&amp;IF(MID(C592,10,1)="D",2,1)&amp;RIGHT(C592,2)</f>
        <v>Torre de suspensión tipo SS1 (5°)Tipo SS1-3</v>
      </c>
      <c r="E592" s="82" t="s">
        <v>44</v>
      </c>
      <c r="F592" s="83">
        <v>0</v>
      </c>
      <c r="G592" s="84">
        <f>VLOOKUP(C592,'[10]Resumen Peso'!$B$1:$D$65536,3,0)*$C$14</f>
        <v>6363.9752411527379</v>
      </c>
      <c r="H592" s="85"/>
      <c r="I592" s="86"/>
      <c r="J592" s="87">
        <f>+VLOOKUP(C592,'[10]Resumen Peso'!$B$1:$D$65536,3,0)</f>
        <v>3951.324066141422</v>
      </c>
      <c r="N592" s="57"/>
      <c r="O592" s="57"/>
      <c r="P592" s="57"/>
      <c r="Q592" s="57"/>
      <c r="R592" s="57"/>
    </row>
    <row r="593" spans="1:18" x14ac:dyDescent="0.2">
      <c r="A593" s="78"/>
      <c r="B593" s="79">
        <f t="shared" si="8"/>
        <v>577</v>
      </c>
      <c r="C593" s="80" t="s">
        <v>620</v>
      </c>
      <c r="D593" s="81" t="str">
        <f>+"Torre de suspensión tipo S"&amp;IF(MID(C593,3,3)="220","C",IF(MID(C593,3,3)="138","S",""))&amp;IF(MID(C593,10,1)="D",2,1)&amp;" (5°)Tipo S"&amp;IF(MID(C593,3,3)="220","C",IF(MID(C593,3,3)="138","S",""))&amp;IF(MID(C593,10,1)="D",2,1)&amp;RIGHT(C593,2)</f>
        <v>Torre de suspensión tipo SS1 (5°)Tipo SS1±0</v>
      </c>
      <c r="E593" s="82" t="s">
        <v>44</v>
      </c>
      <c r="F593" s="83">
        <v>0</v>
      </c>
      <c r="G593" s="84">
        <f>VLOOKUP(C593,'[10]Resumen Peso'!$B$1:$D$65536,3,0)*$C$14</f>
        <v>7158.5773241313136</v>
      </c>
      <c r="H593" s="85"/>
      <c r="I593" s="86"/>
      <c r="J593" s="87">
        <f>+VLOOKUP(C593,'[10]Resumen Peso'!$B$1:$D$65536,3,0)</f>
        <v>4444.6839889104858</v>
      </c>
      <c r="N593" s="57"/>
      <c r="O593" s="57"/>
      <c r="P593" s="57"/>
      <c r="Q593" s="57"/>
      <c r="R593" s="57"/>
    </row>
    <row r="594" spans="1:18" x14ac:dyDescent="0.2">
      <c r="A594" s="78"/>
      <c r="B594" s="79">
        <f t="shared" ref="B594:B657" si="9">1+B593</f>
        <v>578</v>
      </c>
      <c r="C594" s="80" t="s">
        <v>621</v>
      </c>
      <c r="D594" s="81" t="str">
        <f>+"Torre de suspensión tipo S"&amp;IF(MID(C594,3,3)="220","C",IF(MID(C594,3,3)="138","S",""))&amp;IF(MID(C594,10,1)="D",2,1)&amp;" (5°)Tipo S"&amp;IF(MID(C594,3,3)="220","C",IF(MID(C594,3,3)="138","S",""))&amp;IF(MID(C594,10,1)="D",2,1)&amp;RIGHT(C594,2)</f>
        <v>Torre de suspensión tipo SS1 (5°)Tipo SS1+3</v>
      </c>
      <c r="E594" s="82" t="s">
        <v>44</v>
      </c>
      <c r="F594" s="83">
        <v>0</v>
      </c>
      <c r="G594" s="84">
        <f>VLOOKUP(C594,'[10]Resumen Peso'!$B$1:$D$65536,3,0)*$C$14</f>
        <v>7946.0208297857598</v>
      </c>
      <c r="H594" s="85"/>
      <c r="I594" s="86"/>
      <c r="J594" s="87">
        <f>+VLOOKUP(C594,'[10]Resumen Peso'!$B$1:$D$65536,3,0)</f>
        <v>4933.59922769064</v>
      </c>
      <c r="N594" s="57"/>
      <c r="O594" s="57"/>
      <c r="P594" s="57"/>
      <c r="Q594" s="57"/>
      <c r="R594" s="57"/>
    </row>
    <row r="595" spans="1:18" x14ac:dyDescent="0.2">
      <c r="A595" s="78"/>
      <c r="B595" s="79">
        <f t="shared" si="9"/>
        <v>579</v>
      </c>
      <c r="C595" s="80" t="s">
        <v>622</v>
      </c>
      <c r="D595" s="81" t="str">
        <f>+"Torre de suspensión tipo S"&amp;IF(MID(C595,3,3)="220","C",IF(MID(C595,3,3)="138","S",""))&amp;IF(MID(C595,10,1)="D",2,1)&amp;" (5°)Tipo S"&amp;IF(MID(C595,3,3)="220","C",IF(MID(C595,3,3)="138","S",""))&amp;IF(MID(C595,10,1)="D",2,1)&amp;RIGHT(C595,2)</f>
        <v>Torre de suspensión tipo SS1 (5°)Tipo SS1+6</v>
      </c>
      <c r="E595" s="82" t="s">
        <v>44</v>
      </c>
      <c r="F595" s="83">
        <v>0</v>
      </c>
      <c r="G595" s="84">
        <f>VLOOKUP(C595,'[10]Resumen Peso'!$B$1:$D$65536,3,0)*$C$14</f>
        <v>8733.4643354402015</v>
      </c>
      <c r="H595" s="85"/>
      <c r="I595" s="86"/>
      <c r="J595" s="87">
        <f>+VLOOKUP(C595,'[10]Resumen Peso'!$B$1:$D$65536,3,0)</f>
        <v>5422.5144664707923</v>
      </c>
      <c r="N595" s="57"/>
      <c r="O595" s="57"/>
      <c r="P595" s="57"/>
      <c r="Q595" s="57"/>
      <c r="R595" s="57"/>
    </row>
    <row r="596" spans="1:18" x14ac:dyDescent="0.2">
      <c r="A596" s="78"/>
      <c r="B596" s="79">
        <f t="shared" si="9"/>
        <v>580</v>
      </c>
      <c r="C596" s="80" t="s">
        <v>623</v>
      </c>
      <c r="D596" s="81" t="str">
        <f>+"Torre de ángulo menor tipo A"&amp;IF(MID(C596,3,3)="220","C",IF(MID(C596,3,3)="138","S",""))&amp;IF(MID(C596,10,1)="D",2,1)&amp;" (30°)Tipo A"&amp;IF(MID(C596,3,3)="220","C",IF(MID(C596,3,3)="138","S",""))&amp;IF(MID(C596,10,1)="D",2,1)&amp;RIGHT(C596,2)</f>
        <v>Torre de ángulo menor tipo AS1 (30°)Tipo AS1-3</v>
      </c>
      <c r="E596" s="82" t="s">
        <v>44</v>
      </c>
      <c r="F596" s="83">
        <v>0</v>
      </c>
      <c r="G596" s="84">
        <f>VLOOKUP(C596,'[10]Resumen Peso'!$B$1:$D$65536,3,0)*$C$14</f>
        <v>9790.915060606234</v>
      </c>
      <c r="H596" s="85"/>
      <c r="I596" s="86"/>
      <c r="J596" s="87">
        <f>+VLOOKUP(C596,'[10]Resumen Peso'!$B$1:$D$65536,3,0)</f>
        <v>6079.0742959446725</v>
      </c>
      <c r="N596" s="57"/>
      <c r="O596" s="57"/>
      <c r="P596" s="57"/>
      <c r="Q596" s="57"/>
      <c r="R596" s="57"/>
    </row>
    <row r="597" spans="1:18" x14ac:dyDescent="0.2">
      <c r="A597" s="78"/>
      <c r="B597" s="79">
        <f t="shared" si="9"/>
        <v>581</v>
      </c>
      <c r="C597" s="80" t="s">
        <v>624</v>
      </c>
      <c r="D597" s="81" t="str">
        <f>+"Torre de ángulo menor tipo A"&amp;IF(MID(C597,3,3)="220","C",IF(MID(C597,3,3)="138","S",""))&amp;IF(MID(C597,10,1)="D",2,1)&amp;" (30°)Tipo A"&amp;IF(MID(C597,3,3)="220","C",IF(MID(C597,3,3)="138","S",""))&amp;IF(MID(C597,10,1)="D",2,1)&amp;RIGHT(C597,2)</f>
        <v>Torre de ángulo menor tipo AS1 (30°)Tipo AS1±0</v>
      </c>
      <c r="E597" s="82" t="s">
        <v>44</v>
      </c>
      <c r="F597" s="83">
        <v>0</v>
      </c>
      <c r="G597" s="84">
        <f>VLOOKUP(C597,'[10]Resumen Peso'!$B$1:$D$65536,3,0)*$C$14</f>
        <v>10866.720378031336</v>
      </c>
      <c r="H597" s="85"/>
      <c r="I597" s="86"/>
      <c r="J597" s="87">
        <f>+VLOOKUP(C597,'[10]Resumen Peso'!$B$1:$D$65536,3,0)</f>
        <v>6747.0302951661179</v>
      </c>
      <c r="N597" s="57"/>
      <c r="O597" s="57"/>
      <c r="P597" s="57"/>
      <c r="Q597" s="57"/>
      <c r="R597" s="57"/>
    </row>
    <row r="598" spans="1:18" x14ac:dyDescent="0.2">
      <c r="A598" s="78"/>
      <c r="B598" s="79">
        <f t="shared" si="9"/>
        <v>582</v>
      </c>
      <c r="C598" s="80" t="s">
        <v>625</v>
      </c>
      <c r="D598" s="81" t="str">
        <f>+"Torre de ángulo menor tipo A"&amp;IF(MID(C598,3,3)="220","C",IF(MID(C598,3,3)="138","S",""))&amp;IF(MID(C598,10,1)="D",2,1)&amp;" (30°)Tipo A"&amp;IF(MID(C598,3,3)="220","C",IF(MID(C598,3,3)="138","S",""))&amp;IF(MID(C598,10,1)="D",2,1)&amp;RIGHT(C598,2)</f>
        <v>Torre de ángulo menor tipo AS1 (30°)Tipo AS1+3</v>
      </c>
      <c r="E598" s="82" t="s">
        <v>44</v>
      </c>
      <c r="F598" s="83">
        <v>0</v>
      </c>
      <c r="G598" s="84">
        <f>VLOOKUP(C598,'[10]Resumen Peso'!$B$1:$D$65536,3,0)*$C$14</f>
        <v>11942.525695456437</v>
      </c>
      <c r="H598" s="85"/>
      <c r="I598" s="86"/>
      <c r="J598" s="87">
        <f>+VLOOKUP(C598,'[10]Resumen Peso'!$B$1:$D$65536,3,0)</f>
        <v>7414.9862943875632</v>
      </c>
      <c r="N598" s="57"/>
      <c r="O598" s="57"/>
      <c r="P598" s="57"/>
      <c r="Q598" s="57"/>
      <c r="R598" s="57"/>
    </row>
    <row r="599" spans="1:18" x14ac:dyDescent="0.2">
      <c r="A599" s="78"/>
      <c r="B599" s="79">
        <f t="shared" si="9"/>
        <v>583</v>
      </c>
      <c r="C599" s="80" t="s">
        <v>626</v>
      </c>
      <c r="D599" s="81" t="str">
        <f>+"Torre de ángulo mayor tipo B"&amp;IF(MID(C599,3,3)="220","C",IF(MID(C599,3,3)="138","S",""))&amp;IF(MID(C599,10,1)="D",2,1)&amp;" (65°)Tipo B"&amp;IF(MID(C599,3,3)="220","C",IF(MID(C599,3,3)="138","S",""))&amp;IF(MID(C599,10,1)="D",2,1)&amp;RIGHT(C599,2)</f>
        <v>Torre de ángulo mayor tipo BS1 (65°)Tipo BS1-3</v>
      </c>
      <c r="E599" s="82" t="s">
        <v>44</v>
      </c>
      <c r="F599" s="83">
        <v>0</v>
      </c>
      <c r="G599" s="84">
        <f>VLOOKUP(C599,'[10]Resumen Peso'!$B$1:$D$65536,3,0)*$C$14</f>
        <v>13212.758373885277</v>
      </c>
      <c r="H599" s="85"/>
      <c r="I599" s="86"/>
      <c r="J599" s="87">
        <f>+VLOOKUP(C599,'[10]Resumen Peso'!$B$1:$D$65536,3,0)</f>
        <v>8203.6601596501223</v>
      </c>
      <c r="N599" s="57"/>
      <c r="O599" s="57"/>
      <c r="P599" s="57"/>
      <c r="Q599" s="57"/>
      <c r="R599" s="57"/>
    </row>
    <row r="600" spans="1:18" x14ac:dyDescent="0.2">
      <c r="A600" s="78"/>
      <c r="B600" s="79">
        <f t="shared" si="9"/>
        <v>584</v>
      </c>
      <c r="C600" s="80" t="s">
        <v>627</v>
      </c>
      <c r="D600" s="81" t="str">
        <f>+"Torre de ángulo mayor tipo B"&amp;IF(MID(C600,3,3)="220","C",IF(MID(C600,3,3)="138","S",""))&amp;IF(MID(C600,10,1)="D",2,1)&amp;" (65°)Tipo B"&amp;IF(MID(C600,3,3)="220","C",IF(MID(C600,3,3)="138","S",""))&amp;IF(MID(C600,10,1)="D",2,1)&amp;RIGHT(C600,2)</f>
        <v>Torre de ángulo mayor tipo BS1 (65°)Tipo BS1±0</v>
      </c>
      <c r="E600" s="82" t="s">
        <v>44</v>
      </c>
      <c r="F600" s="83">
        <v>0</v>
      </c>
      <c r="G600" s="84">
        <f>VLOOKUP(C600,'[10]Resumen Peso'!$B$1:$D$65536,3,0)*$C$14</f>
        <v>14713.539391854429</v>
      </c>
      <c r="H600" s="85"/>
      <c r="I600" s="86"/>
      <c r="J600" s="87">
        <f>+VLOOKUP(C600,'[10]Resumen Peso'!$B$1:$D$65536,3,0)</f>
        <v>9135.4790196549238</v>
      </c>
      <c r="N600" s="57"/>
      <c r="O600" s="57"/>
      <c r="P600" s="57"/>
      <c r="Q600" s="57"/>
      <c r="R600" s="57"/>
    </row>
    <row r="601" spans="1:18" x14ac:dyDescent="0.2">
      <c r="A601" s="78"/>
      <c r="B601" s="79">
        <f t="shared" si="9"/>
        <v>585</v>
      </c>
      <c r="C601" s="80" t="s">
        <v>628</v>
      </c>
      <c r="D601" s="81" t="str">
        <f>+"Torre de ángulo mayor tipo B"&amp;IF(MID(C601,3,3)="220","C",IF(MID(C601,3,3)="138","S",""))&amp;IF(MID(C601,10,1)="D",2,1)&amp;" (65°)Tipo B"&amp;IF(MID(C601,3,3)="220","C",IF(MID(C601,3,3)="138","S",""))&amp;IF(MID(C601,10,1)="D",2,1)&amp;RIGHT(C601,2)</f>
        <v>Torre de ángulo mayor tipo BS1 (65°)Tipo BS1+3</v>
      </c>
      <c r="E601" s="82" t="s">
        <v>44</v>
      </c>
      <c r="F601" s="83">
        <v>0</v>
      </c>
      <c r="G601" s="84">
        <f>VLOOKUP(C601,'[10]Resumen Peso'!$B$1:$D$65536,3,0)*$C$14</f>
        <v>16479.164118876961</v>
      </c>
      <c r="H601" s="85"/>
      <c r="I601" s="86"/>
      <c r="J601" s="87">
        <f>+VLOOKUP(C601,'[10]Resumen Peso'!$B$1:$D$65536,3,0)</f>
        <v>10231.736502013515</v>
      </c>
      <c r="N601" s="57"/>
      <c r="O601" s="57"/>
      <c r="P601" s="57"/>
      <c r="Q601" s="57"/>
      <c r="R601" s="57"/>
    </row>
    <row r="602" spans="1:18" x14ac:dyDescent="0.2">
      <c r="A602" s="78"/>
      <c r="B602" s="79">
        <f t="shared" si="9"/>
        <v>586</v>
      </c>
      <c r="C602" s="80" t="s">
        <v>629</v>
      </c>
      <c r="D602" s="81" t="str">
        <f>+"Torre de anclaje, retención intermedia y terminal (15°) Tipo R"&amp;IF(MID(C602,3,3)="220","C",IF(MID(C602,3,3)="138","S",""))&amp;IF(MID(C602,10,1)="D",2,1)&amp;RIGHT(C602,2)</f>
        <v>Torre de anclaje, retención intermedia y terminal (15°) Tipo RS1-3</v>
      </c>
      <c r="E602" s="82" t="s">
        <v>44</v>
      </c>
      <c r="F602" s="83">
        <v>0</v>
      </c>
      <c r="G602" s="84">
        <f>VLOOKUP(C602,'[10]Resumen Peso'!$B$1:$D$65536,3,0)*$C$14</f>
        <v>17012.279791662018</v>
      </c>
      <c r="H602" s="85"/>
      <c r="I602" s="86"/>
      <c r="J602" s="87">
        <f>+VLOOKUP(C602,'[10]Resumen Peso'!$B$1:$D$65536,3,0)</f>
        <v>10562.74231333267</v>
      </c>
      <c r="N602" s="57"/>
      <c r="O602" s="57"/>
      <c r="P602" s="57"/>
      <c r="Q602" s="57"/>
      <c r="R602" s="57"/>
    </row>
    <row r="603" spans="1:18" x14ac:dyDescent="0.2">
      <c r="A603" s="78"/>
      <c r="B603" s="79">
        <f t="shared" si="9"/>
        <v>587</v>
      </c>
      <c r="C603" s="80" t="s">
        <v>630</v>
      </c>
      <c r="D603" s="81" t="str">
        <f>+"Torre de anclaje, retención intermedia y terminal (15°) Tipo R"&amp;IF(MID(C603,3,3)="220","C",IF(MID(C603,3,3)="138","S",""))&amp;IF(MID(C603,10,1)="D",2,1)&amp;RIGHT(C603,2)</f>
        <v>Torre de anclaje, retención intermedia y terminal (15°) Tipo RS1±0</v>
      </c>
      <c r="E603" s="82" t="s">
        <v>44</v>
      </c>
      <c r="F603" s="83">
        <v>0</v>
      </c>
      <c r="G603" s="84">
        <f>VLOOKUP(C603,'[10]Resumen Peso'!$B$1:$D$65536,3,0)*$C$14</f>
        <v>18965.752276100357</v>
      </c>
      <c r="H603" s="85"/>
      <c r="I603" s="86"/>
      <c r="J603" s="87">
        <f>+VLOOKUP(C603,'[10]Resumen Peso'!$B$1:$D$65536,3,0)</f>
        <v>11775.632456335195</v>
      </c>
      <c r="N603" s="57"/>
      <c r="O603" s="57"/>
      <c r="P603" s="57"/>
      <c r="Q603" s="57"/>
      <c r="R603" s="57"/>
    </row>
    <row r="604" spans="1:18" x14ac:dyDescent="0.2">
      <c r="A604" s="78"/>
      <c r="B604" s="79">
        <f t="shared" si="9"/>
        <v>588</v>
      </c>
      <c r="C604" s="80" t="s">
        <v>631</v>
      </c>
      <c r="D604" s="81" t="str">
        <f>+"Torre de anclaje, retención intermedia y terminal (15°) Tipo R"&amp;IF(MID(C604,3,3)="220","C",IF(MID(C604,3,3)="138","S",""))&amp;IF(MID(C604,10,1)="D",2,1)&amp;RIGHT(C604,2)</f>
        <v>Torre de anclaje, retención intermedia y terminal (15°) Tipo RS1+3</v>
      </c>
      <c r="E604" s="82" t="s">
        <v>44</v>
      </c>
      <c r="F604" s="83">
        <v>0</v>
      </c>
      <c r="G604" s="84">
        <f>VLOOKUP(C604,'[10]Resumen Peso'!$B$1:$D$65536,3,0)*$C$14</f>
        <v>20919.224760538691</v>
      </c>
      <c r="H604" s="85"/>
      <c r="I604" s="86"/>
      <c r="J604" s="87">
        <f>+VLOOKUP(C604,'[10]Resumen Peso'!$B$1:$D$65536,3,0)</f>
        <v>12988.522599337721</v>
      </c>
      <c r="N604" s="57"/>
      <c r="O604" s="57"/>
      <c r="P604" s="57"/>
      <c r="Q604" s="57"/>
      <c r="R604" s="57"/>
    </row>
    <row r="605" spans="1:18" x14ac:dyDescent="0.2">
      <c r="A605" s="78"/>
      <c r="B605" s="79">
        <f t="shared" si="9"/>
        <v>589</v>
      </c>
      <c r="C605" s="80" t="s">
        <v>632</v>
      </c>
      <c r="D605" s="81" t="str">
        <f>+"Torre de suspensión tipo S"&amp;IF(MID(C605,3,3)="220","C",IF(MID(C605,3,3)="138","S",""))&amp;IF(MID(C605,10,1)="D",2,1)&amp;" (5°)Tipo S"&amp;IF(MID(C605,3,3)="220","C",IF(MID(C605,3,3)="138","S",""))&amp;IF(MID(C605,10,1)="D",2,1)&amp;RIGHT(C605,2)</f>
        <v>Torre de suspensión tipo SS1 (5°)Tipo SS1-6</v>
      </c>
      <c r="E605" s="82" t="s">
        <v>44</v>
      </c>
      <c r="F605" s="83">
        <v>0</v>
      </c>
      <c r="G605" s="84">
        <f>VLOOKUP(C605,'[10]Resumen Peso'!$B$1:$D$65536,3,0)*$C$14</f>
        <v>5064.1484002530242</v>
      </c>
      <c r="H605" s="85"/>
      <c r="I605" s="86"/>
      <c r="J605" s="87">
        <f>+VLOOKUP(C605,'[10]Resumen Peso'!$B$1:$D$65536,3,0)</f>
        <v>3144.2755023677355</v>
      </c>
      <c r="N605" s="57"/>
      <c r="O605" s="57"/>
      <c r="P605" s="57"/>
      <c r="Q605" s="57"/>
      <c r="R605" s="57"/>
    </row>
    <row r="606" spans="1:18" x14ac:dyDescent="0.2">
      <c r="A606" s="78"/>
      <c r="B606" s="79">
        <f t="shared" si="9"/>
        <v>590</v>
      </c>
      <c r="C606" s="80" t="s">
        <v>633</v>
      </c>
      <c r="D606" s="81" t="str">
        <f>+"Torre de suspensión tipo S"&amp;IF(MID(C606,3,3)="220","C",IF(MID(C606,3,3)="138","S",""))&amp;IF(MID(C606,10,1)="D",2,1)&amp;" (5°)Tipo S"&amp;IF(MID(C606,3,3)="220","C",IF(MID(C606,3,3)="138","S",""))&amp;IF(MID(C606,10,1)="D",2,1)&amp;RIGHT(C606,2)</f>
        <v>Torre de suspensión tipo SS1 (5°)Tipo SS1-3</v>
      </c>
      <c r="E606" s="82" t="s">
        <v>44</v>
      </c>
      <c r="F606" s="83">
        <v>0</v>
      </c>
      <c r="G606" s="84">
        <f>VLOOKUP(C606,'[10]Resumen Peso'!$B$1:$D$65536,3,0)*$C$14</f>
        <v>5794.1157372264333</v>
      </c>
      <c r="H606" s="85"/>
      <c r="I606" s="86"/>
      <c r="J606" s="87">
        <f>+VLOOKUP(C606,'[10]Resumen Peso'!$B$1:$D$65536,3,0)</f>
        <v>3597.5044036099316</v>
      </c>
      <c r="N606" s="57"/>
      <c r="O606" s="57"/>
      <c r="P606" s="57"/>
      <c r="Q606" s="57"/>
      <c r="R606" s="57"/>
    </row>
    <row r="607" spans="1:18" x14ac:dyDescent="0.2">
      <c r="A607" s="78"/>
      <c r="B607" s="79">
        <f t="shared" si="9"/>
        <v>591</v>
      </c>
      <c r="C607" s="80" t="s">
        <v>634</v>
      </c>
      <c r="D607" s="81" t="str">
        <f>+"Torre de suspensión tipo S"&amp;IF(MID(C607,3,3)="220","C",IF(MID(C607,3,3)="138","S",""))&amp;IF(MID(C607,10,1)="D",2,1)&amp;" (5°)Tipo S"&amp;IF(MID(C607,3,3)="220","C",IF(MID(C607,3,3)="138","S",""))&amp;IF(MID(C607,10,1)="D",2,1)&amp;RIGHT(C607,2)</f>
        <v>Torre de suspensión tipo SS1 (5°)Tipo SS1±0</v>
      </c>
      <c r="E607" s="82" t="s">
        <v>44</v>
      </c>
      <c r="F607" s="83">
        <v>0</v>
      </c>
      <c r="G607" s="84">
        <f>VLOOKUP(C607,'[10]Resumen Peso'!$B$1:$D$65536,3,0)*$C$14</f>
        <v>6517.5655086911502</v>
      </c>
      <c r="H607" s="85"/>
      <c r="I607" s="86"/>
      <c r="J607" s="87">
        <f>+VLOOKUP(C607,'[10]Resumen Peso'!$B$1:$D$65536,3,0)</f>
        <v>4046.6866182338936</v>
      </c>
      <c r="N607" s="57"/>
      <c r="O607" s="57"/>
      <c r="P607" s="57"/>
      <c r="Q607" s="57"/>
      <c r="R607" s="57"/>
    </row>
    <row r="608" spans="1:18" x14ac:dyDescent="0.2">
      <c r="A608" s="78"/>
      <c r="B608" s="79">
        <f t="shared" si="9"/>
        <v>592</v>
      </c>
      <c r="C608" s="80" t="s">
        <v>635</v>
      </c>
      <c r="D608" s="81" t="str">
        <f>+"Torre de suspensión tipo S"&amp;IF(MID(C608,3,3)="220","C",IF(MID(C608,3,3)="138","S",""))&amp;IF(MID(C608,10,1)="D",2,1)&amp;" (5°)Tipo S"&amp;IF(MID(C608,3,3)="220","C",IF(MID(C608,3,3)="138","S",""))&amp;IF(MID(C608,10,1)="D",2,1)&amp;RIGHT(C608,2)</f>
        <v>Torre de suspensión tipo SS1 (5°)Tipo SS1+3</v>
      </c>
      <c r="E608" s="82" t="s">
        <v>44</v>
      </c>
      <c r="F608" s="83">
        <v>0</v>
      </c>
      <c r="G608" s="84">
        <f>VLOOKUP(C608,'[10]Resumen Peso'!$B$1:$D$65536,3,0)*$C$14</f>
        <v>7234.4977146471774</v>
      </c>
      <c r="H608" s="85"/>
      <c r="I608" s="86"/>
      <c r="J608" s="87">
        <f>+VLOOKUP(C608,'[10]Resumen Peso'!$B$1:$D$65536,3,0)</f>
        <v>4491.8221462396223</v>
      </c>
      <c r="N608" s="57"/>
      <c r="O608" s="57"/>
      <c r="P608" s="57"/>
      <c r="Q608" s="57"/>
      <c r="R608" s="57"/>
    </row>
    <row r="609" spans="1:18" x14ac:dyDescent="0.2">
      <c r="A609" s="78"/>
      <c r="B609" s="79">
        <f t="shared" si="9"/>
        <v>593</v>
      </c>
      <c r="C609" s="80" t="s">
        <v>636</v>
      </c>
      <c r="D609" s="81" t="str">
        <f>+"Torre de suspensión tipo S"&amp;IF(MID(C609,3,3)="220","C",IF(MID(C609,3,3)="138","S",""))&amp;IF(MID(C609,10,1)="D",2,1)&amp;" (5°)Tipo S"&amp;IF(MID(C609,3,3)="220","C",IF(MID(C609,3,3)="138","S",""))&amp;IF(MID(C609,10,1)="D",2,1)&amp;RIGHT(C609,2)</f>
        <v>Torre de suspensión tipo SS1 (5°)Tipo SS1+6</v>
      </c>
      <c r="E609" s="82" t="s">
        <v>44</v>
      </c>
      <c r="F609" s="83">
        <v>0</v>
      </c>
      <c r="G609" s="84">
        <f>VLOOKUP(C609,'[10]Resumen Peso'!$B$1:$D$65536,3,0)*$C$14</f>
        <v>7951.4299206032028</v>
      </c>
      <c r="H609" s="85"/>
      <c r="I609" s="86"/>
      <c r="J609" s="87">
        <f>+VLOOKUP(C609,'[10]Resumen Peso'!$B$1:$D$65536,3,0)</f>
        <v>4936.9576742453501</v>
      </c>
      <c r="N609" s="57"/>
      <c r="O609" s="57"/>
      <c r="P609" s="57"/>
      <c r="Q609" s="57"/>
      <c r="R609" s="57"/>
    </row>
    <row r="610" spans="1:18" x14ac:dyDescent="0.2">
      <c r="A610" s="78"/>
      <c r="B610" s="79">
        <f t="shared" si="9"/>
        <v>594</v>
      </c>
      <c r="C610" s="80" t="s">
        <v>637</v>
      </c>
      <c r="D610" s="81" t="str">
        <f>+"Torre de ángulo menor tipo A"&amp;IF(MID(C610,3,3)="220","C",IF(MID(C610,3,3)="138","S",""))&amp;IF(MID(C610,10,1)="D",2,1)&amp;" (30°)Tipo A"&amp;IF(MID(C610,3,3)="220","C",IF(MID(C610,3,3)="138","S",""))&amp;IF(MID(C610,10,1)="D",2,1)&amp;RIGHT(C610,2)</f>
        <v>Torre de ángulo menor tipo AS1 (30°)Tipo AS1-3</v>
      </c>
      <c r="E610" s="82" t="s">
        <v>44</v>
      </c>
      <c r="F610" s="83">
        <v>0</v>
      </c>
      <c r="G610" s="84">
        <f>VLOOKUP(C610,'[10]Resumen Peso'!$B$1:$D$65536,3,0)*$C$14</f>
        <v>8914.1916624160422</v>
      </c>
      <c r="H610" s="85"/>
      <c r="I610" s="86"/>
      <c r="J610" s="87">
        <f>+VLOOKUP(C610,'[10]Resumen Peso'!$B$1:$D$65536,3,0)</f>
        <v>5534.7261281176243</v>
      </c>
      <c r="N610" s="57"/>
      <c r="O610" s="57"/>
      <c r="P610" s="57"/>
      <c r="Q610" s="57"/>
      <c r="R610" s="57"/>
    </row>
    <row r="611" spans="1:18" x14ac:dyDescent="0.2">
      <c r="A611" s="78"/>
      <c r="B611" s="79">
        <f t="shared" si="9"/>
        <v>595</v>
      </c>
      <c r="C611" s="80" t="s">
        <v>638</v>
      </c>
      <c r="D611" s="81" t="str">
        <f>+"Torre de ángulo menor tipo A"&amp;IF(MID(C611,3,3)="220","C",IF(MID(C611,3,3)="138","S",""))&amp;IF(MID(C611,10,1)="D",2,1)&amp;" (30°)Tipo A"&amp;IF(MID(C611,3,3)="220","C",IF(MID(C611,3,3)="138","S",""))&amp;IF(MID(C611,10,1)="D",2,1)&amp;RIGHT(C611,2)</f>
        <v>Torre de ángulo menor tipo AS1 (30°)Tipo AS1±0</v>
      </c>
      <c r="E611" s="82" t="s">
        <v>44</v>
      </c>
      <c r="F611" s="83">
        <v>0</v>
      </c>
      <c r="G611" s="84">
        <f>VLOOKUP(C611,'[10]Resumen Peso'!$B$1:$D$65536,3,0)*$C$14</f>
        <v>9893.6644421931651</v>
      </c>
      <c r="H611" s="85"/>
      <c r="I611" s="86"/>
      <c r="J611" s="87">
        <f>+VLOOKUP(C611,'[10]Resumen Peso'!$B$1:$D$65536,3,0)</f>
        <v>6142.8702864790503</v>
      </c>
      <c r="N611" s="57"/>
      <c r="O611" s="57"/>
      <c r="P611" s="57"/>
      <c r="Q611" s="57"/>
      <c r="R611" s="57"/>
    </row>
    <row r="612" spans="1:18" x14ac:dyDescent="0.2">
      <c r="A612" s="78"/>
      <c r="B612" s="79">
        <f t="shared" si="9"/>
        <v>596</v>
      </c>
      <c r="C612" s="80" t="s">
        <v>639</v>
      </c>
      <c r="D612" s="81" t="str">
        <f>+"Torre de ángulo menor tipo A"&amp;IF(MID(C612,3,3)="220","C",IF(MID(C612,3,3)="138","S",""))&amp;IF(MID(C612,10,1)="D",2,1)&amp;" (30°)Tipo A"&amp;IF(MID(C612,3,3)="220","C",IF(MID(C612,3,3)="138","S",""))&amp;IF(MID(C612,10,1)="D",2,1)&amp;RIGHT(C612,2)</f>
        <v>Torre de ángulo menor tipo AS1 (30°)Tipo AS1+3</v>
      </c>
      <c r="E612" s="82" t="s">
        <v>44</v>
      </c>
      <c r="F612" s="83">
        <v>0</v>
      </c>
      <c r="G612" s="84">
        <f>VLOOKUP(C612,'[10]Resumen Peso'!$B$1:$D$65536,3,0)*$C$14</f>
        <v>10873.13722197029</v>
      </c>
      <c r="H612" s="85"/>
      <c r="I612" s="86"/>
      <c r="J612" s="87">
        <f>+VLOOKUP(C612,'[10]Resumen Peso'!$B$1:$D$65536,3,0)</f>
        <v>6751.0144448404762</v>
      </c>
      <c r="N612" s="57"/>
      <c r="O612" s="57"/>
      <c r="P612" s="57"/>
      <c r="Q612" s="57"/>
      <c r="R612" s="57"/>
    </row>
    <row r="613" spans="1:18" x14ac:dyDescent="0.2">
      <c r="A613" s="78"/>
      <c r="B613" s="79">
        <f t="shared" si="9"/>
        <v>597</v>
      </c>
      <c r="C613" s="80" t="s">
        <v>640</v>
      </c>
      <c r="D613" s="81" t="str">
        <f>+"Torre de ángulo mayor tipo B"&amp;IF(MID(C613,3,3)="220","C",IF(MID(C613,3,3)="138","S",""))&amp;IF(MID(C613,10,1)="D",2,1)&amp;" (65°)Tipo B"&amp;IF(MID(C613,3,3)="220","C",IF(MID(C613,3,3)="138","S",""))&amp;IF(MID(C613,10,1)="D",2,1)&amp;RIGHT(C613,2)</f>
        <v>Torre de ángulo mayor tipo BS1 (65°)Tipo BS1-3</v>
      </c>
      <c r="E613" s="82" t="s">
        <v>44</v>
      </c>
      <c r="F613" s="83">
        <v>0</v>
      </c>
      <c r="G613" s="84">
        <f>VLOOKUP(C613,'[10]Resumen Peso'!$B$1:$D$65536,3,0)*$C$14</f>
        <v>12029.627445947135</v>
      </c>
      <c r="H613" s="85"/>
      <c r="I613" s="86"/>
      <c r="J613" s="87">
        <f>+VLOOKUP(C613,'[10]Resumen Peso'!$B$1:$D$65536,3,0)</f>
        <v>7469.0668383675866</v>
      </c>
      <c r="N613" s="57"/>
      <c r="O613" s="57"/>
      <c r="P613" s="57"/>
      <c r="Q613" s="57"/>
      <c r="R613" s="57"/>
    </row>
    <row r="614" spans="1:18" x14ac:dyDescent="0.2">
      <c r="A614" s="78"/>
      <c r="B614" s="79">
        <f t="shared" si="9"/>
        <v>598</v>
      </c>
      <c r="C614" s="80" t="s">
        <v>641</v>
      </c>
      <c r="D614" s="81" t="str">
        <f>+"Torre de ángulo mayor tipo B"&amp;IF(MID(C614,3,3)="220","C",IF(MID(C614,3,3)="138","S",""))&amp;IF(MID(C614,10,1)="D",2,1)&amp;" (65°)Tipo B"&amp;IF(MID(C614,3,3)="220","C",IF(MID(C614,3,3)="138","S",""))&amp;IF(MID(C614,10,1)="D",2,1)&amp;RIGHT(C614,2)</f>
        <v>Torre de ángulo mayor tipo BS1 (65°)Tipo BS1±0</v>
      </c>
      <c r="E614" s="82" t="s">
        <v>44</v>
      </c>
      <c r="F614" s="83">
        <v>0</v>
      </c>
      <c r="G614" s="84">
        <f>VLOOKUP(C614,'[10]Resumen Peso'!$B$1:$D$65536,3,0)*$C$14</f>
        <v>13396.021654729548</v>
      </c>
      <c r="H614" s="85"/>
      <c r="I614" s="86"/>
      <c r="J614" s="87">
        <f>+VLOOKUP(C614,'[10]Resumen Peso'!$B$1:$D$65536,3,0)</f>
        <v>8317.446367892635</v>
      </c>
      <c r="N614" s="57"/>
      <c r="O614" s="57"/>
      <c r="P614" s="57"/>
      <c r="Q614" s="57"/>
      <c r="R614" s="57"/>
    </row>
    <row r="615" spans="1:18" x14ac:dyDescent="0.2">
      <c r="A615" s="78"/>
      <c r="B615" s="79">
        <f t="shared" si="9"/>
        <v>599</v>
      </c>
      <c r="C615" s="80" t="s">
        <v>642</v>
      </c>
      <c r="D615" s="81" t="str">
        <f>+"Torre de ángulo mayor tipo B"&amp;IF(MID(C615,3,3)="220","C",IF(MID(C615,3,3)="138","S",""))&amp;IF(MID(C615,10,1)="D",2,1)&amp;" (65°)Tipo B"&amp;IF(MID(C615,3,3)="220","C",IF(MID(C615,3,3)="138","S",""))&amp;IF(MID(C615,10,1)="D",2,1)&amp;RIGHT(C615,2)</f>
        <v>Torre de ángulo mayor tipo BS1 (65°)Tipo BS1+3</v>
      </c>
      <c r="E615" s="82" t="s">
        <v>44</v>
      </c>
      <c r="F615" s="83">
        <v>0</v>
      </c>
      <c r="G615" s="84">
        <f>VLOOKUP(C615,'[10]Resumen Peso'!$B$1:$D$65536,3,0)*$C$14</f>
        <v>15003.544253297096</v>
      </c>
      <c r="H615" s="85"/>
      <c r="I615" s="86"/>
      <c r="J615" s="87">
        <f>+VLOOKUP(C615,'[10]Resumen Peso'!$B$1:$D$65536,3,0)</f>
        <v>9315.5399320397519</v>
      </c>
      <c r="N615" s="57"/>
      <c r="O615" s="57"/>
      <c r="P615" s="57"/>
      <c r="Q615" s="57"/>
      <c r="R615" s="57"/>
    </row>
    <row r="616" spans="1:18" x14ac:dyDescent="0.2">
      <c r="A616" s="78"/>
      <c r="B616" s="79">
        <f t="shared" si="9"/>
        <v>600</v>
      </c>
      <c r="C616" s="80" t="s">
        <v>643</v>
      </c>
      <c r="D616" s="81" t="str">
        <f>+"Torre de anclaje, retención intermedia y terminal (15°) Tipo R"&amp;IF(MID(C616,3,3)="220","C",IF(MID(C616,3,3)="138","S",""))&amp;IF(MID(C616,10,1)="D",2,1)&amp;RIGHT(C616,2)</f>
        <v>Torre de anclaje, retención intermedia y terminal (15°) Tipo RS1-3</v>
      </c>
      <c r="E616" s="82" t="s">
        <v>44</v>
      </c>
      <c r="F616" s="83">
        <v>0</v>
      </c>
      <c r="G616" s="84">
        <f>VLOOKUP(C616,'[10]Resumen Peso'!$B$1:$D$65536,3,0)*$C$14</f>
        <v>15488.922305912909</v>
      </c>
      <c r="H616" s="85"/>
      <c r="I616" s="86"/>
      <c r="J616" s="87">
        <f>+VLOOKUP(C616,'[10]Resumen Peso'!$B$1:$D$65536,3,0)</f>
        <v>9616.9059662876043</v>
      </c>
      <c r="N616" s="57"/>
      <c r="O616" s="57"/>
      <c r="P616" s="57"/>
      <c r="Q616" s="57"/>
      <c r="R616" s="57"/>
    </row>
    <row r="617" spans="1:18" x14ac:dyDescent="0.2">
      <c r="A617" s="78"/>
      <c r="B617" s="79">
        <f t="shared" si="9"/>
        <v>601</v>
      </c>
      <c r="C617" s="80" t="s">
        <v>644</v>
      </c>
      <c r="D617" s="81" t="str">
        <f>+"Torre de anclaje, retención intermedia y terminal (15°) Tipo R"&amp;IF(MID(C617,3,3)="220","C",IF(MID(C617,3,3)="138","S",""))&amp;IF(MID(C617,10,1)="D",2,1)&amp;RIGHT(C617,2)</f>
        <v>Torre de anclaje, retención intermedia y terminal (15°) Tipo RS1±0</v>
      </c>
      <c r="E617" s="82" t="s">
        <v>44</v>
      </c>
      <c r="F617" s="83">
        <v>0</v>
      </c>
      <c r="G617" s="84">
        <f>VLOOKUP(C617,'[10]Resumen Peso'!$B$1:$D$65536,3,0)*$C$14</f>
        <v>17267.471912946385</v>
      </c>
      <c r="H617" s="85"/>
      <c r="I617" s="86"/>
      <c r="J617" s="87">
        <f>+VLOOKUP(C617,'[10]Resumen Peso'!$B$1:$D$65536,3,0)</f>
        <v>10721.188368213605</v>
      </c>
      <c r="N617" s="57"/>
      <c r="O617" s="57"/>
      <c r="P617" s="57"/>
      <c r="Q617" s="57"/>
      <c r="R617" s="57"/>
    </row>
    <row r="618" spans="1:18" x14ac:dyDescent="0.2">
      <c r="A618" s="78"/>
      <c r="B618" s="79">
        <f t="shared" si="9"/>
        <v>602</v>
      </c>
      <c r="C618" s="80" t="s">
        <v>645</v>
      </c>
      <c r="D618" s="81" t="str">
        <f>+"Torre de anclaje, retención intermedia y terminal (15°) Tipo R"&amp;IF(MID(C618,3,3)="220","C",IF(MID(C618,3,3)="138","S",""))&amp;IF(MID(C618,10,1)="D",2,1)&amp;RIGHT(C618,2)</f>
        <v>Torre de anclaje, retención intermedia y terminal (15°) Tipo RS1+3</v>
      </c>
      <c r="E618" s="82" t="s">
        <v>44</v>
      </c>
      <c r="F618" s="83">
        <v>0</v>
      </c>
      <c r="G618" s="84">
        <f>VLOOKUP(C618,'[10]Resumen Peso'!$B$1:$D$65536,3,0)*$C$14</f>
        <v>19046.021519979862</v>
      </c>
      <c r="H618" s="85"/>
      <c r="I618" s="86"/>
      <c r="J618" s="87">
        <f>+VLOOKUP(C618,'[10]Resumen Peso'!$B$1:$D$65536,3,0)</f>
        <v>11825.470770139606</v>
      </c>
      <c r="N618" s="57"/>
      <c r="O618" s="57"/>
      <c r="P618" s="57"/>
      <c r="Q618" s="57"/>
      <c r="R618" s="57"/>
    </row>
    <row r="619" spans="1:18" x14ac:dyDescent="0.2">
      <c r="A619" s="78"/>
      <c r="B619" s="79">
        <f t="shared" si="9"/>
        <v>603</v>
      </c>
      <c r="C619" s="80" t="s">
        <v>646</v>
      </c>
      <c r="D619" s="81" t="str">
        <f>+"Torre de suspensión tipo S"&amp;IF(MID(C619,3,3)="220","C",IF(MID(C619,3,3)="138","S",""))&amp;IF(MID(C619,10,1)="D",2,1)&amp;" (5°)Tipo S"&amp;IF(MID(C619,3,3)="220","C",IF(MID(C619,3,3)="138","S",""))&amp;IF(MID(C619,10,1)="D",2,1)&amp;RIGHT(C619,2)</f>
        <v>Torre de suspensión tipo SS1 (5°)Tipo SS1-6</v>
      </c>
      <c r="E619" s="82" t="s">
        <v>44</v>
      </c>
      <c r="F619" s="83">
        <v>0</v>
      </c>
      <c r="G619" s="84">
        <f>VLOOKUP(C619,'[10]Resumen Peso'!$B$1:$D$65536,3,0)*$C$14</f>
        <v>4760.2695326369831</v>
      </c>
      <c r="H619" s="85"/>
      <c r="I619" s="86"/>
      <c r="J619" s="87">
        <f>+VLOOKUP(C619,'[10]Resumen Peso'!$B$1:$D$65536,3,0)</f>
        <v>2955.6003681468214</v>
      </c>
      <c r="N619" s="57"/>
      <c r="O619" s="57"/>
      <c r="P619" s="57"/>
      <c r="Q619" s="57"/>
      <c r="R619" s="57"/>
    </row>
    <row r="620" spans="1:18" x14ac:dyDescent="0.2">
      <c r="A620" s="78"/>
      <c r="B620" s="79">
        <f t="shared" si="9"/>
        <v>604</v>
      </c>
      <c r="C620" s="80" t="s">
        <v>647</v>
      </c>
      <c r="D620" s="81" t="str">
        <f>+"Torre de suspensión tipo S"&amp;IF(MID(C620,3,3)="220","C",IF(MID(C620,3,3)="138","S",""))&amp;IF(MID(C620,10,1)="D",2,1)&amp;" (5°)Tipo S"&amp;IF(MID(C620,3,3)="220","C",IF(MID(C620,3,3)="138","S",""))&amp;IF(MID(C620,10,1)="D",2,1)&amp;RIGHT(C620,2)</f>
        <v>Torre de suspensión tipo SS1 (5°)Tipo SS1-3</v>
      </c>
      <c r="E620" s="82" t="s">
        <v>44</v>
      </c>
      <c r="F620" s="83">
        <v>0</v>
      </c>
      <c r="G620" s="84">
        <f>VLOOKUP(C620,'[10]Resumen Peso'!$B$1:$D$65536,3,0)*$C$14</f>
        <v>5446.4345103143851</v>
      </c>
      <c r="H620" s="85"/>
      <c r="I620" s="86"/>
      <c r="J620" s="87">
        <f>+VLOOKUP(C620,'[10]Resumen Peso'!$B$1:$D$65536,3,0)</f>
        <v>3381.6328536454621</v>
      </c>
      <c r="N620" s="57"/>
      <c r="O620" s="57"/>
      <c r="P620" s="57"/>
      <c r="Q620" s="57"/>
      <c r="R620" s="57"/>
    </row>
    <row r="621" spans="1:18" x14ac:dyDescent="0.2">
      <c r="A621" s="78"/>
      <c r="B621" s="79">
        <f t="shared" si="9"/>
        <v>605</v>
      </c>
      <c r="C621" s="80" t="s">
        <v>648</v>
      </c>
      <c r="D621" s="81" t="str">
        <f>+"Torre de suspensión tipo S"&amp;IF(MID(C621,3,3)="220","C",IF(MID(C621,3,3)="138","S",""))&amp;IF(MID(C621,10,1)="D",2,1)&amp;" (5°)Tipo S"&amp;IF(MID(C621,3,3)="220","C",IF(MID(C621,3,3)="138","S",""))&amp;IF(MID(C621,10,1)="D",2,1)&amp;RIGHT(C621,2)</f>
        <v>Torre de suspensión tipo SS1 (5°)Tipo SS1±0</v>
      </c>
      <c r="E621" s="82" t="s">
        <v>44</v>
      </c>
      <c r="F621" s="83">
        <v>0</v>
      </c>
      <c r="G621" s="84">
        <f>VLOOKUP(C621,'[10]Resumen Peso'!$B$1:$D$65536,3,0)*$C$14</f>
        <v>6126.473014976812</v>
      </c>
      <c r="H621" s="85"/>
      <c r="I621" s="86"/>
      <c r="J621" s="87">
        <f>+VLOOKUP(C621,'[10]Resumen Peso'!$B$1:$D$65536,3,0)</f>
        <v>3803.8614776664367</v>
      </c>
      <c r="N621" s="57"/>
      <c r="O621" s="57"/>
      <c r="P621" s="57"/>
      <c r="Q621" s="57"/>
      <c r="R621" s="57"/>
    </row>
    <row r="622" spans="1:18" x14ac:dyDescent="0.2">
      <c r="A622" s="78"/>
      <c r="B622" s="79">
        <f t="shared" si="9"/>
        <v>606</v>
      </c>
      <c r="C622" s="80" t="s">
        <v>649</v>
      </c>
      <c r="D622" s="81" t="str">
        <f>+"Torre de suspensión tipo S"&amp;IF(MID(C622,3,3)="220","C",IF(MID(C622,3,3)="138","S",""))&amp;IF(MID(C622,10,1)="D",2,1)&amp;" (5°)Tipo S"&amp;IF(MID(C622,3,3)="220","C",IF(MID(C622,3,3)="138","S",""))&amp;IF(MID(C622,10,1)="D",2,1)&amp;RIGHT(C622,2)</f>
        <v>Torre de suspensión tipo SS1 (5°)Tipo SS1+3</v>
      </c>
      <c r="E622" s="82" t="s">
        <v>44</v>
      </c>
      <c r="F622" s="83">
        <v>0</v>
      </c>
      <c r="G622" s="84">
        <f>VLOOKUP(C622,'[10]Resumen Peso'!$B$1:$D$65536,3,0)*$C$14</f>
        <v>6800.385046624262</v>
      </c>
      <c r="H622" s="85"/>
      <c r="I622" s="86"/>
      <c r="J622" s="87">
        <f>+VLOOKUP(C622,'[10]Resumen Peso'!$B$1:$D$65536,3,0)</f>
        <v>4222.2862402097453</v>
      </c>
      <c r="N622" s="57"/>
      <c r="O622" s="57"/>
      <c r="P622" s="57"/>
      <c r="Q622" s="57"/>
      <c r="R622" s="57"/>
    </row>
    <row r="623" spans="1:18" x14ac:dyDescent="0.2">
      <c r="A623" s="78"/>
      <c r="B623" s="79">
        <f t="shared" si="9"/>
        <v>607</v>
      </c>
      <c r="C623" s="80" t="s">
        <v>650</v>
      </c>
      <c r="D623" s="81" t="str">
        <f>+"Torre de suspensión tipo S"&amp;IF(MID(C623,3,3)="220","C",IF(MID(C623,3,3)="138","S",""))&amp;IF(MID(C623,10,1)="D",2,1)&amp;" (5°)Tipo S"&amp;IF(MID(C623,3,3)="220","C",IF(MID(C623,3,3)="138","S",""))&amp;IF(MID(C623,10,1)="D",2,1)&amp;RIGHT(C623,2)</f>
        <v>Torre de suspensión tipo SS1 (5°)Tipo SS1+6</v>
      </c>
      <c r="E623" s="82" t="s">
        <v>44</v>
      </c>
      <c r="F623" s="83">
        <v>0</v>
      </c>
      <c r="G623" s="84">
        <f>VLOOKUP(C623,'[10]Resumen Peso'!$B$1:$D$65536,3,0)*$C$14</f>
        <v>7474.2970782717102</v>
      </c>
      <c r="H623" s="85"/>
      <c r="I623" s="86"/>
      <c r="J623" s="87">
        <f>+VLOOKUP(C623,'[10]Resumen Peso'!$B$1:$D$65536,3,0)</f>
        <v>4640.7110027530525</v>
      </c>
      <c r="N623" s="57"/>
      <c r="O623" s="57"/>
      <c r="P623" s="57"/>
      <c r="Q623" s="57"/>
      <c r="R623" s="57"/>
    </row>
    <row r="624" spans="1:18" x14ac:dyDescent="0.2">
      <c r="A624" s="78"/>
      <c r="B624" s="79">
        <f t="shared" si="9"/>
        <v>608</v>
      </c>
      <c r="C624" s="80" t="s">
        <v>651</v>
      </c>
      <c r="D624" s="81" t="str">
        <f>+"Torre de ángulo menor tipo A"&amp;IF(MID(C624,3,3)="220","C",IF(MID(C624,3,3)="138","S",""))&amp;IF(MID(C624,10,1)="D",2,1)&amp;" (30°)Tipo A"&amp;IF(MID(C624,3,3)="220","C",IF(MID(C624,3,3)="138","S",""))&amp;IF(MID(C624,10,1)="D",2,1)&amp;RIGHT(C624,2)</f>
        <v>Torre de ángulo menor tipo AS1 (30°)Tipo AS1-3</v>
      </c>
      <c r="E624" s="82" t="s">
        <v>44</v>
      </c>
      <c r="F624" s="83">
        <v>0</v>
      </c>
      <c r="G624" s="84">
        <f>VLOOKUP(C624,'[10]Resumen Peso'!$B$1:$D$65536,3,0)*$C$14</f>
        <v>8379.2874190980547</v>
      </c>
      <c r="H624" s="85"/>
      <c r="I624" s="86"/>
      <c r="J624" s="87">
        <f>+VLOOKUP(C624,'[10]Resumen Peso'!$B$1:$D$65536,3,0)</f>
        <v>5202.6098125109838</v>
      </c>
      <c r="N624" s="57"/>
      <c r="O624" s="57"/>
      <c r="P624" s="57"/>
      <c r="Q624" s="57"/>
      <c r="R624" s="57"/>
    </row>
    <row r="625" spans="1:18" x14ac:dyDescent="0.2">
      <c r="A625" s="78"/>
      <c r="B625" s="79">
        <f t="shared" si="9"/>
        <v>609</v>
      </c>
      <c r="C625" s="80" t="s">
        <v>652</v>
      </c>
      <c r="D625" s="81" t="str">
        <f>+"Torre de ángulo menor tipo A"&amp;IF(MID(C625,3,3)="220","C",IF(MID(C625,3,3)="138","S",""))&amp;IF(MID(C625,10,1)="D",2,1)&amp;" (30°)Tipo A"&amp;IF(MID(C625,3,3)="220","C",IF(MID(C625,3,3)="138","S",""))&amp;IF(MID(C625,10,1)="D",2,1)&amp;RIGHT(C625,2)</f>
        <v>Torre de ángulo menor tipo AS1 (30°)Tipo AS1±0</v>
      </c>
      <c r="E625" s="82" t="s">
        <v>44</v>
      </c>
      <c r="F625" s="83">
        <v>0</v>
      </c>
      <c r="G625" s="84">
        <f>VLOOKUP(C625,'[10]Resumen Peso'!$B$1:$D$65536,3,0)*$C$14</f>
        <v>9299.986036734801</v>
      </c>
      <c r="H625" s="85"/>
      <c r="I625" s="86"/>
      <c r="J625" s="87">
        <f>+VLOOKUP(C625,'[10]Resumen Peso'!$B$1:$D$65536,3,0)</f>
        <v>5774.2617230976512</v>
      </c>
      <c r="N625" s="57"/>
      <c r="O625" s="57"/>
      <c r="P625" s="57"/>
      <c r="Q625" s="57"/>
      <c r="R625" s="57"/>
    </row>
    <row r="626" spans="1:18" x14ac:dyDescent="0.2">
      <c r="A626" s="78"/>
      <c r="B626" s="79">
        <f t="shared" si="9"/>
        <v>610</v>
      </c>
      <c r="C626" s="80" t="s">
        <v>653</v>
      </c>
      <c r="D626" s="81" t="str">
        <f>+"Torre de ángulo menor tipo A"&amp;IF(MID(C626,3,3)="220","C",IF(MID(C626,3,3)="138","S",""))&amp;IF(MID(C626,10,1)="D",2,1)&amp;" (30°)Tipo A"&amp;IF(MID(C626,3,3)="220","C",IF(MID(C626,3,3)="138","S",""))&amp;IF(MID(C626,10,1)="D",2,1)&amp;RIGHT(C626,2)</f>
        <v>Torre de ángulo menor tipo AS1 (30°)Tipo AS1+3</v>
      </c>
      <c r="E626" s="82" t="s">
        <v>44</v>
      </c>
      <c r="F626" s="83">
        <v>0</v>
      </c>
      <c r="G626" s="84">
        <f>VLOOKUP(C626,'[10]Resumen Peso'!$B$1:$D$65536,3,0)*$C$14</f>
        <v>10220.684654371546</v>
      </c>
      <c r="H626" s="85"/>
      <c r="I626" s="86"/>
      <c r="J626" s="87">
        <f>+VLOOKUP(C626,'[10]Resumen Peso'!$B$1:$D$65536,3,0)</f>
        <v>6345.9136336843185</v>
      </c>
      <c r="N626" s="57"/>
      <c r="O626" s="57"/>
      <c r="P626" s="57"/>
      <c r="Q626" s="57"/>
      <c r="R626" s="57"/>
    </row>
    <row r="627" spans="1:18" x14ac:dyDescent="0.2">
      <c r="A627" s="78"/>
      <c r="B627" s="79">
        <f t="shared" si="9"/>
        <v>611</v>
      </c>
      <c r="C627" s="80" t="s">
        <v>654</v>
      </c>
      <c r="D627" s="81" t="str">
        <f>+"Torre de ángulo mayor tipo B"&amp;IF(MID(C627,3,3)="220","C",IF(MID(C627,3,3)="138","S",""))&amp;IF(MID(C627,10,1)="D",2,1)&amp;" (65°)Tipo B"&amp;IF(MID(C627,3,3)="220","C",IF(MID(C627,3,3)="138","S",""))&amp;IF(MID(C627,10,1)="D",2,1)&amp;RIGHT(C627,2)</f>
        <v>Torre de ángulo mayor tipo BS1 (65°)Tipo BS1-3</v>
      </c>
      <c r="E627" s="82" t="s">
        <v>44</v>
      </c>
      <c r="F627" s="83">
        <v>0</v>
      </c>
      <c r="G627" s="84">
        <f>VLOOKUP(C627,'[10]Resumen Peso'!$B$1:$D$65536,3,0)*$C$14</f>
        <v>11307.778622177551</v>
      </c>
      <c r="H627" s="85"/>
      <c r="I627" s="86"/>
      <c r="J627" s="87">
        <f>+VLOOKUP(C627,'[10]Resumen Peso'!$B$1:$D$65536,3,0)</f>
        <v>7020.8786350206501</v>
      </c>
      <c r="N627" s="57"/>
      <c r="O627" s="57"/>
      <c r="P627" s="57"/>
      <c r="Q627" s="57"/>
      <c r="R627" s="57"/>
    </row>
    <row r="628" spans="1:18" x14ac:dyDescent="0.2">
      <c r="A628" s="78"/>
      <c r="B628" s="79">
        <f t="shared" si="9"/>
        <v>612</v>
      </c>
      <c r="C628" s="80" t="s">
        <v>655</v>
      </c>
      <c r="D628" s="81" t="str">
        <f>+"Torre de ángulo mayor tipo B"&amp;IF(MID(C628,3,3)="220","C",IF(MID(C628,3,3)="138","S",""))&amp;IF(MID(C628,10,1)="D",2,1)&amp;" (65°)Tipo B"&amp;IF(MID(C628,3,3)="220","C",IF(MID(C628,3,3)="138","S",""))&amp;IF(MID(C628,10,1)="D",2,1)&amp;RIGHT(C628,2)</f>
        <v>Torre de ángulo mayor tipo BS1 (65°)Tipo BS1±0</v>
      </c>
      <c r="E628" s="82" t="s">
        <v>44</v>
      </c>
      <c r="F628" s="83">
        <v>0</v>
      </c>
      <c r="G628" s="84">
        <f>VLOOKUP(C628,'[10]Resumen Peso'!$B$1:$D$65536,3,0)*$C$14</f>
        <v>12592.181093738922</v>
      </c>
      <c r="H628" s="85"/>
      <c r="I628" s="86"/>
      <c r="J628" s="87">
        <f>+VLOOKUP(C628,'[10]Resumen Peso'!$B$1:$D$65536,3,0)</f>
        <v>7818.3503730742204</v>
      </c>
      <c r="N628" s="57"/>
      <c r="O628" s="57"/>
      <c r="P628" s="57"/>
      <c r="Q628" s="57"/>
      <c r="R628" s="57"/>
    </row>
    <row r="629" spans="1:18" x14ac:dyDescent="0.2">
      <c r="A629" s="78"/>
      <c r="B629" s="79">
        <f t="shared" si="9"/>
        <v>613</v>
      </c>
      <c r="C629" s="80" t="s">
        <v>656</v>
      </c>
      <c r="D629" s="81" t="str">
        <f>+"Torre de ángulo mayor tipo B"&amp;IF(MID(C629,3,3)="220","C",IF(MID(C629,3,3)="138","S",""))&amp;IF(MID(C629,10,1)="D",2,1)&amp;" (65°)Tipo B"&amp;IF(MID(C629,3,3)="220","C",IF(MID(C629,3,3)="138","S",""))&amp;IF(MID(C629,10,1)="D",2,1)&amp;RIGHT(C629,2)</f>
        <v>Torre de ángulo mayor tipo BS1 (65°)Tipo BS1+3</v>
      </c>
      <c r="E629" s="82" t="s">
        <v>44</v>
      </c>
      <c r="F629" s="83">
        <v>0</v>
      </c>
      <c r="G629" s="84">
        <f>VLOOKUP(C629,'[10]Resumen Peso'!$B$1:$D$65536,3,0)*$C$14</f>
        <v>14103.242824987594</v>
      </c>
      <c r="H629" s="85"/>
      <c r="I629" s="86"/>
      <c r="J629" s="87">
        <f>+VLOOKUP(C629,'[10]Resumen Peso'!$B$1:$D$65536,3,0)</f>
        <v>8756.5524178431278</v>
      </c>
      <c r="N629" s="57"/>
      <c r="O629" s="57"/>
      <c r="P629" s="57"/>
      <c r="Q629" s="57"/>
      <c r="R629" s="57"/>
    </row>
    <row r="630" spans="1:18" x14ac:dyDescent="0.2">
      <c r="A630" s="78"/>
      <c r="B630" s="79">
        <f t="shared" si="9"/>
        <v>614</v>
      </c>
      <c r="C630" s="80" t="s">
        <v>657</v>
      </c>
      <c r="D630" s="81" t="str">
        <f>+"Torre de anclaje, retención intermedia y terminal (15°) Tipo R"&amp;IF(MID(C630,3,3)="220","C",IF(MID(C630,3,3)="138","S",""))&amp;IF(MID(C630,10,1)="D",2,1)&amp;RIGHT(C630,2)</f>
        <v>Torre de anclaje, retención intermedia y terminal (15°) Tipo RS1-3</v>
      </c>
      <c r="E630" s="82" t="s">
        <v>44</v>
      </c>
      <c r="F630" s="83">
        <v>0</v>
      </c>
      <c r="G630" s="84">
        <f>VLOOKUP(C630,'[10]Resumen Peso'!$B$1:$D$65536,3,0)*$C$14</f>
        <v>14559.495322557032</v>
      </c>
      <c r="H630" s="85"/>
      <c r="I630" s="86"/>
      <c r="J630" s="87">
        <f>+VLOOKUP(C630,'[10]Resumen Peso'!$B$1:$D$65536,3,0)</f>
        <v>9039.834706910724</v>
      </c>
      <c r="N630" s="57"/>
      <c r="O630" s="57"/>
      <c r="P630" s="57"/>
      <c r="Q630" s="57"/>
      <c r="R630" s="57"/>
    </row>
    <row r="631" spans="1:18" x14ac:dyDescent="0.2">
      <c r="A631" s="78"/>
      <c r="B631" s="79">
        <f t="shared" si="9"/>
        <v>615</v>
      </c>
      <c r="C631" s="80" t="s">
        <v>658</v>
      </c>
      <c r="D631" s="81" t="str">
        <f>+"Torre de anclaje, retención intermedia y terminal (15°) Tipo R"&amp;IF(MID(C631,3,3)="220","C",IF(MID(C631,3,3)="138","S",""))&amp;IF(MID(C631,10,1)="D",2,1)&amp;RIGHT(C631,2)</f>
        <v>Torre de anclaje, retención intermedia y terminal (15°) Tipo RS1±0</v>
      </c>
      <c r="E631" s="82" t="s">
        <v>44</v>
      </c>
      <c r="F631" s="83">
        <v>0</v>
      </c>
      <c r="G631" s="84">
        <f>VLOOKUP(C631,'[10]Resumen Peso'!$B$1:$D$65536,3,0)*$C$14</f>
        <v>16231.321429829466</v>
      </c>
      <c r="H631" s="85"/>
      <c r="I631" s="86"/>
      <c r="J631" s="87">
        <f>+VLOOKUP(C631,'[10]Resumen Peso'!$B$1:$D$65536,3,0)</f>
        <v>10077.853630892669</v>
      </c>
      <c r="N631" s="57"/>
      <c r="O631" s="57"/>
      <c r="P631" s="57"/>
      <c r="Q631" s="57"/>
      <c r="R631" s="57"/>
    </row>
    <row r="632" spans="1:18" x14ac:dyDescent="0.2">
      <c r="A632" s="78"/>
      <c r="B632" s="79">
        <f t="shared" si="9"/>
        <v>616</v>
      </c>
      <c r="C632" s="80" t="s">
        <v>659</v>
      </c>
      <c r="D632" s="81" t="str">
        <f>+"Torre de anclaje, retención intermedia y terminal (15°) Tipo R"&amp;IF(MID(C632,3,3)="220","C",IF(MID(C632,3,3)="138","S",""))&amp;IF(MID(C632,10,1)="D",2,1)&amp;RIGHT(C632,2)</f>
        <v>Torre de anclaje, retención intermedia y terminal (15°) Tipo RS1+3</v>
      </c>
      <c r="E632" s="82" t="s">
        <v>44</v>
      </c>
      <c r="F632" s="83">
        <v>0</v>
      </c>
      <c r="G632" s="84">
        <f>VLOOKUP(C632,'[10]Resumen Peso'!$B$1:$D$65536,3,0)*$C$14</f>
        <v>17903.147537101901</v>
      </c>
      <c r="H632" s="85"/>
      <c r="I632" s="86"/>
      <c r="J632" s="87">
        <f>+VLOOKUP(C632,'[10]Resumen Peso'!$B$1:$D$65536,3,0)</f>
        <v>11115.872554874613</v>
      </c>
      <c r="N632" s="57"/>
      <c r="O632" s="57"/>
      <c r="P632" s="57"/>
      <c r="Q632" s="57"/>
      <c r="R632" s="57"/>
    </row>
    <row r="633" spans="1:18" x14ac:dyDescent="0.2">
      <c r="A633" s="78"/>
      <c r="B633" s="79">
        <f t="shared" si="9"/>
        <v>617</v>
      </c>
      <c r="C633" s="80" t="s">
        <v>660</v>
      </c>
      <c r="D633" s="81" t="str">
        <f>+"Torre de suspensión tipo S"&amp;IF(MID(C633,3,3)="220","C",IF(MID(C633,3,3)="138","S",""))&amp;IF(MID(C633,10,1)="D",2,1)&amp;" (5°)Tipo S"&amp;IF(MID(C633,3,3)="220","C",IF(MID(C633,3,3)="138","S",""))&amp;IF(MID(C633,10,1)="D",2,1)&amp;RIGHT(C633,2)</f>
        <v>Torre de suspensión tipo SS2 (5°)Tipo SS2-6</v>
      </c>
      <c r="E633" s="82" t="s">
        <v>44</v>
      </c>
      <c r="F633" s="83">
        <v>0</v>
      </c>
      <c r="G633" s="84">
        <f>VLOOKUP(C633,'[10]Resumen Peso'!$B$1:$D$65536,3,0)*$C$14</f>
        <v>7661.1551231776175</v>
      </c>
      <c r="H633" s="85"/>
      <c r="I633" s="86"/>
      <c r="J633" s="87">
        <f>+VLOOKUP(C633,'[10]Resumen Peso'!$B$1:$D$65536,3,0)</f>
        <v>4756.7291614998658</v>
      </c>
      <c r="N633" s="57"/>
      <c r="O633" s="57"/>
      <c r="P633" s="57"/>
      <c r="Q633" s="57"/>
      <c r="R633" s="57"/>
    </row>
    <row r="634" spans="1:18" x14ac:dyDescent="0.2">
      <c r="A634" s="78"/>
      <c r="B634" s="79">
        <f t="shared" si="9"/>
        <v>618</v>
      </c>
      <c r="C634" s="80" t="s">
        <v>661</v>
      </c>
      <c r="D634" s="81" t="str">
        <f>+"Torre de suspensión tipo S"&amp;IF(MID(C634,3,3)="220","C",IF(MID(C634,3,3)="138","S",""))&amp;IF(MID(C634,10,1)="D",2,1)&amp;" (5°)Tipo S"&amp;IF(MID(C634,3,3)="220","C",IF(MID(C634,3,3)="138","S",""))&amp;IF(MID(C634,10,1)="D",2,1)&amp;RIGHT(C634,2)</f>
        <v>Torre de suspensión tipo SS2 (5°)Tipo SS2-3</v>
      </c>
      <c r="E634" s="82" t="s">
        <v>44</v>
      </c>
      <c r="F634" s="83">
        <v>0</v>
      </c>
      <c r="G634" s="84">
        <f>VLOOKUP(C634,'[10]Resumen Peso'!$B$1:$D$65536,3,0)*$C$14</f>
        <v>8765.4657715635803</v>
      </c>
      <c r="H634" s="85"/>
      <c r="I634" s="86"/>
      <c r="J634" s="87">
        <f>+VLOOKUP(C634,'[10]Resumen Peso'!$B$1:$D$65536,3,0)</f>
        <v>5442.3838154097566</v>
      </c>
      <c r="N634" s="57"/>
      <c r="O634" s="57"/>
      <c r="P634" s="57"/>
      <c r="Q634" s="57"/>
      <c r="R634" s="57"/>
    </row>
    <row r="635" spans="1:18" x14ac:dyDescent="0.2">
      <c r="A635" s="78"/>
      <c r="B635" s="79">
        <f t="shared" si="9"/>
        <v>619</v>
      </c>
      <c r="C635" s="80" t="s">
        <v>662</v>
      </c>
      <c r="D635" s="81" t="str">
        <f>+"Torre de suspensión tipo S"&amp;IF(MID(C635,3,3)="220","C",IF(MID(C635,3,3)="138","S",""))&amp;IF(MID(C635,10,1)="D",2,1)&amp;" (5°)Tipo S"&amp;IF(MID(C635,3,3)="220","C",IF(MID(C635,3,3)="138","S",""))&amp;IF(MID(C635,10,1)="D",2,1)&amp;RIGHT(C635,2)</f>
        <v>Torre de suspensión tipo SS2 (5°)Tipo SS2±0</v>
      </c>
      <c r="E635" s="82" t="s">
        <v>44</v>
      </c>
      <c r="F635" s="83">
        <v>0</v>
      </c>
      <c r="G635" s="84">
        <f>VLOOKUP(C635,'[10]Resumen Peso'!$B$1:$D$65536,3,0)*$C$14</f>
        <v>9859.9165034460966</v>
      </c>
      <c r="H635" s="85"/>
      <c r="I635" s="86"/>
      <c r="J635" s="87">
        <f>+VLOOKUP(C635,'[10]Resumen Peso'!$B$1:$D$65536,3,0)</f>
        <v>6121.9165527668802</v>
      </c>
      <c r="N635" s="57"/>
      <c r="O635" s="57"/>
      <c r="P635" s="57"/>
      <c r="Q635" s="57"/>
      <c r="R635" s="57"/>
    </row>
    <row r="636" spans="1:18" x14ac:dyDescent="0.2">
      <c r="A636" s="78"/>
      <c r="B636" s="79">
        <f t="shared" si="9"/>
        <v>620</v>
      </c>
      <c r="C636" s="80" t="s">
        <v>663</v>
      </c>
      <c r="D636" s="81" t="str">
        <f>+"Torre de suspensión tipo S"&amp;IF(MID(C636,3,3)="220","C",IF(MID(C636,3,3)="138","S",""))&amp;IF(MID(C636,10,1)="D",2,1)&amp;" (5°)Tipo S"&amp;IF(MID(C636,3,3)="220","C",IF(MID(C636,3,3)="138","S",""))&amp;IF(MID(C636,10,1)="D",2,1)&amp;RIGHT(C636,2)</f>
        <v>Torre de suspensión tipo SS2 (5°)Tipo SS2+3</v>
      </c>
      <c r="E636" s="82" t="s">
        <v>44</v>
      </c>
      <c r="F636" s="83">
        <v>0</v>
      </c>
      <c r="G636" s="84">
        <f>VLOOKUP(C636,'[10]Resumen Peso'!$B$1:$D$65536,3,0)*$C$14</f>
        <v>10944.507318825168</v>
      </c>
      <c r="H636" s="85"/>
      <c r="I636" s="86"/>
      <c r="J636" s="87">
        <f>+VLOOKUP(C636,'[10]Resumen Peso'!$B$1:$D$65536,3,0)</f>
        <v>6795.3273735712373</v>
      </c>
      <c r="N636" s="57"/>
      <c r="O636" s="57"/>
      <c r="P636" s="57"/>
      <c r="Q636" s="57"/>
      <c r="R636" s="57"/>
    </row>
    <row r="637" spans="1:18" x14ac:dyDescent="0.2">
      <c r="A637" s="78"/>
      <c r="B637" s="79">
        <f t="shared" si="9"/>
        <v>621</v>
      </c>
      <c r="C637" s="80" t="s">
        <v>664</v>
      </c>
      <c r="D637" s="81" t="str">
        <f>+"Torre de suspensión tipo S"&amp;IF(MID(C637,3,3)="220","C",IF(MID(C637,3,3)="138","S",""))&amp;IF(MID(C637,10,1)="D",2,1)&amp;" (5°)Tipo S"&amp;IF(MID(C637,3,3)="220","C",IF(MID(C637,3,3)="138","S",""))&amp;IF(MID(C637,10,1)="D",2,1)&amp;RIGHT(C637,2)</f>
        <v>Torre de suspensión tipo SS2 (5°)Tipo SS2+6</v>
      </c>
      <c r="E637" s="82" t="s">
        <v>44</v>
      </c>
      <c r="F637" s="83">
        <v>0</v>
      </c>
      <c r="G637" s="84">
        <f>VLOOKUP(C637,'[10]Resumen Peso'!$B$1:$D$65536,3,0)*$C$14</f>
        <v>12029.098134204238</v>
      </c>
      <c r="H637" s="85"/>
      <c r="I637" s="86"/>
      <c r="J637" s="87">
        <f>+VLOOKUP(C637,'[10]Resumen Peso'!$B$1:$D$65536,3,0)</f>
        <v>7468.7381943755936</v>
      </c>
      <c r="N637" s="57"/>
      <c r="O637" s="57"/>
      <c r="P637" s="57"/>
      <c r="Q637" s="57"/>
      <c r="R637" s="57"/>
    </row>
    <row r="638" spans="1:18" x14ac:dyDescent="0.2">
      <c r="A638" s="78"/>
      <c r="B638" s="79">
        <f t="shared" si="9"/>
        <v>622</v>
      </c>
      <c r="C638" s="80" t="s">
        <v>665</v>
      </c>
      <c r="D638" s="81" t="str">
        <f>+"Torre de ángulo menor tipo A"&amp;IF(MID(C638,3,3)="220","C",IF(MID(C638,3,3)="138","S",""))&amp;IF(MID(C638,10,1)="D",2,1)&amp;" (30°)Tipo A"&amp;IF(MID(C638,3,3)="220","C",IF(MID(C638,3,3)="138","S",""))&amp;IF(MID(C638,10,1)="D",2,1)&amp;RIGHT(C638,2)</f>
        <v>Torre de ángulo menor tipo AS2 (30°)Tipo AS2-3</v>
      </c>
      <c r="E638" s="82" t="s">
        <v>44</v>
      </c>
      <c r="F638" s="83">
        <v>0</v>
      </c>
      <c r="G638" s="84">
        <f>VLOOKUP(C638,'[10]Resumen Peso'!$B$1:$D$65536,3,0)*$C$14</f>
        <v>13485.585280260289</v>
      </c>
      <c r="H638" s="85"/>
      <c r="I638" s="86"/>
      <c r="J638" s="87">
        <f>+VLOOKUP(C638,'[10]Resumen Peso'!$B$1:$D$65536,3,0)</f>
        <v>8373.0554637172118</v>
      </c>
      <c r="N638" s="57"/>
      <c r="O638" s="57"/>
      <c r="P638" s="57"/>
      <c r="Q638" s="57"/>
      <c r="R638" s="57"/>
    </row>
    <row r="639" spans="1:18" x14ac:dyDescent="0.2">
      <c r="A639" s="78"/>
      <c r="B639" s="79">
        <f t="shared" si="9"/>
        <v>623</v>
      </c>
      <c r="C639" s="80" t="s">
        <v>666</v>
      </c>
      <c r="D639" s="81" t="str">
        <f>+"Torre de ángulo menor tipo A"&amp;IF(MID(C639,3,3)="220","C",IF(MID(C639,3,3)="138","S",""))&amp;IF(MID(C639,10,1)="D",2,1)&amp;" (30°)Tipo A"&amp;IF(MID(C639,3,3)="220","C",IF(MID(C639,3,3)="138","S",""))&amp;IF(MID(C639,10,1)="D",2,1)&amp;RIGHT(C639,2)</f>
        <v>Torre de ángulo menor tipo AS2 (30°)Tipo AS2±0</v>
      </c>
      <c r="E639" s="82" t="s">
        <v>44</v>
      </c>
      <c r="F639" s="83">
        <v>0</v>
      </c>
      <c r="G639" s="84">
        <f>VLOOKUP(C639,'[10]Resumen Peso'!$B$1:$D$65536,3,0)*$C$14</f>
        <v>14967.353252231174</v>
      </c>
      <c r="H639" s="85"/>
      <c r="I639" s="86"/>
      <c r="J639" s="87">
        <f>+VLOOKUP(C639,'[10]Resumen Peso'!$B$1:$D$65536,3,0)</f>
        <v>9293.0693271001237</v>
      </c>
      <c r="N639" s="57"/>
      <c r="O639" s="57"/>
      <c r="P639" s="57"/>
      <c r="Q639" s="57"/>
      <c r="R639" s="57"/>
    </row>
    <row r="640" spans="1:18" x14ac:dyDescent="0.2">
      <c r="A640" s="78"/>
      <c r="B640" s="79">
        <f t="shared" si="9"/>
        <v>624</v>
      </c>
      <c r="C640" s="80" t="s">
        <v>667</v>
      </c>
      <c r="D640" s="81" t="str">
        <f>+"Torre de ángulo menor tipo A"&amp;IF(MID(C640,3,3)="220","C",IF(MID(C640,3,3)="138","S",""))&amp;IF(MID(C640,10,1)="D",2,1)&amp;" (30°)Tipo A"&amp;IF(MID(C640,3,3)="220","C",IF(MID(C640,3,3)="138","S",""))&amp;IF(MID(C640,10,1)="D",2,1)&amp;RIGHT(C640,2)</f>
        <v>Torre de ángulo menor tipo AS2 (30°)Tipo AS2+3</v>
      </c>
      <c r="E640" s="82" t="s">
        <v>44</v>
      </c>
      <c r="F640" s="83">
        <v>0</v>
      </c>
      <c r="G640" s="84">
        <f>VLOOKUP(C640,'[10]Resumen Peso'!$B$1:$D$65536,3,0)*$C$14</f>
        <v>16449.121224202059</v>
      </c>
      <c r="H640" s="85"/>
      <c r="I640" s="86"/>
      <c r="J640" s="87">
        <f>+VLOOKUP(C640,'[10]Resumen Peso'!$B$1:$D$65536,3,0)</f>
        <v>10213.083190483036</v>
      </c>
      <c r="N640" s="57"/>
      <c r="O640" s="57"/>
      <c r="P640" s="57"/>
      <c r="Q640" s="57"/>
      <c r="R640" s="57"/>
    </row>
    <row r="641" spans="1:18" x14ac:dyDescent="0.2">
      <c r="A641" s="78"/>
      <c r="B641" s="79">
        <f t="shared" si="9"/>
        <v>625</v>
      </c>
      <c r="C641" s="80" t="s">
        <v>668</v>
      </c>
      <c r="D641" s="81" t="str">
        <f>+"Torre de ángulo mayor tipo B"&amp;IF(MID(C641,3,3)="220","C",IF(MID(C641,3,3)="138","S",""))&amp;IF(MID(C641,10,1)="D",2,1)&amp;" (65°)Tipo B"&amp;IF(MID(C641,3,3)="220","C",IF(MID(C641,3,3)="138","S",""))&amp;IF(MID(C641,10,1)="D",2,1)&amp;RIGHT(C641,2)</f>
        <v>Torre de ángulo mayor tipo BS2 (65°)Tipo BS2-3</v>
      </c>
      <c r="E641" s="82" t="s">
        <v>44</v>
      </c>
      <c r="F641" s="83">
        <v>0</v>
      </c>
      <c r="G641" s="84">
        <f>VLOOKUP(C641,'[10]Resumen Peso'!$B$1:$D$65536,3,0)*$C$14</f>
        <v>18198.685080561871</v>
      </c>
      <c r="H641" s="85"/>
      <c r="I641" s="86"/>
      <c r="J641" s="87">
        <f>+VLOOKUP(C641,'[10]Resumen Peso'!$B$1:$D$65536,3,0)</f>
        <v>11299.368650266426</v>
      </c>
      <c r="N641" s="57"/>
      <c r="O641" s="57"/>
      <c r="P641" s="57"/>
      <c r="Q641" s="57"/>
      <c r="R641" s="57"/>
    </row>
    <row r="642" spans="1:18" x14ac:dyDescent="0.2">
      <c r="A642" s="78"/>
      <c r="B642" s="79">
        <f t="shared" si="9"/>
        <v>626</v>
      </c>
      <c r="C642" s="80" t="s">
        <v>669</v>
      </c>
      <c r="D642" s="81" t="str">
        <f>+"Torre de ángulo mayor tipo B"&amp;IF(MID(C642,3,3)="220","C",IF(MID(C642,3,3)="138","S",""))&amp;IF(MID(C642,10,1)="D",2,1)&amp;" (65°)Tipo B"&amp;IF(MID(C642,3,3)="220","C",IF(MID(C642,3,3)="138","S",""))&amp;IF(MID(C642,10,1)="D",2,1)&amp;RIGHT(C642,2)</f>
        <v>Torre de ángulo mayor tipo BS2 (65°)Tipo BS2±0</v>
      </c>
      <c r="E642" s="82" t="s">
        <v>44</v>
      </c>
      <c r="F642" s="83">
        <v>0</v>
      </c>
      <c r="G642" s="84">
        <f>VLOOKUP(C642,'[10]Resumen Peso'!$B$1:$D$65536,3,0)*$C$14</f>
        <v>20265.796303521012</v>
      </c>
      <c r="H642" s="85"/>
      <c r="I642" s="86"/>
      <c r="J642" s="87">
        <f>+VLOOKUP(C642,'[10]Resumen Peso'!$B$1:$D$65536,3,0)</f>
        <v>12582.815868893569</v>
      </c>
      <c r="N642" s="57"/>
      <c r="O642" s="57"/>
      <c r="P642" s="57"/>
      <c r="Q642" s="57"/>
      <c r="R642" s="57"/>
    </row>
    <row r="643" spans="1:18" x14ac:dyDescent="0.2">
      <c r="A643" s="78"/>
      <c r="B643" s="79">
        <f t="shared" si="9"/>
        <v>627</v>
      </c>
      <c r="C643" s="80" t="s">
        <v>670</v>
      </c>
      <c r="D643" s="81" t="str">
        <f>+"Torre de ángulo mayor tipo B"&amp;IF(MID(C643,3,3)="220","C",IF(MID(C643,3,3)="138","S",""))&amp;IF(MID(C643,10,1)="D",2,1)&amp;" (65°)Tipo B"&amp;IF(MID(C643,3,3)="220","C",IF(MID(C643,3,3)="138","S",""))&amp;IF(MID(C643,10,1)="D",2,1)&amp;RIGHT(C643,2)</f>
        <v>Torre de ángulo mayor tipo BS2 (65°)Tipo BS2+3</v>
      </c>
      <c r="E643" s="82" t="s">
        <v>44</v>
      </c>
      <c r="F643" s="83">
        <v>0</v>
      </c>
      <c r="G643" s="84">
        <f>VLOOKUP(C643,'[10]Resumen Peso'!$B$1:$D$65536,3,0)*$C$14</f>
        <v>22697.691859943538</v>
      </c>
      <c r="H643" s="85"/>
      <c r="I643" s="86"/>
      <c r="J643" s="87">
        <f>+VLOOKUP(C643,'[10]Resumen Peso'!$B$1:$D$65536,3,0)</f>
        <v>14092.753773160799</v>
      </c>
      <c r="N643" s="57"/>
      <c r="O643" s="57"/>
      <c r="P643" s="57"/>
      <c r="Q643" s="57"/>
      <c r="R643" s="57"/>
    </row>
    <row r="644" spans="1:18" x14ac:dyDescent="0.2">
      <c r="A644" s="78"/>
      <c r="B644" s="79">
        <f t="shared" si="9"/>
        <v>628</v>
      </c>
      <c r="C644" s="80" t="s">
        <v>671</v>
      </c>
      <c r="D644" s="81" t="str">
        <f>+"Torre de anclaje, retención intermedia y terminal (15°) Tipo R"&amp;IF(MID(C644,3,3)="220","C",IF(MID(C644,3,3)="138","S",""))&amp;IF(MID(C644,10,1)="D",2,1)&amp;RIGHT(C644,2)</f>
        <v>Torre de anclaje, retención intermedia y terminal (15°) Tipo RS2-3</v>
      </c>
      <c r="E644" s="82" t="s">
        <v>44</v>
      </c>
      <c r="F644" s="83">
        <v>0</v>
      </c>
      <c r="G644" s="84">
        <f>VLOOKUP(C644,'[10]Resumen Peso'!$B$1:$D$65536,3,0)*$C$14</f>
        <v>23431.982457409013</v>
      </c>
      <c r="H644" s="85"/>
      <c r="I644" s="86"/>
      <c r="J644" s="87">
        <f>+VLOOKUP(C644,'[10]Resumen Peso'!$B$1:$D$65536,3,0)</f>
        <v>14548.666940538418</v>
      </c>
      <c r="N644" s="57"/>
      <c r="O644" s="57"/>
      <c r="P644" s="57"/>
      <c r="Q644" s="57"/>
      <c r="R644" s="57"/>
    </row>
    <row r="645" spans="1:18" x14ac:dyDescent="0.2">
      <c r="A645" s="78"/>
      <c r="B645" s="79">
        <f t="shared" si="9"/>
        <v>629</v>
      </c>
      <c r="C645" s="80" t="s">
        <v>672</v>
      </c>
      <c r="D645" s="81" t="str">
        <f>+"Torre de anclaje, retención intermedia y terminal (15°) Tipo R"&amp;IF(MID(C645,3,3)="220","C",IF(MID(C645,3,3)="138","S",""))&amp;IF(MID(C645,10,1)="D",2,1)&amp;RIGHT(C645,2)</f>
        <v>Torre de anclaje, retención intermedia y terminal (15°) Tipo RS2±0</v>
      </c>
      <c r="E645" s="82" t="s">
        <v>44</v>
      </c>
      <c r="F645" s="83">
        <v>0</v>
      </c>
      <c r="G645" s="84">
        <f>VLOOKUP(C645,'[10]Resumen Peso'!$B$1:$D$65536,3,0)*$C$14</f>
        <v>26122.611435238585</v>
      </c>
      <c r="H645" s="85"/>
      <c r="I645" s="86"/>
      <c r="J645" s="87">
        <f>+VLOOKUP(C645,'[10]Resumen Peso'!$B$1:$D$65536,3,0)</f>
        <v>16219.24965500381</v>
      </c>
      <c r="N645" s="57"/>
      <c r="O645" s="57"/>
      <c r="P645" s="57"/>
      <c r="Q645" s="57"/>
      <c r="R645" s="57"/>
    </row>
    <row r="646" spans="1:18" x14ac:dyDescent="0.2">
      <c r="A646" s="78"/>
      <c r="B646" s="79">
        <f t="shared" si="9"/>
        <v>630</v>
      </c>
      <c r="C646" s="80" t="s">
        <v>673</v>
      </c>
      <c r="D646" s="81" t="str">
        <f>+"Torre de anclaje, retención intermedia y terminal (15°) Tipo R"&amp;IF(MID(C646,3,3)="220","C",IF(MID(C646,3,3)="138","S",""))&amp;IF(MID(C646,10,1)="D",2,1)&amp;RIGHT(C646,2)</f>
        <v>Torre de anclaje, retención intermedia y terminal (15°) Tipo RS2+3</v>
      </c>
      <c r="E646" s="82" t="s">
        <v>44</v>
      </c>
      <c r="F646" s="83">
        <v>0</v>
      </c>
      <c r="G646" s="84">
        <f>VLOOKUP(C646,'[10]Resumen Peso'!$B$1:$D$65536,3,0)*$C$14</f>
        <v>28813.240413068157</v>
      </c>
      <c r="H646" s="85"/>
      <c r="I646" s="86"/>
      <c r="J646" s="87">
        <f>+VLOOKUP(C646,'[10]Resumen Peso'!$B$1:$D$65536,3,0)</f>
        <v>17889.832369469201</v>
      </c>
      <c r="N646" s="57"/>
      <c r="O646" s="57"/>
      <c r="P646" s="57"/>
      <c r="Q646" s="57"/>
      <c r="R646" s="57"/>
    </row>
    <row r="647" spans="1:18" x14ac:dyDescent="0.2">
      <c r="A647" s="78"/>
      <c r="B647" s="79">
        <f t="shared" si="9"/>
        <v>631</v>
      </c>
      <c r="C647" s="80" t="s">
        <v>674</v>
      </c>
      <c r="D647" s="81" t="str">
        <f>+"Torre de suspensión tipo S"&amp;IF(MID(C647,3,3)="220","C",IF(MID(C647,3,3)="138","S",""))&amp;IF(MID(C647,10,1)="D",2,1)&amp;" (5°)Tipo S"&amp;IF(MID(C647,3,3)="220","C",IF(MID(C647,3,3)="138","S",""))&amp;IF(MID(C647,10,1)="D",2,1)&amp;RIGHT(C647,2)</f>
        <v>Torre de suspensión tipo SS2 (5°)Tipo SS2-6</v>
      </c>
      <c r="E647" s="82" t="s">
        <v>44</v>
      </c>
      <c r="F647" s="83">
        <v>0</v>
      </c>
      <c r="G647" s="84">
        <f>VLOOKUP(C647,'[10]Resumen Peso'!$B$1:$D$65536,3,0)*$C$14</f>
        <v>6946.6906214644951</v>
      </c>
      <c r="H647" s="85"/>
      <c r="I647" s="86"/>
      <c r="J647" s="87">
        <f>+VLOOKUP(C647,'[10]Resumen Peso'!$B$1:$D$65536,3,0)</f>
        <v>4313.1258046283137</v>
      </c>
      <c r="N647" s="57"/>
      <c r="O647" s="57"/>
      <c r="P647" s="57"/>
      <c r="Q647" s="57"/>
      <c r="R647" s="57"/>
    </row>
    <row r="648" spans="1:18" x14ac:dyDescent="0.2">
      <c r="A648" s="78"/>
      <c r="B648" s="79">
        <f t="shared" si="9"/>
        <v>632</v>
      </c>
      <c r="C648" s="80" t="s">
        <v>675</v>
      </c>
      <c r="D648" s="81" t="str">
        <f>+"Torre de suspensión tipo S"&amp;IF(MID(C648,3,3)="220","C",IF(MID(C648,3,3)="138","S",""))&amp;IF(MID(C648,10,1)="D",2,1)&amp;" (5°)Tipo S"&amp;IF(MID(C648,3,3)="220","C",IF(MID(C648,3,3)="138","S",""))&amp;IF(MID(C648,10,1)="D",2,1)&amp;RIGHT(C648,2)</f>
        <v>Torre de suspensión tipo SS2 (5°)Tipo SS2-3</v>
      </c>
      <c r="E648" s="82" t="s">
        <v>44</v>
      </c>
      <c r="F648" s="83">
        <v>0</v>
      </c>
      <c r="G648" s="84">
        <f>VLOOKUP(C648,'[10]Resumen Peso'!$B$1:$D$65536,3,0)*$C$14</f>
        <v>7948.015395729647</v>
      </c>
      <c r="H648" s="85"/>
      <c r="I648" s="86"/>
      <c r="J648" s="87">
        <f>+VLOOKUP(C648,'[10]Resumen Peso'!$B$1:$D$65536,3,0)</f>
        <v>4934.8376323224848</v>
      </c>
      <c r="N648" s="57"/>
      <c r="O648" s="57"/>
      <c r="P648" s="57"/>
      <c r="Q648" s="57"/>
      <c r="R648" s="57"/>
    </row>
    <row r="649" spans="1:18" x14ac:dyDescent="0.2">
      <c r="A649" s="78"/>
      <c r="B649" s="79">
        <f t="shared" si="9"/>
        <v>633</v>
      </c>
      <c r="C649" s="80" t="s">
        <v>676</v>
      </c>
      <c r="D649" s="81" t="str">
        <f>+"Torre de suspensión tipo S"&amp;IF(MID(C649,3,3)="220","C",IF(MID(C649,3,3)="138","S",""))&amp;IF(MID(C649,10,1)="D",2,1)&amp;" (5°)Tipo S"&amp;IF(MID(C649,3,3)="220","C",IF(MID(C649,3,3)="138","S",""))&amp;IF(MID(C649,10,1)="D",2,1)&amp;RIGHT(C649,2)</f>
        <v>Torre de suspensión tipo SS2 (5°)Tipo SS2±0</v>
      </c>
      <c r="E649" s="82" t="s">
        <v>44</v>
      </c>
      <c r="F649" s="83">
        <v>0</v>
      </c>
      <c r="G649" s="84">
        <f>VLOOKUP(C649,'[10]Resumen Peso'!$B$1:$D$65536,3,0)*$C$14</f>
        <v>8940.3997702245742</v>
      </c>
      <c r="H649" s="85"/>
      <c r="I649" s="86"/>
      <c r="J649" s="87">
        <f>+VLOOKUP(C649,'[10]Resumen Peso'!$B$1:$D$65536,3,0)</f>
        <v>5550.9984615551011</v>
      </c>
      <c r="N649" s="57"/>
      <c r="O649" s="57"/>
      <c r="P649" s="57"/>
      <c r="Q649" s="57"/>
      <c r="R649" s="57"/>
    </row>
    <row r="650" spans="1:18" x14ac:dyDescent="0.2">
      <c r="A650" s="78"/>
      <c r="B650" s="79">
        <f t="shared" si="9"/>
        <v>634</v>
      </c>
      <c r="C650" s="80" t="s">
        <v>677</v>
      </c>
      <c r="D650" s="81" t="str">
        <f>+"Torre de suspensión tipo S"&amp;IF(MID(C650,3,3)="220","C",IF(MID(C650,3,3)="138","S",""))&amp;IF(MID(C650,10,1)="D",2,1)&amp;" (5°)Tipo S"&amp;IF(MID(C650,3,3)="220","C",IF(MID(C650,3,3)="138","S",""))&amp;IF(MID(C650,10,1)="D",2,1)&amp;RIGHT(C650,2)</f>
        <v>Torre de suspensión tipo SS2 (5°)Tipo SS2+3</v>
      </c>
      <c r="E650" s="82" t="s">
        <v>44</v>
      </c>
      <c r="F650" s="83">
        <v>0</v>
      </c>
      <c r="G650" s="84">
        <f>VLOOKUP(C650,'[10]Resumen Peso'!$B$1:$D$65536,3,0)*$C$14</f>
        <v>9923.8437449492794</v>
      </c>
      <c r="H650" s="85"/>
      <c r="I650" s="86"/>
      <c r="J650" s="87">
        <f>+VLOOKUP(C650,'[10]Resumen Peso'!$B$1:$D$65536,3,0)</f>
        <v>6161.6082923261629</v>
      </c>
      <c r="N650" s="57"/>
      <c r="O650" s="57"/>
      <c r="P650" s="57"/>
      <c r="Q650" s="57"/>
      <c r="R650" s="57"/>
    </row>
    <row r="651" spans="1:18" x14ac:dyDescent="0.2">
      <c r="A651" s="78"/>
      <c r="B651" s="79">
        <f t="shared" si="9"/>
        <v>635</v>
      </c>
      <c r="C651" s="80" t="s">
        <v>678</v>
      </c>
      <c r="D651" s="81" t="str">
        <f>+"Torre de suspensión tipo S"&amp;IF(MID(C651,3,3)="220","C",IF(MID(C651,3,3)="138","S",""))&amp;IF(MID(C651,10,1)="D",2,1)&amp;" (5°)Tipo S"&amp;IF(MID(C651,3,3)="220","C",IF(MID(C651,3,3)="138","S",""))&amp;IF(MID(C651,10,1)="D",2,1)&amp;RIGHT(C651,2)</f>
        <v>Torre de suspensión tipo SS2 (5°)Tipo SS2+6</v>
      </c>
      <c r="E651" s="82" t="s">
        <v>44</v>
      </c>
      <c r="F651" s="83">
        <v>0</v>
      </c>
      <c r="G651" s="84">
        <f>VLOOKUP(C651,'[10]Resumen Peso'!$B$1:$D$65536,3,0)*$C$14</f>
        <v>10907.287719673981</v>
      </c>
      <c r="H651" s="85"/>
      <c r="I651" s="86"/>
      <c r="J651" s="87">
        <f>+VLOOKUP(C651,'[10]Resumen Peso'!$B$1:$D$65536,3,0)</f>
        <v>6772.2181230972228</v>
      </c>
      <c r="N651" s="57"/>
      <c r="O651" s="57"/>
      <c r="P651" s="57"/>
      <c r="Q651" s="57"/>
      <c r="R651" s="57"/>
    </row>
    <row r="652" spans="1:18" x14ac:dyDescent="0.2">
      <c r="A652" s="78"/>
      <c r="B652" s="79">
        <f t="shared" si="9"/>
        <v>636</v>
      </c>
      <c r="C652" s="80" t="s">
        <v>679</v>
      </c>
      <c r="D652" s="81" t="str">
        <f>+"Torre de ángulo menor tipo A"&amp;IF(MID(C652,3,3)="220","C",IF(MID(C652,3,3)="138","S",""))&amp;IF(MID(C652,10,1)="D",2,1)&amp;" (30°)Tipo A"&amp;IF(MID(C652,3,3)="220","C",IF(MID(C652,3,3)="138","S",""))&amp;IF(MID(C652,10,1)="D",2,1)&amp;RIGHT(C652,2)</f>
        <v>Torre de ángulo menor tipo AS2 (30°)Tipo AS2-3</v>
      </c>
      <c r="E652" s="82" t="s">
        <v>44</v>
      </c>
      <c r="F652" s="83">
        <v>0</v>
      </c>
      <c r="G652" s="84">
        <f>VLOOKUP(C652,'[10]Resumen Peso'!$B$1:$D$65536,3,0)*$C$14</f>
        <v>12227.945692932015</v>
      </c>
      <c r="H652" s="85"/>
      <c r="I652" s="86"/>
      <c r="J652" s="87">
        <f>+VLOOKUP(C652,'[10]Resumen Peso'!$B$1:$D$65536,3,0)</f>
        <v>7592.2005138412196</v>
      </c>
      <c r="N652" s="57"/>
      <c r="O652" s="57"/>
      <c r="P652" s="57"/>
      <c r="Q652" s="57"/>
      <c r="R652" s="57"/>
    </row>
    <row r="653" spans="1:18" x14ac:dyDescent="0.2">
      <c r="A653" s="78"/>
      <c r="B653" s="79">
        <f t="shared" si="9"/>
        <v>637</v>
      </c>
      <c r="C653" s="80" t="s">
        <v>680</v>
      </c>
      <c r="D653" s="81" t="str">
        <f>+"Torre de ángulo menor tipo A"&amp;IF(MID(C653,3,3)="220","C",IF(MID(C653,3,3)="138","S",""))&amp;IF(MID(C653,10,1)="D",2,1)&amp;" (30°)Tipo A"&amp;IF(MID(C653,3,3)="220","C",IF(MID(C653,3,3)="138","S",""))&amp;IF(MID(C653,10,1)="D",2,1)&amp;RIGHT(C653,2)</f>
        <v>Torre de ángulo menor tipo AS2 (30°)Tipo AS2±0</v>
      </c>
      <c r="E653" s="82" t="s">
        <v>44</v>
      </c>
      <c r="F653" s="83">
        <v>0</v>
      </c>
      <c r="G653" s="84">
        <f>VLOOKUP(C653,'[10]Resumen Peso'!$B$1:$D$65536,3,0)*$C$14</f>
        <v>13571.526851200904</v>
      </c>
      <c r="H653" s="85"/>
      <c r="I653" s="86"/>
      <c r="J653" s="87">
        <f>+VLOOKUP(C653,'[10]Resumen Peso'!$B$1:$D$65536,3,0)</f>
        <v>8426.4156646406427</v>
      </c>
      <c r="N653" s="57"/>
      <c r="O653" s="57"/>
      <c r="P653" s="57"/>
      <c r="Q653" s="57"/>
      <c r="R653" s="57"/>
    </row>
    <row r="654" spans="1:18" x14ac:dyDescent="0.2">
      <c r="A654" s="78"/>
      <c r="B654" s="79">
        <f t="shared" si="9"/>
        <v>638</v>
      </c>
      <c r="C654" s="80" t="s">
        <v>681</v>
      </c>
      <c r="D654" s="81" t="str">
        <f>+"Torre de ángulo menor tipo A"&amp;IF(MID(C654,3,3)="220","C",IF(MID(C654,3,3)="138","S",""))&amp;IF(MID(C654,10,1)="D",2,1)&amp;" (30°)Tipo A"&amp;IF(MID(C654,3,3)="220","C",IF(MID(C654,3,3)="138","S",""))&amp;IF(MID(C654,10,1)="D",2,1)&amp;RIGHT(C654,2)</f>
        <v>Torre de ángulo menor tipo AS2 (30°)Tipo AS2+3</v>
      </c>
      <c r="E654" s="82" t="s">
        <v>44</v>
      </c>
      <c r="F654" s="83">
        <v>0</v>
      </c>
      <c r="G654" s="84">
        <f>VLOOKUP(C654,'[10]Resumen Peso'!$B$1:$D$65536,3,0)*$C$14</f>
        <v>14915.108009469794</v>
      </c>
      <c r="H654" s="85"/>
      <c r="I654" s="86"/>
      <c r="J654" s="87">
        <f>+VLOOKUP(C654,'[10]Resumen Peso'!$B$1:$D$65536,3,0)</f>
        <v>9260.6308154400667</v>
      </c>
      <c r="N654" s="57"/>
      <c r="O654" s="57"/>
      <c r="P654" s="57"/>
      <c r="Q654" s="57"/>
      <c r="R654" s="57"/>
    </row>
    <row r="655" spans="1:18" x14ac:dyDescent="0.2">
      <c r="A655" s="78"/>
      <c r="B655" s="79">
        <f t="shared" si="9"/>
        <v>639</v>
      </c>
      <c r="C655" s="80" t="s">
        <v>682</v>
      </c>
      <c r="D655" s="81" t="str">
        <f>+"Torre de ángulo mayor tipo B"&amp;IF(MID(C655,3,3)="220","C",IF(MID(C655,3,3)="138","S",""))&amp;IF(MID(C655,10,1)="D",2,1)&amp;" (65°)Tipo B"&amp;IF(MID(C655,3,3)="220","C",IF(MID(C655,3,3)="138","S",""))&amp;IF(MID(C655,10,1)="D",2,1)&amp;RIGHT(C655,2)</f>
        <v>Torre de ángulo mayor tipo BS2 (65°)Tipo BS2-3</v>
      </c>
      <c r="E655" s="82" t="s">
        <v>44</v>
      </c>
      <c r="F655" s="83">
        <v>0</v>
      </c>
      <c r="G655" s="84">
        <f>VLOOKUP(C655,'[10]Resumen Peso'!$B$1:$D$65536,3,0)*$C$14</f>
        <v>16501.510926160372</v>
      </c>
      <c r="H655" s="85"/>
      <c r="I655" s="86"/>
      <c r="J655" s="87">
        <f>+VLOOKUP(C655,'[10]Resumen Peso'!$B$1:$D$65536,3,0)</f>
        <v>10245.611395311242</v>
      </c>
      <c r="N655" s="57"/>
      <c r="O655" s="57"/>
      <c r="P655" s="57"/>
      <c r="Q655" s="57"/>
      <c r="R655" s="57"/>
    </row>
    <row r="656" spans="1:18" x14ac:dyDescent="0.2">
      <c r="A656" s="78"/>
      <c r="B656" s="79">
        <f t="shared" si="9"/>
        <v>640</v>
      </c>
      <c r="C656" s="80" t="s">
        <v>683</v>
      </c>
      <c r="D656" s="81" t="str">
        <f>+"Torre de ángulo mayor tipo B"&amp;IF(MID(C656,3,3)="220","C",IF(MID(C656,3,3)="138","S",""))&amp;IF(MID(C656,10,1)="D",2,1)&amp;" (65°)Tipo B"&amp;IF(MID(C656,3,3)="220","C",IF(MID(C656,3,3)="138","S",""))&amp;IF(MID(C656,10,1)="D",2,1)&amp;RIGHT(C656,2)</f>
        <v>Torre de ángulo mayor tipo BS2 (65°)Tipo BS2±0</v>
      </c>
      <c r="E656" s="82" t="s">
        <v>44</v>
      </c>
      <c r="F656" s="83">
        <v>0</v>
      </c>
      <c r="G656" s="84">
        <f>VLOOKUP(C656,'[10]Resumen Peso'!$B$1:$D$65536,3,0)*$C$14</f>
        <v>18375.847356526025</v>
      </c>
      <c r="H656" s="85"/>
      <c r="I656" s="86"/>
      <c r="J656" s="87">
        <f>+VLOOKUP(C656,'[10]Resumen Peso'!$B$1:$D$65536,3,0)</f>
        <v>11409.366809923431</v>
      </c>
      <c r="N656" s="57"/>
      <c r="O656" s="57"/>
      <c r="P656" s="57"/>
      <c r="Q656" s="57"/>
      <c r="R656" s="57"/>
    </row>
    <row r="657" spans="1:18" x14ac:dyDescent="0.2">
      <c r="A657" s="78"/>
      <c r="B657" s="79">
        <f t="shared" si="9"/>
        <v>641</v>
      </c>
      <c r="C657" s="80" t="s">
        <v>684</v>
      </c>
      <c r="D657" s="81" t="str">
        <f>+"Torre de ángulo mayor tipo B"&amp;IF(MID(C657,3,3)="220","C",IF(MID(C657,3,3)="138","S",""))&amp;IF(MID(C657,10,1)="D",2,1)&amp;" (65°)Tipo B"&amp;IF(MID(C657,3,3)="220","C",IF(MID(C657,3,3)="138","S",""))&amp;IF(MID(C657,10,1)="D",2,1)&amp;RIGHT(C657,2)</f>
        <v>Torre de ángulo mayor tipo BS2 (65°)Tipo BS2+3</v>
      </c>
      <c r="E657" s="82" t="s">
        <v>44</v>
      </c>
      <c r="F657" s="83">
        <v>0</v>
      </c>
      <c r="G657" s="84">
        <f>VLOOKUP(C657,'[10]Resumen Peso'!$B$1:$D$65536,3,0)*$C$14</f>
        <v>20580.949039309147</v>
      </c>
      <c r="H657" s="85"/>
      <c r="I657" s="86"/>
      <c r="J657" s="87">
        <f>+VLOOKUP(C657,'[10]Resumen Peso'!$B$1:$D$65536,3,0)</f>
        <v>12778.490827114243</v>
      </c>
      <c r="N657" s="57"/>
      <c r="O657" s="57"/>
      <c r="P657" s="57"/>
      <c r="Q657" s="57"/>
      <c r="R657" s="57"/>
    </row>
    <row r="658" spans="1:18" x14ac:dyDescent="0.2">
      <c r="A658" s="78"/>
      <c r="B658" s="79">
        <f t="shared" ref="B658:B721" si="10">1+B657</f>
        <v>642</v>
      </c>
      <c r="C658" s="80" t="s">
        <v>685</v>
      </c>
      <c r="D658" s="81" t="str">
        <f>+"Torre de anclaje, retención intermedia y terminal (15°) Tipo R"&amp;IF(MID(C658,3,3)="220","C",IF(MID(C658,3,3)="138","S",""))&amp;IF(MID(C658,10,1)="D",2,1)&amp;RIGHT(C658,2)</f>
        <v>Torre de anclaje, retención intermedia y terminal (15°) Tipo RS2-3</v>
      </c>
      <c r="E658" s="82" t="s">
        <v>44</v>
      </c>
      <c r="F658" s="83">
        <v>0</v>
      </c>
      <c r="G658" s="84">
        <f>VLOOKUP(C658,'[10]Resumen Peso'!$B$1:$D$65536,3,0)*$C$14</f>
        <v>21246.761116578153</v>
      </c>
      <c r="H658" s="85"/>
      <c r="I658" s="86"/>
      <c r="J658" s="87">
        <f>+VLOOKUP(C658,'[10]Resumen Peso'!$B$1:$D$65536,3,0)</f>
        <v>13191.886414738197</v>
      </c>
      <c r="N658" s="57"/>
      <c r="O658" s="57"/>
      <c r="P658" s="57"/>
      <c r="Q658" s="57"/>
      <c r="R658" s="57"/>
    </row>
    <row r="659" spans="1:18" x14ac:dyDescent="0.2">
      <c r="A659" s="78"/>
      <c r="B659" s="79">
        <f t="shared" si="10"/>
        <v>643</v>
      </c>
      <c r="C659" s="80" t="s">
        <v>686</v>
      </c>
      <c r="D659" s="81" t="str">
        <f>+"Torre de anclaje, retención intermedia y terminal (15°) Tipo R"&amp;IF(MID(C659,3,3)="220","C",IF(MID(C659,3,3)="138","S",""))&amp;IF(MID(C659,10,1)="D",2,1)&amp;RIGHT(C659,2)</f>
        <v>Torre de anclaje, retención intermedia y terminal (15°) Tipo RS2±0</v>
      </c>
      <c r="E659" s="82" t="s">
        <v>44</v>
      </c>
      <c r="F659" s="83">
        <v>0</v>
      </c>
      <c r="G659" s="84">
        <f>VLOOKUP(C659,'[10]Resumen Peso'!$B$1:$D$65536,3,0)*$C$14</f>
        <v>23686.467242562045</v>
      </c>
      <c r="H659" s="85"/>
      <c r="I659" s="86"/>
      <c r="J659" s="87">
        <f>+VLOOKUP(C659,'[10]Resumen Peso'!$B$1:$D$65536,3,0)</f>
        <v>14706.673817991301</v>
      </c>
      <c r="N659" s="57"/>
      <c r="O659" s="57"/>
      <c r="P659" s="57"/>
      <c r="Q659" s="57"/>
      <c r="R659" s="57"/>
    </row>
    <row r="660" spans="1:18" x14ac:dyDescent="0.2">
      <c r="A660" s="78"/>
      <c r="B660" s="79">
        <f t="shared" si="10"/>
        <v>644</v>
      </c>
      <c r="C660" s="80" t="s">
        <v>687</v>
      </c>
      <c r="D660" s="81" t="str">
        <f>+"Torre de anclaje, retención intermedia y terminal (15°) Tipo R"&amp;IF(MID(C660,3,3)="220","C",IF(MID(C660,3,3)="138","S",""))&amp;IF(MID(C660,10,1)="D",2,1)&amp;RIGHT(C660,2)</f>
        <v>Torre de anclaje, retención intermedia y terminal (15°) Tipo RS2+3</v>
      </c>
      <c r="E660" s="82" t="s">
        <v>44</v>
      </c>
      <c r="F660" s="83">
        <v>0</v>
      </c>
      <c r="G660" s="84">
        <f>VLOOKUP(C660,'[10]Resumen Peso'!$B$1:$D$65536,3,0)*$C$14</f>
        <v>26126.173368545933</v>
      </c>
      <c r="H660" s="85"/>
      <c r="I660" s="86"/>
      <c r="J660" s="87">
        <f>+VLOOKUP(C660,'[10]Resumen Peso'!$B$1:$D$65536,3,0)</f>
        <v>16221.461221244404</v>
      </c>
      <c r="N660" s="57"/>
      <c r="O660" s="57"/>
      <c r="P660" s="57"/>
      <c r="Q660" s="57"/>
      <c r="R660" s="57"/>
    </row>
    <row r="661" spans="1:18" x14ac:dyDescent="0.2">
      <c r="A661" s="78"/>
      <c r="B661" s="79">
        <f t="shared" si="10"/>
        <v>645</v>
      </c>
      <c r="C661" s="80" t="s">
        <v>688</v>
      </c>
      <c r="D661" s="81" t="str">
        <f>+"Torre de suspensión tipo S"&amp;IF(MID(C661,3,3)="220","C",IF(MID(C661,3,3)="138","S",""))&amp;IF(MID(C661,10,1)="D",2,1)&amp;" (5°)Tipo S"&amp;IF(MID(C661,3,3)="220","C",IF(MID(C661,3,3)="138","S",""))&amp;IF(MID(C661,10,1)="D",2,1)&amp;RIGHT(C661,2)</f>
        <v>Torre de suspensión tipo SS2 (5°)Tipo SS2-6</v>
      </c>
      <c r="E661" s="82" t="s">
        <v>44</v>
      </c>
      <c r="F661" s="83">
        <v>0</v>
      </c>
      <c r="G661" s="84">
        <f>VLOOKUP(C661,'[10]Resumen Peso'!$B$1:$D$65536,3,0)*$C$14</f>
        <v>6506.3204997338953</v>
      </c>
      <c r="H661" s="85"/>
      <c r="I661" s="86"/>
      <c r="J661" s="87">
        <f>+VLOOKUP(C661,'[10]Resumen Peso'!$B$1:$D$65536,3,0)</f>
        <v>4039.7047126115317</v>
      </c>
      <c r="N661" s="57"/>
      <c r="O661" s="57"/>
      <c r="P661" s="57"/>
      <c r="Q661" s="57"/>
      <c r="R661" s="57"/>
    </row>
    <row r="662" spans="1:18" x14ac:dyDescent="0.2">
      <c r="A662" s="78"/>
      <c r="B662" s="79">
        <f t="shared" si="10"/>
        <v>646</v>
      </c>
      <c r="C662" s="80" t="s">
        <v>689</v>
      </c>
      <c r="D662" s="81" t="str">
        <f>+"Torre de suspensión tipo S"&amp;IF(MID(C662,3,3)="220","C",IF(MID(C662,3,3)="138","S",""))&amp;IF(MID(C662,10,1)="D",2,1)&amp;" (5°)Tipo S"&amp;IF(MID(C662,3,3)="220","C",IF(MID(C662,3,3)="138","S",""))&amp;IF(MID(C662,10,1)="D",2,1)&amp;RIGHT(C662,2)</f>
        <v>Torre de suspensión tipo SS2 (5°)Tipo SS2-3</v>
      </c>
      <c r="E662" s="82" t="s">
        <v>44</v>
      </c>
      <c r="F662" s="83">
        <v>0</v>
      </c>
      <c r="G662" s="84">
        <f>VLOOKUP(C662,'[10]Resumen Peso'!$B$1:$D$65536,3,0)*$C$14</f>
        <v>7444.1684996955382</v>
      </c>
      <c r="H662" s="85"/>
      <c r="I662" s="86"/>
      <c r="J662" s="87">
        <f>+VLOOKUP(C662,'[10]Resumen Peso'!$B$1:$D$65536,3,0)</f>
        <v>4622.0044910059869</v>
      </c>
      <c r="N662" s="57"/>
      <c r="O662" s="57"/>
      <c r="P662" s="57"/>
      <c r="Q662" s="57"/>
      <c r="R662" s="57"/>
    </row>
    <row r="663" spans="1:18" x14ac:dyDescent="0.2">
      <c r="A663" s="78"/>
      <c r="B663" s="79">
        <f t="shared" si="10"/>
        <v>647</v>
      </c>
      <c r="C663" s="80" t="s">
        <v>690</v>
      </c>
      <c r="D663" s="81" t="str">
        <f>+"Torre de suspensión tipo S"&amp;IF(MID(C663,3,3)="220","C",IF(MID(C663,3,3)="138","S",""))&amp;IF(MID(C663,10,1)="D",2,1)&amp;" (5°)Tipo S"&amp;IF(MID(C663,3,3)="220","C",IF(MID(C663,3,3)="138","S",""))&amp;IF(MID(C663,10,1)="D",2,1)&amp;RIGHT(C663,2)</f>
        <v>Torre de suspensión tipo SS2 (5°)Tipo SS2±0</v>
      </c>
      <c r="E663" s="82" t="s">
        <v>44</v>
      </c>
      <c r="F663" s="83">
        <v>0</v>
      </c>
      <c r="G663" s="84">
        <f>VLOOKUP(C663,'[10]Resumen Peso'!$B$1:$D$65536,3,0)*$C$14</f>
        <v>8373.6428568003794</v>
      </c>
      <c r="H663" s="85"/>
      <c r="I663" s="86"/>
      <c r="J663" s="87">
        <f>+VLOOKUP(C663,'[10]Resumen Peso'!$B$1:$D$65536,3,0)</f>
        <v>5199.1051642362054</v>
      </c>
      <c r="N663" s="57"/>
      <c r="O663" s="57"/>
      <c r="P663" s="57"/>
      <c r="Q663" s="57"/>
      <c r="R663" s="57"/>
    </row>
    <row r="664" spans="1:18" x14ac:dyDescent="0.2">
      <c r="A664" s="78"/>
      <c r="B664" s="79">
        <f t="shared" si="10"/>
        <v>648</v>
      </c>
      <c r="C664" s="80" t="s">
        <v>691</v>
      </c>
      <c r="D664" s="81" t="str">
        <f>+"Torre de suspensión tipo S"&amp;IF(MID(C664,3,3)="220","C",IF(MID(C664,3,3)="138","S",""))&amp;IF(MID(C664,10,1)="D",2,1)&amp;" (5°)Tipo S"&amp;IF(MID(C664,3,3)="220","C",IF(MID(C664,3,3)="138","S",""))&amp;IF(MID(C664,10,1)="D",2,1)&amp;RIGHT(C664,2)</f>
        <v>Torre de suspensión tipo SS2 (5°)Tipo SS2+3</v>
      </c>
      <c r="E664" s="82" t="s">
        <v>44</v>
      </c>
      <c r="F664" s="83">
        <v>0</v>
      </c>
      <c r="G664" s="84">
        <f>VLOOKUP(C664,'[10]Resumen Peso'!$B$1:$D$65536,3,0)*$C$14</f>
        <v>9294.7435710484224</v>
      </c>
      <c r="H664" s="85"/>
      <c r="I664" s="86"/>
      <c r="J664" s="87">
        <f>+VLOOKUP(C664,'[10]Resumen Peso'!$B$1:$D$65536,3,0)</f>
        <v>5771.0067323021885</v>
      </c>
      <c r="N664" s="57"/>
      <c r="O664" s="57"/>
      <c r="P664" s="57"/>
      <c r="Q664" s="57"/>
      <c r="R664" s="57"/>
    </row>
    <row r="665" spans="1:18" x14ac:dyDescent="0.2">
      <c r="A665" s="78"/>
      <c r="B665" s="79">
        <f t="shared" si="10"/>
        <v>649</v>
      </c>
      <c r="C665" s="80" t="s">
        <v>692</v>
      </c>
      <c r="D665" s="81" t="str">
        <f>+"Torre de suspensión tipo S"&amp;IF(MID(C665,3,3)="220","C",IF(MID(C665,3,3)="138","S",""))&amp;IF(MID(C665,10,1)="D",2,1)&amp;" (5°)Tipo S"&amp;IF(MID(C665,3,3)="220","C",IF(MID(C665,3,3)="138","S",""))&amp;IF(MID(C665,10,1)="D",2,1)&amp;RIGHT(C665,2)</f>
        <v>Torre de suspensión tipo SS2 (5°)Tipo SS2+6</v>
      </c>
      <c r="E665" s="82" t="s">
        <v>44</v>
      </c>
      <c r="F665" s="83">
        <v>0</v>
      </c>
      <c r="G665" s="84">
        <f>VLOOKUP(C665,'[10]Resumen Peso'!$B$1:$D$65536,3,0)*$C$14</f>
        <v>10215.844285296464</v>
      </c>
      <c r="H665" s="85"/>
      <c r="I665" s="86"/>
      <c r="J665" s="87">
        <f>+VLOOKUP(C665,'[10]Resumen Peso'!$B$1:$D$65536,3,0)</f>
        <v>6342.9083003681708</v>
      </c>
      <c r="N665" s="57"/>
      <c r="O665" s="57"/>
      <c r="P665" s="57"/>
      <c r="Q665" s="57"/>
      <c r="R665" s="57"/>
    </row>
    <row r="666" spans="1:18" x14ac:dyDescent="0.2">
      <c r="A666" s="78"/>
      <c r="B666" s="79">
        <f t="shared" si="10"/>
        <v>650</v>
      </c>
      <c r="C666" s="80" t="s">
        <v>693</v>
      </c>
      <c r="D666" s="81" t="str">
        <f>+"Torre de ángulo menor tipo A"&amp;IF(MID(C666,3,3)="220","C",IF(MID(C666,3,3)="138","S",""))&amp;IF(MID(C666,10,1)="D",2,1)&amp;" (30°)Tipo A"&amp;IF(MID(C666,3,3)="220","C",IF(MID(C666,3,3)="138","S",""))&amp;IF(MID(C666,10,1)="D",2,1)&amp;RIGHT(C666,2)</f>
        <v>Torre de ángulo menor tipo AS2 (30°)Tipo AS2-3</v>
      </c>
      <c r="E666" s="82" t="s">
        <v>44</v>
      </c>
      <c r="F666" s="83">
        <v>0</v>
      </c>
      <c r="G666" s="84">
        <f>VLOOKUP(C666,'[10]Resumen Peso'!$B$1:$D$65536,3,0)*$C$14</f>
        <v>11452.782060817302</v>
      </c>
      <c r="H666" s="85"/>
      <c r="I666" s="86"/>
      <c r="J666" s="87">
        <f>+VLOOKUP(C666,'[10]Resumen Peso'!$B$1:$D$65536,3,0)</f>
        <v>7110.9097170188143</v>
      </c>
      <c r="N666" s="57"/>
      <c r="O666" s="57"/>
      <c r="P666" s="57"/>
      <c r="Q666" s="57"/>
      <c r="R666" s="57"/>
    </row>
    <row r="667" spans="1:18" x14ac:dyDescent="0.2">
      <c r="A667" s="78"/>
      <c r="B667" s="79">
        <f t="shared" si="10"/>
        <v>651</v>
      </c>
      <c r="C667" s="80" t="s">
        <v>694</v>
      </c>
      <c r="D667" s="81" t="str">
        <f>+"Torre de ángulo menor tipo A"&amp;IF(MID(C667,3,3)="220","C",IF(MID(C667,3,3)="138","S",""))&amp;IF(MID(C667,10,1)="D",2,1)&amp;" (30°)Tipo A"&amp;IF(MID(C667,3,3)="220","C",IF(MID(C667,3,3)="138","S",""))&amp;IF(MID(C667,10,1)="D",2,1)&amp;RIGHT(C667,2)</f>
        <v>Torre de ángulo menor tipo AS2 (30°)Tipo AS2±0</v>
      </c>
      <c r="E667" s="82" t="s">
        <v>44</v>
      </c>
      <c r="F667" s="83">
        <v>0</v>
      </c>
      <c r="G667" s="84">
        <f>VLOOKUP(C667,'[10]Resumen Peso'!$B$1:$D$65536,3,0)*$C$14</f>
        <v>12711.189856622977</v>
      </c>
      <c r="H667" s="85"/>
      <c r="I667" s="86"/>
      <c r="J667" s="87">
        <f>+VLOOKUP(C667,'[10]Resumen Peso'!$B$1:$D$65536,3,0)</f>
        <v>7892.2416393105595</v>
      </c>
      <c r="N667" s="57"/>
      <c r="O667" s="57"/>
      <c r="P667" s="57"/>
      <c r="Q667" s="57"/>
      <c r="R667" s="57"/>
    </row>
    <row r="668" spans="1:18" x14ac:dyDescent="0.2">
      <c r="A668" s="78"/>
      <c r="B668" s="79">
        <f t="shared" si="10"/>
        <v>652</v>
      </c>
      <c r="C668" s="80" t="s">
        <v>695</v>
      </c>
      <c r="D668" s="81" t="str">
        <f>+"Torre de ángulo menor tipo A"&amp;IF(MID(C668,3,3)="220","C",IF(MID(C668,3,3)="138","S",""))&amp;IF(MID(C668,10,1)="D",2,1)&amp;" (30°)Tipo A"&amp;IF(MID(C668,3,3)="220","C",IF(MID(C668,3,3)="138","S",""))&amp;IF(MID(C668,10,1)="D",2,1)&amp;RIGHT(C668,2)</f>
        <v>Torre de ángulo menor tipo AS2 (30°)Tipo AS2+3</v>
      </c>
      <c r="E668" s="82" t="s">
        <v>44</v>
      </c>
      <c r="F668" s="83">
        <v>0</v>
      </c>
      <c r="G668" s="84">
        <f>VLOOKUP(C668,'[10]Resumen Peso'!$B$1:$D$65536,3,0)*$C$14</f>
        <v>13969.597652428651</v>
      </c>
      <c r="H668" s="85"/>
      <c r="I668" s="86"/>
      <c r="J668" s="87">
        <f>+VLOOKUP(C668,'[10]Resumen Peso'!$B$1:$D$65536,3,0)</f>
        <v>8673.5735616023048</v>
      </c>
      <c r="N668" s="57"/>
      <c r="O668" s="57"/>
      <c r="P668" s="57"/>
      <c r="Q668" s="57"/>
      <c r="R668" s="57"/>
    </row>
    <row r="669" spans="1:18" x14ac:dyDescent="0.2">
      <c r="A669" s="78"/>
      <c r="B669" s="79">
        <f t="shared" si="10"/>
        <v>653</v>
      </c>
      <c r="C669" s="80" t="s">
        <v>696</v>
      </c>
      <c r="D669" s="81" t="str">
        <f>+"Torre de ángulo mayor tipo B"&amp;IF(MID(C669,3,3)="220","C",IF(MID(C669,3,3)="138","S",""))&amp;IF(MID(C669,10,1)="D",2,1)&amp;" (65°)Tipo B"&amp;IF(MID(C669,3,3)="220","C",IF(MID(C669,3,3)="138","S",""))&amp;IF(MID(C669,10,1)="D",2,1)&amp;RIGHT(C669,2)</f>
        <v>Torre de ángulo mayor tipo BS2 (65°)Tipo BS2-3</v>
      </c>
      <c r="E669" s="82" t="s">
        <v>44</v>
      </c>
      <c r="F669" s="83">
        <v>0</v>
      </c>
      <c r="G669" s="84">
        <f>VLOOKUP(C669,'[10]Resumen Peso'!$B$1:$D$65536,3,0)*$C$14</f>
        <v>15455.434057149027</v>
      </c>
      <c r="H669" s="85"/>
      <c r="I669" s="86"/>
      <c r="J669" s="87">
        <f>+VLOOKUP(C669,'[10]Resumen Peso'!$B$1:$D$65536,3,0)</f>
        <v>9596.1134713045958</v>
      </c>
      <c r="N669" s="57"/>
      <c r="O669" s="57"/>
      <c r="P669" s="57"/>
      <c r="Q669" s="57"/>
      <c r="R669" s="57"/>
    </row>
    <row r="670" spans="1:18" x14ac:dyDescent="0.2">
      <c r="A670" s="78"/>
      <c r="B670" s="79">
        <f t="shared" si="10"/>
        <v>654</v>
      </c>
      <c r="C670" s="80" t="s">
        <v>697</v>
      </c>
      <c r="D670" s="81" t="str">
        <f>+"Torre de ángulo mayor tipo B"&amp;IF(MID(C670,3,3)="220","C",IF(MID(C670,3,3)="138","S",""))&amp;IF(MID(C670,10,1)="D",2,1)&amp;" (65°)Tipo B"&amp;IF(MID(C670,3,3)="220","C",IF(MID(C670,3,3)="138","S",""))&amp;IF(MID(C670,10,1)="D",2,1)&amp;RIGHT(C670,2)</f>
        <v>Torre de ángulo mayor tipo BS2 (65°)Tipo BS2±0</v>
      </c>
      <c r="E670" s="82" t="s">
        <v>44</v>
      </c>
      <c r="F670" s="83">
        <v>0</v>
      </c>
      <c r="G670" s="84">
        <f>VLOOKUP(C670,'[10]Resumen Peso'!$B$1:$D$65536,3,0)*$C$14</f>
        <v>17210.95106586751</v>
      </c>
      <c r="H670" s="85"/>
      <c r="I670" s="86"/>
      <c r="J670" s="87">
        <f>+VLOOKUP(C670,'[10]Resumen Peso'!$B$1:$D$65536,3,0)</f>
        <v>10686.095179626498</v>
      </c>
      <c r="N670" s="57"/>
      <c r="O670" s="57"/>
      <c r="P670" s="57"/>
      <c r="Q670" s="57"/>
      <c r="R670" s="57"/>
    </row>
    <row r="671" spans="1:18" x14ac:dyDescent="0.2">
      <c r="A671" s="78"/>
      <c r="B671" s="79">
        <f t="shared" si="10"/>
        <v>655</v>
      </c>
      <c r="C671" s="80" t="s">
        <v>698</v>
      </c>
      <c r="D671" s="81" t="str">
        <f>+"Torre de ángulo mayor tipo B"&amp;IF(MID(C671,3,3)="220","C",IF(MID(C671,3,3)="138","S",""))&amp;IF(MID(C671,10,1)="D",2,1)&amp;" (65°)Tipo B"&amp;IF(MID(C671,3,3)="220","C",IF(MID(C671,3,3)="138","S",""))&amp;IF(MID(C671,10,1)="D",2,1)&amp;RIGHT(C671,2)</f>
        <v>Torre de ángulo mayor tipo BS2 (65°)Tipo BS2+3</v>
      </c>
      <c r="E671" s="82" t="s">
        <v>44</v>
      </c>
      <c r="F671" s="83">
        <v>0</v>
      </c>
      <c r="G671" s="84">
        <f>VLOOKUP(C671,'[10]Resumen Peso'!$B$1:$D$65536,3,0)*$C$14</f>
        <v>19276.265193771615</v>
      </c>
      <c r="H671" s="85"/>
      <c r="I671" s="86"/>
      <c r="J671" s="87">
        <f>+VLOOKUP(C671,'[10]Resumen Peso'!$B$1:$D$65536,3,0)</f>
        <v>11968.42660118168</v>
      </c>
      <c r="N671" s="57"/>
      <c r="O671" s="57"/>
      <c r="P671" s="57"/>
      <c r="Q671" s="57"/>
      <c r="R671" s="57"/>
    </row>
    <row r="672" spans="1:18" x14ac:dyDescent="0.2">
      <c r="A672" s="78"/>
      <c r="B672" s="79">
        <f t="shared" si="10"/>
        <v>656</v>
      </c>
      <c r="C672" s="80" t="s">
        <v>699</v>
      </c>
      <c r="D672" s="81" t="str">
        <f>+"Torre de anclaje, retención intermedia y terminal (15°) Tipo R"&amp;IF(MID(C672,3,3)="220","C",IF(MID(C672,3,3)="138","S",""))&amp;IF(MID(C672,10,1)="D",2,1)&amp;RIGHT(C672,2)</f>
        <v>Torre de anclaje, retención intermedia y terminal (15°) Tipo RS2-3</v>
      </c>
      <c r="E672" s="82" t="s">
        <v>44</v>
      </c>
      <c r="F672" s="83">
        <v>0</v>
      </c>
      <c r="G672" s="84">
        <f>VLOOKUP(C672,'[10]Resumen Peso'!$B$1:$D$65536,3,0)*$C$14</f>
        <v>19899.869583741191</v>
      </c>
      <c r="H672" s="85"/>
      <c r="I672" s="86"/>
      <c r="J672" s="87">
        <f>+VLOOKUP(C672,'[10]Resumen Peso'!$B$1:$D$65536,3,0)</f>
        <v>12355.615887825084</v>
      </c>
      <c r="N672" s="57"/>
      <c r="O672" s="57"/>
      <c r="P672" s="57"/>
      <c r="Q672" s="57"/>
      <c r="R672" s="57"/>
    </row>
    <row r="673" spans="1:18" x14ac:dyDescent="0.2">
      <c r="A673" s="78"/>
      <c r="B673" s="79">
        <f t="shared" si="10"/>
        <v>657</v>
      </c>
      <c r="C673" s="80" t="s">
        <v>700</v>
      </c>
      <c r="D673" s="81" t="str">
        <f>+"Torre de anclaje, retención intermedia y terminal (15°) Tipo R"&amp;IF(MID(C673,3,3)="220","C",IF(MID(C673,3,3)="138","S",""))&amp;IF(MID(C673,10,1)="D",2,1)&amp;RIGHT(C673,2)</f>
        <v>Torre de anclaje, retención intermedia y terminal (15°) Tipo RS2±0</v>
      </c>
      <c r="E673" s="82" t="s">
        <v>44</v>
      </c>
      <c r="F673" s="83">
        <v>0</v>
      </c>
      <c r="G673" s="84">
        <f>VLOOKUP(C673,'[10]Resumen Peso'!$B$1:$D$65536,3,0)*$C$14</f>
        <v>22184.91592390322</v>
      </c>
      <c r="H673" s="85"/>
      <c r="I673" s="86"/>
      <c r="J673" s="87">
        <f>+VLOOKUP(C673,'[10]Resumen Peso'!$B$1:$D$65536,3,0)</f>
        <v>13774.376686538555</v>
      </c>
      <c r="N673" s="57"/>
      <c r="O673" s="57"/>
      <c r="P673" s="57"/>
      <c r="Q673" s="57"/>
      <c r="R673" s="57"/>
    </row>
    <row r="674" spans="1:18" x14ac:dyDescent="0.2">
      <c r="A674" s="78"/>
      <c r="B674" s="79">
        <f t="shared" si="10"/>
        <v>658</v>
      </c>
      <c r="C674" s="80" t="s">
        <v>701</v>
      </c>
      <c r="D674" s="81" t="str">
        <f>+"Torre de anclaje, retención intermedia y terminal (15°) Tipo R"&amp;IF(MID(C674,3,3)="220","C",IF(MID(C674,3,3)="138","S",""))&amp;IF(MID(C674,10,1)="D",2,1)&amp;RIGHT(C674,2)</f>
        <v>Torre de anclaje, retención intermedia y terminal (15°) Tipo RS2+3</v>
      </c>
      <c r="E674" s="82" t="s">
        <v>44</v>
      </c>
      <c r="F674" s="83">
        <v>0</v>
      </c>
      <c r="G674" s="84">
        <f>VLOOKUP(C674,'[10]Resumen Peso'!$B$1:$D$65536,3,0)*$C$14</f>
        <v>24469.962264065252</v>
      </c>
      <c r="H674" s="85"/>
      <c r="I674" s="86"/>
      <c r="J674" s="87">
        <f>+VLOOKUP(C674,'[10]Resumen Peso'!$B$1:$D$65536,3,0)</f>
        <v>15193.137485252026</v>
      </c>
      <c r="N674" s="57"/>
      <c r="O674" s="57"/>
      <c r="P674" s="57"/>
      <c r="Q674" s="57"/>
      <c r="R674" s="57"/>
    </row>
    <row r="675" spans="1:18" x14ac:dyDescent="0.2">
      <c r="A675" s="78"/>
      <c r="B675" s="79">
        <f t="shared" si="10"/>
        <v>659</v>
      </c>
      <c r="C675" s="80" t="s">
        <v>702</v>
      </c>
      <c r="D675" s="81" t="str">
        <f>+"Torre de suspensión tipo S"&amp;IF(MID(C675,3,3)="220","C",IF(MID(C675,3,3)="138","S",""))&amp;IF(MID(C675,10,1)="D",2,1)&amp;" (5°)Tipo S"&amp;IF(MID(C675,3,3)="220","C",IF(MID(C675,3,3)="138","S",""))&amp;IF(MID(C675,10,1)="D",2,1)&amp;RIGHT(C675,2)</f>
        <v>Torre de suspensión tipo SS1 (5°)Tipo SS1-6</v>
      </c>
      <c r="E675" s="82" t="s">
        <v>44</v>
      </c>
      <c r="F675" s="83">
        <v>0</v>
      </c>
      <c r="G675" s="84">
        <f>VLOOKUP(C675,'[10]Resumen Peso'!$B$1:$D$65536,3,0)*$C$14</f>
        <v>5057.3035647978259</v>
      </c>
      <c r="H675" s="85"/>
      <c r="I675" s="86"/>
      <c r="J675" s="87">
        <f>+VLOOKUP(C675,'[10]Resumen Peso'!$B$1:$D$65536,3,0)</f>
        <v>3140.0256173449266</v>
      </c>
      <c r="N675" s="57"/>
      <c r="O675" s="57"/>
      <c r="P675" s="57"/>
      <c r="Q675" s="57"/>
      <c r="R675" s="57"/>
    </row>
    <row r="676" spans="1:18" x14ac:dyDescent="0.2">
      <c r="A676" s="78"/>
      <c r="B676" s="79">
        <f t="shared" si="10"/>
        <v>660</v>
      </c>
      <c r="C676" s="80" t="s">
        <v>703</v>
      </c>
      <c r="D676" s="81" t="str">
        <f>+"Torre de suspensión tipo S"&amp;IF(MID(C676,3,3)="220","C",IF(MID(C676,3,3)="138","S",""))&amp;IF(MID(C676,10,1)="D",2,1)&amp;" (5°)Tipo S"&amp;IF(MID(C676,3,3)="220","C",IF(MID(C676,3,3)="138","S",""))&amp;IF(MID(C676,10,1)="D",2,1)&amp;RIGHT(C676,2)</f>
        <v>Torre de suspensión tipo SS1 (5°)Tipo SS1-3</v>
      </c>
      <c r="E676" s="82" t="s">
        <v>44</v>
      </c>
      <c r="F676" s="83">
        <v>0</v>
      </c>
      <c r="G676" s="84">
        <f>VLOOKUP(C676,'[10]Resumen Peso'!$B$1:$D$65536,3,0)*$C$14</f>
        <v>5786.2842588227377</v>
      </c>
      <c r="H676" s="85"/>
      <c r="I676" s="86"/>
      <c r="J676" s="87">
        <f>+VLOOKUP(C676,'[10]Resumen Peso'!$B$1:$D$65536,3,0)</f>
        <v>3592.6419225477989</v>
      </c>
      <c r="N676" s="57"/>
      <c r="O676" s="57"/>
      <c r="P676" s="57"/>
      <c r="Q676" s="57"/>
      <c r="R676" s="57"/>
    </row>
    <row r="677" spans="1:18" x14ac:dyDescent="0.2">
      <c r="A677" s="78"/>
      <c r="B677" s="79">
        <f t="shared" si="10"/>
        <v>661</v>
      </c>
      <c r="C677" s="80" t="s">
        <v>704</v>
      </c>
      <c r="D677" s="81" t="str">
        <f>+"Torre de suspensión tipo S"&amp;IF(MID(C677,3,3)="220","C",IF(MID(C677,3,3)="138","S",""))&amp;IF(MID(C677,10,1)="D",2,1)&amp;" (5°)Tipo S"&amp;IF(MID(C677,3,3)="220","C",IF(MID(C677,3,3)="138","S",""))&amp;IF(MID(C677,10,1)="D",2,1)&amp;RIGHT(C677,2)</f>
        <v>Torre de suspensión tipo SS1 (5°)Tipo SS1±0</v>
      </c>
      <c r="E677" s="82" t="s">
        <v>44</v>
      </c>
      <c r="F677" s="83">
        <v>0</v>
      </c>
      <c r="G677" s="84">
        <f>VLOOKUP(C677,'[10]Resumen Peso'!$B$1:$D$65536,3,0)*$C$14</f>
        <v>6508.7561966509984</v>
      </c>
      <c r="H677" s="85"/>
      <c r="I677" s="86"/>
      <c r="J677" s="87">
        <f>+VLOOKUP(C677,'[10]Resumen Peso'!$B$1:$D$65536,3,0)</f>
        <v>4041.2170107399311</v>
      </c>
      <c r="N677" s="57"/>
      <c r="O677" s="57"/>
      <c r="P677" s="57"/>
      <c r="Q677" s="57"/>
      <c r="R677" s="57"/>
    </row>
    <row r="678" spans="1:18" x14ac:dyDescent="0.2">
      <c r="A678" s="78"/>
      <c r="B678" s="79">
        <f t="shared" si="10"/>
        <v>662</v>
      </c>
      <c r="C678" s="80" t="s">
        <v>705</v>
      </c>
      <c r="D678" s="81" t="str">
        <f>+"Torre de suspensión tipo S"&amp;IF(MID(C678,3,3)="220","C",IF(MID(C678,3,3)="138","S",""))&amp;IF(MID(C678,10,1)="D",2,1)&amp;" (5°)Tipo S"&amp;IF(MID(C678,3,3)="220","C",IF(MID(C678,3,3)="138","S",""))&amp;IF(MID(C678,10,1)="D",2,1)&amp;RIGHT(C678,2)</f>
        <v>Torre de suspensión tipo SS1 (5°)Tipo SS1+3</v>
      </c>
      <c r="E678" s="82" t="s">
        <v>44</v>
      </c>
      <c r="F678" s="83">
        <v>0</v>
      </c>
      <c r="G678" s="84">
        <f>VLOOKUP(C678,'[10]Resumen Peso'!$B$1:$D$65536,3,0)*$C$14</f>
        <v>7224.719378282608</v>
      </c>
      <c r="H678" s="85"/>
      <c r="I678" s="86"/>
      <c r="J678" s="87">
        <f>+VLOOKUP(C678,'[10]Resumen Peso'!$B$1:$D$65536,3,0)</f>
        <v>4485.7508819213235</v>
      </c>
      <c r="N678" s="57"/>
      <c r="O678" s="57"/>
      <c r="P678" s="57"/>
      <c r="Q678" s="57"/>
      <c r="R678" s="57"/>
    </row>
    <row r="679" spans="1:18" x14ac:dyDescent="0.2">
      <c r="A679" s="78"/>
      <c r="B679" s="79">
        <f t="shared" si="10"/>
        <v>663</v>
      </c>
      <c r="C679" s="80" t="s">
        <v>706</v>
      </c>
      <c r="D679" s="81" t="str">
        <f>+"Torre de suspensión tipo S"&amp;IF(MID(C679,3,3)="220","C",IF(MID(C679,3,3)="138","S",""))&amp;IF(MID(C679,10,1)="D",2,1)&amp;" (5°)Tipo S"&amp;IF(MID(C679,3,3)="220","C",IF(MID(C679,3,3)="138","S",""))&amp;IF(MID(C679,10,1)="D",2,1)&amp;RIGHT(C679,2)</f>
        <v>Torre de suspensión tipo SS1 (5°)Tipo SS1+6</v>
      </c>
      <c r="E679" s="82" t="s">
        <v>44</v>
      </c>
      <c r="F679" s="83">
        <v>0</v>
      </c>
      <c r="G679" s="84">
        <f>VLOOKUP(C679,'[10]Resumen Peso'!$B$1:$D$65536,3,0)*$C$14</f>
        <v>7940.6825599142176</v>
      </c>
      <c r="H679" s="85"/>
      <c r="I679" s="86"/>
      <c r="J679" s="87">
        <f>+VLOOKUP(C679,'[10]Resumen Peso'!$B$1:$D$65536,3,0)</f>
        <v>4930.2847531027155</v>
      </c>
      <c r="N679" s="57"/>
      <c r="O679" s="57"/>
      <c r="P679" s="57"/>
      <c r="Q679" s="57"/>
      <c r="R679" s="57"/>
    </row>
    <row r="680" spans="1:18" x14ac:dyDescent="0.2">
      <c r="A680" s="78"/>
      <c r="B680" s="79">
        <f t="shared" si="10"/>
        <v>664</v>
      </c>
      <c r="C680" s="80" t="s">
        <v>707</v>
      </c>
      <c r="D680" s="81" t="str">
        <f>+"Torre de ángulo menor tipo A"&amp;IF(MID(C680,3,3)="220","C",IF(MID(C680,3,3)="138","S",""))&amp;IF(MID(C680,10,1)="D",2,1)&amp;" (30°)Tipo A"&amp;IF(MID(C680,3,3)="220","C",IF(MID(C680,3,3)="138","S",""))&amp;IF(MID(C680,10,1)="D",2,1)&amp;RIGHT(C680,2)</f>
        <v>Torre de ángulo menor tipo AS1 (30°)Tipo AS1-3</v>
      </c>
      <c r="E680" s="82" t="s">
        <v>44</v>
      </c>
      <c r="F680" s="83">
        <v>0</v>
      </c>
      <c r="G680" s="84">
        <f>VLOOKUP(C680,'[10]Resumen Peso'!$B$1:$D$65536,3,0)*$C$14</f>
        <v>8902.1430077711102</v>
      </c>
      <c r="H680" s="85"/>
      <c r="I680" s="86"/>
      <c r="J680" s="87">
        <f>+VLOOKUP(C680,'[10]Resumen Peso'!$B$1:$D$65536,3,0)</f>
        <v>5527.245247495197</v>
      </c>
      <c r="N680" s="57"/>
      <c r="O680" s="57"/>
      <c r="P680" s="57"/>
      <c r="Q680" s="57"/>
      <c r="R680" s="57"/>
    </row>
    <row r="681" spans="1:18" x14ac:dyDescent="0.2">
      <c r="A681" s="78"/>
      <c r="B681" s="79">
        <f t="shared" si="10"/>
        <v>665</v>
      </c>
      <c r="C681" s="80" t="s">
        <v>708</v>
      </c>
      <c r="D681" s="81" t="str">
        <f>+"Torre de ángulo menor tipo A"&amp;IF(MID(C681,3,3)="220","C",IF(MID(C681,3,3)="138","S",""))&amp;IF(MID(C681,10,1)="D",2,1)&amp;" (30°)Tipo A"&amp;IF(MID(C681,3,3)="220","C",IF(MID(C681,3,3)="138","S",""))&amp;IF(MID(C681,10,1)="D",2,1)&amp;RIGHT(C681,2)</f>
        <v>Torre de ángulo menor tipo AS1 (30°)Tipo AS1±0</v>
      </c>
      <c r="E681" s="82" t="s">
        <v>44</v>
      </c>
      <c r="F681" s="83">
        <v>0</v>
      </c>
      <c r="G681" s="84">
        <f>VLOOKUP(C681,'[10]Resumen Peso'!$B$1:$D$65536,3,0)*$C$14</f>
        <v>9880.2919065162168</v>
      </c>
      <c r="H681" s="85"/>
      <c r="I681" s="86"/>
      <c r="J681" s="87">
        <f>+VLOOKUP(C681,'[10]Resumen Peso'!$B$1:$D$65536,3,0)</f>
        <v>6134.5674223032156</v>
      </c>
      <c r="N681" s="57"/>
      <c r="O681" s="57"/>
      <c r="P681" s="57"/>
      <c r="Q681" s="57"/>
      <c r="R681" s="57"/>
    </row>
    <row r="682" spans="1:18" x14ac:dyDescent="0.2">
      <c r="A682" s="78"/>
      <c r="B682" s="79">
        <f t="shared" si="10"/>
        <v>666</v>
      </c>
      <c r="C682" s="80" t="s">
        <v>709</v>
      </c>
      <c r="D682" s="81" t="str">
        <f>+"Torre de ángulo menor tipo A"&amp;IF(MID(C682,3,3)="220","C",IF(MID(C682,3,3)="138","S",""))&amp;IF(MID(C682,10,1)="D",2,1)&amp;" (30°)Tipo A"&amp;IF(MID(C682,3,3)="220","C",IF(MID(C682,3,3)="138","S",""))&amp;IF(MID(C682,10,1)="D",2,1)&amp;RIGHT(C682,2)</f>
        <v>Torre de ángulo menor tipo AS1 (30°)Tipo AS1+3</v>
      </c>
      <c r="E682" s="82" t="s">
        <v>44</v>
      </c>
      <c r="F682" s="83">
        <v>0</v>
      </c>
      <c r="G682" s="84">
        <f>VLOOKUP(C682,'[10]Resumen Peso'!$B$1:$D$65536,3,0)*$C$14</f>
        <v>10858.440805261322</v>
      </c>
      <c r="H682" s="85"/>
      <c r="I682" s="86"/>
      <c r="J682" s="87">
        <f>+VLOOKUP(C682,'[10]Resumen Peso'!$B$1:$D$65536,3,0)</f>
        <v>6741.8895971112343</v>
      </c>
      <c r="N682" s="57"/>
      <c r="O682" s="57"/>
      <c r="P682" s="57"/>
      <c r="Q682" s="57"/>
      <c r="R682" s="57"/>
    </row>
    <row r="683" spans="1:18" x14ac:dyDescent="0.2">
      <c r="A683" s="78"/>
      <c r="B683" s="79">
        <f t="shared" si="10"/>
        <v>667</v>
      </c>
      <c r="C683" s="80" t="s">
        <v>710</v>
      </c>
      <c r="D683" s="81" t="str">
        <f>+"Torre de ángulo mayor tipo B"&amp;IF(MID(C683,3,3)="220","C",IF(MID(C683,3,3)="138","S",""))&amp;IF(MID(C683,10,1)="D",2,1)&amp;" (65°)Tipo B"&amp;IF(MID(C683,3,3)="220","C",IF(MID(C683,3,3)="138","S",""))&amp;IF(MID(C683,10,1)="D",2,1)&amp;RIGHT(C683,2)</f>
        <v>Torre de ángulo mayor tipo BS1 (65°)Tipo BS1-3</v>
      </c>
      <c r="E683" s="82" t="s">
        <v>44</v>
      </c>
      <c r="F683" s="83">
        <v>0</v>
      </c>
      <c r="G683" s="84">
        <f>VLOOKUP(C683,'[10]Resumen Peso'!$B$1:$D$65536,3,0)*$C$14</f>
        <v>12013.367886797814</v>
      </c>
      <c r="H683" s="85"/>
      <c r="I683" s="86"/>
      <c r="J683" s="87">
        <f>+VLOOKUP(C683,'[10]Resumen Peso'!$B$1:$D$65536,3,0)</f>
        <v>7458.9714522391014</v>
      </c>
      <c r="N683" s="57"/>
      <c r="O683" s="57"/>
      <c r="P683" s="57"/>
      <c r="Q683" s="57"/>
      <c r="R683" s="57"/>
    </row>
    <row r="684" spans="1:18" x14ac:dyDescent="0.2">
      <c r="A684" s="78"/>
      <c r="B684" s="79">
        <f t="shared" si="10"/>
        <v>668</v>
      </c>
      <c r="C684" s="80" t="s">
        <v>711</v>
      </c>
      <c r="D684" s="81" t="str">
        <f>+"Torre de ángulo mayor tipo B"&amp;IF(MID(C684,3,3)="220","C",IF(MID(C684,3,3)="138","S",""))&amp;IF(MID(C684,10,1)="D",2,1)&amp;" (65°)Tipo B"&amp;IF(MID(C684,3,3)="220","C",IF(MID(C684,3,3)="138","S",""))&amp;IF(MID(C684,10,1)="D",2,1)&amp;RIGHT(C684,2)</f>
        <v>Torre de ángulo mayor tipo BS1 (65°)Tipo BS1±0</v>
      </c>
      <c r="E684" s="82" t="s">
        <v>44</v>
      </c>
      <c r="F684" s="83">
        <v>0</v>
      </c>
      <c r="G684" s="84">
        <f>VLOOKUP(C684,'[10]Resumen Peso'!$B$1:$D$65536,3,0)*$C$14</f>
        <v>13377.915241422956</v>
      </c>
      <c r="H684" s="85"/>
      <c r="I684" s="86"/>
      <c r="J684" s="87">
        <f>+VLOOKUP(C684,'[10]Resumen Peso'!$B$1:$D$65536,3,0)</f>
        <v>8306.2042897985539</v>
      </c>
      <c r="N684" s="57"/>
      <c r="O684" s="57"/>
      <c r="P684" s="57"/>
      <c r="Q684" s="57"/>
      <c r="R684" s="57"/>
    </row>
    <row r="685" spans="1:18" x14ac:dyDescent="0.2">
      <c r="A685" s="78"/>
      <c r="B685" s="79">
        <f t="shared" si="10"/>
        <v>669</v>
      </c>
      <c r="C685" s="80" t="s">
        <v>712</v>
      </c>
      <c r="D685" s="81" t="str">
        <f>+"Torre de ángulo mayor tipo B"&amp;IF(MID(C685,3,3)="220","C",IF(MID(C685,3,3)="138","S",""))&amp;IF(MID(C685,10,1)="D",2,1)&amp;" (65°)Tipo B"&amp;IF(MID(C685,3,3)="220","C",IF(MID(C685,3,3)="138","S",""))&amp;IF(MID(C685,10,1)="D",2,1)&amp;RIGHT(C685,2)</f>
        <v>Torre de ángulo mayor tipo BS1 (65°)Tipo BS1+3</v>
      </c>
      <c r="E685" s="82" t="s">
        <v>44</v>
      </c>
      <c r="F685" s="83">
        <v>0</v>
      </c>
      <c r="G685" s="84">
        <f>VLOOKUP(C685,'[10]Resumen Peso'!$B$1:$D$65536,3,0)*$C$14</f>
        <v>14983.265070393714</v>
      </c>
      <c r="H685" s="85"/>
      <c r="I685" s="86"/>
      <c r="J685" s="87">
        <f>+VLOOKUP(C685,'[10]Resumen Peso'!$B$1:$D$65536,3,0)</f>
        <v>9302.9488045743819</v>
      </c>
      <c r="N685" s="57"/>
      <c r="O685" s="57"/>
      <c r="P685" s="57"/>
      <c r="Q685" s="57"/>
      <c r="R685" s="57"/>
    </row>
    <row r="686" spans="1:18" x14ac:dyDescent="0.2">
      <c r="A686" s="78"/>
      <c r="B686" s="79">
        <f t="shared" si="10"/>
        <v>670</v>
      </c>
      <c r="C686" s="80" t="s">
        <v>713</v>
      </c>
      <c r="D686" s="81" t="str">
        <f>+"Torre de anclaje, retención intermedia y terminal (15°) Tipo R"&amp;IF(MID(C686,3,3)="220","C",IF(MID(C686,3,3)="138","S",""))&amp;IF(MID(C686,10,1)="D",2,1)&amp;RIGHT(C686,2)</f>
        <v>Torre de anclaje, retención intermedia y terminal (15°) Tipo RS1-3</v>
      </c>
      <c r="E686" s="82" t="s">
        <v>44</v>
      </c>
      <c r="F686" s="83">
        <v>0</v>
      </c>
      <c r="G686" s="84">
        <f>VLOOKUP(C686,'[10]Resumen Peso'!$B$1:$D$65536,3,0)*$C$14</f>
        <v>15467.987073336189</v>
      </c>
      <c r="H686" s="85"/>
      <c r="I686" s="86"/>
      <c r="J686" s="87">
        <f>+VLOOKUP(C686,'[10]Resumen Peso'!$B$1:$D$65536,3,0)</f>
        <v>9603.9075046066519</v>
      </c>
      <c r="N686" s="57"/>
      <c r="O686" s="57"/>
      <c r="P686" s="57"/>
      <c r="Q686" s="57"/>
      <c r="R686" s="57"/>
    </row>
    <row r="687" spans="1:18" x14ac:dyDescent="0.2">
      <c r="A687" s="78"/>
      <c r="B687" s="79">
        <f t="shared" si="10"/>
        <v>671</v>
      </c>
      <c r="C687" s="80" t="s">
        <v>714</v>
      </c>
      <c r="D687" s="81" t="str">
        <f>+"Torre de anclaje, retención intermedia y terminal (15°) Tipo R"&amp;IF(MID(C687,3,3)="220","C",IF(MID(C687,3,3)="138","S",""))&amp;IF(MID(C687,10,1)="D",2,1)&amp;RIGHT(C687,2)</f>
        <v>Torre de anclaje, retención intermedia y terminal (15°) Tipo RS1±0</v>
      </c>
      <c r="E687" s="82" t="s">
        <v>44</v>
      </c>
      <c r="F687" s="83">
        <v>0</v>
      </c>
      <c r="G687" s="84">
        <f>VLOOKUP(C687,'[10]Resumen Peso'!$B$1:$D$65536,3,0)*$C$14</f>
        <v>17244.132746194191</v>
      </c>
      <c r="H687" s="85"/>
      <c r="I687" s="86"/>
      <c r="J687" s="87">
        <f>+VLOOKUP(C687,'[10]Resumen Peso'!$B$1:$D$65536,3,0)</f>
        <v>10706.697329550336</v>
      </c>
      <c r="N687" s="57"/>
      <c r="O687" s="57"/>
      <c r="P687" s="57"/>
      <c r="Q687" s="57"/>
      <c r="R687" s="57"/>
    </row>
    <row r="688" spans="1:18" x14ac:dyDescent="0.2">
      <c r="A688" s="78"/>
      <c r="B688" s="79">
        <f t="shared" si="10"/>
        <v>672</v>
      </c>
      <c r="C688" s="80" t="s">
        <v>715</v>
      </c>
      <c r="D688" s="81" t="str">
        <f>+"Torre de anclaje, retención intermedia y terminal (15°) Tipo R"&amp;IF(MID(C688,3,3)="220","C",IF(MID(C688,3,3)="138","S",""))&amp;IF(MID(C688,10,1)="D",2,1)&amp;RIGHT(C688,2)</f>
        <v>Torre de anclaje, retención intermedia y terminal (15°) Tipo RS1+3</v>
      </c>
      <c r="E688" s="82" t="s">
        <v>44</v>
      </c>
      <c r="F688" s="83">
        <v>0</v>
      </c>
      <c r="G688" s="84">
        <f>VLOOKUP(C688,'[10]Resumen Peso'!$B$1:$D$65536,3,0)*$C$14</f>
        <v>19020.278419052192</v>
      </c>
      <c r="H688" s="85"/>
      <c r="I688" s="86"/>
      <c r="J688" s="87">
        <f>+VLOOKUP(C688,'[10]Resumen Peso'!$B$1:$D$65536,3,0)</f>
        <v>11809.48715449402</v>
      </c>
      <c r="N688" s="57"/>
      <c r="O688" s="57"/>
      <c r="P688" s="57"/>
      <c r="Q688" s="57"/>
      <c r="R688" s="57"/>
    </row>
    <row r="689" spans="1:18" x14ac:dyDescent="0.2">
      <c r="A689" s="78"/>
      <c r="B689" s="79">
        <f t="shared" si="10"/>
        <v>673</v>
      </c>
      <c r="C689" s="80" t="s">
        <v>716</v>
      </c>
      <c r="D689" s="81" t="str">
        <f>+"Torre de suspensión tipo S"&amp;IF(MID(C689,3,3)="220","C",IF(MID(C689,3,3)="138","S",""))&amp;IF(MID(C689,10,1)="D",2,1)&amp;" (5°)Tipo S"&amp;IF(MID(C689,3,3)="220","C",IF(MID(C689,3,3)="138","S",""))&amp;IF(MID(C689,10,1)="D",2,1)&amp;RIGHT(C689,2)</f>
        <v>Torre de suspensión tipo SS1 (5°)Tipo SS1-6</v>
      </c>
      <c r="E689" s="82" t="s">
        <v>44</v>
      </c>
      <c r="F689" s="83">
        <v>0</v>
      </c>
      <c r="G689" s="84">
        <f>VLOOKUP(C689,'[10]Resumen Peso'!$B$1:$D$65536,3,0)*$C$14</f>
        <v>4896.5862288197286</v>
      </c>
      <c r="H689" s="85"/>
      <c r="I689" s="86"/>
      <c r="J689" s="87">
        <f>+VLOOKUP(C689,'[10]Resumen Peso'!$B$1:$D$65536,3,0)</f>
        <v>3040.2379447924222</v>
      </c>
      <c r="N689" s="57"/>
      <c r="O689" s="57"/>
      <c r="P689" s="57"/>
      <c r="Q689" s="57"/>
      <c r="R689" s="57"/>
    </row>
    <row r="690" spans="1:18" x14ac:dyDescent="0.2">
      <c r="A690" s="78"/>
      <c r="B690" s="79">
        <f t="shared" si="10"/>
        <v>674</v>
      </c>
      <c r="C690" s="80" t="s">
        <v>717</v>
      </c>
      <c r="D690" s="81" t="str">
        <f>+"Torre de suspensión tipo S"&amp;IF(MID(C690,3,3)="220","C",IF(MID(C690,3,3)="138","S",""))&amp;IF(MID(C690,10,1)="D",2,1)&amp;" (5°)Tipo S"&amp;IF(MID(C690,3,3)="220","C",IF(MID(C690,3,3)="138","S",""))&amp;IF(MID(C690,10,1)="D",2,1)&amp;RIGHT(C690,2)</f>
        <v>Torre de suspensión tipo SS1 (5°)Tipo SS1-3</v>
      </c>
      <c r="E690" s="82" t="s">
        <v>44</v>
      </c>
      <c r="F690" s="83">
        <v>0</v>
      </c>
      <c r="G690" s="84">
        <f>VLOOKUP(C690,'[10]Resumen Peso'!$B$1:$D$65536,3,0)*$C$14</f>
        <v>5602.4004600009503</v>
      </c>
      <c r="H690" s="85"/>
      <c r="I690" s="86"/>
      <c r="J690" s="87">
        <f>+VLOOKUP(C690,'[10]Resumen Peso'!$B$1:$D$65536,3,0)</f>
        <v>3478.4704413390778</v>
      </c>
      <c r="N690" s="57"/>
      <c r="O690" s="57"/>
      <c r="P690" s="57"/>
      <c r="Q690" s="57"/>
      <c r="R690" s="57"/>
    </row>
    <row r="691" spans="1:18" x14ac:dyDescent="0.2">
      <c r="A691" s="78"/>
      <c r="B691" s="79">
        <f t="shared" si="10"/>
        <v>675</v>
      </c>
      <c r="C691" s="80" t="s">
        <v>718</v>
      </c>
      <c r="D691" s="81" t="str">
        <f>+"Torre de suspensión tipo S"&amp;IF(MID(C691,3,3)="220","C",IF(MID(C691,3,3)="138","S",""))&amp;IF(MID(C691,10,1)="D",2,1)&amp;" (5°)Tipo S"&amp;IF(MID(C691,3,3)="220","C",IF(MID(C691,3,3)="138","S",""))&amp;IF(MID(C691,10,1)="D",2,1)&amp;RIGHT(C691,2)</f>
        <v>Torre de suspensión tipo SS1 (5°)Tipo SS1±0</v>
      </c>
      <c r="E691" s="82" t="s">
        <v>44</v>
      </c>
      <c r="F691" s="83">
        <v>0</v>
      </c>
      <c r="G691" s="84">
        <f>VLOOKUP(C691,'[10]Resumen Peso'!$B$1:$D$65536,3,0)*$C$14</f>
        <v>6301.9127784037682</v>
      </c>
      <c r="H691" s="85"/>
      <c r="I691" s="86"/>
      <c r="J691" s="87">
        <f>+VLOOKUP(C691,'[10]Resumen Peso'!$B$1:$D$65536,3,0)</f>
        <v>3912.7901477379951</v>
      </c>
      <c r="N691" s="57"/>
      <c r="O691" s="57"/>
      <c r="P691" s="57"/>
      <c r="Q691" s="57"/>
      <c r="R691" s="57"/>
    </row>
    <row r="692" spans="1:18" x14ac:dyDescent="0.2">
      <c r="A692" s="78"/>
      <c r="B692" s="79">
        <f t="shared" si="10"/>
        <v>676</v>
      </c>
      <c r="C692" s="80" t="s">
        <v>719</v>
      </c>
      <c r="D692" s="81" t="str">
        <f>+"Torre de suspensión tipo S"&amp;IF(MID(C692,3,3)="220","C",IF(MID(C692,3,3)="138","S",""))&amp;IF(MID(C692,10,1)="D",2,1)&amp;" (5°)Tipo S"&amp;IF(MID(C692,3,3)="220","C",IF(MID(C692,3,3)="138","S",""))&amp;IF(MID(C692,10,1)="D",2,1)&amp;RIGHT(C692,2)</f>
        <v>Torre de suspensión tipo SS1 (5°)Tipo SS1+3</v>
      </c>
      <c r="E692" s="82" t="s">
        <v>44</v>
      </c>
      <c r="F692" s="83">
        <v>0</v>
      </c>
      <c r="G692" s="84">
        <f>VLOOKUP(C692,'[10]Resumen Peso'!$B$1:$D$65536,3,0)*$C$14</f>
        <v>6995.1231840281844</v>
      </c>
      <c r="H692" s="85"/>
      <c r="I692" s="86"/>
      <c r="J692" s="87">
        <f>+VLOOKUP(C692,'[10]Resumen Peso'!$B$1:$D$65536,3,0)</f>
        <v>4343.1970639891751</v>
      </c>
      <c r="N692" s="57"/>
      <c r="O692" s="57"/>
      <c r="P692" s="57"/>
      <c r="Q692" s="57"/>
      <c r="R692" s="57"/>
    </row>
    <row r="693" spans="1:18" x14ac:dyDescent="0.2">
      <c r="A693" s="78"/>
      <c r="B693" s="79">
        <f t="shared" si="10"/>
        <v>677</v>
      </c>
      <c r="C693" s="80" t="s">
        <v>720</v>
      </c>
      <c r="D693" s="81" t="str">
        <f>+"Torre de suspensión tipo S"&amp;IF(MID(C693,3,3)="220","C",IF(MID(C693,3,3)="138","S",""))&amp;IF(MID(C693,10,1)="D",2,1)&amp;" (5°)Tipo S"&amp;IF(MID(C693,3,3)="220","C",IF(MID(C693,3,3)="138","S",""))&amp;IF(MID(C693,10,1)="D",2,1)&amp;RIGHT(C693,2)</f>
        <v>Torre de suspensión tipo SS1 (5°)Tipo SS1+6</v>
      </c>
      <c r="E693" s="82" t="s">
        <v>44</v>
      </c>
      <c r="F693" s="83">
        <v>0</v>
      </c>
      <c r="G693" s="84">
        <f>VLOOKUP(C693,'[10]Resumen Peso'!$B$1:$D$65536,3,0)*$C$14</f>
        <v>7688.3335896525978</v>
      </c>
      <c r="H693" s="85"/>
      <c r="I693" s="86"/>
      <c r="J693" s="87">
        <f>+VLOOKUP(C693,'[10]Resumen Peso'!$B$1:$D$65536,3,0)</f>
        <v>4773.6039802403538</v>
      </c>
      <c r="N693" s="57"/>
      <c r="O693" s="57"/>
      <c r="P693" s="57"/>
      <c r="Q693" s="57"/>
      <c r="R693" s="57"/>
    </row>
    <row r="694" spans="1:18" x14ac:dyDescent="0.2">
      <c r="A694" s="78"/>
      <c r="B694" s="79">
        <f t="shared" si="10"/>
        <v>678</v>
      </c>
      <c r="C694" s="80" t="s">
        <v>721</v>
      </c>
      <c r="D694" s="81" t="str">
        <f>+"Torre de ángulo menor tipo A"&amp;IF(MID(C694,3,3)="220","C",IF(MID(C694,3,3)="138","S",""))&amp;IF(MID(C694,10,1)="D",2,1)&amp;" (30°)Tipo A"&amp;IF(MID(C694,3,3)="220","C",IF(MID(C694,3,3)="138","S",""))&amp;IF(MID(C694,10,1)="D",2,1)&amp;RIGHT(C694,2)</f>
        <v>Torre de ángulo menor tipo AS1 (30°)Tipo AS1-3</v>
      </c>
      <c r="E694" s="82" t="s">
        <v>44</v>
      </c>
      <c r="F694" s="83">
        <v>0</v>
      </c>
      <c r="G694" s="84">
        <f>VLOOKUP(C694,'[10]Resumen Peso'!$B$1:$D$65536,3,0)*$C$14</f>
        <v>8619.2395414528455</v>
      </c>
      <c r="H694" s="85"/>
      <c r="I694" s="86"/>
      <c r="J694" s="87">
        <f>+VLOOKUP(C694,'[10]Resumen Peso'!$B$1:$D$65536,3,0)</f>
        <v>5351.5935152839156</v>
      </c>
      <c r="N694" s="57"/>
      <c r="O694" s="57"/>
      <c r="P694" s="57"/>
      <c r="Q694" s="57"/>
      <c r="R694" s="57"/>
    </row>
    <row r="695" spans="1:18" x14ac:dyDescent="0.2">
      <c r="A695" s="78"/>
      <c r="B695" s="79">
        <f t="shared" si="10"/>
        <v>679</v>
      </c>
      <c r="C695" s="80" t="s">
        <v>722</v>
      </c>
      <c r="D695" s="81" t="str">
        <f>+"Torre de ángulo menor tipo A"&amp;IF(MID(C695,3,3)="220","C",IF(MID(C695,3,3)="138","S",""))&amp;IF(MID(C695,10,1)="D",2,1)&amp;" (30°)Tipo A"&amp;IF(MID(C695,3,3)="220","C",IF(MID(C695,3,3)="138","S",""))&amp;IF(MID(C695,10,1)="D",2,1)&amp;RIGHT(C695,2)</f>
        <v>Torre de ángulo menor tipo AS1 (30°)Tipo AS1±0</v>
      </c>
      <c r="E695" s="82" t="s">
        <v>44</v>
      </c>
      <c r="F695" s="83">
        <v>0</v>
      </c>
      <c r="G695" s="84">
        <f>VLOOKUP(C695,'[10]Resumen Peso'!$B$1:$D$65536,3,0)*$C$14</f>
        <v>9566.3035976169213</v>
      </c>
      <c r="H695" s="85"/>
      <c r="I695" s="86"/>
      <c r="J695" s="87">
        <f>+VLOOKUP(C695,'[10]Resumen Peso'!$B$1:$D$65536,3,0)</f>
        <v>5939.6154442662764</v>
      </c>
      <c r="N695" s="57"/>
      <c r="O695" s="57"/>
      <c r="P695" s="57"/>
      <c r="Q695" s="57"/>
      <c r="R695" s="57"/>
    </row>
    <row r="696" spans="1:18" x14ac:dyDescent="0.2">
      <c r="A696" s="78"/>
      <c r="B696" s="79">
        <f t="shared" si="10"/>
        <v>680</v>
      </c>
      <c r="C696" s="80" t="s">
        <v>723</v>
      </c>
      <c r="D696" s="81" t="str">
        <f>+"Torre de ángulo menor tipo A"&amp;IF(MID(C696,3,3)="220","C",IF(MID(C696,3,3)="138","S",""))&amp;IF(MID(C696,10,1)="D",2,1)&amp;" (30°)Tipo A"&amp;IF(MID(C696,3,3)="220","C",IF(MID(C696,3,3)="138","S",""))&amp;IF(MID(C696,10,1)="D",2,1)&amp;RIGHT(C696,2)</f>
        <v>Torre de ángulo menor tipo AS1 (30°)Tipo AS1+3</v>
      </c>
      <c r="E696" s="82" t="s">
        <v>44</v>
      </c>
      <c r="F696" s="83">
        <v>0</v>
      </c>
      <c r="G696" s="84">
        <f>VLOOKUP(C696,'[10]Resumen Peso'!$B$1:$D$65536,3,0)*$C$14</f>
        <v>10513.367653780995</v>
      </c>
      <c r="H696" s="85"/>
      <c r="I696" s="86"/>
      <c r="J696" s="87">
        <f>+VLOOKUP(C696,'[10]Resumen Peso'!$B$1:$D$65536,3,0)</f>
        <v>6527.6373732486372</v>
      </c>
      <c r="N696" s="57"/>
      <c r="O696" s="57"/>
      <c r="P696" s="57"/>
      <c r="Q696" s="57"/>
      <c r="R696" s="57"/>
    </row>
    <row r="697" spans="1:18" x14ac:dyDescent="0.2">
      <c r="A697" s="78"/>
      <c r="B697" s="79">
        <f t="shared" si="10"/>
        <v>681</v>
      </c>
      <c r="C697" s="80" t="s">
        <v>724</v>
      </c>
      <c r="D697" s="81" t="str">
        <f>+"Torre de ángulo mayor tipo B"&amp;IF(MID(C697,3,3)="220","C",IF(MID(C697,3,3)="138","S",""))&amp;IF(MID(C697,10,1)="D",2,1)&amp;" (65°)Tipo B"&amp;IF(MID(C697,3,3)="220","C",IF(MID(C697,3,3)="138","S",""))&amp;IF(MID(C697,10,1)="D",2,1)&amp;RIGHT(C697,2)</f>
        <v>Torre de ángulo mayor tipo BS1 (65°)Tipo BS1-3</v>
      </c>
      <c r="E697" s="82" t="s">
        <v>44</v>
      </c>
      <c r="F697" s="83">
        <v>0</v>
      </c>
      <c r="G697" s="84">
        <f>VLOOKUP(C697,'[10]Resumen Peso'!$B$1:$D$65536,3,0)*$C$14</f>
        <v>11631.592013913632</v>
      </c>
      <c r="H697" s="85"/>
      <c r="I697" s="86"/>
      <c r="J697" s="87">
        <f>+VLOOKUP(C697,'[10]Resumen Peso'!$B$1:$D$65536,3,0)</f>
        <v>7221.9309017598116</v>
      </c>
      <c r="N697" s="57"/>
      <c r="O697" s="57"/>
      <c r="P697" s="57"/>
      <c r="Q697" s="57"/>
      <c r="R697" s="57"/>
    </row>
    <row r="698" spans="1:18" x14ac:dyDescent="0.2">
      <c r="A698" s="78"/>
      <c r="B698" s="79">
        <f t="shared" si="10"/>
        <v>682</v>
      </c>
      <c r="C698" s="80" t="s">
        <v>725</v>
      </c>
      <c r="D698" s="81" t="str">
        <f>+"Torre de ángulo mayor tipo B"&amp;IF(MID(C698,3,3)="220","C",IF(MID(C698,3,3)="138","S",""))&amp;IF(MID(C698,10,1)="D",2,1)&amp;" (65°)Tipo B"&amp;IF(MID(C698,3,3)="220","C",IF(MID(C698,3,3)="138","S",""))&amp;IF(MID(C698,10,1)="D",2,1)&amp;RIGHT(C698,2)</f>
        <v>Torre de ángulo mayor tipo BS1 (65°)Tipo BS1±0</v>
      </c>
      <c r="E698" s="82" t="s">
        <v>44</v>
      </c>
      <c r="F698" s="83">
        <v>0</v>
      </c>
      <c r="G698" s="84">
        <f>VLOOKUP(C698,'[10]Resumen Peso'!$B$1:$D$65536,3,0)*$C$14</f>
        <v>12952.775071173312</v>
      </c>
      <c r="H698" s="85"/>
      <c r="I698" s="86"/>
      <c r="J698" s="87">
        <f>+VLOOKUP(C698,'[10]Resumen Peso'!$B$1:$D$65536,3,0)</f>
        <v>8042.2393115365385</v>
      </c>
      <c r="N698" s="57"/>
      <c r="O698" s="57"/>
      <c r="P698" s="57"/>
      <c r="Q698" s="57"/>
      <c r="R698" s="57"/>
    </row>
    <row r="699" spans="1:18" x14ac:dyDescent="0.2">
      <c r="A699" s="78"/>
      <c r="B699" s="79">
        <f t="shared" si="10"/>
        <v>683</v>
      </c>
      <c r="C699" s="80" t="s">
        <v>726</v>
      </c>
      <c r="D699" s="81" t="str">
        <f>+"Torre de ángulo mayor tipo B"&amp;IF(MID(C699,3,3)="220","C",IF(MID(C699,3,3)="138","S",""))&amp;IF(MID(C699,10,1)="D",2,1)&amp;" (65°)Tipo B"&amp;IF(MID(C699,3,3)="220","C",IF(MID(C699,3,3)="138","S",""))&amp;IF(MID(C699,10,1)="D",2,1)&amp;RIGHT(C699,2)</f>
        <v>Torre de ángulo mayor tipo BS1 (65°)Tipo BS1+3</v>
      </c>
      <c r="E699" s="82" t="s">
        <v>44</v>
      </c>
      <c r="F699" s="83">
        <v>0</v>
      </c>
      <c r="G699" s="84">
        <f>VLOOKUP(C699,'[10]Resumen Peso'!$B$1:$D$65536,3,0)*$C$14</f>
        <v>14507.108079714111</v>
      </c>
      <c r="H699" s="85"/>
      <c r="I699" s="86"/>
      <c r="J699" s="87">
        <f>+VLOOKUP(C699,'[10]Resumen Peso'!$B$1:$D$65536,3,0)</f>
        <v>9007.3080289209247</v>
      </c>
      <c r="N699" s="57"/>
      <c r="O699" s="57"/>
      <c r="P699" s="57"/>
      <c r="Q699" s="57"/>
      <c r="R699" s="57"/>
    </row>
    <row r="700" spans="1:18" x14ac:dyDescent="0.2">
      <c r="A700" s="78"/>
      <c r="B700" s="79">
        <f t="shared" si="10"/>
        <v>684</v>
      </c>
      <c r="C700" s="80" t="s">
        <v>727</v>
      </c>
      <c r="D700" s="81" t="str">
        <f>+"Torre de anclaje, retención intermedia y terminal (15°) Tipo R"&amp;IF(MID(C700,3,3)="220","C",IF(MID(C700,3,3)="138","S",""))&amp;IF(MID(C700,10,1)="D",2,1)&amp;RIGHT(C700,2)</f>
        <v>Torre de anclaje, retención intermedia y terminal (15°) Tipo RS1-3</v>
      </c>
      <c r="E700" s="82" t="s">
        <v>44</v>
      </c>
      <c r="F700" s="83">
        <v>0</v>
      </c>
      <c r="G700" s="84">
        <f>VLOOKUP(C700,'[10]Resumen Peso'!$B$1:$D$65536,3,0)*$C$14</f>
        <v>14976.425978867928</v>
      </c>
      <c r="H700" s="85"/>
      <c r="I700" s="86"/>
      <c r="J700" s="87">
        <f>+VLOOKUP(C700,'[10]Resumen Peso'!$B$1:$D$65536,3,0)</f>
        <v>9298.7024858958248</v>
      </c>
      <c r="N700" s="57"/>
      <c r="O700" s="57"/>
      <c r="P700" s="57"/>
      <c r="Q700" s="57"/>
      <c r="R700" s="57"/>
    </row>
    <row r="701" spans="1:18" x14ac:dyDescent="0.2">
      <c r="A701" s="78"/>
      <c r="B701" s="79">
        <f t="shared" si="10"/>
        <v>685</v>
      </c>
      <c r="C701" s="80" t="s">
        <v>728</v>
      </c>
      <c r="D701" s="81" t="str">
        <f>+"Torre de anclaje, retención intermedia y terminal (15°) Tipo R"&amp;IF(MID(C701,3,3)="220","C",IF(MID(C701,3,3)="138","S",""))&amp;IF(MID(C701,10,1)="D",2,1)&amp;RIGHT(C701,2)</f>
        <v>Torre de anclaje, retención intermedia y terminal (15°) Tipo RS1±0</v>
      </c>
      <c r="E701" s="82" t="s">
        <v>44</v>
      </c>
      <c r="F701" s="83">
        <v>0</v>
      </c>
      <c r="G701" s="84">
        <f>VLOOKUP(C701,'[10]Resumen Peso'!$B$1:$D$65536,3,0)*$C$14</f>
        <v>16696.127066742396</v>
      </c>
      <c r="H701" s="85"/>
      <c r="I701" s="86"/>
      <c r="J701" s="87">
        <f>+VLOOKUP(C701,'[10]Resumen Peso'!$B$1:$D$65536,3,0)</f>
        <v>10366.446472570597</v>
      </c>
      <c r="N701" s="57"/>
      <c r="O701" s="57"/>
      <c r="P701" s="57"/>
      <c r="Q701" s="57"/>
      <c r="R701" s="57"/>
    </row>
    <row r="702" spans="1:18" x14ac:dyDescent="0.2">
      <c r="A702" s="78"/>
      <c r="B702" s="79">
        <f t="shared" si="10"/>
        <v>686</v>
      </c>
      <c r="C702" s="80" t="s">
        <v>729</v>
      </c>
      <c r="D702" s="81" t="str">
        <f>+"Torre de anclaje, retención intermedia y terminal (15°) Tipo R"&amp;IF(MID(C702,3,3)="220","C",IF(MID(C702,3,3)="138","S",""))&amp;IF(MID(C702,10,1)="D",2,1)&amp;RIGHT(C702,2)</f>
        <v>Torre de anclaje, retención intermedia y terminal (15°) Tipo RS1+3</v>
      </c>
      <c r="E702" s="82" t="s">
        <v>44</v>
      </c>
      <c r="F702" s="83">
        <v>0</v>
      </c>
      <c r="G702" s="84">
        <f>VLOOKUP(C702,'[10]Resumen Peso'!$B$1:$D$65536,3,0)*$C$14</f>
        <v>18415.828154616862</v>
      </c>
      <c r="H702" s="85"/>
      <c r="I702" s="86"/>
      <c r="J702" s="87">
        <f>+VLOOKUP(C702,'[10]Resumen Peso'!$B$1:$D$65536,3,0)</f>
        <v>11434.190459245368</v>
      </c>
      <c r="N702" s="57"/>
      <c r="O702" s="57"/>
      <c r="P702" s="57"/>
      <c r="Q702" s="57"/>
      <c r="R702" s="57"/>
    </row>
    <row r="703" spans="1:18" x14ac:dyDescent="0.2">
      <c r="A703" s="78"/>
      <c r="B703" s="79">
        <f t="shared" si="10"/>
        <v>687</v>
      </c>
      <c r="C703" s="80" t="s">
        <v>730</v>
      </c>
      <c r="D703" s="81" t="str">
        <f>+"Torre de suspensión tipo S"&amp;IF(MID(C703,3,3)="220","C",IF(MID(C703,3,3)="138","S",""))&amp;IF(MID(C703,10,1)="D",2,1)&amp;" (5°)Tipo S"&amp;IF(MID(C703,3,3)="220","C",IF(MID(C703,3,3)="138","S",""))&amp;IF(MID(C703,10,1)="D",2,1)&amp;RIGHT(C703,2)</f>
        <v>Torre de suspensión tipo SS1 (5°)Tipo SS1-6</v>
      </c>
      <c r="E703" s="82" t="s">
        <v>44</v>
      </c>
      <c r="F703" s="83">
        <v>0</v>
      </c>
      <c r="G703" s="84">
        <f>VLOOKUP(C703,'[10]Resumen Peso'!$B$1:$D$65536,3,0)*$C$14</f>
        <v>4207.2689302221825</v>
      </c>
      <c r="H703" s="85"/>
      <c r="I703" s="86"/>
      <c r="J703" s="87">
        <f>+VLOOKUP(C703,'[10]Resumen Peso'!$B$1:$D$65536,3,0)</f>
        <v>2612.2482169972659</v>
      </c>
      <c r="N703" s="57"/>
      <c r="O703" s="57"/>
      <c r="P703" s="57"/>
      <c r="Q703" s="57"/>
      <c r="R703" s="57"/>
    </row>
    <row r="704" spans="1:18" x14ac:dyDescent="0.2">
      <c r="A704" s="78"/>
      <c r="B704" s="79">
        <f t="shared" si="10"/>
        <v>688</v>
      </c>
      <c r="C704" s="80" t="s">
        <v>731</v>
      </c>
      <c r="D704" s="81" t="str">
        <f>+"Torre de suspensión tipo S"&amp;IF(MID(C704,3,3)="220","C",IF(MID(C704,3,3)="138","S",""))&amp;IF(MID(C704,10,1)="D",2,1)&amp;" (5°)Tipo S"&amp;IF(MID(C704,3,3)="220","C",IF(MID(C704,3,3)="138","S",""))&amp;IF(MID(C704,10,1)="D",2,1)&amp;RIGHT(C704,2)</f>
        <v>Torre de suspensión tipo SS1 (5°)Tipo SS1-3</v>
      </c>
      <c r="E704" s="82" t="s">
        <v>44</v>
      </c>
      <c r="F704" s="83">
        <v>0</v>
      </c>
      <c r="G704" s="84">
        <f>VLOOKUP(C704,'[10]Resumen Peso'!$B$1:$D$65536,3,0)*$C$14</f>
        <v>4813.722109353308</v>
      </c>
      <c r="H704" s="85"/>
      <c r="I704" s="86"/>
      <c r="J704" s="87">
        <f>+VLOOKUP(C704,'[10]Resumen Peso'!$B$1:$D$65536,3,0)</f>
        <v>2988.7885005284033</v>
      </c>
      <c r="N704" s="57"/>
      <c r="O704" s="57"/>
      <c r="P704" s="57"/>
      <c r="Q704" s="57"/>
      <c r="R704" s="57"/>
    </row>
    <row r="705" spans="1:18" x14ac:dyDescent="0.2">
      <c r="A705" s="78"/>
      <c r="B705" s="79">
        <f t="shared" si="10"/>
        <v>689</v>
      </c>
      <c r="C705" s="80" t="s">
        <v>732</v>
      </c>
      <c r="D705" s="81" t="str">
        <f>+"Torre de suspensión tipo S"&amp;IF(MID(C705,3,3)="220","C",IF(MID(C705,3,3)="138","S",""))&amp;IF(MID(C705,10,1)="D",2,1)&amp;" (5°)Tipo S"&amp;IF(MID(C705,3,3)="220","C",IF(MID(C705,3,3)="138","S",""))&amp;IF(MID(C705,10,1)="D",2,1)&amp;RIGHT(C705,2)</f>
        <v>Torre de suspensión tipo SS1 (5°)Tipo SS1±0</v>
      </c>
      <c r="E705" s="82" t="s">
        <v>44</v>
      </c>
      <c r="F705" s="83">
        <v>0</v>
      </c>
      <c r="G705" s="84">
        <f>VLOOKUP(C705,'[10]Resumen Peso'!$B$1:$D$65536,3,0)*$C$14</f>
        <v>5414.7605279564768</v>
      </c>
      <c r="H705" s="85"/>
      <c r="I705" s="86"/>
      <c r="J705" s="87">
        <f>+VLOOKUP(C705,'[10]Resumen Peso'!$B$1:$D$65536,3,0)</f>
        <v>3361.9668172422985</v>
      </c>
      <c r="N705" s="57"/>
      <c r="O705" s="57"/>
      <c r="P705" s="57"/>
      <c r="Q705" s="57"/>
      <c r="R705" s="57"/>
    </row>
    <row r="706" spans="1:18" x14ac:dyDescent="0.2">
      <c r="A706" s="78"/>
      <c r="B706" s="79">
        <f t="shared" si="10"/>
        <v>690</v>
      </c>
      <c r="C706" s="80" t="s">
        <v>733</v>
      </c>
      <c r="D706" s="81" t="str">
        <f>+"Torre de suspensión tipo S"&amp;IF(MID(C706,3,3)="220","C",IF(MID(C706,3,3)="138","S",""))&amp;IF(MID(C706,10,1)="D",2,1)&amp;" (5°)Tipo S"&amp;IF(MID(C706,3,3)="220","C",IF(MID(C706,3,3)="138","S",""))&amp;IF(MID(C706,10,1)="D",2,1)&amp;RIGHT(C706,2)</f>
        <v>Torre de suspensión tipo SS1 (5°)Tipo SS1+3</v>
      </c>
      <c r="E706" s="82" t="s">
        <v>44</v>
      </c>
      <c r="F706" s="83">
        <v>0</v>
      </c>
      <c r="G706" s="84">
        <f>VLOOKUP(C706,'[10]Resumen Peso'!$B$1:$D$65536,3,0)*$C$14</f>
        <v>6010.3841860316907</v>
      </c>
      <c r="H706" s="85"/>
      <c r="I706" s="86"/>
      <c r="J706" s="87">
        <f>+VLOOKUP(C706,'[10]Resumen Peso'!$B$1:$D$65536,3,0)</f>
        <v>3731.7831671389517</v>
      </c>
      <c r="N706" s="57"/>
      <c r="O706" s="57"/>
      <c r="P706" s="57"/>
      <c r="Q706" s="57"/>
      <c r="R706" s="57"/>
    </row>
    <row r="707" spans="1:18" x14ac:dyDescent="0.2">
      <c r="A707" s="78"/>
      <c r="B707" s="79">
        <f t="shared" si="10"/>
        <v>691</v>
      </c>
      <c r="C707" s="80" t="s">
        <v>734</v>
      </c>
      <c r="D707" s="81" t="str">
        <f>+"Torre de suspensión tipo S"&amp;IF(MID(C707,3,3)="220","C",IF(MID(C707,3,3)="138","S",""))&amp;IF(MID(C707,10,1)="D",2,1)&amp;" (5°)Tipo S"&amp;IF(MID(C707,3,3)="220","C",IF(MID(C707,3,3)="138","S",""))&amp;IF(MID(C707,10,1)="D",2,1)&amp;RIGHT(C707,2)</f>
        <v>Torre de suspensión tipo SS1 (5°)Tipo SS1+6</v>
      </c>
      <c r="E707" s="82" t="s">
        <v>44</v>
      </c>
      <c r="F707" s="83">
        <v>0</v>
      </c>
      <c r="G707" s="84">
        <f>VLOOKUP(C707,'[10]Resumen Peso'!$B$1:$D$65536,3,0)*$C$14</f>
        <v>6606.0078441069008</v>
      </c>
      <c r="H707" s="85"/>
      <c r="I707" s="86"/>
      <c r="J707" s="87">
        <f>+VLOOKUP(C707,'[10]Resumen Peso'!$B$1:$D$65536,3,0)</f>
        <v>4101.5995170356036</v>
      </c>
      <c r="N707" s="57"/>
      <c r="O707" s="57"/>
      <c r="P707" s="57"/>
      <c r="Q707" s="57"/>
      <c r="R707" s="57"/>
    </row>
    <row r="708" spans="1:18" x14ac:dyDescent="0.2">
      <c r="A708" s="78"/>
      <c r="B708" s="79">
        <f t="shared" si="10"/>
        <v>692</v>
      </c>
      <c r="C708" s="80" t="s">
        <v>735</v>
      </c>
      <c r="D708" s="81" t="str">
        <f>+"Torre de ángulo menor tipo A"&amp;IF(MID(C708,3,3)="220","C",IF(MID(C708,3,3)="138","S",""))&amp;IF(MID(C708,10,1)="D",2,1)&amp;" (30°)Tipo A"&amp;IF(MID(C708,3,3)="220","C",IF(MID(C708,3,3)="138","S",""))&amp;IF(MID(C708,10,1)="D",2,1)&amp;RIGHT(C708,2)</f>
        <v>Torre de ángulo menor tipo AS1 (30°)Tipo AS1-3</v>
      </c>
      <c r="E708" s="82" t="s">
        <v>44</v>
      </c>
      <c r="F708" s="83">
        <v>0</v>
      </c>
      <c r="G708" s="84">
        <f>VLOOKUP(C708,'[10]Resumen Peso'!$B$1:$D$65536,3,0)*$C$14</f>
        <v>7405.8654397755781</v>
      </c>
      <c r="H708" s="85"/>
      <c r="I708" s="86"/>
      <c r="J708" s="87">
        <f>+VLOOKUP(C708,'[10]Resumen Peso'!$B$1:$D$65536,3,0)</f>
        <v>4598.2225313450026</v>
      </c>
      <c r="N708" s="57"/>
      <c r="O708" s="57"/>
      <c r="P708" s="57"/>
      <c r="Q708" s="57"/>
      <c r="R708" s="57"/>
    </row>
    <row r="709" spans="1:18" x14ac:dyDescent="0.2">
      <c r="A709" s="78"/>
      <c r="B709" s="79">
        <f t="shared" si="10"/>
        <v>693</v>
      </c>
      <c r="C709" s="80" t="s">
        <v>736</v>
      </c>
      <c r="D709" s="81" t="str">
        <f>+"Torre de ángulo menor tipo A"&amp;IF(MID(C709,3,3)="220","C",IF(MID(C709,3,3)="138","S",""))&amp;IF(MID(C709,10,1)="D",2,1)&amp;" (30°)Tipo A"&amp;IF(MID(C709,3,3)="220","C",IF(MID(C709,3,3)="138","S",""))&amp;IF(MID(C709,10,1)="D",2,1)&amp;RIGHT(C709,2)</f>
        <v>Torre de ángulo menor tipo AS1 (30°)Tipo AS1±0</v>
      </c>
      <c r="E709" s="82" t="s">
        <v>44</v>
      </c>
      <c r="F709" s="83">
        <v>0</v>
      </c>
      <c r="G709" s="84">
        <f>VLOOKUP(C709,'[10]Resumen Peso'!$B$1:$D$65536,3,0)*$C$14</f>
        <v>8219.6064814379333</v>
      </c>
      <c r="H709" s="85"/>
      <c r="I709" s="86"/>
      <c r="J709" s="87">
        <f>+VLOOKUP(C709,'[10]Resumen Peso'!$B$1:$D$65536,3,0)</f>
        <v>5103.4656285738092</v>
      </c>
      <c r="N709" s="57"/>
      <c r="O709" s="57"/>
      <c r="P709" s="57"/>
      <c r="Q709" s="57"/>
      <c r="R709" s="57"/>
    </row>
    <row r="710" spans="1:18" x14ac:dyDescent="0.2">
      <c r="A710" s="78"/>
      <c r="B710" s="79">
        <f t="shared" si="10"/>
        <v>694</v>
      </c>
      <c r="C710" s="80" t="s">
        <v>737</v>
      </c>
      <c r="D710" s="81" t="str">
        <f>+"Torre de ángulo menor tipo A"&amp;IF(MID(C710,3,3)="220","C",IF(MID(C710,3,3)="138","S",""))&amp;IF(MID(C710,10,1)="D",2,1)&amp;" (30°)Tipo A"&amp;IF(MID(C710,3,3)="220","C",IF(MID(C710,3,3)="138","S",""))&amp;IF(MID(C710,10,1)="D",2,1)&amp;RIGHT(C710,2)</f>
        <v>Torre de ángulo menor tipo AS1 (30°)Tipo AS1+3</v>
      </c>
      <c r="E710" s="82" t="s">
        <v>44</v>
      </c>
      <c r="F710" s="83">
        <v>0</v>
      </c>
      <c r="G710" s="84">
        <f>VLOOKUP(C710,'[10]Resumen Peso'!$B$1:$D$65536,3,0)*$C$14</f>
        <v>9033.3475231002867</v>
      </c>
      <c r="H710" s="85"/>
      <c r="I710" s="86"/>
      <c r="J710" s="87">
        <f>+VLOOKUP(C710,'[10]Resumen Peso'!$B$1:$D$65536,3,0)</f>
        <v>5608.7087258026158</v>
      </c>
      <c r="N710" s="57"/>
      <c r="O710" s="57"/>
      <c r="P710" s="57"/>
      <c r="Q710" s="57"/>
      <c r="R710" s="57"/>
    </row>
    <row r="711" spans="1:18" x14ac:dyDescent="0.2">
      <c r="A711" s="78"/>
      <c r="B711" s="79">
        <f t="shared" si="10"/>
        <v>695</v>
      </c>
      <c r="C711" s="80" t="s">
        <v>738</v>
      </c>
      <c r="D711" s="81" t="str">
        <f>+"Torre de ángulo mayor tipo B"&amp;IF(MID(C711,3,3)="220","C",IF(MID(C711,3,3)="138","S",""))&amp;IF(MID(C711,10,1)="D",2,1)&amp;" (65°)Tipo B"&amp;IF(MID(C711,3,3)="220","C",IF(MID(C711,3,3)="138","S",""))&amp;IF(MID(C711,10,1)="D",2,1)&amp;RIGHT(C711,2)</f>
        <v>Torre de ángulo mayor tipo BS1 (65°)Tipo BS1-3</v>
      </c>
      <c r="E711" s="82" t="s">
        <v>44</v>
      </c>
      <c r="F711" s="83">
        <v>0</v>
      </c>
      <c r="G711" s="84">
        <f>VLOOKUP(C711,'[10]Resumen Peso'!$B$1:$D$65536,3,0)*$C$14</f>
        <v>9994.1537639285307</v>
      </c>
      <c r="H711" s="85"/>
      <c r="I711" s="86"/>
      <c r="J711" s="87">
        <f>+VLOOKUP(C711,'[10]Resumen Peso'!$B$1:$D$65536,3,0)</f>
        <v>6205.2630300578667</v>
      </c>
      <c r="N711" s="57"/>
      <c r="O711" s="57"/>
      <c r="P711" s="57"/>
      <c r="Q711" s="57"/>
      <c r="R711" s="57"/>
    </row>
    <row r="712" spans="1:18" x14ac:dyDescent="0.2">
      <c r="A712" s="78"/>
      <c r="B712" s="79">
        <f t="shared" si="10"/>
        <v>696</v>
      </c>
      <c r="C712" s="80" t="s">
        <v>739</v>
      </c>
      <c r="D712" s="81" t="str">
        <f>+"Torre de ángulo mayor tipo B"&amp;IF(MID(C712,3,3)="220","C",IF(MID(C712,3,3)="138","S",""))&amp;IF(MID(C712,10,1)="D",2,1)&amp;" (65°)Tipo B"&amp;IF(MID(C712,3,3)="220","C",IF(MID(C712,3,3)="138","S",""))&amp;IF(MID(C712,10,1)="D",2,1)&amp;RIGHT(C712,2)</f>
        <v>Torre de ángulo mayor tipo BS1 (65°)Tipo BS1±0</v>
      </c>
      <c r="E712" s="82" t="s">
        <v>44</v>
      </c>
      <c r="F712" s="83">
        <v>0</v>
      </c>
      <c r="G712" s="84">
        <f>VLOOKUP(C712,'[10]Resumen Peso'!$B$1:$D$65536,3,0)*$C$14</f>
        <v>11129.34717586696</v>
      </c>
      <c r="H712" s="85"/>
      <c r="I712" s="86"/>
      <c r="J712" s="87">
        <f>+VLOOKUP(C712,'[10]Resumen Peso'!$B$1:$D$65536,3,0)</f>
        <v>6910.0924610889379</v>
      </c>
      <c r="N712" s="57"/>
      <c r="O712" s="57"/>
      <c r="P712" s="57"/>
      <c r="Q712" s="57"/>
      <c r="R712" s="57"/>
    </row>
    <row r="713" spans="1:18" x14ac:dyDescent="0.2">
      <c r="A713" s="78"/>
      <c r="B713" s="79">
        <f t="shared" si="10"/>
        <v>697</v>
      </c>
      <c r="C713" s="80" t="s">
        <v>740</v>
      </c>
      <c r="D713" s="81" t="str">
        <f>+"Torre de ángulo mayor tipo B"&amp;IF(MID(C713,3,3)="220","C",IF(MID(C713,3,3)="138","S",""))&amp;IF(MID(C713,10,1)="D",2,1)&amp;" (65°)Tipo B"&amp;IF(MID(C713,3,3)="220","C",IF(MID(C713,3,3)="138","S",""))&amp;IF(MID(C713,10,1)="D",2,1)&amp;RIGHT(C713,2)</f>
        <v>Torre de ángulo mayor tipo BS1 (65°)Tipo BS1+3</v>
      </c>
      <c r="E713" s="82" t="s">
        <v>44</v>
      </c>
      <c r="F713" s="83">
        <v>0</v>
      </c>
      <c r="G713" s="84">
        <f>VLOOKUP(C713,'[10]Resumen Peso'!$B$1:$D$65536,3,0)*$C$14</f>
        <v>12464.868836970996</v>
      </c>
      <c r="H713" s="85"/>
      <c r="I713" s="86"/>
      <c r="J713" s="87">
        <f>+VLOOKUP(C713,'[10]Resumen Peso'!$B$1:$D$65536,3,0)</f>
        <v>7739.3035564196107</v>
      </c>
      <c r="N713" s="57"/>
      <c r="O713" s="57"/>
      <c r="P713" s="57"/>
      <c r="Q713" s="57"/>
      <c r="R713" s="57"/>
    </row>
    <row r="714" spans="1:18" x14ac:dyDescent="0.2">
      <c r="A714" s="78"/>
      <c r="B714" s="79">
        <f t="shared" si="10"/>
        <v>698</v>
      </c>
      <c r="C714" s="80" t="s">
        <v>741</v>
      </c>
      <c r="D714" s="81" t="str">
        <f>+"Torre de anclaje, retención intermedia y terminal (15°) Tipo R"&amp;IF(MID(C714,3,3)="220","C",IF(MID(C714,3,3)="138","S",""))&amp;IF(MID(C714,10,1)="D",2,1)&amp;RIGHT(C714,2)</f>
        <v>Torre de anclaje, retención intermedia y terminal (15°) Tipo RS1-3</v>
      </c>
      <c r="E714" s="82" t="s">
        <v>44</v>
      </c>
      <c r="F714" s="83">
        <v>0</v>
      </c>
      <c r="G714" s="84">
        <f>VLOOKUP(C714,'[10]Resumen Peso'!$B$1:$D$65536,3,0)*$C$14</f>
        <v>12868.118473194181</v>
      </c>
      <c r="H714" s="85"/>
      <c r="I714" s="86"/>
      <c r="J714" s="87">
        <f>+VLOOKUP(C714,'[10]Resumen Peso'!$B$1:$D$65536,3,0)</f>
        <v>7989.6769365622449</v>
      </c>
      <c r="N714" s="57"/>
      <c r="O714" s="57"/>
      <c r="P714" s="57"/>
      <c r="Q714" s="57"/>
      <c r="R714" s="57"/>
    </row>
    <row r="715" spans="1:18" x14ac:dyDescent="0.2">
      <c r="A715" s="78"/>
      <c r="B715" s="79">
        <f t="shared" si="10"/>
        <v>699</v>
      </c>
      <c r="C715" s="80" t="s">
        <v>742</v>
      </c>
      <c r="D715" s="81" t="str">
        <f>+"Torre de anclaje, retención intermedia y terminal (15°) Tipo R"&amp;IF(MID(C715,3,3)="220","C",IF(MID(C715,3,3)="138","S",""))&amp;IF(MID(C715,10,1)="D",2,1)&amp;RIGHT(C715,2)</f>
        <v>Torre de anclaje, retención intermedia y terminal (15°) Tipo RS1±0</v>
      </c>
      <c r="E715" s="82" t="s">
        <v>44</v>
      </c>
      <c r="F715" s="83">
        <v>0</v>
      </c>
      <c r="G715" s="84">
        <f>VLOOKUP(C715,'[10]Resumen Peso'!$B$1:$D$65536,3,0)*$C$14</f>
        <v>14345.728509692512</v>
      </c>
      <c r="H715" s="85"/>
      <c r="I715" s="86"/>
      <c r="J715" s="87">
        <f>+VLOOKUP(C715,'[10]Resumen Peso'!$B$1:$D$65536,3,0)</f>
        <v>8907.10918234364</v>
      </c>
      <c r="N715" s="57"/>
      <c r="O715" s="57"/>
      <c r="P715" s="57"/>
      <c r="Q715" s="57"/>
      <c r="R715" s="57"/>
    </row>
    <row r="716" spans="1:18" x14ac:dyDescent="0.2">
      <c r="A716" s="78"/>
      <c r="B716" s="79">
        <f t="shared" si="10"/>
        <v>700</v>
      </c>
      <c r="C716" s="80" t="s">
        <v>743</v>
      </c>
      <c r="D716" s="81" t="str">
        <f>+"Torre de anclaje, retención intermedia y terminal (15°) Tipo R"&amp;IF(MID(C716,3,3)="220","C",IF(MID(C716,3,3)="138","S",""))&amp;IF(MID(C716,10,1)="D",2,1)&amp;RIGHT(C716,2)</f>
        <v>Torre de anclaje, retención intermedia y terminal (15°) Tipo RS1+3</v>
      </c>
      <c r="E716" s="82" t="s">
        <v>44</v>
      </c>
      <c r="F716" s="83">
        <v>0</v>
      </c>
      <c r="G716" s="84">
        <f>VLOOKUP(C716,'[10]Resumen Peso'!$B$1:$D$65536,3,0)*$C$14</f>
        <v>15823.338546190838</v>
      </c>
      <c r="H716" s="85"/>
      <c r="I716" s="86"/>
      <c r="J716" s="87">
        <f>+VLOOKUP(C716,'[10]Resumen Peso'!$B$1:$D$65536,3,0)</f>
        <v>9824.5414281250341</v>
      </c>
      <c r="N716" s="57"/>
      <c r="O716" s="57"/>
      <c r="P716" s="57"/>
      <c r="Q716" s="57"/>
      <c r="R716" s="57"/>
    </row>
    <row r="717" spans="1:18" x14ac:dyDescent="0.2">
      <c r="A717" s="78"/>
      <c r="B717" s="79">
        <f t="shared" si="10"/>
        <v>701</v>
      </c>
      <c r="C717" s="80" t="s">
        <v>744</v>
      </c>
      <c r="D717" s="81" t="str">
        <f>+"Torre de suspensión tipo S"&amp;IF(MID(C717,3,3)="220","C",IF(MID(C717,3,3)="138","S",""))&amp;IF(MID(C717,10,1)="D",2,1)&amp;" (5°)Tipo S"&amp;IF(MID(C717,3,3)="220","C",IF(MID(C717,3,3)="138","S",""))&amp;IF(MID(C717,10,1)="D",2,1)&amp;RIGHT(C717,2)</f>
        <v>Torre de suspensión tipo S1 (5°)Tipo S1-6</v>
      </c>
      <c r="E717" s="82" t="s">
        <v>44</v>
      </c>
      <c r="F717" s="83">
        <v>0</v>
      </c>
      <c r="G717" s="84">
        <f>VLOOKUP(C717,'[10]Resumen Peso'!$B$1:$D$65536,3,0)*$C$14</f>
        <v>4339.7376522761169</v>
      </c>
      <c r="H717" s="85"/>
      <c r="I717" s="86"/>
      <c r="J717" s="87">
        <f>+VLOOKUP(C717,'[10]Resumen Peso'!$B$1:$D$65536,3,0)</f>
        <v>2694.4966277198537</v>
      </c>
      <c r="N717" s="57"/>
      <c r="O717" s="57"/>
      <c r="P717" s="57"/>
      <c r="Q717" s="57"/>
      <c r="R717" s="57"/>
    </row>
    <row r="718" spans="1:18" x14ac:dyDescent="0.2">
      <c r="A718" s="78"/>
      <c r="B718" s="79">
        <f t="shared" si="10"/>
        <v>702</v>
      </c>
      <c r="C718" s="80" t="s">
        <v>745</v>
      </c>
      <c r="D718" s="81" t="str">
        <f>+"Torre de suspensión tipo S"&amp;IF(MID(C718,3,3)="220","C",IF(MID(C718,3,3)="138","S",""))&amp;IF(MID(C718,10,1)="D",2,1)&amp;" (5°)Tipo S"&amp;IF(MID(C718,3,3)="220","C",IF(MID(C718,3,3)="138","S",""))&amp;IF(MID(C718,10,1)="D",2,1)&amp;RIGHT(C718,2)</f>
        <v>Torre de suspensión tipo S1 (5°)Tipo S1-3</v>
      </c>
      <c r="E718" s="82" t="s">
        <v>44</v>
      </c>
      <c r="F718" s="83">
        <v>0</v>
      </c>
      <c r="G718" s="84">
        <f>VLOOKUP(C718,'[10]Resumen Peso'!$B$1:$D$65536,3,0)*$C$14</f>
        <v>4965.2854219735755</v>
      </c>
      <c r="H718" s="85"/>
      <c r="I718" s="86"/>
      <c r="J718" s="87">
        <f>+VLOOKUP(C718,'[10]Resumen Peso'!$B$1:$D$65536,3,0)</f>
        <v>3082.8925380218147</v>
      </c>
      <c r="N718" s="57"/>
      <c r="O718" s="57"/>
      <c r="P718" s="57"/>
      <c r="Q718" s="57"/>
      <c r="R718" s="57"/>
    </row>
    <row r="719" spans="1:18" x14ac:dyDescent="0.2">
      <c r="A719" s="78"/>
      <c r="B719" s="79">
        <f t="shared" si="10"/>
        <v>703</v>
      </c>
      <c r="C719" s="80" t="s">
        <v>746</v>
      </c>
      <c r="D719" s="81" t="str">
        <f>+"Torre de suspensión tipo S"&amp;IF(MID(C719,3,3)="220","C",IF(MID(C719,3,3)="138","S",""))&amp;IF(MID(C719,10,1)="D",2,1)&amp;" (5°)Tipo S"&amp;IF(MID(C719,3,3)="220","C",IF(MID(C719,3,3)="138","S",""))&amp;IF(MID(C719,10,1)="D",2,1)&amp;RIGHT(C719,2)</f>
        <v>Torre de suspensión tipo S1 (5°)Tipo S1±0</v>
      </c>
      <c r="E719" s="82" t="s">
        <v>44</v>
      </c>
      <c r="F719" s="83">
        <v>0</v>
      </c>
      <c r="G719" s="84">
        <f>VLOOKUP(C719,'[10]Resumen Peso'!$B$1:$D$65536,3,0)*$C$14</f>
        <v>5585.2479437273068</v>
      </c>
      <c r="H719" s="85"/>
      <c r="I719" s="86"/>
      <c r="J719" s="87">
        <f>+VLOOKUP(C719,'[10]Resumen Peso'!$B$1:$D$65536,3,0)</f>
        <v>3467.8206276960796</v>
      </c>
      <c r="N719" s="57"/>
      <c r="O719" s="57"/>
      <c r="P719" s="57"/>
      <c r="Q719" s="57"/>
      <c r="R719" s="57"/>
    </row>
    <row r="720" spans="1:18" x14ac:dyDescent="0.2">
      <c r="A720" s="78"/>
      <c r="B720" s="79">
        <f t="shared" si="10"/>
        <v>704</v>
      </c>
      <c r="C720" s="80" t="s">
        <v>747</v>
      </c>
      <c r="D720" s="81" t="str">
        <f>+"Torre de suspensión tipo S"&amp;IF(MID(C720,3,3)="220","C",IF(MID(C720,3,3)="138","S",""))&amp;IF(MID(C720,10,1)="D",2,1)&amp;" (5°)Tipo S"&amp;IF(MID(C720,3,3)="220","C",IF(MID(C720,3,3)="138","S",""))&amp;IF(MID(C720,10,1)="D",2,1)&amp;RIGHT(C720,2)</f>
        <v>Torre de suspensión tipo S1 (5°)Tipo S1+3</v>
      </c>
      <c r="E720" s="82" t="s">
        <v>44</v>
      </c>
      <c r="F720" s="83">
        <v>0</v>
      </c>
      <c r="G720" s="84">
        <f>VLOOKUP(C720,'[10]Resumen Peso'!$B$1:$D$65536,3,0)*$C$14</f>
        <v>6199.6252175373111</v>
      </c>
      <c r="H720" s="85"/>
      <c r="I720" s="86"/>
      <c r="J720" s="87">
        <f>+VLOOKUP(C720,'[10]Resumen Peso'!$B$1:$D$65536,3,0)</f>
        <v>3849.2808967426486</v>
      </c>
      <c r="N720" s="57"/>
      <c r="O720" s="57"/>
      <c r="P720" s="57"/>
      <c r="Q720" s="57"/>
      <c r="R720" s="57"/>
    </row>
    <row r="721" spans="1:18" x14ac:dyDescent="0.2">
      <c r="A721" s="78"/>
      <c r="B721" s="79">
        <f t="shared" si="10"/>
        <v>705</v>
      </c>
      <c r="C721" s="80" t="s">
        <v>748</v>
      </c>
      <c r="D721" s="81" t="str">
        <f>+"Torre de suspensión tipo S"&amp;IF(MID(C721,3,3)="220","C",IF(MID(C721,3,3)="138","S",""))&amp;IF(MID(C721,10,1)="D",2,1)&amp;" (5°)Tipo S"&amp;IF(MID(C721,3,3)="220","C",IF(MID(C721,3,3)="138","S",""))&amp;IF(MID(C721,10,1)="D",2,1)&amp;RIGHT(C721,2)</f>
        <v>Torre de suspensión tipo S1 (5°)Tipo S1+6</v>
      </c>
      <c r="E721" s="82" t="s">
        <v>44</v>
      </c>
      <c r="F721" s="83">
        <v>0</v>
      </c>
      <c r="G721" s="84">
        <f>VLOOKUP(C721,'[10]Resumen Peso'!$B$1:$D$65536,3,0)*$C$14</f>
        <v>6814.0024913473144</v>
      </c>
      <c r="H721" s="85"/>
      <c r="I721" s="86"/>
      <c r="J721" s="87">
        <f>+VLOOKUP(C721,'[10]Resumen Peso'!$B$1:$D$65536,3,0)</f>
        <v>4230.7411657892171</v>
      </c>
      <c r="N721" s="57"/>
      <c r="O721" s="57"/>
      <c r="P721" s="57"/>
      <c r="Q721" s="57"/>
      <c r="R721" s="57"/>
    </row>
    <row r="722" spans="1:18" x14ac:dyDescent="0.2">
      <c r="A722" s="78"/>
      <c r="B722" s="79">
        <f t="shared" ref="B722:B785" si="11">1+B721</f>
        <v>706</v>
      </c>
      <c r="C722" s="80" t="s">
        <v>749</v>
      </c>
      <c r="D722" s="81" t="str">
        <f>+"Torre de ángulo menor tipo A"&amp;IF(MID(C722,3,3)="220","C",IF(MID(C722,3,3)="138","S",""))&amp;IF(MID(C722,10,1)="D",2,1)&amp;" (30°)Tipo A"&amp;IF(MID(C722,3,3)="220","C",IF(MID(C722,3,3)="138","S",""))&amp;IF(MID(C722,10,1)="D",2,1)&amp;RIGHT(C722,2)</f>
        <v>Torre de ángulo menor tipo A1 (30°)Tipo A1-3</v>
      </c>
      <c r="E722" s="82" t="s">
        <v>44</v>
      </c>
      <c r="F722" s="83">
        <v>0</v>
      </c>
      <c r="G722" s="84">
        <f>VLOOKUP(C722,'[10]Resumen Peso'!$B$1:$D$65536,3,0)*$C$14</f>
        <v>7639.0441470988244</v>
      </c>
      <c r="H722" s="85"/>
      <c r="I722" s="86"/>
      <c r="J722" s="87">
        <f>+VLOOKUP(C722,'[10]Resumen Peso'!$B$1:$D$65536,3,0)</f>
        <v>4743.0006932712267</v>
      </c>
      <c r="N722" s="57"/>
      <c r="O722" s="57"/>
      <c r="P722" s="57"/>
      <c r="Q722" s="57"/>
      <c r="R722" s="57"/>
    </row>
    <row r="723" spans="1:18" x14ac:dyDescent="0.2">
      <c r="A723" s="78"/>
      <c r="B723" s="79">
        <f t="shared" si="11"/>
        <v>707</v>
      </c>
      <c r="C723" s="80" t="s">
        <v>750</v>
      </c>
      <c r="D723" s="81" t="str">
        <f>+"Torre de ángulo menor tipo A"&amp;IF(MID(C723,3,3)="220","C",IF(MID(C723,3,3)="138","S",""))&amp;IF(MID(C723,10,1)="D",2,1)&amp;" (30°)Tipo A"&amp;IF(MID(C723,3,3)="220","C",IF(MID(C723,3,3)="138","S",""))&amp;IF(MID(C723,10,1)="D",2,1)&amp;RIGHT(C723,2)</f>
        <v>Torre de ángulo menor tipo A1 (30°)Tipo A1±0</v>
      </c>
      <c r="E723" s="82" t="s">
        <v>44</v>
      </c>
      <c r="F723" s="83">
        <v>0</v>
      </c>
      <c r="G723" s="84">
        <f>VLOOKUP(C723,'[10]Resumen Peso'!$B$1:$D$65536,3,0)*$C$14</f>
        <v>8478.4063785780509</v>
      </c>
      <c r="H723" s="85"/>
      <c r="I723" s="86"/>
      <c r="J723" s="87">
        <f>+VLOOKUP(C723,'[10]Resumen Peso'!$B$1:$D$65536,3,0)</f>
        <v>5264.1517128426485</v>
      </c>
      <c r="N723" s="57"/>
      <c r="O723" s="57"/>
      <c r="P723" s="57"/>
      <c r="Q723" s="57"/>
      <c r="R723" s="57"/>
    </row>
    <row r="724" spans="1:18" x14ac:dyDescent="0.2">
      <c r="A724" s="78"/>
      <c r="B724" s="79">
        <f t="shared" si="11"/>
        <v>708</v>
      </c>
      <c r="C724" s="80" t="s">
        <v>751</v>
      </c>
      <c r="D724" s="81" t="str">
        <f>+"Torre de ángulo menor tipo A"&amp;IF(MID(C724,3,3)="220","C",IF(MID(C724,3,3)="138","S",""))&amp;IF(MID(C724,10,1)="D",2,1)&amp;" (30°)Tipo A"&amp;IF(MID(C724,3,3)="220","C",IF(MID(C724,3,3)="138","S",""))&amp;IF(MID(C724,10,1)="D",2,1)&amp;RIGHT(C724,2)</f>
        <v>Torre de ángulo menor tipo A1 (30°)Tipo A1+3</v>
      </c>
      <c r="E724" s="82" t="s">
        <v>44</v>
      </c>
      <c r="F724" s="83">
        <v>0</v>
      </c>
      <c r="G724" s="84">
        <f>VLOOKUP(C724,'[10]Resumen Peso'!$B$1:$D$65536,3,0)*$C$14</f>
        <v>9317.7686100572773</v>
      </c>
      <c r="H724" s="85"/>
      <c r="I724" s="86"/>
      <c r="J724" s="87">
        <f>+VLOOKUP(C724,'[10]Resumen Peso'!$B$1:$D$65536,3,0)</f>
        <v>5785.3027324140703</v>
      </c>
      <c r="N724" s="57"/>
      <c r="O724" s="57"/>
      <c r="P724" s="57"/>
      <c r="Q724" s="57"/>
      <c r="R724" s="57"/>
    </row>
    <row r="725" spans="1:18" x14ac:dyDescent="0.2">
      <c r="A725" s="78"/>
      <c r="B725" s="79">
        <f t="shared" si="11"/>
        <v>709</v>
      </c>
      <c r="C725" s="80" t="s">
        <v>752</v>
      </c>
      <c r="D725" s="81" t="str">
        <f>+"Torre de ángulo mayor tipo B"&amp;IF(MID(C725,3,3)="220","C",IF(MID(C725,3,3)="138","S",""))&amp;IF(MID(C725,10,1)="D",2,1)&amp;" (65°)Tipo B"&amp;IF(MID(C725,3,3)="220","C",IF(MID(C725,3,3)="138","S",""))&amp;IF(MID(C725,10,1)="D",2,1)&amp;RIGHT(C725,2)</f>
        <v>Torre de ángulo mayor tipo B1 (65°)Tipo B1-3</v>
      </c>
      <c r="E725" s="82" t="s">
        <v>44</v>
      </c>
      <c r="F725" s="83">
        <v>0</v>
      </c>
      <c r="G725" s="84">
        <f>VLOOKUP(C725,'[10]Resumen Peso'!$B$1:$D$65536,3,0)*$C$14</f>
        <v>10308.826488462026</v>
      </c>
      <c r="H725" s="85"/>
      <c r="I725" s="86"/>
      <c r="J725" s="87">
        <f>+VLOOKUP(C725,'[10]Resumen Peso'!$B$1:$D$65536,3,0)</f>
        <v>6400.6399544316746</v>
      </c>
      <c r="N725" s="57"/>
      <c r="O725" s="57"/>
      <c r="P725" s="57"/>
      <c r="Q725" s="57"/>
      <c r="R725" s="57"/>
    </row>
    <row r="726" spans="1:18" x14ac:dyDescent="0.2">
      <c r="A726" s="78"/>
      <c r="B726" s="79">
        <f t="shared" si="11"/>
        <v>710</v>
      </c>
      <c r="C726" s="80" t="s">
        <v>753</v>
      </c>
      <c r="D726" s="81" t="str">
        <f>+"Torre de ángulo mayor tipo B"&amp;IF(MID(C726,3,3)="220","C",IF(MID(C726,3,3)="138","S",""))&amp;IF(MID(C726,10,1)="D",2,1)&amp;" (65°)Tipo B"&amp;IF(MID(C726,3,3)="220","C",IF(MID(C726,3,3)="138","S",""))&amp;IF(MID(C726,10,1)="D",2,1)&amp;RIGHT(C726,2)</f>
        <v>Torre de ángulo mayor tipo B1 (65°)Tipo B1±0</v>
      </c>
      <c r="E726" s="82" t="s">
        <v>44</v>
      </c>
      <c r="F726" s="83">
        <v>0</v>
      </c>
      <c r="G726" s="84">
        <f>VLOOKUP(C726,'[10]Resumen Peso'!$B$1:$D$65536,3,0)*$C$14</f>
        <v>11479.762236594683</v>
      </c>
      <c r="H726" s="85"/>
      <c r="I726" s="86"/>
      <c r="J726" s="87">
        <f>+VLOOKUP(C726,'[10]Resumen Peso'!$B$1:$D$65536,3,0)</f>
        <v>7127.6614191889466</v>
      </c>
      <c r="N726" s="57"/>
      <c r="O726" s="57"/>
      <c r="P726" s="57"/>
      <c r="Q726" s="57"/>
      <c r="R726" s="57"/>
    </row>
    <row r="727" spans="1:18" x14ac:dyDescent="0.2">
      <c r="A727" s="78"/>
      <c r="B727" s="79">
        <f t="shared" si="11"/>
        <v>711</v>
      </c>
      <c r="C727" s="80" t="s">
        <v>754</v>
      </c>
      <c r="D727" s="81" t="str">
        <f>+"Torre de ángulo mayor tipo B"&amp;IF(MID(C727,3,3)="220","C",IF(MID(C727,3,3)="138","S",""))&amp;IF(MID(C727,10,1)="D",2,1)&amp;" (65°)Tipo B"&amp;IF(MID(C727,3,3)="220","C",IF(MID(C727,3,3)="138","S",""))&amp;IF(MID(C727,10,1)="D",2,1)&amp;RIGHT(C727,2)</f>
        <v>Torre de ángulo mayor tipo B1 (65°)Tipo B1+3</v>
      </c>
      <c r="E727" s="82" t="s">
        <v>44</v>
      </c>
      <c r="F727" s="83">
        <v>0</v>
      </c>
      <c r="G727" s="84">
        <f>VLOOKUP(C727,'[10]Resumen Peso'!$B$1:$D$65536,3,0)*$C$14</f>
        <v>12857.333704986046</v>
      </c>
      <c r="H727" s="85"/>
      <c r="I727" s="86"/>
      <c r="J727" s="87">
        <f>+VLOOKUP(C727,'[10]Resumen Peso'!$B$1:$D$65536,3,0)</f>
        <v>7982.9807894916212</v>
      </c>
      <c r="N727" s="57"/>
      <c r="O727" s="57"/>
      <c r="P727" s="57"/>
      <c r="Q727" s="57"/>
      <c r="R727" s="57"/>
    </row>
    <row r="728" spans="1:18" x14ac:dyDescent="0.2">
      <c r="A728" s="78"/>
      <c r="B728" s="79">
        <f t="shared" si="11"/>
        <v>712</v>
      </c>
      <c r="C728" s="80" t="s">
        <v>755</v>
      </c>
      <c r="D728" s="81" t="str">
        <f>+"Torre de anclaje, retención intermedia y terminal (15°) Tipo R"&amp;IF(MID(C728,3,3)="220","C",IF(MID(C728,3,3)="138","S",""))&amp;IF(MID(C728,10,1)="D",2,1)&amp;RIGHT(C728,2)</f>
        <v>Torre de anclaje, retención intermedia y terminal (15°) Tipo R1-3</v>
      </c>
      <c r="E728" s="82" t="s">
        <v>44</v>
      </c>
      <c r="F728" s="83">
        <v>0</v>
      </c>
      <c r="G728" s="84">
        <f>VLOOKUP(C728,'[10]Resumen Peso'!$B$1:$D$65536,3,0)*$C$14</f>
        <v>13273.279930104578</v>
      </c>
      <c r="H728" s="85"/>
      <c r="I728" s="86"/>
      <c r="J728" s="87">
        <f>+VLOOKUP(C728,'[10]Resumen Peso'!$B$1:$D$65536,3,0)</f>
        <v>8241.2373456930927</v>
      </c>
      <c r="N728" s="57"/>
      <c r="O728" s="57"/>
      <c r="P728" s="57"/>
      <c r="Q728" s="57"/>
      <c r="R728" s="57"/>
    </row>
    <row r="729" spans="1:18" x14ac:dyDescent="0.2">
      <c r="A729" s="78"/>
      <c r="B729" s="79">
        <f t="shared" si="11"/>
        <v>713</v>
      </c>
      <c r="C729" s="80" t="s">
        <v>756</v>
      </c>
      <c r="D729" s="81" t="str">
        <f>+"Torre de anclaje, retención intermedia y terminal (15°) Tipo R"&amp;IF(MID(C729,3,3)="220","C",IF(MID(C729,3,3)="138","S",""))&amp;IF(MID(C729,10,1)="D",2,1)&amp;RIGHT(C729,2)</f>
        <v>Torre de anclaje, retención intermedia y terminal (15°) Tipo R1±0</v>
      </c>
      <c r="E729" s="82" t="s">
        <v>44</v>
      </c>
      <c r="F729" s="83">
        <v>0</v>
      </c>
      <c r="G729" s="84">
        <f>VLOOKUP(C729,'[10]Resumen Peso'!$B$1:$D$65536,3,0)*$C$14</f>
        <v>14797.413522970546</v>
      </c>
      <c r="H729" s="85"/>
      <c r="I729" s="86"/>
      <c r="J729" s="87">
        <f>+VLOOKUP(C729,'[10]Resumen Peso'!$B$1:$D$65536,3,0)</f>
        <v>9187.5555693345523</v>
      </c>
      <c r="N729" s="57"/>
      <c r="O729" s="57"/>
      <c r="P729" s="57"/>
      <c r="Q729" s="57"/>
      <c r="R729" s="57"/>
    </row>
    <row r="730" spans="1:18" x14ac:dyDescent="0.2">
      <c r="A730" s="78"/>
      <c r="B730" s="79">
        <f t="shared" si="11"/>
        <v>714</v>
      </c>
      <c r="C730" s="80" t="s">
        <v>757</v>
      </c>
      <c r="D730" s="81" t="str">
        <f>+"Torre de anclaje, retención intermedia y terminal (15°) Tipo R"&amp;IF(MID(C730,3,3)="220","C",IF(MID(C730,3,3)="138","S",""))&amp;IF(MID(C730,10,1)="D",2,1)&amp;RIGHT(C730,2)</f>
        <v>Torre de anclaje, retención intermedia y terminal (15°) Tipo R1+3</v>
      </c>
      <c r="E730" s="82" t="s">
        <v>44</v>
      </c>
      <c r="F730" s="83">
        <v>0</v>
      </c>
      <c r="G730" s="84">
        <f>VLOOKUP(C730,'[10]Resumen Peso'!$B$1:$D$65536,3,0)*$C$14</f>
        <v>16321.547115836513</v>
      </c>
      <c r="H730" s="85"/>
      <c r="I730" s="86"/>
      <c r="J730" s="87">
        <f>+VLOOKUP(C730,'[10]Resumen Peso'!$B$1:$D$65536,3,0)</f>
        <v>10133.873792976012</v>
      </c>
      <c r="N730" s="57"/>
      <c r="O730" s="57"/>
      <c r="P730" s="57"/>
      <c r="Q730" s="57"/>
      <c r="R730" s="57"/>
    </row>
    <row r="731" spans="1:18" x14ac:dyDescent="0.2">
      <c r="A731" s="78"/>
      <c r="B731" s="79">
        <f t="shared" si="11"/>
        <v>715</v>
      </c>
      <c r="C731" s="80" t="s">
        <v>758</v>
      </c>
      <c r="D731" s="81" t="str">
        <f>+"Torre de suspensión tipo S"&amp;IF(MID(C731,3,3)="220","C",IF(MID(C731,3,3)="138","S",""))&amp;IF(MID(C731,10,1)="D",2,1)&amp;" (5°)Tipo S"&amp;IF(MID(C731,3,3)="220","C",IF(MID(C731,3,3)="138","S",""))&amp;IF(MID(C731,10,1)="D",2,1)&amp;RIGHT(C731,2)</f>
        <v>Torre de suspensión tipo S2 (5°)Tipo S2-6</v>
      </c>
      <c r="E731" s="82" t="s">
        <v>44</v>
      </c>
      <c r="F731" s="83">
        <v>0</v>
      </c>
      <c r="G731" s="84">
        <f>VLOOKUP(C731,'[10]Resumen Peso'!$B$1:$D$65536,3,0)*$C$14</f>
        <v>5870.997361658031</v>
      </c>
      <c r="H731" s="85"/>
      <c r="I731" s="86"/>
      <c r="J731" s="87">
        <f>+VLOOKUP(C731,'[10]Resumen Peso'!$B$1:$D$65536,3,0)</f>
        <v>3645.2393807820918</v>
      </c>
      <c r="N731" s="57"/>
      <c r="O731" s="57"/>
      <c r="P731" s="57"/>
      <c r="Q731" s="57"/>
      <c r="R731" s="57"/>
    </row>
    <row r="732" spans="1:18" x14ac:dyDescent="0.2">
      <c r="A732" s="78"/>
      <c r="B732" s="79">
        <f t="shared" si="11"/>
        <v>716</v>
      </c>
      <c r="C732" s="80" t="s">
        <v>759</v>
      </c>
      <c r="D732" s="81" t="str">
        <f>+"Torre de suspensión tipo S"&amp;IF(MID(C732,3,3)="220","C",IF(MID(C732,3,3)="138","S",""))&amp;IF(MID(C732,10,1)="D",2,1)&amp;" (5°)Tipo S"&amp;IF(MID(C732,3,3)="220","C",IF(MID(C732,3,3)="138","S",""))&amp;IF(MID(C732,10,1)="D",2,1)&amp;RIGHT(C732,2)</f>
        <v>Torre de suspensión tipo S2 (5°)Tipo S2-3</v>
      </c>
      <c r="E732" s="82" t="s">
        <v>44</v>
      </c>
      <c r="F732" s="83">
        <v>0</v>
      </c>
      <c r="G732" s="84">
        <f>VLOOKUP(C732,'[10]Resumen Peso'!$B$1:$D$65536,3,0)*$C$14</f>
        <v>6717.2672516267558</v>
      </c>
      <c r="H732" s="85"/>
      <c r="I732" s="86"/>
      <c r="J732" s="87">
        <f>+VLOOKUP(C732,'[10]Resumen Peso'!$B$1:$D$65536,3,0)</f>
        <v>4170.6792915254564</v>
      </c>
      <c r="N732" s="57"/>
      <c r="O732" s="57"/>
      <c r="P732" s="57"/>
      <c r="Q732" s="57"/>
      <c r="R732" s="57"/>
    </row>
    <row r="733" spans="1:18" x14ac:dyDescent="0.2">
      <c r="A733" s="78"/>
      <c r="B733" s="79">
        <f t="shared" si="11"/>
        <v>717</v>
      </c>
      <c r="C733" s="80" t="s">
        <v>760</v>
      </c>
      <c r="D733" s="81" t="str">
        <f>+"Torre de suspensión tipo S"&amp;IF(MID(C733,3,3)="220","C",IF(MID(C733,3,3)="138","S",""))&amp;IF(MID(C733,10,1)="D",2,1)&amp;" (5°)Tipo S"&amp;IF(MID(C733,3,3)="220","C",IF(MID(C733,3,3)="138","S",""))&amp;IF(MID(C733,10,1)="D",2,1)&amp;RIGHT(C733,2)</f>
        <v>Torre de suspensión tipo S2 (5°)Tipo S2±0</v>
      </c>
      <c r="E733" s="82" t="s">
        <v>44</v>
      </c>
      <c r="F733" s="83">
        <v>0</v>
      </c>
      <c r="G733" s="84">
        <f>VLOOKUP(C733,'[10]Resumen Peso'!$B$1:$D$65536,3,0)*$C$14</f>
        <v>7555.9811604350461</v>
      </c>
      <c r="H733" s="85"/>
      <c r="I733" s="86"/>
      <c r="J733" s="87">
        <f>+VLOOKUP(C733,'[10]Resumen Peso'!$B$1:$D$65536,3,0)</f>
        <v>4691.4277744943265</v>
      </c>
      <c r="N733" s="57"/>
      <c r="O733" s="57"/>
      <c r="P733" s="57"/>
      <c r="Q733" s="57"/>
      <c r="R733" s="57"/>
    </row>
    <row r="734" spans="1:18" x14ac:dyDescent="0.2">
      <c r="A734" s="78"/>
      <c r="B734" s="79">
        <f t="shared" si="11"/>
        <v>718</v>
      </c>
      <c r="C734" s="80" t="s">
        <v>761</v>
      </c>
      <c r="D734" s="81" t="str">
        <f>+"Torre de suspensión tipo S"&amp;IF(MID(C734,3,3)="220","C",IF(MID(C734,3,3)="138","S",""))&amp;IF(MID(C734,10,1)="D",2,1)&amp;" (5°)Tipo S"&amp;IF(MID(C734,3,3)="220","C",IF(MID(C734,3,3)="138","S",""))&amp;IF(MID(C734,10,1)="D",2,1)&amp;RIGHT(C734,2)</f>
        <v>Torre de suspensión tipo S2 (5°)Tipo S2+3</v>
      </c>
      <c r="E734" s="82" t="s">
        <v>44</v>
      </c>
      <c r="F734" s="83">
        <v>0</v>
      </c>
      <c r="G734" s="84">
        <f>VLOOKUP(C734,'[10]Resumen Peso'!$B$1:$D$65536,3,0)*$C$14</f>
        <v>8387.1390880829022</v>
      </c>
      <c r="H734" s="85"/>
      <c r="I734" s="86"/>
      <c r="J734" s="87">
        <f>+VLOOKUP(C734,'[10]Resumen Peso'!$B$1:$D$65536,3,0)</f>
        <v>5207.484829688703</v>
      </c>
      <c r="N734" s="57"/>
      <c r="O734" s="57"/>
      <c r="P734" s="57"/>
      <c r="Q734" s="57"/>
      <c r="R734" s="57"/>
    </row>
    <row r="735" spans="1:18" x14ac:dyDescent="0.2">
      <c r="A735" s="78"/>
      <c r="B735" s="79">
        <f t="shared" si="11"/>
        <v>719</v>
      </c>
      <c r="C735" s="80" t="s">
        <v>762</v>
      </c>
      <c r="D735" s="81" t="str">
        <f>+"Torre de suspensión tipo S"&amp;IF(MID(C735,3,3)="220","C",IF(MID(C735,3,3)="138","S",""))&amp;IF(MID(C735,10,1)="D",2,1)&amp;" (5°)Tipo S"&amp;IF(MID(C735,3,3)="220","C",IF(MID(C735,3,3)="138","S",""))&amp;IF(MID(C735,10,1)="D",2,1)&amp;RIGHT(C735,2)</f>
        <v>Torre de suspensión tipo S2 (5°)Tipo S2+6</v>
      </c>
      <c r="E735" s="82" t="s">
        <v>44</v>
      </c>
      <c r="F735" s="83">
        <v>0</v>
      </c>
      <c r="G735" s="84">
        <f>VLOOKUP(C735,'[10]Resumen Peso'!$B$1:$D$65536,3,0)*$C$14</f>
        <v>9218.2970157307554</v>
      </c>
      <c r="H735" s="85"/>
      <c r="I735" s="86"/>
      <c r="J735" s="87">
        <f>+VLOOKUP(C735,'[10]Resumen Peso'!$B$1:$D$65536,3,0)</f>
        <v>5723.5418848830786</v>
      </c>
      <c r="N735" s="57"/>
      <c r="O735" s="57"/>
      <c r="P735" s="57"/>
      <c r="Q735" s="57"/>
      <c r="R735" s="57"/>
    </row>
    <row r="736" spans="1:18" x14ac:dyDescent="0.2">
      <c r="A736" s="78"/>
      <c r="B736" s="79">
        <f t="shared" si="11"/>
        <v>720</v>
      </c>
      <c r="C736" s="80" t="s">
        <v>763</v>
      </c>
      <c r="D736" s="81" t="str">
        <f>+"Torre de ángulo menor tipo A"&amp;IF(MID(C736,3,3)="220","C",IF(MID(C736,3,3)="138","S",""))&amp;IF(MID(C736,10,1)="D",2,1)&amp;" (30°)Tipo A"&amp;IF(MID(C736,3,3)="220","C",IF(MID(C736,3,3)="138","S",""))&amp;IF(MID(C736,10,1)="D",2,1)&amp;RIGHT(C736,2)</f>
        <v>Torre de ángulo menor tipo A2 (30°)Tipo A2-3</v>
      </c>
      <c r="E736" s="82" t="s">
        <v>44</v>
      </c>
      <c r="F736" s="83">
        <v>0</v>
      </c>
      <c r="G736" s="84">
        <f>VLOOKUP(C736,'[10]Resumen Peso'!$B$1:$D$65536,3,0)*$C$14</f>
        <v>10334.4514407879</v>
      </c>
      <c r="H736" s="85"/>
      <c r="I736" s="86"/>
      <c r="J736" s="87">
        <f>+VLOOKUP(C736,'[10]Resumen Peso'!$B$1:$D$65536,3,0)</f>
        <v>6416.5502128758308</v>
      </c>
      <c r="N736" s="57"/>
      <c r="O736" s="57"/>
      <c r="P736" s="57"/>
      <c r="Q736" s="57"/>
      <c r="R736" s="57"/>
    </row>
    <row r="737" spans="1:18" x14ac:dyDescent="0.2">
      <c r="A737" s="78"/>
      <c r="B737" s="79">
        <f t="shared" si="11"/>
        <v>721</v>
      </c>
      <c r="C737" s="80" t="s">
        <v>764</v>
      </c>
      <c r="D737" s="81" t="str">
        <f>+"Torre de ángulo menor tipo A"&amp;IF(MID(C737,3,3)="220","C",IF(MID(C737,3,3)="138","S",""))&amp;IF(MID(C737,10,1)="D",2,1)&amp;" (30°)Tipo A"&amp;IF(MID(C737,3,3)="220","C",IF(MID(C737,3,3)="138","S",""))&amp;IF(MID(C737,10,1)="D",2,1)&amp;RIGHT(C737,2)</f>
        <v>Torre de ángulo menor tipo A2 (30°)Tipo A2±0</v>
      </c>
      <c r="E737" s="82" t="s">
        <v>44</v>
      </c>
      <c r="F737" s="83">
        <v>0</v>
      </c>
      <c r="G737" s="84">
        <f>VLOOKUP(C737,'[10]Resumen Peso'!$B$1:$D$65536,3,0)*$C$14</f>
        <v>11469.979401540399</v>
      </c>
      <c r="H737" s="85"/>
      <c r="I737" s="86"/>
      <c r="J737" s="87">
        <f>+VLOOKUP(C737,'[10]Resumen Peso'!$B$1:$D$65536,3,0)</f>
        <v>7121.5873616823874</v>
      </c>
      <c r="N737" s="57"/>
      <c r="O737" s="57"/>
      <c r="P737" s="57"/>
      <c r="Q737" s="57"/>
      <c r="R737" s="57"/>
    </row>
    <row r="738" spans="1:18" x14ac:dyDescent="0.2">
      <c r="A738" s="78"/>
      <c r="B738" s="79">
        <f t="shared" si="11"/>
        <v>722</v>
      </c>
      <c r="C738" s="80" t="s">
        <v>765</v>
      </c>
      <c r="D738" s="81" t="str">
        <f>+"Torre de ángulo menor tipo A"&amp;IF(MID(C738,3,3)="220","C",IF(MID(C738,3,3)="138","S",""))&amp;IF(MID(C738,10,1)="D",2,1)&amp;" (30°)Tipo A"&amp;IF(MID(C738,3,3)="220","C",IF(MID(C738,3,3)="138","S",""))&amp;IF(MID(C738,10,1)="D",2,1)&amp;RIGHT(C738,2)</f>
        <v>Torre de ángulo menor tipo A2 (30°)Tipo A2+3</v>
      </c>
      <c r="E738" s="82" t="s">
        <v>44</v>
      </c>
      <c r="F738" s="83">
        <v>0</v>
      </c>
      <c r="G738" s="84">
        <f>VLOOKUP(C738,'[10]Resumen Peso'!$B$1:$D$65536,3,0)*$C$14</f>
        <v>12605.507362292899</v>
      </c>
      <c r="H738" s="85"/>
      <c r="I738" s="86"/>
      <c r="J738" s="87">
        <f>+VLOOKUP(C738,'[10]Resumen Peso'!$B$1:$D$65536,3,0)</f>
        <v>7826.624510488944</v>
      </c>
      <c r="N738" s="57"/>
      <c r="O738" s="57"/>
      <c r="P738" s="57"/>
      <c r="Q738" s="57"/>
      <c r="R738" s="57"/>
    </row>
    <row r="739" spans="1:18" x14ac:dyDescent="0.2">
      <c r="A739" s="78"/>
      <c r="B739" s="79">
        <f t="shared" si="11"/>
        <v>723</v>
      </c>
      <c r="C739" s="80" t="s">
        <v>766</v>
      </c>
      <c r="D739" s="81" t="str">
        <f>+"Torre de ángulo mayor tipo B"&amp;IF(MID(C739,3,3)="220","C",IF(MID(C739,3,3)="138","S",""))&amp;IF(MID(C739,10,1)="D",2,1)&amp;" (65°)Tipo B"&amp;IF(MID(C739,3,3)="220","C",IF(MID(C739,3,3)="138","S",""))&amp;IF(MID(C739,10,1)="D",2,1)&amp;RIGHT(C739,2)</f>
        <v>Torre de ángulo mayor tipo B2 (65°)Tipo B2-3</v>
      </c>
      <c r="E739" s="82" t="s">
        <v>44</v>
      </c>
      <c r="F739" s="83">
        <v>0</v>
      </c>
      <c r="G739" s="84">
        <f>VLOOKUP(C739,'[10]Resumen Peso'!$B$1:$D$65536,3,0)*$C$14</f>
        <v>13946.256194497761</v>
      </c>
      <c r="H739" s="85"/>
      <c r="I739" s="86"/>
      <c r="J739" s="87">
        <f>+VLOOKUP(C739,'[10]Resumen Peso'!$B$1:$D$65536,3,0)</f>
        <v>8659.0811003707222</v>
      </c>
      <c r="N739" s="57"/>
      <c r="O739" s="57"/>
      <c r="P739" s="57"/>
      <c r="Q739" s="57"/>
      <c r="R739" s="57"/>
    </row>
    <row r="740" spans="1:18" x14ac:dyDescent="0.2">
      <c r="A740" s="78"/>
      <c r="B740" s="79">
        <f t="shared" si="11"/>
        <v>724</v>
      </c>
      <c r="C740" s="80" t="s">
        <v>767</v>
      </c>
      <c r="D740" s="81" t="str">
        <f>+"Torre de ángulo mayor tipo B"&amp;IF(MID(C740,3,3)="220","C",IF(MID(C740,3,3)="138","S",""))&amp;IF(MID(C740,10,1)="D",2,1)&amp;" (65°)Tipo B"&amp;IF(MID(C740,3,3)="220","C",IF(MID(C740,3,3)="138","S",""))&amp;IF(MID(C740,10,1)="D",2,1)&amp;RIGHT(C740,2)</f>
        <v>Torre de ángulo mayor tipo B2 (65°)Tipo B2±0</v>
      </c>
      <c r="E740" s="82" t="s">
        <v>44</v>
      </c>
      <c r="F740" s="83">
        <v>0</v>
      </c>
      <c r="G740" s="84">
        <f>VLOOKUP(C740,'[10]Resumen Peso'!$B$1:$D$65536,3,0)*$C$14</f>
        <v>15530.3521096857</v>
      </c>
      <c r="H740" s="85"/>
      <c r="I740" s="86"/>
      <c r="J740" s="87">
        <f>+VLOOKUP(C740,'[10]Resumen Peso'!$B$1:$D$65536,3,0)</f>
        <v>9642.629287717953</v>
      </c>
      <c r="N740" s="57"/>
      <c r="O740" s="57"/>
      <c r="P740" s="57"/>
      <c r="Q740" s="57"/>
      <c r="R740" s="57"/>
    </row>
    <row r="741" spans="1:18" x14ac:dyDescent="0.2">
      <c r="A741" s="78"/>
      <c r="B741" s="79">
        <f t="shared" si="11"/>
        <v>725</v>
      </c>
      <c r="C741" s="80" t="s">
        <v>768</v>
      </c>
      <c r="D741" s="81" t="str">
        <f>+"Torre de ángulo mayor tipo B"&amp;IF(MID(C741,3,3)="220","C",IF(MID(C741,3,3)="138","S",""))&amp;IF(MID(C741,10,1)="D",2,1)&amp;" (65°)Tipo B"&amp;IF(MID(C741,3,3)="220","C",IF(MID(C741,3,3)="138","S",""))&amp;IF(MID(C741,10,1)="D",2,1)&amp;RIGHT(C741,2)</f>
        <v>Torre de ángulo mayor tipo B2 (65°)Tipo B2+3</v>
      </c>
      <c r="E741" s="82" t="s">
        <v>44</v>
      </c>
      <c r="F741" s="83">
        <v>0</v>
      </c>
      <c r="G741" s="84">
        <f>VLOOKUP(C741,'[10]Resumen Peso'!$B$1:$D$65536,3,0)*$C$14</f>
        <v>17393.994362847985</v>
      </c>
      <c r="H741" s="85"/>
      <c r="I741" s="86"/>
      <c r="J741" s="87">
        <f>+VLOOKUP(C741,'[10]Resumen Peso'!$B$1:$D$65536,3,0)</f>
        <v>10799.744802244108</v>
      </c>
      <c r="N741" s="57"/>
      <c r="O741" s="57"/>
      <c r="P741" s="57"/>
      <c r="Q741" s="57"/>
      <c r="R741" s="57"/>
    </row>
    <row r="742" spans="1:18" x14ac:dyDescent="0.2">
      <c r="A742" s="78"/>
      <c r="B742" s="79">
        <f t="shared" si="11"/>
        <v>726</v>
      </c>
      <c r="C742" s="80" t="s">
        <v>769</v>
      </c>
      <c r="D742" s="81" t="str">
        <f>+"Torre de anclaje, retención intermedia y terminal (15°) Tipo R"&amp;IF(MID(C742,3,3)="220","C",IF(MID(C742,3,3)="138","S",""))&amp;IF(MID(C742,10,1)="D",2,1)&amp;RIGHT(C742,2)</f>
        <v>Torre de anclaje, retención intermedia y terminal (15°) Tipo R2-3</v>
      </c>
      <c r="E742" s="82" t="s">
        <v>44</v>
      </c>
      <c r="F742" s="83">
        <v>0</v>
      </c>
      <c r="G742" s="84">
        <f>VLOOKUP(C742,'[10]Resumen Peso'!$B$1:$D$65536,3,0)*$C$14</f>
        <v>17956.705610838228</v>
      </c>
      <c r="H742" s="85"/>
      <c r="I742" s="86"/>
      <c r="J742" s="87">
        <f>+VLOOKUP(C742,'[10]Resumen Peso'!$B$1:$D$65536,3,0)</f>
        <v>11149.126189225992</v>
      </c>
      <c r="N742" s="57"/>
      <c r="O742" s="57"/>
      <c r="P742" s="57"/>
      <c r="Q742" s="57"/>
      <c r="R742" s="57"/>
    </row>
    <row r="743" spans="1:18" x14ac:dyDescent="0.2">
      <c r="A743" s="78"/>
      <c r="B743" s="79">
        <f t="shared" si="11"/>
        <v>727</v>
      </c>
      <c r="C743" s="80" t="s">
        <v>770</v>
      </c>
      <c r="D743" s="81" t="str">
        <f>+"Torre de anclaje, retención intermedia y terminal (15°) Tipo R"&amp;IF(MID(C743,3,3)="220","C",IF(MID(C743,3,3)="138","S",""))&amp;IF(MID(C743,10,1)="D",2,1)&amp;RIGHT(C743,2)</f>
        <v>Torre de anclaje, retención intermedia y terminal (15°) Tipo R2±0</v>
      </c>
      <c r="E743" s="82" t="s">
        <v>44</v>
      </c>
      <c r="F743" s="83">
        <v>0</v>
      </c>
      <c r="G743" s="84">
        <f>VLOOKUP(C743,'[10]Resumen Peso'!$B$1:$D$65536,3,0)*$C$14</f>
        <v>20018.623869384868</v>
      </c>
      <c r="H743" s="85"/>
      <c r="I743" s="86"/>
      <c r="J743" s="87">
        <f>+VLOOKUP(C743,'[10]Resumen Peso'!$B$1:$D$65536,3,0)</f>
        <v>12429.34915186844</v>
      </c>
      <c r="N743" s="57"/>
      <c r="O743" s="57"/>
      <c r="P743" s="57"/>
      <c r="Q743" s="57"/>
      <c r="R743" s="57"/>
    </row>
    <row r="744" spans="1:18" x14ac:dyDescent="0.2">
      <c r="A744" s="78"/>
      <c r="B744" s="79">
        <f t="shared" si="11"/>
        <v>728</v>
      </c>
      <c r="C744" s="80" t="s">
        <v>771</v>
      </c>
      <c r="D744" s="81" t="str">
        <f>+"Torre de anclaje, retención intermedia y terminal (15°) Tipo R"&amp;IF(MID(C744,3,3)="220","C",IF(MID(C744,3,3)="138","S",""))&amp;IF(MID(C744,10,1)="D",2,1)&amp;RIGHT(C744,2)</f>
        <v>Torre de anclaje, retención intermedia y terminal (15°) Tipo R2+3</v>
      </c>
      <c r="E744" s="82" t="s">
        <v>44</v>
      </c>
      <c r="F744" s="83">
        <v>0</v>
      </c>
      <c r="G744" s="84">
        <f>VLOOKUP(C744,'[10]Resumen Peso'!$B$1:$D$65536,3,0)*$C$14</f>
        <v>22080.542127931509</v>
      </c>
      <c r="H744" s="85"/>
      <c r="I744" s="86"/>
      <c r="J744" s="87">
        <f>+VLOOKUP(C744,'[10]Resumen Peso'!$B$1:$D$65536,3,0)</f>
        <v>13709.572114510889</v>
      </c>
      <c r="N744" s="57"/>
      <c r="O744" s="57"/>
      <c r="P744" s="57"/>
      <c r="Q744" s="57"/>
      <c r="R744" s="57"/>
    </row>
    <row r="745" spans="1:18" x14ac:dyDescent="0.2">
      <c r="A745" s="78"/>
      <c r="B745" s="79">
        <f t="shared" si="11"/>
        <v>729</v>
      </c>
      <c r="C745" s="80" t="s">
        <v>772</v>
      </c>
      <c r="D745" s="81" t="str">
        <f>+"Torre de suspensión tipo S"&amp;IF(MID(C745,3,3)="220","C",IF(MID(C745,3,3)="138","S",""))&amp;IF(MID(C745,10,1)="D",2,1)&amp;" (5°)Tipo S"&amp;IF(MID(C745,3,3)="220","C",IF(MID(C745,3,3)="138","S",""))&amp;IF(MID(C745,10,1)="D",2,1)&amp;RIGHT(C745,2)</f>
        <v>Torre de suspensión tipo S1 (5°)Tipo S1-6</v>
      </c>
      <c r="E745" s="82" t="s">
        <v>44</v>
      </c>
      <c r="F745" s="83">
        <v>0</v>
      </c>
      <c r="G745" s="84">
        <f>VLOOKUP(C745,'[10]Resumen Peso'!$B$1:$D$65536,3,0)*$C$14</f>
        <v>2951.6183541963023</v>
      </c>
      <c r="H745" s="85"/>
      <c r="I745" s="86"/>
      <c r="J745" s="87">
        <f>+VLOOKUP(C745,'[10]Resumen Peso'!$B$1:$D$65536,3,0)</f>
        <v>1832.6282229357078</v>
      </c>
      <c r="N745" s="57"/>
      <c r="O745" s="57"/>
      <c r="P745" s="57"/>
      <c r="Q745" s="57"/>
      <c r="R745" s="57"/>
    </row>
    <row r="746" spans="1:18" x14ac:dyDescent="0.2">
      <c r="A746" s="78"/>
      <c r="B746" s="79">
        <f t="shared" si="11"/>
        <v>730</v>
      </c>
      <c r="C746" s="80" t="s">
        <v>773</v>
      </c>
      <c r="D746" s="81" t="str">
        <f>+"Torre de suspensión tipo S"&amp;IF(MID(C746,3,3)="220","C",IF(MID(C746,3,3)="138","S",""))&amp;IF(MID(C746,10,1)="D",2,1)&amp;" (5°)Tipo S"&amp;IF(MID(C746,3,3)="220","C",IF(MID(C746,3,3)="138","S",""))&amp;IF(MID(C746,10,1)="D",2,1)&amp;RIGHT(C746,2)</f>
        <v>Torre de suspensión tipo S1 (5°)Tipo S1-3</v>
      </c>
      <c r="E746" s="82" t="s">
        <v>44</v>
      </c>
      <c r="F746" s="83">
        <v>0</v>
      </c>
      <c r="G746" s="84">
        <f>VLOOKUP(C746,'[10]Resumen Peso'!$B$1:$D$65536,3,0)*$C$14</f>
        <v>3377.0768557020751</v>
      </c>
      <c r="H746" s="85"/>
      <c r="I746" s="86"/>
      <c r="J746" s="87">
        <f>+VLOOKUP(C746,'[10]Resumen Peso'!$B$1:$D$65536,3,0)</f>
        <v>2096.7908496651789</v>
      </c>
      <c r="N746" s="57"/>
      <c r="O746" s="57"/>
      <c r="P746" s="57"/>
      <c r="Q746" s="57"/>
      <c r="R746" s="57"/>
    </row>
    <row r="747" spans="1:18" x14ac:dyDescent="0.2">
      <c r="A747" s="78"/>
      <c r="B747" s="79">
        <f t="shared" si="11"/>
        <v>731</v>
      </c>
      <c r="C747" s="80" t="s">
        <v>774</v>
      </c>
      <c r="D747" s="81" t="str">
        <f>+"Torre de suspensión tipo S"&amp;IF(MID(C747,3,3)="220","C",IF(MID(C747,3,3)="138","S",""))&amp;IF(MID(C747,10,1)="D",2,1)&amp;" (5°)Tipo S"&amp;IF(MID(C747,3,3)="220","C",IF(MID(C747,3,3)="138","S",""))&amp;IF(MID(C747,10,1)="D",2,1)&amp;RIGHT(C747,2)</f>
        <v>Torre de suspensión tipo S1 (5°)Tipo S1±0</v>
      </c>
      <c r="E747" s="82" t="s">
        <v>44</v>
      </c>
      <c r="F747" s="83">
        <v>0</v>
      </c>
      <c r="G747" s="84">
        <f>VLOOKUP(C747,'[10]Resumen Peso'!$B$1:$D$65536,3,0)*$C$14</f>
        <v>3798.7366205872613</v>
      </c>
      <c r="H747" s="85"/>
      <c r="I747" s="86"/>
      <c r="J747" s="87">
        <f>+VLOOKUP(C747,'[10]Resumen Peso'!$B$1:$D$65536,3,0)</f>
        <v>2358.5948815131374</v>
      </c>
      <c r="N747" s="57"/>
      <c r="O747" s="57"/>
      <c r="P747" s="57"/>
      <c r="Q747" s="57"/>
      <c r="R747" s="57"/>
    </row>
    <row r="748" spans="1:18" x14ac:dyDescent="0.2">
      <c r="A748" s="78"/>
      <c r="B748" s="79">
        <f t="shared" si="11"/>
        <v>732</v>
      </c>
      <c r="C748" s="80" t="s">
        <v>775</v>
      </c>
      <c r="D748" s="81" t="str">
        <f>+"Torre de suspensión tipo S"&amp;IF(MID(C748,3,3)="220","C",IF(MID(C748,3,3)="138","S",""))&amp;IF(MID(C748,10,1)="D",2,1)&amp;" (5°)Tipo S"&amp;IF(MID(C748,3,3)="220","C",IF(MID(C748,3,3)="138","S",""))&amp;IF(MID(C748,10,1)="D",2,1)&amp;RIGHT(C748,2)</f>
        <v>Torre de suspensión tipo S1 (5°)Tipo S1+3</v>
      </c>
      <c r="E748" s="82" t="s">
        <v>44</v>
      </c>
      <c r="F748" s="83">
        <v>0</v>
      </c>
      <c r="G748" s="84">
        <f>VLOOKUP(C748,'[10]Resumen Peso'!$B$1:$D$65536,3,0)*$C$14</f>
        <v>4216.5976488518609</v>
      </c>
      <c r="H748" s="85"/>
      <c r="I748" s="86"/>
      <c r="J748" s="87">
        <f>+VLOOKUP(C748,'[10]Resumen Peso'!$B$1:$D$65536,3,0)</f>
        <v>2618.0403184795828</v>
      </c>
      <c r="N748" s="57"/>
      <c r="O748" s="57"/>
      <c r="P748" s="57"/>
      <c r="Q748" s="57"/>
      <c r="R748" s="57"/>
    </row>
    <row r="749" spans="1:18" x14ac:dyDescent="0.2">
      <c r="A749" s="78"/>
      <c r="B749" s="79">
        <f t="shared" si="11"/>
        <v>733</v>
      </c>
      <c r="C749" s="80" t="s">
        <v>776</v>
      </c>
      <c r="D749" s="81" t="str">
        <f>+"Torre de suspensión tipo S"&amp;IF(MID(C749,3,3)="220","C",IF(MID(C749,3,3)="138","S",""))&amp;IF(MID(C749,10,1)="D",2,1)&amp;" (5°)Tipo S"&amp;IF(MID(C749,3,3)="220","C",IF(MID(C749,3,3)="138","S",""))&amp;IF(MID(C749,10,1)="D",2,1)&amp;RIGHT(C749,2)</f>
        <v>Torre de suspensión tipo S1 (5°)Tipo S1+6</v>
      </c>
      <c r="E749" s="82" t="s">
        <v>44</v>
      </c>
      <c r="F749" s="83">
        <v>0</v>
      </c>
      <c r="G749" s="84">
        <f>VLOOKUP(C749,'[10]Resumen Peso'!$B$1:$D$65536,3,0)*$C$14</f>
        <v>4634.4586771164595</v>
      </c>
      <c r="H749" s="85"/>
      <c r="I749" s="86"/>
      <c r="J749" s="87">
        <f>+VLOOKUP(C749,'[10]Resumen Peso'!$B$1:$D$65536,3,0)</f>
        <v>2877.4857554460277</v>
      </c>
      <c r="N749" s="57"/>
      <c r="O749" s="57"/>
      <c r="P749" s="57"/>
      <c r="Q749" s="57"/>
      <c r="R749" s="57"/>
    </row>
    <row r="750" spans="1:18" x14ac:dyDescent="0.2">
      <c r="A750" s="78"/>
      <c r="B750" s="79">
        <f t="shared" si="11"/>
        <v>734</v>
      </c>
      <c r="C750" s="80" t="s">
        <v>777</v>
      </c>
      <c r="D750" s="81" t="str">
        <f>+"Torre de ángulo menor tipo A"&amp;IF(MID(C750,3,3)="220","C",IF(MID(C750,3,3)="138","S",""))&amp;IF(MID(C750,10,1)="D",2,1)&amp;" (30°)Tipo A"&amp;IF(MID(C750,3,3)="220","C",IF(MID(C750,3,3)="138","S",""))&amp;IF(MID(C750,10,1)="D",2,1)&amp;RIGHT(C750,2)</f>
        <v>Torre de ángulo menor tipo A1 (30°)Tipo A1-3</v>
      </c>
      <c r="E750" s="82" t="s">
        <v>44</v>
      </c>
      <c r="F750" s="83">
        <v>0</v>
      </c>
      <c r="G750" s="84">
        <f>VLOOKUP(C750,'[10]Resumen Peso'!$B$1:$D$65536,3,0)*$C$14</f>
        <v>5195.6004532363677</v>
      </c>
      <c r="H750" s="85"/>
      <c r="I750" s="86"/>
      <c r="J750" s="87">
        <f>+VLOOKUP(C750,'[10]Resumen Peso'!$B$1:$D$65536,3,0)</f>
        <v>3225.8926741533851</v>
      </c>
      <c r="N750" s="57"/>
      <c r="O750" s="57"/>
      <c r="P750" s="57"/>
      <c r="Q750" s="57"/>
      <c r="R750" s="57"/>
    </row>
    <row r="751" spans="1:18" x14ac:dyDescent="0.2">
      <c r="A751" s="78"/>
      <c r="B751" s="79">
        <f t="shared" si="11"/>
        <v>735</v>
      </c>
      <c r="C751" s="80" t="s">
        <v>778</v>
      </c>
      <c r="D751" s="81" t="str">
        <f>+"Torre de ángulo menor tipo A"&amp;IF(MID(C751,3,3)="220","C",IF(MID(C751,3,3)="138","S",""))&amp;IF(MID(C751,10,1)="D",2,1)&amp;" (30°)Tipo A"&amp;IF(MID(C751,3,3)="220","C",IF(MID(C751,3,3)="138","S",""))&amp;IF(MID(C751,10,1)="D",2,1)&amp;RIGHT(C751,2)</f>
        <v>Torre de ángulo menor tipo A1 (30°)Tipo A1±0</v>
      </c>
      <c r="E751" s="82" t="s">
        <v>44</v>
      </c>
      <c r="F751" s="83">
        <v>0</v>
      </c>
      <c r="G751" s="84">
        <f>VLOOKUP(C751,'[10]Resumen Peso'!$B$1:$D$65536,3,0)*$C$14</f>
        <v>5766.4821900514626</v>
      </c>
      <c r="H751" s="85"/>
      <c r="I751" s="86"/>
      <c r="J751" s="87">
        <f>+VLOOKUP(C751,'[10]Resumen Peso'!$B$1:$D$65536,3,0)</f>
        <v>3580.3470301369425</v>
      </c>
      <c r="N751" s="57"/>
      <c r="O751" s="57"/>
      <c r="P751" s="57"/>
      <c r="Q751" s="57"/>
      <c r="R751" s="57"/>
    </row>
    <row r="752" spans="1:18" x14ac:dyDescent="0.2">
      <c r="A752" s="78"/>
      <c r="B752" s="79">
        <f t="shared" si="11"/>
        <v>736</v>
      </c>
      <c r="C752" s="80" t="s">
        <v>779</v>
      </c>
      <c r="D752" s="81" t="str">
        <f>+"Torre de ángulo menor tipo A"&amp;IF(MID(C752,3,3)="220","C",IF(MID(C752,3,3)="138","S",""))&amp;IF(MID(C752,10,1)="D",2,1)&amp;" (30°)Tipo A"&amp;IF(MID(C752,3,3)="220","C",IF(MID(C752,3,3)="138","S",""))&amp;IF(MID(C752,10,1)="D",2,1)&amp;RIGHT(C752,2)</f>
        <v>Torre de ángulo menor tipo A1 (30°)Tipo A1+3</v>
      </c>
      <c r="E752" s="82" t="s">
        <v>44</v>
      </c>
      <c r="F752" s="83">
        <v>0</v>
      </c>
      <c r="G752" s="84">
        <f>VLOOKUP(C752,'[10]Resumen Peso'!$B$1:$D$65536,3,0)*$C$14</f>
        <v>6337.3639268665584</v>
      </c>
      <c r="H752" s="85"/>
      <c r="I752" s="86"/>
      <c r="J752" s="87">
        <f>+VLOOKUP(C752,'[10]Resumen Peso'!$B$1:$D$65536,3,0)</f>
        <v>3934.8013861205</v>
      </c>
      <c r="N752" s="57"/>
      <c r="O752" s="57"/>
      <c r="P752" s="57"/>
      <c r="Q752" s="57"/>
      <c r="R752" s="57"/>
    </row>
    <row r="753" spans="1:18" x14ac:dyDescent="0.2">
      <c r="A753" s="78"/>
      <c r="B753" s="79">
        <f t="shared" si="11"/>
        <v>737</v>
      </c>
      <c r="C753" s="80" t="s">
        <v>780</v>
      </c>
      <c r="D753" s="81" t="str">
        <f>+"Torre de ángulo mayor tipo B"&amp;IF(MID(C753,3,3)="220","C",IF(MID(C753,3,3)="138","S",""))&amp;IF(MID(C753,10,1)="D",2,1)&amp;" (65°)Tipo B"&amp;IF(MID(C753,3,3)="220","C",IF(MID(C753,3,3)="138","S",""))&amp;IF(MID(C753,10,1)="D",2,1)&amp;RIGHT(C753,2)</f>
        <v>Torre de ángulo mayor tipo B1 (65°)Tipo B1-3</v>
      </c>
      <c r="E753" s="82" t="s">
        <v>44</v>
      </c>
      <c r="F753" s="83">
        <v>0</v>
      </c>
      <c r="G753" s="84">
        <f>VLOOKUP(C753,'[10]Resumen Peso'!$B$1:$D$65536,3,0)*$C$14</f>
        <v>7011.4195630260547</v>
      </c>
      <c r="H753" s="85"/>
      <c r="I753" s="86"/>
      <c r="J753" s="87">
        <f>+VLOOKUP(C753,'[10]Resumen Peso'!$B$1:$D$65536,3,0)</f>
        <v>4353.3153111672682</v>
      </c>
      <c r="N753" s="57"/>
      <c r="O753" s="57"/>
      <c r="P753" s="57"/>
      <c r="Q753" s="57"/>
      <c r="R753" s="57"/>
    </row>
    <row r="754" spans="1:18" x14ac:dyDescent="0.2">
      <c r="A754" s="78"/>
      <c r="B754" s="79">
        <f t="shared" si="11"/>
        <v>738</v>
      </c>
      <c r="C754" s="80" t="s">
        <v>781</v>
      </c>
      <c r="D754" s="81" t="str">
        <f>+"Torre de ángulo mayor tipo B"&amp;IF(MID(C754,3,3)="220","C",IF(MID(C754,3,3)="138","S",""))&amp;IF(MID(C754,10,1)="D",2,1)&amp;" (65°)Tipo B"&amp;IF(MID(C754,3,3)="220","C",IF(MID(C754,3,3)="138","S",""))&amp;IF(MID(C754,10,1)="D",2,1)&amp;RIGHT(C754,2)</f>
        <v>Torre de ángulo mayor tipo B1 (65°)Tipo B1±0</v>
      </c>
      <c r="E754" s="82" t="s">
        <v>44</v>
      </c>
      <c r="F754" s="83">
        <v>0</v>
      </c>
      <c r="G754" s="84">
        <f>VLOOKUP(C754,'[10]Resumen Peso'!$B$1:$D$65536,3,0)*$C$14</f>
        <v>7807.816885329682</v>
      </c>
      <c r="H754" s="85"/>
      <c r="I754" s="86"/>
      <c r="J754" s="87">
        <f>+VLOOKUP(C754,'[10]Resumen Peso'!$B$1:$D$65536,3,0)</f>
        <v>4847.7898788054208</v>
      </c>
      <c r="N754" s="57"/>
      <c r="O754" s="57"/>
      <c r="P754" s="57"/>
      <c r="Q754" s="57"/>
      <c r="R754" s="57"/>
    </row>
    <row r="755" spans="1:18" x14ac:dyDescent="0.2">
      <c r="A755" s="78"/>
      <c r="B755" s="79">
        <f t="shared" si="11"/>
        <v>739</v>
      </c>
      <c r="C755" s="80" t="s">
        <v>782</v>
      </c>
      <c r="D755" s="81" t="str">
        <f>+"Torre de ángulo mayor tipo B"&amp;IF(MID(C755,3,3)="220","C",IF(MID(C755,3,3)="138","S",""))&amp;IF(MID(C755,10,1)="D",2,1)&amp;" (65°)Tipo B"&amp;IF(MID(C755,3,3)="220","C",IF(MID(C755,3,3)="138","S",""))&amp;IF(MID(C755,10,1)="D",2,1)&amp;RIGHT(C755,2)</f>
        <v>Torre de ángulo mayor tipo B1 (65°)Tipo B1+3</v>
      </c>
      <c r="E755" s="82" t="s">
        <v>44</v>
      </c>
      <c r="F755" s="83">
        <v>0</v>
      </c>
      <c r="G755" s="84">
        <f>VLOOKUP(C755,'[10]Resumen Peso'!$B$1:$D$65536,3,0)*$C$14</f>
        <v>8744.7549115692436</v>
      </c>
      <c r="H755" s="85"/>
      <c r="I755" s="86"/>
      <c r="J755" s="87">
        <f>+VLOOKUP(C755,'[10]Resumen Peso'!$B$1:$D$65536,3,0)</f>
        <v>5429.5246642620714</v>
      </c>
      <c r="N755" s="57"/>
      <c r="O755" s="57"/>
      <c r="P755" s="57"/>
      <c r="Q755" s="57"/>
      <c r="R755" s="57"/>
    </row>
    <row r="756" spans="1:18" x14ac:dyDescent="0.2">
      <c r="A756" s="78"/>
      <c r="B756" s="79">
        <f t="shared" si="11"/>
        <v>740</v>
      </c>
      <c r="C756" s="80" t="s">
        <v>783</v>
      </c>
      <c r="D756" s="81" t="str">
        <f>+"Torre de anclaje, retención intermedia y terminal (15°) Tipo R"&amp;IF(MID(C756,3,3)="220","C",IF(MID(C756,3,3)="138","S",""))&amp;IF(MID(C756,10,1)="D",2,1)&amp;RIGHT(C756,2)</f>
        <v>Torre de anclaje, retención intermedia y terminal (15°) Tipo R1-3</v>
      </c>
      <c r="E756" s="82" t="s">
        <v>44</v>
      </c>
      <c r="F756" s="83">
        <v>0</v>
      </c>
      <c r="G756" s="84">
        <f>VLOOKUP(C756,'[10]Resumen Peso'!$B$1:$D$65536,3,0)*$C$14</f>
        <v>9027.6555407753931</v>
      </c>
      <c r="H756" s="85"/>
      <c r="I756" s="86"/>
      <c r="J756" s="87">
        <f>+VLOOKUP(C756,'[10]Resumen Peso'!$B$1:$D$65536,3,0)</f>
        <v>5605.1746349408277</v>
      </c>
      <c r="N756" s="57"/>
      <c r="O756" s="57"/>
      <c r="P756" s="57"/>
      <c r="Q756" s="57"/>
      <c r="R756" s="57"/>
    </row>
    <row r="757" spans="1:18" x14ac:dyDescent="0.2">
      <c r="A757" s="78"/>
      <c r="B757" s="79">
        <f t="shared" si="11"/>
        <v>741</v>
      </c>
      <c r="C757" s="80" t="s">
        <v>784</v>
      </c>
      <c r="D757" s="81" t="str">
        <f>+"Torre de anclaje, retención intermedia y terminal (15°) Tipo R"&amp;IF(MID(C757,3,3)="220","C",IF(MID(C757,3,3)="138","S",""))&amp;IF(MID(C757,10,1)="D",2,1)&amp;RIGHT(C757,2)</f>
        <v>Torre de anclaje, retención intermedia y terminal (15°) Tipo R1±0</v>
      </c>
      <c r="E757" s="82" t="s">
        <v>44</v>
      </c>
      <c r="F757" s="83">
        <v>0</v>
      </c>
      <c r="G757" s="84">
        <f>VLOOKUP(C757,'[10]Resumen Peso'!$B$1:$D$65536,3,0)*$C$14</f>
        <v>10064.27596518996</v>
      </c>
      <c r="H757" s="85"/>
      <c r="I757" s="86"/>
      <c r="J757" s="87">
        <f>+VLOOKUP(C757,'[10]Resumen Peso'!$B$1:$D$65536,3,0)</f>
        <v>6248.8011537801867</v>
      </c>
      <c r="N757" s="57"/>
      <c r="O757" s="57"/>
      <c r="P757" s="57"/>
      <c r="Q757" s="57"/>
      <c r="R757" s="57"/>
    </row>
    <row r="758" spans="1:18" x14ac:dyDescent="0.2">
      <c r="A758" s="78"/>
      <c r="B758" s="79">
        <f t="shared" si="11"/>
        <v>742</v>
      </c>
      <c r="C758" s="80" t="s">
        <v>785</v>
      </c>
      <c r="D758" s="81" t="str">
        <f>+"Torre de anclaje, retención intermedia y terminal (15°) Tipo R"&amp;IF(MID(C758,3,3)="220","C",IF(MID(C758,3,3)="138","S",""))&amp;IF(MID(C758,10,1)="D",2,1)&amp;RIGHT(C758,2)</f>
        <v>Torre de anclaje, retención intermedia y terminal (15°) Tipo R1+3</v>
      </c>
      <c r="E758" s="82" t="s">
        <v>44</v>
      </c>
      <c r="F758" s="83">
        <v>0</v>
      </c>
      <c r="G758" s="84">
        <f>VLOOKUP(C758,'[10]Resumen Peso'!$B$1:$D$65536,3,0)*$C$14</f>
        <v>11100.896389604524</v>
      </c>
      <c r="H758" s="85"/>
      <c r="I758" s="86"/>
      <c r="J758" s="87">
        <f>+VLOOKUP(C758,'[10]Resumen Peso'!$B$1:$D$65536,3,0)</f>
        <v>6892.4276726195458</v>
      </c>
      <c r="N758" s="57"/>
      <c r="O758" s="57"/>
      <c r="P758" s="57"/>
      <c r="Q758" s="57"/>
      <c r="R758" s="57"/>
    </row>
    <row r="759" spans="1:18" x14ac:dyDescent="0.2">
      <c r="A759" s="78"/>
      <c r="B759" s="79">
        <f t="shared" si="11"/>
        <v>743</v>
      </c>
      <c r="C759" s="80" t="s">
        <v>786</v>
      </c>
      <c r="D759" s="81" t="str">
        <f>+"Torre de suspensión tipo S"&amp;IF(MID(C759,3,3)="220","C",IF(MID(C759,3,3)="138","S",""))&amp;IF(MID(C759,10,1)="D",2,1)&amp;" (5°)Tipo S"&amp;IF(MID(C759,3,3)="220","C",IF(MID(C759,3,3)="138","S",""))&amp;IF(MID(C759,10,1)="D",2,1)&amp;RIGHT(C759,2)</f>
        <v>Torre de suspensión tipo S2 (5°)Tipo S2-6</v>
      </c>
      <c r="E759" s="82" t="s">
        <v>44</v>
      </c>
      <c r="F759" s="83">
        <v>0</v>
      </c>
      <c r="G759" s="84">
        <f>VLOOKUP(C759,'[10]Resumen Peso'!$B$1:$D$65536,3,0)*$C$14</f>
        <v>3659.2070449661951</v>
      </c>
      <c r="H759" s="85"/>
      <c r="I759" s="86"/>
      <c r="J759" s="87">
        <f>+VLOOKUP(C759,'[10]Resumen Peso'!$B$1:$D$65536,3,0)</f>
        <v>2271.9624624356939</v>
      </c>
      <c r="N759" s="57"/>
      <c r="O759" s="57"/>
      <c r="P759" s="57"/>
      <c r="Q759" s="57"/>
      <c r="R759" s="57"/>
    </row>
    <row r="760" spans="1:18" x14ac:dyDescent="0.2">
      <c r="A760" s="78"/>
      <c r="B760" s="79">
        <f t="shared" si="11"/>
        <v>744</v>
      </c>
      <c r="C760" s="80" t="s">
        <v>787</v>
      </c>
      <c r="D760" s="81" t="str">
        <f>+"Torre de suspensión tipo S"&amp;IF(MID(C760,3,3)="220","C",IF(MID(C760,3,3)="138","S",""))&amp;IF(MID(C760,10,1)="D",2,1)&amp;" (5°)Tipo S"&amp;IF(MID(C760,3,3)="220","C",IF(MID(C760,3,3)="138","S",""))&amp;IF(MID(C760,10,1)="D",2,1)&amp;RIGHT(C760,2)</f>
        <v>Torre de suspensión tipo S2 (5°)Tipo S2-3</v>
      </c>
      <c r="E760" s="82" t="s">
        <v>44</v>
      </c>
      <c r="F760" s="83">
        <v>0</v>
      </c>
      <c r="G760" s="84">
        <f>VLOOKUP(C760,'[10]Resumen Peso'!$B$1:$D$65536,3,0)*$C$14</f>
        <v>4186.6603127090702</v>
      </c>
      <c r="H760" s="85"/>
      <c r="I760" s="86"/>
      <c r="J760" s="87">
        <f>+VLOOKUP(C760,'[10]Resumen Peso'!$B$1:$D$65536,3,0)</f>
        <v>2599.4525471111092</v>
      </c>
      <c r="N760" s="57"/>
      <c r="O760" s="57"/>
      <c r="P760" s="57"/>
      <c r="Q760" s="57"/>
      <c r="R760" s="57"/>
    </row>
    <row r="761" spans="1:18" x14ac:dyDescent="0.2">
      <c r="A761" s="78"/>
      <c r="B761" s="79">
        <f t="shared" si="11"/>
        <v>745</v>
      </c>
      <c r="C761" s="80" t="s">
        <v>788</v>
      </c>
      <c r="D761" s="81" t="str">
        <f>+"Torre de suspensión tipo S"&amp;IF(MID(C761,3,3)="220","C",IF(MID(C761,3,3)="138","S",""))&amp;IF(MID(C761,10,1)="D",2,1)&amp;" (5°)Tipo S"&amp;IF(MID(C761,3,3)="220","C",IF(MID(C761,3,3)="138","S",""))&amp;IF(MID(C761,10,1)="D",2,1)&amp;RIGHT(C761,2)</f>
        <v>Torre de suspensión tipo S2 (5°)Tipo S2±0</v>
      </c>
      <c r="E761" s="82" t="s">
        <v>44</v>
      </c>
      <c r="F761" s="83">
        <v>0</v>
      </c>
      <c r="G761" s="84">
        <f>VLOOKUP(C761,'[10]Resumen Peso'!$B$1:$D$65536,3,0)*$C$14</f>
        <v>4709.4041762756697</v>
      </c>
      <c r="H761" s="85"/>
      <c r="I761" s="86"/>
      <c r="J761" s="87">
        <f>+VLOOKUP(C761,'[10]Resumen Peso'!$B$1:$D$65536,3,0)</f>
        <v>2924.0186131733512</v>
      </c>
      <c r="N761" s="57"/>
      <c r="O761" s="57"/>
      <c r="P761" s="57"/>
      <c r="Q761" s="57"/>
      <c r="R761" s="57"/>
    </row>
    <row r="762" spans="1:18" x14ac:dyDescent="0.2">
      <c r="A762" s="78"/>
      <c r="B762" s="79">
        <f t="shared" si="11"/>
        <v>746</v>
      </c>
      <c r="C762" s="80" t="s">
        <v>789</v>
      </c>
      <c r="D762" s="81" t="str">
        <f>+"Torre de suspensión tipo S"&amp;IF(MID(C762,3,3)="220","C",IF(MID(C762,3,3)="138","S",""))&amp;IF(MID(C762,10,1)="D",2,1)&amp;" (5°)Tipo S"&amp;IF(MID(C762,3,3)="220","C",IF(MID(C762,3,3)="138","S",""))&amp;IF(MID(C762,10,1)="D",2,1)&amp;RIGHT(C762,2)</f>
        <v>Torre de suspensión tipo S2 (5°)Tipo S2+3</v>
      </c>
      <c r="E762" s="82" t="s">
        <v>44</v>
      </c>
      <c r="F762" s="83">
        <v>0</v>
      </c>
      <c r="G762" s="84">
        <f>VLOOKUP(C762,'[10]Resumen Peso'!$B$1:$D$65536,3,0)*$C$14</f>
        <v>5227.4386356659934</v>
      </c>
      <c r="H762" s="85"/>
      <c r="I762" s="86"/>
      <c r="J762" s="87">
        <f>+VLOOKUP(C762,'[10]Resumen Peso'!$B$1:$D$65536,3,0)</f>
        <v>3245.66066062242</v>
      </c>
      <c r="N762" s="57"/>
      <c r="O762" s="57"/>
      <c r="P762" s="57"/>
      <c r="Q762" s="57"/>
      <c r="R762" s="57"/>
    </row>
    <row r="763" spans="1:18" x14ac:dyDescent="0.2">
      <c r="A763" s="78"/>
      <c r="B763" s="79">
        <f t="shared" si="11"/>
        <v>747</v>
      </c>
      <c r="C763" s="80" t="s">
        <v>790</v>
      </c>
      <c r="D763" s="81" t="str">
        <f>+"Torre de suspensión tipo S"&amp;IF(MID(C763,3,3)="220","C",IF(MID(C763,3,3)="138","S",""))&amp;IF(MID(C763,10,1)="D",2,1)&amp;" (5°)Tipo S"&amp;IF(MID(C763,3,3)="220","C",IF(MID(C763,3,3)="138","S",""))&amp;IF(MID(C763,10,1)="D",2,1)&amp;RIGHT(C763,2)</f>
        <v>Torre de suspensión tipo S2 (5°)Tipo S2+6</v>
      </c>
      <c r="E763" s="82" t="s">
        <v>44</v>
      </c>
      <c r="F763" s="83">
        <v>0</v>
      </c>
      <c r="G763" s="84">
        <f>VLOOKUP(C763,'[10]Resumen Peso'!$B$1:$D$65536,3,0)*$C$14</f>
        <v>5745.4730950563162</v>
      </c>
      <c r="H763" s="85"/>
      <c r="I763" s="86"/>
      <c r="J763" s="87">
        <f>+VLOOKUP(C763,'[10]Resumen Peso'!$B$1:$D$65536,3,0)</f>
        <v>3567.3027080714883</v>
      </c>
      <c r="N763" s="57"/>
      <c r="O763" s="57"/>
      <c r="P763" s="57"/>
      <c r="Q763" s="57"/>
      <c r="R763" s="57"/>
    </row>
    <row r="764" spans="1:18" x14ac:dyDescent="0.2">
      <c r="A764" s="78"/>
      <c r="B764" s="79">
        <f t="shared" si="11"/>
        <v>748</v>
      </c>
      <c r="C764" s="80" t="s">
        <v>791</v>
      </c>
      <c r="D764" s="81" t="str">
        <f>+"Torre de ángulo menor tipo A"&amp;IF(MID(C764,3,3)="220","C",IF(MID(C764,3,3)="138","S",""))&amp;IF(MID(C764,10,1)="D",2,1)&amp;" (30°)Tipo A"&amp;IF(MID(C764,3,3)="220","C",IF(MID(C764,3,3)="138","S",""))&amp;IF(MID(C764,10,1)="D",2,1)&amp;RIGHT(C764,2)</f>
        <v>Torre de ángulo menor tipo A2 (30°)Tipo A2-3</v>
      </c>
      <c r="E764" s="82" t="s">
        <v>44</v>
      </c>
      <c r="F764" s="83">
        <v>0</v>
      </c>
      <c r="G764" s="84">
        <f>VLOOKUP(C764,'[10]Resumen Peso'!$B$1:$D$65536,3,0)*$C$14</f>
        <v>6441.1368611674061</v>
      </c>
      <c r="H764" s="85"/>
      <c r="I764" s="86"/>
      <c r="J764" s="87">
        <f>+VLOOKUP(C764,'[10]Resumen Peso'!$B$1:$D$65536,3,0)</f>
        <v>3999.2328895722294</v>
      </c>
      <c r="N764" s="57"/>
      <c r="O764" s="57"/>
      <c r="P764" s="57"/>
      <c r="Q764" s="57"/>
      <c r="R764" s="57"/>
    </row>
    <row r="765" spans="1:18" x14ac:dyDescent="0.2">
      <c r="A765" s="78"/>
      <c r="B765" s="79">
        <f t="shared" si="11"/>
        <v>749</v>
      </c>
      <c r="C765" s="80" t="s">
        <v>792</v>
      </c>
      <c r="D765" s="81" t="str">
        <f>+"Torre de ángulo menor tipo A"&amp;IF(MID(C765,3,3)="220","C",IF(MID(C765,3,3)="138","S",""))&amp;IF(MID(C765,10,1)="D",2,1)&amp;" (30°)Tipo A"&amp;IF(MID(C765,3,3)="220","C",IF(MID(C765,3,3)="138","S",""))&amp;IF(MID(C765,10,1)="D",2,1)&amp;RIGHT(C765,2)</f>
        <v>Torre de ángulo menor tipo A2 (30°)Tipo A2±0</v>
      </c>
      <c r="E765" s="82" t="s">
        <v>44</v>
      </c>
      <c r="F765" s="83">
        <v>0</v>
      </c>
      <c r="G765" s="84">
        <f>VLOOKUP(C765,'[10]Resumen Peso'!$B$1:$D$65536,3,0)*$C$14</f>
        <v>7148.8755395864664</v>
      </c>
      <c r="H765" s="85"/>
      <c r="I765" s="86"/>
      <c r="J765" s="87">
        <f>+VLOOKUP(C765,'[10]Resumen Peso'!$B$1:$D$65536,3,0)</f>
        <v>4438.660254797147</v>
      </c>
      <c r="N765" s="57"/>
      <c r="O765" s="57"/>
      <c r="P765" s="57"/>
      <c r="Q765" s="57"/>
      <c r="R765" s="57"/>
    </row>
    <row r="766" spans="1:18" x14ac:dyDescent="0.2">
      <c r="A766" s="78"/>
      <c r="B766" s="79">
        <f t="shared" si="11"/>
        <v>750</v>
      </c>
      <c r="C766" s="80" t="s">
        <v>793</v>
      </c>
      <c r="D766" s="81" t="str">
        <f>+"Torre de ángulo menor tipo A"&amp;IF(MID(C766,3,3)="220","C",IF(MID(C766,3,3)="138","S",""))&amp;IF(MID(C766,10,1)="D",2,1)&amp;" (30°)Tipo A"&amp;IF(MID(C766,3,3)="220","C",IF(MID(C766,3,3)="138","S",""))&amp;IF(MID(C766,10,1)="D",2,1)&amp;RIGHT(C766,2)</f>
        <v>Torre de ángulo menor tipo A2 (30°)Tipo A2+3</v>
      </c>
      <c r="E766" s="82" t="s">
        <v>44</v>
      </c>
      <c r="F766" s="83">
        <v>0</v>
      </c>
      <c r="G766" s="84">
        <f>VLOOKUP(C766,'[10]Resumen Peso'!$B$1:$D$65536,3,0)*$C$14</f>
        <v>7856.6142180055267</v>
      </c>
      <c r="H766" s="85"/>
      <c r="I766" s="86"/>
      <c r="J766" s="87">
        <f>+VLOOKUP(C766,'[10]Resumen Peso'!$B$1:$D$65536,3,0)</f>
        <v>4878.0876200220646</v>
      </c>
      <c r="N766" s="57"/>
      <c r="O766" s="57"/>
      <c r="P766" s="57"/>
      <c r="Q766" s="57"/>
      <c r="R766" s="57"/>
    </row>
    <row r="767" spans="1:18" x14ac:dyDescent="0.2">
      <c r="A767" s="78"/>
      <c r="B767" s="79">
        <f t="shared" si="11"/>
        <v>751</v>
      </c>
      <c r="C767" s="80" t="s">
        <v>794</v>
      </c>
      <c r="D767" s="81" t="str">
        <f>+"Torre de ángulo mayor tipo B"&amp;IF(MID(C767,3,3)="220","C",IF(MID(C767,3,3)="138","S",""))&amp;IF(MID(C767,10,1)="D",2,1)&amp;" (65°)Tipo B"&amp;IF(MID(C767,3,3)="220","C",IF(MID(C767,3,3)="138","S",""))&amp;IF(MID(C767,10,1)="D",2,1)&amp;RIGHT(C767,2)</f>
        <v>Torre de ángulo mayor tipo B2 (65°)Tipo B2-3</v>
      </c>
      <c r="E767" s="82" t="s">
        <v>44</v>
      </c>
      <c r="F767" s="83">
        <v>0</v>
      </c>
      <c r="G767" s="84">
        <f>VLOOKUP(C767,'[10]Resumen Peso'!$B$1:$D$65536,3,0)*$C$14</f>
        <v>8692.2605775788688</v>
      </c>
      <c r="H767" s="85"/>
      <c r="I767" s="86"/>
      <c r="J767" s="87">
        <f>+VLOOKUP(C767,'[10]Resumen Peso'!$B$1:$D$65536,3,0)</f>
        <v>5396.9314945258129</v>
      </c>
      <c r="N767" s="57"/>
      <c r="O767" s="57"/>
      <c r="P767" s="57"/>
      <c r="Q767" s="57"/>
      <c r="R767" s="57"/>
    </row>
    <row r="768" spans="1:18" x14ac:dyDescent="0.2">
      <c r="A768" s="78"/>
      <c r="B768" s="79">
        <f t="shared" si="11"/>
        <v>752</v>
      </c>
      <c r="C768" s="80" t="s">
        <v>795</v>
      </c>
      <c r="D768" s="81" t="str">
        <f>+"Torre de ángulo mayor tipo B"&amp;IF(MID(C768,3,3)="220","C",IF(MID(C768,3,3)="138","S",""))&amp;IF(MID(C768,10,1)="D",2,1)&amp;" (65°)Tipo B"&amp;IF(MID(C768,3,3)="220","C",IF(MID(C768,3,3)="138","S",""))&amp;IF(MID(C768,10,1)="D",2,1)&amp;RIGHT(C768,2)</f>
        <v>Torre de ángulo mayor tipo B2 (65°)Tipo B2±0</v>
      </c>
      <c r="E768" s="82" t="s">
        <v>44</v>
      </c>
      <c r="F768" s="83">
        <v>0</v>
      </c>
      <c r="G768" s="84">
        <f>VLOOKUP(C768,'[10]Resumen Peso'!$B$1:$D$65536,3,0)*$C$14</f>
        <v>9679.5774806000754</v>
      </c>
      <c r="H768" s="85"/>
      <c r="I768" s="86"/>
      <c r="J768" s="87">
        <f>+VLOOKUP(C768,'[10]Resumen Peso'!$B$1:$D$65536,3,0)</f>
        <v>6009.9459849953373</v>
      </c>
      <c r="N768" s="57"/>
      <c r="O768" s="57"/>
      <c r="P768" s="57"/>
      <c r="Q768" s="57"/>
      <c r="R768" s="57"/>
    </row>
    <row r="769" spans="1:18" x14ac:dyDescent="0.2">
      <c r="A769" s="78"/>
      <c r="B769" s="79">
        <f t="shared" si="11"/>
        <v>753</v>
      </c>
      <c r="C769" s="80" t="s">
        <v>796</v>
      </c>
      <c r="D769" s="81" t="str">
        <f>+"Torre de ángulo mayor tipo B"&amp;IF(MID(C769,3,3)="220","C",IF(MID(C769,3,3)="138","S",""))&amp;IF(MID(C769,10,1)="D",2,1)&amp;" (65°)Tipo B"&amp;IF(MID(C769,3,3)="220","C",IF(MID(C769,3,3)="138","S",""))&amp;IF(MID(C769,10,1)="D",2,1)&amp;RIGHT(C769,2)</f>
        <v>Torre de ángulo mayor tipo B2 (65°)Tipo B2+3</v>
      </c>
      <c r="E769" s="82" t="s">
        <v>44</v>
      </c>
      <c r="F769" s="83">
        <v>0</v>
      </c>
      <c r="G769" s="84">
        <f>VLOOKUP(C769,'[10]Resumen Peso'!$B$1:$D$65536,3,0)*$C$14</f>
        <v>10841.126778272086</v>
      </c>
      <c r="H769" s="85"/>
      <c r="I769" s="86"/>
      <c r="J769" s="87">
        <f>+VLOOKUP(C769,'[10]Resumen Peso'!$B$1:$D$65536,3,0)</f>
        <v>6731.1395031947786</v>
      </c>
      <c r="N769" s="57"/>
      <c r="O769" s="57"/>
      <c r="P769" s="57"/>
      <c r="Q769" s="57"/>
      <c r="R769" s="57"/>
    </row>
    <row r="770" spans="1:18" x14ac:dyDescent="0.2">
      <c r="A770" s="78"/>
      <c r="B770" s="79">
        <f t="shared" si="11"/>
        <v>754</v>
      </c>
      <c r="C770" s="80" t="s">
        <v>797</v>
      </c>
      <c r="D770" s="81" t="str">
        <f>+"Torre de anclaje, retención intermedia y terminal (15°) Tipo R"&amp;IF(MID(C770,3,3)="220","C",IF(MID(C770,3,3)="138","S",""))&amp;IF(MID(C770,10,1)="D",2,1)&amp;RIGHT(C770,2)</f>
        <v>Torre de anclaje, retención intermedia y terminal (15°) Tipo R2-3</v>
      </c>
      <c r="E770" s="82" t="s">
        <v>44</v>
      </c>
      <c r="F770" s="83">
        <v>0</v>
      </c>
      <c r="G770" s="84">
        <f>VLOOKUP(C770,'[10]Resumen Peso'!$B$1:$D$65536,3,0)*$C$14</f>
        <v>11191.846909126669</v>
      </c>
      <c r="H770" s="85"/>
      <c r="I770" s="86"/>
      <c r="J770" s="87">
        <f>+VLOOKUP(C770,'[10]Resumen Peso'!$B$1:$D$65536,3,0)</f>
        <v>6948.8978760691143</v>
      </c>
      <c r="N770" s="57"/>
      <c r="O770" s="57"/>
      <c r="P770" s="57"/>
      <c r="Q770" s="57"/>
      <c r="R770" s="57"/>
    </row>
    <row r="771" spans="1:18" x14ac:dyDescent="0.2">
      <c r="A771" s="78"/>
      <c r="B771" s="79">
        <f t="shared" si="11"/>
        <v>755</v>
      </c>
      <c r="C771" s="80" t="s">
        <v>798</v>
      </c>
      <c r="D771" s="81" t="str">
        <f>+"Torre de anclaje, retención intermedia y terminal (15°) Tipo R"&amp;IF(MID(C771,3,3)="220","C",IF(MID(C771,3,3)="138","S",""))&amp;IF(MID(C771,10,1)="D",2,1)&amp;RIGHT(C771,2)</f>
        <v>Torre de anclaje, retención intermedia y terminal (15°) Tipo R2±0</v>
      </c>
      <c r="E771" s="82" t="s">
        <v>44</v>
      </c>
      <c r="F771" s="83">
        <v>0</v>
      </c>
      <c r="G771" s="84">
        <f>VLOOKUP(C771,'[10]Resumen Peso'!$B$1:$D$65536,3,0)*$C$14</f>
        <v>12476.975372493498</v>
      </c>
      <c r="H771" s="85"/>
      <c r="I771" s="86"/>
      <c r="J771" s="87">
        <f>+VLOOKUP(C771,'[10]Resumen Peso'!$B$1:$D$65536,3,0)</f>
        <v>7746.8203746589897</v>
      </c>
      <c r="N771" s="57"/>
      <c r="O771" s="57"/>
      <c r="P771" s="57"/>
      <c r="Q771" s="57"/>
      <c r="R771" s="57"/>
    </row>
    <row r="772" spans="1:18" x14ac:dyDescent="0.2">
      <c r="A772" s="78"/>
      <c r="B772" s="79">
        <f t="shared" si="11"/>
        <v>756</v>
      </c>
      <c r="C772" s="80" t="s">
        <v>799</v>
      </c>
      <c r="D772" s="81" t="str">
        <f>+"Torre de anclaje, retención intermedia y terminal (15°) Tipo R"&amp;IF(MID(C772,3,3)="220","C",IF(MID(C772,3,3)="138","S",""))&amp;IF(MID(C772,10,1)="D",2,1)&amp;RIGHT(C772,2)</f>
        <v>Torre de anclaje, retención intermedia y terminal (15°) Tipo R2+3</v>
      </c>
      <c r="E772" s="82" t="s">
        <v>44</v>
      </c>
      <c r="F772" s="83">
        <v>0</v>
      </c>
      <c r="G772" s="84">
        <f>VLOOKUP(C772,'[10]Resumen Peso'!$B$1:$D$65536,3,0)*$C$14</f>
        <v>13762.103835860329</v>
      </c>
      <c r="H772" s="85"/>
      <c r="I772" s="86"/>
      <c r="J772" s="87">
        <f>+VLOOKUP(C772,'[10]Resumen Peso'!$B$1:$D$65536,3,0)</f>
        <v>8544.7428732488661</v>
      </c>
      <c r="N772" s="57"/>
      <c r="O772" s="57"/>
      <c r="P772" s="57"/>
      <c r="Q772" s="57"/>
      <c r="R772" s="57"/>
    </row>
    <row r="773" spans="1:18" x14ac:dyDescent="0.2">
      <c r="A773" s="78"/>
      <c r="B773" s="79">
        <f t="shared" si="11"/>
        <v>757</v>
      </c>
      <c r="C773" s="80" t="s">
        <v>800</v>
      </c>
      <c r="D773" s="81" t="str">
        <f>+"Torre de suspensión tipo S"&amp;IF(MID(C773,3,3)="220","C",IF(MID(C773,3,3)="138","S",""))&amp;IF(MID(C773,10,1)="D",2,1)&amp;" (5°)Tipo S"&amp;IF(MID(C773,3,3)="220","C",IF(MID(C773,3,3)="138","S",""))&amp;IF(MID(C773,10,1)="D",2,1)&amp;RIGHT(C773,2)</f>
        <v>Torre de suspensión tipo S1 (5°)Tipo S1-6</v>
      </c>
      <c r="E773" s="82" t="s">
        <v>44</v>
      </c>
      <c r="F773" s="83">
        <v>0</v>
      </c>
      <c r="G773" s="84">
        <f>VLOOKUP(C773,'[10]Resumen Peso'!$B$1:$D$65536,3,0)*$C$14</f>
        <v>3782.0282484859781</v>
      </c>
      <c r="H773" s="85"/>
      <c r="I773" s="86"/>
      <c r="J773" s="87">
        <f>+VLOOKUP(C773,'[10]Resumen Peso'!$B$1:$D$65536,3,0)</f>
        <v>2348.2208322297702</v>
      </c>
      <c r="N773" s="57"/>
      <c r="O773" s="57"/>
      <c r="P773" s="57"/>
      <c r="Q773" s="57"/>
      <c r="R773" s="57"/>
    </row>
    <row r="774" spans="1:18" x14ac:dyDescent="0.2">
      <c r="A774" s="78"/>
      <c r="B774" s="79">
        <f t="shared" si="11"/>
        <v>758</v>
      </c>
      <c r="C774" s="80" t="s">
        <v>801</v>
      </c>
      <c r="D774" s="81" t="str">
        <f>+"Torre de suspensión tipo S"&amp;IF(MID(C774,3,3)="220","C",IF(MID(C774,3,3)="138","S",""))&amp;IF(MID(C774,10,1)="D",2,1)&amp;" (5°)Tipo S"&amp;IF(MID(C774,3,3)="220","C",IF(MID(C774,3,3)="138","S",""))&amp;IF(MID(C774,10,1)="D",2,1)&amp;RIGHT(C774,2)</f>
        <v>Torre de suspensión tipo S1 (5°)Tipo S1-3</v>
      </c>
      <c r="E774" s="82" t="s">
        <v>44</v>
      </c>
      <c r="F774" s="83">
        <v>0</v>
      </c>
      <c r="G774" s="84">
        <f>VLOOKUP(C774,'[10]Resumen Peso'!$B$1:$D$65536,3,0)*$C$14</f>
        <v>4327.1854734929657</v>
      </c>
      <c r="H774" s="85"/>
      <c r="I774" s="86"/>
      <c r="J774" s="87">
        <f>+VLOOKUP(C774,'[10]Resumen Peso'!$B$1:$D$65536,3,0)</f>
        <v>2686.7031143529803</v>
      </c>
      <c r="N774" s="57"/>
      <c r="O774" s="57"/>
      <c r="P774" s="57"/>
      <c r="Q774" s="57"/>
      <c r="R774" s="57"/>
    </row>
    <row r="775" spans="1:18" x14ac:dyDescent="0.2">
      <c r="A775" s="78"/>
      <c r="B775" s="79">
        <f t="shared" si="11"/>
        <v>759</v>
      </c>
      <c r="C775" s="80" t="s">
        <v>802</v>
      </c>
      <c r="D775" s="81" t="str">
        <f>+"Torre de suspensión tipo S"&amp;IF(MID(C775,3,3)="220","C",IF(MID(C775,3,3)="138","S",""))&amp;IF(MID(C775,10,1)="D",2,1)&amp;" (5°)Tipo S"&amp;IF(MID(C775,3,3)="220","C",IF(MID(C775,3,3)="138","S",""))&amp;IF(MID(C775,10,1)="D",2,1)&amp;RIGHT(C775,2)</f>
        <v>Torre de suspensión tipo S1 (5°)Tipo S1±0</v>
      </c>
      <c r="E775" s="82" t="s">
        <v>44</v>
      </c>
      <c r="F775" s="83">
        <v>0</v>
      </c>
      <c r="G775" s="84">
        <f>VLOOKUP(C775,'[10]Resumen Peso'!$B$1:$D$65536,3,0)*$C$14</f>
        <v>4867.4752232766768</v>
      </c>
      <c r="H775" s="85"/>
      <c r="I775" s="86"/>
      <c r="J775" s="87">
        <f>+VLOOKUP(C775,'[10]Resumen Peso'!$B$1:$D$65536,3,0)</f>
        <v>3022.1632332429476</v>
      </c>
      <c r="N775" s="57"/>
      <c r="O775" s="57"/>
      <c r="P775" s="57"/>
      <c r="Q775" s="57"/>
      <c r="R775" s="57"/>
    </row>
    <row r="776" spans="1:18" x14ac:dyDescent="0.2">
      <c r="A776" s="78"/>
      <c r="B776" s="79">
        <f t="shared" si="11"/>
        <v>760</v>
      </c>
      <c r="C776" s="80" t="s">
        <v>803</v>
      </c>
      <c r="D776" s="81" t="str">
        <f>+"Torre de suspensión tipo S"&amp;IF(MID(C776,3,3)="220","C",IF(MID(C776,3,3)="138","S",""))&amp;IF(MID(C776,10,1)="D",2,1)&amp;" (5°)Tipo S"&amp;IF(MID(C776,3,3)="220","C",IF(MID(C776,3,3)="138","S",""))&amp;IF(MID(C776,10,1)="D",2,1)&amp;RIGHT(C776,2)</f>
        <v>Torre de suspensión tipo S1 (5°)Tipo S1+3</v>
      </c>
      <c r="E776" s="82" t="s">
        <v>44</v>
      </c>
      <c r="F776" s="83">
        <v>0</v>
      </c>
      <c r="G776" s="84">
        <f>VLOOKUP(C776,'[10]Resumen Peso'!$B$1:$D$65536,3,0)*$C$14</f>
        <v>5402.8974978371125</v>
      </c>
      <c r="H776" s="85"/>
      <c r="I776" s="86"/>
      <c r="J776" s="87">
        <f>+VLOOKUP(C776,'[10]Resumen Peso'!$B$1:$D$65536,3,0)</f>
        <v>3354.6011888996723</v>
      </c>
      <c r="N776" s="57"/>
      <c r="O776" s="57"/>
      <c r="P776" s="57"/>
      <c r="Q776" s="57"/>
      <c r="R776" s="57"/>
    </row>
    <row r="777" spans="1:18" x14ac:dyDescent="0.2">
      <c r="A777" s="78"/>
      <c r="B777" s="79">
        <f t="shared" si="11"/>
        <v>761</v>
      </c>
      <c r="C777" s="80" t="s">
        <v>804</v>
      </c>
      <c r="D777" s="81" t="str">
        <f>+"Torre de suspensión tipo S"&amp;IF(MID(C777,3,3)="220","C",IF(MID(C777,3,3)="138","S",""))&amp;IF(MID(C777,10,1)="D",2,1)&amp;" (5°)Tipo S"&amp;IF(MID(C777,3,3)="220","C",IF(MID(C777,3,3)="138","S",""))&amp;IF(MID(C777,10,1)="D",2,1)&amp;RIGHT(C777,2)</f>
        <v>Torre de suspensión tipo S1 (5°)Tipo S1+6</v>
      </c>
      <c r="E777" s="82" t="s">
        <v>44</v>
      </c>
      <c r="F777" s="83">
        <v>0</v>
      </c>
      <c r="G777" s="84">
        <f>VLOOKUP(C777,'[10]Resumen Peso'!$B$1:$D$65536,3,0)*$C$14</f>
        <v>5938.3197723975463</v>
      </c>
      <c r="H777" s="85"/>
      <c r="I777" s="86"/>
      <c r="J777" s="87">
        <f>+VLOOKUP(C777,'[10]Resumen Peso'!$B$1:$D$65536,3,0)</f>
        <v>3687.039144556396</v>
      </c>
      <c r="N777" s="57"/>
      <c r="O777" s="57"/>
      <c r="P777" s="57"/>
      <c r="Q777" s="57"/>
      <c r="R777" s="57"/>
    </row>
    <row r="778" spans="1:18" x14ac:dyDescent="0.2">
      <c r="A778" s="78"/>
      <c r="B778" s="79">
        <f t="shared" si="11"/>
        <v>762</v>
      </c>
      <c r="C778" s="80" t="s">
        <v>805</v>
      </c>
      <c r="D778" s="81" t="str">
        <f>+"Torre de ángulo menor tipo A"&amp;IF(MID(C778,3,3)="220","C",IF(MID(C778,3,3)="138","S",""))&amp;IF(MID(C778,10,1)="D",2,1)&amp;" (30°)Tipo A"&amp;IF(MID(C778,3,3)="220","C",IF(MID(C778,3,3)="138","S",""))&amp;IF(MID(C778,10,1)="D",2,1)&amp;RIGHT(C778,2)</f>
        <v>Torre de ángulo menor tipo A1 (30°)Tipo A1-3</v>
      </c>
      <c r="E778" s="82" t="s">
        <v>44</v>
      </c>
      <c r="F778" s="83">
        <v>0</v>
      </c>
      <c r="G778" s="84">
        <f>VLOOKUP(C778,'[10]Resumen Peso'!$B$1:$D$65536,3,0)*$C$14</f>
        <v>6657.3334774295308</v>
      </c>
      <c r="H778" s="85"/>
      <c r="I778" s="86"/>
      <c r="J778" s="87">
        <f>+VLOOKUP(C778,'[10]Resumen Peso'!$B$1:$D$65536,3,0)</f>
        <v>4133.4670530445783</v>
      </c>
      <c r="N778" s="57"/>
      <c r="O778" s="57"/>
      <c r="P778" s="57"/>
      <c r="Q778" s="57"/>
      <c r="R778" s="57"/>
    </row>
    <row r="779" spans="1:18" x14ac:dyDescent="0.2">
      <c r="A779" s="78"/>
      <c r="B779" s="79">
        <f t="shared" si="11"/>
        <v>763</v>
      </c>
      <c r="C779" s="80" t="s">
        <v>806</v>
      </c>
      <c r="D779" s="81" t="str">
        <f>+"Torre de ángulo menor tipo A"&amp;IF(MID(C779,3,3)="220","C",IF(MID(C779,3,3)="138","S",""))&amp;IF(MID(C779,10,1)="D",2,1)&amp;" (30°)Tipo A"&amp;IF(MID(C779,3,3)="220","C",IF(MID(C779,3,3)="138","S",""))&amp;IF(MID(C779,10,1)="D",2,1)&amp;RIGHT(C779,2)</f>
        <v>Torre de ángulo menor tipo A1 (30°)Tipo A1±0</v>
      </c>
      <c r="E779" s="82" t="s">
        <v>44</v>
      </c>
      <c r="F779" s="83">
        <v>0</v>
      </c>
      <c r="G779" s="84">
        <f>VLOOKUP(C779,'[10]Resumen Peso'!$B$1:$D$65536,3,0)*$C$14</f>
        <v>7388.8273889339962</v>
      </c>
      <c r="H779" s="85"/>
      <c r="I779" s="86"/>
      <c r="J779" s="87">
        <f>+VLOOKUP(C779,'[10]Resumen Peso'!$B$1:$D$65536,3,0)</f>
        <v>4587.6437880627946</v>
      </c>
      <c r="N779" s="57"/>
      <c r="O779" s="57"/>
      <c r="P779" s="57"/>
      <c r="Q779" s="57"/>
      <c r="R779" s="57"/>
    </row>
    <row r="780" spans="1:18" x14ac:dyDescent="0.2">
      <c r="A780" s="78"/>
      <c r="B780" s="79">
        <f t="shared" si="11"/>
        <v>764</v>
      </c>
      <c r="C780" s="80" t="s">
        <v>807</v>
      </c>
      <c r="D780" s="81" t="str">
        <f>+"Torre de ángulo menor tipo A"&amp;IF(MID(C780,3,3)="220","C",IF(MID(C780,3,3)="138","S",""))&amp;IF(MID(C780,10,1)="D",2,1)&amp;" (30°)Tipo A"&amp;IF(MID(C780,3,3)="220","C",IF(MID(C780,3,3)="138","S",""))&amp;IF(MID(C780,10,1)="D",2,1)&amp;RIGHT(C780,2)</f>
        <v>Torre de ángulo menor tipo A1 (30°)Tipo A1+3</v>
      </c>
      <c r="E780" s="82" t="s">
        <v>44</v>
      </c>
      <c r="F780" s="83">
        <v>0</v>
      </c>
      <c r="G780" s="84">
        <f>VLOOKUP(C780,'[10]Resumen Peso'!$B$1:$D$65536,3,0)*$C$14</f>
        <v>8120.3213004384615</v>
      </c>
      <c r="H780" s="85"/>
      <c r="I780" s="86"/>
      <c r="J780" s="87">
        <f>+VLOOKUP(C780,'[10]Resumen Peso'!$B$1:$D$65536,3,0)</f>
        <v>5041.8205230810108</v>
      </c>
      <c r="N780" s="57"/>
      <c r="O780" s="57"/>
      <c r="P780" s="57"/>
      <c r="Q780" s="57"/>
      <c r="R780" s="57"/>
    </row>
    <row r="781" spans="1:18" x14ac:dyDescent="0.2">
      <c r="A781" s="78"/>
      <c r="B781" s="79">
        <f t="shared" si="11"/>
        <v>765</v>
      </c>
      <c r="C781" s="80" t="s">
        <v>808</v>
      </c>
      <c r="D781" s="81" t="str">
        <f>+"Torre de ángulo mayor tipo B"&amp;IF(MID(C781,3,3)="220","C",IF(MID(C781,3,3)="138","S",""))&amp;IF(MID(C781,10,1)="D",2,1)&amp;" (65°)Tipo B"&amp;IF(MID(C781,3,3)="220","C",IF(MID(C781,3,3)="138","S",""))&amp;IF(MID(C781,10,1)="D",2,1)&amp;RIGHT(C781,2)</f>
        <v>Torre de ángulo mayor tipo B1 (65°)Tipo B1-3</v>
      </c>
      <c r="E781" s="82" t="s">
        <v>44</v>
      </c>
      <c r="F781" s="83">
        <v>0</v>
      </c>
      <c r="G781" s="84">
        <f>VLOOKUP(C781,'[10]Resumen Peso'!$B$1:$D$65536,3,0)*$C$14</f>
        <v>8984.0161115857336</v>
      </c>
      <c r="H781" s="85"/>
      <c r="I781" s="86"/>
      <c r="J781" s="87">
        <f>+VLOOKUP(C781,'[10]Resumen Peso'!$B$1:$D$65536,3,0)</f>
        <v>5578.0793807552473</v>
      </c>
      <c r="N781" s="57"/>
      <c r="O781" s="57"/>
      <c r="P781" s="57"/>
      <c r="Q781" s="57"/>
      <c r="R781" s="57"/>
    </row>
    <row r="782" spans="1:18" x14ac:dyDescent="0.2">
      <c r="A782" s="78"/>
      <c r="B782" s="79">
        <f t="shared" si="11"/>
        <v>766</v>
      </c>
      <c r="C782" s="80" t="s">
        <v>809</v>
      </c>
      <c r="D782" s="81" t="str">
        <f>+"Torre de ángulo mayor tipo B"&amp;IF(MID(C782,3,3)="220","C",IF(MID(C782,3,3)="138","S",""))&amp;IF(MID(C782,10,1)="D",2,1)&amp;" (65°)Tipo B"&amp;IF(MID(C782,3,3)="220","C",IF(MID(C782,3,3)="138","S",""))&amp;IF(MID(C782,10,1)="D",2,1)&amp;RIGHT(C782,2)</f>
        <v>Torre de ángulo mayor tipo B1 (65°)Tipo B1±0</v>
      </c>
      <c r="E782" s="82" t="s">
        <v>44</v>
      </c>
      <c r="F782" s="83">
        <v>0</v>
      </c>
      <c r="G782" s="84">
        <f>VLOOKUP(C782,'[10]Resumen Peso'!$B$1:$D$65536,3,0)*$C$14</f>
        <v>10004.472284616631</v>
      </c>
      <c r="H782" s="85"/>
      <c r="I782" s="86"/>
      <c r="J782" s="87">
        <f>+VLOOKUP(C782,'[10]Resumen Peso'!$B$1:$D$65536,3,0)</f>
        <v>6211.669689037024</v>
      </c>
      <c r="N782" s="57"/>
      <c r="O782" s="57"/>
      <c r="P782" s="57"/>
      <c r="Q782" s="57"/>
      <c r="R782" s="57"/>
    </row>
    <row r="783" spans="1:18" x14ac:dyDescent="0.2">
      <c r="A783" s="78"/>
      <c r="B783" s="79">
        <f t="shared" si="11"/>
        <v>767</v>
      </c>
      <c r="C783" s="80" t="s">
        <v>810</v>
      </c>
      <c r="D783" s="81" t="str">
        <f>+"Torre de ángulo mayor tipo B"&amp;IF(MID(C783,3,3)="220","C",IF(MID(C783,3,3)="138","S",""))&amp;IF(MID(C783,10,1)="D",2,1)&amp;" (65°)Tipo B"&amp;IF(MID(C783,3,3)="220","C",IF(MID(C783,3,3)="138","S",""))&amp;IF(MID(C783,10,1)="D",2,1)&amp;RIGHT(C783,2)</f>
        <v>Torre de ángulo mayor tipo B1 (65°)Tipo B1+3</v>
      </c>
      <c r="E783" s="82" t="s">
        <v>44</v>
      </c>
      <c r="F783" s="83">
        <v>0</v>
      </c>
      <c r="G783" s="84">
        <f>VLOOKUP(C783,'[10]Resumen Peso'!$B$1:$D$65536,3,0)*$C$14</f>
        <v>11205.008958770628</v>
      </c>
      <c r="H783" s="85"/>
      <c r="I783" s="86"/>
      <c r="J783" s="87">
        <f>+VLOOKUP(C783,'[10]Resumen Peso'!$B$1:$D$65536,3,0)</f>
        <v>6957.0700517214673</v>
      </c>
      <c r="N783" s="57"/>
      <c r="O783" s="57"/>
      <c r="P783" s="57"/>
      <c r="Q783" s="57"/>
      <c r="R783" s="57"/>
    </row>
    <row r="784" spans="1:18" x14ac:dyDescent="0.2">
      <c r="A784" s="78"/>
      <c r="B784" s="79">
        <f t="shared" si="11"/>
        <v>768</v>
      </c>
      <c r="C784" s="80" t="s">
        <v>811</v>
      </c>
      <c r="D784" s="81" t="str">
        <f>+"Torre de anclaje, retención intermedia y terminal (15°) Tipo R"&amp;IF(MID(C784,3,3)="220","C",IF(MID(C784,3,3)="138","S",""))&amp;IF(MID(C784,10,1)="D",2,1)&amp;RIGHT(C784,2)</f>
        <v>Torre de anclaje, retención intermedia y terminal (15°) Tipo R1-3</v>
      </c>
      <c r="E784" s="82" t="s">
        <v>44</v>
      </c>
      <c r="F784" s="83">
        <v>0</v>
      </c>
      <c r="G784" s="84">
        <f>VLOOKUP(C784,'[10]Resumen Peso'!$B$1:$D$65536,3,0)*$C$14</f>
        <v>11567.50100305914</v>
      </c>
      <c r="H784" s="85"/>
      <c r="I784" s="86"/>
      <c r="J784" s="87">
        <f>+VLOOKUP(C784,'[10]Resumen Peso'!$B$1:$D$65536,3,0)</f>
        <v>7182.1374795643451</v>
      </c>
      <c r="N784" s="57"/>
      <c r="O784" s="57"/>
      <c r="P784" s="57"/>
      <c r="Q784" s="57"/>
      <c r="R784" s="57"/>
    </row>
    <row r="785" spans="1:18" x14ac:dyDescent="0.2">
      <c r="A785" s="78"/>
      <c r="B785" s="79">
        <f t="shared" si="11"/>
        <v>769</v>
      </c>
      <c r="C785" s="80" t="s">
        <v>812</v>
      </c>
      <c r="D785" s="81" t="str">
        <f>+"Torre de anclaje, retención intermedia y terminal (15°) Tipo R"&amp;IF(MID(C785,3,3)="220","C",IF(MID(C785,3,3)="138","S",""))&amp;IF(MID(C785,10,1)="D",2,1)&amp;RIGHT(C785,2)</f>
        <v>Torre de anclaje, retención intermedia y terminal (15°) Tipo R1±0</v>
      </c>
      <c r="E785" s="82" t="s">
        <v>44</v>
      </c>
      <c r="F785" s="83">
        <v>0</v>
      </c>
      <c r="G785" s="84">
        <f>VLOOKUP(C785,'[10]Resumen Peso'!$B$1:$D$65536,3,0)*$C$14</f>
        <v>12895.764774870837</v>
      </c>
      <c r="H785" s="85"/>
      <c r="I785" s="86"/>
      <c r="J785" s="87">
        <f>+VLOOKUP(C785,'[10]Resumen Peso'!$B$1:$D$65536,3,0)</f>
        <v>8006.8422291687239</v>
      </c>
      <c r="N785" s="57"/>
      <c r="O785" s="57"/>
      <c r="P785" s="57"/>
      <c r="Q785" s="57"/>
      <c r="R785" s="57"/>
    </row>
    <row r="786" spans="1:18" x14ac:dyDescent="0.2">
      <c r="A786" s="78"/>
      <c r="B786" s="79">
        <f t="shared" ref="B786:B849" si="12">1+B785</f>
        <v>770</v>
      </c>
      <c r="C786" s="80" t="s">
        <v>813</v>
      </c>
      <c r="D786" s="81" t="str">
        <f>+"Torre de anclaje, retención intermedia y terminal (15°) Tipo R"&amp;IF(MID(C786,3,3)="220","C",IF(MID(C786,3,3)="138","S",""))&amp;IF(MID(C786,10,1)="D",2,1)&amp;RIGHT(C786,2)</f>
        <v>Torre de anclaje, retención intermedia y terminal (15°) Tipo R1+3</v>
      </c>
      <c r="E786" s="82" t="s">
        <v>44</v>
      </c>
      <c r="F786" s="83">
        <v>0</v>
      </c>
      <c r="G786" s="84">
        <f>VLOOKUP(C786,'[10]Resumen Peso'!$B$1:$D$65536,3,0)*$C$14</f>
        <v>14224.028546682532</v>
      </c>
      <c r="H786" s="85"/>
      <c r="I786" s="86"/>
      <c r="J786" s="87">
        <f>+VLOOKUP(C786,'[10]Resumen Peso'!$B$1:$D$65536,3,0)</f>
        <v>8831.5469787731017</v>
      </c>
      <c r="N786" s="57"/>
      <c r="O786" s="57"/>
      <c r="P786" s="57"/>
      <c r="Q786" s="57"/>
      <c r="R786" s="57"/>
    </row>
    <row r="787" spans="1:18" x14ac:dyDescent="0.2">
      <c r="A787" s="78"/>
      <c r="B787" s="79">
        <f t="shared" si="12"/>
        <v>771</v>
      </c>
      <c r="C787" s="80" t="s">
        <v>814</v>
      </c>
      <c r="D787" s="81" t="str">
        <f>+"Torre de suspensión tipo S"&amp;IF(MID(C787,3,3)="220","C",IF(MID(C787,3,3)="138","S",""))&amp;IF(MID(C787,10,1)="D",2,1)&amp;" (5°)Tipo S"&amp;IF(MID(C787,3,3)="220","C",IF(MID(C787,3,3)="138","S",""))&amp;IF(MID(C787,10,1)="D",2,1)&amp;RIGHT(C787,2)</f>
        <v>Torre de suspensión tipo S1 (5°)Tipo S1-6</v>
      </c>
      <c r="E787" s="82" t="s">
        <v>44</v>
      </c>
      <c r="F787" s="83">
        <v>0</v>
      </c>
      <c r="G787" s="84">
        <f>VLOOKUP(C787,'[10]Resumen Peso'!$B$1:$D$65536,3,0)*$C$14</f>
        <v>3280.7218377220552</v>
      </c>
      <c r="H787" s="85"/>
      <c r="I787" s="86"/>
      <c r="J787" s="87">
        <f>+VLOOKUP(C787,'[10]Resumen Peso'!$B$1:$D$65536,3,0)</f>
        <v>2036.9650510077695</v>
      </c>
      <c r="N787" s="57"/>
      <c r="O787" s="57"/>
      <c r="P787" s="57"/>
      <c r="Q787" s="57"/>
      <c r="R787" s="57"/>
    </row>
    <row r="788" spans="1:18" x14ac:dyDescent="0.2">
      <c r="A788" s="78"/>
      <c r="B788" s="79">
        <f t="shared" si="12"/>
        <v>772</v>
      </c>
      <c r="C788" s="80" t="s">
        <v>815</v>
      </c>
      <c r="D788" s="81" t="str">
        <f>+"Torre de suspensión tipo S"&amp;IF(MID(C788,3,3)="220","C",IF(MID(C788,3,3)="138","S",""))&amp;IF(MID(C788,10,1)="D",2,1)&amp;" (5°)Tipo S"&amp;IF(MID(C788,3,3)="220","C",IF(MID(C788,3,3)="138","S",""))&amp;IF(MID(C788,10,1)="D",2,1)&amp;RIGHT(C788,2)</f>
        <v>Torre de suspensión tipo S1 (5°)Tipo S1-3</v>
      </c>
      <c r="E788" s="82" t="s">
        <v>44</v>
      </c>
      <c r="F788" s="83">
        <v>0</v>
      </c>
      <c r="G788" s="84">
        <f>VLOOKUP(C788,'[10]Resumen Peso'!$B$1:$D$65536,3,0)*$C$14</f>
        <v>3753.6186791955047</v>
      </c>
      <c r="H788" s="85"/>
      <c r="I788" s="86"/>
      <c r="J788" s="87">
        <f>+VLOOKUP(C788,'[10]Resumen Peso'!$B$1:$D$65536,3,0)</f>
        <v>2330.5816349368174</v>
      </c>
      <c r="N788" s="57"/>
      <c r="O788" s="57"/>
      <c r="P788" s="57"/>
      <c r="Q788" s="57"/>
      <c r="R788" s="57"/>
    </row>
    <row r="789" spans="1:18" x14ac:dyDescent="0.2">
      <c r="A789" s="78"/>
      <c r="B789" s="79">
        <f t="shared" si="12"/>
        <v>773</v>
      </c>
      <c r="C789" s="80" t="s">
        <v>816</v>
      </c>
      <c r="D789" s="81" t="str">
        <f>+"Torre de suspensión tipo S"&amp;IF(MID(C789,3,3)="220","C",IF(MID(C789,3,3)="138","S",""))&amp;IF(MID(C789,10,1)="D",2,1)&amp;" (5°)Tipo S"&amp;IF(MID(C789,3,3)="220","C",IF(MID(C789,3,3)="138","S",""))&amp;IF(MID(C789,10,1)="D",2,1)&amp;RIGHT(C789,2)</f>
        <v>Torre de suspensión tipo S1 (5°)Tipo S1±0</v>
      </c>
      <c r="E789" s="82" t="s">
        <v>44</v>
      </c>
      <c r="F789" s="83">
        <v>0</v>
      </c>
      <c r="G789" s="84">
        <f>VLOOKUP(C789,'[10]Resumen Peso'!$B$1:$D$65536,3,0)*$C$14</f>
        <v>4222.2932274415125</v>
      </c>
      <c r="H789" s="85"/>
      <c r="I789" s="86"/>
      <c r="J789" s="87">
        <f>+VLOOKUP(C789,'[10]Resumen Peso'!$B$1:$D$65536,3,0)</f>
        <v>2621.5766422236416</v>
      </c>
      <c r="N789" s="57"/>
      <c r="O789" s="57"/>
      <c r="P789" s="57"/>
      <c r="Q789" s="57"/>
      <c r="R789" s="57"/>
    </row>
    <row r="790" spans="1:18" x14ac:dyDescent="0.2">
      <c r="A790" s="78"/>
      <c r="B790" s="79">
        <f t="shared" si="12"/>
        <v>774</v>
      </c>
      <c r="C790" s="80" t="s">
        <v>817</v>
      </c>
      <c r="D790" s="81" t="str">
        <f>+"Torre de suspensión tipo S"&amp;IF(MID(C790,3,3)="220","C",IF(MID(C790,3,3)="138","S",""))&amp;IF(MID(C790,10,1)="D",2,1)&amp;" (5°)Tipo S"&amp;IF(MID(C790,3,3)="220","C",IF(MID(C790,3,3)="138","S",""))&amp;IF(MID(C790,10,1)="D",2,1)&amp;RIGHT(C790,2)</f>
        <v>Torre de suspensión tipo S1 (5°)Tipo S1+3</v>
      </c>
      <c r="E790" s="82" t="s">
        <v>44</v>
      </c>
      <c r="F790" s="83">
        <v>0</v>
      </c>
      <c r="G790" s="84">
        <f>VLOOKUP(C790,'[10]Resumen Peso'!$B$1:$D$65536,3,0)*$C$14</f>
        <v>4686.7454824600791</v>
      </c>
      <c r="H790" s="85"/>
      <c r="I790" s="86"/>
      <c r="J790" s="87">
        <f>+VLOOKUP(C790,'[10]Resumen Peso'!$B$1:$D$65536,3,0)</f>
        <v>2909.9500728682424</v>
      </c>
      <c r="N790" s="57"/>
      <c r="O790" s="57"/>
      <c r="P790" s="57"/>
      <c r="Q790" s="57"/>
      <c r="R790" s="57"/>
    </row>
    <row r="791" spans="1:18" x14ac:dyDescent="0.2">
      <c r="A791" s="78"/>
      <c r="B791" s="79">
        <f t="shared" si="12"/>
        <v>775</v>
      </c>
      <c r="C791" s="80" t="s">
        <v>818</v>
      </c>
      <c r="D791" s="81" t="str">
        <f>+"Torre de suspensión tipo S"&amp;IF(MID(C791,3,3)="220","C",IF(MID(C791,3,3)="138","S",""))&amp;IF(MID(C791,10,1)="D",2,1)&amp;" (5°)Tipo S"&amp;IF(MID(C791,3,3)="220","C",IF(MID(C791,3,3)="138","S",""))&amp;IF(MID(C791,10,1)="D",2,1)&amp;RIGHT(C791,2)</f>
        <v>Torre de suspensión tipo S1 (5°)Tipo S1+6</v>
      </c>
      <c r="E791" s="82" t="s">
        <v>44</v>
      </c>
      <c r="F791" s="83">
        <v>0</v>
      </c>
      <c r="G791" s="84">
        <f>VLOOKUP(C791,'[10]Resumen Peso'!$B$1:$D$65536,3,0)*$C$14</f>
        <v>5151.1977374786456</v>
      </c>
      <c r="H791" s="85"/>
      <c r="I791" s="86"/>
      <c r="J791" s="87">
        <f>+VLOOKUP(C791,'[10]Resumen Peso'!$B$1:$D$65536,3,0)</f>
        <v>3198.3235035128428</v>
      </c>
      <c r="N791" s="57"/>
      <c r="O791" s="57"/>
      <c r="P791" s="57"/>
      <c r="Q791" s="57"/>
      <c r="R791" s="57"/>
    </row>
    <row r="792" spans="1:18" x14ac:dyDescent="0.2">
      <c r="A792" s="78"/>
      <c r="B792" s="79">
        <f t="shared" si="12"/>
        <v>776</v>
      </c>
      <c r="C792" s="80" t="s">
        <v>819</v>
      </c>
      <c r="D792" s="81" t="str">
        <f>+"Torre de ángulo menor tipo A"&amp;IF(MID(C792,3,3)="220","C",IF(MID(C792,3,3)="138","S",""))&amp;IF(MID(C792,10,1)="D",2,1)&amp;" (30°)Tipo A"&amp;IF(MID(C792,3,3)="220","C",IF(MID(C792,3,3)="138","S",""))&amp;IF(MID(C792,10,1)="D",2,1)&amp;RIGHT(C792,2)</f>
        <v>Torre de ángulo menor tipo A1 (30°)Tipo A1-3</v>
      </c>
      <c r="E792" s="82" t="s">
        <v>44</v>
      </c>
      <c r="F792" s="83">
        <v>0</v>
      </c>
      <c r="G792" s="84">
        <f>VLOOKUP(C792,'[10]Resumen Peso'!$B$1:$D$65536,3,0)*$C$14</f>
        <v>5774.9064484498504</v>
      </c>
      <c r="H792" s="85"/>
      <c r="I792" s="86"/>
      <c r="J792" s="87">
        <f>+VLOOKUP(C792,'[10]Resumen Peso'!$B$1:$D$65536,3,0)</f>
        <v>3585.5775619488345</v>
      </c>
      <c r="N792" s="57"/>
      <c r="O792" s="57"/>
      <c r="P792" s="57"/>
      <c r="Q792" s="57"/>
      <c r="R792" s="57"/>
    </row>
    <row r="793" spans="1:18" x14ac:dyDescent="0.2">
      <c r="A793" s="78"/>
      <c r="B793" s="79">
        <f t="shared" si="12"/>
        <v>777</v>
      </c>
      <c r="C793" s="80" t="s">
        <v>820</v>
      </c>
      <c r="D793" s="81" t="str">
        <f>+"Torre de ángulo menor tipo A"&amp;IF(MID(C793,3,3)="220","C",IF(MID(C793,3,3)="138","S",""))&amp;IF(MID(C793,10,1)="D",2,1)&amp;" (30°)Tipo A"&amp;IF(MID(C793,3,3)="220","C",IF(MID(C793,3,3)="138","S",""))&amp;IF(MID(C793,10,1)="D",2,1)&amp;RIGHT(C793,2)</f>
        <v>Torre de ángulo menor tipo A1 (30°)Tipo A1±0</v>
      </c>
      <c r="E793" s="82" t="s">
        <v>44</v>
      </c>
      <c r="F793" s="83">
        <v>0</v>
      </c>
      <c r="G793" s="84">
        <f>VLOOKUP(C793,'[10]Resumen Peso'!$B$1:$D$65536,3,0)*$C$14</f>
        <v>6409.4411192562156</v>
      </c>
      <c r="H793" s="85"/>
      <c r="I793" s="86"/>
      <c r="J793" s="87">
        <f>+VLOOKUP(C793,'[10]Resumen Peso'!$B$1:$D$65536,3,0)</f>
        <v>3979.5533428954877</v>
      </c>
      <c r="N793" s="57"/>
      <c r="O793" s="57"/>
      <c r="P793" s="57"/>
      <c r="Q793" s="57"/>
      <c r="R793" s="57"/>
    </row>
    <row r="794" spans="1:18" x14ac:dyDescent="0.2">
      <c r="A794" s="78"/>
      <c r="B794" s="79">
        <f t="shared" si="12"/>
        <v>778</v>
      </c>
      <c r="C794" s="80" t="s">
        <v>821</v>
      </c>
      <c r="D794" s="81" t="str">
        <f>+"Torre de ángulo menor tipo A"&amp;IF(MID(C794,3,3)="220","C",IF(MID(C794,3,3)="138","S",""))&amp;IF(MID(C794,10,1)="D",2,1)&amp;" (30°)Tipo A"&amp;IF(MID(C794,3,3)="220","C",IF(MID(C794,3,3)="138","S",""))&amp;IF(MID(C794,10,1)="D",2,1)&amp;RIGHT(C794,2)</f>
        <v>Torre de ángulo menor tipo A1 (30°)Tipo A1+3</v>
      </c>
      <c r="E794" s="82" t="s">
        <v>44</v>
      </c>
      <c r="F794" s="83">
        <v>0</v>
      </c>
      <c r="G794" s="84">
        <f>VLOOKUP(C794,'[10]Resumen Peso'!$B$1:$D$65536,3,0)*$C$14</f>
        <v>7043.97579006258</v>
      </c>
      <c r="H794" s="85"/>
      <c r="I794" s="86"/>
      <c r="J794" s="87">
        <f>+VLOOKUP(C794,'[10]Resumen Peso'!$B$1:$D$65536,3,0)</f>
        <v>4373.5291238421405</v>
      </c>
      <c r="N794" s="57"/>
      <c r="O794" s="57"/>
      <c r="P794" s="57"/>
      <c r="Q794" s="57"/>
      <c r="R794" s="57"/>
    </row>
    <row r="795" spans="1:18" x14ac:dyDescent="0.2">
      <c r="A795" s="78"/>
      <c r="B795" s="79">
        <f t="shared" si="12"/>
        <v>779</v>
      </c>
      <c r="C795" s="80" t="s">
        <v>822</v>
      </c>
      <c r="D795" s="81" t="str">
        <f>+"Torre de ángulo mayor tipo B"&amp;IF(MID(C795,3,3)="220","C",IF(MID(C795,3,3)="138","S",""))&amp;IF(MID(C795,10,1)="D",2,1)&amp;" (65°)Tipo B"&amp;IF(MID(C795,3,3)="220","C",IF(MID(C795,3,3)="138","S",""))&amp;IF(MID(C795,10,1)="D",2,1)&amp;RIGHT(C795,2)</f>
        <v>Torre de ángulo mayor tipo B1 (65°)Tipo B1-3</v>
      </c>
      <c r="E795" s="82" t="s">
        <v>44</v>
      </c>
      <c r="F795" s="83">
        <v>0</v>
      </c>
      <c r="G795" s="84">
        <f>VLOOKUP(C795,'[10]Resumen Peso'!$B$1:$D$65536,3,0)*$C$14</f>
        <v>7793.1881813746795</v>
      </c>
      <c r="H795" s="85"/>
      <c r="I795" s="86"/>
      <c r="J795" s="87">
        <f>+VLOOKUP(C795,'[10]Resumen Peso'!$B$1:$D$65536,3,0)</f>
        <v>4838.7070731998811</v>
      </c>
      <c r="N795" s="57"/>
      <c r="O795" s="57"/>
      <c r="P795" s="57"/>
      <c r="Q795" s="57"/>
      <c r="R795" s="57"/>
    </row>
    <row r="796" spans="1:18" x14ac:dyDescent="0.2">
      <c r="A796" s="78"/>
      <c r="B796" s="79">
        <f t="shared" si="12"/>
        <v>780</v>
      </c>
      <c r="C796" s="80" t="s">
        <v>823</v>
      </c>
      <c r="D796" s="81" t="str">
        <f>+"Torre de ángulo mayor tipo B"&amp;IF(MID(C796,3,3)="220","C",IF(MID(C796,3,3)="138","S",""))&amp;IF(MID(C796,10,1)="D",2,1)&amp;" (65°)Tipo B"&amp;IF(MID(C796,3,3)="220","C",IF(MID(C796,3,3)="138","S",""))&amp;IF(MID(C796,10,1)="D",2,1)&amp;RIGHT(C796,2)</f>
        <v>Torre de ángulo mayor tipo B1 (65°)Tipo B1±0</v>
      </c>
      <c r="E796" s="82" t="s">
        <v>44</v>
      </c>
      <c r="F796" s="83">
        <v>0</v>
      </c>
      <c r="G796" s="84">
        <f>VLOOKUP(C796,'[10]Resumen Peso'!$B$1:$D$65536,3,0)*$C$14</f>
        <v>8678.3832754729156</v>
      </c>
      <c r="H796" s="85"/>
      <c r="I796" s="86"/>
      <c r="J796" s="87">
        <f>+VLOOKUP(C796,'[10]Resumen Peso'!$B$1:$D$65536,3,0)</f>
        <v>5388.3152262804906</v>
      </c>
      <c r="N796" s="57"/>
      <c r="O796" s="57"/>
      <c r="P796" s="57"/>
      <c r="Q796" s="57"/>
      <c r="R796" s="57"/>
    </row>
    <row r="797" spans="1:18" x14ac:dyDescent="0.2">
      <c r="A797" s="78"/>
      <c r="B797" s="79">
        <f t="shared" si="12"/>
        <v>781</v>
      </c>
      <c r="C797" s="80" t="s">
        <v>824</v>
      </c>
      <c r="D797" s="81" t="str">
        <f>+"Torre de ángulo mayor tipo B"&amp;IF(MID(C797,3,3)="220","C",IF(MID(C797,3,3)="138","S",""))&amp;IF(MID(C797,10,1)="D",2,1)&amp;" (65°)Tipo B"&amp;IF(MID(C797,3,3)="220","C",IF(MID(C797,3,3)="138","S",""))&amp;IF(MID(C797,10,1)="D",2,1)&amp;RIGHT(C797,2)</f>
        <v>Torre de ángulo mayor tipo B1 (65°)Tipo B1+3</v>
      </c>
      <c r="E797" s="82" t="s">
        <v>44</v>
      </c>
      <c r="F797" s="83">
        <v>0</v>
      </c>
      <c r="G797" s="84">
        <f>VLOOKUP(C797,'[10]Resumen Peso'!$B$1:$D$65536,3,0)*$C$14</f>
        <v>9719.7892685296683</v>
      </c>
      <c r="H797" s="85"/>
      <c r="I797" s="86"/>
      <c r="J797" s="87">
        <f>+VLOOKUP(C797,'[10]Resumen Peso'!$B$1:$D$65536,3,0)</f>
        <v>6034.9130534341502</v>
      </c>
      <c r="N797" s="57"/>
      <c r="O797" s="57"/>
      <c r="P797" s="57"/>
      <c r="Q797" s="57"/>
      <c r="R797" s="57"/>
    </row>
    <row r="798" spans="1:18" x14ac:dyDescent="0.2">
      <c r="A798" s="78"/>
      <c r="B798" s="79">
        <f t="shared" si="12"/>
        <v>782</v>
      </c>
      <c r="C798" s="80" t="s">
        <v>825</v>
      </c>
      <c r="D798" s="81" t="str">
        <f>+"Torre de anclaje, retención intermedia y terminal (15°) Tipo R"&amp;IF(MID(C798,3,3)="220","C",IF(MID(C798,3,3)="138","S",""))&amp;IF(MID(C798,10,1)="D",2,1)&amp;RIGHT(C798,2)</f>
        <v>Torre de anclaje, retención intermedia y terminal (15°) Tipo R1-3</v>
      </c>
      <c r="E798" s="82" t="s">
        <v>44</v>
      </c>
      <c r="F798" s="83">
        <v>0</v>
      </c>
      <c r="G798" s="84">
        <f>VLOOKUP(C798,'[10]Resumen Peso'!$B$1:$D$65536,3,0)*$C$14</f>
        <v>10034.233129749875</v>
      </c>
      <c r="H798" s="85"/>
      <c r="I798" s="86"/>
      <c r="J798" s="87">
        <f>+VLOOKUP(C798,'[10]Resumen Peso'!$B$1:$D$65536,3,0)</f>
        <v>6230.1478790279698</v>
      </c>
      <c r="N798" s="57"/>
      <c r="O798" s="57"/>
      <c r="P798" s="57"/>
      <c r="Q798" s="57"/>
      <c r="R798" s="57"/>
    </row>
    <row r="799" spans="1:18" x14ac:dyDescent="0.2">
      <c r="A799" s="78"/>
      <c r="B799" s="79">
        <f t="shared" si="12"/>
        <v>783</v>
      </c>
      <c r="C799" s="80" t="s">
        <v>826</v>
      </c>
      <c r="D799" s="81" t="str">
        <f>+"Torre de anclaje, retención intermedia y terminal (15°) Tipo R"&amp;IF(MID(C799,3,3)="220","C",IF(MID(C799,3,3)="138","S",""))&amp;IF(MID(C799,10,1)="D",2,1)&amp;RIGHT(C799,2)</f>
        <v>Torre de anclaje, retención intermedia y terminal (15°) Tipo R1±0</v>
      </c>
      <c r="E799" s="82" t="s">
        <v>44</v>
      </c>
      <c r="F799" s="83">
        <v>0</v>
      </c>
      <c r="G799" s="84">
        <f>VLOOKUP(C799,'[10]Resumen Peso'!$B$1:$D$65536,3,0)*$C$14</f>
        <v>11186.436042084588</v>
      </c>
      <c r="H799" s="85"/>
      <c r="I799" s="86"/>
      <c r="J799" s="87">
        <f>+VLOOKUP(C799,'[10]Resumen Peso'!$B$1:$D$65536,3,0)</f>
        <v>6945.5383266755516</v>
      </c>
      <c r="N799" s="57"/>
      <c r="O799" s="57"/>
      <c r="P799" s="57"/>
      <c r="Q799" s="57"/>
      <c r="R799" s="57"/>
    </row>
    <row r="800" spans="1:18" x14ac:dyDescent="0.2">
      <c r="A800" s="78"/>
      <c r="B800" s="79">
        <f t="shared" si="12"/>
        <v>784</v>
      </c>
      <c r="C800" s="80" t="s">
        <v>827</v>
      </c>
      <c r="D800" s="81" t="str">
        <f>+"Torre de anclaje, retención intermedia y terminal (15°) Tipo R"&amp;IF(MID(C800,3,3)="220","C",IF(MID(C800,3,3)="138","S",""))&amp;IF(MID(C800,10,1)="D",2,1)&amp;RIGHT(C800,2)</f>
        <v>Torre de anclaje, retención intermedia y terminal (15°) Tipo R1+3</v>
      </c>
      <c r="E800" s="82" t="s">
        <v>44</v>
      </c>
      <c r="F800" s="83">
        <v>0</v>
      </c>
      <c r="G800" s="84">
        <f>VLOOKUP(C800,'[10]Resumen Peso'!$B$1:$D$65536,3,0)*$C$14</f>
        <v>12338.638954419301</v>
      </c>
      <c r="H800" s="85"/>
      <c r="I800" s="86"/>
      <c r="J800" s="87">
        <f>+VLOOKUP(C800,'[10]Resumen Peso'!$B$1:$D$65536,3,0)</f>
        <v>7660.9287743231334</v>
      </c>
      <c r="N800" s="57"/>
      <c r="O800" s="57"/>
      <c r="P800" s="57"/>
      <c r="Q800" s="57"/>
      <c r="R800" s="57"/>
    </row>
    <row r="801" spans="1:18" x14ac:dyDescent="0.2">
      <c r="A801" s="78"/>
      <c r="B801" s="79">
        <f t="shared" si="12"/>
        <v>785</v>
      </c>
      <c r="C801" s="80" t="s">
        <v>828</v>
      </c>
      <c r="D801" s="81" t="str">
        <f>+"Torre de suspensión tipo S"&amp;IF(MID(C801,3,3)="220","C",IF(MID(C801,3,3)="138","S",""))&amp;IF(MID(C801,10,1)="D",2,1)&amp;" (5°)Tipo S"&amp;IF(MID(C801,3,3)="220","C",IF(MID(C801,3,3)="138","S",""))&amp;IF(MID(C801,10,1)="D",2,1)&amp;RIGHT(C801,2)</f>
        <v>Torre de suspensión tipo S2 (5°)Tipo S2-6</v>
      </c>
      <c r="E801" s="82" t="s">
        <v>44</v>
      </c>
      <c r="F801" s="83">
        <v>0</v>
      </c>
      <c r="G801" s="84">
        <f>VLOOKUP(C801,'[10]Resumen Peso'!$B$1:$D$65536,3,0)*$C$14</f>
        <v>5158.4739461172239</v>
      </c>
      <c r="H801" s="85"/>
      <c r="I801" s="86"/>
      <c r="J801" s="87">
        <f>+VLOOKUP(C801,'[10]Resumen Peso'!$B$1:$D$65536,3,0)</f>
        <v>3202.8412235250084</v>
      </c>
      <c r="N801" s="57"/>
      <c r="O801" s="57"/>
      <c r="P801" s="57"/>
      <c r="Q801" s="57"/>
      <c r="R801" s="57"/>
    </row>
    <row r="802" spans="1:18" x14ac:dyDescent="0.2">
      <c r="A802" s="78"/>
      <c r="B802" s="79">
        <f t="shared" si="12"/>
        <v>786</v>
      </c>
      <c r="C802" s="80" t="s">
        <v>829</v>
      </c>
      <c r="D802" s="81" t="str">
        <f>+"Torre de suspensión tipo S"&amp;IF(MID(C802,3,3)="220","C",IF(MID(C802,3,3)="138","S",""))&amp;IF(MID(C802,10,1)="D",2,1)&amp;" (5°)Tipo S"&amp;IF(MID(C802,3,3)="220","C",IF(MID(C802,3,3)="138","S",""))&amp;IF(MID(C802,10,1)="D",2,1)&amp;RIGHT(C802,2)</f>
        <v>Torre de suspensión tipo S2 (5°)Tipo S2-3</v>
      </c>
      <c r="E802" s="82" t="s">
        <v>44</v>
      </c>
      <c r="F802" s="83">
        <v>0</v>
      </c>
      <c r="G802" s="84">
        <f>VLOOKUP(C802,'[10]Resumen Peso'!$B$1:$D$65536,3,0)*$C$14</f>
        <v>5902.0377581701568</v>
      </c>
      <c r="H802" s="85"/>
      <c r="I802" s="86"/>
      <c r="J802" s="87">
        <f>+VLOOKUP(C802,'[10]Resumen Peso'!$B$1:$D$65536,3,0)</f>
        <v>3664.5120305196037</v>
      </c>
      <c r="N802" s="57"/>
      <c r="O802" s="57"/>
      <c r="P802" s="57"/>
      <c r="Q802" s="57"/>
      <c r="R802" s="57"/>
    </row>
    <row r="803" spans="1:18" x14ac:dyDescent="0.2">
      <c r="A803" s="78"/>
      <c r="B803" s="79">
        <f t="shared" si="12"/>
        <v>787</v>
      </c>
      <c r="C803" s="80" t="s">
        <v>830</v>
      </c>
      <c r="D803" s="81" t="str">
        <f>+"Torre de suspensión tipo S"&amp;IF(MID(C803,3,3)="220","C",IF(MID(C803,3,3)="138","S",""))&amp;IF(MID(C803,10,1)="D",2,1)&amp;" (5°)Tipo S"&amp;IF(MID(C803,3,3)="220","C",IF(MID(C803,3,3)="138","S",""))&amp;IF(MID(C803,10,1)="D",2,1)&amp;RIGHT(C803,2)</f>
        <v>Torre de suspensión tipo S2 (5°)Tipo S2±0</v>
      </c>
      <c r="E803" s="82" t="s">
        <v>44</v>
      </c>
      <c r="F803" s="83">
        <v>0</v>
      </c>
      <c r="G803" s="84">
        <f>VLOOKUP(C803,'[10]Resumen Peso'!$B$1:$D$65536,3,0)*$C$14</f>
        <v>6638.9626076154746</v>
      </c>
      <c r="H803" s="85"/>
      <c r="I803" s="86"/>
      <c r="J803" s="87">
        <f>+VLOOKUP(C803,'[10]Resumen Peso'!$B$1:$D$65536,3,0)</f>
        <v>4122.0607767374622</v>
      </c>
      <c r="N803" s="57"/>
      <c r="O803" s="57"/>
      <c r="P803" s="57"/>
      <c r="Q803" s="57"/>
      <c r="R803" s="57"/>
    </row>
    <row r="804" spans="1:18" x14ac:dyDescent="0.2">
      <c r="A804" s="78"/>
      <c r="B804" s="79">
        <f t="shared" si="12"/>
        <v>788</v>
      </c>
      <c r="C804" s="80" t="s">
        <v>831</v>
      </c>
      <c r="D804" s="81" t="str">
        <f>+"Torre de suspensión tipo S"&amp;IF(MID(C804,3,3)="220","C",IF(MID(C804,3,3)="138","S",""))&amp;IF(MID(C804,10,1)="D",2,1)&amp;" (5°)Tipo S"&amp;IF(MID(C804,3,3)="220","C",IF(MID(C804,3,3)="138","S",""))&amp;IF(MID(C804,10,1)="D",2,1)&amp;RIGHT(C804,2)</f>
        <v>Torre de suspensión tipo S2 (5°)Tipo S2+3</v>
      </c>
      <c r="E804" s="82" t="s">
        <v>44</v>
      </c>
      <c r="F804" s="83">
        <v>0</v>
      </c>
      <c r="G804" s="84">
        <f>VLOOKUP(C804,'[10]Resumen Peso'!$B$1:$D$65536,3,0)*$C$14</f>
        <v>7369.248494453178</v>
      </c>
      <c r="H804" s="85"/>
      <c r="I804" s="86"/>
      <c r="J804" s="87">
        <f>+VLOOKUP(C804,'[10]Resumen Peso'!$B$1:$D$65536,3,0)</f>
        <v>4575.4874621785839</v>
      </c>
      <c r="N804" s="57"/>
      <c r="O804" s="57"/>
      <c r="P804" s="57"/>
      <c r="Q804" s="57"/>
      <c r="R804" s="57"/>
    </row>
    <row r="805" spans="1:18" x14ac:dyDescent="0.2">
      <c r="A805" s="78"/>
      <c r="B805" s="79">
        <f t="shared" si="12"/>
        <v>789</v>
      </c>
      <c r="C805" s="80" t="s">
        <v>832</v>
      </c>
      <c r="D805" s="81" t="str">
        <f>+"Torre de suspensión tipo S"&amp;IF(MID(C805,3,3)="220","C",IF(MID(C805,3,3)="138","S",""))&amp;IF(MID(C805,10,1)="D",2,1)&amp;" (5°)Tipo S"&amp;IF(MID(C805,3,3)="220","C",IF(MID(C805,3,3)="138","S",""))&amp;IF(MID(C805,10,1)="D",2,1)&amp;RIGHT(C805,2)</f>
        <v>Torre de suspensión tipo S2 (5°)Tipo S2+6</v>
      </c>
      <c r="E805" s="82" t="s">
        <v>44</v>
      </c>
      <c r="F805" s="83">
        <v>0</v>
      </c>
      <c r="G805" s="84">
        <f>VLOOKUP(C805,'[10]Resumen Peso'!$B$1:$D$65536,3,0)*$C$14</f>
        <v>8099.5343812908786</v>
      </c>
      <c r="H805" s="85"/>
      <c r="I805" s="86"/>
      <c r="J805" s="87">
        <f>+VLOOKUP(C805,'[10]Resumen Peso'!$B$1:$D$65536,3,0)</f>
        <v>5028.9141476197037</v>
      </c>
      <c r="N805" s="57"/>
      <c r="O805" s="57"/>
      <c r="P805" s="57"/>
      <c r="Q805" s="57"/>
      <c r="R805" s="57"/>
    </row>
    <row r="806" spans="1:18" x14ac:dyDescent="0.2">
      <c r="A806" s="78"/>
      <c r="B806" s="79">
        <f t="shared" si="12"/>
        <v>790</v>
      </c>
      <c r="C806" s="80" t="s">
        <v>833</v>
      </c>
      <c r="D806" s="81" t="str">
        <f>+"Torre de ángulo menor tipo A"&amp;IF(MID(C806,3,3)="220","C",IF(MID(C806,3,3)="138","S",""))&amp;IF(MID(C806,10,1)="D",2,1)&amp;" (30°)Tipo A"&amp;IF(MID(C806,3,3)="220","C",IF(MID(C806,3,3)="138","S",""))&amp;IF(MID(C806,10,1)="D",2,1)&amp;RIGHT(C806,2)</f>
        <v>Torre de ángulo menor tipo A2 (30°)Tipo A2-3</v>
      </c>
      <c r="E806" s="82" t="s">
        <v>44</v>
      </c>
      <c r="F806" s="83">
        <v>0</v>
      </c>
      <c r="G806" s="84">
        <f>VLOOKUP(C806,'[10]Resumen Peso'!$B$1:$D$65536,3,0)*$C$14</f>
        <v>9080.2286597626226</v>
      </c>
      <c r="H806" s="85"/>
      <c r="I806" s="86"/>
      <c r="J806" s="87">
        <f>+VLOOKUP(C806,'[10]Resumen Peso'!$B$1:$D$65536,3,0)</f>
        <v>5637.8167214378091</v>
      </c>
      <c r="N806" s="57"/>
      <c r="O806" s="57"/>
      <c r="P806" s="57"/>
      <c r="Q806" s="57"/>
      <c r="R806" s="57"/>
    </row>
    <row r="807" spans="1:18" x14ac:dyDescent="0.2">
      <c r="A807" s="78"/>
      <c r="B807" s="79">
        <f t="shared" si="12"/>
        <v>791</v>
      </c>
      <c r="C807" s="80" t="s">
        <v>834</v>
      </c>
      <c r="D807" s="81" t="str">
        <f>+"Torre de ángulo menor tipo A"&amp;IF(MID(C807,3,3)="220","C",IF(MID(C807,3,3)="138","S",""))&amp;IF(MID(C807,10,1)="D",2,1)&amp;" (30°)Tipo A"&amp;IF(MID(C807,3,3)="220","C",IF(MID(C807,3,3)="138","S",""))&amp;IF(MID(C807,10,1)="D",2,1)&amp;RIGHT(C807,2)</f>
        <v>Torre de ángulo menor tipo A2 (30°)Tipo A2±0</v>
      </c>
      <c r="E807" s="82" t="s">
        <v>44</v>
      </c>
      <c r="F807" s="83">
        <v>0</v>
      </c>
      <c r="G807" s="84">
        <f>VLOOKUP(C807,'[10]Resumen Peso'!$B$1:$D$65536,3,0)*$C$14</f>
        <v>10077.945238360291</v>
      </c>
      <c r="H807" s="85"/>
      <c r="I807" s="86"/>
      <c r="J807" s="87">
        <f>+VLOOKUP(C807,'[10]Resumen Peso'!$B$1:$D$65536,3,0)</f>
        <v>6257.2882590874678</v>
      </c>
      <c r="N807" s="57"/>
      <c r="O807" s="57"/>
      <c r="P807" s="57"/>
      <c r="Q807" s="57"/>
      <c r="R807" s="57"/>
    </row>
    <row r="808" spans="1:18" x14ac:dyDescent="0.2">
      <c r="A808" s="78"/>
      <c r="B808" s="79">
        <f t="shared" si="12"/>
        <v>792</v>
      </c>
      <c r="C808" s="80" t="s">
        <v>835</v>
      </c>
      <c r="D808" s="81" t="str">
        <f>+"Torre de ángulo menor tipo A"&amp;IF(MID(C808,3,3)="220","C",IF(MID(C808,3,3)="138","S",""))&amp;IF(MID(C808,10,1)="D",2,1)&amp;" (30°)Tipo A"&amp;IF(MID(C808,3,3)="220","C",IF(MID(C808,3,3)="138","S",""))&amp;IF(MID(C808,10,1)="D",2,1)&amp;RIGHT(C808,2)</f>
        <v>Torre de ángulo menor tipo A2 (30°)Tipo A2+3</v>
      </c>
      <c r="E808" s="82" t="s">
        <v>44</v>
      </c>
      <c r="F808" s="83">
        <v>0</v>
      </c>
      <c r="G808" s="84">
        <f>VLOOKUP(C808,'[10]Resumen Peso'!$B$1:$D$65536,3,0)*$C$14</f>
        <v>11075.661816957958</v>
      </c>
      <c r="H808" s="85"/>
      <c r="I808" s="86"/>
      <c r="J808" s="87">
        <f>+VLOOKUP(C808,'[10]Resumen Peso'!$B$1:$D$65536,3,0)</f>
        <v>6876.7597967371266</v>
      </c>
      <c r="N808" s="57"/>
      <c r="O808" s="57"/>
      <c r="P808" s="57"/>
      <c r="Q808" s="57"/>
      <c r="R808" s="57"/>
    </row>
    <row r="809" spans="1:18" x14ac:dyDescent="0.2">
      <c r="A809" s="78"/>
      <c r="B809" s="79">
        <f t="shared" si="12"/>
        <v>793</v>
      </c>
      <c r="C809" s="80" t="s">
        <v>836</v>
      </c>
      <c r="D809" s="81" t="str">
        <f>+"Torre de ángulo mayor tipo B"&amp;IF(MID(C809,3,3)="220","C",IF(MID(C809,3,3)="138","S",""))&amp;IF(MID(C809,10,1)="D",2,1)&amp;" (65°)Tipo B"&amp;IF(MID(C809,3,3)="220","C",IF(MID(C809,3,3)="138","S",""))&amp;IF(MID(C809,10,1)="D",2,1)&amp;RIGHT(C809,2)</f>
        <v>Torre de ángulo mayor tipo B2 (65°)Tipo B2-3</v>
      </c>
      <c r="E809" s="82" t="s">
        <v>44</v>
      </c>
      <c r="F809" s="83">
        <v>0</v>
      </c>
      <c r="G809" s="84">
        <f>VLOOKUP(C809,'[10]Resumen Peso'!$B$1:$D$65536,3,0)*$C$14</f>
        <v>12253.692991760372</v>
      </c>
      <c r="H809" s="85"/>
      <c r="I809" s="86"/>
      <c r="J809" s="87">
        <f>+VLOOKUP(C809,'[10]Resumen Peso'!$B$1:$D$65536,3,0)</f>
        <v>7608.1867359183807</v>
      </c>
      <c r="N809" s="57"/>
      <c r="O809" s="57"/>
      <c r="P809" s="57"/>
      <c r="Q809" s="57"/>
      <c r="R809" s="57"/>
    </row>
    <row r="810" spans="1:18" x14ac:dyDescent="0.2">
      <c r="A810" s="78"/>
      <c r="B810" s="79">
        <f t="shared" si="12"/>
        <v>794</v>
      </c>
      <c r="C810" s="80" t="s">
        <v>837</v>
      </c>
      <c r="D810" s="81" t="str">
        <f>+"Torre de ángulo mayor tipo B"&amp;IF(MID(C810,3,3)="220","C",IF(MID(C810,3,3)="138","S",""))&amp;IF(MID(C810,10,1)="D",2,1)&amp;" (65°)Tipo B"&amp;IF(MID(C810,3,3)="220","C",IF(MID(C810,3,3)="138","S",""))&amp;IF(MID(C810,10,1)="D",2,1)&amp;RIGHT(C810,2)</f>
        <v>Torre de ángulo mayor tipo B2 (65°)Tipo B2±0</v>
      </c>
      <c r="E810" s="82" t="s">
        <v>44</v>
      </c>
      <c r="F810" s="83">
        <v>0</v>
      </c>
      <c r="G810" s="84">
        <f>VLOOKUP(C810,'[10]Resumen Peso'!$B$1:$D$65536,3,0)*$C$14</f>
        <v>13645.537852739835</v>
      </c>
      <c r="H810" s="85"/>
      <c r="I810" s="86"/>
      <c r="J810" s="87">
        <f>+VLOOKUP(C810,'[10]Resumen Peso'!$B$1:$D$65536,3,0)</f>
        <v>8472.3683028044325</v>
      </c>
      <c r="N810" s="57"/>
      <c r="O810" s="57"/>
      <c r="P810" s="57"/>
      <c r="Q810" s="57"/>
      <c r="R810" s="57"/>
    </row>
    <row r="811" spans="1:18" x14ac:dyDescent="0.2">
      <c r="A811" s="78"/>
      <c r="B811" s="79">
        <f t="shared" si="12"/>
        <v>795</v>
      </c>
      <c r="C811" s="80" t="s">
        <v>838</v>
      </c>
      <c r="D811" s="81" t="str">
        <f>+"Torre de ángulo mayor tipo B"&amp;IF(MID(C811,3,3)="220","C",IF(MID(C811,3,3)="138","S",""))&amp;IF(MID(C811,10,1)="D",2,1)&amp;" (65°)Tipo B"&amp;IF(MID(C811,3,3)="220","C",IF(MID(C811,3,3)="138","S",""))&amp;IF(MID(C811,10,1)="D",2,1)&amp;RIGHT(C811,2)</f>
        <v>Torre de ángulo mayor tipo B2 (65°)Tipo B2+3</v>
      </c>
      <c r="E811" s="82" t="s">
        <v>44</v>
      </c>
      <c r="F811" s="83">
        <v>0</v>
      </c>
      <c r="G811" s="84">
        <f>VLOOKUP(C811,'[10]Resumen Peso'!$B$1:$D$65536,3,0)*$C$14</f>
        <v>15283.002395068617</v>
      </c>
      <c r="H811" s="85"/>
      <c r="I811" s="86"/>
      <c r="J811" s="87">
        <f>+VLOOKUP(C811,'[10]Resumen Peso'!$B$1:$D$65536,3,0)</f>
        <v>9489.0524991409657</v>
      </c>
      <c r="N811" s="57"/>
      <c r="O811" s="57"/>
      <c r="P811" s="57"/>
      <c r="Q811" s="57"/>
      <c r="R811" s="57"/>
    </row>
    <row r="812" spans="1:18" x14ac:dyDescent="0.2">
      <c r="A812" s="78"/>
      <c r="B812" s="79">
        <f t="shared" si="12"/>
        <v>796</v>
      </c>
      <c r="C812" s="80" t="s">
        <v>839</v>
      </c>
      <c r="D812" s="81" t="str">
        <f>+"Torre de anclaje, retención intermedia y terminal (15°) Tipo R"&amp;IF(MID(C812,3,3)="220","C",IF(MID(C812,3,3)="138","S",""))&amp;IF(MID(C812,10,1)="D",2,1)&amp;RIGHT(C812,2)</f>
        <v>Torre de anclaje, retención intermedia y terminal (15°) Tipo R2-3</v>
      </c>
      <c r="E812" s="82" t="s">
        <v>44</v>
      </c>
      <c r="F812" s="83">
        <v>0</v>
      </c>
      <c r="G812" s="84">
        <f>VLOOKUP(C812,'[10]Resumen Peso'!$B$1:$D$65536,3,0)*$C$14</f>
        <v>15777.421168086936</v>
      </c>
      <c r="H812" s="85"/>
      <c r="I812" s="86"/>
      <c r="J812" s="87">
        <f>+VLOOKUP(C812,'[10]Resumen Peso'!$B$1:$D$65536,3,0)</f>
        <v>9796.0318198564764</v>
      </c>
      <c r="N812" s="57"/>
      <c r="O812" s="57"/>
      <c r="P812" s="57"/>
      <c r="Q812" s="57"/>
      <c r="R812" s="57"/>
    </row>
    <row r="813" spans="1:18" x14ac:dyDescent="0.2">
      <c r="A813" s="78"/>
      <c r="B813" s="79">
        <f t="shared" si="12"/>
        <v>797</v>
      </c>
      <c r="C813" s="80" t="s">
        <v>840</v>
      </c>
      <c r="D813" s="81" t="str">
        <f>+"Torre de anclaje, retención intermedia y terminal (15°) Tipo R"&amp;IF(MID(C813,3,3)="220","C",IF(MID(C813,3,3)="138","S",""))&amp;IF(MID(C813,10,1)="D",2,1)&amp;RIGHT(C813,2)</f>
        <v>Torre de anclaje, retención intermedia y terminal (15°) Tipo R2±0</v>
      </c>
      <c r="E813" s="82" t="s">
        <v>44</v>
      </c>
      <c r="F813" s="83">
        <v>0</v>
      </c>
      <c r="G813" s="84">
        <f>VLOOKUP(C813,'[10]Resumen Peso'!$B$1:$D$65536,3,0)*$C$14</f>
        <v>17589.098292181647</v>
      </c>
      <c r="H813" s="85"/>
      <c r="I813" s="86"/>
      <c r="J813" s="87">
        <f>+VLOOKUP(C813,'[10]Resumen Peso'!$B$1:$D$65536,3,0)</f>
        <v>10920.882742314912</v>
      </c>
      <c r="N813" s="57"/>
      <c r="O813" s="57"/>
      <c r="P813" s="57"/>
      <c r="Q813" s="57"/>
      <c r="R813" s="57"/>
    </row>
    <row r="814" spans="1:18" x14ac:dyDescent="0.2">
      <c r="A814" s="78"/>
      <c r="B814" s="79">
        <f t="shared" si="12"/>
        <v>798</v>
      </c>
      <c r="C814" s="80" t="s">
        <v>841</v>
      </c>
      <c r="D814" s="81" t="str">
        <f>+"Torre de anclaje, retención intermedia y terminal (15°) Tipo R"&amp;IF(MID(C814,3,3)="220","C",IF(MID(C814,3,3)="138","S",""))&amp;IF(MID(C814,10,1)="D",2,1)&amp;RIGHT(C814,2)</f>
        <v>Torre de anclaje, retención intermedia y terminal (15°) Tipo R2+3</v>
      </c>
      <c r="E814" s="82" t="s">
        <v>44</v>
      </c>
      <c r="F814" s="83">
        <v>0</v>
      </c>
      <c r="G814" s="84">
        <f>VLOOKUP(C814,'[10]Resumen Peso'!$B$1:$D$65536,3,0)*$C$14</f>
        <v>19400.775416276356</v>
      </c>
      <c r="H814" s="85"/>
      <c r="I814" s="86"/>
      <c r="J814" s="87">
        <f>+VLOOKUP(C814,'[10]Resumen Peso'!$B$1:$D$65536,3,0)</f>
        <v>12045.733664773348</v>
      </c>
      <c r="N814" s="57"/>
      <c r="O814" s="57"/>
      <c r="P814" s="57"/>
      <c r="Q814" s="57"/>
      <c r="R814" s="57"/>
    </row>
    <row r="815" spans="1:18" x14ac:dyDescent="0.2">
      <c r="A815" s="78"/>
      <c r="B815" s="79">
        <f t="shared" si="12"/>
        <v>799</v>
      </c>
      <c r="C815" s="80" t="s">
        <v>842</v>
      </c>
      <c r="D815" s="81" t="str">
        <f>+"Torre de suspensión tipo S"&amp;IF(MID(C815,3,3)="220","C",IF(MID(C815,3,3)="138","S",""))&amp;IF(MID(C815,10,1)="D",2,1)&amp;" (5°)Tipo S"&amp;IF(MID(C815,3,3)="220","C",IF(MID(C815,3,3)="138","S",""))&amp;IF(MID(C815,10,1)="D",2,1)&amp;RIGHT(C815,2)</f>
        <v>Torre de suspensión tipo S2 (5°)Tipo S2-6</v>
      </c>
      <c r="E815" s="82" t="s">
        <v>44</v>
      </c>
      <c r="F815" s="83">
        <v>0</v>
      </c>
      <c r="G815" s="84">
        <f>VLOOKUP(C815,'[10]Resumen Peso'!$B$1:$D$65536,3,0)*$C$14</f>
        <v>4152.203257140618</v>
      </c>
      <c r="H815" s="85"/>
      <c r="I815" s="86"/>
      <c r="J815" s="87">
        <f>+VLOOKUP(C815,'[10]Resumen Peso'!$B$1:$D$65536,3,0)</f>
        <v>2578.058530359508</v>
      </c>
      <c r="N815" s="57"/>
      <c r="O815" s="57"/>
      <c r="P815" s="57"/>
      <c r="Q815" s="57"/>
      <c r="R815" s="57"/>
    </row>
    <row r="816" spans="1:18" x14ac:dyDescent="0.2">
      <c r="A816" s="78"/>
      <c r="B816" s="79">
        <f t="shared" si="12"/>
        <v>800</v>
      </c>
      <c r="C816" s="80" t="s">
        <v>843</v>
      </c>
      <c r="D816" s="81" t="str">
        <f>+"Torre de suspensión tipo S"&amp;IF(MID(C816,3,3)="220","C",IF(MID(C816,3,3)="138","S",""))&amp;IF(MID(C816,10,1)="D",2,1)&amp;" (5°)Tipo S"&amp;IF(MID(C816,3,3)="220","C",IF(MID(C816,3,3)="138","S",""))&amp;IF(MID(C816,10,1)="D",2,1)&amp;RIGHT(C816,2)</f>
        <v>Torre de suspensión tipo S2 (5°)Tipo S2-3</v>
      </c>
      <c r="E816" s="82" t="s">
        <v>44</v>
      </c>
      <c r="F816" s="83">
        <v>0</v>
      </c>
      <c r="G816" s="84">
        <f>VLOOKUP(C816,'[10]Resumen Peso'!$B$1:$D$65536,3,0)*$C$14</f>
        <v>4750.719041953681</v>
      </c>
      <c r="H816" s="85"/>
      <c r="I816" s="86"/>
      <c r="J816" s="87">
        <f>+VLOOKUP(C816,'[10]Resumen Peso'!$B$1:$D$65536,3,0)</f>
        <v>2949.6705707716897</v>
      </c>
      <c r="N816" s="57"/>
      <c r="O816" s="57"/>
      <c r="P816" s="57"/>
      <c r="Q816" s="57"/>
      <c r="R816" s="57"/>
    </row>
    <row r="817" spans="1:18" x14ac:dyDescent="0.2">
      <c r="A817" s="78"/>
      <c r="B817" s="79">
        <f t="shared" si="12"/>
        <v>801</v>
      </c>
      <c r="C817" s="80" t="s">
        <v>844</v>
      </c>
      <c r="D817" s="81" t="str">
        <f>+"Torre de suspensión tipo S"&amp;IF(MID(C817,3,3)="220","C",IF(MID(C817,3,3)="138","S",""))&amp;IF(MID(C817,10,1)="D",2,1)&amp;" (5°)Tipo S"&amp;IF(MID(C817,3,3)="220","C",IF(MID(C817,3,3)="138","S",""))&amp;IF(MID(C817,10,1)="D",2,1)&amp;RIGHT(C817,2)</f>
        <v>Torre de suspensión tipo S2 (5°)Tipo S2±0</v>
      </c>
      <c r="E817" s="82" t="s">
        <v>44</v>
      </c>
      <c r="F817" s="83">
        <v>0</v>
      </c>
      <c r="G817" s="84">
        <f>VLOOKUP(C817,'[10]Resumen Peso'!$B$1:$D$65536,3,0)*$C$14</f>
        <v>5343.890935830912</v>
      </c>
      <c r="H817" s="85"/>
      <c r="I817" s="86"/>
      <c r="J817" s="87">
        <f>+VLOOKUP(C817,'[10]Resumen Peso'!$B$1:$D$65536,3,0)</f>
        <v>3317.9646465373335</v>
      </c>
      <c r="N817" s="57"/>
      <c r="O817" s="57"/>
      <c r="P817" s="57"/>
      <c r="Q817" s="57"/>
      <c r="R817" s="57"/>
    </row>
    <row r="818" spans="1:18" x14ac:dyDescent="0.2">
      <c r="A818" s="78"/>
      <c r="B818" s="79">
        <f t="shared" si="12"/>
        <v>802</v>
      </c>
      <c r="C818" s="80" t="s">
        <v>845</v>
      </c>
      <c r="D818" s="81" t="str">
        <f>+"Torre de suspensión tipo S"&amp;IF(MID(C818,3,3)="220","C",IF(MID(C818,3,3)="138","S",""))&amp;IF(MID(C818,10,1)="D",2,1)&amp;" (5°)Tipo S"&amp;IF(MID(C818,3,3)="220","C",IF(MID(C818,3,3)="138","S",""))&amp;IF(MID(C818,10,1)="D",2,1)&amp;RIGHT(C818,2)</f>
        <v>Torre de suspensión tipo S2 (5°)Tipo S2+3</v>
      </c>
      <c r="E818" s="82" t="s">
        <v>44</v>
      </c>
      <c r="F818" s="83">
        <v>0</v>
      </c>
      <c r="G818" s="84">
        <f>VLOOKUP(C818,'[10]Resumen Peso'!$B$1:$D$65536,3,0)*$C$14</f>
        <v>5931.718938772312</v>
      </c>
      <c r="H818" s="85"/>
      <c r="I818" s="86"/>
      <c r="J818" s="87">
        <f>+VLOOKUP(C818,'[10]Resumen Peso'!$B$1:$D$65536,3,0)</f>
        <v>3682.9407576564404</v>
      </c>
      <c r="N818" s="57"/>
      <c r="O818" s="57"/>
      <c r="P818" s="57"/>
      <c r="Q818" s="57"/>
      <c r="R818" s="57"/>
    </row>
    <row r="819" spans="1:18" x14ac:dyDescent="0.2">
      <c r="A819" s="78"/>
      <c r="B819" s="79">
        <f t="shared" si="12"/>
        <v>803</v>
      </c>
      <c r="C819" s="80" t="s">
        <v>846</v>
      </c>
      <c r="D819" s="81" t="str">
        <f>+"Torre de suspensión tipo S"&amp;IF(MID(C819,3,3)="220","C",IF(MID(C819,3,3)="138","S",""))&amp;IF(MID(C819,10,1)="D",2,1)&amp;" (5°)Tipo S"&amp;IF(MID(C819,3,3)="220","C",IF(MID(C819,3,3)="138","S",""))&amp;IF(MID(C819,10,1)="D",2,1)&amp;RIGHT(C819,2)</f>
        <v>Torre de suspensión tipo S2 (5°)Tipo S2+6</v>
      </c>
      <c r="E819" s="82" t="s">
        <v>44</v>
      </c>
      <c r="F819" s="83">
        <v>0</v>
      </c>
      <c r="G819" s="84">
        <f>VLOOKUP(C819,'[10]Resumen Peso'!$B$1:$D$65536,3,0)*$C$14</f>
        <v>6519.5469417137119</v>
      </c>
      <c r="H819" s="85"/>
      <c r="I819" s="86"/>
      <c r="J819" s="87">
        <f>+VLOOKUP(C819,'[10]Resumen Peso'!$B$1:$D$65536,3,0)</f>
        <v>4047.9168687755468</v>
      </c>
      <c r="N819" s="57"/>
      <c r="O819" s="57"/>
      <c r="P819" s="57"/>
      <c r="Q819" s="57"/>
      <c r="R819" s="57"/>
    </row>
    <row r="820" spans="1:18" x14ac:dyDescent="0.2">
      <c r="A820" s="78"/>
      <c r="B820" s="79">
        <f t="shared" si="12"/>
        <v>804</v>
      </c>
      <c r="C820" s="80" t="s">
        <v>847</v>
      </c>
      <c r="D820" s="81" t="str">
        <f>+"Torre de ángulo menor tipo A"&amp;IF(MID(C820,3,3)="220","C",IF(MID(C820,3,3)="138","S",""))&amp;IF(MID(C820,10,1)="D",2,1)&amp;" (30°)Tipo A"&amp;IF(MID(C820,3,3)="220","C",IF(MID(C820,3,3)="138","S",""))&amp;IF(MID(C820,10,1)="D",2,1)&amp;RIGHT(C820,2)</f>
        <v>Torre de ángulo menor tipo A2 (30°)Tipo A2-3</v>
      </c>
      <c r="E820" s="82" t="s">
        <v>44</v>
      </c>
      <c r="F820" s="83">
        <v>0</v>
      </c>
      <c r="G820" s="84">
        <f>VLOOKUP(C820,'[10]Resumen Peso'!$B$1:$D$65536,3,0)*$C$14</f>
        <v>7308.9358229727832</v>
      </c>
      <c r="H820" s="85"/>
      <c r="I820" s="86"/>
      <c r="J820" s="87">
        <f>+VLOOKUP(C820,'[10]Resumen Peso'!$B$1:$D$65536,3,0)</f>
        <v>4538.0399704327492</v>
      </c>
      <c r="N820" s="57"/>
      <c r="O820" s="57"/>
      <c r="P820" s="57"/>
      <c r="Q820" s="57"/>
      <c r="R820" s="57"/>
    </row>
    <row r="821" spans="1:18" x14ac:dyDescent="0.2">
      <c r="A821" s="78"/>
      <c r="B821" s="79">
        <f t="shared" si="12"/>
        <v>805</v>
      </c>
      <c r="C821" s="80" t="s">
        <v>848</v>
      </c>
      <c r="D821" s="81" t="str">
        <f>+"Torre de ángulo menor tipo A"&amp;IF(MID(C821,3,3)="220","C",IF(MID(C821,3,3)="138","S",""))&amp;IF(MID(C821,10,1)="D",2,1)&amp;" (30°)Tipo A"&amp;IF(MID(C821,3,3)="220","C",IF(MID(C821,3,3)="138","S",""))&amp;IF(MID(C821,10,1)="D",2,1)&amp;RIGHT(C821,2)</f>
        <v>Torre de ángulo menor tipo A2 (30°)Tipo A2±0</v>
      </c>
      <c r="E821" s="82" t="s">
        <v>44</v>
      </c>
      <c r="F821" s="83">
        <v>0</v>
      </c>
      <c r="G821" s="84">
        <f>VLOOKUP(C821,'[10]Resumen Peso'!$B$1:$D$65536,3,0)*$C$14</f>
        <v>8112.026440591324</v>
      </c>
      <c r="H821" s="85"/>
      <c r="I821" s="86"/>
      <c r="J821" s="87">
        <f>+VLOOKUP(C821,'[10]Resumen Peso'!$B$1:$D$65536,3,0)</f>
        <v>5036.6703334436725</v>
      </c>
      <c r="N821" s="57"/>
      <c r="O821" s="57"/>
      <c r="P821" s="57"/>
      <c r="Q821" s="57"/>
      <c r="R821" s="57"/>
    </row>
    <row r="822" spans="1:18" x14ac:dyDescent="0.2">
      <c r="A822" s="78"/>
      <c r="B822" s="79">
        <f t="shared" si="12"/>
        <v>806</v>
      </c>
      <c r="C822" s="80" t="s">
        <v>849</v>
      </c>
      <c r="D822" s="81" t="str">
        <f>+"Torre de ángulo menor tipo A"&amp;IF(MID(C822,3,3)="220","C",IF(MID(C822,3,3)="138","S",""))&amp;IF(MID(C822,10,1)="D",2,1)&amp;" (30°)Tipo A"&amp;IF(MID(C822,3,3)="220","C",IF(MID(C822,3,3)="138","S",""))&amp;IF(MID(C822,10,1)="D",2,1)&amp;RIGHT(C822,2)</f>
        <v>Torre de ángulo menor tipo A2 (30°)Tipo A2+3</v>
      </c>
      <c r="E822" s="82" t="s">
        <v>44</v>
      </c>
      <c r="F822" s="83">
        <v>0</v>
      </c>
      <c r="G822" s="84">
        <f>VLOOKUP(C822,'[10]Resumen Peso'!$B$1:$D$65536,3,0)*$C$14</f>
        <v>8915.1170582098639</v>
      </c>
      <c r="H822" s="85"/>
      <c r="I822" s="86"/>
      <c r="J822" s="87">
        <f>+VLOOKUP(C822,'[10]Resumen Peso'!$B$1:$D$65536,3,0)</f>
        <v>5535.3006964545957</v>
      </c>
      <c r="N822" s="57"/>
      <c r="O822" s="57"/>
      <c r="P822" s="57"/>
      <c r="Q822" s="57"/>
      <c r="R822" s="57"/>
    </row>
    <row r="823" spans="1:18" x14ac:dyDescent="0.2">
      <c r="A823" s="78"/>
      <c r="B823" s="79">
        <f t="shared" si="12"/>
        <v>807</v>
      </c>
      <c r="C823" s="80" t="s">
        <v>850</v>
      </c>
      <c r="D823" s="81" t="str">
        <f>+"Torre de ángulo mayor tipo B"&amp;IF(MID(C823,3,3)="220","C",IF(MID(C823,3,3)="138","S",""))&amp;IF(MID(C823,10,1)="D",2,1)&amp;" (65°)Tipo B"&amp;IF(MID(C823,3,3)="220","C",IF(MID(C823,3,3)="138","S",""))&amp;IF(MID(C823,10,1)="D",2,1)&amp;RIGHT(C823,2)</f>
        <v>Torre de ángulo mayor tipo B2 (65°)Tipo B2-3</v>
      </c>
      <c r="E823" s="82" t="s">
        <v>44</v>
      </c>
      <c r="F823" s="83">
        <v>0</v>
      </c>
      <c r="G823" s="84">
        <f>VLOOKUP(C823,'[10]Resumen Peso'!$B$1:$D$65536,3,0)*$C$14</f>
        <v>9863.3480529034678</v>
      </c>
      <c r="H823" s="88"/>
      <c r="I823" s="86"/>
      <c r="J823" s="87">
        <f>+VLOOKUP(C823,'[10]Resumen Peso'!$B$1:$D$65536,3,0)</f>
        <v>6124.0471650714944</v>
      </c>
      <c r="N823" s="57"/>
      <c r="O823" s="57"/>
      <c r="P823" s="57"/>
      <c r="Q823" s="57"/>
      <c r="R823" s="57"/>
    </row>
    <row r="824" spans="1:18" x14ac:dyDescent="0.2">
      <c r="A824" s="78"/>
      <c r="B824" s="79">
        <f t="shared" si="12"/>
        <v>808</v>
      </c>
      <c r="C824" s="80" t="s">
        <v>851</v>
      </c>
      <c r="D824" s="81" t="str">
        <f>+"Torre de ángulo mayor tipo B"&amp;IF(MID(C824,3,3)="220","C",IF(MID(C824,3,3)="138","S",""))&amp;IF(MID(C824,10,1)="D",2,1)&amp;" (65°)Tipo B"&amp;IF(MID(C824,3,3)="220","C",IF(MID(C824,3,3)="138","S",""))&amp;IF(MID(C824,10,1)="D",2,1)&amp;RIGHT(C824,2)</f>
        <v>Torre de ángulo mayor tipo B2 (65°)Tipo B2±0</v>
      </c>
      <c r="E824" s="82" t="s">
        <v>44</v>
      </c>
      <c r="F824" s="83">
        <v>0</v>
      </c>
      <c r="G824" s="84">
        <f>VLOOKUP(C824,'[10]Resumen Peso'!$B$1:$D$65536,3,0)*$C$14</f>
        <v>10983.683800560653</v>
      </c>
      <c r="H824" s="88"/>
      <c r="I824" s="86"/>
      <c r="J824" s="87">
        <f>+VLOOKUP(C824,'[10]Resumen Peso'!$B$1:$D$65536,3,0)</f>
        <v>6819.6516314827331</v>
      </c>
      <c r="N824" s="57"/>
      <c r="O824" s="57"/>
      <c r="P824" s="57"/>
      <c r="Q824" s="57"/>
      <c r="R824" s="57"/>
    </row>
    <row r="825" spans="1:18" x14ac:dyDescent="0.2">
      <c r="A825" s="78"/>
      <c r="B825" s="79">
        <f t="shared" si="12"/>
        <v>809</v>
      </c>
      <c r="C825" s="80" t="s">
        <v>852</v>
      </c>
      <c r="D825" s="81" t="str">
        <f>+"Torre de ángulo mayor tipo B"&amp;IF(MID(C825,3,3)="220","C",IF(MID(C825,3,3)="138","S",""))&amp;IF(MID(C825,10,1)="D",2,1)&amp;" (65°)Tipo B"&amp;IF(MID(C825,3,3)="220","C",IF(MID(C825,3,3)="138","S",""))&amp;IF(MID(C825,10,1)="D",2,1)&amp;RIGHT(C825,2)</f>
        <v>Torre de ángulo mayor tipo B2 (65°)Tipo B2+3</v>
      </c>
      <c r="E825" s="82" t="s">
        <v>44</v>
      </c>
      <c r="F825" s="83">
        <v>0</v>
      </c>
      <c r="G825" s="84">
        <f>VLOOKUP(C825,'[10]Resumen Peso'!$B$1:$D$65536,3,0)*$C$14</f>
        <v>12301.725856627934</v>
      </c>
      <c r="H825" s="89"/>
      <c r="I825" s="86"/>
      <c r="J825" s="87">
        <f>+VLOOKUP(C825,'[10]Resumen Peso'!$B$1:$D$65536,3,0)</f>
        <v>7638.009827260662</v>
      </c>
      <c r="N825" s="57"/>
      <c r="O825" s="57"/>
      <c r="P825" s="57"/>
      <c r="Q825" s="57"/>
      <c r="R825" s="57"/>
    </row>
    <row r="826" spans="1:18" x14ac:dyDescent="0.2">
      <c r="A826" s="78"/>
      <c r="B826" s="79">
        <f t="shared" si="12"/>
        <v>810</v>
      </c>
      <c r="C826" s="80" t="s">
        <v>853</v>
      </c>
      <c r="D826" s="81" t="str">
        <f>+"Torre de anclaje, retención intermedia y terminal (15°) Tipo R"&amp;IF(MID(C826,3,3)="220","C",IF(MID(C826,3,3)="138","S",""))&amp;IF(MID(C826,10,1)="D",2,1)&amp;RIGHT(C826,2)</f>
        <v>Torre de anclaje, retención intermedia y terminal (15°) Tipo R2-3</v>
      </c>
      <c r="E826" s="82" t="s">
        <v>44</v>
      </c>
      <c r="F826" s="83">
        <v>0</v>
      </c>
      <c r="G826" s="84">
        <f>VLOOKUP(C826,'[10]Resumen Peso'!$B$1:$D$65536,3,0)*$C$14</f>
        <v>12699.697671773645</v>
      </c>
      <c r="H826" s="90"/>
      <c r="I826" s="86"/>
      <c r="J826" s="87">
        <f>+VLOOKUP(C826,'[10]Resumen Peso'!$B$1:$D$65536,3,0)</f>
        <v>7885.1062648241741</v>
      </c>
      <c r="N826" s="57"/>
      <c r="O826" s="57"/>
      <c r="P826" s="57"/>
      <c r="Q826" s="57"/>
      <c r="R826" s="57"/>
    </row>
    <row r="827" spans="1:18" x14ac:dyDescent="0.2">
      <c r="A827" s="78"/>
      <c r="B827" s="79">
        <f t="shared" si="12"/>
        <v>811</v>
      </c>
      <c r="C827" s="80" t="s">
        <v>854</v>
      </c>
      <c r="D827" s="81" t="str">
        <f>+"Torre de anclaje, retención intermedia y terminal (15°) Tipo R"&amp;IF(MID(C827,3,3)="220","C",IF(MID(C827,3,3)="138","S",""))&amp;IF(MID(C827,10,1)="D",2,1)&amp;RIGHT(C827,2)</f>
        <v>Torre de anclaje, retención intermedia y terminal (15°) Tipo R2±0</v>
      </c>
      <c r="E827" s="82" t="s">
        <v>44</v>
      </c>
      <c r="F827" s="83">
        <v>0</v>
      </c>
      <c r="G827" s="84">
        <f>VLOOKUP(C827,'[10]Resumen Peso'!$B$1:$D$65536,3,0)*$C$14</f>
        <v>14157.968418922681</v>
      </c>
      <c r="H827" s="85"/>
      <c r="I827" s="86"/>
      <c r="J827" s="87">
        <f>+VLOOKUP(C827,'[10]Resumen Peso'!$B$1:$D$65536,3,0)</f>
        <v>8790.5309529812421</v>
      </c>
      <c r="N827" s="57"/>
      <c r="O827" s="57"/>
      <c r="P827" s="57"/>
      <c r="Q827" s="57"/>
      <c r="R827" s="57"/>
    </row>
    <row r="828" spans="1:18" x14ac:dyDescent="0.2">
      <c r="A828" s="78"/>
      <c r="B828" s="79">
        <f t="shared" si="12"/>
        <v>812</v>
      </c>
      <c r="C828" s="80" t="s">
        <v>855</v>
      </c>
      <c r="D828" s="81" t="str">
        <f>+"Torre de anclaje, retención intermedia y terminal (15°) Tipo R"&amp;IF(MID(C828,3,3)="220","C",IF(MID(C828,3,3)="138","S",""))&amp;IF(MID(C828,10,1)="D",2,1)&amp;RIGHT(C828,2)</f>
        <v>Torre de anclaje, retención intermedia y terminal (15°) Tipo R2+3</v>
      </c>
      <c r="E828" s="82" t="s">
        <v>44</v>
      </c>
      <c r="F828" s="83">
        <v>0</v>
      </c>
      <c r="G828" s="84">
        <f>VLOOKUP(C828,'[10]Resumen Peso'!$B$1:$D$65536,3,0)*$C$14</f>
        <v>15616.239166071717</v>
      </c>
      <c r="H828" s="85"/>
      <c r="I828" s="86"/>
      <c r="J828" s="87">
        <f>+VLOOKUP(C828,'[10]Resumen Peso'!$B$1:$D$65536,3,0)</f>
        <v>9695.9556411383091</v>
      </c>
      <c r="N828" s="57"/>
      <c r="O828" s="57"/>
      <c r="P828" s="57"/>
      <c r="Q828" s="57"/>
      <c r="R828" s="57"/>
    </row>
    <row r="829" spans="1:18" x14ac:dyDescent="0.2">
      <c r="A829" s="78"/>
      <c r="B829" s="79">
        <f t="shared" si="12"/>
        <v>813</v>
      </c>
      <c r="C829" s="80" t="s">
        <v>856</v>
      </c>
      <c r="D829" s="81" t="str">
        <f>+"Torre de suspensión tipo S"&amp;IF(MID(C829,3,3)="220","C",IF(MID(C829,3,3)="138","S",""))&amp;IF(MID(C829,10,1)="D",2,1)&amp;" (5°)Tipo S"&amp;IF(MID(C829,3,3)="220","C",IF(MID(C829,3,3)="138","S",""))&amp;IF(MID(C829,10,1)="D",2,1)&amp;RIGHT(C829,2)</f>
        <v>Torre de suspensión tipo S1 (5°)Tipo S1-6</v>
      </c>
      <c r="E829" s="82" t="s">
        <v>44</v>
      </c>
      <c r="F829" s="83">
        <v>0</v>
      </c>
      <c r="G829" s="84">
        <f>VLOOKUP(C829,'[10]Resumen Peso'!$B$1:$D$65536,3,0)*$C$14</f>
        <v>4061.0717112257767</v>
      </c>
      <c r="H829" s="91"/>
      <c r="I829" s="86"/>
      <c r="J829" s="87">
        <f>+VLOOKUP(C829,'[10]Resumen Peso'!$B$1:$D$65536,3,0)</f>
        <v>2521.4759295615891</v>
      </c>
      <c r="N829" s="57"/>
      <c r="O829" s="57"/>
      <c r="P829" s="57"/>
      <c r="Q829" s="57"/>
      <c r="R829" s="57"/>
    </row>
    <row r="830" spans="1:18" x14ac:dyDescent="0.2">
      <c r="A830" s="78"/>
      <c r="B830" s="79">
        <f t="shared" si="12"/>
        <v>814</v>
      </c>
      <c r="C830" s="80" t="s">
        <v>857</v>
      </c>
      <c r="D830" s="81" t="str">
        <f>+"Torre de suspensión tipo S"&amp;IF(MID(C830,3,3)="220","C",IF(MID(C830,3,3)="138","S",""))&amp;IF(MID(C830,10,1)="D",2,1)&amp;" (5°)Tipo S"&amp;IF(MID(C830,3,3)="220","C",IF(MID(C830,3,3)="138","S",""))&amp;IF(MID(C830,10,1)="D",2,1)&amp;RIGHT(C830,2)</f>
        <v>Torre de suspensión tipo S1 (5°)Tipo S1-3</v>
      </c>
      <c r="E830" s="82" t="s">
        <v>44</v>
      </c>
      <c r="F830" s="83">
        <v>0</v>
      </c>
      <c r="G830" s="84">
        <f>VLOOKUP(C830,'[10]Resumen Peso'!$B$1:$D$65536,3,0)*$C$14</f>
        <v>4646.4514173484113</v>
      </c>
      <c r="H830" s="91"/>
      <c r="I830" s="86"/>
      <c r="J830" s="87">
        <f>+VLOOKUP(C830,'[10]Resumen Peso'!$B$1:$D$65536,3,0)</f>
        <v>2884.9319194083046</v>
      </c>
      <c r="N830" s="57"/>
      <c r="O830" s="57"/>
      <c r="P830" s="57"/>
      <c r="Q830" s="57"/>
      <c r="R830" s="57"/>
    </row>
    <row r="831" spans="1:18" x14ac:dyDescent="0.2">
      <c r="A831" s="78"/>
      <c r="B831" s="79">
        <f t="shared" si="12"/>
        <v>815</v>
      </c>
      <c r="C831" s="80" t="s">
        <v>858</v>
      </c>
      <c r="D831" s="81" t="str">
        <f>+"Torre de suspensión tipo S"&amp;IF(MID(C831,3,3)="220","C",IF(MID(C831,3,3)="138","S",""))&amp;IF(MID(C831,10,1)="D",2,1)&amp;" (5°)Tipo S"&amp;IF(MID(C831,3,3)="220","C",IF(MID(C831,3,3)="138","S",""))&amp;IF(MID(C831,10,1)="D",2,1)&amp;RIGHT(C831,2)</f>
        <v>Torre de suspensión tipo S1 (5°)Tipo S1±0</v>
      </c>
      <c r="E831" s="82" t="s">
        <v>44</v>
      </c>
      <c r="F831" s="83">
        <v>0</v>
      </c>
      <c r="G831" s="84">
        <f>VLOOKUP(C831,'[10]Resumen Peso'!$B$1:$D$65536,3,0)*$C$14</f>
        <v>5226.6045189520928</v>
      </c>
      <c r="H831" s="91"/>
      <c r="I831" s="86"/>
      <c r="J831" s="87">
        <f>+VLOOKUP(C831,'[10]Resumen Peso'!$B$1:$D$65536,3,0)</f>
        <v>3245.1427664885314</v>
      </c>
      <c r="N831" s="57"/>
      <c r="O831" s="57"/>
      <c r="P831" s="57"/>
      <c r="Q831" s="57"/>
      <c r="R831" s="57"/>
    </row>
    <row r="832" spans="1:18" x14ac:dyDescent="0.2">
      <c r="A832" s="78"/>
      <c r="B832" s="79">
        <f t="shared" si="12"/>
        <v>816</v>
      </c>
      <c r="C832" s="80" t="s">
        <v>859</v>
      </c>
      <c r="D832" s="81" t="str">
        <f>+"Torre de suspensión tipo S"&amp;IF(MID(C832,3,3)="220","C",IF(MID(C832,3,3)="138","S",""))&amp;IF(MID(C832,10,1)="D",2,1)&amp;" (5°)Tipo S"&amp;IF(MID(C832,3,3)="220","C",IF(MID(C832,3,3)="138","S",""))&amp;IF(MID(C832,10,1)="D",2,1)&amp;RIGHT(C832,2)</f>
        <v>Torre de suspensión tipo S1 (5°)Tipo S1+3</v>
      </c>
      <c r="E832" s="82" t="s">
        <v>44</v>
      </c>
      <c r="F832" s="83">
        <v>0</v>
      </c>
      <c r="G832" s="84">
        <f>VLOOKUP(C832,'[10]Resumen Peso'!$B$1:$D$65536,3,0)*$C$14</f>
        <v>5801.5310160368235</v>
      </c>
      <c r="H832" s="91"/>
      <c r="I832" s="86"/>
      <c r="J832" s="87">
        <f>+VLOOKUP(C832,'[10]Resumen Peso'!$B$1:$D$65536,3,0)</f>
        <v>3602.1084708022699</v>
      </c>
      <c r="N832" s="57"/>
      <c r="O832" s="57"/>
      <c r="P832" s="57"/>
      <c r="Q832" s="57"/>
      <c r="R832" s="57"/>
    </row>
    <row r="833" spans="1:18" x14ac:dyDescent="0.2">
      <c r="A833" s="78"/>
      <c r="B833" s="79">
        <f t="shared" si="12"/>
        <v>817</v>
      </c>
      <c r="C833" s="80" t="s">
        <v>860</v>
      </c>
      <c r="D833" s="81" t="str">
        <f>+"Torre de suspensión tipo S"&amp;IF(MID(C833,3,3)="220","C",IF(MID(C833,3,3)="138","S",""))&amp;IF(MID(C833,10,1)="D",2,1)&amp;" (5°)Tipo S"&amp;IF(MID(C833,3,3)="220","C",IF(MID(C833,3,3)="138","S",""))&amp;IF(MID(C833,10,1)="D",2,1)&amp;RIGHT(C833,2)</f>
        <v>Torre de suspensión tipo S1 (5°)Tipo S1+6</v>
      </c>
      <c r="E833" s="82" t="s">
        <v>44</v>
      </c>
      <c r="F833" s="83">
        <v>0</v>
      </c>
      <c r="G833" s="84">
        <f>VLOOKUP(C833,'[10]Resumen Peso'!$B$1:$D$65536,3,0)*$C$14</f>
        <v>6376.4575131215533</v>
      </c>
      <c r="H833" s="91"/>
      <c r="I833" s="86"/>
      <c r="J833" s="87">
        <f>+VLOOKUP(C833,'[10]Resumen Peso'!$B$1:$D$65536,3,0)</f>
        <v>3959.0741751160081</v>
      </c>
      <c r="N833" s="57"/>
      <c r="O833" s="57"/>
      <c r="P833" s="57"/>
      <c r="Q833" s="57"/>
      <c r="R833" s="57"/>
    </row>
    <row r="834" spans="1:18" x14ac:dyDescent="0.2">
      <c r="A834" s="78"/>
      <c r="B834" s="79">
        <f t="shared" si="12"/>
        <v>818</v>
      </c>
      <c r="C834" s="80" t="s">
        <v>861</v>
      </c>
      <c r="D834" s="81" t="str">
        <f>+"Torre de ángulo menor tipo A"&amp;IF(MID(C834,3,3)="220","C",IF(MID(C834,3,3)="138","S",""))&amp;IF(MID(C834,10,1)="D",2,1)&amp;" (30°)Tipo A"&amp;IF(MID(C834,3,3)="220","C",IF(MID(C834,3,3)="138","S",""))&amp;IF(MID(C834,10,1)="D",2,1)&amp;RIGHT(C834,2)</f>
        <v>Torre de ángulo menor tipo A1 (30°)Tipo A1-3</v>
      </c>
      <c r="E834" s="82" t="s">
        <v>44</v>
      </c>
      <c r="F834" s="83">
        <v>0</v>
      </c>
      <c r="G834" s="84">
        <f>VLOOKUP(C834,'[10]Resumen Peso'!$B$1:$D$65536,3,0)*$C$14</f>
        <v>7148.5210794521181</v>
      </c>
      <c r="H834" s="91"/>
      <c r="I834" s="86"/>
      <c r="J834" s="87">
        <f>+VLOOKUP(C834,'[10]Resumen Peso'!$B$1:$D$65536,3,0)</f>
        <v>4438.4401742961609</v>
      </c>
      <c r="N834" s="57"/>
      <c r="O834" s="57"/>
      <c r="P834" s="57"/>
      <c r="Q834" s="57"/>
      <c r="R834" s="57"/>
    </row>
    <row r="835" spans="1:18" x14ac:dyDescent="0.2">
      <c r="A835" s="78"/>
      <c r="B835" s="79">
        <f t="shared" si="12"/>
        <v>819</v>
      </c>
      <c r="C835" s="80" t="s">
        <v>862</v>
      </c>
      <c r="D835" s="81" t="str">
        <f>+"Torre de ángulo menor tipo A"&amp;IF(MID(C835,3,3)="220","C",IF(MID(C835,3,3)="138","S",""))&amp;IF(MID(C835,10,1)="D",2,1)&amp;" (30°)Tipo A"&amp;IF(MID(C835,3,3)="220","C",IF(MID(C835,3,3)="138","S",""))&amp;IF(MID(C835,10,1)="D",2,1)&amp;RIGHT(C835,2)</f>
        <v>Torre de ángulo menor tipo A1 (30°)Tipo A1±0</v>
      </c>
      <c r="E835" s="82" t="s">
        <v>44</v>
      </c>
      <c r="F835" s="83">
        <v>0</v>
      </c>
      <c r="G835" s="84">
        <f>VLOOKUP(C835,'[10]Resumen Peso'!$B$1:$D$65536,3,0)*$C$14</f>
        <v>7933.9856597692769</v>
      </c>
      <c r="H835" s="91"/>
      <c r="I835" s="86"/>
      <c r="J835" s="87">
        <f>+VLOOKUP(C835,'[10]Resumen Peso'!$B$1:$D$65536,3,0)</f>
        <v>4926.1267195295904</v>
      </c>
      <c r="N835" s="57"/>
      <c r="O835" s="57"/>
      <c r="P835" s="57"/>
      <c r="Q835" s="57"/>
      <c r="R835" s="57"/>
    </row>
    <row r="836" spans="1:18" x14ac:dyDescent="0.2">
      <c r="A836" s="78"/>
      <c r="B836" s="79">
        <f t="shared" si="12"/>
        <v>820</v>
      </c>
      <c r="C836" s="80" t="s">
        <v>863</v>
      </c>
      <c r="D836" s="81" t="str">
        <f>+"Torre de ángulo menor tipo A"&amp;IF(MID(C836,3,3)="220","C",IF(MID(C836,3,3)="138","S",""))&amp;IF(MID(C836,10,1)="D",2,1)&amp;" (30°)Tipo A"&amp;IF(MID(C836,3,3)="220","C",IF(MID(C836,3,3)="138","S",""))&amp;IF(MID(C836,10,1)="D",2,1)&amp;RIGHT(C836,2)</f>
        <v>Torre de ángulo menor tipo A1 (30°)Tipo A1+3</v>
      </c>
      <c r="E836" s="82" t="s">
        <v>44</v>
      </c>
      <c r="F836" s="83">
        <v>0</v>
      </c>
      <c r="G836" s="84">
        <f>VLOOKUP(C836,'[10]Resumen Peso'!$B$1:$D$65536,3,0)*$C$14</f>
        <v>8719.4502400864349</v>
      </c>
      <c r="H836" s="91"/>
      <c r="I836" s="86"/>
      <c r="J836" s="87">
        <f>+VLOOKUP(C836,'[10]Resumen Peso'!$B$1:$D$65536,3,0)</f>
        <v>5413.81326476302</v>
      </c>
      <c r="N836" s="57"/>
      <c r="O836" s="57"/>
      <c r="P836" s="57"/>
      <c r="Q836" s="57"/>
      <c r="R836" s="57"/>
    </row>
    <row r="837" spans="1:18" x14ac:dyDescent="0.2">
      <c r="A837" s="78"/>
      <c r="B837" s="79">
        <f t="shared" si="12"/>
        <v>821</v>
      </c>
      <c r="C837" s="80" t="s">
        <v>864</v>
      </c>
      <c r="D837" s="81" t="str">
        <f>+"Torre de ángulo mayor tipo B"&amp;IF(MID(C837,3,3)="220","C",IF(MID(C837,3,3)="138","S",""))&amp;IF(MID(C837,10,1)="D",2,1)&amp;" (65°)Tipo B"&amp;IF(MID(C837,3,3)="220","C",IF(MID(C837,3,3)="138","S",""))&amp;IF(MID(C837,10,1)="D",2,1)&amp;RIGHT(C837,2)</f>
        <v>Torre de ángulo mayor tipo B1 (65°)Tipo B1-3</v>
      </c>
      <c r="E837" s="82" t="s">
        <v>44</v>
      </c>
      <c r="F837" s="83">
        <v>0</v>
      </c>
      <c r="G837" s="84">
        <f>VLOOKUP(C837,'[10]Resumen Peso'!$B$1:$D$65536,3,0)*$C$14</f>
        <v>9646.8696918281858</v>
      </c>
      <c r="H837" s="91"/>
      <c r="I837" s="86"/>
      <c r="J837" s="87">
        <f>+VLOOKUP(C837,'[10]Resumen Peso'!$B$1:$D$65536,3,0)</f>
        <v>5989.6380692622733</v>
      </c>
      <c r="N837" s="57"/>
      <c r="O837" s="57"/>
      <c r="P837" s="57"/>
      <c r="Q837" s="57"/>
      <c r="R837" s="57"/>
    </row>
    <row r="838" spans="1:18" x14ac:dyDescent="0.2">
      <c r="A838" s="78"/>
      <c r="B838" s="79">
        <f t="shared" si="12"/>
        <v>822</v>
      </c>
      <c r="C838" s="80" t="s">
        <v>865</v>
      </c>
      <c r="D838" s="81" t="str">
        <f>+"Torre de ángulo mayor tipo B"&amp;IF(MID(C838,3,3)="220","C",IF(MID(C838,3,3)="138","S",""))&amp;IF(MID(C838,10,1)="D",2,1)&amp;" (65°)Tipo B"&amp;IF(MID(C838,3,3)="220","C",IF(MID(C838,3,3)="138","S",""))&amp;IF(MID(C838,10,1)="D",2,1)&amp;RIGHT(C838,2)</f>
        <v>Torre de ángulo mayor tipo B1 (65°)Tipo B1±0</v>
      </c>
      <c r="E838" s="82" t="s">
        <v>44</v>
      </c>
      <c r="F838" s="83">
        <v>0</v>
      </c>
      <c r="G838" s="84">
        <f>VLOOKUP(C838,'[10]Resumen Peso'!$B$1:$D$65536,3,0)*$C$14</f>
        <v>10742.616583327601</v>
      </c>
      <c r="H838" s="91"/>
      <c r="I838" s="86"/>
      <c r="J838" s="87">
        <f>+VLOOKUP(C838,'[10]Resumen Peso'!$B$1:$D$65536,3,0)</f>
        <v>6669.9755782430657</v>
      </c>
      <c r="N838" s="57"/>
      <c r="O838" s="57"/>
      <c r="P838" s="57"/>
      <c r="Q838" s="57"/>
      <c r="R838" s="57"/>
    </row>
    <row r="839" spans="1:18" x14ac:dyDescent="0.2">
      <c r="A839" s="78"/>
      <c r="B839" s="79">
        <f t="shared" si="12"/>
        <v>823</v>
      </c>
      <c r="C839" s="80" t="s">
        <v>866</v>
      </c>
      <c r="D839" s="81" t="str">
        <f>+"Torre de ángulo mayor tipo B"&amp;IF(MID(C839,3,3)="220","C",IF(MID(C839,3,3)="138","S",""))&amp;IF(MID(C839,10,1)="D",2,1)&amp;" (65°)Tipo B"&amp;IF(MID(C839,3,3)="220","C",IF(MID(C839,3,3)="138","S",""))&amp;IF(MID(C839,10,1)="D",2,1)&amp;RIGHT(C839,2)</f>
        <v>Torre de ángulo mayor tipo B1 (65°)Tipo B1+3</v>
      </c>
      <c r="E839" s="82" t="s">
        <v>44</v>
      </c>
      <c r="F839" s="83">
        <v>0</v>
      </c>
      <c r="G839" s="84">
        <f>VLOOKUP(C839,'[10]Resumen Peso'!$B$1:$D$65536,3,0)*$C$14</f>
        <v>12031.730573326915</v>
      </c>
      <c r="H839" s="91"/>
      <c r="I839" s="86"/>
      <c r="J839" s="87">
        <f>+VLOOKUP(C839,'[10]Resumen Peso'!$B$1:$D$65536,3,0)</f>
        <v>7470.3726476322345</v>
      </c>
      <c r="N839" s="57"/>
      <c r="O839" s="57"/>
      <c r="P839" s="57"/>
      <c r="Q839" s="57"/>
      <c r="R839" s="57"/>
    </row>
    <row r="840" spans="1:18" x14ac:dyDescent="0.2">
      <c r="A840" s="78"/>
      <c r="B840" s="79">
        <f t="shared" si="12"/>
        <v>824</v>
      </c>
      <c r="C840" s="80" t="s">
        <v>867</v>
      </c>
      <c r="D840" s="81" t="str">
        <f>+"Torre de anclaje, retención intermedia y terminal (15°) Tipo R"&amp;IF(MID(C840,3,3)="220","C",IF(MID(C840,3,3)="138","S",""))&amp;IF(MID(C840,10,1)="D",2,1)&amp;RIGHT(C840,2)</f>
        <v>Torre de anclaje, retención intermedia y terminal (15°) Tipo R1-3</v>
      </c>
      <c r="E840" s="82" t="s">
        <v>44</v>
      </c>
      <c r="F840" s="83">
        <v>0</v>
      </c>
      <c r="G840" s="84">
        <f>VLOOKUP(C840,'[10]Resumen Peso'!$B$1:$D$65536,3,0)*$C$14</f>
        <v>12420.967799990623</v>
      </c>
      <c r="H840" s="91"/>
      <c r="I840" s="86"/>
      <c r="J840" s="87">
        <f>+VLOOKUP(C840,'[10]Resumen Peso'!$B$1:$D$65536,3,0)</f>
        <v>7712.0458727587147</v>
      </c>
      <c r="N840" s="57"/>
      <c r="O840" s="57"/>
      <c r="P840" s="57"/>
      <c r="Q840" s="57"/>
      <c r="R840" s="57"/>
    </row>
    <row r="841" spans="1:18" x14ac:dyDescent="0.2">
      <c r="A841" s="78"/>
      <c r="B841" s="79">
        <f t="shared" si="12"/>
        <v>825</v>
      </c>
      <c r="C841" s="80" t="s">
        <v>868</v>
      </c>
      <c r="D841" s="81" t="str">
        <f>+"Torre de anclaje, retención intermedia y terminal (15°) Tipo R"&amp;IF(MID(C841,3,3)="220","C",IF(MID(C841,3,3)="138","S",""))&amp;IF(MID(C841,10,1)="D",2,1)&amp;RIGHT(C841,2)</f>
        <v>Torre de anclaje, retención intermedia y terminal (15°) Tipo R1±0</v>
      </c>
      <c r="E841" s="82" t="s">
        <v>44</v>
      </c>
      <c r="F841" s="83">
        <v>0</v>
      </c>
      <c r="G841" s="84">
        <f>VLOOKUP(C841,'[10]Resumen Peso'!$B$1:$D$65536,3,0)*$C$14</f>
        <v>13847.232775909279</v>
      </c>
      <c r="H841" s="91"/>
      <c r="I841" s="86"/>
      <c r="J841" s="87">
        <f>+VLOOKUP(C841,'[10]Resumen Peso'!$B$1:$D$65536,3,0)</f>
        <v>8597.5985203553118</v>
      </c>
      <c r="N841" s="57"/>
      <c r="O841" s="57"/>
      <c r="P841" s="57"/>
      <c r="Q841" s="57"/>
      <c r="R841" s="57"/>
    </row>
    <row r="842" spans="1:18" x14ac:dyDescent="0.2">
      <c r="A842" s="78"/>
      <c r="B842" s="79">
        <f t="shared" si="12"/>
        <v>826</v>
      </c>
      <c r="C842" s="80" t="s">
        <v>869</v>
      </c>
      <c r="D842" s="81" t="str">
        <f>+"Torre de anclaje, retención intermedia y terminal (15°) Tipo R"&amp;IF(MID(C842,3,3)="220","C",IF(MID(C842,3,3)="138","S",""))&amp;IF(MID(C842,10,1)="D",2,1)&amp;RIGHT(C842,2)</f>
        <v>Torre de anclaje, retención intermedia y terminal (15°) Tipo R1+3</v>
      </c>
      <c r="E842" s="82" t="s">
        <v>44</v>
      </c>
      <c r="F842" s="83">
        <v>0</v>
      </c>
      <c r="G842" s="84">
        <f>VLOOKUP(C842,'[10]Resumen Peso'!$B$1:$D$65536,3,0)*$C$14</f>
        <v>15273.497751827932</v>
      </c>
      <c r="H842" s="91"/>
      <c r="I842" s="86"/>
      <c r="J842" s="87">
        <f>+VLOOKUP(C842,'[10]Resumen Peso'!$B$1:$D$65536,3,0)</f>
        <v>9483.1511679519081</v>
      </c>
      <c r="N842" s="57"/>
      <c r="O842" s="57"/>
      <c r="P842" s="57"/>
      <c r="Q842" s="57"/>
      <c r="R842" s="57"/>
    </row>
    <row r="843" spans="1:18" x14ac:dyDescent="0.2">
      <c r="A843" s="78"/>
      <c r="B843" s="79">
        <f t="shared" si="12"/>
        <v>827</v>
      </c>
      <c r="C843" s="80" t="s">
        <v>870</v>
      </c>
      <c r="D843" s="81" t="str">
        <f>+"Torre de suspensión tipo S"&amp;IF(MID(C843,3,3)="220","C",IF(MID(C843,3,3)="138","S",""))&amp;IF(MID(C843,10,1)="D",2,1)&amp;" (5°)Tipo S"&amp;IF(MID(C843,3,3)="220","C",IF(MID(C843,3,3)="138","S",""))&amp;IF(MID(C843,10,1)="D",2,1)&amp;RIGHT(C843,2)</f>
        <v>Torre de suspensión tipo S1 (5°)Tipo S1-6</v>
      </c>
      <c r="E843" s="82" t="s">
        <v>44</v>
      </c>
      <c r="F843" s="83">
        <v>0</v>
      </c>
      <c r="G843" s="84">
        <f>VLOOKUP(C843,'[10]Resumen Peso'!$B$1:$D$65536,3,0)*$C$14</f>
        <v>4063.3346989514521</v>
      </c>
      <c r="H843" s="91"/>
      <c r="I843" s="86"/>
      <c r="J843" s="87">
        <f>+VLOOKUP(C843,'[10]Resumen Peso'!$B$1:$D$65536,3,0)</f>
        <v>2522.8809944028258</v>
      </c>
      <c r="N843" s="57"/>
      <c r="O843" s="57"/>
      <c r="P843" s="57"/>
      <c r="Q843" s="57"/>
      <c r="R843" s="57"/>
    </row>
    <row r="844" spans="1:18" x14ac:dyDescent="0.2">
      <c r="A844" s="78"/>
      <c r="B844" s="79">
        <f t="shared" si="12"/>
        <v>828</v>
      </c>
      <c r="C844" s="80" t="s">
        <v>871</v>
      </c>
      <c r="D844" s="81" t="str">
        <f>+"Torre de suspensión tipo S"&amp;IF(MID(C844,3,3)="220","C",IF(MID(C844,3,3)="138","S",""))&amp;IF(MID(C844,10,1)="D",2,1)&amp;" (5°)Tipo S"&amp;IF(MID(C844,3,3)="220","C",IF(MID(C844,3,3)="138","S",""))&amp;IF(MID(C844,10,1)="D",2,1)&amp;RIGHT(C844,2)</f>
        <v>Torre de suspensión tipo S1 (5°)Tipo S1-3</v>
      </c>
      <c r="E844" s="82" t="s">
        <v>44</v>
      </c>
      <c r="F844" s="83">
        <v>0</v>
      </c>
      <c r="G844" s="84">
        <f>VLOOKUP(C844,'[10]Resumen Peso'!$B$1:$D$65536,3,0)*$C$14</f>
        <v>4649.040601503013</v>
      </c>
      <c r="H844" s="91"/>
      <c r="I844" s="86"/>
      <c r="J844" s="87">
        <f>+VLOOKUP(C844,'[10]Resumen Peso'!$B$1:$D$65536,3,0)</f>
        <v>2886.5395161185484</v>
      </c>
      <c r="N844" s="57"/>
      <c r="O844" s="57"/>
      <c r="P844" s="57"/>
      <c r="Q844" s="57"/>
      <c r="R844" s="57"/>
    </row>
    <row r="845" spans="1:18" x14ac:dyDescent="0.2">
      <c r="A845" s="78"/>
      <c r="B845" s="79">
        <f t="shared" si="12"/>
        <v>829</v>
      </c>
      <c r="C845" s="80" t="s">
        <v>872</v>
      </c>
      <c r="D845" s="81" t="str">
        <f>+"Torre de suspensión tipo S"&amp;IF(MID(C845,3,3)="220","C",IF(MID(C845,3,3)="138","S",""))&amp;IF(MID(C845,10,1)="D",2,1)&amp;" (5°)Tipo S"&amp;IF(MID(C845,3,3)="220","C",IF(MID(C845,3,3)="138","S",""))&amp;IF(MID(C845,10,1)="D",2,1)&amp;RIGHT(C845,2)</f>
        <v>Torre de suspensión tipo S1 (5°)Tipo S1±0</v>
      </c>
      <c r="E845" s="82" t="s">
        <v>44</v>
      </c>
      <c r="F845" s="83">
        <v>0</v>
      </c>
      <c r="G845" s="84">
        <f>VLOOKUP(C845,'[10]Resumen Peso'!$B$1:$D$65536,3,0)*$C$14</f>
        <v>5229.5169870675054</v>
      </c>
      <c r="H845" s="91"/>
      <c r="I845" s="86"/>
      <c r="J845" s="87">
        <f>+VLOOKUP(C845,'[10]Resumen Peso'!$B$1:$D$65536,3,0)</f>
        <v>3246.9510867475233</v>
      </c>
      <c r="N845" s="57"/>
      <c r="O845" s="57"/>
      <c r="P845" s="57"/>
      <c r="Q845" s="57"/>
      <c r="R845" s="57"/>
    </row>
    <row r="846" spans="1:18" x14ac:dyDescent="0.2">
      <c r="A846" s="78"/>
      <c r="B846" s="79">
        <f t="shared" si="12"/>
        <v>830</v>
      </c>
      <c r="C846" s="80" t="s">
        <v>873</v>
      </c>
      <c r="D846" s="81" t="str">
        <f>+"Torre de suspensión tipo S"&amp;IF(MID(C846,3,3)="220","C",IF(MID(C846,3,3)="138","S",""))&amp;IF(MID(C846,10,1)="D",2,1)&amp;" (5°)Tipo S"&amp;IF(MID(C846,3,3)="220","C",IF(MID(C846,3,3)="138","S",""))&amp;IF(MID(C846,10,1)="D",2,1)&amp;RIGHT(C846,2)</f>
        <v>Torre de suspensión tipo S1 (5°)Tipo S1+3</v>
      </c>
      <c r="E846" s="82" t="s">
        <v>44</v>
      </c>
      <c r="F846" s="83">
        <v>0</v>
      </c>
      <c r="G846" s="84">
        <f>VLOOKUP(C846,'[10]Resumen Peso'!$B$1:$D$65536,3,0)*$C$14</f>
        <v>5804.763855644931</v>
      </c>
      <c r="H846" s="91"/>
      <c r="I846" s="86"/>
      <c r="J846" s="87">
        <f>+VLOOKUP(C846,'[10]Resumen Peso'!$B$1:$D$65536,3,0)</f>
        <v>3604.115706289751</v>
      </c>
      <c r="N846" s="57"/>
      <c r="O846" s="57"/>
      <c r="P846" s="57"/>
      <c r="Q846" s="57"/>
      <c r="R846" s="57"/>
    </row>
    <row r="847" spans="1:18" x14ac:dyDescent="0.2">
      <c r="A847" s="78"/>
      <c r="B847" s="79">
        <f t="shared" si="12"/>
        <v>831</v>
      </c>
      <c r="C847" s="80" t="s">
        <v>874</v>
      </c>
      <c r="D847" s="81" t="str">
        <f>+"Torre de suspensión tipo S"&amp;IF(MID(C847,3,3)="220","C",IF(MID(C847,3,3)="138","S",""))&amp;IF(MID(C847,10,1)="D",2,1)&amp;" (5°)Tipo S"&amp;IF(MID(C847,3,3)="220","C",IF(MID(C847,3,3)="138","S",""))&amp;IF(MID(C847,10,1)="D",2,1)&amp;RIGHT(C847,2)</f>
        <v>Torre de suspensión tipo S1 (5°)Tipo S1+6</v>
      </c>
      <c r="E847" s="82" t="s">
        <v>44</v>
      </c>
      <c r="F847" s="83">
        <v>0</v>
      </c>
      <c r="G847" s="84">
        <f>VLOOKUP(C847,'[10]Resumen Peso'!$B$1:$D$65536,3,0)*$C$14</f>
        <v>6380.0107242223567</v>
      </c>
      <c r="H847" s="91"/>
      <c r="I847" s="86"/>
      <c r="J847" s="87">
        <f>+VLOOKUP(C847,'[10]Resumen Peso'!$B$1:$D$65536,3,0)</f>
        <v>3961.2803258319782</v>
      </c>
      <c r="N847" s="57"/>
      <c r="O847" s="57"/>
      <c r="P847" s="57"/>
      <c r="Q847" s="57"/>
      <c r="R847" s="57"/>
    </row>
    <row r="848" spans="1:18" x14ac:dyDescent="0.2">
      <c r="A848" s="78"/>
      <c r="B848" s="79">
        <f t="shared" si="12"/>
        <v>832</v>
      </c>
      <c r="C848" s="80" t="s">
        <v>875</v>
      </c>
      <c r="D848" s="81" t="str">
        <f>+"Torre de ángulo menor tipo A"&amp;IF(MID(C848,3,3)="220","C",IF(MID(C848,3,3)="138","S",""))&amp;IF(MID(C848,10,1)="D",2,1)&amp;" (30°)Tipo A"&amp;IF(MID(C848,3,3)="220","C",IF(MID(C848,3,3)="138","S",""))&amp;IF(MID(C848,10,1)="D",2,1)&amp;RIGHT(C848,2)</f>
        <v>Torre de ángulo menor tipo A1 (30°)Tipo A1-3</v>
      </c>
      <c r="E848" s="82" t="s">
        <v>44</v>
      </c>
      <c r="F848" s="83">
        <v>0</v>
      </c>
      <c r="G848" s="84">
        <f>VLOOKUP(C848,'[10]Resumen Peso'!$B$1:$D$65536,3,0)*$C$14</f>
        <v>7152.5045145179947</v>
      </c>
      <c r="H848" s="91"/>
      <c r="I848" s="86"/>
      <c r="J848" s="87">
        <f>+VLOOKUP(C848,'[10]Resumen Peso'!$B$1:$D$65536,3,0)</f>
        <v>4440.9134464641493</v>
      </c>
      <c r="N848" s="57"/>
      <c r="O848" s="57"/>
      <c r="P848" s="57"/>
      <c r="Q848" s="57"/>
      <c r="R848" s="57"/>
    </row>
    <row r="849" spans="1:18" x14ac:dyDescent="0.2">
      <c r="A849" s="78"/>
      <c r="B849" s="79">
        <f t="shared" si="12"/>
        <v>833</v>
      </c>
      <c r="C849" s="80" t="s">
        <v>876</v>
      </c>
      <c r="D849" s="81" t="str">
        <f>+"Torre de ángulo menor tipo A"&amp;IF(MID(C849,3,3)="220","C",IF(MID(C849,3,3)="138","S",""))&amp;IF(MID(C849,10,1)="D",2,1)&amp;" (30°)Tipo A"&amp;IF(MID(C849,3,3)="220","C",IF(MID(C849,3,3)="138","S",""))&amp;IF(MID(C849,10,1)="D",2,1)&amp;RIGHT(C849,2)</f>
        <v>Torre de ángulo menor tipo A1 (30°)Tipo A1±0</v>
      </c>
      <c r="E849" s="82" t="s">
        <v>44</v>
      </c>
      <c r="F849" s="83">
        <v>0</v>
      </c>
      <c r="G849" s="84">
        <f>VLOOKUP(C849,'[10]Resumen Peso'!$B$1:$D$65536,3,0)*$C$14</f>
        <v>7938.4067863684731</v>
      </c>
      <c r="H849" s="91"/>
      <c r="I849" s="86"/>
      <c r="J849" s="87">
        <f>+VLOOKUP(C849,'[10]Resumen Peso'!$B$1:$D$65536,3,0)</f>
        <v>4928.8717496827403</v>
      </c>
      <c r="N849" s="57"/>
      <c r="O849" s="57"/>
      <c r="P849" s="57"/>
      <c r="Q849" s="57"/>
      <c r="R849" s="57"/>
    </row>
    <row r="850" spans="1:18" x14ac:dyDescent="0.2">
      <c r="A850" s="78"/>
      <c r="B850" s="79">
        <f t="shared" ref="B850:B913" si="13">1+B849</f>
        <v>834</v>
      </c>
      <c r="C850" s="80" t="s">
        <v>877</v>
      </c>
      <c r="D850" s="81" t="str">
        <f>+"Torre de ángulo menor tipo A"&amp;IF(MID(C850,3,3)="220","C",IF(MID(C850,3,3)="138","S",""))&amp;IF(MID(C850,10,1)="D",2,1)&amp;" (30°)Tipo A"&amp;IF(MID(C850,3,3)="220","C",IF(MID(C850,3,3)="138","S",""))&amp;IF(MID(C850,10,1)="D",2,1)&amp;RIGHT(C850,2)</f>
        <v>Torre de ángulo menor tipo A1 (30°)Tipo A1+3</v>
      </c>
      <c r="E850" s="82" t="s">
        <v>44</v>
      </c>
      <c r="F850" s="83">
        <v>0</v>
      </c>
      <c r="G850" s="84">
        <f>VLOOKUP(C850,'[10]Resumen Peso'!$B$1:$D$65536,3,0)*$C$14</f>
        <v>8724.3090582189525</v>
      </c>
      <c r="H850" s="91"/>
      <c r="I850" s="86"/>
      <c r="J850" s="87">
        <f>+VLOOKUP(C850,'[10]Resumen Peso'!$B$1:$D$65536,3,0)</f>
        <v>5416.8300529013313</v>
      </c>
      <c r="N850" s="57"/>
      <c r="O850" s="57"/>
      <c r="P850" s="57"/>
      <c r="Q850" s="57"/>
      <c r="R850" s="57"/>
    </row>
    <row r="851" spans="1:18" x14ac:dyDescent="0.2">
      <c r="A851" s="78"/>
      <c r="B851" s="79">
        <f t="shared" si="13"/>
        <v>835</v>
      </c>
      <c r="C851" s="80" t="s">
        <v>878</v>
      </c>
      <c r="D851" s="81" t="str">
        <f>+"Torre de ángulo mayor tipo B"&amp;IF(MID(C851,3,3)="220","C",IF(MID(C851,3,3)="138","S",""))&amp;IF(MID(C851,10,1)="D",2,1)&amp;" (65°)Tipo B"&amp;IF(MID(C851,3,3)="220","C",IF(MID(C851,3,3)="138","S",""))&amp;IF(MID(C851,10,1)="D",2,1)&amp;RIGHT(C851,2)</f>
        <v>Torre de ángulo mayor tipo B1 (65°)Tipo B1-3</v>
      </c>
      <c r="E851" s="82" t="s">
        <v>44</v>
      </c>
      <c r="F851" s="83">
        <v>0</v>
      </c>
      <c r="G851" s="84">
        <f>VLOOKUP(C851,'[10]Resumen Peso'!$B$1:$D$65536,3,0)*$C$14</f>
        <v>9652.2453042911366</v>
      </c>
      <c r="H851" s="91"/>
      <c r="I851" s="86"/>
      <c r="J851" s="87">
        <f>+VLOOKUP(C851,'[10]Resumen Peso'!$B$1:$D$65536,3,0)</f>
        <v>5992.9757294652472</v>
      </c>
      <c r="N851" s="57"/>
      <c r="O851" s="57"/>
      <c r="P851" s="57"/>
      <c r="Q851" s="57"/>
      <c r="R851" s="57"/>
    </row>
    <row r="852" spans="1:18" x14ac:dyDescent="0.2">
      <c r="A852" s="78"/>
      <c r="B852" s="79">
        <f t="shared" si="13"/>
        <v>836</v>
      </c>
      <c r="C852" s="80" t="s">
        <v>879</v>
      </c>
      <c r="D852" s="81" t="str">
        <f>+"Torre de ángulo mayor tipo B"&amp;IF(MID(C852,3,3)="220","C",IF(MID(C852,3,3)="138","S",""))&amp;IF(MID(C852,10,1)="D",2,1)&amp;" (65°)Tipo B"&amp;IF(MID(C852,3,3)="220","C",IF(MID(C852,3,3)="138","S",""))&amp;IF(MID(C852,10,1)="D",2,1)&amp;RIGHT(C852,2)</f>
        <v>Torre de ángulo mayor tipo B1 (65°)Tipo B1±0</v>
      </c>
      <c r="E852" s="82" t="s">
        <v>44</v>
      </c>
      <c r="F852" s="83">
        <v>0</v>
      </c>
      <c r="G852" s="84">
        <f>VLOOKUP(C852,'[10]Resumen Peso'!$B$1:$D$65536,3,0)*$C$14</f>
        <v>10748.602788742914</v>
      </c>
      <c r="H852" s="91"/>
      <c r="I852" s="86"/>
      <c r="J852" s="87">
        <f>+VLOOKUP(C852,'[10]Resumen Peso'!$B$1:$D$65536,3,0)</f>
        <v>6673.6923490704312</v>
      </c>
      <c r="N852" s="57"/>
      <c r="O852" s="57"/>
      <c r="P852" s="57"/>
      <c r="Q852" s="57"/>
      <c r="R852" s="57"/>
    </row>
    <row r="853" spans="1:18" x14ac:dyDescent="0.2">
      <c r="A853" s="78"/>
      <c r="B853" s="79">
        <f t="shared" si="13"/>
        <v>837</v>
      </c>
      <c r="C853" s="80" t="s">
        <v>880</v>
      </c>
      <c r="D853" s="81" t="str">
        <f>+"Torre de ángulo mayor tipo B"&amp;IF(MID(C853,3,3)="220","C",IF(MID(C853,3,3)="138","S",""))&amp;IF(MID(C853,10,1)="D",2,1)&amp;" (65°)Tipo B"&amp;IF(MID(C853,3,3)="220","C",IF(MID(C853,3,3)="138","S",""))&amp;IF(MID(C853,10,1)="D",2,1)&amp;RIGHT(C853,2)</f>
        <v>Torre de ángulo mayor tipo B1 (65°)Tipo B1+3</v>
      </c>
      <c r="E853" s="82" t="s">
        <v>44</v>
      </c>
      <c r="F853" s="83">
        <v>0</v>
      </c>
      <c r="G853" s="84">
        <f>VLOOKUP(C853,'[10]Resumen Peso'!$B$1:$D$65536,3,0)*$C$14</f>
        <v>12038.435123392066</v>
      </c>
      <c r="H853" s="91"/>
      <c r="I853" s="86"/>
      <c r="J853" s="87">
        <f>+VLOOKUP(C853,'[10]Resumen Peso'!$B$1:$D$65536,3,0)</f>
        <v>7474.5354309588838</v>
      </c>
      <c r="N853" s="57"/>
      <c r="O853" s="57"/>
      <c r="P853" s="57"/>
      <c r="Q853" s="57"/>
      <c r="R853" s="57"/>
    </row>
    <row r="854" spans="1:18" x14ac:dyDescent="0.2">
      <c r="A854" s="78"/>
      <c r="B854" s="79">
        <f t="shared" si="13"/>
        <v>838</v>
      </c>
      <c r="C854" s="80" t="s">
        <v>881</v>
      </c>
      <c r="D854" s="81" t="str">
        <f>+"Torre de anclaje, retención intermedia y terminal (15°) Tipo R"&amp;IF(MID(C854,3,3)="220","C",IF(MID(C854,3,3)="138","S",""))&amp;IF(MID(C854,10,1)="D",2,1)&amp;RIGHT(C854,2)</f>
        <v>Torre de anclaje, retención intermedia y terminal (15°) Tipo R1-3</v>
      </c>
      <c r="E854" s="82" t="s">
        <v>44</v>
      </c>
      <c r="F854" s="83">
        <v>0</v>
      </c>
      <c r="G854" s="84">
        <f>VLOOKUP(C854,'[10]Resumen Peso'!$B$1:$D$65536,3,0)*$C$14</f>
        <v>12427.889248236586</v>
      </c>
      <c r="H854" s="91"/>
      <c r="I854" s="86"/>
      <c r="J854" s="87">
        <f>+VLOOKUP(C854,'[10]Resumen Peso'!$B$1:$D$65536,3,0)</f>
        <v>7716.3433258427522</v>
      </c>
      <c r="N854" s="57"/>
      <c r="O854" s="57"/>
      <c r="P854" s="57"/>
      <c r="Q854" s="57"/>
      <c r="R854" s="57"/>
    </row>
    <row r="855" spans="1:18" x14ac:dyDescent="0.2">
      <c r="A855" s="78"/>
      <c r="B855" s="79">
        <f t="shared" si="13"/>
        <v>839</v>
      </c>
      <c r="C855" s="80" t="s">
        <v>882</v>
      </c>
      <c r="D855" s="81" t="str">
        <f>+"Torre de anclaje, retención intermedia y terminal (15°) Tipo R"&amp;IF(MID(C855,3,3)="220","C",IF(MID(C855,3,3)="138","S",""))&amp;IF(MID(C855,10,1)="D",2,1)&amp;RIGHT(C855,2)</f>
        <v>Torre de anclaje, retención intermedia y terminal (15°) Tipo R1±0</v>
      </c>
      <c r="E855" s="82" t="s">
        <v>44</v>
      </c>
      <c r="F855" s="83">
        <v>0</v>
      </c>
      <c r="G855" s="84">
        <f>VLOOKUP(C855,'[10]Resumen Peso'!$B$1:$D$65536,3,0)*$C$14</f>
        <v>13854.948994689617</v>
      </c>
      <c r="H855" s="91"/>
      <c r="I855" s="86"/>
      <c r="J855" s="87">
        <f>+VLOOKUP(C855,'[10]Resumen Peso'!$B$1:$D$65536,3,0)</f>
        <v>8602.389437951786</v>
      </c>
      <c r="N855" s="57"/>
      <c r="O855" s="57"/>
      <c r="P855" s="57"/>
      <c r="Q855" s="57"/>
      <c r="R855" s="57"/>
    </row>
    <row r="856" spans="1:18" x14ac:dyDescent="0.2">
      <c r="A856" s="78"/>
      <c r="B856" s="79">
        <f t="shared" si="13"/>
        <v>840</v>
      </c>
      <c r="C856" s="80" t="s">
        <v>883</v>
      </c>
      <c r="D856" s="81" t="str">
        <f>+"Torre de anclaje, retención intermedia y terminal (15°) Tipo R"&amp;IF(MID(C856,3,3)="220","C",IF(MID(C856,3,3)="138","S",""))&amp;IF(MID(C856,10,1)="D",2,1)&amp;RIGHT(C856,2)</f>
        <v>Torre de anclaje, retención intermedia y terminal (15°) Tipo R1+3</v>
      </c>
      <c r="E856" s="82" t="s">
        <v>44</v>
      </c>
      <c r="F856" s="83">
        <v>0</v>
      </c>
      <c r="G856" s="84">
        <f>VLOOKUP(C856,'[10]Resumen Peso'!$B$1:$D$65536,3,0)*$C$14</f>
        <v>15282.008741142647</v>
      </c>
      <c r="H856" s="91"/>
      <c r="I856" s="86"/>
      <c r="J856" s="87">
        <f>+VLOOKUP(C856,'[10]Resumen Peso'!$B$1:$D$65536,3,0)</f>
        <v>9488.4355500608199</v>
      </c>
      <c r="N856" s="57"/>
      <c r="O856" s="57"/>
      <c r="P856" s="57"/>
      <c r="Q856" s="57"/>
      <c r="R856" s="57"/>
    </row>
    <row r="857" spans="1:18" x14ac:dyDescent="0.2">
      <c r="A857" s="78"/>
      <c r="B857" s="79">
        <f t="shared" si="13"/>
        <v>841</v>
      </c>
      <c r="C857" s="80" t="s">
        <v>884</v>
      </c>
      <c r="D857" s="81" t="str">
        <f>+"Torre de suspensión tipo S"&amp;IF(MID(C857,3,3)="220","C",IF(MID(C857,3,3)="138","S",""))&amp;IF(MID(C857,10,1)="D",2,1)&amp;" (5°)Tipo S"&amp;IF(MID(C857,3,3)="220","C",IF(MID(C857,3,3)="138","S",""))&amp;IF(MID(C857,10,1)="D",2,1)&amp;RIGHT(C857,2)</f>
        <v>Torre de suspensión tipo S1 (5°)Tipo S1-6</v>
      </c>
      <c r="E857" s="82" t="s">
        <v>44</v>
      </c>
      <c r="F857" s="83">
        <v>0</v>
      </c>
      <c r="G857" s="84">
        <f>VLOOKUP(C857,'[10]Resumen Peso'!$B$1:$D$65536,3,0)*$C$14</f>
        <v>3342.691697890361</v>
      </c>
      <c r="H857" s="91"/>
      <c r="I857" s="86"/>
      <c r="J857" s="87">
        <f>+VLOOKUP(C857,'[10]Resumen Peso'!$B$1:$D$65536,3,0)</f>
        <v>2075.4414734606785</v>
      </c>
      <c r="N857" s="57"/>
      <c r="O857" s="57"/>
      <c r="P857" s="57"/>
      <c r="Q857" s="57"/>
      <c r="R857" s="57"/>
    </row>
    <row r="858" spans="1:18" x14ac:dyDescent="0.2">
      <c r="A858" s="78"/>
      <c r="B858" s="79">
        <f t="shared" si="13"/>
        <v>842</v>
      </c>
      <c r="C858" s="80" t="s">
        <v>885</v>
      </c>
      <c r="D858" s="81" t="str">
        <f>+"Torre de suspensión tipo S"&amp;IF(MID(C858,3,3)="220","C",IF(MID(C858,3,3)="138","S",""))&amp;IF(MID(C858,10,1)="D",2,1)&amp;" (5°)Tipo S"&amp;IF(MID(C858,3,3)="220","C",IF(MID(C858,3,3)="138","S",""))&amp;IF(MID(C858,10,1)="D",2,1)&amp;RIGHT(C858,2)</f>
        <v>Torre de suspensión tipo S1 (5°)Tipo S1-3</v>
      </c>
      <c r="E858" s="82" t="s">
        <v>44</v>
      </c>
      <c r="F858" s="83">
        <v>0</v>
      </c>
      <c r="G858" s="84">
        <f>VLOOKUP(C858,'[10]Resumen Peso'!$B$1:$D$65536,3,0)*$C$14</f>
        <v>3824.5211318205033</v>
      </c>
      <c r="H858" s="91"/>
      <c r="I858" s="86"/>
      <c r="J858" s="87">
        <f>+VLOOKUP(C858,'[10]Resumen Peso'!$B$1:$D$65536,3,0)</f>
        <v>2374.6042083739294</v>
      </c>
      <c r="N858" s="57"/>
      <c r="O858" s="57"/>
      <c r="P858" s="57"/>
      <c r="Q858" s="57"/>
      <c r="R858" s="57"/>
    </row>
    <row r="859" spans="1:18" x14ac:dyDescent="0.2">
      <c r="A859" s="78"/>
      <c r="B859" s="79">
        <f t="shared" si="13"/>
        <v>843</v>
      </c>
      <c r="C859" s="80" t="s">
        <v>886</v>
      </c>
      <c r="D859" s="81" t="str">
        <f>+"Torre de suspensión tipo S"&amp;IF(MID(C859,3,3)="220","C",IF(MID(C859,3,3)="138","S",""))&amp;IF(MID(C859,10,1)="D",2,1)&amp;" (5°)Tipo S"&amp;IF(MID(C859,3,3)="220","C",IF(MID(C859,3,3)="138","S",""))&amp;IF(MID(C859,10,1)="D",2,1)&amp;RIGHT(C859,2)</f>
        <v>Torre de suspensión tipo S1 (5°)Tipo S1±0</v>
      </c>
      <c r="E859" s="82" t="s">
        <v>44</v>
      </c>
      <c r="F859" s="83">
        <v>0</v>
      </c>
      <c r="G859" s="84">
        <f>VLOOKUP(C859,'[10]Resumen Peso'!$B$1:$D$65536,3,0)*$C$14</f>
        <v>4302.048517233412</v>
      </c>
      <c r="H859" s="91"/>
      <c r="I859" s="86"/>
      <c r="J859" s="87">
        <f>+VLOOKUP(C859,'[10]Resumen Peso'!$B$1:$D$65536,3,0)</f>
        <v>2671.0958474397407</v>
      </c>
      <c r="N859" s="57"/>
      <c r="O859" s="57"/>
      <c r="P859" s="57"/>
      <c r="Q859" s="57"/>
      <c r="R859" s="57"/>
    </row>
    <row r="860" spans="1:18" x14ac:dyDescent="0.2">
      <c r="A860" s="78"/>
      <c r="B860" s="79">
        <f t="shared" si="13"/>
        <v>844</v>
      </c>
      <c r="C860" s="80" t="s">
        <v>887</v>
      </c>
      <c r="D860" s="81" t="str">
        <f>+"Torre de suspensión tipo S"&amp;IF(MID(C860,3,3)="220","C",IF(MID(C860,3,3)="138","S",""))&amp;IF(MID(C860,10,1)="D",2,1)&amp;" (5°)Tipo S"&amp;IF(MID(C860,3,3)="220","C",IF(MID(C860,3,3)="138","S",""))&amp;IF(MID(C860,10,1)="D",2,1)&amp;RIGHT(C860,2)</f>
        <v>Torre de suspensión tipo S1 (5°)Tipo S1+3</v>
      </c>
      <c r="E860" s="82" t="s">
        <v>44</v>
      </c>
      <c r="F860" s="83">
        <v>0</v>
      </c>
      <c r="G860" s="84">
        <f>VLOOKUP(C860,'[10]Resumen Peso'!$B$1:$D$65536,3,0)*$C$14</f>
        <v>4775.2738541290882</v>
      </c>
      <c r="H860" s="91"/>
      <c r="I860" s="86"/>
      <c r="J860" s="87">
        <f>+VLOOKUP(C860,'[10]Resumen Peso'!$B$1:$D$65536,3,0)</f>
        <v>2964.9163906581125</v>
      </c>
      <c r="N860" s="57"/>
      <c r="O860" s="57"/>
      <c r="P860" s="57"/>
      <c r="Q860" s="57"/>
      <c r="R860" s="57"/>
    </row>
    <row r="861" spans="1:18" x14ac:dyDescent="0.2">
      <c r="A861" s="78"/>
      <c r="B861" s="79">
        <f t="shared" si="13"/>
        <v>845</v>
      </c>
      <c r="C861" s="80" t="s">
        <v>888</v>
      </c>
      <c r="D861" s="81" t="str">
        <f>+"Torre de suspensión tipo S"&amp;IF(MID(C861,3,3)="220","C",IF(MID(C861,3,3)="138","S",""))&amp;IF(MID(C861,10,1)="D",2,1)&amp;" (5°)Tipo S"&amp;IF(MID(C861,3,3)="220","C",IF(MID(C861,3,3)="138","S",""))&amp;IF(MID(C861,10,1)="D",2,1)&amp;RIGHT(C861,2)</f>
        <v>Torre de suspensión tipo S1 (5°)Tipo S1+6</v>
      </c>
      <c r="E861" s="82" t="s">
        <v>44</v>
      </c>
      <c r="F861" s="83">
        <v>0</v>
      </c>
      <c r="G861" s="84">
        <f>VLOOKUP(C861,'[10]Resumen Peso'!$B$1:$D$65536,3,0)*$C$14</f>
        <v>5248.4991910247627</v>
      </c>
      <c r="H861" s="91"/>
      <c r="I861" s="86"/>
      <c r="J861" s="87">
        <f>+VLOOKUP(C861,'[10]Resumen Peso'!$B$1:$D$65536,3,0)</f>
        <v>3258.7369338764838</v>
      </c>
      <c r="N861" s="57"/>
      <c r="O861" s="57"/>
      <c r="P861" s="57"/>
      <c r="Q861" s="57"/>
      <c r="R861" s="57"/>
    </row>
    <row r="862" spans="1:18" x14ac:dyDescent="0.2">
      <c r="A862" s="78"/>
      <c r="B862" s="79">
        <f t="shared" si="13"/>
        <v>846</v>
      </c>
      <c r="C862" s="80" t="s">
        <v>889</v>
      </c>
      <c r="D862" s="81" t="str">
        <f>+"Torre de ángulo menor tipo A"&amp;IF(MID(C862,3,3)="220","C",IF(MID(C862,3,3)="138","S",""))&amp;IF(MID(C862,10,1)="D",2,1)&amp;" (30°)Tipo A"&amp;IF(MID(C862,3,3)="220","C",IF(MID(C862,3,3)="138","S",""))&amp;IF(MID(C862,10,1)="D",2,1)&amp;RIGHT(C862,2)</f>
        <v>Torre de ángulo menor tipo A1 (30°)Tipo A1-3</v>
      </c>
      <c r="E862" s="82" t="s">
        <v>44</v>
      </c>
      <c r="F862" s="83">
        <v>0</v>
      </c>
      <c r="G862" s="84">
        <f>VLOOKUP(C862,'[10]Resumen Peso'!$B$1:$D$65536,3,0)*$C$14</f>
        <v>5883.9891938934488</v>
      </c>
      <c r="H862" s="91"/>
      <c r="I862" s="86"/>
      <c r="J862" s="87">
        <f>+VLOOKUP(C862,'[10]Resumen Peso'!$B$1:$D$65536,3,0)</f>
        <v>3653.3058702685876</v>
      </c>
      <c r="N862" s="57"/>
      <c r="O862" s="57"/>
      <c r="P862" s="57"/>
      <c r="Q862" s="57"/>
      <c r="R862" s="57"/>
    </row>
    <row r="863" spans="1:18" x14ac:dyDescent="0.2">
      <c r="A863" s="78"/>
      <c r="B863" s="79">
        <f t="shared" si="13"/>
        <v>847</v>
      </c>
      <c r="C863" s="80" t="s">
        <v>890</v>
      </c>
      <c r="D863" s="81" t="str">
        <f>+"Torre de ángulo menor tipo A"&amp;IF(MID(C863,3,3)="220","C",IF(MID(C863,3,3)="138","S",""))&amp;IF(MID(C863,10,1)="D",2,1)&amp;" (30°)Tipo A"&amp;IF(MID(C863,3,3)="220","C",IF(MID(C863,3,3)="138","S",""))&amp;IF(MID(C863,10,1)="D",2,1)&amp;RIGHT(C863,2)</f>
        <v>Torre de ángulo menor tipo A1 (30°)Tipo A1±0</v>
      </c>
      <c r="E863" s="82" t="s">
        <v>44</v>
      </c>
      <c r="F863" s="83">
        <v>0</v>
      </c>
      <c r="G863" s="84">
        <f>VLOOKUP(C863,'[10]Resumen Peso'!$B$1:$D$65536,3,0)*$C$14</f>
        <v>6530.5096491603199</v>
      </c>
      <c r="H863" s="91"/>
      <c r="I863" s="86"/>
      <c r="J863" s="87">
        <f>+VLOOKUP(C863,'[10]Resumen Peso'!$B$1:$D$65536,3,0)</f>
        <v>4054.7234964135264</v>
      </c>
      <c r="N863" s="57"/>
      <c r="O863" s="57"/>
      <c r="P863" s="57"/>
      <c r="Q863" s="57"/>
      <c r="R863" s="57"/>
    </row>
    <row r="864" spans="1:18" x14ac:dyDescent="0.2">
      <c r="A864" s="78"/>
      <c r="B864" s="79">
        <f t="shared" si="13"/>
        <v>848</v>
      </c>
      <c r="C864" s="80" t="s">
        <v>891</v>
      </c>
      <c r="D864" s="81" t="str">
        <f>+"Torre de ángulo menor tipo A"&amp;IF(MID(C864,3,3)="220","C",IF(MID(C864,3,3)="138","S",""))&amp;IF(MID(C864,10,1)="D",2,1)&amp;" (30°)Tipo A"&amp;IF(MID(C864,3,3)="220","C",IF(MID(C864,3,3)="138","S",""))&amp;IF(MID(C864,10,1)="D",2,1)&amp;RIGHT(C864,2)</f>
        <v>Torre de ángulo menor tipo A1 (30°)Tipo A1+3</v>
      </c>
      <c r="E864" s="82" t="s">
        <v>44</v>
      </c>
      <c r="F864" s="83">
        <v>0</v>
      </c>
      <c r="G864" s="84">
        <f>VLOOKUP(C864,'[10]Resumen Peso'!$B$1:$D$65536,3,0)*$C$14</f>
        <v>7177.030104427191</v>
      </c>
      <c r="H864" s="91"/>
      <c r="I864" s="86"/>
      <c r="J864" s="87">
        <f>+VLOOKUP(C864,'[10]Resumen Peso'!$B$1:$D$65536,3,0)</f>
        <v>4456.1411225584652</v>
      </c>
      <c r="N864" s="57"/>
      <c r="O864" s="57"/>
      <c r="P864" s="57"/>
      <c r="Q864" s="57"/>
      <c r="R864" s="57"/>
    </row>
    <row r="865" spans="1:18" x14ac:dyDescent="0.2">
      <c r="A865" s="78"/>
      <c r="B865" s="79">
        <f t="shared" si="13"/>
        <v>849</v>
      </c>
      <c r="C865" s="80" t="s">
        <v>892</v>
      </c>
      <c r="D865" s="81" t="str">
        <f>+"Torre de ángulo mayor tipo B"&amp;IF(MID(C865,3,3)="220","C",IF(MID(C865,3,3)="138","S",""))&amp;IF(MID(C865,10,1)="D",2,1)&amp;" (65°)Tipo B"&amp;IF(MID(C865,3,3)="220","C",IF(MID(C865,3,3)="138","S",""))&amp;IF(MID(C865,10,1)="D",2,1)&amp;RIGHT(C865,2)</f>
        <v>Torre de ángulo mayor tipo B1 (65°)Tipo B1-3</v>
      </c>
      <c r="E865" s="82" t="s">
        <v>44</v>
      </c>
      <c r="F865" s="83">
        <v>0</v>
      </c>
      <c r="G865" s="84">
        <f>VLOOKUP(C865,'[10]Resumen Peso'!$B$1:$D$65536,3,0)*$C$14</f>
        <v>7940.3944383368407</v>
      </c>
      <c r="H865" s="91"/>
      <c r="I865" s="86"/>
      <c r="J865" s="87">
        <f>+VLOOKUP(C865,'[10]Resumen Peso'!$B$1:$D$65536,3,0)</f>
        <v>4930.1058615012362</v>
      </c>
      <c r="N865" s="57"/>
      <c r="O865" s="57"/>
      <c r="P865" s="57"/>
      <c r="Q865" s="57"/>
      <c r="R865" s="57"/>
    </row>
    <row r="866" spans="1:18" x14ac:dyDescent="0.2">
      <c r="A866" s="78"/>
      <c r="B866" s="79">
        <f t="shared" si="13"/>
        <v>850</v>
      </c>
      <c r="C866" s="80" t="s">
        <v>893</v>
      </c>
      <c r="D866" s="81" t="str">
        <f>+"Torre de ángulo mayor tipo B"&amp;IF(MID(C866,3,3)="220","C",IF(MID(C866,3,3)="138","S",""))&amp;IF(MID(C866,10,1)="D",2,1)&amp;" (65°)Tipo B"&amp;IF(MID(C866,3,3)="220","C",IF(MID(C866,3,3)="138","S",""))&amp;IF(MID(C866,10,1)="D",2,1)&amp;RIGHT(C866,2)</f>
        <v>Torre de ángulo mayor tipo B1 (65°)Tipo B1±0</v>
      </c>
      <c r="E866" s="82" t="s">
        <v>44</v>
      </c>
      <c r="F866" s="83">
        <v>0</v>
      </c>
      <c r="G866" s="84">
        <f>VLOOKUP(C866,'[10]Resumen Peso'!$B$1:$D$65536,3,0)*$C$14</f>
        <v>8842.3100649630742</v>
      </c>
      <c r="H866" s="91"/>
      <c r="I866" s="86"/>
      <c r="J866" s="87">
        <f>+VLOOKUP(C866,'[10]Resumen Peso'!$B$1:$D$65536,3,0)</f>
        <v>5490.0956141439156</v>
      </c>
      <c r="N866" s="57"/>
      <c r="O866" s="57"/>
      <c r="P866" s="57"/>
      <c r="Q866" s="57"/>
      <c r="R866" s="57"/>
    </row>
    <row r="867" spans="1:18" x14ac:dyDescent="0.2">
      <c r="A867" s="78"/>
      <c r="B867" s="79">
        <f t="shared" si="13"/>
        <v>851</v>
      </c>
      <c r="C867" s="80" t="s">
        <v>894</v>
      </c>
      <c r="D867" s="81" t="str">
        <f>+"Torre de ángulo mayor tipo B"&amp;IF(MID(C867,3,3)="220","C",IF(MID(C867,3,3)="138","S",""))&amp;IF(MID(C867,10,1)="D",2,1)&amp;" (65°)Tipo B"&amp;IF(MID(C867,3,3)="220","C",IF(MID(C867,3,3)="138","S",""))&amp;IF(MID(C867,10,1)="D",2,1)&amp;RIGHT(C867,2)</f>
        <v>Torre de ángulo mayor tipo B1 (65°)Tipo B1+3</v>
      </c>
      <c r="E867" s="82" t="s">
        <v>44</v>
      </c>
      <c r="F867" s="83">
        <v>0</v>
      </c>
      <c r="G867" s="84">
        <f>VLOOKUP(C867,'[10]Resumen Peso'!$B$1:$D$65536,3,0)*$C$14</f>
        <v>9903.387272758644</v>
      </c>
      <c r="H867" s="91"/>
      <c r="I867" s="86"/>
      <c r="J867" s="87">
        <f>+VLOOKUP(C867,'[10]Resumen Peso'!$B$1:$D$65536,3,0)</f>
        <v>6148.9070878411858</v>
      </c>
      <c r="N867" s="57"/>
      <c r="O867" s="57"/>
      <c r="P867" s="57"/>
      <c r="Q867" s="57"/>
      <c r="R867" s="57"/>
    </row>
    <row r="868" spans="1:18" x14ac:dyDescent="0.2">
      <c r="A868" s="78"/>
      <c r="B868" s="79">
        <f t="shared" si="13"/>
        <v>852</v>
      </c>
      <c r="C868" s="80" t="s">
        <v>895</v>
      </c>
      <c r="D868" s="81" t="str">
        <f>+"Torre de anclaje, retención intermedia y terminal (15°) Tipo R"&amp;IF(MID(C868,3,3)="220","C",IF(MID(C868,3,3)="138","S",""))&amp;IF(MID(C868,10,1)="D",2,1)&amp;RIGHT(C868,2)</f>
        <v>Torre de anclaje, retención intermedia y terminal (15°) Tipo R1-3</v>
      </c>
      <c r="E868" s="82" t="s">
        <v>44</v>
      </c>
      <c r="F868" s="83">
        <v>0</v>
      </c>
      <c r="G868" s="84">
        <f>VLOOKUP(C868,'[10]Resumen Peso'!$B$1:$D$65536,3,0)*$C$14</f>
        <v>10223.770693342451</v>
      </c>
      <c r="H868" s="91"/>
      <c r="I868" s="86"/>
      <c r="J868" s="87">
        <f>+VLOOKUP(C868,'[10]Resumen Peso'!$B$1:$D$65536,3,0)</f>
        <v>6347.8297222284618</v>
      </c>
      <c r="N868" s="57"/>
      <c r="O868" s="57"/>
      <c r="P868" s="57"/>
      <c r="Q868" s="57"/>
      <c r="R868" s="57"/>
    </row>
    <row r="869" spans="1:18" x14ac:dyDescent="0.2">
      <c r="A869" s="78"/>
      <c r="B869" s="79">
        <f t="shared" si="13"/>
        <v>853</v>
      </c>
      <c r="C869" s="80" t="s">
        <v>896</v>
      </c>
      <c r="D869" s="81" t="str">
        <f>+"Torre de anclaje, retención intermedia y terminal (15°) Tipo R"&amp;IF(MID(C869,3,3)="220","C",IF(MID(C869,3,3)="138","S",""))&amp;IF(MID(C869,10,1)="D",2,1)&amp;RIGHT(C869,2)</f>
        <v>Torre de anclaje, retención intermedia y terminal (15°) Tipo R1±0</v>
      </c>
      <c r="E869" s="82" t="s">
        <v>44</v>
      </c>
      <c r="F869" s="83">
        <v>0</v>
      </c>
      <c r="G869" s="84">
        <f>VLOOKUP(C869,'[10]Resumen Peso'!$B$1:$D$65536,3,0)*$C$14</f>
        <v>11397.737673737402</v>
      </c>
      <c r="H869" s="91"/>
      <c r="I869" s="86"/>
      <c r="J869" s="87">
        <f>+VLOOKUP(C869,'[10]Resumen Peso'!$B$1:$D$65536,3,0)</f>
        <v>7076.7332466315065</v>
      </c>
      <c r="N869" s="57"/>
      <c r="O869" s="57"/>
      <c r="P869" s="57"/>
      <c r="Q869" s="57"/>
      <c r="R869" s="57"/>
    </row>
    <row r="870" spans="1:18" x14ac:dyDescent="0.2">
      <c r="A870" s="78"/>
      <c r="B870" s="79">
        <f t="shared" si="13"/>
        <v>854</v>
      </c>
      <c r="C870" s="80" t="s">
        <v>897</v>
      </c>
      <c r="D870" s="81" t="str">
        <f>+"Torre de anclaje, retención intermedia y terminal (15°) Tipo R"&amp;IF(MID(C870,3,3)="220","C",IF(MID(C870,3,3)="138","S",""))&amp;IF(MID(C870,10,1)="D",2,1)&amp;RIGHT(C870,2)</f>
        <v>Torre de anclaje, retención intermedia y terminal (15°) Tipo R1+3</v>
      </c>
      <c r="E870" s="82" t="s">
        <v>44</v>
      </c>
      <c r="F870" s="83">
        <v>0</v>
      </c>
      <c r="G870" s="84">
        <f>VLOOKUP(C870,'[10]Resumen Peso'!$B$1:$D$65536,3,0)*$C$14</f>
        <v>12571.704654132353</v>
      </c>
      <c r="H870" s="91"/>
      <c r="I870" s="86"/>
      <c r="J870" s="87">
        <f>+VLOOKUP(C870,'[10]Resumen Peso'!$B$1:$D$65536,3,0)</f>
        <v>7805.6367710345512</v>
      </c>
      <c r="N870" s="57"/>
      <c r="O870" s="57"/>
      <c r="P870" s="57"/>
      <c r="Q870" s="57"/>
      <c r="R870" s="57"/>
    </row>
    <row r="871" spans="1:18" x14ac:dyDescent="0.2">
      <c r="A871" s="78"/>
      <c r="B871" s="79">
        <f t="shared" si="13"/>
        <v>855</v>
      </c>
      <c r="C871" s="80" t="s">
        <v>898</v>
      </c>
      <c r="D871" s="81" t="str">
        <f>+"Torre de suspensión tipo S"&amp;IF(MID(C871,3,3)="220","C",IF(MID(C871,3,3)="138","S",""))&amp;IF(MID(C871,10,1)="D",2,1)&amp;" (5°)Tipo S"&amp;IF(MID(C871,3,3)="220","C",IF(MID(C871,3,3)="138","S",""))&amp;IF(MID(C871,10,1)="D",2,1)&amp;RIGHT(C871,2)</f>
        <v>Torre de suspensión tipo S1 (5°)Tipo S1-6</v>
      </c>
      <c r="E871" s="82" t="s">
        <v>44</v>
      </c>
      <c r="F871" s="83">
        <v>0</v>
      </c>
      <c r="G871" s="84">
        <f>VLOOKUP(C871,'[10]Resumen Peso'!$B$1:$D$65536,3,0)*$C$14</f>
        <v>3179.9752693794039</v>
      </c>
      <c r="H871" s="91"/>
      <c r="I871" s="86"/>
      <c r="J871" s="87">
        <f>+VLOOKUP(C871,'[10]Resumen Peso'!$B$1:$D$65536,3,0)</f>
        <v>1974.4125857657186</v>
      </c>
      <c r="N871" s="57"/>
      <c r="O871" s="57"/>
      <c r="P871" s="57"/>
      <c r="Q871" s="57"/>
      <c r="R871" s="57"/>
    </row>
    <row r="872" spans="1:18" x14ac:dyDescent="0.2">
      <c r="A872" s="78"/>
      <c r="B872" s="79">
        <f t="shared" si="13"/>
        <v>856</v>
      </c>
      <c r="C872" s="80" t="s">
        <v>899</v>
      </c>
      <c r="D872" s="81" t="str">
        <f>+"Torre de suspensión tipo S"&amp;IF(MID(C872,3,3)="220","C",IF(MID(C872,3,3)="138","S",""))&amp;IF(MID(C872,10,1)="D",2,1)&amp;" (5°)Tipo S"&amp;IF(MID(C872,3,3)="220","C",IF(MID(C872,3,3)="138","S",""))&amp;IF(MID(C872,10,1)="D",2,1)&amp;RIGHT(C872,2)</f>
        <v>Torre de suspensión tipo S1 (5°)Tipo S1-3</v>
      </c>
      <c r="E872" s="82" t="s">
        <v>44</v>
      </c>
      <c r="F872" s="83">
        <v>0</v>
      </c>
      <c r="G872" s="84">
        <f>VLOOKUP(C872,'[10]Resumen Peso'!$B$1:$D$65536,3,0)*$C$14</f>
        <v>3638.3500829836421</v>
      </c>
      <c r="H872" s="91"/>
      <c r="I872" s="86"/>
      <c r="J872" s="87">
        <f>+VLOOKUP(C872,'[10]Resumen Peso'!$B$1:$D$65536,3,0)</f>
        <v>2259.0125981283445</v>
      </c>
      <c r="N872" s="57"/>
      <c r="O872" s="57"/>
      <c r="P872" s="57"/>
      <c r="Q872" s="57"/>
      <c r="R872" s="57"/>
    </row>
    <row r="873" spans="1:18" x14ac:dyDescent="0.2">
      <c r="A873" s="78"/>
      <c r="B873" s="79">
        <f t="shared" si="13"/>
        <v>857</v>
      </c>
      <c r="C873" s="80" t="s">
        <v>900</v>
      </c>
      <c r="D873" s="81" t="str">
        <f>+"Torre de suspensión tipo S"&amp;IF(MID(C873,3,3)="220","C",IF(MID(C873,3,3)="138","S",""))&amp;IF(MID(C873,10,1)="D",2,1)&amp;" (5°)Tipo S"&amp;IF(MID(C873,3,3)="220","C",IF(MID(C873,3,3)="138","S",""))&amp;IF(MID(C873,10,1)="D",2,1)&amp;RIGHT(C873,2)</f>
        <v>Torre de suspensión tipo S1 (5°)Tipo S1±0</v>
      </c>
      <c r="E873" s="82" t="s">
        <v>44</v>
      </c>
      <c r="F873" s="83">
        <v>0</v>
      </c>
      <c r="G873" s="84">
        <f>VLOOKUP(C873,'[10]Resumen Peso'!$B$1:$D$65536,3,0)*$C$14</f>
        <v>4092.6322643235571</v>
      </c>
      <c r="H873" s="91"/>
      <c r="I873" s="86"/>
      <c r="J873" s="87">
        <f>+VLOOKUP(C873,'[10]Resumen Peso'!$B$1:$D$65536,3,0)</f>
        <v>2541.0715389520187</v>
      </c>
      <c r="N873" s="57"/>
      <c r="O873" s="57"/>
      <c r="P873" s="57"/>
      <c r="Q873" s="57"/>
      <c r="R873" s="57"/>
    </row>
    <row r="874" spans="1:18" x14ac:dyDescent="0.2">
      <c r="A874" s="78"/>
      <c r="B874" s="79">
        <f t="shared" si="13"/>
        <v>858</v>
      </c>
      <c r="C874" s="80" t="s">
        <v>901</v>
      </c>
      <c r="D874" s="81" t="str">
        <f>+"Torre de suspensión tipo S"&amp;IF(MID(C874,3,3)="220","C",IF(MID(C874,3,3)="138","S",""))&amp;IF(MID(C874,10,1)="D",2,1)&amp;" (5°)Tipo S"&amp;IF(MID(C874,3,3)="220","C",IF(MID(C874,3,3)="138","S",""))&amp;IF(MID(C874,10,1)="D",2,1)&amp;RIGHT(C874,2)</f>
        <v>Torre de suspensión tipo S1 (5°)Tipo S1+3</v>
      </c>
      <c r="E874" s="82" t="s">
        <v>44</v>
      </c>
      <c r="F874" s="83">
        <v>0</v>
      </c>
      <c r="G874" s="84">
        <f>VLOOKUP(C874,'[10]Resumen Peso'!$B$1:$D$65536,3,0)*$C$14</f>
        <v>4542.8218133991486</v>
      </c>
      <c r="H874" s="91"/>
      <c r="I874" s="86"/>
      <c r="J874" s="87">
        <f>+VLOOKUP(C874,'[10]Resumen Peso'!$B$1:$D$65536,3,0)</f>
        <v>2820.5894082367408</v>
      </c>
      <c r="N874" s="57"/>
      <c r="O874" s="57"/>
      <c r="P874" s="57"/>
      <c r="Q874" s="57"/>
      <c r="R874" s="57"/>
    </row>
    <row r="875" spans="1:18" x14ac:dyDescent="0.2">
      <c r="A875" s="78"/>
      <c r="B875" s="79">
        <f t="shared" si="13"/>
        <v>859</v>
      </c>
      <c r="C875" s="80" t="s">
        <v>902</v>
      </c>
      <c r="D875" s="81" t="str">
        <f>+"Torre de suspensión tipo S"&amp;IF(MID(C875,3,3)="220","C",IF(MID(C875,3,3)="138","S",""))&amp;IF(MID(C875,10,1)="D",2,1)&amp;" (5°)Tipo S"&amp;IF(MID(C875,3,3)="220","C",IF(MID(C875,3,3)="138","S",""))&amp;IF(MID(C875,10,1)="D",2,1)&amp;RIGHT(C875,2)</f>
        <v>Torre de suspensión tipo S1 (5°)Tipo S1+6</v>
      </c>
      <c r="E875" s="82" t="s">
        <v>44</v>
      </c>
      <c r="F875" s="83">
        <v>0</v>
      </c>
      <c r="G875" s="84">
        <f>VLOOKUP(C875,'[10]Resumen Peso'!$B$1:$D$65536,3,0)*$C$14</f>
        <v>4993.0113624747401</v>
      </c>
      <c r="H875" s="91"/>
      <c r="I875" s="86"/>
      <c r="J875" s="87">
        <f>+VLOOKUP(C875,'[10]Resumen Peso'!$B$1:$D$65536,3,0)</f>
        <v>3100.1072775214629</v>
      </c>
      <c r="N875" s="57"/>
      <c r="O875" s="57"/>
      <c r="P875" s="57"/>
      <c r="Q875" s="57"/>
      <c r="R875" s="57"/>
    </row>
    <row r="876" spans="1:18" x14ac:dyDescent="0.2">
      <c r="A876" s="78"/>
      <c r="B876" s="79">
        <f t="shared" si="13"/>
        <v>860</v>
      </c>
      <c r="C876" s="80" t="s">
        <v>903</v>
      </c>
      <c r="D876" s="81" t="str">
        <f>+"Torre de ángulo menor tipo A"&amp;IF(MID(C876,3,3)="220","C",IF(MID(C876,3,3)="138","S",""))&amp;IF(MID(C876,10,1)="D",2,1)&amp;" (30°)Tipo A"&amp;IF(MID(C876,3,3)="220","C",IF(MID(C876,3,3)="138","S",""))&amp;IF(MID(C876,10,1)="D",2,1)&amp;RIGHT(C876,2)</f>
        <v>Torre de ángulo menor tipo A1 (30°)Tipo A1-3</v>
      </c>
      <c r="E876" s="82" t="s">
        <v>44</v>
      </c>
      <c r="F876" s="83">
        <v>0</v>
      </c>
      <c r="G876" s="84">
        <f>VLOOKUP(C876,'[10]Resumen Peso'!$B$1:$D$65536,3,0)*$C$14</f>
        <v>5597.566815296087</v>
      </c>
      <c r="H876" s="91"/>
      <c r="I876" s="86"/>
      <c r="J876" s="87">
        <f>+VLOOKUP(C876,'[10]Resumen Peso'!$B$1:$D$65536,3,0)</f>
        <v>3475.4692831123771</v>
      </c>
      <c r="N876" s="57"/>
      <c r="O876" s="57"/>
      <c r="P876" s="57"/>
      <c r="Q876" s="57"/>
      <c r="R876" s="57"/>
    </row>
    <row r="877" spans="1:18" x14ac:dyDescent="0.2">
      <c r="A877" s="78"/>
      <c r="B877" s="79">
        <f t="shared" si="13"/>
        <v>861</v>
      </c>
      <c r="C877" s="80" t="s">
        <v>904</v>
      </c>
      <c r="D877" s="81" t="str">
        <f>+"Torre de ángulo menor tipo A"&amp;IF(MID(C877,3,3)="220","C",IF(MID(C877,3,3)="138","S",""))&amp;IF(MID(C877,10,1)="D",2,1)&amp;" (30°)Tipo A"&amp;IF(MID(C877,3,3)="220","C",IF(MID(C877,3,3)="138","S",""))&amp;IF(MID(C877,10,1)="D",2,1)&amp;RIGHT(C877,2)</f>
        <v>Torre de ángulo menor tipo A1 (30°)Tipo A1±0</v>
      </c>
      <c r="E877" s="82" t="s">
        <v>44</v>
      </c>
      <c r="F877" s="83">
        <v>0</v>
      </c>
      <c r="G877" s="84">
        <f>VLOOKUP(C877,'[10]Resumen Peso'!$B$1:$D$65536,3,0)*$C$14</f>
        <v>6212.6157772431598</v>
      </c>
      <c r="H877" s="91"/>
      <c r="I877" s="86"/>
      <c r="J877" s="87">
        <f>+VLOOKUP(C877,'[10]Resumen Peso'!$B$1:$D$65536,3,0)</f>
        <v>3857.3465961291645</v>
      </c>
      <c r="N877" s="57"/>
      <c r="O877" s="57"/>
      <c r="P877" s="57"/>
      <c r="Q877" s="57"/>
      <c r="R877" s="57"/>
    </row>
    <row r="878" spans="1:18" x14ac:dyDescent="0.2">
      <c r="A878" s="78"/>
      <c r="B878" s="79">
        <f t="shared" si="13"/>
        <v>862</v>
      </c>
      <c r="C878" s="80" t="s">
        <v>905</v>
      </c>
      <c r="D878" s="81" t="str">
        <f>+"Torre de ángulo menor tipo A"&amp;IF(MID(C878,3,3)="220","C",IF(MID(C878,3,3)="138","S",""))&amp;IF(MID(C878,10,1)="D",2,1)&amp;" (30°)Tipo A"&amp;IF(MID(C878,3,3)="220","C",IF(MID(C878,3,3)="138","S",""))&amp;IF(MID(C878,10,1)="D",2,1)&amp;RIGHT(C878,2)</f>
        <v>Torre de ángulo menor tipo A1 (30°)Tipo A1+3</v>
      </c>
      <c r="E878" s="82" t="s">
        <v>44</v>
      </c>
      <c r="F878" s="83">
        <v>0</v>
      </c>
      <c r="G878" s="84">
        <f>VLOOKUP(C878,'[10]Resumen Peso'!$B$1:$D$65536,3,0)*$C$14</f>
        <v>6827.6647391902325</v>
      </c>
      <c r="H878" s="91"/>
      <c r="I878" s="86"/>
      <c r="J878" s="87">
        <f>+VLOOKUP(C878,'[10]Resumen Peso'!$B$1:$D$65536,3,0)</f>
        <v>4239.2239091459514</v>
      </c>
      <c r="N878" s="57"/>
      <c r="O878" s="57"/>
      <c r="P878" s="57"/>
      <c r="Q878" s="57"/>
      <c r="R878" s="57"/>
    </row>
    <row r="879" spans="1:18" x14ac:dyDescent="0.2">
      <c r="A879" s="78"/>
      <c r="B879" s="79">
        <f t="shared" si="13"/>
        <v>863</v>
      </c>
      <c r="C879" s="80" t="s">
        <v>906</v>
      </c>
      <c r="D879" s="81" t="str">
        <f>+"Torre de ángulo mayor tipo B"&amp;IF(MID(C879,3,3)="220","C",IF(MID(C879,3,3)="138","S",""))&amp;IF(MID(C879,10,1)="D",2,1)&amp;" (65°)Tipo B"&amp;IF(MID(C879,3,3)="220","C",IF(MID(C879,3,3)="138","S",""))&amp;IF(MID(C879,10,1)="D",2,1)&amp;RIGHT(C879,2)</f>
        <v>Torre de ángulo mayor tipo B1 (65°)Tipo B1-3</v>
      </c>
      <c r="E879" s="82" t="s">
        <v>44</v>
      </c>
      <c r="F879" s="83">
        <v>0</v>
      </c>
      <c r="G879" s="84">
        <f>VLOOKUP(C879,'[10]Resumen Peso'!$B$1:$D$65536,3,0)*$C$14</f>
        <v>7553.8698226237411</v>
      </c>
      <c r="H879" s="91"/>
      <c r="I879" s="86"/>
      <c r="J879" s="87">
        <f>+VLOOKUP(C879,'[10]Resumen Peso'!$B$1:$D$65536,3,0)</f>
        <v>4690.1168674606824</v>
      </c>
      <c r="N879" s="57"/>
      <c r="O879" s="57"/>
      <c r="P879" s="57"/>
      <c r="Q879" s="57"/>
      <c r="R879" s="57"/>
    </row>
    <row r="880" spans="1:18" x14ac:dyDescent="0.2">
      <c r="A880" s="78"/>
      <c r="B880" s="79">
        <f t="shared" si="13"/>
        <v>864</v>
      </c>
      <c r="C880" s="80" t="s">
        <v>907</v>
      </c>
      <c r="D880" s="81" t="str">
        <f>+"Torre de ángulo mayor tipo B"&amp;IF(MID(C880,3,3)="220","C",IF(MID(C880,3,3)="138","S",""))&amp;IF(MID(C880,10,1)="D",2,1)&amp;" (65°)Tipo B"&amp;IF(MID(C880,3,3)="220","C",IF(MID(C880,3,3)="138","S",""))&amp;IF(MID(C880,10,1)="D",2,1)&amp;RIGHT(C880,2)</f>
        <v>Torre de ángulo mayor tipo B1 (65°)Tipo B1±0</v>
      </c>
      <c r="E880" s="82" t="s">
        <v>44</v>
      </c>
      <c r="F880" s="83">
        <v>0</v>
      </c>
      <c r="G880" s="84">
        <f>VLOOKUP(C880,'[10]Resumen Peso'!$B$1:$D$65536,3,0)*$C$14</f>
        <v>8411.8817623872383</v>
      </c>
      <c r="H880" s="91"/>
      <c r="I880" s="86"/>
      <c r="J880" s="87">
        <f>+VLOOKUP(C880,'[10]Resumen Peso'!$B$1:$D$65536,3,0)</f>
        <v>5222.8472911588888</v>
      </c>
      <c r="N880" s="57"/>
      <c r="O880" s="57"/>
      <c r="P880" s="57"/>
      <c r="Q880" s="57"/>
      <c r="R880" s="57"/>
    </row>
    <row r="881" spans="1:18" x14ac:dyDescent="0.2">
      <c r="A881" s="78"/>
      <c r="B881" s="79">
        <f t="shared" si="13"/>
        <v>865</v>
      </c>
      <c r="C881" s="80" t="s">
        <v>908</v>
      </c>
      <c r="D881" s="81" t="str">
        <f>+"Torre de ángulo mayor tipo B"&amp;IF(MID(C881,3,3)="220","C",IF(MID(C881,3,3)="138","S",""))&amp;IF(MID(C881,10,1)="D",2,1)&amp;" (65°)Tipo B"&amp;IF(MID(C881,3,3)="220","C",IF(MID(C881,3,3)="138","S",""))&amp;IF(MID(C881,10,1)="D",2,1)&amp;RIGHT(C881,2)</f>
        <v>Torre de ángulo mayor tipo B1 (65°)Tipo B1+3</v>
      </c>
      <c r="E881" s="82" t="s">
        <v>44</v>
      </c>
      <c r="F881" s="83">
        <v>0</v>
      </c>
      <c r="G881" s="84">
        <f>VLOOKUP(C881,'[10]Resumen Peso'!$B$1:$D$65536,3,0)*$C$14</f>
        <v>9421.307573873708</v>
      </c>
      <c r="H881" s="91"/>
      <c r="I881" s="86"/>
      <c r="J881" s="87">
        <f>+VLOOKUP(C881,'[10]Resumen Peso'!$B$1:$D$65536,3,0)</f>
        <v>5849.5889660979556</v>
      </c>
      <c r="N881" s="57"/>
      <c r="O881" s="57"/>
      <c r="P881" s="57"/>
      <c r="Q881" s="57"/>
      <c r="R881" s="57"/>
    </row>
    <row r="882" spans="1:18" x14ac:dyDescent="0.2">
      <c r="A882" s="78"/>
      <c r="B882" s="79">
        <f t="shared" si="13"/>
        <v>866</v>
      </c>
      <c r="C882" s="80" t="s">
        <v>909</v>
      </c>
      <c r="D882" s="81" t="str">
        <f>+"Torre de anclaje, retención intermedia y terminal (15°) Tipo R"&amp;IF(MID(C882,3,3)="220","C",IF(MID(C882,3,3)="138","S",""))&amp;IF(MID(C882,10,1)="D",2,1)&amp;RIGHT(C882,2)</f>
        <v>Torre de anclaje, retención intermedia y terminal (15°) Tipo R1-3</v>
      </c>
      <c r="E882" s="82" t="s">
        <v>44</v>
      </c>
      <c r="F882" s="83">
        <v>0</v>
      </c>
      <c r="G882" s="84">
        <f>VLOOKUP(C882,'[10]Resumen Peso'!$B$1:$D$65536,3,0)*$C$14</f>
        <v>9726.0952857702832</v>
      </c>
      <c r="H882" s="91"/>
      <c r="I882" s="86"/>
      <c r="J882" s="87">
        <f>+VLOOKUP(C882,'[10]Resumen Peso'!$B$1:$D$65536,3,0)</f>
        <v>6038.8283919985151</v>
      </c>
      <c r="N882" s="57"/>
      <c r="O882" s="57"/>
      <c r="P882" s="57"/>
      <c r="Q882" s="57"/>
      <c r="R882" s="57"/>
    </row>
    <row r="883" spans="1:18" x14ac:dyDescent="0.2">
      <c r="A883" s="78"/>
      <c r="B883" s="79">
        <f t="shared" si="13"/>
        <v>867</v>
      </c>
      <c r="C883" s="80" t="s">
        <v>910</v>
      </c>
      <c r="D883" s="81" t="str">
        <f>+"Torre de anclaje, retención intermedia y terminal (15°) Tipo R"&amp;IF(MID(C883,3,3)="220","C",IF(MID(C883,3,3)="138","S",""))&amp;IF(MID(C883,10,1)="D",2,1)&amp;RIGHT(C883,2)</f>
        <v>Torre de anclaje, retención intermedia y terminal (15°) Tipo R1±0</v>
      </c>
      <c r="E883" s="82" t="s">
        <v>44</v>
      </c>
      <c r="F883" s="83">
        <v>0</v>
      </c>
      <c r="G883" s="84">
        <f>VLOOKUP(C883,'[10]Resumen Peso'!$B$1:$D$65536,3,0)*$C$14</f>
        <v>10842.91559171715</v>
      </c>
      <c r="H883" s="91"/>
      <c r="I883" s="86"/>
      <c r="J883" s="87">
        <f>+VLOOKUP(C883,'[10]Resumen Peso'!$B$1:$D$65536,3,0)</f>
        <v>6732.2501583038074</v>
      </c>
      <c r="N883" s="57"/>
      <c r="O883" s="57"/>
      <c r="P883" s="57"/>
      <c r="Q883" s="57"/>
      <c r="R883" s="57"/>
    </row>
    <row r="884" spans="1:18" x14ac:dyDescent="0.2">
      <c r="A884" s="78"/>
      <c r="B884" s="79">
        <f t="shared" si="13"/>
        <v>868</v>
      </c>
      <c r="C884" s="80" t="s">
        <v>911</v>
      </c>
      <c r="D884" s="81" t="str">
        <f>+"Torre de anclaje, retención intermedia y terminal (15°) Tipo R"&amp;IF(MID(C884,3,3)="220","C",IF(MID(C884,3,3)="138","S",""))&amp;IF(MID(C884,10,1)="D",2,1)&amp;RIGHT(C884,2)</f>
        <v>Torre de anclaje, retención intermedia y terminal (15°) Tipo R1+3</v>
      </c>
      <c r="E884" s="82" t="s">
        <v>44</v>
      </c>
      <c r="F884" s="83">
        <v>0</v>
      </c>
      <c r="G884" s="84">
        <f>VLOOKUP(C884,'[10]Resumen Peso'!$B$1:$D$65536,3,0)*$C$14</f>
        <v>11959.735897664017</v>
      </c>
      <c r="H884" s="91"/>
      <c r="I884" s="86"/>
      <c r="J884" s="87">
        <f>+VLOOKUP(C884,'[10]Resumen Peso'!$B$1:$D$65536,3,0)</f>
        <v>7425.6719246090997</v>
      </c>
      <c r="N884" s="57"/>
      <c r="O884" s="57"/>
      <c r="P884" s="57"/>
      <c r="Q884" s="57"/>
      <c r="R884" s="57"/>
    </row>
    <row r="885" spans="1:18" x14ac:dyDescent="0.2">
      <c r="A885" s="78"/>
      <c r="B885" s="79">
        <f t="shared" si="13"/>
        <v>869</v>
      </c>
      <c r="C885" s="80" t="s">
        <v>912</v>
      </c>
      <c r="D885" s="81" t="str">
        <f>+"Torre de suspensión tipo S"&amp;IF(MID(C885,3,3)="220","C",IF(MID(C885,3,3)="138","S",""))&amp;IF(MID(C885,10,1)="D",2,1)&amp;" (5°)Tipo S"&amp;IF(MID(C885,3,3)="220","C",IF(MID(C885,3,3)="138","S",""))&amp;IF(MID(C885,10,1)="D",2,1)&amp;RIGHT(C885,2)</f>
        <v>Torre de suspensión tipo S2 (5°)Tipo S2-6</v>
      </c>
      <c r="E885" s="82" t="s">
        <v>44</v>
      </c>
      <c r="F885" s="83">
        <v>0</v>
      </c>
      <c r="G885" s="84">
        <f>VLOOKUP(C885,'[10]Resumen Peso'!$B$1:$D$65536,3,0)*$C$14</f>
        <v>5531.1511694333212</v>
      </c>
      <c r="H885" s="91"/>
      <c r="I885" s="86"/>
      <c r="J885" s="87">
        <f>+VLOOKUP(C885,'[10]Resumen Peso'!$B$1:$D$65536,3,0)</f>
        <v>3434.2325199381798</v>
      </c>
      <c r="N885" s="57"/>
      <c r="O885" s="57"/>
      <c r="P885" s="57"/>
      <c r="Q885" s="57"/>
      <c r="R885" s="57"/>
    </row>
    <row r="886" spans="1:18" x14ac:dyDescent="0.2">
      <c r="A886" s="78"/>
      <c r="B886" s="79">
        <f t="shared" si="13"/>
        <v>870</v>
      </c>
      <c r="C886" s="80" t="s">
        <v>913</v>
      </c>
      <c r="D886" s="81" t="str">
        <f>+"Torre de suspensión tipo S"&amp;IF(MID(C886,3,3)="220","C",IF(MID(C886,3,3)="138","S",""))&amp;IF(MID(C886,10,1)="D",2,1)&amp;" (5°)Tipo S"&amp;IF(MID(C886,3,3)="220","C",IF(MID(C886,3,3)="138","S",""))&amp;IF(MID(C886,10,1)="D",2,1)&amp;RIGHT(C886,2)</f>
        <v>Torre de suspensión tipo S2 (5°)Tipo S2-3</v>
      </c>
      <c r="E886" s="82" t="s">
        <v>44</v>
      </c>
      <c r="F886" s="83">
        <v>0</v>
      </c>
      <c r="G886" s="84">
        <f>VLOOKUP(C886,'[10]Resumen Peso'!$B$1:$D$65536,3,0)*$C$14</f>
        <v>6328.4342208831695</v>
      </c>
      <c r="H886" s="91"/>
      <c r="I886" s="86"/>
      <c r="J886" s="87">
        <f>+VLOOKUP(C886,'[10]Resumen Peso'!$B$1:$D$65536,3,0)</f>
        <v>3929.2570273166561</v>
      </c>
      <c r="N886" s="57"/>
      <c r="O886" s="57"/>
      <c r="P886" s="57"/>
      <c r="Q886" s="57"/>
      <c r="R886" s="57"/>
    </row>
    <row r="887" spans="1:18" x14ac:dyDescent="0.2">
      <c r="A887" s="78"/>
      <c r="B887" s="79">
        <f t="shared" si="13"/>
        <v>871</v>
      </c>
      <c r="C887" s="80" t="s">
        <v>914</v>
      </c>
      <c r="D887" s="81" t="str">
        <f>+"Torre de suspensión tipo S"&amp;IF(MID(C887,3,3)="220","C",IF(MID(C887,3,3)="138","S",""))&amp;IF(MID(C887,10,1)="D",2,1)&amp;" (5°)Tipo S"&amp;IF(MID(C887,3,3)="220","C",IF(MID(C887,3,3)="138","S",""))&amp;IF(MID(C887,10,1)="D",2,1)&amp;RIGHT(C887,2)</f>
        <v>Torre de suspensión tipo S2 (5°)Tipo S2±0</v>
      </c>
      <c r="E887" s="82" t="s">
        <v>44</v>
      </c>
      <c r="F887" s="83">
        <v>0</v>
      </c>
      <c r="G887" s="84">
        <f>VLOOKUP(C887,'[10]Resumen Peso'!$B$1:$D$65536,3,0)*$C$14</f>
        <v>7118.5986736593577</v>
      </c>
      <c r="H887" s="91"/>
      <c r="I887" s="86"/>
      <c r="J887" s="87">
        <f>+VLOOKUP(C887,'[10]Resumen Peso'!$B$1:$D$65536,3,0)</f>
        <v>4419.8616730221102</v>
      </c>
      <c r="N887" s="57"/>
      <c r="O887" s="57"/>
      <c r="P887" s="57"/>
      <c r="Q887" s="57"/>
      <c r="R887" s="57"/>
    </row>
    <row r="888" spans="1:18" x14ac:dyDescent="0.2">
      <c r="A888" s="78"/>
      <c r="B888" s="79">
        <f t="shared" si="13"/>
        <v>872</v>
      </c>
      <c r="C888" s="80" t="s">
        <v>915</v>
      </c>
      <c r="D888" s="81" t="str">
        <f>+"Torre de suspensión tipo S"&amp;IF(MID(C888,3,3)="220","C",IF(MID(C888,3,3)="138","S",""))&amp;IF(MID(C888,10,1)="D",2,1)&amp;" (5°)Tipo S"&amp;IF(MID(C888,3,3)="220","C",IF(MID(C888,3,3)="138","S",""))&amp;IF(MID(C888,10,1)="D",2,1)&amp;RIGHT(C888,2)</f>
        <v>Torre de suspensión tipo S2 (5°)Tipo S2+3</v>
      </c>
      <c r="E888" s="82" t="s">
        <v>44</v>
      </c>
      <c r="F888" s="83">
        <v>0</v>
      </c>
      <c r="G888" s="84">
        <f>VLOOKUP(C888,'[10]Resumen Peso'!$B$1:$D$65536,3,0)*$C$14</f>
        <v>7901.6445277618886</v>
      </c>
      <c r="H888" s="91"/>
      <c r="I888" s="86"/>
      <c r="J888" s="87">
        <f>+VLOOKUP(C888,'[10]Resumen Peso'!$B$1:$D$65536,3,0)</f>
        <v>4906.0464570545428</v>
      </c>
      <c r="N888" s="57"/>
      <c r="O888" s="57"/>
      <c r="P888" s="57"/>
      <c r="Q888" s="57"/>
      <c r="R888" s="57"/>
    </row>
    <row r="889" spans="1:18" x14ac:dyDescent="0.2">
      <c r="A889" s="78"/>
      <c r="B889" s="79">
        <f t="shared" si="13"/>
        <v>873</v>
      </c>
      <c r="C889" s="80" t="s">
        <v>916</v>
      </c>
      <c r="D889" s="81" t="str">
        <f>+"Torre de suspensión tipo S"&amp;IF(MID(C889,3,3)="220","C",IF(MID(C889,3,3)="138","S",""))&amp;IF(MID(C889,10,1)="D",2,1)&amp;" (5°)Tipo S"&amp;IF(MID(C889,3,3)="220","C",IF(MID(C889,3,3)="138","S",""))&amp;IF(MID(C889,10,1)="D",2,1)&amp;RIGHT(C889,2)</f>
        <v>Torre de suspensión tipo S2 (5°)Tipo S2+6</v>
      </c>
      <c r="E889" s="82" t="s">
        <v>44</v>
      </c>
      <c r="F889" s="83">
        <v>0</v>
      </c>
      <c r="G889" s="84">
        <f>VLOOKUP(C889,'[10]Resumen Peso'!$B$1:$D$65536,3,0)*$C$14</f>
        <v>8684.6903818644168</v>
      </c>
      <c r="H889" s="91"/>
      <c r="I889" s="86"/>
      <c r="J889" s="87">
        <f>+VLOOKUP(C889,'[10]Resumen Peso'!$B$1:$D$65536,3,0)</f>
        <v>5392.2312410869745</v>
      </c>
      <c r="N889" s="57"/>
      <c r="O889" s="57"/>
      <c r="P889" s="57"/>
      <c r="Q889" s="57"/>
      <c r="R889" s="57"/>
    </row>
    <row r="890" spans="1:18" x14ac:dyDescent="0.2">
      <c r="A890" s="78"/>
      <c r="B890" s="79">
        <f t="shared" si="13"/>
        <v>874</v>
      </c>
      <c r="C890" s="80" t="s">
        <v>917</v>
      </c>
      <c r="D890" s="81" t="str">
        <f>+"Torre de ángulo menor tipo A"&amp;IF(MID(C890,3,3)="220","C",IF(MID(C890,3,3)="138","S",""))&amp;IF(MID(C890,10,1)="D",2,1)&amp;" (30°)Tipo A"&amp;IF(MID(C890,3,3)="220","C",IF(MID(C890,3,3)="138","S",""))&amp;IF(MID(C890,10,1)="D",2,1)&amp;RIGHT(C890,2)</f>
        <v>Torre de ángulo menor tipo A2 (30°)Tipo A2-3</v>
      </c>
      <c r="E890" s="82" t="s">
        <v>44</v>
      </c>
      <c r="F890" s="83">
        <v>0</v>
      </c>
      <c r="G890" s="84">
        <f>VLOOKUP(C890,'[10]Resumen Peso'!$B$1:$D$65536,3,0)*$C$14</f>
        <v>9736.23554074003</v>
      </c>
      <c r="H890" s="91"/>
      <c r="I890" s="86"/>
      <c r="J890" s="87">
        <f>+VLOOKUP(C890,'[10]Resumen Peso'!$B$1:$D$65536,3,0)</f>
        <v>6045.1243677024549</v>
      </c>
      <c r="N890" s="57"/>
      <c r="O890" s="57"/>
      <c r="P890" s="57"/>
      <c r="Q890" s="57"/>
      <c r="R890" s="57"/>
    </row>
    <row r="891" spans="1:18" x14ac:dyDescent="0.2">
      <c r="A891" s="78"/>
      <c r="B891" s="79">
        <f t="shared" si="13"/>
        <v>875</v>
      </c>
      <c r="C891" s="80" t="s">
        <v>918</v>
      </c>
      <c r="D891" s="81" t="str">
        <f>+"Torre de ángulo menor tipo A"&amp;IF(MID(C891,3,3)="220","C",IF(MID(C891,3,3)="138","S",""))&amp;IF(MID(C891,10,1)="D",2,1)&amp;" (30°)Tipo A"&amp;IF(MID(C891,3,3)="220","C",IF(MID(C891,3,3)="138","S",""))&amp;IF(MID(C891,10,1)="D",2,1)&amp;RIGHT(C891,2)</f>
        <v>Torre de ángulo menor tipo A2 (30°)Tipo A2±0</v>
      </c>
      <c r="E891" s="82" t="s">
        <v>44</v>
      </c>
      <c r="F891" s="83">
        <v>0</v>
      </c>
      <c r="G891" s="84">
        <f>VLOOKUP(C891,'[10]Resumen Peso'!$B$1:$D$65536,3,0)*$C$14</f>
        <v>10806.032786614905</v>
      </c>
      <c r="H891" s="91"/>
      <c r="I891" s="86"/>
      <c r="J891" s="87">
        <f>+VLOOKUP(C891,'[10]Resumen Peso'!$B$1:$D$65536,3,0)</f>
        <v>6709.3500196475634</v>
      </c>
      <c r="N891" s="57"/>
      <c r="O891" s="57"/>
      <c r="P891" s="57"/>
      <c r="Q891" s="57"/>
      <c r="R891" s="57"/>
    </row>
    <row r="892" spans="1:18" x14ac:dyDescent="0.2">
      <c r="A892" s="78"/>
      <c r="B892" s="79">
        <f t="shared" si="13"/>
        <v>876</v>
      </c>
      <c r="C892" s="80" t="s">
        <v>919</v>
      </c>
      <c r="D892" s="81" t="str">
        <f>+"Torre de ángulo menor tipo A"&amp;IF(MID(C892,3,3)="220","C",IF(MID(C892,3,3)="138","S",""))&amp;IF(MID(C892,10,1)="D",2,1)&amp;" (30°)Tipo A"&amp;IF(MID(C892,3,3)="220","C",IF(MID(C892,3,3)="138","S",""))&amp;IF(MID(C892,10,1)="D",2,1)&amp;RIGHT(C892,2)</f>
        <v>Torre de ángulo menor tipo A2 (30°)Tipo A2+3</v>
      </c>
      <c r="E892" s="82" t="s">
        <v>44</v>
      </c>
      <c r="F892" s="83">
        <v>0</v>
      </c>
      <c r="G892" s="84">
        <f>VLOOKUP(C892,'[10]Resumen Peso'!$B$1:$D$65536,3,0)*$C$14</f>
        <v>11875.830032489781</v>
      </c>
      <c r="H892" s="91"/>
      <c r="I892" s="86"/>
      <c r="J892" s="87">
        <f>+VLOOKUP(C892,'[10]Resumen Peso'!$B$1:$D$65536,3,0)</f>
        <v>7373.5756715926718</v>
      </c>
      <c r="N892" s="57"/>
      <c r="O892" s="57"/>
      <c r="P892" s="57"/>
      <c r="Q892" s="57"/>
      <c r="R892" s="57"/>
    </row>
    <row r="893" spans="1:18" x14ac:dyDescent="0.2">
      <c r="A893" s="78"/>
      <c r="B893" s="79">
        <f t="shared" si="13"/>
        <v>877</v>
      </c>
      <c r="C893" s="80" t="s">
        <v>920</v>
      </c>
      <c r="D893" s="81" t="str">
        <f>+"Torre de ángulo mayor tipo B"&amp;IF(MID(C893,3,3)="220","C",IF(MID(C893,3,3)="138","S",""))&amp;IF(MID(C893,10,1)="D",2,1)&amp;" (65°)Tipo B"&amp;IF(MID(C893,3,3)="220","C",IF(MID(C893,3,3)="138","S",""))&amp;IF(MID(C893,10,1)="D",2,1)&amp;RIGHT(C893,2)</f>
        <v>Torre de ángulo mayor tipo B2 (65°)Tipo B2-3</v>
      </c>
      <c r="E893" s="82" t="s">
        <v>44</v>
      </c>
      <c r="F893" s="83">
        <v>0</v>
      </c>
      <c r="G893" s="84">
        <f>VLOOKUP(C893,'[10]Resumen Peso'!$B$1:$D$65536,3,0)*$C$14</f>
        <v>13138.968816982773</v>
      </c>
      <c r="H893" s="91"/>
      <c r="I893" s="86"/>
      <c r="J893" s="87">
        <f>+VLOOKUP(C893,'[10]Resumen Peso'!$B$1:$D$65536,3,0)</f>
        <v>8157.8450140893165</v>
      </c>
      <c r="N893" s="57"/>
      <c r="O893" s="57"/>
      <c r="P893" s="57"/>
      <c r="Q893" s="57"/>
      <c r="R893" s="57"/>
    </row>
    <row r="894" spans="1:18" x14ac:dyDescent="0.2">
      <c r="A894" s="78"/>
      <c r="B894" s="79">
        <f t="shared" si="13"/>
        <v>878</v>
      </c>
      <c r="C894" s="80" t="s">
        <v>921</v>
      </c>
      <c r="D894" s="81" t="str">
        <f>+"Torre de ángulo mayor tipo B"&amp;IF(MID(C894,3,3)="220","C",IF(MID(C894,3,3)="138","S",""))&amp;IF(MID(C894,10,1)="D",2,1)&amp;" (65°)Tipo B"&amp;IF(MID(C894,3,3)="220","C",IF(MID(C894,3,3)="138","S",""))&amp;IF(MID(C894,10,1)="D",2,1)&amp;RIGHT(C894,2)</f>
        <v>Torre de ángulo mayor tipo B2 (65°)Tipo B2±0</v>
      </c>
      <c r="E894" s="82" t="s">
        <v>44</v>
      </c>
      <c r="F894" s="83">
        <v>0</v>
      </c>
      <c r="G894" s="84">
        <f>VLOOKUP(C894,'[10]Resumen Peso'!$B$1:$D$65536,3,0)*$C$14</f>
        <v>14631.368393076584</v>
      </c>
      <c r="H894" s="91"/>
      <c r="I894" s="86"/>
      <c r="J894" s="87">
        <f>+VLOOKUP(C894,'[10]Resumen Peso'!$B$1:$D$65536,3,0)</f>
        <v>9084.4599266028017</v>
      </c>
      <c r="N894" s="57"/>
      <c r="O894" s="57"/>
      <c r="P894" s="57"/>
      <c r="Q894" s="57"/>
      <c r="R894" s="57"/>
    </row>
    <row r="895" spans="1:18" x14ac:dyDescent="0.2">
      <c r="A895" s="78"/>
      <c r="B895" s="79">
        <f t="shared" si="13"/>
        <v>879</v>
      </c>
      <c r="C895" s="80" t="s">
        <v>922</v>
      </c>
      <c r="D895" s="81" t="str">
        <f>+"Torre de ángulo mayor tipo B"&amp;IF(MID(C895,3,3)="220","C",IF(MID(C895,3,3)="138","S",""))&amp;IF(MID(C895,10,1)="D",2,1)&amp;" (65°)Tipo B"&amp;IF(MID(C895,3,3)="220","C",IF(MID(C895,3,3)="138","S",""))&amp;IF(MID(C895,10,1)="D",2,1)&amp;RIGHT(C895,2)</f>
        <v>Torre de ángulo mayor tipo B2 (65°)Tipo B2+3</v>
      </c>
      <c r="E895" s="82" t="s">
        <v>44</v>
      </c>
      <c r="F895" s="83">
        <v>0</v>
      </c>
      <c r="G895" s="84">
        <f>VLOOKUP(C895,'[10]Resumen Peso'!$B$1:$D$65536,3,0)*$C$14</f>
        <v>16387.132600245775</v>
      </c>
      <c r="H895" s="91"/>
      <c r="I895" s="86"/>
      <c r="J895" s="87">
        <f>+VLOOKUP(C895,'[10]Resumen Peso'!$B$1:$D$65536,3,0)</f>
        <v>10174.595117795139</v>
      </c>
      <c r="N895" s="57"/>
      <c r="O895" s="57"/>
      <c r="P895" s="57"/>
      <c r="Q895" s="57"/>
      <c r="R895" s="57"/>
    </row>
    <row r="896" spans="1:18" x14ac:dyDescent="0.2">
      <c r="A896" s="78"/>
      <c r="B896" s="79">
        <f t="shared" si="13"/>
        <v>880</v>
      </c>
      <c r="C896" s="80" t="s">
        <v>923</v>
      </c>
      <c r="D896" s="81" t="str">
        <f>+"Torre de anclaje, retención intermedia y terminal (15°) Tipo R"&amp;IF(MID(C896,3,3)="220","C",IF(MID(C896,3,3)="138","S",""))&amp;IF(MID(C896,10,1)="D",2,1)&amp;RIGHT(C896,2)</f>
        <v>Torre de anclaje, retención intermedia y terminal (15°) Tipo R2-3</v>
      </c>
      <c r="E896" s="82" t="s">
        <v>44</v>
      </c>
      <c r="F896" s="83">
        <v>0</v>
      </c>
      <c r="G896" s="84">
        <f>VLOOKUP(C896,'[10]Resumen Peso'!$B$1:$D$65536,3,0)*$C$14</f>
        <v>16917.270971232116</v>
      </c>
      <c r="H896" s="91"/>
      <c r="I896" s="86"/>
      <c r="J896" s="87">
        <f>+VLOOKUP(C896,'[10]Resumen Peso'!$B$1:$D$65536,3,0)</f>
        <v>10503.752354315737</v>
      </c>
      <c r="N896" s="57"/>
      <c r="O896" s="57"/>
      <c r="P896" s="57"/>
      <c r="Q896" s="57"/>
      <c r="R896" s="57"/>
    </row>
    <row r="897" spans="1:18" x14ac:dyDescent="0.2">
      <c r="A897" s="78"/>
      <c r="B897" s="79">
        <f t="shared" si="13"/>
        <v>881</v>
      </c>
      <c r="C897" s="80" t="s">
        <v>924</v>
      </c>
      <c r="D897" s="81" t="str">
        <f>+"Torre de anclaje, retención intermedia y terminal (15°) Tipo R"&amp;IF(MID(C897,3,3)="220","C",IF(MID(C897,3,3)="138","S",""))&amp;IF(MID(C897,10,1)="D",2,1)&amp;RIGHT(C897,2)</f>
        <v>Torre de anclaje, retención intermedia y terminal (15°) Tipo R2±0</v>
      </c>
      <c r="E897" s="82" t="s">
        <v>44</v>
      </c>
      <c r="F897" s="83">
        <v>0</v>
      </c>
      <c r="G897" s="84">
        <f>VLOOKUP(C897,'[10]Resumen Peso'!$B$1:$D$65536,3,0)*$C$14</f>
        <v>18859.833858675716</v>
      </c>
      <c r="H897" s="91"/>
      <c r="I897" s="86"/>
      <c r="J897" s="87">
        <f>+VLOOKUP(C897,'[10]Resumen Peso'!$B$1:$D$65536,3,0)</f>
        <v>11709.868845391011</v>
      </c>
      <c r="N897" s="57"/>
      <c r="O897" s="57"/>
      <c r="P897" s="57"/>
      <c r="Q897" s="57"/>
      <c r="R897" s="57"/>
    </row>
    <row r="898" spans="1:18" x14ac:dyDescent="0.2">
      <c r="A898" s="78"/>
      <c r="B898" s="79">
        <f t="shared" si="13"/>
        <v>882</v>
      </c>
      <c r="C898" s="80" t="s">
        <v>925</v>
      </c>
      <c r="D898" s="81" t="str">
        <f>+"Torre de anclaje, retención intermedia y terminal (15°) Tipo R"&amp;IF(MID(C898,3,3)="220","C",IF(MID(C898,3,3)="138","S",""))&amp;IF(MID(C898,10,1)="D",2,1)&amp;RIGHT(C898,2)</f>
        <v>Torre de anclaje, retención intermedia y terminal (15°) Tipo R2+3</v>
      </c>
      <c r="E898" s="82" t="s">
        <v>44</v>
      </c>
      <c r="F898" s="83">
        <v>0</v>
      </c>
      <c r="G898" s="84">
        <f>VLOOKUP(C898,'[10]Resumen Peso'!$B$1:$D$65536,3,0)*$C$14</f>
        <v>20802.396746119313</v>
      </c>
      <c r="H898" s="91"/>
      <c r="I898" s="86"/>
      <c r="J898" s="87">
        <f>+VLOOKUP(C898,'[10]Resumen Peso'!$B$1:$D$65536,3,0)</f>
        <v>12915.985336466285</v>
      </c>
      <c r="N898" s="57"/>
      <c r="O898" s="57"/>
      <c r="P898" s="57"/>
      <c r="Q898" s="57"/>
      <c r="R898" s="57"/>
    </row>
    <row r="899" spans="1:18" x14ac:dyDescent="0.2">
      <c r="A899" s="78"/>
      <c r="B899" s="79">
        <f t="shared" si="13"/>
        <v>883</v>
      </c>
      <c r="C899" s="80" t="s">
        <v>926</v>
      </c>
      <c r="D899" s="81" t="str">
        <f>+"Torre de suspensión tipo S"&amp;IF(MID(C899,3,3)="220","C",IF(MID(C899,3,3)="138","S",""))&amp;IF(MID(C899,10,1)="D",2,1)&amp;" (5°)Tipo S"&amp;IF(MID(C899,3,3)="220","C",IF(MID(C899,3,3)="138","S",""))&amp;IF(MID(C899,10,1)="D",2,1)&amp;RIGHT(C899,2)</f>
        <v>Torre de suspensión tipo S2 (5°)Tipo S2-6</v>
      </c>
      <c r="E899" s="82" t="s">
        <v>44</v>
      </c>
      <c r="F899" s="83">
        <v>0</v>
      </c>
      <c r="G899" s="84">
        <f>VLOOKUP(C899,'[10]Resumen Peso'!$B$1:$D$65536,3,0)*$C$14</f>
        <v>4462.7951808157595</v>
      </c>
      <c r="H899" s="91"/>
      <c r="I899" s="86"/>
      <c r="J899" s="87">
        <f>+VLOOKUP(C899,'[10]Resumen Peso'!$B$1:$D$65536,3,0)</f>
        <v>2770.9017291876116</v>
      </c>
      <c r="N899" s="57"/>
      <c r="O899" s="57"/>
      <c r="P899" s="57"/>
      <c r="Q899" s="57"/>
      <c r="R899" s="57"/>
    </row>
    <row r="900" spans="1:18" x14ac:dyDescent="0.2">
      <c r="A900" s="78"/>
      <c r="B900" s="79">
        <f t="shared" si="13"/>
        <v>884</v>
      </c>
      <c r="C900" s="80" t="s">
        <v>927</v>
      </c>
      <c r="D900" s="81" t="str">
        <f>+"Torre de suspensión tipo S"&amp;IF(MID(C900,3,3)="220","C",IF(MID(C900,3,3)="138","S",""))&amp;IF(MID(C900,10,1)="D",2,1)&amp;" (5°)Tipo S"&amp;IF(MID(C900,3,3)="220","C",IF(MID(C900,3,3)="138","S",""))&amp;IF(MID(C900,10,1)="D",2,1)&amp;RIGHT(C900,2)</f>
        <v>Torre de suspensión tipo S2 (5°)Tipo S2-3</v>
      </c>
      <c r="E900" s="82" t="s">
        <v>44</v>
      </c>
      <c r="F900" s="83">
        <v>0</v>
      </c>
      <c r="G900" s="84">
        <f>VLOOKUP(C900,'[10]Resumen Peso'!$B$1:$D$65536,3,0)*$C$14</f>
        <v>5106.0809726450589</v>
      </c>
      <c r="H900" s="91"/>
      <c r="I900" s="86"/>
      <c r="J900" s="87">
        <f>+VLOOKUP(C900,'[10]Resumen Peso'!$B$1:$D$65536,3,0)</f>
        <v>3170.3109874488891</v>
      </c>
      <c r="N900" s="57"/>
      <c r="O900" s="57"/>
      <c r="P900" s="57"/>
      <c r="Q900" s="57"/>
      <c r="R900" s="57"/>
    </row>
    <row r="901" spans="1:18" x14ac:dyDescent="0.2">
      <c r="A901" s="78"/>
      <c r="B901" s="79">
        <f t="shared" si="13"/>
        <v>885</v>
      </c>
      <c r="C901" s="80" t="s">
        <v>928</v>
      </c>
      <c r="D901" s="81" t="str">
        <f>+"Torre de suspensión tipo S"&amp;IF(MID(C901,3,3)="220","C",IF(MID(C901,3,3)="138","S",""))&amp;IF(MID(C901,10,1)="D",2,1)&amp;" (5°)Tipo S"&amp;IF(MID(C901,3,3)="220","C",IF(MID(C901,3,3)="138","S",""))&amp;IF(MID(C901,10,1)="D",2,1)&amp;RIGHT(C901,2)</f>
        <v>Torre de suspensión tipo S2 (5°)Tipo S2±0</v>
      </c>
      <c r="E901" s="82" t="s">
        <v>44</v>
      </c>
      <c r="F901" s="83">
        <v>0</v>
      </c>
      <c r="G901" s="84">
        <f>VLOOKUP(C901,'[10]Resumen Peso'!$B$1:$D$65536,3,0)*$C$14</f>
        <v>5743.6231413330233</v>
      </c>
      <c r="H901" s="91"/>
      <c r="I901" s="86"/>
      <c r="J901" s="87">
        <f>+VLOOKUP(C901,'[10]Resumen Peso'!$B$1:$D$65536,3,0)</f>
        <v>3566.1540916185477</v>
      </c>
      <c r="N901" s="57"/>
      <c r="O901" s="57"/>
      <c r="P901" s="57"/>
      <c r="Q901" s="57"/>
      <c r="R901" s="57"/>
    </row>
    <row r="902" spans="1:18" x14ac:dyDescent="0.2">
      <c r="A902" s="78"/>
      <c r="B902" s="79">
        <f t="shared" si="13"/>
        <v>886</v>
      </c>
      <c r="C902" s="80" t="s">
        <v>929</v>
      </c>
      <c r="D902" s="81" t="str">
        <f>+"Torre de suspensión tipo S"&amp;IF(MID(C902,3,3)="220","C",IF(MID(C902,3,3)="138","S",""))&amp;IF(MID(C902,10,1)="D",2,1)&amp;" (5°)Tipo S"&amp;IF(MID(C902,3,3)="220","C",IF(MID(C902,3,3)="138","S",""))&amp;IF(MID(C902,10,1)="D",2,1)&amp;RIGHT(C902,2)</f>
        <v>Torre de suspensión tipo S2 (5°)Tipo S2+3</v>
      </c>
      <c r="E902" s="82" t="s">
        <v>44</v>
      </c>
      <c r="F902" s="83">
        <v>0</v>
      </c>
      <c r="G902" s="84">
        <f>VLOOKUP(C902,'[10]Resumen Peso'!$B$1:$D$65536,3,0)*$C$14</f>
        <v>6375.4216868796566</v>
      </c>
      <c r="H902" s="91"/>
      <c r="I902" s="86"/>
      <c r="J902" s="87">
        <f>+VLOOKUP(C902,'[10]Resumen Peso'!$B$1:$D$65536,3,0)</f>
        <v>3958.4310416965882</v>
      </c>
      <c r="N902" s="57"/>
      <c r="O902" s="57"/>
      <c r="P902" s="57"/>
      <c r="Q902" s="57"/>
      <c r="R902" s="57"/>
    </row>
    <row r="903" spans="1:18" x14ac:dyDescent="0.2">
      <c r="A903" s="78"/>
      <c r="B903" s="79">
        <f t="shared" si="13"/>
        <v>887</v>
      </c>
      <c r="C903" s="80" t="s">
        <v>930</v>
      </c>
      <c r="D903" s="81" t="str">
        <f>+"Torre de suspensión tipo S"&amp;IF(MID(C903,3,3)="220","C",IF(MID(C903,3,3)="138","S",""))&amp;IF(MID(C903,10,1)="D",2,1)&amp;" (5°)Tipo S"&amp;IF(MID(C903,3,3)="220","C",IF(MID(C903,3,3)="138","S",""))&amp;IF(MID(C903,10,1)="D",2,1)&amp;RIGHT(C903,2)</f>
        <v>Torre de suspensión tipo S2 (5°)Tipo S2+6</v>
      </c>
      <c r="E903" s="82" t="s">
        <v>44</v>
      </c>
      <c r="F903" s="83">
        <v>0</v>
      </c>
      <c r="G903" s="84">
        <f>VLOOKUP(C903,'[10]Resumen Peso'!$B$1:$D$65536,3,0)*$C$14</f>
        <v>7007.220232426288</v>
      </c>
      <c r="H903" s="91"/>
      <c r="I903" s="86"/>
      <c r="J903" s="87">
        <f>+VLOOKUP(C903,'[10]Resumen Peso'!$B$1:$D$65536,3,0)</f>
        <v>4350.7079917746278</v>
      </c>
      <c r="N903" s="57"/>
      <c r="O903" s="57"/>
      <c r="P903" s="57"/>
      <c r="Q903" s="57"/>
      <c r="R903" s="57"/>
    </row>
    <row r="904" spans="1:18" x14ac:dyDescent="0.2">
      <c r="A904" s="78"/>
      <c r="B904" s="79">
        <f t="shared" si="13"/>
        <v>888</v>
      </c>
      <c r="C904" s="80" t="s">
        <v>931</v>
      </c>
      <c r="D904" s="81" t="str">
        <f>+"Torre de ángulo menor tipo A"&amp;IF(MID(C904,3,3)="220","C",IF(MID(C904,3,3)="138","S",""))&amp;IF(MID(C904,10,1)="D",2,1)&amp;" (30°)Tipo A"&amp;IF(MID(C904,3,3)="220","C",IF(MID(C904,3,3)="138","S",""))&amp;IF(MID(C904,10,1)="D",2,1)&amp;RIGHT(C904,2)</f>
        <v>Torre de ángulo menor tipo A2 (30°)Tipo A2-3</v>
      </c>
      <c r="E904" s="82" t="s">
        <v>44</v>
      </c>
      <c r="F904" s="83">
        <v>0</v>
      </c>
      <c r="G904" s="84">
        <f>VLOOKUP(C904,'[10]Resumen Peso'!$B$1:$D$65536,3,0)*$C$14</f>
        <v>7855.6567556177215</v>
      </c>
      <c r="H904" s="91"/>
      <c r="I904" s="86"/>
      <c r="J904" s="87">
        <f>+VLOOKUP(C904,'[10]Resumen Peso'!$B$1:$D$65536,3,0)</f>
        <v>4877.4931418803371</v>
      </c>
      <c r="N904" s="57"/>
      <c r="O904" s="57"/>
      <c r="P904" s="57"/>
      <c r="Q904" s="57"/>
      <c r="R904" s="57"/>
    </row>
    <row r="905" spans="1:18" x14ac:dyDescent="0.2">
      <c r="A905" s="78"/>
      <c r="B905" s="79">
        <f t="shared" si="13"/>
        <v>889</v>
      </c>
      <c r="C905" s="80" t="s">
        <v>932</v>
      </c>
      <c r="D905" s="81" t="str">
        <f>+"Torre de ángulo menor tipo A"&amp;IF(MID(C905,3,3)="220","C",IF(MID(C905,3,3)="138","S",""))&amp;IF(MID(C905,10,1)="D",2,1)&amp;" (30°)Tipo A"&amp;IF(MID(C905,3,3)="220","C",IF(MID(C905,3,3)="138","S",""))&amp;IF(MID(C905,10,1)="D",2,1)&amp;RIGHT(C905,2)</f>
        <v>Torre de ángulo menor tipo A2 (30°)Tipo A2±0</v>
      </c>
      <c r="E905" s="82" t="s">
        <v>44</v>
      </c>
      <c r="F905" s="83">
        <v>0</v>
      </c>
      <c r="G905" s="84">
        <f>VLOOKUP(C905,'[10]Resumen Peso'!$B$1:$D$65536,3,0)*$C$14</f>
        <v>8718.8199285435294</v>
      </c>
      <c r="H905" s="91"/>
      <c r="I905" s="86"/>
      <c r="J905" s="87">
        <f>+VLOOKUP(C905,'[10]Resumen Peso'!$B$1:$D$65536,3,0)</f>
        <v>5413.4219110769554</v>
      </c>
      <c r="N905" s="57"/>
      <c r="O905" s="57"/>
      <c r="P905" s="57"/>
      <c r="Q905" s="57"/>
      <c r="R905" s="57"/>
    </row>
    <row r="906" spans="1:18" x14ac:dyDescent="0.2">
      <c r="A906" s="78"/>
      <c r="B906" s="79">
        <f t="shared" si="13"/>
        <v>890</v>
      </c>
      <c r="C906" s="80" t="s">
        <v>933</v>
      </c>
      <c r="D906" s="81" t="str">
        <f>+"Torre de ángulo menor tipo A"&amp;IF(MID(C906,3,3)="220","C",IF(MID(C906,3,3)="138","S",""))&amp;IF(MID(C906,10,1)="D",2,1)&amp;" (30°)Tipo A"&amp;IF(MID(C906,3,3)="220","C",IF(MID(C906,3,3)="138","S",""))&amp;IF(MID(C906,10,1)="D",2,1)&amp;RIGHT(C906,2)</f>
        <v>Torre de ángulo menor tipo A2 (30°)Tipo A2+3</v>
      </c>
      <c r="E906" s="82" t="s">
        <v>44</v>
      </c>
      <c r="F906" s="83">
        <v>0</v>
      </c>
      <c r="G906" s="84">
        <f>VLOOKUP(C906,'[10]Resumen Peso'!$B$1:$D$65536,3,0)*$C$14</f>
        <v>9581.9831014693391</v>
      </c>
      <c r="H906" s="91"/>
      <c r="I906" s="86"/>
      <c r="J906" s="87">
        <f>+VLOOKUP(C906,'[10]Resumen Peso'!$B$1:$D$65536,3,0)</f>
        <v>5949.3506802735737</v>
      </c>
      <c r="N906" s="57"/>
      <c r="O906" s="57"/>
      <c r="P906" s="57"/>
      <c r="Q906" s="57"/>
      <c r="R906" s="57"/>
    </row>
    <row r="907" spans="1:18" x14ac:dyDescent="0.2">
      <c r="A907" s="78"/>
      <c r="B907" s="79">
        <f t="shared" si="13"/>
        <v>891</v>
      </c>
      <c r="C907" s="80" t="s">
        <v>934</v>
      </c>
      <c r="D907" s="81" t="str">
        <f>+"Torre de ángulo mayor tipo B"&amp;IF(MID(C907,3,3)="220","C",IF(MID(C907,3,3)="138","S",""))&amp;IF(MID(C907,10,1)="D",2,1)&amp;" (65°)Tipo B"&amp;IF(MID(C907,3,3)="220","C",IF(MID(C907,3,3)="138","S",""))&amp;IF(MID(C907,10,1)="D",2,1)&amp;RIGHT(C907,2)</f>
        <v>Torre de ángulo mayor tipo B2 (65°)Tipo B2-3</v>
      </c>
      <c r="E907" s="82" t="s">
        <v>44</v>
      </c>
      <c r="F907" s="83">
        <v>0</v>
      </c>
      <c r="G907" s="84">
        <f>VLOOKUP(C907,'[10]Resumen Peso'!$B$1:$D$65536,3,0)*$C$14</f>
        <v>10601.143400556652</v>
      </c>
      <c r="H907" s="91"/>
      <c r="I907" s="86"/>
      <c r="J907" s="87">
        <f>+VLOOKUP(C907,'[10]Resumen Peso'!$B$1:$D$65536,3,0)</f>
        <v>6582.136394303182</v>
      </c>
      <c r="N907" s="57"/>
      <c r="O907" s="57"/>
      <c r="P907" s="57"/>
      <c r="Q907" s="57"/>
      <c r="R907" s="57"/>
    </row>
    <row r="908" spans="1:18" x14ac:dyDescent="0.2">
      <c r="A908" s="78"/>
      <c r="B908" s="79">
        <f t="shared" si="13"/>
        <v>892</v>
      </c>
      <c r="C908" s="80" t="s">
        <v>935</v>
      </c>
      <c r="D908" s="81" t="str">
        <f>+"Torre de ángulo mayor tipo B"&amp;IF(MID(C908,3,3)="220","C",IF(MID(C908,3,3)="138","S",""))&amp;IF(MID(C908,10,1)="D",2,1)&amp;" (65°)Tipo B"&amp;IF(MID(C908,3,3)="220","C",IF(MID(C908,3,3)="138","S",""))&amp;IF(MID(C908,10,1)="D",2,1)&amp;RIGHT(C908,2)</f>
        <v>Torre de ángulo mayor tipo B2 (65°)Tipo B2±0</v>
      </c>
      <c r="E908" s="82" t="s">
        <v>44</v>
      </c>
      <c r="F908" s="83">
        <v>0</v>
      </c>
      <c r="G908" s="84">
        <f>VLOOKUP(C908,'[10]Resumen Peso'!$B$1:$D$65536,3,0)*$C$14</f>
        <v>11805.28218324794</v>
      </c>
      <c r="H908" s="91"/>
      <c r="I908" s="86"/>
      <c r="J908" s="87">
        <f>+VLOOKUP(C908,'[10]Resumen Peso'!$B$1:$D$65536,3,0)</f>
        <v>7329.7732675981979</v>
      </c>
      <c r="N908" s="57"/>
      <c r="O908" s="57"/>
      <c r="P908" s="57"/>
      <c r="Q908" s="57"/>
      <c r="R908" s="57"/>
    </row>
    <row r="909" spans="1:18" x14ac:dyDescent="0.2">
      <c r="A909" s="78"/>
      <c r="B909" s="79">
        <f t="shared" si="13"/>
        <v>893</v>
      </c>
      <c r="C909" s="80" t="s">
        <v>936</v>
      </c>
      <c r="D909" s="81" t="str">
        <f>+"Torre de ángulo mayor tipo B"&amp;IF(MID(C909,3,3)="220","C",IF(MID(C909,3,3)="138","S",""))&amp;IF(MID(C909,10,1)="D",2,1)&amp;" (65°)Tipo B"&amp;IF(MID(C909,3,3)="220","C",IF(MID(C909,3,3)="138","S",""))&amp;IF(MID(C909,10,1)="D",2,1)&amp;RIGHT(C909,2)</f>
        <v>Torre de ángulo mayor tipo B2 (65°)Tipo B2+3</v>
      </c>
      <c r="E909" s="82" t="s">
        <v>44</v>
      </c>
      <c r="F909" s="83">
        <v>0</v>
      </c>
      <c r="G909" s="84">
        <f>VLOOKUP(C909,'[10]Resumen Peso'!$B$1:$D$65536,3,0)*$C$14</f>
        <v>13221.916045237693</v>
      </c>
      <c r="H909" s="91"/>
      <c r="I909" s="86"/>
      <c r="J909" s="87">
        <f>+VLOOKUP(C909,'[10]Resumen Peso'!$B$1:$D$65536,3,0)</f>
        <v>8209.346059709982</v>
      </c>
      <c r="N909" s="57"/>
      <c r="O909" s="57"/>
      <c r="P909" s="57"/>
      <c r="Q909" s="57"/>
      <c r="R909" s="57"/>
    </row>
    <row r="910" spans="1:18" x14ac:dyDescent="0.2">
      <c r="A910" s="78"/>
      <c r="B910" s="79">
        <f t="shared" si="13"/>
        <v>894</v>
      </c>
      <c r="C910" s="80" t="s">
        <v>937</v>
      </c>
      <c r="D910" s="81" t="str">
        <f>+"Torre de anclaje, retención intermedia y terminal (15°) Tipo R"&amp;IF(MID(C910,3,3)="220","C",IF(MID(C910,3,3)="138","S",""))&amp;IF(MID(C910,10,1)="D",2,1)&amp;RIGHT(C910,2)</f>
        <v>Torre de anclaje, retención intermedia y terminal (15°) Tipo R2-3</v>
      </c>
      <c r="E910" s="82" t="s">
        <v>44</v>
      </c>
      <c r="F910" s="83">
        <v>0</v>
      </c>
      <c r="G910" s="84">
        <f>VLOOKUP(C910,'[10]Resumen Peso'!$B$1:$D$65536,3,0)*$C$14</f>
        <v>13649.656834583313</v>
      </c>
      <c r="H910" s="91"/>
      <c r="I910" s="86"/>
      <c r="J910" s="87">
        <f>+VLOOKUP(C910,'[10]Resumen Peso'!$B$1:$D$65536,3,0)</f>
        <v>8474.9257345148653</v>
      </c>
      <c r="N910" s="57"/>
      <c r="O910" s="57"/>
      <c r="P910" s="57"/>
      <c r="Q910" s="57"/>
      <c r="R910" s="57"/>
    </row>
    <row r="911" spans="1:18" x14ac:dyDescent="0.2">
      <c r="A911" s="78"/>
      <c r="B911" s="79">
        <f t="shared" si="13"/>
        <v>895</v>
      </c>
      <c r="C911" s="80" t="s">
        <v>938</v>
      </c>
      <c r="D911" s="81" t="str">
        <f>+"Torre de anclaje, retención intermedia y terminal (15°) Tipo R"&amp;IF(MID(C911,3,3)="220","C",IF(MID(C911,3,3)="138","S",""))&amp;IF(MID(C911,10,1)="D",2,1)&amp;RIGHT(C911,2)</f>
        <v>Torre de anclaje, retención intermedia y terminal (15°) Tipo R2±0</v>
      </c>
      <c r="E911" s="82" t="s">
        <v>44</v>
      </c>
      <c r="F911" s="83">
        <v>0</v>
      </c>
      <c r="G911" s="84">
        <f>VLOOKUP(C911,'[10]Resumen Peso'!$B$1:$D$65536,3,0)*$C$14</f>
        <v>15217.008734206593</v>
      </c>
      <c r="H911" s="91"/>
      <c r="I911" s="86"/>
      <c r="J911" s="87">
        <f>+VLOOKUP(C911,'[10]Resumen Peso'!$B$1:$D$65536,3,0)</f>
        <v>9448.0777419340757</v>
      </c>
      <c r="N911" s="57"/>
      <c r="O911" s="57"/>
      <c r="P911" s="57"/>
      <c r="Q911" s="57"/>
      <c r="R911" s="57"/>
    </row>
    <row r="912" spans="1:18" x14ac:dyDescent="0.2">
      <c r="A912" s="78"/>
      <c r="B912" s="79">
        <f t="shared" si="13"/>
        <v>896</v>
      </c>
      <c r="C912" s="80" t="s">
        <v>939</v>
      </c>
      <c r="D912" s="81" t="str">
        <f>+"Torre de anclaje, retención intermedia y terminal (15°) Tipo R"&amp;IF(MID(C912,3,3)="220","C",IF(MID(C912,3,3)="138","S",""))&amp;IF(MID(C912,10,1)="D",2,1)&amp;RIGHT(C912,2)</f>
        <v>Torre de anclaje, retención intermedia y terminal (15°) Tipo R2+3</v>
      </c>
      <c r="E912" s="82" t="s">
        <v>44</v>
      </c>
      <c r="F912" s="83">
        <v>0</v>
      </c>
      <c r="G912" s="84">
        <f>VLOOKUP(C912,'[10]Resumen Peso'!$B$1:$D$65536,3,0)*$C$14</f>
        <v>16784.360633829874</v>
      </c>
      <c r="H912" s="91"/>
      <c r="I912" s="86"/>
      <c r="J912" s="87">
        <f>+VLOOKUP(C912,'[10]Resumen Peso'!$B$1:$D$65536,3,0)</f>
        <v>10421.229749353286</v>
      </c>
      <c r="N912" s="57"/>
      <c r="O912" s="57"/>
      <c r="P912" s="57"/>
      <c r="Q912" s="57"/>
      <c r="R912" s="57"/>
    </row>
    <row r="913" spans="1:18" x14ac:dyDescent="0.2">
      <c r="A913" s="78"/>
      <c r="B913" s="79">
        <f t="shared" si="13"/>
        <v>897</v>
      </c>
      <c r="C913" s="80" t="s">
        <v>940</v>
      </c>
      <c r="D913" s="81" t="str">
        <f>+"Torre de suspensión tipo S"&amp;IF(MID(C913,3,3)="220","C",IF(MID(C913,3,3)="138","S",""))&amp;IF(MID(C913,10,1)="D",2,1)&amp;" (5°)Tipo S"&amp;IF(MID(C913,3,3)="220","C",IF(MID(C913,3,3)="138","S",""))&amp;IF(MID(C913,10,1)="D",2,1)&amp;RIGHT(C913,2)</f>
        <v>Torre de suspensión tipo S2 (5°)Tipo S2-6</v>
      </c>
      <c r="E913" s="82" t="s">
        <v>44</v>
      </c>
      <c r="F913" s="83">
        <v>0</v>
      </c>
      <c r="G913" s="84">
        <f>VLOOKUP(C913,'[10]Resumen Peso'!$B$1:$D$65536,3,0)*$C$14</f>
        <v>3948.4133093159649</v>
      </c>
      <c r="H913" s="91"/>
      <c r="I913" s="86"/>
      <c r="J913" s="87">
        <f>+VLOOKUP(C913,'[10]Resumen Peso'!$B$1:$D$65536,3,0)</f>
        <v>2451.5275344388829</v>
      </c>
      <c r="N913" s="57"/>
      <c r="O913" s="57"/>
      <c r="P913" s="57"/>
      <c r="Q913" s="57"/>
      <c r="R913" s="57"/>
    </row>
    <row r="914" spans="1:18" x14ac:dyDescent="0.2">
      <c r="A914" s="78"/>
      <c r="B914" s="79">
        <f t="shared" ref="B914:B977" si="14">1+B913</f>
        <v>898</v>
      </c>
      <c r="C914" s="80" t="s">
        <v>941</v>
      </c>
      <c r="D914" s="81" t="str">
        <f>+"Torre de suspensión tipo S"&amp;IF(MID(C914,3,3)="220","C",IF(MID(C914,3,3)="138","S",""))&amp;IF(MID(C914,10,1)="D",2,1)&amp;" (5°)Tipo S"&amp;IF(MID(C914,3,3)="220","C",IF(MID(C914,3,3)="138","S",""))&amp;IF(MID(C914,10,1)="D",2,1)&amp;RIGHT(C914,2)</f>
        <v>Torre de suspensión tipo S2 (5°)Tipo S2-3</v>
      </c>
      <c r="E914" s="82" t="s">
        <v>44</v>
      </c>
      <c r="F914" s="83">
        <v>0</v>
      </c>
      <c r="G914" s="84">
        <f>VLOOKUP(C914,'[10]Resumen Peso'!$B$1:$D$65536,3,0)*$C$14</f>
        <v>4517.5539665146625</v>
      </c>
      <c r="H914" s="91"/>
      <c r="I914" s="86"/>
      <c r="J914" s="87">
        <f>+VLOOKUP(C914,'[10]Resumen Peso'!$B$1:$D$65536,3,0)</f>
        <v>2804.9008727363794</v>
      </c>
      <c r="N914" s="57"/>
      <c r="O914" s="57"/>
      <c r="P914" s="57"/>
      <c r="Q914" s="57"/>
      <c r="R914" s="57"/>
    </row>
    <row r="915" spans="1:18" x14ac:dyDescent="0.2">
      <c r="A915" s="78"/>
      <c r="B915" s="79">
        <f t="shared" si="14"/>
        <v>899</v>
      </c>
      <c r="C915" s="80" t="s">
        <v>942</v>
      </c>
      <c r="D915" s="81" t="str">
        <f>+"Torre de suspensión tipo S"&amp;IF(MID(C915,3,3)="220","C",IF(MID(C915,3,3)="138","S",""))&amp;IF(MID(C915,10,1)="D",2,1)&amp;" (5°)Tipo S"&amp;IF(MID(C915,3,3)="220","C",IF(MID(C915,3,3)="138","S",""))&amp;IF(MID(C915,10,1)="D",2,1)&amp;RIGHT(C915,2)</f>
        <v>Torre de suspensión tipo S2 (5°)Tipo S2±0</v>
      </c>
      <c r="E915" s="82" t="s">
        <v>44</v>
      </c>
      <c r="F915" s="83">
        <v>0</v>
      </c>
      <c r="G915" s="84">
        <f>VLOOKUP(C915,'[10]Resumen Peso'!$B$1:$D$65536,3,0)*$C$14</f>
        <v>5081.6130107026574</v>
      </c>
      <c r="H915" s="91"/>
      <c r="I915" s="86"/>
      <c r="J915" s="87">
        <f>+VLOOKUP(C915,'[10]Resumen Peso'!$B$1:$D$65536,3,0)</f>
        <v>3155.1190919419341</v>
      </c>
      <c r="N915" s="57"/>
      <c r="O915" s="57"/>
      <c r="P915" s="57"/>
      <c r="Q915" s="57"/>
      <c r="R915" s="57"/>
    </row>
    <row r="916" spans="1:18" x14ac:dyDescent="0.2">
      <c r="A916" s="78"/>
      <c r="B916" s="79">
        <f t="shared" si="14"/>
        <v>900</v>
      </c>
      <c r="C916" s="80" t="s">
        <v>943</v>
      </c>
      <c r="D916" s="81" t="str">
        <f>+"Torre de suspensión tipo S"&amp;IF(MID(C916,3,3)="220","C",IF(MID(C916,3,3)="138","S",""))&amp;IF(MID(C916,10,1)="D",2,1)&amp;" (5°)Tipo S"&amp;IF(MID(C916,3,3)="220","C",IF(MID(C916,3,3)="138","S",""))&amp;IF(MID(C916,10,1)="D",2,1)&amp;RIGHT(C916,2)</f>
        <v>Torre de suspensión tipo S2 (5°)Tipo S2+3</v>
      </c>
      <c r="E916" s="82" t="s">
        <v>44</v>
      </c>
      <c r="F916" s="83">
        <v>0</v>
      </c>
      <c r="G916" s="84">
        <f>VLOOKUP(C916,'[10]Resumen Peso'!$B$1:$D$65536,3,0)*$C$14</f>
        <v>5640.59044187995</v>
      </c>
      <c r="H916" s="91"/>
      <c r="I916" s="86"/>
      <c r="J916" s="87">
        <f>+VLOOKUP(C916,'[10]Resumen Peso'!$B$1:$D$65536,3,0)</f>
        <v>3502.1821920555471</v>
      </c>
      <c r="N916" s="57"/>
      <c r="O916" s="57"/>
      <c r="P916" s="57"/>
      <c r="Q916" s="57"/>
      <c r="R916" s="57"/>
    </row>
    <row r="917" spans="1:18" x14ac:dyDescent="0.2">
      <c r="A917" s="78"/>
      <c r="B917" s="79">
        <f t="shared" si="14"/>
        <v>901</v>
      </c>
      <c r="C917" s="80" t="s">
        <v>944</v>
      </c>
      <c r="D917" s="81" t="str">
        <f>+"Torre de suspensión tipo S"&amp;IF(MID(C917,3,3)="220","C",IF(MID(C917,3,3)="138","S",""))&amp;IF(MID(C917,10,1)="D",2,1)&amp;" (5°)Tipo S"&amp;IF(MID(C917,3,3)="220","C",IF(MID(C917,3,3)="138","S",""))&amp;IF(MID(C917,10,1)="D",2,1)&amp;RIGHT(C917,2)</f>
        <v>Torre de suspensión tipo S2 (5°)Tipo S2+6</v>
      </c>
      <c r="E917" s="82" t="s">
        <v>44</v>
      </c>
      <c r="F917" s="83">
        <v>0</v>
      </c>
      <c r="G917" s="84">
        <f>VLOOKUP(C917,'[10]Resumen Peso'!$B$1:$D$65536,3,0)*$C$14</f>
        <v>6199.5678730572427</v>
      </c>
      <c r="H917" s="91"/>
      <c r="I917" s="86"/>
      <c r="J917" s="87">
        <f>+VLOOKUP(C917,'[10]Resumen Peso'!$B$1:$D$65536,3,0)</f>
        <v>3849.2452921691597</v>
      </c>
      <c r="N917" s="57"/>
      <c r="O917" s="57"/>
      <c r="P917" s="57"/>
      <c r="Q917" s="57"/>
      <c r="R917" s="57"/>
    </row>
    <row r="918" spans="1:18" x14ac:dyDescent="0.2">
      <c r="A918" s="78"/>
      <c r="B918" s="79">
        <f t="shared" si="14"/>
        <v>902</v>
      </c>
      <c r="C918" s="80" t="s">
        <v>945</v>
      </c>
      <c r="D918" s="81" t="str">
        <f>+"Torre de ángulo menor tipo A"&amp;IF(MID(C918,3,3)="220","C",IF(MID(C918,3,3)="138","S",""))&amp;IF(MID(C918,10,1)="D",2,1)&amp;" (30°)Tipo A"&amp;IF(MID(C918,3,3)="220","C",IF(MID(C918,3,3)="138","S",""))&amp;IF(MID(C918,10,1)="D",2,1)&amp;RIGHT(C918,2)</f>
        <v>Torre de ángulo menor tipo A2 (30°)Tipo A2-3</v>
      </c>
      <c r="E918" s="82" t="s">
        <v>44</v>
      </c>
      <c r="F918" s="83">
        <v>0</v>
      </c>
      <c r="G918" s="84">
        <f>VLOOKUP(C918,'[10]Resumen Peso'!$B$1:$D$65536,3,0)*$C$14</f>
        <v>6950.2135837722171</v>
      </c>
      <c r="H918" s="91"/>
      <c r="I918" s="86"/>
      <c r="J918" s="87">
        <f>+VLOOKUP(C918,'[10]Resumen Peso'!$B$1:$D$65536,3,0)</f>
        <v>4315.3131741926381</v>
      </c>
      <c r="N918" s="57"/>
      <c r="O918" s="57"/>
      <c r="P918" s="57"/>
      <c r="Q918" s="57"/>
      <c r="R918" s="57"/>
    </row>
    <row r="919" spans="1:18" x14ac:dyDescent="0.2">
      <c r="A919" s="78"/>
      <c r="B919" s="79">
        <f t="shared" si="14"/>
        <v>903</v>
      </c>
      <c r="C919" s="80" t="s">
        <v>946</v>
      </c>
      <c r="D919" s="81" t="str">
        <f>+"Torre de ángulo menor tipo A"&amp;IF(MID(C919,3,3)="220","C",IF(MID(C919,3,3)="138","S",""))&amp;IF(MID(C919,10,1)="D",2,1)&amp;" (30°)Tipo A"&amp;IF(MID(C919,3,3)="220","C",IF(MID(C919,3,3)="138","S",""))&amp;IF(MID(C919,10,1)="D",2,1)&amp;RIGHT(C919,2)</f>
        <v>Torre de ángulo menor tipo A2 (30°)Tipo A2±0</v>
      </c>
      <c r="E919" s="82" t="s">
        <v>44</v>
      </c>
      <c r="F919" s="83">
        <v>0</v>
      </c>
      <c r="G919" s="84">
        <f>VLOOKUP(C919,'[10]Resumen Peso'!$B$1:$D$65536,3,0)*$C$14</f>
        <v>7713.8885502466337</v>
      </c>
      <c r="H919" s="91"/>
      <c r="I919" s="86"/>
      <c r="J919" s="87">
        <f>+VLOOKUP(C919,'[10]Resumen Peso'!$B$1:$D$65536,3,0)</f>
        <v>4789.4707815678557</v>
      </c>
      <c r="N919" s="57"/>
      <c r="O919" s="57"/>
      <c r="P919" s="57"/>
      <c r="Q919" s="57"/>
      <c r="R919" s="57"/>
    </row>
    <row r="920" spans="1:18" x14ac:dyDescent="0.2">
      <c r="A920" s="78"/>
      <c r="B920" s="79">
        <f t="shared" si="14"/>
        <v>904</v>
      </c>
      <c r="C920" s="80" t="s">
        <v>947</v>
      </c>
      <c r="D920" s="81" t="str">
        <f>+"Torre de ángulo menor tipo A"&amp;IF(MID(C920,3,3)="220","C",IF(MID(C920,3,3)="138","S",""))&amp;IF(MID(C920,10,1)="D",2,1)&amp;" (30°)Tipo A"&amp;IF(MID(C920,3,3)="220","C",IF(MID(C920,3,3)="138","S",""))&amp;IF(MID(C920,10,1)="D",2,1)&amp;RIGHT(C920,2)</f>
        <v>Torre de ángulo menor tipo A2 (30°)Tipo A2+3</v>
      </c>
      <c r="E920" s="82" t="s">
        <v>44</v>
      </c>
      <c r="F920" s="83">
        <v>0</v>
      </c>
      <c r="G920" s="84">
        <f>VLOOKUP(C920,'[10]Resumen Peso'!$B$1:$D$65536,3,0)*$C$14</f>
        <v>8477.5635167210512</v>
      </c>
      <c r="H920" s="91"/>
      <c r="I920" s="86"/>
      <c r="J920" s="87">
        <f>+VLOOKUP(C920,'[10]Resumen Peso'!$B$1:$D$65536,3,0)</f>
        <v>5263.6283889430733</v>
      </c>
      <c r="N920" s="57"/>
      <c r="O920" s="57"/>
      <c r="P920" s="57"/>
      <c r="Q920" s="57"/>
      <c r="R920" s="57"/>
    </row>
    <row r="921" spans="1:18" x14ac:dyDescent="0.2">
      <c r="A921" s="78"/>
      <c r="B921" s="79">
        <f t="shared" si="14"/>
        <v>905</v>
      </c>
      <c r="C921" s="80" t="s">
        <v>948</v>
      </c>
      <c r="D921" s="81" t="str">
        <f>+"Torre de ángulo mayor tipo B"&amp;IF(MID(C921,3,3)="220","C",IF(MID(C921,3,3)="138","S",""))&amp;IF(MID(C921,10,1)="D",2,1)&amp;" (65°)Tipo B"&amp;IF(MID(C921,3,3)="220","C",IF(MID(C921,3,3)="138","S",""))&amp;IF(MID(C921,10,1)="D",2,1)&amp;RIGHT(C921,2)</f>
        <v>Torre de ángulo mayor tipo B2 (65°)Tipo B2-3</v>
      </c>
      <c r="E921" s="82" t="s">
        <v>44</v>
      </c>
      <c r="F921" s="83">
        <v>0</v>
      </c>
      <c r="G921" s="84">
        <f>VLOOKUP(C921,'[10]Resumen Peso'!$B$1:$D$65536,3,0)*$C$14</f>
        <v>9379.2553771364801</v>
      </c>
      <c r="H921" s="91"/>
      <c r="I921" s="86"/>
      <c r="J921" s="87">
        <f>+VLOOKUP(C921,'[10]Resumen Peso'!$B$1:$D$65536,3,0)</f>
        <v>5823.4792075421037</v>
      </c>
      <c r="N921" s="57"/>
      <c r="O921" s="57"/>
      <c r="P921" s="57"/>
      <c r="Q921" s="57"/>
      <c r="R921" s="57"/>
    </row>
    <row r="922" spans="1:18" x14ac:dyDescent="0.2">
      <c r="A922" s="78"/>
      <c r="B922" s="79">
        <f t="shared" si="14"/>
        <v>906</v>
      </c>
      <c r="C922" s="80" t="s">
        <v>949</v>
      </c>
      <c r="D922" s="81" t="str">
        <f>+"Torre de ángulo mayor tipo B"&amp;IF(MID(C922,3,3)="220","C",IF(MID(C922,3,3)="138","S",""))&amp;IF(MID(C922,10,1)="D",2,1)&amp;" (65°)Tipo B"&amp;IF(MID(C922,3,3)="220","C",IF(MID(C922,3,3)="138","S",""))&amp;IF(MID(C922,10,1)="D",2,1)&amp;RIGHT(C922,2)</f>
        <v>Torre de ángulo mayor tipo B2 (65°)Tipo B2±0</v>
      </c>
      <c r="E922" s="82" t="s">
        <v>44</v>
      </c>
      <c r="F922" s="83">
        <v>0</v>
      </c>
      <c r="G922" s="84">
        <f>VLOOKUP(C922,'[10]Resumen Peso'!$B$1:$D$65536,3,0)*$C$14</f>
        <v>10444.605097033944</v>
      </c>
      <c r="H922" s="91"/>
      <c r="I922" s="86"/>
      <c r="J922" s="87">
        <f>+VLOOKUP(C922,'[10]Resumen Peso'!$B$1:$D$65536,3,0)</f>
        <v>6484.9434382428772</v>
      </c>
      <c r="N922" s="57"/>
      <c r="O922" s="57"/>
      <c r="P922" s="57"/>
      <c r="Q922" s="57"/>
      <c r="R922" s="57"/>
    </row>
    <row r="923" spans="1:18" x14ac:dyDescent="0.2">
      <c r="A923" s="78"/>
      <c r="B923" s="79">
        <f t="shared" si="14"/>
        <v>907</v>
      </c>
      <c r="C923" s="80" t="s">
        <v>950</v>
      </c>
      <c r="D923" s="81" t="str">
        <f>+"Torre de ángulo mayor tipo B"&amp;IF(MID(C923,3,3)="220","C",IF(MID(C923,3,3)="138","S",""))&amp;IF(MID(C923,10,1)="D",2,1)&amp;" (65°)Tipo B"&amp;IF(MID(C923,3,3)="220","C",IF(MID(C923,3,3)="138","S",""))&amp;IF(MID(C923,10,1)="D",2,1)&amp;RIGHT(C923,2)</f>
        <v>Torre de ángulo mayor tipo B2 (65°)Tipo B2+3</v>
      </c>
      <c r="E923" s="82" t="s">
        <v>44</v>
      </c>
      <c r="F923" s="83">
        <v>0</v>
      </c>
      <c r="G923" s="84">
        <f>VLOOKUP(C923,'[10]Resumen Peso'!$B$1:$D$65536,3,0)*$C$14</f>
        <v>11697.957708678017</v>
      </c>
      <c r="H923" s="91"/>
      <c r="I923" s="86"/>
      <c r="J923" s="87">
        <f>+VLOOKUP(C923,'[10]Resumen Peso'!$B$1:$D$65536,3,0)</f>
        <v>7263.1366508320234</v>
      </c>
      <c r="N923" s="57"/>
      <c r="O923" s="57"/>
      <c r="P923" s="57"/>
      <c r="Q923" s="57"/>
      <c r="R923" s="57"/>
    </row>
    <row r="924" spans="1:18" x14ac:dyDescent="0.2">
      <c r="A924" s="78"/>
      <c r="B924" s="79">
        <f t="shared" si="14"/>
        <v>908</v>
      </c>
      <c r="C924" s="80" t="s">
        <v>951</v>
      </c>
      <c r="D924" s="81" t="str">
        <f>+"Torre de anclaje, retención intermedia y terminal (15°) Tipo R"&amp;IF(MID(C924,3,3)="220","C",IF(MID(C924,3,3)="138","S",""))&amp;IF(MID(C924,10,1)="D",2,1)&amp;RIGHT(C924,2)</f>
        <v>Torre de anclaje, retención intermedia y terminal (15°) Tipo R2-3</v>
      </c>
      <c r="E924" s="82" t="s">
        <v>44</v>
      </c>
      <c r="F924" s="83">
        <v>0</v>
      </c>
      <c r="G924" s="84">
        <f>VLOOKUP(C924,'[10]Resumen Peso'!$B$1:$D$65536,3,0)*$C$14</f>
        <v>12076.397085158847</v>
      </c>
      <c r="H924" s="91"/>
      <c r="I924" s="86"/>
      <c r="J924" s="87">
        <f>+VLOOKUP(C924,'[10]Resumen Peso'!$B$1:$D$65536,3,0)</f>
        <v>7498.1056064298764</v>
      </c>
      <c r="N924" s="57"/>
      <c r="O924" s="57"/>
      <c r="P924" s="57"/>
      <c r="Q924" s="57"/>
      <c r="R924" s="57"/>
    </row>
    <row r="925" spans="1:18" x14ac:dyDescent="0.2">
      <c r="A925" s="78"/>
      <c r="B925" s="79">
        <f t="shared" si="14"/>
        <v>909</v>
      </c>
      <c r="C925" s="80" t="s">
        <v>952</v>
      </c>
      <c r="D925" s="81" t="str">
        <f>+"Torre de anclaje, retención intermedia y terminal (15°) Tipo R"&amp;IF(MID(C925,3,3)="220","C",IF(MID(C925,3,3)="138","S",""))&amp;IF(MID(C925,10,1)="D",2,1)&amp;RIGHT(C925,2)</f>
        <v>Torre de anclaje, retención intermedia y terminal (15°) Tipo R2±0</v>
      </c>
      <c r="E925" s="82" t="s">
        <v>44</v>
      </c>
      <c r="F925" s="83">
        <v>0</v>
      </c>
      <c r="G925" s="84">
        <f>VLOOKUP(C925,'[10]Resumen Peso'!$B$1:$D$65536,3,0)*$C$14</f>
        <v>13463.095970076753</v>
      </c>
      <c r="H925" s="91"/>
      <c r="I925" s="86"/>
      <c r="J925" s="87">
        <f>+VLOOKUP(C925,'[10]Resumen Peso'!$B$1:$D$65536,3,0)</f>
        <v>8359.0920918950687</v>
      </c>
      <c r="N925" s="57"/>
      <c r="O925" s="57"/>
      <c r="P925" s="57"/>
      <c r="Q925" s="57"/>
      <c r="R925" s="57"/>
    </row>
    <row r="926" spans="1:18" x14ac:dyDescent="0.2">
      <c r="A926" s="78"/>
      <c r="B926" s="79">
        <f t="shared" si="14"/>
        <v>910</v>
      </c>
      <c r="C926" s="80" t="s">
        <v>953</v>
      </c>
      <c r="D926" s="81" t="str">
        <f>+"Torre de anclaje, retención intermedia y terminal (15°) Tipo R"&amp;IF(MID(C926,3,3)="220","C",IF(MID(C926,3,3)="138","S",""))&amp;IF(MID(C926,10,1)="D",2,1)&amp;RIGHT(C926,2)</f>
        <v>Torre de anclaje, retención intermedia y terminal (15°) Tipo R2+3</v>
      </c>
      <c r="E926" s="82" t="s">
        <v>44</v>
      </c>
      <c r="F926" s="83">
        <v>0</v>
      </c>
      <c r="G926" s="84">
        <f>VLOOKUP(C926,'[10]Resumen Peso'!$B$1:$D$65536,3,0)*$C$14</f>
        <v>14849.794854994658</v>
      </c>
      <c r="H926" s="91"/>
      <c r="I926" s="86"/>
      <c r="J926" s="87">
        <f>+VLOOKUP(C926,'[10]Resumen Peso'!$B$1:$D$65536,3,0)</f>
        <v>9220.0785773602602</v>
      </c>
      <c r="N926" s="57"/>
      <c r="O926" s="57"/>
      <c r="P926" s="57"/>
      <c r="Q926" s="57"/>
      <c r="R926" s="57"/>
    </row>
    <row r="927" spans="1:18" x14ac:dyDescent="0.2">
      <c r="A927" s="78"/>
      <c r="B927" s="79">
        <f t="shared" si="14"/>
        <v>911</v>
      </c>
      <c r="C927" s="80" t="s">
        <v>954</v>
      </c>
      <c r="D927" s="81" t="str">
        <f>+"Torre de suspensión tipo S"&amp;IF(MID(C927,3,3)="220","C",IF(MID(C927,3,3)="138","S",""))&amp;IF(MID(C927,10,1)="D",2,1)&amp;" (5°)Tipo S"&amp;IF(MID(C927,3,3)="220","C",IF(MID(C927,3,3)="138","S",""))&amp;IF(MID(C927,10,1)="D",2,1)&amp;RIGHT(C927,2)</f>
        <v>Torre de suspensión tipo S1 (5°)Tipo S1-6</v>
      </c>
      <c r="E927" s="82" t="s">
        <v>44</v>
      </c>
      <c r="F927" s="83">
        <v>0</v>
      </c>
      <c r="G927" s="84">
        <f>VLOOKUP(C927,'[10]Resumen Peso'!$B$1:$D$65536,3,0)*$C$14</f>
        <v>2147.362436628121</v>
      </c>
      <c r="H927" s="91"/>
      <c r="I927" s="86"/>
      <c r="J927" s="87">
        <f>+VLOOKUP(C927,'[10]Resumen Peso'!$B$1:$D$65536,3,0)</f>
        <v>1333.2743376669489</v>
      </c>
      <c r="N927" s="57"/>
      <c r="O927" s="57"/>
      <c r="P927" s="57"/>
      <c r="Q927" s="57"/>
      <c r="R927" s="57"/>
    </row>
    <row r="928" spans="1:18" x14ac:dyDescent="0.2">
      <c r="A928" s="78"/>
      <c r="B928" s="79">
        <f t="shared" si="14"/>
        <v>912</v>
      </c>
      <c r="C928" s="80" t="s">
        <v>955</v>
      </c>
      <c r="D928" s="81" t="str">
        <f>+"Torre de suspensión tipo S"&amp;IF(MID(C928,3,3)="220","C",IF(MID(C928,3,3)="138","S",""))&amp;IF(MID(C928,10,1)="D",2,1)&amp;" (5°)Tipo S"&amp;IF(MID(C928,3,3)="220","C",IF(MID(C928,3,3)="138","S",""))&amp;IF(MID(C928,10,1)="D",2,1)&amp;RIGHT(C928,2)</f>
        <v>Torre de suspensión tipo S1 (5°)Tipo S1-3</v>
      </c>
      <c r="E928" s="82" t="s">
        <v>44</v>
      </c>
      <c r="F928" s="83">
        <v>0</v>
      </c>
      <c r="G928" s="84">
        <f>VLOOKUP(C928,'[10]Resumen Peso'!$B$1:$D$65536,3,0)*$C$14</f>
        <v>2456.8921572231657</v>
      </c>
      <c r="H928" s="91"/>
      <c r="I928" s="86"/>
      <c r="J928" s="87">
        <f>+VLOOKUP(C928,'[10]Resumen Peso'!$B$1:$D$65536,3,0)</f>
        <v>1525.458025979302</v>
      </c>
      <c r="N928" s="57"/>
      <c r="O928" s="57"/>
      <c r="P928" s="57"/>
      <c r="Q928" s="57"/>
      <c r="R928" s="57"/>
    </row>
    <row r="929" spans="1:18" x14ac:dyDescent="0.2">
      <c r="A929" s="78"/>
      <c r="B929" s="79">
        <f t="shared" si="14"/>
        <v>913</v>
      </c>
      <c r="C929" s="80" t="s">
        <v>956</v>
      </c>
      <c r="D929" s="81" t="str">
        <f>+"Torre de suspensión tipo S"&amp;IF(MID(C929,3,3)="220","C",IF(MID(C929,3,3)="138","S",""))&amp;IF(MID(C929,10,1)="D",2,1)&amp;" (5°)Tipo S"&amp;IF(MID(C929,3,3)="220","C",IF(MID(C929,3,3)="138","S",""))&amp;IF(MID(C929,10,1)="D",2,1)&amp;RIGHT(C929,2)</f>
        <v>Torre de suspensión tipo S1 (5°)Tipo S1±0</v>
      </c>
      <c r="E929" s="82" t="s">
        <v>44</v>
      </c>
      <c r="F929" s="83">
        <v>0</v>
      </c>
      <c r="G929" s="84">
        <f>VLOOKUP(C929,'[10]Resumen Peso'!$B$1:$D$65536,3,0)*$C$14</f>
        <v>2763.6582195986111</v>
      </c>
      <c r="H929" s="91"/>
      <c r="I929" s="86"/>
      <c r="J929" s="87">
        <f>+VLOOKUP(C929,'[10]Resumen Peso'!$B$1:$D$65536,3,0)</f>
        <v>1715.9257885031518</v>
      </c>
      <c r="N929" s="57"/>
      <c r="O929" s="57"/>
      <c r="P929" s="57"/>
      <c r="Q929" s="57"/>
      <c r="R929" s="57"/>
    </row>
    <row r="930" spans="1:18" x14ac:dyDescent="0.2">
      <c r="A930" s="78"/>
      <c r="B930" s="79">
        <f t="shared" si="14"/>
        <v>914</v>
      </c>
      <c r="C930" s="80" t="s">
        <v>957</v>
      </c>
      <c r="D930" s="81" t="str">
        <f>+"Torre de suspensión tipo S"&amp;IF(MID(C930,3,3)="220","C",IF(MID(C930,3,3)="138","S",""))&amp;IF(MID(C930,10,1)="D",2,1)&amp;" (5°)Tipo S"&amp;IF(MID(C930,3,3)="220","C",IF(MID(C930,3,3)="138","S",""))&amp;IF(MID(C930,10,1)="D",2,1)&amp;RIGHT(C930,2)</f>
        <v>Torre de suspensión tipo S1 (5°)Tipo S1+3</v>
      </c>
      <c r="E930" s="82" t="s">
        <v>44</v>
      </c>
      <c r="F930" s="83">
        <v>0</v>
      </c>
      <c r="G930" s="84">
        <f>VLOOKUP(C930,'[10]Resumen Peso'!$B$1:$D$65536,3,0)*$C$14</f>
        <v>3067.6606237544588</v>
      </c>
      <c r="H930" s="91"/>
      <c r="I930" s="86"/>
      <c r="J930" s="87">
        <f>+VLOOKUP(C930,'[10]Resumen Peso'!$B$1:$D$65536,3,0)</f>
        <v>1904.6776252384986</v>
      </c>
      <c r="N930" s="57"/>
      <c r="O930" s="57"/>
      <c r="P930" s="57"/>
      <c r="Q930" s="57"/>
      <c r="R930" s="57"/>
    </row>
    <row r="931" spans="1:18" x14ac:dyDescent="0.2">
      <c r="A931" s="78"/>
      <c r="B931" s="79">
        <f t="shared" si="14"/>
        <v>915</v>
      </c>
      <c r="C931" s="80" t="s">
        <v>958</v>
      </c>
      <c r="D931" s="81" t="str">
        <f>+"Torre de suspensión tipo S"&amp;IF(MID(C931,3,3)="220","C",IF(MID(C931,3,3)="138","S",""))&amp;IF(MID(C931,10,1)="D",2,1)&amp;" (5°)Tipo S"&amp;IF(MID(C931,3,3)="220","C",IF(MID(C931,3,3)="138","S",""))&amp;IF(MID(C931,10,1)="D",2,1)&amp;RIGHT(C931,2)</f>
        <v>Torre de suspensión tipo S1 (5°)Tipo S1+6</v>
      </c>
      <c r="E931" s="82" t="s">
        <v>44</v>
      </c>
      <c r="F931" s="83">
        <v>0</v>
      </c>
      <c r="G931" s="84">
        <f>VLOOKUP(C931,'[10]Resumen Peso'!$B$1:$D$65536,3,0)*$C$14</f>
        <v>3371.663027910306</v>
      </c>
      <c r="H931" s="91"/>
      <c r="I931" s="86"/>
      <c r="J931" s="87">
        <f>+VLOOKUP(C931,'[10]Resumen Peso'!$B$1:$D$65536,3,0)</f>
        <v>2093.4294619738453</v>
      </c>
      <c r="N931" s="57"/>
      <c r="O931" s="57"/>
      <c r="P931" s="57"/>
      <c r="Q931" s="57"/>
      <c r="R931" s="57"/>
    </row>
    <row r="932" spans="1:18" x14ac:dyDescent="0.2">
      <c r="A932" s="78"/>
      <c r="B932" s="79">
        <f t="shared" si="14"/>
        <v>916</v>
      </c>
      <c r="C932" s="80" t="s">
        <v>959</v>
      </c>
      <c r="D932" s="81" t="str">
        <f>+"Torre de ángulo menor tipo A"&amp;IF(MID(C932,3,3)="220","C",IF(MID(C932,3,3)="138","S",""))&amp;IF(MID(C932,10,1)="D",2,1)&amp;" (30°)Tipo A"&amp;IF(MID(C932,3,3)="220","C",IF(MID(C932,3,3)="138","S",""))&amp;IF(MID(C932,10,1)="D",2,1)&amp;RIGHT(C932,2)</f>
        <v>Torre de ángulo menor tipo A1 (30°)Tipo A1-3</v>
      </c>
      <c r="E932" s="82" t="s">
        <v>44</v>
      </c>
      <c r="F932" s="83">
        <v>0</v>
      </c>
      <c r="G932" s="84">
        <f>VLOOKUP(C932,'[10]Resumen Peso'!$B$1:$D$65536,3,0)*$C$14</f>
        <v>3779.9050927929734</v>
      </c>
      <c r="H932" s="91"/>
      <c r="I932" s="86"/>
      <c r="J932" s="87">
        <f>+VLOOKUP(C932,'[10]Resumen Peso'!$B$1:$D$65536,3,0)</f>
        <v>2346.9025875999537</v>
      </c>
      <c r="N932" s="57"/>
      <c r="O932" s="57"/>
      <c r="P932" s="57"/>
      <c r="Q932" s="57"/>
      <c r="R932" s="57"/>
    </row>
    <row r="933" spans="1:18" x14ac:dyDescent="0.2">
      <c r="A933" s="78"/>
      <c r="B933" s="79">
        <f t="shared" si="14"/>
        <v>917</v>
      </c>
      <c r="C933" s="80" t="s">
        <v>960</v>
      </c>
      <c r="D933" s="81" t="str">
        <f>+"Torre de ángulo menor tipo A"&amp;IF(MID(C933,3,3)="220","C",IF(MID(C933,3,3)="138","S",""))&amp;IF(MID(C933,10,1)="D",2,1)&amp;" (30°)Tipo A"&amp;IF(MID(C933,3,3)="220","C",IF(MID(C933,3,3)="138","S",""))&amp;IF(MID(C933,10,1)="D",2,1)&amp;RIGHT(C933,2)</f>
        <v>Torre de ángulo menor tipo A1 (30°)Tipo A1±0</v>
      </c>
      <c r="E933" s="82" t="s">
        <v>44</v>
      </c>
      <c r="F933" s="83">
        <v>0</v>
      </c>
      <c r="G933" s="84">
        <f>VLOOKUP(C933,'[10]Resumen Peso'!$B$1:$D$65536,3,0)*$C$14</f>
        <v>4195.2331773506921</v>
      </c>
      <c r="H933" s="91"/>
      <c r="I933" s="86"/>
      <c r="J933" s="87">
        <f>+VLOOKUP(C933,'[10]Resumen Peso'!$B$1:$D$65536,3,0)</f>
        <v>2604.7753469477843</v>
      </c>
      <c r="N933" s="57"/>
      <c r="O933" s="57"/>
      <c r="P933" s="57"/>
      <c r="Q933" s="57"/>
      <c r="R933" s="57"/>
    </row>
    <row r="934" spans="1:18" x14ac:dyDescent="0.2">
      <c r="A934" s="78"/>
      <c r="B934" s="79">
        <f t="shared" si="14"/>
        <v>918</v>
      </c>
      <c r="C934" s="80" t="s">
        <v>961</v>
      </c>
      <c r="D934" s="81" t="str">
        <f>+"Torre de ángulo menor tipo A"&amp;IF(MID(C934,3,3)="220","C",IF(MID(C934,3,3)="138","S",""))&amp;IF(MID(C934,10,1)="D",2,1)&amp;" (30°)Tipo A"&amp;IF(MID(C934,3,3)="220","C",IF(MID(C934,3,3)="138","S",""))&amp;IF(MID(C934,10,1)="D",2,1)&amp;RIGHT(C934,2)</f>
        <v>Torre de ángulo menor tipo A1 (30°)Tipo A1+3</v>
      </c>
      <c r="E934" s="82" t="s">
        <v>44</v>
      </c>
      <c r="F934" s="83">
        <v>0</v>
      </c>
      <c r="G934" s="84">
        <f>VLOOKUP(C934,'[10]Resumen Peso'!$B$1:$D$65536,3,0)*$C$14</f>
        <v>4610.5612619084104</v>
      </c>
      <c r="H934" s="91"/>
      <c r="I934" s="86"/>
      <c r="J934" s="87">
        <f>+VLOOKUP(C934,'[10]Resumen Peso'!$B$1:$D$65536,3,0)</f>
        <v>2862.648106295615</v>
      </c>
      <c r="N934" s="57"/>
      <c r="O934" s="57"/>
      <c r="P934" s="57"/>
      <c r="Q934" s="57"/>
      <c r="R934" s="57"/>
    </row>
    <row r="935" spans="1:18" x14ac:dyDescent="0.2">
      <c r="A935" s="78"/>
      <c r="B935" s="79">
        <f t="shared" si="14"/>
        <v>919</v>
      </c>
      <c r="C935" s="80" t="s">
        <v>962</v>
      </c>
      <c r="D935" s="81" t="str">
        <f>+"Torre de ángulo mayor tipo B"&amp;IF(MID(C935,3,3)="220","C",IF(MID(C935,3,3)="138","S",""))&amp;IF(MID(C935,10,1)="D",2,1)&amp;" (65°)Tipo B"&amp;IF(MID(C935,3,3)="220","C",IF(MID(C935,3,3)="138","S",""))&amp;IF(MID(C935,10,1)="D",2,1)&amp;RIGHT(C935,2)</f>
        <v>Torre de ángulo mayor tipo B1 (65°)Tipo B1-3</v>
      </c>
      <c r="E935" s="82" t="s">
        <v>44</v>
      </c>
      <c r="F935" s="83">
        <v>0</v>
      </c>
      <c r="G935" s="84">
        <f>VLOOKUP(C935,'[10]Resumen Peso'!$B$1:$D$65536,3,0)*$C$14</f>
        <v>5100.9504584752876</v>
      </c>
      <c r="H935" s="91"/>
      <c r="I935" s="86"/>
      <c r="J935" s="87">
        <f>+VLOOKUP(C935,'[10]Resumen Peso'!$B$1:$D$65536,3,0)</f>
        <v>3167.1255061510356</v>
      </c>
      <c r="N935" s="57"/>
      <c r="O935" s="57"/>
      <c r="P935" s="57"/>
      <c r="Q935" s="57"/>
      <c r="R935" s="57"/>
    </row>
    <row r="936" spans="1:18" x14ac:dyDescent="0.2">
      <c r="A936" s="78"/>
      <c r="B936" s="79">
        <f t="shared" si="14"/>
        <v>920</v>
      </c>
      <c r="C936" s="80" t="s">
        <v>963</v>
      </c>
      <c r="D936" s="81" t="str">
        <f>+"Torre de ángulo mayor tipo B"&amp;IF(MID(C936,3,3)="220","C",IF(MID(C936,3,3)="138","S",""))&amp;IF(MID(C936,10,1)="D",2,1)&amp;" (65°)Tipo B"&amp;IF(MID(C936,3,3)="220","C",IF(MID(C936,3,3)="138","S",""))&amp;IF(MID(C936,10,1)="D",2,1)&amp;RIGHT(C936,2)</f>
        <v>Torre de ángulo mayor tipo B1 (65°)Tipo B1±0</v>
      </c>
      <c r="E936" s="82" t="s">
        <v>44</v>
      </c>
      <c r="F936" s="83">
        <v>0</v>
      </c>
      <c r="G936" s="84">
        <f>VLOOKUP(C936,'[10]Resumen Peso'!$B$1:$D$65536,3,0)*$C$14</f>
        <v>5680.3457221328372</v>
      </c>
      <c r="H936" s="91"/>
      <c r="I936" s="86"/>
      <c r="J936" s="87">
        <f>+VLOOKUP(C936,'[10]Resumen Peso'!$B$1:$D$65536,3,0)</f>
        <v>3526.8658197673003</v>
      </c>
      <c r="N936" s="57"/>
      <c r="O936" s="57"/>
      <c r="P936" s="57"/>
      <c r="Q936" s="57"/>
      <c r="R936" s="57"/>
    </row>
    <row r="937" spans="1:18" x14ac:dyDescent="0.2">
      <c r="A937" s="78"/>
      <c r="B937" s="79">
        <f t="shared" si="14"/>
        <v>921</v>
      </c>
      <c r="C937" s="80" t="s">
        <v>964</v>
      </c>
      <c r="D937" s="81" t="str">
        <f>+"Torre de ángulo mayor tipo B"&amp;IF(MID(C937,3,3)="220","C",IF(MID(C937,3,3)="138","S",""))&amp;IF(MID(C937,10,1)="D",2,1)&amp;" (65°)Tipo B"&amp;IF(MID(C937,3,3)="220","C",IF(MID(C937,3,3)="138","S",""))&amp;IF(MID(C937,10,1)="D",2,1)&amp;RIGHT(C937,2)</f>
        <v>Torre de ángulo mayor tipo B1 (65°)Tipo B1+3</v>
      </c>
      <c r="E937" s="82" t="s">
        <v>44</v>
      </c>
      <c r="F937" s="83">
        <v>0</v>
      </c>
      <c r="G937" s="84">
        <f>VLOOKUP(C937,'[10]Resumen Peso'!$B$1:$D$65536,3,0)*$C$14</f>
        <v>6361.9872087887779</v>
      </c>
      <c r="H937" s="91"/>
      <c r="I937" s="86"/>
      <c r="J937" s="87">
        <f>+VLOOKUP(C937,'[10]Resumen Peso'!$B$1:$D$65536,3,0)</f>
        <v>3950.0897181393766</v>
      </c>
      <c r="N937" s="57"/>
      <c r="O937" s="57"/>
      <c r="P937" s="57"/>
      <c r="Q937" s="57"/>
      <c r="R937" s="57"/>
    </row>
    <row r="938" spans="1:18" x14ac:dyDescent="0.2">
      <c r="A938" s="78"/>
      <c r="B938" s="79">
        <f t="shared" si="14"/>
        <v>922</v>
      </c>
      <c r="C938" s="80" t="s">
        <v>965</v>
      </c>
      <c r="D938" s="81" t="str">
        <f>+"Torre de anclaje, retención intermedia y terminal (15°) Tipo R"&amp;IF(MID(C938,3,3)="220","C",IF(MID(C938,3,3)="138","S",""))&amp;IF(MID(C938,10,1)="D",2,1)&amp;RIGHT(C938,2)</f>
        <v>Torre de anclaje, retención intermedia y terminal (15°) Tipo R1-3</v>
      </c>
      <c r="E938" s="82" t="s">
        <v>44</v>
      </c>
      <c r="F938" s="83">
        <v>0</v>
      </c>
      <c r="G938" s="84">
        <f>VLOOKUP(C938,'[10]Resumen Peso'!$B$1:$D$65536,3,0)*$C$14</f>
        <v>6567.8031753388159</v>
      </c>
      <c r="H938" s="91"/>
      <c r="I938" s="86"/>
      <c r="J938" s="87">
        <f>+VLOOKUP(C938,'[10]Resumen Peso'!$B$1:$D$65536,3,0)</f>
        <v>4077.8786473870045</v>
      </c>
      <c r="N938" s="57"/>
      <c r="O938" s="57"/>
      <c r="P938" s="57"/>
      <c r="Q938" s="57"/>
      <c r="R938" s="57"/>
    </row>
    <row r="939" spans="1:18" x14ac:dyDescent="0.2">
      <c r="A939" s="78"/>
      <c r="B939" s="79">
        <f t="shared" si="14"/>
        <v>923</v>
      </c>
      <c r="C939" s="80" t="s">
        <v>966</v>
      </c>
      <c r="D939" s="81" t="str">
        <f>+"Torre de anclaje, retención intermedia y terminal (15°) Tipo R"&amp;IF(MID(C939,3,3)="220","C",IF(MID(C939,3,3)="138","S",""))&amp;IF(MID(C939,10,1)="D",2,1)&amp;RIGHT(C939,2)</f>
        <v>Torre de anclaje, retención intermedia y terminal (15°) Tipo R1±0</v>
      </c>
      <c r="E939" s="82" t="s">
        <v>44</v>
      </c>
      <c r="F939" s="83">
        <v>0</v>
      </c>
      <c r="G939" s="84">
        <f>VLOOKUP(C939,'[10]Resumen Peso'!$B$1:$D$65536,3,0)*$C$14</f>
        <v>7321.9656358292259</v>
      </c>
      <c r="H939" s="91"/>
      <c r="I939" s="86"/>
      <c r="J939" s="87">
        <f>+VLOOKUP(C939,'[10]Resumen Peso'!$B$1:$D$65536,3,0)</f>
        <v>4546.1300416800495</v>
      </c>
      <c r="N939" s="57"/>
      <c r="O939" s="57"/>
      <c r="P939" s="57"/>
      <c r="Q939" s="57"/>
      <c r="R939" s="57"/>
    </row>
    <row r="940" spans="1:18" x14ac:dyDescent="0.2">
      <c r="A940" s="78"/>
      <c r="B940" s="79">
        <f t="shared" si="14"/>
        <v>924</v>
      </c>
      <c r="C940" s="80" t="s">
        <v>967</v>
      </c>
      <c r="D940" s="81" t="str">
        <f>+"Torre de anclaje, retención intermedia y terminal (15°) Tipo R"&amp;IF(MID(C940,3,3)="220","C",IF(MID(C940,3,3)="138","S",""))&amp;IF(MID(C940,10,1)="D",2,1)&amp;RIGHT(C940,2)</f>
        <v>Torre de anclaje, retención intermedia y terminal (15°) Tipo R1+3</v>
      </c>
      <c r="E940" s="82" t="s">
        <v>44</v>
      </c>
      <c r="F940" s="83">
        <v>0</v>
      </c>
      <c r="G940" s="84">
        <f>VLOOKUP(C940,'[10]Resumen Peso'!$B$1:$D$65536,3,0)*$C$14</f>
        <v>8076.1280963196368</v>
      </c>
      <c r="H940" s="91"/>
      <c r="I940" s="86"/>
      <c r="J940" s="87">
        <f>+VLOOKUP(C940,'[10]Resumen Peso'!$B$1:$D$65536,3,0)</f>
        <v>5014.381435973095</v>
      </c>
      <c r="N940" s="57"/>
      <c r="O940" s="57"/>
      <c r="P940" s="57"/>
      <c r="Q940" s="57"/>
      <c r="R940" s="57"/>
    </row>
    <row r="941" spans="1:18" x14ac:dyDescent="0.2">
      <c r="A941" s="78"/>
      <c r="B941" s="79">
        <f t="shared" si="14"/>
        <v>925</v>
      </c>
      <c r="C941" s="80" t="s">
        <v>968</v>
      </c>
      <c r="D941" s="81" t="str">
        <f>+"Torre de suspensión tipo S"&amp;IF(MID(C941,3,3)="220","C",IF(MID(C941,3,3)="138","S",""))&amp;IF(MID(C941,10,1)="D",2,1)&amp;" (5°)Tipo S"&amp;IF(MID(C941,3,3)="220","C",IF(MID(C941,3,3)="138","S",""))&amp;IF(MID(C941,10,1)="D",2,1)&amp;RIGHT(C941,2)</f>
        <v>Torre de suspensión tipo S1 (5°)Tipo S1-6</v>
      </c>
      <c r="E941" s="82" t="s">
        <v>44</v>
      </c>
      <c r="F941" s="83">
        <v>0</v>
      </c>
      <c r="G941" s="84">
        <f>VLOOKUP(C941,'[10]Resumen Peso'!$B$1:$D$65536,3,0)*$C$14</f>
        <v>3647.2082536706921</v>
      </c>
      <c r="H941" s="91"/>
      <c r="I941" s="86"/>
      <c r="J941" s="87">
        <f>+VLOOKUP(C941,'[10]Resumen Peso'!$B$1:$D$65536,3,0)</f>
        <v>2264.5125414328677</v>
      </c>
      <c r="N941" s="57"/>
      <c r="O941" s="57"/>
      <c r="P941" s="57"/>
      <c r="Q941" s="57"/>
      <c r="R941" s="57"/>
    </row>
    <row r="942" spans="1:18" x14ac:dyDescent="0.2">
      <c r="A942" s="78"/>
      <c r="B942" s="79">
        <f t="shared" si="14"/>
        <v>926</v>
      </c>
      <c r="C942" s="80" t="s">
        <v>969</v>
      </c>
      <c r="D942" s="81" t="str">
        <f>+"Torre de suspensión tipo S"&amp;IF(MID(C942,3,3)="220","C",IF(MID(C942,3,3)="138","S",""))&amp;IF(MID(C942,10,1)="D",2,1)&amp;" (5°)Tipo S"&amp;IF(MID(C942,3,3)="220","C",IF(MID(C942,3,3)="138","S",""))&amp;IF(MID(C942,10,1)="D",2,1)&amp;RIGHT(C942,2)</f>
        <v>Torre de suspensión tipo S1 (5°)Tipo S1-3</v>
      </c>
      <c r="E942" s="82" t="s">
        <v>44</v>
      </c>
      <c r="F942" s="83">
        <v>0</v>
      </c>
      <c r="G942" s="84">
        <f>VLOOKUP(C942,'[10]Resumen Peso'!$B$1:$D$65536,3,0)*$C$14</f>
        <v>4172.9319659115126</v>
      </c>
      <c r="H942" s="91"/>
      <c r="I942" s="86"/>
      <c r="J942" s="87">
        <f>+VLOOKUP(C942,'[10]Resumen Peso'!$B$1:$D$65536,3,0)</f>
        <v>2590.928763621389</v>
      </c>
      <c r="N942" s="57"/>
      <c r="O942" s="57"/>
      <c r="P942" s="57"/>
      <c r="Q942" s="57"/>
      <c r="R942" s="57"/>
    </row>
    <row r="943" spans="1:18" x14ac:dyDescent="0.2">
      <c r="A943" s="78"/>
      <c r="B943" s="79">
        <f t="shared" si="14"/>
        <v>927</v>
      </c>
      <c r="C943" s="80" t="s">
        <v>970</v>
      </c>
      <c r="D943" s="81" t="str">
        <f>+"Torre de suspensión tipo S"&amp;IF(MID(C943,3,3)="220","C",IF(MID(C943,3,3)="138","S",""))&amp;IF(MID(C943,10,1)="D",2,1)&amp;" (5°)Tipo S"&amp;IF(MID(C943,3,3)="220","C",IF(MID(C943,3,3)="138","S",""))&amp;IF(MID(C943,10,1)="D",2,1)&amp;RIGHT(C943,2)</f>
        <v>Torre de suspensión tipo S1 (5°)Tipo S1±0</v>
      </c>
      <c r="E943" s="82" t="s">
        <v>44</v>
      </c>
      <c r="F943" s="83">
        <v>0</v>
      </c>
      <c r="G943" s="84">
        <f>VLOOKUP(C943,'[10]Resumen Peso'!$B$1:$D$65536,3,0)*$C$14</f>
        <v>4693.961716435897</v>
      </c>
      <c r="H943" s="91"/>
      <c r="I943" s="86"/>
      <c r="J943" s="87">
        <f>+VLOOKUP(C943,'[10]Resumen Peso'!$B$1:$D$65536,3,0)</f>
        <v>2914.4305552546557</v>
      </c>
      <c r="N943" s="57"/>
      <c r="O943" s="57"/>
      <c r="P943" s="57"/>
      <c r="Q943" s="57"/>
      <c r="R943" s="57"/>
    </row>
    <row r="944" spans="1:18" x14ac:dyDescent="0.2">
      <c r="A944" s="78"/>
      <c r="B944" s="79">
        <f t="shared" si="14"/>
        <v>928</v>
      </c>
      <c r="C944" s="80" t="s">
        <v>971</v>
      </c>
      <c r="D944" s="81" t="str">
        <f>+"Torre de suspensión tipo S"&amp;IF(MID(C944,3,3)="220","C",IF(MID(C944,3,3)="138","S",""))&amp;IF(MID(C944,10,1)="D",2,1)&amp;" (5°)Tipo S"&amp;IF(MID(C944,3,3)="220","C",IF(MID(C944,3,3)="138","S",""))&amp;IF(MID(C944,10,1)="D",2,1)&amp;RIGHT(C944,2)</f>
        <v>Torre de suspensión tipo S1 (5°)Tipo S1+3</v>
      </c>
      <c r="E944" s="82" t="s">
        <v>44</v>
      </c>
      <c r="F944" s="83">
        <v>0</v>
      </c>
      <c r="G944" s="84">
        <f>VLOOKUP(C944,'[10]Resumen Peso'!$B$1:$D$65536,3,0)*$C$14</f>
        <v>5210.297505243846</v>
      </c>
      <c r="H944" s="91"/>
      <c r="I944" s="86"/>
      <c r="J944" s="87">
        <f>+VLOOKUP(C944,'[10]Resumen Peso'!$B$1:$D$65536,3,0)</f>
        <v>3235.0179163326679</v>
      </c>
      <c r="N944" s="57"/>
      <c r="O944" s="57"/>
      <c r="P944" s="57"/>
      <c r="Q944" s="57"/>
      <c r="R944" s="57"/>
    </row>
    <row r="945" spans="1:18" x14ac:dyDescent="0.2">
      <c r="A945" s="78"/>
      <c r="B945" s="79">
        <f t="shared" si="14"/>
        <v>929</v>
      </c>
      <c r="C945" s="80" t="s">
        <v>972</v>
      </c>
      <c r="D945" s="81" t="str">
        <f>+"Torre de suspensión tipo S"&amp;IF(MID(C945,3,3)="220","C",IF(MID(C945,3,3)="138","S",""))&amp;IF(MID(C945,10,1)="D",2,1)&amp;" (5°)Tipo S"&amp;IF(MID(C945,3,3)="220","C",IF(MID(C945,3,3)="138","S",""))&amp;IF(MID(C945,10,1)="D",2,1)&amp;RIGHT(C945,2)</f>
        <v>Torre de suspensión tipo S1 (5°)Tipo S1+6</v>
      </c>
      <c r="E945" s="82" t="s">
        <v>44</v>
      </c>
      <c r="F945" s="83">
        <v>0</v>
      </c>
      <c r="G945" s="84">
        <f>VLOOKUP(C945,'[10]Resumen Peso'!$B$1:$D$65536,3,0)*$C$14</f>
        <v>5726.6332940517932</v>
      </c>
      <c r="H945" s="91"/>
      <c r="I945" s="86"/>
      <c r="J945" s="87">
        <f>+VLOOKUP(C945,'[10]Resumen Peso'!$B$1:$D$65536,3,0)</f>
        <v>3555.6052774106797</v>
      </c>
      <c r="N945" s="57"/>
      <c r="O945" s="57"/>
      <c r="P945" s="57"/>
      <c r="Q945" s="57"/>
      <c r="R945" s="57"/>
    </row>
    <row r="946" spans="1:18" x14ac:dyDescent="0.2">
      <c r="A946" s="78"/>
      <c r="B946" s="79">
        <f t="shared" si="14"/>
        <v>930</v>
      </c>
      <c r="C946" s="80" t="s">
        <v>973</v>
      </c>
      <c r="D946" s="81" t="str">
        <f>+"Torre de ángulo menor tipo A"&amp;IF(MID(C946,3,3)="220","C",IF(MID(C946,3,3)="138","S",""))&amp;IF(MID(C946,10,1)="D",2,1)&amp;" (30°)Tipo A"&amp;IF(MID(C946,3,3)="220","C",IF(MID(C946,3,3)="138","S",""))&amp;IF(MID(C946,10,1)="D",2,1)&amp;RIGHT(C946,2)</f>
        <v>Torre de ángulo menor tipo A1 (30°)Tipo A1-3</v>
      </c>
      <c r="E946" s="82" t="s">
        <v>44</v>
      </c>
      <c r="F946" s="83">
        <v>0</v>
      </c>
      <c r="G946" s="84">
        <f>VLOOKUP(C946,'[10]Resumen Peso'!$B$1:$D$65536,3,0)*$C$14</f>
        <v>6420.0159308802722</v>
      </c>
      <c r="H946" s="91"/>
      <c r="I946" s="86"/>
      <c r="J946" s="87">
        <f>+VLOOKUP(C946,'[10]Resumen Peso'!$B$1:$D$65536,3,0)</f>
        <v>3986.1191301717872</v>
      </c>
      <c r="N946" s="57"/>
      <c r="O946" s="57"/>
      <c r="P946" s="57"/>
      <c r="Q946" s="57"/>
      <c r="R946" s="57"/>
    </row>
    <row r="947" spans="1:18" x14ac:dyDescent="0.2">
      <c r="A947" s="78"/>
      <c r="B947" s="79">
        <f t="shared" si="14"/>
        <v>931</v>
      </c>
      <c r="C947" s="80" t="s">
        <v>974</v>
      </c>
      <c r="D947" s="81" t="str">
        <f>+"Torre de ángulo menor tipo A"&amp;IF(MID(C947,3,3)="220","C",IF(MID(C947,3,3)="138","S",""))&amp;IF(MID(C947,10,1)="D",2,1)&amp;" (30°)Tipo A"&amp;IF(MID(C947,3,3)="220","C",IF(MID(C947,3,3)="138","S",""))&amp;IF(MID(C947,10,1)="D",2,1)&amp;RIGHT(C947,2)</f>
        <v>Torre de ángulo menor tipo A1 (30°)Tipo A1±0</v>
      </c>
      <c r="E947" s="82" t="s">
        <v>44</v>
      </c>
      <c r="F947" s="83">
        <v>0</v>
      </c>
      <c r="G947" s="84">
        <f>VLOOKUP(C947,'[10]Resumen Peso'!$B$1:$D$65536,3,0)*$C$14</f>
        <v>7125.4338855496917</v>
      </c>
      <c r="H947" s="91"/>
      <c r="I947" s="86"/>
      <c r="J947" s="87">
        <f>+VLOOKUP(C947,'[10]Resumen Peso'!$B$1:$D$65536,3,0)</f>
        <v>4424.1055828765675</v>
      </c>
      <c r="N947" s="57"/>
      <c r="O947" s="57"/>
      <c r="P947" s="57"/>
      <c r="Q947" s="57"/>
      <c r="R947" s="57"/>
    </row>
    <row r="948" spans="1:18" x14ac:dyDescent="0.2">
      <c r="A948" s="78"/>
      <c r="B948" s="79">
        <f t="shared" si="14"/>
        <v>932</v>
      </c>
      <c r="C948" s="80" t="s">
        <v>975</v>
      </c>
      <c r="D948" s="81" t="str">
        <f>+"Torre de ángulo menor tipo A"&amp;IF(MID(C948,3,3)="220","C",IF(MID(C948,3,3)="138","S",""))&amp;IF(MID(C948,10,1)="D",2,1)&amp;" (30°)Tipo A"&amp;IF(MID(C948,3,3)="220","C",IF(MID(C948,3,3)="138","S",""))&amp;IF(MID(C948,10,1)="D",2,1)&amp;RIGHT(C948,2)</f>
        <v>Torre de ángulo menor tipo A1 (30°)Tipo A1+3</v>
      </c>
      <c r="E948" s="82" t="s">
        <v>44</v>
      </c>
      <c r="F948" s="83">
        <v>0</v>
      </c>
      <c r="G948" s="84">
        <f>VLOOKUP(C948,'[10]Resumen Peso'!$B$1:$D$65536,3,0)*$C$14</f>
        <v>7830.8518402191112</v>
      </c>
      <c r="H948" s="91"/>
      <c r="I948" s="86"/>
      <c r="J948" s="87">
        <f>+VLOOKUP(C948,'[10]Resumen Peso'!$B$1:$D$65536,3,0)</f>
        <v>4862.0920355813478</v>
      </c>
      <c r="N948" s="57"/>
      <c r="O948" s="57"/>
      <c r="P948" s="57"/>
      <c r="Q948" s="57"/>
      <c r="R948" s="57"/>
    </row>
    <row r="949" spans="1:18" x14ac:dyDescent="0.2">
      <c r="A949" s="78"/>
      <c r="B949" s="79">
        <f t="shared" si="14"/>
        <v>933</v>
      </c>
      <c r="C949" s="80" t="s">
        <v>976</v>
      </c>
      <c r="D949" s="81" t="str">
        <f>+"Torre de ángulo mayor tipo B"&amp;IF(MID(C949,3,3)="220","C",IF(MID(C949,3,3)="138","S",""))&amp;IF(MID(C949,10,1)="D",2,1)&amp;" (65°)Tipo B"&amp;IF(MID(C949,3,3)="220","C",IF(MID(C949,3,3)="138","S",""))&amp;IF(MID(C949,10,1)="D",2,1)&amp;RIGHT(C949,2)</f>
        <v>Torre de ángulo mayor tipo B1 (65°)Tipo B1-3</v>
      </c>
      <c r="E949" s="82" t="s">
        <v>44</v>
      </c>
      <c r="F949" s="83">
        <v>0</v>
      </c>
      <c r="G949" s="84">
        <f>VLOOKUP(C949,'[10]Resumen Peso'!$B$1:$D$65536,3,0)*$C$14</f>
        <v>8663.7580579687856</v>
      </c>
      <c r="H949" s="91"/>
      <c r="I949" s="86"/>
      <c r="J949" s="87">
        <f>+VLOOKUP(C949,'[10]Resumen Peso'!$B$1:$D$65536,3,0)</f>
        <v>5379.2345853749557</v>
      </c>
      <c r="N949" s="57"/>
      <c r="O949" s="57"/>
      <c r="P949" s="57"/>
      <c r="Q949" s="57"/>
      <c r="R949" s="57"/>
    </row>
    <row r="950" spans="1:18" x14ac:dyDescent="0.2">
      <c r="A950" s="78"/>
      <c r="B950" s="79">
        <f t="shared" si="14"/>
        <v>934</v>
      </c>
      <c r="C950" s="80" t="s">
        <v>977</v>
      </c>
      <c r="D950" s="81" t="str">
        <f>+"Torre de ángulo mayor tipo B"&amp;IF(MID(C950,3,3)="220","C",IF(MID(C950,3,3)="138","S",""))&amp;IF(MID(C950,10,1)="D",2,1)&amp;" (65°)Tipo B"&amp;IF(MID(C950,3,3)="220","C",IF(MID(C950,3,3)="138","S",""))&amp;IF(MID(C950,10,1)="D",2,1)&amp;RIGHT(C950,2)</f>
        <v>Torre de ángulo mayor tipo B1 (65°)Tipo B1±0</v>
      </c>
      <c r="E950" s="82" t="s">
        <v>44</v>
      </c>
      <c r="F950" s="83">
        <v>0</v>
      </c>
      <c r="G950" s="84">
        <f>VLOOKUP(C950,'[10]Resumen Peso'!$B$1:$D$65536,3,0)*$C$14</f>
        <v>9647.837481034283</v>
      </c>
      <c r="H950" s="91"/>
      <c r="I950" s="86"/>
      <c r="J950" s="87">
        <f>+VLOOKUP(C950,'[10]Resumen Peso'!$B$1:$D$65536,3,0)</f>
        <v>5990.2389592148729</v>
      </c>
      <c r="N950" s="57"/>
      <c r="O950" s="57"/>
      <c r="P950" s="57"/>
      <c r="Q950" s="57"/>
      <c r="R950" s="57"/>
    </row>
    <row r="951" spans="1:18" x14ac:dyDescent="0.2">
      <c r="A951" s="78"/>
      <c r="B951" s="79">
        <f t="shared" si="14"/>
        <v>935</v>
      </c>
      <c r="C951" s="80" t="s">
        <v>978</v>
      </c>
      <c r="D951" s="81" t="str">
        <f>+"Torre de ángulo mayor tipo B"&amp;IF(MID(C951,3,3)="220","C",IF(MID(C951,3,3)="138","S",""))&amp;IF(MID(C951,10,1)="D",2,1)&amp;" (65°)Tipo B"&amp;IF(MID(C951,3,3)="220","C",IF(MID(C951,3,3)="138","S",""))&amp;IF(MID(C951,10,1)="D",2,1)&amp;RIGHT(C951,2)</f>
        <v>Torre de ángulo mayor tipo B1 (65°)Tipo B1+3</v>
      </c>
      <c r="E951" s="82" t="s">
        <v>44</v>
      </c>
      <c r="F951" s="83">
        <v>0</v>
      </c>
      <c r="G951" s="84">
        <f>VLOOKUP(C951,'[10]Resumen Peso'!$B$1:$D$65536,3,0)*$C$14</f>
        <v>10805.5779787584</v>
      </c>
      <c r="H951" s="91"/>
      <c r="I951" s="86"/>
      <c r="J951" s="87">
        <f>+VLOOKUP(C951,'[10]Resumen Peso'!$B$1:$D$65536,3,0)</f>
        <v>6709.0676343206587</v>
      </c>
      <c r="N951" s="57"/>
      <c r="O951" s="57"/>
      <c r="P951" s="57"/>
      <c r="Q951" s="57"/>
      <c r="R951" s="57"/>
    </row>
    <row r="952" spans="1:18" x14ac:dyDescent="0.2">
      <c r="A952" s="78"/>
      <c r="B952" s="79">
        <f t="shared" si="14"/>
        <v>936</v>
      </c>
      <c r="C952" s="80" t="s">
        <v>979</v>
      </c>
      <c r="D952" s="81" t="str">
        <f>+"Torre de anclaje, retención intermedia y terminal (15°) Tipo R"&amp;IF(MID(C952,3,3)="220","C",IF(MID(C952,3,3)="138","S",""))&amp;IF(MID(C952,10,1)="D",2,1)&amp;RIGHT(C952,2)</f>
        <v>Torre de anclaje, retención intermedia y terminal (15°) Tipo R1-3</v>
      </c>
      <c r="E952" s="82" t="s">
        <v>44</v>
      </c>
      <c r="F952" s="83">
        <v>0</v>
      </c>
      <c r="G952" s="84">
        <f>VLOOKUP(C952,'[10]Resumen Peso'!$B$1:$D$65536,3,0)*$C$14</f>
        <v>11155.148074208711</v>
      </c>
      <c r="H952" s="91"/>
      <c r="I952" s="86"/>
      <c r="J952" s="87">
        <f>+VLOOKUP(C952,'[10]Resumen Peso'!$B$1:$D$65536,3,0)</f>
        <v>6926.1119625298898</v>
      </c>
      <c r="N952" s="57"/>
      <c r="O952" s="57"/>
      <c r="P952" s="57"/>
      <c r="Q952" s="57"/>
      <c r="R952" s="57"/>
    </row>
    <row r="953" spans="1:18" x14ac:dyDescent="0.2">
      <c r="A953" s="78"/>
      <c r="B953" s="79">
        <f t="shared" si="14"/>
        <v>937</v>
      </c>
      <c r="C953" s="80" t="s">
        <v>980</v>
      </c>
      <c r="D953" s="81" t="str">
        <f>+"Torre de anclaje, retención intermedia y terminal (15°) Tipo R"&amp;IF(MID(C953,3,3)="220","C",IF(MID(C953,3,3)="138","S",""))&amp;IF(MID(C953,10,1)="D",2,1)&amp;RIGHT(C953,2)</f>
        <v>Torre de anclaje, retención intermedia y terminal (15°) Tipo R1±0</v>
      </c>
      <c r="E953" s="82" t="s">
        <v>44</v>
      </c>
      <c r="F953" s="83">
        <v>0</v>
      </c>
      <c r="G953" s="84">
        <f>VLOOKUP(C953,'[10]Resumen Peso'!$B$1:$D$65536,3,0)*$C$14</f>
        <v>12436.06251305319</v>
      </c>
      <c r="H953" s="91"/>
      <c r="I953" s="86"/>
      <c r="J953" s="87">
        <f>+VLOOKUP(C953,'[10]Resumen Peso'!$B$1:$D$65536,3,0)</f>
        <v>7721.4180184279703</v>
      </c>
      <c r="N953" s="57"/>
      <c r="O953" s="57"/>
      <c r="P953" s="57"/>
      <c r="Q953" s="57"/>
      <c r="R953" s="57"/>
    </row>
    <row r="954" spans="1:18" x14ac:dyDescent="0.2">
      <c r="A954" s="78"/>
      <c r="B954" s="79">
        <f t="shared" si="14"/>
        <v>938</v>
      </c>
      <c r="C954" s="80" t="s">
        <v>981</v>
      </c>
      <c r="D954" s="81" t="str">
        <f>+"Torre de anclaje, retención intermedia y terminal (15°) Tipo R"&amp;IF(MID(C954,3,3)="220","C",IF(MID(C954,3,3)="138","S",""))&amp;IF(MID(C954,10,1)="D",2,1)&amp;RIGHT(C954,2)</f>
        <v>Torre de anclaje, retención intermedia y terminal (15°) Tipo R1+3</v>
      </c>
      <c r="E954" s="82" t="s">
        <v>44</v>
      </c>
      <c r="F954" s="83">
        <v>0</v>
      </c>
      <c r="G954" s="84">
        <f>VLOOKUP(C954,'[10]Resumen Peso'!$B$1:$D$65536,3,0)*$C$14</f>
        <v>13716.976951897668</v>
      </c>
      <c r="H954" s="91"/>
      <c r="I954" s="86"/>
      <c r="J954" s="87">
        <f>+VLOOKUP(C954,'[10]Resumen Peso'!$B$1:$D$65536,3,0)</f>
        <v>8516.7240743260518</v>
      </c>
      <c r="N954" s="57"/>
      <c r="O954" s="57"/>
      <c r="P954" s="57"/>
      <c r="Q954" s="57"/>
      <c r="R954" s="57"/>
    </row>
    <row r="955" spans="1:18" x14ac:dyDescent="0.2">
      <c r="A955" s="78"/>
      <c r="B955" s="79">
        <f t="shared" si="14"/>
        <v>939</v>
      </c>
      <c r="C955" s="80" t="s">
        <v>982</v>
      </c>
      <c r="D955" s="81" t="str">
        <f>+"Torre de suspensión tipo S"&amp;IF(MID(C955,3,3)="220","C",IF(MID(C955,3,3)="138","S",""))&amp;IF(MID(C955,10,1)="D",2,1)&amp;" (5°)Tipo S"&amp;IF(MID(C955,3,3)="220","C",IF(MID(C955,3,3)="138","S",""))&amp;IF(MID(C955,10,1)="D",2,1)&amp;RIGHT(C955,2)</f>
        <v>Torre de suspensión tipo S1 (5°)Tipo S1-6</v>
      </c>
      <c r="E955" s="82" t="s">
        <v>44</v>
      </c>
      <c r="F955" s="83">
        <v>0</v>
      </c>
      <c r="G955" s="84">
        <f>VLOOKUP(C955,'[10]Resumen Peso'!$B$1:$D$65536,3,0)*$C$14</f>
        <v>2993.9851475730056</v>
      </c>
      <c r="H955" s="91"/>
      <c r="I955" s="86"/>
      <c r="J955" s="87">
        <f>+VLOOKUP(C955,'[10]Resumen Peso'!$B$1:$D$65536,3,0)</f>
        <v>1858.9333111755368</v>
      </c>
      <c r="N955" s="57"/>
      <c r="O955" s="57"/>
      <c r="P955" s="57"/>
      <c r="Q955" s="57"/>
      <c r="R955" s="57"/>
    </row>
    <row r="956" spans="1:18" x14ac:dyDescent="0.2">
      <c r="A956" s="78"/>
      <c r="B956" s="79">
        <f t="shared" si="14"/>
        <v>940</v>
      </c>
      <c r="C956" s="80" t="s">
        <v>983</v>
      </c>
      <c r="D956" s="81" t="str">
        <f>+"Torre de suspensión tipo S"&amp;IF(MID(C956,3,3)="220","C",IF(MID(C956,3,3)="138","S",""))&amp;IF(MID(C956,10,1)="D",2,1)&amp;" (5°)Tipo S"&amp;IF(MID(C956,3,3)="220","C",IF(MID(C956,3,3)="138","S",""))&amp;IF(MID(C956,10,1)="D",2,1)&amp;RIGHT(C956,2)</f>
        <v>Torre de suspensión tipo S1 (5°)Tipo S1-3</v>
      </c>
      <c r="E956" s="82" t="s">
        <v>44</v>
      </c>
      <c r="F956" s="83">
        <v>0</v>
      </c>
      <c r="G956" s="84">
        <f>VLOOKUP(C956,'[10]Resumen Peso'!$B$1:$D$65536,3,0)*$C$14</f>
        <v>3425.5505742501955</v>
      </c>
      <c r="H956" s="91"/>
      <c r="I956" s="86"/>
      <c r="J956" s="87">
        <f>+VLOOKUP(C956,'[10]Resumen Peso'!$B$1:$D$65536,3,0)</f>
        <v>2126.8876623359743</v>
      </c>
      <c r="N956" s="57"/>
      <c r="O956" s="57"/>
      <c r="P956" s="57"/>
      <c r="Q956" s="57"/>
      <c r="R956" s="57"/>
    </row>
    <row r="957" spans="1:18" x14ac:dyDescent="0.2">
      <c r="A957" s="78"/>
      <c r="B957" s="79">
        <f t="shared" si="14"/>
        <v>941</v>
      </c>
      <c r="C957" s="80" t="s">
        <v>984</v>
      </c>
      <c r="D957" s="81" t="str">
        <f>+"Torre de suspensión tipo S"&amp;IF(MID(C957,3,3)="220","C",IF(MID(C957,3,3)="138","S",""))&amp;IF(MID(C957,10,1)="D",2,1)&amp;" (5°)Tipo S"&amp;IF(MID(C957,3,3)="220","C",IF(MID(C957,3,3)="138","S",""))&amp;IF(MID(C957,10,1)="D",2,1)&amp;RIGHT(C957,2)</f>
        <v>Torre de suspensión tipo S1 (5°)Tipo S1±0</v>
      </c>
      <c r="E957" s="82" t="s">
        <v>44</v>
      </c>
      <c r="F957" s="83">
        <v>0</v>
      </c>
      <c r="G957" s="84">
        <f>VLOOKUP(C957,'[10]Resumen Peso'!$B$1:$D$65536,3,0)*$C$14</f>
        <v>3853.2627381891962</v>
      </c>
      <c r="H957" s="91"/>
      <c r="I957" s="86"/>
      <c r="J957" s="87">
        <f>+VLOOKUP(C957,'[10]Resumen Peso'!$B$1:$D$65536,3,0)</f>
        <v>2392.4495639324796</v>
      </c>
      <c r="N957" s="57"/>
      <c r="O957" s="57"/>
      <c r="P957" s="57"/>
      <c r="Q957" s="57"/>
      <c r="R957" s="57"/>
    </row>
    <row r="958" spans="1:18" x14ac:dyDescent="0.2">
      <c r="A958" s="78"/>
      <c r="B958" s="79">
        <f t="shared" si="14"/>
        <v>942</v>
      </c>
      <c r="C958" s="80" t="s">
        <v>985</v>
      </c>
      <c r="D958" s="81" t="str">
        <f>+"Torre de suspensión tipo S"&amp;IF(MID(C958,3,3)="220","C",IF(MID(C958,3,3)="138","S",""))&amp;IF(MID(C958,10,1)="D",2,1)&amp;" (5°)Tipo S"&amp;IF(MID(C958,3,3)="220","C",IF(MID(C958,3,3)="138","S",""))&amp;IF(MID(C958,10,1)="D",2,1)&amp;RIGHT(C958,2)</f>
        <v>Torre de suspensión tipo S1 (5°)Tipo S1+3</v>
      </c>
      <c r="E958" s="82" t="s">
        <v>44</v>
      </c>
      <c r="F958" s="83">
        <v>0</v>
      </c>
      <c r="G958" s="84">
        <f>VLOOKUP(C958,'[10]Resumen Peso'!$B$1:$D$65536,3,0)*$C$14</f>
        <v>4277.1216393900086</v>
      </c>
      <c r="H958" s="91"/>
      <c r="I958" s="86"/>
      <c r="J958" s="87">
        <f>+VLOOKUP(C958,'[10]Resumen Peso'!$B$1:$D$65536,3,0)</f>
        <v>2655.6190159650528</v>
      </c>
      <c r="N958" s="57"/>
      <c r="O958" s="57"/>
      <c r="P958" s="57"/>
      <c r="Q958" s="57"/>
      <c r="R958" s="57"/>
    </row>
    <row r="959" spans="1:18" x14ac:dyDescent="0.2">
      <c r="A959" s="78"/>
      <c r="B959" s="79">
        <f t="shared" si="14"/>
        <v>943</v>
      </c>
      <c r="C959" s="80" t="s">
        <v>986</v>
      </c>
      <c r="D959" s="81" t="str">
        <f>+"Torre de suspensión tipo S"&amp;IF(MID(C959,3,3)="220","C",IF(MID(C959,3,3)="138","S",""))&amp;IF(MID(C959,10,1)="D",2,1)&amp;" (5°)Tipo S"&amp;IF(MID(C959,3,3)="220","C",IF(MID(C959,3,3)="138","S",""))&amp;IF(MID(C959,10,1)="D",2,1)&amp;RIGHT(C959,2)</f>
        <v>Torre de suspensión tipo S1 (5°)Tipo S1+6</v>
      </c>
      <c r="E959" s="82" t="s">
        <v>44</v>
      </c>
      <c r="F959" s="83">
        <v>0</v>
      </c>
      <c r="G959" s="84">
        <f>VLOOKUP(C959,'[10]Resumen Peso'!$B$1:$D$65536,3,0)*$C$14</f>
        <v>4700.9805405908191</v>
      </c>
      <c r="H959" s="91"/>
      <c r="I959" s="86"/>
      <c r="J959" s="87">
        <f>+VLOOKUP(C959,'[10]Resumen Peso'!$B$1:$D$65536,3,0)</f>
        <v>2918.788467997625</v>
      </c>
      <c r="N959" s="57"/>
      <c r="O959" s="57"/>
      <c r="P959" s="57"/>
      <c r="Q959" s="57"/>
      <c r="R959" s="57"/>
    </row>
    <row r="960" spans="1:18" x14ac:dyDescent="0.2">
      <c r="A960" s="78"/>
      <c r="B960" s="79">
        <f t="shared" si="14"/>
        <v>944</v>
      </c>
      <c r="C960" s="80" t="s">
        <v>987</v>
      </c>
      <c r="D960" s="81" t="str">
        <f>+"Torre de ángulo menor tipo A"&amp;IF(MID(C960,3,3)="220","C",IF(MID(C960,3,3)="138","S",""))&amp;IF(MID(C960,10,1)="D",2,1)&amp;" (30°)Tipo A"&amp;IF(MID(C960,3,3)="220","C",IF(MID(C960,3,3)="138","S",""))&amp;IF(MID(C960,10,1)="D",2,1)&amp;RIGHT(C960,2)</f>
        <v>Torre de ángulo menor tipo A1 (30°)Tipo A1-3</v>
      </c>
      <c r="E960" s="82" t="s">
        <v>44</v>
      </c>
      <c r="F960" s="83">
        <v>0</v>
      </c>
      <c r="G960" s="84">
        <f>VLOOKUP(C960,'[10]Resumen Peso'!$B$1:$D$65536,3,0)*$C$14</f>
        <v>5270.1768057506515</v>
      </c>
      <c r="H960" s="91"/>
      <c r="I960" s="86"/>
      <c r="J960" s="87">
        <f>+VLOOKUP(C960,'[10]Resumen Peso'!$B$1:$D$65536,3,0)</f>
        <v>3272.1963326826035</v>
      </c>
      <c r="N960" s="57"/>
      <c r="O960" s="57"/>
      <c r="P960" s="57"/>
      <c r="Q960" s="57"/>
      <c r="R960" s="57"/>
    </row>
    <row r="961" spans="1:18" x14ac:dyDescent="0.2">
      <c r="A961" s="78"/>
      <c r="B961" s="79">
        <f t="shared" si="14"/>
        <v>945</v>
      </c>
      <c r="C961" s="80" t="s">
        <v>988</v>
      </c>
      <c r="D961" s="81" t="str">
        <f>+"Torre de ángulo menor tipo A"&amp;IF(MID(C961,3,3)="220","C",IF(MID(C961,3,3)="138","S",""))&amp;IF(MID(C961,10,1)="D",2,1)&amp;" (30°)Tipo A"&amp;IF(MID(C961,3,3)="220","C",IF(MID(C961,3,3)="138","S",""))&amp;IF(MID(C961,10,1)="D",2,1)&amp;RIGHT(C961,2)</f>
        <v>Torre de ángulo menor tipo A1 (30°)Tipo A1±0</v>
      </c>
      <c r="E961" s="82" t="s">
        <v>44</v>
      </c>
      <c r="F961" s="83">
        <v>0</v>
      </c>
      <c r="G961" s="84">
        <f>VLOOKUP(C961,'[10]Resumen Peso'!$B$1:$D$65536,3,0)*$C$14</f>
        <v>5849.2528365712005</v>
      </c>
      <c r="H961" s="91"/>
      <c r="I961" s="86"/>
      <c r="J961" s="87">
        <f>+VLOOKUP(C961,'[10]Resumen Peso'!$B$1:$D$65536,3,0)</f>
        <v>3631.7384380495041</v>
      </c>
      <c r="N961" s="57"/>
      <c r="O961" s="57"/>
      <c r="P961" s="57"/>
      <c r="Q961" s="57"/>
      <c r="R961" s="57"/>
    </row>
    <row r="962" spans="1:18" x14ac:dyDescent="0.2">
      <c r="A962" s="78"/>
      <c r="B962" s="79">
        <f t="shared" si="14"/>
        <v>946</v>
      </c>
      <c r="C962" s="80" t="s">
        <v>989</v>
      </c>
      <c r="D962" s="81" t="str">
        <f>+"Torre de ángulo menor tipo A"&amp;IF(MID(C962,3,3)="220","C",IF(MID(C962,3,3)="138","S",""))&amp;IF(MID(C962,10,1)="D",2,1)&amp;" (30°)Tipo A"&amp;IF(MID(C962,3,3)="220","C",IF(MID(C962,3,3)="138","S",""))&amp;IF(MID(C962,10,1)="D",2,1)&amp;RIGHT(C962,2)</f>
        <v>Torre de ángulo menor tipo A1 (30°)Tipo A1+3</v>
      </c>
      <c r="E962" s="82" t="s">
        <v>44</v>
      </c>
      <c r="F962" s="83">
        <v>0</v>
      </c>
      <c r="G962" s="84">
        <f>VLOOKUP(C962,'[10]Resumen Peso'!$B$1:$D$65536,3,0)*$C$14</f>
        <v>6428.3288673917486</v>
      </c>
      <c r="H962" s="91"/>
      <c r="I962" s="86"/>
      <c r="J962" s="87">
        <f>+VLOOKUP(C962,'[10]Resumen Peso'!$B$1:$D$65536,3,0)</f>
        <v>3991.2805434164047</v>
      </c>
      <c r="N962" s="57"/>
      <c r="O962" s="57"/>
      <c r="P962" s="57"/>
      <c r="Q962" s="57"/>
      <c r="R962" s="57"/>
    </row>
    <row r="963" spans="1:18" x14ac:dyDescent="0.2">
      <c r="A963" s="78"/>
      <c r="B963" s="79">
        <f t="shared" si="14"/>
        <v>947</v>
      </c>
      <c r="C963" s="80" t="s">
        <v>990</v>
      </c>
      <c r="D963" s="81" t="str">
        <f>+"Torre de ángulo mayor tipo B"&amp;IF(MID(C963,3,3)="220","C",IF(MID(C963,3,3)="138","S",""))&amp;IF(MID(C963,10,1)="D",2,1)&amp;" (65°)Tipo B"&amp;IF(MID(C963,3,3)="220","C",IF(MID(C963,3,3)="138","S",""))&amp;IF(MID(C963,10,1)="D",2,1)&amp;RIGHT(C963,2)</f>
        <v>Torre de ángulo mayor tipo B1 (65°)Tipo B1-3</v>
      </c>
      <c r="E963" s="82" t="s">
        <v>44</v>
      </c>
      <c r="F963" s="83">
        <v>0</v>
      </c>
      <c r="G963" s="84">
        <f>VLOOKUP(C963,'[10]Resumen Peso'!$B$1:$D$65536,3,0)*$C$14</f>
        <v>7112.0597299642313</v>
      </c>
      <c r="H963" s="91"/>
      <c r="I963" s="86"/>
      <c r="J963" s="87">
        <f>+VLOOKUP(C963,'[10]Resumen Peso'!$B$1:$D$65536,3,0)</f>
        <v>4415.8017129168884</v>
      </c>
      <c r="N963" s="57"/>
      <c r="O963" s="57"/>
      <c r="P963" s="57"/>
      <c r="Q963" s="57"/>
      <c r="R963" s="57"/>
    </row>
    <row r="964" spans="1:18" x14ac:dyDescent="0.2">
      <c r="A964" s="78"/>
      <c r="B964" s="79">
        <f t="shared" si="14"/>
        <v>948</v>
      </c>
      <c r="C964" s="80" t="s">
        <v>991</v>
      </c>
      <c r="D964" s="81" t="str">
        <f>+"Torre de ángulo mayor tipo B"&amp;IF(MID(C964,3,3)="220","C",IF(MID(C964,3,3)="138","S",""))&amp;IF(MID(C964,10,1)="D",2,1)&amp;" (65°)Tipo B"&amp;IF(MID(C964,3,3)="220","C",IF(MID(C964,3,3)="138","S",""))&amp;IF(MID(C964,10,1)="D",2,1)&amp;RIGHT(C964,2)</f>
        <v>Torre de ángulo mayor tipo B1 (65°)Tipo B1±0</v>
      </c>
      <c r="E964" s="82" t="s">
        <v>44</v>
      </c>
      <c r="F964" s="83">
        <v>0</v>
      </c>
      <c r="G964" s="84">
        <f>VLOOKUP(C964,'[10]Resumen Peso'!$B$1:$D$65536,3,0)*$C$14</f>
        <v>7919.8883407174062</v>
      </c>
      <c r="H964" s="91"/>
      <c r="I964" s="86"/>
      <c r="J964" s="87">
        <f>+VLOOKUP(C964,'[10]Resumen Peso'!$B$1:$D$65536,3,0)</f>
        <v>4917.3738451190293</v>
      </c>
      <c r="N964" s="57"/>
      <c r="O964" s="57"/>
      <c r="P964" s="57"/>
      <c r="Q964" s="57"/>
      <c r="R964" s="57"/>
    </row>
    <row r="965" spans="1:18" x14ac:dyDescent="0.2">
      <c r="A965" s="78"/>
      <c r="B965" s="79">
        <f t="shared" si="14"/>
        <v>949</v>
      </c>
      <c r="C965" s="80" t="s">
        <v>992</v>
      </c>
      <c r="D965" s="81" t="str">
        <f>+"Torre de ángulo mayor tipo B"&amp;IF(MID(C965,3,3)="220","C",IF(MID(C965,3,3)="138","S",""))&amp;IF(MID(C965,10,1)="D",2,1)&amp;" (65°)Tipo B"&amp;IF(MID(C965,3,3)="220","C",IF(MID(C965,3,3)="138","S",""))&amp;IF(MID(C965,10,1)="D",2,1)&amp;RIGHT(C965,2)</f>
        <v>Torre de ángulo mayor tipo B1 (65°)Tipo B1+3</v>
      </c>
      <c r="E965" s="82" t="s">
        <v>44</v>
      </c>
      <c r="F965" s="83">
        <v>0</v>
      </c>
      <c r="G965" s="84">
        <f>VLOOKUP(C965,'[10]Resumen Peso'!$B$1:$D$65536,3,0)*$C$14</f>
        <v>8870.2749416034967</v>
      </c>
      <c r="H965" s="91"/>
      <c r="I965" s="86"/>
      <c r="J965" s="87">
        <f>+VLOOKUP(C965,'[10]Resumen Peso'!$B$1:$D$65536,3,0)</f>
        <v>5507.4587065333135</v>
      </c>
      <c r="N965" s="57"/>
      <c r="O965" s="57"/>
      <c r="P965" s="57"/>
      <c r="Q965" s="57"/>
      <c r="R965" s="57"/>
    </row>
    <row r="966" spans="1:18" x14ac:dyDescent="0.2">
      <c r="A966" s="78"/>
      <c r="B966" s="79">
        <f t="shared" si="14"/>
        <v>950</v>
      </c>
      <c r="C966" s="80" t="s">
        <v>993</v>
      </c>
      <c r="D966" s="81" t="str">
        <f>+"Torre de anclaje, retención intermedia y terminal (15°) Tipo R"&amp;IF(MID(C966,3,3)="220","C",IF(MID(C966,3,3)="138","S",""))&amp;IF(MID(C966,10,1)="D",2,1)&amp;RIGHT(C966,2)</f>
        <v>Torre de anclaje, retención intermedia y terminal (15°) Tipo R1-3</v>
      </c>
      <c r="E966" s="82" t="s">
        <v>44</v>
      </c>
      <c r="F966" s="83">
        <v>0</v>
      </c>
      <c r="G966" s="84">
        <f>VLOOKUP(C966,'[10]Resumen Peso'!$B$1:$D$65536,3,0)*$C$14</f>
        <v>9157.2362558527093</v>
      </c>
      <c r="H966" s="91"/>
      <c r="I966" s="86"/>
      <c r="J966" s="87">
        <f>+VLOOKUP(C966,'[10]Resumen Peso'!$B$1:$D$65536,3,0)</f>
        <v>5685.6299130635107</v>
      </c>
      <c r="N966" s="57"/>
      <c r="O966" s="57"/>
      <c r="P966" s="57"/>
      <c r="Q966" s="57"/>
      <c r="R966" s="57"/>
    </row>
    <row r="967" spans="1:18" x14ac:dyDescent="0.2">
      <c r="A967" s="78"/>
      <c r="B967" s="79">
        <f t="shared" si="14"/>
        <v>951</v>
      </c>
      <c r="C967" s="80" t="s">
        <v>994</v>
      </c>
      <c r="D967" s="81" t="str">
        <f>+"Torre de anclaje, retención intermedia y terminal (15°) Tipo R"&amp;IF(MID(C967,3,3)="220","C",IF(MID(C967,3,3)="138","S",""))&amp;IF(MID(C967,10,1)="D",2,1)&amp;RIGHT(C967,2)</f>
        <v>Torre de anclaje, retención intermedia y terminal (15°) Tipo R1±0</v>
      </c>
      <c r="E967" s="82" t="s">
        <v>44</v>
      </c>
      <c r="F967" s="83">
        <v>0</v>
      </c>
      <c r="G967" s="84">
        <f>VLOOKUP(C967,'[10]Resumen Peso'!$B$1:$D$65536,3,0)*$C$14</f>
        <v>10208.736071184736</v>
      </c>
      <c r="H967" s="91"/>
      <c r="I967" s="86"/>
      <c r="J967" s="87">
        <f>+VLOOKUP(C967,'[10]Resumen Peso'!$B$1:$D$65536,3,0)</f>
        <v>6338.4948863584286</v>
      </c>
      <c r="N967" s="57"/>
      <c r="O967" s="57"/>
      <c r="P967" s="57"/>
      <c r="Q967" s="57"/>
      <c r="R967" s="57"/>
    </row>
    <row r="968" spans="1:18" x14ac:dyDescent="0.2">
      <c r="A968" s="78"/>
      <c r="B968" s="79">
        <f t="shared" si="14"/>
        <v>952</v>
      </c>
      <c r="C968" s="80" t="s">
        <v>995</v>
      </c>
      <c r="D968" s="81" t="str">
        <f>+"Torre de anclaje, retención intermedia y terminal (15°) Tipo R"&amp;IF(MID(C968,3,3)="220","C",IF(MID(C968,3,3)="138","S",""))&amp;IF(MID(C968,10,1)="D",2,1)&amp;RIGHT(C968,2)</f>
        <v>Torre de anclaje, retención intermedia y terminal (15°) Tipo R1+3</v>
      </c>
      <c r="E968" s="82" t="s">
        <v>44</v>
      </c>
      <c r="F968" s="83">
        <v>0</v>
      </c>
      <c r="G968" s="84">
        <f>VLOOKUP(C968,'[10]Resumen Peso'!$B$1:$D$65536,3,0)*$C$14</f>
        <v>11260.235886516764</v>
      </c>
      <c r="H968" s="91"/>
      <c r="I968" s="86"/>
      <c r="J968" s="87">
        <f>+VLOOKUP(C968,'[10]Resumen Peso'!$B$1:$D$65536,3,0)</f>
        <v>6991.3598596533466</v>
      </c>
      <c r="N968" s="57"/>
      <c r="O968" s="57"/>
      <c r="P968" s="57"/>
      <c r="Q968" s="57"/>
      <c r="R968" s="57"/>
    </row>
    <row r="969" spans="1:18" x14ac:dyDescent="0.2">
      <c r="A969" s="78"/>
      <c r="B969" s="79">
        <f t="shared" si="14"/>
        <v>953</v>
      </c>
      <c r="C969" s="80" t="s">
        <v>996</v>
      </c>
      <c r="D969" s="81" t="str">
        <f>+"Torre de suspensión tipo S"&amp;IF(MID(C969,3,3)="220","C",IF(MID(C969,3,3)="138","S",""))&amp;IF(MID(C969,10,1)="D",2,1)&amp;" (5°)Tipo S"&amp;IF(MID(C969,3,3)="220","C",IF(MID(C969,3,3)="138","S",""))&amp;IF(MID(C969,10,1)="D",2,1)&amp;RIGHT(C969,2)</f>
        <v>Torre de suspensión tipo S1 (5°)Tipo S1-6</v>
      </c>
      <c r="E969" s="82" t="s">
        <v>44</v>
      </c>
      <c r="F969" s="83">
        <v>0</v>
      </c>
      <c r="G969" s="84">
        <f>VLOOKUP(C969,'[10]Resumen Peso'!$B$1:$D$65536,3,0)*$C$14</f>
        <v>2686.7341055299585</v>
      </c>
      <c r="H969" s="91"/>
      <c r="I969" s="86"/>
      <c r="J969" s="87">
        <f>+VLOOKUP(C969,'[10]Resumen Peso'!$B$1:$D$65536,3,0)</f>
        <v>1668.1644299704276</v>
      </c>
      <c r="N969" s="57"/>
      <c r="O969" s="57"/>
      <c r="P969" s="57"/>
      <c r="Q969" s="57"/>
      <c r="R969" s="57"/>
    </row>
    <row r="970" spans="1:18" x14ac:dyDescent="0.2">
      <c r="A970" s="78"/>
      <c r="B970" s="79">
        <f t="shared" si="14"/>
        <v>954</v>
      </c>
      <c r="C970" s="80" t="s">
        <v>997</v>
      </c>
      <c r="D970" s="81" t="str">
        <f>+"Torre de suspensión tipo S"&amp;IF(MID(C970,3,3)="220","C",IF(MID(C970,3,3)="138","S",""))&amp;IF(MID(C970,10,1)="D",2,1)&amp;" (5°)Tipo S"&amp;IF(MID(C970,3,3)="220","C",IF(MID(C970,3,3)="138","S",""))&amp;IF(MID(C970,10,1)="D",2,1)&amp;RIGHT(C970,2)</f>
        <v>Torre de suspensión tipo S1 (5°)Tipo S1-3</v>
      </c>
      <c r="E970" s="82" t="s">
        <v>44</v>
      </c>
      <c r="F970" s="83">
        <v>0</v>
      </c>
      <c r="G970" s="84">
        <f>VLOOKUP(C970,'[10]Resumen Peso'!$B$1:$D$65536,3,0)*$C$14</f>
        <v>3074.0110937144568</v>
      </c>
      <c r="H970" s="91"/>
      <c r="I970" s="86"/>
      <c r="J970" s="87">
        <f>+VLOOKUP(C970,'[10]Resumen Peso'!$B$1:$D$65536,3,0)</f>
        <v>1908.6205640202188</v>
      </c>
      <c r="N970" s="57"/>
      <c r="O970" s="57"/>
      <c r="P970" s="57"/>
      <c r="Q970" s="57"/>
      <c r="R970" s="57"/>
    </row>
    <row r="971" spans="1:18" x14ac:dyDescent="0.2">
      <c r="A971" s="78"/>
      <c r="B971" s="79">
        <f t="shared" si="14"/>
        <v>955</v>
      </c>
      <c r="C971" s="80" t="s">
        <v>998</v>
      </c>
      <c r="D971" s="81" t="str">
        <f>+"Torre de suspensión tipo S"&amp;IF(MID(C971,3,3)="220","C",IF(MID(C971,3,3)="138","S",""))&amp;IF(MID(C971,10,1)="D",2,1)&amp;" (5°)Tipo S"&amp;IF(MID(C971,3,3)="220","C",IF(MID(C971,3,3)="138","S",""))&amp;IF(MID(C971,10,1)="D",2,1)&amp;RIGHT(C971,2)</f>
        <v>Torre de suspensión tipo S1 (5°)Tipo S1±0</v>
      </c>
      <c r="E971" s="82" t="s">
        <v>44</v>
      </c>
      <c r="F971" s="83">
        <v>0</v>
      </c>
      <c r="G971" s="84">
        <f>VLOOKUP(C971,'[10]Resumen Peso'!$B$1:$D$65536,3,0)*$C$14</f>
        <v>3457.8302516473082</v>
      </c>
      <c r="H971" s="91"/>
      <c r="I971" s="86"/>
      <c r="J971" s="87">
        <f>+VLOOKUP(C971,'[10]Resumen Peso'!$B$1:$D$65536,3,0)</f>
        <v>2146.9297683017085</v>
      </c>
      <c r="N971" s="57"/>
      <c r="O971" s="57"/>
      <c r="P971" s="57"/>
      <c r="Q971" s="57"/>
      <c r="R971" s="57"/>
    </row>
    <row r="972" spans="1:18" x14ac:dyDescent="0.2">
      <c r="A972" s="78"/>
      <c r="B972" s="79">
        <f t="shared" si="14"/>
        <v>956</v>
      </c>
      <c r="C972" s="80" t="s">
        <v>999</v>
      </c>
      <c r="D972" s="81" t="str">
        <f>+"Torre de suspensión tipo S"&amp;IF(MID(C972,3,3)="220","C",IF(MID(C972,3,3)="138","S",""))&amp;IF(MID(C972,10,1)="D",2,1)&amp;" (5°)Tipo S"&amp;IF(MID(C972,3,3)="220","C",IF(MID(C972,3,3)="138","S",""))&amp;IF(MID(C972,10,1)="D",2,1)&amp;RIGHT(C972,2)</f>
        <v>Torre de suspensión tipo S1 (5°)Tipo S1+3</v>
      </c>
      <c r="E972" s="82" t="s">
        <v>44</v>
      </c>
      <c r="F972" s="83">
        <v>0</v>
      </c>
      <c r="G972" s="84">
        <f>VLOOKUP(C972,'[10]Resumen Peso'!$B$1:$D$65536,3,0)*$C$14</f>
        <v>3838.191579328512</v>
      </c>
      <c r="H972" s="91"/>
      <c r="I972" s="86"/>
      <c r="J972" s="87">
        <f>+VLOOKUP(C972,'[10]Resumen Peso'!$B$1:$D$65536,3,0)</f>
        <v>2383.0920428148966</v>
      </c>
      <c r="N972" s="57"/>
      <c r="O972" s="57"/>
      <c r="P972" s="57"/>
      <c r="Q972" s="57"/>
      <c r="R972" s="57"/>
    </row>
    <row r="973" spans="1:18" x14ac:dyDescent="0.2">
      <c r="A973" s="78"/>
      <c r="B973" s="79">
        <f t="shared" si="14"/>
        <v>957</v>
      </c>
      <c r="C973" s="80" t="s">
        <v>1000</v>
      </c>
      <c r="D973" s="81" t="str">
        <f>+"Torre de suspensión tipo S"&amp;IF(MID(C973,3,3)="220","C",IF(MID(C973,3,3)="138","S",""))&amp;IF(MID(C973,10,1)="D",2,1)&amp;" (5°)Tipo S"&amp;IF(MID(C973,3,3)="220","C",IF(MID(C973,3,3)="138","S",""))&amp;IF(MID(C973,10,1)="D",2,1)&amp;RIGHT(C973,2)</f>
        <v>Torre de suspensión tipo S1 (5°)Tipo S1+6</v>
      </c>
      <c r="E973" s="82" t="s">
        <v>44</v>
      </c>
      <c r="F973" s="83">
        <v>0</v>
      </c>
      <c r="G973" s="84">
        <f>VLOOKUP(C973,'[10]Resumen Peso'!$B$1:$D$65536,3,0)*$C$14</f>
        <v>4218.5529070097155</v>
      </c>
      <c r="H973" s="91"/>
      <c r="I973" s="86"/>
      <c r="J973" s="87">
        <f>+VLOOKUP(C973,'[10]Resumen Peso'!$B$1:$D$65536,3,0)</f>
        <v>2619.2543173280842</v>
      </c>
      <c r="N973" s="57"/>
      <c r="O973" s="57"/>
      <c r="P973" s="57"/>
      <c r="Q973" s="57"/>
      <c r="R973" s="57"/>
    </row>
    <row r="974" spans="1:18" x14ac:dyDescent="0.2">
      <c r="A974" s="78"/>
      <c r="B974" s="79">
        <f t="shared" si="14"/>
        <v>958</v>
      </c>
      <c r="C974" s="80" t="s">
        <v>1001</v>
      </c>
      <c r="D974" s="81" t="str">
        <f>+"Torre de ángulo menor tipo A"&amp;IF(MID(C974,3,3)="220","C",IF(MID(C974,3,3)="138","S",""))&amp;IF(MID(C974,10,1)="D",2,1)&amp;" (30°)Tipo A"&amp;IF(MID(C974,3,3)="220","C",IF(MID(C974,3,3)="138","S",""))&amp;IF(MID(C974,10,1)="D",2,1)&amp;RIGHT(C974,2)</f>
        <v>Torre de ángulo menor tipo A1 (30°)Tipo A1-3</v>
      </c>
      <c r="E974" s="82" t="s">
        <v>44</v>
      </c>
      <c r="F974" s="83">
        <v>0</v>
      </c>
      <c r="G974" s="84">
        <f>VLOOKUP(C974,'[10]Resumen Peso'!$B$1:$D$65536,3,0)*$C$14</f>
        <v>4729.3366761225525</v>
      </c>
      <c r="H974" s="91"/>
      <c r="I974" s="86"/>
      <c r="J974" s="87">
        <f>+VLOOKUP(C974,'[10]Resumen Peso'!$B$1:$D$65536,3,0)</f>
        <v>2936.394488842076</v>
      </c>
      <c r="N974" s="57"/>
      <c r="O974" s="57"/>
      <c r="P974" s="57"/>
      <c r="Q974" s="57"/>
      <c r="R974" s="57"/>
    </row>
    <row r="975" spans="1:18" x14ac:dyDescent="0.2">
      <c r="A975" s="78"/>
      <c r="B975" s="79">
        <f t="shared" si="14"/>
        <v>959</v>
      </c>
      <c r="C975" s="80" t="s">
        <v>1002</v>
      </c>
      <c r="D975" s="81" t="str">
        <f>+"Torre de ángulo menor tipo A"&amp;IF(MID(C975,3,3)="220","C",IF(MID(C975,3,3)="138","S",""))&amp;IF(MID(C975,10,1)="D",2,1)&amp;" (30°)Tipo A"&amp;IF(MID(C975,3,3)="220","C",IF(MID(C975,3,3)="138","S",""))&amp;IF(MID(C975,10,1)="D",2,1)&amp;RIGHT(C975,2)</f>
        <v>Torre de ángulo menor tipo A1 (30°)Tipo A1±0</v>
      </c>
      <c r="E975" s="82" t="s">
        <v>44</v>
      </c>
      <c r="F975" s="83">
        <v>0</v>
      </c>
      <c r="G975" s="84">
        <f>VLOOKUP(C975,'[10]Resumen Peso'!$B$1:$D$65536,3,0)*$C$14</f>
        <v>5248.9863220006137</v>
      </c>
      <c r="H975" s="91"/>
      <c r="I975" s="86"/>
      <c r="J975" s="87">
        <f>+VLOOKUP(C975,'[10]Resumen Peso'!$B$1:$D$65536,3,0)</f>
        <v>3259.0393882819935</v>
      </c>
      <c r="N975" s="57"/>
      <c r="O975" s="57"/>
      <c r="P975" s="57"/>
      <c r="Q975" s="57"/>
      <c r="R975" s="57"/>
    </row>
    <row r="976" spans="1:18" x14ac:dyDescent="0.2">
      <c r="A976" s="78"/>
      <c r="B976" s="79">
        <f t="shared" si="14"/>
        <v>960</v>
      </c>
      <c r="C976" s="80" t="s">
        <v>1003</v>
      </c>
      <c r="D976" s="81" t="str">
        <f>+"Torre de ángulo menor tipo A"&amp;IF(MID(C976,3,3)="220","C",IF(MID(C976,3,3)="138","S",""))&amp;IF(MID(C976,10,1)="D",2,1)&amp;" (30°)Tipo A"&amp;IF(MID(C976,3,3)="220","C",IF(MID(C976,3,3)="138","S",""))&amp;IF(MID(C976,10,1)="D",2,1)&amp;RIGHT(C976,2)</f>
        <v>Torre de ángulo menor tipo A1 (30°)Tipo A1+3</v>
      </c>
      <c r="E976" s="82" t="s">
        <v>44</v>
      </c>
      <c r="F976" s="83">
        <v>0</v>
      </c>
      <c r="G976" s="84">
        <f>VLOOKUP(C976,'[10]Resumen Peso'!$B$1:$D$65536,3,0)*$C$14</f>
        <v>5768.6359678786748</v>
      </c>
      <c r="H976" s="91"/>
      <c r="I976" s="86"/>
      <c r="J976" s="87">
        <f>+VLOOKUP(C976,'[10]Resumen Peso'!$B$1:$D$65536,3,0)</f>
        <v>3581.684287721911</v>
      </c>
      <c r="N976" s="57"/>
      <c r="O976" s="57"/>
      <c r="P976" s="57"/>
      <c r="Q976" s="57"/>
      <c r="R976" s="57"/>
    </row>
    <row r="977" spans="1:18" x14ac:dyDescent="0.2">
      <c r="A977" s="78"/>
      <c r="B977" s="79">
        <f t="shared" si="14"/>
        <v>961</v>
      </c>
      <c r="C977" s="80" t="s">
        <v>1004</v>
      </c>
      <c r="D977" s="81" t="str">
        <f>+"Torre de ángulo mayor tipo B"&amp;IF(MID(C977,3,3)="220","C",IF(MID(C977,3,3)="138","S",""))&amp;IF(MID(C977,10,1)="D",2,1)&amp;" (65°)Tipo B"&amp;IF(MID(C977,3,3)="220","C",IF(MID(C977,3,3)="138","S",""))&amp;IF(MID(C977,10,1)="D",2,1)&amp;RIGHT(C977,2)</f>
        <v>Torre de ángulo mayor tipo B1 (65°)Tipo B1-3</v>
      </c>
      <c r="E977" s="82" t="s">
        <v>44</v>
      </c>
      <c r="F977" s="83">
        <v>0</v>
      </c>
      <c r="G977" s="84">
        <f>VLOOKUP(C977,'[10]Resumen Peso'!$B$1:$D$65536,3,0)*$C$14</f>
        <v>6382.20047702997</v>
      </c>
      <c r="H977" s="91"/>
      <c r="I977" s="86"/>
      <c r="J977" s="87">
        <f>+VLOOKUP(C977,'[10]Resumen Peso'!$B$1:$D$65536,3,0)</f>
        <v>3962.6399198969698</v>
      </c>
      <c r="N977" s="57"/>
      <c r="O977" s="57"/>
      <c r="P977" s="57"/>
      <c r="Q977" s="57"/>
      <c r="R977" s="57"/>
    </row>
    <row r="978" spans="1:18" x14ac:dyDescent="0.2">
      <c r="A978" s="78"/>
      <c r="B978" s="79">
        <f t="shared" ref="B978:B1041" si="15">1+B977</f>
        <v>962</v>
      </c>
      <c r="C978" s="80" t="s">
        <v>1005</v>
      </c>
      <c r="D978" s="81" t="str">
        <f>+"Torre de ángulo mayor tipo B"&amp;IF(MID(C978,3,3)="220","C",IF(MID(C978,3,3)="138","S",""))&amp;IF(MID(C978,10,1)="D",2,1)&amp;" (65°)Tipo B"&amp;IF(MID(C978,3,3)="220","C",IF(MID(C978,3,3)="138","S",""))&amp;IF(MID(C978,10,1)="D",2,1)&amp;RIGHT(C978,2)</f>
        <v>Torre de ángulo mayor tipo B1 (65°)Tipo B1±0</v>
      </c>
      <c r="E978" s="82" t="s">
        <v>44</v>
      </c>
      <c r="F978" s="83">
        <v>0</v>
      </c>
      <c r="G978" s="84">
        <f>VLOOKUP(C978,'[10]Resumen Peso'!$B$1:$D$65536,3,0)*$C$14</f>
        <v>7107.1274799888306</v>
      </c>
      <c r="H978" s="91"/>
      <c r="I978" s="86"/>
      <c r="J978" s="87">
        <f>+VLOOKUP(C978,'[10]Resumen Peso'!$B$1:$D$65536,3,0)</f>
        <v>4412.7393317338192</v>
      </c>
      <c r="N978" s="57"/>
      <c r="O978" s="57"/>
      <c r="P978" s="57"/>
      <c r="Q978" s="57"/>
      <c r="R978" s="57"/>
    </row>
    <row r="979" spans="1:18" x14ac:dyDescent="0.2">
      <c r="A979" s="78"/>
      <c r="B979" s="79">
        <f t="shared" si="15"/>
        <v>963</v>
      </c>
      <c r="C979" s="80" t="s">
        <v>1006</v>
      </c>
      <c r="D979" s="81" t="str">
        <f>+"Torre de ángulo mayor tipo B"&amp;IF(MID(C979,3,3)="220","C",IF(MID(C979,3,3)="138","S",""))&amp;IF(MID(C979,10,1)="D",2,1)&amp;" (65°)Tipo B"&amp;IF(MID(C979,3,3)="220","C",IF(MID(C979,3,3)="138","S",""))&amp;IF(MID(C979,10,1)="D",2,1)&amp;RIGHT(C979,2)</f>
        <v>Torre de ángulo mayor tipo B1 (65°)Tipo B1+3</v>
      </c>
      <c r="E979" s="82" t="s">
        <v>44</v>
      </c>
      <c r="F979" s="83">
        <v>0</v>
      </c>
      <c r="G979" s="84">
        <f>VLOOKUP(C979,'[10]Resumen Peso'!$B$1:$D$65536,3,0)*$C$14</f>
        <v>7959.982777587491</v>
      </c>
      <c r="H979" s="91"/>
      <c r="I979" s="86"/>
      <c r="J979" s="87">
        <f>+VLOOKUP(C979,'[10]Resumen Peso'!$B$1:$D$65536,3,0)</f>
        <v>4942.2680515418779</v>
      </c>
      <c r="N979" s="57"/>
      <c r="O979" s="57"/>
      <c r="P979" s="57"/>
      <c r="Q979" s="57"/>
      <c r="R979" s="57"/>
    </row>
    <row r="980" spans="1:18" x14ac:dyDescent="0.2">
      <c r="A980" s="78"/>
      <c r="B980" s="79">
        <f t="shared" si="15"/>
        <v>964</v>
      </c>
      <c r="C980" s="80" t="s">
        <v>1007</v>
      </c>
      <c r="D980" s="81" t="str">
        <f>+"Torre de anclaje, retención intermedia y terminal (15°) Tipo R"&amp;IF(MID(C980,3,3)="220","C",IF(MID(C980,3,3)="138","S",""))&amp;IF(MID(C980,10,1)="D",2,1)&amp;RIGHT(C980,2)</f>
        <v>Torre de anclaje, retención intermedia y terminal (15°) Tipo R1-3</v>
      </c>
      <c r="E980" s="82" t="s">
        <v>44</v>
      </c>
      <c r="F980" s="83">
        <v>0</v>
      </c>
      <c r="G980" s="84">
        <f>VLOOKUP(C980,'[10]Resumen Peso'!$B$1:$D$65536,3,0)*$C$14</f>
        <v>8217.4953275699245</v>
      </c>
      <c r="H980" s="91"/>
      <c r="I980" s="86"/>
      <c r="J980" s="87">
        <f>+VLOOKUP(C980,'[10]Resumen Peso'!$B$1:$D$65536,3,0)</f>
        <v>5102.1548357485881</v>
      </c>
      <c r="N980" s="57"/>
      <c r="O980" s="57"/>
      <c r="P980" s="57"/>
      <c r="Q980" s="57"/>
      <c r="R980" s="57"/>
    </row>
    <row r="981" spans="1:18" x14ac:dyDescent="0.2">
      <c r="A981" s="78"/>
      <c r="B981" s="79">
        <f t="shared" si="15"/>
        <v>965</v>
      </c>
      <c r="C981" s="80" t="s">
        <v>1008</v>
      </c>
      <c r="D981" s="81" t="str">
        <f>+"Torre de anclaje, retención intermedia y terminal (15°) Tipo R"&amp;IF(MID(C981,3,3)="220","C",IF(MID(C981,3,3)="138","S",""))&amp;IF(MID(C981,10,1)="D",2,1)&amp;RIGHT(C981,2)</f>
        <v>Torre de anclaje, retención intermedia y terminal (15°) Tipo R1±0</v>
      </c>
      <c r="E981" s="82" t="s">
        <v>44</v>
      </c>
      <c r="F981" s="83">
        <v>0</v>
      </c>
      <c r="G981" s="84">
        <f>VLOOKUP(C981,'[10]Resumen Peso'!$B$1:$D$65536,3,0)*$C$14</f>
        <v>9161.0873217056014</v>
      </c>
      <c r="H981" s="91"/>
      <c r="I981" s="86"/>
      <c r="J981" s="87">
        <f>+VLOOKUP(C981,'[10]Resumen Peso'!$B$1:$D$65536,3,0)</f>
        <v>5688.0209986048922</v>
      </c>
      <c r="N981" s="57"/>
      <c r="O981" s="57"/>
      <c r="P981" s="57"/>
      <c r="Q981" s="57"/>
      <c r="R981" s="57"/>
    </row>
    <row r="982" spans="1:18" x14ac:dyDescent="0.2">
      <c r="A982" s="78"/>
      <c r="B982" s="79">
        <f t="shared" si="15"/>
        <v>966</v>
      </c>
      <c r="C982" s="80" t="s">
        <v>1009</v>
      </c>
      <c r="D982" s="81" t="str">
        <f>+"Torre de anclaje, retención intermedia y terminal (15°) Tipo R"&amp;IF(MID(C982,3,3)="220","C",IF(MID(C982,3,3)="138","S",""))&amp;IF(MID(C982,10,1)="D",2,1)&amp;RIGHT(C982,2)</f>
        <v>Torre de anclaje, retención intermedia y terminal (15°) Tipo R1+3</v>
      </c>
      <c r="E982" s="82" t="s">
        <v>44</v>
      </c>
      <c r="F982" s="83">
        <v>0</v>
      </c>
      <c r="G982" s="84">
        <f>VLOOKUP(C982,'[10]Resumen Peso'!$B$1:$D$65536,3,0)*$C$14</f>
        <v>10104.679315841278</v>
      </c>
      <c r="H982" s="91"/>
      <c r="I982" s="86"/>
      <c r="J982" s="87">
        <f>+VLOOKUP(C982,'[10]Resumen Peso'!$B$1:$D$65536,3,0)</f>
        <v>6273.8871614611962</v>
      </c>
      <c r="N982" s="57"/>
      <c r="P982" s="57"/>
      <c r="Q982" s="57"/>
      <c r="R982" s="57"/>
    </row>
    <row r="983" spans="1:18" x14ac:dyDescent="0.2">
      <c r="A983" s="78"/>
      <c r="B983" s="79">
        <f t="shared" si="15"/>
        <v>967</v>
      </c>
      <c r="C983" s="80" t="s">
        <v>1010</v>
      </c>
      <c r="D983" s="81" t="str">
        <f>+"Torre de suspensión tipo S"&amp;IF(MID(C983,3,3)="220","C",IF(MID(C983,3,3)="138","S",""))&amp;IF(MID(C983,10,1)="D",2,1)&amp;" (5°)Tipo S"&amp;IF(MID(C983,3,3)="220","C",IF(MID(C983,3,3)="138","S",""))&amp;IF(MID(C983,10,1)="D",2,1)&amp;RIGHT(C983,2)</f>
        <v>Torre de suspensión tipo S2 (5°)Tipo S2-6</v>
      </c>
      <c r="E983" s="82" t="s">
        <v>44</v>
      </c>
      <c r="F983" s="83">
        <v>0</v>
      </c>
      <c r="G983" s="84">
        <f>VLOOKUP(C983,'[10]Resumen Peso'!$B$1:$D$65536,3,0)*$C$14</f>
        <v>4624.2500975357107</v>
      </c>
      <c r="H983" s="91"/>
      <c r="I983" s="86"/>
      <c r="J983" s="87">
        <f>+VLOOKUP(C983,'[10]Resumen Peso'!$B$1:$D$65536,3,0)</f>
        <v>2871.1473577229049</v>
      </c>
      <c r="N983" s="57"/>
      <c r="P983" s="57"/>
      <c r="Q983" s="57"/>
      <c r="R983" s="57"/>
    </row>
    <row r="984" spans="1:18" x14ac:dyDescent="0.2">
      <c r="A984" s="78"/>
      <c r="B984" s="79">
        <f t="shared" si="15"/>
        <v>968</v>
      </c>
      <c r="C984" s="80" t="s">
        <v>1011</v>
      </c>
      <c r="D984" s="81" t="str">
        <f>+"Torre de suspensión tipo S"&amp;IF(MID(C984,3,3)="220","C",IF(MID(C984,3,3)="138","S",""))&amp;IF(MID(C984,10,1)="D",2,1)&amp;" (5°)Tipo S"&amp;IF(MID(C984,3,3)="220","C",IF(MID(C984,3,3)="138","S",""))&amp;IF(MID(C984,10,1)="D",2,1)&amp;RIGHT(C984,2)</f>
        <v>Torre de suspensión tipo S2 (5°)Tipo S2-3</v>
      </c>
      <c r="E984" s="82" t="s">
        <v>44</v>
      </c>
      <c r="F984" s="83">
        <v>0</v>
      </c>
      <c r="G984" s="84">
        <f>VLOOKUP(C984,'[10]Resumen Peso'!$B$1:$D$65536,3,0)*$C$14</f>
        <v>5290.8086701534703</v>
      </c>
      <c r="H984" s="91"/>
      <c r="I984" s="86"/>
      <c r="J984" s="87">
        <f>+VLOOKUP(C984,'[10]Resumen Peso'!$B$1:$D$65536,3,0)</f>
        <v>3285.0064363135939</v>
      </c>
      <c r="N984" s="57"/>
      <c r="O984" s="57"/>
      <c r="P984" s="57"/>
      <c r="Q984" s="57"/>
      <c r="R984" s="57"/>
    </row>
    <row r="985" spans="1:18" x14ac:dyDescent="0.2">
      <c r="A985" s="78"/>
      <c r="B985" s="79">
        <f t="shared" si="15"/>
        <v>969</v>
      </c>
      <c r="C985" s="80" t="s">
        <v>1012</v>
      </c>
      <c r="D985" s="81" t="str">
        <f>+"Torre de suspensión tipo S"&amp;IF(MID(C985,3,3)="220","C",IF(MID(C985,3,3)="138","S",""))&amp;IF(MID(C985,10,1)="D",2,1)&amp;" (5°)Tipo S"&amp;IF(MID(C985,3,3)="220","C",IF(MID(C985,3,3)="138","S",""))&amp;IF(MID(C985,10,1)="D",2,1)&amp;RIGHT(C985,2)</f>
        <v>Torre de suspensión tipo S2 (5°)Tipo S2±0</v>
      </c>
      <c r="E985" s="82" t="s">
        <v>44</v>
      </c>
      <c r="F985" s="83">
        <v>0</v>
      </c>
      <c r="G985" s="84">
        <f>VLOOKUP(C985,'[10]Resumen Peso'!$B$1:$D$65536,3,0)*$C$14</f>
        <v>5951.415826944286</v>
      </c>
      <c r="H985" s="91"/>
      <c r="I985" s="86"/>
      <c r="J985" s="87">
        <f>+VLOOKUP(C985,'[10]Resumen Peso'!$B$1:$D$65536,3,0)</f>
        <v>3695.1703445597232</v>
      </c>
      <c r="N985" s="57"/>
      <c r="O985" s="57"/>
      <c r="P985" s="57"/>
      <c r="Q985" s="57"/>
      <c r="R985" s="57"/>
    </row>
    <row r="986" spans="1:18" x14ac:dyDescent="0.2">
      <c r="A986" s="78"/>
      <c r="B986" s="79">
        <f t="shared" si="15"/>
        <v>970</v>
      </c>
      <c r="C986" s="80" t="s">
        <v>1013</v>
      </c>
      <c r="D986" s="81" t="str">
        <f>+"Torre de suspensión tipo S"&amp;IF(MID(C986,3,3)="220","C",IF(MID(C986,3,3)="138","S",""))&amp;IF(MID(C986,10,1)="D",2,1)&amp;" (5°)Tipo S"&amp;IF(MID(C986,3,3)="220","C",IF(MID(C986,3,3)="138","S",""))&amp;IF(MID(C986,10,1)="D",2,1)&amp;RIGHT(C986,2)</f>
        <v>Torre de suspensión tipo S2 (5°)Tipo S2+3</v>
      </c>
      <c r="E986" s="82" t="s">
        <v>44</v>
      </c>
      <c r="F986" s="83">
        <v>0</v>
      </c>
      <c r="G986" s="84">
        <f>VLOOKUP(C986,'[10]Resumen Peso'!$B$1:$D$65536,3,0)*$C$14</f>
        <v>6606.0715679081577</v>
      </c>
      <c r="H986" s="91"/>
      <c r="I986" s="86"/>
      <c r="J986" s="87">
        <f>+VLOOKUP(C986,'[10]Resumen Peso'!$B$1:$D$65536,3,0)</f>
        <v>4101.6390824612927</v>
      </c>
      <c r="N986" s="57"/>
      <c r="O986" s="57"/>
      <c r="P986" s="57"/>
      <c r="Q986" s="57"/>
      <c r="R986" s="57"/>
    </row>
    <row r="987" spans="1:18" x14ac:dyDescent="0.2">
      <c r="A987" s="78"/>
      <c r="B987" s="79">
        <f t="shared" si="15"/>
        <v>971</v>
      </c>
      <c r="C987" s="80" t="s">
        <v>1014</v>
      </c>
      <c r="D987" s="81" t="str">
        <f>+"Torre de suspensión tipo S"&amp;IF(MID(C987,3,3)="220","C",IF(MID(C987,3,3)="138","S",""))&amp;IF(MID(C987,10,1)="D",2,1)&amp;" (5°)Tipo S"&amp;IF(MID(C987,3,3)="220","C",IF(MID(C987,3,3)="138","S",""))&amp;IF(MID(C987,10,1)="D",2,1)&amp;RIGHT(C987,2)</f>
        <v>Torre de suspensión tipo S2 (5°)Tipo S2+6</v>
      </c>
      <c r="E987" s="82" t="s">
        <v>44</v>
      </c>
      <c r="F987" s="83">
        <v>0</v>
      </c>
      <c r="G987" s="84">
        <f>VLOOKUP(C987,'[10]Resumen Peso'!$B$1:$D$65536,3,0)*$C$14</f>
        <v>7260.7273088720294</v>
      </c>
      <c r="H987" s="91"/>
      <c r="I987" s="86"/>
      <c r="J987" s="87">
        <f>+VLOOKUP(C987,'[10]Resumen Peso'!$B$1:$D$65536,3,0)</f>
        <v>4508.1078203628622</v>
      </c>
      <c r="N987" s="57"/>
      <c r="O987" s="57"/>
      <c r="P987" s="57"/>
      <c r="Q987" s="57"/>
      <c r="R987" s="57"/>
    </row>
    <row r="988" spans="1:18" x14ac:dyDescent="0.2">
      <c r="A988" s="78"/>
      <c r="B988" s="79">
        <f t="shared" si="15"/>
        <v>972</v>
      </c>
      <c r="C988" s="80" t="s">
        <v>1015</v>
      </c>
      <c r="D988" s="81" t="str">
        <f>+"Torre de ángulo menor tipo A"&amp;IF(MID(C988,3,3)="220","C",IF(MID(C988,3,3)="138","S",""))&amp;IF(MID(C988,10,1)="D",2,1)&amp;" (30°)Tipo A"&amp;IF(MID(C988,3,3)="220","C",IF(MID(C988,3,3)="138","S",""))&amp;IF(MID(C988,10,1)="D",2,1)&amp;RIGHT(C988,2)</f>
        <v>Torre de ángulo menor tipo A2 (30°)Tipo A2-3</v>
      </c>
      <c r="E988" s="82" t="s">
        <v>44</v>
      </c>
      <c r="F988" s="83">
        <v>0</v>
      </c>
      <c r="G988" s="84">
        <f>VLOOKUP(C988,'[10]Resumen Peso'!$B$1:$D$65536,3,0)*$C$14</f>
        <v>8139.8585519965854</v>
      </c>
      <c r="H988" s="91"/>
      <c r="I988" s="86"/>
      <c r="J988" s="87">
        <f>+VLOOKUP(C988,'[10]Resumen Peso'!$B$1:$D$65536,3,0)</f>
        <v>5053.9509933205354</v>
      </c>
      <c r="N988" s="57"/>
      <c r="O988" s="57"/>
      <c r="P988" s="57"/>
      <c r="Q988" s="57"/>
      <c r="R988" s="57"/>
    </row>
    <row r="989" spans="1:18" x14ac:dyDescent="0.2">
      <c r="A989" s="78"/>
      <c r="B989" s="79">
        <f t="shared" si="15"/>
        <v>973</v>
      </c>
      <c r="C989" s="80" t="s">
        <v>1016</v>
      </c>
      <c r="D989" s="81" t="str">
        <f>+"Torre de ángulo menor tipo A"&amp;IF(MID(C989,3,3)="220","C",IF(MID(C989,3,3)="138","S",""))&amp;IF(MID(C989,10,1)="D",2,1)&amp;" (30°)Tipo A"&amp;IF(MID(C989,3,3)="220","C",IF(MID(C989,3,3)="138","S",""))&amp;IF(MID(C989,10,1)="D",2,1)&amp;RIGHT(C989,2)</f>
        <v>Torre de ángulo menor tipo A2 (30°)Tipo A2±0</v>
      </c>
      <c r="E989" s="82" t="s">
        <v>44</v>
      </c>
      <c r="F989" s="83">
        <v>0</v>
      </c>
      <c r="G989" s="84">
        <f>VLOOKUP(C989,'[10]Resumen Peso'!$B$1:$D$65536,3,0)*$C$14</f>
        <v>9034.2492253014261</v>
      </c>
      <c r="H989" s="91"/>
      <c r="I989" s="86"/>
      <c r="J989" s="87">
        <f>+VLOOKUP(C989,'[10]Resumen Peso'!$B$1:$D$65536,3,0)</f>
        <v>5609.2685830416594</v>
      </c>
      <c r="N989" s="57"/>
      <c r="O989" s="57"/>
      <c r="P989" s="57"/>
      <c r="Q989" s="57"/>
      <c r="R989" s="57"/>
    </row>
    <row r="990" spans="1:18" x14ac:dyDescent="0.2">
      <c r="A990" s="78"/>
      <c r="B990" s="79">
        <f t="shared" si="15"/>
        <v>974</v>
      </c>
      <c r="C990" s="80" t="s">
        <v>1017</v>
      </c>
      <c r="D990" s="81" t="str">
        <f>+"Torre de ángulo menor tipo A"&amp;IF(MID(C990,3,3)="220","C",IF(MID(C990,3,3)="138","S",""))&amp;IF(MID(C990,10,1)="D",2,1)&amp;" (30°)Tipo A"&amp;IF(MID(C990,3,3)="220","C",IF(MID(C990,3,3)="138","S",""))&amp;IF(MID(C990,10,1)="D",2,1)&amp;RIGHT(C990,2)</f>
        <v>Torre de ángulo menor tipo A2 (30°)Tipo A2+3</v>
      </c>
      <c r="E990" s="82" t="s">
        <v>44</v>
      </c>
      <c r="F990" s="83">
        <v>0</v>
      </c>
      <c r="G990" s="84">
        <f>VLOOKUP(C990,'[10]Resumen Peso'!$B$1:$D$65536,3,0)*$C$14</f>
        <v>9928.6398986062668</v>
      </c>
      <c r="H990" s="91"/>
      <c r="I990" s="86"/>
      <c r="J990" s="87">
        <f>+VLOOKUP(C990,'[10]Resumen Peso'!$B$1:$D$65536,3,0)</f>
        <v>6164.5861727627835</v>
      </c>
      <c r="N990" s="57"/>
      <c r="O990" s="57"/>
      <c r="P990" s="57"/>
      <c r="Q990" s="57"/>
      <c r="R990" s="57"/>
    </row>
    <row r="991" spans="1:18" x14ac:dyDescent="0.2">
      <c r="A991" s="78"/>
      <c r="B991" s="79">
        <f t="shared" si="15"/>
        <v>975</v>
      </c>
      <c r="C991" s="80" t="s">
        <v>1018</v>
      </c>
      <c r="D991" s="81" t="str">
        <f>+"Torre de ángulo mayor tipo B"&amp;IF(MID(C991,3,3)="220","C",IF(MID(C991,3,3)="138","S",""))&amp;IF(MID(C991,10,1)="D",2,1)&amp;" (65°)Tipo B"&amp;IF(MID(C991,3,3)="220","C",IF(MID(C991,3,3)="138","S",""))&amp;IF(MID(C991,10,1)="D",2,1)&amp;RIGHT(C991,2)</f>
        <v>Torre de ángulo mayor tipo B2 (65°)Tipo B2-3</v>
      </c>
      <c r="E991" s="82" t="s">
        <v>44</v>
      </c>
      <c r="F991" s="83">
        <v>0</v>
      </c>
      <c r="G991" s="84">
        <f>VLOOKUP(C991,'[10]Resumen Peso'!$B$1:$D$65536,3,0)*$C$14</f>
        <v>10984.671359050202</v>
      </c>
      <c r="H991" s="91"/>
      <c r="I991" s="86"/>
      <c r="J991" s="87">
        <f>+VLOOKUP(C991,'[10]Resumen Peso'!$B$1:$D$65536,3,0)</f>
        <v>6820.2647959716896</v>
      </c>
      <c r="N991" s="57"/>
      <c r="O991" s="57"/>
      <c r="P991" s="57"/>
      <c r="Q991" s="57"/>
      <c r="R991" s="57"/>
    </row>
    <row r="992" spans="1:18" x14ac:dyDescent="0.2">
      <c r="A992" s="78"/>
      <c r="B992" s="79">
        <f t="shared" si="15"/>
        <v>976</v>
      </c>
      <c r="C992" s="80" t="s">
        <v>1019</v>
      </c>
      <c r="D992" s="81" t="str">
        <f>+"Torre de ángulo mayor tipo B"&amp;IF(MID(C992,3,3)="220","C",IF(MID(C992,3,3)="138","S",""))&amp;IF(MID(C992,10,1)="D",2,1)&amp;" (65°)Tipo B"&amp;IF(MID(C992,3,3)="220","C",IF(MID(C992,3,3)="138","S",""))&amp;IF(MID(C992,10,1)="D",2,1)&amp;RIGHT(C992,2)</f>
        <v>Torre de ángulo mayor tipo B2 (65°)Tipo B2±0</v>
      </c>
      <c r="E992" s="82" t="s">
        <v>44</v>
      </c>
      <c r="F992" s="83">
        <v>0</v>
      </c>
      <c r="G992" s="84">
        <f>VLOOKUP(C992,'[10]Resumen Peso'!$B$1:$D$65536,3,0)*$C$14</f>
        <v>12232.373451058131</v>
      </c>
      <c r="H992" s="91"/>
      <c r="I992" s="86"/>
      <c r="J992" s="87">
        <f>+VLOOKUP(C992,'[10]Resumen Peso'!$B$1:$D$65536,3,0)</f>
        <v>7594.949661438407</v>
      </c>
      <c r="N992" s="57"/>
      <c r="O992" s="57"/>
      <c r="P992" s="57"/>
      <c r="Q992" s="57"/>
      <c r="R992" s="57"/>
    </row>
    <row r="993" spans="1:18" x14ac:dyDescent="0.2">
      <c r="A993" s="78"/>
      <c r="B993" s="79">
        <f t="shared" si="15"/>
        <v>977</v>
      </c>
      <c r="C993" s="80" t="s">
        <v>1020</v>
      </c>
      <c r="D993" s="81" t="str">
        <f>+"Torre de ángulo mayor tipo B"&amp;IF(MID(C993,3,3)="220","C",IF(MID(C993,3,3)="138","S",""))&amp;IF(MID(C993,10,1)="D",2,1)&amp;" (65°)Tipo B"&amp;IF(MID(C993,3,3)="220","C",IF(MID(C993,3,3)="138","S",""))&amp;IF(MID(C993,10,1)="D",2,1)&amp;RIGHT(C993,2)</f>
        <v>Torre de ángulo mayor tipo B2 (65°)Tipo B2+3</v>
      </c>
      <c r="E993" s="82" t="s">
        <v>44</v>
      </c>
      <c r="F993" s="83">
        <v>0</v>
      </c>
      <c r="G993" s="84">
        <f>VLOOKUP(C993,'[10]Resumen Peso'!$B$1:$D$65536,3,0)*$C$14</f>
        <v>13700.258265185108</v>
      </c>
      <c r="H993" s="91"/>
      <c r="I993" s="86"/>
      <c r="J993" s="87">
        <f>+VLOOKUP(C993,'[10]Resumen Peso'!$B$1:$D$65536,3,0)</f>
        <v>8506.3436208110161</v>
      </c>
      <c r="N993" s="57"/>
      <c r="O993" s="57"/>
      <c r="P993" s="57"/>
      <c r="Q993" s="57"/>
      <c r="R993" s="57"/>
    </row>
    <row r="994" spans="1:18" x14ac:dyDescent="0.2">
      <c r="A994" s="78"/>
      <c r="B994" s="79">
        <f t="shared" si="15"/>
        <v>978</v>
      </c>
      <c r="C994" s="80" t="s">
        <v>1021</v>
      </c>
      <c r="D994" s="81" t="str">
        <f>+"Torre de anclaje, retención intermedia y terminal (15°) Tipo R"&amp;IF(MID(C994,3,3)="220","C",IF(MID(C994,3,3)="138","S",""))&amp;IF(MID(C994,10,1)="D",2,1)&amp;RIGHT(C994,2)</f>
        <v>Torre de anclaje, retención intermedia y terminal (15°) Tipo R2-3</v>
      </c>
      <c r="E994" s="82" t="s">
        <v>44</v>
      </c>
      <c r="F994" s="83">
        <v>0</v>
      </c>
      <c r="G994" s="84">
        <f>VLOOKUP(C994,'[10]Resumen Peso'!$B$1:$D$65536,3,0)*$C$14</f>
        <v>14143.473852437297</v>
      </c>
      <c r="H994" s="91"/>
      <c r="I994" s="86"/>
      <c r="J994" s="87">
        <f>+VLOOKUP(C994,'[10]Resumen Peso'!$B$1:$D$65536,3,0)</f>
        <v>8781.5314318939145</v>
      </c>
      <c r="N994" s="57"/>
      <c r="O994" s="57"/>
      <c r="P994" s="57"/>
      <c r="Q994" s="57"/>
      <c r="R994" s="57"/>
    </row>
    <row r="995" spans="1:18" x14ac:dyDescent="0.2">
      <c r="A995" s="78"/>
      <c r="B995" s="79">
        <f t="shared" si="15"/>
        <v>979</v>
      </c>
      <c r="C995" s="80" t="s">
        <v>1022</v>
      </c>
      <c r="D995" s="81" t="str">
        <f>+"Torre de anclaje, retención intermedia y terminal (15°) Tipo R"&amp;IF(MID(C995,3,3)="220","C",IF(MID(C995,3,3)="138","S",""))&amp;IF(MID(C995,10,1)="D",2,1)&amp;RIGHT(C995,2)</f>
        <v>Torre de anclaje, retención intermedia y terminal (15°) Tipo R2±0</v>
      </c>
      <c r="E995" s="82" t="s">
        <v>44</v>
      </c>
      <c r="F995" s="83">
        <v>0</v>
      </c>
      <c r="G995" s="84">
        <f>VLOOKUP(C995,'[10]Resumen Peso'!$B$1:$D$65536,3,0)*$C$14</f>
        <v>15767.529378413932</v>
      </c>
      <c r="H995" s="91"/>
      <c r="I995" s="86"/>
      <c r="J995" s="87">
        <f>+VLOOKUP(C995,'[10]Resumen Peso'!$B$1:$D$65536,3,0)</f>
        <v>9789.8901135941069</v>
      </c>
      <c r="N995" s="57"/>
      <c r="O995" s="57"/>
      <c r="P995" s="57"/>
      <c r="Q995" s="57"/>
      <c r="R995" s="57"/>
    </row>
    <row r="996" spans="1:18" x14ac:dyDescent="0.2">
      <c r="A996" s="78"/>
      <c r="B996" s="79">
        <f t="shared" si="15"/>
        <v>980</v>
      </c>
      <c r="C996" s="80" t="s">
        <v>1023</v>
      </c>
      <c r="D996" s="81" t="str">
        <f>+"Torre de anclaje, retención intermedia y terminal (15°) Tipo R"&amp;IF(MID(C996,3,3)="220","C",IF(MID(C996,3,3)="138","S",""))&amp;IF(MID(C996,10,1)="D",2,1)&amp;RIGHT(C996,2)</f>
        <v>Torre de anclaje, retención intermedia y terminal (15°) Tipo R2+3</v>
      </c>
      <c r="E996" s="82" t="s">
        <v>44</v>
      </c>
      <c r="F996" s="83">
        <v>0</v>
      </c>
      <c r="G996" s="84">
        <f>VLOOKUP(C996,'[10]Resumen Peso'!$B$1:$D$65536,3,0)*$C$14</f>
        <v>17391.584904390565</v>
      </c>
      <c r="H996" s="91"/>
      <c r="I996" s="86"/>
      <c r="J996" s="87">
        <f>+VLOOKUP(C996,'[10]Resumen Peso'!$B$1:$D$65536,3,0)</f>
        <v>10798.248795294299</v>
      </c>
      <c r="N996" s="57"/>
      <c r="O996" s="57"/>
      <c r="P996" s="57"/>
      <c r="Q996" s="57"/>
      <c r="R996" s="57"/>
    </row>
    <row r="997" spans="1:18" x14ac:dyDescent="0.2">
      <c r="A997" s="78"/>
      <c r="B997" s="79">
        <f t="shared" si="15"/>
        <v>981</v>
      </c>
      <c r="C997" s="80" t="s">
        <v>1024</v>
      </c>
      <c r="D997" s="81" t="str">
        <f>+"Torre de suspensión tipo S"&amp;IF(MID(C997,3,3)="220","C",IF(MID(C997,3,3)="138","S",""))&amp;IF(MID(C997,10,1)="D",2,1)&amp;" (5°)Tipo S"&amp;IF(MID(C997,3,3)="220","C",IF(MID(C997,3,3)="138","S",""))&amp;IF(MID(C997,10,1)="D",2,1)&amp;RIGHT(C997,2)</f>
        <v>Torre de suspensión tipo S2 (5°)Tipo S2-6</v>
      </c>
      <c r="E997" s="82" t="s">
        <v>44</v>
      </c>
      <c r="F997" s="83">
        <v>0</v>
      </c>
      <c r="G997" s="84">
        <f>VLOOKUP(C997,'[10]Resumen Peso'!$B$1:$D$65536,3,0)*$C$14</f>
        <v>3713.1706865425585</v>
      </c>
      <c r="H997" s="91"/>
      <c r="I997" s="86"/>
      <c r="J997" s="87">
        <f>+VLOOKUP(C997,'[10]Resumen Peso'!$B$1:$D$65536,3,0)</f>
        <v>2305.4679095151346</v>
      </c>
      <c r="N997" s="57"/>
      <c r="O997" s="57"/>
      <c r="P997" s="57"/>
      <c r="Q997" s="57"/>
      <c r="R997" s="57"/>
    </row>
    <row r="998" spans="1:18" x14ac:dyDescent="0.2">
      <c r="A998" s="78"/>
      <c r="B998" s="79">
        <f t="shared" si="15"/>
        <v>982</v>
      </c>
      <c r="C998" s="80" t="s">
        <v>1025</v>
      </c>
      <c r="D998" s="81" t="str">
        <f>+"Torre de suspensión tipo S"&amp;IF(MID(C998,3,3)="220","C",IF(MID(C998,3,3)="138","S",""))&amp;IF(MID(C998,10,1)="D",2,1)&amp;" (5°)Tipo S"&amp;IF(MID(C998,3,3)="220","C",IF(MID(C998,3,3)="138","S",""))&amp;IF(MID(C998,10,1)="D",2,1)&amp;RIGHT(C998,2)</f>
        <v>Torre de suspensión tipo S2 (5°)Tipo S2-3</v>
      </c>
      <c r="E998" s="82" t="s">
        <v>44</v>
      </c>
      <c r="F998" s="83">
        <v>0</v>
      </c>
      <c r="G998" s="84">
        <f>VLOOKUP(C998,'[10]Resumen Peso'!$B$1:$D$65536,3,0)*$C$14</f>
        <v>4248.4024972153593</v>
      </c>
      <c r="H998" s="91"/>
      <c r="I998" s="86"/>
      <c r="J998" s="87">
        <f>+VLOOKUP(C998,'[10]Resumen Peso'!$B$1:$D$65536,3,0)</f>
        <v>2637.7876081839827</v>
      </c>
      <c r="N998" s="57"/>
      <c r="O998" s="57"/>
      <c r="P998" s="57"/>
      <c r="Q998" s="57"/>
      <c r="R998" s="57"/>
    </row>
    <row r="999" spans="1:18" x14ac:dyDescent="0.2">
      <c r="A999" s="78"/>
      <c r="B999" s="79">
        <f t="shared" si="15"/>
        <v>983</v>
      </c>
      <c r="C999" s="80" t="s">
        <v>1026</v>
      </c>
      <c r="D999" s="81" t="str">
        <f>+"Torre de suspensión tipo S"&amp;IF(MID(C999,3,3)="220","C",IF(MID(C999,3,3)="138","S",""))&amp;IF(MID(C999,10,1)="D",2,1)&amp;" (5°)Tipo S"&amp;IF(MID(C999,3,3)="220","C",IF(MID(C999,3,3)="138","S",""))&amp;IF(MID(C999,10,1)="D",2,1)&amp;RIGHT(C999,2)</f>
        <v>Torre de suspensión tipo S2 (5°)Tipo S2±0</v>
      </c>
      <c r="E999" s="82" t="s">
        <v>44</v>
      </c>
      <c r="F999" s="83">
        <v>0</v>
      </c>
      <c r="G999" s="84">
        <f>VLOOKUP(C999,'[10]Resumen Peso'!$B$1:$D$65536,3,0)*$C$14</f>
        <v>4778.8554524357251</v>
      </c>
      <c r="H999" s="91"/>
      <c r="I999" s="86"/>
      <c r="J999" s="87">
        <f>+VLOOKUP(C999,'[10]Resumen Peso'!$B$1:$D$65536,3,0)</f>
        <v>2967.1401666861448</v>
      </c>
      <c r="N999" s="57"/>
      <c r="O999" s="57"/>
      <c r="P999" s="57"/>
      <c r="Q999" s="57"/>
      <c r="R999" s="57"/>
    </row>
    <row r="1000" spans="1:18" x14ac:dyDescent="0.2">
      <c r="A1000" s="78"/>
      <c r="B1000" s="79">
        <f t="shared" si="15"/>
        <v>984</v>
      </c>
      <c r="C1000" s="80" t="s">
        <v>1027</v>
      </c>
      <c r="D1000" s="81" t="str">
        <f>+"Torre de suspensión tipo S"&amp;IF(MID(C1000,3,3)="220","C",IF(MID(C1000,3,3)="138","S",""))&amp;IF(MID(C1000,10,1)="D",2,1)&amp;" (5°)Tipo S"&amp;IF(MID(C1000,3,3)="220","C",IF(MID(C1000,3,3)="138","S",""))&amp;IF(MID(C1000,10,1)="D",2,1)&amp;RIGHT(C1000,2)</f>
        <v>Torre de suspensión tipo S2 (5°)Tipo S2+3</v>
      </c>
      <c r="E1000" s="82" t="s">
        <v>44</v>
      </c>
      <c r="F1000" s="83">
        <v>0</v>
      </c>
      <c r="G1000" s="84">
        <f>VLOOKUP(C1000,'[10]Resumen Peso'!$B$1:$D$65536,3,0)*$C$14</f>
        <v>5304.5295522036549</v>
      </c>
      <c r="H1000" s="91"/>
      <c r="I1000" s="86"/>
      <c r="J1000" s="87">
        <f>+VLOOKUP(C1000,'[10]Resumen Peso'!$B$1:$D$65536,3,0)</f>
        <v>3293.5255850216208</v>
      </c>
      <c r="N1000" s="57"/>
      <c r="O1000" s="57"/>
      <c r="P1000" s="57"/>
      <c r="Q1000" s="57"/>
      <c r="R1000" s="57"/>
    </row>
    <row r="1001" spans="1:18" x14ac:dyDescent="0.2">
      <c r="A1001" s="78"/>
      <c r="B1001" s="79">
        <f t="shared" si="15"/>
        <v>985</v>
      </c>
      <c r="C1001" s="80" t="s">
        <v>1028</v>
      </c>
      <c r="D1001" s="81" t="str">
        <f>+"Torre de suspensión tipo S"&amp;IF(MID(C1001,3,3)="220","C",IF(MID(C1001,3,3)="138","S",""))&amp;IF(MID(C1001,10,1)="D",2,1)&amp;" (5°)Tipo S"&amp;IF(MID(C1001,3,3)="220","C",IF(MID(C1001,3,3)="138","S",""))&amp;IF(MID(C1001,10,1)="D",2,1)&amp;RIGHT(C1001,2)</f>
        <v>Torre de suspensión tipo S2 (5°)Tipo S2+6</v>
      </c>
      <c r="E1001" s="82" t="s">
        <v>44</v>
      </c>
      <c r="F1001" s="83">
        <v>0</v>
      </c>
      <c r="G1001" s="84">
        <f>VLOOKUP(C1001,'[10]Resumen Peso'!$B$1:$D$65536,3,0)*$C$14</f>
        <v>5830.2036519715839</v>
      </c>
      <c r="H1001" s="91"/>
      <c r="I1001" s="86"/>
      <c r="J1001" s="87">
        <f>+VLOOKUP(C1001,'[10]Resumen Peso'!$B$1:$D$65536,3,0)</f>
        <v>3619.9110033570964</v>
      </c>
      <c r="N1001" s="57"/>
      <c r="O1001" s="57"/>
      <c r="P1001" s="57"/>
      <c r="Q1001" s="57"/>
      <c r="R1001" s="57"/>
    </row>
    <row r="1002" spans="1:18" x14ac:dyDescent="0.2">
      <c r="A1002" s="78"/>
      <c r="B1002" s="79">
        <f t="shared" si="15"/>
        <v>986</v>
      </c>
      <c r="C1002" s="80" t="s">
        <v>1029</v>
      </c>
      <c r="D1002" s="81" t="str">
        <f>+"Torre de ángulo menor tipo A"&amp;IF(MID(C1002,3,3)="220","C",IF(MID(C1002,3,3)="138","S",""))&amp;IF(MID(C1002,10,1)="D",2,1)&amp;" (30°)Tipo A"&amp;IF(MID(C1002,3,3)="220","C",IF(MID(C1002,3,3)="138","S",""))&amp;IF(MID(C1002,10,1)="D",2,1)&amp;RIGHT(C1002,2)</f>
        <v>Torre de ángulo menor tipo A2 (30°)Tipo A2-3</v>
      </c>
      <c r="E1002" s="82" t="s">
        <v>44</v>
      </c>
      <c r="F1002" s="83">
        <v>0</v>
      </c>
      <c r="G1002" s="84">
        <f>VLOOKUP(C1002,'[10]Resumen Peso'!$B$1:$D$65536,3,0)*$C$14</f>
        <v>6536.126621694485</v>
      </c>
      <c r="H1002" s="91"/>
      <c r="I1002" s="86"/>
      <c r="J1002" s="87">
        <f>+VLOOKUP(C1002,'[10]Resumen Peso'!$B$1:$D$65536,3,0)</f>
        <v>4058.2110144996409</v>
      </c>
      <c r="N1002" s="57"/>
      <c r="O1002" s="57"/>
      <c r="P1002" s="57"/>
      <c r="Q1002" s="57"/>
      <c r="R1002" s="57"/>
    </row>
    <row r="1003" spans="1:18" x14ac:dyDescent="0.2">
      <c r="A1003" s="78"/>
      <c r="B1003" s="79">
        <f t="shared" si="15"/>
        <v>987</v>
      </c>
      <c r="C1003" s="80" t="s">
        <v>1030</v>
      </c>
      <c r="D1003" s="81" t="str">
        <f>+"Torre de ángulo menor tipo A"&amp;IF(MID(C1003,3,3)="220","C",IF(MID(C1003,3,3)="138","S",""))&amp;IF(MID(C1003,10,1)="D",2,1)&amp;" (30°)Tipo A"&amp;IF(MID(C1003,3,3)="220","C",IF(MID(C1003,3,3)="138","S",""))&amp;IF(MID(C1003,10,1)="D",2,1)&amp;RIGHT(C1003,2)</f>
        <v>Torre de ángulo menor tipo A2 (30°)Tipo A2±0</v>
      </c>
      <c r="E1003" s="82" t="s">
        <v>44</v>
      </c>
      <c r="F1003" s="83">
        <v>0</v>
      </c>
      <c r="G1003" s="84">
        <f>VLOOKUP(C1003,'[10]Resumen Peso'!$B$1:$D$65536,3,0)*$C$14</f>
        <v>7254.3025767974304</v>
      </c>
      <c r="H1003" s="91"/>
      <c r="I1003" s="86"/>
      <c r="J1003" s="87">
        <f>+VLOOKUP(C1003,'[10]Resumen Peso'!$B$1:$D$65536,3,0)</f>
        <v>4504.1187730295678</v>
      </c>
      <c r="N1003" s="57"/>
      <c r="O1003" s="57"/>
      <c r="P1003" s="57"/>
      <c r="Q1003" s="57"/>
      <c r="R1003" s="57"/>
    </row>
    <row r="1004" spans="1:18" x14ac:dyDescent="0.2">
      <c r="A1004" s="78"/>
      <c r="B1004" s="79">
        <f t="shared" si="15"/>
        <v>988</v>
      </c>
      <c r="C1004" s="80" t="s">
        <v>1031</v>
      </c>
      <c r="D1004" s="81" t="str">
        <f>+"Torre de ángulo menor tipo A"&amp;IF(MID(C1004,3,3)="220","C",IF(MID(C1004,3,3)="138","S",""))&amp;IF(MID(C1004,10,1)="D",2,1)&amp;" (30°)Tipo A"&amp;IF(MID(C1004,3,3)="220","C",IF(MID(C1004,3,3)="138","S",""))&amp;IF(MID(C1004,10,1)="D",2,1)&amp;RIGHT(C1004,2)</f>
        <v>Torre de ángulo menor tipo A2 (30°)Tipo A2+3</v>
      </c>
      <c r="E1004" s="82" t="s">
        <v>44</v>
      </c>
      <c r="F1004" s="83">
        <v>0</v>
      </c>
      <c r="G1004" s="84">
        <f>VLOOKUP(C1004,'[10]Resumen Peso'!$B$1:$D$65536,3,0)*$C$14</f>
        <v>7972.4785319003768</v>
      </c>
      <c r="H1004" s="91"/>
      <c r="I1004" s="86"/>
      <c r="J1004" s="87">
        <f>+VLOOKUP(C1004,'[10]Resumen Peso'!$B$1:$D$65536,3,0)</f>
        <v>4950.0265315594952</v>
      </c>
      <c r="N1004" s="57"/>
      <c r="O1004" s="57"/>
      <c r="P1004" s="57"/>
      <c r="Q1004" s="57"/>
      <c r="R1004" s="57"/>
    </row>
    <row r="1005" spans="1:18" x14ac:dyDescent="0.2">
      <c r="A1005" s="78"/>
      <c r="B1005" s="79">
        <f t="shared" si="15"/>
        <v>989</v>
      </c>
      <c r="C1005" s="80" t="s">
        <v>1032</v>
      </c>
      <c r="D1005" s="81" t="str">
        <f>+"Torre de ángulo mayor tipo B"&amp;IF(MID(C1005,3,3)="220","C",IF(MID(C1005,3,3)="138","S",""))&amp;IF(MID(C1005,10,1)="D",2,1)&amp;" (65°)Tipo B"&amp;IF(MID(C1005,3,3)="220","C",IF(MID(C1005,3,3)="138","S",""))&amp;IF(MID(C1005,10,1)="D",2,1)&amp;RIGHT(C1005,2)</f>
        <v>Torre de ángulo mayor tipo B2 (65°)Tipo B2-3</v>
      </c>
      <c r="E1005" s="82" t="s">
        <v>44</v>
      </c>
      <c r="F1005" s="83">
        <v>0</v>
      </c>
      <c r="G1005" s="84">
        <f>VLOOKUP(C1005,'[10]Resumen Peso'!$B$1:$D$65536,3,0)*$C$14</f>
        <v>8820.4484687073818</v>
      </c>
      <c r="H1005" s="91"/>
      <c r="I1005" s="86"/>
      <c r="J1005" s="87">
        <f>+VLOOKUP(C1005,'[10]Resumen Peso'!$B$1:$D$65536,3,0)</f>
        <v>5476.521983176468</v>
      </c>
      <c r="N1005" s="57"/>
      <c r="O1005" s="57"/>
      <c r="P1005" s="57"/>
      <c r="Q1005" s="57"/>
      <c r="R1005" s="57"/>
    </row>
    <row r="1006" spans="1:18" x14ac:dyDescent="0.2">
      <c r="A1006" s="78"/>
      <c r="B1006" s="79">
        <f t="shared" si="15"/>
        <v>990</v>
      </c>
      <c r="C1006" s="80" t="s">
        <v>1033</v>
      </c>
      <c r="D1006" s="81" t="str">
        <f>+"Torre de ángulo mayor tipo B"&amp;IF(MID(C1006,3,3)="220","C",IF(MID(C1006,3,3)="138","S",""))&amp;IF(MID(C1006,10,1)="D",2,1)&amp;" (65°)Tipo B"&amp;IF(MID(C1006,3,3)="220","C",IF(MID(C1006,3,3)="138","S",""))&amp;IF(MID(C1006,10,1)="D",2,1)&amp;RIGHT(C1006,2)</f>
        <v>Torre de ángulo mayor tipo B2 (65°)Tipo B2±0</v>
      </c>
      <c r="E1006" s="82" t="s">
        <v>44</v>
      </c>
      <c r="F1006" s="83">
        <v>0</v>
      </c>
      <c r="G1006" s="84">
        <f>VLOOKUP(C1006,'[10]Resumen Peso'!$B$1:$D$65536,3,0)*$C$14</f>
        <v>9822.3256889837212</v>
      </c>
      <c r="H1006" s="91"/>
      <c r="I1006" s="86"/>
      <c r="J1006" s="87">
        <f>+VLOOKUP(C1006,'[10]Resumen Peso'!$B$1:$D$65536,3,0)</f>
        <v>6098.5768186820351</v>
      </c>
      <c r="N1006" s="57"/>
      <c r="O1006" s="57"/>
      <c r="P1006" s="57"/>
      <c r="Q1006" s="57"/>
      <c r="R1006" s="57"/>
    </row>
    <row r="1007" spans="1:18" x14ac:dyDescent="0.2">
      <c r="A1007" s="78"/>
      <c r="B1007" s="79">
        <f t="shared" si="15"/>
        <v>991</v>
      </c>
      <c r="C1007" s="80" t="s">
        <v>1034</v>
      </c>
      <c r="D1007" s="81" t="str">
        <f>+"Torre de ángulo mayor tipo B"&amp;IF(MID(C1007,3,3)="220","C",IF(MID(C1007,3,3)="138","S",""))&amp;IF(MID(C1007,10,1)="D",2,1)&amp;" (65°)Tipo B"&amp;IF(MID(C1007,3,3)="220","C",IF(MID(C1007,3,3)="138","S",""))&amp;IF(MID(C1007,10,1)="D",2,1)&amp;RIGHT(C1007,2)</f>
        <v>Torre de ángulo mayor tipo B2 (65°)Tipo B2+3</v>
      </c>
      <c r="E1007" s="82" t="s">
        <v>44</v>
      </c>
      <c r="F1007" s="83">
        <v>0</v>
      </c>
      <c r="G1007" s="84">
        <f>VLOOKUP(C1007,'[10]Resumen Peso'!$B$1:$D$65536,3,0)*$C$14</f>
        <v>11001.004771661768</v>
      </c>
      <c r="H1007" s="91"/>
      <c r="I1007" s="86"/>
      <c r="J1007" s="87">
        <f>+VLOOKUP(C1007,'[10]Resumen Peso'!$B$1:$D$65536,3,0)</f>
        <v>6830.4060369238796</v>
      </c>
      <c r="N1007" s="57"/>
      <c r="O1007" s="57"/>
      <c r="P1007" s="57"/>
      <c r="Q1007" s="57"/>
      <c r="R1007" s="57"/>
    </row>
    <row r="1008" spans="1:18" x14ac:dyDescent="0.2">
      <c r="A1008" s="78"/>
      <c r="B1008" s="79">
        <f t="shared" si="15"/>
        <v>992</v>
      </c>
      <c r="C1008" s="80" t="s">
        <v>1035</v>
      </c>
      <c r="D1008" s="81" t="str">
        <f>+"Torre de anclaje, retención intermedia y terminal (15°) Tipo R"&amp;IF(MID(C1008,3,3)="220","C",IF(MID(C1008,3,3)="138","S",""))&amp;IF(MID(C1008,10,1)="D",2,1)&amp;RIGHT(C1008,2)</f>
        <v>Torre de anclaje, retención intermedia y terminal (15°) Tipo R2-3</v>
      </c>
      <c r="E1008" s="82" t="s">
        <v>44</v>
      </c>
      <c r="F1008" s="83">
        <v>0</v>
      </c>
      <c r="G1008" s="84">
        <f>VLOOKUP(C1008,'[10]Resumen Peso'!$B$1:$D$65536,3,0)*$C$14</f>
        <v>11356.897098350715</v>
      </c>
      <c r="H1008" s="91"/>
      <c r="I1008" s="86"/>
      <c r="J1008" s="87">
        <f>+VLOOKUP(C1008,'[10]Resumen Peso'!$B$1:$D$65536,3,0)</f>
        <v>7051.3757707951854</v>
      </c>
      <c r="N1008" s="57"/>
      <c r="O1008" s="57"/>
      <c r="P1008" s="57"/>
      <c r="Q1008" s="57"/>
      <c r="R1008" s="57"/>
    </row>
    <row r="1009" spans="1:18" x14ac:dyDescent="0.2">
      <c r="A1009" s="78"/>
      <c r="B1009" s="79">
        <f t="shared" si="15"/>
        <v>993</v>
      </c>
      <c r="C1009" s="80" t="s">
        <v>1036</v>
      </c>
      <c r="D1009" s="81" t="str">
        <f>+"Torre de anclaje, retención intermedia y terminal (15°) Tipo R"&amp;IF(MID(C1009,3,3)="220","C",IF(MID(C1009,3,3)="138","S",""))&amp;IF(MID(C1009,10,1)="D",2,1)&amp;RIGHT(C1009,2)</f>
        <v>Torre de anclaje, retención intermedia y terminal (15°) Tipo R2±0</v>
      </c>
      <c r="E1009" s="82" t="s">
        <v>44</v>
      </c>
      <c r="F1009" s="83">
        <v>0</v>
      </c>
      <c r="G1009" s="84">
        <f>VLOOKUP(C1009,'[10]Resumen Peso'!$B$1:$D$65536,3,0)*$C$14</f>
        <v>12660.977813100017</v>
      </c>
      <c r="H1009" s="91"/>
      <c r="I1009" s="86"/>
      <c r="J1009" s="87">
        <f>+VLOOKUP(C1009,'[10]Resumen Peso'!$B$1:$D$65536,3,0)</f>
        <v>7861.0655192811428</v>
      </c>
      <c r="N1009" s="57"/>
      <c r="O1009" s="57"/>
      <c r="P1009" s="57"/>
      <c r="Q1009" s="57"/>
      <c r="R1009" s="57"/>
    </row>
    <row r="1010" spans="1:18" x14ac:dyDescent="0.2">
      <c r="A1010" s="78"/>
      <c r="B1010" s="79">
        <f t="shared" si="15"/>
        <v>994</v>
      </c>
      <c r="C1010" s="80" t="s">
        <v>1037</v>
      </c>
      <c r="D1010" s="81" t="str">
        <f>+"Torre de anclaje, retención intermedia y terminal (15°) Tipo R"&amp;IF(MID(C1010,3,3)="220","C",IF(MID(C1010,3,3)="138","S",""))&amp;IF(MID(C1010,10,1)="D",2,1)&amp;RIGHT(C1010,2)</f>
        <v>Torre de anclaje, retención intermedia y terminal (15°) Tipo R2+3</v>
      </c>
      <c r="E1010" s="82" t="s">
        <v>44</v>
      </c>
      <c r="F1010" s="83">
        <v>0</v>
      </c>
      <c r="G1010" s="84">
        <f>VLOOKUP(C1010,'[10]Resumen Peso'!$B$1:$D$65536,3,0)*$C$14</f>
        <v>13965.058527849318</v>
      </c>
      <c r="H1010" s="91"/>
      <c r="I1010" s="86"/>
      <c r="J1010" s="87">
        <f>+VLOOKUP(C1010,'[10]Resumen Peso'!$B$1:$D$65536,3,0)</f>
        <v>8670.755267767101</v>
      </c>
      <c r="N1010" s="57"/>
      <c r="O1010" s="57"/>
      <c r="P1010" s="57"/>
      <c r="Q1010" s="57"/>
      <c r="R1010" s="57"/>
    </row>
    <row r="1011" spans="1:18" x14ac:dyDescent="0.2">
      <c r="A1011" s="78"/>
      <c r="B1011" s="79">
        <f t="shared" si="15"/>
        <v>995</v>
      </c>
      <c r="C1011" s="80" t="s">
        <v>1038</v>
      </c>
      <c r="D1011" s="81" t="str">
        <f>+"Torre de suspensión tipo S"&amp;IF(MID(C1011,3,3)="220","C",IF(MID(C1011,3,3)="138","S",""))&amp;IF(MID(C1011,10,1)="D",2,1)&amp;" (5°)Tipo S"&amp;IF(MID(C1011,3,3)="220","C",IF(MID(C1011,3,3)="138","S",""))&amp;IF(MID(C1011,10,1)="D",2,1)&amp;RIGHT(C1011,2)</f>
        <v>Torre de suspensión tipo S2 (5°)Tipo S2-6</v>
      </c>
      <c r="E1011" s="82" t="s">
        <v>44</v>
      </c>
      <c r="F1011" s="83">
        <v>0</v>
      </c>
      <c r="G1011" s="84">
        <f>VLOOKUP(C1011,'[10]Resumen Peso'!$B$1:$D$65536,3,0)*$C$14</f>
        <v>3277.9418740105057</v>
      </c>
      <c r="H1011" s="91"/>
      <c r="I1011" s="86"/>
      <c r="J1011" s="87">
        <f>+VLOOKUP(C1011,'[10]Resumen Peso'!$B$1:$D$65536,3,0)</f>
        <v>2035.2390013139534</v>
      </c>
      <c r="N1011" s="57"/>
      <c r="O1011" s="57"/>
      <c r="P1011" s="57"/>
      <c r="Q1011" s="57"/>
      <c r="R1011" s="57"/>
    </row>
    <row r="1012" spans="1:18" x14ac:dyDescent="0.2">
      <c r="A1012" s="78"/>
      <c r="B1012" s="79">
        <f t="shared" si="15"/>
        <v>996</v>
      </c>
      <c r="C1012" s="80" t="s">
        <v>1039</v>
      </c>
      <c r="D1012" s="81" t="str">
        <f>+"Torre de suspensión tipo S"&amp;IF(MID(C1012,3,3)="220","C",IF(MID(C1012,3,3)="138","S",""))&amp;IF(MID(C1012,10,1)="D",2,1)&amp;" (5°)Tipo S"&amp;IF(MID(C1012,3,3)="220","C",IF(MID(C1012,3,3)="138","S",""))&amp;IF(MID(C1012,10,1)="D",2,1)&amp;RIGHT(C1012,2)</f>
        <v>Torre de suspensión tipo S2 (5°)Tipo S2-3</v>
      </c>
      <c r="E1012" s="82" t="s">
        <v>44</v>
      </c>
      <c r="F1012" s="83">
        <v>0</v>
      </c>
      <c r="G1012" s="84">
        <f>VLOOKUP(C1012,'[10]Resumen Peso'!$B$1:$D$65536,3,0)*$C$14</f>
        <v>3750.4379999940024</v>
      </c>
      <c r="H1012" s="91"/>
      <c r="I1012" s="86"/>
      <c r="J1012" s="87">
        <f>+VLOOKUP(C1012,'[10]Resumen Peso'!$B$1:$D$65536,3,0)</f>
        <v>2328.6067852871361</v>
      </c>
      <c r="N1012" s="57"/>
      <c r="O1012" s="57"/>
      <c r="P1012" s="57"/>
      <c r="Q1012" s="57"/>
      <c r="R1012" s="57"/>
    </row>
    <row r="1013" spans="1:18" x14ac:dyDescent="0.2">
      <c r="A1013" s="78"/>
      <c r="B1013" s="79">
        <f t="shared" si="15"/>
        <v>997</v>
      </c>
      <c r="C1013" s="80" t="s">
        <v>1040</v>
      </c>
      <c r="D1013" s="81" t="str">
        <f>+"Torre de suspensión tipo S"&amp;IF(MID(C1013,3,3)="220","C",IF(MID(C1013,3,3)="138","S",""))&amp;IF(MID(C1013,10,1)="D",2,1)&amp;" (5°)Tipo S"&amp;IF(MID(C1013,3,3)="220","C",IF(MID(C1013,3,3)="138","S",""))&amp;IF(MID(C1013,10,1)="D",2,1)&amp;RIGHT(C1013,2)</f>
        <v>Torre de suspensión tipo S2 (5°)Tipo S2±0</v>
      </c>
      <c r="E1013" s="82" t="s">
        <v>44</v>
      </c>
      <c r="F1013" s="83">
        <v>0</v>
      </c>
      <c r="G1013" s="84">
        <f>VLOOKUP(C1013,'[10]Resumen Peso'!$B$1:$D$65536,3,0)*$C$14</f>
        <v>4218.7154105669315</v>
      </c>
      <c r="H1013" s="91"/>
      <c r="I1013" s="86"/>
      <c r="J1013" s="87">
        <f>+VLOOKUP(C1013,'[10]Resumen Peso'!$B$1:$D$65536,3,0)</f>
        <v>2619.3552140462721</v>
      </c>
      <c r="N1013" s="57"/>
      <c r="O1013" s="57"/>
      <c r="P1013" s="57"/>
      <c r="Q1013" s="57"/>
      <c r="R1013" s="57"/>
    </row>
    <row r="1014" spans="1:18" x14ac:dyDescent="0.2">
      <c r="A1014" s="78"/>
      <c r="B1014" s="79">
        <f t="shared" si="15"/>
        <v>998</v>
      </c>
      <c r="C1014" s="80" t="s">
        <v>1041</v>
      </c>
      <c r="D1014" s="81" t="str">
        <f>+"Torre de suspensión tipo S"&amp;IF(MID(C1014,3,3)="220","C",IF(MID(C1014,3,3)="138","S",""))&amp;IF(MID(C1014,10,1)="D",2,1)&amp;" (5°)Tipo S"&amp;IF(MID(C1014,3,3)="220","C",IF(MID(C1014,3,3)="138","S",""))&amp;IF(MID(C1014,10,1)="D",2,1)&amp;RIGHT(C1014,2)</f>
        <v>Torre de suspensión tipo S2 (5°)Tipo S2+3</v>
      </c>
      <c r="E1014" s="82" t="s">
        <v>44</v>
      </c>
      <c r="F1014" s="83">
        <v>0</v>
      </c>
      <c r="G1014" s="84">
        <f>VLOOKUP(C1014,'[10]Resumen Peso'!$B$1:$D$65536,3,0)*$C$14</f>
        <v>4682.7741057292942</v>
      </c>
      <c r="H1014" s="91"/>
      <c r="I1014" s="86"/>
      <c r="J1014" s="87">
        <f>+VLOOKUP(C1014,'[10]Resumen Peso'!$B$1:$D$65536,3,0)</f>
        <v>2907.4842875913623</v>
      </c>
      <c r="N1014" s="57"/>
      <c r="O1014" s="57"/>
      <c r="P1014" s="57"/>
      <c r="Q1014" s="57"/>
      <c r="R1014" s="57"/>
    </row>
    <row r="1015" spans="1:18" x14ac:dyDescent="0.2">
      <c r="A1015" s="78"/>
      <c r="B1015" s="79">
        <f t="shared" si="15"/>
        <v>999</v>
      </c>
      <c r="C1015" s="80" t="s">
        <v>1042</v>
      </c>
      <c r="D1015" s="81" t="str">
        <f>+"Torre de suspensión tipo S"&amp;IF(MID(C1015,3,3)="220","C",IF(MID(C1015,3,3)="138","S",""))&amp;IF(MID(C1015,10,1)="D",2,1)&amp;" (5°)Tipo S"&amp;IF(MID(C1015,3,3)="220","C",IF(MID(C1015,3,3)="138","S",""))&amp;IF(MID(C1015,10,1)="D",2,1)&amp;RIGHT(C1015,2)</f>
        <v>Torre de suspensión tipo S2 (5°)Tipo S2+6</v>
      </c>
      <c r="E1015" s="82" t="s">
        <v>44</v>
      </c>
      <c r="F1015" s="83">
        <v>0</v>
      </c>
      <c r="G1015" s="84">
        <f>VLOOKUP(C1015,'[10]Resumen Peso'!$B$1:$D$65536,3,0)*$C$14</f>
        <v>5146.832800891656</v>
      </c>
      <c r="H1015" s="91"/>
      <c r="I1015" s="86"/>
      <c r="J1015" s="87">
        <f>+VLOOKUP(C1015,'[10]Resumen Peso'!$B$1:$D$65536,3,0)</f>
        <v>3195.6133611364517</v>
      </c>
      <c r="N1015" s="57"/>
      <c r="O1015" s="57"/>
      <c r="P1015" s="57"/>
      <c r="Q1015" s="57"/>
      <c r="R1015" s="57"/>
    </row>
    <row r="1016" spans="1:18" x14ac:dyDescent="0.2">
      <c r="A1016" s="78"/>
      <c r="B1016" s="79">
        <f t="shared" si="15"/>
        <v>1000</v>
      </c>
      <c r="C1016" s="80" t="s">
        <v>1043</v>
      </c>
      <c r="D1016" s="81" t="str">
        <f>+"Torre de ángulo menor tipo A"&amp;IF(MID(C1016,3,3)="220","C",IF(MID(C1016,3,3)="138","S",""))&amp;IF(MID(C1016,10,1)="D",2,1)&amp;" (30°)Tipo A"&amp;IF(MID(C1016,3,3)="220","C",IF(MID(C1016,3,3)="138","S",""))&amp;IF(MID(C1016,10,1)="D",2,1)&amp;RIGHT(C1016,2)</f>
        <v>Torre de ángulo menor tipo A2 (30°)Tipo A2-3</v>
      </c>
      <c r="E1016" s="82" t="s">
        <v>44</v>
      </c>
      <c r="F1016" s="83">
        <v>0</v>
      </c>
      <c r="G1016" s="84">
        <f>VLOOKUP(C1016,'[10]Resumen Peso'!$B$1:$D$65536,3,0)*$C$14</f>
        <v>5770.013003909783</v>
      </c>
      <c r="H1016" s="91"/>
      <c r="I1016" s="86"/>
      <c r="J1016" s="87">
        <f>+VLOOKUP(C1016,'[10]Resumen Peso'!$B$1:$D$65536,3,0)</f>
        <v>3582.5392746449393</v>
      </c>
      <c r="N1016" s="57"/>
      <c r="O1016" s="57"/>
      <c r="P1016" s="57"/>
      <c r="Q1016" s="57"/>
      <c r="R1016" s="57"/>
    </row>
    <row r="1017" spans="1:18" x14ac:dyDescent="0.2">
      <c r="A1017" s="78"/>
      <c r="B1017" s="79">
        <f t="shared" si="15"/>
        <v>1001</v>
      </c>
      <c r="C1017" s="80" t="s">
        <v>1044</v>
      </c>
      <c r="D1017" s="81" t="str">
        <f>+"Torre de ángulo menor tipo A"&amp;IF(MID(C1017,3,3)="220","C",IF(MID(C1017,3,3)="138","S",""))&amp;IF(MID(C1017,10,1)="D",2,1)&amp;" (30°)Tipo A"&amp;IF(MID(C1017,3,3)="220","C",IF(MID(C1017,3,3)="138","S",""))&amp;IF(MID(C1017,10,1)="D",2,1)&amp;RIGHT(C1017,2)</f>
        <v>Torre de ángulo menor tipo A2 (30°)Tipo A2±0</v>
      </c>
      <c r="E1017" s="82" t="s">
        <v>44</v>
      </c>
      <c r="F1017" s="83">
        <v>0</v>
      </c>
      <c r="G1017" s="84">
        <f>VLOOKUP(C1017,'[10]Resumen Peso'!$B$1:$D$65536,3,0)*$C$14</f>
        <v>6404.0099932406019</v>
      </c>
      <c r="H1017" s="91"/>
      <c r="I1017" s="86"/>
      <c r="J1017" s="87">
        <f>+VLOOKUP(C1017,'[10]Resumen Peso'!$B$1:$D$65536,3,0)</f>
        <v>3976.181214922241</v>
      </c>
      <c r="N1017" s="57"/>
      <c r="O1017" s="57"/>
      <c r="P1017" s="57"/>
      <c r="Q1017" s="57"/>
      <c r="R1017" s="57"/>
    </row>
    <row r="1018" spans="1:18" x14ac:dyDescent="0.2">
      <c r="A1018" s="78"/>
      <c r="B1018" s="79">
        <f t="shared" si="15"/>
        <v>1002</v>
      </c>
      <c r="C1018" s="80" t="s">
        <v>1045</v>
      </c>
      <c r="D1018" s="81" t="str">
        <f>+"Torre de ángulo menor tipo A"&amp;IF(MID(C1018,3,3)="220","C",IF(MID(C1018,3,3)="138","S",""))&amp;IF(MID(C1018,10,1)="D",2,1)&amp;" (30°)Tipo A"&amp;IF(MID(C1018,3,3)="220","C",IF(MID(C1018,3,3)="138","S",""))&amp;IF(MID(C1018,10,1)="D",2,1)&amp;RIGHT(C1018,2)</f>
        <v>Torre de ángulo menor tipo A2 (30°)Tipo A2+3</v>
      </c>
      <c r="E1018" s="82" t="s">
        <v>44</v>
      </c>
      <c r="F1018" s="83">
        <v>0</v>
      </c>
      <c r="G1018" s="84">
        <f>VLOOKUP(C1018,'[10]Resumen Peso'!$B$1:$D$65536,3,0)*$C$14</f>
        <v>7038.0069825714218</v>
      </c>
      <c r="H1018" s="91"/>
      <c r="I1018" s="86"/>
      <c r="J1018" s="87">
        <f>+VLOOKUP(C1018,'[10]Resumen Peso'!$B$1:$D$65536,3,0)</f>
        <v>4369.8231551995432</v>
      </c>
      <c r="N1018" s="57"/>
      <c r="O1018" s="57"/>
      <c r="P1018" s="57"/>
      <c r="Q1018" s="57"/>
      <c r="R1018" s="57"/>
    </row>
    <row r="1019" spans="1:18" x14ac:dyDescent="0.2">
      <c r="A1019" s="78"/>
      <c r="B1019" s="79">
        <f t="shared" si="15"/>
        <v>1003</v>
      </c>
      <c r="C1019" s="80" t="s">
        <v>1046</v>
      </c>
      <c r="D1019" s="81" t="str">
        <f>+"Torre de ángulo mayor tipo B"&amp;IF(MID(C1019,3,3)="220","C",IF(MID(C1019,3,3)="138","S",""))&amp;IF(MID(C1019,10,1)="D",2,1)&amp;" (65°)Tipo B"&amp;IF(MID(C1019,3,3)="220","C",IF(MID(C1019,3,3)="138","S",""))&amp;IF(MID(C1019,10,1)="D",2,1)&amp;RIGHT(C1019,2)</f>
        <v>Torre de ángulo mayor tipo B2 (65°)Tipo B2-3</v>
      </c>
      <c r="E1019" s="82" t="s">
        <v>44</v>
      </c>
      <c r="F1019" s="83">
        <v>0</v>
      </c>
      <c r="G1019" s="84">
        <f>VLOOKUP(C1019,'[10]Resumen Peso'!$B$1:$D$65536,3,0)*$C$14</f>
        <v>7786.5845187013019</v>
      </c>
      <c r="H1019" s="91"/>
      <c r="I1019" s="86"/>
      <c r="J1019" s="87">
        <f>+VLOOKUP(C1019,'[10]Resumen Peso'!$B$1:$D$65536,3,0)</f>
        <v>4834.6069297742333</v>
      </c>
      <c r="N1019" s="57"/>
      <c r="O1019" s="57"/>
      <c r="P1019" s="57"/>
      <c r="Q1019" s="57"/>
      <c r="R1019" s="57"/>
    </row>
    <row r="1020" spans="1:18" x14ac:dyDescent="0.2">
      <c r="A1020" s="78"/>
      <c r="B1020" s="79">
        <f t="shared" si="15"/>
        <v>1004</v>
      </c>
      <c r="C1020" s="80" t="s">
        <v>1047</v>
      </c>
      <c r="D1020" s="81" t="str">
        <f>+"Torre de ángulo mayor tipo B"&amp;IF(MID(C1020,3,3)="220","C",IF(MID(C1020,3,3)="138","S",""))&amp;IF(MID(C1020,10,1)="D",2,1)&amp;" (65°)Tipo B"&amp;IF(MID(C1020,3,3)="220","C",IF(MID(C1020,3,3)="138","S",""))&amp;IF(MID(C1020,10,1)="D",2,1)&amp;RIGHT(C1020,2)</f>
        <v>Torre de ángulo mayor tipo B2 (65°)Tipo B2±0</v>
      </c>
      <c r="E1020" s="82" t="s">
        <v>44</v>
      </c>
      <c r="F1020" s="83">
        <v>0</v>
      </c>
      <c r="G1020" s="84">
        <f>VLOOKUP(C1020,'[10]Resumen Peso'!$B$1:$D$65536,3,0)*$C$14</f>
        <v>8671.0295308477762</v>
      </c>
      <c r="H1020" s="91"/>
      <c r="I1020" s="86"/>
      <c r="J1020" s="87">
        <f>+VLOOKUP(C1020,'[10]Resumen Peso'!$B$1:$D$65536,3,0)</f>
        <v>5383.7493650047145</v>
      </c>
      <c r="N1020" s="57"/>
      <c r="O1020" s="57"/>
      <c r="P1020" s="57"/>
      <c r="Q1020" s="57"/>
      <c r="R1020" s="57"/>
    </row>
    <row r="1021" spans="1:18" x14ac:dyDescent="0.2">
      <c r="A1021" s="78"/>
      <c r="B1021" s="79">
        <f t="shared" si="15"/>
        <v>1005</v>
      </c>
      <c r="C1021" s="80" t="s">
        <v>1048</v>
      </c>
      <c r="D1021" s="81" t="str">
        <f>+"Torre de ángulo mayor tipo B"&amp;IF(MID(C1021,3,3)="220","C",IF(MID(C1021,3,3)="138","S",""))&amp;IF(MID(C1021,10,1)="D",2,1)&amp;" (65°)Tipo B"&amp;IF(MID(C1021,3,3)="220","C",IF(MID(C1021,3,3)="138","S",""))&amp;IF(MID(C1021,10,1)="D",2,1)&amp;RIGHT(C1021,2)</f>
        <v>Torre de ángulo mayor tipo B2 (65°)Tipo B2+3</v>
      </c>
      <c r="E1021" s="82" t="s">
        <v>44</v>
      </c>
      <c r="F1021" s="83">
        <v>0</v>
      </c>
      <c r="G1021" s="84">
        <f>VLOOKUP(C1021,'[10]Resumen Peso'!$B$1:$D$65536,3,0)*$C$14</f>
        <v>9711.5530745495089</v>
      </c>
      <c r="H1021" s="91"/>
      <c r="I1021" s="86"/>
      <c r="J1021" s="87">
        <f>+VLOOKUP(C1021,'[10]Resumen Peso'!$B$1:$D$65536,3,0)</f>
        <v>6029.7992888052804</v>
      </c>
      <c r="N1021" s="57"/>
      <c r="O1021" s="57"/>
      <c r="P1021" s="57"/>
      <c r="Q1021" s="57"/>
      <c r="R1021" s="57"/>
    </row>
    <row r="1022" spans="1:18" x14ac:dyDescent="0.2">
      <c r="A1022" s="78"/>
      <c r="B1022" s="79">
        <f t="shared" si="15"/>
        <v>1006</v>
      </c>
      <c r="C1022" s="80" t="s">
        <v>1049</v>
      </c>
      <c r="D1022" s="81" t="str">
        <f>+"Torre de anclaje, retención intermedia y terminal (15°) Tipo R"&amp;IF(MID(C1022,3,3)="220","C",IF(MID(C1022,3,3)="138","S",""))&amp;IF(MID(C1022,10,1)="D",2,1)&amp;RIGHT(C1022,2)</f>
        <v>Torre de anclaje, retención intermedia y terminal (15°) Tipo R2-3</v>
      </c>
      <c r="E1022" s="82" t="s">
        <v>44</v>
      </c>
      <c r="F1022" s="83">
        <v>0</v>
      </c>
      <c r="G1022" s="84">
        <f>VLOOKUP(C1022,'[10]Resumen Peso'!$B$1:$D$65536,3,0)*$C$14</f>
        <v>10025.730487540715</v>
      </c>
      <c r="H1022" s="91"/>
      <c r="I1022" s="86"/>
      <c r="J1022" s="87">
        <f>+VLOOKUP(C1022,'[10]Resumen Peso'!$B$1:$D$65536,3,0)</f>
        <v>6224.868679547496</v>
      </c>
      <c r="N1022" s="57"/>
      <c r="O1022" s="57"/>
      <c r="P1022" s="57"/>
      <c r="Q1022" s="57"/>
      <c r="R1022" s="57"/>
    </row>
    <row r="1023" spans="1:18" x14ac:dyDescent="0.2">
      <c r="A1023" s="78"/>
      <c r="B1023" s="79">
        <f t="shared" si="15"/>
        <v>1007</v>
      </c>
      <c r="C1023" s="80" t="s">
        <v>1050</v>
      </c>
      <c r="D1023" s="81" t="str">
        <f>+"Torre de anclaje, retención intermedia y terminal (15°) Tipo R"&amp;IF(MID(C1023,3,3)="220","C",IF(MID(C1023,3,3)="138","S",""))&amp;IF(MID(C1023,10,1)="D",2,1)&amp;RIGHT(C1023,2)</f>
        <v>Torre de anclaje, retención intermedia y terminal (15°) Tipo R2±0</v>
      </c>
      <c r="E1023" s="82" t="s">
        <v>44</v>
      </c>
      <c r="F1023" s="83">
        <v>0</v>
      </c>
      <c r="G1023" s="84">
        <f>VLOOKUP(C1023,'[10]Resumen Peso'!$B$1:$D$65536,3,0)*$C$14</f>
        <v>11176.957065262783</v>
      </c>
      <c r="H1023" s="91"/>
      <c r="I1023" s="86"/>
      <c r="J1023" s="87">
        <f>+VLOOKUP(C1023,'[10]Resumen Peso'!$B$1:$D$65536,3,0)</f>
        <v>6939.6529314910767</v>
      </c>
      <c r="N1023" s="57"/>
      <c r="O1023" s="57"/>
      <c r="P1023" s="57"/>
      <c r="Q1023" s="57"/>
      <c r="R1023" s="57"/>
    </row>
    <row r="1024" spans="1:18" x14ac:dyDescent="0.2">
      <c r="A1024" s="78"/>
      <c r="B1024" s="79">
        <f t="shared" si="15"/>
        <v>1008</v>
      </c>
      <c r="C1024" s="80" t="s">
        <v>1051</v>
      </c>
      <c r="D1024" s="81" t="str">
        <f>+"Torre de anclaje, retención intermedia y terminal (15°) Tipo R"&amp;IF(MID(C1024,3,3)="220","C",IF(MID(C1024,3,3)="138","S",""))&amp;IF(MID(C1024,10,1)="D",2,1)&amp;RIGHT(C1024,2)</f>
        <v>Torre de anclaje, retención intermedia y terminal (15°) Tipo R2+3</v>
      </c>
      <c r="E1024" s="82" t="s">
        <v>44</v>
      </c>
      <c r="F1024" s="83">
        <v>0</v>
      </c>
      <c r="G1024" s="84">
        <f>VLOOKUP(C1024,'[10]Resumen Peso'!$B$1:$D$65536,3,0)*$C$14</f>
        <v>12328.183642984848</v>
      </c>
      <c r="H1024" s="91"/>
      <c r="I1024" s="86"/>
      <c r="J1024" s="87">
        <f>+VLOOKUP(C1024,'[10]Resumen Peso'!$B$1:$D$65536,3,0)</f>
        <v>7654.4371834346575</v>
      </c>
      <c r="N1024" s="57"/>
      <c r="O1024" s="57"/>
      <c r="P1024" s="57"/>
      <c r="Q1024" s="57"/>
      <c r="R1024" s="57"/>
    </row>
    <row r="1025" spans="1:18" x14ac:dyDescent="0.2">
      <c r="A1025" s="78"/>
      <c r="B1025" s="79">
        <f t="shared" si="15"/>
        <v>1009</v>
      </c>
      <c r="C1025" s="80" t="s">
        <v>1052</v>
      </c>
      <c r="D1025" s="81" t="str">
        <f>+"Torre de suspensión tipo S"&amp;IF(MID(C1025,3,3)="220","C",IF(MID(C1025,3,3)="138","S",""))&amp;IF(MID(C1025,10,1)="D",2,1)&amp;" (5°)Tipo S"&amp;IF(MID(C1025,3,3)="220","C",IF(MID(C1025,3,3)="138","S",""))&amp;IF(MID(C1025,10,1)="D",2,1)&amp;RIGHT(C1025,2)</f>
        <v>Torre de suspensión tipo SC1 (5°)Tipo SC1-6</v>
      </c>
      <c r="E1025" s="82" t="s">
        <v>44</v>
      </c>
      <c r="F1025" s="83">
        <v>0</v>
      </c>
      <c r="G1025" s="84">
        <f>VLOOKUP(C1025,'[10]Resumen Peso'!$B$1:$D$65536,3,0)*$C$14</f>
        <v>10806.961345963367</v>
      </c>
      <c r="H1025" s="91"/>
      <c r="I1025" s="86"/>
      <c r="J1025" s="87">
        <f>+VLOOKUP(C1025,'[10]Resumen Peso'!$B$1:$D$65536,3,0)</f>
        <v>6709.9265522017267</v>
      </c>
      <c r="N1025" s="57"/>
      <c r="O1025" s="57"/>
      <c r="P1025" s="57"/>
      <c r="Q1025" s="57"/>
      <c r="R1025" s="57"/>
    </row>
    <row r="1026" spans="1:18" x14ac:dyDescent="0.2">
      <c r="A1026" s="78"/>
      <c r="B1026" s="79">
        <f t="shared" si="15"/>
        <v>1010</v>
      </c>
      <c r="C1026" s="80" t="s">
        <v>1053</v>
      </c>
      <c r="D1026" s="81" t="str">
        <f>+"Torre de suspensión tipo S"&amp;IF(MID(C1026,3,3)="220","C",IF(MID(C1026,3,3)="138","S",""))&amp;IF(MID(C1026,10,1)="D",2,1)&amp;" (5°)Tipo S"&amp;IF(MID(C1026,3,3)="220","C",IF(MID(C1026,3,3)="138","S",""))&amp;IF(MID(C1026,10,1)="D",2,1)&amp;RIGHT(C1026,2)</f>
        <v>Torre de suspensión tipo SC1 (5°)Tipo SC1-3</v>
      </c>
      <c r="E1026" s="82" t="s">
        <v>44</v>
      </c>
      <c r="F1026" s="83">
        <v>0</v>
      </c>
      <c r="G1026" s="84">
        <f>VLOOKUP(C1026,'[10]Resumen Peso'!$B$1:$D$65536,3,0)*$C$14</f>
        <v>12364.721539976103</v>
      </c>
      <c r="H1026" s="91"/>
      <c r="I1026" s="86"/>
      <c r="J1026" s="87">
        <f>+VLOOKUP(C1026,'[10]Resumen Peso'!$B$1:$D$65536,3,0)</f>
        <v>7677.1231723389119</v>
      </c>
      <c r="N1026" s="57"/>
      <c r="O1026" s="57"/>
      <c r="P1026" s="57"/>
      <c r="Q1026" s="57"/>
      <c r="R1026" s="57"/>
    </row>
    <row r="1027" spans="1:18" x14ac:dyDescent="0.2">
      <c r="A1027" s="78"/>
      <c r="B1027" s="79">
        <f t="shared" si="15"/>
        <v>1011</v>
      </c>
      <c r="C1027" s="80" t="s">
        <v>1054</v>
      </c>
      <c r="D1027" s="81" t="str">
        <f>+"Torre de suspensión tipo S"&amp;IF(MID(C1027,3,3)="220","C",IF(MID(C1027,3,3)="138","S",""))&amp;IF(MID(C1027,10,1)="D",2,1)&amp;" (5°)Tipo S"&amp;IF(MID(C1027,3,3)="220","C",IF(MID(C1027,3,3)="138","S",""))&amp;IF(MID(C1027,10,1)="D",2,1)&amp;RIGHT(C1027,2)</f>
        <v>Torre de suspensión tipo SC1 (5°)Tipo SC1±0</v>
      </c>
      <c r="E1027" s="82" t="s">
        <v>44</v>
      </c>
      <c r="F1027" s="83">
        <v>0</v>
      </c>
      <c r="G1027" s="84">
        <f>VLOOKUP(C1027,'[10]Resumen Peso'!$B$1:$D$65536,3,0)*$C$14</f>
        <v>13908.573160828013</v>
      </c>
      <c r="H1027" s="91"/>
      <c r="I1027" s="86"/>
      <c r="J1027" s="87">
        <f>+VLOOKUP(C1027,'[10]Resumen Peso'!$B$1:$D$65536,3,0)</f>
        <v>8635.68410836773</v>
      </c>
      <c r="N1027" s="57"/>
      <c r="O1027" s="57"/>
      <c r="P1027" s="57"/>
      <c r="Q1027" s="57"/>
      <c r="R1027" s="57"/>
    </row>
    <row r="1028" spans="1:18" x14ac:dyDescent="0.2">
      <c r="A1028" s="78"/>
      <c r="B1028" s="79">
        <f t="shared" si="15"/>
        <v>1012</v>
      </c>
      <c r="C1028" s="80" t="s">
        <v>1055</v>
      </c>
      <c r="D1028" s="81" t="str">
        <f>+"Torre de suspensión tipo S"&amp;IF(MID(C1028,3,3)="220","C",IF(MID(C1028,3,3)="138","S",""))&amp;IF(MID(C1028,10,1)="D",2,1)&amp;" (5°)Tipo S"&amp;IF(MID(C1028,3,3)="220","C",IF(MID(C1028,3,3)="138","S",""))&amp;IF(MID(C1028,10,1)="D",2,1)&amp;RIGHT(C1028,2)</f>
        <v>Torre de suspensión tipo SC1 (5°)Tipo SC1+3</v>
      </c>
      <c r="E1028" s="82" t="s">
        <v>44</v>
      </c>
      <c r="F1028" s="83">
        <v>0</v>
      </c>
      <c r="G1028" s="84">
        <f>VLOOKUP(C1028,'[10]Resumen Peso'!$B$1:$D$65536,3,0)*$C$14</f>
        <v>15438.516208519095</v>
      </c>
      <c r="H1028" s="91"/>
      <c r="I1028" s="86"/>
      <c r="J1028" s="87">
        <f>+VLOOKUP(C1028,'[10]Resumen Peso'!$B$1:$D$65536,3,0)</f>
        <v>9585.6093602881811</v>
      </c>
      <c r="N1028" s="57"/>
      <c r="O1028" s="57"/>
      <c r="P1028" s="57"/>
      <c r="Q1028" s="57"/>
      <c r="R1028" s="57"/>
    </row>
    <row r="1029" spans="1:18" x14ac:dyDescent="0.2">
      <c r="A1029" s="78"/>
      <c r="B1029" s="79">
        <f t="shared" si="15"/>
        <v>1013</v>
      </c>
      <c r="C1029" s="80" t="s">
        <v>1056</v>
      </c>
      <c r="D1029" s="81" t="str">
        <f>+"Torre de suspensión tipo S"&amp;IF(MID(C1029,3,3)="220","C",IF(MID(C1029,3,3)="138","S",""))&amp;IF(MID(C1029,10,1)="D",2,1)&amp;" (5°)Tipo S"&amp;IF(MID(C1029,3,3)="220","C",IF(MID(C1029,3,3)="138","S",""))&amp;IF(MID(C1029,10,1)="D",2,1)&amp;RIGHT(C1029,2)</f>
        <v>Torre de suspensión tipo SC1 (5°)Tipo SC1+6</v>
      </c>
      <c r="E1029" s="82" t="s">
        <v>44</v>
      </c>
      <c r="F1029" s="83">
        <v>0</v>
      </c>
      <c r="G1029" s="84">
        <f>VLOOKUP(C1029,'[10]Resumen Peso'!$B$1:$D$65536,3,0)*$C$14</f>
        <v>16968.459256210175</v>
      </c>
      <c r="H1029" s="91"/>
      <c r="I1029" s="86"/>
      <c r="J1029" s="87">
        <f>+VLOOKUP(C1029,'[10]Resumen Peso'!$B$1:$D$65536,3,0)</f>
        <v>10535.53461220863</v>
      </c>
      <c r="N1029" s="57"/>
      <c r="O1029" s="57"/>
      <c r="P1029" s="57"/>
      <c r="Q1029" s="57"/>
      <c r="R1029" s="57"/>
    </row>
    <row r="1030" spans="1:18" x14ac:dyDescent="0.2">
      <c r="A1030" s="78"/>
      <c r="B1030" s="79">
        <f t="shared" si="15"/>
        <v>1014</v>
      </c>
      <c r="C1030" s="80" t="s">
        <v>1057</v>
      </c>
      <c r="D1030" s="81" t="str">
        <f>+"Torre de ángulo menor tipo A"&amp;IF(MID(C1030,3,3)="220","C",IF(MID(C1030,3,3)="138","S",""))&amp;IF(MID(C1030,10,1)="D",2,1)&amp;" (30°)Tipo A"&amp;IF(MID(C1030,3,3)="220","C",IF(MID(C1030,3,3)="138","S",""))&amp;IF(MID(C1030,10,1)="D",2,1)&amp;RIGHT(C1030,2)</f>
        <v>Torre de ángulo menor tipo AC1 (30°)Tipo AC1-3</v>
      </c>
      <c r="E1030" s="82" t="s">
        <v>44</v>
      </c>
      <c r="F1030" s="83">
        <v>0</v>
      </c>
      <c r="G1030" s="84">
        <f>VLOOKUP(C1030,'[10]Resumen Peso'!$B$1:$D$65536,3,0)*$C$14</f>
        <v>19023.005866381369</v>
      </c>
      <c r="H1030" s="91"/>
      <c r="I1030" s="86"/>
      <c r="J1030" s="87">
        <f>+VLOOKUP(C1030,'[10]Resumen Peso'!$B$1:$D$65536,3,0)</f>
        <v>11811.180597328495</v>
      </c>
      <c r="N1030" s="57"/>
      <c r="O1030" s="57"/>
      <c r="P1030" s="57"/>
      <c r="Q1030" s="57"/>
      <c r="R1030" s="57"/>
    </row>
    <row r="1031" spans="1:18" x14ac:dyDescent="0.2">
      <c r="A1031" s="78"/>
      <c r="B1031" s="79">
        <f t="shared" si="15"/>
        <v>1015</v>
      </c>
      <c r="C1031" s="80" t="s">
        <v>1058</v>
      </c>
      <c r="D1031" s="81" t="str">
        <f>+"Torre de ángulo menor tipo A"&amp;IF(MID(C1031,3,3)="220","C",IF(MID(C1031,3,3)="138","S",""))&amp;IF(MID(C1031,10,1)="D",2,1)&amp;" (30°)Tipo A"&amp;IF(MID(C1031,3,3)="220","C",IF(MID(C1031,3,3)="138","S",""))&amp;IF(MID(C1031,10,1)="D",2,1)&amp;RIGHT(C1031,2)</f>
        <v>Torre de ángulo menor tipo AC1 (30°)Tipo AC1±0</v>
      </c>
      <c r="E1031" s="82" t="s">
        <v>44</v>
      </c>
      <c r="F1031" s="83">
        <v>0</v>
      </c>
      <c r="G1031" s="84">
        <f>VLOOKUP(C1031,'[10]Resumen Peso'!$B$1:$D$65536,3,0)*$C$14</f>
        <v>21113.214058136924</v>
      </c>
      <c r="H1031" s="91"/>
      <c r="I1031" s="86"/>
      <c r="J1031" s="87">
        <f>+VLOOKUP(C1031,'[10]Resumen Peso'!$B$1:$D$65536,3,0)</f>
        <v>13108.968476502214</v>
      </c>
      <c r="N1031" s="57"/>
      <c r="O1031" s="57"/>
      <c r="P1031" s="57"/>
      <c r="Q1031" s="57"/>
      <c r="R1031" s="57"/>
    </row>
    <row r="1032" spans="1:18" x14ac:dyDescent="0.2">
      <c r="A1032" s="78"/>
      <c r="B1032" s="79">
        <f t="shared" si="15"/>
        <v>1016</v>
      </c>
      <c r="C1032" s="80" t="s">
        <v>1059</v>
      </c>
      <c r="D1032" s="81" t="str">
        <f>+"Torre de ángulo menor tipo A"&amp;IF(MID(C1032,3,3)="220","C",IF(MID(C1032,3,3)="138","S",""))&amp;IF(MID(C1032,10,1)="D",2,1)&amp;" (30°)Tipo A"&amp;IF(MID(C1032,3,3)="220","C",IF(MID(C1032,3,3)="138","S",""))&amp;IF(MID(C1032,10,1)="D",2,1)&amp;RIGHT(C1032,2)</f>
        <v>Torre de ángulo menor tipo AC1 (30°)Tipo AC1+3</v>
      </c>
      <c r="E1032" s="82" t="s">
        <v>44</v>
      </c>
      <c r="F1032" s="83">
        <v>0</v>
      </c>
      <c r="G1032" s="84">
        <f>VLOOKUP(C1032,'[10]Resumen Peso'!$B$1:$D$65536,3,0)*$C$14</f>
        <v>23203.422249892476</v>
      </c>
      <c r="H1032" s="91"/>
      <c r="I1032" s="86"/>
      <c r="J1032" s="87">
        <f>+VLOOKUP(C1032,'[10]Resumen Peso'!$B$1:$D$65536,3,0)</f>
        <v>14406.756355675932</v>
      </c>
      <c r="N1032" s="57"/>
      <c r="O1032" s="57"/>
      <c r="P1032" s="57"/>
      <c r="Q1032" s="57"/>
      <c r="R1032" s="57"/>
    </row>
    <row r="1033" spans="1:18" x14ac:dyDescent="0.2">
      <c r="A1033" s="78"/>
      <c r="B1033" s="79">
        <f t="shared" si="15"/>
        <v>1017</v>
      </c>
      <c r="C1033" s="80" t="s">
        <v>1060</v>
      </c>
      <c r="D1033" s="81" t="str">
        <f>+"Torre de ángulo mayor tipo B"&amp;IF(MID(C1033,3,3)="220","C",IF(MID(C1033,3,3)="138","S",""))&amp;IF(MID(C1033,10,1)="D",2,1)&amp;" (65°)Tipo B"&amp;IF(MID(C1033,3,3)="220","C",IF(MID(C1033,3,3)="138","S",""))&amp;IF(MID(C1033,10,1)="D",2,1)&amp;RIGHT(C1033,2)</f>
        <v>Torre de ángulo mayor tipo BC1 (65°)Tipo BC1-3</v>
      </c>
      <c r="E1033" s="82" t="s">
        <v>44</v>
      </c>
      <c r="F1033" s="83">
        <v>0</v>
      </c>
      <c r="G1033" s="84">
        <f>VLOOKUP(C1033,'[10]Resumen Peso'!$B$1:$D$65536,3,0)*$C$14</f>
        <v>25671.388067576223</v>
      </c>
      <c r="H1033" s="91"/>
      <c r="I1033" s="86"/>
      <c r="J1033" s="87">
        <f>+VLOOKUP(C1033,'[10]Resumen Peso'!$B$1:$D$65536,3,0)</f>
        <v>15939.089898831231</v>
      </c>
      <c r="N1033" s="57"/>
      <c r="O1033" s="57"/>
      <c r="P1033" s="57"/>
      <c r="Q1033" s="57"/>
      <c r="R1033" s="57"/>
    </row>
    <row r="1034" spans="1:18" x14ac:dyDescent="0.2">
      <c r="A1034" s="78"/>
      <c r="B1034" s="79">
        <f t="shared" si="15"/>
        <v>1018</v>
      </c>
      <c r="C1034" s="80" t="s">
        <v>1061</v>
      </c>
      <c r="D1034" s="81" t="str">
        <f>+"Torre de ángulo mayor tipo B"&amp;IF(MID(C1034,3,3)="220","C",IF(MID(C1034,3,3)="138","S",""))&amp;IF(MID(C1034,10,1)="D",2,1)&amp;" (65°)Tipo B"&amp;IF(MID(C1034,3,3)="220","C",IF(MID(C1034,3,3)="138","S",""))&amp;IF(MID(C1034,10,1)="D",2,1)&amp;RIGHT(C1034,2)</f>
        <v>Torre de ángulo mayor tipo BC1 (65°)Tipo BC1±0</v>
      </c>
      <c r="E1034" s="82" t="s">
        <v>44</v>
      </c>
      <c r="F1034" s="83">
        <v>0</v>
      </c>
      <c r="G1034" s="84">
        <f>VLOOKUP(C1034,'[10]Resumen Peso'!$B$1:$D$65536,3,0)*$C$14</f>
        <v>28587.291834717395</v>
      </c>
      <c r="H1034" s="91"/>
      <c r="I1034" s="86"/>
      <c r="J1034" s="87">
        <f>+VLOOKUP(C1034,'[10]Resumen Peso'!$B$1:$D$65536,3,0)</f>
        <v>17749.543317183998</v>
      </c>
      <c r="N1034" s="57"/>
      <c r="O1034" s="57"/>
      <c r="P1034" s="57"/>
      <c r="Q1034" s="57"/>
      <c r="R1034" s="57"/>
    </row>
    <row r="1035" spans="1:18" x14ac:dyDescent="0.2">
      <c r="A1035" s="78"/>
      <c r="B1035" s="79">
        <f t="shared" si="15"/>
        <v>1019</v>
      </c>
      <c r="C1035" s="80" t="s">
        <v>1062</v>
      </c>
      <c r="D1035" s="81" t="str">
        <f>+"Torre de ángulo mayor tipo B"&amp;IF(MID(C1035,3,3)="220","C",IF(MID(C1035,3,3)="138","S",""))&amp;IF(MID(C1035,10,1)="D",2,1)&amp;" (65°)Tipo B"&amp;IF(MID(C1035,3,3)="220","C",IF(MID(C1035,3,3)="138","S",""))&amp;IF(MID(C1035,10,1)="D",2,1)&amp;RIGHT(C1035,2)</f>
        <v>Torre de ángulo mayor tipo BC1 (65°)Tipo BC1+3</v>
      </c>
      <c r="E1035" s="82" t="s">
        <v>44</v>
      </c>
      <c r="F1035" s="83">
        <v>0</v>
      </c>
      <c r="G1035" s="84">
        <f>VLOOKUP(C1035,'[10]Resumen Peso'!$B$1:$D$65536,3,0)*$C$14</f>
        <v>32017.766854883488</v>
      </c>
      <c r="H1035" s="91"/>
      <c r="I1035" s="86"/>
      <c r="J1035" s="87">
        <f>+VLOOKUP(C1035,'[10]Resumen Peso'!$B$1:$D$65536,3,0)</f>
        <v>19879.488515246081</v>
      </c>
      <c r="N1035" s="57"/>
      <c r="O1035" s="57"/>
      <c r="P1035" s="57"/>
      <c r="Q1035" s="57"/>
      <c r="R1035" s="57"/>
    </row>
    <row r="1036" spans="1:18" x14ac:dyDescent="0.2">
      <c r="A1036" s="78"/>
      <c r="B1036" s="79">
        <f t="shared" si="15"/>
        <v>1020</v>
      </c>
      <c r="C1036" s="80" t="s">
        <v>1063</v>
      </c>
      <c r="D1036" s="81" t="str">
        <f>+"Torre de anclaje, retención intermedia y terminal (15°) Tipo R"&amp;IF(MID(C1036,3,3)="220","C",IF(MID(C1036,3,3)="138","S",""))&amp;IF(MID(C1036,10,1)="D",2,1)&amp;RIGHT(C1036,2)</f>
        <v>Torre de anclaje, retención intermedia y terminal (15°) Tipo RC1-3</v>
      </c>
      <c r="E1036" s="82" t="s">
        <v>44</v>
      </c>
      <c r="F1036" s="83">
        <v>0</v>
      </c>
      <c r="G1036" s="84">
        <f>VLOOKUP(C1036,'[10]Resumen Peso'!$B$1:$D$65536,3,0)*$C$14</f>
        <v>33053.570199930793</v>
      </c>
      <c r="H1036" s="91"/>
      <c r="I1036" s="86"/>
      <c r="J1036" s="87">
        <f>+VLOOKUP(C1036,'[10]Resumen Peso'!$B$1:$D$65536,3,0)</f>
        <v>20522.607718257605</v>
      </c>
      <c r="N1036" s="57"/>
      <c r="O1036" s="57"/>
      <c r="P1036" s="57"/>
      <c r="Q1036" s="57"/>
      <c r="R1036" s="57"/>
    </row>
    <row r="1037" spans="1:18" x14ac:dyDescent="0.2">
      <c r="A1037" s="78"/>
      <c r="B1037" s="79">
        <f t="shared" si="15"/>
        <v>1021</v>
      </c>
      <c r="C1037" s="80" t="s">
        <v>1064</v>
      </c>
      <c r="D1037" s="81" t="str">
        <f>+"Torre de anclaje, retención intermedia y terminal (15°) Tipo R"&amp;IF(MID(C1037,3,3)="220","C",IF(MID(C1037,3,3)="138","S",""))&amp;IF(MID(C1037,10,1)="D",2,1)&amp;RIGHT(C1037,2)</f>
        <v>Torre de anclaje, retención intermedia y terminal (15°) Tipo RC1±0</v>
      </c>
      <c r="E1037" s="82" t="s">
        <v>44</v>
      </c>
      <c r="F1037" s="83">
        <v>0</v>
      </c>
      <c r="G1037" s="84">
        <f>VLOOKUP(C1037,'[10]Resumen Peso'!$B$1:$D$65536,3,0)*$C$14</f>
        <v>36849.019174950714</v>
      </c>
      <c r="H1037" s="91"/>
      <c r="I1037" s="86"/>
      <c r="J1037" s="87">
        <f>+VLOOKUP(C1037,'[10]Resumen Peso'!$B$1:$D$65536,3,0)</f>
        <v>22879.161335850171</v>
      </c>
      <c r="N1037" s="57"/>
      <c r="O1037" s="57"/>
      <c r="P1037" s="57"/>
      <c r="Q1037" s="57"/>
      <c r="R1037" s="57"/>
    </row>
    <row r="1038" spans="1:18" x14ac:dyDescent="0.2">
      <c r="A1038" s="78"/>
      <c r="B1038" s="79">
        <f t="shared" si="15"/>
        <v>1022</v>
      </c>
      <c r="C1038" s="80" t="s">
        <v>1065</v>
      </c>
      <c r="D1038" s="81" t="str">
        <f>+"Torre de anclaje, retención intermedia y terminal (15°) Tipo R"&amp;IF(MID(C1038,3,3)="220","C",IF(MID(C1038,3,3)="138","S",""))&amp;IF(MID(C1038,10,1)="D",2,1)&amp;RIGHT(C1038,2)</f>
        <v>Torre de anclaje, retención intermedia y terminal (15°) Tipo RC1+3</v>
      </c>
      <c r="E1038" s="82" t="s">
        <v>44</v>
      </c>
      <c r="F1038" s="83">
        <v>0</v>
      </c>
      <c r="G1038" s="84">
        <f>VLOOKUP(C1038,'[10]Resumen Peso'!$B$1:$D$65536,3,0)*$C$14</f>
        <v>40644.468149970642</v>
      </c>
      <c r="H1038" s="91"/>
      <c r="I1038" s="86"/>
      <c r="J1038" s="87">
        <f>+VLOOKUP(C1038,'[10]Resumen Peso'!$B$1:$D$65536,3,0)</f>
        <v>25235.714953442737</v>
      </c>
      <c r="N1038" s="57"/>
      <c r="O1038" s="57"/>
      <c r="P1038" s="57"/>
      <c r="Q1038" s="57"/>
      <c r="R1038" s="57"/>
    </row>
    <row r="1039" spans="1:18" x14ac:dyDescent="0.2">
      <c r="A1039" s="78"/>
      <c r="B1039" s="79">
        <f t="shared" si="15"/>
        <v>1023</v>
      </c>
      <c r="C1039" s="80" t="s">
        <v>1066</v>
      </c>
      <c r="D1039" s="81" t="str">
        <f>+"Torre de suspensión tipo S"&amp;IF(MID(C1039,3,3)="220","C",IF(MID(C1039,3,3)="138","S",""))&amp;IF(MID(C1039,10,1)="D",2,1)&amp;" (5°)Tipo S"&amp;IF(MID(C1039,3,3)="220","C",IF(MID(C1039,3,3)="138","S",""))&amp;IF(MID(C1039,10,1)="D",2,1)&amp;RIGHT(C1039,2)</f>
        <v>Torre de suspensión tipo SC1 (5°)Tipo SC1-6</v>
      </c>
      <c r="E1039" s="82" t="s">
        <v>44</v>
      </c>
      <c r="F1039" s="83">
        <v>0</v>
      </c>
      <c r="G1039" s="84">
        <f>VLOOKUP(C1039,'[10]Resumen Peso'!$B$1:$D$65536,3,0)*$C$14</f>
        <v>10244.34329833391</v>
      </c>
      <c r="H1039" s="91"/>
      <c r="I1039" s="86"/>
      <c r="J1039" s="87">
        <f>+VLOOKUP(C1039,'[10]Resumen Peso'!$B$1:$D$65536,3,0)</f>
        <v>6360.6030323256346</v>
      </c>
      <c r="N1039" s="57"/>
      <c r="O1039" s="57"/>
      <c r="P1039" s="57"/>
      <c r="Q1039" s="57"/>
      <c r="R1039" s="57"/>
    </row>
    <row r="1040" spans="1:18" x14ac:dyDescent="0.2">
      <c r="A1040" s="78"/>
      <c r="B1040" s="79">
        <f t="shared" si="15"/>
        <v>1024</v>
      </c>
      <c r="C1040" s="80" t="s">
        <v>1067</v>
      </c>
      <c r="D1040" s="81" t="str">
        <f>+"Torre de suspensión tipo S"&amp;IF(MID(C1040,3,3)="220","C",IF(MID(C1040,3,3)="138","S",""))&amp;IF(MID(C1040,10,1)="D",2,1)&amp;" (5°)Tipo S"&amp;IF(MID(C1040,3,3)="220","C",IF(MID(C1040,3,3)="138","S",""))&amp;IF(MID(C1040,10,1)="D",2,1)&amp;RIGHT(C1040,2)</f>
        <v>Torre de suspensión tipo SC1 (5°)Tipo SC1-3</v>
      </c>
      <c r="E1040" s="82" t="s">
        <v>44</v>
      </c>
      <c r="F1040" s="83">
        <v>0</v>
      </c>
      <c r="G1040" s="84">
        <f>VLOOKUP(C1040,'[10]Resumen Peso'!$B$1:$D$65536,3,0)*$C$14</f>
        <v>11721.005395391048</v>
      </c>
      <c r="H1040" s="91"/>
      <c r="I1040" s="86"/>
      <c r="J1040" s="87">
        <f>+VLOOKUP(C1040,'[10]Resumen Peso'!$B$1:$D$65536,3,0)</f>
        <v>7277.4467126608606</v>
      </c>
      <c r="N1040" s="57"/>
      <c r="O1040" s="57"/>
      <c r="P1040" s="57"/>
      <c r="Q1040" s="57"/>
      <c r="R1040" s="57"/>
    </row>
    <row r="1041" spans="1:18" x14ac:dyDescent="0.2">
      <c r="A1041" s="78"/>
      <c r="B1041" s="79">
        <f t="shared" si="15"/>
        <v>1025</v>
      </c>
      <c r="C1041" s="80" t="s">
        <v>1068</v>
      </c>
      <c r="D1041" s="81" t="str">
        <f>+"Torre de suspensión tipo S"&amp;IF(MID(C1041,3,3)="220","C",IF(MID(C1041,3,3)="138","S",""))&amp;IF(MID(C1041,10,1)="D",2,1)&amp;" (5°)Tipo S"&amp;IF(MID(C1041,3,3)="220","C",IF(MID(C1041,3,3)="138","S",""))&amp;IF(MID(C1041,10,1)="D",2,1)&amp;RIGHT(C1041,2)</f>
        <v>Torre de suspensión tipo SC1 (5°)Tipo SC1±0</v>
      </c>
      <c r="E1041" s="82" t="s">
        <v>44</v>
      </c>
      <c r="F1041" s="83">
        <v>0</v>
      </c>
      <c r="G1041" s="84">
        <f>VLOOKUP(C1041,'[10]Resumen Peso'!$B$1:$D$65536,3,0)*$C$14</f>
        <v>13184.483009438749</v>
      </c>
      <c r="H1041" s="91"/>
      <c r="I1041" s="86"/>
      <c r="J1041" s="87">
        <f>+VLOOKUP(C1041,'[10]Resumen Peso'!$B$1:$D$65536,3,0)</f>
        <v>8186.10428870738</v>
      </c>
      <c r="N1041" s="57"/>
      <c r="O1041" s="57"/>
      <c r="P1041" s="57"/>
      <c r="Q1041" s="57"/>
      <c r="R1041" s="57"/>
    </row>
    <row r="1042" spans="1:18" x14ac:dyDescent="0.2">
      <c r="A1042" s="78"/>
      <c r="B1042" s="79">
        <f t="shared" ref="B1042:B1105" si="16">1+B1041</f>
        <v>1026</v>
      </c>
      <c r="C1042" s="80" t="s">
        <v>1069</v>
      </c>
      <c r="D1042" s="81" t="str">
        <f>+"Torre de suspensión tipo S"&amp;IF(MID(C1042,3,3)="220","C",IF(MID(C1042,3,3)="138","S",""))&amp;IF(MID(C1042,10,1)="D",2,1)&amp;" (5°)Tipo S"&amp;IF(MID(C1042,3,3)="220","C",IF(MID(C1042,3,3)="138","S",""))&amp;IF(MID(C1042,10,1)="D",2,1)&amp;RIGHT(C1042,2)</f>
        <v>Torre de suspensión tipo SC1 (5°)Tipo SC1+3</v>
      </c>
      <c r="E1042" s="82" t="s">
        <v>44</v>
      </c>
      <c r="F1042" s="83">
        <v>0</v>
      </c>
      <c r="G1042" s="84">
        <f>VLOOKUP(C1042,'[10]Resumen Peso'!$B$1:$D$65536,3,0)*$C$14</f>
        <v>14634.776140477012</v>
      </c>
      <c r="H1042" s="91"/>
      <c r="I1042" s="86"/>
      <c r="J1042" s="87">
        <f>+VLOOKUP(C1042,'[10]Resumen Peso'!$B$1:$D$65536,3,0)</f>
        <v>9086.5757604651917</v>
      </c>
      <c r="N1042" s="57"/>
      <c r="O1042" s="57"/>
      <c r="P1042" s="57"/>
      <c r="Q1042" s="57"/>
      <c r="R1042" s="57"/>
    </row>
    <row r="1043" spans="1:18" x14ac:dyDescent="0.2">
      <c r="A1043" s="78"/>
      <c r="B1043" s="79">
        <f t="shared" si="16"/>
        <v>1027</v>
      </c>
      <c r="C1043" s="80" t="s">
        <v>1070</v>
      </c>
      <c r="D1043" s="81" t="str">
        <f>+"Torre de suspensión tipo S"&amp;IF(MID(C1043,3,3)="220","C",IF(MID(C1043,3,3)="138","S",""))&amp;IF(MID(C1043,10,1)="D",2,1)&amp;" (5°)Tipo S"&amp;IF(MID(C1043,3,3)="220","C",IF(MID(C1043,3,3)="138","S",""))&amp;IF(MID(C1043,10,1)="D",2,1)&amp;RIGHT(C1043,2)</f>
        <v>Torre de suspensión tipo SC1 (5°)Tipo SC1+6</v>
      </c>
      <c r="E1043" s="82" t="s">
        <v>44</v>
      </c>
      <c r="F1043" s="83">
        <v>0</v>
      </c>
      <c r="G1043" s="84">
        <f>VLOOKUP(C1043,'[10]Resumen Peso'!$B$1:$D$65536,3,0)*$C$14</f>
        <v>16085.069271515275</v>
      </c>
      <c r="H1043" s="91"/>
      <c r="I1043" s="86"/>
      <c r="J1043" s="87">
        <f>+VLOOKUP(C1043,'[10]Resumen Peso'!$B$1:$D$65536,3,0)</f>
        <v>9987.0472322230034</v>
      </c>
      <c r="N1043" s="57"/>
      <c r="O1043" s="57"/>
      <c r="P1043" s="57"/>
      <c r="Q1043" s="57"/>
      <c r="R1043" s="57"/>
    </row>
    <row r="1044" spans="1:18" x14ac:dyDescent="0.2">
      <c r="A1044" s="78"/>
      <c r="B1044" s="79">
        <f t="shared" si="16"/>
        <v>1028</v>
      </c>
      <c r="C1044" s="80" t="s">
        <v>1071</v>
      </c>
      <c r="D1044" s="81" t="str">
        <f>+"Torre de ángulo menor tipo A"&amp;IF(MID(C1044,3,3)="220","C",IF(MID(C1044,3,3)="138","S",""))&amp;IF(MID(C1044,10,1)="D",2,1)&amp;" (30°)Tipo A"&amp;IF(MID(C1044,3,3)="220","C",IF(MID(C1044,3,3)="138","S",""))&amp;IF(MID(C1044,10,1)="D",2,1)&amp;RIGHT(C1044,2)</f>
        <v>Torre de ángulo menor tipo AC1 (30°)Tipo AC1-3</v>
      </c>
      <c r="E1044" s="82" t="s">
        <v>44</v>
      </c>
      <c r="F1044" s="83">
        <v>0</v>
      </c>
      <c r="G1044" s="84">
        <f>VLOOKUP(C1044,'[10]Resumen Peso'!$B$1:$D$65536,3,0)*$C$14</f>
        <v>18032.654732703548</v>
      </c>
      <c r="H1044" s="91"/>
      <c r="I1044" s="86"/>
      <c r="J1044" s="87">
        <f>+VLOOKUP(C1044,'[10]Resumen Peso'!$B$1:$D$65536,3,0)</f>
        <v>11196.282185542281</v>
      </c>
      <c r="N1044" s="57"/>
      <c r="O1044" s="57"/>
      <c r="P1044" s="57"/>
      <c r="Q1044" s="57"/>
      <c r="R1044" s="57"/>
    </row>
    <row r="1045" spans="1:18" x14ac:dyDescent="0.2">
      <c r="A1045" s="78"/>
      <c r="B1045" s="79">
        <f t="shared" si="16"/>
        <v>1029</v>
      </c>
      <c r="C1045" s="80" t="s">
        <v>1072</v>
      </c>
      <c r="D1045" s="81" t="str">
        <f>+"Torre de ángulo menor tipo A"&amp;IF(MID(C1045,3,3)="220","C",IF(MID(C1045,3,3)="138","S",""))&amp;IF(MID(C1045,10,1)="D",2,1)&amp;" (30°)Tipo A"&amp;IF(MID(C1045,3,3)="220","C",IF(MID(C1045,3,3)="138","S",""))&amp;IF(MID(C1045,10,1)="D",2,1)&amp;RIGHT(C1045,2)</f>
        <v>Torre de ángulo menor tipo AC1 (30°)Tipo AC1±0</v>
      </c>
      <c r="E1045" s="82" t="s">
        <v>44</v>
      </c>
      <c r="F1045" s="83">
        <v>0</v>
      </c>
      <c r="G1045" s="84">
        <f>VLOOKUP(C1045,'[10]Resumen Peso'!$B$1:$D$65536,3,0)*$C$14</f>
        <v>20014.045208328022</v>
      </c>
      <c r="H1045" s="91"/>
      <c r="I1045" s="86"/>
      <c r="J1045" s="87">
        <f>+VLOOKUP(C1045,'[10]Resumen Peso'!$B$1:$D$65536,3,0)</f>
        <v>12426.506310257802</v>
      </c>
      <c r="N1045" s="57"/>
      <c r="O1045" s="57"/>
      <c r="P1045" s="57"/>
      <c r="Q1045" s="57"/>
      <c r="R1045" s="57"/>
    </row>
    <row r="1046" spans="1:18" x14ac:dyDescent="0.2">
      <c r="A1046" s="78"/>
      <c r="B1046" s="79">
        <f t="shared" si="16"/>
        <v>1030</v>
      </c>
      <c r="C1046" s="80" t="s">
        <v>1073</v>
      </c>
      <c r="D1046" s="81" t="str">
        <f>+"Torre de ángulo menor tipo A"&amp;IF(MID(C1046,3,3)="220","C",IF(MID(C1046,3,3)="138","S",""))&amp;IF(MID(C1046,10,1)="D",2,1)&amp;" (30°)Tipo A"&amp;IF(MID(C1046,3,3)="220","C",IF(MID(C1046,3,3)="138","S",""))&amp;IF(MID(C1046,10,1)="D",2,1)&amp;RIGHT(C1046,2)</f>
        <v>Torre de ángulo menor tipo AC1 (30°)Tipo AC1+3</v>
      </c>
      <c r="E1046" s="82" t="s">
        <v>44</v>
      </c>
      <c r="F1046" s="83">
        <v>0</v>
      </c>
      <c r="G1046" s="84">
        <f>VLOOKUP(C1046,'[10]Resumen Peso'!$B$1:$D$65536,3,0)*$C$14</f>
        <v>21995.435683952495</v>
      </c>
      <c r="H1046" s="91"/>
      <c r="I1046" s="86"/>
      <c r="J1046" s="87">
        <f>+VLOOKUP(C1046,'[10]Resumen Peso'!$B$1:$D$65536,3,0)</f>
        <v>13656.730434973324</v>
      </c>
      <c r="N1046" s="57"/>
      <c r="O1046" s="57"/>
      <c r="P1046" s="57"/>
      <c r="Q1046" s="57"/>
      <c r="R1046" s="57"/>
    </row>
    <row r="1047" spans="1:18" x14ac:dyDescent="0.2">
      <c r="A1047" s="78"/>
      <c r="B1047" s="79">
        <f t="shared" si="16"/>
        <v>1031</v>
      </c>
      <c r="C1047" s="80" t="s">
        <v>1074</v>
      </c>
      <c r="D1047" s="81" t="str">
        <f>+"Torre de ángulo mayor tipo B"&amp;IF(MID(C1047,3,3)="220","C",IF(MID(C1047,3,3)="138","S",""))&amp;IF(MID(C1047,10,1)="D",2,1)&amp;" (65°)Tipo B"&amp;IF(MID(C1047,3,3)="220","C",IF(MID(C1047,3,3)="138","S",""))&amp;IF(MID(C1047,10,1)="D",2,1)&amp;RIGHT(C1047,2)</f>
        <v>Torre de ángulo mayor tipo BC1 (65°)Tipo BC1-3</v>
      </c>
      <c r="E1047" s="82" t="s">
        <v>44</v>
      </c>
      <c r="F1047" s="83">
        <v>0</v>
      </c>
      <c r="G1047" s="84">
        <f>VLOOKUP(C1047,'[10]Resumen Peso'!$B$1:$D$65536,3,0)*$C$14</f>
        <v>24334.917456444375</v>
      </c>
      <c r="H1047" s="91"/>
      <c r="I1047" s="86"/>
      <c r="J1047" s="87">
        <f>+VLOOKUP(C1047,'[10]Resumen Peso'!$B$1:$D$65536,3,0)</f>
        <v>15109.289610591981</v>
      </c>
      <c r="N1047" s="57"/>
      <c r="O1047" s="57"/>
      <c r="P1047" s="57"/>
      <c r="Q1047" s="57"/>
      <c r="R1047" s="57"/>
    </row>
    <row r="1048" spans="1:18" x14ac:dyDescent="0.2">
      <c r="A1048" s="78"/>
      <c r="B1048" s="79">
        <f t="shared" si="16"/>
        <v>1032</v>
      </c>
      <c r="C1048" s="80" t="s">
        <v>1075</v>
      </c>
      <c r="D1048" s="81" t="str">
        <f>+"Torre de ángulo mayor tipo B"&amp;IF(MID(C1048,3,3)="220","C",IF(MID(C1048,3,3)="138","S",""))&amp;IF(MID(C1048,10,1)="D",2,1)&amp;" (65°)Tipo B"&amp;IF(MID(C1048,3,3)="220","C",IF(MID(C1048,3,3)="138","S",""))&amp;IF(MID(C1048,10,1)="D",2,1)&amp;RIGHT(C1048,2)</f>
        <v>Torre de ángulo mayor tipo BC1 (65°)Tipo BC1±0</v>
      </c>
      <c r="E1048" s="82" t="s">
        <v>44</v>
      </c>
      <c r="F1048" s="83">
        <v>0</v>
      </c>
      <c r="G1048" s="84">
        <f>VLOOKUP(C1048,'[10]Resumen Peso'!$B$1:$D$65536,3,0)*$C$14</f>
        <v>27099.017212076142</v>
      </c>
      <c r="H1048" s="91"/>
      <c r="I1048" s="86"/>
      <c r="J1048" s="87">
        <f>+VLOOKUP(C1048,'[10]Resumen Peso'!$B$1:$D$65536,3,0)</f>
        <v>16825.489544089065</v>
      </c>
      <c r="N1048" s="57"/>
      <c r="O1048" s="57"/>
      <c r="P1048" s="57"/>
      <c r="Q1048" s="57"/>
      <c r="R1048" s="57"/>
    </row>
    <row r="1049" spans="1:18" x14ac:dyDescent="0.2">
      <c r="A1049" s="78"/>
      <c r="B1049" s="79">
        <f t="shared" si="16"/>
        <v>1033</v>
      </c>
      <c r="C1049" s="80" t="s">
        <v>1076</v>
      </c>
      <c r="D1049" s="81" t="str">
        <f>+"Torre de ángulo mayor tipo B"&amp;IF(MID(C1049,3,3)="220","C",IF(MID(C1049,3,3)="138","S",""))&amp;IF(MID(C1049,10,1)="D",2,1)&amp;" (65°)Tipo B"&amp;IF(MID(C1049,3,3)="220","C",IF(MID(C1049,3,3)="138","S",""))&amp;IF(MID(C1049,10,1)="D",2,1)&amp;RIGHT(C1049,2)</f>
        <v>Torre de ángulo mayor tipo BC1 (65°)Tipo BC1+3</v>
      </c>
      <c r="E1049" s="82" t="s">
        <v>44</v>
      </c>
      <c r="F1049" s="83">
        <v>0</v>
      </c>
      <c r="G1049" s="84">
        <f>VLOOKUP(C1049,'[10]Resumen Peso'!$B$1:$D$65536,3,0)*$C$14</f>
        <v>30350.899277525285</v>
      </c>
      <c r="H1049" s="91"/>
      <c r="I1049" s="86"/>
      <c r="J1049" s="87">
        <f>+VLOOKUP(C1049,'[10]Resumen Peso'!$B$1:$D$65536,3,0)</f>
        <v>18844.548289379756</v>
      </c>
      <c r="N1049" s="57"/>
      <c r="O1049" s="57"/>
      <c r="P1049" s="57"/>
      <c r="Q1049" s="57"/>
      <c r="R1049" s="57"/>
    </row>
    <row r="1050" spans="1:18" x14ac:dyDescent="0.2">
      <c r="A1050" s="78"/>
      <c r="B1050" s="79">
        <f t="shared" si="16"/>
        <v>1034</v>
      </c>
      <c r="C1050" s="80" t="s">
        <v>1077</v>
      </c>
      <c r="D1050" s="81" t="str">
        <f>+"Torre de anclaje, retención intermedia y terminal (15°) Tipo R"&amp;IF(MID(C1050,3,3)="220","C",IF(MID(C1050,3,3)="138","S",""))&amp;IF(MID(C1050,10,1)="D",2,1)&amp;RIGHT(C1050,2)</f>
        <v>Torre de anclaje, retención intermedia y terminal (15°) Tipo RC1-3</v>
      </c>
      <c r="E1050" s="82" t="s">
        <v>44</v>
      </c>
      <c r="F1050" s="83">
        <v>0</v>
      </c>
      <c r="G1050" s="84">
        <f>VLOOKUP(C1050,'[10]Resumen Peso'!$B$1:$D$65536,3,0)*$C$14</f>
        <v>31332.777968170431</v>
      </c>
      <c r="H1050" s="91"/>
      <c r="I1050" s="86"/>
      <c r="J1050" s="87">
        <f>+VLOOKUP(C1050,'[10]Resumen Peso'!$B$1:$D$65536,3,0)</f>
        <v>19454.18625203073</v>
      </c>
      <c r="N1050" s="57"/>
      <c r="O1050" s="57"/>
      <c r="P1050" s="57"/>
      <c r="Q1050" s="57"/>
      <c r="R1050" s="57"/>
    </row>
    <row r="1051" spans="1:18" x14ac:dyDescent="0.2">
      <c r="A1051" s="78"/>
      <c r="B1051" s="79">
        <f t="shared" si="16"/>
        <v>1035</v>
      </c>
      <c r="C1051" s="80" t="s">
        <v>1078</v>
      </c>
      <c r="D1051" s="81" t="str">
        <f>+"Torre de anclaje, retención intermedia y terminal (15°) Tipo R"&amp;IF(MID(C1051,3,3)="220","C",IF(MID(C1051,3,3)="138","S",""))&amp;IF(MID(C1051,10,1)="D",2,1)&amp;RIGHT(C1051,2)</f>
        <v>Torre de anclaje, retención intermedia y terminal (15°) Tipo RC1±0</v>
      </c>
      <c r="E1051" s="82" t="s">
        <v>44</v>
      </c>
      <c r="F1051" s="83">
        <v>0</v>
      </c>
      <c r="G1051" s="84">
        <f>VLOOKUP(C1051,'[10]Resumen Peso'!$B$1:$D$65536,3,0)*$C$14</f>
        <v>34930.63318636614</v>
      </c>
      <c r="H1051" s="91"/>
      <c r="I1051" s="86"/>
      <c r="J1051" s="87">
        <f>+VLOOKUP(C1051,'[10]Resumen Peso'!$B$1:$D$65536,3,0)</f>
        <v>21688.056022330802</v>
      </c>
      <c r="N1051" s="57"/>
      <c r="O1051" s="57"/>
      <c r="P1051" s="57"/>
      <c r="Q1051" s="57"/>
      <c r="R1051" s="57"/>
    </row>
    <row r="1052" spans="1:18" x14ac:dyDescent="0.2">
      <c r="A1052" s="78"/>
      <c r="B1052" s="79">
        <f t="shared" si="16"/>
        <v>1036</v>
      </c>
      <c r="C1052" s="80" t="s">
        <v>1079</v>
      </c>
      <c r="D1052" s="81" t="str">
        <f>+"Torre de anclaje, retención intermedia y terminal (15°) Tipo R"&amp;IF(MID(C1052,3,3)="220","C",IF(MID(C1052,3,3)="138","S",""))&amp;IF(MID(C1052,10,1)="D",2,1)&amp;RIGHT(C1052,2)</f>
        <v>Torre de anclaje, retención intermedia y terminal (15°) Tipo RC1+3</v>
      </c>
      <c r="E1052" s="82" t="s">
        <v>44</v>
      </c>
      <c r="F1052" s="83">
        <v>0</v>
      </c>
      <c r="G1052" s="84">
        <f>VLOOKUP(C1052,'[10]Resumen Peso'!$B$1:$D$65536,3,0)*$C$14</f>
        <v>38528.488404561853</v>
      </c>
      <c r="H1052" s="91"/>
      <c r="I1052" s="86"/>
      <c r="J1052" s="87">
        <f>+VLOOKUP(C1052,'[10]Resumen Peso'!$B$1:$D$65536,3,0)</f>
        <v>23921.925792630875</v>
      </c>
      <c r="N1052" s="57"/>
      <c r="O1052" s="57"/>
      <c r="P1052" s="57"/>
      <c r="Q1052" s="57"/>
      <c r="R1052" s="57"/>
    </row>
    <row r="1053" spans="1:18" x14ac:dyDescent="0.2">
      <c r="A1053" s="78"/>
      <c r="B1053" s="79">
        <f t="shared" si="16"/>
        <v>1037</v>
      </c>
      <c r="C1053" s="80" t="s">
        <v>1080</v>
      </c>
      <c r="D1053" s="81" t="str">
        <f>+"Torre de suspensión tipo S"&amp;IF(MID(C1053,3,3)="220","C",IF(MID(C1053,3,3)="138","S",""))&amp;IF(MID(C1053,10,1)="D",2,1)&amp;" (5°)Tipo S"&amp;IF(MID(C1053,3,3)="220","C",IF(MID(C1053,3,3)="138","S",""))&amp;IF(MID(C1053,10,1)="D",2,1)&amp;RIGHT(C1053,2)</f>
        <v>Torre de suspensión tipo SC2 (5°)Tipo SC2-6</v>
      </c>
      <c r="E1053" s="82" t="s">
        <v>44</v>
      </c>
      <c r="F1053" s="83">
        <v>0</v>
      </c>
      <c r="G1053" s="84">
        <f>VLOOKUP(C1053,'[10]Resumen Peso'!$B$1:$D$65536,3,0)*$C$14</f>
        <v>13986.183823255235</v>
      </c>
      <c r="H1053" s="91"/>
      <c r="I1053" s="86"/>
      <c r="J1053" s="87">
        <f>+VLOOKUP(C1053,'[10]Resumen Peso'!$B$1:$D$65536,3,0)</f>
        <v>8683.8717374230418</v>
      </c>
      <c r="N1053" s="57"/>
      <c r="O1053" s="57"/>
      <c r="P1053" s="57"/>
      <c r="Q1053" s="57"/>
      <c r="R1053" s="57"/>
    </row>
    <row r="1054" spans="1:18" x14ac:dyDescent="0.2">
      <c r="A1054" s="78"/>
      <c r="B1054" s="79">
        <f t="shared" si="16"/>
        <v>1038</v>
      </c>
      <c r="C1054" s="80" t="s">
        <v>1081</v>
      </c>
      <c r="D1054" s="81" t="str">
        <f>+"Torre de suspensión tipo S"&amp;IF(MID(C1054,3,3)="220","C",IF(MID(C1054,3,3)="138","S",""))&amp;IF(MID(C1054,10,1)="D",2,1)&amp;" (5°)Tipo S"&amp;IF(MID(C1054,3,3)="220","C",IF(MID(C1054,3,3)="138","S",""))&amp;IF(MID(C1054,10,1)="D",2,1)&amp;RIGHT(C1054,2)</f>
        <v>Torre de suspensión tipo SC2 (5°)Tipo SC2-3</v>
      </c>
      <c r="E1054" s="82" t="s">
        <v>44</v>
      </c>
      <c r="F1054" s="83">
        <v>0</v>
      </c>
      <c r="G1054" s="84">
        <f>VLOOKUP(C1054,'[10]Resumen Peso'!$B$1:$D$65536,3,0)*$C$14</f>
        <v>16002.210320301032</v>
      </c>
      <c r="H1054" s="91"/>
      <c r="I1054" s="86"/>
      <c r="J1054" s="87">
        <f>+VLOOKUP(C1054,'[10]Resumen Peso'!$B$1:$D$65536,3,0)</f>
        <v>9935.6009968714079</v>
      </c>
      <c r="N1054" s="57"/>
      <c r="O1054" s="57"/>
      <c r="P1054" s="57"/>
      <c r="Q1054" s="57"/>
      <c r="R1054" s="57"/>
    </row>
    <row r="1055" spans="1:18" x14ac:dyDescent="0.2">
      <c r="A1055" s="78"/>
      <c r="B1055" s="79">
        <f t="shared" si="16"/>
        <v>1039</v>
      </c>
      <c r="C1055" s="80" t="s">
        <v>1082</v>
      </c>
      <c r="D1055" s="81" t="str">
        <f>+"Torre de suspensión tipo S"&amp;IF(MID(C1055,3,3)="220","C",IF(MID(C1055,3,3)="138","S",""))&amp;IF(MID(C1055,10,1)="D",2,1)&amp;" (5°)Tipo S"&amp;IF(MID(C1055,3,3)="220","C",IF(MID(C1055,3,3)="138","S",""))&amp;IF(MID(C1055,10,1)="D",2,1)&amp;RIGHT(C1055,2)</f>
        <v>Torre de suspensión tipo SC2 (5°)Tipo SC2±0</v>
      </c>
      <c r="E1055" s="82" t="s">
        <v>44</v>
      </c>
      <c r="F1055" s="83">
        <v>0</v>
      </c>
      <c r="G1055" s="84">
        <f>VLOOKUP(C1055,'[10]Resumen Peso'!$B$1:$D$65536,3,0)*$C$14</f>
        <v>18000.236580766068</v>
      </c>
      <c r="H1055" s="91"/>
      <c r="I1055" s="86"/>
      <c r="J1055" s="87">
        <f>+VLOOKUP(C1055,'[10]Resumen Peso'!$B$1:$D$65536,3,0)</f>
        <v>11176.154102217557</v>
      </c>
      <c r="N1055" s="57"/>
      <c r="O1055" s="57"/>
      <c r="P1055" s="57"/>
      <c r="Q1055" s="57"/>
      <c r="R1055" s="57"/>
    </row>
    <row r="1056" spans="1:18" x14ac:dyDescent="0.2">
      <c r="A1056" s="78"/>
      <c r="B1056" s="79">
        <f t="shared" si="16"/>
        <v>1040</v>
      </c>
      <c r="C1056" s="80" t="s">
        <v>1083</v>
      </c>
      <c r="D1056" s="81" t="str">
        <f>+"Torre de suspensión tipo S"&amp;IF(MID(C1056,3,3)="220","C",IF(MID(C1056,3,3)="138","S",""))&amp;IF(MID(C1056,10,1)="D",2,1)&amp;" (5°)Tipo S"&amp;IF(MID(C1056,3,3)="220","C",IF(MID(C1056,3,3)="138","S",""))&amp;IF(MID(C1056,10,1)="D",2,1)&amp;RIGHT(C1056,2)</f>
        <v>Torre de suspensión tipo SC2 (5°)Tipo SC2+3</v>
      </c>
      <c r="E1056" s="82" t="s">
        <v>44</v>
      </c>
      <c r="F1056" s="83">
        <v>0</v>
      </c>
      <c r="G1056" s="84">
        <f>VLOOKUP(C1056,'[10]Resumen Peso'!$B$1:$D$65536,3,0)*$C$14</f>
        <v>19980.262604650336</v>
      </c>
      <c r="H1056" s="91"/>
      <c r="I1056" s="86"/>
      <c r="J1056" s="87">
        <f>+VLOOKUP(C1056,'[10]Resumen Peso'!$B$1:$D$65536,3,0)</f>
        <v>12405.531053461489</v>
      </c>
      <c r="N1056" s="57"/>
      <c r="O1056" s="57"/>
      <c r="P1056" s="57"/>
      <c r="Q1056" s="57"/>
      <c r="R1056" s="57"/>
    </row>
    <row r="1057" spans="1:18" x14ac:dyDescent="0.2">
      <c r="A1057" s="78"/>
      <c r="B1057" s="79">
        <f t="shared" si="16"/>
        <v>1041</v>
      </c>
      <c r="C1057" s="80" t="s">
        <v>1084</v>
      </c>
      <c r="D1057" s="81" t="str">
        <f>+"Torre de suspensión tipo S"&amp;IF(MID(C1057,3,3)="220","C",IF(MID(C1057,3,3)="138","S",""))&amp;IF(MID(C1057,10,1)="D",2,1)&amp;" (5°)Tipo S"&amp;IF(MID(C1057,3,3)="220","C",IF(MID(C1057,3,3)="138","S",""))&amp;IF(MID(C1057,10,1)="D",2,1)&amp;RIGHT(C1057,2)</f>
        <v>Torre de suspensión tipo SC2 (5°)Tipo SC2+6</v>
      </c>
      <c r="E1057" s="82" t="s">
        <v>44</v>
      </c>
      <c r="F1057" s="83">
        <v>0</v>
      </c>
      <c r="G1057" s="84">
        <f>VLOOKUP(C1057,'[10]Resumen Peso'!$B$1:$D$65536,3,0)*$C$14</f>
        <v>21960.288628534599</v>
      </c>
      <c r="H1057" s="91"/>
      <c r="I1057" s="86"/>
      <c r="J1057" s="87">
        <f>+VLOOKUP(C1057,'[10]Resumen Peso'!$B$1:$D$65536,3,0)</f>
        <v>13634.908004705419</v>
      </c>
      <c r="N1057" s="57"/>
      <c r="O1057" s="57"/>
      <c r="P1057" s="57"/>
      <c r="Q1057" s="57"/>
      <c r="R1057" s="57"/>
    </row>
    <row r="1058" spans="1:18" x14ac:dyDescent="0.2">
      <c r="A1058" s="78"/>
      <c r="B1058" s="79">
        <f t="shared" si="16"/>
        <v>1042</v>
      </c>
      <c r="C1058" s="80" t="s">
        <v>1085</v>
      </c>
      <c r="D1058" s="81" t="str">
        <f>+"Torre de ángulo menor tipo A"&amp;IF(MID(C1058,3,3)="220","C",IF(MID(C1058,3,3)="138","S",""))&amp;IF(MID(C1058,10,1)="D",2,1)&amp;" (30°)Tipo A"&amp;IF(MID(C1058,3,3)="220","C",IF(MID(C1058,3,3)="138","S",""))&amp;IF(MID(C1058,10,1)="D",2,1)&amp;RIGHT(C1058,2)</f>
        <v>Torre de ángulo menor tipo AC2 (30°)Tipo AC2-3</v>
      </c>
      <c r="E1058" s="82" t="s">
        <v>44</v>
      </c>
      <c r="F1058" s="83">
        <v>0</v>
      </c>
      <c r="G1058" s="84">
        <f>VLOOKUP(C1058,'[10]Resumen Peso'!$B$1:$D$65536,3,0)*$C$14</f>
        <v>24619.247575772202</v>
      </c>
      <c r="H1058" s="91"/>
      <c r="I1058" s="86"/>
      <c r="J1058" s="87">
        <f>+VLOOKUP(C1058,'[10]Resumen Peso'!$B$1:$D$65536,3,0)</f>
        <v>15285.827136376793</v>
      </c>
      <c r="N1058" s="57"/>
      <c r="O1058" s="57"/>
      <c r="P1058" s="57"/>
      <c r="Q1058" s="57"/>
      <c r="R1058" s="57"/>
    </row>
    <row r="1059" spans="1:18" x14ac:dyDescent="0.2">
      <c r="A1059" s="78"/>
      <c r="B1059" s="79">
        <f t="shared" si="16"/>
        <v>1043</v>
      </c>
      <c r="C1059" s="80" t="s">
        <v>1086</v>
      </c>
      <c r="D1059" s="81" t="str">
        <f>+"Torre de ángulo menor tipo A"&amp;IF(MID(C1059,3,3)="220","C",IF(MID(C1059,3,3)="138","S",""))&amp;IF(MID(C1059,10,1)="D",2,1)&amp;" (30°)Tipo A"&amp;IF(MID(C1059,3,3)="220","C",IF(MID(C1059,3,3)="138","S",""))&amp;IF(MID(C1059,10,1)="D",2,1)&amp;RIGHT(C1059,2)</f>
        <v>Torre de ángulo menor tipo AC2 (30°)Tipo AC2±0</v>
      </c>
      <c r="E1059" s="82" t="s">
        <v>44</v>
      </c>
      <c r="F1059" s="83">
        <v>0</v>
      </c>
      <c r="G1059" s="84">
        <f>VLOOKUP(C1059,'[10]Resumen Peso'!$B$1:$D$65536,3,0)*$C$14</f>
        <v>27324.35912960289</v>
      </c>
      <c r="H1059" s="91"/>
      <c r="I1059" s="86"/>
      <c r="J1059" s="87">
        <f>+VLOOKUP(C1059,'[10]Resumen Peso'!$B$1:$D$65536,3,0)</f>
        <v>16965.401927166251</v>
      </c>
      <c r="N1059" s="57"/>
      <c r="O1059" s="57"/>
      <c r="P1059" s="57"/>
      <c r="Q1059" s="57"/>
      <c r="R1059" s="57"/>
    </row>
    <row r="1060" spans="1:18" x14ac:dyDescent="0.2">
      <c r="A1060" s="78"/>
      <c r="B1060" s="79">
        <f t="shared" si="16"/>
        <v>1044</v>
      </c>
      <c r="C1060" s="80" t="s">
        <v>1087</v>
      </c>
      <c r="D1060" s="81" t="str">
        <f>+"Torre de ángulo menor tipo A"&amp;IF(MID(C1060,3,3)="220","C",IF(MID(C1060,3,3)="138","S",""))&amp;IF(MID(C1060,10,1)="D",2,1)&amp;" (30°)Tipo A"&amp;IF(MID(C1060,3,3)="220","C",IF(MID(C1060,3,3)="138","S",""))&amp;IF(MID(C1060,10,1)="D",2,1)&amp;RIGHT(C1060,2)</f>
        <v>Torre de ángulo menor tipo AC2 (30°)Tipo AC2+3</v>
      </c>
      <c r="E1060" s="82" t="s">
        <v>44</v>
      </c>
      <c r="F1060" s="83">
        <v>0</v>
      </c>
      <c r="G1060" s="84">
        <f>VLOOKUP(C1060,'[10]Resumen Peso'!$B$1:$D$65536,3,0)*$C$14</f>
        <v>30029.470683433574</v>
      </c>
      <c r="H1060" s="91"/>
      <c r="I1060" s="86"/>
      <c r="J1060" s="87">
        <f>+VLOOKUP(C1060,'[10]Resumen Peso'!$B$1:$D$65536,3,0)</f>
        <v>18644.976717955709</v>
      </c>
      <c r="N1060" s="57"/>
      <c r="O1060" s="57"/>
      <c r="P1060" s="57"/>
      <c r="Q1060" s="57"/>
      <c r="R1060" s="57"/>
    </row>
    <row r="1061" spans="1:18" x14ac:dyDescent="0.2">
      <c r="A1061" s="78"/>
      <c r="B1061" s="79">
        <f t="shared" si="16"/>
        <v>1045</v>
      </c>
      <c r="C1061" s="80" t="s">
        <v>1088</v>
      </c>
      <c r="D1061" s="81" t="str">
        <f>+"Torre de ángulo mayor tipo B"&amp;IF(MID(C1061,3,3)="220","C",IF(MID(C1061,3,3)="138","S",""))&amp;IF(MID(C1061,10,1)="D",2,1)&amp;" (65°)Tipo B"&amp;IF(MID(C1061,3,3)="220","C",IF(MID(C1061,3,3)="138","S",""))&amp;IF(MID(C1061,10,1)="D",2,1)&amp;RIGHT(C1061,2)</f>
        <v>Torre de ángulo mayor tipo BC2 (65°)Tipo BC2-3</v>
      </c>
      <c r="E1061" s="82" t="s">
        <v>44</v>
      </c>
      <c r="F1061" s="83">
        <v>0</v>
      </c>
      <c r="G1061" s="84">
        <f>VLOOKUP(C1061,'[10]Resumen Peso'!$B$1:$D$65536,3,0)*$C$14</f>
        <v>33223.469670811122</v>
      </c>
      <c r="H1061" s="91"/>
      <c r="I1061" s="86"/>
      <c r="J1061" s="87">
        <f>+VLOOKUP(C1061,'[10]Resumen Peso'!$B$1:$D$65536,3,0)</f>
        <v>20628.09648002603</v>
      </c>
      <c r="N1061" s="57"/>
      <c r="O1061" s="57"/>
      <c r="P1061" s="57"/>
      <c r="Q1061" s="57"/>
      <c r="R1061" s="57"/>
    </row>
    <row r="1062" spans="1:18" x14ac:dyDescent="0.2">
      <c r="A1062" s="78"/>
      <c r="B1062" s="79">
        <f t="shared" si="16"/>
        <v>1046</v>
      </c>
      <c r="C1062" s="80" t="s">
        <v>1089</v>
      </c>
      <c r="D1062" s="81" t="str">
        <f>+"Torre de ángulo mayor tipo B"&amp;IF(MID(C1062,3,3)="220","C",IF(MID(C1062,3,3)="138","S",""))&amp;IF(MID(C1062,10,1)="D",2,1)&amp;" (65°)Tipo B"&amp;IF(MID(C1062,3,3)="220","C",IF(MID(C1062,3,3)="138","S",""))&amp;IF(MID(C1062,10,1)="D",2,1)&amp;RIGHT(C1062,2)</f>
        <v>Torre de ángulo mayor tipo BC2 (65°)Tipo BC2±0</v>
      </c>
      <c r="E1062" s="82" t="s">
        <v>44</v>
      </c>
      <c r="F1062" s="83">
        <v>0</v>
      </c>
      <c r="G1062" s="84">
        <f>VLOOKUP(C1062,'[10]Resumen Peso'!$B$1:$D$65536,3,0)*$C$14</f>
        <v>36997.18226148231</v>
      </c>
      <c r="H1062" s="91"/>
      <c r="I1062" s="86"/>
      <c r="J1062" s="87">
        <f>+VLOOKUP(C1062,'[10]Resumen Peso'!$B$1:$D$65536,3,0)</f>
        <v>22971.154209383105</v>
      </c>
      <c r="N1062" s="57"/>
      <c r="O1062" s="57"/>
      <c r="P1062" s="57"/>
      <c r="Q1062" s="57"/>
      <c r="R1062" s="57"/>
    </row>
    <row r="1063" spans="1:18" x14ac:dyDescent="0.2">
      <c r="A1063" s="78"/>
      <c r="B1063" s="79">
        <f t="shared" si="16"/>
        <v>1047</v>
      </c>
      <c r="C1063" s="80" t="s">
        <v>1090</v>
      </c>
      <c r="D1063" s="81" t="str">
        <f>+"Torre de ángulo mayor tipo B"&amp;IF(MID(C1063,3,3)="220","C",IF(MID(C1063,3,3)="138","S",""))&amp;IF(MID(C1063,10,1)="D",2,1)&amp;" (65°)Tipo B"&amp;IF(MID(C1063,3,3)="220","C",IF(MID(C1063,3,3)="138","S",""))&amp;IF(MID(C1063,10,1)="D",2,1)&amp;RIGHT(C1063,2)</f>
        <v>Torre de ángulo mayor tipo BC2 (65°)Tipo BC2+3</v>
      </c>
      <c r="E1063" s="82" t="s">
        <v>44</v>
      </c>
      <c r="F1063" s="83">
        <v>0</v>
      </c>
      <c r="G1063" s="84">
        <f>VLOOKUP(C1063,'[10]Resumen Peso'!$B$1:$D$65536,3,0)*$C$14</f>
        <v>41436.844132860198</v>
      </c>
      <c r="H1063" s="91"/>
      <c r="I1063" s="86"/>
      <c r="J1063" s="87">
        <f>+VLOOKUP(C1063,'[10]Resumen Peso'!$B$1:$D$65536,3,0)</f>
        <v>25727.692714509081</v>
      </c>
      <c r="N1063" s="57"/>
      <c r="O1063" s="57"/>
      <c r="P1063" s="57"/>
      <c r="Q1063" s="57"/>
      <c r="R1063" s="57"/>
    </row>
    <row r="1064" spans="1:18" x14ac:dyDescent="0.2">
      <c r="A1064" s="78"/>
      <c r="B1064" s="79">
        <f t="shared" si="16"/>
        <v>1048</v>
      </c>
      <c r="C1064" s="80" t="s">
        <v>1091</v>
      </c>
      <c r="D1064" s="81" t="str">
        <f>+"Torre de anclaje, retención intermedia y terminal (15°) Tipo R"&amp;IF(MID(C1064,3,3)="220","C",IF(MID(C1064,3,3)="138","S",""))&amp;IF(MID(C1064,10,1)="D",2,1)&amp;RIGHT(C1064,2)</f>
        <v>Torre de anclaje, retención intermedia y terminal (15°) Tipo RC2-3</v>
      </c>
      <c r="E1064" s="82" t="s">
        <v>44</v>
      </c>
      <c r="F1064" s="83">
        <v>0</v>
      </c>
      <c r="G1064" s="84">
        <f>VLOOKUP(C1064,'[10]Resumen Peso'!$B$1:$D$65536,3,0)*$C$14</f>
        <v>42777.363037740477</v>
      </c>
      <c r="H1064" s="91"/>
      <c r="I1064" s="86"/>
      <c r="J1064" s="87">
        <f>+VLOOKUP(C1064,'[10]Resumen Peso'!$B$1:$D$65536,3,0)</f>
        <v>26560.006544977656</v>
      </c>
      <c r="N1064" s="57"/>
      <c r="O1064" s="57"/>
      <c r="P1064" s="57"/>
      <c r="Q1064" s="57"/>
      <c r="R1064" s="57"/>
    </row>
    <row r="1065" spans="1:18" x14ac:dyDescent="0.2">
      <c r="A1065" s="78"/>
      <c r="B1065" s="79">
        <f t="shared" si="16"/>
        <v>1049</v>
      </c>
      <c r="C1065" s="80" t="s">
        <v>1092</v>
      </c>
      <c r="D1065" s="81" t="str">
        <f>+"Torre de anclaje, retención intermedia y terminal (15°) Tipo R"&amp;IF(MID(C1065,3,3)="220","C",IF(MID(C1065,3,3)="138","S",""))&amp;IF(MID(C1065,10,1)="D",2,1)&amp;RIGHT(C1065,2)</f>
        <v>Torre de anclaje, retención intermedia y terminal (15°) Tipo RC2±0</v>
      </c>
      <c r="E1065" s="82" t="s">
        <v>44</v>
      </c>
      <c r="F1065" s="83">
        <v>0</v>
      </c>
      <c r="G1065" s="84">
        <f>VLOOKUP(C1065,'[10]Resumen Peso'!$B$1:$D$65536,3,0)*$C$14</f>
        <v>47689.367935050701</v>
      </c>
      <c r="H1065" s="91"/>
      <c r="I1065" s="86"/>
      <c r="J1065" s="87">
        <f>+VLOOKUP(C1065,'[10]Resumen Peso'!$B$1:$D$65536,3,0)</f>
        <v>29609.817775894822</v>
      </c>
      <c r="N1065" s="57"/>
      <c r="O1065" s="57"/>
      <c r="P1065" s="57"/>
      <c r="Q1065" s="57"/>
      <c r="R1065" s="57"/>
    </row>
    <row r="1066" spans="1:18" x14ac:dyDescent="0.2">
      <c r="A1066" s="78"/>
      <c r="B1066" s="79">
        <f t="shared" si="16"/>
        <v>1050</v>
      </c>
      <c r="C1066" s="80" t="s">
        <v>1093</v>
      </c>
      <c r="D1066" s="81" t="str">
        <f>+"Torre de anclaje, retención intermedia y terminal (15°) Tipo R"&amp;IF(MID(C1066,3,3)="220","C",IF(MID(C1066,3,3)="138","S",""))&amp;IF(MID(C1066,10,1)="D",2,1)&amp;RIGHT(C1066,2)</f>
        <v>Torre de anclaje, retención intermedia y terminal (15°) Tipo RC2+3</v>
      </c>
      <c r="E1066" s="82" t="s">
        <v>44</v>
      </c>
      <c r="F1066" s="83">
        <v>0</v>
      </c>
      <c r="G1066" s="84">
        <f>VLOOKUP(C1066,'[10]Resumen Peso'!$B$1:$D$65536,3,0)*$C$14</f>
        <v>52601.372832360925</v>
      </c>
      <c r="H1066" s="91"/>
      <c r="I1066" s="86"/>
      <c r="J1066" s="87">
        <f>+VLOOKUP(C1066,'[10]Resumen Peso'!$B$1:$D$65536,3,0)</f>
        <v>32659.629006811989</v>
      </c>
      <c r="N1066" s="57"/>
      <c r="O1066" s="57"/>
      <c r="P1066" s="57"/>
      <c r="Q1066" s="57"/>
      <c r="R1066" s="57"/>
    </row>
    <row r="1067" spans="1:18" x14ac:dyDescent="0.2">
      <c r="A1067" s="78"/>
      <c r="B1067" s="79">
        <f t="shared" si="16"/>
        <v>1051</v>
      </c>
      <c r="C1067" s="80" t="s">
        <v>1094</v>
      </c>
      <c r="D1067" s="81" t="str">
        <f>+"Torre de suspensión tipo S"&amp;IF(MID(C1067,3,3)="220","C",IF(MID(C1067,3,3)="138","S",""))&amp;IF(MID(C1067,10,1)="D",2,1)&amp;" (5°)Tipo S"&amp;IF(MID(C1067,3,3)="220","C",IF(MID(C1067,3,3)="138","S",""))&amp;IF(MID(C1067,10,1)="D",2,1)&amp;RIGHT(C1067,2)</f>
        <v>Torre de suspensión tipo SC2 (5°)Tipo SC2-6</v>
      </c>
      <c r="E1067" s="82" t="s">
        <v>44</v>
      </c>
      <c r="F1067" s="83">
        <v>0</v>
      </c>
      <c r="G1067" s="84">
        <f>VLOOKUP(C1067,'[10]Resumen Peso'!$B$1:$D$65536,3,0)*$C$14</f>
        <v>13135.815977338947</v>
      </c>
      <c r="H1067" s="91"/>
      <c r="I1067" s="86"/>
      <c r="J1067" s="87">
        <f>+VLOOKUP(C1067,'[10]Resumen Peso'!$B$1:$D$65536,3,0)</f>
        <v>8155.8874497228217</v>
      </c>
      <c r="N1067" s="57"/>
      <c r="O1067" s="57"/>
      <c r="P1067" s="57"/>
      <c r="Q1067" s="57"/>
      <c r="R1067" s="57"/>
    </row>
    <row r="1068" spans="1:18" x14ac:dyDescent="0.2">
      <c r="A1068" s="78"/>
      <c r="B1068" s="79">
        <f t="shared" si="16"/>
        <v>1052</v>
      </c>
      <c r="C1068" s="80" t="s">
        <v>1095</v>
      </c>
      <c r="D1068" s="81" t="str">
        <f>+"Torre de suspensión tipo S"&amp;IF(MID(C1068,3,3)="220","C",IF(MID(C1068,3,3)="138","S",""))&amp;IF(MID(C1068,10,1)="D",2,1)&amp;" (5°)Tipo S"&amp;IF(MID(C1068,3,3)="220","C",IF(MID(C1068,3,3)="138","S",""))&amp;IF(MID(C1068,10,1)="D",2,1)&amp;RIGHT(C1068,2)</f>
        <v>Torre de suspensión tipo SC2 (5°)Tipo SC2-3</v>
      </c>
      <c r="E1068" s="82" t="s">
        <v>44</v>
      </c>
      <c r="F1068" s="83">
        <v>0</v>
      </c>
      <c r="G1068" s="84">
        <f>VLOOKUP(C1068,'[10]Resumen Peso'!$B$1:$D$65536,3,0)*$C$14</f>
        <v>15029.266929027441</v>
      </c>
      <c r="H1068" s="91"/>
      <c r="I1068" s="86"/>
      <c r="J1068" s="87">
        <f>+VLOOKUP(C1068,'[10]Resumen Peso'!$B$1:$D$65536,3,0)</f>
        <v>9331.510865899083</v>
      </c>
      <c r="N1068" s="57"/>
      <c r="O1068" s="57"/>
      <c r="P1068" s="57"/>
      <c r="Q1068" s="57"/>
      <c r="R1068" s="57"/>
    </row>
    <row r="1069" spans="1:18" x14ac:dyDescent="0.2">
      <c r="A1069" s="78"/>
      <c r="B1069" s="79">
        <f t="shared" si="16"/>
        <v>1053</v>
      </c>
      <c r="C1069" s="80" t="s">
        <v>1096</v>
      </c>
      <c r="D1069" s="81" t="str">
        <f>+"Torre de suspensión tipo S"&amp;IF(MID(C1069,3,3)="220","C",IF(MID(C1069,3,3)="138","S",""))&amp;IF(MID(C1069,10,1)="D",2,1)&amp;" (5°)Tipo S"&amp;IF(MID(C1069,3,3)="220","C",IF(MID(C1069,3,3)="138","S",""))&amp;IF(MID(C1069,10,1)="D",2,1)&amp;RIGHT(C1069,2)</f>
        <v>Torre de suspensión tipo SC2 (5°)Tipo SC2±0</v>
      </c>
      <c r="E1069" s="82" t="s">
        <v>44</v>
      </c>
      <c r="F1069" s="83">
        <v>0</v>
      </c>
      <c r="G1069" s="84">
        <f>VLOOKUP(C1069,'[10]Resumen Peso'!$B$1:$D$65536,3,0)*$C$14</f>
        <v>16905.812068647294</v>
      </c>
      <c r="H1069" s="91"/>
      <c r="I1069" s="86"/>
      <c r="J1069" s="87">
        <f>+VLOOKUP(C1069,'[10]Resumen Peso'!$B$1:$D$65536,3,0)</f>
        <v>10496.637644430915</v>
      </c>
      <c r="N1069" s="57"/>
      <c r="O1069" s="57"/>
      <c r="P1069" s="57"/>
      <c r="Q1069" s="57"/>
      <c r="R1069" s="57"/>
    </row>
    <row r="1070" spans="1:18" x14ac:dyDescent="0.2">
      <c r="A1070" s="78"/>
      <c r="B1070" s="79">
        <f t="shared" si="16"/>
        <v>1054</v>
      </c>
      <c r="C1070" s="80" t="s">
        <v>1097</v>
      </c>
      <c r="D1070" s="81" t="str">
        <f>+"Torre de suspensión tipo S"&amp;IF(MID(C1070,3,3)="220","C",IF(MID(C1070,3,3)="138","S",""))&amp;IF(MID(C1070,10,1)="D",2,1)&amp;" (5°)Tipo S"&amp;IF(MID(C1070,3,3)="220","C",IF(MID(C1070,3,3)="138","S",""))&amp;IF(MID(C1070,10,1)="D",2,1)&amp;RIGHT(C1070,2)</f>
        <v>Torre de suspensión tipo SC2 (5°)Tipo SC2+3</v>
      </c>
      <c r="E1070" s="82" t="s">
        <v>44</v>
      </c>
      <c r="F1070" s="83">
        <v>0</v>
      </c>
      <c r="G1070" s="84">
        <f>VLOOKUP(C1070,'[10]Resumen Peso'!$B$1:$D$65536,3,0)*$C$14</f>
        <v>18765.451396198496</v>
      </c>
      <c r="H1070" s="91"/>
      <c r="I1070" s="86"/>
      <c r="J1070" s="87">
        <f>+VLOOKUP(C1070,'[10]Resumen Peso'!$B$1:$D$65536,3,0)</f>
        <v>11651.267785318318</v>
      </c>
      <c r="N1070" s="57"/>
      <c r="O1070" s="57"/>
      <c r="P1070" s="57"/>
      <c r="Q1070" s="57"/>
      <c r="R1070" s="57"/>
    </row>
    <row r="1071" spans="1:18" x14ac:dyDescent="0.2">
      <c r="A1071" s="78"/>
      <c r="B1071" s="79">
        <f t="shared" si="16"/>
        <v>1055</v>
      </c>
      <c r="C1071" s="80" t="s">
        <v>1098</v>
      </c>
      <c r="D1071" s="81" t="str">
        <f>+"Torre de suspensión tipo S"&amp;IF(MID(C1071,3,3)="220","C",IF(MID(C1071,3,3)="138","S",""))&amp;IF(MID(C1071,10,1)="D",2,1)&amp;" (5°)Tipo S"&amp;IF(MID(C1071,3,3)="220","C",IF(MID(C1071,3,3)="138","S",""))&amp;IF(MID(C1071,10,1)="D",2,1)&amp;RIGHT(C1071,2)</f>
        <v>Torre de suspensión tipo SC2 (5°)Tipo SC2+6</v>
      </c>
      <c r="E1071" s="82" t="s">
        <v>44</v>
      </c>
      <c r="F1071" s="83">
        <v>0</v>
      </c>
      <c r="G1071" s="84">
        <f>VLOOKUP(C1071,'[10]Resumen Peso'!$B$1:$D$65536,3,0)*$C$14</f>
        <v>20625.090723749698</v>
      </c>
      <c r="H1071" s="91"/>
      <c r="I1071" s="86"/>
      <c r="J1071" s="87">
        <f>+VLOOKUP(C1071,'[10]Resumen Peso'!$B$1:$D$65536,3,0)</f>
        <v>12805.897926205716</v>
      </c>
      <c r="N1071" s="57"/>
      <c r="O1071" s="57"/>
      <c r="P1071" s="57"/>
      <c r="Q1071" s="57"/>
      <c r="R1071" s="57"/>
    </row>
    <row r="1072" spans="1:18" x14ac:dyDescent="0.2">
      <c r="A1072" s="78"/>
      <c r="B1072" s="79">
        <f t="shared" si="16"/>
        <v>1056</v>
      </c>
      <c r="C1072" s="80" t="s">
        <v>1099</v>
      </c>
      <c r="D1072" s="81" t="str">
        <f>+"Torre de ángulo menor tipo A"&amp;IF(MID(C1072,3,3)="220","C",IF(MID(C1072,3,3)="138","S",""))&amp;IF(MID(C1072,10,1)="D",2,1)&amp;" (30°)Tipo A"&amp;IF(MID(C1072,3,3)="220","C",IF(MID(C1072,3,3)="138","S",""))&amp;IF(MID(C1072,10,1)="D",2,1)&amp;RIGHT(C1072,2)</f>
        <v>Torre de ángulo menor tipo AC2 (30°)Tipo AC2-3</v>
      </c>
      <c r="E1072" s="82" t="s">
        <v>44</v>
      </c>
      <c r="F1072" s="83">
        <v>0</v>
      </c>
      <c r="G1072" s="84">
        <f>VLOOKUP(C1072,'[10]Resumen Peso'!$B$1:$D$65536,3,0)*$C$14</f>
        <v>23122.383470906138</v>
      </c>
      <c r="H1072" s="91"/>
      <c r="I1072" s="86"/>
      <c r="J1072" s="87">
        <f>+VLOOKUP(C1072,'[10]Resumen Peso'!$B$1:$D$65536,3,0)</f>
        <v>14356.440245765763</v>
      </c>
      <c r="N1072" s="57"/>
      <c r="O1072" s="57"/>
      <c r="P1072" s="57"/>
      <c r="Q1072" s="57"/>
      <c r="R1072" s="57"/>
    </row>
    <row r="1073" spans="1:18" x14ac:dyDescent="0.2">
      <c r="A1073" s="78"/>
      <c r="B1073" s="79">
        <f t="shared" si="16"/>
        <v>1057</v>
      </c>
      <c r="C1073" s="80" t="s">
        <v>1100</v>
      </c>
      <c r="D1073" s="81" t="str">
        <f>+"Torre de ángulo menor tipo A"&amp;IF(MID(C1073,3,3)="220","C",IF(MID(C1073,3,3)="138","S",""))&amp;IF(MID(C1073,10,1)="D",2,1)&amp;" (30°)Tipo A"&amp;IF(MID(C1073,3,3)="220","C",IF(MID(C1073,3,3)="138","S",""))&amp;IF(MID(C1073,10,1)="D",2,1)&amp;RIGHT(C1073,2)</f>
        <v>Torre de ángulo menor tipo AC2 (30°)Tipo AC2±0</v>
      </c>
      <c r="E1073" s="82" t="s">
        <v>44</v>
      </c>
      <c r="F1073" s="83">
        <v>0</v>
      </c>
      <c r="G1073" s="84">
        <f>VLOOKUP(C1073,'[10]Resumen Peso'!$B$1:$D$65536,3,0)*$C$14</f>
        <v>25663.022720206591</v>
      </c>
      <c r="H1073" s="91"/>
      <c r="I1073" s="86"/>
      <c r="J1073" s="87">
        <f>+VLOOKUP(C1073,'[10]Resumen Peso'!$B$1:$D$65536,3,0)</f>
        <v>15933.895944246129</v>
      </c>
      <c r="N1073" s="57"/>
      <c r="O1073" s="57"/>
      <c r="P1073" s="57"/>
      <c r="Q1073" s="57"/>
      <c r="R1073" s="57"/>
    </row>
    <row r="1074" spans="1:18" x14ac:dyDescent="0.2">
      <c r="A1074" s="78"/>
      <c r="B1074" s="79">
        <f t="shared" si="16"/>
        <v>1058</v>
      </c>
      <c r="C1074" s="80" t="s">
        <v>1101</v>
      </c>
      <c r="D1074" s="81" t="str">
        <f>+"Torre de ángulo menor tipo A"&amp;IF(MID(C1074,3,3)="220","C",IF(MID(C1074,3,3)="138","S",""))&amp;IF(MID(C1074,10,1)="D",2,1)&amp;" (30°)Tipo A"&amp;IF(MID(C1074,3,3)="220","C",IF(MID(C1074,3,3)="138","S",""))&amp;IF(MID(C1074,10,1)="D",2,1)&amp;RIGHT(C1074,2)</f>
        <v>Torre de ángulo menor tipo AC2 (30°)Tipo AC2+3</v>
      </c>
      <c r="E1074" s="82" t="s">
        <v>44</v>
      </c>
      <c r="F1074" s="83">
        <v>0</v>
      </c>
      <c r="G1074" s="84">
        <f>VLOOKUP(C1074,'[10]Resumen Peso'!$B$1:$D$65536,3,0)*$C$14</f>
        <v>28203.66196950704</v>
      </c>
      <c r="H1074" s="91"/>
      <c r="I1074" s="86"/>
      <c r="J1074" s="87">
        <f>+VLOOKUP(C1074,'[10]Resumen Peso'!$B$1:$D$65536,3,0)</f>
        <v>17511.351642726495</v>
      </c>
      <c r="N1074" s="57"/>
      <c r="O1074" s="57"/>
      <c r="P1074" s="57"/>
      <c r="Q1074" s="57"/>
      <c r="R1074" s="57"/>
    </row>
    <row r="1075" spans="1:18" x14ac:dyDescent="0.2">
      <c r="A1075" s="78"/>
      <c r="B1075" s="79">
        <f t="shared" si="16"/>
        <v>1059</v>
      </c>
      <c r="C1075" s="80" t="s">
        <v>1102</v>
      </c>
      <c r="D1075" s="81" t="str">
        <f>+"Torre de ángulo mayor tipo B"&amp;IF(MID(C1075,3,3)="220","C",IF(MID(C1075,3,3)="138","S",""))&amp;IF(MID(C1075,10,1)="D",2,1)&amp;" (65°)Tipo B"&amp;IF(MID(C1075,3,3)="220","C",IF(MID(C1075,3,3)="138","S",""))&amp;IF(MID(C1075,10,1)="D",2,1)&amp;RIGHT(C1075,2)</f>
        <v>Torre de ángulo mayor tipo BC2 (65°)Tipo BC2-3</v>
      </c>
      <c r="E1075" s="82" t="s">
        <v>44</v>
      </c>
      <c r="F1075" s="83">
        <v>0</v>
      </c>
      <c r="G1075" s="84">
        <f>VLOOKUP(C1075,'[10]Resumen Peso'!$B$1:$D$65536,3,0)*$C$14</f>
        <v>31203.464021317435</v>
      </c>
      <c r="H1075" s="91"/>
      <c r="I1075" s="86"/>
      <c r="J1075" s="87">
        <f>+VLOOKUP(C1075,'[10]Resumen Peso'!$B$1:$D$65536,3,0)</f>
        <v>19373.896607441318</v>
      </c>
      <c r="N1075" s="57"/>
      <c r="O1075" s="57"/>
      <c r="P1075" s="57"/>
      <c r="Q1075" s="57"/>
      <c r="R1075" s="57"/>
    </row>
    <row r="1076" spans="1:18" x14ac:dyDescent="0.2">
      <c r="A1076" s="78"/>
      <c r="B1076" s="79">
        <f t="shared" si="16"/>
        <v>1060</v>
      </c>
      <c r="C1076" s="80" t="s">
        <v>1103</v>
      </c>
      <c r="D1076" s="81" t="str">
        <f>+"Torre de ángulo mayor tipo B"&amp;IF(MID(C1076,3,3)="220","C",IF(MID(C1076,3,3)="138","S",""))&amp;IF(MID(C1076,10,1)="D",2,1)&amp;" (65°)Tipo B"&amp;IF(MID(C1076,3,3)="220","C",IF(MID(C1076,3,3)="138","S",""))&amp;IF(MID(C1076,10,1)="D",2,1)&amp;RIGHT(C1076,2)</f>
        <v>Torre de ángulo mayor tipo BC2 (65°)Tipo BC2±0</v>
      </c>
      <c r="E1076" s="82" t="s">
        <v>44</v>
      </c>
      <c r="F1076" s="83">
        <v>0</v>
      </c>
      <c r="G1076" s="84">
        <f>VLOOKUP(C1076,'[10]Resumen Peso'!$B$1:$D$65536,3,0)*$C$14</f>
        <v>34747.732763159729</v>
      </c>
      <c r="H1076" s="91"/>
      <c r="I1076" s="86"/>
      <c r="J1076" s="87">
        <f>+VLOOKUP(C1076,'[10]Resumen Peso'!$B$1:$D$65536,3,0)</f>
        <v>21574.495108509262</v>
      </c>
      <c r="N1076" s="57"/>
      <c r="O1076" s="57"/>
      <c r="P1076" s="57"/>
      <c r="Q1076" s="57"/>
      <c r="R1076" s="57"/>
    </row>
    <row r="1077" spans="1:18" x14ac:dyDescent="0.2">
      <c r="A1077" s="78"/>
      <c r="B1077" s="79">
        <f t="shared" si="16"/>
        <v>1061</v>
      </c>
      <c r="C1077" s="80" t="s">
        <v>1104</v>
      </c>
      <c r="D1077" s="81" t="str">
        <f>+"Torre de ángulo mayor tipo B"&amp;IF(MID(C1077,3,3)="220","C",IF(MID(C1077,3,3)="138","S",""))&amp;IF(MID(C1077,10,1)="D",2,1)&amp;" (65°)Tipo B"&amp;IF(MID(C1077,3,3)="220","C",IF(MID(C1077,3,3)="138","S",""))&amp;IF(MID(C1077,10,1)="D",2,1)&amp;RIGHT(C1077,2)</f>
        <v>Torre de ángulo mayor tipo BC2 (65°)Tipo BC2+3</v>
      </c>
      <c r="E1077" s="82" t="s">
        <v>44</v>
      </c>
      <c r="F1077" s="83">
        <v>0</v>
      </c>
      <c r="G1077" s="84">
        <f>VLOOKUP(C1077,'[10]Resumen Peso'!$B$1:$D$65536,3,0)*$C$14</f>
        <v>38917.460694738897</v>
      </c>
      <c r="H1077" s="91"/>
      <c r="I1077" s="86"/>
      <c r="J1077" s="87">
        <f>+VLOOKUP(C1077,'[10]Resumen Peso'!$B$1:$D$65536,3,0)</f>
        <v>24163.434521530377</v>
      </c>
      <c r="N1077" s="57"/>
      <c r="O1077" s="57"/>
      <c r="P1077" s="57"/>
      <c r="Q1077" s="57"/>
      <c r="R1077" s="57"/>
    </row>
    <row r="1078" spans="1:18" x14ac:dyDescent="0.2">
      <c r="A1078" s="78"/>
      <c r="B1078" s="79">
        <f t="shared" si="16"/>
        <v>1062</v>
      </c>
      <c r="C1078" s="80" t="s">
        <v>1105</v>
      </c>
      <c r="D1078" s="81" t="str">
        <f>+"Torre de anclaje, retención intermedia y terminal (15°) Tipo R"&amp;IF(MID(C1078,3,3)="220","C",IF(MID(C1078,3,3)="138","S",""))&amp;IF(MID(C1078,10,1)="D",2,1)&amp;RIGHT(C1078,2)</f>
        <v>Torre de anclaje, retención intermedia y terminal (15°) Tipo RC2-3</v>
      </c>
      <c r="E1078" s="82" t="s">
        <v>44</v>
      </c>
      <c r="F1078" s="83">
        <v>0</v>
      </c>
      <c r="G1078" s="84">
        <f>VLOOKUP(C1078,'[10]Resumen Peso'!$B$1:$D$65536,3,0)*$C$14</f>
        <v>40176.47529594646</v>
      </c>
      <c r="H1078" s="91"/>
      <c r="I1078" s="86"/>
      <c r="J1078" s="87">
        <f>+VLOOKUP(C1078,'[10]Resumen Peso'!$B$1:$D$65536,3,0)</f>
        <v>24945.143202796989</v>
      </c>
      <c r="N1078" s="57"/>
      <c r="O1078" s="57"/>
      <c r="P1078" s="57"/>
      <c r="Q1078" s="57"/>
      <c r="R1078" s="57"/>
    </row>
    <row r="1079" spans="1:18" x14ac:dyDescent="0.2">
      <c r="A1079" s="78"/>
      <c r="B1079" s="79">
        <f t="shared" si="16"/>
        <v>1063</v>
      </c>
      <c r="C1079" s="80" t="s">
        <v>1106</v>
      </c>
      <c r="D1079" s="81" t="str">
        <f>+"Torre de anclaje, retención intermedia y terminal (15°) Tipo R"&amp;IF(MID(C1079,3,3)="220","C",IF(MID(C1079,3,3)="138","S",""))&amp;IF(MID(C1079,10,1)="D",2,1)&amp;RIGHT(C1079,2)</f>
        <v>Torre de anclaje, retención intermedia y terminal (15°) Tipo RC2±0</v>
      </c>
      <c r="E1079" s="82" t="s">
        <v>44</v>
      </c>
      <c r="F1079" s="83">
        <v>0</v>
      </c>
      <c r="G1079" s="84">
        <f>VLOOKUP(C1079,'[10]Resumen Peso'!$B$1:$D$65536,3,0)*$C$14</f>
        <v>44789.827531712886</v>
      </c>
      <c r="H1079" s="91"/>
      <c r="I1079" s="86"/>
      <c r="J1079" s="87">
        <f>+VLOOKUP(C1079,'[10]Resumen Peso'!$B$1:$D$65536,3,0)</f>
        <v>27809.524194868438</v>
      </c>
      <c r="N1079" s="57"/>
      <c r="O1079" s="57"/>
      <c r="P1079" s="57"/>
      <c r="Q1079" s="57"/>
      <c r="R1079" s="57"/>
    </row>
    <row r="1080" spans="1:18" x14ac:dyDescent="0.2">
      <c r="A1080" s="78"/>
      <c r="B1080" s="79">
        <f t="shared" si="16"/>
        <v>1064</v>
      </c>
      <c r="C1080" s="80" t="s">
        <v>1107</v>
      </c>
      <c r="D1080" s="81" t="str">
        <f>+"Torre de anclaje, retención intermedia y terminal (15°) Tipo R"&amp;IF(MID(C1080,3,3)="220","C",IF(MID(C1080,3,3)="138","S",""))&amp;IF(MID(C1080,10,1)="D",2,1)&amp;RIGHT(C1080,2)</f>
        <v>Torre de anclaje, retención intermedia y terminal (15°) Tipo RC2+3</v>
      </c>
      <c r="E1080" s="82" t="s">
        <v>44</v>
      </c>
      <c r="F1080" s="83">
        <v>0</v>
      </c>
      <c r="G1080" s="84">
        <f>VLOOKUP(C1080,'[10]Resumen Peso'!$B$1:$D$65536,3,0)*$C$14</f>
        <v>49403.179767479312</v>
      </c>
      <c r="H1080" s="91"/>
      <c r="I1080" s="86"/>
      <c r="J1080" s="87">
        <f>+VLOOKUP(C1080,'[10]Resumen Peso'!$B$1:$D$65536,3,0)</f>
        <v>30673.905186939886</v>
      </c>
      <c r="N1080" s="57"/>
      <c r="O1080" s="57"/>
      <c r="P1080" s="57"/>
      <c r="Q1080" s="57"/>
      <c r="R1080" s="57"/>
    </row>
    <row r="1081" spans="1:18" x14ac:dyDescent="0.2">
      <c r="A1081" s="78"/>
      <c r="B1081" s="79">
        <f t="shared" si="16"/>
        <v>1065</v>
      </c>
      <c r="C1081" s="80" t="s">
        <v>1108</v>
      </c>
      <c r="D1081" s="81" t="str">
        <f>+"Torre de suspensión tipo S"&amp;IF(MID(C1081,3,3)="220","C",IF(MID(C1081,3,3)="138","S",""))&amp;IF(MID(C1081,10,1)="D",2,1)&amp;" (5°)Tipo S"&amp;IF(MID(C1081,3,3)="220","C",IF(MID(C1081,3,3)="138","S",""))&amp;IF(MID(C1081,10,1)="D",2,1)&amp;RIGHT(C1081,2)</f>
        <v>Torre de suspensión tipo SC1 (5°)Tipo SC1-6</v>
      </c>
      <c r="E1081" s="82" t="s">
        <v>44</v>
      </c>
      <c r="F1081" s="83">
        <v>0</v>
      </c>
      <c r="G1081" s="84">
        <f>VLOOKUP(C1081,'[10]Resumen Peso'!$B$1:$D$65536,3,0)*$C$14</f>
        <v>10132.034812621552</v>
      </c>
      <c r="H1081" s="91"/>
      <c r="I1081" s="86"/>
      <c r="J1081" s="87">
        <f>+VLOOKUP(C1081,'[10]Resumen Peso'!$B$1:$D$65536,3,0)</f>
        <v>6290.8718964221653</v>
      </c>
      <c r="N1081" s="57"/>
      <c r="O1081" s="57"/>
      <c r="P1081" s="57"/>
      <c r="Q1081" s="57"/>
      <c r="R1081" s="57"/>
    </row>
    <row r="1082" spans="1:18" x14ac:dyDescent="0.2">
      <c r="A1082" s="78"/>
      <c r="B1082" s="79">
        <f t="shared" si="16"/>
        <v>1066</v>
      </c>
      <c r="C1082" s="80" t="s">
        <v>1109</v>
      </c>
      <c r="D1082" s="81" t="str">
        <f>+"Torre de suspensión tipo S"&amp;IF(MID(C1082,3,3)="220","C",IF(MID(C1082,3,3)="138","S",""))&amp;IF(MID(C1082,10,1)="D",2,1)&amp;" (5°)Tipo S"&amp;IF(MID(C1082,3,3)="220","C",IF(MID(C1082,3,3)="138","S",""))&amp;IF(MID(C1082,10,1)="D",2,1)&amp;RIGHT(C1082,2)</f>
        <v>Torre de suspensión tipo SC1 (5°)Tipo SC1-3</v>
      </c>
      <c r="E1082" s="82" t="s">
        <v>44</v>
      </c>
      <c r="F1082" s="83">
        <v>0</v>
      </c>
      <c r="G1082" s="84">
        <f>VLOOKUP(C1082,'[10]Resumen Peso'!$B$1:$D$65536,3,0)*$C$14</f>
        <v>11592.50829912556</v>
      </c>
      <c r="H1082" s="91"/>
      <c r="I1082" s="86"/>
      <c r="J1082" s="87">
        <f>+VLOOKUP(C1082,'[10]Resumen Peso'!$B$1:$D$65536,3,0)</f>
        <v>7197.6642418523879</v>
      </c>
      <c r="N1082" s="57"/>
      <c r="O1082" s="57"/>
      <c r="P1082" s="57"/>
      <c r="Q1082" s="57"/>
      <c r="R1082" s="57"/>
    </row>
    <row r="1083" spans="1:18" x14ac:dyDescent="0.2">
      <c r="A1083" s="78"/>
      <c r="B1083" s="79">
        <f t="shared" si="16"/>
        <v>1067</v>
      </c>
      <c r="C1083" s="80" t="s">
        <v>1110</v>
      </c>
      <c r="D1083" s="81" t="str">
        <f>+"Torre de suspensión tipo S"&amp;IF(MID(C1083,3,3)="220","C",IF(MID(C1083,3,3)="138","S",""))&amp;IF(MID(C1083,10,1)="D",2,1)&amp;" (5°)Tipo S"&amp;IF(MID(C1083,3,3)="220","C",IF(MID(C1083,3,3)="138","S",""))&amp;IF(MID(C1083,10,1)="D",2,1)&amp;RIGHT(C1083,2)</f>
        <v>Torre de suspensión tipo SC1 (5°)Tipo SC1±0</v>
      </c>
      <c r="E1083" s="82" t="s">
        <v>44</v>
      </c>
      <c r="F1083" s="83">
        <v>0</v>
      </c>
      <c r="G1083" s="84">
        <f>VLOOKUP(C1083,'[10]Resumen Peso'!$B$1:$D$65536,3,0)*$C$14</f>
        <v>13039.941843785782</v>
      </c>
      <c r="H1083" s="91"/>
      <c r="I1083" s="86"/>
      <c r="J1083" s="87">
        <f>+VLOOKUP(C1083,'[10]Resumen Peso'!$B$1:$D$65536,3,0)</f>
        <v>8096.3602270555539</v>
      </c>
      <c r="N1083" s="57"/>
      <c r="O1083" s="57"/>
      <c r="P1083" s="57"/>
      <c r="Q1083" s="57"/>
      <c r="R1083" s="57"/>
    </row>
    <row r="1084" spans="1:18" x14ac:dyDescent="0.2">
      <c r="A1084" s="78"/>
      <c r="B1084" s="79">
        <f t="shared" si="16"/>
        <v>1068</v>
      </c>
      <c r="C1084" s="80" t="s">
        <v>1111</v>
      </c>
      <c r="D1084" s="81" t="str">
        <f>+"Torre de suspensión tipo S"&amp;IF(MID(C1084,3,3)="220","C",IF(MID(C1084,3,3)="138","S",""))&amp;IF(MID(C1084,10,1)="D",2,1)&amp;" (5°)Tipo S"&amp;IF(MID(C1084,3,3)="220","C",IF(MID(C1084,3,3)="138","S",""))&amp;IF(MID(C1084,10,1)="D",2,1)&amp;RIGHT(C1084,2)</f>
        <v>Torre de suspensión tipo SC1 (5°)Tipo SC1+3</v>
      </c>
      <c r="E1084" s="82" t="s">
        <v>44</v>
      </c>
      <c r="F1084" s="83">
        <v>0</v>
      </c>
      <c r="G1084" s="84">
        <f>VLOOKUP(C1084,'[10]Resumen Peso'!$B$1:$D$65536,3,0)*$C$14</f>
        <v>14474.335446602217</v>
      </c>
      <c r="H1084" s="91"/>
      <c r="I1084" s="86"/>
      <c r="J1084" s="87">
        <f>+VLOOKUP(C1084,'[10]Resumen Peso'!$B$1:$D$65536,3,0)</f>
        <v>8986.9598520316649</v>
      </c>
      <c r="N1084" s="57"/>
      <c r="O1084" s="57"/>
      <c r="P1084" s="57"/>
      <c r="Q1084" s="57"/>
      <c r="R1084" s="57"/>
    </row>
    <row r="1085" spans="1:18" x14ac:dyDescent="0.2">
      <c r="A1085" s="78"/>
      <c r="B1085" s="79">
        <f t="shared" si="16"/>
        <v>1069</v>
      </c>
      <c r="C1085" s="80" t="s">
        <v>1112</v>
      </c>
      <c r="D1085" s="81" t="str">
        <f>+"Torre de suspensión tipo S"&amp;IF(MID(C1085,3,3)="220","C",IF(MID(C1085,3,3)="138","S",""))&amp;IF(MID(C1085,10,1)="D",2,1)&amp;" (5°)Tipo S"&amp;IF(MID(C1085,3,3)="220","C",IF(MID(C1085,3,3)="138","S",""))&amp;IF(MID(C1085,10,1)="D",2,1)&amp;RIGHT(C1085,2)</f>
        <v>Torre de suspensión tipo SC1 (5°)Tipo SC1+6</v>
      </c>
      <c r="E1085" s="82" t="s">
        <v>44</v>
      </c>
      <c r="F1085" s="83">
        <v>0</v>
      </c>
      <c r="G1085" s="84">
        <f>VLOOKUP(C1085,'[10]Resumen Peso'!$B$1:$D$65536,3,0)*$C$14</f>
        <v>15908.729049418653</v>
      </c>
      <c r="H1085" s="91"/>
      <c r="I1085" s="86"/>
      <c r="J1085" s="87">
        <f>+VLOOKUP(C1085,'[10]Resumen Peso'!$B$1:$D$65536,3,0)</f>
        <v>9877.5594770077751</v>
      </c>
      <c r="N1085" s="57"/>
      <c r="O1085" s="57"/>
      <c r="P1085" s="57"/>
      <c r="Q1085" s="57"/>
      <c r="R1085" s="57"/>
    </row>
    <row r="1086" spans="1:18" x14ac:dyDescent="0.2">
      <c r="A1086" s="78"/>
      <c r="B1086" s="79">
        <f t="shared" si="16"/>
        <v>1070</v>
      </c>
      <c r="C1086" s="80" t="s">
        <v>1113</v>
      </c>
      <c r="D1086" s="81" t="str">
        <f>+"Torre de ángulo menor tipo A"&amp;IF(MID(C1086,3,3)="220","C",IF(MID(C1086,3,3)="138","S",""))&amp;IF(MID(C1086,10,1)="D",2,1)&amp;" (30°)Tipo A"&amp;IF(MID(C1086,3,3)="220","C",IF(MID(C1086,3,3)="138","S",""))&amp;IF(MID(C1086,10,1)="D",2,1)&amp;RIGHT(C1086,2)</f>
        <v>Torre de ángulo menor tipo AC1 (30°)Tipo AC1-3</v>
      </c>
      <c r="E1086" s="82" t="s">
        <v>44</v>
      </c>
      <c r="F1086" s="83">
        <v>0</v>
      </c>
      <c r="G1086" s="84">
        <f>VLOOKUP(C1086,'[10]Resumen Peso'!$B$1:$D$65536,3,0)*$C$14</f>
        <v>17834.963178699003</v>
      </c>
      <c r="H1086" s="91"/>
      <c r="I1086" s="86"/>
      <c r="J1086" s="87">
        <f>+VLOOKUP(C1086,'[10]Resumen Peso'!$B$1:$D$65536,3,0)</f>
        <v>11073.537617027969</v>
      </c>
      <c r="N1086" s="57"/>
      <c r="O1086" s="57"/>
      <c r="P1086" s="57"/>
      <c r="Q1086" s="57"/>
      <c r="R1086" s="57"/>
    </row>
    <row r="1087" spans="1:18" x14ac:dyDescent="0.2">
      <c r="A1087" s="78"/>
      <c r="B1087" s="79">
        <f t="shared" si="16"/>
        <v>1071</v>
      </c>
      <c r="C1087" s="80" t="s">
        <v>1114</v>
      </c>
      <c r="D1087" s="81" t="str">
        <f>+"Torre de ángulo menor tipo A"&amp;IF(MID(C1087,3,3)="220","C",IF(MID(C1087,3,3)="138","S",""))&amp;IF(MID(C1087,10,1)="D",2,1)&amp;" (30°)Tipo A"&amp;IF(MID(C1087,3,3)="220","C",IF(MID(C1087,3,3)="138","S",""))&amp;IF(MID(C1087,10,1)="D",2,1)&amp;RIGHT(C1087,2)</f>
        <v>Torre de ángulo menor tipo AC1 (30°)Tipo AC1±0</v>
      </c>
      <c r="E1087" s="82" t="s">
        <v>44</v>
      </c>
      <c r="F1087" s="83">
        <v>0</v>
      </c>
      <c r="G1087" s="84">
        <f>VLOOKUP(C1087,'[10]Resumen Peso'!$B$1:$D$65536,3,0)*$C$14</f>
        <v>19794.631718866814</v>
      </c>
      <c r="H1087" s="91"/>
      <c r="I1087" s="86"/>
      <c r="J1087" s="87">
        <f>+VLOOKUP(C1087,'[10]Resumen Peso'!$B$1:$D$65536,3,0)</f>
        <v>12290.27482467033</v>
      </c>
      <c r="N1087" s="57"/>
      <c r="O1087" s="57"/>
      <c r="P1087" s="57"/>
      <c r="Q1087" s="57"/>
      <c r="R1087" s="57"/>
    </row>
    <row r="1088" spans="1:18" x14ac:dyDescent="0.2">
      <c r="A1088" s="78"/>
      <c r="B1088" s="79">
        <f t="shared" si="16"/>
        <v>1072</v>
      </c>
      <c r="C1088" s="80" t="s">
        <v>1115</v>
      </c>
      <c r="D1088" s="81" t="str">
        <f>+"Torre de ángulo menor tipo A"&amp;IF(MID(C1088,3,3)="220","C",IF(MID(C1088,3,3)="138","S",""))&amp;IF(MID(C1088,10,1)="D",2,1)&amp;" (30°)Tipo A"&amp;IF(MID(C1088,3,3)="220","C",IF(MID(C1088,3,3)="138","S",""))&amp;IF(MID(C1088,10,1)="D",2,1)&amp;RIGHT(C1088,2)</f>
        <v>Torre de ángulo menor tipo AC1 (30°)Tipo AC1+3</v>
      </c>
      <c r="E1088" s="82" t="s">
        <v>44</v>
      </c>
      <c r="F1088" s="83">
        <v>0</v>
      </c>
      <c r="G1088" s="84">
        <f>VLOOKUP(C1088,'[10]Resumen Peso'!$B$1:$D$65536,3,0)*$C$14</f>
        <v>21754.30025903463</v>
      </c>
      <c r="H1088" s="91"/>
      <c r="I1088" s="86"/>
      <c r="J1088" s="87">
        <f>+VLOOKUP(C1088,'[10]Resumen Peso'!$B$1:$D$65536,3,0)</f>
        <v>13507.012032312692</v>
      </c>
      <c r="N1088" s="57"/>
      <c r="O1088" s="57"/>
      <c r="P1088" s="57"/>
      <c r="Q1088" s="57"/>
      <c r="R1088" s="57"/>
    </row>
    <row r="1089" spans="1:18" x14ac:dyDescent="0.2">
      <c r="A1089" s="78"/>
      <c r="B1089" s="79">
        <f t="shared" si="16"/>
        <v>1073</v>
      </c>
      <c r="C1089" s="80" t="s">
        <v>1116</v>
      </c>
      <c r="D1089" s="81" t="str">
        <f>+"Torre de ángulo mayor tipo B"&amp;IF(MID(C1089,3,3)="220","C",IF(MID(C1089,3,3)="138","S",""))&amp;IF(MID(C1089,10,1)="D",2,1)&amp;" (65°)Tipo B"&amp;IF(MID(C1089,3,3)="220","C",IF(MID(C1089,3,3)="138","S",""))&amp;IF(MID(C1089,10,1)="D",2,1)&amp;RIGHT(C1089,2)</f>
        <v>Torre de ángulo mayor tipo BC1 (65°)Tipo BC1-3</v>
      </c>
      <c r="E1089" s="82" t="s">
        <v>44</v>
      </c>
      <c r="F1089" s="83">
        <v>0</v>
      </c>
      <c r="G1089" s="84">
        <f>VLOOKUP(C1089,'[10]Resumen Peso'!$B$1:$D$65536,3,0)*$C$14</f>
        <v>24068.13434991641</v>
      </c>
      <c r="H1089" s="91"/>
      <c r="I1089" s="86"/>
      <c r="J1089" s="87">
        <f>+VLOOKUP(C1089,'[10]Resumen Peso'!$B$1:$D$65536,3,0)</f>
        <v>14943.646837118058</v>
      </c>
      <c r="N1089" s="57"/>
      <c r="O1089" s="57"/>
      <c r="P1089" s="57"/>
      <c r="Q1089" s="57"/>
      <c r="R1089" s="57"/>
    </row>
    <row r="1090" spans="1:18" x14ac:dyDescent="0.2">
      <c r="A1090" s="78"/>
      <c r="B1090" s="79">
        <f t="shared" si="16"/>
        <v>1074</v>
      </c>
      <c r="C1090" s="80" t="s">
        <v>1117</v>
      </c>
      <c r="D1090" s="81" t="str">
        <f>+"Torre de ángulo mayor tipo B"&amp;IF(MID(C1090,3,3)="220","C",IF(MID(C1090,3,3)="138","S",""))&amp;IF(MID(C1090,10,1)="D",2,1)&amp;" (65°)Tipo B"&amp;IF(MID(C1090,3,3)="220","C",IF(MID(C1090,3,3)="138","S",""))&amp;IF(MID(C1090,10,1)="D",2,1)&amp;RIGHT(C1090,2)</f>
        <v>Torre de ángulo mayor tipo BC1 (65°)Tipo BC1±0</v>
      </c>
      <c r="E1090" s="82" t="s">
        <v>44</v>
      </c>
      <c r="F1090" s="83">
        <v>0</v>
      </c>
      <c r="G1090" s="84">
        <f>VLOOKUP(C1090,'[10]Resumen Peso'!$B$1:$D$65536,3,0)*$C$14</f>
        <v>26801.931347345671</v>
      </c>
      <c r="H1090" s="91"/>
      <c r="I1090" s="86"/>
      <c r="J1090" s="87">
        <f>+VLOOKUP(C1090,'[10]Resumen Peso'!$B$1:$D$65536,3,0)</f>
        <v>16641.032112603629</v>
      </c>
      <c r="N1090" s="57"/>
      <c r="O1090" s="57"/>
      <c r="P1090" s="57"/>
      <c r="Q1090" s="57"/>
      <c r="R1090" s="57"/>
    </row>
    <row r="1091" spans="1:18" x14ac:dyDescent="0.2">
      <c r="A1091" s="78"/>
      <c r="B1091" s="79">
        <f t="shared" si="16"/>
        <v>1075</v>
      </c>
      <c r="C1091" s="80" t="s">
        <v>1118</v>
      </c>
      <c r="D1091" s="81" t="str">
        <f>+"Torre de ángulo mayor tipo B"&amp;IF(MID(C1091,3,3)="220","C",IF(MID(C1091,3,3)="138","S",""))&amp;IF(MID(C1091,10,1)="D",2,1)&amp;" (65°)Tipo B"&amp;IF(MID(C1091,3,3)="220","C",IF(MID(C1091,3,3)="138","S",""))&amp;IF(MID(C1091,10,1)="D",2,1)&amp;RIGHT(C1091,2)</f>
        <v>Torre de ángulo mayor tipo BC1 (65°)Tipo BC1+3</v>
      </c>
      <c r="E1091" s="82" t="s">
        <v>44</v>
      </c>
      <c r="F1091" s="83">
        <v>0</v>
      </c>
      <c r="G1091" s="84">
        <f>VLOOKUP(C1091,'[10]Resumen Peso'!$B$1:$D$65536,3,0)*$C$14</f>
        <v>30018.163109027158</v>
      </c>
      <c r="H1091" s="91"/>
      <c r="I1091" s="86"/>
      <c r="J1091" s="87">
        <f>+VLOOKUP(C1091,'[10]Resumen Peso'!$B$1:$D$65536,3,0)</f>
        <v>18637.955966116067</v>
      </c>
      <c r="N1091" s="57"/>
      <c r="O1091" s="57"/>
      <c r="P1091" s="57"/>
      <c r="Q1091" s="57"/>
      <c r="R1091" s="57"/>
    </row>
    <row r="1092" spans="1:18" x14ac:dyDescent="0.2">
      <c r="A1092" s="78"/>
      <c r="B1092" s="79">
        <f t="shared" si="16"/>
        <v>1076</v>
      </c>
      <c r="C1092" s="80" t="s">
        <v>1119</v>
      </c>
      <c r="D1092" s="81" t="str">
        <f>+"Torre de anclaje, retención intermedia y terminal (15°) Tipo R"&amp;IF(MID(C1092,3,3)="220","C",IF(MID(C1092,3,3)="138","S",""))&amp;IF(MID(C1092,10,1)="D",2,1)&amp;RIGHT(C1092,2)</f>
        <v>Torre de anclaje, retención intermedia y terminal (15°) Tipo RC1-3</v>
      </c>
      <c r="E1092" s="82" t="s">
        <v>44</v>
      </c>
      <c r="F1092" s="83">
        <v>0</v>
      </c>
      <c r="G1092" s="84">
        <f>VLOOKUP(C1092,'[10]Resumen Peso'!$B$1:$D$65536,3,0)*$C$14</f>
        <v>30989.277487535524</v>
      </c>
      <c r="H1092" s="91"/>
      <c r="I1092" s="86"/>
      <c r="J1092" s="87">
        <f>+VLOOKUP(C1092,'[10]Resumen Peso'!$B$1:$D$65536,3,0)</f>
        <v>19240.910482652031</v>
      </c>
      <c r="N1092" s="57"/>
      <c r="O1092" s="57"/>
      <c r="P1092" s="57"/>
      <c r="Q1092" s="57"/>
      <c r="R1092" s="57"/>
    </row>
    <row r="1093" spans="1:18" x14ac:dyDescent="0.2">
      <c r="A1093" s="78"/>
      <c r="B1093" s="79">
        <f t="shared" si="16"/>
        <v>1077</v>
      </c>
      <c r="C1093" s="80" t="s">
        <v>1120</v>
      </c>
      <c r="D1093" s="81" t="str">
        <f>+"Torre de anclaje, retención intermedia y terminal (15°) Tipo R"&amp;IF(MID(C1093,3,3)="220","C",IF(MID(C1093,3,3)="138","S",""))&amp;IF(MID(C1093,10,1)="D",2,1)&amp;RIGHT(C1093,2)</f>
        <v>Torre de anclaje, retención intermedia y terminal (15°) Tipo RC1±0</v>
      </c>
      <c r="E1093" s="82" t="s">
        <v>44</v>
      </c>
      <c r="F1093" s="83">
        <v>0</v>
      </c>
      <c r="G1093" s="84">
        <f>VLOOKUP(C1093,'[10]Resumen Peso'!$B$1:$D$65536,3,0)*$C$14</f>
        <v>34547.689506728566</v>
      </c>
      <c r="H1093" s="91"/>
      <c r="I1093" s="86"/>
      <c r="J1093" s="87">
        <f>+VLOOKUP(C1093,'[10]Resumen Peso'!$B$1:$D$65536,3,0)</f>
        <v>21450.290393146075</v>
      </c>
      <c r="N1093" s="57"/>
      <c r="O1093" s="57"/>
      <c r="P1093" s="57"/>
      <c r="Q1093" s="57"/>
      <c r="R1093" s="57"/>
    </row>
    <row r="1094" spans="1:18" x14ac:dyDescent="0.2">
      <c r="A1094" s="78"/>
      <c r="B1094" s="79">
        <f t="shared" si="16"/>
        <v>1078</v>
      </c>
      <c r="C1094" s="80" t="s">
        <v>1121</v>
      </c>
      <c r="D1094" s="81" t="str">
        <f>+"Torre de anclaje, retención intermedia y terminal (15°) Tipo R"&amp;IF(MID(C1094,3,3)="220","C",IF(MID(C1094,3,3)="138","S",""))&amp;IF(MID(C1094,10,1)="D",2,1)&amp;RIGHT(C1094,2)</f>
        <v>Torre de anclaje, retención intermedia y terminal (15°) Tipo RC1+3</v>
      </c>
      <c r="E1094" s="82" t="s">
        <v>44</v>
      </c>
      <c r="F1094" s="83">
        <v>0</v>
      </c>
      <c r="G1094" s="84">
        <f>VLOOKUP(C1094,'[10]Resumen Peso'!$B$1:$D$65536,3,0)*$C$14</f>
        <v>38106.101525921607</v>
      </c>
      <c r="H1094" s="91"/>
      <c r="I1094" s="86"/>
      <c r="J1094" s="87">
        <f>+VLOOKUP(C1094,'[10]Resumen Peso'!$B$1:$D$65536,3,0)</f>
        <v>23659.67030364012</v>
      </c>
      <c r="N1094" s="57"/>
      <c r="O1094" s="57"/>
      <c r="P1094" s="57"/>
      <c r="Q1094" s="57"/>
      <c r="R1094" s="57"/>
    </row>
    <row r="1095" spans="1:18" x14ac:dyDescent="0.2">
      <c r="A1095" s="78"/>
      <c r="B1095" s="79">
        <f t="shared" si="16"/>
        <v>1079</v>
      </c>
      <c r="C1095" s="80" t="s">
        <v>1122</v>
      </c>
      <c r="D1095" s="81" t="str">
        <f>+"Torre de suspensión tipo S"&amp;IF(MID(C1095,3,3)="220","C",IF(MID(C1095,3,3)="138","S",""))&amp;IF(MID(C1095,10,1)="D",2,1)&amp;" (5°)Tipo S"&amp;IF(MID(C1095,3,3)="220","C",IF(MID(C1095,3,3)="138","S",""))&amp;IF(MID(C1095,10,1)="D",2,1)&amp;RIGHT(C1095,2)</f>
        <v>Torre de suspensión tipo SC1 (5°)Tipo SC1-6</v>
      </c>
      <c r="E1095" s="82" t="s">
        <v>44</v>
      </c>
      <c r="F1095" s="83">
        <v>0</v>
      </c>
      <c r="G1095" s="84">
        <f>VLOOKUP(C1095,'[10]Resumen Peso'!$B$1:$D$65536,3,0)*$C$14</f>
        <v>9544.3477808156076</v>
      </c>
      <c r="H1095" s="91"/>
      <c r="I1095" s="86"/>
      <c r="J1095" s="87">
        <f>+VLOOKUP(C1095,'[10]Resumen Peso'!$B$1:$D$65536,3,0)</f>
        <v>5925.9833127711972</v>
      </c>
      <c r="N1095" s="57"/>
      <c r="O1095" s="57"/>
      <c r="P1095" s="57"/>
      <c r="Q1095" s="57"/>
      <c r="R1095" s="57"/>
    </row>
    <row r="1096" spans="1:18" x14ac:dyDescent="0.2">
      <c r="A1096" s="78"/>
      <c r="B1096" s="79">
        <f t="shared" si="16"/>
        <v>1080</v>
      </c>
      <c r="C1096" s="80" t="s">
        <v>1123</v>
      </c>
      <c r="D1096" s="81" t="str">
        <f>+"Torre de suspensión tipo S"&amp;IF(MID(C1096,3,3)="220","C",IF(MID(C1096,3,3)="138","S",""))&amp;IF(MID(C1096,10,1)="D",2,1)&amp;" (5°)Tipo S"&amp;IF(MID(C1096,3,3)="220","C",IF(MID(C1096,3,3)="138","S",""))&amp;IF(MID(C1096,10,1)="D",2,1)&amp;RIGHT(C1096,2)</f>
        <v>Torre de suspensión tipo SC1 (5°)Tipo SC1-3</v>
      </c>
      <c r="E1096" s="82" t="s">
        <v>44</v>
      </c>
      <c r="F1096" s="83">
        <v>0</v>
      </c>
      <c r="G1096" s="84">
        <f>VLOOKUP(C1096,'[10]Resumen Peso'!$B$1:$D$65536,3,0)*$C$14</f>
        <v>10920.109623095334</v>
      </c>
      <c r="H1096" s="91"/>
      <c r="I1096" s="86"/>
      <c r="J1096" s="87">
        <f>+VLOOKUP(C1096,'[10]Resumen Peso'!$B$1:$D$65536,3,0)</f>
        <v>6780.1791056030816</v>
      </c>
      <c r="N1096" s="57"/>
      <c r="O1096" s="57"/>
      <c r="P1096" s="57"/>
      <c r="Q1096" s="57"/>
      <c r="R1096" s="57"/>
    </row>
    <row r="1097" spans="1:18" x14ac:dyDescent="0.2">
      <c r="A1097" s="78"/>
      <c r="B1097" s="79">
        <f t="shared" si="16"/>
        <v>1081</v>
      </c>
      <c r="C1097" s="80" t="s">
        <v>1124</v>
      </c>
      <c r="D1097" s="81" t="str">
        <f>+"Torre de suspensión tipo S"&amp;IF(MID(C1097,3,3)="220","C",IF(MID(C1097,3,3)="138","S",""))&amp;IF(MID(C1097,10,1)="D",2,1)&amp;" (5°)Tipo S"&amp;IF(MID(C1097,3,3)="220","C",IF(MID(C1097,3,3)="138","S",""))&amp;IF(MID(C1097,10,1)="D",2,1)&amp;RIGHT(C1097,2)</f>
        <v>Torre de suspensión tipo SC1 (5°)Tipo SC1±0</v>
      </c>
      <c r="E1097" s="82" t="s">
        <v>44</v>
      </c>
      <c r="F1097" s="83">
        <v>0</v>
      </c>
      <c r="G1097" s="84">
        <f>VLOOKUP(C1097,'[10]Resumen Peso'!$B$1:$D$65536,3,0)*$C$14</f>
        <v>12283.587877497564</v>
      </c>
      <c r="H1097" s="91"/>
      <c r="I1097" s="86"/>
      <c r="J1097" s="87">
        <f>+VLOOKUP(C1097,'[10]Resumen Peso'!$B$1:$D$65536,3,0)</f>
        <v>7626.7481502846813</v>
      </c>
      <c r="N1097" s="57"/>
      <c r="O1097" s="57"/>
      <c r="P1097" s="57"/>
      <c r="Q1097" s="57"/>
      <c r="R1097" s="57"/>
    </row>
    <row r="1098" spans="1:18" x14ac:dyDescent="0.2">
      <c r="A1098" s="78"/>
      <c r="B1098" s="79">
        <f t="shared" si="16"/>
        <v>1082</v>
      </c>
      <c r="C1098" s="80" t="s">
        <v>1125</v>
      </c>
      <c r="D1098" s="81" t="str">
        <f>+"Torre de suspensión tipo S"&amp;IF(MID(C1098,3,3)="220","C",IF(MID(C1098,3,3)="138","S",""))&amp;IF(MID(C1098,10,1)="D",2,1)&amp;" (5°)Tipo S"&amp;IF(MID(C1098,3,3)="220","C",IF(MID(C1098,3,3)="138","S",""))&amp;IF(MID(C1098,10,1)="D",2,1)&amp;RIGHT(C1098,2)</f>
        <v>Torre de suspensión tipo SC1 (5°)Tipo SC1+3</v>
      </c>
      <c r="E1098" s="82" t="s">
        <v>44</v>
      </c>
      <c r="F1098" s="83">
        <v>0</v>
      </c>
      <c r="G1098" s="84">
        <f>VLOOKUP(C1098,'[10]Resumen Peso'!$B$1:$D$65536,3,0)*$C$14</f>
        <v>13634.782544022299</v>
      </c>
      <c r="H1098" s="91"/>
      <c r="I1098" s="86"/>
      <c r="J1098" s="87">
        <f>+VLOOKUP(C1098,'[10]Resumen Peso'!$B$1:$D$65536,3,0)</f>
        <v>8465.6904468159973</v>
      </c>
      <c r="N1098" s="57"/>
      <c r="O1098" s="57"/>
      <c r="P1098" s="57"/>
      <c r="Q1098" s="57"/>
      <c r="R1098" s="57"/>
    </row>
    <row r="1099" spans="1:18" x14ac:dyDescent="0.2">
      <c r="A1099" s="78"/>
      <c r="B1099" s="79">
        <f t="shared" si="16"/>
        <v>1083</v>
      </c>
      <c r="C1099" s="80" t="s">
        <v>1126</v>
      </c>
      <c r="D1099" s="81" t="str">
        <f>+"Torre de suspensión tipo S"&amp;IF(MID(C1099,3,3)="220","C",IF(MID(C1099,3,3)="138","S",""))&amp;IF(MID(C1099,10,1)="D",2,1)&amp;" (5°)Tipo S"&amp;IF(MID(C1099,3,3)="220","C",IF(MID(C1099,3,3)="138","S",""))&amp;IF(MID(C1099,10,1)="D",2,1)&amp;RIGHT(C1099,2)</f>
        <v>Torre de suspensión tipo SC1 (5°)Tipo SC1+6</v>
      </c>
      <c r="E1099" s="82" t="s">
        <v>44</v>
      </c>
      <c r="F1099" s="83">
        <v>0</v>
      </c>
      <c r="G1099" s="84">
        <f>VLOOKUP(C1099,'[10]Resumen Peso'!$B$1:$D$65536,3,0)*$C$14</f>
        <v>14985.977210547027</v>
      </c>
      <c r="H1099" s="91"/>
      <c r="I1099" s="86"/>
      <c r="J1099" s="87">
        <f>+VLOOKUP(C1099,'[10]Resumen Peso'!$B$1:$D$65536,3,0)</f>
        <v>9304.6327433473107</v>
      </c>
      <c r="N1099" s="57"/>
      <c r="O1099" s="57"/>
      <c r="P1099" s="57"/>
      <c r="Q1099" s="57"/>
      <c r="R1099" s="57"/>
    </row>
    <row r="1100" spans="1:18" x14ac:dyDescent="0.2">
      <c r="A1100" s="78"/>
      <c r="B1100" s="79">
        <f t="shared" si="16"/>
        <v>1084</v>
      </c>
      <c r="C1100" s="80" t="s">
        <v>1127</v>
      </c>
      <c r="D1100" s="81" t="str">
        <f>+"Torre de ángulo menor tipo A"&amp;IF(MID(C1100,3,3)="220","C",IF(MID(C1100,3,3)="138","S",""))&amp;IF(MID(C1100,10,1)="D",2,1)&amp;" (30°)Tipo A"&amp;IF(MID(C1100,3,3)="220","C",IF(MID(C1100,3,3)="138","S",""))&amp;IF(MID(C1100,10,1)="D",2,1)&amp;RIGHT(C1100,2)</f>
        <v>Torre de ángulo menor tipo AC1 (30°)Tipo AC1-3</v>
      </c>
      <c r="E1100" s="82" t="s">
        <v>44</v>
      </c>
      <c r="F1100" s="83">
        <v>0</v>
      </c>
      <c r="G1100" s="84">
        <f>VLOOKUP(C1100,'[10]Resumen Peso'!$B$1:$D$65536,3,0)*$C$14</f>
        <v>16800.484244635212</v>
      </c>
      <c r="H1100" s="91"/>
      <c r="I1100" s="86"/>
      <c r="J1100" s="87">
        <f>+VLOOKUP(C1100,'[10]Resumen Peso'!$B$1:$D$65536,3,0)</f>
        <v>10431.240726611064</v>
      </c>
      <c r="N1100" s="57"/>
      <c r="O1100" s="57"/>
      <c r="P1100" s="57"/>
      <c r="Q1100" s="57"/>
      <c r="R1100" s="57"/>
    </row>
    <row r="1101" spans="1:18" x14ac:dyDescent="0.2">
      <c r="A1101" s="78"/>
      <c r="B1101" s="79">
        <f t="shared" si="16"/>
        <v>1085</v>
      </c>
      <c r="C1101" s="80" t="s">
        <v>1128</v>
      </c>
      <c r="D1101" s="81" t="str">
        <f>+"Torre de ángulo menor tipo A"&amp;IF(MID(C1101,3,3)="220","C",IF(MID(C1101,3,3)="138","S",""))&amp;IF(MID(C1101,10,1)="D",2,1)&amp;" (30°)Tipo A"&amp;IF(MID(C1101,3,3)="220","C",IF(MID(C1101,3,3)="138","S",""))&amp;IF(MID(C1101,10,1)="D",2,1)&amp;RIGHT(C1101,2)</f>
        <v>Torre de ángulo menor tipo AC1 (30°)Tipo AC1±0</v>
      </c>
      <c r="E1101" s="82" t="s">
        <v>44</v>
      </c>
      <c r="F1101" s="83">
        <v>0</v>
      </c>
      <c r="G1101" s="84">
        <f>VLOOKUP(C1101,'[10]Resumen Peso'!$B$1:$D$65536,3,0)*$C$14</f>
        <v>18646.486398041303</v>
      </c>
      <c r="H1101" s="91"/>
      <c r="I1101" s="86"/>
      <c r="J1101" s="87">
        <f>+VLOOKUP(C1101,'[10]Resumen Peso'!$B$1:$D$65536,3,0)</f>
        <v>11577.403692132146</v>
      </c>
      <c r="N1101" s="57"/>
      <c r="O1101" s="57"/>
      <c r="P1101" s="57"/>
      <c r="Q1101" s="57"/>
      <c r="R1101" s="57"/>
    </row>
    <row r="1102" spans="1:18" x14ac:dyDescent="0.2">
      <c r="A1102" s="78"/>
      <c r="B1102" s="79">
        <f t="shared" si="16"/>
        <v>1086</v>
      </c>
      <c r="C1102" s="80" t="s">
        <v>1129</v>
      </c>
      <c r="D1102" s="81" t="str">
        <f>+"Torre de ángulo menor tipo A"&amp;IF(MID(C1102,3,3)="220","C",IF(MID(C1102,3,3)="138","S",""))&amp;IF(MID(C1102,10,1)="D",2,1)&amp;" (30°)Tipo A"&amp;IF(MID(C1102,3,3)="220","C",IF(MID(C1102,3,3)="138","S",""))&amp;IF(MID(C1102,10,1)="D",2,1)&amp;RIGHT(C1102,2)</f>
        <v>Torre de ángulo menor tipo AC1 (30°)Tipo AC1+3</v>
      </c>
      <c r="E1102" s="82" t="s">
        <v>44</v>
      </c>
      <c r="F1102" s="83">
        <v>0</v>
      </c>
      <c r="G1102" s="84">
        <f>VLOOKUP(C1102,'[10]Resumen Peso'!$B$1:$D$65536,3,0)*$C$14</f>
        <v>20492.48855144739</v>
      </c>
      <c r="H1102" s="91"/>
      <c r="I1102" s="86"/>
      <c r="J1102" s="87">
        <f>+VLOOKUP(C1102,'[10]Resumen Peso'!$B$1:$D$65536,3,0)</f>
        <v>12723.566657653228</v>
      </c>
      <c r="N1102" s="57"/>
      <c r="O1102" s="57"/>
      <c r="P1102" s="57"/>
      <c r="Q1102" s="57"/>
      <c r="R1102" s="57"/>
    </row>
    <row r="1103" spans="1:18" x14ac:dyDescent="0.2">
      <c r="A1103" s="78"/>
      <c r="B1103" s="79">
        <f t="shared" si="16"/>
        <v>1087</v>
      </c>
      <c r="C1103" s="80" t="s">
        <v>1130</v>
      </c>
      <c r="D1103" s="81" t="str">
        <f>+"Torre de ángulo mayor tipo B"&amp;IF(MID(C1103,3,3)="220","C",IF(MID(C1103,3,3)="138","S",""))&amp;IF(MID(C1103,10,1)="D",2,1)&amp;" (65°)Tipo B"&amp;IF(MID(C1103,3,3)="220","C",IF(MID(C1103,3,3)="138","S",""))&amp;IF(MID(C1103,10,1)="D",2,1)&amp;RIGHT(C1103,2)</f>
        <v>Torre de ángulo mayor tipo BC1 (65°)Tipo BC1-3</v>
      </c>
      <c r="E1103" s="82" t="s">
        <v>44</v>
      </c>
      <c r="F1103" s="83">
        <v>0</v>
      </c>
      <c r="G1103" s="84">
        <f>VLOOKUP(C1103,'[10]Resumen Peso'!$B$1:$D$65536,3,0)*$C$14</f>
        <v>22672.113639487234</v>
      </c>
      <c r="H1103" s="91"/>
      <c r="I1103" s="86"/>
      <c r="J1103" s="87">
        <f>+VLOOKUP(C1103,'[10]Resumen Peso'!$B$1:$D$65536,3,0)</f>
        <v>14076.872530033939</v>
      </c>
      <c r="N1103" s="57"/>
      <c r="O1103" s="57"/>
      <c r="P1103" s="57"/>
      <c r="Q1103" s="57"/>
      <c r="R1103" s="57"/>
    </row>
    <row r="1104" spans="1:18" x14ac:dyDescent="0.2">
      <c r="A1104" s="78"/>
      <c r="B1104" s="79">
        <f t="shared" si="16"/>
        <v>1088</v>
      </c>
      <c r="C1104" s="80" t="s">
        <v>1131</v>
      </c>
      <c r="D1104" s="81" t="str">
        <f>+"Torre de ángulo mayor tipo B"&amp;IF(MID(C1104,3,3)="220","C",IF(MID(C1104,3,3)="138","S",""))&amp;IF(MID(C1104,10,1)="D",2,1)&amp;" (65°)Tipo B"&amp;IF(MID(C1104,3,3)="220","C",IF(MID(C1104,3,3)="138","S",""))&amp;IF(MID(C1104,10,1)="D",2,1)&amp;RIGHT(C1104,2)</f>
        <v>Torre de ángulo mayor tipo BC1 (65°)Tipo BC1±0</v>
      </c>
      <c r="E1104" s="82" t="s">
        <v>44</v>
      </c>
      <c r="F1104" s="83">
        <v>0</v>
      </c>
      <c r="G1104" s="84">
        <f>VLOOKUP(C1104,'[10]Resumen Peso'!$B$1:$D$65536,3,0)*$C$14</f>
        <v>25247.342582947924</v>
      </c>
      <c r="H1104" s="91"/>
      <c r="I1104" s="86"/>
      <c r="J1104" s="87">
        <f>+VLOOKUP(C1104,'[10]Resumen Peso'!$B$1:$D$65536,3,0)</f>
        <v>15675.804599146926</v>
      </c>
      <c r="N1104" s="57"/>
      <c r="O1104" s="57"/>
      <c r="P1104" s="57"/>
      <c r="Q1104" s="57"/>
      <c r="R1104" s="57"/>
    </row>
    <row r="1105" spans="1:18" x14ac:dyDescent="0.2">
      <c r="A1105" s="78"/>
      <c r="B1105" s="79">
        <f t="shared" si="16"/>
        <v>1089</v>
      </c>
      <c r="C1105" s="80" t="s">
        <v>1132</v>
      </c>
      <c r="D1105" s="81" t="str">
        <f>+"Torre de ángulo mayor tipo B"&amp;IF(MID(C1105,3,3)="220","C",IF(MID(C1105,3,3)="138","S",""))&amp;IF(MID(C1105,10,1)="D",2,1)&amp;" (65°)Tipo B"&amp;IF(MID(C1105,3,3)="220","C",IF(MID(C1105,3,3)="138","S",""))&amp;IF(MID(C1105,10,1)="D",2,1)&amp;RIGHT(C1105,2)</f>
        <v>Torre de ángulo mayor tipo BC1 (65°)Tipo BC1+3</v>
      </c>
      <c r="E1105" s="82" t="s">
        <v>44</v>
      </c>
      <c r="F1105" s="83">
        <v>0</v>
      </c>
      <c r="G1105" s="84">
        <f>VLOOKUP(C1105,'[10]Resumen Peso'!$B$1:$D$65536,3,0)*$C$14</f>
        <v>28277.023692901679</v>
      </c>
      <c r="H1105" s="91"/>
      <c r="I1105" s="86"/>
      <c r="J1105" s="87">
        <f>+VLOOKUP(C1105,'[10]Resumen Peso'!$B$1:$D$65536,3,0)</f>
        <v>17556.90115104456</v>
      </c>
      <c r="N1105" s="57"/>
      <c r="O1105" s="57"/>
      <c r="P1105" s="57"/>
      <c r="Q1105" s="57"/>
      <c r="R1105" s="57"/>
    </row>
    <row r="1106" spans="1:18" x14ac:dyDescent="0.2">
      <c r="A1106" s="78"/>
      <c r="B1106" s="79">
        <f t="shared" ref="B1106:B1169" si="17">1+B1105</f>
        <v>1090</v>
      </c>
      <c r="C1106" s="80" t="s">
        <v>1133</v>
      </c>
      <c r="D1106" s="81" t="str">
        <f>+"Torre de anclaje, retención intermedia y terminal (15°) Tipo R"&amp;IF(MID(C1106,3,3)="220","C",IF(MID(C1106,3,3)="138","S",""))&amp;IF(MID(C1106,10,1)="D",2,1)&amp;RIGHT(C1106,2)</f>
        <v>Torre de anclaje, retención intermedia y terminal (15°) Tipo RC1-3</v>
      </c>
      <c r="E1106" s="82" t="s">
        <v>44</v>
      </c>
      <c r="F1106" s="83">
        <v>0</v>
      </c>
      <c r="G1106" s="84">
        <f>VLOOKUP(C1106,'[10]Resumen Peso'!$B$1:$D$65536,3,0)*$C$14</f>
        <v>29191.810656709622</v>
      </c>
      <c r="H1106" s="91"/>
      <c r="I1106" s="86"/>
      <c r="J1106" s="87">
        <f>+VLOOKUP(C1106,'[10]Resumen Peso'!$B$1:$D$65536,3,0)</f>
        <v>18124.882579085446</v>
      </c>
      <c r="N1106" s="57"/>
      <c r="O1106" s="57"/>
      <c r="P1106" s="57"/>
      <c r="Q1106" s="57"/>
      <c r="R1106" s="57"/>
    </row>
    <row r="1107" spans="1:18" x14ac:dyDescent="0.2">
      <c r="A1107" s="78"/>
      <c r="B1107" s="79">
        <f t="shared" si="17"/>
        <v>1091</v>
      </c>
      <c r="C1107" s="80" t="s">
        <v>1134</v>
      </c>
      <c r="D1107" s="81" t="str">
        <f>+"Torre de anclaje, retención intermedia y terminal (15°) Tipo R"&amp;IF(MID(C1107,3,3)="220","C",IF(MID(C1107,3,3)="138","S",""))&amp;IF(MID(C1107,10,1)="D",2,1)&amp;RIGHT(C1107,2)</f>
        <v>Torre de anclaje, retención intermedia y terminal (15°) Tipo RC1±0</v>
      </c>
      <c r="E1107" s="82" t="s">
        <v>44</v>
      </c>
      <c r="F1107" s="83">
        <v>0</v>
      </c>
      <c r="G1107" s="84">
        <f>VLOOKUP(C1107,'[10]Resumen Peso'!$B$1:$D$65536,3,0)*$C$14</f>
        <v>32543.82458941987</v>
      </c>
      <c r="H1107" s="91"/>
      <c r="I1107" s="86"/>
      <c r="J1107" s="87">
        <f>+VLOOKUP(C1107,'[10]Resumen Peso'!$B$1:$D$65536,3,0)</f>
        <v>20206.112128300385</v>
      </c>
      <c r="N1107" s="57"/>
      <c r="O1107" s="57"/>
      <c r="P1107" s="57"/>
      <c r="Q1107" s="57"/>
      <c r="R1107" s="57"/>
    </row>
    <row r="1108" spans="1:18" x14ac:dyDescent="0.2">
      <c r="A1108" s="78"/>
      <c r="B1108" s="79">
        <f t="shared" si="17"/>
        <v>1092</v>
      </c>
      <c r="C1108" s="80" t="s">
        <v>1135</v>
      </c>
      <c r="D1108" s="81" t="str">
        <f>+"Torre de anclaje, retención intermedia y terminal (15°) Tipo R"&amp;IF(MID(C1108,3,3)="220","C",IF(MID(C1108,3,3)="138","S",""))&amp;IF(MID(C1108,10,1)="D",2,1)&amp;RIGHT(C1108,2)</f>
        <v>Torre de anclaje, retención intermedia y terminal (15°) Tipo RC1+3</v>
      </c>
      <c r="E1108" s="82" t="s">
        <v>44</v>
      </c>
      <c r="F1108" s="83">
        <v>0</v>
      </c>
      <c r="G1108" s="84">
        <f>VLOOKUP(C1108,'[10]Resumen Peso'!$B$1:$D$65536,3,0)*$C$14</f>
        <v>35895.838522130114</v>
      </c>
      <c r="H1108" s="91"/>
      <c r="I1108" s="86"/>
      <c r="J1108" s="87">
        <f>+VLOOKUP(C1108,'[10]Resumen Peso'!$B$1:$D$65536,3,0)</f>
        <v>22287.341677515324</v>
      </c>
      <c r="N1108" s="57"/>
      <c r="O1108" s="57"/>
      <c r="P1108" s="57"/>
      <c r="Q1108" s="57"/>
      <c r="R1108" s="57"/>
    </row>
    <row r="1109" spans="1:18" x14ac:dyDescent="0.2">
      <c r="A1109" s="78"/>
      <c r="B1109" s="79">
        <f t="shared" si="17"/>
        <v>1093</v>
      </c>
      <c r="C1109" s="80" t="s">
        <v>1136</v>
      </c>
      <c r="D1109" s="81" t="str">
        <f>+"Torre de suspensión tipo S"&amp;IF(MID(C1109,3,3)="220","C",IF(MID(C1109,3,3)="138","S",""))&amp;IF(MID(C1109,10,1)="D",2,1)&amp;" (5°)Tipo S"&amp;IF(MID(C1109,3,3)="220","C",IF(MID(C1109,3,3)="138","S",""))&amp;IF(MID(C1109,10,1)="D",2,1)&amp;RIGHT(C1109,2)</f>
        <v>Torre de suspensión tipo SC1 (5°)Tipo SC1-6</v>
      </c>
      <c r="E1109" s="82" t="s">
        <v>44</v>
      </c>
      <c r="F1109" s="83">
        <v>0</v>
      </c>
      <c r="G1109" s="84">
        <f>VLOOKUP(C1109,'[10]Resumen Peso'!$B$1:$D$65536,3,0)*$C$14</f>
        <v>8051.7153739220867</v>
      </c>
      <c r="H1109" s="91"/>
      <c r="I1109" s="86"/>
      <c r="J1109" s="87">
        <f>+VLOOKUP(C1109,'[10]Resumen Peso'!$B$1:$D$65536,3,0)</f>
        <v>4999.2238381078969</v>
      </c>
      <c r="N1109" s="57"/>
      <c r="O1109" s="57"/>
      <c r="P1109" s="57"/>
      <c r="Q1109" s="57"/>
      <c r="R1109" s="57"/>
    </row>
    <row r="1110" spans="1:18" x14ac:dyDescent="0.2">
      <c r="A1110" s="78"/>
      <c r="B1110" s="79">
        <f t="shared" si="17"/>
        <v>1094</v>
      </c>
      <c r="C1110" s="80" t="s">
        <v>1137</v>
      </c>
      <c r="D1110" s="81" t="str">
        <f>+"Torre de suspensión tipo S"&amp;IF(MID(C1110,3,3)="220","C",IF(MID(C1110,3,3)="138","S",""))&amp;IF(MID(C1110,10,1)="D",2,1)&amp;" (5°)Tipo S"&amp;IF(MID(C1110,3,3)="220","C",IF(MID(C1110,3,3)="138","S",""))&amp;IF(MID(C1110,10,1)="D",2,1)&amp;RIGHT(C1110,2)</f>
        <v>Torre de suspensión tipo SC1 (5°)Tipo SC1-3</v>
      </c>
      <c r="E1110" s="82" t="s">
        <v>44</v>
      </c>
      <c r="F1110" s="83">
        <v>0</v>
      </c>
      <c r="G1110" s="84">
        <f>VLOOKUP(C1110,'[10]Resumen Peso'!$B$1:$D$65536,3,0)*$C$14</f>
        <v>9212.3229953883329</v>
      </c>
      <c r="H1110" s="91"/>
      <c r="I1110" s="86"/>
      <c r="J1110" s="87">
        <f>+VLOOKUP(C1110,'[10]Resumen Peso'!$B$1:$D$65536,3,0)</f>
        <v>5719.8326796369629</v>
      </c>
      <c r="N1110" s="57"/>
      <c r="O1110" s="57"/>
      <c r="P1110" s="57"/>
      <c r="Q1110" s="57"/>
      <c r="R1110" s="57"/>
    </row>
    <row r="1111" spans="1:18" x14ac:dyDescent="0.2">
      <c r="A1111" s="78"/>
      <c r="B1111" s="79">
        <f t="shared" si="17"/>
        <v>1095</v>
      </c>
      <c r="C1111" s="80" t="s">
        <v>1138</v>
      </c>
      <c r="D1111" s="81" t="str">
        <f>+"Torre de suspensión tipo S"&amp;IF(MID(C1111,3,3)="220","C",IF(MID(C1111,3,3)="138","S",""))&amp;IF(MID(C1111,10,1)="D",2,1)&amp;" (5°)Tipo S"&amp;IF(MID(C1111,3,3)="220","C",IF(MID(C1111,3,3)="138","S",""))&amp;IF(MID(C1111,10,1)="D",2,1)&amp;RIGHT(C1111,2)</f>
        <v>Torre de suspensión tipo SC1 (5°)Tipo SC1±0</v>
      </c>
      <c r="E1111" s="82" t="s">
        <v>44</v>
      </c>
      <c r="F1111" s="83">
        <v>0</v>
      </c>
      <c r="G1111" s="84">
        <f>VLOOKUP(C1111,'[10]Resumen Peso'!$B$1:$D$65536,3,0)*$C$14</f>
        <v>10362.568048805773</v>
      </c>
      <c r="H1111" s="91"/>
      <c r="I1111" s="86"/>
      <c r="J1111" s="87">
        <f>+VLOOKUP(C1111,'[10]Resumen Peso'!$B$1:$D$65536,3,0)</f>
        <v>6434.0075136523765</v>
      </c>
      <c r="N1111" s="57"/>
      <c r="O1111" s="57"/>
      <c r="P1111" s="57"/>
      <c r="Q1111" s="57"/>
      <c r="R1111" s="57"/>
    </row>
    <row r="1112" spans="1:18" x14ac:dyDescent="0.2">
      <c r="A1112" s="78"/>
      <c r="B1112" s="79">
        <f t="shared" si="17"/>
        <v>1096</v>
      </c>
      <c r="C1112" s="80" t="s">
        <v>1139</v>
      </c>
      <c r="D1112" s="81" t="str">
        <f>+"Torre de suspensión tipo S"&amp;IF(MID(C1112,3,3)="220","C",IF(MID(C1112,3,3)="138","S",""))&amp;IF(MID(C1112,10,1)="D",2,1)&amp;" (5°)Tipo S"&amp;IF(MID(C1112,3,3)="220","C",IF(MID(C1112,3,3)="138","S",""))&amp;IF(MID(C1112,10,1)="D",2,1)&amp;RIGHT(C1112,2)</f>
        <v>Torre de suspensión tipo SC1 (5°)Tipo SC1+3</v>
      </c>
      <c r="E1112" s="82" t="s">
        <v>44</v>
      </c>
      <c r="F1112" s="83">
        <v>0</v>
      </c>
      <c r="G1112" s="84">
        <f>VLOOKUP(C1112,'[10]Resumen Peso'!$B$1:$D$65536,3,0)*$C$14</f>
        <v>11502.45053417441</v>
      </c>
      <c r="H1112" s="91"/>
      <c r="I1112" s="86"/>
      <c r="J1112" s="87">
        <f>+VLOOKUP(C1112,'[10]Resumen Peso'!$B$1:$D$65536,3,0)</f>
        <v>7141.7483401541385</v>
      </c>
      <c r="N1112" s="57"/>
      <c r="O1112" s="57"/>
      <c r="P1112" s="57"/>
      <c r="Q1112" s="57"/>
      <c r="R1112" s="57"/>
    </row>
    <row r="1113" spans="1:18" x14ac:dyDescent="0.2">
      <c r="A1113" s="78"/>
      <c r="B1113" s="79">
        <f t="shared" si="17"/>
        <v>1097</v>
      </c>
      <c r="C1113" s="80" t="s">
        <v>1140</v>
      </c>
      <c r="D1113" s="81" t="str">
        <f>+"Torre de suspensión tipo S"&amp;IF(MID(C1113,3,3)="220","C",IF(MID(C1113,3,3)="138","S",""))&amp;IF(MID(C1113,10,1)="D",2,1)&amp;" (5°)Tipo S"&amp;IF(MID(C1113,3,3)="220","C",IF(MID(C1113,3,3)="138","S",""))&amp;IF(MID(C1113,10,1)="D",2,1)&amp;RIGHT(C1113,2)</f>
        <v>Torre de suspensión tipo SC1 (5°)Tipo SC1+6</v>
      </c>
      <c r="E1113" s="82" t="s">
        <v>44</v>
      </c>
      <c r="F1113" s="83">
        <v>0</v>
      </c>
      <c r="G1113" s="84">
        <f>VLOOKUP(C1113,'[10]Resumen Peso'!$B$1:$D$65536,3,0)*$C$14</f>
        <v>12642.333019543043</v>
      </c>
      <c r="H1113" s="91"/>
      <c r="I1113" s="86"/>
      <c r="J1113" s="87">
        <f>+VLOOKUP(C1113,'[10]Resumen Peso'!$B$1:$D$65536,3,0)</f>
        <v>7849.4891666558988</v>
      </c>
      <c r="N1113" s="57"/>
      <c r="O1113" s="57"/>
      <c r="P1113" s="57"/>
      <c r="Q1113" s="57"/>
      <c r="R1113" s="57"/>
    </row>
    <row r="1114" spans="1:18" x14ac:dyDescent="0.2">
      <c r="A1114" s="78"/>
      <c r="B1114" s="79">
        <f t="shared" si="17"/>
        <v>1098</v>
      </c>
      <c r="C1114" s="80" t="s">
        <v>1141</v>
      </c>
      <c r="D1114" s="81" t="str">
        <f>+"Torre de ángulo menor tipo A"&amp;IF(MID(C1114,3,3)="220","C",IF(MID(C1114,3,3)="138","S",""))&amp;IF(MID(C1114,10,1)="D",2,1)&amp;" (30°)Tipo A"&amp;IF(MID(C1114,3,3)="220","C",IF(MID(C1114,3,3)="138","S",""))&amp;IF(MID(C1114,10,1)="D",2,1)&amp;RIGHT(C1114,2)</f>
        <v>Torre de ángulo menor tipo AC1 (30°)Tipo AC1-3</v>
      </c>
      <c r="E1114" s="82" t="s">
        <v>44</v>
      </c>
      <c r="F1114" s="83">
        <v>0</v>
      </c>
      <c r="G1114" s="84">
        <f>VLOOKUP(C1114,'[10]Resumen Peso'!$B$1:$D$65536,3,0)*$C$14</f>
        <v>14173.070846576536</v>
      </c>
      <c r="H1114" s="91"/>
      <c r="I1114" s="86"/>
      <c r="J1114" s="87">
        <f>+VLOOKUP(C1114,'[10]Resumen Peso'!$B$1:$D$65536,3,0)</f>
        <v>8799.9078885576018</v>
      </c>
      <c r="N1114" s="57"/>
      <c r="O1114" s="57"/>
      <c r="P1114" s="57"/>
      <c r="Q1114" s="57"/>
      <c r="R1114" s="57"/>
    </row>
    <row r="1115" spans="1:18" x14ac:dyDescent="0.2">
      <c r="A1115" s="78"/>
      <c r="B1115" s="79">
        <f t="shared" si="17"/>
        <v>1099</v>
      </c>
      <c r="C1115" s="80" t="s">
        <v>1142</v>
      </c>
      <c r="D1115" s="81" t="str">
        <f>+"Torre de ángulo menor tipo A"&amp;IF(MID(C1115,3,3)="220","C",IF(MID(C1115,3,3)="138","S",""))&amp;IF(MID(C1115,10,1)="D",2,1)&amp;" (30°)Tipo A"&amp;IF(MID(C1115,3,3)="220","C",IF(MID(C1115,3,3)="138","S",""))&amp;IF(MID(C1115,10,1)="D",2,1)&amp;RIGHT(C1115,2)</f>
        <v>Torre de ángulo menor tipo AC1 (30°)Tipo AC1±0</v>
      </c>
      <c r="E1115" s="82" t="s">
        <v>44</v>
      </c>
      <c r="F1115" s="83">
        <v>0</v>
      </c>
      <c r="G1115" s="84">
        <f>VLOOKUP(C1115,'[10]Resumen Peso'!$B$1:$D$65536,3,0)*$C$14</f>
        <v>15730.378298087166</v>
      </c>
      <c r="H1115" s="91"/>
      <c r="I1115" s="86"/>
      <c r="J1115" s="87">
        <f>+VLOOKUP(C1115,'[10]Resumen Peso'!$B$1:$D$65536,3,0)</f>
        <v>9766.823405724308</v>
      </c>
      <c r="N1115" s="57"/>
      <c r="O1115" s="57"/>
      <c r="P1115" s="57"/>
      <c r="Q1115" s="57"/>
      <c r="R1115" s="57"/>
    </row>
    <row r="1116" spans="1:18" x14ac:dyDescent="0.2">
      <c r="A1116" s="78"/>
      <c r="B1116" s="79">
        <f t="shared" si="17"/>
        <v>1100</v>
      </c>
      <c r="C1116" s="80" t="s">
        <v>1143</v>
      </c>
      <c r="D1116" s="81" t="str">
        <f>+"Torre de ángulo menor tipo A"&amp;IF(MID(C1116,3,3)="220","C",IF(MID(C1116,3,3)="138","S",""))&amp;IF(MID(C1116,10,1)="D",2,1)&amp;" (30°)Tipo A"&amp;IF(MID(C1116,3,3)="220","C",IF(MID(C1116,3,3)="138","S",""))&amp;IF(MID(C1116,10,1)="D",2,1)&amp;RIGHT(C1116,2)</f>
        <v>Torre de ángulo menor tipo AC1 (30°)Tipo AC1+3</v>
      </c>
      <c r="E1116" s="82" t="s">
        <v>44</v>
      </c>
      <c r="F1116" s="83">
        <v>0</v>
      </c>
      <c r="G1116" s="84">
        <f>VLOOKUP(C1116,'[10]Resumen Peso'!$B$1:$D$65536,3,0)*$C$14</f>
        <v>17287.685749597793</v>
      </c>
      <c r="H1116" s="91"/>
      <c r="I1116" s="86"/>
      <c r="J1116" s="87">
        <f>+VLOOKUP(C1116,'[10]Resumen Peso'!$B$1:$D$65536,3,0)</f>
        <v>10733.738922891014</v>
      </c>
      <c r="N1116" s="57"/>
      <c r="O1116" s="57"/>
      <c r="P1116" s="57"/>
      <c r="Q1116" s="57"/>
      <c r="R1116" s="57"/>
    </row>
    <row r="1117" spans="1:18" x14ac:dyDescent="0.2">
      <c r="A1117" s="78"/>
      <c r="B1117" s="79">
        <f t="shared" si="17"/>
        <v>1101</v>
      </c>
      <c r="C1117" s="80" t="s">
        <v>1144</v>
      </c>
      <c r="D1117" s="81" t="str">
        <f>+"Torre de ángulo mayor tipo B"&amp;IF(MID(C1117,3,3)="220","C",IF(MID(C1117,3,3)="138","S",""))&amp;IF(MID(C1117,10,1)="D",2,1)&amp;" (65°)Tipo B"&amp;IF(MID(C1117,3,3)="220","C",IF(MID(C1117,3,3)="138","S",""))&amp;IF(MID(C1117,10,1)="D",2,1)&amp;RIGHT(C1117,2)</f>
        <v>Torre de ángulo mayor tipo BC1 (65°)Tipo BC1-3</v>
      </c>
      <c r="E1117" s="82" t="s">
        <v>44</v>
      </c>
      <c r="F1117" s="83">
        <v>0</v>
      </c>
      <c r="G1117" s="84">
        <f>VLOOKUP(C1117,'[10]Resumen Peso'!$B$1:$D$65536,3,0)*$C$14</f>
        <v>19126.4411296178</v>
      </c>
      <c r="H1117" s="91"/>
      <c r="I1117" s="86"/>
      <c r="J1117" s="87">
        <f>+VLOOKUP(C1117,'[10]Resumen Peso'!$B$1:$D$65536,3,0)</f>
        <v>11875.402444432941</v>
      </c>
      <c r="N1117" s="57"/>
      <c r="O1117" s="57"/>
      <c r="P1117" s="57"/>
      <c r="Q1117" s="57"/>
      <c r="R1117" s="57"/>
    </row>
    <row r="1118" spans="1:18" x14ac:dyDescent="0.2">
      <c r="A1118" s="78"/>
      <c r="B1118" s="79">
        <f t="shared" si="17"/>
        <v>1102</v>
      </c>
      <c r="C1118" s="80" t="s">
        <v>1145</v>
      </c>
      <c r="D1118" s="81" t="str">
        <f>+"Torre de ángulo mayor tipo B"&amp;IF(MID(C1118,3,3)="220","C",IF(MID(C1118,3,3)="138","S",""))&amp;IF(MID(C1118,10,1)="D",2,1)&amp;" (65°)Tipo B"&amp;IF(MID(C1118,3,3)="220","C",IF(MID(C1118,3,3)="138","S",""))&amp;IF(MID(C1118,10,1)="D",2,1)&amp;RIGHT(C1118,2)</f>
        <v>Torre de ángulo mayor tipo BC1 (65°)Tipo BC1±0</v>
      </c>
      <c r="E1118" s="82" t="s">
        <v>44</v>
      </c>
      <c r="F1118" s="83">
        <v>0</v>
      </c>
      <c r="G1118" s="84">
        <f>VLOOKUP(C1118,'[10]Resumen Peso'!$B$1:$D$65536,3,0)*$C$14</f>
        <v>21298.932215610024</v>
      </c>
      <c r="H1118" s="91"/>
      <c r="I1118" s="86"/>
      <c r="J1118" s="87">
        <f>+VLOOKUP(C1118,'[10]Resumen Peso'!$B$1:$D$65536,3,0)</f>
        <v>13224.278891350714</v>
      </c>
      <c r="N1118" s="57"/>
      <c r="O1118" s="57"/>
      <c r="P1118" s="57"/>
      <c r="Q1118" s="57"/>
      <c r="R1118" s="57"/>
    </row>
    <row r="1119" spans="1:18" x14ac:dyDescent="0.2">
      <c r="A1119" s="78"/>
      <c r="B1119" s="79">
        <f t="shared" si="17"/>
        <v>1103</v>
      </c>
      <c r="C1119" s="80" t="s">
        <v>1146</v>
      </c>
      <c r="D1119" s="81" t="str">
        <f>+"Torre de ángulo mayor tipo B"&amp;IF(MID(C1119,3,3)="220","C",IF(MID(C1119,3,3)="138","S",""))&amp;IF(MID(C1119,10,1)="D",2,1)&amp;" (65°)Tipo B"&amp;IF(MID(C1119,3,3)="220","C",IF(MID(C1119,3,3)="138","S",""))&amp;IF(MID(C1119,10,1)="D",2,1)&amp;RIGHT(C1119,2)</f>
        <v>Torre de ángulo mayor tipo BC1 (65°)Tipo BC1+3</v>
      </c>
      <c r="E1119" s="82" t="s">
        <v>44</v>
      </c>
      <c r="F1119" s="83">
        <v>0</v>
      </c>
      <c r="G1119" s="84">
        <f>VLOOKUP(C1119,'[10]Resumen Peso'!$B$1:$D$65536,3,0)*$C$14</f>
        <v>23854.804081483227</v>
      </c>
      <c r="H1119" s="91"/>
      <c r="I1119" s="86"/>
      <c r="J1119" s="87">
        <f>+VLOOKUP(C1119,'[10]Resumen Peso'!$B$1:$D$65536,3,0)</f>
        <v>14811.192358312801</v>
      </c>
      <c r="N1119" s="57"/>
      <c r="O1119" s="57"/>
      <c r="P1119" s="57"/>
      <c r="Q1119" s="57"/>
      <c r="R1119" s="57"/>
    </row>
    <row r="1120" spans="1:18" x14ac:dyDescent="0.2">
      <c r="A1120" s="78"/>
      <c r="B1120" s="79">
        <f t="shared" si="17"/>
        <v>1104</v>
      </c>
      <c r="C1120" s="80" t="s">
        <v>1147</v>
      </c>
      <c r="D1120" s="81" t="str">
        <f>+"Torre de anclaje, retención intermedia y terminal (15°) Tipo R"&amp;IF(MID(C1120,3,3)="220","C",IF(MID(C1120,3,3)="138","S",""))&amp;IF(MID(C1120,10,1)="D",2,1)&amp;RIGHT(C1120,2)</f>
        <v>Torre de anclaje, retención intermedia y terminal (15°) Tipo RC1-3</v>
      </c>
      <c r="E1120" s="82" t="s">
        <v>44</v>
      </c>
      <c r="F1120" s="83">
        <v>0</v>
      </c>
      <c r="G1120" s="84">
        <f>VLOOKUP(C1120,'[10]Resumen Peso'!$B$1:$D$65536,3,0)*$C$14</f>
        <v>24626.528292451425</v>
      </c>
      <c r="H1120" s="91"/>
      <c r="I1120" s="86"/>
      <c r="J1120" s="87">
        <f>+VLOOKUP(C1120,'[10]Resumen Peso'!$B$1:$D$65536,3,0)</f>
        <v>15290.34765538311</v>
      </c>
      <c r="N1120" s="57"/>
      <c r="O1120" s="57"/>
      <c r="P1120" s="57"/>
      <c r="Q1120" s="57"/>
      <c r="R1120" s="57"/>
    </row>
    <row r="1121" spans="1:18" x14ac:dyDescent="0.2">
      <c r="A1121" s="78"/>
      <c r="B1121" s="79">
        <f t="shared" si="17"/>
        <v>1105</v>
      </c>
      <c r="C1121" s="80" t="s">
        <v>1148</v>
      </c>
      <c r="D1121" s="81" t="str">
        <f>+"Torre de anclaje, retención intermedia y terminal (15°) Tipo R"&amp;IF(MID(C1121,3,3)="220","C",IF(MID(C1121,3,3)="138","S",""))&amp;IF(MID(C1121,10,1)="D",2,1)&amp;RIGHT(C1121,2)</f>
        <v>Torre de anclaje, retención intermedia y terminal (15°) Tipo RC1±0</v>
      </c>
      <c r="E1121" s="82" t="s">
        <v>44</v>
      </c>
      <c r="F1121" s="83">
        <v>0</v>
      </c>
      <c r="G1121" s="84">
        <f>VLOOKUP(C1121,'[10]Resumen Peso'!$B$1:$D$65536,3,0)*$C$14</f>
        <v>27454.323625921319</v>
      </c>
      <c r="H1121" s="91"/>
      <c r="I1121" s="86"/>
      <c r="J1121" s="87">
        <f>+VLOOKUP(C1121,'[10]Resumen Peso'!$B$1:$D$65536,3,0)</f>
        <v>17046.095490951069</v>
      </c>
      <c r="N1121" s="57"/>
      <c r="O1121" s="57"/>
      <c r="P1121" s="57"/>
      <c r="Q1121" s="57"/>
      <c r="R1121" s="57"/>
    </row>
    <row r="1122" spans="1:18" x14ac:dyDescent="0.2">
      <c r="A1122" s="78"/>
      <c r="B1122" s="79">
        <f t="shared" si="17"/>
        <v>1106</v>
      </c>
      <c r="C1122" s="80" t="s">
        <v>1149</v>
      </c>
      <c r="D1122" s="81" t="str">
        <f>+"Torre de anclaje, retención intermedia y terminal (15°) Tipo R"&amp;IF(MID(C1122,3,3)="220","C",IF(MID(C1122,3,3)="138","S",""))&amp;IF(MID(C1122,10,1)="D",2,1)&amp;RIGHT(C1122,2)</f>
        <v>Torre de anclaje, retención intermedia y terminal (15°) Tipo RC1+3</v>
      </c>
      <c r="E1122" s="82" t="s">
        <v>44</v>
      </c>
      <c r="F1122" s="83">
        <v>0</v>
      </c>
      <c r="G1122" s="84">
        <f>VLOOKUP(C1122,'[10]Resumen Peso'!$B$1:$D$65536,3,0)*$C$14</f>
        <v>30282.118959391213</v>
      </c>
      <c r="H1122" s="91"/>
      <c r="I1122" s="86"/>
      <c r="J1122" s="87">
        <f>+VLOOKUP(C1122,'[10]Resumen Peso'!$B$1:$D$65536,3,0)</f>
        <v>18801.843326519029</v>
      </c>
      <c r="N1122" s="57"/>
      <c r="O1122" s="57"/>
      <c r="P1122" s="57"/>
      <c r="Q1122" s="57"/>
      <c r="R1122" s="57"/>
    </row>
    <row r="1123" spans="1:18" x14ac:dyDescent="0.2">
      <c r="A1123" s="78"/>
      <c r="B1123" s="79">
        <f t="shared" si="17"/>
        <v>1107</v>
      </c>
      <c r="C1123" s="80" t="s">
        <v>1150</v>
      </c>
      <c r="D1123" s="81" t="str">
        <f>+"Torre de suspensión tipo S"&amp;IF(MID(C1123,3,3)="220","C",IF(MID(C1123,3,3)="138","S",""))&amp;IF(MID(C1123,10,1)="D",2,1)&amp;" (5°)Tipo S"&amp;IF(MID(C1123,3,3)="220","C",IF(MID(C1123,3,3)="138","S",""))&amp;IF(MID(C1123,10,1)="D",2,1)&amp;RIGHT(C1123,2)</f>
        <v>Torre de suspensión tipo SC1 (5°)Tipo SC1-6</v>
      </c>
      <c r="E1123" s="82" t="s">
        <v>44</v>
      </c>
      <c r="F1123" s="83">
        <v>0</v>
      </c>
      <c r="G1123" s="84">
        <f>VLOOKUP(C1123,'[10]Resumen Peso'!$B$1:$D$65536,3,0)*$C$14</f>
        <v>7442.6194289250107</v>
      </c>
      <c r="H1123" s="91"/>
      <c r="I1123" s="86"/>
      <c r="J1123" s="87">
        <f>+VLOOKUP(C1123,'[10]Resumen Peso'!$B$1:$D$65536,3,0)</f>
        <v>4621.0426895558239</v>
      </c>
      <c r="N1123" s="57"/>
      <c r="O1123" s="57"/>
      <c r="P1123" s="57"/>
      <c r="Q1123" s="57"/>
      <c r="R1123" s="57"/>
    </row>
    <row r="1124" spans="1:18" x14ac:dyDescent="0.2">
      <c r="A1124" s="78"/>
      <c r="B1124" s="79">
        <f t="shared" si="17"/>
        <v>1108</v>
      </c>
      <c r="C1124" s="80" t="s">
        <v>1151</v>
      </c>
      <c r="D1124" s="81" t="str">
        <f>+"Torre de suspensión tipo S"&amp;IF(MID(C1124,3,3)="220","C",IF(MID(C1124,3,3)="138","S",""))&amp;IF(MID(C1124,10,1)="D",2,1)&amp;" (5°)Tipo S"&amp;IF(MID(C1124,3,3)="220","C",IF(MID(C1124,3,3)="138","S",""))&amp;IF(MID(C1124,10,1)="D",2,1)&amp;RIGHT(C1124,2)</f>
        <v>Torre de suspensión tipo SC1 (5°)Tipo SC1-3</v>
      </c>
      <c r="E1124" s="82" t="s">
        <v>44</v>
      </c>
      <c r="F1124" s="83">
        <v>0</v>
      </c>
      <c r="G1124" s="84">
        <f>VLOOKUP(C1124,'[10]Resumen Peso'!$B$1:$D$65536,3,0)*$C$14</f>
        <v>8515.4294366979848</v>
      </c>
      <c r="H1124" s="91"/>
      <c r="I1124" s="86"/>
      <c r="J1124" s="87">
        <f>+VLOOKUP(C1124,'[10]Resumen Peso'!$B$1:$D$65536,3,0)</f>
        <v>5287.1389330954016</v>
      </c>
      <c r="N1124" s="57"/>
      <c r="O1124" s="57"/>
      <c r="P1124" s="57"/>
      <c r="Q1124" s="57"/>
      <c r="R1124" s="57"/>
    </row>
    <row r="1125" spans="1:18" x14ac:dyDescent="0.2">
      <c r="A1125" s="78"/>
      <c r="B1125" s="79">
        <f t="shared" si="17"/>
        <v>1109</v>
      </c>
      <c r="C1125" s="80" t="s">
        <v>1152</v>
      </c>
      <c r="D1125" s="81" t="str">
        <f>+"Torre de suspensión tipo S"&amp;IF(MID(C1125,3,3)="220","C",IF(MID(C1125,3,3)="138","S",""))&amp;IF(MID(C1125,10,1)="D",2,1)&amp;" (5°)Tipo S"&amp;IF(MID(C1125,3,3)="220","C",IF(MID(C1125,3,3)="138","S",""))&amp;IF(MID(C1125,10,1)="D",2,1)&amp;RIGHT(C1125,2)</f>
        <v>Torre de suspensión tipo SC1 (5°)Tipo SC1±0</v>
      </c>
      <c r="E1125" s="82" t="s">
        <v>44</v>
      </c>
      <c r="F1125" s="83">
        <v>0</v>
      </c>
      <c r="G1125" s="84">
        <f>VLOOKUP(C1125,'[10]Resumen Peso'!$B$1:$D$65536,3,0)*$C$14</f>
        <v>9578.6607836872718</v>
      </c>
      <c r="H1125" s="91"/>
      <c r="I1125" s="86"/>
      <c r="J1125" s="87">
        <f>+VLOOKUP(C1125,'[10]Resumen Peso'!$B$1:$D$65536,3,0)</f>
        <v>5947.2878887462339</v>
      </c>
      <c r="N1125" s="57"/>
      <c r="O1125" s="57"/>
      <c r="P1125" s="57"/>
      <c r="Q1125" s="57"/>
      <c r="R1125" s="57"/>
    </row>
    <row r="1126" spans="1:18" x14ac:dyDescent="0.2">
      <c r="A1126" s="78"/>
      <c r="B1126" s="79">
        <f t="shared" si="17"/>
        <v>1110</v>
      </c>
      <c r="C1126" s="80" t="s">
        <v>1153</v>
      </c>
      <c r="D1126" s="81" t="str">
        <f>+"Torre de suspensión tipo S"&amp;IF(MID(C1126,3,3)="220","C",IF(MID(C1126,3,3)="138","S",""))&amp;IF(MID(C1126,10,1)="D",2,1)&amp;" (5°)Tipo S"&amp;IF(MID(C1126,3,3)="220","C",IF(MID(C1126,3,3)="138","S",""))&amp;IF(MID(C1126,10,1)="D",2,1)&amp;RIGHT(C1126,2)</f>
        <v>Torre de suspensión tipo SC1 (5°)Tipo SC1+3</v>
      </c>
      <c r="E1126" s="82" t="s">
        <v>44</v>
      </c>
      <c r="F1126" s="83">
        <v>0</v>
      </c>
      <c r="G1126" s="84">
        <f>VLOOKUP(C1126,'[10]Resumen Peso'!$B$1:$D$65536,3,0)*$C$14</f>
        <v>10632.313469892873</v>
      </c>
      <c r="H1126" s="91"/>
      <c r="I1126" s="86"/>
      <c r="J1126" s="87">
        <f>+VLOOKUP(C1126,'[10]Resumen Peso'!$B$1:$D$65536,3,0)</f>
        <v>6601.4895565083198</v>
      </c>
      <c r="N1126" s="57"/>
      <c r="O1126" s="57"/>
      <c r="P1126" s="57"/>
      <c r="Q1126" s="57"/>
      <c r="R1126" s="57"/>
    </row>
    <row r="1127" spans="1:18" x14ac:dyDescent="0.2">
      <c r="A1127" s="78"/>
      <c r="B1127" s="79">
        <f t="shared" si="17"/>
        <v>1111</v>
      </c>
      <c r="C1127" s="80" t="s">
        <v>1154</v>
      </c>
      <c r="D1127" s="81" t="str">
        <f>+"Torre de suspensión tipo S"&amp;IF(MID(C1127,3,3)="220","C",IF(MID(C1127,3,3)="138","S",""))&amp;IF(MID(C1127,10,1)="D",2,1)&amp;" (5°)Tipo S"&amp;IF(MID(C1127,3,3)="220","C",IF(MID(C1127,3,3)="138","S",""))&amp;IF(MID(C1127,10,1)="D",2,1)&amp;RIGHT(C1127,2)</f>
        <v>Torre de suspensión tipo SC1 (5°)Tipo SC1+6</v>
      </c>
      <c r="E1127" s="82" t="s">
        <v>44</v>
      </c>
      <c r="F1127" s="83">
        <v>0</v>
      </c>
      <c r="G1127" s="84">
        <f>VLOOKUP(C1127,'[10]Resumen Peso'!$B$1:$D$65536,3,0)*$C$14</f>
        <v>11685.966156098471</v>
      </c>
      <c r="H1127" s="91"/>
      <c r="I1127" s="86"/>
      <c r="J1127" s="87">
        <f>+VLOOKUP(C1127,'[10]Resumen Peso'!$B$1:$D$65536,3,0)</f>
        <v>7255.6912242704047</v>
      </c>
      <c r="N1127" s="57"/>
      <c r="O1127" s="57"/>
      <c r="P1127" s="57"/>
      <c r="Q1127" s="57"/>
      <c r="R1127" s="57"/>
    </row>
    <row r="1128" spans="1:18" x14ac:dyDescent="0.2">
      <c r="A1128" s="78"/>
      <c r="B1128" s="79">
        <f t="shared" si="17"/>
        <v>1112</v>
      </c>
      <c r="C1128" s="80" t="s">
        <v>1155</v>
      </c>
      <c r="D1128" s="81" t="str">
        <f>+"Torre de ángulo menor tipo A"&amp;IF(MID(C1128,3,3)="220","C",IF(MID(C1128,3,3)="138","S",""))&amp;IF(MID(C1128,10,1)="D",2,1)&amp;" (30°)Tipo A"&amp;IF(MID(C1128,3,3)="220","C",IF(MID(C1128,3,3)="138","S",""))&amp;IF(MID(C1128,10,1)="D",2,1)&amp;RIGHT(C1128,2)</f>
        <v>Torre de ángulo menor tipo AC1 (30°)Tipo AC1-3</v>
      </c>
      <c r="E1128" s="82" t="s">
        <v>44</v>
      </c>
      <c r="F1128" s="83">
        <v>0</v>
      </c>
      <c r="G1128" s="84">
        <f>VLOOKUP(C1128,'[10]Resumen Peso'!$B$1:$D$65536,3,0)*$C$14</f>
        <v>13100.906769743189</v>
      </c>
      <c r="H1128" s="91"/>
      <c r="I1128" s="86"/>
      <c r="J1128" s="87">
        <f>+VLOOKUP(C1128,'[10]Resumen Peso'!$B$1:$D$65536,3,0)</f>
        <v>8134.2126966202213</v>
      </c>
      <c r="N1128" s="57"/>
      <c r="O1128" s="57"/>
      <c r="P1128" s="57"/>
      <c r="Q1128" s="57"/>
      <c r="R1128" s="57"/>
    </row>
    <row r="1129" spans="1:18" x14ac:dyDescent="0.2">
      <c r="A1129" s="78"/>
      <c r="B1129" s="79">
        <f t="shared" si="17"/>
        <v>1113</v>
      </c>
      <c r="C1129" s="80" t="s">
        <v>1156</v>
      </c>
      <c r="D1129" s="81" t="str">
        <f>+"Torre de ángulo menor tipo A"&amp;IF(MID(C1129,3,3)="220","C",IF(MID(C1129,3,3)="138","S",""))&amp;IF(MID(C1129,10,1)="D",2,1)&amp;" (30°)Tipo A"&amp;IF(MID(C1129,3,3)="220","C",IF(MID(C1129,3,3)="138","S",""))&amp;IF(MID(C1129,10,1)="D",2,1)&amp;RIGHT(C1129,2)</f>
        <v>Torre de ángulo menor tipo AC1 (30°)Tipo AC1±0</v>
      </c>
      <c r="E1129" s="82" t="s">
        <v>44</v>
      </c>
      <c r="F1129" s="83">
        <v>0</v>
      </c>
      <c r="G1129" s="84">
        <f>VLOOKUP(C1129,'[10]Resumen Peso'!$B$1:$D$65536,3,0)*$C$14</f>
        <v>14540.407069637278</v>
      </c>
      <c r="H1129" s="91"/>
      <c r="I1129" s="86"/>
      <c r="J1129" s="87">
        <f>+VLOOKUP(C1129,'[10]Resumen Peso'!$B$1:$D$65536,3,0)</f>
        <v>9027.9830151167826</v>
      </c>
      <c r="N1129" s="57"/>
      <c r="O1129" s="57"/>
      <c r="P1129" s="57"/>
      <c r="Q1129" s="57"/>
      <c r="R1129" s="57"/>
    </row>
    <row r="1130" spans="1:18" x14ac:dyDescent="0.2">
      <c r="A1130" s="78"/>
      <c r="B1130" s="79">
        <f t="shared" si="17"/>
        <v>1114</v>
      </c>
      <c r="C1130" s="80" t="s">
        <v>1157</v>
      </c>
      <c r="D1130" s="81" t="str">
        <f>+"Torre de ángulo menor tipo A"&amp;IF(MID(C1130,3,3)="220","C",IF(MID(C1130,3,3)="138","S",""))&amp;IF(MID(C1130,10,1)="D",2,1)&amp;" (30°)Tipo A"&amp;IF(MID(C1130,3,3)="220","C",IF(MID(C1130,3,3)="138","S",""))&amp;IF(MID(C1130,10,1)="D",2,1)&amp;RIGHT(C1130,2)</f>
        <v>Torre de ángulo menor tipo AC1 (30°)Tipo AC1+3</v>
      </c>
      <c r="E1130" s="82" t="s">
        <v>44</v>
      </c>
      <c r="F1130" s="83">
        <v>0</v>
      </c>
      <c r="G1130" s="84">
        <f>VLOOKUP(C1130,'[10]Resumen Peso'!$B$1:$D$65536,3,0)*$C$14</f>
        <v>15979.907369531369</v>
      </c>
      <c r="H1130" s="91"/>
      <c r="I1130" s="86"/>
      <c r="J1130" s="87">
        <f>+VLOOKUP(C1130,'[10]Resumen Peso'!$B$1:$D$65536,3,0)</f>
        <v>9921.7533336133438</v>
      </c>
      <c r="N1130" s="57"/>
      <c r="O1130" s="57"/>
      <c r="P1130" s="57"/>
      <c r="Q1130" s="57"/>
      <c r="R1130" s="57"/>
    </row>
    <row r="1131" spans="1:18" x14ac:dyDescent="0.2">
      <c r="A1131" s="78"/>
      <c r="B1131" s="79">
        <f t="shared" si="17"/>
        <v>1115</v>
      </c>
      <c r="C1131" s="80" t="s">
        <v>1158</v>
      </c>
      <c r="D1131" s="81" t="str">
        <f>+"Torre de ángulo mayor tipo B"&amp;IF(MID(C1131,3,3)="220","C",IF(MID(C1131,3,3)="138","S",""))&amp;IF(MID(C1131,10,1)="D",2,1)&amp;" (65°)Tipo B"&amp;IF(MID(C1131,3,3)="220","C",IF(MID(C1131,3,3)="138","S",""))&amp;IF(MID(C1131,10,1)="D",2,1)&amp;RIGHT(C1131,2)</f>
        <v>Torre de ángulo mayor tipo BC1 (65°)Tipo BC1-3</v>
      </c>
      <c r="E1131" s="82" t="s">
        <v>44</v>
      </c>
      <c r="F1131" s="83">
        <v>0</v>
      </c>
      <c r="G1131" s="84">
        <f>VLOOKUP(C1131,'[10]Resumen Peso'!$B$1:$D$65536,3,0)*$C$14</f>
        <v>17679.564632715414</v>
      </c>
      <c r="H1131" s="91"/>
      <c r="I1131" s="86"/>
      <c r="J1131" s="87">
        <f>+VLOOKUP(C1131,'[10]Resumen Peso'!$B$1:$D$65536,3,0)</f>
        <v>10977.052324216376</v>
      </c>
      <c r="N1131" s="57"/>
      <c r="O1131" s="57"/>
      <c r="P1131" s="57"/>
      <c r="Q1131" s="57"/>
      <c r="R1131" s="57"/>
    </row>
    <row r="1132" spans="1:18" x14ac:dyDescent="0.2">
      <c r="A1132" s="78"/>
      <c r="B1132" s="79">
        <f t="shared" si="17"/>
        <v>1116</v>
      </c>
      <c r="C1132" s="80" t="s">
        <v>1159</v>
      </c>
      <c r="D1132" s="81" t="str">
        <f>+"Torre de ángulo mayor tipo B"&amp;IF(MID(C1132,3,3)="220","C",IF(MID(C1132,3,3)="138","S",""))&amp;IF(MID(C1132,10,1)="D",2,1)&amp;" (65°)Tipo B"&amp;IF(MID(C1132,3,3)="220","C",IF(MID(C1132,3,3)="138","S",""))&amp;IF(MID(C1132,10,1)="D",2,1)&amp;RIGHT(C1132,2)</f>
        <v>Torre de ángulo mayor tipo BC1 (65°)Tipo BC1±0</v>
      </c>
      <c r="E1132" s="82" t="s">
        <v>44</v>
      </c>
      <c r="F1132" s="83">
        <v>0</v>
      </c>
      <c r="G1132" s="84">
        <f>VLOOKUP(C1132,'[10]Resumen Peso'!$B$1:$D$65536,3,0)*$C$14</f>
        <v>19687.711172288877</v>
      </c>
      <c r="H1132" s="91"/>
      <c r="I1132" s="86"/>
      <c r="J1132" s="87">
        <f>+VLOOKUP(C1132,'[10]Resumen Peso'!$B$1:$D$65536,3,0)</f>
        <v>12223.889002468124</v>
      </c>
      <c r="N1132" s="57"/>
      <c r="O1132" s="57"/>
      <c r="P1132" s="57"/>
      <c r="Q1132" s="57"/>
      <c r="R1132" s="57"/>
    </row>
    <row r="1133" spans="1:18" x14ac:dyDescent="0.2">
      <c r="A1133" s="78"/>
      <c r="B1133" s="79">
        <f t="shared" si="17"/>
        <v>1117</v>
      </c>
      <c r="C1133" s="80" t="s">
        <v>1160</v>
      </c>
      <c r="D1133" s="81" t="str">
        <f>+"Torre de ángulo mayor tipo B"&amp;IF(MID(C1133,3,3)="220","C",IF(MID(C1133,3,3)="138","S",""))&amp;IF(MID(C1133,10,1)="D",2,1)&amp;" (65°)Tipo B"&amp;IF(MID(C1133,3,3)="220","C",IF(MID(C1133,3,3)="138","S",""))&amp;IF(MID(C1133,10,1)="D",2,1)&amp;RIGHT(C1133,2)</f>
        <v>Torre de ángulo mayor tipo BC1 (65°)Tipo BC1+3</v>
      </c>
      <c r="E1133" s="82" t="s">
        <v>44</v>
      </c>
      <c r="F1133" s="83">
        <v>0</v>
      </c>
      <c r="G1133" s="84">
        <f>VLOOKUP(C1133,'[10]Resumen Peso'!$B$1:$D$65536,3,0)*$C$14</f>
        <v>22050.236512963544</v>
      </c>
      <c r="H1133" s="91"/>
      <c r="I1133" s="86"/>
      <c r="J1133" s="87">
        <f>+VLOOKUP(C1133,'[10]Resumen Peso'!$B$1:$D$65536,3,0)</f>
        <v>13690.7556827643</v>
      </c>
      <c r="N1133" s="57"/>
      <c r="O1133" s="57"/>
      <c r="P1133" s="57"/>
      <c r="Q1133" s="57"/>
      <c r="R1133" s="57"/>
    </row>
    <row r="1134" spans="1:18" x14ac:dyDescent="0.2">
      <c r="A1134" s="78"/>
      <c r="B1134" s="79">
        <f t="shared" si="17"/>
        <v>1118</v>
      </c>
      <c r="C1134" s="80" t="s">
        <v>1161</v>
      </c>
      <c r="D1134" s="81" t="str">
        <f>+"Torre de anclaje, retención intermedia y terminal (15°) Tipo R"&amp;IF(MID(C1134,3,3)="220","C",IF(MID(C1134,3,3)="138","S",""))&amp;IF(MID(C1134,10,1)="D",2,1)&amp;RIGHT(C1134,2)</f>
        <v>Torre de anclaje, retención intermedia y terminal (15°) Tipo RC1-3</v>
      </c>
      <c r="E1134" s="82" t="s">
        <v>44</v>
      </c>
      <c r="F1134" s="83">
        <v>0</v>
      </c>
      <c r="G1134" s="84">
        <f>VLOOKUP(C1134,'[10]Resumen Peso'!$B$1:$D$65536,3,0)*$C$14</f>
        <v>22763.581351869081</v>
      </c>
      <c r="H1134" s="91"/>
      <c r="I1134" s="86"/>
      <c r="J1134" s="87">
        <f>+VLOOKUP(C1134,'[10]Resumen Peso'!$B$1:$D$65536,3,0)</f>
        <v>14133.663852990725</v>
      </c>
      <c r="N1134" s="57"/>
      <c r="O1134" s="57"/>
      <c r="P1134" s="57"/>
      <c r="Q1134" s="57"/>
      <c r="R1134" s="57"/>
    </row>
    <row r="1135" spans="1:18" x14ac:dyDescent="0.2">
      <c r="A1135" s="78"/>
      <c r="B1135" s="79">
        <f t="shared" si="17"/>
        <v>1119</v>
      </c>
      <c r="C1135" s="80" t="s">
        <v>1162</v>
      </c>
      <c r="D1135" s="81" t="str">
        <f>+"Torre de anclaje, retención intermedia y terminal (15°) Tipo R"&amp;IF(MID(C1135,3,3)="220","C",IF(MID(C1135,3,3)="138","S",""))&amp;IF(MID(C1135,10,1)="D",2,1)&amp;RIGHT(C1135,2)</f>
        <v>Torre de anclaje, retención intermedia y terminal (15°) Tipo RC1±0</v>
      </c>
      <c r="E1135" s="82" t="s">
        <v>44</v>
      </c>
      <c r="F1135" s="83">
        <v>0</v>
      </c>
      <c r="G1135" s="84">
        <f>VLOOKUP(C1135,'[10]Resumen Peso'!$B$1:$D$65536,3,0)*$C$14</f>
        <v>25377.459701080359</v>
      </c>
      <c r="H1135" s="91"/>
      <c r="I1135" s="86"/>
      <c r="J1135" s="87">
        <f>+VLOOKUP(C1135,'[10]Resumen Peso'!$B$1:$D$65536,3,0)</f>
        <v>15756.59292418141</v>
      </c>
      <c r="N1135" s="57"/>
      <c r="O1135" s="57"/>
      <c r="P1135" s="57"/>
      <c r="Q1135" s="57"/>
      <c r="R1135" s="57"/>
    </row>
    <row r="1136" spans="1:18" x14ac:dyDescent="0.2">
      <c r="A1136" s="78"/>
      <c r="B1136" s="79">
        <f t="shared" si="17"/>
        <v>1120</v>
      </c>
      <c r="C1136" s="80" t="s">
        <v>1163</v>
      </c>
      <c r="D1136" s="81" t="str">
        <f>+"Torre de anclaje, retención intermedia y terminal (15°) Tipo R"&amp;IF(MID(C1136,3,3)="220","C",IF(MID(C1136,3,3)="138","S",""))&amp;IF(MID(C1136,10,1)="D",2,1)&amp;RIGHT(C1136,2)</f>
        <v>Torre de anclaje, retención intermedia y terminal (15°) Tipo RC1+3</v>
      </c>
      <c r="E1136" s="82" t="s">
        <v>44</v>
      </c>
      <c r="F1136" s="83">
        <v>0</v>
      </c>
      <c r="G1136" s="84">
        <f>VLOOKUP(C1136,'[10]Resumen Peso'!$B$1:$D$65536,3,0)*$C$14</f>
        <v>27991.338050291633</v>
      </c>
      <c r="H1136" s="91"/>
      <c r="I1136" s="86"/>
      <c r="J1136" s="87">
        <f>+VLOOKUP(C1136,'[10]Resumen Peso'!$B$1:$D$65536,3,0)</f>
        <v>17379.521995372095</v>
      </c>
      <c r="N1136" s="57"/>
      <c r="O1136" s="57"/>
      <c r="P1136" s="57"/>
      <c r="Q1136" s="57"/>
      <c r="R1136" s="57"/>
    </row>
    <row r="1137" spans="1:18" x14ac:dyDescent="0.2">
      <c r="A1137" s="78"/>
      <c r="B1137" s="79">
        <f t="shared" si="17"/>
        <v>1121</v>
      </c>
      <c r="C1137" s="80" t="s">
        <v>1164</v>
      </c>
      <c r="D1137" s="81" t="str">
        <f>+"Torre de suspensión tipo S"&amp;IF(MID(C1137,3,3)="220","C",IF(MID(C1137,3,3)="138","S",""))&amp;IF(MID(C1137,10,1)="D",2,1)&amp;" (5°)Tipo S"&amp;IF(MID(C1137,3,3)="220","C",IF(MID(C1137,3,3)="138","S",""))&amp;IF(MID(C1137,10,1)="D",2,1)&amp;RIGHT(C1137,2)</f>
        <v>Torre de suspensión tipo SC2 (5°)Tipo SC2-6</v>
      </c>
      <c r="E1137" s="82" t="s">
        <v>44</v>
      </c>
      <c r="F1137" s="83">
        <v>0</v>
      </c>
      <c r="G1137" s="84">
        <f>VLOOKUP(C1137,'[10]Resumen Peso'!$B$1:$D$65536,3,0)*$C$14</f>
        <v>13177.393571229248</v>
      </c>
      <c r="H1137" s="91"/>
      <c r="I1137" s="86"/>
      <c r="J1137" s="87">
        <f>+VLOOKUP(C1137,'[10]Resumen Peso'!$B$1:$D$65536,3,0)</f>
        <v>8181.702532454231</v>
      </c>
      <c r="N1137" s="57"/>
      <c r="O1137" s="57"/>
      <c r="P1137" s="57"/>
      <c r="Q1137" s="57"/>
      <c r="R1137" s="57"/>
    </row>
    <row r="1138" spans="1:18" x14ac:dyDescent="0.2">
      <c r="A1138" s="78"/>
      <c r="B1138" s="79">
        <f t="shared" si="17"/>
        <v>1122</v>
      </c>
      <c r="C1138" s="80" t="s">
        <v>1165</v>
      </c>
      <c r="D1138" s="81" t="str">
        <f>+"Torre de suspensión tipo S"&amp;IF(MID(C1138,3,3)="220","C",IF(MID(C1138,3,3)="138","S",""))&amp;IF(MID(C1138,10,1)="D",2,1)&amp;" (5°)Tipo S"&amp;IF(MID(C1138,3,3)="220","C",IF(MID(C1138,3,3)="138","S",""))&amp;IF(MID(C1138,10,1)="D",2,1)&amp;RIGHT(C1138,2)</f>
        <v>Torre de suspensión tipo SC2 (5°)Tipo SC2-3</v>
      </c>
      <c r="E1138" s="82" t="s">
        <v>44</v>
      </c>
      <c r="F1138" s="83">
        <v>0</v>
      </c>
      <c r="G1138" s="84">
        <f>VLOOKUP(C1138,'[10]Resumen Peso'!$B$1:$D$65536,3,0)*$C$14</f>
        <v>15076.837689604634</v>
      </c>
      <c r="H1138" s="91"/>
      <c r="I1138" s="86"/>
      <c r="J1138" s="87">
        <f>+VLOOKUP(C1138,'[10]Resumen Peso'!$B$1:$D$65536,3,0)</f>
        <v>9361.0470416368225</v>
      </c>
      <c r="N1138" s="57"/>
      <c r="O1138" s="57"/>
      <c r="P1138" s="57"/>
      <c r="Q1138" s="57"/>
      <c r="R1138" s="57"/>
    </row>
    <row r="1139" spans="1:18" x14ac:dyDescent="0.2">
      <c r="A1139" s="78"/>
      <c r="B1139" s="79">
        <f t="shared" si="17"/>
        <v>1123</v>
      </c>
      <c r="C1139" s="80" t="s">
        <v>1166</v>
      </c>
      <c r="D1139" s="81" t="str">
        <f>+"Torre de suspensión tipo S"&amp;IF(MID(C1139,3,3)="220","C",IF(MID(C1139,3,3)="138","S",""))&amp;IF(MID(C1139,10,1)="D",2,1)&amp;" (5°)Tipo S"&amp;IF(MID(C1139,3,3)="220","C",IF(MID(C1139,3,3)="138","S",""))&amp;IF(MID(C1139,10,1)="D",2,1)&amp;RIGHT(C1139,2)</f>
        <v>Torre de suspensión tipo SC2 (5°)Tipo SC2±0</v>
      </c>
      <c r="E1139" s="82" t="s">
        <v>44</v>
      </c>
      <c r="F1139" s="83">
        <v>0</v>
      </c>
      <c r="G1139" s="84">
        <f>VLOOKUP(C1139,'[10]Resumen Peso'!$B$1:$D$65536,3,0)*$C$14</f>
        <v>16959.322485494526</v>
      </c>
      <c r="H1139" s="91"/>
      <c r="I1139" s="86"/>
      <c r="J1139" s="87">
        <f>+VLOOKUP(C1139,'[10]Resumen Peso'!$B$1:$D$65536,3,0)</f>
        <v>10529.861689130285</v>
      </c>
      <c r="N1139" s="57"/>
      <c r="O1139" s="57"/>
      <c r="P1139" s="57"/>
      <c r="Q1139" s="57"/>
      <c r="R1139" s="57"/>
    </row>
    <row r="1140" spans="1:18" x14ac:dyDescent="0.2">
      <c r="A1140" s="78"/>
      <c r="B1140" s="79">
        <f t="shared" si="17"/>
        <v>1124</v>
      </c>
      <c r="C1140" s="80" t="s">
        <v>1167</v>
      </c>
      <c r="D1140" s="81" t="str">
        <f>+"Torre de suspensión tipo S"&amp;IF(MID(C1140,3,3)="220","C",IF(MID(C1140,3,3)="138","S",""))&amp;IF(MID(C1140,10,1)="D",2,1)&amp;" (5°)Tipo S"&amp;IF(MID(C1140,3,3)="220","C",IF(MID(C1140,3,3)="138","S",""))&amp;IF(MID(C1140,10,1)="D",2,1)&amp;RIGHT(C1140,2)</f>
        <v>Torre de suspensión tipo SC2 (5°)Tipo SC2+3</v>
      </c>
      <c r="E1140" s="82" t="s">
        <v>44</v>
      </c>
      <c r="F1140" s="83">
        <v>0</v>
      </c>
      <c r="G1140" s="84">
        <f>VLOOKUP(C1140,'[10]Resumen Peso'!$B$1:$D$65536,3,0)*$C$14</f>
        <v>18824.847958898925</v>
      </c>
      <c r="H1140" s="91"/>
      <c r="I1140" s="86"/>
      <c r="J1140" s="87">
        <f>+VLOOKUP(C1140,'[10]Resumen Peso'!$B$1:$D$65536,3,0)</f>
        <v>11688.146474934616</v>
      </c>
      <c r="N1140" s="57"/>
      <c r="O1140" s="57"/>
      <c r="P1140" s="57"/>
      <c r="Q1140" s="57"/>
      <c r="R1140" s="57"/>
    </row>
    <row r="1141" spans="1:18" x14ac:dyDescent="0.2">
      <c r="A1141" s="78"/>
      <c r="B1141" s="79">
        <f t="shared" si="17"/>
        <v>1125</v>
      </c>
      <c r="C1141" s="80" t="s">
        <v>1168</v>
      </c>
      <c r="D1141" s="81" t="str">
        <f>+"Torre de suspensión tipo S"&amp;IF(MID(C1141,3,3)="220","C",IF(MID(C1141,3,3)="138","S",""))&amp;IF(MID(C1141,10,1)="D",2,1)&amp;" (5°)Tipo S"&amp;IF(MID(C1141,3,3)="220","C",IF(MID(C1141,3,3)="138","S",""))&amp;IF(MID(C1141,10,1)="D",2,1)&amp;RIGHT(C1141,2)</f>
        <v>Torre de suspensión tipo SC2 (5°)Tipo SC2+6</v>
      </c>
      <c r="E1141" s="82" t="s">
        <v>44</v>
      </c>
      <c r="F1141" s="83">
        <v>0</v>
      </c>
      <c r="G1141" s="84">
        <f>VLOOKUP(C1141,'[10]Resumen Peso'!$B$1:$D$65536,3,0)*$C$14</f>
        <v>20690.373432303324</v>
      </c>
      <c r="H1141" s="91"/>
      <c r="I1141" s="86"/>
      <c r="J1141" s="87">
        <f>+VLOOKUP(C1141,'[10]Resumen Peso'!$B$1:$D$65536,3,0)</f>
        <v>12846.431260738947</v>
      </c>
      <c r="N1141" s="57"/>
      <c r="O1141" s="57"/>
      <c r="P1141" s="57"/>
      <c r="Q1141" s="57"/>
      <c r="R1141" s="57"/>
    </row>
    <row r="1142" spans="1:18" x14ac:dyDescent="0.2">
      <c r="A1142" s="78"/>
      <c r="B1142" s="79">
        <f t="shared" si="17"/>
        <v>1126</v>
      </c>
      <c r="C1142" s="80" t="s">
        <v>1169</v>
      </c>
      <c r="D1142" s="81" t="str">
        <f>+"Torre de ángulo menor tipo A"&amp;IF(MID(C1142,3,3)="220","C",IF(MID(C1142,3,3)="138","S",""))&amp;IF(MID(C1142,10,1)="D",2,1)&amp;" (30°)Tipo A"&amp;IF(MID(C1142,3,3)="220","C",IF(MID(C1142,3,3)="138","S",""))&amp;IF(MID(C1142,10,1)="D",2,1)&amp;RIGHT(C1142,2)</f>
        <v>Torre de ángulo menor tipo AC2 (30°)Tipo AC2-3</v>
      </c>
      <c r="E1142" s="82" t="s">
        <v>44</v>
      </c>
      <c r="F1142" s="83">
        <v>0</v>
      </c>
      <c r="G1142" s="84">
        <f>VLOOKUP(C1142,'[10]Resumen Peso'!$B$1:$D$65536,3,0)*$C$14</f>
        <v>23195.570631215603</v>
      </c>
      <c r="H1142" s="91"/>
      <c r="I1142" s="86"/>
      <c r="J1142" s="87">
        <f>+VLOOKUP(C1142,'[10]Resumen Peso'!$B$1:$D$65536,3,0)</f>
        <v>14401.881369733896</v>
      </c>
      <c r="N1142" s="57"/>
      <c r="O1142" s="57"/>
      <c r="P1142" s="57"/>
      <c r="Q1142" s="57"/>
      <c r="R1142" s="57"/>
    </row>
    <row r="1143" spans="1:18" x14ac:dyDescent="0.2">
      <c r="A1143" s="78"/>
      <c r="B1143" s="79">
        <f t="shared" si="17"/>
        <v>1127</v>
      </c>
      <c r="C1143" s="80" t="s">
        <v>1170</v>
      </c>
      <c r="D1143" s="81" t="str">
        <f>+"Torre de ángulo menor tipo A"&amp;IF(MID(C1143,3,3)="220","C",IF(MID(C1143,3,3)="138","S",""))&amp;IF(MID(C1143,10,1)="D",2,1)&amp;" (30°)Tipo A"&amp;IF(MID(C1143,3,3)="220","C",IF(MID(C1143,3,3)="138","S",""))&amp;IF(MID(C1143,10,1)="D",2,1)&amp;RIGHT(C1143,2)</f>
        <v>Torre de ángulo menor tipo AC2 (30°)Tipo AC2±0</v>
      </c>
      <c r="E1143" s="82" t="s">
        <v>44</v>
      </c>
      <c r="F1143" s="83">
        <v>0</v>
      </c>
      <c r="G1143" s="84">
        <f>VLOOKUP(C1143,'[10]Resumen Peso'!$B$1:$D$65536,3,0)*$C$14</f>
        <v>25744.251532980692</v>
      </c>
      <c r="H1143" s="91"/>
      <c r="I1143" s="86"/>
      <c r="J1143" s="87">
        <f>+VLOOKUP(C1143,'[10]Resumen Peso'!$B$1:$D$65536,3,0)</f>
        <v>15984.330044099772</v>
      </c>
      <c r="N1143" s="57"/>
      <c r="O1143" s="57"/>
      <c r="P1143" s="57"/>
      <c r="Q1143" s="57"/>
      <c r="R1143" s="57"/>
    </row>
    <row r="1144" spans="1:18" x14ac:dyDescent="0.2">
      <c r="A1144" s="78"/>
      <c r="B1144" s="79">
        <f t="shared" si="17"/>
        <v>1128</v>
      </c>
      <c r="C1144" s="80" t="s">
        <v>1171</v>
      </c>
      <c r="D1144" s="81" t="str">
        <f>+"Torre de ángulo menor tipo A"&amp;IF(MID(C1144,3,3)="220","C",IF(MID(C1144,3,3)="138","S",""))&amp;IF(MID(C1144,10,1)="D",2,1)&amp;" (30°)Tipo A"&amp;IF(MID(C1144,3,3)="220","C",IF(MID(C1144,3,3)="138","S",""))&amp;IF(MID(C1144,10,1)="D",2,1)&amp;RIGHT(C1144,2)</f>
        <v>Torre de ángulo menor tipo AC2 (30°)Tipo AC2+3</v>
      </c>
      <c r="E1144" s="82" t="s">
        <v>44</v>
      </c>
      <c r="F1144" s="83">
        <v>0</v>
      </c>
      <c r="G1144" s="84">
        <f>VLOOKUP(C1144,'[10]Resumen Peso'!$B$1:$D$65536,3,0)*$C$14</f>
        <v>28292.932434745777</v>
      </c>
      <c r="H1144" s="91"/>
      <c r="I1144" s="86"/>
      <c r="J1144" s="87">
        <f>+VLOOKUP(C1144,'[10]Resumen Peso'!$B$1:$D$65536,3,0)</f>
        <v>17566.778718465648</v>
      </c>
      <c r="N1144" s="57"/>
      <c r="O1144" s="57"/>
      <c r="P1144" s="57"/>
      <c r="Q1144" s="57"/>
      <c r="R1144" s="57"/>
    </row>
    <row r="1145" spans="1:18" x14ac:dyDescent="0.2">
      <c r="A1145" s="78"/>
      <c r="B1145" s="79">
        <f t="shared" si="17"/>
        <v>1129</v>
      </c>
      <c r="C1145" s="80" t="s">
        <v>1172</v>
      </c>
      <c r="D1145" s="81" t="str">
        <f>+"Torre de ángulo mayor tipo B"&amp;IF(MID(C1145,3,3)="220","C",IF(MID(C1145,3,3)="138","S",""))&amp;IF(MID(C1145,10,1)="D",2,1)&amp;" (65°)Tipo B"&amp;IF(MID(C1145,3,3)="220","C",IF(MID(C1145,3,3)="138","S",""))&amp;IF(MID(C1145,10,1)="D",2,1)&amp;RIGHT(C1145,2)</f>
        <v>Torre de ángulo mayor tipo BC2 (65°)Tipo BC2-3</v>
      </c>
      <c r="E1145" s="82" t="s">
        <v>44</v>
      </c>
      <c r="F1145" s="83">
        <v>0</v>
      </c>
      <c r="G1145" s="84">
        <f>VLOOKUP(C1145,'[10]Resumen Peso'!$B$1:$D$65536,3,0)*$C$14</f>
        <v>31302.229484938962</v>
      </c>
      <c r="H1145" s="91"/>
      <c r="I1145" s="86"/>
      <c r="J1145" s="87">
        <f>+VLOOKUP(C1145,'[10]Resumen Peso'!$B$1:$D$65536,3,0)</f>
        <v>19435.219025980561</v>
      </c>
      <c r="N1145" s="57"/>
      <c r="O1145" s="57"/>
      <c r="P1145" s="57"/>
      <c r="Q1145" s="57"/>
      <c r="R1145" s="57"/>
    </row>
    <row r="1146" spans="1:18" x14ac:dyDescent="0.2">
      <c r="A1146" s="78"/>
      <c r="B1146" s="79">
        <f t="shared" si="17"/>
        <v>1130</v>
      </c>
      <c r="C1146" s="80" t="s">
        <v>1173</v>
      </c>
      <c r="D1146" s="81" t="str">
        <f>+"Torre de ángulo mayor tipo B"&amp;IF(MID(C1146,3,3)="220","C",IF(MID(C1146,3,3)="138","S",""))&amp;IF(MID(C1146,10,1)="D",2,1)&amp;" (65°)Tipo B"&amp;IF(MID(C1146,3,3)="220","C",IF(MID(C1146,3,3)="138","S",""))&amp;IF(MID(C1146,10,1)="D",2,1)&amp;RIGHT(C1146,2)</f>
        <v>Torre de ángulo mayor tipo BC2 (65°)Tipo BC2±0</v>
      </c>
      <c r="E1146" s="82" t="s">
        <v>44</v>
      </c>
      <c r="F1146" s="83">
        <v>0</v>
      </c>
      <c r="G1146" s="84">
        <f>VLOOKUP(C1146,'[10]Resumen Peso'!$B$1:$D$65536,3,0)*$C$14</f>
        <v>34857.716575655861</v>
      </c>
      <c r="H1146" s="91"/>
      <c r="I1146" s="86"/>
      <c r="J1146" s="87">
        <f>+VLOOKUP(C1146,'[10]Resumen Peso'!$B$1:$D$65536,3,0)</f>
        <v>21642.782879711092</v>
      </c>
      <c r="N1146" s="57"/>
      <c r="O1146" s="57"/>
      <c r="P1146" s="57"/>
      <c r="Q1146" s="57"/>
      <c r="R1146" s="57"/>
    </row>
    <row r="1147" spans="1:18" x14ac:dyDescent="0.2">
      <c r="A1147" s="78"/>
      <c r="B1147" s="79">
        <f t="shared" si="17"/>
        <v>1131</v>
      </c>
      <c r="C1147" s="80" t="s">
        <v>1174</v>
      </c>
      <c r="D1147" s="81" t="str">
        <f>+"Torre de ángulo mayor tipo B"&amp;IF(MID(C1147,3,3)="220","C",IF(MID(C1147,3,3)="138","S",""))&amp;IF(MID(C1147,10,1)="D",2,1)&amp;" (65°)Tipo B"&amp;IF(MID(C1147,3,3)="220","C",IF(MID(C1147,3,3)="138","S",""))&amp;IF(MID(C1147,10,1)="D",2,1)&amp;RIGHT(C1147,2)</f>
        <v>Torre de ángulo mayor tipo BC2 (65°)Tipo BC2+3</v>
      </c>
      <c r="E1147" s="82" t="s">
        <v>44</v>
      </c>
      <c r="F1147" s="83">
        <v>0</v>
      </c>
      <c r="G1147" s="84">
        <f>VLOOKUP(C1147,'[10]Resumen Peso'!$B$1:$D$65536,3,0)*$C$14</f>
        <v>39040.64256473456</v>
      </c>
      <c r="H1147" s="91"/>
      <c r="I1147" s="86"/>
      <c r="J1147" s="87">
        <f>+VLOOKUP(C1147,'[10]Resumen Peso'!$B$1:$D$65536,3,0)</f>
        <v>24239.916825276425</v>
      </c>
      <c r="N1147" s="57"/>
      <c r="O1147" s="57"/>
      <c r="P1147" s="57"/>
      <c r="Q1147" s="57"/>
      <c r="R1147" s="57"/>
    </row>
    <row r="1148" spans="1:18" x14ac:dyDescent="0.2">
      <c r="A1148" s="78"/>
      <c r="B1148" s="79">
        <f t="shared" si="17"/>
        <v>1132</v>
      </c>
      <c r="C1148" s="80" t="s">
        <v>1175</v>
      </c>
      <c r="D1148" s="81" t="str">
        <f>+"Torre de anclaje, retención intermedia y terminal (15°) Tipo R"&amp;IF(MID(C1148,3,3)="220","C",IF(MID(C1148,3,3)="138","S",""))&amp;IF(MID(C1148,10,1)="D",2,1)&amp;RIGHT(C1148,2)</f>
        <v>Torre de anclaje, retención intermedia y terminal (15°) Tipo RC2-3</v>
      </c>
      <c r="E1148" s="82" t="s">
        <v>44</v>
      </c>
      <c r="F1148" s="83">
        <v>0</v>
      </c>
      <c r="G1148" s="84">
        <f>VLOOKUP(C1148,'[10]Resumen Peso'!$B$1:$D$65536,3,0)*$C$14</f>
        <v>40303.642209420301</v>
      </c>
      <c r="H1148" s="91"/>
      <c r="I1148" s="86"/>
      <c r="J1148" s="87">
        <f>+VLOOKUP(C1148,'[10]Resumen Peso'!$B$1:$D$65536,3,0)</f>
        <v>25024.099777356998</v>
      </c>
      <c r="N1148" s="57"/>
      <c r="O1148" s="57"/>
      <c r="P1148" s="57"/>
      <c r="Q1148" s="57"/>
      <c r="R1148" s="57"/>
    </row>
    <row r="1149" spans="1:18" x14ac:dyDescent="0.2">
      <c r="A1149" s="78"/>
      <c r="B1149" s="79">
        <f t="shared" si="17"/>
        <v>1133</v>
      </c>
      <c r="C1149" s="80" t="s">
        <v>1176</v>
      </c>
      <c r="D1149" s="81" t="str">
        <f>+"Torre de anclaje, retención intermedia y terminal (15°) Tipo R"&amp;IF(MID(C1149,3,3)="220","C",IF(MID(C1149,3,3)="138","S",""))&amp;IF(MID(C1149,10,1)="D",2,1)&amp;RIGHT(C1149,2)</f>
        <v>Torre de anclaje, retención intermedia y terminal (15°) Tipo RC2±0</v>
      </c>
      <c r="E1149" s="82" t="s">
        <v>44</v>
      </c>
      <c r="F1149" s="83">
        <v>0</v>
      </c>
      <c r="G1149" s="84">
        <f>VLOOKUP(C1149,'[10]Resumen Peso'!$B$1:$D$65536,3,0)*$C$14</f>
        <v>44931.596666020399</v>
      </c>
      <c r="H1149" s="91"/>
      <c r="I1149" s="86"/>
      <c r="J1149" s="87">
        <f>+VLOOKUP(C1149,'[10]Resumen Peso'!$B$1:$D$65536,3,0)</f>
        <v>27897.547131947598</v>
      </c>
      <c r="N1149" s="57"/>
      <c r="O1149" s="57"/>
      <c r="P1149" s="57"/>
      <c r="Q1149" s="57"/>
      <c r="R1149" s="57"/>
    </row>
    <row r="1150" spans="1:18" x14ac:dyDescent="0.2">
      <c r="A1150" s="78"/>
      <c r="B1150" s="79">
        <f t="shared" si="17"/>
        <v>1134</v>
      </c>
      <c r="C1150" s="80" t="s">
        <v>1177</v>
      </c>
      <c r="D1150" s="81" t="str">
        <f>+"Torre de anclaje, retención intermedia y terminal (15°) Tipo R"&amp;IF(MID(C1150,3,3)="220","C",IF(MID(C1150,3,3)="138","S",""))&amp;IF(MID(C1150,10,1)="D",2,1)&amp;RIGHT(C1150,2)</f>
        <v>Torre de anclaje, retención intermedia y terminal (15°) Tipo RC2+3</v>
      </c>
      <c r="E1150" s="82" t="s">
        <v>44</v>
      </c>
      <c r="F1150" s="83">
        <v>0</v>
      </c>
      <c r="G1150" s="84">
        <f>VLOOKUP(C1150,'[10]Resumen Peso'!$B$1:$D$65536,3,0)*$C$14</f>
        <v>49559.551122620498</v>
      </c>
      <c r="H1150" s="91"/>
      <c r="I1150" s="86"/>
      <c r="J1150" s="87">
        <f>+VLOOKUP(C1150,'[10]Resumen Peso'!$B$1:$D$65536,3,0)</f>
        <v>30770.994486538199</v>
      </c>
      <c r="N1150" s="57"/>
      <c r="O1150" s="57"/>
      <c r="P1150" s="57"/>
      <c r="Q1150" s="57"/>
      <c r="R1150" s="57"/>
    </row>
    <row r="1151" spans="1:18" x14ac:dyDescent="0.2">
      <c r="A1151" s="78"/>
      <c r="B1151" s="79">
        <f t="shared" si="17"/>
        <v>1135</v>
      </c>
      <c r="C1151" s="80" t="s">
        <v>1178</v>
      </c>
      <c r="D1151" s="81" t="str">
        <f>+"Torre de suspensión tipo S"&amp;IF(MID(C1151,3,3)="220","C",IF(MID(C1151,3,3)="138","S",""))&amp;IF(MID(C1151,10,1)="D",2,1)&amp;" (5°)Tipo S"&amp;IF(MID(C1151,3,3)="220","C",IF(MID(C1151,3,3)="138","S",""))&amp;IF(MID(C1151,10,1)="D",2,1)&amp;RIGHT(C1151,2)</f>
        <v>Torre de suspensión tipo SC2 (5°)Tipo SC2-6</v>
      </c>
      <c r="E1151" s="82" t="s">
        <v>44</v>
      </c>
      <c r="F1151" s="83">
        <v>0</v>
      </c>
      <c r="G1151" s="84">
        <f>VLOOKUP(C1151,'[10]Resumen Peso'!$B$1:$D$65536,3,0)*$C$14</f>
        <v>12357.520275334147</v>
      </c>
      <c r="H1151" s="91"/>
      <c r="I1151" s="86"/>
      <c r="J1151" s="87">
        <f>+VLOOKUP(C1151,'[10]Resumen Peso'!$B$1:$D$65536,3,0)</f>
        <v>7672.6519842515654</v>
      </c>
      <c r="N1151" s="57"/>
      <c r="O1151" s="57"/>
      <c r="P1151" s="57"/>
      <c r="Q1151" s="57"/>
      <c r="R1151" s="57"/>
    </row>
    <row r="1152" spans="1:18" x14ac:dyDescent="0.2">
      <c r="A1152" s="78"/>
      <c r="B1152" s="79">
        <f t="shared" si="17"/>
        <v>1136</v>
      </c>
      <c r="C1152" s="80" t="s">
        <v>1179</v>
      </c>
      <c r="D1152" s="81" t="str">
        <f>+"Torre de suspensión tipo S"&amp;IF(MID(C1152,3,3)="220","C",IF(MID(C1152,3,3)="138","S",""))&amp;IF(MID(C1152,10,1)="D",2,1)&amp;" (5°)Tipo S"&amp;IF(MID(C1152,3,3)="220","C",IF(MID(C1152,3,3)="138","S",""))&amp;IF(MID(C1152,10,1)="D",2,1)&amp;RIGHT(C1152,2)</f>
        <v>Torre de suspensión tipo SC2 (5°)Tipo SC2-3</v>
      </c>
      <c r="E1152" s="82" t="s">
        <v>44</v>
      </c>
      <c r="F1152" s="83">
        <v>0</v>
      </c>
      <c r="G1152" s="84">
        <f>VLOOKUP(C1152,'[10]Resumen Peso'!$B$1:$D$65536,3,0)*$C$14</f>
        <v>14138.784459166096</v>
      </c>
      <c r="H1152" s="91"/>
      <c r="I1152" s="86"/>
      <c r="J1152" s="87">
        <f>+VLOOKUP(C1152,'[10]Resumen Peso'!$B$1:$D$65536,3,0)</f>
        <v>8778.6198378373756</v>
      </c>
      <c r="N1152" s="57"/>
      <c r="O1152" s="57"/>
      <c r="P1152" s="57"/>
      <c r="Q1152" s="57"/>
      <c r="R1152" s="57"/>
    </row>
    <row r="1153" spans="1:18" x14ac:dyDescent="0.2">
      <c r="A1153" s="78"/>
      <c r="B1153" s="79">
        <f t="shared" si="17"/>
        <v>1137</v>
      </c>
      <c r="C1153" s="80" t="s">
        <v>1180</v>
      </c>
      <c r="D1153" s="81" t="str">
        <f>+"Torre de suspensión tipo S"&amp;IF(MID(C1153,3,3)="220","C",IF(MID(C1153,3,3)="138","S",""))&amp;IF(MID(C1153,10,1)="D",2,1)&amp;" (5°)Tipo S"&amp;IF(MID(C1153,3,3)="220","C",IF(MID(C1153,3,3)="138","S",""))&amp;IF(MID(C1153,10,1)="D",2,1)&amp;RIGHT(C1153,2)</f>
        <v>Torre de suspensión tipo SC2 (5°)Tipo SC2±0</v>
      </c>
      <c r="E1153" s="82" t="s">
        <v>44</v>
      </c>
      <c r="F1153" s="83">
        <v>0</v>
      </c>
      <c r="G1153" s="84">
        <f>VLOOKUP(C1153,'[10]Resumen Peso'!$B$1:$D$65536,3,0)*$C$14</f>
        <v>15904.144498499547</v>
      </c>
      <c r="H1153" s="91"/>
      <c r="I1153" s="86"/>
      <c r="J1153" s="87">
        <f>+VLOOKUP(C1153,'[10]Resumen Peso'!$B$1:$D$65536,3,0)</f>
        <v>9874.7129784447425</v>
      </c>
      <c r="N1153" s="57"/>
      <c r="O1153" s="57"/>
      <c r="P1153" s="57"/>
      <c r="Q1153" s="57"/>
      <c r="R1153" s="57"/>
    </row>
    <row r="1154" spans="1:18" x14ac:dyDescent="0.2">
      <c r="A1154" s="78"/>
      <c r="B1154" s="79">
        <f t="shared" si="17"/>
        <v>1138</v>
      </c>
      <c r="C1154" s="80" t="s">
        <v>1181</v>
      </c>
      <c r="D1154" s="81" t="str">
        <f>+"Torre de suspensión tipo S"&amp;IF(MID(C1154,3,3)="220","C",IF(MID(C1154,3,3)="138","S",""))&amp;IF(MID(C1154,10,1)="D",2,1)&amp;" (5°)Tipo S"&amp;IF(MID(C1154,3,3)="220","C",IF(MID(C1154,3,3)="138","S",""))&amp;IF(MID(C1154,10,1)="D",2,1)&amp;RIGHT(C1154,2)</f>
        <v>Torre de suspensión tipo SC2 (5°)Tipo SC2+3</v>
      </c>
      <c r="E1154" s="82" t="s">
        <v>44</v>
      </c>
      <c r="F1154" s="83">
        <v>0</v>
      </c>
      <c r="G1154" s="84">
        <f>VLOOKUP(C1154,'[10]Resumen Peso'!$B$1:$D$65536,3,0)*$C$14</f>
        <v>17653.600393334498</v>
      </c>
      <c r="H1154" s="91"/>
      <c r="I1154" s="86"/>
      <c r="J1154" s="87">
        <f>+VLOOKUP(C1154,'[10]Resumen Peso'!$B$1:$D$65536,3,0)</f>
        <v>10960.931406073665</v>
      </c>
      <c r="N1154" s="57"/>
      <c r="O1154" s="57"/>
      <c r="P1154" s="57"/>
      <c r="Q1154" s="57"/>
      <c r="R1154" s="57"/>
    </row>
    <row r="1155" spans="1:18" x14ac:dyDescent="0.2">
      <c r="A1155" s="78"/>
      <c r="B1155" s="79">
        <f t="shared" si="17"/>
        <v>1139</v>
      </c>
      <c r="C1155" s="80" t="s">
        <v>1182</v>
      </c>
      <c r="D1155" s="81" t="str">
        <f>+"Torre de suspensión tipo S"&amp;IF(MID(C1155,3,3)="220","C",IF(MID(C1155,3,3)="138","S",""))&amp;IF(MID(C1155,10,1)="D",2,1)&amp;" (5°)Tipo S"&amp;IF(MID(C1155,3,3)="220","C",IF(MID(C1155,3,3)="138","S",""))&amp;IF(MID(C1155,10,1)="D",2,1)&amp;RIGHT(C1155,2)</f>
        <v>Torre de suspensión tipo SC2 (5°)Tipo SC2+6</v>
      </c>
      <c r="E1155" s="82" t="s">
        <v>44</v>
      </c>
      <c r="F1155" s="83">
        <v>0</v>
      </c>
      <c r="G1155" s="84">
        <f>VLOOKUP(C1155,'[10]Resumen Peso'!$B$1:$D$65536,3,0)*$C$14</f>
        <v>19403.056288169446</v>
      </c>
      <c r="H1155" s="91"/>
      <c r="I1155" s="86"/>
      <c r="J1155" s="87">
        <f>+VLOOKUP(C1155,'[10]Resumen Peso'!$B$1:$D$65536,3,0)</f>
        <v>12047.149833702586</v>
      </c>
      <c r="N1155" s="57"/>
      <c r="O1155" s="57"/>
      <c r="P1155" s="57"/>
      <c r="Q1155" s="57"/>
      <c r="R1155" s="57"/>
    </row>
    <row r="1156" spans="1:18" x14ac:dyDescent="0.2">
      <c r="A1156" s="78"/>
      <c r="B1156" s="79">
        <f t="shared" si="17"/>
        <v>1140</v>
      </c>
      <c r="C1156" s="80" t="s">
        <v>1183</v>
      </c>
      <c r="D1156" s="81" t="str">
        <f>+"Torre de ángulo menor tipo A"&amp;IF(MID(C1156,3,3)="220","C",IF(MID(C1156,3,3)="138","S",""))&amp;IF(MID(C1156,10,1)="D",2,1)&amp;" (30°)Tipo A"&amp;IF(MID(C1156,3,3)="220","C",IF(MID(C1156,3,3)="138","S",""))&amp;IF(MID(C1156,10,1)="D",2,1)&amp;RIGHT(C1156,2)</f>
        <v>Torre de ángulo menor tipo AC2 (30°)Tipo AC2-3</v>
      </c>
      <c r="E1156" s="82" t="s">
        <v>44</v>
      </c>
      <c r="F1156" s="83">
        <v>0</v>
      </c>
      <c r="G1156" s="84">
        <f>VLOOKUP(C1156,'[10]Resumen Peso'!$B$1:$D$65536,3,0)*$C$14</f>
        <v>21752.384705198801</v>
      </c>
      <c r="H1156" s="91"/>
      <c r="I1156" s="86"/>
      <c r="J1156" s="87">
        <f>+VLOOKUP(C1156,'[10]Resumen Peso'!$B$1:$D$65536,3,0)</f>
        <v>13505.822685452486</v>
      </c>
      <c r="N1156" s="57"/>
      <c r="O1156" s="57"/>
      <c r="P1156" s="57"/>
      <c r="Q1156" s="57"/>
      <c r="R1156" s="57"/>
    </row>
    <row r="1157" spans="1:18" x14ac:dyDescent="0.2">
      <c r="A1157" s="78"/>
      <c r="B1157" s="79">
        <f t="shared" si="17"/>
        <v>1141</v>
      </c>
      <c r="C1157" s="80" t="s">
        <v>1184</v>
      </c>
      <c r="D1157" s="81" t="str">
        <f>+"Torre de ángulo menor tipo A"&amp;IF(MID(C1157,3,3)="220","C",IF(MID(C1157,3,3)="138","S",""))&amp;IF(MID(C1157,10,1)="D",2,1)&amp;" (30°)Tipo A"&amp;IF(MID(C1157,3,3)="220","C",IF(MID(C1157,3,3)="138","S",""))&amp;IF(MID(C1157,10,1)="D",2,1)&amp;RIGHT(C1157,2)</f>
        <v>Torre de ángulo menor tipo AC2 (30°)Tipo AC2±0</v>
      </c>
      <c r="E1157" s="82" t="s">
        <v>44</v>
      </c>
      <c r="F1157" s="83">
        <v>0</v>
      </c>
      <c r="G1157" s="84">
        <f>VLOOKUP(C1157,'[10]Resumen Peso'!$B$1:$D$65536,3,0)*$C$14</f>
        <v>24142.491348722309</v>
      </c>
      <c r="H1157" s="91"/>
      <c r="I1157" s="86"/>
      <c r="J1157" s="87">
        <f>+VLOOKUP(C1157,'[10]Resumen Peso'!$B$1:$D$65536,3,0)</f>
        <v>14989.814301279119</v>
      </c>
      <c r="N1157" s="57"/>
      <c r="O1157" s="57"/>
      <c r="P1157" s="57"/>
      <c r="Q1157" s="57"/>
      <c r="R1157" s="57"/>
    </row>
    <row r="1158" spans="1:18" x14ac:dyDescent="0.2">
      <c r="A1158" s="78"/>
      <c r="B1158" s="79">
        <f t="shared" si="17"/>
        <v>1142</v>
      </c>
      <c r="C1158" s="80" t="s">
        <v>1185</v>
      </c>
      <c r="D1158" s="81" t="str">
        <f>+"Torre de ángulo menor tipo A"&amp;IF(MID(C1158,3,3)="220","C",IF(MID(C1158,3,3)="138","S",""))&amp;IF(MID(C1158,10,1)="D",2,1)&amp;" (30°)Tipo A"&amp;IF(MID(C1158,3,3)="220","C",IF(MID(C1158,3,3)="138","S",""))&amp;IF(MID(C1158,10,1)="D",2,1)&amp;RIGHT(C1158,2)</f>
        <v>Torre de ángulo menor tipo AC2 (30°)Tipo AC2+3</v>
      </c>
      <c r="E1158" s="82" t="s">
        <v>44</v>
      </c>
      <c r="F1158" s="83">
        <v>0</v>
      </c>
      <c r="G1158" s="84">
        <f>VLOOKUP(C1158,'[10]Resumen Peso'!$B$1:$D$65536,3,0)*$C$14</f>
        <v>26532.597992245817</v>
      </c>
      <c r="H1158" s="91"/>
      <c r="I1158" s="86"/>
      <c r="J1158" s="87">
        <f>+VLOOKUP(C1158,'[10]Resumen Peso'!$B$1:$D$65536,3,0)</f>
        <v>16473.80591710575</v>
      </c>
      <c r="N1158" s="57"/>
      <c r="O1158" s="57"/>
      <c r="P1158" s="57"/>
      <c r="Q1158" s="57"/>
      <c r="R1158" s="57"/>
    </row>
    <row r="1159" spans="1:18" x14ac:dyDescent="0.2">
      <c r="A1159" s="78"/>
      <c r="B1159" s="79">
        <f t="shared" si="17"/>
        <v>1143</v>
      </c>
      <c r="C1159" s="80" t="s">
        <v>1186</v>
      </c>
      <c r="D1159" s="81" t="str">
        <f>+"Torre de ángulo mayor tipo B"&amp;IF(MID(C1159,3,3)="220","C",IF(MID(C1159,3,3)="138","S",""))&amp;IF(MID(C1159,10,1)="D",2,1)&amp;" (65°)Tipo B"&amp;IF(MID(C1159,3,3)="220","C",IF(MID(C1159,3,3)="138","S",""))&amp;IF(MID(C1159,10,1)="D",2,1)&amp;RIGHT(C1159,2)</f>
        <v>Torre de ángulo mayor tipo BC2 (65°)Tipo BC2-3</v>
      </c>
      <c r="E1159" s="82" t="s">
        <v>44</v>
      </c>
      <c r="F1159" s="83">
        <v>0</v>
      </c>
      <c r="G1159" s="84">
        <f>VLOOKUP(C1159,'[10]Resumen Peso'!$B$1:$D$65536,3,0)*$C$14</f>
        <v>29354.66209098067</v>
      </c>
      <c r="H1159" s="91"/>
      <c r="I1159" s="86"/>
      <c r="J1159" s="87">
        <f>+VLOOKUP(C1159,'[10]Resumen Peso'!$B$1:$D$65536,3,0)</f>
        <v>18225.995290410872</v>
      </c>
      <c r="N1159" s="57"/>
      <c r="O1159" s="57"/>
      <c r="P1159" s="57"/>
      <c r="Q1159" s="57"/>
      <c r="R1159" s="57"/>
    </row>
    <row r="1160" spans="1:18" x14ac:dyDescent="0.2">
      <c r="A1160" s="78"/>
      <c r="B1160" s="79">
        <f t="shared" si="17"/>
        <v>1144</v>
      </c>
      <c r="C1160" s="80" t="s">
        <v>1187</v>
      </c>
      <c r="D1160" s="81" t="str">
        <f>+"Torre de ángulo mayor tipo B"&amp;IF(MID(C1160,3,3)="220","C",IF(MID(C1160,3,3)="138","S",""))&amp;IF(MID(C1160,10,1)="D",2,1)&amp;" (65°)Tipo B"&amp;IF(MID(C1160,3,3)="220","C",IF(MID(C1160,3,3)="138","S",""))&amp;IF(MID(C1160,10,1)="D",2,1)&amp;RIGHT(C1160,2)</f>
        <v>Torre de ángulo mayor tipo BC2 (65°)Tipo BC2±0</v>
      </c>
      <c r="E1160" s="82" t="s">
        <v>44</v>
      </c>
      <c r="F1160" s="83">
        <v>0</v>
      </c>
      <c r="G1160" s="84">
        <f>VLOOKUP(C1160,'[10]Resumen Peso'!$B$1:$D$65536,3,0)*$C$14</f>
        <v>32688.93328617001</v>
      </c>
      <c r="H1160" s="91"/>
      <c r="I1160" s="86"/>
      <c r="J1160" s="87">
        <f>+VLOOKUP(C1160,'[10]Resumen Peso'!$B$1:$D$65536,3,0)</f>
        <v>20296.208563931927</v>
      </c>
      <c r="N1160" s="57"/>
      <c r="O1160" s="57"/>
      <c r="P1160" s="57"/>
      <c r="Q1160" s="57"/>
      <c r="R1160" s="57"/>
    </row>
    <row r="1161" spans="1:18" x14ac:dyDescent="0.2">
      <c r="A1161" s="78"/>
      <c r="B1161" s="79">
        <f t="shared" si="17"/>
        <v>1145</v>
      </c>
      <c r="C1161" s="80" t="s">
        <v>1188</v>
      </c>
      <c r="D1161" s="81" t="str">
        <f>+"Torre de ángulo mayor tipo B"&amp;IF(MID(C1161,3,3)="220","C",IF(MID(C1161,3,3)="138","S",""))&amp;IF(MID(C1161,10,1)="D",2,1)&amp;" (65°)Tipo B"&amp;IF(MID(C1161,3,3)="220","C",IF(MID(C1161,3,3)="138","S",""))&amp;IF(MID(C1161,10,1)="D",2,1)&amp;RIGHT(C1161,2)</f>
        <v>Torre de ángulo mayor tipo BC2 (65°)Tipo BC2+3</v>
      </c>
      <c r="E1161" s="82" t="s">
        <v>44</v>
      </c>
      <c r="F1161" s="83">
        <v>0</v>
      </c>
      <c r="G1161" s="84">
        <f>VLOOKUP(C1161,'[10]Resumen Peso'!$B$1:$D$65536,3,0)*$C$14</f>
        <v>36611.605280510412</v>
      </c>
      <c r="H1161" s="91"/>
      <c r="I1161" s="86"/>
      <c r="J1161" s="87">
        <f>+VLOOKUP(C1161,'[10]Resumen Peso'!$B$1:$D$65536,3,0)</f>
        <v>22731.75359160376</v>
      </c>
      <c r="N1161" s="57"/>
      <c r="O1161" s="57"/>
      <c r="P1161" s="57"/>
      <c r="Q1161" s="57"/>
      <c r="R1161" s="57"/>
    </row>
    <row r="1162" spans="1:18" x14ac:dyDescent="0.2">
      <c r="A1162" s="78"/>
      <c r="B1162" s="79">
        <f t="shared" si="17"/>
        <v>1146</v>
      </c>
      <c r="C1162" s="80" t="s">
        <v>1189</v>
      </c>
      <c r="D1162" s="81" t="str">
        <f>+"Torre de anclaje, retención intermedia y terminal (15°) Tipo R"&amp;IF(MID(C1162,3,3)="220","C",IF(MID(C1162,3,3)="138","S",""))&amp;IF(MID(C1162,10,1)="D",2,1)&amp;RIGHT(C1162,2)</f>
        <v>Torre de anclaje, retención intermedia y terminal (15°) Tipo RC2-3</v>
      </c>
      <c r="E1162" s="82" t="s">
        <v>44</v>
      </c>
      <c r="F1162" s="83">
        <v>0</v>
      </c>
      <c r="G1162" s="84">
        <f>VLOOKUP(C1162,'[10]Resumen Peso'!$B$1:$D$65536,3,0)*$C$14</f>
        <v>37796.023400268205</v>
      </c>
      <c r="H1162" s="91"/>
      <c r="I1162" s="86"/>
      <c r="J1162" s="87">
        <f>+VLOOKUP(C1162,'[10]Resumen Peso'!$B$1:$D$65536,3,0)</f>
        <v>23467.146116500702</v>
      </c>
      <c r="N1162" s="57"/>
      <c r="O1162" s="57"/>
      <c r="P1162" s="57"/>
      <c r="Q1162" s="57"/>
      <c r="R1162" s="57"/>
    </row>
    <row r="1163" spans="1:18" x14ac:dyDescent="0.2">
      <c r="A1163" s="78"/>
      <c r="B1163" s="79">
        <f t="shared" si="17"/>
        <v>1147</v>
      </c>
      <c r="C1163" s="80" t="s">
        <v>1190</v>
      </c>
      <c r="D1163" s="81" t="str">
        <f>+"Torre de anclaje, retención intermedia y terminal (15°) Tipo R"&amp;IF(MID(C1163,3,3)="220","C",IF(MID(C1163,3,3)="138","S",""))&amp;IF(MID(C1163,10,1)="D",2,1)&amp;RIGHT(C1163,2)</f>
        <v>Torre de anclaje, retención intermedia y terminal (15°) Tipo RC2±0</v>
      </c>
      <c r="E1163" s="82" t="s">
        <v>44</v>
      </c>
      <c r="F1163" s="83">
        <v>0</v>
      </c>
      <c r="G1163" s="84">
        <f>VLOOKUP(C1163,'[10]Resumen Peso'!$B$1:$D$65536,3,0)*$C$14</f>
        <v>42136.035005873135</v>
      </c>
      <c r="H1163" s="91"/>
      <c r="I1163" s="86"/>
      <c r="J1163" s="87">
        <f>+VLOOKUP(C1163,'[10]Resumen Peso'!$B$1:$D$65536,3,0)</f>
        <v>26161.812838908252</v>
      </c>
      <c r="N1163" s="57"/>
      <c r="O1163" s="57"/>
      <c r="P1163" s="57"/>
      <c r="Q1163" s="57"/>
      <c r="R1163" s="57"/>
    </row>
    <row r="1164" spans="1:18" x14ac:dyDescent="0.2">
      <c r="A1164" s="78"/>
      <c r="B1164" s="79">
        <f t="shared" si="17"/>
        <v>1148</v>
      </c>
      <c r="C1164" s="80" t="s">
        <v>1191</v>
      </c>
      <c r="D1164" s="81" t="str">
        <f>+"Torre de anclaje, retención intermedia y terminal (15°) Tipo R"&amp;IF(MID(C1164,3,3)="220","C",IF(MID(C1164,3,3)="138","S",""))&amp;IF(MID(C1164,10,1)="D",2,1)&amp;RIGHT(C1164,2)</f>
        <v>Torre de anclaje, retención intermedia y terminal (15°) Tipo RC2+3</v>
      </c>
      <c r="E1164" s="82" t="s">
        <v>44</v>
      </c>
      <c r="F1164" s="83">
        <v>0</v>
      </c>
      <c r="G1164" s="84">
        <f>VLOOKUP(C1164,'[10]Resumen Peso'!$B$1:$D$65536,3,0)*$C$14</f>
        <v>46476.046611478072</v>
      </c>
      <c r="H1164" s="91"/>
      <c r="I1164" s="86"/>
      <c r="J1164" s="87">
        <f>+VLOOKUP(C1164,'[10]Resumen Peso'!$B$1:$D$65536,3,0)</f>
        <v>28856.479561315802</v>
      </c>
      <c r="N1164" s="57"/>
      <c r="O1164" s="57"/>
      <c r="P1164" s="57"/>
      <c r="Q1164" s="57"/>
      <c r="R1164" s="57"/>
    </row>
    <row r="1165" spans="1:18" x14ac:dyDescent="0.2">
      <c r="A1165" s="78"/>
      <c r="B1165" s="79">
        <f t="shared" si="17"/>
        <v>1149</v>
      </c>
      <c r="C1165" s="80" t="s">
        <v>1192</v>
      </c>
      <c r="D1165" s="81" t="str">
        <f>+"Torre de suspensión tipo S"&amp;IF(MID(C1165,3,3)="220","C",IF(MID(C1165,3,3)="138","S",""))&amp;IF(MID(C1165,10,1)="D",2,1)&amp;" (5°)Tipo S"&amp;IF(MID(C1165,3,3)="220","C",IF(MID(C1165,3,3)="138","S",""))&amp;IF(MID(C1165,10,1)="D",2,1)&amp;RIGHT(C1165,2)</f>
        <v>Torre de suspensión tipo SC2 (5°)Tipo SC2-6</v>
      </c>
      <c r="E1165" s="82" t="s">
        <v>44</v>
      </c>
      <c r="F1165" s="83">
        <v>0</v>
      </c>
      <c r="G1165" s="84">
        <f>VLOOKUP(C1165,'[10]Resumen Peso'!$B$1:$D$65536,3,0)*$C$14</f>
        <v>11029.79343930605</v>
      </c>
      <c r="H1165" s="91"/>
      <c r="I1165" s="86"/>
      <c r="J1165" s="87">
        <f>+VLOOKUP(C1165,'[10]Resumen Peso'!$B$1:$D$65536,3,0)</f>
        <v>6848.2806123243945</v>
      </c>
      <c r="N1165" s="57"/>
      <c r="O1165" s="57"/>
      <c r="P1165" s="57"/>
      <c r="Q1165" s="57"/>
      <c r="R1165" s="57"/>
    </row>
    <row r="1166" spans="1:18" x14ac:dyDescent="0.2">
      <c r="A1166" s="78"/>
      <c r="B1166" s="79">
        <f t="shared" si="17"/>
        <v>1150</v>
      </c>
      <c r="C1166" s="80" t="s">
        <v>1193</v>
      </c>
      <c r="D1166" s="81" t="str">
        <f>+"Torre de suspensión tipo S"&amp;IF(MID(C1166,3,3)="220","C",IF(MID(C1166,3,3)="138","S",""))&amp;IF(MID(C1166,10,1)="D",2,1)&amp;" (5°)Tipo S"&amp;IF(MID(C1166,3,3)="220","C",IF(MID(C1166,3,3)="138","S",""))&amp;IF(MID(C1166,10,1)="D",2,1)&amp;RIGHT(C1166,2)</f>
        <v>Torre de suspensión tipo SC2 (5°)Tipo SC2-3</v>
      </c>
      <c r="E1166" s="82" t="s">
        <v>44</v>
      </c>
      <c r="F1166" s="83">
        <v>0</v>
      </c>
      <c r="G1166" s="84">
        <f>VLOOKUP(C1166,'[10]Resumen Peso'!$B$1:$D$65536,3,0)*$C$14</f>
        <v>12619.673574701515</v>
      </c>
      <c r="H1166" s="91"/>
      <c r="I1166" s="86"/>
      <c r="J1166" s="87">
        <f>+VLOOKUP(C1166,'[10]Resumen Peso'!$B$1:$D$65536,3,0)</f>
        <v>7835.4201600468296</v>
      </c>
      <c r="N1166" s="57"/>
      <c r="O1166" s="57"/>
      <c r="P1166" s="57"/>
      <c r="Q1166" s="57"/>
      <c r="R1166" s="57"/>
    </row>
    <row r="1167" spans="1:18" x14ac:dyDescent="0.2">
      <c r="A1167" s="78"/>
      <c r="B1167" s="79">
        <f t="shared" si="17"/>
        <v>1151</v>
      </c>
      <c r="C1167" s="80" t="s">
        <v>1194</v>
      </c>
      <c r="D1167" s="81" t="str">
        <f>+"Torre de suspensión tipo S"&amp;IF(MID(C1167,3,3)="220","C",IF(MID(C1167,3,3)="138","S",""))&amp;IF(MID(C1167,10,1)="D",2,1)&amp;" (5°)Tipo S"&amp;IF(MID(C1167,3,3)="220","C",IF(MID(C1167,3,3)="138","S",""))&amp;IF(MID(C1167,10,1)="D",2,1)&amp;RIGHT(C1167,2)</f>
        <v>Torre de suspensión tipo SC2 (5°)Tipo SC2±0</v>
      </c>
      <c r="E1167" s="82" t="s">
        <v>44</v>
      </c>
      <c r="F1167" s="83">
        <v>0</v>
      </c>
      <c r="G1167" s="84">
        <f>VLOOKUP(C1167,'[10]Resumen Peso'!$B$1:$D$65536,3,0)*$C$14</f>
        <v>14195.358351745237</v>
      </c>
      <c r="H1167" s="91"/>
      <c r="I1167" s="86"/>
      <c r="J1167" s="87">
        <f>+VLOOKUP(C1167,'[10]Resumen Peso'!$B$1:$D$65536,3,0)</f>
        <v>8813.7459618074572</v>
      </c>
      <c r="N1167" s="57"/>
      <c r="O1167" s="57"/>
      <c r="P1167" s="57"/>
      <c r="Q1167" s="57"/>
      <c r="R1167" s="57"/>
    </row>
    <row r="1168" spans="1:18" x14ac:dyDescent="0.2">
      <c r="A1168" s="78"/>
      <c r="B1168" s="79">
        <f t="shared" si="17"/>
        <v>1152</v>
      </c>
      <c r="C1168" s="80" t="s">
        <v>1195</v>
      </c>
      <c r="D1168" s="81" t="str">
        <f>+"Torre de suspensión tipo S"&amp;IF(MID(C1168,3,3)="220","C",IF(MID(C1168,3,3)="138","S",""))&amp;IF(MID(C1168,10,1)="D",2,1)&amp;" (5°)Tipo S"&amp;IF(MID(C1168,3,3)="220","C",IF(MID(C1168,3,3)="138","S",""))&amp;IF(MID(C1168,10,1)="D",2,1)&amp;RIGHT(C1168,2)</f>
        <v>Torre de suspensión tipo SC2 (5°)Tipo SC2+3</v>
      </c>
      <c r="E1168" s="82" t="s">
        <v>44</v>
      </c>
      <c r="F1168" s="83">
        <v>0</v>
      </c>
      <c r="G1168" s="84">
        <f>VLOOKUP(C1168,'[10]Resumen Peso'!$B$1:$D$65536,3,0)*$C$14</f>
        <v>15756.847770437214</v>
      </c>
      <c r="H1168" s="91"/>
      <c r="I1168" s="86"/>
      <c r="J1168" s="87">
        <f>+VLOOKUP(C1168,'[10]Resumen Peso'!$B$1:$D$65536,3,0)</f>
        <v>9783.2580176062784</v>
      </c>
      <c r="N1168" s="57"/>
      <c r="O1168" s="57"/>
      <c r="P1168" s="57"/>
      <c r="Q1168" s="57"/>
      <c r="R1168" s="57"/>
    </row>
    <row r="1169" spans="1:18" x14ac:dyDescent="0.2">
      <c r="A1169" s="78"/>
      <c r="B1169" s="79">
        <f t="shared" si="17"/>
        <v>1153</v>
      </c>
      <c r="C1169" s="80" t="s">
        <v>1196</v>
      </c>
      <c r="D1169" s="81" t="str">
        <f>+"Torre de suspensión tipo S"&amp;IF(MID(C1169,3,3)="220","C",IF(MID(C1169,3,3)="138","S",""))&amp;IF(MID(C1169,10,1)="D",2,1)&amp;" (5°)Tipo S"&amp;IF(MID(C1169,3,3)="220","C",IF(MID(C1169,3,3)="138","S",""))&amp;IF(MID(C1169,10,1)="D",2,1)&amp;RIGHT(C1169,2)</f>
        <v>Torre de suspensión tipo SC2 (5°)Tipo SC2+6</v>
      </c>
      <c r="E1169" s="82" t="s">
        <v>44</v>
      </c>
      <c r="F1169" s="83">
        <v>0</v>
      </c>
      <c r="G1169" s="84">
        <f>VLOOKUP(C1169,'[10]Resumen Peso'!$B$1:$D$65536,3,0)*$C$14</f>
        <v>17318.33718912919</v>
      </c>
      <c r="H1169" s="91"/>
      <c r="I1169" s="86"/>
      <c r="J1169" s="87">
        <f>+VLOOKUP(C1169,'[10]Resumen Peso'!$B$1:$D$65536,3,0)</f>
        <v>10752.770073405098</v>
      </c>
      <c r="N1169" s="57"/>
      <c r="O1169" s="57"/>
      <c r="P1169" s="57"/>
      <c r="Q1169" s="57"/>
      <c r="R1169" s="57"/>
    </row>
    <row r="1170" spans="1:18" x14ac:dyDescent="0.2">
      <c r="A1170" s="78"/>
      <c r="B1170" s="79">
        <f t="shared" ref="B1170:B1233" si="18">1+B1169</f>
        <v>1154</v>
      </c>
      <c r="C1170" s="80" t="s">
        <v>1197</v>
      </c>
      <c r="D1170" s="81" t="str">
        <f>+"Torre de ángulo menor tipo A"&amp;IF(MID(C1170,3,3)="220","C",IF(MID(C1170,3,3)="138","S",""))&amp;IF(MID(C1170,10,1)="D",2,1)&amp;" (30°)Tipo A"&amp;IF(MID(C1170,3,3)="220","C",IF(MID(C1170,3,3)="138","S",""))&amp;IF(MID(C1170,10,1)="D",2,1)&amp;RIGHT(C1170,2)</f>
        <v>Torre de ángulo menor tipo AC2 (30°)Tipo AC2-3</v>
      </c>
      <c r="E1170" s="82" t="s">
        <v>44</v>
      </c>
      <c r="F1170" s="83">
        <v>0</v>
      </c>
      <c r="G1170" s="84">
        <f>VLOOKUP(C1170,'[10]Resumen Peso'!$B$1:$D$65536,3,0)*$C$14</f>
        <v>19415.247134132293</v>
      </c>
      <c r="H1170" s="91"/>
      <c r="I1170" s="86"/>
      <c r="J1170" s="87">
        <f>+VLOOKUP(C1170,'[10]Resumen Peso'!$B$1:$D$65536,3,0)</f>
        <v>12054.718999391373</v>
      </c>
      <c r="N1170" s="57"/>
      <c r="O1170" s="57"/>
      <c r="P1170" s="57"/>
      <c r="Q1170" s="57"/>
      <c r="R1170" s="57"/>
    </row>
    <row r="1171" spans="1:18" x14ac:dyDescent="0.2">
      <c r="A1171" s="78"/>
      <c r="B1171" s="79">
        <f t="shared" si="18"/>
        <v>1155</v>
      </c>
      <c r="C1171" s="80" t="s">
        <v>1198</v>
      </c>
      <c r="D1171" s="81" t="str">
        <f>+"Torre de ángulo menor tipo A"&amp;IF(MID(C1171,3,3)="220","C",IF(MID(C1171,3,3)="138","S",""))&amp;IF(MID(C1171,10,1)="D",2,1)&amp;" (30°)Tipo A"&amp;IF(MID(C1171,3,3)="220","C",IF(MID(C1171,3,3)="138","S",""))&amp;IF(MID(C1171,10,1)="D",2,1)&amp;RIGHT(C1171,2)</f>
        <v>Torre de ángulo menor tipo AC2 (30°)Tipo AC2±0</v>
      </c>
      <c r="E1171" s="82" t="s">
        <v>44</v>
      </c>
      <c r="F1171" s="83">
        <v>0</v>
      </c>
      <c r="G1171" s="84">
        <f>VLOOKUP(C1171,'[10]Resumen Peso'!$B$1:$D$65536,3,0)*$C$14</f>
        <v>21548.553977949272</v>
      </c>
      <c r="H1171" s="91"/>
      <c r="I1171" s="86"/>
      <c r="J1171" s="87">
        <f>+VLOOKUP(C1171,'[10]Resumen Peso'!$B$1:$D$65536,3,0)</f>
        <v>13379.266370023721</v>
      </c>
      <c r="N1171" s="57"/>
      <c r="O1171" s="57"/>
      <c r="P1171" s="57"/>
      <c r="Q1171" s="57"/>
      <c r="R1171" s="57"/>
    </row>
    <row r="1172" spans="1:18" x14ac:dyDescent="0.2">
      <c r="A1172" s="78"/>
      <c r="B1172" s="79">
        <f t="shared" si="18"/>
        <v>1156</v>
      </c>
      <c r="C1172" s="80" t="s">
        <v>1199</v>
      </c>
      <c r="D1172" s="81" t="str">
        <f>+"Torre de ángulo menor tipo A"&amp;IF(MID(C1172,3,3)="220","C",IF(MID(C1172,3,3)="138","S",""))&amp;IF(MID(C1172,10,1)="D",2,1)&amp;" (30°)Tipo A"&amp;IF(MID(C1172,3,3)="220","C",IF(MID(C1172,3,3)="138","S",""))&amp;IF(MID(C1172,10,1)="D",2,1)&amp;RIGHT(C1172,2)</f>
        <v>Torre de ángulo menor tipo AC2 (30°)Tipo AC2+3</v>
      </c>
      <c r="E1172" s="82" t="s">
        <v>44</v>
      </c>
      <c r="F1172" s="83">
        <v>0</v>
      </c>
      <c r="G1172" s="84">
        <f>VLOOKUP(C1172,'[10]Resumen Peso'!$B$1:$D$65536,3,0)*$C$14</f>
        <v>23681.860821766248</v>
      </c>
      <c r="H1172" s="91"/>
      <c r="I1172" s="86"/>
      <c r="J1172" s="87">
        <f>+VLOOKUP(C1172,'[10]Resumen Peso'!$B$1:$D$65536,3,0)</f>
        <v>14703.813740656069</v>
      </c>
      <c r="N1172" s="57"/>
      <c r="O1172" s="57"/>
      <c r="P1172" s="57"/>
      <c r="Q1172" s="57"/>
      <c r="R1172" s="57"/>
    </row>
    <row r="1173" spans="1:18" x14ac:dyDescent="0.2">
      <c r="A1173" s="78"/>
      <c r="B1173" s="79">
        <f t="shared" si="18"/>
        <v>1157</v>
      </c>
      <c r="C1173" s="80" t="s">
        <v>1200</v>
      </c>
      <c r="D1173" s="81" t="str">
        <f>+"Torre de ángulo mayor tipo B"&amp;IF(MID(C1173,3,3)="220","C",IF(MID(C1173,3,3)="138","S",""))&amp;IF(MID(C1173,10,1)="D",2,1)&amp;" (65°)Tipo B"&amp;IF(MID(C1173,3,3)="220","C",IF(MID(C1173,3,3)="138","S",""))&amp;IF(MID(C1173,10,1)="D",2,1)&amp;RIGHT(C1173,2)</f>
        <v>Torre de ángulo mayor tipo BC2 (65°)Tipo BC2-3</v>
      </c>
      <c r="E1173" s="82" t="s">
        <v>44</v>
      </c>
      <c r="F1173" s="83">
        <v>0</v>
      </c>
      <c r="G1173" s="84">
        <f>VLOOKUP(C1173,'[10]Resumen Peso'!$B$1:$D$65536,3,0)*$C$14</f>
        <v>26200.714393356699</v>
      </c>
      <c r="H1173" s="91"/>
      <c r="I1173" s="86"/>
      <c r="J1173" s="87">
        <f>+VLOOKUP(C1173,'[10]Resumen Peso'!$B$1:$D$65536,3,0)</f>
        <v>16267.742945180884</v>
      </c>
      <c r="N1173" s="57"/>
      <c r="O1173" s="57"/>
      <c r="P1173" s="57"/>
      <c r="Q1173" s="57"/>
      <c r="R1173" s="57"/>
    </row>
    <row r="1174" spans="1:18" x14ac:dyDescent="0.2">
      <c r="A1174" s="78"/>
      <c r="B1174" s="79">
        <f t="shared" si="18"/>
        <v>1158</v>
      </c>
      <c r="C1174" s="80" t="s">
        <v>1201</v>
      </c>
      <c r="D1174" s="81" t="str">
        <f>+"Torre de ángulo mayor tipo B"&amp;IF(MID(C1174,3,3)="220","C",IF(MID(C1174,3,3)="138","S",""))&amp;IF(MID(C1174,10,1)="D",2,1)&amp;" (65°)Tipo B"&amp;IF(MID(C1174,3,3)="220","C",IF(MID(C1174,3,3)="138","S",""))&amp;IF(MID(C1174,10,1)="D",2,1)&amp;RIGHT(C1174,2)</f>
        <v>Torre de ángulo mayor tipo BC2 (65°)Tipo BC2±0</v>
      </c>
      <c r="E1174" s="82" t="s">
        <v>44</v>
      </c>
      <c r="F1174" s="83">
        <v>0</v>
      </c>
      <c r="G1174" s="84">
        <f>VLOOKUP(C1174,'[10]Resumen Peso'!$B$1:$D$65536,3,0)*$C$14</f>
        <v>29176.742086143317</v>
      </c>
      <c r="H1174" s="91"/>
      <c r="I1174" s="86"/>
      <c r="J1174" s="87">
        <f>+VLOOKUP(C1174,'[10]Resumen Peso'!$B$1:$D$65536,3,0)</f>
        <v>18115.526665012119</v>
      </c>
      <c r="N1174" s="57"/>
      <c r="O1174" s="57"/>
      <c r="P1174" s="57"/>
      <c r="Q1174" s="57"/>
      <c r="R1174" s="57"/>
    </row>
    <row r="1175" spans="1:18" x14ac:dyDescent="0.2">
      <c r="A1175" s="78"/>
      <c r="B1175" s="79">
        <f t="shared" si="18"/>
        <v>1159</v>
      </c>
      <c r="C1175" s="80" t="s">
        <v>1202</v>
      </c>
      <c r="D1175" s="81" t="str">
        <f>+"Torre de ángulo mayor tipo B"&amp;IF(MID(C1175,3,3)="220","C",IF(MID(C1175,3,3)="138","S",""))&amp;IF(MID(C1175,10,1)="D",2,1)&amp;" (65°)Tipo B"&amp;IF(MID(C1175,3,3)="220","C",IF(MID(C1175,3,3)="138","S",""))&amp;IF(MID(C1175,10,1)="D",2,1)&amp;RIGHT(C1175,2)</f>
        <v>Torre de ángulo mayor tipo BC2 (65°)Tipo BC2+3</v>
      </c>
      <c r="E1175" s="82" t="s">
        <v>44</v>
      </c>
      <c r="F1175" s="83">
        <v>0</v>
      </c>
      <c r="G1175" s="84">
        <f>VLOOKUP(C1175,'[10]Resumen Peso'!$B$1:$D$65536,3,0)*$C$14</f>
        <v>32677.951136480518</v>
      </c>
      <c r="H1175" s="91"/>
      <c r="I1175" s="86"/>
      <c r="J1175" s="87">
        <f>+VLOOKUP(C1175,'[10]Resumen Peso'!$B$1:$D$65536,3,0)</f>
        <v>20289.389864813576</v>
      </c>
      <c r="N1175" s="57"/>
      <c r="O1175" s="57"/>
      <c r="P1175" s="57"/>
      <c r="Q1175" s="57"/>
      <c r="R1175" s="57"/>
    </row>
    <row r="1176" spans="1:18" x14ac:dyDescent="0.2">
      <c r="A1176" s="78"/>
      <c r="B1176" s="79">
        <f t="shared" si="18"/>
        <v>1160</v>
      </c>
      <c r="C1176" s="80" t="s">
        <v>1203</v>
      </c>
      <c r="D1176" s="81" t="str">
        <f>+"Torre de anclaje, retención intermedia y terminal (15°) Tipo R"&amp;IF(MID(C1176,3,3)="220","C",IF(MID(C1176,3,3)="138","S",""))&amp;IF(MID(C1176,10,1)="D",2,1)&amp;RIGHT(C1176,2)</f>
        <v>Torre de anclaje, retención intermedia y terminal (15°) Tipo RC2-3</v>
      </c>
      <c r="E1176" s="82" t="s">
        <v>44</v>
      </c>
      <c r="F1176" s="83">
        <v>0</v>
      </c>
      <c r="G1176" s="84">
        <f>VLOOKUP(C1176,'[10]Resumen Peso'!$B$1:$D$65536,3,0)*$C$14</f>
        <v>33735.112032487741</v>
      </c>
      <c r="H1176" s="91"/>
      <c r="I1176" s="86"/>
      <c r="J1176" s="87">
        <f>+VLOOKUP(C1176,'[10]Resumen Peso'!$B$1:$D$65536,3,0)</f>
        <v>20945.769742466957</v>
      </c>
      <c r="N1176" s="57"/>
      <c r="O1176" s="57"/>
      <c r="P1176" s="57"/>
      <c r="Q1176" s="57"/>
      <c r="R1176" s="57"/>
    </row>
    <row r="1177" spans="1:18" x14ac:dyDescent="0.2">
      <c r="A1177" s="78"/>
      <c r="B1177" s="79">
        <f t="shared" si="18"/>
        <v>1161</v>
      </c>
      <c r="C1177" s="80" t="s">
        <v>1204</v>
      </c>
      <c r="D1177" s="81" t="str">
        <f>+"Torre de anclaje, retención intermedia y terminal (15°) Tipo R"&amp;IF(MID(C1177,3,3)="220","C",IF(MID(C1177,3,3)="138","S",""))&amp;IF(MID(C1177,10,1)="D",2,1)&amp;RIGHT(C1177,2)</f>
        <v>Torre de anclaje, retención intermedia y terminal (15°) Tipo RC2±0</v>
      </c>
      <c r="E1177" s="82" t="s">
        <v>44</v>
      </c>
      <c r="F1177" s="83">
        <v>0</v>
      </c>
      <c r="G1177" s="84">
        <f>VLOOKUP(C1177,'[10]Resumen Peso'!$B$1:$D$65536,3,0)*$C$14</f>
        <v>37608.820549038734</v>
      </c>
      <c r="H1177" s="91"/>
      <c r="I1177" s="86"/>
      <c r="J1177" s="87">
        <f>+VLOOKUP(C1177,'[10]Resumen Peso'!$B$1:$D$65536,3,0)</f>
        <v>23350.913871200621</v>
      </c>
      <c r="N1177" s="57"/>
      <c r="O1177" s="57"/>
      <c r="P1177" s="57"/>
      <c r="Q1177" s="57"/>
      <c r="R1177" s="57"/>
    </row>
    <row r="1178" spans="1:18" x14ac:dyDescent="0.2">
      <c r="A1178" s="78"/>
      <c r="B1178" s="79">
        <f t="shared" si="18"/>
        <v>1162</v>
      </c>
      <c r="C1178" s="80" t="s">
        <v>1205</v>
      </c>
      <c r="D1178" s="81" t="str">
        <f>+"Torre de anclaje, retención intermedia y terminal (15°) Tipo R"&amp;IF(MID(C1178,3,3)="220","C",IF(MID(C1178,3,3)="138","S",""))&amp;IF(MID(C1178,10,1)="D",2,1)&amp;RIGHT(C1178,2)</f>
        <v>Torre de anclaje, retención intermedia y terminal (15°) Tipo RC2+3</v>
      </c>
      <c r="E1178" s="82" t="s">
        <v>44</v>
      </c>
      <c r="F1178" s="83">
        <v>0</v>
      </c>
      <c r="G1178" s="84">
        <f>VLOOKUP(C1178,'[10]Resumen Peso'!$B$1:$D$65536,3,0)*$C$14</f>
        <v>41482.529065589719</v>
      </c>
      <c r="H1178" s="91"/>
      <c r="I1178" s="86"/>
      <c r="J1178" s="87">
        <f>+VLOOKUP(C1178,'[10]Resumen Peso'!$B$1:$D$65536,3,0)</f>
        <v>25756.057999934284</v>
      </c>
      <c r="N1178" s="57"/>
      <c r="O1178" s="57"/>
      <c r="P1178" s="57"/>
      <c r="Q1178" s="57"/>
      <c r="R1178" s="57"/>
    </row>
    <row r="1179" spans="1:18" x14ac:dyDescent="0.2">
      <c r="A1179" s="78"/>
      <c r="B1179" s="79">
        <f t="shared" si="18"/>
        <v>1163</v>
      </c>
      <c r="C1179" s="80" t="s">
        <v>1206</v>
      </c>
      <c r="D1179" s="81" t="str">
        <f>+"Torre de suspensión tipo S"&amp;IF(MID(C1179,3,3)="220","C",IF(MID(C1179,3,3)="138","S",""))&amp;IF(MID(C1179,10,1)="D",2,1)&amp;" (5°)Tipo S"&amp;IF(MID(C1179,3,3)="220","C",IF(MID(C1179,3,3)="138","S",""))&amp;IF(MID(C1179,10,1)="D",2,1)&amp;RIGHT(C1179,2)</f>
        <v>Torre de suspensión tipo SC2 (5°)Tipo SC2-6</v>
      </c>
      <c r="E1179" s="82" t="s">
        <v>44</v>
      </c>
      <c r="F1179" s="83">
        <v>0</v>
      </c>
      <c r="G1179" s="84">
        <f>VLOOKUP(C1179,'[10]Resumen Peso'!$B$1:$D$65536,3,0)*$C$14</f>
        <v>10161.581030948528</v>
      </c>
      <c r="H1179" s="91"/>
      <c r="I1179" s="86"/>
      <c r="J1179" s="87">
        <f>+VLOOKUP(C1179,'[10]Resumen Peso'!$B$1:$D$65536,3,0)</f>
        <v>6309.2168269278509</v>
      </c>
      <c r="N1179" s="57"/>
      <c r="O1179" s="57"/>
      <c r="P1179" s="57"/>
      <c r="Q1179" s="57"/>
      <c r="R1179" s="57"/>
    </row>
    <row r="1180" spans="1:18" x14ac:dyDescent="0.2">
      <c r="A1180" s="78"/>
      <c r="B1180" s="79">
        <f t="shared" si="18"/>
        <v>1164</v>
      </c>
      <c r="C1180" s="80" t="s">
        <v>1207</v>
      </c>
      <c r="D1180" s="81" t="str">
        <f>+"Torre de suspensión tipo S"&amp;IF(MID(C1180,3,3)="220","C",IF(MID(C1180,3,3)="138","S",""))&amp;IF(MID(C1180,10,1)="D",2,1)&amp;" (5°)Tipo S"&amp;IF(MID(C1180,3,3)="220","C",IF(MID(C1180,3,3)="138","S",""))&amp;IF(MID(C1180,10,1)="D",2,1)&amp;RIGHT(C1180,2)</f>
        <v>Torre de suspensión tipo SC2 (5°)Tipo SC2-3</v>
      </c>
      <c r="E1180" s="82" t="s">
        <v>44</v>
      </c>
      <c r="F1180" s="83">
        <v>0</v>
      </c>
      <c r="G1180" s="84">
        <f>VLOOKUP(C1180,'[10]Resumen Peso'!$B$1:$D$65536,3,0)*$C$14</f>
        <v>11626.313431805975</v>
      </c>
      <c r="H1180" s="91"/>
      <c r="I1180" s="86"/>
      <c r="J1180" s="87">
        <f>+VLOOKUP(C1180,'[10]Resumen Peso'!$B$1:$D$65536,3,0)</f>
        <v>7218.6534866651991</v>
      </c>
      <c r="N1180" s="57"/>
      <c r="O1180" s="57"/>
      <c r="P1180" s="57"/>
      <c r="Q1180" s="57"/>
      <c r="R1180" s="57"/>
    </row>
    <row r="1181" spans="1:18" x14ac:dyDescent="0.2">
      <c r="A1181" s="78"/>
      <c r="B1181" s="79">
        <f t="shared" si="18"/>
        <v>1165</v>
      </c>
      <c r="C1181" s="80" t="s">
        <v>1208</v>
      </c>
      <c r="D1181" s="81" t="str">
        <f>+"Torre de suspensión tipo S"&amp;IF(MID(C1181,3,3)="220","C",IF(MID(C1181,3,3)="138","S",""))&amp;IF(MID(C1181,10,1)="D",2,1)&amp;" (5°)Tipo S"&amp;IF(MID(C1181,3,3)="220","C",IF(MID(C1181,3,3)="138","S",""))&amp;IF(MID(C1181,10,1)="D",2,1)&amp;RIGHT(C1181,2)</f>
        <v>Torre de suspensión tipo SC2 (5°)Tipo SC2±0</v>
      </c>
      <c r="E1181" s="82" t="s">
        <v>44</v>
      </c>
      <c r="F1181" s="83">
        <v>0</v>
      </c>
      <c r="G1181" s="84">
        <f>VLOOKUP(C1181,'[10]Resumen Peso'!$B$1:$D$65536,3,0)*$C$14</f>
        <v>13077.967864798622</v>
      </c>
      <c r="H1181" s="91"/>
      <c r="I1181" s="86"/>
      <c r="J1181" s="87">
        <f>+VLOOKUP(C1181,'[10]Resumen Peso'!$B$1:$D$65536,3,0)</f>
        <v>8119.9701762263203</v>
      </c>
      <c r="N1181" s="57"/>
      <c r="O1181" s="57"/>
      <c r="P1181" s="57"/>
      <c r="Q1181" s="57"/>
      <c r="R1181" s="57"/>
    </row>
    <row r="1182" spans="1:18" x14ac:dyDescent="0.2">
      <c r="A1182" s="78"/>
      <c r="B1182" s="79">
        <f t="shared" si="18"/>
        <v>1166</v>
      </c>
      <c r="C1182" s="80" t="s">
        <v>1209</v>
      </c>
      <c r="D1182" s="81" t="str">
        <f>+"Torre de suspensión tipo S"&amp;IF(MID(C1182,3,3)="220","C",IF(MID(C1182,3,3)="138","S",""))&amp;IF(MID(C1182,10,1)="D",2,1)&amp;" (5°)Tipo S"&amp;IF(MID(C1182,3,3)="220","C",IF(MID(C1182,3,3)="138","S",""))&amp;IF(MID(C1182,10,1)="D",2,1)&amp;RIGHT(C1182,2)</f>
        <v>Torre de suspensión tipo SC2 (5°)Tipo SC2+3</v>
      </c>
      <c r="E1182" s="82" t="s">
        <v>44</v>
      </c>
      <c r="F1182" s="83">
        <v>0</v>
      </c>
      <c r="G1182" s="84">
        <f>VLOOKUP(C1182,'[10]Resumen Peso'!$B$1:$D$65536,3,0)*$C$14</f>
        <v>14516.544329926472</v>
      </c>
      <c r="H1182" s="91"/>
      <c r="I1182" s="86"/>
      <c r="J1182" s="87">
        <f>+VLOOKUP(C1182,'[10]Resumen Peso'!$B$1:$D$65536,3,0)</f>
        <v>9013.1668956112171</v>
      </c>
      <c r="N1182" s="57"/>
      <c r="O1182" s="57"/>
      <c r="P1182" s="57"/>
      <c r="Q1182" s="57"/>
      <c r="R1182" s="57"/>
    </row>
    <row r="1183" spans="1:18" x14ac:dyDescent="0.2">
      <c r="A1183" s="78"/>
      <c r="B1183" s="79">
        <f t="shared" si="18"/>
        <v>1167</v>
      </c>
      <c r="C1183" s="80" t="s">
        <v>1210</v>
      </c>
      <c r="D1183" s="81" t="str">
        <f>+"Torre de suspensión tipo S"&amp;IF(MID(C1183,3,3)="220","C",IF(MID(C1183,3,3)="138","S",""))&amp;IF(MID(C1183,10,1)="D",2,1)&amp;" (5°)Tipo S"&amp;IF(MID(C1183,3,3)="220","C",IF(MID(C1183,3,3)="138","S",""))&amp;IF(MID(C1183,10,1)="D",2,1)&amp;RIGHT(C1183,2)</f>
        <v>Torre de suspensión tipo SC2 (5°)Tipo SC2+6</v>
      </c>
      <c r="E1183" s="82" t="s">
        <v>44</v>
      </c>
      <c r="F1183" s="83">
        <v>0</v>
      </c>
      <c r="G1183" s="84">
        <f>VLOOKUP(C1183,'[10]Resumen Peso'!$B$1:$D$65536,3,0)*$C$14</f>
        <v>15955.120795054319</v>
      </c>
      <c r="H1183" s="91"/>
      <c r="I1183" s="86"/>
      <c r="J1183" s="87">
        <f>+VLOOKUP(C1183,'[10]Resumen Peso'!$B$1:$D$65536,3,0)</f>
        <v>9906.3636149961112</v>
      </c>
      <c r="N1183" s="57"/>
      <c r="O1183" s="57"/>
      <c r="P1183" s="57"/>
      <c r="Q1183" s="57"/>
      <c r="R1183" s="57"/>
    </row>
    <row r="1184" spans="1:18" x14ac:dyDescent="0.2">
      <c r="A1184" s="78"/>
      <c r="B1184" s="79">
        <f t="shared" si="18"/>
        <v>1168</v>
      </c>
      <c r="C1184" s="80" t="s">
        <v>1211</v>
      </c>
      <c r="D1184" s="81" t="str">
        <f>+"Torre de ángulo menor tipo A"&amp;IF(MID(C1184,3,3)="220","C",IF(MID(C1184,3,3)="138","S",""))&amp;IF(MID(C1184,10,1)="D",2,1)&amp;" (30°)Tipo A"&amp;IF(MID(C1184,3,3)="220","C",IF(MID(C1184,3,3)="138","S",""))&amp;IF(MID(C1184,10,1)="D",2,1)&amp;RIGHT(C1184,2)</f>
        <v>Torre de ángulo menor tipo AC2 (30°)Tipo AC2-3</v>
      </c>
      <c r="E1184" s="82" t="s">
        <v>44</v>
      </c>
      <c r="F1184" s="83">
        <v>0</v>
      </c>
      <c r="G1184" s="84">
        <f>VLOOKUP(C1184,'[10]Resumen Peso'!$B$1:$D$65536,3,0)*$C$14</f>
        <v>17886.972052106641</v>
      </c>
      <c r="H1184" s="91"/>
      <c r="I1184" s="86"/>
      <c r="J1184" s="87">
        <f>+VLOOKUP(C1184,'[10]Resumen Peso'!$B$1:$D$65536,3,0)</f>
        <v>11105.82936948791</v>
      </c>
      <c r="N1184" s="57"/>
      <c r="O1184" s="57"/>
      <c r="P1184" s="57"/>
      <c r="Q1184" s="57"/>
      <c r="R1184" s="57"/>
    </row>
    <row r="1185" spans="1:18" x14ac:dyDescent="0.2">
      <c r="A1185" s="78"/>
      <c r="B1185" s="79">
        <f t="shared" si="18"/>
        <v>1169</v>
      </c>
      <c r="C1185" s="80" t="s">
        <v>1212</v>
      </c>
      <c r="D1185" s="81" t="str">
        <f>+"Torre de ángulo menor tipo A"&amp;IF(MID(C1185,3,3)="220","C",IF(MID(C1185,3,3)="138","S",""))&amp;IF(MID(C1185,10,1)="D",2,1)&amp;" (30°)Tipo A"&amp;IF(MID(C1185,3,3)="220","C",IF(MID(C1185,3,3)="138","S",""))&amp;IF(MID(C1185,10,1)="D",2,1)&amp;RIGHT(C1185,2)</f>
        <v>Torre de ángulo menor tipo AC2 (30°)Tipo AC2±0</v>
      </c>
      <c r="E1185" s="82" t="s">
        <v>44</v>
      </c>
      <c r="F1185" s="83">
        <v>0</v>
      </c>
      <c r="G1185" s="84">
        <f>VLOOKUP(C1185,'[10]Resumen Peso'!$B$1:$D$65536,3,0)*$C$14</f>
        <v>19852.355218764307</v>
      </c>
      <c r="H1185" s="91"/>
      <c r="I1185" s="86"/>
      <c r="J1185" s="87">
        <f>+VLOOKUP(C1185,'[10]Resumen Peso'!$B$1:$D$65536,3,0)</f>
        <v>12326.114727511555</v>
      </c>
      <c r="N1185" s="57"/>
      <c r="O1185" s="57"/>
      <c r="P1185" s="57"/>
      <c r="Q1185" s="57"/>
      <c r="R1185" s="57"/>
    </row>
    <row r="1186" spans="1:18" x14ac:dyDescent="0.2">
      <c r="A1186" s="78"/>
      <c r="B1186" s="79">
        <f t="shared" si="18"/>
        <v>1170</v>
      </c>
      <c r="C1186" s="80" t="s">
        <v>1213</v>
      </c>
      <c r="D1186" s="81" t="str">
        <f>+"Torre de ángulo menor tipo A"&amp;IF(MID(C1186,3,3)="220","C",IF(MID(C1186,3,3)="138","S",""))&amp;IF(MID(C1186,10,1)="D",2,1)&amp;" (30°)Tipo A"&amp;IF(MID(C1186,3,3)="220","C",IF(MID(C1186,3,3)="138","S",""))&amp;IF(MID(C1186,10,1)="D",2,1)&amp;RIGHT(C1186,2)</f>
        <v>Torre de ángulo menor tipo AC2 (30°)Tipo AC2+3</v>
      </c>
      <c r="E1186" s="82" t="s">
        <v>44</v>
      </c>
      <c r="F1186" s="83">
        <v>0</v>
      </c>
      <c r="G1186" s="84">
        <f>VLOOKUP(C1186,'[10]Resumen Peso'!$B$1:$D$65536,3,0)*$C$14</f>
        <v>21817.738385421973</v>
      </c>
      <c r="H1186" s="91"/>
      <c r="I1186" s="86"/>
      <c r="J1186" s="87">
        <f>+VLOOKUP(C1186,'[10]Resumen Peso'!$B$1:$D$65536,3,0)</f>
        <v>13546.400085535199</v>
      </c>
      <c r="N1186" s="57"/>
      <c r="O1186" s="57"/>
      <c r="P1186" s="57"/>
      <c r="Q1186" s="57"/>
      <c r="R1186" s="57"/>
    </row>
    <row r="1187" spans="1:18" x14ac:dyDescent="0.2">
      <c r="A1187" s="78"/>
      <c r="B1187" s="79">
        <f t="shared" si="18"/>
        <v>1171</v>
      </c>
      <c r="C1187" s="80" t="s">
        <v>1214</v>
      </c>
      <c r="D1187" s="81" t="str">
        <f>+"Torre de ángulo mayor tipo B"&amp;IF(MID(C1187,3,3)="220","C",IF(MID(C1187,3,3)="138","S",""))&amp;IF(MID(C1187,10,1)="D",2,1)&amp;" (65°)Tipo B"&amp;IF(MID(C1187,3,3)="220","C",IF(MID(C1187,3,3)="138","S",""))&amp;IF(MID(C1187,10,1)="D",2,1)&amp;RIGHT(C1187,2)</f>
        <v>Torre de ángulo mayor tipo BC2 (65°)Tipo BC2-3</v>
      </c>
      <c r="E1187" s="82" t="s">
        <v>44</v>
      </c>
      <c r="F1187" s="83">
        <v>0</v>
      </c>
      <c r="G1187" s="84">
        <f>VLOOKUP(C1187,'[10]Resumen Peso'!$B$1:$D$65536,3,0)*$C$14</f>
        <v>24138.319891653769</v>
      </c>
      <c r="H1187" s="91"/>
      <c r="I1187" s="86"/>
      <c r="J1187" s="87">
        <f>+VLOOKUP(C1187,'[10]Resumen Peso'!$B$1:$D$65536,3,0)</f>
        <v>14987.224288263478</v>
      </c>
      <c r="N1187" s="57"/>
      <c r="O1187" s="57"/>
      <c r="P1187" s="57"/>
      <c r="Q1187" s="57"/>
      <c r="R1187" s="57"/>
    </row>
    <row r="1188" spans="1:18" x14ac:dyDescent="0.2">
      <c r="A1188" s="78"/>
      <c r="B1188" s="79">
        <f t="shared" si="18"/>
        <v>1172</v>
      </c>
      <c r="C1188" s="80" t="s">
        <v>1215</v>
      </c>
      <c r="D1188" s="81" t="str">
        <f>+"Torre de ángulo mayor tipo B"&amp;IF(MID(C1188,3,3)="220","C",IF(MID(C1188,3,3)="138","S",""))&amp;IF(MID(C1188,10,1)="D",2,1)&amp;" (65°)Tipo B"&amp;IF(MID(C1188,3,3)="220","C",IF(MID(C1188,3,3)="138","S",""))&amp;IF(MID(C1188,10,1)="D",2,1)&amp;RIGHT(C1188,2)</f>
        <v>Torre de ángulo mayor tipo BC2 (65°)Tipo BC2±0</v>
      </c>
      <c r="E1188" s="82" t="s">
        <v>44</v>
      </c>
      <c r="F1188" s="83">
        <v>0</v>
      </c>
      <c r="G1188" s="84">
        <f>VLOOKUP(C1188,'[10]Resumen Peso'!$B$1:$D$65536,3,0)*$C$14</f>
        <v>26880.088966206873</v>
      </c>
      <c r="H1188" s="91"/>
      <c r="I1188" s="86"/>
      <c r="J1188" s="87">
        <f>+VLOOKUP(C1188,'[10]Resumen Peso'!$B$1:$D$65536,3,0)</f>
        <v>16689.559341050644</v>
      </c>
      <c r="N1188" s="57"/>
      <c r="O1188" s="57"/>
      <c r="P1188" s="57"/>
      <c r="Q1188" s="57"/>
      <c r="R1188" s="57"/>
    </row>
    <row r="1189" spans="1:18" x14ac:dyDescent="0.2">
      <c r="A1189" s="78"/>
      <c r="B1189" s="79">
        <f t="shared" si="18"/>
        <v>1173</v>
      </c>
      <c r="C1189" s="80" t="s">
        <v>1216</v>
      </c>
      <c r="D1189" s="81" t="str">
        <f>+"Torre de ángulo mayor tipo B"&amp;IF(MID(C1189,3,3)="220","C",IF(MID(C1189,3,3)="138","S",""))&amp;IF(MID(C1189,10,1)="D",2,1)&amp;" (65°)Tipo B"&amp;IF(MID(C1189,3,3)="220","C",IF(MID(C1189,3,3)="138","S",""))&amp;IF(MID(C1189,10,1)="D",2,1)&amp;RIGHT(C1189,2)</f>
        <v>Torre de ángulo mayor tipo BC2 (65°)Tipo BC2+3</v>
      </c>
      <c r="E1189" s="82" t="s">
        <v>44</v>
      </c>
      <c r="F1189" s="83">
        <v>0</v>
      </c>
      <c r="G1189" s="84">
        <f>VLOOKUP(C1189,'[10]Resumen Peso'!$B$1:$D$65536,3,0)*$C$14</f>
        <v>30105.6996421517</v>
      </c>
      <c r="H1189" s="91"/>
      <c r="I1189" s="86"/>
      <c r="J1189" s="87">
        <f>+VLOOKUP(C1189,'[10]Resumen Peso'!$B$1:$D$65536,3,0)</f>
        <v>18692.306461976725</v>
      </c>
      <c r="N1189" s="57"/>
      <c r="O1189" s="57"/>
      <c r="P1189" s="57"/>
      <c r="Q1189" s="57"/>
      <c r="R1189" s="57"/>
    </row>
    <row r="1190" spans="1:18" x14ac:dyDescent="0.2">
      <c r="A1190" s="78"/>
      <c r="B1190" s="79">
        <f t="shared" si="18"/>
        <v>1174</v>
      </c>
      <c r="C1190" s="80" t="s">
        <v>1217</v>
      </c>
      <c r="D1190" s="81" t="str">
        <f>+"Torre de anclaje, retención intermedia y terminal (15°) Tipo R"&amp;IF(MID(C1190,3,3)="220","C",IF(MID(C1190,3,3)="138","S",""))&amp;IF(MID(C1190,10,1)="D",2,1)&amp;RIGHT(C1190,2)</f>
        <v>Torre de anclaje, retención intermedia y terminal (15°) Tipo RC2-3</v>
      </c>
      <c r="E1190" s="82" t="s">
        <v>44</v>
      </c>
      <c r="F1190" s="83">
        <v>0</v>
      </c>
      <c r="G1190" s="84">
        <f>VLOOKUP(C1190,'[10]Resumen Peso'!$B$1:$D$65536,3,0)*$C$14</f>
        <v>31079.645905664271</v>
      </c>
      <c r="H1190" s="91"/>
      <c r="I1190" s="86"/>
      <c r="J1190" s="87">
        <f>+VLOOKUP(C1190,'[10]Resumen Peso'!$B$1:$D$65536,3,0)</f>
        <v>19297.01926558101</v>
      </c>
      <c r="N1190" s="57"/>
      <c r="O1190" s="57"/>
      <c r="P1190" s="57"/>
      <c r="Q1190" s="57"/>
      <c r="R1190" s="57"/>
    </row>
    <row r="1191" spans="1:18" x14ac:dyDescent="0.2">
      <c r="A1191" s="78"/>
      <c r="B1191" s="79">
        <f t="shared" si="18"/>
        <v>1175</v>
      </c>
      <c r="C1191" s="80" t="s">
        <v>1218</v>
      </c>
      <c r="D1191" s="81" t="str">
        <f>+"Torre de anclaje, retención intermedia y terminal (15°) Tipo R"&amp;IF(MID(C1191,3,3)="220","C",IF(MID(C1191,3,3)="138","S",""))&amp;IF(MID(C1191,10,1)="D",2,1)&amp;RIGHT(C1191,2)</f>
        <v>Torre de anclaje, retención intermedia y terminal (15°) Tipo RC2±0</v>
      </c>
      <c r="E1191" s="82" t="s">
        <v>44</v>
      </c>
      <c r="F1191" s="83">
        <v>0</v>
      </c>
      <c r="G1191" s="84">
        <f>VLOOKUP(C1191,'[10]Resumen Peso'!$B$1:$D$65536,3,0)*$C$14</f>
        <v>34648.434677440659</v>
      </c>
      <c r="H1191" s="91"/>
      <c r="I1191" s="86"/>
      <c r="J1191" s="87">
        <f>+VLOOKUP(C1191,'[10]Resumen Peso'!$B$1:$D$65536,3,0)</f>
        <v>21512.841990614281</v>
      </c>
      <c r="N1191" s="57"/>
      <c r="O1191" s="57"/>
      <c r="P1191" s="57"/>
      <c r="Q1191" s="57"/>
      <c r="R1191" s="57"/>
    </row>
    <row r="1192" spans="1:18" x14ac:dyDescent="0.2">
      <c r="A1192" s="78"/>
      <c r="B1192" s="79">
        <f t="shared" si="18"/>
        <v>1176</v>
      </c>
      <c r="C1192" s="80" t="s">
        <v>1219</v>
      </c>
      <c r="D1192" s="81" t="str">
        <f>+"Torre de anclaje, retención intermedia y terminal (15°) Tipo R"&amp;IF(MID(C1192,3,3)="220","C",IF(MID(C1192,3,3)="138","S",""))&amp;IF(MID(C1192,10,1)="D",2,1)&amp;RIGHT(C1192,2)</f>
        <v>Torre de anclaje, retención intermedia y terminal (15°) Tipo RC2+3</v>
      </c>
      <c r="E1192" s="82" t="s">
        <v>44</v>
      </c>
      <c r="F1192" s="83">
        <v>0</v>
      </c>
      <c r="G1192" s="84">
        <f>VLOOKUP(C1192,'[10]Resumen Peso'!$B$1:$D$65536,3,0)*$C$14</f>
        <v>38217.223449217046</v>
      </c>
      <c r="H1192" s="91"/>
      <c r="I1192" s="86"/>
      <c r="J1192" s="87">
        <f>+VLOOKUP(C1192,'[10]Resumen Peso'!$B$1:$D$65536,3,0)</f>
        <v>23728.664715647552</v>
      </c>
      <c r="N1192" s="57"/>
      <c r="O1192" s="57"/>
      <c r="P1192" s="57"/>
      <c r="Q1192" s="57"/>
      <c r="R1192" s="57"/>
    </row>
    <row r="1193" spans="1:18" x14ac:dyDescent="0.2">
      <c r="A1193" s="78"/>
      <c r="B1193" s="79">
        <f t="shared" si="18"/>
        <v>1177</v>
      </c>
      <c r="C1193" s="80" t="s">
        <v>1220</v>
      </c>
      <c r="D1193" s="81" t="str">
        <f>+"Torre de suspensión tipo S"&amp;IF(MID(C1193,3,3)="220","C",IF(MID(C1193,3,3)="138","S",""))&amp;IF(MID(C1193,10,1)="D",2,1)&amp;" (5°)Tipo S"&amp;IF(MID(C1193,3,3)="220","C",IF(MID(C1193,3,3)="138","S",""))&amp;IF(MID(C1193,10,1)="D",2,1)&amp;RIGHT(C1193,2)</f>
        <v>Torre de suspensión tipo SC1 (5°)Tipo SC1-6</v>
      </c>
      <c r="E1193" s="82" t="s">
        <v>44</v>
      </c>
      <c r="F1193" s="83">
        <v>0</v>
      </c>
      <c r="G1193" s="84">
        <f>VLOOKUP(C1193,'[10]Resumen Peso'!$B$1:$D$65536,3,0)*$C$14</f>
        <v>9628.8647403163777</v>
      </c>
      <c r="H1193" s="91"/>
      <c r="I1193" s="86"/>
      <c r="J1193" s="87">
        <f>+VLOOKUP(C1193,'[10]Resumen Peso'!$B$1:$D$65536,3,0)</f>
        <v>5978.4589877098706</v>
      </c>
      <c r="N1193" s="57"/>
      <c r="O1193" s="57"/>
      <c r="P1193" s="57"/>
      <c r="Q1193" s="57"/>
      <c r="R1193" s="57"/>
    </row>
    <row r="1194" spans="1:18" x14ac:dyDescent="0.2">
      <c r="A1194" s="78"/>
      <c r="B1194" s="79">
        <f t="shared" si="18"/>
        <v>1178</v>
      </c>
      <c r="C1194" s="80" t="s">
        <v>1221</v>
      </c>
      <c r="D1194" s="81" t="str">
        <f>+"Torre de suspensión tipo S"&amp;IF(MID(C1194,3,3)="220","C",IF(MID(C1194,3,3)="138","S",""))&amp;IF(MID(C1194,10,1)="D",2,1)&amp;" (5°)Tipo S"&amp;IF(MID(C1194,3,3)="220","C",IF(MID(C1194,3,3)="138","S",""))&amp;IF(MID(C1194,10,1)="D",2,1)&amp;RIGHT(C1194,2)</f>
        <v>Torre de suspensión tipo SC1 (5°)Tipo SC1-3</v>
      </c>
      <c r="E1194" s="82" t="s">
        <v>44</v>
      </c>
      <c r="F1194" s="83">
        <v>0</v>
      </c>
      <c r="G1194" s="84">
        <f>VLOOKUP(C1194,'[10]Resumen Peso'!$B$1:$D$65536,3,0)*$C$14</f>
        <v>11016.809207389011</v>
      </c>
      <c r="H1194" s="91"/>
      <c r="I1194" s="86"/>
      <c r="J1194" s="87">
        <f>+VLOOKUP(C1194,'[10]Resumen Peso'!$B$1:$D$65536,3,0)</f>
        <v>6840.218841794177</v>
      </c>
      <c r="N1194" s="57"/>
      <c r="O1194" s="57"/>
      <c r="P1194" s="57"/>
      <c r="Q1194" s="57"/>
      <c r="R1194" s="57"/>
    </row>
    <row r="1195" spans="1:18" x14ac:dyDescent="0.2">
      <c r="A1195" s="78"/>
      <c r="B1195" s="79">
        <f t="shared" si="18"/>
        <v>1179</v>
      </c>
      <c r="C1195" s="80" t="s">
        <v>1222</v>
      </c>
      <c r="D1195" s="81" t="str">
        <f>+"Torre de suspensión tipo S"&amp;IF(MID(C1195,3,3)="220","C",IF(MID(C1195,3,3)="138","S",""))&amp;IF(MID(C1195,10,1)="D",2,1)&amp;" (5°)Tipo S"&amp;IF(MID(C1195,3,3)="220","C",IF(MID(C1195,3,3)="138","S",""))&amp;IF(MID(C1195,10,1)="D",2,1)&amp;RIGHT(C1195,2)</f>
        <v>Torre de suspensión tipo SC1 (5°)Tipo SC1±0</v>
      </c>
      <c r="E1195" s="82" t="s">
        <v>44</v>
      </c>
      <c r="F1195" s="83">
        <v>0</v>
      </c>
      <c r="G1195" s="84">
        <f>VLOOKUP(C1195,'[10]Resumen Peso'!$B$1:$D$65536,3,0)*$C$14</f>
        <v>12392.361313148493</v>
      </c>
      <c r="H1195" s="91"/>
      <c r="I1195" s="86"/>
      <c r="J1195" s="87">
        <f>+VLOOKUP(C1195,'[10]Resumen Peso'!$B$1:$D$65536,3,0)</f>
        <v>7694.2844114670152</v>
      </c>
      <c r="N1195" s="57"/>
      <c r="O1195" s="57"/>
      <c r="P1195" s="57"/>
      <c r="Q1195" s="57"/>
      <c r="R1195" s="57"/>
    </row>
    <row r="1196" spans="1:18" x14ac:dyDescent="0.2">
      <c r="A1196" s="78"/>
      <c r="B1196" s="79">
        <f t="shared" si="18"/>
        <v>1180</v>
      </c>
      <c r="C1196" s="80" t="s">
        <v>1223</v>
      </c>
      <c r="D1196" s="81" t="str">
        <f>+"Torre de suspensión tipo S"&amp;IF(MID(C1196,3,3)="220","C",IF(MID(C1196,3,3)="138","S",""))&amp;IF(MID(C1196,10,1)="D",2,1)&amp;" (5°)Tipo S"&amp;IF(MID(C1196,3,3)="220","C",IF(MID(C1196,3,3)="138","S",""))&amp;IF(MID(C1196,10,1)="D",2,1)&amp;RIGHT(C1196,2)</f>
        <v>Torre de suspensión tipo SC1 (5°)Tipo SC1+3</v>
      </c>
      <c r="E1196" s="82" t="s">
        <v>44</v>
      </c>
      <c r="F1196" s="83">
        <v>0</v>
      </c>
      <c r="G1196" s="84">
        <f>VLOOKUP(C1196,'[10]Resumen Peso'!$B$1:$D$65536,3,0)*$C$14</f>
        <v>13755.521057594826</v>
      </c>
      <c r="H1196" s="91"/>
      <c r="I1196" s="86"/>
      <c r="J1196" s="87">
        <f>+VLOOKUP(C1196,'[10]Resumen Peso'!$B$1:$D$65536,3,0)</f>
        <v>8540.6556967283868</v>
      </c>
      <c r="N1196" s="57"/>
      <c r="O1196" s="57"/>
      <c r="P1196" s="57"/>
      <c r="Q1196" s="57"/>
      <c r="R1196" s="57"/>
    </row>
    <row r="1197" spans="1:18" x14ac:dyDescent="0.2">
      <c r="A1197" s="78"/>
      <c r="B1197" s="79">
        <f t="shared" si="18"/>
        <v>1181</v>
      </c>
      <c r="C1197" s="80" t="s">
        <v>1224</v>
      </c>
      <c r="D1197" s="81" t="str">
        <f>+"Torre de suspensión tipo S"&amp;IF(MID(C1197,3,3)="220","C",IF(MID(C1197,3,3)="138","S",""))&amp;IF(MID(C1197,10,1)="D",2,1)&amp;" (5°)Tipo S"&amp;IF(MID(C1197,3,3)="220","C",IF(MID(C1197,3,3)="138","S",""))&amp;IF(MID(C1197,10,1)="D",2,1)&amp;RIGHT(C1197,2)</f>
        <v>Torre de suspensión tipo SC1 (5°)Tipo SC1+6</v>
      </c>
      <c r="E1197" s="82" t="s">
        <v>44</v>
      </c>
      <c r="F1197" s="83">
        <v>0</v>
      </c>
      <c r="G1197" s="84">
        <f>VLOOKUP(C1197,'[10]Resumen Peso'!$B$1:$D$65536,3,0)*$C$14</f>
        <v>15118.680802041161</v>
      </c>
      <c r="H1197" s="91"/>
      <c r="I1197" s="86"/>
      <c r="J1197" s="87">
        <f>+VLOOKUP(C1197,'[10]Resumen Peso'!$B$1:$D$65536,3,0)</f>
        <v>9387.0269819897585</v>
      </c>
      <c r="N1197" s="57"/>
      <c r="O1197" s="57"/>
      <c r="P1197" s="57"/>
      <c r="Q1197" s="57"/>
      <c r="R1197" s="57"/>
    </row>
    <row r="1198" spans="1:18" x14ac:dyDescent="0.2">
      <c r="A1198" s="78"/>
      <c r="B1198" s="79">
        <f t="shared" si="18"/>
        <v>1182</v>
      </c>
      <c r="C1198" s="80" t="s">
        <v>1225</v>
      </c>
      <c r="D1198" s="81" t="str">
        <f>+"Torre de ángulo menor tipo A"&amp;IF(MID(C1198,3,3)="220","C",IF(MID(C1198,3,3)="138","S",""))&amp;IF(MID(C1198,10,1)="D",2,1)&amp;" (30°)Tipo A"&amp;IF(MID(C1198,3,3)="220","C",IF(MID(C1198,3,3)="138","S",""))&amp;IF(MID(C1198,10,1)="D",2,1)&amp;RIGHT(C1198,2)</f>
        <v>Torre de ángulo menor tipo AC1 (30°)Tipo AC1-3</v>
      </c>
      <c r="E1198" s="82" t="s">
        <v>44</v>
      </c>
      <c r="F1198" s="83">
        <v>0</v>
      </c>
      <c r="G1198" s="84">
        <f>VLOOKUP(C1198,'[10]Resumen Peso'!$B$1:$D$65536,3,0)*$C$14</f>
        <v>16949.255630496828</v>
      </c>
      <c r="H1198" s="91"/>
      <c r="I1198" s="86"/>
      <c r="J1198" s="87">
        <f>+VLOOKUP(C1198,'[10]Resumen Peso'!$B$1:$D$65536,3,0)</f>
        <v>10523.611286682843</v>
      </c>
      <c r="N1198" s="57"/>
      <c r="O1198" s="57"/>
      <c r="P1198" s="57"/>
      <c r="Q1198" s="57"/>
      <c r="R1198" s="57"/>
    </row>
    <row r="1199" spans="1:18" x14ac:dyDescent="0.2">
      <c r="A1199" s="78"/>
      <c r="B1199" s="79">
        <f t="shared" si="18"/>
        <v>1183</v>
      </c>
      <c r="C1199" s="80" t="s">
        <v>1226</v>
      </c>
      <c r="D1199" s="81" t="str">
        <f>+"Torre de ángulo menor tipo A"&amp;IF(MID(C1199,3,3)="220","C",IF(MID(C1199,3,3)="138","S",""))&amp;IF(MID(C1199,10,1)="D",2,1)&amp;" (30°)Tipo A"&amp;IF(MID(C1199,3,3)="220","C",IF(MID(C1199,3,3)="138","S",""))&amp;IF(MID(C1199,10,1)="D",2,1)&amp;RIGHT(C1199,2)</f>
        <v>Torre de ángulo menor tipo AC1 (30°)Tipo AC1±0</v>
      </c>
      <c r="E1199" s="82" t="s">
        <v>44</v>
      </c>
      <c r="F1199" s="83">
        <v>0</v>
      </c>
      <c r="G1199" s="84">
        <f>VLOOKUP(C1199,'[10]Resumen Peso'!$B$1:$D$65536,3,0)*$C$14</f>
        <v>18811.60447335941</v>
      </c>
      <c r="H1199" s="91"/>
      <c r="I1199" s="86"/>
      <c r="J1199" s="87">
        <f>+VLOOKUP(C1199,'[10]Resumen Peso'!$B$1:$D$65536,3,0)</f>
        <v>11679.923736606928</v>
      </c>
      <c r="N1199" s="57"/>
      <c r="O1199" s="57"/>
      <c r="P1199" s="57"/>
      <c r="Q1199" s="57"/>
      <c r="R1199" s="57"/>
    </row>
    <row r="1200" spans="1:18" x14ac:dyDescent="0.2">
      <c r="A1200" s="78"/>
      <c r="B1200" s="79">
        <f t="shared" si="18"/>
        <v>1184</v>
      </c>
      <c r="C1200" s="80" t="s">
        <v>1227</v>
      </c>
      <c r="D1200" s="81" t="str">
        <f>+"Torre de ángulo menor tipo A"&amp;IF(MID(C1200,3,3)="220","C",IF(MID(C1200,3,3)="138","S",""))&amp;IF(MID(C1200,10,1)="D",2,1)&amp;" (30°)Tipo A"&amp;IF(MID(C1200,3,3)="220","C",IF(MID(C1200,3,3)="138","S",""))&amp;IF(MID(C1200,10,1)="D",2,1)&amp;RIGHT(C1200,2)</f>
        <v>Torre de ángulo menor tipo AC1 (30°)Tipo AC1+3</v>
      </c>
      <c r="E1200" s="82" t="s">
        <v>44</v>
      </c>
      <c r="F1200" s="83">
        <v>0</v>
      </c>
      <c r="G1200" s="84">
        <f>VLOOKUP(C1200,'[10]Resumen Peso'!$B$1:$D$65536,3,0)*$C$14</f>
        <v>20673.953316221992</v>
      </c>
      <c r="H1200" s="91"/>
      <c r="I1200" s="86"/>
      <c r="J1200" s="87">
        <f>+VLOOKUP(C1200,'[10]Resumen Peso'!$B$1:$D$65536,3,0)</f>
        <v>12836.236186531014</v>
      </c>
      <c r="N1200" s="57"/>
      <c r="O1200" s="57"/>
      <c r="P1200" s="57"/>
      <c r="Q1200" s="57"/>
      <c r="R1200" s="57"/>
    </row>
    <row r="1201" spans="1:18" x14ac:dyDescent="0.2">
      <c r="A1201" s="78"/>
      <c r="B1201" s="79">
        <f t="shared" si="18"/>
        <v>1185</v>
      </c>
      <c r="C1201" s="80" t="s">
        <v>1228</v>
      </c>
      <c r="D1201" s="81" t="str">
        <f>+"Torre de ángulo mayor tipo B"&amp;IF(MID(C1201,3,3)="220","C",IF(MID(C1201,3,3)="138","S",""))&amp;IF(MID(C1201,10,1)="D",2,1)&amp;" (65°)Tipo B"&amp;IF(MID(C1201,3,3)="220","C",IF(MID(C1201,3,3)="138","S",""))&amp;IF(MID(C1201,10,1)="D",2,1)&amp;RIGHT(C1201,2)</f>
        <v>Torre de ángulo mayor tipo BC1 (65°)Tipo BC1-3</v>
      </c>
      <c r="E1201" s="82" t="s">
        <v>44</v>
      </c>
      <c r="F1201" s="83">
        <v>0</v>
      </c>
      <c r="G1201" s="84">
        <f>VLOOKUP(C1201,'[10]Resumen Peso'!$B$1:$D$65536,3,0)*$C$14</f>
        <v>22872.879386321922</v>
      </c>
      <c r="H1201" s="91"/>
      <c r="I1201" s="86"/>
      <c r="J1201" s="87">
        <f>+VLOOKUP(C1201,'[10]Resumen Peso'!$B$1:$D$65536,3,0)</f>
        <v>14201.525831950472</v>
      </c>
      <c r="N1201" s="57"/>
      <c r="O1201" s="57"/>
      <c r="P1201" s="57"/>
      <c r="Q1201" s="57"/>
      <c r="R1201" s="57"/>
    </row>
    <row r="1202" spans="1:18" x14ac:dyDescent="0.2">
      <c r="A1202" s="78"/>
      <c r="B1202" s="79">
        <f t="shared" si="18"/>
        <v>1186</v>
      </c>
      <c r="C1202" s="80" t="s">
        <v>1229</v>
      </c>
      <c r="D1202" s="81" t="str">
        <f>+"Torre de ángulo mayor tipo B"&amp;IF(MID(C1202,3,3)="220","C",IF(MID(C1202,3,3)="138","S",""))&amp;IF(MID(C1202,10,1)="D",2,1)&amp;" (65°)Tipo B"&amp;IF(MID(C1202,3,3)="220","C",IF(MID(C1202,3,3)="138","S",""))&amp;IF(MID(C1202,10,1)="D",2,1)&amp;RIGHT(C1202,2)</f>
        <v>Torre de ángulo mayor tipo BC1 (65°)Tipo BC1±0</v>
      </c>
      <c r="E1202" s="82" t="s">
        <v>44</v>
      </c>
      <c r="F1202" s="83">
        <v>0</v>
      </c>
      <c r="G1202" s="84">
        <f>VLOOKUP(C1202,'[10]Resumen Peso'!$B$1:$D$65536,3,0)*$C$14</f>
        <v>25470.912456928643</v>
      </c>
      <c r="H1202" s="91"/>
      <c r="I1202" s="86"/>
      <c r="J1202" s="87">
        <f>+VLOOKUP(C1202,'[10]Resumen Peso'!$B$1:$D$65536,3,0)</f>
        <v>15814.616739365782</v>
      </c>
      <c r="N1202" s="57"/>
      <c r="O1202" s="57"/>
      <c r="P1202" s="57"/>
      <c r="Q1202" s="57"/>
      <c r="R1202" s="57"/>
    </row>
    <row r="1203" spans="1:18" x14ac:dyDescent="0.2">
      <c r="A1203" s="78"/>
      <c r="B1203" s="79">
        <f t="shared" si="18"/>
        <v>1187</v>
      </c>
      <c r="C1203" s="80" t="s">
        <v>1230</v>
      </c>
      <c r="D1203" s="81" t="str">
        <f>+"Torre de ángulo mayor tipo B"&amp;IF(MID(C1203,3,3)="220","C",IF(MID(C1203,3,3)="138","S",""))&amp;IF(MID(C1203,10,1)="D",2,1)&amp;" (65°)Tipo B"&amp;IF(MID(C1203,3,3)="220","C",IF(MID(C1203,3,3)="138","S",""))&amp;IF(MID(C1203,10,1)="D",2,1)&amp;RIGHT(C1203,2)</f>
        <v>Torre de ángulo mayor tipo BC1 (65°)Tipo BC1+3</v>
      </c>
      <c r="E1203" s="82" t="s">
        <v>44</v>
      </c>
      <c r="F1203" s="83">
        <v>0</v>
      </c>
      <c r="G1203" s="84">
        <f>VLOOKUP(C1203,'[10]Resumen Peso'!$B$1:$D$65536,3,0)*$C$14</f>
        <v>28527.421951760083</v>
      </c>
      <c r="H1203" s="91"/>
      <c r="I1203" s="86"/>
      <c r="J1203" s="87">
        <f>+VLOOKUP(C1203,'[10]Resumen Peso'!$B$1:$D$65536,3,0)</f>
        <v>17712.370748089677</v>
      </c>
      <c r="N1203" s="57"/>
      <c r="O1203" s="57"/>
      <c r="P1203" s="57"/>
      <c r="Q1203" s="57"/>
      <c r="R1203" s="57"/>
    </row>
    <row r="1204" spans="1:18" x14ac:dyDescent="0.2">
      <c r="A1204" s="78"/>
      <c r="B1204" s="79">
        <f t="shared" si="18"/>
        <v>1188</v>
      </c>
      <c r="C1204" s="80" t="s">
        <v>1231</v>
      </c>
      <c r="D1204" s="81" t="str">
        <f>+"Torre de anclaje, retención intermedia y terminal (15°) Tipo R"&amp;IF(MID(C1204,3,3)="220","C",IF(MID(C1204,3,3)="138","S",""))&amp;IF(MID(C1204,10,1)="D",2,1)&amp;RIGHT(C1204,2)</f>
        <v>Torre de anclaje, retención intermedia y terminal (15°) Tipo RC1-3</v>
      </c>
      <c r="E1204" s="82" t="s">
        <v>44</v>
      </c>
      <c r="F1204" s="83">
        <v>0</v>
      </c>
      <c r="G1204" s="84">
        <f>VLOOKUP(C1204,'[10]Resumen Peso'!$B$1:$D$65536,3,0)*$C$14</f>
        <v>29450.309522811971</v>
      </c>
      <c r="H1204" s="91"/>
      <c r="I1204" s="86"/>
      <c r="J1204" s="87">
        <f>+VLOOKUP(C1204,'[10]Resumen Peso'!$B$1:$D$65536,3,0)</f>
        <v>18285.381756407114</v>
      </c>
      <c r="N1204" s="57"/>
      <c r="O1204" s="57"/>
      <c r="P1204" s="57"/>
      <c r="Q1204" s="57"/>
      <c r="R1204" s="57"/>
    </row>
    <row r="1205" spans="1:18" x14ac:dyDescent="0.2">
      <c r="A1205" s="78"/>
      <c r="B1205" s="79">
        <f t="shared" si="18"/>
        <v>1189</v>
      </c>
      <c r="C1205" s="80" t="s">
        <v>1232</v>
      </c>
      <c r="D1205" s="81" t="str">
        <f>+"Torre de anclaje, retención intermedia y terminal (15°) Tipo R"&amp;IF(MID(C1205,3,3)="220","C",IF(MID(C1205,3,3)="138","S",""))&amp;IF(MID(C1205,10,1)="D",2,1)&amp;RIGHT(C1205,2)</f>
        <v>Torre de anclaje, retención intermedia y terminal (15°) Tipo RC1±0</v>
      </c>
      <c r="E1205" s="82" t="s">
        <v>44</v>
      </c>
      <c r="F1205" s="83">
        <v>0</v>
      </c>
      <c r="G1205" s="84">
        <f>VLOOKUP(C1205,'[10]Resumen Peso'!$B$1:$D$65536,3,0)*$C$14</f>
        <v>32832.00615698102</v>
      </c>
      <c r="H1205" s="91"/>
      <c r="I1205" s="86"/>
      <c r="J1205" s="87">
        <f>+VLOOKUP(C1205,'[10]Resumen Peso'!$B$1:$D$65536,3,0)</f>
        <v>20385.040977042492</v>
      </c>
      <c r="N1205" s="57"/>
      <c r="O1205" s="57"/>
      <c r="P1205" s="57"/>
      <c r="Q1205" s="57"/>
      <c r="R1205" s="57"/>
    </row>
    <row r="1206" spans="1:18" x14ac:dyDescent="0.2">
      <c r="A1206" s="78"/>
      <c r="B1206" s="79">
        <f t="shared" si="18"/>
        <v>1190</v>
      </c>
      <c r="C1206" s="80" t="s">
        <v>1233</v>
      </c>
      <c r="D1206" s="81" t="str">
        <f>+"Torre de anclaje, retención intermedia y terminal (15°) Tipo R"&amp;IF(MID(C1206,3,3)="220","C",IF(MID(C1206,3,3)="138","S",""))&amp;IF(MID(C1206,10,1)="D",2,1)&amp;RIGHT(C1206,2)</f>
        <v>Torre de anclaje, retención intermedia y terminal (15°) Tipo RC1+3</v>
      </c>
      <c r="E1206" s="82" t="s">
        <v>44</v>
      </c>
      <c r="F1206" s="83">
        <v>0</v>
      </c>
      <c r="G1206" s="84">
        <f>VLOOKUP(C1206,'[10]Resumen Peso'!$B$1:$D$65536,3,0)*$C$14</f>
        <v>36213.702791150063</v>
      </c>
      <c r="H1206" s="91"/>
      <c r="I1206" s="86"/>
      <c r="J1206" s="87">
        <f>+VLOOKUP(C1206,'[10]Resumen Peso'!$B$1:$D$65536,3,0)</f>
        <v>22484.70019767787</v>
      </c>
      <c r="N1206" s="57"/>
      <c r="O1206" s="57"/>
      <c r="P1206" s="57"/>
      <c r="Q1206" s="57"/>
      <c r="R1206" s="57"/>
    </row>
    <row r="1207" spans="1:18" x14ac:dyDescent="0.2">
      <c r="A1207" s="78"/>
      <c r="B1207" s="79">
        <f t="shared" si="18"/>
        <v>1191</v>
      </c>
      <c r="C1207" s="80" t="s">
        <v>1234</v>
      </c>
      <c r="D1207" s="81" t="str">
        <f>+"Torre de suspensión tipo S"&amp;IF(MID(C1207,3,3)="220","C",IF(MID(C1207,3,3)="138","S",""))&amp;IF(MID(C1207,10,1)="D",2,1)&amp;" (5°)Tipo S"&amp;IF(MID(C1207,3,3)="220","C",IF(MID(C1207,3,3)="138","S",""))&amp;IF(MID(C1207,10,1)="D",2,1)&amp;RIGHT(C1207,2)</f>
        <v>Torre de suspensión tipo SC1 (5°)Tipo SC1-6</v>
      </c>
      <c r="E1207" s="82" t="s">
        <v>44</v>
      </c>
      <c r="F1207" s="83">
        <v>0</v>
      </c>
      <c r="G1207" s="84">
        <f>VLOOKUP(C1207,'[10]Resumen Peso'!$B$1:$D$65536,3,0)*$C$14</f>
        <v>9217.466039022167</v>
      </c>
      <c r="H1207" s="91"/>
      <c r="I1207" s="86"/>
      <c r="J1207" s="87">
        <f>+VLOOKUP(C1207,'[10]Resumen Peso'!$B$1:$D$65536,3,0)</f>
        <v>5723.0259403448563</v>
      </c>
      <c r="N1207" s="57"/>
      <c r="O1207" s="57"/>
      <c r="P1207" s="57"/>
      <c r="Q1207" s="57"/>
      <c r="R1207" s="57"/>
    </row>
    <row r="1208" spans="1:18" x14ac:dyDescent="0.2">
      <c r="A1208" s="78"/>
      <c r="B1208" s="79">
        <f t="shared" si="18"/>
        <v>1192</v>
      </c>
      <c r="C1208" s="80" t="s">
        <v>1235</v>
      </c>
      <c r="D1208" s="81" t="str">
        <f>+"Torre de suspensión tipo S"&amp;IF(MID(C1208,3,3)="220","C",IF(MID(C1208,3,3)="138","S",""))&amp;IF(MID(C1208,10,1)="D",2,1)&amp;" (5°)Tipo S"&amp;IF(MID(C1208,3,3)="220","C",IF(MID(C1208,3,3)="138","S",""))&amp;IF(MID(C1208,10,1)="D",2,1)&amp;RIGHT(C1208,2)</f>
        <v>Torre de suspensión tipo SC1 (5°)Tipo SC1-3</v>
      </c>
      <c r="E1208" s="82" t="s">
        <v>44</v>
      </c>
      <c r="F1208" s="83">
        <v>0</v>
      </c>
      <c r="G1208" s="84">
        <f>VLOOKUP(C1208,'[10]Resumen Peso'!$B$1:$D$65536,3,0)*$C$14</f>
        <v>10546.109792394729</v>
      </c>
      <c r="H1208" s="91"/>
      <c r="I1208" s="86"/>
      <c r="J1208" s="87">
        <f>+VLOOKUP(C1208,'[10]Resumen Peso'!$B$1:$D$65536,3,0)</f>
        <v>6547.9666164306009</v>
      </c>
      <c r="N1208" s="57"/>
      <c r="O1208" s="57"/>
      <c r="P1208" s="57"/>
      <c r="Q1208" s="57"/>
      <c r="R1208" s="57"/>
    </row>
    <row r="1209" spans="1:18" x14ac:dyDescent="0.2">
      <c r="A1209" s="78"/>
      <c r="B1209" s="79">
        <f t="shared" si="18"/>
        <v>1193</v>
      </c>
      <c r="C1209" s="80" t="s">
        <v>1236</v>
      </c>
      <c r="D1209" s="81" t="str">
        <f>+"Torre de suspensión tipo S"&amp;IF(MID(C1209,3,3)="220","C",IF(MID(C1209,3,3)="138","S",""))&amp;IF(MID(C1209,10,1)="D",2,1)&amp;" (5°)Tipo S"&amp;IF(MID(C1209,3,3)="220","C",IF(MID(C1209,3,3)="138","S",""))&amp;IF(MID(C1209,10,1)="D",2,1)&amp;RIGHT(C1209,2)</f>
        <v>Torre de suspensión tipo SC1 (5°)Tipo SC1±0</v>
      </c>
      <c r="E1209" s="82" t="s">
        <v>44</v>
      </c>
      <c r="F1209" s="83">
        <v>0</v>
      </c>
      <c r="G1209" s="84">
        <f>VLOOKUP(C1209,'[10]Resumen Peso'!$B$1:$D$65536,3,0)*$C$14</f>
        <v>11862.890655112182</v>
      </c>
      <c r="H1209" s="91"/>
      <c r="I1209" s="86"/>
      <c r="J1209" s="87">
        <f>+VLOOKUP(C1209,'[10]Resumen Peso'!$B$1:$D$65536,3,0)</f>
        <v>7365.5417507655802</v>
      </c>
      <c r="N1209" s="57"/>
      <c r="O1209" s="57"/>
      <c r="P1209" s="57"/>
      <c r="Q1209" s="57"/>
      <c r="R1209" s="57"/>
    </row>
    <row r="1210" spans="1:18" x14ac:dyDescent="0.2">
      <c r="A1210" s="78"/>
      <c r="B1210" s="79">
        <f t="shared" si="18"/>
        <v>1194</v>
      </c>
      <c r="C1210" s="80" t="s">
        <v>1237</v>
      </c>
      <c r="D1210" s="81" t="str">
        <f>+"Torre de suspensión tipo S"&amp;IF(MID(C1210,3,3)="220","C",IF(MID(C1210,3,3)="138","S",""))&amp;IF(MID(C1210,10,1)="D",2,1)&amp;" (5°)Tipo S"&amp;IF(MID(C1210,3,3)="220","C",IF(MID(C1210,3,3)="138","S",""))&amp;IF(MID(C1210,10,1)="D",2,1)&amp;RIGHT(C1210,2)</f>
        <v>Torre de suspensión tipo SC1 (5°)Tipo SC1+3</v>
      </c>
      <c r="E1210" s="82" t="s">
        <v>44</v>
      </c>
      <c r="F1210" s="83">
        <v>0</v>
      </c>
      <c r="G1210" s="84">
        <f>VLOOKUP(C1210,'[10]Resumen Peso'!$B$1:$D$65536,3,0)*$C$14</f>
        <v>13167.808627174523</v>
      </c>
      <c r="H1210" s="91"/>
      <c r="I1210" s="86"/>
      <c r="J1210" s="87">
        <f>+VLOOKUP(C1210,'[10]Resumen Peso'!$B$1:$D$65536,3,0)</f>
        <v>8175.7513433497952</v>
      </c>
      <c r="N1210" s="57"/>
      <c r="O1210" s="57"/>
      <c r="P1210" s="57"/>
      <c r="Q1210" s="57"/>
      <c r="R1210" s="57"/>
    </row>
    <row r="1211" spans="1:18" x14ac:dyDescent="0.2">
      <c r="A1211" s="78"/>
      <c r="B1211" s="79">
        <f t="shared" si="18"/>
        <v>1195</v>
      </c>
      <c r="C1211" s="80" t="s">
        <v>1238</v>
      </c>
      <c r="D1211" s="81" t="str">
        <f>+"Torre de suspensión tipo S"&amp;IF(MID(C1211,3,3)="220","C",IF(MID(C1211,3,3)="138","S",""))&amp;IF(MID(C1211,10,1)="D",2,1)&amp;" (5°)Tipo S"&amp;IF(MID(C1211,3,3)="220","C",IF(MID(C1211,3,3)="138","S",""))&amp;IF(MID(C1211,10,1)="D",2,1)&amp;RIGHT(C1211,2)</f>
        <v>Torre de suspensión tipo SC1 (5°)Tipo SC1+6</v>
      </c>
      <c r="E1211" s="82" t="s">
        <v>44</v>
      </c>
      <c r="F1211" s="83">
        <v>0</v>
      </c>
      <c r="G1211" s="84">
        <f>VLOOKUP(C1211,'[10]Resumen Peso'!$B$1:$D$65536,3,0)*$C$14</f>
        <v>14472.726599236863</v>
      </c>
      <c r="H1211" s="91"/>
      <c r="I1211" s="86"/>
      <c r="J1211" s="87">
        <f>+VLOOKUP(C1211,'[10]Resumen Peso'!$B$1:$D$65536,3,0)</f>
        <v>8985.9609359340084</v>
      </c>
      <c r="N1211" s="57"/>
      <c r="O1211" s="57"/>
      <c r="P1211" s="57"/>
      <c r="Q1211" s="57"/>
      <c r="R1211" s="57"/>
    </row>
    <row r="1212" spans="1:18" x14ac:dyDescent="0.2">
      <c r="A1212" s="78"/>
      <c r="B1212" s="79">
        <f t="shared" si="18"/>
        <v>1196</v>
      </c>
      <c r="C1212" s="80" t="s">
        <v>1239</v>
      </c>
      <c r="D1212" s="81" t="str">
        <f>+"Torre de ángulo menor tipo A"&amp;IF(MID(C1212,3,3)="220","C",IF(MID(C1212,3,3)="138","S",""))&amp;IF(MID(C1212,10,1)="D",2,1)&amp;" (30°)Tipo A"&amp;IF(MID(C1212,3,3)="220","C",IF(MID(C1212,3,3)="138","S",""))&amp;IF(MID(C1212,10,1)="D",2,1)&amp;RIGHT(C1212,2)</f>
        <v>Torre de ángulo menor tipo AC1 (30°)Tipo AC1-3</v>
      </c>
      <c r="E1212" s="82" t="s">
        <v>44</v>
      </c>
      <c r="F1212" s="83">
        <v>0</v>
      </c>
      <c r="G1212" s="84">
        <f>VLOOKUP(C1212,'[10]Resumen Peso'!$B$1:$D$65536,3,0)*$C$14</f>
        <v>16225.089081028724</v>
      </c>
      <c r="H1212" s="91"/>
      <c r="I1212" s="86"/>
      <c r="J1212" s="87">
        <f>+VLOOKUP(C1212,'[10]Resumen Peso'!$B$1:$D$65536,3,0)</f>
        <v>10073.984032273598</v>
      </c>
      <c r="N1212" s="57"/>
      <c r="O1212" s="57"/>
      <c r="P1212" s="57"/>
      <c r="Q1212" s="57"/>
      <c r="R1212" s="57"/>
    </row>
    <row r="1213" spans="1:18" x14ac:dyDescent="0.2">
      <c r="A1213" s="78"/>
      <c r="B1213" s="79">
        <f t="shared" si="18"/>
        <v>1197</v>
      </c>
      <c r="C1213" s="80" t="s">
        <v>1240</v>
      </c>
      <c r="D1213" s="81" t="str">
        <f>+"Torre de ángulo menor tipo A"&amp;IF(MID(C1213,3,3)="220","C",IF(MID(C1213,3,3)="138","S",""))&amp;IF(MID(C1213,10,1)="D",2,1)&amp;" (30°)Tipo A"&amp;IF(MID(C1213,3,3)="220","C",IF(MID(C1213,3,3)="138","S",""))&amp;IF(MID(C1213,10,1)="D",2,1)&amp;RIGHT(C1213,2)</f>
        <v>Torre de ángulo menor tipo AC1 (30°)Tipo AC1±0</v>
      </c>
      <c r="E1213" s="82" t="s">
        <v>44</v>
      </c>
      <c r="F1213" s="83">
        <v>0</v>
      </c>
      <c r="G1213" s="84">
        <f>VLOOKUP(C1213,'[10]Resumen Peso'!$B$1:$D$65536,3,0)*$C$14</f>
        <v>18007.868014460291</v>
      </c>
      <c r="H1213" s="91"/>
      <c r="I1213" s="86"/>
      <c r="J1213" s="87">
        <f>+VLOOKUP(C1213,'[10]Resumen Peso'!$B$1:$D$65536,3,0)</f>
        <v>11180.89237766215</v>
      </c>
      <c r="N1213" s="57"/>
      <c r="O1213" s="57"/>
      <c r="P1213" s="57"/>
      <c r="Q1213" s="57"/>
      <c r="R1213" s="57"/>
    </row>
    <row r="1214" spans="1:18" x14ac:dyDescent="0.2">
      <c r="A1214" s="78"/>
      <c r="B1214" s="79">
        <f t="shared" si="18"/>
        <v>1198</v>
      </c>
      <c r="C1214" s="80" t="s">
        <v>1241</v>
      </c>
      <c r="D1214" s="81" t="str">
        <f>+"Torre de ángulo menor tipo A"&amp;IF(MID(C1214,3,3)="220","C",IF(MID(C1214,3,3)="138","S",""))&amp;IF(MID(C1214,10,1)="D",2,1)&amp;" (30°)Tipo A"&amp;IF(MID(C1214,3,3)="220","C",IF(MID(C1214,3,3)="138","S",""))&amp;IF(MID(C1214,10,1)="D",2,1)&amp;RIGHT(C1214,2)</f>
        <v>Torre de ángulo menor tipo AC1 (30°)Tipo AC1+3</v>
      </c>
      <c r="E1214" s="82" t="s">
        <v>44</v>
      </c>
      <c r="F1214" s="83">
        <v>0</v>
      </c>
      <c r="G1214" s="84">
        <f>VLOOKUP(C1214,'[10]Resumen Peso'!$B$1:$D$65536,3,0)*$C$14</f>
        <v>19790.646947891859</v>
      </c>
      <c r="H1214" s="91"/>
      <c r="I1214" s="86"/>
      <c r="J1214" s="87">
        <f>+VLOOKUP(C1214,'[10]Resumen Peso'!$B$1:$D$65536,3,0)</f>
        <v>12287.800723050703</v>
      </c>
      <c r="N1214" s="57"/>
      <c r="O1214" s="57"/>
      <c r="P1214" s="57"/>
      <c r="Q1214" s="57"/>
      <c r="R1214" s="57"/>
    </row>
    <row r="1215" spans="1:18" x14ac:dyDescent="0.2">
      <c r="A1215" s="78"/>
      <c r="B1215" s="79">
        <f t="shared" si="18"/>
        <v>1199</v>
      </c>
      <c r="C1215" s="80" t="s">
        <v>1242</v>
      </c>
      <c r="D1215" s="81" t="str">
        <f>+"Torre de ángulo mayor tipo B"&amp;IF(MID(C1215,3,3)="220","C",IF(MID(C1215,3,3)="138","S",""))&amp;IF(MID(C1215,10,1)="D",2,1)&amp;" (65°)Tipo B"&amp;IF(MID(C1215,3,3)="220","C",IF(MID(C1215,3,3)="138","S",""))&amp;IF(MID(C1215,10,1)="D",2,1)&amp;RIGHT(C1215,2)</f>
        <v>Torre de ángulo mayor tipo BC1 (65°)Tipo BC1-3</v>
      </c>
      <c r="E1215" s="82" t="s">
        <v>44</v>
      </c>
      <c r="F1215" s="83">
        <v>0</v>
      </c>
      <c r="G1215" s="84">
        <f>VLOOKUP(C1215,'[10]Resumen Peso'!$B$1:$D$65536,3,0)*$C$14</f>
        <v>21895.622655838157</v>
      </c>
      <c r="H1215" s="91"/>
      <c r="I1215" s="86"/>
      <c r="J1215" s="87">
        <f>+VLOOKUP(C1215,'[10]Resumen Peso'!$B$1:$D$65536,3,0)</f>
        <v>13594.75759486039</v>
      </c>
      <c r="N1215" s="57"/>
      <c r="O1215" s="57"/>
      <c r="P1215" s="57"/>
      <c r="Q1215" s="57"/>
      <c r="R1215" s="57"/>
    </row>
    <row r="1216" spans="1:18" x14ac:dyDescent="0.2">
      <c r="A1216" s="78"/>
      <c r="B1216" s="79">
        <f t="shared" si="18"/>
        <v>1200</v>
      </c>
      <c r="C1216" s="80" t="s">
        <v>1243</v>
      </c>
      <c r="D1216" s="81" t="str">
        <f>+"Torre de ángulo mayor tipo B"&amp;IF(MID(C1216,3,3)="220","C",IF(MID(C1216,3,3)="138","S",""))&amp;IF(MID(C1216,10,1)="D",2,1)&amp;" (65°)Tipo B"&amp;IF(MID(C1216,3,3)="220","C",IF(MID(C1216,3,3)="138","S",""))&amp;IF(MID(C1216,10,1)="D",2,1)&amp;RIGHT(C1216,2)</f>
        <v>Torre de ángulo mayor tipo BC1 (65°)Tipo BC1±0</v>
      </c>
      <c r="E1216" s="82" t="s">
        <v>44</v>
      </c>
      <c r="F1216" s="83">
        <v>0</v>
      </c>
      <c r="G1216" s="84">
        <f>VLOOKUP(C1216,'[10]Resumen Peso'!$B$1:$D$65536,3,0)*$C$14</f>
        <v>24382.653291579238</v>
      </c>
      <c r="H1216" s="91"/>
      <c r="I1216" s="86"/>
      <c r="J1216" s="87">
        <f>+VLOOKUP(C1216,'[10]Resumen Peso'!$B$1:$D$65536,3,0)</f>
        <v>15138.928279354554</v>
      </c>
      <c r="N1216" s="57"/>
      <c r="O1216" s="57"/>
      <c r="P1216" s="57"/>
      <c r="Q1216" s="57"/>
      <c r="R1216" s="57"/>
    </row>
    <row r="1217" spans="1:18" x14ac:dyDescent="0.2">
      <c r="A1217" s="78"/>
      <c r="B1217" s="79">
        <f t="shared" si="18"/>
        <v>1201</v>
      </c>
      <c r="C1217" s="80" t="s">
        <v>1244</v>
      </c>
      <c r="D1217" s="81" t="str">
        <f>+"Torre de ángulo mayor tipo B"&amp;IF(MID(C1217,3,3)="220","C",IF(MID(C1217,3,3)="138","S",""))&amp;IF(MID(C1217,10,1)="D",2,1)&amp;" (65°)Tipo B"&amp;IF(MID(C1217,3,3)="220","C",IF(MID(C1217,3,3)="138","S",""))&amp;IF(MID(C1217,10,1)="D",2,1)&amp;RIGHT(C1217,2)</f>
        <v>Torre de ángulo mayor tipo BC1 (65°)Tipo BC1+3</v>
      </c>
      <c r="E1217" s="82" t="s">
        <v>44</v>
      </c>
      <c r="F1217" s="83">
        <v>0</v>
      </c>
      <c r="G1217" s="84">
        <f>VLOOKUP(C1217,'[10]Resumen Peso'!$B$1:$D$65536,3,0)*$C$14</f>
        <v>27308.57168656875</v>
      </c>
      <c r="H1217" s="91"/>
      <c r="I1217" s="86"/>
      <c r="J1217" s="87">
        <f>+VLOOKUP(C1217,'[10]Resumen Peso'!$B$1:$D$65536,3,0)</f>
        <v>16955.599672877102</v>
      </c>
      <c r="N1217" s="57"/>
      <c r="O1217" s="57"/>
      <c r="P1217" s="57"/>
      <c r="Q1217" s="57"/>
      <c r="R1217" s="57"/>
    </row>
    <row r="1218" spans="1:18" x14ac:dyDescent="0.2">
      <c r="A1218" s="78"/>
      <c r="B1218" s="79">
        <f t="shared" si="18"/>
        <v>1202</v>
      </c>
      <c r="C1218" s="80" t="s">
        <v>1245</v>
      </c>
      <c r="D1218" s="81" t="str">
        <f>+"Torre de anclaje, retención intermedia y terminal (15°) Tipo R"&amp;IF(MID(C1218,3,3)="220","C",IF(MID(C1218,3,3)="138","S",""))&amp;IF(MID(C1218,10,1)="D",2,1)&amp;RIGHT(C1218,2)</f>
        <v>Torre de anclaje, retención intermedia y terminal (15°) Tipo RC1-3</v>
      </c>
      <c r="E1218" s="82" t="s">
        <v>44</v>
      </c>
      <c r="F1218" s="83">
        <v>0</v>
      </c>
      <c r="G1218" s="84">
        <f>VLOOKUP(C1218,'[10]Resumen Peso'!$B$1:$D$65536,3,0)*$C$14</f>
        <v>28192.028363282538</v>
      </c>
      <c r="H1218" s="91"/>
      <c r="I1218" s="86"/>
      <c r="J1218" s="87">
        <f>+VLOOKUP(C1218,'[10]Resumen Peso'!$B$1:$D$65536,3,0)</f>
        <v>17504.128461222954</v>
      </c>
      <c r="N1218" s="57"/>
      <c r="O1218" s="57"/>
      <c r="P1218" s="57"/>
      <c r="Q1218" s="57"/>
      <c r="R1218" s="57"/>
    </row>
    <row r="1219" spans="1:18" x14ac:dyDescent="0.2">
      <c r="A1219" s="78"/>
      <c r="B1219" s="79">
        <f t="shared" si="18"/>
        <v>1203</v>
      </c>
      <c r="C1219" s="80" t="s">
        <v>1246</v>
      </c>
      <c r="D1219" s="81" t="str">
        <f>+"Torre de anclaje, retención intermedia y terminal (15°) Tipo R"&amp;IF(MID(C1219,3,3)="220","C",IF(MID(C1219,3,3)="138","S",""))&amp;IF(MID(C1219,10,1)="D",2,1)&amp;RIGHT(C1219,2)</f>
        <v>Torre de anclaje, retención intermedia y terminal (15°) Tipo RC1±0</v>
      </c>
      <c r="E1219" s="82" t="s">
        <v>44</v>
      </c>
      <c r="F1219" s="83">
        <v>0</v>
      </c>
      <c r="G1219" s="84">
        <f>VLOOKUP(C1219,'[10]Resumen Peso'!$B$1:$D$65536,3,0)*$C$14</f>
        <v>31429.240092845637</v>
      </c>
      <c r="H1219" s="91"/>
      <c r="I1219" s="86"/>
      <c r="J1219" s="87">
        <f>+VLOOKUP(C1219,'[10]Resumen Peso'!$B$1:$D$65536,3,0)</f>
        <v>19514.07855208802</v>
      </c>
      <c r="N1219" s="57"/>
      <c r="O1219" s="57"/>
      <c r="P1219" s="57"/>
      <c r="Q1219" s="57"/>
      <c r="R1219" s="57"/>
    </row>
    <row r="1220" spans="1:18" x14ac:dyDescent="0.2">
      <c r="A1220" s="78"/>
      <c r="B1220" s="79">
        <f t="shared" si="18"/>
        <v>1204</v>
      </c>
      <c r="C1220" s="80" t="s">
        <v>1247</v>
      </c>
      <c r="D1220" s="81" t="str">
        <f>+"Torre de anclaje, retención intermedia y terminal (15°) Tipo R"&amp;IF(MID(C1220,3,3)="220","C",IF(MID(C1220,3,3)="138","S",""))&amp;IF(MID(C1220,10,1)="D",2,1)&amp;RIGHT(C1220,2)</f>
        <v>Torre de anclaje, retención intermedia y terminal (15°) Tipo RC1+3</v>
      </c>
      <c r="E1220" s="82" t="s">
        <v>44</v>
      </c>
      <c r="F1220" s="83">
        <v>0</v>
      </c>
      <c r="G1220" s="84">
        <f>VLOOKUP(C1220,'[10]Resumen Peso'!$B$1:$D$65536,3,0)*$C$14</f>
        <v>34666.451822408737</v>
      </c>
      <c r="H1220" s="91"/>
      <c r="I1220" s="86"/>
      <c r="J1220" s="87">
        <f>+VLOOKUP(C1220,'[10]Resumen Peso'!$B$1:$D$65536,3,0)</f>
        <v>21524.028642953086</v>
      </c>
      <c r="N1220" s="57"/>
      <c r="O1220" s="57"/>
      <c r="P1220" s="57"/>
      <c r="Q1220" s="57"/>
      <c r="R1220" s="57"/>
    </row>
    <row r="1221" spans="1:18" x14ac:dyDescent="0.2">
      <c r="A1221" s="78"/>
      <c r="B1221" s="79">
        <f t="shared" si="18"/>
        <v>1205</v>
      </c>
      <c r="C1221" s="80" t="s">
        <v>1248</v>
      </c>
      <c r="D1221" s="81" t="str">
        <f>+"Torre de suspensión tipo S"&amp;IF(MID(C1221,3,3)="220","C",IF(MID(C1221,3,3)="138","S",""))&amp;IF(MID(C1221,10,1)="D",2,1)&amp;" (5°)Tipo S"&amp;IF(MID(C1221,3,3)="220","C",IF(MID(C1221,3,3)="138","S",""))&amp;IF(MID(C1221,10,1)="D",2,1)&amp;RIGHT(C1221,2)</f>
        <v>Torre de suspensión tipo SC1 (5°)Tipo SC1-6</v>
      </c>
      <c r="E1221" s="82" t="s">
        <v>44</v>
      </c>
      <c r="F1221" s="83">
        <v>0</v>
      </c>
      <c r="G1221" s="84">
        <f>VLOOKUP(C1221,'[10]Resumen Peso'!$B$1:$D$65536,3,0)*$C$14</f>
        <v>7926.6829019272272</v>
      </c>
      <c r="H1221" s="91"/>
      <c r="I1221" s="86"/>
      <c r="J1221" s="87">
        <f>+VLOOKUP(C1221,'[10]Resumen Peso'!$B$1:$D$65536,3,0)</f>
        <v>4921.5925154013439</v>
      </c>
      <c r="N1221" s="57"/>
      <c r="O1221" s="57"/>
      <c r="P1221" s="57"/>
      <c r="Q1221" s="57"/>
      <c r="R1221" s="57"/>
    </row>
    <row r="1222" spans="1:18" x14ac:dyDescent="0.2">
      <c r="A1222" s="78"/>
      <c r="B1222" s="79">
        <f t="shared" si="18"/>
        <v>1206</v>
      </c>
      <c r="C1222" s="80" t="s">
        <v>1249</v>
      </c>
      <c r="D1222" s="81" t="str">
        <f>+"Torre de suspensión tipo S"&amp;IF(MID(C1222,3,3)="220","C",IF(MID(C1222,3,3)="138","S",""))&amp;IF(MID(C1222,10,1)="D",2,1)&amp;" (5°)Tipo S"&amp;IF(MID(C1222,3,3)="220","C",IF(MID(C1222,3,3)="138","S",""))&amp;IF(MID(C1222,10,1)="D",2,1)&amp;RIGHT(C1222,2)</f>
        <v>Torre de suspensión tipo SC1 (5°)Tipo SC1-3</v>
      </c>
      <c r="E1222" s="82" t="s">
        <v>44</v>
      </c>
      <c r="F1222" s="83">
        <v>0</v>
      </c>
      <c r="G1222" s="84">
        <f>VLOOKUP(C1222,'[10]Resumen Peso'!$B$1:$D$65536,3,0)*$C$14</f>
        <v>9069.2678247275489</v>
      </c>
      <c r="H1222" s="91"/>
      <c r="I1222" s="86"/>
      <c r="J1222" s="87">
        <f>+VLOOKUP(C1222,'[10]Resumen Peso'!$B$1:$D$65536,3,0)</f>
        <v>5631.0112563600969</v>
      </c>
      <c r="N1222" s="57"/>
      <c r="O1222" s="57"/>
      <c r="P1222" s="57"/>
      <c r="Q1222" s="57"/>
      <c r="R1222" s="57"/>
    </row>
    <row r="1223" spans="1:18" x14ac:dyDescent="0.2">
      <c r="A1223" s="78"/>
      <c r="B1223" s="79">
        <f t="shared" si="18"/>
        <v>1207</v>
      </c>
      <c r="C1223" s="80" t="s">
        <v>1250</v>
      </c>
      <c r="D1223" s="81" t="str">
        <f>+"Torre de suspensión tipo S"&amp;IF(MID(C1223,3,3)="220","C",IF(MID(C1223,3,3)="138","S",""))&amp;IF(MID(C1223,10,1)="D",2,1)&amp;" (5°)Tipo S"&amp;IF(MID(C1223,3,3)="220","C",IF(MID(C1223,3,3)="138","S",""))&amp;IF(MID(C1223,10,1)="D",2,1)&amp;RIGHT(C1223,2)</f>
        <v>Torre de suspensión tipo SC1 (5°)Tipo SC1±0</v>
      </c>
      <c r="E1223" s="82" t="s">
        <v>44</v>
      </c>
      <c r="F1223" s="83">
        <v>0</v>
      </c>
      <c r="G1223" s="84">
        <f>VLOOKUP(C1223,'[10]Resumen Peso'!$B$1:$D$65536,3,0)*$C$14</f>
        <v>10201.651096431438</v>
      </c>
      <c r="H1223" s="91"/>
      <c r="I1223" s="86"/>
      <c r="J1223" s="87">
        <f>+VLOOKUP(C1223,'[10]Resumen Peso'!$B$1:$D$65536,3,0)</f>
        <v>6334.0959014174314</v>
      </c>
      <c r="N1223" s="57"/>
      <c r="O1223" s="57"/>
      <c r="P1223" s="57"/>
      <c r="Q1223" s="57"/>
      <c r="R1223" s="57"/>
    </row>
    <row r="1224" spans="1:18" x14ac:dyDescent="0.2">
      <c r="A1224" s="78"/>
      <c r="B1224" s="79">
        <f t="shared" si="18"/>
        <v>1208</v>
      </c>
      <c r="C1224" s="80" t="s">
        <v>1251</v>
      </c>
      <c r="D1224" s="81" t="str">
        <f>+"Torre de suspensión tipo S"&amp;IF(MID(C1224,3,3)="220","C",IF(MID(C1224,3,3)="138","S",""))&amp;IF(MID(C1224,10,1)="D",2,1)&amp;" (5°)Tipo S"&amp;IF(MID(C1224,3,3)="220","C",IF(MID(C1224,3,3)="138","S",""))&amp;IF(MID(C1224,10,1)="D",2,1)&amp;RIGHT(C1224,2)</f>
        <v>Torre de suspensión tipo SC1 (5°)Tipo SC1+3</v>
      </c>
      <c r="E1224" s="82" t="s">
        <v>44</v>
      </c>
      <c r="F1224" s="83">
        <v>0</v>
      </c>
      <c r="G1224" s="84">
        <f>VLOOKUP(C1224,'[10]Resumen Peso'!$B$1:$D$65536,3,0)*$C$14</f>
        <v>11323.832717038897</v>
      </c>
      <c r="H1224" s="91"/>
      <c r="I1224" s="86"/>
      <c r="J1224" s="87">
        <f>+VLOOKUP(C1224,'[10]Resumen Peso'!$B$1:$D$65536,3,0)</f>
        <v>7030.8464505733491</v>
      </c>
      <c r="N1224" s="57"/>
      <c r="O1224" s="57"/>
      <c r="P1224" s="57"/>
      <c r="Q1224" s="57"/>
      <c r="R1224" s="57"/>
    </row>
    <row r="1225" spans="1:18" x14ac:dyDescent="0.2">
      <c r="A1225" s="78"/>
      <c r="B1225" s="79">
        <f t="shared" si="18"/>
        <v>1209</v>
      </c>
      <c r="C1225" s="80" t="s">
        <v>1252</v>
      </c>
      <c r="D1225" s="81" t="str">
        <f>+"Torre de suspensión tipo S"&amp;IF(MID(C1225,3,3)="220","C",IF(MID(C1225,3,3)="138","S",""))&amp;IF(MID(C1225,10,1)="D",2,1)&amp;" (5°)Tipo S"&amp;IF(MID(C1225,3,3)="220","C",IF(MID(C1225,3,3)="138","S",""))&amp;IF(MID(C1225,10,1)="D",2,1)&amp;RIGHT(C1225,2)</f>
        <v>Torre de suspensión tipo SC1 (5°)Tipo SC1+6</v>
      </c>
      <c r="E1225" s="82" t="s">
        <v>44</v>
      </c>
      <c r="F1225" s="83">
        <v>0</v>
      </c>
      <c r="G1225" s="84">
        <f>VLOOKUP(C1225,'[10]Resumen Peso'!$B$1:$D$65536,3,0)*$C$14</f>
        <v>12446.014337646355</v>
      </c>
      <c r="H1225" s="91"/>
      <c r="I1225" s="86"/>
      <c r="J1225" s="87">
        <f>+VLOOKUP(C1225,'[10]Resumen Peso'!$B$1:$D$65536,3,0)</f>
        <v>7727.5969997292659</v>
      </c>
      <c r="N1225" s="57"/>
      <c r="O1225" s="57"/>
      <c r="P1225" s="57"/>
      <c r="Q1225" s="57"/>
      <c r="R1225" s="57"/>
    </row>
    <row r="1226" spans="1:18" x14ac:dyDescent="0.2">
      <c r="A1226" s="78"/>
      <c r="B1226" s="79">
        <f t="shared" si="18"/>
        <v>1210</v>
      </c>
      <c r="C1226" s="80" t="s">
        <v>1253</v>
      </c>
      <c r="D1226" s="81" t="str">
        <f>+"Torre de ángulo menor tipo A"&amp;IF(MID(C1226,3,3)="220","C",IF(MID(C1226,3,3)="138","S",""))&amp;IF(MID(C1226,10,1)="D",2,1)&amp;" (30°)Tipo A"&amp;IF(MID(C1226,3,3)="220","C",IF(MID(C1226,3,3)="138","S",""))&amp;IF(MID(C1226,10,1)="D",2,1)&amp;RIGHT(C1226,2)</f>
        <v>Torre de ángulo menor tipo AC1 (30°)Tipo AC1-3</v>
      </c>
      <c r="E1226" s="82" t="s">
        <v>44</v>
      </c>
      <c r="F1226" s="83">
        <v>0</v>
      </c>
      <c r="G1226" s="84">
        <f>VLOOKUP(C1226,'[10]Resumen Peso'!$B$1:$D$65536,3,0)*$C$14</f>
        <v>13952.981834309012</v>
      </c>
      <c r="H1226" s="91"/>
      <c r="I1226" s="86"/>
      <c r="J1226" s="87">
        <f>+VLOOKUP(C1226,'[10]Resumen Peso'!$B$1:$D$65536,3,0)</f>
        <v>8663.2569780948452</v>
      </c>
      <c r="N1226" s="57"/>
      <c r="O1226" s="57"/>
      <c r="P1226" s="57"/>
      <c r="Q1226" s="57"/>
      <c r="R1226" s="57"/>
    </row>
    <row r="1227" spans="1:18" x14ac:dyDescent="0.2">
      <c r="A1227" s="78"/>
      <c r="B1227" s="79">
        <f t="shared" si="18"/>
        <v>1211</v>
      </c>
      <c r="C1227" s="80" t="s">
        <v>1254</v>
      </c>
      <c r="D1227" s="81" t="str">
        <f>+"Torre de ángulo menor tipo A"&amp;IF(MID(C1227,3,3)="220","C",IF(MID(C1227,3,3)="138","S",""))&amp;IF(MID(C1227,10,1)="D",2,1)&amp;" (30°)Tipo A"&amp;IF(MID(C1227,3,3)="220","C",IF(MID(C1227,3,3)="138","S",""))&amp;IF(MID(C1227,10,1)="D",2,1)&amp;RIGHT(C1227,2)</f>
        <v>Torre de ángulo menor tipo AC1 (30°)Tipo AC1±0</v>
      </c>
      <c r="E1227" s="82" t="s">
        <v>44</v>
      </c>
      <c r="F1227" s="83">
        <v>0</v>
      </c>
      <c r="G1227" s="84">
        <f>VLOOKUP(C1227,'[10]Resumen Peso'!$B$1:$D$65536,3,0)*$C$14</f>
        <v>15486.106364382922</v>
      </c>
      <c r="H1227" s="91"/>
      <c r="I1227" s="86"/>
      <c r="J1227" s="87">
        <f>+VLOOKUP(C1227,'[10]Resumen Peso'!$B$1:$D$65536,3,0)</f>
        <v>9615.15757835166</v>
      </c>
      <c r="N1227" s="57"/>
      <c r="O1227" s="57"/>
      <c r="P1227" s="57"/>
      <c r="Q1227" s="57"/>
      <c r="R1227" s="57"/>
    </row>
    <row r="1228" spans="1:18" x14ac:dyDescent="0.2">
      <c r="A1228" s="78"/>
      <c r="B1228" s="79">
        <f t="shared" si="18"/>
        <v>1212</v>
      </c>
      <c r="C1228" s="80" t="s">
        <v>1255</v>
      </c>
      <c r="D1228" s="81" t="str">
        <f>+"Torre de ángulo menor tipo A"&amp;IF(MID(C1228,3,3)="220","C",IF(MID(C1228,3,3)="138","S",""))&amp;IF(MID(C1228,10,1)="D",2,1)&amp;" (30°)Tipo A"&amp;IF(MID(C1228,3,3)="220","C",IF(MID(C1228,3,3)="138","S",""))&amp;IF(MID(C1228,10,1)="D",2,1)&amp;RIGHT(C1228,2)</f>
        <v>Torre de ángulo menor tipo AC1 (30°)Tipo AC1+3</v>
      </c>
      <c r="E1228" s="82" t="s">
        <v>44</v>
      </c>
      <c r="F1228" s="83">
        <v>0</v>
      </c>
      <c r="G1228" s="84">
        <f>VLOOKUP(C1228,'[10]Resumen Peso'!$B$1:$D$65536,3,0)*$C$14</f>
        <v>17019.230894456832</v>
      </c>
      <c r="H1228" s="91"/>
      <c r="I1228" s="86"/>
      <c r="J1228" s="87">
        <f>+VLOOKUP(C1228,'[10]Resumen Peso'!$B$1:$D$65536,3,0)</f>
        <v>10567.058178608475</v>
      </c>
      <c r="N1228" s="57"/>
      <c r="O1228" s="57"/>
      <c r="P1228" s="57"/>
      <c r="Q1228" s="57"/>
      <c r="R1228" s="57"/>
    </row>
    <row r="1229" spans="1:18" x14ac:dyDescent="0.2">
      <c r="A1229" s="78"/>
      <c r="B1229" s="79">
        <f t="shared" si="18"/>
        <v>1213</v>
      </c>
      <c r="C1229" s="80" t="s">
        <v>1256</v>
      </c>
      <c r="D1229" s="81" t="str">
        <f>+"Torre de ángulo mayor tipo B"&amp;IF(MID(C1229,3,3)="220","C",IF(MID(C1229,3,3)="138","S",""))&amp;IF(MID(C1229,10,1)="D",2,1)&amp;" (65°)Tipo B"&amp;IF(MID(C1229,3,3)="220","C",IF(MID(C1229,3,3)="138","S",""))&amp;IF(MID(C1229,10,1)="D",2,1)&amp;RIGHT(C1229,2)</f>
        <v>Torre de ángulo mayor tipo BC1 (65°)Tipo BC1-3</v>
      </c>
      <c r="E1229" s="82" t="s">
        <v>44</v>
      </c>
      <c r="F1229" s="83">
        <v>0</v>
      </c>
      <c r="G1229" s="84">
        <f>VLOOKUP(C1229,'[10]Resumen Peso'!$B$1:$D$65536,3,0)*$C$14</f>
        <v>18829.432839602283</v>
      </c>
      <c r="H1229" s="91"/>
      <c r="I1229" s="86"/>
      <c r="J1229" s="87">
        <f>+VLOOKUP(C1229,'[10]Resumen Peso'!$B$1:$D$65536,3,0)</f>
        <v>11690.993178257158</v>
      </c>
      <c r="N1229" s="57"/>
      <c r="O1229" s="57"/>
      <c r="P1229" s="57"/>
      <c r="Q1229" s="57"/>
      <c r="R1229" s="57"/>
    </row>
    <row r="1230" spans="1:18" x14ac:dyDescent="0.2">
      <c r="A1230" s="78"/>
      <c r="B1230" s="79">
        <f t="shared" si="18"/>
        <v>1214</v>
      </c>
      <c r="C1230" s="80" t="s">
        <v>1257</v>
      </c>
      <c r="D1230" s="81" t="str">
        <f>+"Torre de ángulo mayor tipo B"&amp;IF(MID(C1230,3,3)="220","C",IF(MID(C1230,3,3)="138","S",""))&amp;IF(MID(C1230,10,1)="D",2,1)&amp;" (65°)Tipo B"&amp;IF(MID(C1230,3,3)="220","C",IF(MID(C1230,3,3)="138","S",""))&amp;IF(MID(C1230,10,1)="D",2,1)&amp;RIGHT(C1230,2)</f>
        <v>Torre de ángulo mayor tipo BC1 (65°)Tipo BC1±0</v>
      </c>
      <c r="E1230" s="82" t="s">
        <v>44</v>
      </c>
      <c r="F1230" s="83">
        <v>0</v>
      </c>
      <c r="G1230" s="84">
        <f>VLOOKUP(C1230,'[10]Resumen Peso'!$B$1:$D$65536,3,0)*$C$14</f>
        <v>20968.188017374479</v>
      </c>
      <c r="H1230" s="91"/>
      <c r="I1230" s="86"/>
      <c r="J1230" s="87">
        <f>+VLOOKUP(C1230,'[10]Resumen Peso'!$B$1:$D$65536,3,0)</f>
        <v>13018.923361088149</v>
      </c>
      <c r="N1230" s="57"/>
      <c r="O1230" s="57"/>
      <c r="P1230" s="57"/>
      <c r="Q1230" s="57"/>
      <c r="R1230" s="57"/>
    </row>
    <row r="1231" spans="1:18" x14ac:dyDescent="0.2">
      <c r="A1231" s="78"/>
      <c r="B1231" s="79">
        <f t="shared" si="18"/>
        <v>1215</v>
      </c>
      <c r="C1231" s="80" t="s">
        <v>1258</v>
      </c>
      <c r="D1231" s="81" t="str">
        <f>+"Torre de ángulo mayor tipo B"&amp;IF(MID(C1231,3,3)="220","C",IF(MID(C1231,3,3)="138","S",""))&amp;IF(MID(C1231,10,1)="D",2,1)&amp;" (65°)Tipo B"&amp;IF(MID(C1231,3,3)="220","C",IF(MID(C1231,3,3)="138","S",""))&amp;IF(MID(C1231,10,1)="D",2,1)&amp;RIGHT(C1231,2)</f>
        <v>Torre de ángulo mayor tipo BC1 (65°)Tipo BC1+3</v>
      </c>
      <c r="E1231" s="82" t="s">
        <v>44</v>
      </c>
      <c r="F1231" s="83">
        <v>0</v>
      </c>
      <c r="G1231" s="84">
        <f>VLOOKUP(C1231,'[10]Resumen Peso'!$B$1:$D$65536,3,0)*$C$14</f>
        <v>23484.370579459417</v>
      </c>
      <c r="H1231" s="91"/>
      <c r="I1231" s="86"/>
      <c r="J1231" s="87">
        <f>+VLOOKUP(C1231,'[10]Resumen Peso'!$B$1:$D$65536,3,0)</f>
        <v>14581.194164418728</v>
      </c>
      <c r="N1231" s="57"/>
      <c r="O1231" s="57"/>
      <c r="P1231" s="57"/>
      <c r="Q1231" s="57"/>
      <c r="R1231" s="57"/>
    </row>
    <row r="1232" spans="1:18" x14ac:dyDescent="0.2">
      <c r="A1232" s="78"/>
      <c r="B1232" s="79">
        <f t="shared" si="18"/>
        <v>1216</v>
      </c>
      <c r="C1232" s="80" t="s">
        <v>1259</v>
      </c>
      <c r="D1232" s="81" t="str">
        <f>+"Torre de anclaje, retención intermedia y terminal (15°) Tipo R"&amp;IF(MID(C1232,3,3)="220","C",IF(MID(C1232,3,3)="138","S",""))&amp;IF(MID(C1232,10,1)="D",2,1)&amp;RIGHT(C1232,2)</f>
        <v>Torre de anclaje, retención intermedia y terminal (15°) Tipo RC1-3</v>
      </c>
      <c r="E1232" s="82" t="s">
        <v>44</v>
      </c>
      <c r="F1232" s="83">
        <v>0</v>
      </c>
      <c r="G1232" s="84">
        <f>VLOOKUP(C1232,'[10]Resumen Peso'!$B$1:$D$65536,3,0)*$C$14</f>
        <v>24244.11093589295</v>
      </c>
      <c r="H1232" s="91"/>
      <c r="I1232" s="86"/>
      <c r="J1232" s="87">
        <f>+VLOOKUP(C1232,'[10]Resumen Peso'!$B$1:$D$65536,3,0)</f>
        <v>15052.908814561035</v>
      </c>
      <c r="N1232" s="57"/>
      <c r="O1232" s="57"/>
      <c r="P1232" s="57"/>
      <c r="Q1232" s="57"/>
      <c r="R1232" s="57"/>
    </row>
    <row r="1233" spans="1:18" x14ac:dyDescent="0.2">
      <c r="A1233" s="78"/>
      <c r="B1233" s="79">
        <f t="shared" si="18"/>
        <v>1217</v>
      </c>
      <c r="C1233" s="80" t="s">
        <v>1260</v>
      </c>
      <c r="D1233" s="81" t="str">
        <f>+"Torre de anclaje, retención intermedia y terminal (15°) Tipo R"&amp;IF(MID(C1233,3,3)="220","C",IF(MID(C1233,3,3)="138","S",""))&amp;IF(MID(C1233,10,1)="D",2,1)&amp;RIGHT(C1233,2)</f>
        <v>Torre de anclaje, retención intermedia y terminal (15°) Tipo RC1±0</v>
      </c>
      <c r="E1233" s="82" t="s">
        <v>44</v>
      </c>
      <c r="F1233" s="83">
        <v>0</v>
      </c>
      <c r="G1233" s="84">
        <f>VLOOKUP(C1233,'[10]Resumen Peso'!$B$1:$D$65536,3,0)*$C$14</f>
        <v>27027.994354395705</v>
      </c>
      <c r="H1233" s="91"/>
      <c r="I1233" s="86"/>
      <c r="J1233" s="87">
        <f>+VLOOKUP(C1233,'[10]Resumen Peso'!$B$1:$D$65536,3,0)</f>
        <v>16781.392212442624</v>
      </c>
      <c r="N1233" s="57"/>
      <c r="O1233" s="57"/>
      <c r="P1233" s="57"/>
      <c r="Q1233" s="57"/>
      <c r="R1233" s="57"/>
    </row>
    <row r="1234" spans="1:18" x14ac:dyDescent="0.2">
      <c r="A1234" s="78"/>
      <c r="B1234" s="79">
        <f t="shared" ref="B1234:B1297" si="19">1+B1233</f>
        <v>1218</v>
      </c>
      <c r="C1234" s="80" t="s">
        <v>1261</v>
      </c>
      <c r="D1234" s="81" t="str">
        <f>+"Torre de anclaje, retención intermedia y terminal (15°) Tipo R"&amp;IF(MID(C1234,3,3)="220","C",IF(MID(C1234,3,3)="138","S",""))&amp;IF(MID(C1234,10,1)="D",2,1)&amp;RIGHT(C1234,2)</f>
        <v>Torre de anclaje, retención intermedia y terminal (15°) Tipo RC1+3</v>
      </c>
      <c r="E1234" s="82" t="s">
        <v>44</v>
      </c>
      <c r="F1234" s="83">
        <v>0</v>
      </c>
      <c r="G1234" s="84">
        <f>VLOOKUP(C1234,'[10]Resumen Peso'!$B$1:$D$65536,3,0)*$C$14</f>
        <v>29811.877772898464</v>
      </c>
      <c r="H1234" s="91"/>
      <c r="I1234" s="86"/>
      <c r="J1234" s="87">
        <f>+VLOOKUP(C1234,'[10]Resumen Peso'!$B$1:$D$65536,3,0)</f>
        <v>18509.875610324216</v>
      </c>
      <c r="N1234" s="57"/>
      <c r="O1234" s="57"/>
      <c r="P1234" s="57"/>
      <c r="Q1234" s="57"/>
      <c r="R1234" s="57"/>
    </row>
    <row r="1235" spans="1:18" x14ac:dyDescent="0.2">
      <c r="A1235" s="78"/>
      <c r="B1235" s="79">
        <f t="shared" si="19"/>
        <v>1219</v>
      </c>
      <c r="C1235" s="80" t="s">
        <v>1262</v>
      </c>
      <c r="D1235" s="81" t="str">
        <f>+"Torre de suspensión tipo S"&amp;IF(MID(C1235,3,3)="220","C",IF(MID(C1235,3,3)="138","S",""))&amp;IF(MID(C1235,10,1)="D",2,1)&amp;" (5°)Tipo S"&amp;IF(MID(C1235,3,3)="220","C",IF(MID(C1235,3,3)="138","S",""))&amp;IF(MID(C1235,10,1)="D",2,1)&amp;RIGHT(C1235,2)</f>
        <v>Torre de suspensión tipo SC1 (5°)Tipo SC1-6</v>
      </c>
      <c r="E1235" s="82" t="s">
        <v>44</v>
      </c>
      <c r="F1235" s="83">
        <v>0</v>
      </c>
      <c r="G1235" s="84">
        <f>VLOOKUP(C1235,'[10]Resumen Peso'!$B$1:$D$65536,3,0)*$C$14</f>
        <v>7476.9098796284916</v>
      </c>
      <c r="H1235" s="91"/>
      <c r="I1235" s="86"/>
      <c r="J1235" s="87">
        <f>+VLOOKUP(C1235,'[10]Resumen Peso'!$B$1:$D$65536,3,0)</f>
        <v>4642.3332631311787</v>
      </c>
      <c r="N1235" s="57"/>
      <c r="O1235" s="57"/>
      <c r="P1235" s="57"/>
      <c r="Q1235" s="57"/>
      <c r="R1235" s="57"/>
    </row>
    <row r="1236" spans="1:18" x14ac:dyDescent="0.2">
      <c r="A1236" s="78"/>
      <c r="B1236" s="79">
        <f t="shared" si="19"/>
        <v>1220</v>
      </c>
      <c r="C1236" s="80" t="s">
        <v>1263</v>
      </c>
      <c r="D1236" s="81" t="str">
        <f>+"Torre de suspensión tipo S"&amp;IF(MID(C1236,3,3)="220","C",IF(MID(C1236,3,3)="138","S",""))&amp;IF(MID(C1236,10,1)="D",2,1)&amp;" (5°)Tipo S"&amp;IF(MID(C1236,3,3)="220","C",IF(MID(C1236,3,3)="138","S",""))&amp;IF(MID(C1236,10,1)="D",2,1)&amp;RIGHT(C1236,2)</f>
        <v>Torre de suspensión tipo SC1 (5°)Tipo SC1-3</v>
      </c>
      <c r="E1236" s="82" t="s">
        <v>44</v>
      </c>
      <c r="F1236" s="83">
        <v>0</v>
      </c>
      <c r="G1236" s="84">
        <f>VLOOKUP(C1236,'[10]Resumen Peso'!$B$1:$D$65536,3,0)*$C$14</f>
        <v>8554.662655070435</v>
      </c>
      <c r="H1236" s="91"/>
      <c r="I1236" s="86"/>
      <c r="J1236" s="87">
        <f>+VLOOKUP(C1236,'[10]Resumen Peso'!$B$1:$D$65536,3,0)</f>
        <v>5311.4984181771142</v>
      </c>
      <c r="N1236" s="57"/>
      <c r="O1236" s="57"/>
      <c r="P1236" s="57"/>
      <c r="Q1236" s="57"/>
      <c r="R1236" s="57"/>
    </row>
    <row r="1237" spans="1:18" x14ac:dyDescent="0.2">
      <c r="A1237" s="78"/>
      <c r="B1237" s="79">
        <f t="shared" si="19"/>
        <v>1221</v>
      </c>
      <c r="C1237" s="80" t="s">
        <v>1264</v>
      </c>
      <c r="D1237" s="81" t="str">
        <f>+"Torre de suspensión tipo S"&amp;IF(MID(C1237,3,3)="220","C",IF(MID(C1237,3,3)="138","S",""))&amp;IF(MID(C1237,10,1)="D",2,1)&amp;" (5°)Tipo S"&amp;IF(MID(C1237,3,3)="220","C",IF(MID(C1237,3,3)="138","S",""))&amp;IF(MID(C1237,10,1)="D",2,1)&amp;RIGHT(C1237,2)</f>
        <v>Torre de suspensión tipo SC1 (5°)Tipo SC1±0</v>
      </c>
      <c r="E1237" s="82" t="s">
        <v>44</v>
      </c>
      <c r="F1237" s="83">
        <v>0</v>
      </c>
      <c r="G1237" s="84">
        <f>VLOOKUP(C1237,'[10]Resumen Peso'!$B$1:$D$65536,3,0)*$C$14</f>
        <v>9622.7926378745069</v>
      </c>
      <c r="H1237" s="91"/>
      <c r="I1237" s="86"/>
      <c r="J1237" s="87">
        <f>+VLOOKUP(C1237,'[10]Resumen Peso'!$B$1:$D$65536,3,0)</f>
        <v>5974.6888843387114</v>
      </c>
      <c r="N1237" s="57"/>
      <c r="O1237" s="57"/>
      <c r="P1237" s="57"/>
      <c r="Q1237" s="57"/>
      <c r="R1237" s="57"/>
    </row>
    <row r="1238" spans="1:18" x14ac:dyDescent="0.2">
      <c r="A1238" s="78"/>
      <c r="B1238" s="79">
        <f t="shared" si="19"/>
        <v>1222</v>
      </c>
      <c r="C1238" s="80" t="s">
        <v>1265</v>
      </c>
      <c r="D1238" s="81" t="str">
        <f>+"Torre de suspensión tipo S"&amp;IF(MID(C1238,3,3)="220","C",IF(MID(C1238,3,3)="138","S",""))&amp;IF(MID(C1238,10,1)="D",2,1)&amp;" (5°)Tipo S"&amp;IF(MID(C1238,3,3)="220","C",IF(MID(C1238,3,3)="138","S",""))&amp;IF(MID(C1238,10,1)="D",2,1)&amp;RIGHT(C1238,2)</f>
        <v>Torre de suspensión tipo SC1 (5°)Tipo SC1+3</v>
      </c>
      <c r="E1238" s="82" t="s">
        <v>44</v>
      </c>
      <c r="F1238" s="83">
        <v>0</v>
      </c>
      <c r="G1238" s="84">
        <f>VLOOKUP(C1238,'[10]Resumen Peso'!$B$1:$D$65536,3,0)*$C$14</f>
        <v>10681.299828040703</v>
      </c>
      <c r="H1238" s="91"/>
      <c r="I1238" s="86"/>
      <c r="J1238" s="87">
        <f>+VLOOKUP(C1238,'[10]Resumen Peso'!$B$1:$D$65536,3,0)</f>
        <v>6631.9046616159703</v>
      </c>
      <c r="N1238" s="57"/>
      <c r="O1238" s="57"/>
      <c r="P1238" s="57"/>
      <c r="Q1238" s="57"/>
      <c r="R1238" s="57"/>
    </row>
    <row r="1239" spans="1:18" x14ac:dyDescent="0.2">
      <c r="A1239" s="78"/>
      <c r="B1239" s="79">
        <f t="shared" si="19"/>
        <v>1223</v>
      </c>
      <c r="C1239" s="80" t="s">
        <v>1266</v>
      </c>
      <c r="D1239" s="81" t="str">
        <f>+"Torre de suspensión tipo S"&amp;IF(MID(C1239,3,3)="220","C",IF(MID(C1239,3,3)="138","S",""))&amp;IF(MID(C1239,10,1)="D",2,1)&amp;" (5°)Tipo S"&amp;IF(MID(C1239,3,3)="220","C",IF(MID(C1239,3,3)="138","S",""))&amp;IF(MID(C1239,10,1)="D",2,1)&amp;RIGHT(C1239,2)</f>
        <v>Torre de suspensión tipo SC1 (5°)Tipo SC1+6</v>
      </c>
      <c r="E1239" s="82" t="s">
        <v>44</v>
      </c>
      <c r="F1239" s="83">
        <v>0</v>
      </c>
      <c r="G1239" s="84">
        <f>VLOOKUP(C1239,'[10]Resumen Peso'!$B$1:$D$65536,3,0)*$C$14</f>
        <v>11739.807018206897</v>
      </c>
      <c r="H1239" s="91"/>
      <c r="I1239" s="86"/>
      <c r="J1239" s="87">
        <f>+VLOOKUP(C1239,'[10]Resumen Peso'!$B$1:$D$65536,3,0)</f>
        <v>7289.1204388932274</v>
      </c>
      <c r="N1239" s="57"/>
      <c r="O1239" s="57"/>
      <c r="P1239" s="57"/>
      <c r="Q1239" s="57"/>
      <c r="R1239" s="57"/>
    </row>
    <row r="1240" spans="1:18" x14ac:dyDescent="0.2">
      <c r="A1240" s="78"/>
      <c r="B1240" s="79">
        <f t="shared" si="19"/>
        <v>1224</v>
      </c>
      <c r="C1240" s="80" t="s">
        <v>1267</v>
      </c>
      <c r="D1240" s="81" t="str">
        <f>+"Torre de ángulo menor tipo A"&amp;IF(MID(C1240,3,3)="220","C",IF(MID(C1240,3,3)="138","S",""))&amp;IF(MID(C1240,10,1)="D",2,1)&amp;" (30°)Tipo A"&amp;IF(MID(C1240,3,3)="220","C",IF(MID(C1240,3,3)="138","S",""))&amp;IF(MID(C1240,10,1)="D",2,1)&amp;RIGHT(C1240,2)</f>
        <v>Torre de ángulo menor tipo AC1 (30°)Tipo AC1-3</v>
      </c>
      <c r="E1240" s="82" t="s">
        <v>44</v>
      </c>
      <c r="F1240" s="83">
        <v>0</v>
      </c>
      <c r="G1240" s="84">
        <f>VLOOKUP(C1240,'[10]Resumen Peso'!$B$1:$D$65536,3,0)*$C$14</f>
        <v>13161.266701088443</v>
      </c>
      <c r="H1240" s="91"/>
      <c r="I1240" s="86"/>
      <c r="J1240" s="87">
        <f>+VLOOKUP(C1240,'[10]Resumen Peso'!$B$1:$D$65536,3,0)</f>
        <v>8171.6895315099737</v>
      </c>
      <c r="N1240" s="57"/>
      <c r="O1240" s="57"/>
      <c r="P1240" s="57"/>
      <c r="Q1240" s="57"/>
      <c r="R1240" s="57"/>
    </row>
    <row r="1241" spans="1:18" x14ac:dyDescent="0.2">
      <c r="A1241" s="78"/>
      <c r="B1241" s="79">
        <f t="shared" si="19"/>
        <v>1225</v>
      </c>
      <c r="C1241" s="80" t="s">
        <v>1268</v>
      </c>
      <c r="D1241" s="81" t="str">
        <f>+"Torre de ángulo menor tipo A"&amp;IF(MID(C1241,3,3)="220","C",IF(MID(C1241,3,3)="138","S",""))&amp;IF(MID(C1241,10,1)="D",2,1)&amp;" (30°)Tipo A"&amp;IF(MID(C1241,3,3)="220","C",IF(MID(C1241,3,3)="138","S",""))&amp;IF(MID(C1241,10,1)="D",2,1)&amp;RIGHT(C1241,2)</f>
        <v>Torre de ángulo menor tipo AC1 (30°)Tipo AC1±0</v>
      </c>
      <c r="E1241" s="82" t="s">
        <v>44</v>
      </c>
      <c r="F1241" s="83">
        <v>0</v>
      </c>
      <c r="G1241" s="84">
        <f>VLOOKUP(C1241,'[10]Resumen Peso'!$B$1:$D$65536,3,0)*$C$14</f>
        <v>14607.3992242935</v>
      </c>
      <c r="H1241" s="91"/>
      <c r="I1241" s="86"/>
      <c r="J1241" s="87">
        <f>+VLOOKUP(C1241,'[10]Resumen Peso'!$B$1:$D$65536,3,0)</f>
        <v>9069.5777264261633</v>
      </c>
      <c r="N1241" s="57"/>
      <c r="O1241" s="57"/>
      <c r="P1241" s="57"/>
      <c r="Q1241" s="57"/>
      <c r="R1241" s="57"/>
    </row>
    <row r="1242" spans="1:18" x14ac:dyDescent="0.2">
      <c r="A1242" s="78"/>
      <c r="B1242" s="79">
        <f t="shared" si="19"/>
        <v>1226</v>
      </c>
      <c r="C1242" s="80" t="s">
        <v>1269</v>
      </c>
      <c r="D1242" s="81" t="str">
        <f>+"Torre de ángulo menor tipo A"&amp;IF(MID(C1242,3,3)="220","C",IF(MID(C1242,3,3)="138","S",""))&amp;IF(MID(C1242,10,1)="D",2,1)&amp;" (30°)Tipo A"&amp;IF(MID(C1242,3,3)="220","C",IF(MID(C1242,3,3)="138","S",""))&amp;IF(MID(C1242,10,1)="D",2,1)&amp;RIGHT(C1242,2)</f>
        <v>Torre de ángulo menor tipo AC1 (30°)Tipo AC1+3</v>
      </c>
      <c r="E1242" s="82" t="s">
        <v>44</v>
      </c>
      <c r="F1242" s="83">
        <v>0</v>
      </c>
      <c r="G1242" s="84">
        <f>VLOOKUP(C1242,'[10]Resumen Peso'!$B$1:$D$65536,3,0)*$C$14</f>
        <v>16053.531747498555</v>
      </c>
      <c r="H1242" s="91"/>
      <c r="I1242" s="86"/>
      <c r="J1242" s="87">
        <f>+VLOOKUP(C1242,'[10]Resumen Peso'!$B$1:$D$65536,3,0)</f>
        <v>9967.4659213423529</v>
      </c>
      <c r="N1242" s="57"/>
      <c r="O1242" s="57"/>
      <c r="P1242" s="57"/>
      <c r="Q1242" s="57"/>
      <c r="R1242" s="57"/>
    </row>
    <row r="1243" spans="1:18" x14ac:dyDescent="0.2">
      <c r="A1243" s="78"/>
      <c r="B1243" s="79">
        <f t="shared" si="19"/>
        <v>1227</v>
      </c>
      <c r="C1243" s="80" t="s">
        <v>1270</v>
      </c>
      <c r="D1243" s="81" t="str">
        <f>+"Torre de ángulo mayor tipo B"&amp;IF(MID(C1243,3,3)="220","C",IF(MID(C1243,3,3)="138","S",""))&amp;IF(MID(C1243,10,1)="D",2,1)&amp;" (65°)Tipo B"&amp;IF(MID(C1243,3,3)="220","C",IF(MID(C1243,3,3)="138","S",""))&amp;IF(MID(C1243,10,1)="D",2,1)&amp;RIGHT(C1243,2)</f>
        <v>Torre de ángulo mayor tipo BC1 (65°)Tipo BC1-3</v>
      </c>
      <c r="E1243" s="82" t="s">
        <v>44</v>
      </c>
      <c r="F1243" s="83">
        <v>0</v>
      </c>
      <c r="G1243" s="84">
        <f>VLOOKUP(C1243,'[10]Resumen Peso'!$B$1:$D$65536,3,0)*$C$14</f>
        <v>17761.019857624673</v>
      </c>
      <c r="H1243" s="91"/>
      <c r="I1243" s="86"/>
      <c r="J1243" s="87">
        <f>+VLOOKUP(C1243,'[10]Resumen Peso'!$B$1:$D$65536,3,0)</f>
        <v>11027.627000939761</v>
      </c>
      <c r="N1243" s="57"/>
      <c r="O1243" s="57"/>
      <c r="P1243" s="57"/>
      <c r="Q1243" s="57"/>
      <c r="R1243" s="57"/>
    </row>
    <row r="1244" spans="1:18" x14ac:dyDescent="0.2">
      <c r="A1244" s="78"/>
      <c r="B1244" s="79">
        <f t="shared" si="19"/>
        <v>1228</v>
      </c>
      <c r="C1244" s="80" t="s">
        <v>1271</v>
      </c>
      <c r="D1244" s="81" t="str">
        <f>+"Torre de ángulo mayor tipo B"&amp;IF(MID(C1244,3,3)="220","C",IF(MID(C1244,3,3)="138","S",""))&amp;IF(MID(C1244,10,1)="D",2,1)&amp;" (65°)Tipo B"&amp;IF(MID(C1244,3,3)="220","C",IF(MID(C1244,3,3)="138","S",""))&amp;IF(MID(C1244,10,1)="D",2,1)&amp;RIGHT(C1244,2)</f>
        <v>Torre de ángulo mayor tipo BC1 (65°)Tipo BC1±0</v>
      </c>
      <c r="E1244" s="82" t="s">
        <v>44</v>
      </c>
      <c r="F1244" s="83">
        <v>0</v>
      </c>
      <c r="G1244" s="84">
        <f>VLOOKUP(C1244,'[10]Resumen Peso'!$B$1:$D$65536,3,0)*$C$14</f>
        <v>19778.418549693401</v>
      </c>
      <c r="H1244" s="91"/>
      <c r="I1244" s="86"/>
      <c r="J1244" s="87">
        <f>+VLOOKUP(C1244,'[10]Resumen Peso'!$B$1:$D$65536,3,0)</f>
        <v>12280.208241581026</v>
      </c>
      <c r="N1244" s="57"/>
      <c r="O1244" s="57"/>
      <c r="P1244" s="57"/>
      <c r="Q1244" s="57"/>
      <c r="R1244" s="57"/>
    </row>
    <row r="1245" spans="1:18" x14ac:dyDescent="0.2">
      <c r="A1245" s="78"/>
      <c r="B1245" s="79">
        <f t="shared" si="19"/>
        <v>1229</v>
      </c>
      <c r="C1245" s="80" t="s">
        <v>1272</v>
      </c>
      <c r="D1245" s="81" t="str">
        <f>+"Torre de ángulo mayor tipo B"&amp;IF(MID(C1245,3,3)="220","C",IF(MID(C1245,3,3)="138","S",""))&amp;IF(MID(C1245,10,1)="D",2,1)&amp;" (65°)Tipo B"&amp;IF(MID(C1245,3,3)="220","C",IF(MID(C1245,3,3)="138","S",""))&amp;IF(MID(C1245,10,1)="D",2,1)&amp;RIGHT(C1245,2)</f>
        <v>Torre de ángulo mayor tipo BC1 (65°)Tipo BC1+3</v>
      </c>
      <c r="E1245" s="82" t="s">
        <v>44</v>
      </c>
      <c r="F1245" s="83">
        <v>0</v>
      </c>
      <c r="G1245" s="84">
        <f>VLOOKUP(C1245,'[10]Resumen Peso'!$B$1:$D$65536,3,0)*$C$14</f>
        <v>22151.82877565661</v>
      </c>
      <c r="H1245" s="91"/>
      <c r="I1245" s="86"/>
      <c r="J1245" s="87">
        <f>+VLOOKUP(C1245,'[10]Resumen Peso'!$B$1:$D$65536,3,0)</f>
        <v>13753.83323057075</v>
      </c>
      <c r="N1245" s="57"/>
      <c r="O1245" s="57"/>
      <c r="P1245" s="57"/>
      <c r="Q1245" s="57"/>
      <c r="R1245" s="57"/>
    </row>
    <row r="1246" spans="1:18" x14ac:dyDescent="0.2">
      <c r="A1246" s="78"/>
      <c r="B1246" s="79">
        <f t="shared" si="19"/>
        <v>1230</v>
      </c>
      <c r="C1246" s="80" t="s">
        <v>1273</v>
      </c>
      <c r="D1246" s="81" t="str">
        <f>+"Torre de anclaje, retención intermedia y terminal (15°) Tipo R"&amp;IF(MID(C1246,3,3)="220","C",IF(MID(C1246,3,3)="138","S",""))&amp;IF(MID(C1246,10,1)="D",2,1)&amp;RIGHT(C1246,2)</f>
        <v>Torre de anclaje, retención intermedia y terminal (15°) Tipo RC1-3</v>
      </c>
      <c r="E1246" s="82" t="s">
        <v>44</v>
      </c>
      <c r="F1246" s="83">
        <v>0</v>
      </c>
      <c r="G1246" s="84">
        <f>VLOOKUP(C1246,'[10]Resumen Peso'!$B$1:$D$65536,3,0)*$C$14</f>
        <v>22868.46021496765</v>
      </c>
      <c r="H1246" s="91"/>
      <c r="I1246" s="86"/>
      <c r="J1246" s="87">
        <f>+VLOOKUP(C1246,'[10]Resumen Peso'!$B$1:$D$65536,3,0)</f>
        <v>14198.782015787954</v>
      </c>
      <c r="N1246" s="57"/>
      <c r="O1246" s="57"/>
      <c r="P1246" s="57"/>
      <c r="Q1246" s="57"/>
      <c r="R1246" s="57"/>
    </row>
    <row r="1247" spans="1:18" x14ac:dyDescent="0.2">
      <c r="A1247" s="78"/>
      <c r="B1247" s="79">
        <f t="shared" si="19"/>
        <v>1231</v>
      </c>
      <c r="C1247" s="80" t="s">
        <v>1274</v>
      </c>
      <c r="D1247" s="81" t="str">
        <f>+"Torre de anclaje, retención intermedia y terminal (15°) Tipo R"&amp;IF(MID(C1247,3,3)="220","C",IF(MID(C1247,3,3)="138","S",""))&amp;IF(MID(C1247,10,1)="D",2,1)&amp;RIGHT(C1247,2)</f>
        <v>Torre de anclaje, retención intermedia y terminal (15°) Tipo RC1±0</v>
      </c>
      <c r="E1247" s="82" t="s">
        <v>44</v>
      </c>
      <c r="F1247" s="83">
        <v>0</v>
      </c>
      <c r="G1247" s="84">
        <f>VLOOKUP(C1247,'[10]Resumen Peso'!$B$1:$D$65536,3,0)*$C$14</f>
        <v>25494.381510554791</v>
      </c>
      <c r="H1247" s="91"/>
      <c r="I1247" s="86"/>
      <c r="J1247" s="87">
        <f>+VLOOKUP(C1247,'[10]Resumen Peso'!$B$1:$D$65536,3,0)</f>
        <v>15829.188423397942</v>
      </c>
      <c r="N1247" s="57"/>
      <c r="O1247" s="57"/>
      <c r="P1247" s="57"/>
      <c r="Q1247" s="57"/>
      <c r="R1247" s="57"/>
    </row>
    <row r="1248" spans="1:18" x14ac:dyDescent="0.2">
      <c r="A1248" s="78"/>
      <c r="B1248" s="79">
        <f t="shared" si="19"/>
        <v>1232</v>
      </c>
      <c r="C1248" s="80" t="s">
        <v>1275</v>
      </c>
      <c r="D1248" s="81" t="str">
        <f>+"Torre de anclaje, retención intermedia y terminal (15°) Tipo R"&amp;IF(MID(C1248,3,3)="220","C",IF(MID(C1248,3,3)="138","S",""))&amp;IF(MID(C1248,10,1)="D",2,1)&amp;RIGHT(C1248,2)</f>
        <v>Torre de anclaje, retención intermedia y terminal (15°) Tipo RC1+3</v>
      </c>
      <c r="E1248" s="82" t="s">
        <v>44</v>
      </c>
      <c r="F1248" s="83">
        <v>0</v>
      </c>
      <c r="G1248" s="84">
        <f>VLOOKUP(C1248,'[10]Resumen Peso'!$B$1:$D$65536,3,0)*$C$14</f>
        <v>28120.302806141935</v>
      </c>
      <c r="H1248" s="91"/>
      <c r="I1248" s="86"/>
      <c r="J1248" s="87">
        <f>+VLOOKUP(C1248,'[10]Resumen Peso'!$B$1:$D$65536,3,0)</f>
        <v>17459.594831007929</v>
      </c>
      <c r="N1248" s="57"/>
      <c r="O1248" s="57"/>
      <c r="P1248" s="57"/>
      <c r="Q1248" s="57"/>
      <c r="R1248" s="57"/>
    </row>
    <row r="1249" spans="1:18" x14ac:dyDescent="0.2">
      <c r="A1249" s="78"/>
      <c r="B1249" s="79">
        <f t="shared" si="19"/>
        <v>1233</v>
      </c>
      <c r="C1249" s="80" t="s">
        <v>1276</v>
      </c>
      <c r="D1249" s="81" t="str">
        <f>+"Torre de suspensión tipo S"&amp;IF(MID(C1249,3,3)="220","C",IF(MID(C1249,3,3)="138","S",""))&amp;IF(MID(C1249,10,1)="D",2,1)&amp;" (5°)Tipo S"&amp;IF(MID(C1249,3,3)="220","C",IF(MID(C1249,3,3)="138","S",""))&amp;IF(MID(C1249,10,1)="D",2,1)&amp;RIGHT(C1249,2)</f>
        <v>Torre de suspensión tipo SC2 (5°)Tipo SC2-6</v>
      </c>
      <c r="E1249" s="82" t="s">
        <v>44</v>
      </c>
      <c r="F1249" s="83">
        <v>0</v>
      </c>
      <c r="G1249" s="84">
        <f>VLOOKUP(C1249,'[10]Resumen Peso'!$B$1:$D$65536,3,0)*$C$14</f>
        <v>13144.079150853035</v>
      </c>
      <c r="H1249" s="91"/>
      <c r="I1249" s="86"/>
      <c r="J1249" s="87">
        <f>+VLOOKUP(C1249,'[10]Resumen Peso'!$B$1:$D$65536,3,0)</f>
        <v>8161.0179656553455</v>
      </c>
      <c r="N1249" s="57"/>
      <c r="O1249" s="57"/>
      <c r="P1249" s="57"/>
      <c r="Q1249" s="57"/>
      <c r="R1249" s="57"/>
    </row>
    <row r="1250" spans="1:18" x14ac:dyDescent="0.2">
      <c r="A1250" s="78"/>
      <c r="B1250" s="79">
        <f t="shared" si="19"/>
        <v>1234</v>
      </c>
      <c r="C1250" s="80" t="s">
        <v>1277</v>
      </c>
      <c r="D1250" s="81" t="str">
        <f>+"Torre de suspensión tipo S"&amp;IF(MID(C1250,3,3)="220","C",IF(MID(C1250,3,3)="138","S",""))&amp;IF(MID(C1250,10,1)="D",2,1)&amp;" (5°)Tipo S"&amp;IF(MID(C1250,3,3)="220","C",IF(MID(C1250,3,3)="138","S",""))&amp;IF(MID(C1250,10,1)="D",2,1)&amp;RIGHT(C1250,2)</f>
        <v>Torre de suspensión tipo SC2 (5°)Tipo SC2-3</v>
      </c>
      <c r="E1250" s="82" t="s">
        <v>44</v>
      </c>
      <c r="F1250" s="83">
        <v>0</v>
      </c>
      <c r="G1250" s="84">
        <f>VLOOKUP(C1250,'[10]Resumen Peso'!$B$1:$D$65536,3,0)*$C$14</f>
        <v>15038.721190615635</v>
      </c>
      <c r="H1250" s="91"/>
      <c r="I1250" s="86"/>
      <c r="J1250" s="87">
        <f>+VLOOKUP(C1250,'[10]Resumen Peso'!$B$1:$D$65536,3,0)</f>
        <v>9337.3809156597199</v>
      </c>
      <c r="N1250" s="57"/>
      <c r="O1250" s="57"/>
      <c r="P1250" s="57"/>
      <c r="Q1250" s="57"/>
      <c r="R1250" s="57"/>
    </row>
    <row r="1251" spans="1:18" x14ac:dyDescent="0.2">
      <c r="A1251" s="78"/>
      <c r="B1251" s="79">
        <f t="shared" si="19"/>
        <v>1235</v>
      </c>
      <c r="C1251" s="80" t="s">
        <v>1278</v>
      </c>
      <c r="D1251" s="81" t="str">
        <f>+"Torre de suspensión tipo S"&amp;IF(MID(C1251,3,3)="220","C",IF(MID(C1251,3,3)="138","S",""))&amp;IF(MID(C1251,10,1)="D",2,1)&amp;" (5°)Tipo S"&amp;IF(MID(C1251,3,3)="220","C",IF(MID(C1251,3,3)="138","S",""))&amp;IF(MID(C1251,10,1)="D",2,1)&amp;RIGHT(C1251,2)</f>
        <v>Torre de suspensión tipo SC2 (5°)Tipo SC2±0</v>
      </c>
      <c r="E1251" s="82" t="s">
        <v>44</v>
      </c>
      <c r="F1251" s="83">
        <v>0</v>
      </c>
      <c r="G1251" s="84">
        <f>VLOOKUP(C1251,'[10]Resumen Peso'!$B$1:$D$65536,3,0)*$C$14</f>
        <v>16916.446783594638</v>
      </c>
      <c r="H1251" s="91"/>
      <c r="I1251" s="86"/>
      <c r="J1251" s="87">
        <f>+VLOOKUP(C1251,'[10]Resumen Peso'!$B$1:$D$65536,3,0)</f>
        <v>10503.240625039054</v>
      </c>
      <c r="N1251" s="57"/>
      <c r="O1251" s="57"/>
      <c r="P1251" s="57"/>
      <c r="Q1251" s="57"/>
      <c r="R1251" s="57"/>
    </row>
    <row r="1252" spans="1:18" x14ac:dyDescent="0.2">
      <c r="A1252" s="78"/>
      <c r="B1252" s="79">
        <f t="shared" si="19"/>
        <v>1236</v>
      </c>
      <c r="C1252" s="80" t="s">
        <v>1279</v>
      </c>
      <c r="D1252" s="81" t="str">
        <f>+"Torre de suspensión tipo S"&amp;IF(MID(C1252,3,3)="220","C",IF(MID(C1252,3,3)="138","S",""))&amp;IF(MID(C1252,10,1)="D",2,1)&amp;" (5°)Tipo S"&amp;IF(MID(C1252,3,3)="220","C",IF(MID(C1252,3,3)="138","S",""))&amp;IF(MID(C1252,10,1)="D",2,1)&amp;RIGHT(C1252,2)</f>
        <v>Torre de suspensión tipo SC2 (5°)Tipo SC2+3</v>
      </c>
      <c r="E1252" s="82" t="s">
        <v>44</v>
      </c>
      <c r="F1252" s="83">
        <v>0</v>
      </c>
      <c r="G1252" s="84">
        <f>VLOOKUP(C1252,'[10]Resumen Peso'!$B$1:$D$65536,3,0)*$C$14</f>
        <v>18777.255929790052</v>
      </c>
      <c r="H1252" s="91"/>
      <c r="I1252" s="86"/>
      <c r="J1252" s="87">
        <f>+VLOOKUP(C1252,'[10]Resumen Peso'!$B$1:$D$65536,3,0)</f>
        <v>11658.597093793351</v>
      </c>
      <c r="N1252" s="57"/>
      <c r="O1252" s="57"/>
      <c r="P1252" s="57"/>
      <c r="Q1252" s="57"/>
      <c r="R1252" s="57"/>
    </row>
    <row r="1253" spans="1:18" x14ac:dyDescent="0.2">
      <c r="A1253" s="78"/>
      <c r="B1253" s="79">
        <f t="shared" si="19"/>
        <v>1237</v>
      </c>
      <c r="C1253" s="80" t="s">
        <v>1280</v>
      </c>
      <c r="D1253" s="81" t="str">
        <f>+"Torre de suspensión tipo S"&amp;IF(MID(C1253,3,3)="220","C",IF(MID(C1253,3,3)="138","S",""))&amp;IF(MID(C1253,10,1)="D",2,1)&amp;" (5°)Tipo S"&amp;IF(MID(C1253,3,3)="220","C",IF(MID(C1253,3,3)="138","S",""))&amp;IF(MID(C1253,10,1)="D",2,1)&amp;RIGHT(C1253,2)</f>
        <v>Torre de suspensión tipo SC2 (5°)Tipo SC2+6</v>
      </c>
      <c r="E1253" s="82" t="s">
        <v>44</v>
      </c>
      <c r="F1253" s="83">
        <v>0</v>
      </c>
      <c r="G1253" s="84">
        <f>VLOOKUP(C1253,'[10]Resumen Peso'!$B$1:$D$65536,3,0)*$C$14</f>
        <v>20638.065075985458</v>
      </c>
      <c r="H1253" s="91"/>
      <c r="I1253" s="86"/>
      <c r="J1253" s="87">
        <f>+VLOOKUP(C1253,'[10]Resumen Peso'!$B$1:$D$65536,3,0)</f>
        <v>12813.953562547646</v>
      </c>
      <c r="N1253" s="57"/>
      <c r="O1253" s="57"/>
      <c r="P1253" s="57"/>
      <c r="Q1253" s="57"/>
      <c r="R1253" s="57"/>
    </row>
    <row r="1254" spans="1:18" x14ac:dyDescent="0.2">
      <c r="A1254" s="78"/>
      <c r="B1254" s="79">
        <f t="shared" si="19"/>
        <v>1238</v>
      </c>
      <c r="C1254" s="80" t="s">
        <v>1281</v>
      </c>
      <c r="D1254" s="81" t="str">
        <f>+"Torre de ángulo menor tipo A"&amp;IF(MID(C1254,3,3)="220","C",IF(MID(C1254,3,3)="138","S",""))&amp;IF(MID(C1254,10,1)="D",2,1)&amp;" (30°)Tipo A"&amp;IF(MID(C1254,3,3)="220","C",IF(MID(C1254,3,3)="138","S",""))&amp;IF(MID(C1254,10,1)="D",2,1)&amp;RIGHT(C1254,2)</f>
        <v>Torre de ángulo menor tipo AC2 (30°)Tipo AC2-3</v>
      </c>
      <c r="E1254" s="82" t="s">
        <v>44</v>
      </c>
      <c r="F1254" s="83">
        <v>0</v>
      </c>
      <c r="G1254" s="84">
        <f>VLOOKUP(C1254,'[10]Resumen Peso'!$B$1:$D$65536,3,0)*$C$14</f>
        <v>23136.928761964497</v>
      </c>
      <c r="H1254" s="91"/>
      <c r="I1254" s="86"/>
      <c r="J1254" s="87">
        <f>+VLOOKUP(C1254,'[10]Resumen Peso'!$B$1:$D$65536,3,0)</f>
        <v>14365.471261197166</v>
      </c>
      <c r="N1254" s="57"/>
      <c r="O1254" s="57"/>
      <c r="P1254" s="57"/>
      <c r="Q1254" s="57"/>
      <c r="R1254" s="57"/>
    </row>
    <row r="1255" spans="1:18" x14ac:dyDescent="0.2">
      <c r="A1255" s="78"/>
      <c r="B1255" s="79">
        <f t="shared" si="19"/>
        <v>1239</v>
      </c>
      <c r="C1255" s="80" t="s">
        <v>1282</v>
      </c>
      <c r="D1255" s="81" t="str">
        <f>+"Torre de ángulo menor tipo A"&amp;IF(MID(C1255,3,3)="220","C",IF(MID(C1255,3,3)="138","S",""))&amp;IF(MID(C1255,10,1)="D",2,1)&amp;" (30°)Tipo A"&amp;IF(MID(C1255,3,3)="220","C",IF(MID(C1255,3,3)="138","S",""))&amp;IF(MID(C1255,10,1)="D",2,1)&amp;RIGHT(C1255,2)</f>
        <v>Torre de ángulo menor tipo AC2 (30°)Tipo AC2±0</v>
      </c>
      <c r="E1255" s="82" t="s">
        <v>44</v>
      </c>
      <c r="F1255" s="83">
        <v>0</v>
      </c>
      <c r="G1255" s="84">
        <f>VLOOKUP(C1255,'[10]Resumen Peso'!$B$1:$D$65536,3,0)*$C$14</f>
        <v>25679.166217496662</v>
      </c>
      <c r="H1255" s="91"/>
      <c r="I1255" s="86"/>
      <c r="J1255" s="87">
        <f>+VLOOKUP(C1255,'[10]Resumen Peso'!$B$1:$D$65536,3,0)</f>
        <v>15943.919268809284</v>
      </c>
      <c r="N1255" s="57"/>
      <c r="O1255" s="57"/>
      <c r="P1255" s="57"/>
      <c r="Q1255" s="57"/>
      <c r="R1255" s="57"/>
    </row>
    <row r="1256" spans="1:18" x14ac:dyDescent="0.2">
      <c r="A1256" s="78"/>
      <c r="B1256" s="79">
        <f t="shared" si="19"/>
        <v>1240</v>
      </c>
      <c r="C1256" s="80" t="s">
        <v>1283</v>
      </c>
      <c r="D1256" s="81" t="str">
        <f>+"Torre de ángulo menor tipo A"&amp;IF(MID(C1256,3,3)="220","C",IF(MID(C1256,3,3)="138","S",""))&amp;IF(MID(C1256,10,1)="D",2,1)&amp;" (30°)Tipo A"&amp;IF(MID(C1256,3,3)="220","C",IF(MID(C1256,3,3)="138","S",""))&amp;IF(MID(C1256,10,1)="D",2,1)&amp;RIGHT(C1256,2)</f>
        <v>Torre de ángulo menor tipo AC2 (30°)Tipo AC2+3</v>
      </c>
      <c r="E1256" s="82" t="s">
        <v>44</v>
      </c>
      <c r="F1256" s="83">
        <v>0</v>
      </c>
      <c r="G1256" s="84">
        <f>VLOOKUP(C1256,'[10]Resumen Peso'!$B$1:$D$65536,3,0)*$C$14</f>
        <v>28221.403673028832</v>
      </c>
      <c r="H1256" s="91"/>
      <c r="I1256" s="86"/>
      <c r="J1256" s="87">
        <f>+VLOOKUP(C1256,'[10]Resumen Peso'!$B$1:$D$65536,3,0)</f>
        <v>17522.367276421402</v>
      </c>
      <c r="N1256" s="57"/>
      <c r="O1256" s="57"/>
      <c r="P1256" s="57"/>
      <c r="Q1256" s="57"/>
      <c r="R1256" s="57"/>
    </row>
    <row r="1257" spans="1:18" x14ac:dyDescent="0.2">
      <c r="A1257" s="78"/>
      <c r="B1257" s="79">
        <f t="shared" si="19"/>
        <v>1241</v>
      </c>
      <c r="C1257" s="80" t="s">
        <v>1284</v>
      </c>
      <c r="D1257" s="81" t="str">
        <f>+"Torre de ángulo mayor tipo B"&amp;IF(MID(C1257,3,3)="220","C",IF(MID(C1257,3,3)="138","S",""))&amp;IF(MID(C1257,10,1)="D",2,1)&amp;" (65°)Tipo B"&amp;IF(MID(C1257,3,3)="220","C",IF(MID(C1257,3,3)="138","S",""))&amp;IF(MID(C1257,10,1)="D",2,1)&amp;RIGHT(C1257,2)</f>
        <v>Torre de ángulo mayor tipo BC2 (65°)Tipo BC2-3</v>
      </c>
      <c r="E1257" s="82" t="s">
        <v>44</v>
      </c>
      <c r="F1257" s="83">
        <v>0</v>
      </c>
      <c r="G1257" s="84">
        <f>VLOOKUP(C1257,'[10]Resumen Peso'!$B$1:$D$65536,3,0)*$C$14</f>
        <v>31223.092770524454</v>
      </c>
      <c r="H1257" s="91"/>
      <c r="I1257" s="86"/>
      <c r="J1257" s="87">
        <f>+VLOOKUP(C1257,'[10]Resumen Peso'!$B$1:$D$65536,3,0)</f>
        <v>19386.083887591059</v>
      </c>
      <c r="N1257" s="57"/>
      <c r="O1257" s="57"/>
      <c r="P1257" s="57"/>
      <c r="Q1257" s="57"/>
      <c r="R1257" s="57"/>
    </row>
    <row r="1258" spans="1:18" x14ac:dyDescent="0.2">
      <c r="A1258" s="78"/>
      <c r="B1258" s="79">
        <f t="shared" si="19"/>
        <v>1242</v>
      </c>
      <c r="C1258" s="80" t="s">
        <v>1285</v>
      </c>
      <c r="D1258" s="81" t="str">
        <f>+"Torre de ángulo mayor tipo B"&amp;IF(MID(C1258,3,3)="220","C",IF(MID(C1258,3,3)="138","S",""))&amp;IF(MID(C1258,10,1)="D",2,1)&amp;" (65°)Tipo B"&amp;IF(MID(C1258,3,3)="220","C",IF(MID(C1258,3,3)="138","S",""))&amp;IF(MID(C1258,10,1)="D",2,1)&amp;RIGHT(C1258,2)</f>
        <v>Torre de ángulo mayor tipo BC2 (65°)Tipo BC2±0</v>
      </c>
      <c r="E1258" s="82" t="s">
        <v>44</v>
      </c>
      <c r="F1258" s="83">
        <v>0</v>
      </c>
      <c r="G1258" s="84">
        <f>VLOOKUP(C1258,'[10]Resumen Peso'!$B$1:$D$65536,3,0)*$C$14</f>
        <v>34769.591058490478</v>
      </c>
      <c r="H1258" s="91"/>
      <c r="I1258" s="86"/>
      <c r="J1258" s="87">
        <f>+VLOOKUP(C1258,'[10]Resumen Peso'!$B$1:$D$65536,3,0)</f>
        <v>21588.066689967771</v>
      </c>
      <c r="N1258" s="57"/>
      <c r="O1258" s="57"/>
      <c r="P1258" s="57"/>
      <c r="Q1258" s="57"/>
      <c r="R1258" s="57"/>
    </row>
    <row r="1259" spans="1:18" x14ac:dyDescent="0.2">
      <c r="A1259" s="78"/>
      <c r="B1259" s="79">
        <f t="shared" si="19"/>
        <v>1243</v>
      </c>
      <c r="C1259" s="80" t="s">
        <v>1286</v>
      </c>
      <c r="D1259" s="81" t="str">
        <f>+"Torre de ángulo mayor tipo B"&amp;IF(MID(C1259,3,3)="220","C",IF(MID(C1259,3,3)="138","S",""))&amp;IF(MID(C1259,10,1)="D",2,1)&amp;" (65°)Tipo B"&amp;IF(MID(C1259,3,3)="220","C",IF(MID(C1259,3,3)="138","S",""))&amp;IF(MID(C1259,10,1)="D",2,1)&amp;RIGHT(C1259,2)</f>
        <v>Torre de ángulo mayor tipo BC2 (65°)Tipo BC2+3</v>
      </c>
      <c r="E1259" s="82" t="s">
        <v>44</v>
      </c>
      <c r="F1259" s="83">
        <v>0</v>
      </c>
      <c r="G1259" s="84">
        <f>VLOOKUP(C1259,'[10]Resumen Peso'!$B$1:$D$65536,3,0)*$C$14</f>
        <v>38941.941985509344</v>
      </c>
      <c r="H1259" s="91"/>
      <c r="I1259" s="86"/>
      <c r="J1259" s="87">
        <f>+VLOOKUP(C1259,'[10]Resumen Peso'!$B$1:$D$65536,3,0)</f>
        <v>24178.634692763906</v>
      </c>
      <c r="N1259" s="57"/>
      <c r="O1259" s="57"/>
      <c r="P1259" s="57"/>
      <c r="Q1259" s="57"/>
      <c r="R1259" s="57"/>
    </row>
    <row r="1260" spans="1:18" x14ac:dyDescent="0.2">
      <c r="A1260" s="78"/>
      <c r="B1260" s="79">
        <f t="shared" si="19"/>
        <v>1244</v>
      </c>
      <c r="C1260" s="80" t="s">
        <v>1287</v>
      </c>
      <c r="D1260" s="81" t="str">
        <f>+"Torre de anclaje, retención intermedia y terminal (15°) Tipo R"&amp;IF(MID(C1260,3,3)="220","C",IF(MID(C1260,3,3)="138","S",""))&amp;IF(MID(C1260,10,1)="D",2,1)&amp;RIGHT(C1260,2)</f>
        <v>Torre de anclaje, retención intermedia y terminal (15°) Tipo RC2-3</v>
      </c>
      <c r="E1260" s="82" t="s">
        <v>44</v>
      </c>
      <c r="F1260" s="83">
        <v>0</v>
      </c>
      <c r="G1260" s="84">
        <f>VLOOKUP(C1260,'[10]Resumen Peso'!$B$1:$D$65536,3,0)*$C$14</f>
        <v>40201.74857833163</v>
      </c>
      <c r="H1260" s="91"/>
      <c r="I1260" s="86"/>
      <c r="J1260" s="87">
        <f>+VLOOKUP(C1260,'[10]Resumen Peso'!$B$1:$D$65536,3,0)</f>
        <v>24960.835113141507</v>
      </c>
      <c r="N1260" s="57"/>
      <c r="O1260" s="57"/>
      <c r="P1260" s="57"/>
      <c r="Q1260" s="57"/>
      <c r="R1260" s="57"/>
    </row>
    <row r="1261" spans="1:18" x14ac:dyDescent="0.2">
      <c r="A1261" s="78"/>
      <c r="B1261" s="79">
        <f t="shared" si="19"/>
        <v>1245</v>
      </c>
      <c r="C1261" s="80" t="s">
        <v>1288</v>
      </c>
      <c r="D1261" s="81" t="str">
        <f>+"Torre de anclaje, retención intermedia y terminal (15°) Tipo R"&amp;IF(MID(C1261,3,3)="220","C",IF(MID(C1261,3,3)="138","S",""))&amp;IF(MID(C1261,10,1)="D",2,1)&amp;RIGHT(C1261,2)</f>
        <v>Torre de anclaje, retención intermedia y terminal (15°) Tipo RC2±0</v>
      </c>
      <c r="E1261" s="82" t="s">
        <v>44</v>
      </c>
      <c r="F1261" s="83">
        <v>0</v>
      </c>
      <c r="G1261" s="84">
        <f>VLOOKUP(C1261,'[10]Resumen Peso'!$B$1:$D$65536,3,0)*$C$14</f>
        <v>44818.002874394231</v>
      </c>
      <c r="H1261" s="91"/>
      <c r="I1261" s="86"/>
      <c r="J1261" s="87">
        <f>+VLOOKUP(C1261,'[10]Resumen Peso'!$B$1:$D$65536,3,0)</f>
        <v>27827.017963368457</v>
      </c>
      <c r="N1261" s="57"/>
      <c r="O1261" s="57"/>
      <c r="P1261" s="57"/>
      <c r="Q1261" s="57"/>
      <c r="R1261" s="57"/>
    </row>
    <row r="1262" spans="1:18" x14ac:dyDescent="0.2">
      <c r="A1262" s="78"/>
      <c r="B1262" s="79">
        <f t="shared" si="19"/>
        <v>1246</v>
      </c>
      <c r="C1262" s="80" t="s">
        <v>1289</v>
      </c>
      <c r="D1262" s="81" t="str">
        <f>+"Torre de anclaje, retención intermedia y terminal (15°) Tipo R"&amp;IF(MID(C1262,3,3)="220","C",IF(MID(C1262,3,3)="138","S",""))&amp;IF(MID(C1262,10,1)="D",2,1)&amp;RIGHT(C1262,2)</f>
        <v>Torre de anclaje, retención intermedia y terminal (15°) Tipo RC2+3</v>
      </c>
      <c r="E1262" s="82" t="s">
        <v>44</v>
      </c>
      <c r="F1262" s="83">
        <v>0</v>
      </c>
      <c r="G1262" s="84">
        <f>VLOOKUP(C1262,'[10]Resumen Peso'!$B$1:$D$65536,3,0)*$C$14</f>
        <v>49434.257170456833</v>
      </c>
      <c r="H1262" s="91"/>
      <c r="I1262" s="86"/>
      <c r="J1262" s="87">
        <f>+VLOOKUP(C1262,'[10]Resumen Peso'!$B$1:$D$65536,3,0)</f>
        <v>30693.200813595406</v>
      </c>
      <c r="N1262" s="57"/>
      <c r="O1262" s="57"/>
      <c r="P1262" s="57"/>
      <c r="Q1262" s="57"/>
      <c r="R1262" s="57"/>
    </row>
    <row r="1263" spans="1:18" x14ac:dyDescent="0.2">
      <c r="A1263" s="78"/>
      <c r="B1263" s="79">
        <f t="shared" si="19"/>
        <v>1247</v>
      </c>
      <c r="C1263" s="80" t="s">
        <v>1290</v>
      </c>
      <c r="D1263" s="81" t="str">
        <f>+"Torre de suspensión tipo S"&amp;IF(MID(C1263,3,3)="220","C",IF(MID(C1263,3,3)="138","S",""))&amp;IF(MID(C1263,10,1)="D",2,1)&amp;" (5°)Tipo S"&amp;IF(MID(C1263,3,3)="220","C",IF(MID(C1263,3,3)="138","S",""))&amp;IF(MID(C1263,10,1)="D",2,1)&amp;RIGHT(C1263,2)</f>
        <v>Torre de suspensión tipo SC2 (5°)Tipo SC2-6</v>
      </c>
      <c r="E1263" s="82" t="s">
        <v>44</v>
      </c>
      <c r="F1263" s="83">
        <v>0</v>
      </c>
      <c r="G1263" s="84">
        <f>VLOOKUP(C1263,'[10]Resumen Peso'!$B$1:$D$65536,3,0)*$C$14</f>
        <v>12262.371860180123</v>
      </c>
      <c r="H1263" s="91"/>
      <c r="I1263" s="86"/>
      <c r="J1263" s="87">
        <f>+VLOOKUP(C1263,'[10]Resumen Peso'!$B$1:$D$65536,3,0)</f>
        <v>7613.5753523655467</v>
      </c>
      <c r="N1263" s="57"/>
      <c r="O1263" s="57"/>
      <c r="P1263" s="57"/>
      <c r="Q1263" s="57"/>
      <c r="R1263" s="57"/>
    </row>
    <row r="1264" spans="1:18" x14ac:dyDescent="0.2">
      <c r="A1264" s="78"/>
      <c r="B1264" s="79">
        <f t="shared" si="19"/>
        <v>1248</v>
      </c>
      <c r="C1264" s="80" t="s">
        <v>1291</v>
      </c>
      <c r="D1264" s="81" t="str">
        <f>+"Torre de suspensión tipo S"&amp;IF(MID(C1264,3,3)="220","C",IF(MID(C1264,3,3)="138","S",""))&amp;IF(MID(C1264,10,1)="D",2,1)&amp;" (5°)Tipo S"&amp;IF(MID(C1264,3,3)="220","C",IF(MID(C1264,3,3)="138","S",""))&amp;IF(MID(C1264,10,1)="D",2,1)&amp;RIGHT(C1264,2)</f>
        <v>Torre de suspensión tipo SC2 (5°)Tipo SC2-3</v>
      </c>
      <c r="E1264" s="82" t="s">
        <v>44</v>
      </c>
      <c r="F1264" s="83">
        <v>0</v>
      </c>
      <c r="G1264" s="84">
        <f>VLOOKUP(C1264,'[10]Resumen Peso'!$B$1:$D$65536,3,0)*$C$14</f>
        <v>14029.920957143022</v>
      </c>
      <c r="H1264" s="91"/>
      <c r="I1264" s="86"/>
      <c r="J1264" s="87">
        <f>+VLOOKUP(C1264,'[10]Resumen Peso'!$B$1:$D$65536,3,0)</f>
        <v>8711.0276554092288</v>
      </c>
      <c r="N1264" s="57"/>
      <c r="O1264" s="57"/>
      <c r="P1264" s="57"/>
      <c r="Q1264" s="57"/>
      <c r="R1264" s="57"/>
    </row>
    <row r="1265" spans="1:18" x14ac:dyDescent="0.2">
      <c r="A1265" s="78"/>
      <c r="B1265" s="79">
        <f t="shared" si="19"/>
        <v>1249</v>
      </c>
      <c r="C1265" s="80" t="s">
        <v>1292</v>
      </c>
      <c r="D1265" s="81" t="str">
        <f>+"Torre de suspensión tipo S"&amp;IF(MID(C1265,3,3)="220","C",IF(MID(C1265,3,3)="138","S",""))&amp;IF(MID(C1265,10,1)="D",2,1)&amp;" (5°)Tipo S"&amp;IF(MID(C1265,3,3)="220","C",IF(MID(C1265,3,3)="138","S",""))&amp;IF(MID(C1265,10,1)="D",2,1)&amp;RIGHT(C1265,2)</f>
        <v>Torre de suspensión tipo SC2 (5°)Tipo SC2±0</v>
      </c>
      <c r="E1265" s="82" t="s">
        <v>44</v>
      </c>
      <c r="F1265" s="83">
        <v>0</v>
      </c>
      <c r="G1265" s="84">
        <f>VLOOKUP(C1265,'[10]Resumen Peso'!$B$1:$D$65536,3,0)*$C$14</f>
        <v>15781.688365740183</v>
      </c>
      <c r="H1265" s="91"/>
      <c r="I1265" s="86"/>
      <c r="J1265" s="87">
        <f>+VLOOKUP(C1265,'[10]Resumen Peso'!$B$1:$D$65536,3,0)</f>
        <v>9798.6812771757359</v>
      </c>
      <c r="N1265" s="57"/>
      <c r="O1265" s="57"/>
      <c r="P1265" s="57"/>
      <c r="Q1265" s="57"/>
      <c r="R1265" s="57"/>
    </row>
    <row r="1266" spans="1:18" x14ac:dyDescent="0.2">
      <c r="A1266" s="78"/>
      <c r="B1266" s="79">
        <f t="shared" si="19"/>
        <v>1250</v>
      </c>
      <c r="C1266" s="80" t="s">
        <v>1293</v>
      </c>
      <c r="D1266" s="81" t="str">
        <f>+"Torre de suspensión tipo S"&amp;IF(MID(C1266,3,3)="220","C",IF(MID(C1266,3,3)="138","S",""))&amp;IF(MID(C1266,10,1)="D",2,1)&amp;" (5°)Tipo S"&amp;IF(MID(C1266,3,3)="220","C",IF(MID(C1266,3,3)="138","S",""))&amp;IF(MID(C1266,10,1)="D",2,1)&amp;RIGHT(C1266,2)</f>
        <v>Torre de suspensión tipo SC2 (5°)Tipo SC2+3</v>
      </c>
      <c r="E1266" s="82" t="s">
        <v>44</v>
      </c>
      <c r="F1266" s="83">
        <v>0</v>
      </c>
      <c r="G1266" s="84">
        <f>VLOOKUP(C1266,'[10]Resumen Peso'!$B$1:$D$65536,3,0)*$C$14</f>
        <v>17517.674085971605</v>
      </c>
      <c r="H1266" s="91"/>
      <c r="I1266" s="86"/>
      <c r="J1266" s="87">
        <f>+VLOOKUP(C1266,'[10]Resumen Peso'!$B$1:$D$65536,3,0)</f>
        <v>10876.536217665067</v>
      </c>
      <c r="N1266" s="57"/>
      <c r="O1266" s="57"/>
      <c r="P1266" s="57"/>
      <c r="Q1266" s="57"/>
      <c r="R1266" s="57"/>
    </row>
    <row r="1267" spans="1:18" x14ac:dyDescent="0.2">
      <c r="A1267" s="78"/>
      <c r="B1267" s="79">
        <f t="shared" si="19"/>
        <v>1251</v>
      </c>
      <c r="C1267" s="80" t="s">
        <v>1294</v>
      </c>
      <c r="D1267" s="81" t="str">
        <f>+"Torre de suspensión tipo S"&amp;IF(MID(C1267,3,3)="220","C",IF(MID(C1267,3,3)="138","S",""))&amp;IF(MID(C1267,10,1)="D",2,1)&amp;" (5°)Tipo S"&amp;IF(MID(C1267,3,3)="220","C",IF(MID(C1267,3,3)="138","S",""))&amp;IF(MID(C1267,10,1)="D",2,1)&amp;RIGHT(C1267,2)</f>
        <v>Torre de suspensión tipo SC2 (5°)Tipo SC2+6</v>
      </c>
      <c r="E1267" s="82" t="s">
        <v>44</v>
      </c>
      <c r="F1267" s="83">
        <v>0</v>
      </c>
      <c r="G1267" s="84">
        <f>VLOOKUP(C1267,'[10]Resumen Peso'!$B$1:$D$65536,3,0)*$C$14</f>
        <v>19253.659806203024</v>
      </c>
      <c r="H1267" s="91"/>
      <c r="I1267" s="86"/>
      <c r="J1267" s="87">
        <f>+VLOOKUP(C1267,'[10]Resumen Peso'!$B$1:$D$65536,3,0)</f>
        <v>11954.391158154398</v>
      </c>
      <c r="N1267" s="57"/>
      <c r="O1267" s="57"/>
      <c r="P1267" s="57"/>
      <c r="Q1267" s="57"/>
      <c r="R1267" s="57"/>
    </row>
    <row r="1268" spans="1:18" x14ac:dyDescent="0.2">
      <c r="A1268" s="78"/>
      <c r="B1268" s="79">
        <f t="shared" si="19"/>
        <v>1252</v>
      </c>
      <c r="C1268" s="80" t="s">
        <v>1295</v>
      </c>
      <c r="D1268" s="81" t="str">
        <f>+"Torre de ángulo menor tipo A"&amp;IF(MID(C1268,3,3)="220","C",IF(MID(C1268,3,3)="138","S",""))&amp;IF(MID(C1268,10,1)="D",2,1)&amp;" (30°)Tipo A"&amp;IF(MID(C1268,3,3)="220","C",IF(MID(C1268,3,3)="138","S",""))&amp;IF(MID(C1268,10,1)="D",2,1)&amp;RIGHT(C1268,2)</f>
        <v>Torre de ángulo menor tipo AC2 (30°)Tipo AC2-3</v>
      </c>
      <c r="E1268" s="82" t="s">
        <v>44</v>
      </c>
      <c r="F1268" s="83">
        <v>0</v>
      </c>
      <c r="G1268" s="84">
        <f>VLOOKUP(C1268,'[10]Resumen Peso'!$B$1:$D$65536,3,0)*$C$14</f>
        <v>21584.899248213431</v>
      </c>
      <c r="H1268" s="91"/>
      <c r="I1268" s="86"/>
      <c r="J1268" s="87">
        <f>+VLOOKUP(C1268,'[10]Resumen Peso'!$B$1:$D$65536,3,0)</f>
        <v>13401.832759056242</v>
      </c>
      <c r="N1268" s="57"/>
      <c r="O1268" s="57"/>
      <c r="P1268" s="57"/>
      <c r="Q1268" s="57"/>
      <c r="R1268" s="57"/>
    </row>
    <row r="1269" spans="1:18" x14ac:dyDescent="0.2">
      <c r="A1269" s="78"/>
      <c r="B1269" s="79">
        <f t="shared" si="19"/>
        <v>1253</v>
      </c>
      <c r="C1269" s="80" t="s">
        <v>1296</v>
      </c>
      <c r="D1269" s="81" t="str">
        <f>+"Torre de ángulo menor tipo A"&amp;IF(MID(C1269,3,3)="220","C",IF(MID(C1269,3,3)="138","S",""))&amp;IF(MID(C1269,10,1)="D",2,1)&amp;" (30°)Tipo A"&amp;IF(MID(C1269,3,3)="220","C",IF(MID(C1269,3,3)="138","S",""))&amp;IF(MID(C1269,10,1)="D",2,1)&amp;RIGHT(C1269,2)</f>
        <v>Torre de ángulo menor tipo AC2 (30°)Tipo AC2±0</v>
      </c>
      <c r="E1269" s="82" t="s">
        <v>44</v>
      </c>
      <c r="F1269" s="83">
        <v>0</v>
      </c>
      <c r="G1269" s="84">
        <f>VLOOKUP(C1269,'[10]Resumen Peso'!$B$1:$D$65536,3,0)*$C$14</f>
        <v>23956.602939193595</v>
      </c>
      <c r="H1269" s="91"/>
      <c r="I1269" s="86"/>
      <c r="J1269" s="87">
        <f>+VLOOKUP(C1269,'[10]Resumen Peso'!$B$1:$D$65536,3,0)</f>
        <v>14874.398178752766</v>
      </c>
      <c r="N1269" s="57"/>
      <c r="O1269" s="57"/>
      <c r="P1269" s="57"/>
      <c r="Q1269" s="57"/>
      <c r="R1269" s="57"/>
    </row>
    <row r="1270" spans="1:18" x14ac:dyDescent="0.2">
      <c r="A1270" s="78"/>
      <c r="B1270" s="79">
        <f t="shared" si="19"/>
        <v>1254</v>
      </c>
      <c r="C1270" s="80" t="s">
        <v>1297</v>
      </c>
      <c r="D1270" s="81" t="str">
        <f>+"Torre de ángulo menor tipo A"&amp;IF(MID(C1270,3,3)="220","C",IF(MID(C1270,3,3)="138","S",""))&amp;IF(MID(C1270,10,1)="D",2,1)&amp;" (30°)Tipo A"&amp;IF(MID(C1270,3,3)="220","C",IF(MID(C1270,3,3)="138","S",""))&amp;IF(MID(C1270,10,1)="D",2,1)&amp;RIGHT(C1270,2)</f>
        <v>Torre de ángulo menor tipo AC2 (30°)Tipo AC2+3</v>
      </c>
      <c r="E1270" s="82" t="s">
        <v>44</v>
      </c>
      <c r="F1270" s="83">
        <v>0</v>
      </c>
      <c r="G1270" s="84">
        <f>VLOOKUP(C1270,'[10]Resumen Peso'!$B$1:$D$65536,3,0)*$C$14</f>
        <v>26328.306630173764</v>
      </c>
      <c r="H1270" s="91"/>
      <c r="I1270" s="86"/>
      <c r="J1270" s="87">
        <f>+VLOOKUP(C1270,'[10]Resumen Peso'!$B$1:$D$65536,3,0)</f>
        <v>16346.963598449291</v>
      </c>
      <c r="N1270" s="57"/>
      <c r="O1270" s="57"/>
      <c r="P1270" s="57"/>
      <c r="Q1270" s="57"/>
      <c r="R1270" s="57"/>
    </row>
    <row r="1271" spans="1:18" x14ac:dyDescent="0.2">
      <c r="A1271" s="78"/>
      <c r="B1271" s="79">
        <f t="shared" si="19"/>
        <v>1255</v>
      </c>
      <c r="C1271" s="80" t="s">
        <v>1298</v>
      </c>
      <c r="D1271" s="81" t="str">
        <f>+"Torre de ángulo mayor tipo B"&amp;IF(MID(C1271,3,3)="220","C",IF(MID(C1271,3,3)="138","S",""))&amp;IF(MID(C1271,10,1)="D",2,1)&amp;" (65°)Tipo B"&amp;IF(MID(C1271,3,3)="220","C",IF(MID(C1271,3,3)="138","S",""))&amp;IF(MID(C1271,10,1)="D",2,1)&amp;RIGHT(C1271,2)</f>
        <v>Torre de ángulo mayor tipo BC2 (65°)Tipo BC2-3</v>
      </c>
      <c r="E1271" s="82" t="s">
        <v>44</v>
      </c>
      <c r="F1271" s="83">
        <v>0</v>
      </c>
      <c r="G1271" s="84">
        <f>VLOOKUP(C1271,'[10]Resumen Peso'!$B$1:$D$65536,3,0)*$C$14</f>
        <v>29128.641860941985</v>
      </c>
      <c r="H1271" s="91"/>
      <c r="I1271" s="86"/>
      <c r="J1271" s="87">
        <f>+VLOOKUP(C1271,'[10]Resumen Peso'!$B$1:$D$65536,3,0)</f>
        <v>18085.661750360061</v>
      </c>
      <c r="N1271" s="57"/>
      <c r="O1271" s="57"/>
      <c r="P1271" s="57"/>
      <c r="Q1271" s="57"/>
      <c r="R1271" s="57"/>
    </row>
    <row r="1272" spans="1:18" x14ac:dyDescent="0.2">
      <c r="A1272" s="78"/>
      <c r="B1272" s="79">
        <f t="shared" si="19"/>
        <v>1256</v>
      </c>
      <c r="C1272" s="80" t="s">
        <v>1299</v>
      </c>
      <c r="D1272" s="81" t="str">
        <f>+"Torre de ángulo mayor tipo B"&amp;IF(MID(C1272,3,3)="220","C",IF(MID(C1272,3,3)="138","S",""))&amp;IF(MID(C1272,10,1)="D",2,1)&amp;" (65°)Tipo B"&amp;IF(MID(C1272,3,3)="220","C",IF(MID(C1272,3,3)="138","S",""))&amp;IF(MID(C1272,10,1)="D",2,1)&amp;RIGHT(C1272,2)</f>
        <v>Torre de ángulo mayor tipo BC2 (65°)Tipo BC2±0</v>
      </c>
      <c r="E1272" s="82" t="s">
        <v>44</v>
      </c>
      <c r="F1272" s="83">
        <v>0</v>
      </c>
      <c r="G1272" s="84">
        <f>VLOOKUP(C1272,'[10]Resumen Peso'!$B$1:$D$65536,3,0)*$C$14</f>
        <v>32437.240379668132</v>
      </c>
      <c r="H1272" s="91"/>
      <c r="I1272" s="86"/>
      <c r="J1272" s="87">
        <f>+VLOOKUP(C1272,'[10]Resumen Peso'!$B$1:$D$65536,3,0)</f>
        <v>20139.935134031246</v>
      </c>
      <c r="N1272" s="57"/>
      <c r="O1272" s="57"/>
      <c r="P1272" s="57"/>
      <c r="Q1272" s="57"/>
      <c r="R1272" s="57"/>
    </row>
    <row r="1273" spans="1:18" x14ac:dyDescent="0.2">
      <c r="A1273" s="78"/>
      <c r="B1273" s="79">
        <f t="shared" si="19"/>
        <v>1257</v>
      </c>
      <c r="C1273" s="80" t="s">
        <v>1300</v>
      </c>
      <c r="D1273" s="81" t="str">
        <f>+"Torre de ángulo mayor tipo B"&amp;IF(MID(C1273,3,3)="220","C",IF(MID(C1273,3,3)="138","S",""))&amp;IF(MID(C1273,10,1)="D",2,1)&amp;" (65°)Tipo B"&amp;IF(MID(C1273,3,3)="220","C",IF(MID(C1273,3,3)="138","S",""))&amp;IF(MID(C1273,10,1)="D",2,1)&amp;RIGHT(C1273,2)</f>
        <v>Torre de ángulo mayor tipo BC2 (65°)Tipo BC2+3</v>
      </c>
      <c r="E1273" s="82" t="s">
        <v>44</v>
      </c>
      <c r="F1273" s="83">
        <v>0</v>
      </c>
      <c r="G1273" s="84">
        <f>VLOOKUP(C1273,'[10]Resumen Peso'!$B$1:$D$65536,3,0)*$C$14</f>
        <v>36329.709225228311</v>
      </c>
      <c r="H1273" s="91"/>
      <c r="I1273" s="86"/>
      <c r="J1273" s="87">
        <f>+VLOOKUP(C1273,'[10]Resumen Peso'!$B$1:$D$65536,3,0)</f>
        <v>22556.727350114998</v>
      </c>
      <c r="N1273" s="57"/>
      <c r="O1273" s="57"/>
      <c r="P1273" s="57"/>
      <c r="Q1273" s="57"/>
      <c r="R1273" s="57"/>
    </row>
    <row r="1274" spans="1:18" x14ac:dyDescent="0.2">
      <c r="A1274" s="78"/>
      <c r="B1274" s="79">
        <f t="shared" si="19"/>
        <v>1258</v>
      </c>
      <c r="C1274" s="80" t="s">
        <v>1301</v>
      </c>
      <c r="D1274" s="81" t="str">
        <f>+"Torre de anclaje, retención intermedia y terminal (15°) Tipo R"&amp;IF(MID(C1274,3,3)="220","C",IF(MID(C1274,3,3)="138","S",""))&amp;IF(MID(C1274,10,1)="D",2,1)&amp;RIGHT(C1274,2)</f>
        <v>Torre de anclaje, retención intermedia y terminal (15°) Tipo RC2-3</v>
      </c>
      <c r="E1274" s="82" t="s">
        <v>44</v>
      </c>
      <c r="F1274" s="83">
        <v>0</v>
      </c>
      <c r="G1274" s="84">
        <f>VLOOKUP(C1274,'[10]Resumen Peso'!$B$1:$D$65536,3,0)*$C$14</f>
        <v>37505.007755904822</v>
      </c>
      <c r="H1274" s="91"/>
      <c r="I1274" s="86"/>
      <c r="J1274" s="87">
        <f>+VLOOKUP(C1274,'[10]Resumen Peso'!$B$1:$D$65536,3,0)</f>
        <v>23286.457619826349</v>
      </c>
      <c r="N1274" s="57"/>
      <c r="O1274" s="57"/>
      <c r="P1274" s="57"/>
      <c r="Q1274" s="57"/>
      <c r="R1274" s="57"/>
    </row>
    <row r="1275" spans="1:18" x14ac:dyDescent="0.2">
      <c r="A1275" s="78"/>
      <c r="B1275" s="79">
        <f t="shared" si="19"/>
        <v>1259</v>
      </c>
      <c r="C1275" s="80" t="s">
        <v>1302</v>
      </c>
      <c r="D1275" s="81" t="str">
        <f>+"Torre de anclaje, retención intermedia y terminal (15°) Tipo R"&amp;IF(MID(C1275,3,3)="220","C",IF(MID(C1275,3,3)="138","S",""))&amp;IF(MID(C1275,10,1)="D",2,1)&amp;RIGHT(C1275,2)</f>
        <v>Torre de anclaje, retención intermedia y terminal (15°) Tipo RC2±0</v>
      </c>
      <c r="E1275" s="82" t="s">
        <v>44</v>
      </c>
      <c r="F1275" s="83">
        <v>0</v>
      </c>
      <c r="G1275" s="84">
        <f>VLOOKUP(C1275,'[10]Resumen Peso'!$B$1:$D$65536,3,0)*$C$14</f>
        <v>41811.60284939222</v>
      </c>
      <c r="H1275" s="91"/>
      <c r="I1275" s="86"/>
      <c r="J1275" s="87">
        <f>+VLOOKUP(C1275,'[10]Resumen Peso'!$B$1:$D$65536,3,0)</f>
        <v>25960.376387766275</v>
      </c>
      <c r="N1275" s="57"/>
      <c r="O1275" s="57"/>
      <c r="P1275" s="57"/>
      <c r="Q1275" s="57"/>
      <c r="R1275" s="57"/>
    </row>
    <row r="1276" spans="1:18" x14ac:dyDescent="0.2">
      <c r="A1276" s="78"/>
      <c r="B1276" s="79">
        <f t="shared" si="19"/>
        <v>1260</v>
      </c>
      <c r="C1276" s="80" t="s">
        <v>1303</v>
      </c>
      <c r="D1276" s="81" t="str">
        <f>+"Torre de anclaje, retención intermedia y terminal (15°) Tipo R"&amp;IF(MID(C1276,3,3)="220","C",IF(MID(C1276,3,3)="138","S",""))&amp;IF(MID(C1276,10,1)="D",2,1)&amp;RIGHT(C1276,2)</f>
        <v>Torre de anclaje, retención intermedia y terminal (15°) Tipo RC2+3</v>
      </c>
      <c r="E1276" s="82" t="s">
        <v>44</v>
      </c>
      <c r="F1276" s="83">
        <v>0</v>
      </c>
      <c r="G1276" s="84">
        <f>VLOOKUP(C1276,'[10]Resumen Peso'!$B$1:$D$65536,3,0)*$C$14</f>
        <v>46118.197942879618</v>
      </c>
      <c r="H1276" s="91"/>
      <c r="I1276" s="86"/>
      <c r="J1276" s="87">
        <f>+VLOOKUP(C1276,'[10]Resumen Peso'!$B$1:$D$65536,3,0)</f>
        <v>28634.295155706201</v>
      </c>
      <c r="N1276" s="57"/>
      <c r="O1276" s="57"/>
      <c r="P1276" s="57"/>
      <c r="Q1276" s="57"/>
      <c r="R1276" s="57"/>
    </row>
    <row r="1277" spans="1:18" x14ac:dyDescent="0.2">
      <c r="A1277" s="78"/>
      <c r="B1277" s="79">
        <f t="shared" si="19"/>
        <v>1261</v>
      </c>
      <c r="C1277" s="80" t="s">
        <v>1304</v>
      </c>
      <c r="D1277" s="81" t="str">
        <f>+"Torre de suspensión tipo S"&amp;IF(MID(C1277,3,3)="220","C",IF(MID(C1277,3,3)="138","S",""))&amp;IF(MID(C1277,10,1)="D",2,1)&amp;" (5°)Tipo S"&amp;IF(MID(C1277,3,3)="220","C",IF(MID(C1277,3,3)="138","S",""))&amp;IF(MID(C1277,10,1)="D",2,1)&amp;RIGHT(C1277,2)</f>
        <v>Torre de suspensión tipo SC2 (5°)Tipo SC2-6</v>
      </c>
      <c r="E1277" s="82" t="s">
        <v>44</v>
      </c>
      <c r="F1277" s="83">
        <v>0</v>
      </c>
      <c r="G1277" s="84">
        <f>VLOOKUP(C1277,'[10]Resumen Peso'!$B$1:$D$65536,3,0)*$C$14</f>
        <v>10879.226144507031</v>
      </c>
      <c r="H1277" s="91"/>
      <c r="I1277" s="86"/>
      <c r="J1277" s="87">
        <f>+VLOOKUP(C1277,'[10]Resumen Peso'!$B$1:$D$65536,3,0)</f>
        <v>6754.7949916283887</v>
      </c>
      <c r="N1277" s="57"/>
      <c r="O1277" s="57"/>
      <c r="P1277" s="57"/>
      <c r="Q1277" s="57"/>
      <c r="R1277" s="57"/>
    </row>
    <row r="1278" spans="1:18" x14ac:dyDescent="0.2">
      <c r="A1278" s="78"/>
      <c r="B1278" s="79">
        <f t="shared" si="19"/>
        <v>1262</v>
      </c>
      <c r="C1278" s="80" t="s">
        <v>1305</v>
      </c>
      <c r="D1278" s="81" t="str">
        <f>+"Torre de suspensión tipo S"&amp;IF(MID(C1278,3,3)="220","C",IF(MID(C1278,3,3)="138","S",""))&amp;IF(MID(C1278,10,1)="D",2,1)&amp;" (5°)Tipo S"&amp;IF(MID(C1278,3,3)="220","C",IF(MID(C1278,3,3)="138","S",""))&amp;IF(MID(C1278,10,1)="D",2,1)&amp;RIGHT(C1278,2)</f>
        <v>Torre de suspensión tipo SC2 (5°)Tipo SC2-3</v>
      </c>
      <c r="E1278" s="82" t="s">
        <v>44</v>
      </c>
      <c r="F1278" s="83">
        <v>0</v>
      </c>
      <c r="G1278" s="84">
        <f>VLOOKUP(C1278,'[10]Resumen Peso'!$B$1:$D$65536,3,0)*$C$14</f>
        <v>12447.402886057593</v>
      </c>
      <c r="H1278" s="91"/>
      <c r="I1278" s="86"/>
      <c r="J1278" s="87">
        <f>+VLOOKUP(C1278,'[10]Resumen Peso'!$B$1:$D$65536,3,0)</f>
        <v>7728.4591345658137</v>
      </c>
      <c r="N1278" s="57"/>
      <c r="O1278" s="57"/>
      <c r="P1278" s="57"/>
      <c r="Q1278" s="57"/>
      <c r="R1278" s="57"/>
    </row>
    <row r="1279" spans="1:18" x14ac:dyDescent="0.2">
      <c r="A1279" s="78"/>
      <c r="B1279" s="79">
        <f t="shared" si="19"/>
        <v>1263</v>
      </c>
      <c r="C1279" s="80" t="s">
        <v>1306</v>
      </c>
      <c r="D1279" s="81" t="str">
        <f>+"Torre de suspensión tipo S"&amp;IF(MID(C1279,3,3)="220","C",IF(MID(C1279,3,3)="138","S",""))&amp;IF(MID(C1279,10,1)="D",2,1)&amp;" (5°)Tipo S"&amp;IF(MID(C1279,3,3)="220","C",IF(MID(C1279,3,3)="138","S",""))&amp;IF(MID(C1279,10,1)="D",2,1)&amp;RIGHT(C1279,2)</f>
        <v>Torre de suspensión tipo SC2 (5°)Tipo SC2±0</v>
      </c>
      <c r="E1279" s="82" t="s">
        <v>44</v>
      </c>
      <c r="F1279" s="83">
        <v>0</v>
      </c>
      <c r="G1279" s="84">
        <f>VLOOKUP(C1279,'[10]Resumen Peso'!$B$1:$D$65536,3,0)*$C$14</f>
        <v>14001.578049558595</v>
      </c>
      <c r="H1279" s="91"/>
      <c r="I1279" s="86"/>
      <c r="J1279" s="87">
        <f>+VLOOKUP(C1279,'[10]Resumen Peso'!$B$1:$D$65536,3,0)</f>
        <v>8693.4298476555832</v>
      </c>
      <c r="N1279" s="57"/>
      <c r="O1279" s="57"/>
      <c r="P1279" s="57"/>
      <c r="Q1279" s="57"/>
      <c r="R1279" s="57"/>
    </row>
    <row r="1280" spans="1:18" x14ac:dyDescent="0.2">
      <c r="A1280" s="78"/>
      <c r="B1280" s="79">
        <f t="shared" si="19"/>
        <v>1264</v>
      </c>
      <c r="C1280" s="80" t="s">
        <v>1307</v>
      </c>
      <c r="D1280" s="81" t="str">
        <f>+"Torre de suspensión tipo S"&amp;IF(MID(C1280,3,3)="220","C",IF(MID(C1280,3,3)="138","S",""))&amp;IF(MID(C1280,10,1)="D",2,1)&amp;" (5°)Tipo S"&amp;IF(MID(C1280,3,3)="220","C",IF(MID(C1280,3,3)="138","S",""))&amp;IF(MID(C1280,10,1)="D",2,1)&amp;RIGHT(C1280,2)</f>
        <v>Torre de suspensión tipo SC2 (5°)Tipo SC2+3</v>
      </c>
      <c r="E1280" s="82" t="s">
        <v>44</v>
      </c>
      <c r="F1280" s="83">
        <v>0</v>
      </c>
      <c r="G1280" s="84">
        <f>VLOOKUP(C1280,'[10]Resumen Peso'!$B$1:$D$65536,3,0)*$C$14</f>
        <v>15541.751635010041</v>
      </c>
      <c r="H1280" s="91"/>
      <c r="I1280" s="86"/>
      <c r="J1280" s="87">
        <f>+VLOOKUP(C1280,'[10]Resumen Peso'!$B$1:$D$65536,3,0)</f>
        <v>9649.7071308976974</v>
      </c>
      <c r="N1280" s="57"/>
      <c r="O1280" s="57"/>
      <c r="P1280" s="57"/>
      <c r="Q1280" s="57"/>
      <c r="R1280" s="57"/>
    </row>
    <row r="1281" spans="1:18" x14ac:dyDescent="0.2">
      <c r="A1281" s="78"/>
      <c r="B1281" s="79">
        <f t="shared" si="19"/>
        <v>1265</v>
      </c>
      <c r="C1281" s="80" t="s">
        <v>1308</v>
      </c>
      <c r="D1281" s="81" t="str">
        <f>+"Torre de suspensión tipo S"&amp;IF(MID(C1281,3,3)="220","C",IF(MID(C1281,3,3)="138","S",""))&amp;IF(MID(C1281,10,1)="D",2,1)&amp;" (5°)Tipo S"&amp;IF(MID(C1281,3,3)="220","C",IF(MID(C1281,3,3)="138","S",""))&amp;IF(MID(C1281,10,1)="D",2,1)&amp;RIGHT(C1281,2)</f>
        <v>Torre de suspensión tipo SC2 (5°)Tipo SC2+6</v>
      </c>
      <c r="E1281" s="82" t="s">
        <v>44</v>
      </c>
      <c r="F1281" s="83">
        <v>0</v>
      </c>
      <c r="G1281" s="84">
        <f>VLOOKUP(C1281,'[10]Resumen Peso'!$B$1:$D$65536,3,0)*$C$14</f>
        <v>17081.925220461486</v>
      </c>
      <c r="H1281" s="91"/>
      <c r="I1281" s="86"/>
      <c r="J1281" s="87">
        <f>+VLOOKUP(C1281,'[10]Resumen Peso'!$B$1:$D$65536,3,0)</f>
        <v>10605.984414139812</v>
      </c>
      <c r="N1281" s="57"/>
      <c r="O1281" s="57"/>
      <c r="P1281" s="57"/>
      <c r="Q1281" s="57"/>
      <c r="R1281" s="57"/>
    </row>
    <row r="1282" spans="1:18" x14ac:dyDescent="0.2">
      <c r="A1282" s="78"/>
      <c r="B1282" s="79">
        <f t="shared" si="19"/>
        <v>1266</v>
      </c>
      <c r="C1282" s="80" t="s">
        <v>1309</v>
      </c>
      <c r="D1282" s="81" t="str">
        <f>+"Torre de ángulo menor tipo A"&amp;IF(MID(C1282,3,3)="220","C",IF(MID(C1282,3,3)="138","S",""))&amp;IF(MID(C1282,10,1)="D",2,1)&amp;" (30°)Tipo A"&amp;IF(MID(C1282,3,3)="220","C",IF(MID(C1282,3,3)="138","S",""))&amp;IF(MID(C1282,10,1)="D",2,1)&amp;RIGHT(C1282,2)</f>
        <v>Torre de ángulo menor tipo AC2 (30°)Tipo AC2-3</v>
      </c>
      <c r="E1282" s="82" t="s">
        <v>44</v>
      </c>
      <c r="F1282" s="83">
        <v>0</v>
      </c>
      <c r="G1282" s="84">
        <f>VLOOKUP(C1282,'[10]Resumen Peso'!$B$1:$D$65536,3,0)*$C$14</f>
        <v>19150.210326786186</v>
      </c>
      <c r="H1282" s="91"/>
      <c r="I1282" s="86"/>
      <c r="J1282" s="87">
        <f>+VLOOKUP(C1282,'[10]Resumen Peso'!$B$1:$D$65536,3,0)</f>
        <v>11890.1604843758</v>
      </c>
      <c r="N1282" s="57"/>
      <c r="O1282" s="57"/>
      <c r="P1282" s="57"/>
      <c r="Q1282" s="57"/>
      <c r="R1282" s="57"/>
    </row>
    <row r="1283" spans="1:18" x14ac:dyDescent="0.2">
      <c r="A1283" s="78"/>
      <c r="B1283" s="79">
        <f t="shared" si="19"/>
        <v>1267</v>
      </c>
      <c r="C1283" s="80" t="s">
        <v>1310</v>
      </c>
      <c r="D1283" s="81" t="str">
        <f>+"Torre de ángulo menor tipo A"&amp;IF(MID(C1283,3,3)="220","C",IF(MID(C1283,3,3)="138","S",""))&amp;IF(MID(C1283,10,1)="D",2,1)&amp;" (30°)Tipo A"&amp;IF(MID(C1283,3,3)="220","C",IF(MID(C1283,3,3)="138","S",""))&amp;IF(MID(C1283,10,1)="D",2,1)&amp;RIGHT(C1283,2)</f>
        <v>Torre de ángulo menor tipo AC2 (30°)Tipo AC2±0</v>
      </c>
      <c r="E1283" s="82" t="s">
        <v>44</v>
      </c>
      <c r="F1283" s="83">
        <v>0</v>
      </c>
      <c r="G1283" s="84">
        <f>VLOOKUP(C1283,'[10]Resumen Peso'!$B$1:$D$65536,3,0)*$C$14</f>
        <v>21254.395479229948</v>
      </c>
      <c r="H1283" s="91"/>
      <c r="I1283" s="86"/>
      <c r="J1283" s="87">
        <f>+VLOOKUP(C1283,'[10]Resumen Peso'!$B$1:$D$65536,3,0)</f>
        <v>13196.626508741176</v>
      </c>
      <c r="N1283" s="57"/>
      <c r="O1283" s="57"/>
      <c r="P1283" s="57"/>
      <c r="Q1283" s="57"/>
      <c r="R1283" s="57"/>
    </row>
    <row r="1284" spans="1:18" x14ac:dyDescent="0.2">
      <c r="A1284" s="78"/>
      <c r="B1284" s="79">
        <f t="shared" si="19"/>
        <v>1268</v>
      </c>
      <c r="C1284" s="80" t="s">
        <v>1311</v>
      </c>
      <c r="D1284" s="81" t="str">
        <f>+"Torre de ángulo menor tipo A"&amp;IF(MID(C1284,3,3)="220","C",IF(MID(C1284,3,3)="138","S",""))&amp;IF(MID(C1284,10,1)="D",2,1)&amp;" (30°)Tipo A"&amp;IF(MID(C1284,3,3)="220","C",IF(MID(C1284,3,3)="138","S",""))&amp;IF(MID(C1284,10,1)="D",2,1)&amp;RIGHT(C1284,2)</f>
        <v>Torre de ángulo menor tipo AC2 (30°)Tipo AC2+3</v>
      </c>
      <c r="E1284" s="82" t="s">
        <v>44</v>
      </c>
      <c r="F1284" s="83">
        <v>0</v>
      </c>
      <c r="G1284" s="84">
        <f>VLOOKUP(C1284,'[10]Resumen Peso'!$B$1:$D$65536,3,0)*$C$14</f>
        <v>23358.580631673714</v>
      </c>
      <c r="H1284" s="91"/>
      <c r="I1284" s="86"/>
      <c r="J1284" s="87">
        <f>+VLOOKUP(C1284,'[10]Resumen Peso'!$B$1:$D$65536,3,0)</f>
        <v>14503.092533106552</v>
      </c>
      <c r="N1284" s="57"/>
      <c r="O1284" s="57"/>
      <c r="P1284" s="57"/>
      <c r="Q1284" s="57"/>
      <c r="R1284" s="57"/>
    </row>
    <row r="1285" spans="1:18" x14ac:dyDescent="0.2">
      <c r="A1285" s="78"/>
      <c r="B1285" s="79">
        <f t="shared" si="19"/>
        <v>1269</v>
      </c>
      <c r="C1285" s="80" t="s">
        <v>1312</v>
      </c>
      <c r="D1285" s="81" t="str">
        <f>+"Torre de ángulo mayor tipo B"&amp;IF(MID(C1285,3,3)="220","C",IF(MID(C1285,3,3)="138","S",""))&amp;IF(MID(C1285,10,1)="D",2,1)&amp;" (65°)Tipo B"&amp;IF(MID(C1285,3,3)="220","C",IF(MID(C1285,3,3)="138","S",""))&amp;IF(MID(C1285,10,1)="D",2,1)&amp;RIGHT(C1285,2)</f>
        <v>Torre de ángulo mayor tipo BC2 (65°)Tipo BC2-3</v>
      </c>
      <c r="E1285" s="82" t="s">
        <v>44</v>
      </c>
      <c r="F1285" s="83">
        <v>0</v>
      </c>
      <c r="G1285" s="84">
        <f>VLOOKUP(C1285,'[10]Resumen Peso'!$B$1:$D$65536,3,0)*$C$14</f>
        <v>25843.049428031863</v>
      </c>
      <c r="H1285" s="91"/>
      <c r="I1285" s="86"/>
      <c r="J1285" s="87">
        <f>+VLOOKUP(C1285,'[10]Resumen Peso'!$B$1:$D$65536,3,0)</f>
        <v>16045.672598966326</v>
      </c>
      <c r="N1285" s="57"/>
      <c r="O1285" s="57"/>
      <c r="P1285" s="57"/>
      <c r="Q1285" s="57"/>
      <c r="R1285" s="57"/>
    </row>
    <row r="1286" spans="1:18" x14ac:dyDescent="0.2">
      <c r="A1286" s="78"/>
      <c r="B1286" s="79">
        <f t="shared" si="19"/>
        <v>1270</v>
      </c>
      <c r="C1286" s="80" t="s">
        <v>1313</v>
      </c>
      <c r="D1286" s="81" t="str">
        <f>+"Torre de ángulo mayor tipo B"&amp;IF(MID(C1286,3,3)="220","C",IF(MID(C1286,3,3)="138","S",""))&amp;IF(MID(C1286,10,1)="D",2,1)&amp;" (65°)Tipo B"&amp;IF(MID(C1286,3,3)="220","C",IF(MID(C1286,3,3)="138","S",""))&amp;IF(MID(C1286,10,1)="D",2,1)&amp;RIGHT(C1286,2)</f>
        <v>Torre de ángulo mayor tipo BC2 (65°)Tipo BC2±0</v>
      </c>
      <c r="E1286" s="82" t="s">
        <v>44</v>
      </c>
      <c r="F1286" s="83">
        <v>0</v>
      </c>
      <c r="G1286" s="84">
        <f>VLOOKUP(C1286,'[10]Resumen Peso'!$B$1:$D$65536,3,0)*$C$14</f>
        <v>28778.451478877352</v>
      </c>
      <c r="H1286" s="91"/>
      <c r="I1286" s="86"/>
      <c r="J1286" s="87">
        <f>+VLOOKUP(C1286,'[10]Resumen Peso'!$B$1:$D$65536,3,0)</f>
        <v>17868.232292835553</v>
      </c>
      <c r="N1286" s="57"/>
      <c r="O1286" s="57"/>
      <c r="P1286" s="57"/>
      <c r="Q1286" s="57"/>
      <c r="R1286" s="57"/>
    </row>
    <row r="1287" spans="1:18" x14ac:dyDescent="0.2">
      <c r="A1287" s="78"/>
      <c r="B1287" s="79">
        <f t="shared" si="19"/>
        <v>1271</v>
      </c>
      <c r="C1287" s="80" t="s">
        <v>1314</v>
      </c>
      <c r="D1287" s="81" t="str">
        <f>+"Torre de ángulo mayor tipo B"&amp;IF(MID(C1287,3,3)="220","C",IF(MID(C1287,3,3)="138","S",""))&amp;IF(MID(C1287,10,1)="D",2,1)&amp;" (65°)Tipo B"&amp;IF(MID(C1287,3,3)="220","C",IF(MID(C1287,3,3)="138","S",""))&amp;IF(MID(C1287,10,1)="D",2,1)&amp;RIGHT(C1287,2)</f>
        <v>Torre de ángulo mayor tipo BC2 (65°)Tipo BC2+3</v>
      </c>
      <c r="E1287" s="82" t="s">
        <v>44</v>
      </c>
      <c r="F1287" s="83">
        <v>0</v>
      </c>
      <c r="G1287" s="84">
        <f>VLOOKUP(C1287,'[10]Resumen Peso'!$B$1:$D$65536,3,0)*$C$14</f>
        <v>32231.865656342641</v>
      </c>
      <c r="H1287" s="91"/>
      <c r="I1287" s="86"/>
      <c r="J1287" s="87">
        <f>+VLOOKUP(C1287,'[10]Resumen Peso'!$B$1:$D$65536,3,0)</f>
        <v>20012.420167975823</v>
      </c>
      <c r="N1287" s="57"/>
      <c r="O1287" s="57"/>
      <c r="P1287" s="57"/>
      <c r="Q1287" s="57"/>
      <c r="R1287" s="57"/>
    </row>
    <row r="1288" spans="1:18" x14ac:dyDescent="0.2">
      <c r="A1288" s="78"/>
      <c r="B1288" s="79">
        <f t="shared" si="19"/>
        <v>1272</v>
      </c>
      <c r="C1288" s="80" t="s">
        <v>1315</v>
      </c>
      <c r="D1288" s="81" t="str">
        <f>+"Torre de anclaje, retención intermedia y terminal (15°) Tipo R"&amp;IF(MID(C1288,3,3)="220","C",IF(MID(C1288,3,3)="138","S",""))&amp;IF(MID(C1288,10,1)="D",2,1)&amp;RIGHT(C1288,2)</f>
        <v>Torre de anclaje, retención intermedia y terminal (15°) Tipo RC2-3</v>
      </c>
      <c r="E1288" s="82" t="s">
        <v>44</v>
      </c>
      <c r="F1288" s="83">
        <v>0</v>
      </c>
      <c r="G1288" s="84">
        <f>VLOOKUP(C1288,'[10]Resumen Peso'!$B$1:$D$65536,3,0)*$C$14</f>
        <v>33274.5952887768</v>
      </c>
      <c r="H1288" s="91"/>
      <c r="I1288" s="86"/>
      <c r="J1288" s="87">
        <f>+VLOOKUP(C1288,'[10]Resumen Peso'!$B$1:$D$65536,3,0)</f>
        <v>20659.839828642132</v>
      </c>
      <c r="N1288" s="57"/>
      <c r="O1288" s="57"/>
      <c r="P1288" s="57"/>
      <c r="Q1288" s="57"/>
      <c r="R1288" s="57"/>
    </row>
    <row r="1289" spans="1:18" x14ac:dyDescent="0.2">
      <c r="A1289" s="78"/>
      <c r="B1289" s="79">
        <f t="shared" si="19"/>
        <v>1273</v>
      </c>
      <c r="C1289" s="80" t="s">
        <v>1316</v>
      </c>
      <c r="D1289" s="81" t="str">
        <f>+"Torre de anclaje, retención intermedia y terminal (15°) Tipo R"&amp;IF(MID(C1289,3,3)="220","C",IF(MID(C1289,3,3)="138","S",""))&amp;IF(MID(C1289,10,1)="D",2,1)&amp;RIGHT(C1289,2)</f>
        <v>Torre de anclaje, retención intermedia y terminal (15°) Tipo RC2±0</v>
      </c>
      <c r="E1289" s="82" t="s">
        <v>44</v>
      </c>
      <c r="F1289" s="83">
        <v>0</v>
      </c>
      <c r="G1289" s="84">
        <f>VLOOKUP(C1289,'[10]Resumen Peso'!$B$1:$D$65536,3,0)*$C$14</f>
        <v>37095.423956272905</v>
      </c>
      <c r="H1289" s="91"/>
      <c r="I1289" s="86"/>
      <c r="J1289" s="87">
        <f>+VLOOKUP(C1289,'[10]Resumen Peso'!$B$1:$D$65536,3,0)</f>
        <v>23032.151425465028</v>
      </c>
      <c r="N1289" s="57"/>
      <c r="O1289" s="57"/>
      <c r="P1289" s="57"/>
      <c r="Q1289" s="57"/>
      <c r="R1289" s="57"/>
    </row>
    <row r="1290" spans="1:18" x14ac:dyDescent="0.2">
      <c r="A1290" s="78"/>
      <c r="B1290" s="79">
        <f t="shared" si="19"/>
        <v>1274</v>
      </c>
      <c r="C1290" s="80" t="s">
        <v>1317</v>
      </c>
      <c r="D1290" s="81" t="str">
        <f>+"Torre de anclaje, retención intermedia y terminal (15°) Tipo R"&amp;IF(MID(C1290,3,3)="220","C",IF(MID(C1290,3,3)="138","S",""))&amp;IF(MID(C1290,10,1)="D",2,1)&amp;RIGHT(C1290,2)</f>
        <v>Torre de anclaje, retención intermedia y terminal (15°) Tipo RC2+3</v>
      </c>
      <c r="E1290" s="82" t="s">
        <v>44</v>
      </c>
      <c r="F1290" s="83">
        <v>0</v>
      </c>
      <c r="G1290" s="84">
        <f>VLOOKUP(C1290,'[10]Resumen Peso'!$B$1:$D$65536,3,0)*$C$14</f>
        <v>40916.252623769018</v>
      </c>
      <c r="H1290" s="91"/>
      <c r="I1290" s="86"/>
      <c r="J1290" s="87">
        <f>+VLOOKUP(C1290,'[10]Resumen Peso'!$B$1:$D$65536,3,0)</f>
        <v>25404.463022287924</v>
      </c>
      <c r="N1290" s="57"/>
      <c r="O1290" s="57"/>
      <c r="P1290" s="57"/>
      <c r="Q1290" s="57"/>
      <c r="R1290" s="57"/>
    </row>
    <row r="1291" spans="1:18" x14ac:dyDescent="0.2">
      <c r="A1291" s="78"/>
      <c r="B1291" s="79">
        <f t="shared" si="19"/>
        <v>1275</v>
      </c>
      <c r="C1291" s="80" t="s">
        <v>1318</v>
      </c>
      <c r="D1291" s="81" t="str">
        <f>+"Torre de suspensión tipo S"&amp;IF(MID(C1291,3,3)="220","C",IF(MID(C1291,3,3)="138","S",""))&amp;IF(MID(C1291,10,1)="D",2,1)&amp;" (5°)Tipo S"&amp;IF(MID(C1291,3,3)="220","C",IF(MID(C1291,3,3)="138","S",""))&amp;IF(MID(C1291,10,1)="D",2,1)&amp;RIGHT(C1291,2)</f>
        <v>Torre de suspensión tipo SC2 (5°)Tipo SC2-6</v>
      </c>
      <c r="E1291" s="82" t="s">
        <v>44</v>
      </c>
      <c r="F1291" s="83">
        <v>0</v>
      </c>
      <c r="G1291" s="84">
        <f>VLOOKUP(C1291,'[10]Resumen Peso'!$B$1:$D$65536,3,0)*$C$14</f>
        <v>10009.609830572994</v>
      </c>
      <c r="H1291" s="91"/>
      <c r="I1291" s="86"/>
      <c r="J1291" s="87">
        <f>+VLOOKUP(C1291,'[10]Resumen Peso'!$B$1:$D$65536,3,0)</f>
        <v>6214.8595362958586</v>
      </c>
      <c r="N1291" s="57"/>
      <c r="O1291" s="57"/>
      <c r="P1291" s="57"/>
      <c r="Q1291" s="57"/>
      <c r="R1291" s="57"/>
    </row>
    <row r="1292" spans="1:18" x14ac:dyDescent="0.2">
      <c r="A1292" s="78"/>
      <c r="B1292" s="79">
        <f t="shared" si="19"/>
        <v>1276</v>
      </c>
      <c r="C1292" s="80" t="s">
        <v>1319</v>
      </c>
      <c r="D1292" s="81" t="str">
        <f>+"Torre de suspensión tipo S"&amp;IF(MID(C1292,3,3)="220","C",IF(MID(C1292,3,3)="138","S",""))&amp;IF(MID(C1292,10,1)="D",2,1)&amp;" (5°)Tipo S"&amp;IF(MID(C1292,3,3)="220","C",IF(MID(C1292,3,3)="138","S",""))&amp;IF(MID(C1292,10,1)="D",2,1)&amp;RIGHT(C1292,2)</f>
        <v>Torre de suspensión tipo SC2 (5°)Tipo SC2-3</v>
      </c>
      <c r="E1292" s="82" t="s">
        <v>44</v>
      </c>
      <c r="F1292" s="83">
        <v>0</v>
      </c>
      <c r="G1292" s="84">
        <f>VLOOKUP(C1292,'[10]Resumen Peso'!$B$1:$D$65536,3,0)*$C$14</f>
        <v>11452.436472817748</v>
      </c>
      <c r="H1292" s="91"/>
      <c r="I1292" s="86"/>
      <c r="J1292" s="87">
        <f>+VLOOKUP(C1292,'[10]Resumen Peso'!$B$1:$D$65536,3,0)</f>
        <v>7110.6951451312971</v>
      </c>
      <c r="N1292" s="57"/>
      <c r="O1292" s="57"/>
      <c r="P1292" s="57"/>
      <c r="Q1292" s="57"/>
      <c r="R1292" s="57"/>
    </row>
    <row r="1293" spans="1:18" x14ac:dyDescent="0.2">
      <c r="A1293" s="78"/>
      <c r="B1293" s="79">
        <f t="shared" si="19"/>
        <v>1277</v>
      </c>
      <c r="C1293" s="80" t="s">
        <v>1320</v>
      </c>
      <c r="D1293" s="81" t="str">
        <f>+"Torre de suspensión tipo S"&amp;IF(MID(C1293,3,3)="220","C",IF(MID(C1293,3,3)="138","S",""))&amp;IF(MID(C1293,10,1)="D",2,1)&amp;" (5°)Tipo S"&amp;IF(MID(C1293,3,3)="220","C",IF(MID(C1293,3,3)="138","S",""))&amp;IF(MID(C1293,10,1)="D",2,1)&amp;RIGHT(C1293,2)</f>
        <v>Torre de suspensión tipo SC2 (5°)Tipo SC2±0</v>
      </c>
      <c r="E1293" s="82" t="s">
        <v>44</v>
      </c>
      <c r="F1293" s="83">
        <v>0</v>
      </c>
      <c r="G1293" s="84">
        <f>VLOOKUP(C1293,'[10]Resumen Peso'!$B$1:$D$65536,3,0)*$C$14</f>
        <v>12882.380734328177</v>
      </c>
      <c r="H1293" s="91"/>
      <c r="I1293" s="86"/>
      <c r="J1293" s="87">
        <f>+VLOOKUP(C1293,'[10]Resumen Peso'!$B$1:$D$65536,3,0)</f>
        <v>7998.5322217449911</v>
      </c>
      <c r="N1293" s="57"/>
      <c r="O1293" s="57"/>
      <c r="P1293" s="57"/>
      <c r="Q1293" s="57"/>
      <c r="R1293" s="57"/>
    </row>
    <row r="1294" spans="1:18" x14ac:dyDescent="0.2">
      <c r="A1294" s="78"/>
      <c r="B1294" s="79">
        <f t="shared" si="19"/>
        <v>1278</v>
      </c>
      <c r="C1294" s="80" t="s">
        <v>1321</v>
      </c>
      <c r="D1294" s="81" t="str">
        <f>+"Torre de suspensión tipo S"&amp;IF(MID(C1294,3,3)="220","C",IF(MID(C1294,3,3)="138","S",""))&amp;IF(MID(C1294,10,1)="D",2,1)&amp;" (5°)Tipo S"&amp;IF(MID(C1294,3,3)="220","C",IF(MID(C1294,3,3)="138","S",""))&amp;IF(MID(C1294,10,1)="D",2,1)&amp;RIGHT(C1294,2)</f>
        <v>Torre de suspensión tipo SC2 (5°)Tipo SC2+3</v>
      </c>
      <c r="E1294" s="82" t="s">
        <v>44</v>
      </c>
      <c r="F1294" s="83">
        <v>0</v>
      </c>
      <c r="G1294" s="84">
        <f>VLOOKUP(C1294,'[10]Resumen Peso'!$B$1:$D$65536,3,0)*$C$14</f>
        <v>14299.442615104277</v>
      </c>
      <c r="H1294" s="91"/>
      <c r="I1294" s="86"/>
      <c r="J1294" s="87">
        <f>+VLOOKUP(C1294,'[10]Resumen Peso'!$B$1:$D$65536,3,0)</f>
        <v>8878.3707661369408</v>
      </c>
      <c r="N1294" s="57"/>
      <c r="O1294" s="57"/>
      <c r="P1294" s="57"/>
      <c r="Q1294" s="57"/>
      <c r="R1294" s="57"/>
    </row>
    <row r="1295" spans="1:18" x14ac:dyDescent="0.2">
      <c r="A1295" s="78"/>
      <c r="B1295" s="79">
        <f t="shared" si="19"/>
        <v>1279</v>
      </c>
      <c r="C1295" s="80" t="s">
        <v>1322</v>
      </c>
      <c r="D1295" s="81" t="str">
        <f>+"Torre de suspensión tipo S"&amp;IF(MID(C1295,3,3)="220","C",IF(MID(C1295,3,3)="138","S",""))&amp;IF(MID(C1295,10,1)="D",2,1)&amp;" (5°)Tipo S"&amp;IF(MID(C1295,3,3)="220","C",IF(MID(C1295,3,3)="138","S",""))&amp;IF(MID(C1295,10,1)="D",2,1)&amp;RIGHT(C1295,2)</f>
        <v>Torre de suspensión tipo SC2 (5°)Tipo SC2+6</v>
      </c>
      <c r="E1295" s="82" t="s">
        <v>44</v>
      </c>
      <c r="F1295" s="83">
        <v>0</v>
      </c>
      <c r="G1295" s="84">
        <f>VLOOKUP(C1295,'[10]Resumen Peso'!$B$1:$D$65536,3,0)*$C$14</f>
        <v>15716.504495880376</v>
      </c>
      <c r="H1295" s="91"/>
      <c r="I1295" s="86"/>
      <c r="J1295" s="87">
        <f>+VLOOKUP(C1295,'[10]Resumen Peso'!$B$1:$D$65536,3,0)</f>
        <v>9758.2093105288895</v>
      </c>
      <c r="N1295" s="57"/>
      <c r="O1295" s="57"/>
      <c r="P1295" s="57"/>
      <c r="Q1295" s="57"/>
      <c r="R1295" s="57"/>
    </row>
    <row r="1296" spans="1:18" x14ac:dyDescent="0.2">
      <c r="A1296" s="78"/>
      <c r="B1296" s="79">
        <f t="shared" si="19"/>
        <v>1280</v>
      </c>
      <c r="C1296" s="80" t="s">
        <v>1323</v>
      </c>
      <c r="D1296" s="81" t="str">
        <f>+"Torre de ángulo menor tipo A"&amp;IF(MID(C1296,3,3)="220","C",IF(MID(C1296,3,3)="138","S",""))&amp;IF(MID(C1296,10,1)="D",2,1)&amp;" (30°)Tipo A"&amp;IF(MID(C1296,3,3)="220","C",IF(MID(C1296,3,3)="138","S",""))&amp;IF(MID(C1296,10,1)="D",2,1)&amp;RIGHT(C1296,2)</f>
        <v>Torre de ángulo menor tipo AC2 (30°)Tipo AC2-3</v>
      </c>
      <c r="E1296" s="82" t="s">
        <v>44</v>
      </c>
      <c r="F1296" s="83">
        <v>0</v>
      </c>
      <c r="G1296" s="84">
        <f>VLOOKUP(C1296,'[10]Resumen Peso'!$B$1:$D$65536,3,0)*$C$14</f>
        <v>17619.464013193865</v>
      </c>
      <c r="H1296" s="91"/>
      <c r="I1296" s="86"/>
      <c r="J1296" s="87">
        <f>+VLOOKUP(C1296,'[10]Resumen Peso'!$B$1:$D$65536,3,0)</f>
        <v>10939.736493260616</v>
      </c>
      <c r="N1296" s="57"/>
      <c r="O1296" s="57"/>
      <c r="P1296" s="57"/>
      <c r="Q1296" s="57"/>
      <c r="R1296" s="57"/>
    </row>
    <row r="1297" spans="1:18" x14ac:dyDescent="0.2">
      <c r="A1297" s="78"/>
      <c r="B1297" s="79">
        <f t="shared" si="19"/>
        <v>1281</v>
      </c>
      <c r="C1297" s="80" t="s">
        <v>1324</v>
      </c>
      <c r="D1297" s="81" t="str">
        <f>+"Torre de ángulo menor tipo A"&amp;IF(MID(C1297,3,3)="220","C",IF(MID(C1297,3,3)="138","S",""))&amp;IF(MID(C1297,10,1)="D",2,1)&amp;" (30°)Tipo A"&amp;IF(MID(C1297,3,3)="220","C",IF(MID(C1297,3,3)="138","S",""))&amp;IF(MID(C1297,10,1)="D",2,1)&amp;RIGHT(C1297,2)</f>
        <v>Torre de ángulo menor tipo AC2 (30°)Tipo AC2±0</v>
      </c>
      <c r="E1297" s="82" t="s">
        <v>44</v>
      </c>
      <c r="F1297" s="83">
        <v>0</v>
      </c>
      <c r="G1297" s="84">
        <f>VLOOKUP(C1297,'[10]Resumen Peso'!$B$1:$D$65536,3,0)*$C$14</f>
        <v>19555.45395471017</v>
      </c>
      <c r="H1297" s="91"/>
      <c r="I1297" s="86"/>
      <c r="J1297" s="87">
        <f>+VLOOKUP(C1297,'[10]Resumen Peso'!$B$1:$D$65536,3,0)</f>
        <v>12141.771912608896</v>
      </c>
      <c r="N1297" s="57"/>
      <c r="O1297" s="57"/>
      <c r="P1297" s="57"/>
      <c r="Q1297" s="57"/>
      <c r="R1297" s="57"/>
    </row>
    <row r="1298" spans="1:18" x14ac:dyDescent="0.2">
      <c r="A1298" s="78"/>
      <c r="B1298" s="79">
        <f t="shared" ref="B1298:B1361" si="20">1+B1297</f>
        <v>1282</v>
      </c>
      <c r="C1298" s="80" t="s">
        <v>1325</v>
      </c>
      <c r="D1298" s="81" t="str">
        <f>+"Torre de ángulo menor tipo A"&amp;IF(MID(C1298,3,3)="220","C",IF(MID(C1298,3,3)="138","S",""))&amp;IF(MID(C1298,10,1)="D",2,1)&amp;" (30°)Tipo A"&amp;IF(MID(C1298,3,3)="220","C",IF(MID(C1298,3,3)="138","S",""))&amp;IF(MID(C1298,10,1)="D",2,1)&amp;RIGHT(C1298,2)</f>
        <v>Torre de ángulo menor tipo AC2 (30°)Tipo AC2+3</v>
      </c>
      <c r="E1298" s="82" t="s">
        <v>44</v>
      </c>
      <c r="F1298" s="83">
        <v>0</v>
      </c>
      <c r="G1298" s="84">
        <f>VLOOKUP(C1298,'[10]Resumen Peso'!$B$1:$D$65536,3,0)*$C$14</f>
        <v>21491.443896226476</v>
      </c>
      <c r="H1298" s="91"/>
      <c r="I1298" s="86"/>
      <c r="J1298" s="87">
        <f>+VLOOKUP(C1298,'[10]Resumen Peso'!$B$1:$D$65536,3,0)</f>
        <v>13343.807331957176</v>
      </c>
      <c r="N1298" s="57"/>
      <c r="O1298" s="57"/>
      <c r="P1298" s="57"/>
      <c r="Q1298" s="57"/>
      <c r="R1298" s="57"/>
    </row>
    <row r="1299" spans="1:18" x14ac:dyDescent="0.2">
      <c r="A1299" s="78"/>
      <c r="B1299" s="79">
        <f t="shared" si="20"/>
        <v>1283</v>
      </c>
      <c r="C1299" s="80" t="s">
        <v>1326</v>
      </c>
      <c r="D1299" s="81" t="str">
        <f>+"Torre de ángulo mayor tipo B"&amp;IF(MID(C1299,3,3)="220","C",IF(MID(C1299,3,3)="138","S",""))&amp;IF(MID(C1299,10,1)="D",2,1)&amp;" (65°)Tipo B"&amp;IF(MID(C1299,3,3)="220","C",IF(MID(C1299,3,3)="138","S",""))&amp;IF(MID(C1299,10,1)="D",2,1)&amp;RIGHT(C1299,2)</f>
        <v>Torre de ángulo mayor tipo BC2 (65°)Tipo BC2-3</v>
      </c>
      <c r="E1299" s="82" t="s">
        <v>44</v>
      </c>
      <c r="F1299" s="83">
        <v>0</v>
      </c>
      <c r="G1299" s="84">
        <f>VLOOKUP(C1299,'[10]Resumen Peso'!$B$1:$D$65536,3,0)*$C$14</f>
        <v>23777.32001990046</v>
      </c>
      <c r="H1299" s="91"/>
      <c r="I1299" s="86"/>
      <c r="J1299" s="87">
        <f>+VLOOKUP(C1299,'[10]Resumen Peso'!$B$1:$D$65536,3,0)</f>
        <v>14763.083334365856</v>
      </c>
      <c r="N1299" s="57"/>
      <c r="O1299" s="57"/>
      <c r="P1299" s="57"/>
      <c r="Q1299" s="57"/>
      <c r="R1299" s="57"/>
    </row>
    <row r="1300" spans="1:18" x14ac:dyDescent="0.2">
      <c r="A1300" s="78"/>
      <c r="B1300" s="79">
        <f t="shared" si="20"/>
        <v>1284</v>
      </c>
      <c r="C1300" s="80" t="s">
        <v>1327</v>
      </c>
      <c r="D1300" s="81" t="str">
        <f>+"Torre de ángulo mayor tipo B"&amp;IF(MID(C1300,3,3)="220","C",IF(MID(C1300,3,3)="138","S",""))&amp;IF(MID(C1300,10,1)="D",2,1)&amp;" (65°)Tipo B"&amp;IF(MID(C1300,3,3)="220","C",IF(MID(C1300,3,3)="138","S",""))&amp;IF(MID(C1300,10,1)="D",2,1)&amp;RIGHT(C1300,2)</f>
        <v>Torre de ángulo mayor tipo BC2 (65°)Tipo BC2±0</v>
      </c>
      <c r="E1300" s="82" t="s">
        <v>44</v>
      </c>
      <c r="F1300" s="83">
        <v>0</v>
      </c>
      <c r="G1300" s="84">
        <f>VLOOKUP(C1300,'[10]Resumen Peso'!$B$1:$D$65536,3,0)*$C$14</f>
        <v>26478.084654677572</v>
      </c>
      <c r="H1300" s="91"/>
      <c r="I1300" s="86"/>
      <c r="J1300" s="87">
        <f>+VLOOKUP(C1300,'[10]Resumen Peso'!$B$1:$D$65536,3,0)</f>
        <v>16439.959169672446</v>
      </c>
      <c r="N1300" s="57"/>
      <c r="O1300" s="57"/>
      <c r="P1300" s="57"/>
      <c r="Q1300" s="57"/>
      <c r="R1300" s="57"/>
    </row>
    <row r="1301" spans="1:18" x14ac:dyDescent="0.2">
      <c r="A1301" s="78"/>
      <c r="B1301" s="79">
        <f t="shared" si="20"/>
        <v>1285</v>
      </c>
      <c r="C1301" s="80" t="s">
        <v>1328</v>
      </c>
      <c r="D1301" s="81" t="str">
        <f>+"Torre de ángulo mayor tipo B"&amp;IF(MID(C1301,3,3)="220","C",IF(MID(C1301,3,3)="138","S",""))&amp;IF(MID(C1301,10,1)="D",2,1)&amp;" (65°)Tipo B"&amp;IF(MID(C1301,3,3)="220","C",IF(MID(C1301,3,3)="138","S",""))&amp;IF(MID(C1301,10,1)="D",2,1)&amp;RIGHT(C1301,2)</f>
        <v>Torre de ángulo mayor tipo BC2 (65°)Tipo BC2+3</v>
      </c>
      <c r="E1301" s="82" t="s">
        <v>44</v>
      </c>
      <c r="F1301" s="83">
        <v>0</v>
      </c>
      <c r="G1301" s="84">
        <f>VLOOKUP(C1301,'[10]Resumen Peso'!$B$1:$D$65536,3,0)*$C$14</f>
        <v>29655.454813238881</v>
      </c>
      <c r="H1301" s="91"/>
      <c r="I1301" s="86"/>
      <c r="J1301" s="87">
        <f>+VLOOKUP(C1301,'[10]Resumen Peso'!$B$1:$D$65536,3,0)</f>
        <v>18412.75427003314</v>
      </c>
      <c r="N1301" s="57"/>
      <c r="O1301" s="57"/>
      <c r="P1301" s="57"/>
      <c r="Q1301" s="57"/>
      <c r="R1301" s="57"/>
    </row>
    <row r="1302" spans="1:18" x14ac:dyDescent="0.2">
      <c r="A1302" s="78"/>
      <c r="B1302" s="79">
        <f t="shared" si="20"/>
        <v>1286</v>
      </c>
      <c r="C1302" s="80" t="s">
        <v>1329</v>
      </c>
      <c r="D1302" s="81" t="str">
        <f>+"Torre de anclaje, retención intermedia y terminal (15°) Tipo R"&amp;IF(MID(C1302,3,3)="220","C",IF(MID(C1302,3,3)="138","S",""))&amp;IF(MID(C1302,10,1)="D",2,1)&amp;RIGHT(C1302,2)</f>
        <v>Torre de anclaje, retención intermedia y terminal (15°) Tipo RC2-3</v>
      </c>
      <c r="E1302" s="82" t="s">
        <v>44</v>
      </c>
      <c r="F1302" s="83">
        <v>0</v>
      </c>
      <c r="G1302" s="84">
        <f>VLOOKUP(C1302,'[10]Resumen Peso'!$B$1:$D$65536,3,0)*$C$14</f>
        <v>30614.835254531812</v>
      </c>
      <c r="H1302" s="91"/>
      <c r="I1302" s="86"/>
      <c r="J1302" s="87">
        <f>+VLOOKUP(C1302,'[10]Resumen Peso'!$B$1:$D$65536,3,0)</f>
        <v>19008.423310627881</v>
      </c>
      <c r="N1302" s="57"/>
      <c r="O1302" s="57"/>
      <c r="P1302" s="57"/>
      <c r="Q1302" s="57"/>
      <c r="R1302" s="57"/>
    </row>
    <row r="1303" spans="1:18" x14ac:dyDescent="0.2">
      <c r="A1303" s="78"/>
      <c r="B1303" s="79">
        <f t="shared" si="20"/>
        <v>1287</v>
      </c>
      <c r="C1303" s="80" t="s">
        <v>1330</v>
      </c>
      <c r="D1303" s="81" t="str">
        <f>+"Torre de anclaje, retención intermedia y terminal (15°) Tipo R"&amp;IF(MID(C1303,3,3)="220","C",IF(MID(C1303,3,3)="138","S",""))&amp;IF(MID(C1303,10,1)="D",2,1)&amp;RIGHT(C1303,2)</f>
        <v>Torre de anclaje, retención intermedia y terminal (15°) Tipo RC2±0</v>
      </c>
      <c r="E1303" s="82" t="s">
        <v>44</v>
      </c>
      <c r="F1303" s="83">
        <v>0</v>
      </c>
      <c r="G1303" s="84">
        <f>VLOOKUP(C1303,'[10]Resumen Peso'!$B$1:$D$65536,3,0)*$C$14</f>
        <v>34130.251119879387</v>
      </c>
      <c r="H1303" s="91"/>
      <c r="I1303" s="86"/>
      <c r="J1303" s="87">
        <f>+VLOOKUP(C1303,'[10]Resumen Peso'!$B$1:$D$65536,3,0)</f>
        <v>21191.107369707781</v>
      </c>
      <c r="N1303" s="57"/>
      <c r="O1303" s="57"/>
      <c r="P1303" s="57"/>
      <c r="Q1303" s="57"/>
      <c r="R1303" s="57"/>
    </row>
    <row r="1304" spans="1:18" x14ac:dyDescent="0.2">
      <c r="A1304" s="78"/>
      <c r="B1304" s="79">
        <f t="shared" si="20"/>
        <v>1288</v>
      </c>
      <c r="C1304" s="80" t="s">
        <v>1331</v>
      </c>
      <c r="D1304" s="81" t="str">
        <f>+"Torre de anclaje, retención intermedia y terminal (15°) Tipo R"&amp;IF(MID(C1304,3,3)="220","C",IF(MID(C1304,3,3)="138","S",""))&amp;IF(MID(C1304,10,1)="D",2,1)&amp;RIGHT(C1304,2)</f>
        <v>Torre de anclaje, retención intermedia y terminal (15°) Tipo RC2+3</v>
      </c>
      <c r="E1304" s="82" t="s">
        <v>44</v>
      </c>
      <c r="F1304" s="83">
        <v>0</v>
      </c>
      <c r="G1304" s="84">
        <f>VLOOKUP(C1304,'[10]Resumen Peso'!$B$1:$D$65536,3,0)*$C$14</f>
        <v>37645.666985226962</v>
      </c>
      <c r="H1304" s="91"/>
      <c r="I1304" s="86"/>
      <c r="J1304" s="87">
        <f>+VLOOKUP(C1304,'[10]Resumen Peso'!$B$1:$D$65536,3,0)</f>
        <v>23373.791428787681</v>
      </c>
      <c r="N1304" s="57"/>
      <c r="O1304" s="57"/>
      <c r="P1304" s="57"/>
      <c r="Q1304" s="57"/>
      <c r="R1304" s="57"/>
    </row>
    <row r="1305" spans="1:18" x14ac:dyDescent="0.2">
      <c r="A1305" s="78"/>
      <c r="B1305" s="79">
        <f t="shared" si="20"/>
        <v>1289</v>
      </c>
      <c r="C1305" s="80" t="s">
        <v>1332</v>
      </c>
      <c r="D1305" s="81" t="str">
        <f>+"Torre de suspensión tipo S"&amp;IF(MID(C1305,3,3)="220","C",IF(MID(C1305,3,3)="138","S",""))&amp;IF(MID(C1305,10,1)="D",2,1)&amp;" (5°)Tipo S"&amp;IF(MID(C1305,3,3)="220","C",IF(MID(C1305,3,3)="138","S",""))&amp;IF(MID(C1305,10,1)="D",2,1)&amp;RIGHT(C1305,2)</f>
        <v>Torre de suspensión tipo SC1 (5°)Tipo SC1-6</v>
      </c>
      <c r="E1305" s="82" t="s">
        <v>44</v>
      </c>
      <c r="F1305" s="83">
        <v>0</v>
      </c>
      <c r="G1305" s="84">
        <f>VLOOKUP(C1305,'[10]Resumen Peso'!$B$1:$D$65536,3,0)*$C$14</f>
        <v>8435.1502579813096</v>
      </c>
      <c r="H1305" s="91"/>
      <c r="I1305" s="86"/>
      <c r="J1305" s="87">
        <f>+VLOOKUP(C1305,'[10]Resumen Peso'!$B$1:$D$65536,3,0)</f>
        <v>5237.2944508569999</v>
      </c>
      <c r="N1305" s="57"/>
      <c r="O1305" s="57"/>
      <c r="P1305" s="57"/>
      <c r="Q1305" s="57"/>
      <c r="R1305" s="57"/>
    </row>
    <row r="1306" spans="1:18" x14ac:dyDescent="0.2">
      <c r="A1306" s="78"/>
      <c r="B1306" s="79">
        <f t="shared" si="20"/>
        <v>1290</v>
      </c>
      <c r="C1306" s="80" t="s">
        <v>1333</v>
      </c>
      <c r="D1306" s="81" t="str">
        <f>+"Torre de suspensión tipo S"&amp;IF(MID(C1306,3,3)="220","C",IF(MID(C1306,3,3)="138","S",""))&amp;IF(MID(C1306,10,1)="D",2,1)&amp;" (5°)Tipo S"&amp;IF(MID(C1306,3,3)="220","C",IF(MID(C1306,3,3)="138","S",""))&amp;IF(MID(C1306,10,1)="D",2,1)&amp;RIGHT(C1306,2)</f>
        <v>Torre de suspensión tipo SC1 (5°)Tipo SC1-3</v>
      </c>
      <c r="E1306" s="82" t="s">
        <v>44</v>
      </c>
      <c r="F1306" s="83">
        <v>0</v>
      </c>
      <c r="G1306" s="84">
        <f>VLOOKUP(C1306,'[10]Resumen Peso'!$B$1:$D$65536,3,0)*$C$14</f>
        <v>9651.0277726452823</v>
      </c>
      <c r="H1306" s="91"/>
      <c r="I1306" s="86"/>
      <c r="J1306" s="87">
        <f>+VLOOKUP(C1306,'[10]Resumen Peso'!$B$1:$D$65536,3,0)</f>
        <v>5992.2197771066576</v>
      </c>
      <c r="N1306" s="57"/>
      <c r="O1306" s="57"/>
      <c r="P1306" s="57"/>
      <c r="Q1306" s="57"/>
      <c r="R1306" s="57"/>
    </row>
    <row r="1307" spans="1:18" x14ac:dyDescent="0.2">
      <c r="A1307" s="78"/>
      <c r="B1307" s="79">
        <f t="shared" si="20"/>
        <v>1291</v>
      </c>
      <c r="C1307" s="80" t="s">
        <v>1334</v>
      </c>
      <c r="D1307" s="81" t="str">
        <f>+"Torre de suspensión tipo S"&amp;IF(MID(C1307,3,3)="220","C",IF(MID(C1307,3,3)="138","S",""))&amp;IF(MID(C1307,10,1)="D",2,1)&amp;" (5°)Tipo S"&amp;IF(MID(C1307,3,3)="220","C",IF(MID(C1307,3,3)="138","S",""))&amp;IF(MID(C1307,10,1)="D",2,1)&amp;RIGHT(C1307,2)</f>
        <v>Torre de suspensión tipo SC1 (5°)Tipo SC1±0</v>
      </c>
      <c r="E1307" s="82" t="s">
        <v>44</v>
      </c>
      <c r="F1307" s="83">
        <v>0</v>
      </c>
      <c r="G1307" s="84">
        <f>VLOOKUP(C1307,'[10]Resumen Peso'!$B$1:$D$65536,3,0)*$C$14</f>
        <v>10856.049238071184</v>
      </c>
      <c r="H1307" s="91"/>
      <c r="I1307" s="86"/>
      <c r="J1307" s="87">
        <f>+VLOOKUP(C1307,'[10]Resumen Peso'!$B$1:$D$65536,3,0)</f>
        <v>6740.4046986576577</v>
      </c>
      <c r="N1307" s="57"/>
      <c r="O1307" s="57"/>
      <c r="P1307" s="57"/>
      <c r="Q1307" s="57"/>
      <c r="R1307" s="57"/>
    </row>
    <row r="1308" spans="1:18" x14ac:dyDescent="0.2">
      <c r="A1308" s="78"/>
      <c r="B1308" s="79">
        <f t="shared" si="20"/>
        <v>1292</v>
      </c>
      <c r="C1308" s="80" t="s">
        <v>1335</v>
      </c>
      <c r="D1308" s="81" t="str">
        <f>+"Torre de suspensión tipo S"&amp;IF(MID(C1308,3,3)="220","C",IF(MID(C1308,3,3)="138","S",""))&amp;IF(MID(C1308,10,1)="D",2,1)&amp;" (5°)Tipo S"&amp;IF(MID(C1308,3,3)="220","C",IF(MID(C1308,3,3)="138","S",""))&amp;IF(MID(C1308,10,1)="D",2,1)&amp;RIGHT(C1308,2)</f>
        <v>Torre de suspensión tipo SC1 (5°)Tipo SC1+3</v>
      </c>
      <c r="E1308" s="82" t="s">
        <v>44</v>
      </c>
      <c r="F1308" s="83">
        <v>0</v>
      </c>
      <c r="G1308" s="84">
        <f>VLOOKUP(C1308,'[10]Resumen Peso'!$B$1:$D$65536,3,0)*$C$14</f>
        <v>12050.214654259016</v>
      </c>
      <c r="H1308" s="91"/>
      <c r="I1308" s="86"/>
      <c r="J1308" s="87">
        <f>+VLOOKUP(C1308,'[10]Resumen Peso'!$B$1:$D$65536,3,0)</f>
        <v>7481.8492155100012</v>
      </c>
      <c r="N1308" s="57"/>
      <c r="O1308" s="57"/>
      <c r="P1308" s="57"/>
      <c r="Q1308" s="57"/>
      <c r="R1308" s="57"/>
    </row>
    <row r="1309" spans="1:18" x14ac:dyDescent="0.2">
      <c r="A1309" s="78"/>
      <c r="B1309" s="79">
        <f t="shared" si="20"/>
        <v>1293</v>
      </c>
      <c r="C1309" s="80" t="s">
        <v>1336</v>
      </c>
      <c r="D1309" s="81" t="str">
        <f>+"Torre de suspensión tipo S"&amp;IF(MID(C1309,3,3)="220","C",IF(MID(C1309,3,3)="138","S",""))&amp;IF(MID(C1309,10,1)="D",2,1)&amp;" (5°)Tipo S"&amp;IF(MID(C1309,3,3)="220","C",IF(MID(C1309,3,3)="138","S",""))&amp;IF(MID(C1309,10,1)="D",2,1)&amp;RIGHT(C1309,2)</f>
        <v>Torre de suspensión tipo SC1 (5°)Tipo SC1+6</v>
      </c>
      <c r="E1309" s="82" t="s">
        <v>44</v>
      </c>
      <c r="F1309" s="83">
        <v>0</v>
      </c>
      <c r="G1309" s="84">
        <f>VLOOKUP(C1309,'[10]Resumen Peso'!$B$1:$D$65536,3,0)*$C$14</f>
        <v>13244.380070446845</v>
      </c>
      <c r="H1309" s="91"/>
      <c r="I1309" s="86"/>
      <c r="J1309" s="87">
        <f>+VLOOKUP(C1309,'[10]Resumen Peso'!$B$1:$D$65536,3,0)</f>
        <v>8223.2937323623428</v>
      </c>
      <c r="N1309" s="57"/>
      <c r="O1309" s="57"/>
      <c r="P1309" s="57"/>
      <c r="Q1309" s="57"/>
      <c r="R1309" s="57"/>
    </row>
    <row r="1310" spans="1:18" x14ac:dyDescent="0.2">
      <c r="A1310" s="78"/>
      <c r="B1310" s="79">
        <f t="shared" si="20"/>
        <v>1294</v>
      </c>
      <c r="C1310" s="80" t="s">
        <v>1337</v>
      </c>
      <c r="D1310" s="81" t="str">
        <f>+"Torre de ángulo menor tipo A"&amp;IF(MID(C1310,3,3)="220","C",IF(MID(C1310,3,3)="138","S",""))&amp;IF(MID(C1310,10,1)="D",2,1)&amp;" (30°)Tipo A"&amp;IF(MID(C1310,3,3)="220","C",IF(MID(C1310,3,3)="138","S",""))&amp;IF(MID(C1310,10,1)="D",2,1)&amp;RIGHT(C1310,2)</f>
        <v>Torre de ángulo menor tipo AC1 (30°)Tipo AC1-3</v>
      </c>
      <c r="E1310" s="82" t="s">
        <v>44</v>
      </c>
      <c r="F1310" s="83">
        <v>0</v>
      </c>
      <c r="G1310" s="84">
        <f>VLOOKUP(C1310,'[10]Resumen Peso'!$B$1:$D$65536,3,0)*$C$14</f>
        <v>14848.013951796243</v>
      </c>
      <c r="H1310" s="91"/>
      <c r="I1310" s="86"/>
      <c r="J1310" s="87">
        <f>+VLOOKUP(C1310,'[10]Resumen Peso'!$B$1:$D$65536,3,0)</f>
        <v>9218.9728336386543</v>
      </c>
      <c r="N1310" s="57"/>
      <c r="O1310" s="57"/>
      <c r="P1310" s="57"/>
      <c r="Q1310" s="57"/>
      <c r="R1310" s="57"/>
    </row>
    <row r="1311" spans="1:18" x14ac:dyDescent="0.2">
      <c r="A1311" s="78"/>
      <c r="B1311" s="79">
        <f t="shared" si="20"/>
        <v>1295</v>
      </c>
      <c r="C1311" s="80" t="s">
        <v>1338</v>
      </c>
      <c r="D1311" s="81" t="str">
        <f>+"Torre de ángulo menor tipo A"&amp;IF(MID(C1311,3,3)="220","C",IF(MID(C1311,3,3)="138","S",""))&amp;IF(MID(C1311,10,1)="D",2,1)&amp;" (30°)Tipo A"&amp;IF(MID(C1311,3,3)="220","C",IF(MID(C1311,3,3)="138","S",""))&amp;IF(MID(C1311,10,1)="D",2,1)&amp;RIGHT(C1311,2)</f>
        <v>Torre de ángulo menor tipo AC1 (30°)Tipo AC1±0</v>
      </c>
      <c r="E1311" s="82" t="s">
        <v>44</v>
      </c>
      <c r="F1311" s="83">
        <v>0</v>
      </c>
      <c r="G1311" s="84">
        <f>VLOOKUP(C1311,'[10]Resumen Peso'!$B$1:$D$65536,3,0)*$C$14</f>
        <v>16479.482743392058</v>
      </c>
      <c r="H1311" s="91"/>
      <c r="I1311" s="86"/>
      <c r="J1311" s="87">
        <f>+VLOOKUP(C1311,'[10]Resumen Peso'!$B$1:$D$65536,3,0)</f>
        <v>10231.934332562325</v>
      </c>
      <c r="N1311" s="57"/>
      <c r="O1311" s="57"/>
      <c r="P1311" s="57"/>
      <c r="Q1311" s="57"/>
      <c r="R1311" s="57"/>
    </row>
    <row r="1312" spans="1:18" x14ac:dyDescent="0.2">
      <c r="A1312" s="78"/>
      <c r="B1312" s="79">
        <f t="shared" si="20"/>
        <v>1296</v>
      </c>
      <c r="C1312" s="80" t="s">
        <v>1339</v>
      </c>
      <c r="D1312" s="81" t="str">
        <f>+"Torre de ángulo menor tipo A"&amp;IF(MID(C1312,3,3)="220","C",IF(MID(C1312,3,3)="138","S",""))&amp;IF(MID(C1312,10,1)="D",2,1)&amp;" (30°)Tipo A"&amp;IF(MID(C1312,3,3)="220","C",IF(MID(C1312,3,3)="138","S",""))&amp;IF(MID(C1312,10,1)="D",2,1)&amp;RIGHT(C1312,2)</f>
        <v>Torre de ángulo menor tipo AC1 (30°)Tipo AC1+3</v>
      </c>
      <c r="E1312" s="82" t="s">
        <v>44</v>
      </c>
      <c r="F1312" s="83">
        <v>0</v>
      </c>
      <c r="G1312" s="84">
        <f>VLOOKUP(C1312,'[10]Resumen Peso'!$B$1:$D$65536,3,0)*$C$14</f>
        <v>18110.951534987871</v>
      </c>
      <c r="H1312" s="91"/>
      <c r="I1312" s="86"/>
      <c r="J1312" s="87">
        <f>+VLOOKUP(C1312,'[10]Resumen Peso'!$B$1:$D$65536,3,0)</f>
        <v>11244.895831485996</v>
      </c>
      <c r="N1312" s="57"/>
      <c r="O1312" s="57"/>
      <c r="P1312" s="57"/>
      <c r="Q1312" s="57"/>
      <c r="R1312" s="57"/>
    </row>
    <row r="1313" spans="1:18" x14ac:dyDescent="0.2">
      <c r="A1313" s="78"/>
      <c r="B1313" s="79">
        <f t="shared" si="20"/>
        <v>1297</v>
      </c>
      <c r="C1313" s="80" t="s">
        <v>1340</v>
      </c>
      <c r="D1313" s="81" t="str">
        <f>+"Torre de ángulo mayor tipo B"&amp;IF(MID(C1313,3,3)="220","C",IF(MID(C1313,3,3)="138","S",""))&amp;IF(MID(C1313,10,1)="D",2,1)&amp;" (65°)Tipo B"&amp;IF(MID(C1313,3,3)="220","C",IF(MID(C1313,3,3)="138","S",""))&amp;IF(MID(C1313,10,1)="D",2,1)&amp;RIGHT(C1313,2)</f>
        <v>Torre de ángulo mayor tipo BC1 (65°)Tipo BC1-3</v>
      </c>
      <c r="E1313" s="82" t="s">
        <v>44</v>
      </c>
      <c r="F1313" s="83">
        <v>0</v>
      </c>
      <c r="G1313" s="84">
        <f>VLOOKUP(C1313,'[10]Resumen Peso'!$B$1:$D$65536,3,0)*$C$14</f>
        <v>20037.271231828458</v>
      </c>
      <c r="H1313" s="91"/>
      <c r="I1313" s="86"/>
      <c r="J1313" s="87">
        <f>+VLOOKUP(C1313,'[10]Resumen Peso'!$B$1:$D$65536,3,0)</f>
        <v>12440.927099487872</v>
      </c>
      <c r="N1313" s="57"/>
      <c r="O1313" s="57"/>
      <c r="P1313" s="57"/>
      <c r="Q1313" s="57"/>
      <c r="R1313" s="57"/>
    </row>
    <row r="1314" spans="1:18" x14ac:dyDescent="0.2">
      <c r="A1314" s="78"/>
      <c r="B1314" s="79">
        <f t="shared" si="20"/>
        <v>1298</v>
      </c>
      <c r="C1314" s="80" t="s">
        <v>1341</v>
      </c>
      <c r="D1314" s="81" t="str">
        <f>+"Torre de ángulo mayor tipo B"&amp;IF(MID(C1314,3,3)="220","C",IF(MID(C1314,3,3)="138","S",""))&amp;IF(MID(C1314,10,1)="D",2,1)&amp;" (65°)Tipo B"&amp;IF(MID(C1314,3,3)="220","C",IF(MID(C1314,3,3)="138","S",""))&amp;IF(MID(C1314,10,1)="D",2,1)&amp;RIGHT(C1314,2)</f>
        <v>Torre de ángulo mayor tipo BC1 (65°)Tipo BC1±0</v>
      </c>
      <c r="E1314" s="82" t="s">
        <v>44</v>
      </c>
      <c r="F1314" s="83">
        <v>0</v>
      </c>
      <c r="G1314" s="84">
        <f>VLOOKUP(C1314,'[10]Resumen Peso'!$B$1:$D$65536,3,0)*$C$14</f>
        <v>22313.21963455285</v>
      </c>
      <c r="H1314" s="91"/>
      <c r="I1314" s="86"/>
      <c r="J1314" s="87">
        <f>+VLOOKUP(C1314,'[10]Resumen Peso'!$B$1:$D$65536,3,0)</f>
        <v>13854.039086289389</v>
      </c>
      <c r="N1314" s="57"/>
      <c r="O1314" s="57"/>
      <c r="P1314" s="57"/>
      <c r="Q1314" s="57"/>
      <c r="R1314" s="57"/>
    </row>
    <row r="1315" spans="1:18" x14ac:dyDescent="0.2">
      <c r="A1315" s="78"/>
      <c r="B1315" s="79">
        <f t="shared" si="20"/>
        <v>1299</v>
      </c>
      <c r="C1315" s="80" t="s">
        <v>1342</v>
      </c>
      <c r="D1315" s="81" t="str">
        <f>+"Torre de ángulo mayor tipo B"&amp;IF(MID(C1315,3,3)="220","C",IF(MID(C1315,3,3)="138","S",""))&amp;IF(MID(C1315,10,1)="D",2,1)&amp;" (65°)Tipo B"&amp;IF(MID(C1315,3,3)="220","C",IF(MID(C1315,3,3)="138","S",""))&amp;IF(MID(C1315,10,1)="D",2,1)&amp;RIGHT(C1315,2)</f>
        <v>Torre de ángulo mayor tipo BC1 (65°)Tipo BC1+3</v>
      </c>
      <c r="E1315" s="82" t="s">
        <v>44</v>
      </c>
      <c r="F1315" s="83">
        <v>0</v>
      </c>
      <c r="G1315" s="84">
        <f>VLOOKUP(C1315,'[10]Resumen Peso'!$B$1:$D$65536,3,0)*$C$14</f>
        <v>24990.805990699191</v>
      </c>
      <c r="H1315" s="91"/>
      <c r="I1315" s="86"/>
      <c r="J1315" s="87">
        <f>+VLOOKUP(C1315,'[10]Resumen Peso'!$B$1:$D$65536,3,0)</f>
        <v>15516.523776644117</v>
      </c>
      <c r="N1315" s="57"/>
      <c r="O1315" s="57"/>
      <c r="P1315" s="57"/>
      <c r="Q1315" s="57"/>
      <c r="R1315" s="57"/>
    </row>
    <row r="1316" spans="1:18" x14ac:dyDescent="0.2">
      <c r="A1316" s="78"/>
      <c r="B1316" s="79">
        <f t="shared" si="20"/>
        <v>1300</v>
      </c>
      <c r="C1316" s="80" t="s">
        <v>1343</v>
      </c>
      <c r="D1316" s="81" t="str">
        <f>+"Torre de anclaje, retención intermedia y terminal (15°) Tipo R"&amp;IF(MID(C1316,3,3)="220","C",IF(MID(C1316,3,3)="138","S",""))&amp;IF(MID(C1316,10,1)="D",2,1)&amp;RIGHT(C1316,2)</f>
        <v>Torre de anclaje, retención intermedia y terminal (15°) Tipo RC1-3</v>
      </c>
      <c r="E1316" s="82" t="s">
        <v>44</v>
      </c>
      <c r="F1316" s="83">
        <v>0</v>
      </c>
      <c r="G1316" s="84">
        <f>VLOOKUP(C1316,'[10]Resumen Peso'!$B$1:$D$65536,3,0)*$C$14</f>
        <v>25799.280877717942</v>
      </c>
      <c r="H1316" s="91"/>
      <c r="I1316" s="86"/>
      <c r="J1316" s="87">
        <f>+VLOOKUP(C1316,'[10]Resumen Peso'!$B$1:$D$65536,3,0)</f>
        <v>16018.497174857639</v>
      </c>
      <c r="N1316" s="57"/>
      <c r="O1316" s="57"/>
      <c r="P1316" s="57"/>
      <c r="Q1316" s="57"/>
      <c r="R1316" s="57"/>
    </row>
    <row r="1317" spans="1:18" x14ac:dyDescent="0.2">
      <c r="A1317" s="78"/>
      <c r="B1317" s="79">
        <f t="shared" si="20"/>
        <v>1301</v>
      </c>
      <c r="C1317" s="80" t="s">
        <v>1344</v>
      </c>
      <c r="D1317" s="81" t="str">
        <f>+"Torre de anclaje, retención intermedia y terminal (15°) Tipo R"&amp;IF(MID(C1317,3,3)="220","C",IF(MID(C1317,3,3)="138","S",""))&amp;IF(MID(C1317,10,1)="D",2,1)&amp;RIGHT(C1317,2)</f>
        <v>Torre de anclaje, retención intermedia y terminal (15°) Tipo RC1±0</v>
      </c>
      <c r="E1317" s="82" t="s">
        <v>44</v>
      </c>
      <c r="F1317" s="83">
        <v>0</v>
      </c>
      <c r="G1317" s="84">
        <f>VLOOKUP(C1317,'[10]Resumen Peso'!$B$1:$D$65536,3,0)*$C$14</f>
        <v>28761.740108938622</v>
      </c>
      <c r="H1317" s="91"/>
      <c r="I1317" s="86"/>
      <c r="J1317" s="87">
        <f>+VLOOKUP(C1317,'[10]Resumen Peso'!$B$1:$D$65536,3,0)</f>
        <v>17857.856382227023</v>
      </c>
      <c r="N1317" s="57"/>
      <c r="O1317" s="57"/>
      <c r="P1317" s="57"/>
      <c r="Q1317" s="57"/>
      <c r="R1317" s="57"/>
    </row>
    <row r="1318" spans="1:18" x14ac:dyDescent="0.2">
      <c r="A1318" s="78"/>
      <c r="B1318" s="79">
        <f t="shared" si="20"/>
        <v>1302</v>
      </c>
      <c r="C1318" s="80" t="s">
        <v>1345</v>
      </c>
      <c r="D1318" s="81" t="str">
        <f>+"Torre de anclaje, retención intermedia y terminal (15°) Tipo R"&amp;IF(MID(C1318,3,3)="220","C",IF(MID(C1318,3,3)="138","S",""))&amp;IF(MID(C1318,10,1)="D",2,1)&amp;RIGHT(C1318,2)</f>
        <v>Torre de anclaje, retención intermedia y terminal (15°) Tipo RC1+3</v>
      </c>
      <c r="E1318" s="82" t="s">
        <v>44</v>
      </c>
      <c r="F1318" s="83">
        <v>0</v>
      </c>
      <c r="G1318" s="84">
        <f>VLOOKUP(C1318,'[10]Resumen Peso'!$B$1:$D$65536,3,0)*$C$14</f>
        <v>31724.199340159299</v>
      </c>
      <c r="H1318" s="91"/>
      <c r="I1318" s="86"/>
      <c r="J1318" s="87">
        <f>+VLOOKUP(C1318,'[10]Resumen Peso'!$B$1:$D$65536,3,0)</f>
        <v>19697.215589596406</v>
      </c>
      <c r="N1318" s="57"/>
      <c r="O1318" s="57"/>
      <c r="P1318" s="57"/>
      <c r="Q1318" s="57"/>
      <c r="R1318" s="57"/>
    </row>
    <row r="1319" spans="1:18" x14ac:dyDescent="0.2">
      <c r="A1319" s="78"/>
      <c r="B1319" s="79">
        <f t="shared" si="20"/>
        <v>1303</v>
      </c>
      <c r="C1319" s="80" t="s">
        <v>1346</v>
      </c>
      <c r="D1319" s="81" t="str">
        <f>+"Torre de suspensión tipo S"&amp;IF(MID(C1319,3,3)="220","C",IF(MID(C1319,3,3)="138","S",""))&amp;IF(MID(C1319,10,1)="D",2,1)&amp;" (5°)Tipo S"&amp;IF(MID(C1319,3,3)="220","C",IF(MID(C1319,3,3)="138","S",""))&amp;IF(MID(C1319,10,1)="D",2,1)&amp;RIGHT(C1319,2)</f>
        <v>Torre de suspensión tipo SC1 (5°)Tipo SC1-6</v>
      </c>
      <c r="E1319" s="82" t="s">
        <v>44</v>
      </c>
      <c r="F1319" s="83">
        <v>0</v>
      </c>
      <c r="G1319" s="84">
        <f>VLOOKUP(C1319,'[10]Resumen Peso'!$B$1:$D$65536,3,0)*$C$14</f>
        <v>8125.7191842576176</v>
      </c>
      <c r="H1319" s="91"/>
      <c r="I1319" s="86"/>
      <c r="J1319" s="87">
        <f>+VLOOKUP(C1319,'[10]Resumen Peso'!$B$1:$D$65536,3,0)</f>
        <v>5045.1720113305164</v>
      </c>
      <c r="N1319" s="57"/>
      <c r="O1319" s="57"/>
      <c r="P1319" s="57"/>
      <c r="Q1319" s="57"/>
      <c r="R1319" s="57"/>
    </row>
    <row r="1320" spans="1:18" x14ac:dyDescent="0.2">
      <c r="A1320" s="78"/>
      <c r="B1320" s="79">
        <f t="shared" si="20"/>
        <v>1304</v>
      </c>
      <c r="C1320" s="80" t="s">
        <v>1347</v>
      </c>
      <c r="D1320" s="81" t="str">
        <f>+"Torre de suspensión tipo S"&amp;IF(MID(C1320,3,3)="220","C",IF(MID(C1320,3,3)="138","S",""))&amp;IF(MID(C1320,10,1)="D",2,1)&amp;" (5°)Tipo S"&amp;IF(MID(C1320,3,3)="220","C",IF(MID(C1320,3,3)="138","S",""))&amp;IF(MID(C1320,10,1)="D",2,1)&amp;RIGHT(C1320,2)</f>
        <v>Torre de suspensión tipo SC1 (5°)Tipo SC1-3</v>
      </c>
      <c r="E1320" s="82" t="s">
        <v>44</v>
      </c>
      <c r="F1320" s="83">
        <v>0</v>
      </c>
      <c r="G1320" s="84">
        <f>VLOOKUP(C1320,'[10]Resumen Peso'!$B$1:$D$65536,3,0)*$C$14</f>
        <v>9296.9940216280847</v>
      </c>
      <c r="H1320" s="91"/>
      <c r="I1320" s="86"/>
      <c r="J1320" s="87">
        <f>+VLOOKUP(C1320,'[10]Resumen Peso'!$B$1:$D$65536,3,0)</f>
        <v>5772.4040129637442</v>
      </c>
      <c r="N1320" s="57"/>
      <c r="O1320" s="57"/>
      <c r="P1320" s="57"/>
      <c r="Q1320" s="57"/>
      <c r="R1320" s="57"/>
    </row>
    <row r="1321" spans="1:18" x14ac:dyDescent="0.2">
      <c r="A1321" s="78"/>
      <c r="B1321" s="79">
        <f t="shared" si="20"/>
        <v>1305</v>
      </c>
      <c r="C1321" s="80" t="s">
        <v>1348</v>
      </c>
      <c r="D1321" s="81" t="str">
        <f>+"Torre de suspensión tipo S"&amp;IF(MID(C1321,3,3)="220","C",IF(MID(C1321,3,3)="138","S",""))&amp;IF(MID(C1321,10,1)="D",2,1)&amp;" (5°)Tipo S"&amp;IF(MID(C1321,3,3)="220","C",IF(MID(C1321,3,3)="138","S",""))&amp;IF(MID(C1321,10,1)="D",2,1)&amp;RIGHT(C1321,2)</f>
        <v>Torre de suspensión tipo SC1 (5°)Tipo SC1±0</v>
      </c>
      <c r="E1321" s="82" t="s">
        <v>44</v>
      </c>
      <c r="F1321" s="83">
        <v>0</v>
      </c>
      <c r="G1321" s="84">
        <f>VLOOKUP(C1321,'[10]Resumen Peso'!$B$1:$D$65536,3,0)*$C$14</f>
        <v>10457.811047950601</v>
      </c>
      <c r="H1321" s="91"/>
      <c r="I1321" s="86"/>
      <c r="J1321" s="87">
        <f>+VLOOKUP(C1321,'[10]Resumen Peso'!$B$1:$D$65536,3,0)</f>
        <v>6493.1428717252466</v>
      </c>
      <c r="N1321" s="57"/>
      <c r="O1321" s="57"/>
      <c r="P1321" s="57"/>
      <c r="Q1321" s="57"/>
      <c r="R1321" s="57"/>
    </row>
    <row r="1322" spans="1:18" x14ac:dyDescent="0.2">
      <c r="A1322" s="78"/>
      <c r="B1322" s="79">
        <f t="shared" si="20"/>
        <v>1306</v>
      </c>
      <c r="C1322" s="80" t="s">
        <v>1349</v>
      </c>
      <c r="D1322" s="81" t="str">
        <f>+"Torre de suspensión tipo S"&amp;IF(MID(C1322,3,3)="220","C",IF(MID(C1322,3,3)="138","S",""))&amp;IF(MID(C1322,10,1)="D",2,1)&amp;" (5°)Tipo S"&amp;IF(MID(C1322,3,3)="220","C",IF(MID(C1322,3,3)="138","S",""))&amp;IF(MID(C1322,10,1)="D",2,1)&amp;RIGHT(C1322,2)</f>
        <v>Torre de suspensión tipo SC1 (5°)Tipo SC1+3</v>
      </c>
      <c r="E1322" s="82" t="s">
        <v>44</v>
      </c>
      <c r="F1322" s="83">
        <v>0</v>
      </c>
      <c r="G1322" s="84">
        <f>VLOOKUP(C1322,'[10]Resumen Peso'!$B$1:$D$65536,3,0)*$C$14</f>
        <v>11608.170263225169</v>
      </c>
      <c r="H1322" s="91"/>
      <c r="I1322" s="86"/>
      <c r="J1322" s="87">
        <f>+VLOOKUP(C1322,'[10]Resumen Peso'!$B$1:$D$65536,3,0)</f>
        <v>7207.3885876150243</v>
      </c>
      <c r="N1322" s="57"/>
      <c r="O1322" s="57"/>
      <c r="P1322" s="57"/>
      <c r="Q1322" s="57"/>
      <c r="R1322" s="57"/>
    </row>
    <row r="1323" spans="1:18" x14ac:dyDescent="0.2">
      <c r="A1323" s="78"/>
      <c r="B1323" s="79">
        <f t="shared" si="20"/>
        <v>1307</v>
      </c>
      <c r="C1323" s="80" t="s">
        <v>1350</v>
      </c>
      <c r="D1323" s="81" t="str">
        <f>+"Torre de suspensión tipo S"&amp;IF(MID(C1323,3,3)="220","C",IF(MID(C1323,3,3)="138","S",""))&amp;IF(MID(C1323,10,1)="D",2,1)&amp;" (5°)Tipo S"&amp;IF(MID(C1323,3,3)="220","C",IF(MID(C1323,3,3)="138","S",""))&amp;IF(MID(C1323,10,1)="D",2,1)&amp;RIGHT(C1323,2)</f>
        <v>Torre de suspensión tipo SC1 (5°)Tipo SC1+6</v>
      </c>
      <c r="E1323" s="82" t="s">
        <v>44</v>
      </c>
      <c r="F1323" s="83">
        <v>0</v>
      </c>
      <c r="G1323" s="84">
        <f>VLOOKUP(C1323,'[10]Resumen Peso'!$B$1:$D$65536,3,0)*$C$14</f>
        <v>12758.529478499733</v>
      </c>
      <c r="H1323" s="91"/>
      <c r="I1323" s="86"/>
      <c r="J1323" s="87">
        <f>+VLOOKUP(C1323,'[10]Resumen Peso'!$B$1:$D$65536,3,0)</f>
        <v>7921.6343035048003</v>
      </c>
      <c r="N1323" s="57"/>
      <c r="O1323" s="57"/>
      <c r="P1323" s="57"/>
      <c r="Q1323" s="57"/>
      <c r="R1323" s="57"/>
    </row>
    <row r="1324" spans="1:18" x14ac:dyDescent="0.2">
      <c r="A1324" s="78"/>
      <c r="B1324" s="79">
        <f t="shared" si="20"/>
        <v>1308</v>
      </c>
      <c r="C1324" s="80" t="s">
        <v>1351</v>
      </c>
      <c r="D1324" s="81" t="str">
        <f>+"Torre de ángulo menor tipo A"&amp;IF(MID(C1324,3,3)="220","C",IF(MID(C1324,3,3)="138","S",""))&amp;IF(MID(C1324,10,1)="D",2,1)&amp;" (30°)Tipo A"&amp;IF(MID(C1324,3,3)="220","C",IF(MID(C1324,3,3)="138","S",""))&amp;IF(MID(C1324,10,1)="D",2,1)&amp;RIGHT(C1324,2)</f>
        <v>Torre de ángulo menor tipo AC1 (30°)Tipo AC1-3</v>
      </c>
      <c r="E1324" s="82" t="s">
        <v>44</v>
      </c>
      <c r="F1324" s="83">
        <v>0</v>
      </c>
      <c r="G1324" s="84">
        <f>VLOOKUP(C1324,'[10]Resumen Peso'!$B$1:$D$65536,3,0)*$C$14</f>
        <v>14303.336410880904</v>
      </c>
      <c r="H1324" s="91"/>
      <c r="I1324" s="86"/>
      <c r="J1324" s="87">
        <f>+VLOOKUP(C1324,'[10]Resumen Peso'!$B$1:$D$65536,3,0)</f>
        <v>8880.788382230312</v>
      </c>
      <c r="N1324" s="57"/>
      <c r="O1324" s="57"/>
      <c r="P1324" s="57"/>
      <c r="Q1324" s="57"/>
      <c r="R1324" s="57"/>
    </row>
    <row r="1325" spans="1:18" x14ac:dyDescent="0.2">
      <c r="A1325" s="78"/>
      <c r="B1325" s="79">
        <f t="shared" si="20"/>
        <v>1309</v>
      </c>
      <c r="C1325" s="80" t="s">
        <v>1352</v>
      </c>
      <c r="D1325" s="81" t="str">
        <f>+"Torre de ángulo menor tipo A"&amp;IF(MID(C1325,3,3)="220","C",IF(MID(C1325,3,3)="138","S",""))&amp;IF(MID(C1325,10,1)="D",2,1)&amp;" (30°)Tipo A"&amp;IF(MID(C1325,3,3)="220","C",IF(MID(C1325,3,3)="138","S",""))&amp;IF(MID(C1325,10,1)="D",2,1)&amp;RIGHT(C1325,2)</f>
        <v>Torre de ángulo menor tipo AC1 (30°)Tipo AC1±0</v>
      </c>
      <c r="E1325" s="82" t="s">
        <v>44</v>
      </c>
      <c r="F1325" s="83">
        <v>0</v>
      </c>
      <c r="G1325" s="84">
        <f>VLOOKUP(C1325,'[10]Resumen Peso'!$B$1:$D$65536,3,0)*$C$14</f>
        <v>15874.957170789015</v>
      </c>
      <c r="H1325" s="91"/>
      <c r="I1325" s="86"/>
      <c r="J1325" s="87">
        <f>+VLOOKUP(C1325,'[10]Resumen Peso'!$B$1:$D$65536,3,0)</f>
        <v>9856.5908792789251</v>
      </c>
      <c r="N1325" s="57"/>
      <c r="O1325" s="57"/>
      <c r="P1325" s="57"/>
      <c r="Q1325" s="57"/>
      <c r="R1325" s="57"/>
    </row>
    <row r="1326" spans="1:18" x14ac:dyDescent="0.2">
      <c r="A1326" s="78"/>
      <c r="B1326" s="79">
        <f t="shared" si="20"/>
        <v>1310</v>
      </c>
      <c r="C1326" s="80" t="s">
        <v>1353</v>
      </c>
      <c r="D1326" s="81" t="str">
        <f>+"Torre de ángulo menor tipo A"&amp;IF(MID(C1326,3,3)="220","C",IF(MID(C1326,3,3)="138","S",""))&amp;IF(MID(C1326,10,1)="D",2,1)&amp;" (30°)Tipo A"&amp;IF(MID(C1326,3,3)="220","C",IF(MID(C1326,3,3)="138","S",""))&amp;IF(MID(C1326,10,1)="D",2,1)&amp;RIGHT(C1326,2)</f>
        <v>Torre de ángulo menor tipo AC1 (30°)Tipo AC1+3</v>
      </c>
      <c r="E1326" s="82" t="s">
        <v>44</v>
      </c>
      <c r="F1326" s="83">
        <v>0</v>
      </c>
      <c r="G1326" s="84">
        <f>VLOOKUP(C1326,'[10]Resumen Peso'!$B$1:$D$65536,3,0)*$C$14</f>
        <v>17446.577930697127</v>
      </c>
      <c r="H1326" s="91"/>
      <c r="I1326" s="86"/>
      <c r="J1326" s="87">
        <f>+VLOOKUP(C1326,'[10]Resumen Peso'!$B$1:$D$65536,3,0)</f>
        <v>10832.393376327538</v>
      </c>
      <c r="N1326" s="57"/>
      <c r="O1326" s="57"/>
      <c r="P1326" s="57"/>
      <c r="Q1326" s="57"/>
      <c r="R1326" s="57"/>
    </row>
    <row r="1327" spans="1:18" x14ac:dyDescent="0.2">
      <c r="A1327" s="78"/>
      <c r="B1327" s="79">
        <f t="shared" si="20"/>
        <v>1311</v>
      </c>
      <c r="C1327" s="80" t="s">
        <v>1354</v>
      </c>
      <c r="D1327" s="81" t="str">
        <f>+"Torre de ángulo mayor tipo B"&amp;IF(MID(C1327,3,3)="220","C",IF(MID(C1327,3,3)="138","S",""))&amp;IF(MID(C1327,10,1)="D",2,1)&amp;" (65°)Tipo B"&amp;IF(MID(C1327,3,3)="220","C",IF(MID(C1327,3,3)="138","S",""))&amp;IF(MID(C1327,10,1)="D",2,1)&amp;RIGHT(C1327,2)</f>
        <v>Torre de ángulo mayor tipo BC1 (65°)Tipo BC1-3</v>
      </c>
      <c r="E1327" s="82" t="s">
        <v>44</v>
      </c>
      <c r="F1327" s="83">
        <v>0</v>
      </c>
      <c r="G1327" s="84">
        <f>VLOOKUP(C1327,'[10]Resumen Peso'!$B$1:$D$65536,3,0)*$C$14</f>
        <v>19302.233424304999</v>
      </c>
      <c r="H1327" s="91"/>
      <c r="I1327" s="86"/>
      <c r="J1327" s="87">
        <f>+VLOOKUP(C1327,'[10]Resumen Peso'!$B$1:$D$65536,3,0)</f>
        <v>11984.549997388212</v>
      </c>
      <c r="N1327" s="57"/>
      <c r="O1327" s="57"/>
      <c r="P1327" s="57"/>
      <c r="Q1327" s="57"/>
      <c r="R1327" s="57"/>
    </row>
    <row r="1328" spans="1:18" x14ac:dyDescent="0.2">
      <c r="A1328" s="78"/>
      <c r="B1328" s="79">
        <f t="shared" si="20"/>
        <v>1312</v>
      </c>
      <c r="C1328" s="80" t="s">
        <v>1355</v>
      </c>
      <c r="D1328" s="81" t="str">
        <f>+"Torre de ángulo mayor tipo B"&amp;IF(MID(C1328,3,3)="220","C",IF(MID(C1328,3,3)="138","S",""))&amp;IF(MID(C1328,10,1)="D",2,1)&amp;" (65°)Tipo B"&amp;IF(MID(C1328,3,3)="220","C",IF(MID(C1328,3,3)="138","S",""))&amp;IF(MID(C1328,10,1)="D",2,1)&amp;RIGHT(C1328,2)</f>
        <v>Torre de ángulo mayor tipo BC1 (65°)Tipo BC1±0</v>
      </c>
      <c r="E1328" s="82" t="s">
        <v>44</v>
      </c>
      <c r="F1328" s="83">
        <v>0</v>
      </c>
      <c r="G1328" s="84">
        <f>VLOOKUP(C1328,'[10]Resumen Peso'!$B$1:$D$65536,3,0)*$C$14</f>
        <v>21494.692009248331</v>
      </c>
      <c r="H1328" s="91"/>
      <c r="I1328" s="86"/>
      <c r="J1328" s="87">
        <f>+VLOOKUP(C1328,'[10]Resumen Peso'!$B$1:$D$65536,3,0)</f>
        <v>13345.824050543666</v>
      </c>
      <c r="N1328" s="57"/>
      <c r="O1328" s="57"/>
      <c r="P1328" s="57"/>
      <c r="Q1328" s="57"/>
      <c r="R1328" s="57"/>
    </row>
    <row r="1329" spans="1:18" x14ac:dyDescent="0.2">
      <c r="A1329" s="78"/>
      <c r="B1329" s="79">
        <f t="shared" si="20"/>
        <v>1313</v>
      </c>
      <c r="C1329" s="80" t="s">
        <v>1356</v>
      </c>
      <c r="D1329" s="81" t="str">
        <f>+"Torre de ángulo mayor tipo B"&amp;IF(MID(C1329,3,3)="220","C",IF(MID(C1329,3,3)="138","S",""))&amp;IF(MID(C1329,10,1)="D",2,1)&amp;" (65°)Tipo B"&amp;IF(MID(C1329,3,3)="220","C",IF(MID(C1329,3,3)="138","S",""))&amp;IF(MID(C1329,10,1)="D",2,1)&amp;RIGHT(C1329,2)</f>
        <v>Torre de ángulo mayor tipo BC1 (65°)Tipo BC1+3</v>
      </c>
      <c r="E1329" s="82" t="s">
        <v>44</v>
      </c>
      <c r="F1329" s="83">
        <v>0</v>
      </c>
      <c r="G1329" s="84">
        <f>VLOOKUP(C1329,'[10]Resumen Peso'!$B$1:$D$65536,3,0)*$C$14</f>
        <v>24074.055050358129</v>
      </c>
      <c r="H1329" s="91"/>
      <c r="I1329" s="86"/>
      <c r="J1329" s="87">
        <f>+VLOOKUP(C1329,'[10]Resumen Peso'!$B$1:$D$65536,3,0)</f>
        <v>14947.322936608907</v>
      </c>
      <c r="N1329" s="57"/>
      <c r="O1329" s="57"/>
      <c r="P1329" s="57"/>
      <c r="Q1329" s="57"/>
      <c r="R1329" s="57"/>
    </row>
    <row r="1330" spans="1:18" x14ac:dyDescent="0.2">
      <c r="A1330" s="78"/>
      <c r="B1330" s="79">
        <f t="shared" si="20"/>
        <v>1314</v>
      </c>
      <c r="C1330" s="80" t="s">
        <v>1357</v>
      </c>
      <c r="D1330" s="81" t="str">
        <f>+"Torre de anclaje, retención intermedia y terminal (15°) Tipo R"&amp;IF(MID(C1330,3,3)="220","C",IF(MID(C1330,3,3)="138","S",""))&amp;IF(MID(C1330,10,1)="D",2,1)&amp;RIGHT(C1330,2)</f>
        <v>Torre de anclaje, retención intermedia y terminal (15°) Tipo RC1-3</v>
      </c>
      <c r="E1330" s="82" t="s">
        <v>44</v>
      </c>
      <c r="F1330" s="83">
        <v>0</v>
      </c>
      <c r="G1330" s="84">
        <f>VLOOKUP(C1330,'[10]Resumen Peso'!$B$1:$D$65536,3,0)*$C$14</f>
        <v>24852.872225929226</v>
      </c>
      <c r="H1330" s="91"/>
      <c r="I1330" s="86"/>
      <c r="J1330" s="87">
        <f>+VLOOKUP(C1330,'[10]Resumen Peso'!$B$1:$D$65536,3,0)</f>
        <v>15430.882179432256</v>
      </c>
      <c r="N1330" s="57"/>
      <c r="O1330" s="57"/>
      <c r="P1330" s="57"/>
      <c r="Q1330" s="57"/>
      <c r="R1330" s="57"/>
    </row>
    <row r="1331" spans="1:18" x14ac:dyDescent="0.2">
      <c r="A1331" s="78"/>
      <c r="B1331" s="79">
        <f t="shared" si="20"/>
        <v>1315</v>
      </c>
      <c r="C1331" s="80" t="s">
        <v>1358</v>
      </c>
      <c r="D1331" s="81" t="str">
        <f>+"Torre de anclaje, retención intermedia y terminal (15°) Tipo R"&amp;IF(MID(C1331,3,3)="220","C",IF(MID(C1331,3,3)="138","S",""))&amp;IF(MID(C1331,10,1)="D",2,1)&amp;RIGHT(C1331,2)</f>
        <v>Torre de anclaje, retención intermedia y terminal (15°) Tipo RC1±0</v>
      </c>
      <c r="E1331" s="82" t="s">
        <v>44</v>
      </c>
      <c r="F1331" s="83">
        <v>0</v>
      </c>
      <c r="G1331" s="84">
        <f>VLOOKUP(C1331,'[10]Resumen Peso'!$B$1:$D$65536,3,0)*$C$14</f>
        <v>27706.657999921095</v>
      </c>
      <c r="H1331" s="91"/>
      <c r="I1331" s="86"/>
      <c r="J1331" s="87">
        <f>+VLOOKUP(C1331,'[10]Resumen Peso'!$B$1:$D$65536,3,0)</f>
        <v>17202.767201150786</v>
      </c>
      <c r="N1331" s="57"/>
      <c r="O1331" s="57"/>
      <c r="P1331" s="57"/>
      <c r="Q1331" s="57"/>
      <c r="R1331" s="57"/>
    </row>
    <row r="1332" spans="1:18" x14ac:dyDescent="0.2">
      <c r="A1332" s="78"/>
      <c r="B1332" s="79">
        <f t="shared" si="20"/>
        <v>1316</v>
      </c>
      <c r="C1332" s="80" t="s">
        <v>1359</v>
      </c>
      <c r="D1332" s="81" t="str">
        <f>+"Torre de anclaje, retención intermedia y terminal (15°) Tipo R"&amp;IF(MID(C1332,3,3)="220","C",IF(MID(C1332,3,3)="138","S",""))&amp;IF(MID(C1332,10,1)="D",2,1)&amp;RIGHT(C1332,2)</f>
        <v>Torre de anclaje, retención intermedia y terminal (15°) Tipo RC1+3</v>
      </c>
      <c r="E1332" s="82" t="s">
        <v>44</v>
      </c>
      <c r="F1332" s="83">
        <v>0</v>
      </c>
      <c r="G1332" s="84">
        <f>VLOOKUP(C1332,'[10]Resumen Peso'!$B$1:$D$65536,3,0)*$C$14</f>
        <v>30560.443773912972</v>
      </c>
      <c r="H1332" s="91"/>
      <c r="I1332" s="86"/>
      <c r="J1332" s="87">
        <f>+VLOOKUP(C1332,'[10]Resumen Peso'!$B$1:$D$65536,3,0)</f>
        <v>18974.652222869317</v>
      </c>
      <c r="N1332" s="57"/>
      <c r="O1332" s="57"/>
      <c r="P1332" s="57"/>
      <c r="Q1332" s="57"/>
      <c r="R1332" s="57"/>
    </row>
    <row r="1333" spans="1:18" x14ac:dyDescent="0.2">
      <c r="A1333" s="78"/>
      <c r="B1333" s="79">
        <f t="shared" si="20"/>
        <v>1317</v>
      </c>
      <c r="C1333" s="80" t="s">
        <v>1360</v>
      </c>
      <c r="D1333" s="81" t="str">
        <f>+"Torre de suspensión tipo S"&amp;IF(MID(C1333,3,3)="220","C",IF(MID(C1333,3,3)="138","S",""))&amp;IF(MID(C1333,10,1)="D",2,1)&amp;" (5°)Tipo S"&amp;IF(MID(C1333,3,3)="220","C",IF(MID(C1333,3,3)="138","S",""))&amp;IF(MID(C1333,10,1)="D",2,1)&amp;RIGHT(C1333,2)</f>
        <v>Torre de suspensión tipo SC1 (5°)Tipo SC1-6</v>
      </c>
      <c r="E1333" s="82" t="s">
        <v>44</v>
      </c>
      <c r="F1333" s="83">
        <v>0</v>
      </c>
      <c r="G1333" s="84">
        <f>VLOOKUP(C1333,'[10]Resumen Peso'!$B$1:$D$65536,3,0)*$C$14</f>
        <v>8763.6830557740559</v>
      </c>
      <c r="H1333" s="91"/>
      <c r="I1333" s="86"/>
      <c r="J1333" s="87">
        <f>+VLOOKUP(C1333,'[10]Resumen Peso'!$B$1:$D$65536,3,0)</f>
        <v>5441.2769462697433</v>
      </c>
      <c r="N1333" s="57"/>
      <c r="O1333" s="57"/>
      <c r="P1333" s="57"/>
      <c r="Q1333" s="57"/>
      <c r="R1333" s="57"/>
    </row>
    <row r="1334" spans="1:18" x14ac:dyDescent="0.2">
      <c r="A1334" s="78"/>
      <c r="B1334" s="79">
        <f t="shared" si="20"/>
        <v>1318</v>
      </c>
      <c r="C1334" s="80" t="s">
        <v>1361</v>
      </c>
      <c r="D1334" s="81" t="str">
        <f>+"Torre de suspensión tipo S"&amp;IF(MID(C1334,3,3)="220","C",IF(MID(C1334,3,3)="138","S",""))&amp;IF(MID(C1334,10,1)="D",2,1)&amp;" (5°)Tipo S"&amp;IF(MID(C1334,3,3)="220","C",IF(MID(C1334,3,3)="138","S",""))&amp;IF(MID(C1334,10,1)="D",2,1)&amp;RIGHT(C1334,2)</f>
        <v>Torre de suspensión tipo SC1 (5°)Tipo SC1-3</v>
      </c>
      <c r="E1334" s="82" t="s">
        <v>44</v>
      </c>
      <c r="F1334" s="83">
        <v>0</v>
      </c>
      <c r="G1334" s="84">
        <f>VLOOKUP(C1334,'[10]Resumen Peso'!$B$1:$D$65536,3,0)*$C$14</f>
        <v>10026.916649399145</v>
      </c>
      <c r="H1334" s="91"/>
      <c r="I1334" s="86"/>
      <c r="J1334" s="87">
        <f>+VLOOKUP(C1334,'[10]Resumen Peso'!$B$1:$D$65536,3,0)</f>
        <v>6225.605154741058</v>
      </c>
      <c r="N1334" s="57"/>
      <c r="O1334" s="57"/>
      <c r="P1334" s="57"/>
      <c r="Q1334" s="57"/>
      <c r="R1334" s="57"/>
    </row>
    <row r="1335" spans="1:18" x14ac:dyDescent="0.2">
      <c r="A1335" s="78"/>
      <c r="B1335" s="79">
        <f t="shared" si="20"/>
        <v>1319</v>
      </c>
      <c r="C1335" s="80" t="s">
        <v>1362</v>
      </c>
      <c r="D1335" s="81" t="str">
        <f>+"Torre de suspensión tipo S"&amp;IF(MID(C1335,3,3)="220","C",IF(MID(C1335,3,3)="138","S",""))&amp;IF(MID(C1335,10,1)="D",2,1)&amp;" (5°)Tipo S"&amp;IF(MID(C1335,3,3)="220","C",IF(MID(C1335,3,3)="138","S",""))&amp;IF(MID(C1335,10,1)="D",2,1)&amp;RIGHT(C1335,2)</f>
        <v>Torre de suspensión tipo SC1 (5°)Tipo SC1±0</v>
      </c>
      <c r="E1335" s="82" t="s">
        <v>44</v>
      </c>
      <c r="F1335" s="83">
        <v>0</v>
      </c>
      <c r="G1335" s="84">
        <f>VLOOKUP(C1335,'[10]Resumen Peso'!$B$1:$D$65536,3,0)*$C$14</f>
        <v>11278.871371652582</v>
      </c>
      <c r="H1335" s="91"/>
      <c r="I1335" s="86"/>
      <c r="J1335" s="87">
        <f>+VLOOKUP(C1335,'[10]Resumen Peso'!$B$1:$D$65536,3,0)</f>
        <v>7002.9304327795926</v>
      </c>
      <c r="N1335" s="57"/>
      <c r="O1335" s="57"/>
      <c r="P1335" s="57"/>
      <c r="Q1335" s="57"/>
      <c r="R1335" s="57"/>
    </row>
    <row r="1336" spans="1:18" x14ac:dyDescent="0.2">
      <c r="A1336" s="78"/>
      <c r="B1336" s="79">
        <f t="shared" si="20"/>
        <v>1320</v>
      </c>
      <c r="C1336" s="80" t="s">
        <v>1363</v>
      </c>
      <c r="D1336" s="81" t="str">
        <f>+"Torre de suspensión tipo S"&amp;IF(MID(C1336,3,3)="220","C",IF(MID(C1336,3,3)="138","S",""))&amp;IF(MID(C1336,10,1)="D",2,1)&amp;" (5°)Tipo S"&amp;IF(MID(C1336,3,3)="220","C",IF(MID(C1336,3,3)="138","S",""))&amp;IF(MID(C1336,10,1)="D",2,1)&amp;RIGHT(C1336,2)</f>
        <v>Torre de suspensión tipo SC1 (5°)Tipo SC1+3</v>
      </c>
      <c r="E1336" s="82" t="s">
        <v>44</v>
      </c>
      <c r="F1336" s="83">
        <v>0</v>
      </c>
      <c r="G1336" s="84">
        <f>VLOOKUP(C1336,'[10]Resumen Peso'!$B$1:$D$65536,3,0)*$C$14</f>
        <v>12519.547222534366</v>
      </c>
      <c r="H1336" s="91"/>
      <c r="I1336" s="86"/>
      <c r="J1336" s="87">
        <f>+VLOOKUP(C1336,'[10]Resumen Peso'!$B$1:$D$65536,3,0)</f>
        <v>7773.2527803853482</v>
      </c>
      <c r="N1336" s="57"/>
      <c r="O1336" s="57"/>
      <c r="P1336" s="57"/>
      <c r="Q1336" s="57"/>
      <c r="R1336" s="57"/>
    </row>
    <row r="1337" spans="1:18" x14ac:dyDescent="0.2">
      <c r="A1337" s="78"/>
      <c r="B1337" s="79">
        <f t="shared" si="20"/>
        <v>1321</v>
      </c>
      <c r="C1337" s="80" t="s">
        <v>1364</v>
      </c>
      <c r="D1337" s="81" t="str">
        <f>+"Torre de suspensión tipo S"&amp;IF(MID(C1337,3,3)="220","C",IF(MID(C1337,3,3)="138","S",""))&amp;IF(MID(C1337,10,1)="D",2,1)&amp;" (5°)Tipo S"&amp;IF(MID(C1337,3,3)="220","C",IF(MID(C1337,3,3)="138","S",""))&amp;IF(MID(C1337,10,1)="D",2,1)&amp;RIGHT(C1337,2)</f>
        <v>Torre de suspensión tipo SC1 (5°)Tipo SC1+6</v>
      </c>
      <c r="E1337" s="82" t="s">
        <v>44</v>
      </c>
      <c r="F1337" s="83">
        <v>0</v>
      </c>
      <c r="G1337" s="84">
        <f>VLOOKUP(C1337,'[10]Resumen Peso'!$B$1:$D$65536,3,0)*$C$14</f>
        <v>13760.223073416148</v>
      </c>
      <c r="H1337" s="91"/>
      <c r="I1337" s="86"/>
      <c r="J1337" s="87">
        <f>+VLOOKUP(C1337,'[10]Resumen Peso'!$B$1:$D$65536,3,0)</f>
        <v>8543.5751279911019</v>
      </c>
      <c r="N1337" s="57"/>
      <c r="O1337" s="57"/>
      <c r="P1337" s="57"/>
      <c r="Q1337" s="57"/>
      <c r="R1337" s="57"/>
    </row>
    <row r="1338" spans="1:18" x14ac:dyDescent="0.2">
      <c r="A1338" s="78"/>
      <c r="B1338" s="79">
        <f t="shared" si="20"/>
        <v>1322</v>
      </c>
      <c r="C1338" s="80" t="s">
        <v>1365</v>
      </c>
      <c r="D1338" s="81" t="str">
        <f>+"Torre de ángulo menor tipo A"&amp;IF(MID(C1338,3,3)="220","C",IF(MID(C1338,3,3)="138","S",""))&amp;IF(MID(C1338,10,1)="D",2,1)&amp;" (30°)Tipo A"&amp;IF(MID(C1338,3,3)="220","C",IF(MID(C1338,3,3)="138","S",""))&amp;IF(MID(C1338,10,1)="D",2,1)&amp;RIGHT(C1338,2)</f>
        <v>Torre de ángulo menor tipo AC1 (30°)Tipo AC1-3</v>
      </c>
      <c r="E1338" s="82" t="s">
        <v>44</v>
      </c>
      <c r="F1338" s="83">
        <v>0</v>
      </c>
      <c r="G1338" s="84">
        <f>VLOOKUP(C1338,'[10]Resumen Peso'!$B$1:$D$65536,3,0)*$C$14</f>
        <v>15426.315394693927</v>
      </c>
      <c r="H1338" s="91"/>
      <c r="I1338" s="86"/>
      <c r="J1338" s="87">
        <f>+VLOOKUP(C1338,'[10]Resumen Peso'!$B$1:$D$65536,3,0)</f>
        <v>9578.03400566044</v>
      </c>
      <c r="N1338" s="57"/>
      <c r="O1338" s="57"/>
      <c r="P1338" s="57"/>
      <c r="Q1338" s="57"/>
      <c r="R1338" s="57"/>
    </row>
    <row r="1339" spans="1:18" x14ac:dyDescent="0.2">
      <c r="A1339" s="78"/>
      <c r="B1339" s="79">
        <f t="shared" si="20"/>
        <v>1323</v>
      </c>
      <c r="C1339" s="80" t="s">
        <v>1366</v>
      </c>
      <c r="D1339" s="81" t="str">
        <f>+"Torre de ángulo menor tipo A"&amp;IF(MID(C1339,3,3)="220","C",IF(MID(C1339,3,3)="138","S",""))&amp;IF(MID(C1339,10,1)="D",2,1)&amp;" (30°)Tipo A"&amp;IF(MID(C1339,3,3)="220","C",IF(MID(C1339,3,3)="138","S",""))&amp;IF(MID(C1339,10,1)="D",2,1)&amp;RIGHT(C1339,2)</f>
        <v>Torre de ángulo menor tipo AC1 (30°)Tipo AC1±0</v>
      </c>
      <c r="E1339" s="82" t="s">
        <v>44</v>
      </c>
      <c r="F1339" s="83">
        <v>0</v>
      </c>
      <c r="G1339" s="84">
        <f>VLOOKUP(C1339,'[10]Resumen Peso'!$B$1:$D$65536,3,0)*$C$14</f>
        <v>17121.326742168621</v>
      </c>
      <c r="H1339" s="91"/>
      <c r="I1339" s="86"/>
      <c r="J1339" s="87">
        <f>+VLOOKUP(C1339,'[10]Resumen Peso'!$B$1:$D$65536,3,0)</f>
        <v>10630.448396959422</v>
      </c>
      <c r="N1339" s="57"/>
      <c r="O1339" s="57"/>
      <c r="P1339" s="57"/>
      <c r="Q1339" s="57"/>
      <c r="R1339" s="57"/>
    </row>
    <row r="1340" spans="1:18" x14ac:dyDescent="0.2">
      <c r="A1340" s="78"/>
      <c r="B1340" s="79">
        <f t="shared" si="20"/>
        <v>1324</v>
      </c>
      <c r="C1340" s="80" t="s">
        <v>1367</v>
      </c>
      <c r="D1340" s="81" t="str">
        <f>+"Torre de ángulo menor tipo A"&amp;IF(MID(C1340,3,3)="220","C",IF(MID(C1340,3,3)="138","S",""))&amp;IF(MID(C1340,10,1)="D",2,1)&amp;" (30°)Tipo A"&amp;IF(MID(C1340,3,3)="220","C",IF(MID(C1340,3,3)="138","S",""))&amp;IF(MID(C1340,10,1)="D",2,1)&amp;RIGHT(C1340,2)</f>
        <v>Torre de ángulo menor tipo AC1 (30°)Tipo AC1+3</v>
      </c>
      <c r="E1340" s="82" t="s">
        <v>44</v>
      </c>
      <c r="F1340" s="83">
        <v>0</v>
      </c>
      <c r="G1340" s="84">
        <f>VLOOKUP(C1340,'[10]Resumen Peso'!$B$1:$D$65536,3,0)*$C$14</f>
        <v>18816.338089643312</v>
      </c>
      <c r="H1340" s="91"/>
      <c r="I1340" s="86"/>
      <c r="J1340" s="87">
        <f>+VLOOKUP(C1340,'[10]Resumen Peso'!$B$1:$D$65536,3,0)</f>
        <v>11682.862788258404</v>
      </c>
      <c r="N1340" s="57"/>
      <c r="O1340" s="57"/>
      <c r="P1340" s="57"/>
      <c r="Q1340" s="57"/>
      <c r="R1340" s="57"/>
    </row>
    <row r="1341" spans="1:18" x14ac:dyDescent="0.2">
      <c r="A1341" s="78"/>
      <c r="B1341" s="79">
        <f t="shared" si="20"/>
        <v>1325</v>
      </c>
      <c r="C1341" s="80" t="s">
        <v>1368</v>
      </c>
      <c r="D1341" s="81" t="str">
        <f>+"Torre de ángulo mayor tipo B"&amp;IF(MID(C1341,3,3)="220","C",IF(MID(C1341,3,3)="138","S",""))&amp;IF(MID(C1341,10,1)="D",2,1)&amp;" (65°)Tipo B"&amp;IF(MID(C1341,3,3)="220","C",IF(MID(C1341,3,3)="138","S",""))&amp;IF(MID(C1341,10,1)="D",2,1)&amp;RIGHT(C1341,2)</f>
        <v>Torre de ángulo mayor tipo BC1 (65°)Tipo BC1-3</v>
      </c>
      <c r="E1341" s="82" t="s">
        <v>44</v>
      </c>
      <c r="F1341" s="83">
        <v>0</v>
      </c>
      <c r="G1341" s="84">
        <f>VLOOKUP(C1341,'[10]Resumen Peso'!$B$1:$D$65536,3,0)*$C$14</f>
        <v>20817.684215188889</v>
      </c>
      <c r="H1341" s="91"/>
      <c r="I1341" s="86"/>
      <c r="J1341" s="87">
        <f>+VLOOKUP(C1341,'[10]Resumen Peso'!$B$1:$D$65536,3,0)</f>
        <v>12925.477162275787</v>
      </c>
      <c r="N1341" s="57"/>
      <c r="O1341" s="57"/>
      <c r="P1341" s="57"/>
      <c r="Q1341" s="57"/>
      <c r="R1341" s="57"/>
    </row>
    <row r="1342" spans="1:18" x14ac:dyDescent="0.2">
      <c r="A1342" s="78"/>
      <c r="B1342" s="79">
        <f t="shared" si="20"/>
        <v>1326</v>
      </c>
      <c r="C1342" s="80" t="s">
        <v>1369</v>
      </c>
      <c r="D1342" s="81" t="str">
        <f>+"Torre de ángulo mayor tipo B"&amp;IF(MID(C1342,3,3)="220","C",IF(MID(C1342,3,3)="138","S",""))&amp;IF(MID(C1342,10,1)="D",2,1)&amp;" (65°)Tipo B"&amp;IF(MID(C1342,3,3)="220","C",IF(MID(C1342,3,3)="138","S",""))&amp;IF(MID(C1342,10,1)="D",2,1)&amp;RIGHT(C1342,2)</f>
        <v>Torre de ángulo mayor tipo BC1 (65°)Tipo BC1±0</v>
      </c>
      <c r="E1342" s="82" t="s">
        <v>44</v>
      </c>
      <c r="F1342" s="83">
        <v>0</v>
      </c>
      <c r="G1342" s="84">
        <f>VLOOKUP(C1342,'[10]Resumen Peso'!$B$1:$D$65536,3,0)*$C$14</f>
        <v>23182.276408896312</v>
      </c>
      <c r="H1342" s="91"/>
      <c r="I1342" s="86"/>
      <c r="J1342" s="87">
        <f>+VLOOKUP(C1342,'[10]Resumen Peso'!$B$1:$D$65536,3,0)</f>
        <v>14393.627129483059</v>
      </c>
      <c r="N1342" s="57"/>
      <c r="O1342" s="57"/>
      <c r="P1342" s="57"/>
      <c r="Q1342" s="57"/>
      <c r="R1342" s="57"/>
    </row>
    <row r="1343" spans="1:18" x14ac:dyDescent="0.2">
      <c r="A1343" s="78"/>
      <c r="B1343" s="79">
        <f t="shared" si="20"/>
        <v>1327</v>
      </c>
      <c r="C1343" s="80" t="s">
        <v>1370</v>
      </c>
      <c r="D1343" s="81" t="str">
        <f>+"Torre de ángulo mayor tipo B"&amp;IF(MID(C1343,3,3)="220","C",IF(MID(C1343,3,3)="138","S",""))&amp;IF(MID(C1343,10,1)="D",2,1)&amp;" (65°)Tipo B"&amp;IF(MID(C1343,3,3)="220","C",IF(MID(C1343,3,3)="138","S",""))&amp;IF(MID(C1343,10,1)="D",2,1)&amp;RIGHT(C1343,2)</f>
        <v>Torre de ángulo mayor tipo BC1 (65°)Tipo BC1+3</v>
      </c>
      <c r="E1343" s="82" t="s">
        <v>44</v>
      </c>
      <c r="F1343" s="83">
        <v>0</v>
      </c>
      <c r="G1343" s="84">
        <f>VLOOKUP(C1343,'[10]Resumen Peso'!$B$1:$D$65536,3,0)*$C$14</f>
        <v>25964.149577963875</v>
      </c>
      <c r="H1343" s="91"/>
      <c r="I1343" s="86"/>
      <c r="J1343" s="87">
        <f>+VLOOKUP(C1343,'[10]Resumen Peso'!$B$1:$D$65536,3,0)</f>
        <v>16120.862385021028</v>
      </c>
      <c r="N1343" s="57"/>
      <c r="O1343" s="57"/>
      <c r="P1343" s="57"/>
      <c r="Q1343" s="57"/>
      <c r="R1343" s="57"/>
    </row>
    <row r="1344" spans="1:18" x14ac:dyDescent="0.2">
      <c r="A1344" s="78"/>
      <c r="B1344" s="79">
        <f t="shared" si="20"/>
        <v>1328</v>
      </c>
      <c r="C1344" s="80" t="s">
        <v>1371</v>
      </c>
      <c r="D1344" s="81" t="str">
        <f>+"Torre de anclaje, retención intermedia y terminal (15°) Tipo R"&amp;IF(MID(C1344,3,3)="220","C",IF(MID(C1344,3,3)="138","S",""))&amp;IF(MID(C1344,10,1)="D",2,1)&amp;RIGHT(C1344,2)</f>
        <v>Torre de anclaje, retención intermedia y terminal (15°) Tipo RC1-3</v>
      </c>
      <c r="E1344" s="82" t="s">
        <v>44</v>
      </c>
      <c r="F1344" s="83">
        <v>0</v>
      </c>
      <c r="G1344" s="84">
        <f>VLOOKUP(C1344,'[10]Resumen Peso'!$B$1:$D$65536,3,0)*$C$14</f>
        <v>26804.112999087411</v>
      </c>
      <c r="H1344" s="91"/>
      <c r="I1344" s="86"/>
      <c r="J1344" s="87">
        <f>+VLOOKUP(C1344,'[10]Resumen Peso'!$B$1:$D$65536,3,0)</f>
        <v>16642.386676803584</v>
      </c>
      <c r="N1344" s="57"/>
      <c r="O1344" s="57"/>
      <c r="P1344" s="57"/>
      <c r="Q1344" s="57"/>
      <c r="R1344" s="57"/>
    </row>
    <row r="1345" spans="1:18" x14ac:dyDescent="0.2">
      <c r="A1345" s="78"/>
      <c r="B1345" s="79">
        <f t="shared" si="20"/>
        <v>1329</v>
      </c>
      <c r="C1345" s="80" t="s">
        <v>1372</v>
      </c>
      <c r="D1345" s="81" t="str">
        <f>+"Torre de anclaje, retención intermedia y terminal (15°) Tipo R"&amp;IF(MID(C1345,3,3)="220","C",IF(MID(C1345,3,3)="138","S",""))&amp;IF(MID(C1345,10,1)="D",2,1)&amp;RIGHT(C1345,2)</f>
        <v>Torre de anclaje, retención intermedia y terminal (15°) Tipo RC1±0</v>
      </c>
      <c r="E1345" s="82" t="s">
        <v>44</v>
      </c>
      <c r="F1345" s="83">
        <v>0</v>
      </c>
      <c r="G1345" s="84">
        <f>VLOOKUP(C1345,'[10]Resumen Peso'!$B$1:$D$65536,3,0)*$C$14</f>
        <v>29881.954291067348</v>
      </c>
      <c r="H1345" s="91"/>
      <c r="I1345" s="86"/>
      <c r="J1345" s="87">
        <f>+VLOOKUP(C1345,'[10]Resumen Peso'!$B$1:$D$65536,3,0)</f>
        <v>18553.385369903663</v>
      </c>
      <c r="N1345" s="57"/>
      <c r="O1345" s="57"/>
      <c r="P1345" s="57"/>
      <c r="Q1345" s="57"/>
      <c r="R1345" s="57"/>
    </row>
    <row r="1346" spans="1:18" x14ac:dyDescent="0.2">
      <c r="A1346" s="78"/>
      <c r="B1346" s="79">
        <f t="shared" si="20"/>
        <v>1330</v>
      </c>
      <c r="C1346" s="80" t="s">
        <v>1373</v>
      </c>
      <c r="D1346" s="81" t="str">
        <f>+"Torre de anclaje, retención intermedia y terminal (15°) Tipo R"&amp;IF(MID(C1346,3,3)="220","C",IF(MID(C1346,3,3)="138","S",""))&amp;IF(MID(C1346,10,1)="D",2,1)&amp;RIGHT(C1346,2)</f>
        <v>Torre de anclaje, retención intermedia y terminal (15°) Tipo RC1+3</v>
      </c>
      <c r="E1346" s="82" t="s">
        <v>44</v>
      </c>
      <c r="F1346" s="83">
        <v>0</v>
      </c>
      <c r="G1346" s="84">
        <f>VLOOKUP(C1346,'[10]Resumen Peso'!$B$1:$D$65536,3,0)*$C$14</f>
        <v>32959.795583047286</v>
      </c>
      <c r="H1346" s="91"/>
      <c r="I1346" s="86"/>
      <c r="J1346" s="87">
        <f>+VLOOKUP(C1346,'[10]Resumen Peso'!$B$1:$D$65536,3,0)</f>
        <v>20464.384063003741</v>
      </c>
      <c r="N1346" s="57"/>
      <c r="O1346" s="57"/>
      <c r="P1346" s="57"/>
      <c r="Q1346" s="57"/>
      <c r="R1346" s="57"/>
    </row>
    <row r="1347" spans="1:18" x14ac:dyDescent="0.2">
      <c r="A1347" s="78"/>
      <c r="B1347" s="79">
        <f t="shared" si="20"/>
        <v>1331</v>
      </c>
      <c r="C1347" s="80" t="s">
        <v>1374</v>
      </c>
      <c r="D1347" s="81" t="str">
        <f>+"Torre de suspensión tipo S"&amp;IF(MID(C1347,3,3)="220","C",IF(MID(C1347,3,3)="138","S",""))&amp;IF(MID(C1347,10,1)="D",2,1)&amp;" (5°)Tipo S"&amp;IF(MID(C1347,3,3)="220","C",IF(MID(C1347,3,3)="138","S",""))&amp;IF(MID(C1347,10,1)="D",2,1)&amp;RIGHT(C1347,2)</f>
        <v>Torre de suspensión tipo SC1 (5°)Tipo SC1-6</v>
      </c>
      <c r="E1347" s="82" t="s">
        <v>44</v>
      </c>
      <c r="F1347" s="83">
        <v>0</v>
      </c>
      <c r="G1347" s="84">
        <f>VLOOKUP(C1347,'[10]Resumen Peso'!$B$1:$D$65536,3,0)*$C$14</f>
        <v>6360.1183192868712</v>
      </c>
      <c r="H1347" s="91"/>
      <c r="I1347" s="86"/>
      <c r="J1347" s="87">
        <f>+VLOOKUP(C1347,'[10]Resumen Peso'!$B$1:$D$65536,3,0)</f>
        <v>3948.9293446643051</v>
      </c>
      <c r="N1347" s="57"/>
      <c r="O1347" s="57"/>
      <c r="P1347" s="57"/>
      <c r="Q1347" s="57"/>
      <c r="R1347" s="57"/>
    </row>
    <row r="1348" spans="1:18" x14ac:dyDescent="0.2">
      <c r="A1348" s="78"/>
      <c r="B1348" s="79">
        <f t="shared" si="20"/>
        <v>1332</v>
      </c>
      <c r="C1348" s="80" t="s">
        <v>1375</v>
      </c>
      <c r="D1348" s="81" t="str">
        <f>+"Torre de suspensión tipo S"&amp;IF(MID(C1348,3,3)="220","C",IF(MID(C1348,3,3)="138","S",""))&amp;IF(MID(C1348,10,1)="D",2,1)&amp;" (5°)Tipo S"&amp;IF(MID(C1348,3,3)="220","C",IF(MID(C1348,3,3)="138","S",""))&amp;IF(MID(C1348,10,1)="D",2,1)&amp;RIGHT(C1348,2)</f>
        <v>Torre de suspensión tipo SC1 (5°)Tipo SC1-3</v>
      </c>
      <c r="E1348" s="82" t="s">
        <v>44</v>
      </c>
      <c r="F1348" s="83">
        <v>0</v>
      </c>
      <c r="G1348" s="84">
        <f>VLOOKUP(C1348,'[10]Resumen Peso'!$B$1:$D$65536,3,0)*$C$14</f>
        <v>7276.8921310759688</v>
      </c>
      <c r="H1348" s="91"/>
      <c r="I1348" s="86"/>
      <c r="J1348" s="87">
        <f>+VLOOKUP(C1348,'[10]Resumen Peso'!$B$1:$D$65536,3,0)</f>
        <v>4518.1443853366372</v>
      </c>
      <c r="N1348" s="57"/>
      <c r="O1348" s="57"/>
      <c r="P1348" s="57"/>
      <c r="Q1348" s="57"/>
      <c r="R1348" s="57"/>
    </row>
    <row r="1349" spans="1:18" x14ac:dyDescent="0.2">
      <c r="A1349" s="78"/>
      <c r="B1349" s="79">
        <f t="shared" si="20"/>
        <v>1333</v>
      </c>
      <c r="C1349" s="80" t="s">
        <v>1376</v>
      </c>
      <c r="D1349" s="81" t="str">
        <f>+"Torre de suspensión tipo S"&amp;IF(MID(C1349,3,3)="220","C",IF(MID(C1349,3,3)="138","S",""))&amp;IF(MID(C1349,10,1)="D",2,1)&amp;" (5°)Tipo S"&amp;IF(MID(C1349,3,3)="220","C",IF(MID(C1349,3,3)="138","S",""))&amp;IF(MID(C1349,10,1)="D",2,1)&amp;RIGHT(C1349,2)</f>
        <v>Torre de suspensión tipo SC1 (5°)Tipo SC1±0</v>
      </c>
      <c r="E1349" s="82" t="s">
        <v>44</v>
      </c>
      <c r="F1349" s="83">
        <v>0</v>
      </c>
      <c r="G1349" s="84">
        <f>VLOOKUP(C1349,'[10]Resumen Peso'!$B$1:$D$65536,3,0)*$C$14</f>
        <v>8185.4804624026647</v>
      </c>
      <c r="H1349" s="91"/>
      <c r="I1349" s="86"/>
      <c r="J1349" s="87">
        <f>+VLOOKUP(C1349,'[10]Resumen Peso'!$B$1:$D$65536,3,0)</f>
        <v>5082.2771488601093</v>
      </c>
      <c r="N1349" s="57"/>
      <c r="O1349" s="57"/>
      <c r="P1349" s="57"/>
      <c r="Q1349" s="57"/>
      <c r="R1349" s="57"/>
    </row>
    <row r="1350" spans="1:18" x14ac:dyDescent="0.2">
      <c r="A1350" s="78"/>
      <c r="B1350" s="79">
        <f t="shared" si="20"/>
        <v>1334</v>
      </c>
      <c r="C1350" s="80" t="s">
        <v>1377</v>
      </c>
      <c r="D1350" s="81" t="str">
        <f>+"Torre de suspensión tipo S"&amp;IF(MID(C1350,3,3)="220","C",IF(MID(C1350,3,3)="138","S",""))&amp;IF(MID(C1350,10,1)="D",2,1)&amp;" (5°)Tipo S"&amp;IF(MID(C1350,3,3)="220","C",IF(MID(C1350,3,3)="138","S",""))&amp;IF(MID(C1350,10,1)="D",2,1)&amp;RIGHT(C1350,2)</f>
        <v>Torre de suspensión tipo SC1 (5°)Tipo SC1+3</v>
      </c>
      <c r="E1350" s="82" t="s">
        <v>44</v>
      </c>
      <c r="F1350" s="83">
        <v>0</v>
      </c>
      <c r="G1350" s="84">
        <f>VLOOKUP(C1350,'[10]Resumen Peso'!$B$1:$D$65536,3,0)*$C$14</f>
        <v>9085.8833132669588</v>
      </c>
      <c r="H1350" s="91"/>
      <c r="I1350" s="86"/>
      <c r="J1350" s="87">
        <f>+VLOOKUP(C1350,'[10]Resumen Peso'!$B$1:$D$65536,3,0)</f>
        <v>5641.327635234722</v>
      </c>
      <c r="N1350" s="57"/>
      <c r="O1350" s="57"/>
      <c r="P1350" s="57"/>
      <c r="Q1350" s="57"/>
      <c r="R1350" s="57"/>
    </row>
    <row r="1351" spans="1:18" x14ac:dyDescent="0.2">
      <c r="A1351" s="78"/>
      <c r="B1351" s="79">
        <f t="shared" si="20"/>
        <v>1335</v>
      </c>
      <c r="C1351" s="80" t="s">
        <v>1378</v>
      </c>
      <c r="D1351" s="81" t="str">
        <f>+"Torre de suspensión tipo S"&amp;IF(MID(C1351,3,3)="220","C",IF(MID(C1351,3,3)="138","S",""))&amp;IF(MID(C1351,10,1)="D",2,1)&amp;" (5°)Tipo S"&amp;IF(MID(C1351,3,3)="220","C",IF(MID(C1351,3,3)="138","S",""))&amp;IF(MID(C1351,10,1)="D",2,1)&amp;RIGHT(C1351,2)</f>
        <v>Torre de suspensión tipo SC1 (5°)Tipo SC1+6</v>
      </c>
      <c r="E1351" s="82" t="s">
        <v>44</v>
      </c>
      <c r="F1351" s="83">
        <v>0</v>
      </c>
      <c r="G1351" s="84">
        <f>VLOOKUP(C1351,'[10]Resumen Peso'!$B$1:$D$65536,3,0)*$C$14</f>
        <v>9986.2861641312502</v>
      </c>
      <c r="H1351" s="91"/>
      <c r="I1351" s="86"/>
      <c r="J1351" s="87">
        <f>+VLOOKUP(C1351,'[10]Resumen Peso'!$B$1:$D$65536,3,0)</f>
        <v>6200.378121609333</v>
      </c>
      <c r="N1351" s="57"/>
      <c r="O1351" s="57"/>
      <c r="P1351" s="57"/>
      <c r="Q1351" s="57"/>
      <c r="R1351" s="57"/>
    </row>
    <row r="1352" spans="1:18" x14ac:dyDescent="0.2">
      <c r="A1352" s="78"/>
      <c r="B1352" s="79">
        <f t="shared" si="20"/>
        <v>1336</v>
      </c>
      <c r="C1352" s="80" t="s">
        <v>1379</v>
      </c>
      <c r="D1352" s="81" t="str">
        <f>+"Torre de ángulo menor tipo A"&amp;IF(MID(C1352,3,3)="220","C",IF(MID(C1352,3,3)="138","S",""))&amp;IF(MID(C1352,10,1)="D",2,1)&amp;" (30°)Tipo A"&amp;IF(MID(C1352,3,3)="220","C",IF(MID(C1352,3,3)="138","S",""))&amp;IF(MID(C1352,10,1)="D",2,1)&amp;RIGHT(C1352,2)</f>
        <v>Torre de ángulo menor tipo AC1 (30°)Tipo AC1-3</v>
      </c>
      <c r="E1352" s="82" t="s">
        <v>44</v>
      </c>
      <c r="F1352" s="83">
        <v>0</v>
      </c>
      <c r="G1352" s="84">
        <f>VLOOKUP(C1352,'[10]Resumen Peso'!$B$1:$D$65536,3,0)*$C$14</f>
        <v>11195.428967076448</v>
      </c>
      <c r="H1352" s="91"/>
      <c r="I1352" s="86"/>
      <c r="J1352" s="87">
        <f>+VLOOKUP(C1352,'[10]Resumen Peso'!$B$1:$D$65536,3,0)</f>
        <v>6951.1219374846514</v>
      </c>
      <c r="N1352" s="57"/>
      <c r="O1352" s="57"/>
      <c r="P1352" s="57"/>
      <c r="Q1352" s="57"/>
      <c r="R1352" s="57"/>
    </row>
    <row r="1353" spans="1:18" x14ac:dyDescent="0.2">
      <c r="A1353" s="78"/>
      <c r="B1353" s="79">
        <f t="shared" si="20"/>
        <v>1337</v>
      </c>
      <c r="C1353" s="80" t="s">
        <v>1380</v>
      </c>
      <c r="D1353" s="81" t="str">
        <f>+"Torre de ángulo menor tipo A"&amp;IF(MID(C1353,3,3)="220","C",IF(MID(C1353,3,3)="138","S",""))&amp;IF(MID(C1353,10,1)="D",2,1)&amp;" (30°)Tipo A"&amp;IF(MID(C1353,3,3)="220","C",IF(MID(C1353,3,3)="138","S",""))&amp;IF(MID(C1353,10,1)="D",2,1)&amp;RIGHT(C1353,2)</f>
        <v>Torre de ángulo menor tipo AC1 (30°)Tipo AC1±0</v>
      </c>
      <c r="E1353" s="82" t="s">
        <v>44</v>
      </c>
      <c r="F1353" s="83">
        <v>0</v>
      </c>
      <c r="G1353" s="84">
        <f>VLOOKUP(C1353,'[10]Resumen Peso'!$B$1:$D$65536,3,0)*$C$14</f>
        <v>12425.559341927246</v>
      </c>
      <c r="H1353" s="91"/>
      <c r="I1353" s="86"/>
      <c r="J1353" s="87">
        <f>+VLOOKUP(C1353,'[10]Resumen Peso'!$B$1:$D$65536,3,0)</f>
        <v>7714.8967119696463</v>
      </c>
      <c r="N1353" s="57"/>
      <c r="O1353" s="57"/>
      <c r="P1353" s="57"/>
      <c r="Q1353" s="57"/>
      <c r="R1353" s="57"/>
    </row>
    <row r="1354" spans="1:18" x14ac:dyDescent="0.2">
      <c r="A1354" s="78"/>
      <c r="B1354" s="79">
        <f t="shared" si="20"/>
        <v>1338</v>
      </c>
      <c r="C1354" s="80" t="s">
        <v>1381</v>
      </c>
      <c r="D1354" s="81" t="str">
        <f>+"Torre de ángulo menor tipo A"&amp;IF(MID(C1354,3,3)="220","C",IF(MID(C1354,3,3)="138","S",""))&amp;IF(MID(C1354,10,1)="D",2,1)&amp;" (30°)Tipo A"&amp;IF(MID(C1354,3,3)="220","C",IF(MID(C1354,3,3)="138","S",""))&amp;IF(MID(C1354,10,1)="D",2,1)&amp;RIGHT(C1354,2)</f>
        <v>Torre de ángulo menor tipo AC1 (30°)Tipo AC1+3</v>
      </c>
      <c r="E1354" s="82" t="s">
        <v>44</v>
      </c>
      <c r="F1354" s="83">
        <v>0</v>
      </c>
      <c r="G1354" s="84">
        <f>VLOOKUP(C1354,'[10]Resumen Peso'!$B$1:$D$65536,3,0)*$C$14</f>
        <v>13655.689716778043</v>
      </c>
      <c r="H1354" s="91"/>
      <c r="I1354" s="86"/>
      <c r="J1354" s="87">
        <f>+VLOOKUP(C1354,'[10]Resumen Peso'!$B$1:$D$65536,3,0)</f>
        <v>8478.6714864546411</v>
      </c>
      <c r="N1354" s="57"/>
      <c r="O1354" s="57"/>
      <c r="P1354" s="57"/>
      <c r="Q1354" s="57"/>
      <c r="R1354" s="57"/>
    </row>
    <row r="1355" spans="1:18" x14ac:dyDescent="0.2">
      <c r="A1355" s="78"/>
      <c r="B1355" s="79">
        <f t="shared" si="20"/>
        <v>1339</v>
      </c>
      <c r="C1355" s="80" t="s">
        <v>1382</v>
      </c>
      <c r="D1355" s="81" t="str">
        <f>+"Torre de ángulo mayor tipo B"&amp;IF(MID(C1355,3,3)="220","C",IF(MID(C1355,3,3)="138","S",""))&amp;IF(MID(C1355,10,1)="D",2,1)&amp;" (65°)Tipo B"&amp;IF(MID(C1355,3,3)="220","C",IF(MID(C1355,3,3)="138","S",""))&amp;IF(MID(C1355,10,1)="D",2,1)&amp;RIGHT(C1355,2)</f>
        <v>Torre de ángulo mayor tipo BC1 (65°)Tipo BC1-3</v>
      </c>
      <c r="E1355" s="82" t="s">
        <v>44</v>
      </c>
      <c r="F1355" s="83">
        <v>0</v>
      </c>
      <c r="G1355" s="84">
        <f>VLOOKUP(C1355,'[10]Resumen Peso'!$B$1:$D$65536,3,0)*$C$14</f>
        <v>15108.138199374604</v>
      </c>
      <c r="H1355" s="91"/>
      <c r="I1355" s="86"/>
      <c r="J1355" s="87">
        <f>+VLOOKUP(C1355,'[10]Resumen Peso'!$B$1:$D$65536,3,0)</f>
        <v>9380.4811929101979</v>
      </c>
      <c r="N1355" s="57"/>
      <c r="O1355" s="57"/>
      <c r="P1355" s="57"/>
      <c r="Q1355" s="57"/>
      <c r="R1355" s="57"/>
    </row>
    <row r="1356" spans="1:18" x14ac:dyDescent="0.2">
      <c r="A1356" s="78"/>
      <c r="B1356" s="79">
        <f t="shared" si="20"/>
        <v>1340</v>
      </c>
      <c r="C1356" s="80" t="s">
        <v>1383</v>
      </c>
      <c r="D1356" s="81" t="str">
        <f>+"Torre de ángulo mayor tipo B"&amp;IF(MID(C1356,3,3)="220","C",IF(MID(C1356,3,3)="138","S",""))&amp;IF(MID(C1356,10,1)="D",2,1)&amp;" (65°)Tipo B"&amp;IF(MID(C1356,3,3)="220","C",IF(MID(C1356,3,3)="138","S",""))&amp;IF(MID(C1356,10,1)="D",2,1)&amp;RIGHT(C1356,2)</f>
        <v>Torre de ángulo mayor tipo BC1 (65°)Tipo BC1±0</v>
      </c>
      <c r="E1356" s="82" t="s">
        <v>44</v>
      </c>
      <c r="F1356" s="83">
        <v>0</v>
      </c>
      <c r="G1356" s="84">
        <f>VLOOKUP(C1356,'[10]Resumen Peso'!$B$1:$D$65536,3,0)*$C$14</f>
        <v>16824.207348969492</v>
      </c>
      <c r="H1356" s="91"/>
      <c r="I1356" s="86"/>
      <c r="J1356" s="87">
        <f>+VLOOKUP(C1356,'[10]Resumen Peso'!$B$1:$D$65536,3,0)</f>
        <v>10445.970148006902</v>
      </c>
      <c r="N1356" s="57"/>
      <c r="O1356" s="57"/>
      <c r="P1356" s="57"/>
      <c r="Q1356" s="57"/>
      <c r="R1356" s="57"/>
    </row>
    <row r="1357" spans="1:18" x14ac:dyDescent="0.2">
      <c r="A1357" s="78"/>
      <c r="B1357" s="79">
        <f t="shared" si="20"/>
        <v>1341</v>
      </c>
      <c r="C1357" s="80" t="s">
        <v>1384</v>
      </c>
      <c r="D1357" s="81" t="str">
        <f>+"Torre de ángulo mayor tipo B"&amp;IF(MID(C1357,3,3)="220","C",IF(MID(C1357,3,3)="138","S",""))&amp;IF(MID(C1357,10,1)="D",2,1)&amp;" (65°)Tipo B"&amp;IF(MID(C1357,3,3)="220","C",IF(MID(C1357,3,3)="138","S",""))&amp;IF(MID(C1357,10,1)="D",2,1)&amp;RIGHT(C1357,2)</f>
        <v>Torre de ángulo mayor tipo BC1 (65°)Tipo BC1+3</v>
      </c>
      <c r="E1357" s="82" t="s">
        <v>44</v>
      </c>
      <c r="F1357" s="83">
        <v>0</v>
      </c>
      <c r="G1357" s="84">
        <f>VLOOKUP(C1357,'[10]Resumen Peso'!$B$1:$D$65536,3,0)*$C$14</f>
        <v>18843.112230845833</v>
      </c>
      <c r="H1357" s="91"/>
      <c r="I1357" s="86"/>
      <c r="J1357" s="87">
        <f>+VLOOKUP(C1357,'[10]Resumen Peso'!$B$1:$D$65536,3,0)</f>
        <v>11699.486565767731</v>
      </c>
      <c r="N1357" s="57"/>
      <c r="O1357" s="57"/>
      <c r="P1357" s="57"/>
      <c r="Q1357" s="57"/>
      <c r="R1357" s="57"/>
    </row>
    <row r="1358" spans="1:18" x14ac:dyDescent="0.2">
      <c r="A1358" s="78"/>
      <c r="B1358" s="79">
        <f t="shared" si="20"/>
        <v>1342</v>
      </c>
      <c r="C1358" s="80" t="s">
        <v>1385</v>
      </c>
      <c r="D1358" s="81" t="str">
        <f>+"Torre de anclaje, retención intermedia y terminal (15°) Tipo R"&amp;IF(MID(C1358,3,3)="220","C",IF(MID(C1358,3,3)="138","S",""))&amp;IF(MID(C1358,10,1)="D",2,1)&amp;RIGHT(C1358,2)</f>
        <v>Torre de anclaje, retención intermedia y terminal (15°) Tipo RC1-3</v>
      </c>
      <c r="E1358" s="82" t="s">
        <v>44</v>
      </c>
      <c r="F1358" s="83">
        <v>0</v>
      </c>
      <c r="G1358" s="84">
        <f>VLOOKUP(C1358,'[10]Resumen Peso'!$B$1:$D$65536,3,0)*$C$14</f>
        <v>19452.703735721039</v>
      </c>
      <c r="H1358" s="91"/>
      <c r="I1358" s="86"/>
      <c r="J1358" s="87">
        <f>+VLOOKUP(C1358,'[10]Resumen Peso'!$B$1:$D$65536,3,0)</f>
        <v>12077.975402140462</v>
      </c>
      <c r="N1358" s="57"/>
      <c r="O1358" s="57"/>
      <c r="P1358" s="57"/>
      <c r="Q1358" s="57"/>
      <c r="R1358" s="57"/>
    </row>
    <row r="1359" spans="1:18" x14ac:dyDescent="0.2">
      <c r="A1359" s="78"/>
      <c r="B1359" s="79">
        <f t="shared" si="20"/>
        <v>1343</v>
      </c>
      <c r="C1359" s="80" t="s">
        <v>1386</v>
      </c>
      <c r="D1359" s="81" t="str">
        <f>+"Torre de anclaje, retención intermedia y terminal (15°) Tipo R"&amp;IF(MID(C1359,3,3)="220","C",IF(MID(C1359,3,3)="138","S",""))&amp;IF(MID(C1359,10,1)="D",2,1)&amp;RIGHT(C1359,2)</f>
        <v>Torre de anclaje, retención intermedia y terminal (15°) Tipo RC1±0</v>
      </c>
      <c r="E1359" s="82" t="s">
        <v>44</v>
      </c>
      <c r="F1359" s="83">
        <v>0</v>
      </c>
      <c r="G1359" s="84">
        <f>VLOOKUP(C1359,'[10]Resumen Peso'!$B$1:$D$65536,3,0)*$C$14</f>
        <v>21686.403272821673</v>
      </c>
      <c r="H1359" s="91"/>
      <c r="I1359" s="86"/>
      <c r="J1359" s="87">
        <f>+VLOOKUP(C1359,'[10]Resumen Peso'!$B$1:$D$65536,3,0)</f>
        <v>13464.855520780895</v>
      </c>
      <c r="N1359" s="57"/>
      <c r="O1359" s="57"/>
      <c r="P1359" s="57"/>
      <c r="Q1359" s="57"/>
      <c r="R1359" s="57"/>
    </row>
    <row r="1360" spans="1:18" x14ac:dyDescent="0.2">
      <c r="A1360" s="78"/>
      <c r="B1360" s="79">
        <f t="shared" si="20"/>
        <v>1344</v>
      </c>
      <c r="C1360" s="80" t="s">
        <v>1387</v>
      </c>
      <c r="D1360" s="81" t="str">
        <f>+"Torre de anclaje, retención intermedia y terminal (15°) Tipo R"&amp;IF(MID(C1360,3,3)="220","C",IF(MID(C1360,3,3)="138","S",""))&amp;IF(MID(C1360,10,1)="D",2,1)&amp;RIGHT(C1360,2)</f>
        <v>Torre de anclaje, retención intermedia y terminal (15°) Tipo RC1+3</v>
      </c>
      <c r="E1360" s="82" t="s">
        <v>44</v>
      </c>
      <c r="F1360" s="83">
        <v>0</v>
      </c>
      <c r="G1360" s="84">
        <f>VLOOKUP(C1360,'[10]Resumen Peso'!$B$1:$D$65536,3,0)*$C$14</f>
        <v>23920.102809922304</v>
      </c>
      <c r="H1360" s="91"/>
      <c r="I1360" s="86"/>
      <c r="J1360" s="87">
        <f>+VLOOKUP(C1360,'[10]Resumen Peso'!$B$1:$D$65536,3,0)</f>
        <v>14851.735639421328</v>
      </c>
      <c r="N1360" s="57"/>
      <c r="O1360" s="57"/>
      <c r="P1360" s="57"/>
      <c r="Q1360" s="57"/>
      <c r="R1360" s="57"/>
    </row>
    <row r="1361" spans="1:18" x14ac:dyDescent="0.2">
      <c r="A1361" s="78"/>
      <c r="B1361" s="79">
        <f t="shared" si="20"/>
        <v>1345</v>
      </c>
      <c r="C1361" s="80" t="s">
        <v>1388</v>
      </c>
      <c r="D1361" s="81" t="str">
        <f>+"Torre de suspensión tipo S"&amp;IF(MID(C1361,3,3)="220","C",IF(MID(C1361,3,3)="138","S",""))&amp;IF(MID(C1361,10,1)="D",2,1)&amp;" (5°)Tipo S"&amp;IF(MID(C1361,3,3)="220","C",IF(MID(C1361,3,3)="138","S",""))&amp;IF(MID(C1361,10,1)="D",2,1)&amp;RIGHT(C1361,2)</f>
        <v>Torre de suspensión tipo SC1 (5°)Tipo SC1-6</v>
      </c>
      <c r="E1361" s="82" t="s">
        <v>44</v>
      </c>
      <c r="F1361" s="83">
        <v>0</v>
      </c>
      <c r="G1361" s="84">
        <f>VLOOKUP(C1361,'[10]Resumen Peso'!$B$1:$D$65536,3,0)*$C$14</f>
        <v>6400.050718440034</v>
      </c>
      <c r="H1361" s="91"/>
      <c r="I1361" s="86"/>
      <c r="J1361" s="87">
        <f>+VLOOKUP(C1361,'[10]Resumen Peso'!$B$1:$D$65536,3,0)</f>
        <v>3973.7229436042153</v>
      </c>
      <c r="N1361" s="57"/>
      <c r="O1361" s="57"/>
      <c r="P1361" s="57"/>
      <c r="Q1361" s="57"/>
      <c r="R1361" s="57"/>
    </row>
    <row r="1362" spans="1:18" x14ac:dyDescent="0.2">
      <c r="A1362" s="78"/>
      <c r="B1362" s="79">
        <f t="shared" ref="B1362:B1425" si="21">1+B1361</f>
        <v>1346</v>
      </c>
      <c r="C1362" s="80" t="s">
        <v>1389</v>
      </c>
      <c r="D1362" s="81" t="str">
        <f>+"Torre de suspensión tipo S"&amp;IF(MID(C1362,3,3)="220","C",IF(MID(C1362,3,3)="138","S",""))&amp;IF(MID(C1362,10,1)="D",2,1)&amp;" (5°)Tipo S"&amp;IF(MID(C1362,3,3)="220","C",IF(MID(C1362,3,3)="138","S",""))&amp;IF(MID(C1362,10,1)="D",2,1)&amp;RIGHT(C1362,2)</f>
        <v>Torre de suspensión tipo SC1 (5°)Tipo SC1-3</v>
      </c>
      <c r="E1362" s="82" t="s">
        <v>44</v>
      </c>
      <c r="F1362" s="83">
        <v>0</v>
      </c>
      <c r="G1362" s="84">
        <f>VLOOKUP(C1362,'[10]Resumen Peso'!$B$1:$D$65536,3,0)*$C$14</f>
        <v>7322.5805517286872</v>
      </c>
      <c r="H1362" s="91"/>
      <c r="I1362" s="86"/>
      <c r="J1362" s="87">
        <f>+VLOOKUP(C1362,'[10]Resumen Peso'!$B$1:$D$65536,3,0)</f>
        <v>4546.5118363759939</v>
      </c>
      <c r="N1362" s="57"/>
      <c r="O1362" s="57"/>
      <c r="P1362" s="57"/>
      <c r="Q1362" s="57"/>
      <c r="R1362" s="57"/>
    </row>
    <row r="1363" spans="1:18" x14ac:dyDescent="0.2">
      <c r="A1363" s="78"/>
      <c r="B1363" s="79">
        <f t="shared" si="21"/>
        <v>1347</v>
      </c>
      <c r="C1363" s="80" t="s">
        <v>1390</v>
      </c>
      <c r="D1363" s="81" t="str">
        <f>+"Torre de suspensión tipo S"&amp;IF(MID(C1363,3,3)="220","C",IF(MID(C1363,3,3)="138","S",""))&amp;IF(MID(C1363,10,1)="D",2,1)&amp;" (5°)Tipo S"&amp;IF(MID(C1363,3,3)="220","C",IF(MID(C1363,3,3)="138","S",""))&amp;IF(MID(C1363,10,1)="D",2,1)&amp;RIGHT(C1363,2)</f>
        <v>Torre de suspensión tipo SC1 (5°)Tipo SC1±0</v>
      </c>
      <c r="E1363" s="82" t="s">
        <v>44</v>
      </c>
      <c r="F1363" s="83">
        <v>0</v>
      </c>
      <c r="G1363" s="84">
        <f>VLOOKUP(C1363,'[10]Resumen Peso'!$B$1:$D$65536,3,0)*$C$14</f>
        <v>8236.8735115058353</v>
      </c>
      <c r="H1363" s="91"/>
      <c r="I1363" s="86"/>
      <c r="J1363" s="87">
        <f>+VLOOKUP(C1363,'[10]Resumen Peso'!$B$1:$D$65536,3,0)</f>
        <v>5114.1865426051672</v>
      </c>
      <c r="N1363" s="57"/>
      <c r="O1363" s="57"/>
      <c r="P1363" s="57"/>
      <c r="Q1363" s="57"/>
      <c r="R1363" s="57"/>
    </row>
    <row r="1364" spans="1:18" x14ac:dyDescent="0.2">
      <c r="A1364" s="78"/>
      <c r="B1364" s="79">
        <f t="shared" si="21"/>
        <v>1348</v>
      </c>
      <c r="C1364" s="80" t="s">
        <v>1391</v>
      </c>
      <c r="D1364" s="81" t="str">
        <f>+"Torre de suspensión tipo S"&amp;IF(MID(C1364,3,3)="220","C",IF(MID(C1364,3,3)="138","S",""))&amp;IF(MID(C1364,10,1)="D",2,1)&amp;" (5°)Tipo S"&amp;IF(MID(C1364,3,3)="220","C",IF(MID(C1364,3,3)="138","S",""))&amp;IF(MID(C1364,10,1)="D",2,1)&amp;RIGHT(C1364,2)</f>
        <v>Torre de suspensión tipo SC1 (5°)Tipo SC1+3</v>
      </c>
      <c r="E1364" s="82" t="s">
        <v>44</v>
      </c>
      <c r="F1364" s="83">
        <v>0</v>
      </c>
      <c r="G1364" s="84">
        <f>VLOOKUP(C1364,'[10]Resumen Peso'!$B$1:$D$65536,3,0)*$C$14</f>
        <v>9142.9295977714773</v>
      </c>
      <c r="H1364" s="91"/>
      <c r="I1364" s="86"/>
      <c r="J1364" s="87">
        <f>+VLOOKUP(C1364,'[10]Resumen Peso'!$B$1:$D$65536,3,0)</f>
        <v>5676.7470622917363</v>
      </c>
      <c r="N1364" s="57"/>
      <c r="O1364" s="57"/>
      <c r="P1364" s="57"/>
      <c r="Q1364" s="57"/>
      <c r="R1364" s="57"/>
    </row>
    <row r="1365" spans="1:18" x14ac:dyDescent="0.2">
      <c r="A1365" s="78"/>
      <c r="B1365" s="79">
        <f t="shared" si="21"/>
        <v>1349</v>
      </c>
      <c r="C1365" s="80" t="s">
        <v>1392</v>
      </c>
      <c r="D1365" s="81" t="str">
        <f>+"Torre de suspensión tipo S"&amp;IF(MID(C1365,3,3)="220","C",IF(MID(C1365,3,3)="138","S",""))&amp;IF(MID(C1365,10,1)="D",2,1)&amp;" (5°)Tipo S"&amp;IF(MID(C1365,3,3)="220","C",IF(MID(C1365,3,3)="138","S",""))&amp;IF(MID(C1365,10,1)="D",2,1)&amp;RIGHT(C1365,2)</f>
        <v>Torre de suspensión tipo SC1 (5°)Tipo SC1+6</v>
      </c>
      <c r="E1365" s="82" t="s">
        <v>44</v>
      </c>
      <c r="F1365" s="83">
        <v>0</v>
      </c>
      <c r="G1365" s="84">
        <f>VLOOKUP(C1365,'[10]Resumen Peso'!$B$1:$D$65536,3,0)*$C$14</f>
        <v>10048.985684037118</v>
      </c>
      <c r="H1365" s="91"/>
      <c r="I1365" s="86"/>
      <c r="J1365" s="87">
        <f>+VLOOKUP(C1365,'[10]Resumen Peso'!$B$1:$D$65536,3,0)</f>
        <v>6239.3075819783035</v>
      </c>
      <c r="N1365" s="57"/>
      <c r="O1365" s="57"/>
      <c r="P1365" s="57"/>
      <c r="Q1365" s="57"/>
      <c r="R1365" s="57"/>
    </row>
    <row r="1366" spans="1:18" x14ac:dyDescent="0.2">
      <c r="A1366" s="78"/>
      <c r="B1366" s="79">
        <f t="shared" si="21"/>
        <v>1350</v>
      </c>
      <c r="C1366" s="80" t="s">
        <v>1393</v>
      </c>
      <c r="D1366" s="81" t="str">
        <f>+"Torre de ángulo menor tipo A"&amp;IF(MID(C1366,3,3)="220","C",IF(MID(C1366,3,3)="138","S",""))&amp;IF(MID(C1366,10,1)="D",2,1)&amp;" (30°)Tipo A"&amp;IF(MID(C1366,3,3)="220","C",IF(MID(C1366,3,3)="138","S",""))&amp;IF(MID(C1366,10,1)="D",2,1)&amp;RIGHT(C1366,2)</f>
        <v>Torre de ángulo menor tipo AC1 (30°)Tipo AC1-3</v>
      </c>
      <c r="E1366" s="82" t="s">
        <v>44</v>
      </c>
      <c r="F1366" s="83">
        <v>0</v>
      </c>
      <c r="G1366" s="84">
        <f>VLOOKUP(C1366,'[10]Resumen Peso'!$B$1:$D$65536,3,0)*$C$14</f>
        <v>11265.720165409737</v>
      </c>
      <c r="H1366" s="91"/>
      <c r="I1366" s="86"/>
      <c r="J1366" s="87">
        <f>+VLOOKUP(C1366,'[10]Resumen Peso'!$B$1:$D$65536,3,0)</f>
        <v>6994.7649896788544</v>
      </c>
      <c r="N1366" s="57"/>
      <c r="O1366" s="57"/>
      <c r="P1366" s="57"/>
      <c r="Q1366" s="57"/>
      <c r="R1366" s="57"/>
    </row>
    <row r="1367" spans="1:18" x14ac:dyDescent="0.2">
      <c r="A1367" s="78"/>
      <c r="B1367" s="79">
        <f t="shared" si="21"/>
        <v>1351</v>
      </c>
      <c r="C1367" s="80" t="s">
        <v>1394</v>
      </c>
      <c r="D1367" s="81" t="str">
        <f>+"Torre de ángulo menor tipo A"&amp;IF(MID(C1367,3,3)="220","C",IF(MID(C1367,3,3)="138","S",""))&amp;IF(MID(C1367,10,1)="D",2,1)&amp;" (30°)Tipo A"&amp;IF(MID(C1367,3,3)="220","C",IF(MID(C1367,3,3)="138","S",""))&amp;IF(MID(C1367,10,1)="D",2,1)&amp;RIGHT(C1367,2)</f>
        <v>Torre de ángulo menor tipo AC1 (30°)Tipo AC1±0</v>
      </c>
      <c r="E1367" s="82" t="s">
        <v>44</v>
      </c>
      <c r="F1367" s="83">
        <v>0</v>
      </c>
      <c r="G1367" s="84">
        <f>VLOOKUP(C1367,'[10]Resumen Peso'!$B$1:$D$65536,3,0)*$C$14</f>
        <v>12503.573990465857</v>
      </c>
      <c r="H1367" s="91"/>
      <c r="I1367" s="86"/>
      <c r="J1367" s="87">
        <f>+VLOOKUP(C1367,'[10]Resumen Peso'!$B$1:$D$65536,3,0)</f>
        <v>7763.3351716746438</v>
      </c>
      <c r="N1367" s="57"/>
      <c r="O1367" s="57"/>
      <c r="P1367" s="57"/>
      <c r="Q1367" s="57"/>
      <c r="R1367" s="57"/>
    </row>
    <row r="1368" spans="1:18" x14ac:dyDescent="0.2">
      <c r="A1368" s="78"/>
      <c r="B1368" s="79">
        <f t="shared" si="21"/>
        <v>1352</v>
      </c>
      <c r="C1368" s="80" t="s">
        <v>1395</v>
      </c>
      <c r="D1368" s="81" t="str">
        <f>+"Torre de ángulo menor tipo A"&amp;IF(MID(C1368,3,3)="220","C",IF(MID(C1368,3,3)="138","S",""))&amp;IF(MID(C1368,10,1)="D",2,1)&amp;" (30°)Tipo A"&amp;IF(MID(C1368,3,3)="220","C",IF(MID(C1368,3,3)="138","S",""))&amp;IF(MID(C1368,10,1)="D",2,1)&amp;RIGHT(C1368,2)</f>
        <v>Torre de ángulo menor tipo AC1 (30°)Tipo AC1+3</v>
      </c>
      <c r="E1368" s="82" t="s">
        <v>44</v>
      </c>
      <c r="F1368" s="83">
        <v>0</v>
      </c>
      <c r="G1368" s="84">
        <f>VLOOKUP(C1368,'[10]Resumen Peso'!$B$1:$D$65536,3,0)*$C$14</f>
        <v>13741.427815521978</v>
      </c>
      <c r="H1368" s="91"/>
      <c r="I1368" s="86"/>
      <c r="J1368" s="87">
        <f>+VLOOKUP(C1368,'[10]Resumen Peso'!$B$1:$D$65536,3,0)</f>
        <v>8531.9053536704341</v>
      </c>
      <c r="N1368" s="57"/>
      <c r="O1368" s="57"/>
      <c r="P1368" s="57"/>
      <c r="Q1368" s="57"/>
      <c r="R1368" s="57"/>
    </row>
    <row r="1369" spans="1:18" x14ac:dyDescent="0.2">
      <c r="A1369" s="78"/>
      <c r="B1369" s="79">
        <f t="shared" si="21"/>
        <v>1353</v>
      </c>
      <c r="C1369" s="80" t="s">
        <v>1396</v>
      </c>
      <c r="D1369" s="81" t="str">
        <f>+"Torre de ángulo mayor tipo B"&amp;IF(MID(C1369,3,3)="220","C",IF(MID(C1369,3,3)="138","S",""))&amp;IF(MID(C1369,10,1)="D",2,1)&amp;" (65°)Tipo B"&amp;IF(MID(C1369,3,3)="220","C",IF(MID(C1369,3,3)="138","S",""))&amp;IF(MID(C1369,10,1)="D",2,1)&amp;RIGHT(C1369,2)</f>
        <v>Torre de ángulo mayor tipo BC1 (65°)Tipo BC1-3</v>
      </c>
      <c r="E1369" s="82" t="s">
        <v>44</v>
      </c>
      <c r="F1369" s="83">
        <v>0</v>
      </c>
      <c r="G1369" s="84">
        <f>VLOOKUP(C1369,'[10]Resumen Peso'!$B$1:$D$65536,3,0)*$C$14</f>
        <v>15202.995586415511</v>
      </c>
      <c r="H1369" s="91"/>
      <c r="I1369" s="86"/>
      <c r="J1369" s="87">
        <f>+VLOOKUP(C1369,'[10]Resumen Peso'!$B$1:$D$65536,3,0)</f>
        <v>9439.3771285578259</v>
      </c>
      <c r="N1369" s="57"/>
      <c r="O1369" s="57"/>
      <c r="P1369" s="57"/>
      <c r="Q1369" s="57"/>
      <c r="R1369" s="57"/>
    </row>
    <row r="1370" spans="1:18" x14ac:dyDescent="0.2">
      <c r="A1370" s="78"/>
      <c r="B1370" s="79">
        <f t="shared" si="21"/>
        <v>1354</v>
      </c>
      <c r="C1370" s="80" t="s">
        <v>1397</v>
      </c>
      <c r="D1370" s="81" t="str">
        <f>+"Torre de ángulo mayor tipo B"&amp;IF(MID(C1370,3,3)="220","C",IF(MID(C1370,3,3)="138","S",""))&amp;IF(MID(C1370,10,1)="D",2,1)&amp;" (65°)Tipo B"&amp;IF(MID(C1370,3,3)="220","C",IF(MID(C1370,3,3)="138","S",""))&amp;IF(MID(C1370,10,1)="D",2,1)&amp;RIGHT(C1370,2)</f>
        <v>Torre de ángulo mayor tipo BC1 (65°)Tipo BC1±0</v>
      </c>
      <c r="E1370" s="82" t="s">
        <v>44</v>
      </c>
      <c r="F1370" s="83">
        <v>0</v>
      </c>
      <c r="G1370" s="84">
        <f>VLOOKUP(C1370,'[10]Resumen Peso'!$B$1:$D$65536,3,0)*$C$14</f>
        <v>16929.839183090771</v>
      </c>
      <c r="H1370" s="91"/>
      <c r="I1370" s="86"/>
      <c r="J1370" s="87">
        <f>+VLOOKUP(C1370,'[10]Resumen Peso'!$B$1:$D$65536,3,0)</f>
        <v>10511.555822447468</v>
      </c>
      <c r="N1370" s="57"/>
      <c r="O1370" s="57"/>
      <c r="P1370" s="57"/>
      <c r="Q1370" s="57"/>
      <c r="R1370" s="57"/>
    </row>
    <row r="1371" spans="1:18" x14ac:dyDescent="0.2">
      <c r="A1371" s="78"/>
      <c r="B1371" s="79">
        <f t="shared" si="21"/>
        <v>1355</v>
      </c>
      <c r="C1371" s="80" t="s">
        <v>1398</v>
      </c>
      <c r="D1371" s="81" t="str">
        <f>+"Torre de ángulo mayor tipo B"&amp;IF(MID(C1371,3,3)="220","C",IF(MID(C1371,3,3)="138","S",""))&amp;IF(MID(C1371,10,1)="D",2,1)&amp;" (65°)Tipo B"&amp;IF(MID(C1371,3,3)="220","C",IF(MID(C1371,3,3)="138","S",""))&amp;IF(MID(C1371,10,1)="D",2,1)&amp;RIGHT(C1371,2)</f>
        <v>Torre de ángulo mayor tipo BC1 (65°)Tipo BC1+3</v>
      </c>
      <c r="E1371" s="82" t="s">
        <v>44</v>
      </c>
      <c r="F1371" s="83">
        <v>0</v>
      </c>
      <c r="G1371" s="84">
        <f>VLOOKUP(C1371,'[10]Resumen Peso'!$B$1:$D$65536,3,0)*$C$14</f>
        <v>18961.419885061667</v>
      </c>
      <c r="H1371" s="91"/>
      <c r="I1371" s="86"/>
      <c r="J1371" s="87">
        <f>+VLOOKUP(C1371,'[10]Resumen Peso'!$B$1:$D$65536,3,0)</f>
        <v>11772.942521141165</v>
      </c>
      <c r="N1371" s="57"/>
      <c r="O1371" s="57"/>
      <c r="P1371" s="57"/>
      <c r="Q1371" s="57"/>
      <c r="R1371" s="57"/>
    </row>
    <row r="1372" spans="1:18" x14ac:dyDescent="0.2">
      <c r="A1372" s="78"/>
      <c r="B1372" s="79">
        <f t="shared" si="21"/>
        <v>1356</v>
      </c>
      <c r="C1372" s="80" t="s">
        <v>1399</v>
      </c>
      <c r="D1372" s="81" t="str">
        <f>+"Torre de anclaje, retención intermedia y terminal (15°) Tipo R"&amp;IF(MID(C1372,3,3)="220","C",IF(MID(C1372,3,3)="138","S",""))&amp;IF(MID(C1372,10,1)="D",2,1)&amp;RIGHT(C1372,2)</f>
        <v>Torre de anclaje, retención intermedia y terminal (15°) Tipo RC1-3</v>
      </c>
      <c r="E1372" s="82" t="s">
        <v>44</v>
      </c>
      <c r="F1372" s="83">
        <v>0</v>
      </c>
      <c r="G1372" s="84">
        <f>VLOOKUP(C1372,'[10]Resumen Peso'!$B$1:$D$65536,3,0)*$C$14</f>
        <v>19574.838748182588</v>
      </c>
      <c r="H1372" s="91"/>
      <c r="I1372" s="86"/>
      <c r="J1372" s="87">
        <f>+VLOOKUP(C1372,'[10]Resumen Peso'!$B$1:$D$65536,3,0)</f>
        <v>12153.807723255903</v>
      </c>
      <c r="N1372" s="57"/>
      <c r="O1372" s="57"/>
      <c r="P1372" s="57"/>
      <c r="Q1372" s="57"/>
      <c r="R1372" s="57"/>
    </row>
    <row r="1373" spans="1:18" x14ac:dyDescent="0.2">
      <c r="A1373" s="78"/>
      <c r="B1373" s="79">
        <f t="shared" si="21"/>
        <v>1357</v>
      </c>
      <c r="C1373" s="80" t="s">
        <v>1400</v>
      </c>
      <c r="D1373" s="81" t="str">
        <f>+"Torre de anclaje, retención intermedia y terminal (15°) Tipo R"&amp;IF(MID(C1373,3,3)="220","C",IF(MID(C1373,3,3)="138","S",""))&amp;IF(MID(C1373,10,1)="D",2,1)&amp;RIGHT(C1373,2)</f>
        <v>Torre de anclaje, retención intermedia y terminal (15°) Tipo RC1±0</v>
      </c>
      <c r="E1373" s="82" t="s">
        <v>44</v>
      </c>
      <c r="F1373" s="83">
        <v>0</v>
      </c>
      <c r="G1373" s="84">
        <f>VLOOKUP(C1373,'[10]Resumen Peso'!$B$1:$D$65536,3,0)*$C$14</f>
        <v>21822.562707004003</v>
      </c>
      <c r="H1373" s="91"/>
      <c r="I1373" s="86"/>
      <c r="J1373" s="87">
        <f>+VLOOKUP(C1373,'[10]Resumen Peso'!$B$1:$D$65536,3,0)</f>
        <v>13549.395455134785</v>
      </c>
      <c r="N1373" s="57"/>
      <c r="O1373" s="57"/>
      <c r="P1373" s="57"/>
      <c r="Q1373" s="57"/>
      <c r="R1373" s="57"/>
    </row>
    <row r="1374" spans="1:18" x14ac:dyDescent="0.2">
      <c r="A1374" s="78"/>
      <c r="B1374" s="79">
        <f t="shared" si="21"/>
        <v>1358</v>
      </c>
      <c r="C1374" s="80" t="s">
        <v>1401</v>
      </c>
      <c r="D1374" s="81" t="str">
        <f>+"Torre de anclaje, retención intermedia y terminal (15°) Tipo R"&amp;IF(MID(C1374,3,3)="220","C",IF(MID(C1374,3,3)="138","S",""))&amp;IF(MID(C1374,10,1)="D",2,1)&amp;RIGHT(C1374,2)</f>
        <v>Torre de anclaje, retención intermedia y terminal (15°) Tipo RC1+3</v>
      </c>
      <c r="E1374" s="82" t="s">
        <v>44</v>
      </c>
      <c r="F1374" s="83">
        <v>0</v>
      </c>
      <c r="G1374" s="84">
        <f>VLOOKUP(C1374,'[10]Resumen Peso'!$B$1:$D$65536,3,0)*$C$14</f>
        <v>24070.286665825413</v>
      </c>
      <c r="H1374" s="91"/>
      <c r="I1374" s="86"/>
      <c r="J1374" s="87">
        <f>+VLOOKUP(C1374,'[10]Resumen Peso'!$B$1:$D$65536,3,0)</f>
        <v>14944.983187013668</v>
      </c>
      <c r="N1374" s="57"/>
      <c r="O1374" s="57"/>
      <c r="P1374" s="57"/>
      <c r="Q1374" s="57"/>
      <c r="R1374" s="57"/>
    </row>
    <row r="1375" spans="1:18" x14ac:dyDescent="0.2">
      <c r="A1375" s="78"/>
      <c r="B1375" s="79">
        <f t="shared" si="21"/>
        <v>1359</v>
      </c>
      <c r="C1375" s="80" t="s">
        <v>1402</v>
      </c>
      <c r="D1375" s="81" t="str">
        <f>+"Torre de suspensión tipo S"&amp;IF(MID(C1375,3,3)="220","C",IF(MID(C1375,3,3)="138","S",""))&amp;IF(MID(C1375,10,1)="D",2,1)&amp;" (5°)Tipo S"&amp;IF(MID(C1375,3,3)="220","C",IF(MID(C1375,3,3)="138","S",""))&amp;IF(MID(C1375,10,1)="D",2,1)&amp;RIGHT(C1375,2)</f>
        <v>Torre de suspensión tipo SC1 (5°)Tipo SC1-6</v>
      </c>
      <c r="E1375" s="82" t="s">
        <v>44</v>
      </c>
      <c r="F1375" s="83">
        <v>0</v>
      </c>
      <c r="G1375" s="84">
        <f>VLOOKUP(C1375,'[10]Resumen Peso'!$B$1:$D$65536,3,0)*$C$14</f>
        <v>6681.4231841578148</v>
      </c>
      <c r="H1375" s="91"/>
      <c r="I1375" s="86"/>
      <c r="J1375" s="87">
        <f>+VLOOKUP(C1375,'[10]Resumen Peso'!$B$1:$D$65536,3,0)</f>
        <v>4148.4240939403744</v>
      </c>
      <c r="N1375" s="57"/>
      <c r="O1375" s="57"/>
      <c r="P1375" s="57"/>
      <c r="Q1375" s="57"/>
      <c r="R1375" s="57"/>
    </row>
    <row r="1376" spans="1:18" x14ac:dyDescent="0.2">
      <c r="A1376" s="78"/>
      <c r="B1376" s="79">
        <f t="shared" si="21"/>
        <v>1360</v>
      </c>
      <c r="C1376" s="80" t="s">
        <v>1403</v>
      </c>
      <c r="D1376" s="81" t="str">
        <f>+"Torre de suspensión tipo S"&amp;IF(MID(C1376,3,3)="220","C",IF(MID(C1376,3,3)="138","S",""))&amp;IF(MID(C1376,10,1)="D",2,1)&amp;" (5°)Tipo S"&amp;IF(MID(C1376,3,3)="220","C",IF(MID(C1376,3,3)="138","S",""))&amp;IF(MID(C1376,10,1)="D",2,1)&amp;RIGHT(C1376,2)</f>
        <v>Torre de suspensión tipo SC1 (5°)Tipo SC1-3</v>
      </c>
      <c r="E1376" s="82" t="s">
        <v>44</v>
      </c>
      <c r="F1376" s="83">
        <v>0</v>
      </c>
      <c r="G1376" s="84">
        <f>VLOOKUP(C1376,'[10]Resumen Peso'!$B$1:$D$65536,3,0)*$C$14</f>
        <v>7644.5112107030864</v>
      </c>
      <c r="H1376" s="91"/>
      <c r="I1376" s="86"/>
      <c r="J1376" s="87">
        <f>+VLOOKUP(C1376,'[10]Resumen Peso'!$B$1:$D$65536,3,0)</f>
        <v>4746.3951345083569</v>
      </c>
      <c r="N1376" s="57"/>
      <c r="O1376" s="57"/>
      <c r="P1376" s="57"/>
      <c r="Q1376" s="57"/>
      <c r="R1376" s="57"/>
    </row>
    <row r="1377" spans="1:18" x14ac:dyDescent="0.2">
      <c r="A1377" s="78"/>
      <c r="B1377" s="79">
        <f t="shared" si="21"/>
        <v>1361</v>
      </c>
      <c r="C1377" s="80" t="s">
        <v>1404</v>
      </c>
      <c r="D1377" s="81" t="str">
        <f>+"Torre de suspensión tipo S"&amp;IF(MID(C1377,3,3)="220","C",IF(MID(C1377,3,3)="138","S",""))&amp;IF(MID(C1377,10,1)="D",2,1)&amp;" (5°)Tipo S"&amp;IF(MID(C1377,3,3)="220","C",IF(MID(C1377,3,3)="138","S",""))&amp;IF(MID(C1377,10,1)="D",2,1)&amp;RIGHT(C1377,2)</f>
        <v>Torre de suspensión tipo SC1 (5°)Tipo SC1±0</v>
      </c>
      <c r="E1377" s="82" t="s">
        <v>44</v>
      </c>
      <c r="F1377" s="83">
        <v>0</v>
      </c>
      <c r="G1377" s="84">
        <f>VLOOKUP(C1377,'[10]Resumen Peso'!$B$1:$D$65536,3,0)*$C$14</f>
        <v>8599.0002370113452</v>
      </c>
      <c r="H1377" s="91"/>
      <c r="I1377" s="86"/>
      <c r="J1377" s="87">
        <f>+VLOOKUP(C1377,'[10]Resumen Peso'!$B$1:$D$65536,3,0)</f>
        <v>5339.0271479284102</v>
      </c>
      <c r="N1377" s="57"/>
      <c r="O1377" s="57"/>
      <c r="P1377" s="57"/>
      <c r="Q1377" s="57"/>
      <c r="R1377" s="57"/>
    </row>
    <row r="1378" spans="1:18" x14ac:dyDescent="0.2">
      <c r="A1378" s="78"/>
      <c r="B1378" s="79">
        <f t="shared" si="21"/>
        <v>1362</v>
      </c>
      <c r="C1378" s="80" t="s">
        <v>1405</v>
      </c>
      <c r="D1378" s="81" t="str">
        <f>+"Torre de suspensión tipo S"&amp;IF(MID(C1378,3,3)="220","C",IF(MID(C1378,3,3)="138","S",""))&amp;IF(MID(C1378,10,1)="D",2,1)&amp;" (5°)Tipo S"&amp;IF(MID(C1378,3,3)="220","C",IF(MID(C1378,3,3)="138","S",""))&amp;IF(MID(C1378,10,1)="D",2,1)&amp;RIGHT(C1378,2)</f>
        <v>Torre de suspensión tipo SC1 (5°)Tipo SC1+3</v>
      </c>
      <c r="E1378" s="82" t="s">
        <v>44</v>
      </c>
      <c r="F1378" s="83">
        <v>0</v>
      </c>
      <c r="G1378" s="84">
        <f>VLOOKUP(C1378,'[10]Resumen Peso'!$B$1:$D$65536,3,0)*$C$14</f>
        <v>9544.8902630825942</v>
      </c>
      <c r="H1378" s="91"/>
      <c r="I1378" s="86"/>
      <c r="J1378" s="87">
        <f>+VLOOKUP(C1378,'[10]Resumen Peso'!$B$1:$D$65536,3,0)</f>
        <v>5926.3201342005359</v>
      </c>
      <c r="N1378" s="57"/>
      <c r="O1378" s="57"/>
      <c r="P1378" s="57"/>
      <c r="Q1378" s="57"/>
      <c r="R1378" s="57"/>
    </row>
    <row r="1379" spans="1:18" x14ac:dyDescent="0.2">
      <c r="A1379" s="78"/>
      <c r="B1379" s="79">
        <f t="shared" si="21"/>
        <v>1363</v>
      </c>
      <c r="C1379" s="80" t="s">
        <v>1406</v>
      </c>
      <c r="D1379" s="81" t="str">
        <f>+"Torre de suspensión tipo S"&amp;IF(MID(C1379,3,3)="220","C",IF(MID(C1379,3,3)="138","S",""))&amp;IF(MID(C1379,10,1)="D",2,1)&amp;" (5°)Tipo S"&amp;IF(MID(C1379,3,3)="220","C",IF(MID(C1379,3,3)="138","S",""))&amp;IF(MID(C1379,10,1)="D",2,1)&amp;RIGHT(C1379,2)</f>
        <v>Torre de suspensión tipo SC1 (5°)Tipo SC1+6</v>
      </c>
      <c r="E1379" s="82" t="s">
        <v>44</v>
      </c>
      <c r="F1379" s="83">
        <v>0</v>
      </c>
      <c r="G1379" s="84">
        <f>VLOOKUP(C1379,'[10]Resumen Peso'!$B$1:$D$65536,3,0)*$C$14</f>
        <v>10490.780289153839</v>
      </c>
      <c r="H1379" s="91"/>
      <c r="I1379" s="86"/>
      <c r="J1379" s="87">
        <f>+VLOOKUP(C1379,'[10]Resumen Peso'!$B$1:$D$65536,3,0)</f>
        <v>6513.6131204726598</v>
      </c>
      <c r="N1379" s="57"/>
      <c r="O1379" s="57"/>
      <c r="P1379" s="57"/>
      <c r="Q1379" s="57"/>
      <c r="R1379" s="57"/>
    </row>
    <row r="1380" spans="1:18" x14ac:dyDescent="0.2">
      <c r="A1380" s="78"/>
      <c r="B1380" s="79">
        <f t="shared" si="21"/>
        <v>1364</v>
      </c>
      <c r="C1380" s="80" t="s">
        <v>1407</v>
      </c>
      <c r="D1380" s="81" t="str">
        <f>+"Torre de ángulo menor tipo A"&amp;IF(MID(C1380,3,3)="220","C",IF(MID(C1380,3,3)="138","S",""))&amp;IF(MID(C1380,10,1)="D",2,1)&amp;" (30°)Tipo A"&amp;IF(MID(C1380,3,3)="220","C",IF(MID(C1380,3,3)="138","S",""))&amp;IF(MID(C1380,10,1)="D",2,1)&amp;RIGHT(C1380,2)</f>
        <v>Torre de ángulo menor tipo AC1 (30°)Tipo AC1-3</v>
      </c>
      <c r="E1380" s="82" t="s">
        <v>44</v>
      </c>
      <c r="F1380" s="83">
        <v>0</v>
      </c>
      <c r="G1380" s="84">
        <f>VLOOKUP(C1380,'[10]Resumen Peso'!$B$1:$D$65536,3,0)*$C$14</f>
        <v>11761.007406164683</v>
      </c>
      <c r="H1380" s="91"/>
      <c r="I1380" s="86"/>
      <c r="J1380" s="87">
        <f>+VLOOKUP(C1380,'[10]Resumen Peso'!$B$1:$D$65536,3,0)</f>
        <v>7302.2835327103494</v>
      </c>
      <c r="N1380" s="57"/>
      <c r="O1380" s="57"/>
      <c r="P1380" s="57"/>
      <c r="Q1380" s="57"/>
      <c r="R1380" s="57"/>
    </row>
    <row r="1381" spans="1:18" x14ac:dyDescent="0.2">
      <c r="A1381" s="78"/>
      <c r="B1381" s="79">
        <f t="shared" si="21"/>
        <v>1365</v>
      </c>
      <c r="C1381" s="80" t="s">
        <v>1408</v>
      </c>
      <c r="D1381" s="81" t="str">
        <f>+"Torre de ángulo menor tipo A"&amp;IF(MID(C1381,3,3)="220","C",IF(MID(C1381,3,3)="138","S",""))&amp;IF(MID(C1381,10,1)="D",2,1)&amp;" (30°)Tipo A"&amp;IF(MID(C1381,3,3)="220","C",IF(MID(C1381,3,3)="138","S",""))&amp;IF(MID(C1381,10,1)="D",2,1)&amp;RIGHT(C1381,2)</f>
        <v>Torre de ángulo menor tipo AC1 (30°)Tipo AC1±0</v>
      </c>
      <c r="E1381" s="82" t="s">
        <v>44</v>
      </c>
      <c r="F1381" s="83">
        <v>0</v>
      </c>
      <c r="G1381" s="84">
        <f>VLOOKUP(C1381,'[10]Resumen Peso'!$B$1:$D$65536,3,0)*$C$14</f>
        <v>13053.282359783223</v>
      </c>
      <c r="H1381" s="91"/>
      <c r="I1381" s="86"/>
      <c r="J1381" s="87">
        <f>+VLOOKUP(C1381,'[10]Resumen Peso'!$B$1:$D$65536,3,0)</f>
        <v>8104.6432105553267</v>
      </c>
      <c r="N1381" s="57"/>
      <c r="O1381" s="57"/>
      <c r="P1381" s="57"/>
      <c r="Q1381" s="57"/>
      <c r="R1381" s="57"/>
    </row>
    <row r="1382" spans="1:18" x14ac:dyDescent="0.2">
      <c r="A1382" s="78"/>
      <c r="B1382" s="79">
        <f t="shared" si="21"/>
        <v>1366</v>
      </c>
      <c r="C1382" s="80" t="s">
        <v>1409</v>
      </c>
      <c r="D1382" s="81" t="str">
        <f>+"Torre de ángulo menor tipo A"&amp;IF(MID(C1382,3,3)="220","C",IF(MID(C1382,3,3)="138","S",""))&amp;IF(MID(C1382,10,1)="D",2,1)&amp;" (30°)Tipo A"&amp;IF(MID(C1382,3,3)="220","C",IF(MID(C1382,3,3)="138","S",""))&amp;IF(MID(C1382,10,1)="D",2,1)&amp;RIGHT(C1382,2)</f>
        <v>Torre de ángulo menor tipo AC1 (30°)Tipo AC1+3</v>
      </c>
      <c r="E1382" s="82" t="s">
        <v>44</v>
      </c>
      <c r="F1382" s="83">
        <v>0</v>
      </c>
      <c r="G1382" s="84">
        <f>VLOOKUP(C1382,'[10]Resumen Peso'!$B$1:$D$65536,3,0)*$C$14</f>
        <v>14345.557313401761</v>
      </c>
      <c r="H1382" s="91"/>
      <c r="I1382" s="86"/>
      <c r="J1382" s="87">
        <f>+VLOOKUP(C1382,'[10]Resumen Peso'!$B$1:$D$65536,3,0)</f>
        <v>8907.0028884003041</v>
      </c>
      <c r="N1382" s="57"/>
      <c r="O1382" s="57"/>
      <c r="P1382" s="57"/>
      <c r="Q1382" s="57"/>
      <c r="R1382" s="57"/>
    </row>
    <row r="1383" spans="1:18" x14ac:dyDescent="0.2">
      <c r="A1383" s="78"/>
      <c r="B1383" s="79">
        <f t="shared" si="21"/>
        <v>1367</v>
      </c>
      <c r="C1383" s="80" t="s">
        <v>1410</v>
      </c>
      <c r="D1383" s="81" t="str">
        <f>+"Torre de ángulo mayor tipo B"&amp;IF(MID(C1383,3,3)="220","C",IF(MID(C1383,3,3)="138","S",""))&amp;IF(MID(C1383,10,1)="D",2,1)&amp;" (65°)Tipo B"&amp;IF(MID(C1383,3,3)="220","C",IF(MID(C1383,3,3)="138","S",""))&amp;IF(MID(C1383,10,1)="D",2,1)&amp;RIGHT(C1383,2)</f>
        <v>Torre de ángulo mayor tipo BC1 (65°)Tipo BC1-3</v>
      </c>
      <c r="E1383" s="82" t="s">
        <v>44</v>
      </c>
      <c r="F1383" s="83">
        <v>0</v>
      </c>
      <c r="G1383" s="84">
        <f>VLOOKUP(C1383,'[10]Resumen Peso'!$B$1:$D$65536,3,0)*$C$14</f>
        <v>15871.381595001543</v>
      </c>
      <c r="H1383" s="91"/>
      <c r="I1383" s="86"/>
      <c r="J1383" s="87">
        <f>+VLOOKUP(C1383,'[10]Resumen Peso'!$B$1:$D$65536,3,0)</f>
        <v>9854.3708425685381</v>
      </c>
      <c r="N1383" s="57"/>
      <c r="O1383" s="57"/>
      <c r="P1383" s="57"/>
      <c r="Q1383" s="57"/>
      <c r="R1383" s="57"/>
    </row>
    <row r="1384" spans="1:18" x14ac:dyDescent="0.2">
      <c r="A1384" s="78"/>
      <c r="B1384" s="79">
        <f t="shared" si="21"/>
        <v>1368</v>
      </c>
      <c r="C1384" s="80" t="s">
        <v>1411</v>
      </c>
      <c r="D1384" s="81" t="str">
        <f>+"Torre de ángulo mayor tipo B"&amp;IF(MID(C1384,3,3)="220","C",IF(MID(C1384,3,3)="138","S",""))&amp;IF(MID(C1384,10,1)="D",2,1)&amp;" (65°)Tipo B"&amp;IF(MID(C1384,3,3)="220","C",IF(MID(C1384,3,3)="138","S",""))&amp;IF(MID(C1384,10,1)="D",2,1)&amp;RIGHT(C1384,2)</f>
        <v>Torre de ángulo mayor tipo BC1 (65°)Tipo BC1±0</v>
      </c>
      <c r="E1384" s="82" t="s">
        <v>44</v>
      </c>
      <c r="F1384" s="83">
        <v>0</v>
      </c>
      <c r="G1384" s="84">
        <f>VLOOKUP(C1384,'[10]Resumen Peso'!$B$1:$D$65536,3,0)*$C$14</f>
        <v>17674.144315146485</v>
      </c>
      <c r="H1384" s="91"/>
      <c r="I1384" s="86"/>
      <c r="J1384" s="87">
        <f>+VLOOKUP(C1384,'[10]Resumen Peso'!$B$1:$D$65536,3,0)</f>
        <v>10973.686907091913</v>
      </c>
      <c r="N1384" s="57"/>
      <c r="O1384" s="57"/>
      <c r="P1384" s="57"/>
      <c r="Q1384" s="57"/>
      <c r="R1384" s="57"/>
    </row>
    <row r="1385" spans="1:18" x14ac:dyDescent="0.2">
      <c r="A1385" s="78"/>
      <c r="B1385" s="79">
        <f t="shared" si="21"/>
        <v>1369</v>
      </c>
      <c r="C1385" s="80" t="s">
        <v>1412</v>
      </c>
      <c r="D1385" s="81" t="str">
        <f>+"Torre de ángulo mayor tipo B"&amp;IF(MID(C1385,3,3)="220","C",IF(MID(C1385,3,3)="138","S",""))&amp;IF(MID(C1385,10,1)="D",2,1)&amp;" (65°)Tipo B"&amp;IF(MID(C1385,3,3)="220","C",IF(MID(C1385,3,3)="138","S",""))&amp;IF(MID(C1385,10,1)="D",2,1)&amp;RIGHT(C1385,2)</f>
        <v>Torre de ángulo mayor tipo BC1 (65°)Tipo BC1+3</v>
      </c>
      <c r="E1385" s="82" t="s">
        <v>44</v>
      </c>
      <c r="F1385" s="83">
        <v>0</v>
      </c>
      <c r="G1385" s="84">
        <f>VLOOKUP(C1385,'[10]Resumen Peso'!$B$1:$D$65536,3,0)*$C$14</f>
        <v>19795.041632964065</v>
      </c>
      <c r="H1385" s="91"/>
      <c r="I1385" s="86"/>
      <c r="J1385" s="87">
        <f>+VLOOKUP(C1385,'[10]Resumen Peso'!$B$1:$D$65536,3,0)</f>
        <v>12290.529335942943</v>
      </c>
      <c r="N1385" s="57"/>
      <c r="O1385" s="57"/>
      <c r="P1385" s="57"/>
      <c r="Q1385" s="57"/>
      <c r="R1385" s="57"/>
    </row>
    <row r="1386" spans="1:18" x14ac:dyDescent="0.2">
      <c r="A1386" s="78"/>
      <c r="B1386" s="79">
        <f t="shared" si="21"/>
        <v>1370</v>
      </c>
      <c r="C1386" s="80" t="s">
        <v>1413</v>
      </c>
      <c r="D1386" s="81" t="str">
        <f>+"Torre de anclaje, retención intermedia y terminal (15°) Tipo R"&amp;IF(MID(C1386,3,3)="220","C",IF(MID(C1386,3,3)="138","S",""))&amp;IF(MID(C1386,10,1)="D",2,1)&amp;RIGHT(C1386,2)</f>
        <v>Torre de anclaje, retención intermedia y terminal (15°) Tipo RC1-3</v>
      </c>
      <c r="E1386" s="82" t="s">
        <v>44</v>
      </c>
      <c r="F1386" s="83">
        <v>0</v>
      </c>
      <c r="G1386" s="84">
        <f>VLOOKUP(C1386,'[10]Resumen Peso'!$B$1:$D$65536,3,0)*$C$14</f>
        <v>20435.42890393476</v>
      </c>
      <c r="H1386" s="91"/>
      <c r="I1386" s="86"/>
      <c r="J1386" s="87">
        <f>+VLOOKUP(C1386,'[10]Resumen Peso'!$B$1:$D$65536,3,0)</f>
        <v>12688.138933647602</v>
      </c>
      <c r="N1386" s="57"/>
      <c r="O1386" s="57"/>
      <c r="P1386" s="57"/>
      <c r="Q1386" s="57"/>
      <c r="R1386" s="57"/>
    </row>
    <row r="1387" spans="1:18" x14ac:dyDescent="0.2">
      <c r="A1387" s="78"/>
      <c r="B1387" s="79">
        <f t="shared" si="21"/>
        <v>1371</v>
      </c>
      <c r="C1387" s="80" t="s">
        <v>1414</v>
      </c>
      <c r="D1387" s="81" t="str">
        <f>+"Torre de anclaje, retención intermedia y terminal (15°) Tipo R"&amp;IF(MID(C1387,3,3)="220","C",IF(MID(C1387,3,3)="138","S",""))&amp;IF(MID(C1387,10,1)="D",2,1)&amp;RIGHT(C1387,2)</f>
        <v>Torre de anclaje, retención intermedia y terminal (15°) Tipo RC1±0</v>
      </c>
      <c r="E1387" s="82" t="s">
        <v>44</v>
      </c>
      <c r="F1387" s="83">
        <v>0</v>
      </c>
      <c r="G1387" s="84">
        <f>VLOOKUP(C1387,'[10]Resumen Peso'!$B$1:$D$65536,3,0)*$C$14</f>
        <v>22781.972022223814</v>
      </c>
      <c r="H1387" s="91"/>
      <c r="I1387" s="86"/>
      <c r="J1387" s="87">
        <f>+VLOOKUP(C1387,'[10]Resumen Peso'!$B$1:$D$65536,3,0)</f>
        <v>14145.082423241474</v>
      </c>
      <c r="N1387" s="57"/>
      <c r="O1387" s="57"/>
      <c r="P1387" s="57"/>
      <c r="Q1387" s="57"/>
      <c r="R1387" s="57"/>
    </row>
    <row r="1388" spans="1:18" x14ac:dyDescent="0.2">
      <c r="A1388" s="78"/>
      <c r="B1388" s="79">
        <f t="shared" si="21"/>
        <v>1372</v>
      </c>
      <c r="C1388" s="80" t="s">
        <v>1415</v>
      </c>
      <c r="D1388" s="81" t="str">
        <f>+"Torre de anclaje, retención intermedia y terminal (15°) Tipo R"&amp;IF(MID(C1388,3,3)="220","C",IF(MID(C1388,3,3)="138","S",""))&amp;IF(MID(C1388,10,1)="D",2,1)&amp;RIGHT(C1388,2)</f>
        <v>Torre de anclaje, retención intermedia y terminal (15°) Tipo RC1+3</v>
      </c>
      <c r="E1388" s="82" t="s">
        <v>44</v>
      </c>
      <c r="F1388" s="83">
        <v>0</v>
      </c>
      <c r="G1388" s="84">
        <f>VLOOKUP(C1388,'[10]Resumen Peso'!$B$1:$D$65536,3,0)*$C$14</f>
        <v>25128.515140512867</v>
      </c>
      <c r="H1388" s="91"/>
      <c r="I1388" s="86"/>
      <c r="J1388" s="87">
        <f>+VLOOKUP(C1388,'[10]Resumen Peso'!$B$1:$D$65536,3,0)</f>
        <v>15602.025912835346</v>
      </c>
      <c r="N1388" s="57"/>
      <c r="O1388" s="57"/>
      <c r="P1388" s="57"/>
      <c r="Q1388" s="57"/>
      <c r="R1388" s="57"/>
    </row>
    <row r="1389" spans="1:18" x14ac:dyDescent="0.2">
      <c r="A1389" s="78"/>
      <c r="B1389" s="79">
        <f t="shared" si="21"/>
        <v>1373</v>
      </c>
      <c r="C1389" s="80" t="s">
        <v>1416</v>
      </c>
      <c r="D1389" s="81" t="str">
        <f>+"Torre de suspensión tipo S"&amp;IF(MID(C1389,3,3)="220","C",IF(MID(C1389,3,3)="138","S",""))&amp;IF(MID(C1389,10,1)="D",2,1)&amp;" (5°)Tipo S"&amp;IF(MID(C1389,3,3)="220","C",IF(MID(C1389,3,3)="138","S",""))&amp;IF(MID(C1389,10,1)="D",2,1)&amp;RIGHT(C1389,2)</f>
        <v>Torre de suspensión tipo SC1 (5°)Tipo SC1-6</v>
      </c>
      <c r="E1389" s="82" t="s">
        <v>44</v>
      </c>
      <c r="F1389" s="83">
        <v>0</v>
      </c>
      <c r="G1389" s="84">
        <f>VLOOKUP(C1389,'[10]Resumen Peso'!$B$1:$D$65536,3,0)*$C$14</f>
        <v>6277.0338343265466</v>
      </c>
      <c r="H1389" s="91"/>
      <c r="I1389" s="86"/>
      <c r="J1389" s="87">
        <f>+VLOOKUP(C1389,'[10]Resumen Peso'!$B$1:$D$65536,3,0)</f>
        <v>3897.3430778253364</v>
      </c>
      <c r="N1389" s="57"/>
      <c r="O1389" s="57"/>
      <c r="P1389" s="57"/>
      <c r="Q1389" s="57"/>
      <c r="R1389" s="57"/>
    </row>
    <row r="1390" spans="1:18" x14ac:dyDescent="0.2">
      <c r="A1390" s="78"/>
      <c r="B1390" s="79">
        <f t="shared" si="21"/>
        <v>1374</v>
      </c>
      <c r="C1390" s="80" t="s">
        <v>1417</v>
      </c>
      <c r="D1390" s="81" t="str">
        <f>+"Torre de suspensión tipo S"&amp;IF(MID(C1390,3,3)="220","C",IF(MID(C1390,3,3)="138","S",""))&amp;IF(MID(C1390,10,1)="D",2,1)&amp;" (5°)Tipo S"&amp;IF(MID(C1390,3,3)="220","C",IF(MID(C1390,3,3)="138","S",""))&amp;IF(MID(C1390,10,1)="D",2,1)&amp;RIGHT(C1390,2)</f>
        <v>Torre de suspensión tipo SC1 (5°)Tipo SC1-3</v>
      </c>
      <c r="E1390" s="82" t="s">
        <v>44</v>
      </c>
      <c r="F1390" s="83">
        <v>0</v>
      </c>
      <c r="G1390" s="84">
        <f>VLOOKUP(C1390,'[10]Resumen Peso'!$B$1:$D$65536,3,0)*$C$14</f>
        <v>7181.8315041393826</v>
      </c>
      <c r="H1390" s="91"/>
      <c r="I1390" s="86"/>
      <c r="J1390" s="87">
        <f>+VLOOKUP(C1390,'[10]Resumen Peso'!$B$1:$D$65536,3,0)</f>
        <v>4459.1222602145745</v>
      </c>
      <c r="N1390" s="57"/>
      <c r="O1390" s="57"/>
      <c r="P1390" s="57"/>
      <c r="Q1390" s="57"/>
      <c r="R1390" s="57"/>
    </row>
    <row r="1391" spans="1:18" x14ac:dyDescent="0.2">
      <c r="A1391" s="78"/>
      <c r="B1391" s="79">
        <f t="shared" si="21"/>
        <v>1375</v>
      </c>
      <c r="C1391" s="80" t="s">
        <v>1418</v>
      </c>
      <c r="D1391" s="81" t="str">
        <f>+"Torre de suspensión tipo S"&amp;IF(MID(C1391,3,3)="220","C",IF(MID(C1391,3,3)="138","S",""))&amp;IF(MID(C1391,10,1)="D",2,1)&amp;" (5°)Tipo S"&amp;IF(MID(C1391,3,3)="220","C",IF(MID(C1391,3,3)="138","S",""))&amp;IF(MID(C1391,10,1)="D",2,1)&amp;RIGHT(C1391,2)</f>
        <v>Torre de suspensión tipo SC1 (5°)Tipo SC1±0</v>
      </c>
      <c r="E1391" s="82" t="s">
        <v>44</v>
      </c>
      <c r="F1391" s="83">
        <v>0</v>
      </c>
      <c r="G1391" s="84">
        <f>VLOOKUP(C1391,'[10]Resumen Peso'!$B$1:$D$65536,3,0)*$C$14</f>
        <v>8078.5506233288879</v>
      </c>
      <c r="H1391" s="91"/>
      <c r="I1391" s="86"/>
      <c r="J1391" s="87">
        <f>+VLOOKUP(C1391,'[10]Resumen Peso'!$B$1:$D$65536,3,0)</f>
        <v>5015.8855570467649</v>
      </c>
      <c r="N1391" s="57"/>
      <c r="O1391" s="57"/>
      <c r="P1391" s="57"/>
      <c r="Q1391" s="57"/>
      <c r="R1391" s="57"/>
    </row>
    <row r="1392" spans="1:18" x14ac:dyDescent="0.2">
      <c r="A1392" s="78"/>
      <c r="B1392" s="79">
        <f t="shared" si="21"/>
        <v>1376</v>
      </c>
      <c r="C1392" s="80" t="s">
        <v>1419</v>
      </c>
      <c r="D1392" s="81" t="str">
        <f>+"Torre de suspensión tipo S"&amp;IF(MID(C1392,3,3)="220","C",IF(MID(C1392,3,3)="138","S",""))&amp;IF(MID(C1392,10,1)="D",2,1)&amp;" (5°)Tipo S"&amp;IF(MID(C1392,3,3)="220","C",IF(MID(C1392,3,3)="138","S",""))&amp;IF(MID(C1392,10,1)="D",2,1)&amp;RIGHT(C1392,2)</f>
        <v>Torre de suspensión tipo SC1 (5°)Tipo SC1+3</v>
      </c>
      <c r="E1392" s="82" t="s">
        <v>44</v>
      </c>
      <c r="F1392" s="83">
        <v>0</v>
      </c>
      <c r="G1392" s="84">
        <f>VLOOKUP(C1392,'[10]Resumen Peso'!$B$1:$D$65536,3,0)*$C$14</f>
        <v>8967.1911918950664</v>
      </c>
      <c r="H1392" s="91"/>
      <c r="I1392" s="86"/>
      <c r="J1392" s="87">
        <f>+VLOOKUP(C1392,'[10]Resumen Peso'!$B$1:$D$65536,3,0)</f>
        <v>5567.6329683219092</v>
      </c>
      <c r="N1392" s="57"/>
      <c r="O1392" s="57"/>
      <c r="P1392" s="57"/>
      <c r="Q1392" s="57"/>
      <c r="R1392" s="57"/>
    </row>
    <row r="1393" spans="1:18" x14ac:dyDescent="0.2">
      <c r="A1393" s="78"/>
      <c r="B1393" s="79">
        <f t="shared" si="21"/>
        <v>1377</v>
      </c>
      <c r="C1393" s="80" t="s">
        <v>1420</v>
      </c>
      <c r="D1393" s="81" t="str">
        <f>+"Torre de suspensión tipo S"&amp;IF(MID(C1393,3,3)="220","C",IF(MID(C1393,3,3)="138","S",""))&amp;IF(MID(C1393,10,1)="D",2,1)&amp;" (5°)Tipo S"&amp;IF(MID(C1393,3,3)="220","C",IF(MID(C1393,3,3)="138","S",""))&amp;IF(MID(C1393,10,1)="D",2,1)&amp;RIGHT(C1393,2)</f>
        <v>Torre de suspensión tipo SC1 (5°)Tipo SC1+6</v>
      </c>
      <c r="E1393" s="82" t="s">
        <v>44</v>
      </c>
      <c r="F1393" s="83">
        <v>0</v>
      </c>
      <c r="G1393" s="84">
        <f>VLOOKUP(C1393,'[10]Resumen Peso'!$B$1:$D$65536,3,0)*$C$14</f>
        <v>9855.8317604612439</v>
      </c>
      <c r="H1393" s="91"/>
      <c r="I1393" s="86"/>
      <c r="J1393" s="87">
        <f>+VLOOKUP(C1393,'[10]Resumen Peso'!$B$1:$D$65536,3,0)</f>
        <v>6119.3803795970534</v>
      </c>
      <c r="N1393" s="57"/>
      <c r="O1393" s="57"/>
      <c r="P1393" s="57"/>
      <c r="Q1393" s="57"/>
      <c r="R1393" s="57"/>
    </row>
    <row r="1394" spans="1:18" x14ac:dyDescent="0.2">
      <c r="A1394" s="78"/>
      <c r="B1394" s="79">
        <f t="shared" si="21"/>
        <v>1378</v>
      </c>
      <c r="C1394" s="80" t="s">
        <v>1421</v>
      </c>
      <c r="D1394" s="81" t="str">
        <f>+"Torre de ángulo menor tipo A"&amp;IF(MID(C1394,3,3)="220","C",IF(MID(C1394,3,3)="138","S",""))&amp;IF(MID(C1394,10,1)="D",2,1)&amp;" (30°)Tipo A"&amp;IF(MID(C1394,3,3)="220","C",IF(MID(C1394,3,3)="138","S",""))&amp;IF(MID(C1394,10,1)="D",2,1)&amp;RIGHT(C1394,2)</f>
        <v>Torre de ángulo menor tipo AC1 (30°)Tipo AC1-3</v>
      </c>
      <c r="E1394" s="82" t="s">
        <v>44</v>
      </c>
      <c r="F1394" s="83">
        <v>0</v>
      </c>
      <c r="G1394" s="84">
        <f>VLOOKUP(C1394,'[10]Resumen Peso'!$B$1:$D$65536,3,0)*$C$14</f>
        <v>11049.179101438142</v>
      </c>
      <c r="H1394" s="91"/>
      <c r="I1394" s="86"/>
      <c r="J1394" s="87">
        <f>+VLOOKUP(C1394,'[10]Resumen Peso'!$B$1:$D$65536,3,0)</f>
        <v>6860.3169623128879</v>
      </c>
      <c r="N1394" s="57"/>
      <c r="O1394" s="57"/>
      <c r="P1394" s="57"/>
      <c r="Q1394" s="57"/>
      <c r="R1394" s="57"/>
    </row>
    <row r="1395" spans="1:18" x14ac:dyDescent="0.2">
      <c r="A1395" s="78"/>
      <c r="B1395" s="79">
        <f t="shared" si="21"/>
        <v>1379</v>
      </c>
      <c r="C1395" s="80" t="s">
        <v>1422</v>
      </c>
      <c r="D1395" s="81" t="str">
        <f>+"Torre de ángulo menor tipo A"&amp;IF(MID(C1395,3,3)="220","C",IF(MID(C1395,3,3)="138","S",""))&amp;IF(MID(C1395,10,1)="D",2,1)&amp;" (30°)Tipo A"&amp;IF(MID(C1395,3,3)="220","C",IF(MID(C1395,3,3)="138","S",""))&amp;IF(MID(C1395,10,1)="D",2,1)&amp;RIGHT(C1395,2)</f>
        <v>Torre de ángulo menor tipo AC1 (30°)Tipo AC1±0</v>
      </c>
      <c r="E1395" s="82" t="s">
        <v>44</v>
      </c>
      <c r="F1395" s="83">
        <v>0</v>
      </c>
      <c r="G1395" s="84">
        <f>VLOOKUP(C1395,'[10]Resumen Peso'!$B$1:$D$65536,3,0)*$C$14</f>
        <v>12263.239846213253</v>
      </c>
      <c r="H1395" s="91"/>
      <c r="I1395" s="86"/>
      <c r="J1395" s="87">
        <f>+VLOOKUP(C1395,'[10]Resumen Peso'!$B$1:$D$65536,3,0)</f>
        <v>7614.1142755969895</v>
      </c>
      <c r="N1395" s="57"/>
      <c r="O1395" s="57"/>
      <c r="P1395" s="57"/>
      <c r="Q1395" s="57"/>
      <c r="R1395" s="57"/>
    </row>
    <row r="1396" spans="1:18" x14ac:dyDescent="0.2">
      <c r="A1396" s="78"/>
      <c r="B1396" s="79">
        <f t="shared" si="21"/>
        <v>1380</v>
      </c>
      <c r="C1396" s="80" t="s">
        <v>1423</v>
      </c>
      <c r="D1396" s="81" t="str">
        <f>+"Torre de ángulo menor tipo A"&amp;IF(MID(C1396,3,3)="220","C",IF(MID(C1396,3,3)="138","S",""))&amp;IF(MID(C1396,10,1)="D",2,1)&amp;" (30°)Tipo A"&amp;IF(MID(C1396,3,3)="220","C",IF(MID(C1396,3,3)="138","S",""))&amp;IF(MID(C1396,10,1)="D",2,1)&amp;RIGHT(C1396,2)</f>
        <v>Torre de ángulo menor tipo AC1 (30°)Tipo AC1+3</v>
      </c>
      <c r="E1396" s="82" t="s">
        <v>44</v>
      </c>
      <c r="F1396" s="83">
        <v>0</v>
      </c>
      <c r="G1396" s="84">
        <f>VLOOKUP(C1396,'[10]Resumen Peso'!$B$1:$D$65536,3,0)*$C$14</f>
        <v>13477.300590988367</v>
      </c>
      <c r="H1396" s="91"/>
      <c r="I1396" s="86"/>
      <c r="J1396" s="87">
        <f>+VLOOKUP(C1396,'[10]Resumen Peso'!$B$1:$D$65536,3,0)</f>
        <v>8367.911588881092</v>
      </c>
      <c r="N1396" s="57"/>
      <c r="O1396" s="57"/>
      <c r="P1396" s="57"/>
      <c r="Q1396" s="57"/>
      <c r="R1396" s="57"/>
    </row>
    <row r="1397" spans="1:18" x14ac:dyDescent="0.2">
      <c r="A1397" s="78"/>
      <c r="B1397" s="79">
        <f t="shared" si="21"/>
        <v>1381</v>
      </c>
      <c r="C1397" s="80" t="s">
        <v>1424</v>
      </c>
      <c r="D1397" s="81" t="str">
        <f>+"Torre de ángulo mayor tipo B"&amp;IF(MID(C1397,3,3)="220","C",IF(MID(C1397,3,3)="138","S",""))&amp;IF(MID(C1397,10,1)="D",2,1)&amp;" (65°)Tipo B"&amp;IF(MID(C1397,3,3)="220","C",IF(MID(C1397,3,3)="138","S",""))&amp;IF(MID(C1397,10,1)="D",2,1)&amp;RIGHT(C1397,2)</f>
        <v>Torre de ángulo mayor tipo BC1 (65°)Tipo BC1-3</v>
      </c>
      <c r="E1397" s="82" t="s">
        <v>44</v>
      </c>
      <c r="F1397" s="83">
        <v>0</v>
      </c>
      <c r="G1397" s="84">
        <f>VLOOKUP(C1397,'[10]Resumen Peso'!$B$1:$D$65536,3,0)*$C$14</f>
        <v>14910.775223091927</v>
      </c>
      <c r="H1397" s="91"/>
      <c r="I1397" s="86"/>
      <c r="J1397" s="87">
        <f>+VLOOKUP(C1397,'[10]Resumen Peso'!$B$1:$D$65536,3,0)</f>
        <v>9257.9406347841759</v>
      </c>
      <c r="N1397" s="57"/>
      <c r="O1397" s="57"/>
      <c r="P1397" s="57"/>
      <c r="Q1397" s="57"/>
      <c r="R1397" s="57"/>
    </row>
    <row r="1398" spans="1:18" x14ac:dyDescent="0.2">
      <c r="A1398" s="78"/>
      <c r="B1398" s="79">
        <f t="shared" si="21"/>
        <v>1382</v>
      </c>
      <c r="C1398" s="80" t="s">
        <v>1425</v>
      </c>
      <c r="D1398" s="81" t="str">
        <f>+"Torre de ángulo mayor tipo B"&amp;IF(MID(C1398,3,3)="220","C",IF(MID(C1398,3,3)="138","S",""))&amp;IF(MID(C1398,10,1)="D",2,1)&amp;" (65°)Tipo B"&amp;IF(MID(C1398,3,3)="220","C",IF(MID(C1398,3,3)="138","S",""))&amp;IF(MID(C1398,10,1)="D",2,1)&amp;RIGHT(C1398,2)</f>
        <v>Torre de ángulo mayor tipo BC1 (65°)Tipo BC1±0</v>
      </c>
      <c r="E1398" s="82" t="s">
        <v>44</v>
      </c>
      <c r="F1398" s="83">
        <v>0</v>
      </c>
      <c r="G1398" s="84">
        <f>VLOOKUP(C1398,'[10]Resumen Peso'!$B$1:$D$65536,3,0)*$C$14</f>
        <v>16604.426751772746</v>
      </c>
      <c r="H1398" s="91"/>
      <c r="I1398" s="86"/>
      <c r="J1398" s="87">
        <f>+VLOOKUP(C1398,'[10]Resumen Peso'!$B$1:$D$65536,3,0)</f>
        <v>10309.510729158324</v>
      </c>
      <c r="N1398" s="57"/>
      <c r="O1398" s="57"/>
      <c r="P1398" s="57"/>
      <c r="Q1398" s="57"/>
      <c r="R1398" s="57"/>
    </row>
    <row r="1399" spans="1:18" x14ac:dyDescent="0.2">
      <c r="A1399" s="78"/>
      <c r="B1399" s="79">
        <f t="shared" si="21"/>
        <v>1383</v>
      </c>
      <c r="C1399" s="80" t="s">
        <v>1426</v>
      </c>
      <c r="D1399" s="81" t="str">
        <f>+"Torre de ángulo mayor tipo B"&amp;IF(MID(C1399,3,3)="220","C",IF(MID(C1399,3,3)="138","S",""))&amp;IF(MID(C1399,10,1)="D",2,1)&amp;" (65°)Tipo B"&amp;IF(MID(C1399,3,3)="220","C",IF(MID(C1399,3,3)="138","S",""))&amp;IF(MID(C1399,10,1)="D",2,1)&amp;RIGHT(C1399,2)</f>
        <v>Torre de ángulo mayor tipo BC1 (65°)Tipo BC1+3</v>
      </c>
      <c r="E1399" s="82" t="s">
        <v>44</v>
      </c>
      <c r="F1399" s="83">
        <v>0</v>
      </c>
      <c r="G1399" s="84">
        <f>VLOOKUP(C1399,'[10]Resumen Peso'!$B$1:$D$65536,3,0)*$C$14</f>
        <v>18596.957961985478</v>
      </c>
      <c r="H1399" s="91"/>
      <c r="I1399" s="86"/>
      <c r="J1399" s="87">
        <f>+VLOOKUP(C1399,'[10]Resumen Peso'!$B$1:$D$65536,3,0)</f>
        <v>11546.652016657325</v>
      </c>
      <c r="N1399" s="57"/>
      <c r="O1399" s="57"/>
      <c r="P1399" s="57"/>
      <c r="Q1399" s="57"/>
      <c r="R1399" s="57"/>
    </row>
    <row r="1400" spans="1:18" x14ac:dyDescent="0.2">
      <c r="A1400" s="78"/>
      <c r="B1400" s="79">
        <f t="shared" si="21"/>
        <v>1384</v>
      </c>
      <c r="C1400" s="80" t="s">
        <v>1427</v>
      </c>
      <c r="D1400" s="81" t="str">
        <f>+"Torre de anclaje, retención intermedia y terminal (15°) Tipo R"&amp;IF(MID(C1400,3,3)="220","C",IF(MID(C1400,3,3)="138","S",""))&amp;IF(MID(C1400,10,1)="D",2,1)&amp;RIGHT(C1400,2)</f>
        <v>Torre de anclaje, retención intermedia y terminal (15°) Tipo RC1-3</v>
      </c>
      <c r="E1400" s="82" t="s">
        <v>44</v>
      </c>
      <c r="F1400" s="83">
        <v>0</v>
      </c>
      <c r="G1400" s="84">
        <f>VLOOKUP(C1400,'[10]Resumen Peso'!$B$1:$D$65536,3,0)*$C$14</f>
        <v>19198.586156482455</v>
      </c>
      <c r="H1400" s="91"/>
      <c r="I1400" s="86"/>
      <c r="J1400" s="87">
        <f>+VLOOKUP(C1400,'[10]Resumen Peso'!$B$1:$D$65536,3,0)</f>
        <v>11920.196518906916</v>
      </c>
      <c r="N1400" s="57"/>
      <c r="O1400" s="57"/>
      <c r="P1400" s="57"/>
      <c r="Q1400" s="57"/>
      <c r="R1400" s="57"/>
    </row>
    <row r="1401" spans="1:18" x14ac:dyDescent="0.2">
      <c r="A1401" s="78"/>
      <c r="B1401" s="79">
        <f t="shared" si="21"/>
        <v>1385</v>
      </c>
      <c r="C1401" s="80" t="s">
        <v>1428</v>
      </c>
      <c r="D1401" s="81" t="str">
        <f>+"Torre de anclaje, retención intermedia y terminal (15°) Tipo R"&amp;IF(MID(C1401,3,3)="220","C",IF(MID(C1401,3,3)="138","S",""))&amp;IF(MID(C1401,10,1)="D",2,1)&amp;RIGHT(C1401,2)</f>
        <v>Torre de anclaje, retención intermedia y terminal (15°) Tipo RC1±0</v>
      </c>
      <c r="E1401" s="82" t="s">
        <v>44</v>
      </c>
      <c r="F1401" s="83">
        <v>0</v>
      </c>
      <c r="G1401" s="84">
        <f>VLOOKUP(C1401,'[10]Resumen Peso'!$B$1:$D$65536,3,0)*$C$14</f>
        <v>21403.106083035069</v>
      </c>
      <c r="H1401" s="91"/>
      <c r="I1401" s="86"/>
      <c r="J1401" s="87">
        <f>+VLOOKUP(C1401,'[10]Resumen Peso'!$B$1:$D$65536,3,0)</f>
        <v>13288.95932988508</v>
      </c>
      <c r="N1401" s="57"/>
      <c r="O1401" s="57"/>
      <c r="P1401" s="57"/>
      <c r="Q1401" s="57"/>
      <c r="R1401" s="57"/>
    </row>
    <row r="1402" spans="1:18" x14ac:dyDescent="0.2">
      <c r="A1402" s="78"/>
      <c r="B1402" s="79">
        <f t="shared" si="21"/>
        <v>1386</v>
      </c>
      <c r="C1402" s="80" t="s">
        <v>1429</v>
      </c>
      <c r="D1402" s="81" t="str">
        <f>+"Torre de anclaje, retención intermedia y terminal (15°) Tipo R"&amp;IF(MID(C1402,3,3)="220","C",IF(MID(C1402,3,3)="138","S",""))&amp;IF(MID(C1402,10,1)="D",2,1)&amp;RIGHT(C1402,2)</f>
        <v>Torre de anclaje, retención intermedia y terminal (15°) Tipo RC1+3</v>
      </c>
      <c r="E1402" s="82" t="s">
        <v>44</v>
      </c>
      <c r="F1402" s="83">
        <v>0</v>
      </c>
      <c r="G1402" s="84">
        <f>VLOOKUP(C1402,'[10]Resumen Peso'!$B$1:$D$65536,3,0)*$C$14</f>
        <v>23607.626009587682</v>
      </c>
      <c r="H1402" s="91"/>
      <c r="I1402" s="86"/>
      <c r="J1402" s="87">
        <f>+VLOOKUP(C1402,'[10]Resumen Peso'!$B$1:$D$65536,3,0)</f>
        <v>14657.722140863243</v>
      </c>
      <c r="N1402" s="57"/>
      <c r="O1402" s="57"/>
      <c r="P1402" s="57"/>
      <c r="Q1402" s="57"/>
      <c r="R1402" s="57"/>
    </row>
    <row r="1403" spans="1:18" x14ac:dyDescent="0.2">
      <c r="A1403" s="78"/>
      <c r="B1403" s="79">
        <f t="shared" si="21"/>
        <v>1387</v>
      </c>
      <c r="C1403" s="80" t="s">
        <v>1430</v>
      </c>
      <c r="D1403" s="81" t="str">
        <f>+"Torre de suspensión tipo S"&amp;IF(MID(C1403,3,3)="220","C",IF(MID(C1403,3,3)="138","S",""))&amp;IF(MID(C1403,10,1)="D",2,1)&amp;" (5°)Tipo S"&amp;IF(MID(C1403,3,3)="220","C",IF(MID(C1403,3,3)="138","S",""))&amp;IF(MID(C1403,10,1)="D",2,1)&amp;RIGHT(C1403,2)</f>
        <v>Torre de suspensión tipo SC1 (5°)Tipo SC1-6</v>
      </c>
      <c r="E1403" s="82" t="s">
        <v>44</v>
      </c>
      <c r="F1403" s="83">
        <v>0</v>
      </c>
      <c r="G1403" s="84">
        <f>VLOOKUP(C1403,'[10]Resumen Peso'!$B$1:$D$65536,3,0)*$C$14</f>
        <v>5877.1623854864083</v>
      </c>
      <c r="H1403" s="91"/>
      <c r="I1403" s="86"/>
      <c r="J1403" s="87">
        <f>+VLOOKUP(C1403,'[10]Resumen Peso'!$B$1:$D$65536,3,0)</f>
        <v>3649.067178046902</v>
      </c>
      <c r="N1403" s="57"/>
      <c r="O1403" s="57"/>
      <c r="P1403" s="57"/>
      <c r="Q1403" s="57"/>
      <c r="R1403" s="57"/>
    </row>
    <row r="1404" spans="1:18" x14ac:dyDescent="0.2">
      <c r="A1404" s="78"/>
      <c r="B1404" s="79">
        <f t="shared" si="21"/>
        <v>1388</v>
      </c>
      <c r="C1404" s="80" t="s">
        <v>1431</v>
      </c>
      <c r="D1404" s="81" t="str">
        <f>+"Torre de suspensión tipo S"&amp;IF(MID(C1404,3,3)="220","C",IF(MID(C1404,3,3)="138","S",""))&amp;IF(MID(C1404,10,1)="D",2,1)&amp;" (5°)Tipo S"&amp;IF(MID(C1404,3,3)="220","C",IF(MID(C1404,3,3)="138","S",""))&amp;IF(MID(C1404,10,1)="D",2,1)&amp;RIGHT(C1404,2)</f>
        <v>Torre de suspensión tipo SC1 (5°)Tipo SC1-3</v>
      </c>
      <c r="E1404" s="82" t="s">
        <v>44</v>
      </c>
      <c r="F1404" s="83">
        <v>0</v>
      </c>
      <c r="G1404" s="84">
        <f>VLOOKUP(C1404,'[10]Resumen Peso'!$B$1:$D$65536,3,0)*$C$14</f>
        <v>6724.3209275385034</v>
      </c>
      <c r="H1404" s="91"/>
      <c r="I1404" s="86"/>
      <c r="J1404" s="87">
        <f>+VLOOKUP(C1404,'[10]Resumen Peso'!$B$1:$D$65536,3,0)</f>
        <v>4175.0588433509602</v>
      </c>
      <c r="N1404" s="57"/>
      <c r="O1404" s="57"/>
      <c r="P1404" s="57"/>
      <c r="Q1404" s="57"/>
      <c r="R1404" s="57"/>
    </row>
    <row r="1405" spans="1:18" x14ac:dyDescent="0.2">
      <c r="A1405" s="78"/>
      <c r="B1405" s="79">
        <f t="shared" si="21"/>
        <v>1389</v>
      </c>
      <c r="C1405" s="80" t="s">
        <v>1432</v>
      </c>
      <c r="D1405" s="81" t="str">
        <f>+"Torre de suspensión tipo S"&amp;IF(MID(C1405,3,3)="220","C",IF(MID(C1405,3,3)="138","S",""))&amp;IF(MID(C1405,10,1)="D",2,1)&amp;" (5°)Tipo S"&amp;IF(MID(C1405,3,3)="220","C",IF(MID(C1405,3,3)="138","S",""))&amp;IF(MID(C1405,10,1)="D",2,1)&amp;RIGHT(C1405,2)</f>
        <v>Torre de suspensión tipo SC1 (5°)Tipo SC1±0</v>
      </c>
      <c r="E1405" s="82" t="s">
        <v>44</v>
      </c>
      <c r="F1405" s="83">
        <v>0</v>
      </c>
      <c r="G1405" s="84">
        <f>VLOOKUP(C1405,'[10]Resumen Peso'!$B$1:$D$65536,3,0)*$C$14</f>
        <v>7563.9155540365618</v>
      </c>
      <c r="H1405" s="91"/>
      <c r="I1405" s="86"/>
      <c r="J1405" s="87">
        <f>+VLOOKUP(C1405,'[10]Resumen Peso'!$B$1:$D$65536,3,0)</f>
        <v>4696.3541545005173</v>
      </c>
      <c r="N1405" s="57"/>
      <c r="O1405" s="57"/>
      <c r="P1405" s="57"/>
      <c r="Q1405" s="57"/>
      <c r="R1405" s="57"/>
    </row>
    <row r="1406" spans="1:18" x14ac:dyDescent="0.2">
      <c r="A1406" s="78"/>
      <c r="B1406" s="79">
        <f t="shared" si="21"/>
        <v>1390</v>
      </c>
      <c r="C1406" s="80" t="s">
        <v>1433</v>
      </c>
      <c r="D1406" s="81" t="str">
        <f>+"Torre de suspensión tipo S"&amp;IF(MID(C1406,3,3)="220","C",IF(MID(C1406,3,3)="138","S",""))&amp;IF(MID(C1406,10,1)="D",2,1)&amp;" (5°)Tipo S"&amp;IF(MID(C1406,3,3)="220","C",IF(MID(C1406,3,3)="138","S",""))&amp;IF(MID(C1406,10,1)="D",2,1)&amp;RIGHT(C1406,2)</f>
        <v>Torre de suspensión tipo SC1 (5°)Tipo SC1+3</v>
      </c>
      <c r="E1406" s="82" t="s">
        <v>44</v>
      </c>
      <c r="F1406" s="83">
        <v>0</v>
      </c>
      <c r="G1406" s="84">
        <f>VLOOKUP(C1406,'[10]Resumen Peso'!$B$1:$D$65536,3,0)*$C$14</f>
        <v>8395.9462649805828</v>
      </c>
      <c r="H1406" s="91"/>
      <c r="I1406" s="86"/>
      <c r="J1406" s="87">
        <f>+VLOOKUP(C1406,'[10]Resumen Peso'!$B$1:$D$65536,3,0)</f>
        <v>5212.9531114955744</v>
      </c>
      <c r="N1406" s="57"/>
      <c r="O1406" s="57"/>
      <c r="P1406" s="57"/>
      <c r="Q1406" s="57"/>
      <c r="R1406" s="57"/>
    </row>
    <row r="1407" spans="1:18" x14ac:dyDescent="0.2">
      <c r="A1407" s="78"/>
      <c r="B1407" s="79">
        <f t="shared" si="21"/>
        <v>1391</v>
      </c>
      <c r="C1407" s="80" t="s">
        <v>1434</v>
      </c>
      <c r="D1407" s="81" t="str">
        <f>+"Torre de suspensión tipo S"&amp;IF(MID(C1407,3,3)="220","C",IF(MID(C1407,3,3)="138","S",""))&amp;IF(MID(C1407,10,1)="D",2,1)&amp;" (5°)Tipo S"&amp;IF(MID(C1407,3,3)="220","C",IF(MID(C1407,3,3)="138","S",""))&amp;IF(MID(C1407,10,1)="D",2,1)&amp;RIGHT(C1407,2)</f>
        <v>Torre de suspensión tipo SC1 (5°)Tipo SC1+6</v>
      </c>
      <c r="E1407" s="82" t="s">
        <v>44</v>
      </c>
      <c r="F1407" s="83">
        <v>0</v>
      </c>
      <c r="G1407" s="84">
        <f>VLOOKUP(C1407,'[10]Resumen Peso'!$B$1:$D$65536,3,0)*$C$14</f>
        <v>9227.9769759246064</v>
      </c>
      <c r="H1407" s="91"/>
      <c r="I1407" s="86"/>
      <c r="J1407" s="87">
        <f>+VLOOKUP(C1407,'[10]Resumen Peso'!$B$1:$D$65536,3,0)</f>
        <v>5729.5520684906314</v>
      </c>
      <c r="N1407" s="57"/>
      <c r="O1407" s="57"/>
      <c r="P1407" s="57"/>
      <c r="Q1407" s="57"/>
      <c r="R1407" s="57"/>
    </row>
    <row r="1408" spans="1:18" x14ac:dyDescent="0.2">
      <c r="A1408" s="78"/>
      <c r="B1408" s="79">
        <f t="shared" si="21"/>
        <v>1392</v>
      </c>
      <c r="C1408" s="80" t="s">
        <v>1435</v>
      </c>
      <c r="D1408" s="81" t="str">
        <f>+"Torre de ángulo menor tipo A"&amp;IF(MID(C1408,3,3)="220","C",IF(MID(C1408,3,3)="138","S",""))&amp;IF(MID(C1408,10,1)="D",2,1)&amp;" (30°)Tipo A"&amp;IF(MID(C1408,3,3)="220","C",IF(MID(C1408,3,3)="138","S",""))&amp;IF(MID(C1408,10,1)="D",2,1)&amp;RIGHT(C1408,2)</f>
        <v>Torre de ángulo menor tipo AC1 (30°)Tipo AC1-3</v>
      </c>
      <c r="E1408" s="82" t="s">
        <v>44</v>
      </c>
      <c r="F1408" s="83">
        <v>0</v>
      </c>
      <c r="G1408" s="84">
        <f>VLOOKUP(C1408,'[10]Resumen Peso'!$B$1:$D$65536,3,0)*$C$14</f>
        <v>10345.303453735778</v>
      </c>
      <c r="H1408" s="91"/>
      <c r="I1408" s="86"/>
      <c r="J1408" s="87">
        <f>+VLOOKUP(C1408,'[10]Resumen Peso'!$B$1:$D$65536,3,0)</f>
        <v>6423.2881114851389</v>
      </c>
      <c r="N1408" s="57"/>
      <c r="O1408" s="57"/>
      <c r="P1408" s="57"/>
      <c r="Q1408" s="57"/>
      <c r="R1408" s="57"/>
    </row>
    <row r="1409" spans="1:18" x14ac:dyDescent="0.2">
      <c r="A1409" s="78"/>
      <c r="B1409" s="79">
        <f t="shared" si="21"/>
        <v>1393</v>
      </c>
      <c r="C1409" s="80" t="s">
        <v>1436</v>
      </c>
      <c r="D1409" s="81" t="str">
        <f>+"Torre de ángulo menor tipo A"&amp;IF(MID(C1409,3,3)="220","C",IF(MID(C1409,3,3)="138","S",""))&amp;IF(MID(C1409,10,1)="D",2,1)&amp;" (30°)Tipo A"&amp;IF(MID(C1409,3,3)="220","C",IF(MID(C1409,3,3)="138","S",""))&amp;IF(MID(C1409,10,1)="D",2,1)&amp;RIGHT(C1409,2)</f>
        <v>Torre de ángulo menor tipo AC1 (30°)Tipo AC1±0</v>
      </c>
      <c r="E1409" s="82" t="s">
        <v>44</v>
      </c>
      <c r="F1409" s="83">
        <v>0</v>
      </c>
      <c r="G1409" s="84">
        <f>VLOOKUP(C1409,'[10]Resumen Peso'!$B$1:$D$65536,3,0)*$C$14</f>
        <v>11482.0238110275</v>
      </c>
      <c r="H1409" s="91"/>
      <c r="I1409" s="86"/>
      <c r="J1409" s="87">
        <f>+VLOOKUP(C1409,'[10]Resumen Peso'!$B$1:$D$65536,3,0)</f>
        <v>7129.0656065317853</v>
      </c>
      <c r="N1409" s="57"/>
      <c r="O1409" s="57"/>
      <c r="P1409" s="57"/>
      <c r="Q1409" s="57"/>
      <c r="R1409" s="57"/>
    </row>
    <row r="1410" spans="1:18" x14ac:dyDescent="0.2">
      <c r="A1410" s="78"/>
      <c r="B1410" s="79">
        <f t="shared" si="21"/>
        <v>1394</v>
      </c>
      <c r="C1410" s="80" t="s">
        <v>1437</v>
      </c>
      <c r="D1410" s="81" t="str">
        <f>+"Torre de ángulo menor tipo A"&amp;IF(MID(C1410,3,3)="220","C",IF(MID(C1410,3,3)="138","S",""))&amp;IF(MID(C1410,10,1)="D",2,1)&amp;" (30°)Tipo A"&amp;IF(MID(C1410,3,3)="220","C",IF(MID(C1410,3,3)="138","S",""))&amp;IF(MID(C1410,10,1)="D",2,1)&amp;RIGHT(C1410,2)</f>
        <v>Torre de ángulo menor tipo AC1 (30°)Tipo AC1+3</v>
      </c>
      <c r="E1410" s="82" t="s">
        <v>44</v>
      </c>
      <c r="F1410" s="83">
        <v>0</v>
      </c>
      <c r="G1410" s="84">
        <f>VLOOKUP(C1410,'[10]Resumen Peso'!$B$1:$D$65536,3,0)*$C$14</f>
        <v>12618.744168319223</v>
      </c>
      <c r="H1410" s="91"/>
      <c r="I1410" s="86"/>
      <c r="J1410" s="87">
        <f>+VLOOKUP(C1410,'[10]Resumen Peso'!$B$1:$D$65536,3,0)</f>
        <v>7834.8431015784317</v>
      </c>
      <c r="N1410" s="57"/>
      <c r="O1410" s="57"/>
      <c r="P1410" s="57"/>
      <c r="Q1410" s="57"/>
      <c r="R1410" s="57"/>
    </row>
    <row r="1411" spans="1:18" x14ac:dyDescent="0.2">
      <c r="A1411" s="78"/>
      <c r="B1411" s="79">
        <f t="shared" si="21"/>
        <v>1395</v>
      </c>
      <c r="C1411" s="80" t="s">
        <v>1438</v>
      </c>
      <c r="D1411" s="81" t="str">
        <f>+"Torre de ángulo mayor tipo B"&amp;IF(MID(C1411,3,3)="220","C",IF(MID(C1411,3,3)="138","S",""))&amp;IF(MID(C1411,10,1)="D",2,1)&amp;" (65°)Tipo B"&amp;IF(MID(C1411,3,3)="220","C",IF(MID(C1411,3,3)="138","S",""))&amp;IF(MID(C1411,10,1)="D",2,1)&amp;RIGHT(C1411,2)</f>
        <v>Torre de ángulo mayor tipo BC1 (65°)Tipo BC1-3</v>
      </c>
      <c r="E1411" s="82" t="s">
        <v>44</v>
      </c>
      <c r="F1411" s="83">
        <v>0</v>
      </c>
      <c r="G1411" s="84">
        <f>VLOOKUP(C1411,'[10]Resumen Peso'!$B$1:$D$65536,3,0)*$C$14</f>
        <v>13960.900895637849</v>
      </c>
      <c r="H1411" s="91"/>
      <c r="I1411" s="86"/>
      <c r="J1411" s="87">
        <f>+VLOOKUP(C1411,'[10]Resumen Peso'!$B$1:$D$65536,3,0)</f>
        <v>8668.1738384571454</v>
      </c>
      <c r="N1411" s="57"/>
      <c r="O1411" s="57"/>
      <c r="P1411" s="57"/>
      <c r="Q1411" s="57"/>
      <c r="R1411" s="57"/>
    </row>
    <row r="1412" spans="1:18" x14ac:dyDescent="0.2">
      <c r="A1412" s="78"/>
      <c r="B1412" s="79">
        <f t="shared" si="21"/>
        <v>1396</v>
      </c>
      <c r="C1412" s="80" t="s">
        <v>1439</v>
      </c>
      <c r="D1412" s="81" t="str">
        <f>+"Torre de ángulo mayor tipo B"&amp;IF(MID(C1412,3,3)="220","C",IF(MID(C1412,3,3)="138","S",""))&amp;IF(MID(C1412,10,1)="D",2,1)&amp;" (65°)Tipo B"&amp;IF(MID(C1412,3,3)="220","C",IF(MID(C1412,3,3)="138","S",""))&amp;IF(MID(C1412,10,1)="D",2,1)&amp;RIGHT(C1412,2)</f>
        <v>Torre de ángulo mayor tipo BC1 (65°)Tipo BC1±0</v>
      </c>
      <c r="E1412" s="82" t="s">
        <v>44</v>
      </c>
      <c r="F1412" s="83">
        <v>0</v>
      </c>
      <c r="G1412" s="84">
        <f>VLOOKUP(C1412,'[10]Resumen Peso'!$B$1:$D$65536,3,0)*$C$14</f>
        <v>15546.660240131236</v>
      </c>
      <c r="H1412" s="91"/>
      <c r="I1412" s="86"/>
      <c r="J1412" s="87">
        <f>+VLOOKUP(C1412,'[10]Resumen Peso'!$B$1:$D$65536,3,0)</f>
        <v>9652.7548312440376</v>
      </c>
      <c r="N1412" s="57"/>
      <c r="O1412" s="57"/>
      <c r="P1412" s="57"/>
      <c r="Q1412" s="57"/>
      <c r="R1412" s="57"/>
    </row>
    <row r="1413" spans="1:18" x14ac:dyDescent="0.2">
      <c r="A1413" s="78"/>
      <c r="B1413" s="79">
        <f t="shared" si="21"/>
        <v>1397</v>
      </c>
      <c r="C1413" s="80" t="s">
        <v>1440</v>
      </c>
      <c r="D1413" s="81" t="str">
        <f>+"Torre de ángulo mayor tipo B"&amp;IF(MID(C1413,3,3)="220","C",IF(MID(C1413,3,3)="138","S",""))&amp;IF(MID(C1413,10,1)="D",2,1)&amp;" (65°)Tipo B"&amp;IF(MID(C1413,3,3)="220","C",IF(MID(C1413,3,3)="138","S",""))&amp;IF(MID(C1413,10,1)="D",2,1)&amp;RIGHT(C1413,2)</f>
        <v>Torre de ángulo mayor tipo BC1 (65°)Tipo BC1+3</v>
      </c>
      <c r="E1413" s="82" t="s">
        <v>44</v>
      </c>
      <c r="F1413" s="83">
        <v>0</v>
      </c>
      <c r="G1413" s="84">
        <f>VLOOKUP(C1413,'[10]Resumen Peso'!$B$1:$D$65536,3,0)*$C$14</f>
        <v>17412.259468946984</v>
      </c>
      <c r="H1413" s="91"/>
      <c r="I1413" s="86"/>
      <c r="J1413" s="87">
        <f>+VLOOKUP(C1413,'[10]Resumen Peso'!$B$1:$D$65536,3,0)</f>
        <v>10811.085410993323</v>
      </c>
      <c r="N1413" s="57"/>
      <c r="O1413" s="57"/>
      <c r="P1413" s="57"/>
      <c r="Q1413" s="57"/>
      <c r="R1413" s="57"/>
    </row>
    <row r="1414" spans="1:18" x14ac:dyDescent="0.2">
      <c r="A1414" s="78"/>
      <c r="B1414" s="79">
        <f t="shared" si="21"/>
        <v>1398</v>
      </c>
      <c r="C1414" s="80" t="s">
        <v>1441</v>
      </c>
      <c r="D1414" s="81" t="str">
        <f>+"Torre de anclaje, retención intermedia y terminal (15°) Tipo R"&amp;IF(MID(C1414,3,3)="220","C",IF(MID(C1414,3,3)="138","S",""))&amp;IF(MID(C1414,10,1)="D",2,1)&amp;RIGHT(C1414,2)</f>
        <v>Torre de anclaje, retención intermedia y terminal (15°) Tipo RC1-3</v>
      </c>
      <c r="E1414" s="82" t="s">
        <v>44</v>
      </c>
      <c r="F1414" s="83">
        <v>0</v>
      </c>
      <c r="G1414" s="84">
        <f>VLOOKUP(C1414,'[10]Resumen Peso'!$B$1:$D$65536,3,0)*$C$14</f>
        <v>17975.561609427659</v>
      </c>
      <c r="H1414" s="91"/>
      <c r="I1414" s="86"/>
      <c r="J1414" s="87">
        <f>+VLOOKUP(C1414,'[10]Resumen Peso'!$B$1:$D$65536,3,0)</f>
        <v>11160.833676793787</v>
      </c>
      <c r="N1414" s="57"/>
      <c r="O1414" s="57"/>
      <c r="P1414" s="57"/>
      <c r="Q1414" s="57"/>
      <c r="R1414" s="57"/>
    </row>
    <row r="1415" spans="1:18" x14ac:dyDescent="0.2">
      <c r="A1415" s="78"/>
      <c r="B1415" s="79">
        <f t="shared" si="21"/>
        <v>1399</v>
      </c>
      <c r="C1415" s="80" t="s">
        <v>1442</v>
      </c>
      <c r="D1415" s="81" t="str">
        <f>+"Torre de anclaje, retención intermedia y terminal (15°) Tipo R"&amp;IF(MID(C1415,3,3)="220","C",IF(MID(C1415,3,3)="138","S",""))&amp;IF(MID(C1415,10,1)="D",2,1)&amp;RIGHT(C1415,2)</f>
        <v>Torre de anclaje, retención intermedia y terminal (15°) Tipo RC1±0</v>
      </c>
      <c r="E1415" s="82" t="s">
        <v>44</v>
      </c>
      <c r="F1415" s="83">
        <v>0</v>
      </c>
      <c r="G1415" s="84">
        <f>VLOOKUP(C1415,'[10]Resumen Peso'!$B$1:$D$65536,3,0)*$C$14</f>
        <v>20039.645049529165</v>
      </c>
      <c r="H1415" s="91"/>
      <c r="I1415" s="86"/>
      <c r="J1415" s="87">
        <f>+VLOOKUP(C1415,'[10]Resumen Peso'!$B$1:$D$65536,3,0)</f>
        <v>12442.400977473564</v>
      </c>
      <c r="N1415" s="57"/>
      <c r="O1415" s="57"/>
      <c r="P1415" s="57"/>
      <c r="Q1415" s="57"/>
      <c r="R1415" s="57"/>
    </row>
    <row r="1416" spans="1:18" x14ac:dyDescent="0.2">
      <c r="A1416" s="78"/>
      <c r="B1416" s="79">
        <f t="shared" si="21"/>
        <v>1400</v>
      </c>
      <c r="C1416" s="80" t="s">
        <v>1443</v>
      </c>
      <c r="D1416" s="81" t="str">
        <f>+"Torre de anclaje, retención intermedia y terminal (15°) Tipo R"&amp;IF(MID(C1416,3,3)="220","C",IF(MID(C1416,3,3)="138","S",""))&amp;IF(MID(C1416,10,1)="D",2,1)&amp;RIGHT(C1416,2)</f>
        <v>Torre de anclaje, retención intermedia y terminal (15°) Tipo RC1+3</v>
      </c>
      <c r="E1416" s="82" t="s">
        <v>44</v>
      </c>
      <c r="F1416" s="83">
        <v>0</v>
      </c>
      <c r="G1416" s="84">
        <f>VLOOKUP(C1416,'[10]Resumen Peso'!$B$1:$D$65536,3,0)*$C$14</f>
        <v>22103.728489630666</v>
      </c>
      <c r="H1416" s="91"/>
      <c r="I1416" s="86"/>
      <c r="J1416" s="87">
        <f>+VLOOKUP(C1416,'[10]Resumen Peso'!$B$1:$D$65536,3,0)</f>
        <v>13723.968278153341</v>
      </c>
      <c r="N1416" s="57"/>
      <c r="O1416" s="57"/>
      <c r="P1416" s="57"/>
      <c r="Q1416" s="57"/>
      <c r="R1416" s="57"/>
    </row>
    <row r="1417" spans="1:18" x14ac:dyDescent="0.2">
      <c r="A1417" s="78"/>
      <c r="B1417" s="79">
        <f t="shared" si="21"/>
        <v>1401</v>
      </c>
      <c r="C1417" s="80" t="s">
        <v>1444</v>
      </c>
      <c r="D1417" s="81" t="str">
        <f>+"Torre de suspensión tipo S"&amp;IF(MID(C1417,3,3)="220","C",IF(MID(C1417,3,3)="138","S",""))&amp;IF(MID(C1417,10,1)="D",2,1)&amp;" (5°)Tipo S"&amp;IF(MID(C1417,3,3)="220","C",IF(MID(C1417,3,3)="138","S",""))&amp;IF(MID(C1417,10,1)="D",2,1)&amp;RIGHT(C1417,2)</f>
        <v>Torre de suspensión tipo SC2 (5°)Tipo SC2-6</v>
      </c>
      <c r="E1417" s="82" t="s">
        <v>44</v>
      </c>
      <c r="F1417" s="83">
        <v>0</v>
      </c>
      <c r="G1417" s="84">
        <f>VLOOKUP(C1417,'[10]Resumen Peso'!$B$1:$D$65536,3,0)*$C$14</f>
        <v>11228.636203474656</v>
      </c>
      <c r="H1417" s="91"/>
      <c r="I1417" s="86"/>
      <c r="J1417" s="87">
        <f>+VLOOKUP(C1417,'[10]Resumen Peso'!$B$1:$D$65536,3,0)</f>
        <v>6971.7399548995836</v>
      </c>
      <c r="N1417" s="57"/>
      <c r="O1417" s="57"/>
      <c r="P1417" s="57"/>
      <c r="Q1417" s="57"/>
      <c r="R1417" s="57"/>
    </row>
    <row r="1418" spans="1:18" x14ac:dyDescent="0.2">
      <c r="A1418" s="78"/>
      <c r="B1418" s="79">
        <f t="shared" si="21"/>
        <v>1402</v>
      </c>
      <c r="C1418" s="80" t="s">
        <v>1445</v>
      </c>
      <c r="D1418" s="81" t="str">
        <f>+"Torre de suspensión tipo S"&amp;IF(MID(C1418,3,3)="220","C",IF(MID(C1418,3,3)="138","S",""))&amp;IF(MID(C1418,10,1)="D",2,1)&amp;" (5°)Tipo S"&amp;IF(MID(C1418,3,3)="220","C",IF(MID(C1418,3,3)="138","S",""))&amp;IF(MID(C1418,10,1)="D",2,1)&amp;RIGHT(C1418,2)</f>
        <v>Torre de suspensión tipo SC2 (5°)Tipo SC2-3</v>
      </c>
      <c r="E1418" s="82" t="s">
        <v>44</v>
      </c>
      <c r="F1418" s="83">
        <v>0</v>
      </c>
      <c r="G1418" s="84">
        <f>VLOOKUP(C1418,'[10]Resumen Peso'!$B$1:$D$65536,3,0)*$C$14</f>
        <v>12847.178358930461</v>
      </c>
      <c r="H1418" s="91"/>
      <c r="I1418" s="86"/>
      <c r="J1418" s="87">
        <f>+VLOOKUP(C1418,'[10]Resumen Peso'!$B$1:$D$65536,3,0)</f>
        <v>7976.675443894118</v>
      </c>
      <c r="N1418" s="57"/>
      <c r="O1418" s="57"/>
      <c r="P1418" s="57"/>
      <c r="Q1418" s="57"/>
      <c r="R1418" s="57"/>
    </row>
    <row r="1419" spans="1:18" x14ac:dyDescent="0.2">
      <c r="A1419" s="78"/>
      <c r="B1419" s="79">
        <f t="shared" si="21"/>
        <v>1403</v>
      </c>
      <c r="C1419" s="80" t="s">
        <v>1446</v>
      </c>
      <c r="D1419" s="81" t="str">
        <f>+"Torre de suspensión tipo S"&amp;IF(MID(C1419,3,3)="220","C",IF(MID(C1419,3,3)="138","S",""))&amp;IF(MID(C1419,10,1)="D",2,1)&amp;" (5°)Tipo S"&amp;IF(MID(C1419,3,3)="220","C",IF(MID(C1419,3,3)="138","S",""))&amp;IF(MID(C1419,10,1)="D",2,1)&amp;RIGHT(C1419,2)</f>
        <v>Torre de suspensión tipo SC2 (5°)Tipo SC2±0</v>
      </c>
      <c r="E1419" s="82" t="s">
        <v>44</v>
      </c>
      <c r="F1419" s="83">
        <v>0</v>
      </c>
      <c r="G1419" s="84">
        <f>VLOOKUP(C1419,'[10]Resumen Peso'!$B$1:$D$65536,3,0)*$C$14</f>
        <v>14451.269245141128</v>
      </c>
      <c r="H1419" s="91"/>
      <c r="I1419" s="86"/>
      <c r="J1419" s="87">
        <f>+VLOOKUP(C1419,'[10]Resumen Peso'!$B$1:$D$65536,3,0)</f>
        <v>8972.6382945940586</v>
      </c>
      <c r="N1419" s="57"/>
      <c r="O1419" s="57"/>
      <c r="P1419" s="57"/>
      <c r="Q1419" s="57"/>
      <c r="R1419" s="57"/>
    </row>
    <row r="1420" spans="1:18" x14ac:dyDescent="0.2">
      <c r="A1420" s="78"/>
      <c r="B1420" s="79">
        <f t="shared" si="21"/>
        <v>1404</v>
      </c>
      <c r="C1420" s="80" t="s">
        <v>1447</v>
      </c>
      <c r="D1420" s="81" t="str">
        <f>+"Torre de suspensión tipo S"&amp;IF(MID(C1420,3,3)="220","C",IF(MID(C1420,3,3)="138","S",""))&amp;IF(MID(C1420,10,1)="D",2,1)&amp;" (5°)Tipo S"&amp;IF(MID(C1420,3,3)="220","C",IF(MID(C1420,3,3)="138","S",""))&amp;IF(MID(C1420,10,1)="D",2,1)&amp;RIGHT(C1420,2)</f>
        <v>Torre de suspensión tipo SC2 (5°)Tipo SC2+3</v>
      </c>
      <c r="E1420" s="82" t="s">
        <v>44</v>
      </c>
      <c r="F1420" s="83">
        <v>0</v>
      </c>
      <c r="G1420" s="84">
        <f>VLOOKUP(C1420,'[10]Resumen Peso'!$B$1:$D$65536,3,0)*$C$14</f>
        <v>16040.908862106653</v>
      </c>
      <c r="H1420" s="91"/>
      <c r="I1420" s="86"/>
      <c r="J1420" s="87">
        <f>+VLOOKUP(C1420,'[10]Resumen Peso'!$B$1:$D$65536,3,0)</f>
        <v>9959.6285069994065</v>
      </c>
      <c r="N1420" s="57"/>
      <c r="O1420" s="57"/>
      <c r="P1420" s="57"/>
      <c r="Q1420" s="57"/>
      <c r="R1420" s="57"/>
    </row>
    <row r="1421" spans="1:18" x14ac:dyDescent="0.2">
      <c r="A1421" s="78"/>
      <c r="B1421" s="79">
        <f t="shared" si="21"/>
        <v>1405</v>
      </c>
      <c r="C1421" s="80" t="s">
        <v>1448</v>
      </c>
      <c r="D1421" s="81" t="str">
        <f>+"Torre de suspensión tipo S"&amp;IF(MID(C1421,3,3)="220","C",IF(MID(C1421,3,3)="138","S",""))&amp;IF(MID(C1421,10,1)="D",2,1)&amp;" (5°)Tipo S"&amp;IF(MID(C1421,3,3)="220","C",IF(MID(C1421,3,3)="138","S",""))&amp;IF(MID(C1421,10,1)="D",2,1)&amp;RIGHT(C1421,2)</f>
        <v>Torre de suspensión tipo SC2 (5°)Tipo SC2+6</v>
      </c>
      <c r="E1421" s="82" t="s">
        <v>44</v>
      </c>
      <c r="F1421" s="83">
        <v>0</v>
      </c>
      <c r="G1421" s="84">
        <f>VLOOKUP(C1421,'[10]Resumen Peso'!$B$1:$D$65536,3,0)*$C$14</f>
        <v>17630.548479072175</v>
      </c>
      <c r="H1421" s="91"/>
      <c r="I1421" s="86"/>
      <c r="J1421" s="87">
        <f>+VLOOKUP(C1421,'[10]Resumen Peso'!$B$1:$D$65536,3,0)</f>
        <v>10946.618719404751</v>
      </c>
      <c r="N1421" s="57"/>
      <c r="O1421" s="57"/>
      <c r="P1421" s="57"/>
      <c r="Q1421" s="57"/>
      <c r="R1421" s="57"/>
    </row>
    <row r="1422" spans="1:18" x14ac:dyDescent="0.2">
      <c r="A1422" s="78"/>
      <c r="B1422" s="79">
        <f t="shared" si="21"/>
        <v>1406</v>
      </c>
      <c r="C1422" s="80" t="s">
        <v>1449</v>
      </c>
      <c r="D1422" s="81" t="str">
        <f>+"Torre de ángulo menor tipo A"&amp;IF(MID(C1422,3,3)="220","C",IF(MID(C1422,3,3)="138","S",""))&amp;IF(MID(C1422,10,1)="D",2,1)&amp;" (30°)Tipo A"&amp;IF(MID(C1422,3,3)="220","C",IF(MID(C1422,3,3)="138","S",""))&amp;IF(MID(C1422,10,1)="D",2,1)&amp;RIGHT(C1422,2)</f>
        <v>Torre de ángulo menor tipo AC2 (30°)Tipo AC2-3</v>
      </c>
      <c r="E1422" s="82" t="s">
        <v>44</v>
      </c>
      <c r="F1422" s="83">
        <v>0</v>
      </c>
      <c r="G1422" s="84">
        <f>VLOOKUP(C1422,'[10]Resumen Peso'!$B$1:$D$65536,3,0)*$C$14</f>
        <v>19765.261069425935</v>
      </c>
      <c r="H1422" s="91"/>
      <c r="I1422" s="86"/>
      <c r="J1422" s="87">
        <f>+VLOOKUP(C1422,'[10]Resumen Peso'!$B$1:$D$65536,3,0)</f>
        <v>12272.038903005598</v>
      </c>
      <c r="N1422" s="57"/>
      <c r="O1422" s="57"/>
      <c r="P1422" s="57"/>
      <c r="Q1422" s="57"/>
      <c r="R1422" s="57"/>
    </row>
    <row r="1423" spans="1:18" x14ac:dyDescent="0.2">
      <c r="A1423" s="78"/>
      <c r="B1423" s="79">
        <f t="shared" si="21"/>
        <v>1407</v>
      </c>
      <c r="C1423" s="80" t="s">
        <v>1450</v>
      </c>
      <c r="D1423" s="81" t="str">
        <f>+"Torre de ángulo menor tipo A"&amp;IF(MID(C1423,3,3)="220","C",IF(MID(C1423,3,3)="138","S",""))&amp;IF(MID(C1423,10,1)="D",2,1)&amp;" (30°)Tipo A"&amp;IF(MID(C1423,3,3)="220","C",IF(MID(C1423,3,3)="138","S",""))&amp;IF(MID(C1423,10,1)="D",2,1)&amp;RIGHT(C1423,2)</f>
        <v>Torre de ángulo menor tipo AC2 (30°)Tipo AC2±0</v>
      </c>
      <c r="E1423" s="82" t="s">
        <v>44</v>
      </c>
      <c r="F1423" s="83">
        <v>0</v>
      </c>
      <c r="G1423" s="84">
        <f>VLOOKUP(C1423,'[10]Resumen Peso'!$B$1:$D$65536,3,0)*$C$14</f>
        <v>21937.026714124233</v>
      </c>
      <c r="H1423" s="91"/>
      <c r="I1423" s="86"/>
      <c r="J1423" s="87">
        <f>+VLOOKUP(C1423,'[10]Resumen Peso'!$B$1:$D$65536,3,0)</f>
        <v>13620.464931193781</v>
      </c>
      <c r="N1423" s="57"/>
      <c r="O1423" s="57"/>
      <c r="P1423" s="57"/>
      <c r="Q1423" s="57"/>
      <c r="R1423" s="57"/>
    </row>
    <row r="1424" spans="1:18" x14ac:dyDescent="0.2">
      <c r="A1424" s="78"/>
      <c r="B1424" s="79">
        <f t="shared" si="21"/>
        <v>1408</v>
      </c>
      <c r="C1424" s="80" t="s">
        <v>1451</v>
      </c>
      <c r="D1424" s="81" t="str">
        <f>+"Torre de ángulo menor tipo A"&amp;IF(MID(C1424,3,3)="220","C",IF(MID(C1424,3,3)="138","S",""))&amp;IF(MID(C1424,10,1)="D",2,1)&amp;" (30°)Tipo A"&amp;IF(MID(C1424,3,3)="220","C",IF(MID(C1424,3,3)="138","S",""))&amp;IF(MID(C1424,10,1)="D",2,1)&amp;RIGHT(C1424,2)</f>
        <v>Torre de ángulo menor tipo AC2 (30°)Tipo AC2+3</v>
      </c>
      <c r="E1424" s="82" t="s">
        <v>44</v>
      </c>
      <c r="F1424" s="83">
        <v>0</v>
      </c>
      <c r="G1424" s="84">
        <f>VLOOKUP(C1424,'[10]Resumen Peso'!$B$1:$D$65536,3,0)*$C$14</f>
        <v>24108.792358822528</v>
      </c>
      <c r="H1424" s="91"/>
      <c r="I1424" s="86"/>
      <c r="J1424" s="87">
        <f>+VLOOKUP(C1424,'[10]Resumen Peso'!$B$1:$D$65536,3,0)</f>
        <v>14968.890959381964</v>
      </c>
      <c r="N1424" s="57"/>
      <c r="O1424" s="57"/>
      <c r="P1424" s="57"/>
      <c r="Q1424" s="57"/>
      <c r="R1424" s="57"/>
    </row>
    <row r="1425" spans="1:18" x14ac:dyDescent="0.2">
      <c r="A1425" s="78"/>
      <c r="B1425" s="79">
        <f t="shared" si="21"/>
        <v>1409</v>
      </c>
      <c r="C1425" s="80" t="s">
        <v>1452</v>
      </c>
      <c r="D1425" s="81" t="str">
        <f>+"Torre de ángulo mayor tipo B"&amp;IF(MID(C1425,3,3)="220","C",IF(MID(C1425,3,3)="138","S",""))&amp;IF(MID(C1425,10,1)="D",2,1)&amp;" (65°)Tipo B"&amp;IF(MID(C1425,3,3)="220","C",IF(MID(C1425,3,3)="138","S",""))&amp;IF(MID(C1425,10,1)="D",2,1)&amp;RIGHT(C1425,2)</f>
        <v>Torre de ángulo mayor tipo BC2 (65°)Tipo BC2-3</v>
      </c>
      <c r="E1425" s="82" t="s">
        <v>44</v>
      </c>
      <c r="F1425" s="83">
        <v>0</v>
      </c>
      <c r="G1425" s="84">
        <f>VLOOKUP(C1425,'[10]Resumen Peso'!$B$1:$D$65536,3,0)*$C$14</f>
        <v>26673.055285489936</v>
      </c>
      <c r="H1425" s="91"/>
      <c r="I1425" s="86"/>
      <c r="J1425" s="87">
        <f>+VLOOKUP(C1425,'[10]Resumen Peso'!$B$1:$D$65536,3,0)</f>
        <v>16561.014346119067</v>
      </c>
      <c r="N1425" s="57"/>
      <c r="O1425" s="57"/>
      <c r="P1425" s="57"/>
      <c r="Q1425" s="57"/>
      <c r="R1425" s="57"/>
    </row>
    <row r="1426" spans="1:18" x14ac:dyDescent="0.2">
      <c r="A1426" s="78"/>
      <c r="B1426" s="79">
        <f t="shared" ref="B1426:B1489" si="22">1+B1425</f>
        <v>1410</v>
      </c>
      <c r="C1426" s="80" t="s">
        <v>1453</v>
      </c>
      <c r="D1426" s="81" t="str">
        <f>+"Torre de ángulo mayor tipo B"&amp;IF(MID(C1426,3,3)="220","C",IF(MID(C1426,3,3)="138","S",""))&amp;IF(MID(C1426,10,1)="D",2,1)&amp;" (65°)Tipo B"&amp;IF(MID(C1426,3,3)="220","C",IF(MID(C1426,3,3)="138","S",""))&amp;IF(MID(C1426,10,1)="D",2,1)&amp;RIGHT(C1426,2)</f>
        <v>Torre de ángulo mayor tipo BC2 (65°)Tipo BC2±0</v>
      </c>
      <c r="E1426" s="82" t="s">
        <v>44</v>
      </c>
      <c r="F1426" s="83">
        <v>0</v>
      </c>
      <c r="G1426" s="84">
        <f>VLOOKUP(C1426,'[10]Resumen Peso'!$B$1:$D$65536,3,0)*$C$14</f>
        <v>29702.73417092421</v>
      </c>
      <c r="H1426" s="91"/>
      <c r="I1426" s="86"/>
      <c r="J1426" s="87">
        <f>+VLOOKUP(C1426,'[10]Resumen Peso'!$B$1:$D$65536,3,0)</f>
        <v>18442.109516836379</v>
      </c>
      <c r="N1426" s="57"/>
      <c r="O1426" s="57"/>
      <c r="P1426" s="57"/>
      <c r="Q1426" s="57"/>
      <c r="R1426" s="57"/>
    </row>
    <row r="1427" spans="1:18" x14ac:dyDescent="0.2">
      <c r="A1427" s="78"/>
      <c r="B1427" s="79">
        <f t="shared" si="22"/>
        <v>1411</v>
      </c>
      <c r="C1427" s="80" t="s">
        <v>1454</v>
      </c>
      <c r="D1427" s="81" t="str">
        <f>+"Torre de ángulo mayor tipo B"&amp;IF(MID(C1427,3,3)="220","C",IF(MID(C1427,3,3)="138","S",""))&amp;IF(MID(C1427,10,1)="D",2,1)&amp;" (65°)Tipo B"&amp;IF(MID(C1427,3,3)="220","C",IF(MID(C1427,3,3)="138","S",""))&amp;IF(MID(C1427,10,1)="D",2,1)&amp;RIGHT(C1427,2)</f>
        <v>Torre de ángulo mayor tipo BC2 (65°)Tipo BC2+3</v>
      </c>
      <c r="E1427" s="82" t="s">
        <v>44</v>
      </c>
      <c r="F1427" s="83">
        <v>0</v>
      </c>
      <c r="G1427" s="84">
        <f>VLOOKUP(C1427,'[10]Resumen Peso'!$B$1:$D$65536,3,0)*$C$14</f>
        <v>33267.062271435112</v>
      </c>
      <c r="H1427" s="91"/>
      <c r="I1427" s="86"/>
      <c r="J1427" s="87">
        <f>+VLOOKUP(C1427,'[10]Resumen Peso'!$B$1:$D$65536,3,0)</f>
        <v>20655.162658856745</v>
      </c>
      <c r="N1427" s="57"/>
      <c r="O1427" s="57"/>
      <c r="P1427" s="57"/>
      <c r="Q1427" s="57"/>
      <c r="R1427" s="57"/>
    </row>
    <row r="1428" spans="1:18" x14ac:dyDescent="0.2">
      <c r="A1428" s="78"/>
      <c r="B1428" s="79">
        <f t="shared" si="22"/>
        <v>1412</v>
      </c>
      <c r="C1428" s="80" t="s">
        <v>1455</v>
      </c>
      <c r="D1428" s="81" t="str">
        <f>+"Torre de anclaje, retención intermedia y terminal (15°) Tipo R"&amp;IF(MID(C1428,3,3)="220","C",IF(MID(C1428,3,3)="138","S",""))&amp;IF(MID(C1428,10,1)="D",2,1)&amp;RIGHT(C1428,2)</f>
        <v>Torre de anclaje, retención intermedia y terminal (15°) Tipo RC2-3</v>
      </c>
      <c r="E1428" s="82" t="s">
        <v>44</v>
      </c>
      <c r="F1428" s="83">
        <v>0</v>
      </c>
      <c r="G1428" s="84">
        <f>VLOOKUP(C1428,'[10]Resumen Peso'!$B$1:$D$65536,3,0)*$C$14</f>
        <v>34343.281438650214</v>
      </c>
      <c r="H1428" s="91"/>
      <c r="I1428" s="86"/>
      <c r="J1428" s="87">
        <f>+VLOOKUP(C1428,'[10]Resumen Peso'!$B$1:$D$65536,3,0)</f>
        <v>21323.375612980279</v>
      </c>
      <c r="N1428" s="57"/>
      <c r="O1428" s="57"/>
      <c r="P1428" s="57"/>
      <c r="Q1428" s="57"/>
      <c r="R1428" s="57"/>
    </row>
    <row r="1429" spans="1:18" x14ac:dyDescent="0.2">
      <c r="A1429" s="78"/>
      <c r="B1429" s="79">
        <f t="shared" si="22"/>
        <v>1413</v>
      </c>
      <c r="C1429" s="80" t="s">
        <v>1456</v>
      </c>
      <c r="D1429" s="81" t="str">
        <f>+"Torre de anclaje, retención intermedia y terminal (15°) Tipo R"&amp;IF(MID(C1429,3,3)="220","C",IF(MID(C1429,3,3)="138","S",""))&amp;IF(MID(C1429,10,1)="D",2,1)&amp;RIGHT(C1429,2)</f>
        <v>Torre de anclaje, retención intermedia y terminal (15°) Tipo RC2±0</v>
      </c>
      <c r="E1429" s="82" t="s">
        <v>44</v>
      </c>
      <c r="F1429" s="83">
        <v>0</v>
      </c>
      <c r="G1429" s="84">
        <f>VLOOKUP(C1429,'[10]Resumen Peso'!$B$1:$D$65536,3,0)*$C$14</f>
        <v>38286.824346321308</v>
      </c>
      <c r="H1429" s="91"/>
      <c r="I1429" s="86"/>
      <c r="J1429" s="87">
        <f>+VLOOKUP(C1429,'[10]Resumen Peso'!$B$1:$D$65536,3,0)</f>
        <v>23771.879167202093</v>
      </c>
      <c r="N1429" s="57"/>
      <c r="O1429" s="57"/>
      <c r="P1429" s="57"/>
      <c r="Q1429" s="57"/>
      <c r="R1429" s="57"/>
    </row>
    <row r="1430" spans="1:18" x14ac:dyDescent="0.2">
      <c r="A1430" s="78"/>
      <c r="B1430" s="79">
        <f t="shared" si="22"/>
        <v>1414</v>
      </c>
      <c r="C1430" s="80" t="s">
        <v>1457</v>
      </c>
      <c r="D1430" s="81" t="str">
        <f>+"Torre de anclaje, retención intermedia y terminal (15°) Tipo R"&amp;IF(MID(C1430,3,3)="220","C",IF(MID(C1430,3,3)="138","S",""))&amp;IF(MID(C1430,10,1)="D",2,1)&amp;RIGHT(C1430,2)</f>
        <v>Torre de anclaje, retención intermedia y terminal (15°) Tipo RC2+3</v>
      </c>
      <c r="E1430" s="82" t="s">
        <v>44</v>
      </c>
      <c r="F1430" s="83">
        <v>0</v>
      </c>
      <c r="G1430" s="84">
        <f>VLOOKUP(C1430,'[10]Resumen Peso'!$B$1:$D$65536,3,0)*$C$14</f>
        <v>42230.367253992394</v>
      </c>
      <c r="H1430" s="91"/>
      <c r="I1430" s="86"/>
      <c r="J1430" s="87">
        <f>+VLOOKUP(C1430,'[10]Resumen Peso'!$B$1:$D$65536,3,0)</f>
        <v>26220.382721423906</v>
      </c>
      <c r="N1430" s="57"/>
      <c r="O1430" s="57"/>
      <c r="P1430" s="57"/>
      <c r="Q1430" s="57"/>
      <c r="R1430" s="57"/>
    </row>
    <row r="1431" spans="1:18" x14ac:dyDescent="0.2">
      <c r="A1431" s="78"/>
      <c r="B1431" s="79">
        <f t="shared" si="22"/>
        <v>1415</v>
      </c>
      <c r="C1431" s="80" t="s">
        <v>1458</v>
      </c>
      <c r="D1431" s="81" t="str">
        <f>+"Torre de suspensión tipo S"&amp;IF(MID(C1431,3,3)="220","C",IF(MID(C1431,3,3)="138","S",""))&amp;IF(MID(C1431,10,1)="D",2,1)&amp;" (5°)Tipo S"&amp;IF(MID(C1431,3,3)="220","C",IF(MID(C1431,3,3)="138","S",""))&amp;IF(MID(C1431,10,1)="D",2,1)&amp;RIGHT(C1431,2)</f>
        <v>Torre de suspensión tipo SC1 (5°)Tipo SC1-6</v>
      </c>
      <c r="E1431" s="82" t="s">
        <v>44</v>
      </c>
      <c r="F1431" s="83">
        <v>0</v>
      </c>
      <c r="G1431" s="84">
        <f>VLOOKUP(C1431,'[10]Resumen Peso'!$B$1:$D$65536,3,0)*$C$14</f>
        <v>6730.601230476751</v>
      </c>
      <c r="H1431" s="91"/>
      <c r="I1431" s="86"/>
      <c r="J1431" s="87">
        <f>+VLOOKUP(C1431,'[10]Resumen Peso'!$B$1:$D$65536,3,0)</f>
        <v>4178.9582161803964</v>
      </c>
      <c r="N1431" s="57"/>
      <c r="O1431" s="57"/>
      <c r="P1431" s="57"/>
      <c r="Q1431" s="57"/>
      <c r="R1431" s="57"/>
    </row>
    <row r="1432" spans="1:18" x14ac:dyDescent="0.2">
      <c r="A1432" s="78"/>
      <c r="B1432" s="79">
        <f t="shared" si="22"/>
        <v>1416</v>
      </c>
      <c r="C1432" s="80" t="s">
        <v>1459</v>
      </c>
      <c r="D1432" s="81" t="str">
        <f>+"Torre de suspensión tipo S"&amp;IF(MID(C1432,3,3)="220","C",IF(MID(C1432,3,3)="138","S",""))&amp;IF(MID(C1432,10,1)="D",2,1)&amp;" (5°)Tipo S"&amp;IF(MID(C1432,3,3)="220","C",IF(MID(C1432,3,3)="138","S",""))&amp;IF(MID(C1432,10,1)="D",2,1)&amp;RIGHT(C1432,2)</f>
        <v>Torre de suspensión tipo SC1 (5°)Tipo SC1-3</v>
      </c>
      <c r="E1432" s="82" t="s">
        <v>44</v>
      </c>
      <c r="F1432" s="83">
        <v>0</v>
      </c>
      <c r="G1432" s="84">
        <f>VLOOKUP(C1432,'[10]Resumen Peso'!$B$1:$D$65536,3,0)*$C$14</f>
        <v>7700.7779844193456</v>
      </c>
      <c r="H1432" s="91"/>
      <c r="I1432" s="86"/>
      <c r="J1432" s="87">
        <f>+VLOOKUP(C1432,'[10]Resumen Peso'!$B$1:$D$65536,3,0)</f>
        <v>4781.3305716658588</v>
      </c>
      <c r="N1432" s="57"/>
      <c r="O1432" s="57"/>
      <c r="P1432" s="57"/>
      <c r="Q1432" s="57"/>
      <c r="R1432" s="57"/>
    </row>
    <row r="1433" spans="1:18" x14ac:dyDescent="0.2">
      <c r="A1433" s="78"/>
      <c r="B1433" s="79">
        <f t="shared" si="22"/>
        <v>1417</v>
      </c>
      <c r="C1433" s="80" t="s">
        <v>1460</v>
      </c>
      <c r="D1433" s="81" t="str">
        <f>+"Torre de suspensión tipo S"&amp;IF(MID(C1433,3,3)="220","C",IF(MID(C1433,3,3)="138","S",""))&amp;IF(MID(C1433,10,1)="D",2,1)&amp;" (5°)Tipo S"&amp;IF(MID(C1433,3,3)="220","C",IF(MID(C1433,3,3)="138","S",""))&amp;IF(MID(C1433,10,1)="D",2,1)&amp;RIGHT(C1433,2)</f>
        <v>Torre de suspensión tipo SC1 (5°)Tipo SC1±0</v>
      </c>
      <c r="E1433" s="82" t="s">
        <v>44</v>
      </c>
      <c r="F1433" s="83">
        <v>0</v>
      </c>
      <c r="G1433" s="84">
        <f>VLOOKUP(C1433,'[10]Resumen Peso'!$B$1:$D$65536,3,0)*$C$14</f>
        <v>8662.292445916024</v>
      </c>
      <c r="H1433" s="91"/>
      <c r="I1433" s="86"/>
      <c r="J1433" s="87">
        <f>+VLOOKUP(C1433,'[10]Resumen Peso'!$B$1:$D$65536,3,0)</f>
        <v>5378.3246025487724</v>
      </c>
      <c r="N1433" s="57"/>
      <c r="O1433" s="57"/>
      <c r="P1433" s="57"/>
      <c r="Q1433" s="57"/>
      <c r="R1433" s="57"/>
    </row>
    <row r="1434" spans="1:18" x14ac:dyDescent="0.2">
      <c r="A1434" s="78"/>
      <c r="B1434" s="79">
        <f t="shared" si="22"/>
        <v>1418</v>
      </c>
      <c r="C1434" s="80" t="s">
        <v>1461</v>
      </c>
      <c r="D1434" s="81" t="str">
        <f>+"Torre de suspensión tipo S"&amp;IF(MID(C1434,3,3)="220","C",IF(MID(C1434,3,3)="138","S",""))&amp;IF(MID(C1434,10,1)="D",2,1)&amp;" (5°)Tipo S"&amp;IF(MID(C1434,3,3)="220","C",IF(MID(C1434,3,3)="138","S",""))&amp;IF(MID(C1434,10,1)="D",2,1)&amp;RIGHT(C1434,2)</f>
        <v>Torre de suspensión tipo SC1 (5°)Tipo SC1+3</v>
      </c>
      <c r="E1434" s="82" t="s">
        <v>44</v>
      </c>
      <c r="F1434" s="83">
        <v>0</v>
      </c>
      <c r="G1434" s="84">
        <f>VLOOKUP(C1434,'[10]Resumen Peso'!$B$1:$D$65536,3,0)*$C$14</f>
        <v>9615.1446149667881</v>
      </c>
      <c r="H1434" s="91"/>
      <c r="I1434" s="86"/>
      <c r="J1434" s="87">
        <f>+VLOOKUP(C1434,'[10]Resumen Peso'!$B$1:$D$65536,3,0)</f>
        <v>5969.9403088291383</v>
      </c>
      <c r="N1434" s="57"/>
      <c r="O1434" s="57"/>
      <c r="P1434" s="57"/>
      <c r="Q1434" s="57"/>
      <c r="R1434" s="57"/>
    </row>
    <row r="1435" spans="1:18" x14ac:dyDescent="0.2">
      <c r="A1435" s="78"/>
      <c r="B1435" s="79">
        <f t="shared" si="22"/>
        <v>1419</v>
      </c>
      <c r="C1435" s="80" t="s">
        <v>1462</v>
      </c>
      <c r="D1435" s="81" t="str">
        <f>+"Torre de suspensión tipo S"&amp;IF(MID(C1435,3,3)="220","C",IF(MID(C1435,3,3)="138","S",""))&amp;IF(MID(C1435,10,1)="D",2,1)&amp;" (5°)Tipo S"&amp;IF(MID(C1435,3,3)="220","C",IF(MID(C1435,3,3)="138","S",""))&amp;IF(MID(C1435,10,1)="D",2,1)&amp;RIGHT(C1435,2)</f>
        <v>Torre de suspensión tipo SC1 (5°)Tipo SC1+6</v>
      </c>
      <c r="E1435" s="82" t="s">
        <v>44</v>
      </c>
      <c r="F1435" s="83">
        <v>0</v>
      </c>
      <c r="G1435" s="84">
        <f>VLOOKUP(C1435,'[10]Resumen Peso'!$B$1:$D$65536,3,0)*$C$14</f>
        <v>10567.996784017549</v>
      </c>
      <c r="H1435" s="91"/>
      <c r="I1435" s="86"/>
      <c r="J1435" s="87">
        <f>+VLOOKUP(C1435,'[10]Resumen Peso'!$B$1:$D$65536,3,0)</f>
        <v>6561.5560151095024</v>
      </c>
      <c r="N1435" s="57"/>
      <c r="O1435" s="57"/>
      <c r="P1435" s="57"/>
      <c r="Q1435" s="57"/>
      <c r="R1435" s="57"/>
    </row>
    <row r="1436" spans="1:18" x14ac:dyDescent="0.2">
      <c r="A1436" s="78"/>
      <c r="B1436" s="79">
        <f t="shared" si="22"/>
        <v>1420</v>
      </c>
      <c r="C1436" s="80" t="s">
        <v>1463</v>
      </c>
      <c r="D1436" s="81" t="str">
        <f>+"Torre de ángulo menor tipo A"&amp;IF(MID(C1436,3,3)="220","C",IF(MID(C1436,3,3)="138","S",""))&amp;IF(MID(C1436,10,1)="D",2,1)&amp;" (30°)Tipo A"&amp;IF(MID(C1436,3,3)="220","C",IF(MID(C1436,3,3)="138","S",""))&amp;IF(MID(C1436,10,1)="D",2,1)&amp;RIGHT(C1436,2)</f>
        <v>Torre de ángulo menor tipo AC1 (30°)Tipo AC1-3</v>
      </c>
      <c r="E1436" s="82" t="s">
        <v>44</v>
      </c>
      <c r="F1436" s="83">
        <v>0</v>
      </c>
      <c r="G1436" s="84">
        <f>VLOOKUP(C1436,'[10]Resumen Peso'!$B$1:$D$65536,3,0)*$C$14</f>
        <v>11847.573299543374</v>
      </c>
      <c r="H1436" s="91"/>
      <c r="I1436" s="86"/>
      <c r="J1436" s="87">
        <f>+VLOOKUP(C1436,'[10]Resumen Peso'!$B$1:$D$65536,3,0)</f>
        <v>7356.0313687488024</v>
      </c>
      <c r="N1436" s="57"/>
      <c r="O1436" s="57"/>
      <c r="P1436" s="57"/>
      <c r="Q1436" s="57"/>
      <c r="R1436" s="57"/>
    </row>
    <row r="1437" spans="1:18" x14ac:dyDescent="0.2">
      <c r="A1437" s="78"/>
      <c r="B1437" s="79">
        <f t="shared" si="22"/>
        <v>1421</v>
      </c>
      <c r="C1437" s="80" t="s">
        <v>1464</v>
      </c>
      <c r="D1437" s="81" t="str">
        <f>+"Torre de ángulo menor tipo A"&amp;IF(MID(C1437,3,3)="220","C",IF(MID(C1437,3,3)="138","S",""))&amp;IF(MID(C1437,10,1)="D",2,1)&amp;" (30°)Tipo A"&amp;IF(MID(C1437,3,3)="220","C",IF(MID(C1437,3,3)="138","S",""))&amp;IF(MID(C1437,10,1)="D",2,1)&amp;RIGHT(C1437,2)</f>
        <v>Torre de ángulo menor tipo AC1 (30°)Tipo AC1±0</v>
      </c>
      <c r="E1437" s="82" t="s">
        <v>44</v>
      </c>
      <c r="F1437" s="83">
        <v>0</v>
      </c>
      <c r="G1437" s="84">
        <f>VLOOKUP(C1437,'[10]Resumen Peso'!$B$1:$D$65536,3,0)*$C$14</f>
        <v>13149.359932900525</v>
      </c>
      <c r="H1437" s="91"/>
      <c r="I1437" s="86"/>
      <c r="J1437" s="87">
        <f>+VLOOKUP(C1437,'[10]Resumen Peso'!$B$1:$D$65536,3,0)</f>
        <v>8164.296746669037</v>
      </c>
      <c r="N1437" s="57"/>
      <c r="O1437" s="57"/>
      <c r="P1437" s="57"/>
      <c r="Q1437" s="57"/>
      <c r="R1437" s="57"/>
    </row>
    <row r="1438" spans="1:18" x14ac:dyDescent="0.2">
      <c r="A1438" s="78"/>
      <c r="B1438" s="79">
        <f t="shared" si="22"/>
        <v>1422</v>
      </c>
      <c r="C1438" s="80" t="s">
        <v>1465</v>
      </c>
      <c r="D1438" s="81" t="str">
        <f>+"Torre de ángulo menor tipo A"&amp;IF(MID(C1438,3,3)="220","C",IF(MID(C1438,3,3)="138","S",""))&amp;IF(MID(C1438,10,1)="D",2,1)&amp;" (30°)Tipo A"&amp;IF(MID(C1438,3,3)="220","C",IF(MID(C1438,3,3)="138","S",""))&amp;IF(MID(C1438,10,1)="D",2,1)&amp;RIGHT(C1438,2)</f>
        <v>Torre de ángulo menor tipo AC1 (30°)Tipo AC1+3</v>
      </c>
      <c r="E1438" s="82" t="s">
        <v>44</v>
      </c>
      <c r="F1438" s="83">
        <v>0</v>
      </c>
      <c r="G1438" s="84">
        <f>VLOOKUP(C1438,'[10]Resumen Peso'!$B$1:$D$65536,3,0)*$C$14</f>
        <v>14451.146566257676</v>
      </c>
      <c r="H1438" s="91"/>
      <c r="I1438" s="86"/>
      <c r="J1438" s="87">
        <f>+VLOOKUP(C1438,'[10]Resumen Peso'!$B$1:$D$65536,3,0)</f>
        <v>8972.5621245892708</v>
      </c>
      <c r="N1438" s="57"/>
      <c r="O1438" s="57"/>
      <c r="P1438" s="57"/>
      <c r="Q1438" s="57"/>
      <c r="R1438" s="57"/>
    </row>
    <row r="1439" spans="1:18" x14ac:dyDescent="0.2">
      <c r="A1439" s="78"/>
      <c r="B1439" s="79">
        <f t="shared" si="22"/>
        <v>1423</v>
      </c>
      <c r="C1439" s="80" t="s">
        <v>1466</v>
      </c>
      <c r="D1439" s="81" t="str">
        <f>+"Torre de ángulo mayor tipo B"&amp;IF(MID(C1439,3,3)="220","C",IF(MID(C1439,3,3)="138","S",""))&amp;IF(MID(C1439,10,1)="D",2,1)&amp;" (65°)Tipo B"&amp;IF(MID(C1439,3,3)="220","C",IF(MID(C1439,3,3)="138","S",""))&amp;IF(MID(C1439,10,1)="D",2,1)&amp;RIGHT(C1439,2)</f>
        <v>Torre de ángulo mayor tipo BC1 (65°)Tipo BC1-3</v>
      </c>
      <c r="E1439" s="82" t="s">
        <v>44</v>
      </c>
      <c r="F1439" s="83">
        <v>0</v>
      </c>
      <c r="G1439" s="84">
        <f>VLOOKUP(C1439,'[10]Resumen Peso'!$B$1:$D$65536,3,0)*$C$14</f>
        <v>15988.201547534289</v>
      </c>
      <c r="H1439" s="91"/>
      <c r="I1439" s="86"/>
      <c r="J1439" s="87">
        <f>+VLOOKUP(C1439,'[10]Resumen Peso'!$B$1:$D$65536,3,0)</f>
        <v>9926.9030999009101</v>
      </c>
      <c r="N1439" s="57"/>
      <c r="O1439" s="57"/>
      <c r="P1439" s="57"/>
      <c r="Q1439" s="57"/>
      <c r="R1439" s="57"/>
    </row>
    <row r="1440" spans="1:18" x14ac:dyDescent="0.2">
      <c r="A1440" s="78"/>
      <c r="B1440" s="79">
        <f t="shared" si="22"/>
        <v>1424</v>
      </c>
      <c r="C1440" s="80" t="s">
        <v>1467</v>
      </c>
      <c r="D1440" s="81" t="str">
        <f>+"Torre de ángulo mayor tipo B"&amp;IF(MID(C1440,3,3)="220","C",IF(MID(C1440,3,3)="138","S",""))&amp;IF(MID(C1440,10,1)="D",2,1)&amp;" (65°)Tipo B"&amp;IF(MID(C1440,3,3)="220","C",IF(MID(C1440,3,3)="138","S",""))&amp;IF(MID(C1440,10,1)="D",2,1)&amp;RIGHT(C1440,2)</f>
        <v>Torre de ángulo mayor tipo BC1 (65°)Tipo BC1±0</v>
      </c>
      <c r="E1440" s="82" t="s">
        <v>44</v>
      </c>
      <c r="F1440" s="83">
        <v>0</v>
      </c>
      <c r="G1440" s="84">
        <f>VLOOKUP(C1440,'[10]Resumen Peso'!$B$1:$D$65536,3,0)*$C$14</f>
        <v>17804.233349147315</v>
      </c>
      <c r="H1440" s="91"/>
      <c r="I1440" s="86"/>
      <c r="J1440" s="87">
        <f>+VLOOKUP(C1440,'[10]Resumen Peso'!$B$1:$D$65536,3,0)</f>
        <v>11054.457794989878</v>
      </c>
      <c r="N1440" s="57"/>
      <c r="O1440" s="57"/>
      <c r="P1440" s="57"/>
      <c r="Q1440" s="57"/>
      <c r="R1440" s="57"/>
    </row>
    <row r="1441" spans="1:18" x14ac:dyDescent="0.2">
      <c r="A1441" s="78"/>
      <c r="B1441" s="79">
        <f t="shared" si="22"/>
        <v>1425</v>
      </c>
      <c r="C1441" s="80" t="s">
        <v>1468</v>
      </c>
      <c r="D1441" s="81" t="str">
        <f>+"Torre de ángulo mayor tipo B"&amp;IF(MID(C1441,3,3)="220","C",IF(MID(C1441,3,3)="138","S",""))&amp;IF(MID(C1441,10,1)="D",2,1)&amp;" (65°)Tipo B"&amp;IF(MID(C1441,3,3)="220","C",IF(MID(C1441,3,3)="138","S",""))&amp;IF(MID(C1441,10,1)="D",2,1)&amp;RIGHT(C1441,2)</f>
        <v>Torre de ángulo mayor tipo BC1 (65°)Tipo BC1+3</v>
      </c>
      <c r="E1441" s="82" t="s">
        <v>44</v>
      </c>
      <c r="F1441" s="83">
        <v>0</v>
      </c>
      <c r="G1441" s="84">
        <f>VLOOKUP(C1441,'[10]Resumen Peso'!$B$1:$D$65536,3,0)*$C$14</f>
        <v>19940.741351044991</v>
      </c>
      <c r="H1441" s="91"/>
      <c r="I1441" s="86"/>
      <c r="J1441" s="87">
        <f>+VLOOKUP(C1441,'[10]Resumen Peso'!$B$1:$D$65536,3,0)</f>
        <v>12380.992730388663</v>
      </c>
      <c r="N1441" s="57"/>
      <c r="O1441" s="57"/>
      <c r="P1441" s="57"/>
      <c r="Q1441" s="57"/>
      <c r="R1441" s="57"/>
    </row>
    <row r="1442" spans="1:18" x14ac:dyDescent="0.2">
      <c r="A1442" s="78"/>
      <c r="B1442" s="79">
        <f t="shared" si="22"/>
        <v>1426</v>
      </c>
      <c r="C1442" s="80" t="s">
        <v>1469</v>
      </c>
      <c r="D1442" s="81" t="str">
        <f>+"Torre de anclaje, retención intermedia y terminal (15°) Tipo R"&amp;IF(MID(C1442,3,3)="220","C",IF(MID(C1442,3,3)="138","S",""))&amp;IF(MID(C1442,10,1)="D",2,1)&amp;RIGHT(C1442,2)</f>
        <v>Torre de anclaje, retención intermedia y terminal (15°) Tipo RC1-3</v>
      </c>
      <c r="E1442" s="82" t="s">
        <v>44</v>
      </c>
      <c r="F1442" s="83">
        <v>0</v>
      </c>
      <c r="G1442" s="84">
        <f>VLOOKUP(C1442,'[10]Resumen Peso'!$B$1:$D$65536,3,0)*$C$14</f>
        <v>20585.842137984648</v>
      </c>
      <c r="H1442" s="91"/>
      <c r="I1442" s="86"/>
      <c r="J1442" s="87">
        <f>+VLOOKUP(C1442,'[10]Resumen Peso'!$B$1:$D$65536,3,0)</f>
        <v>12781.528899674531</v>
      </c>
      <c r="N1442" s="57"/>
      <c r="O1442" s="57"/>
      <c r="P1442" s="57"/>
      <c r="Q1442" s="57"/>
      <c r="R1442" s="57"/>
    </row>
    <row r="1443" spans="1:18" x14ac:dyDescent="0.2">
      <c r="A1443" s="78"/>
      <c r="B1443" s="79">
        <f t="shared" si="22"/>
        <v>1427</v>
      </c>
      <c r="C1443" s="80" t="s">
        <v>1470</v>
      </c>
      <c r="D1443" s="81" t="str">
        <f>+"Torre de anclaje, retención intermedia y terminal (15°) Tipo R"&amp;IF(MID(C1443,3,3)="220","C",IF(MID(C1443,3,3)="138","S",""))&amp;IF(MID(C1443,10,1)="D",2,1)&amp;RIGHT(C1443,2)</f>
        <v>Torre de anclaje, retención intermedia y terminal (15°) Tipo RC1±0</v>
      </c>
      <c r="E1443" s="82" t="s">
        <v>44</v>
      </c>
      <c r="F1443" s="83">
        <v>0</v>
      </c>
      <c r="G1443" s="84">
        <f>VLOOKUP(C1443,'[10]Resumen Peso'!$B$1:$D$65536,3,0)*$C$14</f>
        <v>22949.656787050884</v>
      </c>
      <c r="H1443" s="91"/>
      <c r="I1443" s="86"/>
      <c r="J1443" s="87">
        <f>+VLOOKUP(C1443,'[10]Resumen Peso'!$B$1:$D$65536,3,0)</f>
        <v>14249.196097741951</v>
      </c>
      <c r="N1443" s="57"/>
      <c r="O1443" s="57"/>
      <c r="P1443" s="57"/>
      <c r="Q1443" s="57"/>
      <c r="R1443" s="57"/>
    </row>
    <row r="1444" spans="1:18" x14ac:dyDescent="0.2">
      <c r="A1444" s="78"/>
      <c r="B1444" s="79">
        <f t="shared" si="22"/>
        <v>1428</v>
      </c>
      <c r="C1444" s="80" t="s">
        <v>1471</v>
      </c>
      <c r="D1444" s="81" t="str">
        <f>+"Torre de anclaje, retención intermedia y terminal (15°) Tipo R"&amp;IF(MID(C1444,3,3)="220","C",IF(MID(C1444,3,3)="138","S",""))&amp;IF(MID(C1444,10,1)="D",2,1)&amp;RIGHT(C1444,2)</f>
        <v>Torre de anclaje, retención intermedia y terminal (15°) Tipo RC1+3</v>
      </c>
      <c r="E1444" s="82" t="s">
        <v>44</v>
      </c>
      <c r="F1444" s="83">
        <v>0</v>
      </c>
      <c r="G1444" s="84">
        <f>VLOOKUP(C1444,'[10]Resumen Peso'!$B$1:$D$65536,3,0)*$C$14</f>
        <v>25313.471436117125</v>
      </c>
      <c r="H1444" s="91"/>
      <c r="I1444" s="86"/>
      <c r="J1444" s="87">
        <f>+VLOOKUP(C1444,'[10]Resumen Peso'!$B$1:$D$65536,3,0)</f>
        <v>15716.863295809371</v>
      </c>
      <c r="N1444" s="57"/>
      <c r="O1444" s="57"/>
      <c r="P1444" s="57"/>
      <c r="Q1444" s="57"/>
      <c r="R1444" s="57"/>
    </row>
    <row r="1445" spans="1:18" x14ac:dyDescent="0.2">
      <c r="A1445" s="78"/>
      <c r="B1445" s="79">
        <f t="shared" si="22"/>
        <v>1429</v>
      </c>
      <c r="C1445" s="80" t="s">
        <v>1472</v>
      </c>
      <c r="D1445" s="81" t="str">
        <f>+"Torre de suspensión tipo S"&amp;IF(MID(C1445,3,3)="220","C",IF(MID(C1445,3,3)="138","S",""))&amp;IF(MID(C1445,10,1)="D",2,1)&amp;" (5°)Tipo S"&amp;IF(MID(C1445,3,3)="220","C",IF(MID(C1445,3,3)="138","S",""))&amp;IF(MID(C1445,10,1)="D",2,1)&amp;RIGHT(C1445,2)</f>
        <v>Torre de suspensión tipo SS1 (5°)Tipo SS1-6</v>
      </c>
      <c r="E1445" s="82" t="s">
        <v>44</v>
      </c>
      <c r="F1445" s="83">
        <v>0</v>
      </c>
      <c r="G1445" s="84">
        <f>VLOOKUP(C1445,'[10]Resumen Peso'!$B$1:$D$65536,3,0)*$C$14</f>
        <v>6796.9628925726238</v>
      </c>
      <c r="H1445" s="91"/>
      <c r="I1445" s="86"/>
      <c r="J1445" s="87">
        <f>+VLOOKUP(C1445,'[10]Resumen Peso'!$B$1:$D$65536,3,0)</f>
        <v>4220.1614614119208</v>
      </c>
      <c r="N1445" s="57"/>
      <c r="O1445" s="57"/>
      <c r="P1445" s="57"/>
      <c r="Q1445" s="57"/>
      <c r="R1445" s="57"/>
    </row>
    <row r="1446" spans="1:18" x14ac:dyDescent="0.2">
      <c r="A1446" s="78"/>
      <c r="B1446" s="79">
        <f t="shared" si="22"/>
        <v>1430</v>
      </c>
      <c r="C1446" s="80" t="s">
        <v>1473</v>
      </c>
      <c r="D1446" s="81" t="str">
        <f>+"Torre de suspensión tipo S"&amp;IF(MID(C1446,3,3)="220","C",IF(MID(C1446,3,3)="138","S",""))&amp;IF(MID(C1446,10,1)="D",2,1)&amp;" (5°)Tipo S"&amp;IF(MID(C1446,3,3)="220","C",IF(MID(C1446,3,3)="138","S",""))&amp;IF(MID(C1446,10,1)="D",2,1)&amp;RIGHT(C1446,2)</f>
        <v>Torre de suspensión tipo SS1 (5°)Tipo SS1-3</v>
      </c>
      <c r="E1446" s="82" t="s">
        <v>44</v>
      </c>
      <c r="F1446" s="83">
        <v>0</v>
      </c>
      <c r="G1446" s="84">
        <f>VLOOKUP(C1446,'[10]Resumen Peso'!$B$1:$D$65536,3,0)*$C$14</f>
        <v>7776.7052915020113</v>
      </c>
      <c r="H1446" s="91"/>
      <c r="I1446" s="86"/>
      <c r="J1446" s="87">
        <f>+VLOOKUP(C1446,'[10]Resumen Peso'!$B$1:$D$65536,3,0)</f>
        <v>4828.473023417243</v>
      </c>
      <c r="N1446" s="57"/>
      <c r="O1446" s="57"/>
      <c r="P1446" s="57"/>
      <c r="Q1446" s="57"/>
      <c r="R1446" s="57"/>
    </row>
    <row r="1447" spans="1:18" x14ac:dyDescent="0.2">
      <c r="A1447" s="78"/>
      <c r="B1447" s="79">
        <f t="shared" si="22"/>
        <v>1431</v>
      </c>
      <c r="C1447" s="80" t="s">
        <v>1474</v>
      </c>
      <c r="D1447" s="81" t="str">
        <f>+"Torre de suspensión tipo S"&amp;IF(MID(C1447,3,3)="220","C",IF(MID(C1447,3,3)="138","S",""))&amp;IF(MID(C1447,10,1)="D",2,1)&amp;" (5°)Tipo S"&amp;IF(MID(C1447,3,3)="220","C",IF(MID(C1447,3,3)="138","S",""))&amp;IF(MID(C1447,10,1)="D",2,1)&amp;RIGHT(C1447,2)</f>
        <v>Torre de suspensión tipo SS1 (5°)Tipo SS1±0</v>
      </c>
      <c r="E1447" s="82" t="s">
        <v>44</v>
      </c>
      <c r="F1447" s="83">
        <v>0</v>
      </c>
      <c r="G1447" s="84">
        <f>VLOOKUP(C1447,'[10]Resumen Peso'!$B$1:$D$65536,3,0)*$C$14</f>
        <v>8747.6999904409568</v>
      </c>
      <c r="H1447" s="91"/>
      <c r="I1447" s="86"/>
      <c r="J1447" s="87">
        <f>+VLOOKUP(C1447,'[10]Resumen Peso'!$B$1:$D$65536,3,0)</f>
        <v>5431.353232190374</v>
      </c>
      <c r="N1447" s="57"/>
      <c r="O1447" s="57"/>
      <c r="P1447" s="57"/>
      <c r="Q1447" s="57"/>
      <c r="R1447" s="57"/>
    </row>
    <row r="1448" spans="1:18" x14ac:dyDescent="0.2">
      <c r="A1448" s="78"/>
      <c r="B1448" s="79">
        <f t="shared" si="22"/>
        <v>1432</v>
      </c>
      <c r="C1448" s="80" t="s">
        <v>1475</v>
      </c>
      <c r="D1448" s="81" t="str">
        <f>+"Torre de suspensión tipo S"&amp;IF(MID(C1448,3,3)="220","C",IF(MID(C1448,3,3)="138","S",""))&amp;IF(MID(C1448,10,1)="D",2,1)&amp;" (5°)Tipo S"&amp;IF(MID(C1448,3,3)="220","C",IF(MID(C1448,3,3)="138","S",""))&amp;IF(MID(C1448,10,1)="D",2,1)&amp;RIGHT(C1448,2)</f>
        <v>Torre de suspensión tipo SS1 (5°)Tipo SS1+3</v>
      </c>
      <c r="E1448" s="82" t="s">
        <v>44</v>
      </c>
      <c r="F1448" s="83">
        <v>0</v>
      </c>
      <c r="G1448" s="84">
        <f>VLOOKUP(C1448,'[10]Resumen Peso'!$B$1:$D$65536,3,0)*$C$14</f>
        <v>9709.946989389462</v>
      </c>
      <c r="H1448" s="91"/>
      <c r="I1448" s="86"/>
      <c r="J1448" s="87">
        <f>+VLOOKUP(C1448,'[10]Resumen Peso'!$B$1:$D$65536,3,0)</f>
        <v>6028.8020877313156</v>
      </c>
      <c r="N1448" s="57"/>
      <c r="O1448" s="57"/>
      <c r="P1448" s="57"/>
      <c r="Q1448" s="57"/>
      <c r="R1448" s="57"/>
    </row>
    <row r="1449" spans="1:18" x14ac:dyDescent="0.2">
      <c r="A1449" s="78"/>
      <c r="B1449" s="79">
        <f t="shared" si="22"/>
        <v>1433</v>
      </c>
      <c r="C1449" s="80" t="s">
        <v>1476</v>
      </c>
      <c r="D1449" s="81" t="str">
        <f>+"Torre de suspensión tipo S"&amp;IF(MID(C1449,3,3)="220","C",IF(MID(C1449,3,3)="138","S",""))&amp;IF(MID(C1449,10,1)="D",2,1)&amp;" (5°)Tipo S"&amp;IF(MID(C1449,3,3)="220","C",IF(MID(C1449,3,3)="138","S",""))&amp;IF(MID(C1449,10,1)="D",2,1)&amp;RIGHT(C1449,2)</f>
        <v>Torre de suspensión tipo SS1 (5°)Tipo SS1+6</v>
      </c>
      <c r="E1449" s="82" t="s">
        <v>44</v>
      </c>
      <c r="F1449" s="83">
        <v>0</v>
      </c>
      <c r="G1449" s="84">
        <f>VLOOKUP(C1449,'[10]Resumen Peso'!$B$1:$D$65536,3,0)*$C$14</f>
        <v>10672.193988337967</v>
      </c>
      <c r="H1449" s="91"/>
      <c r="I1449" s="86"/>
      <c r="J1449" s="87">
        <f>+VLOOKUP(C1449,'[10]Resumen Peso'!$B$1:$D$65536,3,0)</f>
        <v>6626.2509432722563</v>
      </c>
      <c r="N1449" s="57"/>
      <c r="O1449" s="57"/>
      <c r="P1449" s="57"/>
      <c r="Q1449" s="57"/>
      <c r="R1449" s="57"/>
    </row>
    <row r="1450" spans="1:18" x14ac:dyDescent="0.2">
      <c r="A1450" s="78"/>
      <c r="B1450" s="79">
        <f t="shared" si="22"/>
        <v>1434</v>
      </c>
      <c r="C1450" s="80" t="s">
        <v>1477</v>
      </c>
      <c r="D1450" s="81" t="str">
        <f>+"Torre de ángulo menor tipo A"&amp;IF(MID(C1450,3,3)="220","C",IF(MID(C1450,3,3)="138","S",""))&amp;IF(MID(C1450,10,1)="D",2,1)&amp;" (30°)Tipo A"&amp;IF(MID(C1450,3,3)="220","C",IF(MID(C1450,3,3)="138","S",""))&amp;IF(MID(C1450,10,1)="D",2,1)&amp;RIGHT(C1450,2)</f>
        <v>Torre de ángulo menor tipo AS1 (30°)Tipo AS1-3</v>
      </c>
      <c r="E1450" s="82" t="s">
        <v>44</v>
      </c>
      <c r="F1450" s="83">
        <v>0</v>
      </c>
      <c r="G1450" s="84">
        <f>VLOOKUP(C1450,'[10]Resumen Peso'!$B$1:$D$65536,3,0)*$C$14</f>
        <v>11964.386735525923</v>
      </c>
      <c r="H1450" s="91"/>
      <c r="I1450" s="86"/>
      <c r="J1450" s="87">
        <f>+VLOOKUP(C1450,'[10]Resumen Peso'!$B$1:$D$65536,3,0)</f>
        <v>7428.559580024953</v>
      </c>
      <c r="N1450" s="57"/>
      <c r="O1450" s="57"/>
      <c r="P1450" s="57"/>
      <c r="Q1450" s="57"/>
      <c r="R1450" s="57"/>
    </row>
    <row r="1451" spans="1:18" x14ac:dyDescent="0.2">
      <c r="A1451" s="78"/>
      <c r="B1451" s="79">
        <f t="shared" si="22"/>
        <v>1435</v>
      </c>
      <c r="C1451" s="80" t="s">
        <v>1478</v>
      </c>
      <c r="D1451" s="81" t="str">
        <f>+"Torre de ángulo menor tipo A"&amp;IF(MID(C1451,3,3)="220","C",IF(MID(C1451,3,3)="138","S",""))&amp;IF(MID(C1451,10,1)="D",2,1)&amp;" (30°)Tipo A"&amp;IF(MID(C1451,3,3)="220","C",IF(MID(C1451,3,3)="138","S",""))&amp;IF(MID(C1451,10,1)="D",2,1)&amp;RIGHT(C1451,2)</f>
        <v>Torre de ángulo menor tipo AS1 (30°)Tipo AS1±0</v>
      </c>
      <c r="E1451" s="82" t="s">
        <v>44</v>
      </c>
      <c r="F1451" s="83">
        <v>0</v>
      </c>
      <c r="G1451" s="84">
        <f>VLOOKUP(C1451,'[10]Resumen Peso'!$B$1:$D$65536,3,0)*$C$14</f>
        <v>13279.008585489371</v>
      </c>
      <c r="H1451" s="91"/>
      <c r="I1451" s="86"/>
      <c r="J1451" s="87">
        <f>+VLOOKUP(C1451,'[10]Resumen Peso'!$B$1:$D$65536,3,0)</f>
        <v>8244.7942064649869</v>
      </c>
      <c r="N1451" s="57"/>
      <c r="O1451" s="57"/>
      <c r="P1451" s="57"/>
      <c r="Q1451" s="57"/>
      <c r="R1451" s="57"/>
    </row>
    <row r="1452" spans="1:18" x14ac:dyDescent="0.2">
      <c r="A1452" s="78"/>
      <c r="B1452" s="79">
        <f t="shared" si="22"/>
        <v>1436</v>
      </c>
      <c r="C1452" s="80" t="s">
        <v>1479</v>
      </c>
      <c r="D1452" s="81" t="str">
        <f>+"Torre de ángulo menor tipo A"&amp;IF(MID(C1452,3,3)="220","C",IF(MID(C1452,3,3)="138","S",""))&amp;IF(MID(C1452,10,1)="D",2,1)&amp;" (30°)Tipo A"&amp;IF(MID(C1452,3,3)="220","C",IF(MID(C1452,3,3)="138","S",""))&amp;IF(MID(C1452,10,1)="D",2,1)&amp;RIGHT(C1452,2)</f>
        <v>Torre de ángulo menor tipo AS1 (30°)Tipo AS1+3</v>
      </c>
      <c r="E1452" s="82" t="s">
        <v>44</v>
      </c>
      <c r="F1452" s="83">
        <v>0</v>
      </c>
      <c r="G1452" s="84">
        <f>VLOOKUP(C1452,'[10]Resumen Peso'!$B$1:$D$65536,3,0)*$C$14</f>
        <v>14593.630435452818</v>
      </c>
      <c r="H1452" s="91"/>
      <c r="I1452" s="86"/>
      <c r="J1452" s="87">
        <f>+VLOOKUP(C1452,'[10]Resumen Peso'!$B$1:$D$65536,3,0)</f>
        <v>9061.02883290502</v>
      </c>
      <c r="N1452" s="57"/>
      <c r="O1452" s="57"/>
      <c r="P1452" s="57"/>
      <c r="Q1452" s="57"/>
      <c r="R1452" s="57"/>
    </row>
    <row r="1453" spans="1:18" x14ac:dyDescent="0.2">
      <c r="A1453" s="78"/>
      <c r="B1453" s="79">
        <f t="shared" si="22"/>
        <v>1437</v>
      </c>
      <c r="C1453" s="80" t="s">
        <v>1480</v>
      </c>
      <c r="D1453" s="81" t="str">
        <f>+"Torre de ángulo mayor tipo B"&amp;IF(MID(C1453,3,3)="220","C",IF(MID(C1453,3,3)="138","S",""))&amp;IF(MID(C1453,10,1)="D",2,1)&amp;" (65°)Tipo B"&amp;IF(MID(C1453,3,3)="220","C",IF(MID(C1453,3,3)="138","S",""))&amp;IF(MID(C1453,10,1)="D",2,1)&amp;RIGHT(C1453,2)</f>
        <v>Torre de ángulo mayor tipo BS1 (65°)Tipo BS1-3</v>
      </c>
      <c r="E1453" s="82" t="s">
        <v>44</v>
      </c>
      <c r="F1453" s="83">
        <v>0</v>
      </c>
      <c r="G1453" s="84">
        <f>VLOOKUP(C1453,'[10]Resumen Peso'!$B$1:$D$65536,3,0)*$C$14</f>
        <v>16145.840307027842</v>
      </c>
      <c r="H1453" s="91"/>
      <c r="I1453" s="86"/>
      <c r="J1453" s="87">
        <f>+VLOOKUP(C1453,'[10]Resumen Peso'!$B$1:$D$65536,3,0)</f>
        <v>10024.779317287126</v>
      </c>
      <c r="N1453" s="57"/>
      <c r="O1453" s="57"/>
      <c r="P1453" s="57"/>
      <c r="Q1453" s="57"/>
      <c r="R1453" s="57"/>
    </row>
    <row r="1454" spans="1:18" x14ac:dyDescent="0.2">
      <c r="A1454" s="78"/>
      <c r="B1454" s="79">
        <f t="shared" si="22"/>
        <v>1438</v>
      </c>
      <c r="C1454" s="80" t="s">
        <v>1481</v>
      </c>
      <c r="D1454" s="81" t="str">
        <f>+"Torre de ángulo mayor tipo B"&amp;IF(MID(C1454,3,3)="220","C",IF(MID(C1454,3,3)="138","S",""))&amp;IF(MID(C1454,10,1)="D",2,1)&amp;" (65°)Tipo B"&amp;IF(MID(C1454,3,3)="220","C",IF(MID(C1454,3,3)="138","S",""))&amp;IF(MID(C1454,10,1)="D",2,1)&amp;RIGHT(C1454,2)</f>
        <v>Torre de ángulo mayor tipo BS1 (65°)Tipo BS1±0</v>
      </c>
      <c r="E1454" s="82" t="s">
        <v>44</v>
      </c>
      <c r="F1454" s="83">
        <v>0</v>
      </c>
      <c r="G1454" s="84">
        <f>VLOOKUP(C1454,'[10]Resumen Peso'!$B$1:$D$65536,3,0)*$C$14</f>
        <v>17979.777624752609</v>
      </c>
      <c r="H1454" s="91"/>
      <c r="I1454" s="86"/>
      <c r="J1454" s="87">
        <f>+VLOOKUP(C1454,'[10]Resumen Peso'!$B$1:$D$65536,3,0)</f>
        <v>11163.451355553592</v>
      </c>
      <c r="N1454" s="57"/>
      <c r="O1454" s="57"/>
      <c r="P1454" s="57"/>
      <c r="Q1454" s="57"/>
      <c r="R1454" s="57"/>
    </row>
    <row r="1455" spans="1:18" x14ac:dyDescent="0.2">
      <c r="A1455" s="78"/>
      <c r="B1455" s="79">
        <f t="shared" si="22"/>
        <v>1439</v>
      </c>
      <c r="C1455" s="80" t="s">
        <v>1482</v>
      </c>
      <c r="D1455" s="81" t="str">
        <f>+"Torre de ángulo mayor tipo B"&amp;IF(MID(C1455,3,3)="220","C",IF(MID(C1455,3,3)="138","S",""))&amp;IF(MID(C1455,10,1)="D",2,1)&amp;" (65°)Tipo B"&amp;IF(MID(C1455,3,3)="220","C",IF(MID(C1455,3,3)="138","S",""))&amp;IF(MID(C1455,10,1)="D",2,1)&amp;RIGHT(C1455,2)</f>
        <v>Torre de ángulo mayor tipo BS1 (65°)Tipo BS1+3</v>
      </c>
      <c r="E1455" s="82" t="s">
        <v>44</v>
      </c>
      <c r="F1455" s="83">
        <v>0</v>
      </c>
      <c r="G1455" s="84">
        <f>VLOOKUP(C1455,'[10]Resumen Peso'!$B$1:$D$65536,3,0)*$C$14</f>
        <v>20137.350939722925</v>
      </c>
      <c r="H1455" s="91"/>
      <c r="I1455" s="86"/>
      <c r="J1455" s="87">
        <f>+VLOOKUP(C1455,'[10]Resumen Peso'!$B$1:$D$65536,3,0)</f>
        <v>12503.065518220024</v>
      </c>
      <c r="N1455" s="57"/>
      <c r="O1455" s="57"/>
      <c r="P1455" s="57"/>
      <c r="Q1455" s="57"/>
      <c r="R1455" s="57"/>
    </row>
    <row r="1456" spans="1:18" x14ac:dyDescent="0.2">
      <c r="A1456" s="78"/>
      <c r="B1456" s="79">
        <f t="shared" si="22"/>
        <v>1440</v>
      </c>
      <c r="C1456" s="80" t="s">
        <v>1483</v>
      </c>
      <c r="D1456" s="81" t="str">
        <f>+"Torre de anclaje, retención intermedia y terminal (15°) Tipo R"&amp;IF(MID(C1456,3,3)="220","C",IF(MID(C1456,3,3)="138","S",""))&amp;IF(MID(C1456,10,1)="D",2,1)&amp;RIGHT(C1456,2)</f>
        <v>Torre de anclaje, retención intermedia y terminal (15°) Tipo RS1-3</v>
      </c>
      <c r="E1456" s="82" t="s">
        <v>44</v>
      </c>
      <c r="F1456" s="83">
        <v>0</v>
      </c>
      <c r="G1456" s="84">
        <f>VLOOKUP(C1456,'[10]Resumen Peso'!$B$1:$D$65536,3,0)*$C$14</f>
        <v>20788.812222400582</v>
      </c>
      <c r="H1456" s="91"/>
      <c r="I1456" s="86"/>
      <c r="J1456" s="87">
        <f>+VLOOKUP(C1456,'[10]Resumen Peso'!$B$1:$D$65536,3,0)</f>
        <v>12907.550851185797</v>
      </c>
      <c r="N1456" s="57"/>
      <c r="O1456" s="57"/>
      <c r="P1456" s="57"/>
      <c r="Q1456" s="57"/>
      <c r="R1456" s="57"/>
    </row>
    <row r="1457" spans="1:18" x14ac:dyDescent="0.2">
      <c r="A1457" s="78"/>
      <c r="B1457" s="79">
        <f t="shared" si="22"/>
        <v>1441</v>
      </c>
      <c r="C1457" s="80" t="s">
        <v>1484</v>
      </c>
      <c r="D1457" s="81" t="str">
        <f>+"Torre de anclaje, retención intermedia y terminal (15°) Tipo R"&amp;IF(MID(C1457,3,3)="220","C",IF(MID(C1457,3,3)="138","S",""))&amp;IF(MID(C1457,10,1)="D",2,1)&amp;RIGHT(C1457,2)</f>
        <v>Torre de anclaje, retención intermedia y terminal (15°) Tipo RS1±0</v>
      </c>
      <c r="E1457" s="82" t="s">
        <v>44</v>
      </c>
      <c r="F1457" s="83">
        <v>0</v>
      </c>
      <c r="G1457" s="84">
        <f>VLOOKUP(C1457,'[10]Resumen Peso'!$B$1:$D$65536,3,0)*$C$14</f>
        <v>23175.933358306109</v>
      </c>
      <c r="H1457" s="91"/>
      <c r="I1457" s="86"/>
      <c r="J1457" s="87">
        <f>+VLOOKUP(C1457,'[10]Resumen Peso'!$B$1:$D$65536,3,0)</f>
        <v>14389.68879730858</v>
      </c>
      <c r="N1457" s="57"/>
      <c r="O1457" s="57"/>
      <c r="P1457" s="57"/>
      <c r="Q1457" s="57"/>
      <c r="R1457" s="57"/>
    </row>
    <row r="1458" spans="1:18" x14ac:dyDescent="0.2">
      <c r="A1458" s="78"/>
      <c r="B1458" s="79">
        <f t="shared" si="22"/>
        <v>1442</v>
      </c>
      <c r="C1458" s="80" t="s">
        <v>1485</v>
      </c>
      <c r="D1458" s="81" t="str">
        <f>+"Torre de anclaje, retención intermedia y terminal (15°) Tipo R"&amp;IF(MID(C1458,3,3)="220","C",IF(MID(C1458,3,3)="138","S",""))&amp;IF(MID(C1458,10,1)="D",2,1)&amp;RIGHT(C1458,2)</f>
        <v>Torre de anclaje, retención intermedia y terminal (15°) Tipo RS1+3</v>
      </c>
      <c r="E1458" s="82" t="s">
        <v>44</v>
      </c>
      <c r="F1458" s="83">
        <v>0</v>
      </c>
      <c r="G1458" s="84">
        <f>VLOOKUP(C1458,'[10]Resumen Peso'!$B$1:$D$65536,3,0)*$C$14</f>
        <v>25563.054494211639</v>
      </c>
      <c r="H1458" s="91"/>
      <c r="I1458" s="86"/>
      <c r="J1458" s="87">
        <f>+VLOOKUP(C1458,'[10]Resumen Peso'!$B$1:$D$65536,3,0)</f>
        <v>15871.826743431362</v>
      </c>
      <c r="N1458" s="57"/>
      <c r="O1458" s="57"/>
      <c r="P1458" s="57"/>
      <c r="Q1458" s="57"/>
      <c r="R1458" s="57"/>
    </row>
    <row r="1459" spans="1:18" x14ac:dyDescent="0.2">
      <c r="A1459" s="78"/>
      <c r="B1459" s="79">
        <f t="shared" si="22"/>
        <v>1443</v>
      </c>
      <c r="C1459" s="80" t="s">
        <v>1486</v>
      </c>
      <c r="D1459" s="81" t="str">
        <f>+"Torre de suspensión tipo S"&amp;IF(MID(C1459,3,3)="220","C",IF(MID(C1459,3,3)="138","S",""))&amp;IF(MID(C1459,10,1)="D",2,1)&amp;" (5°)Tipo S"&amp;IF(MID(C1459,3,3)="220","C",IF(MID(C1459,3,3)="138","S",""))&amp;IF(MID(C1459,10,1)="D",2,1)&amp;RIGHT(C1459,2)</f>
        <v>Torre de suspensión tipo SS1 (5°)Tipo SS1-6</v>
      </c>
      <c r="E1459" s="82" t="s">
        <v>44</v>
      </c>
      <c r="F1459" s="83">
        <v>0</v>
      </c>
      <c r="G1459" s="84">
        <f>VLOOKUP(C1459,'[10]Resumen Peso'!$B$1:$D$65536,3,0)*$C$14</f>
        <v>6363.547990816126</v>
      </c>
      <c r="H1459" s="91"/>
      <c r="I1459" s="86"/>
      <c r="J1459" s="87">
        <f>+VLOOKUP(C1459,'[10]Resumen Peso'!$B$1:$D$65536,3,0)</f>
        <v>3951.0587909834662</v>
      </c>
      <c r="N1459" s="57"/>
      <c r="O1459" s="57"/>
      <c r="P1459" s="57"/>
      <c r="Q1459" s="57"/>
      <c r="R1459" s="57"/>
    </row>
    <row r="1460" spans="1:18" x14ac:dyDescent="0.2">
      <c r="A1460" s="78"/>
      <c r="B1460" s="79">
        <f t="shared" si="22"/>
        <v>1444</v>
      </c>
      <c r="C1460" s="80" t="s">
        <v>1487</v>
      </c>
      <c r="D1460" s="81" t="str">
        <f>+"Torre de suspensión tipo S"&amp;IF(MID(C1460,3,3)="220","C",IF(MID(C1460,3,3)="138","S",""))&amp;IF(MID(C1460,10,1)="D",2,1)&amp;" (5°)Tipo S"&amp;IF(MID(C1460,3,3)="220","C",IF(MID(C1460,3,3)="138","S",""))&amp;IF(MID(C1460,10,1)="D",2,1)&amp;RIGHT(C1460,2)</f>
        <v>Torre de suspensión tipo SS1 (5°)Tipo SS1-3</v>
      </c>
      <c r="E1460" s="82" t="s">
        <v>44</v>
      </c>
      <c r="F1460" s="83">
        <v>0</v>
      </c>
      <c r="G1460" s="84">
        <f>VLOOKUP(C1460,'[10]Resumen Peso'!$B$1:$D$65536,3,0)*$C$14</f>
        <v>7280.8161696725047</v>
      </c>
      <c r="H1460" s="91"/>
      <c r="I1460" s="86"/>
      <c r="J1460" s="87">
        <f>+VLOOKUP(C1460,'[10]Resumen Peso'!$B$1:$D$65536,3,0)</f>
        <v>4520.5807788729753</v>
      </c>
      <c r="N1460" s="57"/>
      <c r="O1460" s="57"/>
      <c r="P1460" s="57"/>
      <c r="Q1460" s="57"/>
      <c r="R1460" s="57"/>
    </row>
    <row r="1461" spans="1:18" x14ac:dyDescent="0.2">
      <c r="A1461" s="78"/>
      <c r="B1461" s="79">
        <f t="shared" si="22"/>
        <v>1445</v>
      </c>
      <c r="C1461" s="80" t="s">
        <v>1488</v>
      </c>
      <c r="D1461" s="81" t="str">
        <f>+"Torre de suspensión tipo S"&amp;IF(MID(C1461,3,3)="220","C",IF(MID(C1461,3,3)="138","S",""))&amp;IF(MID(C1461,10,1)="D",2,1)&amp;" (5°)Tipo S"&amp;IF(MID(C1461,3,3)="220","C",IF(MID(C1461,3,3)="138","S",""))&amp;IF(MID(C1461,10,1)="D",2,1)&amp;RIGHT(C1461,2)</f>
        <v>Torre de suspensión tipo SS1 (5°)Tipo SS1±0</v>
      </c>
      <c r="E1461" s="82" t="s">
        <v>44</v>
      </c>
      <c r="F1461" s="83">
        <v>0</v>
      </c>
      <c r="G1461" s="84">
        <f>VLOOKUP(C1461,'[10]Resumen Peso'!$B$1:$D$65536,3,0)*$C$14</f>
        <v>8189.894454074808</v>
      </c>
      <c r="H1461" s="91"/>
      <c r="I1461" s="86"/>
      <c r="J1461" s="87">
        <f>+VLOOKUP(C1461,'[10]Resumen Peso'!$B$1:$D$65536,3,0)</f>
        <v>5085.0177490134702</v>
      </c>
      <c r="N1461" s="57"/>
      <c r="O1461" s="57"/>
      <c r="P1461" s="57"/>
      <c r="Q1461" s="57"/>
      <c r="R1461" s="57"/>
    </row>
    <row r="1462" spans="1:18" x14ac:dyDescent="0.2">
      <c r="A1462" s="78"/>
      <c r="B1462" s="79">
        <f t="shared" si="22"/>
        <v>1446</v>
      </c>
      <c r="C1462" s="80" t="s">
        <v>1489</v>
      </c>
      <c r="D1462" s="81" t="str">
        <f>+"Torre de suspensión tipo S"&amp;IF(MID(C1462,3,3)="220","C",IF(MID(C1462,3,3)="138","S",""))&amp;IF(MID(C1462,10,1)="D",2,1)&amp;" (5°)Tipo S"&amp;IF(MID(C1462,3,3)="220","C",IF(MID(C1462,3,3)="138","S",""))&amp;IF(MID(C1462,10,1)="D",2,1)&amp;RIGHT(C1462,2)</f>
        <v>Torre de suspensión tipo SS1 (5°)Tipo SS1+3</v>
      </c>
      <c r="E1462" s="82" t="s">
        <v>44</v>
      </c>
      <c r="F1462" s="83">
        <v>0</v>
      </c>
      <c r="G1462" s="84">
        <f>VLOOKUP(C1462,'[10]Resumen Peso'!$B$1:$D$65536,3,0)*$C$14</f>
        <v>9090.7828440230369</v>
      </c>
      <c r="H1462" s="91"/>
      <c r="I1462" s="86"/>
      <c r="J1462" s="87">
        <f>+VLOOKUP(C1462,'[10]Resumen Peso'!$B$1:$D$65536,3,0)</f>
        <v>5644.3697014049521</v>
      </c>
      <c r="N1462" s="57"/>
      <c r="O1462" s="57"/>
      <c r="P1462" s="57"/>
      <c r="Q1462" s="57"/>
      <c r="R1462" s="57"/>
    </row>
    <row r="1463" spans="1:18" x14ac:dyDescent="0.2">
      <c r="A1463" s="78"/>
      <c r="B1463" s="79">
        <f t="shared" si="22"/>
        <v>1447</v>
      </c>
      <c r="C1463" s="80" t="s">
        <v>1490</v>
      </c>
      <c r="D1463" s="81" t="str">
        <f>+"Torre de suspensión tipo S"&amp;IF(MID(C1463,3,3)="220","C",IF(MID(C1463,3,3)="138","S",""))&amp;IF(MID(C1463,10,1)="D",2,1)&amp;" (5°)Tipo S"&amp;IF(MID(C1463,3,3)="220","C",IF(MID(C1463,3,3)="138","S",""))&amp;IF(MID(C1463,10,1)="D",2,1)&amp;RIGHT(C1463,2)</f>
        <v>Torre de suspensión tipo SS1 (5°)Tipo SS1+6</v>
      </c>
      <c r="E1463" s="82" t="s">
        <v>44</v>
      </c>
      <c r="F1463" s="83">
        <v>0</v>
      </c>
      <c r="G1463" s="84">
        <f>VLOOKUP(C1463,'[10]Resumen Peso'!$B$1:$D$65536,3,0)*$C$14</f>
        <v>9991.6712339712649</v>
      </c>
      <c r="H1463" s="91"/>
      <c r="I1463" s="86"/>
      <c r="J1463" s="87">
        <f>+VLOOKUP(C1463,'[10]Resumen Peso'!$B$1:$D$65536,3,0)</f>
        <v>6203.7216537964332</v>
      </c>
      <c r="N1463" s="57"/>
      <c r="O1463" s="57"/>
      <c r="P1463" s="57"/>
      <c r="Q1463" s="57"/>
      <c r="R1463" s="57"/>
    </row>
    <row r="1464" spans="1:18" x14ac:dyDescent="0.2">
      <c r="A1464" s="78"/>
      <c r="B1464" s="79">
        <f t="shared" si="22"/>
        <v>1448</v>
      </c>
      <c r="C1464" s="80" t="s">
        <v>1491</v>
      </c>
      <c r="D1464" s="81" t="str">
        <f>+"Torre de ángulo menor tipo A"&amp;IF(MID(C1464,3,3)="220","C",IF(MID(C1464,3,3)="138","S",""))&amp;IF(MID(C1464,10,1)="D",2,1)&amp;" (30°)Tipo A"&amp;IF(MID(C1464,3,3)="220","C",IF(MID(C1464,3,3)="138","S",""))&amp;IF(MID(C1464,10,1)="D",2,1)&amp;RIGHT(C1464,2)</f>
        <v>Torre de ángulo menor tipo AS1 (30°)Tipo AS1-3</v>
      </c>
      <c r="E1464" s="82" t="s">
        <v>44</v>
      </c>
      <c r="F1464" s="83">
        <v>0</v>
      </c>
      <c r="G1464" s="84">
        <f>VLOOKUP(C1464,'[10]Resumen Peso'!$B$1:$D$65536,3,0)*$C$14</f>
        <v>11201.466062938289</v>
      </c>
      <c r="H1464" s="91"/>
      <c r="I1464" s="86"/>
      <c r="J1464" s="87">
        <f>+VLOOKUP(C1464,'[10]Resumen Peso'!$B$1:$D$65536,3,0)</f>
        <v>6954.8703056452059</v>
      </c>
      <c r="N1464" s="57"/>
      <c r="O1464" s="57"/>
      <c r="P1464" s="57"/>
      <c r="Q1464" s="57"/>
      <c r="R1464" s="57"/>
    </row>
    <row r="1465" spans="1:18" x14ac:dyDescent="0.2">
      <c r="A1465" s="78"/>
      <c r="B1465" s="79">
        <f t="shared" si="22"/>
        <v>1449</v>
      </c>
      <c r="C1465" s="80" t="s">
        <v>1492</v>
      </c>
      <c r="D1465" s="81" t="str">
        <f>+"Torre de ángulo menor tipo A"&amp;IF(MID(C1465,3,3)="220","C",IF(MID(C1465,3,3)="138","S",""))&amp;IF(MID(C1465,10,1)="D",2,1)&amp;" (30°)Tipo A"&amp;IF(MID(C1465,3,3)="220","C",IF(MID(C1465,3,3)="138","S",""))&amp;IF(MID(C1465,10,1)="D",2,1)&amp;RIGHT(C1465,2)</f>
        <v>Torre de ángulo menor tipo AS1 (30°)Tipo AS1±0</v>
      </c>
      <c r="E1465" s="82" t="s">
        <v>44</v>
      </c>
      <c r="F1465" s="83">
        <v>0</v>
      </c>
      <c r="G1465" s="84">
        <f>VLOOKUP(C1465,'[10]Resumen Peso'!$B$1:$D$65536,3,0)*$C$14</f>
        <v>12432.259781285558</v>
      </c>
      <c r="H1465" s="91"/>
      <c r="I1465" s="86"/>
      <c r="J1465" s="87">
        <f>+VLOOKUP(C1465,'[10]Resumen Peso'!$B$1:$D$65536,3,0)</f>
        <v>7719.056943002448</v>
      </c>
      <c r="N1465" s="57"/>
      <c r="O1465" s="57"/>
      <c r="P1465" s="57"/>
      <c r="Q1465" s="57"/>
      <c r="R1465" s="57"/>
    </row>
    <row r="1466" spans="1:18" x14ac:dyDescent="0.2">
      <c r="A1466" s="78"/>
      <c r="B1466" s="79">
        <f t="shared" si="22"/>
        <v>1450</v>
      </c>
      <c r="C1466" s="80" t="s">
        <v>1493</v>
      </c>
      <c r="D1466" s="81" t="str">
        <f>+"Torre de ángulo menor tipo A"&amp;IF(MID(C1466,3,3)="220","C",IF(MID(C1466,3,3)="138","S",""))&amp;IF(MID(C1466,10,1)="D",2,1)&amp;" (30°)Tipo A"&amp;IF(MID(C1466,3,3)="220","C",IF(MID(C1466,3,3)="138","S",""))&amp;IF(MID(C1466,10,1)="D",2,1)&amp;RIGHT(C1466,2)</f>
        <v>Torre de ángulo menor tipo AS1 (30°)Tipo AS1+3</v>
      </c>
      <c r="E1466" s="82" t="s">
        <v>44</v>
      </c>
      <c r="F1466" s="83">
        <v>0</v>
      </c>
      <c r="G1466" s="84">
        <f>VLOOKUP(C1466,'[10]Resumen Peso'!$B$1:$D$65536,3,0)*$C$14</f>
        <v>13663.05349963283</v>
      </c>
      <c r="H1466" s="91"/>
      <c r="I1466" s="86"/>
      <c r="J1466" s="87">
        <f>+VLOOKUP(C1466,'[10]Resumen Peso'!$B$1:$D$65536,3,0)</f>
        <v>8483.2435803596909</v>
      </c>
      <c r="N1466" s="57"/>
      <c r="O1466" s="57"/>
      <c r="P1466" s="57"/>
      <c r="Q1466" s="57"/>
      <c r="R1466" s="57"/>
    </row>
    <row r="1467" spans="1:18" x14ac:dyDescent="0.2">
      <c r="A1467" s="78"/>
      <c r="B1467" s="79">
        <f t="shared" si="22"/>
        <v>1451</v>
      </c>
      <c r="C1467" s="80" t="s">
        <v>1494</v>
      </c>
      <c r="D1467" s="81" t="str">
        <f>+"Torre de ángulo mayor tipo B"&amp;IF(MID(C1467,3,3)="220","C",IF(MID(C1467,3,3)="138","S",""))&amp;IF(MID(C1467,10,1)="D",2,1)&amp;" (65°)Tipo B"&amp;IF(MID(C1467,3,3)="220","C",IF(MID(C1467,3,3)="138","S",""))&amp;IF(MID(C1467,10,1)="D",2,1)&amp;RIGHT(C1467,2)</f>
        <v>Torre de ángulo mayor tipo BS1 (65°)Tipo BS1-3</v>
      </c>
      <c r="E1467" s="82" t="s">
        <v>44</v>
      </c>
      <c r="F1467" s="83">
        <v>0</v>
      </c>
      <c r="G1467" s="84">
        <f>VLOOKUP(C1467,'[10]Resumen Peso'!$B$1:$D$65536,3,0)*$C$14</f>
        <v>15116.285209986861</v>
      </c>
      <c r="H1467" s="91"/>
      <c r="I1467" s="86"/>
      <c r="J1467" s="87">
        <f>+VLOOKUP(C1467,'[10]Resumen Peso'!$B$1:$D$65536,3,0)</f>
        <v>9385.5395845411331</v>
      </c>
      <c r="N1467" s="57"/>
      <c r="O1467" s="57"/>
      <c r="P1467" s="57"/>
      <c r="Q1467" s="57"/>
      <c r="R1467" s="57"/>
    </row>
    <row r="1468" spans="1:18" x14ac:dyDescent="0.2">
      <c r="A1468" s="78"/>
      <c r="B1468" s="79">
        <f t="shared" si="22"/>
        <v>1452</v>
      </c>
      <c r="C1468" s="80" t="s">
        <v>1495</v>
      </c>
      <c r="D1468" s="81" t="str">
        <f>+"Torre de ángulo mayor tipo B"&amp;IF(MID(C1468,3,3)="220","C",IF(MID(C1468,3,3)="138","S",""))&amp;IF(MID(C1468,10,1)="D",2,1)&amp;" (65°)Tipo B"&amp;IF(MID(C1468,3,3)="220","C",IF(MID(C1468,3,3)="138","S",""))&amp;IF(MID(C1468,10,1)="D",2,1)&amp;RIGHT(C1468,2)</f>
        <v>Torre de ángulo mayor tipo BS1 (65°)Tipo BS1±0</v>
      </c>
      <c r="E1468" s="82" t="s">
        <v>44</v>
      </c>
      <c r="F1468" s="83">
        <v>0</v>
      </c>
      <c r="G1468" s="84">
        <f>VLOOKUP(C1468,'[10]Resumen Peso'!$B$1:$D$65536,3,0)*$C$14</f>
        <v>16833.27974386065</v>
      </c>
      <c r="H1468" s="91"/>
      <c r="I1468" s="86"/>
      <c r="J1468" s="87">
        <f>+VLOOKUP(C1468,'[10]Resumen Peso'!$B$1:$D$65536,3,0)</f>
        <v>10451.603100825316</v>
      </c>
      <c r="N1468" s="57"/>
      <c r="O1468" s="57"/>
      <c r="P1468" s="57"/>
      <c r="Q1468" s="57"/>
      <c r="R1468" s="57"/>
    </row>
    <row r="1469" spans="1:18" x14ac:dyDescent="0.2">
      <c r="A1469" s="78"/>
      <c r="B1469" s="79">
        <f t="shared" si="22"/>
        <v>1453</v>
      </c>
      <c r="C1469" s="80" t="s">
        <v>1496</v>
      </c>
      <c r="D1469" s="81" t="str">
        <f>+"Torre de ángulo mayor tipo B"&amp;IF(MID(C1469,3,3)="220","C",IF(MID(C1469,3,3)="138","S",""))&amp;IF(MID(C1469,10,1)="D",2,1)&amp;" (65°)Tipo B"&amp;IF(MID(C1469,3,3)="220","C",IF(MID(C1469,3,3)="138","S",""))&amp;IF(MID(C1469,10,1)="D",2,1)&amp;RIGHT(C1469,2)</f>
        <v>Torre de ángulo mayor tipo BS1 (65°)Tipo BS1+3</v>
      </c>
      <c r="E1469" s="82" t="s">
        <v>44</v>
      </c>
      <c r="F1469" s="83">
        <v>0</v>
      </c>
      <c r="G1469" s="84">
        <f>VLOOKUP(C1469,'[10]Resumen Peso'!$B$1:$D$65536,3,0)*$C$14</f>
        <v>18853.273313123929</v>
      </c>
      <c r="H1469" s="91"/>
      <c r="I1469" s="86"/>
      <c r="J1469" s="87">
        <f>+VLOOKUP(C1469,'[10]Resumen Peso'!$B$1:$D$65536,3,0)</f>
        <v>11705.795472924356</v>
      </c>
      <c r="N1469" s="57"/>
      <c r="O1469" s="57"/>
      <c r="P1469" s="57"/>
      <c r="Q1469" s="57"/>
      <c r="R1469" s="57"/>
    </row>
    <row r="1470" spans="1:18" x14ac:dyDescent="0.2">
      <c r="A1470" s="78"/>
      <c r="B1470" s="79">
        <f t="shared" si="22"/>
        <v>1454</v>
      </c>
      <c r="C1470" s="80" t="s">
        <v>1497</v>
      </c>
      <c r="D1470" s="81" t="str">
        <f>+"Torre de anclaje, retención intermedia y terminal (15°) Tipo R"&amp;IF(MID(C1470,3,3)="220","C",IF(MID(C1470,3,3)="138","S",""))&amp;IF(MID(C1470,10,1)="D",2,1)&amp;RIGHT(C1470,2)</f>
        <v>Torre de anclaje, retención intermedia y terminal (15°) Tipo RS1-3</v>
      </c>
      <c r="E1470" s="82" t="s">
        <v>44</v>
      </c>
      <c r="F1470" s="83">
        <v>0</v>
      </c>
      <c r="G1470" s="84">
        <f>VLOOKUP(C1470,'[10]Resumen Peso'!$B$1:$D$65536,3,0)*$C$14</f>
        <v>19463.193538083229</v>
      </c>
      <c r="H1470" s="91"/>
      <c r="I1470" s="86"/>
      <c r="J1470" s="87">
        <f>+VLOOKUP(C1470,'[10]Resumen Peso'!$B$1:$D$65536,3,0)</f>
        <v>12084.488408076557</v>
      </c>
      <c r="N1470" s="57"/>
      <c r="O1470" s="57"/>
      <c r="P1470" s="57"/>
      <c r="Q1470" s="57"/>
      <c r="R1470" s="57"/>
    </row>
    <row r="1471" spans="1:18" x14ac:dyDescent="0.2">
      <c r="A1471" s="78"/>
      <c r="B1471" s="79">
        <f t="shared" si="22"/>
        <v>1455</v>
      </c>
      <c r="C1471" s="80" t="s">
        <v>1498</v>
      </c>
      <c r="D1471" s="81" t="str">
        <f>+"Torre de anclaje, retención intermedia y terminal (15°) Tipo R"&amp;IF(MID(C1471,3,3)="220","C",IF(MID(C1471,3,3)="138","S",""))&amp;IF(MID(C1471,10,1)="D",2,1)&amp;RIGHT(C1471,2)</f>
        <v>Torre de anclaje, retención intermedia y terminal (15°) Tipo RS1±0</v>
      </c>
      <c r="E1471" s="82" t="s">
        <v>44</v>
      </c>
      <c r="F1471" s="83">
        <v>0</v>
      </c>
      <c r="G1471" s="84">
        <f>VLOOKUP(C1471,'[10]Resumen Peso'!$B$1:$D$65536,3,0)*$C$14</f>
        <v>21698.097589836376</v>
      </c>
      <c r="H1471" s="91"/>
      <c r="I1471" s="86"/>
      <c r="J1471" s="87">
        <f>+VLOOKUP(C1471,'[10]Resumen Peso'!$B$1:$D$65536,3,0)</f>
        <v>13472.116396963831</v>
      </c>
      <c r="N1471" s="57"/>
      <c r="O1471" s="57"/>
      <c r="P1471" s="57"/>
      <c r="Q1471" s="57"/>
      <c r="R1471" s="57"/>
    </row>
    <row r="1472" spans="1:18" x14ac:dyDescent="0.2">
      <c r="A1472" s="78"/>
      <c r="B1472" s="79">
        <f t="shared" si="22"/>
        <v>1456</v>
      </c>
      <c r="C1472" s="80" t="s">
        <v>1499</v>
      </c>
      <c r="D1472" s="81" t="str">
        <f>+"Torre de anclaje, retención intermedia y terminal (15°) Tipo R"&amp;IF(MID(C1472,3,3)="220","C",IF(MID(C1472,3,3)="138","S",""))&amp;IF(MID(C1472,10,1)="D",2,1)&amp;RIGHT(C1472,2)</f>
        <v>Torre de anclaje, retención intermedia y terminal (15°) Tipo RS1+3</v>
      </c>
      <c r="E1472" s="82" t="s">
        <v>44</v>
      </c>
      <c r="F1472" s="83">
        <v>0</v>
      </c>
      <c r="G1472" s="84">
        <f>VLOOKUP(C1472,'[10]Resumen Peso'!$B$1:$D$65536,3,0)*$C$14</f>
        <v>23933.001641589522</v>
      </c>
      <c r="H1472" s="91"/>
      <c r="I1472" s="86"/>
      <c r="J1472" s="87">
        <f>+VLOOKUP(C1472,'[10]Resumen Peso'!$B$1:$D$65536,3,0)</f>
        <v>14859.744385851105</v>
      </c>
      <c r="N1472" s="57"/>
      <c r="O1472" s="57"/>
      <c r="P1472" s="57"/>
      <c r="Q1472" s="57"/>
      <c r="R1472" s="57"/>
    </row>
    <row r="1473" spans="1:18" x14ac:dyDescent="0.2">
      <c r="A1473" s="78"/>
      <c r="B1473" s="79">
        <f t="shared" si="22"/>
        <v>1457</v>
      </c>
      <c r="C1473" s="80" t="s">
        <v>1500</v>
      </c>
      <c r="D1473" s="81" t="str">
        <f>+"Torre de suspensión tipo S"&amp;IF(MID(C1473,3,3)="220","C",IF(MID(C1473,3,3)="138","S",""))&amp;IF(MID(C1473,10,1)="D",2,1)&amp;" (5°)Tipo S"&amp;IF(MID(C1473,3,3)="220","C",IF(MID(C1473,3,3)="138","S",""))&amp;IF(MID(C1473,10,1)="D",2,1)&amp;RIGHT(C1473,2)</f>
        <v>Torre de suspensión tipo SS2 (5°)Tipo SS2-6</v>
      </c>
      <c r="E1473" s="82" t="s">
        <v>44</v>
      </c>
      <c r="F1473" s="83">
        <v>0</v>
      </c>
      <c r="G1473" s="84">
        <f>VLOOKUP(C1473,'[10]Resumen Peso'!$B$1:$D$65536,3,0)*$C$14</f>
        <v>8514.4463431998247</v>
      </c>
      <c r="H1473" s="91"/>
      <c r="I1473" s="86"/>
      <c r="J1473" s="87">
        <f>+VLOOKUP(C1473,'[10]Resumen Peso'!$B$1:$D$65536,3,0)</f>
        <v>5286.5285408717755</v>
      </c>
      <c r="N1473" s="57"/>
      <c r="O1473" s="57"/>
      <c r="P1473" s="57"/>
      <c r="Q1473" s="57"/>
      <c r="R1473" s="57"/>
    </row>
    <row r="1474" spans="1:18" x14ac:dyDescent="0.2">
      <c r="A1474" s="78"/>
      <c r="B1474" s="79">
        <f t="shared" si="22"/>
        <v>1458</v>
      </c>
      <c r="C1474" s="80" t="s">
        <v>1501</v>
      </c>
      <c r="D1474" s="81" t="str">
        <f>+"Torre de suspensión tipo S"&amp;IF(MID(C1474,3,3)="220","C",IF(MID(C1474,3,3)="138","S",""))&amp;IF(MID(C1474,10,1)="D",2,1)&amp;" (5°)Tipo S"&amp;IF(MID(C1474,3,3)="220","C",IF(MID(C1474,3,3)="138","S",""))&amp;IF(MID(C1474,10,1)="D",2,1)&amp;RIGHT(C1474,2)</f>
        <v>Torre de suspensión tipo SS2 (5°)Tipo SS2-3</v>
      </c>
      <c r="E1474" s="82" t="s">
        <v>44</v>
      </c>
      <c r="F1474" s="83">
        <v>0</v>
      </c>
      <c r="G1474" s="84">
        <f>VLOOKUP(C1474,'[10]Resumen Peso'!$B$1:$D$65536,3,0)*$C$14</f>
        <v>9741.753924201601</v>
      </c>
      <c r="H1474" s="91"/>
      <c r="I1474" s="86"/>
      <c r="J1474" s="87">
        <f>+VLOOKUP(C1474,'[10]Resumen Peso'!$B$1:$D$65536,3,0)</f>
        <v>6048.5506728893288</v>
      </c>
      <c r="N1474" s="57"/>
      <c r="O1474" s="57"/>
      <c r="P1474" s="57"/>
      <c r="Q1474" s="57"/>
      <c r="R1474" s="57"/>
    </row>
    <row r="1475" spans="1:18" x14ac:dyDescent="0.2">
      <c r="A1475" s="78"/>
      <c r="B1475" s="79">
        <f t="shared" si="22"/>
        <v>1459</v>
      </c>
      <c r="C1475" s="80" t="s">
        <v>1502</v>
      </c>
      <c r="D1475" s="81" t="str">
        <f>+"Torre de suspensión tipo S"&amp;IF(MID(C1475,3,3)="220","C",IF(MID(C1475,3,3)="138","S",""))&amp;IF(MID(C1475,10,1)="D",2,1)&amp;" (5°)Tipo S"&amp;IF(MID(C1475,3,3)="220","C",IF(MID(C1475,3,3)="138","S",""))&amp;IF(MID(C1475,10,1)="D",2,1)&amp;RIGHT(C1475,2)</f>
        <v>Torre de suspensión tipo SS2 (5°)Tipo SS2±0</v>
      </c>
      <c r="E1475" s="82" t="s">
        <v>44</v>
      </c>
      <c r="F1475" s="83">
        <v>0</v>
      </c>
      <c r="G1475" s="84">
        <f>VLOOKUP(C1475,'[10]Resumen Peso'!$B$1:$D$65536,3,0)*$C$14</f>
        <v>10958.103401801574</v>
      </c>
      <c r="H1475" s="91"/>
      <c r="I1475" s="86"/>
      <c r="J1475" s="87">
        <f>+VLOOKUP(C1475,'[10]Resumen Peso'!$B$1:$D$65536,3,0)</f>
        <v>6803.7690358710106</v>
      </c>
      <c r="N1475" s="57"/>
      <c r="O1475" s="57"/>
      <c r="P1475" s="57"/>
      <c r="Q1475" s="57"/>
      <c r="R1475" s="57"/>
    </row>
    <row r="1476" spans="1:18" x14ac:dyDescent="0.2">
      <c r="A1476" s="78"/>
      <c r="B1476" s="79">
        <f t="shared" si="22"/>
        <v>1460</v>
      </c>
      <c r="C1476" s="80" t="s">
        <v>1503</v>
      </c>
      <c r="D1476" s="81" t="str">
        <f>+"Torre de suspensión tipo S"&amp;IF(MID(C1476,3,3)="220","C",IF(MID(C1476,3,3)="138","S",""))&amp;IF(MID(C1476,10,1)="D",2,1)&amp;" (5°)Tipo S"&amp;IF(MID(C1476,3,3)="220","C",IF(MID(C1476,3,3)="138","S",""))&amp;IF(MID(C1476,10,1)="D",2,1)&amp;RIGHT(C1476,2)</f>
        <v>Torre de suspensión tipo SS2 (5°)Tipo SS2+3</v>
      </c>
      <c r="E1476" s="82" t="s">
        <v>44</v>
      </c>
      <c r="F1476" s="83">
        <v>0</v>
      </c>
      <c r="G1476" s="84">
        <f>VLOOKUP(C1476,'[10]Resumen Peso'!$B$1:$D$65536,3,0)*$C$14</f>
        <v>12163.49477599975</v>
      </c>
      <c r="H1476" s="91"/>
      <c r="I1476" s="86"/>
      <c r="J1476" s="87">
        <f>+VLOOKUP(C1476,'[10]Resumen Peso'!$B$1:$D$65536,3,0)</f>
        <v>7552.1836298168228</v>
      </c>
      <c r="N1476" s="57"/>
      <c r="O1476" s="57"/>
      <c r="P1476" s="57"/>
      <c r="Q1476" s="57"/>
      <c r="R1476" s="57"/>
    </row>
    <row r="1477" spans="1:18" x14ac:dyDescent="0.2">
      <c r="A1477" s="78"/>
      <c r="B1477" s="79">
        <f t="shared" si="22"/>
        <v>1461</v>
      </c>
      <c r="C1477" s="80" t="s">
        <v>1504</v>
      </c>
      <c r="D1477" s="81" t="str">
        <f>+"Torre de suspensión tipo S"&amp;IF(MID(C1477,3,3)="220","C",IF(MID(C1477,3,3)="138","S",""))&amp;IF(MID(C1477,10,1)="D",2,1)&amp;" (5°)Tipo S"&amp;IF(MID(C1477,3,3)="220","C",IF(MID(C1477,3,3)="138","S",""))&amp;IF(MID(C1477,10,1)="D",2,1)&amp;RIGHT(C1477,2)</f>
        <v>Torre de suspensión tipo SS2 (5°)Tipo SS2+6</v>
      </c>
      <c r="E1477" s="82" t="s">
        <v>44</v>
      </c>
      <c r="F1477" s="83">
        <v>0</v>
      </c>
      <c r="G1477" s="84">
        <f>VLOOKUP(C1477,'[10]Resumen Peso'!$B$1:$D$65536,3,0)*$C$14</f>
        <v>13368.886150197921</v>
      </c>
      <c r="H1477" s="91"/>
      <c r="I1477" s="86"/>
      <c r="J1477" s="87">
        <f>+VLOOKUP(C1477,'[10]Resumen Peso'!$B$1:$D$65536,3,0)</f>
        <v>8300.5982237626322</v>
      </c>
      <c r="N1477" s="57"/>
      <c r="O1477" s="57"/>
      <c r="P1477" s="57"/>
      <c r="Q1477" s="57"/>
      <c r="R1477" s="57"/>
    </row>
    <row r="1478" spans="1:18" x14ac:dyDescent="0.2">
      <c r="A1478" s="78"/>
      <c r="B1478" s="79">
        <f t="shared" si="22"/>
        <v>1462</v>
      </c>
      <c r="C1478" s="80" t="s">
        <v>1505</v>
      </c>
      <c r="D1478" s="81" t="str">
        <f>+"Torre de ángulo menor tipo A"&amp;IF(MID(C1478,3,3)="220","C",IF(MID(C1478,3,3)="138","S",""))&amp;IF(MID(C1478,10,1)="D",2,1)&amp;" (30°)Tipo A"&amp;IF(MID(C1478,3,3)="220","C",IF(MID(C1478,3,3)="138","S",""))&amp;IF(MID(C1478,10,1)="D",2,1)&amp;RIGHT(C1478,2)</f>
        <v>Torre de ángulo menor tipo AS2 (30°)Tipo AS2-3</v>
      </c>
      <c r="E1478" s="82" t="s">
        <v>44</v>
      </c>
      <c r="F1478" s="83">
        <v>0</v>
      </c>
      <c r="G1478" s="84">
        <f>VLOOKUP(C1478,'[10]Resumen Peso'!$B$1:$D$65536,3,0)*$C$14</f>
        <v>14987.595268505245</v>
      </c>
      <c r="H1478" s="91"/>
      <c r="I1478" s="86"/>
      <c r="J1478" s="87">
        <f>+VLOOKUP(C1478,'[10]Resumen Peso'!$B$1:$D$65536,3,0)</f>
        <v>9305.6373782034261</v>
      </c>
      <c r="N1478" s="57"/>
      <c r="O1478" s="57"/>
      <c r="P1478" s="57"/>
      <c r="Q1478" s="57"/>
      <c r="R1478" s="57"/>
    </row>
    <row r="1479" spans="1:18" x14ac:dyDescent="0.2">
      <c r="A1479" s="78"/>
      <c r="B1479" s="79">
        <f t="shared" si="22"/>
        <v>1463</v>
      </c>
      <c r="C1479" s="80" t="s">
        <v>1506</v>
      </c>
      <c r="D1479" s="81" t="str">
        <f>+"Torre de ángulo menor tipo A"&amp;IF(MID(C1479,3,3)="220","C",IF(MID(C1479,3,3)="138","S",""))&amp;IF(MID(C1479,10,1)="D",2,1)&amp;" (30°)Tipo A"&amp;IF(MID(C1479,3,3)="220","C",IF(MID(C1479,3,3)="138","S",""))&amp;IF(MID(C1479,10,1)="D",2,1)&amp;RIGHT(C1479,2)</f>
        <v>Torre de ángulo menor tipo AS2 (30°)Tipo AS2±0</v>
      </c>
      <c r="E1479" s="82" t="s">
        <v>44</v>
      </c>
      <c r="F1479" s="83">
        <v>0</v>
      </c>
      <c r="G1479" s="84">
        <f>VLOOKUP(C1479,'[10]Resumen Peso'!$B$1:$D$65536,3,0)*$C$14</f>
        <v>16634.40096393479</v>
      </c>
      <c r="H1479" s="91"/>
      <c r="I1479" s="86"/>
      <c r="J1479" s="87">
        <f>+VLOOKUP(C1479,'[10]Resumen Peso'!$B$1:$D$65536,3,0)</f>
        <v>10328.121396452194</v>
      </c>
      <c r="N1479" s="57"/>
      <c r="O1479" s="57"/>
      <c r="P1479" s="57"/>
      <c r="Q1479" s="57"/>
      <c r="R1479" s="57"/>
    </row>
    <row r="1480" spans="1:18" x14ac:dyDescent="0.2">
      <c r="A1480" s="78"/>
      <c r="B1480" s="79">
        <f t="shared" si="22"/>
        <v>1464</v>
      </c>
      <c r="C1480" s="80" t="s">
        <v>1507</v>
      </c>
      <c r="D1480" s="81" t="str">
        <f>+"Torre de ángulo menor tipo A"&amp;IF(MID(C1480,3,3)="220","C",IF(MID(C1480,3,3)="138","S",""))&amp;IF(MID(C1480,10,1)="D",2,1)&amp;" (30°)Tipo A"&amp;IF(MID(C1480,3,3)="220","C",IF(MID(C1480,3,3)="138","S",""))&amp;IF(MID(C1480,10,1)="D",2,1)&amp;RIGHT(C1480,2)</f>
        <v>Torre de ángulo menor tipo AS2 (30°)Tipo AS2+3</v>
      </c>
      <c r="E1480" s="82" t="s">
        <v>44</v>
      </c>
      <c r="F1480" s="83">
        <v>0</v>
      </c>
      <c r="G1480" s="84">
        <f>VLOOKUP(C1480,'[10]Resumen Peso'!$B$1:$D$65536,3,0)*$C$14</f>
        <v>18281.206659364336</v>
      </c>
      <c r="H1480" s="91"/>
      <c r="I1480" s="86"/>
      <c r="J1480" s="87">
        <f>+VLOOKUP(C1480,'[10]Resumen Peso'!$B$1:$D$65536,3,0)</f>
        <v>11350.605414700962</v>
      </c>
      <c r="N1480" s="57"/>
      <c r="O1480" s="57"/>
      <c r="P1480" s="57"/>
      <c r="Q1480" s="57"/>
      <c r="R1480" s="57"/>
    </row>
    <row r="1481" spans="1:18" x14ac:dyDescent="0.2">
      <c r="A1481" s="78"/>
      <c r="B1481" s="79">
        <f t="shared" si="22"/>
        <v>1465</v>
      </c>
      <c r="C1481" s="80" t="s">
        <v>1508</v>
      </c>
      <c r="D1481" s="81" t="str">
        <f>+"Torre de ángulo mayor tipo B"&amp;IF(MID(C1481,3,3)="220","C",IF(MID(C1481,3,3)="138","S",""))&amp;IF(MID(C1481,10,1)="D",2,1)&amp;" (65°)Tipo B"&amp;IF(MID(C1481,3,3)="220","C",IF(MID(C1481,3,3)="138","S",""))&amp;IF(MID(C1481,10,1)="D",2,1)&amp;RIGHT(C1481,2)</f>
        <v>Torre de ángulo mayor tipo BS2 (65°)Tipo BS2-3</v>
      </c>
      <c r="E1481" s="82" t="s">
        <v>44</v>
      </c>
      <c r="F1481" s="83">
        <v>0</v>
      </c>
      <c r="G1481" s="84">
        <f>VLOOKUP(C1481,'[10]Resumen Peso'!$B$1:$D$65536,3,0)*$C$14</f>
        <v>20225.635056840601</v>
      </c>
      <c r="H1481" s="91"/>
      <c r="I1481" s="86"/>
      <c r="J1481" s="87">
        <f>+VLOOKUP(C1481,'[10]Resumen Peso'!$B$1:$D$65536,3,0)</f>
        <v>12557.880180975051</v>
      </c>
      <c r="N1481" s="57"/>
      <c r="O1481" s="57"/>
      <c r="P1481" s="57"/>
      <c r="Q1481" s="57"/>
      <c r="R1481" s="57"/>
    </row>
    <row r="1482" spans="1:18" x14ac:dyDescent="0.2">
      <c r="A1482" s="78"/>
      <c r="B1482" s="79">
        <f t="shared" si="22"/>
        <v>1466</v>
      </c>
      <c r="C1482" s="80" t="s">
        <v>1509</v>
      </c>
      <c r="D1482" s="81" t="str">
        <f>+"Torre de ángulo mayor tipo B"&amp;IF(MID(C1482,3,3)="220","C",IF(MID(C1482,3,3)="138","S",""))&amp;IF(MID(C1482,10,1)="D",2,1)&amp;" (65°)Tipo B"&amp;IF(MID(C1482,3,3)="220","C",IF(MID(C1482,3,3)="138","S",""))&amp;IF(MID(C1482,10,1)="D",2,1)&amp;RIGHT(C1482,2)</f>
        <v>Torre de ángulo mayor tipo BS2 (65°)Tipo BS2±0</v>
      </c>
      <c r="E1482" s="82" t="s">
        <v>44</v>
      </c>
      <c r="F1482" s="83">
        <v>0</v>
      </c>
      <c r="G1482" s="84">
        <f>VLOOKUP(C1482,'[10]Resumen Peso'!$B$1:$D$65536,3,0)*$C$14</f>
        <v>22522.978905167707</v>
      </c>
      <c r="H1482" s="91"/>
      <c r="I1482" s="86"/>
      <c r="J1482" s="87">
        <f>+VLOOKUP(C1482,'[10]Resumen Peso'!$B$1:$D$65536,3,0)</f>
        <v>13984.276370796271</v>
      </c>
      <c r="N1482" s="57"/>
      <c r="O1482" s="57"/>
      <c r="P1482" s="57"/>
      <c r="Q1482" s="57"/>
      <c r="R1482" s="57"/>
    </row>
    <row r="1483" spans="1:18" x14ac:dyDescent="0.2">
      <c r="A1483" s="78"/>
      <c r="B1483" s="79">
        <f t="shared" si="22"/>
        <v>1467</v>
      </c>
      <c r="C1483" s="80" t="s">
        <v>1510</v>
      </c>
      <c r="D1483" s="81" t="str">
        <f>+"Torre de ángulo mayor tipo B"&amp;IF(MID(C1483,3,3)="220","C",IF(MID(C1483,3,3)="138","S",""))&amp;IF(MID(C1483,10,1)="D",2,1)&amp;" (65°)Tipo B"&amp;IF(MID(C1483,3,3)="220","C",IF(MID(C1483,3,3)="138","S",""))&amp;IF(MID(C1483,10,1)="D",2,1)&amp;RIGHT(C1483,2)</f>
        <v>Torre de ángulo mayor tipo BS2 (65°)Tipo BS2+3</v>
      </c>
      <c r="E1483" s="82" t="s">
        <v>44</v>
      </c>
      <c r="F1483" s="83">
        <v>0</v>
      </c>
      <c r="G1483" s="84">
        <f>VLOOKUP(C1483,'[10]Resumen Peso'!$B$1:$D$65536,3,0)*$C$14</f>
        <v>25225.736373787837</v>
      </c>
      <c r="H1483" s="91"/>
      <c r="I1483" s="86"/>
      <c r="J1483" s="87">
        <f>+VLOOKUP(C1483,'[10]Resumen Peso'!$B$1:$D$65536,3,0)</f>
        <v>15662.389535291826</v>
      </c>
      <c r="N1483" s="57"/>
      <c r="O1483" s="57"/>
      <c r="P1483" s="57"/>
      <c r="Q1483" s="57"/>
      <c r="R1483" s="57"/>
    </row>
    <row r="1484" spans="1:18" x14ac:dyDescent="0.2">
      <c r="A1484" s="78"/>
      <c r="B1484" s="79">
        <f t="shared" si="22"/>
        <v>1468</v>
      </c>
      <c r="C1484" s="80" t="s">
        <v>1511</v>
      </c>
      <c r="D1484" s="81" t="str">
        <f>+"Torre de anclaje, retención intermedia y terminal (15°) Tipo R"&amp;IF(MID(C1484,3,3)="220","C",IF(MID(C1484,3,3)="138","S",""))&amp;IF(MID(C1484,10,1)="D",2,1)&amp;RIGHT(C1484,2)</f>
        <v>Torre de anclaje, retención intermedia y terminal (15°) Tipo RS2-3</v>
      </c>
      <c r="E1484" s="82" t="s">
        <v>44</v>
      </c>
      <c r="F1484" s="83">
        <v>0</v>
      </c>
      <c r="G1484" s="84">
        <f>VLOOKUP(C1484,'[10]Resumen Peso'!$B$1:$D$65536,3,0)*$C$14</f>
        <v>26041.811468458771</v>
      </c>
      <c r="H1484" s="91"/>
      <c r="I1484" s="86"/>
      <c r="J1484" s="87">
        <f>+VLOOKUP(C1484,'[10]Resumen Peso'!$B$1:$D$65536,3,0)</f>
        <v>16169.081821034884</v>
      </c>
      <c r="N1484" s="57"/>
      <c r="O1484" s="57"/>
      <c r="P1484" s="57"/>
      <c r="Q1484" s="57"/>
      <c r="R1484" s="57"/>
    </row>
    <row r="1485" spans="1:18" x14ac:dyDescent="0.2">
      <c r="A1485" s="78"/>
      <c r="B1485" s="79">
        <f t="shared" si="22"/>
        <v>1469</v>
      </c>
      <c r="C1485" s="80" t="s">
        <v>1512</v>
      </c>
      <c r="D1485" s="81" t="str">
        <f>+"Torre de anclaje, retención intermedia y terminal (15°) Tipo R"&amp;IF(MID(C1485,3,3)="220","C",IF(MID(C1485,3,3)="138","S",""))&amp;IF(MID(C1485,10,1)="D",2,1)&amp;RIGHT(C1485,2)</f>
        <v>Torre de anclaje, retención intermedia y terminal (15°) Tipo RS2±0</v>
      </c>
      <c r="E1485" s="82" t="s">
        <v>44</v>
      </c>
      <c r="F1485" s="83">
        <v>0</v>
      </c>
      <c r="G1485" s="84">
        <f>VLOOKUP(C1485,'[10]Resumen Peso'!$B$1:$D$65536,3,0)*$C$14</f>
        <v>29032.119808761174</v>
      </c>
      <c r="H1485" s="91"/>
      <c r="I1485" s="86"/>
      <c r="J1485" s="87">
        <f>+VLOOKUP(C1485,'[10]Resumen Peso'!$B$1:$D$65536,3,0)</f>
        <v>18025.732241956393</v>
      </c>
      <c r="N1485" s="57"/>
      <c r="O1485" s="57"/>
      <c r="P1485" s="57"/>
      <c r="Q1485" s="57"/>
      <c r="R1485" s="57"/>
    </row>
    <row r="1486" spans="1:18" x14ac:dyDescent="0.2">
      <c r="A1486" s="78"/>
      <c r="B1486" s="79">
        <f t="shared" si="22"/>
        <v>1470</v>
      </c>
      <c r="C1486" s="80" t="s">
        <v>1513</v>
      </c>
      <c r="D1486" s="81" t="str">
        <f>+"Torre de anclaje, retención intermedia y terminal (15°) Tipo R"&amp;IF(MID(C1486,3,3)="220","C",IF(MID(C1486,3,3)="138","S",""))&amp;IF(MID(C1486,10,1)="D",2,1)&amp;RIGHT(C1486,2)</f>
        <v>Torre de anclaje, retención intermedia y terminal (15°) Tipo RS2+3</v>
      </c>
      <c r="E1486" s="82" t="s">
        <v>44</v>
      </c>
      <c r="F1486" s="83">
        <v>0</v>
      </c>
      <c r="G1486" s="84">
        <f>VLOOKUP(C1486,'[10]Resumen Peso'!$B$1:$D$65536,3,0)*$C$14</f>
        <v>32022.428149063577</v>
      </c>
      <c r="H1486" s="91"/>
      <c r="I1486" s="86"/>
      <c r="J1486" s="87">
        <f>+VLOOKUP(C1486,'[10]Resumen Peso'!$B$1:$D$65536,3,0)</f>
        <v>19882.382662877902</v>
      </c>
      <c r="N1486" s="57"/>
      <c r="O1486" s="57"/>
      <c r="P1486" s="57"/>
      <c r="Q1486" s="57"/>
      <c r="R1486" s="57"/>
    </row>
    <row r="1487" spans="1:18" x14ac:dyDescent="0.2">
      <c r="A1487" s="78"/>
      <c r="B1487" s="79">
        <f t="shared" si="22"/>
        <v>1471</v>
      </c>
      <c r="C1487" s="80" t="s">
        <v>1514</v>
      </c>
      <c r="D1487" s="81" t="str">
        <f>+"Torre de suspensión tipo S"&amp;IF(MID(C1487,3,3)="220","C",IF(MID(C1487,3,3)="138","S",""))&amp;IF(MID(C1487,10,1)="D",2,1)&amp;" (5°)Tipo S"&amp;IF(MID(C1487,3,3)="220","C",IF(MID(C1487,3,3)="138","S",""))&amp;IF(MID(C1487,10,1)="D",2,1)&amp;RIGHT(C1487,2)</f>
        <v>Torre de suspensión tipo SS2 (5°)Tipo SS2-6</v>
      </c>
      <c r="E1487" s="82" t="s">
        <v>44</v>
      </c>
      <c r="F1487" s="83">
        <v>0</v>
      </c>
      <c r="G1487" s="84">
        <f>VLOOKUP(C1487,'[10]Resumen Peso'!$B$1:$D$65536,3,0)*$C$14</f>
        <v>7871.3910851671553</v>
      </c>
      <c r="H1487" s="91"/>
      <c r="I1487" s="86"/>
      <c r="J1487" s="87">
        <f>+VLOOKUP(C1487,'[10]Resumen Peso'!$B$1:$D$65536,3,0)</f>
        <v>4887.2624185757031</v>
      </c>
      <c r="N1487" s="57"/>
      <c r="O1487" s="57"/>
      <c r="P1487" s="57"/>
      <c r="Q1487" s="57"/>
      <c r="R1487" s="57"/>
    </row>
    <row r="1488" spans="1:18" x14ac:dyDescent="0.2">
      <c r="A1488" s="78"/>
      <c r="B1488" s="79">
        <f t="shared" si="22"/>
        <v>1472</v>
      </c>
      <c r="C1488" s="80" t="s">
        <v>1515</v>
      </c>
      <c r="D1488" s="81" t="str">
        <f>+"Torre de suspensión tipo S"&amp;IF(MID(C1488,3,3)="220","C",IF(MID(C1488,3,3)="138","S",""))&amp;IF(MID(C1488,10,1)="D",2,1)&amp;" (5°)Tipo S"&amp;IF(MID(C1488,3,3)="220","C",IF(MID(C1488,3,3)="138","S",""))&amp;IF(MID(C1488,10,1)="D",2,1)&amp;RIGHT(C1488,2)</f>
        <v>Torre de suspensión tipo SS2 (5°)Tipo SS2-3</v>
      </c>
      <c r="E1488" s="82" t="s">
        <v>44</v>
      </c>
      <c r="F1488" s="83">
        <v>0</v>
      </c>
      <c r="G1488" s="84">
        <f>VLOOKUP(C1488,'[10]Resumen Peso'!$B$1:$D$65536,3,0)*$C$14</f>
        <v>9006.0060163624203</v>
      </c>
      <c r="H1488" s="91"/>
      <c r="I1488" s="86"/>
      <c r="J1488" s="87">
        <f>+VLOOKUP(C1488,'[10]Resumen Peso'!$B$1:$D$65536,3,0)</f>
        <v>5591.7326771091375</v>
      </c>
      <c r="N1488" s="57"/>
      <c r="O1488" s="57"/>
      <c r="P1488" s="57"/>
      <c r="Q1488" s="57"/>
      <c r="R1488" s="57"/>
    </row>
    <row r="1489" spans="1:18" x14ac:dyDescent="0.2">
      <c r="A1489" s="78"/>
      <c r="B1489" s="79">
        <f t="shared" si="22"/>
        <v>1473</v>
      </c>
      <c r="C1489" s="80" t="s">
        <v>1516</v>
      </c>
      <c r="D1489" s="81" t="str">
        <f>+"Torre de suspensión tipo S"&amp;IF(MID(C1489,3,3)="220","C",IF(MID(C1489,3,3)="138","S",""))&amp;IF(MID(C1489,10,1)="D",2,1)&amp;" (5°)Tipo S"&amp;IF(MID(C1489,3,3)="220","C",IF(MID(C1489,3,3)="138","S",""))&amp;IF(MID(C1489,10,1)="D",2,1)&amp;RIGHT(C1489,2)</f>
        <v>Torre de suspensión tipo SS2 (5°)Tipo SS2±0</v>
      </c>
      <c r="E1489" s="82" t="s">
        <v>44</v>
      </c>
      <c r="F1489" s="83">
        <v>0</v>
      </c>
      <c r="G1489" s="84">
        <f>VLOOKUP(C1489,'[10]Resumen Peso'!$B$1:$D$65536,3,0)*$C$14</f>
        <v>10130.490457100586</v>
      </c>
      <c r="H1489" s="91"/>
      <c r="I1489" s="86"/>
      <c r="J1489" s="87">
        <f>+VLOOKUP(C1489,'[10]Resumen Peso'!$B$1:$D$65536,3,0)</f>
        <v>6289.9130226199522</v>
      </c>
      <c r="N1489" s="57"/>
      <c r="O1489" s="57"/>
      <c r="P1489" s="57"/>
      <c r="Q1489" s="57"/>
      <c r="R1489" s="57"/>
    </row>
    <row r="1490" spans="1:18" x14ac:dyDescent="0.2">
      <c r="A1490" s="78"/>
      <c r="B1490" s="79">
        <f t="shared" ref="B1490:B1553" si="23">1+B1489</f>
        <v>1474</v>
      </c>
      <c r="C1490" s="80" t="s">
        <v>1517</v>
      </c>
      <c r="D1490" s="81" t="str">
        <f>+"Torre de suspensión tipo S"&amp;IF(MID(C1490,3,3)="220","C",IF(MID(C1490,3,3)="138","S",""))&amp;IF(MID(C1490,10,1)="D",2,1)&amp;" (5°)Tipo S"&amp;IF(MID(C1490,3,3)="220","C",IF(MID(C1490,3,3)="138","S",""))&amp;IF(MID(C1490,10,1)="D",2,1)&amp;RIGHT(C1490,2)</f>
        <v>Torre de suspensión tipo SS2 (5°)Tipo SS2+3</v>
      </c>
      <c r="E1490" s="82" t="s">
        <v>44</v>
      </c>
      <c r="F1490" s="83">
        <v>0</v>
      </c>
      <c r="G1490" s="84">
        <f>VLOOKUP(C1490,'[10]Resumen Peso'!$B$1:$D$65536,3,0)*$C$14</f>
        <v>11244.84440738165</v>
      </c>
      <c r="H1490" s="91"/>
      <c r="I1490" s="86"/>
      <c r="J1490" s="87">
        <f>+VLOOKUP(C1490,'[10]Resumen Peso'!$B$1:$D$65536,3,0)</f>
        <v>6981.8034551081473</v>
      </c>
      <c r="N1490" s="57"/>
      <c r="O1490" s="57"/>
      <c r="P1490" s="57"/>
      <c r="Q1490" s="57"/>
      <c r="R1490" s="57"/>
    </row>
    <row r="1491" spans="1:18" x14ac:dyDescent="0.2">
      <c r="A1491" s="78"/>
      <c r="B1491" s="79">
        <f t="shared" si="23"/>
        <v>1475</v>
      </c>
      <c r="C1491" s="80" t="s">
        <v>1518</v>
      </c>
      <c r="D1491" s="81" t="str">
        <f>+"Torre de suspensión tipo S"&amp;IF(MID(C1491,3,3)="220","C",IF(MID(C1491,3,3)="138","S",""))&amp;IF(MID(C1491,10,1)="D",2,1)&amp;" (5°)Tipo S"&amp;IF(MID(C1491,3,3)="220","C",IF(MID(C1491,3,3)="138","S",""))&amp;IF(MID(C1491,10,1)="D",2,1)&amp;RIGHT(C1491,2)</f>
        <v>Torre de suspensión tipo SS2 (5°)Tipo SS2+6</v>
      </c>
      <c r="E1491" s="82" t="s">
        <v>44</v>
      </c>
      <c r="F1491" s="83">
        <v>0</v>
      </c>
      <c r="G1491" s="84">
        <f>VLOOKUP(C1491,'[10]Resumen Peso'!$B$1:$D$65536,3,0)*$C$14</f>
        <v>12359.198357662714</v>
      </c>
      <c r="H1491" s="91"/>
      <c r="I1491" s="86"/>
      <c r="J1491" s="87">
        <f>+VLOOKUP(C1491,'[10]Resumen Peso'!$B$1:$D$65536,3,0)</f>
        <v>7673.6938875963415</v>
      </c>
      <c r="N1491" s="57"/>
      <c r="O1491" s="57"/>
      <c r="P1491" s="57"/>
      <c r="Q1491" s="57"/>
      <c r="R1491" s="57"/>
    </row>
    <row r="1492" spans="1:18" x14ac:dyDescent="0.2">
      <c r="A1492" s="78"/>
      <c r="B1492" s="79">
        <f t="shared" si="23"/>
        <v>1476</v>
      </c>
      <c r="C1492" s="80" t="s">
        <v>1519</v>
      </c>
      <c r="D1492" s="81" t="str">
        <f>+"Torre de ángulo menor tipo A"&amp;IF(MID(C1492,3,3)="220","C",IF(MID(C1492,3,3)="138","S",""))&amp;IF(MID(C1492,10,1)="D",2,1)&amp;" (30°)Tipo A"&amp;IF(MID(C1492,3,3)="220","C",IF(MID(C1492,3,3)="138","S",""))&amp;IF(MID(C1492,10,1)="D",2,1)&amp;RIGHT(C1492,2)</f>
        <v>Torre de ángulo menor tipo AS2 (30°)Tipo AS2-3</v>
      </c>
      <c r="E1492" s="82" t="s">
        <v>44</v>
      </c>
      <c r="F1492" s="83">
        <v>0</v>
      </c>
      <c r="G1492" s="84">
        <f>VLOOKUP(C1492,'[10]Resumen Peso'!$B$1:$D$65536,3,0)*$C$14</f>
        <v>13855.6541470047</v>
      </c>
      <c r="H1492" s="91"/>
      <c r="I1492" s="86"/>
      <c r="J1492" s="87">
        <f>+VLOOKUP(C1492,'[10]Resumen Peso'!$B$1:$D$65536,3,0)</f>
        <v>8602.8272594717164</v>
      </c>
      <c r="N1492" s="57"/>
      <c r="O1492" s="57"/>
      <c r="P1492" s="57"/>
      <c r="Q1492" s="57"/>
      <c r="R1492" s="57"/>
    </row>
    <row r="1493" spans="1:18" x14ac:dyDescent="0.2">
      <c r="A1493" s="78"/>
      <c r="B1493" s="79">
        <f t="shared" si="23"/>
        <v>1477</v>
      </c>
      <c r="C1493" s="80" t="s">
        <v>1520</v>
      </c>
      <c r="D1493" s="81" t="str">
        <f>+"Torre de ángulo menor tipo A"&amp;IF(MID(C1493,3,3)="220","C",IF(MID(C1493,3,3)="138","S",""))&amp;IF(MID(C1493,10,1)="D",2,1)&amp;" (30°)Tipo A"&amp;IF(MID(C1493,3,3)="220","C",IF(MID(C1493,3,3)="138","S",""))&amp;IF(MID(C1493,10,1)="D",2,1)&amp;RIGHT(C1493,2)</f>
        <v>Torre de ángulo menor tipo AS2 (30°)Tipo AS2±0</v>
      </c>
      <c r="E1493" s="82" t="s">
        <v>44</v>
      </c>
      <c r="F1493" s="83">
        <v>0</v>
      </c>
      <c r="G1493" s="84">
        <f>VLOOKUP(C1493,'[10]Resumen Peso'!$B$1:$D$65536,3,0)*$C$14</f>
        <v>15378.08451387869</v>
      </c>
      <c r="H1493" s="91"/>
      <c r="I1493" s="86"/>
      <c r="J1493" s="87">
        <f>+VLOOKUP(C1493,'[10]Resumen Peso'!$B$1:$D$65536,3,0)</f>
        <v>9548.0879683370877</v>
      </c>
      <c r="N1493" s="57"/>
      <c r="O1493" s="57"/>
      <c r="P1493" s="57"/>
      <c r="Q1493" s="57"/>
      <c r="R1493" s="57"/>
    </row>
    <row r="1494" spans="1:18" x14ac:dyDescent="0.2">
      <c r="A1494" s="78"/>
      <c r="B1494" s="79">
        <f t="shared" si="23"/>
        <v>1478</v>
      </c>
      <c r="C1494" s="80" t="s">
        <v>1521</v>
      </c>
      <c r="D1494" s="81" t="str">
        <f>+"Torre de ángulo menor tipo A"&amp;IF(MID(C1494,3,3)="220","C",IF(MID(C1494,3,3)="138","S",""))&amp;IF(MID(C1494,10,1)="D",2,1)&amp;" (30°)Tipo A"&amp;IF(MID(C1494,3,3)="220","C",IF(MID(C1494,3,3)="138","S",""))&amp;IF(MID(C1494,10,1)="D",2,1)&amp;RIGHT(C1494,2)</f>
        <v>Torre de ángulo menor tipo AS2 (30°)Tipo AS2+3</v>
      </c>
      <c r="E1494" s="82" t="s">
        <v>44</v>
      </c>
      <c r="F1494" s="83">
        <v>0</v>
      </c>
      <c r="G1494" s="84">
        <f>VLOOKUP(C1494,'[10]Resumen Peso'!$B$1:$D$65536,3,0)*$C$14</f>
        <v>16900.514880752678</v>
      </c>
      <c r="H1494" s="91"/>
      <c r="I1494" s="86"/>
      <c r="J1494" s="87">
        <f>+VLOOKUP(C1494,'[10]Resumen Peso'!$B$1:$D$65536,3,0)</f>
        <v>10493.348677202459</v>
      </c>
      <c r="N1494" s="57"/>
      <c r="O1494" s="57"/>
      <c r="P1494" s="57"/>
      <c r="Q1494" s="57"/>
      <c r="R1494" s="57"/>
    </row>
    <row r="1495" spans="1:18" x14ac:dyDescent="0.2">
      <c r="A1495" s="78"/>
      <c r="B1495" s="79">
        <f t="shared" si="23"/>
        <v>1479</v>
      </c>
      <c r="C1495" s="80" t="s">
        <v>1522</v>
      </c>
      <c r="D1495" s="81" t="str">
        <f>+"Torre de ángulo mayor tipo B"&amp;IF(MID(C1495,3,3)="220","C",IF(MID(C1495,3,3)="138","S",""))&amp;IF(MID(C1495,10,1)="D",2,1)&amp;" (65°)Tipo B"&amp;IF(MID(C1495,3,3)="220","C",IF(MID(C1495,3,3)="138","S",""))&amp;IF(MID(C1495,10,1)="D",2,1)&amp;RIGHT(C1495,2)</f>
        <v>Torre de ángulo mayor tipo BS2 (65°)Tipo BS2-3</v>
      </c>
      <c r="E1495" s="82" t="s">
        <v>44</v>
      </c>
      <c r="F1495" s="83">
        <v>0</v>
      </c>
      <c r="G1495" s="84">
        <f>VLOOKUP(C1495,'[10]Resumen Peso'!$B$1:$D$65536,3,0)*$C$14</f>
        <v>18698.089935748991</v>
      </c>
      <c r="H1495" s="91"/>
      <c r="I1495" s="86"/>
      <c r="J1495" s="87">
        <f>+VLOOKUP(C1495,'[10]Resumen Peso'!$B$1:$D$65536,3,0)</f>
        <v>11609.443775997321</v>
      </c>
      <c r="N1495" s="57"/>
      <c r="O1495" s="57"/>
      <c r="P1495" s="57"/>
      <c r="Q1495" s="57"/>
      <c r="R1495" s="57"/>
    </row>
    <row r="1496" spans="1:18" x14ac:dyDescent="0.2">
      <c r="A1496" s="78"/>
      <c r="B1496" s="79">
        <f t="shared" si="23"/>
        <v>1480</v>
      </c>
      <c r="C1496" s="80" t="s">
        <v>1523</v>
      </c>
      <c r="D1496" s="81" t="str">
        <f>+"Torre de ángulo mayor tipo B"&amp;IF(MID(C1496,3,3)="220","C",IF(MID(C1496,3,3)="138","S",""))&amp;IF(MID(C1496,10,1)="D",2,1)&amp;" (65°)Tipo B"&amp;IF(MID(C1496,3,3)="220","C",IF(MID(C1496,3,3)="138","S",""))&amp;IF(MID(C1496,10,1)="D",2,1)&amp;RIGHT(C1496,2)</f>
        <v>Torre de ángulo mayor tipo BS2 (65°)Tipo BS2±0</v>
      </c>
      <c r="E1496" s="82" t="s">
        <v>44</v>
      </c>
      <c r="F1496" s="83">
        <v>0</v>
      </c>
      <c r="G1496" s="84">
        <f>VLOOKUP(C1496,'[10]Resumen Peso'!$B$1:$D$65536,3,0)*$C$14</f>
        <v>20821.926431791748</v>
      </c>
      <c r="H1496" s="91"/>
      <c r="I1496" s="86"/>
      <c r="J1496" s="87">
        <f>+VLOOKUP(C1496,'[10]Resumen Peso'!$B$1:$D$65536,3,0)</f>
        <v>12928.111109128418</v>
      </c>
      <c r="N1496" s="57"/>
      <c r="O1496" s="57"/>
      <c r="P1496" s="57"/>
      <c r="Q1496" s="57"/>
      <c r="R1496" s="57"/>
    </row>
    <row r="1497" spans="1:18" x14ac:dyDescent="0.2">
      <c r="A1497" s="78"/>
      <c r="B1497" s="79">
        <f t="shared" si="23"/>
        <v>1481</v>
      </c>
      <c r="C1497" s="80" t="s">
        <v>1524</v>
      </c>
      <c r="D1497" s="81" t="str">
        <f>+"Torre de ángulo mayor tipo B"&amp;IF(MID(C1497,3,3)="220","C",IF(MID(C1497,3,3)="138","S",""))&amp;IF(MID(C1497,10,1)="D",2,1)&amp;" (65°)Tipo B"&amp;IF(MID(C1497,3,3)="220","C",IF(MID(C1497,3,3)="138","S",""))&amp;IF(MID(C1497,10,1)="D",2,1)&amp;RIGHT(C1497,2)</f>
        <v>Torre de ángulo mayor tipo BS2 (65°)Tipo BS2+3</v>
      </c>
      <c r="E1497" s="82" t="s">
        <v>44</v>
      </c>
      <c r="F1497" s="83">
        <v>0</v>
      </c>
      <c r="G1497" s="84">
        <f>VLOOKUP(C1497,'[10]Resumen Peso'!$B$1:$D$65536,3,0)*$C$14</f>
        <v>23320.557603606758</v>
      </c>
      <c r="H1497" s="91"/>
      <c r="I1497" s="86"/>
      <c r="J1497" s="87">
        <f>+VLOOKUP(C1497,'[10]Resumen Peso'!$B$1:$D$65536,3,0)</f>
        <v>14479.484442223829</v>
      </c>
      <c r="N1497" s="57"/>
      <c r="O1497" s="57"/>
      <c r="P1497" s="57"/>
      <c r="Q1497" s="57"/>
      <c r="R1497" s="57"/>
    </row>
    <row r="1498" spans="1:18" x14ac:dyDescent="0.2">
      <c r="A1498" s="78"/>
      <c r="B1498" s="79">
        <f t="shared" si="23"/>
        <v>1482</v>
      </c>
      <c r="C1498" s="80" t="s">
        <v>1525</v>
      </c>
      <c r="D1498" s="81" t="str">
        <f>+"Torre de anclaje, retención intermedia y terminal (15°) Tipo R"&amp;IF(MID(C1498,3,3)="220","C",IF(MID(C1498,3,3)="138","S",""))&amp;IF(MID(C1498,10,1)="D",2,1)&amp;RIGHT(C1498,2)</f>
        <v>Torre de anclaje, retención intermedia y terminal (15°) Tipo RS2-3</v>
      </c>
      <c r="E1498" s="82" t="s">
        <v>44</v>
      </c>
      <c r="F1498" s="83">
        <v>0</v>
      </c>
      <c r="G1498" s="84">
        <f>VLOOKUP(C1498,'[10]Resumen Peso'!$B$1:$D$65536,3,0)*$C$14</f>
        <v>24074.998464009866</v>
      </c>
      <c r="H1498" s="91"/>
      <c r="I1498" s="86"/>
      <c r="J1498" s="87">
        <f>+VLOOKUP(C1498,'[10]Resumen Peso'!$B$1:$D$65536,3,0)</f>
        <v>14947.908692040877</v>
      </c>
      <c r="N1498" s="57"/>
      <c r="O1498" s="57"/>
      <c r="P1498" s="57"/>
      <c r="Q1498" s="57"/>
      <c r="R1498" s="57"/>
    </row>
    <row r="1499" spans="1:18" x14ac:dyDescent="0.2">
      <c r="A1499" s="78"/>
      <c r="B1499" s="79">
        <f t="shared" si="23"/>
        <v>1483</v>
      </c>
      <c r="C1499" s="80" t="s">
        <v>1526</v>
      </c>
      <c r="D1499" s="81" t="str">
        <f>+"Torre de anclaje, retención intermedia y terminal (15°) Tipo R"&amp;IF(MID(C1499,3,3)="220","C",IF(MID(C1499,3,3)="138","S",""))&amp;IF(MID(C1499,10,1)="D",2,1)&amp;RIGHT(C1499,2)</f>
        <v>Torre de anclaje, retención intermedia y terminal (15°) Tipo RS2±0</v>
      </c>
      <c r="E1499" s="82" t="s">
        <v>44</v>
      </c>
      <c r="F1499" s="83">
        <v>0</v>
      </c>
      <c r="G1499" s="84">
        <f>VLOOKUP(C1499,'[10]Resumen Peso'!$B$1:$D$65536,3,0)*$C$14</f>
        <v>26839.463170579558</v>
      </c>
      <c r="H1499" s="91"/>
      <c r="I1499" s="86"/>
      <c r="J1499" s="87">
        <f>+VLOOKUP(C1499,'[10]Resumen Peso'!$B$1:$D$65536,3,0)</f>
        <v>16664.335219666529</v>
      </c>
      <c r="N1499" s="57"/>
      <c r="O1499" s="57"/>
      <c r="P1499" s="57"/>
      <c r="Q1499" s="57"/>
      <c r="R1499" s="57"/>
    </row>
    <row r="1500" spans="1:18" x14ac:dyDescent="0.2">
      <c r="A1500" s="78"/>
      <c r="B1500" s="79">
        <f t="shared" si="23"/>
        <v>1484</v>
      </c>
      <c r="C1500" s="80" t="s">
        <v>1527</v>
      </c>
      <c r="D1500" s="81" t="str">
        <f>+"Torre de anclaje, retención intermedia y terminal (15°) Tipo R"&amp;IF(MID(C1500,3,3)="220","C",IF(MID(C1500,3,3)="138","S",""))&amp;IF(MID(C1500,10,1)="D",2,1)&amp;RIGHT(C1500,2)</f>
        <v>Torre de anclaje, retención intermedia y terminal (15°) Tipo RS2+3</v>
      </c>
      <c r="E1500" s="82" t="s">
        <v>44</v>
      </c>
      <c r="F1500" s="83">
        <v>0</v>
      </c>
      <c r="G1500" s="84">
        <f>VLOOKUP(C1500,'[10]Resumen Peso'!$B$1:$D$65536,3,0)*$C$14</f>
        <v>29603.927877149254</v>
      </c>
      <c r="H1500" s="91"/>
      <c r="I1500" s="86"/>
      <c r="J1500" s="87">
        <f>+VLOOKUP(C1500,'[10]Resumen Peso'!$B$1:$D$65536,3,0)</f>
        <v>18380.761747292181</v>
      </c>
      <c r="N1500" s="57"/>
      <c r="O1500" s="57"/>
      <c r="P1500" s="57"/>
      <c r="Q1500" s="57"/>
      <c r="R1500" s="57"/>
    </row>
    <row r="1501" spans="1:18" x14ac:dyDescent="0.2">
      <c r="A1501" s="78"/>
      <c r="B1501" s="79">
        <f t="shared" si="23"/>
        <v>1485</v>
      </c>
      <c r="C1501" s="80" t="s">
        <v>1528</v>
      </c>
      <c r="D1501" s="81" t="str">
        <f>+"Torre de suspensión tipo S"&amp;IF(MID(C1501,3,3)="220","C",IF(MID(C1501,3,3)="138","S",""))&amp;IF(MID(C1501,10,1)="D",2,1)&amp;" (5°)Tipo S"&amp;IF(MID(C1501,3,3)="220","C",IF(MID(C1501,3,3)="138","S",""))&amp;IF(MID(C1501,10,1)="D",2,1)&amp;RIGHT(C1501,2)</f>
        <v>Torre de suspensión tipo SS1 (5°)Tipo SS1-6</v>
      </c>
      <c r="E1501" s="82" t="s">
        <v>44</v>
      </c>
      <c r="F1501" s="83">
        <v>0</v>
      </c>
      <c r="G1501" s="84">
        <f>VLOOKUP(C1501,'[10]Resumen Peso'!$B$1:$D$65536,3,0)*$C$14</f>
        <v>5853.6470559462605</v>
      </c>
      <c r="H1501" s="91"/>
      <c r="I1501" s="86"/>
      <c r="J1501" s="87">
        <f>+VLOOKUP(C1501,'[10]Resumen Peso'!$B$1:$D$65536,3,0)</f>
        <v>3634.4667617953764</v>
      </c>
      <c r="N1501" s="57"/>
      <c r="O1501" s="57"/>
      <c r="P1501" s="57"/>
      <c r="Q1501" s="57"/>
      <c r="R1501" s="57"/>
    </row>
    <row r="1502" spans="1:18" x14ac:dyDescent="0.2">
      <c r="A1502" s="78"/>
      <c r="B1502" s="79">
        <f t="shared" si="23"/>
        <v>1486</v>
      </c>
      <c r="C1502" s="80" t="s">
        <v>1529</v>
      </c>
      <c r="D1502" s="81" t="str">
        <f>+"Torre de suspensión tipo S"&amp;IF(MID(C1502,3,3)="220","C",IF(MID(C1502,3,3)="138","S",""))&amp;IF(MID(C1502,10,1)="D",2,1)&amp;" (5°)Tipo S"&amp;IF(MID(C1502,3,3)="220","C",IF(MID(C1502,3,3)="138","S",""))&amp;IF(MID(C1502,10,1)="D",2,1)&amp;RIGHT(C1502,2)</f>
        <v>Torre de suspensión tipo SS1 (5°)Tipo SS1-3</v>
      </c>
      <c r="E1502" s="82" t="s">
        <v>44</v>
      </c>
      <c r="F1502" s="83">
        <v>0</v>
      </c>
      <c r="G1502" s="84">
        <f>VLOOKUP(C1502,'[10]Resumen Peso'!$B$1:$D$65536,3,0)*$C$14</f>
        <v>6697.4160009475227</v>
      </c>
      <c r="H1502" s="91"/>
      <c r="I1502" s="86"/>
      <c r="J1502" s="87">
        <f>+VLOOKUP(C1502,'[10]Resumen Peso'!$B$1:$D$65536,3,0)</f>
        <v>4158.3538625947094</v>
      </c>
      <c r="N1502" s="57"/>
      <c r="O1502" s="57"/>
      <c r="P1502" s="57"/>
      <c r="Q1502" s="57"/>
      <c r="R1502" s="57"/>
    </row>
    <row r="1503" spans="1:18" x14ac:dyDescent="0.2">
      <c r="A1503" s="78"/>
      <c r="B1503" s="79">
        <f t="shared" si="23"/>
        <v>1487</v>
      </c>
      <c r="C1503" s="80" t="s">
        <v>1530</v>
      </c>
      <c r="D1503" s="81" t="str">
        <f>+"Torre de suspensión tipo S"&amp;IF(MID(C1503,3,3)="220","C",IF(MID(C1503,3,3)="138","S",""))&amp;IF(MID(C1503,10,1)="D",2,1)&amp;" (5°)Tipo S"&amp;IF(MID(C1503,3,3)="220","C",IF(MID(C1503,3,3)="138","S",""))&amp;IF(MID(C1503,10,1)="D",2,1)&amp;RIGHT(C1503,2)</f>
        <v>Torre de suspensión tipo SS1 (5°)Tipo SS1±0</v>
      </c>
      <c r="E1503" s="82" t="s">
        <v>44</v>
      </c>
      <c r="F1503" s="83">
        <v>0</v>
      </c>
      <c r="G1503" s="84">
        <f>VLOOKUP(C1503,'[10]Resumen Peso'!$B$1:$D$65536,3,0)*$C$14</f>
        <v>7533.6512946541316</v>
      </c>
      <c r="H1503" s="91"/>
      <c r="I1503" s="86"/>
      <c r="J1503" s="87">
        <f>+VLOOKUP(C1503,'[10]Resumen Peso'!$B$1:$D$65536,3,0)</f>
        <v>4677.5633999940492</v>
      </c>
      <c r="N1503" s="57"/>
      <c r="O1503" s="57"/>
      <c r="P1503" s="57"/>
      <c r="Q1503" s="57"/>
      <c r="R1503" s="57"/>
    </row>
    <row r="1504" spans="1:18" x14ac:dyDescent="0.2">
      <c r="A1504" s="78"/>
      <c r="B1504" s="79">
        <f t="shared" si="23"/>
        <v>1488</v>
      </c>
      <c r="C1504" s="80" t="s">
        <v>1531</v>
      </c>
      <c r="D1504" s="81" t="str">
        <f>+"Torre de suspensión tipo S"&amp;IF(MID(C1504,3,3)="220","C",IF(MID(C1504,3,3)="138","S",""))&amp;IF(MID(C1504,10,1)="D",2,1)&amp;" (5°)Tipo S"&amp;IF(MID(C1504,3,3)="220","C",IF(MID(C1504,3,3)="138","S",""))&amp;IF(MID(C1504,10,1)="D",2,1)&amp;RIGHT(C1504,2)</f>
        <v>Torre de suspensión tipo SS1 (5°)Tipo SS1+3</v>
      </c>
      <c r="E1504" s="82" t="s">
        <v>44</v>
      </c>
      <c r="F1504" s="83">
        <v>0</v>
      </c>
      <c r="G1504" s="84">
        <f>VLOOKUP(C1504,'[10]Resumen Peso'!$B$1:$D$65536,3,0)*$C$14</f>
        <v>8362.3529370660854</v>
      </c>
      <c r="H1504" s="91"/>
      <c r="I1504" s="86"/>
      <c r="J1504" s="87">
        <f>+VLOOKUP(C1504,'[10]Resumen Peso'!$B$1:$D$65536,3,0)</f>
        <v>5192.0953739933948</v>
      </c>
      <c r="N1504" s="57"/>
      <c r="O1504" s="57"/>
      <c r="P1504" s="57"/>
      <c r="Q1504" s="57"/>
      <c r="R1504" s="57"/>
    </row>
    <row r="1505" spans="1:18" x14ac:dyDescent="0.2">
      <c r="A1505" s="78"/>
      <c r="B1505" s="79">
        <f t="shared" si="23"/>
        <v>1489</v>
      </c>
      <c r="C1505" s="80" t="s">
        <v>1532</v>
      </c>
      <c r="D1505" s="81" t="str">
        <f>+"Torre de suspensión tipo S"&amp;IF(MID(C1505,3,3)="220","C",IF(MID(C1505,3,3)="138","S",""))&amp;IF(MID(C1505,10,1)="D",2,1)&amp;" (5°)Tipo S"&amp;IF(MID(C1505,3,3)="220","C",IF(MID(C1505,3,3)="138","S",""))&amp;IF(MID(C1505,10,1)="D",2,1)&amp;RIGHT(C1505,2)</f>
        <v>Torre de suspensión tipo SS1 (5°)Tipo SS1+6</v>
      </c>
      <c r="E1505" s="82" t="s">
        <v>44</v>
      </c>
      <c r="F1505" s="83">
        <v>0</v>
      </c>
      <c r="G1505" s="84">
        <f>VLOOKUP(C1505,'[10]Resumen Peso'!$B$1:$D$65536,3,0)*$C$14</f>
        <v>9191.0545794780392</v>
      </c>
      <c r="H1505" s="91"/>
      <c r="I1505" s="86"/>
      <c r="J1505" s="87">
        <f>+VLOOKUP(C1505,'[10]Resumen Peso'!$B$1:$D$65536,3,0)</f>
        <v>5706.6273479927395</v>
      </c>
      <c r="N1505" s="57"/>
      <c r="O1505" s="57"/>
      <c r="P1505" s="57"/>
      <c r="Q1505" s="57"/>
      <c r="R1505" s="57"/>
    </row>
    <row r="1506" spans="1:18" x14ac:dyDescent="0.2">
      <c r="A1506" s="78"/>
      <c r="B1506" s="79">
        <f t="shared" si="23"/>
        <v>1490</v>
      </c>
      <c r="C1506" s="80" t="s">
        <v>1533</v>
      </c>
      <c r="D1506" s="81" t="str">
        <f>+"Torre de ángulo menor tipo A"&amp;IF(MID(C1506,3,3)="220","C",IF(MID(C1506,3,3)="138","S",""))&amp;IF(MID(C1506,10,1)="D",2,1)&amp;" (30°)Tipo A"&amp;IF(MID(C1506,3,3)="220","C",IF(MID(C1506,3,3)="138","S",""))&amp;IF(MID(C1506,10,1)="D",2,1)&amp;RIGHT(C1506,2)</f>
        <v>Torre de ángulo menor tipo AS1 (30°)Tipo AS1-3</v>
      </c>
      <c r="E1506" s="82" t="s">
        <v>44</v>
      </c>
      <c r="F1506" s="83">
        <v>0</v>
      </c>
      <c r="G1506" s="84">
        <f>VLOOKUP(C1506,'[10]Resumen Peso'!$B$1:$D$65536,3,0)*$C$14</f>
        <v>10303.910481421759</v>
      </c>
      <c r="H1506" s="91"/>
      <c r="I1506" s="86"/>
      <c r="J1506" s="87">
        <f>+VLOOKUP(C1506,'[10]Resumen Peso'!$B$1:$D$65536,3,0)</f>
        <v>6397.5876583130612</v>
      </c>
      <c r="N1506" s="57"/>
      <c r="O1506" s="57"/>
      <c r="P1506" s="57"/>
      <c r="Q1506" s="57"/>
      <c r="R1506" s="57"/>
    </row>
    <row r="1507" spans="1:18" x14ac:dyDescent="0.2">
      <c r="A1507" s="78"/>
      <c r="B1507" s="79">
        <f t="shared" si="23"/>
        <v>1491</v>
      </c>
      <c r="C1507" s="80" t="s">
        <v>1534</v>
      </c>
      <c r="D1507" s="81" t="str">
        <f>+"Torre de ángulo menor tipo A"&amp;IF(MID(C1507,3,3)="220","C",IF(MID(C1507,3,3)="138","S",""))&amp;IF(MID(C1507,10,1)="D",2,1)&amp;" (30°)Tipo A"&amp;IF(MID(C1507,3,3)="220","C",IF(MID(C1507,3,3)="138","S",""))&amp;IF(MID(C1507,10,1)="D",2,1)&amp;RIGHT(C1507,2)</f>
        <v>Torre de ángulo menor tipo AS1 (30°)Tipo AS1±0</v>
      </c>
      <c r="E1507" s="82" t="s">
        <v>44</v>
      </c>
      <c r="F1507" s="83">
        <v>0</v>
      </c>
      <c r="G1507" s="84">
        <f>VLOOKUP(C1507,'[10]Resumen Peso'!$B$1:$D$65536,3,0)*$C$14</f>
        <v>11436.082665284972</v>
      </c>
      <c r="H1507" s="91"/>
      <c r="I1507" s="86"/>
      <c r="J1507" s="87">
        <f>+VLOOKUP(C1507,'[10]Resumen Peso'!$B$1:$D$65536,3,0)</f>
        <v>7100.5412411909665</v>
      </c>
      <c r="N1507" s="57"/>
      <c r="O1507" s="57"/>
      <c r="P1507" s="57"/>
      <c r="Q1507" s="57"/>
      <c r="R1507" s="57"/>
    </row>
    <row r="1508" spans="1:18" x14ac:dyDescent="0.2">
      <c r="A1508" s="78"/>
      <c r="B1508" s="79">
        <f t="shared" si="23"/>
        <v>1492</v>
      </c>
      <c r="C1508" s="80" t="s">
        <v>1535</v>
      </c>
      <c r="D1508" s="81" t="str">
        <f>+"Torre de ángulo menor tipo A"&amp;IF(MID(C1508,3,3)="220","C",IF(MID(C1508,3,3)="138","S",""))&amp;IF(MID(C1508,10,1)="D",2,1)&amp;" (30°)Tipo A"&amp;IF(MID(C1508,3,3)="220","C",IF(MID(C1508,3,3)="138","S",""))&amp;IF(MID(C1508,10,1)="D",2,1)&amp;RIGHT(C1508,2)</f>
        <v>Torre de ángulo menor tipo AS1 (30°)Tipo AS1+3</v>
      </c>
      <c r="E1508" s="82" t="s">
        <v>44</v>
      </c>
      <c r="F1508" s="83">
        <v>0</v>
      </c>
      <c r="G1508" s="84">
        <f>VLOOKUP(C1508,'[10]Resumen Peso'!$B$1:$D$65536,3,0)*$C$14</f>
        <v>12568.254849148183</v>
      </c>
      <c r="H1508" s="91"/>
      <c r="I1508" s="86"/>
      <c r="J1508" s="87">
        <f>+VLOOKUP(C1508,'[10]Resumen Peso'!$B$1:$D$65536,3,0)</f>
        <v>7803.4948240688718</v>
      </c>
      <c r="N1508" s="57"/>
      <c r="O1508" s="57"/>
      <c r="P1508" s="57"/>
      <c r="Q1508" s="57"/>
      <c r="R1508" s="57"/>
    </row>
    <row r="1509" spans="1:18" x14ac:dyDescent="0.2">
      <c r="A1509" s="78"/>
      <c r="B1509" s="79">
        <f t="shared" si="23"/>
        <v>1493</v>
      </c>
      <c r="C1509" s="80" t="s">
        <v>1536</v>
      </c>
      <c r="D1509" s="81" t="str">
        <f>+"Torre de ángulo mayor tipo B"&amp;IF(MID(C1509,3,3)="220","C",IF(MID(C1509,3,3)="138","S",""))&amp;IF(MID(C1509,10,1)="D",2,1)&amp;" (65°)Tipo B"&amp;IF(MID(C1509,3,3)="220","C",IF(MID(C1509,3,3)="138","S",""))&amp;IF(MID(C1509,10,1)="D",2,1)&amp;RIGHT(C1509,2)</f>
        <v>Torre de ángulo mayor tipo BS1 (65°)Tipo BS1-3</v>
      </c>
      <c r="E1509" s="82" t="s">
        <v>44</v>
      </c>
      <c r="F1509" s="83">
        <v>0</v>
      </c>
      <c r="G1509" s="84">
        <f>VLOOKUP(C1509,'[10]Resumen Peso'!$B$1:$D$65536,3,0)*$C$14</f>
        <v>13905.041424058674</v>
      </c>
      <c r="H1509" s="91"/>
      <c r="I1509" s="86"/>
      <c r="J1509" s="87">
        <f>+VLOOKUP(C1509,'[10]Resumen Peso'!$B$1:$D$65536,3,0)</f>
        <v>8633.4912908341666</v>
      </c>
      <c r="N1509" s="57"/>
      <c r="O1509" s="57"/>
      <c r="P1509" s="57"/>
      <c r="Q1509" s="57"/>
      <c r="R1509" s="57"/>
    </row>
    <row r="1510" spans="1:18" x14ac:dyDescent="0.2">
      <c r="A1510" s="78"/>
      <c r="B1510" s="79">
        <f t="shared" si="23"/>
        <v>1494</v>
      </c>
      <c r="C1510" s="80" t="s">
        <v>1537</v>
      </c>
      <c r="D1510" s="81" t="str">
        <f>+"Torre de ángulo mayor tipo B"&amp;IF(MID(C1510,3,3)="220","C",IF(MID(C1510,3,3)="138","S",""))&amp;IF(MID(C1510,10,1)="D",2,1)&amp;" (65°)Tipo B"&amp;IF(MID(C1510,3,3)="220","C",IF(MID(C1510,3,3)="138","S",""))&amp;IF(MID(C1510,10,1)="D",2,1)&amp;RIGHT(C1510,2)</f>
        <v>Torre de ángulo mayor tipo BS1 (65°)Tipo BS1±0</v>
      </c>
      <c r="E1510" s="82" t="s">
        <v>44</v>
      </c>
      <c r="F1510" s="83">
        <v>0</v>
      </c>
      <c r="G1510" s="84">
        <f>VLOOKUP(C1510,'[10]Resumen Peso'!$B$1:$D$65536,3,0)*$C$14</f>
        <v>15484.455928795851</v>
      </c>
      <c r="H1510" s="91"/>
      <c r="I1510" s="86"/>
      <c r="J1510" s="87">
        <f>+VLOOKUP(C1510,'[10]Resumen Peso'!$B$1:$D$65536,3,0)</f>
        <v>9614.132840572569</v>
      </c>
      <c r="N1510" s="57"/>
      <c r="O1510" s="57"/>
      <c r="P1510" s="57"/>
      <c r="Q1510" s="57"/>
      <c r="R1510" s="57"/>
    </row>
    <row r="1511" spans="1:18" x14ac:dyDescent="0.2">
      <c r="A1511" s="78"/>
      <c r="B1511" s="79">
        <f t="shared" si="23"/>
        <v>1495</v>
      </c>
      <c r="C1511" s="80" t="s">
        <v>1538</v>
      </c>
      <c r="D1511" s="81" t="str">
        <f>+"Torre de ángulo mayor tipo B"&amp;IF(MID(C1511,3,3)="220","C",IF(MID(C1511,3,3)="138","S",""))&amp;IF(MID(C1511,10,1)="D",2,1)&amp;" (65°)Tipo B"&amp;IF(MID(C1511,3,3)="220","C",IF(MID(C1511,3,3)="138","S",""))&amp;IF(MID(C1511,10,1)="D",2,1)&amp;RIGHT(C1511,2)</f>
        <v>Torre de ángulo mayor tipo BS1 (65°)Tipo BS1+3</v>
      </c>
      <c r="E1511" s="82" t="s">
        <v>44</v>
      </c>
      <c r="F1511" s="83">
        <v>0</v>
      </c>
      <c r="G1511" s="84">
        <f>VLOOKUP(C1511,'[10]Resumen Peso'!$B$1:$D$65536,3,0)*$C$14</f>
        <v>17342.590640251354</v>
      </c>
      <c r="H1511" s="91"/>
      <c r="I1511" s="86"/>
      <c r="J1511" s="87">
        <f>+VLOOKUP(C1511,'[10]Resumen Peso'!$B$1:$D$65536,3,0)</f>
        <v>10767.828781441278</v>
      </c>
      <c r="N1511" s="57"/>
      <c r="O1511" s="57"/>
      <c r="P1511" s="57"/>
      <c r="Q1511" s="57"/>
      <c r="R1511" s="57"/>
    </row>
    <row r="1512" spans="1:18" x14ac:dyDescent="0.2">
      <c r="A1512" s="78"/>
      <c r="B1512" s="79">
        <f t="shared" si="23"/>
        <v>1496</v>
      </c>
      <c r="C1512" s="80" t="s">
        <v>1539</v>
      </c>
      <c r="D1512" s="81" t="str">
        <f>+"Torre de anclaje, retención intermedia y terminal (15°) Tipo R"&amp;IF(MID(C1512,3,3)="220","C",IF(MID(C1512,3,3)="138","S",""))&amp;IF(MID(C1512,10,1)="D",2,1)&amp;RIGHT(C1512,2)</f>
        <v>Torre de anclaje, retención intermedia y terminal (15°) Tipo RS1-3</v>
      </c>
      <c r="E1512" s="82" t="s">
        <v>44</v>
      </c>
      <c r="F1512" s="83">
        <v>0</v>
      </c>
      <c r="G1512" s="84">
        <f>VLOOKUP(C1512,'[10]Resumen Peso'!$B$1:$D$65536,3,0)*$C$14</f>
        <v>17903.638931919413</v>
      </c>
      <c r="H1512" s="91"/>
      <c r="I1512" s="86"/>
      <c r="J1512" s="87">
        <f>+VLOOKUP(C1512,'[10]Resumen Peso'!$B$1:$D$65536,3,0)</f>
        <v>11116.177656653743</v>
      </c>
      <c r="N1512" s="57"/>
      <c r="O1512" s="57"/>
      <c r="P1512" s="57"/>
      <c r="Q1512" s="57"/>
      <c r="R1512" s="57"/>
    </row>
    <row r="1513" spans="1:18" x14ac:dyDescent="0.2">
      <c r="A1513" s="78"/>
      <c r="B1513" s="79">
        <f t="shared" si="23"/>
        <v>1497</v>
      </c>
      <c r="C1513" s="80" t="s">
        <v>1540</v>
      </c>
      <c r="D1513" s="81" t="str">
        <f>+"Torre de anclaje, retención intermedia y terminal (15°) Tipo R"&amp;IF(MID(C1513,3,3)="220","C",IF(MID(C1513,3,3)="138","S",""))&amp;IF(MID(C1513,10,1)="D",2,1)&amp;RIGHT(C1513,2)</f>
        <v>Torre de anclaje, retención intermedia y terminal (15°) Tipo RS1±0</v>
      </c>
      <c r="E1513" s="82" t="s">
        <v>44</v>
      </c>
      <c r="F1513" s="83">
        <v>0</v>
      </c>
      <c r="G1513" s="84">
        <f>VLOOKUP(C1513,'[10]Resumen Peso'!$B$1:$D$65536,3,0)*$C$14</f>
        <v>19959.463692217854</v>
      </c>
      <c r="H1513" s="91"/>
      <c r="I1513" s="86"/>
      <c r="J1513" s="87">
        <f>+VLOOKUP(C1513,'[10]Resumen Peso'!$B$1:$D$65536,3,0)</f>
        <v>12392.617231498041</v>
      </c>
      <c r="N1513" s="57"/>
      <c r="O1513" s="57"/>
      <c r="P1513" s="57"/>
      <c r="Q1513" s="57"/>
      <c r="R1513" s="57"/>
    </row>
    <row r="1514" spans="1:18" x14ac:dyDescent="0.2">
      <c r="A1514" s="78"/>
      <c r="B1514" s="79">
        <f t="shared" si="23"/>
        <v>1498</v>
      </c>
      <c r="C1514" s="80" t="s">
        <v>1541</v>
      </c>
      <c r="D1514" s="81" t="str">
        <f>+"Torre de anclaje, retención intermedia y terminal (15°) Tipo R"&amp;IF(MID(C1514,3,3)="220","C",IF(MID(C1514,3,3)="138","S",""))&amp;IF(MID(C1514,10,1)="D",2,1)&amp;RIGHT(C1514,2)</f>
        <v>Torre de anclaje, retención intermedia y terminal (15°) Tipo RS1+3</v>
      </c>
      <c r="E1514" s="82" t="s">
        <v>44</v>
      </c>
      <c r="F1514" s="83">
        <v>0</v>
      </c>
      <c r="G1514" s="84">
        <f>VLOOKUP(C1514,'[10]Resumen Peso'!$B$1:$D$65536,3,0)*$C$14</f>
        <v>22015.288452516292</v>
      </c>
      <c r="H1514" s="91"/>
      <c r="I1514" s="86"/>
      <c r="J1514" s="87">
        <f>+VLOOKUP(C1514,'[10]Resumen Peso'!$B$1:$D$65536,3,0)</f>
        <v>13669.05680634234</v>
      </c>
      <c r="N1514" s="57"/>
      <c r="O1514" s="57"/>
      <c r="P1514" s="57"/>
      <c r="Q1514" s="57"/>
      <c r="R1514" s="57"/>
    </row>
    <row r="1515" spans="1:18" x14ac:dyDescent="0.2">
      <c r="A1515" s="78"/>
      <c r="B1515" s="79">
        <f t="shared" si="23"/>
        <v>1499</v>
      </c>
      <c r="C1515" s="80" t="s">
        <v>1542</v>
      </c>
      <c r="D1515" s="81" t="str">
        <f>+"Torre de suspensión tipo S"&amp;IF(MID(C1515,3,3)="220","C",IF(MID(C1515,3,3)="138","S",""))&amp;IF(MID(C1515,10,1)="D",2,1)&amp;" (5°)Tipo S"&amp;IF(MID(C1515,3,3)="220","C",IF(MID(C1515,3,3)="138","S",""))&amp;IF(MID(C1515,10,1)="D",2,1)&amp;RIGHT(C1515,2)</f>
        <v>Torre de suspensión tipo SS1 (5°)Tipo SS1-6</v>
      </c>
      <c r="E1515" s="82" t="s">
        <v>44</v>
      </c>
      <c r="F1515" s="83">
        <v>0</v>
      </c>
      <c r="G1515" s="84">
        <f>VLOOKUP(C1515,'[10]Resumen Peso'!$B$1:$D$65536,3,0)*$C$14</f>
        <v>5419.7134941422364</v>
      </c>
      <c r="H1515" s="91"/>
      <c r="I1515" s="86"/>
      <c r="J1515" s="87">
        <f>+VLOOKUP(C1515,'[10]Resumen Peso'!$B$1:$D$65536,3,0)</f>
        <v>3365.0420608984996</v>
      </c>
      <c r="N1515" s="57"/>
      <c r="O1515" s="57"/>
      <c r="P1515" s="57"/>
      <c r="Q1515" s="57"/>
      <c r="R1515" s="57"/>
    </row>
    <row r="1516" spans="1:18" x14ac:dyDescent="0.2">
      <c r="A1516" s="78"/>
      <c r="B1516" s="79">
        <f t="shared" si="23"/>
        <v>1500</v>
      </c>
      <c r="C1516" s="80" t="s">
        <v>1543</v>
      </c>
      <c r="D1516" s="81" t="str">
        <f>+"Torre de suspensión tipo S"&amp;IF(MID(C1516,3,3)="220","C",IF(MID(C1516,3,3)="138","S",""))&amp;IF(MID(C1516,10,1)="D",2,1)&amp;" (5°)Tipo S"&amp;IF(MID(C1516,3,3)="220","C",IF(MID(C1516,3,3)="138","S",""))&amp;IF(MID(C1516,10,1)="D",2,1)&amp;RIGHT(C1516,2)</f>
        <v>Torre de suspensión tipo SS1 (5°)Tipo SS1-3</v>
      </c>
      <c r="E1516" s="82" t="s">
        <v>44</v>
      </c>
      <c r="F1516" s="83">
        <v>0</v>
      </c>
      <c r="G1516" s="84">
        <f>VLOOKUP(C1516,'[10]Resumen Peso'!$B$1:$D$65536,3,0)*$C$14</f>
        <v>6200.9334572618382</v>
      </c>
      <c r="H1516" s="91"/>
      <c r="I1516" s="86"/>
      <c r="J1516" s="87">
        <f>+VLOOKUP(C1516,'[10]Resumen Peso'!$B$1:$D$65536,3,0)</f>
        <v>3850.0931687757607</v>
      </c>
      <c r="N1516" s="57"/>
      <c r="O1516" s="57"/>
      <c r="P1516" s="57"/>
      <c r="Q1516" s="57"/>
      <c r="R1516" s="57"/>
    </row>
    <row r="1517" spans="1:18" x14ac:dyDescent="0.2">
      <c r="A1517" s="78"/>
      <c r="B1517" s="79">
        <f t="shared" si="23"/>
        <v>1501</v>
      </c>
      <c r="C1517" s="80" t="s">
        <v>1544</v>
      </c>
      <c r="D1517" s="81" t="str">
        <f>+"Torre de suspensión tipo S"&amp;IF(MID(C1517,3,3)="220","C",IF(MID(C1517,3,3)="138","S",""))&amp;IF(MID(C1517,10,1)="D",2,1)&amp;" (5°)Tipo S"&amp;IF(MID(C1517,3,3)="220","C",IF(MID(C1517,3,3)="138","S",""))&amp;IF(MID(C1517,10,1)="D",2,1)&amp;RIGHT(C1517,2)</f>
        <v>Torre de suspensión tipo SS1 (5°)Tipo SS1±0</v>
      </c>
      <c r="E1517" s="82" t="s">
        <v>44</v>
      </c>
      <c r="F1517" s="83">
        <v>0</v>
      </c>
      <c r="G1517" s="84">
        <f>VLOOKUP(C1517,'[10]Resumen Peso'!$B$1:$D$65536,3,0)*$C$14</f>
        <v>6975.1782421393</v>
      </c>
      <c r="H1517" s="91"/>
      <c r="I1517" s="86"/>
      <c r="J1517" s="87">
        <f>+VLOOKUP(C1517,'[10]Resumen Peso'!$B$1:$D$65536,3,0)</f>
        <v>4330.813463189832</v>
      </c>
      <c r="N1517" s="57"/>
      <c r="O1517" s="57"/>
      <c r="P1517" s="57"/>
      <c r="Q1517" s="57"/>
      <c r="R1517" s="57"/>
    </row>
    <row r="1518" spans="1:18" x14ac:dyDescent="0.2">
      <c r="A1518" s="78"/>
      <c r="B1518" s="79">
        <f t="shared" si="23"/>
        <v>1502</v>
      </c>
      <c r="C1518" s="80" t="s">
        <v>1545</v>
      </c>
      <c r="D1518" s="81" t="str">
        <f>+"Torre de suspensión tipo S"&amp;IF(MID(C1518,3,3)="220","C",IF(MID(C1518,3,3)="138","S",""))&amp;IF(MID(C1518,10,1)="D",2,1)&amp;" (5°)Tipo S"&amp;IF(MID(C1518,3,3)="220","C",IF(MID(C1518,3,3)="138","S",""))&amp;IF(MID(C1518,10,1)="D",2,1)&amp;RIGHT(C1518,2)</f>
        <v>Torre de suspensión tipo SS1 (5°)Tipo SS1+3</v>
      </c>
      <c r="E1518" s="82" t="s">
        <v>44</v>
      </c>
      <c r="F1518" s="83">
        <v>0</v>
      </c>
      <c r="G1518" s="84">
        <f>VLOOKUP(C1518,'[10]Resumen Peso'!$B$1:$D$65536,3,0)*$C$14</f>
        <v>7742.4478487746237</v>
      </c>
      <c r="H1518" s="91"/>
      <c r="I1518" s="86"/>
      <c r="J1518" s="87">
        <f>+VLOOKUP(C1518,'[10]Resumen Peso'!$B$1:$D$65536,3,0)</f>
        <v>4807.202944140714</v>
      </c>
      <c r="N1518" s="57"/>
      <c r="O1518" s="57"/>
      <c r="P1518" s="57"/>
      <c r="Q1518" s="57"/>
      <c r="R1518" s="57"/>
    </row>
    <row r="1519" spans="1:18" x14ac:dyDescent="0.2">
      <c r="A1519" s="78"/>
      <c r="B1519" s="79">
        <f t="shared" si="23"/>
        <v>1503</v>
      </c>
      <c r="C1519" s="80" t="s">
        <v>1546</v>
      </c>
      <c r="D1519" s="81" t="str">
        <f>+"Torre de suspensión tipo S"&amp;IF(MID(C1519,3,3)="220","C",IF(MID(C1519,3,3)="138","S",""))&amp;IF(MID(C1519,10,1)="D",2,1)&amp;" (5°)Tipo S"&amp;IF(MID(C1519,3,3)="220","C",IF(MID(C1519,3,3)="138","S",""))&amp;IF(MID(C1519,10,1)="D",2,1)&amp;RIGHT(C1519,2)</f>
        <v>Torre de suspensión tipo SS1 (5°)Tipo SS1+6</v>
      </c>
      <c r="E1519" s="82" t="s">
        <v>44</v>
      </c>
      <c r="F1519" s="83">
        <v>0</v>
      </c>
      <c r="G1519" s="84">
        <f>VLOOKUP(C1519,'[10]Resumen Peso'!$B$1:$D$65536,3,0)*$C$14</f>
        <v>8509.7174554099456</v>
      </c>
      <c r="H1519" s="91"/>
      <c r="I1519" s="86"/>
      <c r="J1519" s="87">
        <f>+VLOOKUP(C1519,'[10]Resumen Peso'!$B$1:$D$65536,3,0)</f>
        <v>5283.592425091595</v>
      </c>
      <c r="N1519" s="57"/>
      <c r="O1519" s="57"/>
      <c r="P1519" s="57"/>
      <c r="Q1519" s="57"/>
      <c r="R1519" s="57"/>
    </row>
    <row r="1520" spans="1:18" x14ac:dyDescent="0.2">
      <c r="A1520" s="78"/>
      <c r="B1520" s="79">
        <f t="shared" si="23"/>
        <v>1504</v>
      </c>
      <c r="C1520" s="80" t="s">
        <v>1547</v>
      </c>
      <c r="D1520" s="81" t="str">
        <f>+"Torre de ángulo menor tipo A"&amp;IF(MID(C1520,3,3)="220","C",IF(MID(C1520,3,3)="138","S",""))&amp;IF(MID(C1520,10,1)="D",2,1)&amp;" (30°)Tipo A"&amp;IF(MID(C1520,3,3)="220","C",IF(MID(C1520,3,3)="138","S",""))&amp;IF(MID(C1520,10,1)="D",2,1)&amp;RIGHT(C1520,2)</f>
        <v>Torre de ángulo menor tipo AS1 (30°)Tipo AS1-3</v>
      </c>
      <c r="E1520" s="82" t="s">
        <v>44</v>
      </c>
      <c r="F1520" s="83">
        <v>0</v>
      </c>
      <c r="G1520" s="84">
        <f>VLOOKUP(C1520,'[10]Resumen Peso'!$B$1:$D$65536,3,0)*$C$14</f>
        <v>9540.0768349822793</v>
      </c>
      <c r="H1520" s="91"/>
      <c r="I1520" s="86"/>
      <c r="J1520" s="87">
        <f>+VLOOKUP(C1520,'[10]Resumen Peso'!$B$1:$D$65536,3,0)</f>
        <v>5923.3315282470703</v>
      </c>
      <c r="N1520" s="57"/>
      <c r="O1520" s="57"/>
      <c r="P1520" s="57"/>
      <c r="Q1520" s="57"/>
      <c r="R1520" s="57"/>
    </row>
    <row r="1521" spans="1:18" x14ac:dyDescent="0.2">
      <c r="A1521" s="78"/>
      <c r="B1521" s="79">
        <f t="shared" si="23"/>
        <v>1505</v>
      </c>
      <c r="C1521" s="80" t="s">
        <v>1548</v>
      </c>
      <c r="D1521" s="81" t="str">
        <f>+"Torre de ángulo menor tipo A"&amp;IF(MID(C1521,3,3)="220","C",IF(MID(C1521,3,3)="138","S",""))&amp;IF(MID(C1521,10,1)="D",2,1)&amp;" (30°)Tipo A"&amp;IF(MID(C1521,3,3)="220","C",IF(MID(C1521,3,3)="138","S",""))&amp;IF(MID(C1521,10,1)="D",2,1)&amp;RIGHT(C1521,2)</f>
        <v>Torre de ángulo menor tipo AS1 (30°)Tipo AS1±0</v>
      </c>
      <c r="E1521" s="82" t="s">
        <v>44</v>
      </c>
      <c r="F1521" s="83">
        <v>0</v>
      </c>
      <c r="G1521" s="84">
        <f>VLOOKUP(C1521,'[10]Resumen Peso'!$B$1:$D$65536,3,0)*$C$14</f>
        <v>10588.320571567458</v>
      </c>
      <c r="H1521" s="91"/>
      <c r="I1521" s="86"/>
      <c r="J1521" s="87">
        <f>+VLOOKUP(C1521,'[10]Resumen Peso'!$B$1:$D$65536,3,0)</f>
        <v>6574.1748371221647</v>
      </c>
      <c r="N1521" s="57"/>
      <c r="O1521" s="57"/>
      <c r="P1521" s="57"/>
      <c r="Q1521" s="57"/>
      <c r="R1521" s="57"/>
    </row>
    <row r="1522" spans="1:18" x14ac:dyDescent="0.2">
      <c r="A1522" s="78"/>
      <c r="B1522" s="79">
        <f t="shared" si="23"/>
        <v>1506</v>
      </c>
      <c r="C1522" s="80" t="s">
        <v>1549</v>
      </c>
      <c r="D1522" s="81" t="str">
        <f>+"Torre de ángulo menor tipo A"&amp;IF(MID(C1522,3,3)="220","C",IF(MID(C1522,3,3)="138","S",""))&amp;IF(MID(C1522,10,1)="D",2,1)&amp;" (30°)Tipo A"&amp;IF(MID(C1522,3,3)="220","C",IF(MID(C1522,3,3)="138","S",""))&amp;IF(MID(C1522,10,1)="D",2,1)&amp;RIGHT(C1522,2)</f>
        <v>Torre de ángulo menor tipo AS1 (30°)Tipo AS1+3</v>
      </c>
      <c r="E1522" s="82" t="s">
        <v>44</v>
      </c>
      <c r="F1522" s="83">
        <v>0</v>
      </c>
      <c r="G1522" s="84">
        <f>VLOOKUP(C1522,'[10]Resumen Peso'!$B$1:$D$65536,3,0)*$C$14</f>
        <v>11636.564308152636</v>
      </c>
      <c r="H1522" s="91"/>
      <c r="I1522" s="86"/>
      <c r="J1522" s="87">
        <f>+VLOOKUP(C1522,'[10]Resumen Peso'!$B$1:$D$65536,3,0)</f>
        <v>7225.0181459972591</v>
      </c>
      <c r="N1522" s="57"/>
      <c r="O1522" s="57"/>
      <c r="P1522" s="57"/>
      <c r="Q1522" s="57"/>
      <c r="R1522" s="57"/>
    </row>
    <row r="1523" spans="1:18" x14ac:dyDescent="0.2">
      <c r="A1523" s="78"/>
      <c r="B1523" s="79">
        <f t="shared" si="23"/>
        <v>1507</v>
      </c>
      <c r="C1523" s="80" t="s">
        <v>1550</v>
      </c>
      <c r="D1523" s="81" t="str">
        <f>+"Torre de ángulo mayor tipo B"&amp;IF(MID(C1523,3,3)="220","C",IF(MID(C1523,3,3)="138","S",""))&amp;IF(MID(C1523,10,1)="D",2,1)&amp;" (65°)Tipo B"&amp;IF(MID(C1523,3,3)="220","C",IF(MID(C1523,3,3)="138","S",""))&amp;IF(MID(C1523,10,1)="D",2,1)&amp;RIGHT(C1523,2)</f>
        <v>Torre de ángulo mayor tipo BS1 (65°)Tipo BS1-3</v>
      </c>
      <c r="E1523" s="82" t="s">
        <v>44</v>
      </c>
      <c r="F1523" s="83">
        <v>0</v>
      </c>
      <c r="G1523" s="84">
        <f>VLOOKUP(C1523,'[10]Resumen Peso'!$B$1:$D$65536,3,0)*$C$14</f>
        <v>12874.254276404301</v>
      </c>
      <c r="H1523" s="91"/>
      <c r="I1523" s="86"/>
      <c r="J1523" s="87">
        <f>+VLOOKUP(C1523,'[10]Resumen Peso'!$B$1:$D$65536,3,0)</f>
        <v>7993.4865910581439</v>
      </c>
      <c r="N1523" s="57"/>
      <c r="O1523" s="57"/>
      <c r="P1523" s="57"/>
      <c r="Q1523" s="57"/>
      <c r="R1523" s="57"/>
    </row>
    <row r="1524" spans="1:18" x14ac:dyDescent="0.2">
      <c r="A1524" s="78"/>
      <c r="B1524" s="79">
        <f t="shared" si="23"/>
        <v>1508</v>
      </c>
      <c r="C1524" s="80" t="s">
        <v>1551</v>
      </c>
      <c r="D1524" s="81" t="str">
        <f>+"Torre de ángulo mayor tipo B"&amp;IF(MID(C1524,3,3)="220","C",IF(MID(C1524,3,3)="138","S",""))&amp;IF(MID(C1524,10,1)="D",2,1)&amp;" (65°)Tipo B"&amp;IF(MID(C1524,3,3)="220","C",IF(MID(C1524,3,3)="138","S",""))&amp;IF(MID(C1524,10,1)="D",2,1)&amp;RIGHT(C1524,2)</f>
        <v>Torre de ángulo mayor tipo BS1 (65°)Tipo BS1±0</v>
      </c>
      <c r="E1524" s="82" t="s">
        <v>44</v>
      </c>
      <c r="F1524" s="83">
        <v>0</v>
      </c>
      <c r="G1524" s="84">
        <f>VLOOKUP(C1524,'[10]Resumen Peso'!$B$1:$D$65536,3,0)*$C$14</f>
        <v>14336.586053902338</v>
      </c>
      <c r="H1524" s="91"/>
      <c r="I1524" s="86"/>
      <c r="J1524" s="87">
        <f>+VLOOKUP(C1524,'[10]Resumen Peso'!$B$1:$D$65536,3,0)</f>
        <v>8901.4327294634113</v>
      </c>
      <c r="N1524" s="57"/>
      <c r="O1524" s="57"/>
      <c r="P1524" s="57"/>
      <c r="Q1524" s="57"/>
      <c r="R1524" s="57"/>
    </row>
    <row r="1525" spans="1:18" x14ac:dyDescent="0.2">
      <c r="A1525" s="78"/>
      <c r="B1525" s="79">
        <f t="shared" si="23"/>
        <v>1509</v>
      </c>
      <c r="C1525" s="80" t="s">
        <v>1552</v>
      </c>
      <c r="D1525" s="81" t="str">
        <f>+"Torre de ángulo mayor tipo B"&amp;IF(MID(C1525,3,3)="220","C",IF(MID(C1525,3,3)="138","S",""))&amp;IF(MID(C1525,10,1)="D",2,1)&amp;" (65°)Tipo B"&amp;IF(MID(C1525,3,3)="220","C",IF(MID(C1525,3,3)="138","S",""))&amp;IF(MID(C1525,10,1)="D",2,1)&amp;RIGHT(C1525,2)</f>
        <v>Torre de ángulo mayor tipo BS1 (65°)Tipo BS1+3</v>
      </c>
      <c r="E1525" s="82" t="s">
        <v>44</v>
      </c>
      <c r="F1525" s="83">
        <v>0</v>
      </c>
      <c r="G1525" s="84">
        <f>VLOOKUP(C1525,'[10]Resumen Peso'!$B$1:$D$65536,3,0)*$C$14</f>
        <v>16056.976380370619</v>
      </c>
      <c r="H1525" s="91"/>
      <c r="I1525" s="86"/>
      <c r="J1525" s="87">
        <f>+VLOOKUP(C1525,'[10]Resumen Peso'!$B$1:$D$65536,3,0)</f>
        <v>9969.6046569990212</v>
      </c>
      <c r="N1525" s="57"/>
      <c r="O1525" s="57"/>
      <c r="P1525" s="57"/>
      <c r="Q1525" s="57"/>
      <c r="R1525" s="57"/>
    </row>
    <row r="1526" spans="1:18" x14ac:dyDescent="0.2">
      <c r="A1526" s="78"/>
      <c r="B1526" s="79">
        <f t="shared" si="23"/>
        <v>1510</v>
      </c>
      <c r="C1526" s="80" t="s">
        <v>1553</v>
      </c>
      <c r="D1526" s="81" t="str">
        <f>+"Torre de anclaje, retención intermedia y terminal (15°) Tipo R"&amp;IF(MID(C1526,3,3)="220","C",IF(MID(C1526,3,3)="138","S",""))&amp;IF(MID(C1526,10,1)="D",2,1)&amp;RIGHT(C1526,2)</f>
        <v>Torre de anclaje, retención intermedia y terminal (15°) Tipo RS1-3</v>
      </c>
      <c r="E1526" s="82" t="s">
        <v>44</v>
      </c>
      <c r="F1526" s="83">
        <v>0</v>
      </c>
      <c r="G1526" s="84">
        <f>VLOOKUP(C1526,'[10]Resumen Peso'!$B$1:$D$65536,3,0)*$C$14</f>
        <v>16576.43390286166</v>
      </c>
      <c r="H1526" s="91"/>
      <c r="I1526" s="86"/>
      <c r="J1526" s="87">
        <f>+VLOOKUP(C1526,'[10]Resumen Peso'!$B$1:$D$65536,3,0)</f>
        <v>10292.130269085666</v>
      </c>
      <c r="N1526" s="57"/>
      <c r="O1526" s="57"/>
      <c r="P1526" s="57"/>
      <c r="Q1526" s="57"/>
      <c r="R1526" s="57"/>
    </row>
    <row r="1527" spans="1:18" x14ac:dyDescent="0.2">
      <c r="A1527" s="78"/>
      <c r="B1527" s="79">
        <f t="shared" si="23"/>
        <v>1511</v>
      </c>
      <c r="C1527" s="80" t="s">
        <v>1554</v>
      </c>
      <c r="D1527" s="81" t="str">
        <f>+"Torre de anclaje, retención intermedia y terminal (15°) Tipo R"&amp;IF(MID(C1527,3,3)="220","C",IF(MID(C1527,3,3)="138","S",""))&amp;IF(MID(C1527,10,1)="D",2,1)&amp;RIGHT(C1527,2)</f>
        <v>Torre de anclaje, retención intermedia y terminal (15°) Tipo RS1±0</v>
      </c>
      <c r="E1527" s="82" t="s">
        <v>44</v>
      </c>
      <c r="F1527" s="83">
        <v>0</v>
      </c>
      <c r="G1527" s="84">
        <f>VLOOKUP(C1527,'[10]Resumen Peso'!$B$1:$D$65536,3,0)*$C$14</f>
        <v>18479.859423480109</v>
      </c>
      <c r="H1527" s="91"/>
      <c r="I1527" s="86"/>
      <c r="J1527" s="87">
        <f>+VLOOKUP(C1527,'[10]Resumen Peso'!$B$1:$D$65536,3,0)</f>
        <v>11473.946788278336</v>
      </c>
      <c r="N1527" s="57"/>
      <c r="O1527" s="57"/>
      <c r="P1527" s="57"/>
      <c r="Q1527" s="57"/>
      <c r="R1527" s="57"/>
    </row>
    <row r="1528" spans="1:18" x14ac:dyDescent="0.2">
      <c r="A1528" s="78"/>
      <c r="B1528" s="79">
        <f t="shared" si="23"/>
        <v>1512</v>
      </c>
      <c r="C1528" s="80" t="s">
        <v>1555</v>
      </c>
      <c r="D1528" s="81" t="str">
        <f>+"Torre de anclaje, retención intermedia y terminal (15°) Tipo R"&amp;IF(MID(C1528,3,3)="220","C",IF(MID(C1528,3,3)="138","S",""))&amp;IF(MID(C1528,10,1)="D",2,1)&amp;RIGHT(C1528,2)</f>
        <v>Torre de anclaje, retención intermedia y terminal (15°) Tipo RS1+3</v>
      </c>
      <c r="E1528" s="82" t="s">
        <v>44</v>
      </c>
      <c r="F1528" s="83">
        <v>0</v>
      </c>
      <c r="G1528" s="84">
        <f>VLOOKUP(C1528,'[10]Resumen Peso'!$B$1:$D$65536,3,0)*$C$14</f>
        <v>20383.284944098563</v>
      </c>
      <c r="H1528" s="91"/>
      <c r="I1528" s="86"/>
      <c r="J1528" s="87">
        <f>+VLOOKUP(C1528,'[10]Resumen Peso'!$B$1:$D$65536,3,0)</f>
        <v>12655.763307471005</v>
      </c>
      <c r="N1528" s="57"/>
      <c r="O1528" s="57"/>
      <c r="P1528" s="57"/>
      <c r="Q1528" s="57"/>
      <c r="R1528" s="57"/>
    </row>
    <row r="1529" spans="1:18" x14ac:dyDescent="0.2">
      <c r="A1529" s="78"/>
      <c r="B1529" s="79">
        <f t="shared" si="23"/>
        <v>1513</v>
      </c>
      <c r="C1529" s="80" t="s">
        <v>1556</v>
      </c>
      <c r="D1529" s="81" t="str">
        <f>+"Torre de suspensión tipo S"&amp;IF(MID(C1529,3,3)="220","C",IF(MID(C1529,3,3)="138","S",""))&amp;IF(MID(C1529,10,1)="D",2,1)&amp;" (5°)Tipo S"&amp;IF(MID(C1529,3,3)="220","C",IF(MID(C1529,3,3)="138","S",""))&amp;IF(MID(C1529,10,1)="D",2,1)&amp;RIGHT(C1529,2)</f>
        <v>Torre de suspensión tipo SS1 (5°)Tipo SS1-6</v>
      </c>
      <c r="E1529" s="82" t="s">
        <v>44</v>
      </c>
      <c r="F1529" s="83">
        <v>0</v>
      </c>
      <c r="G1529" s="84">
        <f>VLOOKUP(C1529,'[10]Resumen Peso'!$B$1:$D$65536,3,0)*$C$14</f>
        <v>5157.3301630605747</v>
      </c>
      <c r="H1529" s="91"/>
      <c r="I1529" s="86"/>
      <c r="J1529" s="87">
        <f>+VLOOKUP(C1529,'[10]Resumen Peso'!$B$1:$D$65536,3,0)</f>
        <v>3202.1310608755753</v>
      </c>
      <c r="N1529" s="57"/>
      <c r="O1529" s="57"/>
      <c r="P1529" s="57"/>
      <c r="Q1529" s="57"/>
      <c r="R1529" s="57"/>
    </row>
    <row r="1530" spans="1:18" x14ac:dyDescent="0.2">
      <c r="A1530" s="78"/>
      <c r="B1530" s="79">
        <f t="shared" si="23"/>
        <v>1514</v>
      </c>
      <c r="C1530" s="80" t="s">
        <v>1557</v>
      </c>
      <c r="D1530" s="81" t="str">
        <f>+"Torre de suspensión tipo S"&amp;IF(MID(C1530,3,3)="220","C",IF(MID(C1530,3,3)="138","S",""))&amp;IF(MID(C1530,10,1)="D",2,1)&amp;" (5°)Tipo S"&amp;IF(MID(C1530,3,3)="220","C",IF(MID(C1530,3,3)="138","S",""))&amp;IF(MID(C1530,10,1)="D",2,1)&amp;RIGHT(C1530,2)</f>
        <v>Torre de suspensión tipo SS1 (5°)Tipo SS1-3</v>
      </c>
      <c r="E1530" s="82" t="s">
        <v>44</v>
      </c>
      <c r="F1530" s="83">
        <v>0</v>
      </c>
      <c r="G1530" s="84">
        <f>VLOOKUP(C1530,'[10]Resumen Peso'!$B$1:$D$65536,3,0)*$C$14</f>
        <v>5900.7291054837206</v>
      </c>
      <c r="H1530" s="91"/>
      <c r="I1530" s="86"/>
      <c r="J1530" s="87">
        <f>+VLOOKUP(C1530,'[10]Resumen Peso'!$B$1:$D$65536,3,0)</f>
        <v>3663.6995020828654</v>
      </c>
      <c r="N1530" s="57"/>
      <c r="O1530" s="57"/>
      <c r="P1530" s="57"/>
      <c r="Q1530" s="57"/>
      <c r="R1530" s="57"/>
    </row>
    <row r="1531" spans="1:18" x14ac:dyDescent="0.2">
      <c r="A1531" s="78"/>
      <c r="B1531" s="79">
        <f t="shared" si="23"/>
        <v>1515</v>
      </c>
      <c r="C1531" s="80" t="s">
        <v>1558</v>
      </c>
      <c r="D1531" s="81" t="str">
        <f>+"Torre de suspensión tipo S"&amp;IF(MID(C1531,3,3)="220","C",IF(MID(C1531,3,3)="138","S",""))&amp;IF(MID(C1531,10,1)="D",2,1)&amp;" (5°)Tipo S"&amp;IF(MID(C1531,3,3)="220","C",IF(MID(C1531,3,3)="138","S",""))&amp;IF(MID(C1531,10,1)="D",2,1)&amp;RIGHT(C1531,2)</f>
        <v>Torre de suspensión tipo SS1 (5°)Tipo SS1±0</v>
      </c>
      <c r="E1531" s="82" t="s">
        <v>44</v>
      </c>
      <c r="F1531" s="83">
        <v>0</v>
      </c>
      <c r="G1531" s="84">
        <f>VLOOKUP(C1531,'[10]Resumen Peso'!$B$1:$D$65536,3,0)*$C$14</f>
        <v>6637.4905573495171</v>
      </c>
      <c r="H1531" s="91"/>
      <c r="I1531" s="86"/>
      <c r="J1531" s="87">
        <f>+VLOOKUP(C1531,'[10]Resumen Peso'!$B$1:$D$65536,3,0)</f>
        <v>4121.1467964936619</v>
      </c>
      <c r="N1531" s="57"/>
      <c r="O1531" s="57"/>
      <c r="P1531" s="57"/>
      <c r="Q1531" s="57"/>
      <c r="R1531" s="57"/>
    </row>
    <row r="1532" spans="1:18" x14ac:dyDescent="0.2">
      <c r="A1532" s="78"/>
      <c r="B1532" s="79">
        <f t="shared" si="23"/>
        <v>1516</v>
      </c>
      <c r="C1532" s="80" t="s">
        <v>1559</v>
      </c>
      <c r="D1532" s="81" t="str">
        <f>+"Torre de suspensión tipo S"&amp;IF(MID(C1532,3,3)="220","C",IF(MID(C1532,3,3)="138","S",""))&amp;IF(MID(C1532,10,1)="D",2,1)&amp;" (5°)Tipo S"&amp;IF(MID(C1532,3,3)="220","C",IF(MID(C1532,3,3)="138","S",""))&amp;IF(MID(C1532,10,1)="D",2,1)&amp;RIGHT(C1532,2)</f>
        <v>Torre de suspensión tipo SS1 (5°)Tipo SS1+3</v>
      </c>
      <c r="E1532" s="82" t="s">
        <v>44</v>
      </c>
      <c r="F1532" s="83">
        <v>0</v>
      </c>
      <c r="G1532" s="84">
        <f>VLOOKUP(C1532,'[10]Resumen Peso'!$B$1:$D$65536,3,0)*$C$14</f>
        <v>7367.6145186579643</v>
      </c>
      <c r="H1532" s="91"/>
      <c r="I1532" s="86"/>
      <c r="J1532" s="87">
        <f>+VLOOKUP(C1532,'[10]Resumen Peso'!$B$1:$D$65536,3,0)</f>
        <v>4574.4729441079653</v>
      </c>
      <c r="N1532" s="57"/>
      <c r="O1532" s="57"/>
      <c r="P1532" s="57"/>
      <c r="Q1532" s="57"/>
      <c r="R1532" s="57"/>
    </row>
    <row r="1533" spans="1:18" x14ac:dyDescent="0.2">
      <c r="A1533" s="78"/>
      <c r="B1533" s="79">
        <f t="shared" si="23"/>
        <v>1517</v>
      </c>
      <c r="C1533" s="80" t="s">
        <v>1560</v>
      </c>
      <c r="D1533" s="81" t="str">
        <f>+"Torre de suspensión tipo S"&amp;IF(MID(C1533,3,3)="220","C",IF(MID(C1533,3,3)="138","S",""))&amp;IF(MID(C1533,10,1)="D",2,1)&amp;" (5°)Tipo S"&amp;IF(MID(C1533,3,3)="220","C",IF(MID(C1533,3,3)="138","S",""))&amp;IF(MID(C1533,10,1)="D",2,1)&amp;RIGHT(C1533,2)</f>
        <v>Torre de suspensión tipo SS1 (5°)Tipo SS1+6</v>
      </c>
      <c r="E1533" s="82" t="s">
        <v>44</v>
      </c>
      <c r="F1533" s="83">
        <v>0</v>
      </c>
      <c r="G1533" s="84">
        <f>VLOOKUP(C1533,'[10]Resumen Peso'!$B$1:$D$65536,3,0)*$C$14</f>
        <v>8097.7384799664114</v>
      </c>
      <c r="H1533" s="91"/>
      <c r="I1533" s="86"/>
      <c r="J1533" s="87">
        <f>+VLOOKUP(C1533,'[10]Resumen Peso'!$B$1:$D$65536,3,0)</f>
        <v>5027.7990917222678</v>
      </c>
      <c r="N1533" s="57"/>
      <c r="O1533" s="57"/>
      <c r="P1533" s="57"/>
      <c r="Q1533" s="57"/>
      <c r="R1533" s="57"/>
    </row>
    <row r="1534" spans="1:18" x14ac:dyDescent="0.2">
      <c r="A1534" s="78"/>
      <c r="B1534" s="79">
        <f t="shared" si="23"/>
        <v>1518</v>
      </c>
      <c r="C1534" s="80" t="s">
        <v>1561</v>
      </c>
      <c r="D1534" s="81" t="str">
        <f>+"Torre de ángulo menor tipo A"&amp;IF(MID(C1534,3,3)="220","C",IF(MID(C1534,3,3)="138","S",""))&amp;IF(MID(C1534,10,1)="D",2,1)&amp;" (30°)Tipo A"&amp;IF(MID(C1534,3,3)="220","C",IF(MID(C1534,3,3)="138","S",""))&amp;IF(MID(C1534,10,1)="D",2,1)&amp;RIGHT(C1534,2)</f>
        <v>Torre de ángulo menor tipo AS1 (30°)Tipo AS1-3</v>
      </c>
      <c r="E1534" s="82" t="s">
        <v>44</v>
      </c>
      <c r="F1534" s="83">
        <v>0</v>
      </c>
      <c r="G1534" s="84">
        <f>VLOOKUP(C1534,'[10]Resumen Peso'!$B$1:$D$65536,3,0)*$C$14</f>
        <v>9078.2153101169661</v>
      </c>
      <c r="H1534" s="91"/>
      <c r="I1534" s="86"/>
      <c r="J1534" s="87">
        <f>+VLOOKUP(C1534,'[10]Resumen Peso'!$B$1:$D$65536,3,0)</f>
        <v>5636.5666542067183</v>
      </c>
      <c r="N1534" s="57"/>
      <c r="O1534" s="57"/>
      <c r="P1534" s="57"/>
      <c r="Q1534" s="57"/>
      <c r="R1534" s="57"/>
    </row>
    <row r="1535" spans="1:18" x14ac:dyDescent="0.2">
      <c r="A1535" s="78"/>
      <c r="B1535" s="79">
        <f t="shared" si="23"/>
        <v>1519</v>
      </c>
      <c r="C1535" s="80" t="s">
        <v>1562</v>
      </c>
      <c r="D1535" s="81" t="str">
        <f>+"Torre de ángulo menor tipo A"&amp;IF(MID(C1535,3,3)="220","C",IF(MID(C1535,3,3)="138","S",""))&amp;IF(MID(C1535,10,1)="D",2,1)&amp;" (30°)Tipo A"&amp;IF(MID(C1535,3,3)="220","C",IF(MID(C1535,3,3)="138","S",""))&amp;IF(MID(C1535,10,1)="D",2,1)&amp;RIGHT(C1535,2)</f>
        <v>Torre de ángulo menor tipo AS1 (30°)Tipo AS1±0</v>
      </c>
      <c r="E1535" s="82" t="s">
        <v>44</v>
      </c>
      <c r="F1535" s="83">
        <v>0</v>
      </c>
      <c r="G1535" s="84">
        <f>VLOOKUP(C1535,'[10]Resumen Peso'!$B$1:$D$65536,3,0)*$C$14</f>
        <v>10075.710666056568</v>
      </c>
      <c r="H1535" s="91"/>
      <c r="I1535" s="86"/>
      <c r="J1535" s="87">
        <f>+VLOOKUP(C1535,'[10]Resumen Peso'!$B$1:$D$65536,3,0)</f>
        <v>6255.900837077379</v>
      </c>
      <c r="N1535" s="57"/>
      <c r="O1535" s="57"/>
      <c r="P1535" s="57"/>
      <c r="Q1535" s="57"/>
      <c r="R1535" s="57"/>
    </row>
    <row r="1536" spans="1:18" x14ac:dyDescent="0.2">
      <c r="A1536" s="78"/>
      <c r="B1536" s="79">
        <f t="shared" si="23"/>
        <v>1520</v>
      </c>
      <c r="C1536" s="80" t="s">
        <v>1563</v>
      </c>
      <c r="D1536" s="81" t="str">
        <f>+"Torre de ángulo menor tipo A"&amp;IF(MID(C1536,3,3)="220","C",IF(MID(C1536,3,3)="138","S",""))&amp;IF(MID(C1536,10,1)="D",2,1)&amp;" (30°)Tipo A"&amp;IF(MID(C1536,3,3)="220","C",IF(MID(C1536,3,3)="138","S",""))&amp;IF(MID(C1536,10,1)="D",2,1)&amp;RIGHT(C1536,2)</f>
        <v>Torre de ángulo menor tipo AS1 (30°)Tipo AS1+3</v>
      </c>
      <c r="E1536" s="82" t="s">
        <v>44</v>
      </c>
      <c r="F1536" s="83">
        <v>0</v>
      </c>
      <c r="G1536" s="84">
        <f>VLOOKUP(C1536,'[10]Resumen Peso'!$B$1:$D$65536,3,0)*$C$14</f>
        <v>11073.206021996168</v>
      </c>
      <c r="H1536" s="91"/>
      <c r="I1536" s="86"/>
      <c r="J1536" s="87">
        <f>+VLOOKUP(C1536,'[10]Resumen Peso'!$B$1:$D$65536,3,0)</f>
        <v>6875.2350199480397</v>
      </c>
      <c r="N1536" s="57"/>
      <c r="O1536" s="57"/>
      <c r="P1536" s="57"/>
      <c r="Q1536" s="57"/>
      <c r="R1536" s="57"/>
    </row>
    <row r="1537" spans="1:18" x14ac:dyDescent="0.2">
      <c r="A1537" s="78"/>
      <c r="B1537" s="79">
        <f t="shared" si="23"/>
        <v>1521</v>
      </c>
      <c r="C1537" s="80" t="s">
        <v>1564</v>
      </c>
      <c r="D1537" s="81" t="str">
        <f>+"Torre de ángulo mayor tipo B"&amp;IF(MID(C1537,3,3)="220","C",IF(MID(C1537,3,3)="138","S",""))&amp;IF(MID(C1537,10,1)="D",2,1)&amp;" (65°)Tipo B"&amp;IF(MID(C1537,3,3)="220","C",IF(MID(C1537,3,3)="138","S",""))&amp;IF(MID(C1537,10,1)="D",2,1)&amp;RIGHT(C1537,2)</f>
        <v>Torre de ángulo mayor tipo BS1 (65°)Tipo BS1-3</v>
      </c>
      <c r="E1537" s="82" t="s">
        <v>44</v>
      </c>
      <c r="F1537" s="83">
        <v>0</v>
      </c>
      <c r="G1537" s="84">
        <f>VLOOKUP(C1537,'[10]Resumen Peso'!$B$1:$D$65536,3,0)*$C$14</f>
        <v>12250.975993172853</v>
      </c>
      <c r="H1537" s="91"/>
      <c r="I1537" s="86"/>
      <c r="J1537" s="87">
        <f>+VLOOKUP(C1537,'[10]Resumen Peso'!$B$1:$D$65536,3,0)</f>
        <v>7606.4997805956891</v>
      </c>
      <c r="N1537" s="57"/>
      <c r="O1537" s="57"/>
      <c r="P1537" s="57"/>
      <c r="Q1537" s="57"/>
      <c r="R1537" s="57"/>
    </row>
    <row r="1538" spans="1:18" x14ac:dyDescent="0.2">
      <c r="A1538" s="78"/>
      <c r="B1538" s="79">
        <f t="shared" si="23"/>
        <v>1522</v>
      </c>
      <c r="C1538" s="80" t="s">
        <v>1565</v>
      </c>
      <c r="D1538" s="81" t="str">
        <f>+"Torre de ángulo mayor tipo B"&amp;IF(MID(C1538,3,3)="220","C",IF(MID(C1538,3,3)="138","S",""))&amp;IF(MID(C1538,10,1)="D",2,1)&amp;" (65°)Tipo B"&amp;IF(MID(C1538,3,3)="220","C",IF(MID(C1538,3,3)="138","S",""))&amp;IF(MID(C1538,10,1)="D",2,1)&amp;RIGHT(C1538,2)</f>
        <v>Torre de ángulo mayor tipo BS1 (65°)Tipo BS1±0</v>
      </c>
      <c r="E1538" s="82" t="s">
        <v>44</v>
      </c>
      <c r="F1538" s="83">
        <v>0</v>
      </c>
      <c r="G1538" s="84">
        <f>VLOOKUP(C1538,'[10]Resumen Peso'!$B$1:$D$65536,3,0)*$C$14</f>
        <v>13642.512241840594</v>
      </c>
      <c r="H1538" s="91"/>
      <c r="I1538" s="86"/>
      <c r="J1538" s="87">
        <f>+VLOOKUP(C1538,'[10]Resumen Peso'!$B$1:$D$65536,3,0)</f>
        <v>8470.4897334027719</v>
      </c>
      <c r="N1538" s="57"/>
      <c r="O1538" s="57"/>
      <c r="P1538" s="57"/>
      <c r="Q1538" s="57"/>
      <c r="R1538" s="57"/>
    </row>
    <row r="1539" spans="1:18" x14ac:dyDescent="0.2">
      <c r="A1539" s="78"/>
      <c r="B1539" s="79">
        <f t="shared" si="23"/>
        <v>1523</v>
      </c>
      <c r="C1539" s="80" t="s">
        <v>1566</v>
      </c>
      <c r="D1539" s="81" t="str">
        <f>+"Torre de ángulo mayor tipo B"&amp;IF(MID(C1539,3,3)="220","C",IF(MID(C1539,3,3)="138","S",""))&amp;IF(MID(C1539,10,1)="D",2,1)&amp;" (65°)Tipo B"&amp;IF(MID(C1539,3,3)="220","C",IF(MID(C1539,3,3)="138","S",""))&amp;IF(MID(C1539,10,1)="D",2,1)&amp;RIGHT(C1539,2)</f>
        <v>Torre de ángulo mayor tipo BS1 (65°)Tipo BS1+3</v>
      </c>
      <c r="E1539" s="82" t="s">
        <v>44</v>
      </c>
      <c r="F1539" s="83">
        <v>0</v>
      </c>
      <c r="G1539" s="84">
        <f>VLOOKUP(C1539,'[10]Resumen Peso'!$B$1:$D$65536,3,0)*$C$14</f>
        <v>15279.613710861466</v>
      </c>
      <c r="H1539" s="91"/>
      <c r="I1539" s="86"/>
      <c r="J1539" s="87">
        <f>+VLOOKUP(C1539,'[10]Resumen Peso'!$B$1:$D$65536,3,0)</f>
        <v>9486.9485014111051</v>
      </c>
      <c r="N1539" s="57"/>
      <c r="O1539" s="57"/>
      <c r="P1539" s="57"/>
      <c r="Q1539" s="57"/>
      <c r="R1539" s="57"/>
    </row>
    <row r="1540" spans="1:18" x14ac:dyDescent="0.2">
      <c r="A1540" s="78"/>
      <c r="B1540" s="79">
        <f t="shared" si="23"/>
        <v>1524</v>
      </c>
      <c r="C1540" s="80" t="s">
        <v>1567</v>
      </c>
      <c r="D1540" s="81" t="str">
        <f>+"Torre de anclaje, retención intermedia y terminal (15°) Tipo R"&amp;IF(MID(C1540,3,3)="220","C",IF(MID(C1540,3,3)="138","S",""))&amp;IF(MID(C1540,10,1)="D",2,1)&amp;RIGHT(C1540,2)</f>
        <v>Torre de anclaje, retención intermedia y terminal (15°) Tipo RS1-3</v>
      </c>
      <c r="E1540" s="82" t="s">
        <v>44</v>
      </c>
      <c r="F1540" s="83">
        <v>0</v>
      </c>
      <c r="G1540" s="84">
        <f>VLOOKUP(C1540,'[10]Resumen Peso'!$B$1:$D$65536,3,0)*$C$14</f>
        <v>15773.922856920073</v>
      </c>
      <c r="H1540" s="91"/>
      <c r="I1540" s="86"/>
      <c r="J1540" s="87">
        <f>+VLOOKUP(C1540,'[10]Resumen Peso'!$B$1:$D$65536,3,0)</f>
        <v>9793.8597559214868</v>
      </c>
      <c r="N1540" s="57"/>
      <c r="O1540" s="57"/>
      <c r="P1540" s="57"/>
      <c r="Q1540" s="57"/>
      <c r="R1540" s="57"/>
    </row>
    <row r="1541" spans="1:18" x14ac:dyDescent="0.2">
      <c r="A1541" s="78"/>
      <c r="B1541" s="79">
        <f t="shared" si="23"/>
        <v>1525</v>
      </c>
      <c r="C1541" s="80" t="s">
        <v>1568</v>
      </c>
      <c r="D1541" s="81" t="str">
        <f>+"Torre de anclaje, retención intermedia y terminal (15°) Tipo R"&amp;IF(MID(C1541,3,3)="220","C",IF(MID(C1541,3,3)="138","S",""))&amp;IF(MID(C1541,10,1)="D",2,1)&amp;RIGHT(C1541,2)</f>
        <v>Torre de anclaje, retención intermedia y terminal (15°) Tipo RS1±0</v>
      </c>
      <c r="E1541" s="82" t="s">
        <v>44</v>
      </c>
      <c r="F1541" s="83">
        <v>0</v>
      </c>
      <c r="G1541" s="84">
        <f>VLOOKUP(C1541,'[10]Resumen Peso'!$B$1:$D$65536,3,0)*$C$14</f>
        <v>17585.198279732525</v>
      </c>
      <c r="H1541" s="91"/>
      <c r="I1541" s="86"/>
      <c r="J1541" s="87">
        <f>+VLOOKUP(C1541,'[10]Resumen Peso'!$B$1:$D$65536,3,0)</f>
        <v>10918.461266356173</v>
      </c>
      <c r="N1541" s="57"/>
      <c r="O1541" s="57"/>
      <c r="P1541" s="57"/>
      <c r="Q1541" s="57"/>
      <c r="R1541" s="57"/>
    </row>
    <row r="1542" spans="1:18" x14ac:dyDescent="0.2">
      <c r="A1542" s="78"/>
      <c r="B1542" s="79">
        <f t="shared" si="23"/>
        <v>1526</v>
      </c>
      <c r="C1542" s="80" t="s">
        <v>1569</v>
      </c>
      <c r="D1542" s="81" t="str">
        <f>+"Torre de anclaje, retención intermedia y terminal (15°) Tipo R"&amp;IF(MID(C1542,3,3)="220","C",IF(MID(C1542,3,3)="138","S",""))&amp;IF(MID(C1542,10,1)="D",2,1)&amp;RIGHT(C1542,2)</f>
        <v>Torre de anclaje, retención intermedia y terminal (15°) Tipo RS1+3</v>
      </c>
      <c r="E1542" s="82" t="s">
        <v>44</v>
      </c>
      <c r="F1542" s="83">
        <v>0</v>
      </c>
      <c r="G1542" s="84">
        <f>VLOOKUP(C1542,'[10]Resumen Peso'!$B$1:$D$65536,3,0)*$C$14</f>
        <v>19396.473702544976</v>
      </c>
      <c r="H1542" s="91"/>
      <c r="I1542" s="86"/>
      <c r="J1542" s="87">
        <f>+VLOOKUP(C1542,'[10]Resumen Peso'!$B$1:$D$65536,3,0)</f>
        <v>12043.062776790859</v>
      </c>
      <c r="N1542" s="57"/>
      <c r="O1542" s="57"/>
      <c r="P1542" s="57"/>
      <c r="Q1542" s="57"/>
      <c r="R1542" s="57"/>
    </row>
    <row r="1543" spans="1:18" x14ac:dyDescent="0.2">
      <c r="A1543" s="78"/>
      <c r="B1543" s="79">
        <f t="shared" si="23"/>
        <v>1527</v>
      </c>
      <c r="C1543" s="80" t="s">
        <v>1570</v>
      </c>
      <c r="D1543" s="81" t="str">
        <f>+"Torre de suspensión tipo S"&amp;IF(MID(C1543,3,3)="220","C",IF(MID(C1543,3,3)="138","S",""))&amp;IF(MID(C1543,10,1)="D",2,1)&amp;" (5°)Tipo S"&amp;IF(MID(C1543,3,3)="220","C",IF(MID(C1543,3,3)="138","S",""))&amp;IF(MID(C1543,10,1)="D",2,1)&amp;RIGHT(C1543,2)</f>
        <v>Torre de suspensión tipo SS2 (5°)Tipo SS2-6</v>
      </c>
      <c r="E1543" s="82" t="s">
        <v>44</v>
      </c>
      <c r="F1543" s="83">
        <v>0</v>
      </c>
      <c r="G1543" s="84">
        <f>VLOOKUP(C1543,'[10]Resumen Peso'!$B$1:$D$65536,3,0)*$C$14</f>
        <v>7796.8161337025895</v>
      </c>
      <c r="H1543" s="91"/>
      <c r="I1543" s="86"/>
      <c r="J1543" s="87">
        <f>+VLOOKUP(C1543,'[10]Resumen Peso'!$B$1:$D$65536,3,0)</f>
        <v>4840.9596299432487</v>
      </c>
      <c r="N1543" s="57"/>
      <c r="O1543" s="57"/>
      <c r="P1543" s="57"/>
      <c r="Q1543" s="57"/>
      <c r="R1543" s="57"/>
    </row>
    <row r="1544" spans="1:18" x14ac:dyDescent="0.2">
      <c r="A1544" s="78"/>
      <c r="B1544" s="79">
        <f t="shared" si="23"/>
        <v>1528</v>
      </c>
      <c r="C1544" s="80" t="s">
        <v>1571</v>
      </c>
      <c r="D1544" s="81" t="str">
        <f>+"Torre de suspensión tipo S"&amp;IF(MID(C1544,3,3)="220","C",IF(MID(C1544,3,3)="138","S",""))&amp;IF(MID(C1544,10,1)="D",2,1)&amp;" (5°)Tipo S"&amp;IF(MID(C1544,3,3)="220","C",IF(MID(C1544,3,3)="138","S",""))&amp;IF(MID(C1544,10,1)="D",2,1)&amp;RIGHT(C1544,2)</f>
        <v>Torre de suspensión tipo SS2 (5°)Tipo SS2-3</v>
      </c>
      <c r="E1544" s="82" t="s">
        <v>44</v>
      </c>
      <c r="F1544" s="83">
        <v>0</v>
      </c>
      <c r="G1544" s="84">
        <f>VLOOKUP(C1544,'[10]Resumen Peso'!$B$1:$D$65536,3,0)*$C$14</f>
        <v>8920.6815223444046</v>
      </c>
      <c r="H1544" s="91"/>
      <c r="I1544" s="86"/>
      <c r="J1544" s="87">
        <f>+VLOOKUP(C1544,'[10]Resumen Peso'!$B$1:$D$65536,3,0)</f>
        <v>5538.7556126377713</v>
      </c>
      <c r="N1544" s="57"/>
      <c r="O1544" s="57"/>
      <c r="P1544" s="57"/>
      <c r="Q1544" s="57"/>
      <c r="R1544" s="57"/>
    </row>
    <row r="1545" spans="1:18" x14ac:dyDescent="0.2">
      <c r="A1545" s="78"/>
      <c r="B1545" s="79">
        <f t="shared" si="23"/>
        <v>1529</v>
      </c>
      <c r="C1545" s="80" t="s">
        <v>1572</v>
      </c>
      <c r="D1545" s="81" t="str">
        <f>+"Torre de suspensión tipo S"&amp;IF(MID(C1545,3,3)="220","C",IF(MID(C1545,3,3)="138","S",""))&amp;IF(MID(C1545,10,1)="D",2,1)&amp;" (5°)Tipo S"&amp;IF(MID(C1545,3,3)="220","C",IF(MID(C1545,3,3)="138","S",""))&amp;IF(MID(C1545,10,1)="D",2,1)&amp;RIGHT(C1545,2)</f>
        <v>Torre de suspensión tipo SS2 (5°)Tipo SS2±0</v>
      </c>
      <c r="E1545" s="82" t="s">
        <v>44</v>
      </c>
      <c r="F1545" s="83">
        <v>0</v>
      </c>
      <c r="G1545" s="84">
        <f>VLOOKUP(C1545,'[10]Resumen Peso'!$B$1:$D$65536,3,0)*$C$14</f>
        <v>10034.512398587631</v>
      </c>
      <c r="H1545" s="91"/>
      <c r="I1545" s="86"/>
      <c r="J1545" s="87">
        <f>+VLOOKUP(C1545,'[10]Resumen Peso'!$B$1:$D$65536,3,0)</f>
        <v>6230.3212740582348</v>
      </c>
      <c r="N1545" s="57"/>
      <c r="O1545" s="57"/>
      <c r="P1545" s="57"/>
      <c r="Q1545" s="57"/>
      <c r="R1545" s="57"/>
    </row>
    <row r="1546" spans="1:18" x14ac:dyDescent="0.2">
      <c r="A1546" s="78"/>
      <c r="B1546" s="79">
        <f t="shared" si="23"/>
        <v>1530</v>
      </c>
      <c r="C1546" s="80" t="s">
        <v>1573</v>
      </c>
      <c r="D1546" s="81" t="str">
        <f>+"Torre de suspensión tipo S"&amp;IF(MID(C1546,3,3)="220","C",IF(MID(C1546,3,3)="138","S",""))&amp;IF(MID(C1546,10,1)="D",2,1)&amp;" (5°)Tipo S"&amp;IF(MID(C1546,3,3)="220","C",IF(MID(C1546,3,3)="138","S",""))&amp;IF(MID(C1546,10,1)="D",2,1)&amp;RIGHT(C1546,2)</f>
        <v>Torre de suspensión tipo SS2 (5°)Tipo SS2+3</v>
      </c>
      <c r="E1546" s="82" t="s">
        <v>44</v>
      </c>
      <c r="F1546" s="83">
        <v>0</v>
      </c>
      <c r="G1546" s="84">
        <f>VLOOKUP(C1546,'[10]Resumen Peso'!$B$1:$D$65536,3,0)*$C$14</f>
        <v>11138.308762432271</v>
      </c>
      <c r="H1546" s="91"/>
      <c r="I1546" s="86"/>
      <c r="J1546" s="87">
        <f>+VLOOKUP(C1546,'[10]Resumen Peso'!$B$1:$D$65536,3,0)</f>
        <v>6915.6566142046413</v>
      </c>
      <c r="N1546" s="57"/>
      <c r="O1546" s="57"/>
      <c r="P1546" s="57"/>
      <c r="Q1546" s="57"/>
      <c r="R1546" s="57"/>
    </row>
    <row r="1547" spans="1:18" x14ac:dyDescent="0.2">
      <c r="A1547" s="78"/>
      <c r="B1547" s="79">
        <f t="shared" si="23"/>
        <v>1531</v>
      </c>
      <c r="C1547" s="80" t="s">
        <v>1574</v>
      </c>
      <c r="D1547" s="81" t="str">
        <f>+"Torre de suspensión tipo S"&amp;IF(MID(C1547,3,3)="220","C",IF(MID(C1547,3,3)="138","S",""))&amp;IF(MID(C1547,10,1)="D",2,1)&amp;" (5°)Tipo S"&amp;IF(MID(C1547,3,3)="220","C",IF(MID(C1547,3,3)="138","S",""))&amp;IF(MID(C1547,10,1)="D",2,1)&amp;RIGHT(C1547,2)</f>
        <v>Torre de suspensión tipo SS2 (5°)Tipo SS2+6</v>
      </c>
      <c r="E1547" s="82" t="s">
        <v>44</v>
      </c>
      <c r="F1547" s="83">
        <v>0</v>
      </c>
      <c r="G1547" s="84">
        <f>VLOOKUP(C1547,'[10]Resumen Peso'!$B$1:$D$65536,3,0)*$C$14</f>
        <v>12242.105126276909</v>
      </c>
      <c r="H1547" s="91"/>
      <c r="I1547" s="86"/>
      <c r="J1547" s="87">
        <f>+VLOOKUP(C1547,'[10]Resumen Peso'!$B$1:$D$65536,3,0)</f>
        <v>7600.9919543510459</v>
      </c>
      <c r="N1547" s="57"/>
      <c r="O1547" s="57"/>
      <c r="P1547" s="57"/>
      <c r="Q1547" s="57"/>
      <c r="R1547" s="57"/>
    </row>
    <row r="1548" spans="1:18" x14ac:dyDescent="0.2">
      <c r="A1548" s="78"/>
      <c r="B1548" s="79">
        <f t="shared" si="23"/>
        <v>1532</v>
      </c>
      <c r="C1548" s="80" t="s">
        <v>1575</v>
      </c>
      <c r="D1548" s="81" t="str">
        <f>+"Torre de ángulo menor tipo A"&amp;IF(MID(C1548,3,3)="220","C",IF(MID(C1548,3,3)="138","S",""))&amp;IF(MID(C1548,10,1)="D",2,1)&amp;" (30°)Tipo A"&amp;IF(MID(C1548,3,3)="220","C",IF(MID(C1548,3,3)="138","S",""))&amp;IF(MID(C1548,10,1)="D",2,1)&amp;RIGHT(C1548,2)</f>
        <v>Torre de ángulo menor tipo AS2 (30°)Tipo AS2-3</v>
      </c>
      <c r="E1548" s="82" t="s">
        <v>44</v>
      </c>
      <c r="F1548" s="83">
        <v>0</v>
      </c>
      <c r="G1548" s="84">
        <f>VLOOKUP(C1548,'[10]Resumen Peso'!$B$1:$D$65536,3,0)*$C$14</f>
        <v>13724.383228771479</v>
      </c>
      <c r="H1548" s="91"/>
      <c r="I1548" s="86"/>
      <c r="J1548" s="87">
        <f>+VLOOKUP(C1548,'[10]Resumen Peso'!$B$1:$D$65536,3,0)</f>
        <v>8521.322552312382</v>
      </c>
      <c r="N1548" s="57"/>
      <c r="O1548" s="57"/>
      <c r="P1548" s="57"/>
      <c r="Q1548" s="57"/>
      <c r="R1548" s="57"/>
    </row>
    <row r="1549" spans="1:18" x14ac:dyDescent="0.2">
      <c r="A1549" s="78"/>
      <c r="B1549" s="79">
        <f t="shared" si="23"/>
        <v>1533</v>
      </c>
      <c r="C1549" s="80" t="s">
        <v>1576</v>
      </c>
      <c r="D1549" s="81" t="str">
        <f>+"Torre de ángulo menor tipo A"&amp;IF(MID(C1549,3,3)="220","C",IF(MID(C1549,3,3)="138","S",""))&amp;IF(MID(C1549,10,1)="D",2,1)&amp;" (30°)Tipo A"&amp;IF(MID(C1549,3,3)="220","C",IF(MID(C1549,3,3)="138","S",""))&amp;IF(MID(C1549,10,1)="D",2,1)&amp;RIGHT(C1549,2)</f>
        <v>Torre de ángulo menor tipo AS2 (30°)Tipo AS2±0</v>
      </c>
      <c r="E1549" s="82" t="s">
        <v>44</v>
      </c>
      <c r="F1549" s="83">
        <v>0</v>
      </c>
      <c r="G1549" s="84">
        <f>VLOOKUP(C1549,'[10]Resumen Peso'!$B$1:$D$65536,3,0)*$C$14</f>
        <v>15232.389821056024</v>
      </c>
      <c r="H1549" s="91"/>
      <c r="I1549" s="86"/>
      <c r="J1549" s="87">
        <f>+VLOOKUP(C1549,'[10]Resumen Peso'!$B$1:$D$65536,3,0)</f>
        <v>9457.6276940204007</v>
      </c>
      <c r="N1549" s="57"/>
      <c r="O1549" s="57"/>
      <c r="P1549" s="57"/>
      <c r="Q1549" s="57"/>
      <c r="R1549" s="57"/>
    </row>
    <row r="1550" spans="1:18" x14ac:dyDescent="0.2">
      <c r="A1550" s="78"/>
      <c r="B1550" s="79">
        <f t="shared" si="23"/>
        <v>1534</v>
      </c>
      <c r="C1550" s="80" t="s">
        <v>1577</v>
      </c>
      <c r="D1550" s="81" t="str">
        <f>+"Torre de ángulo menor tipo A"&amp;IF(MID(C1550,3,3)="220","C",IF(MID(C1550,3,3)="138","S",""))&amp;IF(MID(C1550,10,1)="D",2,1)&amp;" (30°)Tipo A"&amp;IF(MID(C1550,3,3)="220","C",IF(MID(C1550,3,3)="138","S",""))&amp;IF(MID(C1550,10,1)="D",2,1)&amp;RIGHT(C1550,2)</f>
        <v>Torre de ángulo menor tipo AS2 (30°)Tipo AS2+3</v>
      </c>
      <c r="E1550" s="82" t="s">
        <v>44</v>
      </c>
      <c r="F1550" s="83">
        <v>0</v>
      </c>
      <c r="G1550" s="84">
        <f>VLOOKUP(C1550,'[10]Resumen Peso'!$B$1:$D$65536,3,0)*$C$14</f>
        <v>16740.396413340568</v>
      </c>
      <c r="H1550" s="91"/>
      <c r="I1550" s="86"/>
      <c r="J1550" s="87">
        <f>+VLOOKUP(C1550,'[10]Resumen Peso'!$B$1:$D$65536,3,0)</f>
        <v>10393.932835728419</v>
      </c>
      <c r="N1550" s="57"/>
      <c r="O1550" s="57"/>
      <c r="P1550" s="57"/>
      <c r="Q1550" s="57"/>
      <c r="R1550" s="57"/>
    </row>
    <row r="1551" spans="1:18" x14ac:dyDescent="0.2">
      <c r="A1551" s="78"/>
      <c r="B1551" s="79">
        <f t="shared" si="23"/>
        <v>1535</v>
      </c>
      <c r="C1551" s="80" t="s">
        <v>1578</v>
      </c>
      <c r="D1551" s="81" t="str">
        <f>+"Torre de ángulo mayor tipo B"&amp;IF(MID(C1551,3,3)="220","C",IF(MID(C1551,3,3)="138","S",""))&amp;IF(MID(C1551,10,1)="D",2,1)&amp;" (65°)Tipo B"&amp;IF(MID(C1551,3,3)="220","C",IF(MID(C1551,3,3)="138","S",""))&amp;IF(MID(C1551,10,1)="D",2,1)&amp;RIGHT(C1551,2)</f>
        <v>Torre de ángulo mayor tipo BS2 (65°)Tipo BS2-3</v>
      </c>
      <c r="E1551" s="82" t="s">
        <v>44</v>
      </c>
      <c r="F1551" s="83">
        <v>0</v>
      </c>
      <c r="G1551" s="84">
        <f>VLOOKUP(C1551,'[10]Resumen Peso'!$B$1:$D$65536,3,0)*$C$14</f>
        <v>18520.940924303453</v>
      </c>
      <c r="H1551" s="91"/>
      <c r="I1551" s="86"/>
      <c r="J1551" s="87">
        <f>+VLOOKUP(C1551,'[10]Resumen Peso'!$B$1:$D$65536,3,0)</f>
        <v>11499.453852137854</v>
      </c>
      <c r="N1551" s="57"/>
      <c r="O1551" s="57"/>
      <c r="P1551" s="57"/>
      <c r="Q1551" s="57"/>
      <c r="R1551" s="57"/>
    </row>
    <row r="1552" spans="1:18" x14ac:dyDescent="0.2">
      <c r="A1552" s="78"/>
      <c r="B1552" s="79">
        <f t="shared" si="23"/>
        <v>1536</v>
      </c>
      <c r="C1552" s="80" t="s">
        <v>1579</v>
      </c>
      <c r="D1552" s="81" t="str">
        <f>+"Torre de ángulo mayor tipo B"&amp;IF(MID(C1552,3,3)="220","C",IF(MID(C1552,3,3)="138","S",""))&amp;IF(MID(C1552,10,1)="D",2,1)&amp;" (65°)Tipo B"&amp;IF(MID(C1552,3,3)="220","C",IF(MID(C1552,3,3)="138","S",""))&amp;IF(MID(C1552,10,1)="D",2,1)&amp;RIGHT(C1552,2)</f>
        <v>Torre de ángulo mayor tipo BS2 (65°)Tipo BS2±0</v>
      </c>
      <c r="E1552" s="82" t="s">
        <v>44</v>
      </c>
      <c r="F1552" s="83">
        <v>0</v>
      </c>
      <c r="G1552" s="84">
        <f>VLOOKUP(C1552,'[10]Resumen Peso'!$B$1:$D$65536,3,0)*$C$14</f>
        <v>20624.655817709856</v>
      </c>
      <c r="H1552" s="91"/>
      <c r="I1552" s="86"/>
      <c r="J1552" s="87">
        <f>+VLOOKUP(C1552,'[10]Resumen Peso'!$B$1:$D$65536,3,0)</f>
        <v>12805.627897703624</v>
      </c>
      <c r="N1552" s="57"/>
      <c r="O1552" s="57"/>
      <c r="P1552" s="57"/>
      <c r="Q1552" s="57"/>
      <c r="R1552" s="57"/>
    </row>
    <row r="1553" spans="1:18" x14ac:dyDescent="0.2">
      <c r="A1553" s="78"/>
      <c r="B1553" s="79">
        <f t="shared" si="23"/>
        <v>1537</v>
      </c>
      <c r="C1553" s="80" t="s">
        <v>1580</v>
      </c>
      <c r="D1553" s="81" t="str">
        <f>+"Torre de ángulo mayor tipo B"&amp;IF(MID(C1553,3,3)="220","C",IF(MID(C1553,3,3)="138","S",""))&amp;IF(MID(C1553,10,1)="D",2,1)&amp;" (65°)Tipo B"&amp;IF(MID(C1553,3,3)="220","C",IF(MID(C1553,3,3)="138","S",""))&amp;IF(MID(C1553,10,1)="D",2,1)&amp;RIGHT(C1553,2)</f>
        <v>Torre de ángulo mayor tipo BS2 (65°)Tipo BS2+3</v>
      </c>
      <c r="E1553" s="82" t="s">
        <v>44</v>
      </c>
      <c r="F1553" s="83">
        <v>0</v>
      </c>
      <c r="G1553" s="84">
        <f>VLOOKUP(C1553,'[10]Resumen Peso'!$B$1:$D$65536,3,0)*$C$14</f>
        <v>23099.614515835045</v>
      </c>
      <c r="H1553" s="91"/>
      <c r="I1553" s="86"/>
      <c r="J1553" s="87">
        <f>+VLOOKUP(C1553,'[10]Resumen Peso'!$B$1:$D$65536,3,0)</f>
        <v>14342.30324542806</v>
      </c>
      <c r="N1553" s="57"/>
      <c r="O1553" s="57"/>
      <c r="P1553" s="57"/>
      <c r="Q1553" s="57"/>
      <c r="R1553" s="57"/>
    </row>
    <row r="1554" spans="1:18" x14ac:dyDescent="0.2">
      <c r="A1554" s="78"/>
      <c r="B1554" s="79">
        <f t="shared" ref="B1554:B1617" si="24">1+B1553</f>
        <v>1538</v>
      </c>
      <c r="C1554" s="80" t="s">
        <v>1581</v>
      </c>
      <c r="D1554" s="81" t="str">
        <f>+"Torre de anclaje, retención intermedia y terminal (15°) Tipo R"&amp;IF(MID(C1554,3,3)="220","C",IF(MID(C1554,3,3)="138","S",""))&amp;IF(MID(C1554,10,1)="D",2,1)&amp;RIGHT(C1554,2)</f>
        <v>Torre de anclaje, retención intermedia y terminal (15°) Tipo RS2-3</v>
      </c>
      <c r="E1554" s="82" t="s">
        <v>44</v>
      </c>
      <c r="F1554" s="83">
        <v>0</v>
      </c>
      <c r="G1554" s="84">
        <f>VLOOKUP(C1554,'[10]Resumen Peso'!$B$1:$D$65536,3,0)*$C$14</f>
        <v>23846.907670078122</v>
      </c>
      <c r="H1554" s="91"/>
      <c r="I1554" s="86"/>
      <c r="J1554" s="87">
        <f>+VLOOKUP(C1554,'[10]Resumen Peso'!$B$1:$D$65536,3,0)</f>
        <v>14806.289561045554</v>
      </c>
      <c r="N1554" s="57"/>
      <c r="O1554" s="57"/>
      <c r="P1554" s="57"/>
      <c r="Q1554" s="57"/>
      <c r="R1554" s="57"/>
    </row>
    <row r="1555" spans="1:18" x14ac:dyDescent="0.2">
      <c r="A1555" s="78"/>
      <c r="B1555" s="79">
        <f t="shared" si="24"/>
        <v>1539</v>
      </c>
      <c r="C1555" s="80" t="s">
        <v>1582</v>
      </c>
      <c r="D1555" s="81" t="str">
        <f>+"Torre de anclaje, retención intermedia y terminal (15°) Tipo R"&amp;IF(MID(C1555,3,3)="220","C",IF(MID(C1555,3,3)="138","S",""))&amp;IF(MID(C1555,10,1)="D",2,1)&amp;RIGHT(C1555,2)</f>
        <v>Torre de anclaje, retención intermedia y terminal (15°) Tipo RS2±0</v>
      </c>
      <c r="E1555" s="82" t="s">
        <v>44</v>
      </c>
      <c r="F1555" s="83">
        <v>0</v>
      </c>
      <c r="G1555" s="84">
        <f>VLOOKUP(C1555,'[10]Resumen Peso'!$B$1:$D$65536,3,0)*$C$14</f>
        <v>26585.181349028007</v>
      </c>
      <c r="H1555" s="91"/>
      <c r="I1555" s="86"/>
      <c r="J1555" s="87">
        <f>+VLOOKUP(C1555,'[10]Resumen Peso'!$B$1:$D$65536,3,0)</f>
        <v>16506.454360139971</v>
      </c>
      <c r="N1555" s="57"/>
      <c r="O1555" s="57"/>
      <c r="P1555" s="57"/>
      <c r="Q1555" s="57"/>
      <c r="R1555" s="57"/>
    </row>
    <row r="1556" spans="1:18" x14ac:dyDescent="0.2">
      <c r="A1556" s="78"/>
      <c r="B1556" s="79">
        <f t="shared" si="24"/>
        <v>1540</v>
      </c>
      <c r="C1556" s="80" t="s">
        <v>1583</v>
      </c>
      <c r="D1556" s="81" t="str">
        <f>+"Torre de anclaje, retención intermedia y terminal (15°) Tipo R"&amp;IF(MID(C1556,3,3)="220","C",IF(MID(C1556,3,3)="138","S",""))&amp;IF(MID(C1556,10,1)="D",2,1)&amp;RIGHT(C1556,2)</f>
        <v>Torre de anclaje, retención intermedia y terminal (15°) Tipo RS2+3</v>
      </c>
      <c r="E1556" s="82" t="s">
        <v>44</v>
      </c>
      <c r="F1556" s="83">
        <v>0</v>
      </c>
      <c r="G1556" s="84">
        <f>VLOOKUP(C1556,'[10]Resumen Peso'!$B$1:$D$65536,3,0)*$C$14</f>
        <v>29323.455027977892</v>
      </c>
      <c r="H1556" s="91"/>
      <c r="I1556" s="86"/>
      <c r="J1556" s="87">
        <f>+VLOOKUP(C1556,'[10]Resumen Peso'!$B$1:$D$65536,3,0)</f>
        <v>18206.619159234389</v>
      </c>
      <c r="N1556" s="57"/>
      <c r="O1556" s="57"/>
      <c r="P1556" s="57"/>
      <c r="Q1556" s="57"/>
      <c r="R1556" s="57"/>
    </row>
    <row r="1557" spans="1:18" x14ac:dyDescent="0.2">
      <c r="A1557" s="78"/>
      <c r="B1557" s="79">
        <f t="shared" si="24"/>
        <v>1541</v>
      </c>
      <c r="C1557" s="80" t="s">
        <v>1584</v>
      </c>
      <c r="D1557" s="81" t="str">
        <f>+"Torre de suspensión tipo S"&amp;IF(MID(C1557,3,3)="220","C",IF(MID(C1557,3,3)="138","S",""))&amp;IF(MID(C1557,10,1)="D",2,1)&amp;" (5°)Tipo S"&amp;IF(MID(C1557,3,3)="220","C",IF(MID(C1557,3,3)="138","S",""))&amp;IF(MID(C1557,10,1)="D",2,1)&amp;RIGHT(C1557,2)</f>
        <v>Torre de suspensión tipo SS2 (5°)Tipo SS2-6</v>
      </c>
      <c r="E1557" s="82" t="s">
        <v>44</v>
      </c>
      <c r="F1557" s="83">
        <v>0</v>
      </c>
      <c r="G1557" s="84">
        <f>VLOOKUP(C1557,'[10]Resumen Peso'!$B$1:$D$65536,3,0)*$C$14</f>
        <v>7157.363494621788</v>
      </c>
      <c r="H1557" s="91"/>
      <c r="I1557" s="86"/>
      <c r="J1557" s="87">
        <f>+VLOOKUP(C1557,'[10]Resumen Peso'!$B$1:$D$65536,3,0)</f>
        <v>4443.9303351686913</v>
      </c>
      <c r="N1557" s="57"/>
      <c r="O1557" s="57"/>
      <c r="P1557" s="57"/>
      <c r="Q1557" s="57"/>
      <c r="R1557" s="57"/>
    </row>
    <row r="1558" spans="1:18" x14ac:dyDescent="0.2">
      <c r="A1558" s="78"/>
      <c r="B1558" s="79">
        <f t="shared" si="24"/>
        <v>1542</v>
      </c>
      <c r="C1558" s="80" t="s">
        <v>1585</v>
      </c>
      <c r="D1558" s="81" t="str">
        <f>+"Torre de suspensión tipo S"&amp;IF(MID(C1558,3,3)="220","C",IF(MID(C1558,3,3)="138","S",""))&amp;IF(MID(C1558,10,1)="D",2,1)&amp;" (5°)Tipo S"&amp;IF(MID(C1558,3,3)="220","C",IF(MID(C1558,3,3)="138","S",""))&amp;IF(MID(C1558,10,1)="D",2,1)&amp;RIGHT(C1558,2)</f>
        <v>Torre de suspensión tipo SS2 (5°)Tipo SS2-3</v>
      </c>
      <c r="E1558" s="82" t="s">
        <v>44</v>
      </c>
      <c r="F1558" s="83">
        <v>0</v>
      </c>
      <c r="G1558" s="84">
        <f>VLOOKUP(C1558,'[10]Resumen Peso'!$B$1:$D$65536,3,0)*$C$14</f>
        <v>8189.0555298825866</v>
      </c>
      <c r="H1558" s="91"/>
      <c r="I1558" s="86"/>
      <c r="J1558" s="87">
        <f>+VLOOKUP(C1558,'[10]Resumen Peso'!$B$1:$D$65536,3,0)</f>
        <v>5084.496869967782</v>
      </c>
      <c r="N1558" s="57"/>
      <c r="O1558" s="57"/>
      <c r="P1558" s="57"/>
      <c r="Q1558" s="57"/>
      <c r="R1558" s="57"/>
    </row>
    <row r="1559" spans="1:18" x14ac:dyDescent="0.2">
      <c r="A1559" s="78"/>
      <c r="B1559" s="79">
        <f t="shared" si="24"/>
        <v>1543</v>
      </c>
      <c r="C1559" s="80" t="s">
        <v>1586</v>
      </c>
      <c r="D1559" s="81" t="str">
        <f>+"Torre de suspensión tipo S"&amp;IF(MID(C1559,3,3)="220","C",IF(MID(C1559,3,3)="138","S",""))&amp;IF(MID(C1559,10,1)="D",2,1)&amp;" (5°)Tipo S"&amp;IF(MID(C1559,3,3)="220","C",IF(MID(C1559,3,3)="138","S",""))&amp;IF(MID(C1559,10,1)="D",2,1)&amp;RIGHT(C1559,2)</f>
        <v>Torre de suspensión tipo SS2 (5°)Tipo SS2±0</v>
      </c>
      <c r="E1559" s="82" t="s">
        <v>44</v>
      </c>
      <c r="F1559" s="83">
        <v>0</v>
      </c>
      <c r="G1559" s="84">
        <f>VLOOKUP(C1559,'[10]Resumen Peso'!$B$1:$D$65536,3,0)*$C$14</f>
        <v>9211.5360291142697</v>
      </c>
      <c r="H1559" s="91"/>
      <c r="I1559" s="86"/>
      <c r="J1559" s="87">
        <f>+VLOOKUP(C1559,'[10]Resumen Peso'!$B$1:$D$65536,3,0)</f>
        <v>5719.3440607061666</v>
      </c>
      <c r="N1559" s="57"/>
      <c r="O1559" s="57"/>
      <c r="P1559" s="57"/>
      <c r="Q1559" s="57"/>
      <c r="R1559" s="57"/>
    </row>
    <row r="1560" spans="1:18" x14ac:dyDescent="0.2">
      <c r="A1560" s="78"/>
      <c r="B1560" s="79">
        <f t="shared" si="24"/>
        <v>1544</v>
      </c>
      <c r="C1560" s="80" t="s">
        <v>1587</v>
      </c>
      <c r="D1560" s="81" t="str">
        <f>+"Torre de suspensión tipo S"&amp;IF(MID(C1560,3,3)="220","C",IF(MID(C1560,3,3)="138","S",""))&amp;IF(MID(C1560,10,1)="D",2,1)&amp;" (5°)Tipo S"&amp;IF(MID(C1560,3,3)="220","C",IF(MID(C1560,3,3)="138","S",""))&amp;IF(MID(C1560,10,1)="D",2,1)&amp;RIGHT(C1560,2)</f>
        <v>Torre de suspensión tipo SS2 (5°)Tipo SS2+3</v>
      </c>
      <c r="E1560" s="82" t="s">
        <v>44</v>
      </c>
      <c r="F1560" s="83">
        <v>0</v>
      </c>
      <c r="G1560" s="84">
        <f>VLOOKUP(C1560,'[10]Resumen Peso'!$B$1:$D$65536,3,0)*$C$14</f>
        <v>10224.80499231684</v>
      </c>
      <c r="H1560" s="91"/>
      <c r="I1560" s="86"/>
      <c r="J1560" s="87">
        <f>+VLOOKUP(C1560,'[10]Resumen Peso'!$B$1:$D$65536,3,0)</f>
        <v>6348.4719073838451</v>
      </c>
      <c r="N1560" s="57"/>
      <c r="O1560" s="57"/>
      <c r="P1560" s="57"/>
      <c r="Q1560" s="57"/>
      <c r="R1560" s="57"/>
    </row>
    <row r="1561" spans="1:18" x14ac:dyDescent="0.2">
      <c r="A1561" s="78"/>
      <c r="B1561" s="79">
        <f t="shared" si="24"/>
        <v>1545</v>
      </c>
      <c r="C1561" s="80" t="s">
        <v>1588</v>
      </c>
      <c r="D1561" s="81" t="str">
        <f>+"Torre de suspensión tipo S"&amp;IF(MID(C1561,3,3)="220","C",IF(MID(C1561,3,3)="138","S",""))&amp;IF(MID(C1561,10,1)="D",2,1)&amp;" (5°)Tipo S"&amp;IF(MID(C1561,3,3)="220","C",IF(MID(C1561,3,3)="138","S",""))&amp;IF(MID(C1561,10,1)="D",2,1)&amp;RIGHT(C1561,2)</f>
        <v>Torre de suspensión tipo SS2 (5°)Tipo SS2+6</v>
      </c>
      <c r="E1561" s="82" t="s">
        <v>44</v>
      </c>
      <c r="F1561" s="83">
        <v>0</v>
      </c>
      <c r="G1561" s="84">
        <f>VLOOKUP(C1561,'[10]Resumen Peso'!$B$1:$D$65536,3,0)*$C$14</f>
        <v>11238.07395551941</v>
      </c>
      <c r="H1561" s="91"/>
      <c r="I1561" s="86"/>
      <c r="J1561" s="87">
        <f>+VLOOKUP(C1561,'[10]Resumen Peso'!$B$1:$D$65536,3,0)</f>
        <v>6977.5997540615235</v>
      </c>
      <c r="N1561" s="57"/>
      <c r="O1561" s="57"/>
      <c r="P1561" s="57"/>
      <c r="Q1561" s="57"/>
      <c r="R1561" s="57"/>
    </row>
    <row r="1562" spans="1:18" x14ac:dyDescent="0.2">
      <c r="A1562" s="78"/>
      <c r="B1562" s="79">
        <f t="shared" si="24"/>
        <v>1546</v>
      </c>
      <c r="C1562" s="80" t="s">
        <v>1589</v>
      </c>
      <c r="D1562" s="81" t="str">
        <f>+"Torre de ángulo menor tipo A"&amp;IF(MID(C1562,3,3)="220","C",IF(MID(C1562,3,3)="138","S",""))&amp;IF(MID(C1562,10,1)="D",2,1)&amp;" (30°)Tipo A"&amp;IF(MID(C1562,3,3)="220","C",IF(MID(C1562,3,3)="138","S",""))&amp;IF(MID(C1562,10,1)="D",2,1)&amp;RIGHT(C1562,2)</f>
        <v>Torre de ángulo menor tipo AS2 (30°)Tipo AS2-3</v>
      </c>
      <c r="E1562" s="82" t="s">
        <v>44</v>
      </c>
      <c r="F1562" s="83">
        <v>0</v>
      </c>
      <c r="G1562" s="84">
        <f>VLOOKUP(C1562,'[10]Resumen Peso'!$B$1:$D$65536,3,0)*$C$14</f>
        <v>12598.783634668112</v>
      </c>
      <c r="H1562" s="91"/>
      <c r="I1562" s="86"/>
      <c r="J1562" s="87">
        <f>+VLOOKUP(C1562,'[10]Resumen Peso'!$B$1:$D$65536,3,0)</f>
        <v>7822.4498200209173</v>
      </c>
      <c r="N1562" s="57"/>
      <c r="O1562" s="57"/>
      <c r="P1562" s="57"/>
      <c r="Q1562" s="57"/>
      <c r="R1562" s="57"/>
    </row>
    <row r="1563" spans="1:18" x14ac:dyDescent="0.2">
      <c r="A1563" s="78"/>
      <c r="B1563" s="79">
        <f t="shared" si="24"/>
        <v>1547</v>
      </c>
      <c r="C1563" s="80" t="s">
        <v>1590</v>
      </c>
      <c r="D1563" s="81" t="str">
        <f>+"Torre de ángulo menor tipo A"&amp;IF(MID(C1563,3,3)="220","C",IF(MID(C1563,3,3)="138","S",""))&amp;IF(MID(C1563,10,1)="D",2,1)&amp;" (30°)Tipo A"&amp;IF(MID(C1563,3,3)="220","C",IF(MID(C1563,3,3)="138","S",""))&amp;IF(MID(C1563,10,1)="D",2,1)&amp;RIGHT(C1563,2)</f>
        <v>Torre de ángulo menor tipo AS2 (30°)Tipo AS2±0</v>
      </c>
      <c r="E1563" s="82" t="s">
        <v>44</v>
      </c>
      <c r="F1563" s="83">
        <v>0</v>
      </c>
      <c r="G1563" s="84">
        <f>VLOOKUP(C1563,'[10]Resumen Peso'!$B$1:$D$65536,3,0)*$C$14</f>
        <v>13983.111692195464</v>
      </c>
      <c r="H1563" s="91"/>
      <c r="I1563" s="86"/>
      <c r="J1563" s="87">
        <f>+VLOOKUP(C1563,'[10]Resumen Peso'!$B$1:$D$65536,3,0)</f>
        <v>8681.9642841519617</v>
      </c>
      <c r="N1563" s="57"/>
      <c r="O1563" s="57"/>
      <c r="P1563" s="57"/>
      <c r="Q1563" s="57"/>
      <c r="R1563" s="57"/>
    </row>
    <row r="1564" spans="1:18" x14ac:dyDescent="0.2">
      <c r="A1564" s="78"/>
      <c r="B1564" s="79">
        <f t="shared" si="24"/>
        <v>1548</v>
      </c>
      <c r="C1564" s="80" t="s">
        <v>1591</v>
      </c>
      <c r="D1564" s="81" t="str">
        <f>+"Torre de ángulo menor tipo A"&amp;IF(MID(C1564,3,3)="220","C",IF(MID(C1564,3,3)="138","S",""))&amp;IF(MID(C1564,10,1)="D",2,1)&amp;" (30°)Tipo A"&amp;IF(MID(C1564,3,3)="220","C",IF(MID(C1564,3,3)="138","S",""))&amp;IF(MID(C1564,10,1)="D",2,1)&amp;RIGHT(C1564,2)</f>
        <v>Torre de ángulo menor tipo AS2 (30°)Tipo AS2+3</v>
      </c>
      <c r="E1564" s="82" t="s">
        <v>44</v>
      </c>
      <c r="F1564" s="83">
        <v>0</v>
      </c>
      <c r="G1564" s="84">
        <f>VLOOKUP(C1564,'[10]Resumen Peso'!$B$1:$D$65536,3,0)*$C$14</f>
        <v>15367.439749722813</v>
      </c>
      <c r="H1564" s="91"/>
      <c r="I1564" s="86"/>
      <c r="J1564" s="87">
        <f>+VLOOKUP(C1564,'[10]Resumen Peso'!$B$1:$D$65536,3,0)</f>
        <v>9541.4787482830052</v>
      </c>
      <c r="N1564" s="57"/>
      <c r="O1564" s="57"/>
      <c r="P1564" s="57"/>
      <c r="Q1564" s="57"/>
      <c r="R1564" s="57"/>
    </row>
    <row r="1565" spans="1:18" x14ac:dyDescent="0.2">
      <c r="A1565" s="78"/>
      <c r="B1565" s="79">
        <f t="shared" si="24"/>
        <v>1549</v>
      </c>
      <c r="C1565" s="80" t="s">
        <v>1592</v>
      </c>
      <c r="D1565" s="81" t="str">
        <f>+"Torre de ángulo mayor tipo B"&amp;IF(MID(C1565,3,3)="220","C",IF(MID(C1565,3,3)="138","S",""))&amp;IF(MID(C1565,10,1)="D",2,1)&amp;" (65°)Tipo B"&amp;IF(MID(C1565,3,3)="220","C",IF(MID(C1565,3,3)="138","S",""))&amp;IF(MID(C1565,10,1)="D",2,1)&amp;RIGHT(C1565,2)</f>
        <v>Torre de ángulo mayor tipo BS2 (65°)Tipo BS2-3</v>
      </c>
      <c r="E1565" s="82" t="s">
        <v>44</v>
      </c>
      <c r="F1565" s="83">
        <v>0</v>
      </c>
      <c r="G1565" s="84">
        <f>VLOOKUP(C1565,'[10]Resumen Peso'!$B$1:$D$65536,3,0)*$C$14</f>
        <v>17001.953641646927</v>
      </c>
      <c r="H1565" s="91"/>
      <c r="I1565" s="86"/>
      <c r="J1565" s="87">
        <f>+VLOOKUP(C1565,'[10]Resumen Peso'!$B$1:$D$65536,3,0)</f>
        <v>10556.330917386098</v>
      </c>
      <c r="N1565" s="57"/>
      <c r="O1565" s="57"/>
      <c r="P1565" s="57"/>
      <c r="Q1565" s="57"/>
      <c r="R1565" s="57"/>
    </row>
    <row r="1566" spans="1:18" x14ac:dyDescent="0.2">
      <c r="A1566" s="78"/>
      <c r="B1566" s="79">
        <f t="shared" si="24"/>
        <v>1550</v>
      </c>
      <c r="C1566" s="80" t="s">
        <v>1593</v>
      </c>
      <c r="D1566" s="81" t="str">
        <f>+"Torre de ángulo mayor tipo B"&amp;IF(MID(C1566,3,3)="220","C",IF(MID(C1566,3,3)="138","S",""))&amp;IF(MID(C1566,10,1)="D",2,1)&amp;" (65°)Tipo B"&amp;IF(MID(C1566,3,3)="220","C",IF(MID(C1566,3,3)="138","S",""))&amp;IF(MID(C1566,10,1)="D",2,1)&amp;RIGHT(C1566,2)</f>
        <v>Torre de ángulo mayor tipo BS2 (65°)Tipo BS2±0</v>
      </c>
      <c r="E1566" s="82" t="s">
        <v>44</v>
      </c>
      <c r="F1566" s="83">
        <v>0</v>
      </c>
      <c r="G1566" s="84">
        <f>VLOOKUP(C1566,'[10]Resumen Peso'!$B$1:$D$65536,3,0)*$C$14</f>
        <v>18933.133231232659</v>
      </c>
      <c r="H1566" s="91"/>
      <c r="I1566" s="86"/>
      <c r="J1566" s="87">
        <f>+VLOOKUP(C1566,'[10]Resumen Peso'!$B$1:$D$65536,3,0)</f>
        <v>11755.379640741758</v>
      </c>
      <c r="N1566" s="57"/>
      <c r="O1566" s="57"/>
      <c r="P1566" s="57"/>
      <c r="Q1566" s="57"/>
      <c r="R1566" s="57"/>
    </row>
    <row r="1567" spans="1:18" x14ac:dyDescent="0.2">
      <c r="A1567" s="78"/>
      <c r="B1567" s="79">
        <f t="shared" si="24"/>
        <v>1551</v>
      </c>
      <c r="C1567" s="80" t="s">
        <v>1594</v>
      </c>
      <c r="D1567" s="81" t="str">
        <f>+"Torre de ángulo mayor tipo B"&amp;IF(MID(C1567,3,3)="220","C",IF(MID(C1567,3,3)="138","S",""))&amp;IF(MID(C1567,10,1)="D",2,1)&amp;" (65°)Tipo B"&amp;IF(MID(C1567,3,3)="220","C",IF(MID(C1567,3,3)="138","S",""))&amp;IF(MID(C1567,10,1)="D",2,1)&amp;RIGHT(C1567,2)</f>
        <v>Torre de ángulo mayor tipo BS2 (65°)Tipo BS2+3</v>
      </c>
      <c r="E1567" s="82" t="s">
        <v>44</v>
      </c>
      <c r="F1567" s="83">
        <v>0</v>
      </c>
      <c r="G1567" s="84">
        <f>VLOOKUP(C1567,'[10]Resumen Peso'!$B$1:$D$65536,3,0)*$C$14</f>
        <v>21205.109218980582</v>
      </c>
      <c r="H1567" s="91"/>
      <c r="I1567" s="86"/>
      <c r="J1567" s="87">
        <f>+VLOOKUP(C1567,'[10]Resumen Peso'!$B$1:$D$65536,3,0)</f>
        <v>13166.02519763077</v>
      </c>
      <c r="N1567" s="57"/>
      <c r="O1567" s="57"/>
      <c r="P1567" s="57"/>
      <c r="Q1567" s="57"/>
      <c r="R1567" s="57"/>
    </row>
    <row r="1568" spans="1:18" x14ac:dyDescent="0.2">
      <c r="A1568" s="78"/>
      <c r="B1568" s="79">
        <f t="shared" si="24"/>
        <v>1552</v>
      </c>
      <c r="C1568" s="80" t="s">
        <v>1595</v>
      </c>
      <c r="D1568" s="81" t="str">
        <f>+"Torre de anclaje, retención intermedia y terminal (15°) Tipo R"&amp;IF(MID(C1568,3,3)="220","C",IF(MID(C1568,3,3)="138","S",""))&amp;IF(MID(C1568,10,1)="D",2,1)&amp;RIGHT(C1568,2)</f>
        <v>Torre de anclaje, retención intermedia y terminal (15°) Tipo RS2-3</v>
      </c>
      <c r="E1568" s="82" t="s">
        <v>44</v>
      </c>
      <c r="F1568" s="83">
        <v>0</v>
      </c>
      <c r="G1568" s="84">
        <f>VLOOKUP(C1568,'[10]Resumen Peso'!$B$1:$D$65536,3,0)*$C$14</f>
        <v>21891.11343534783</v>
      </c>
      <c r="H1568" s="91"/>
      <c r="I1568" s="86"/>
      <c r="J1568" s="87">
        <f>+VLOOKUP(C1568,'[10]Resumen Peso'!$B$1:$D$65536,3,0)</f>
        <v>13591.957868153764</v>
      </c>
      <c r="N1568" s="57"/>
      <c r="O1568" s="57"/>
      <c r="P1568" s="57"/>
      <c r="Q1568" s="57"/>
      <c r="R1568" s="57"/>
    </row>
    <row r="1569" spans="1:18" x14ac:dyDescent="0.2">
      <c r="A1569" s="78"/>
      <c r="B1569" s="79">
        <f t="shared" si="24"/>
        <v>1553</v>
      </c>
      <c r="C1569" s="80" t="s">
        <v>1596</v>
      </c>
      <c r="D1569" s="81" t="str">
        <f>+"Torre de anclaje, retención intermedia y terminal (15°) Tipo R"&amp;IF(MID(C1569,3,3)="220","C",IF(MID(C1569,3,3)="138","S",""))&amp;IF(MID(C1569,10,1)="D",2,1)&amp;RIGHT(C1569,2)</f>
        <v>Torre de anclaje, retención intermedia y terminal (15°) Tipo RS2±0</v>
      </c>
      <c r="E1569" s="82" t="s">
        <v>44</v>
      </c>
      <c r="F1569" s="83">
        <v>0</v>
      </c>
      <c r="G1569" s="84">
        <f>VLOOKUP(C1569,'[10]Resumen Peso'!$B$1:$D$65536,3,0)*$C$14</f>
        <v>24404.808735058898</v>
      </c>
      <c r="H1569" s="91"/>
      <c r="I1569" s="86"/>
      <c r="J1569" s="87">
        <f>+VLOOKUP(C1569,'[10]Resumen Peso'!$B$1:$D$65536,3,0)</f>
        <v>15152.684356916125</v>
      </c>
      <c r="N1569" s="57"/>
      <c r="O1569" s="57"/>
      <c r="P1569" s="57"/>
      <c r="Q1569" s="57"/>
      <c r="R1569" s="57"/>
    </row>
    <row r="1570" spans="1:18" x14ac:dyDescent="0.2">
      <c r="A1570" s="78"/>
      <c r="B1570" s="79">
        <f t="shared" si="24"/>
        <v>1554</v>
      </c>
      <c r="C1570" s="80" t="s">
        <v>1597</v>
      </c>
      <c r="D1570" s="81" t="str">
        <f>+"Torre de anclaje, retención intermedia y terminal (15°) Tipo R"&amp;IF(MID(C1570,3,3)="220","C",IF(MID(C1570,3,3)="138","S",""))&amp;IF(MID(C1570,10,1)="D",2,1)&amp;RIGHT(C1570,2)</f>
        <v>Torre de anclaje, retención intermedia y terminal (15°) Tipo RS2+3</v>
      </c>
      <c r="E1570" s="82" t="s">
        <v>44</v>
      </c>
      <c r="F1570" s="83">
        <v>0</v>
      </c>
      <c r="G1570" s="84">
        <f>VLOOKUP(C1570,'[10]Resumen Peso'!$B$1:$D$65536,3,0)*$C$14</f>
        <v>26918.504034769965</v>
      </c>
      <c r="H1570" s="91"/>
      <c r="I1570" s="86"/>
      <c r="J1570" s="87">
        <f>+VLOOKUP(C1570,'[10]Resumen Peso'!$B$1:$D$65536,3,0)</f>
        <v>16713.410845678485</v>
      </c>
      <c r="N1570" s="57"/>
      <c r="O1570" s="57"/>
      <c r="P1570" s="57"/>
      <c r="Q1570" s="57"/>
      <c r="R1570" s="57"/>
    </row>
    <row r="1571" spans="1:18" x14ac:dyDescent="0.2">
      <c r="A1571" s="78"/>
      <c r="B1571" s="79">
        <f t="shared" si="24"/>
        <v>1555</v>
      </c>
      <c r="C1571" s="80" t="s">
        <v>1598</v>
      </c>
      <c r="D1571" s="81" t="str">
        <f>+"Torre de suspensión tipo S"&amp;IF(MID(C1571,3,3)="220","C",IF(MID(C1571,3,3)="138","S",""))&amp;IF(MID(C1571,10,1)="D",2,1)&amp;" (5°)Tipo S"&amp;IF(MID(C1571,3,3)="220","C",IF(MID(C1571,3,3)="138","S",""))&amp;IF(MID(C1571,10,1)="D",2,1)&amp;RIGHT(C1571,2)</f>
        <v>Torre de suspensión tipo SS2 (5°)Tipo SS2-6</v>
      </c>
      <c r="E1571" s="82" t="s">
        <v>44</v>
      </c>
      <c r="F1571" s="83">
        <v>0</v>
      </c>
      <c r="G1571" s="84">
        <f>VLOOKUP(C1571,'[10]Resumen Peso'!$B$1:$D$65536,3,0)*$C$14</f>
        <v>6765.3050148844668</v>
      </c>
      <c r="H1571" s="91"/>
      <c r="I1571" s="86"/>
      <c r="J1571" s="87">
        <f>+VLOOKUP(C1571,'[10]Resumen Peso'!$B$1:$D$65536,3,0)</f>
        <v>4200.5054242257174</v>
      </c>
      <c r="N1571" s="57"/>
      <c r="O1571" s="57"/>
      <c r="P1571" s="57"/>
      <c r="Q1571" s="57"/>
      <c r="R1571" s="57"/>
    </row>
    <row r="1572" spans="1:18" x14ac:dyDescent="0.2">
      <c r="A1572" s="78"/>
      <c r="B1572" s="79">
        <f t="shared" si="24"/>
        <v>1556</v>
      </c>
      <c r="C1572" s="80" t="s">
        <v>1599</v>
      </c>
      <c r="D1572" s="81" t="str">
        <f>+"Torre de suspensión tipo S"&amp;IF(MID(C1572,3,3)="220","C",IF(MID(C1572,3,3)="138","S",""))&amp;IF(MID(C1572,10,1)="D",2,1)&amp;" (5°)Tipo S"&amp;IF(MID(C1572,3,3)="220","C",IF(MID(C1572,3,3)="138","S",""))&amp;IF(MID(C1572,10,1)="D",2,1)&amp;RIGHT(C1572,2)</f>
        <v>Torre de suspensión tipo SS2 (5°)Tipo SS2-3</v>
      </c>
      <c r="E1572" s="82" t="s">
        <v>44</v>
      </c>
      <c r="F1572" s="83">
        <v>0</v>
      </c>
      <c r="G1572" s="84">
        <f>VLOOKUP(C1572,'[10]Resumen Peso'!$B$1:$D$65536,3,0)*$C$14</f>
        <v>7740.4841161290733</v>
      </c>
      <c r="H1572" s="91"/>
      <c r="I1572" s="86"/>
      <c r="J1572" s="87">
        <f>+VLOOKUP(C1572,'[10]Resumen Peso'!$B$1:$D$65536,3,0)</f>
        <v>4805.9836835735678</v>
      </c>
      <c r="N1572" s="57"/>
      <c r="O1572" s="57"/>
      <c r="P1572" s="57"/>
      <c r="Q1572" s="57"/>
      <c r="R1572" s="57"/>
    </row>
    <row r="1573" spans="1:18" x14ac:dyDescent="0.2">
      <c r="A1573" s="78"/>
      <c r="B1573" s="79">
        <f t="shared" si="24"/>
        <v>1557</v>
      </c>
      <c r="C1573" s="80" t="s">
        <v>1600</v>
      </c>
      <c r="D1573" s="81" t="str">
        <f>+"Torre de suspensión tipo S"&amp;IF(MID(C1573,3,3)="220","C",IF(MID(C1573,3,3)="138","S",""))&amp;IF(MID(C1573,10,1)="D",2,1)&amp;" (5°)Tipo S"&amp;IF(MID(C1573,3,3)="220","C",IF(MID(C1573,3,3)="138","S",""))&amp;IF(MID(C1573,10,1)="D",2,1)&amp;RIGHT(C1573,2)</f>
        <v>Torre de suspensión tipo SS2 (5°)Tipo SS2±0</v>
      </c>
      <c r="E1573" s="82" t="s">
        <v>44</v>
      </c>
      <c r="F1573" s="83">
        <v>0</v>
      </c>
      <c r="G1573" s="84">
        <f>VLOOKUP(C1573,'[10]Resumen Peso'!$B$1:$D$65536,3,0)*$C$14</f>
        <v>8706.9562611125693</v>
      </c>
      <c r="H1573" s="91"/>
      <c r="I1573" s="86"/>
      <c r="J1573" s="87">
        <f>+VLOOKUP(C1573,'[10]Resumen Peso'!$B$1:$D$65536,3,0)</f>
        <v>5406.0558870343848</v>
      </c>
      <c r="N1573" s="57"/>
      <c r="O1573" s="57"/>
      <c r="P1573" s="57"/>
      <c r="Q1573" s="57"/>
      <c r="R1573" s="57"/>
    </row>
    <row r="1574" spans="1:18" x14ac:dyDescent="0.2">
      <c r="A1574" s="78"/>
      <c r="B1574" s="79">
        <f t="shared" si="24"/>
        <v>1558</v>
      </c>
      <c r="C1574" s="80" t="s">
        <v>1601</v>
      </c>
      <c r="D1574" s="81" t="str">
        <f>+"Torre de suspensión tipo S"&amp;IF(MID(C1574,3,3)="220","C",IF(MID(C1574,3,3)="138","S",""))&amp;IF(MID(C1574,10,1)="D",2,1)&amp;" (5°)Tipo S"&amp;IF(MID(C1574,3,3)="220","C",IF(MID(C1574,3,3)="138","S",""))&amp;IF(MID(C1574,10,1)="D",2,1)&amp;RIGHT(C1574,2)</f>
        <v>Torre de suspensión tipo SS2 (5°)Tipo SS2+3</v>
      </c>
      <c r="E1574" s="82" t="s">
        <v>44</v>
      </c>
      <c r="F1574" s="83">
        <v>0</v>
      </c>
      <c r="G1574" s="84">
        <f>VLOOKUP(C1574,'[10]Resumen Peso'!$B$1:$D$65536,3,0)*$C$14</f>
        <v>9664.7214498349531</v>
      </c>
      <c r="H1574" s="91"/>
      <c r="I1574" s="86"/>
      <c r="J1574" s="87">
        <f>+VLOOKUP(C1574,'[10]Resumen Peso'!$B$1:$D$65536,3,0)</f>
        <v>6000.7220346081676</v>
      </c>
      <c r="N1574" s="57"/>
      <c r="O1574" s="57"/>
      <c r="P1574" s="57"/>
      <c r="Q1574" s="57"/>
      <c r="R1574" s="57"/>
    </row>
    <row r="1575" spans="1:18" x14ac:dyDescent="0.2">
      <c r="A1575" s="78"/>
      <c r="B1575" s="79">
        <f t="shared" si="24"/>
        <v>1559</v>
      </c>
      <c r="C1575" s="80" t="s">
        <v>1602</v>
      </c>
      <c r="D1575" s="81" t="str">
        <f>+"Torre de suspensión tipo S"&amp;IF(MID(C1575,3,3)="220","C",IF(MID(C1575,3,3)="138","S",""))&amp;IF(MID(C1575,10,1)="D",2,1)&amp;" (5°)Tipo S"&amp;IF(MID(C1575,3,3)="220","C",IF(MID(C1575,3,3)="138","S",""))&amp;IF(MID(C1575,10,1)="D",2,1)&amp;RIGHT(C1575,2)</f>
        <v>Torre de suspensión tipo SS2 (5°)Tipo SS2+6</v>
      </c>
      <c r="E1575" s="82" t="s">
        <v>44</v>
      </c>
      <c r="F1575" s="83">
        <v>0</v>
      </c>
      <c r="G1575" s="84">
        <f>VLOOKUP(C1575,'[10]Resumen Peso'!$B$1:$D$65536,3,0)*$C$14</f>
        <v>10622.486638557335</v>
      </c>
      <c r="H1575" s="91"/>
      <c r="I1575" s="86"/>
      <c r="J1575" s="87">
        <f>+VLOOKUP(C1575,'[10]Resumen Peso'!$B$1:$D$65536,3,0)</f>
        <v>6595.3881821819496</v>
      </c>
      <c r="N1575" s="57"/>
      <c r="O1575" s="57"/>
      <c r="P1575" s="57"/>
      <c r="Q1575" s="57"/>
      <c r="R1575" s="57"/>
    </row>
    <row r="1576" spans="1:18" x14ac:dyDescent="0.2">
      <c r="A1576" s="78"/>
      <c r="B1576" s="79">
        <f t="shared" si="24"/>
        <v>1560</v>
      </c>
      <c r="C1576" s="80" t="s">
        <v>1603</v>
      </c>
      <c r="D1576" s="81" t="str">
        <f>+"Torre de ángulo menor tipo A"&amp;IF(MID(C1576,3,3)="220","C",IF(MID(C1576,3,3)="138","S",""))&amp;IF(MID(C1576,10,1)="D",2,1)&amp;" (30°)Tipo A"&amp;IF(MID(C1576,3,3)="220","C",IF(MID(C1576,3,3)="138","S",""))&amp;IF(MID(C1576,10,1)="D",2,1)&amp;RIGHT(C1576,2)</f>
        <v>Torre de ángulo menor tipo AS2 (30°)Tipo AS2-3</v>
      </c>
      <c r="E1576" s="82" t="s">
        <v>44</v>
      </c>
      <c r="F1576" s="83">
        <v>0</v>
      </c>
      <c r="G1576" s="84">
        <f>VLOOKUP(C1576,'[10]Resumen Peso'!$B$1:$D$65536,3,0)*$C$14</f>
        <v>11908.660803536361</v>
      </c>
      <c r="H1576" s="91"/>
      <c r="I1576" s="86"/>
      <c r="J1576" s="87">
        <f>+VLOOKUP(C1576,'[10]Resumen Peso'!$B$1:$D$65536,3,0)</f>
        <v>7393.9599457028953</v>
      </c>
      <c r="N1576" s="57"/>
      <c r="O1576" s="57"/>
      <c r="P1576" s="57"/>
      <c r="Q1576" s="57"/>
      <c r="R1576" s="57"/>
    </row>
    <row r="1577" spans="1:18" x14ac:dyDescent="0.2">
      <c r="A1577" s="78"/>
      <c r="B1577" s="79">
        <f t="shared" si="24"/>
        <v>1561</v>
      </c>
      <c r="C1577" s="80" t="s">
        <v>1604</v>
      </c>
      <c r="D1577" s="81" t="str">
        <f>+"Torre de ángulo menor tipo A"&amp;IF(MID(C1577,3,3)="220","C",IF(MID(C1577,3,3)="138","S",""))&amp;IF(MID(C1577,10,1)="D",2,1)&amp;" (30°)Tipo A"&amp;IF(MID(C1577,3,3)="220","C",IF(MID(C1577,3,3)="138","S",""))&amp;IF(MID(C1577,10,1)="D",2,1)&amp;RIGHT(C1577,2)</f>
        <v>Torre de ángulo menor tipo AS2 (30°)Tipo AS2±0</v>
      </c>
      <c r="E1577" s="82" t="s">
        <v>44</v>
      </c>
      <c r="F1577" s="83">
        <v>0</v>
      </c>
      <c r="G1577" s="84">
        <f>VLOOKUP(C1577,'[10]Resumen Peso'!$B$1:$D$65536,3,0)*$C$14</f>
        <v>13217.159604368881</v>
      </c>
      <c r="H1577" s="91"/>
      <c r="I1577" s="86"/>
      <c r="J1577" s="87">
        <f>+VLOOKUP(C1577,'[10]Resumen Peso'!$B$1:$D$65536,3,0)</f>
        <v>8206.3928365181964</v>
      </c>
      <c r="N1577" s="57"/>
      <c r="O1577" s="57"/>
      <c r="P1577" s="57"/>
      <c r="Q1577" s="57"/>
      <c r="R1577" s="57"/>
    </row>
    <row r="1578" spans="1:18" x14ac:dyDescent="0.2">
      <c r="A1578" s="78"/>
      <c r="B1578" s="79">
        <f t="shared" si="24"/>
        <v>1562</v>
      </c>
      <c r="C1578" s="80" t="s">
        <v>1605</v>
      </c>
      <c r="D1578" s="81" t="str">
        <f>+"Torre de ángulo menor tipo A"&amp;IF(MID(C1578,3,3)="220","C",IF(MID(C1578,3,3)="138","S",""))&amp;IF(MID(C1578,10,1)="D",2,1)&amp;" (30°)Tipo A"&amp;IF(MID(C1578,3,3)="220","C",IF(MID(C1578,3,3)="138","S",""))&amp;IF(MID(C1578,10,1)="D",2,1)&amp;RIGHT(C1578,2)</f>
        <v>Torre de ángulo menor tipo AS2 (30°)Tipo AS2+3</v>
      </c>
      <c r="E1578" s="82" t="s">
        <v>44</v>
      </c>
      <c r="F1578" s="83">
        <v>0</v>
      </c>
      <c r="G1578" s="84">
        <f>VLOOKUP(C1578,'[10]Resumen Peso'!$B$1:$D$65536,3,0)*$C$14</f>
        <v>14525.6584052014</v>
      </c>
      <c r="H1578" s="91"/>
      <c r="I1578" s="86"/>
      <c r="J1578" s="87">
        <f>+VLOOKUP(C1578,'[10]Resumen Peso'!$B$1:$D$65536,3,0)</f>
        <v>9018.8257273334984</v>
      </c>
      <c r="N1578" s="57"/>
      <c r="O1578" s="57"/>
      <c r="P1578" s="57"/>
      <c r="Q1578" s="57"/>
      <c r="R1578" s="57"/>
    </row>
    <row r="1579" spans="1:18" x14ac:dyDescent="0.2">
      <c r="A1579" s="78"/>
      <c r="B1579" s="79">
        <f t="shared" si="24"/>
        <v>1563</v>
      </c>
      <c r="C1579" s="80" t="s">
        <v>1606</v>
      </c>
      <c r="D1579" s="81" t="str">
        <f>+"Torre de ángulo mayor tipo B"&amp;IF(MID(C1579,3,3)="220","C",IF(MID(C1579,3,3)="138","S",""))&amp;IF(MID(C1579,10,1)="D",2,1)&amp;" (65°)Tipo B"&amp;IF(MID(C1579,3,3)="220","C",IF(MID(C1579,3,3)="138","S",""))&amp;IF(MID(C1579,10,1)="D",2,1)&amp;RIGHT(C1579,2)</f>
        <v>Torre de ángulo mayor tipo BS2 (65°)Tipo BS2-3</v>
      </c>
      <c r="E1579" s="82" t="s">
        <v>44</v>
      </c>
      <c r="F1579" s="83">
        <v>0</v>
      </c>
      <c r="G1579" s="84">
        <f>VLOOKUP(C1579,'[10]Resumen Peso'!$B$1:$D$65536,3,0)*$C$14</f>
        <v>16070.638625675288</v>
      </c>
      <c r="H1579" s="91"/>
      <c r="I1579" s="86"/>
      <c r="J1579" s="87">
        <f>+VLOOKUP(C1579,'[10]Resumen Peso'!$B$1:$D$65536,3,0)</f>
        <v>9978.0873987797841</v>
      </c>
      <c r="N1579" s="57"/>
      <c r="O1579" s="57"/>
      <c r="P1579" s="57"/>
      <c r="Q1579" s="57"/>
      <c r="R1579" s="57"/>
    </row>
    <row r="1580" spans="1:18" x14ac:dyDescent="0.2">
      <c r="A1580" s="78"/>
      <c r="B1580" s="79">
        <f t="shared" si="24"/>
        <v>1564</v>
      </c>
      <c r="C1580" s="80" t="s">
        <v>1607</v>
      </c>
      <c r="D1580" s="81" t="str">
        <f>+"Torre de ángulo mayor tipo B"&amp;IF(MID(C1580,3,3)="220","C",IF(MID(C1580,3,3)="138","S",""))&amp;IF(MID(C1580,10,1)="D",2,1)&amp;" (65°)Tipo B"&amp;IF(MID(C1580,3,3)="220","C",IF(MID(C1580,3,3)="138","S",""))&amp;IF(MID(C1580,10,1)="D",2,1)&amp;RIGHT(C1580,2)</f>
        <v>Torre de ángulo mayor tipo BS2 (65°)Tipo BS2±0</v>
      </c>
      <c r="E1580" s="82" t="s">
        <v>44</v>
      </c>
      <c r="F1580" s="83">
        <v>0</v>
      </c>
      <c r="G1580" s="84">
        <f>VLOOKUP(C1580,'[10]Resumen Peso'!$B$1:$D$65536,3,0)*$C$14</f>
        <v>17896.034104315466</v>
      </c>
      <c r="H1580" s="91"/>
      <c r="I1580" s="86"/>
      <c r="J1580" s="87">
        <f>+VLOOKUP(C1580,'[10]Resumen Peso'!$B$1:$D$65536,3,0)</f>
        <v>11111.455900645638</v>
      </c>
      <c r="N1580" s="57"/>
      <c r="O1580" s="57"/>
      <c r="P1580" s="57"/>
      <c r="Q1580" s="57"/>
      <c r="R1580" s="57"/>
    </row>
    <row r="1581" spans="1:18" x14ac:dyDescent="0.2">
      <c r="A1581" s="78"/>
      <c r="B1581" s="79">
        <f t="shared" si="24"/>
        <v>1565</v>
      </c>
      <c r="C1581" s="80" t="s">
        <v>1608</v>
      </c>
      <c r="D1581" s="81" t="str">
        <f>+"Torre de ángulo mayor tipo B"&amp;IF(MID(C1581,3,3)="220","C",IF(MID(C1581,3,3)="138","S",""))&amp;IF(MID(C1581,10,1)="D",2,1)&amp;" (65°)Tipo B"&amp;IF(MID(C1581,3,3)="220","C",IF(MID(C1581,3,3)="138","S",""))&amp;IF(MID(C1581,10,1)="D",2,1)&amp;RIGHT(C1581,2)</f>
        <v>Torre de ángulo mayor tipo BS2 (65°)Tipo BS2+3</v>
      </c>
      <c r="E1581" s="82" t="s">
        <v>44</v>
      </c>
      <c r="F1581" s="83">
        <v>0</v>
      </c>
      <c r="G1581" s="84">
        <f>VLOOKUP(C1581,'[10]Resumen Peso'!$B$1:$D$65536,3,0)*$C$14</f>
        <v>20043.558196833321</v>
      </c>
      <c r="H1581" s="91"/>
      <c r="I1581" s="86"/>
      <c r="J1581" s="87">
        <f>+VLOOKUP(C1581,'[10]Resumen Peso'!$B$1:$D$65536,3,0)</f>
        <v>12444.830608723116</v>
      </c>
      <c r="N1581" s="57"/>
      <c r="O1581" s="57"/>
      <c r="P1581" s="57"/>
      <c r="Q1581" s="57"/>
      <c r="R1581" s="57"/>
    </row>
    <row r="1582" spans="1:18" x14ac:dyDescent="0.2">
      <c r="A1582" s="78"/>
      <c r="B1582" s="79">
        <f t="shared" si="24"/>
        <v>1566</v>
      </c>
      <c r="C1582" s="80" t="s">
        <v>1609</v>
      </c>
      <c r="D1582" s="81" t="str">
        <f>+"Torre de anclaje, retención intermedia y terminal (15°) Tipo R"&amp;IF(MID(C1582,3,3)="220","C",IF(MID(C1582,3,3)="138","S",""))&amp;IF(MID(C1582,10,1)="D",2,1)&amp;RIGHT(C1582,2)</f>
        <v>Torre de anclaje, retención intermedia y terminal (15°) Tipo RS2-3</v>
      </c>
      <c r="E1582" s="82" t="s">
        <v>44</v>
      </c>
      <c r="F1582" s="83">
        <v>0</v>
      </c>
      <c r="G1582" s="84">
        <f>VLOOKUP(C1582,'[10]Resumen Peso'!$B$1:$D$65536,3,0)*$C$14</f>
        <v>20691.985200534982</v>
      </c>
      <c r="H1582" s="91"/>
      <c r="I1582" s="86"/>
      <c r="J1582" s="87">
        <f>+VLOOKUP(C1582,'[10]Resumen Peso'!$B$1:$D$65536,3,0)</f>
        <v>12847.431990371208</v>
      </c>
      <c r="N1582" s="57"/>
      <c r="O1582" s="57"/>
      <c r="P1582" s="57"/>
      <c r="Q1582" s="57"/>
      <c r="R1582" s="57"/>
    </row>
    <row r="1583" spans="1:18" x14ac:dyDescent="0.2">
      <c r="A1583" s="78"/>
      <c r="B1583" s="79">
        <f t="shared" si="24"/>
        <v>1567</v>
      </c>
      <c r="C1583" s="80" t="s">
        <v>1610</v>
      </c>
      <c r="D1583" s="81" t="str">
        <f>+"Torre de anclaje, retención intermedia y terminal (15°) Tipo R"&amp;IF(MID(C1583,3,3)="220","C",IF(MID(C1583,3,3)="138","S",""))&amp;IF(MID(C1583,10,1)="D",2,1)&amp;RIGHT(C1583,2)</f>
        <v>Torre de anclaje, retención intermedia y terminal (15°) Tipo RS2±0</v>
      </c>
      <c r="E1583" s="82" t="s">
        <v>44</v>
      </c>
      <c r="F1583" s="83">
        <v>0</v>
      </c>
      <c r="G1583" s="84">
        <f>VLOOKUP(C1583,'[10]Resumen Peso'!$B$1:$D$65536,3,0)*$C$14</f>
        <v>23067.987960462633</v>
      </c>
      <c r="H1583" s="91"/>
      <c r="I1583" s="86"/>
      <c r="J1583" s="87">
        <f>+VLOOKUP(C1583,'[10]Resumen Peso'!$B$1:$D$65536,3,0)</f>
        <v>14322.666655932228</v>
      </c>
      <c r="N1583" s="57"/>
      <c r="O1583" s="57"/>
      <c r="P1583" s="57"/>
      <c r="Q1583" s="57"/>
      <c r="R1583" s="57"/>
    </row>
    <row r="1584" spans="1:18" x14ac:dyDescent="0.2">
      <c r="A1584" s="78"/>
      <c r="B1584" s="79">
        <f t="shared" si="24"/>
        <v>1568</v>
      </c>
      <c r="C1584" s="80" t="s">
        <v>1611</v>
      </c>
      <c r="D1584" s="81" t="str">
        <f>+"Torre de anclaje, retención intermedia y terminal (15°) Tipo R"&amp;IF(MID(C1584,3,3)="220","C",IF(MID(C1584,3,3)="138","S",""))&amp;IF(MID(C1584,10,1)="D",2,1)&amp;RIGHT(C1584,2)</f>
        <v>Torre de anclaje, retención intermedia y terminal (15°) Tipo RS2+3</v>
      </c>
      <c r="E1584" s="82" t="s">
        <v>44</v>
      </c>
      <c r="F1584" s="83">
        <v>0</v>
      </c>
      <c r="G1584" s="84">
        <f>VLOOKUP(C1584,'[10]Resumen Peso'!$B$1:$D$65536,3,0)*$C$14</f>
        <v>25443.990720390284</v>
      </c>
      <c r="H1584" s="91"/>
      <c r="I1584" s="86"/>
      <c r="J1584" s="87">
        <f>+VLOOKUP(C1584,'[10]Resumen Peso'!$B$1:$D$65536,3,0)</f>
        <v>15797.901321493247</v>
      </c>
      <c r="N1584" s="57"/>
      <c r="O1584" s="57"/>
      <c r="P1584" s="57"/>
      <c r="Q1584" s="57"/>
      <c r="R1584" s="57"/>
    </row>
    <row r="1585" spans="1:18" x14ac:dyDescent="0.2">
      <c r="A1585" s="78"/>
      <c r="B1585" s="79">
        <f t="shared" si="24"/>
        <v>1569</v>
      </c>
      <c r="C1585" s="80" t="s">
        <v>1612</v>
      </c>
      <c r="D1585" s="81" t="str">
        <f>+"Torre de suspensión tipo S"&amp;IF(MID(C1585,3,3)="220","C",IF(MID(C1585,3,3)="138","S",""))&amp;IF(MID(C1585,10,1)="D",2,1)&amp;" (5°)Tipo S"&amp;IF(MID(C1585,3,3)="220","C",IF(MID(C1585,3,3)="138","S",""))&amp;IF(MID(C1585,10,1)="D",2,1)&amp;RIGHT(C1585,2)</f>
        <v>Torre de suspensión tipo SS1 (5°)Tipo SS1-6</v>
      </c>
      <c r="E1585" s="82" t="s">
        <v>44</v>
      </c>
      <c r="F1585" s="83">
        <v>0</v>
      </c>
      <c r="G1585" s="84">
        <f>VLOOKUP(C1585,'[10]Resumen Peso'!$B$1:$D$65536,3,0)*$C$14</f>
        <v>6342.3892658041104</v>
      </c>
      <c r="H1585" s="91"/>
      <c r="I1585" s="86"/>
      <c r="J1585" s="87">
        <f>+VLOOKUP(C1585,'[10]Resumen Peso'!$B$1:$D$65536,3,0)</f>
        <v>3937.921565243144</v>
      </c>
      <c r="N1585" s="57"/>
      <c r="O1585" s="57"/>
      <c r="P1585" s="57"/>
      <c r="Q1585" s="57"/>
      <c r="R1585" s="57"/>
    </row>
    <row r="1586" spans="1:18" x14ac:dyDescent="0.2">
      <c r="A1586" s="78"/>
      <c r="B1586" s="79">
        <f t="shared" si="24"/>
        <v>1570</v>
      </c>
      <c r="C1586" s="80" t="s">
        <v>1613</v>
      </c>
      <c r="D1586" s="81" t="str">
        <f>+"Torre de suspensión tipo S"&amp;IF(MID(C1586,3,3)="220","C",IF(MID(C1586,3,3)="138","S",""))&amp;IF(MID(C1586,10,1)="D",2,1)&amp;" (5°)Tipo S"&amp;IF(MID(C1586,3,3)="220","C",IF(MID(C1586,3,3)="138","S",""))&amp;IF(MID(C1586,10,1)="D",2,1)&amp;RIGHT(C1586,2)</f>
        <v>Torre de suspensión tipo SS1 (5°)Tipo SS1-3</v>
      </c>
      <c r="E1586" s="82" t="s">
        <v>44</v>
      </c>
      <c r="F1586" s="83">
        <v>0</v>
      </c>
      <c r="G1586" s="84">
        <f>VLOOKUP(C1586,'[10]Resumen Peso'!$B$1:$D$65536,3,0)*$C$14</f>
        <v>7256.6075383524503</v>
      </c>
      <c r="H1586" s="91"/>
      <c r="I1586" s="86"/>
      <c r="J1586" s="87">
        <f>+VLOOKUP(C1586,'[10]Resumen Peso'!$B$1:$D$65536,3,0)</f>
        <v>4505.5498989718853</v>
      </c>
      <c r="N1586" s="57"/>
      <c r="O1586" s="57"/>
      <c r="P1586" s="57"/>
      <c r="Q1586" s="57"/>
      <c r="R1586" s="57"/>
    </row>
    <row r="1587" spans="1:18" x14ac:dyDescent="0.2">
      <c r="A1587" s="78"/>
      <c r="B1587" s="79">
        <f t="shared" si="24"/>
        <v>1571</v>
      </c>
      <c r="C1587" s="80" t="s">
        <v>1614</v>
      </c>
      <c r="D1587" s="81" t="str">
        <f>+"Torre de suspensión tipo S"&amp;IF(MID(C1587,3,3)="220","C",IF(MID(C1587,3,3)="138","S",""))&amp;IF(MID(C1587,10,1)="D",2,1)&amp;" (5°)Tipo S"&amp;IF(MID(C1587,3,3)="220","C",IF(MID(C1587,3,3)="138","S",""))&amp;IF(MID(C1587,10,1)="D",2,1)&amp;RIGHT(C1587,2)</f>
        <v>Torre de suspensión tipo SS1 (5°)Tipo SS1±0</v>
      </c>
      <c r="E1587" s="82" t="s">
        <v>44</v>
      </c>
      <c r="F1587" s="83">
        <v>0</v>
      </c>
      <c r="G1587" s="84">
        <f>VLOOKUP(C1587,'[10]Resumen Peso'!$B$1:$D$65536,3,0)*$C$14</f>
        <v>8162.6631477530373</v>
      </c>
      <c r="H1587" s="91"/>
      <c r="I1587" s="86"/>
      <c r="J1587" s="87">
        <f>+VLOOKUP(C1587,'[10]Resumen Peso'!$B$1:$D$65536,3,0)</f>
        <v>5068.1101225780485</v>
      </c>
      <c r="N1587" s="57"/>
      <c r="O1587" s="57"/>
      <c r="P1587" s="57"/>
      <c r="Q1587" s="57"/>
      <c r="R1587" s="57"/>
    </row>
    <row r="1588" spans="1:18" x14ac:dyDescent="0.2">
      <c r="A1588" s="78"/>
      <c r="B1588" s="79">
        <f t="shared" si="24"/>
        <v>1572</v>
      </c>
      <c r="C1588" s="80" t="s">
        <v>1615</v>
      </c>
      <c r="D1588" s="81" t="str">
        <f>+"Torre de suspensión tipo S"&amp;IF(MID(C1588,3,3)="220","C",IF(MID(C1588,3,3)="138","S",""))&amp;IF(MID(C1588,10,1)="D",2,1)&amp;" (5°)Tipo S"&amp;IF(MID(C1588,3,3)="220","C",IF(MID(C1588,3,3)="138","S",""))&amp;IF(MID(C1588,10,1)="D",2,1)&amp;RIGHT(C1588,2)</f>
        <v>Torre de suspensión tipo SS1 (5°)Tipo SS1+3</v>
      </c>
      <c r="E1588" s="82" t="s">
        <v>44</v>
      </c>
      <c r="F1588" s="83">
        <v>0</v>
      </c>
      <c r="G1588" s="84">
        <f>VLOOKUP(C1588,'[10]Resumen Peso'!$B$1:$D$65536,3,0)*$C$14</f>
        <v>9060.5560940058713</v>
      </c>
      <c r="H1588" s="91"/>
      <c r="I1588" s="86"/>
      <c r="J1588" s="87">
        <f>+VLOOKUP(C1588,'[10]Resumen Peso'!$B$1:$D$65536,3,0)</f>
        <v>5625.6022360616344</v>
      </c>
      <c r="N1588" s="57"/>
      <c r="O1588" s="57"/>
      <c r="P1588" s="57"/>
      <c r="Q1588" s="57"/>
      <c r="R1588" s="57"/>
    </row>
    <row r="1589" spans="1:18" x14ac:dyDescent="0.2">
      <c r="A1589" s="78"/>
      <c r="B1589" s="79">
        <f t="shared" si="24"/>
        <v>1573</v>
      </c>
      <c r="C1589" s="80" t="s">
        <v>1616</v>
      </c>
      <c r="D1589" s="81" t="str">
        <f>+"Torre de suspensión tipo S"&amp;IF(MID(C1589,3,3)="220","C",IF(MID(C1589,3,3)="138","S",""))&amp;IF(MID(C1589,10,1)="D",2,1)&amp;" (5°)Tipo S"&amp;IF(MID(C1589,3,3)="220","C",IF(MID(C1589,3,3)="138","S",""))&amp;IF(MID(C1589,10,1)="D",2,1)&amp;RIGHT(C1589,2)</f>
        <v>Torre de suspensión tipo SS1 (5°)Tipo SS1+6</v>
      </c>
      <c r="E1589" s="82" t="s">
        <v>44</v>
      </c>
      <c r="F1589" s="83">
        <v>0</v>
      </c>
      <c r="G1589" s="84">
        <f>VLOOKUP(C1589,'[10]Resumen Peso'!$B$1:$D$65536,3,0)*$C$14</f>
        <v>9958.4490402587053</v>
      </c>
      <c r="H1589" s="91"/>
      <c r="I1589" s="86"/>
      <c r="J1589" s="87">
        <f>+VLOOKUP(C1589,'[10]Resumen Peso'!$B$1:$D$65536,3,0)</f>
        <v>6183.0943495452193</v>
      </c>
      <c r="N1589" s="57"/>
      <c r="O1589" s="57"/>
      <c r="P1589" s="57"/>
      <c r="Q1589" s="57"/>
      <c r="R1589" s="57"/>
    </row>
    <row r="1590" spans="1:18" x14ac:dyDescent="0.2">
      <c r="A1590" s="78"/>
      <c r="B1590" s="79">
        <f t="shared" si="24"/>
        <v>1574</v>
      </c>
      <c r="C1590" s="80" t="s">
        <v>1617</v>
      </c>
      <c r="D1590" s="81" t="str">
        <f>+"Torre de ángulo menor tipo A"&amp;IF(MID(C1590,3,3)="220","C",IF(MID(C1590,3,3)="138","S",""))&amp;IF(MID(C1590,10,1)="D",2,1)&amp;" (30°)Tipo A"&amp;IF(MID(C1590,3,3)="220","C",IF(MID(C1590,3,3)="138","S",""))&amp;IF(MID(C1590,10,1)="D",2,1)&amp;RIGHT(C1590,2)</f>
        <v>Torre de ángulo menor tipo AS1 (30°)Tipo AS1-3</v>
      </c>
      <c r="E1590" s="82" t="s">
        <v>44</v>
      </c>
      <c r="F1590" s="83">
        <v>0</v>
      </c>
      <c r="G1590" s="84">
        <f>VLOOKUP(C1590,'[10]Resumen Peso'!$B$1:$D$65536,3,0)*$C$14</f>
        <v>11164.221315118488</v>
      </c>
      <c r="H1590" s="91"/>
      <c r="I1590" s="86"/>
      <c r="J1590" s="87">
        <f>+VLOOKUP(C1590,'[10]Resumen Peso'!$B$1:$D$65536,3,0)</f>
        <v>6931.7454406322031</v>
      </c>
      <c r="N1590" s="57"/>
      <c r="O1590" s="57"/>
      <c r="P1590" s="57"/>
      <c r="Q1590" s="57"/>
      <c r="R1590" s="57"/>
    </row>
    <row r="1591" spans="1:18" x14ac:dyDescent="0.2">
      <c r="A1591" s="78"/>
      <c r="B1591" s="79">
        <f t="shared" si="24"/>
        <v>1575</v>
      </c>
      <c r="C1591" s="80" t="s">
        <v>1618</v>
      </c>
      <c r="D1591" s="81" t="str">
        <f>+"Torre de ángulo menor tipo A"&amp;IF(MID(C1591,3,3)="220","C",IF(MID(C1591,3,3)="138","S",""))&amp;IF(MID(C1591,10,1)="D",2,1)&amp;" (30°)Tipo A"&amp;IF(MID(C1591,3,3)="220","C",IF(MID(C1591,3,3)="138","S",""))&amp;IF(MID(C1591,10,1)="D",2,1)&amp;RIGHT(C1591,2)</f>
        <v>Torre de ángulo menor tipo AS1 (30°)Tipo AS1±0</v>
      </c>
      <c r="E1591" s="82" t="s">
        <v>44</v>
      </c>
      <c r="F1591" s="83">
        <v>0</v>
      </c>
      <c r="G1591" s="84">
        <f>VLOOKUP(C1591,'[10]Resumen Peso'!$B$1:$D$65536,3,0)*$C$14</f>
        <v>12390.92265828911</v>
      </c>
      <c r="H1591" s="91"/>
      <c r="I1591" s="86"/>
      <c r="J1591" s="87">
        <f>+VLOOKUP(C1591,'[10]Resumen Peso'!$B$1:$D$65536,3,0)</f>
        <v>7693.3911660734775</v>
      </c>
      <c r="N1591" s="57"/>
      <c r="O1591" s="57"/>
      <c r="P1591" s="57"/>
      <c r="Q1591" s="57"/>
      <c r="R1591" s="57"/>
    </row>
    <row r="1592" spans="1:18" x14ac:dyDescent="0.2">
      <c r="A1592" s="78"/>
      <c r="B1592" s="79">
        <f t="shared" si="24"/>
        <v>1576</v>
      </c>
      <c r="C1592" s="80" t="s">
        <v>1619</v>
      </c>
      <c r="D1592" s="81" t="str">
        <f>+"Torre de ángulo menor tipo A"&amp;IF(MID(C1592,3,3)="220","C",IF(MID(C1592,3,3)="138","S",""))&amp;IF(MID(C1592,10,1)="D",2,1)&amp;" (30°)Tipo A"&amp;IF(MID(C1592,3,3)="220","C",IF(MID(C1592,3,3)="138","S",""))&amp;IF(MID(C1592,10,1)="D",2,1)&amp;RIGHT(C1592,2)</f>
        <v>Torre de ángulo menor tipo AS1 (30°)Tipo AS1+3</v>
      </c>
      <c r="E1592" s="82" t="s">
        <v>44</v>
      </c>
      <c r="F1592" s="83">
        <v>0</v>
      </c>
      <c r="G1592" s="84">
        <f>VLOOKUP(C1592,'[10]Resumen Peso'!$B$1:$D$65536,3,0)*$C$14</f>
        <v>13617.624001459732</v>
      </c>
      <c r="H1592" s="91"/>
      <c r="I1592" s="86"/>
      <c r="J1592" s="87">
        <f>+VLOOKUP(C1592,'[10]Resumen Peso'!$B$1:$D$65536,3,0)</f>
        <v>8455.0368915147519</v>
      </c>
      <c r="N1592" s="57"/>
      <c r="O1592" s="57"/>
      <c r="P1592" s="57"/>
      <c r="Q1592" s="57"/>
      <c r="R1592" s="57"/>
    </row>
    <row r="1593" spans="1:18" x14ac:dyDescent="0.2">
      <c r="A1593" s="78"/>
      <c r="B1593" s="79">
        <f t="shared" si="24"/>
        <v>1577</v>
      </c>
      <c r="C1593" s="80" t="s">
        <v>1620</v>
      </c>
      <c r="D1593" s="81" t="str">
        <f>+"Torre de ángulo mayor tipo B"&amp;IF(MID(C1593,3,3)="220","C",IF(MID(C1593,3,3)="138","S",""))&amp;IF(MID(C1593,10,1)="D",2,1)&amp;" (65°)Tipo B"&amp;IF(MID(C1593,3,3)="220","C",IF(MID(C1593,3,3)="138","S",""))&amp;IF(MID(C1593,10,1)="D",2,1)&amp;RIGHT(C1593,2)</f>
        <v>Torre de ángulo mayor tipo BS1 (65°)Tipo BS1-3</v>
      </c>
      <c r="E1593" s="82" t="s">
        <v>44</v>
      </c>
      <c r="F1593" s="83">
        <v>0</v>
      </c>
      <c r="G1593" s="84">
        <f>VLOOKUP(C1593,'[10]Resumen Peso'!$B$1:$D$65536,3,0)*$C$14</f>
        <v>15066.023732832464</v>
      </c>
      <c r="H1593" s="91"/>
      <c r="I1593" s="86"/>
      <c r="J1593" s="87">
        <f>+VLOOKUP(C1593,'[10]Resumen Peso'!$B$1:$D$65536,3,0)</f>
        <v>9354.3327716994136</v>
      </c>
      <c r="N1593" s="57"/>
      <c r="O1593" s="57"/>
      <c r="P1593" s="57"/>
      <c r="Q1593" s="57"/>
      <c r="R1593" s="57"/>
    </row>
    <row r="1594" spans="1:18" x14ac:dyDescent="0.2">
      <c r="A1594" s="78"/>
      <c r="B1594" s="79">
        <f t="shared" si="24"/>
        <v>1578</v>
      </c>
      <c r="C1594" s="80" t="s">
        <v>1621</v>
      </c>
      <c r="D1594" s="81" t="str">
        <f>+"Torre de ángulo mayor tipo B"&amp;IF(MID(C1594,3,3)="220","C",IF(MID(C1594,3,3)="138","S",""))&amp;IF(MID(C1594,10,1)="D",2,1)&amp;" (65°)Tipo B"&amp;IF(MID(C1594,3,3)="220","C",IF(MID(C1594,3,3)="138","S",""))&amp;IF(MID(C1594,10,1)="D",2,1)&amp;RIGHT(C1594,2)</f>
        <v>Torre de ángulo mayor tipo BS1 (65°)Tipo BS1±0</v>
      </c>
      <c r="E1594" s="82" t="s">
        <v>44</v>
      </c>
      <c r="F1594" s="83">
        <v>0</v>
      </c>
      <c r="G1594" s="84">
        <f>VLOOKUP(C1594,'[10]Resumen Peso'!$B$1:$D$65536,3,0)*$C$14</f>
        <v>16777.309279323457</v>
      </c>
      <c r="H1594" s="91"/>
      <c r="I1594" s="86"/>
      <c r="J1594" s="87">
        <f>+VLOOKUP(C1594,'[10]Resumen Peso'!$B$1:$D$65536,3,0)</f>
        <v>10416.851638863489</v>
      </c>
      <c r="N1594" s="57"/>
      <c r="O1594" s="57"/>
      <c r="P1594" s="57"/>
      <c r="Q1594" s="57"/>
      <c r="R1594" s="57"/>
    </row>
    <row r="1595" spans="1:18" x14ac:dyDescent="0.2">
      <c r="A1595" s="78"/>
      <c r="B1595" s="79">
        <f t="shared" si="24"/>
        <v>1579</v>
      </c>
      <c r="C1595" s="80" t="s">
        <v>1622</v>
      </c>
      <c r="D1595" s="81" t="str">
        <f>+"Torre de ángulo mayor tipo B"&amp;IF(MID(C1595,3,3)="220","C",IF(MID(C1595,3,3)="138","S",""))&amp;IF(MID(C1595,10,1)="D",2,1)&amp;" (65°)Tipo B"&amp;IF(MID(C1595,3,3)="220","C",IF(MID(C1595,3,3)="138","S",""))&amp;IF(MID(C1595,10,1)="D",2,1)&amp;RIGHT(C1595,2)</f>
        <v>Torre de ángulo mayor tipo BS1 (65°)Tipo BS1+3</v>
      </c>
      <c r="E1595" s="82" t="s">
        <v>44</v>
      </c>
      <c r="F1595" s="83">
        <v>0</v>
      </c>
      <c r="G1595" s="84">
        <f>VLOOKUP(C1595,'[10]Resumen Peso'!$B$1:$D$65536,3,0)*$C$14</f>
        <v>18790.586392842273</v>
      </c>
      <c r="H1595" s="91"/>
      <c r="I1595" s="86"/>
      <c r="J1595" s="87">
        <f>+VLOOKUP(C1595,'[10]Resumen Peso'!$B$1:$D$65536,3,0)</f>
        <v>11666.873835527109</v>
      </c>
      <c r="N1595" s="57"/>
      <c r="O1595" s="57"/>
      <c r="P1595" s="57"/>
      <c r="Q1595" s="57"/>
      <c r="R1595" s="57"/>
    </row>
    <row r="1596" spans="1:18" x14ac:dyDescent="0.2">
      <c r="A1596" s="78"/>
      <c r="B1596" s="79">
        <f t="shared" si="24"/>
        <v>1580</v>
      </c>
      <c r="C1596" s="80" t="s">
        <v>1623</v>
      </c>
      <c r="D1596" s="81" t="str">
        <f>+"Torre de anclaje, retención intermedia y terminal (15°) Tipo R"&amp;IF(MID(C1596,3,3)="220","C",IF(MID(C1596,3,3)="138","S",""))&amp;IF(MID(C1596,10,1)="D",2,1)&amp;RIGHT(C1596,2)</f>
        <v>Torre de anclaje, retención intermedia y terminal (15°) Tipo RS1-3</v>
      </c>
      <c r="E1596" s="82" t="s">
        <v>44</v>
      </c>
      <c r="F1596" s="83">
        <v>0</v>
      </c>
      <c r="G1596" s="84">
        <f>VLOOKUP(C1596,'[10]Resumen Peso'!$B$1:$D$65536,3,0)*$C$14</f>
        <v>19398.478639959994</v>
      </c>
      <c r="H1596" s="91"/>
      <c r="I1596" s="86"/>
      <c r="J1596" s="87">
        <f>+VLOOKUP(C1596,'[10]Resumen Peso'!$B$1:$D$65536,3,0)</f>
        <v>12044.307620958047</v>
      </c>
      <c r="N1596" s="57"/>
      <c r="O1596" s="57"/>
      <c r="P1596" s="57"/>
      <c r="Q1596" s="57"/>
      <c r="R1596" s="57"/>
    </row>
    <row r="1597" spans="1:18" x14ac:dyDescent="0.2">
      <c r="A1597" s="78"/>
      <c r="B1597" s="79">
        <f t="shared" si="24"/>
        <v>1581</v>
      </c>
      <c r="C1597" s="80" t="s">
        <v>1624</v>
      </c>
      <c r="D1597" s="81" t="str">
        <f>+"Torre de anclaje, retención intermedia y terminal (15°) Tipo R"&amp;IF(MID(C1597,3,3)="220","C",IF(MID(C1597,3,3)="138","S",""))&amp;IF(MID(C1597,10,1)="D",2,1)&amp;RIGHT(C1597,2)</f>
        <v>Torre de anclaje, retención intermedia y terminal (15°) Tipo RS1±0</v>
      </c>
      <c r="E1597" s="82" t="s">
        <v>44</v>
      </c>
      <c r="F1597" s="83">
        <v>0</v>
      </c>
      <c r="G1597" s="84">
        <f>VLOOKUP(C1597,'[10]Resumen Peso'!$B$1:$D$65536,3,0)*$C$14</f>
        <v>21625.951661047933</v>
      </c>
      <c r="H1597" s="91"/>
      <c r="I1597" s="86"/>
      <c r="J1597" s="87">
        <f>+VLOOKUP(C1597,'[10]Resumen Peso'!$B$1:$D$65536,3,0)</f>
        <v>13427.321762495036</v>
      </c>
      <c r="N1597" s="57"/>
      <c r="O1597" s="57"/>
      <c r="P1597" s="57"/>
      <c r="Q1597" s="57"/>
      <c r="R1597" s="57"/>
    </row>
    <row r="1598" spans="1:18" x14ac:dyDescent="0.2">
      <c r="A1598" s="78"/>
      <c r="B1598" s="79">
        <f t="shared" si="24"/>
        <v>1582</v>
      </c>
      <c r="C1598" s="80" t="s">
        <v>1625</v>
      </c>
      <c r="D1598" s="81" t="str">
        <f>+"Torre de anclaje, retención intermedia y terminal (15°) Tipo R"&amp;IF(MID(C1598,3,3)="220","C",IF(MID(C1598,3,3)="138","S",""))&amp;IF(MID(C1598,10,1)="D",2,1)&amp;RIGHT(C1598,2)</f>
        <v>Torre de anclaje, retención intermedia y terminal (15°) Tipo RS1+3</v>
      </c>
      <c r="E1598" s="82" t="s">
        <v>44</v>
      </c>
      <c r="F1598" s="83">
        <v>0</v>
      </c>
      <c r="G1598" s="84">
        <f>VLOOKUP(C1598,'[10]Resumen Peso'!$B$1:$D$65536,3,0)*$C$14</f>
        <v>23853.424682135868</v>
      </c>
      <c r="H1598" s="91"/>
      <c r="I1598" s="86"/>
      <c r="J1598" s="87">
        <f>+VLOOKUP(C1598,'[10]Resumen Peso'!$B$1:$D$65536,3,0)</f>
        <v>14810.335904032025</v>
      </c>
      <c r="N1598" s="57"/>
      <c r="O1598" s="57"/>
      <c r="P1598" s="57"/>
      <c r="Q1598" s="57"/>
      <c r="R1598" s="57"/>
    </row>
    <row r="1599" spans="1:18" x14ac:dyDescent="0.2">
      <c r="A1599" s="78"/>
      <c r="B1599" s="79">
        <f t="shared" si="24"/>
        <v>1583</v>
      </c>
      <c r="C1599" s="80" t="s">
        <v>1626</v>
      </c>
      <c r="D1599" s="81" t="str">
        <f>+"Torre de suspensión tipo S"&amp;IF(MID(C1599,3,3)="220","C",IF(MID(C1599,3,3)="138","S",""))&amp;IF(MID(C1599,10,1)="D",2,1)&amp;" (5°)Tipo S"&amp;IF(MID(C1599,3,3)="220","C",IF(MID(C1599,3,3)="138","S",""))&amp;IF(MID(C1599,10,1)="D",2,1)&amp;RIGHT(C1599,2)</f>
        <v>Torre de suspensión tipo SS1 (5°)Tipo SS1-6</v>
      </c>
      <c r="E1599" s="82" t="s">
        <v>44</v>
      </c>
      <c r="F1599" s="83">
        <v>0</v>
      </c>
      <c r="G1599" s="84">
        <f>VLOOKUP(C1599,'[10]Resumen Peso'!$B$1:$D$65536,3,0)*$C$14</f>
        <v>5887.4506278858607</v>
      </c>
      <c r="H1599" s="91"/>
      <c r="I1599" s="86"/>
      <c r="J1599" s="87">
        <f>+VLOOKUP(C1599,'[10]Resumen Peso'!$B$1:$D$65536,3,0)</f>
        <v>3655.4550375609324</v>
      </c>
      <c r="N1599" s="57"/>
      <c r="O1599" s="57"/>
      <c r="P1599" s="57"/>
      <c r="Q1599" s="57"/>
      <c r="R1599" s="57"/>
    </row>
    <row r="1600" spans="1:18" x14ac:dyDescent="0.2">
      <c r="A1600" s="78"/>
      <c r="B1600" s="79">
        <f t="shared" si="24"/>
        <v>1584</v>
      </c>
      <c r="C1600" s="80" t="s">
        <v>1627</v>
      </c>
      <c r="D1600" s="81" t="str">
        <f>+"Torre de suspensión tipo S"&amp;IF(MID(C1600,3,3)="220","C",IF(MID(C1600,3,3)="138","S",""))&amp;IF(MID(C1600,10,1)="D",2,1)&amp;" (5°)Tipo S"&amp;IF(MID(C1600,3,3)="220","C",IF(MID(C1600,3,3)="138","S",""))&amp;IF(MID(C1600,10,1)="D",2,1)&amp;RIGHT(C1600,2)</f>
        <v>Torre de suspensión tipo SS1 (5°)Tipo SS1-3</v>
      </c>
      <c r="E1600" s="82" t="s">
        <v>44</v>
      </c>
      <c r="F1600" s="83">
        <v>0</v>
      </c>
      <c r="G1600" s="84">
        <f>VLOOKUP(C1600,'[10]Resumen Peso'!$B$1:$D$65536,3,0)*$C$14</f>
        <v>6736.0921598333725</v>
      </c>
      <c r="H1600" s="91"/>
      <c r="I1600" s="86"/>
      <c r="J1600" s="87">
        <f>+VLOOKUP(C1600,'[10]Resumen Peso'!$B$1:$D$65536,3,0)</f>
        <v>4182.3674754075537</v>
      </c>
      <c r="N1600" s="57"/>
      <c r="O1600" s="57"/>
      <c r="P1600" s="57"/>
      <c r="Q1600" s="57"/>
      <c r="R1600" s="57"/>
    </row>
    <row r="1601" spans="1:18" x14ac:dyDescent="0.2">
      <c r="A1601" s="78"/>
      <c r="B1601" s="79">
        <f t="shared" si="24"/>
        <v>1585</v>
      </c>
      <c r="C1601" s="80" t="s">
        <v>1628</v>
      </c>
      <c r="D1601" s="81" t="str">
        <f>+"Torre de suspensión tipo S"&amp;IF(MID(C1601,3,3)="220","C",IF(MID(C1601,3,3)="138","S",""))&amp;IF(MID(C1601,10,1)="D",2,1)&amp;" (5°)Tipo S"&amp;IF(MID(C1601,3,3)="220","C",IF(MID(C1601,3,3)="138","S",""))&amp;IF(MID(C1601,10,1)="D",2,1)&amp;RIGHT(C1601,2)</f>
        <v>Torre de suspensión tipo SS1 (5°)Tipo SS1±0</v>
      </c>
      <c r="E1601" s="82" t="s">
        <v>44</v>
      </c>
      <c r="F1601" s="83">
        <v>0</v>
      </c>
      <c r="G1601" s="84">
        <f>VLOOKUP(C1601,'[10]Resumen Peso'!$B$1:$D$65536,3,0)*$C$14</f>
        <v>7577.1565352456373</v>
      </c>
      <c r="H1601" s="91"/>
      <c r="I1601" s="86"/>
      <c r="J1601" s="87">
        <f>+VLOOKUP(C1601,'[10]Resumen Peso'!$B$1:$D$65536,3,0)</f>
        <v>4704.5753379162579</v>
      </c>
      <c r="N1601" s="57"/>
      <c r="O1601" s="57"/>
      <c r="P1601" s="57"/>
      <c r="Q1601" s="57"/>
      <c r="R1601" s="57"/>
    </row>
    <row r="1602" spans="1:18" x14ac:dyDescent="0.2">
      <c r="A1602" s="78"/>
      <c r="B1602" s="79">
        <f t="shared" si="24"/>
        <v>1586</v>
      </c>
      <c r="C1602" s="80" t="s">
        <v>1629</v>
      </c>
      <c r="D1602" s="81" t="str">
        <f>+"Torre de suspensión tipo S"&amp;IF(MID(C1602,3,3)="220","C",IF(MID(C1602,3,3)="138","S",""))&amp;IF(MID(C1602,10,1)="D",2,1)&amp;" (5°)Tipo S"&amp;IF(MID(C1602,3,3)="220","C",IF(MID(C1602,3,3)="138","S",""))&amp;IF(MID(C1602,10,1)="D",2,1)&amp;RIGHT(C1602,2)</f>
        <v>Torre de suspensión tipo SS1 (5°)Tipo SS1+3</v>
      </c>
      <c r="E1602" s="82" t="s">
        <v>44</v>
      </c>
      <c r="F1602" s="83">
        <v>0</v>
      </c>
      <c r="G1602" s="84">
        <f>VLOOKUP(C1602,'[10]Resumen Peso'!$B$1:$D$65536,3,0)*$C$14</f>
        <v>8410.6437541226587</v>
      </c>
      <c r="H1602" s="91"/>
      <c r="I1602" s="86"/>
      <c r="J1602" s="87">
        <f>+VLOOKUP(C1602,'[10]Resumen Peso'!$B$1:$D$65536,3,0)</f>
        <v>5222.0786250870469</v>
      </c>
      <c r="N1602" s="57"/>
      <c r="O1602" s="57"/>
      <c r="P1602" s="57"/>
      <c r="Q1602" s="57"/>
      <c r="R1602" s="57"/>
    </row>
    <row r="1603" spans="1:18" x14ac:dyDescent="0.2">
      <c r="A1603" s="78"/>
      <c r="B1603" s="79">
        <f t="shared" si="24"/>
        <v>1587</v>
      </c>
      <c r="C1603" s="80" t="s">
        <v>1630</v>
      </c>
      <c r="D1603" s="81" t="str">
        <f>+"Torre de suspensión tipo S"&amp;IF(MID(C1603,3,3)="220","C",IF(MID(C1603,3,3)="138","S",""))&amp;IF(MID(C1603,10,1)="D",2,1)&amp;" (5°)Tipo S"&amp;IF(MID(C1603,3,3)="220","C",IF(MID(C1603,3,3)="138","S",""))&amp;IF(MID(C1603,10,1)="D",2,1)&amp;RIGHT(C1603,2)</f>
        <v>Torre de suspensión tipo SS1 (5°)Tipo SS1+6</v>
      </c>
      <c r="E1603" s="82" t="s">
        <v>44</v>
      </c>
      <c r="F1603" s="83">
        <v>0</v>
      </c>
      <c r="G1603" s="84">
        <f>VLOOKUP(C1603,'[10]Resumen Peso'!$B$1:$D$65536,3,0)*$C$14</f>
        <v>9244.1309729996774</v>
      </c>
      <c r="H1603" s="91"/>
      <c r="I1603" s="86"/>
      <c r="J1603" s="87">
        <f>+VLOOKUP(C1603,'[10]Resumen Peso'!$B$1:$D$65536,3,0)</f>
        <v>5739.5819122578341</v>
      </c>
      <c r="N1603" s="57"/>
      <c r="O1603" s="57"/>
      <c r="P1603" s="57"/>
      <c r="Q1603" s="57"/>
      <c r="R1603" s="57"/>
    </row>
    <row r="1604" spans="1:18" x14ac:dyDescent="0.2">
      <c r="A1604" s="78"/>
      <c r="B1604" s="79">
        <f t="shared" si="24"/>
        <v>1588</v>
      </c>
      <c r="C1604" s="80" t="s">
        <v>1631</v>
      </c>
      <c r="D1604" s="81" t="str">
        <f>+"Torre de ángulo menor tipo A"&amp;IF(MID(C1604,3,3)="220","C",IF(MID(C1604,3,3)="138","S",""))&amp;IF(MID(C1604,10,1)="D",2,1)&amp;" (30°)Tipo A"&amp;IF(MID(C1604,3,3)="220","C",IF(MID(C1604,3,3)="138","S",""))&amp;IF(MID(C1604,10,1)="D",2,1)&amp;RIGHT(C1604,2)</f>
        <v>Torre de ángulo menor tipo AS1 (30°)Tipo AS1-3</v>
      </c>
      <c r="E1604" s="82" t="s">
        <v>44</v>
      </c>
      <c r="F1604" s="83">
        <v>0</v>
      </c>
      <c r="G1604" s="84">
        <f>VLOOKUP(C1604,'[10]Resumen Peso'!$B$1:$D$65536,3,0)*$C$14</f>
        <v>10363.413382073093</v>
      </c>
      <c r="H1604" s="91"/>
      <c r="I1604" s="86"/>
      <c r="J1604" s="87">
        <f>+VLOOKUP(C1604,'[10]Resumen Peso'!$B$1:$D$65536,3,0)</f>
        <v>6434.5323720241486</v>
      </c>
      <c r="N1604" s="57"/>
      <c r="O1604" s="57"/>
      <c r="P1604" s="57"/>
      <c r="Q1604" s="57"/>
      <c r="R1604" s="57"/>
    </row>
    <row r="1605" spans="1:18" x14ac:dyDescent="0.2">
      <c r="A1605" s="78"/>
      <c r="B1605" s="79">
        <f t="shared" si="24"/>
        <v>1589</v>
      </c>
      <c r="C1605" s="80" t="s">
        <v>1632</v>
      </c>
      <c r="D1605" s="81" t="str">
        <f>+"Torre de ángulo menor tipo A"&amp;IF(MID(C1605,3,3)="220","C",IF(MID(C1605,3,3)="138","S",""))&amp;IF(MID(C1605,10,1)="D",2,1)&amp;" (30°)Tipo A"&amp;IF(MID(C1605,3,3)="220","C",IF(MID(C1605,3,3)="138","S",""))&amp;IF(MID(C1605,10,1)="D",2,1)&amp;RIGHT(C1605,2)</f>
        <v>Torre de ángulo menor tipo AS1 (30°)Tipo AS1±0</v>
      </c>
      <c r="E1605" s="82" t="s">
        <v>44</v>
      </c>
      <c r="F1605" s="83">
        <v>0</v>
      </c>
      <c r="G1605" s="84">
        <f>VLOOKUP(C1605,'[10]Resumen Peso'!$B$1:$D$65536,3,0)*$C$14</f>
        <v>11502.123620502878</v>
      </c>
      <c r="H1605" s="91"/>
      <c r="I1605" s="86"/>
      <c r="J1605" s="87">
        <f>+VLOOKUP(C1605,'[10]Resumen Peso'!$B$1:$D$65536,3,0)</f>
        <v>7141.5453629568792</v>
      </c>
      <c r="N1605" s="57"/>
      <c r="O1605" s="57"/>
      <c r="P1605" s="57"/>
      <c r="Q1605" s="57"/>
      <c r="R1605" s="57"/>
    </row>
    <row r="1606" spans="1:18" x14ac:dyDescent="0.2">
      <c r="A1606" s="78"/>
      <c r="B1606" s="79">
        <f t="shared" si="24"/>
        <v>1590</v>
      </c>
      <c r="C1606" s="80" t="s">
        <v>1633</v>
      </c>
      <c r="D1606" s="81" t="str">
        <f>+"Torre de ángulo menor tipo A"&amp;IF(MID(C1606,3,3)="220","C",IF(MID(C1606,3,3)="138","S",""))&amp;IF(MID(C1606,10,1)="D",2,1)&amp;" (30°)Tipo A"&amp;IF(MID(C1606,3,3)="220","C",IF(MID(C1606,3,3)="138","S",""))&amp;IF(MID(C1606,10,1)="D",2,1)&amp;RIGHT(C1606,2)</f>
        <v>Torre de ángulo menor tipo AS1 (30°)Tipo AS1+3</v>
      </c>
      <c r="E1606" s="82" t="s">
        <v>44</v>
      </c>
      <c r="F1606" s="83">
        <v>0</v>
      </c>
      <c r="G1606" s="84">
        <f>VLOOKUP(C1606,'[10]Resumen Peso'!$B$1:$D$65536,3,0)*$C$14</f>
        <v>12640.833858932661</v>
      </c>
      <c r="H1606" s="91"/>
      <c r="I1606" s="86"/>
      <c r="J1606" s="87">
        <f>+VLOOKUP(C1606,'[10]Resumen Peso'!$B$1:$D$65536,3,0)</f>
        <v>7848.5583538896099</v>
      </c>
      <c r="N1606" s="57"/>
      <c r="O1606" s="57"/>
      <c r="P1606" s="57"/>
      <c r="Q1606" s="57"/>
      <c r="R1606" s="57"/>
    </row>
    <row r="1607" spans="1:18" x14ac:dyDescent="0.2">
      <c r="A1607" s="78"/>
      <c r="B1607" s="79">
        <f t="shared" si="24"/>
        <v>1591</v>
      </c>
      <c r="C1607" s="80" t="s">
        <v>1634</v>
      </c>
      <c r="D1607" s="81" t="str">
        <f>+"Torre de ángulo mayor tipo B"&amp;IF(MID(C1607,3,3)="220","C",IF(MID(C1607,3,3)="138","S",""))&amp;IF(MID(C1607,10,1)="D",2,1)&amp;" (65°)Tipo B"&amp;IF(MID(C1607,3,3)="220","C",IF(MID(C1607,3,3)="138","S",""))&amp;IF(MID(C1607,10,1)="D",2,1)&amp;RIGHT(C1607,2)</f>
        <v>Torre de ángulo mayor tipo BS1 (65°)Tipo BS1-3</v>
      </c>
      <c r="E1607" s="82" t="s">
        <v>44</v>
      </c>
      <c r="F1607" s="83">
        <v>0</v>
      </c>
      <c r="G1607" s="84">
        <f>VLOOKUP(C1607,'[10]Resumen Peso'!$B$1:$D$65536,3,0)*$C$14</f>
        <v>13985.340093180486</v>
      </c>
      <c r="H1607" s="91"/>
      <c r="I1607" s="86"/>
      <c r="J1607" s="87">
        <f>+VLOOKUP(C1607,'[10]Resumen Peso'!$B$1:$D$65536,3,0)</f>
        <v>8683.3478744563672</v>
      </c>
      <c r="N1607" s="57"/>
      <c r="O1607" s="57"/>
      <c r="P1607" s="57"/>
      <c r="Q1607" s="57"/>
      <c r="R1607" s="57"/>
    </row>
    <row r="1608" spans="1:18" x14ac:dyDescent="0.2">
      <c r="A1608" s="78"/>
      <c r="B1608" s="79">
        <f t="shared" si="24"/>
        <v>1592</v>
      </c>
      <c r="C1608" s="80" t="s">
        <v>1635</v>
      </c>
      <c r="D1608" s="81" t="str">
        <f>+"Torre de ángulo mayor tipo B"&amp;IF(MID(C1608,3,3)="220","C",IF(MID(C1608,3,3)="138","S",""))&amp;IF(MID(C1608,10,1)="D",2,1)&amp;" (65°)Tipo B"&amp;IF(MID(C1608,3,3)="220","C",IF(MID(C1608,3,3)="138","S",""))&amp;IF(MID(C1608,10,1)="D",2,1)&amp;RIGHT(C1608,2)</f>
        <v>Torre de ángulo mayor tipo BS1 (65°)Tipo BS1±0</v>
      </c>
      <c r="E1608" s="82" t="s">
        <v>44</v>
      </c>
      <c r="F1608" s="83">
        <v>0</v>
      </c>
      <c r="G1608" s="84">
        <f>VLOOKUP(C1608,'[10]Resumen Peso'!$B$1:$D$65536,3,0)*$C$14</f>
        <v>15573.875382160899</v>
      </c>
      <c r="H1608" s="91"/>
      <c r="I1608" s="86"/>
      <c r="J1608" s="87">
        <f>+VLOOKUP(C1608,'[10]Resumen Peso'!$B$1:$D$65536,3,0)</f>
        <v>9669.6524214436158</v>
      </c>
      <c r="N1608" s="57"/>
      <c r="O1608" s="57"/>
      <c r="P1608" s="57"/>
      <c r="Q1608" s="57"/>
      <c r="R1608" s="57"/>
    </row>
    <row r="1609" spans="1:18" x14ac:dyDescent="0.2">
      <c r="A1609" s="78"/>
      <c r="B1609" s="79">
        <f t="shared" si="24"/>
        <v>1593</v>
      </c>
      <c r="C1609" s="80" t="s">
        <v>1636</v>
      </c>
      <c r="D1609" s="81" t="str">
        <f>+"Torre de ángulo mayor tipo B"&amp;IF(MID(C1609,3,3)="220","C",IF(MID(C1609,3,3)="138","S",""))&amp;IF(MID(C1609,10,1)="D",2,1)&amp;" (65°)Tipo B"&amp;IF(MID(C1609,3,3)="220","C",IF(MID(C1609,3,3)="138","S",""))&amp;IF(MID(C1609,10,1)="D",2,1)&amp;RIGHT(C1609,2)</f>
        <v>Torre de ángulo mayor tipo BS1 (65°)Tipo BS1+3</v>
      </c>
      <c r="E1609" s="82" t="s">
        <v>44</v>
      </c>
      <c r="F1609" s="83">
        <v>0</v>
      </c>
      <c r="G1609" s="84">
        <f>VLOOKUP(C1609,'[10]Resumen Peso'!$B$1:$D$65536,3,0)*$C$14</f>
        <v>17442.740428020206</v>
      </c>
      <c r="H1609" s="91"/>
      <c r="I1609" s="86"/>
      <c r="J1609" s="87">
        <f>+VLOOKUP(C1609,'[10]Resumen Peso'!$B$1:$D$65536,3,0)</f>
        <v>10830.01071201685</v>
      </c>
      <c r="N1609" s="57"/>
      <c r="O1609" s="57"/>
      <c r="P1609" s="57"/>
      <c r="Q1609" s="57"/>
      <c r="R1609" s="57"/>
    </row>
    <row r="1610" spans="1:18" x14ac:dyDescent="0.2">
      <c r="A1610" s="78"/>
      <c r="B1610" s="79">
        <f t="shared" si="24"/>
        <v>1594</v>
      </c>
      <c r="C1610" s="80" t="s">
        <v>1637</v>
      </c>
      <c r="D1610" s="81" t="str">
        <f>+"Torre de anclaje, retención intermedia y terminal (15°) Tipo R"&amp;IF(MID(C1610,3,3)="220","C",IF(MID(C1610,3,3)="138","S",""))&amp;IF(MID(C1610,10,1)="D",2,1)&amp;RIGHT(C1610,2)</f>
        <v>Torre de anclaje, retención intermedia y terminal (15°) Tipo RS1-3</v>
      </c>
      <c r="E1610" s="82" t="s">
        <v>44</v>
      </c>
      <c r="F1610" s="83">
        <v>0</v>
      </c>
      <c r="G1610" s="84">
        <f>VLOOKUP(C1610,'[10]Resumen Peso'!$B$1:$D$65536,3,0)*$C$14</f>
        <v>18007.02865474204</v>
      </c>
      <c r="H1610" s="91"/>
      <c r="I1610" s="86"/>
      <c r="J1610" s="87">
        <f>+VLOOKUP(C1610,'[10]Resumen Peso'!$B$1:$D$65536,3,0)</f>
        <v>11180.371228203016</v>
      </c>
      <c r="N1610" s="57"/>
      <c r="O1610" s="57"/>
      <c r="P1610" s="57"/>
      <c r="Q1610" s="57"/>
      <c r="R1610" s="57"/>
    </row>
    <row r="1611" spans="1:18" x14ac:dyDescent="0.2">
      <c r="A1611" s="78"/>
      <c r="B1611" s="79">
        <f t="shared" si="24"/>
        <v>1595</v>
      </c>
      <c r="C1611" s="80" t="s">
        <v>1638</v>
      </c>
      <c r="D1611" s="81" t="str">
        <f>+"Torre de anclaje, retención intermedia y terminal (15°) Tipo R"&amp;IF(MID(C1611,3,3)="220","C",IF(MID(C1611,3,3)="138","S",""))&amp;IF(MID(C1611,10,1)="D",2,1)&amp;RIGHT(C1611,2)</f>
        <v>Torre de anclaje, retención intermedia y terminal (15°) Tipo RS1±0</v>
      </c>
      <c r="E1611" s="82" t="s">
        <v>44</v>
      </c>
      <c r="F1611" s="83">
        <v>0</v>
      </c>
      <c r="G1611" s="84">
        <f>VLOOKUP(C1611,'[10]Resumen Peso'!$B$1:$D$65536,3,0)*$C$14</f>
        <v>20074.725367605395</v>
      </c>
      <c r="H1611" s="91"/>
      <c r="I1611" s="86"/>
      <c r="J1611" s="87">
        <f>+VLOOKUP(C1611,'[10]Resumen Peso'!$B$1:$D$65536,3,0)</f>
        <v>12464.18197124082</v>
      </c>
      <c r="N1611" s="57"/>
      <c r="O1611" s="57"/>
      <c r="P1611" s="57"/>
      <c r="Q1611" s="57"/>
      <c r="R1611" s="57"/>
    </row>
    <row r="1612" spans="1:18" x14ac:dyDescent="0.2">
      <c r="A1612" s="78"/>
      <c r="B1612" s="79">
        <f t="shared" si="24"/>
        <v>1596</v>
      </c>
      <c r="C1612" s="80" t="s">
        <v>1639</v>
      </c>
      <c r="D1612" s="81" t="str">
        <f>+"Torre de anclaje, retención intermedia y terminal (15°) Tipo R"&amp;IF(MID(C1612,3,3)="220","C",IF(MID(C1612,3,3)="138","S",""))&amp;IF(MID(C1612,10,1)="D",2,1)&amp;RIGHT(C1612,2)</f>
        <v>Torre de anclaje, retención intermedia y terminal (15°) Tipo RS1+3</v>
      </c>
      <c r="E1612" s="82" t="s">
        <v>44</v>
      </c>
      <c r="F1612" s="83">
        <v>0</v>
      </c>
      <c r="G1612" s="84">
        <f>VLOOKUP(C1612,'[10]Resumen Peso'!$B$1:$D$65536,3,0)*$C$14</f>
        <v>22142.42208046875</v>
      </c>
      <c r="H1612" s="91"/>
      <c r="I1612" s="86"/>
      <c r="J1612" s="87">
        <f>+VLOOKUP(C1612,'[10]Resumen Peso'!$B$1:$D$65536,3,0)</f>
        <v>13747.992714278624</v>
      </c>
      <c r="N1612" s="57"/>
      <c r="O1612" s="57"/>
      <c r="P1612" s="57"/>
      <c r="Q1612" s="57"/>
      <c r="R1612" s="57"/>
    </row>
    <row r="1613" spans="1:18" x14ac:dyDescent="0.2">
      <c r="A1613" s="78"/>
      <c r="B1613" s="79">
        <f t="shared" si="24"/>
        <v>1597</v>
      </c>
      <c r="C1613" s="80" t="s">
        <v>1640</v>
      </c>
      <c r="D1613" s="81" t="str">
        <f>+"Torre de suspensión tipo S"&amp;IF(MID(C1613,3,3)="220","C",IF(MID(C1613,3,3)="138","S",""))&amp;IF(MID(C1613,10,1)="D",2,1)&amp;" (5°)Tipo S"&amp;IF(MID(C1613,3,3)="220","C",IF(MID(C1613,3,3)="138","S",""))&amp;IF(MID(C1613,10,1)="D",2,1)&amp;RIGHT(C1613,2)</f>
        <v>Torre de suspensión tipo SS1 (5°)Tipo SS1-6</v>
      </c>
      <c r="E1613" s="82" t="s">
        <v>44</v>
      </c>
      <c r="F1613" s="83">
        <v>0</v>
      </c>
      <c r="G1613" s="84">
        <f>VLOOKUP(C1613,'[10]Resumen Peso'!$B$1:$D$65536,3,0)*$C$14</f>
        <v>5612.7870513593216</v>
      </c>
      <c r="H1613" s="91"/>
      <c r="I1613" s="86"/>
      <c r="J1613" s="87">
        <f>+VLOOKUP(C1613,'[10]Resumen Peso'!$B$1:$D$65536,3,0)</f>
        <v>3484.9193646683384</v>
      </c>
      <c r="N1613" s="57"/>
      <c r="O1613" s="57"/>
      <c r="P1613" s="57"/>
      <c r="Q1613" s="57"/>
      <c r="R1613" s="57"/>
    </row>
    <row r="1614" spans="1:18" x14ac:dyDescent="0.2">
      <c r="A1614" s="78"/>
      <c r="B1614" s="79">
        <f t="shared" si="24"/>
        <v>1598</v>
      </c>
      <c r="C1614" s="80" t="s">
        <v>1641</v>
      </c>
      <c r="D1614" s="81" t="str">
        <f>+"Torre de suspensión tipo S"&amp;IF(MID(C1614,3,3)="220","C",IF(MID(C1614,3,3)="138","S",""))&amp;IF(MID(C1614,10,1)="D",2,1)&amp;" (5°)Tipo S"&amp;IF(MID(C1614,3,3)="220","C",IF(MID(C1614,3,3)="138","S",""))&amp;IF(MID(C1614,10,1)="D",2,1)&amp;RIGHT(C1614,2)</f>
        <v>Torre de suspensión tipo SS1 (5°)Tipo SS1-3</v>
      </c>
      <c r="E1614" s="82" t="s">
        <v>44</v>
      </c>
      <c r="F1614" s="83">
        <v>0</v>
      </c>
      <c r="G1614" s="84">
        <f>VLOOKUP(C1614,'[10]Resumen Peso'!$B$1:$D$65536,3,0)*$C$14</f>
        <v>6421.8374371408445</v>
      </c>
      <c r="H1614" s="91"/>
      <c r="I1614" s="86"/>
      <c r="J1614" s="87">
        <f>+VLOOKUP(C1614,'[10]Resumen Peso'!$B$1:$D$65536,3,0)</f>
        <v>3987.2500838998103</v>
      </c>
      <c r="N1614" s="57"/>
      <c r="O1614" s="57"/>
      <c r="P1614" s="57"/>
      <c r="Q1614" s="57"/>
      <c r="R1614" s="57"/>
    </row>
    <row r="1615" spans="1:18" x14ac:dyDescent="0.2">
      <c r="A1615" s="78"/>
      <c r="B1615" s="79">
        <f t="shared" si="24"/>
        <v>1599</v>
      </c>
      <c r="C1615" s="80" t="s">
        <v>1642</v>
      </c>
      <c r="D1615" s="81" t="str">
        <f>+"Torre de suspensión tipo S"&amp;IF(MID(C1615,3,3)="220","C",IF(MID(C1615,3,3)="138","S",""))&amp;IF(MID(C1615,10,1)="D",2,1)&amp;" (5°)Tipo S"&amp;IF(MID(C1615,3,3)="220","C",IF(MID(C1615,3,3)="138","S",""))&amp;IF(MID(C1615,10,1)="D",2,1)&amp;RIGHT(C1615,2)</f>
        <v>Torre de suspensión tipo SS1 (5°)Tipo SS1±0</v>
      </c>
      <c r="E1615" s="82" t="s">
        <v>44</v>
      </c>
      <c r="F1615" s="83">
        <v>0</v>
      </c>
      <c r="G1615" s="84">
        <f>VLOOKUP(C1615,'[10]Resumen Peso'!$B$1:$D$65536,3,0)*$C$14</f>
        <v>7223.664158763605</v>
      </c>
      <c r="H1615" s="91"/>
      <c r="I1615" s="86"/>
      <c r="J1615" s="87">
        <f>+VLOOKUP(C1615,'[10]Resumen Peso'!$B$1:$D$65536,3,0)</f>
        <v>4485.0957074238586</v>
      </c>
      <c r="N1615" s="57"/>
      <c r="O1615" s="57"/>
      <c r="P1615" s="57"/>
      <c r="Q1615" s="57"/>
      <c r="R1615" s="57"/>
    </row>
    <row r="1616" spans="1:18" x14ac:dyDescent="0.2">
      <c r="A1616" s="78"/>
      <c r="B1616" s="79">
        <f t="shared" si="24"/>
        <v>1600</v>
      </c>
      <c r="C1616" s="80" t="s">
        <v>1643</v>
      </c>
      <c r="D1616" s="81" t="str">
        <f>+"Torre de suspensión tipo S"&amp;IF(MID(C1616,3,3)="220","C",IF(MID(C1616,3,3)="138","S",""))&amp;IF(MID(C1616,10,1)="D",2,1)&amp;" (5°)Tipo S"&amp;IF(MID(C1616,3,3)="220","C",IF(MID(C1616,3,3)="138","S",""))&amp;IF(MID(C1616,10,1)="D",2,1)&amp;RIGHT(C1616,2)</f>
        <v>Torre de suspensión tipo SS1 (5°)Tipo SS1+3</v>
      </c>
      <c r="E1616" s="82" t="s">
        <v>44</v>
      </c>
      <c r="F1616" s="83">
        <v>0</v>
      </c>
      <c r="G1616" s="84">
        <f>VLOOKUP(C1616,'[10]Resumen Peso'!$B$1:$D$65536,3,0)*$C$14</f>
        <v>8018.2672162276021</v>
      </c>
      <c r="H1616" s="91"/>
      <c r="I1616" s="86"/>
      <c r="J1616" s="87">
        <f>+VLOOKUP(C1616,'[10]Resumen Peso'!$B$1:$D$65536,3,0)</f>
        <v>4978.4562352404837</v>
      </c>
      <c r="N1616" s="57"/>
      <c r="O1616" s="57"/>
      <c r="P1616" s="57"/>
      <c r="Q1616" s="57"/>
      <c r="R1616" s="57"/>
    </row>
    <row r="1617" spans="1:18" x14ac:dyDescent="0.2">
      <c r="A1617" s="78"/>
      <c r="B1617" s="79">
        <f t="shared" si="24"/>
        <v>1601</v>
      </c>
      <c r="C1617" s="80" t="s">
        <v>1644</v>
      </c>
      <c r="D1617" s="81" t="str">
        <f>+"Torre de suspensión tipo S"&amp;IF(MID(C1617,3,3)="220","C",IF(MID(C1617,3,3)="138","S",""))&amp;IF(MID(C1617,10,1)="D",2,1)&amp;" (5°)Tipo S"&amp;IF(MID(C1617,3,3)="220","C",IF(MID(C1617,3,3)="138","S",""))&amp;IF(MID(C1617,10,1)="D",2,1)&amp;RIGHT(C1617,2)</f>
        <v>Torre de suspensión tipo SS1 (5°)Tipo SS1+6</v>
      </c>
      <c r="E1617" s="82" t="s">
        <v>44</v>
      </c>
      <c r="F1617" s="83">
        <v>0</v>
      </c>
      <c r="G1617" s="84">
        <f>VLOOKUP(C1617,'[10]Resumen Peso'!$B$1:$D$65536,3,0)*$C$14</f>
        <v>8812.8702736915966</v>
      </c>
      <c r="H1617" s="91"/>
      <c r="I1617" s="86"/>
      <c r="J1617" s="87">
        <f>+VLOOKUP(C1617,'[10]Resumen Peso'!$B$1:$D$65536,3,0)</f>
        <v>5471.816763057107</v>
      </c>
      <c r="N1617" s="57"/>
      <c r="O1617" s="57"/>
      <c r="P1617" s="57"/>
      <c r="Q1617" s="57"/>
      <c r="R1617" s="57"/>
    </row>
    <row r="1618" spans="1:18" x14ac:dyDescent="0.2">
      <c r="A1618" s="78"/>
      <c r="B1618" s="79">
        <f t="shared" ref="B1618:B1681" si="25">1+B1617</f>
        <v>1602</v>
      </c>
      <c r="C1618" s="80" t="s">
        <v>1645</v>
      </c>
      <c r="D1618" s="81" t="str">
        <f>+"Torre de ángulo menor tipo A"&amp;IF(MID(C1618,3,3)="220","C",IF(MID(C1618,3,3)="138","S",""))&amp;IF(MID(C1618,10,1)="D",2,1)&amp;" (30°)Tipo A"&amp;IF(MID(C1618,3,3)="220","C",IF(MID(C1618,3,3)="138","S",""))&amp;IF(MID(C1618,10,1)="D",2,1)&amp;RIGHT(C1618,2)</f>
        <v>Torre de ángulo menor tipo AS1 (30°)Tipo AS1-3</v>
      </c>
      <c r="E1618" s="82" t="s">
        <v>44</v>
      </c>
      <c r="F1618" s="83">
        <v>0</v>
      </c>
      <c r="G1618" s="84">
        <f>VLOOKUP(C1618,'[10]Resumen Peso'!$B$1:$D$65536,3,0)*$C$14</f>
        <v>9879.9354958958393</v>
      </c>
      <c r="H1618" s="91"/>
      <c r="I1618" s="86"/>
      <c r="J1618" s="87">
        <f>+VLOOKUP(C1618,'[10]Resumen Peso'!$B$1:$D$65536,3,0)</f>
        <v>6134.3461307663447</v>
      </c>
      <c r="N1618" s="57"/>
      <c r="O1618" s="57"/>
      <c r="P1618" s="57"/>
      <c r="Q1618" s="57"/>
      <c r="R1618" s="57"/>
    </row>
    <row r="1619" spans="1:18" x14ac:dyDescent="0.2">
      <c r="A1619" s="78"/>
      <c r="B1619" s="79">
        <f t="shared" si="25"/>
        <v>1603</v>
      </c>
      <c r="C1619" s="80" t="s">
        <v>1646</v>
      </c>
      <c r="D1619" s="81" t="str">
        <f>+"Torre de ángulo menor tipo A"&amp;IF(MID(C1619,3,3)="220","C",IF(MID(C1619,3,3)="138","S",""))&amp;IF(MID(C1619,10,1)="D",2,1)&amp;" (30°)Tipo A"&amp;IF(MID(C1619,3,3)="220","C",IF(MID(C1619,3,3)="138","S",""))&amp;IF(MID(C1619,10,1)="D",2,1)&amp;RIGHT(C1619,2)</f>
        <v>Torre de ángulo menor tipo AS1 (30°)Tipo AS1±0</v>
      </c>
      <c r="E1619" s="82" t="s">
        <v>44</v>
      </c>
      <c r="F1619" s="83">
        <v>0</v>
      </c>
      <c r="G1619" s="84">
        <f>VLOOKUP(C1619,'[10]Resumen Peso'!$B$1:$D$65536,3,0)*$C$14</f>
        <v>10965.522193003151</v>
      </c>
      <c r="H1619" s="91"/>
      <c r="I1619" s="86"/>
      <c r="J1619" s="87">
        <f>+VLOOKUP(C1619,'[10]Resumen Peso'!$B$1:$D$65536,3,0)</f>
        <v>6808.3752838694172</v>
      </c>
      <c r="N1619" s="57"/>
      <c r="O1619" s="57"/>
      <c r="P1619" s="57"/>
      <c r="Q1619" s="57"/>
      <c r="R1619" s="57"/>
    </row>
    <row r="1620" spans="1:18" x14ac:dyDescent="0.2">
      <c r="A1620" s="78"/>
      <c r="B1620" s="79">
        <f t="shared" si="25"/>
        <v>1604</v>
      </c>
      <c r="C1620" s="80" t="s">
        <v>1647</v>
      </c>
      <c r="D1620" s="81" t="str">
        <f>+"Torre de ángulo menor tipo A"&amp;IF(MID(C1620,3,3)="220","C",IF(MID(C1620,3,3)="138","S",""))&amp;IF(MID(C1620,10,1)="D",2,1)&amp;" (30°)Tipo A"&amp;IF(MID(C1620,3,3)="220","C",IF(MID(C1620,3,3)="138","S",""))&amp;IF(MID(C1620,10,1)="D",2,1)&amp;RIGHT(C1620,2)</f>
        <v>Torre de ángulo menor tipo AS1 (30°)Tipo AS1+3</v>
      </c>
      <c r="E1620" s="82" t="s">
        <v>44</v>
      </c>
      <c r="F1620" s="83">
        <v>0</v>
      </c>
      <c r="G1620" s="84">
        <f>VLOOKUP(C1620,'[10]Resumen Peso'!$B$1:$D$65536,3,0)*$C$14</f>
        <v>12051.108890110465</v>
      </c>
      <c r="H1620" s="91"/>
      <c r="I1620" s="86"/>
      <c r="J1620" s="87">
        <f>+VLOOKUP(C1620,'[10]Resumen Peso'!$B$1:$D$65536,3,0)</f>
        <v>7482.4044369724897</v>
      </c>
      <c r="N1620" s="57"/>
      <c r="O1620" s="57"/>
      <c r="P1620" s="57"/>
      <c r="Q1620" s="57"/>
      <c r="R1620" s="57"/>
    </row>
    <row r="1621" spans="1:18" x14ac:dyDescent="0.2">
      <c r="A1621" s="78"/>
      <c r="B1621" s="79">
        <f t="shared" si="25"/>
        <v>1605</v>
      </c>
      <c r="C1621" s="80" t="s">
        <v>1648</v>
      </c>
      <c r="D1621" s="81" t="str">
        <f>+"Torre de ángulo mayor tipo B"&amp;IF(MID(C1621,3,3)="220","C",IF(MID(C1621,3,3)="138","S",""))&amp;IF(MID(C1621,10,1)="D",2,1)&amp;" (65°)Tipo B"&amp;IF(MID(C1621,3,3)="220","C",IF(MID(C1621,3,3)="138","S",""))&amp;IF(MID(C1621,10,1)="D",2,1)&amp;RIGHT(C1621,2)</f>
        <v>Torre de ángulo mayor tipo BS1 (65°)Tipo BS1-3</v>
      </c>
      <c r="E1621" s="82" t="s">
        <v>44</v>
      </c>
      <c r="F1621" s="83">
        <v>0</v>
      </c>
      <c r="G1621" s="84">
        <f>VLOOKUP(C1621,'[10]Resumen Peso'!$B$1:$D$65536,3,0)*$C$14</f>
        <v>13332.890710294987</v>
      </c>
      <c r="H1621" s="91"/>
      <c r="I1621" s="86"/>
      <c r="J1621" s="87">
        <f>+VLOOKUP(C1621,'[10]Resumen Peso'!$B$1:$D$65536,3,0)</f>
        <v>8278.249040654553</v>
      </c>
      <c r="N1621" s="57"/>
      <c r="O1621" s="57"/>
      <c r="P1621" s="57"/>
      <c r="Q1621" s="57"/>
      <c r="R1621" s="57"/>
    </row>
    <row r="1622" spans="1:18" x14ac:dyDescent="0.2">
      <c r="A1622" s="78"/>
      <c r="B1622" s="79">
        <f t="shared" si="25"/>
        <v>1606</v>
      </c>
      <c r="C1622" s="80" t="s">
        <v>1649</v>
      </c>
      <c r="D1622" s="81" t="str">
        <f>+"Torre de ángulo mayor tipo B"&amp;IF(MID(C1622,3,3)="220","C",IF(MID(C1622,3,3)="138","S",""))&amp;IF(MID(C1622,10,1)="D",2,1)&amp;" (65°)Tipo B"&amp;IF(MID(C1622,3,3)="220","C",IF(MID(C1622,3,3)="138","S",""))&amp;IF(MID(C1622,10,1)="D",2,1)&amp;RIGHT(C1622,2)</f>
        <v>Torre de ángulo mayor tipo BS1 (65°)Tipo BS1±0</v>
      </c>
      <c r="E1622" s="82" t="s">
        <v>44</v>
      </c>
      <c r="F1622" s="83">
        <v>0</v>
      </c>
      <c r="G1622" s="84">
        <f>VLOOKUP(C1622,'[10]Resumen Peso'!$B$1:$D$65536,3,0)*$C$14</f>
        <v>14847.317049326268</v>
      </c>
      <c r="H1622" s="91"/>
      <c r="I1622" s="86"/>
      <c r="J1622" s="87">
        <f>+VLOOKUP(C1622,'[10]Resumen Peso'!$B$1:$D$65536,3,0)</f>
        <v>9218.5401343591911</v>
      </c>
      <c r="N1622" s="57"/>
      <c r="O1622" s="57"/>
      <c r="P1622" s="57"/>
      <c r="Q1622" s="57"/>
      <c r="R1622" s="57"/>
    </row>
    <row r="1623" spans="1:18" x14ac:dyDescent="0.2">
      <c r="A1623" s="78"/>
      <c r="B1623" s="79">
        <f t="shared" si="25"/>
        <v>1607</v>
      </c>
      <c r="C1623" s="80" t="s">
        <v>1650</v>
      </c>
      <c r="D1623" s="81" t="str">
        <f>+"Torre de ángulo mayor tipo B"&amp;IF(MID(C1623,3,3)="220","C",IF(MID(C1623,3,3)="138","S",""))&amp;IF(MID(C1623,10,1)="D",2,1)&amp;" (65°)Tipo B"&amp;IF(MID(C1623,3,3)="220","C",IF(MID(C1623,3,3)="138","S",""))&amp;IF(MID(C1623,10,1)="D",2,1)&amp;RIGHT(C1623,2)</f>
        <v>Torre de ángulo mayor tipo BS1 (65°)Tipo BS1+3</v>
      </c>
      <c r="E1623" s="82" t="s">
        <v>44</v>
      </c>
      <c r="F1623" s="83">
        <v>0</v>
      </c>
      <c r="G1623" s="84">
        <f>VLOOKUP(C1623,'[10]Resumen Peso'!$B$1:$D$65536,3,0)*$C$14</f>
        <v>16628.99509524542</v>
      </c>
      <c r="H1623" s="91"/>
      <c r="I1623" s="86"/>
      <c r="J1623" s="87">
        <f>+VLOOKUP(C1623,'[10]Resumen Peso'!$B$1:$D$65536,3,0)</f>
        <v>10324.764950482295</v>
      </c>
      <c r="N1623" s="57"/>
      <c r="O1623" s="57"/>
      <c r="P1623" s="57"/>
      <c r="Q1623" s="57"/>
      <c r="R1623" s="57"/>
    </row>
    <row r="1624" spans="1:18" x14ac:dyDescent="0.2">
      <c r="A1624" s="78"/>
      <c r="B1624" s="79">
        <f t="shared" si="25"/>
        <v>1608</v>
      </c>
      <c r="C1624" s="80" t="s">
        <v>1651</v>
      </c>
      <c r="D1624" s="81" t="str">
        <f>+"Torre de anclaje, retención intermedia y terminal (15°) Tipo R"&amp;IF(MID(C1624,3,3)="220","C",IF(MID(C1624,3,3)="138","S",""))&amp;IF(MID(C1624,10,1)="D",2,1)&amp;RIGHT(C1624,2)</f>
        <v>Torre de anclaje, retención intermedia y terminal (15°) Tipo RS1-3</v>
      </c>
      <c r="E1624" s="82" t="s">
        <v>44</v>
      </c>
      <c r="F1624" s="83">
        <v>0</v>
      </c>
      <c r="G1624" s="84">
        <f>VLOOKUP(C1624,'[10]Resumen Peso'!$B$1:$D$65536,3,0)*$C$14</f>
        <v>17166.957933893656</v>
      </c>
      <c r="H1624" s="91"/>
      <c r="I1624" s="86"/>
      <c r="J1624" s="87">
        <f>+VLOOKUP(C1624,'[10]Resumen Peso'!$B$1:$D$65536,3,0)</f>
        <v>10658.78031517053</v>
      </c>
      <c r="N1624" s="57"/>
      <c r="O1624" s="57"/>
      <c r="P1624" s="57"/>
      <c r="Q1624" s="57"/>
      <c r="R1624" s="57"/>
    </row>
    <row r="1625" spans="1:18" x14ac:dyDescent="0.2">
      <c r="A1625" s="78"/>
      <c r="B1625" s="79">
        <f t="shared" si="25"/>
        <v>1609</v>
      </c>
      <c r="C1625" s="80" t="s">
        <v>1652</v>
      </c>
      <c r="D1625" s="81" t="str">
        <f>+"Torre de anclaje, retención intermedia y terminal (15°) Tipo R"&amp;IF(MID(C1625,3,3)="220","C",IF(MID(C1625,3,3)="138","S",""))&amp;IF(MID(C1625,10,1)="D",2,1)&amp;RIGHT(C1625,2)</f>
        <v>Torre de anclaje, retención intermedia y terminal (15°) Tipo RS1±0</v>
      </c>
      <c r="E1625" s="82" t="s">
        <v>44</v>
      </c>
      <c r="F1625" s="83">
        <v>0</v>
      </c>
      <c r="G1625" s="84">
        <f>VLOOKUP(C1625,'[10]Resumen Peso'!$B$1:$D$65536,3,0)*$C$14</f>
        <v>19138.191676581555</v>
      </c>
      <c r="H1625" s="91"/>
      <c r="I1625" s="86"/>
      <c r="J1625" s="87">
        <f>+VLOOKUP(C1625,'[10]Resumen Peso'!$B$1:$D$65536,3,0)</f>
        <v>11882.698233188996</v>
      </c>
      <c r="N1625" s="57"/>
      <c r="O1625" s="57"/>
      <c r="P1625" s="57"/>
      <c r="Q1625" s="57"/>
      <c r="R1625" s="57"/>
    </row>
    <row r="1626" spans="1:18" x14ac:dyDescent="0.2">
      <c r="A1626" s="78"/>
      <c r="B1626" s="79">
        <f t="shared" si="25"/>
        <v>1610</v>
      </c>
      <c r="C1626" s="80" t="s">
        <v>1653</v>
      </c>
      <c r="D1626" s="81" t="str">
        <f>+"Torre de anclaje, retención intermedia y terminal (15°) Tipo R"&amp;IF(MID(C1626,3,3)="220","C",IF(MID(C1626,3,3)="138","S",""))&amp;IF(MID(C1626,10,1)="D",2,1)&amp;RIGHT(C1626,2)</f>
        <v>Torre de anclaje, retención intermedia y terminal (15°) Tipo RS1+3</v>
      </c>
      <c r="E1626" s="82" t="s">
        <v>44</v>
      </c>
      <c r="F1626" s="83">
        <v>0</v>
      </c>
      <c r="G1626" s="84">
        <f>VLOOKUP(C1626,'[10]Resumen Peso'!$B$1:$D$65536,3,0)*$C$14</f>
        <v>21109.425419269457</v>
      </c>
      <c r="H1626" s="91"/>
      <c r="I1626" s="86"/>
      <c r="J1626" s="87">
        <f>+VLOOKUP(C1626,'[10]Resumen Peso'!$B$1:$D$65536,3,0)</f>
        <v>13106.616151207461</v>
      </c>
      <c r="N1626" s="57"/>
      <c r="O1626" s="57"/>
      <c r="P1626" s="57"/>
      <c r="Q1626" s="57"/>
      <c r="R1626" s="57"/>
    </row>
    <row r="1627" spans="1:18" x14ac:dyDescent="0.2">
      <c r="A1627" s="78"/>
      <c r="B1627" s="79">
        <f t="shared" si="25"/>
        <v>1611</v>
      </c>
      <c r="C1627" s="80" t="s">
        <v>1654</v>
      </c>
      <c r="D1627" s="81" t="str">
        <f>+"Torre de suspensión tipo S"&amp;IF(MID(C1627,3,3)="220","C",IF(MID(C1627,3,3)="138","S",""))&amp;IF(MID(C1627,10,1)="D",2,1)&amp;" (5°)Tipo S"&amp;IF(MID(C1627,3,3)="220","C",IF(MID(C1627,3,3)="138","S",""))&amp;IF(MID(C1627,10,1)="D",2,1)&amp;RIGHT(C1627,2)</f>
        <v>Torre de suspensión tipo SS2 (5°)Tipo SS2-6</v>
      </c>
      <c r="E1627" s="82" t="s">
        <v>44</v>
      </c>
      <c r="F1627" s="83">
        <v>0</v>
      </c>
      <c r="G1627" s="84">
        <f>VLOOKUP(C1627,'[10]Resumen Peso'!$B$1:$D$65536,3,0)*$C$14</f>
        <v>7877.1977642122329</v>
      </c>
      <c r="H1627" s="91"/>
      <c r="I1627" s="86"/>
      <c r="J1627" s="87">
        <f>+VLOOKUP(C1627,'[10]Resumen Peso'!$B$1:$D$65536,3,0)</f>
        <v>4890.867723402599</v>
      </c>
      <c r="N1627" s="57"/>
      <c r="O1627" s="57"/>
      <c r="P1627" s="57"/>
      <c r="Q1627" s="57"/>
      <c r="R1627" s="57"/>
    </row>
    <row r="1628" spans="1:18" x14ac:dyDescent="0.2">
      <c r="A1628" s="78"/>
      <c r="B1628" s="79">
        <f t="shared" si="25"/>
        <v>1612</v>
      </c>
      <c r="C1628" s="80" t="s">
        <v>1655</v>
      </c>
      <c r="D1628" s="81" t="str">
        <f>+"Torre de suspensión tipo S"&amp;IF(MID(C1628,3,3)="220","C",IF(MID(C1628,3,3)="138","S",""))&amp;IF(MID(C1628,10,1)="D",2,1)&amp;" (5°)Tipo S"&amp;IF(MID(C1628,3,3)="220","C",IF(MID(C1628,3,3)="138","S",""))&amp;IF(MID(C1628,10,1)="D",2,1)&amp;RIGHT(C1628,2)</f>
        <v>Torre de suspensión tipo SS2 (5°)Tipo SS2-3</v>
      </c>
      <c r="E1628" s="82" t="s">
        <v>44</v>
      </c>
      <c r="F1628" s="83">
        <v>0</v>
      </c>
      <c r="G1628" s="84">
        <f>VLOOKUP(C1628,'[10]Resumen Peso'!$B$1:$D$65536,3,0)*$C$14</f>
        <v>9012.6496941887708</v>
      </c>
      <c r="H1628" s="91"/>
      <c r="I1628" s="86"/>
      <c r="J1628" s="87">
        <f>+VLOOKUP(C1628,'[10]Resumen Peso'!$B$1:$D$65536,3,0)</f>
        <v>5595.8576655146853</v>
      </c>
      <c r="N1628" s="57"/>
      <c r="O1628" s="57"/>
      <c r="P1628" s="57"/>
      <c r="Q1628" s="57"/>
      <c r="R1628" s="57"/>
    </row>
    <row r="1629" spans="1:18" x14ac:dyDescent="0.2">
      <c r="A1629" s="78"/>
      <c r="B1629" s="79">
        <f t="shared" si="25"/>
        <v>1613</v>
      </c>
      <c r="C1629" s="80" t="s">
        <v>1656</v>
      </c>
      <c r="D1629" s="81" t="str">
        <f>+"Torre de suspensión tipo S"&amp;IF(MID(C1629,3,3)="220","C",IF(MID(C1629,3,3)="138","S",""))&amp;IF(MID(C1629,10,1)="D",2,1)&amp;" (5°)Tipo S"&amp;IF(MID(C1629,3,3)="220","C",IF(MID(C1629,3,3)="138","S",""))&amp;IF(MID(C1629,10,1)="D",2,1)&amp;RIGHT(C1629,2)</f>
        <v>Torre de suspensión tipo SS2 (5°)Tipo SS2±0</v>
      </c>
      <c r="E1629" s="82" t="s">
        <v>44</v>
      </c>
      <c r="F1629" s="83">
        <v>0</v>
      </c>
      <c r="G1629" s="84">
        <f>VLOOKUP(C1629,'[10]Resumen Peso'!$B$1:$D$65536,3,0)*$C$14</f>
        <v>10137.963660504804</v>
      </c>
      <c r="H1629" s="91"/>
      <c r="I1629" s="86"/>
      <c r="J1629" s="87">
        <f>+VLOOKUP(C1629,'[10]Resumen Peso'!$B$1:$D$65536,3,0)</f>
        <v>6294.5530545721995</v>
      </c>
      <c r="N1629" s="57"/>
      <c r="O1629" s="57"/>
      <c r="P1629" s="57"/>
      <c r="Q1629" s="57"/>
      <c r="R1629" s="57"/>
    </row>
    <row r="1630" spans="1:18" x14ac:dyDescent="0.2">
      <c r="A1630" s="78"/>
      <c r="B1630" s="79">
        <f t="shared" si="25"/>
        <v>1614</v>
      </c>
      <c r="C1630" s="80" t="s">
        <v>1657</v>
      </c>
      <c r="D1630" s="81" t="str">
        <f>+"Torre de suspensión tipo S"&amp;IF(MID(C1630,3,3)="220","C",IF(MID(C1630,3,3)="138","S",""))&amp;IF(MID(C1630,10,1)="D",2,1)&amp;" (5°)Tipo S"&amp;IF(MID(C1630,3,3)="220","C",IF(MID(C1630,3,3)="138","S",""))&amp;IF(MID(C1630,10,1)="D",2,1)&amp;RIGHT(C1630,2)</f>
        <v>Torre de suspensión tipo SS2 (5°)Tipo SS2+3</v>
      </c>
      <c r="E1630" s="82" t="s">
        <v>44</v>
      </c>
      <c r="F1630" s="83">
        <v>0</v>
      </c>
      <c r="G1630" s="84">
        <f>VLOOKUP(C1630,'[10]Resumen Peso'!$B$1:$D$65536,3,0)*$C$14</f>
        <v>11253.139663160335</v>
      </c>
      <c r="H1630" s="91"/>
      <c r="I1630" s="86"/>
      <c r="J1630" s="87">
        <f>+VLOOKUP(C1630,'[10]Resumen Peso'!$B$1:$D$65536,3,0)</f>
        <v>6986.9538905751424</v>
      </c>
      <c r="N1630" s="57"/>
      <c r="O1630" s="57"/>
      <c r="P1630" s="57"/>
      <c r="Q1630" s="57"/>
      <c r="R1630" s="57"/>
    </row>
    <row r="1631" spans="1:18" x14ac:dyDescent="0.2">
      <c r="A1631" s="78"/>
      <c r="B1631" s="79">
        <f t="shared" si="25"/>
        <v>1615</v>
      </c>
      <c r="C1631" s="80" t="s">
        <v>1658</v>
      </c>
      <c r="D1631" s="81" t="str">
        <f>+"Torre de suspensión tipo S"&amp;IF(MID(C1631,3,3)="220","C",IF(MID(C1631,3,3)="138","S",""))&amp;IF(MID(C1631,10,1)="D",2,1)&amp;" (5°)Tipo S"&amp;IF(MID(C1631,3,3)="220","C",IF(MID(C1631,3,3)="138","S",""))&amp;IF(MID(C1631,10,1)="D",2,1)&amp;RIGHT(C1631,2)</f>
        <v>Torre de suspensión tipo SS2 (5°)Tipo SS2+6</v>
      </c>
      <c r="E1631" s="82" t="s">
        <v>44</v>
      </c>
      <c r="F1631" s="83">
        <v>0</v>
      </c>
      <c r="G1631" s="84">
        <f>VLOOKUP(C1631,'[10]Resumen Peso'!$B$1:$D$65536,3,0)*$C$14</f>
        <v>12368.31566581586</v>
      </c>
      <c r="H1631" s="91"/>
      <c r="I1631" s="86"/>
      <c r="J1631" s="87">
        <f>+VLOOKUP(C1631,'[10]Resumen Peso'!$B$1:$D$65536,3,0)</f>
        <v>7679.3547265780835</v>
      </c>
      <c r="N1631" s="57"/>
      <c r="O1631" s="57"/>
      <c r="P1631" s="57"/>
      <c r="Q1631" s="57"/>
      <c r="R1631" s="57"/>
    </row>
    <row r="1632" spans="1:18" x14ac:dyDescent="0.2">
      <c r="A1632" s="78"/>
      <c r="B1632" s="79">
        <f t="shared" si="25"/>
        <v>1616</v>
      </c>
      <c r="C1632" s="80" t="s">
        <v>1659</v>
      </c>
      <c r="D1632" s="81" t="str">
        <f>+"Torre de ángulo menor tipo A"&amp;IF(MID(C1632,3,3)="220","C",IF(MID(C1632,3,3)="138","S",""))&amp;IF(MID(C1632,10,1)="D",2,1)&amp;" (30°)Tipo A"&amp;IF(MID(C1632,3,3)="220","C",IF(MID(C1632,3,3)="138","S",""))&amp;IF(MID(C1632,10,1)="D",2,1)&amp;RIGHT(C1632,2)</f>
        <v>Torre de ángulo menor tipo AS2 (30°)Tipo AS2-3</v>
      </c>
      <c r="E1632" s="82" t="s">
        <v>44</v>
      </c>
      <c r="F1632" s="83">
        <v>0</v>
      </c>
      <c r="G1632" s="84">
        <f>VLOOKUP(C1632,'[10]Resumen Peso'!$B$1:$D$65536,3,0)*$C$14</f>
        <v>13865.875381818312</v>
      </c>
      <c r="H1632" s="91"/>
      <c r="I1632" s="86"/>
      <c r="J1632" s="87">
        <f>+VLOOKUP(C1632,'[10]Resumen Peso'!$B$1:$D$65536,3,0)</f>
        <v>8609.1735146933806</v>
      </c>
      <c r="N1632" s="57"/>
      <c r="O1632" s="57"/>
      <c r="P1632" s="57"/>
      <c r="Q1632" s="57"/>
      <c r="R1632" s="57"/>
    </row>
    <row r="1633" spans="1:18" x14ac:dyDescent="0.2">
      <c r="A1633" s="78"/>
      <c r="B1633" s="79">
        <f t="shared" si="25"/>
        <v>1617</v>
      </c>
      <c r="C1633" s="80" t="s">
        <v>1660</v>
      </c>
      <c r="D1633" s="81" t="str">
        <f>+"Torre de ángulo menor tipo A"&amp;IF(MID(C1633,3,3)="220","C",IF(MID(C1633,3,3)="138","S",""))&amp;IF(MID(C1633,10,1)="D",2,1)&amp;" (30°)Tipo A"&amp;IF(MID(C1633,3,3)="220","C",IF(MID(C1633,3,3)="138","S",""))&amp;IF(MID(C1633,10,1)="D",2,1)&amp;RIGHT(C1633,2)</f>
        <v>Torre de ángulo menor tipo AS2 (30°)Tipo AS2±0</v>
      </c>
      <c r="E1633" s="82" t="s">
        <v>44</v>
      </c>
      <c r="F1633" s="83">
        <v>0</v>
      </c>
      <c r="G1633" s="84">
        <f>VLOOKUP(C1633,'[10]Resumen Peso'!$B$1:$D$65536,3,0)*$C$14</f>
        <v>15389.428836646293</v>
      </c>
      <c r="H1633" s="91"/>
      <c r="I1633" s="86"/>
      <c r="J1633" s="87">
        <f>+VLOOKUP(C1633,'[10]Resumen Peso'!$B$1:$D$65536,3,0)</f>
        <v>9555.1315368405994</v>
      </c>
      <c r="N1633" s="57"/>
      <c r="O1633" s="57"/>
      <c r="P1633" s="57"/>
      <c r="Q1633" s="57"/>
      <c r="R1633" s="57"/>
    </row>
    <row r="1634" spans="1:18" x14ac:dyDescent="0.2">
      <c r="A1634" s="78"/>
      <c r="B1634" s="79">
        <f t="shared" si="25"/>
        <v>1618</v>
      </c>
      <c r="C1634" s="80" t="s">
        <v>1661</v>
      </c>
      <c r="D1634" s="81" t="str">
        <f>+"Torre de ángulo menor tipo A"&amp;IF(MID(C1634,3,3)="220","C",IF(MID(C1634,3,3)="138","S",""))&amp;IF(MID(C1634,10,1)="D",2,1)&amp;" (30°)Tipo A"&amp;IF(MID(C1634,3,3)="220","C",IF(MID(C1634,3,3)="138","S",""))&amp;IF(MID(C1634,10,1)="D",2,1)&amp;RIGHT(C1634,2)</f>
        <v>Torre de ángulo menor tipo AS2 (30°)Tipo AS2+3</v>
      </c>
      <c r="E1634" s="82" t="s">
        <v>44</v>
      </c>
      <c r="F1634" s="83">
        <v>0</v>
      </c>
      <c r="G1634" s="84">
        <f>VLOOKUP(C1634,'[10]Resumen Peso'!$B$1:$D$65536,3,0)*$C$14</f>
        <v>16912.982291474276</v>
      </c>
      <c r="H1634" s="91"/>
      <c r="I1634" s="86"/>
      <c r="J1634" s="87">
        <f>+VLOOKUP(C1634,'[10]Resumen Peso'!$B$1:$D$65536,3,0)</f>
        <v>10501.089558987818</v>
      </c>
      <c r="N1634" s="57"/>
      <c r="O1634" s="57"/>
      <c r="P1634" s="57"/>
      <c r="Q1634" s="57"/>
      <c r="R1634" s="57"/>
    </row>
    <row r="1635" spans="1:18" x14ac:dyDescent="0.2">
      <c r="A1635" s="78"/>
      <c r="B1635" s="79">
        <f t="shared" si="25"/>
        <v>1619</v>
      </c>
      <c r="C1635" s="80" t="s">
        <v>1662</v>
      </c>
      <c r="D1635" s="81" t="str">
        <f>+"Torre de ángulo mayor tipo B"&amp;IF(MID(C1635,3,3)="220","C",IF(MID(C1635,3,3)="138","S",""))&amp;IF(MID(C1635,10,1)="D",2,1)&amp;" (65°)Tipo B"&amp;IF(MID(C1635,3,3)="220","C",IF(MID(C1635,3,3)="138","S",""))&amp;IF(MID(C1635,10,1)="D",2,1)&amp;RIGHT(C1635,2)</f>
        <v>Torre de ángulo mayor tipo BS2 (65°)Tipo BS2-3</v>
      </c>
      <c r="E1635" s="82" t="s">
        <v>44</v>
      </c>
      <c r="F1635" s="83">
        <v>0</v>
      </c>
      <c r="G1635" s="84">
        <f>VLOOKUP(C1635,'[10]Resumen Peso'!$B$1:$D$65536,3,0)*$C$14</f>
        <v>18711.883407047539</v>
      </c>
      <c r="H1635" s="91"/>
      <c r="I1635" s="86"/>
      <c r="J1635" s="87">
        <f>+VLOOKUP(C1635,'[10]Resumen Peso'!$B$1:$D$65536,3,0)</f>
        <v>11618.007994592192</v>
      </c>
      <c r="N1635" s="57"/>
      <c r="O1635" s="57"/>
      <c r="P1635" s="57"/>
      <c r="Q1635" s="57"/>
      <c r="R1635" s="57"/>
    </row>
    <row r="1636" spans="1:18" x14ac:dyDescent="0.2">
      <c r="A1636" s="78"/>
      <c r="B1636" s="79">
        <f t="shared" si="25"/>
        <v>1620</v>
      </c>
      <c r="C1636" s="80" t="s">
        <v>1663</v>
      </c>
      <c r="D1636" s="81" t="str">
        <f>+"Torre de ángulo mayor tipo B"&amp;IF(MID(C1636,3,3)="220","C",IF(MID(C1636,3,3)="138","S",""))&amp;IF(MID(C1636,10,1)="D",2,1)&amp;" (65°)Tipo B"&amp;IF(MID(C1636,3,3)="220","C",IF(MID(C1636,3,3)="138","S",""))&amp;IF(MID(C1636,10,1)="D",2,1)&amp;RIGHT(C1636,2)</f>
        <v>Torre de ángulo mayor tipo BS2 (65°)Tipo BS2±0</v>
      </c>
      <c r="E1636" s="82" t="s">
        <v>44</v>
      </c>
      <c r="F1636" s="83">
        <v>0</v>
      </c>
      <c r="G1636" s="84">
        <f>VLOOKUP(C1636,'[10]Resumen Peso'!$B$1:$D$65536,3,0)*$C$14</f>
        <v>20837.286644819083</v>
      </c>
      <c r="H1636" s="91"/>
      <c r="I1636" s="86"/>
      <c r="J1636" s="87">
        <f>+VLOOKUP(C1636,'[10]Resumen Peso'!$B$1:$D$65536,3,0)</f>
        <v>12937.648100882172</v>
      </c>
      <c r="N1636" s="57"/>
      <c r="O1636" s="57"/>
      <c r="P1636" s="57"/>
      <c r="Q1636" s="57"/>
      <c r="R1636" s="57"/>
    </row>
    <row r="1637" spans="1:18" x14ac:dyDescent="0.2">
      <c r="A1637" s="78"/>
      <c r="B1637" s="79">
        <f t="shared" si="25"/>
        <v>1621</v>
      </c>
      <c r="C1637" s="80" t="s">
        <v>1664</v>
      </c>
      <c r="D1637" s="81" t="str">
        <f>+"Torre de ángulo mayor tipo B"&amp;IF(MID(C1637,3,3)="220","C",IF(MID(C1637,3,3)="138","S",""))&amp;IF(MID(C1637,10,1)="D",2,1)&amp;" (65°)Tipo B"&amp;IF(MID(C1637,3,3)="220","C",IF(MID(C1637,3,3)="138","S",""))&amp;IF(MID(C1637,10,1)="D",2,1)&amp;RIGHT(C1637,2)</f>
        <v>Torre de ángulo mayor tipo BS2 (65°)Tipo BS2+3</v>
      </c>
      <c r="E1637" s="82" t="s">
        <v>44</v>
      </c>
      <c r="F1637" s="83">
        <v>0</v>
      </c>
      <c r="G1637" s="84">
        <f>VLOOKUP(C1637,'[10]Resumen Peso'!$B$1:$D$65536,3,0)*$C$14</f>
        <v>23337.761042197377</v>
      </c>
      <c r="H1637" s="91"/>
      <c r="I1637" s="86"/>
      <c r="J1637" s="87">
        <f>+VLOOKUP(C1637,'[10]Resumen Peso'!$B$1:$D$65536,3,0)</f>
        <v>14490.165872988035</v>
      </c>
      <c r="N1637" s="57"/>
      <c r="O1637" s="57"/>
      <c r="P1637" s="57"/>
      <c r="Q1637" s="57"/>
      <c r="R1637" s="57"/>
    </row>
    <row r="1638" spans="1:18" x14ac:dyDescent="0.2">
      <c r="A1638" s="78"/>
      <c r="B1638" s="79">
        <f t="shared" si="25"/>
        <v>1622</v>
      </c>
      <c r="C1638" s="80" t="s">
        <v>1665</v>
      </c>
      <c r="D1638" s="81" t="str">
        <f>+"Torre de anclaje, retención intermedia y terminal (15°) Tipo R"&amp;IF(MID(C1638,3,3)="220","C",IF(MID(C1638,3,3)="138","S",""))&amp;IF(MID(C1638,10,1)="D",2,1)&amp;RIGHT(C1638,2)</f>
        <v>Torre de anclaje, retención intermedia y terminal (15°) Tipo RS2-3</v>
      </c>
      <c r="E1638" s="82" t="s">
        <v>44</v>
      </c>
      <c r="F1638" s="83">
        <v>0</v>
      </c>
      <c r="G1638" s="84">
        <f>VLOOKUP(C1638,'[10]Resumen Peso'!$B$1:$D$65536,3,0)*$C$14</f>
        <v>24092.758449199104</v>
      </c>
      <c r="H1638" s="91"/>
      <c r="I1638" s="86"/>
      <c r="J1638" s="87">
        <f>+VLOOKUP(C1638,'[10]Resumen Peso'!$B$1:$D$65536,3,0)</f>
        <v>14958.935676627298</v>
      </c>
      <c r="N1638" s="57"/>
      <c r="O1638" s="57"/>
      <c r="P1638" s="57"/>
      <c r="Q1638" s="57"/>
      <c r="R1638" s="57"/>
    </row>
    <row r="1639" spans="1:18" x14ac:dyDescent="0.2">
      <c r="A1639" s="78"/>
      <c r="B1639" s="79">
        <f t="shared" si="25"/>
        <v>1623</v>
      </c>
      <c r="C1639" s="80" t="s">
        <v>1666</v>
      </c>
      <c r="D1639" s="81" t="str">
        <f>+"Torre de anclaje, retención intermedia y terminal (15°) Tipo R"&amp;IF(MID(C1639,3,3)="220","C",IF(MID(C1639,3,3)="138","S",""))&amp;IF(MID(C1639,10,1)="D",2,1)&amp;RIGHT(C1639,2)</f>
        <v>Torre de anclaje, retención intermedia y terminal (15°) Tipo RS2±0</v>
      </c>
      <c r="E1639" s="82" t="s">
        <v>44</v>
      </c>
      <c r="F1639" s="83">
        <v>0</v>
      </c>
      <c r="G1639" s="84">
        <f>VLOOKUP(C1639,'[10]Resumen Peso'!$B$1:$D$65536,3,0)*$C$14</f>
        <v>26859.262485171799</v>
      </c>
      <c r="H1639" s="91"/>
      <c r="I1639" s="86"/>
      <c r="J1639" s="87">
        <f>+VLOOKUP(C1639,'[10]Resumen Peso'!$B$1:$D$65536,3,0)</f>
        <v>16676.62840203712</v>
      </c>
      <c r="N1639" s="57"/>
      <c r="O1639" s="57"/>
      <c r="P1639" s="57"/>
      <c r="Q1639" s="57"/>
      <c r="R1639" s="57"/>
    </row>
    <row r="1640" spans="1:18" x14ac:dyDescent="0.2">
      <c r="A1640" s="78"/>
      <c r="B1640" s="79">
        <f t="shared" si="25"/>
        <v>1624</v>
      </c>
      <c r="C1640" s="80" t="s">
        <v>1667</v>
      </c>
      <c r="D1640" s="81" t="str">
        <f>+"Torre de anclaje, retención intermedia y terminal (15°) Tipo R"&amp;IF(MID(C1640,3,3)="220","C",IF(MID(C1640,3,3)="138","S",""))&amp;IF(MID(C1640,10,1)="D",2,1)&amp;RIGHT(C1640,2)</f>
        <v>Torre de anclaje, retención intermedia y terminal (15°) Tipo RS2+3</v>
      </c>
      <c r="E1640" s="82" t="s">
        <v>44</v>
      </c>
      <c r="F1640" s="83">
        <v>0</v>
      </c>
      <c r="G1640" s="84">
        <f>VLOOKUP(C1640,'[10]Resumen Peso'!$B$1:$D$65536,3,0)*$C$14</f>
        <v>29625.766521144491</v>
      </c>
      <c r="H1640" s="91"/>
      <c r="I1640" s="86"/>
      <c r="J1640" s="87">
        <f>+VLOOKUP(C1640,'[10]Resumen Peso'!$B$1:$D$65536,3,0)</f>
        <v>18394.321127446943</v>
      </c>
      <c r="N1640" s="57"/>
      <c r="O1640" s="57"/>
      <c r="P1640" s="57"/>
      <c r="Q1640" s="57"/>
      <c r="R1640" s="57"/>
    </row>
    <row r="1641" spans="1:18" x14ac:dyDescent="0.2">
      <c r="A1641" s="78"/>
      <c r="B1641" s="79">
        <f t="shared" si="25"/>
        <v>1625</v>
      </c>
      <c r="C1641" s="80" t="s">
        <v>1668</v>
      </c>
      <c r="D1641" s="81" t="str">
        <f>+"Torre de suspensión tipo S"&amp;IF(MID(C1641,3,3)="220","C",IF(MID(C1641,3,3)="138","S",""))&amp;IF(MID(C1641,10,1)="D",2,1)&amp;" (5°)Tipo S"&amp;IF(MID(C1641,3,3)="220","C",IF(MID(C1641,3,3)="138","S",""))&amp;IF(MID(C1641,10,1)="D",2,1)&amp;RIGHT(C1641,2)</f>
        <v>Torre de suspensión tipo SS2 (5°)Tipo SS2-6</v>
      </c>
      <c r="E1641" s="82" t="s">
        <v>44</v>
      </c>
      <c r="F1641" s="83">
        <v>0</v>
      </c>
      <c r="G1641" s="84">
        <f>VLOOKUP(C1641,'[10]Resumen Peso'!$B$1:$D$65536,3,0)*$C$14</f>
        <v>7766.3525436738792</v>
      </c>
      <c r="H1641" s="91"/>
      <c r="I1641" s="86"/>
      <c r="J1641" s="87">
        <f>+VLOOKUP(C1641,'[10]Resumen Peso'!$B$1:$D$65536,3,0)</f>
        <v>4822.045113173428</v>
      </c>
      <c r="N1641" s="57"/>
      <c r="O1641" s="57"/>
      <c r="P1641" s="57"/>
      <c r="Q1641" s="57"/>
      <c r="R1641" s="57"/>
    </row>
    <row r="1642" spans="1:18" x14ac:dyDescent="0.2">
      <c r="A1642" s="78"/>
      <c r="B1642" s="79">
        <f t="shared" si="25"/>
        <v>1626</v>
      </c>
      <c r="C1642" s="80" t="s">
        <v>1669</v>
      </c>
      <c r="D1642" s="81" t="str">
        <f>+"Torre de suspensión tipo S"&amp;IF(MID(C1642,3,3)="220","C",IF(MID(C1642,3,3)="138","S",""))&amp;IF(MID(C1642,10,1)="D",2,1)&amp;" (5°)Tipo S"&amp;IF(MID(C1642,3,3)="220","C",IF(MID(C1642,3,3)="138","S",""))&amp;IF(MID(C1642,10,1)="D",2,1)&amp;RIGHT(C1642,2)</f>
        <v>Torre de suspensión tipo SS2 (5°)Tipo SS2-3</v>
      </c>
      <c r="E1642" s="82" t="s">
        <v>44</v>
      </c>
      <c r="F1642" s="83">
        <v>0</v>
      </c>
      <c r="G1642" s="84">
        <f>VLOOKUP(C1642,'[10]Resumen Peso'!$B$1:$D$65536,3,0)*$C$14</f>
        <v>8885.8267842034475</v>
      </c>
      <c r="H1642" s="91"/>
      <c r="I1642" s="86"/>
      <c r="J1642" s="87">
        <f>+VLOOKUP(C1642,'[10]Resumen Peso'!$B$1:$D$65536,3,0)</f>
        <v>5517.1146790362645</v>
      </c>
      <c r="N1642" s="57"/>
      <c r="O1642" s="57"/>
      <c r="P1642" s="57"/>
      <c r="Q1642" s="57"/>
      <c r="R1642" s="57"/>
    </row>
    <row r="1643" spans="1:18" x14ac:dyDescent="0.2">
      <c r="A1643" s="78"/>
      <c r="B1643" s="79">
        <f t="shared" si="25"/>
        <v>1627</v>
      </c>
      <c r="C1643" s="80" t="s">
        <v>1670</v>
      </c>
      <c r="D1643" s="81" t="str">
        <f>+"Torre de suspensión tipo S"&amp;IF(MID(C1643,3,3)="220","C",IF(MID(C1643,3,3)="138","S",""))&amp;IF(MID(C1643,10,1)="D",2,1)&amp;" (5°)Tipo S"&amp;IF(MID(C1643,3,3)="220","C",IF(MID(C1643,3,3)="138","S",""))&amp;IF(MID(C1643,10,1)="D",2,1)&amp;RIGHT(C1643,2)</f>
        <v>Torre de suspensión tipo SS2 (5°)Tipo SS2±0</v>
      </c>
      <c r="E1643" s="82" t="s">
        <v>44</v>
      </c>
      <c r="F1643" s="83">
        <v>0</v>
      </c>
      <c r="G1643" s="84">
        <f>VLOOKUP(C1643,'[10]Resumen Peso'!$B$1:$D$65536,3,0)*$C$14</f>
        <v>9995.3057190140007</v>
      </c>
      <c r="H1643" s="91"/>
      <c r="I1643" s="86"/>
      <c r="J1643" s="87">
        <f>+VLOOKUP(C1643,'[10]Resumen Peso'!$B$1:$D$65536,3,0)</f>
        <v>6205.9782666324681</v>
      </c>
      <c r="N1643" s="57"/>
      <c r="O1643" s="57"/>
      <c r="P1643" s="57"/>
      <c r="Q1643" s="57"/>
      <c r="R1643" s="57"/>
    </row>
    <row r="1644" spans="1:18" x14ac:dyDescent="0.2">
      <c r="A1644" s="78"/>
      <c r="B1644" s="79">
        <f t="shared" si="25"/>
        <v>1628</v>
      </c>
      <c r="C1644" s="80" t="s">
        <v>1671</v>
      </c>
      <c r="D1644" s="81" t="str">
        <f>+"Torre de suspensión tipo S"&amp;IF(MID(C1644,3,3)="220","C",IF(MID(C1644,3,3)="138","S",""))&amp;IF(MID(C1644,10,1)="D",2,1)&amp;" (5°)Tipo S"&amp;IF(MID(C1644,3,3)="220","C",IF(MID(C1644,3,3)="138","S",""))&amp;IF(MID(C1644,10,1)="D",2,1)&amp;RIGHT(C1644,2)</f>
        <v>Torre de suspensión tipo SS2 (5°)Tipo SS2+3</v>
      </c>
      <c r="E1644" s="82" t="s">
        <v>44</v>
      </c>
      <c r="F1644" s="83">
        <v>0</v>
      </c>
      <c r="G1644" s="84">
        <f>VLOOKUP(C1644,'[10]Resumen Peso'!$B$1:$D$65536,3,0)*$C$14</f>
        <v>11094.789348105543</v>
      </c>
      <c r="H1644" s="91"/>
      <c r="I1644" s="86"/>
      <c r="J1644" s="87">
        <f>+VLOOKUP(C1644,'[10]Resumen Peso'!$B$1:$D$65536,3,0)</f>
        <v>6888.6358759620407</v>
      </c>
      <c r="N1644" s="57"/>
      <c r="O1644" s="57"/>
      <c r="P1644" s="57"/>
      <c r="Q1644" s="57"/>
      <c r="R1644" s="57"/>
    </row>
    <row r="1645" spans="1:18" x14ac:dyDescent="0.2">
      <c r="A1645" s="78"/>
      <c r="B1645" s="79">
        <f t="shared" si="25"/>
        <v>1629</v>
      </c>
      <c r="C1645" s="80" t="s">
        <v>1672</v>
      </c>
      <c r="D1645" s="81" t="str">
        <f>+"Torre de suspensión tipo S"&amp;IF(MID(C1645,3,3)="220","C",IF(MID(C1645,3,3)="138","S",""))&amp;IF(MID(C1645,10,1)="D",2,1)&amp;" (5°)Tipo S"&amp;IF(MID(C1645,3,3)="220","C",IF(MID(C1645,3,3)="138","S",""))&amp;IF(MID(C1645,10,1)="D",2,1)&amp;RIGHT(C1645,2)</f>
        <v>Torre de suspensión tipo SS2 (5°)Tipo SS2+6</v>
      </c>
      <c r="E1645" s="82" t="s">
        <v>44</v>
      </c>
      <c r="F1645" s="83">
        <v>0</v>
      </c>
      <c r="G1645" s="84">
        <f>VLOOKUP(C1645,'[10]Resumen Peso'!$B$1:$D$65536,3,0)*$C$14</f>
        <v>12194.272977197081</v>
      </c>
      <c r="H1645" s="91"/>
      <c r="I1645" s="86"/>
      <c r="J1645" s="87">
        <f>+VLOOKUP(C1645,'[10]Resumen Peso'!$B$1:$D$65536,3,0)</f>
        <v>7571.2934852916105</v>
      </c>
      <c r="N1645" s="57"/>
      <c r="O1645" s="57"/>
      <c r="P1645" s="57"/>
      <c r="Q1645" s="57"/>
      <c r="R1645" s="57"/>
    </row>
    <row r="1646" spans="1:18" x14ac:dyDescent="0.2">
      <c r="A1646" s="78"/>
      <c r="B1646" s="79">
        <f t="shared" si="25"/>
        <v>1630</v>
      </c>
      <c r="C1646" s="80" t="s">
        <v>1673</v>
      </c>
      <c r="D1646" s="81" t="str">
        <f>+"Torre de ángulo menor tipo A"&amp;IF(MID(C1646,3,3)="220","C",IF(MID(C1646,3,3)="138","S",""))&amp;IF(MID(C1646,10,1)="D",2,1)&amp;" (30°)Tipo A"&amp;IF(MID(C1646,3,3)="220","C",IF(MID(C1646,3,3)="138","S",""))&amp;IF(MID(C1646,10,1)="D",2,1)&amp;RIGHT(C1646,2)</f>
        <v>Torre de ángulo menor tipo AS2 (30°)Tipo AS2-3</v>
      </c>
      <c r="E1646" s="82" t="s">
        <v>44</v>
      </c>
      <c r="F1646" s="83">
        <v>0</v>
      </c>
      <c r="G1646" s="84">
        <f>VLOOKUP(C1646,'[10]Resumen Peso'!$B$1:$D$65536,3,0)*$C$14</f>
        <v>13670.759547398393</v>
      </c>
      <c r="H1646" s="91"/>
      <c r="I1646" s="86"/>
      <c r="J1646" s="87">
        <f>+VLOOKUP(C1646,'[10]Resumen Peso'!$B$1:$D$65536,3,0)</f>
        <v>8488.0281828820262</v>
      </c>
      <c r="N1646" s="57"/>
      <c r="O1646" s="57"/>
      <c r="P1646" s="57"/>
      <c r="Q1646" s="57"/>
      <c r="R1646" s="57"/>
    </row>
    <row r="1647" spans="1:18" x14ac:dyDescent="0.2">
      <c r="A1647" s="78"/>
      <c r="B1647" s="79">
        <f t="shared" si="25"/>
        <v>1631</v>
      </c>
      <c r="C1647" s="80" t="s">
        <v>1674</v>
      </c>
      <c r="D1647" s="81" t="str">
        <f>+"Torre de ángulo menor tipo A"&amp;IF(MID(C1647,3,3)="220","C",IF(MID(C1647,3,3)="138","S",""))&amp;IF(MID(C1647,10,1)="D",2,1)&amp;" (30°)Tipo A"&amp;IF(MID(C1647,3,3)="220","C",IF(MID(C1647,3,3)="138","S",""))&amp;IF(MID(C1647,10,1)="D",2,1)&amp;RIGHT(C1647,2)</f>
        <v>Torre de ángulo menor tipo AS2 (30°)Tipo AS2±0</v>
      </c>
      <c r="E1647" s="82" t="s">
        <v>44</v>
      </c>
      <c r="F1647" s="83">
        <v>0</v>
      </c>
      <c r="G1647" s="84">
        <f>VLOOKUP(C1647,'[10]Resumen Peso'!$B$1:$D$65536,3,0)*$C$14</f>
        <v>15172.874081463255</v>
      </c>
      <c r="H1647" s="91"/>
      <c r="I1647" s="86"/>
      <c r="J1647" s="87">
        <f>+VLOOKUP(C1647,'[10]Resumen Peso'!$B$1:$D$65536,3,0)</f>
        <v>9420.6750087480868</v>
      </c>
      <c r="N1647" s="57"/>
      <c r="O1647" s="57"/>
      <c r="P1647" s="57"/>
      <c r="Q1647" s="57"/>
      <c r="R1647" s="57"/>
    </row>
    <row r="1648" spans="1:18" x14ac:dyDescent="0.2">
      <c r="A1648" s="78"/>
      <c r="B1648" s="79">
        <f t="shared" si="25"/>
        <v>1632</v>
      </c>
      <c r="C1648" s="80" t="s">
        <v>1675</v>
      </c>
      <c r="D1648" s="81" t="str">
        <f>+"Torre de ángulo menor tipo A"&amp;IF(MID(C1648,3,3)="220","C",IF(MID(C1648,3,3)="138","S",""))&amp;IF(MID(C1648,10,1)="D",2,1)&amp;" (30°)Tipo A"&amp;IF(MID(C1648,3,3)="220","C",IF(MID(C1648,3,3)="138","S",""))&amp;IF(MID(C1648,10,1)="D",2,1)&amp;RIGHT(C1648,2)</f>
        <v>Torre de ángulo menor tipo AS2 (30°)Tipo AS2+3</v>
      </c>
      <c r="E1648" s="82" t="s">
        <v>44</v>
      </c>
      <c r="F1648" s="83">
        <v>0</v>
      </c>
      <c r="G1648" s="84">
        <f>VLOOKUP(C1648,'[10]Resumen Peso'!$B$1:$D$65536,3,0)*$C$14</f>
        <v>16674.988615528116</v>
      </c>
      <c r="H1648" s="91"/>
      <c r="I1648" s="86"/>
      <c r="J1648" s="87">
        <f>+VLOOKUP(C1648,'[10]Resumen Peso'!$B$1:$D$65536,3,0)</f>
        <v>10353.321834614148</v>
      </c>
      <c r="N1648" s="57"/>
      <c r="O1648" s="57"/>
      <c r="P1648" s="57"/>
      <c r="Q1648" s="57"/>
      <c r="R1648" s="57"/>
    </row>
    <row r="1649" spans="1:18" x14ac:dyDescent="0.2">
      <c r="A1649" s="78"/>
      <c r="B1649" s="79">
        <f t="shared" si="25"/>
        <v>1633</v>
      </c>
      <c r="C1649" s="80" t="s">
        <v>1676</v>
      </c>
      <c r="D1649" s="81" t="str">
        <f>+"Torre de ángulo mayor tipo B"&amp;IF(MID(C1649,3,3)="220","C",IF(MID(C1649,3,3)="138","S",""))&amp;IF(MID(C1649,10,1)="D",2,1)&amp;" (65°)Tipo B"&amp;IF(MID(C1649,3,3)="220","C",IF(MID(C1649,3,3)="138","S",""))&amp;IF(MID(C1649,10,1)="D",2,1)&amp;RIGHT(C1649,2)</f>
        <v>Torre de ángulo mayor tipo BS2 (65°)Tipo BS2-3</v>
      </c>
      <c r="E1649" s="82" t="s">
        <v>44</v>
      </c>
      <c r="F1649" s="83">
        <v>0</v>
      </c>
      <c r="G1649" s="84">
        <f>VLOOKUP(C1649,'[10]Resumen Peso'!$B$1:$D$65536,3,0)*$C$14</f>
        <v>18448.576212658521</v>
      </c>
      <c r="H1649" s="91"/>
      <c r="I1649" s="86"/>
      <c r="J1649" s="87">
        <f>+VLOOKUP(C1649,'[10]Resumen Peso'!$B$1:$D$65536,3,0)</f>
        <v>11454.52337773673</v>
      </c>
      <c r="N1649" s="57"/>
      <c r="O1649" s="57"/>
      <c r="P1649" s="57"/>
      <c r="Q1649" s="57"/>
      <c r="R1649" s="57"/>
    </row>
    <row r="1650" spans="1:18" x14ac:dyDescent="0.2">
      <c r="A1650" s="78"/>
      <c r="B1650" s="79">
        <f t="shared" si="25"/>
        <v>1634</v>
      </c>
      <c r="C1650" s="80" t="s">
        <v>1677</v>
      </c>
      <c r="D1650" s="81" t="str">
        <f>+"Torre de ángulo mayor tipo B"&amp;IF(MID(C1650,3,3)="220","C",IF(MID(C1650,3,3)="138","S",""))&amp;IF(MID(C1650,10,1)="D",2,1)&amp;" (65°)Tipo B"&amp;IF(MID(C1650,3,3)="220","C",IF(MID(C1650,3,3)="138","S",""))&amp;IF(MID(C1650,10,1)="D",2,1)&amp;RIGHT(C1650,2)</f>
        <v>Torre de ángulo mayor tipo BS2 (65°)Tipo BS2±0</v>
      </c>
      <c r="E1650" s="82" t="s">
        <v>44</v>
      </c>
      <c r="F1650" s="83">
        <v>0</v>
      </c>
      <c r="G1650" s="84">
        <f>VLOOKUP(C1650,'[10]Resumen Peso'!$B$1:$D$65536,3,0)*$C$14</f>
        <v>20544.071506301247</v>
      </c>
      <c r="H1650" s="91"/>
      <c r="I1650" s="86"/>
      <c r="J1650" s="87">
        <f>+VLOOKUP(C1650,'[10]Resumen Peso'!$B$1:$D$65536,3,0)</f>
        <v>12755.59396184491</v>
      </c>
      <c r="N1650" s="57"/>
      <c r="O1650" s="57"/>
      <c r="P1650" s="57"/>
      <c r="Q1650" s="57"/>
      <c r="R1650" s="57"/>
    </row>
    <row r="1651" spans="1:18" x14ac:dyDescent="0.2">
      <c r="A1651" s="78"/>
      <c r="B1651" s="79">
        <f t="shared" si="25"/>
        <v>1635</v>
      </c>
      <c r="C1651" s="80" t="s">
        <v>1678</v>
      </c>
      <c r="D1651" s="81" t="str">
        <f>+"Torre de ángulo mayor tipo B"&amp;IF(MID(C1651,3,3)="220","C",IF(MID(C1651,3,3)="138","S",""))&amp;IF(MID(C1651,10,1)="D",2,1)&amp;" (65°)Tipo B"&amp;IF(MID(C1651,3,3)="220","C",IF(MID(C1651,3,3)="138","S",""))&amp;IF(MID(C1651,10,1)="D",2,1)&amp;RIGHT(C1651,2)</f>
        <v>Torre de ángulo mayor tipo BS2 (65°)Tipo BS2+3</v>
      </c>
      <c r="E1651" s="82" t="s">
        <v>44</v>
      </c>
      <c r="F1651" s="83">
        <v>0</v>
      </c>
      <c r="G1651" s="84">
        <f>VLOOKUP(C1651,'[10]Resumen Peso'!$B$1:$D$65536,3,0)*$C$14</f>
        <v>23009.360087057401</v>
      </c>
      <c r="H1651" s="91"/>
      <c r="I1651" s="86"/>
      <c r="J1651" s="87">
        <f>+VLOOKUP(C1651,'[10]Resumen Peso'!$B$1:$D$65536,3,0)</f>
        <v>14286.265237266301</v>
      </c>
      <c r="N1651" s="57"/>
      <c r="O1651" s="57"/>
      <c r="P1651" s="57"/>
      <c r="Q1651" s="57"/>
      <c r="R1651" s="57"/>
    </row>
    <row r="1652" spans="1:18" x14ac:dyDescent="0.2">
      <c r="A1652" s="78"/>
      <c r="B1652" s="79">
        <f t="shared" si="25"/>
        <v>1636</v>
      </c>
      <c r="C1652" s="80" t="s">
        <v>1679</v>
      </c>
      <c r="D1652" s="81" t="str">
        <f>+"Torre de anclaje, retención intermedia y terminal (15°) Tipo R"&amp;IF(MID(C1652,3,3)="220","C",IF(MID(C1652,3,3)="138","S",""))&amp;IF(MID(C1652,10,1)="D",2,1)&amp;RIGHT(C1652,2)</f>
        <v>Torre de anclaje, retención intermedia y terminal (15°) Tipo RS2-3</v>
      </c>
      <c r="E1652" s="82" t="s">
        <v>44</v>
      </c>
      <c r="F1652" s="83">
        <v>0</v>
      </c>
      <c r="G1652" s="84">
        <f>VLOOKUP(C1652,'[10]Resumen Peso'!$B$1:$D$65536,3,0)*$C$14</f>
        <v>23753.733429945205</v>
      </c>
      <c r="H1652" s="91"/>
      <c r="I1652" s="86"/>
      <c r="J1652" s="87">
        <f>+VLOOKUP(C1652,'[10]Resumen Peso'!$B$1:$D$65536,3,0)</f>
        <v>14748.438673285824</v>
      </c>
      <c r="N1652" s="57"/>
      <c r="O1652" s="57"/>
      <c r="P1652" s="57"/>
      <c r="Q1652" s="57"/>
      <c r="R1652" s="57"/>
    </row>
    <row r="1653" spans="1:18" x14ac:dyDescent="0.2">
      <c r="A1653" s="78"/>
      <c r="B1653" s="79">
        <f t="shared" si="25"/>
        <v>1637</v>
      </c>
      <c r="C1653" s="80" t="s">
        <v>1680</v>
      </c>
      <c r="D1653" s="81" t="str">
        <f>+"Torre de anclaje, retención intermedia y terminal (15°) Tipo R"&amp;IF(MID(C1653,3,3)="220","C",IF(MID(C1653,3,3)="138","S",""))&amp;IF(MID(C1653,10,1)="D",2,1)&amp;RIGHT(C1653,2)</f>
        <v>Torre de anclaje, retención intermedia y terminal (15°) Tipo RS2±0</v>
      </c>
      <c r="E1653" s="82" t="s">
        <v>44</v>
      </c>
      <c r="F1653" s="83">
        <v>0</v>
      </c>
      <c r="G1653" s="84">
        <f>VLOOKUP(C1653,'[10]Resumen Peso'!$B$1:$D$65536,3,0)*$C$14</f>
        <v>26481.308171622306</v>
      </c>
      <c r="H1653" s="91"/>
      <c r="I1653" s="86"/>
      <c r="J1653" s="87">
        <f>+VLOOKUP(C1653,'[10]Resumen Peso'!$B$1:$D$65536,3,0)</f>
        <v>16441.960616818087</v>
      </c>
      <c r="N1653" s="57"/>
      <c r="O1653" s="57"/>
      <c r="P1653" s="57"/>
      <c r="Q1653" s="57"/>
      <c r="R1653" s="57"/>
    </row>
    <row r="1654" spans="1:18" x14ac:dyDescent="0.2">
      <c r="A1654" s="78"/>
      <c r="B1654" s="79">
        <f t="shared" si="25"/>
        <v>1638</v>
      </c>
      <c r="C1654" s="80" t="s">
        <v>1681</v>
      </c>
      <c r="D1654" s="81" t="str">
        <f>+"Torre de anclaje, retención intermedia y terminal (15°) Tipo R"&amp;IF(MID(C1654,3,3)="220","C",IF(MID(C1654,3,3)="138","S",""))&amp;IF(MID(C1654,10,1)="D",2,1)&amp;RIGHT(C1654,2)</f>
        <v>Torre de anclaje, retención intermedia y terminal (15°) Tipo RS2+3</v>
      </c>
      <c r="E1654" s="82" t="s">
        <v>44</v>
      </c>
      <c r="F1654" s="83">
        <v>0</v>
      </c>
      <c r="G1654" s="84">
        <f>VLOOKUP(C1654,'[10]Resumen Peso'!$B$1:$D$65536,3,0)*$C$14</f>
        <v>29208.8829132994</v>
      </c>
      <c r="H1654" s="91"/>
      <c r="I1654" s="86"/>
      <c r="J1654" s="87">
        <f>+VLOOKUP(C1654,'[10]Resumen Peso'!$B$1:$D$65536,3,0)</f>
        <v>18135.482560350349</v>
      </c>
      <c r="N1654" s="57"/>
      <c r="O1654" s="57"/>
      <c r="P1654" s="57"/>
      <c r="Q1654" s="57"/>
      <c r="R1654" s="57"/>
    </row>
    <row r="1655" spans="1:18" x14ac:dyDescent="0.2">
      <c r="A1655" s="78"/>
      <c r="B1655" s="79">
        <f t="shared" si="25"/>
        <v>1639</v>
      </c>
      <c r="C1655" s="80" t="s">
        <v>1682</v>
      </c>
      <c r="D1655" s="81" t="str">
        <f>+"Torre de suspensión tipo S"&amp;IF(MID(C1655,3,3)="220","C",IF(MID(C1655,3,3)="138","S",""))&amp;IF(MID(C1655,10,1)="D",2,1)&amp;" (5°)Tipo S"&amp;IF(MID(C1655,3,3)="220","C",IF(MID(C1655,3,3)="138","S",""))&amp;IF(MID(C1655,10,1)="D",2,1)&amp;RIGHT(C1655,2)</f>
        <v>Torre de suspensión tipo SS2 (5°)Tipo SS2-6</v>
      </c>
      <c r="E1655" s="82" t="s">
        <v>44</v>
      </c>
      <c r="F1655" s="83">
        <v>0</v>
      </c>
      <c r="G1655" s="84">
        <f>VLOOKUP(C1655,'[10]Resumen Peso'!$B$1:$D$65536,3,0)*$C$14</f>
        <v>7355.5345784343681</v>
      </c>
      <c r="H1655" s="91"/>
      <c r="I1655" s="86"/>
      <c r="J1655" s="87">
        <f>+VLOOKUP(C1655,'[10]Resumen Peso'!$B$1:$D$65536,3,0)</f>
        <v>4566.9726386048278</v>
      </c>
      <c r="N1655" s="57"/>
      <c r="O1655" s="57"/>
      <c r="P1655" s="57"/>
      <c r="Q1655" s="57"/>
      <c r="R1655" s="57"/>
    </row>
    <row r="1656" spans="1:18" x14ac:dyDescent="0.2">
      <c r="A1656" s="78"/>
      <c r="B1656" s="79">
        <f t="shared" si="25"/>
        <v>1640</v>
      </c>
      <c r="C1656" s="80" t="s">
        <v>1683</v>
      </c>
      <c r="D1656" s="81" t="str">
        <f>+"Torre de suspensión tipo S"&amp;IF(MID(C1656,3,3)="220","C",IF(MID(C1656,3,3)="138","S",""))&amp;IF(MID(C1656,10,1)="D",2,1)&amp;" (5°)Tipo S"&amp;IF(MID(C1656,3,3)="220","C",IF(MID(C1656,3,3)="138","S",""))&amp;IF(MID(C1656,10,1)="D",2,1)&amp;RIGHT(C1656,2)</f>
        <v>Torre de suspensión tipo SS2 (5°)Tipo SS2-3</v>
      </c>
      <c r="E1656" s="82" t="s">
        <v>44</v>
      </c>
      <c r="F1656" s="83">
        <v>0</v>
      </c>
      <c r="G1656" s="84">
        <f>VLOOKUP(C1656,'[10]Resumen Peso'!$B$1:$D$65536,3,0)*$C$14</f>
        <v>8415.791814965447</v>
      </c>
      <c r="H1656" s="91"/>
      <c r="I1656" s="86"/>
      <c r="J1656" s="87">
        <f>+VLOOKUP(C1656,'[10]Resumen Peso'!$B$1:$D$65536,3,0)</f>
        <v>5225.2750009262445</v>
      </c>
      <c r="N1656" s="57"/>
      <c r="O1656" s="57"/>
      <c r="P1656" s="57"/>
      <c r="Q1656" s="57"/>
      <c r="R1656" s="57"/>
    </row>
    <row r="1657" spans="1:18" x14ac:dyDescent="0.2">
      <c r="A1657" s="78"/>
      <c r="B1657" s="79">
        <f t="shared" si="25"/>
        <v>1641</v>
      </c>
      <c r="C1657" s="80" t="s">
        <v>1684</v>
      </c>
      <c r="D1657" s="81" t="str">
        <f>+"Torre de suspensión tipo S"&amp;IF(MID(C1657,3,3)="220","C",IF(MID(C1657,3,3)="138","S",""))&amp;IF(MID(C1657,10,1)="D",2,1)&amp;" (5°)Tipo S"&amp;IF(MID(C1657,3,3)="220","C",IF(MID(C1657,3,3)="138","S",""))&amp;IF(MID(C1657,10,1)="D",2,1)&amp;RIGHT(C1657,2)</f>
        <v>Torre de suspensión tipo SS2 (5°)Tipo SS2±0</v>
      </c>
      <c r="E1657" s="82" t="s">
        <v>44</v>
      </c>
      <c r="F1657" s="83">
        <v>0</v>
      </c>
      <c r="G1657" s="84">
        <f>VLOOKUP(C1657,'[10]Resumen Peso'!$B$1:$D$65536,3,0)*$C$14</f>
        <v>9466.5824690275003</v>
      </c>
      <c r="H1657" s="91"/>
      <c r="I1657" s="86"/>
      <c r="J1657" s="87">
        <f>+VLOOKUP(C1657,'[10]Resumen Peso'!$B$1:$D$65536,3,0)</f>
        <v>5877.6996635840769</v>
      </c>
      <c r="N1657" s="57"/>
      <c r="O1657" s="57"/>
      <c r="P1657" s="57"/>
      <c r="Q1657" s="57"/>
      <c r="R1657" s="57"/>
    </row>
    <row r="1658" spans="1:18" x14ac:dyDescent="0.2">
      <c r="A1658" s="78"/>
      <c r="B1658" s="79">
        <f t="shared" si="25"/>
        <v>1642</v>
      </c>
      <c r="C1658" s="80" t="s">
        <v>1685</v>
      </c>
      <c r="D1658" s="81" t="str">
        <f>+"Torre de suspensión tipo S"&amp;IF(MID(C1658,3,3)="220","C",IF(MID(C1658,3,3)="138","S",""))&amp;IF(MID(C1658,10,1)="D",2,1)&amp;" (5°)Tipo S"&amp;IF(MID(C1658,3,3)="220","C",IF(MID(C1658,3,3)="138","S",""))&amp;IF(MID(C1658,10,1)="D",2,1)&amp;RIGHT(C1658,2)</f>
        <v>Torre de suspensión tipo SS2 (5°)Tipo SS2+3</v>
      </c>
      <c r="E1658" s="82" t="s">
        <v>44</v>
      </c>
      <c r="F1658" s="83">
        <v>0</v>
      </c>
      <c r="G1658" s="84">
        <f>VLOOKUP(C1658,'[10]Resumen Peso'!$B$1:$D$65536,3,0)*$C$14</f>
        <v>10507.906540620526</v>
      </c>
      <c r="H1658" s="91"/>
      <c r="I1658" s="86"/>
      <c r="J1658" s="87">
        <f>+VLOOKUP(C1658,'[10]Resumen Peso'!$B$1:$D$65536,3,0)</f>
        <v>6524.246626578326</v>
      </c>
      <c r="N1658" s="57"/>
      <c r="O1658" s="57"/>
      <c r="P1658" s="57"/>
      <c r="Q1658" s="57"/>
      <c r="R1658" s="57"/>
    </row>
    <row r="1659" spans="1:18" x14ac:dyDescent="0.2">
      <c r="A1659" s="78"/>
      <c r="B1659" s="79">
        <f t="shared" si="25"/>
        <v>1643</v>
      </c>
      <c r="C1659" s="80" t="s">
        <v>1686</v>
      </c>
      <c r="D1659" s="81" t="str">
        <f>+"Torre de suspensión tipo S"&amp;IF(MID(C1659,3,3)="220","C",IF(MID(C1659,3,3)="138","S",""))&amp;IF(MID(C1659,10,1)="D",2,1)&amp;" (5°)Tipo S"&amp;IF(MID(C1659,3,3)="220","C",IF(MID(C1659,3,3)="138","S",""))&amp;IF(MID(C1659,10,1)="D",2,1)&amp;RIGHT(C1659,2)</f>
        <v>Torre de suspensión tipo SS2 (5°)Tipo SS2+6</v>
      </c>
      <c r="E1659" s="82" t="s">
        <v>44</v>
      </c>
      <c r="F1659" s="83">
        <v>0</v>
      </c>
      <c r="G1659" s="84">
        <f>VLOOKUP(C1659,'[10]Resumen Peso'!$B$1:$D$65536,3,0)*$C$14</f>
        <v>11549.230612213551</v>
      </c>
      <c r="H1659" s="91"/>
      <c r="I1659" s="86"/>
      <c r="J1659" s="87">
        <f>+VLOOKUP(C1659,'[10]Resumen Peso'!$B$1:$D$65536,3,0)</f>
        <v>7170.7935895725741</v>
      </c>
      <c r="N1659" s="57"/>
      <c r="O1659" s="57"/>
      <c r="P1659" s="57"/>
      <c r="Q1659" s="57"/>
      <c r="R1659" s="57"/>
    </row>
    <row r="1660" spans="1:18" x14ac:dyDescent="0.2">
      <c r="A1660" s="78"/>
      <c r="B1660" s="79">
        <f t="shared" si="25"/>
        <v>1644</v>
      </c>
      <c r="C1660" s="80" t="s">
        <v>1687</v>
      </c>
      <c r="D1660" s="81" t="str">
        <f>+"Torre de ángulo menor tipo A"&amp;IF(MID(C1660,3,3)="220","C",IF(MID(C1660,3,3)="138","S",""))&amp;IF(MID(C1660,10,1)="D",2,1)&amp;" (30°)Tipo A"&amp;IF(MID(C1660,3,3)="220","C",IF(MID(C1660,3,3)="138","S",""))&amp;IF(MID(C1660,10,1)="D",2,1)&amp;RIGHT(C1660,2)</f>
        <v>Torre de ángulo menor tipo AS2 (30°)Tipo AS2-3</v>
      </c>
      <c r="E1660" s="82" t="s">
        <v>44</v>
      </c>
      <c r="F1660" s="83">
        <v>0</v>
      </c>
      <c r="G1660" s="84">
        <f>VLOOKUP(C1660,'[10]Resumen Peso'!$B$1:$D$65536,3,0)*$C$14</f>
        <v>12947.615241373354</v>
      </c>
      <c r="H1660" s="91"/>
      <c r="I1660" s="86"/>
      <c r="J1660" s="87">
        <f>+VLOOKUP(C1660,'[10]Resumen Peso'!$B$1:$D$65536,3,0)</f>
        <v>8039.0356284778863</v>
      </c>
      <c r="N1660" s="57"/>
      <c r="O1660" s="57"/>
      <c r="P1660" s="57"/>
      <c r="Q1660" s="57"/>
      <c r="R1660" s="57"/>
    </row>
    <row r="1661" spans="1:18" x14ac:dyDescent="0.2">
      <c r="A1661" s="78"/>
      <c r="B1661" s="79">
        <f t="shared" si="25"/>
        <v>1645</v>
      </c>
      <c r="C1661" s="80" t="s">
        <v>1688</v>
      </c>
      <c r="D1661" s="81" t="str">
        <f>+"Torre de ángulo menor tipo A"&amp;IF(MID(C1661,3,3)="220","C",IF(MID(C1661,3,3)="138","S",""))&amp;IF(MID(C1661,10,1)="D",2,1)&amp;" (30°)Tipo A"&amp;IF(MID(C1661,3,3)="220","C",IF(MID(C1661,3,3)="138","S",""))&amp;IF(MID(C1661,10,1)="D",2,1)&amp;RIGHT(C1661,2)</f>
        <v>Torre de ángulo menor tipo AS2 (30°)Tipo AS2±0</v>
      </c>
      <c r="E1661" s="82" t="s">
        <v>44</v>
      </c>
      <c r="F1661" s="83">
        <v>0</v>
      </c>
      <c r="G1661" s="84">
        <f>VLOOKUP(C1661,'[10]Resumen Peso'!$B$1:$D$65536,3,0)*$C$14</f>
        <v>14370.272187983745</v>
      </c>
      <c r="H1661" s="91"/>
      <c r="I1661" s="86"/>
      <c r="J1661" s="87">
        <f>+VLOOKUP(C1661,'[10]Resumen Peso'!$B$1:$D$65536,3,0)</f>
        <v>8922.3480893206288</v>
      </c>
      <c r="N1661" s="57"/>
      <c r="O1661" s="57"/>
      <c r="P1661" s="57"/>
      <c r="Q1661" s="57"/>
      <c r="R1661" s="57"/>
    </row>
    <row r="1662" spans="1:18" x14ac:dyDescent="0.2">
      <c r="A1662" s="78"/>
      <c r="B1662" s="79">
        <f t="shared" si="25"/>
        <v>1646</v>
      </c>
      <c r="C1662" s="80" t="s">
        <v>1689</v>
      </c>
      <c r="D1662" s="81" t="str">
        <f>+"Torre de ángulo menor tipo A"&amp;IF(MID(C1662,3,3)="220","C",IF(MID(C1662,3,3)="138","S",""))&amp;IF(MID(C1662,10,1)="D",2,1)&amp;" (30°)Tipo A"&amp;IF(MID(C1662,3,3)="220","C",IF(MID(C1662,3,3)="138","S",""))&amp;IF(MID(C1662,10,1)="D",2,1)&amp;RIGHT(C1662,2)</f>
        <v>Torre de ángulo menor tipo AS2 (30°)Tipo AS2+3</v>
      </c>
      <c r="E1662" s="82" t="s">
        <v>44</v>
      </c>
      <c r="F1662" s="83">
        <v>0</v>
      </c>
      <c r="G1662" s="84">
        <f>VLOOKUP(C1662,'[10]Resumen Peso'!$B$1:$D$65536,3,0)*$C$14</f>
        <v>15792.929134594136</v>
      </c>
      <c r="H1662" s="91"/>
      <c r="I1662" s="86"/>
      <c r="J1662" s="87">
        <f>+VLOOKUP(C1662,'[10]Resumen Peso'!$B$1:$D$65536,3,0)</f>
        <v>9805.6605501633712</v>
      </c>
      <c r="N1662" s="57"/>
      <c r="O1662" s="57"/>
      <c r="P1662" s="57"/>
      <c r="Q1662" s="57"/>
      <c r="R1662" s="57"/>
    </row>
    <row r="1663" spans="1:18" x14ac:dyDescent="0.2">
      <c r="A1663" s="78"/>
      <c r="B1663" s="79">
        <f t="shared" si="25"/>
        <v>1647</v>
      </c>
      <c r="C1663" s="80" t="s">
        <v>1690</v>
      </c>
      <c r="D1663" s="81" t="str">
        <f>+"Torre de ángulo mayor tipo B"&amp;IF(MID(C1663,3,3)="220","C",IF(MID(C1663,3,3)="138","S",""))&amp;IF(MID(C1663,10,1)="D",2,1)&amp;" (65°)Tipo B"&amp;IF(MID(C1663,3,3)="220","C",IF(MID(C1663,3,3)="138","S",""))&amp;IF(MID(C1663,10,1)="D",2,1)&amp;RIGHT(C1663,2)</f>
        <v>Torre de ángulo mayor tipo BS2 (65°)Tipo BS2-3</v>
      </c>
      <c r="E1663" s="82" t="s">
        <v>44</v>
      </c>
      <c r="F1663" s="83">
        <v>0</v>
      </c>
      <c r="G1663" s="84">
        <f>VLOOKUP(C1663,'[10]Resumen Peso'!$B$1:$D$65536,3,0)*$C$14</f>
        <v>17472.698991191934</v>
      </c>
      <c r="H1663" s="91"/>
      <c r="I1663" s="86"/>
      <c r="J1663" s="87">
        <f>+VLOOKUP(C1663,'[10]Resumen Peso'!$B$1:$D$65536,3,0)</f>
        <v>10848.61166302024</v>
      </c>
      <c r="N1663" s="57"/>
      <c r="O1663" s="57"/>
      <c r="P1663" s="57"/>
      <c r="Q1663" s="57"/>
      <c r="R1663" s="57"/>
    </row>
    <row r="1664" spans="1:18" x14ac:dyDescent="0.2">
      <c r="A1664" s="78"/>
      <c r="B1664" s="79">
        <f t="shared" si="25"/>
        <v>1648</v>
      </c>
      <c r="C1664" s="80" t="s">
        <v>1691</v>
      </c>
      <c r="D1664" s="81" t="str">
        <f>+"Torre de ángulo mayor tipo B"&amp;IF(MID(C1664,3,3)="220","C",IF(MID(C1664,3,3)="138","S",""))&amp;IF(MID(C1664,10,1)="D",2,1)&amp;" (65°)Tipo B"&amp;IF(MID(C1664,3,3)="220","C",IF(MID(C1664,3,3)="138","S",""))&amp;IF(MID(C1664,10,1)="D",2,1)&amp;RIGHT(C1664,2)</f>
        <v>Torre de ángulo mayor tipo BS2 (65°)Tipo BS2±0</v>
      </c>
      <c r="E1664" s="82" t="s">
        <v>44</v>
      </c>
      <c r="F1664" s="83">
        <v>0</v>
      </c>
      <c r="G1664" s="84">
        <f>VLOOKUP(C1664,'[10]Resumen Peso'!$B$1:$D$65536,3,0)*$C$14</f>
        <v>19457.348542529991</v>
      </c>
      <c r="H1664" s="91"/>
      <c r="I1664" s="86"/>
      <c r="J1664" s="87">
        <f>+VLOOKUP(C1664,'[10]Resumen Peso'!$B$1:$D$65536,3,0)</f>
        <v>12080.859312940132</v>
      </c>
      <c r="N1664" s="57"/>
      <c r="O1664" s="57"/>
      <c r="P1664" s="57"/>
      <c r="Q1664" s="57"/>
      <c r="R1664" s="57"/>
    </row>
    <row r="1665" spans="1:18" x14ac:dyDescent="0.2">
      <c r="A1665" s="78"/>
      <c r="B1665" s="79">
        <f t="shared" si="25"/>
        <v>1649</v>
      </c>
      <c r="C1665" s="80" t="s">
        <v>1692</v>
      </c>
      <c r="D1665" s="81" t="str">
        <f>+"Torre de ángulo mayor tipo B"&amp;IF(MID(C1665,3,3)="220","C",IF(MID(C1665,3,3)="138","S",""))&amp;IF(MID(C1665,10,1)="D",2,1)&amp;" (65°)Tipo B"&amp;IF(MID(C1665,3,3)="220","C",IF(MID(C1665,3,3)="138","S",""))&amp;IF(MID(C1665,10,1)="D",2,1)&amp;RIGHT(C1665,2)</f>
        <v>Torre de ángulo mayor tipo BS2 (65°)Tipo BS2+3</v>
      </c>
      <c r="E1665" s="82" t="s">
        <v>44</v>
      </c>
      <c r="F1665" s="83">
        <v>0</v>
      </c>
      <c r="G1665" s="84">
        <f>VLOOKUP(C1665,'[10]Resumen Peso'!$B$1:$D$65536,3,0)*$C$14</f>
        <v>21792.230367633594</v>
      </c>
      <c r="H1665" s="91"/>
      <c r="I1665" s="86"/>
      <c r="J1665" s="87">
        <f>+VLOOKUP(C1665,'[10]Resumen Peso'!$B$1:$D$65536,3,0)</f>
        <v>13530.56243049295</v>
      </c>
      <c r="N1665" s="57"/>
      <c r="O1665" s="57"/>
      <c r="P1665" s="57"/>
      <c r="Q1665" s="57"/>
      <c r="R1665" s="57"/>
    </row>
    <row r="1666" spans="1:18" x14ac:dyDescent="0.2">
      <c r="A1666" s="78"/>
      <c r="B1666" s="79">
        <f t="shared" si="25"/>
        <v>1650</v>
      </c>
      <c r="C1666" s="80" t="s">
        <v>1693</v>
      </c>
      <c r="D1666" s="81" t="str">
        <f>+"Torre de anclaje, retención intermedia y terminal (15°) Tipo R"&amp;IF(MID(C1666,3,3)="220","C",IF(MID(C1666,3,3)="138","S",""))&amp;IF(MID(C1666,10,1)="D",2,1)&amp;RIGHT(C1666,2)</f>
        <v>Torre de anclaje, retención intermedia y terminal (15°) Tipo RS2-3</v>
      </c>
      <c r="E1666" s="82" t="s">
        <v>44</v>
      </c>
      <c r="F1666" s="83">
        <v>0</v>
      </c>
      <c r="G1666" s="84">
        <f>VLOOKUP(C1666,'[10]Resumen Peso'!$B$1:$D$65536,3,0)*$C$14</f>
        <v>22497.228477375076</v>
      </c>
      <c r="H1666" s="91"/>
      <c r="I1666" s="86"/>
      <c r="J1666" s="87">
        <f>+VLOOKUP(C1666,'[10]Resumen Peso'!$B$1:$D$65536,3,0)</f>
        <v>13968.288205978706</v>
      </c>
      <c r="N1666" s="57"/>
      <c r="O1666" s="57"/>
      <c r="P1666" s="57"/>
      <c r="Q1666" s="57"/>
      <c r="R1666" s="57"/>
    </row>
    <row r="1667" spans="1:18" x14ac:dyDescent="0.2">
      <c r="A1667" s="78"/>
      <c r="B1667" s="79">
        <f t="shared" si="25"/>
        <v>1651</v>
      </c>
      <c r="C1667" s="80" t="s">
        <v>1694</v>
      </c>
      <c r="D1667" s="81" t="str">
        <f>+"Torre de anclaje, retención intermedia y terminal (15°) Tipo R"&amp;IF(MID(C1667,3,3)="220","C",IF(MID(C1667,3,3)="138","S",""))&amp;IF(MID(C1667,10,1)="D",2,1)&amp;RIGHT(C1667,2)</f>
        <v>Torre de anclaje, retención intermedia y terminal (15°) Tipo RS2±0</v>
      </c>
      <c r="E1667" s="82" t="s">
        <v>44</v>
      </c>
      <c r="F1667" s="83">
        <v>0</v>
      </c>
      <c r="G1667" s="84">
        <f>VLOOKUP(C1667,'[10]Resumen Peso'!$B$1:$D$65536,3,0)*$C$14</f>
        <v>25080.522271321159</v>
      </c>
      <c r="H1667" s="91"/>
      <c r="I1667" s="86"/>
      <c r="J1667" s="87">
        <f>+VLOOKUP(C1667,'[10]Resumen Peso'!$B$1:$D$65536,3,0)</f>
        <v>15572.227654379829</v>
      </c>
      <c r="N1667" s="57"/>
      <c r="O1667" s="57"/>
      <c r="P1667" s="57"/>
      <c r="Q1667" s="57"/>
      <c r="R1667" s="57"/>
    </row>
    <row r="1668" spans="1:18" x14ac:dyDescent="0.2">
      <c r="A1668" s="78"/>
      <c r="B1668" s="79">
        <f t="shared" si="25"/>
        <v>1652</v>
      </c>
      <c r="C1668" s="80" t="s">
        <v>1695</v>
      </c>
      <c r="D1668" s="81" t="str">
        <f>+"Torre de anclaje, retención intermedia y terminal (15°) Tipo R"&amp;IF(MID(C1668,3,3)="220","C",IF(MID(C1668,3,3)="138","S",""))&amp;IF(MID(C1668,10,1)="D",2,1)&amp;RIGHT(C1668,2)</f>
        <v>Torre de anclaje, retención intermedia y terminal (15°) Tipo RS2+3</v>
      </c>
      <c r="E1668" s="82" t="s">
        <v>44</v>
      </c>
      <c r="F1668" s="83">
        <v>0</v>
      </c>
      <c r="G1668" s="84">
        <f>VLOOKUP(C1668,'[10]Resumen Peso'!$B$1:$D$65536,3,0)*$C$14</f>
        <v>27663.816065267234</v>
      </c>
      <c r="H1668" s="91"/>
      <c r="I1668" s="86"/>
      <c r="J1668" s="87">
        <f>+VLOOKUP(C1668,'[10]Resumen Peso'!$B$1:$D$65536,3,0)</f>
        <v>17176.16710278095</v>
      </c>
      <c r="N1668" s="57"/>
      <c r="O1668" s="57"/>
      <c r="P1668" s="57"/>
      <c r="Q1668" s="57"/>
      <c r="R1668" s="57"/>
    </row>
    <row r="1669" spans="1:18" x14ac:dyDescent="0.2">
      <c r="A1669" s="78"/>
      <c r="B1669" s="79">
        <f t="shared" si="25"/>
        <v>1653</v>
      </c>
      <c r="C1669" s="80" t="s">
        <v>1696</v>
      </c>
      <c r="D1669" s="81" t="str">
        <f>+"Torre de suspensión tipo S"&amp;IF(MID(C1669,3,3)="220","C",IF(MID(C1669,3,3)="138","S",""))&amp;IF(MID(C1669,10,1)="D",2,1)&amp;" (5°)Tipo S"&amp;IF(MID(C1669,3,3)="220","C",IF(MID(C1669,3,3)="138","S",""))&amp;IF(MID(C1669,10,1)="D",2,1)&amp;RIGHT(C1669,2)</f>
        <v>Torre de suspensión tipo SS1 (5°)Tipo SS1-6</v>
      </c>
      <c r="E1669" s="82" t="s">
        <v>44</v>
      </c>
      <c r="F1669" s="83">
        <v>0</v>
      </c>
      <c r="G1669" s="84">
        <f>VLOOKUP(C1669,'[10]Resumen Peso'!$B$1:$D$65536,3,0)*$C$14</f>
        <v>5752.1684442362121</v>
      </c>
      <c r="H1669" s="91"/>
      <c r="I1669" s="86"/>
      <c r="J1669" s="87">
        <f>+VLOOKUP(C1669,'[10]Resumen Peso'!$B$1:$D$65536,3,0)</f>
        <v>3571.4597786670283</v>
      </c>
      <c r="N1669" s="57"/>
      <c r="O1669" s="57"/>
      <c r="P1669" s="57"/>
      <c r="Q1669" s="57"/>
      <c r="R1669" s="57"/>
    </row>
    <row r="1670" spans="1:18" x14ac:dyDescent="0.2">
      <c r="A1670" s="78"/>
      <c r="B1670" s="79">
        <f t="shared" si="25"/>
        <v>1654</v>
      </c>
      <c r="C1670" s="80" t="s">
        <v>1697</v>
      </c>
      <c r="D1670" s="81" t="str">
        <f>+"Torre de suspensión tipo S"&amp;IF(MID(C1670,3,3)="220","C",IF(MID(C1670,3,3)="138","S",""))&amp;IF(MID(C1670,10,1)="D",2,1)&amp;" (5°)Tipo S"&amp;IF(MID(C1670,3,3)="220","C",IF(MID(C1670,3,3)="138","S",""))&amp;IF(MID(C1670,10,1)="D",2,1)&amp;RIGHT(C1670,2)</f>
        <v>Torre de suspensión tipo SS1 (5°)Tipo SS1-3</v>
      </c>
      <c r="E1670" s="82" t="s">
        <v>44</v>
      </c>
      <c r="F1670" s="83">
        <v>0</v>
      </c>
      <c r="G1670" s="84">
        <f>VLOOKUP(C1670,'[10]Resumen Peso'!$B$1:$D$65536,3,0)*$C$14</f>
        <v>6581.3098416035937</v>
      </c>
      <c r="H1670" s="91"/>
      <c r="I1670" s="86"/>
      <c r="J1670" s="87">
        <f>+VLOOKUP(C1670,'[10]Resumen Peso'!$B$1:$D$65536,3,0)</f>
        <v>4086.2647918082216</v>
      </c>
      <c r="N1670" s="57"/>
      <c r="O1670" s="57"/>
      <c r="P1670" s="57"/>
      <c r="Q1670" s="57"/>
      <c r="R1670" s="57"/>
    </row>
    <row r="1671" spans="1:18" x14ac:dyDescent="0.2">
      <c r="A1671" s="78"/>
      <c r="B1671" s="79">
        <f t="shared" si="25"/>
        <v>1655</v>
      </c>
      <c r="C1671" s="80" t="s">
        <v>1698</v>
      </c>
      <c r="D1671" s="81" t="str">
        <f>+"Torre de suspensión tipo S"&amp;IF(MID(C1671,3,3)="220","C",IF(MID(C1671,3,3)="138","S",""))&amp;IF(MID(C1671,10,1)="D",2,1)&amp;" (5°)Tipo S"&amp;IF(MID(C1671,3,3)="220","C",IF(MID(C1671,3,3)="138","S",""))&amp;IF(MID(C1671,10,1)="D",2,1)&amp;RIGHT(C1671,2)</f>
        <v>Torre de suspensión tipo SS1 (5°)Tipo SS1±0</v>
      </c>
      <c r="E1671" s="82" t="s">
        <v>44</v>
      </c>
      <c r="F1671" s="83">
        <v>0</v>
      </c>
      <c r="G1671" s="84">
        <f>VLOOKUP(C1671,'[10]Resumen Peso'!$B$1:$D$65536,3,0)*$C$14</f>
        <v>7403.0481907801959</v>
      </c>
      <c r="H1671" s="91"/>
      <c r="I1671" s="86"/>
      <c r="J1671" s="87">
        <f>+VLOOKUP(C1671,'[10]Resumen Peso'!$B$1:$D$65536,3,0)</f>
        <v>4596.4733316177972</v>
      </c>
      <c r="N1671" s="57"/>
      <c r="O1671" s="57"/>
      <c r="P1671" s="57"/>
      <c r="Q1671" s="57"/>
      <c r="R1671" s="57"/>
    </row>
    <row r="1672" spans="1:18" x14ac:dyDescent="0.2">
      <c r="A1672" s="78"/>
      <c r="B1672" s="79">
        <f t="shared" si="25"/>
        <v>1656</v>
      </c>
      <c r="C1672" s="80" t="s">
        <v>1699</v>
      </c>
      <c r="D1672" s="81" t="str">
        <f>+"Torre de suspensión tipo S"&amp;IF(MID(C1672,3,3)="220","C",IF(MID(C1672,3,3)="138","S",""))&amp;IF(MID(C1672,10,1)="D",2,1)&amp;" (5°)Tipo S"&amp;IF(MID(C1672,3,3)="220","C",IF(MID(C1672,3,3)="138","S",""))&amp;IF(MID(C1672,10,1)="D",2,1)&amp;RIGHT(C1672,2)</f>
        <v>Torre de suspensión tipo SS1 (5°)Tipo SS1+3</v>
      </c>
      <c r="E1672" s="82" t="s">
        <v>44</v>
      </c>
      <c r="F1672" s="83">
        <v>0</v>
      </c>
      <c r="G1672" s="84">
        <f>VLOOKUP(C1672,'[10]Resumen Peso'!$B$1:$D$65536,3,0)*$C$14</f>
        <v>8217.3834917660188</v>
      </c>
      <c r="H1672" s="91"/>
      <c r="I1672" s="86"/>
      <c r="J1672" s="87">
        <f>+VLOOKUP(C1672,'[10]Resumen Peso'!$B$1:$D$65536,3,0)</f>
        <v>5102.0853980957554</v>
      </c>
      <c r="N1672" s="57"/>
      <c r="O1672" s="57"/>
      <c r="P1672" s="57"/>
      <c r="Q1672" s="57"/>
      <c r="R1672" s="57"/>
    </row>
    <row r="1673" spans="1:18" x14ac:dyDescent="0.2">
      <c r="A1673" s="78"/>
      <c r="B1673" s="79">
        <f t="shared" si="25"/>
        <v>1657</v>
      </c>
      <c r="C1673" s="80" t="s">
        <v>1700</v>
      </c>
      <c r="D1673" s="81" t="str">
        <f>+"Torre de suspensión tipo S"&amp;IF(MID(C1673,3,3)="220","C",IF(MID(C1673,3,3)="138","S",""))&amp;IF(MID(C1673,10,1)="D",2,1)&amp;" (5°)Tipo S"&amp;IF(MID(C1673,3,3)="220","C",IF(MID(C1673,3,3)="138","S",""))&amp;IF(MID(C1673,10,1)="D",2,1)&amp;RIGHT(C1673,2)</f>
        <v>Torre de suspensión tipo SS1 (5°)Tipo SS1+6</v>
      </c>
      <c r="E1673" s="82" t="s">
        <v>44</v>
      </c>
      <c r="F1673" s="83">
        <v>0</v>
      </c>
      <c r="G1673" s="84">
        <f>VLOOKUP(C1673,'[10]Resumen Peso'!$B$1:$D$65536,3,0)*$C$14</f>
        <v>9031.7187927518389</v>
      </c>
      <c r="H1673" s="91"/>
      <c r="I1673" s="86"/>
      <c r="J1673" s="87">
        <f>+VLOOKUP(C1673,'[10]Resumen Peso'!$B$1:$D$65536,3,0)</f>
        <v>5607.6974645737128</v>
      </c>
      <c r="N1673" s="57"/>
      <c r="O1673" s="57"/>
      <c r="P1673" s="57"/>
      <c r="Q1673" s="57"/>
      <c r="R1673" s="57"/>
    </row>
    <row r="1674" spans="1:18" x14ac:dyDescent="0.2">
      <c r="A1674" s="78"/>
      <c r="B1674" s="79">
        <f t="shared" si="25"/>
        <v>1658</v>
      </c>
      <c r="C1674" s="80" t="s">
        <v>1701</v>
      </c>
      <c r="D1674" s="81" t="str">
        <f>+"Torre de ángulo menor tipo A"&amp;IF(MID(C1674,3,3)="220","C",IF(MID(C1674,3,3)="138","S",""))&amp;IF(MID(C1674,10,1)="D",2,1)&amp;" (30°)Tipo A"&amp;IF(MID(C1674,3,3)="220","C",IF(MID(C1674,3,3)="138","S",""))&amp;IF(MID(C1674,10,1)="D",2,1)&amp;RIGHT(C1674,2)</f>
        <v>Torre de ángulo menor tipo AS1 (30°)Tipo AS1-3</v>
      </c>
      <c r="E1674" s="82" t="s">
        <v>44</v>
      </c>
      <c r="F1674" s="83">
        <v>0</v>
      </c>
      <c r="G1674" s="84">
        <f>VLOOKUP(C1674,'[10]Resumen Peso'!$B$1:$D$65536,3,0)*$C$14</f>
        <v>10125.282265397507</v>
      </c>
      <c r="H1674" s="91"/>
      <c r="I1674" s="86"/>
      <c r="J1674" s="87">
        <f>+VLOOKUP(C1674,'[10]Resumen Peso'!$B$1:$D$65536,3,0)</f>
        <v>6286.67931217363</v>
      </c>
      <c r="N1674" s="57"/>
      <c r="O1674" s="57"/>
      <c r="P1674" s="57"/>
      <c r="Q1674" s="57"/>
      <c r="R1674" s="57"/>
    </row>
    <row r="1675" spans="1:18" x14ac:dyDescent="0.2">
      <c r="A1675" s="78"/>
      <c r="B1675" s="79">
        <f t="shared" si="25"/>
        <v>1659</v>
      </c>
      <c r="C1675" s="80" t="s">
        <v>1702</v>
      </c>
      <c r="D1675" s="81" t="str">
        <f>+"Torre de ángulo menor tipo A"&amp;IF(MID(C1675,3,3)="220","C",IF(MID(C1675,3,3)="138","S",""))&amp;IF(MID(C1675,10,1)="D",2,1)&amp;" (30°)Tipo A"&amp;IF(MID(C1675,3,3)="220","C",IF(MID(C1675,3,3)="138","S",""))&amp;IF(MID(C1675,10,1)="D",2,1)&amp;RIGHT(C1675,2)</f>
        <v>Torre de ángulo menor tipo AS1 (30°)Tipo AS1±0</v>
      </c>
      <c r="E1675" s="82" t="s">
        <v>44</v>
      </c>
      <c r="F1675" s="83">
        <v>0</v>
      </c>
      <c r="G1675" s="84">
        <f>VLOOKUP(C1675,'[10]Resumen Peso'!$B$1:$D$65536,3,0)*$C$14</f>
        <v>11237.827153604338</v>
      </c>
      <c r="H1675" s="91"/>
      <c r="I1675" s="86"/>
      <c r="J1675" s="87">
        <f>+VLOOKUP(C1675,'[10]Resumen Peso'!$B$1:$D$65536,3,0)</f>
        <v>6977.446517395816</v>
      </c>
      <c r="N1675" s="57"/>
      <c r="O1675" s="57"/>
      <c r="P1675" s="57"/>
      <c r="Q1675" s="57"/>
      <c r="R1675" s="57"/>
    </row>
    <row r="1676" spans="1:18" x14ac:dyDescent="0.2">
      <c r="A1676" s="78"/>
      <c r="B1676" s="79">
        <f t="shared" si="25"/>
        <v>1660</v>
      </c>
      <c r="C1676" s="80" t="s">
        <v>1703</v>
      </c>
      <c r="D1676" s="81" t="str">
        <f>+"Torre de ángulo menor tipo A"&amp;IF(MID(C1676,3,3)="220","C",IF(MID(C1676,3,3)="138","S",""))&amp;IF(MID(C1676,10,1)="D",2,1)&amp;" (30°)Tipo A"&amp;IF(MID(C1676,3,3)="220","C",IF(MID(C1676,3,3)="138","S",""))&amp;IF(MID(C1676,10,1)="D",2,1)&amp;RIGHT(C1676,2)</f>
        <v>Torre de ángulo menor tipo AS1 (30°)Tipo AS1+3</v>
      </c>
      <c r="E1676" s="82" t="s">
        <v>44</v>
      </c>
      <c r="F1676" s="83">
        <v>0</v>
      </c>
      <c r="G1676" s="84">
        <f>VLOOKUP(C1676,'[10]Resumen Peso'!$B$1:$D$65536,3,0)*$C$14</f>
        <v>12350.372041811166</v>
      </c>
      <c r="H1676" s="91"/>
      <c r="I1676" s="86"/>
      <c r="J1676" s="87">
        <f>+VLOOKUP(C1676,'[10]Resumen Peso'!$B$1:$D$65536,3,0)</f>
        <v>7668.2137226180021</v>
      </c>
      <c r="N1676" s="57"/>
      <c r="O1676" s="57"/>
      <c r="P1676" s="57"/>
      <c r="Q1676" s="57"/>
      <c r="R1676" s="57"/>
    </row>
    <row r="1677" spans="1:18" x14ac:dyDescent="0.2">
      <c r="A1677" s="78"/>
      <c r="B1677" s="79">
        <f t="shared" si="25"/>
        <v>1661</v>
      </c>
      <c r="C1677" s="80" t="s">
        <v>1704</v>
      </c>
      <c r="D1677" s="81" t="str">
        <f>+"Torre de ángulo mayor tipo B"&amp;IF(MID(C1677,3,3)="220","C",IF(MID(C1677,3,3)="138","S",""))&amp;IF(MID(C1677,10,1)="D",2,1)&amp;" (65°)Tipo B"&amp;IF(MID(C1677,3,3)="220","C",IF(MID(C1677,3,3)="138","S",""))&amp;IF(MID(C1677,10,1)="D",2,1)&amp;RIGHT(C1677,2)</f>
        <v>Torre de ángulo mayor tipo BS1 (65°)Tipo BS1-3</v>
      </c>
      <c r="E1677" s="82" t="s">
        <v>44</v>
      </c>
      <c r="F1677" s="83">
        <v>0</v>
      </c>
      <c r="G1677" s="84">
        <f>VLOOKUP(C1677,'[10]Resumen Peso'!$B$1:$D$65536,3,0)*$C$14</f>
        <v>13663.984133450287</v>
      </c>
      <c r="H1677" s="91"/>
      <c r="I1677" s="86"/>
      <c r="J1677" s="87">
        <f>+VLOOKUP(C1677,'[10]Resumen Peso'!$B$1:$D$65536,3,0)</f>
        <v>8483.8214009294352</v>
      </c>
      <c r="N1677" s="57"/>
      <c r="O1677" s="57"/>
      <c r="P1677" s="57"/>
      <c r="Q1677" s="57"/>
      <c r="R1677" s="57"/>
    </row>
    <row r="1678" spans="1:18" x14ac:dyDescent="0.2">
      <c r="A1678" s="78"/>
      <c r="B1678" s="79">
        <f t="shared" si="25"/>
        <v>1662</v>
      </c>
      <c r="C1678" s="80" t="s">
        <v>1705</v>
      </c>
      <c r="D1678" s="81" t="str">
        <f>+"Torre de ángulo mayor tipo B"&amp;IF(MID(C1678,3,3)="220","C",IF(MID(C1678,3,3)="138","S",""))&amp;IF(MID(C1678,10,1)="D",2,1)&amp;" (65°)Tipo B"&amp;IF(MID(C1678,3,3)="220","C",IF(MID(C1678,3,3)="138","S",""))&amp;IF(MID(C1678,10,1)="D",2,1)&amp;RIGHT(C1678,2)</f>
        <v>Torre de ángulo mayor tipo BS1 (65°)Tipo BS1±0</v>
      </c>
      <c r="E1678" s="82" t="s">
        <v>44</v>
      </c>
      <c r="F1678" s="83">
        <v>0</v>
      </c>
      <c r="G1678" s="84">
        <f>VLOOKUP(C1678,'[10]Resumen Peso'!$B$1:$D$65536,3,0)*$C$14</f>
        <v>15216.017965980274</v>
      </c>
      <c r="H1678" s="91"/>
      <c r="I1678" s="86"/>
      <c r="J1678" s="87">
        <f>+VLOOKUP(C1678,'[10]Resumen Peso'!$B$1:$D$65536,3,0)</f>
        <v>9447.4625845539358</v>
      </c>
      <c r="N1678" s="57"/>
      <c r="O1678" s="57"/>
      <c r="P1678" s="57"/>
      <c r="Q1678" s="57"/>
      <c r="R1678" s="57"/>
    </row>
    <row r="1679" spans="1:18" x14ac:dyDescent="0.2">
      <c r="A1679" s="78"/>
      <c r="B1679" s="79">
        <f t="shared" si="25"/>
        <v>1663</v>
      </c>
      <c r="C1679" s="80" t="s">
        <v>1706</v>
      </c>
      <c r="D1679" s="81" t="str">
        <f>+"Torre de ángulo mayor tipo B"&amp;IF(MID(C1679,3,3)="220","C",IF(MID(C1679,3,3)="138","S",""))&amp;IF(MID(C1679,10,1)="D",2,1)&amp;" (65°)Tipo B"&amp;IF(MID(C1679,3,3)="220","C",IF(MID(C1679,3,3)="138","S",""))&amp;IF(MID(C1679,10,1)="D",2,1)&amp;RIGHT(C1679,2)</f>
        <v>Torre de ángulo mayor tipo BS1 (65°)Tipo BS1+3</v>
      </c>
      <c r="E1679" s="82" t="s">
        <v>44</v>
      </c>
      <c r="F1679" s="83">
        <v>0</v>
      </c>
      <c r="G1679" s="84">
        <f>VLOOKUP(C1679,'[10]Resumen Peso'!$B$1:$D$65536,3,0)*$C$14</f>
        <v>17041.940121897907</v>
      </c>
      <c r="H1679" s="91"/>
      <c r="I1679" s="86"/>
      <c r="J1679" s="87">
        <f>+VLOOKUP(C1679,'[10]Resumen Peso'!$B$1:$D$65536,3,0)</f>
        <v>10581.158094700409</v>
      </c>
      <c r="N1679" s="57"/>
      <c r="O1679" s="57"/>
      <c r="P1679" s="57"/>
      <c r="Q1679" s="57"/>
      <c r="R1679" s="57"/>
    </row>
    <row r="1680" spans="1:18" x14ac:dyDescent="0.2">
      <c r="A1680" s="78"/>
      <c r="B1680" s="79">
        <f t="shared" si="25"/>
        <v>1664</v>
      </c>
      <c r="C1680" s="80" t="s">
        <v>1707</v>
      </c>
      <c r="D1680" s="81" t="str">
        <f>+"Torre de anclaje, retención intermedia y terminal (15°) Tipo R"&amp;IF(MID(C1680,3,3)="220","C",IF(MID(C1680,3,3)="138","S",""))&amp;IF(MID(C1680,10,1)="D",2,1)&amp;RIGHT(C1680,2)</f>
        <v>Torre de anclaje, retención intermedia y terminal (15°) Tipo RS1-3</v>
      </c>
      <c r="E1680" s="82" t="s">
        <v>44</v>
      </c>
      <c r="F1680" s="83">
        <v>0</v>
      </c>
      <c r="G1680" s="84">
        <f>VLOOKUP(C1680,'[10]Resumen Peso'!$B$1:$D$65536,3,0)*$C$14</f>
        <v>17593.262100859269</v>
      </c>
      <c r="H1680" s="91"/>
      <c r="I1680" s="86"/>
      <c r="J1680" s="87">
        <f>+VLOOKUP(C1680,'[10]Resumen Peso'!$B$1:$D$65536,3,0)</f>
        <v>10923.468006526551</v>
      </c>
      <c r="N1680" s="57"/>
      <c r="O1680" s="57"/>
      <c r="P1680" s="57"/>
      <c r="Q1680" s="57"/>
      <c r="R1680" s="57"/>
    </row>
    <row r="1681" spans="1:18" x14ac:dyDescent="0.2">
      <c r="A1681" s="78"/>
      <c r="B1681" s="79">
        <f t="shared" si="25"/>
        <v>1665</v>
      </c>
      <c r="C1681" s="80" t="s">
        <v>1708</v>
      </c>
      <c r="D1681" s="81" t="str">
        <f>+"Torre de anclaje, retención intermedia y terminal (15°) Tipo R"&amp;IF(MID(C1681,3,3)="220","C",IF(MID(C1681,3,3)="138","S",""))&amp;IF(MID(C1681,10,1)="D",2,1)&amp;RIGHT(C1681,2)</f>
        <v>Torre de anclaje, retención intermedia y terminal (15°) Tipo RS1±0</v>
      </c>
      <c r="E1681" s="82" t="s">
        <v>44</v>
      </c>
      <c r="F1681" s="83">
        <v>0</v>
      </c>
      <c r="G1681" s="84">
        <f>VLOOKUP(C1681,'[10]Resumen Peso'!$B$1:$D$65536,3,0)*$C$14</f>
        <v>19613.44715814857</v>
      </c>
      <c r="H1681" s="91"/>
      <c r="I1681" s="86"/>
      <c r="J1681" s="87">
        <f>+VLOOKUP(C1681,'[10]Resumen Peso'!$B$1:$D$65536,3,0)</f>
        <v>12177.779271490022</v>
      </c>
      <c r="N1681" s="57"/>
      <c r="O1681" s="57"/>
      <c r="P1681" s="57"/>
      <c r="Q1681" s="57"/>
      <c r="R1681" s="57"/>
    </row>
    <row r="1682" spans="1:18" x14ac:dyDescent="0.2">
      <c r="A1682" s="78"/>
      <c r="B1682" s="79">
        <f t="shared" ref="B1682:B1745" si="26">1+B1681</f>
        <v>1666</v>
      </c>
      <c r="C1682" s="80" t="s">
        <v>1709</v>
      </c>
      <c r="D1682" s="81" t="str">
        <f>+"Torre de anclaje, retención intermedia y terminal (15°) Tipo R"&amp;IF(MID(C1682,3,3)="220","C",IF(MID(C1682,3,3)="138","S",""))&amp;IF(MID(C1682,10,1)="D",2,1)&amp;RIGHT(C1682,2)</f>
        <v>Torre de anclaje, retención intermedia y terminal (15°) Tipo RS1+3</v>
      </c>
      <c r="E1682" s="82" t="s">
        <v>44</v>
      </c>
      <c r="F1682" s="83">
        <v>0</v>
      </c>
      <c r="G1682" s="84">
        <f>VLOOKUP(C1682,'[10]Resumen Peso'!$B$1:$D$65536,3,0)*$C$14</f>
        <v>21633.632215437872</v>
      </c>
      <c r="H1682" s="91"/>
      <c r="I1682" s="86"/>
      <c r="J1682" s="87">
        <f>+VLOOKUP(C1682,'[10]Resumen Peso'!$B$1:$D$65536,3,0)</f>
        <v>13432.090536453494</v>
      </c>
      <c r="N1682" s="57"/>
      <c r="O1682" s="57"/>
      <c r="P1682" s="57"/>
      <c r="Q1682" s="57"/>
      <c r="R1682" s="57"/>
    </row>
    <row r="1683" spans="1:18" x14ac:dyDescent="0.2">
      <c r="A1683" s="78"/>
      <c r="B1683" s="79">
        <f t="shared" si="26"/>
        <v>1667</v>
      </c>
      <c r="C1683" s="80" t="s">
        <v>1710</v>
      </c>
      <c r="D1683" s="81" t="str">
        <f>+"Torre de suspensión tipo S"&amp;IF(MID(C1683,3,3)="220","C",IF(MID(C1683,3,3)="138","S",""))&amp;IF(MID(C1683,10,1)="D",2,1)&amp;" (5°)Tipo S"&amp;IF(MID(C1683,3,3)="220","C",IF(MID(C1683,3,3)="138","S",""))&amp;IF(MID(C1683,10,1)="D",2,1)&amp;RIGHT(C1683,2)</f>
        <v>Torre de suspensión tipo SS1 (5°)Tipo SS1-6</v>
      </c>
      <c r="E1683" s="82" t="s">
        <v>44</v>
      </c>
      <c r="F1683" s="83">
        <v>0</v>
      </c>
      <c r="G1683" s="84">
        <f>VLOOKUP(C1683,'[10]Resumen Peso'!$B$1:$D$65536,3,0)*$C$14</f>
        <v>5687.2063058862741</v>
      </c>
      <c r="H1683" s="91"/>
      <c r="I1683" s="86"/>
      <c r="J1683" s="87">
        <f>+VLOOKUP(C1683,'[10]Resumen Peso'!$B$1:$D$65536,3,0)</f>
        <v>3531.1254827398143</v>
      </c>
      <c r="N1683" s="57"/>
      <c r="O1683" s="57"/>
      <c r="P1683" s="57"/>
      <c r="Q1683" s="57"/>
      <c r="R1683" s="57"/>
    </row>
    <row r="1684" spans="1:18" x14ac:dyDescent="0.2">
      <c r="A1684" s="78"/>
      <c r="B1684" s="79">
        <f t="shared" si="26"/>
        <v>1668</v>
      </c>
      <c r="C1684" s="80" t="s">
        <v>1711</v>
      </c>
      <c r="D1684" s="81" t="str">
        <f>+"Torre de suspensión tipo S"&amp;IF(MID(C1684,3,3)="220","C",IF(MID(C1684,3,3)="138","S",""))&amp;IF(MID(C1684,10,1)="D",2,1)&amp;" (5°)Tipo S"&amp;IF(MID(C1684,3,3)="220","C",IF(MID(C1684,3,3)="138","S",""))&amp;IF(MID(C1684,10,1)="D",2,1)&amp;RIGHT(C1684,2)</f>
        <v>Torre de suspensión tipo SS1 (5°)Tipo SS1-3</v>
      </c>
      <c r="E1684" s="82" t="s">
        <v>44</v>
      </c>
      <c r="F1684" s="83">
        <v>0</v>
      </c>
      <c r="G1684" s="84">
        <f>VLOOKUP(C1684,'[10]Resumen Peso'!$B$1:$D$65536,3,0)*$C$14</f>
        <v>6506.9837914194304</v>
      </c>
      <c r="H1684" s="91"/>
      <c r="I1684" s="86"/>
      <c r="J1684" s="87">
        <f>+VLOOKUP(C1684,'[10]Resumen Peso'!$B$1:$D$65536,3,0)</f>
        <v>4040.1165433149226</v>
      </c>
      <c r="N1684" s="57"/>
      <c r="O1684" s="57"/>
      <c r="P1684" s="57"/>
      <c r="Q1684" s="57"/>
      <c r="R1684" s="57"/>
    </row>
    <row r="1685" spans="1:18" x14ac:dyDescent="0.2">
      <c r="A1685" s="78"/>
      <c r="B1685" s="79">
        <f t="shared" si="26"/>
        <v>1669</v>
      </c>
      <c r="C1685" s="80" t="s">
        <v>1712</v>
      </c>
      <c r="D1685" s="81" t="str">
        <f>+"Torre de suspensión tipo S"&amp;IF(MID(C1685,3,3)="220","C",IF(MID(C1685,3,3)="138","S",""))&amp;IF(MID(C1685,10,1)="D",2,1)&amp;" (5°)Tipo S"&amp;IF(MID(C1685,3,3)="220","C",IF(MID(C1685,3,3)="138","S",""))&amp;IF(MID(C1685,10,1)="D",2,1)&amp;RIGHT(C1685,2)</f>
        <v>Torre de suspensión tipo SS1 (5°)Tipo SS1±0</v>
      </c>
      <c r="E1685" s="82" t="s">
        <v>44</v>
      </c>
      <c r="F1685" s="83">
        <v>0</v>
      </c>
      <c r="G1685" s="84">
        <f>VLOOKUP(C1685,'[10]Resumen Peso'!$B$1:$D$65536,3,0)*$C$14</f>
        <v>7319.4418351174691</v>
      </c>
      <c r="H1685" s="91"/>
      <c r="I1685" s="86"/>
      <c r="J1685" s="87">
        <f>+VLOOKUP(C1685,'[10]Resumen Peso'!$B$1:$D$65536,3,0)</f>
        <v>4544.5630408491816</v>
      </c>
      <c r="N1685" s="57"/>
      <c r="O1685" s="57"/>
      <c r="P1685" s="57"/>
      <c r="Q1685" s="57"/>
      <c r="R1685" s="57"/>
    </row>
    <row r="1686" spans="1:18" x14ac:dyDescent="0.2">
      <c r="A1686" s="78"/>
      <c r="B1686" s="79">
        <f t="shared" si="26"/>
        <v>1670</v>
      </c>
      <c r="C1686" s="80" t="s">
        <v>1713</v>
      </c>
      <c r="D1686" s="81" t="str">
        <f>+"Torre de suspensión tipo S"&amp;IF(MID(C1686,3,3)="220","C",IF(MID(C1686,3,3)="138","S",""))&amp;IF(MID(C1686,10,1)="D",2,1)&amp;" (5°)Tipo S"&amp;IF(MID(C1686,3,3)="220","C",IF(MID(C1686,3,3)="138","S",""))&amp;IF(MID(C1686,10,1)="D",2,1)&amp;RIGHT(C1686,2)</f>
        <v>Torre de suspensión tipo SS1 (5°)Tipo SS1+3</v>
      </c>
      <c r="E1686" s="82" t="s">
        <v>44</v>
      </c>
      <c r="F1686" s="83">
        <v>0</v>
      </c>
      <c r="G1686" s="84">
        <f>VLOOKUP(C1686,'[10]Resumen Peso'!$B$1:$D$65536,3,0)*$C$14</f>
        <v>8124.5804369803918</v>
      </c>
      <c r="H1686" s="91"/>
      <c r="I1686" s="86"/>
      <c r="J1686" s="87">
        <f>+VLOOKUP(C1686,'[10]Resumen Peso'!$B$1:$D$65536,3,0)</f>
        <v>5044.464975342592</v>
      </c>
      <c r="N1686" s="57"/>
      <c r="O1686" s="57"/>
      <c r="P1686" s="57"/>
      <c r="Q1686" s="57"/>
      <c r="R1686" s="57"/>
    </row>
    <row r="1687" spans="1:18" x14ac:dyDescent="0.2">
      <c r="A1687" s="78"/>
      <c r="B1687" s="79">
        <f t="shared" si="26"/>
        <v>1671</v>
      </c>
      <c r="C1687" s="80" t="s">
        <v>1714</v>
      </c>
      <c r="D1687" s="81" t="str">
        <f>+"Torre de suspensión tipo S"&amp;IF(MID(C1687,3,3)="220","C",IF(MID(C1687,3,3)="138","S",""))&amp;IF(MID(C1687,10,1)="D",2,1)&amp;" (5°)Tipo S"&amp;IF(MID(C1687,3,3)="220","C",IF(MID(C1687,3,3)="138","S",""))&amp;IF(MID(C1687,10,1)="D",2,1)&amp;RIGHT(C1687,2)</f>
        <v>Torre de suspensión tipo SS1 (5°)Tipo SS1+6</v>
      </c>
      <c r="E1687" s="82" t="s">
        <v>44</v>
      </c>
      <c r="F1687" s="83">
        <v>0</v>
      </c>
      <c r="G1687" s="84">
        <f>VLOOKUP(C1687,'[10]Resumen Peso'!$B$1:$D$65536,3,0)*$C$14</f>
        <v>8929.7190388433119</v>
      </c>
      <c r="H1687" s="91"/>
      <c r="I1687" s="86"/>
      <c r="J1687" s="87">
        <f>+VLOOKUP(C1687,'[10]Resumen Peso'!$B$1:$D$65536,3,0)</f>
        <v>5544.3669098360015</v>
      </c>
      <c r="N1687" s="57"/>
      <c r="O1687" s="57"/>
      <c r="P1687" s="57"/>
      <c r="Q1687" s="57"/>
      <c r="R1687" s="57"/>
    </row>
    <row r="1688" spans="1:18" x14ac:dyDescent="0.2">
      <c r="A1688" s="78"/>
      <c r="B1688" s="79">
        <f t="shared" si="26"/>
        <v>1672</v>
      </c>
      <c r="C1688" s="80" t="s">
        <v>1715</v>
      </c>
      <c r="D1688" s="81" t="str">
        <f>+"Torre de ángulo menor tipo A"&amp;IF(MID(C1688,3,3)="220","C",IF(MID(C1688,3,3)="138","S",""))&amp;IF(MID(C1688,10,1)="D",2,1)&amp;" (30°)Tipo A"&amp;IF(MID(C1688,3,3)="220","C",IF(MID(C1688,3,3)="138","S",""))&amp;IF(MID(C1688,10,1)="D",2,1)&amp;RIGHT(C1688,2)</f>
        <v>Torre de ángulo menor tipo AS1 (30°)Tipo AS1-3</v>
      </c>
      <c r="E1688" s="82" t="s">
        <v>44</v>
      </c>
      <c r="F1688" s="83">
        <v>0</v>
      </c>
      <c r="G1688" s="84">
        <f>VLOOKUP(C1688,'[10]Resumen Peso'!$B$1:$D$65536,3,0)*$C$14</f>
        <v>10010.932347843194</v>
      </c>
      <c r="H1688" s="91"/>
      <c r="I1688" s="86"/>
      <c r="J1688" s="87">
        <f>+VLOOKUP(C1688,'[10]Resumen Peso'!$B$1:$D$65536,3,0)</f>
        <v>6215.6806731041606</v>
      </c>
      <c r="N1688" s="57"/>
      <c r="O1688" s="57"/>
      <c r="P1688" s="57"/>
      <c r="Q1688" s="57"/>
      <c r="R1688" s="57"/>
    </row>
    <row r="1689" spans="1:18" x14ac:dyDescent="0.2">
      <c r="A1689" s="78"/>
      <c r="B1689" s="79">
        <f t="shared" si="26"/>
        <v>1673</v>
      </c>
      <c r="C1689" s="80" t="s">
        <v>1716</v>
      </c>
      <c r="D1689" s="81" t="str">
        <f>+"Torre de ángulo menor tipo A"&amp;IF(MID(C1689,3,3)="220","C",IF(MID(C1689,3,3)="138","S",""))&amp;IF(MID(C1689,10,1)="D",2,1)&amp;" (30°)Tipo A"&amp;IF(MID(C1689,3,3)="220","C",IF(MID(C1689,3,3)="138","S",""))&amp;IF(MID(C1689,10,1)="D",2,1)&amp;RIGHT(C1689,2)</f>
        <v>Torre de ángulo menor tipo AS1 (30°)Tipo AS1±0</v>
      </c>
      <c r="E1689" s="82" t="s">
        <v>44</v>
      </c>
      <c r="F1689" s="83">
        <v>0</v>
      </c>
      <c r="G1689" s="84">
        <f>VLOOKUP(C1689,'[10]Resumen Peso'!$B$1:$D$65536,3,0)*$C$14</f>
        <v>11110.912705708319</v>
      </c>
      <c r="H1689" s="91"/>
      <c r="I1689" s="86"/>
      <c r="J1689" s="87">
        <f>+VLOOKUP(C1689,'[10]Resumen Peso'!$B$1:$D$65536,3,0)</f>
        <v>6898.6466960090575</v>
      </c>
      <c r="N1689" s="57"/>
      <c r="O1689" s="57"/>
      <c r="P1689" s="57"/>
      <c r="Q1689" s="57"/>
      <c r="R1689" s="57"/>
    </row>
    <row r="1690" spans="1:18" x14ac:dyDescent="0.2">
      <c r="A1690" s="78"/>
      <c r="B1690" s="79">
        <f t="shared" si="26"/>
        <v>1674</v>
      </c>
      <c r="C1690" s="80" t="s">
        <v>1717</v>
      </c>
      <c r="D1690" s="81" t="str">
        <f>+"Torre de ángulo menor tipo A"&amp;IF(MID(C1690,3,3)="220","C",IF(MID(C1690,3,3)="138","S",""))&amp;IF(MID(C1690,10,1)="D",2,1)&amp;" (30°)Tipo A"&amp;IF(MID(C1690,3,3)="220","C",IF(MID(C1690,3,3)="138","S",""))&amp;IF(MID(C1690,10,1)="D",2,1)&amp;RIGHT(C1690,2)</f>
        <v>Torre de ángulo menor tipo AS1 (30°)Tipo AS1+3</v>
      </c>
      <c r="E1690" s="82" t="s">
        <v>44</v>
      </c>
      <c r="F1690" s="83">
        <v>0</v>
      </c>
      <c r="G1690" s="84">
        <f>VLOOKUP(C1690,'[10]Resumen Peso'!$B$1:$D$65536,3,0)*$C$14</f>
        <v>12210.893063573441</v>
      </c>
      <c r="H1690" s="91"/>
      <c r="I1690" s="86"/>
      <c r="J1690" s="87">
        <f>+VLOOKUP(C1690,'[10]Resumen Peso'!$B$1:$D$65536,3,0)</f>
        <v>7581.6127189139543</v>
      </c>
      <c r="N1690" s="57"/>
      <c r="O1690" s="57"/>
      <c r="P1690" s="57"/>
      <c r="Q1690" s="57"/>
      <c r="R1690" s="57"/>
    </row>
    <row r="1691" spans="1:18" x14ac:dyDescent="0.2">
      <c r="A1691" s="78"/>
      <c r="B1691" s="79">
        <f t="shared" si="26"/>
        <v>1675</v>
      </c>
      <c r="C1691" s="80" t="s">
        <v>1718</v>
      </c>
      <c r="D1691" s="81" t="str">
        <f>+"Torre de ángulo mayor tipo B"&amp;IF(MID(C1691,3,3)="220","C",IF(MID(C1691,3,3)="138","S",""))&amp;IF(MID(C1691,10,1)="D",2,1)&amp;" (65°)Tipo B"&amp;IF(MID(C1691,3,3)="220","C",IF(MID(C1691,3,3)="138","S",""))&amp;IF(MID(C1691,10,1)="D",2,1)&amp;RIGHT(C1691,2)</f>
        <v>Torre de ángulo mayor tipo BS1 (65°)Tipo BS1-3</v>
      </c>
      <c r="E1691" s="82" t="s">
        <v>44</v>
      </c>
      <c r="F1691" s="83">
        <v>0</v>
      </c>
      <c r="G1691" s="84">
        <f>VLOOKUP(C1691,'[10]Resumen Peso'!$B$1:$D$65536,3,0)*$C$14</f>
        <v>13509.6698715691</v>
      </c>
      <c r="H1691" s="91"/>
      <c r="I1691" s="86"/>
      <c r="J1691" s="87">
        <f>+VLOOKUP(C1691,'[10]Resumen Peso'!$B$1:$D$65536,3,0)</f>
        <v>8388.0093285038456</v>
      </c>
      <c r="N1691" s="57"/>
      <c r="O1691" s="57"/>
      <c r="P1691" s="57"/>
      <c r="Q1691" s="57"/>
      <c r="R1691" s="57"/>
    </row>
    <row r="1692" spans="1:18" x14ac:dyDescent="0.2">
      <c r="A1692" s="78"/>
      <c r="B1692" s="79">
        <f t="shared" si="26"/>
        <v>1676</v>
      </c>
      <c r="C1692" s="80" t="s">
        <v>1719</v>
      </c>
      <c r="D1692" s="81" t="str">
        <f>+"Torre de ángulo mayor tipo B"&amp;IF(MID(C1692,3,3)="220","C",IF(MID(C1692,3,3)="138","S",""))&amp;IF(MID(C1692,10,1)="D",2,1)&amp;" (65°)Tipo B"&amp;IF(MID(C1692,3,3)="220","C",IF(MID(C1692,3,3)="138","S",""))&amp;IF(MID(C1692,10,1)="D",2,1)&amp;RIGHT(C1692,2)</f>
        <v>Torre de ángulo mayor tipo BS1 (65°)Tipo BS1±0</v>
      </c>
      <c r="E1692" s="82" t="s">
        <v>44</v>
      </c>
      <c r="F1692" s="83">
        <v>0</v>
      </c>
      <c r="G1692" s="84">
        <f>VLOOKUP(C1692,'[10]Resumen Peso'!$B$1:$D$65536,3,0)*$C$14</f>
        <v>15044.175803529064</v>
      </c>
      <c r="H1692" s="91"/>
      <c r="I1692" s="86"/>
      <c r="J1692" s="87">
        <f>+VLOOKUP(C1692,'[10]Resumen Peso'!$B$1:$D$65536,3,0)</f>
        <v>9340.7676263962639</v>
      </c>
      <c r="N1692" s="57"/>
      <c r="O1692" s="57"/>
      <c r="P1692" s="57"/>
      <c r="Q1692" s="57"/>
      <c r="R1692" s="57"/>
    </row>
    <row r="1693" spans="1:18" x14ac:dyDescent="0.2">
      <c r="A1693" s="78"/>
      <c r="B1693" s="79">
        <f t="shared" si="26"/>
        <v>1677</v>
      </c>
      <c r="C1693" s="80" t="s">
        <v>1720</v>
      </c>
      <c r="D1693" s="81" t="str">
        <f>+"Torre de ángulo mayor tipo B"&amp;IF(MID(C1693,3,3)="220","C",IF(MID(C1693,3,3)="138","S",""))&amp;IF(MID(C1693,10,1)="D",2,1)&amp;" (65°)Tipo B"&amp;IF(MID(C1693,3,3)="220","C",IF(MID(C1693,3,3)="138","S",""))&amp;IF(MID(C1693,10,1)="D",2,1)&amp;RIGHT(C1693,2)</f>
        <v>Torre de ángulo mayor tipo BS1 (65°)Tipo BS1+3</v>
      </c>
      <c r="E1693" s="82" t="s">
        <v>44</v>
      </c>
      <c r="F1693" s="83">
        <v>0</v>
      </c>
      <c r="G1693" s="84">
        <f>VLOOKUP(C1693,'[10]Resumen Peso'!$B$1:$D$65536,3,0)*$C$14</f>
        <v>16849.476899952555</v>
      </c>
      <c r="H1693" s="91"/>
      <c r="I1693" s="86"/>
      <c r="J1693" s="87">
        <f>+VLOOKUP(C1693,'[10]Resumen Peso'!$B$1:$D$65536,3,0)</f>
        <v>10461.659741563817</v>
      </c>
      <c r="N1693" s="57"/>
      <c r="O1693" s="57"/>
      <c r="P1693" s="57"/>
      <c r="Q1693" s="57"/>
      <c r="R1693" s="57"/>
    </row>
    <row r="1694" spans="1:18" x14ac:dyDescent="0.2">
      <c r="A1694" s="78"/>
      <c r="B1694" s="79">
        <f t="shared" si="26"/>
        <v>1678</v>
      </c>
      <c r="C1694" s="80" t="s">
        <v>1721</v>
      </c>
      <c r="D1694" s="81" t="str">
        <f>+"Torre de anclaje, retención intermedia y terminal (15°) Tipo R"&amp;IF(MID(C1694,3,3)="220","C",IF(MID(C1694,3,3)="138","S",""))&amp;IF(MID(C1694,10,1)="D",2,1)&amp;RIGHT(C1694,2)</f>
        <v>Torre de anclaje, retención intermedia y terminal (15°) Tipo RS1-3</v>
      </c>
      <c r="E1694" s="82" t="s">
        <v>44</v>
      </c>
      <c r="F1694" s="83">
        <v>0</v>
      </c>
      <c r="G1694" s="84">
        <f>VLOOKUP(C1694,'[10]Resumen Peso'!$B$1:$D$65536,3,0)*$C$14</f>
        <v>17394.572521841819</v>
      </c>
      <c r="H1694" s="91"/>
      <c r="I1694" s="86"/>
      <c r="J1694" s="87">
        <f>+VLOOKUP(C1694,'[10]Resumen Peso'!$B$1:$D$65536,3,0)</f>
        <v>10800.103774971032</v>
      </c>
      <c r="N1694" s="57"/>
      <c r="O1694" s="57"/>
      <c r="P1694" s="57"/>
      <c r="Q1694" s="57"/>
      <c r="R1694" s="57"/>
    </row>
    <row r="1695" spans="1:18" x14ac:dyDescent="0.2">
      <c r="A1695" s="78"/>
      <c r="B1695" s="79">
        <f t="shared" si="26"/>
        <v>1679</v>
      </c>
      <c r="C1695" s="80" t="s">
        <v>1722</v>
      </c>
      <c r="D1695" s="81" t="str">
        <f>+"Torre de anclaje, retención intermedia y terminal (15°) Tipo R"&amp;IF(MID(C1695,3,3)="220","C",IF(MID(C1695,3,3)="138","S",""))&amp;IF(MID(C1695,10,1)="D",2,1)&amp;RIGHT(C1695,2)</f>
        <v>Torre de anclaje, retención intermedia y terminal (15°) Tipo RS1±0</v>
      </c>
      <c r="E1695" s="82" t="s">
        <v>44</v>
      </c>
      <c r="F1695" s="83">
        <v>0</v>
      </c>
      <c r="G1695" s="84">
        <f>VLOOKUP(C1695,'[10]Resumen Peso'!$B$1:$D$65536,3,0)*$C$14</f>
        <v>19391.942610748963</v>
      </c>
      <c r="H1695" s="91"/>
      <c r="I1695" s="86"/>
      <c r="J1695" s="87">
        <f>+VLOOKUP(C1695,'[10]Resumen Peso'!$B$1:$D$65536,3,0)</f>
        <v>12040.249470424784</v>
      </c>
      <c r="N1695" s="57"/>
      <c r="O1695" s="57"/>
      <c r="P1695" s="57"/>
      <c r="Q1695" s="57"/>
      <c r="R1695" s="57"/>
    </row>
    <row r="1696" spans="1:18" x14ac:dyDescent="0.2">
      <c r="A1696" s="78"/>
      <c r="B1696" s="79">
        <f t="shared" si="26"/>
        <v>1680</v>
      </c>
      <c r="C1696" s="80" t="s">
        <v>1723</v>
      </c>
      <c r="D1696" s="81" t="str">
        <f>+"Torre de anclaje, retención intermedia y terminal (15°) Tipo R"&amp;IF(MID(C1696,3,3)="220","C",IF(MID(C1696,3,3)="138","S",""))&amp;IF(MID(C1696,10,1)="D",2,1)&amp;RIGHT(C1696,2)</f>
        <v>Torre de anclaje, retención intermedia y terminal (15°) Tipo RS1+3</v>
      </c>
      <c r="E1696" s="82" t="s">
        <v>44</v>
      </c>
      <c r="F1696" s="83">
        <v>0</v>
      </c>
      <c r="G1696" s="84">
        <f>VLOOKUP(C1696,'[10]Resumen Peso'!$B$1:$D$65536,3,0)*$C$14</f>
        <v>21389.312699656104</v>
      </c>
      <c r="H1696" s="91"/>
      <c r="I1696" s="86"/>
      <c r="J1696" s="87">
        <f>+VLOOKUP(C1696,'[10]Resumen Peso'!$B$1:$D$65536,3,0)</f>
        <v>13280.395165878535</v>
      </c>
      <c r="N1696" s="57"/>
      <c r="O1696" s="57"/>
      <c r="P1696" s="57"/>
      <c r="Q1696" s="57"/>
      <c r="R1696" s="57"/>
    </row>
    <row r="1697" spans="1:18" x14ac:dyDescent="0.2">
      <c r="A1697" s="78"/>
      <c r="B1697" s="79">
        <f t="shared" si="26"/>
        <v>1681</v>
      </c>
      <c r="C1697" s="80" t="s">
        <v>1724</v>
      </c>
      <c r="D1697" s="81" t="str">
        <f>+"Torre de suspensión tipo S"&amp;IF(MID(C1697,3,3)="220","C",IF(MID(C1697,3,3)="138","S",""))&amp;IF(MID(C1697,10,1)="D",2,1)&amp;" (5°)Tipo S"&amp;IF(MID(C1697,3,3)="220","C",IF(MID(C1697,3,3)="138","S",""))&amp;IF(MID(C1697,10,1)="D",2,1)&amp;RIGHT(C1697,2)</f>
        <v>Torre de suspensión tipo SS1 (5°)Tipo SS1-6</v>
      </c>
      <c r="E1697" s="82" t="s">
        <v>44</v>
      </c>
      <c r="F1697" s="83">
        <v>0</v>
      </c>
      <c r="G1697" s="84">
        <f>VLOOKUP(C1697,'[10]Resumen Peso'!$B$1:$D$65536,3,0)*$C$14</f>
        <v>4954.0834360068347</v>
      </c>
      <c r="H1697" s="91"/>
      <c r="I1697" s="86"/>
      <c r="J1697" s="87">
        <f>+VLOOKUP(C1697,'[10]Resumen Peso'!$B$1:$D$65536,3,0)</f>
        <v>3075.9373449134669</v>
      </c>
      <c r="N1697" s="57"/>
      <c r="O1697" s="57"/>
      <c r="P1697" s="57"/>
      <c r="Q1697" s="57"/>
      <c r="R1697" s="57"/>
    </row>
    <row r="1698" spans="1:18" x14ac:dyDescent="0.2">
      <c r="A1698" s="78"/>
      <c r="B1698" s="79">
        <f t="shared" si="26"/>
        <v>1682</v>
      </c>
      <c r="C1698" s="80" t="s">
        <v>1725</v>
      </c>
      <c r="D1698" s="81" t="str">
        <f>+"Torre de suspensión tipo S"&amp;IF(MID(C1698,3,3)="220","C",IF(MID(C1698,3,3)="138","S",""))&amp;IF(MID(C1698,10,1)="D",2,1)&amp;" (5°)Tipo S"&amp;IF(MID(C1698,3,3)="220","C",IF(MID(C1698,3,3)="138","S",""))&amp;IF(MID(C1698,10,1)="D",2,1)&amp;RIGHT(C1698,2)</f>
        <v>Torre de suspensión tipo SS1 (5°)Tipo SS1-3</v>
      </c>
      <c r="E1698" s="82" t="s">
        <v>44</v>
      </c>
      <c r="F1698" s="83">
        <v>0</v>
      </c>
      <c r="G1698" s="84">
        <f>VLOOKUP(C1698,'[10]Resumen Peso'!$B$1:$D$65536,3,0)*$C$14</f>
        <v>5668.1855529087206</v>
      </c>
      <c r="H1698" s="91"/>
      <c r="I1698" s="86"/>
      <c r="J1698" s="87">
        <f>+VLOOKUP(C1698,'[10]Resumen Peso'!$B$1:$D$65536,3,0)</f>
        <v>3519.3157009370298</v>
      </c>
      <c r="N1698" s="57"/>
      <c r="O1698" s="57"/>
      <c r="P1698" s="57"/>
      <c r="Q1698" s="57"/>
      <c r="R1698" s="57"/>
    </row>
    <row r="1699" spans="1:18" x14ac:dyDescent="0.2">
      <c r="A1699" s="78"/>
      <c r="B1699" s="79">
        <f t="shared" si="26"/>
        <v>1683</v>
      </c>
      <c r="C1699" s="80" t="s">
        <v>1726</v>
      </c>
      <c r="D1699" s="81" t="str">
        <f>+"Torre de suspensión tipo S"&amp;IF(MID(C1699,3,3)="220","C",IF(MID(C1699,3,3)="138","S",""))&amp;IF(MID(C1699,10,1)="D",2,1)&amp;" (5°)Tipo S"&amp;IF(MID(C1699,3,3)="220","C",IF(MID(C1699,3,3)="138","S",""))&amp;IF(MID(C1699,10,1)="D",2,1)&amp;RIGHT(C1699,2)</f>
        <v>Torre de suspensión tipo SS1 (5°)Tipo SS1±0</v>
      </c>
      <c r="E1699" s="82" t="s">
        <v>44</v>
      </c>
      <c r="F1699" s="83">
        <v>0</v>
      </c>
      <c r="G1699" s="84">
        <f>VLOOKUP(C1699,'[10]Resumen Peso'!$B$1:$D$65536,3,0)*$C$14</f>
        <v>6375.9117580525544</v>
      </c>
      <c r="H1699" s="91"/>
      <c r="I1699" s="86"/>
      <c r="J1699" s="87">
        <f>+VLOOKUP(C1699,'[10]Resumen Peso'!$B$1:$D$65536,3,0)</f>
        <v>3958.7353216389533</v>
      </c>
      <c r="N1699" s="57"/>
      <c r="O1699" s="57"/>
      <c r="P1699" s="57"/>
      <c r="Q1699" s="57"/>
      <c r="R1699" s="57"/>
    </row>
    <row r="1700" spans="1:18" x14ac:dyDescent="0.2">
      <c r="A1700" s="78"/>
      <c r="B1700" s="79">
        <f t="shared" si="26"/>
        <v>1684</v>
      </c>
      <c r="C1700" s="80" t="s">
        <v>1727</v>
      </c>
      <c r="D1700" s="81" t="str">
        <f>+"Torre de suspensión tipo S"&amp;IF(MID(C1700,3,3)="220","C",IF(MID(C1700,3,3)="138","S",""))&amp;IF(MID(C1700,10,1)="D",2,1)&amp;" (5°)Tipo S"&amp;IF(MID(C1700,3,3)="220","C",IF(MID(C1700,3,3)="138","S",""))&amp;IF(MID(C1700,10,1)="D",2,1)&amp;RIGHT(C1700,2)</f>
        <v>Torre de suspensión tipo SS1 (5°)Tipo SS1+3</v>
      </c>
      <c r="E1700" s="82" t="s">
        <v>44</v>
      </c>
      <c r="F1700" s="83">
        <v>0</v>
      </c>
      <c r="G1700" s="84">
        <f>VLOOKUP(C1700,'[10]Resumen Peso'!$B$1:$D$65536,3,0)*$C$14</f>
        <v>7077.2620514383352</v>
      </c>
      <c r="H1700" s="91"/>
      <c r="I1700" s="86"/>
      <c r="J1700" s="87">
        <f>+VLOOKUP(C1700,'[10]Resumen Peso'!$B$1:$D$65536,3,0)</f>
        <v>4394.1962070192385</v>
      </c>
      <c r="N1700" s="57"/>
      <c r="O1700" s="57"/>
      <c r="P1700" s="57"/>
      <c r="Q1700" s="57"/>
      <c r="R1700" s="57"/>
    </row>
    <row r="1701" spans="1:18" x14ac:dyDescent="0.2">
      <c r="A1701" s="78"/>
      <c r="B1701" s="79">
        <f t="shared" si="26"/>
        <v>1685</v>
      </c>
      <c r="C1701" s="80" t="s">
        <v>1728</v>
      </c>
      <c r="D1701" s="81" t="str">
        <f>+"Torre de suspensión tipo S"&amp;IF(MID(C1701,3,3)="220","C",IF(MID(C1701,3,3)="138","S",""))&amp;IF(MID(C1701,10,1)="D",2,1)&amp;" (5°)Tipo S"&amp;IF(MID(C1701,3,3)="220","C",IF(MID(C1701,3,3)="138","S",""))&amp;IF(MID(C1701,10,1)="D",2,1)&amp;RIGHT(C1701,2)</f>
        <v>Torre de suspensión tipo SS1 (5°)Tipo SS1+6</v>
      </c>
      <c r="E1701" s="82" t="s">
        <v>44</v>
      </c>
      <c r="F1701" s="83">
        <v>0</v>
      </c>
      <c r="G1701" s="84">
        <f>VLOOKUP(C1701,'[10]Resumen Peso'!$B$1:$D$65536,3,0)*$C$14</f>
        <v>7778.612344824116</v>
      </c>
      <c r="H1701" s="91"/>
      <c r="I1701" s="86"/>
      <c r="J1701" s="87">
        <f>+VLOOKUP(C1701,'[10]Resumen Peso'!$B$1:$D$65536,3,0)</f>
        <v>4829.6570923995232</v>
      </c>
      <c r="N1701" s="57"/>
      <c r="O1701" s="57"/>
      <c r="P1701" s="57"/>
      <c r="Q1701" s="57"/>
      <c r="R1701" s="57"/>
    </row>
    <row r="1702" spans="1:18" x14ac:dyDescent="0.2">
      <c r="A1702" s="78"/>
      <c r="B1702" s="79">
        <f t="shared" si="26"/>
        <v>1686</v>
      </c>
      <c r="C1702" s="80" t="s">
        <v>1729</v>
      </c>
      <c r="D1702" s="81" t="str">
        <f>+"Torre de ángulo menor tipo A"&amp;IF(MID(C1702,3,3)="220","C",IF(MID(C1702,3,3)="138","S",""))&amp;IF(MID(C1702,10,1)="D",2,1)&amp;" (30°)Tipo A"&amp;IF(MID(C1702,3,3)="220","C",IF(MID(C1702,3,3)="138","S",""))&amp;IF(MID(C1702,10,1)="D",2,1)&amp;RIGHT(C1702,2)</f>
        <v>Torre de ángulo menor tipo AS1 (30°)Tipo AS1-3</v>
      </c>
      <c r="E1702" s="82" t="s">
        <v>44</v>
      </c>
      <c r="F1702" s="83">
        <v>0</v>
      </c>
      <c r="G1702" s="84">
        <f>VLOOKUP(C1702,'[10]Resumen Peso'!$B$1:$D$65536,3,0)*$C$14</f>
        <v>8720.449277900123</v>
      </c>
      <c r="H1702" s="91"/>
      <c r="I1702" s="86"/>
      <c r="J1702" s="87">
        <f>+VLOOKUP(C1702,'[10]Resumen Peso'!$B$1:$D$65536,3,0)</f>
        <v>5414.4335566413856</v>
      </c>
      <c r="N1702" s="57"/>
      <c r="O1702" s="57"/>
      <c r="P1702" s="57"/>
      <c r="Q1702" s="57"/>
      <c r="R1702" s="57"/>
    </row>
    <row r="1703" spans="1:18" x14ac:dyDescent="0.2">
      <c r="A1703" s="78"/>
      <c r="B1703" s="79">
        <f t="shared" si="26"/>
        <v>1687</v>
      </c>
      <c r="C1703" s="80" t="s">
        <v>1730</v>
      </c>
      <c r="D1703" s="81" t="str">
        <f>+"Torre de ángulo menor tipo A"&amp;IF(MID(C1703,3,3)="220","C",IF(MID(C1703,3,3)="138","S",""))&amp;IF(MID(C1703,10,1)="D",2,1)&amp;" (30°)Tipo A"&amp;IF(MID(C1703,3,3)="220","C",IF(MID(C1703,3,3)="138","S",""))&amp;IF(MID(C1703,10,1)="D",2,1)&amp;RIGHT(C1703,2)</f>
        <v>Torre de ángulo menor tipo AS1 (30°)Tipo AS1±0</v>
      </c>
      <c r="E1703" s="82" t="s">
        <v>44</v>
      </c>
      <c r="F1703" s="83">
        <v>0</v>
      </c>
      <c r="G1703" s="84">
        <f>VLOOKUP(C1703,'[10]Resumen Peso'!$B$1:$D$65536,3,0)*$C$14</f>
        <v>9678.6340487237758</v>
      </c>
      <c r="H1703" s="91"/>
      <c r="I1703" s="86"/>
      <c r="J1703" s="87">
        <f>+VLOOKUP(C1703,'[10]Resumen Peso'!$B$1:$D$65536,3,0)</f>
        <v>6009.3602182479308</v>
      </c>
      <c r="N1703" s="57"/>
      <c r="O1703" s="57"/>
      <c r="P1703" s="57"/>
      <c r="Q1703" s="57"/>
      <c r="R1703" s="57"/>
    </row>
    <row r="1704" spans="1:18" x14ac:dyDescent="0.2">
      <c r="A1704" s="78"/>
      <c r="B1704" s="79">
        <f t="shared" si="26"/>
        <v>1688</v>
      </c>
      <c r="C1704" s="80" t="s">
        <v>1731</v>
      </c>
      <c r="D1704" s="81" t="str">
        <f>+"Torre de ángulo menor tipo A"&amp;IF(MID(C1704,3,3)="220","C",IF(MID(C1704,3,3)="138","S",""))&amp;IF(MID(C1704,10,1)="D",2,1)&amp;" (30°)Tipo A"&amp;IF(MID(C1704,3,3)="220","C",IF(MID(C1704,3,3)="138","S",""))&amp;IF(MID(C1704,10,1)="D",2,1)&amp;RIGHT(C1704,2)</f>
        <v>Torre de ángulo menor tipo AS1 (30°)Tipo AS1+3</v>
      </c>
      <c r="E1704" s="82" t="s">
        <v>44</v>
      </c>
      <c r="F1704" s="83">
        <v>0</v>
      </c>
      <c r="G1704" s="84">
        <f>VLOOKUP(C1704,'[10]Resumen Peso'!$B$1:$D$65536,3,0)*$C$14</f>
        <v>10636.81881954743</v>
      </c>
      <c r="H1704" s="91"/>
      <c r="I1704" s="86"/>
      <c r="J1704" s="87">
        <f>+VLOOKUP(C1704,'[10]Resumen Peso'!$B$1:$D$65536,3,0)</f>
        <v>6604.286879854476</v>
      </c>
      <c r="N1704" s="57"/>
      <c r="O1704" s="57"/>
      <c r="P1704" s="57"/>
      <c r="Q1704" s="57"/>
      <c r="R1704" s="57"/>
    </row>
    <row r="1705" spans="1:18" x14ac:dyDescent="0.2">
      <c r="A1705" s="78"/>
      <c r="B1705" s="79">
        <f t="shared" si="26"/>
        <v>1689</v>
      </c>
      <c r="C1705" s="80" t="s">
        <v>1732</v>
      </c>
      <c r="D1705" s="81" t="str">
        <f>+"Torre de ángulo mayor tipo B"&amp;IF(MID(C1705,3,3)="220","C",IF(MID(C1705,3,3)="138","S",""))&amp;IF(MID(C1705,10,1)="D",2,1)&amp;" (65°)Tipo B"&amp;IF(MID(C1705,3,3)="220","C",IF(MID(C1705,3,3)="138","S",""))&amp;IF(MID(C1705,10,1)="D",2,1)&amp;RIGHT(C1705,2)</f>
        <v>Torre de ángulo mayor tipo BS1 (65°)Tipo BS1-3</v>
      </c>
      <c r="E1705" s="82" t="s">
        <v>44</v>
      </c>
      <c r="F1705" s="83">
        <v>0</v>
      </c>
      <c r="G1705" s="84">
        <f>VLOOKUP(C1705,'[10]Resumen Peso'!$B$1:$D$65536,3,0)*$C$14</f>
        <v>11768.17371077085</v>
      </c>
      <c r="H1705" s="91"/>
      <c r="I1705" s="86"/>
      <c r="J1705" s="87">
        <f>+VLOOKUP(C1705,'[10]Resumen Peso'!$B$1:$D$65536,3,0)</f>
        <v>7306.7330144859134</v>
      </c>
      <c r="N1705" s="57"/>
      <c r="O1705" s="57"/>
      <c r="P1705" s="57"/>
      <c r="Q1705" s="57"/>
      <c r="R1705" s="57"/>
    </row>
    <row r="1706" spans="1:18" x14ac:dyDescent="0.2">
      <c r="A1706" s="78"/>
      <c r="B1706" s="79">
        <f t="shared" si="26"/>
        <v>1690</v>
      </c>
      <c r="C1706" s="80" t="s">
        <v>1733</v>
      </c>
      <c r="D1706" s="81" t="str">
        <f>+"Torre de ángulo mayor tipo B"&amp;IF(MID(C1706,3,3)="220","C",IF(MID(C1706,3,3)="138","S",""))&amp;IF(MID(C1706,10,1)="D",2,1)&amp;" (65°)Tipo B"&amp;IF(MID(C1706,3,3)="220","C",IF(MID(C1706,3,3)="138","S",""))&amp;IF(MID(C1706,10,1)="D",2,1)&amp;RIGHT(C1706,2)</f>
        <v>Torre de ángulo mayor tipo BS1 (65°)Tipo BS1±0</v>
      </c>
      <c r="E1706" s="82" t="s">
        <v>44</v>
      </c>
      <c r="F1706" s="83">
        <v>0</v>
      </c>
      <c r="G1706" s="84">
        <f>VLOOKUP(C1706,'[10]Resumen Peso'!$B$1:$D$65536,3,0)*$C$14</f>
        <v>13104.870501971993</v>
      </c>
      <c r="H1706" s="91"/>
      <c r="I1706" s="86"/>
      <c r="J1706" s="87">
        <f>+VLOOKUP(C1706,'[10]Resumen Peso'!$B$1:$D$65536,3,0)</f>
        <v>8136.6737355076984</v>
      </c>
      <c r="N1706" s="57"/>
      <c r="O1706" s="57"/>
      <c r="P1706" s="57"/>
      <c r="Q1706" s="57"/>
      <c r="R1706" s="57"/>
    </row>
    <row r="1707" spans="1:18" x14ac:dyDescent="0.2">
      <c r="A1707" s="78"/>
      <c r="B1707" s="79">
        <f t="shared" si="26"/>
        <v>1691</v>
      </c>
      <c r="C1707" s="80" t="s">
        <v>1734</v>
      </c>
      <c r="D1707" s="81" t="str">
        <f>+"Torre de ángulo mayor tipo B"&amp;IF(MID(C1707,3,3)="220","C",IF(MID(C1707,3,3)="138","S",""))&amp;IF(MID(C1707,10,1)="D",2,1)&amp;" (65°)Tipo B"&amp;IF(MID(C1707,3,3)="220","C",IF(MID(C1707,3,3)="138","S",""))&amp;IF(MID(C1707,10,1)="D",2,1)&amp;RIGHT(C1707,2)</f>
        <v>Torre de ángulo mayor tipo BS1 (65°)Tipo BS1+3</v>
      </c>
      <c r="E1707" s="82" t="s">
        <v>44</v>
      </c>
      <c r="F1707" s="83">
        <v>0</v>
      </c>
      <c r="G1707" s="84">
        <f>VLOOKUP(C1707,'[10]Resumen Peso'!$B$1:$D$65536,3,0)*$C$14</f>
        <v>14677.454962208634</v>
      </c>
      <c r="H1707" s="91"/>
      <c r="I1707" s="86"/>
      <c r="J1707" s="87">
        <f>+VLOOKUP(C1707,'[10]Resumen Peso'!$B$1:$D$65536,3,0)</f>
        <v>9113.0745837686227</v>
      </c>
      <c r="N1707" s="57"/>
      <c r="O1707" s="57"/>
      <c r="P1707" s="57"/>
      <c r="Q1707" s="57"/>
      <c r="R1707" s="57"/>
    </row>
    <row r="1708" spans="1:18" x14ac:dyDescent="0.2">
      <c r="A1708" s="78"/>
      <c r="B1708" s="79">
        <f t="shared" si="26"/>
        <v>1692</v>
      </c>
      <c r="C1708" s="80" t="s">
        <v>1735</v>
      </c>
      <c r="D1708" s="81" t="str">
        <f>+"Torre de anclaje, retención intermedia y terminal (15°) Tipo R"&amp;IF(MID(C1708,3,3)="220","C",IF(MID(C1708,3,3)="138","S",""))&amp;IF(MID(C1708,10,1)="D",2,1)&amp;RIGHT(C1708,2)</f>
        <v>Torre de anclaje, retención intermedia y terminal (15°) Tipo RS1-3</v>
      </c>
      <c r="E1708" s="82" t="s">
        <v>44</v>
      </c>
      <c r="F1708" s="83">
        <v>0</v>
      </c>
      <c r="G1708" s="84">
        <f>VLOOKUP(C1708,'[10]Resumen Peso'!$B$1:$D$65536,3,0)*$C$14</f>
        <v>15152.283735106583</v>
      </c>
      <c r="H1708" s="91"/>
      <c r="I1708" s="86"/>
      <c r="J1708" s="87">
        <f>+VLOOKUP(C1708,'[10]Resumen Peso'!$B$1:$D$65536,3,0)</f>
        <v>9407.8906832272714</v>
      </c>
      <c r="N1708" s="57"/>
      <c r="O1708" s="57"/>
      <c r="P1708" s="57"/>
      <c r="Q1708" s="57"/>
      <c r="R1708" s="57"/>
    </row>
    <row r="1709" spans="1:18" x14ac:dyDescent="0.2">
      <c r="A1709" s="78"/>
      <c r="B1709" s="79">
        <f t="shared" si="26"/>
        <v>1693</v>
      </c>
      <c r="C1709" s="80" t="s">
        <v>1736</v>
      </c>
      <c r="D1709" s="81" t="str">
        <f>+"Torre de anclaje, retención intermedia y terminal (15°) Tipo R"&amp;IF(MID(C1709,3,3)="220","C",IF(MID(C1709,3,3)="138","S",""))&amp;IF(MID(C1709,10,1)="D",2,1)&amp;RIGHT(C1709,2)</f>
        <v>Torre de anclaje, retención intermedia y terminal (15°) Tipo RS1±0</v>
      </c>
      <c r="E1709" s="82" t="s">
        <v>44</v>
      </c>
      <c r="F1709" s="83">
        <v>0</v>
      </c>
      <c r="G1709" s="84">
        <f>VLOOKUP(C1709,'[10]Resumen Peso'!$B$1:$D$65536,3,0)*$C$14</f>
        <v>16892.178077041899</v>
      </c>
      <c r="H1709" s="91"/>
      <c r="I1709" s="86"/>
      <c r="J1709" s="87">
        <f>+VLOOKUP(C1709,'[10]Resumen Peso'!$B$1:$D$65536,3,0)</f>
        <v>10488.172445069422</v>
      </c>
      <c r="N1709" s="57"/>
      <c r="O1709" s="57"/>
      <c r="P1709" s="57"/>
      <c r="Q1709" s="57"/>
      <c r="R1709" s="57"/>
    </row>
    <row r="1710" spans="1:18" x14ac:dyDescent="0.2">
      <c r="A1710" s="78"/>
      <c r="B1710" s="79">
        <f t="shared" si="26"/>
        <v>1694</v>
      </c>
      <c r="C1710" s="80" t="s">
        <v>1737</v>
      </c>
      <c r="D1710" s="81" t="str">
        <f>+"Torre de anclaje, retención intermedia y terminal (15°) Tipo R"&amp;IF(MID(C1710,3,3)="220","C",IF(MID(C1710,3,3)="138","S",""))&amp;IF(MID(C1710,10,1)="D",2,1)&amp;RIGHT(C1710,2)</f>
        <v>Torre de anclaje, retención intermedia y terminal (15°) Tipo RS1+3</v>
      </c>
      <c r="E1710" s="82" t="s">
        <v>44</v>
      </c>
      <c r="F1710" s="83">
        <v>0</v>
      </c>
      <c r="G1710" s="84">
        <f>VLOOKUP(C1710,'[10]Resumen Peso'!$B$1:$D$65536,3,0)*$C$14</f>
        <v>18632.072418977212</v>
      </c>
      <c r="H1710" s="91"/>
      <c r="I1710" s="86"/>
      <c r="J1710" s="87">
        <f>+VLOOKUP(C1710,'[10]Resumen Peso'!$B$1:$D$65536,3,0)</f>
        <v>11568.454206911572</v>
      </c>
      <c r="N1710" s="57"/>
      <c r="O1710" s="57"/>
      <c r="P1710" s="57"/>
      <c r="Q1710" s="57"/>
      <c r="R1710" s="57"/>
    </row>
    <row r="1711" spans="1:18" x14ac:dyDescent="0.2">
      <c r="A1711" s="78"/>
      <c r="B1711" s="79">
        <f t="shared" si="26"/>
        <v>1695</v>
      </c>
      <c r="C1711" s="80" t="s">
        <v>1738</v>
      </c>
      <c r="D1711" s="81" t="str">
        <f>+"Torre de suspensión tipo S"&amp;IF(MID(C1711,3,3)="220","C",IF(MID(C1711,3,3)="138","S",""))&amp;IF(MID(C1711,10,1)="D",2,1)&amp;" (5°)Tipo S"&amp;IF(MID(C1711,3,3)="220","C",IF(MID(C1711,3,3)="138","S",""))&amp;IF(MID(C1711,10,1)="D",2,1)&amp;RIGHT(C1711,2)</f>
        <v>Torre de suspensión tipo S1 (5°)Tipo S1-6</v>
      </c>
      <c r="E1711" s="82" t="s">
        <v>44</v>
      </c>
      <c r="F1711" s="83">
        <v>0</v>
      </c>
      <c r="G1711" s="84">
        <f>VLOOKUP(C1711,'[10]Resumen Peso'!$B$1:$D$65536,3,0)*$C$14</f>
        <v>5015.1945818453341</v>
      </c>
      <c r="H1711" s="91"/>
      <c r="I1711" s="86"/>
      <c r="J1711" s="87">
        <f>+VLOOKUP(C1711,'[10]Resumen Peso'!$B$1:$D$65536,3,0)</f>
        <v>3113.8806008362226</v>
      </c>
      <c r="N1711" s="57"/>
      <c r="O1711" s="57"/>
      <c r="P1711" s="57"/>
      <c r="Q1711" s="57"/>
      <c r="R1711" s="57"/>
    </row>
    <row r="1712" spans="1:18" x14ac:dyDescent="0.2">
      <c r="A1712" s="78"/>
      <c r="B1712" s="79">
        <f t="shared" si="26"/>
        <v>1696</v>
      </c>
      <c r="C1712" s="80" t="s">
        <v>1739</v>
      </c>
      <c r="D1712" s="81" t="str">
        <f>+"Torre de suspensión tipo S"&amp;IF(MID(C1712,3,3)="220","C",IF(MID(C1712,3,3)="138","S",""))&amp;IF(MID(C1712,10,1)="D",2,1)&amp;" (5°)Tipo S"&amp;IF(MID(C1712,3,3)="220","C",IF(MID(C1712,3,3)="138","S",""))&amp;IF(MID(C1712,10,1)="D",2,1)&amp;RIGHT(C1712,2)</f>
        <v>Torre de suspensión tipo S1 (5°)Tipo S1-3</v>
      </c>
      <c r="E1712" s="82" t="s">
        <v>44</v>
      </c>
      <c r="F1712" s="83">
        <v>0</v>
      </c>
      <c r="G1712" s="84">
        <f>VLOOKUP(C1712,'[10]Resumen Peso'!$B$1:$D$65536,3,0)*$C$14</f>
        <v>5738.1055125617786</v>
      </c>
      <c r="H1712" s="91"/>
      <c r="I1712" s="86"/>
      <c r="J1712" s="87">
        <f>+VLOOKUP(C1712,'[10]Resumen Peso'!$B$1:$D$65536,3,0)</f>
        <v>3562.7282550108134</v>
      </c>
      <c r="N1712" s="57"/>
      <c r="O1712" s="57"/>
      <c r="P1712" s="57"/>
      <c r="Q1712" s="57"/>
      <c r="R1712" s="57"/>
    </row>
    <row r="1713" spans="1:18" x14ac:dyDescent="0.2">
      <c r="A1713" s="78"/>
      <c r="B1713" s="79">
        <f t="shared" si="26"/>
        <v>1697</v>
      </c>
      <c r="C1713" s="80" t="s">
        <v>1740</v>
      </c>
      <c r="D1713" s="81" t="str">
        <f>+"Torre de suspensión tipo S"&amp;IF(MID(C1713,3,3)="220","C",IF(MID(C1713,3,3)="138","S",""))&amp;IF(MID(C1713,10,1)="D",2,1)&amp;" (5°)Tipo S"&amp;IF(MID(C1713,3,3)="220","C",IF(MID(C1713,3,3)="138","S",""))&amp;IF(MID(C1713,10,1)="D",2,1)&amp;RIGHT(C1713,2)</f>
        <v>Torre de suspensión tipo S1 (5°)Tipo S1±0</v>
      </c>
      <c r="E1713" s="82" t="s">
        <v>44</v>
      </c>
      <c r="F1713" s="83">
        <v>0</v>
      </c>
      <c r="G1713" s="84">
        <f>VLOOKUP(C1713,'[10]Resumen Peso'!$B$1:$D$65536,3,0)*$C$14</f>
        <v>6454.5618813968258</v>
      </c>
      <c r="H1713" s="91"/>
      <c r="I1713" s="86"/>
      <c r="J1713" s="87">
        <f>+VLOOKUP(C1713,'[10]Resumen Peso'!$B$1:$D$65536,3,0)</f>
        <v>4007.5683408445593</v>
      </c>
      <c r="N1713" s="57"/>
      <c r="O1713" s="57"/>
      <c r="P1713" s="57"/>
      <c r="Q1713" s="57"/>
      <c r="R1713" s="57"/>
    </row>
    <row r="1714" spans="1:18" x14ac:dyDescent="0.2">
      <c r="A1714" s="78"/>
      <c r="B1714" s="79">
        <f t="shared" si="26"/>
        <v>1698</v>
      </c>
      <c r="C1714" s="80" t="s">
        <v>1741</v>
      </c>
      <c r="D1714" s="81" t="str">
        <f>+"Torre de suspensión tipo S"&amp;IF(MID(C1714,3,3)="220","C",IF(MID(C1714,3,3)="138","S",""))&amp;IF(MID(C1714,10,1)="D",2,1)&amp;" (5°)Tipo S"&amp;IF(MID(C1714,3,3)="220","C",IF(MID(C1714,3,3)="138","S",""))&amp;IF(MID(C1714,10,1)="D",2,1)&amp;RIGHT(C1714,2)</f>
        <v>Torre de suspensión tipo S1 (5°)Tipo S1+3</v>
      </c>
      <c r="E1714" s="82" t="s">
        <v>44</v>
      </c>
      <c r="F1714" s="83">
        <v>0</v>
      </c>
      <c r="G1714" s="84">
        <f>VLOOKUP(C1714,'[10]Resumen Peso'!$B$1:$D$65536,3,0)*$C$14</f>
        <v>7164.5636883504776</v>
      </c>
      <c r="H1714" s="91"/>
      <c r="I1714" s="86"/>
      <c r="J1714" s="87">
        <f>+VLOOKUP(C1714,'[10]Resumen Peso'!$B$1:$D$65536,3,0)</f>
        <v>4448.4008583374616</v>
      </c>
      <c r="N1714" s="57"/>
      <c r="O1714" s="57"/>
      <c r="P1714" s="57"/>
      <c r="Q1714" s="57"/>
      <c r="R1714" s="57"/>
    </row>
    <row r="1715" spans="1:18" x14ac:dyDescent="0.2">
      <c r="A1715" s="78"/>
      <c r="B1715" s="79">
        <f t="shared" si="26"/>
        <v>1699</v>
      </c>
      <c r="C1715" s="80" t="s">
        <v>1742</v>
      </c>
      <c r="D1715" s="81" t="str">
        <f>+"Torre de suspensión tipo S"&amp;IF(MID(C1715,3,3)="220","C",IF(MID(C1715,3,3)="138","S",""))&amp;IF(MID(C1715,10,1)="D",2,1)&amp;" (5°)Tipo S"&amp;IF(MID(C1715,3,3)="220","C",IF(MID(C1715,3,3)="138","S",""))&amp;IF(MID(C1715,10,1)="D",2,1)&amp;RIGHT(C1715,2)</f>
        <v>Torre de suspensión tipo S1 (5°)Tipo S1+6</v>
      </c>
      <c r="E1715" s="82" t="s">
        <v>44</v>
      </c>
      <c r="F1715" s="83">
        <v>0</v>
      </c>
      <c r="G1715" s="84">
        <f>VLOOKUP(C1715,'[10]Resumen Peso'!$B$1:$D$65536,3,0)*$C$14</f>
        <v>7874.5654953041276</v>
      </c>
      <c r="H1715" s="91"/>
      <c r="I1715" s="86"/>
      <c r="J1715" s="87">
        <f>+VLOOKUP(C1715,'[10]Resumen Peso'!$B$1:$D$65536,3,0)</f>
        <v>4889.2333758303621</v>
      </c>
      <c r="N1715" s="57"/>
      <c r="O1715" s="57"/>
      <c r="P1715" s="57"/>
      <c r="Q1715" s="57"/>
      <c r="R1715" s="57"/>
    </row>
    <row r="1716" spans="1:18" x14ac:dyDescent="0.2">
      <c r="A1716" s="78"/>
      <c r="B1716" s="79">
        <f t="shared" si="26"/>
        <v>1700</v>
      </c>
      <c r="C1716" s="80" t="s">
        <v>1743</v>
      </c>
      <c r="D1716" s="81" t="str">
        <f>+"Torre de ángulo menor tipo A"&amp;IF(MID(C1716,3,3)="220","C",IF(MID(C1716,3,3)="138","S",""))&amp;IF(MID(C1716,10,1)="D",2,1)&amp;" (30°)Tipo A"&amp;IF(MID(C1716,3,3)="220","C",IF(MID(C1716,3,3)="138","S",""))&amp;IF(MID(C1716,10,1)="D",2,1)&amp;RIGHT(C1716,2)</f>
        <v>Torre de ángulo menor tipo A1 (30°)Tipo A1-3</v>
      </c>
      <c r="E1716" s="82" t="s">
        <v>44</v>
      </c>
      <c r="F1716" s="83">
        <v>0</v>
      </c>
      <c r="G1716" s="84">
        <f>VLOOKUP(C1716,'[10]Resumen Peso'!$B$1:$D$65536,3,0)*$C$14</f>
        <v>8828.0204673003045</v>
      </c>
      <c r="H1716" s="91"/>
      <c r="I1716" s="86"/>
      <c r="J1716" s="87">
        <f>+VLOOKUP(C1716,'[10]Resumen Peso'!$B$1:$D$65536,3,0)</f>
        <v>5481.2233560032391</v>
      </c>
      <c r="N1716" s="57"/>
      <c r="O1716" s="57"/>
      <c r="P1716" s="57"/>
      <c r="Q1716" s="57"/>
      <c r="R1716" s="57"/>
    </row>
    <row r="1717" spans="1:18" x14ac:dyDescent="0.2">
      <c r="A1717" s="78"/>
      <c r="B1717" s="79">
        <f t="shared" si="26"/>
        <v>1701</v>
      </c>
      <c r="C1717" s="80" t="s">
        <v>1744</v>
      </c>
      <c r="D1717" s="81" t="str">
        <f>+"Torre de ángulo menor tipo A"&amp;IF(MID(C1717,3,3)="220","C",IF(MID(C1717,3,3)="138","S",""))&amp;IF(MID(C1717,10,1)="D",2,1)&amp;" (30°)Tipo A"&amp;IF(MID(C1717,3,3)="220","C",IF(MID(C1717,3,3)="138","S",""))&amp;IF(MID(C1717,10,1)="D",2,1)&amp;RIGHT(C1717,2)</f>
        <v>Torre de ángulo menor tipo A1 (30°)Tipo A1±0</v>
      </c>
      <c r="E1717" s="82" t="s">
        <v>44</v>
      </c>
      <c r="F1717" s="83">
        <v>0</v>
      </c>
      <c r="G1717" s="84">
        <f>VLOOKUP(C1717,'[10]Resumen Peso'!$B$1:$D$65536,3,0)*$C$14</f>
        <v>9798.0249359603822</v>
      </c>
      <c r="H1717" s="91"/>
      <c r="I1717" s="86"/>
      <c r="J1717" s="87">
        <f>+VLOOKUP(C1717,'[10]Resumen Peso'!$B$1:$D$65536,3,0)</f>
        <v>6083.4887414020413</v>
      </c>
      <c r="N1717" s="57"/>
      <c r="O1717" s="57"/>
      <c r="P1717" s="57"/>
      <c r="Q1717" s="57"/>
      <c r="R1717" s="57"/>
    </row>
    <row r="1718" spans="1:18" x14ac:dyDescent="0.2">
      <c r="A1718" s="78"/>
      <c r="B1718" s="79">
        <f t="shared" si="26"/>
        <v>1702</v>
      </c>
      <c r="C1718" s="80" t="s">
        <v>1745</v>
      </c>
      <c r="D1718" s="81" t="str">
        <f>+"Torre de ángulo menor tipo A"&amp;IF(MID(C1718,3,3)="220","C",IF(MID(C1718,3,3)="138","S",""))&amp;IF(MID(C1718,10,1)="D",2,1)&amp;" (30°)Tipo A"&amp;IF(MID(C1718,3,3)="220","C",IF(MID(C1718,3,3)="138","S",""))&amp;IF(MID(C1718,10,1)="D",2,1)&amp;RIGHT(C1718,2)</f>
        <v>Torre de ángulo menor tipo A1 (30°)Tipo A1+3</v>
      </c>
      <c r="E1718" s="82" t="s">
        <v>44</v>
      </c>
      <c r="F1718" s="83">
        <v>0</v>
      </c>
      <c r="G1718" s="84">
        <f>VLOOKUP(C1718,'[10]Resumen Peso'!$B$1:$D$65536,3,0)*$C$14</f>
        <v>10768.02940462046</v>
      </c>
      <c r="H1718" s="91"/>
      <c r="I1718" s="86"/>
      <c r="J1718" s="87">
        <f>+VLOOKUP(C1718,'[10]Resumen Peso'!$B$1:$D$65536,3,0)</f>
        <v>6685.7541268008436</v>
      </c>
      <c r="N1718" s="57"/>
      <c r="O1718" s="57"/>
      <c r="P1718" s="57"/>
      <c r="Q1718" s="57"/>
      <c r="R1718" s="57"/>
    </row>
    <row r="1719" spans="1:18" x14ac:dyDescent="0.2">
      <c r="A1719" s="78"/>
      <c r="B1719" s="79">
        <f t="shared" si="26"/>
        <v>1703</v>
      </c>
      <c r="C1719" s="80" t="s">
        <v>1746</v>
      </c>
      <c r="D1719" s="81" t="str">
        <f>+"Torre de ángulo mayor tipo B"&amp;IF(MID(C1719,3,3)="220","C",IF(MID(C1719,3,3)="138","S",""))&amp;IF(MID(C1719,10,1)="D",2,1)&amp;" (65°)Tipo B"&amp;IF(MID(C1719,3,3)="220","C",IF(MID(C1719,3,3)="138","S",""))&amp;IF(MID(C1719,10,1)="D",2,1)&amp;RIGHT(C1719,2)</f>
        <v>Torre de ángulo mayor tipo B1 (65°)Tipo B1-3</v>
      </c>
      <c r="E1719" s="82" t="s">
        <v>44</v>
      </c>
      <c r="F1719" s="83">
        <v>0</v>
      </c>
      <c r="G1719" s="84">
        <f>VLOOKUP(C1719,'[10]Resumen Peso'!$B$1:$D$65536,3,0)*$C$14</f>
        <v>11913.340135434742</v>
      </c>
      <c r="H1719" s="91"/>
      <c r="I1719" s="86"/>
      <c r="J1719" s="87">
        <f>+VLOOKUP(C1719,'[10]Resumen Peso'!$B$1:$D$65536,3,0)</f>
        <v>7396.8652927608118</v>
      </c>
      <c r="N1719" s="57"/>
      <c r="O1719" s="57"/>
      <c r="P1719" s="57"/>
      <c r="Q1719" s="57"/>
      <c r="R1719" s="57"/>
    </row>
    <row r="1720" spans="1:18" x14ac:dyDescent="0.2">
      <c r="A1720" s="78"/>
      <c r="B1720" s="79">
        <f t="shared" si="26"/>
        <v>1704</v>
      </c>
      <c r="C1720" s="80" t="s">
        <v>1747</v>
      </c>
      <c r="D1720" s="81" t="str">
        <f>+"Torre de ángulo mayor tipo B"&amp;IF(MID(C1720,3,3)="220","C",IF(MID(C1720,3,3)="138","S",""))&amp;IF(MID(C1720,10,1)="D",2,1)&amp;" (65°)Tipo B"&amp;IF(MID(C1720,3,3)="220","C",IF(MID(C1720,3,3)="138","S",""))&amp;IF(MID(C1720,10,1)="D",2,1)&amp;RIGHT(C1720,2)</f>
        <v>Torre de ángulo mayor tipo B1 (65°)Tipo B1±0</v>
      </c>
      <c r="E1720" s="82" t="s">
        <v>44</v>
      </c>
      <c r="F1720" s="83">
        <v>0</v>
      </c>
      <c r="G1720" s="84">
        <f>VLOOKUP(C1720,'[10]Resumen Peso'!$B$1:$D$65536,3,0)*$C$14</f>
        <v>13266.525763290359</v>
      </c>
      <c r="H1720" s="91"/>
      <c r="I1720" s="86"/>
      <c r="J1720" s="87">
        <f>+VLOOKUP(C1720,'[10]Resumen Peso'!$B$1:$D$65536,3,0)</f>
        <v>8237.0437558583653</v>
      </c>
      <c r="N1720" s="57"/>
      <c r="O1720" s="57"/>
      <c r="P1720" s="57"/>
      <c r="Q1720" s="57"/>
      <c r="R1720" s="57"/>
    </row>
    <row r="1721" spans="1:18" x14ac:dyDescent="0.2">
      <c r="A1721" s="78"/>
      <c r="B1721" s="79">
        <f t="shared" si="26"/>
        <v>1705</v>
      </c>
      <c r="C1721" s="80" t="s">
        <v>1748</v>
      </c>
      <c r="D1721" s="81" t="str">
        <f>+"Torre de ángulo mayor tipo B"&amp;IF(MID(C1721,3,3)="220","C",IF(MID(C1721,3,3)="138","S",""))&amp;IF(MID(C1721,10,1)="D",2,1)&amp;" (65°)Tipo B"&amp;IF(MID(C1721,3,3)="220","C",IF(MID(C1721,3,3)="138","S",""))&amp;IF(MID(C1721,10,1)="D",2,1)&amp;RIGHT(C1721,2)</f>
        <v>Torre de ángulo mayor tipo B1 (65°)Tipo B1+3</v>
      </c>
      <c r="E1721" s="82" t="s">
        <v>44</v>
      </c>
      <c r="F1721" s="83">
        <v>0</v>
      </c>
      <c r="G1721" s="84">
        <f>VLOOKUP(C1721,'[10]Resumen Peso'!$B$1:$D$65536,3,0)*$C$14</f>
        <v>14858.508854885205</v>
      </c>
      <c r="H1721" s="91"/>
      <c r="I1721" s="86"/>
      <c r="J1721" s="87">
        <f>+VLOOKUP(C1721,'[10]Resumen Peso'!$B$1:$D$65536,3,0)</f>
        <v>9225.4890065613708</v>
      </c>
      <c r="N1721" s="57"/>
      <c r="O1721" s="57"/>
      <c r="P1721" s="57"/>
      <c r="Q1721" s="57"/>
      <c r="R1721" s="57"/>
    </row>
    <row r="1722" spans="1:18" x14ac:dyDescent="0.2">
      <c r="A1722" s="78"/>
      <c r="B1722" s="79">
        <f t="shared" si="26"/>
        <v>1706</v>
      </c>
      <c r="C1722" s="80" t="s">
        <v>1749</v>
      </c>
      <c r="D1722" s="81" t="str">
        <f>+"Torre de anclaje, retención intermedia y terminal (15°) Tipo R"&amp;IF(MID(C1722,3,3)="220","C",IF(MID(C1722,3,3)="138","S",""))&amp;IF(MID(C1722,10,1)="D",2,1)&amp;RIGHT(C1722,2)</f>
        <v>Torre de anclaje, retención intermedia y terminal (15°) Tipo R1-3</v>
      </c>
      <c r="E1722" s="82" t="s">
        <v>44</v>
      </c>
      <c r="F1722" s="83">
        <v>0</v>
      </c>
      <c r="G1722" s="84">
        <f>VLOOKUP(C1722,'[10]Resumen Peso'!$B$1:$D$65536,3,0)*$C$14</f>
        <v>15339.194882866503</v>
      </c>
      <c r="H1722" s="91"/>
      <c r="I1722" s="86"/>
      <c r="J1722" s="87">
        <f>+VLOOKUP(C1722,'[10]Resumen Peso'!$B$1:$D$65536,3,0)</f>
        <v>9523.941812967385</v>
      </c>
      <c r="N1722" s="57"/>
      <c r="O1722" s="57"/>
      <c r="P1722" s="57"/>
      <c r="Q1722" s="57"/>
      <c r="R1722" s="57"/>
    </row>
    <row r="1723" spans="1:18" x14ac:dyDescent="0.2">
      <c r="A1723" s="78"/>
      <c r="B1723" s="79">
        <f t="shared" si="26"/>
        <v>1707</v>
      </c>
      <c r="C1723" s="80" t="s">
        <v>1750</v>
      </c>
      <c r="D1723" s="81" t="str">
        <f>+"Torre de anclaje, retención intermedia y terminal (15°) Tipo R"&amp;IF(MID(C1723,3,3)="220","C",IF(MID(C1723,3,3)="138","S",""))&amp;IF(MID(C1723,10,1)="D",2,1)&amp;RIGHT(C1723,2)</f>
        <v>Torre de anclaje, retención intermedia y terminal (15°) Tipo R1±0</v>
      </c>
      <c r="E1723" s="82" t="s">
        <v>44</v>
      </c>
      <c r="F1723" s="83">
        <v>0</v>
      </c>
      <c r="G1723" s="84">
        <f>VLOOKUP(C1723,'[10]Resumen Peso'!$B$1:$D$65536,3,0)*$C$14</f>
        <v>17100.551708881274</v>
      </c>
      <c r="H1723" s="91"/>
      <c r="I1723" s="86"/>
      <c r="J1723" s="87">
        <f>+VLOOKUP(C1723,'[10]Resumen Peso'!$B$1:$D$65536,3,0)</f>
        <v>10617.549401301432</v>
      </c>
      <c r="N1723" s="57"/>
      <c r="O1723" s="57"/>
      <c r="P1723" s="57"/>
      <c r="Q1723" s="57"/>
      <c r="R1723" s="57"/>
    </row>
    <row r="1724" spans="1:18" x14ac:dyDescent="0.2">
      <c r="A1724" s="78"/>
      <c r="B1724" s="79">
        <f t="shared" si="26"/>
        <v>1708</v>
      </c>
      <c r="C1724" s="80" t="s">
        <v>1751</v>
      </c>
      <c r="D1724" s="81" t="str">
        <f>+"Torre de anclaje, retención intermedia y terminal (15°) Tipo R"&amp;IF(MID(C1724,3,3)="220","C",IF(MID(C1724,3,3)="138","S",""))&amp;IF(MID(C1724,10,1)="D",2,1)&amp;RIGHT(C1724,2)</f>
        <v>Torre de anclaje, retención intermedia y terminal (15°) Tipo R1+3</v>
      </c>
      <c r="E1724" s="82" t="s">
        <v>44</v>
      </c>
      <c r="F1724" s="83">
        <v>0</v>
      </c>
      <c r="G1724" s="84">
        <f>VLOOKUP(C1724,'[10]Resumen Peso'!$B$1:$D$65536,3,0)*$C$14</f>
        <v>18861.908534896043</v>
      </c>
      <c r="H1724" s="91"/>
      <c r="I1724" s="86"/>
      <c r="J1724" s="87">
        <f>+VLOOKUP(C1724,'[10]Resumen Peso'!$B$1:$D$65536,3,0)</f>
        <v>11711.156989635479</v>
      </c>
      <c r="N1724" s="57"/>
      <c r="O1724" s="57"/>
      <c r="P1724" s="57"/>
      <c r="Q1724" s="57"/>
      <c r="R1724" s="57"/>
    </row>
    <row r="1725" spans="1:18" x14ac:dyDescent="0.2">
      <c r="A1725" s="78"/>
      <c r="B1725" s="79">
        <f t="shared" si="26"/>
        <v>1709</v>
      </c>
      <c r="C1725" s="80" t="s">
        <v>1752</v>
      </c>
      <c r="D1725" s="81" t="str">
        <f>+"Torre de suspensión tipo S"&amp;IF(MID(C1725,3,3)="220","C",IF(MID(C1725,3,3)="138","S",""))&amp;IF(MID(C1725,10,1)="D",2,1)&amp;" (5°)Tipo S"&amp;IF(MID(C1725,3,3)="220","C",IF(MID(C1725,3,3)="138","S",""))&amp;IF(MID(C1725,10,1)="D",2,1)&amp;RIGHT(C1725,2)</f>
        <v>Torre de suspensión tipo S2 (5°)Tipo S2-6</v>
      </c>
      <c r="E1725" s="82" t="s">
        <v>44</v>
      </c>
      <c r="F1725" s="83">
        <v>0</v>
      </c>
      <c r="G1725" s="84">
        <f>VLOOKUP(C1725,'[10]Resumen Peso'!$B$1:$D$65536,3,0)*$C$14</f>
        <v>6513.9862945524128</v>
      </c>
      <c r="H1725" s="91"/>
      <c r="I1725" s="86"/>
      <c r="J1725" s="87">
        <f>+VLOOKUP(C1725,'[10]Resumen Peso'!$B$1:$D$65536,3,0)</f>
        <v>4044.4643225101745</v>
      </c>
      <c r="N1725" s="57"/>
      <c r="O1725" s="57"/>
      <c r="P1725" s="57"/>
      <c r="Q1725" s="57"/>
      <c r="R1725" s="57"/>
    </row>
    <row r="1726" spans="1:18" x14ac:dyDescent="0.2">
      <c r="A1726" s="78"/>
      <c r="B1726" s="79">
        <f t="shared" si="26"/>
        <v>1710</v>
      </c>
      <c r="C1726" s="80" t="s">
        <v>1753</v>
      </c>
      <c r="D1726" s="81" t="str">
        <f>+"Torre de suspensión tipo S"&amp;IF(MID(C1726,3,3)="220","C",IF(MID(C1726,3,3)="138","S",""))&amp;IF(MID(C1726,10,1)="D",2,1)&amp;" (5°)Tipo S"&amp;IF(MID(C1726,3,3)="220","C",IF(MID(C1726,3,3)="138","S",""))&amp;IF(MID(C1726,10,1)="D",2,1)&amp;RIGHT(C1726,2)</f>
        <v>Torre de suspensión tipo S2 (5°)Tipo S2-3</v>
      </c>
      <c r="E1726" s="82" t="s">
        <v>44</v>
      </c>
      <c r="F1726" s="83">
        <v>0</v>
      </c>
      <c r="G1726" s="84">
        <f>VLOOKUP(C1726,'[10]Resumen Peso'!$B$1:$D$65536,3,0)*$C$14</f>
        <v>7452.9392739473551</v>
      </c>
      <c r="H1726" s="91"/>
      <c r="I1726" s="86"/>
      <c r="J1726" s="87">
        <f>+VLOOKUP(C1726,'[10]Resumen Peso'!$B$1:$D$65536,3,0)</f>
        <v>4627.4501707999298</v>
      </c>
      <c r="N1726" s="57"/>
      <c r="O1726" s="57"/>
      <c r="P1726" s="57"/>
      <c r="Q1726" s="57"/>
      <c r="R1726" s="57"/>
    </row>
    <row r="1727" spans="1:18" x14ac:dyDescent="0.2">
      <c r="A1727" s="78"/>
      <c r="B1727" s="79">
        <f t="shared" si="26"/>
        <v>1711</v>
      </c>
      <c r="C1727" s="80" t="s">
        <v>1754</v>
      </c>
      <c r="D1727" s="81" t="str">
        <f>+"Torre de suspensión tipo S"&amp;IF(MID(C1727,3,3)="220","C",IF(MID(C1727,3,3)="138","S",""))&amp;IF(MID(C1727,10,1)="D",2,1)&amp;" (5°)Tipo S"&amp;IF(MID(C1727,3,3)="220","C",IF(MID(C1727,3,3)="138","S",""))&amp;IF(MID(C1727,10,1)="D",2,1)&amp;RIGHT(C1727,2)</f>
        <v>Torre de suspensión tipo S2 (5°)Tipo S2±0</v>
      </c>
      <c r="E1727" s="82" t="s">
        <v>44</v>
      </c>
      <c r="F1727" s="83">
        <v>0</v>
      </c>
      <c r="G1727" s="84">
        <f>VLOOKUP(C1727,'[10]Resumen Peso'!$B$1:$D$65536,3,0)*$C$14</f>
        <v>8383.5087445976988</v>
      </c>
      <c r="H1727" s="91"/>
      <c r="I1727" s="86"/>
      <c r="J1727" s="87">
        <f>+VLOOKUP(C1727,'[10]Resumen Peso'!$B$1:$D$65536,3,0)</f>
        <v>5205.2307883013827</v>
      </c>
      <c r="N1727" s="57"/>
      <c r="O1727" s="57"/>
      <c r="P1727" s="57"/>
      <c r="Q1727" s="57"/>
      <c r="R1727" s="57"/>
    </row>
    <row r="1728" spans="1:18" x14ac:dyDescent="0.2">
      <c r="A1728" s="78"/>
      <c r="B1728" s="79">
        <f t="shared" si="26"/>
        <v>1712</v>
      </c>
      <c r="C1728" s="80" t="s">
        <v>1755</v>
      </c>
      <c r="D1728" s="81" t="str">
        <f>+"Torre de suspensión tipo S"&amp;IF(MID(C1728,3,3)="220","C",IF(MID(C1728,3,3)="138","S",""))&amp;IF(MID(C1728,10,1)="D",2,1)&amp;" (5°)Tipo S"&amp;IF(MID(C1728,3,3)="220","C",IF(MID(C1728,3,3)="138","S",""))&amp;IF(MID(C1728,10,1)="D",2,1)&amp;RIGHT(C1728,2)</f>
        <v>Torre de suspensión tipo S2 (5°)Tipo S2+3</v>
      </c>
      <c r="E1728" s="82" t="s">
        <v>44</v>
      </c>
      <c r="F1728" s="83">
        <v>0</v>
      </c>
      <c r="G1728" s="84">
        <f>VLOOKUP(C1728,'[10]Resumen Peso'!$B$1:$D$65536,3,0)*$C$14</f>
        <v>9305.6947065034474</v>
      </c>
      <c r="H1728" s="91"/>
      <c r="I1728" s="86"/>
      <c r="J1728" s="87">
        <f>+VLOOKUP(C1728,'[10]Resumen Peso'!$B$1:$D$65536,3,0)</f>
        <v>5777.8061750145353</v>
      </c>
      <c r="N1728" s="57"/>
      <c r="O1728" s="57"/>
      <c r="P1728" s="57"/>
      <c r="Q1728" s="57"/>
      <c r="R1728" s="57"/>
    </row>
    <row r="1729" spans="1:18" x14ac:dyDescent="0.2">
      <c r="A1729" s="78"/>
      <c r="B1729" s="79">
        <f t="shared" si="26"/>
        <v>1713</v>
      </c>
      <c r="C1729" s="80" t="s">
        <v>1756</v>
      </c>
      <c r="D1729" s="81" t="str">
        <f>+"Torre de suspensión tipo S"&amp;IF(MID(C1729,3,3)="220","C",IF(MID(C1729,3,3)="138","S",""))&amp;IF(MID(C1729,10,1)="D",2,1)&amp;" (5°)Tipo S"&amp;IF(MID(C1729,3,3)="220","C",IF(MID(C1729,3,3)="138","S",""))&amp;IF(MID(C1729,10,1)="D",2,1)&amp;RIGHT(C1729,2)</f>
        <v>Torre de suspensión tipo S2 (5°)Tipo S2+6</v>
      </c>
      <c r="E1729" s="82" t="s">
        <v>44</v>
      </c>
      <c r="F1729" s="83">
        <v>0</v>
      </c>
      <c r="G1729" s="84">
        <f>VLOOKUP(C1729,'[10]Resumen Peso'!$B$1:$D$65536,3,0)*$C$14</f>
        <v>10227.880668409192</v>
      </c>
      <c r="H1729" s="91"/>
      <c r="I1729" s="86"/>
      <c r="J1729" s="87">
        <f>+VLOOKUP(C1729,'[10]Resumen Peso'!$B$1:$D$65536,3,0)</f>
        <v>6350.3815617276869</v>
      </c>
      <c r="N1729" s="57"/>
      <c r="O1729" s="57"/>
      <c r="P1729" s="57"/>
      <c r="Q1729" s="57"/>
      <c r="R1729" s="57"/>
    </row>
    <row r="1730" spans="1:18" x14ac:dyDescent="0.2">
      <c r="A1730" s="78"/>
      <c r="B1730" s="79">
        <f t="shared" si="26"/>
        <v>1714</v>
      </c>
      <c r="C1730" s="80" t="s">
        <v>1757</v>
      </c>
      <c r="D1730" s="81" t="str">
        <f>+"Torre de ángulo menor tipo A"&amp;IF(MID(C1730,3,3)="220","C",IF(MID(C1730,3,3)="138","S",""))&amp;IF(MID(C1730,10,1)="D",2,1)&amp;" (30°)Tipo A"&amp;IF(MID(C1730,3,3)="220","C",IF(MID(C1730,3,3)="138","S",""))&amp;IF(MID(C1730,10,1)="D",2,1)&amp;RIGHT(C1730,2)</f>
        <v>Torre de ángulo menor tipo A2 (30°)Tipo A2-3</v>
      </c>
      <c r="E1730" s="82" t="s">
        <v>44</v>
      </c>
      <c r="F1730" s="83">
        <v>0</v>
      </c>
      <c r="G1730" s="84">
        <f>VLOOKUP(C1730,'[10]Resumen Peso'!$B$1:$D$65536,3,0)*$C$14</f>
        <v>11466.275813143677</v>
      </c>
      <c r="H1730" s="91"/>
      <c r="I1730" s="86"/>
      <c r="J1730" s="87">
        <f>+VLOOKUP(C1730,'[10]Resumen Peso'!$B$1:$D$65536,3,0)</f>
        <v>7119.2878433139913</v>
      </c>
      <c r="N1730" s="57"/>
      <c r="O1730" s="57"/>
      <c r="P1730" s="57"/>
      <c r="Q1730" s="57"/>
      <c r="R1730" s="57"/>
    </row>
    <row r="1731" spans="1:18" x14ac:dyDescent="0.2">
      <c r="A1731" s="78"/>
      <c r="B1731" s="79">
        <f t="shared" si="26"/>
        <v>1715</v>
      </c>
      <c r="C1731" s="80" t="s">
        <v>1758</v>
      </c>
      <c r="D1731" s="81" t="str">
        <f>+"Torre de ángulo menor tipo A"&amp;IF(MID(C1731,3,3)="220","C",IF(MID(C1731,3,3)="138","S",""))&amp;IF(MID(C1731,10,1)="D",2,1)&amp;" (30°)Tipo A"&amp;IF(MID(C1731,3,3)="220","C",IF(MID(C1731,3,3)="138","S",""))&amp;IF(MID(C1731,10,1)="D",2,1)&amp;RIGHT(C1731,2)</f>
        <v>Torre de ángulo menor tipo A2 (30°)Tipo A2±0</v>
      </c>
      <c r="E1731" s="82" t="s">
        <v>44</v>
      </c>
      <c r="F1731" s="83">
        <v>0</v>
      </c>
      <c r="G1731" s="84">
        <f>VLOOKUP(C1731,'[10]Resumen Peso'!$B$1:$D$65536,3,0)*$C$14</f>
        <v>12726.166274299308</v>
      </c>
      <c r="H1731" s="91"/>
      <c r="I1731" s="86"/>
      <c r="J1731" s="87">
        <f>+VLOOKUP(C1731,'[10]Resumen Peso'!$B$1:$D$65536,3,0)</f>
        <v>7901.5403366414994</v>
      </c>
      <c r="N1731" s="57"/>
      <c r="O1731" s="57"/>
      <c r="P1731" s="57"/>
      <c r="Q1731" s="57"/>
      <c r="R1731" s="57"/>
    </row>
    <row r="1732" spans="1:18" x14ac:dyDescent="0.2">
      <c r="A1732" s="78"/>
      <c r="B1732" s="79">
        <f t="shared" si="26"/>
        <v>1716</v>
      </c>
      <c r="C1732" s="80" t="s">
        <v>1759</v>
      </c>
      <c r="D1732" s="81" t="str">
        <f>+"Torre de ángulo menor tipo A"&amp;IF(MID(C1732,3,3)="220","C",IF(MID(C1732,3,3)="138","S",""))&amp;IF(MID(C1732,10,1)="D",2,1)&amp;" (30°)Tipo A"&amp;IF(MID(C1732,3,3)="220","C",IF(MID(C1732,3,3)="138","S",""))&amp;IF(MID(C1732,10,1)="D",2,1)&amp;RIGHT(C1732,2)</f>
        <v>Torre de ángulo menor tipo A2 (30°)Tipo A2+3</v>
      </c>
      <c r="E1732" s="82" t="s">
        <v>44</v>
      </c>
      <c r="F1732" s="83">
        <v>0</v>
      </c>
      <c r="G1732" s="84">
        <f>VLOOKUP(C1732,'[10]Resumen Peso'!$B$1:$D$65536,3,0)*$C$14</f>
        <v>13986.05673545494</v>
      </c>
      <c r="H1732" s="91"/>
      <c r="I1732" s="86"/>
      <c r="J1732" s="87">
        <f>+VLOOKUP(C1732,'[10]Resumen Peso'!$B$1:$D$65536,3,0)</f>
        <v>8683.7928299690084</v>
      </c>
      <c r="N1732" s="57"/>
      <c r="O1732" s="57"/>
      <c r="P1732" s="57"/>
      <c r="Q1732" s="57"/>
      <c r="R1732" s="57"/>
    </row>
    <row r="1733" spans="1:18" x14ac:dyDescent="0.2">
      <c r="A1733" s="78"/>
      <c r="B1733" s="79">
        <f t="shared" si="26"/>
        <v>1717</v>
      </c>
      <c r="C1733" s="80" t="s">
        <v>1760</v>
      </c>
      <c r="D1733" s="81" t="str">
        <f>+"Torre de ángulo mayor tipo B"&amp;IF(MID(C1733,3,3)="220","C",IF(MID(C1733,3,3)="138","S",""))&amp;IF(MID(C1733,10,1)="D",2,1)&amp;" (65°)Tipo B"&amp;IF(MID(C1733,3,3)="220","C",IF(MID(C1733,3,3)="138","S",""))&amp;IF(MID(C1733,10,1)="D",2,1)&amp;RIGHT(C1733,2)</f>
        <v>Torre de ángulo mayor tipo B2 (65°)Tipo B2-3</v>
      </c>
      <c r="E1733" s="82" t="s">
        <v>44</v>
      </c>
      <c r="F1733" s="83">
        <v>0</v>
      </c>
      <c r="G1733" s="84">
        <f>VLOOKUP(C1733,'[10]Resumen Peso'!$B$1:$D$65536,3,0)*$C$14</f>
        <v>15473.643763590333</v>
      </c>
      <c r="H1733" s="91"/>
      <c r="I1733" s="86"/>
      <c r="J1733" s="87">
        <f>+VLOOKUP(C1733,'[10]Resumen Peso'!$B$1:$D$65536,3,0)</f>
        <v>9607.4196829997054</v>
      </c>
      <c r="N1733" s="57"/>
      <c r="O1733" s="57"/>
      <c r="P1733" s="57"/>
      <c r="Q1733" s="57"/>
      <c r="R1733" s="57"/>
    </row>
    <row r="1734" spans="1:18" x14ac:dyDescent="0.2">
      <c r="A1734" s="78"/>
      <c r="B1734" s="79">
        <f t="shared" si="26"/>
        <v>1718</v>
      </c>
      <c r="C1734" s="80" t="s">
        <v>1761</v>
      </c>
      <c r="D1734" s="81" t="str">
        <f>+"Torre de ángulo mayor tipo B"&amp;IF(MID(C1734,3,3)="220","C",IF(MID(C1734,3,3)="138","S",""))&amp;IF(MID(C1734,10,1)="D",2,1)&amp;" (65°)Tipo B"&amp;IF(MID(C1734,3,3)="220","C",IF(MID(C1734,3,3)="138","S",""))&amp;IF(MID(C1734,10,1)="D",2,1)&amp;RIGHT(C1734,2)</f>
        <v>Torre de ángulo mayor tipo B2 (65°)Tipo B2±0</v>
      </c>
      <c r="E1734" s="82" t="s">
        <v>44</v>
      </c>
      <c r="F1734" s="83">
        <v>0</v>
      </c>
      <c r="G1734" s="84">
        <f>VLOOKUP(C1734,'[10]Resumen Peso'!$B$1:$D$65536,3,0)*$C$14</f>
        <v>17231.229135401263</v>
      </c>
      <c r="H1734" s="91"/>
      <c r="I1734" s="86"/>
      <c r="J1734" s="87">
        <f>+VLOOKUP(C1734,'[10]Resumen Peso'!$B$1:$D$65536,3,0)</f>
        <v>10698.68561581259</v>
      </c>
      <c r="N1734" s="57"/>
      <c r="O1734" s="57"/>
      <c r="P1734" s="57"/>
      <c r="Q1734" s="57"/>
      <c r="R1734" s="57"/>
    </row>
    <row r="1735" spans="1:18" x14ac:dyDescent="0.2">
      <c r="A1735" s="78"/>
      <c r="B1735" s="79">
        <f t="shared" si="26"/>
        <v>1719</v>
      </c>
      <c r="C1735" s="80" t="s">
        <v>1762</v>
      </c>
      <c r="D1735" s="81" t="str">
        <f>+"Torre de ángulo mayor tipo B"&amp;IF(MID(C1735,3,3)="220","C",IF(MID(C1735,3,3)="138","S",""))&amp;IF(MID(C1735,10,1)="D",2,1)&amp;" (65°)Tipo B"&amp;IF(MID(C1735,3,3)="220","C",IF(MID(C1735,3,3)="138","S",""))&amp;IF(MID(C1735,10,1)="D",2,1)&amp;RIGHT(C1735,2)</f>
        <v>Torre de ángulo mayor tipo B2 (65°)Tipo B2+3</v>
      </c>
      <c r="E1735" s="82" t="s">
        <v>44</v>
      </c>
      <c r="F1735" s="83">
        <v>0</v>
      </c>
      <c r="G1735" s="84">
        <f>VLOOKUP(C1735,'[10]Resumen Peso'!$B$1:$D$65536,3,0)*$C$14</f>
        <v>19298.976631649417</v>
      </c>
      <c r="H1735" s="91"/>
      <c r="I1735" s="86"/>
      <c r="J1735" s="87">
        <f>+VLOOKUP(C1735,'[10]Resumen Peso'!$B$1:$D$65536,3,0)</f>
        <v>11982.527889710102</v>
      </c>
      <c r="N1735" s="57"/>
      <c r="O1735" s="57"/>
      <c r="P1735" s="57"/>
      <c r="Q1735" s="57"/>
      <c r="R1735" s="57"/>
    </row>
    <row r="1736" spans="1:18" x14ac:dyDescent="0.2">
      <c r="A1736" s="78"/>
      <c r="B1736" s="79">
        <f t="shared" si="26"/>
        <v>1720</v>
      </c>
      <c r="C1736" s="80" t="s">
        <v>1763</v>
      </c>
      <c r="D1736" s="81" t="str">
        <f>+"Torre de anclaje, retención intermedia y terminal (15°) Tipo R"&amp;IF(MID(C1736,3,3)="220","C",IF(MID(C1736,3,3)="138","S",""))&amp;IF(MID(C1736,10,1)="D",2,1)&amp;RIGHT(C1736,2)</f>
        <v>Torre de anclaje, retención intermedia y terminal (15°) Tipo R2-3</v>
      </c>
      <c r="E1736" s="82" t="s">
        <v>44</v>
      </c>
      <c r="F1736" s="83">
        <v>0</v>
      </c>
      <c r="G1736" s="84">
        <f>VLOOKUP(C1736,'[10]Resumen Peso'!$B$1:$D$65536,3,0)*$C$14</f>
        <v>19923.315756912409</v>
      </c>
      <c r="H1736" s="91"/>
      <c r="I1736" s="86"/>
      <c r="J1736" s="87">
        <f>+VLOOKUP(C1736,'[10]Resumen Peso'!$B$1:$D$65536,3,0)</f>
        <v>12370.173365627837</v>
      </c>
      <c r="N1736" s="57"/>
      <c r="O1736" s="57"/>
      <c r="P1736" s="57"/>
      <c r="Q1736" s="57"/>
      <c r="R1736" s="57"/>
    </row>
    <row r="1737" spans="1:18" x14ac:dyDescent="0.2">
      <c r="A1737" s="78"/>
      <c r="B1737" s="79">
        <f t="shared" si="26"/>
        <v>1721</v>
      </c>
      <c r="C1737" s="80" t="s">
        <v>1764</v>
      </c>
      <c r="D1737" s="81" t="str">
        <f>+"Torre de anclaje, retención intermedia y terminal (15°) Tipo R"&amp;IF(MID(C1737,3,3)="220","C",IF(MID(C1737,3,3)="138","S",""))&amp;IF(MID(C1737,10,1)="D",2,1)&amp;RIGHT(C1737,2)</f>
        <v>Torre de anclaje, retención intermedia y terminal (15°) Tipo R2±0</v>
      </c>
      <c r="E1737" s="82" t="s">
        <v>44</v>
      </c>
      <c r="F1737" s="83">
        <v>0</v>
      </c>
      <c r="G1737" s="84">
        <f>VLOOKUP(C1737,'[10]Resumen Peso'!$B$1:$D$65536,3,0)*$C$14</f>
        <v>22211.054355532226</v>
      </c>
      <c r="H1737" s="91"/>
      <c r="I1737" s="86"/>
      <c r="J1737" s="87">
        <f>+VLOOKUP(C1737,'[10]Resumen Peso'!$B$1:$D$65536,3,0)</f>
        <v>13790.605758782427</v>
      </c>
      <c r="N1737" s="57"/>
      <c r="O1737" s="57"/>
      <c r="P1737" s="57"/>
      <c r="Q1737" s="57"/>
      <c r="R1737" s="57"/>
    </row>
    <row r="1738" spans="1:18" x14ac:dyDescent="0.2">
      <c r="A1738" s="78"/>
      <c r="B1738" s="79">
        <f t="shared" si="26"/>
        <v>1722</v>
      </c>
      <c r="C1738" s="80" t="s">
        <v>1765</v>
      </c>
      <c r="D1738" s="81" t="str">
        <f>+"Torre de anclaje, retención intermedia y terminal (15°) Tipo R"&amp;IF(MID(C1738,3,3)="220","C",IF(MID(C1738,3,3)="138","S",""))&amp;IF(MID(C1738,10,1)="D",2,1)&amp;RIGHT(C1738,2)</f>
        <v>Torre de anclaje, retención intermedia y terminal (15°) Tipo R2+3</v>
      </c>
      <c r="E1738" s="82" t="s">
        <v>44</v>
      </c>
      <c r="F1738" s="83">
        <v>0</v>
      </c>
      <c r="G1738" s="84">
        <f>VLOOKUP(C1738,'[10]Resumen Peso'!$B$1:$D$65536,3,0)*$C$14</f>
        <v>24498.792954152046</v>
      </c>
      <c r="H1738" s="91"/>
      <c r="I1738" s="86"/>
      <c r="J1738" s="87">
        <f>+VLOOKUP(C1738,'[10]Resumen Peso'!$B$1:$D$65536,3,0)</f>
        <v>15211.038151937017</v>
      </c>
      <c r="N1738" s="57"/>
      <c r="O1738" s="57"/>
      <c r="P1738" s="57"/>
      <c r="Q1738" s="57"/>
      <c r="R1738" s="57"/>
    </row>
    <row r="1739" spans="1:18" x14ac:dyDescent="0.2">
      <c r="A1739" s="78"/>
      <c r="B1739" s="79">
        <f t="shared" si="26"/>
        <v>1723</v>
      </c>
      <c r="C1739" s="80" t="s">
        <v>1766</v>
      </c>
      <c r="D1739" s="81" t="str">
        <f>+"Torre de suspensión tipo S"&amp;IF(MID(C1739,3,3)="220","C",IF(MID(C1739,3,3)="138","S",""))&amp;IF(MID(C1739,10,1)="D",2,1)&amp;" (5°)Tipo S"&amp;IF(MID(C1739,3,3)="220","C",IF(MID(C1739,3,3)="138","S",""))&amp;IF(MID(C1739,10,1)="D",2,1)&amp;RIGHT(C1739,2)</f>
        <v>Torre de suspensión tipo S1 (5°)Tipo S1-6</v>
      </c>
      <c r="E1739" s="82" t="s">
        <v>44</v>
      </c>
      <c r="F1739" s="83">
        <v>0</v>
      </c>
      <c r="G1739" s="84">
        <f>VLOOKUP(C1739,'[10]Resumen Peso'!$B$1:$D$65536,3,0)*$C$14</f>
        <v>3548.3232159411309</v>
      </c>
      <c r="H1739" s="91"/>
      <c r="I1739" s="86"/>
      <c r="J1739" s="87">
        <f>+VLOOKUP(C1739,'[10]Resumen Peso'!$B$1:$D$65536,3,0)</f>
        <v>2203.1158806106387</v>
      </c>
      <c r="N1739" s="57"/>
      <c r="O1739" s="57"/>
      <c r="P1739" s="57"/>
      <c r="Q1739" s="57"/>
      <c r="R1739" s="57"/>
    </row>
    <row r="1740" spans="1:18" x14ac:dyDescent="0.2">
      <c r="A1740" s="78"/>
      <c r="B1740" s="79">
        <f t="shared" si="26"/>
        <v>1724</v>
      </c>
      <c r="C1740" s="80" t="s">
        <v>1767</v>
      </c>
      <c r="D1740" s="81" t="str">
        <f>+"Torre de suspensión tipo S"&amp;IF(MID(C1740,3,3)="220","C",IF(MID(C1740,3,3)="138","S",""))&amp;IF(MID(C1740,10,1)="D",2,1)&amp;" (5°)Tipo S"&amp;IF(MID(C1740,3,3)="220","C",IF(MID(C1740,3,3)="138","S",""))&amp;IF(MID(C1740,10,1)="D",2,1)&amp;RIGHT(C1740,2)</f>
        <v>Torre de suspensión tipo S1 (5°)Tipo S1-3</v>
      </c>
      <c r="E1740" s="82" t="s">
        <v>44</v>
      </c>
      <c r="F1740" s="83">
        <v>0</v>
      </c>
      <c r="G1740" s="84">
        <f>VLOOKUP(C1740,'[10]Resumen Peso'!$B$1:$D$65536,3,0)*$C$14</f>
        <v>4059.7932290497624</v>
      </c>
      <c r="H1740" s="91"/>
      <c r="I1740" s="86"/>
      <c r="J1740" s="87">
        <f>+VLOOKUP(C1740,'[10]Resumen Peso'!$B$1:$D$65536,3,0)</f>
        <v>2520.6821336716316</v>
      </c>
      <c r="N1740" s="57"/>
      <c r="O1740" s="57"/>
      <c r="P1740" s="57"/>
      <c r="Q1740" s="57"/>
      <c r="R1740" s="57"/>
    </row>
    <row r="1741" spans="1:18" x14ac:dyDescent="0.2">
      <c r="A1741" s="78"/>
      <c r="B1741" s="79">
        <f t="shared" si="26"/>
        <v>1725</v>
      </c>
      <c r="C1741" s="80" t="s">
        <v>1768</v>
      </c>
      <c r="D1741" s="81" t="str">
        <f>+"Torre de suspensión tipo S"&amp;IF(MID(C1741,3,3)="220","C",IF(MID(C1741,3,3)="138","S",""))&amp;IF(MID(C1741,10,1)="D",2,1)&amp;" (5°)Tipo S"&amp;IF(MID(C1741,3,3)="220","C",IF(MID(C1741,3,3)="138","S",""))&amp;IF(MID(C1741,10,1)="D",2,1)&amp;RIGHT(C1741,2)</f>
        <v>Torre de suspensión tipo S1 (5°)Tipo S1±0</v>
      </c>
      <c r="E1741" s="82" t="s">
        <v>44</v>
      </c>
      <c r="F1741" s="83">
        <v>0</v>
      </c>
      <c r="G1741" s="84">
        <f>VLOOKUP(C1741,'[10]Resumen Peso'!$B$1:$D$65536,3,0)*$C$14</f>
        <v>4566.6965456127809</v>
      </c>
      <c r="H1741" s="91"/>
      <c r="I1741" s="86"/>
      <c r="J1741" s="87">
        <f>+VLOOKUP(C1741,'[10]Resumen Peso'!$B$1:$D$65536,3,0)</f>
        <v>2835.4129737588655</v>
      </c>
      <c r="N1741" s="57"/>
      <c r="O1741" s="57"/>
      <c r="P1741" s="57"/>
      <c r="Q1741" s="57"/>
      <c r="R1741" s="57"/>
    </row>
    <row r="1742" spans="1:18" x14ac:dyDescent="0.2">
      <c r="A1742" s="78"/>
      <c r="B1742" s="79">
        <f t="shared" si="26"/>
        <v>1726</v>
      </c>
      <c r="C1742" s="80" t="s">
        <v>1769</v>
      </c>
      <c r="D1742" s="81" t="str">
        <f>+"Torre de suspensión tipo S"&amp;IF(MID(C1742,3,3)="220","C",IF(MID(C1742,3,3)="138","S",""))&amp;IF(MID(C1742,10,1)="D",2,1)&amp;" (5°)Tipo S"&amp;IF(MID(C1742,3,3)="220","C",IF(MID(C1742,3,3)="138","S",""))&amp;IF(MID(C1742,10,1)="D",2,1)&amp;RIGHT(C1742,2)</f>
        <v>Torre de suspensión tipo S1 (5°)Tipo S1+3</v>
      </c>
      <c r="E1742" s="82" t="s">
        <v>44</v>
      </c>
      <c r="F1742" s="83">
        <v>0</v>
      </c>
      <c r="G1742" s="84">
        <f>VLOOKUP(C1742,'[10]Resumen Peso'!$B$1:$D$65536,3,0)*$C$14</f>
        <v>5069.0331656301869</v>
      </c>
      <c r="H1742" s="91"/>
      <c r="I1742" s="86"/>
      <c r="J1742" s="87">
        <f>+VLOOKUP(C1742,'[10]Resumen Peso'!$B$1:$D$65536,3,0)</f>
        <v>3147.3084008723408</v>
      </c>
      <c r="N1742" s="57"/>
      <c r="O1742" s="57"/>
      <c r="P1742" s="57"/>
      <c r="Q1742" s="57"/>
      <c r="R1742" s="57"/>
    </row>
    <row r="1743" spans="1:18" x14ac:dyDescent="0.2">
      <c r="A1743" s="78"/>
      <c r="B1743" s="79">
        <f t="shared" si="26"/>
        <v>1727</v>
      </c>
      <c r="C1743" s="80" t="s">
        <v>1770</v>
      </c>
      <c r="D1743" s="81" t="str">
        <f>+"Torre de suspensión tipo S"&amp;IF(MID(C1743,3,3)="220","C",IF(MID(C1743,3,3)="138","S",""))&amp;IF(MID(C1743,10,1)="D",2,1)&amp;" (5°)Tipo S"&amp;IF(MID(C1743,3,3)="220","C",IF(MID(C1743,3,3)="138","S",""))&amp;IF(MID(C1743,10,1)="D",2,1)&amp;RIGHT(C1743,2)</f>
        <v>Torre de suspensión tipo S1 (5°)Tipo S1+6</v>
      </c>
      <c r="E1743" s="82" t="s">
        <v>44</v>
      </c>
      <c r="F1743" s="83">
        <v>0</v>
      </c>
      <c r="G1743" s="84">
        <f>VLOOKUP(C1743,'[10]Resumen Peso'!$B$1:$D$65536,3,0)*$C$14</f>
        <v>5571.3697856475919</v>
      </c>
      <c r="H1743" s="91"/>
      <c r="I1743" s="86"/>
      <c r="J1743" s="87">
        <f>+VLOOKUP(C1743,'[10]Resumen Peso'!$B$1:$D$65536,3,0)</f>
        <v>3459.2038279858157</v>
      </c>
      <c r="N1743" s="57"/>
      <c r="O1743" s="57"/>
      <c r="P1743" s="57"/>
      <c r="Q1743" s="57"/>
      <c r="R1743" s="57"/>
    </row>
    <row r="1744" spans="1:18" x14ac:dyDescent="0.2">
      <c r="A1744" s="78"/>
      <c r="B1744" s="79">
        <f t="shared" si="26"/>
        <v>1728</v>
      </c>
      <c r="C1744" s="80" t="s">
        <v>1771</v>
      </c>
      <c r="D1744" s="81" t="str">
        <f>+"Torre de ángulo menor tipo A"&amp;IF(MID(C1744,3,3)="220","C",IF(MID(C1744,3,3)="138","S",""))&amp;IF(MID(C1744,10,1)="D",2,1)&amp;" (30°)Tipo A"&amp;IF(MID(C1744,3,3)="220","C",IF(MID(C1744,3,3)="138","S",""))&amp;IF(MID(C1744,10,1)="D",2,1)&amp;RIGHT(C1744,2)</f>
        <v>Torre de ángulo menor tipo A1 (30°)Tipo A1-3</v>
      </c>
      <c r="E1744" s="82" t="s">
        <v>44</v>
      </c>
      <c r="F1744" s="83">
        <v>0</v>
      </c>
      <c r="G1744" s="84">
        <f>VLOOKUP(C1744,'[10]Resumen Peso'!$B$1:$D$65536,3,0)*$C$14</f>
        <v>6245.9530659724214</v>
      </c>
      <c r="H1744" s="91"/>
      <c r="I1744" s="86"/>
      <c r="J1744" s="87">
        <f>+VLOOKUP(C1744,'[10]Resumen Peso'!$B$1:$D$65536,3,0)</f>
        <v>3878.0453616435284</v>
      </c>
      <c r="N1744" s="57"/>
      <c r="O1744" s="57"/>
      <c r="P1744" s="57"/>
      <c r="Q1744" s="57"/>
      <c r="R1744" s="57"/>
    </row>
    <row r="1745" spans="1:18" x14ac:dyDescent="0.2">
      <c r="A1745" s="78"/>
      <c r="B1745" s="79">
        <f t="shared" si="26"/>
        <v>1729</v>
      </c>
      <c r="C1745" s="80" t="s">
        <v>1772</v>
      </c>
      <c r="D1745" s="81" t="str">
        <f>+"Torre de ángulo menor tipo A"&amp;IF(MID(C1745,3,3)="220","C",IF(MID(C1745,3,3)="138","S",""))&amp;IF(MID(C1745,10,1)="D",2,1)&amp;" (30°)Tipo A"&amp;IF(MID(C1745,3,3)="220","C",IF(MID(C1745,3,3)="138","S",""))&amp;IF(MID(C1745,10,1)="D",2,1)&amp;RIGHT(C1745,2)</f>
        <v>Torre de ángulo menor tipo A1 (30°)Tipo A1±0</v>
      </c>
      <c r="E1745" s="82" t="s">
        <v>44</v>
      </c>
      <c r="F1745" s="83">
        <v>0</v>
      </c>
      <c r="G1745" s="84">
        <f>VLOOKUP(C1745,'[10]Resumen Peso'!$B$1:$D$65536,3,0)*$C$14</f>
        <v>6932.2453562402015</v>
      </c>
      <c r="H1745" s="91"/>
      <c r="I1745" s="86"/>
      <c r="J1745" s="87">
        <f>+VLOOKUP(C1745,'[10]Resumen Peso'!$B$1:$D$65536,3,0)</f>
        <v>4304.156894165958</v>
      </c>
      <c r="N1745" s="57"/>
      <c r="O1745" s="57"/>
      <c r="P1745" s="57"/>
      <c r="Q1745" s="57"/>
      <c r="R1745" s="57"/>
    </row>
    <row r="1746" spans="1:18" x14ac:dyDescent="0.2">
      <c r="A1746" s="78"/>
      <c r="B1746" s="79">
        <f t="shared" ref="B1746:B1809" si="27">1+B1745</f>
        <v>1730</v>
      </c>
      <c r="C1746" s="80" t="s">
        <v>1773</v>
      </c>
      <c r="D1746" s="81" t="str">
        <f>+"Torre de ángulo menor tipo A"&amp;IF(MID(C1746,3,3)="220","C",IF(MID(C1746,3,3)="138","S",""))&amp;IF(MID(C1746,10,1)="D",2,1)&amp;" (30°)Tipo A"&amp;IF(MID(C1746,3,3)="220","C",IF(MID(C1746,3,3)="138","S",""))&amp;IF(MID(C1746,10,1)="D",2,1)&amp;RIGHT(C1746,2)</f>
        <v>Torre de ángulo menor tipo A1 (30°)Tipo A1+3</v>
      </c>
      <c r="E1746" s="82" t="s">
        <v>44</v>
      </c>
      <c r="F1746" s="83">
        <v>0</v>
      </c>
      <c r="G1746" s="84">
        <f>VLOOKUP(C1746,'[10]Resumen Peso'!$B$1:$D$65536,3,0)*$C$14</f>
        <v>7618.5376465079817</v>
      </c>
      <c r="H1746" s="91"/>
      <c r="I1746" s="86"/>
      <c r="J1746" s="87">
        <f>+VLOOKUP(C1746,'[10]Resumen Peso'!$B$1:$D$65536,3,0)</f>
        <v>4730.268426688388</v>
      </c>
      <c r="N1746" s="57"/>
      <c r="O1746" s="57"/>
      <c r="P1746" s="57"/>
      <c r="Q1746" s="57"/>
      <c r="R1746" s="57"/>
    </row>
    <row r="1747" spans="1:18" x14ac:dyDescent="0.2">
      <c r="A1747" s="78"/>
      <c r="B1747" s="79">
        <f t="shared" si="27"/>
        <v>1731</v>
      </c>
      <c r="C1747" s="80" t="s">
        <v>1774</v>
      </c>
      <c r="D1747" s="81" t="str">
        <f>+"Torre de ángulo mayor tipo B"&amp;IF(MID(C1747,3,3)="220","C",IF(MID(C1747,3,3)="138","S",""))&amp;IF(MID(C1747,10,1)="D",2,1)&amp;" (65°)Tipo B"&amp;IF(MID(C1747,3,3)="220","C",IF(MID(C1747,3,3)="138","S",""))&amp;IF(MID(C1747,10,1)="D",2,1)&amp;RIGHT(C1747,2)</f>
        <v>Torre de ángulo mayor tipo B1 (65°)Tipo B1-3</v>
      </c>
      <c r="E1747" s="82" t="s">
        <v>44</v>
      </c>
      <c r="F1747" s="83">
        <v>0</v>
      </c>
      <c r="G1747" s="84">
        <f>VLOOKUP(C1747,'[10]Resumen Peso'!$B$1:$D$65536,3,0)*$C$14</f>
        <v>8428.8616706896119</v>
      </c>
      <c r="H1747" s="91"/>
      <c r="I1747" s="86"/>
      <c r="J1747" s="87">
        <f>+VLOOKUP(C1747,'[10]Resumen Peso'!$B$1:$D$65536,3,0)</f>
        <v>5233.3899343612356</v>
      </c>
      <c r="N1747" s="57"/>
      <c r="O1747" s="57"/>
      <c r="P1747" s="57"/>
      <c r="Q1747" s="57"/>
      <c r="R1747" s="57"/>
    </row>
    <row r="1748" spans="1:18" x14ac:dyDescent="0.2">
      <c r="A1748" s="78"/>
      <c r="B1748" s="79">
        <f t="shared" si="27"/>
        <v>1732</v>
      </c>
      <c r="C1748" s="80" t="s">
        <v>1775</v>
      </c>
      <c r="D1748" s="81" t="str">
        <f>+"Torre de ángulo mayor tipo B"&amp;IF(MID(C1748,3,3)="220","C",IF(MID(C1748,3,3)="138","S",""))&amp;IF(MID(C1748,10,1)="D",2,1)&amp;" (65°)Tipo B"&amp;IF(MID(C1748,3,3)="220","C",IF(MID(C1748,3,3)="138","S",""))&amp;IF(MID(C1748,10,1)="D",2,1)&amp;RIGHT(C1748,2)</f>
        <v>Torre de ángulo mayor tipo B1 (65°)Tipo B1±0</v>
      </c>
      <c r="E1748" s="82" t="s">
        <v>44</v>
      </c>
      <c r="F1748" s="83">
        <v>0</v>
      </c>
      <c r="G1748" s="84">
        <f>VLOOKUP(C1748,'[10]Resumen Peso'!$B$1:$D$65536,3,0)*$C$14</f>
        <v>9386.2602123492325</v>
      </c>
      <c r="H1748" s="91"/>
      <c r="I1748" s="86"/>
      <c r="J1748" s="87">
        <f>+VLOOKUP(C1748,'[10]Resumen Peso'!$B$1:$D$65536,3,0)</f>
        <v>5827.8284347007075</v>
      </c>
      <c r="N1748" s="57"/>
      <c r="O1748" s="57"/>
      <c r="P1748" s="57"/>
      <c r="Q1748" s="57"/>
      <c r="R1748" s="57"/>
    </row>
    <row r="1749" spans="1:18" x14ac:dyDescent="0.2">
      <c r="A1749" s="78"/>
      <c r="B1749" s="79">
        <f t="shared" si="27"/>
        <v>1733</v>
      </c>
      <c r="C1749" s="80" t="s">
        <v>1776</v>
      </c>
      <c r="D1749" s="81" t="str">
        <f>+"Torre de ángulo mayor tipo B"&amp;IF(MID(C1749,3,3)="220","C",IF(MID(C1749,3,3)="138","S",""))&amp;IF(MID(C1749,10,1)="D",2,1)&amp;" (65°)Tipo B"&amp;IF(MID(C1749,3,3)="220","C",IF(MID(C1749,3,3)="138","S",""))&amp;IF(MID(C1749,10,1)="D",2,1)&amp;RIGHT(C1749,2)</f>
        <v>Torre de ángulo mayor tipo B1 (65°)Tipo B1+3</v>
      </c>
      <c r="E1749" s="82" t="s">
        <v>44</v>
      </c>
      <c r="F1749" s="83">
        <v>0</v>
      </c>
      <c r="G1749" s="84">
        <f>VLOOKUP(C1749,'[10]Resumen Peso'!$B$1:$D$65536,3,0)*$C$14</f>
        <v>10512.611437831143</v>
      </c>
      <c r="H1749" s="91"/>
      <c r="I1749" s="86"/>
      <c r="J1749" s="87">
        <f>+VLOOKUP(C1749,'[10]Resumen Peso'!$B$1:$D$65536,3,0)</f>
        <v>6527.1678468647933</v>
      </c>
      <c r="N1749" s="57"/>
      <c r="O1749" s="57"/>
      <c r="P1749" s="57"/>
      <c r="Q1749" s="57"/>
      <c r="R1749" s="57"/>
    </row>
    <row r="1750" spans="1:18" x14ac:dyDescent="0.2">
      <c r="A1750" s="78"/>
      <c r="B1750" s="79">
        <f t="shared" si="27"/>
        <v>1734</v>
      </c>
      <c r="C1750" s="80" t="s">
        <v>1777</v>
      </c>
      <c r="D1750" s="81" t="str">
        <f>+"Torre de anclaje, retención intermedia y terminal (15°) Tipo R"&amp;IF(MID(C1750,3,3)="220","C",IF(MID(C1750,3,3)="138","S",""))&amp;IF(MID(C1750,10,1)="D",2,1)&amp;RIGHT(C1750,2)</f>
        <v>Torre de anclaje, retención intermedia y terminal (15°) Tipo R1-3</v>
      </c>
      <c r="E1750" s="82" t="s">
        <v>44</v>
      </c>
      <c r="F1750" s="83">
        <v>0</v>
      </c>
      <c r="G1750" s="84">
        <f>VLOOKUP(C1750,'[10]Resumen Peso'!$B$1:$D$65536,3,0)*$C$14</f>
        <v>10852.703804105191</v>
      </c>
      <c r="H1750" s="91"/>
      <c r="I1750" s="86"/>
      <c r="J1750" s="87">
        <f>+VLOOKUP(C1750,'[10]Resumen Peso'!$B$1:$D$65536,3,0)</f>
        <v>6738.3275545393026</v>
      </c>
      <c r="N1750" s="57"/>
      <c r="O1750" s="57"/>
      <c r="P1750" s="57"/>
      <c r="Q1750" s="57"/>
      <c r="R1750" s="57"/>
    </row>
    <row r="1751" spans="1:18" x14ac:dyDescent="0.2">
      <c r="A1751" s="78"/>
      <c r="B1751" s="79">
        <f t="shared" si="27"/>
        <v>1735</v>
      </c>
      <c r="C1751" s="80" t="s">
        <v>1778</v>
      </c>
      <c r="D1751" s="81" t="str">
        <f>+"Torre de anclaje, retención intermedia y terminal (15°) Tipo R"&amp;IF(MID(C1751,3,3)="220","C",IF(MID(C1751,3,3)="138","S",""))&amp;IF(MID(C1751,10,1)="D",2,1)&amp;RIGHT(C1751,2)</f>
        <v>Torre de anclaje, retención intermedia y terminal (15°) Tipo R1±0</v>
      </c>
      <c r="E1751" s="82" t="s">
        <v>44</v>
      </c>
      <c r="F1751" s="83">
        <v>0</v>
      </c>
      <c r="G1751" s="84">
        <f>VLOOKUP(C1751,'[10]Resumen Peso'!$B$1:$D$65536,3,0)*$C$14</f>
        <v>12098.889413718161</v>
      </c>
      <c r="H1751" s="91"/>
      <c r="I1751" s="86"/>
      <c r="J1751" s="87">
        <f>+VLOOKUP(C1751,'[10]Resumen Peso'!$B$1:$D$65536,3,0)</f>
        <v>7512.0708523292114</v>
      </c>
      <c r="N1751" s="57"/>
      <c r="O1751" s="57"/>
      <c r="P1751" s="57"/>
      <c r="Q1751" s="57"/>
      <c r="R1751" s="57"/>
    </row>
    <row r="1752" spans="1:18" x14ac:dyDescent="0.2">
      <c r="A1752" s="78"/>
      <c r="B1752" s="79">
        <f t="shared" si="27"/>
        <v>1736</v>
      </c>
      <c r="C1752" s="80" t="s">
        <v>1779</v>
      </c>
      <c r="D1752" s="81" t="str">
        <f>+"Torre de anclaje, retención intermedia y terminal (15°) Tipo R"&amp;IF(MID(C1752,3,3)="220","C",IF(MID(C1752,3,3)="138","S",""))&amp;IF(MID(C1752,10,1)="D",2,1)&amp;RIGHT(C1752,2)</f>
        <v>Torre de anclaje, retención intermedia y terminal (15°) Tipo R1+3</v>
      </c>
      <c r="E1752" s="82" t="s">
        <v>44</v>
      </c>
      <c r="F1752" s="83">
        <v>0</v>
      </c>
      <c r="G1752" s="84">
        <f>VLOOKUP(C1752,'[10]Resumen Peso'!$B$1:$D$65536,3,0)*$C$14</f>
        <v>13345.075023331132</v>
      </c>
      <c r="H1752" s="91"/>
      <c r="I1752" s="86"/>
      <c r="J1752" s="87">
        <f>+VLOOKUP(C1752,'[10]Resumen Peso'!$B$1:$D$65536,3,0)</f>
        <v>8285.8141501191203</v>
      </c>
      <c r="N1752" s="57"/>
      <c r="O1752" s="57"/>
      <c r="P1752" s="57"/>
      <c r="Q1752" s="57"/>
      <c r="R1752" s="57"/>
    </row>
    <row r="1753" spans="1:18" x14ac:dyDescent="0.2">
      <c r="A1753" s="78"/>
      <c r="B1753" s="79">
        <f t="shared" si="27"/>
        <v>1737</v>
      </c>
      <c r="C1753" s="80" t="s">
        <v>1780</v>
      </c>
      <c r="D1753" s="81" t="str">
        <f>+"Torre de suspensión tipo S"&amp;IF(MID(C1753,3,3)="220","C",IF(MID(C1753,3,3)="138","S",""))&amp;IF(MID(C1753,10,1)="D",2,1)&amp;" (5°)Tipo S"&amp;IF(MID(C1753,3,3)="220","C",IF(MID(C1753,3,3)="138","S",""))&amp;IF(MID(C1753,10,1)="D",2,1)&amp;RIGHT(C1753,2)</f>
        <v>Torre de suspensión tipo S2 (5°)Tipo S2-6</v>
      </c>
      <c r="E1753" s="82" t="s">
        <v>44</v>
      </c>
      <c r="F1753" s="83">
        <v>0</v>
      </c>
      <c r="G1753" s="84">
        <f>VLOOKUP(C1753,'[10]Resumen Peso'!$B$1:$D$65536,3,0)*$C$14</f>
        <v>4409.0790177529179</v>
      </c>
      <c r="H1753" s="91"/>
      <c r="I1753" s="86"/>
      <c r="J1753" s="87">
        <f>+VLOOKUP(C1753,'[10]Resumen Peso'!$B$1:$D$65536,3,0)</f>
        <v>2737.5499388666085</v>
      </c>
      <c r="N1753" s="57"/>
      <c r="O1753" s="57"/>
      <c r="P1753" s="57"/>
      <c r="Q1753" s="57"/>
      <c r="R1753" s="57"/>
    </row>
    <row r="1754" spans="1:18" x14ac:dyDescent="0.2">
      <c r="A1754" s="78"/>
      <c r="B1754" s="79">
        <f t="shared" si="27"/>
        <v>1738</v>
      </c>
      <c r="C1754" s="80" t="s">
        <v>1781</v>
      </c>
      <c r="D1754" s="81" t="str">
        <f>+"Torre de suspensión tipo S"&amp;IF(MID(C1754,3,3)="220","C",IF(MID(C1754,3,3)="138","S",""))&amp;IF(MID(C1754,10,1)="D",2,1)&amp;" (5°)Tipo S"&amp;IF(MID(C1754,3,3)="220","C",IF(MID(C1754,3,3)="138","S",""))&amp;IF(MID(C1754,10,1)="D",2,1)&amp;RIGHT(C1754,2)</f>
        <v>Torre de suspensión tipo S2 (5°)Tipo S2-3</v>
      </c>
      <c r="E1754" s="82" t="s">
        <v>44</v>
      </c>
      <c r="F1754" s="83">
        <v>0</v>
      </c>
      <c r="G1754" s="84">
        <f>VLOOKUP(C1754,'[10]Resumen Peso'!$B$1:$D$65536,3,0)*$C$14</f>
        <v>5044.6219392308167</v>
      </c>
      <c r="H1754" s="91"/>
      <c r="I1754" s="86"/>
      <c r="J1754" s="87">
        <f>+VLOOKUP(C1754,'[10]Resumen Peso'!$B$1:$D$65536,3,0)</f>
        <v>3132.1517318563901</v>
      </c>
      <c r="N1754" s="57"/>
      <c r="O1754" s="57"/>
      <c r="P1754" s="57"/>
      <c r="Q1754" s="57"/>
      <c r="R1754" s="57"/>
    </row>
    <row r="1755" spans="1:18" x14ac:dyDescent="0.2">
      <c r="A1755" s="78"/>
      <c r="B1755" s="79">
        <f t="shared" si="27"/>
        <v>1739</v>
      </c>
      <c r="C1755" s="80" t="s">
        <v>1782</v>
      </c>
      <c r="D1755" s="81" t="str">
        <f>+"Torre de suspensión tipo S"&amp;IF(MID(C1755,3,3)="220","C",IF(MID(C1755,3,3)="138","S",""))&amp;IF(MID(C1755,10,1)="D",2,1)&amp;" (5°)Tipo S"&amp;IF(MID(C1755,3,3)="220","C",IF(MID(C1755,3,3)="138","S",""))&amp;IF(MID(C1755,10,1)="D",2,1)&amp;RIGHT(C1755,2)</f>
        <v>Torre de suspensión tipo S2 (5°)Tipo S2±0</v>
      </c>
      <c r="E1755" s="82" t="s">
        <v>44</v>
      </c>
      <c r="F1755" s="83">
        <v>0</v>
      </c>
      <c r="G1755" s="84">
        <f>VLOOKUP(C1755,'[10]Resumen Peso'!$B$1:$D$65536,3,0)*$C$14</f>
        <v>5674.4903703383761</v>
      </c>
      <c r="H1755" s="91"/>
      <c r="I1755" s="86"/>
      <c r="J1755" s="87">
        <f>+VLOOKUP(C1755,'[10]Resumen Peso'!$B$1:$D$65536,3,0)</f>
        <v>3523.2302945516199</v>
      </c>
      <c r="N1755" s="57"/>
      <c r="O1755" s="57"/>
      <c r="P1755" s="57"/>
      <c r="Q1755" s="57"/>
      <c r="R1755" s="57"/>
    </row>
    <row r="1756" spans="1:18" x14ac:dyDescent="0.2">
      <c r="A1756" s="78"/>
      <c r="B1756" s="79">
        <f t="shared" si="27"/>
        <v>1740</v>
      </c>
      <c r="C1756" s="80" t="s">
        <v>1783</v>
      </c>
      <c r="D1756" s="81" t="str">
        <f>+"Torre de suspensión tipo S"&amp;IF(MID(C1756,3,3)="220","C",IF(MID(C1756,3,3)="138","S",""))&amp;IF(MID(C1756,10,1)="D",2,1)&amp;" (5°)Tipo S"&amp;IF(MID(C1756,3,3)="220","C",IF(MID(C1756,3,3)="138","S",""))&amp;IF(MID(C1756,10,1)="D",2,1)&amp;RIGHT(C1756,2)</f>
        <v>Torre de suspensión tipo S2 (5°)Tipo S2+3</v>
      </c>
      <c r="E1756" s="82" t="s">
        <v>44</v>
      </c>
      <c r="F1756" s="83">
        <v>0</v>
      </c>
      <c r="G1756" s="84">
        <f>VLOOKUP(C1756,'[10]Resumen Peso'!$B$1:$D$65536,3,0)*$C$14</f>
        <v>6298.684311075599</v>
      </c>
      <c r="H1756" s="91"/>
      <c r="I1756" s="86"/>
      <c r="J1756" s="87">
        <f>+VLOOKUP(C1756,'[10]Resumen Peso'!$B$1:$D$65536,3,0)</f>
        <v>3910.7856269522986</v>
      </c>
      <c r="N1756" s="57"/>
      <c r="O1756" s="57"/>
      <c r="P1756" s="57"/>
      <c r="Q1756" s="57"/>
      <c r="R1756" s="57"/>
    </row>
    <row r="1757" spans="1:18" x14ac:dyDescent="0.2">
      <c r="A1757" s="78"/>
      <c r="B1757" s="79">
        <f t="shared" si="27"/>
        <v>1741</v>
      </c>
      <c r="C1757" s="80" t="s">
        <v>1784</v>
      </c>
      <c r="D1757" s="81" t="str">
        <f>+"Torre de suspensión tipo S"&amp;IF(MID(C1757,3,3)="220","C",IF(MID(C1757,3,3)="138","S",""))&amp;IF(MID(C1757,10,1)="D",2,1)&amp;" (5°)Tipo S"&amp;IF(MID(C1757,3,3)="220","C",IF(MID(C1757,3,3)="138","S",""))&amp;IF(MID(C1757,10,1)="D",2,1)&amp;RIGHT(C1757,2)</f>
        <v>Torre de suspensión tipo S2 (5°)Tipo S2+6</v>
      </c>
      <c r="E1757" s="82" t="s">
        <v>44</v>
      </c>
      <c r="F1757" s="83">
        <v>0</v>
      </c>
      <c r="G1757" s="84">
        <f>VLOOKUP(C1757,'[10]Resumen Peso'!$B$1:$D$65536,3,0)*$C$14</f>
        <v>6922.8782518128191</v>
      </c>
      <c r="H1757" s="91"/>
      <c r="I1757" s="86"/>
      <c r="J1757" s="87">
        <f>+VLOOKUP(C1757,'[10]Resumen Peso'!$B$1:$D$65536,3,0)</f>
        <v>4298.3409593529759</v>
      </c>
      <c r="N1757" s="57"/>
      <c r="O1757" s="57"/>
      <c r="P1757" s="57"/>
      <c r="Q1757" s="57"/>
      <c r="R1757" s="57"/>
    </row>
    <row r="1758" spans="1:18" x14ac:dyDescent="0.2">
      <c r="A1758" s="78"/>
      <c r="B1758" s="79">
        <f t="shared" si="27"/>
        <v>1742</v>
      </c>
      <c r="C1758" s="80" t="s">
        <v>1785</v>
      </c>
      <c r="D1758" s="81" t="str">
        <f>+"Torre de ángulo menor tipo A"&amp;IF(MID(C1758,3,3)="220","C",IF(MID(C1758,3,3)="138","S",""))&amp;IF(MID(C1758,10,1)="D",2,1)&amp;" (30°)Tipo A"&amp;IF(MID(C1758,3,3)="220","C",IF(MID(C1758,3,3)="138","S",""))&amp;IF(MID(C1758,10,1)="D",2,1)&amp;RIGHT(C1758,2)</f>
        <v>Torre de ángulo menor tipo A2 (30°)Tipo A2-3</v>
      </c>
      <c r="E1758" s="82" t="s">
        <v>44</v>
      </c>
      <c r="F1758" s="83">
        <v>0</v>
      </c>
      <c r="G1758" s="84">
        <f>VLOOKUP(C1758,'[10]Resumen Peso'!$B$1:$D$65536,3,0)*$C$14</f>
        <v>7761.1026203384636</v>
      </c>
      <c r="H1758" s="91"/>
      <c r="I1758" s="86"/>
      <c r="J1758" s="87">
        <f>+VLOOKUP(C1758,'[10]Resumen Peso'!$B$1:$D$65536,3,0)</f>
        <v>4818.7854920035525</v>
      </c>
      <c r="N1758" s="57"/>
      <c r="O1758" s="57"/>
      <c r="P1758" s="57"/>
      <c r="Q1758" s="57"/>
      <c r="R1758" s="57"/>
    </row>
    <row r="1759" spans="1:18" x14ac:dyDescent="0.2">
      <c r="A1759" s="78"/>
      <c r="B1759" s="79">
        <f t="shared" si="27"/>
        <v>1743</v>
      </c>
      <c r="C1759" s="80" t="s">
        <v>1786</v>
      </c>
      <c r="D1759" s="81" t="str">
        <f>+"Torre de ángulo menor tipo A"&amp;IF(MID(C1759,3,3)="220","C",IF(MID(C1759,3,3)="138","S",""))&amp;IF(MID(C1759,10,1)="D",2,1)&amp;" (30°)Tipo A"&amp;IF(MID(C1759,3,3)="220","C",IF(MID(C1759,3,3)="138","S",""))&amp;IF(MID(C1759,10,1)="D",2,1)&amp;RIGHT(C1759,2)</f>
        <v>Torre de ángulo menor tipo A2 (30°)Tipo A2±0</v>
      </c>
      <c r="E1759" s="82" t="s">
        <v>44</v>
      </c>
      <c r="F1759" s="83">
        <v>0</v>
      </c>
      <c r="G1759" s="84">
        <f>VLOOKUP(C1759,'[10]Resumen Peso'!$B$1:$D$65536,3,0)*$C$14</f>
        <v>8613.8763821736557</v>
      </c>
      <c r="H1759" s="91"/>
      <c r="I1759" s="86"/>
      <c r="J1759" s="87">
        <f>+VLOOKUP(C1759,'[10]Resumen Peso'!$B$1:$D$65536,3,0)</f>
        <v>5348.2635871293587</v>
      </c>
      <c r="N1759" s="57"/>
      <c r="O1759" s="57"/>
      <c r="P1759" s="57"/>
      <c r="Q1759" s="57"/>
      <c r="R1759" s="57"/>
    </row>
    <row r="1760" spans="1:18" x14ac:dyDescent="0.2">
      <c r="A1760" s="78"/>
      <c r="B1760" s="79">
        <f t="shared" si="27"/>
        <v>1744</v>
      </c>
      <c r="C1760" s="80" t="s">
        <v>1787</v>
      </c>
      <c r="D1760" s="81" t="str">
        <f>+"Torre de ángulo menor tipo A"&amp;IF(MID(C1760,3,3)="220","C",IF(MID(C1760,3,3)="138","S",""))&amp;IF(MID(C1760,10,1)="D",2,1)&amp;" (30°)Tipo A"&amp;IF(MID(C1760,3,3)="220","C",IF(MID(C1760,3,3)="138","S",""))&amp;IF(MID(C1760,10,1)="D",2,1)&amp;RIGHT(C1760,2)</f>
        <v>Torre de ángulo menor tipo A2 (30°)Tipo A2+3</v>
      </c>
      <c r="E1760" s="82" t="s">
        <v>44</v>
      </c>
      <c r="F1760" s="83">
        <v>0</v>
      </c>
      <c r="G1760" s="84">
        <f>VLOOKUP(C1760,'[10]Resumen Peso'!$B$1:$D$65536,3,0)*$C$14</f>
        <v>9466.6501440088468</v>
      </c>
      <c r="H1760" s="91"/>
      <c r="I1760" s="86"/>
      <c r="J1760" s="87">
        <f>+VLOOKUP(C1760,'[10]Resumen Peso'!$B$1:$D$65536,3,0)</f>
        <v>5877.741682255165</v>
      </c>
      <c r="N1760" s="57"/>
      <c r="O1760" s="57"/>
      <c r="P1760" s="57"/>
      <c r="Q1760" s="57"/>
      <c r="R1760" s="57"/>
    </row>
    <row r="1761" spans="1:18" x14ac:dyDescent="0.2">
      <c r="A1761" s="78"/>
      <c r="B1761" s="79">
        <f t="shared" si="27"/>
        <v>1745</v>
      </c>
      <c r="C1761" s="80" t="s">
        <v>1788</v>
      </c>
      <c r="D1761" s="81" t="str">
        <f>+"Torre de ángulo mayor tipo B"&amp;IF(MID(C1761,3,3)="220","C",IF(MID(C1761,3,3)="138","S",""))&amp;IF(MID(C1761,10,1)="D",2,1)&amp;" (65°)Tipo B"&amp;IF(MID(C1761,3,3)="220","C",IF(MID(C1761,3,3)="138","S",""))&amp;IF(MID(C1761,10,1)="D",2,1)&amp;RIGHT(C1761,2)</f>
        <v>Torre de ángulo mayor tipo B2 (65°)Tipo B2-3</v>
      </c>
      <c r="E1761" s="82" t="s">
        <v>44</v>
      </c>
      <c r="F1761" s="83">
        <v>0</v>
      </c>
      <c r="G1761" s="84">
        <f>VLOOKUP(C1761,'[10]Resumen Peso'!$B$1:$D$65536,3,0)*$C$14</f>
        <v>10473.543382073891</v>
      </c>
      <c r="H1761" s="91"/>
      <c r="I1761" s="86"/>
      <c r="J1761" s="87">
        <f>+VLOOKUP(C1761,'[10]Resumen Peso'!$B$1:$D$65536,3,0)</f>
        <v>6502.9109094818905</v>
      </c>
      <c r="N1761" s="57"/>
      <c r="O1761" s="57"/>
      <c r="P1761" s="57"/>
      <c r="Q1761" s="57"/>
      <c r="R1761" s="57"/>
    </row>
    <row r="1762" spans="1:18" x14ac:dyDescent="0.2">
      <c r="A1762" s="78"/>
      <c r="B1762" s="79">
        <f t="shared" si="27"/>
        <v>1746</v>
      </c>
      <c r="C1762" s="80" t="s">
        <v>1789</v>
      </c>
      <c r="D1762" s="81" t="str">
        <f>+"Torre de ángulo mayor tipo B"&amp;IF(MID(C1762,3,3)="220","C",IF(MID(C1762,3,3)="138","S",""))&amp;IF(MID(C1762,10,1)="D",2,1)&amp;" (65°)Tipo B"&amp;IF(MID(C1762,3,3)="220","C",IF(MID(C1762,3,3)="138","S",""))&amp;IF(MID(C1762,10,1)="D",2,1)&amp;RIGHT(C1762,2)</f>
        <v>Torre de ángulo mayor tipo B2 (65°)Tipo B2±0</v>
      </c>
      <c r="E1762" s="82" t="s">
        <v>44</v>
      </c>
      <c r="F1762" s="83">
        <v>0</v>
      </c>
      <c r="G1762" s="84">
        <f>VLOOKUP(C1762,'[10]Resumen Peso'!$B$1:$D$65536,3,0)*$C$14</f>
        <v>11663.18862146313</v>
      </c>
      <c r="H1762" s="91"/>
      <c r="I1762" s="86"/>
      <c r="J1762" s="87">
        <f>+VLOOKUP(C1762,'[10]Resumen Peso'!$B$1:$D$65536,3,0)</f>
        <v>7241.5488969731523</v>
      </c>
      <c r="N1762" s="57"/>
      <c r="O1762" s="57"/>
      <c r="P1762" s="57"/>
      <c r="Q1762" s="57"/>
      <c r="R1762" s="57"/>
    </row>
    <row r="1763" spans="1:18" x14ac:dyDescent="0.2">
      <c r="A1763" s="78"/>
      <c r="B1763" s="79">
        <f t="shared" si="27"/>
        <v>1747</v>
      </c>
      <c r="C1763" s="80" t="s">
        <v>1790</v>
      </c>
      <c r="D1763" s="81" t="str">
        <f>+"Torre de ángulo mayor tipo B"&amp;IF(MID(C1763,3,3)="220","C",IF(MID(C1763,3,3)="138","S",""))&amp;IF(MID(C1763,10,1)="D",2,1)&amp;" (65°)Tipo B"&amp;IF(MID(C1763,3,3)="220","C",IF(MID(C1763,3,3)="138","S",""))&amp;IF(MID(C1763,10,1)="D",2,1)&amp;RIGHT(C1763,2)</f>
        <v>Torre de ángulo mayor tipo B2 (65°)Tipo B2+3</v>
      </c>
      <c r="E1763" s="82" t="s">
        <v>44</v>
      </c>
      <c r="F1763" s="83">
        <v>0</v>
      </c>
      <c r="G1763" s="84">
        <f>VLOOKUP(C1763,'[10]Resumen Peso'!$B$1:$D$65536,3,0)*$C$14</f>
        <v>13062.771256038708</v>
      </c>
      <c r="H1763" s="91"/>
      <c r="I1763" s="86"/>
      <c r="J1763" s="87">
        <f>+VLOOKUP(C1763,'[10]Resumen Peso'!$B$1:$D$65536,3,0)</f>
        <v>8110.5347646099317</v>
      </c>
      <c r="N1763" s="57"/>
      <c r="O1763" s="57"/>
      <c r="P1763" s="57"/>
      <c r="Q1763" s="57"/>
      <c r="R1763" s="57"/>
    </row>
    <row r="1764" spans="1:18" x14ac:dyDescent="0.2">
      <c r="A1764" s="78"/>
      <c r="B1764" s="79">
        <f t="shared" si="27"/>
        <v>1748</v>
      </c>
      <c r="C1764" s="80" t="s">
        <v>1791</v>
      </c>
      <c r="D1764" s="81" t="str">
        <f>+"Torre de anclaje, retención intermedia y terminal (15°) Tipo R"&amp;IF(MID(C1764,3,3)="220","C",IF(MID(C1764,3,3)="138","S",""))&amp;IF(MID(C1764,10,1)="D",2,1)&amp;RIGHT(C1764,2)</f>
        <v>Torre de anclaje, retención intermedia y terminal (15°) Tipo R2-3</v>
      </c>
      <c r="E1764" s="82" t="s">
        <v>44</v>
      </c>
      <c r="F1764" s="83">
        <v>0</v>
      </c>
      <c r="G1764" s="84">
        <f>VLOOKUP(C1764,'[10]Resumen Peso'!$B$1:$D$65536,3,0)*$C$14</f>
        <v>13485.363569360177</v>
      </c>
      <c r="H1764" s="91"/>
      <c r="I1764" s="86"/>
      <c r="J1764" s="87">
        <f>+VLOOKUP(C1764,'[10]Resumen Peso'!$B$1:$D$65536,3,0)</f>
        <v>8372.9178057939571</v>
      </c>
      <c r="N1764" s="57"/>
      <c r="O1764" s="57"/>
      <c r="P1764" s="57"/>
      <c r="Q1764" s="57"/>
      <c r="R1764" s="57"/>
    </row>
    <row r="1765" spans="1:18" x14ac:dyDescent="0.2">
      <c r="A1765" s="78"/>
      <c r="B1765" s="79">
        <f t="shared" si="27"/>
        <v>1749</v>
      </c>
      <c r="C1765" s="80" t="s">
        <v>1792</v>
      </c>
      <c r="D1765" s="81" t="str">
        <f>+"Torre de anclaje, retención intermedia y terminal (15°) Tipo R"&amp;IF(MID(C1765,3,3)="220","C",IF(MID(C1765,3,3)="138","S",""))&amp;IF(MID(C1765,10,1)="D",2,1)&amp;RIGHT(C1765,2)</f>
        <v>Torre de anclaje, retención intermedia y terminal (15°) Tipo R2±0</v>
      </c>
      <c r="E1765" s="82" t="s">
        <v>44</v>
      </c>
      <c r="F1765" s="83">
        <v>0</v>
      </c>
      <c r="G1765" s="84">
        <f>VLOOKUP(C1765,'[10]Resumen Peso'!$B$1:$D$65536,3,0)*$C$14</f>
        <v>15033.850133065973</v>
      </c>
      <c r="H1765" s="91"/>
      <c r="I1765" s="86"/>
      <c r="J1765" s="87">
        <f>+VLOOKUP(C1765,'[10]Resumen Peso'!$B$1:$D$65536,3,0)</f>
        <v>9334.356528198392</v>
      </c>
      <c r="N1765" s="57"/>
      <c r="O1765" s="57"/>
      <c r="P1765" s="57"/>
      <c r="Q1765" s="57"/>
      <c r="R1765" s="57"/>
    </row>
    <row r="1766" spans="1:18" x14ac:dyDescent="0.2">
      <c r="A1766" s="78"/>
      <c r="B1766" s="79">
        <f t="shared" si="27"/>
        <v>1750</v>
      </c>
      <c r="C1766" s="80" t="s">
        <v>1793</v>
      </c>
      <c r="D1766" s="81" t="str">
        <f>+"Torre de anclaje, retención intermedia y terminal (15°) Tipo R"&amp;IF(MID(C1766,3,3)="220","C",IF(MID(C1766,3,3)="138","S",""))&amp;IF(MID(C1766,10,1)="D",2,1)&amp;RIGHT(C1766,2)</f>
        <v>Torre de anclaje, retención intermedia y terminal (15°) Tipo R2+3</v>
      </c>
      <c r="E1766" s="82" t="s">
        <v>44</v>
      </c>
      <c r="F1766" s="83">
        <v>0</v>
      </c>
      <c r="G1766" s="84">
        <f>VLOOKUP(C1766,'[10]Resumen Peso'!$B$1:$D$65536,3,0)*$C$14</f>
        <v>16582.33669677177</v>
      </c>
      <c r="H1766" s="91"/>
      <c r="I1766" s="86"/>
      <c r="J1766" s="87">
        <f>+VLOOKUP(C1766,'[10]Resumen Peso'!$B$1:$D$65536,3,0)</f>
        <v>10295.795250602827</v>
      </c>
      <c r="N1766" s="57"/>
      <c r="O1766" s="57"/>
      <c r="P1766" s="57"/>
      <c r="Q1766" s="57"/>
      <c r="R1766" s="57"/>
    </row>
    <row r="1767" spans="1:18" x14ac:dyDescent="0.2">
      <c r="A1767" s="78"/>
      <c r="B1767" s="79">
        <f t="shared" si="27"/>
        <v>1751</v>
      </c>
      <c r="C1767" s="80" t="s">
        <v>1794</v>
      </c>
      <c r="D1767" s="81" t="str">
        <f>+"Torre de suspensión tipo S"&amp;IF(MID(C1767,3,3)="220","C",IF(MID(C1767,3,3)="138","S",""))&amp;IF(MID(C1767,10,1)="D",2,1)&amp;" (5°)Tipo S"&amp;IF(MID(C1767,3,3)="220","C",IF(MID(C1767,3,3)="138","S",""))&amp;IF(MID(C1767,10,1)="D",2,1)&amp;RIGHT(C1767,2)</f>
        <v>Torre de suspensión tipo S1 (5°)Tipo S1-6</v>
      </c>
      <c r="E1767" s="82" t="s">
        <v>44</v>
      </c>
      <c r="F1767" s="83">
        <v>0</v>
      </c>
      <c r="G1767" s="84">
        <f>VLOOKUP(C1767,'[10]Resumen Peso'!$B$1:$D$65536,3,0)*$C$14</f>
        <v>4442.1764733111604</v>
      </c>
      <c r="H1767" s="91"/>
      <c r="I1767" s="86"/>
      <c r="J1767" s="87">
        <f>+VLOOKUP(C1767,'[10]Resumen Peso'!$B$1:$D$65536,3,0)</f>
        <v>2758.0997945338095</v>
      </c>
      <c r="N1767" s="57"/>
      <c r="O1767" s="57"/>
      <c r="P1767" s="57"/>
      <c r="Q1767" s="57"/>
      <c r="R1767" s="57"/>
    </row>
    <row r="1768" spans="1:18" x14ac:dyDescent="0.2">
      <c r="A1768" s="78"/>
      <c r="B1768" s="79">
        <f t="shared" si="27"/>
        <v>1752</v>
      </c>
      <c r="C1768" s="80" t="s">
        <v>1795</v>
      </c>
      <c r="D1768" s="81" t="str">
        <f>+"Torre de suspensión tipo S"&amp;IF(MID(C1768,3,3)="220","C",IF(MID(C1768,3,3)="138","S",""))&amp;IF(MID(C1768,10,1)="D",2,1)&amp;" (5°)Tipo S"&amp;IF(MID(C1768,3,3)="220","C",IF(MID(C1768,3,3)="138","S",""))&amp;IF(MID(C1768,10,1)="D",2,1)&amp;RIGHT(C1768,2)</f>
        <v>Torre de suspensión tipo S1 (5°)Tipo S1-3</v>
      </c>
      <c r="E1768" s="82" t="s">
        <v>44</v>
      </c>
      <c r="F1768" s="83">
        <v>0</v>
      </c>
      <c r="G1768" s="84">
        <f>VLOOKUP(C1768,'[10]Resumen Peso'!$B$1:$D$65536,3,0)*$C$14</f>
        <v>5082.4901991938505</v>
      </c>
      <c r="H1768" s="91"/>
      <c r="I1768" s="86"/>
      <c r="J1768" s="87">
        <f>+VLOOKUP(C1768,'[10]Resumen Peso'!$B$1:$D$65536,3,0)</f>
        <v>3155.6637288810252</v>
      </c>
      <c r="N1768" s="57"/>
      <c r="O1768" s="57"/>
      <c r="P1768" s="57"/>
      <c r="Q1768" s="57"/>
      <c r="R1768" s="57"/>
    </row>
    <row r="1769" spans="1:18" x14ac:dyDescent="0.2">
      <c r="A1769" s="78"/>
      <c r="B1769" s="79">
        <f t="shared" si="27"/>
        <v>1753</v>
      </c>
      <c r="C1769" s="80" t="s">
        <v>1796</v>
      </c>
      <c r="D1769" s="81" t="str">
        <f>+"Torre de suspensión tipo S"&amp;IF(MID(C1769,3,3)="220","C",IF(MID(C1769,3,3)="138","S",""))&amp;IF(MID(C1769,10,1)="D",2,1)&amp;" (5°)Tipo S"&amp;IF(MID(C1769,3,3)="220","C",IF(MID(C1769,3,3)="138","S",""))&amp;IF(MID(C1769,10,1)="D",2,1)&amp;RIGHT(C1769,2)</f>
        <v>Torre de suspensión tipo S1 (5°)Tipo S1±0</v>
      </c>
      <c r="E1769" s="82" t="s">
        <v>44</v>
      </c>
      <c r="F1769" s="83">
        <v>0</v>
      </c>
      <c r="G1769" s="84">
        <f>VLOOKUP(C1769,'[10]Resumen Peso'!$B$1:$D$65536,3,0)*$C$14</f>
        <v>5717.0868382383023</v>
      </c>
      <c r="H1769" s="91"/>
      <c r="I1769" s="86"/>
      <c r="J1769" s="87">
        <f>+VLOOKUP(C1769,'[10]Resumen Peso'!$B$1:$D$65536,3,0)</f>
        <v>3549.6779852429981</v>
      </c>
      <c r="N1769" s="57"/>
      <c r="O1769" s="57"/>
      <c r="P1769" s="57"/>
      <c r="Q1769" s="57"/>
      <c r="R1769" s="57"/>
    </row>
    <row r="1770" spans="1:18" x14ac:dyDescent="0.2">
      <c r="A1770" s="78"/>
      <c r="B1770" s="79">
        <f t="shared" si="27"/>
        <v>1754</v>
      </c>
      <c r="C1770" s="80" t="s">
        <v>1797</v>
      </c>
      <c r="D1770" s="81" t="str">
        <f>+"Torre de suspensión tipo S"&amp;IF(MID(C1770,3,3)="220","C",IF(MID(C1770,3,3)="138","S",""))&amp;IF(MID(C1770,10,1)="D",2,1)&amp;" (5°)Tipo S"&amp;IF(MID(C1770,3,3)="220","C",IF(MID(C1770,3,3)="138","S",""))&amp;IF(MID(C1770,10,1)="D",2,1)&amp;RIGHT(C1770,2)</f>
        <v>Torre de suspensión tipo S1 (5°)Tipo S1+3</v>
      </c>
      <c r="E1770" s="82" t="s">
        <v>44</v>
      </c>
      <c r="F1770" s="83">
        <v>0</v>
      </c>
      <c r="G1770" s="84">
        <f>VLOOKUP(C1770,'[10]Resumen Peso'!$B$1:$D$65536,3,0)*$C$14</f>
        <v>6345.966390444516</v>
      </c>
      <c r="H1770" s="91"/>
      <c r="I1770" s="86"/>
      <c r="J1770" s="87">
        <f>+VLOOKUP(C1770,'[10]Resumen Peso'!$B$1:$D$65536,3,0)</f>
        <v>3940.1425636197282</v>
      </c>
      <c r="N1770" s="57"/>
      <c r="O1770" s="57"/>
      <c r="P1770" s="57"/>
      <c r="Q1770" s="57"/>
      <c r="R1770" s="57"/>
    </row>
    <row r="1771" spans="1:18" x14ac:dyDescent="0.2">
      <c r="A1771" s="78"/>
      <c r="B1771" s="79">
        <f t="shared" si="27"/>
        <v>1755</v>
      </c>
      <c r="C1771" s="80" t="s">
        <v>1798</v>
      </c>
      <c r="D1771" s="81" t="str">
        <f>+"Torre de suspensión tipo S"&amp;IF(MID(C1771,3,3)="220","C",IF(MID(C1771,3,3)="138","S",""))&amp;IF(MID(C1771,10,1)="D",2,1)&amp;" (5°)Tipo S"&amp;IF(MID(C1771,3,3)="220","C",IF(MID(C1771,3,3)="138","S",""))&amp;IF(MID(C1771,10,1)="D",2,1)&amp;RIGHT(C1771,2)</f>
        <v>Torre de suspensión tipo S1 (5°)Tipo S1+6</v>
      </c>
      <c r="E1771" s="82" t="s">
        <v>44</v>
      </c>
      <c r="F1771" s="83">
        <v>0</v>
      </c>
      <c r="G1771" s="84">
        <f>VLOOKUP(C1771,'[10]Resumen Peso'!$B$1:$D$65536,3,0)*$C$14</f>
        <v>6974.8459426507279</v>
      </c>
      <c r="H1771" s="91"/>
      <c r="I1771" s="86"/>
      <c r="J1771" s="87">
        <f>+VLOOKUP(C1771,'[10]Resumen Peso'!$B$1:$D$65536,3,0)</f>
        <v>4330.6071419964574</v>
      </c>
      <c r="N1771" s="57"/>
      <c r="O1771" s="57"/>
      <c r="P1771" s="57"/>
      <c r="Q1771" s="57"/>
      <c r="R1771" s="57"/>
    </row>
    <row r="1772" spans="1:18" x14ac:dyDescent="0.2">
      <c r="A1772" s="78"/>
      <c r="B1772" s="79">
        <f t="shared" si="27"/>
        <v>1756</v>
      </c>
      <c r="C1772" s="80" t="s">
        <v>1799</v>
      </c>
      <c r="D1772" s="81" t="str">
        <f>+"Torre de ángulo menor tipo A"&amp;IF(MID(C1772,3,3)="220","C",IF(MID(C1772,3,3)="138","S",""))&amp;IF(MID(C1772,10,1)="D",2,1)&amp;" (30°)Tipo A"&amp;IF(MID(C1772,3,3)="220","C",IF(MID(C1772,3,3)="138","S",""))&amp;IF(MID(C1772,10,1)="D",2,1)&amp;RIGHT(C1772,2)</f>
        <v>Torre de ángulo menor tipo A1 (30°)Tipo A1-3</v>
      </c>
      <c r="E1772" s="82" t="s">
        <v>44</v>
      </c>
      <c r="F1772" s="83">
        <v>0</v>
      </c>
      <c r="G1772" s="84">
        <f>VLOOKUP(C1772,'[10]Resumen Peso'!$B$1:$D$65536,3,0)*$C$14</f>
        <v>7819.3625762216143</v>
      </c>
      <c r="H1772" s="91"/>
      <c r="I1772" s="86"/>
      <c r="J1772" s="87">
        <f>+VLOOKUP(C1772,'[10]Resumen Peso'!$B$1:$D$65536,3,0)</f>
        <v>4854.9584746205828</v>
      </c>
      <c r="N1772" s="57"/>
      <c r="O1772" s="57"/>
      <c r="P1772" s="57"/>
      <c r="Q1772" s="57"/>
      <c r="R1772" s="57"/>
    </row>
    <row r="1773" spans="1:18" x14ac:dyDescent="0.2">
      <c r="A1773" s="78"/>
      <c r="B1773" s="79">
        <f t="shared" si="27"/>
        <v>1757</v>
      </c>
      <c r="C1773" s="80" t="s">
        <v>1800</v>
      </c>
      <c r="D1773" s="81" t="str">
        <f>+"Torre de ángulo menor tipo A"&amp;IF(MID(C1773,3,3)="220","C",IF(MID(C1773,3,3)="138","S",""))&amp;IF(MID(C1773,10,1)="D",2,1)&amp;" (30°)Tipo A"&amp;IF(MID(C1773,3,3)="220","C",IF(MID(C1773,3,3)="138","S",""))&amp;IF(MID(C1773,10,1)="D",2,1)&amp;RIGHT(C1773,2)</f>
        <v>Torre de ángulo menor tipo A1 (30°)Tipo A1±0</v>
      </c>
      <c r="E1773" s="82" t="s">
        <v>44</v>
      </c>
      <c r="F1773" s="83">
        <v>0</v>
      </c>
      <c r="G1773" s="84">
        <f>VLOOKUP(C1773,'[10]Resumen Peso'!$B$1:$D$65536,3,0)*$C$14</f>
        <v>8678.5378204457429</v>
      </c>
      <c r="H1773" s="91"/>
      <c r="I1773" s="86"/>
      <c r="J1773" s="87">
        <f>+VLOOKUP(C1773,'[10]Resumen Peso'!$B$1:$D$65536,3,0)</f>
        <v>5388.4111815988708</v>
      </c>
      <c r="N1773" s="57"/>
      <c r="O1773" s="57"/>
      <c r="P1773" s="57"/>
      <c r="Q1773" s="57"/>
      <c r="R1773" s="57"/>
    </row>
    <row r="1774" spans="1:18" x14ac:dyDescent="0.2">
      <c r="A1774" s="78"/>
      <c r="B1774" s="79">
        <f t="shared" si="27"/>
        <v>1758</v>
      </c>
      <c r="C1774" s="80" t="s">
        <v>1801</v>
      </c>
      <c r="D1774" s="81" t="str">
        <f>+"Torre de ángulo menor tipo A"&amp;IF(MID(C1774,3,3)="220","C",IF(MID(C1774,3,3)="138","S",""))&amp;IF(MID(C1774,10,1)="D",2,1)&amp;" (30°)Tipo A"&amp;IF(MID(C1774,3,3)="220","C",IF(MID(C1774,3,3)="138","S",""))&amp;IF(MID(C1774,10,1)="D",2,1)&amp;RIGHT(C1774,2)</f>
        <v>Torre de ángulo menor tipo A1 (30°)Tipo A1+3</v>
      </c>
      <c r="E1774" s="82" t="s">
        <v>44</v>
      </c>
      <c r="F1774" s="83">
        <v>0</v>
      </c>
      <c r="G1774" s="84">
        <f>VLOOKUP(C1774,'[10]Resumen Peso'!$B$1:$D$65536,3,0)*$C$14</f>
        <v>9537.7130646698697</v>
      </c>
      <c r="H1774" s="91"/>
      <c r="I1774" s="86"/>
      <c r="J1774" s="87">
        <f>+VLOOKUP(C1774,'[10]Resumen Peso'!$B$1:$D$65536,3,0)</f>
        <v>5921.8638885771588</v>
      </c>
      <c r="N1774" s="57"/>
      <c r="O1774" s="57"/>
      <c r="P1774" s="57"/>
      <c r="Q1774" s="57"/>
      <c r="R1774" s="57"/>
    </row>
    <row r="1775" spans="1:18" x14ac:dyDescent="0.2">
      <c r="A1775" s="78"/>
      <c r="B1775" s="79">
        <f t="shared" si="27"/>
        <v>1759</v>
      </c>
      <c r="C1775" s="80" t="s">
        <v>1802</v>
      </c>
      <c r="D1775" s="81" t="str">
        <f>+"Torre de ángulo mayor tipo B"&amp;IF(MID(C1775,3,3)="220","C",IF(MID(C1775,3,3)="138","S",""))&amp;IF(MID(C1775,10,1)="D",2,1)&amp;" (65°)Tipo B"&amp;IF(MID(C1775,3,3)="220","C",IF(MID(C1775,3,3)="138","S",""))&amp;IF(MID(C1775,10,1)="D",2,1)&amp;RIGHT(C1775,2)</f>
        <v>Torre de ángulo mayor tipo B1 (65°)Tipo B1-3</v>
      </c>
      <c r="E1775" s="82" t="s">
        <v>44</v>
      </c>
      <c r="F1775" s="83">
        <v>0</v>
      </c>
      <c r="G1775" s="84">
        <f>VLOOKUP(C1775,'[10]Resumen Peso'!$B$1:$D$65536,3,0)*$C$14</f>
        <v>10552.164707577414</v>
      </c>
      <c r="H1775" s="91"/>
      <c r="I1775" s="86"/>
      <c r="J1775" s="87">
        <f>+VLOOKUP(C1775,'[10]Resumen Peso'!$B$1:$D$65536,3,0)</f>
        <v>6551.7260484166145</v>
      </c>
      <c r="N1775" s="57"/>
      <c r="O1775" s="57"/>
      <c r="P1775" s="57"/>
      <c r="Q1775" s="57"/>
      <c r="R1775" s="57"/>
    </row>
    <row r="1776" spans="1:18" x14ac:dyDescent="0.2">
      <c r="A1776" s="78"/>
      <c r="B1776" s="79">
        <f t="shared" si="27"/>
        <v>1760</v>
      </c>
      <c r="C1776" s="80" t="s">
        <v>1803</v>
      </c>
      <c r="D1776" s="81" t="str">
        <f>+"Torre de ángulo mayor tipo B"&amp;IF(MID(C1776,3,3)="220","C",IF(MID(C1776,3,3)="138","S",""))&amp;IF(MID(C1776,10,1)="D",2,1)&amp;" (65°)Tipo B"&amp;IF(MID(C1776,3,3)="220","C",IF(MID(C1776,3,3)="138","S",""))&amp;IF(MID(C1776,10,1)="D",2,1)&amp;RIGHT(C1776,2)</f>
        <v>Torre de ángulo mayor tipo B1 (65°)Tipo B1±0</v>
      </c>
      <c r="E1776" s="82" t="s">
        <v>44</v>
      </c>
      <c r="F1776" s="83">
        <v>0</v>
      </c>
      <c r="G1776" s="84">
        <f>VLOOKUP(C1776,'[10]Resumen Peso'!$B$1:$D$65536,3,0)*$C$14</f>
        <v>11750.740208883535</v>
      </c>
      <c r="H1776" s="91"/>
      <c r="I1776" s="86"/>
      <c r="J1776" s="87">
        <f>+VLOOKUP(C1776,'[10]Resumen Peso'!$B$1:$D$65536,3,0)</f>
        <v>7295.9087398848715</v>
      </c>
      <c r="N1776" s="57"/>
      <c r="O1776" s="57"/>
      <c r="P1776" s="57"/>
      <c r="Q1776" s="57"/>
      <c r="R1776" s="57"/>
    </row>
    <row r="1777" spans="1:18" x14ac:dyDescent="0.2">
      <c r="A1777" s="78"/>
      <c r="B1777" s="79">
        <f t="shared" si="27"/>
        <v>1761</v>
      </c>
      <c r="C1777" s="80" t="s">
        <v>1804</v>
      </c>
      <c r="D1777" s="81" t="str">
        <f>+"Torre de ángulo mayor tipo B"&amp;IF(MID(C1777,3,3)="220","C",IF(MID(C1777,3,3)="138","S",""))&amp;IF(MID(C1777,10,1)="D",2,1)&amp;" (65°)Tipo B"&amp;IF(MID(C1777,3,3)="220","C",IF(MID(C1777,3,3)="138","S",""))&amp;IF(MID(C1777,10,1)="D",2,1)&amp;RIGHT(C1777,2)</f>
        <v>Torre de ángulo mayor tipo B1 (65°)Tipo B1+3</v>
      </c>
      <c r="E1777" s="82" t="s">
        <v>44</v>
      </c>
      <c r="F1777" s="83">
        <v>0</v>
      </c>
      <c r="G1777" s="84">
        <f>VLOOKUP(C1777,'[10]Resumen Peso'!$B$1:$D$65536,3,0)*$C$14</f>
        <v>13160.829033949562</v>
      </c>
      <c r="H1777" s="91"/>
      <c r="I1777" s="86"/>
      <c r="J1777" s="87">
        <f>+VLOOKUP(C1777,'[10]Resumen Peso'!$B$1:$D$65536,3,0)</f>
        <v>8171.4177886710568</v>
      </c>
      <c r="N1777" s="57"/>
      <c r="O1777" s="57"/>
      <c r="P1777" s="57"/>
      <c r="Q1777" s="57"/>
      <c r="R1777" s="57"/>
    </row>
    <row r="1778" spans="1:18" x14ac:dyDescent="0.2">
      <c r="A1778" s="78"/>
      <c r="B1778" s="79">
        <f t="shared" si="27"/>
        <v>1762</v>
      </c>
      <c r="C1778" s="80" t="s">
        <v>1805</v>
      </c>
      <c r="D1778" s="81" t="str">
        <f>+"Torre de anclaje, retención intermedia y terminal (15°) Tipo R"&amp;IF(MID(C1778,3,3)="220","C",IF(MID(C1778,3,3)="138","S",""))&amp;IF(MID(C1778,10,1)="D",2,1)&amp;RIGHT(C1778,2)</f>
        <v>Torre de anclaje, retención intermedia y terminal (15°) Tipo R1-3</v>
      </c>
      <c r="E1778" s="82" t="s">
        <v>44</v>
      </c>
      <c r="F1778" s="83">
        <v>0</v>
      </c>
      <c r="G1778" s="84">
        <f>VLOOKUP(C1778,'[10]Resumen Peso'!$B$1:$D$65536,3,0)*$C$14</f>
        <v>13586.593603938038</v>
      </c>
      <c r="H1778" s="91"/>
      <c r="I1778" s="86"/>
      <c r="J1778" s="87">
        <f>+VLOOKUP(C1778,'[10]Resumen Peso'!$B$1:$D$65536,3,0)</f>
        <v>8435.7704500433047</v>
      </c>
      <c r="N1778" s="57"/>
      <c r="O1778" s="57"/>
      <c r="P1778" s="57"/>
      <c r="Q1778" s="57"/>
      <c r="R1778" s="57"/>
    </row>
    <row r="1779" spans="1:18" x14ac:dyDescent="0.2">
      <c r="A1779" s="78"/>
      <c r="B1779" s="79">
        <f t="shared" si="27"/>
        <v>1763</v>
      </c>
      <c r="C1779" s="80" t="s">
        <v>1806</v>
      </c>
      <c r="D1779" s="81" t="str">
        <f>+"Torre de anclaje, retención intermedia y terminal (15°) Tipo R"&amp;IF(MID(C1779,3,3)="220","C",IF(MID(C1779,3,3)="138","S",""))&amp;IF(MID(C1779,10,1)="D",2,1)&amp;RIGHT(C1779,2)</f>
        <v>Torre de anclaje, retención intermedia y terminal (15°) Tipo R1±0</v>
      </c>
      <c r="E1779" s="82" t="s">
        <v>44</v>
      </c>
      <c r="F1779" s="83">
        <v>0</v>
      </c>
      <c r="G1779" s="84">
        <f>VLOOKUP(C1779,'[10]Resumen Peso'!$B$1:$D$65536,3,0)*$C$14</f>
        <v>15146.704129250877</v>
      </c>
      <c r="H1779" s="91"/>
      <c r="I1779" s="86"/>
      <c r="J1779" s="87">
        <f>+VLOOKUP(C1779,'[10]Resumen Peso'!$B$1:$D$65536,3,0)</f>
        <v>9404.4263657115989</v>
      </c>
      <c r="N1779" s="57"/>
      <c r="O1779" s="57"/>
      <c r="P1779" s="57"/>
      <c r="Q1779" s="57"/>
      <c r="R1779" s="57"/>
    </row>
    <row r="1780" spans="1:18" x14ac:dyDescent="0.2">
      <c r="A1780" s="78"/>
      <c r="B1780" s="79">
        <f t="shared" si="27"/>
        <v>1764</v>
      </c>
      <c r="C1780" s="80" t="s">
        <v>1807</v>
      </c>
      <c r="D1780" s="81" t="str">
        <f>+"Torre de anclaje, retención intermedia y terminal (15°) Tipo R"&amp;IF(MID(C1780,3,3)="220","C",IF(MID(C1780,3,3)="138","S",""))&amp;IF(MID(C1780,10,1)="D",2,1)&amp;RIGHT(C1780,2)</f>
        <v>Torre de anclaje, retención intermedia y terminal (15°) Tipo R1+3</v>
      </c>
      <c r="E1780" s="82" t="s">
        <v>44</v>
      </c>
      <c r="F1780" s="83">
        <v>0</v>
      </c>
      <c r="G1780" s="84">
        <f>VLOOKUP(C1780,'[10]Resumen Peso'!$B$1:$D$65536,3,0)*$C$14</f>
        <v>16706.814654563717</v>
      </c>
      <c r="H1780" s="91"/>
      <c r="I1780" s="86"/>
      <c r="J1780" s="87">
        <f>+VLOOKUP(C1780,'[10]Resumen Peso'!$B$1:$D$65536,3,0)</f>
        <v>10373.082281379893</v>
      </c>
      <c r="N1780" s="57"/>
      <c r="O1780" s="57"/>
      <c r="P1780" s="57"/>
      <c r="Q1780" s="57"/>
      <c r="R1780" s="57"/>
    </row>
    <row r="1781" spans="1:18" x14ac:dyDescent="0.2">
      <c r="A1781" s="78"/>
      <c r="B1781" s="79">
        <f t="shared" si="27"/>
        <v>1765</v>
      </c>
      <c r="C1781" s="80" t="s">
        <v>1808</v>
      </c>
      <c r="D1781" s="81" t="str">
        <f>+"Torre de suspensión tipo S"&amp;IF(MID(C1781,3,3)="220","C",IF(MID(C1781,3,3)="138","S",""))&amp;IF(MID(C1781,10,1)="D",2,1)&amp;" (5°)Tipo S"&amp;IF(MID(C1781,3,3)="220","C",IF(MID(C1781,3,3)="138","S",""))&amp;IF(MID(C1781,10,1)="D",2,1)&amp;RIGHT(C1781,2)</f>
        <v>Torre de suspensión tipo S1 (5°)Tipo S1-6</v>
      </c>
      <c r="E1781" s="82" t="s">
        <v>44</v>
      </c>
      <c r="F1781" s="83">
        <v>0</v>
      </c>
      <c r="G1781" s="84">
        <f>VLOOKUP(C1781,'[10]Resumen Peso'!$B$1:$D$65536,3,0)*$C$14</f>
        <v>3830.1697876927437</v>
      </c>
      <c r="H1781" s="91"/>
      <c r="I1781" s="86"/>
      <c r="J1781" s="87">
        <f>+VLOOKUP(C1781,'[10]Resumen Peso'!$B$1:$D$65536,3,0)</f>
        <v>2378.1113983053115</v>
      </c>
      <c r="N1781" s="57"/>
      <c r="O1781" s="57"/>
      <c r="P1781" s="57"/>
      <c r="Q1781" s="57"/>
      <c r="R1781" s="57"/>
    </row>
    <row r="1782" spans="1:18" x14ac:dyDescent="0.2">
      <c r="A1782" s="78"/>
      <c r="B1782" s="79">
        <f t="shared" si="27"/>
        <v>1766</v>
      </c>
      <c r="C1782" s="80" t="s">
        <v>1809</v>
      </c>
      <c r="D1782" s="81" t="str">
        <f>+"Torre de suspensión tipo S"&amp;IF(MID(C1782,3,3)="220","C",IF(MID(C1782,3,3)="138","S",""))&amp;IF(MID(C1782,10,1)="D",2,1)&amp;" (5°)Tipo S"&amp;IF(MID(C1782,3,3)="220","C",IF(MID(C1782,3,3)="138","S",""))&amp;IF(MID(C1782,10,1)="D",2,1)&amp;RIGHT(C1782,2)</f>
        <v>Torre de suspensión tipo S1 (5°)Tipo S1-3</v>
      </c>
      <c r="E1782" s="82" t="s">
        <v>44</v>
      </c>
      <c r="F1782" s="83">
        <v>0</v>
      </c>
      <c r="G1782" s="84">
        <f>VLOOKUP(C1782,'[10]Resumen Peso'!$B$1:$D$65536,3,0)*$C$14</f>
        <v>4382.2663336664727</v>
      </c>
      <c r="H1782" s="91"/>
      <c r="I1782" s="86"/>
      <c r="J1782" s="87">
        <f>+VLOOKUP(C1782,'[10]Resumen Peso'!$B$1:$D$65536,3,0)</f>
        <v>2720.9022304934647</v>
      </c>
      <c r="N1782" s="57"/>
      <c r="O1782" s="57"/>
      <c r="P1782" s="57"/>
      <c r="Q1782" s="57"/>
      <c r="R1782" s="57"/>
    </row>
    <row r="1783" spans="1:18" x14ac:dyDescent="0.2">
      <c r="A1783" s="78"/>
      <c r="B1783" s="79">
        <f t="shared" si="27"/>
        <v>1767</v>
      </c>
      <c r="C1783" s="80" t="s">
        <v>3</v>
      </c>
      <c r="D1783" s="81" t="str">
        <f>+"Torre de suspensión tipo S"&amp;IF(MID(C1783,3,3)="220","C",IF(MID(C1783,3,3)="138","S",""))&amp;IF(MID(C1783,10,1)="D",2,1)&amp;" (5°)Tipo S"&amp;IF(MID(C1783,3,3)="220","C",IF(MID(C1783,3,3)="138","S",""))&amp;IF(MID(C1783,10,1)="D",2,1)&amp;RIGHT(C1783,2)</f>
        <v>Torre de suspensión tipo S1 (5°)Tipo S1±0</v>
      </c>
      <c r="E1783" s="82" t="s">
        <v>44</v>
      </c>
      <c r="F1783" s="83">
        <v>0</v>
      </c>
      <c r="G1783" s="84">
        <f>VLOOKUP(C1783,'[10]Resumen Peso'!$B$1:$D$65536,3,0)*$C$14</f>
        <v>4929.433446194008</v>
      </c>
      <c r="H1783" s="91"/>
      <c r="I1783" s="86"/>
      <c r="J1783" s="87">
        <f>+VLOOKUP(C1783,'[10]Resumen Peso'!$B$1:$D$65536,3,0)</f>
        <v>3060.6324302513663</v>
      </c>
      <c r="N1783" s="57"/>
      <c r="O1783" s="57"/>
      <c r="P1783" s="57"/>
      <c r="Q1783" s="57"/>
      <c r="R1783" s="57"/>
    </row>
    <row r="1784" spans="1:18" x14ac:dyDescent="0.2">
      <c r="A1784" s="78"/>
      <c r="B1784" s="79">
        <f t="shared" si="27"/>
        <v>1768</v>
      </c>
      <c r="C1784" s="80" t="s">
        <v>1810</v>
      </c>
      <c r="D1784" s="81" t="str">
        <f>+"Torre de suspensión tipo S"&amp;IF(MID(C1784,3,3)="220","C",IF(MID(C1784,3,3)="138","S",""))&amp;IF(MID(C1784,10,1)="D",2,1)&amp;" (5°)Tipo S"&amp;IF(MID(C1784,3,3)="220","C",IF(MID(C1784,3,3)="138","S",""))&amp;IF(MID(C1784,10,1)="D",2,1)&amp;RIGHT(C1784,2)</f>
        <v>Torre de suspensión tipo S1 (5°)Tipo S1+3</v>
      </c>
      <c r="E1784" s="82" t="s">
        <v>44</v>
      </c>
      <c r="F1784" s="83">
        <v>0</v>
      </c>
      <c r="G1784" s="84">
        <f>VLOOKUP(C1784,'[10]Resumen Peso'!$B$1:$D$65536,3,0)*$C$14</f>
        <v>5471.6711252753485</v>
      </c>
      <c r="H1784" s="91"/>
      <c r="I1784" s="86"/>
      <c r="J1784" s="87">
        <f>+VLOOKUP(C1784,'[10]Resumen Peso'!$B$1:$D$65536,3,0)</f>
        <v>3397.3019975790166</v>
      </c>
      <c r="N1784" s="57"/>
      <c r="O1784" s="57"/>
      <c r="P1784" s="57"/>
      <c r="Q1784" s="57"/>
      <c r="R1784" s="57"/>
    </row>
    <row r="1785" spans="1:18" x14ac:dyDescent="0.2">
      <c r="A1785" s="78"/>
      <c r="B1785" s="79">
        <f t="shared" si="27"/>
        <v>1769</v>
      </c>
      <c r="C1785" s="80" t="s">
        <v>4</v>
      </c>
      <c r="D1785" s="81" t="str">
        <f>+"Torre de suspensión tipo S"&amp;IF(MID(C1785,3,3)="220","C",IF(MID(C1785,3,3)="138","S",""))&amp;IF(MID(C1785,10,1)="D",2,1)&amp;" (5°)Tipo S"&amp;IF(MID(C1785,3,3)="220","C",IF(MID(C1785,3,3)="138","S",""))&amp;IF(MID(C1785,10,1)="D",2,1)&amp;RIGHT(C1785,2)</f>
        <v>Torre de suspensión tipo S1 (5°)Tipo S1+6</v>
      </c>
      <c r="E1785" s="82" t="s">
        <v>44</v>
      </c>
      <c r="F1785" s="83">
        <v>0</v>
      </c>
      <c r="G1785" s="84">
        <f>VLOOKUP(C1785,'[10]Resumen Peso'!$B$1:$D$65536,3,0)*$C$14</f>
        <v>6013.908804356689</v>
      </c>
      <c r="H1785" s="91"/>
      <c r="I1785" s="86"/>
      <c r="J1785" s="87">
        <f>+VLOOKUP(C1785,'[10]Resumen Peso'!$B$1:$D$65536,3,0)</f>
        <v>3733.9715649066666</v>
      </c>
      <c r="N1785" s="57"/>
      <c r="O1785" s="57"/>
      <c r="P1785" s="57"/>
      <c r="Q1785" s="57"/>
      <c r="R1785" s="57"/>
    </row>
    <row r="1786" spans="1:18" x14ac:dyDescent="0.2">
      <c r="A1786" s="78"/>
      <c r="B1786" s="79">
        <f t="shared" si="27"/>
        <v>1770</v>
      </c>
      <c r="C1786" s="80" t="s">
        <v>1811</v>
      </c>
      <c r="D1786" s="81" t="str">
        <f>+"Torre de ángulo menor tipo A"&amp;IF(MID(C1786,3,3)="220","C",IF(MID(C1786,3,3)="138","S",""))&amp;IF(MID(C1786,10,1)="D",2,1)&amp;" (30°)Tipo A"&amp;IF(MID(C1786,3,3)="220","C",IF(MID(C1786,3,3)="138","S",""))&amp;IF(MID(C1786,10,1)="D",2,1)&amp;RIGHT(C1786,2)</f>
        <v>Torre de ángulo menor tipo A1 (30°)Tipo A1-3</v>
      </c>
      <c r="E1786" s="82" t="s">
        <v>44</v>
      </c>
      <c r="F1786" s="83">
        <v>0</v>
      </c>
      <c r="G1786" s="84">
        <f>VLOOKUP(C1786,'[10]Resumen Peso'!$B$1:$D$65536,3,0)*$C$14</f>
        <v>6742.0748541615749</v>
      </c>
      <c r="H1786" s="91"/>
      <c r="I1786" s="86"/>
      <c r="J1786" s="87">
        <f>+VLOOKUP(C1786,'[10]Resumen Peso'!$B$1:$D$65536,3,0)</f>
        <v>4186.0820662385377</v>
      </c>
      <c r="N1786" s="57"/>
      <c r="O1786" s="57"/>
      <c r="P1786" s="57"/>
      <c r="Q1786" s="57"/>
      <c r="R1786" s="57"/>
    </row>
    <row r="1787" spans="1:18" x14ac:dyDescent="0.2">
      <c r="A1787" s="78"/>
      <c r="B1787" s="79">
        <f t="shared" si="27"/>
        <v>1771</v>
      </c>
      <c r="C1787" s="80" t="s">
        <v>5</v>
      </c>
      <c r="D1787" s="81" t="str">
        <f>+"Torre de ángulo menor tipo A"&amp;IF(MID(C1787,3,3)="220","C",IF(MID(C1787,3,3)="138","S",""))&amp;IF(MID(C1787,10,1)="D",2,1)&amp;" (30°)Tipo A"&amp;IF(MID(C1787,3,3)="220","C",IF(MID(C1787,3,3)="138","S",""))&amp;IF(MID(C1787,10,1)="D",2,1)&amp;RIGHT(C1787,2)</f>
        <v>Torre de ángulo menor tipo A1 (30°)Tipo A1±0</v>
      </c>
      <c r="E1787" s="82" t="s">
        <v>44</v>
      </c>
      <c r="F1787" s="83">
        <v>0</v>
      </c>
      <c r="G1787" s="84">
        <f>VLOOKUP(C1787,'[10]Resumen Peso'!$B$1:$D$65536,3,0)*$C$14</f>
        <v>7482.8799713225035</v>
      </c>
      <c r="H1787" s="91"/>
      <c r="I1787" s="86"/>
      <c r="J1787" s="87">
        <f>+VLOOKUP(C1787,'[10]Resumen Peso'!$B$1:$D$65536,3,0)</f>
        <v>4646.0400291215738</v>
      </c>
      <c r="N1787" s="57"/>
      <c r="O1787" s="57"/>
      <c r="P1787" s="57"/>
      <c r="Q1787" s="57"/>
      <c r="R1787" s="57"/>
    </row>
    <row r="1788" spans="1:18" x14ac:dyDescent="0.2">
      <c r="A1788" s="78"/>
      <c r="B1788" s="79">
        <f t="shared" si="27"/>
        <v>1772</v>
      </c>
      <c r="C1788" s="80" t="s">
        <v>1812</v>
      </c>
      <c r="D1788" s="81" t="str">
        <f>+"Torre de ángulo menor tipo A"&amp;IF(MID(C1788,3,3)="220","C",IF(MID(C1788,3,3)="138","S",""))&amp;IF(MID(C1788,10,1)="D",2,1)&amp;" (30°)Tipo A"&amp;IF(MID(C1788,3,3)="220","C",IF(MID(C1788,3,3)="138","S",""))&amp;IF(MID(C1788,10,1)="D",2,1)&amp;RIGHT(C1788,2)</f>
        <v>Torre de ángulo menor tipo A1 (30°)Tipo A1+3</v>
      </c>
      <c r="E1788" s="82" t="s">
        <v>44</v>
      </c>
      <c r="F1788" s="83">
        <v>0</v>
      </c>
      <c r="G1788" s="84">
        <f>VLOOKUP(C1788,'[10]Resumen Peso'!$B$1:$D$65536,3,0)*$C$14</f>
        <v>8223.6850884834312</v>
      </c>
      <c r="H1788" s="91"/>
      <c r="I1788" s="86"/>
      <c r="J1788" s="87">
        <f>+VLOOKUP(C1788,'[10]Resumen Peso'!$B$1:$D$65536,3,0)</f>
        <v>5105.9979920046098</v>
      </c>
      <c r="N1788" s="57"/>
      <c r="O1788" s="57"/>
      <c r="P1788" s="57"/>
      <c r="Q1788" s="57"/>
      <c r="R1788" s="57"/>
    </row>
    <row r="1789" spans="1:18" x14ac:dyDescent="0.2">
      <c r="A1789" s="78"/>
      <c r="B1789" s="79">
        <f t="shared" si="27"/>
        <v>1773</v>
      </c>
      <c r="C1789" s="80" t="s">
        <v>1813</v>
      </c>
      <c r="D1789" s="81" t="str">
        <f>+"Torre de ángulo mayor tipo B"&amp;IF(MID(C1789,3,3)="220","C",IF(MID(C1789,3,3)="138","S",""))&amp;IF(MID(C1789,10,1)="D",2,1)&amp;" (65°)Tipo B"&amp;IF(MID(C1789,3,3)="220","C",IF(MID(C1789,3,3)="138","S",""))&amp;IF(MID(C1789,10,1)="D",2,1)&amp;RIGHT(C1789,2)</f>
        <v>Torre de ángulo mayor tipo B1 (65°)Tipo B1-3</v>
      </c>
      <c r="E1789" s="82" t="s">
        <v>44</v>
      </c>
      <c r="F1789" s="83">
        <v>0</v>
      </c>
      <c r="G1789" s="84">
        <f>VLOOKUP(C1789,'[10]Resumen Peso'!$B$1:$D$65536,3,0)*$C$14</f>
        <v>9098.3738940912626</v>
      </c>
      <c r="H1789" s="91"/>
      <c r="I1789" s="86"/>
      <c r="J1789" s="87">
        <f>+VLOOKUP(C1789,'[10]Resumen Peso'!$B$1:$D$65536,3,0)</f>
        <v>5649.0829030886889</v>
      </c>
      <c r="N1789" s="57"/>
      <c r="O1789" s="57"/>
      <c r="P1789" s="57"/>
      <c r="Q1789" s="57"/>
      <c r="R1789" s="57"/>
    </row>
    <row r="1790" spans="1:18" x14ac:dyDescent="0.2">
      <c r="A1790" s="78"/>
      <c r="B1790" s="79">
        <f t="shared" si="27"/>
        <v>1774</v>
      </c>
      <c r="C1790" s="80" t="s">
        <v>1814</v>
      </c>
      <c r="D1790" s="81" t="str">
        <f>+"Torre de ángulo mayor tipo B"&amp;IF(MID(C1790,3,3)="220","C",IF(MID(C1790,3,3)="138","S",""))&amp;IF(MID(C1790,10,1)="D",2,1)&amp;" (65°)Tipo B"&amp;IF(MID(C1790,3,3)="220","C",IF(MID(C1790,3,3)="138","S",""))&amp;IF(MID(C1790,10,1)="D",2,1)&amp;RIGHT(C1790,2)</f>
        <v>Torre de ángulo mayor tipo B1 (65°)Tipo B1±0</v>
      </c>
      <c r="E1790" s="82" t="s">
        <v>44</v>
      </c>
      <c r="F1790" s="83">
        <v>0</v>
      </c>
      <c r="G1790" s="84">
        <f>VLOOKUP(C1790,'[10]Resumen Peso'!$B$1:$D$65536,3,0)*$C$14</f>
        <v>10131.819481170671</v>
      </c>
      <c r="H1790" s="91"/>
      <c r="I1790" s="86"/>
      <c r="J1790" s="87">
        <f>+VLOOKUP(C1790,'[10]Resumen Peso'!$B$1:$D$65536,3,0)</f>
        <v>6290.7381994306115</v>
      </c>
      <c r="N1790" s="57"/>
      <c r="O1790" s="57"/>
      <c r="P1790" s="57"/>
      <c r="Q1790" s="57"/>
      <c r="R1790" s="57"/>
    </row>
    <row r="1791" spans="1:18" x14ac:dyDescent="0.2">
      <c r="A1791" s="78"/>
      <c r="B1791" s="79">
        <f t="shared" si="27"/>
        <v>1775</v>
      </c>
      <c r="C1791" s="80" t="s">
        <v>6</v>
      </c>
      <c r="D1791" s="81" t="str">
        <f>+"Torre de ángulo mayor tipo B"&amp;IF(MID(C1791,3,3)="220","C",IF(MID(C1791,3,3)="138","S",""))&amp;IF(MID(C1791,10,1)="D",2,1)&amp;" (65°)Tipo B"&amp;IF(MID(C1791,3,3)="220","C",IF(MID(C1791,3,3)="138","S",""))&amp;IF(MID(C1791,10,1)="D",2,1)&amp;RIGHT(C1791,2)</f>
        <v>Torre de ángulo mayor tipo B1 (65°)Tipo B1+3</v>
      </c>
      <c r="E1791" s="82" t="s">
        <v>44</v>
      </c>
      <c r="F1791" s="83">
        <v>0</v>
      </c>
      <c r="G1791" s="84">
        <f>VLOOKUP(C1791,'[10]Resumen Peso'!$B$1:$D$65536,3,0)*$C$14</f>
        <v>11347.637818911153</v>
      </c>
      <c r="H1791" s="91"/>
      <c r="I1791" s="86"/>
      <c r="J1791" s="87">
        <f>+VLOOKUP(C1791,'[10]Resumen Peso'!$B$1:$D$65536,3,0)</f>
        <v>7045.626783362286</v>
      </c>
      <c r="N1791" s="57"/>
      <c r="O1791" s="57"/>
      <c r="P1791" s="57"/>
      <c r="Q1791" s="57"/>
      <c r="R1791" s="57"/>
    </row>
    <row r="1792" spans="1:18" x14ac:dyDescent="0.2">
      <c r="A1792" s="78"/>
      <c r="B1792" s="79">
        <f t="shared" si="27"/>
        <v>1776</v>
      </c>
      <c r="C1792" s="80" t="s">
        <v>1815</v>
      </c>
      <c r="D1792" s="81" t="str">
        <f>+"Torre de anclaje, retención intermedia y terminal (15°) Tipo R"&amp;IF(MID(C1792,3,3)="220","C",IF(MID(C1792,3,3)="138","S",""))&amp;IF(MID(C1792,10,1)="D",2,1)&amp;RIGHT(C1792,2)</f>
        <v>Torre de anclaje, retención intermedia y terminal (15°) Tipo R1-3</v>
      </c>
      <c r="E1792" s="82" t="s">
        <v>44</v>
      </c>
      <c r="F1792" s="83">
        <v>0</v>
      </c>
      <c r="G1792" s="84">
        <f>VLOOKUP(C1792,'[10]Resumen Peso'!$B$1:$D$65536,3,0)*$C$14</f>
        <v>11714.744034172407</v>
      </c>
      <c r="H1792" s="91"/>
      <c r="I1792" s="86"/>
      <c r="J1792" s="87">
        <f>+VLOOKUP(C1792,'[10]Resumen Peso'!$B$1:$D$65536,3,0)</f>
        <v>7273.5591005422539</v>
      </c>
      <c r="N1792" s="57"/>
      <c r="O1792" s="57"/>
      <c r="P1792" s="57"/>
      <c r="Q1792" s="57"/>
      <c r="R1792" s="57"/>
    </row>
    <row r="1793" spans="1:18" x14ac:dyDescent="0.2">
      <c r="A1793" s="78"/>
      <c r="B1793" s="79">
        <f t="shared" si="27"/>
        <v>1777</v>
      </c>
      <c r="C1793" s="80" t="s">
        <v>7</v>
      </c>
      <c r="D1793" s="81" t="str">
        <f>+"Torre de anclaje, retención intermedia y terminal (15°) Tipo R"&amp;IF(MID(C1793,3,3)="220","C",IF(MID(C1793,3,3)="138","S",""))&amp;IF(MID(C1793,10,1)="D",2,1)&amp;RIGHT(C1793,2)</f>
        <v>Torre de anclaje, retención intermedia y terminal (15°) Tipo R1±0</v>
      </c>
      <c r="E1793" s="82" t="s">
        <v>44</v>
      </c>
      <c r="F1793" s="83">
        <v>0</v>
      </c>
      <c r="G1793" s="84">
        <f>VLOOKUP(C1793,'[10]Resumen Peso'!$B$1:$D$65536,3,0)*$C$14</f>
        <v>13059.915311228993</v>
      </c>
      <c r="H1793" s="91"/>
      <c r="I1793" s="86"/>
      <c r="J1793" s="87">
        <f>+VLOOKUP(C1793,'[10]Resumen Peso'!$B$1:$D$65536,3,0)</f>
        <v>8108.7615390660576</v>
      </c>
      <c r="N1793" s="57"/>
      <c r="O1793" s="57"/>
      <c r="P1793" s="57"/>
      <c r="Q1793" s="57"/>
      <c r="R1793" s="57"/>
    </row>
    <row r="1794" spans="1:18" x14ac:dyDescent="0.2">
      <c r="A1794" s="78"/>
      <c r="B1794" s="79">
        <f t="shared" si="27"/>
        <v>1778</v>
      </c>
      <c r="C1794" s="80" t="s">
        <v>1816</v>
      </c>
      <c r="D1794" s="81" t="str">
        <f>+"Torre de anclaje, retención intermedia y terminal (15°) Tipo R"&amp;IF(MID(C1794,3,3)="220","C",IF(MID(C1794,3,3)="138","S",""))&amp;IF(MID(C1794,10,1)="D",2,1)&amp;RIGHT(C1794,2)</f>
        <v>Torre de anclaje, retención intermedia y terminal (15°) Tipo R1+3</v>
      </c>
      <c r="E1794" s="82" t="s">
        <v>44</v>
      </c>
      <c r="F1794" s="83">
        <v>0</v>
      </c>
      <c r="G1794" s="84">
        <f>VLOOKUP(C1794,'[10]Resumen Peso'!$B$1:$D$65536,3,0)*$C$14</f>
        <v>14405.08658828558</v>
      </c>
      <c r="H1794" s="91"/>
      <c r="I1794" s="86"/>
      <c r="J1794" s="87">
        <f>+VLOOKUP(C1794,'[10]Resumen Peso'!$B$1:$D$65536,3,0)</f>
        <v>8943.9639775898613</v>
      </c>
      <c r="N1794" s="57"/>
      <c r="O1794" s="57"/>
      <c r="P1794" s="57"/>
      <c r="Q1794" s="57"/>
      <c r="R1794" s="57"/>
    </row>
    <row r="1795" spans="1:18" x14ac:dyDescent="0.2">
      <c r="A1795" s="78"/>
      <c r="B1795" s="79">
        <f t="shared" si="27"/>
        <v>1779</v>
      </c>
      <c r="C1795" s="80" t="s">
        <v>1817</v>
      </c>
      <c r="D1795" s="81" t="str">
        <f>+"Torre de suspensión tipo S"&amp;IF(MID(C1795,3,3)="220","C",IF(MID(C1795,3,3)="138","S",""))&amp;IF(MID(C1795,10,1)="D",2,1)&amp;" (5°)Tipo S"&amp;IF(MID(C1795,3,3)="220","C",IF(MID(C1795,3,3)="138","S",""))&amp;IF(MID(C1795,10,1)="D",2,1)&amp;RIGHT(C1795,2)</f>
        <v>Torre de suspensión tipo S2 (5°)Tipo S2-6</v>
      </c>
      <c r="E1795" s="82" t="s">
        <v>44</v>
      </c>
      <c r="F1795" s="83">
        <v>0</v>
      </c>
      <c r="G1795" s="84">
        <f>VLOOKUP(C1795,'[10]Resumen Peso'!$B$1:$D$65536,3,0)*$C$14</f>
        <v>5814.0933996978511</v>
      </c>
      <c r="H1795" s="91"/>
      <c r="I1795" s="86"/>
      <c r="J1795" s="87">
        <f>+VLOOKUP(C1795,'[10]Resumen Peso'!$B$1:$D$65536,3,0)</f>
        <v>3609.9083202685179</v>
      </c>
      <c r="N1795" s="57"/>
      <c r="O1795" s="57"/>
      <c r="P1795" s="57"/>
      <c r="Q1795" s="57"/>
      <c r="R1795" s="57"/>
    </row>
    <row r="1796" spans="1:18" x14ac:dyDescent="0.2">
      <c r="A1796" s="78"/>
      <c r="B1796" s="79">
        <f t="shared" si="27"/>
        <v>1780</v>
      </c>
      <c r="C1796" s="80" t="s">
        <v>1818</v>
      </c>
      <c r="D1796" s="81" t="str">
        <f>+"Torre de suspensión tipo S"&amp;IF(MID(C1796,3,3)="220","C",IF(MID(C1796,3,3)="138","S",""))&amp;IF(MID(C1796,10,1)="D",2,1)&amp;" (5°)Tipo S"&amp;IF(MID(C1796,3,3)="220","C",IF(MID(C1796,3,3)="138","S",""))&amp;IF(MID(C1796,10,1)="D",2,1)&amp;RIGHT(C1796,2)</f>
        <v>Torre de suspensión tipo S2 (5°)Tipo S2-3</v>
      </c>
      <c r="E1796" s="82" t="s">
        <v>44</v>
      </c>
      <c r="F1796" s="83">
        <v>0</v>
      </c>
      <c r="G1796" s="84">
        <f>VLOOKUP(C1796,'[10]Resumen Peso'!$B$1:$D$65536,3,0)*$C$14</f>
        <v>6652.160916771415</v>
      </c>
      <c r="H1796" s="91"/>
      <c r="I1796" s="86"/>
      <c r="J1796" s="87">
        <f>+VLOOKUP(C1796,'[10]Resumen Peso'!$B$1:$D$65536,3,0)</f>
        <v>4130.2554655324484</v>
      </c>
      <c r="N1796" s="57"/>
      <c r="O1796" s="57"/>
      <c r="P1796" s="57"/>
      <c r="Q1796" s="57"/>
      <c r="R1796" s="57"/>
    </row>
    <row r="1797" spans="1:18" x14ac:dyDescent="0.2">
      <c r="A1797" s="78"/>
      <c r="B1797" s="79">
        <f t="shared" si="27"/>
        <v>1781</v>
      </c>
      <c r="C1797" s="80" t="s">
        <v>1819</v>
      </c>
      <c r="D1797" s="81" t="str">
        <f>+"Torre de suspensión tipo S"&amp;IF(MID(C1797,3,3)="220","C",IF(MID(C1797,3,3)="138","S",""))&amp;IF(MID(C1797,10,1)="D",2,1)&amp;" (5°)Tipo S"&amp;IF(MID(C1797,3,3)="220","C",IF(MID(C1797,3,3)="138","S",""))&amp;IF(MID(C1797,10,1)="D",2,1)&amp;RIGHT(C1797,2)</f>
        <v>Torre de suspensión tipo S2 (5°)Tipo S2±0</v>
      </c>
      <c r="E1797" s="82" t="s">
        <v>44</v>
      </c>
      <c r="F1797" s="83">
        <v>0</v>
      </c>
      <c r="G1797" s="84">
        <f>VLOOKUP(C1797,'[10]Resumen Peso'!$B$1:$D$65536,3,0)*$C$14</f>
        <v>7482.7456881568223</v>
      </c>
      <c r="H1797" s="91"/>
      <c r="I1797" s="86"/>
      <c r="J1797" s="87">
        <f>+VLOOKUP(C1797,'[10]Resumen Peso'!$B$1:$D$65536,3,0)</f>
        <v>4645.9566541422364</v>
      </c>
      <c r="N1797" s="57"/>
      <c r="O1797" s="57"/>
      <c r="P1797" s="57"/>
      <c r="Q1797" s="57"/>
      <c r="R1797" s="57"/>
    </row>
    <row r="1798" spans="1:18" x14ac:dyDescent="0.2">
      <c r="A1798" s="78"/>
      <c r="B1798" s="79">
        <f t="shared" si="27"/>
        <v>1782</v>
      </c>
      <c r="C1798" s="80" t="s">
        <v>1820</v>
      </c>
      <c r="D1798" s="81" t="str">
        <f>+"Torre de suspensión tipo S"&amp;IF(MID(C1798,3,3)="220","C",IF(MID(C1798,3,3)="138","S",""))&amp;IF(MID(C1798,10,1)="D",2,1)&amp;" (5°)Tipo S"&amp;IF(MID(C1798,3,3)="220","C",IF(MID(C1798,3,3)="138","S",""))&amp;IF(MID(C1798,10,1)="D",2,1)&amp;RIGHT(C1798,2)</f>
        <v>Torre de suspensión tipo S2 (5°)Tipo S2+3</v>
      </c>
      <c r="E1798" s="82" t="s">
        <v>44</v>
      </c>
      <c r="F1798" s="83">
        <v>0</v>
      </c>
      <c r="G1798" s="84">
        <f>VLOOKUP(C1798,'[10]Resumen Peso'!$B$1:$D$65536,3,0)*$C$14</f>
        <v>8305.8477138540729</v>
      </c>
      <c r="H1798" s="91"/>
      <c r="I1798" s="86"/>
      <c r="J1798" s="87">
        <f>+VLOOKUP(C1798,'[10]Resumen Peso'!$B$1:$D$65536,3,0)</f>
        <v>5157.0118860978828</v>
      </c>
      <c r="N1798" s="57"/>
      <c r="O1798" s="57"/>
      <c r="P1798" s="57"/>
      <c r="Q1798" s="57"/>
      <c r="R1798" s="57"/>
    </row>
    <row r="1799" spans="1:18" x14ac:dyDescent="0.2">
      <c r="A1799" s="78"/>
      <c r="B1799" s="79">
        <f t="shared" si="27"/>
        <v>1783</v>
      </c>
      <c r="C1799" s="80" t="s">
        <v>1821</v>
      </c>
      <c r="D1799" s="81" t="str">
        <f>+"Torre de suspensión tipo S"&amp;IF(MID(C1799,3,3)="220","C",IF(MID(C1799,3,3)="138","S",""))&amp;IF(MID(C1799,10,1)="D",2,1)&amp;" (5°)Tipo S"&amp;IF(MID(C1799,3,3)="220","C",IF(MID(C1799,3,3)="138","S",""))&amp;IF(MID(C1799,10,1)="D",2,1)&amp;RIGHT(C1799,2)</f>
        <v>Torre de suspensión tipo S2 (5°)Tipo S2+6</v>
      </c>
      <c r="E1799" s="82" t="s">
        <v>44</v>
      </c>
      <c r="F1799" s="83">
        <v>0</v>
      </c>
      <c r="G1799" s="84">
        <f>VLOOKUP(C1799,'[10]Resumen Peso'!$B$1:$D$65536,3,0)*$C$14</f>
        <v>9128.9497395513226</v>
      </c>
      <c r="H1799" s="91"/>
      <c r="I1799" s="86"/>
      <c r="J1799" s="87">
        <f>+VLOOKUP(C1799,'[10]Resumen Peso'!$B$1:$D$65536,3,0)</f>
        <v>5668.0671180535282</v>
      </c>
      <c r="N1799" s="57"/>
      <c r="O1799" s="57"/>
      <c r="P1799" s="57"/>
      <c r="Q1799" s="57"/>
      <c r="R1799" s="57"/>
    </row>
    <row r="1800" spans="1:18" x14ac:dyDescent="0.2">
      <c r="A1800" s="78"/>
      <c r="B1800" s="79">
        <f t="shared" si="27"/>
        <v>1784</v>
      </c>
      <c r="C1800" s="80" t="s">
        <v>1822</v>
      </c>
      <c r="D1800" s="81" t="str">
        <f>+"Torre de ángulo menor tipo A"&amp;IF(MID(C1800,3,3)="220","C",IF(MID(C1800,3,3)="138","S",""))&amp;IF(MID(C1800,10,1)="D",2,1)&amp;" (30°)Tipo A"&amp;IF(MID(C1800,3,3)="220","C",IF(MID(C1800,3,3)="138","S",""))&amp;IF(MID(C1800,10,1)="D",2,1)&amp;RIGHT(C1800,2)</f>
        <v>Torre de ángulo menor tipo A2 (30°)Tipo A2-3</v>
      </c>
      <c r="E1800" s="82" t="s">
        <v>44</v>
      </c>
      <c r="F1800" s="83">
        <v>0</v>
      </c>
      <c r="G1800" s="84">
        <f>VLOOKUP(C1800,'[10]Resumen Peso'!$B$1:$D$65536,3,0)*$C$14</f>
        <v>10234.285967114474</v>
      </c>
      <c r="H1800" s="91"/>
      <c r="I1800" s="86"/>
      <c r="J1800" s="87">
        <f>+VLOOKUP(C1800,'[10]Resumen Peso'!$B$1:$D$65536,3,0)</f>
        <v>6354.3585430901121</v>
      </c>
      <c r="N1800" s="57"/>
      <c r="O1800" s="57"/>
      <c r="P1800" s="57"/>
      <c r="Q1800" s="57"/>
      <c r="R1800" s="57"/>
    </row>
    <row r="1801" spans="1:18" x14ac:dyDescent="0.2">
      <c r="A1801" s="78"/>
      <c r="B1801" s="79">
        <f t="shared" si="27"/>
        <v>1785</v>
      </c>
      <c r="C1801" s="80" t="s">
        <v>1823</v>
      </c>
      <c r="D1801" s="81" t="str">
        <f>+"Torre de ángulo menor tipo A"&amp;IF(MID(C1801,3,3)="220","C",IF(MID(C1801,3,3)="138","S",""))&amp;IF(MID(C1801,10,1)="D",2,1)&amp;" (30°)Tipo A"&amp;IF(MID(C1801,3,3)="220","C",IF(MID(C1801,3,3)="138","S",""))&amp;IF(MID(C1801,10,1)="D",2,1)&amp;RIGHT(C1801,2)</f>
        <v>Torre de ángulo menor tipo A2 (30°)Tipo A2±0</v>
      </c>
      <c r="E1801" s="82" t="s">
        <v>44</v>
      </c>
      <c r="F1801" s="83">
        <v>0</v>
      </c>
      <c r="G1801" s="84">
        <f>VLOOKUP(C1801,'[10]Resumen Peso'!$B$1:$D$65536,3,0)*$C$14</f>
        <v>11358.807954622056</v>
      </c>
      <c r="H1801" s="91"/>
      <c r="I1801" s="86"/>
      <c r="J1801" s="87">
        <f>+VLOOKUP(C1801,'[10]Resumen Peso'!$B$1:$D$65536,3,0)</f>
        <v>7052.5622009879153</v>
      </c>
      <c r="N1801" s="57"/>
      <c r="O1801" s="57"/>
      <c r="P1801" s="57"/>
      <c r="Q1801" s="57"/>
      <c r="R1801" s="57"/>
    </row>
    <row r="1802" spans="1:18" x14ac:dyDescent="0.2">
      <c r="A1802" s="78"/>
      <c r="B1802" s="79">
        <f t="shared" si="27"/>
        <v>1786</v>
      </c>
      <c r="C1802" s="80" t="s">
        <v>1824</v>
      </c>
      <c r="D1802" s="81" t="str">
        <f>+"Torre de ángulo menor tipo A"&amp;IF(MID(C1802,3,3)="220","C",IF(MID(C1802,3,3)="138","S",""))&amp;IF(MID(C1802,10,1)="D",2,1)&amp;" (30°)Tipo A"&amp;IF(MID(C1802,3,3)="220","C",IF(MID(C1802,3,3)="138","S",""))&amp;IF(MID(C1802,10,1)="D",2,1)&amp;RIGHT(C1802,2)</f>
        <v>Torre de ángulo menor tipo A2 (30°)Tipo A2+3</v>
      </c>
      <c r="E1802" s="82" t="s">
        <v>44</v>
      </c>
      <c r="F1802" s="83">
        <v>0</v>
      </c>
      <c r="G1802" s="84">
        <f>VLOOKUP(C1802,'[10]Resumen Peso'!$B$1:$D$65536,3,0)*$C$14</f>
        <v>12483.32994212964</v>
      </c>
      <c r="H1802" s="91"/>
      <c r="I1802" s="86"/>
      <c r="J1802" s="87">
        <f>+VLOOKUP(C1802,'[10]Resumen Peso'!$B$1:$D$65536,3,0)</f>
        <v>7750.7658588857184</v>
      </c>
      <c r="N1802" s="57"/>
      <c r="O1802" s="57"/>
      <c r="P1802" s="57"/>
      <c r="Q1802" s="57"/>
      <c r="R1802" s="57"/>
    </row>
    <row r="1803" spans="1:18" x14ac:dyDescent="0.2">
      <c r="A1803" s="78"/>
      <c r="B1803" s="79">
        <f t="shared" si="27"/>
        <v>1787</v>
      </c>
      <c r="C1803" s="80" t="s">
        <v>1825</v>
      </c>
      <c r="D1803" s="81" t="str">
        <f>+"Torre de ángulo mayor tipo B"&amp;IF(MID(C1803,3,3)="220","C",IF(MID(C1803,3,3)="138","S",""))&amp;IF(MID(C1803,10,1)="D",2,1)&amp;" (65°)Tipo B"&amp;IF(MID(C1803,3,3)="220","C",IF(MID(C1803,3,3)="138","S",""))&amp;IF(MID(C1803,10,1)="D",2,1)&amp;RIGHT(C1803,2)</f>
        <v>Torre de ángulo mayor tipo B2 (65°)Tipo B2-3</v>
      </c>
      <c r="E1803" s="82" t="s">
        <v>44</v>
      </c>
      <c r="F1803" s="83">
        <v>0</v>
      </c>
      <c r="G1803" s="84">
        <f>VLOOKUP(C1803,'[10]Resumen Peso'!$B$1:$D$65536,3,0)*$C$14</f>
        <v>13811.083721561323</v>
      </c>
      <c r="H1803" s="91"/>
      <c r="I1803" s="86"/>
      <c r="J1803" s="87">
        <f>+VLOOKUP(C1803,'[10]Resumen Peso'!$B$1:$D$65536,3,0)</f>
        <v>8575.1539596835992</v>
      </c>
      <c r="N1803" s="57"/>
      <c r="O1803" s="57"/>
      <c r="P1803" s="57"/>
      <c r="Q1803" s="57"/>
      <c r="R1803" s="57"/>
    </row>
    <row r="1804" spans="1:18" x14ac:dyDescent="0.2">
      <c r="A1804" s="78"/>
      <c r="B1804" s="79">
        <f t="shared" si="27"/>
        <v>1788</v>
      </c>
      <c r="C1804" s="80" t="s">
        <v>1826</v>
      </c>
      <c r="D1804" s="81" t="str">
        <f>+"Torre de ángulo mayor tipo B"&amp;IF(MID(C1804,3,3)="220","C",IF(MID(C1804,3,3)="138","S",""))&amp;IF(MID(C1804,10,1)="D",2,1)&amp;" (65°)Tipo B"&amp;IF(MID(C1804,3,3)="220","C",IF(MID(C1804,3,3)="138","S",""))&amp;IF(MID(C1804,10,1)="D",2,1)&amp;RIGHT(C1804,2)</f>
        <v>Torre de ángulo mayor tipo B2 (65°)Tipo B2±0</v>
      </c>
      <c r="E1804" s="82" t="s">
        <v>44</v>
      </c>
      <c r="F1804" s="83">
        <v>0</v>
      </c>
      <c r="G1804" s="84">
        <f>VLOOKUP(C1804,'[10]Resumen Peso'!$B$1:$D$65536,3,0)*$C$14</f>
        <v>15379.825970558264</v>
      </c>
      <c r="H1804" s="91"/>
      <c r="I1804" s="86"/>
      <c r="J1804" s="87">
        <f>+VLOOKUP(C1804,'[10]Resumen Peso'!$B$1:$D$65536,3,0)</f>
        <v>9549.1692201376372</v>
      </c>
      <c r="N1804" s="57"/>
      <c r="O1804" s="57"/>
      <c r="P1804" s="57"/>
      <c r="Q1804" s="57"/>
      <c r="R1804" s="57"/>
    </row>
    <row r="1805" spans="1:18" x14ac:dyDescent="0.2">
      <c r="A1805" s="78"/>
      <c r="B1805" s="79">
        <f t="shared" si="27"/>
        <v>1789</v>
      </c>
      <c r="C1805" s="80" t="s">
        <v>1827</v>
      </c>
      <c r="D1805" s="81" t="str">
        <f>+"Torre de ángulo mayor tipo B"&amp;IF(MID(C1805,3,3)="220","C",IF(MID(C1805,3,3)="138","S",""))&amp;IF(MID(C1805,10,1)="D",2,1)&amp;" (65°)Tipo B"&amp;IF(MID(C1805,3,3)="220","C",IF(MID(C1805,3,3)="138","S",""))&amp;IF(MID(C1805,10,1)="D",2,1)&amp;RIGHT(C1805,2)</f>
        <v>Torre de ángulo mayor tipo B2 (65°)Tipo B2+3</v>
      </c>
      <c r="E1805" s="82" t="s">
        <v>44</v>
      </c>
      <c r="F1805" s="83">
        <v>0</v>
      </c>
      <c r="G1805" s="84">
        <f>VLOOKUP(C1805,'[10]Resumen Peso'!$B$1:$D$65536,3,0)*$C$14</f>
        <v>17225.405087025258</v>
      </c>
      <c r="H1805" s="91"/>
      <c r="I1805" s="86"/>
      <c r="J1805" s="87">
        <f>+VLOOKUP(C1805,'[10]Resumen Peso'!$B$1:$D$65536,3,0)</f>
        <v>10695.069526554154</v>
      </c>
      <c r="N1805" s="57"/>
      <c r="O1805" s="57"/>
      <c r="P1805" s="57"/>
      <c r="Q1805" s="57"/>
      <c r="R1805" s="57"/>
    </row>
    <row r="1806" spans="1:18" x14ac:dyDescent="0.2">
      <c r="A1806" s="78"/>
      <c r="B1806" s="79">
        <f t="shared" si="27"/>
        <v>1790</v>
      </c>
      <c r="C1806" s="80" t="s">
        <v>1828</v>
      </c>
      <c r="D1806" s="81" t="str">
        <f>+"Torre de anclaje, retención intermedia y terminal (15°) Tipo R"&amp;IF(MID(C1806,3,3)="220","C",IF(MID(C1806,3,3)="138","S",""))&amp;IF(MID(C1806,10,1)="D",2,1)&amp;RIGHT(C1806,2)</f>
        <v>Torre de anclaje, retención intermedia y terminal (15°) Tipo R2-3</v>
      </c>
      <c r="E1806" s="82" t="s">
        <v>44</v>
      </c>
      <c r="F1806" s="83">
        <v>0</v>
      </c>
      <c r="G1806" s="84">
        <f>VLOOKUP(C1806,'[10]Resumen Peso'!$B$1:$D$65536,3,0)*$C$14</f>
        <v>17782.662321416494</v>
      </c>
      <c r="H1806" s="91"/>
      <c r="I1806" s="86"/>
      <c r="J1806" s="87">
        <f>+VLOOKUP(C1806,'[10]Resumen Peso'!$B$1:$D$65536,3,0)</f>
        <v>11041.064574907401</v>
      </c>
      <c r="N1806" s="57"/>
      <c r="O1806" s="57"/>
      <c r="P1806" s="57"/>
      <c r="Q1806" s="57"/>
      <c r="R1806" s="57"/>
    </row>
    <row r="1807" spans="1:18" x14ac:dyDescent="0.2">
      <c r="A1807" s="78"/>
      <c r="B1807" s="79">
        <f t="shared" si="27"/>
        <v>1791</v>
      </c>
      <c r="C1807" s="80" t="s">
        <v>1829</v>
      </c>
      <c r="D1807" s="81" t="str">
        <f>+"Torre de anclaje, retención intermedia y terminal (15°) Tipo R"&amp;IF(MID(C1807,3,3)="220","C",IF(MID(C1807,3,3)="138","S",""))&amp;IF(MID(C1807,10,1)="D",2,1)&amp;RIGHT(C1807,2)</f>
        <v>Torre de anclaje, retención intermedia y terminal (15°) Tipo R2±0</v>
      </c>
      <c r="E1807" s="82" t="s">
        <v>44</v>
      </c>
      <c r="F1807" s="83">
        <v>0</v>
      </c>
      <c r="G1807" s="84">
        <f>VLOOKUP(C1807,'[10]Resumen Peso'!$B$1:$D$65536,3,0)*$C$14</f>
        <v>19824.595676049601</v>
      </c>
      <c r="H1807" s="91"/>
      <c r="I1807" s="86"/>
      <c r="J1807" s="87">
        <f>+VLOOKUP(C1807,'[10]Resumen Peso'!$B$1:$D$65536,3,0)</f>
        <v>12308.879124757414</v>
      </c>
      <c r="N1807" s="57"/>
      <c r="O1807" s="57"/>
      <c r="P1807" s="57"/>
      <c r="Q1807" s="57"/>
      <c r="R1807" s="57"/>
    </row>
    <row r="1808" spans="1:18" x14ac:dyDescent="0.2">
      <c r="A1808" s="78"/>
      <c r="B1808" s="79">
        <f t="shared" si="27"/>
        <v>1792</v>
      </c>
      <c r="C1808" s="80" t="s">
        <v>1830</v>
      </c>
      <c r="D1808" s="81" t="str">
        <f>+"Torre de anclaje, retención intermedia y terminal (15°) Tipo R"&amp;IF(MID(C1808,3,3)="220","C",IF(MID(C1808,3,3)="138","S",""))&amp;IF(MID(C1808,10,1)="D",2,1)&amp;RIGHT(C1808,2)</f>
        <v>Torre de anclaje, retención intermedia y terminal (15°) Tipo R2+3</v>
      </c>
      <c r="E1808" s="82" t="s">
        <v>44</v>
      </c>
      <c r="F1808" s="83">
        <v>0</v>
      </c>
      <c r="G1808" s="84">
        <f>VLOOKUP(C1808,'[10]Resumen Peso'!$B$1:$D$65536,3,0)*$C$14</f>
        <v>21866.529030682708</v>
      </c>
      <c r="H1808" s="91"/>
      <c r="I1808" s="86"/>
      <c r="J1808" s="87">
        <f>+VLOOKUP(C1808,'[10]Resumen Peso'!$B$1:$D$65536,3,0)</f>
        <v>13576.693674607426</v>
      </c>
      <c r="N1808" s="57"/>
      <c r="O1808" s="57"/>
      <c r="P1808" s="57"/>
      <c r="Q1808" s="57"/>
      <c r="R1808" s="57"/>
    </row>
    <row r="1809" spans="1:18" x14ac:dyDescent="0.2">
      <c r="A1809" s="78"/>
      <c r="B1809" s="79">
        <f t="shared" si="27"/>
        <v>1793</v>
      </c>
      <c r="C1809" s="80" t="s">
        <v>1831</v>
      </c>
      <c r="D1809" s="81" t="str">
        <f>+"Torre de suspensión tipo S"&amp;IF(MID(C1809,3,3)="220","C",IF(MID(C1809,3,3)="138","S",""))&amp;IF(MID(C1809,10,1)="D",2,1)&amp;" (5°)Tipo S"&amp;IF(MID(C1809,3,3)="220","C",IF(MID(C1809,3,3)="138","S",""))&amp;IF(MID(C1809,10,1)="D",2,1)&amp;RIGHT(C1809,2)</f>
        <v>Torre de suspensión tipo S2 (5°)Tipo S2-6</v>
      </c>
      <c r="E1809" s="82" t="s">
        <v>44</v>
      </c>
      <c r="F1809" s="83">
        <v>0</v>
      </c>
      <c r="G1809" s="84">
        <f>VLOOKUP(C1809,'[10]Resumen Peso'!$B$1:$D$65536,3,0)*$C$14</f>
        <v>4862.5757779135738</v>
      </c>
      <c r="H1809" s="91"/>
      <c r="I1809" s="86"/>
      <c r="J1809" s="87">
        <f>+VLOOKUP(C1809,'[10]Resumen Peso'!$B$1:$D$65536,3,0)</f>
        <v>3019.121220092301</v>
      </c>
      <c r="N1809" s="57"/>
      <c r="O1809" s="57"/>
      <c r="P1809" s="57"/>
      <c r="Q1809" s="57"/>
      <c r="R1809" s="57"/>
    </row>
    <row r="1810" spans="1:18" x14ac:dyDescent="0.2">
      <c r="A1810" s="78"/>
      <c r="B1810" s="79">
        <f t="shared" ref="B1810:B1873" si="28">1+B1809</f>
        <v>1794</v>
      </c>
      <c r="C1810" s="80" t="s">
        <v>1832</v>
      </c>
      <c r="D1810" s="81" t="str">
        <f>+"Torre de suspensión tipo S"&amp;IF(MID(C1810,3,3)="220","C",IF(MID(C1810,3,3)="138","S",""))&amp;IF(MID(C1810,10,1)="D",2,1)&amp;" (5°)Tipo S"&amp;IF(MID(C1810,3,3)="220","C",IF(MID(C1810,3,3)="138","S",""))&amp;IF(MID(C1810,10,1)="D",2,1)&amp;RIGHT(C1810,2)</f>
        <v>Torre de suspensión tipo S2 (5°)Tipo S2-3</v>
      </c>
      <c r="E1810" s="82" t="s">
        <v>44</v>
      </c>
      <c r="F1810" s="83">
        <v>0</v>
      </c>
      <c r="G1810" s="84">
        <f>VLOOKUP(C1810,'[10]Resumen Peso'!$B$1:$D$65536,3,0)*$C$14</f>
        <v>5563.4876017569713</v>
      </c>
      <c r="H1810" s="91"/>
      <c r="I1810" s="86"/>
      <c r="J1810" s="87">
        <f>+VLOOKUP(C1810,'[10]Resumen Peso'!$B$1:$D$65536,3,0)</f>
        <v>3454.3098644299298</v>
      </c>
      <c r="N1810" s="57"/>
      <c r="O1810" s="57"/>
      <c r="P1810" s="57"/>
      <c r="Q1810" s="57"/>
      <c r="R1810" s="57"/>
    </row>
    <row r="1811" spans="1:18" x14ac:dyDescent="0.2">
      <c r="A1811" s="78"/>
      <c r="B1811" s="79">
        <f t="shared" si="28"/>
        <v>1795</v>
      </c>
      <c r="C1811" s="80" t="s">
        <v>8</v>
      </c>
      <c r="D1811" s="81" t="str">
        <f>+"Torre de suspensión tipo S"&amp;IF(MID(C1811,3,3)="220","C",IF(MID(C1811,3,3)="138","S",""))&amp;IF(MID(C1811,10,1)="D",2,1)&amp;" (5°)Tipo S"&amp;IF(MID(C1811,3,3)="220","C",IF(MID(C1811,3,3)="138","S",""))&amp;IF(MID(C1811,10,1)="D",2,1)&amp;RIGHT(C1811,2)</f>
        <v>Torre de suspensión tipo S2 (5°)Tipo S2±0</v>
      </c>
      <c r="E1811" s="82" t="s">
        <v>44</v>
      </c>
      <c r="F1811" s="83">
        <v>0</v>
      </c>
      <c r="G1811" s="84">
        <f>VLOOKUP(C1811,'[10]Resumen Peso'!$B$1:$D$65536,3,0)*$C$14</f>
        <v>6258.1412843160533</v>
      </c>
      <c r="H1811" s="91"/>
      <c r="I1811" s="86"/>
      <c r="J1811" s="87">
        <f>+VLOOKUP(C1811,'[10]Resumen Peso'!$B$1:$D$65536,3,0)</f>
        <v>3885.6128958716872</v>
      </c>
      <c r="N1811" s="57"/>
      <c r="O1811" s="57"/>
      <c r="P1811" s="57"/>
      <c r="Q1811" s="57"/>
      <c r="R1811" s="57"/>
    </row>
    <row r="1812" spans="1:18" x14ac:dyDescent="0.2">
      <c r="A1812" s="78"/>
      <c r="B1812" s="79">
        <f t="shared" si="28"/>
        <v>1796</v>
      </c>
      <c r="C1812" s="80" t="s">
        <v>1833</v>
      </c>
      <c r="D1812" s="81" t="str">
        <f>+"Torre de suspensión tipo S"&amp;IF(MID(C1812,3,3)="220","C",IF(MID(C1812,3,3)="138","S",""))&amp;IF(MID(C1812,10,1)="D",2,1)&amp;" (5°)Tipo S"&amp;IF(MID(C1812,3,3)="220","C",IF(MID(C1812,3,3)="138","S",""))&amp;IF(MID(C1812,10,1)="D",2,1)&amp;RIGHT(C1812,2)</f>
        <v>Torre de suspensión tipo S2 (5°)Tipo S2+3</v>
      </c>
      <c r="E1812" s="82" t="s">
        <v>44</v>
      </c>
      <c r="F1812" s="83">
        <v>0</v>
      </c>
      <c r="G1812" s="84">
        <f>VLOOKUP(C1812,'[10]Resumen Peso'!$B$1:$D$65536,3,0)*$C$14</f>
        <v>6946.5368255908197</v>
      </c>
      <c r="H1812" s="91"/>
      <c r="I1812" s="86"/>
      <c r="J1812" s="87">
        <f>+VLOOKUP(C1812,'[10]Resumen Peso'!$B$1:$D$65536,3,0)</f>
        <v>4313.0303144175732</v>
      </c>
      <c r="N1812" s="57"/>
      <c r="O1812" s="57"/>
      <c r="P1812" s="57"/>
      <c r="Q1812" s="57"/>
      <c r="R1812" s="57"/>
    </row>
    <row r="1813" spans="1:18" x14ac:dyDescent="0.2">
      <c r="A1813" s="78"/>
      <c r="B1813" s="79">
        <f t="shared" si="28"/>
        <v>1797</v>
      </c>
      <c r="C1813" s="80" t="s">
        <v>9</v>
      </c>
      <c r="D1813" s="81" t="str">
        <f>+"Torre de suspensión tipo S"&amp;IF(MID(C1813,3,3)="220","C",IF(MID(C1813,3,3)="138","S",""))&amp;IF(MID(C1813,10,1)="D",2,1)&amp;" (5°)Tipo S"&amp;IF(MID(C1813,3,3)="220","C",IF(MID(C1813,3,3)="138","S",""))&amp;IF(MID(C1813,10,1)="D",2,1)&amp;RIGHT(C1813,2)</f>
        <v>Torre de suspensión tipo S2 (5°)Tipo S2+6</v>
      </c>
      <c r="E1813" s="82" t="s">
        <v>44</v>
      </c>
      <c r="F1813" s="83">
        <v>0</v>
      </c>
      <c r="G1813" s="84">
        <f>VLOOKUP(C1813,'[10]Resumen Peso'!$B$1:$D$65536,3,0)*$C$14</f>
        <v>7634.9323668655852</v>
      </c>
      <c r="H1813" s="91"/>
      <c r="I1813" s="86"/>
      <c r="J1813" s="87">
        <f>+VLOOKUP(C1813,'[10]Resumen Peso'!$B$1:$D$65536,3,0)</f>
        <v>4740.4477329634583</v>
      </c>
      <c r="N1813" s="57"/>
      <c r="O1813" s="57"/>
      <c r="P1813" s="57"/>
      <c r="Q1813" s="57"/>
      <c r="R1813" s="57"/>
    </row>
    <row r="1814" spans="1:18" x14ac:dyDescent="0.2">
      <c r="A1814" s="78"/>
      <c r="B1814" s="79">
        <f t="shared" si="28"/>
        <v>1798</v>
      </c>
      <c r="C1814" s="80" t="s">
        <v>1834</v>
      </c>
      <c r="D1814" s="81" t="str">
        <f>+"Torre de ángulo menor tipo A"&amp;IF(MID(C1814,3,3)="220","C",IF(MID(C1814,3,3)="138","S",""))&amp;IF(MID(C1814,10,1)="D",2,1)&amp;" (30°)Tipo A"&amp;IF(MID(C1814,3,3)="220","C",IF(MID(C1814,3,3)="138","S",""))&amp;IF(MID(C1814,10,1)="D",2,1)&amp;RIGHT(C1814,2)</f>
        <v>Torre de ángulo menor tipo A2 (30°)Tipo A2-3</v>
      </c>
      <c r="E1814" s="82" t="s">
        <v>44</v>
      </c>
      <c r="F1814" s="83">
        <v>0</v>
      </c>
      <c r="G1814" s="84">
        <f>VLOOKUP(C1814,'[10]Resumen Peso'!$B$1:$D$65536,3,0)*$C$14</f>
        <v>8559.3724811021839</v>
      </c>
      <c r="H1814" s="91"/>
      <c r="I1814" s="86"/>
      <c r="J1814" s="87">
        <f>+VLOOKUP(C1814,'[10]Resumen Peso'!$B$1:$D$65536,3,0)</f>
        <v>5314.4226987158318</v>
      </c>
      <c r="N1814" s="57"/>
      <c r="O1814" s="57"/>
      <c r="P1814" s="57"/>
      <c r="Q1814" s="57"/>
      <c r="R1814" s="57"/>
    </row>
    <row r="1815" spans="1:18" x14ac:dyDescent="0.2">
      <c r="A1815" s="78"/>
      <c r="B1815" s="79">
        <f t="shared" si="28"/>
        <v>1799</v>
      </c>
      <c r="C1815" s="80" t="s">
        <v>10</v>
      </c>
      <c r="D1815" s="81" t="str">
        <f>+"Torre de ángulo menor tipo A"&amp;IF(MID(C1815,3,3)="220","C",IF(MID(C1815,3,3)="138","S",""))&amp;IF(MID(C1815,10,1)="D",2,1)&amp;" (30°)Tipo A"&amp;IF(MID(C1815,3,3)="220","C",IF(MID(C1815,3,3)="138","S",""))&amp;IF(MID(C1815,10,1)="D",2,1)&amp;RIGHT(C1815,2)</f>
        <v>Torre de ángulo menor tipo A2 (30°)Tipo A2±0</v>
      </c>
      <c r="E1815" s="82" t="s">
        <v>44</v>
      </c>
      <c r="F1815" s="83">
        <v>0</v>
      </c>
      <c r="G1815" s="84">
        <f>VLOOKUP(C1815,'[10]Resumen Peso'!$B$1:$D$65536,3,0)*$C$14</f>
        <v>9499.8584695917689</v>
      </c>
      <c r="H1815" s="91"/>
      <c r="I1815" s="86"/>
      <c r="J1815" s="87">
        <f>+VLOOKUP(C1815,'[10]Resumen Peso'!$B$1:$D$65536,3,0)</f>
        <v>5898.3603759332209</v>
      </c>
      <c r="N1815" s="57"/>
      <c r="O1815" s="57"/>
      <c r="P1815" s="57"/>
      <c r="Q1815" s="57"/>
      <c r="R1815" s="57"/>
    </row>
    <row r="1816" spans="1:18" x14ac:dyDescent="0.2">
      <c r="A1816" s="78"/>
      <c r="B1816" s="79">
        <f t="shared" si="28"/>
        <v>1800</v>
      </c>
      <c r="C1816" s="80" t="s">
        <v>1835</v>
      </c>
      <c r="D1816" s="81" t="str">
        <f>+"Torre de ángulo menor tipo A"&amp;IF(MID(C1816,3,3)="220","C",IF(MID(C1816,3,3)="138","S",""))&amp;IF(MID(C1816,10,1)="D",2,1)&amp;" (30°)Tipo A"&amp;IF(MID(C1816,3,3)="220","C",IF(MID(C1816,3,3)="138","S",""))&amp;IF(MID(C1816,10,1)="D",2,1)&amp;RIGHT(C1816,2)</f>
        <v>Torre de ángulo menor tipo A2 (30°)Tipo A2+3</v>
      </c>
      <c r="E1816" s="82" t="s">
        <v>44</v>
      </c>
      <c r="F1816" s="83">
        <v>0</v>
      </c>
      <c r="G1816" s="84">
        <f>VLOOKUP(C1816,'[10]Resumen Peso'!$B$1:$D$65536,3,0)*$C$14</f>
        <v>10440.344458081354</v>
      </c>
      <c r="H1816" s="91"/>
      <c r="I1816" s="86"/>
      <c r="J1816" s="87">
        <f>+VLOOKUP(C1816,'[10]Resumen Peso'!$B$1:$D$65536,3,0)</f>
        <v>6482.29805315061</v>
      </c>
      <c r="N1816" s="57"/>
      <c r="O1816" s="57"/>
      <c r="P1816" s="57"/>
      <c r="Q1816" s="57"/>
      <c r="R1816" s="57"/>
    </row>
    <row r="1817" spans="1:18" x14ac:dyDescent="0.2">
      <c r="A1817" s="78"/>
      <c r="B1817" s="79">
        <f t="shared" si="28"/>
        <v>1801</v>
      </c>
      <c r="C1817" s="80" t="s">
        <v>1836</v>
      </c>
      <c r="D1817" s="81" t="str">
        <f>+"Torre de ángulo mayor tipo B"&amp;IF(MID(C1817,3,3)="220","C",IF(MID(C1817,3,3)="138","S",""))&amp;IF(MID(C1817,10,1)="D",2,1)&amp;" (65°)Tipo B"&amp;IF(MID(C1817,3,3)="220","C",IF(MID(C1817,3,3)="138","S",""))&amp;IF(MID(C1817,10,1)="D",2,1)&amp;RIGHT(C1817,2)</f>
        <v>Torre de ángulo mayor tipo B2 (65°)Tipo B2-3</v>
      </c>
      <c r="E1817" s="82" t="s">
        <v>44</v>
      </c>
      <c r="F1817" s="83">
        <v>0</v>
      </c>
      <c r="G1817" s="84">
        <f>VLOOKUP(C1817,'[10]Resumen Peso'!$B$1:$D$65536,3,0)*$C$14</f>
        <v>11550.801914308877</v>
      </c>
      <c r="H1817" s="91"/>
      <c r="I1817" s="86"/>
      <c r="J1817" s="87">
        <f>+VLOOKUP(C1817,'[10]Resumen Peso'!$B$1:$D$65536,3,0)</f>
        <v>7171.7691942141964</v>
      </c>
      <c r="N1817" s="57"/>
      <c r="O1817" s="57"/>
      <c r="P1817" s="57"/>
      <c r="Q1817" s="57"/>
      <c r="R1817" s="57"/>
    </row>
    <row r="1818" spans="1:18" x14ac:dyDescent="0.2">
      <c r="A1818" s="78"/>
      <c r="B1818" s="79">
        <f t="shared" si="28"/>
        <v>1802</v>
      </c>
      <c r="C1818" s="80" t="s">
        <v>1837</v>
      </c>
      <c r="D1818" s="81" t="str">
        <f>+"Torre de ángulo mayor tipo B"&amp;IF(MID(C1818,3,3)="220","C",IF(MID(C1818,3,3)="138","S",""))&amp;IF(MID(C1818,10,1)="D",2,1)&amp;" (65°)Tipo B"&amp;IF(MID(C1818,3,3)="220","C",IF(MID(C1818,3,3)="138","S",""))&amp;IF(MID(C1818,10,1)="D",2,1)&amp;RIGHT(C1818,2)</f>
        <v>Torre de ángulo mayor tipo B2 (65°)Tipo B2±0</v>
      </c>
      <c r="E1818" s="82" t="s">
        <v>44</v>
      </c>
      <c r="F1818" s="83">
        <v>0</v>
      </c>
      <c r="G1818" s="84">
        <f>VLOOKUP(C1818,'[10]Resumen Peso'!$B$1:$D$65536,3,0)*$C$14</f>
        <v>12862.808367827256</v>
      </c>
      <c r="H1818" s="91"/>
      <c r="I1818" s="86"/>
      <c r="J1818" s="87">
        <f>+VLOOKUP(C1818,'[10]Resumen Peso'!$B$1:$D$65536,3,0)</f>
        <v>7986.3799490135816</v>
      </c>
      <c r="N1818" s="57"/>
      <c r="O1818" s="57"/>
      <c r="P1818" s="57"/>
      <c r="Q1818" s="57"/>
      <c r="R1818" s="57"/>
    </row>
    <row r="1819" spans="1:18" x14ac:dyDescent="0.2">
      <c r="A1819" s="78"/>
      <c r="B1819" s="79">
        <f t="shared" si="28"/>
        <v>1803</v>
      </c>
      <c r="C1819" s="80" t="s">
        <v>11</v>
      </c>
      <c r="D1819" s="81" t="str">
        <f>+"Torre de ángulo mayor tipo B"&amp;IF(MID(C1819,3,3)="220","C",IF(MID(C1819,3,3)="138","S",""))&amp;IF(MID(C1819,10,1)="D",2,1)&amp;" (65°)Tipo B"&amp;IF(MID(C1819,3,3)="220","C",IF(MID(C1819,3,3)="138","S",""))&amp;IF(MID(C1819,10,1)="D",2,1)&amp;RIGHT(C1819,2)</f>
        <v>Torre de ángulo mayor tipo B2 (65°)Tipo B2+3</v>
      </c>
      <c r="E1819" s="82" t="s">
        <v>44</v>
      </c>
      <c r="F1819" s="83">
        <v>0</v>
      </c>
      <c r="G1819" s="84">
        <f>VLOOKUP(C1819,'[10]Resumen Peso'!$B$1:$D$65536,3,0)*$C$14</f>
        <v>14406.345371966529</v>
      </c>
      <c r="H1819" s="91"/>
      <c r="I1819" s="86"/>
      <c r="J1819" s="87">
        <f>+VLOOKUP(C1819,'[10]Resumen Peso'!$B$1:$D$65536,3,0)</f>
        <v>8944.7455428952126</v>
      </c>
      <c r="N1819" s="57"/>
      <c r="O1819" s="57"/>
      <c r="P1819" s="57"/>
      <c r="Q1819" s="57"/>
      <c r="R1819" s="57"/>
    </row>
    <row r="1820" spans="1:18" x14ac:dyDescent="0.2">
      <c r="A1820" s="78"/>
      <c r="B1820" s="79">
        <f t="shared" si="28"/>
        <v>1804</v>
      </c>
      <c r="C1820" s="80" t="s">
        <v>1838</v>
      </c>
      <c r="D1820" s="81" t="str">
        <f>+"Torre de anclaje, retención intermedia y terminal (15°) Tipo R"&amp;IF(MID(C1820,3,3)="220","C",IF(MID(C1820,3,3)="138","S",""))&amp;IF(MID(C1820,10,1)="D",2,1)&amp;RIGHT(C1820,2)</f>
        <v>Torre de anclaje, retención intermedia y terminal (15°) Tipo R2-3</v>
      </c>
      <c r="E1820" s="82" t="s">
        <v>44</v>
      </c>
      <c r="F1820" s="83">
        <v>0</v>
      </c>
      <c r="G1820" s="84">
        <f>VLOOKUP(C1820,'[10]Resumen Peso'!$B$1:$D$65536,3,0)*$C$14</f>
        <v>14872.403507558009</v>
      </c>
      <c r="H1820" s="91"/>
      <c r="I1820" s="86"/>
      <c r="J1820" s="87">
        <f>+VLOOKUP(C1820,'[10]Resumen Peso'!$B$1:$D$65536,3,0)</f>
        <v>9234.1160475878187</v>
      </c>
      <c r="N1820" s="57"/>
      <c r="O1820" s="57"/>
      <c r="P1820" s="57"/>
      <c r="Q1820" s="57"/>
      <c r="R1820" s="57"/>
    </row>
    <row r="1821" spans="1:18" x14ac:dyDescent="0.2">
      <c r="A1821" s="78"/>
      <c r="B1821" s="79">
        <f t="shared" si="28"/>
        <v>1805</v>
      </c>
      <c r="C1821" s="80" t="s">
        <v>12</v>
      </c>
      <c r="D1821" s="81" t="str">
        <f>+"Torre de anclaje, retención intermedia y terminal (15°) Tipo R"&amp;IF(MID(C1821,3,3)="220","C",IF(MID(C1821,3,3)="138","S",""))&amp;IF(MID(C1821,10,1)="D",2,1)&amp;RIGHT(C1821,2)</f>
        <v>Torre de anclaje, retención intermedia y terminal (15°) Tipo R2±0</v>
      </c>
      <c r="E1821" s="82" t="s">
        <v>44</v>
      </c>
      <c r="F1821" s="83">
        <v>0</v>
      </c>
      <c r="G1821" s="84">
        <f>VLOOKUP(C1821,'[10]Resumen Peso'!$B$1:$D$65536,3,0)*$C$14</f>
        <v>16580.159986129333</v>
      </c>
      <c r="H1821" s="91"/>
      <c r="I1821" s="86"/>
      <c r="J1821" s="87">
        <f>+VLOOKUP(C1821,'[10]Resumen Peso'!$B$1:$D$65536,3,0)</f>
        <v>10294.443754278505</v>
      </c>
      <c r="N1821" s="57"/>
      <c r="O1821" s="57"/>
      <c r="P1821" s="57"/>
      <c r="Q1821" s="57"/>
      <c r="R1821" s="57"/>
    </row>
    <row r="1822" spans="1:18" x14ac:dyDescent="0.2">
      <c r="A1822" s="78"/>
      <c r="B1822" s="79">
        <f t="shared" si="28"/>
        <v>1806</v>
      </c>
      <c r="C1822" s="80" t="s">
        <v>13</v>
      </c>
      <c r="D1822" s="81" t="str">
        <f>+"Torre de anclaje, retención intermedia y terminal (15°) Tipo R"&amp;IF(MID(C1822,3,3)="220","C",IF(MID(C1822,3,3)="138","S",""))&amp;IF(MID(C1822,10,1)="D",2,1)&amp;RIGHT(C1822,2)</f>
        <v>Torre de anclaje, retención intermedia y terminal (15°) Tipo R2+3</v>
      </c>
      <c r="E1822" s="82" t="s">
        <v>44</v>
      </c>
      <c r="F1822" s="83">
        <v>0</v>
      </c>
      <c r="G1822" s="84">
        <f>VLOOKUP(C1822,'[10]Resumen Peso'!$B$1:$D$65536,3,0)*$C$14</f>
        <v>18287.916464700655</v>
      </c>
      <c r="H1822" s="91"/>
      <c r="I1822" s="86"/>
      <c r="J1822" s="87">
        <f>+VLOOKUP(C1822,'[10]Resumen Peso'!$B$1:$D$65536,3,0)</f>
        <v>11354.771460969192</v>
      </c>
      <c r="N1822" s="57"/>
      <c r="O1822" s="57"/>
      <c r="P1822" s="57"/>
      <c r="Q1822" s="57"/>
      <c r="R1822" s="57"/>
    </row>
    <row r="1823" spans="1:18" x14ac:dyDescent="0.2">
      <c r="A1823" s="78"/>
      <c r="B1823" s="79">
        <f t="shared" si="28"/>
        <v>1807</v>
      </c>
      <c r="C1823" s="80" t="s">
        <v>1839</v>
      </c>
      <c r="D1823" s="81" t="str">
        <f>+"Torre de suspensión tipo S"&amp;IF(MID(C1823,3,3)="220","C",IF(MID(C1823,3,3)="138","S",""))&amp;IF(MID(C1823,10,1)="D",2,1)&amp;" (5°)Tipo S"&amp;IF(MID(C1823,3,3)="220","C",IF(MID(C1823,3,3)="138","S",""))&amp;IF(MID(C1823,10,1)="D",2,1)&amp;RIGHT(C1823,2)</f>
        <v>Torre de suspensión tipo S1 (5°)Tipo S1-6</v>
      </c>
      <c r="E1823" s="82" t="s">
        <v>44</v>
      </c>
      <c r="F1823" s="83">
        <v>0</v>
      </c>
      <c r="G1823" s="84">
        <f>VLOOKUP(C1823,'[10]Resumen Peso'!$B$1:$D$65536,3,0)*$C$14</f>
        <v>4696.4528948250208</v>
      </c>
      <c r="H1823" s="91"/>
      <c r="I1823" s="86"/>
      <c r="J1823" s="87">
        <f>+VLOOKUP(C1823,'[10]Resumen Peso'!$B$1:$D$65536,3,0)</f>
        <v>2915.977301234801</v>
      </c>
      <c r="N1823" s="57"/>
      <c r="O1823" s="57"/>
      <c r="P1823" s="57"/>
      <c r="Q1823" s="57"/>
      <c r="R1823" s="57"/>
    </row>
    <row r="1824" spans="1:18" x14ac:dyDescent="0.2">
      <c r="A1824" s="78"/>
      <c r="B1824" s="79">
        <f t="shared" si="28"/>
        <v>1808</v>
      </c>
      <c r="C1824" s="80" t="s">
        <v>1840</v>
      </c>
      <c r="D1824" s="81" t="str">
        <f>+"Torre de suspensión tipo S"&amp;IF(MID(C1824,3,3)="220","C",IF(MID(C1824,3,3)="138","S",""))&amp;IF(MID(C1824,10,1)="D",2,1)&amp;" (5°)Tipo S"&amp;IF(MID(C1824,3,3)="220","C",IF(MID(C1824,3,3)="138","S",""))&amp;IF(MID(C1824,10,1)="D",2,1)&amp;RIGHT(C1824,2)</f>
        <v>Torre de suspensión tipo S1 (5°)Tipo S1-3</v>
      </c>
      <c r="E1824" s="82" t="s">
        <v>44</v>
      </c>
      <c r="F1824" s="83">
        <v>0</v>
      </c>
      <c r="G1824" s="84">
        <f>VLOOKUP(C1824,'[10]Resumen Peso'!$B$1:$D$65536,3,0)*$C$14</f>
        <v>5373.4190778628608</v>
      </c>
      <c r="H1824" s="91"/>
      <c r="I1824" s="86"/>
      <c r="J1824" s="87">
        <f>+VLOOKUP(C1824,'[10]Resumen Peso'!$B$1:$D$65536,3,0)</f>
        <v>3336.2983536650422</v>
      </c>
      <c r="N1824" s="57"/>
      <c r="O1824" s="57"/>
      <c r="P1824" s="57"/>
      <c r="Q1824" s="57"/>
      <c r="R1824" s="57"/>
    </row>
    <row r="1825" spans="1:18" x14ac:dyDescent="0.2">
      <c r="A1825" s="78"/>
      <c r="B1825" s="79">
        <f t="shared" si="28"/>
        <v>1809</v>
      </c>
      <c r="C1825" s="80" t="s">
        <v>1841</v>
      </c>
      <c r="D1825" s="81" t="str">
        <f>+"Torre de suspensión tipo S"&amp;IF(MID(C1825,3,3)="220","C",IF(MID(C1825,3,3)="138","S",""))&amp;IF(MID(C1825,10,1)="D",2,1)&amp;" (5°)Tipo S"&amp;IF(MID(C1825,3,3)="220","C",IF(MID(C1825,3,3)="138","S",""))&amp;IF(MID(C1825,10,1)="D",2,1)&amp;RIGHT(C1825,2)</f>
        <v>Torre de suspensión tipo S1 (5°)Tipo S1±0</v>
      </c>
      <c r="E1825" s="82" t="s">
        <v>44</v>
      </c>
      <c r="F1825" s="83">
        <v>0</v>
      </c>
      <c r="G1825" s="84">
        <f>VLOOKUP(C1825,'[10]Resumen Peso'!$B$1:$D$65536,3,0)*$C$14</f>
        <v>6044.3409199807211</v>
      </c>
      <c r="H1825" s="91"/>
      <c r="I1825" s="86"/>
      <c r="J1825" s="87">
        <f>+VLOOKUP(C1825,'[10]Resumen Peso'!$B$1:$D$65536,3,0)</f>
        <v>3752.8665395557282</v>
      </c>
      <c r="N1825" s="57"/>
      <c r="O1825" s="57"/>
      <c r="P1825" s="57"/>
      <c r="Q1825" s="57"/>
      <c r="R1825" s="57"/>
    </row>
    <row r="1826" spans="1:18" x14ac:dyDescent="0.2">
      <c r="A1826" s="78"/>
      <c r="B1826" s="79">
        <f t="shared" si="28"/>
        <v>1810</v>
      </c>
      <c r="C1826" s="80" t="s">
        <v>1842</v>
      </c>
      <c r="D1826" s="81" t="str">
        <f>+"Torre de suspensión tipo S"&amp;IF(MID(C1826,3,3)="220","C",IF(MID(C1826,3,3)="138","S",""))&amp;IF(MID(C1826,10,1)="D",2,1)&amp;" (5°)Tipo S"&amp;IF(MID(C1826,3,3)="220","C",IF(MID(C1826,3,3)="138","S",""))&amp;IF(MID(C1826,10,1)="D",2,1)&amp;RIGHT(C1826,2)</f>
        <v>Torre de suspensión tipo S1 (5°)Tipo S1+3</v>
      </c>
      <c r="E1826" s="82" t="s">
        <v>44</v>
      </c>
      <c r="F1826" s="83">
        <v>0</v>
      </c>
      <c r="G1826" s="84">
        <f>VLOOKUP(C1826,'[10]Resumen Peso'!$B$1:$D$65536,3,0)*$C$14</f>
        <v>6709.2184211786016</v>
      </c>
      <c r="H1826" s="91"/>
      <c r="I1826" s="86"/>
      <c r="J1826" s="87">
        <f>+VLOOKUP(C1826,'[10]Resumen Peso'!$B$1:$D$65536,3,0)</f>
        <v>4165.6818589068589</v>
      </c>
      <c r="N1826" s="57"/>
      <c r="O1826" s="57"/>
      <c r="P1826" s="57"/>
      <c r="Q1826" s="57"/>
      <c r="R1826" s="57"/>
    </row>
    <row r="1827" spans="1:18" x14ac:dyDescent="0.2">
      <c r="A1827" s="78"/>
      <c r="B1827" s="79">
        <f t="shared" si="28"/>
        <v>1811</v>
      </c>
      <c r="C1827" s="80" t="s">
        <v>1843</v>
      </c>
      <c r="D1827" s="81" t="str">
        <f>+"Torre de suspensión tipo S"&amp;IF(MID(C1827,3,3)="220","C",IF(MID(C1827,3,3)="138","S",""))&amp;IF(MID(C1827,10,1)="D",2,1)&amp;" (5°)Tipo S"&amp;IF(MID(C1827,3,3)="220","C",IF(MID(C1827,3,3)="138","S",""))&amp;IF(MID(C1827,10,1)="D",2,1)&amp;RIGHT(C1827,2)</f>
        <v>Torre de suspensión tipo S1 (5°)Tipo S1+6</v>
      </c>
      <c r="E1827" s="82" t="s">
        <v>44</v>
      </c>
      <c r="F1827" s="83">
        <v>0</v>
      </c>
      <c r="G1827" s="84">
        <f>VLOOKUP(C1827,'[10]Resumen Peso'!$B$1:$D$65536,3,0)*$C$14</f>
        <v>7374.0959223764803</v>
      </c>
      <c r="H1827" s="91"/>
      <c r="I1827" s="86"/>
      <c r="J1827" s="87">
        <f>+VLOOKUP(C1827,'[10]Resumen Peso'!$B$1:$D$65536,3,0)</f>
        <v>4578.4971782579887</v>
      </c>
      <c r="N1827" s="57"/>
      <c r="O1827" s="57"/>
      <c r="P1827" s="57"/>
      <c r="Q1827" s="57"/>
      <c r="R1827" s="57"/>
    </row>
    <row r="1828" spans="1:18" x14ac:dyDescent="0.2">
      <c r="A1828" s="78"/>
      <c r="B1828" s="79">
        <f t="shared" si="28"/>
        <v>1812</v>
      </c>
      <c r="C1828" s="80" t="s">
        <v>1844</v>
      </c>
      <c r="D1828" s="81" t="str">
        <f>+"Torre de ángulo menor tipo A"&amp;IF(MID(C1828,3,3)="220","C",IF(MID(C1828,3,3)="138","S",""))&amp;IF(MID(C1828,10,1)="D",2,1)&amp;" (30°)Tipo A"&amp;IF(MID(C1828,3,3)="220","C",IF(MID(C1828,3,3)="138","S",""))&amp;IF(MID(C1828,10,1)="D",2,1)&amp;RIGHT(C1828,2)</f>
        <v>Torre de ángulo menor tipo A1 (30°)Tipo A1-3</v>
      </c>
      <c r="E1828" s="82" t="s">
        <v>44</v>
      </c>
      <c r="F1828" s="83">
        <v>0</v>
      </c>
      <c r="G1828" s="84">
        <f>VLOOKUP(C1828,'[10]Resumen Peso'!$B$1:$D$65536,3,0)*$C$14</f>
        <v>8266.9538743941939</v>
      </c>
      <c r="H1828" s="91"/>
      <c r="I1828" s="86"/>
      <c r="J1828" s="87">
        <f>+VLOOKUP(C1828,'[10]Resumen Peso'!$B$1:$D$65536,3,0)</f>
        <v>5132.863117748082</v>
      </c>
      <c r="N1828" s="57"/>
      <c r="O1828" s="57"/>
      <c r="P1828" s="57"/>
      <c r="Q1828" s="57"/>
      <c r="R1828" s="57"/>
    </row>
    <row r="1829" spans="1:18" x14ac:dyDescent="0.2">
      <c r="A1829" s="78"/>
      <c r="B1829" s="79">
        <f t="shared" si="28"/>
        <v>1813</v>
      </c>
      <c r="C1829" s="80" t="s">
        <v>1845</v>
      </c>
      <c r="D1829" s="81" t="str">
        <f>+"Torre de ángulo menor tipo A"&amp;IF(MID(C1829,3,3)="220","C",IF(MID(C1829,3,3)="138","S",""))&amp;IF(MID(C1829,10,1)="D",2,1)&amp;" (30°)Tipo A"&amp;IF(MID(C1829,3,3)="220","C",IF(MID(C1829,3,3)="138","S",""))&amp;IF(MID(C1829,10,1)="D",2,1)&amp;RIGHT(C1829,2)</f>
        <v>Torre de ángulo menor tipo A1 (30°)Tipo A1±0</v>
      </c>
      <c r="E1829" s="82" t="s">
        <v>44</v>
      </c>
      <c r="F1829" s="83">
        <v>0</v>
      </c>
      <c r="G1829" s="84">
        <f>VLOOKUP(C1829,'[10]Resumen Peso'!$B$1:$D$65536,3,0)*$C$14</f>
        <v>9175.309516530735</v>
      </c>
      <c r="H1829" s="91"/>
      <c r="I1829" s="86"/>
      <c r="J1829" s="87">
        <f>+VLOOKUP(C1829,'[10]Resumen Peso'!$B$1:$D$65536,3,0)</f>
        <v>5696.8514070455958</v>
      </c>
      <c r="N1829" s="57"/>
      <c r="O1829" s="57"/>
      <c r="P1829" s="57"/>
      <c r="Q1829" s="57"/>
      <c r="R1829" s="57"/>
    </row>
    <row r="1830" spans="1:18" x14ac:dyDescent="0.2">
      <c r="A1830" s="78"/>
      <c r="B1830" s="79">
        <f t="shared" si="28"/>
        <v>1814</v>
      </c>
      <c r="C1830" s="80" t="s">
        <v>1846</v>
      </c>
      <c r="D1830" s="81" t="str">
        <f>+"Torre de ángulo menor tipo A"&amp;IF(MID(C1830,3,3)="220","C",IF(MID(C1830,3,3)="138","S",""))&amp;IF(MID(C1830,10,1)="D",2,1)&amp;" (30°)Tipo A"&amp;IF(MID(C1830,3,3)="220","C",IF(MID(C1830,3,3)="138","S",""))&amp;IF(MID(C1830,10,1)="D",2,1)&amp;RIGHT(C1830,2)</f>
        <v>Torre de ángulo menor tipo A1 (30°)Tipo A1+3</v>
      </c>
      <c r="E1830" s="82" t="s">
        <v>44</v>
      </c>
      <c r="F1830" s="83">
        <v>0</v>
      </c>
      <c r="G1830" s="84">
        <f>VLOOKUP(C1830,'[10]Resumen Peso'!$B$1:$D$65536,3,0)*$C$14</f>
        <v>10083.665158667278</v>
      </c>
      <c r="H1830" s="91"/>
      <c r="I1830" s="86"/>
      <c r="J1830" s="87">
        <f>+VLOOKUP(C1830,'[10]Resumen Peso'!$B$1:$D$65536,3,0)</f>
        <v>6260.8396963431096</v>
      </c>
      <c r="N1830" s="57"/>
      <c r="O1830" s="57"/>
      <c r="P1830" s="57"/>
      <c r="Q1830" s="57"/>
      <c r="R1830" s="57"/>
    </row>
    <row r="1831" spans="1:18" x14ac:dyDescent="0.2">
      <c r="A1831" s="78"/>
      <c r="B1831" s="79">
        <f t="shared" si="28"/>
        <v>1815</v>
      </c>
      <c r="C1831" s="80" t="s">
        <v>1847</v>
      </c>
      <c r="D1831" s="81" t="str">
        <f>+"Torre de ángulo mayor tipo B"&amp;IF(MID(C1831,3,3)="220","C",IF(MID(C1831,3,3)="138","S",""))&amp;IF(MID(C1831,10,1)="D",2,1)&amp;" (65°)Tipo B"&amp;IF(MID(C1831,3,3)="220","C",IF(MID(C1831,3,3)="138","S",""))&amp;IF(MID(C1831,10,1)="D",2,1)&amp;RIGHT(C1831,2)</f>
        <v>Torre de ángulo mayor tipo B1 (65°)Tipo B1-3</v>
      </c>
      <c r="E1831" s="82" t="s">
        <v>44</v>
      </c>
      <c r="F1831" s="83">
        <v>0</v>
      </c>
      <c r="G1831" s="84">
        <f>VLOOKUP(C1831,'[10]Resumen Peso'!$B$1:$D$65536,3,0)*$C$14</f>
        <v>11156.18543867359</v>
      </c>
      <c r="H1831" s="91"/>
      <c r="I1831" s="86"/>
      <c r="J1831" s="87">
        <f>+VLOOKUP(C1831,'[10]Resumen Peso'!$B$1:$D$65536,3,0)</f>
        <v>6926.7560510154844</v>
      </c>
      <c r="N1831" s="57"/>
      <c r="O1831" s="57"/>
      <c r="P1831" s="57"/>
      <c r="Q1831" s="57"/>
      <c r="R1831" s="57"/>
    </row>
    <row r="1832" spans="1:18" x14ac:dyDescent="0.2">
      <c r="A1832" s="78"/>
      <c r="B1832" s="79">
        <f t="shared" si="28"/>
        <v>1816</v>
      </c>
      <c r="C1832" s="80" t="s">
        <v>1848</v>
      </c>
      <c r="D1832" s="81" t="str">
        <f>+"Torre de ángulo mayor tipo B"&amp;IF(MID(C1832,3,3)="220","C",IF(MID(C1832,3,3)="138","S",""))&amp;IF(MID(C1832,10,1)="D",2,1)&amp;" (65°)Tipo B"&amp;IF(MID(C1832,3,3)="220","C",IF(MID(C1832,3,3)="138","S",""))&amp;IF(MID(C1832,10,1)="D",2,1)&amp;RIGHT(C1832,2)</f>
        <v>Torre de ángulo mayor tipo B1 (65°)Tipo B1±0</v>
      </c>
      <c r="E1832" s="82" t="s">
        <v>44</v>
      </c>
      <c r="F1832" s="83">
        <v>0</v>
      </c>
      <c r="G1832" s="84">
        <f>VLOOKUP(C1832,'[10]Resumen Peso'!$B$1:$D$65536,3,0)*$C$14</f>
        <v>12423.369085382617</v>
      </c>
      <c r="H1832" s="91"/>
      <c r="I1832" s="86"/>
      <c r="J1832" s="87">
        <f>+VLOOKUP(C1832,'[10]Resumen Peso'!$B$1:$D$65536,3,0)</f>
        <v>7713.5368051397372</v>
      </c>
      <c r="N1832" s="57"/>
      <c r="O1832" s="57"/>
      <c r="P1832" s="57"/>
      <c r="Q1832" s="57"/>
      <c r="R1832" s="57"/>
    </row>
    <row r="1833" spans="1:18" x14ac:dyDescent="0.2">
      <c r="A1833" s="78"/>
      <c r="B1833" s="79">
        <f t="shared" si="28"/>
        <v>1817</v>
      </c>
      <c r="C1833" s="80" t="s">
        <v>1849</v>
      </c>
      <c r="D1833" s="81" t="str">
        <f>+"Torre de ángulo mayor tipo B"&amp;IF(MID(C1833,3,3)="220","C",IF(MID(C1833,3,3)="138","S",""))&amp;IF(MID(C1833,10,1)="D",2,1)&amp;" (65°)Tipo B"&amp;IF(MID(C1833,3,3)="220","C",IF(MID(C1833,3,3)="138","S",""))&amp;IF(MID(C1833,10,1)="D",2,1)&amp;RIGHT(C1833,2)</f>
        <v>Torre de ángulo mayor tipo B1 (65°)Tipo B1+3</v>
      </c>
      <c r="E1833" s="82" t="s">
        <v>44</v>
      </c>
      <c r="F1833" s="83">
        <v>0</v>
      </c>
      <c r="G1833" s="84">
        <f>VLOOKUP(C1833,'[10]Resumen Peso'!$B$1:$D$65536,3,0)*$C$14</f>
        <v>13914.173375628534</v>
      </c>
      <c r="H1833" s="91"/>
      <c r="I1833" s="86"/>
      <c r="J1833" s="87">
        <f>+VLOOKUP(C1833,'[10]Resumen Peso'!$B$1:$D$65536,3,0)</f>
        <v>8639.1612217565071</v>
      </c>
      <c r="N1833" s="57"/>
      <c r="O1833" s="57"/>
      <c r="P1833" s="57"/>
      <c r="Q1833" s="57"/>
      <c r="R1833" s="57"/>
    </row>
    <row r="1834" spans="1:18" x14ac:dyDescent="0.2">
      <c r="A1834" s="78"/>
      <c r="B1834" s="79">
        <f t="shared" si="28"/>
        <v>1818</v>
      </c>
      <c r="C1834" s="80" t="s">
        <v>1850</v>
      </c>
      <c r="D1834" s="81" t="str">
        <f>+"Torre de anclaje, retención intermedia y terminal (15°) Tipo R"&amp;IF(MID(C1834,3,3)="220","C",IF(MID(C1834,3,3)="138","S",""))&amp;IF(MID(C1834,10,1)="D",2,1)&amp;RIGHT(C1834,2)</f>
        <v>Torre de anclaje, retención intermedia y terminal (15°) Tipo R1-3</v>
      </c>
      <c r="E1834" s="82" t="s">
        <v>44</v>
      </c>
      <c r="F1834" s="83">
        <v>0</v>
      </c>
      <c r="G1834" s="84">
        <f>VLOOKUP(C1834,'[10]Resumen Peso'!$B$1:$D$65536,3,0)*$C$14</f>
        <v>14364.309307699199</v>
      </c>
      <c r="H1834" s="91"/>
      <c r="I1834" s="86"/>
      <c r="J1834" s="87">
        <f>+VLOOKUP(C1834,'[10]Resumen Peso'!$B$1:$D$65536,3,0)</f>
        <v>8918.6458008171339</v>
      </c>
      <c r="N1834" s="57"/>
      <c r="O1834" s="57"/>
      <c r="P1834" s="57"/>
      <c r="Q1834" s="57"/>
      <c r="R1834" s="57"/>
    </row>
    <row r="1835" spans="1:18" x14ac:dyDescent="0.2">
      <c r="A1835" s="78"/>
      <c r="B1835" s="79">
        <f t="shared" si="28"/>
        <v>1819</v>
      </c>
      <c r="C1835" s="80" t="s">
        <v>1851</v>
      </c>
      <c r="D1835" s="81" t="str">
        <f>+"Torre de anclaje, retención intermedia y terminal (15°) Tipo R"&amp;IF(MID(C1835,3,3)="220","C",IF(MID(C1835,3,3)="138","S",""))&amp;IF(MID(C1835,10,1)="D",2,1)&amp;RIGHT(C1835,2)</f>
        <v>Torre de anclaje, retención intermedia y terminal (15°) Tipo R1±0</v>
      </c>
      <c r="E1835" s="82" t="s">
        <v>44</v>
      </c>
      <c r="F1835" s="83">
        <v>0</v>
      </c>
      <c r="G1835" s="84">
        <f>VLOOKUP(C1835,'[10]Resumen Peso'!$B$1:$D$65536,3,0)*$C$14</f>
        <v>16013.722751058192</v>
      </c>
      <c r="H1835" s="91"/>
      <c r="I1835" s="86"/>
      <c r="J1835" s="87">
        <f>+VLOOKUP(C1835,'[10]Resumen Peso'!$B$1:$D$65536,3,0)</f>
        <v>9942.7489418251207</v>
      </c>
      <c r="N1835" s="57"/>
      <c r="O1835" s="57"/>
      <c r="P1835" s="57"/>
      <c r="Q1835" s="57"/>
      <c r="R1835" s="57"/>
    </row>
    <row r="1836" spans="1:18" x14ac:dyDescent="0.2">
      <c r="A1836" s="78"/>
      <c r="B1836" s="79">
        <f t="shared" si="28"/>
        <v>1820</v>
      </c>
      <c r="C1836" s="80" t="s">
        <v>1852</v>
      </c>
      <c r="D1836" s="81" t="str">
        <f>+"Torre de anclaje, retención intermedia y terminal (15°) Tipo R"&amp;IF(MID(C1836,3,3)="220","C",IF(MID(C1836,3,3)="138","S",""))&amp;IF(MID(C1836,10,1)="D",2,1)&amp;RIGHT(C1836,2)</f>
        <v>Torre de anclaje, retención intermedia y terminal (15°) Tipo R1+3</v>
      </c>
      <c r="E1836" s="82" t="s">
        <v>44</v>
      </c>
      <c r="F1836" s="83">
        <v>0</v>
      </c>
      <c r="G1836" s="84">
        <f>VLOOKUP(C1836,'[10]Resumen Peso'!$B$1:$D$65536,3,0)*$C$14</f>
        <v>17663.136194417184</v>
      </c>
      <c r="H1836" s="91"/>
      <c r="I1836" s="86"/>
      <c r="J1836" s="87">
        <f>+VLOOKUP(C1836,'[10]Resumen Peso'!$B$1:$D$65536,3,0)</f>
        <v>10966.852082833107</v>
      </c>
      <c r="N1836" s="57"/>
      <c r="O1836" s="57"/>
      <c r="P1836" s="57"/>
      <c r="Q1836" s="57"/>
      <c r="R1836" s="57"/>
    </row>
    <row r="1837" spans="1:18" x14ac:dyDescent="0.2">
      <c r="A1837" s="78"/>
      <c r="B1837" s="79">
        <f t="shared" si="28"/>
        <v>1821</v>
      </c>
      <c r="C1837" s="80" t="s">
        <v>1853</v>
      </c>
      <c r="D1837" s="81" t="str">
        <f>+"Torre de suspensión tipo S"&amp;IF(MID(C1837,3,3)="220","C",IF(MID(C1837,3,3)="138","S",""))&amp;IF(MID(C1837,10,1)="D",2,1)&amp;" (5°)Tipo S"&amp;IF(MID(C1837,3,3)="220","C",IF(MID(C1837,3,3)="138","S",""))&amp;IF(MID(C1837,10,1)="D",2,1)&amp;RIGHT(C1837,2)</f>
        <v>Torre de suspensión tipo S1 (5°)Tipo S1-6</v>
      </c>
      <c r="E1837" s="82" t="s">
        <v>44</v>
      </c>
      <c r="F1837" s="83">
        <v>0</v>
      </c>
      <c r="G1837" s="84">
        <f>VLOOKUP(C1837,'[10]Resumen Peso'!$B$1:$D$65536,3,0)*$C$14</f>
        <v>4811.7393102935303</v>
      </c>
      <c r="H1837" s="91"/>
      <c r="I1837" s="86"/>
      <c r="J1837" s="87">
        <f>+VLOOKUP(C1837,'[10]Resumen Peso'!$B$1:$D$65536,3,0)</f>
        <v>2987.5574018288735</v>
      </c>
      <c r="N1837" s="57"/>
      <c r="O1837" s="57"/>
      <c r="P1837" s="57"/>
      <c r="Q1837" s="57"/>
      <c r="R1837" s="57"/>
    </row>
    <row r="1838" spans="1:18" x14ac:dyDescent="0.2">
      <c r="A1838" s="78"/>
      <c r="B1838" s="79">
        <f t="shared" si="28"/>
        <v>1822</v>
      </c>
      <c r="C1838" s="80" t="s">
        <v>1854</v>
      </c>
      <c r="D1838" s="81" t="str">
        <f>+"Torre de suspensión tipo S"&amp;IF(MID(C1838,3,3)="220","C",IF(MID(C1838,3,3)="138","S",""))&amp;IF(MID(C1838,10,1)="D",2,1)&amp;" (5°)Tipo S"&amp;IF(MID(C1838,3,3)="220","C",IF(MID(C1838,3,3)="138","S",""))&amp;IF(MID(C1838,10,1)="D",2,1)&amp;RIGHT(C1838,2)</f>
        <v>Torre de suspensión tipo S1 (5°)Tipo S1-3</v>
      </c>
      <c r="E1838" s="82" t="s">
        <v>44</v>
      </c>
      <c r="F1838" s="83">
        <v>0</v>
      </c>
      <c r="G1838" s="84">
        <f>VLOOKUP(C1838,'[10]Resumen Peso'!$B$1:$D$65536,3,0)*$C$14</f>
        <v>5505.3233550205259</v>
      </c>
      <c r="H1838" s="91"/>
      <c r="I1838" s="86"/>
      <c r="J1838" s="87">
        <f>+VLOOKUP(C1838,'[10]Resumen Peso'!$B$1:$D$65536,3,0)</f>
        <v>3418.1963065969994</v>
      </c>
      <c r="N1838" s="57"/>
      <c r="O1838" s="57"/>
      <c r="P1838" s="57"/>
      <c r="Q1838" s="57"/>
      <c r="R1838" s="57"/>
    </row>
    <row r="1839" spans="1:18" x14ac:dyDescent="0.2">
      <c r="A1839" s="78"/>
      <c r="B1839" s="79">
        <f t="shared" si="28"/>
        <v>1823</v>
      </c>
      <c r="C1839" s="80" t="s">
        <v>1855</v>
      </c>
      <c r="D1839" s="81" t="str">
        <f>+"Torre de suspensión tipo S"&amp;IF(MID(C1839,3,3)="220","C",IF(MID(C1839,3,3)="138","S",""))&amp;IF(MID(C1839,10,1)="D",2,1)&amp;" (5°)Tipo S"&amp;IF(MID(C1839,3,3)="220","C",IF(MID(C1839,3,3)="138","S",""))&amp;IF(MID(C1839,10,1)="D",2,1)&amp;RIGHT(C1839,2)</f>
        <v>Torre de suspensión tipo S1 (5°)Tipo S1±0</v>
      </c>
      <c r="E1839" s="82" t="s">
        <v>44</v>
      </c>
      <c r="F1839" s="83">
        <v>0</v>
      </c>
      <c r="G1839" s="84">
        <f>VLOOKUP(C1839,'[10]Resumen Peso'!$B$1:$D$65536,3,0)*$C$14</f>
        <v>6192.7146850624586</v>
      </c>
      <c r="H1839" s="91"/>
      <c r="I1839" s="86"/>
      <c r="J1839" s="87">
        <f>+VLOOKUP(C1839,'[10]Resumen Peso'!$B$1:$D$65536,3,0)</f>
        <v>3844.9902211439812</v>
      </c>
      <c r="N1839" s="57"/>
      <c r="O1839" s="57"/>
      <c r="P1839" s="57"/>
      <c r="Q1839" s="57"/>
      <c r="R1839" s="57"/>
    </row>
    <row r="1840" spans="1:18" x14ac:dyDescent="0.2">
      <c r="A1840" s="78"/>
      <c r="B1840" s="79">
        <f t="shared" si="28"/>
        <v>1824</v>
      </c>
      <c r="C1840" s="80" t="s">
        <v>1856</v>
      </c>
      <c r="D1840" s="81" t="str">
        <f>+"Torre de suspensión tipo S"&amp;IF(MID(C1840,3,3)="220","C",IF(MID(C1840,3,3)="138","S",""))&amp;IF(MID(C1840,10,1)="D",2,1)&amp;" (5°)Tipo S"&amp;IF(MID(C1840,3,3)="220","C",IF(MID(C1840,3,3)="138","S",""))&amp;IF(MID(C1840,10,1)="D",2,1)&amp;RIGHT(C1840,2)</f>
        <v>Torre de suspensión tipo S1 (5°)Tipo S1+3</v>
      </c>
      <c r="E1840" s="82" t="s">
        <v>44</v>
      </c>
      <c r="F1840" s="83">
        <v>0</v>
      </c>
      <c r="G1840" s="84">
        <f>VLOOKUP(C1840,'[10]Resumen Peso'!$B$1:$D$65536,3,0)*$C$14</f>
        <v>6873.91330041933</v>
      </c>
      <c r="H1840" s="91"/>
      <c r="I1840" s="86"/>
      <c r="J1840" s="87">
        <f>+VLOOKUP(C1840,'[10]Resumen Peso'!$B$1:$D$65536,3,0)</f>
        <v>4267.9391454698198</v>
      </c>
      <c r="N1840" s="57"/>
      <c r="O1840" s="57"/>
      <c r="P1840" s="57"/>
      <c r="Q1840" s="57"/>
      <c r="R1840" s="57"/>
    </row>
    <row r="1841" spans="1:18" x14ac:dyDescent="0.2">
      <c r="A1841" s="78"/>
      <c r="B1841" s="79">
        <f t="shared" si="28"/>
        <v>1825</v>
      </c>
      <c r="C1841" s="80" t="s">
        <v>1857</v>
      </c>
      <c r="D1841" s="81" t="str">
        <f>+"Torre de suspensión tipo S"&amp;IF(MID(C1841,3,3)="220","C",IF(MID(C1841,3,3)="138","S",""))&amp;IF(MID(C1841,10,1)="D",2,1)&amp;" (5°)Tipo S"&amp;IF(MID(C1841,3,3)="220","C",IF(MID(C1841,3,3)="138","S",""))&amp;IF(MID(C1841,10,1)="D",2,1)&amp;RIGHT(C1841,2)</f>
        <v>Torre de suspensión tipo S1 (5°)Tipo S1+6</v>
      </c>
      <c r="E1841" s="82" t="s">
        <v>44</v>
      </c>
      <c r="F1841" s="83">
        <v>0</v>
      </c>
      <c r="G1841" s="84">
        <f>VLOOKUP(C1841,'[10]Resumen Peso'!$B$1:$D$65536,3,0)*$C$14</f>
        <v>7555.1119157761996</v>
      </c>
      <c r="H1841" s="91"/>
      <c r="I1841" s="86"/>
      <c r="J1841" s="87">
        <f>+VLOOKUP(C1841,'[10]Resumen Peso'!$B$1:$D$65536,3,0)</f>
        <v>4690.8880697956574</v>
      </c>
      <c r="N1841" s="57"/>
      <c r="O1841" s="57"/>
      <c r="P1841" s="57"/>
      <c r="Q1841" s="57"/>
      <c r="R1841" s="57"/>
    </row>
    <row r="1842" spans="1:18" x14ac:dyDescent="0.2">
      <c r="A1842" s="78"/>
      <c r="B1842" s="79">
        <f t="shared" si="28"/>
        <v>1826</v>
      </c>
      <c r="C1842" s="80" t="s">
        <v>1858</v>
      </c>
      <c r="D1842" s="81" t="str">
        <f>+"Torre de ángulo menor tipo A"&amp;IF(MID(C1842,3,3)="220","C",IF(MID(C1842,3,3)="138","S",""))&amp;IF(MID(C1842,10,1)="D",2,1)&amp;" (30°)Tipo A"&amp;IF(MID(C1842,3,3)="220","C",IF(MID(C1842,3,3)="138","S",""))&amp;IF(MID(C1842,10,1)="D",2,1)&amp;RIGHT(C1842,2)</f>
        <v>Torre de ángulo menor tipo A1 (30°)Tipo A1-3</v>
      </c>
      <c r="E1842" s="82" t="s">
        <v>44</v>
      </c>
      <c r="F1842" s="83">
        <v>0</v>
      </c>
      <c r="G1842" s="84">
        <f>VLOOKUP(C1842,'[10]Resumen Peso'!$B$1:$D$65536,3,0)*$C$14</f>
        <v>8469.8873436242557</v>
      </c>
      <c r="H1842" s="91"/>
      <c r="I1842" s="86"/>
      <c r="J1842" s="87">
        <f>+VLOOKUP(C1842,'[10]Resumen Peso'!$B$1:$D$65536,3,0)</f>
        <v>5258.8623352826035</v>
      </c>
      <c r="N1842" s="57"/>
      <c r="O1842" s="57"/>
      <c r="P1842" s="57"/>
      <c r="Q1842" s="57"/>
      <c r="R1842" s="57"/>
    </row>
    <row r="1843" spans="1:18" x14ac:dyDescent="0.2">
      <c r="A1843" s="78"/>
      <c r="B1843" s="79">
        <f t="shared" si="28"/>
        <v>1827</v>
      </c>
      <c r="C1843" s="80" t="s">
        <v>1859</v>
      </c>
      <c r="D1843" s="81" t="str">
        <f>+"Torre de ángulo menor tipo A"&amp;IF(MID(C1843,3,3)="220","C",IF(MID(C1843,3,3)="138","S",""))&amp;IF(MID(C1843,10,1)="D",2,1)&amp;" (30°)Tipo A"&amp;IF(MID(C1843,3,3)="220","C",IF(MID(C1843,3,3)="138","S",""))&amp;IF(MID(C1843,10,1)="D",2,1)&amp;RIGHT(C1843,2)</f>
        <v>Torre de ángulo menor tipo A1 (30°)Tipo A1±0</v>
      </c>
      <c r="E1843" s="82" t="s">
        <v>44</v>
      </c>
      <c r="F1843" s="83">
        <v>0</v>
      </c>
      <c r="G1843" s="84">
        <f>VLOOKUP(C1843,'[10]Resumen Peso'!$B$1:$D$65536,3,0)*$C$14</f>
        <v>9400.5408919248111</v>
      </c>
      <c r="H1843" s="91"/>
      <c r="I1843" s="86"/>
      <c r="J1843" s="87">
        <f>+VLOOKUP(C1843,'[10]Resumen Peso'!$B$1:$D$65536,3,0)</f>
        <v>5836.6951556965632</v>
      </c>
      <c r="N1843" s="57"/>
      <c r="O1843" s="57"/>
      <c r="P1843" s="57"/>
      <c r="Q1843" s="57"/>
      <c r="R1843" s="57"/>
    </row>
    <row r="1844" spans="1:18" x14ac:dyDescent="0.2">
      <c r="A1844" s="78"/>
      <c r="B1844" s="79">
        <f t="shared" si="28"/>
        <v>1828</v>
      </c>
      <c r="C1844" s="80" t="s">
        <v>1860</v>
      </c>
      <c r="D1844" s="81" t="str">
        <f>+"Torre de ángulo menor tipo A"&amp;IF(MID(C1844,3,3)="220","C",IF(MID(C1844,3,3)="138","S",""))&amp;IF(MID(C1844,10,1)="D",2,1)&amp;" (30°)Tipo A"&amp;IF(MID(C1844,3,3)="220","C",IF(MID(C1844,3,3)="138","S",""))&amp;IF(MID(C1844,10,1)="D",2,1)&amp;RIGHT(C1844,2)</f>
        <v>Torre de ángulo menor tipo A1 (30°)Tipo A1+3</v>
      </c>
      <c r="E1844" s="82" t="s">
        <v>44</v>
      </c>
      <c r="F1844" s="83">
        <v>0</v>
      </c>
      <c r="G1844" s="84">
        <f>VLOOKUP(C1844,'[10]Resumen Peso'!$B$1:$D$65536,3,0)*$C$14</f>
        <v>10331.194440225367</v>
      </c>
      <c r="H1844" s="91"/>
      <c r="I1844" s="86"/>
      <c r="J1844" s="87">
        <f>+VLOOKUP(C1844,'[10]Resumen Peso'!$B$1:$D$65536,3,0)</f>
        <v>6414.527976110523</v>
      </c>
      <c r="N1844" s="57"/>
      <c r="O1844" s="57"/>
      <c r="P1844" s="57"/>
      <c r="Q1844" s="57"/>
      <c r="R1844" s="57"/>
    </row>
    <row r="1845" spans="1:18" x14ac:dyDescent="0.2">
      <c r="A1845" s="78"/>
      <c r="B1845" s="79">
        <f t="shared" si="28"/>
        <v>1829</v>
      </c>
      <c r="C1845" s="80" t="s">
        <v>1861</v>
      </c>
      <c r="D1845" s="81" t="str">
        <f>+"Torre de ángulo mayor tipo B"&amp;IF(MID(C1845,3,3)="220","C",IF(MID(C1845,3,3)="138","S",""))&amp;IF(MID(C1845,10,1)="D",2,1)&amp;" (65°)Tipo B"&amp;IF(MID(C1845,3,3)="220","C",IF(MID(C1845,3,3)="138","S",""))&amp;IF(MID(C1845,10,1)="D",2,1)&amp;RIGHT(C1845,2)</f>
        <v>Torre de ángulo mayor tipo B1 (65°)Tipo B1-3</v>
      </c>
      <c r="E1845" s="82" t="s">
        <v>44</v>
      </c>
      <c r="F1845" s="83">
        <v>0</v>
      </c>
      <c r="G1845" s="84">
        <f>VLOOKUP(C1845,'[10]Resumen Peso'!$B$1:$D$65536,3,0)*$C$14</f>
        <v>11430.042466164243</v>
      </c>
      <c r="H1845" s="91"/>
      <c r="I1845" s="86"/>
      <c r="J1845" s="87">
        <f>+VLOOKUP(C1845,'[10]Resumen Peso'!$B$1:$D$65536,3,0)</f>
        <v>7096.7909462502057</v>
      </c>
      <c r="N1845" s="57"/>
      <c r="O1845" s="57"/>
      <c r="P1845" s="57"/>
      <c r="Q1845" s="57"/>
      <c r="R1845" s="57"/>
    </row>
    <row r="1846" spans="1:18" x14ac:dyDescent="0.2">
      <c r="A1846" s="78"/>
      <c r="B1846" s="79">
        <f t="shared" si="28"/>
        <v>1830</v>
      </c>
      <c r="C1846" s="80" t="s">
        <v>1862</v>
      </c>
      <c r="D1846" s="81" t="str">
        <f>+"Torre de ángulo mayor tipo B"&amp;IF(MID(C1846,3,3)="220","C",IF(MID(C1846,3,3)="138","S",""))&amp;IF(MID(C1846,10,1)="D",2,1)&amp;" (65°)Tipo B"&amp;IF(MID(C1846,3,3)="220","C",IF(MID(C1846,3,3)="138","S",""))&amp;IF(MID(C1846,10,1)="D",2,1)&amp;RIGHT(C1846,2)</f>
        <v>Torre de ángulo mayor tipo B1 (65°)Tipo B1±0</v>
      </c>
      <c r="E1846" s="82" t="s">
        <v>44</v>
      </c>
      <c r="F1846" s="83">
        <v>0</v>
      </c>
      <c r="G1846" s="84">
        <f>VLOOKUP(C1846,'[10]Resumen Peso'!$B$1:$D$65536,3,0)*$C$14</f>
        <v>12728.332367666195</v>
      </c>
      <c r="H1846" s="91"/>
      <c r="I1846" s="86"/>
      <c r="J1846" s="87">
        <f>+VLOOKUP(C1846,'[10]Resumen Peso'!$B$1:$D$65536,3,0)</f>
        <v>7902.885240813147</v>
      </c>
      <c r="N1846" s="57"/>
      <c r="O1846" s="57"/>
      <c r="P1846" s="57"/>
      <c r="Q1846" s="57"/>
      <c r="R1846" s="57"/>
    </row>
    <row r="1847" spans="1:18" x14ac:dyDescent="0.2">
      <c r="A1847" s="78"/>
      <c r="B1847" s="79">
        <f t="shared" si="28"/>
        <v>1831</v>
      </c>
      <c r="C1847" s="80" t="s">
        <v>1863</v>
      </c>
      <c r="D1847" s="81" t="str">
        <f>+"Torre de ángulo mayor tipo B"&amp;IF(MID(C1847,3,3)="220","C",IF(MID(C1847,3,3)="138","S",""))&amp;IF(MID(C1847,10,1)="D",2,1)&amp;" (65°)Tipo B"&amp;IF(MID(C1847,3,3)="220","C",IF(MID(C1847,3,3)="138","S",""))&amp;IF(MID(C1847,10,1)="D",2,1)&amp;RIGHT(C1847,2)</f>
        <v>Torre de ángulo mayor tipo B1 (65°)Tipo B1+3</v>
      </c>
      <c r="E1847" s="82" t="s">
        <v>44</v>
      </c>
      <c r="F1847" s="83">
        <v>0</v>
      </c>
      <c r="G1847" s="84">
        <f>VLOOKUP(C1847,'[10]Resumen Peso'!$B$1:$D$65536,3,0)*$C$14</f>
        <v>14255.732251786139</v>
      </c>
      <c r="H1847" s="91"/>
      <c r="I1847" s="86"/>
      <c r="J1847" s="87">
        <f>+VLOOKUP(C1847,'[10]Resumen Peso'!$B$1:$D$65536,3,0)</f>
        <v>8851.2314697107249</v>
      </c>
      <c r="N1847" s="57"/>
      <c r="O1847" s="57"/>
      <c r="P1847" s="57"/>
      <c r="Q1847" s="57"/>
      <c r="R1847" s="57"/>
    </row>
    <row r="1848" spans="1:18" x14ac:dyDescent="0.2">
      <c r="A1848" s="78"/>
      <c r="B1848" s="79">
        <f t="shared" si="28"/>
        <v>1832</v>
      </c>
      <c r="C1848" s="80" t="s">
        <v>1864</v>
      </c>
      <c r="D1848" s="81" t="str">
        <f>+"Torre de anclaje, retención intermedia y terminal (15°) Tipo R"&amp;IF(MID(C1848,3,3)="220","C",IF(MID(C1848,3,3)="138","S",""))&amp;IF(MID(C1848,10,1)="D",2,1)&amp;RIGHT(C1848,2)</f>
        <v>Torre de anclaje, retención intermedia y terminal (15°) Tipo R1-3</v>
      </c>
      <c r="E1848" s="82" t="s">
        <v>44</v>
      </c>
      <c r="F1848" s="83">
        <v>0</v>
      </c>
      <c r="G1848" s="84">
        <f>VLOOKUP(C1848,'[10]Resumen Peso'!$B$1:$D$65536,3,0)*$C$14</f>
        <v>14716.917918463789</v>
      </c>
      <c r="H1848" s="91"/>
      <c r="I1848" s="86"/>
      <c r="J1848" s="87">
        <f>+VLOOKUP(C1848,'[10]Resumen Peso'!$B$1:$D$65536,3,0)</f>
        <v>9137.5767106411076</v>
      </c>
      <c r="N1848" s="57"/>
      <c r="O1848" s="57"/>
      <c r="P1848" s="57"/>
      <c r="Q1848" s="57"/>
      <c r="R1848" s="57"/>
    </row>
    <row r="1849" spans="1:18" x14ac:dyDescent="0.2">
      <c r="A1849" s="78"/>
      <c r="B1849" s="79">
        <f t="shared" si="28"/>
        <v>1833</v>
      </c>
      <c r="C1849" s="80" t="s">
        <v>1865</v>
      </c>
      <c r="D1849" s="81" t="str">
        <f>+"Torre de anclaje, retención intermedia y terminal (15°) Tipo R"&amp;IF(MID(C1849,3,3)="220","C",IF(MID(C1849,3,3)="138","S",""))&amp;IF(MID(C1849,10,1)="D",2,1)&amp;RIGHT(C1849,2)</f>
        <v>Torre de anclaje, retención intermedia y terminal (15°) Tipo R1±0</v>
      </c>
      <c r="E1849" s="82" t="s">
        <v>44</v>
      </c>
      <c r="F1849" s="83">
        <v>0</v>
      </c>
      <c r="G1849" s="84">
        <f>VLOOKUP(C1849,'[10]Resumen Peso'!$B$1:$D$65536,3,0)*$C$14</f>
        <v>16406.820421921726</v>
      </c>
      <c r="H1849" s="91"/>
      <c r="I1849" s="86"/>
      <c r="J1849" s="87">
        <f>+VLOOKUP(C1849,'[10]Resumen Peso'!$B$1:$D$65536,3,0)</f>
        <v>10186.819075408146</v>
      </c>
      <c r="N1849" s="57"/>
      <c r="O1849" s="57"/>
      <c r="P1849" s="57"/>
      <c r="Q1849" s="57"/>
      <c r="R1849" s="57"/>
    </row>
    <row r="1850" spans="1:18" x14ac:dyDescent="0.2">
      <c r="A1850" s="78"/>
      <c r="B1850" s="79">
        <f t="shared" si="28"/>
        <v>1834</v>
      </c>
      <c r="C1850" s="80" t="s">
        <v>1866</v>
      </c>
      <c r="D1850" s="81" t="str">
        <f>+"Torre de anclaje, retención intermedia y terminal (15°) Tipo R"&amp;IF(MID(C1850,3,3)="220","C",IF(MID(C1850,3,3)="138","S",""))&amp;IF(MID(C1850,10,1)="D",2,1)&amp;RIGHT(C1850,2)</f>
        <v>Torre de anclaje, retención intermedia y terminal (15°) Tipo R1+3</v>
      </c>
      <c r="E1850" s="82" t="s">
        <v>44</v>
      </c>
      <c r="F1850" s="83">
        <v>0</v>
      </c>
      <c r="G1850" s="84">
        <f>VLOOKUP(C1850,'[10]Resumen Peso'!$B$1:$D$65536,3,0)*$C$14</f>
        <v>18096.722925379661</v>
      </c>
      <c r="H1850" s="91"/>
      <c r="I1850" s="86"/>
      <c r="J1850" s="87">
        <f>+VLOOKUP(C1850,'[10]Resumen Peso'!$B$1:$D$65536,3,0)</f>
        <v>11236.061440175185</v>
      </c>
      <c r="N1850" s="57"/>
      <c r="O1850" s="57"/>
      <c r="P1850" s="57"/>
      <c r="Q1850" s="57"/>
      <c r="R1850" s="57"/>
    </row>
    <row r="1851" spans="1:18" x14ac:dyDescent="0.2">
      <c r="A1851" s="78"/>
      <c r="B1851" s="79">
        <f t="shared" si="28"/>
        <v>1835</v>
      </c>
      <c r="C1851" s="80" t="s">
        <v>1867</v>
      </c>
      <c r="D1851" s="81" t="str">
        <f>+"Torre de suspensión tipo S"&amp;IF(MID(C1851,3,3)="220","C",IF(MID(C1851,3,3)="138","S",""))&amp;IF(MID(C1851,10,1)="D",2,1)&amp;" (5°)Tipo S"&amp;IF(MID(C1851,3,3)="220","C",IF(MID(C1851,3,3)="138","S",""))&amp;IF(MID(C1851,10,1)="D",2,1)&amp;RIGHT(C1851,2)</f>
        <v>Torre de suspensión tipo S1 (5°)Tipo S1-6</v>
      </c>
      <c r="E1851" s="82" t="s">
        <v>44</v>
      </c>
      <c r="F1851" s="83">
        <v>0</v>
      </c>
      <c r="G1851" s="84">
        <f>VLOOKUP(C1851,'[10]Resumen Peso'!$B$1:$D$65536,3,0)*$C$14</f>
        <v>4154.5768400755278</v>
      </c>
      <c r="H1851" s="91"/>
      <c r="I1851" s="86"/>
      <c r="J1851" s="87">
        <f>+VLOOKUP(C1851,'[10]Resumen Peso'!$B$1:$D$65536,3,0)</f>
        <v>2579.5322625816329</v>
      </c>
      <c r="N1851" s="57"/>
      <c r="O1851" s="57"/>
      <c r="P1851" s="57"/>
      <c r="Q1851" s="57"/>
      <c r="R1851" s="57"/>
    </row>
    <row r="1852" spans="1:18" x14ac:dyDescent="0.2">
      <c r="A1852" s="78"/>
      <c r="B1852" s="79">
        <f t="shared" si="28"/>
        <v>1836</v>
      </c>
      <c r="C1852" s="80" t="s">
        <v>1868</v>
      </c>
      <c r="D1852" s="81" t="str">
        <f>+"Torre de suspensión tipo S"&amp;IF(MID(C1852,3,3)="220","C",IF(MID(C1852,3,3)="138","S",""))&amp;IF(MID(C1852,10,1)="D",2,1)&amp;" (5°)Tipo S"&amp;IF(MID(C1852,3,3)="220","C",IF(MID(C1852,3,3)="138","S",""))&amp;IF(MID(C1852,10,1)="D",2,1)&amp;RIGHT(C1852,2)</f>
        <v>Torre de suspensión tipo S1 (5°)Tipo S1-3</v>
      </c>
      <c r="E1852" s="82" t="s">
        <v>44</v>
      </c>
      <c r="F1852" s="83">
        <v>0</v>
      </c>
      <c r="G1852" s="84">
        <f>VLOOKUP(C1852,'[10]Resumen Peso'!$B$1:$D$65536,3,0)*$C$14</f>
        <v>4753.4347629692975</v>
      </c>
      <c r="H1852" s="91"/>
      <c r="I1852" s="86"/>
      <c r="J1852" s="87">
        <f>+VLOOKUP(C1852,'[10]Resumen Peso'!$B$1:$D$65536,3,0)</f>
        <v>2951.35673286367</v>
      </c>
      <c r="N1852" s="57"/>
      <c r="O1852" s="57"/>
      <c r="P1852" s="57"/>
      <c r="Q1852" s="57"/>
      <c r="R1852" s="57"/>
    </row>
    <row r="1853" spans="1:18" x14ac:dyDescent="0.2">
      <c r="A1853" s="78"/>
      <c r="B1853" s="79">
        <f t="shared" si="28"/>
        <v>1837</v>
      </c>
      <c r="C1853" s="80" t="s">
        <v>1869</v>
      </c>
      <c r="D1853" s="81" t="str">
        <f>+"Torre de suspensión tipo S"&amp;IF(MID(C1853,3,3)="220","C",IF(MID(C1853,3,3)="138","S",""))&amp;IF(MID(C1853,10,1)="D",2,1)&amp;" (5°)Tipo S"&amp;IF(MID(C1853,3,3)="220","C",IF(MID(C1853,3,3)="138","S",""))&amp;IF(MID(C1853,10,1)="D",2,1)&amp;RIGHT(C1853,2)</f>
        <v>Torre de suspensión tipo S1 (5°)Tipo S1±0</v>
      </c>
      <c r="E1853" s="82" t="s">
        <v>44</v>
      </c>
      <c r="F1853" s="83">
        <v>0</v>
      </c>
      <c r="G1853" s="84">
        <f>VLOOKUP(C1853,'[10]Resumen Peso'!$B$1:$D$65536,3,0)*$C$14</f>
        <v>5346.9457401229438</v>
      </c>
      <c r="H1853" s="91"/>
      <c r="I1853" s="86"/>
      <c r="J1853" s="87">
        <f>+VLOOKUP(C1853,'[10]Resumen Peso'!$B$1:$D$65536,3,0)</f>
        <v>3319.8613418039031</v>
      </c>
      <c r="N1853" s="57"/>
      <c r="O1853" s="57"/>
      <c r="P1853" s="57"/>
      <c r="Q1853" s="57"/>
      <c r="R1853" s="57"/>
    </row>
    <row r="1854" spans="1:18" x14ac:dyDescent="0.2">
      <c r="A1854" s="78"/>
      <c r="B1854" s="79">
        <f t="shared" si="28"/>
        <v>1838</v>
      </c>
      <c r="C1854" s="80" t="s">
        <v>1870</v>
      </c>
      <c r="D1854" s="81" t="str">
        <f>+"Torre de suspensión tipo S"&amp;IF(MID(C1854,3,3)="220","C",IF(MID(C1854,3,3)="138","S",""))&amp;IF(MID(C1854,10,1)="D",2,1)&amp;" (5°)Tipo S"&amp;IF(MID(C1854,3,3)="220","C",IF(MID(C1854,3,3)="138","S",""))&amp;IF(MID(C1854,10,1)="D",2,1)&amp;RIGHT(C1854,2)</f>
        <v>Torre de suspensión tipo S1 (5°)Tipo S1+3</v>
      </c>
      <c r="E1854" s="82" t="s">
        <v>44</v>
      </c>
      <c r="F1854" s="83">
        <v>0</v>
      </c>
      <c r="G1854" s="84">
        <f>VLOOKUP(C1854,'[10]Resumen Peso'!$B$1:$D$65536,3,0)*$C$14</f>
        <v>5935.1097715364685</v>
      </c>
      <c r="H1854" s="91"/>
      <c r="I1854" s="86"/>
      <c r="J1854" s="87">
        <f>+VLOOKUP(C1854,'[10]Resumen Peso'!$B$1:$D$65536,3,0)</f>
        <v>3685.0460894023327</v>
      </c>
      <c r="N1854" s="57"/>
      <c r="O1854" s="57"/>
      <c r="P1854" s="57"/>
      <c r="Q1854" s="57"/>
      <c r="R1854" s="57"/>
    </row>
    <row r="1855" spans="1:18" x14ac:dyDescent="0.2">
      <c r="A1855" s="78"/>
      <c r="B1855" s="79">
        <f t="shared" si="28"/>
        <v>1839</v>
      </c>
      <c r="C1855" s="80" t="s">
        <v>1871</v>
      </c>
      <c r="D1855" s="81" t="str">
        <f>+"Torre de suspensión tipo S"&amp;IF(MID(C1855,3,3)="220","C",IF(MID(C1855,3,3)="138","S",""))&amp;IF(MID(C1855,10,1)="D",2,1)&amp;" (5°)Tipo S"&amp;IF(MID(C1855,3,3)="220","C",IF(MID(C1855,3,3)="138","S",""))&amp;IF(MID(C1855,10,1)="D",2,1)&amp;RIGHT(C1855,2)</f>
        <v>Torre de suspensión tipo S1 (5°)Tipo S1+6</v>
      </c>
      <c r="E1855" s="82" t="s">
        <v>44</v>
      </c>
      <c r="F1855" s="83">
        <v>0</v>
      </c>
      <c r="G1855" s="84">
        <f>VLOOKUP(C1855,'[10]Resumen Peso'!$B$1:$D$65536,3,0)*$C$14</f>
        <v>6523.2738029499915</v>
      </c>
      <c r="H1855" s="91"/>
      <c r="I1855" s="86"/>
      <c r="J1855" s="87">
        <f>+VLOOKUP(C1855,'[10]Resumen Peso'!$B$1:$D$65536,3,0)</f>
        <v>4050.2308370007618</v>
      </c>
      <c r="N1855" s="57"/>
      <c r="O1855" s="57"/>
      <c r="P1855" s="57"/>
      <c r="Q1855" s="57"/>
      <c r="R1855" s="57"/>
    </row>
    <row r="1856" spans="1:18" x14ac:dyDescent="0.2">
      <c r="A1856" s="78"/>
      <c r="B1856" s="79">
        <f t="shared" si="28"/>
        <v>1840</v>
      </c>
      <c r="C1856" s="80" t="s">
        <v>1872</v>
      </c>
      <c r="D1856" s="81" t="str">
        <f>+"Torre de ángulo menor tipo A"&amp;IF(MID(C1856,3,3)="220","C",IF(MID(C1856,3,3)="138","S",""))&amp;IF(MID(C1856,10,1)="D",2,1)&amp;" (30°)Tipo A"&amp;IF(MID(C1856,3,3)="220","C",IF(MID(C1856,3,3)="138","S",""))&amp;IF(MID(C1856,10,1)="D",2,1)&amp;RIGHT(C1856,2)</f>
        <v>Torre de ángulo menor tipo A1 (30°)Tipo A1-3</v>
      </c>
      <c r="E1856" s="82" t="s">
        <v>44</v>
      </c>
      <c r="F1856" s="83">
        <v>0</v>
      </c>
      <c r="G1856" s="84">
        <f>VLOOKUP(C1856,'[10]Resumen Peso'!$B$1:$D$65536,3,0)*$C$14</f>
        <v>7313.1139337894738</v>
      </c>
      <c r="H1856" s="91"/>
      <c r="I1856" s="86"/>
      <c r="J1856" s="87">
        <f>+VLOOKUP(C1856,'[10]Resumen Peso'!$B$1:$D$65536,3,0)</f>
        <v>4540.634114689351</v>
      </c>
      <c r="N1856" s="57"/>
      <c r="O1856" s="57"/>
      <c r="P1856" s="57"/>
      <c r="Q1856" s="57"/>
      <c r="R1856" s="57"/>
    </row>
    <row r="1857" spans="1:18" x14ac:dyDescent="0.2">
      <c r="A1857" s="78"/>
      <c r="B1857" s="79">
        <f t="shared" si="28"/>
        <v>1841</v>
      </c>
      <c r="C1857" s="80" t="s">
        <v>1873</v>
      </c>
      <c r="D1857" s="81" t="str">
        <f>+"Torre de ángulo menor tipo A"&amp;IF(MID(C1857,3,3)="220","C",IF(MID(C1857,3,3)="138","S",""))&amp;IF(MID(C1857,10,1)="D",2,1)&amp;" (30°)Tipo A"&amp;IF(MID(C1857,3,3)="220","C",IF(MID(C1857,3,3)="138","S",""))&amp;IF(MID(C1857,10,1)="D",2,1)&amp;RIGHT(C1857,2)</f>
        <v>Torre de ángulo menor tipo A1 (30°)Tipo A1±0</v>
      </c>
      <c r="E1857" s="82" t="s">
        <v>44</v>
      </c>
      <c r="F1857" s="83">
        <v>0</v>
      </c>
      <c r="G1857" s="84">
        <f>VLOOKUP(C1857,'[10]Resumen Peso'!$B$1:$D$65536,3,0)*$C$14</f>
        <v>8116.6636335066287</v>
      </c>
      <c r="H1857" s="91"/>
      <c r="I1857" s="86"/>
      <c r="J1857" s="87">
        <f>+VLOOKUP(C1857,'[10]Resumen Peso'!$B$1:$D$65536,3,0)</f>
        <v>5039.5495168583248</v>
      </c>
      <c r="N1857" s="57"/>
      <c r="O1857" s="57"/>
      <c r="P1857" s="57"/>
      <c r="Q1857" s="57"/>
      <c r="R1857" s="57"/>
    </row>
    <row r="1858" spans="1:18" x14ac:dyDescent="0.2">
      <c r="A1858" s="78"/>
      <c r="B1858" s="79">
        <f t="shared" si="28"/>
        <v>1842</v>
      </c>
      <c r="C1858" s="80" t="s">
        <v>1874</v>
      </c>
      <c r="D1858" s="81" t="str">
        <f>+"Torre de ángulo menor tipo A"&amp;IF(MID(C1858,3,3)="220","C",IF(MID(C1858,3,3)="138","S",""))&amp;IF(MID(C1858,10,1)="D",2,1)&amp;" (30°)Tipo A"&amp;IF(MID(C1858,3,3)="220","C",IF(MID(C1858,3,3)="138","S",""))&amp;IF(MID(C1858,10,1)="D",2,1)&amp;RIGHT(C1858,2)</f>
        <v>Torre de ángulo menor tipo A1 (30°)Tipo A1+3</v>
      </c>
      <c r="E1858" s="82" t="s">
        <v>44</v>
      </c>
      <c r="F1858" s="83">
        <v>0</v>
      </c>
      <c r="G1858" s="84">
        <f>VLOOKUP(C1858,'[10]Resumen Peso'!$B$1:$D$65536,3,0)*$C$14</f>
        <v>8920.2133332237845</v>
      </c>
      <c r="H1858" s="91"/>
      <c r="I1858" s="86"/>
      <c r="J1858" s="87">
        <f>+VLOOKUP(C1858,'[10]Resumen Peso'!$B$1:$D$65536,3,0)</f>
        <v>5538.4649190272985</v>
      </c>
      <c r="N1858" s="57"/>
      <c r="O1858" s="57"/>
      <c r="P1858" s="57"/>
      <c r="Q1858" s="57"/>
      <c r="R1858" s="57"/>
    </row>
    <row r="1859" spans="1:18" x14ac:dyDescent="0.2">
      <c r="A1859" s="78"/>
      <c r="B1859" s="79">
        <f t="shared" si="28"/>
        <v>1843</v>
      </c>
      <c r="C1859" s="80" t="s">
        <v>1875</v>
      </c>
      <c r="D1859" s="81" t="str">
        <f>+"Torre de ángulo mayor tipo B"&amp;IF(MID(C1859,3,3)="220","C",IF(MID(C1859,3,3)="138","S",""))&amp;IF(MID(C1859,10,1)="D",2,1)&amp;" (65°)Tipo B"&amp;IF(MID(C1859,3,3)="220","C",IF(MID(C1859,3,3)="138","S",""))&amp;IF(MID(C1859,10,1)="D",2,1)&amp;RIGHT(C1859,2)</f>
        <v>Torre de ángulo mayor tipo B1 (65°)Tipo B1-3</v>
      </c>
      <c r="E1859" s="82" t="s">
        <v>44</v>
      </c>
      <c r="F1859" s="83">
        <v>0</v>
      </c>
      <c r="G1859" s="84">
        <f>VLOOKUP(C1859,'[10]Resumen Peso'!$B$1:$D$65536,3,0)*$C$14</f>
        <v>9868.9863786716433</v>
      </c>
      <c r="H1859" s="91"/>
      <c r="I1859" s="86"/>
      <c r="J1859" s="87">
        <f>+VLOOKUP(C1859,'[10]Resumen Peso'!$B$1:$D$65536,3,0)</f>
        <v>6127.5479411519027</v>
      </c>
      <c r="N1859" s="57"/>
      <c r="O1859" s="57"/>
      <c r="P1859" s="57"/>
      <c r="Q1859" s="57"/>
      <c r="R1859" s="57"/>
    </row>
    <row r="1860" spans="1:18" x14ac:dyDescent="0.2">
      <c r="A1860" s="78"/>
      <c r="B1860" s="79">
        <f t="shared" si="28"/>
        <v>1844</v>
      </c>
      <c r="C1860" s="80" t="s">
        <v>1876</v>
      </c>
      <c r="D1860" s="81" t="str">
        <f>+"Torre de ángulo mayor tipo B"&amp;IF(MID(C1860,3,3)="220","C",IF(MID(C1860,3,3)="138","S",""))&amp;IF(MID(C1860,10,1)="D",2,1)&amp;" (65°)Tipo B"&amp;IF(MID(C1860,3,3)="220","C",IF(MID(C1860,3,3)="138","S",""))&amp;IF(MID(C1860,10,1)="D",2,1)&amp;RIGHT(C1860,2)</f>
        <v>Torre de ángulo mayor tipo B1 (65°)Tipo B1±0</v>
      </c>
      <c r="E1860" s="82" t="s">
        <v>44</v>
      </c>
      <c r="F1860" s="83">
        <v>0</v>
      </c>
      <c r="G1860" s="84">
        <f>VLOOKUP(C1860,'[10]Resumen Peso'!$B$1:$D$65536,3,0)*$C$14</f>
        <v>10989.962559767977</v>
      </c>
      <c r="H1860" s="91"/>
      <c r="I1860" s="86"/>
      <c r="J1860" s="87">
        <f>+VLOOKUP(C1860,'[10]Resumen Peso'!$B$1:$D$65536,3,0)</f>
        <v>6823.5500458261722</v>
      </c>
      <c r="N1860" s="57"/>
      <c r="O1860" s="57"/>
      <c r="P1860" s="57"/>
      <c r="Q1860" s="57"/>
      <c r="R1860" s="57"/>
    </row>
    <row r="1861" spans="1:18" x14ac:dyDescent="0.2">
      <c r="A1861" s="78"/>
      <c r="B1861" s="79">
        <f t="shared" si="28"/>
        <v>1845</v>
      </c>
      <c r="C1861" s="80" t="s">
        <v>1877</v>
      </c>
      <c r="D1861" s="81" t="str">
        <f>+"Torre de ángulo mayor tipo B"&amp;IF(MID(C1861,3,3)="220","C",IF(MID(C1861,3,3)="138","S",""))&amp;IF(MID(C1861,10,1)="D",2,1)&amp;" (65°)Tipo B"&amp;IF(MID(C1861,3,3)="220","C",IF(MID(C1861,3,3)="138","S",""))&amp;IF(MID(C1861,10,1)="D",2,1)&amp;RIGHT(C1861,2)</f>
        <v>Torre de ángulo mayor tipo B1 (65°)Tipo B1+3</v>
      </c>
      <c r="E1861" s="82" t="s">
        <v>44</v>
      </c>
      <c r="F1861" s="83">
        <v>0</v>
      </c>
      <c r="G1861" s="84">
        <f>VLOOKUP(C1861,'[10]Resumen Peso'!$B$1:$D$65536,3,0)*$C$14</f>
        <v>12308.758066940136</v>
      </c>
      <c r="H1861" s="91"/>
      <c r="I1861" s="86"/>
      <c r="J1861" s="87">
        <f>+VLOOKUP(C1861,'[10]Resumen Peso'!$B$1:$D$65536,3,0)</f>
        <v>7642.3760513253137</v>
      </c>
      <c r="N1861" s="57"/>
      <c r="O1861" s="57"/>
      <c r="P1861" s="57"/>
      <c r="Q1861" s="57"/>
      <c r="R1861" s="57"/>
    </row>
    <row r="1862" spans="1:18" x14ac:dyDescent="0.2">
      <c r="A1862" s="78"/>
      <c r="B1862" s="79">
        <f t="shared" si="28"/>
        <v>1846</v>
      </c>
      <c r="C1862" s="80" t="s">
        <v>1878</v>
      </c>
      <c r="D1862" s="81" t="str">
        <f>+"Torre de anclaje, retención intermedia y terminal (15°) Tipo R"&amp;IF(MID(C1862,3,3)="220","C",IF(MID(C1862,3,3)="138","S",""))&amp;IF(MID(C1862,10,1)="D",2,1)&amp;RIGHT(C1862,2)</f>
        <v>Torre de anclaje, retención intermedia y terminal (15°) Tipo R1-3</v>
      </c>
      <c r="E1862" s="82" t="s">
        <v>44</v>
      </c>
      <c r="F1862" s="83">
        <v>0</v>
      </c>
      <c r="G1862" s="84">
        <f>VLOOKUP(C1862,'[10]Resumen Peso'!$B$1:$D$65536,3,0)*$C$14</f>
        <v>12706.957380368205</v>
      </c>
      <c r="H1862" s="91"/>
      <c r="I1862" s="86"/>
      <c r="J1862" s="87">
        <f>+VLOOKUP(C1862,'[10]Resumen Peso'!$B$1:$D$65536,3,0)</f>
        <v>7889.6137401357319</v>
      </c>
      <c r="N1862" s="57"/>
      <c r="O1862" s="57"/>
      <c r="P1862" s="57"/>
      <c r="Q1862" s="57"/>
      <c r="R1862" s="57"/>
    </row>
    <row r="1863" spans="1:18" x14ac:dyDescent="0.2">
      <c r="A1863" s="78"/>
      <c r="B1863" s="79">
        <f t="shared" si="28"/>
        <v>1847</v>
      </c>
      <c r="C1863" s="80" t="s">
        <v>1879</v>
      </c>
      <c r="D1863" s="81" t="str">
        <f>+"Torre de anclaje, retención intermedia y terminal (15°) Tipo R"&amp;IF(MID(C1863,3,3)="220","C",IF(MID(C1863,3,3)="138","S",""))&amp;IF(MID(C1863,10,1)="D",2,1)&amp;RIGHT(C1863,2)</f>
        <v>Torre de anclaje, retención intermedia y terminal (15°) Tipo R1±0</v>
      </c>
      <c r="E1863" s="82" t="s">
        <v>44</v>
      </c>
      <c r="F1863" s="83">
        <v>0</v>
      </c>
      <c r="G1863" s="84">
        <f>VLOOKUP(C1863,'[10]Resumen Peso'!$B$1:$D$65536,3,0)*$C$14</f>
        <v>14166.061739540919</v>
      </c>
      <c r="H1863" s="91"/>
      <c r="I1863" s="86"/>
      <c r="J1863" s="87">
        <f>+VLOOKUP(C1863,'[10]Resumen Peso'!$B$1:$D$65536,3,0)</f>
        <v>8795.5560090699346</v>
      </c>
      <c r="N1863" s="57"/>
      <c r="O1863" s="57"/>
      <c r="P1863" s="57"/>
      <c r="Q1863" s="57"/>
      <c r="R1863" s="57"/>
    </row>
    <row r="1864" spans="1:18" x14ac:dyDescent="0.2">
      <c r="A1864" s="78"/>
      <c r="B1864" s="79">
        <f t="shared" si="28"/>
        <v>1848</v>
      </c>
      <c r="C1864" s="80" t="s">
        <v>1880</v>
      </c>
      <c r="D1864" s="81" t="str">
        <f>+"Torre de anclaje, retención intermedia y terminal (15°) Tipo R"&amp;IF(MID(C1864,3,3)="220","C",IF(MID(C1864,3,3)="138","S",""))&amp;IF(MID(C1864,10,1)="D",2,1)&amp;RIGHT(C1864,2)</f>
        <v>Torre de anclaje, retención intermedia y terminal (15°) Tipo R1+3</v>
      </c>
      <c r="E1864" s="82" t="s">
        <v>44</v>
      </c>
      <c r="F1864" s="83">
        <v>0</v>
      </c>
      <c r="G1864" s="84">
        <f>VLOOKUP(C1864,'[10]Resumen Peso'!$B$1:$D$65536,3,0)*$C$14</f>
        <v>15625.166098713633</v>
      </c>
      <c r="H1864" s="91"/>
      <c r="I1864" s="86"/>
      <c r="J1864" s="87">
        <f>+VLOOKUP(C1864,'[10]Resumen Peso'!$B$1:$D$65536,3,0)</f>
        <v>9701.4982780041373</v>
      </c>
      <c r="N1864" s="57"/>
      <c r="O1864" s="57"/>
      <c r="P1864" s="57"/>
      <c r="Q1864" s="57"/>
      <c r="R1864" s="57"/>
    </row>
    <row r="1865" spans="1:18" x14ac:dyDescent="0.2">
      <c r="A1865" s="78"/>
      <c r="B1865" s="79">
        <f t="shared" si="28"/>
        <v>1849</v>
      </c>
      <c r="C1865" s="80" t="s">
        <v>1881</v>
      </c>
      <c r="D1865" s="81" t="str">
        <f>+"Torre de suspensión tipo S"&amp;IF(MID(C1865,3,3)="220","C",IF(MID(C1865,3,3)="138","S",""))&amp;IF(MID(C1865,10,1)="D",2,1)&amp;" (5°)Tipo S"&amp;IF(MID(C1865,3,3)="220","C",IF(MID(C1865,3,3)="138","S",""))&amp;IF(MID(C1865,10,1)="D",2,1)&amp;RIGHT(C1865,2)</f>
        <v>Torre de suspensión tipo S1 (5°)Tipo S1-6</v>
      </c>
      <c r="E1865" s="82" t="s">
        <v>44</v>
      </c>
      <c r="F1865" s="83">
        <v>0</v>
      </c>
      <c r="G1865" s="84">
        <f>VLOOKUP(C1865,'[10]Resumen Peso'!$B$1:$D$65536,3,0)*$C$14</f>
        <v>3862.1445019100111</v>
      </c>
      <c r="H1865" s="91"/>
      <c r="I1865" s="86"/>
      <c r="J1865" s="87">
        <f>+VLOOKUP(C1865,'[10]Resumen Peso'!$B$1:$D$65536,3,0)</f>
        <v>2397.9641558989752</v>
      </c>
      <c r="N1865" s="57"/>
      <c r="O1865" s="57"/>
      <c r="P1865" s="57"/>
      <c r="Q1865" s="57"/>
      <c r="R1865" s="57"/>
    </row>
    <row r="1866" spans="1:18" x14ac:dyDescent="0.2">
      <c r="A1866" s="78"/>
      <c r="B1866" s="79">
        <f t="shared" si="28"/>
        <v>1850</v>
      </c>
      <c r="C1866" s="80" t="s">
        <v>1882</v>
      </c>
      <c r="D1866" s="81" t="str">
        <f>+"Torre de suspensión tipo S"&amp;IF(MID(C1866,3,3)="220","C",IF(MID(C1866,3,3)="138","S",""))&amp;IF(MID(C1866,10,1)="D",2,1)&amp;" (5°)Tipo S"&amp;IF(MID(C1866,3,3)="220","C",IF(MID(C1866,3,3)="138","S",""))&amp;IF(MID(C1866,10,1)="D",2,1)&amp;RIGHT(C1866,2)</f>
        <v>Torre de suspensión tipo S1 (5°)Tipo S1-3</v>
      </c>
      <c r="E1866" s="82" t="s">
        <v>44</v>
      </c>
      <c r="F1866" s="83">
        <v>0</v>
      </c>
      <c r="G1866" s="84">
        <f>VLOOKUP(C1866,'[10]Resumen Peso'!$B$1:$D$65536,3,0)*$C$14</f>
        <v>4418.8500156988421</v>
      </c>
      <c r="H1866" s="91"/>
      <c r="I1866" s="86"/>
      <c r="J1866" s="87">
        <f>+VLOOKUP(C1866,'[10]Resumen Peso'!$B$1:$D$65536,3,0)</f>
        <v>2743.6166468393681</v>
      </c>
      <c r="N1866" s="57"/>
      <c r="O1866" s="57"/>
      <c r="P1866" s="57"/>
      <c r="Q1866" s="57"/>
      <c r="R1866" s="57"/>
    </row>
    <row r="1867" spans="1:18" x14ac:dyDescent="0.2">
      <c r="A1867" s="78"/>
      <c r="B1867" s="79">
        <f t="shared" si="28"/>
        <v>1851</v>
      </c>
      <c r="C1867" s="80" t="s">
        <v>1883</v>
      </c>
      <c r="D1867" s="81" t="str">
        <f>+"Torre de suspensión tipo S"&amp;IF(MID(C1867,3,3)="220","C",IF(MID(C1867,3,3)="138","S",""))&amp;IF(MID(C1867,10,1)="D",2,1)&amp;" (5°)Tipo S"&amp;IF(MID(C1867,3,3)="220","C",IF(MID(C1867,3,3)="138","S",""))&amp;IF(MID(C1867,10,1)="D",2,1)&amp;RIGHT(C1867,2)</f>
        <v>Torre de suspensión tipo S1 (5°)Tipo S1±0</v>
      </c>
      <c r="E1867" s="82" t="s">
        <v>44</v>
      </c>
      <c r="F1867" s="83">
        <v>0</v>
      </c>
      <c r="G1867" s="84">
        <f>VLOOKUP(C1867,'[10]Resumen Peso'!$B$1:$D$65536,3,0)*$C$14</f>
        <v>4970.5849445431286</v>
      </c>
      <c r="H1867" s="91"/>
      <c r="I1867" s="86"/>
      <c r="J1867" s="87">
        <f>+VLOOKUP(C1867,'[10]Resumen Peso'!$B$1:$D$65536,3,0)</f>
        <v>3086.1829548249357</v>
      </c>
      <c r="N1867" s="57"/>
      <c r="O1867" s="57"/>
      <c r="P1867" s="57"/>
      <c r="Q1867" s="57"/>
      <c r="R1867" s="57"/>
    </row>
    <row r="1868" spans="1:18" x14ac:dyDescent="0.2">
      <c r="A1868" s="78"/>
      <c r="B1868" s="79">
        <f t="shared" si="28"/>
        <v>1852</v>
      </c>
      <c r="C1868" s="80" t="s">
        <v>1884</v>
      </c>
      <c r="D1868" s="81" t="str">
        <f>+"Torre de suspensión tipo S"&amp;IF(MID(C1868,3,3)="220","C",IF(MID(C1868,3,3)="138","S",""))&amp;IF(MID(C1868,10,1)="D",2,1)&amp;" (5°)Tipo S"&amp;IF(MID(C1868,3,3)="220","C",IF(MID(C1868,3,3)="138","S",""))&amp;IF(MID(C1868,10,1)="D",2,1)&amp;RIGHT(C1868,2)</f>
        <v>Torre de suspensión tipo S1 (5°)Tipo S1+3</v>
      </c>
      <c r="E1868" s="82" t="s">
        <v>44</v>
      </c>
      <c r="F1868" s="83">
        <v>0</v>
      </c>
      <c r="G1868" s="84">
        <f>VLOOKUP(C1868,'[10]Resumen Peso'!$B$1:$D$65536,3,0)*$C$14</f>
        <v>5517.3492884428733</v>
      </c>
      <c r="H1868" s="91"/>
      <c r="I1868" s="86"/>
      <c r="J1868" s="87">
        <f>+VLOOKUP(C1868,'[10]Resumen Peso'!$B$1:$D$65536,3,0)</f>
        <v>3425.6630798556789</v>
      </c>
      <c r="N1868" s="57"/>
      <c r="O1868" s="57"/>
      <c r="P1868" s="57"/>
      <c r="Q1868" s="57"/>
      <c r="R1868" s="57"/>
    </row>
    <row r="1869" spans="1:18" x14ac:dyDescent="0.2">
      <c r="A1869" s="78"/>
      <c r="B1869" s="79">
        <f t="shared" si="28"/>
        <v>1853</v>
      </c>
      <c r="C1869" s="80" t="s">
        <v>1885</v>
      </c>
      <c r="D1869" s="81" t="str">
        <f>+"Torre de suspensión tipo S"&amp;IF(MID(C1869,3,3)="220","C",IF(MID(C1869,3,3)="138","S",""))&amp;IF(MID(C1869,10,1)="D",2,1)&amp;" (5°)Tipo S"&amp;IF(MID(C1869,3,3)="220","C",IF(MID(C1869,3,3)="138","S",""))&amp;IF(MID(C1869,10,1)="D",2,1)&amp;RIGHT(C1869,2)</f>
        <v>Torre de suspensión tipo S1 (5°)Tipo S1+6</v>
      </c>
      <c r="E1869" s="82" t="s">
        <v>44</v>
      </c>
      <c r="F1869" s="83">
        <v>0</v>
      </c>
      <c r="G1869" s="84">
        <f>VLOOKUP(C1869,'[10]Resumen Peso'!$B$1:$D$65536,3,0)*$C$14</f>
        <v>6064.1136323426163</v>
      </c>
      <c r="H1869" s="91"/>
      <c r="I1869" s="86"/>
      <c r="J1869" s="87">
        <f>+VLOOKUP(C1869,'[10]Resumen Peso'!$B$1:$D$65536,3,0)</f>
        <v>3765.1432048864212</v>
      </c>
      <c r="N1869" s="57"/>
      <c r="O1869" s="57"/>
      <c r="P1869" s="57"/>
      <c r="Q1869" s="57"/>
      <c r="R1869" s="57"/>
    </row>
    <row r="1870" spans="1:18" x14ac:dyDescent="0.2">
      <c r="A1870" s="78"/>
      <c r="B1870" s="79">
        <f t="shared" si="28"/>
        <v>1854</v>
      </c>
      <c r="C1870" s="80" t="s">
        <v>1886</v>
      </c>
      <c r="D1870" s="81" t="str">
        <f>+"Torre de ángulo menor tipo A"&amp;IF(MID(C1870,3,3)="220","C",IF(MID(C1870,3,3)="138","S",""))&amp;IF(MID(C1870,10,1)="D",2,1)&amp;" (30°)Tipo A"&amp;IF(MID(C1870,3,3)="220","C",IF(MID(C1870,3,3)="138","S",""))&amp;IF(MID(C1870,10,1)="D",2,1)&amp;RIGHT(C1870,2)</f>
        <v>Torre de ángulo menor tipo A1 (30°)Tipo A1-3</v>
      </c>
      <c r="E1870" s="82" t="s">
        <v>44</v>
      </c>
      <c r="F1870" s="83">
        <v>0</v>
      </c>
      <c r="G1870" s="84">
        <f>VLOOKUP(C1870,'[10]Resumen Peso'!$B$1:$D$65536,3,0)*$C$14</f>
        <v>6798.3584991806392</v>
      </c>
      <c r="H1870" s="91"/>
      <c r="I1870" s="86"/>
      <c r="J1870" s="87">
        <f>+VLOOKUP(C1870,'[10]Resumen Peso'!$B$1:$D$65536,3,0)</f>
        <v>4221.0279786072515</v>
      </c>
      <c r="N1870" s="57"/>
      <c r="O1870" s="57"/>
      <c r="P1870" s="57"/>
      <c r="Q1870" s="57"/>
      <c r="R1870" s="57"/>
    </row>
    <row r="1871" spans="1:18" x14ac:dyDescent="0.2">
      <c r="A1871" s="78"/>
      <c r="B1871" s="79">
        <f t="shared" si="28"/>
        <v>1855</v>
      </c>
      <c r="C1871" s="80" t="s">
        <v>1887</v>
      </c>
      <c r="D1871" s="81" t="str">
        <f>+"Torre de ángulo menor tipo A"&amp;IF(MID(C1871,3,3)="220","C",IF(MID(C1871,3,3)="138","S",""))&amp;IF(MID(C1871,10,1)="D",2,1)&amp;" (30°)Tipo A"&amp;IF(MID(C1871,3,3)="220","C",IF(MID(C1871,3,3)="138","S",""))&amp;IF(MID(C1871,10,1)="D",2,1)&amp;RIGHT(C1871,2)</f>
        <v>Torre de ángulo menor tipo A1 (30°)Tipo A1±0</v>
      </c>
      <c r="E1871" s="82" t="s">
        <v>44</v>
      </c>
      <c r="F1871" s="83">
        <v>0</v>
      </c>
      <c r="G1871" s="84">
        <f>VLOOKUP(C1871,'[10]Resumen Peso'!$B$1:$D$65536,3,0)*$C$14</f>
        <v>7545.3479458164702</v>
      </c>
      <c r="H1871" s="91"/>
      <c r="I1871" s="86"/>
      <c r="J1871" s="87">
        <f>+VLOOKUP(C1871,'[10]Resumen Peso'!$B$1:$D$65536,3,0)</f>
        <v>4684.8257254242526</v>
      </c>
      <c r="N1871" s="57"/>
      <c r="O1871" s="57"/>
      <c r="P1871" s="57"/>
      <c r="Q1871" s="57"/>
      <c r="R1871" s="57"/>
    </row>
    <row r="1872" spans="1:18" x14ac:dyDescent="0.2">
      <c r="A1872" s="78"/>
      <c r="B1872" s="79">
        <f t="shared" si="28"/>
        <v>1856</v>
      </c>
      <c r="C1872" s="80" t="s">
        <v>1888</v>
      </c>
      <c r="D1872" s="81" t="str">
        <f>+"Torre de ángulo menor tipo A"&amp;IF(MID(C1872,3,3)="220","C",IF(MID(C1872,3,3)="138","S",""))&amp;IF(MID(C1872,10,1)="D",2,1)&amp;" (30°)Tipo A"&amp;IF(MID(C1872,3,3)="220","C",IF(MID(C1872,3,3)="138","S",""))&amp;IF(MID(C1872,10,1)="D",2,1)&amp;RIGHT(C1872,2)</f>
        <v>Torre de ángulo menor tipo A1 (30°)Tipo A1+3</v>
      </c>
      <c r="E1872" s="82" t="s">
        <v>44</v>
      </c>
      <c r="F1872" s="83">
        <v>0</v>
      </c>
      <c r="G1872" s="84">
        <f>VLOOKUP(C1872,'[10]Resumen Peso'!$B$1:$D$65536,3,0)*$C$14</f>
        <v>8292.3373924523003</v>
      </c>
      <c r="H1872" s="91"/>
      <c r="I1872" s="86"/>
      <c r="J1872" s="87">
        <f>+VLOOKUP(C1872,'[10]Resumen Peso'!$B$1:$D$65536,3,0)</f>
        <v>5148.6234722412537</v>
      </c>
      <c r="N1872" s="57"/>
      <c r="O1872" s="57"/>
      <c r="P1872" s="57"/>
      <c r="Q1872" s="57"/>
      <c r="R1872" s="57"/>
    </row>
    <row r="1873" spans="1:18" x14ac:dyDescent="0.2">
      <c r="A1873" s="78"/>
      <c r="B1873" s="79">
        <f t="shared" si="28"/>
        <v>1857</v>
      </c>
      <c r="C1873" s="80" t="s">
        <v>1889</v>
      </c>
      <c r="D1873" s="81" t="str">
        <f>+"Torre de ángulo mayor tipo B"&amp;IF(MID(C1873,3,3)="220","C",IF(MID(C1873,3,3)="138","S",""))&amp;IF(MID(C1873,10,1)="D",2,1)&amp;" (65°)Tipo B"&amp;IF(MID(C1873,3,3)="220","C",IF(MID(C1873,3,3)="138","S",""))&amp;IF(MID(C1873,10,1)="D",2,1)&amp;RIGHT(C1873,2)</f>
        <v>Torre de ángulo mayor tipo B1 (65°)Tipo B1-3</v>
      </c>
      <c r="E1873" s="82" t="s">
        <v>44</v>
      </c>
      <c r="F1873" s="83">
        <v>0</v>
      </c>
      <c r="G1873" s="84">
        <f>VLOOKUP(C1873,'[10]Resumen Peso'!$B$1:$D$65536,3,0)*$C$14</f>
        <v>9174.3282045346805</v>
      </c>
      <c r="H1873" s="91"/>
      <c r="I1873" s="86"/>
      <c r="J1873" s="87">
        <f>+VLOOKUP(C1873,'[10]Resumen Peso'!$B$1:$D$65536,3,0)</f>
        <v>5696.2421209375461</v>
      </c>
      <c r="N1873" s="57"/>
      <c r="O1873" s="57"/>
      <c r="P1873" s="57"/>
      <c r="Q1873" s="57"/>
      <c r="R1873" s="57"/>
    </row>
    <row r="1874" spans="1:18" x14ac:dyDescent="0.2">
      <c r="A1874" s="78"/>
      <c r="B1874" s="79">
        <f t="shared" ref="B1874:B1937" si="29">1+B1873</f>
        <v>1858</v>
      </c>
      <c r="C1874" s="80" t="s">
        <v>1890</v>
      </c>
      <c r="D1874" s="81" t="str">
        <f>+"Torre de ángulo mayor tipo B"&amp;IF(MID(C1874,3,3)="220","C",IF(MID(C1874,3,3)="138","S",""))&amp;IF(MID(C1874,10,1)="D",2,1)&amp;" (65°)Tipo B"&amp;IF(MID(C1874,3,3)="220","C",IF(MID(C1874,3,3)="138","S",""))&amp;IF(MID(C1874,10,1)="D",2,1)&amp;RIGHT(C1874,2)</f>
        <v>Torre de ángulo mayor tipo B1 (65°)Tipo B1±0</v>
      </c>
      <c r="E1874" s="82" t="s">
        <v>44</v>
      </c>
      <c r="F1874" s="83">
        <v>0</v>
      </c>
      <c r="G1874" s="84">
        <f>VLOOKUP(C1874,'[10]Resumen Peso'!$B$1:$D$65536,3,0)*$C$14</f>
        <v>10216.4011186355</v>
      </c>
      <c r="H1874" s="91"/>
      <c r="I1874" s="86"/>
      <c r="J1874" s="87">
        <f>+VLOOKUP(C1874,'[10]Resumen Peso'!$B$1:$D$65536,3,0)</f>
        <v>6343.2540322244386</v>
      </c>
      <c r="N1874" s="57"/>
      <c r="O1874" s="57"/>
      <c r="P1874" s="57"/>
      <c r="Q1874" s="57"/>
      <c r="R1874" s="57"/>
    </row>
    <row r="1875" spans="1:18" x14ac:dyDescent="0.2">
      <c r="A1875" s="78"/>
      <c r="B1875" s="79">
        <f t="shared" si="29"/>
        <v>1859</v>
      </c>
      <c r="C1875" s="80" t="s">
        <v>1891</v>
      </c>
      <c r="D1875" s="81" t="str">
        <f>+"Torre de ángulo mayor tipo B"&amp;IF(MID(C1875,3,3)="220","C",IF(MID(C1875,3,3)="138","S",""))&amp;IF(MID(C1875,10,1)="D",2,1)&amp;" (65°)Tipo B"&amp;IF(MID(C1875,3,3)="220","C",IF(MID(C1875,3,3)="138","S",""))&amp;IF(MID(C1875,10,1)="D",2,1)&amp;RIGHT(C1875,2)</f>
        <v>Torre de ángulo mayor tipo B1 (65°)Tipo B1+3</v>
      </c>
      <c r="E1875" s="82" t="s">
        <v>44</v>
      </c>
      <c r="F1875" s="83">
        <v>0</v>
      </c>
      <c r="G1875" s="84">
        <f>VLOOKUP(C1875,'[10]Resumen Peso'!$B$1:$D$65536,3,0)*$C$14</f>
        <v>11442.369252871762</v>
      </c>
      <c r="H1875" s="91"/>
      <c r="I1875" s="86"/>
      <c r="J1875" s="87">
        <f>+VLOOKUP(C1875,'[10]Resumen Peso'!$B$1:$D$65536,3,0)</f>
        <v>7104.444516091372</v>
      </c>
      <c r="N1875" s="57"/>
      <c r="O1875" s="57"/>
      <c r="P1875" s="57"/>
      <c r="Q1875" s="57"/>
      <c r="R1875" s="57"/>
    </row>
    <row r="1876" spans="1:18" x14ac:dyDescent="0.2">
      <c r="A1876" s="78"/>
      <c r="B1876" s="79">
        <f t="shared" si="29"/>
        <v>1860</v>
      </c>
      <c r="C1876" s="80" t="s">
        <v>1892</v>
      </c>
      <c r="D1876" s="81" t="str">
        <f>+"Torre de anclaje, retención intermedia y terminal (15°) Tipo R"&amp;IF(MID(C1876,3,3)="220","C",IF(MID(C1876,3,3)="138","S",""))&amp;IF(MID(C1876,10,1)="D",2,1)&amp;RIGHT(C1876,2)</f>
        <v>Torre de anclaje, retención intermedia y terminal (15°) Tipo R1-3</v>
      </c>
      <c r="E1876" s="82" t="s">
        <v>44</v>
      </c>
      <c r="F1876" s="83">
        <v>0</v>
      </c>
      <c r="G1876" s="84">
        <f>VLOOKUP(C1876,'[10]Resumen Peso'!$B$1:$D$65536,3,0)*$C$14</f>
        <v>11812.54011460328</v>
      </c>
      <c r="H1876" s="91"/>
      <c r="I1876" s="86"/>
      <c r="J1876" s="87">
        <f>+VLOOKUP(C1876,'[10]Resumen Peso'!$B$1:$D$65536,3,0)</f>
        <v>7334.2796394409588</v>
      </c>
      <c r="N1876" s="57"/>
      <c r="O1876" s="57"/>
      <c r="P1876" s="57"/>
      <c r="Q1876" s="57"/>
      <c r="R1876" s="57"/>
    </row>
    <row r="1877" spans="1:18" x14ac:dyDescent="0.2">
      <c r="A1877" s="78"/>
      <c r="B1877" s="79">
        <f t="shared" si="29"/>
        <v>1861</v>
      </c>
      <c r="C1877" s="80" t="s">
        <v>1893</v>
      </c>
      <c r="D1877" s="81" t="str">
        <f>+"Torre de anclaje, retención intermedia y terminal (15°) Tipo R"&amp;IF(MID(C1877,3,3)="220","C",IF(MID(C1877,3,3)="138","S",""))&amp;IF(MID(C1877,10,1)="D",2,1)&amp;RIGHT(C1877,2)</f>
        <v>Torre de anclaje, retención intermedia y terminal (15°) Tipo R1±0</v>
      </c>
      <c r="E1877" s="82" t="s">
        <v>44</v>
      </c>
      <c r="F1877" s="83">
        <v>0</v>
      </c>
      <c r="G1877" s="84">
        <f>VLOOKUP(C1877,'[10]Resumen Peso'!$B$1:$D$65536,3,0)*$C$14</f>
        <v>13168.94104192116</v>
      </c>
      <c r="H1877" s="91"/>
      <c r="I1877" s="86"/>
      <c r="J1877" s="87">
        <f>+VLOOKUP(C1877,'[10]Resumen Peso'!$B$1:$D$65536,3,0)</f>
        <v>8176.4544475373004</v>
      </c>
      <c r="N1877" s="57"/>
      <c r="O1877" s="57"/>
      <c r="P1877" s="57"/>
      <c r="Q1877" s="57"/>
      <c r="R1877" s="57"/>
    </row>
    <row r="1878" spans="1:18" x14ac:dyDescent="0.2">
      <c r="A1878" s="78"/>
      <c r="B1878" s="79">
        <f t="shared" si="29"/>
        <v>1862</v>
      </c>
      <c r="C1878" s="80" t="s">
        <v>1894</v>
      </c>
      <c r="D1878" s="81" t="str">
        <f>+"Torre de anclaje, retención intermedia y terminal (15°) Tipo R"&amp;IF(MID(C1878,3,3)="220","C",IF(MID(C1878,3,3)="138","S",""))&amp;IF(MID(C1878,10,1)="D",2,1)&amp;RIGHT(C1878,2)</f>
        <v>Torre de anclaje, retención intermedia y terminal (15°) Tipo R1+3</v>
      </c>
      <c r="E1878" s="82" t="s">
        <v>44</v>
      </c>
      <c r="F1878" s="83">
        <v>0</v>
      </c>
      <c r="G1878" s="84">
        <f>VLOOKUP(C1878,'[10]Resumen Peso'!$B$1:$D$65536,3,0)*$C$14</f>
        <v>14525.34196923904</v>
      </c>
      <c r="H1878" s="91"/>
      <c r="I1878" s="86"/>
      <c r="J1878" s="87">
        <f>+VLOOKUP(C1878,'[10]Resumen Peso'!$B$1:$D$65536,3,0)</f>
        <v>9018.629255633643</v>
      </c>
      <c r="N1878" s="57"/>
      <c r="O1878" s="57"/>
      <c r="P1878" s="57"/>
      <c r="Q1878" s="57"/>
      <c r="R1878" s="57"/>
    </row>
    <row r="1879" spans="1:18" x14ac:dyDescent="0.2">
      <c r="A1879" s="78"/>
      <c r="B1879" s="79">
        <f t="shared" si="29"/>
        <v>1863</v>
      </c>
      <c r="C1879" s="80" t="s">
        <v>1895</v>
      </c>
      <c r="D1879" s="81" t="str">
        <f>+"Torre de suspensión tipo S"&amp;IF(MID(C1879,3,3)="220","C",IF(MID(C1879,3,3)="138","S",""))&amp;IF(MID(C1879,10,1)="D",2,1)&amp;" (5°)Tipo S"&amp;IF(MID(C1879,3,3)="220","C",IF(MID(C1879,3,3)="138","S",""))&amp;IF(MID(C1879,10,1)="D",2,1)&amp;RIGHT(C1879,2)</f>
        <v>Torre de suspensión tipo S2 (5°)Tipo S2-6</v>
      </c>
      <c r="E1879" s="82" t="s">
        <v>44</v>
      </c>
      <c r="F1879" s="83">
        <v>0</v>
      </c>
      <c r="G1879" s="84">
        <f>VLOOKUP(C1879,'[10]Resumen Peso'!$B$1:$D$65536,3,0)*$C$14</f>
        <v>6270.7870279233966</v>
      </c>
      <c r="H1879" s="91"/>
      <c r="I1879" s="86"/>
      <c r="J1879" s="87">
        <f>+VLOOKUP(C1879,'[10]Resumen Peso'!$B$1:$D$65536,3,0)</f>
        <v>3893.4645026357794</v>
      </c>
      <c r="N1879" s="57"/>
      <c r="O1879" s="57"/>
      <c r="P1879" s="57"/>
      <c r="Q1879" s="57"/>
      <c r="R1879" s="57"/>
    </row>
    <row r="1880" spans="1:18" x14ac:dyDescent="0.2">
      <c r="A1880" s="78"/>
      <c r="B1880" s="79">
        <f t="shared" si="29"/>
        <v>1864</v>
      </c>
      <c r="C1880" s="80" t="s">
        <v>1896</v>
      </c>
      <c r="D1880" s="81" t="str">
        <f>+"Torre de suspensión tipo S"&amp;IF(MID(C1880,3,3)="220","C",IF(MID(C1880,3,3)="138","S",""))&amp;IF(MID(C1880,10,1)="D",2,1)&amp;" (5°)Tipo S"&amp;IF(MID(C1880,3,3)="220","C",IF(MID(C1880,3,3)="138","S",""))&amp;IF(MID(C1880,10,1)="D",2,1)&amp;RIGHT(C1880,2)</f>
        <v>Torre de suspensión tipo S2 (5°)Tipo S2-3</v>
      </c>
      <c r="E1880" s="82" t="s">
        <v>44</v>
      </c>
      <c r="F1880" s="83">
        <v>0</v>
      </c>
      <c r="G1880" s="84">
        <f>VLOOKUP(C1880,'[10]Resumen Peso'!$B$1:$D$65536,3,0)*$C$14</f>
        <v>7174.6842571736161</v>
      </c>
      <c r="H1880" s="91"/>
      <c r="I1880" s="86"/>
      <c r="J1880" s="87">
        <f>+VLOOKUP(C1880,'[10]Resumen Peso'!$B$1:$D$65536,3,0)</f>
        <v>4454.6846111238192</v>
      </c>
      <c r="N1880" s="57"/>
      <c r="O1880" s="57"/>
      <c r="P1880" s="57"/>
      <c r="Q1880" s="57"/>
      <c r="R1880" s="57"/>
    </row>
    <row r="1881" spans="1:18" x14ac:dyDescent="0.2">
      <c r="A1881" s="78"/>
      <c r="B1881" s="79">
        <f t="shared" si="29"/>
        <v>1865</v>
      </c>
      <c r="C1881" s="80" t="s">
        <v>1897</v>
      </c>
      <c r="D1881" s="81" t="str">
        <f>+"Torre de suspensión tipo S"&amp;IF(MID(C1881,3,3)="220","C",IF(MID(C1881,3,3)="138","S",""))&amp;IF(MID(C1881,10,1)="D",2,1)&amp;" (5°)Tipo S"&amp;IF(MID(C1881,3,3)="220","C",IF(MID(C1881,3,3)="138","S",""))&amp;IF(MID(C1881,10,1)="D",2,1)&amp;RIGHT(C1881,2)</f>
        <v>Torre de suspensión tipo S2 (5°)Tipo S2±0</v>
      </c>
      <c r="E1881" s="82" t="s">
        <v>44</v>
      </c>
      <c r="F1881" s="83">
        <v>0</v>
      </c>
      <c r="G1881" s="84">
        <f>VLOOKUP(C1881,'[10]Resumen Peso'!$B$1:$D$65536,3,0)*$C$14</f>
        <v>8070.5109754483874</v>
      </c>
      <c r="H1881" s="91"/>
      <c r="I1881" s="86"/>
      <c r="J1881" s="87">
        <f>+VLOOKUP(C1881,'[10]Resumen Peso'!$B$1:$D$65536,3,0)</f>
        <v>5010.8938257860736</v>
      </c>
      <c r="N1881" s="57"/>
      <c r="O1881" s="57"/>
      <c r="P1881" s="57"/>
      <c r="Q1881" s="57"/>
      <c r="R1881" s="57"/>
    </row>
    <row r="1882" spans="1:18" x14ac:dyDescent="0.2">
      <c r="A1882" s="78"/>
      <c r="B1882" s="79">
        <f t="shared" si="29"/>
        <v>1866</v>
      </c>
      <c r="C1882" s="80" t="s">
        <v>1898</v>
      </c>
      <c r="D1882" s="81" t="str">
        <f>+"Torre de suspensión tipo S"&amp;IF(MID(C1882,3,3)="220","C",IF(MID(C1882,3,3)="138","S",""))&amp;IF(MID(C1882,10,1)="D",2,1)&amp;" (5°)Tipo S"&amp;IF(MID(C1882,3,3)="220","C",IF(MID(C1882,3,3)="138","S",""))&amp;IF(MID(C1882,10,1)="D",2,1)&amp;RIGHT(C1882,2)</f>
        <v>Torre de suspensión tipo S2 (5°)Tipo S2+3</v>
      </c>
      <c r="E1882" s="82" t="s">
        <v>44</v>
      </c>
      <c r="F1882" s="83">
        <v>0</v>
      </c>
      <c r="G1882" s="84">
        <f>VLOOKUP(C1882,'[10]Resumen Peso'!$B$1:$D$65536,3,0)*$C$14</f>
        <v>8958.2671827477097</v>
      </c>
      <c r="H1882" s="91"/>
      <c r="I1882" s="86"/>
      <c r="J1882" s="87">
        <f>+VLOOKUP(C1882,'[10]Resumen Peso'!$B$1:$D$65536,3,0)</f>
        <v>5562.0921466225418</v>
      </c>
      <c r="N1882" s="57"/>
      <c r="O1882" s="57"/>
      <c r="P1882" s="57"/>
      <c r="Q1882" s="57"/>
      <c r="R1882" s="57"/>
    </row>
    <row r="1883" spans="1:18" x14ac:dyDescent="0.2">
      <c r="A1883" s="78"/>
      <c r="B1883" s="79">
        <f t="shared" si="29"/>
        <v>1867</v>
      </c>
      <c r="C1883" s="80" t="s">
        <v>1899</v>
      </c>
      <c r="D1883" s="81" t="str">
        <f>+"Torre de suspensión tipo S"&amp;IF(MID(C1883,3,3)="220","C",IF(MID(C1883,3,3)="138","S",""))&amp;IF(MID(C1883,10,1)="D",2,1)&amp;" (5°)Tipo S"&amp;IF(MID(C1883,3,3)="220","C",IF(MID(C1883,3,3)="138","S",""))&amp;IF(MID(C1883,10,1)="D",2,1)&amp;RIGHT(C1883,2)</f>
        <v>Torre de suspensión tipo S2 (5°)Tipo S2+6</v>
      </c>
      <c r="E1883" s="82" t="s">
        <v>44</v>
      </c>
      <c r="F1883" s="83">
        <v>0</v>
      </c>
      <c r="G1883" s="84">
        <f>VLOOKUP(C1883,'[10]Resumen Peso'!$B$1:$D$65536,3,0)*$C$14</f>
        <v>9846.0233900470321</v>
      </c>
      <c r="H1883" s="91"/>
      <c r="I1883" s="86"/>
      <c r="J1883" s="87">
        <f>+VLOOKUP(C1883,'[10]Resumen Peso'!$B$1:$D$65536,3,0)</f>
        <v>6113.29046745901</v>
      </c>
      <c r="N1883" s="57"/>
      <c r="O1883" s="57"/>
      <c r="P1883" s="57"/>
      <c r="Q1883" s="57"/>
      <c r="R1883" s="57"/>
    </row>
    <row r="1884" spans="1:18" x14ac:dyDescent="0.2">
      <c r="A1884" s="78"/>
      <c r="B1884" s="79">
        <f t="shared" si="29"/>
        <v>1868</v>
      </c>
      <c r="C1884" s="80" t="s">
        <v>1900</v>
      </c>
      <c r="D1884" s="81" t="str">
        <f>+"Torre de ángulo menor tipo A"&amp;IF(MID(C1884,3,3)="220","C",IF(MID(C1884,3,3)="138","S",""))&amp;IF(MID(C1884,10,1)="D",2,1)&amp;" (30°)Tipo A"&amp;IF(MID(C1884,3,3)="220","C",IF(MID(C1884,3,3)="138","S",""))&amp;IF(MID(C1884,10,1)="D",2,1)&amp;RIGHT(C1884,2)</f>
        <v>Torre de ángulo menor tipo A2 (30°)Tipo A2-3</v>
      </c>
      <c r="E1884" s="82" t="s">
        <v>44</v>
      </c>
      <c r="F1884" s="83">
        <v>0</v>
      </c>
      <c r="G1884" s="84">
        <f>VLOOKUP(C1884,'[10]Resumen Peso'!$B$1:$D$65536,3,0)*$C$14</f>
        <v>11038.183130318317</v>
      </c>
      <c r="H1884" s="91"/>
      <c r="I1884" s="86"/>
      <c r="J1884" s="87">
        <f>+VLOOKUP(C1884,'[10]Resumen Peso'!$B$1:$D$65536,3,0)</f>
        <v>6853.4896816164774</v>
      </c>
      <c r="N1884" s="57"/>
      <c r="O1884" s="57"/>
      <c r="P1884" s="57"/>
      <c r="Q1884" s="57"/>
      <c r="R1884" s="57"/>
    </row>
    <row r="1885" spans="1:18" x14ac:dyDescent="0.2">
      <c r="A1885" s="78"/>
      <c r="B1885" s="79">
        <f t="shared" si="29"/>
        <v>1869</v>
      </c>
      <c r="C1885" s="80" t="s">
        <v>1901</v>
      </c>
      <c r="D1885" s="81" t="str">
        <f>+"Torre de ángulo menor tipo A"&amp;IF(MID(C1885,3,3)="220","C",IF(MID(C1885,3,3)="138","S",""))&amp;IF(MID(C1885,10,1)="D",2,1)&amp;" (30°)Tipo A"&amp;IF(MID(C1885,3,3)="220","C",IF(MID(C1885,3,3)="138","S",""))&amp;IF(MID(C1885,10,1)="D",2,1)&amp;RIGHT(C1885,2)</f>
        <v>Torre de ángulo menor tipo A2 (30°)Tipo A2±0</v>
      </c>
      <c r="E1885" s="82" t="s">
        <v>44</v>
      </c>
      <c r="F1885" s="83">
        <v>0</v>
      </c>
      <c r="G1885" s="84">
        <f>VLOOKUP(C1885,'[10]Resumen Peso'!$B$1:$D$65536,3,0)*$C$14</f>
        <v>12251.035660730653</v>
      </c>
      <c r="H1885" s="91"/>
      <c r="I1885" s="86"/>
      <c r="J1885" s="87">
        <f>+VLOOKUP(C1885,'[10]Resumen Peso'!$B$1:$D$65536,3,0)</f>
        <v>7606.5368275432602</v>
      </c>
      <c r="N1885" s="57"/>
      <c r="O1885" s="57"/>
      <c r="P1885" s="57"/>
      <c r="Q1885" s="57"/>
      <c r="R1885" s="57"/>
    </row>
    <row r="1886" spans="1:18" x14ac:dyDescent="0.2">
      <c r="A1886" s="78"/>
      <c r="B1886" s="79">
        <f t="shared" si="29"/>
        <v>1870</v>
      </c>
      <c r="C1886" s="80" t="s">
        <v>1902</v>
      </c>
      <c r="D1886" s="81" t="str">
        <f>+"Torre de ángulo menor tipo A"&amp;IF(MID(C1886,3,3)="220","C",IF(MID(C1886,3,3)="138","S",""))&amp;IF(MID(C1886,10,1)="D",2,1)&amp;" (30°)Tipo A"&amp;IF(MID(C1886,3,3)="220","C",IF(MID(C1886,3,3)="138","S",""))&amp;IF(MID(C1886,10,1)="D",2,1)&amp;RIGHT(C1886,2)</f>
        <v>Torre de ángulo menor tipo A2 (30°)Tipo A2+3</v>
      </c>
      <c r="E1886" s="82" t="s">
        <v>44</v>
      </c>
      <c r="F1886" s="83">
        <v>0</v>
      </c>
      <c r="G1886" s="84">
        <f>VLOOKUP(C1886,'[10]Resumen Peso'!$B$1:$D$65536,3,0)*$C$14</f>
        <v>13463.888191142985</v>
      </c>
      <c r="H1886" s="91"/>
      <c r="I1886" s="86"/>
      <c r="J1886" s="87">
        <f>+VLOOKUP(C1886,'[10]Resumen Peso'!$B$1:$D$65536,3,0)</f>
        <v>8359.5839734700421</v>
      </c>
      <c r="N1886" s="57"/>
      <c r="O1886" s="57"/>
      <c r="P1886" s="57"/>
      <c r="Q1886" s="57"/>
      <c r="R1886" s="57"/>
    </row>
    <row r="1887" spans="1:18" x14ac:dyDescent="0.2">
      <c r="A1887" s="78"/>
      <c r="B1887" s="79">
        <f t="shared" si="29"/>
        <v>1871</v>
      </c>
      <c r="C1887" s="80" t="s">
        <v>1903</v>
      </c>
      <c r="D1887" s="81" t="str">
        <f>+"Torre de ángulo mayor tipo B"&amp;IF(MID(C1887,3,3)="220","C",IF(MID(C1887,3,3)="138","S",""))&amp;IF(MID(C1887,10,1)="D",2,1)&amp;" (65°)Tipo B"&amp;IF(MID(C1887,3,3)="220","C",IF(MID(C1887,3,3)="138","S",""))&amp;IF(MID(C1887,10,1)="D",2,1)&amp;RIGHT(C1887,2)</f>
        <v>Torre de ángulo mayor tipo B2 (65°)Tipo B2-3</v>
      </c>
      <c r="E1887" s="82" t="s">
        <v>44</v>
      </c>
      <c r="F1887" s="83">
        <v>0</v>
      </c>
      <c r="G1887" s="84">
        <f>VLOOKUP(C1887,'[10]Resumen Peso'!$B$1:$D$65536,3,0)*$C$14</f>
        <v>14895.936251597115</v>
      </c>
      <c r="H1887" s="91"/>
      <c r="I1887" s="86"/>
      <c r="J1887" s="87">
        <f>+VLOOKUP(C1887,'[10]Resumen Peso'!$B$1:$D$65536,3,0)</f>
        <v>9248.7272763152305</v>
      </c>
      <c r="N1887" s="57"/>
      <c r="O1887" s="57"/>
      <c r="P1887" s="57"/>
      <c r="Q1887" s="57"/>
      <c r="R1887" s="57"/>
    </row>
    <row r="1888" spans="1:18" x14ac:dyDescent="0.2">
      <c r="A1888" s="78"/>
      <c r="B1888" s="79">
        <f t="shared" si="29"/>
        <v>1872</v>
      </c>
      <c r="C1888" s="80" t="s">
        <v>1904</v>
      </c>
      <c r="D1888" s="81" t="str">
        <f>+"Torre de ángulo mayor tipo B"&amp;IF(MID(C1888,3,3)="220","C",IF(MID(C1888,3,3)="138","S",""))&amp;IF(MID(C1888,10,1)="D",2,1)&amp;" (65°)Tipo B"&amp;IF(MID(C1888,3,3)="220","C",IF(MID(C1888,3,3)="138","S",""))&amp;IF(MID(C1888,10,1)="D",2,1)&amp;RIGHT(C1888,2)</f>
        <v>Torre de ángulo mayor tipo B2 (65°)Tipo B2±0</v>
      </c>
      <c r="E1888" s="82" t="s">
        <v>44</v>
      </c>
      <c r="F1888" s="83">
        <v>0</v>
      </c>
      <c r="G1888" s="84">
        <f>VLOOKUP(C1888,'[10]Resumen Peso'!$B$1:$D$65536,3,0)*$C$14</f>
        <v>16587.902284629305</v>
      </c>
      <c r="H1888" s="91"/>
      <c r="I1888" s="86"/>
      <c r="J1888" s="87">
        <f>+VLOOKUP(C1888,'[10]Resumen Peso'!$B$1:$D$65536,3,0)</f>
        <v>10299.250864493575</v>
      </c>
      <c r="N1888" s="57"/>
      <c r="O1888" s="57"/>
      <c r="P1888" s="57"/>
      <c r="Q1888" s="57"/>
      <c r="R1888" s="57"/>
    </row>
    <row r="1889" spans="1:18" x14ac:dyDescent="0.2">
      <c r="A1889" s="78"/>
      <c r="B1889" s="79">
        <f t="shared" si="29"/>
        <v>1873</v>
      </c>
      <c r="C1889" s="80" t="s">
        <v>1905</v>
      </c>
      <c r="D1889" s="81" t="str">
        <f>+"Torre de ángulo mayor tipo B"&amp;IF(MID(C1889,3,3)="220","C",IF(MID(C1889,3,3)="138","S",""))&amp;IF(MID(C1889,10,1)="D",2,1)&amp;" (65°)Tipo B"&amp;IF(MID(C1889,3,3)="220","C",IF(MID(C1889,3,3)="138","S",""))&amp;IF(MID(C1889,10,1)="D",2,1)&amp;RIGHT(C1889,2)</f>
        <v>Torre de ángulo mayor tipo B2 (65°)Tipo B2+3</v>
      </c>
      <c r="E1889" s="82" t="s">
        <v>44</v>
      </c>
      <c r="F1889" s="83">
        <v>0</v>
      </c>
      <c r="G1889" s="84">
        <f>VLOOKUP(C1889,'[10]Resumen Peso'!$B$1:$D$65536,3,0)*$C$14</f>
        <v>18578.450558784822</v>
      </c>
      <c r="H1889" s="91"/>
      <c r="I1889" s="86"/>
      <c r="J1889" s="87">
        <f>+VLOOKUP(C1889,'[10]Resumen Peso'!$B$1:$D$65536,3,0)</f>
        <v>11535.160968232805</v>
      </c>
      <c r="N1889" s="57"/>
      <c r="O1889" s="57"/>
      <c r="P1889" s="57"/>
      <c r="Q1889" s="57"/>
      <c r="R1889" s="57"/>
    </row>
    <row r="1890" spans="1:18" x14ac:dyDescent="0.2">
      <c r="A1890" s="78"/>
      <c r="B1890" s="79">
        <f t="shared" si="29"/>
        <v>1874</v>
      </c>
      <c r="C1890" s="80" t="s">
        <v>1906</v>
      </c>
      <c r="D1890" s="81" t="str">
        <f>+"Torre de anclaje, retención intermedia y terminal (15°) Tipo R"&amp;IF(MID(C1890,3,3)="220","C",IF(MID(C1890,3,3)="138","S",""))&amp;IF(MID(C1890,10,1)="D",2,1)&amp;RIGHT(C1890,2)</f>
        <v>Torre de anclaje, retención intermedia y terminal (15°) Tipo R2-3</v>
      </c>
      <c r="E1890" s="82" t="s">
        <v>44</v>
      </c>
      <c r="F1890" s="83">
        <v>0</v>
      </c>
      <c r="G1890" s="84">
        <f>VLOOKUP(C1890,'[10]Resumen Peso'!$B$1:$D$65536,3,0)*$C$14</f>
        <v>19179.480022263793</v>
      </c>
      <c r="H1890" s="91"/>
      <c r="I1890" s="86"/>
      <c r="J1890" s="87">
        <f>+VLOOKUP(C1890,'[10]Resumen Peso'!$B$1:$D$65536,3,0)</f>
        <v>11908.333724806</v>
      </c>
      <c r="N1890" s="57"/>
      <c r="O1890" s="57"/>
      <c r="P1890" s="57"/>
      <c r="Q1890" s="57"/>
      <c r="R1890" s="57"/>
    </row>
    <row r="1891" spans="1:18" x14ac:dyDescent="0.2">
      <c r="A1891" s="78"/>
      <c r="B1891" s="79">
        <f t="shared" si="29"/>
        <v>1875</v>
      </c>
      <c r="C1891" s="80" t="s">
        <v>1907</v>
      </c>
      <c r="D1891" s="81" t="str">
        <f>+"Torre de anclaje, retención intermedia y terminal (15°) Tipo R"&amp;IF(MID(C1891,3,3)="220","C",IF(MID(C1891,3,3)="138","S",""))&amp;IF(MID(C1891,10,1)="D",2,1)&amp;RIGHT(C1891,2)</f>
        <v>Torre de anclaje, retención intermedia y terminal (15°) Tipo R2±0</v>
      </c>
      <c r="E1891" s="82" t="s">
        <v>44</v>
      </c>
      <c r="F1891" s="83">
        <v>0</v>
      </c>
      <c r="G1891" s="84">
        <f>VLOOKUP(C1891,'[10]Resumen Peso'!$B$1:$D$65536,3,0)*$C$14</f>
        <v>21381.806044887173</v>
      </c>
      <c r="H1891" s="91"/>
      <c r="I1891" s="86"/>
      <c r="J1891" s="87">
        <f>+VLOOKUP(C1891,'[10]Resumen Peso'!$B$1:$D$65536,3,0)</f>
        <v>13275.734364332218</v>
      </c>
      <c r="N1891" s="57"/>
      <c r="O1891" s="57"/>
      <c r="P1891" s="57"/>
      <c r="Q1891" s="57"/>
      <c r="R1891" s="57"/>
    </row>
    <row r="1892" spans="1:18" x14ac:dyDescent="0.2">
      <c r="A1892" s="78"/>
      <c r="B1892" s="79">
        <f t="shared" si="29"/>
        <v>1876</v>
      </c>
      <c r="C1892" s="80" t="s">
        <v>1908</v>
      </c>
      <c r="D1892" s="81" t="str">
        <f>+"Torre de anclaje, retención intermedia y terminal (15°) Tipo R"&amp;IF(MID(C1892,3,3)="220","C",IF(MID(C1892,3,3)="138","S",""))&amp;IF(MID(C1892,10,1)="D",2,1)&amp;RIGHT(C1892,2)</f>
        <v>Torre de anclaje, retención intermedia y terminal (15°) Tipo R2+3</v>
      </c>
      <c r="E1892" s="82" t="s">
        <v>44</v>
      </c>
      <c r="F1892" s="83">
        <v>0</v>
      </c>
      <c r="G1892" s="84">
        <f>VLOOKUP(C1892,'[10]Resumen Peso'!$B$1:$D$65536,3,0)*$C$14</f>
        <v>23584.132067510553</v>
      </c>
      <c r="H1892" s="91"/>
      <c r="I1892" s="86"/>
      <c r="J1892" s="87">
        <f>+VLOOKUP(C1892,'[10]Resumen Peso'!$B$1:$D$65536,3,0)</f>
        <v>14643.135003858437</v>
      </c>
      <c r="N1892" s="57"/>
      <c r="O1892" s="57"/>
      <c r="P1892" s="57"/>
      <c r="Q1892" s="57"/>
      <c r="R1892" s="57"/>
    </row>
    <row r="1893" spans="1:18" x14ac:dyDescent="0.2">
      <c r="A1893" s="78"/>
      <c r="B1893" s="79">
        <f t="shared" si="29"/>
        <v>1877</v>
      </c>
      <c r="C1893" s="80" t="s">
        <v>1909</v>
      </c>
      <c r="D1893" s="81" t="str">
        <f>+"Torre de suspensión tipo S"&amp;IF(MID(C1893,3,3)="220","C",IF(MID(C1893,3,3)="138","S",""))&amp;IF(MID(C1893,10,1)="D",2,1)&amp;" (5°)Tipo S"&amp;IF(MID(C1893,3,3)="220","C",IF(MID(C1893,3,3)="138","S",""))&amp;IF(MID(C1893,10,1)="D",2,1)&amp;RIGHT(C1893,2)</f>
        <v>Torre de suspensión tipo S2 (5°)Tipo S2-6</v>
      </c>
      <c r="E1893" s="82" t="s">
        <v>44</v>
      </c>
      <c r="F1893" s="83">
        <v>0</v>
      </c>
      <c r="G1893" s="84">
        <f>VLOOKUP(C1893,'[10]Resumen Peso'!$B$1:$D$65536,3,0)*$C$14</f>
        <v>5260.0940053454133</v>
      </c>
      <c r="H1893" s="91"/>
      <c r="I1893" s="86"/>
      <c r="J1893" s="87">
        <f>+VLOOKUP(C1893,'[10]Resumen Peso'!$B$1:$D$65536,3,0)</f>
        <v>3265.9360299024024</v>
      </c>
      <c r="N1893" s="57"/>
      <c r="O1893" s="57"/>
      <c r="P1893" s="57"/>
      <c r="Q1893" s="57"/>
      <c r="R1893" s="57"/>
    </row>
    <row r="1894" spans="1:18" x14ac:dyDescent="0.2">
      <c r="A1894" s="78"/>
      <c r="B1894" s="79">
        <f t="shared" si="29"/>
        <v>1878</v>
      </c>
      <c r="C1894" s="80" t="s">
        <v>1910</v>
      </c>
      <c r="D1894" s="81" t="str">
        <f>+"Torre de suspensión tipo S"&amp;IF(MID(C1894,3,3)="220","C",IF(MID(C1894,3,3)="138","S",""))&amp;IF(MID(C1894,10,1)="D",2,1)&amp;" (5°)Tipo S"&amp;IF(MID(C1894,3,3)="220","C",IF(MID(C1894,3,3)="138","S",""))&amp;IF(MID(C1894,10,1)="D",2,1)&amp;RIGHT(C1894,2)</f>
        <v>Torre de suspensión tipo S2 (5°)Tipo S2-3</v>
      </c>
      <c r="E1894" s="82" t="s">
        <v>44</v>
      </c>
      <c r="F1894" s="83">
        <v>0</v>
      </c>
      <c r="G1894" s="84">
        <f>VLOOKUP(C1894,'[10]Resumen Peso'!$B$1:$D$65536,3,0)*$C$14</f>
        <v>6018.3057538636713</v>
      </c>
      <c r="H1894" s="91"/>
      <c r="I1894" s="86"/>
      <c r="J1894" s="87">
        <f>+VLOOKUP(C1894,'[10]Resumen Peso'!$B$1:$D$65536,3,0)</f>
        <v>3736.7015837622084</v>
      </c>
      <c r="N1894" s="57"/>
      <c r="O1894" s="57"/>
      <c r="P1894" s="57"/>
      <c r="Q1894" s="57"/>
      <c r="R1894" s="57"/>
    </row>
    <row r="1895" spans="1:18" x14ac:dyDescent="0.2">
      <c r="A1895" s="78"/>
      <c r="B1895" s="79">
        <f t="shared" si="29"/>
        <v>1879</v>
      </c>
      <c r="C1895" s="80" t="s">
        <v>1911</v>
      </c>
      <c r="D1895" s="81" t="str">
        <f>+"Torre de suspensión tipo S"&amp;IF(MID(C1895,3,3)="220","C",IF(MID(C1895,3,3)="138","S",""))&amp;IF(MID(C1895,10,1)="D",2,1)&amp;" (5°)Tipo S"&amp;IF(MID(C1895,3,3)="220","C",IF(MID(C1895,3,3)="138","S",""))&amp;IF(MID(C1895,10,1)="D",2,1)&amp;RIGHT(C1895,2)</f>
        <v>Torre de suspensión tipo S2 (5°)Tipo S2±0</v>
      </c>
      <c r="E1895" s="82" t="s">
        <v>44</v>
      </c>
      <c r="F1895" s="83">
        <v>0</v>
      </c>
      <c r="G1895" s="84">
        <f>VLOOKUP(C1895,'[10]Resumen Peso'!$B$1:$D$65536,3,0)*$C$14</f>
        <v>6769.7477546273021</v>
      </c>
      <c r="H1895" s="91"/>
      <c r="I1895" s="86"/>
      <c r="J1895" s="87">
        <f>+VLOOKUP(C1895,'[10]Resumen Peso'!$B$1:$D$65536,3,0)</f>
        <v>4203.2638737482657</v>
      </c>
      <c r="N1895" s="57"/>
      <c r="O1895" s="57"/>
      <c r="P1895" s="57"/>
      <c r="Q1895" s="57"/>
      <c r="R1895" s="57"/>
    </row>
    <row r="1896" spans="1:18" x14ac:dyDescent="0.2">
      <c r="A1896" s="78"/>
      <c r="B1896" s="79">
        <f t="shared" si="29"/>
        <v>1880</v>
      </c>
      <c r="C1896" s="80" t="s">
        <v>1912</v>
      </c>
      <c r="D1896" s="81" t="str">
        <f>+"Torre de suspensión tipo S"&amp;IF(MID(C1896,3,3)="220","C",IF(MID(C1896,3,3)="138","S",""))&amp;IF(MID(C1896,10,1)="D",2,1)&amp;" (5°)Tipo S"&amp;IF(MID(C1896,3,3)="220","C",IF(MID(C1896,3,3)="138","S",""))&amp;IF(MID(C1896,10,1)="D",2,1)&amp;RIGHT(C1896,2)</f>
        <v>Torre de suspensión tipo S2 (5°)Tipo S2+3</v>
      </c>
      <c r="E1896" s="82" t="s">
        <v>44</v>
      </c>
      <c r="F1896" s="83">
        <v>0</v>
      </c>
      <c r="G1896" s="84">
        <f>VLOOKUP(C1896,'[10]Resumen Peso'!$B$1:$D$65536,3,0)*$C$14</f>
        <v>7514.4200076363059</v>
      </c>
      <c r="H1896" s="91"/>
      <c r="I1896" s="86"/>
      <c r="J1896" s="87">
        <f>+VLOOKUP(C1896,'[10]Resumen Peso'!$B$1:$D$65536,3,0)</f>
        <v>4665.6228998605757</v>
      </c>
      <c r="N1896" s="57"/>
      <c r="O1896" s="57"/>
      <c r="P1896" s="57"/>
      <c r="Q1896" s="57"/>
      <c r="R1896" s="57"/>
    </row>
    <row r="1897" spans="1:18" x14ac:dyDescent="0.2">
      <c r="A1897" s="78"/>
      <c r="B1897" s="79">
        <f t="shared" si="29"/>
        <v>1881</v>
      </c>
      <c r="C1897" s="80" t="s">
        <v>1913</v>
      </c>
      <c r="D1897" s="81" t="str">
        <f>+"Torre de suspensión tipo S"&amp;IF(MID(C1897,3,3)="220","C",IF(MID(C1897,3,3)="138","S",""))&amp;IF(MID(C1897,10,1)="D",2,1)&amp;" (5°)Tipo S"&amp;IF(MID(C1897,3,3)="220","C",IF(MID(C1897,3,3)="138","S",""))&amp;IF(MID(C1897,10,1)="D",2,1)&amp;RIGHT(C1897,2)</f>
        <v>Torre de suspensión tipo S2 (5°)Tipo S2+6</v>
      </c>
      <c r="E1897" s="82" t="s">
        <v>44</v>
      </c>
      <c r="F1897" s="83">
        <v>0</v>
      </c>
      <c r="G1897" s="84">
        <f>VLOOKUP(C1897,'[10]Resumen Peso'!$B$1:$D$65536,3,0)*$C$14</f>
        <v>8259.0922606453078</v>
      </c>
      <c r="H1897" s="91"/>
      <c r="I1897" s="86"/>
      <c r="J1897" s="87">
        <f>+VLOOKUP(C1897,'[10]Resumen Peso'!$B$1:$D$65536,3,0)</f>
        <v>5127.9819259728838</v>
      </c>
      <c r="N1897" s="57"/>
      <c r="O1897" s="57"/>
      <c r="P1897" s="57"/>
      <c r="Q1897" s="57"/>
      <c r="R1897" s="57"/>
    </row>
    <row r="1898" spans="1:18" x14ac:dyDescent="0.2">
      <c r="A1898" s="78"/>
      <c r="B1898" s="79">
        <f t="shared" si="29"/>
        <v>1882</v>
      </c>
      <c r="C1898" s="80" t="s">
        <v>1914</v>
      </c>
      <c r="D1898" s="81" t="str">
        <f>+"Torre de ángulo menor tipo A"&amp;IF(MID(C1898,3,3)="220","C",IF(MID(C1898,3,3)="138","S",""))&amp;IF(MID(C1898,10,1)="D",2,1)&amp;" (30°)Tipo A"&amp;IF(MID(C1898,3,3)="220","C",IF(MID(C1898,3,3)="138","S",""))&amp;IF(MID(C1898,10,1)="D",2,1)&amp;RIGHT(C1898,2)</f>
        <v>Torre de ángulo menor tipo A2 (30°)Tipo A2-3</v>
      </c>
      <c r="E1898" s="82" t="s">
        <v>44</v>
      </c>
      <c r="F1898" s="83">
        <v>0</v>
      </c>
      <c r="G1898" s="84">
        <f>VLOOKUP(C1898,'[10]Resumen Peso'!$B$1:$D$65536,3,0)*$C$14</f>
        <v>9259.105859463345</v>
      </c>
      <c r="H1898" s="91"/>
      <c r="I1898" s="86"/>
      <c r="J1898" s="87">
        <f>+VLOOKUP(C1898,'[10]Resumen Peso'!$B$1:$D$65536,3,0)</f>
        <v>5748.8796588752311</v>
      </c>
      <c r="N1898" s="57"/>
      <c r="O1898" s="57"/>
      <c r="P1898" s="57"/>
      <c r="Q1898" s="57"/>
      <c r="R1898" s="57"/>
    </row>
    <row r="1899" spans="1:18" x14ac:dyDescent="0.2">
      <c r="A1899" s="78"/>
      <c r="B1899" s="79">
        <f t="shared" si="29"/>
        <v>1883</v>
      </c>
      <c r="C1899" s="80" t="s">
        <v>1915</v>
      </c>
      <c r="D1899" s="81" t="str">
        <f>+"Torre de ángulo menor tipo A"&amp;IF(MID(C1899,3,3)="220","C",IF(MID(C1899,3,3)="138","S",""))&amp;IF(MID(C1899,10,1)="D",2,1)&amp;" (30°)Tipo A"&amp;IF(MID(C1899,3,3)="220","C",IF(MID(C1899,3,3)="138","S",""))&amp;IF(MID(C1899,10,1)="D",2,1)&amp;RIGHT(C1899,2)</f>
        <v>Torre de ángulo menor tipo A2 (30°)Tipo A2±0</v>
      </c>
      <c r="E1899" s="82" t="s">
        <v>44</v>
      </c>
      <c r="F1899" s="83">
        <v>0</v>
      </c>
      <c r="G1899" s="84">
        <f>VLOOKUP(C1899,'[10]Resumen Peso'!$B$1:$D$65536,3,0)*$C$14</f>
        <v>10276.477091524244</v>
      </c>
      <c r="H1899" s="91"/>
      <c r="I1899" s="86"/>
      <c r="J1899" s="87">
        <f>+VLOOKUP(C1899,'[10]Resumen Peso'!$B$1:$D$65536,3,0)</f>
        <v>6380.5545603498676</v>
      </c>
      <c r="N1899" s="57"/>
      <c r="O1899" s="57"/>
      <c r="P1899" s="57"/>
      <c r="Q1899" s="57"/>
      <c r="R1899" s="57"/>
    </row>
    <row r="1900" spans="1:18" x14ac:dyDescent="0.2">
      <c r="A1900" s="78"/>
      <c r="B1900" s="79">
        <f t="shared" si="29"/>
        <v>1884</v>
      </c>
      <c r="C1900" s="80" t="s">
        <v>1916</v>
      </c>
      <c r="D1900" s="81" t="str">
        <f>+"Torre de ángulo menor tipo A"&amp;IF(MID(C1900,3,3)="220","C",IF(MID(C1900,3,3)="138","S",""))&amp;IF(MID(C1900,10,1)="D",2,1)&amp;" (30°)Tipo A"&amp;IF(MID(C1900,3,3)="220","C",IF(MID(C1900,3,3)="138","S",""))&amp;IF(MID(C1900,10,1)="D",2,1)&amp;RIGHT(C1900,2)</f>
        <v>Torre de ángulo menor tipo A2 (30°)Tipo A2+3</v>
      </c>
      <c r="E1900" s="82" t="s">
        <v>44</v>
      </c>
      <c r="F1900" s="83">
        <v>0</v>
      </c>
      <c r="G1900" s="84">
        <f>VLOOKUP(C1900,'[10]Resumen Peso'!$B$1:$D$65536,3,0)*$C$14</f>
        <v>11293.848323585144</v>
      </c>
      <c r="H1900" s="91"/>
      <c r="I1900" s="86"/>
      <c r="J1900" s="87">
        <f>+VLOOKUP(C1900,'[10]Resumen Peso'!$B$1:$D$65536,3,0)</f>
        <v>7012.2294618245041</v>
      </c>
      <c r="N1900" s="57"/>
      <c r="O1900" s="57"/>
      <c r="P1900" s="57"/>
      <c r="Q1900" s="57"/>
      <c r="R1900" s="57"/>
    </row>
    <row r="1901" spans="1:18" x14ac:dyDescent="0.2">
      <c r="A1901" s="78"/>
      <c r="B1901" s="79">
        <f t="shared" si="29"/>
        <v>1885</v>
      </c>
      <c r="C1901" s="80" t="s">
        <v>1917</v>
      </c>
      <c r="D1901" s="81" t="str">
        <f>+"Torre de ángulo mayor tipo B"&amp;IF(MID(C1901,3,3)="220","C",IF(MID(C1901,3,3)="138","S",""))&amp;IF(MID(C1901,10,1)="D",2,1)&amp;" (65°)Tipo B"&amp;IF(MID(C1901,3,3)="220","C",IF(MID(C1901,3,3)="138","S",""))&amp;IF(MID(C1901,10,1)="D",2,1)&amp;RIGHT(C1901,2)</f>
        <v>Torre de ángulo mayor tipo B2 (65°)Tipo B2-3</v>
      </c>
      <c r="E1901" s="82" t="s">
        <v>44</v>
      </c>
      <c r="F1901" s="83">
        <v>0</v>
      </c>
      <c r="G1901" s="84">
        <f>VLOOKUP(C1901,'[10]Resumen Peso'!$B$1:$D$65536,3,0)*$C$14</f>
        <v>12495.086283767598</v>
      </c>
      <c r="H1901" s="91"/>
      <c r="I1901" s="86"/>
      <c r="J1901" s="87">
        <f>+VLOOKUP(C1901,'[10]Resumen Peso'!$B$1:$D$65536,3,0)</f>
        <v>7758.0652454929223</v>
      </c>
      <c r="N1901" s="57"/>
      <c r="O1901" s="57"/>
      <c r="P1901" s="57"/>
      <c r="Q1901" s="57"/>
      <c r="R1901" s="57"/>
    </row>
    <row r="1902" spans="1:18" x14ac:dyDescent="0.2">
      <c r="A1902" s="78"/>
      <c r="B1902" s="79">
        <f t="shared" si="29"/>
        <v>1886</v>
      </c>
      <c r="C1902" s="80" t="s">
        <v>1918</v>
      </c>
      <c r="D1902" s="81" t="str">
        <f>+"Torre de ángulo mayor tipo B"&amp;IF(MID(C1902,3,3)="220","C",IF(MID(C1902,3,3)="138","S",""))&amp;IF(MID(C1902,10,1)="D",2,1)&amp;" (65°)Tipo B"&amp;IF(MID(C1902,3,3)="220","C",IF(MID(C1902,3,3)="138","S",""))&amp;IF(MID(C1902,10,1)="D",2,1)&amp;RIGHT(C1902,2)</f>
        <v>Torre de ángulo mayor tipo B2 (65°)Tipo B2±0</v>
      </c>
      <c r="E1902" s="82" t="s">
        <v>44</v>
      </c>
      <c r="F1902" s="83">
        <v>0</v>
      </c>
      <c r="G1902" s="84">
        <f>VLOOKUP(C1902,'[10]Resumen Peso'!$B$1:$D$65536,3,0)*$C$14</f>
        <v>13914.34998192383</v>
      </c>
      <c r="H1902" s="91"/>
      <c r="I1902" s="86"/>
      <c r="J1902" s="87">
        <f>+VLOOKUP(C1902,'[10]Resumen Peso'!$B$1:$D$65536,3,0)</f>
        <v>8639.2708747137222</v>
      </c>
      <c r="N1902" s="57"/>
      <c r="O1902" s="57"/>
      <c r="P1902" s="57"/>
      <c r="Q1902" s="57"/>
      <c r="R1902" s="57"/>
    </row>
    <row r="1903" spans="1:18" x14ac:dyDescent="0.2">
      <c r="A1903" s="78"/>
      <c r="B1903" s="79">
        <f t="shared" si="29"/>
        <v>1887</v>
      </c>
      <c r="C1903" s="80" t="s">
        <v>1919</v>
      </c>
      <c r="D1903" s="81" t="str">
        <f>+"Torre de ángulo mayor tipo B"&amp;IF(MID(C1903,3,3)="220","C",IF(MID(C1903,3,3)="138","S",""))&amp;IF(MID(C1903,10,1)="D",2,1)&amp;" (65°)Tipo B"&amp;IF(MID(C1903,3,3)="220","C",IF(MID(C1903,3,3)="138","S",""))&amp;IF(MID(C1903,10,1)="D",2,1)&amp;RIGHT(C1903,2)</f>
        <v>Torre de ángulo mayor tipo B2 (65°)Tipo B2+3</v>
      </c>
      <c r="E1903" s="82" t="s">
        <v>44</v>
      </c>
      <c r="F1903" s="83">
        <v>0</v>
      </c>
      <c r="G1903" s="84">
        <f>VLOOKUP(C1903,'[10]Resumen Peso'!$B$1:$D$65536,3,0)*$C$14</f>
        <v>15584.071979754692</v>
      </c>
      <c r="H1903" s="91"/>
      <c r="I1903" s="86"/>
      <c r="J1903" s="87">
        <f>+VLOOKUP(C1903,'[10]Resumen Peso'!$B$1:$D$65536,3,0)</f>
        <v>9675.98337967937</v>
      </c>
      <c r="N1903" s="57"/>
      <c r="O1903" s="57"/>
      <c r="P1903" s="57"/>
      <c r="Q1903" s="57"/>
      <c r="R1903" s="57"/>
    </row>
    <row r="1904" spans="1:18" x14ac:dyDescent="0.2">
      <c r="A1904" s="78"/>
      <c r="B1904" s="79">
        <f t="shared" si="29"/>
        <v>1888</v>
      </c>
      <c r="C1904" s="80" t="s">
        <v>1920</v>
      </c>
      <c r="D1904" s="81" t="str">
        <f>+"Torre de anclaje, retención intermedia y terminal (15°) Tipo R"&amp;IF(MID(C1904,3,3)="220","C",IF(MID(C1904,3,3)="138","S",""))&amp;IF(MID(C1904,10,1)="D",2,1)&amp;RIGHT(C1904,2)</f>
        <v>Torre de anclaje, retención intermedia y terminal (15°) Tipo R2-3</v>
      </c>
      <c r="E1904" s="82" t="s">
        <v>44</v>
      </c>
      <c r="F1904" s="83">
        <v>0</v>
      </c>
      <c r="G1904" s="84">
        <f>VLOOKUP(C1904,'[10]Resumen Peso'!$B$1:$D$65536,3,0)*$C$14</f>
        <v>16088.230622649735</v>
      </c>
      <c r="H1904" s="91"/>
      <c r="I1904" s="86"/>
      <c r="J1904" s="87">
        <f>+VLOOKUP(C1904,'[10]Resumen Peso'!$B$1:$D$65536,3,0)</f>
        <v>9989.0100812828714</v>
      </c>
      <c r="N1904" s="57"/>
      <c r="O1904" s="57"/>
      <c r="P1904" s="57"/>
      <c r="Q1904" s="57"/>
      <c r="R1904" s="57"/>
    </row>
    <row r="1905" spans="1:18" x14ac:dyDescent="0.2">
      <c r="A1905" s="78"/>
      <c r="B1905" s="79">
        <f t="shared" si="29"/>
        <v>1889</v>
      </c>
      <c r="C1905" s="80" t="s">
        <v>1921</v>
      </c>
      <c r="D1905" s="81" t="str">
        <f>+"Torre de anclaje, retención intermedia y terminal (15°) Tipo R"&amp;IF(MID(C1905,3,3)="220","C",IF(MID(C1905,3,3)="138","S",""))&amp;IF(MID(C1905,10,1)="D",2,1)&amp;RIGHT(C1905,2)</f>
        <v>Torre de anclaje, retención intermedia y terminal (15°) Tipo R2±0</v>
      </c>
      <c r="E1905" s="82" t="s">
        <v>44</v>
      </c>
      <c r="F1905" s="83">
        <v>0</v>
      </c>
      <c r="G1905" s="84">
        <f>VLOOKUP(C1905,'[10]Resumen Peso'!$B$1:$D$65536,3,0)*$C$14</f>
        <v>17935.597126699817</v>
      </c>
      <c r="H1905" s="91"/>
      <c r="I1905" s="86"/>
      <c r="J1905" s="87">
        <f>+VLOOKUP(C1905,'[10]Resumen Peso'!$B$1:$D$65536,3,0)</f>
        <v>11136.020157505987</v>
      </c>
      <c r="N1905" s="57"/>
      <c r="O1905" s="57"/>
      <c r="P1905" s="57"/>
      <c r="Q1905" s="57"/>
      <c r="R1905" s="57"/>
    </row>
    <row r="1906" spans="1:18" x14ac:dyDescent="0.2">
      <c r="A1906" s="78"/>
      <c r="B1906" s="79">
        <f t="shared" si="29"/>
        <v>1890</v>
      </c>
      <c r="C1906" s="80" t="s">
        <v>1922</v>
      </c>
      <c r="D1906" s="81" t="str">
        <f>+"Torre de anclaje, retención intermedia y terminal (15°) Tipo R"&amp;IF(MID(C1906,3,3)="220","C",IF(MID(C1906,3,3)="138","S",""))&amp;IF(MID(C1906,10,1)="D",2,1)&amp;RIGHT(C1906,2)</f>
        <v>Torre de anclaje, retención intermedia y terminal (15°) Tipo R2+3</v>
      </c>
      <c r="E1906" s="82" t="s">
        <v>44</v>
      </c>
      <c r="F1906" s="83">
        <v>0</v>
      </c>
      <c r="G1906" s="84">
        <f>VLOOKUP(C1906,'[10]Resumen Peso'!$B$1:$D$65536,3,0)*$C$14</f>
        <v>19782.963630749895</v>
      </c>
      <c r="H1906" s="91"/>
      <c r="I1906" s="86"/>
      <c r="J1906" s="87">
        <f>+VLOOKUP(C1906,'[10]Resumen Peso'!$B$1:$D$65536,3,0)</f>
        <v>12283.030233729103</v>
      </c>
      <c r="N1906" s="57"/>
      <c r="O1906" s="57"/>
      <c r="P1906" s="57"/>
      <c r="Q1906" s="57"/>
      <c r="R1906" s="57"/>
    </row>
    <row r="1907" spans="1:18" x14ac:dyDescent="0.2">
      <c r="A1907" s="78"/>
      <c r="B1907" s="79">
        <f t="shared" si="29"/>
        <v>1891</v>
      </c>
      <c r="C1907" s="80" t="s">
        <v>1923</v>
      </c>
      <c r="D1907" s="81" t="str">
        <f>+"Torre de suspensión tipo S"&amp;IF(MID(C1907,3,3)="220","C",IF(MID(C1907,3,3)="138","S",""))&amp;IF(MID(C1907,10,1)="D",2,1)&amp;" (5°)Tipo S"&amp;IF(MID(C1907,3,3)="220","C",IF(MID(C1907,3,3)="138","S",""))&amp;IF(MID(C1907,10,1)="D",2,1)&amp;RIGHT(C1907,2)</f>
        <v>Torre de suspensión tipo S2 (5°)Tipo S2-6</v>
      </c>
      <c r="E1907" s="82" t="s">
        <v>44</v>
      </c>
      <c r="F1907" s="83">
        <v>0</v>
      </c>
      <c r="G1907" s="84">
        <f>VLOOKUP(C1907,'[10]Resumen Peso'!$B$1:$D$65536,3,0)*$C$14</f>
        <v>4789.9458372235104</v>
      </c>
      <c r="H1907" s="91"/>
      <c r="I1907" s="86"/>
      <c r="J1907" s="87">
        <f>+VLOOKUP(C1907,'[10]Resumen Peso'!$B$1:$D$65536,3,0)</f>
        <v>2974.0260678177788</v>
      </c>
      <c r="N1907" s="57"/>
      <c r="O1907" s="57"/>
      <c r="P1907" s="57"/>
      <c r="Q1907" s="57"/>
      <c r="R1907" s="57"/>
    </row>
    <row r="1908" spans="1:18" x14ac:dyDescent="0.2">
      <c r="A1908" s="78"/>
      <c r="B1908" s="79">
        <f t="shared" si="29"/>
        <v>1892</v>
      </c>
      <c r="C1908" s="80" t="s">
        <v>1924</v>
      </c>
      <c r="D1908" s="81" t="str">
        <f>+"Torre de suspensión tipo S"&amp;IF(MID(C1908,3,3)="220","C",IF(MID(C1908,3,3)="138","S",""))&amp;IF(MID(C1908,10,1)="D",2,1)&amp;" (5°)Tipo S"&amp;IF(MID(C1908,3,3)="220","C",IF(MID(C1908,3,3)="138","S",""))&amp;IF(MID(C1908,10,1)="D",2,1)&amp;RIGHT(C1908,2)</f>
        <v>Torre de suspensión tipo S2 (5°)Tipo S2-3</v>
      </c>
      <c r="E1908" s="82" t="s">
        <v>44</v>
      </c>
      <c r="F1908" s="83">
        <v>0</v>
      </c>
      <c r="G1908" s="84">
        <f>VLOOKUP(C1908,'[10]Resumen Peso'!$B$1:$D$65536,3,0)*$C$14</f>
        <v>5480.3884804268992</v>
      </c>
      <c r="H1908" s="91"/>
      <c r="I1908" s="86"/>
      <c r="J1908" s="87">
        <f>+VLOOKUP(C1908,'[10]Resumen Peso'!$B$1:$D$65536,3,0)</f>
        <v>3402.7145100257467</v>
      </c>
      <c r="N1908" s="57"/>
      <c r="O1908" s="57"/>
      <c r="P1908" s="57"/>
      <c r="Q1908" s="57"/>
      <c r="R1908" s="57"/>
    </row>
    <row r="1909" spans="1:18" x14ac:dyDescent="0.2">
      <c r="A1909" s="78"/>
      <c r="B1909" s="79">
        <f t="shared" si="29"/>
        <v>1893</v>
      </c>
      <c r="C1909" s="80" t="s">
        <v>1925</v>
      </c>
      <c r="D1909" s="81" t="str">
        <f>+"Torre de suspensión tipo S"&amp;IF(MID(C1909,3,3)="220","C",IF(MID(C1909,3,3)="138","S",""))&amp;IF(MID(C1909,10,1)="D",2,1)&amp;" (5°)Tipo S"&amp;IF(MID(C1909,3,3)="220","C",IF(MID(C1909,3,3)="138","S",""))&amp;IF(MID(C1909,10,1)="D",2,1)&amp;RIGHT(C1909,2)</f>
        <v>Torre de suspensión tipo S2 (5°)Tipo S2±0</v>
      </c>
      <c r="E1909" s="82" t="s">
        <v>44</v>
      </c>
      <c r="F1909" s="83">
        <v>0</v>
      </c>
      <c r="G1909" s="84">
        <f>VLOOKUP(C1909,'[10]Resumen Peso'!$B$1:$D$65536,3,0)*$C$14</f>
        <v>6164.6664571731144</v>
      </c>
      <c r="H1909" s="91"/>
      <c r="I1909" s="86"/>
      <c r="J1909" s="87">
        <f>+VLOOKUP(C1909,'[10]Resumen Peso'!$B$1:$D$65536,3,0)</f>
        <v>3827.5753768568579</v>
      </c>
      <c r="N1909" s="57"/>
      <c r="O1909" s="57"/>
      <c r="P1909" s="57"/>
      <c r="Q1909" s="57"/>
      <c r="R1909" s="57"/>
    </row>
    <row r="1910" spans="1:18" x14ac:dyDescent="0.2">
      <c r="A1910" s="78"/>
      <c r="B1910" s="79">
        <f t="shared" si="29"/>
        <v>1894</v>
      </c>
      <c r="C1910" s="80" t="s">
        <v>1926</v>
      </c>
      <c r="D1910" s="81" t="str">
        <f>+"Torre de suspensión tipo S"&amp;IF(MID(C1910,3,3)="220","C",IF(MID(C1910,3,3)="138","S",""))&amp;IF(MID(C1910,10,1)="D",2,1)&amp;" (5°)Tipo S"&amp;IF(MID(C1910,3,3)="220","C",IF(MID(C1910,3,3)="138","S",""))&amp;IF(MID(C1910,10,1)="D",2,1)&amp;RIGHT(C1910,2)</f>
        <v>Torre de suspensión tipo S2 (5°)Tipo S2+3</v>
      </c>
      <c r="E1910" s="82" t="s">
        <v>44</v>
      </c>
      <c r="F1910" s="83">
        <v>0</v>
      </c>
      <c r="G1910" s="84">
        <f>VLOOKUP(C1910,'[10]Resumen Peso'!$B$1:$D$65536,3,0)*$C$14</f>
        <v>6842.779767462157</v>
      </c>
      <c r="H1910" s="91"/>
      <c r="I1910" s="86"/>
      <c r="J1910" s="87">
        <f>+VLOOKUP(C1910,'[10]Resumen Peso'!$B$1:$D$65536,3,0)</f>
        <v>4248.6086683111125</v>
      </c>
      <c r="N1910" s="57"/>
      <c r="O1910" s="57"/>
      <c r="P1910" s="57"/>
      <c r="Q1910" s="57"/>
      <c r="R1910" s="57"/>
    </row>
    <row r="1911" spans="1:18" x14ac:dyDescent="0.2">
      <c r="A1911" s="78"/>
      <c r="B1911" s="79">
        <f t="shared" si="29"/>
        <v>1895</v>
      </c>
      <c r="C1911" s="80" t="s">
        <v>1927</v>
      </c>
      <c r="D1911" s="81" t="str">
        <f>+"Torre de suspensión tipo S"&amp;IF(MID(C1911,3,3)="220","C",IF(MID(C1911,3,3)="138","S",""))&amp;IF(MID(C1911,10,1)="D",2,1)&amp;" (5°)Tipo S"&amp;IF(MID(C1911,3,3)="220","C",IF(MID(C1911,3,3)="138","S",""))&amp;IF(MID(C1911,10,1)="D",2,1)&amp;RIGHT(C1911,2)</f>
        <v>Torre de suspensión tipo S2 (5°)Tipo S2+6</v>
      </c>
      <c r="E1911" s="82" t="s">
        <v>44</v>
      </c>
      <c r="F1911" s="83">
        <v>0</v>
      </c>
      <c r="G1911" s="84">
        <f>VLOOKUP(C1911,'[10]Resumen Peso'!$B$1:$D$65536,3,0)*$C$14</f>
        <v>7520.8930777511996</v>
      </c>
      <c r="H1911" s="91"/>
      <c r="I1911" s="86"/>
      <c r="J1911" s="87">
        <f>+VLOOKUP(C1911,'[10]Resumen Peso'!$B$1:$D$65536,3,0)</f>
        <v>4669.6419597653667</v>
      </c>
      <c r="N1911" s="57"/>
      <c r="O1911" s="57"/>
      <c r="P1911" s="57"/>
      <c r="Q1911" s="57"/>
      <c r="R1911" s="57"/>
    </row>
    <row r="1912" spans="1:18" x14ac:dyDescent="0.2">
      <c r="A1912" s="78"/>
      <c r="B1912" s="79">
        <f t="shared" si="29"/>
        <v>1896</v>
      </c>
      <c r="C1912" s="80" t="s">
        <v>1928</v>
      </c>
      <c r="D1912" s="81" t="str">
        <f>+"Torre de ángulo menor tipo A"&amp;IF(MID(C1912,3,3)="220","C",IF(MID(C1912,3,3)="138","S",""))&amp;IF(MID(C1912,10,1)="D",2,1)&amp;" (30°)Tipo A"&amp;IF(MID(C1912,3,3)="220","C",IF(MID(C1912,3,3)="138","S",""))&amp;IF(MID(C1912,10,1)="D",2,1)&amp;RIGHT(C1912,2)</f>
        <v>Torre de ángulo menor tipo A2 (30°)Tipo A2-3</v>
      </c>
      <c r="E1912" s="82" t="s">
        <v>44</v>
      </c>
      <c r="F1912" s="83">
        <v>0</v>
      </c>
      <c r="G1912" s="84">
        <f>VLOOKUP(C1912,'[10]Resumen Peso'!$B$1:$D$65536,3,0)*$C$14</f>
        <v>8431.5252774718992</v>
      </c>
      <c r="H1912" s="91"/>
      <c r="I1912" s="86"/>
      <c r="J1912" s="87">
        <f>+VLOOKUP(C1912,'[10]Resumen Peso'!$B$1:$D$65536,3,0)</f>
        <v>5235.0437392839085</v>
      </c>
      <c r="N1912" s="57"/>
      <c r="O1912" s="57"/>
      <c r="P1912" s="57"/>
      <c r="Q1912" s="57"/>
      <c r="R1912" s="57"/>
    </row>
    <row r="1913" spans="1:18" x14ac:dyDescent="0.2">
      <c r="A1913" s="78"/>
      <c r="B1913" s="79">
        <f t="shared" si="29"/>
        <v>1897</v>
      </c>
      <c r="C1913" s="80" t="s">
        <v>1929</v>
      </c>
      <c r="D1913" s="81" t="str">
        <f>+"Torre de ángulo menor tipo A"&amp;IF(MID(C1913,3,3)="220","C",IF(MID(C1913,3,3)="138","S",""))&amp;IF(MID(C1913,10,1)="D",2,1)&amp;" (30°)Tipo A"&amp;IF(MID(C1913,3,3)="220","C",IF(MID(C1913,3,3)="138","S",""))&amp;IF(MID(C1913,10,1)="D",2,1)&amp;RIGHT(C1913,2)</f>
        <v>Torre de ángulo menor tipo A2 (30°)Tipo A2±0</v>
      </c>
      <c r="E1913" s="82" t="s">
        <v>44</v>
      </c>
      <c r="F1913" s="83">
        <v>0</v>
      </c>
      <c r="G1913" s="84">
        <f>VLOOKUP(C1913,'[10]Resumen Peso'!$B$1:$D$65536,3,0)*$C$14</f>
        <v>9357.9636819887874</v>
      </c>
      <c r="H1913" s="91"/>
      <c r="I1913" s="86"/>
      <c r="J1913" s="87">
        <f>+VLOOKUP(C1913,'[10]Resumen Peso'!$B$1:$D$65536,3,0)</f>
        <v>5810.2594220687106</v>
      </c>
      <c r="N1913" s="57"/>
      <c r="O1913" s="57"/>
      <c r="P1913" s="57"/>
      <c r="Q1913" s="57"/>
      <c r="R1913" s="57"/>
    </row>
    <row r="1914" spans="1:18" x14ac:dyDescent="0.2">
      <c r="A1914" s="78"/>
      <c r="B1914" s="79">
        <f t="shared" si="29"/>
        <v>1898</v>
      </c>
      <c r="C1914" s="80" t="s">
        <v>1930</v>
      </c>
      <c r="D1914" s="81" t="str">
        <f>+"Torre de ángulo menor tipo A"&amp;IF(MID(C1914,3,3)="220","C",IF(MID(C1914,3,3)="138","S",""))&amp;IF(MID(C1914,10,1)="D",2,1)&amp;" (30°)Tipo A"&amp;IF(MID(C1914,3,3)="220","C",IF(MID(C1914,3,3)="138","S",""))&amp;IF(MID(C1914,10,1)="D",2,1)&amp;RIGHT(C1914,2)</f>
        <v>Torre de ángulo menor tipo A2 (30°)Tipo A2+3</v>
      </c>
      <c r="E1914" s="82" t="s">
        <v>44</v>
      </c>
      <c r="F1914" s="83">
        <v>0</v>
      </c>
      <c r="G1914" s="84">
        <f>VLOOKUP(C1914,'[10]Resumen Peso'!$B$1:$D$65536,3,0)*$C$14</f>
        <v>10284.402086505677</v>
      </c>
      <c r="H1914" s="91"/>
      <c r="I1914" s="86"/>
      <c r="J1914" s="87">
        <f>+VLOOKUP(C1914,'[10]Resumen Peso'!$B$1:$D$65536,3,0)</f>
        <v>6385.4751048535127</v>
      </c>
      <c r="N1914" s="57"/>
      <c r="O1914" s="57"/>
      <c r="P1914" s="57"/>
      <c r="Q1914" s="57"/>
      <c r="R1914" s="57"/>
    </row>
    <row r="1915" spans="1:18" x14ac:dyDescent="0.2">
      <c r="A1915" s="78"/>
      <c r="B1915" s="79">
        <f t="shared" si="29"/>
        <v>1899</v>
      </c>
      <c r="C1915" s="80" t="s">
        <v>1931</v>
      </c>
      <c r="D1915" s="81" t="str">
        <f>+"Torre de ángulo mayor tipo B"&amp;IF(MID(C1915,3,3)="220","C",IF(MID(C1915,3,3)="138","S",""))&amp;IF(MID(C1915,10,1)="D",2,1)&amp;" (65°)Tipo B"&amp;IF(MID(C1915,3,3)="220","C",IF(MID(C1915,3,3)="138","S",""))&amp;IF(MID(C1915,10,1)="D",2,1)&amp;RIGHT(C1915,2)</f>
        <v>Torre de ángulo mayor tipo B2 (65°)Tipo B2-3</v>
      </c>
      <c r="E1915" s="82" t="s">
        <v>44</v>
      </c>
      <c r="F1915" s="83">
        <v>0</v>
      </c>
      <c r="G1915" s="84">
        <f>VLOOKUP(C1915,'[10]Resumen Peso'!$B$1:$D$65536,3,0)*$C$14</f>
        <v>11378.273177220712</v>
      </c>
      <c r="H1915" s="91"/>
      <c r="I1915" s="86"/>
      <c r="J1915" s="87">
        <f>+VLOOKUP(C1915,'[10]Resumen Peso'!$B$1:$D$65536,3,0)</f>
        <v>7064.6479492179687</v>
      </c>
      <c r="N1915" s="57"/>
      <c r="O1915" s="57"/>
      <c r="P1915" s="57"/>
      <c r="Q1915" s="57"/>
      <c r="R1915" s="57"/>
    </row>
    <row r="1916" spans="1:18" x14ac:dyDescent="0.2">
      <c r="A1916" s="78"/>
      <c r="B1916" s="79">
        <f t="shared" si="29"/>
        <v>1900</v>
      </c>
      <c r="C1916" s="80" t="s">
        <v>1932</v>
      </c>
      <c r="D1916" s="81" t="str">
        <f>+"Torre de ángulo mayor tipo B"&amp;IF(MID(C1916,3,3)="220","C",IF(MID(C1916,3,3)="138","S",""))&amp;IF(MID(C1916,10,1)="D",2,1)&amp;" (65°)Tipo B"&amp;IF(MID(C1916,3,3)="220","C",IF(MID(C1916,3,3)="138","S",""))&amp;IF(MID(C1916,10,1)="D",2,1)&amp;RIGHT(C1916,2)</f>
        <v>Torre de ángulo mayor tipo B2 (65°)Tipo B2±0</v>
      </c>
      <c r="E1916" s="82" t="s">
        <v>44</v>
      </c>
      <c r="F1916" s="83">
        <v>0</v>
      </c>
      <c r="G1916" s="84">
        <f>VLOOKUP(C1916,'[10]Resumen Peso'!$B$1:$D$65536,3,0)*$C$14</f>
        <v>12670.68282541282</v>
      </c>
      <c r="H1916" s="91"/>
      <c r="I1916" s="86"/>
      <c r="J1916" s="87">
        <f>+VLOOKUP(C1916,'[10]Resumen Peso'!$B$1:$D$65536,3,0)</f>
        <v>7867.0912574810345</v>
      </c>
      <c r="N1916" s="57"/>
      <c r="O1916" s="57"/>
      <c r="P1916" s="57"/>
      <c r="Q1916" s="57"/>
      <c r="R1916" s="57"/>
    </row>
    <row r="1917" spans="1:18" x14ac:dyDescent="0.2">
      <c r="A1917" s="78"/>
      <c r="B1917" s="79">
        <f t="shared" si="29"/>
        <v>1901</v>
      </c>
      <c r="C1917" s="80" t="s">
        <v>1933</v>
      </c>
      <c r="D1917" s="81" t="str">
        <f>+"Torre de ángulo mayor tipo B"&amp;IF(MID(C1917,3,3)="220","C",IF(MID(C1917,3,3)="138","S",""))&amp;IF(MID(C1917,10,1)="D",2,1)&amp;" (65°)Tipo B"&amp;IF(MID(C1917,3,3)="220","C",IF(MID(C1917,3,3)="138","S",""))&amp;IF(MID(C1917,10,1)="D",2,1)&amp;RIGHT(C1917,2)</f>
        <v>Torre de ángulo mayor tipo B2 (65°)Tipo B2+3</v>
      </c>
      <c r="E1917" s="82" t="s">
        <v>44</v>
      </c>
      <c r="F1917" s="83">
        <v>0</v>
      </c>
      <c r="G1917" s="84">
        <f>VLOOKUP(C1917,'[10]Resumen Peso'!$B$1:$D$65536,3,0)*$C$14</f>
        <v>14191.164764462361</v>
      </c>
      <c r="H1917" s="91"/>
      <c r="I1917" s="86"/>
      <c r="J1917" s="87">
        <f>+VLOOKUP(C1917,'[10]Resumen Peso'!$B$1:$D$65536,3,0)</f>
        <v>8811.1422083787602</v>
      </c>
      <c r="N1917" s="57"/>
      <c r="O1917" s="57"/>
      <c r="P1917" s="57"/>
      <c r="Q1917" s="57"/>
      <c r="R1917" s="57"/>
    </row>
    <row r="1918" spans="1:18" x14ac:dyDescent="0.2">
      <c r="A1918" s="78"/>
      <c r="B1918" s="79">
        <f t="shared" si="29"/>
        <v>1902</v>
      </c>
      <c r="C1918" s="80" t="s">
        <v>1934</v>
      </c>
      <c r="D1918" s="81" t="str">
        <f>+"Torre de anclaje, retención intermedia y terminal (15°) Tipo R"&amp;IF(MID(C1918,3,3)="220","C",IF(MID(C1918,3,3)="138","S",""))&amp;IF(MID(C1918,10,1)="D",2,1)&amp;RIGHT(C1918,2)</f>
        <v>Torre de anclaje, retención intermedia y terminal (15°) Tipo R2-3</v>
      </c>
      <c r="E1918" s="82" t="s">
        <v>44</v>
      </c>
      <c r="F1918" s="83">
        <v>0</v>
      </c>
      <c r="G1918" s="84">
        <f>VLOOKUP(C1918,'[10]Resumen Peso'!$B$1:$D$65536,3,0)*$C$14</f>
        <v>14650.261615275542</v>
      </c>
      <c r="H1918" s="91"/>
      <c r="I1918" s="86"/>
      <c r="J1918" s="87">
        <f>+VLOOKUP(C1918,'[10]Resumen Peso'!$B$1:$D$65536,3,0)</f>
        <v>9096.1905259110699</v>
      </c>
      <c r="N1918" s="57"/>
      <c r="O1918" s="57"/>
      <c r="P1918" s="57"/>
      <c r="Q1918" s="57"/>
      <c r="R1918" s="57"/>
    </row>
    <row r="1919" spans="1:18" x14ac:dyDescent="0.2">
      <c r="A1919" s="78"/>
      <c r="B1919" s="79">
        <f t="shared" si="29"/>
        <v>1903</v>
      </c>
      <c r="C1919" s="80" t="s">
        <v>1935</v>
      </c>
      <c r="D1919" s="81" t="str">
        <f>+"Torre de anclaje, retención intermedia y terminal (15°) Tipo R"&amp;IF(MID(C1919,3,3)="220","C",IF(MID(C1919,3,3)="138","S",""))&amp;IF(MID(C1919,10,1)="D",2,1)&amp;RIGHT(C1919,2)</f>
        <v>Torre de anclaje, retención intermedia y terminal (15°) Tipo R2±0</v>
      </c>
      <c r="E1919" s="82" t="s">
        <v>44</v>
      </c>
      <c r="F1919" s="83">
        <v>0</v>
      </c>
      <c r="G1919" s="84">
        <f>VLOOKUP(C1919,'[10]Resumen Peso'!$B$1:$D$65536,3,0)*$C$14</f>
        <v>16332.510161957125</v>
      </c>
      <c r="H1919" s="91"/>
      <c r="I1919" s="86"/>
      <c r="J1919" s="87">
        <f>+VLOOKUP(C1919,'[10]Resumen Peso'!$B$1:$D$65536,3,0)</f>
        <v>10140.680630893054</v>
      </c>
      <c r="N1919" s="57"/>
      <c r="O1919" s="57"/>
      <c r="P1919" s="57"/>
      <c r="Q1919" s="57"/>
      <c r="R1919" s="57"/>
    </row>
    <row r="1920" spans="1:18" x14ac:dyDescent="0.2">
      <c r="A1920" s="78"/>
      <c r="B1920" s="79">
        <f t="shared" si="29"/>
        <v>1904</v>
      </c>
      <c r="C1920" s="80" t="s">
        <v>1936</v>
      </c>
      <c r="D1920" s="81" t="str">
        <f>+"Torre de anclaje, retención intermedia y terminal (15°) Tipo R"&amp;IF(MID(C1920,3,3)="220","C",IF(MID(C1920,3,3)="138","S",""))&amp;IF(MID(C1920,10,1)="D",2,1)&amp;RIGHT(C1920,2)</f>
        <v>Torre de anclaje, retención intermedia y terminal (15°) Tipo R2+3</v>
      </c>
      <c r="E1920" s="82" t="s">
        <v>44</v>
      </c>
      <c r="F1920" s="83">
        <v>0</v>
      </c>
      <c r="G1920" s="84">
        <f>VLOOKUP(C1920,'[10]Resumen Peso'!$B$1:$D$65536,3,0)*$C$14</f>
        <v>18014.758708638707</v>
      </c>
      <c r="H1920" s="91"/>
      <c r="I1920" s="86"/>
      <c r="J1920" s="87">
        <f>+VLOOKUP(C1920,'[10]Resumen Peso'!$B$1:$D$65536,3,0)</f>
        <v>11185.170735875037</v>
      </c>
      <c r="N1920" s="57"/>
      <c r="O1920" s="57"/>
      <c r="P1920" s="57"/>
      <c r="Q1920" s="57"/>
      <c r="R1920" s="57"/>
    </row>
    <row r="1921" spans="1:18" x14ac:dyDescent="0.2">
      <c r="A1921" s="78"/>
      <c r="B1921" s="79">
        <f t="shared" si="29"/>
        <v>1905</v>
      </c>
      <c r="C1921" s="80" t="s">
        <v>1937</v>
      </c>
      <c r="D1921" s="81" t="str">
        <f>+"Torre de suspensión tipo S"&amp;IF(MID(C1921,3,3)="220","C",IF(MID(C1921,3,3)="138","S",""))&amp;IF(MID(C1921,10,1)="D",2,1)&amp;" (5°)Tipo S"&amp;IF(MID(C1921,3,3)="220","C",IF(MID(C1921,3,3)="138","S",""))&amp;IF(MID(C1921,10,1)="D",2,1)&amp;RIGHT(C1921,2)</f>
        <v>Torre de suspensión tipo S1 (5°)Tipo S1-6</v>
      </c>
      <c r="E1921" s="82" t="s">
        <v>44</v>
      </c>
      <c r="F1921" s="83">
        <v>0</v>
      </c>
      <c r="G1921" s="84">
        <f>VLOOKUP(C1921,'[10]Resumen Peso'!$B$1:$D$65536,3,0)*$C$14</f>
        <v>3138.6358335680147</v>
      </c>
      <c r="H1921" s="91"/>
      <c r="I1921" s="86"/>
      <c r="J1921" s="87">
        <f>+VLOOKUP(C1921,'[10]Resumen Peso'!$B$1:$D$65536,3,0)</f>
        <v>1948.7453728347232</v>
      </c>
      <c r="N1921" s="57"/>
      <c r="O1921" s="57"/>
      <c r="P1921" s="57"/>
      <c r="Q1921" s="57"/>
      <c r="R1921" s="57"/>
    </row>
    <row r="1922" spans="1:18" x14ac:dyDescent="0.2">
      <c r="A1922" s="78"/>
      <c r="B1922" s="79">
        <f t="shared" si="29"/>
        <v>1906</v>
      </c>
      <c r="C1922" s="80" t="s">
        <v>1938</v>
      </c>
      <c r="D1922" s="81" t="str">
        <f>+"Torre de suspensión tipo S"&amp;IF(MID(C1922,3,3)="220","C",IF(MID(C1922,3,3)="138","S",""))&amp;IF(MID(C1922,10,1)="D",2,1)&amp;" (5°)Tipo S"&amp;IF(MID(C1922,3,3)="220","C",IF(MID(C1922,3,3)="138","S",""))&amp;IF(MID(C1922,10,1)="D",2,1)&amp;RIGHT(C1922,2)</f>
        <v>Torre de suspensión tipo S1 (5°)Tipo S1-3</v>
      </c>
      <c r="E1922" s="82" t="s">
        <v>44</v>
      </c>
      <c r="F1922" s="83">
        <v>0</v>
      </c>
      <c r="G1922" s="84">
        <f>VLOOKUP(C1922,'[10]Resumen Peso'!$B$1:$D$65536,3,0)*$C$14</f>
        <v>3591.0518095778193</v>
      </c>
      <c r="H1922" s="91"/>
      <c r="I1922" s="86"/>
      <c r="J1922" s="87">
        <f>+VLOOKUP(C1922,'[10]Resumen Peso'!$B$1:$D$65536,3,0)</f>
        <v>2229.6456067568456</v>
      </c>
      <c r="N1922" s="57"/>
      <c r="O1922" s="57"/>
      <c r="P1922" s="57"/>
      <c r="Q1922" s="57"/>
      <c r="R1922" s="57"/>
    </row>
    <row r="1923" spans="1:18" x14ac:dyDescent="0.2">
      <c r="A1923" s="78"/>
      <c r="B1923" s="79">
        <f t="shared" si="29"/>
        <v>1907</v>
      </c>
      <c r="C1923" s="80" t="s">
        <v>1939</v>
      </c>
      <c r="D1923" s="81" t="str">
        <f>+"Torre de suspensión tipo S"&amp;IF(MID(C1923,3,3)="220","C",IF(MID(C1923,3,3)="138","S",""))&amp;IF(MID(C1923,10,1)="D",2,1)&amp;" (5°)Tipo S"&amp;IF(MID(C1923,3,3)="220","C",IF(MID(C1923,3,3)="138","S",""))&amp;IF(MID(C1923,10,1)="D",2,1)&amp;RIGHT(C1923,2)</f>
        <v>Torre de suspensión tipo S1 (5°)Tipo S1±0</v>
      </c>
      <c r="E1923" s="82" t="s">
        <v>44</v>
      </c>
      <c r="F1923" s="83">
        <v>0</v>
      </c>
      <c r="G1923" s="84">
        <f>VLOOKUP(C1923,'[10]Resumen Peso'!$B$1:$D$65536,3,0)*$C$14</f>
        <v>4039.4283572303921</v>
      </c>
      <c r="H1923" s="91"/>
      <c r="I1923" s="86"/>
      <c r="J1923" s="87">
        <f>+VLOOKUP(C1923,'[10]Resumen Peso'!$B$1:$D$65536,3,0)</f>
        <v>2508.0378028760915</v>
      </c>
      <c r="N1923" s="57"/>
      <c r="O1923" s="57"/>
      <c r="P1923" s="57"/>
      <c r="Q1923" s="57"/>
      <c r="R1923" s="57"/>
    </row>
    <row r="1924" spans="1:18" x14ac:dyDescent="0.2">
      <c r="A1924" s="78"/>
      <c r="B1924" s="79">
        <f t="shared" si="29"/>
        <v>1908</v>
      </c>
      <c r="C1924" s="80" t="s">
        <v>1940</v>
      </c>
      <c r="D1924" s="81" t="str">
        <f>+"Torre de suspensión tipo S"&amp;IF(MID(C1924,3,3)="220","C",IF(MID(C1924,3,3)="138","S",""))&amp;IF(MID(C1924,10,1)="D",2,1)&amp;" (5°)Tipo S"&amp;IF(MID(C1924,3,3)="220","C",IF(MID(C1924,3,3)="138","S",""))&amp;IF(MID(C1924,10,1)="D",2,1)&amp;RIGHT(C1924,2)</f>
        <v>Torre de suspensión tipo S1 (5°)Tipo S1+3</v>
      </c>
      <c r="E1924" s="82" t="s">
        <v>44</v>
      </c>
      <c r="F1924" s="83">
        <v>0</v>
      </c>
      <c r="G1924" s="84">
        <f>VLOOKUP(C1924,'[10]Resumen Peso'!$B$1:$D$65536,3,0)*$C$14</f>
        <v>4483.7654765257357</v>
      </c>
      <c r="H1924" s="91"/>
      <c r="I1924" s="86"/>
      <c r="J1924" s="87">
        <f>+VLOOKUP(C1924,'[10]Resumen Peso'!$B$1:$D$65536,3,0)</f>
        <v>2783.9219611924618</v>
      </c>
      <c r="N1924" s="57"/>
      <c r="O1924" s="57"/>
      <c r="P1924" s="57"/>
      <c r="Q1924" s="57"/>
      <c r="R1924" s="57"/>
    </row>
    <row r="1925" spans="1:18" x14ac:dyDescent="0.2">
      <c r="A1925" s="78"/>
      <c r="B1925" s="79">
        <f t="shared" si="29"/>
        <v>1909</v>
      </c>
      <c r="C1925" s="80" t="s">
        <v>1941</v>
      </c>
      <c r="D1925" s="81" t="str">
        <f>+"Torre de suspensión tipo S"&amp;IF(MID(C1925,3,3)="220","C",IF(MID(C1925,3,3)="138","S",""))&amp;IF(MID(C1925,10,1)="D",2,1)&amp;" (5°)Tipo S"&amp;IF(MID(C1925,3,3)="220","C",IF(MID(C1925,3,3)="138","S",""))&amp;IF(MID(C1925,10,1)="D",2,1)&amp;RIGHT(C1925,2)</f>
        <v>Torre de suspensión tipo S1 (5°)Tipo S1+6</v>
      </c>
      <c r="E1925" s="82" t="s">
        <v>44</v>
      </c>
      <c r="F1925" s="83">
        <v>0</v>
      </c>
      <c r="G1925" s="84">
        <f>VLOOKUP(C1925,'[10]Resumen Peso'!$B$1:$D$65536,3,0)*$C$14</f>
        <v>4928.1025958210785</v>
      </c>
      <c r="H1925" s="91"/>
      <c r="I1925" s="86"/>
      <c r="J1925" s="87">
        <f>+VLOOKUP(C1925,'[10]Resumen Peso'!$B$1:$D$65536,3,0)</f>
        <v>3059.8061195088317</v>
      </c>
      <c r="N1925" s="57"/>
      <c r="O1925" s="57"/>
      <c r="P1925" s="57"/>
      <c r="Q1925" s="57"/>
      <c r="R1925" s="57"/>
    </row>
    <row r="1926" spans="1:18" x14ac:dyDescent="0.2">
      <c r="A1926" s="78"/>
      <c r="B1926" s="79">
        <f t="shared" si="29"/>
        <v>1910</v>
      </c>
      <c r="C1926" s="80" t="s">
        <v>1942</v>
      </c>
      <c r="D1926" s="81" t="str">
        <f>+"Torre de ángulo menor tipo A"&amp;IF(MID(C1926,3,3)="220","C",IF(MID(C1926,3,3)="138","S",""))&amp;IF(MID(C1926,10,1)="D",2,1)&amp;" (30°)Tipo A"&amp;IF(MID(C1926,3,3)="220","C",IF(MID(C1926,3,3)="138","S",""))&amp;IF(MID(C1926,10,1)="D",2,1)&amp;RIGHT(C1926,2)</f>
        <v>Torre de ángulo menor tipo A1 (30°)Tipo A1-3</v>
      </c>
      <c r="E1926" s="82" t="s">
        <v>44</v>
      </c>
      <c r="F1926" s="83">
        <v>0</v>
      </c>
      <c r="G1926" s="84">
        <f>VLOOKUP(C1926,'[10]Resumen Peso'!$B$1:$D$65536,3,0)*$C$14</f>
        <v>5524.7988738944377</v>
      </c>
      <c r="H1926" s="91"/>
      <c r="I1926" s="86"/>
      <c r="J1926" s="87">
        <f>+VLOOKUP(C1926,'[10]Resumen Peso'!$B$1:$D$65536,3,0)</f>
        <v>3430.2884476740824</v>
      </c>
      <c r="N1926" s="57"/>
      <c r="O1926" s="57"/>
      <c r="P1926" s="57"/>
      <c r="Q1926" s="57"/>
      <c r="R1926" s="57"/>
    </row>
    <row r="1927" spans="1:18" x14ac:dyDescent="0.2">
      <c r="A1927" s="78"/>
      <c r="B1927" s="79">
        <f t="shared" si="29"/>
        <v>1911</v>
      </c>
      <c r="C1927" s="80" t="s">
        <v>1943</v>
      </c>
      <c r="D1927" s="81" t="str">
        <f>+"Torre de ángulo menor tipo A"&amp;IF(MID(C1927,3,3)="220","C",IF(MID(C1927,3,3)="138","S",""))&amp;IF(MID(C1927,10,1)="D",2,1)&amp;" (30°)Tipo A"&amp;IF(MID(C1927,3,3)="220","C",IF(MID(C1927,3,3)="138","S",""))&amp;IF(MID(C1927,10,1)="D",2,1)&amp;RIGHT(C1927,2)</f>
        <v>Torre de ángulo menor tipo A1 (30°)Tipo A1±0</v>
      </c>
      <c r="E1927" s="82" t="s">
        <v>44</v>
      </c>
      <c r="F1927" s="83">
        <v>0</v>
      </c>
      <c r="G1927" s="84">
        <f>VLOOKUP(C1927,'[10]Resumen Peso'!$B$1:$D$65536,3,0)*$C$14</f>
        <v>6131.8522462757355</v>
      </c>
      <c r="H1927" s="91"/>
      <c r="I1927" s="86"/>
      <c r="J1927" s="87">
        <f>+VLOOKUP(C1927,'[10]Resumen Peso'!$B$1:$D$65536,3,0)</f>
        <v>3807.2013847659068</v>
      </c>
      <c r="N1927" s="57"/>
      <c r="O1927" s="57"/>
      <c r="P1927" s="57"/>
      <c r="Q1927" s="57"/>
      <c r="R1927" s="57"/>
    </row>
    <row r="1928" spans="1:18" x14ac:dyDescent="0.2">
      <c r="A1928" s="78"/>
      <c r="B1928" s="79">
        <f t="shared" si="29"/>
        <v>1912</v>
      </c>
      <c r="C1928" s="80" t="s">
        <v>1944</v>
      </c>
      <c r="D1928" s="81" t="str">
        <f>+"Torre de ángulo menor tipo A"&amp;IF(MID(C1928,3,3)="220","C",IF(MID(C1928,3,3)="138","S",""))&amp;IF(MID(C1928,10,1)="D",2,1)&amp;" (30°)Tipo A"&amp;IF(MID(C1928,3,3)="220","C",IF(MID(C1928,3,3)="138","S",""))&amp;IF(MID(C1928,10,1)="D",2,1)&amp;RIGHT(C1928,2)</f>
        <v>Torre de ángulo menor tipo A1 (30°)Tipo A1+3</v>
      </c>
      <c r="E1928" s="82" t="s">
        <v>44</v>
      </c>
      <c r="F1928" s="83">
        <v>0</v>
      </c>
      <c r="G1928" s="84">
        <f>VLOOKUP(C1928,'[10]Resumen Peso'!$B$1:$D$65536,3,0)*$C$14</f>
        <v>6738.9056186570333</v>
      </c>
      <c r="H1928" s="91"/>
      <c r="I1928" s="86"/>
      <c r="J1928" s="87">
        <f>+VLOOKUP(C1928,'[10]Resumen Peso'!$B$1:$D$65536,3,0)</f>
        <v>4184.1143218577317</v>
      </c>
      <c r="N1928" s="57"/>
      <c r="O1928" s="57"/>
      <c r="P1928" s="57"/>
      <c r="Q1928" s="57"/>
      <c r="R1928" s="57"/>
    </row>
    <row r="1929" spans="1:18" x14ac:dyDescent="0.2">
      <c r="A1929" s="78"/>
      <c r="B1929" s="79">
        <f t="shared" si="29"/>
        <v>1913</v>
      </c>
      <c r="C1929" s="80" t="s">
        <v>1945</v>
      </c>
      <c r="D1929" s="81" t="str">
        <f>+"Torre de ángulo mayor tipo B"&amp;IF(MID(C1929,3,3)="220","C",IF(MID(C1929,3,3)="138","S",""))&amp;IF(MID(C1929,10,1)="D",2,1)&amp;" (65°)Tipo B"&amp;IF(MID(C1929,3,3)="220","C",IF(MID(C1929,3,3)="138","S",""))&amp;IF(MID(C1929,10,1)="D",2,1)&amp;RIGHT(C1929,2)</f>
        <v>Torre de ángulo mayor tipo B1 (65°)Tipo B1-3</v>
      </c>
      <c r="E1929" s="82" t="s">
        <v>44</v>
      </c>
      <c r="F1929" s="83">
        <v>0</v>
      </c>
      <c r="G1929" s="84">
        <f>VLOOKUP(C1929,'[10]Resumen Peso'!$B$1:$D$65536,3,0)*$C$14</f>
        <v>7455.6700914286967</v>
      </c>
      <c r="H1929" s="91"/>
      <c r="I1929" s="86"/>
      <c r="J1929" s="87">
        <f>+VLOOKUP(C1929,'[10]Resumen Peso'!$B$1:$D$65536,3,0)</f>
        <v>4629.1457061257879</v>
      </c>
      <c r="N1929" s="57"/>
      <c r="O1929" s="57"/>
      <c r="P1929" s="57"/>
      <c r="Q1929" s="57"/>
      <c r="R1929" s="57"/>
    </row>
    <row r="1930" spans="1:18" x14ac:dyDescent="0.2">
      <c r="A1930" s="78"/>
      <c r="B1930" s="79">
        <f t="shared" si="29"/>
        <v>1914</v>
      </c>
      <c r="C1930" s="80" t="s">
        <v>1946</v>
      </c>
      <c r="D1930" s="81" t="str">
        <f>+"Torre de ángulo mayor tipo B"&amp;IF(MID(C1930,3,3)="220","C",IF(MID(C1930,3,3)="138","S",""))&amp;IF(MID(C1930,10,1)="D",2,1)&amp;" (65°)Tipo B"&amp;IF(MID(C1930,3,3)="220","C",IF(MID(C1930,3,3)="138","S",""))&amp;IF(MID(C1930,10,1)="D",2,1)&amp;RIGHT(C1930,2)</f>
        <v>Torre de ángulo mayor tipo B1 (65°)Tipo B1±0</v>
      </c>
      <c r="E1930" s="82" t="s">
        <v>44</v>
      </c>
      <c r="F1930" s="83">
        <v>0</v>
      </c>
      <c r="G1930" s="84">
        <f>VLOOKUP(C1930,'[10]Resumen Peso'!$B$1:$D$65536,3,0)*$C$14</f>
        <v>8302.5279414573452</v>
      </c>
      <c r="H1930" s="91"/>
      <c r="I1930" s="86"/>
      <c r="J1930" s="87">
        <f>+VLOOKUP(C1930,'[10]Resumen Peso'!$B$1:$D$65536,3,0)</f>
        <v>5154.9506749730381</v>
      </c>
      <c r="N1930" s="57"/>
      <c r="O1930" s="57"/>
      <c r="P1930" s="57"/>
      <c r="Q1930" s="57"/>
      <c r="R1930" s="57"/>
    </row>
    <row r="1931" spans="1:18" x14ac:dyDescent="0.2">
      <c r="A1931" s="78"/>
      <c r="B1931" s="79">
        <f t="shared" si="29"/>
        <v>1915</v>
      </c>
      <c r="C1931" s="80" t="s">
        <v>1947</v>
      </c>
      <c r="D1931" s="81" t="str">
        <f>+"Torre de ángulo mayor tipo B"&amp;IF(MID(C1931,3,3)="220","C",IF(MID(C1931,3,3)="138","S",""))&amp;IF(MID(C1931,10,1)="D",2,1)&amp;" (65°)Tipo B"&amp;IF(MID(C1931,3,3)="220","C",IF(MID(C1931,3,3)="138","S",""))&amp;IF(MID(C1931,10,1)="D",2,1)&amp;RIGHT(C1931,2)</f>
        <v>Torre de ángulo mayor tipo B1 (65°)Tipo B1+3</v>
      </c>
      <c r="E1931" s="82" t="s">
        <v>44</v>
      </c>
      <c r="F1931" s="83">
        <v>0</v>
      </c>
      <c r="G1931" s="84">
        <f>VLOOKUP(C1931,'[10]Resumen Peso'!$B$1:$D$65536,3,0)*$C$14</f>
        <v>9298.8312944322279</v>
      </c>
      <c r="H1931" s="91"/>
      <c r="I1931" s="86"/>
      <c r="J1931" s="87">
        <f>+VLOOKUP(C1931,'[10]Resumen Peso'!$B$1:$D$65536,3,0)</f>
        <v>5773.5447559698032</v>
      </c>
      <c r="N1931" s="57"/>
      <c r="O1931" s="57"/>
      <c r="P1931" s="57"/>
      <c r="Q1931" s="57"/>
      <c r="R1931" s="57"/>
    </row>
    <row r="1932" spans="1:18" x14ac:dyDescent="0.2">
      <c r="A1932" s="78"/>
      <c r="B1932" s="79">
        <f t="shared" si="29"/>
        <v>1916</v>
      </c>
      <c r="C1932" s="80" t="s">
        <v>1948</v>
      </c>
      <c r="D1932" s="81" t="str">
        <f>+"Torre de anclaje, retención intermedia y terminal (15°) Tipo R"&amp;IF(MID(C1932,3,3)="220","C",IF(MID(C1932,3,3)="138","S",""))&amp;IF(MID(C1932,10,1)="D",2,1)&amp;RIGHT(C1932,2)</f>
        <v>Torre de anclaje, retención intermedia y terminal (15°) Tipo R1-3</v>
      </c>
      <c r="E1932" s="82" t="s">
        <v>44</v>
      </c>
      <c r="F1932" s="83">
        <v>0</v>
      </c>
      <c r="G1932" s="84">
        <f>VLOOKUP(C1932,'[10]Resumen Peso'!$B$1:$D$65536,3,0)*$C$14</f>
        <v>9599.6567893350511</v>
      </c>
      <c r="H1932" s="91"/>
      <c r="I1932" s="86"/>
      <c r="J1932" s="87">
        <f>+VLOOKUP(C1932,'[10]Resumen Peso'!$B$1:$D$65536,3,0)</f>
        <v>5960.3240837761005</v>
      </c>
      <c r="N1932" s="57"/>
      <c r="O1932" s="57"/>
      <c r="P1932" s="57"/>
      <c r="Q1932" s="57"/>
      <c r="R1932" s="57"/>
    </row>
    <row r="1933" spans="1:18" x14ac:dyDescent="0.2">
      <c r="A1933" s="78"/>
      <c r="B1933" s="79">
        <f t="shared" si="29"/>
        <v>1917</v>
      </c>
      <c r="C1933" s="80" t="s">
        <v>1949</v>
      </c>
      <c r="D1933" s="81" t="str">
        <f>+"Torre de anclaje, retención intermedia y terminal (15°) Tipo R"&amp;IF(MID(C1933,3,3)="220","C",IF(MID(C1933,3,3)="138","S",""))&amp;IF(MID(C1933,10,1)="D",2,1)&amp;RIGHT(C1933,2)</f>
        <v>Torre de anclaje, retención intermedia y terminal (15°) Tipo R1±0</v>
      </c>
      <c r="E1933" s="82" t="s">
        <v>44</v>
      </c>
      <c r="F1933" s="83">
        <v>0</v>
      </c>
      <c r="G1933" s="84">
        <f>VLOOKUP(C1933,'[10]Resumen Peso'!$B$1:$D$65536,3,0)*$C$14</f>
        <v>10701.95851653852</v>
      </c>
      <c r="H1933" s="91"/>
      <c r="I1933" s="86"/>
      <c r="J1933" s="87">
        <f>+VLOOKUP(C1933,'[10]Resumen Peso'!$B$1:$D$65536,3,0)</f>
        <v>6644.7314200402461</v>
      </c>
      <c r="N1933" s="57"/>
      <c r="O1933" s="57"/>
      <c r="P1933" s="57"/>
      <c r="Q1933" s="57"/>
      <c r="R1933" s="57"/>
    </row>
    <row r="1934" spans="1:18" x14ac:dyDescent="0.2">
      <c r="A1934" s="78"/>
      <c r="B1934" s="79">
        <f t="shared" si="29"/>
        <v>1918</v>
      </c>
      <c r="C1934" s="80" t="s">
        <v>1950</v>
      </c>
      <c r="D1934" s="81" t="str">
        <f>+"Torre de anclaje, retención intermedia y terminal (15°) Tipo R"&amp;IF(MID(C1934,3,3)="220","C",IF(MID(C1934,3,3)="138","S",""))&amp;IF(MID(C1934,10,1)="D",2,1)&amp;RIGHT(C1934,2)</f>
        <v>Torre de anclaje, retención intermedia y terminal (15°) Tipo R1+3</v>
      </c>
      <c r="E1934" s="82" t="s">
        <v>44</v>
      </c>
      <c r="F1934" s="83">
        <v>0</v>
      </c>
      <c r="G1934" s="84">
        <f>VLOOKUP(C1934,'[10]Resumen Peso'!$B$1:$D$65536,3,0)*$C$14</f>
        <v>11804.260243741986</v>
      </c>
      <c r="H1934" s="91"/>
      <c r="I1934" s="86"/>
      <c r="J1934" s="87">
        <f>+VLOOKUP(C1934,'[10]Resumen Peso'!$B$1:$D$65536,3,0)</f>
        <v>7329.1387563043918</v>
      </c>
      <c r="N1934" s="57"/>
      <c r="O1934" s="57"/>
      <c r="P1934" s="57"/>
      <c r="Q1934" s="57"/>
      <c r="R1934" s="57"/>
    </row>
    <row r="1935" spans="1:18" x14ac:dyDescent="0.2">
      <c r="A1935" s="78"/>
      <c r="B1935" s="79">
        <f t="shared" si="29"/>
        <v>1919</v>
      </c>
      <c r="C1935" s="80" t="s">
        <v>1951</v>
      </c>
      <c r="D1935" s="81" t="str">
        <f>+"Torre de suspensión tipo S"&amp;IF(MID(C1935,3,3)="220","C",IF(MID(C1935,3,3)="138","S",""))&amp;IF(MID(C1935,10,1)="D",2,1)&amp;" (5°)Tipo S"&amp;IF(MID(C1935,3,3)="220","C",IF(MID(C1935,3,3)="138","S",""))&amp;IF(MID(C1935,10,1)="D",2,1)&amp;RIGHT(C1935,2)</f>
        <v>Torre de suspensión tipo S1 (5°)Tipo S1-6</v>
      </c>
      <c r="E1935" s="82" t="s">
        <v>44</v>
      </c>
      <c r="F1935" s="83">
        <v>0</v>
      </c>
      <c r="G1935" s="84">
        <f>VLOOKUP(C1935,'[10]Resumen Peso'!$B$1:$D$65536,3,0)*$C$14</f>
        <v>4022.4428776508339</v>
      </c>
      <c r="H1935" s="91"/>
      <c r="I1935" s="86"/>
      <c r="J1935" s="87">
        <f>+VLOOKUP(C1935,'[10]Resumen Peso'!$B$1:$D$65536,3,0)</f>
        <v>2497.4917005274115</v>
      </c>
      <c r="N1935" s="57"/>
      <c r="O1935" s="57"/>
      <c r="P1935" s="57"/>
      <c r="Q1935" s="57"/>
      <c r="R1935" s="57"/>
    </row>
    <row r="1936" spans="1:18" x14ac:dyDescent="0.2">
      <c r="A1936" s="78"/>
      <c r="B1936" s="79">
        <f t="shared" si="29"/>
        <v>1920</v>
      </c>
      <c r="C1936" s="80" t="s">
        <v>1952</v>
      </c>
      <c r="D1936" s="81" t="str">
        <f>+"Torre de suspensión tipo S"&amp;IF(MID(C1936,3,3)="220","C",IF(MID(C1936,3,3)="138","S",""))&amp;IF(MID(C1936,10,1)="D",2,1)&amp;" (5°)Tipo S"&amp;IF(MID(C1936,3,3)="220","C",IF(MID(C1936,3,3)="138","S",""))&amp;IF(MID(C1936,10,1)="D",2,1)&amp;RIGHT(C1936,2)</f>
        <v>Torre de suspensión tipo S1 (5°)Tipo S1-3</v>
      </c>
      <c r="E1936" s="82" t="s">
        <v>44</v>
      </c>
      <c r="F1936" s="83">
        <v>0</v>
      </c>
      <c r="G1936" s="84">
        <f>VLOOKUP(C1936,'[10]Resumen Peso'!$B$1:$D$65536,3,0)*$C$14</f>
        <v>4602.2544636185212</v>
      </c>
      <c r="H1936" s="91"/>
      <c r="I1936" s="86"/>
      <c r="J1936" s="87">
        <f>+VLOOKUP(C1936,'[10]Resumen Peso'!$B$1:$D$65536,3,0)</f>
        <v>2857.4905042070382</v>
      </c>
      <c r="N1936" s="57"/>
      <c r="O1936" s="57"/>
      <c r="P1936" s="57"/>
      <c r="Q1936" s="57"/>
      <c r="R1936" s="57"/>
    </row>
    <row r="1937" spans="1:18" x14ac:dyDescent="0.2">
      <c r="A1937" s="78"/>
      <c r="B1937" s="79">
        <f t="shared" si="29"/>
        <v>1921</v>
      </c>
      <c r="C1937" s="80" t="s">
        <v>1953</v>
      </c>
      <c r="D1937" s="81" t="str">
        <f>+"Torre de suspensión tipo S"&amp;IF(MID(C1937,3,3)="220","C",IF(MID(C1937,3,3)="138","S",""))&amp;IF(MID(C1937,10,1)="D",2,1)&amp;" (5°)Tipo S"&amp;IF(MID(C1937,3,3)="220","C",IF(MID(C1937,3,3)="138","S",""))&amp;IF(MID(C1937,10,1)="D",2,1)&amp;RIGHT(C1937,2)</f>
        <v>Torre de suspensión tipo S1 (5°)Tipo S1±0</v>
      </c>
      <c r="E1937" s="82" t="s">
        <v>44</v>
      </c>
      <c r="F1937" s="83">
        <v>0</v>
      </c>
      <c r="G1937" s="84">
        <f>VLOOKUP(C1937,'[10]Resumen Peso'!$B$1:$D$65536,3,0)*$C$14</f>
        <v>5176.8891604257833</v>
      </c>
      <c r="H1937" s="91"/>
      <c r="I1937" s="86"/>
      <c r="J1937" s="87">
        <f>+VLOOKUP(C1937,'[10]Resumen Peso'!$B$1:$D$65536,3,0)</f>
        <v>3214.2750328538114</v>
      </c>
      <c r="N1937" s="57"/>
      <c r="O1937" s="57"/>
      <c r="P1937" s="57"/>
      <c r="Q1937" s="57"/>
      <c r="R1937" s="57"/>
    </row>
    <row r="1938" spans="1:18" x14ac:dyDescent="0.2">
      <c r="A1938" s="78"/>
      <c r="B1938" s="79">
        <f t="shared" ref="B1938:B2001" si="30">1+B1937</f>
        <v>1922</v>
      </c>
      <c r="C1938" s="80" t="s">
        <v>1954</v>
      </c>
      <c r="D1938" s="81" t="str">
        <f>+"Torre de suspensión tipo S"&amp;IF(MID(C1938,3,3)="220","C",IF(MID(C1938,3,3)="138","S",""))&amp;IF(MID(C1938,10,1)="D",2,1)&amp;" (5°)Tipo S"&amp;IF(MID(C1938,3,3)="220","C",IF(MID(C1938,3,3)="138","S",""))&amp;IF(MID(C1938,10,1)="D",2,1)&amp;RIGHT(C1938,2)</f>
        <v>Torre de suspensión tipo S1 (5°)Tipo S1+3</v>
      </c>
      <c r="E1938" s="82" t="s">
        <v>44</v>
      </c>
      <c r="F1938" s="83">
        <v>0</v>
      </c>
      <c r="G1938" s="84">
        <f>VLOOKUP(C1938,'[10]Resumen Peso'!$B$1:$D$65536,3,0)*$C$14</f>
        <v>5746.3469680726203</v>
      </c>
      <c r="H1938" s="91"/>
      <c r="I1938" s="86"/>
      <c r="J1938" s="87">
        <f>+VLOOKUP(C1938,'[10]Resumen Peso'!$B$1:$D$65536,3,0)</f>
        <v>3567.8452864677311</v>
      </c>
      <c r="N1938" s="57"/>
      <c r="O1938" s="57"/>
      <c r="P1938" s="57"/>
      <c r="Q1938" s="57"/>
      <c r="R1938" s="57"/>
    </row>
    <row r="1939" spans="1:18" x14ac:dyDescent="0.2">
      <c r="A1939" s="78"/>
      <c r="B1939" s="79">
        <f t="shared" si="30"/>
        <v>1923</v>
      </c>
      <c r="C1939" s="80" t="s">
        <v>1955</v>
      </c>
      <c r="D1939" s="81" t="str">
        <f>+"Torre de suspensión tipo S"&amp;IF(MID(C1939,3,3)="220","C",IF(MID(C1939,3,3)="138","S",""))&amp;IF(MID(C1939,10,1)="D",2,1)&amp;" (5°)Tipo S"&amp;IF(MID(C1939,3,3)="220","C",IF(MID(C1939,3,3)="138","S",""))&amp;IF(MID(C1939,10,1)="D",2,1)&amp;RIGHT(C1939,2)</f>
        <v>Torre de suspensión tipo S1 (5°)Tipo S1+6</v>
      </c>
      <c r="E1939" s="82" t="s">
        <v>44</v>
      </c>
      <c r="F1939" s="83">
        <v>0</v>
      </c>
      <c r="G1939" s="84">
        <f>VLOOKUP(C1939,'[10]Resumen Peso'!$B$1:$D$65536,3,0)*$C$14</f>
        <v>6315.8047757194563</v>
      </c>
      <c r="H1939" s="91"/>
      <c r="I1939" s="86"/>
      <c r="J1939" s="87">
        <f>+VLOOKUP(C1939,'[10]Resumen Peso'!$B$1:$D$65536,3,0)</f>
        <v>3921.4155400816499</v>
      </c>
      <c r="N1939" s="57"/>
      <c r="O1939" s="57"/>
      <c r="P1939" s="57"/>
      <c r="Q1939" s="57"/>
      <c r="R1939" s="57"/>
    </row>
    <row r="1940" spans="1:18" x14ac:dyDescent="0.2">
      <c r="A1940" s="78"/>
      <c r="B1940" s="79">
        <f t="shared" si="30"/>
        <v>1924</v>
      </c>
      <c r="C1940" s="80" t="s">
        <v>1956</v>
      </c>
      <c r="D1940" s="81" t="str">
        <f>+"Torre de ángulo menor tipo A"&amp;IF(MID(C1940,3,3)="220","C",IF(MID(C1940,3,3)="138","S",""))&amp;IF(MID(C1940,10,1)="D",2,1)&amp;" (30°)Tipo A"&amp;IF(MID(C1940,3,3)="220","C",IF(MID(C1940,3,3)="138","S",""))&amp;IF(MID(C1940,10,1)="D",2,1)&amp;RIGHT(C1940,2)</f>
        <v>Torre de ángulo menor tipo A1 (30°)Tipo A1-3</v>
      </c>
      <c r="E1940" s="82" t="s">
        <v>44</v>
      </c>
      <c r="F1940" s="83">
        <v>0</v>
      </c>
      <c r="G1940" s="84">
        <f>VLOOKUP(C1940,'[10]Resumen Peso'!$B$1:$D$65536,3,0)*$C$14</f>
        <v>7080.5244887192321</v>
      </c>
      <c r="H1940" s="91"/>
      <c r="I1940" s="86"/>
      <c r="J1940" s="87">
        <f>+VLOOKUP(C1940,'[10]Resumen Peso'!$B$1:$D$65536,3,0)</f>
        <v>4396.2218193847493</v>
      </c>
      <c r="N1940" s="57"/>
      <c r="O1940" s="57"/>
      <c r="P1940" s="57"/>
      <c r="Q1940" s="57"/>
      <c r="R1940" s="57"/>
    </row>
    <row r="1941" spans="1:18" x14ac:dyDescent="0.2">
      <c r="A1941" s="78"/>
      <c r="B1941" s="79">
        <f t="shared" si="30"/>
        <v>1925</v>
      </c>
      <c r="C1941" s="80" t="s">
        <v>1957</v>
      </c>
      <c r="D1941" s="81" t="str">
        <f>+"Torre de ángulo menor tipo A"&amp;IF(MID(C1941,3,3)="220","C",IF(MID(C1941,3,3)="138","S",""))&amp;IF(MID(C1941,10,1)="D",2,1)&amp;" (30°)Tipo A"&amp;IF(MID(C1941,3,3)="220","C",IF(MID(C1941,3,3)="138","S",""))&amp;IF(MID(C1941,10,1)="D",2,1)&amp;RIGHT(C1941,2)</f>
        <v>Torre de ángulo menor tipo A1 (30°)Tipo A1±0</v>
      </c>
      <c r="E1941" s="82" t="s">
        <v>44</v>
      </c>
      <c r="F1941" s="83">
        <v>0</v>
      </c>
      <c r="G1941" s="84">
        <f>VLOOKUP(C1941,'[10]Resumen Peso'!$B$1:$D$65536,3,0)*$C$14</f>
        <v>7858.5177455263392</v>
      </c>
      <c r="H1941" s="91"/>
      <c r="I1941" s="86"/>
      <c r="J1941" s="87">
        <f>+VLOOKUP(C1941,'[10]Resumen Peso'!$B$1:$D$65536,3,0)</f>
        <v>4879.2694998720854</v>
      </c>
      <c r="N1941" s="57"/>
      <c r="O1941" s="57"/>
      <c r="P1941" s="57"/>
      <c r="Q1941" s="57"/>
      <c r="R1941" s="57"/>
    </row>
    <row r="1942" spans="1:18" x14ac:dyDescent="0.2">
      <c r="A1942" s="78"/>
      <c r="B1942" s="79">
        <f t="shared" si="30"/>
        <v>1926</v>
      </c>
      <c r="C1942" s="80" t="s">
        <v>1958</v>
      </c>
      <c r="D1942" s="81" t="str">
        <f>+"Torre de ángulo menor tipo A"&amp;IF(MID(C1942,3,3)="220","C",IF(MID(C1942,3,3)="138","S",""))&amp;IF(MID(C1942,10,1)="D",2,1)&amp;" (30°)Tipo A"&amp;IF(MID(C1942,3,3)="220","C",IF(MID(C1942,3,3)="138","S",""))&amp;IF(MID(C1942,10,1)="D",2,1)&amp;RIGHT(C1942,2)</f>
        <v>Torre de ángulo menor tipo A1 (30°)Tipo A1+3</v>
      </c>
      <c r="E1942" s="82" t="s">
        <v>44</v>
      </c>
      <c r="F1942" s="83">
        <v>0</v>
      </c>
      <c r="G1942" s="84">
        <f>VLOOKUP(C1942,'[10]Resumen Peso'!$B$1:$D$65536,3,0)*$C$14</f>
        <v>8636.5110023334455</v>
      </c>
      <c r="H1942" s="91"/>
      <c r="I1942" s="86"/>
      <c r="J1942" s="87">
        <f>+VLOOKUP(C1942,'[10]Resumen Peso'!$B$1:$D$65536,3,0)</f>
        <v>5362.3171803594214</v>
      </c>
      <c r="N1942" s="57"/>
      <c r="O1942" s="57"/>
      <c r="P1942" s="57"/>
      <c r="Q1942" s="57"/>
      <c r="R1942" s="57"/>
    </row>
    <row r="1943" spans="1:18" x14ac:dyDescent="0.2">
      <c r="A1943" s="78"/>
      <c r="B1943" s="79">
        <f t="shared" si="30"/>
        <v>1927</v>
      </c>
      <c r="C1943" s="80" t="s">
        <v>1959</v>
      </c>
      <c r="D1943" s="81" t="str">
        <f>+"Torre de ángulo mayor tipo B"&amp;IF(MID(C1943,3,3)="220","C",IF(MID(C1943,3,3)="138","S",""))&amp;IF(MID(C1943,10,1)="D",2,1)&amp;" (65°)Tipo B"&amp;IF(MID(C1943,3,3)="220","C",IF(MID(C1943,3,3)="138","S",""))&amp;IF(MID(C1943,10,1)="D",2,1)&amp;RIGHT(C1943,2)</f>
        <v>Torre de ángulo mayor tipo B1 (65°)Tipo B1-3</v>
      </c>
      <c r="E1943" s="82" t="s">
        <v>44</v>
      </c>
      <c r="F1943" s="83">
        <v>0</v>
      </c>
      <c r="G1943" s="84">
        <f>VLOOKUP(C1943,'[10]Resumen Peso'!$B$1:$D$65536,3,0)*$C$14</f>
        <v>9555.1088586435108</v>
      </c>
      <c r="H1943" s="91"/>
      <c r="I1943" s="86"/>
      <c r="J1943" s="87">
        <f>+VLOOKUP(C1943,'[10]Resumen Peso'!$B$1:$D$65536,3,0)</f>
        <v>5932.6647507384696</v>
      </c>
      <c r="N1943" s="57"/>
      <c r="O1943" s="57"/>
      <c r="P1943" s="57"/>
      <c r="Q1943" s="57"/>
      <c r="R1943" s="57"/>
    </row>
    <row r="1944" spans="1:18" x14ac:dyDescent="0.2">
      <c r="A1944" s="78"/>
      <c r="B1944" s="79">
        <f t="shared" si="30"/>
        <v>1928</v>
      </c>
      <c r="C1944" s="80" t="s">
        <v>1960</v>
      </c>
      <c r="D1944" s="81" t="str">
        <f>+"Torre de ángulo mayor tipo B"&amp;IF(MID(C1944,3,3)="220","C",IF(MID(C1944,3,3)="138","S",""))&amp;IF(MID(C1944,10,1)="D",2,1)&amp;" (65°)Tipo B"&amp;IF(MID(C1944,3,3)="220","C",IF(MID(C1944,3,3)="138","S",""))&amp;IF(MID(C1944,10,1)="D",2,1)&amp;RIGHT(C1944,2)</f>
        <v>Torre de ángulo mayor tipo B1 (65°)Tipo B1±0</v>
      </c>
      <c r="E1944" s="82" t="s">
        <v>44</v>
      </c>
      <c r="F1944" s="83">
        <v>0</v>
      </c>
      <c r="G1944" s="84">
        <f>VLOOKUP(C1944,'[10]Resumen Peso'!$B$1:$D$65536,3,0)*$C$14</f>
        <v>10640.433027442663</v>
      </c>
      <c r="H1944" s="91"/>
      <c r="I1944" s="86"/>
      <c r="J1944" s="87">
        <f>+VLOOKUP(C1944,'[10]Resumen Peso'!$B$1:$D$65536,3,0)</f>
        <v>6606.5309028268039</v>
      </c>
      <c r="N1944" s="57"/>
      <c r="O1944" s="57"/>
      <c r="P1944" s="57"/>
      <c r="Q1944" s="57"/>
      <c r="R1944" s="57"/>
    </row>
    <row r="1945" spans="1:18" x14ac:dyDescent="0.2">
      <c r="A1945" s="78"/>
      <c r="B1945" s="79">
        <f t="shared" si="30"/>
        <v>1929</v>
      </c>
      <c r="C1945" s="80" t="s">
        <v>1961</v>
      </c>
      <c r="D1945" s="81" t="str">
        <f>+"Torre de ángulo mayor tipo B"&amp;IF(MID(C1945,3,3)="220","C",IF(MID(C1945,3,3)="138","S",""))&amp;IF(MID(C1945,10,1)="D",2,1)&amp;" (65°)Tipo B"&amp;IF(MID(C1945,3,3)="220","C",IF(MID(C1945,3,3)="138","S",""))&amp;IF(MID(C1945,10,1)="D",2,1)&amp;RIGHT(C1945,2)</f>
        <v>Torre de ángulo mayor tipo B1 (65°)Tipo B1+3</v>
      </c>
      <c r="E1945" s="82" t="s">
        <v>44</v>
      </c>
      <c r="F1945" s="83">
        <v>0</v>
      </c>
      <c r="G1945" s="84">
        <f>VLOOKUP(C1945,'[10]Resumen Peso'!$B$1:$D$65536,3,0)*$C$14</f>
        <v>11917.284990735783</v>
      </c>
      <c r="H1945" s="91"/>
      <c r="I1945" s="86"/>
      <c r="J1945" s="87">
        <f>+VLOOKUP(C1945,'[10]Resumen Peso'!$B$1:$D$65536,3,0)</f>
        <v>7399.3146111660208</v>
      </c>
      <c r="N1945" s="57"/>
      <c r="O1945" s="57"/>
      <c r="P1945" s="57"/>
      <c r="Q1945" s="57"/>
      <c r="R1945" s="57"/>
    </row>
    <row r="1946" spans="1:18" x14ac:dyDescent="0.2">
      <c r="A1946" s="78"/>
      <c r="B1946" s="79">
        <f t="shared" si="30"/>
        <v>1930</v>
      </c>
      <c r="C1946" s="80" t="s">
        <v>1962</v>
      </c>
      <c r="D1946" s="81" t="str">
        <f>+"Torre de anclaje, retención intermedia y terminal (15°) Tipo R"&amp;IF(MID(C1946,3,3)="220","C",IF(MID(C1946,3,3)="138","S",""))&amp;IF(MID(C1946,10,1)="D",2,1)&amp;RIGHT(C1946,2)</f>
        <v>Torre de anclaje, retención intermedia y terminal (15°) Tipo R1-3</v>
      </c>
      <c r="E1946" s="82" t="s">
        <v>44</v>
      </c>
      <c r="F1946" s="83">
        <v>0</v>
      </c>
      <c r="G1946" s="84">
        <f>VLOOKUP(C1946,'[10]Resumen Peso'!$B$1:$D$65536,3,0)*$C$14</f>
        <v>12302.819800619112</v>
      </c>
      <c r="H1946" s="91"/>
      <c r="I1946" s="86"/>
      <c r="J1946" s="87">
        <f>+VLOOKUP(C1946,'[10]Resumen Peso'!$B$1:$D$65536,3,0)</f>
        <v>7638.6890453681435</v>
      </c>
      <c r="N1946" s="57"/>
      <c r="O1946" s="57"/>
      <c r="P1946" s="57"/>
      <c r="Q1946" s="57"/>
      <c r="R1946" s="57"/>
    </row>
    <row r="1947" spans="1:18" x14ac:dyDescent="0.2">
      <c r="A1947" s="78"/>
      <c r="B1947" s="79">
        <f t="shared" si="30"/>
        <v>1931</v>
      </c>
      <c r="C1947" s="80" t="s">
        <v>1963</v>
      </c>
      <c r="D1947" s="81" t="str">
        <f>+"Torre de anclaje, retención intermedia y terminal (15°) Tipo R"&amp;IF(MID(C1947,3,3)="220","C",IF(MID(C1947,3,3)="138","S",""))&amp;IF(MID(C1947,10,1)="D",2,1)&amp;RIGHT(C1947,2)</f>
        <v>Torre de anclaje, retención intermedia y terminal (15°) Tipo R1±0</v>
      </c>
      <c r="E1947" s="82" t="s">
        <v>44</v>
      </c>
      <c r="F1947" s="83">
        <v>0</v>
      </c>
      <c r="G1947" s="84">
        <f>VLOOKUP(C1947,'[10]Resumen Peso'!$B$1:$D$65536,3,0)*$C$14</f>
        <v>13715.518172373591</v>
      </c>
      <c r="H1947" s="91"/>
      <c r="I1947" s="86"/>
      <c r="J1947" s="87">
        <f>+VLOOKUP(C1947,'[10]Resumen Peso'!$B$1:$D$65536,3,0)</f>
        <v>8515.8183337437495</v>
      </c>
      <c r="N1947" s="57"/>
      <c r="O1947" s="57"/>
      <c r="P1947" s="57"/>
      <c r="Q1947" s="57"/>
      <c r="R1947" s="57"/>
    </row>
    <row r="1948" spans="1:18" x14ac:dyDescent="0.2">
      <c r="A1948" s="78"/>
      <c r="B1948" s="79">
        <f t="shared" si="30"/>
        <v>1932</v>
      </c>
      <c r="C1948" s="80" t="s">
        <v>1964</v>
      </c>
      <c r="D1948" s="81" t="str">
        <f>+"Torre de anclaje, retención intermedia y terminal (15°) Tipo R"&amp;IF(MID(C1948,3,3)="220","C",IF(MID(C1948,3,3)="138","S",""))&amp;IF(MID(C1948,10,1)="D",2,1)&amp;RIGHT(C1948,2)</f>
        <v>Torre de anclaje, retención intermedia y terminal (15°) Tipo R1+3</v>
      </c>
      <c r="E1948" s="82" t="s">
        <v>44</v>
      </c>
      <c r="F1948" s="83">
        <v>0</v>
      </c>
      <c r="G1948" s="84">
        <f>VLOOKUP(C1948,'[10]Resumen Peso'!$B$1:$D$65536,3,0)*$C$14</f>
        <v>15128.216544128072</v>
      </c>
      <c r="H1948" s="91"/>
      <c r="I1948" s="86"/>
      <c r="J1948" s="87">
        <f>+VLOOKUP(C1948,'[10]Resumen Peso'!$B$1:$D$65536,3,0)</f>
        <v>9392.9476221193563</v>
      </c>
      <c r="N1948" s="57"/>
      <c r="O1948" s="57"/>
      <c r="P1948" s="57"/>
      <c r="Q1948" s="57"/>
      <c r="R1948" s="57"/>
    </row>
    <row r="1949" spans="1:18" x14ac:dyDescent="0.2">
      <c r="A1949" s="78"/>
      <c r="B1949" s="79">
        <f t="shared" si="30"/>
        <v>1933</v>
      </c>
      <c r="C1949" s="80" t="s">
        <v>1965</v>
      </c>
      <c r="D1949" s="81" t="str">
        <f>+"Torre de suspensión tipo S"&amp;IF(MID(C1949,3,3)="220","C",IF(MID(C1949,3,3)="138","S",""))&amp;IF(MID(C1949,10,1)="D",2,1)&amp;" (5°)Tipo S"&amp;IF(MID(C1949,3,3)="220","C",IF(MID(C1949,3,3)="138","S",""))&amp;IF(MID(C1949,10,1)="D",2,1)&amp;RIGHT(C1949,2)</f>
        <v>Torre de suspensión tipo S1 (5°)Tipo S1-6</v>
      </c>
      <c r="E1949" s="82" t="s">
        <v>44</v>
      </c>
      <c r="F1949" s="83">
        <v>0</v>
      </c>
      <c r="G1949" s="84">
        <f>VLOOKUP(C1949,'[10]Resumen Peso'!$B$1:$D$65536,3,0)*$C$14</f>
        <v>3454.4655013876309</v>
      </c>
      <c r="H1949" s="91"/>
      <c r="I1949" s="86"/>
      <c r="J1949" s="87">
        <f>+VLOOKUP(C1949,'[10]Resumen Peso'!$B$1:$D$65536,3,0)</f>
        <v>2144.8406309034917</v>
      </c>
      <c r="N1949" s="57"/>
      <c r="O1949" s="57"/>
      <c r="P1949" s="57"/>
      <c r="Q1949" s="57"/>
      <c r="R1949" s="57"/>
    </row>
    <row r="1950" spans="1:18" x14ac:dyDescent="0.2">
      <c r="A1950" s="78"/>
      <c r="B1950" s="79">
        <f t="shared" si="30"/>
        <v>1934</v>
      </c>
      <c r="C1950" s="80" t="s">
        <v>1966</v>
      </c>
      <c r="D1950" s="81" t="str">
        <f>+"Torre de suspensión tipo S"&amp;IF(MID(C1950,3,3)="220","C",IF(MID(C1950,3,3)="138","S",""))&amp;IF(MID(C1950,10,1)="D",2,1)&amp;" (5°)Tipo S"&amp;IF(MID(C1950,3,3)="220","C",IF(MID(C1950,3,3)="138","S",""))&amp;IF(MID(C1950,10,1)="D",2,1)&amp;RIGHT(C1950,2)</f>
        <v>Torre de suspensión tipo S1 (5°)Tipo S1-3</v>
      </c>
      <c r="E1950" s="82" t="s">
        <v>44</v>
      </c>
      <c r="F1950" s="83">
        <v>0</v>
      </c>
      <c r="G1950" s="84">
        <f>VLOOKUP(C1950,'[10]Resumen Peso'!$B$1:$D$65536,3,0)*$C$14</f>
        <v>3952.4064745606224</v>
      </c>
      <c r="H1950" s="91"/>
      <c r="I1950" s="86"/>
      <c r="J1950" s="87">
        <f>+VLOOKUP(C1950,'[10]Resumen Peso'!$B$1:$D$65536,3,0)</f>
        <v>2454.0068479706615</v>
      </c>
      <c r="N1950" s="57"/>
      <c r="O1950" s="57"/>
      <c r="P1950" s="57"/>
      <c r="Q1950" s="57"/>
      <c r="R1950" s="57"/>
    </row>
    <row r="1951" spans="1:18" x14ac:dyDescent="0.2">
      <c r="A1951" s="78"/>
      <c r="B1951" s="79">
        <f t="shared" si="30"/>
        <v>1935</v>
      </c>
      <c r="C1951" s="80" t="s">
        <v>1967</v>
      </c>
      <c r="D1951" s="81" t="str">
        <f>+"Torre de suspensión tipo S"&amp;IF(MID(C1951,3,3)="220","C",IF(MID(C1951,3,3)="138","S",""))&amp;IF(MID(C1951,10,1)="D",2,1)&amp;" (5°)Tipo S"&amp;IF(MID(C1951,3,3)="220","C",IF(MID(C1951,3,3)="138","S",""))&amp;IF(MID(C1951,10,1)="D",2,1)&amp;RIGHT(C1951,2)</f>
        <v>Torre de suspensión tipo S1 (5°)Tipo S1±0</v>
      </c>
      <c r="E1951" s="82" t="s">
        <v>44</v>
      </c>
      <c r="F1951" s="83">
        <v>0</v>
      </c>
      <c r="G1951" s="84">
        <f>VLOOKUP(C1951,'[10]Resumen Peso'!$B$1:$D$65536,3,0)*$C$14</f>
        <v>4445.9015461874269</v>
      </c>
      <c r="H1951" s="91"/>
      <c r="I1951" s="86"/>
      <c r="J1951" s="87">
        <f>+VLOOKUP(C1951,'[10]Resumen Peso'!$B$1:$D$65536,3,0)</f>
        <v>2760.4126523854461</v>
      </c>
      <c r="N1951" s="57"/>
      <c r="O1951" s="57"/>
      <c r="P1951" s="57"/>
      <c r="Q1951" s="57"/>
      <c r="R1951" s="57"/>
    </row>
    <row r="1952" spans="1:18" x14ac:dyDescent="0.2">
      <c r="A1952" s="78"/>
      <c r="B1952" s="79">
        <f t="shared" si="30"/>
        <v>1936</v>
      </c>
      <c r="C1952" s="80" t="s">
        <v>1968</v>
      </c>
      <c r="D1952" s="81" t="str">
        <f>+"Torre de suspensión tipo S"&amp;IF(MID(C1952,3,3)="220","C",IF(MID(C1952,3,3)="138","S",""))&amp;IF(MID(C1952,10,1)="D",2,1)&amp;" (5°)Tipo S"&amp;IF(MID(C1952,3,3)="220","C",IF(MID(C1952,3,3)="138","S",""))&amp;IF(MID(C1952,10,1)="D",2,1)&amp;RIGHT(C1952,2)</f>
        <v>Torre de suspensión tipo S1 (5°)Tipo S1+3</v>
      </c>
      <c r="E1952" s="82" t="s">
        <v>44</v>
      </c>
      <c r="F1952" s="83">
        <v>0</v>
      </c>
      <c r="G1952" s="84">
        <f>VLOOKUP(C1952,'[10]Resumen Peso'!$B$1:$D$65536,3,0)*$C$14</f>
        <v>4934.9507162680447</v>
      </c>
      <c r="H1952" s="91"/>
      <c r="I1952" s="86"/>
      <c r="J1952" s="87">
        <f>+VLOOKUP(C1952,'[10]Resumen Peso'!$B$1:$D$65536,3,0)</f>
        <v>3064.0580441478455</v>
      </c>
      <c r="N1952" s="57"/>
      <c r="O1952" s="57"/>
      <c r="P1952" s="57"/>
      <c r="Q1952" s="57"/>
      <c r="R1952" s="57"/>
    </row>
    <row r="1953" spans="1:18" x14ac:dyDescent="0.2">
      <c r="A1953" s="78"/>
      <c r="B1953" s="79">
        <f t="shared" si="30"/>
        <v>1937</v>
      </c>
      <c r="C1953" s="80" t="s">
        <v>1969</v>
      </c>
      <c r="D1953" s="81" t="str">
        <f>+"Torre de suspensión tipo S"&amp;IF(MID(C1953,3,3)="220","C",IF(MID(C1953,3,3)="138","S",""))&amp;IF(MID(C1953,10,1)="D",2,1)&amp;" (5°)Tipo S"&amp;IF(MID(C1953,3,3)="220","C",IF(MID(C1953,3,3)="138","S",""))&amp;IF(MID(C1953,10,1)="D",2,1)&amp;RIGHT(C1953,2)</f>
        <v>Torre de suspensión tipo S1 (5°)Tipo S1+6</v>
      </c>
      <c r="E1953" s="82" t="s">
        <v>44</v>
      </c>
      <c r="F1953" s="83">
        <v>0</v>
      </c>
      <c r="G1953" s="84">
        <f>VLOOKUP(C1953,'[10]Resumen Peso'!$B$1:$D$65536,3,0)*$C$14</f>
        <v>5423.9998863486608</v>
      </c>
      <c r="H1953" s="91"/>
      <c r="I1953" s="86"/>
      <c r="J1953" s="87">
        <f>+VLOOKUP(C1953,'[10]Resumen Peso'!$B$1:$D$65536,3,0)</f>
        <v>3367.703435910244</v>
      </c>
      <c r="N1953" s="57"/>
      <c r="O1953" s="57"/>
      <c r="P1953" s="57"/>
      <c r="Q1953" s="57"/>
      <c r="R1953" s="57"/>
    </row>
    <row r="1954" spans="1:18" x14ac:dyDescent="0.2">
      <c r="A1954" s="78"/>
      <c r="B1954" s="79">
        <f t="shared" si="30"/>
        <v>1938</v>
      </c>
      <c r="C1954" s="80" t="s">
        <v>1970</v>
      </c>
      <c r="D1954" s="81" t="str">
        <f>+"Torre de ángulo menor tipo A"&amp;IF(MID(C1954,3,3)="220","C",IF(MID(C1954,3,3)="138","S",""))&amp;IF(MID(C1954,10,1)="D",2,1)&amp;" (30°)Tipo A"&amp;IF(MID(C1954,3,3)="220","C",IF(MID(C1954,3,3)="138","S",""))&amp;IF(MID(C1954,10,1)="D",2,1)&amp;RIGHT(C1954,2)</f>
        <v>Torre de ángulo menor tipo A1 (30°)Tipo A1-3</v>
      </c>
      <c r="E1954" s="82" t="s">
        <v>44</v>
      </c>
      <c r="F1954" s="83">
        <v>0</v>
      </c>
      <c r="G1954" s="84">
        <f>VLOOKUP(C1954,'[10]Resumen Peso'!$B$1:$D$65536,3,0)*$C$14</f>
        <v>6080.7395709483753</v>
      </c>
      <c r="H1954" s="91"/>
      <c r="I1954" s="86"/>
      <c r="J1954" s="87">
        <f>+VLOOKUP(C1954,'[10]Resumen Peso'!$B$1:$D$65536,3,0)</f>
        <v>3775.4660720953175</v>
      </c>
      <c r="N1954" s="57"/>
      <c r="O1954" s="57"/>
      <c r="P1954" s="57"/>
      <c r="Q1954" s="57"/>
      <c r="R1954" s="57"/>
    </row>
    <row r="1955" spans="1:18" x14ac:dyDescent="0.2">
      <c r="A1955" s="78"/>
      <c r="B1955" s="79">
        <f t="shared" si="30"/>
        <v>1939</v>
      </c>
      <c r="C1955" s="80" t="s">
        <v>1971</v>
      </c>
      <c r="D1955" s="81" t="str">
        <f>+"Torre de ángulo menor tipo A"&amp;IF(MID(C1955,3,3)="220","C",IF(MID(C1955,3,3)="138","S",""))&amp;IF(MID(C1955,10,1)="D",2,1)&amp;" (30°)Tipo A"&amp;IF(MID(C1955,3,3)="220","C",IF(MID(C1955,3,3)="138","S",""))&amp;IF(MID(C1955,10,1)="D",2,1)&amp;RIGHT(C1955,2)</f>
        <v>Torre de ángulo menor tipo A1 (30°)Tipo A1±0</v>
      </c>
      <c r="E1955" s="82" t="s">
        <v>44</v>
      </c>
      <c r="F1955" s="83">
        <v>0</v>
      </c>
      <c r="G1955" s="84">
        <f>VLOOKUP(C1955,'[10]Resumen Peso'!$B$1:$D$65536,3,0)*$C$14</f>
        <v>6748.8785471125138</v>
      </c>
      <c r="H1955" s="91"/>
      <c r="I1955" s="86"/>
      <c r="J1955" s="87">
        <f>+VLOOKUP(C1955,'[10]Resumen Peso'!$B$1:$D$65536,3,0)</f>
        <v>4190.3064063211068</v>
      </c>
      <c r="N1955" s="57"/>
      <c r="O1955" s="57"/>
      <c r="P1955" s="57"/>
      <c r="Q1955" s="57"/>
      <c r="R1955" s="57"/>
    </row>
    <row r="1956" spans="1:18" x14ac:dyDescent="0.2">
      <c r="A1956" s="78"/>
      <c r="B1956" s="79">
        <f t="shared" si="30"/>
        <v>1940</v>
      </c>
      <c r="C1956" s="80" t="s">
        <v>1972</v>
      </c>
      <c r="D1956" s="81" t="str">
        <f>+"Torre de ángulo menor tipo A"&amp;IF(MID(C1956,3,3)="220","C",IF(MID(C1956,3,3)="138","S",""))&amp;IF(MID(C1956,10,1)="D",2,1)&amp;" (30°)Tipo A"&amp;IF(MID(C1956,3,3)="220","C",IF(MID(C1956,3,3)="138","S",""))&amp;IF(MID(C1956,10,1)="D",2,1)&amp;RIGHT(C1956,2)</f>
        <v>Torre de ángulo menor tipo A1 (30°)Tipo A1+3</v>
      </c>
      <c r="E1956" s="82" t="s">
        <v>44</v>
      </c>
      <c r="F1956" s="83">
        <v>0</v>
      </c>
      <c r="G1956" s="84">
        <f>VLOOKUP(C1956,'[10]Resumen Peso'!$B$1:$D$65536,3,0)*$C$14</f>
        <v>7417.0175232766524</v>
      </c>
      <c r="H1956" s="91"/>
      <c r="I1956" s="86"/>
      <c r="J1956" s="87">
        <f>+VLOOKUP(C1956,'[10]Resumen Peso'!$B$1:$D$65536,3,0)</f>
        <v>4605.1467405468966</v>
      </c>
      <c r="N1956" s="57"/>
      <c r="O1956" s="57"/>
      <c r="P1956" s="57"/>
      <c r="Q1956" s="57"/>
      <c r="R1956" s="57"/>
    </row>
    <row r="1957" spans="1:18" x14ac:dyDescent="0.2">
      <c r="A1957" s="78"/>
      <c r="B1957" s="79">
        <f t="shared" si="30"/>
        <v>1941</v>
      </c>
      <c r="C1957" s="80" t="s">
        <v>1973</v>
      </c>
      <c r="D1957" s="81" t="str">
        <f>+"Torre de ángulo mayor tipo B"&amp;IF(MID(C1957,3,3)="220","C",IF(MID(C1957,3,3)="138","S",""))&amp;IF(MID(C1957,10,1)="D",2,1)&amp;" (65°)Tipo B"&amp;IF(MID(C1957,3,3)="220","C",IF(MID(C1957,3,3)="138","S",""))&amp;IF(MID(C1957,10,1)="D",2,1)&amp;RIGHT(C1957,2)</f>
        <v>Torre de ángulo mayor tipo B1 (65°)Tipo B1-3</v>
      </c>
      <c r="E1957" s="82" t="s">
        <v>44</v>
      </c>
      <c r="F1957" s="83">
        <v>0</v>
      </c>
      <c r="G1957" s="84">
        <f>VLOOKUP(C1957,'[10]Resumen Peso'!$B$1:$D$65536,3,0)*$C$14</f>
        <v>8205.9074344057299</v>
      </c>
      <c r="H1957" s="91"/>
      <c r="I1957" s="86"/>
      <c r="J1957" s="87">
        <f>+VLOOKUP(C1957,'[10]Resumen Peso'!$B$1:$D$65536,3,0)</f>
        <v>5094.9600369945838</v>
      </c>
      <c r="N1957" s="57"/>
      <c r="O1957" s="57"/>
      <c r="P1957" s="57"/>
      <c r="Q1957" s="57"/>
      <c r="R1957" s="57"/>
    </row>
    <row r="1958" spans="1:18" x14ac:dyDescent="0.2">
      <c r="A1958" s="78"/>
      <c r="B1958" s="79">
        <f t="shared" si="30"/>
        <v>1942</v>
      </c>
      <c r="C1958" s="80" t="s">
        <v>1974</v>
      </c>
      <c r="D1958" s="81" t="str">
        <f>+"Torre de ángulo mayor tipo B"&amp;IF(MID(C1958,3,3)="220","C",IF(MID(C1958,3,3)="138","S",""))&amp;IF(MID(C1958,10,1)="D",2,1)&amp;" (65°)Tipo B"&amp;IF(MID(C1958,3,3)="220","C",IF(MID(C1958,3,3)="138","S",""))&amp;IF(MID(C1958,10,1)="D",2,1)&amp;RIGHT(C1958,2)</f>
        <v>Torre de ángulo mayor tipo B1 (65°)Tipo B1±0</v>
      </c>
      <c r="E1958" s="82" t="s">
        <v>44</v>
      </c>
      <c r="F1958" s="83">
        <v>0</v>
      </c>
      <c r="G1958" s="84">
        <f>VLOOKUP(C1958,'[10]Resumen Peso'!$B$1:$D$65536,3,0)*$C$14</f>
        <v>9137.9815527903429</v>
      </c>
      <c r="H1958" s="91"/>
      <c r="I1958" s="86"/>
      <c r="J1958" s="87">
        <f>+VLOOKUP(C1958,'[10]Resumen Peso'!$B$1:$D$65536,3,0)</f>
        <v>5673.6748741587789</v>
      </c>
      <c r="N1958" s="57"/>
      <c r="O1958" s="57"/>
      <c r="P1958" s="57"/>
      <c r="Q1958" s="57"/>
      <c r="R1958" s="57"/>
    </row>
    <row r="1959" spans="1:18" x14ac:dyDescent="0.2">
      <c r="A1959" s="78"/>
      <c r="B1959" s="79">
        <f t="shared" si="30"/>
        <v>1943</v>
      </c>
      <c r="C1959" s="80" t="s">
        <v>1975</v>
      </c>
      <c r="D1959" s="81" t="str">
        <f>+"Torre de ángulo mayor tipo B"&amp;IF(MID(C1959,3,3)="220","C",IF(MID(C1959,3,3)="138","S",""))&amp;IF(MID(C1959,10,1)="D",2,1)&amp;" (65°)Tipo B"&amp;IF(MID(C1959,3,3)="220","C",IF(MID(C1959,3,3)="138","S",""))&amp;IF(MID(C1959,10,1)="D",2,1)&amp;RIGHT(C1959,2)</f>
        <v>Torre de ángulo mayor tipo B1 (65°)Tipo B1+3</v>
      </c>
      <c r="E1959" s="82" t="s">
        <v>44</v>
      </c>
      <c r="F1959" s="83">
        <v>0</v>
      </c>
      <c r="G1959" s="84">
        <f>VLOOKUP(C1959,'[10]Resumen Peso'!$B$1:$D$65536,3,0)*$C$14</f>
        <v>10234.539339125186</v>
      </c>
      <c r="H1959" s="91"/>
      <c r="I1959" s="86"/>
      <c r="J1959" s="87">
        <f>+VLOOKUP(C1959,'[10]Resumen Peso'!$B$1:$D$65536,3,0)</f>
        <v>6354.515859057833</v>
      </c>
      <c r="N1959" s="57"/>
      <c r="O1959" s="57"/>
      <c r="P1959" s="57"/>
      <c r="Q1959" s="57"/>
      <c r="R1959" s="57"/>
    </row>
    <row r="1960" spans="1:18" x14ac:dyDescent="0.2">
      <c r="A1960" s="78"/>
      <c r="B1960" s="79">
        <f t="shared" si="30"/>
        <v>1944</v>
      </c>
      <c r="C1960" s="80" t="s">
        <v>1976</v>
      </c>
      <c r="D1960" s="81" t="str">
        <f>+"Torre de anclaje, retención intermedia y terminal (15°) Tipo R"&amp;IF(MID(C1960,3,3)="220","C",IF(MID(C1960,3,3)="138","S",""))&amp;IF(MID(C1960,10,1)="D",2,1)&amp;RIGHT(C1960,2)</f>
        <v>Torre de anclaje, retención intermedia y terminal (15°) Tipo R1-3</v>
      </c>
      <c r="E1960" s="82" t="s">
        <v>44</v>
      </c>
      <c r="F1960" s="83">
        <v>0</v>
      </c>
      <c r="G1960" s="84">
        <f>VLOOKUP(C1960,'[10]Resumen Peso'!$B$1:$D$65536,3,0)*$C$14</f>
        <v>10565.635824727438</v>
      </c>
      <c r="H1960" s="91"/>
      <c r="I1960" s="86"/>
      <c r="J1960" s="87">
        <f>+VLOOKUP(C1960,'[10]Resumen Peso'!$B$1:$D$65536,3,0)</f>
        <v>6560.0901207732277</v>
      </c>
      <c r="N1960" s="57"/>
      <c r="O1960" s="57"/>
      <c r="P1960" s="57"/>
      <c r="Q1960" s="57"/>
      <c r="R1960" s="57"/>
    </row>
    <row r="1961" spans="1:18" x14ac:dyDescent="0.2">
      <c r="A1961" s="78"/>
      <c r="B1961" s="79">
        <f t="shared" si="30"/>
        <v>1945</v>
      </c>
      <c r="C1961" s="80" t="s">
        <v>1977</v>
      </c>
      <c r="D1961" s="81" t="str">
        <f>+"Torre de anclaje, retención intermedia y terminal (15°) Tipo R"&amp;IF(MID(C1961,3,3)="220","C",IF(MID(C1961,3,3)="138","S",""))&amp;IF(MID(C1961,10,1)="D",2,1)&amp;RIGHT(C1961,2)</f>
        <v>Torre de anclaje, retención intermedia y terminal (15°) Tipo R1±0</v>
      </c>
      <c r="E1961" s="82" t="s">
        <v>44</v>
      </c>
      <c r="F1961" s="83">
        <v>0</v>
      </c>
      <c r="G1961" s="84">
        <f>VLOOKUP(C1961,'[10]Resumen Peso'!$B$1:$D$65536,3,0)*$C$14</f>
        <v>11778.858221546752</v>
      </c>
      <c r="H1961" s="91"/>
      <c r="I1961" s="86"/>
      <c r="J1961" s="87">
        <f>+VLOOKUP(C1961,'[10]Resumen Peso'!$B$1:$D$65536,3,0)</f>
        <v>7313.366912790666</v>
      </c>
      <c r="N1961" s="57"/>
      <c r="O1961" s="57"/>
      <c r="P1961" s="57"/>
      <c r="Q1961" s="57"/>
      <c r="R1961" s="57"/>
    </row>
    <row r="1962" spans="1:18" x14ac:dyDescent="0.2">
      <c r="A1962" s="78"/>
      <c r="B1962" s="79">
        <f t="shared" si="30"/>
        <v>1946</v>
      </c>
      <c r="C1962" s="80" t="s">
        <v>1978</v>
      </c>
      <c r="D1962" s="81" t="str">
        <f>+"Torre de anclaje, retención intermedia y terminal (15°) Tipo R"&amp;IF(MID(C1962,3,3)="220","C",IF(MID(C1962,3,3)="138","S",""))&amp;IF(MID(C1962,10,1)="D",2,1)&amp;RIGHT(C1962,2)</f>
        <v>Torre de anclaje, retención intermedia y terminal (15°) Tipo R1+3</v>
      </c>
      <c r="E1962" s="82" t="s">
        <v>44</v>
      </c>
      <c r="F1962" s="83">
        <v>0</v>
      </c>
      <c r="G1962" s="84">
        <f>VLOOKUP(C1962,'[10]Resumen Peso'!$B$1:$D$65536,3,0)*$C$14</f>
        <v>12992.080618366068</v>
      </c>
      <c r="H1962" s="91"/>
      <c r="I1962" s="86"/>
      <c r="J1962" s="87">
        <f>+VLOOKUP(C1962,'[10]Resumen Peso'!$B$1:$D$65536,3,0)</f>
        <v>8066.6437048081043</v>
      </c>
      <c r="N1962" s="57"/>
      <c r="O1962" s="57"/>
      <c r="P1962" s="57"/>
      <c r="Q1962" s="57"/>
      <c r="R1962" s="57"/>
    </row>
    <row r="1963" spans="1:18" x14ac:dyDescent="0.2">
      <c r="A1963" s="78"/>
      <c r="B1963" s="79">
        <f t="shared" si="30"/>
        <v>1947</v>
      </c>
      <c r="C1963" s="80" t="s">
        <v>1979</v>
      </c>
      <c r="D1963" s="81" t="str">
        <f>+"Torre de suspensión tipo S"&amp;IF(MID(C1963,3,3)="220","C",IF(MID(C1963,3,3)="138","S",""))&amp;IF(MID(C1963,10,1)="D",2,1)&amp;" (5°)Tipo S"&amp;IF(MID(C1963,3,3)="220","C",IF(MID(C1963,3,3)="138","S",""))&amp;IF(MID(C1963,10,1)="D",2,1)&amp;RIGHT(C1963,2)</f>
        <v>Torre de suspensión tipo S1 (5°)Tipo S1-6</v>
      </c>
      <c r="E1963" s="82" t="s">
        <v>44</v>
      </c>
      <c r="F1963" s="83">
        <v>0</v>
      </c>
      <c r="G1963" s="84">
        <f>VLOOKUP(C1963,'[10]Resumen Peso'!$B$1:$D$65536,3,0)*$C$14</f>
        <v>3197.7494776770345</v>
      </c>
      <c r="H1963" s="91"/>
      <c r="I1963" s="86"/>
      <c r="J1963" s="87">
        <f>+VLOOKUP(C1963,'[10]Resumen Peso'!$B$1:$D$65536,3,0)</f>
        <v>1985.4484013278038</v>
      </c>
      <c r="N1963" s="57"/>
      <c r="O1963" s="57"/>
      <c r="P1963" s="57"/>
      <c r="Q1963" s="57"/>
      <c r="R1963" s="57"/>
    </row>
    <row r="1964" spans="1:18" x14ac:dyDescent="0.2">
      <c r="A1964" s="78"/>
      <c r="B1964" s="79">
        <f t="shared" si="30"/>
        <v>1948</v>
      </c>
      <c r="C1964" s="80" t="s">
        <v>1980</v>
      </c>
      <c r="D1964" s="81" t="str">
        <f>+"Torre de suspensión tipo S"&amp;IF(MID(C1964,3,3)="220","C",IF(MID(C1964,3,3)="138","S",""))&amp;IF(MID(C1964,10,1)="D",2,1)&amp;" (5°)Tipo S"&amp;IF(MID(C1964,3,3)="220","C",IF(MID(C1964,3,3)="138","S",""))&amp;IF(MID(C1964,10,1)="D",2,1)&amp;RIGHT(C1964,2)</f>
        <v>Torre de suspensión tipo S1 (5°)Tipo S1-3</v>
      </c>
      <c r="E1964" s="82" t="s">
        <v>44</v>
      </c>
      <c r="F1964" s="83">
        <v>0</v>
      </c>
      <c r="G1964" s="84">
        <f>VLOOKUP(C1964,'[10]Resumen Peso'!$B$1:$D$65536,3,0)*$C$14</f>
        <v>3658.6863393241747</v>
      </c>
      <c r="H1964" s="91"/>
      <c r="I1964" s="86"/>
      <c r="J1964" s="87">
        <f>+VLOOKUP(C1964,'[10]Resumen Peso'!$B$1:$D$65536,3,0)</f>
        <v>2271.6391618795592</v>
      </c>
      <c r="N1964" s="57"/>
      <c r="O1964" s="57"/>
      <c r="P1964" s="57"/>
      <c r="Q1964" s="57"/>
      <c r="R1964" s="57"/>
    </row>
    <row r="1965" spans="1:18" x14ac:dyDescent="0.2">
      <c r="A1965" s="78"/>
      <c r="B1965" s="79">
        <f t="shared" si="30"/>
        <v>1949</v>
      </c>
      <c r="C1965" s="80" t="s">
        <v>1981</v>
      </c>
      <c r="D1965" s="81" t="str">
        <f>+"Torre de suspensión tipo S"&amp;IF(MID(C1965,3,3)="220","C",IF(MID(C1965,3,3)="138","S",""))&amp;IF(MID(C1965,10,1)="D",2,1)&amp;" (5°)Tipo S"&amp;IF(MID(C1965,3,3)="220","C",IF(MID(C1965,3,3)="138","S",""))&amp;IF(MID(C1965,10,1)="D",2,1)&amp;RIGHT(C1965,2)</f>
        <v>Torre de suspensión tipo S1 (5°)Tipo S1±0</v>
      </c>
      <c r="E1965" s="82" t="s">
        <v>44</v>
      </c>
      <c r="F1965" s="83">
        <v>0</v>
      </c>
      <c r="G1965" s="84">
        <f>VLOOKUP(C1965,'[10]Resumen Peso'!$B$1:$D$65536,3,0)*$C$14</f>
        <v>4115.5076932780366</v>
      </c>
      <c r="H1965" s="91"/>
      <c r="I1965" s="86"/>
      <c r="J1965" s="87">
        <f>+VLOOKUP(C1965,'[10]Resumen Peso'!$B$1:$D$65536,3,0)</f>
        <v>2555.2746477835312</v>
      </c>
      <c r="N1965" s="57"/>
      <c r="O1965" s="57"/>
      <c r="P1965" s="57"/>
      <c r="Q1965" s="57"/>
      <c r="R1965" s="57"/>
    </row>
    <row r="1966" spans="1:18" x14ac:dyDescent="0.2">
      <c r="A1966" s="78"/>
      <c r="B1966" s="79">
        <f t="shared" si="30"/>
        <v>1950</v>
      </c>
      <c r="C1966" s="80" t="s">
        <v>1982</v>
      </c>
      <c r="D1966" s="81" t="str">
        <f>+"Torre de suspensión tipo S"&amp;IF(MID(C1966,3,3)="220","C",IF(MID(C1966,3,3)="138","S",""))&amp;IF(MID(C1966,10,1)="D",2,1)&amp;" (5°)Tipo S"&amp;IF(MID(C1966,3,3)="220","C",IF(MID(C1966,3,3)="138","S",""))&amp;IF(MID(C1966,10,1)="D",2,1)&amp;RIGHT(C1966,2)</f>
        <v>Torre de suspensión tipo S1 (5°)Tipo S1+3</v>
      </c>
      <c r="E1966" s="82" t="s">
        <v>44</v>
      </c>
      <c r="F1966" s="83">
        <v>0</v>
      </c>
      <c r="G1966" s="84">
        <f>VLOOKUP(C1966,'[10]Resumen Peso'!$B$1:$D$65536,3,0)*$C$14</f>
        <v>4568.2135395386213</v>
      </c>
      <c r="H1966" s="91"/>
      <c r="I1966" s="86"/>
      <c r="J1966" s="87">
        <f>+VLOOKUP(C1966,'[10]Resumen Peso'!$B$1:$D$65536,3,0)</f>
        <v>2836.3548590397199</v>
      </c>
      <c r="N1966" s="57"/>
      <c r="O1966" s="57"/>
      <c r="P1966" s="57"/>
      <c r="Q1966" s="57"/>
      <c r="R1966" s="57"/>
    </row>
    <row r="1967" spans="1:18" x14ac:dyDescent="0.2">
      <c r="A1967" s="78"/>
      <c r="B1967" s="79">
        <f t="shared" si="30"/>
        <v>1951</v>
      </c>
      <c r="C1967" s="80" t="s">
        <v>1983</v>
      </c>
      <c r="D1967" s="81" t="str">
        <f>+"Torre de suspensión tipo S"&amp;IF(MID(C1967,3,3)="220","C",IF(MID(C1967,3,3)="138","S",""))&amp;IF(MID(C1967,10,1)="D",2,1)&amp;" (5°)Tipo S"&amp;IF(MID(C1967,3,3)="220","C",IF(MID(C1967,3,3)="138","S",""))&amp;IF(MID(C1967,10,1)="D",2,1)&amp;RIGHT(C1967,2)</f>
        <v>Torre de suspensión tipo S1 (5°)Tipo S1+6</v>
      </c>
      <c r="E1967" s="82" t="s">
        <v>44</v>
      </c>
      <c r="F1967" s="83">
        <v>0</v>
      </c>
      <c r="G1967" s="84">
        <f>VLOOKUP(C1967,'[10]Resumen Peso'!$B$1:$D$65536,3,0)*$C$14</f>
        <v>5020.919385799205</v>
      </c>
      <c r="H1967" s="91"/>
      <c r="I1967" s="86"/>
      <c r="J1967" s="87">
        <f>+VLOOKUP(C1967,'[10]Resumen Peso'!$B$1:$D$65536,3,0)</f>
        <v>3117.4350702959082</v>
      </c>
      <c r="N1967" s="57"/>
      <c r="O1967" s="57"/>
      <c r="P1967" s="57"/>
      <c r="Q1967" s="57"/>
      <c r="R1967" s="57"/>
    </row>
    <row r="1968" spans="1:18" x14ac:dyDescent="0.2">
      <c r="A1968" s="78"/>
      <c r="B1968" s="79">
        <f t="shared" si="30"/>
        <v>1952</v>
      </c>
      <c r="C1968" s="80" t="s">
        <v>1984</v>
      </c>
      <c r="D1968" s="81" t="str">
        <f>+"Torre de ángulo menor tipo A"&amp;IF(MID(C1968,3,3)="220","C",IF(MID(C1968,3,3)="138","S",""))&amp;IF(MID(C1968,10,1)="D",2,1)&amp;" (30°)Tipo A"&amp;IF(MID(C1968,3,3)="220","C",IF(MID(C1968,3,3)="138","S",""))&amp;IF(MID(C1968,10,1)="D",2,1)&amp;RIGHT(C1968,2)</f>
        <v>Torre de ángulo menor tipo A1 (30°)Tipo A1-3</v>
      </c>
      <c r="E1968" s="82" t="s">
        <v>44</v>
      </c>
      <c r="F1968" s="83">
        <v>0</v>
      </c>
      <c r="G1968" s="84">
        <f>VLOOKUP(C1968,'[10]Resumen Peso'!$B$1:$D$65536,3,0)*$C$14</f>
        <v>5628.8539512348498</v>
      </c>
      <c r="H1968" s="91"/>
      <c r="I1968" s="86"/>
      <c r="J1968" s="87">
        <f>+VLOOKUP(C1968,'[10]Resumen Peso'!$B$1:$D$65536,3,0)</f>
        <v>3494.8951307171956</v>
      </c>
      <c r="N1968" s="57"/>
      <c r="O1968" s="57"/>
      <c r="P1968" s="57"/>
      <c r="Q1968" s="57"/>
      <c r="R1968" s="57"/>
    </row>
    <row r="1969" spans="1:18" x14ac:dyDescent="0.2">
      <c r="A1969" s="78"/>
      <c r="B1969" s="79">
        <f t="shared" si="30"/>
        <v>1953</v>
      </c>
      <c r="C1969" s="80" t="s">
        <v>1985</v>
      </c>
      <c r="D1969" s="81" t="str">
        <f>+"Torre de ángulo menor tipo A"&amp;IF(MID(C1969,3,3)="220","C",IF(MID(C1969,3,3)="138","S",""))&amp;IF(MID(C1969,10,1)="D",2,1)&amp;" (30°)Tipo A"&amp;IF(MID(C1969,3,3)="220","C",IF(MID(C1969,3,3)="138","S",""))&amp;IF(MID(C1969,10,1)="D",2,1)&amp;RIGHT(C1969,2)</f>
        <v>Torre de ángulo menor tipo A1 (30°)Tipo A1±0</v>
      </c>
      <c r="E1969" s="82" t="s">
        <v>44</v>
      </c>
      <c r="F1969" s="83">
        <v>0</v>
      </c>
      <c r="G1969" s="84">
        <f>VLOOKUP(C1969,'[10]Resumen Peso'!$B$1:$D$65536,3,0)*$C$14</f>
        <v>6247.34067839606</v>
      </c>
      <c r="H1969" s="91"/>
      <c r="I1969" s="86"/>
      <c r="J1969" s="87">
        <f>+VLOOKUP(C1969,'[10]Resumen Peso'!$B$1:$D$65536,3,0)</f>
        <v>3878.9069153354003</v>
      </c>
      <c r="N1969" s="57"/>
      <c r="O1969" s="57"/>
      <c r="P1969" s="57"/>
      <c r="Q1969" s="57"/>
      <c r="R1969" s="57"/>
    </row>
    <row r="1970" spans="1:18" x14ac:dyDescent="0.2">
      <c r="A1970" s="78"/>
      <c r="B1970" s="79">
        <f t="shared" si="30"/>
        <v>1954</v>
      </c>
      <c r="C1970" s="80" t="s">
        <v>1986</v>
      </c>
      <c r="D1970" s="81" t="str">
        <f>+"Torre de ángulo menor tipo A"&amp;IF(MID(C1970,3,3)="220","C",IF(MID(C1970,3,3)="138","S",""))&amp;IF(MID(C1970,10,1)="D",2,1)&amp;" (30°)Tipo A"&amp;IF(MID(C1970,3,3)="220","C",IF(MID(C1970,3,3)="138","S",""))&amp;IF(MID(C1970,10,1)="D",2,1)&amp;RIGHT(C1970,2)</f>
        <v>Torre de ángulo menor tipo A1 (30°)Tipo A1+3</v>
      </c>
      <c r="E1970" s="82" t="s">
        <v>44</v>
      </c>
      <c r="F1970" s="83">
        <v>0</v>
      </c>
      <c r="G1970" s="84">
        <f>VLOOKUP(C1970,'[10]Resumen Peso'!$B$1:$D$65536,3,0)*$C$14</f>
        <v>6865.8274055572692</v>
      </c>
      <c r="H1970" s="91"/>
      <c r="I1970" s="86"/>
      <c r="J1970" s="87">
        <f>+VLOOKUP(C1970,'[10]Resumen Peso'!$B$1:$D$65536,3,0)</f>
        <v>4262.918699953605</v>
      </c>
      <c r="N1970" s="57"/>
      <c r="O1970" s="57"/>
      <c r="P1970" s="57"/>
      <c r="Q1970" s="57"/>
      <c r="R1970" s="57"/>
    </row>
    <row r="1971" spans="1:18" x14ac:dyDescent="0.2">
      <c r="A1971" s="78"/>
      <c r="B1971" s="79">
        <f t="shared" si="30"/>
        <v>1955</v>
      </c>
      <c r="C1971" s="80" t="s">
        <v>1987</v>
      </c>
      <c r="D1971" s="81" t="str">
        <f>+"Torre de ángulo mayor tipo B"&amp;IF(MID(C1971,3,3)="220","C",IF(MID(C1971,3,3)="138","S",""))&amp;IF(MID(C1971,10,1)="D",2,1)&amp;" (65°)Tipo B"&amp;IF(MID(C1971,3,3)="220","C",IF(MID(C1971,3,3)="138","S",""))&amp;IF(MID(C1971,10,1)="D",2,1)&amp;RIGHT(C1971,2)</f>
        <v>Torre de ángulo mayor tipo B1 (65°)Tipo B1-3</v>
      </c>
      <c r="E1971" s="82" t="s">
        <v>44</v>
      </c>
      <c r="F1971" s="83">
        <v>0</v>
      </c>
      <c r="G1971" s="84">
        <f>VLOOKUP(C1971,'[10]Resumen Peso'!$B$1:$D$65536,3,0)*$C$14</f>
        <v>7596.0915521363431</v>
      </c>
      <c r="H1971" s="91"/>
      <c r="I1971" s="86"/>
      <c r="J1971" s="87">
        <f>+VLOOKUP(C1971,'[10]Resumen Peso'!$B$1:$D$65536,3,0)</f>
        <v>4716.3318871009915</v>
      </c>
      <c r="N1971" s="57"/>
      <c r="O1971" s="57"/>
      <c r="P1971" s="57"/>
      <c r="Q1971" s="57"/>
      <c r="R1971" s="57"/>
    </row>
    <row r="1972" spans="1:18" x14ac:dyDescent="0.2">
      <c r="A1972" s="78"/>
      <c r="B1972" s="79">
        <f t="shared" si="30"/>
        <v>1956</v>
      </c>
      <c r="C1972" s="80" t="s">
        <v>1988</v>
      </c>
      <c r="D1972" s="81" t="str">
        <f>+"Torre de ángulo mayor tipo B"&amp;IF(MID(C1972,3,3)="220","C",IF(MID(C1972,3,3)="138","S",""))&amp;IF(MID(C1972,10,1)="D",2,1)&amp;" (65°)Tipo B"&amp;IF(MID(C1972,3,3)="220","C",IF(MID(C1972,3,3)="138","S",""))&amp;IF(MID(C1972,10,1)="D",2,1)&amp;RIGHT(C1972,2)</f>
        <v>Torre de ángulo mayor tipo B1 (65°)Tipo B1±0</v>
      </c>
      <c r="E1972" s="82" t="s">
        <v>44</v>
      </c>
      <c r="F1972" s="83">
        <v>0</v>
      </c>
      <c r="G1972" s="84">
        <f>VLOOKUP(C1972,'[10]Resumen Peso'!$B$1:$D$65536,3,0)*$C$14</f>
        <v>8458.899278548266</v>
      </c>
      <c r="H1972" s="91"/>
      <c r="I1972" s="86"/>
      <c r="J1972" s="87">
        <f>+VLOOKUP(C1972,'[10]Resumen Peso'!$B$1:$D$65536,3,0)</f>
        <v>5252.0399633641327</v>
      </c>
      <c r="N1972" s="57"/>
      <c r="O1972" s="57"/>
      <c r="P1972" s="57"/>
      <c r="Q1972" s="57"/>
      <c r="R1972" s="57"/>
    </row>
    <row r="1973" spans="1:18" x14ac:dyDescent="0.2">
      <c r="A1973" s="78"/>
      <c r="B1973" s="79">
        <f t="shared" si="30"/>
        <v>1957</v>
      </c>
      <c r="C1973" s="80" t="s">
        <v>1989</v>
      </c>
      <c r="D1973" s="81" t="str">
        <f>+"Torre de ángulo mayor tipo B"&amp;IF(MID(C1973,3,3)="220","C",IF(MID(C1973,3,3)="138","S",""))&amp;IF(MID(C1973,10,1)="D",2,1)&amp;" (65°)Tipo B"&amp;IF(MID(C1973,3,3)="220","C",IF(MID(C1973,3,3)="138","S",""))&amp;IF(MID(C1973,10,1)="D",2,1)&amp;RIGHT(C1973,2)</f>
        <v>Torre de ángulo mayor tipo B1 (65°)Tipo B1+3</v>
      </c>
      <c r="E1973" s="82" t="s">
        <v>44</v>
      </c>
      <c r="F1973" s="83">
        <v>0</v>
      </c>
      <c r="G1973" s="84">
        <f>VLOOKUP(C1973,'[10]Resumen Peso'!$B$1:$D$65536,3,0)*$C$14</f>
        <v>9473.9671919740595</v>
      </c>
      <c r="H1973" s="91"/>
      <c r="I1973" s="86"/>
      <c r="J1973" s="87">
        <f>+VLOOKUP(C1973,'[10]Resumen Peso'!$B$1:$D$65536,3,0)</f>
        <v>5882.2847589678295</v>
      </c>
      <c r="N1973" s="57"/>
      <c r="O1973" s="57"/>
      <c r="P1973" s="57"/>
      <c r="Q1973" s="57"/>
      <c r="R1973" s="57"/>
    </row>
    <row r="1974" spans="1:18" x14ac:dyDescent="0.2">
      <c r="A1974" s="78"/>
      <c r="B1974" s="79">
        <f t="shared" si="30"/>
        <v>1958</v>
      </c>
      <c r="C1974" s="80" t="s">
        <v>1990</v>
      </c>
      <c r="D1974" s="81" t="str">
        <f>+"Torre de anclaje, retención intermedia y terminal (15°) Tipo R"&amp;IF(MID(C1974,3,3)="220","C",IF(MID(C1974,3,3)="138","S",""))&amp;IF(MID(C1974,10,1)="D",2,1)&amp;RIGHT(C1974,2)</f>
        <v>Torre de anclaje, retención intermedia y terminal (15°) Tipo R1-3</v>
      </c>
      <c r="E1974" s="82" t="s">
        <v>44</v>
      </c>
      <c r="F1974" s="83">
        <v>0</v>
      </c>
      <c r="G1974" s="84">
        <f>VLOOKUP(C1974,'[10]Resumen Peso'!$B$1:$D$65536,3,0)*$C$14</f>
        <v>9780.4584895336975</v>
      </c>
      <c r="H1974" s="91"/>
      <c r="I1974" s="86"/>
      <c r="J1974" s="87">
        <f>+VLOOKUP(C1974,'[10]Resumen Peso'!$B$1:$D$65536,3,0)</f>
        <v>6072.5819229604012</v>
      </c>
      <c r="N1974" s="57"/>
      <c r="O1974" s="57"/>
      <c r="P1974" s="57"/>
      <c r="Q1974" s="57"/>
      <c r="R1974" s="57"/>
    </row>
    <row r="1975" spans="1:18" x14ac:dyDescent="0.2">
      <c r="A1975" s="78"/>
      <c r="B1975" s="79">
        <f t="shared" si="30"/>
        <v>1959</v>
      </c>
      <c r="C1975" s="80" t="s">
        <v>1991</v>
      </c>
      <c r="D1975" s="81" t="str">
        <f>+"Torre de anclaje, retención intermedia y terminal (15°) Tipo R"&amp;IF(MID(C1975,3,3)="220","C",IF(MID(C1975,3,3)="138","S",""))&amp;IF(MID(C1975,10,1)="D",2,1)&amp;RIGHT(C1975,2)</f>
        <v>Torre de anclaje, retención intermedia y terminal (15°) Tipo R1±0</v>
      </c>
      <c r="E1975" s="82" t="s">
        <v>44</v>
      </c>
      <c r="F1975" s="83">
        <v>0</v>
      </c>
      <c r="G1975" s="84">
        <f>VLOOKUP(C1975,'[10]Resumen Peso'!$B$1:$D$65536,3,0)*$C$14</f>
        <v>10903.521170048714</v>
      </c>
      <c r="H1975" s="91"/>
      <c r="I1975" s="86"/>
      <c r="J1975" s="87">
        <f>+VLOOKUP(C1975,'[10]Resumen Peso'!$B$1:$D$65536,3,0)</f>
        <v>6769.8795127763669</v>
      </c>
      <c r="N1975" s="57"/>
      <c r="O1975" s="57"/>
      <c r="P1975" s="57"/>
      <c r="Q1975" s="57"/>
      <c r="R1975" s="57"/>
    </row>
    <row r="1976" spans="1:18" x14ac:dyDescent="0.2">
      <c r="A1976" s="78"/>
      <c r="B1976" s="79">
        <f t="shared" si="30"/>
        <v>1960</v>
      </c>
      <c r="C1976" s="80" t="s">
        <v>1992</v>
      </c>
      <c r="D1976" s="81" t="str">
        <f>+"Torre de anclaje, retención intermedia y terminal (15°) Tipo R"&amp;IF(MID(C1976,3,3)="220","C",IF(MID(C1976,3,3)="138","S",""))&amp;IF(MID(C1976,10,1)="D",2,1)&amp;RIGHT(C1976,2)</f>
        <v>Torre de anclaje, retención intermedia y terminal (15°) Tipo R1+3</v>
      </c>
      <c r="E1976" s="82" t="s">
        <v>44</v>
      </c>
      <c r="F1976" s="83">
        <v>0</v>
      </c>
      <c r="G1976" s="84">
        <f>VLOOKUP(C1976,'[10]Resumen Peso'!$B$1:$D$65536,3,0)*$C$14</f>
        <v>12026.583850563731</v>
      </c>
      <c r="H1976" s="91"/>
      <c r="I1976" s="86"/>
      <c r="J1976" s="87">
        <f>+VLOOKUP(C1976,'[10]Resumen Peso'!$B$1:$D$65536,3,0)</f>
        <v>7467.1771025923326</v>
      </c>
      <c r="N1976" s="57"/>
      <c r="O1976" s="57"/>
      <c r="P1976" s="57"/>
      <c r="Q1976" s="57"/>
      <c r="R1976" s="57"/>
    </row>
    <row r="1977" spans="1:18" x14ac:dyDescent="0.2">
      <c r="A1977" s="78"/>
      <c r="B1977" s="79">
        <f t="shared" si="30"/>
        <v>1961</v>
      </c>
      <c r="C1977" s="80" t="s">
        <v>1993</v>
      </c>
      <c r="D1977" s="81" t="str">
        <f>+"Torre de suspensión tipo S"&amp;IF(MID(C1977,3,3)="220","C",IF(MID(C1977,3,3)="138","S",""))&amp;IF(MID(C1977,10,1)="D",2,1)&amp;" (5°)Tipo S"&amp;IF(MID(C1977,3,3)="220","C",IF(MID(C1977,3,3)="138","S",""))&amp;IF(MID(C1977,10,1)="D",2,1)&amp;RIGHT(C1977,2)</f>
        <v>Torre de suspensión tipo S2 (5°)Tipo S2-6</v>
      </c>
      <c r="E1977" s="82" t="s">
        <v>44</v>
      </c>
      <c r="F1977" s="83">
        <v>0</v>
      </c>
      <c r="G1977" s="84">
        <f>VLOOKUP(C1977,'[10]Resumen Peso'!$B$1:$D$65536,3,0)*$C$14</f>
        <v>5184.8002597095283</v>
      </c>
      <c r="H1977" s="91"/>
      <c r="I1977" s="86"/>
      <c r="J1977" s="87">
        <f>+VLOOKUP(C1977,'[10]Resumen Peso'!$B$1:$D$65536,3,0)</f>
        <v>3219.1869496675909</v>
      </c>
      <c r="N1977" s="57"/>
      <c r="O1977" s="57"/>
      <c r="P1977" s="57"/>
      <c r="Q1977" s="57"/>
      <c r="R1977" s="57"/>
    </row>
    <row r="1978" spans="1:18" x14ac:dyDescent="0.2">
      <c r="A1978" s="78"/>
      <c r="B1978" s="79">
        <f t="shared" si="30"/>
        <v>1962</v>
      </c>
      <c r="C1978" s="80" t="s">
        <v>1994</v>
      </c>
      <c r="D1978" s="81" t="str">
        <f>+"Torre de suspensión tipo S"&amp;IF(MID(C1978,3,3)="220","C",IF(MID(C1978,3,3)="138","S",""))&amp;IF(MID(C1978,10,1)="D",2,1)&amp;" (5°)Tipo S"&amp;IF(MID(C1978,3,3)="220","C",IF(MID(C1978,3,3)="138","S",""))&amp;IF(MID(C1978,10,1)="D",2,1)&amp;RIGHT(C1978,2)</f>
        <v>Torre de suspensión tipo S2 (5°)Tipo S2-3</v>
      </c>
      <c r="E1978" s="82" t="s">
        <v>44</v>
      </c>
      <c r="F1978" s="83">
        <v>0</v>
      </c>
      <c r="G1978" s="84">
        <f>VLOOKUP(C1978,'[10]Resumen Peso'!$B$1:$D$65536,3,0)*$C$14</f>
        <v>5932.1588557036939</v>
      </c>
      <c r="H1978" s="91"/>
      <c r="I1978" s="86"/>
      <c r="J1978" s="87">
        <f>+VLOOKUP(C1978,'[10]Resumen Peso'!$B$1:$D$65536,3,0)</f>
        <v>3683.2138973674237</v>
      </c>
      <c r="N1978" s="57"/>
      <c r="O1978" s="57"/>
      <c r="P1978" s="57"/>
      <c r="Q1978" s="57"/>
      <c r="R1978" s="57"/>
    </row>
    <row r="1979" spans="1:18" x14ac:dyDescent="0.2">
      <c r="A1979" s="78"/>
      <c r="B1979" s="79">
        <f t="shared" si="30"/>
        <v>1963</v>
      </c>
      <c r="C1979" s="80" t="s">
        <v>1995</v>
      </c>
      <c r="D1979" s="81" t="str">
        <f>+"Torre de suspensión tipo S"&amp;IF(MID(C1979,3,3)="220","C",IF(MID(C1979,3,3)="138","S",""))&amp;IF(MID(C1979,10,1)="D",2,1)&amp;" (5°)Tipo S"&amp;IF(MID(C1979,3,3)="220","C",IF(MID(C1979,3,3)="138","S",""))&amp;IF(MID(C1979,10,1)="D",2,1)&amp;RIGHT(C1979,2)</f>
        <v>Torre de suspensión tipo S2 (5°)Tipo S2±0</v>
      </c>
      <c r="E1979" s="82" t="s">
        <v>44</v>
      </c>
      <c r="F1979" s="83">
        <v>0</v>
      </c>
      <c r="G1979" s="84">
        <f>VLOOKUP(C1979,'[10]Resumen Peso'!$B$1:$D$65536,3,0)*$C$14</f>
        <v>6672.8446070907694</v>
      </c>
      <c r="H1979" s="91"/>
      <c r="I1979" s="86"/>
      <c r="J1979" s="87">
        <f>+VLOOKUP(C1979,'[10]Resumen Peso'!$B$1:$D$65536,3,0)</f>
        <v>4143.0977473199364</v>
      </c>
      <c r="N1979" s="57"/>
      <c r="O1979" s="57"/>
      <c r="P1979" s="57"/>
      <c r="Q1979" s="57"/>
      <c r="R1979" s="57"/>
    </row>
    <row r="1980" spans="1:18" x14ac:dyDescent="0.2">
      <c r="A1980" s="78"/>
      <c r="B1980" s="79">
        <f t="shared" si="30"/>
        <v>1964</v>
      </c>
      <c r="C1980" s="80" t="s">
        <v>1996</v>
      </c>
      <c r="D1980" s="81" t="str">
        <f>+"Torre de suspensión tipo S"&amp;IF(MID(C1980,3,3)="220","C",IF(MID(C1980,3,3)="138","S",""))&amp;IF(MID(C1980,10,1)="D",2,1)&amp;" (5°)Tipo S"&amp;IF(MID(C1980,3,3)="220","C",IF(MID(C1980,3,3)="138","S",""))&amp;IF(MID(C1980,10,1)="D",2,1)&amp;RIGHT(C1980,2)</f>
        <v>Torre de suspensión tipo S2 (5°)Tipo S2+3</v>
      </c>
      <c r="E1980" s="82" t="s">
        <v>44</v>
      </c>
      <c r="F1980" s="83">
        <v>0</v>
      </c>
      <c r="G1980" s="84">
        <f>VLOOKUP(C1980,'[10]Resumen Peso'!$B$1:$D$65536,3,0)*$C$14</f>
        <v>7406.8575138707547</v>
      </c>
      <c r="H1980" s="91"/>
      <c r="I1980" s="86"/>
      <c r="J1980" s="87">
        <f>+VLOOKUP(C1980,'[10]Resumen Peso'!$B$1:$D$65536,3,0)</f>
        <v>4598.8384995251299</v>
      </c>
      <c r="N1980" s="57"/>
      <c r="O1980" s="57"/>
      <c r="P1980" s="57"/>
      <c r="Q1980" s="57"/>
      <c r="R1980" s="57"/>
    </row>
    <row r="1981" spans="1:18" x14ac:dyDescent="0.2">
      <c r="A1981" s="78"/>
      <c r="B1981" s="79">
        <f t="shared" si="30"/>
        <v>1965</v>
      </c>
      <c r="C1981" s="80" t="s">
        <v>1997</v>
      </c>
      <c r="D1981" s="81" t="str">
        <f>+"Torre de suspensión tipo S"&amp;IF(MID(C1981,3,3)="220","C",IF(MID(C1981,3,3)="138","S",""))&amp;IF(MID(C1981,10,1)="D",2,1)&amp;" (5°)Tipo S"&amp;IF(MID(C1981,3,3)="220","C",IF(MID(C1981,3,3)="138","S",""))&amp;IF(MID(C1981,10,1)="D",2,1)&amp;RIGHT(C1981,2)</f>
        <v>Torre de suspensión tipo S2 (5°)Tipo S2+6</v>
      </c>
      <c r="E1981" s="82" t="s">
        <v>44</v>
      </c>
      <c r="F1981" s="83">
        <v>0</v>
      </c>
      <c r="G1981" s="84">
        <f>VLOOKUP(C1981,'[10]Resumen Peso'!$B$1:$D$65536,3,0)*$C$14</f>
        <v>8140.8704206507391</v>
      </c>
      <c r="H1981" s="91"/>
      <c r="I1981" s="86"/>
      <c r="J1981" s="87">
        <f>+VLOOKUP(C1981,'[10]Resumen Peso'!$B$1:$D$65536,3,0)</f>
        <v>5054.5792517303225</v>
      </c>
      <c r="N1981" s="57"/>
      <c r="O1981" s="57"/>
      <c r="P1981" s="57"/>
      <c r="Q1981" s="57"/>
      <c r="R1981" s="57"/>
    </row>
    <row r="1982" spans="1:18" x14ac:dyDescent="0.2">
      <c r="A1982" s="78"/>
      <c r="B1982" s="79">
        <f t="shared" si="30"/>
        <v>1966</v>
      </c>
      <c r="C1982" s="80" t="s">
        <v>1998</v>
      </c>
      <c r="D1982" s="81" t="str">
        <f>+"Torre de ángulo menor tipo A"&amp;IF(MID(C1982,3,3)="220","C",IF(MID(C1982,3,3)="138","S",""))&amp;IF(MID(C1982,10,1)="D",2,1)&amp;" (30°)Tipo A"&amp;IF(MID(C1982,3,3)="220","C",IF(MID(C1982,3,3)="138","S",""))&amp;IF(MID(C1982,10,1)="D",2,1)&amp;RIGHT(C1982,2)</f>
        <v>Torre de ángulo menor tipo A2 (30°)Tipo A2-3</v>
      </c>
      <c r="E1982" s="82" t="s">
        <v>44</v>
      </c>
      <c r="F1982" s="83">
        <v>0</v>
      </c>
      <c r="G1982" s="84">
        <f>VLOOKUP(C1982,'[10]Resumen Peso'!$B$1:$D$65536,3,0)*$C$14</f>
        <v>9126.5696803209739</v>
      </c>
      <c r="H1982" s="91"/>
      <c r="I1982" s="86"/>
      <c r="J1982" s="87">
        <f>+VLOOKUP(C1982,'[10]Resumen Peso'!$B$1:$D$65536,3,0)</f>
        <v>5666.589364768929</v>
      </c>
      <c r="N1982" s="57"/>
      <c r="O1982" s="57"/>
      <c r="P1982" s="57"/>
      <c r="Q1982" s="57"/>
      <c r="R1982" s="57"/>
    </row>
    <row r="1983" spans="1:18" x14ac:dyDescent="0.2">
      <c r="A1983" s="78"/>
      <c r="B1983" s="79">
        <f t="shared" si="30"/>
        <v>1967</v>
      </c>
      <c r="C1983" s="80" t="s">
        <v>1999</v>
      </c>
      <c r="D1983" s="81" t="str">
        <f>+"Torre de ángulo menor tipo A"&amp;IF(MID(C1983,3,3)="220","C",IF(MID(C1983,3,3)="138","S",""))&amp;IF(MID(C1983,10,1)="D",2,1)&amp;" (30°)Tipo A"&amp;IF(MID(C1983,3,3)="220","C",IF(MID(C1983,3,3)="138","S",""))&amp;IF(MID(C1983,10,1)="D",2,1)&amp;RIGHT(C1983,2)</f>
        <v>Torre de ángulo menor tipo A2 (30°)Tipo A2±0</v>
      </c>
      <c r="E1983" s="82" t="s">
        <v>44</v>
      </c>
      <c r="F1983" s="83">
        <v>0</v>
      </c>
      <c r="G1983" s="84">
        <f>VLOOKUP(C1983,'[10]Resumen Peso'!$B$1:$D$65536,3,0)*$C$14</f>
        <v>10129.378113563787</v>
      </c>
      <c r="H1983" s="91"/>
      <c r="I1983" s="86"/>
      <c r="J1983" s="87">
        <f>+VLOOKUP(C1983,'[10]Resumen Peso'!$B$1:$D$65536,3,0)</f>
        <v>6289.2223804316636</v>
      </c>
      <c r="N1983" s="57"/>
      <c r="O1983" s="57"/>
      <c r="P1983" s="57"/>
      <c r="Q1983" s="57"/>
      <c r="R1983" s="57"/>
    </row>
    <row r="1984" spans="1:18" x14ac:dyDescent="0.2">
      <c r="A1984" s="78"/>
      <c r="B1984" s="79">
        <f t="shared" si="30"/>
        <v>1968</v>
      </c>
      <c r="C1984" s="80" t="s">
        <v>2000</v>
      </c>
      <c r="D1984" s="81" t="str">
        <f>+"Torre de ángulo menor tipo A"&amp;IF(MID(C1984,3,3)="220","C",IF(MID(C1984,3,3)="138","S",""))&amp;IF(MID(C1984,10,1)="D",2,1)&amp;" (30°)Tipo A"&amp;IF(MID(C1984,3,3)="220","C",IF(MID(C1984,3,3)="138","S",""))&amp;IF(MID(C1984,10,1)="D",2,1)&amp;RIGHT(C1984,2)</f>
        <v>Torre de ángulo menor tipo A2 (30°)Tipo A2+3</v>
      </c>
      <c r="E1984" s="82" t="s">
        <v>44</v>
      </c>
      <c r="F1984" s="83">
        <v>0</v>
      </c>
      <c r="G1984" s="84">
        <f>VLOOKUP(C1984,'[10]Resumen Peso'!$B$1:$D$65536,3,0)*$C$14</f>
        <v>11132.186546806603</v>
      </c>
      <c r="H1984" s="91"/>
      <c r="I1984" s="86"/>
      <c r="J1984" s="87">
        <f>+VLOOKUP(C1984,'[10]Resumen Peso'!$B$1:$D$65536,3,0)</f>
        <v>6911.8553960943982</v>
      </c>
      <c r="N1984" s="57"/>
      <c r="O1984" s="57"/>
      <c r="P1984" s="57"/>
      <c r="Q1984" s="57"/>
      <c r="R1984" s="57"/>
    </row>
    <row r="1985" spans="1:18" x14ac:dyDescent="0.2">
      <c r="A1985" s="78"/>
      <c r="B1985" s="79">
        <f t="shared" si="30"/>
        <v>1969</v>
      </c>
      <c r="C1985" s="80" t="s">
        <v>2001</v>
      </c>
      <c r="D1985" s="81" t="str">
        <f>+"Torre de ángulo mayor tipo B"&amp;IF(MID(C1985,3,3)="220","C",IF(MID(C1985,3,3)="138","S",""))&amp;IF(MID(C1985,10,1)="D",2,1)&amp;" (65°)Tipo B"&amp;IF(MID(C1985,3,3)="220","C",IF(MID(C1985,3,3)="138","S",""))&amp;IF(MID(C1985,10,1)="D",2,1)&amp;RIGHT(C1985,2)</f>
        <v>Torre de ángulo mayor tipo B2 (65°)Tipo B2-3</v>
      </c>
      <c r="E1985" s="82" t="s">
        <v>44</v>
      </c>
      <c r="F1985" s="83">
        <v>0</v>
      </c>
      <c r="G1985" s="84">
        <f>VLOOKUP(C1985,'[10]Resumen Peso'!$B$1:$D$65536,3,0)*$C$14</f>
        <v>12316.229813257303</v>
      </c>
      <c r="H1985" s="91"/>
      <c r="I1985" s="86"/>
      <c r="J1985" s="87">
        <f>+VLOOKUP(C1985,'[10]Resumen Peso'!$B$1:$D$65536,3,0)</f>
        <v>7647.0151785878179</v>
      </c>
      <c r="N1985" s="57"/>
      <c r="O1985" s="57"/>
      <c r="P1985" s="57"/>
      <c r="Q1985" s="57"/>
      <c r="R1985" s="57"/>
    </row>
    <row r="1986" spans="1:18" x14ac:dyDescent="0.2">
      <c r="A1986" s="78"/>
      <c r="B1986" s="79">
        <f t="shared" si="30"/>
        <v>1970</v>
      </c>
      <c r="C1986" s="80" t="s">
        <v>2002</v>
      </c>
      <c r="D1986" s="81" t="str">
        <f>+"Torre de ángulo mayor tipo B"&amp;IF(MID(C1986,3,3)="220","C",IF(MID(C1986,3,3)="138","S",""))&amp;IF(MID(C1986,10,1)="D",2,1)&amp;" (65°)Tipo B"&amp;IF(MID(C1986,3,3)="220","C",IF(MID(C1986,3,3)="138","S",""))&amp;IF(MID(C1986,10,1)="D",2,1)&amp;RIGHT(C1986,2)</f>
        <v>Torre de ángulo mayor tipo B2 (65°)Tipo B2±0</v>
      </c>
      <c r="E1986" s="82" t="s">
        <v>44</v>
      </c>
      <c r="F1986" s="83">
        <v>0</v>
      </c>
      <c r="G1986" s="84">
        <f>VLOOKUP(C1986,'[10]Resumen Peso'!$B$1:$D$65536,3,0)*$C$14</f>
        <v>13715.177965765371</v>
      </c>
      <c r="H1986" s="91"/>
      <c r="I1986" s="86"/>
      <c r="J1986" s="87">
        <f>+VLOOKUP(C1986,'[10]Resumen Peso'!$B$1:$D$65536,3,0)</f>
        <v>8515.6071031044739</v>
      </c>
      <c r="N1986" s="57"/>
      <c r="O1986" s="57"/>
      <c r="P1986" s="57"/>
      <c r="Q1986" s="57"/>
      <c r="R1986" s="57"/>
    </row>
    <row r="1987" spans="1:18" x14ac:dyDescent="0.2">
      <c r="A1987" s="78"/>
      <c r="B1987" s="79">
        <f t="shared" si="30"/>
        <v>1971</v>
      </c>
      <c r="C1987" s="80" t="s">
        <v>2003</v>
      </c>
      <c r="D1987" s="81" t="str">
        <f>+"Torre de ángulo mayor tipo B"&amp;IF(MID(C1987,3,3)="220","C",IF(MID(C1987,3,3)="138","S",""))&amp;IF(MID(C1987,10,1)="D",2,1)&amp;" (65°)Tipo B"&amp;IF(MID(C1987,3,3)="220","C",IF(MID(C1987,3,3)="138","S",""))&amp;IF(MID(C1987,10,1)="D",2,1)&amp;RIGHT(C1987,2)</f>
        <v>Torre de ángulo mayor tipo B2 (65°)Tipo B2+3</v>
      </c>
      <c r="E1987" s="82" t="s">
        <v>44</v>
      </c>
      <c r="F1987" s="83">
        <v>0</v>
      </c>
      <c r="G1987" s="84">
        <f>VLOOKUP(C1987,'[10]Resumen Peso'!$B$1:$D$65536,3,0)*$C$14</f>
        <v>15360.999321657218</v>
      </c>
      <c r="H1987" s="91"/>
      <c r="I1987" s="86"/>
      <c r="J1987" s="87">
        <f>+VLOOKUP(C1987,'[10]Resumen Peso'!$B$1:$D$65536,3,0)</f>
        <v>9537.4799554770125</v>
      </c>
      <c r="N1987" s="57"/>
      <c r="O1987" s="57"/>
      <c r="P1987" s="57"/>
      <c r="Q1987" s="57"/>
      <c r="R1987" s="57"/>
    </row>
    <row r="1988" spans="1:18" x14ac:dyDescent="0.2">
      <c r="A1988" s="78"/>
      <c r="B1988" s="79">
        <f t="shared" si="30"/>
        <v>1972</v>
      </c>
      <c r="C1988" s="80" t="s">
        <v>2004</v>
      </c>
      <c r="D1988" s="81" t="str">
        <f>+"Torre de anclaje, retención intermedia y terminal (15°) Tipo R"&amp;IF(MID(C1988,3,3)="220","C",IF(MID(C1988,3,3)="138","S",""))&amp;IF(MID(C1988,10,1)="D",2,1)&amp;RIGHT(C1988,2)</f>
        <v>Torre de anclaje, retención intermedia y terminal (15°) Tipo R2-3</v>
      </c>
      <c r="E1988" s="82" t="s">
        <v>44</v>
      </c>
      <c r="F1988" s="83">
        <v>0</v>
      </c>
      <c r="G1988" s="84">
        <f>VLOOKUP(C1988,'[10]Resumen Peso'!$B$1:$D$65536,3,0)*$C$14</f>
        <v>15857.941364890792</v>
      </c>
      <c r="H1988" s="91"/>
      <c r="I1988" s="86"/>
      <c r="J1988" s="87">
        <f>+VLOOKUP(C1988,'[10]Resumen Peso'!$B$1:$D$65536,3,0)</f>
        <v>9846.025947643795</v>
      </c>
      <c r="N1988" s="57"/>
      <c r="O1988" s="57"/>
      <c r="P1988" s="57"/>
      <c r="Q1988" s="57"/>
      <c r="R1988" s="57"/>
    </row>
    <row r="1989" spans="1:18" x14ac:dyDescent="0.2">
      <c r="A1989" s="78"/>
      <c r="B1989" s="79">
        <f t="shared" si="30"/>
        <v>1973</v>
      </c>
      <c r="C1989" s="80" t="s">
        <v>2005</v>
      </c>
      <c r="D1989" s="81" t="str">
        <f>+"Torre de anclaje, retención intermedia y terminal (15°) Tipo R"&amp;IF(MID(C1989,3,3)="220","C",IF(MID(C1989,3,3)="138","S",""))&amp;IF(MID(C1989,10,1)="D",2,1)&amp;RIGHT(C1989,2)</f>
        <v>Torre de anclaje, retención intermedia y terminal (15°) Tipo R2±0</v>
      </c>
      <c r="E1989" s="82" t="s">
        <v>44</v>
      </c>
      <c r="F1989" s="83">
        <v>0</v>
      </c>
      <c r="G1989" s="84">
        <f>VLOOKUP(C1989,'[10]Resumen Peso'!$B$1:$D$65536,3,0)*$C$14</f>
        <v>17678.864397871563</v>
      </c>
      <c r="H1989" s="91"/>
      <c r="I1989" s="86"/>
      <c r="J1989" s="87">
        <f>+VLOOKUP(C1989,'[10]Resumen Peso'!$B$1:$D$65536,3,0)</f>
        <v>10976.617555901666</v>
      </c>
      <c r="N1989" s="57"/>
      <c r="O1989" s="57"/>
      <c r="P1989" s="57"/>
      <c r="Q1989" s="57"/>
      <c r="R1989" s="57"/>
    </row>
    <row r="1990" spans="1:18" x14ac:dyDescent="0.2">
      <c r="A1990" s="78"/>
      <c r="B1990" s="79">
        <f t="shared" si="30"/>
        <v>1974</v>
      </c>
      <c r="C1990" s="80" t="s">
        <v>2006</v>
      </c>
      <c r="D1990" s="81" t="str">
        <f>+"Torre de anclaje, retención intermedia y terminal (15°) Tipo R"&amp;IF(MID(C1990,3,3)="220","C",IF(MID(C1990,3,3)="138","S",""))&amp;IF(MID(C1990,10,1)="D",2,1)&amp;RIGHT(C1990,2)</f>
        <v>Torre de anclaje, retención intermedia y terminal (15°) Tipo R2+3</v>
      </c>
      <c r="E1990" s="82" t="s">
        <v>44</v>
      </c>
      <c r="F1990" s="83">
        <v>0</v>
      </c>
      <c r="G1990" s="84">
        <f>VLOOKUP(C1990,'[10]Resumen Peso'!$B$1:$D$65536,3,0)*$C$14</f>
        <v>19499.787430852335</v>
      </c>
      <c r="H1990" s="91"/>
      <c r="I1990" s="86"/>
      <c r="J1990" s="87">
        <f>+VLOOKUP(C1990,'[10]Resumen Peso'!$B$1:$D$65536,3,0)</f>
        <v>12107.209164159538</v>
      </c>
      <c r="N1990" s="57"/>
      <c r="O1990" s="57"/>
      <c r="P1990" s="57"/>
      <c r="Q1990" s="57"/>
      <c r="R1990" s="57"/>
    </row>
    <row r="1991" spans="1:18" x14ac:dyDescent="0.2">
      <c r="A1991" s="78"/>
      <c r="B1991" s="79">
        <f t="shared" si="30"/>
        <v>1975</v>
      </c>
      <c r="C1991" s="80" t="s">
        <v>2007</v>
      </c>
      <c r="D1991" s="81" t="str">
        <f>+"Torre de suspensión tipo S"&amp;IF(MID(C1991,3,3)="220","C",IF(MID(C1991,3,3)="138","S",""))&amp;IF(MID(C1991,10,1)="D",2,1)&amp;" (5°)Tipo S"&amp;IF(MID(C1991,3,3)="220","C",IF(MID(C1991,3,3)="138","S",""))&amp;IF(MID(C1991,10,1)="D",2,1)&amp;RIGHT(C1991,2)</f>
        <v>Torre de suspensión tipo S2 (5°)Tipo S2-6</v>
      </c>
      <c r="E1991" s="82" t="s">
        <v>44</v>
      </c>
      <c r="F1991" s="83">
        <v>0</v>
      </c>
      <c r="G1991" s="84">
        <f>VLOOKUP(C1991,'[10]Resumen Peso'!$B$1:$D$65536,3,0)*$C$14</f>
        <v>4319.3080646077296</v>
      </c>
      <c r="H1991" s="91"/>
      <c r="I1991" s="86"/>
      <c r="J1991" s="87">
        <f>+VLOOKUP(C1991,'[10]Resumen Peso'!$B$1:$D$65536,3,0)</f>
        <v>2681.8121155467952</v>
      </c>
      <c r="N1991" s="57"/>
      <c r="O1991" s="57"/>
      <c r="P1991" s="57"/>
      <c r="Q1991" s="57"/>
      <c r="R1991" s="57"/>
    </row>
    <row r="1992" spans="1:18" x14ac:dyDescent="0.2">
      <c r="A1992" s="78"/>
      <c r="B1992" s="79">
        <f t="shared" si="30"/>
        <v>1976</v>
      </c>
      <c r="C1992" s="80" t="s">
        <v>2008</v>
      </c>
      <c r="D1992" s="81" t="str">
        <f>+"Torre de suspensión tipo S"&amp;IF(MID(C1992,3,3)="220","C",IF(MID(C1992,3,3)="138","S",""))&amp;IF(MID(C1992,10,1)="D",2,1)&amp;" (5°)Tipo S"&amp;IF(MID(C1992,3,3)="220","C",IF(MID(C1992,3,3)="138","S",""))&amp;IF(MID(C1992,10,1)="D",2,1)&amp;RIGHT(C1992,2)</f>
        <v>Torre de suspensión tipo S2 (5°)Tipo S2-3</v>
      </c>
      <c r="E1992" s="82" t="s">
        <v>44</v>
      </c>
      <c r="F1992" s="83">
        <v>0</v>
      </c>
      <c r="G1992" s="84">
        <f>VLOOKUP(C1992,'[10]Resumen Peso'!$B$1:$D$65536,3,0)*$C$14</f>
        <v>4941.911028875511</v>
      </c>
      <c r="H1992" s="91"/>
      <c r="I1992" s="86"/>
      <c r="J1992" s="87">
        <f>+VLOOKUP(C1992,'[10]Resumen Peso'!$B$1:$D$65536,3,0)</f>
        <v>3068.3796276976846</v>
      </c>
      <c r="N1992" s="57"/>
      <c r="O1992" s="57"/>
      <c r="P1992" s="57"/>
      <c r="Q1992" s="57"/>
      <c r="R1992" s="57"/>
    </row>
    <row r="1993" spans="1:18" x14ac:dyDescent="0.2">
      <c r="A1993" s="78"/>
      <c r="B1993" s="79">
        <f t="shared" si="30"/>
        <v>1977</v>
      </c>
      <c r="C1993" s="80" t="s">
        <v>2009</v>
      </c>
      <c r="D1993" s="81" t="str">
        <f>+"Torre de suspensión tipo S"&amp;IF(MID(C1993,3,3)="220","C",IF(MID(C1993,3,3)="138","S",""))&amp;IF(MID(C1993,10,1)="D",2,1)&amp;" (5°)Tipo S"&amp;IF(MID(C1993,3,3)="220","C",IF(MID(C1993,3,3)="138","S",""))&amp;IF(MID(C1993,10,1)="D",2,1)&amp;RIGHT(C1993,2)</f>
        <v>Torre de suspensión tipo S2 (5°)Tipo S2±0</v>
      </c>
      <c r="E1993" s="82" t="s">
        <v>44</v>
      </c>
      <c r="F1993" s="83">
        <v>0</v>
      </c>
      <c r="G1993" s="84">
        <f>VLOOKUP(C1993,'[10]Resumen Peso'!$B$1:$D$65536,3,0)*$C$14</f>
        <v>5558.9550381051858</v>
      </c>
      <c r="H1993" s="91"/>
      <c r="I1993" s="86"/>
      <c r="J1993" s="87">
        <f>+VLOOKUP(C1993,'[10]Resumen Peso'!$B$1:$D$65536,3,0)</f>
        <v>3451.4956442043695</v>
      </c>
      <c r="N1993" s="57"/>
      <c r="O1993" s="57"/>
      <c r="P1993" s="57"/>
      <c r="Q1993" s="57"/>
      <c r="R1993" s="57"/>
    </row>
    <row r="1994" spans="1:18" x14ac:dyDescent="0.2">
      <c r="A1994" s="78"/>
      <c r="B1994" s="79">
        <f t="shared" si="30"/>
        <v>1978</v>
      </c>
      <c r="C1994" s="80" t="s">
        <v>2010</v>
      </c>
      <c r="D1994" s="81" t="str">
        <f>+"Torre de suspensión tipo S"&amp;IF(MID(C1994,3,3)="220","C",IF(MID(C1994,3,3)="138","S",""))&amp;IF(MID(C1994,10,1)="D",2,1)&amp;" (5°)Tipo S"&amp;IF(MID(C1994,3,3)="220","C",IF(MID(C1994,3,3)="138","S",""))&amp;IF(MID(C1994,10,1)="D",2,1)&amp;RIGHT(C1994,2)</f>
        <v>Torre de suspensión tipo S2 (5°)Tipo S2+3</v>
      </c>
      <c r="E1994" s="82" t="s">
        <v>44</v>
      </c>
      <c r="F1994" s="83">
        <v>0</v>
      </c>
      <c r="G1994" s="84">
        <f>VLOOKUP(C1994,'[10]Resumen Peso'!$B$1:$D$65536,3,0)*$C$14</f>
        <v>6170.440092296757</v>
      </c>
      <c r="H1994" s="91"/>
      <c r="I1994" s="86"/>
      <c r="J1994" s="87">
        <f>+VLOOKUP(C1994,'[10]Resumen Peso'!$B$1:$D$65536,3,0)</f>
        <v>3831.1601650668504</v>
      </c>
      <c r="N1994" s="57"/>
      <c r="O1994" s="57"/>
      <c r="P1994" s="57"/>
      <c r="Q1994" s="57"/>
      <c r="R1994" s="57"/>
    </row>
    <row r="1995" spans="1:18" x14ac:dyDescent="0.2">
      <c r="A1995" s="78"/>
      <c r="B1995" s="79">
        <f t="shared" si="30"/>
        <v>1979</v>
      </c>
      <c r="C1995" s="80" t="s">
        <v>2011</v>
      </c>
      <c r="D1995" s="81" t="str">
        <f>+"Torre de suspensión tipo S"&amp;IF(MID(C1995,3,3)="220","C",IF(MID(C1995,3,3)="138","S",""))&amp;IF(MID(C1995,10,1)="D",2,1)&amp;" (5°)Tipo S"&amp;IF(MID(C1995,3,3)="220","C",IF(MID(C1995,3,3)="138","S",""))&amp;IF(MID(C1995,10,1)="D",2,1)&amp;RIGHT(C1995,2)</f>
        <v>Torre de suspensión tipo S2 (5°)Tipo S2+6</v>
      </c>
      <c r="E1995" s="82" t="s">
        <v>44</v>
      </c>
      <c r="F1995" s="83">
        <v>0</v>
      </c>
      <c r="G1995" s="84">
        <f>VLOOKUP(C1995,'[10]Resumen Peso'!$B$1:$D$65536,3,0)*$C$14</f>
        <v>6781.9251464883264</v>
      </c>
      <c r="H1995" s="91"/>
      <c r="I1995" s="86"/>
      <c r="J1995" s="87">
        <f>+VLOOKUP(C1995,'[10]Resumen Peso'!$B$1:$D$65536,3,0)</f>
        <v>4210.8246859293304</v>
      </c>
      <c r="N1995" s="57"/>
      <c r="O1995" s="57"/>
      <c r="P1995" s="57"/>
      <c r="Q1995" s="57"/>
      <c r="R1995" s="57"/>
    </row>
    <row r="1996" spans="1:18" x14ac:dyDescent="0.2">
      <c r="A1996" s="78"/>
      <c r="B1996" s="79">
        <f t="shared" si="30"/>
        <v>1980</v>
      </c>
      <c r="C1996" s="80" t="s">
        <v>2012</v>
      </c>
      <c r="D1996" s="81" t="str">
        <f>+"Torre de ángulo menor tipo A"&amp;IF(MID(C1996,3,3)="220","C",IF(MID(C1996,3,3)="138","S",""))&amp;IF(MID(C1996,10,1)="D",2,1)&amp;" (30°)Tipo A"&amp;IF(MID(C1996,3,3)="220","C",IF(MID(C1996,3,3)="138","S",""))&amp;IF(MID(C1996,10,1)="D",2,1)&amp;RIGHT(C1996,2)</f>
        <v>Torre de ángulo menor tipo A2 (30°)Tipo A2-3</v>
      </c>
      <c r="E1996" s="82" t="s">
        <v>44</v>
      </c>
      <c r="F1996" s="83">
        <v>0</v>
      </c>
      <c r="G1996" s="84">
        <f>VLOOKUP(C1996,'[10]Resumen Peso'!$B$1:$D$65536,3,0)*$C$14</f>
        <v>7603.082866807149</v>
      </c>
      <c r="H1996" s="91"/>
      <c r="I1996" s="86"/>
      <c r="J1996" s="87">
        <f>+VLOOKUP(C1996,'[10]Resumen Peso'!$B$1:$D$65536,3,0)</f>
        <v>4720.6727194999121</v>
      </c>
      <c r="N1996" s="57"/>
      <c r="O1996" s="57"/>
      <c r="P1996" s="57"/>
      <c r="Q1996" s="57"/>
      <c r="R1996" s="57"/>
    </row>
    <row r="1997" spans="1:18" x14ac:dyDescent="0.2">
      <c r="A1997" s="78"/>
      <c r="B1997" s="79">
        <f t="shared" si="30"/>
        <v>1981</v>
      </c>
      <c r="C1997" s="80" t="s">
        <v>2013</v>
      </c>
      <c r="D1997" s="81" t="str">
        <f>+"Torre de ángulo menor tipo A"&amp;IF(MID(C1997,3,3)="220","C",IF(MID(C1997,3,3)="138","S",""))&amp;IF(MID(C1997,10,1)="D",2,1)&amp;" (30°)Tipo A"&amp;IF(MID(C1997,3,3)="220","C",IF(MID(C1997,3,3)="138","S",""))&amp;IF(MID(C1997,10,1)="D",2,1)&amp;RIGHT(C1997,2)</f>
        <v>Torre de ángulo menor tipo A2 (30°)Tipo A2±0</v>
      </c>
      <c r="E1997" s="82" t="s">
        <v>44</v>
      </c>
      <c r="F1997" s="83">
        <v>0</v>
      </c>
      <c r="G1997" s="84">
        <f>VLOOKUP(C1997,'[10]Resumen Peso'!$B$1:$D$65536,3,0)*$C$14</f>
        <v>8438.4937478436732</v>
      </c>
      <c r="H1997" s="91"/>
      <c r="I1997" s="86"/>
      <c r="J1997" s="87">
        <f>+VLOOKUP(C1997,'[10]Resumen Peso'!$B$1:$D$65536,3,0)</f>
        <v>5239.3703879022332</v>
      </c>
      <c r="N1997" s="57"/>
      <c r="O1997" s="57"/>
      <c r="P1997" s="57"/>
      <c r="Q1997" s="57"/>
      <c r="R1997" s="57"/>
    </row>
    <row r="1998" spans="1:18" x14ac:dyDescent="0.2">
      <c r="A1998" s="78"/>
      <c r="B1998" s="79">
        <f t="shared" si="30"/>
        <v>1982</v>
      </c>
      <c r="C1998" s="80" t="s">
        <v>2014</v>
      </c>
      <c r="D1998" s="81" t="str">
        <f>+"Torre de ángulo menor tipo A"&amp;IF(MID(C1998,3,3)="220","C",IF(MID(C1998,3,3)="138","S",""))&amp;IF(MID(C1998,10,1)="D",2,1)&amp;" (30°)Tipo A"&amp;IF(MID(C1998,3,3)="220","C",IF(MID(C1998,3,3)="138","S",""))&amp;IF(MID(C1998,10,1)="D",2,1)&amp;RIGHT(C1998,2)</f>
        <v>Torre de ángulo menor tipo A2 (30°)Tipo A2+3</v>
      </c>
      <c r="E1998" s="82" t="s">
        <v>44</v>
      </c>
      <c r="F1998" s="83">
        <v>0</v>
      </c>
      <c r="G1998" s="84">
        <f>VLOOKUP(C1998,'[10]Resumen Peso'!$B$1:$D$65536,3,0)*$C$14</f>
        <v>9273.9046288801965</v>
      </c>
      <c r="H1998" s="91"/>
      <c r="I1998" s="86"/>
      <c r="J1998" s="87">
        <f>+VLOOKUP(C1998,'[10]Resumen Peso'!$B$1:$D$65536,3,0)</f>
        <v>5758.0680563045544</v>
      </c>
      <c r="N1998" s="57"/>
      <c r="O1998" s="57"/>
      <c r="P1998" s="57"/>
      <c r="Q1998" s="57"/>
      <c r="R1998" s="57"/>
    </row>
    <row r="1999" spans="1:18" x14ac:dyDescent="0.2">
      <c r="A1999" s="78"/>
      <c r="B1999" s="79">
        <f t="shared" si="30"/>
        <v>1983</v>
      </c>
      <c r="C1999" s="80" t="s">
        <v>2015</v>
      </c>
      <c r="D1999" s="81" t="str">
        <f>+"Torre de ángulo mayor tipo B"&amp;IF(MID(C1999,3,3)="220","C",IF(MID(C1999,3,3)="138","S",""))&amp;IF(MID(C1999,10,1)="D",2,1)&amp;" (65°)Tipo B"&amp;IF(MID(C1999,3,3)="220","C",IF(MID(C1999,3,3)="138","S",""))&amp;IF(MID(C1999,10,1)="D",2,1)&amp;RIGHT(C1999,2)</f>
        <v>Torre de ángulo mayor tipo B2 (65°)Tipo B2-3</v>
      </c>
      <c r="E1999" s="82" t="s">
        <v>44</v>
      </c>
      <c r="F1999" s="83">
        <v>0</v>
      </c>
      <c r="G1999" s="84">
        <f>VLOOKUP(C1999,'[10]Resumen Peso'!$B$1:$D$65536,3,0)*$C$14</f>
        <v>10260.297040053141</v>
      </c>
      <c r="H1999" s="91"/>
      <c r="I1999" s="86"/>
      <c r="J1999" s="87">
        <f>+VLOOKUP(C1999,'[10]Resumen Peso'!$B$1:$D$65536,3,0)</f>
        <v>6370.5085396872228</v>
      </c>
      <c r="N1999" s="57"/>
      <c r="O1999" s="57"/>
      <c r="P1999" s="57"/>
      <c r="Q1999" s="57"/>
      <c r="R1999" s="57"/>
    </row>
    <row r="2000" spans="1:18" x14ac:dyDescent="0.2">
      <c r="A2000" s="78"/>
      <c r="B2000" s="79">
        <f t="shared" si="30"/>
        <v>1984</v>
      </c>
      <c r="C2000" s="80" t="s">
        <v>2016</v>
      </c>
      <c r="D2000" s="81" t="str">
        <f>+"Torre de ángulo mayor tipo B"&amp;IF(MID(C2000,3,3)="220","C",IF(MID(C2000,3,3)="138","S",""))&amp;IF(MID(C2000,10,1)="D",2,1)&amp;" (65°)Tipo B"&amp;IF(MID(C2000,3,3)="220","C",IF(MID(C2000,3,3)="138","S",""))&amp;IF(MID(C2000,10,1)="D",2,1)&amp;RIGHT(C2000,2)</f>
        <v>Torre de ángulo mayor tipo B2 (65°)Tipo B2±0</v>
      </c>
      <c r="E2000" s="82" t="s">
        <v>44</v>
      </c>
      <c r="F2000" s="83">
        <v>0</v>
      </c>
      <c r="G2000" s="84">
        <f>VLOOKUP(C2000,'[10]Resumen Peso'!$B$1:$D$65536,3,0)*$C$14</f>
        <v>11425.720534580334</v>
      </c>
      <c r="H2000" s="91"/>
      <c r="I2000" s="86"/>
      <c r="J2000" s="87">
        <f>+VLOOKUP(C2000,'[10]Resumen Peso'!$B$1:$D$65536,3,0)</f>
        <v>7094.1075052196247</v>
      </c>
      <c r="N2000" s="57"/>
      <c r="O2000" s="57"/>
      <c r="P2000" s="57"/>
      <c r="Q2000" s="57"/>
      <c r="R2000" s="57"/>
    </row>
    <row r="2001" spans="1:18" x14ac:dyDescent="0.2">
      <c r="A2001" s="78"/>
      <c r="B2001" s="79">
        <f t="shared" si="30"/>
        <v>1985</v>
      </c>
      <c r="C2001" s="80" t="s">
        <v>2017</v>
      </c>
      <c r="D2001" s="81" t="str">
        <f>+"Torre de ángulo mayor tipo B"&amp;IF(MID(C2001,3,3)="220","C",IF(MID(C2001,3,3)="138","S",""))&amp;IF(MID(C2001,10,1)="D",2,1)&amp;" (65°)Tipo B"&amp;IF(MID(C2001,3,3)="220","C",IF(MID(C2001,3,3)="138","S",""))&amp;IF(MID(C2001,10,1)="D",2,1)&amp;RIGHT(C2001,2)</f>
        <v>Torre de ángulo mayor tipo B2 (65°)Tipo B2+3</v>
      </c>
      <c r="E2001" s="82" t="s">
        <v>44</v>
      </c>
      <c r="F2001" s="83">
        <v>0</v>
      </c>
      <c r="G2001" s="84">
        <f>VLOOKUP(C2001,'[10]Resumen Peso'!$B$1:$D$65536,3,0)*$C$14</f>
        <v>12796.806998729977</v>
      </c>
      <c r="H2001" s="91"/>
      <c r="I2001" s="86"/>
      <c r="J2001" s="87">
        <f>+VLOOKUP(C2001,'[10]Resumen Peso'!$B$1:$D$65536,3,0)</f>
        <v>7945.4004058459805</v>
      </c>
      <c r="N2001" s="57"/>
      <c r="O2001" s="57"/>
      <c r="P2001" s="57"/>
      <c r="Q2001" s="57"/>
      <c r="R2001" s="57"/>
    </row>
    <row r="2002" spans="1:18" x14ac:dyDescent="0.2">
      <c r="A2002" s="78"/>
      <c r="B2002" s="79">
        <f t="shared" ref="B2002:B2019" si="31">1+B2001</f>
        <v>1986</v>
      </c>
      <c r="C2002" s="80" t="s">
        <v>2018</v>
      </c>
      <c r="D2002" s="81" t="str">
        <f>+"Torre de anclaje, retención intermedia y terminal (15°) Tipo R"&amp;IF(MID(C2002,3,3)="220","C",IF(MID(C2002,3,3)="138","S",""))&amp;IF(MID(C2002,10,1)="D",2,1)&amp;RIGHT(C2002,2)</f>
        <v>Torre de anclaje, retención intermedia y terminal (15°) Tipo R2-3</v>
      </c>
      <c r="E2002" s="82" t="s">
        <v>44</v>
      </c>
      <c r="F2002" s="83">
        <v>0</v>
      </c>
      <c r="G2002" s="84">
        <f>VLOOKUP(C2002,'[10]Resumen Peso'!$B$1:$D$65536,3,0)*$C$14</f>
        <v>13210.795130859424</v>
      </c>
      <c r="H2002" s="91"/>
      <c r="I2002" s="86"/>
      <c r="J2002" s="87">
        <f>+VLOOKUP(C2002,'[10]Resumen Peso'!$B$1:$D$65536,3,0)</f>
        <v>8202.4412030826024</v>
      </c>
      <c r="N2002" s="57"/>
      <c r="O2002" s="57"/>
      <c r="P2002" s="57"/>
      <c r="Q2002" s="57"/>
      <c r="R2002" s="57"/>
    </row>
    <row r="2003" spans="1:18" x14ac:dyDescent="0.2">
      <c r="A2003" s="78"/>
      <c r="B2003" s="79">
        <f t="shared" si="31"/>
        <v>1987</v>
      </c>
      <c r="C2003" s="80" t="s">
        <v>2019</v>
      </c>
      <c r="D2003" s="81" t="str">
        <f>+"Torre de anclaje, retención intermedia y terminal (15°) Tipo R"&amp;IF(MID(C2003,3,3)="220","C",IF(MID(C2003,3,3)="138","S",""))&amp;IF(MID(C2003,10,1)="D",2,1)&amp;RIGHT(C2003,2)</f>
        <v>Torre de anclaje, retención intermedia y terminal (15°) Tipo R2±0</v>
      </c>
      <c r="E2003" s="82" t="s">
        <v>44</v>
      </c>
      <c r="F2003" s="83">
        <v>0</v>
      </c>
      <c r="G2003" s="84">
        <f>VLOOKUP(C2003,'[10]Resumen Peso'!$B$1:$D$65536,3,0)*$C$14</f>
        <v>14727.75376907405</v>
      </c>
      <c r="H2003" s="91"/>
      <c r="I2003" s="86"/>
      <c r="J2003" s="87">
        <f>+VLOOKUP(C2003,'[10]Resumen Peso'!$B$1:$D$65536,3,0)</f>
        <v>9144.3045742280956</v>
      </c>
      <c r="N2003" s="57"/>
      <c r="O2003" s="57"/>
      <c r="P2003" s="57"/>
      <c r="Q2003" s="57"/>
      <c r="R2003" s="57"/>
    </row>
    <row r="2004" spans="1:18" x14ac:dyDescent="0.2">
      <c r="A2004" s="78"/>
      <c r="B2004" s="79">
        <f t="shared" si="31"/>
        <v>1988</v>
      </c>
      <c r="C2004" s="80" t="s">
        <v>2020</v>
      </c>
      <c r="D2004" s="81" t="str">
        <f>+"Torre de anclaje, retención intermedia y terminal (15°) Tipo R"&amp;IF(MID(C2004,3,3)="220","C",IF(MID(C2004,3,3)="138","S",""))&amp;IF(MID(C2004,10,1)="D",2,1)&amp;RIGHT(C2004,2)</f>
        <v>Torre de anclaje, retención intermedia y terminal (15°) Tipo R2+3</v>
      </c>
      <c r="E2004" s="82" t="s">
        <v>44</v>
      </c>
      <c r="F2004" s="83">
        <v>0</v>
      </c>
      <c r="G2004" s="84">
        <f>VLOOKUP(C2004,'[10]Resumen Peso'!$B$1:$D$65536,3,0)*$C$14</f>
        <v>16244.712407288676</v>
      </c>
      <c r="H2004" s="91"/>
      <c r="I2004" s="86"/>
      <c r="J2004" s="87">
        <f>+VLOOKUP(C2004,'[10]Resumen Peso'!$B$1:$D$65536,3,0)</f>
        <v>10086.167945373589</v>
      </c>
      <c r="N2004" s="57"/>
      <c r="O2004" s="57"/>
      <c r="P2004" s="57"/>
      <c r="Q2004" s="57"/>
      <c r="R2004" s="57"/>
    </row>
    <row r="2005" spans="1:18" x14ac:dyDescent="0.2">
      <c r="A2005" s="78"/>
      <c r="B2005" s="79">
        <f t="shared" si="31"/>
        <v>1989</v>
      </c>
      <c r="C2005" s="80" t="s">
        <v>2021</v>
      </c>
      <c r="D2005" s="81" t="str">
        <f>+"Torre de suspensión tipo S"&amp;IF(MID(C2005,3,3)="220","C",IF(MID(C2005,3,3)="138","S",""))&amp;IF(MID(C2005,10,1)="D",2,1)&amp;" (5°)Tipo S"&amp;IF(MID(C2005,3,3)="220","C",IF(MID(C2005,3,3)="138","S",""))&amp;IF(MID(C2005,10,1)="D",2,1)&amp;RIGHT(C2005,2)</f>
        <v>Torre de suspensión tipo S2 (5°)Tipo S2-6</v>
      </c>
      <c r="E2005" s="82" t="s">
        <v>44</v>
      </c>
      <c r="F2005" s="83">
        <v>0</v>
      </c>
      <c r="G2005" s="84">
        <f>VLOOKUP(C2005,'[10]Resumen Peso'!$B$1:$D$65536,3,0)*$C$14</f>
        <v>3915.9328907068257</v>
      </c>
      <c r="H2005" s="91"/>
      <c r="I2005" s="86"/>
      <c r="J2005" s="87">
        <f>+VLOOKUP(C2005,'[10]Resumen Peso'!$B$1:$D$65536,3,0)</f>
        <v>2431.3607904046316</v>
      </c>
      <c r="N2005" s="57"/>
      <c r="O2005" s="57"/>
      <c r="P2005" s="57"/>
      <c r="Q2005" s="57"/>
      <c r="R2005" s="57"/>
    </row>
    <row r="2006" spans="1:18" x14ac:dyDescent="0.2">
      <c r="A2006" s="78"/>
      <c r="B2006" s="79">
        <f t="shared" si="31"/>
        <v>1990</v>
      </c>
      <c r="C2006" s="80" t="s">
        <v>2022</v>
      </c>
      <c r="D2006" s="81" t="str">
        <f>+"Torre de suspensión tipo S"&amp;IF(MID(C2006,3,3)="220","C",IF(MID(C2006,3,3)="138","S",""))&amp;IF(MID(C2006,10,1)="D",2,1)&amp;" (5°)Tipo S"&amp;IF(MID(C2006,3,3)="220","C",IF(MID(C2006,3,3)="138","S",""))&amp;IF(MID(C2006,10,1)="D",2,1)&amp;RIGHT(C2006,2)</f>
        <v>Torre de suspensión tipo S2 (5°)Tipo S2-3</v>
      </c>
      <c r="E2006" s="82" t="s">
        <v>44</v>
      </c>
      <c r="F2006" s="83">
        <v>0</v>
      </c>
      <c r="G2006" s="84">
        <f>VLOOKUP(C2006,'[10]Resumen Peso'!$B$1:$D$65536,3,0)*$C$14</f>
        <v>4480.3916857636659</v>
      </c>
      <c r="H2006" s="91"/>
      <c r="I2006" s="86"/>
      <c r="J2006" s="87">
        <f>+VLOOKUP(C2006,'[10]Resumen Peso'!$B$1:$D$65536,3,0)</f>
        <v>2781.8272106431373</v>
      </c>
      <c r="N2006" s="57"/>
      <c r="O2006" s="57"/>
      <c r="P2006" s="57"/>
      <c r="Q2006" s="57"/>
      <c r="R2006" s="57"/>
    </row>
    <row r="2007" spans="1:18" x14ac:dyDescent="0.2">
      <c r="A2007" s="78"/>
      <c r="B2007" s="79">
        <f t="shared" si="31"/>
        <v>1991</v>
      </c>
      <c r="C2007" s="80" t="s">
        <v>2023</v>
      </c>
      <c r="D2007" s="81" t="str">
        <f>+"Torre de suspensión tipo S"&amp;IF(MID(C2007,3,3)="220","C",IF(MID(C2007,3,3)="138","S",""))&amp;IF(MID(C2007,10,1)="D",2,1)&amp;" (5°)Tipo S"&amp;IF(MID(C2007,3,3)="220","C",IF(MID(C2007,3,3)="138","S",""))&amp;IF(MID(C2007,10,1)="D",2,1)&amp;RIGHT(C2007,2)</f>
        <v>Torre de suspensión tipo S2 (5°)Tipo S2±0</v>
      </c>
      <c r="E2007" s="82" t="s">
        <v>44</v>
      </c>
      <c r="F2007" s="83">
        <v>0</v>
      </c>
      <c r="G2007" s="84">
        <f>VLOOKUP(C2007,'[10]Resumen Peso'!$B$1:$D$65536,3,0)*$C$14</f>
        <v>5039.8106701503548</v>
      </c>
      <c r="H2007" s="91"/>
      <c r="I2007" s="86"/>
      <c r="J2007" s="87">
        <f>+VLOOKUP(C2007,'[10]Resumen Peso'!$B$1:$D$65536,3,0)</f>
        <v>3129.1644664152273</v>
      </c>
      <c r="N2007" s="57"/>
      <c r="O2007" s="57"/>
      <c r="P2007" s="57"/>
      <c r="Q2007" s="57"/>
      <c r="R2007" s="57"/>
    </row>
    <row r="2008" spans="1:18" x14ac:dyDescent="0.2">
      <c r="A2008" s="78"/>
      <c r="B2008" s="79">
        <f t="shared" si="31"/>
        <v>1992</v>
      </c>
      <c r="C2008" s="80" t="s">
        <v>2024</v>
      </c>
      <c r="D2008" s="81" t="str">
        <f>+"Torre de suspensión tipo S"&amp;IF(MID(C2008,3,3)="220","C",IF(MID(C2008,3,3)="138","S",""))&amp;IF(MID(C2008,10,1)="D",2,1)&amp;" (5°)Tipo S"&amp;IF(MID(C2008,3,3)="220","C",IF(MID(C2008,3,3)="138","S",""))&amp;IF(MID(C2008,10,1)="D",2,1)&amp;RIGHT(C2008,2)</f>
        <v>Torre de suspensión tipo S2 (5°)Tipo S2+3</v>
      </c>
      <c r="E2008" s="82" t="s">
        <v>44</v>
      </c>
      <c r="F2008" s="83">
        <v>0</v>
      </c>
      <c r="G2008" s="84">
        <f>VLOOKUP(C2008,'[10]Resumen Peso'!$B$1:$D$65536,3,0)*$C$14</f>
        <v>5594.1898438668941</v>
      </c>
      <c r="H2008" s="91"/>
      <c r="I2008" s="86"/>
      <c r="J2008" s="87">
        <f>+VLOOKUP(C2008,'[10]Resumen Peso'!$B$1:$D$65536,3,0)</f>
        <v>3473.3725577209025</v>
      </c>
      <c r="N2008" s="57"/>
      <c r="O2008" s="57"/>
      <c r="P2008" s="57"/>
      <c r="Q2008" s="57"/>
      <c r="R2008" s="57"/>
    </row>
    <row r="2009" spans="1:18" x14ac:dyDescent="0.2">
      <c r="A2009" s="78"/>
      <c r="B2009" s="79">
        <f t="shared" si="31"/>
        <v>1993</v>
      </c>
      <c r="C2009" s="80" t="s">
        <v>2025</v>
      </c>
      <c r="D2009" s="81" t="str">
        <f>+"Torre de suspensión tipo S"&amp;IF(MID(C2009,3,3)="220","C",IF(MID(C2009,3,3)="138","S",""))&amp;IF(MID(C2009,10,1)="D",2,1)&amp;" (5°)Tipo S"&amp;IF(MID(C2009,3,3)="220","C",IF(MID(C2009,3,3)="138","S",""))&amp;IF(MID(C2009,10,1)="D",2,1)&amp;RIGHT(C2009,2)</f>
        <v>Torre de suspensión tipo S2 (5°)Tipo S2+6</v>
      </c>
      <c r="E2009" s="82" t="s">
        <v>44</v>
      </c>
      <c r="F2009" s="83">
        <v>0</v>
      </c>
      <c r="G2009" s="84">
        <f>VLOOKUP(C2009,'[10]Resumen Peso'!$B$1:$D$65536,3,0)*$C$14</f>
        <v>6148.5690175834325</v>
      </c>
      <c r="H2009" s="91"/>
      <c r="I2009" s="86"/>
      <c r="J2009" s="87">
        <f>+VLOOKUP(C2009,'[10]Resumen Peso'!$B$1:$D$65536,3,0)</f>
        <v>3817.5806490265772</v>
      </c>
      <c r="N2009" s="57"/>
      <c r="O2009" s="57"/>
      <c r="P2009" s="57"/>
      <c r="Q2009" s="57"/>
      <c r="R2009" s="57"/>
    </row>
    <row r="2010" spans="1:18" x14ac:dyDescent="0.2">
      <c r="A2010" s="78"/>
      <c r="B2010" s="79">
        <f t="shared" si="31"/>
        <v>1994</v>
      </c>
      <c r="C2010" s="80" t="s">
        <v>2026</v>
      </c>
      <c r="D2010" s="81" t="str">
        <f>+"Torre de ángulo menor tipo A"&amp;IF(MID(C2010,3,3)="220","C",IF(MID(C2010,3,3)="138","S",""))&amp;IF(MID(C2010,10,1)="D",2,1)&amp;" (30°)Tipo A"&amp;IF(MID(C2010,3,3)="220","C",IF(MID(C2010,3,3)="138","S",""))&amp;IF(MID(C2010,10,1)="D",2,1)&amp;RIGHT(C2010,2)</f>
        <v>Torre de ángulo menor tipo A2 (30°)Tipo A2-3</v>
      </c>
      <c r="E2010" s="82" t="s">
        <v>44</v>
      </c>
      <c r="F2010" s="83">
        <v>0</v>
      </c>
      <c r="G2010" s="84">
        <f>VLOOKUP(C2010,'[10]Resumen Peso'!$B$1:$D$65536,3,0)*$C$14</f>
        <v>6893.0397701567035</v>
      </c>
      <c r="J2010" s="87">
        <f>+VLOOKUP(C2010,'[10]Resumen Peso'!$B$1:$D$65536,3,0)</f>
        <v>4279.8145656765018</v>
      </c>
    </row>
    <row r="2011" spans="1:18" x14ac:dyDescent="0.2">
      <c r="A2011" s="78"/>
      <c r="B2011" s="79">
        <f t="shared" si="31"/>
        <v>1995</v>
      </c>
      <c r="C2011" s="80" t="s">
        <v>2027</v>
      </c>
      <c r="D2011" s="81" t="str">
        <f>+"Torre de ángulo menor tipo A"&amp;IF(MID(C2011,3,3)="220","C",IF(MID(C2011,3,3)="138","S",""))&amp;IF(MID(C2011,10,1)="D",2,1)&amp;" (30°)Tipo A"&amp;IF(MID(C2011,3,3)="220","C",IF(MID(C2011,3,3)="138","S",""))&amp;IF(MID(C2011,10,1)="D",2,1)&amp;RIGHT(C2011,2)</f>
        <v>Torre de ángulo menor tipo A2 (30°)Tipo A2±0</v>
      </c>
      <c r="E2011" s="82" t="s">
        <v>44</v>
      </c>
      <c r="F2011" s="83">
        <v>0</v>
      </c>
      <c r="G2011" s="84">
        <f>VLOOKUP(C2011,'[10]Resumen Peso'!$B$1:$D$65536,3,0)*$C$14</f>
        <v>7650.4325972882389</v>
      </c>
      <c r="J2011" s="87">
        <f>+VLOOKUP(C2011,'[10]Resumen Peso'!$B$1:$D$65536,3,0)</f>
        <v>4750.071660018315</v>
      </c>
    </row>
    <row r="2012" spans="1:18" x14ac:dyDescent="0.2">
      <c r="A2012" s="78"/>
      <c r="B2012" s="79">
        <f t="shared" si="31"/>
        <v>1996</v>
      </c>
      <c r="C2012" s="80" t="s">
        <v>2028</v>
      </c>
      <c r="D2012" s="81" t="str">
        <f>+"Torre de ángulo menor tipo A"&amp;IF(MID(C2012,3,3)="220","C",IF(MID(C2012,3,3)="138","S",""))&amp;IF(MID(C2012,10,1)="D",2,1)&amp;" (30°)Tipo A"&amp;IF(MID(C2012,3,3)="220","C",IF(MID(C2012,3,3)="138","S",""))&amp;IF(MID(C2012,10,1)="D",2,1)&amp;RIGHT(C2012,2)</f>
        <v>Torre de ángulo menor tipo A2 (30°)Tipo A2+3</v>
      </c>
      <c r="E2012" s="82" t="s">
        <v>44</v>
      </c>
      <c r="F2012" s="83">
        <v>0</v>
      </c>
      <c r="G2012" s="84">
        <f>VLOOKUP(C2012,'[10]Resumen Peso'!$B$1:$D$65536,3,0)*$C$14</f>
        <v>8407.8254244197742</v>
      </c>
      <c r="J2012" s="87">
        <f>+VLOOKUP(C2012,'[10]Resumen Peso'!$B$1:$D$65536,3,0)</f>
        <v>5220.3287543601282</v>
      </c>
    </row>
    <row r="2013" spans="1:18" x14ac:dyDescent="0.2">
      <c r="A2013" s="78"/>
      <c r="B2013" s="79">
        <f t="shared" si="31"/>
        <v>1997</v>
      </c>
      <c r="C2013" s="80" t="s">
        <v>2029</v>
      </c>
      <c r="D2013" s="81" t="str">
        <f>+"Torre de ángulo mayor tipo B"&amp;IF(MID(C2013,3,3)="220","C",IF(MID(C2013,3,3)="138","S",""))&amp;IF(MID(C2013,10,1)="D",2,1)&amp;" (65°)Tipo B"&amp;IF(MID(C2013,3,3)="220","C",IF(MID(C2013,3,3)="138","S",""))&amp;IF(MID(C2013,10,1)="D",2,1)&amp;RIGHT(C2013,2)</f>
        <v>Torre de ángulo mayor tipo B2 (65°)Tipo B2-3</v>
      </c>
      <c r="E2013" s="82" t="s">
        <v>44</v>
      </c>
      <c r="F2013" s="83">
        <v>0</v>
      </c>
      <c r="G2013" s="84">
        <f>VLOOKUP(C2013,'[10]Resumen Peso'!$B$1:$D$65536,3,0)*$C$14</f>
        <v>9302.0997915819917</v>
      </c>
      <c r="J2013" s="87">
        <f>+VLOOKUP(C2013,'[10]Resumen Peso'!$B$1:$D$65536,3,0)</f>
        <v>5775.5741308429897</v>
      </c>
    </row>
    <row r="2014" spans="1:18" x14ac:dyDescent="0.2">
      <c r="A2014" s="78"/>
      <c r="B2014" s="79">
        <f t="shared" si="31"/>
        <v>1998</v>
      </c>
      <c r="C2014" s="80" t="s">
        <v>2030</v>
      </c>
      <c r="D2014" s="81" t="str">
        <f>+"Torre de ángulo mayor tipo B"&amp;IF(MID(C2014,3,3)="220","C",IF(MID(C2014,3,3)="138","S",""))&amp;IF(MID(C2014,10,1)="D",2,1)&amp;" (65°)Tipo B"&amp;IF(MID(C2014,3,3)="220","C",IF(MID(C2014,3,3)="138","S",""))&amp;IF(MID(C2014,10,1)="D",2,1)&amp;RIGHT(C2014,2)</f>
        <v>Torre de ángulo mayor tipo B2 (65°)Tipo B2±0</v>
      </c>
      <c r="E2014" s="82" t="s">
        <v>44</v>
      </c>
      <c r="F2014" s="83">
        <v>0</v>
      </c>
      <c r="G2014" s="84">
        <f>VLOOKUP(C2014,'[10]Resumen Peso'!$B$1:$D$65536,3,0)*$C$14</f>
        <v>10358.685736728276</v>
      </c>
      <c r="J2014" s="87">
        <f>+VLOOKUP(C2014,'[10]Resumen Peso'!$B$1:$D$65536,3,0)</f>
        <v>6431.5970276647986</v>
      </c>
    </row>
    <row r="2015" spans="1:18" x14ac:dyDescent="0.2">
      <c r="A2015" s="78"/>
      <c r="B2015" s="79">
        <f t="shared" si="31"/>
        <v>1999</v>
      </c>
      <c r="C2015" s="80" t="s">
        <v>2031</v>
      </c>
      <c r="D2015" s="81" t="str">
        <f>+"Torre de ángulo mayor tipo B"&amp;IF(MID(C2015,3,3)="220","C",IF(MID(C2015,3,3)="138","S",""))&amp;IF(MID(C2015,10,1)="D",2,1)&amp;" (65°)Tipo B"&amp;IF(MID(C2015,3,3)="220","C",IF(MID(C2015,3,3)="138","S",""))&amp;IF(MID(C2015,10,1)="D",2,1)&amp;RIGHT(C2015,2)</f>
        <v>Torre de ángulo mayor tipo B2 (65°)Tipo B2+3</v>
      </c>
      <c r="E2015" s="82" t="s">
        <v>44</v>
      </c>
      <c r="F2015" s="83">
        <v>0</v>
      </c>
      <c r="G2015" s="84">
        <f>VLOOKUP(C2015,'[10]Resumen Peso'!$B$1:$D$65536,3,0)*$C$14</f>
        <v>11601.72802513567</v>
      </c>
      <c r="J2015" s="87">
        <f>+VLOOKUP(C2015,'[10]Resumen Peso'!$B$1:$D$65536,3,0)</f>
        <v>7203.3886709845747</v>
      </c>
    </row>
    <row r="2016" spans="1:18" x14ac:dyDescent="0.2">
      <c r="A2016" s="78"/>
      <c r="B2016" s="79">
        <f t="shared" si="31"/>
        <v>2000</v>
      </c>
      <c r="C2016" s="80" t="s">
        <v>2032</v>
      </c>
      <c r="D2016" s="81" t="str">
        <f>+"Torre de anclaje, retención intermedia y terminal (15°) Tipo R"&amp;IF(MID(C2016,3,3)="220","C",IF(MID(C2016,3,3)="138","S",""))&amp;IF(MID(C2016,10,1)="D",2,1)&amp;RIGHT(C2016,2)</f>
        <v>Torre de anclaje, retención intermedia y terminal (15°) Tipo R2-3</v>
      </c>
      <c r="E2016" s="82" t="s">
        <v>44</v>
      </c>
      <c r="F2016" s="83">
        <v>0</v>
      </c>
      <c r="G2016" s="84">
        <f>VLOOKUP(C2016,'[10]Resumen Peso'!$B$1:$D$65536,3,0)*$C$14</f>
        <v>11977.054285434544</v>
      </c>
      <c r="J2016" s="87">
        <f>+VLOOKUP(C2016,'[10]Resumen Peso'!$B$1:$D$65536,3,0)</f>
        <v>7436.4247260879529</v>
      </c>
    </row>
    <row r="2017" spans="1:18" x14ac:dyDescent="0.2">
      <c r="A2017" s="78"/>
      <c r="B2017" s="79">
        <f t="shared" si="31"/>
        <v>2001</v>
      </c>
      <c r="C2017" s="80" t="s">
        <v>2033</v>
      </c>
      <c r="D2017" s="81" t="str">
        <f>+"Torre de anclaje, retención intermedia y terminal (15°) Tipo R"&amp;IF(MID(C2017,3,3)="220","C",IF(MID(C2017,3,3)="138","S",""))&amp;IF(MID(C2017,10,1)="D",2,1)&amp;RIGHT(C2017,2)</f>
        <v>Torre de anclaje, retención intermedia y terminal (15°) Tipo R2±0</v>
      </c>
      <c r="E2017" s="82" t="s">
        <v>44</v>
      </c>
      <c r="F2017" s="83">
        <v>0</v>
      </c>
      <c r="G2017" s="84">
        <f>VLOOKUP(C2017,'[10]Resumen Peso'!$B$1:$D$65536,3,0)*$C$14</f>
        <v>13352.345914642745</v>
      </c>
      <c r="J2017" s="87">
        <f>+VLOOKUP(C2017,'[10]Resumen Peso'!$B$1:$D$65536,3,0)</f>
        <v>8290.3285686599247</v>
      </c>
    </row>
    <row r="2018" spans="1:18" x14ac:dyDescent="0.2">
      <c r="A2018" s="78"/>
      <c r="B2018" s="79">
        <f t="shared" si="31"/>
        <v>2002</v>
      </c>
      <c r="C2018" s="80" t="s">
        <v>2034</v>
      </c>
      <c r="D2018" s="81" t="str">
        <f>+"Torre de anclaje, retención intermedia y terminal (15°) Tipo R"&amp;IF(MID(C2018,3,3)="220","C",IF(MID(C2018,3,3)="138","S",""))&amp;IF(MID(C2018,10,1)="D",2,1)&amp;RIGHT(C2018,2)</f>
        <v>Torre de anclaje, retención intermedia y terminal (15°) Tipo R2+3</v>
      </c>
      <c r="E2018" s="82" t="s">
        <v>44</v>
      </c>
      <c r="F2018" s="83">
        <v>0</v>
      </c>
      <c r="G2018" s="84">
        <f>VLOOKUP(C2018,'[10]Resumen Peso'!$B$1:$D$65536,3,0)*$C$14</f>
        <v>14727.637543850948</v>
      </c>
      <c r="J2018" s="87">
        <f>+VLOOKUP(C2018,'[10]Resumen Peso'!$B$1:$D$65536,3,0)</f>
        <v>9144.2324112318965</v>
      </c>
    </row>
    <row r="2019" spans="1:18" x14ac:dyDescent="0.2">
      <c r="A2019" s="78"/>
      <c r="B2019" s="79">
        <f t="shared" si="31"/>
        <v>2003</v>
      </c>
      <c r="C2019" s="80" t="s">
        <v>2035</v>
      </c>
      <c r="D2019" s="81" t="str">
        <f>+"Torre de anclaje, retención intermedia y terminal (15°) Tipo R"&amp;IF(MID(C2019,3,3)="220","C",IF(MID(C2019,3,3)="138","S",""))&amp;IF(MID(C2019,10,1)="D",2,1)&amp;RIGHT(C2019,2)</f>
        <v>Torre de anclaje, retención intermedia y terminal (15°) Tipo RC20T</v>
      </c>
      <c r="E2019" s="82" t="s">
        <v>44</v>
      </c>
      <c r="F2019" s="83">
        <v>0</v>
      </c>
      <c r="G2019" s="84">
        <f>VLOOKUP(C2019,'[10]Resumen Peso'!$B$1:$D$65536,3,0)*$C$14</f>
        <v>23593.305878059065</v>
      </c>
      <c r="J2019" s="87">
        <f>+VLOOKUP(C2019,'[10]Resumen Peso'!$B$1:$D$65536,3,0)</f>
        <v>14648.830924572294</v>
      </c>
    </row>
    <row r="2020" spans="1:18" x14ac:dyDescent="0.2">
      <c r="A2020" s="78"/>
    </row>
    <row r="2021" spans="1:18" x14ac:dyDescent="0.2">
      <c r="A2021" s="78"/>
    </row>
    <row r="2022" spans="1:18" ht="15.75" x14ac:dyDescent="0.25">
      <c r="A2022" s="78"/>
      <c r="B2022" s="63" t="s">
        <v>2036</v>
      </c>
      <c r="D2022" s="70"/>
      <c r="E2022" s="71"/>
      <c r="F2022" s="71"/>
      <c r="G2022" s="72"/>
      <c r="H2022" s="72"/>
      <c r="I2022" s="72"/>
      <c r="J2022" s="73"/>
      <c r="M2022" s="57"/>
      <c r="N2022" s="57"/>
      <c r="O2022" s="57"/>
      <c r="P2022" s="57"/>
      <c r="Q2022" s="57"/>
      <c r="R2022" s="57"/>
    </row>
    <row r="2023" spans="1:18" ht="15.75" x14ac:dyDescent="0.25">
      <c r="A2023" s="78"/>
      <c r="B2023" s="63"/>
      <c r="D2023" s="70"/>
      <c r="E2023" s="71"/>
      <c r="F2023" s="71"/>
      <c r="G2023" s="72"/>
      <c r="H2023" s="72"/>
      <c r="I2023" s="72"/>
      <c r="J2023" s="73"/>
      <c r="M2023" s="57"/>
      <c r="N2023" s="57"/>
      <c r="O2023" s="57"/>
      <c r="P2023" s="57"/>
      <c r="Q2023" s="57"/>
      <c r="R2023" s="57"/>
    </row>
    <row r="2024" spans="1:18" ht="33.75" x14ac:dyDescent="0.2">
      <c r="A2024" s="78"/>
      <c r="B2024" s="74" t="s">
        <v>38</v>
      </c>
      <c r="C2024" s="74" t="s">
        <v>39</v>
      </c>
      <c r="D2024" s="74" t="s">
        <v>16</v>
      </c>
      <c r="E2024" s="74" t="s">
        <v>40</v>
      </c>
      <c r="F2024" s="75" t="s">
        <v>41</v>
      </c>
      <c r="G2024" s="75" t="s">
        <v>15</v>
      </c>
      <c r="H2024" s="76"/>
      <c r="I2024" s="77"/>
      <c r="J2024" s="75" t="s">
        <v>42</v>
      </c>
      <c r="M2024" s="57"/>
      <c r="N2024" s="57"/>
      <c r="O2024" s="57"/>
      <c r="P2024" s="57"/>
      <c r="Q2024" s="57"/>
      <c r="R2024" s="57"/>
    </row>
    <row r="2025" spans="1:18" x14ac:dyDescent="0.2">
      <c r="A2025" s="78"/>
      <c r="B2025" s="79">
        <v>1</v>
      </c>
      <c r="C2025" s="94" t="s">
        <v>2037</v>
      </c>
      <c r="D2025" s="80" t="str">
        <f>VLOOKUP(C2025,[8]Resumen!$C$1:$J$65536,8,0)</f>
        <v>1 Poste autosoportable de acero (25/750) de suspensión (2°) Tipo SCU1-25</v>
      </c>
      <c r="E2025" s="82" t="s">
        <v>44</v>
      </c>
      <c r="F2025" s="83">
        <f t="shared" ref="F2025:F2088" si="32">IF(MID(C2025,1,2)="EA",0,1)</f>
        <v>0</v>
      </c>
      <c r="G2025" s="84">
        <f>VLOOKUP(C2025,'[9]Estructuras de Acero y Concreto'!$C$1:$L$65536,7,0)</f>
        <v>5631.0490762284753</v>
      </c>
      <c r="H2025" s="95"/>
      <c r="J2025" s="87">
        <f>VLOOKUP(C2025,'[9]Estructuras de Acero y Concreto'!$C$1:$L$65536,10,0)</f>
        <v>1415</v>
      </c>
      <c r="M2025" s="57"/>
      <c r="N2025" s="57"/>
      <c r="O2025" s="57"/>
      <c r="P2025" s="57"/>
      <c r="Q2025" s="57"/>
      <c r="R2025" s="57"/>
    </row>
    <row r="2026" spans="1:18" x14ac:dyDescent="0.2">
      <c r="A2026" s="78"/>
      <c r="B2026" s="79">
        <f>1+B2025</f>
        <v>2</v>
      </c>
      <c r="C2026" s="94" t="s">
        <v>2038</v>
      </c>
      <c r="D2026" s="80" t="str">
        <f>VLOOKUP(C2026,[8]Resumen!$C$1:$J$65536,8,0)</f>
        <v>1 Poste autosoportable de acero (25/3300) de suspensión (25°) Tipo SCU11-25</v>
      </c>
      <c r="E2026" s="82" t="s">
        <v>44</v>
      </c>
      <c r="F2026" s="83">
        <f t="shared" si="32"/>
        <v>0</v>
      </c>
      <c r="G2026" s="84">
        <f>VLOOKUP(C2026,'[9]Estructuras de Acero y Concreto'!$C$1:$L$65536,7,0)</f>
        <v>14752.154717723646</v>
      </c>
      <c r="J2026" s="87">
        <f>VLOOKUP(C2026,'[9]Estructuras de Acero y Concreto'!$C$1:$L$65536,10,0)</f>
        <v>3707</v>
      </c>
      <c r="M2026" s="57"/>
      <c r="N2026" s="57"/>
      <c r="O2026" s="57"/>
      <c r="P2026" s="57"/>
      <c r="Q2026" s="57"/>
      <c r="R2026" s="57"/>
    </row>
    <row r="2027" spans="1:18" x14ac:dyDescent="0.2">
      <c r="A2027" s="78"/>
      <c r="B2027" s="79">
        <f t="shared" ref="B2027:B2090" si="33">1+B2026</f>
        <v>3</v>
      </c>
      <c r="C2027" s="94" t="s">
        <v>2039</v>
      </c>
      <c r="D2027" s="80" t="str">
        <f>VLOOKUP(C2027,[8]Resumen!$C$1:$J$65536,8,0)</f>
        <v>1 Poste autosoportable de acero (25/5450) de ángulo medio (50°) Tipo ACU1-25</v>
      </c>
      <c r="E2027" s="82" t="s">
        <v>44</v>
      </c>
      <c r="F2027" s="83">
        <f t="shared" si="32"/>
        <v>0</v>
      </c>
      <c r="G2027" s="84">
        <f>VLOOKUP(C2027,'[9]Estructuras de Acero y Concreto'!$C$1:$L$65536,7,0)</f>
        <v>20438.917353716926</v>
      </c>
      <c r="J2027" s="87">
        <f>VLOOKUP(C2027,'[9]Estructuras de Acero y Concreto'!$C$1:$L$65536,10,0)</f>
        <v>5136</v>
      </c>
      <c r="M2027" s="57"/>
      <c r="N2027" s="57"/>
      <c r="O2027" s="57"/>
      <c r="P2027" s="57"/>
      <c r="Q2027" s="57"/>
      <c r="R2027" s="57"/>
    </row>
    <row r="2028" spans="1:18" x14ac:dyDescent="0.2">
      <c r="A2028" s="78"/>
      <c r="B2028" s="79">
        <f t="shared" si="33"/>
        <v>4</v>
      </c>
      <c r="C2028" s="94" t="s">
        <v>2040</v>
      </c>
      <c r="D2028" s="80" t="str">
        <f>VLOOKUP(C2028,[8]Resumen!$C$1:$J$65536,8,0)</f>
        <v>1 Poste autosoportable de acero (23/8500) de ángulo mayor y terminal (90°) Tipo ACTU1-23</v>
      </c>
      <c r="E2028" s="82" t="s">
        <v>44</v>
      </c>
      <c r="F2028" s="83">
        <f t="shared" si="32"/>
        <v>0</v>
      </c>
      <c r="G2028" s="84">
        <f>VLOOKUP(C2028,'[9]Estructuras de Acero y Concreto'!$C$1:$L$65536,7,0)</f>
        <v>25090.999594078119</v>
      </c>
      <c r="J2028" s="87">
        <f>VLOOKUP(C2028,'[9]Estructuras de Acero y Concreto'!$C$1:$L$65536,10,0)</f>
        <v>6305</v>
      </c>
      <c r="M2028" s="57"/>
      <c r="N2028" s="57"/>
      <c r="O2028" s="57"/>
      <c r="P2028" s="57"/>
      <c r="Q2028" s="57"/>
      <c r="R2028" s="57"/>
    </row>
    <row r="2029" spans="1:18" x14ac:dyDescent="0.2">
      <c r="A2029" s="78"/>
      <c r="B2029" s="79">
        <f t="shared" si="33"/>
        <v>5</v>
      </c>
      <c r="C2029" s="94" t="s">
        <v>2041</v>
      </c>
      <c r="D2029" s="80" t="str">
        <f>VLOOKUP(C2029,[8]Resumen!$C$1:$J$65536,8,0)</f>
        <v>1 Poste autosoportable de acero (25/850) de suspensión (2°) Tipo SCU1-25</v>
      </c>
      <c r="E2029" s="82" t="s">
        <v>44</v>
      </c>
      <c r="F2029" s="83">
        <f t="shared" si="32"/>
        <v>0</v>
      </c>
      <c r="G2029" s="84">
        <f>VLOOKUP(C2029,'[9]Estructuras de Acero y Concreto'!$C$1:$L$65536,7,0)</f>
        <v>6108.5938742125154</v>
      </c>
      <c r="J2029" s="87">
        <f>VLOOKUP(C2029,'[9]Estructuras de Acero y Concreto'!$C$1:$L$65536,10,0)</f>
        <v>1535</v>
      </c>
      <c r="M2029" s="57"/>
      <c r="N2029" s="57"/>
      <c r="O2029" s="57"/>
      <c r="P2029" s="57"/>
      <c r="Q2029" s="57"/>
      <c r="R2029" s="57"/>
    </row>
    <row r="2030" spans="1:18" x14ac:dyDescent="0.2">
      <c r="A2030" s="78"/>
      <c r="B2030" s="79">
        <f t="shared" si="33"/>
        <v>6</v>
      </c>
      <c r="C2030" s="94" t="s">
        <v>2042</v>
      </c>
      <c r="D2030" s="80" t="str">
        <f>VLOOKUP(C2030,[8]Resumen!$C$1:$J$65536,8,0)</f>
        <v>1 Poste autosoportable de acero (25/4000) de suspensión (25°) Tipo SCU11-25</v>
      </c>
      <c r="E2030" s="82" t="s">
        <v>44</v>
      </c>
      <c r="F2030" s="83">
        <f t="shared" si="32"/>
        <v>0</v>
      </c>
      <c r="G2030" s="84">
        <f>VLOOKUP(C2030,'[9]Estructuras de Acero y Concreto'!$C$1:$L$65536,7,0)</f>
        <v>16718.047469424611</v>
      </c>
      <c r="J2030" s="87">
        <f>VLOOKUP(C2030,'[9]Estructuras de Acero y Concreto'!$C$1:$L$65536,10,0)</f>
        <v>4201</v>
      </c>
      <c r="M2030" s="57"/>
      <c r="N2030" s="57"/>
      <c r="O2030" s="57"/>
      <c r="P2030" s="57"/>
      <c r="Q2030" s="57"/>
      <c r="R2030" s="57"/>
    </row>
    <row r="2031" spans="1:18" x14ac:dyDescent="0.2">
      <c r="A2031" s="78"/>
      <c r="B2031" s="79">
        <f t="shared" si="33"/>
        <v>7</v>
      </c>
      <c r="C2031" s="94" t="s">
        <v>2043</v>
      </c>
      <c r="D2031" s="80" t="str">
        <f>VLOOKUP(C2031,[8]Resumen!$C$1:$J$65536,8,0)</f>
        <v>1 Poste autosoportable de acero (25/6650) de ángulo medio (50°) Tipo ACU1-25</v>
      </c>
      <c r="E2031" s="82" t="s">
        <v>44</v>
      </c>
      <c r="F2031" s="83">
        <f t="shared" si="32"/>
        <v>0</v>
      </c>
      <c r="G2031" s="84">
        <f>VLOOKUP(C2031,'[9]Estructuras de Acero y Concreto'!$C$1:$L$65536,7,0)</f>
        <v>23264.390741789164</v>
      </c>
      <c r="J2031" s="87">
        <f>VLOOKUP(C2031,'[9]Estructuras de Acero y Concreto'!$C$1:$L$65536,10,0)</f>
        <v>5846</v>
      </c>
      <c r="M2031" s="57"/>
      <c r="N2031" s="57"/>
      <c r="O2031" s="57"/>
      <c r="P2031" s="57"/>
      <c r="Q2031" s="57"/>
      <c r="R2031" s="57"/>
    </row>
    <row r="2032" spans="1:18" x14ac:dyDescent="0.2">
      <c r="A2032" s="78"/>
      <c r="B2032" s="79">
        <f t="shared" si="33"/>
        <v>8</v>
      </c>
      <c r="C2032" s="94" t="s">
        <v>2044</v>
      </c>
      <c r="D2032" s="80" t="str">
        <f>VLOOKUP(C2032,[8]Resumen!$C$1:$J$65536,8,0)</f>
        <v>1 Poste autosoportable de acero (23/1045) de ángulo mayor y terminal (90°) Tipo ACTU1-23</v>
      </c>
      <c r="E2032" s="82" t="s">
        <v>44</v>
      </c>
      <c r="F2032" s="83">
        <f t="shared" si="32"/>
        <v>0</v>
      </c>
      <c r="G2032" s="84">
        <f>VLOOKUP(C2032,'[9]Estructuras de Acero y Concreto'!$C$1:$L$65536,7,0)</f>
        <v>28692.483278874424</v>
      </c>
      <c r="J2032" s="87">
        <f>VLOOKUP(C2032,'[9]Estructuras de Acero y Concreto'!$C$1:$L$65536,10,0)</f>
        <v>7210</v>
      </c>
      <c r="M2032" s="57"/>
      <c r="N2032" s="57"/>
      <c r="O2032" s="57"/>
      <c r="P2032" s="57"/>
      <c r="Q2032" s="57"/>
      <c r="R2032" s="57"/>
    </row>
    <row r="2033" spans="1:18" x14ac:dyDescent="0.2">
      <c r="A2033" s="78"/>
      <c r="B2033" s="79">
        <f t="shared" si="33"/>
        <v>9</v>
      </c>
      <c r="C2033" s="94" t="s">
        <v>2045</v>
      </c>
      <c r="D2033" s="80" t="str">
        <f>VLOOKUP(C2033,[8]Resumen!$C$1:$J$65536,8,0)</f>
        <v>1 Poste autosoportable de acero (25/700) de suspensión (2°) Tipo SCU1-25</v>
      </c>
      <c r="E2033" s="82" t="s">
        <v>44</v>
      </c>
      <c r="F2033" s="83">
        <f t="shared" si="32"/>
        <v>0</v>
      </c>
      <c r="G2033" s="84">
        <f>VLOOKUP(C2033,'[9]Estructuras de Acero y Concreto'!$C$1:$L$65536,7,0)</f>
        <v>5384.3175972700546</v>
      </c>
      <c r="J2033" s="87">
        <f>VLOOKUP(C2033,'[9]Estructuras de Acero y Concreto'!$C$1:$L$65536,10,0)</f>
        <v>1353</v>
      </c>
      <c r="M2033" s="57"/>
      <c r="N2033" s="57"/>
      <c r="O2033" s="57"/>
      <c r="P2033" s="57"/>
      <c r="Q2033" s="57"/>
      <c r="R2033" s="57"/>
    </row>
    <row r="2034" spans="1:18" x14ac:dyDescent="0.2">
      <c r="A2034" s="78"/>
      <c r="B2034" s="79">
        <f t="shared" si="33"/>
        <v>10</v>
      </c>
      <c r="C2034" s="94" t="s">
        <v>2046</v>
      </c>
      <c r="D2034" s="80" t="str">
        <f>VLOOKUP(C2034,[8]Resumen!$C$1:$J$65536,8,0)</f>
        <v>1 Poste autosoportable de acero (25/3200) de suspensión (25°) Tipo SCU11-25</v>
      </c>
      <c r="E2034" s="82" t="s">
        <v>44</v>
      </c>
      <c r="F2034" s="83">
        <f t="shared" si="32"/>
        <v>0</v>
      </c>
      <c r="G2034" s="84">
        <f>VLOOKUP(C2034,'[9]Estructuras de Acero y Concreto'!$C$1:$L$65536,7,0)</f>
        <v>14461.648298950022</v>
      </c>
      <c r="J2034" s="87">
        <f>VLOOKUP(C2034,'[9]Estructuras de Acero y Concreto'!$C$1:$L$65536,10,0)</f>
        <v>3634</v>
      </c>
      <c r="M2034" s="57"/>
      <c r="N2034" s="57"/>
      <c r="O2034" s="57"/>
      <c r="P2034" s="57"/>
      <c r="Q2034" s="57"/>
      <c r="R2034" s="57"/>
    </row>
    <row r="2035" spans="1:18" x14ac:dyDescent="0.2">
      <c r="A2035" s="78"/>
      <c r="B2035" s="79">
        <f t="shared" si="33"/>
        <v>11</v>
      </c>
      <c r="C2035" s="94" t="s">
        <v>2047</v>
      </c>
      <c r="D2035" s="80" t="str">
        <f>VLOOKUP(C2035,[8]Resumen!$C$1:$J$65536,8,0)</f>
        <v>1 Poste autosoportable de acero (25/5800) de ángulo medio (50°) Tipo ACU1-25</v>
      </c>
      <c r="E2035" s="82" t="s">
        <v>44</v>
      </c>
      <c r="F2035" s="83">
        <f t="shared" si="32"/>
        <v>0</v>
      </c>
      <c r="G2035" s="84">
        <f>VLOOKUP(C2035,'[9]Estructuras de Acero y Concreto'!$C$1:$L$65536,7,0)</f>
        <v>21286.559370138599</v>
      </c>
      <c r="J2035" s="87">
        <f>VLOOKUP(C2035,'[9]Estructuras de Acero y Concreto'!$C$1:$L$65536,10,0)</f>
        <v>5349</v>
      </c>
      <c r="M2035" s="57"/>
      <c r="N2035" s="57"/>
      <c r="O2035" s="57"/>
      <c r="P2035" s="57"/>
      <c r="Q2035" s="57"/>
      <c r="R2035" s="57"/>
    </row>
    <row r="2036" spans="1:18" x14ac:dyDescent="0.2">
      <c r="A2036" s="78"/>
      <c r="B2036" s="79">
        <f t="shared" si="33"/>
        <v>12</v>
      </c>
      <c r="C2036" s="94" t="s">
        <v>2048</v>
      </c>
      <c r="D2036" s="80" t="str">
        <f>VLOOKUP(C2036,[8]Resumen!$C$1:$J$65536,8,0)</f>
        <v>1 Poste autosoportable de acero (23/9400) de ángulo mayor y terminal (90°) Tipo ACTU1-23</v>
      </c>
      <c r="E2036" s="82" t="s">
        <v>44</v>
      </c>
      <c r="F2036" s="83">
        <f t="shared" si="32"/>
        <v>0</v>
      </c>
      <c r="G2036" s="84">
        <f>VLOOKUP(C2036,'[9]Estructuras de Acero y Concreto'!$C$1:$L$65536,7,0)</f>
        <v>26786.283626921464</v>
      </c>
      <c r="J2036" s="87">
        <f>VLOOKUP(C2036,'[9]Estructuras de Acero y Concreto'!$C$1:$L$65536,10,0)</f>
        <v>6731</v>
      </c>
      <c r="M2036" s="57"/>
      <c r="N2036" s="57"/>
      <c r="O2036" s="57"/>
      <c r="P2036" s="57"/>
      <c r="Q2036" s="57"/>
      <c r="R2036" s="57"/>
    </row>
    <row r="2037" spans="1:18" x14ac:dyDescent="0.2">
      <c r="A2037" s="78"/>
      <c r="B2037" s="79">
        <f t="shared" si="33"/>
        <v>13</v>
      </c>
      <c r="C2037" s="94" t="s">
        <v>2049</v>
      </c>
      <c r="D2037" s="80" t="str">
        <f>VLOOKUP(C2037,[8]Resumen!$C$1:$J$65536,8,0)</f>
        <v>1 Poste autosoportable de acero (25/900) de suspensión (2°) Tipo SCU1-25</v>
      </c>
      <c r="E2037" s="82" t="s">
        <v>44</v>
      </c>
      <c r="F2037" s="83">
        <f t="shared" si="32"/>
        <v>0</v>
      </c>
      <c r="G2037" s="84">
        <f>VLOOKUP(C2037,'[9]Estructuras de Acero y Concreto'!$C$1:$L$65536,7,0)</f>
        <v>6339.4071932381357</v>
      </c>
      <c r="J2037" s="87">
        <f>VLOOKUP(C2037,'[9]Estructuras de Acero y Concreto'!$C$1:$L$65536,10,0)</f>
        <v>1593</v>
      </c>
      <c r="M2037" s="57"/>
      <c r="N2037" s="57"/>
      <c r="O2037" s="57"/>
      <c r="P2037" s="57"/>
      <c r="Q2037" s="57"/>
      <c r="R2037" s="57"/>
    </row>
    <row r="2038" spans="1:18" x14ac:dyDescent="0.2">
      <c r="A2038" s="78"/>
      <c r="B2038" s="79">
        <f t="shared" si="33"/>
        <v>14</v>
      </c>
      <c r="C2038" s="94" t="s">
        <v>2050</v>
      </c>
      <c r="D2038" s="80" t="str">
        <f>VLOOKUP(C2038,[8]Resumen!$C$1:$J$65536,8,0)</f>
        <v>1 Poste autosoportable de acero (25/4650) de suspensión (25°) Tipo SCU11-25</v>
      </c>
      <c r="E2038" s="82" t="s">
        <v>44</v>
      </c>
      <c r="F2038" s="83">
        <f t="shared" si="32"/>
        <v>0</v>
      </c>
      <c r="G2038" s="84">
        <f>VLOOKUP(C2038,'[9]Estructuras de Acero y Concreto'!$C$1:$L$65536,7,0)</f>
        <v>18437.208742167157</v>
      </c>
      <c r="J2038" s="87">
        <f>VLOOKUP(C2038,'[9]Estructuras de Acero y Concreto'!$C$1:$L$65536,10,0)</f>
        <v>4633</v>
      </c>
      <c r="M2038" s="57"/>
      <c r="N2038" s="57"/>
      <c r="O2038" s="57"/>
      <c r="P2038" s="57"/>
      <c r="Q2038" s="57"/>
      <c r="R2038" s="57"/>
    </row>
    <row r="2039" spans="1:18" x14ac:dyDescent="0.2">
      <c r="A2039" s="78"/>
      <c r="B2039" s="79">
        <f t="shared" si="33"/>
        <v>15</v>
      </c>
      <c r="C2039" s="94" t="s">
        <v>2051</v>
      </c>
      <c r="D2039" s="80" t="str">
        <f>VLOOKUP(C2039,[8]Resumen!$C$1:$J$65536,8,0)</f>
        <v>1 Poste autosoportable de acero (25/7800) de ángulo medio (50°) Tipo ACU1-25</v>
      </c>
      <c r="E2039" s="82" t="s">
        <v>44</v>
      </c>
      <c r="F2039" s="83">
        <f t="shared" si="32"/>
        <v>0</v>
      </c>
      <c r="G2039" s="84">
        <f>VLOOKUP(C2039,'[9]Estructuras de Acero y Concreto'!$C$1:$L$65536,7,0)</f>
        <v>25803.337251070981</v>
      </c>
      <c r="J2039" s="87">
        <f>VLOOKUP(C2039,'[9]Estructuras de Acero y Concreto'!$C$1:$L$65536,10,0)</f>
        <v>6484</v>
      </c>
      <c r="M2039" s="57"/>
      <c r="N2039" s="57"/>
      <c r="O2039" s="57"/>
      <c r="P2039" s="57"/>
      <c r="Q2039" s="57"/>
      <c r="R2039" s="57"/>
    </row>
    <row r="2040" spans="1:18" x14ac:dyDescent="0.2">
      <c r="A2040" s="78"/>
      <c r="B2040" s="79">
        <f t="shared" si="33"/>
        <v>16</v>
      </c>
      <c r="C2040" s="94" t="s">
        <v>2052</v>
      </c>
      <c r="D2040" s="80" t="str">
        <f>VLOOKUP(C2040,[8]Resumen!$C$1:$J$65536,8,0)</f>
        <v>1 Poste autosoportable de acero (23/1230) de ángulo mayor y terminal (90°) Tipo ACTU1-23</v>
      </c>
      <c r="E2040" s="82" t="s">
        <v>44</v>
      </c>
      <c r="F2040" s="83">
        <f t="shared" si="32"/>
        <v>0</v>
      </c>
      <c r="G2040" s="84">
        <f>VLOOKUP(C2040,'[9]Estructuras de Acero y Concreto'!$C$1:$L$65536,7,0)</f>
        <v>31899.992505333892</v>
      </c>
      <c r="J2040" s="87">
        <f>VLOOKUP(C2040,'[9]Estructuras de Acero y Concreto'!$C$1:$L$65536,10,0)</f>
        <v>8016</v>
      </c>
      <c r="M2040" s="57"/>
      <c r="N2040" s="57"/>
      <c r="O2040" s="57"/>
      <c r="P2040" s="57"/>
      <c r="Q2040" s="57"/>
      <c r="R2040" s="57"/>
    </row>
    <row r="2041" spans="1:18" x14ac:dyDescent="0.2">
      <c r="A2041" s="78"/>
      <c r="B2041" s="79">
        <f t="shared" si="33"/>
        <v>17</v>
      </c>
      <c r="C2041" s="94" t="s">
        <v>2053</v>
      </c>
      <c r="D2041" s="80" t="str">
        <f>VLOOKUP(C2041,[8]Resumen!$C$1:$J$65536,8,0)</f>
        <v>1 Poste autosoportable de acero (29/1250) de suspensión (2°) Tipo SCU2-29</v>
      </c>
      <c r="E2041" s="82" t="s">
        <v>44</v>
      </c>
      <c r="F2041" s="83">
        <f t="shared" si="32"/>
        <v>0</v>
      </c>
      <c r="G2041" s="84">
        <f>VLOOKUP(C2041,'[9]Estructuras de Acero y Concreto'!$C$1:$L$65536,7,0)</f>
        <v>9113.1465615287689</v>
      </c>
      <c r="J2041" s="87">
        <f>VLOOKUP(C2041,'[9]Estructuras de Acero y Concreto'!$C$1:$L$65536,10,0)</f>
        <v>2290</v>
      </c>
      <c r="M2041" s="57"/>
      <c r="N2041" s="57"/>
      <c r="O2041" s="57"/>
      <c r="P2041" s="57"/>
      <c r="Q2041" s="57"/>
      <c r="R2041" s="57"/>
    </row>
    <row r="2042" spans="1:18" x14ac:dyDescent="0.2">
      <c r="A2042" s="78"/>
      <c r="B2042" s="79">
        <f t="shared" si="33"/>
        <v>18</v>
      </c>
      <c r="C2042" s="94" t="s">
        <v>2054</v>
      </c>
      <c r="D2042" s="80" t="str">
        <f>VLOOKUP(C2042,[8]Resumen!$C$1:$J$65536,8,0)</f>
        <v>1 Poste autosoportable de acero (26/5950) de suspensión (25°) Tipo SCU21-26</v>
      </c>
      <c r="E2042" s="82" t="s">
        <v>44</v>
      </c>
      <c r="F2042" s="83">
        <f t="shared" si="32"/>
        <v>0</v>
      </c>
      <c r="G2042" s="84">
        <f>VLOOKUP(C2042,'[9]Estructuras de Acero y Concreto'!$C$1:$L$65536,7,0)</f>
        <v>22512.257684964305</v>
      </c>
      <c r="J2042" s="87">
        <f>VLOOKUP(C2042,'[9]Estructuras de Acero y Concreto'!$C$1:$L$65536,10,0)</f>
        <v>5657</v>
      </c>
      <c r="M2042" s="57"/>
      <c r="N2042" s="57"/>
      <c r="O2042" s="57"/>
      <c r="P2042" s="57"/>
      <c r="Q2042" s="57"/>
      <c r="R2042" s="57"/>
    </row>
    <row r="2043" spans="1:18" x14ac:dyDescent="0.2">
      <c r="A2043" s="78"/>
      <c r="B2043" s="79">
        <f t="shared" si="33"/>
        <v>19</v>
      </c>
      <c r="C2043" s="94" t="s">
        <v>2055</v>
      </c>
      <c r="D2043" s="80" t="str">
        <f>VLOOKUP(C2043,[8]Resumen!$C$1:$J$65536,8,0)</f>
        <v>2 Postes autosoportables de acero (26/5500) de ángulo medio (50°) Tipo ACU2-26</v>
      </c>
      <c r="E2043" s="82" t="s">
        <v>44</v>
      </c>
      <c r="F2043" s="83">
        <f t="shared" si="32"/>
        <v>0</v>
      </c>
      <c r="G2043" s="84">
        <f>VLOOKUP(C2043,'[9]Estructuras de Acero y Concreto'!$C$1:$L$65536,7,0)</f>
        <v>42780.054819403609</v>
      </c>
      <c r="J2043" s="87">
        <f>VLOOKUP(C2043,'[9]Estructuras de Acero y Concreto'!$C$1:$L$65536,10,0)</f>
        <v>10750</v>
      </c>
      <c r="M2043" s="57"/>
      <c r="N2043" s="57"/>
      <c r="O2043" s="57"/>
      <c r="P2043" s="57"/>
      <c r="Q2043" s="57"/>
      <c r="R2043" s="57"/>
    </row>
    <row r="2044" spans="1:18" x14ac:dyDescent="0.2">
      <c r="A2044" s="78"/>
      <c r="B2044" s="79">
        <f t="shared" si="33"/>
        <v>20</v>
      </c>
      <c r="C2044" s="94" t="s">
        <v>2056</v>
      </c>
      <c r="D2044" s="80" t="str">
        <f>VLOOKUP(C2044,[8]Resumen!$C$1:$J$65536,8,0)</f>
        <v>2 Postes autosoportables de acero (26/8900) de ángulo mayor y terminal (90°) Tipo ATCU2-26</v>
      </c>
      <c r="E2044" s="82" t="s">
        <v>44</v>
      </c>
      <c r="F2044" s="83">
        <f t="shared" si="32"/>
        <v>0</v>
      </c>
      <c r="G2044" s="84">
        <f>VLOOKUP(C2044,'[9]Estructuras de Acero y Concreto'!$C$1:$L$65536,7,0)</f>
        <v>58491.278673078537</v>
      </c>
      <c r="J2044" s="87">
        <f>VLOOKUP(C2044,'[9]Estructuras de Acero y Concreto'!$C$1:$L$65536,10,0)</f>
        <v>14698</v>
      </c>
      <c r="M2044" s="57"/>
      <c r="N2044" s="57"/>
      <c r="O2044" s="57"/>
      <c r="P2044" s="57"/>
      <c r="Q2044" s="57"/>
      <c r="R2044" s="57"/>
    </row>
    <row r="2045" spans="1:18" x14ac:dyDescent="0.2">
      <c r="A2045" s="78"/>
      <c r="B2045" s="79">
        <f t="shared" si="33"/>
        <v>21</v>
      </c>
      <c r="C2045" s="94" t="s">
        <v>2057</v>
      </c>
      <c r="D2045" s="80" t="str">
        <f>VLOOKUP(C2045,[8]Resumen!$C$1:$J$65536,8,0)</f>
        <v>1 Poste autosoportable de acero (29/1450) de suspensión (2°) Tipo SCU2-29</v>
      </c>
      <c r="E2045" s="82" t="s">
        <v>44</v>
      </c>
      <c r="F2045" s="83">
        <f t="shared" si="32"/>
        <v>0</v>
      </c>
      <c r="G2045" s="84">
        <f>VLOOKUP(C2045,'[9]Estructuras de Acero y Concreto'!$C$1:$L$65536,7,0)</f>
        <v>10036.399837631248</v>
      </c>
      <c r="J2045" s="87">
        <f>VLOOKUP(C2045,'[9]Estructuras de Acero y Concreto'!$C$1:$L$65536,10,0)</f>
        <v>2522</v>
      </c>
      <c r="M2045" s="57"/>
      <c r="N2045" s="57"/>
      <c r="O2045" s="57"/>
      <c r="P2045" s="57"/>
      <c r="Q2045" s="57"/>
      <c r="R2045" s="57"/>
    </row>
    <row r="2046" spans="1:18" x14ac:dyDescent="0.2">
      <c r="A2046" s="78"/>
      <c r="B2046" s="79">
        <f t="shared" si="33"/>
        <v>22</v>
      </c>
      <c r="C2046" s="94" t="s">
        <v>2058</v>
      </c>
      <c r="D2046" s="80" t="str">
        <f>VLOOKUP(C2046,[8]Resumen!$C$1:$J$65536,8,0)</f>
        <v>1 Poste autosoportable de acero (26/7250) de suspensión (25°) Tipo SCU21-26</v>
      </c>
      <c r="E2046" s="82" t="s">
        <v>44</v>
      </c>
      <c r="F2046" s="83">
        <f t="shared" si="32"/>
        <v>0</v>
      </c>
      <c r="G2046" s="84">
        <f>VLOOKUP(C2046,'[9]Estructuras de Acero y Concreto'!$C$1:$L$65536,7,0)</f>
        <v>25596.401171944563</v>
      </c>
      <c r="J2046" s="87">
        <f>VLOOKUP(C2046,'[9]Estructuras de Acero y Concreto'!$C$1:$L$65536,10,0)</f>
        <v>6432</v>
      </c>
      <c r="M2046" s="57"/>
      <c r="N2046" s="57"/>
      <c r="O2046" s="57"/>
      <c r="P2046" s="57"/>
      <c r="Q2046" s="57"/>
      <c r="R2046" s="57"/>
    </row>
    <row r="2047" spans="1:18" x14ac:dyDescent="0.2">
      <c r="A2047" s="78"/>
      <c r="B2047" s="79">
        <f t="shared" si="33"/>
        <v>23</v>
      </c>
      <c r="C2047" s="94" t="s">
        <v>2059</v>
      </c>
      <c r="D2047" s="80" t="str">
        <f>VLOOKUP(C2047,[8]Resumen!$C$1:$J$65536,8,0)</f>
        <v>2 Postes autosoportables de acero (26/6750) de ángulo medio (50°) Tipo ACU2-26</v>
      </c>
      <c r="E2047" s="82" t="s">
        <v>44</v>
      </c>
      <c r="F2047" s="83">
        <f t="shared" si="32"/>
        <v>0</v>
      </c>
      <c r="G2047" s="84">
        <f>VLOOKUP(C2047,'[9]Estructuras de Acero y Concreto'!$C$1:$L$65536,7,0)</f>
        <v>48868.750993700123</v>
      </c>
      <c r="J2047" s="87">
        <f>VLOOKUP(C2047,'[9]Estructuras de Acero y Concreto'!$C$1:$L$65536,10,0)</f>
        <v>12280</v>
      </c>
      <c r="M2047" s="57"/>
      <c r="N2047" s="57"/>
      <c r="O2047" s="57"/>
      <c r="P2047" s="57"/>
      <c r="Q2047" s="57"/>
      <c r="R2047" s="57"/>
    </row>
    <row r="2048" spans="1:18" x14ac:dyDescent="0.2">
      <c r="A2048" s="78"/>
      <c r="B2048" s="79">
        <f t="shared" si="33"/>
        <v>24</v>
      </c>
      <c r="C2048" s="94" t="s">
        <v>2060</v>
      </c>
      <c r="D2048" s="80" t="str">
        <f>VLOOKUP(C2048,[8]Resumen!$C$1:$J$65536,8,0)</f>
        <v>2 Postes autosoportables de acero (26/1090) de ángulo mayor y terminal (90°) Tipo ATCU2-26</v>
      </c>
      <c r="E2048" s="82" t="s">
        <v>44</v>
      </c>
      <c r="F2048" s="83">
        <f t="shared" si="32"/>
        <v>0</v>
      </c>
      <c r="G2048" s="84">
        <f>VLOOKUP(C2048,'[9]Estructuras de Acero y Concreto'!$C$1:$L$65536,7,0)</f>
        <v>66736.885518269642</v>
      </c>
      <c r="J2048" s="87">
        <f>VLOOKUP(C2048,'[9]Estructuras de Acero y Concreto'!$C$1:$L$65536,10,0)</f>
        <v>16770</v>
      </c>
      <c r="M2048" s="57"/>
      <c r="N2048" s="57"/>
      <c r="O2048" s="57"/>
      <c r="P2048" s="57"/>
      <c r="Q2048" s="57"/>
      <c r="R2048" s="57"/>
    </row>
    <row r="2049" spans="1:18" x14ac:dyDescent="0.2">
      <c r="A2049" s="78"/>
      <c r="B2049" s="79">
        <f t="shared" si="33"/>
        <v>25</v>
      </c>
      <c r="C2049" s="94" t="s">
        <v>2061</v>
      </c>
      <c r="D2049" s="80" t="str">
        <f>VLOOKUP(C2049,[8]Resumen!$C$1:$J$65536,8,0)</f>
        <v>1 Poste autosoportable de acero (29/1250) de suspensión (2°) Tipo SCU2-29</v>
      </c>
      <c r="E2049" s="82" t="s">
        <v>44</v>
      </c>
      <c r="F2049" s="83">
        <f t="shared" si="32"/>
        <v>0</v>
      </c>
      <c r="G2049" s="84">
        <f>VLOOKUP(C2049,'[9]Estructuras de Acero y Concreto'!$C$1:$L$65536,7,0)</f>
        <v>9113.1465615287689</v>
      </c>
      <c r="J2049" s="87">
        <f>VLOOKUP(C2049,'[9]Estructuras de Acero y Concreto'!$C$1:$L$65536,10,0)</f>
        <v>2290</v>
      </c>
      <c r="M2049" s="57"/>
      <c r="N2049" s="57"/>
      <c r="O2049" s="57"/>
      <c r="P2049" s="57"/>
      <c r="Q2049" s="57"/>
      <c r="R2049" s="57"/>
    </row>
    <row r="2050" spans="1:18" x14ac:dyDescent="0.2">
      <c r="A2050" s="78"/>
      <c r="B2050" s="79">
        <f t="shared" si="33"/>
        <v>26</v>
      </c>
      <c r="C2050" s="94" t="s">
        <v>2062</v>
      </c>
      <c r="D2050" s="80" t="str">
        <f>VLOOKUP(C2050,[8]Resumen!$C$1:$J$65536,8,0)</f>
        <v>1 Poste autosoportable de acero (29/5450) de suspensión (25°) Tipo SCU21-29</v>
      </c>
      <c r="E2050" s="82" t="s">
        <v>44</v>
      </c>
      <c r="F2050" s="83">
        <f t="shared" si="32"/>
        <v>0</v>
      </c>
      <c r="G2050" s="84">
        <f>VLOOKUP(C2050,'[9]Estructuras de Acero y Concreto'!$C$1:$L$65536,7,0)</f>
        <v>23733.976459806807</v>
      </c>
      <c r="J2050" s="87">
        <f>VLOOKUP(C2050,'[9]Estructuras de Acero y Concreto'!$C$1:$L$65536,10,0)</f>
        <v>5964</v>
      </c>
      <c r="M2050" s="57"/>
      <c r="N2050" s="57"/>
      <c r="O2050" s="57"/>
      <c r="P2050" s="57"/>
      <c r="Q2050" s="57"/>
      <c r="R2050" s="57"/>
    </row>
    <row r="2051" spans="1:18" x14ac:dyDescent="0.2">
      <c r="A2051" s="78"/>
      <c r="B2051" s="79">
        <f t="shared" si="33"/>
        <v>27</v>
      </c>
      <c r="C2051" s="94" t="s">
        <v>2063</v>
      </c>
      <c r="D2051" s="80" t="str">
        <f>VLOOKUP(C2051,[8]Resumen!$C$1:$J$65536,8,0)</f>
        <v>2 Postes autosoportables de acero (31/5400) de ángulo medio (50°) Tipo ACU2-31</v>
      </c>
      <c r="E2051" s="82" t="s">
        <v>44</v>
      </c>
      <c r="F2051" s="83">
        <f t="shared" si="32"/>
        <v>0</v>
      </c>
      <c r="G2051" s="84">
        <f>VLOOKUP(C2051,'[9]Estructuras de Acero y Concreto'!$C$1:$L$65536,7,0)</f>
        <v>50452.607907013858</v>
      </c>
      <c r="J2051" s="87">
        <f>VLOOKUP(C2051,'[9]Estructuras de Acero y Concreto'!$C$1:$L$65536,10,0)</f>
        <v>12678</v>
      </c>
      <c r="M2051" s="57"/>
      <c r="N2051" s="57"/>
      <c r="O2051" s="57"/>
      <c r="P2051" s="57"/>
      <c r="Q2051" s="57"/>
      <c r="R2051" s="57"/>
    </row>
    <row r="2052" spans="1:18" x14ac:dyDescent="0.2">
      <c r="A2052" s="78"/>
      <c r="B2052" s="79">
        <f t="shared" si="33"/>
        <v>28</v>
      </c>
      <c r="C2052" s="94" t="s">
        <v>2064</v>
      </c>
      <c r="D2052" s="80" t="str">
        <f>VLOOKUP(C2052,[8]Resumen!$C$1:$J$65536,8,0)</f>
        <v>2 Postes autosoportables de acero (29/8750) de ángulo mayor y terminal (90°) Tipo ATCU2-29</v>
      </c>
      <c r="E2052" s="82" t="s">
        <v>44</v>
      </c>
      <c r="F2052" s="83">
        <f t="shared" si="32"/>
        <v>0</v>
      </c>
      <c r="G2052" s="84">
        <f>VLOOKUP(C2052,'[9]Estructuras de Acero y Concreto'!$C$1:$L$65536,7,0)</f>
        <v>64572.015767408651</v>
      </c>
      <c r="J2052" s="87">
        <f>VLOOKUP(C2052,'[9]Estructuras de Acero y Concreto'!$C$1:$L$65536,10,0)</f>
        <v>16226</v>
      </c>
      <c r="M2052" s="57"/>
      <c r="N2052" s="57"/>
      <c r="O2052" s="57"/>
      <c r="P2052" s="57"/>
      <c r="Q2052" s="57"/>
      <c r="R2052" s="57"/>
    </row>
    <row r="2053" spans="1:18" x14ac:dyDescent="0.2">
      <c r="A2053" s="78"/>
      <c r="B2053" s="79">
        <f t="shared" si="33"/>
        <v>29</v>
      </c>
      <c r="C2053" s="94" t="s">
        <v>2065</v>
      </c>
      <c r="D2053" s="80" t="str">
        <f>VLOOKUP(C2053,[8]Resumen!$C$1:$J$65536,8,0)</f>
        <v>1 Poste autosoportable de acero (29/1600) de suspensión (2°) Tipo SCU2-29</v>
      </c>
      <c r="E2053" s="82" t="s">
        <v>44</v>
      </c>
      <c r="F2053" s="83">
        <f t="shared" si="32"/>
        <v>0</v>
      </c>
      <c r="G2053" s="84">
        <f>VLOOKUP(C2053,'[9]Estructuras de Acero y Concreto'!$C$1:$L$65536,7,0)</f>
        <v>10700.983014825702</v>
      </c>
      <c r="J2053" s="87">
        <f>VLOOKUP(C2053,'[9]Estructuras de Acero y Concreto'!$C$1:$L$65536,10,0)</f>
        <v>2689</v>
      </c>
      <c r="M2053" s="57"/>
      <c r="N2053" s="57"/>
      <c r="O2053" s="57"/>
      <c r="P2053" s="57"/>
      <c r="Q2053" s="57"/>
      <c r="R2053" s="57"/>
    </row>
    <row r="2054" spans="1:18" x14ac:dyDescent="0.2">
      <c r="A2054" s="78"/>
      <c r="B2054" s="79">
        <f t="shared" si="33"/>
        <v>30</v>
      </c>
      <c r="C2054" s="94" t="s">
        <v>2066</v>
      </c>
      <c r="D2054" s="80" t="str">
        <f>VLOOKUP(C2054,[8]Resumen!$C$1:$J$65536,8,0)</f>
        <v>1 Poste autosoportable de acero (26/8450) de suspensión (25°) Tipo SCU21-26</v>
      </c>
      <c r="E2054" s="82" t="s">
        <v>44</v>
      </c>
      <c r="F2054" s="83">
        <f t="shared" si="32"/>
        <v>0</v>
      </c>
      <c r="G2054" s="84">
        <f>VLOOKUP(C2054,'[9]Estructuras de Acero y Concreto'!$C$1:$L$65536,7,0)</f>
        <v>28278.61112062159</v>
      </c>
      <c r="J2054" s="87">
        <f>VLOOKUP(C2054,'[9]Estructuras de Acero y Concreto'!$C$1:$L$65536,10,0)</f>
        <v>7106</v>
      </c>
      <c r="M2054" s="57"/>
      <c r="N2054" s="57"/>
      <c r="O2054" s="57"/>
      <c r="P2054" s="57"/>
      <c r="Q2054" s="57"/>
      <c r="R2054" s="57"/>
    </row>
    <row r="2055" spans="1:18" x14ac:dyDescent="0.2">
      <c r="A2055" s="78"/>
      <c r="B2055" s="79">
        <f t="shared" si="33"/>
        <v>31</v>
      </c>
      <c r="C2055" s="94" t="s">
        <v>2067</v>
      </c>
      <c r="D2055" s="80" t="str">
        <f>VLOOKUP(C2055,[8]Resumen!$C$1:$J$65536,8,0)</f>
        <v>2 Postes autosoportables de acero (26/7900) de ángulo medio (50°) Tipo ACU2-26</v>
      </c>
      <c r="E2055" s="82" t="s">
        <v>44</v>
      </c>
      <c r="F2055" s="83">
        <f t="shared" si="32"/>
        <v>0</v>
      </c>
      <c r="G2055" s="84">
        <f>VLOOKUP(C2055,'[9]Estructuras de Acero y Concreto'!$C$1:$L$65536,7,0)</f>
        <v>54137.661931457376</v>
      </c>
      <c r="J2055" s="87">
        <f>VLOOKUP(C2055,'[9]Estructuras de Acero y Concreto'!$C$1:$L$65536,10,0)</f>
        <v>13604</v>
      </c>
      <c r="M2055" s="57"/>
      <c r="N2055" s="57"/>
      <c r="O2055" s="57"/>
      <c r="P2055" s="57"/>
      <c r="Q2055" s="57"/>
      <c r="R2055" s="57"/>
    </row>
    <row r="2056" spans="1:18" x14ac:dyDescent="0.2">
      <c r="A2056" s="78"/>
      <c r="B2056" s="79">
        <f t="shared" si="33"/>
        <v>32</v>
      </c>
      <c r="C2056" s="94" t="s">
        <v>2068</v>
      </c>
      <c r="D2056" s="80" t="str">
        <f>VLOOKUP(C2056,[8]Resumen!$C$1:$J$65536,8,0)</f>
        <v>2 Postes autosoportables de acero (26/12850) de ángulo mayor y terminal (90°) Tipo ATCU2-26</v>
      </c>
      <c r="E2056" s="82" t="s">
        <v>44</v>
      </c>
      <c r="F2056" s="83">
        <f t="shared" si="32"/>
        <v>0</v>
      </c>
      <c r="G2056" s="84">
        <f>VLOOKUP(C2056,'[9]Estructuras de Acero y Concreto'!$C$1:$L$65536,7,0)</f>
        <v>74266.175166484682</v>
      </c>
      <c r="J2056" s="87">
        <f>VLOOKUP(C2056,'[9]Estructuras de Acero y Concreto'!$C$1:$L$65536,10,0)</f>
        <v>18662</v>
      </c>
      <c r="M2056" s="57"/>
      <c r="N2056" s="57"/>
      <c r="O2056" s="57"/>
      <c r="P2056" s="57"/>
      <c r="Q2056" s="57"/>
      <c r="R2056" s="57"/>
    </row>
    <row r="2057" spans="1:18" x14ac:dyDescent="0.2">
      <c r="A2057" s="78"/>
      <c r="B2057" s="79">
        <f t="shared" si="33"/>
        <v>33</v>
      </c>
      <c r="C2057" s="94" t="s">
        <v>2069</v>
      </c>
      <c r="D2057" s="80" t="str">
        <f>VLOOKUP(C2057,[8]Resumen!$C$1:$J$65536,8,0)</f>
        <v>1 Poste autosoportable de acero (25/1000) de suspensión (2°) Tipo SCU1-25</v>
      </c>
      <c r="E2057" s="82" t="s">
        <v>44</v>
      </c>
      <c r="F2057" s="83">
        <f t="shared" si="32"/>
        <v>0</v>
      </c>
      <c r="G2057" s="84">
        <f>VLOOKUP(C2057,'[9]Estructuras de Acero y Concreto'!$C$1:$L$65536,7,0)</f>
        <v>6789.0952113397734</v>
      </c>
      <c r="J2057" s="87">
        <f>VLOOKUP(C2057,'[9]Estructuras de Acero y Concreto'!$C$1:$L$65536,10,0)</f>
        <v>1706</v>
      </c>
      <c r="M2057" s="57"/>
      <c r="N2057" s="57"/>
      <c r="O2057" s="57"/>
      <c r="P2057" s="57"/>
      <c r="Q2057" s="57"/>
      <c r="R2057" s="57"/>
    </row>
    <row r="2058" spans="1:18" x14ac:dyDescent="0.2">
      <c r="A2058" s="78"/>
      <c r="B2058" s="79">
        <f t="shared" si="33"/>
        <v>34</v>
      </c>
      <c r="C2058" s="94" t="s">
        <v>2070</v>
      </c>
      <c r="D2058" s="80" t="str">
        <f>VLOOKUP(C2058,[8]Resumen!$C$1:$J$65536,8,0)</f>
        <v>1 Poste autosoportable de acero (25/3750) de suspensión (25°) Tipo SCU11-25</v>
      </c>
      <c r="E2058" s="82" t="s">
        <v>44</v>
      </c>
      <c r="F2058" s="83">
        <f t="shared" si="32"/>
        <v>0</v>
      </c>
      <c r="G2058" s="84">
        <f>VLOOKUP(C2058,'[9]Estructuras de Acero y Concreto'!$C$1:$L$65536,7,0)</f>
        <v>16029.587052330953</v>
      </c>
      <c r="J2058" s="87">
        <f>VLOOKUP(C2058,'[9]Estructuras de Acero y Concreto'!$C$1:$L$65536,10,0)</f>
        <v>4028</v>
      </c>
      <c r="M2058" s="57"/>
      <c r="N2058" s="57"/>
      <c r="O2058" s="57"/>
      <c r="P2058" s="57"/>
      <c r="Q2058" s="57"/>
      <c r="R2058" s="57"/>
    </row>
    <row r="2059" spans="1:18" x14ac:dyDescent="0.2">
      <c r="A2059" s="78"/>
      <c r="B2059" s="79">
        <f t="shared" si="33"/>
        <v>35</v>
      </c>
      <c r="C2059" s="94" t="s">
        <v>2071</v>
      </c>
      <c r="D2059" s="80" t="str">
        <f>VLOOKUP(C2059,[8]Resumen!$C$1:$J$65536,8,0)</f>
        <v>1 Poste autosoportable de acero (25/6100) de ángulo medio (50°) Tipo ACU1-25</v>
      </c>
      <c r="E2059" s="82" t="s">
        <v>44</v>
      </c>
      <c r="F2059" s="83">
        <f t="shared" si="32"/>
        <v>0</v>
      </c>
      <c r="G2059" s="84">
        <f>VLOOKUP(C2059,'[9]Estructuras de Acero y Concreto'!$C$1:$L$65536,7,0)</f>
        <v>21994.917487148257</v>
      </c>
      <c r="J2059" s="87">
        <f>VLOOKUP(C2059,'[9]Estructuras de Acero y Concreto'!$C$1:$L$65536,10,0)</f>
        <v>5527</v>
      </c>
      <c r="M2059" s="57"/>
      <c r="N2059" s="57"/>
      <c r="O2059" s="57"/>
      <c r="P2059" s="57"/>
      <c r="Q2059" s="57"/>
      <c r="R2059" s="57"/>
    </row>
    <row r="2060" spans="1:18" x14ac:dyDescent="0.2">
      <c r="A2060" s="78"/>
      <c r="B2060" s="79">
        <f t="shared" si="33"/>
        <v>36</v>
      </c>
      <c r="C2060" s="94" t="s">
        <v>2072</v>
      </c>
      <c r="D2060" s="80" t="str">
        <f>VLOOKUP(C2060,[8]Resumen!$C$1:$J$65536,8,0)</f>
        <v>1 Poste autosoportable de acero (23/9500) de ángulo mayor y terminal (90°) Tipo ACTU1-23</v>
      </c>
      <c r="E2060" s="82" t="s">
        <v>44</v>
      </c>
      <c r="F2060" s="83">
        <f t="shared" si="32"/>
        <v>0</v>
      </c>
      <c r="G2060" s="84">
        <f>VLOOKUP(C2060,'[9]Estructuras de Acero y Concreto'!$C$1:$L$65536,7,0)</f>
        <v>26969.342466148679</v>
      </c>
      <c r="J2060" s="87">
        <f>VLOOKUP(C2060,'[9]Estructuras de Acero y Concreto'!$C$1:$L$65536,10,0)</f>
        <v>6777</v>
      </c>
      <c r="M2060" s="57"/>
      <c r="N2060" s="57"/>
      <c r="O2060" s="57"/>
      <c r="P2060" s="57"/>
      <c r="Q2060" s="57"/>
      <c r="R2060" s="57"/>
    </row>
    <row r="2061" spans="1:18" x14ac:dyDescent="0.2">
      <c r="A2061" s="78"/>
      <c r="B2061" s="79">
        <f t="shared" si="33"/>
        <v>37</v>
      </c>
      <c r="C2061" s="94" t="s">
        <v>2073</v>
      </c>
      <c r="D2061" s="80" t="str">
        <f>VLOOKUP(C2061,[8]Resumen!$C$1:$J$65536,8,0)</f>
        <v>1 Poste autosoportable de acero (25/1100) de suspensión (2°) Tipo SCU1-25</v>
      </c>
      <c r="E2061" s="82" t="s">
        <v>44</v>
      </c>
      <c r="F2061" s="83">
        <f t="shared" si="32"/>
        <v>0</v>
      </c>
      <c r="G2061" s="84">
        <f>VLOOKUP(C2061,'[9]Estructuras de Acero y Concreto'!$C$1:$L$65536,7,0)</f>
        <v>7222.8650695086098</v>
      </c>
      <c r="J2061" s="87">
        <f>VLOOKUP(C2061,'[9]Estructuras de Acero y Concreto'!$C$1:$L$65536,10,0)</f>
        <v>1815</v>
      </c>
      <c r="M2061" s="57"/>
      <c r="N2061" s="57"/>
      <c r="O2061" s="57"/>
      <c r="P2061" s="57"/>
      <c r="Q2061" s="57"/>
      <c r="R2061" s="57"/>
    </row>
    <row r="2062" spans="1:18" x14ac:dyDescent="0.2">
      <c r="A2062" s="78"/>
      <c r="B2062" s="79">
        <f t="shared" si="33"/>
        <v>38</v>
      </c>
      <c r="C2062" s="94" t="s">
        <v>2074</v>
      </c>
      <c r="D2062" s="80" t="str">
        <f>VLOOKUP(C2062,[8]Resumen!$C$1:$J$65536,8,0)</f>
        <v>1 Poste autosoportable de acero (25/4350) de suspensión (25°) Tipo SCU11-25</v>
      </c>
      <c r="E2062" s="82" t="s">
        <v>44</v>
      </c>
      <c r="F2062" s="83">
        <f t="shared" si="32"/>
        <v>0</v>
      </c>
      <c r="G2062" s="84">
        <f>VLOOKUP(C2062,'[9]Estructuras de Acero y Concreto'!$C$1:$L$65536,7,0)</f>
        <v>17653.239365476689</v>
      </c>
      <c r="J2062" s="87">
        <f>VLOOKUP(C2062,'[9]Estructuras de Acero y Concreto'!$C$1:$L$65536,10,0)</f>
        <v>4436</v>
      </c>
      <c r="M2062" s="57"/>
      <c r="N2062" s="57"/>
      <c r="O2062" s="57"/>
      <c r="P2062" s="57"/>
      <c r="Q2062" s="57"/>
      <c r="R2062" s="57"/>
    </row>
    <row r="2063" spans="1:18" x14ac:dyDescent="0.2">
      <c r="A2063" s="78"/>
      <c r="B2063" s="79">
        <f t="shared" si="33"/>
        <v>39</v>
      </c>
      <c r="C2063" s="94" t="s">
        <v>2075</v>
      </c>
      <c r="D2063" s="80" t="str">
        <f>VLOOKUP(C2063,[8]Resumen!$C$1:$J$65536,8,0)</f>
        <v>1 Poste autosoportable de acero (25/7100) de ángulo medio (50°) Tipo ACU1-25</v>
      </c>
      <c r="E2063" s="82" t="s">
        <v>44</v>
      </c>
      <c r="F2063" s="83">
        <f t="shared" si="32"/>
        <v>0</v>
      </c>
      <c r="G2063" s="84">
        <f>VLOOKUP(C2063,'[9]Estructuras de Acero y Concreto'!$C$1:$L$65536,7,0)</f>
        <v>24275.193897522051</v>
      </c>
      <c r="J2063" s="87">
        <f>VLOOKUP(C2063,'[9]Estructuras de Acero y Concreto'!$C$1:$L$65536,10,0)</f>
        <v>6100</v>
      </c>
      <c r="M2063" s="57"/>
      <c r="N2063" s="57"/>
      <c r="O2063" s="57"/>
      <c r="P2063" s="57"/>
      <c r="Q2063" s="57"/>
      <c r="R2063" s="57"/>
    </row>
    <row r="2064" spans="1:18" x14ac:dyDescent="0.2">
      <c r="A2064" s="78"/>
      <c r="B2064" s="79">
        <f t="shared" si="33"/>
        <v>40</v>
      </c>
      <c r="C2064" s="94" t="s">
        <v>2076</v>
      </c>
      <c r="D2064" s="80" t="str">
        <f>VLOOKUP(C2064,[8]Resumen!$C$1:$J$65536,8,0)</f>
        <v>1 Poste autosoportable de acero (23/1110) de ángulo mayor y terminal (90°) Tipo ACTU1-23</v>
      </c>
      <c r="E2064" s="82" t="s">
        <v>44</v>
      </c>
      <c r="F2064" s="83">
        <f t="shared" si="32"/>
        <v>0</v>
      </c>
      <c r="G2064" s="84">
        <f>VLOOKUP(C2064,'[9]Estructuras de Acero y Concreto'!$C$1:$L$65536,7,0)</f>
        <v>29842.570334019321</v>
      </c>
      <c r="J2064" s="87">
        <f>VLOOKUP(C2064,'[9]Estructuras de Acero y Concreto'!$C$1:$L$65536,10,0)</f>
        <v>7499</v>
      </c>
      <c r="M2064" s="57"/>
      <c r="N2064" s="57"/>
      <c r="O2064" s="57"/>
      <c r="P2064" s="57"/>
      <c r="Q2064" s="57"/>
      <c r="R2064" s="57"/>
    </row>
    <row r="2065" spans="1:18" x14ac:dyDescent="0.2">
      <c r="A2065" s="78"/>
      <c r="B2065" s="79">
        <f t="shared" si="33"/>
        <v>41</v>
      </c>
      <c r="C2065" s="94" t="s">
        <v>2077</v>
      </c>
      <c r="D2065" s="80" t="str">
        <f>VLOOKUP(C2065,[8]Resumen!$C$1:$J$65536,8,0)</f>
        <v>1 Poste autosoportable de acero (25/1200) de suspensión (2°) Tipo SCU1-25</v>
      </c>
      <c r="E2065" s="82" t="s">
        <v>44</v>
      </c>
      <c r="F2065" s="83">
        <f t="shared" si="32"/>
        <v>0</v>
      </c>
      <c r="G2065" s="84">
        <f>VLOOKUP(C2065,'[9]Estructuras de Acero y Concreto'!$C$1:$L$65536,7,0)</f>
        <v>7644.6963077278451</v>
      </c>
      <c r="J2065" s="87">
        <f>VLOOKUP(C2065,'[9]Estructuras de Acero y Concreto'!$C$1:$L$65536,10,0)</f>
        <v>1921</v>
      </c>
      <c r="M2065" s="57"/>
      <c r="N2065" s="57"/>
      <c r="O2065" s="57"/>
      <c r="P2065" s="57"/>
      <c r="Q2065" s="57"/>
      <c r="R2065" s="57"/>
    </row>
    <row r="2066" spans="1:18" x14ac:dyDescent="0.2">
      <c r="A2066" s="78"/>
      <c r="B2066" s="79">
        <f t="shared" si="33"/>
        <v>42</v>
      </c>
      <c r="C2066" s="94" t="s">
        <v>2078</v>
      </c>
      <c r="D2066" s="80" t="str">
        <f>VLOOKUP(C2066,[8]Resumen!$C$1:$J$65536,8,0)</f>
        <v>1 Poste autosoportable de acero (25/4900) de suspensión (25°) Tipo SCU11-25</v>
      </c>
      <c r="E2066" s="82" t="s">
        <v>44</v>
      </c>
      <c r="F2066" s="83">
        <f t="shared" si="32"/>
        <v>0</v>
      </c>
      <c r="G2066" s="84">
        <f>VLOOKUP(C2066,'[9]Estructuras de Acero y Concreto'!$C$1:$L$65536,7,0)</f>
        <v>19073.93513947921</v>
      </c>
      <c r="J2066" s="87">
        <f>VLOOKUP(C2066,'[9]Estructuras de Acero y Concreto'!$C$1:$L$65536,10,0)</f>
        <v>4793</v>
      </c>
      <c r="M2066" s="57"/>
      <c r="N2066" s="57"/>
      <c r="O2066" s="57"/>
      <c r="P2066" s="57"/>
      <c r="Q2066" s="57"/>
      <c r="R2066" s="57"/>
    </row>
    <row r="2067" spans="1:18" x14ac:dyDescent="0.2">
      <c r="A2067" s="78"/>
      <c r="B2067" s="79">
        <f t="shared" si="33"/>
        <v>43</v>
      </c>
      <c r="C2067" s="94" t="s">
        <v>2079</v>
      </c>
      <c r="D2067" s="80" t="str">
        <f>VLOOKUP(C2067,[8]Resumen!$C$1:$J$65536,8,0)</f>
        <v>1 Poste autosoportable de acero (25/8050) de ángulo medio (50°) Tipo ACU1-25</v>
      </c>
      <c r="E2067" s="82" t="s">
        <v>44</v>
      </c>
      <c r="F2067" s="83">
        <f t="shared" si="32"/>
        <v>0</v>
      </c>
      <c r="G2067" s="84">
        <f>VLOOKUP(C2067,'[9]Estructuras de Acero y Concreto'!$C$1:$L$65536,7,0)</f>
        <v>26340.575148803026</v>
      </c>
      <c r="J2067" s="87">
        <f>VLOOKUP(C2067,'[9]Estructuras de Acero y Concreto'!$C$1:$L$65536,10,0)</f>
        <v>6619</v>
      </c>
      <c r="M2067" s="57"/>
      <c r="N2067" s="57"/>
      <c r="O2067" s="57"/>
      <c r="P2067" s="57"/>
      <c r="Q2067" s="57"/>
      <c r="R2067" s="57"/>
    </row>
    <row r="2068" spans="1:18" x14ac:dyDescent="0.2">
      <c r="A2068" s="78"/>
      <c r="B2068" s="79">
        <f t="shared" si="33"/>
        <v>44</v>
      </c>
      <c r="C2068" s="94" t="s">
        <v>2080</v>
      </c>
      <c r="D2068" s="80" t="str">
        <f>VLOOKUP(C2068,[8]Resumen!$C$1:$J$65536,8,0)</f>
        <v>1 Poste autosoportable de acero (23/1260) de ángulo mayor y terminal (90°) Tipo ACTU1-23</v>
      </c>
      <c r="E2068" s="82" t="s">
        <v>44</v>
      </c>
      <c r="F2068" s="83">
        <f t="shared" si="32"/>
        <v>0</v>
      </c>
      <c r="G2068" s="84">
        <f>VLOOKUP(C2068,'[9]Estructuras de Acero y Concreto'!$C$1:$L$65536,7,0)</f>
        <v>32405.394083200339</v>
      </c>
      <c r="J2068" s="87">
        <f>VLOOKUP(C2068,'[9]Estructuras de Acero y Concreto'!$C$1:$L$65536,10,0)</f>
        <v>8143</v>
      </c>
      <c r="M2068" s="57"/>
      <c r="N2068" s="57"/>
      <c r="O2068" s="57"/>
      <c r="P2068" s="57"/>
      <c r="Q2068" s="57"/>
      <c r="R2068" s="57"/>
    </row>
    <row r="2069" spans="1:18" x14ac:dyDescent="0.2">
      <c r="A2069" s="78"/>
      <c r="B2069" s="79">
        <f t="shared" si="33"/>
        <v>45</v>
      </c>
      <c r="C2069" s="94" t="s">
        <v>2081</v>
      </c>
      <c r="D2069" s="80" t="str">
        <f>VLOOKUP(C2069,[8]Resumen!$C$1:$J$65536,8,0)</f>
        <v>1 Poste autosoportable de acero (29/1600) de suspensión (2°) Tipo SCU2-29</v>
      </c>
      <c r="E2069" s="82" t="s">
        <v>44</v>
      </c>
      <c r="F2069" s="83">
        <f t="shared" si="32"/>
        <v>0</v>
      </c>
      <c r="G2069" s="84">
        <f>VLOOKUP(C2069,'[9]Estructuras de Acero y Concreto'!$C$1:$L$65536,7,0)</f>
        <v>10700.983014825702</v>
      </c>
      <c r="J2069" s="87">
        <f>VLOOKUP(C2069,'[9]Estructuras de Acero y Concreto'!$C$1:$L$65536,10,0)</f>
        <v>2689</v>
      </c>
      <c r="M2069" s="57"/>
      <c r="N2069" s="57"/>
      <c r="O2069" s="57"/>
      <c r="P2069" s="57"/>
      <c r="Q2069" s="57"/>
      <c r="R2069" s="57"/>
    </row>
    <row r="2070" spans="1:18" x14ac:dyDescent="0.2">
      <c r="A2070" s="78"/>
      <c r="B2070" s="79">
        <f t="shared" si="33"/>
        <v>46</v>
      </c>
      <c r="C2070" s="94" t="s">
        <v>2082</v>
      </c>
      <c r="D2070" s="80" t="str">
        <f>VLOOKUP(C2070,[8]Resumen!$C$1:$J$65536,8,0)</f>
        <v>1 Poste autosoportable de acero (26/6200) de suspensión (25°) Tipo SCU21-26</v>
      </c>
      <c r="E2070" s="82" t="s">
        <v>44</v>
      </c>
      <c r="F2070" s="83">
        <f t="shared" si="32"/>
        <v>0</v>
      </c>
      <c r="G2070" s="84">
        <f>VLOOKUP(C2070,'[9]Estructuras de Acero y Concreto'!$C$1:$L$65536,7,0)</f>
        <v>23121.127302393954</v>
      </c>
      <c r="J2070" s="87">
        <f>VLOOKUP(C2070,'[9]Estructuras de Acero y Concreto'!$C$1:$L$65536,10,0)</f>
        <v>5810</v>
      </c>
      <c r="M2070" s="57"/>
      <c r="N2070" s="57"/>
      <c r="O2070" s="57"/>
      <c r="P2070" s="57"/>
      <c r="Q2070" s="57"/>
      <c r="R2070" s="57"/>
    </row>
    <row r="2071" spans="1:18" x14ac:dyDescent="0.2">
      <c r="A2071" s="78"/>
      <c r="B2071" s="79">
        <f t="shared" si="33"/>
        <v>47</v>
      </c>
      <c r="C2071" s="94" t="s">
        <v>2083</v>
      </c>
      <c r="D2071" s="80" t="str">
        <f>VLOOKUP(C2071,[8]Resumen!$C$1:$J$65536,8,0)</f>
        <v>2 Postes autosoportables de acero (26/6150) de ángulo medio (50°) Tipo ACU2-26</v>
      </c>
      <c r="E2071" s="82" t="s">
        <v>44</v>
      </c>
      <c r="F2071" s="83">
        <f t="shared" si="32"/>
        <v>0</v>
      </c>
      <c r="G2071" s="84">
        <f>VLOOKUP(C2071,'[9]Estructuras de Acero y Concreto'!$C$1:$L$65536,7,0)</f>
        <v>46003.482205795881</v>
      </c>
      <c r="J2071" s="87">
        <f>VLOOKUP(C2071,'[9]Estructuras de Acero y Concreto'!$C$1:$L$65536,10,0)</f>
        <v>11560</v>
      </c>
      <c r="M2071" s="57"/>
      <c r="N2071" s="57"/>
      <c r="O2071" s="57"/>
      <c r="P2071" s="57"/>
      <c r="Q2071" s="57"/>
      <c r="R2071" s="57"/>
    </row>
    <row r="2072" spans="1:18" x14ac:dyDescent="0.2">
      <c r="A2072" s="78"/>
      <c r="B2072" s="79">
        <f t="shared" si="33"/>
        <v>48</v>
      </c>
      <c r="C2072" s="94" t="s">
        <v>2084</v>
      </c>
      <c r="D2072" s="80" t="str">
        <f>VLOOKUP(C2072,[8]Resumen!$C$1:$J$65536,8,0)</f>
        <v>2 Postes autosoportables de acero (26/9800) de ángulo mayor y terminal (90°) Tipo ATCU2-26</v>
      </c>
      <c r="E2072" s="82" t="s">
        <v>44</v>
      </c>
      <c r="F2072" s="83">
        <f t="shared" si="32"/>
        <v>0</v>
      </c>
      <c r="G2072" s="84">
        <f>VLOOKUP(C2072,'[9]Estructuras de Acero y Concreto'!$C$1:$L$65536,7,0)</f>
        <v>62271.841657118865</v>
      </c>
      <c r="J2072" s="87">
        <f>VLOOKUP(C2072,'[9]Estructuras de Acero y Concreto'!$C$1:$L$65536,10,0)</f>
        <v>15648</v>
      </c>
      <c r="M2072" s="57"/>
      <c r="N2072" s="57"/>
      <c r="O2072" s="57"/>
      <c r="P2072" s="57"/>
      <c r="Q2072" s="57"/>
      <c r="R2072" s="57"/>
    </row>
    <row r="2073" spans="1:18" x14ac:dyDescent="0.2">
      <c r="A2073" s="78"/>
      <c r="B2073" s="79">
        <f t="shared" si="33"/>
        <v>49</v>
      </c>
      <c r="C2073" s="94" t="s">
        <v>2085</v>
      </c>
      <c r="D2073" s="80" t="str">
        <f>VLOOKUP(C2073,[8]Resumen!$C$1:$J$65536,8,0)</f>
        <v>1 Poste autosoportable de acero (29/1800) de suspensión (2°) Tipo SCU2-29</v>
      </c>
      <c r="E2073" s="82" t="s">
        <v>44</v>
      </c>
      <c r="F2073" s="83">
        <f t="shared" si="32"/>
        <v>0</v>
      </c>
      <c r="G2073" s="84">
        <f>VLOOKUP(C2073,'[9]Estructuras de Acero y Concreto'!$C$1:$L$65536,7,0)</f>
        <v>11552.604571230577</v>
      </c>
      <c r="J2073" s="87">
        <f>VLOOKUP(C2073,'[9]Estructuras de Acero y Concreto'!$C$1:$L$65536,10,0)</f>
        <v>2903</v>
      </c>
      <c r="M2073" s="57"/>
      <c r="N2073" s="57"/>
      <c r="O2073" s="57"/>
      <c r="P2073" s="57"/>
      <c r="Q2073" s="57"/>
      <c r="R2073" s="57"/>
    </row>
    <row r="2074" spans="1:18" x14ac:dyDescent="0.2">
      <c r="A2074" s="78"/>
      <c r="B2074" s="79">
        <f t="shared" si="33"/>
        <v>50</v>
      </c>
      <c r="C2074" s="94" t="s">
        <v>2086</v>
      </c>
      <c r="D2074" s="80" t="str">
        <f>VLOOKUP(C2074,[8]Resumen!$C$1:$J$65536,8,0)</f>
        <v>1 Poste autosoportable de acero (26/7300) de suspensión (25°) Tipo SCU21-26</v>
      </c>
      <c r="E2074" s="82" t="s">
        <v>44</v>
      </c>
      <c r="F2074" s="83">
        <f t="shared" si="32"/>
        <v>0</v>
      </c>
      <c r="G2074" s="84">
        <f>VLOOKUP(C2074,'[9]Estructuras de Acero y Concreto'!$C$1:$L$65536,7,0)</f>
        <v>25711.807831457372</v>
      </c>
      <c r="J2074" s="87">
        <f>VLOOKUP(C2074,'[9]Estructuras de Acero y Concreto'!$C$1:$L$65536,10,0)</f>
        <v>6461</v>
      </c>
      <c r="M2074" s="57"/>
      <c r="N2074" s="57"/>
      <c r="O2074" s="57"/>
      <c r="P2074" s="57"/>
      <c r="Q2074" s="57"/>
      <c r="R2074" s="57"/>
    </row>
    <row r="2075" spans="1:18" x14ac:dyDescent="0.2">
      <c r="A2075" s="78"/>
      <c r="B2075" s="79">
        <f t="shared" si="33"/>
        <v>51</v>
      </c>
      <c r="C2075" s="94" t="s">
        <v>2087</v>
      </c>
      <c r="D2075" s="80" t="str">
        <f>VLOOKUP(C2075,[8]Resumen!$C$1:$J$65536,8,0)</f>
        <v>2 Postes autosoportables de acero (26/7150) de ángulo medio (50°) Tipo ACU2-26</v>
      </c>
      <c r="E2075" s="82" t="s">
        <v>44</v>
      </c>
      <c r="F2075" s="83">
        <f t="shared" si="32"/>
        <v>0</v>
      </c>
      <c r="G2075" s="84">
        <f>VLOOKUP(C2075,'[9]Estructuras de Acero y Concreto'!$C$1:$L$65536,7,0)</f>
        <v>50739.134785804286</v>
      </c>
      <c r="J2075" s="87">
        <f>VLOOKUP(C2075,'[9]Estructuras de Acero y Concreto'!$C$1:$L$65536,10,0)</f>
        <v>12750</v>
      </c>
      <c r="M2075" s="57"/>
      <c r="N2075" s="57"/>
      <c r="O2075" s="57"/>
      <c r="P2075" s="57"/>
      <c r="Q2075" s="57"/>
      <c r="R2075" s="57"/>
    </row>
    <row r="2076" spans="1:18" x14ac:dyDescent="0.2">
      <c r="A2076" s="78"/>
      <c r="B2076" s="79">
        <f t="shared" si="33"/>
        <v>52</v>
      </c>
      <c r="C2076" s="94" t="s">
        <v>2088</v>
      </c>
      <c r="D2076" s="80" t="str">
        <f>VLOOKUP(C2076,[8]Resumen!$C$1:$J$65536,8,0)</f>
        <v>2 Postes autosoportables de acero (26/1150) de ángulo mayor y terminal (90°) Tipo ATCU2-26</v>
      </c>
      <c r="E2076" s="82" t="s">
        <v>44</v>
      </c>
      <c r="F2076" s="83">
        <f t="shared" si="32"/>
        <v>0</v>
      </c>
      <c r="G2076" s="84">
        <f>VLOOKUP(C2076,'[9]Estructuras de Acero y Concreto'!$C$1:$L$65536,7,0)</f>
        <v>69100.732268290623</v>
      </c>
      <c r="J2076" s="87">
        <f>VLOOKUP(C2076,'[9]Estructuras de Acero y Concreto'!$C$1:$L$65536,10,0)</f>
        <v>17364</v>
      </c>
      <c r="M2076" s="57"/>
      <c r="N2076" s="57"/>
      <c r="O2076" s="57"/>
      <c r="P2076" s="57"/>
      <c r="Q2076" s="57"/>
      <c r="R2076" s="57"/>
    </row>
    <row r="2077" spans="1:18" x14ac:dyDescent="0.2">
      <c r="A2077" s="78"/>
      <c r="B2077" s="79">
        <f t="shared" si="33"/>
        <v>53</v>
      </c>
      <c r="C2077" s="94" t="s">
        <v>2089</v>
      </c>
      <c r="D2077" s="80" t="str">
        <f>VLOOKUP(C2077,[8]Resumen!$C$1:$J$65536,8,0)</f>
        <v>1 Poste autosoportable de acero (29/2000) de suspensión (2°) Tipo SCU2-29</v>
      </c>
      <c r="E2077" s="82" t="s">
        <v>44</v>
      </c>
      <c r="F2077" s="83">
        <f t="shared" si="32"/>
        <v>0</v>
      </c>
      <c r="G2077" s="84">
        <f>VLOOKUP(C2077,'[9]Estructuras de Acero y Concreto'!$C$1:$L$65536,7,0)</f>
        <v>12368.410267786645</v>
      </c>
      <c r="J2077" s="87">
        <f>VLOOKUP(C2077,'[9]Estructuras de Acero y Concreto'!$C$1:$L$65536,10,0)</f>
        <v>3108</v>
      </c>
      <c r="M2077" s="57"/>
      <c r="N2077" s="57"/>
      <c r="O2077" s="57"/>
      <c r="P2077" s="57"/>
      <c r="Q2077" s="57"/>
      <c r="R2077" s="57"/>
    </row>
    <row r="2078" spans="1:18" x14ac:dyDescent="0.2">
      <c r="A2078" s="78"/>
      <c r="B2078" s="79">
        <f t="shared" si="33"/>
        <v>54</v>
      </c>
      <c r="C2078" s="94" t="s">
        <v>2090</v>
      </c>
      <c r="D2078" s="80" t="str">
        <f>VLOOKUP(C2078,[8]Resumen!$C$1:$J$65536,8,0)</f>
        <v>1 Poste autosoportable de acero (26/8300) de suspensión (25°) Tipo SCU21-26</v>
      </c>
      <c r="E2078" s="82" t="s">
        <v>44</v>
      </c>
      <c r="F2078" s="83">
        <f t="shared" si="32"/>
        <v>0</v>
      </c>
      <c r="G2078" s="84">
        <f>VLOOKUP(C2078,'[9]Estructuras de Acero y Concreto'!$C$1:$L$65536,7,0)</f>
        <v>27948.309302015958</v>
      </c>
      <c r="J2078" s="87">
        <f>VLOOKUP(C2078,'[9]Estructuras de Acero y Concreto'!$C$1:$L$65536,10,0)</f>
        <v>7023</v>
      </c>
      <c r="M2078" s="57"/>
      <c r="N2078" s="57"/>
      <c r="O2078" s="57"/>
      <c r="P2078" s="57"/>
      <c r="Q2078" s="57"/>
      <c r="R2078" s="57"/>
    </row>
    <row r="2079" spans="1:18" x14ac:dyDescent="0.2">
      <c r="A2079" s="78"/>
      <c r="B2079" s="79">
        <f t="shared" si="33"/>
        <v>55</v>
      </c>
      <c r="C2079" s="94" t="s">
        <v>2091</v>
      </c>
      <c r="D2079" s="80" t="str">
        <f>VLOOKUP(C2079,[8]Resumen!$C$1:$J$65536,8,0)</f>
        <v>2 Postes autosoportables de acero (26/8150) de ángulo medio (50°) Tipo ACU2-26</v>
      </c>
      <c r="E2079" s="82" t="s">
        <v>44</v>
      </c>
      <c r="F2079" s="83">
        <f t="shared" si="32"/>
        <v>0</v>
      </c>
      <c r="G2079" s="84">
        <f>VLOOKUP(C2079,'[9]Estructuras de Acero y Concreto'!$C$1:$L$65536,7,0)</f>
        <v>55243.974046787065</v>
      </c>
      <c r="J2079" s="87">
        <f>VLOOKUP(C2079,'[9]Estructuras de Acero y Concreto'!$C$1:$L$65536,10,0)</f>
        <v>13882</v>
      </c>
      <c r="M2079" s="57"/>
      <c r="N2079" s="57"/>
      <c r="O2079" s="57"/>
      <c r="P2079" s="57"/>
      <c r="Q2079" s="57"/>
      <c r="R2079" s="57"/>
    </row>
    <row r="2080" spans="1:18" x14ac:dyDescent="0.2">
      <c r="A2080" s="78"/>
      <c r="B2080" s="79">
        <f t="shared" si="33"/>
        <v>56</v>
      </c>
      <c r="C2080" s="94" t="s">
        <v>2092</v>
      </c>
      <c r="D2080" s="80" t="str">
        <f>VLOOKUP(C2080,[8]Resumen!$C$1:$J$65536,8,0)</f>
        <v>2 Postes autosoportables de acero (26/13050) de ángulo mayor y terminal (90°) Tipo ATCU2-26</v>
      </c>
      <c r="E2080" s="82" t="s">
        <v>44</v>
      </c>
      <c r="F2080" s="83">
        <f t="shared" si="32"/>
        <v>0</v>
      </c>
      <c r="G2080" s="84">
        <f>VLOOKUP(C2080,'[9]Estructuras de Acero y Concreto'!$C$1:$L$65536,7,0)</f>
        <v>75014.328683326326</v>
      </c>
      <c r="J2080" s="87">
        <f>VLOOKUP(C2080,'[9]Estructuras de Acero y Concreto'!$C$1:$L$65536,10,0)</f>
        <v>18850</v>
      </c>
      <c r="M2080" s="57"/>
      <c r="N2080" s="57"/>
      <c r="O2080" s="57"/>
      <c r="P2080" s="57"/>
      <c r="Q2080" s="57"/>
      <c r="R2080" s="57"/>
    </row>
    <row r="2081" spans="1:18" x14ac:dyDescent="0.2">
      <c r="A2081" s="78"/>
      <c r="B2081" s="79">
        <f t="shared" si="33"/>
        <v>57</v>
      </c>
      <c r="C2081" s="94" t="s">
        <v>2093</v>
      </c>
      <c r="D2081" s="80" t="str">
        <f>VLOOKUP(C2081,[8]Resumen!$C$1:$J$65536,8,0)</f>
        <v>1 Poste autosoportable de acero (25/1000) de suspensión (2°) Tipo SCU1-25</v>
      </c>
      <c r="E2081" s="82" t="s">
        <v>44</v>
      </c>
      <c r="F2081" s="83">
        <f t="shared" si="32"/>
        <v>0</v>
      </c>
      <c r="G2081" s="84">
        <f>VLOOKUP(C2081,'[9]Estructuras de Acero y Concreto'!$C$1:$L$65536,7,0)</f>
        <v>6789.0952113397734</v>
      </c>
      <c r="J2081" s="87">
        <f>VLOOKUP(C2081,'[9]Estructuras de Acero y Concreto'!$C$1:$L$65536,10,0)</f>
        <v>1706</v>
      </c>
      <c r="M2081" s="57"/>
      <c r="N2081" s="57"/>
      <c r="O2081" s="57"/>
      <c r="P2081" s="57"/>
      <c r="Q2081" s="57"/>
      <c r="R2081" s="57"/>
    </row>
    <row r="2082" spans="1:18" x14ac:dyDescent="0.2">
      <c r="A2082" s="78"/>
      <c r="B2082" s="79">
        <f t="shared" si="33"/>
        <v>58</v>
      </c>
      <c r="C2082" s="94" t="s">
        <v>2094</v>
      </c>
      <c r="D2082" s="80" t="str">
        <f>VLOOKUP(C2082,[8]Resumen!$C$1:$J$65536,8,0)</f>
        <v>1 Poste autosoportable de acero (25/4350) de suspensión (25°) Tipo SCU11-25</v>
      </c>
      <c r="E2082" s="82" t="s">
        <v>44</v>
      </c>
      <c r="F2082" s="83">
        <f t="shared" si="32"/>
        <v>0</v>
      </c>
      <c r="G2082" s="84">
        <f>VLOOKUP(C2082,'[9]Estructuras de Acero y Concreto'!$C$1:$L$65536,7,0)</f>
        <v>17653.239365476689</v>
      </c>
      <c r="J2082" s="87">
        <f>VLOOKUP(C2082,'[9]Estructuras de Acero y Concreto'!$C$1:$L$65536,10,0)</f>
        <v>4436</v>
      </c>
      <c r="M2082" s="57"/>
      <c r="N2082" s="57"/>
      <c r="O2082" s="57"/>
      <c r="P2082" s="57"/>
      <c r="Q2082" s="57"/>
      <c r="R2082" s="57"/>
    </row>
    <row r="2083" spans="1:18" x14ac:dyDescent="0.2">
      <c r="A2083" s="78"/>
      <c r="B2083" s="79">
        <f t="shared" si="33"/>
        <v>59</v>
      </c>
      <c r="C2083" s="94" t="s">
        <v>2095</v>
      </c>
      <c r="D2083" s="80" t="str">
        <f>VLOOKUP(C2083,[8]Resumen!$C$1:$J$65536,8,0)</f>
        <v>1 Poste autosoportable de acero (25/7250) de ángulo medio (50°) Tipo ACU1-25</v>
      </c>
      <c r="E2083" s="82" t="s">
        <v>44</v>
      </c>
      <c r="F2083" s="83">
        <f t="shared" si="32"/>
        <v>0</v>
      </c>
      <c r="G2083" s="84">
        <f>VLOOKUP(C2083,'[9]Estructuras de Acero y Concreto'!$C$1:$L$65536,7,0)</f>
        <v>24605.49571612768</v>
      </c>
      <c r="J2083" s="87">
        <f>VLOOKUP(C2083,'[9]Estructuras de Acero y Concreto'!$C$1:$L$65536,10,0)</f>
        <v>6183</v>
      </c>
      <c r="M2083" s="57"/>
      <c r="N2083" s="57"/>
      <c r="O2083" s="57"/>
      <c r="P2083" s="57"/>
      <c r="Q2083" s="57"/>
      <c r="R2083" s="57"/>
    </row>
    <row r="2084" spans="1:18" x14ac:dyDescent="0.2">
      <c r="A2084" s="78"/>
      <c r="B2084" s="79">
        <f t="shared" si="33"/>
        <v>60</v>
      </c>
      <c r="C2084" s="94" t="s">
        <v>2096</v>
      </c>
      <c r="D2084" s="80" t="str">
        <f>VLOOKUP(C2084,[8]Resumen!$C$1:$J$65536,8,0)</f>
        <v>1 Poste autosoportable de acero (23/1140) de ángulo mayor y terminal (90°) Tipo ACTU1-23</v>
      </c>
      <c r="E2084" s="82" t="s">
        <v>44</v>
      </c>
      <c r="F2084" s="83">
        <f t="shared" si="32"/>
        <v>0</v>
      </c>
      <c r="G2084" s="84">
        <f>VLOOKUP(C2084,'[9]Estructuras de Acero y Concreto'!$C$1:$L$65536,7,0)</f>
        <v>30363.890071818565</v>
      </c>
      <c r="J2084" s="87">
        <f>VLOOKUP(C2084,'[9]Estructuras de Acero y Concreto'!$C$1:$L$65536,10,0)</f>
        <v>7630</v>
      </c>
      <c r="M2084" s="57"/>
      <c r="N2084" s="57"/>
      <c r="O2084" s="57"/>
      <c r="P2084" s="57"/>
      <c r="Q2084" s="57"/>
      <c r="R2084" s="57"/>
    </row>
    <row r="2085" spans="1:18" x14ac:dyDescent="0.2">
      <c r="A2085" s="78"/>
      <c r="B2085" s="79">
        <f t="shared" si="33"/>
        <v>61</v>
      </c>
      <c r="C2085" s="94" t="s">
        <v>2097</v>
      </c>
      <c r="D2085" s="80" t="str">
        <f>VLOOKUP(C2085,[8]Resumen!$C$1:$J$65536,8,0)</f>
        <v>1 Poste autosoportable de acero (25/1100) de suspensión (2°) Tipo SCU1-25</v>
      </c>
      <c r="E2085" s="82" t="s">
        <v>44</v>
      </c>
      <c r="F2085" s="83">
        <f t="shared" si="32"/>
        <v>0</v>
      </c>
      <c r="G2085" s="84">
        <f>VLOOKUP(C2085,'[9]Estructuras de Acero y Concreto'!$C$1:$L$65536,7,0)</f>
        <v>7222.8650695086098</v>
      </c>
      <c r="J2085" s="87">
        <f>VLOOKUP(C2085,'[9]Estructuras de Acero y Concreto'!$C$1:$L$65536,10,0)</f>
        <v>1815</v>
      </c>
      <c r="M2085" s="57"/>
      <c r="N2085" s="57"/>
      <c r="O2085" s="57"/>
      <c r="P2085" s="57"/>
      <c r="Q2085" s="57"/>
      <c r="R2085" s="57"/>
    </row>
    <row r="2086" spans="1:18" x14ac:dyDescent="0.2">
      <c r="A2086" s="78"/>
      <c r="B2086" s="79">
        <f t="shared" si="33"/>
        <v>62</v>
      </c>
      <c r="C2086" s="94" t="s">
        <v>2098</v>
      </c>
      <c r="D2086" s="80" t="str">
        <f>VLOOKUP(C2086,[8]Resumen!$C$1:$J$65536,8,0)</f>
        <v>1 Poste autosoportable de acero (25/5050) de suspensión (25°) Tipo SCU11-25</v>
      </c>
      <c r="E2086" s="82" t="s">
        <v>44</v>
      </c>
      <c r="F2086" s="83">
        <f t="shared" si="32"/>
        <v>0</v>
      </c>
      <c r="G2086" s="84">
        <f>VLOOKUP(C2086,'[9]Estructuras de Acero y Concreto'!$C$1:$L$65536,7,0)</f>
        <v>19451.99143788324</v>
      </c>
      <c r="J2086" s="87">
        <f>VLOOKUP(C2086,'[9]Estructuras de Acero y Concreto'!$C$1:$L$65536,10,0)</f>
        <v>4888</v>
      </c>
      <c r="M2086" s="57"/>
      <c r="N2086" s="57"/>
      <c r="O2086" s="57"/>
      <c r="P2086" s="57"/>
      <c r="Q2086" s="57"/>
      <c r="R2086" s="57"/>
    </row>
    <row r="2087" spans="1:18" x14ac:dyDescent="0.2">
      <c r="A2087" s="78"/>
      <c r="B2087" s="79">
        <f t="shared" si="33"/>
        <v>63</v>
      </c>
      <c r="C2087" s="94" t="s">
        <v>2099</v>
      </c>
      <c r="D2087" s="80" t="str">
        <f>VLOOKUP(C2087,[8]Resumen!$C$1:$J$65536,8,0)</f>
        <v>1 Poste autosoportable de acero (25/8500) de ángulo medio (50°) Tipo ACU1-25</v>
      </c>
      <c r="E2087" s="82" t="s">
        <v>44</v>
      </c>
      <c r="F2087" s="83">
        <f t="shared" si="32"/>
        <v>0</v>
      </c>
      <c r="G2087" s="84">
        <f>VLOOKUP(C2087,'[9]Estructuras de Acero y Concreto'!$C$1:$L$65536,7,0)</f>
        <v>27287.705664804704</v>
      </c>
      <c r="J2087" s="87">
        <f>VLOOKUP(C2087,'[9]Estructuras de Acero y Concreto'!$C$1:$L$65536,10,0)</f>
        <v>6857</v>
      </c>
      <c r="M2087" s="57"/>
      <c r="N2087" s="57"/>
      <c r="O2087" s="57"/>
      <c r="P2087" s="57"/>
      <c r="Q2087" s="57"/>
      <c r="R2087" s="57"/>
    </row>
    <row r="2088" spans="1:18" x14ac:dyDescent="0.2">
      <c r="A2088" s="78"/>
      <c r="B2088" s="79">
        <f t="shared" si="33"/>
        <v>64</v>
      </c>
      <c r="C2088" s="94" t="s">
        <v>2100</v>
      </c>
      <c r="D2088" s="80" t="str">
        <f>VLOOKUP(C2088,[8]Resumen!$C$1:$J$65536,8,0)</f>
        <v>1 Poste autosoportable de acero (23/1340) de ángulo mayor y terminal (90°) Tipo ACTU1-23</v>
      </c>
      <c r="E2088" s="82" t="s">
        <v>44</v>
      </c>
      <c r="F2088" s="83">
        <f t="shared" si="32"/>
        <v>0</v>
      </c>
      <c r="G2088" s="84">
        <f>VLOOKUP(C2088,'[9]Estructuras de Acero y Concreto'!$C$1:$L$65536,7,0)</f>
        <v>33726.601357622851</v>
      </c>
      <c r="J2088" s="87">
        <f>VLOOKUP(C2088,'[9]Estructuras de Acero y Concreto'!$C$1:$L$65536,10,0)</f>
        <v>8475</v>
      </c>
      <c r="M2088" s="57"/>
      <c r="N2088" s="57"/>
      <c r="O2088" s="57"/>
      <c r="P2088" s="57"/>
      <c r="Q2088" s="57"/>
      <c r="R2088" s="57"/>
    </row>
    <row r="2089" spans="1:18" x14ac:dyDescent="0.2">
      <c r="A2089" s="78"/>
      <c r="B2089" s="79">
        <f t="shared" si="33"/>
        <v>65</v>
      </c>
      <c r="C2089" s="94" t="s">
        <v>2101</v>
      </c>
      <c r="D2089" s="80" t="str">
        <f>VLOOKUP(C2089,[8]Resumen!$C$1:$J$65536,8,0)</f>
        <v>1 Poste autosoportable de acero (25/1200) de suspensión (2°) Tipo SCU1-25</v>
      </c>
      <c r="E2089" s="82" t="s">
        <v>44</v>
      </c>
      <c r="F2089" s="83">
        <f t="shared" ref="F2089:F2152" si="34">IF(MID(C2089,1,2)="EA",0,1)</f>
        <v>0</v>
      </c>
      <c r="G2089" s="84">
        <f>VLOOKUP(C2089,'[9]Estructuras de Acero y Concreto'!$C$1:$L$65536,7,0)</f>
        <v>7644.6963077278451</v>
      </c>
      <c r="J2089" s="87">
        <f>VLOOKUP(C2089,'[9]Estructuras de Acero y Concreto'!$C$1:$L$65536,10,0)</f>
        <v>1921</v>
      </c>
      <c r="M2089" s="57"/>
      <c r="N2089" s="57"/>
      <c r="O2089" s="57"/>
      <c r="P2089" s="57"/>
      <c r="Q2089" s="57"/>
      <c r="R2089" s="57"/>
    </row>
    <row r="2090" spans="1:18" x14ac:dyDescent="0.2">
      <c r="A2090" s="78"/>
      <c r="B2090" s="79">
        <f t="shared" si="33"/>
        <v>66</v>
      </c>
      <c r="C2090" s="94" t="s">
        <v>2102</v>
      </c>
      <c r="D2090" s="80" t="str">
        <f>VLOOKUP(C2090,[8]Resumen!$C$1:$J$65536,8,0)</f>
        <v>1 Poste autosoportable de acero (25/5700) de suspensión (25°) Tipo SCU11-25</v>
      </c>
      <c r="E2090" s="82" t="s">
        <v>44</v>
      </c>
      <c r="F2090" s="83">
        <f t="shared" si="34"/>
        <v>0</v>
      </c>
      <c r="G2090" s="84">
        <f>VLOOKUP(C2090,'[9]Estructuras de Acero y Concreto'!$C$1:$L$65536,7,0)</f>
        <v>21043.807431163379</v>
      </c>
      <c r="J2090" s="87">
        <f>VLOOKUP(C2090,'[9]Estructuras de Acero y Concreto'!$C$1:$L$65536,10,0)</f>
        <v>5288</v>
      </c>
      <c r="M2090" s="57"/>
      <c r="N2090" s="57"/>
      <c r="O2090" s="57"/>
      <c r="P2090" s="57"/>
      <c r="Q2090" s="57"/>
      <c r="R2090" s="57"/>
    </row>
    <row r="2091" spans="1:18" x14ac:dyDescent="0.2">
      <c r="A2091" s="78"/>
      <c r="B2091" s="79">
        <f t="shared" ref="B2091:B2154" si="35">1+B2090</f>
        <v>67</v>
      </c>
      <c r="C2091" s="94" t="s">
        <v>2103</v>
      </c>
      <c r="D2091" s="80" t="str">
        <f>VLOOKUP(C2091,[8]Resumen!$C$1:$J$65536,8,0)</f>
        <v>1 Poste autosoportable de acero (25/9550) de ángulo medio (50°) Tipo ACU1-25</v>
      </c>
      <c r="E2091" s="82" t="s">
        <v>44</v>
      </c>
      <c r="F2091" s="83">
        <f t="shared" si="34"/>
        <v>0</v>
      </c>
      <c r="G2091" s="84">
        <f>VLOOKUP(C2091,'[9]Estructuras de Acero y Concreto'!$C$1:$L$65536,7,0)</f>
        <v>29432.677715749684</v>
      </c>
      <c r="J2091" s="87">
        <f>VLOOKUP(C2091,'[9]Estructuras de Acero y Concreto'!$C$1:$L$65536,10,0)</f>
        <v>7396</v>
      </c>
      <c r="M2091" s="57"/>
      <c r="N2091" s="57"/>
      <c r="O2091" s="57"/>
      <c r="P2091" s="57"/>
      <c r="Q2091" s="57"/>
      <c r="R2091" s="57"/>
    </row>
    <row r="2092" spans="1:18" x14ac:dyDescent="0.2">
      <c r="A2092" s="78"/>
      <c r="B2092" s="79">
        <f t="shared" si="35"/>
        <v>68</v>
      </c>
      <c r="C2092" s="94" t="s">
        <v>2104</v>
      </c>
      <c r="D2092" s="80" t="str">
        <f>VLOOKUP(C2092,[8]Resumen!$C$1:$J$65536,8,0)</f>
        <v>1 Poste autosoportable de acero (23/1515) de ángulo mayor y terminal (90°) Tipo ACTU1-23</v>
      </c>
      <c r="E2092" s="82" t="s">
        <v>44</v>
      </c>
      <c r="F2092" s="83">
        <f t="shared" si="34"/>
        <v>0</v>
      </c>
      <c r="G2092" s="84">
        <f>VLOOKUP(C2092,'[9]Estructuras de Acero y Concreto'!$C$1:$L$65536,7,0)</f>
        <v>36528.197505795892</v>
      </c>
      <c r="J2092" s="87">
        <f>VLOOKUP(C2092,'[9]Estructuras de Acero y Concreto'!$C$1:$L$65536,10,0)</f>
        <v>9179</v>
      </c>
      <c r="M2092" s="57"/>
      <c r="N2092" s="57"/>
      <c r="O2092" s="57"/>
      <c r="P2092" s="57"/>
      <c r="Q2092" s="57"/>
      <c r="R2092" s="57"/>
    </row>
    <row r="2093" spans="1:18" x14ac:dyDescent="0.2">
      <c r="A2093" s="78"/>
      <c r="B2093" s="79">
        <f t="shared" si="35"/>
        <v>69</v>
      </c>
      <c r="C2093" s="94" t="s">
        <v>2105</v>
      </c>
      <c r="D2093" s="80" t="str">
        <f>VLOOKUP(C2093,[8]Resumen!$C$1:$J$65536,8,0)</f>
        <v>1 Poste autosoportable de acero (29/1650) de suspensión (2°) Tipo SCU2-29</v>
      </c>
      <c r="E2093" s="82" t="s">
        <v>44</v>
      </c>
      <c r="F2093" s="83">
        <f t="shared" si="34"/>
        <v>0</v>
      </c>
      <c r="G2093" s="84">
        <f>VLOOKUP(C2093,'[9]Estructuras de Acero y Concreto'!$C$1:$L$65536,7,0)</f>
        <v>10915.878173918521</v>
      </c>
      <c r="J2093" s="87">
        <f>VLOOKUP(C2093,'[9]Estructuras de Acero y Concreto'!$C$1:$L$65536,10,0)</f>
        <v>2743</v>
      </c>
      <c r="M2093" s="57"/>
      <c r="N2093" s="57"/>
      <c r="O2093" s="57"/>
      <c r="P2093" s="57"/>
      <c r="Q2093" s="57"/>
      <c r="R2093" s="57"/>
    </row>
    <row r="2094" spans="1:18" x14ac:dyDescent="0.2">
      <c r="A2094" s="78"/>
      <c r="B2094" s="79">
        <f t="shared" si="35"/>
        <v>70</v>
      </c>
      <c r="C2094" s="94" t="s">
        <v>2106</v>
      </c>
      <c r="D2094" s="80" t="str">
        <f>VLOOKUP(C2094,[8]Resumen!$C$1:$J$65536,8,0)</f>
        <v>1 Poste autosoportable de acero (26/7250) de suspensión (25°) Tipo SCU21-26</v>
      </c>
      <c r="E2094" s="82" t="s">
        <v>44</v>
      </c>
      <c r="F2094" s="83">
        <f t="shared" si="34"/>
        <v>0</v>
      </c>
      <c r="G2094" s="84">
        <f>VLOOKUP(C2094,'[9]Estructuras de Acero y Concreto'!$C$1:$L$65536,7,0)</f>
        <v>25596.401171944563</v>
      </c>
      <c r="J2094" s="87">
        <f>VLOOKUP(C2094,'[9]Estructuras de Acero y Concreto'!$C$1:$L$65536,10,0)</f>
        <v>6432</v>
      </c>
      <c r="M2094" s="57"/>
      <c r="N2094" s="57"/>
      <c r="O2094" s="57"/>
      <c r="P2094" s="57"/>
      <c r="Q2094" s="57"/>
      <c r="R2094" s="57"/>
    </row>
    <row r="2095" spans="1:18" x14ac:dyDescent="0.2">
      <c r="A2095" s="78"/>
      <c r="B2095" s="79">
        <f t="shared" si="35"/>
        <v>71</v>
      </c>
      <c r="C2095" s="94" t="s">
        <v>2107</v>
      </c>
      <c r="D2095" s="80" t="str">
        <f>VLOOKUP(C2095,[8]Resumen!$C$1:$J$65536,8,0)</f>
        <v>2 Postes autosoportables de acero (26/7350) de ángulo medio (50°) Tipo ACU2-26</v>
      </c>
      <c r="E2095" s="82" t="s">
        <v>44</v>
      </c>
      <c r="F2095" s="83">
        <f t="shared" si="34"/>
        <v>0</v>
      </c>
      <c r="G2095" s="84">
        <f>VLOOKUP(C2095,'[9]Estructuras de Acero y Concreto'!$C$1:$L$65536,7,0)</f>
        <v>51654.428981940364</v>
      </c>
      <c r="J2095" s="87">
        <f>VLOOKUP(C2095,'[9]Estructuras de Acero y Concreto'!$C$1:$L$65536,10,0)</f>
        <v>12980</v>
      </c>
      <c r="M2095" s="57"/>
      <c r="N2095" s="57"/>
      <c r="O2095" s="57"/>
      <c r="P2095" s="57"/>
      <c r="Q2095" s="57"/>
      <c r="R2095" s="57"/>
    </row>
    <row r="2096" spans="1:18" x14ac:dyDescent="0.2">
      <c r="A2096" s="78"/>
      <c r="B2096" s="79">
        <f t="shared" si="35"/>
        <v>72</v>
      </c>
      <c r="C2096" s="94" t="s">
        <v>2108</v>
      </c>
      <c r="D2096" s="80" t="str">
        <f>VLOOKUP(C2096,[8]Resumen!$C$1:$J$65536,8,0)</f>
        <v>2 Postes autosoportables de acero (26/1180) de ángulo mayor y terminal (90°) Tipo ATCU2-26</v>
      </c>
      <c r="E2096" s="82" t="s">
        <v>44</v>
      </c>
      <c r="F2096" s="83">
        <f t="shared" si="34"/>
        <v>0</v>
      </c>
      <c r="G2096" s="84">
        <f>VLOOKUP(C2096,'[9]Estructuras de Acero y Concreto'!$C$1:$L$65536,7,0)</f>
        <v>70262.757943385135</v>
      </c>
      <c r="J2096" s="87">
        <f>VLOOKUP(C2096,'[9]Estructuras de Acero y Concreto'!$C$1:$L$65536,10,0)</f>
        <v>17656</v>
      </c>
      <c r="M2096" s="57"/>
      <c r="N2096" s="57"/>
      <c r="O2096" s="57"/>
      <c r="P2096" s="57"/>
      <c r="Q2096" s="57"/>
      <c r="R2096" s="57"/>
    </row>
    <row r="2097" spans="1:18" x14ac:dyDescent="0.2">
      <c r="A2097" s="78"/>
      <c r="B2097" s="79">
        <f t="shared" si="35"/>
        <v>73</v>
      </c>
      <c r="C2097" s="94" t="s">
        <v>2109</v>
      </c>
      <c r="D2097" s="80" t="str">
        <f>VLOOKUP(C2097,[8]Resumen!$C$1:$J$65536,8,0)</f>
        <v>1 Poste autosoportable de acero (29/1850) de suspensión (2°) Tipo SCU2-29</v>
      </c>
      <c r="E2097" s="82" t="s">
        <v>44</v>
      </c>
      <c r="F2097" s="83">
        <f t="shared" si="34"/>
        <v>0</v>
      </c>
      <c r="G2097" s="84">
        <f>VLOOKUP(C2097,'[9]Estructuras de Acero y Concreto'!$C$1:$L$65536,7,0)</f>
        <v>11759.540650356994</v>
      </c>
      <c r="J2097" s="87">
        <f>VLOOKUP(C2097,'[9]Estructuras de Acero y Concreto'!$C$1:$L$65536,10,0)</f>
        <v>2955</v>
      </c>
      <c r="M2097" s="57"/>
      <c r="N2097" s="57"/>
      <c r="O2097" s="57"/>
      <c r="P2097" s="57"/>
      <c r="Q2097" s="57"/>
      <c r="R2097" s="57"/>
    </row>
    <row r="2098" spans="1:18" x14ac:dyDescent="0.2">
      <c r="A2098" s="78"/>
      <c r="B2098" s="79">
        <f t="shared" si="35"/>
        <v>74</v>
      </c>
      <c r="C2098" s="94" t="s">
        <v>2110</v>
      </c>
      <c r="D2098" s="80" t="str">
        <f>VLOOKUP(C2098,[8]Resumen!$C$1:$J$65536,8,0)</f>
        <v>1 Poste autosoportable de acero (26/8550) de suspensión (25°) Tipo SCU21-26</v>
      </c>
      <c r="E2098" s="82" t="s">
        <v>44</v>
      </c>
      <c r="F2098" s="83">
        <f t="shared" si="34"/>
        <v>0</v>
      </c>
      <c r="G2098" s="84">
        <f>VLOOKUP(C2098,'[9]Estructuras de Acero y Concreto'!$C$1:$L$65536,7,0)</f>
        <v>28493.506279714409</v>
      </c>
      <c r="J2098" s="87">
        <f>VLOOKUP(C2098,'[9]Estructuras de Acero y Concreto'!$C$1:$L$65536,10,0)</f>
        <v>7160</v>
      </c>
      <c r="M2098" s="57"/>
      <c r="N2098" s="57"/>
      <c r="O2098" s="57"/>
      <c r="P2098" s="57"/>
      <c r="Q2098" s="57"/>
      <c r="R2098" s="57"/>
    </row>
    <row r="2099" spans="1:18" x14ac:dyDescent="0.2">
      <c r="A2099" s="78"/>
      <c r="B2099" s="79">
        <f t="shared" si="35"/>
        <v>75</v>
      </c>
      <c r="C2099" s="94" t="s">
        <v>2111</v>
      </c>
      <c r="D2099" s="80" t="str">
        <f>VLOOKUP(C2099,[8]Resumen!$C$1:$J$65536,8,0)</f>
        <v>2 Postes autosoportables de acero (26/8550) de ángulo medio (50°) Tipo ACU2-26</v>
      </c>
      <c r="E2099" s="82" t="s">
        <v>44</v>
      </c>
      <c r="F2099" s="83">
        <f t="shared" si="34"/>
        <v>0</v>
      </c>
      <c r="G2099" s="84">
        <f>VLOOKUP(C2099,'[9]Estructuras de Acero y Concreto'!$C$1:$L$65536,7,0)</f>
        <v>56987.012559428818</v>
      </c>
      <c r="J2099" s="87">
        <f>VLOOKUP(C2099,'[9]Estructuras de Acero y Concreto'!$C$1:$L$65536,10,0)</f>
        <v>14320</v>
      </c>
      <c r="M2099" s="57"/>
      <c r="N2099" s="57"/>
      <c r="O2099" s="57"/>
      <c r="P2099" s="57"/>
      <c r="Q2099" s="57"/>
      <c r="R2099" s="57"/>
    </row>
    <row r="2100" spans="1:18" x14ac:dyDescent="0.2">
      <c r="A2100" s="78"/>
      <c r="B2100" s="79">
        <f t="shared" si="35"/>
        <v>76</v>
      </c>
      <c r="C2100" s="94" t="s">
        <v>2112</v>
      </c>
      <c r="D2100" s="80" t="str">
        <f>VLOOKUP(C2100,[8]Resumen!$C$1:$J$65536,8,0)</f>
        <v>2 Postes autosoportables de acero (26/1385) de ángulo mayor y terminal (90°) Tipo ATCU2-26</v>
      </c>
      <c r="E2100" s="82" t="s">
        <v>44</v>
      </c>
      <c r="F2100" s="83">
        <f t="shared" si="34"/>
        <v>0</v>
      </c>
      <c r="G2100" s="84">
        <f>VLOOKUP(C2100,'[9]Estructuras de Acero y Concreto'!$C$1:$L$65536,7,0)</f>
        <v>77975.106430827378</v>
      </c>
      <c r="J2100" s="87">
        <f>VLOOKUP(C2100,'[9]Estructuras de Acero y Concreto'!$C$1:$L$65536,10,0)</f>
        <v>19594</v>
      </c>
      <c r="M2100" s="57"/>
      <c r="N2100" s="57"/>
      <c r="O2100" s="57"/>
      <c r="P2100" s="57"/>
      <c r="Q2100" s="57"/>
      <c r="R2100" s="57"/>
    </row>
    <row r="2101" spans="1:18" x14ac:dyDescent="0.2">
      <c r="A2101" s="78"/>
      <c r="B2101" s="79">
        <f t="shared" si="35"/>
        <v>77</v>
      </c>
      <c r="C2101" s="94" t="s">
        <v>2113</v>
      </c>
      <c r="D2101" s="80" t="str">
        <f>VLOOKUP(C2101,[8]Resumen!$C$1:$J$65536,8,0)</f>
        <v>1 Poste autosoportable de acero (29/2000) de suspensión (2°) Tipo SCU2-29</v>
      </c>
      <c r="E2101" s="82" t="s">
        <v>44</v>
      </c>
      <c r="F2101" s="83">
        <f t="shared" si="34"/>
        <v>0</v>
      </c>
      <c r="G2101" s="84">
        <f>VLOOKUP(C2101,'[9]Estructuras de Acero y Concreto'!$C$1:$L$65536,7,0)</f>
        <v>12368.410267786645</v>
      </c>
      <c r="J2101" s="87">
        <f>VLOOKUP(C2101,'[9]Estructuras de Acero y Concreto'!$C$1:$L$65536,10,0)</f>
        <v>3108</v>
      </c>
      <c r="M2101" s="57"/>
      <c r="N2101" s="57"/>
      <c r="O2101" s="57"/>
      <c r="P2101" s="57"/>
      <c r="Q2101" s="57"/>
      <c r="R2101" s="57"/>
    </row>
    <row r="2102" spans="1:18" x14ac:dyDescent="0.2">
      <c r="A2102" s="78"/>
      <c r="B2102" s="79">
        <f t="shared" si="35"/>
        <v>78</v>
      </c>
      <c r="C2102" s="94" t="s">
        <v>2114</v>
      </c>
      <c r="D2102" s="80" t="str">
        <f>VLOOKUP(C2102,[8]Resumen!$C$1:$J$65536,8,0)</f>
        <v>1 Poste autosoportable de acero (26/9800) de suspensión (25°) Tipo SCU21-26</v>
      </c>
      <c r="E2102" s="82" t="s">
        <v>44</v>
      </c>
      <c r="F2102" s="83">
        <f t="shared" si="34"/>
        <v>0</v>
      </c>
      <c r="G2102" s="84">
        <f>VLOOKUP(C2102,'[9]Estructuras de Acero y Concreto'!$C$1:$L$65536,7,0)</f>
        <v>31135.920828559432</v>
      </c>
      <c r="J2102" s="87">
        <f>VLOOKUP(C2102,'[9]Estructuras de Acero y Concreto'!$C$1:$L$65536,10,0)</f>
        <v>7824</v>
      </c>
      <c r="M2102" s="57"/>
      <c r="N2102" s="57"/>
      <c r="O2102" s="57"/>
      <c r="P2102" s="57"/>
      <c r="Q2102" s="57"/>
      <c r="R2102" s="57"/>
    </row>
    <row r="2103" spans="1:18" x14ac:dyDescent="0.2">
      <c r="A2103" s="78"/>
      <c r="B2103" s="79">
        <f t="shared" si="35"/>
        <v>79</v>
      </c>
      <c r="C2103" s="94" t="s">
        <v>2115</v>
      </c>
      <c r="D2103" s="80" t="str">
        <f>VLOOKUP(C2103,[8]Resumen!$C$1:$J$65536,8,0)</f>
        <v>2 Postes autosoportables de acero (26/9750) de ángulo medio (50°) Tipo ACU2-26</v>
      </c>
      <c r="E2103" s="82" t="s">
        <v>44</v>
      </c>
      <c r="F2103" s="83">
        <f t="shared" si="34"/>
        <v>0</v>
      </c>
      <c r="G2103" s="84">
        <f>VLOOKUP(C2103,'[9]Estructuras de Acero y Concreto'!$C$1:$L$65536,7,0)</f>
        <v>62064.905577992438</v>
      </c>
      <c r="J2103" s="87">
        <f>VLOOKUP(C2103,'[9]Estructuras de Acero y Concreto'!$C$1:$L$65536,10,0)</f>
        <v>15596</v>
      </c>
      <c r="M2103" s="57"/>
      <c r="N2103" s="57"/>
      <c r="O2103" s="57"/>
      <c r="P2103" s="57"/>
      <c r="Q2103" s="57"/>
      <c r="R2103" s="57"/>
    </row>
    <row r="2104" spans="1:18" x14ac:dyDescent="0.2">
      <c r="A2104" s="78"/>
      <c r="B2104" s="79">
        <f t="shared" si="35"/>
        <v>80</v>
      </c>
      <c r="C2104" s="94" t="s">
        <v>2116</v>
      </c>
      <c r="D2104" s="80" t="str">
        <f>VLOOKUP(C2104,[8]Resumen!$C$1:$J$65536,8,0)</f>
        <v>2 Postes autosoportables de acero (26/15800) de ángulo mayor y terminal (90°) Tipo ATCU2-26</v>
      </c>
      <c r="E2104" s="82" t="s">
        <v>44</v>
      </c>
      <c r="F2104" s="83">
        <f t="shared" si="34"/>
        <v>0</v>
      </c>
      <c r="G2104" s="84">
        <f>VLOOKUP(C2104,'[9]Estructuras de Acero y Concreto'!$C$1:$L$65536,7,0)</f>
        <v>84947.260481394376</v>
      </c>
      <c r="J2104" s="87">
        <f>VLOOKUP(C2104,'[9]Estructuras de Acero y Concreto'!$C$1:$L$65536,10,0)</f>
        <v>21346</v>
      </c>
      <c r="M2104" s="57"/>
      <c r="N2104" s="57"/>
      <c r="O2104" s="57"/>
      <c r="P2104" s="57"/>
      <c r="Q2104" s="57"/>
      <c r="R2104" s="57"/>
    </row>
    <row r="2105" spans="1:18" x14ac:dyDescent="0.2">
      <c r="A2105" s="78"/>
      <c r="B2105" s="79">
        <f t="shared" si="35"/>
        <v>81</v>
      </c>
      <c r="C2105" s="94" t="s">
        <v>2117</v>
      </c>
      <c r="D2105" s="80" t="str">
        <f>VLOOKUP(C2105,[8]Resumen!$C$1:$J$65536,8,0)</f>
        <v>1 Poste autosoportable de acero (25/850) de suspensión (2°) Tipo SCU1-25</v>
      </c>
      <c r="E2105" s="82" t="s">
        <v>44</v>
      </c>
      <c r="F2105" s="83">
        <f t="shared" si="34"/>
        <v>0</v>
      </c>
      <c r="G2105" s="84">
        <f>VLOOKUP(C2105,'[9]Estructuras de Acero y Concreto'!$C$1:$L$65536,7,0)</f>
        <v>6108.5938742125154</v>
      </c>
      <c r="J2105" s="87">
        <f>VLOOKUP(C2105,'[9]Estructuras de Acero y Concreto'!$C$1:$L$65536,10,0)</f>
        <v>1535</v>
      </c>
      <c r="M2105" s="57"/>
      <c r="N2105" s="57"/>
      <c r="O2105" s="57"/>
      <c r="P2105" s="57"/>
      <c r="Q2105" s="57"/>
      <c r="R2105" s="57"/>
    </row>
    <row r="2106" spans="1:18" x14ac:dyDescent="0.2">
      <c r="A2106" s="78"/>
      <c r="B2106" s="79">
        <f t="shared" si="35"/>
        <v>82</v>
      </c>
      <c r="C2106" s="94" t="s">
        <v>2118</v>
      </c>
      <c r="D2106" s="80" t="str">
        <f>VLOOKUP(C2106,[8]Resumen!$C$1:$J$65536,8,0)</f>
        <v>1 Poste autosoportable de acero (25/4050) de suspensión (25°) Tipo SCU11-25</v>
      </c>
      <c r="E2106" s="82" t="s">
        <v>44</v>
      </c>
      <c r="F2106" s="83">
        <f t="shared" si="34"/>
        <v>0</v>
      </c>
      <c r="G2106" s="84">
        <f>VLOOKUP(C2106,'[9]Estructuras de Acero y Concreto'!$C$1:$L$65536,7,0)</f>
        <v>16853.351828853425</v>
      </c>
      <c r="J2106" s="87">
        <f>VLOOKUP(C2106,'[9]Estructuras de Acero y Concreto'!$C$1:$L$65536,10,0)</f>
        <v>4235</v>
      </c>
      <c r="M2106" s="57"/>
      <c r="N2106" s="57"/>
      <c r="O2106" s="57"/>
      <c r="P2106" s="57"/>
      <c r="Q2106" s="57"/>
      <c r="R2106" s="57"/>
    </row>
    <row r="2107" spans="1:18" x14ac:dyDescent="0.2">
      <c r="A2107" s="78"/>
      <c r="B2107" s="79">
        <f t="shared" si="35"/>
        <v>83</v>
      </c>
      <c r="C2107" s="94" t="s">
        <v>2119</v>
      </c>
      <c r="D2107" s="80" t="str">
        <f>VLOOKUP(C2107,[8]Resumen!$C$1:$J$65536,8,0)</f>
        <v>1 Poste autosoportable de acero (25/6850) de ángulo medio (50°) Tipo ACU1-25</v>
      </c>
      <c r="E2107" s="82" t="s">
        <v>44</v>
      </c>
      <c r="F2107" s="83">
        <f t="shared" si="34"/>
        <v>0</v>
      </c>
      <c r="G2107" s="84">
        <f>VLOOKUP(C2107,'[9]Estructuras de Acero y Concreto'!$C$1:$L$65536,7,0)</f>
        <v>23714.078759890803</v>
      </c>
      <c r="J2107" s="87">
        <f>VLOOKUP(C2107,'[9]Estructuras de Acero y Concreto'!$C$1:$L$65536,10,0)</f>
        <v>5959</v>
      </c>
      <c r="M2107" s="57"/>
      <c r="N2107" s="57"/>
      <c r="O2107" s="57"/>
      <c r="P2107" s="57"/>
      <c r="Q2107" s="57"/>
      <c r="R2107" s="57"/>
    </row>
    <row r="2108" spans="1:18" x14ac:dyDescent="0.2">
      <c r="A2108" s="78"/>
      <c r="B2108" s="79">
        <f t="shared" si="35"/>
        <v>84</v>
      </c>
      <c r="C2108" s="94" t="s">
        <v>2120</v>
      </c>
      <c r="D2108" s="80" t="str">
        <f>VLOOKUP(C2108,[8]Resumen!$C$1:$J$65536,8,0)</f>
        <v>1 Poste autosoportable de acero (23/1085) de ángulo mayor y terminal (90°) Tipo ACTU1-23</v>
      </c>
      <c r="E2108" s="82" t="s">
        <v>44</v>
      </c>
      <c r="F2108" s="83">
        <f t="shared" si="34"/>
        <v>0</v>
      </c>
      <c r="G2108" s="84">
        <f>VLOOKUP(C2108,'[9]Estructuras de Acero y Concreto'!$C$1:$L$65536,7,0)</f>
        <v>29404.820935867283</v>
      </c>
      <c r="J2108" s="87">
        <f>VLOOKUP(C2108,'[9]Estructuras de Acero y Concreto'!$C$1:$L$65536,10,0)</f>
        <v>7389</v>
      </c>
      <c r="M2108" s="57"/>
      <c r="N2108" s="57"/>
      <c r="O2108" s="57"/>
      <c r="P2108" s="57"/>
      <c r="Q2108" s="57"/>
      <c r="R2108" s="57"/>
    </row>
    <row r="2109" spans="1:18" x14ac:dyDescent="0.2">
      <c r="A2109" s="78"/>
      <c r="B2109" s="79">
        <f t="shared" si="35"/>
        <v>85</v>
      </c>
      <c r="C2109" s="94" t="s">
        <v>2121</v>
      </c>
      <c r="D2109" s="80" t="str">
        <f>VLOOKUP(C2109,[8]Resumen!$C$1:$J$65536,8,0)</f>
        <v>1 Poste autosoportable de acero (25/950) de suspensión (2°) Tipo SCU1-25</v>
      </c>
      <c r="E2109" s="82" t="s">
        <v>44</v>
      </c>
      <c r="F2109" s="83">
        <f t="shared" si="34"/>
        <v>0</v>
      </c>
      <c r="G2109" s="84">
        <f>VLOOKUP(C2109,'[9]Estructuras de Acero y Concreto'!$C$1:$L$65536,7,0)</f>
        <v>6566.2409722805551</v>
      </c>
      <c r="J2109" s="87">
        <f>VLOOKUP(C2109,'[9]Estructuras de Acero y Concreto'!$C$1:$L$65536,10,0)</f>
        <v>1650</v>
      </c>
      <c r="M2109" s="57"/>
      <c r="N2109" s="57"/>
      <c r="O2109" s="57"/>
      <c r="P2109" s="57"/>
      <c r="Q2109" s="57"/>
      <c r="R2109" s="57"/>
    </row>
    <row r="2110" spans="1:18" x14ac:dyDescent="0.2">
      <c r="A2110" s="78"/>
      <c r="B2110" s="79">
        <f t="shared" si="35"/>
        <v>86</v>
      </c>
      <c r="C2110" s="94" t="s">
        <v>2122</v>
      </c>
      <c r="D2110" s="80" t="str">
        <f>VLOOKUP(C2110,[8]Resumen!$C$1:$J$65536,8,0)</f>
        <v>1 Poste autosoportable de acero (25/4750) de suspensión (25°) Tipo SCU11-25</v>
      </c>
      <c r="E2110" s="82" t="s">
        <v>44</v>
      </c>
      <c r="F2110" s="83">
        <f t="shared" si="34"/>
        <v>0</v>
      </c>
      <c r="G2110" s="84">
        <f>VLOOKUP(C2110,'[9]Estructuras de Acero y Concreto'!$C$1:$L$65536,7,0)</f>
        <v>18691.89930109198</v>
      </c>
      <c r="J2110" s="87">
        <f>VLOOKUP(C2110,'[9]Estructuras de Acero y Concreto'!$C$1:$L$65536,10,0)</f>
        <v>4697</v>
      </c>
      <c r="M2110" s="57"/>
      <c r="N2110" s="57"/>
      <c r="O2110" s="57"/>
      <c r="P2110" s="57"/>
      <c r="Q2110" s="57"/>
      <c r="R2110" s="57"/>
    </row>
    <row r="2111" spans="1:18" x14ac:dyDescent="0.2">
      <c r="A2111" s="78"/>
      <c r="B2111" s="79">
        <f t="shared" si="35"/>
        <v>87</v>
      </c>
      <c r="C2111" s="94" t="s">
        <v>2123</v>
      </c>
      <c r="D2111" s="80" t="str">
        <f>VLOOKUP(C2111,[8]Resumen!$C$1:$J$65536,8,0)</f>
        <v>1 Poste autosoportable de acero (25/8100) de ángulo medio (50°) Tipo ACU1-25</v>
      </c>
      <c r="E2111" s="82" t="s">
        <v>44</v>
      </c>
      <c r="F2111" s="83">
        <f t="shared" si="34"/>
        <v>0</v>
      </c>
      <c r="G2111" s="84">
        <f>VLOOKUP(C2111,'[9]Estructuras de Acero y Concreto'!$C$1:$L$65536,7,0)</f>
        <v>26444.043188366235</v>
      </c>
      <c r="J2111" s="87">
        <f>VLOOKUP(C2111,'[9]Estructuras de Acero y Concreto'!$C$1:$L$65536,10,0)</f>
        <v>6645</v>
      </c>
      <c r="M2111" s="57"/>
      <c r="N2111" s="57"/>
      <c r="O2111" s="57"/>
      <c r="P2111" s="57"/>
      <c r="Q2111" s="57"/>
      <c r="R2111" s="57"/>
    </row>
    <row r="2112" spans="1:18" x14ac:dyDescent="0.2">
      <c r="A2112" s="78"/>
      <c r="B2112" s="79">
        <f t="shared" si="35"/>
        <v>88</v>
      </c>
      <c r="C2112" s="94" t="s">
        <v>2124</v>
      </c>
      <c r="D2112" s="80" t="str">
        <f>VLOOKUP(C2112,[8]Resumen!$C$1:$J$65536,8,0)</f>
        <v>1 Poste autosoportable de acero (23/1285) de ángulo mayor y terminal (90°) Tipo ACTU1-23</v>
      </c>
      <c r="E2112" s="82" t="s">
        <v>44</v>
      </c>
      <c r="F2112" s="83">
        <f t="shared" si="34"/>
        <v>0</v>
      </c>
      <c r="G2112" s="84">
        <f>VLOOKUP(C2112,'[9]Estructuras de Acero y Concreto'!$C$1:$L$65536,7,0)</f>
        <v>32823.245781436373</v>
      </c>
      <c r="J2112" s="87">
        <f>VLOOKUP(C2112,'[9]Estructuras de Acero y Concreto'!$C$1:$L$65536,10,0)</f>
        <v>8248</v>
      </c>
      <c r="M2112" s="57"/>
      <c r="N2112" s="57"/>
      <c r="O2112" s="57"/>
      <c r="P2112" s="57"/>
      <c r="Q2112" s="57"/>
      <c r="R2112" s="57"/>
    </row>
    <row r="2113" spans="1:18" x14ac:dyDescent="0.2">
      <c r="A2113" s="78"/>
      <c r="B2113" s="79">
        <f t="shared" si="35"/>
        <v>89</v>
      </c>
      <c r="C2113" s="94" t="s">
        <v>2125</v>
      </c>
      <c r="D2113" s="80" t="str">
        <f>VLOOKUP(C2113,[8]Resumen!$C$1:$J$65536,8,0)</f>
        <v>1 Poste autosoportable de acero (25/1000) de suspensión (2°) Tipo SCU1-25</v>
      </c>
      <c r="E2113" s="82" t="s">
        <v>44</v>
      </c>
      <c r="F2113" s="83">
        <f t="shared" si="34"/>
        <v>0</v>
      </c>
      <c r="G2113" s="84">
        <f>VLOOKUP(C2113,'[9]Estructuras de Acero y Concreto'!$C$1:$L$65536,7,0)</f>
        <v>6789.0952113397734</v>
      </c>
      <c r="J2113" s="87">
        <f>VLOOKUP(C2113,'[9]Estructuras de Acero y Concreto'!$C$1:$L$65536,10,0)</f>
        <v>1706</v>
      </c>
      <c r="M2113" s="57"/>
      <c r="N2113" s="57"/>
      <c r="O2113" s="57"/>
      <c r="P2113" s="57"/>
      <c r="Q2113" s="57"/>
      <c r="R2113" s="57"/>
    </row>
    <row r="2114" spans="1:18" x14ac:dyDescent="0.2">
      <c r="A2114" s="78"/>
      <c r="B2114" s="79">
        <f t="shared" si="35"/>
        <v>90</v>
      </c>
      <c r="C2114" s="94" t="s">
        <v>2126</v>
      </c>
      <c r="D2114" s="80" t="str">
        <f>VLOOKUP(C2114,[8]Resumen!$C$1:$J$65536,8,0)</f>
        <v>1 Poste autosoportable de acero (25/5450) de suspensión (25°) Tipo SCU11-25</v>
      </c>
      <c r="E2114" s="82" t="s">
        <v>44</v>
      </c>
      <c r="F2114" s="83">
        <f t="shared" si="34"/>
        <v>0</v>
      </c>
      <c r="G2114" s="84">
        <f>VLOOKUP(C2114,'[9]Estructuras de Acero y Concreto'!$C$1:$L$65536,7,0)</f>
        <v>20438.917353716926</v>
      </c>
      <c r="J2114" s="87">
        <f>VLOOKUP(C2114,'[9]Estructuras de Acero y Concreto'!$C$1:$L$65536,10,0)</f>
        <v>5136</v>
      </c>
      <c r="M2114" s="57"/>
      <c r="N2114" s="57"/>
      <c r="O2114" s="57"/>
      <c r="P2114" s="57"/>
      <c r="Q2114" s="57"/>
      <c r="R2114" s="57"/>
    </row>
    <row r="2115" spans="1:18" x14ac:dyDescent="0.2">
      <c r="A2115" s="78"/>
      <c r="B2115" s="79">
        <f t="shared" si="35"/>
        <v>91</v>
      </c>
      <c r="C2115" s="94" t="s">
        <v>2127</v>
      </c>
      <c r="D2115" s="80" t="str">
        <f>VLOOKUP(C2115,[8]Resumen!$C$1:$J$65536,8,0)</f>
        <v>1 Poste autosoportable de acero (25/9250) de ángulo medio (50°) Tipo ACU1-25</v>
      </c>
      <c r="E2115" s="82" t="s">
        <v>44</v>
      </c>
      <c r="F2115" s="83">
        <f t="shared" si="34"/>
        <v>0</v>
      </c>
      <c r="G2115" s="84">
        <f>VLOOKUP(C2115,'[9]Estructuras de Acero y Concreto'!$C$1:$L$65536,7,0)</f>
        <v>28827.787638303234</v>
      </c>
      <c r="J2115" s="87">
        <f>VLOOKUP(C2115,'[9]Estructuras de Acero y Concreto'!$C$1:$L$65536,10,0)</f>
        <v>7244</v>
      </c>
      <c r="M2115" s="57"/>
      <c r="N2115" s="57"/>
      <c r="O2115" s="57"/>
      <c r="P2115" s="57"/>
      <c r="Q2115" s="57"/>
      <c r="R2115" s="57"/>
    </row>
    <row r="2116" spans="1:18" x14ac:dyDescent="0.2">
      <c r="A2116" s="78"/>
      <c r="B2116" s="79">
        <f t="shared" si="35"/>
        <v>92</v>
      </c>
      <c r="C2116" s="94" t="s">
        <v>2128</v>
      </c>
      <c r="D2116" s="80" t="str">
        <f>VLOOKUP(C2116,[8]Resumen!$C$1:$J$65536,8,0)</f>
        <v>1 Poste autosoportable de acero (23/1475) de ángulo mayor y terminal (90°) Tipo ACTU1-23</v>
      </c>
      <c r="E2116" s="82" t="s">
        <v>44</v>
      </c>
      <c r="F2116" s="83">
        <f t="shared" si="34"/>
        <v>0</v>
      </c>
      <c r="G2116" s="84">
        <f>VLOOKUP(C2116,'[9]Estructuras de Acero y Concreto'!$C$1:$L$65536,7,0)</f>
        <v>35899.430188450235</v>
      </c>
      <c r="J2116" s="87">
        <f>VLOOKUP(C2116,'[9]Estructuras de Acero y Concreto'!$C$1:$L$65536,10,0)</f>
        <v>9021</v>
      </c>
      <c r="M2116" s="57"/>
      <c r="N2116" s="57"/>
      <c r="O2116" s="57"/>
      <c r="P2116" s="57"/>
      <c r="Q2116" s="57"/>
      <c r="R2116" s="57"/>
    </row>
    <row r="2117" spans="1:18" x14ac:dyDescent="0.2">
      <c r="A2117" s="78"/>
      <c r="B2117" s="79">
        <f t="shared" si="35"/>
        <v>93</v>
      </c>
      <c r="C2117" s="94" t="s">
        <v>2129</v>
      </c>
      <c r="D2117" s="80" t="str">
        <f>VLOOKUP(C2117,[8]Resumen!$C$1:$J$65536,8,0)</f>
        <v>1 Poste autosoportable de acero (29/1350) de suspensión (2°) Tipo SCU2-29</v>
      </c>
      <c r="E2117" s="82" t="s">
        <v>44</v>
      </c>
      <c r="F2117" s="83">
        <f t="shared" si="34"/>
        <v>0</v>
      </c>
      <c r="G2117" s="84">
        <f>VLOOKUP(C2117,'[9]Estructuras de Acero y Concreto'!$C$1:$L$65536,7,0)</f>
        <v>9582.7322795464097</v>
      </c>
      <c r="J2117" s="87">
        <f>VLOOKUP(C2117,'[9]Estructuras de Acero y Concreto'!$C$1:$L$65536,10,0)</f>
        <v>2408</v>
      </c>
      <c r="M2117" s="57"/>
      <c r="N2117" s="57"/>
      <c r="O2117" s="57"/>
      <c r="P2117" s="57"/>
      <c r="Q2117" s="57"/>
      <c r="R2117" s="57"/>
    </row>
    <row r="2118" spans="1:18" x14ac:dyDescent="0.2">
      <c r="A2118" s="78"/>
      <c r="B2118" s="79">
        <f t="shared" si="35"/>
        <v>94</v>
      </c>
      <c r="C2118" s="94" t="s">
        <v>2130</v>
      </c>
      <c r="D2118" s="80" t="str">
        <f>VLOOKUP(C2118,[8]Resumen!$C$1:$J$65536,8,0)</f>
        <v>1 Poste autosoportable de acero (26/6750) de suspensión (25°) Tipo SCU21-26</v>
      </c>
      <c r="E2118" s="82" t="s">
        <v>44</v>
      </c>
      <c r="F2118" s="83">
        <f t="shared" si="34"/>
        <v>0</v>
      </c>
      <c r="G2118" s="84">
        <f>VLOOKUP(C2118,'[9]Estructuras de Acero y Concreto'!$C$1:$L$65536,7,0)</f>
        <v>24434.375496850062</v>
      </c>
      <c r="J2118" s="87">
        <f>VLOOKUP(C2118,'[9]Estructuras de Acero y Concreto'!$C$1:$L$65536,10,0)</f>
        <v>6140</v>
      </c>
      <c r="M2118" s="57"/>
      <c r="N2118" s="57"/>
      <c r="O2118" s="57"/>
      <c r="P2118" s="57"/>
      <c r="Q2118" s="57"/>
      <c r="R2118" s="57"/>
    </row>
    <row r="2119" spans="1:18" x14ac:dyDescent="0.2">
      <c r="A2119" s="78"/>
      <c r="B2119" s="79">
        <f t="shared" si="35"/>
        <v>95</v>
      </c>
      <c r="C2119" s="94" t="s">
        <v>2131</v>
      </c>
      <c r="D2119" s="80" t="str">
        <f>VLOOKUP(C2119,[8]Resumen!$C$1:$J$65536,8,0)</f>
        <v>2 Postes autosoportables de acero (26/6900) de ángulo medio (50°) Tipo ACU2-26</v>
      </c>
      <c r="E2119" s="82" t="s">
        <v>44</v>
      </c>
      <c r="F2119" s="83">
        <f t="shared" si="34"/>
        <v>0</v>
      </c>
      <c r="G2119" s="84">
        <f>VLOOKUP(C2119,'[9]Estructuras de Acero y Concreto'!$C$1:$L$65536,7,0)</f>
        <v>49577.109110709782</v>
      </c>
      <c r="J2119" s="87">
        <f>VLOOKUP(C2119,'[9]Estructuras de Acero y Concreto'!$C$1:$L$65536,10,0)</f>
        <v>12458</v>
      </c>
      <c r="M2119" s="57"/>
      <c r="N2119" s="57"/>
      <c r="O2119" s="57"/>
      <c r="P2119" s="57"/>
      <c r="Q2119" s="57"/>
      <c r="R2119" s="57"/>
    </row>
    <row r="2120" spans="1:18" x14ac:dyDescent="0.2">
      <c r="A2120" s="78"/>
      <c r="B2120" s="79">
        <f t="shared" si="35"/>
        <v>96</v>
      </c>
      <c r="C2120" s="94" t="s">
        <v>2132</v>
      </c>
      <c r="D2120" s="80" t="str">
        <f>VLOOKUP(C2120,[8]Resumen!$C$1:$J$65536,8,0)</f>
        <v>2 Postes autosoportables de acero (26/1120) de ángulo mayor y terminal (90°) Tipo ATCU2-26</v>
      </c>
      <c r="E2120" s="82" t="s">
        <v>44</v>
      </c>
      <c r="F2120" s="83">
        <f t="shared" si="34"/>
        <v>0</v>
      </c>
      <c r="G2120" s="84">
        <f>VLOOKUP(C2120,'[9]Estructuras de Acero y Concreto'!$C$1:$L$65536,7,0)</f>
        <v>67922.78843326334</v>
      </c>
      <c r="J2120" s="87">
        <f>VLOOKUP(C2120,'[9]Estructuras de Acero y Concreto'!$C$1:$L$65536,10,0)</f>
        <v>17068</v>
      </c>
      <c r="M2120" s="57"/>
      <c r="N2120" s="57"/>
      <c r="O2120" s="57"/>
      <c r="P2120" s="57"/>
      <c r="Q2120" s="57"/>
      <c r="R2120" s="57"/>
    </row>
    <row r="2121" spans="1:18" x14ac:dyDescent="0.2">
      <c r="A2121" s="78"/>
      <c r="B2121" s="79">
        <f t="shared" si="35"/>
        <v>97</v>
      </c>
      <c r="C2121" s="94" t="s">
        <v>2133</v>
      </c>
      <c r="D2121" s="80" t="str">
        <f>VLOOKUP(C2121,[8]Resumen!$C$1:$J$65536,8,0)</f>
        <v>1 Poste autosoportable de acero (29/1550) de suspensión (2°) Tipo SCU2-29</v>
      </c>
      <c r="E2121" s="82" t="s">
        <v>44</v>
      </c>
      <c r="F2121" s="83">
        <f t="shared" si="34"/>
        <v>0</v>
      </c>
      <c r="G2121" s="84">
        <f>VLOOKUP(C2121,'[9]Estructuras de Acero y Concreto'!$C$1:$L$65536,7,0)</f>
        <v>10482.108315749687</v>
      </c>
      <c r="J2121" s="87">
        <f>VLOOKUP(C2121,'[9]Estructuras de Acero y Concreto'!$C$1:$L$65536,10,0)</f>
        <v>2634</v>
      </c>
      <c r="M2121" s="57"/>
      <c r="N2121" s="57"/>
      <c r="O2121" s="57"/>
      <c r="P2121" s="57"/>
      <c r="Q2121" s="57"/>
      <c r="R2121" s="57"/>
    </row>
    <row r="2122" spans="1:18" x14ac:dyDescent="0.2">
      <c r="A2122" s="78"/>
      <c r="B2122" s="79">
        <f t="shared" si="35"/>
        <v>98</v>
      </c>
      <c r="C2122" s="94" t="s">
        <v>2134</v>
      </c>
      <c r="D2122" s="80" t="str">
        <f>VLOOKUP(C2122,[8]Resumen!$C$1:$J$65536,8,0)</f>
        <v>1 Poste autosoportable de acero (26/8050) de suspensión (25°) Tipo SCU21-26</v>
      </c>
      <c r="E2122" s="82" t="s">
        <v>44</v>
      </c>
      <c r="F2122" s="83">
        <f t="shared" si="34"/>
        <v>0</v>
      </c>
      <c r="G2122" s="84">
        <f>VLOOKUP(C2122,'[9]Estructuras de Acero y Concreto'!$C$1:$L$65536,7,0)</f>
        <v>27399.132784334317</v>
      </c>
      <c r="J2122" s="87">
        <f>VLOOKUP(C2122,'[9]Estructuras de Acero y Concreto'!$C$1:$L$65536,10,0)</f>
        <v>6885</v>
      </c>
      <c r="M2122" s="57"/>
      <c r="N2122" s="57"/>
      <c r="O2122" s="57"/>
      <c r="P2122" s="57"/>
      <c r="Q2122" s="57"/>
      <c r="R2122" s="57"/>
    </row>
    <row r="2123" spans="1:18" x14ac:dyDescent="0.2">
      <c r="A2123" s="78"/>
      <c r="B2123" s="79">
        <f t="shared" si="35"/>
        <v>99</v>
      </c>
      <c r="C2123" s="94" t="s">
        <v>2135</v>
      </c>
      <c r="D2123" s="80" t="str">
        <f>VLOOKUP(C2123,[8]Resumen!$C$1:$J$65536,8,0)</f>
        <v>2 Postes autosoportables de acero (26/8150) de ángulo medio (50°) Tipo ACU2-26</v>
      </c>
      <c r="E2123" s="82" t="s">
        <v>44</v>
      </c>
      <c r="F2123" s="83">
        <f t="shared" si="34"/>
        <v>0</v>
      </c>
      <c r="G2123" s="84">
        <f>VLOOKUP(C2123,'[9]Estructuras de Acero y Concreto'!$C$1:$L$65536,7,0)</f>
        <v>55243.974046787065</v>
      </c>
      <c r="J2123" s="87">
        <f>VLOOKUP(C2123,'[9]Estructuras de Acero y Concreto'!$C$1:$L$65536,10,0)</f>
        <v>13882</v>
      </c>
      <c r="M2123" s="57"/>
      <c r="N2123" s="57"/>
      <c r="O2123" s="57"/>
      <c r="P2123" s="57"/>
      <c r="Q2123" s="57"/>
      <c r="R2123" s="57"/>
    </row>
    <row r="2124" spans="1:18" x14ac:dyDescent="0.2">
      <c r="A2124" s="78"/>
      <c r="B2124" s="79">
        <f t="shared" si="35"/>
        <v>100</v>
      </c>
      <c r="C2124" s="94" t="s">
        <v>2136</v>
      </c>
      <c r="D2124" s="80" t="str">
        <f>VLOOKUP(C2124,[8]Resumen!$C$1:$J$65536,8,0)</f>
        <v>2 Postes autosoportables de acero (26/1330) de ángulo mayor y terminal (90°) Tipo ATCU2-26</v>
      </c>
      <c r="E2124" s="82" t="s">
        <v>44</v>
      </c>
      <c r="F2124" s="83">
        <f t="shared" si="34"/>
        <v>0</v>
      </c>
      <c r="G2124" s="84">
        <f>VLOOKUP(C2124,'[9]Estructuras de Acero y Concreto'!$C$1:$L$65536,7,0)</f>
        <v>75945.541039395204</v>
      </c>
      <c r="J2124" s="87">
        <f>VLOOKUP(C2124,'[9]Estructuras de Acero y Concreto'!$C$1:$L$65536,10,0)</f>
        <v>19084</v>
      </c>
      <c r="M2124" s="57"/>
      <c r="N2124" s="57"/>
      <c r="O2124" s="57"/>
      <c r="P2124" s="57"/>
      <c r="Q2124" s="57"/>
      <c r="R2124" s="57"/>
    </row>
    <row r="2125" spans="1:18" x14ac:dyDescent="0.2">
      <c r="A2125" s="78"/>
      <c r="B2125" s="79">
        <f t="shared" si="35"/>
        <v>101</v>
      </c>
      <c r="C2125" s="94" t="s">
        <v>2137</v>
      </c>
      <c r="D2125" s="80" t="str">
        <f>VLOOKUP(C2125,[8]Resumen!$C$1:$J$65536,8,0)</f>
        <v>1 Poste autosoportable de acero (29/1700) de suspensión (2°) Tipo SCU2-29</v>
      </c>
      <c r="E2125" s="82" t="s">
        <v>44</v>
      </c>
      <c r="F2125" s="83">
        <f t="shared" si="34"/>
        <v>0</v>
      </c>
      <c r="G2125" s="84">
        <f>VLOOKUP(C2125,'[9]Estructuras de Acero y Concreto'!$C$1:$L$65536,7,0)</f>
        <v>11130.773333011341</v>
      </c>
      <c r="J2125" s="87">
        <f>VLOOKUP(C2125,'[9]Estructuras de Acero y Concreto'!$C$1:$L$65536,10,0)</f>
        <v>2797</v>
      </c>
      <c r="M2125" s="57"/>
      <c r="N2125" s="57"/>
      <c r="O2125" s="57"/>
      <c r="P2125" s="57"/>
      <c r="Q2125" s="57"/>
      <c r="R2125" s="57"/>
    </row>
    <row r="2126" spans="1:18" x14ac:dyDescent="0.2">
      <c r="A2126" s="78"/>
      <c r="B2126" s="79">
        <f t="shared" si="35"/>
        <v>102</v>
      </c>
      <c r="C2126" s="94" t="s">
        <v>2138</v>
      </c>
      <c r="D2126" s="80" t="str">
        <f>VLOOKUP(C2126,[8]Resumen!$C$1:$J$65536,8,0)</f>
        <v>1 Poste autosoportable de acero (26/9350) de suspensión (25°) Tipo SCU21-26</v>
      </c>
      <c r="E2126" s="82" t="s">
        <v>44</v>
      </c>
      <c r="F2126" s="83">
        <f t="shared" si="34"/>
        <v>0</v>
      </c>
      <c r="G2126" s="84">
        <f>VLOOKUP(C2126,'[9]Estructuras de Acero y Concreto'!$C$1:$L$65536,7,0)</f>
        <v>30200.728932507351</v>
      </c>
      <c r="J2126" s="87">
        <f>VLOOKUP(C2126,'[9]Estructuras de Acero y Concreto'!$C$1:$L$65536,10,0)</f>
        <v>7589</v>
      </c>
      <c r="M2126" s="57"/>
      <c r="N2126" s="57"/>
      <c r="O2126" s="57"/>
      <c r="P2126" s="57"/>
      <c r="Q2126" s="57"/>
      <c r="R2126" s="57"/>
    </row>
    <row r="2127" spans="1:18" x14ac:dyDescent="0.2">
      <c r="A2127" s="78"/>
      <c r="B2127" s="79">
        <f t="shared" si="35"/>
        <v>103</v>
      </c>
      <c r="C2127" s="94" t="s">
        <v>2139</v>
      </c>
      <c r="D2127" s="80" t="str">
        <f>VLOOKUP(C2127,[8]Resumen!$C$1:$J$65536,8,0)</f>
        <v>2 Postes autosoportables de acero (26/9350) de ángulo medio (50°) Tipo ACU2-26</v>
      </c>
      <c r="E2127" s="82" t="s">
        <v>44</v>
      </c>
      <c r="F2127" s="83">
        <f t="shared" si="34"/>
        <v>0</v>
      </c>
      <c r="G2127" s="84">
        <f>VLOOKUP(C2127,'[9]Estructuras de Acero y Concreto'!$C$1:$L$65536,7,0)</f>
        <v>60401.457865014701</v>
      </c>
      <c r="J2127" s="87">
        <f>VLOOKUP(C2127,'[9]Estructuras de Acero y Concreto'!$C$1:$L$65536,10,0)</f>
        <v>15178</v>
      </c>
      <c r="M2127" s="57"/>
      <c r="N2127" s="57"/>
      <c r="O2127" s="57"/>
      <c r="P2127" s="57"/>
      <c r="Q2127" s="57"/>
      <c r="R2127" s="57"/>
    </row>
    <row r="2128" spans="1:18" x14ac:dyDescent="0.2">
      <c r="A2128" s="78"/>
      <c r="B2128" s="79">
        <f t="shared" si="35"/>
        <v>104</v>
      </c>
      <c r="C2128" s="94" t="s">
        <v>2140</v>
      </c>
      <c r="D2128" s="80" t="str">
        <f>VLOOKUP(C2128,[8]Resumen!$C$1:$J$65536,8,0)</f>
        <v>2 Postes autosoportables de acero (26/15250) de ángulo mayor y terminal (90°) Tipo ATCU2-26</v>
      </c>
      <c r="E2128" s="82" t="s">
        <v>44</v>
      </c>
      <c r="F2128" s="83">
        <f t="shared" si="34"/>
        <v>0</v>
      </c>
      <c r="G2128" s="84">
        <f>VLOOKUP(C2128,'[9]Estructuras de Acero y Concreto'!$C$1:$L$65536,7,0)</f>
        <v>83013.204049559019</v>
      </c>
      <c r="J2128" s="87">
        <f>VLOOKUP(C2128,'[9]Estructuras de Acero y Concreto'!$C$1:$L$65536,10,0)</f>
        <v>20860</v>
      </c>
      <c r="M2128" s="57"/>
      <c r="N2128" s="57"/>
      <c r="O2128" s="57"/>
      <c r="P2128" s="57"/>
      <c r="Q2128" s="57"/>
      <c r="R2128" s="57"/>
    </row>
    <row r="2129" spans="1:18" x14ac:dyDescent="0.2">
      <c r="A2129" s="78"/>
      <c r="B2129" s="79">
        <f t="shared" si="35"/>
        <v>105</v>
      </c>
      <c r="C2129" s="94" t="s">
        <v>2141</v>
      </c>
      <c r="D2129" s="80" t="str">
        <f>VLOOKUP(C2129,[8]Resumen!$C$1:$J$65536,8,0)</f>
        <v>1 Poste de concreto (21/500) de suspensión (2°) Tipo SU1-21</v>
      </c>
      <c r="E2129" s="82" t="s">
        <v>44</v>
      </c>
      <c r="F2129" s="83">
        <f t="shared" si="34"/>
        <v>1</v>
      </c>
      <c r="G2129" s="84">
        <f>VLOOKUP(C2129,'[9]Estructuras de Acero y Concreto'!$C$1:$L$65536,7,0)</f>
        <v>2675.335345120337</v>
      </c>
      <c r="J2129" s="87">
        <f>VLOOKUP(C2129,'[9]Estructuras de Acero y Concreto'!$C$1:$L$65536,10,0)</f>
        <v>4812.5</v>
      </c>
      <c r="M2129" s="57"/>
      <c r="N2129" s="57"/>
      <c r="O2129" s="57"/>
      <c r="P2129" s="57"/>
      <c r="Q2129" s="57"/>
      <c r="R2129" s="57"/>
    </row>
    <row r="2130" spans="1:18" x14ac:dyDescent="0.2">
      <c r="A2130" s="78"/>
      <c r="B2130" s="79">
        <f t="shared" si="35"/>
        <v>106</v>
      </c>
      <c r="C2130" s="94" t="s">
        <v>2142</v>
      </c>
      <c r="D2130" s="80" t="str">
        <f>VLOOKUP(C2130,[8]Resumen!$C$1:$J$65536,8,0)</f>
        <v>1 Poste autosoportable de acero (21/1950) de suspensión (25°) Tipo SU11-21</v>
      </c>
      <c r="E2130" s="82" t="s">
        <v>44</v>
      </c>
      <c r="F2130" s="83">
        <f t="shared" si="34"/>
        <v>0</v>
      </c>
      <c r="G2130" s="84">
        <f>VLOOKUP(C2130,'[9]Estructuras de Acero y Concreto'!$C$1:$L$65536,7,0)</f>
        <v>8790.8038228895421</v>
      </c>
      <c r="J2130" s="87">
        <f>VLOOKUP(C2130,'[9]Estructuras de Acero y Concreto'!$C$1:$L$65536,10,0)</f>
        <v>2209</v>
      </c>
      <c r="M2130" s="57"/>
      <c r="N2130" s="57"/>
      <c r="O2130" s="57"/>
      <c r="P2130" s="57"/>
      <c r="Q2130" s="57"/>
      <c r="R2130" s="57"/>
    </row>
    <row r="2131" spans="1:18" x14ac:dyDescent="0.2">
      <c r="A2131" s="78"/>
      <c r="B2131" s="79">
        <f t="shared" si="35"/>
        <v>107</v>
      </c>
      <c r="C2131" s="94" t="s">
        <v>2143</v>
      </c>
      <c r="D2131" s="80" t="str">
        <f>VLOOKUP(C2131,[8]Resumen!$C$1:$J$65536,8,0)</f>
        <v>1 Poste autosoportable de acero (21/3250) de ángulo medio (50°) Tipo AU1-21</v>
      </c>
      <c r="E2131" s="82" t="s">
        <v>44</v>
      </c>
      <c r="F2131" s="83">
        <f t="shared" si="34"/>
        <v>0</v>
      </c>
      <c r="G2131" s="84">
        <f>VLOOKUP(C2131,'[9]Estructuras de Acero y Concreto'!$C$1:$L$65536,7,0)</f>
        <v>12253.003608273835</v>
      </c>
      <c r="J2131" s="87">
        <f>VLOOKUP(C2131,'[9]Estructuras de Acero y Concreto'!$C$1:$L$65536,10,0)</f>
        <v>3079</v>
      </c>
      <c r="M2131" s="57"/>
      <c r="N2131" s="57"/>
      <c r="O2131" s="57"/>
      <c r="P2131" s="57"/>
      <c r="Q2131" s="57"/>
      <c r="R2131" s="57"/>
    </row>
    <row r="2132" spans="1:18" x14ac:dyDescent="0.2">
      <c r="A2132" s="78"/>
      <c r="B2132" s="79">
        <f t="shared" si="35"/>
        <v>108</v>
      </c>
      <c r="C2132" s="94" t="s">
        <v>2144</v>
      </c>
      <c r="D2132" s="80" t="str">
        <f>VLOOKUP(C2132,[8]Resumen!$C$1:$J$65536,8,0)</f>
        <v>1 Poste autosoportable de acero (19/5250) de ángulo mayor y terminal (90°) Tipo ATU1-19</v>
      </c>
      <c r="E2132" s="82" t="s">
        <v>44</v>
      </c>
      <c r="F2132" s="83">
        <f t="shared" si="34"/>
        <v>0</v>
      </c>
      <c r="G2132" s="84">
        <f>VLOOKUP(C2132,'[9]Estructuras de Acero y Concreto'!$C$1:$L$65536,7,0)</f>
        <v>15130.211016127678</v>
      </c>
      <c r="J2132" s="87">
        <f>VLOOKUP(C2132,'[9]Estructuras de Acero y Concreto'!$C$1:$L$65536,10,0)</f>
        <v>3802</v>
      </c>
      <c r="M2132" s="57"/>
      <c r="N2132" s="57"/>
      <c r="O2132" s="57"/>
      <c r="P2132" s="57"/>
      <c r="Q2132" s="57"/>
      <c r="R2132" s="57"/>
    </row>
    <row r="2133" spans="1:18" x14ac:dyDescent="0.2">
      <c r="A2133" s="78"/>
      <c r="B2133" s="79">
        <f t="shared" si="35"/>
        <v>109</v>
      </c>
      <c r="C2133" s="94" t="s">
        <v>2145</v>
      </c>
      <c r="D2133" s="80" t="str">
        <f>VLOOKUP(C2133,[8]Resumen!$C$1:$J$65536,8,0)</f>
        <v>1 Poste de concreto (21/600) de suspensión (2°) Tipo SU1-21</v>
      </c>
      <c r="E2133" s="82" t="s">
        <v>44</v>
      </c>
      <c r="F2133" s="83">
        <f t="shared" si="34"/>
        <v>1</v>
      </c>
      <c r="G2133" s="84">
        <f>VLOOKUP(C2133,'[9]Estructuras de Acero y Concreto'!$C$1:$L$65536,7,0)</f>
        <v>2636.1078437327128</v>
      </c>
      <c r="J2133" s="87">
        <f>VLOOKUP(C2133,'[9]Estructuras de Acero y Concreto'!$C$1:$L$65536,10,0)</f>
        <v>4774</v>
      </c>
      <c r="M2133" s="57"/>
      <c r="N2133" s="57"/>
      <c r="O2133" s="57"/>
      <c r="P2133" s="57"/>
      <c r="Q2133" s="57"/>
      <c r="R2133" s="57"/>
    </row>
    <row r="2134" spans="1:18" x14ac:dyDescent="0.2">
      <c r="A2134" s="78"/>
      <c r="B2134" s="79">
        <f t="shared" si="35"/>
        <v>110</v>
      </c>
      <c r="C2134" s="94" t="s">
        <v>2146</v>
      </c>
      <c r="D2134" s="80" t="str">
        <f>VLOOKUP(C2134,[8]Resumen!$C$1:$J$65536,8,0)</f>
        <v>1 Poste autosoportable de acero (21/2300) de suspensión (25°) Tipo SU11-21</v>
      </c>
      <c r="E2134" s="82" t="s">
        <v>44</v>
      </c>
      <c r="F2134" s="83">
        <f t="shared" si="34"/>
        <v>0</v>
      </c>
      <c r="G2134" s="84">
        <f>VLOOKUP(C2134,'[9]Estructuras de Acero y Concreto'!$C$1:$L$65536,7,0)</f>
        <v>9789.6683586728286</v>
      </c>
      <c r="J2134" s="87">
        <f>VLOOKUP(C2134,'[9]Estructuras de Acero y Concreto'!$C$1:$L$65536,10,0)</f>
        <v>2460</v>
      </c>
      <c r="M2134" s="57"/>
      <c r="N2134" s="57"/>
      <c r="O2134" s="57"/>
      <c r="P2134" s="57"/>
      <c r="Q2134" s="57"/>
      <c r="R2134" s="57"/>
    </row>
    <row r="2135" spans="1:18" x14ac:dyDescent="0.2">
      <c r="A2135" s="78"/>
      <c r="B2135" s="79">
        <f t="shared" si="35"/>
        <v>111</v>
      </c>
      <c r="C2135" s="94" t="s">
        <v>2147</v>
      </c>
      <c r="D2135" s="80" t="str">
        <f>VLOOKUP(C2135,[8]Resumen!$C$1:$J$65536,8,0)</f>
        <v>1 Poste autosoportable de acero (21/3900) de ángulo medio (50°) Tipo AU1-21</v>
      </c>
      <c r="E2135" s="82" t="s">
        <v>44</v>
      </c>
      <c r="F2135" s="83">
        <f t="shared" si="34"/>
        <v>0</v>
      </c>
      <c r="G2135" s="84">
        <f>VLOOKUP(C2135,'[9]Estructuras de Acero y Concreto'!$C$1:$L$65536,7,0)</f>
        <v>13797.065121755564</v>
      </c>
      <c r="J2135" s="87">
        <f>VLOOKUP(C2135,'[9]Estructuras de Acero y Concreto'!$C$1:$L$65536,10,0)</f>
        <v>3467</v>
      </c>
      <c r="M2135" s="57"/>
      <c r="N2135" s="57"/>
      <c r="O2135" s="57"/>
      <c r="P2135" s="57"/>
      <c r="Q2135" s="57"/>
      <c r="R2135" s="57"/>
    </row>
    <row r="2136" spans="1:18" x14ac:dyDescent="0.2">
      <c r="A2136" s="78"/>
      <c r="B2136" s="79">
        <f t="shared" si="35"/>
        <v>112</v>
      </c>
      <c r="C2136" s="94" t="s">
        <v>2148</v>
      </c>
      <c r="D2136" s="80" t="str">
        <f>VLOOKUP(C2136,[8]Resumen!$C$1:$J$65536,8,0)</f>
        <v>1 Poste autosoportable de acero (19/6350) de ángulo mayor y terminal (90°) Tipo ATU1-19</v>
      </c>
      <c r="E2136" s="82" t="s">
        <v>44</v>
      </c>
      <c r="F2136" s="83">
        <f t="shared" si="34"/>
        <v>0</v>
      </c>
      <c r="G2136" s="84">
        <f>VLOOKUP(C2136,'[9]Estructuras de Acero y Concreto'!$C$1:$L$65536,7,0)</f>
        <v>17119.981007727845</v>
      </c>
      <c r="J2136" s="87">
        <f>VLOOKUP(C2136,'[9]Estructuras de Acero y Concreto'!$C$1:$L$65536,10,0)</f>
        <v>4302</v>
      </c>
      <c r="M2136" s="57"/>
      <c r="N2136" s="57"/>
      <c r="O2136" s="57"/>
      <c r="P2136" s="57"/>
      <c r="Q2136" s="57"/>
      <c r="R2136" s="57"/>
    </row>
    <row r="2137" spans="1:18" x14ac:dyDescent="0.2">
      <c r="A2137" s="78"/>
      <c r="B2137" s="79">
        <f t="shared" si="35"/>
        <v>113</v>
      </c>
      <c r="C2137" s="94" t="s">
        <v>2149</v>
      </c>
      <c r="D2137" s="80" t="str">
        <f>VLOOKUP(C2137,[8]Resumen!$C$1:$J$65536,8,0)</f>
        <v>1 Poste de concreto (21/500) de suspensión (0°) Tipo SU1-21</v>
      </c>
      <c r="E2137" s="82" t="s">
        <v>44</v>
      </c>
      <c r="F2137" s="83">
        <f t="shared" si="34"/>
        <v>1</v>
      </c>
      <c r="G2137" s="84">
        <f>VLOOKUP(C2137,'[9]Estructuras de Acero y Concreto'!$C$1:$L$65536,7,0)</f>
        <v>2675.335345120337</v>
      </c>
      <c r="J2137" s="87">
        <f>VLOOKUP(C2137,'[9]Estructuras de Acero y Concreto'!$C$1:$L$65536,10,0)</f>
        <v>4812.5</v>
      </c>
      <c r="M2137" s="57"/>
      <c r="N2137" s="57"/>
      <c r="O2137" s="57"/>
      <c r="P2137" s="57"/>
      <c r="Q2137" s="57"/>
      <c r="R2137" s="57"/>
    </row>
    <row r="2138" spans="1:18" x14ac:dyDescent="0.2">
      <c r="A2138" s="78"/>
      <c r="B2138" s="79">
        <f t="shared" si="35"/>
        <v>114</v>
      </c>
      <c r="C2138" s="94" t="s">
        <v>2150</v>
      </c>
      <c r="D2138" s="80" t="str">
        <f>VLOOKUP(C2138,[8]Resumen!$C$1:$J$65536,8,0)</f>
        <v>1 Poste autosoportable de acero (21/2950) de suspensión (25°) Tipo SU11-21</v>
      </c>
      <c r="E2138" s="82" t="s">
        <v>44</v>
      </c>
      <c r="F2138" s="83">
        <f t="shared" si="34"/>
        <v>0</v>
      </c>
      <c r="G2138" s="84">
        <f>VLOOKUP(C2138,'[9]Estructuras de Acero y Concreto'!$C$1:$L$65536,7,0)</f>
        <v>11504.850091432172</v>
      </c>
      <c r="J2138" s="87">
        <f>VLOOKUP(C2138,'[9]Estructuras de Acero y Concreto'!$C$1:$L$65536,10,0)</f>
        <v>2891</v>
      </c>
      <c r="M2138" s="57"/>
      <c r="N2138" s="57"/>
      <c r="O2138" s="57"/>
      <c r="P2138" s="57"/>
      <c r="Q2138" s="57"/>
      <c r="R2138" s="57"/>
    </row>
    <row r="2139" spans="1:18" x14ac:dyDescent="0.2">
      <c r="A2139" s="78"/>
      <c r="B2139" s="79">
        <f t="shared" si="35"/>
        <v>115</v>
      </c>
      <c r="C2139" s="94" t="s">
        <v>2151</v>
      </c>
      <c r="D2139" s="80" t="str">
        <f>VLOOKUP(C2139,[8]Resumen!$C$1:$J$65536,8,0)</f>
        <v>1 Poste autosoportable de acero (21/5050) de ángulo medio (50°) Tipo AU1-21</v>
      </c>
      <c r="E2139" s="82" t="s">
        <v>44</v>
      </c>
      <c r="F2139" s="83">
        <f t="shared" si="34"/>
        <v>0</v>
      </c>
      <c r="G2139" s="84">
        <f>VLOOKUP(C2139,'[9]Estructuras de Acero y Concreto'!$C$1:$L$65536,7,0)</f>
        <v>16320.093471104577</v>
      </c>
      <c r="J2139" s="87">
        <f>VLOOKUP(C2139,'[9]Estructuras de Acero y Concreto'!$C$1:$L$65536,10,0)</f>
        <v>4101</v>
      </c>
      <c r="M2139" s="57"/>
      <c r="N2139" s="57"/>
      <c r="O2139" s="57"/>
      <c r="P2139" s="57"/>
      <c r="Q2139" s="57"/>
      <c r="R2139" s="57"/>
    </row>
    <row r="2140" spans="1:18" x14ac:dyDescent="0.2">
      <c r="A2140" s="78"/>
      <c r="B2140" s="79">
        <f t="shared" si="35"/>
        <v>116</v>
      </c>
      <c r="C2140" s="94" t="s">
        <v>2152</v>
      </c>
      <c r="D2140" s="80" t="str">
        <f>VLOOKUP(C2140,[8]Resumen!$C$1:$J$65536,8,0)</f>
        <v>1 Poste autosoportable de acero (19/8300) de ángulo mayor y terminal (90°) Tipo ATU1-19</v>
      </c>
      <c r="E2140" s="82" t="s">
        <v>44</v>
      </c>
      <c r="F2140" s="83">
        <f t="shared" si="34"/>
        <v>0</v>
      </c>
      <c r="G2140" s="84">
        <f>VLOOKUP(C2140,'[9]Estructuras de Acero y Concreto'!$C$1:$L$65536,7,0)</f>
        <v>20375.244713985721</v>
      </c>
      <c r="J2140" s="87">
        <f>VLOOKUP(C2140,'[9]Estructuras de Acero y Concreto'!$C$1:$L$65536,10,0)</f>
        <v>5120</v>
      </c>
      <c r="M2140" s="57"/>
      <c r="N2140" s="57"/>
      <c r="O2140" s="57"/>
      <c r="P2140" s="57"/>
      <c r="Q2140" s="57"/>
      <c r="R2140" s="57"/>
    </row>
    <row r="2141" spans="1:18" x14ac:dyDescent="0.2">
      <c r="A2141" s="78"/>
      <c r="B2141" s="79">
        <f t="shared" si="35"/>
        <v>117</v>
      </c>
      <c r="C2141" s="94" t="s">
        <v>2153</v>
      </c>
      <c r="D2141" s="80" t="str">
        <f>VLOOKUP(C2141,[8]Resumen!$C$1:$J$65536,8,0)</f>
        <v>1 Poste autosoportable de acero (21/800) de suspensión (2°) Tipo SU2-21</v>
      </c>
      <c r="E2141" s="82" t="s">
        <v>44</v>
      </c>
      <c r="F2141" s="83">
        <f t="shared" si="34"/>
        <v>0</v>
      </c>
      <c r="G2141" s="84">
        <f>VLOOKUP(C2141,'[9]Estructuras de Acero y Concreto'!$C$1:$L$65536,7,0)</f>
        <v>4926.6704992020168</v>
      </c>
      <c r="J2141" s="87">
        <f>VLOOKUP(C2141,'[9]Estructuras de Acero y Concreto'!$C$1:$L$65536,10,0)</f>
        <v>1238</v>
      </c>
      <c r="M2141" s="57"/>
      <c r="N2141" s="57"/>
      <c r="O2141" s="57"/>
      <c r="P2141" s="57"/>
      <c r="Q2141" s="57"/>
      <c r="R2141" s="57"/>
    </row>
    <row r="2142" spans="1:18" x14ac:dyDescent="0.2">
      <c r="A2142" s="78"/>
      <c r="B2142" s="79">
        <f t="shared" si="35"/>
        <v>118</v>
      </c>
      <c r="C2142" s="94" t="s">
        <v>2154</v>
      </c>
      <c r="D2142" s="80" t="str">
        <f>VLOOKUP(C2142,[8]Resumen!$C$1:$J$65536,8,0)</f>
        <v>1 Poste autosoportable de acero (21/3550) de suspensión (25°) Tipo SU21-21</v>
      </c>
      <c r="E2142" s="82" t="s">
        <v>44</v>
      </c>
      <c r="F2142" s="83">
        <f t="shared" si="34"/>
        <v>0</v>
      </c>
      <c r="G2142" s="84">
        <f>VLOOKUP(C2142,'[9]Estructuras de Acero y Concreto'!$C$1:$L$65536,7,0)</f>
        <v>12977.279885216296</v>
      </c>
      <c r="J2142" s="87">
        <f>VLOOKUP(C2142,'[9]Estructuras de Acero y Concreto'!$C$1:$L$65536,10,0)</f>
        <v>3261</v>
      </c>
      <c r="M2142" s="57"/>
      <c r="N2142" s="57"/>
      <c r="O2142" s="57"/>
      <c r="P2142" s="57"/>
      <c r="Q2142" s="57"/>
      <c r="R2142" s="57"/>
    </row>
    <row r="2143" spans="1:18" x14ac:dyDescent="0.2">
      <c r="A2143" s="78"/>
      <c r="B2143" s="79">
        <f t="shared" si="35"/>
        <v>119</v>
      </c>
      <c r="C2143" s="94" t="s">
        <v>2155</v>
      </c>
      <c r="D2143" s="80" t="str">
        <f>VLOOKUP(C2143,[8]Resumen!$C$1:$J$65536,8,0)</f>
        <v>2 Postes autosoportables de acero (21/3250) de ángulo medio (50°) Tipo AU2-21</v>
      </c>
      <c r="E2143" s="82" t="s">
        <v>44</v>
      </c>
      <c r="F2143" s="83">
        <f t="shared" si="34"/>
        <v>0</v>
      </c>
      <c r="G2143" s="84">
        <f>VLOOKUP(C2143,'[9]Estructuras de Acero y Concreto'!$C$1:$L$65536,7,0)</f>
        <v>24506.00721654767</v>
      </c>
      <c r="J2143" s="87">
        <f>VLOOKUP(C2143,'[9]Estructuras de Acero y Concreto'!$C$1:$L$65536,10,0)</f>
        <v>6158</v>
      </c>
      <c r="M2143" s="57"/>
      <c r="N2143" s="57"/>
      <c r="O2143" s="57"/>
      <c r="P2143" s="57"/>
      <c r="Q2143" s="57"/>
      <c r="R2143" s="57"/>
    </row>
    <row r="2144" spans="1:18" x14ac:dyDescent="0.2">
      <c r="A2144" s="78"/>
      <c r="B2144" s="79">
        <f t="shared" si="35"/>
        <v>120</v>
      </c>
      <c r="C2144" s="94" t="s">
        <v>2156</v>
      </c>
      <c r="D2144" s="80" t="str">
        <f>VLOOKUP(C2144,[8]Resumen!$C$1:$J$65536,8,0)</f>
        <v>2 Postes autosoportables de acero (19/5250) de ángulo mayor y terminal (90°) Tipo ATU2-19</v>
      </c>
      <c r="E2144" s="82" t="s">
        <v>44</v>
      </c>
      <c r="F2144" s="83">
        <f t="shared" si="34"/>
        <v>0</v>
      </c>
      <c r="G2144" s="84">
        <f>VLOOKUP(C2144,'[9]Estructuras de Acero y Concreto'!$C$1:$L$65536,7,0)</f>
        <v>30260.422032255356</v>
      </c>
      <c r="J2144" s="87">
        <f>VLOOKUP(C2144,'[9]Estructuras de Acero y Concreto'!$C$1:$L$65536,10,0)</f>
        <v>7604</v>
      </c>
      <c r="M2144" s="57"/>
      <c r="N2144" s="57"/>
      <c r="O2144" s="57"/>
      <c r="P2144" s="57"/>
      <c r="Q2144" s="57"/>
      <c r="R2144" s="57"/>
    </row>
    <row r="2145" spans="1:18" x14ac:dyDescent="0.2">
      <c r="A2145" s="78"/>
      <c r="B2145" s="79">
        <f t="shared" si="35"/>
        <v>121</v>
      </c>
      <c r="C2145" s="94" t="s">
        <v>2157</v>
      </c>
      <c r="D2145" s="80" t="str">
        <f>VLOOKUP(C2145,[8]Resumen!$C$1:$J$65536,8,0)</f>
        <v>1 Poste autosoportable de acero (21/900) de suspensión (2°) Tipo SU2-21</v>
      </c>
      <c r="E2145" s="82" t="s">
        <v>44</v>
      </c>
      <c r="F2145" s="83">
        <f t="shared" si="34"/>
        <v>0</v>
      </c>
      <c r="G2145" s="84">
        <f>VLOOKUP(C2145,'[9]Estructuras de Acero y Concreto'!$C$1:$L$65536,7,0)</f>
        <v>5320.6449575388497</v>
      </c>
      <c r="J2145" s="87">
        <f>VLOOKUP(C2145,'[9]Estructuras de Acero y Concreto'!$C$1:$L$65536,10,0)</f>
        <v>1337</v>
      </c>
      <c r="M2145" s="57"/>
      <c r="N2145" s="57"/>
      <c r="O2145" s="57"/>
      <c r="P2145" s="57"/>
      <c r="Q2145" s="57"/>
      <c r="R2145" s="57"/>
    </row>
    <row r="2146" spans="1:18" x14ac:dyDescent="0.2">
      <c r="A2146" s="78"/>
      <c r="B2146" s="79">
        <f t="shared" si="35"/>
        <v>122</v>
      </c>
      <c r="C2146" s="94" t="s">
        <v>2158</v>
      </c>
      <c r="D2146" s="80" t="str">
        <f>VLOOKUP(C2146,[8]Resumen!$C$1:$J$65536,8,0)</f>
        <v>1 Poste autosoportable de acero (21/4250) de suspensión (25°) Tipo SU21-21</v>
      </c>
      <c r="E2146" s="82" t="s">
        <v>44</v>
      </c>
      <c r="F2146" s="83">
        <f t="shared" si="34"/>
        <v>0</v>
      </c>
      <c r="G2146" s="84">
        <f>VLOOKUP(C2146,'[9]Estructuras de Acero y Concreto'!$C$1:$L$65536,7,0)</f>
        <v>14588.993578412432</v>
      </c>
      <c r="J2146" s="87">
        <f>VLOOKUP(C2146,'[9]Estructuras de Acero y Concreto'!$C$1:$L$65536,10,0)</f>
        <v>3666</v>
      </c>
      <c r="M2146" s="57"/>
      <c r="N2146" s="57"/>
      <c r="O2146" s="57"/>
      <c r="P2146" s="57"/>
      <c r="Q2146" s="57"/>
      <c r="R2146" s="57"/>
    </row>
    <row r="2147" spans="1:18" x14ac:dyDescent="0.2">
      <c r="A2147" s="78"/>
      <c r="B2147" s="79">
        <f t="shared" si="35"/>
        <v>123</v>
      </c>
      <c r="C2147" s="94" t="s">
        <v>2159</v>
      </c>
      <c r="D2147" s="80" t="str">
        <f>VLOOKUP(C2147,[8]Resumen!$C$1:$J$65536,8,0)</f>
        <v>2 Postes autosoportables de acero (21/3900) de ángulo medio (50°) Tipo AU2-21</v>
      </c>
      <c r="E2147" s="82" t="s">
        <v>44</v>
      </c>
      <c r="F2147" s="83">
        <f t="shared" si="34"/>
        <v>0</v>
      </c>
      <c r="G2147" s="84">
        <f>VLOOKUP(C2147,'[9]Estructuras de Acero y Concreto'!$C$1:$L$65536,7,0)</f>
        <v>27594.130243511128</v>
      </c>
      <c r="J2147" s="87">
        <f>VLOOKUP(C2147,'[9]Estructuras de Acero y Concreto'!$C$1:$L$65536,10,0)</f>
        <v>6934</v>
      </c>
      <c r="M2147" s="57"/>
      <c r="N2147" s="57"/>
      <c r="O2147" s="57"/>
      <c r="P2147" s="57"/>
      <c r="Q2147" s="57"/>
      <c r="R2147" s="57"/>
    </row>
    <row r="2148" spans="1:18" x14ac:dyDescent="0.2">
      <c r="A2148" s="78"/>
      <c r="B2148" s="79">
        <f t="shared" si="35"/>
        <v>124</v>
      </c>
      <c r="C2148" s="94" t="s">
        <v>2160</v>
      </c>
      <c r="D2148" s="80" t="str">
        <f>VLOOKUP(C2148,[8]Resumen!$C$1:$J$65536,8,0)</f>
        <v>2 Postes autosoportables de acero (19/6350) de ángulo mayor y terminal (90°) Tipo ATU2-19</v>
      </c>
      <c r="E2148" s="82" t="s">
        <v>44</v>
      </c>
      <c r="F2148" s="83">
        <f t="shared" si="34"/>
        <v>0</v>
      </c>
      <c r="G2148" s="84">
        <f>VLOOKUP(C2148,'[9]Estructuras de Acero y Concreto'!$C$1:$L$65536,7,0)</f>
        <v>34239.962015455691</v>
      </c>
      <c r="J2148" s="87">
        <f>VLOOKUP(C2148,'[9]Estructuras de Acero y Concreto'!$C$1:$L$65536,10,0)</f>
        <v>8604</v>
      </c>
      <c r="M2148" s="57"/>
      <c r="N2148" s="57"/>
      <c r="O2148" s="57"/>
      <c r="P2148" s="57"/>
      <c r="Q2148" s="57"/>
      <c r="R2148" s="57"/>
    </row>
    <row r="2149" spans="1:18" x14ac:dyDescent="0.2">
      <c r="A2149" s="78"/>
      <c r="B2149" s="79">
        <f t="shared" si="35"/>
        <v>125</v>
      </c>
      <c r="C2149" s="94" t="s">
        <v>2161</v>
      </c>
      <c r="D2149" s="80" t="str">
        <f>VLOOKUP(C2149,[8]Resumen!$C$1:$J$65536,8,0)</f>
        <v>1 Poste autosoportable de acero (21/1100) de suspensión (2°) Tipo SU2-21</v>
      </c>
      <c r="E2149" s="82" t="s">
        <v>44</v>
      </c>
      <c r="F2149" s="83">
        <f t="shared" si="34"/>
        <v>0</v>
      </c>
      <c r="G2149" s="84">
        <f>VLOOKUP(C2149,'[9]Estructuras de Acero y Concreto'!$C$1:$L$65536,7,0)</f>
        <v>6060.8393944141117</v>
      </c>
      <c r="J2149" s="87">
        <f>VLOOKUP(C2149,'[9]Estructuras de Acero y Concreto'!$C$1:$L$65536,10,0)</f>
        <v>1523</v>
      </c>
      <c r="M2149" s="57"/>
      <c r="N2149" s="57"/>
      <c r="O2149" s="57"/>
      <c r="P2149" s="57"/>
      <c r="Q2149" s="57"/>
      <c r="R2149" s="57"/>
    </row>
    <row r="2150" spans="1:18" x14ac:dyDescent="0.2">
      <c r="A2150" s="78"/>
      <c r="B2150" s="79">
        <f t="shared" si="35"/>
        <v>126</v>
      </c>
      <c r="C2150" s="94" t="s">
        <v>2162</v>
      </c>
      <c r="D2150" s="80" t="str">
        <f>VLOOKUP(C2150,[8]Resumen!$C$1:$J$65536,8,0)</f>
        <v>1 Poste autosoportable de acero (21/5450) de suspensión (25°) Tipo SU21-21</v>
      </c>
      <c r="E2150" s="82" t="s">
        <v>44</v>
      </c>
      <c r="F2150" s="83">
        <f t="shared" si="34"/>
        <v>0</v>
      </c>
      <c r="G2150" s="84">
        <f>VLOOKUP(C2150,'[9]Estructuras de Acero y Concreto'!$C$1:$L$65536,7,0)</f>
        <v>17147.837787610246</v>
      </c>
      <c r="J2150" s="87">
        <f>VLOOKUP(C2150,'[9]Estructuras de Acero y Concreto'!$C$1:$L$65536,10,0)</f>
        <v>4309</v>
      </c>
      <c r="M2150" s="57"/>
      <c r="N2150" s="57"/>
      <c r="O2150" s="57"/>
      <c r="P2150" s="57"/>
      <c r="Q2150" s="57"/>
      <c r="R2150" s="57"/>
    </row>
    <row r="2151" spans="1:18" x14ac:dyDescent="0.2">
      <c r="A2151" s="78"/>
      <c r="B2151" s="79">
        <f t="shared" si="35"/>
        <v>127</v>
      </c>
      <c r="C2151" s="94" t="s">
        <v>2163</v>
      </c>
      <c r="D2151" s="80" t="str">
        <f>VLOOKUP(C2151,[8]Resumen!$C$1:$J$65536,8,0)</f>
        <v>2 Postes autosoportables de acero (21/5050) de ángulo medio (50°) Tipo AU2-21</v>
      </c>
      <c r="E2151" s="82" t="s">
        <v>44</v>
      </c>
      <c r="F2151" s="83">
        <f t="shared" si="34"/>
        <v>0</v>
      </c>
      <c r="G2151" s="84">
        <f>VLOOKUP(C2151,'[9]Estructuras de Acero y Concreto'!$C$1:$L$65536,7,0)</f>
        <v>32640.186942209155</v>
      </c>
      <c r="J2151" s="87">
        <f>VLOOKUP(C2151,'[9]Estructuras de Acero y Concreto'!$C$1:$L$65536,10,0)</f>
        <v>8202</v>
      </c>
      <c r="M2151" s="57"/>
      <c r="N2151" s="57"/>
      <c r="O2151" s="57"/>
      <c r="P2151" s="57"/>
      <c r="Q2151" s="57"/>
      <c r="R2151" s="57"/>
    </row>
    <row r="2152" spans="1:18" x14ac:dyDescent="0.2">
      <c r="A2152" s="78"/>
      <c r="B2152" s="79">
        <f t="shared" si="35"/>
        <v>128</v>
      </c>
      <c r="C2152" s="94" t="s">
        <v>2164</v>
      </c>
      <c r="D2152" s="80" t="str">
        <f>VLOOKUP(C2152,[8]Resumen!$C$1:$J$65536,8,0)</f>
        <v>2 Postes autosoportables de acero (19/8300) de ángulo mayor y terminal (90°) Tipo ATU2-19</v>
      </c>
      <c r="E2152" s="82" t="s">
        <v>44</v>
      </c>
      <c r="F2152" s="83">
        <f t="shared" si="34"/>
        <v>0</v>
      </c>
      <c r="G2152" s="84">
        <f>VLOOKUP(C2152,'[9]Estructuras de Acero y Concreto'!$C$1:$L$65536,7,0)</f>
        <v>40750.489427971443</v>
      </c>
      <c r="J2152" s="87">
        <f>VLOOKUP(C2152,'[9]Estructuras de Acero y Concreto'!$C$1:$L$65536,10,0)</f>
        <v>10240</v>
      </c>
      <c r="M2152" s="57"/>
      <c r="N2152" s="57"/>
      <c r="O2152" s="57"/>
      <c r="P2152" s="57"/>
      <c r="Q2152" s="57"/>
      <c r="R2152" s="57"/>
    </row>
    <row r="2153" spans="1:18" x14ac:dyDescent="0.2">
      <c r="A2153" s="78"/>
      <c r="B2153" s="79">
        <f t="shared" si="35"/>
        <v>129</v>
      </c>
      <c r="C2153" s="94" t="s">
        <v>2165</v>
      </c>
      <c r="D2153" s="80" t="str">
        <f>VLOOKUP(C2153,[8]Resumen!$C$1:$J$65536,8,0)</f>
        <v>1 Poste de concreto (25/700) de suspensión (2°) Tipo SU1-25</v>
      </c>
      <c r="E2153" s="82" t="s">
        <v>44</v>
      </c>
      <c r="F2153" s="83">
        <f t="shared" ref="F2153:F2216" si="36">IF(MID(C2153,1,2)="EA",0,1)</f>
        <v>1</v>
      </c>
      <c r="G2153" s="84">
        <f>VLOOKUP(C2153,'[9]Estructuras de Acero y Concreto'!$C$1:$L$65536,7,0)</f>
        <v>3859.8021077986095</v>
      </c>
      <c r="J2153" s="87">
        <f>VLOOKUP(C2153,'[9]Estructuras de Acero y Concreto'!$C$1:$L$65536,10,0)</f>
        <v>5975</v>
      </c>
      <c r="M2153" s="57"/>
      <c r="N2153" s="57"/>
      <c r="O2153" s="57"/>
      <c r="P2153" s="57"/>
      <c r="Q2153" s="57"/>
      <c r="R2153" s="57"/>
    </row>
    <row r="2154" spans="1:18" x14ac:dyDescent="0.2">
      <c r="A2154" s="78"/>
      <c r="B2154" s="79">
        <f t="shared" si="35"/>
        <v>130</v>
      </c>
      <c r="C2154" s="94" t="s">
        <v>2166</v>
      </c>
      <c r="D2154" s="80" t="str">
        <f>VLOOKUP(C2154,[8]Resumen!$C$1:$J$65536,8,0)</f>
        <v>1 Poste autosoportable de acero (25/2350) de suspensión (25°) Tipo SU11-25</v>
      </c>
      <c r="E2154" s="82" t="s">
        <v>44</v>
      </c>
      <c r="F2154" s="83">
        <f t="shared" si="36"/>
        <v>0</v>
      </c>
      <c r="G2154" s="84">
        <f>VLOOKUP(C2154,'[9]Estructuras de Acero y Concreto'!$C$1:$L$65536,7,0)</f>
        <v>11831.172370054599</v>
      </c>
      <c r="J2154" s="87">
        <f>VLOOKUP(C2154,'[9]Estructuras de Acero y Concreto'!$C$1:$L$65536,10,0)</f>
        <v>2973</v>
      </c>
      <c r="M2154" s="57"/>
      <c r="N2154" s="57"/>
      <c r="O2154" s="57"/>
      <c r="P2154" s="57"/>
      <c r="Q2154" s="57"/>
      <c r="R2154" s="57"/>
    </row>
    <row r="2155" spans="1:18" x14ac:dyDescent="0.2">
      <c r="A2155" s="78"/>
      <c r="B2155" s="79">
        <f t="shared" ref="B2155:B2218" si="37">1+B2154</f>
        <v>131</v>
      </c>
      <c r="C2155" s="94" t="s">
        <v>2167</v>
      </c>
      <c r="D2155" s="80" t="str">
        <f>VLOOKUP(C2155,[8]Resumen!$C$1:$J$65536,8,0)</f>
        <v>1 Poste autosoportable de acero (25/3900) de ángulo medio (50°) Tipo AU1-25</v>
      </c>
      <c r="E2155" s="82" t="s">
        <v>44</v>
      </c>
      <c r="F2155" s="83">
        <f t="shared" si="36"/>
        <v>0</v>
      </c>
      <c r="G2155" s="84">
        <f>VLOOKUP(C2155,'[9]Estructuras de Acero y Concreto'!$C$1:$L$65536,7,0)</f>
        <v>16443.459210583791</v>
      </c>
      <c r="J2155" s="87">
        <f>VLOOKUP(C2155,'[9]Estructuras de Acero y Concreto'!$C$1:$L$65536,10,0)</f>
        <v>4132</v>
      </c>
      <c r="M2155" s="57"/>
      <c r="N2155" s="57"/>
      <c r="O2155" s="57"/>
      <c r="P2155" s="57"/>
      <c r="Q2155" s="57"/>
      <c r="R2155" s="57"/>
    </row>
    <row r="2156" spans="1:18" x14ac:dyDescent="0.2">
      <c r="A2156" s="78"/>
      <c r="B2156" s="79">
        <f t="shared" si="37"/>
        <v>132</v>
      </c>
      <c r="C2156" s="94" t="s">
        <v>2168</v>
      </c>
      <c r="D2156" s="80" t="str">
        <f>VLOOKUP(C2156,[8]Resumen!$C$1:$J$65536,8,0)</f>
        <v>1 Poste autosoportable de acero (25/6100) de ángulo mayor y terminal (90°) Tipo ATU1-25</v>
      </c>
      <c r="E2156" s="82" t="s">
        <v>44</v>
      </c>
      <c r="F2156" s="83">
        <f t="shared" si="36"/>
        <v>0</v>
      </c>
      <c r="G2156" s="84">
        <f>VLOOKUP(C2156,'[9]Estructuras de Acero y Concreto'!$C$1:$L$65536,7,0)</f>
        <v>21994.917487148257</v>
      </c>
      <c r="J2156" s="87">
        <f>VLOOKUP(C2156,'[9]Estructuras de Acero y Concreto'!$C$1:$L$65536,10,0)</f>
        <v>5527</v>
      </c>
      <c r="M2156" s="57"/>
      <c r="N2156" s="57"/>
      <c r="O2156" s="57"/>
      <c r="P2156" s="57"/>
      <c r="Q2156" s="57"/>
      <c r="R2156" s="57"/>
    </row>
    <row r="2157" spans="1:18" x14ac:dyDescent="0.2">
      <c r="A2157" s="78"/>
      <c r="B2157" s="79">
        <f t="shared" si="37"/>
        <v>133</v>
      </c>
      <c r="C2157" s="94" t="s">
        <v>2169</v>
      </c>
      <c r="D2157" s="80" t="str">
        <f>VLOOKUP(C2157,[8]Resumen!$C$1:$J$65536,8,0)</f>
        <v>1 Poste de concreto (25/800) de suspensión (2°) Tipo SU1-25</v>
      </c>
      <c r="E2157" s="82" t="s">
        <v>44</v>
      </c>
      <c r="F2157" s="83">
        <f t="shared" si="36"/>
        <v>1</v>
      </c>
      <c r="G2157" s="84">
        <f>VLOOKUP(C2157,'[9]Estructuras de Acero y Concreto'!$C$1:$L$65536,7,0)</f>
        <v>4029.9577631683051</v>
      </c>
      <c r="J2157" s="87">
        <f>VLOOKUP(C2157,'[9]Estructuras de Acero y Concreto'!$C$1:$L$65536,10,0)</f>
        <v>6142</v>
      </c>
      <c r="M2157" s="57"/>
      <c r="N2157" s="57"/>
      <c r="O2157" s="57"/>
      <c r="P2157" s="57"/>
      <c r="Q2157" s="57"/>
      <c r="R2157" s="57"/>
    </row>
    <row r="2158" spans="1:18" x14ac:dyDescent="0.2">
      <c r="A2158" s="78"/>
      <c r="B2158" s="79">
        <f t="shared" si="37"/>
        <v>134</v>
      </c>
      <c r="C2158" s="94" t="s">
        <v>2170</v>
      </c>
      <c r="D2158" s="80" t="str">
        <f>VLOOKUP(C2158,[8]Resumen!$C$1:$J$65536,8,0)</f>
        <v>1 Poste autosoportable de acero (25/2650) de suspensión (25°) Tipo SU11-25</v>
      </c>
      <c r="E2158" s="82" t="s">
        <v>44</v>
      </c>
      <c r="F2158" s="83">
        <f t="shared" si="36"/>
        <v>0</v>
      </c>
      <c r="G2158" s="84">
        <f>VLOOKUP(C2158,'[9]Estructuras de Acero y Concreto'!$C$1:$L$65536,7,0)</f>
        <v>12794.221045989081</v>
      </c>
      <c r="J2158" s="87">
        <f>VLOOKUP(C2158,'[9]Estructuras de Acero y Concreto'!$C$1:$L$65536,10,0)</f>
        <v>3215</v>
      </c>
      <c r="M2158" s="57"/>
      <c r="N2158" s="57"/>
      <c r="O2158" s="57"/>
      <c r="P2158" s="57"/>
      <c r="Q2158" s="57"/>
      <c r="R2158" s="57"/>
    </row>
    <row r="2159" spans="1:18" x14ac:dyDescent="0.2">
      <c r="A2159" s="78"/>
      <c r="B2159" s="79">
        <f t="shared" si="37"/>
        <v>135</v>
      </c>
      <c r="C2159" s="94" t="s">
        <v>2171</v>
      </c>
      <c r="D2159" s="80" t="str">
        <f>VLOOKUP(C2159,[8]Resumen!$C$1:$J$65536,8,0)</f>
        <v>1 Poste autosoportable de acero (25/4400) de ángulo medio (50°) Tipo AU1-25</v>
      </c>
      <c r="E2159" s="82" t="s">
        <v>44</v>
      </c>
      <c r="F2159" s="83">
        <f t="shared" si="36"/>
        <v>0</v>
      </c>
      <c r="G2159" s="84">
        <f>VLOOKUP(C2159,'[9]Estructuras de Acero y Concreto'!$C$1:$L$65536,7,0)</f>
        <v>17784.564184922303</v>
      </c>
      <c r="J2159" s="87">
        <f>VLOOKUP(C2159,'[9]Estructuras de Acero y Concreto'!$C$1:$L$65536,10,0)</f>
        <v>4469</v>
      </c>
      <c r="M2159" s="57"/>
      <c r="N2159" s="57"/>
      <c r="O2159" s="57"/>
      <c r="P2159" s="57"/>
      <c r="Q2159" s="57"/>
      <c r="R2159" s="57"/>
    </row>
    <row r="2160" spans="1:18" x14ac:dyDescent="0.2">
      <c r="A2160" s="78"/>
      <c r="B2160" s="79">
        <f t="shared" si="37"/>
        <v>136</v>
      </c>
      <c r="C2160" s="94" t="s">
        <v>2172</v>
      </c>
      <c r="D2160" s="80" t="str">
        <f>VLOOKUP(C2160,[8]Resumen!$C$1:$J$65536,8,0)</f>
        <v>1 Poste autosoportable de acero (25/7000) de ángulo mayor y terminal (90°) Tipo ATU1-25</v>
      </c>
      <c r="E2160" s="82" t="s">
        <v>44</v>
      </c>
      <c r="F2160" s="83">
        <f t="shared" si="36"/>
        <v>0</v>
      </c>
      <c r="G2160" s="84">
        <f>VLOOKUP(C2160,'[9]Estructuras de Acero y Concreto'!$C$1:$L$65536,7,0)</f>
        <v>24052.339658462832</v>
      </c>
      <c r="J2160" s="87">
        <f>VLOOKUP(C2160,'[9]Estructuras de Acero y Concreto'!$C$1:$L$65536,10,0)</f>
        <v>6044</v>
      </c>
      <c r="M2160" s="57"/>
      <c r="N2160" s="57"/>
      <c r="O2160" s="57"/>
      <c r="P2160" s="57"/>
      <c r="Q2160" s="57"/>
      <c r="R2160" s="57"/>
    </row>
    <row r="2161" spans="1:18" x14ac:dyDescent="0.2">
      <c r="A2161" s="78"/>
      <c r="B2161" s="79">
        <f t="shared" si="37"/>
        <v>137</v>
      </c>
      <c r="C2161" s="94" t="s">
        <v>2173</v>
      </c>
      <c r="D2161" s="80" t="str">
        <f>VLOOKUP(C2161,[8]Resumen!$C$1:$J$65536,8,0)</f>
        <v>1 Poste de concreto (25/900) de suspensión (2°) Tipo SU1-25</v>
      </c>
      <c r="E2161" s="82" t="s">
        <v>44</v>
      </c>
      <c r="F2161" s="83">
        <f t="shared" si="36"/>
        <v>1</v>
      </c>
      <c r="G2161" s="84">
        <f>VLOOKUP(C2161,'[9]Estructuras de Acero y Concreto'!$C$1:$L$65536,7,0)</f>
        <v>4151.2064038209628</v>
      </c>
      <c r="J2161" s="87">
        <f>VLOOKUP(C2161,'[9]Estructuras de Acero y Concreto'!$C$1:$L$65536,10,0)</f>
        <v>6261</v>
      </c>
      <c r="M2161" s="57"/>
      <c r="N2161" s="57"/>
      <c r="O2161" s="57"/>
      <c r="P2161" s="57"/>
      <c r="Q2161" s="57"/>
      <c r="R2161" s="57"/>
    </row>
    <row r="2162" spans="1:18" x14ac:dyDescent="0.2">
      <c r="A2162" s="78"/>
      <c r="B2162" s="79">
        <f t="shared" si="37"/>
        <v>138</v>
      </c>
      <c r="C2162" s="94" t="s">
        <v>2174</v>
      </c>
      <c r="D2162" s="80" t="str">
        <f>VLOOKUP(C2162,[8]Resumen!$C$1:$J$65536,8,0)</f>
        <v>1 Poste autosoportable de acero (25/3200) de suspensión (25°) Tipo SU11-25</v>
      </c>
      <c r="E2162" s="82" t="s">
        <v>44</v>
      </c>
      <c r="F2162" s="83">
        <f t="shared" si="36"/>
        <v>0</v>
      </c>
      <c r="G2162" s="84">
        <f>VLOOKUP(C2162,'[9]Estructuras de Acero y Concreto'!$C$1:$L$65536,7,0)</f>
        <v>14461.648298950022</v>
      </c>
      <c r="J2162" s="87">
        <f>VLOOKUP(C2162,'[9]Estructuras de Acero y Concreto'!$C$1:$L$65536,10,0)</f>
        <v>3634</v>
      </c>
      <c r="M2162" s="57"/>
      <c r="N2162" s="57"/>
      <c r="O2162" s="57"/>
      <c r="P2162" s="57"/>
      <c r="Q2162" s="57"/>
      <c r="R2162" s="57"/>
    </row>
    <row r="2163" spans="1:18" x14ac:dyDescent="0.2">
      <c r="A2163" s="78"/>
      <c r="B2163" s="79">
        <f t="shared" si="37"/>
        <v>139</v>
      </c>
      <c r="C2163" s="94" t="s">
        <v>2175</v>
      </c>
      <c r="D2163" s="80" t="str">
        <f>VLOOKUP(C2163,[8]Resumen!$C$1:$J$65536,8,0)</f>
        <v>1 Poste autosoportable de acero (25/5350) de ángulo medio (50°) Tipo AU1-25</v>
      </c>
      <c r="E2163" s="82" t="s">
        <v>44</v>
      </c>
      <c r="F2163" s="83">
        <f t="shared" si="36"/>
        <v>0</v>
      </c>
      <c r="G2163" s="84">
        <f>VLOOKUP(C2163,'[9]Estructuras de Acero y Concreto'!$C$1:$L$65536,7,0)</f>
        <v>20196.165414741707</v>
      </c>
      <c r="J2163" s="87">
        <f>VLOOKUP(C2163,'[9]Estructuras de Acero y Concreto'!$C$1:$L$65536,10,0)</f>
        <v>5075</v>
      </c>
      <c r="M2163" s="57"/>
      <c r="N2163" s="57"/>
      <c r="O2163" s="57"/>
      <c r="P2163" s="57"/>
      <c r="Q2163" s="57"/>
      <c r="R2163" s="57"/>
    </row>
    <row r="2164" spans="1:18" x14ac:dyDescent="0.2">
      <c r="A2164" s="78"/>
      <c r="B2164" s="79">
        <f t="shared" si="37"/>
        <v>140</v>
      </c>
      <c r="C2164" s="94" t="s">
        <v>2176</v>
      </c>
      <c r="D2164" s="80" t="str">
        <f>VLOOKUP(C2164,[8]Resumen!$C$1:$J$65536,8,0)</f>
        <v>1 Poste autosoportable de acero (25/8500) de ángulo mayor y terminal (90°) Tipo ATU1-25</v>
      </c>
      <c r="E2164" s="82" t="s">
        <v>44</v>
      </c>
      <c r="F2164" s="83">
        <f t="shared" si="36"/>
        <v>0</v>
      </c>
      <c r="G2164" s="84">
        <f>VLOOKUP(C2164,'[9]Estructuras de Acero y Concreto'!$C$1:$L$65536,7,0)</f>
        <v>27287.705664804704</v>
      </c>
      <c r="J2164" s="87">
        <f>VLOOKUP(C2164,'[9]Estructuras de Acero y Concreto'!$C$1:$L$65536,10,0)</f>
        <v>6857</v>
      </c>
      <c r="M2164" s="57"/>
      <c r="N2164" s="57"/>
      <c r="O2164" s="57"/>
      <c r="P2164" s="57"/>
      <c r="Q2164" s="57"/>
      <c r="R2164" s="57"/>
    </row>
    <row r="2165" spans="1:18" x14ac:dyDescent="0.2">
      <c r="A2165" s="78"/>
      <c r="B2165" s="79">
        <f t="shared" si="37"/>
        <v>141</v>
      </c>
      <c r="C2165" s="94" t="s">
        <v>2177</v>
      </c>
      <c r="D2165" s="80" t="str">
        <f>VLOOKUP(C2165,[8]Resumen!$C$1:$J$65536,8,0)</f>
        <v>1 Poste autosoportable de acero (25/1100) de suspensión (2°) Tipo SU2-25</v>
      </c>
      <c r="E2165" s="82" t="s">
        <v>44</v>
      </c>
      <c r="F2165" s="83">
        <f t="shared" si="36"/>
        <v>0</v>
      </c>
      <c r="G2165" s="84">
        <f>VLOOKUP(C2165,'[9]Estructuras de Acero y Concreto'!$C$1:$L$65536,7,0)</f>
        <v>7222.8650695086098</v>
      </c>
      <c r="J2165" s="87">
        <f>VLOOKUP(C2165,'[9]Estructuras de Acero y Concreto'!$C$1:$L$65536,10,0)</f>
        <v>1815</v>
      </c>
      <c r="M2165" s="57"/>
      <c r="N2165" s="57"/>
      <c r="O2165" s="57"/>
      <c r="P2165" s="57"/>
      <c r="Q2165" s="57"/>
      <c r="R2165" s="57"/>
    </row>
    <row r="2166" spans="1:18" x14ac:dyDescent="0.2">
      <c r="A2166" s="78"/>
      <c r="B2166" s="79">
        <f t="shared" si="37"/>
        <v>142</v>
      </c>
      <c r="C2166" s="94" t="s">
        <v>2178</v>
      </c>
      <c r="D2166" s="80" t="str">
        <f>VLOOKUP(C2166,[8]Resumen!$C$1:$J$65536,8,0)</f>
        <v>1 Poste autosoportable de acero (25/3850) de suspensión (25°) Tipo SU21-25</v>
      </c>
      <c r="E2166" s="82" t="s">
        <v>44</v>
      </c>
      <c r="F2166" s="83">
        <f t="shared" si="36"/>
        <v>0</v>
      </c>
      <c r="G2166" s="84">
        <f>VLOOKUP(C2166,'[9]Estructuras de Acero y Concreto'!$C$1:$L$65536,7,0)</f>
        <v>16308.154851154977</v>
      </c>
      <c r="J2166" s="87">
        <f>VLOOKUP(C2166,'[9]Estructuras de Acero y Concreto'!$C$1:$L$65536,10,0)</f>
        <v>4098</v>
      </c>
      <c r="M2166" s="57"/>
      <c r="N2166" s="57"/>
      <c r="O2166" s="57"/>
      <c r="P2166" s="57"/>
      <c r="Q2166" s="57"/>
      <c r="R2166" s="57"/>
    </row>
    <row r="2167" spans="1:18" x14ac:dyDescent="0.2">
      <c r="A2167" s="78"/>
      <c r="B2167" s="79">
        <f t="shared" si="37"/>
        <v>143</v>
      </c>
      <c r="C2167" s="94" t="s">
        <v>2179</v>
      </c>
      <c r="D2167" s="80" t="str">
        <f>VLOOKUP(C2167,[8]Resumen!$C$1:$J$65536,8,0)</f>
        <v>2 Postes autosoportables de acero (25/3900) de ángulo medio (50°) Tipo AU2-25</v>
      </c>
      <c r="E2167" s="82" t="s">
        <v>44</v>
      </c>
      <c r="F2167" s="83">
        <f t="shared" si="36"/>
        <v>0</v>
      </c>
      <c r="G2167" s="84">
        <f>VLOOKUP(C2167,'[9]Estructuras de Acero y Concreto'!$C$1:$L$65536,7,0)</f>
        <v>32886.918421167582</v>
      </c>
      <c r="J2167" s="87">
        <f>VLOOKUP(C2167,'[9]Estructuras de Acero y Concreto'!$C$1:$L$65536,10,0)</f>
        <v>8264</v>
      </c>
      <c r="M2167" s="57"/>
      <c r="N2167" s="57"/>
      <c r="O2167" s="57"/>
      <c r="P2167" s="57"/>
      <c r="Q2167" s="57"/>
      <c r="R2167" s="57"/>
    </row>
    <row r="2168" spans="1:18" x14ac:dyDescent="0.2">
      <c r="A2168" s="78"/>
      <c r="B2168" s="79">
        <f t="shared" si="37"/>
        <v>144</v>
      </c>
      <c r="C2168" s="94" t="s">
        <v>2180</v>
      </c>
      <c r="D2168" s="80" t="str">
        <f>VLOOKUP(C2168,[8]Resumen!$C$1:$J$65536,8,0)</f>
        <v>2 Postes autosoportables de acero (25/6100) de ángulo mayor y terminal (90°) Tipo ATU2-25</v>
      </c>
      <c r="E2168" s="82" t="s">
        <v>44</v>
      </c>
      <c r="F2168" s="83">
        <f t="shared" si="36"/>
        <v>0</v>
      </c>
      <c r="G2168" s="84">
        <f>VLOOKUP(C2168,'[9]Estructuras de Acero y Concreto'!$C$1:$L$65536,7,0)</f>
        <v>43989.834974296515</v>
      </c>
      <c r="J2168" s="87">
        <f>VLOOKUP(C2168,'[9]Estructuras de Acero y Concreto'!$C$1:$L$65536,10,0)</f>
        <v>11054</v>
      </c>
      <c r="M2168" s="57"/>
      <c r="N2168" s="57"/>
      <c r="O2168" s="57"/>
      <c r="P2168" s="57"/>
      <c r="Q2168" s="57"/>
      <c r="R2168" s="57"/>
    </row>
    <row r="2169" spans="1:18" x14ac:dyDescent="0.2">
      <c r="A2169" s="78"/>
      <c r="B2169" s="79">
        <f t="shared" si="37"/>
        <v>145</v>
      </c>
      <c r="C2169" s="94" t="s">
        <v>2181</v>
      </c>
      <c r="D2169" s="80" t="str">
        <f>VLOOKUP(C2169,[8]Resumen!$C$1:$J$65536,8,0)</f>
        <v>1 Poste autosoportable de acero (25/1200) de suspensión (2°) Tipo SU2-25</v>
      </c>
      <c r="E2169" s="82" t="s">
        <v>44</v>
      </c>
      <c r="F2169" s="83">
        <f t="shared" si="36"/>
        <v>0</v>
      </c>
      <c r="G2169" s="84">
        <f>VLOOKUP(C2169,'[9]Estructuras de Acero y Concreto'!$C$1:$L$65536,7,0)</f>
        <v>7644.6963077278451</v>
      </c>
      <c r="J2169" s="87">
        <f>VLOOKUP(C2169,'[9]Estructuras de Acero y Concreto'!$C$1:$L$65536,10,0)</f>
        <v>1921</v>
      </c>
      <c r="M2169" s="57"/>
      <c r="N2169" s="57"/>
      <c r="O2169" s="57"/>
      <c r="P2169" s="57"/>
      <c r="Q2169" s="57"/>
      <c r="R2169" s="57"/>
    </row>
    <row r="2170" spans="1:18" x14ac:dyDescent="0.2">
      <c r="A2170" s="78"/>
      <c r="B2170" s="79">
        <f t="shared" si="37"/>
        <v>146</v>
      </c>
      <c r="C2170" s="94" t="s">
        <v>2182</v>
      </c>
      <c r="D2170" s="80" t="str">
        <f>VLOOKUP(C2170,[8]Resumen!$C$1:$J$65536,8,0)</f>
        <v>1 Poste autosoportable de acero (25/4450) de suspensión (25°) Tipo SU21-25</v>
      </c>
      <c r="E2170" s="82" t="s">
        <v>44</v>
      </c>
      <c r="F2170" s="83">
        <f t="shared" si="36"/>
        <v>0</v>
      </c>
      <c r="G2170" s="84">
        <f>VLOOKUP(C2170,'[9]Estructuras de Acero y Concreto'!$C$1:$L$65536,7,0)</f>
        <v>17915.889004367913</v>
      </c>
      <c r="J2170" s="87">
        <f>VLOOKUP(C2170,'[9]Estructuras de Acero y Concreto'!$C$1:$L$65536,10,0)</f>
        <v>4502</v>
      </c>
      <c r="M2170" s="57"/>
      <c r="N2170" s="57"/>
      <c r="O2170" s="57"/>
      <c r="P2170" s="57"/>
      <c r="Q2170" s="57"/>
      <c r="R2170" s="57"/>
    </row>
    <row r="2171" spans="1:18" x14ac:dyDescent="0.2">
      <c r="A2171" s="78"/>
      <c r="B2171" s="79">
        <f t="shared" si="37"/>
        <v>147</v>
      </c>
      <c r="C2171" s="94" t="s">
        <v>2183</v>
      </c>
      <c r="D2171" s="80" t="str">
        <f>VLOOKUP(C2171,[8]Resumen!$C$1:$J$65536,8,0)</f>
        <v>2 Postes autosoportables de acero (25/4400) de ángulo medio (50°) Tipo AU2-25</v>
      </c>
      <c r="E2171" s="82" t="s">
        <v>44</v>
      </c>
      <c r="F2171" s="83">
        <f t="shared" si="36"/>
        <v>0</v>
      </c>
      <c r="G2171" s="84">
        <f>VLOOKUP(C2171,'[9]Estructuras de Acero y Concreto'!$C$1:$L$65536,7,0)</f>
        <v>35569.128369844606</v>
      </c>
      <c r="J2171" s="87">
        <f>VLOOKUP(C2171,'[9]Estructuras de Acero y Concreto'!$C$1:$L$65536,10,0)</f>
        <v>8938</v>
      </c>
      <c r="M2171" s="57"/>
      <c r="N2171" s="57"/>
      <c r="O2171" s="57"/>
      <c r="P2171" s="57"/>
      <c r="Q2171" s="57"/>
      <c r="R2171" s="57"/>
    </row>
    <row r="2172" spans="1:18" x14ac:dyDescent="0.2">
      <c r="A2172" s="78"/>
      <c r="B2172" s="79">
        <f t="shared" si="37"/>
        <v>148</v>
      </c>
      <c r="C2172" s="94" t="s">
        <v>2184</v>
      </c>
      <c r="D2172" s="80" t="str">
        <f>VLOOKUP(C2172,[8]Resumen!$C$1:$J$65536,8,0)</f>
        <v>2 Postes autosoportables de acero (25/7000) de ángulo mayor y terminal (90°) Tipo ATU2-25</v>
      </c>
      <c r="E2172" s="82" t="s">
        <v>44</v>
      </c>
      <c r="F2172" s="83">
        <f t="shared" si="36"/>
        <v>0</v>
      </c>
      <c r="G2172" s="84">
        <f>VLOOKUP(C2172,'[9]Estructuras de Acero y Concreto'!$C$1:$L$65536,7,0)</f>
        <v>48104.679316925663</v>
      </c>
      <c r="J2172" s="87">
        <f>VLOOKUP(C2172,'[9]Estructuras de Acero y Concreto'!$C$1:$L$65536,10,0)</f>
        <v>12088</v>
      </c>
      <c r="M2172" s="57"/>
      <c r="N2172" s="57"/>
      <c r="O2172" s="57"/>
      <c r="P2172" s="57"/>
      <c r="Q2172" s="57"/>
      <c r="R2172" s="57"/>
    </row>
    <row r="2173" spans="1:18" x14ac:dyDescent="0.2">
      <c r="A2173" s="78"/>
      <c r="B2173" s="79">
        <f t="shared" si="37"/>
        <v>149</v>
      </c>
      <c r="C2173" s="94" t="s">
        <v>2185</v>
      </c>
      <c r="D2173" s="80" t="str">
        <f>VLOOKUP(C2173,[8]Resumen!$C$1:$J$65536,8,0)</f>
        <v>1 Poste autosoportable de acero (25/1400) de suspensión (2°) Tipo SU2-25</v>
      </c>
      <c r="E2173" s="82" t="s">
        <v>44</v>
      </c>
      <c r="F2173" s="83">
        <f t="shared" si="36"/>
        <v>0</v>
      </c>
      <c r="G2173" s="84">
        <f>VLOOKUP(C2173,'[9]Estructuras de Acero y Concreto'!$C$1:$L$65536,7,0)</f>
        <v>8448.563384334313</v>
      </c>
      <c r="J2173" s="87">
        <f>VLOOKUP(C2173,'[9]Estructuras de Acero y Concreto'!$C$1:$L$65536,10,0)</f>
        <v>2123</v>
      </c>
      <c r="M2173" s="57"/>
      <c r="N2173" s="57"/>
      <c r="O2173" s="57"/>
      <c r="P2173" s="57"/>
      <c r="Q2173" s="57"/>
      <c r="R2173" s="57"/>
    </row>
    <row r="2174" spans="1:18" x14ac:dyDescent="0.2">
      <c r="A2174" s="78"/>
      <c r="B2174" s="79">
        <f t="shared" si="37"/>
        <v>150</v>
      </c>
      <c r="C2174" s="94" t="s">
        <v>2186</v>
      </c>
      <c r="D2174" s="80" t="str">
        <f>VLOOKUP(C2174,[8]Resumen!$C$1:$J$65536,8,0)</f>
        <v>1 Poste autosoportable de acero (25/5450) de suspensión (25°) Tipo SU21-25</v>
      </c>
      <c r="E2174" s="82" t="s">
        <v>44</v>
      </c>
      <c r="F2174" s="83">
        <f t="shared" si="36"/>
        <v>0</v>
      </c>
      <c r="G2174" s="84">
        <f>VLOOKUP(C2174,'[9]Estructuras de Acero y Concreto'!$C$1:$L$65536,7,0)</f>
        <v>20438.917353716926</v>
      </c>
      <c r="J2174" s="87">
        <f>VLOOKUP(C2174,'[9]Estructuras de Acero y Concreto'!$C$1:$L$65536,10,0)</f>
        <v>5136</v>
      </c>
      <c r="M2174" s="57"/>
      <c r="N2174" s="57"/>
      <c r="O2174" s="57"/>
      <c r="P2174" s="57"/>
      <c r="Q2174" s="57"/>
      <c r="R2174" s="57"/>
    </row>
    <row r="2175" spans="1:18" x14ac:dyDescent="0.2">
      <c r="A2175" s="78"/>
      <c r="B2175" s="79">
        <f t="shared" si="37"/>
        <v>151</v>
      </c>
      <c r="C2175" s="94" t="s">
        <v>2187</v>
      </c>
      <c r="D2175" s="80" t="str">
        <f>VLOOKUP(C2175,[8]Resumen!$C$1:$J$65536,8,0)</f>
        <v>2 Postes autosoportables de acero (25/5350) de ángulo medio (50°) Tipo AU2-25</v>
      </c>
      <c r="E2175" s="82" t="s">
        <v>44</v>
      </c>
      <c r="F2175" s="83">
        <f t="shared" si="36"/>
        <v>0</v>
      </c>
      <c r="G2175" s="84">
        <f>VLOOKUP(C2175,'[9]Estructuras de Acero y Concreto'!$C$1:$L$65536,7,0)</f>
        <v>40392.330829483413</v>
      </c>
      <c r="J2175" s="87">
        <f>VLOOKUP(C2175,'[9]Estructuras de Acero y Concreto'!$C$1:$L$65536,10,0)</f>
        <v>10150</v>
      </c>
      <c r="M2175" s="57"/>
      <c r="N2175" s="57"/>
      <c r="O2175" s="57"/>
      <c r="P2175" s="57"/>
      <c r="Q2175" s="57"/>
      <c r="R2175" s="57"/>
    </row>
    <row r="2176" spans="1:18" x14ac:dyDescent="0.2">
      <c r="A2176" s="78"/>
      <c r="B2176" s="79">
        <f t="shared" si="37"/>
        <v>152</v>
      </c>
      <c r="C2176" s="94" t="s">
        <v>2188</v>
      </c>
      <c r="D2176" s="80" t="str">
        <f>VLOOKUP(C2176,[8]Resumen!$C$1:$J$65536,8,0)</f>
        <v>2 Postes autosoportables de acero (25/8500) de ángulo mayor y terminal (90°) Tipo ATU2-25</v>
      </c>
      <c r="E2176" s="82" t="s">
        <v>44</v>
      </c>
      <c r="F2176" s="83">
        <f t="shared" si="36"/>
        <v>0</v>
      </c>
      <c r="G2176" s="84">
        <f>VLOOKUP(C2176,'[9]Estructuras de Acero y Concreto'!$C$1:$L$65536,7,0)</f>
        <v>54575.411329609407</v>
      </c>
      <c r="J2176" s="87">
        <f>VLOOKUP(C2176,'[9]Estructuras de Acero y Concreto'!$C$1:$L$65536,10,0)</f>
        <v>13714</v>
      </c>
      <c r="M2176" s="57"/>
      <c r="N2176" s="57"/>
      <c r="O2176" s="57"/>
      <c r="P2176" s="57"/>
      <c r="Q2176" s="57"/>
      <c r="R2176" s="57"/>
    </row>
    <row r="2177" spans="1:18" x14ac:dyDescent="0.2">
      <c r="A2177" s="78"/>
      <c r="B2177" s="79">
        <f t="shared" si="37"/>
        <v>153</v>
      </c>
      <c r="C2177" s="94" t="s">
        <v>2189</v>
      </c>
      <c r="D2177" s="80" t="str">
        <f>VLOOKUP(C2177,[8]Resumen!$C$1:$J$65536,8,0)</f>
        <v>1 Poste de concreto (25/600) de suspensión (2°) Tipo SU1-25</v>
      </c>
      <c r="E2177" s="82" t="s">
        <v>44</v>
      </c>
      <c r="F2177" s="83">
        <f t="shared" si="36"/>
        <v>1</v>
      </c>
      <c r="G2177" s="84">
        <f>VLOOKUP(C2177,'[9]Estructuras de Acero y Concreto'!$C$1:$L$65536,7,0)</f>
        <v>3891.3878881366968</v>
      </c>
      <c r="J2177" s="87">
        <f>VLOOKUP(C2177,'[9]Estructuras de Acero y Concreto'!$C$1:$L$65536,10,0)</f>
        <v>6006</v>
      </c>
      <c r="M2177" s="57"/>
      <c r="N2177" s="57"/>
      <c r="O2177" s="57"/>
      <c r="P2177" s="57"/>
      <c r="Q2177" s="57"/>
      <c r="R2177" s="57"/>
    </row>
    <row r="2178" spans="1:18" x14ac:dyDescent="0.2">
      <c r="A2178" s="78"/>
      <c r="B2178" s="79">
        <f t="shared" si="37"/>
        <v>154</v>
      </c>
      <c r="C2178" s="94" t="s">
        <v>2190</v>
      </c>
      <c r="D2178" s="80" t="str">
        <f>VLOOKUP(C2178,[8]Resumen!$C$1:$J$65536,8,0)</f>
        <v>1 Poste autosoportable de acero (25/2450) de suspensión (25°) Tipo SU11-25</v>
      </c>
      <c r="E2178" s="82" t="s">
        <v>44</v>
      </c>
      <c r="F2178" s="83">
        <f t="shared" si="36"/>
        <v>0</v>
      </c>
      <c r="G2178" s="84">
        <f>VLOOKUP(C2178,'[9]Estructuras de Acero y Concreto'!$C$1:$L$65536,7,0)</f>
        <v>12157.494648677028</v>
      </c>
      <c r="J2178" s="87">
        <f>VLOOKUP(C2178,'[9]Estructuras de Acero y Concreto'!$C$1:$L$65536,10,0)</f>
        <v>3055</v>
      </c>
      <c r="M2178" s="57"/>
      <c r="N2178" s="57"/>
      <c r="O2178" s="57"/>
      <c r="P2178" s="57"/>
      <c r="Q2178" s="57"/>
      <c r="R2178" s="57"/>
    </row>
    <row r="2179" spans="1:18" x14ac:dyDescent="0.2">
      <c r="A2179" s="78"/>
      <c r="B2179" s="79">
        <f t="shared" si="37"/>
        <v>155</v>
      </c>
      <c r="C2179" s="94" t="s">
        <v>2191</v>
      </c>
      <c r="D2179" s="80" t="str">
        <f>VLOOKUP(C2179,[8]Resumen!$C$1:$J$65536,8,0)</f>
        <v>1 Poste autosoportable de acero (25/4200) de ángulo medio (50°) Tipo AU1-25</v>
      </c>
      <c r="E2179" s="82" t="s">
        <v>44</v>
      </c>
      <c r="F2179" s="83">
        <f t="shared" si="36"/>
        <v>0</v>
      </c>
      <c r="G2179" s="84">
        <f>VLOOKUP(C2179,'[9]Estructuras de Acero y Concreto'!$C$1:$L$65536,7,0)</f>
        <v>17255.285367156659</v>
      </c>
      <c r="J2179" s="87">
        <f>VLOOKUP(C2179,'[9]Estructuras de Acero y Concreto'!$C$1:$L$65536,10,0)</f>
        <v>4336</v>
      </c>
      <c r="M2179" s="57"/>
      <c r="N2179" s="57"/>
      <c r="O2179" s="57"/>
      <c r="P2179" s="57"/>
      <c r="Q2179" s="57"/>
      <c r="R2179" s="57"/>
    </row>
    <row r="2180" spans="1:18" x14ac:dyDescent="0.2">
      <c r="A2180" s="78"/>
      <c r="B2180" s="79">
        <f t="shared" si="37"/>
        <v>156</v>
      </c>
      <c r="C2180" s="94" t="s">
        <v>2192</v>
      </c>
      <c r="D2180" s="80" t="str">
        <f>VLOOKUP(C2180,[8]Resumen!$C$1:$J$65536,8,0)</f>
        <v>1 Poste autosoportable de acero (25/6750) de ángulo mayor y terminal (90°) Tipo ATU1-25</v>
      </c>
      <c r="E2180" s="82" t="s">
        <v>44</v>
      </c>
      <c r="F2180" s="83">
        <f t="shared" si="36"/>
        <v>0</v>
      </c>
      <c r="G2180" s="84">
        <f>VLOOKUP(C2180,'[9]Estructuras de Acero y Concreto'!$C$1:$L$65536,7,0)</f>
        <v>23491.224520831584</v>
      </c>
      <c r="J2180" s="87">
        <f>VLOOKUP(C2180,'[9]Estructuras de Acero y Concreto'!$C$1:$L$65536,10,0)</f>
        <v>5903</v>
      </c>
      <c r="M2180" s="57"/>
      <c r="N2180" s="57"/>
      <c r="O2180" s="57"/>
      <c r="P2180" s="57"/>
      <c r="Q2180" s="57"/>
      <c r="R2180" s="57"/>
    </row>
    <row r="2181" spans="1:18" x14ac:dyDescent="0.2">
      <c r="A2181" s="78"/>
      <c r="B2181" s="79">
        <f t="shared" si="37"/>
        <v>157</v>
      </c>
      <c r="C2181" s="94" t="s">
        <v>2193</v>
      </c>
      <c r="D2181" s="80" t="str">
        <f>VLOOKUP(C2181,[8]Resumen!$C$1:$J$65536,8,0)</f>
        <v>1 Poste de concreto (25/700) de suspensión (2°) Tipo SU1-25</v>
      </c>
      <c r="E2181" s="82" t="s">
        <v>44</v>
      </c>
      <c r="F2181" s="83">
        <f t="shared" si="36"/>
        <v>1</v>
      </c>
      <c r="G2181" s="84">
        <f>VLOOKUP(C2181,'[9]Estructuras de Acero y Concreto'!$C$1:$L$65536,7,0)</f>
        <v>3859.8021077986095</v>
      </c>
      <c r="J2181" s="87">
        <f>VLOOKUP(C2181,'[9]Estructuras de Acero y Concreto'!$C$1:$L$65536,10,0)</f>
        <v>5975</v>
      </c>
      <c r="M2181" s="57"/>
      <c r="N2181" s="57"/>
      <c r="O2181" s="57"/>
      <c r="P2181" s="57"/>
      <c r="Q2181" s="57"/>
      <c r="R2181" s="57"/>
    </row>
    <row r="2182" spans="1:18" x14ac:dyDescent="0.2">
      <c r="A2182" s="78"/>
      <c r="B2182" s="79">
        <f t="shared" si="37"/>
        <v>158</v>
      </c>
      <c r="C2182" s="94" t="s">
        <v>2194</v>
      </c>
      <c r="D2182" s="80" t="str">
        <f>VLOOKUP(C2182,[8]Resumen!$C$1:$J$65536,8,0)</f>
        <v>1 Poste autosoportable de acero (25/2800) de suspensión (25°) Tipo SU11-25</v>
      </c>
      <c r="E2182" s="82" t="s">
        <v>44</v>
      </c>
      <c r="F2182" s="83">
        <f t="shared" si="36"/>
        <v>0</v>
      </c>
      <c r="G2182" s="84">
        <f>VLOOKUP(C2182,'[9]Estructuras de Acero y Concreto'!$C$1:$L$65536,7,0)</f>
        <v>13259.82722402352</v>
      </c>
      <c r="J2182" s="87">
        <f>VLOOKUP(C2182,'[9]Estructuras de Acero y Concreto'!$C$1:$L$65536,10,0)</f>
        <v>3332</v>
      </c>
      <c r="M2182" s="57"/>
      <c r="N2182" s="57"/>
      <c r="O2182" s="57"/>
      <c r="P2182" s="57"/>
      <c r="Q2182" s="57"/>
      <c r="R2182" s="57"/>
    </row>
    <row r="2183" spans="1:18" x14ac:dyDescent="0.2">
      <c r="A2183" s="78"/>
      <c r="B2183" s="79">
        <f t="shared" si="37"/>
        <v>159</v>
      </c>
      <c r="C2183" s="94" t="s">
        <v>2195</v>
      </c>
      <c r="D2183" s="80" t="str">
        <f>VLOOKUP(C2183,[8]Resumen!$C$1:$J$65536,8,0)</f>
        <v>1 Poste autosoportable de acero (25/4850) de ángulo medio (50°) Tipo AU1-25</v>
      </c>
      <c r="E2183" s="82" t="s">
        <v>44</v>
      </c>
      <c r="F2183" s="83">
        <f t="shared" si="36"/>
        <v>0</v>
      </c>
      <c r="G2183" s="84">
        <f>VLOOKUP(C2183,'[9]Estructuras de Acero y Concreto'!$C$1:$L$65536,7,0)</f>
        <v>18946.5898600168</v>
      </c>
      <c r="J2183" s="87">
        <f>VLOOKUP(C2183,'[9]Estructuras de Acero y Concreto'!$C$1:$L$65536,10,0)</f>
        <v>4761</v>
      </c>
      <c r="M2183" s="57"/>
      <c r="N2183" s="57"/>
      <c r="O2183" s="57"/>
      <c r="P2183" s="57"/>
      <c r="Q2183" s="57"/>
      <c r="R2183" s="57"/>
    </row>
    <row r="2184" spans="1:18" x14ac:dyDescent="0.2">
      <c r="A2184" s="78"/>
      <c r="B2184" s="79">
        <f t="shared" si="37"/>
        <v>160</v>
      </c>
      <c r="C2184" s="94" t="s">
        <v>2196</v>
      </c>
      <c r="D2184" s="80" t="str">
        <f>VLOOKUP(C2184,[8]Resumen!$C$1:$J$65536,8,0)</f>
        <v>1 Poste autosoportable de acero (25/7800) de ángulo mayor y terminal (90°) Tipo ATU1-25</v>
      </c>
      <c r="E2184" s="82" t="s">
        <v>44</v>
      </c>
      <c r="F2184" s="83">
        <f t="shared" si="36"/>
        <v>0</v>
      </c>
      <c r="G2184" s="84">
        <f>VLOOKUP(C2184,'[9]Estructuras de Acero y Concreto'!$C$1:$L$65536,7,0)</f>
        <v>25803.337251070981</v>
      </c>
      <c r="J2184" s="87">
        <f>VLOOKUP(C2184,'[9]Estructuras de Acero y Concreto'!$C$1:$L$65536,10,0)</f>
        <v>6484</v>
      </c>
      <c r="M2184" s="57"/>
      <c r="N2184" s="57"/>
      <c r="O2184" s="57"/>
      <c r="P2184" s="57"/>
      <c r="Q2184" s="57"/>
      <c r="R2184" s="57"/>
    </row>
    <row r="2185" spans="1:18" x14ac:dyDescent="0.2">
      <c r="A2185" s="78"/>
      <c r="B2185" s="79">
        <f t="shared" si="37"/>
        <v>161</v>
      </c>
      <c r="C2185" s="94" t="s">
        <v>2197</v>
      </c>
      <c r="D2185" s="80" t="str">
        <f>VLOOKUP(C2185,[8]Resumen!$C$1:$J$65536,8,0)</f>
        <v>1 Poste de concreto (25/800) de suspensión (2°) Tipo SU1-25</v>
      </c>
      <c r="E2185" s="82" t="s">
        <v>44</v>
      </c>
      <c r="F2185" s="83">
        <f t="shared" si="36"/>
        <v>1</v>
      </c>
      <c r="G2185" s="84">
        <f>VLOOKUP(C2185,'[9]Estructuras de Acero y Concreto'!$C$1:$L$65536,7,0)</f>
        <v>4029.9577631683051</v>
      </c>
      <c r="J2185" s="87">
        <f>VLOOKUP(C2185,'[9]Estructuras de Acero y Concreto'!$C$1:$L$65536,10,0)</f>
        <v>6142</v>
      </c>
      <c r="M2185" s="57"/>
      <c r="N2185" s="57"/>
      <c r="O2185" s="57"/>
      <c r="P2185" s="57"/>
      <c r="Q2185" s="57"/>
      <c r="R2185" s="57"/>
    </row>
    <row r="2186" spans="1:18" x14ac:dyDescent="0.2">
      <c r="A2186" s="78"/>
      <c r="B2186" s="79">
        <f t="shared" si="37"/>
        <v>162</v>
      </c>
      <c r="C2186" s="94" t="s">
        <v>2198</v>
      </c>
      <c r="D2186" s="80" t="str">
        <f>VLOOKUP(C2186,[8]Resumen!$C$1:$J$65536,8,0)</f>
        <v>1 Poste autosoportable de acero (25/3450) de suspensión (25°) Tipo SU11-25</v>
      </c>
      <c r="E2186" s="82" t="s">
        <v>44</v>
      </c>
      <c r="F2186" s="83">
        <f t="shared" si="36"/>
        <v>0</v>
      </c>
      <c r="G2186" s="84">
        <f>VLOOKUP(C2186,'[9]Estructuras de Acero y Concreto'!$C$1:$L$65536,7,0)</f>
        <v>15185.924575892483</v>
      </c>
      <c r="J2186" s="87">
        <f>VLOOKUP(C2186,'[9]Estructuras de Acero y Concreto'!$C$1:$L$65536,10,0)</f>
        <v>3816</v>
      </c>
      <c r="M2186" s="57"/>
      <c r="N2186" s="57"/>
      <c r="O2186" s="57"/>
      <c r="P2186" s="57"/>
      <c r="Q2186" s="57"/>
      <c r="R2186" s="57"/>
    </row>
    <row r="2187" spans="1:18" x14ac:dyDescent="0.2">
      <c r="A2187" s="78"/>
      <c r="B2187" s="79">
        <f t="shared" si="37"/>
        <v>163</v>
      </c>
      <c r="C2187" s="94" t="s">
        <v>2199</v>
      </c>
      <c r="D2187" s="80" t="str">
        <f>VLOOKUP(C2187,[8]Resumen!$C$1:$J$65536,8,0)</f>
        <v>1 Poste autosoportable de acero (25/6000) de ángulo medio (50°) Tipo AU1-25</v>
      </c>
      <c r="E2187" s="82" t="s">
        <v>44</v>
      </c>
      <c r="F2187" s="83">
        <f t="shared" si="36"/>
        <v>0</v>
      </c>
      <c r="G2187" s="84">
        <f>VLOOKUP(C2187,'[9]Estructuras de Acero y Concreto'!$C$1:$L$65536,7,0)</f>
        <v>21760.124628139438</v>
      </c>
      <c r="J2187" s="87">
        <f>VLOOKUP(C2187,'[9]Estructuras de Acero y Concreto'!$C$1:$L$65536,10,0)</f>
        <v>5468</v>
      </c>
      <c r="M2187" s="57"/>
      <c r="N2187" s="57"/>
      <c r="O2187" s="57"/>
      <c r="P2187" s="57"/>
      <c r="Q2187" s="57"/>
      <c r="R2187" s="57"/>
    </row>
    <row r="2188" spans="1:18" x14ac:dyDescent="0.2">
      <c r="A2188" s="78"/>
      <c r="B2188" s="79">
        <f t="shared" si="37"/>
        <v>164</v>
      </c>
      <c r="C2188" s="94" t="s">
        <v>2200</v>
      </c>
      <c r="D2188" s="80" t="str">
        <f>VLOOKUP(C2188,[8]Resumen!$C$1:$J$65536,8,0)</f>
        <v>1 Poste autosoportable de acero (25/9700) de ángulo mayor y terminal (90°) Tipo ATU1-25</v>
      </c>
      <c r="E2188" s="82" t="s">
        <v>44</v>
      </c>
      <c r="F2188" s="83">
        <f t="shared" si="36"/>
        <v>0</v>
      </c>
      <c r="G2188" s="84">
        <f>VLOOKUP(C2188,'[9]Estructuras de Acero y Concreto'!$C$1:$L$65536,7,0)</f>
        <v>29731.143214489712</v>
      </c>
      <c r="J2188" s="87">
        <f>VLOOKUP(C2188,'[9]Estructuras de Acero y Concreto'!$C$1:$L$65536,10,0)</f>
        <v>7471</v>
      </c>
      <c r="M2188" s="57"/>
      <c r="N2188" s="57"/>
      <c r="O2188" s="57"/>
      <c r="P2188" s="57"/>
      <c r="Q2188" s="57"/>
      <c r="R2188" s="57"/>
    </row>
    <row r="2189" spans="1:18" x14ac:dyDescent="0.2">
      <c r="A2189" s="78"/>
      <c r="B2189" s="79">
        <f t="shared" si="37"/>
        <v>165</v>
      </c>
      <c r="C2189" s="94" t="s">
        <v>2201</v>
      </c>
      <c r="D2189" s="80" t="str">
        <f>VLOOKUP(C2189,[8]Resumen!$C$1:$J$65536,8,0)</f>
        <v>1 Poste autosoportable de acero (25/900) de suspensión (2°) Tipo SU2-25</v>
      </c>
      <c r="E2189" s="82" t="s">
        <v>44</v>
      </c>
      <c r="F2189" s="83">
        <f t="shared" si="36"/>
        <v>0</v>
      </c>
      <c r="G2189" s="84">
        <f>VLOOKUP(C2189,'[9]Estructuras de Acero y Concreto'!$C$1:$L$65536,7,0)</f>
        <v>6339.4071932381357</v>
      </c>
      <c r="J2189" s="87">
        <f>VLOOKUP(C2189,'[9]Estructuras de Acero y Concreto'!$C$1:$L$65536,10,0)</f>
        <v>1593</v>
      </c>
      <c r="M2189" s="57"/>
      <c r="N2189" s="57"/>
      <c r="O2189" s="57"/>
      <c r="P2189" s="57"/>
      <c r="Q2189" s="57"/>
      <c r="R2189" s="57"/>
    </row>
    <row r="2190" spans="1:18" x14ac:dyDescent="0.2">
      <c r="A2190" s="78"/>
      <c r="B2190" s="79">
        <f t="shared" si="37"/>
        <v>166</v>
      </c>
      <c r="C2190" s="94" t="s">
        <v>2202</v>
      </c>
      <c r="D2190" s="80" t="str">
        <f>VLOOKUP(C2190,[8]Resumen!$C$1:$J$65536,8,0)</f>
        <v>1 Poste autosoportable de acero (25/4050) de suspensión (25°) Tipo SU21-25</v>
      </c>
      <c r="E2190" s="82" t="s">
        <v>44</v>
      </c>
      <c r="F2190" s="83">
        <f t="shared" si="36"/>
        <v>0</v>
      </c>
      <c r="G2190" s="84">
        <f>VLOOKUP(C2190,'[9]Estructuras de Acero y Concreto'!$C$1:$L$65536,7,0)</f>
        <v>16853.351828853425</v>
      </c>
      <c r="J2190" s="87">
        <f>VLOOKUP(C2190,'[9]Estructuras de Acero y Concreto'!$C$1:$L$65536,10,0)</f>
        <v>4235</v>
      </c>
      <c r="M2190" s="57"/>
      <c r="N2190" s="57"/>
      <c r="O2190" s="57"/>
      <c r="P2190" s="57"/>
      <c r="Q2190" s="57"/>
      <c r="R2190" s="57"/>
    </row>
    <row r="2191" spans="1:18" x14ac:dyDescent="0.2">
      <c r="A2191" s="78"/>
      <c r="B2191" s="79">
        <f t="shared" si="37"/>
        <v>167</v>
      </c>
      <c r="C2191" s="94" t="s">
        <v>2203</v>
      </c>
      <c r="D2191" s="80" t="str">
        <f>VLOOKUP(C2191,[8]Resumen!$C$1:$J$65536,8,0)</f>
        <v>2 Postes autosoportables de acero (25/4200) de ángulo medio (50°) Tipo AU2-25</v>
      </c>
      <c r="E2191" s="82" t="s">
        <v>44</v>
      </c>
      <c r="F2191" s="83">
        <f t="shared" si="36"/>
        <v>0</v>
      </c>
      <c r="G2191" s="84">
        <f>VLOOKUP(C2191,'[9]Estructuras de Acero y Concreto'!$C$1:$L$65536,7,0)</f>
        <v>34510.570734313318</v>
      </c>
      <c r="J2191" s="87">
        <f>VLOOKUP(C2191,'[9]Estructuras de Acero y Concreto'!$C$1:$L$65536,10,0)</f>
        <v>8672</v>
      </c>
      <c r="M2191" s="57"/>
      <c r="N2191" s="57"/>
      <c r="O2191" s="57"/>
      <c r="P2191" s="57"/>
      <c r="Q2191" s="57"/>
      <c r="R2191" s="57"/>
    </row>
    <row r="2192" spans="1:18" x14ac:dyDescent="0.2">
      <c r="A2192" s="78"/>
      <c r="B2192" s="79">
        <f t="shared" si="37"/>
        <v>168</v>
      </c>
      <c r="C2192" s="94" t="s">
        <v>2204</v>
      </c>
      <c r="D2192" s="80" t="str">
        <f>VLOOKUP(C2192,[8]Resumen!$C$1:$J$65536,8,0)</f>
        <v>2 Postes autosoportables de acero (25/6750) de ángulo mayor y terminal (90°) Tipo ATU2-25</v>
      </c>
      <c r="E2192" s="82" t="s">
        <v>44</v>
      </c>
      <c r="F2192" s="83">
        <f t="shared" si="36"/>
        <v>0</v>
      </c>
      <c r="G2192" s="84">
        <f>VLOOKUP(C2192,'[9]Estructuras de Acero y Concreto'!$C$1:$L$65536,7,0)</f>
        <v>46982.449041663167</v>
      </c>
      <c r="J2192" s="87">
        <f>VLOOKUP(C2192,'[9]Estructuras de Acero y Concreto'!$C$1:$L$65536,10,0)</f>
        <v>11806</v>
      </c>
      <c r="M2192" s="57"/>
      <c r="N2192" s="57"/>
      <c r="O2192" s="57"/>
      <c r="P2192" s="57"/>
      <c r="Q2192" s="57"/>
      <c r="R2192" s="57"/>
    </row>
    <row r="2193" spans="1:18" x14ac:dyDescent="0.2">
      <c r="A2193" s="78"/>
      <c r="B2193" s="79">
        <f t="shared" si="37"/>
        <v>169</v>
      </c>
      <c r="C2193" s="94" t="s">
        <v>2205</v>
      </c>
      <c r="D2193" s="80" t="str">
        <f>VLOOKUP(C2193,[8]Resumen!$C$1:$J$65536,8,0)</f>
        <v>1 Poste autosoportable de acero (25/1000) de suspensión (2°) Tipo SU2-25</v>
      </c>
      <c r="E2193" s="82" t="s">
        <v>44</v>
      </c>
      <c r="F2193" s="83">
        <f t="shared" si="36"/>
        <v>0</v>
      </c>
      <c r="G2193" s="84">
        <f>VLOOKUP(C2193,'[9]Estructuras de Acero y Concreto'!$C$1:$L$65536,7,0)</f>
        <v>6789.0952113397734</v>
      </c>
      <c r="J2193" s="87">
        <f>VLOOKUP(C2193,'[9]Estructuras de Acero y Concreto'!$C$1:$L$65536,10,0)</f>
        <v>1706</v>
      </c>
      <c r="M2193" s="57"/>
      <c r="N2193" s="57"/>
      <c r="O2193" s="57"/>
      <c r="P2193" s="57"/>
      <c r="Q2193" s="57"/>
      <c r="R2193" s="57"/>
    </row>
    <row r="2194" spans="1:18" x14ac:dyDescent="0.2">
      <c r="A2194" s="78"/>
      <c r="B2194" s="79">
        <f t="shared" si="37"/>
        <v>170</v>
      </c>
      <c r="C2194" s="94" t="s">
        <v>2206</v>
      </c>
      <c r="D2194" s="80" t="str">
        <f>VLOOKUP(C2194,[8]Resumen!$C$1:$J$65536,8,0)</f>
        <v>1 Poste autosoportable de acero (25/4750) de suspensión (25°) Tipo SU21-25</v>
      </c>
      <c r="E2194" s="82" t="s">
        <v>44</v>
      </c>
      <c r="F2194" s="83">
        <f t="shared" si="36"/>
        <v>0</v>
      </c>
      <c r="G2194" s="84">
        <f>VLOOKUP(C2194,'[9]Estructuras de Acero y Concreto'!$C$1:$L$65536,7,0)</f>
        <v>18691.89930109198</v>
      </c>
      <c r="J2194" s="87">
        <f>VLOOKUP(C2194,'[9]Estructuras de Acero y Concreto'!$C$1:$L$65536,10,0)</f>
        <v>4697</v>
      </c>
      <c r="M2194" s="57"/>
      <c r="N2194" s="57"/>
      <c r="O2194" s="57"/>
      <c r="P2194" s="57"/>
      <c r="Q2194" s="57"/>
      <c r="R2194" s="57"/>
    </row>
    <row r="2195" spans="1:18" x14ac:dyDescent="0.2">
      <c r="A2195" s="78"/>
      <c r="B2195" s="79">
        <f t="shared" si="37"/>
        <v>171</v>
      </c>
      <c r="C2195" s="94" t="s">
        <v>2207</v>
      </c>
      <c r="D2195" s="80" t="str">
        <f>VLOOKUP(C2195,[8]Resumen!$C$1:$J$65536,8,0)</f>
        <v>2 Postes autosoportables de acero (25/4850) de ángulo medio (50°) Tipo AU2-25</v>
      </c>
      <c r="E2195" s="82" t="s">
        <v>44</v>
      </c>
      <c r="F2195" s="83">
        <f t="shared" si="36"/>
        <v>0</v>
      </c>
      <c r="G2195" s="84">
        <f>VLOOKUP(C2195,'[9]Estructuras de Acero y Concreto'!$C$1:$L$65536,7,0)</f>
        <v>37893.1797200336</v>
      </c>
      <c r="J2195" s="87">
        <f>VLOOKUP(C2195,'[9]Estructuras de Acero y Concreto'!$C$1:$L$65536,10,0)</f>
        <v>9522</v>
      </c>
      <c r="M2195" s="57"/>
      <c r="N2195" s="57"/>
      <c r="O2195" s="57"/>
      <c r="P2195" s="57"/>
      <c r="Q2195" s="57"/>
      <c r="R2195" s="57"/>
    </row>
    <row r="2196" spans="1:18" x14ac:dyDescent="0.2">
      <c r="A2196" s="78"/>
      <c r="B2196" s="79">
        <f t="shared" si="37"/>
        <v>172</v>
      </c>
      <c r="C2196" s="94" t="s">
        <v>2208</v>
      </c>
      <c r="D2196" s="80" t="str">
        <f>VLOOKUP(C2196,[8]Resumen!$C$1:$J$65536,8,0)</f>
        <v>2 Postes autosoportables de acero (25/7800) de ángulo mayor y terminal (90°) Tipo ATU2-25</v>
      </c>
      <c r="E2196" s="82" t="s">
        <v>44</v>
      </c>
      <c r="F2196" s="83">
        <f t="shared" si="36"/>
        <v>0</v>
      </c>
      <c r="G2196" s="84">
        <f>VLOOKUP(C2196,'[9]Estructuras de Acero y Concreto'!$C$1:$L$65536,7,0)</f>
        <v>51606.674502141963</v>
      </c>
      <c r="J2196" s="87">
        <f>VLOOKUP(C2196,'[9]Estructuras de Acero y Concreto'!$C$1:$L$65536,10,0)</f>
        <v>12968</v>
      </c>
      <c r="M2196" s="57"/>
      <c r="N2196" s="57"/>
      <c r="O2196" s="57"/>
      <c r="P2196" s="57"/>
      <c r="Q2196" s="57"/>
      <c r="R2196" s="57"/>
    </row>
    <row r="2197" spans="1:18" x14ac:dyDescent="0.2">
      <c r="A2197" s="78"/>
      <c r="B2197" s="79">
        <f t="shared" si="37"/>
        <v>173</v>
      </c>
      <c r="C2197" s="94" t="s">
        <v>2209</v>
      </c>
      <c r="D2197" s="80" t="str">
        <f>VLOOKUP(C2197,[8]Resumen!$C$1:$J$65536,8,0)</f>
        <v>1 Poste autosoportable de acero (25/1150) de suspensión (2°) Tipo SU2-25</v>
      </c>
      <c r="E2197" s="82" t="s">
        <v>44</v>
      </c>
      <c r="F2197" s="83">
        <f t="shared" si="36"/>
        <v>0</v>
      </c>
      <c r="G2197" s="84">
        <f>VLOOKUP(C2197,'[9]Estructuras de Acero y Concreto'!$C$1:$L$65536,7,0)</f>
        <v>7433.7806886182279</v>
      </c>
      <c r="J2197" s="87">
        <f>VLOOKUP(C2197,'[9]Estructuras de Acero y Concreto'!$C$1:$L$65536,10,0)</f>
        <v>1868</v>
      </c>
      <c r="M2197" s="57"/>
      <c r="N2197" s="57"/>
      <c r="O2197" s="57"/>
      <c r="P2197" s="57"/>
      <c r="Q2197" s="57"/>
      <c r="R2197" s="57"/>
    </row>
    <row r="2198" spans="1:18" x14ac:dyDescent="0.2">
      <c r="A2198" s="78"/>
      <c r="B2198" s="79">
        <f t="shared" si="37"/>
        <v>174</v>
      </c>
      <c r="C2198" s="94" t="s">
        <v>2210</v>
      </c>
      <c r="D2198" s="80" t="str">
        <f>VLOOKUP(C2198,[8]Resumen!$C$1:$J$65536,8,0)</f>
        <v>1 Poste autosoportable de acero (25/5950) de suspensión (25°) Tipo SU21-25</v>
      </c>
      <c r="E2198" s="82" t="s">
        <v>44</v>
      </c>
      <c r="F2198" s="83">
        <f t="shared" si="36"/>
        <v>0</v>
      </c>
      <c r="G2198" s="84">
        <f>VLOOKUP(C2198,'[9]Estructuras de Acero y Concreto'!$C$1:$L$65536,7,0)</f>
        <v>21640.738428643428</v>
      </c>
      <c r="J2198" s="87">
        <f>VLOOKUP(C2198,'[9]Estructuras de Acero y Concreto'!$C$1:$L$65536,10,0)</f>
        <v>5438</v>
      </c>
      <c r="M2198" s="57"/>
      <c r="N2198" s="57"/>
      <c r="O2198" s="57"/>
      <c r="P2198" s="57"/>
      <c r="Q2198" s="57"/>
      <c r="R2198" s="57"/>
    </row>
    <row r="2199" spans="1:18" x14ac:dyDescent="0.2">
      <c r="A2199" s="78"/>
      <c r="B2199" s="79">
        <f t="shared" si="37"/>
        <v>175</v>
      </c>
      <c r="C2199" s="94" t="s">
        <v>2211</v>
      </c>
      <c r="D2199" s="80" t="str">
        <f>VLOOKUP(C2199,[8]Resumen!$C$1:$J$65536,8,0)</f>
        <v>2 Postes autosoportables de acero (25/6000) de ángulo medio (50°) Tipo AU2-25</v>
      </c>
      <c r="E2199" s="82" t="s">
        <v>44</v>
      </c>
      <c r="F2199" s="83">
        <f t="shared" si="36"/>
        <v>0</v>
      </c>
      <c r="G2199" s="84">
        <f>VLOOKUP(C2199,'[9]Estructuras de Acero y Concreto'!$C$1:$L$65536,7,0)</f>
        <v>43520.249256278876</v>
      </c>
      <c r="J2199" s="87">
        <f>VLOOKUP(C2199,'[9]Estructuras de Acero y Concreto'!$C$1:$L$65536,10,0)</f>
        <v>10936</v>
      </c>
      <c r="M2199" s="57"/>
      <c r="N2199" s="57"/>
      <c r="O2199" s="57"/>
      <c r="P2199" s="57"/>
      <c r="Q2199" s="57"/>
      <c r="R2199" s="57"/>
    </row>
    <row r="2200" spans="1:18" x14ac:dyDescent="0.2">
      <c r="A2200" s="78"/>
      <c r="B2200" s="79">
        <f t="shared" si="37"/>
        <v>176</v>
      </c>
      <c r="C2200" s="94" t="s">
        <v>2212</v>
      </c>
      <c r="D2200" s="80" t="str">
        <f>VLOOKUP(C2200,[8]Resumen!$C$1:$J$65536,8,0)</f>
        <v>2 Postes autosoportables de acero (25/9700) de ángulo mayor y terminal (90°) Tipo ATU2-25</v>
      </c>
      <c r="E2200" s="82" t="s">
        <v>44</v>
      </c>
      <c r="F2200" s="83">
        <f t="shared" si="36"/>
        <v>0</v>
      </c>
      <c r="G2200" s="84">
        <f>VLOOKUP(C2200,'[9]Estructuras de Acero y Concreto'!$C$1:$L$65536,7,0)</f>
        <v>59462.286428979423</v>
      </c>
      <c r="J2200" s="87">
        <f>VLOOKUP(C2200,'[9]Estructuras de Acero y Concreto'!$C$1:$L$65536,10,0)</f>
        <v>14942</v>
      </c>
      <c r="M2200" s="57"/>
      <c r="N2200" s="57"/>
      <c r="O2200" s="57"/>
      <c r="P2200" s="57"/>
      <c r="Q2200" s="57"/>
      <c r="R2200" s="57"/>
    </row>
    <row r="2201" spans="1:18" x14ac:dyDescent="0.2">
      <c r="A2201" s="78"/>
      <c r="B2201" s="79">
        <f t="shared" si="37"/>
        <v>177</v>
      </c>
      <c r="C2201" s="94" t="s">
        <v>2213</v>
      </c>
      <c r="D2201" s="80" t="str">
        <f>VLOOKUP(C2201,[8]Resumen!$C$1:$J$65536,8,0)</f>
        <v>1 Poste de concreto (18/300) de suspensión (2°) Tipo SU1-18</v>
      </c>
      <c r="E2201" s="82" t="s">
        <v>44</v>
      </c>
      <c r="F2201" s="83">
        <f t="shared" si="36"/>
        <v>1</v>
      </c>
      <c r="G2201" s="84">
        <f>VLOOKUP(C2201,'[9]Estructuras de Acero y Concreto'!$C$1:$L$65536,7,0)</f>
        <v>1478.8965527977905</v>
      </c>
      <c r="J2201" s="87">
        <f>VLOOKUP(C2201,'[9]Estructuras de Acero y Concreto'!$C$1:$L$65536,10,0)</f>
        <v>3638.25</v>
      </c>
      <c r="M2201" s="57"/>
      <c r="N2201" s="57"/>
      <c r="O2201" s="57"/>
      <c r="P2201" s="57"/>
      <c r="Q2201" s="57"/>
      <c r="R2201" s="57"/>
    </row>
    <row r="2202" spans="1:18" x14ac:dyDescent="0.2">
      <c r="A2202" s="78"/>
      <c r="B2202" s="79">
        <f t="shared" si="37"/>
        <v>178</v>
      </c>
      <c r="C2202" s="94" t="s">
        <v>2214</v>
      </c>
      <c r="D2202" s="80" t="str">
        <f>VLOOKUP(C2202,[8]Resumen!$C$1:$J$65536,8,0)</f>
        <v>1 Poste autosoportable de acero (17/850) de suspensión (25°) Tipo SU11-17</v>
      </c>
      <c r="E2202" s="82" t="s">
        <v>44</v>
      </c>
      <c r="F2202" s="83">
        <f t="shared" si="36"/>
        <v>0</v>
      </c>
      <c r="G2202" s="84">
        <f>VLOOKUP(C2202,'[9]Estructuras de Acero y Concreto'!$C$1:$L$65536,7,0)</f>
        <v>4142.7011225115493</v>
      </c>
      <c r="J2202" s="87">
        <f>VLOOKUP(C2202,'[9]Estructuras de Acero y Concreto'!$C$1:$L$65536,10,0)</f>
        <v>1041</v>
      </c>
      <c r="M2202" s="57"/>
      <c r="N2202" s="57"/>
      <c r="O2202" s="57"/>
      <c r="P2202" s="57"/>
      <c r="Q2202" s="57"/>
      <c r="R2202" s="57"/>
    </row>
    <row r="2203" spans="1:18" x14ac:dyDescent="0.2">
      <c r="A2203" s="78"/>
      <c r="B2203" s="79">
        <f t="shared" si="37"/>
        <v>179</v>
      </c>
      <c r="C2203" s="94" t="s">
        <v>2215</v>
      </c>
      <c r="D2203" s="80" t="str">
        <f>VLOOKUP(C2203,[8]Resumen!$C$1:$J$65536,8,0)</f>
        <v>1 Poste autosoportable de acero (18/1400) de ángulo medio (50°) Tipo AU1-18</v>
      </c>
      <c r="E2203" s="82" t="s">
        <v>44</v>
      </c>
      <c r="F2203" s="83">
        <f t="shared" si="36"/>
        <v>0</v>
      </c>
      <c r="G2203" s="84">
        <f>VLOOKUP(C2203,'[9]Estructuras de Acero y Concreto'!$C$1:$L$65536,7,0)</f>
        <v>6068.7984743805127</v>
      </c>
      <c r="J2203" s="87">
        <f>VLOOKUP(C2203,'[9]Estructuras de Acero y Concreto'!$C$1:$L$65536,10,0)</f>
        <v>1525</v>
      </c>
      <c r="M2203" s="57"/>
      <c r="N2203" s="57"/>
      <c r="O2203" s="57"/>
      <c r="P2203" s="57"/>
      <c r="Q2203" s="57"/>
      <c r="R2203" s="57"/>
    </row>
    <row r="2204" spans="1:18" x14ac:dyDescent="0.2">
      <c r="A2204" s="78"/>
      <c r="B2204" s="79">
        <f t="shared" si="37"/>
        <v>180</v>
      </c>
      <c r="C2204" s="94" t="s">
        <v>2216</v>
      </c>
      <c r="D2204" s="80" t="str">
        <f>VLOOKUP(C2204,[8]Resumen!$C$1:$J$65536,8,0)</f>
        <v>1 Poste autosoportable de acero (17/2150) de ángulo mayor y terminal (90°) Tipo ATU1-17</v>
      </c>
      <c r="E2204" s="82" t="s">
        <v>44</v>
      </c>
      <c r="F2204" s="83">
        <f t="shared" si="36"/>
        <v>0</v>
      </c>
      <c r="G2204" s="84">
        <f>VLOOKUP(C2204,'[9]Estructuras de Acero y Concreto'!$C$1:$L$65536,7,0)</f>
        <v>7569.085048047039</v>
      </c>
      <c r="J2204" s="87">
        <f>VLOOKUP(C2204,'[9]Estructuras de Acero y Concreto'!$C$1:$L$65536,10,0)</f>
        <v>1902</v>
      </c>
      <c r="M2204" s="57"/>
      <c r="N2204" s="57"/>
      <c r="O2204" s="57"/>
      <c r="P2204" s="57"/>
      <c r="Q2204" s="57"/>
      <c r="R2204" s="57"/>
    </row>
    <row r="2205" spans="1:18" x14ac:dyDescent="0.2">
      <c r="A2205" s="78"/>
      <c r="B2205" s="79">
        <f t="shared" si="37"/>
        <v>181</v>
      </c>
      <c r="C2205" s="94" t="s">
        <v>2217</v>
      </c>
      <c r="D2205" s="80" t="str">
        <f>VLOOKUP(C2205,[8]Resumen!$C$1:$J$65536,8,0)</f>
        <v>1 Poste de concreto (18/400) de suspensión (2°) Tipo SU1-18</v>
      </c>
      <c r="E2205" s="82" t="s">
        <v>44</v>
      </c>
      <c r="F2205" s="83">
        <f t="shared" si="36"/>
        <v>1</v>
      </c>
      <c r="G2205" s="84">
        <f>VLOOKUP(C2205,'[9]Estructuras de Acero y Concreto'!$C$1:$L$65536,7,0)</f>
        <v>1537.737804879227</v>
      </c>
      <c r="J2205" s="87">
        <f>VLOOKUP(C2205,'[9]Estructuras de Acero y Concreto'!$C$1:$L$65536,10,0)</f>
        <v>3696</v>
      </c>
      <c r="M2205" s="57"/>
      <c r="N2205" s="57"/>
      <c r="O2205" s="57"/>
      <c r="P2205" s="57"/>
      <c r="Q2205" s="57"/>
      <c r="R2205" s="57"/>
    </row>
    <row r="2206" spans="1:18" x14ac:dyDescent="0.2">
      <c r="A2206" s="78"/>
      <c r="B2206" s="79">
        <f t="shared" si="37"/>
        <v>182</v>
      </c>
      <c r="C2206" s="94" t="s">
        <v>2218</v>
      </c>
      <c r="D2206" s="80" t="str">
        <f>VLOOKUP(C2206,[8]Resumen!$C$1:$J$65536,8,0)</f>
        <v>1 Poste autosoportable de acero (17/1300) de suspensión (25°) Tipo SU11-17</v>
      </c>
      <c r="E2206" s="82" t="s">
        <v>44</v>
      </c>
      <c r="F2206" s="83">
        <f t="shared" si="36"/>
        <v>0</v>
      </c>
      <c r="G2206" s="84">
        <f>VLOOKUP(C2206,'[9]Estructuras de Acero y Concreto'!$C$1:$L$65536,7,0)</f>
        <v>5459.9288569508608</v>
      </c>
      <c r="J2206" s="87">
        <f>VLOOKUP(C2206,'[9]Estructuras de Acero y Concreto'!$C$1:$L$65536,10,0)</f>
        <v>1372</v>
      </c>
      <c r="M2206" s="57"/>
      <c r="N2206" s="57"/>
      <c r="O2206" s="57"/>
      <c r="P2206" s="57"/>
      <c r="Q2206" s="57"/>
      <c r="R2206" s="57"/>
    </row>
    <row r="2207" spans="1:18" x14ac:dyDescent="0.2">
      <c r="A2207" s="78"/>
      <c r="B2207" s="79">
        <f t="shared" si="37"/>
        <v>183</v>
      </c>
      <c r="C2207" s="94" t="s">
        <v>2219</v>
      </c>
      <c r="D2207" s="80" t="str">
        <f>VLOOKUP(C2207,[8]Resumen!$C$1:$J$65536,8,0)</f>
        <v>1 Poste autosoportable de acero (18/2150) de ángulo medio (50°) Tipo AU1-18</v>
      </c>
      <c r="E2207" s="82" t="s">
        <v>44</v>
      </c>
      <c r="F2207" s="83">
        <f t="shared" si="36"/>
        <v>0</v>
      </c>
      <c r="G2207" s="84">
        <f>VLOOKUP(C2207,'[9]Estructuras de Acero y Concreto'!$C$1:$L$65536,7,0)</f>
        <v>8018.7730661486767</v>
      </c>
      <c r="J2207" s="87">
        <f>VLOOKUP(C2207,'[9]Estructuras de Acero y Concreto'!$C$1:$L$65536,10,0)</f>
        <v>2015</v>
      </c>
      <c r="M2207" s="57"/>
      <c r="N2207" s="57"/>
      <c r="O2207" s="57"/>
      <c r="P2207" s="57"/>
      <c r="Q2207" s="57"/>
      <c r="R2207" s="57"/>
    </row>
    <row r="2208" spans="1:18" x14ac:dyDescent="0.2">
      <c r="A2208" s="78"/>
      <c r="B2208" s="79">
        <f t="shared" si="37"/>
        <v>184</v>
      </c>
      <c r="C2208" s="94" t="s">
        <v>2220</v>
      </c>
      <c r="D2208" s="80" t="str">
        <f>VLOOKUP(C2208,[8]Resumen!$C$1:$J$65536,8,0)</f>
        <v>1 Poste autosoportable de acero (17/3400) de ángulo mayor y terminal (90°) Tipo ATU1-17</v>
      </c>
      <c r="E2208" s="82" t="s">
        <v>44</v>
      </c>
      <c r="F2208" s="83">
        <f t="shared" si="36"/>
        <v>0</v>
      </c>
      <c r="G2208" s="84">
        <f>VLOOKUP(C2208,'[9]Estructuras de Acero y Concreto'!$C$1:$L$65536,7,0)</f>
        <v>10195.581436959261</v>
      </c>
      <c r="J2208" s="87">
        <f>VLOOKUP(C2208,'[9]Estructuras de Acero y Concreto'!$C$1:$L$65536,10,0)</f>
        <v>2562</v>
      </c>
      <c r="M2208" s="57"/>
      <c r="N2208" s="57"/>
      <c r="O2208" s="57"/>
      <c r="P2208" s="57"/>
      <c r="Q2208" s="57"/>
      <c r="R2208" s="57"/>
    </row>
    <row r="2209" spans="1:18" x14ac:dyDescent="0.2">
      <c r="A2209" s="78"/>
      <c r="B2209" s="79">
        <f t="shared" si="37"/>
        <v>185</v>
      </c>
      <c r="C2209" s="94" t="s">
        <v>2221</v>
      </c>
      <c r="D2209" s="80" t="str">
        <f>VLOOKUP(C2209,[8]Resumen!$C$1:$J$65536,8,0)</f>
        <v>1 Poste de concreto (23/1600) de suspensión (2°) Tipo SU1-23</v>
      </c>
      <c r="E2209" s="82" t="s">
        <v>44</v>
      </c>
      <c r="F2209" s="83">
        <f t="shared" si="36"/>
        <v>1</v>
      </c>
      <c r="G2209" s="84">
        <f>VLOOKUP(C2209,'[9]Estructuras de Acero y Concreto'!$C$1:$L$65536,7,0)</f>
        <v>4300.9841363918931</v>
      </c>
      <c r="J2209" s="87">
        <f>VLOOKUP(C2209,'[9]Estructuras de Acero y Concreto'!$C$1:$L$65536,10,0)</f>
        <v>6408</v>
      </c>
      <c r="M2209" s="57"/>
      <c r="N2209" s="57"/>
      <c r="O2209" s="57"/>
      <c r="P2209" s="57"/>
      <c r="Q2209" s="57"/>
      <c r="R2209" s="57"/>
    </row>
    <row r="2210" spans="1:18" x14ac:dyDescent="0.2">
      <c r="A2210" s="78"/>
      <c r="B2210" s="79">
        <f t="shared" si="37"/>
        <v>186</v>
      </c>
      <c r="C2210" s="94" t="s">
        <v>2222</v>
      </c>
      <c r="D2210" s="80" t="str">
        <f>VLOOKUP(C2210,[8]Resumen!$C$1:$J$65536,8,0)</f>
        <v>1 Poste autosoportable de acero (19/2700) de suspensión (25°) Tipo SU11-19</v>
      </c>
      <c r="E2210" s="82" t="s">
        <v>44</v>
      </c>
      <c r="F2210" s="83">
        <f t="shared" si="36"/>
        <v>0</v>
      </c>
      <c r="G2210" s="84">
        <f>VLOOKUP(C2210,'[9]Estructuras de Acero y Concreto'!$C$1:$L$65536,7,0)</f>
        <v>9821.5046785384311</v>
      </c>
      <c r="J2210" s="87">
        <f>VLOOKUP(C2210,'[9]Estructuras de Acero y Concreto'!$C$1:$L$65536,10,0)</f>
        <v>2468</v>
      </c>
      <c r="M2210" s="57"/>
      <c r="N2210" s="57"/>
      <c r="O2210" s="57"/>
      <c r="P2210" s="57"/>
      <c r="Q2210" s="57"/>
      <c r="R2210" s="57"/>
    </row>
    <row r="2211" spans="1:18" x14ac:dyDescent="0.2">
      <c r="A2211" s="78"/>
      <c r="B2211" s="79">
        <f t="shared" si="37"/>
        <v>187</v>
      </c>
      <c r="C2211" s="94" t="s">
        <v>2223</v>
      </c>
      <c r="D2211" s="80" t="str">
        <f>VLOOKUP(C2211,[8]Resumen!$C$1:$J$65536,8,0)</f>
        <v>1 Poste autosoportable de acero (22/4300) de ángulo medio (50°) Tipo AU1-22</v>
      </c>
      <c r="E2211" s="82" t="s">
        <v>44</v>
      </c>
      <c r="F2211" s="83">
        <f t="shared" si="36"/>
        <v>0</v>
      </c>
      <c r="G2211" s="84">
        <f>VLOOKUP(C2211,'[9]Estructuras de Acero y Concreto'!$C$1:$L$65536,7,0)</f>
        <v>15329.188015287695</v>
      </c>
      <c r="J2211" s="87">
        <f>VLOOKUP(C2211,'[9]Estructuras de Acero y Concreto'!$C$1:$L$65536,10,0)</f>
        <v>3852</v>
      </c>
      <c r="M2211" s="57"/>
      <c r="N2211" s="57"/>
      <c r="O2211" s="57"/>
      <c r="P2211" s="57"/>
      <c r="Q2211" s="57"/>
      <c r="R2211" s="57"/>
    </row>
    <row r="2212" spans="1:18" x14ac:dyDescent="0.2">
      <c r="A2212" s="78"/>
      <c r="B2212" s="79">
        <f t="shared" si="37"/>
        <v>188</v>
      </c>
      <c r="C2212" s="94" t="s">
        <v>2224</v>
      </c>
      <c r="D2212" s="80" t="str">
        <f>VLOOKUP(C2212,[8]Resumen!$C$1:$J$65536,8,0)</f>
        <v>1 Poste autosoportable de acero (22/6250) de ángulo mayor y terminal (90°) Tipo ATU1-22</v>
      </c>
      <c r="E2212" s="82" t="s">
        <v>44</v>
      </c>
      <c r="F2212" s="83">
        <f t="shared" si="36"/>
        <v>0</v>
      </c>
      <c r="G2212" s="84">
        <f>VLOOKUP(C2212,'[9]Estructuras de Acero y Concreto'!$C$1:$L$65536,7,0)</f>
        <v>19603.213957244854</v>
      </c>
      <c r="J2212" s="87">
        <f>VLOOKUP(C2212,'[9]Estructuras de Acero y Concreto'!$C$1:$L$65536,10,0)</f>
        <v>4926</v>
      </c>
      <c r="M2212" s="57"/>
      <c r="N2212" s="57"/>
      <c r="O2212" s="57"/>
      <c r="P2212" s="57"/>
      <c r="Q2212" s="57"/>
      <c r="R2212" s="57"/>
    </row>
    <row r="2213" spans="1:18" x14ac:dyDescent="0.2">
      <c r="A2213" s="78"/>
      <c r="B2213" s="79">
        <f t="shared" si="37"/>
        <v>189</v>
      </c>
      <c r="C2213" s="94" t="s">
        <v>2225</v>
      </c>
      <c r="D2213" s="80" t="str">
        <f>VLOOKUP(C2213,[8]Resumen!$C$1:$J$65536,8,0)</f>
        <v>1 Poste de concreto (18/600) de suspensión (2°) Tipo SU1-18</v>
      </c>
      <c r="E2213" s="82" t="s">
        <v>44</v>
      </c>
      <c r="F2213" s="83">
        <f t="shared" si="36"/>
        <v>1</v>
      </c>
      <c r="G2213" s="84">
        <f>VLOOKUP(C2213,'[9]Estructuras de Acero y Concreto'!$C$1:$L$65536,7,0)</f>
        <v>1694.6478104297253</v>
      </c>
      <c r="J2213" s="87">
        <f>VLOOKUP(C2213,'[9]Estructuras de Acero y Concreto'!$C$1:$L$65536,10,0)</f>
        <v>3850</v>
      </c>
      <c r="M2213" s="57"/>
      <c r="N2213" s="57"/>
      <c r="O2213" s="57"/>
      <c r="P2213" s="57"/>
      <c r="Q2213" s="57"/>
      <c r="R2213" s="57"/>
    </row>
    <row r="2214" spans="1:18" x14ac:dyDescent="0.2">
      <c r="A2214" s="78"/>
      <c r="B2214" s="79">
        <f t="shared" si="37"/>
        <v>190</v>
      </c>
      <c r="C2214" s="94" t="s">
        <v>2226</v>
      </c>
      <c r="D2214" s="80" t="str">
        <f>VLOOKUP(C2214,[8]Resumen!$C$1:$J$65536,8,0)</f>
        <v>1 Poste autosoportable de acero (17/2300) de suspensión (25°) Tipo SU11-17</v>
      </c>
      <c r="E2214" s="82" t="s">
        <v>44</v>
      </c>
      <c r="F2214" s="83">
        <f t="shared" si="36"/>
        <v>0</v>
      </c>
      <c r="G2214" s="84">
        <f>VLOOKUP(C2214,'[9]Estructuras de Acero y Concreto'!$C$1:$L$65536,7,0)</f>
        <v>7907.3459466190679</v>
      </c>
      <c r="J2214" s="87">
        <f>VLOOKUP(C2214,'[9]Estructuras de Acero y Concreto'!$C$1:$L$65536,10,0)</f>
        <v>1987</v>
      </c>
      <c r="M2214" s="57"/>
      <c r="N2214" s="57"/>
      <c r="O2214" s="57"/>
      <c r="P2214" s="57"/>
      <c r="Q2214" s="57"/>
      <c r="R2214" s="57"/>
    </row>
    <row r="2215" spans="1:18" x14ac:dyDescent="0.2">
      <c r="A2215" s="78"/>
      <c r="B2215" s="79">
        <f t="shared" si="37"/>
        <v>191</v>
      </c>
      <c r="C2215" s="94" t="s">
        <v>2227</v>
      </c>
      <c r="D2215" s="80" t="str">
        <f>VLOOKUP(C2215,[8]Resumen!$C$1:$J$65536,8,0)</f>
        <v>1 Poste autosoportable de acero (18/3950) de ángulo medio (50°) Tipo AU1-18</v>
      </c>
      <c r="E2215" s="82" t="s">
        <v>44</v>
      </c>
      <c r="F2215" s="83">
        <f t="shared" si="36"/>
        <v>0</v>
      </c>
      <c r="G2215" s="84">
        <f>VLOOKUP(C2215,'[9]Estructuras de Acero y Concreto'!$C$1:$L$65536,7,0)</f>
        <v>11906.783629735406</v>
      </c>
      <c r="J2215" s="87">
        <f>VLOOKUP(C2215,'[9]Estructuras de Acero y Concreto'!$C$1:$L$65536,10,0)</f>
        <v>2992</v>
      </c>
      <c r="M2215" s="57"/>
      <c r="N2215" s="57"/>
      <c r="O2215" s="57"/>
      <c r="P2215" s="57"/>
      <c r="Q2215" s="57"/>
      <c r="R2215" s="57"/>
    </row>
    <row r="2216" spans="1:18" x14ac:dyDescent="0.2">
      <c r="A2216" s="78"/>
      <c r="B2216" s="79">
        <f t="shared" si="37"/>
        <v>192</v>
      </c>
      <c r="C2216" s="94" t="s">
        <v>2228</v>
      </c>
      <c r="D2216" s="80" t="str">
        <f>VLOOKUP(C2216,[8]Resumen!$C$1:$J$65536,8,0)</f>
        <v>1 Poste autosoportable de acero (18/6300) de ángulo mayor y terminal (90°) Tipo ATU1-18</v>
      </c>
      <c r="E2216" s="82" t="s">
        <v>44</v>
      </c>
      <c r="F2216" s="83">
        <f t="shared" si="36"/>
        <v>0</v>
      </c>
      <c r="G2216" s="84">
        <f>VLOOKUP(C2216,'[9]Estructuras de Acero y Concreto'!$C$1:$L$65536,7,0)</f>
        <v>16129.075551910963</v>
      </c>
      <c r="J2216" s="87">
        <f>VLOOKUP(C2216,'[9]Estructuras de Acero y Concreto'!$C$1:$L$65536,10,0)</f>
        <v>4053</v>
      </c>
      <c r="M2216" s="57"/>
      <c r="N2216" s="57"/>
      <c r="O2216" s="57"/>
      <c r="P2216" s="57"/>
      <c r="Q2216" s="57"/>
      <c r="R2216" s="57"/>
    </row>
    <row r="2217" spans="1:18" x14ac:dyDescent="0.2">
      <c r="A2217" s="78"/>
      <c r="B2217" s="79">
        <f t="shared" si="37"/>
        <v>193</v>
      </c>
      <c r="C2217" s="94" t="s">
        <v>2229</v>
      </c>
      <c r="D2217" s="80" t="str">
        <f>VLOOKUP(C2217,[8]Resumen!$C$1:$J$65536,8,0)</f>
        <v>1 Poste de concreto (18/600) de suspensión (2°) Tipo SU1-18</v>
      </c>
      <c r="E2217" s="82" t="s">
        <v>44</v>
      </c>
      <c r="F2217" s="83">
        <f t="shared" ref="F2217:F2280" si="38">IF(MID(C2217,1,2)="EA",0,1)</f>
        <v>1</v>
      </c>
      <c r="G2217" s="84">
        <f>VLOOKUP(C2217,'[9]Estructuras de Acero y Concreto'!$C$1:$L$65536,7,0)</f>
        <v>1694.6478104297253</v>
      </c>
      <c r="J2217" s="87">
        <f>VLOOKUP(C2217,'[9]Estructuras de Acero y Concreto'!$C$1:$L$65536,10,0)</f>
        <v>3850</v>
      </c>
      <c r="M2217" s="57"/>
      <c r="N2217" s="57"/>
      <c r="O2217" s="57"/>
      <c r="P2217" s="57"/>
      <c r="Q2217" s="57"/>
      <c r="R2217" s="57"/>
    </row>
    <row r="2218" spans="1:18" x14ac:dyDescent="0.2">
      <c r="A2218" s="78"/>
      <c r="B2218" s="79">
        <f t="shared" si="37"/>
        <v>194</v>
      </c>
      <c r="C2218" s="94" t="s">
        <v>2230</v>
      </c>
      <c r="D2218" s="80" t="str">
        <f>VLOOKUP(C2218,[8]Resumen!$C$1:$J$65536,8,0)</f>
        <v>1 Poste autosoportable de acero (17/2700) de suspensión (25°) Tipo SU11-17</v>
      </c>
      <c r="E2218" s="82" t="s">
        <v>44</v>
      </c>
      <c r="F2218" s="83">
        <f t="shared" si="38"/>
        <v>0</v>
      </c>
      <c r="G2218" s="84">
        <f>VLOOKUP(C2218,'[9]Estructuras de Acero y Concreto'!$C$1:$L$65536,7,0)</f>
        <v>8778.8652029399418</v>
      </c>
      <c r="J2218" s="87">
        <f>VLOOKUP(C2218,'[9]Estructuras de Acero y Concreto'!$C$1:$L$65536,10,0)</f>
        <v>2206</v>
      </c>
      <c r="M2218" s="57"/>
      <c r="N2218" s="57"/>
      <c r="O2218" s="57"/>
      <c r="P2218" s="57"/>
      <c r="Q2218" s="57"/>
      <c r="R2218" s="57"/>
    </row>
    <row r="2219" spans="1:18" x14ac:dyDescent="0.2">
      <c r="A2219" s="78"/>
      <c r="B2219" s="79">
        <f t="shared" ref="B2219:B2282" si="39">1+B2218</f>
        <v>195</v>
      </c>
      <c r="C2219" s="94" t="s">
        <v>2231</v>
      </c>
      <c r="D2219" s="80" t="str">
        <f>VLOOKUP(C2219,[8]Resumen!$C$1:$J$65536,8,0)</f>
        <v>1 Poste autosoportable de acero (18/4700) de ángulo medio (50°) Tipo AU1-18</v>
      </c>
      <c r="E2219" s="82" t="s">
        <v>44</v>
      </c>
      <c r="F2219" s="83">
        <f t="shared" si="38"/>
        <v>0</v>
      </c>
      <c r="G2219" s="84">
        <f>VLOOKUP(C2219,'[9]Estructuras de Acero y Concreto'!$C$1:$L$65536,7,0)</f>
        <v>13331.458943721125</v>
      </c>
      <c r="J2219" s="87">
        <f>VLOOKUP(C2219,'[9]Estructuras de Acero y Concreto'!$C$1:$L$65536,10,0)</f>
        <v>3350</v>
      </c>
      <c r="M2219" s="57"/>
      <c r="N2219" s="57"/>
      <c r="O2219" s="57"/>
      <c r="P2219" s="57"/>
      <c r="Q2219" s="57"/>
      <c r="R2219" s="57"/>
    </row>
    <row r="2220" spans="1:18" x14ac:dyDescent="0.2">
      <c r="A2220" s="78"/>
      <c r="B2220" s="79">
        <f t="shared" si="39"/>
        <v>196</v>
      </c>
      <c r="C2220" s="94" t="s">
        <v>2232</v>
      </c>
      <c r="D2220" s="80" t="str">
        <f>VLOOKUP(C2220,[8]Resumen!$C$1:$J$65536,8,0)</f>
        <v>1 Poste autosoportable de acero (18/7600) de ángulo mayor y terminal (90°) Tipo ATU1-18</v>
      </c>
      <c r="E2220" s="82" t="s">
        <v>44</v>
      </c>
      <c r="F2220" s="83">
        <f t="shared" si="38"/>
        <v>0</v>
      </c>
      <c r="G2220" s="84">
        <f>VLOOKUP(C2220,'[9]Estructuras de Acero y Concreto'!$C$1:$L$65536,7,0)</f>
        <v>18222.313583074341</v>
      </c>
      <c r="J2220" s="87">
        <f>VLOOKUP(C2220,'[9]Estructuras de Acero y Concreto'!$C$1:$L$65536,10,0)</f>
        <v>4579</v>
      </c>
      <c r="M2220" s="57"/>
      <c r="N2220" s="57"/>
      <c r="O2220" s="57"/>
      <c r="P2220" s="57"/>
      <c r="Q2220" s="57"/>
      <c r="R2220" s="57"/>
    </row>
    <row r="2221" spans="1:18" x14ac:dyDescent="0.2">
      <c r="A2221" s="78"/>
      <c r="B2221" s="79">
        <f t="shared" si="39"/>
        <v>197</v>
      </c>
      <c r="C2221" s="94" t="s">
        <v>2233</v>
      </c>
      <c r="D2221" s="80" t="str">
        <f>VLOOKUP(C2221,[8]Resumen!$C$1:$J$65536,8,0)</f>
        <v>1 Poste de concreto (18/700) de suspensión (2°) Tipo SU1-18</v>
      </c>
      <c r="E2221" s="82" t="s">
        <v>44</v>
      </c>
      <c r="F2221" s="83">
        <f t="shared" si="38"/>
        <v>1</v>
      </c>
      <c r="G2221" s="84">
        <f>VLOOKUP(C2221,'[9]Estructuras de Acero y Concreto'!$C$1:$L$65536,7,0)</f>
        <v>1748.649305846455</v>
      </c>
      <c r="J2221" s="87">
        <f>VLOOKUP(C2221,'[9]Estructuras de Acero y Concreto'!$C$1:$L$65536,10,0)</f>
        <v>3903</v>
      </c>
      <c r="M2221" s="57"/>
      <c r="N2221" s="57"/>
      <c r="O2221" s="57"/>
      <c r="P2221" s="57"/>
      <c r="Q2221" s="57"/>
      <c r="R2221" s="57"/>
    </row>
    <row r="2222" spans="1:18" x14ac:dyDescent="0.2">
      <c r="A2222" s="78"/>
      <c r="B2222" s="79">
        <f t="shared" si="39"/>
        <v>198</v>
      </c>
      <c r="C2222" s="94" t="s">
        <v>2234</v>
      </c>
      <c r="D2222" s="80" t="str">
        <f>VLOOKUP(C2222,[8]Resumen!$C$1:$J$65536,8,0)</f>
        <v>1 Poste autosoportable de acero (17/3500) de suspensión (25°) Tipo SU11-17</v>
      </c>
      <c r="E2222" s="82" t="s">
        <v>44</v>
      </c>
      <c r="F2222" s="83">
        <f t="shared" si="38"/>
        <v>0</v>
      </c>
      <c r="G2222" s="84">
        <f>VLOOKUP(C2222,'[9]Estructuras de Acero y Concreto'!$C$1:$L$65536,7,0)</f>
        <v>10390.578896136078</v>
      </c>
      <c r="J2222" s="87">
        <f>VLOOKUP(C2222,'[9]Estructuras de Acero y Concreto'!$C$1:$L$65536,10,0)</f>
        <v>2611</v>
      </c>
      <c r="M2222" s="57"/>
      <c r="N2222" s="57"/>
      <c r="O2222" s="57"/>
      <c r="P2222" s="57"/>
      <c r="Q2222" s="57"/>
      <c r="R2222" s="57"/>
    </row>
    <row r="2223" spans="1:18" x14ac:dyDescent="0.2">
      <c r="A2223" s="78"/>
      <c r="B2223" s="79">
        <f t="shared" si="39"/>
        <v>199</v>
      </c>
      <c r="C2223" s="94" t="s">
        <v>2235</v>
      </c>
      <c r="D2223" s="80" t="str">
        <f>VLOOKUP(C2223,[8]Resumen!$C$1:$J$65536,8,0)</f>
        <v>1 Poste autosoportable de acero (18/6100) de ángulo medio (50°) Tipo AU1-18</v>
      </c>
      <c r="E2223" s="82" t="s">
        <v>44</v>
      </c>
      <c r="F2223" s="83">
        <f t="shared" si="38"/>
        <v>0</v>
      </c>
      <c r="G2223" s="84">
        <f>VLOOKUP(C2223,'[9]Estructuras de Acero y Concreto'!$C$1:$L$65536,7,0)</f>
        <v>15794.794193322135</v>
      </c>
      <c r="J2223" s="87">
        <f>VLOOKUP(C2223,'[9]Estructuras de Acero y Concreto'!$C$1:$L$65536,10,0)</f>
        <v>3969</v>
      </c>
      <c r="M2223" s="57"/>
      <c r="N2223" s="57"/>
      <c r="O2223" s="57"/>
      <c r="P2223" s="57"/>
      <c r="Q2223" s="57"/>
      <c r="R2223" s="57"/>
    </row>
    <row r="2224" spans="1:18" x14ac:dyDescent="0.2">
      <c r="A2224" s="78"/>
      <c r="B2224" s="79">
        <f t="shared" si="39"/>
        <v>200</v>
      </c>
      <c r="C2224" s="94" t="s">
        <v>2236</v>
      </c>
      <c r="D2224" s="80" t="str">
        <f>VLOOKUP(C2224,[8]Resumen!$C$1:$J$65536,8,0)</f>
        <v>1 Poste autosoportable de acero (18/9900) de ángulo mayor y terminal (90°) Tipo ATU1-18</v>
      </c>
      <c r="E2224" s="82" t="s">
        <v>44</v>
      </c>
      <c r="F2224" s="83">
        <f t="shared" si="38"/>
        <v>0</v>
      </c>
      <c r="G2224" s="84">
        <f>VLOOKUP(C2224,'[9]Estructuras de Acero y Concreto'!$C$1:$L$65536,7,0)</f>
        <v>21636.758888660228</v>
      </c>
      <c r="J2224" s="87">
        <f>VLOOKUP(C2224,'[9]Estructuras de Acero y Concreto'!$C$1:$L$65536,10,0)</f>
        <v>5437</v>
      </c>
      <c r="M2224" s="57"/>
      <c r="N2224" s="57"/>
      <c r="O2224" s="57"/>
      <c r="P2224" s="57"/>
      <c r="Q2224" s="57"/>
      <c r="R2224" s="57"/>
    </row>
    <row r="2225" spans="1:18" x14ac:dyDescent="0.2">
      <c r="A2225" s="78"/>
      <c r="B2225" s="79">
        <f t="shared" si="39"/>
        <v>201</v>
      </c>
      <c r="C2225" s="94" t="s">
        <v>2237</v>
      </c>
      <c r="D2225" s="80" t="str">
        <f>VLOOKUP(C2225,[8]Resumen!$C$1:$J$65536,8,0)</f>
        <v>1 Poste de concreto (18/500) de suspensión (2°) Tipo SU2-18</v>
      </c>
      <c r="E2225" s="82" t="s">
        <v>44</v>
      </c>
      <c r="F2225" s="83">
        <f t="shared" si="38"/>
        <v>1</v>
      </c>
      <c r="G2225" s="84">
        <f>VLOOKUP(C2225,'[9]Estructuras de Acero y Concreto'!$C$1:$L$65536,7,0)</f>
        <v>1663.2658093196253</v>
      </c>
      <c r="J2225" s="87">
        <f>VLOOKUP(C2225,'[9]Estructuras de Acero y Concreto'!$C$1:$L$65536,10,0)</f>
        <v>3819.2</v>
      </c>
      <c r="M2225" s="57"/>
      <c r="N2225" s="57"/>
      <c r="O2225" s="57"/>
      <c r="P2225" s="57"/>
      <c r="Q2225" s="57"/>
      <c r="R2225" s="57"/>
    </row>
    <row r="2226" spans="1:18" x14ac:dyDescent="0.2">
      <c r="A2226" s="78"/>
      <c r="B2226" s="79">
        <f t="shared" si="39"/>
        <v>202</v>
      </c>
      <c r="C2226" s="94" t="s">
        <v>2238</v>
      </c>
      <c r="D2226" s="80" t="str">
        <f>VLOOKUP(C2226,[8]Resumen!$C$1:$J$65536,8,0)</f>
        <v>1 Poste autosoportable de acero (18/1550) de suspensión (25°) Tipo SU21-18</v>
      </c>
      <c r="E2226" s="82" t="s">
        <v>44</v>
      </c>
      <c r="F2226" s="83">
        <f t="shared" si="38"/>
        <v>0</v>
      </c>
      <c r="G2226" s="84">
        <f>VLOOKUP(C2226,'[9]Estructuras de Acero y Concreto'!$C$1:$L$65536,7,0)</f>
        <v>6482.6706326333479</v>
      </c>
      <c r="J2226" s="87">
        <f>VLOOKUP(C2226,'[9]Estructuras de Acero y Concreto'!$C$1:$L$65536,10,0)</f>
        <v>1629</v>
      </c>
      <c r="M2226" s="57"/>
      <c r="N2226" s="57"/>
      <c r="O2226" s="57"/>
      <c r="P2226" s="57"/>
      <c r="Q2226" s="57"/>
      <c r="R2226" s="57"/>
    </row>
    <row r="2227" spans="1:18" x14ac:dyDescent="0.2">
      <c r="A2227" s="78"/>
      <c r="B2227" s="79">
        <f t="shared" si="39"/>
        <v>203</v>
      </c>
      <c r="C2227" s="94" t="s">
        <v>2239</v>
      </c>
      <c r="D2227" s="80" t="str">
        <f>VLOOKUP(C2227,[8]Resumen!$C$1:$J$65536,8,0)</f>
        <v>2 Postes autosoportables de acero (18/1400) de ángulo medio (50°) Tipo AU2-18</v>
      </c>
      <c r="E2227" s="82" t="s">
        <v>44</v>
      </c>
      <c r="F2227" s="83">
        <f t="shared" si="38"/>
        <v>0</v>
      </c>
      <c r="G2227" s="84">
        <f>VLOOKUP(C2227,'[9]Estructuras de Acero y Concreto'!$C$1:$L$65536,7,0)</f>
        <v>12137.596948761025</v>
      </c>
      <c r="J2227" s="87">
        <f>VLOOKUP(C2227,'[9]Estructuras de Acero y Concreto'!$C$1:$L$65536,10,0)</f>
        <v>3050</v>
      </c>
      <c r="M2227" s="57"/>
      <c r="N2227" s="57"/>
      <c r="O2227" s="57"/>
      <c r="P2227" s="57"/>
      <c r="Q2227" s="57"/>
      <c r="R2227" s="57"/>
    </row>
    <row r="2228" spans="1:18" x14ac:dyDescent="0.2">
      <c r="A2228" s="78"/>
      <c r="B2228" s="79">
        <f t="shared" si="39"/>
        <v>204</v>
      </c>
      <c r="C2228" s="94" t="s">
        <v>2240</v>
      </c>
      <c r="D2228" s="80" t="str">
        <f>VLOOKUP(C2228,[8]Resumen!$C$1:$J$65536,8,0)</f>
        <v>2 Postes autosoportables de acero (17/2150) de ángulo mayor y terminal (90°) Tipo ATU2-17</v>
      </c>
      <c r="E2228" s="82" t="s">
        <v>44</v>
      </c>
      <c r="F2228" s="83">
        <f t="shared" si="38"/>
        <v>0</v>
      </c>
      <c r="G2228" s="84">
        <f>VLOOKUP(C2228,'[9]Estructuras de Acero y Concreto'!$C$1:$L$65536,7,0)</f>
        <v>15138.170096094078</v>
      </c>
      <c r="J2228" s="87">
        <f>VLOOKUP(C2228,'[9]Estructuras de Acero y Concreto'!$C$1:$L$65536,10,0)</f>
        <v>3804</v>
      </c>
      <c r="M2228" s="57"/>
      <c r="N2228" s="57"/>
      <c r="O2228" s="57"/>
      <c r="P2228" s="57"/>
      <c r="Q2228" s="57"/>
      <c r="R2228" s="57"/>
    </row>
    <row r="2229" spans="1:18" x14ac:dyDescent="0.2">
      <c r="A2229" s="78"/>
      <c r="B2229" s="79">
        <f t="shared" si="39"/>
        <v>205</v>
      </c>
      <c r="C2229" s="94" t="s">
        <v>2241</v>
      </c>
      <c r="D2229" s="80" t="str">
        <f>VLOOKUP(C2229,[8]Resumen!$C$1:$J$65536,8,0)</f>
        <v>1 Poste de concreto (18/700) de suspensión (2°) Tipo SU2-18</v>
      </c>
      <c r="E2229" s="82" t="s">
        <v>44</v>
      </c>
      <c r="F2229" s="83">
        <f t="shared" si="38"/>
        <v>1</v>
      </c>
      <c r="G2229" s="84">
        <f>VLOOKUP(C2229,'[9]Estructuras de Acero y Concreto'!$C$1:$L$65536,7,0)</f>
        <v>1748.649305846455</v>
      </c>
      <c r="J2229" s="87">
        <f>VLOOKUP(C2229,'[9]Estructuras de Acero y Concreto'!$C$1:$L$65536,10,0)</f>
        <v>3903</v>
      </c>
      <c r="M2229" s="57"/>
      <c r="N2229" s="57"/>
      <c r="O2229" s="57"/>
      <c r="P2229" s="57"/>
      <c r="Q2229" s="57"/>
      <c r="R2229" s="57"/>
    </row>
    <row r="2230" spans="1:18" x14ac:dyDescent="0.2">
      <c r="A2230" s="78"/>
      <c r="B2230" s="79">
        <f t="shared" si="39"/>
        <v>206</v>
      </c>
      <c r="C2230" s="94" t="s">
        <v>2242</v>
      </c>
      <c r="D2230" s="80" t="str">
        <f>VLOOKUP(C2230,[8]Resumen!$C$1:$J$65536,8,0)</f>
        <v>1 Poste autosoportable de acero (18/2400) de suspensión (25°) Tipo SU21-18</v>
      </c>
      <c r="E2230" s="82" t="s">
        <v>44</v>
      </c>
      <c r="F2230" s="83">
        <f t="shared" si="38"/>
        <v>0</v>
      </c>
      <c r="G2230" s="84">
        <f>VLOOKUP(C2230,'[9]Estructuras de Acero y Concreto'!$C$1:$L$65536,7,0)</f>
        <v>8611.7245236455274</v>
      </c>
      <c r="J2230" s="87">
        <f>VLOOKUP(C2230,'[9]Estructuras de Acero y Concreto'!$C$1:$L$65536,10,0)</f>
        <v>2164</v>
      </c>
      <c r="M2230" s="57"/>
      <c r="N2230" s="57"/>
      <c r="O2230" s="57"/>
      <c r="P2230" s="57"/>
      <c r="Q2230" s="57"/>
      <c r="R2230" s="57"/>
    </row>
    <row r="2231" spans="1:18" x14ac:dyDescent="0.2">
      <c r="A2231" s="78"/>
      <c r="B2231" s="79">
        <f t="shared" si="39"/>
        <v>207</v>
      </c>
      <c r="C2231" s="94" t="s">
        <v>2243</v>
      </c>
      <c r="D2231" s="80" t="str">
        <f>VLOOKUP(C2231,[8]Resumen!$C$1:$J$65536,8,0)</f>
        <v>2 Postes autosoportables de acero (18/2150) de ángulo medio (50°) Tipo AU2-18</v>
      </c>
      <c r="E2231" s="82" t="s">
        <v>44</v>
      </c>
      <c r="F2231" s="83">
        <f t="shared" si="38"/>
        <v>0</v>
      </c>
      <c r="G2231" s="84">
        <f>VLOOKUP(C2231,'[9]Estructuras de Acero y Concreto'!$C$1:$L$65536,7,0)</f>
        <v>16037.546132297353</v>
      </c>
      <c r="J2231" s="87">
        <f>VLOOKUP(C2231,'[9]Estructuras de Acero y Concreto'!$C$1:$L$65536,10,0)</f>
        <v>4030</v>
      </c>
      <c r="M2231" s="57"/>
      <c r="N2231" s="57"/>
      <c r="O2231" s="57"/>
      <c r="P2231" s="57"/>
      <c r="Q2231" s="57"/>
      <c r="R2231" s="57"/>
    </row>
    <row r="2232" spans="1:18" x14ac:dyDescent="0.2">
      <c r="A2232" s="78"/>
      <c r="B2232" s="79">
        <f t="shared" si="39"/>
        <v>208</v>
      </c>
      <c r="C2232" s="94" t="s">
        <v>2244</v>
      </c>
      <c r="D2232" s="80" t="str">
        <f>VLOOKUP(C2232,[8]Resumen!$C$1:$J$65536,8,0)</f>
        <v>2 Postes autosoportables de acero (17/3400) de ángulo mayor y terminal (90°) Tipo ATU2-17</v>
      </c>
      <c r="E2232" s="82" t="s">
        <v>44</v>
      </c>
      <c r="F2232" s="83">
        <f t="shared" si="38"/>
        <v>0</v>
      </c>
      <c r="G2232" s="84">
        <f>VLOOKUP(C2232,'[9]Estructuras de Acero y Concreto'!$C$1:$L$65536,7,0)</f>
        <v>20391.162873918522</v>
      </c>
      <c r="J2232" s="87">
        <f>VLOOKUP(C2232,'[9]Estructuras de Acero y Concreto'!$C$1:$L$65536,10,0)</f>
        <v>5124</v>
      </c>
      <c r="M2232" s="57"/>
      <c r="N2232" s="57"/>
      <c r="O2232" s="57"/>
      <c r="P2232" s="57"/>
      <c r="Q2232" s="57"/>
      <c r="R2232" s="57"/>
    </row>
    <row r="2233" spans="1:18" x14ac:dyDescent="0.2">
      <c r="A2233" s="78"/>
      <c r="B2233" s="79">
        <f t="shared" si="39"/>
        <v>209</v>
      </c>
      <c r="C2233" s="94" t="s">
        <v>2245</v>
      </c>
      <c r="D2233" s="80" t="str">
        <f>VLOOKUP(C2233,[8]Resumen!$C$1:$J$65536,8,0)</f>
        <v>1 Poste de concreto (25/3400) de suspensión (2°) Tipo SU2-25</v>
      </c>
      <c r="E2233" s="82" t="s">
        <v>44</v>
      </c>
      <c r="F2233" s="83">
        <f t="shared" si="38"/>
        <v>1</v>
      </c>
      <c r="G2233" s="84">
        <f>VLOOKUP(C2233,'[9]Estructuras de Acero y Concreto'!$C$1:$L$65536,7,0)</f>
        <v>5769.2134740429801</v>
      </c>
      <c r="J2233" s="87">
        <f>VLOOKUP(C2233,'[9]Estructuras de Acero y Concreto'!$C$1:$L$65536,10,0)</f>
        <v>7849</v>
      </c>
      <c r="M2233" s="57"/>
      <c r="N2233" s="57"/>
      <c r="O2233" s="57"/>
      <c r="P2233" s="57"/>
      <c r="Q2233" s="57"/>
      <c r="R2233" s="57"/>
    </row>
    <row r="2234" spans="1:18" x14ac:dyDescent="0.2">
      <c r="A2234" s="78"/>
      <c r="B2234" s="79">
        <f t="shared" si="39"/>
        <v>210</v>
      </c>
      <c r="C2234" s="94" t="s">
        <v>2246</v>
      </c>
      <c r="D2234" s="80" t="str">
        <f>VLOOKUP(C2234,[8]Resumen!$C$1:$J$65536,8,0)</f>
        <v>1 Poste autosoportable de acero (21/5850) de suspensión (25°) Tipo SU21-21</v>
      </c>
      <c r="E2234" s="82" t="s">
        <v>44</v>
      </c>
      <c r="F2234" s="83">
        <f t="shared" si="38"/>
        <v>0</v>
      </c>
      <c r="G2234" s="84">
        <f>VLOOKUP(C2234,'[9]Estructuras de Acero y Concreto'!$C$1:$L$65536,7,0)</f>
        <v>17911.909464384713</v>
      </c>
      <c r="J2234" s="87">
        <f>VLOOKUP(C2234,'[9]Estructuras de Acero y Concreto'!$C$1:$L$65536,10,0)</f>
        <v>4501</v>
      </c>
      <c r="M2234" s="57"/>
      <c r="N2234" s="57"/>
      <c r="O2234" s="57"/>
      <c r="P2234" s="57"/>
      <c r="Q2234" s="57"/>
      <c r="R2234" s="57"/>
    </row>
    <row r="2235" spans="1:18" x14ac:dyDescent="0.2">
      <c r="A2235" s="78"/>
      <c r="B2235" s="79">
        <f t="shared" si="39"/>
        <v>211</v>
      </c>
      <c r="C2235" s="94" t="s">
        <v>2247</v>
      </c>
      <c r="D2235" s="80" t="str">
        <f>VLOOKUP(C2235,[8]Resumen!$C$1:$J$65536,8,0)</f>
        <v>2 Postes autosoportables de acero (22/4500) de ángulo medio (50°) Tipo AU2-22</v>
      </c>
      <c r="E2235" s="82" t="s">
        <v>44</v>
      </c>
      <c r="F2235" s="83">
        <f t="shared" si="38"/>
        <v>0</v>
      </c>
      <c r="G2235" s="84">
        <f>VLOOKUP(C2235,'[9]Estructuras de Acero y Concreto'!$C$1:$L$65536,7,0)</f>
        <v>31533.874826879462</v>
      </c>
      <c r="J2235" s="87">
        <f>VLOOKUP(C2235,'[9]Estructuras de Acero y Concreto'!$C$1:$L$65536,10,0)</f>
        <v>7924</v>
      </c>
      <c r="M2235" s="57"/>
      <c r="N2235" s="57"/>
      <c r="O2235" s="57"/>
      <c r="P2235" s="57"/>
      <c r="Q2235" s="57"/>
      <c r="R2235" s="57"/>
    </row>
    <row r="2236" spans="1:18" x14ac:dyDescent="0.2">
      <c r="A2236" s="78"/>
      <c r="B2236" s="79">
        <f t="shared" si="39"/>
        <v>212</v>
      </c>
      <c r="C2236" s="94" t="s">
        <v>2248</v>
      </c>
      <c r="D2236" s="80" t="str">
        <f>VLOOKUP(C2236,[8]Resumen!$C$1:$J$65536,8,0)</f>
        <v>2 Postes autosoportables de acero (22/6550) de ángulo mayor y terminal (90°) Tipo ATU2-22</v>
      </c>
      <c r="E2236" s="82" t="s">
        <v>44</v>
      </c>
      <c r="F2236" s="83">
        <f t="shared" si="38"/>
        <v>0</v>
      </c>
      <c r="G2236" s="84">
        <f>VLOOKUP(C2236,'[9]Estructuras de Acero y Concreto'!$C$1:$L$65536,7,0)</f>
        <v>40320.699109785812</v>
      </c>
      <c r="J2236" s="87">
        <f>VLOOKUP(C2236,'[9]Estructuras de Acero y Concreto'!$C$1:$L$65536,10,0)</f>
        <v>10132</v>
      </c>
      <c r="M2236" s="57"/>
      <c r="N2236" s="57"/>
      <c r="O2236" s="57"/>
      <c r="P2236" s="57"/>
      <c r="Q2236" s="57"/>
      <c r="R2236" s="57"/>
    </row>
    <row r="2237" spans="1:18" x14ac:dyDescent="0.2">
      <c r="A2237" s="78"/>
      <c r="B2237" s="79">
        <f t="shared" si="39"/>
        <v>213</v>
      </c>
      <c r="C2237" s="94" t="s">
        <v>2249</v>
      </c>
      <c r="D2237" s="80" t="str">
        <f>VLOOKUP(C2237,[8]Resumen!$C$1:$J$65536,8,0)</f>
        <v>1 Poste de concreto (18/1000) de suspensión (2°) Tipo SU2-18</v>
      </c>
      <c r="E2237" s="82" t="s">
        <v>44</v>
      </c>
      <c r="F2237" s="83">
        <f t="shared" si="38"/>
        <v>1</v>
      </c>
      <c r="G2237" s="84">
        <f>VLOOKUP(C2237,'[9]Estructuras de Acero y Concreto'!$C$1:$L$65536,7,0)</f>
        <v>1972.8472124784776</v>
      </c>
      <c r="J2237" s="87">
        <f>VLOOKUP(C2237,'[9]Estructuras de Acero y Concreto'!$C$1:$L$65536,10,0)</f>
        <v>4123.04</v>
      </c>
      <c r="M2237" s="57"/>
      <c r="N2237" s="57"/>
      <c r="O2237" s="57"/>
      <c r="P2237" s="57"/>
      <c r="Q2237" s="57"/>
      <c r="R2237" s="57"/>
    </row>
    <row r="2238" spans="1:18" x14ac:dyDescent="0.2">
      <c r="A2238" s="78"/>
      <c r="B2238" s="79">
        <f t="shared" si="39"/>
        <v>214</v>
      </c>
      <c r="C2238" s="94" t="s">
        <v>2250</v>
      </c>
      <c r="D2238" s="80" t="str">
        <f>VLOOKUP(C2238,[8]Resumen!$C$1:$J$65536,8,0)</f>
        <v>1 Poste autosoportable de acero (18/4300) de suspensión (25°) Tipo SU21-18</v>
      </c>
      <c r="E2238" s="82" t="s">
        <v>44</v>
      </c>
      <c r="F2238" s="83">
        <f t="shared" si="38"/>
        <v>0</v>
      </c>
      <c r="G2238" s="84">
        <f>VLOOKUP(C2238,'[9]Estructuras de Acero y Concreto'!$C$1:$L$65536,7,0)</f>
        <v>12583.305426879462</v>
      </c>
      <c r="J2238" s="87">
        <f>VLOOKUP(C2238,'[9]Estructuras de Acero y Concreto'!$C$1:$L$65536,10,0)</f>
        <v>3162</v>
      </c>
      <c r="M2238" s="57"/>
      <c r="N2238" s="57"/>
      <c r="O2238" s="57"/>
      <c r="P2238" s="57"/>
      <c r="Q2238" s="57"/>
      <c r="R2238" s="57"/>
    </row>
    <row r="2239" spans="1:18" x14ac:dyDescent="0.2">
      <c r="A2239" s="78"/>
      <c r="B2239" s="79">
        <f t="shared" si="39"/>
        <v>215</v>
      </c>
      <c r="C2239" s="94" t="s">
        <v>2251</v>
      </c>
      <c r="D2239" s="80" t="str">
        <f>VLOOKUP(C2239,[8]Resumen!$C$1:$J$65536,8,0)</f>
        <v>2 Postes autosoportables de acero (18/3950) de ángulo medio (50°) Tipo AU2-18</v>
      </c>
      <c r="E2239" s="82" t="s">
        <v>44</v>
      </c>
      <c r="F2239" s="83">
        <f t="shared" si="38"/>
        <v>0</v>
      </c>
      <c r="G2239" s="84">
        <f>VLOOKUP(C2239,'[9]Estructuras de Acero y Concreto'!$C$1:$L$65536,7,0)</f>
        <v>23813.567259470812</v>
      </c>
      <c r="J2239" s="87">
        <f>VLOOKUP(C2239,'[9]Estructuras de Acero y Concreto'!$C$1:$L$65536,10,0)</f>
        <v>5984</v>
      </c>
      <c r="M2239" s="57"/>
      <c r="N2239" s="57"/>
      <c r="O2239" s="57"/>
      <c r="P2239" s="57"/>
      <c r="Q2239" s="57"/>
      <c r="R2239" s="57"/>
    </row>
    <row r="2240" spans="1:18" x14ac:dyDescent="0.2">
      <c r="A2240" s="78"/>
      <c r="B2240" s="79">
        <f t="shared" si="39"/>
        <v>216</v>
      </c>
      <c r="C2240" s="94" t="s">
        <v>2252</v>
      </c>
      <c r="D2240" s="80" t="str">
        <f>VLOOKUP(C2240,[8]Resumen!$C$1:$J$65536,8,0)</f>
        <v>2 Postes autosoportables de acero (18/6300) de ángulo mayor y terminal (90°) Tipo ATU2-18</v>
      </c>
      <c r="E2240" s="82" t="s">
        <v>44</v>
      </c>
      <c r="F2240" s="83">
        <f t="shared" si="38"/>
        <v>0</v>
      </c>
      <c r="G2240" s="84">
        <f>VLOOKUP(C2240,'[9]Estructuras de Acero y Concreto'!$C$1:$L$65536,7,0)</f>
        <v>32258.151103821925</v>
      </c>
      <c r="J2240" s="87">
        <f>VLOOKUP(C2240,'[9]Estructuras de Acero y Concreto'!$C$1:$L$65536,10,0)</f>
        <v>8106</v>
      </c>
      <c r="M2240" s="57"/>
      <c r="N2240" s="57"/>
      <c r="O2240" s="57"/>
      <c r="P2240" s="57"/>
      <c r="Q2240" s="57"/>
      <c r="R2240" s="57"/>
    </row>
    <row r="2241" spans="1:18" x14ac:dyDescent="0.2">
      <c r="A2241" s="78"/>
      <c r="B2241" s="79">
        <f t="shared" si="39"/>
        <v>217</v>
      </c>
      <c r="C2241" s="94" t="s">
        <v>2253</v>
      </c>
      <c r="D2241" s="80" t="str">
        <f>VLOOKUP(C2241,[8]Resumen!$C$1:$J$65536,8,0)</f>
        <v>1 Poste de concreto (19/1100) de suspensión (2°) Tipo SU2-19</v>
      </c>
      <c r="E2241" s="82" t="s">
        <v>44</v>
      </c>
      <c r="F2241" s="83">
        <f t="shared" si="38"/>
        <v>1</v>
      </c>
      <c r="G2241" s="84">
        <f>VLOOKUP(C2241,'[9]Estructuras de Acero y Concreto'!$C$1:$L$65536,7,0)</f>
        <v>2375.702794279523</v>
      </c>
      <c r="J2241" s="87">
        <f>VLOOKUP(C2241,'[9]Estructuras de Acero y Concreto'!$C$1:$L$65536,10,0)</f>
        <v>4518.424343909126</v>
      </c>
      <c r="M2241" s="57"/>
      <c r="N2241" s="57"/>
      <c r="O2241" s="57"/>
      <c r="P2241" s="57"/>
      <c r="Q2241" s="57"/>
      <c r="R2241" s="57"/>
    </row>
    <row r="2242" spans="1:18" x14ac:dyDescent="0.2">
      <c r="A2242" s="78"/>
      <c r="B2242" s="79">
        <f t="shared" si="39"/>
        <v>218</v>
      </c>
      <c r="C2242" s="94" t="s">
        <v>2254</v>
      </c>
      <c r="D2242" s="80" t="str">
        <f>VLOOKUP(C2242,[8]Resumen!$C$1:$J$65536,8,0)</f>
        <v>1 Poste autosoportable de acero (18/5100) de suspensión (25°) Tipo SU21-18</v>
      </c>
      <c r="E2242" s="82" t="s">
        <v>44</v>
      </c>
      <c r="F2242" s="83">
        <f t="shared" si="38"/>
        <v>0</v>
      </c>
      <c r="G2242" s="84">
        <f>VLOOKUP(C2242,'[9]Estructuras de Acero y Concreto'!$C$1:$L$65536,7,0)</f>
        <v>14059.714760646788</v>
      </c>
      <c r="J2242" s="87">
        <f>VLOOKUP(C2242,'[9]Estructuras de Acero y Concreto'!$C$1:$L$65536,10,0)</f>
        <v>3533</v>
      </c>
      <c r="M2242" s="57"/>
      <c r="N2242" s="57"/>
      <c r="O2242" s="57"/>
      <c r="P2242" s="57"/>
      <c r="Q2242" s="57"/>
      <c r="R2242" s="57"/>
    </row>
    <row r="2243" spans="1:18" x14ac:dyDescent="0.2">
      <c r="A2243" s="78"/>
      <c r="B2243" s="79">
        <f t="shared" si="39"/>
        <v>219</v>
      </c>
      <c r="C2243" s="94" t="s">
        <v>2255</v>
      </c>
      <c r="D2243" s="80" t="str">
        <f>VLOOKUP(C2243,[8]Resumen!$C$1:$J$65536,8,0)</f>
        <v>2 Postes autosoportables de acero (18/4700) de ángulo medio (50°) Tipo AU2-18</v>
      </c>
      <c r="E2243" s="82" t="s">
        <v>44</v>
      </c>
      <c r="F2243" s="83">
        <f t="shared" si="38"/>
        <v>0</v>
      </c>
      <c r="G2243" s="84">
        <f>VLOOKUP(C2243,'[9]Estructuras de Acero y Concreto'!$C$1:$L$65536,7,0)</f>
        <v>26662.917887442251</v>
      </c>
      <c r="J2243" s="87">
        <f>VLOOKUP(C2243,'[9]Estructuras de Acero y Concreto'!$C$1:$L$65536,10,0)</f>
        <v>6700</v>
      </c>
      <c r="M2243" s="57"/>
      <c r="N2243" s="57"/>
      <c r="O2243" s="57"/>
      <c r="P2243" s="57"/>
      <c r="Q2243" s="57"/>
      <c r="R2243" s="57"/>
    </row>
    <row r="2244" spans="1:18" x14ac:dyDescent="0.2">
      <c r="A2244" s="78"/>
      <c r="B2244" s="79">
        <f t="shared" si="39"/>
        <v>220</v>
      </c>
      <c r="C2244" s="94" t="s">
        <v>2256</v>
      </c>
      <c r="D2244" s="80" t="str">
        <f>VLOOKUP(C2244,[8]Resumen!$C$1:$J$65536,8,0)</f>
        <v>2 Postes autosoportables de acero (18/7600) de ángulo mayor y terminal (90°) Tipo ATU2-18</v>
      </c>
      <c r="E2244" s="82" t="s">
        <v>44</v>
      </c>
      <c r="F2244" s="83">
        <f t="shared" si="38"/>
        <v>0</v>
      </c>
      <c r="G2244" s="84">
        <f>VLOOKUP(C2244,'[9]Estructuras de Acero y Concreto'!$C$1:$L$65536,7,0)</f>
        <v>36444.627166148683</v>
      </c>
      <c r="J2244" s="87">
        <f>VLOOKUP(C2244,'[9]Estructuras de Acero y Concreto'!$C$1:$L$65536,10,0)</f>
        <v>9158</v>
      </c>
      <c r="M2244" s="57"/>
      <c r="N2244" s="57"/>
      <c r="O2244" s="57"/>
      <c r="P2244" s="57"/>
      <c r="Q2244" s="57"/>
      <c r="R2244" s="57"/>
    </row>
    <row r="2245" spans="1:18" x14ac:dyDescent="0.2">
      <c r="A2245" s="78"/>
      <c r="B2245" s="79">
        <f t="shared" si="39"/>
        <v>221</v>
      </c>
      <c r="C2245" s="94" t="s">
        <v>2257</v>
      </c>
      <c r="D2245" s="80" t="str">
        <f>VLOOKUP(C2245,[8]Resumen!$C$1:$J$65536,8,0)</f>
        <v>1 Poste de concreto (18/1300) de suspensión (2°) Tipo SU2-18</v>
      </c>
      <c r="E2245" s="82" t="s">
        <v>44</v>
      </c>
      <c r="F2245" s="83">
        <f t="shared" si="38"/>
        <v>1</v>
      </c>
      <c r="G2245" s="84">
        <f>VLOOKUP(C2245,'[9]Estructuras de Acero y Concreto'!$C$1:$L$65536,7,0)</f>
        <v>2181.7718659728266</v>
      </c>
      <c r="J2245" s="87">
        <f>VLOOKUP(C2245,'[9]Estructuras de Acero y Concreto'!$C$1:$L$65536,10,0)</f>
        <v>4328.09</v>
      </c>
      <c r="M2245" s="57"/>
      <c r="N2245" s="57"/>
      <c r="O2245" s="57"/>
      <c r="P2245" s="57"/>
      <c r="Q2245" s="57"/>
      <c r="R2245" s="57"/>
    </row>
    <row r="2246" spans="1:18" x14ac:dyDescent="0.2">
      <c r="A2246" s="78"/>
      <c r="B2246" s="79">
        <f t="shared" si="39"/>
        <v>222</v>
      </c>
      <c r="C2246" s="94" t="s">
        <v>2258</v>
      </c>
      <c r="D2246" s="80" t="str">
        <f>VLOOKUP(C2246,[8]Resumen!$C$1:$J$65536,8,0)</f>
        <v>1 Poste autosoportable de acero (18/6600) de suspensión (25°) Tipo SU21-18</v>
      </c>
      <c r="E2246" s="82" t="s">
        <v>44</v>
      </c>
      <c r="F2246" s="83">
        <f t="shared" si="38"/>
        <v>0</v>
      </c>
      <c r="G2246" s="84">
        <f>VLOOKUP(C2246,'[9]Estructuras de Acero y Concreto'!$C$1:$L$65536,7,0)</f>
        <v>16622.538509827806</v>
      </c>
      <c r="J2246" s="87">
        <f>VLOOKUP(C2246,'[9]Estructuras de Acero y Concreto'!$C$1:$L$65536,10,0)</f>
        <v>4177</v>
      </c>
      <c r="M2246" s="57"/>
      <c r="N2246" s="57"/>
      <c r="O2246" s="57"/>
      <c r="P2246" s="57"/>
      <c r="Q2246" s="57"/>
      <c r="R2246" s="57"/>
    </row>
    <row r="2247" spans="1:18" x14ac:dyDescent="0.2">
      <c r="A2247" s="78"/>
      <c r="B2247" s="79">
        <f t="shared" si="39"/>
        <v>223</v>
      </c>
      <c r="C2247" s="94" t="s">
        <v>2259</v>
      </c>
      <c r="D2247" s="80" t="str">
        <f>VLOOKUP(C2247,[8]Resumen!$C$1:$J$65536,8,0)</f>
        <v>2 Postes autosoportables de acero (18/6100) de ángulo medio (50°) Tipo AU2-18</v>
      </c>
      <c r="E2247" s="82" t="s">
        <v>44</v>
      </c>
      <c r="F2247" s="83">
        <f t="shared" si="38"/>
        <v>0</v>
      </c>
      <c r="G2247" s="84">
        <f>VLOOKUP(C2247,'[9]Estructuras de Acero y Concreto'!$C$1:$L$65536,7,0)</f>
        <v>31589.588386644271</v>
      </c>
      <c r="J2247" s="87">
        <f>VLOOKUP(C2247,'[9]Estructuras de Acero y Concreto'!$C$1:$L$65536,10,0)</f>
        <v>7938</v>
      </c>
      <c r="M2247" s="57"/>
      <c r="N2247" s="57"/>
      <c r="O2247" s="57"/>
      <c r="P2247" s="57"/>
      <c r="Q2247" s="57"/>
      <c r="R2247" s="57"/>
    </row>
    <row r="2248" spans="1:18" x14ac:dyDescent="0.2">
      <c r="A2248" s="78"/>
      <c r="B2248" s="79">
        <f t="shared" si="39"/>
        <v>224</v>
      </c>
      <c r="C2248" s="94" t="s">
        <v>2260</v>
      </c>
      <c r="D2248" s="80" t="str">
        <f>VLOOKUP(C2248,[8]Resumen!$C$1:$J$65536,8,0)</f>
        <v>2 Postes autosoportables de acero (18/9900) de ángulo mayor y terminal (90°) Tipo ATU2-18</v>
      </c>
      <c r="E2248" s="82" t="s">
        <v>44</v>
      </c>
      <c r="F2248" s="83">
        <f t="shared" si="38"/>
        <v>0</v>
      </c>
      <c r="G2248" s="84">
        <f>VLOOKUP(C2248,'[9]Estructuras de Acero y Concreto'!$C$1:$L$65536,7,0)</f>
        <v>43273.517777320456</v>
      </c>
      <c r="J2248" s="87">
        <f>VLOOKUP(C2248,'[9]Estructuras de Acero y Concreto'!$C$1:$L$65536,10,0)</f>
        <v>10874</v>
      </c>
      <c r="M2248" s="57"/>
      <c r="N2248" s="57"/>
      <c r="O2248" s="57"/>
      <c r="P2248" s="57"/>
      <c r="Q2248" s="57"/>
      <c r="R2248" s="57"/>
    </row>
    <row r="2249" spans="1:18" x14ac:dyDescent="0.2">
      <c r="A2249" s="78"/>
      <c r="B2249" s="79">
        <f t="shared" si="39"/>
        <v>225</v>
      </c>
      <c r="C2249" s="94" t="s">
        <v>2261</v>
      </c>
      <c r="D2249" s="80" t="str">
        <f>VLOOKUP(C2249,[8]Resumen!$C$1:$J$65536,8,0)</f>
        <v>1 Poste de concreto (18/1400) de suspensión (2°) Tipo SU2-18</v>
      </c>
      <c r="E2249" s="82" t="s">
        <v>44</v>
      </c>
      <c r="F2249" s="83">
        <f t="shared" si="38"/>
        <v>1</v>
      </c>
      <c r="G2249" s="84">
        <f>VLOOKUP(C2249,'[9]Estructuras de Acero y Concreto'!$C$1:$L$65536,7,0)</f>
        <v>2252.8895815148953</v>
      </c>
      <c r="J2249" s="87">
        <f>VLOOKUP(C2249,'[9]Estructuras de Acero y Concreto'!$C$1:$L$65536,10,0)</f>
        <v>4397.8887878787882</v>
      </c>
      <c r="M2249" s="57"/>
      <c r="N2249" s="57"/>
      <c r="O2249" s="57"/>
      <c r="P2249" s="57"/>
      <c r="Q2249" s="57"/>
      <c r="R2249" s="57"/>
    </row>
    <row r="2250" spans="1:18" x14ac:dyDescent="0.2">
      <c r="A2250" s="78"/>
      <c r="B2250" s="79">
        <f t="shared" si="39"/>
        <v>226</v>
      </c>
      <c r="C2250" s="94" t="s">
        <v>2262</v>
      </c>
      <c r="D2250" s="80" t="str">
        <f>VLOOKUP(C2250,[8]Resumen!$C$1:$J$65536,8,0)</f>
        <v>1 Poste autosoportable de acero (18/7950) de suspensión (25°) Tipo SU21-18</v>
      </c>
      <c r="E2250" s="82" t="s">
        <v>44</v>
      </c>
      <c r="F2250" s="83">
        <f t="shared" si="38"/>
        <v>0</v>
      </c>
      <c r="G2250" s="84">
        <f>VLOOKUP(C2250,'[9]Estructuras de Acero y Concreto'!$C$1:$L$65536,7,0)</f>
        <v>18763.531020789585</v>
      </c>
      <c r="J2250" s="87">
        <f>VLOOKUP(C2250,'[9]Estructuras de Acero y Concreto'!$C$1:$L$65536,10,0)</f>
        <v>4715</v>
      </c>
      <c r="M2250" s="57"/>
      <c r="N2250" s="57"/>
      <c r="O2250" s="57"/>
      <c r="P2250" s="57"/>
      <c r="Q2250" s="57"/>
      <c r="R2250" s="57"/>
    </row>
    <row r="2251" spans="1:18" x14ac:dyDescent="0.2">
      <c r="A2251" s="78"/>
      <c r="B2251" s="79">
        <f t="shared" si="39"/>
        <v>227</v>
      </c>
      <c r="C2251" s="94" t="s">
        <v>2263</v>
      </c>
      <c r="D2251" s="80" t="str">
        <f>VLOOKUP(C2251,[8]Resumen!$C$1:$J$65536,8,0)</f>
        <v>2 Postes autosoportables de acero (18/7400) de ángulo medio (50°) Tipo AU2-18</v>
      </c>
      <c r="E2251" s="82" t="s">
        <v>44</v>
      </c>
      <c r="F2251" s="83">
        <f t="shared" si="38"/>
        <v>0</v>
      </c>
      <c r="G2251" s="84">
        <f>VLOOKUP(C2251,'[9]Estructuras de Acero y Concreto'!$C$1:$L$65536,7,0)</f>
        <v>35815.859848803026</v>
      </c>
      <c r="J2251" s="87">
        <f>VLOOKUP(C2251,'[9]Estructuras de Acero y Concreto'!$C$1:$L$65536,10,0)</f>
        <v>9000</v>
      </c>
      <c r="M2251" s="57"/>
      <c r="N2251" s="57"/>
      <c r="O2251" s="57"/>
      <c r="P2251" s="57"/>
      <c r="Q2251" s="57"/>
      <c r="R2251" s="57"/>
    </row>
    <row r="2252" spans="1:18" x14ac:dyDescent="0.2">
      <c r="A2252" s="78"/>
      <c r="B2252" s="79">
        <f t="shared" si="39"/>
        <v>228</v>
      </c>
      <c r="C2252" s="94" t="s">
        <v>2264</v>
      </c>
      <c r="D2252" s="80" t="str">
        <f>VLOOKUP(C2252,[8]Resumen!$C$1:$J$65536,8,0)</f>
        <v>2 Postes autosoportables de acero (18/1210) de ángulo mayor y terminal (90°) Tipo ATU2-18</v>
      </c>
      <c r="E2252" s="82" t="s">
        <v>44</v>
      </c>
      <c r="F2252" s="83">
        <f t="shared" si="38"/>
        <v>0</v>
      </c>
      <c r="G2252" s="84">
        <f>VLOOKUP(C2252,'[9]Estructuras de Acero y Concreto'!$C$1:$L$65536,7,0)</f>
        <v>49306.500391852169</v>
      </c>
      <c r="J2252" s="87">
        <f>VLOOKUP(C2252,'[9]Estructuras de Acero y Concreto'!$C$1:$L$65536,10,0)</f>
        <v>12390</v>
      </c>
      <c r="M2252" s="57"/>
      <c r="N2252" s="57"/>
      <c r="O2252" s="57"/>
      <c r="P2252" s="57"/>
      <c r="Q2252" s="57"/>
      <c r="R2252" s="57"/>
    </row>
    <row r="2253" spans="1:18" x14ac:dyDescent="0.2">
      <c r="A2253" s="78"/>
      <c r="B2253" s="79">
        <f t="shared" si="39"/>
        <v>229</v>
      </c>
      <c r="C2253" s="94" t="s">
        <v>2265</v>
      </c>
      <c r="D2253" s="80" t="str">
        <f>VLOOKUP(C2253,[8]Resumen!$C$1:$J$65536,8,0)</f>
        <v>1 Poste de concreto (21/500) de suspensión (2°) Tipo SU1-21</v>
      </c>
      <c r="E2253" s="82" t="s">
        <v>44</v>
      </c>
      <c r="F2253" s="83">
        <f t="shared" si="38"/>
        <v>1</v>
      </c>
      <c r="G2253" s="84">
        <f>VLOOKUP(C2253,'[9]Estructuras de Acero y Concreto'!$C$1:$L$65536,7,0)</f>
        <v>2675.335345120337</v>
      </c>
      <c r="J2253" s="87">
        <f>VLOOKUP(C2253,'[9]Estructuras de Acero y Concreto'!$C$1:$L$65536,10,0)</f>
        <v>4812.5</v>
      </c>
      <c r="M2253" s="57"/>
      <c r="N2253" s="57"/>
      <c r="O2253" s="57"/>
      <c r="P2253" s="57"/>
      <c r="Q2253" s="57"/>
      <c r="R2253" s="57"/>
    </row>
    <row r="2254" spans="1:18" x14ac:dyDescent="0.2">
      <c r="A2254" s="78"/>
      <c r="B2254" s="79">
        <f t="shared" si="39"/>
        <v>230</v>
      </c>
      <c r="C2254" s="94" t="s">
        <v>2266</v>
      </c>
      <c r="D2254" s="80" t="str">
        <f>VLOOKUP(C2254,[8]Resumen!$C$1:$J$65536,8,0)</f>
        <v>1 Poste autosoportable de acero (21/1300) de suspensión (25°) Tipo SU11-21</v>
      </c>
      <c r="E2254" s="82" t="s">
        <v>44</v>
      </c>
      <c r="F2254" s="83">
        <f t="shared" si="38"/>
        <v>0</v>
      </c>
      <c r="G2254" s="84">
        <f>VLOOKUP(C2254,'[9]Estructuras de Acero y Concreto'!$C$1:$L$65536,7,0)</f>
        <v>6753.2793514909699</v>
      </c>
      <c r="J2254" s="87">
        <f>VLOOKUP(C2254,'[9]Estructuras de Acero y Concreto'!$C$1:$L$65536,10,0)</f>
        <v>1697</v>
      </c>
      <c r="M2254" s="57"/>
      <c r="N2254" s="57"/>
      <c r="O2254" s="57"/>
      <c r="P2254" s="57"/>
      <c r="Q2254" s="57"/>
      <c r="R2254" s="57"/>
    </row>
    <row r="2255" spans="1:18" x14ac:dyDescent="0.2">
      <c r="A2255" s="78"/>
      <c r="B2255" s="79">
        <f t="shared" si="39"/>
        <v>231</v>
      </c>
      <c r="C2255" s="94" t="s">
        <v>2267</v>
      </c>
      <c r="D2255" s="80" t="str">
        <f>VLOOKUP(C2255,[8]Resumen!$C$1:$J$65536,8,0)</f>
        <v>1 Poste autosoportable de acero (21/2150) de ángulo medio (50°) Tipo AU1-21</v>
      </c>
      <c r="E2255" s="82" t="s">
        <v>44</v>
      </c>
      <c r="F2255" s="83">
        <f t="shared" si="38"/>
        <v>0</v>
      </c>
      <c r="G2255" s="84">
        <f>VLOOKUP(C2255,'[9]Estructuras de Acero y Concreto'!$C$1:$L$65536,7,0)</f>
        <v>9367.8371204535906</v>
      </c>
      <c r="J2255" s="87">
        <f>VLOOKUP(C2255,'[9]Estructuras de Acero y Concreto'!$C$1:$L$65536,10,0)</f>
        <v>2354</v>
      </c>
      <c r="M2255" s="57"/>
      <c r="N2255" s="57"/>
      <c r="O2255" s="57"/>
      <c r="P2255" s="57"/>
      <c r="Q2255" s="57"/>
      <c r="R2255" s="57"/>
    </row>
    <row r="2256" spans="1:18" x14ac:dyDescent="0.2">
      <c r="A2256" s="78"/>
      <c r="B2256" s="79">
        <f t="shared" si="39"/>
        <v>232</v>
      </c>
      <c r="C2256" s="94" t="s">
        <v>2268</v>
      </c>
      <c r="D2256" s="80" t="str">
        <f>VLOOKUP(C2256,[8]Resumen!$C$1:$J$65536,8,0)</f>
        <v>1 Poste autosoportable de acero (21/3300) de ángulo mayor y terminal (90°) Tipo ATU1-21</v>
      </c>
      <c r="E2256" s="82" t="s">
        <v>44</v>
      </c>
      <c r="F2256" s="83">
        <f t="shared" si="38"/>
        <v>0</v>
      </c>
      <c r="G2256" s="84">
        <f>VLOOKUP(C2256,'[9]Estructuras de Acero y Concreto'!$C$1:$L$65536,7,0)</f>
        <v>12376.369347753047</v>
      </c>
      <c r="J2256" s="87">
        <f>VLOOKUP(C2256,'[9]Estructuras de Acero y Concreto'!$C$1:$L$65536,10,0)</f>
        <v>3110</v>
      </c>
      <c r="M2256" s="57"/>
      <c r="N2256" s="57"/>
      <c r="O2256" s="57"/>
      <c r="P2256" s="57"/>
      <c r="Q2256" s="57"/>
      <c r="R2256" s="57"/>
    </row>
    <row r="2257" spans="1:18" x14ac:dyDescent="0.2">
      <c r="A2257" s="78"/>
      <c r="B2257" s="79">
        <f t="shared" si="39"/>
        <v>233</v>
      </c>
      <c r="C2257" s="94" t="s">
        <v>2269</v>
      </c>
      <c r="D2257" s="80" t="str">
        <f>VLOOKUP(C2257,[8]Resumen!$C$1:$J$65536,8,0)</f>
        <v>1 Poste de concreto (21/600) de suspensión (2°) Tipo SU1-21</v>
      </c>
      <c r="E2257" s="82" t="s">
        <v>44</v>
      </c>
      <c r="F2257" s="83">
        <f t="shared" si="38"/>
        <v>1</v>
      </c>
      <c r="G2257" s="84">
        <f>VLOOKUP(C2257,'[9]Estructuras de Acero y Concreto'!$C$1:$L$65536,7,0)</f>
        <v>2636.1078437327128</v>
      </c>
      <c r="J2257" s="87">
        <f>VLOOKUP(C2257,'[9]Estructuras de Acero y Concreto'!$C$1:$L$65536,10,0)</f>
        <v>4774</v>
      </c>
      <c r="M2257" s="57"/>
      <c r="N2257" s="57"/>
      <c r="O2257" s="57"/>
      <c r="P2257" s="57"/>
      <c r="Q2257" s="57"/>
      <c r="R2257" s="57"/>
    </row>
    <row r="2258" spans="1:18" x14ac:dyDescent="0.2">
      <c r="A2258" s="78"/>
      <c r="B2258" s="79">
        <f t="shared" si="39"/>
        <v>234</v>
      </c>
      <c r="C2258" s="94" t="s">
        <v>2270</v>
      </c>
      <c r="D2258" s="80" t="str">
        <f>VLOOKUP(C2258,[8]Resumen!$C$1:$J$65536,8,0)</f>
        <v>1 Poste autosoportable de acero (21/1650) de suspensión (25°) Tipo SU11-21</v>
      </c>
      <c r="E2258" s="82" t="s">
        <v>44</v>
      </c>
      <c r="F2258" s="83">
        <f t="shared" si="38"/>
        <v>0</v>
      </c>
      <c r="G2258" s="84">
        <f>VLOOKUP(C2258,'[9]Estructuras de Acero y Concreto'!$C$1:$L$65536,7,0)</f>
        <v>7887.4482467030666</v>
      </c>
      <c r="J2258" s="87">
        <f>VLOOKUP(C2258,'[9]Estructuras de Acero y Concreto'!$C$1:$L$65536,10,0)</f>
        <v>1982</v>
      </c>
      <c r="M2258" s="57"/>
      <c r="N2258" s="57"/>
      <c r="O2258" s="57"/>
      <c r="P2258" s="57"/>
      <c r="Q2258" s="57"/>
      <c r="R2258" s="57"/>
    </row>
    <row r="2259" spans="1:18" x14ac:dyDescent="0.2">
      <c r="A2259" s="78"/>
      <c r="B2259" s="79">
        <f t="shared" si="39"/>
        <v>235</v>
      </c>
      <c r="C2259" s="94" t="s">
        <v>2271</v>
      </c>
      <c r="D2259" s="80" t="str">
        <f>VLOOKUP(C2259,[8]Resumen!$C$1:$J$65536,8,0)</f>
        <v>1 Poste autosoportable de acero (21/2750) de ángulo medio (50°) Tipo AU1-21</v>
      </c>
      <c r="E2259" s="82" t="s">
        <v>44</v>
      </c>
      <c r="F2259" s="83">
        <f t="shared" si="38"/>
        <v>0</v>
      </c>
      <c r="G2259" s="84">
        <f>VLOOKUP(C2259,'[9]Estructuras de Acero y Concreto'!$C$1:$L$65536,7,0)</f>
        <v>10991.489433599327</v>
      </c>
      <c r="J2259" s="87">
        <f>VLOOKUP(C2259,'[9]Estructuras de Acero y Concreto'!$C$1:$L$65536,10,0)</f>
        <v>2762</v>
      </c>
      <c r="M2259" s="57"/>
      <c r="N2259" s="57"/>
      <c r="O2259" s="57"/>
      <c r="P2259" s="57"/>
      <c r="Q2259" s="57"/>
      <c r="R2259" s="57"/>
    </row>
    <row r="2260" spans="1:18" x14ac:dyDescent="0.2">
      <c r="A2260" s="78"/>
      <c r="B2260" s="79">
        <f t="shared" si="39"/>
        <v>236</v>
      </c>
      <c r="C2260" s="94" t="s">
        <v>2272</v>
      </c>
      <c r="D2260" s="80" t="str">
        <f>VLOOKUP(C2260,[8]Resumen!$C$1:$J$65536,8,0)</f>
        <v>1 Poste autosoportable de acero (21/4300) de ángulo mayor y terminal (90°) Tipo ATU1-21</v>
      </c>
      <c r="E2260" s="82" t="s">
        <v>44</v>
      </c>
      <c r="F2260" s="83">
        <f t="shared" si="38"/>
        <v>0</v>
      </c>
      <c r="G2260" s="84">
        <f>VLOOKUP(C2260,'[9]Estructuras de Acero y Concreto'!$C$1:$L$65536,7,0)</f>
        <v>14700.420697942041</v>
      </c>
      <c r="J2260" s="87">
        <f>VLOOKUP(C2260,'[9]Estructuras de Acero y Concreto'!$C$1:$L$65536,10,0)</f>
        <v>3694</v>
      </c>
      <c r="M2260" s="57"/>
      <c r="N2260" s="57"/>
      <c r="O2260" s="57"/>
      <c r="P2260" s="57"/>
      <c r="Q2260" s="57"/>
      <c r="R2260" s="57"/>
    </row>
    <row r="2261" spans="1:18" x14ac:dyDescent="0.2">
      <c r="A2261" s="78"/>
      <c r="B2261" s="79">
        <f t="shared" si="39"/>
        <v>237</v>
      </c>
      <c r="C2261" s="94" t="s">
        <v>2273</v>
      </c>
      <c r="D2261" s="80" t="str">
        <f>VLOOKUP(C2261,[8]Resumen!$C$1:$J$65536,8,0)</f>
        <v>1 Poste de concreto (21/700) de suspensión (2°) Tipo SU1-21</v>
      </c>
      <c r="E2261" s="82" t="s">
        <v>44</v>
      </c>
      <c r="F2261" s="83">
        <f t="shared" si="38"/>
        <v>1</v>
      </c>
      <c r="G2261" s="84">
        <f>VLOOKUP(C2261,'[9]Estructuras de Acero y Concreto'!$C$1:$L$65536,7,0)</f>
        <v>2910.7003534460841</v>
      </c>
      <c r="J2261" s="87">
        <f>VLOOKUP(C2261,'[9]Estructuras de Acero y Concreto'!$C$1:$L$65536,10,0)</f>
        <v>5043.5</v>
      </c>
      <c r="M2261" s="57"/>
      <c r="N2261" s="57"/>
      <c r="O2261" s="57"/>
      <c r="P2261" s="57"/>
      <c r="Q2261" s="57"/>
      <c r="R2261" s="57"/>
    </row>
    <row r="2262" spans="1:18" x14ac:dyDescent="0.2">
      <c r="A2262" s="78"/>
      <c r="B2262" s="79">
        <f t="shared" si="39"/>
        <v>238</v>
      </c>
      <c r="C2262" s="94" t="s">
        <v>2274</v>
      </c>
      <c r="D2262" s="80" t="str">
        <f>VLOOKUP(C2262,[8]Resumen!$C$1:$J$65536,8,0)</f>
        <v>1 Poste autosoportable de acero (21/2400) de suspensión (25°) Tipo SU11-21</v>
      </c>
      <c r="E2262" s="82" t="s">
        <v>44</v>
      </c>
      <c r="F2262" s="83">
        <f t="shared" si="38"/>
        <v>0</v>
      </c>
      <c r="G2262" s="84">
        <f>VLOOKUP(C2262,'[9]Estructuras de Acero y Concreto'!$C$1:$L$65536,7,0)</f>
        <v>10064.256617513649</v>
      </c>
      <c r="J2262" s="87">
        <f>VLOOKUP(C2262,'[9]Estructuras de Acero y Concreto'!$C$1:$L$65536,10,0)</f>
        <v>2529</v>
      </c>
      <c r="M2262" s="57"/>
      <c r="N2262" s="57"/>
      <c r="O2262" s="57"/>
      <c r="P2262" s="57"/>
      <c r="Q2262" s="57"/>
      <c r="R2262" s="57"/>
    </row>
    <row r="2263" spans="1:18" x14ac:dyDescent="0.2">
      <c r="A2263" s="78"/>
      <c r="B2263" s="79">
        <f t="shared" si="39"/>
        <v>239</v>
      </c>
      <c r="C2263" s="94" t="s">
        <v>2275</v>
      </c>
      <c r="D2263" s="80" t="str">
        <f>VLOOKUP(C2263,[8]Resumen!$C$1:$J$65536,8,0)</f>
        <v>1 Poste autosoportable de acero (21/4050) de ángulo medio (50°) Tipo AU1-21</v>
      </c>
      <c r="E2263" s="82" t="s">
        <v>44</v>
      </c>
      <c r="F2263" s="83">
        <f t="shared" si="38"/>
        <v>0</v>
      </c>
      <c r="G2263" s="84">
        <f>VLOOKUP(C2263,'[9]Estructuras de Acero y Concreto'!$C$1:$L$65536,7,0)</f>
        <v>14139.305560310795</v>
      </c>
      <c r="J2263" s="87">
        <f>VLOOKUP(C2263,'[9]Estructuras de Acero y Concreto'!$C$1:$L$65536,10,0)</f>
        <v>3553</v>
      </c>
      <c r="M2263" s="57"/>
      <c r="N2263" s="57"/>
      <c r="O2263" s="57"/>
      <c r="P2263" s="57"/>
      <c r="Q2263" s="57"/>
      <c r="R2263" s="57"/>
    </row>
    <row r="2264" spans="1:18" x14ac:dyDescent="0.2">
      <c r="A2264" s="78"/>
      <c r="B2264" s="79">
        <f t="shared" si="39"/>
        <v>240</v>
      </c>
      <c r="C2264" s="94" t="s">
        <v>2276</v>
      </c>
      <c r="D2264" s="80" t="str">
        <f>VLOOKUP(C2264,[8]Resumen!$C$1:$J$65536,8,0)</f>
        <v>1 Poste autosoportable de acero (21/6400) de ángulo mayor y terminal (90°) Tipo ATU1-21</v>
      </c>
      <c r="E2264" s="82" t="s">
        <v>44</v>
      </c>
      <c r="F2264" s="83">
        <f t="shared" si="38"/>
        <v>0</v>
      </c>
      <c r="G2264" s="84">
        <f>VLOOKUP(C2264,'[9]Estructuras de Acero y Concreto'!$C$1:$L$65536,7,0)</f>
        <v>19034.139739647206</v>
      </c>
      <c r="J2264" s="87">
        <f>VLOOKUP(C2264,'[9]Estructuras de Acero y Concreto'!$C$1:$L$65536,10,0)</f>
        <v>4783</v>
      </c>
      <c r="M2264" s="57"/>
      <c r="N2264" s="57"/>
      <c r="O2264" s="57"/>
      <c r="P2264" s="57"/>
      <c r="Q2264" s="57"/>
      <c r="R2264" s="57"/>
    </row>
    <row r="2265" spans="1:18" x14ac:dyDescent="0.2">
      <c r="A2265" s="78"/>
      <c r="B2265" s="79">
        <f t="shared" si="39"/>
        <v>241</v>
      </c>
      <c r="C2265" s="94" t="s">
        <v>2277</v>
      </c>
      <c r="D2265" s="80" t="str">
        <f>VLOOKUP(C2265,[8]Resumen!$C$1:$J$65536,8,0)</f>
        <v>1 Poste de concreto (21/700) de suspensión (2°) Tipo SU2-21</v>
      </c>
      <c r="E2265" s="82" t="s">
        <v>44</v>
      </c>
      <c r="F2265" s="83">
        <f t="shared" si="38"/>
        <v>1</v>
      </c>
      <c r="G2265" s="84">
        <f>VLOOKUP(C2265,'[9]Estructuras de Acero y Concreto'!$C$1:$L$65536,7,0)</f>
        <v>2910.7003534460841</v>
      </c>
      <c r="J2265" s="87">
        <f>VLOOKUP(C2265,'[9]Estructuras de Acero y Concreto'!$C$1:$L$65536,10,0)</f>
        <v>5043.5</v>
      </c>
      <c r="M2265" s="57"/>
      <c r="N2265" s="57"/>
      <c r="O2265" s="57"/>
      <c r="P2265" s="57"/>
      <c r="Q2265" s="57"/>
      <c r="R2265" s="57"/>
    </row>
    <row r="2266" spans="1:18" x14ac:dyDescent="0.2">
      <c r="A2266" s="78"/>
      <c r="B2266" s="79">
        <f t="shared" si="39"/>
        <v>242</v>
      </c>
      <c r="C2266" s="94" t="s">
        <v>2278</v>
      </c>
      <c r="D2266" s="80" t="str">
        <f>VLOOKUP(C2266,[8]Resumen!$C$1:$J$65536,8,0)</f>
        <v>1 Poste autosoportable de acero (21/1950) de suspensión (25°) Tipo SU21-21</v>
      </c>
      <c r="E2266" s="82" t="s">
        <v>44</v>
      </c>
      <c r="F2266" s="83">
        <f t="shared" si="38"/>
        <v>0</v>
      </c>
      <c r="G2266" s="84">
        <f>VLOOKUP(C2266,'[9]Estructuras de Acero y Concreto'!$C$1:$L$65536,7,0)</f>
        <v>8790.8038228895421</v>
      </c>
      <c r="J2266" s="87">
        <f>VLOOKUP(C2266,'[9]Estructuras de Acero y Concreto'!$C$1:$L$65536,10,0)</f>
        <v>2209</v>
      </c>
      <c r="M2266" s="57"/>
      <c r="N2266" s="57"/>
      <c r="O2266" s="57"/>
      <c r="P2266" s="57"/>
      <c r="Q2266" s="57"/>
      <c r="R2266" s="57"/>
    </row>
    <row r="2267" spans="1:18" x14ac:dyDescent="0.2">
      <c r="A2267" s="78"/>
      <c r="B2267" s="79">
        <f t="shared" si="39"/>
        <v>243</v>
      </c>
      <c r="C2267" s="94" t="s">
        <v>2279</v>
      </c>
      <c r="D2267" s="80" t="str">
        <f>VLOOKUP(C2267,[8]Resumen!$C$1:$J$65536,8,0)</f>
        <v>2 Postes autosoportables de acero (21/2150) de ángulo medio (50°) Tipo AU2-21</v>
      </c>
      <c r="E2267" s="82" t="s">
        <v>44</v>
      </c>
      <c r="F2267" s="83">
        <f t="shared" si="38"/>
        <v>0</v>
      </c>
      <c r="G2267" s="84">
        <f>VLOOKUP(C2267,'[9]Estructuras de Acero y Concreto'!$C$1:$L$65536,7,0)</f>
        <v>18735.674240907181</v>
      </c>
      <c r="J2267" s="87">
        <f>VLOOKUP(C2267,'[9]Estructuras de Acero y Concreto'!$C$1:$L$65536,10,0)</f>
        <v>4708</v>
      </c>
      <c r="M2267" s="57"/>
      <c r="N2267" s="57"/>
      <c r="O2267" s="57"/>
      <c r="P2267" s="57"/>
      <c r="Q2267" s="57"/>
      <c r="R2267" s="57"/>
    </row>
    <row r="2268" spans="1:18" x14ac:dyDescent="0.2">
      <c r="A2268" s="78"/>
      <c r="B2268" s="79">
        <f t="shared" si="39"/>
        <v>244</v>
      </c>
      <c r="C2268" s="94" t="s">
        <v>2280</v>
      </c>
      <c r="D2268" s="80" t="str">
        <f>VLOOKUP(C2268,[8]Resumen!$C$1:$J$65536,8,0)</f>
        <v>2 Postes autosoportables de acero (21/3300) de ángulo mayor y terminal (90°) Tipo ATU2-21</v>
      </c>
      <c r="E2268" s="82" t="s">
        <v>44</v>
      </c>
      <c r="F2268" s="83">
        <f t="shared" si="38"/>
        <v>0</v>
      </c>
      <c r="G2268" s="84">
        <f>VLOOKUP(C2268,'[9]Estructuras de Acero y Concreto'!$C$1:$L$65536,7,0)</f>
        <v>24752.738695506094</v>
      </c>
      <c r="J2268" s="87">
        <f>VLOOKUP(C2268,'[9]Estructuras de Acero y Concreto'!$C$1:$L$65536,10,0)</f>
        <v>6220</v>
      </c>
      <c r="M2268" s="57"/>
      <c r="N2268" s="57"/>
      <c r="O2268" s="57"/>
      <c r="P2268" s="57"/>
      <c r="Q2268" s="57"/>
      <c r="R2268" s="57"/>
    </row>
    <row r="2269" spans="1:18" x14ac:dyDescent="0.2">
      <c r="A2269" s="78"/>
      <c r="B2269" s="79">
        <f t="shared" si="39"/>
        <v>245</v>
      </c>
      <c r="C2269" s="94" t="s">
        <v>2281</v>
      </c>
      <c r="D2269" s="80" t="str">
        <f>VLOOKUP(C2269,[8]Resumen!$C$1:$J$65536,8,0)</f>
        <v>1 Poste de concreto (21/800) de suspensión (2°) Tipo SU2-21</v>
      </c>
      <c r="E2269" s="82" t="s">
        <v>44</v>
      </c>
      <c r="F2269" s="83">
        <f t="shared" si="38"/>
        <v>1</v>
      </c>
      <c r="G2269" s="84">
        <f>VLOOKUP(C2269,'[9]Estructuras de Acero y Concreto'!$C$1:$L$65536,7,0)</f>
        <v>2782.8288878838284</v>
      </c>
      <c r="J2269" s="87">
        <f>VLOOKUP(C2269,'[9]Estructuras de Acero y Concreto'!$C$1:$L$65536,10,0)</f>
        <v>4918</v>
      </c>
      <c r="M2269" s="57"/>
      <c r="N2269" s="57"/>
      <c r="O2269" s="57"/>
      <c r="P2269" s="57"/>
      <c r="Q2269" s="57"/>
      <c r="R2269" s="57"/>
    </row>
    <row r="2270" spans="1:18" x14ac:dyDescent="0.2">
      <c r="A2270" s="78"/>
      <c r="B2270" s="79">
        <f t="shared" si="39"/>
        <v>246</v>
      </c>
      <c r="C2270" s="94" t="s">
        <v>2282</v>
      </c>
      <c r="D2270" s="80" t="str">
        <f>VLOOKUP(C2270,[8]Resumen!$C$1:$J$65536,8,0)</f>
        <v>1 Poste autosoportable de acero (21/2650) de suspensión (25°) Tipo SU21-21</v>
      </c>
      <c r="E2270" s="82" t="s">
        <v>44</v>
      </c>
      <c r="F2270" s="83">
        <f t="shared" si="38"/>
        <v>0</v>
      </c>
      <c r="G2270" s="84">
        <f>VLOOKUP(C2270,'[9]Estructuras de Acero y Concreto'!$C$1:$L$65536,7,0)</f>
        <v>10732.819334691307</v>
      </c>
      <c r="J2270" s="87">
        <f>VLOOKUP(C2270,'[9]Estructuras de Acero y Concreto'!$C$1:$L$65536,10,0)</f>
        <v>2697</v>
      </c>
      <c r="M2270" s="57"/>
      <c r="N2270" s="57"/>
      <c r="O2270" s="57"/>
      <c r="P2270" s="57"/>
      <c r="Q2270" s="57"/>
      <c r="R2270" s="57"/>
    </row>
    <row r="2271" spans="1:18" x14ac:dyDescent="0.2">
      <c r="A2271" s="78"/>
      <c r="B2271" s="79">
        <f t="shared" si="39"/>
        <v>247</v>
      </c>
      <c r="C2271" s="94" t="s">
        <v>2283</v>
      </c>
      <c r="D2271" s="80" t="str">
        <f>VLOOKUP(C2271,[8]Resumen!$C$1:$J$65536,8,0)</f>
        <v>2 Postes autosoportables de acero (21/2750) de ángulo medio (50°) Tipo AU2-21</v>
      </c>
      <c r="E2271" s="82" t="s">
        <v>44</v>
      </c>
      <c r="F2271" s="83">
        <f t="shared" si="38"/>
        <v>0</v>
      </c>
      <c r="G2271" s="84">
        <f>VLOOKUP(C2271,'[9]Estructuras de Acero y Concreto'!$C$1:$L$65536,7,0)</f>
        <v>21982.978867198653</v>
      </c>
      <c r="J2271" s="87">
        <f>VLOOKUP(C2271,'[9]Estructuras de Acero y Concreto'!$C$1:$L$65536,10,0)</f>
        <v>5524</v>
      </c>
      <c r="M2271" s="57"/>
      <c r="N2271" s="57"/>
      <c r="O2271" s="57"/>
      <c r="P2271" s="57"/>
      <c r="Q2271" s="57"/>
      <c r="R2271" s="57"/>
    </row>
    <row r="2272" spans="1:18" x14ac:dyDescent="0.2">
      <c r="A2272" s="78"/>
      <c r="B2272" s="79">
        <f t="shared" si="39"/>
        <v>248</v>
      </c>
      <c r="C2272" s="94" t="s">
        <v>2284</v>
      </c>
      <c r="D2272" s="80" t="str">
        <f>VLOOKUP(C2272,[8]Resumen!$C$1:$J$65536,8,0)</f>
        <v>2 Postes autosoportables de acero (21/4300) de ángulo mayor y terminal (90°) Tipo ATU2-21</v>
      </c>
      <c r="E2272" s="82" t="s">
        <v>44</v>
      </c>
      <c r="F2272" s="83">
        <f t="shared" si="38"/>
        <v>0</v>
      </c>
      <c r="G2272" s="84">
        <f>VLOOKUP(C2272,'[9]Estructuras de Acero y Concreto'!$C$1:$L$65536,7,0)</f>
        <v>29400.841395884083</v>
      </c>
      <c r="J2272" s="87">
        <f>VLOOKUP(C2272,'[9]Estructuras de Acero y Concreto'!$C$1:$L$65536,10,0)</f>
        <v>7388</v>
      </c>
      <c r="M2272" s="57"/>
      <c r="N2272" s="57"/>
      <c r="O2272" s="57"/>
      <c r="P2272" s="57"/>
      <c r="Q2272" s="57"/>
      <c r="R2272" s="57"/>
    </row>
    <row r="2273" spans="1:18" x14ac:dyDescent="0.2">
      <c r="A2273" s="78"/>
      <c r="B2273" s="79">
        <f t="shared" si="39"/>
        <v>249</v>
      </c>
      <c r="C2273" s="94" t="s">
        <v>2285</v>
      </c>
      <c r="D2273" s="80" t="str">
        <f>VLOOKUP(C2273,[8]Resumen!$C$1:$J$65536,8,0)</f>
        <v>1 Poste de concreto (21/1100) de suspensión (2°) Tipo SU2-21</v>
      </c>
      <c r="E2273" s="82" t="s">
        <v>44</v>
      </c>
      <c r="F2273" s="83">
        <f t="shared" si="38"/>
        <v>1</v>
      </c>
      <c r="G2273" s="84">
        <f>VLOOKUP(C2273,'[9]Estructuras de Acero y Concreto'!$C$1:$L$65536,7,0)</f>
        <v>2932.5969166819955</v>
      </c>
      <c r="J2273" s="87">
        <f>VLOOKUP(C2273,'[9]Estructuras de Acero y Concreto'!$C$1:$L$65536,10,0)</f>
        <v>5064.9904761904754</v>
      </c>
      <c r="M2273" s="57"/>
      <c r="N2273" s="57"/>
      <c r="O2273" s="57"/>
      <c r="P2273" s="57"/>
      <c r="Q2273" s="57"/>
      <c r="R2273" s="57"/>
    </row>
    <row r="2274" spans="1:18" x14ac:dyDescent="0.2">
      <c r="A2274" s="78"/>
      <c r="B2274" s="79">
        <f t="shared" si="39"/>
        <v>250</v>
      </c>
      <c r="C2274" s="94" t="s">
        <v>2286</v>
      </c>
      <c r="D2274" s="80" t="str">
        <f>VLOOKUP(C2274,[8]Resumen!$C$1:$J$65536,8,0)</f>
        <v>1 Poste autosoportable de acero (21/4050) de suspensión (25°) Tipo SU21-21</v>
      </c>
      <c r="E2274" s="82" t="s">
        <v>44</v>
      </c>
      <c r="F2274" s="83">
        <f t="shared" si="38"/>
        <v>0</v>
      </c>
      <c r="G2274" s="84">
        <f>VLOOKUP(C2274,'[9]Estructuras de Acero y Concreto'!$C$1:$L$65536,7,0)</f>
        <v>14139.305560310795</v>
      </c>
      <c r="J2274" s="87">
        <f>VLOOKUP(C2274,'[9]Estructuras de Acero y Concreto'!$C$1:$L$65536,10,0)</f>
        <v>3553</v>
      </c>
      <c r="M2274" s="57"/>
      <c r="N2274" s="57"/>
      <c r="O2274" s="57"/>
      <c r="P2274" s="57"/>
      <c r="Q2274" s="57"/>
      <c r="R2274" s="57"/>
    </row>
    <row r="2275" spans="1:18" x14ac:dyDescent="0.2">
      <c r="A2275" s="78"/>
      <c r="B2275" s="79">
        <f t="shared" si="39"/>
        <v>251</v>
      </c>
      <c r="C2275" s="94" t="s">
        <v>2287</v>
      </c>
      <c r="D2275" s="80" t="str">
        <f>VLOOKUP(C2275,[8]Resumen!$C$1:$J$65536,8,0)</f>
        <v>2 Postes autosoportables de acero (21/4050) de ángulo medio (50°) Tipo AU2-21</v>
      </c>
      <c r="E2275" s="82" t="s">
        <v>44</v>
      </c>
      <c r="F2275" s="83">
        <f t="shared" si="38"/>
        <v>0</v>
      </c>
      <c r="G2275" s="84">
        <f>VLOOKUP(C2275,'[9]Estructuras de Acero y Concreto'!$C$1:$L$65536,7,0)</f>
        <v>28278.61112062159</v>
      </c>
      <c r="J2275" s="87">
        <f>VLOOKUP(C2275,'[9]Estructuras de Acero y Concreto'!$C$1:$L$65536,10,0)</f>
        <v>7106</v>
      </c>
      <c r="M2275" s="57"/>
      <c r="N2275" s="57"/>
      <c r="O2275" s="57"/>
      <c r="P2275" s="57"/>
      <c r="Q2275" s="57"/>
      <c r="R2275" s="57"/>
    </row>
    <row r="2276" spans="1:18" x14ac:dyDescent="0.2">
      <c r="A2276" s="78"/>
      <c r="B2276" s="79">
        <f t="shared" si="39"/>
        <v>252</v>
      </c>
      <c r="C2276" s="94" t="s">
        <v>2288</v>
      </c>
      <c r="D2276" s="80" t="str">
        <f>VLOOKUP(C2276,[8]Resumen!$C$1:$J$65536,8,0)</f>
        <v>2 Postes autosoportables de acero (21/6400) de ángulo mayor y terminal (90°) Tipo ATU2-21</v>
      </c>
      <c r="E2276" s="82" t="s">
        <v>44</v>
      </c>
      <c r="F2276" s="83">
        <f t="shared" si="38"/>
        <v>0</v>
      </c>
      <c r="G2276" s="84">
        <f>VLOOKUP(C2276,'[9]Estructuras de Acero y Concreto'!$C$1:$L$65536,7,0)</f>
        <v>38068.279479294411</v>
      </c>
      <c r="J2276" s="87">
        <f>VLOOKUP(C2276,'[9]Estructuras de Acero y Concreto'!$C$1:$L$65536,10,0)</f>
        <v>9566</v>
      </c>
      <c r="M2276" s="57"/>
      <c r="N2276" s="57"/>
      <c r="O2276" s="57"/>
      <c r="P2276" s="57"/>
      <c r="Q2276" s="57"/>
      <c r="R2276" s="57"/>
    </row>
    <row r="2277" spans="1:18" x14ac:dyDescent="0.2">
      <c r="A2277" s="78"/>
      <c r="B2277" s="79">
        <f t="shared" si="39"/>
        <v>253</v>
      </c>
      <c r="C2277" s="94" t="s">
        <v>2289</v>
      </c>
      <c r="D2277" s="80" t="str">
        <f>VLOOKUP(C2277,[8]Resumen!$C$1:$J$65536,8,0)</f>
        <v>1 Poste de concreto (21/400) de suspensión (2°) Tipo SU1-21</v>
      </c>
      <c r="E2277" s="82" t="s">
        <v>44</v>
      </c>
      <c r="F2277" s="83">
        <f t="shared" si="38"/>
        <v>1</v>
      </c>
      <c r="G2277" s="84">
        <f>VLOOKUP(C2277,'[9]Estructuras de Acero y Concreto'!$C$1:$L$65536,7,0)</f>
        <v>2557.6528409574639</v>
      </c>
      <c r="J2277" s="87">
        <f>VLOOKUP(C2277,'[9]Estructuras de Acero y Concreto'!$C$1:$L$65536,10,0)</f>
        <v>4697</v>
      </c>
      <c r="M2277" s="57"/>
      <c r="N2277" s="57"/>
      <c r="O2277" s="57"/>
      <c r="P2277" s="57"/>
      <c r="Q2277" s="57"/>
      <c r="R2277" s="57"/>
    </row>
    <row r="2278" spans="1:18" x14ac:dyDescent="0.2">
      <c r="A2278" s="78"/>
      <c r="B2278" s="79">
        <f t="shared" si="39"/>
        <v>254</v>
      </c>
      <c r="C2278" s="94" t="s">
        <v>2290</v>
      </c>
      <c r="D2278" s="80" t="str">
        <f>VLOOKUP(C2278,[8]Resumen!$C$1:$J$65536,8,0)</f>
        <v>1 Poste autosoportable de acero (21/1300) de suspensión (25°) Tipo SU11-21</v>
      </c>
      <c r="E2278" s="82" t="s">
        <v>44</v>
      </c>
      <c r="F2278" s="83">
        <f t="shared" si="38"/>
        <v>0</v>
      </c>
      <c r="G2278" s="84">
        <f>VLOOKUP(C2278,'[9]Estructuras de Acero y Concreto'!$C$1:$L$65536,7,0)</f>
        <v>6538.3841923981527</v>
      </c>
      <c r="J2278" s="87">
        <f>VLOOKUP(C2278,'[9]Estructuras de Acero y Concreto'!$C$1:$L$65536,10,0)</f>
        <v>1643</v>
      </c>
      <c r="M2278" s="57"/>
      <c r="N2278" s="57"/>
      <c r="O2278" s="57"/>
      <c r="P2278" s="57"/>
      <c r="Q2278" s="57"/>
      <c r="R2278" s="57"/>
    </row>
    <row r="2279" spans="1:18" x14ac:dyDescent="0.2">
      <c r="A2279" s="78"/>
      <c r="B2279" s="79">
        <f t="shared" si="39"/>
        <v>255</v>
      </c>
      <c r="C2279" s="94" t="s">
        <v>2291</v>
      </c>
      <c r="D2279" s="80" t="str">
        <f>VLOOKUP(C2279,[8]Resumen!$C$1:$J$65536,8,0)</f>
        <v>1 Poste autosoportable de acero (21/2150) de ángulo medio (50°) Tipo AU1-21</v>
      </c>
      <c r="E2279" s="82" t="s">
        <v>44</v>
      </c>
      <c r="F2279" s="83">
        <f t="shared" si="38"/>
        <v>0</v>
      </c>
      <c r="G2279" s="84">
        <f>VLOOKUP(C2279,'[9]Estructuras de Acero y Concreto'!$C$1:$L$65536,7,0)</f>
        <v>9069.3716217135661</v>
      </c>
      <c r="J2279" s="87">
        <f>VLOOKUP(C2279,'[9]Estructuras de Acero y Concreto'!$C$1:$L$65536,10,0)</f>
        <v>2279</v>
      </c>
      <c r="M2279" s="57"/>
      <c r="N2279" s="57"/>
      <c r="O2279" s="57"/>
      <c r="P2279" s="57"/>
      <c r="Q2279" s="57"/>
      <c r="R2279" s="57"/>
    </row>
    <row r="2280" spans="1:18" x14ac:dyDescent="0.2">
      <c r="A2280" s="78"/>
      <c r="B2280" s="79">
        <f t="shared" si="39"/>
        <v>256</v>
      </c>
      <c r="C2280" s="94" t="s">
        <v>2292</v>
      </c>
      <c r="D2280" s="80" t="str">
        <f>VLOOKUP(C2280,[8]Resumen!$C$1:$J$65536,8,0)</f>
        <v>1 Poste autosoportable de acero (21/3450) de ángulo mayor y terminal (90°) Tipo ATU1-21</v>
      </c>
      <c r="E2280" s="82" t="s">
        <v>44</v>
      </c>
      <c r="F2280" s="83">
        <f t="shared" si="38"/>
        <v>0</v>
      </c>
      <c r="G2280" s="84">
        <f>VLOOKUP(C2280,'[9]Estructuras de Acero y Concreto'!$C$1:$L$65536,7,0)</f>
        <v>12332.594407937842</v>
      </c>
      <c r="J2280" s="87">
        <f>VLOOKUP(C2280,'[9]Estructuras de Acero y Concreto'!$C$1:$L$65536,10,0)</f>
        <v>3099</v>
      </c>
      <c r="M2280" s="57"/>
      <c r="N2280" s="57"/>
      <c r="O2280" s="57"/>
      <c r="P2280" s="57"/>
      <c r="Q2280" s="57"/>
      <c r="R2280" s="57"/>
    </row>
    <row r="2281" spans="1:18" x14ac:dyDescent="0.2">
      <c r="A2281" s="78"/>
      <c r="B2281" s="79">
        <f t="shared" si="39"/>
        <v>257</v>
      </c>
      <c r="C2281" s="94" t="s">
        <v>2293</v>
      </c>
      <c r="D2281" s="80" t="str">
        <f>VLOOKUP(C2281,[8]Resumen!$C$1:$J$65536,8,0)</f>
        <v>1 Poste de concreto (21/500) de suspensión (2°) Tipo SU1-21</v>
      </c>
      <c r="E2281" s="82" t="s">
        <v>44</v>
      </c>
      <c r="F2281" s="83">
        <f t="shared" ref="F2281:F2344" si="40">IF(MID(C2281,1,2)="EA",0,1)</f>
        <v>1</v>
      </c>
      <c r="G2281" s="84">
        <f>VLOOKUP(C2281,'[9]Estructuras de Acero y Concreto'!$C$1:$L$65536,7,0)</f>
        <v>2675.335345120337</v>
      </c>
      <c r="J2281" s="87">
        <f>VLOOKUP(C2281,'[9]Estructuras de Acero y Concreto'!$C$1:$L$65536,10,0)</f>
        <v>4812.5</v>
      </c>
      <c r="M2281" s="57"/>
      <c r="N2281" s="57"/>
      <c r="O2281" s="57"/>
      <c r="P2281" s="57"/>
      <c r="Q2281" s="57"/>
      <c r="R2281" s="57"/>
    </row>
    <row r="2282" spans="1:18" x14ac:dyDescent="0.2">
      <c r="A2282" s="78"/>
      <c r="B2282" s="79">
        <f t="shared" si="39"/>
        <v>258</v>
      </c>
      <c r="C2282" s="94" t="s">
        <v>2294</v>
      </c>
      <c r="D2282" s="80" t="str">
        <f>VLOOKUP(C2282,[8]Resumen!$C$1:$J$65536,8,0)</f>
        <v>1 Poste autosoportable de acero (21/1650) de suspensión (25°) Tipo SU11-21</v>
      </c>
      <c r="E2282" s="82" t="s">
        <v>44</v>
      </c>
      <c r="F2282" s="83">
        <f t="shared" si="40"/>
        <v>0</v>
      </c>
      <c r="G2282" s="84">
        <f>VLOOKUP(C2282,'[9]Estructuras de Acero y Concreto'!$C$1:$L$65536,7,0)</f>
        <v>7636.737227761445</v>
      </c>
      <c r="J2282" s="87">
        <f>VLOOKUP(C2282,'[9]Estructuras de Acero y Concreto'!$C$1:$L$65536,10,0)</f>
        <v>1919</v>
      </c>
      <c r="M2282" s="57"/>
      <c r="N2282" s="57"/>
      <c r="O2282" s="57"/>
      <c r="P2282" s="57"/>
      <c r="Q2282" s="57"/>
      <c r="R2282" s="57"/>
    </row>
    <row r="2283" spans="1:18" x14ac:dyDescent="0.2">
      <c r="A2283" s="78"/>
      <c r="B2283" s="79">
        <f t="shared" ref="B2283:B2346" si="41">1+B2282</f>
        <v>259</v>
      </c>
      <c r="C2283" s="94" t="s">
        <v>2295</v>
      </c>
      <c r="D2283" s="80" t="str">
        <f>VLOOKUP(C2283,[8]Resumen!$C$1:$J$65536,8,0)</f>
        <v>1 Poste autosoportable de acero (21/2850) de ángulo medio (50°) Tipo AU1-21</v>
      </c>
      <c r="E2283" s="82" t="s">
        <v>44</v>
      </c>
      <c r="F2283" s="83">
        <f t="shared" si="40"/>
        <v>0</v>
      </c>
      <c r="G2283" s="84">
        <f>VLOOKUP(C2283,'[9]Estructuras de Acero y Concreto'!$C$1:$L$65536,7,0)</f>
        <v>10892.000934019321</v>
      </c>
      <c r="J2283" s="87">
        <f>VLOOKUP(C2283,'[9]Estructuras de Acero y Concreto'!$C$1:$L$65536,10,0)</f>
        <v>2737</v>
      </c>
      <c r="M2283" s="57"/>
      <c r="N2283" s="57"/>
      <c r="O2283" s="57"/>
      <c r="P2283" s="57"/>
      <c r="Q2283" s="57"/>
      <c r="R2283" s="57"/>
    </row>
    <row r="2284" spans="1:18" x14ac:dyDescent="0.2">
      <c r="A2284" s="78"/>
      <c r="B2284" s="79">
        <f t="shared" si="41"/>
        <v>260</v>
      </c>
      <c r="C2284" s="94" t="s">
        <v>2296</v>
      </c>
      <c r="D2284" s="80" t="str">
        <f>VLOOKUP(C2284,[8]Resumen!$C$1:$J$65536,8,0)</f>
        <v>1 Poste autosoportable de acero (21/4550) de ángulo mayor y terminal (90°) Tipo ATU1-21</v>
      </c>
      <c r="E2284" s="82" t="s">
        <v>44</v>
      </c>
      <c r="F2284" s="83">
        <f t="shared" si="40"/>
        <v>0</v>
      </c>
      <c r="G2284" s="84">
        <f>VLOOKUP(C2284,'[9]Estructuras de Acero y Concreto'!$C$1:$L$65536,7,0)</f>
        <v>14760.113797690046</v>
      </c>
      <c r="J2284" s="87">
        <f>VLOOKUP(C2284,'[9]Estructuras de Acero y Concreto'!$C$1:$L$65536,10,0)</f>
        <v>3709</v>
      </c>
      <c r="M2284" s="57"/>
      <c r="N2284" s="57"/>
      <c r="O2284" s="57"/>
      <c r="P2284" s="57"/>
      <c r="Q2284" s="57"/>
      <c r="R2284" s="57"/>
    </row>
    <row r="2285" spans="1:18" x14ac:dyDescent="0.2">
      <c r="A2285" s="78"/>
      <c r="B2285" s="79">
        <f t="shared" si="41"/>
        <v>261</v>
      </c>
      <c r="C2285" s="94" t="s">
        <v>2297</v>
      </c>
      <c r="D2285" s="80" t="str">
        <f>VLOOKUP(C2285,[8]Resumen!$C$1:$J$65536,8,0)</f>
        <v>1 Poste de concreto (21/600) de suspensión (2°) Tipo SU1-21</v>
      </c>
      <c r="E2285" s="82" t="s">
        <v>44</v>
      </c>
      <c r="F2285" s="83">
        <f t="shared" si="40"/>
        <v>1</v>
      </c>
      <c r="G2285" s="84">
        <f>VLOOKUP(C2285,'[9]Estructuras de Acero y Concreto'!$C$1:$L$65536,7,0)</f>
        <v>2636.1078437327128</v>
      </c>
      <c r="J2285" s="87">
        <f>VLOOKUP(C2285,'[9]Estructuras de Acero y Concreto'!$C$1:$L$65536,10,0)</f>
        <v>4774</v>
      </c>
      <c r="M2285" s="57"/>
      <c r="N2285" s="57"/>
      <c r="O2285" s="57"/>
      <c r="P2285" s="57"/>
      <c r="Q2285" s="57"/>
      <c r="R2285" s="57"/>
    </row>
    <row r="2286" spans="1:18" x14ac:dyDescent="0.2">
      <c r="A2286" s="78"/>
      <c r="B2286" s="79">
        <f t="shared" si="41"/>
        <v>262</v>
      </c>
      <c r="C2286" s="94" t="s">
        <v>2298</v>
      </c>
      <c r="D2286" s="80" t="str">
        <f>VLOOKUP(C2286,[8]Resumen!$C$1:$J$65536,8,0)</f>
        <v>1 Poste autosoportable de acero (21/2500) de suspensión (25°) Tipo SU11-21</v>
      </c>
      <c r="E2286" s="82" t="s">
        <v>44</v>
      </c>
      <c r="F2286" s="83">
        <f t="shared" si="40"/>
        <v>0</v>
      </c>
      <c r="G2286" s="84">
        <f>VLOOKUP(C2286,'[9]Estructuras de Acero y Concreto'!$C$1:$L$65536,7,0)</f>
        <v>10000.583977782444</v>
      </c>
      <c r="J2286" s="87">
        <f>VLOOKUP(C2286,'[9]Estructuras de Acero y Concreto'!$C$1:$L$65536,10,0)</f>
        <v>2513</v>
      </c>
      <c r="M2286" s="57"/>
      <c r="N2286" s="57"/>
      <c r="O2286" s="57"/>
      <c r="P2286" s="57"/>
      <c r="Q2286" s="57"/>
      <c r="R2286" s="57"/>
    </row>
    <row r="2287" spans="1:18" x14ac:dyDescent="0.2">
      <c r="A2287" s="78"/>
      <c r="B2287" s="79">
        <f t="shared" si="41"/>
        <v>263</v>
      </c>
      <c r="C2287" s="94" t="s">
        <v>2299</v>
      </c>
      <c r="D2287" s="80" t="str">
        <f>VLOOKUP(C2287,[8]Resumen!$C$1:$J$65536,8,0)</f>
        <v>1 Poste autosoportable de acero (21/4350) de ángulo medio (50°) Tipo AU1-21</v>
      </c>
      <c r="E2287" s="82" t="s">
        <v>44</v>
      </c>
      <c r="F2287" s="83">
        <f t="shared" si="40"/>
        <v>0</v>
      </c>
      <c r="G2287" s="84">
        <f>VLOOKUP(C2287,'[9]Estructuras de Acero y Concreto'!$C$1:$L$65536,7,0)</f>
        <v>14338.28255947081</v>
      </c>
      <c r="J2287" s="87">
        <f>VLOOKUP(C2287,'[9]Estructuras de Acero y Concreto'!$C$1:$L$65536,10,0)</f>
        <v>3603</v>
      </c>
      <c r="M2287" s="57"/>
      <c r="N2287" s="57"/>
      <c r="O2287" s="57"/>
      <c r="P2287" s="57"/>
      <c r="Q2287" s="57"/>
      <c r="R2287" s="57"/>
    </row>
    <row r="2288" spans="1:18" x14ac:dyDescent="0.2">
      <c r="A2288" s="78"/>
      <c r="B2288" s="79">
        <f t="shared" si="41"/>
        <v>264</v>
      </c>
      <c r="C2288" s="94" t="s">
        <v>2300</v>
      </c>
      <c r="D2288" s="80" t="str">
        <f>VLOOKUP(C2288,[8]Resumen!$C$1:$J$65536,8,0)</f>
        <v>1 Poste autosoportable de acero (21/7000) de ángulo mayor y terminal (90°) Tipo ATU1-21</v>
      </c>
      <c r="E2288" s="82" t="s">
        <v>44</v>
      </c>
      <c r="F2288" s="83">
        <f t="shared" si="40"/>
        <v>0</v>
      </c>
      <c r="G2288" s="84">
        <f>VLOOKUP(C2288,'[9]Estructuras de Acero y Concreto'!$C$1:$L$65536,7,0)</f>
        <v>19531.582237547253</v>
      </c>
      <c r="J2288" s="87">
        <f>VLOOKUP(C2288,'[9]Estructuras de Acero y Concreto'!$C$1:$L$65536,10,0)</f>
        <v>4908</v>
      </c>
      <c r="M2288" s="57"/>
      <c r="N2288" s="57"/>
      <c r="O2288" s="57"/>
      <c r="P2288" s="57"/>
      <c r="Q2288" s="57"/>
      <c r="R2288" s="57"/>
    </row>
    <row r="2289" spans="1:18" x14ac:dyDescent="0.2">
      <c r="A2289" s="78"/>
      <c r="B2289" s="79">
        <f t="shared" si="41"/>
        <v>265</v>
      </c>
      <c r="C2289" s="94" t="s">
        <v>2301</v>
      </c>
      <c r="D2289" s="80" t="str">
        <f>VLOOKUP(C2289,[8]Resumen!$C$1:$J$65536,8,0)</f>
        <v>1 Poste de concreto (21/500) de suspensión (2°) Tipo SU2-21</v>
      </c>
      <c r="E2289" s="82" t="s">
        <v>44</v>
      </c>
      <c r="F2289" s="83">
        <f t="shared" si="40"/>
        <v>1</v>
      </c>
      <c r="G2289" s="84">
        <f>VLOOKUP(C2289,'[9]Estructuras de Acero y Concreto'!$C$1:$L$65536,7,0)</f>
        <v>2675.335345120337</v>
      </c>
      <c r="J2289" s="87">
        <f>VLOOKUP(C2289,'[9]Estructuras de Acero y Concreto'!$C$1:$L$65536,10,0)</f>
        <v>4812.5</v>
      </c>
      <c r="M2289" s="57"/>
      <c r="N2289" s="57"/>
      <c r="O2289" s="57"/>
      <c r="P2289" s="57"/>
      <c r="Q2289" s="57"/>
      <c r="R2289" s="57"/>
    </row>
    <row r="2290" spans="1:18" x14ac:dyDescent="0.2">
      <c r="A2290" s="78"/>
      <c r="B2290" s="79">
        <f t="shared" si="41"/>
        <v>266</v>
      </c>
      <c r="C2290" s="94" t="s">
        <v>2302</v>
      </c>
      <c r="D2290" s="80" t="str">
        <f>VLOOKUP(C2290,[8]Resumen!$C$1:$J$65536,8,0)</f>
        <v>1 Poste autosoportable de acero (21/1850) de suspensión (25°) Tipo SU21-21</v>
      </c>
      <c r="E2290" s="82" t="s">
        <v>44</v>
      </c>
      <c r="F2290" s="83">
        <f t="shared" si="40"/>
        <v>0</v>
      </c>
      <c r="G2290" s="84">
        <f>VLOOKUP(C2290,'[9]Estructuras de Acero y Concreto'!$C$1:$L$65536,7,0)</f>
        <v>8225.7091452750956</v>
      </c>
      <c r="J2290" s="87">
        <f>VLOOKUP(C2290,'[9]Estructuras de Acero y Concreto'!$C$1:$L$65536,10,0)</f>
        <v>2067</v>
      </c>
      <c r="M2290" s="57"/>
      <c r="N2290" s="57"/>
      <c r="O2290" s="57"/>
      <c r="P2290" s="57"/>
      <c r="Q2290" s="57"/>
      <c r="R2290" s="57"/>
    </row>
    <row r="2291" spans="1:18" x14ac:dyDescent="0.2">
      <c r="A2291" s="78"/>
      <c r="B2291" s="79">
        <f t="shared" si="41"/>
        <v>267</v>
      </c>
      <c r="C2291" s="94" t="s">
        <v>2303</v>
      </c>
      <c r="D2291" s="80" t="str">
        <f>VLOOKUP(C2291,[8]Resumen!$C$1:$J$65536,8,0)</f>
        <v>2 Postes autosoportables de acero (21/2150) de ángulo medio (50°) Tipo AU2-21</v>
      </c>
      <c r="E2291" s="82" t="s">
        <v>44</v>
      </c>
      <c r="F2291" s="83">
        <f t="shared" si="40"/>
        <v>0</v>
      </c>
      <c r="G2291" s="84">
        <f>VLOOKUP(C2291,'[9]Estructuras de Acero y Concreto'!$C$1:$L$65536,7,0)</f>
        <v>18138.743243427132</v>
      </c>
      <c r="J2291" s="87">
        <f>VLOOKUP(C2291,'[9]Estructuras de Acero y Concreto'!$C$1:$L$65536,10,0)</f>
        <v>4558</v>
      </c>
      <c r="M2291" s="57"/>
      <c r="N2291" s="57"/>
      <c r="O2291" s="57"/>
      <c r="P2291" s="57"/>
      <c r="Q2291" s="57"/>
      <c r="R2291" s="57"/>
    </row>
    <row r="2292" spans="1:18" x14ac:dyDescent="0.2">
      <c r="A2292" s="78"/>
      <c r="B2292" s="79">
        <f t="shared" si="41"/>
        <v>268</v>
      </c>
      <c r="C2292" s="94" t="s">
        <v>2304</v>
      </c>
      <c r="D2292" s="80" t="str">
        <f>VLOOKUP(C2292,[8]Resumen!$C$1:$J$65536,8,0)</f>
        <v>2 Postes autosoportables de acero (21/3450) de ángulo mayor y terminal (90°) Tipo ATU2-21</v>
      </c>
      <c r="E2292" s="82" t="s">
        <v>44</v>
      </c>
      <c r="F2292" s="83">
        <f t="shared" si="40"/>
        <v>0</v>
      </c>
      <c r="G2292" s="84">
        <f>VLOOKUP(C2292,'[9]Estructuras de Acero y Concreto'!$C$1:$L$65536,7,0)</f>
        <v>24665.188815875685</v>
      </c>
      <c r="J2292" s="87">
        <f>VLOOKUP(C2292,'[9]Estructuras de Acero y Concreto'!$C$1:$L$65536,10,0)</f>
        <v>6198</v>
      </c>
      <c r="M2292" s="57"/>
      <c r="N2292" s="57"/>
      <c r="O2292" s="57"/>
      <c r="P2292" s="57"/>
      <c r="Q2292" s="57"/>
      <c r="R2292" s="57"/>
    </row>
    <row r="2293" spans="1:18" x14ac:dyDescent="0.2">
      <c r="A2293" s="78"/>
      <c r="B2293" s="79">
        <f t="shared" si="41"/>
        <v>269</v>
      </c>
      <c r="C2293" s="94" t="s">
        <v>2305</v>
      </c>
      <c r="D2293" s="80" t="str">
        <f>VLOOKUP(C2293,[8]Resumen!$C$1:$J$65536,8,0)</f>
        <v>1 Poste de concreto (21/700) de suspensión (2°) Tipo SU2-21</v>
      </c>
      <c r="E2293" s="82" t="s">
        <v>44</v>
      </c>
      <c r="F2293" s="83">
        <f t="shared" si="40"/>
        <v>1</v>
      </c>
      <c r="G2293" s="84">
        <f>VLOOKUP(C2293,'[9]Estructuras de Acero y Concreto'!$C$1:$L$65536,7,0)</f>
        <v>2910.7003534460841</v>
      </c>
      <c r="J2293" s="87">
        <f>VLOOKUP(C2293,'[9]Estructuras de Acero y Concreto'!$C$1:$L$65536,10,0)</f>
        <v>5043.5</v>
      </c>
      <c r="M2293" s="57"/>
      <c r="N2293" s="57"/>
      <c r="O2293" s="57"/>
      <c r="P2293" s="57"/>
      <c r="Q2293" s="57"/>
      <c r="R2293" s="57"/>
    </row>
    <row r="2294" spans="1:18" x14ac:dyDescent="0.2">
      <c r="A2294" s="78"/>
      <c r="B2294" s="79">
        <f t="shared" si="41"/>
        <v>270</v>
      </c>
      <c r="C2294" s="94" t="s">
        <v>2306</v>
      </c>
      <c r="D2294" s="80" t="str">
        <f>VLOOKUP(C2294,[8]Resumen!$C$1:$J$65536,8,0)</f>
        <v>1 Poste autosoportable de acero (21/2600) de suspensión (25°) Tipo SU21-21</v>
      </c>
      <c r="E2294" s="82" t="s">
        <v>44</v>
      </c>
      <c r="F2294" s="83">
        <f t="shared" si="40"/>
        <v>0</v>
      </c>
      <c r="G2294" s="84">
        <f>VLOOKUP(C2294,'[9]Estructuras de Acero y Concreto'!$C$1:$L$65536,7,0)</f>
        <v>10259.254076690466</v>
      </c>
      <c r="J2294" s="87">
        <f>VLOOKUP(C2294,'[9]Estructuras de Acero y Concreto'!$C$1:$L$65536,10,0)</f>
        <v>2578</v>
      </c>
      <c r="M2294" s="57"/>
      <c r="N2294" s="57"/>
      <c r="O2294" s="57"/>
      <c r="P2294" s="57"/>
      <c r="Q2294" s="57"/>
      <c r="R2294" s="57"/>
    </row>
    <row r="2295" spans="1:18" x14ac:dyDescent="0.2">
      <c r="A2295" s="78"/>
      <c r="B2295" s="79">
        <f t="shared" si="41"/>
        <v>271</v>
      </c>
      <c r="C2295" s="94" t="s">
        <v>2307</v>
      </c>
      <c r="D2295" s="80" t="str">
        <f>VLOOKUP(C2295,[8]Resumen!$C$1:$J$65536,8,0)</f>
        <v>2 Postes autosoportables de acero (21/2850) de ángulo medio (50°) Tipo AU2-21</v>
      </c>
      <c r="E2295" s="82" t="s">
        <v>44</v>
      </c>
      <c r="F2295" s="83">
        <f t="shared" si="40"/>
        <v>0</v>
      </c>
      <c r="G2295" s="84">
        <f>VLOOKUP(C2295,'[9]Estructuras de Acero y Concreto'!$C$1:$L$65536,7,0)</f>
        <v>21784.001868038642</v>
      </c>
      <c r="J2295" s="87">
        <f>VLOOKUP(C2295,'[9]Estructuras de Acero y Concreto'!$C$1:$L$65536,10,0)</f>
        <v>5474</v>
      </c>
      <c r="M2295" s="57"/>
      <c r="N2295" s="57"/>
      <c r="O2295" s="57"/>
      <c r="P2295" s="57"/>
      <c r="Q2295" s="57"/>
      <c r="R2295" s="57"/>
    </row>
    <row r="2296" spans="1:18" x14ac:dyDescent="0.2">
      <c r="A2296" s="78"/>
      <c r="B2296" s="79">
        <f t="shared" si="41"/>
        <v>272</v>
      </c>
      <c r="C2296" s="94" t="s">
        <v>2308</v>
      </c>
      <c r="D2296" s="80" t="str">
        <f>VLOOKUP(C2296,[8]Resumen!$C$1:$J$65536,8,0)</f>
        <v>2 Postes autosoportables de acero (21/4550) de ángulo mayor y terminal (90°) Tipo ATU2-21</v>
      </c>
      <c r="E2296" s="82" t="s">
        <v>44</v>
      </c>
      <c r="F2296" s="83">
        <f t="shared" si="40"/>
        <v>0</v>
      </c>
      <c r="G2296" s="84">
        <f>VLOOKUP(C2296,'[9]Estructuras de Acero y Concreto'!$C$1:$L$65536,7,0)</f>
        <v>29520.227595380093</v>
      </c>
      <c r="J2296" s="87">
        <f>VLOOKUP(C2296,'[9]Estructuras de Acero y Concreto'!$C$1:$L$65536,10,0)</f>
        <v>7418</v>
      </c>
      <c r="M2296" s="57"/>
      <c r="N2296" s="57"/>
      <c r="O2296" s="57"/>
      <c r="P2296" s="57"/>
      <c r="Q2296" s="57"/>
      <c r="R2296" s="57"/>
    </row>
    <row r="2297" spans="1:18" x14ac:dyDescent="0.2">
      <c r="A2297" s="78"/>
      <c r="B2297" s="79">
        <f t="shared" si="41"/>
        <v>273</v>
      </c>
      <c r="C2297" s="94" t="s">
        <v>2309</v>
      </c>
      <c r="D2297" s="80" t="str">
        <f>VLOOKUP(C2297,[8]Resumen!$C$1:$J$65536,8,0)</f>
        <v>1 Poste de concreto (21/900) de suspensión (2°) Tipo SU2-21</v>
      </c>
      <c r="E2297" s="82" t="s">
        <v>44</v>
      </c>
      <c r="F2297" s="83">
        <f t="shared" si="40"/>
        <v>1</v>
      </c>
      <c r="G2297" s="84">
        <f>VLOOKUP(C2297,'[9]Estructuras de Acero y Concreto'!$C$1:$L$65536,7,0)</f>
        <v>2820.4601186522154</v>
      </c>
      <c r="J2297" s="87">
        <f>VLOOKUP(C2297,'[9]Estructuras de Acero y Concreto'!$C$1:$L$65536,10,0)</f>
        <v>4954.9333333333325</v>
      </c>
      <c r="M2297" s="57"/>
      <c r="N2297" s="57"/>
      <c r="O2297" s="57"/>
      <c r="P2297" s="57"/>
      <c r="Q2297" s="57"/>
      <c r="R2297" s="57"/>
    </row>
    <row r="2298" spans="1:18" x14ac:dyDescent="0.2">
      <c r="A2298" s="78"/>
      <c r="B2298" s="79">
        <f t="shared" si="41"/>
        <v>274</v>
      </c>
      <c r="C2298" s="94" t="s">
        <v>2310</v>
      </c>
      <c r="D2298" s="80" t="str">
        <f>VLOOKUP(C2298,[8]Resumen!$C$1:$J$65536,8,0)</f>
        <v>1 Poste autosoportable de acero (21/4200) de suspensión (25°) Tipo SU21-21</v>
      </c>
      <c r="E2298" s="82" t="s">
        <v>44</v>
      </c>
      <c r="F2298" s="83">
        <f t="shared" si="40"/>
        <v>0</v>
      </c>
      <c r="G2298" s="84">
        <f>VLOOKUP(C2298,'[9]Estructuras de Acero y Concreto'!$C$1:$L$65536,7,0)</f>
        <v>14011.960280848383</v>
      </c>
      <c r="J2298" s="87">
        <f>VLOOKUP(C2298,'[9]Estructuras de Acero y Concreto'!$C$1:$L$65536,10,0)</f>
        <v>3521</v>
      </c>
      <c r="M2298" s="57"/>
      <c r="N2298" s="57"/>
      <c r="O2298" s="57"/>
      <c r="P2298" s="57"/>
      <c r="Q2298" s="57"/>
      <c r="R2298" s="57"/>
    </row>
    <row r="2299" spans="1:18" x14ac:dyDescent="0.2">
      <c r="A2299" s="78"/>
      <c r="B2299" s="79">
        <f t="shared" si="41"/>
        <v>275</v>
      </c>
      <c r="C2299" s="94" t="s">
        <v>2311</v>
      </c>
      <c r="D2299" s="80" t="str">
        <f>VLOOKUP(C2299,[8]Resumen!$C$1:$J$65536,8,0)</f>
        <v>2 Postes autosoportables de acero (21/4350) de ángulo medio (50°) Tipo AU2-21</v>
      </c>
      <c r="E2299" s="82" t="s">
        <v>44</v>
      </c>
      <c r="F2299" s="83">
        <f t="shared" si="40"/>
        <v>0</v>
      </c>
      <c r="G2299" s="84">
        <f>VLOOKUP(C2299,'[9]Estructuras de Acero y Concreto'!$C$1:$L$65536,7,0)</f>
        <v>28676.56511894162</v>
      </c>
      <c r="J2299" s="87">
        <f>VLOOKUP(C2299,'[9]Estructuras de Acero y Concreto'!$C$1:$L$65536,10,0)</f>
        <v>7206</v>
      </c>
      <c r="M2299" s="57"/>
      <c r="N2299" s="57"/>
      <c r="O2299" s="57"/>
      <c r="P2299" s="57"/>
      <c r="Q2299" s="57"/>
      <c r="R2299" s="57"/>
    </row>
    <row r="2300" spans="1:18" x14ac:dyDescent="0.2">
      <c r="A2300" s="78"/>
      <c r="B2300" s="79">
        <f t="shared" si="41"/>
        <v>276</v>
      </c>
      <c r="C2300" s="94" t="s">
        <v>2312</v>
      </c>
      <c r="D2300" s="80" t="str">
        <f>VLOOKUP(C2300,[8]Resumen!$C$1:$J$65536,8,0)</f>
        <v>2 Postes autosoportables de acero (21/7000) de ángulo mayor y terminal (90°) Tipo ATU2-21</v>
      </c>
      <c r="E2300" s="82" t="s">
        <v>44</v>
      </c>
      <c r="F2300" s="83">
        <f t="shared" si="40"/>
        <v>0</v>
      </c>
      <c r="G2300" s="84">
        <f>VLOOKUP(C2300,'[9]Estructuras de Acero y Concreto'!$C$1:$L$65536,7,0)</f>
        <v>39063.164475094505</v>
      </c>
      <c r="J2300" s="87">
        <f>VLOOKUP(C2300,'[9]Estructuras de Acero y Concreto'!$C$1:$L$65536,10,0)</f>
        <v>9816</v>
      </c>
      <c r="M2300" s="57"/>
      <c r="N2300" s="57"/>
      <c r="O2300" s="57"/>
      <c r="P2300" s="57"/>
      <c r="Q2300" s="57"/>
      <c r="R2300" s="57"/>
    </row>
    <row r="2301" spans="1:18" x14ac:dyDescent="0.2">
      <c r="A2301" s="78"/>
      <c r="B2301" s="79">
        <f t="shared" si="41"/>
        <v>277</v>
      </c>
      <c r="C2301" s="94" t="s">
        <v>2313</v>
      </c>
      <c r="D2301" s="80" t="str">
        <f>VLOOKUP(C2301,[8]Resumen!$C$1:$J$65536,8,0)</f>
        <v>1 Poste de concreto (15/300) de suspensión (3°) Tipo SU1-15</v>
      </c>
      <c r="E2301" s="82" t="s">
        <v>44</v>
      </c>
      <c r="F2301" s="83">
        <f t="shared" si="40"/>
        <v>1</v>
      </c>
      <c r="G2301" s="84">
        <f>VLOOKUP(C2301,'[9]Estructuras de Acero y Concreto'!$C$1:$L$65536,7,0)</f>
        <v>517.82276880099016</v>
      </c>
      <c r="J2301" s="87">
        <f>VLOOKUP(C2301,'[9]Estructuras de Acero y Concreto'!$C$1:$L$65536,10,0)</f>
        <v>2695</v>
      </c>
      <c r="M2301" s="57"/>
      <c r="N2301" s="57"/>
      <c r="O2301" s="57"/>
      <c r="P2301" s="57"/>
    </row>
    <row r="2302" spans="1:18" x14ac:dyDescent="0.2">
      <c r="A2302" s="78"/>
      <c r="B2302" s="79">
        <f t="shared" si="41"/>
        <v>278</v>
      </c>
      <c r="C2302" s="94" t="s">
        <v>2314</v>
      </c>
      <c r="D2302" s="80" t="str">
        <f>VLOOKUP(C2302,[8]Resumen!$C$1:$J$65536,8,0)</f>
        <v>1 Poste autosoportable de acero (15/600) de suspensión (30°) Tipo SU11-15</v>
      </c>
      <c r="E2302" s="82" t="s">
        <v>44</v>
      </c>
      <c r="F2302" s="83">
        <f t="shared" si="40"/>
        <v>0</v>
      </c>
      <c r="G2302" s="84">
        <f>VLOOKUP(C2302,'[9]Estructuras de Acero y Concreto'!$C$1:$L$65536,7,0)</f>
        <v>2801.5961481730369</v>
      </c>
      <c r="H2302" s="91"/>
      <c r="I2302" s="58"/>
      <c r="J2302" s="87">
        <f>VLOOKUP(C2302,'[9]Estructuras de Acero y Concreto'!$C$1:$L$65536,10,0)</f>
        <v>704</v>
      </c>
      <c r="M2302" s="57"/>
      <c r="N2302" s="57"/>
      <c r="O2302" s="57"/>
      <c r="P2302" s="57"/>
      <c r="Q2302" s="57"/>
      <c r="R2302" s="57"/>
    </row>
    <row r="2303" spans="1:18" x14ac:dyDescent="0.2">
      <c r="A2303" s="78"/>
      <c r="B2303" s="79">
        <f t="shared" si="41"/>
        <v>279</v>
      </c>
      <c r="C2303" s="94" t="s">
        <v>2315</v>
      </c>
      <c r="D2303" s="80" t="str">
        <f>VLOOKUP(C2303,[8]Resumen!$C$1:$J$65536,8,0)</f>
        <v>1 Poste autosoportable de acero (15/850) de ángulo mayor (50°) Tipo AU12-15</v>
      </c>
      <c r="E2303" s="82" t="s">
        <v>44</v>
      </c>
      <c r="F2303" s="83">
        <f t="shared" si="40"/>
        <v>0</v>
      </c>
      <c r="G2303" s="84">
        <f>VLOOKUP(C2303,'[9]Estructuras de Acero y Concreto'!$C$1:$L$65536,7,0)</f>
        <v>3513.9338051658965</v>
      </c>
      <c r="H2303" s="91"/>
      <c r="I2303" s="58"/>
      <c r="J2303" s="87">
        <f>VLOOKUP(C2303,'[9]Estructuras de Acero y Concreto'!$C$1:$L$65536,10,0)</f>
        <v>883</v>
      </c>
      <c r="M2303" s="57"/>
      <c r="N2303" s="57"/>
      <c r="O2303" s="57"/>
      <c r="P2303" s="57"/>
      <c r="Q2303" s="57"/>
      <c r="R2303" s="57"/>
    </row>
    <row r="2304" spans="1:18" x14ac:dyDescent="0.2">
      <c r="A2304" s="78"/>
      <c r="B2304" s="79">
        <f t="shared" si="41"/>
        <v>280</v>
      </c>
      <c r="C2304" s="94" t="s">
        <v>2316</v>
      </c>
      <c r="D2304" s="80" t="str">
        <f>VLOOKUP(C2304,[8]Resumen!$C$1:$J$65536,8,0)</f>
        <v>1 Poste autosoportable de acero (15/1300) de retención y terminal (90°) Tipo RTU1-15</v>
      </c>
      <c r="E2304" s="82" t="s">
        <v>44</v>
      </c>
      <c r="F2304" s="83">
        <f t="shared" si="40"/>
        <v>0</v>
      </c>
      <c r="G2304" s="84">
        <f>VLOOKUP(C2304,'[9]Estructuras de Acero y Concreto'!$C$1:$L$65536,7,0)</f>
        <v>4628.2050004619914</v>
      </c>
      <c r="H2304" s="91"/>
      <c r="I2304" s="58"/>
      <c r="J2304" s="87">
        <f>VLOOKUP(C2304,'[9]Estructuras de Acero y Concreto'!$C$1:$L$65536,10,0)</f>
        <v>1163</v>
      </c>
      <c r="M2304" s="57"/>
      <c r="N2304" s="57"/>
      <c r="O2304" s="57"/>
      <c r="P2304" s="57"/>
      <c r="Q2304" s="57"/>
      <c r="R2304" s="57"/>
    </row>
    <row r="2305" spans="1:18" x14ac:dyDescent="0.2">
      <c r="A2305" s="78"/>
      <c r="B2305" s="79">
        <f t="shared" si="41"/>
        <v>281</v>
      </c>
      <c r="C2305" s="94" t="s">
        <v>2317</v>
      </c>
      <c r="D2305" s="80" t="str">
        <f>VLOOKUP(C2305,[8]Resumen!$C$1:$J$65536,8,0)</f>
        <v>1 Poste de concreto (15/300) de suspensión (3°) Tipo SU1-15</v>
      </c>
      <c r="E2305" s="82" t="s">
        <v>44</v>
      </c>
      <c r="F2305" s="83">
        <f t="shared" si="40"/>
        <v>1</v>
      </c>
      <c r="G2305" s="84">
        <f>VLOOKUP(C2305,'[9]Estructuras de Acero y Concreto'!$C$1:$L$65536,7,0)</f>
        <v>517.82276880099016</v>
      </c>
      <c r="H2305" s="91"/>
      <c r="I2305" s="58"/>
      <c r="J2305" s="87">
        <f>VLOOKUP(C2305,'[9]Estructuras de Acero y Concreto'!$C$1:$L$65536,10,0)</f>
        <v>2695</v>
      </c>
      <c r="M2305" s="57"/>
      <c r="N2305" s="57"/>
      <c r="O2305" s="57"/>
      <c r="P2305" s="57"/>
      <c r="Q2305" s="57"/>
      <c r="R2305" s="57"/>
    </row>
    <row r="2306" spans="1:18" x14ac:dyDescent="0.2">
      <c r="A2306" s="78"/>
      <c r="B2306" s="79">
        <f t="shared" si="41"/>
        <v>282</v>
      </c>
      <c r="C2306" s="94" t="s">
        <v>2318</v>
      </c>
      <c r="D2306" s="80" t="str">
        <f>VLOOKUP(C2306,[8]Resumen!$C$1:$J$65536,8,0)</f>
        <v>1 Poste autosoportable de acero (15/800) de suspensión (30°) Tipo SU11-15</v>
      </c>
      <c r="E2306" s="82" t="s">
        <v>44</v>
      </c>
      <c r="F2306" s="83">
        <f t="shared" si="40"/>
        <v>0</v>
      </c>
      <c r="G2306" s="84">
        <f>VLOOKUP(C2306,'[9]Estructuras de Acero y Concreto'!$C$1:$L$65536,7,0)</f>
        <v>3374.6499057538849</v>
      </c>
      <c r="H2306" s="91"/>
      <c r="I2306" s="58"/>
      <c r="J2306" s="87">
        <f>VLOOKUP(C2306,'[9]Estructuras de Acero y Concreto'!$C$1:$L$65536,10,0)</f>
        <v>848</v>
      </c>
      <c r="M2306" s="57"/>
      <c r="N2306" s="57"/>
      <c r="O2306" s="57"/>
      <c r="P2306" s="57"/>
      <c r="Q2306" s="57"/>
      <c r="R2306" s="57"/>
    </row>
    <row r="2307" spans="1:18" x14ac:dyDescent="0.2">
      <c r="A2307" s="78"/>
      <c r="B2307" s="79">
        <f t="shared" si="41"/>
        <v>283</v>
      </c>
      <c r="C2307" s="94" t="s">
        <v>2319</v>
      </c>
      <c r="D2307" s="80" t="str">
        <f>VLOOKUP(C2307,[8]Resumen!$C$1:$J$65536,8,0)</f>
        <v>1 Poste autosoportable de acero (15/1150) de ángulo mayor (50°) Tipo AU12-15</v>
      </c>
      <c r="E2307" s="82" t="s">
        <v>44</v>
      </c>
      <c r="F2307" s="83">
        <f t="shared" si="40"/>
        <v>0</v>
      </c>
      <c r="G2307" s="84">
        <f>VLOOKUP(C2307,'[9]Estructuras de Acero y Concreto'!$C$1:$L$65536,7,0)</f>
        <v>4274.0259419571612</v>
      </c>
      <c r="H2307" s="91"/>
      <c r="I2307" s="58"/>
      <c r="J2307" s="87">
        <f>VLOOKUP(C2307,'[9]Estructuras de Acero y Concreto'!$C$1:$L$65536,10,0)</f>
        <v>1074</v>
      </c>
      <c r="M2307" s="57"/>
      <c r="N2307" s="57"/>
      <c r="O2307" s="57"/>
      <c r="P2307" s="57"/>
      <c r="Q2307" s="57"/>
      <c r="R2307" s="57"/>
    </row>
    <row r="2308" spans="1:18" x14ac:dyDescent="0.2">
      <c r="A2308" s="78"/>
      <c r="B2308" s="79">
        <f t="shared" si="41"/>
        <v>284</v>
      </c>
      <c r="C2308" s="94" t="s">
        <v>2320</v>
      </c>
      <c r="D2308" s="80" t="str">
        <f>VLOOKUP(C2308,[8]Resumen!$C$1:$J$65536,8,0)</f>
        <v>1 Poste autosoportable de acero (15/1750) de retención y terminal (90°) Tipo RTU1-15</v>
      </c>
      <c r="E2308" s="82" t="s">
        <v>44</v>
      </c>
      <c r="F2308" s="83">
        <f t="shared" si="40"/>
        <v>0</v>
      </c>
      <c r="G2308" s="84">
        <f>VLOOKUP(C2308,'[9]Estructuras de Acero y Concreto'!$C$1:$L$65536,7,0)</f>
        <v>5615.1309162956741</v>
      </c>
      <c r="H2308" s="91"/>
      <c r="I2308" s="58"/>
      <c r="J2308" s="87">
        <f>VLOOKUP(C2308,'[9]Estructuras de Acero y Concreto'!$C$1:$L$65536,10,0)</f>
        <v>1411</v>
      </c>
      <c r="M2308" s="57"/>
      <c r="N2308" s="57"/>
      <c r="O2308" s="57"/>
      <c r="P2308" s="57"/>
      <c r="Q2308" s="57"/>
      <c r="R2308" s="57"/>
    </row>
    <row r="2309" spans="1:18" x14ac:dyDescent="0.2">
      <c r="A2309" s="78"/>
      <c r="B2309" s="79">
        <f t="shared" si="41"/>
        <v>285</v>
      </c>
      <c r="C2309" s="94" t="s">
        <v>2321</v>
      </c>
      <c r="D2309" s="80" t="str">
        <f>VLOOKUP(C2309,[8]Resumen!$C$1:$J$65536,8,0)</f>
        <v>1 Poste de concreto (15/300) de suspensión (3°) Tipo SU1-15</v>
      </c>
      <c r="E2309" s="82" t="s">
        <v>44</v>
      </c>
      <c r="F2309" s="83">
        <f t="shared" si="40"/>
        <v>1</v>
      </c>
      <c r="G2309" s="84">
        <f>VLOOKUP(C2309,'[9]Estructuras de Acero y Concreto'!$C$1:$L$65536,7,0)</f>
        <v>517.82276880099016</v>
      </c>
      <c r="H2309" s="91"/>
      <c r="I2309" s="58"/>
      <c r="J2309" s="87">
        <f>VLOOKUP(C2309,'[9]Estructuras de Acero y Concreto'!$C$1:$L$65536,10,0)</f>
        <v>2695</v>
      </c>
      <c r="M2309" s="57"/>
      <c r="N2309" s="57"/>
      <c r="O2309" s="57"/>
      <c r="P2309" s="57"/>
      <c r="Q2309" s="57"/>
      <c r="R2309" s="57"/>
    </row>
    <row r="2310" spans="1:18" x14ac:dyDescent="0.2">
      <c r="A2310" s="78"/>
      <c r="B2310" s="79">
        <f t="shared" si="41"/>
        <v>286</v>
      </c>
      <c r="C2310" s="94" t="s">
        <v>2322</v>
      </c>
      <c r="D2310" s="80" t="str">
        <f>VLOOKUP(C2310,[8]Resumen!$C$1:$J$65536,8,0)</f>
        <v>1 Poste autosoportable de acero (15/950) de suspensión (30°) Tipo SU11-15</v>
      </c>
      <c r="E2310" s="82" t="s">
        <v>44</v>
      </c>
      <c r="F2310" s="83">
        <f t="shared" si="40"/>
        <v>0</v>
      </c>
      <c r="G2310" s="84">
        <f>VLOOKUP(C2310,'[9]Estructuras de Acero y Concreto'!$C$1:$L$65536,7,0)</f>
        <v>3776.5834440571189</v>
      </c>
      <c r="H2310" s="91"/>
      <c r="I2310" s="58"/>
      <c r="J2310" s="87">
        <f>VLOOKUP(C2310,'[9]Estructuras de Acero y Concreto'!$C$1:$L$65536,10,0)</f>
        <v>949</v>
      </c>
      <c r="M2310" s="57"/>
      <c r="N2310" s="57"/>
      <c r="O2310" s="57"/>
      <c r="P2310" s="57"/>
      <c r="Q2310" s="57"/>
      <c r="R2310" s="57"/>
    </row>
    <row r="2311" spans="1:18" x14ac:dyDescent="0.2">
      <c r="A2311" s="78"/>
      <c r="B2311" s="79">
        <f t="shared" si="41"/>
        <v>287</v>
      </c>
      <c r="C2311" s="94" t="s">
        <v>2323</v>
      </c>
      <c r="D2311" s="80" t="str">
        <f>VLOOKUP(C2311,[8]Resumen!$C$1:$J$65536,8,0)</f>
        <v>1 Poste autosoportable de acero (15/1400) de ángulo mayor (50°) Tipo AU12-15</v>
      </c>
      <c r="E2311" s="82" t="s">
        <v>44</v>
      </c>
      <c r="F2311" s="83">
        <f t="shared" si="40"/>
        <v>0</v>
      </c>
      <c r="G2311" s="84">
        <f>VLOOKUP(C2311,'[9]Estructuras de Acero y Concreto'!$C$1:$L$65536,7,0)</f>
        <v>4859.0183194876099</v>
      </c>
      <c r="H2311" s="91"/>
      <c r="I2311" s="58"/>
      <c r="J2311" s="87">
        <f>VLOOKUP(C2311,'[9]Estructuras de Acero y Concreto'!$C$1:$L$65536,10,0)</f>
        <v>1221</v>
      </c>
      <c r="M2311" s="57"/>
      <c r="N2311" s="57"/>
      <c r="O2311" s="57"/>
      <c r="P2311" s="57"/>
      <c r="Q2311" s="57"/>
      <c r="R2311" s="57"/>
    </row>
    <row r="2312" spans="1:18" x14ac:dyDescent="0.2">
      <c r="A2312" s="78"/>
      <c r="B2312" s="79">
        <f t="shared" si="41"/>
        <v>288</v>
      </c>
      <c r="C2312" s="94" t="s">
        <v>2324</v>
      </c>
      <c r="D2312" s="80" t="str">
        <f>VLOOKUP(C2312,[8]Resumen!$C$1:$J$65536,8,0)</f>
        <v>1 Poste autosoportable de acero (15/2150) de retención y terminal (90°) Tipo RTU1-15</v>
      </c>
      <c r="E2312" s="82" t="s">
        <v>44</v>
      </c>
      <c r="F2312" s="83">
        <f t="shared" si="40"/>
        <v>0</v>
      </c>
      <c r="G2312" s="84">
        <f>VLOOKUP(C2312,'[9]Estructuras de Acero y Concreto'!$C$1:$L$65536,7,0)</f>
        <v>6418.997992902142</v>
      </c>
      <c r="H2312" s="91"/>
      <c r="I2312" s="58"/>
      <c r="J2312" s="87">
        <f>VLOOKUP(C2312,'[9]Estructuras de Acero y Concreto'!$C$1:$L$65536,10,0)</f>
        <v>1613</v>
      </c>
      <c r="M2312" s="57"/>
      <c r="N2312" s="57"/>
      <c r="O2312" s="57"/>
      <c r="P2312" s="57"/>
      <c r="Q2312" s="57"/>
      <c r="R2312" s="57"/>
    </row>
    <row r="2313" spans="1:18" x14ac:dyDescent="0.2">
      <c r="A2313" s="78"/>
      <c r="B2313" s="79">
        <f t="shared" si="41"/>
        <v>289</v>
      </c>
      <c r="C2313" s="94" t="s">
        <v>2325</v>
      </c>
      <c r="D2313" s="80" t="str">
        <f>VLOOKUP(C2313,[8]Resumen!$C$1:$J$65536,8,0)</f>
        <v>1 Poste de concreto (15/400) de suspensión (3°) Tipo SU1-15</v>
      </c>
      <c r="E2313" s="82" t="s">
        <v>44</v>
      </c>
      <c r="F2313" s="83">
        <f t="shared" si="40"/>
        <v>1</v>
      </c>
      <c r="G2313" s="84">
        <f>VLOOKUP(C2313,'[9]Estructuras de Acero y Concreto'!$C$1:$L$65536,7,0)</f>
        <v>596.27777157623927</v>
      </c>
      <c r="H2313" s="91"/>
      <c r="I2313" s="58"/>
      <c r="J2313" s="87">
        <f>VLOOKUP(C2313,'[9]Estructuras de Acero y Concreto'!$C$1:$L$65536,10,0)</f>
        <v>2772</v>
      </c>
      <c r="M2313" s="57"/>
      <c r="N2313" s="57"/>
      <c r="O2313" s="57"/>
      <c r="P2313" s="57"/>
      <c r="Q2313" s="57"/>
      <c r="R2313" s="57"/>
    </row>
    <row r="2314" spans="1:18" x14ac:dyDescent="0.2">
      <c r="A2314" s="78"/>
      <c r="B2314" s="79">
        <f t="shared" si="41"/>
        <v>290</v>
      </c>
      <c r="C2314" s="94" t="s">
        <v>2326</v>
      </c>
      <c r="D2314" s="80" t="str">
        <f>VLOOKUP(C2314,[8]Resumen!$C$1:$J$65536,8,0)</f>
        <v>1 Poste autosoportable de acero (15/1500) de suspensión (30°) Tipo SU11-15</v>
      </c>
      <c r="E2314" s="82" t="s">
        <v>44</v>
      </c>
      <c r="F2314" s="83">
        <f t="shared" si="40"/>
        <v>0</v>
      </c>
      <c r="G2314" s="84">
        <f>VLOOKUP(C2314,'[9]Estructuras de Acero y Concreto'!$C$1:$L$65536,7,0)</f>
        <v>5081.8725585468292</v>
      </c>
      <c r="H2314" s="91"/>
      <c r="I2314" s="58"/>
      <c r="J2314" s="87">
        <f>VLOOKUP(C2314,'[9]Estructuras de Acero y Concreto'!$C$1:$L$65536,10,0)</f>
        <v>1277</v>
      </c>
      <c r="M2314" s="57"/>
      <c r="N2314" s="57"/>
      <c r="O2314" s="57"/>
      <c r="P2314" s="57"/>
      <c r="Q2314" s="57"/>
      <c r="R2314" s="57"/>
    </row>
    <row r="2315" spans="1:18" x14ac:dyDescent="0.2">
      <c r="A2315" s="78"/>
      <c r="B2315" s="79">
        <f t="shared" si="41"/>
        <v>291</v>
      </c>
      <c r="C2315" s="94" t="s">
        <v>2327</v>
      </c>
      <c r="D2315" s="80" t="str">
        <f>VLOOKUP(C2315,[8]Resumen!$C$1:$J$65536,8,0)</f>
        <v>1 Poste autosoportable de acero (15/2150) de ángulo mayor (50°) Tipo AU12-15</v>
      </c>
      <c r="E2315" s="82" t="s">
        <v>44</v>
      </c>
      <c r="F2315" s="83">
        <f t="shared" si="40"/>
        <v>0</v>
      </c>
      <c r="G2315" s="84">
        <f>VLOOKUP(C2315,'[9]Estructuras de Acero y Concreto'!$C$1:$L$65536,7,0)</f>
        <v>6418.997992902142</v>
      </c>
      <c r="H2315" s="91"/>
      <c r="I2315" s="58"/>
      <c r="J2315" s="87">
        <f>VLOOKUP(C2315,'[9]Estructuras de Acero y Concreto'!$C$1:$L$65536,10,0)</f>
        <v>1613</v>
      </c>
      <c r="M2315" s="57"/>
      <c r="N2315" s="57"/>
      <c r="O2315" s="57"/>
      <c r="P2315" s="57"/>
      <c r="Q2315" s="57"/>
      <c r="R2315" s="57"/>
    </row>
    <row r="2316" spans="1:18" x14ac:dyDescent="0.2">
      <c r="A2316" s="78"/>
      <c r="B2316" s="79">
        <f t="shared" si="41"/>
        <v>292</v>
      </c>
      <c r="C2316" s="94" t="s">
        <v>2328</v>
      </c>
      <c r="D2316" s="80" t="str">
        <f>VLOOKUP(C2316,[8]Resumen!$C$1:$J$65536,8,0)</f>
        <v>1 Poste autosoportable de acero (15/3450) de retención y terminal (90°) Tipo RTU1-15</v>
      </c>
      <c r="E2316" s="82" t="s">
        <v>44</v>
      </c>
      <c r="F2316" s="83">
        <f t="shared" si="40"/>
        <v>0</v>
      </c>
      <c r="G2316" s="84">
        <f>VLOOKUP(C2316,'[9]Estructuras de Acero y Concreto'!$C$1:$L$65536,7,0)</f>
        <v>8731.1107231415372</v>
      </c>
      <c r="H2316" s="91"/>
      <c r="I2316" s="58"/>
      <c r="J2316" s="87">
        <f>VLOOKUP(C2316,'[9]Estructuras de Acero y Concreto'!$C$1:$L$65536,10,0)</f>
        <v>2194</v>
      </c>
      <c r="M2316" s="57"/>
      <c r="N2316" s="57"/>
      <c r="O2316" s="57"/>
      <c r="P2316" s="57"/>
      <c r="Q2316" s="57"/>
      <c r="R2316" s="57"/>
    </row>
    <row r="2317" spans="1:18" x14ac:dyDescent="0.2">
      <c r="A2317" s="78"/>
      <c r="B2317" s="79">
        <f t="shared" si="41"/>
        <v>293</v>
      </c>
      <c r="C2317" s="94" t="s">
        <v>2329</v>
      </c>
      <c r="D2317" s="80" t="str">
        <f>VLOOKUP(C2317,[8]Resumen!$C$1:$J$65536,8,0)</f>
        <v>1 Poste de concreto (15/500) de suspensión (3°) Tipo SU1-15</v>
      </c>
      <c r="E2317" s="82" t="s">
        <v>44</v>
      </c>
      <c r="F2317" s="83">
        <f t="shared" si="40"/>
        <v>1</v>
      </c>
      <c r="G2317" s="84">
        <f>VLOOKUP(C2317,'[9]Estructuras de Acero y Concreto'!$C$1:$L$65536,7,0)</f>
        <v>674.73277435148839</v>
      </c>
      <c r="H2317" s="91"/>
      <c r="I2317" s="58"/>
      <c r="J2317" s="87">
        <f>VLOOKUP(C2317,'[9]Estructuras de Acero y Concreto'!$C$1:$L$65536,10,0)</f>
        <v>2849</v>
      </c>
      <c r="M2317" s="57"/>
      <c r="N2317" s="57"/>
      <c r="O2317" s="57"/>
      <c r="P2317" s="57"/>
      <c r="Q2317" s="57"/>
      <c r="R2317" s="57"/>
    </row>
    <row r="2318" spans="1:18" x14ac:dyDescent="0.2">
      <c r="A2318" s="78"/>
      <c r="B2318" s="79">
        <f t="shared" si="41"/>
        <v>294</v>
      </c>
      <c r="C2318" s="94" t="s">
        <v>2330</v>
      </c>
      <c r="D2318" s="80" t="str">
        <f>VLOOKUP(C2318,[8]Resumen!$C$1:$J$65536,8,0)</f>
        <v>1 Poste autosoportable de acero (15/1800) de suspensión (30°) Tipo SU11-15</v>
      </c>
      <c r="E2318" s="82" t="s">
        <v>44</v>
      </c>
      <c r="F2318" s="83">
        <f t="shared" si="40"/>
        <v>0</v>
      </c>
      <c r="G2318" s="84">
        <f>VLOOKUP(C2318,'[9]Estructuras de Acero y Concreto'!$C$1:$L$65536,7,0)</f>
        <v>5718.5989558588826</v>
      </c>
      <c r="H2318" s="91"/>
      <c r="I2318" s="58"/>
      <c r="J2318" s="87">
        <f>VLOOKUP(C2318,'[9]Estructuras de Acero y Concreto'!$C$1:$L$65536,10,0)</f>
        <v>1437</v>
      </c>
      <c r="M2318" s="57"/>
      <c r="N2318" s="57"/>
      <c r="O2318" s="57"/>
      <c r="P2318" s="57"/>
      <c r="Q2318" s="57"/>
      <c r="R2318" s="57"/>
    </row>
    <row r="2319" spans="1:18" x14ac:dyDescent="0.2">
      <c r="A2319" s="78"/>
      <c r="B2319" s="79">
        <f t="shared" si="41"/>
        <v>295</v>
      </c>
      <c r="C2319" s="94" t="s">
        <v>2331</v>
      </c>
      <c r="D2319" s="80" t="str">
        <f>VLOOKUP(C2319,[8]Resumen!$C$1:$J$65536,8,0)</f>
        <v>1 Poste autosoportable de acero (15/2650) de ángulo mayor (50°) Tipo AU12-15</v>
      </c>
      <c r="E2319" s="82" t="s">
        <v>44</v>
      </c>
      <c r="F2319" s="83">
        <f t="shared" si="40"/>
        <v>0</v>
      </c>
      <c r="G2319" s="84">
        <f>VLOOKUP(C2319,'[9]Estructuras de Acero y Concreto'!$C$1:$L$65536,7,0)</f>
        <v>7354.1898889542208</v>
      </c>
      <c r="H2319" s="91"/>
      <c r="I2319" s="58"/>
      <c r="J2319" s="87">
        <f>VLOOKUP(C2319,'[9]Estructuras de Acero y Concreto'!$C$1:$L$65536,10,0)</f>
        <v>1848</v>
      </c>
      <c r="M2319" s="57"/>
      <c r="N2319" s="57"/>
      <c r="O2319" s="57"/>
      <c r="P2319" s="57"/>
      <c r="Q2319" s="57"/>
      <c r="R2319" s="57"/>
    </row>
    <row r="2320" spans="1:18" x14ac:dyDescent="0.2">
      <c r="A2320" s="78"/>
      <c r="B2320" s="79">
        <f t="shared" si="41"/>
        <v>296</v>
      </c>
      <c r="C2320" s="94" t="s">
        <v>2332</v>
      </c>
      <c r="D2320" s="80" t="str">
        <f>VLOOKUP(C2320,[8]Resumen!$C$1:$J$65536,8,0)</f>
        <v>1 Poste autosoportable de acero (15/4200) de retención y terminal (90°) Tipo RTU1-15</v>
      </c>
      <c r="E2320" s="82" t="s">
        <v>44</v>
      </c>
      <c r="F2320" s="83">
        <f t="shared" si="40"/>
        <v>0</v>
      </c>
      <c r="G2320" s="84">
        <f>VLOOKUP(C2320,'[9]Estructuras de Acero y Concreto'!$C$1:$L$65536,7,0)</f>
        <v>9920.9931781184368</v>
      </c>
      <c r="H2320" s="91"/>
      <c r="I2320" s="58"/>
      <c r="J2320" s="87">
        <f>VLOOKUP(C2320,'[9]Estructuras de Acero y Concreto'!$C$1:$L$65536,10,0)</f>
        <v>2493</v>
      </c>
      <c r="M2320" s="57"/>
      <c r="N2320" s="57"/>
      <c r="O2320" s="57"/>
      <c r="P2320" s="57"/>
      <c r="Q2320" s="57"/>
      <c r="R2320" s="57"/>
    </row>
    <row r="2321" spans="1:18" x14ac:dyDescent="0.2">
      <c r="A2321" s="78"/>
      <c r="B2321" s="79">
        <f t="shared" si="41"/>
        <v>297</v>
      </c>
      <c r="C2321" s="94" t="s">
        <v>2333</v>
      </c>
      <c r="D2321" s="80" t="str">
        <f>VLOOKUP(C2321,[8]Resumen!$C$1:$J$65536,8,0)</f>
        <v>1 Poste de concreto (15/400) de suspensión (3°) Tipo SU2-15</v>
      </c>
      <c r="E2321" s="82" t="s">
        <v>44</v>
      </c>
      <c r="F2321" s="83">
        <f t="shared" si="40"/>
        <v>1</v>
      </c>
      <c r="G2321" s="84">
        <f>VLOOKUP(C2321,'[9]Estructuras de Acero y Concreto'!$C$1:$L$65536,7,0)</f>
        <v>596.27777157623927</v>
      </c>
      <c r="H2321" s="91"/>
      <c r="I2321" s="58"/>
      <c r="J2321" s="87">
        <f>VLOOKUP(C2321,'[9]Estructuras de Acero y Concreto'!$C$1:$L$65536,10,0)</f>
        <v>2772</v>
      </c>
      <c r="M2321" s="57"/>
      <c r="N2321" s="57"/>
      <c r="O2321" s="57"/>
      <c r="P2321" s="57"/>
      <c r="Q2321" s="57"/>
      <c r="R2321" s="57"/>
    </row>
    <row r="2322" spans="1:18" x14ac:dyDescent="0.2">
      <c r="A2322" s="78"/>
      <c r="B2322" s="79">
        <f t="shared" si="41"/>
        <v>298</v>
      </c>
      <c r="C2322" s="94" t="s">
        <v>2334</v>
      </c>
      <c r="D2322" s="80" t="str">
        <f>VLOOKUP(C2322,[8]Resumen!$C$1:$J$65536,8,0)</f>
        <v>2 Postes autosoportables de acero (15/600) de suspensión (30°) Tipo SU21-15</v>
      </c>
      <c r="E2322" s="82" t="s">
        <v>44</v>
      </c>
      <c r="F2322" s="83">
        <f t="shared" si="40"/>
        <v>0</v>
      </c>
      <c r="G2322" s="84">
        <f>VLOOKUP(C2322,'[9]Estructuras de Acero y Concreto'!$C$1:$L$65536,7,0)</f>
        <v>5603.1922963460738</v>
      </c>
      <c r="H2322" s="91"/>
      <c r="I2322" s="58"/>
      <c r="J2322" s="87">
        <f>VLOOKUP(C2322,'[9]Estructuras de Acero y Concreto'!$C$1:$L$65536,10,0)</f>
        <v>1408</v>
      </c>
      <c r="M2322" s="57"/>
      <c r="N2322" s="57"/>
      <c r="O2322" s="57"/>
      <c r="P2322" s="57"/>
      <c r="Q2322" s="57"/>
      <c r="R2322" s="57"/>
    </row>
    <row r="2323" spans="1:18" x14ac:dyDescent="0.2">
      <c r="A2323" s="78"/>
      <c r="B2323" s="79">
        <f t="shared" si="41"/>
        <v>299</v>
      </c>
      <c r="C2323" s="94" t="s">
        <v>2335</v>
      </c>
      <c r="D2323" s="80" t="str">
        <f>VLOOKUP(C2323,[8]Resumen!$C$1:$J$65536,8,0)</f>
        <v>2 Postes autosoportables de acero (15/850) de ángulo mayor (50°) Tipo AU22-15</v>
      </c>
      <c r="E2323" s="82" t="s">
        <v>44</v>
      </c>
      <c r="F2323" s="83">
        <f t="shared" si="40"/>
        <v>0</v>
      </c>
      <c r="G2323" s="84">
        <f>VLOOKUP(C2323,'[9]Estructuras de Acero y Concreto'!$C$1:$L$65536,7,0)</f>
        <v>7027.867610331793</v>
      </c>
      <c r="H2323" s="91"/>
      <c r="I2323" s="58"/>
      <c r="J2323" s="87">
        <f>VLOOKUP(C2323,'[9]Estructuras de Acero y Concreto'!$C$1:$L$65536,10,0)</f>
        <v>1766</v>
      </c>
      <c r="M2323" s="57"/>
      <c r="N2323" s="57"/>
      <c r="O2323" s="57"/>
      <c r="P2323" s="57"/>
      <c r="Q2323" s="57"/>
      <c r="R2323" s="57"/>
    </row>
    <row r="2324" spans="1:18" x14ac:dyDescent="0.2">
      <c r="A2324" s="78"/>
      <c r="B2324" s="79">
        <f t="shared" si="41"/>
        <v>300</v>
      </c>
      <c r="C2324" s="94" t="s">
        <v>2336</v>
      </c>
      <c r="D2324" s="80" t="str">
        <f>VLOOKUP(C2324,[8]Resumen!$C$1:$J$65536,8,0)</f>
        <v>2 Postes autosoportables de acero (15/1300) de retención y terminal (90°) Tipo RTU2-15</v>
      </c>
      <c r="E2324" s="82" t="s">
        <v>44</v>
      </c>
      <c r="F2324" s="83">
        <f t="shared" si="40"/>
        <v>0</v>
      </c>
      <c r="G2324" s="84">
        <f>VLOOKUP(C2324,'[9]Estructuras de Acero y Concreto'!$C$1:$L$65536,7,0)</f>
        <v>9256.4100009239828</v>
      </c>
      <c r="H2324" s="91"/>
      <c r="I2324" s="58"/>
      <c r="J2324" s="87">
        <f>VLOOKUP(C2324,'[9]Estructuras de Acero y Concreto'!$C$1:$L$65536,10,0)</f>
        <v>2326</v>
      </c>
      <c r="M2324" s="57"/>
      <c r="N2324" s="57"/>
      <c r="O2324" s="57"/>
      <c r="P2324" s="57"/>
      <c r="Q2324" s="57"/>
      <c r="R2324" s="57"/>
    </row>
    <row r="2325" spans="1:18" x14ac:dyDescent="0.2">
      <c r="A2325" s="78"/>
      <c r="B2325" s="79">
        <f t="shared" si="41"/>
        <v>301</v>
      </c>
      <c r="C2325" s="94" t="s">
        <v>2337</v>
      </c>
      <c r="D2325" s="80" t="str">
        <f>VLOOKUP(C2325,[8]Resumen!$C$1:$J$65536,8,0)</f>
        <v>1 Poste de concreto (15/400) de suspensión (3°) Tipo SU2-15</v>
      </c>
      <c r="E2325" s="82" t="s">
        <v>44</v>
      </c>
      <c r="F2325" s="83">
        <f t="shared" si="40"/>
        <v>1</v>
      </c>
      <c r="G2325" s="84">
        <f>VLOOKUP(C2325,'[9]Estructuras de Acero y Concreto'!$C$1:$L$65536,7,0)</f>
        <v>596.27777157623927</v>
      </c>
      <c r="H2325" s="91"/>
      <c r="I2325" s="58"/>
      <c r="J2325" s="87">
        <f>VLOOKUP(C2325,'[9]Estructuras de Acero y Concreto'!$C$1:$L$65536,10,0)</f>
        <v>2772</v>
      </c>
      <c r="M2325" s="57"/>
      <c r="N2325" s="57"/>
      <c r="O2325" s="57"/>
      <c r="P2325" s="57"/>
      <c r="Q2325" s="57"/>
      <c r="R2325" s="57"/>
    </row>
    <row r="2326" spans="1:18" x14ac:dyDescent="0.2">
      <c r="A2326" s="78"/>
      <c r="B2326" s="79">
        <f t="shared" si="41"/>
        <v>302</v>
      </c>
      <c r="C2326" s="94" t="s">
        <v>2338</v>
      </c>
      <c r="D2326" s="80" t="str">
        <f>VLOOKUP(C2326,[8]Resumen!$C$1:$J$65536,8,0)</f>
        <v>2 Postes autosoportables de acero (15/750) de suspensión (30°) Tipo SU21-15</v>
      </c>
      <c r="E2326" s="82" t="s">
        <v>44</v>
      </c>
      <c r="F2326" s="83">
        <f t="shared" si="40"/>
        <v>0</v>
      </c>
      <c r="G2326" s="84">
        <f>VLOOKUP(C2326,'[9]Estructuras de Acero y Concreto'!$C$1:$L$65536,7,0)</f>
        <v>6478.6910926501478</v>
      </c>
      <c r="H2326" s="91"/>
      <c r="I2326" s="58"/>
      <c r="J2326" s="87">
        <f>VLOOKUP(C2326,'[9]Estructuras de Acero y Concreto'!$C$1:$L$65536,10,0)</f>
        <v>1628</v>
      </c>
      <c r="M2326" s="57"/>
      <c r="N2326" s="57"/>
      <c r="O2326" s="57"/>
      <c r="P2326" s="57"/>
      <c r="Q2326" s="57"/>
      <c r="R2326" s="57"/>
    </row>
    <row r="2327" spans="1:18" x14ac:dyDescent="0.2">
      <c r="A2327" s="78"/>
      <c r="B2327" s="79">
        <f t="shared" si="41"/>
        <v>303</v>
      </c>
      <c r="C2327" s="94" t="s">
        <v>2339</v>
      </c>
      <c r="D2327" s="80" t="str">
        <f>VLOOKUP(C2327,[8]Resumen!$C$1:$J$65536,8,0)</f>
        <v>2 Postes autosoportables de acero (15/1150) de ángulo mayor (50°) Tipo AU22-15</v>
      </c>
      <c r="E2327" s="82" t="s">
        <v>44</v>
      </c>
      <c r="F2327" s="83">
        <f t="shared" si="40"/>
        <v>0</v>
      </c>
      <c r="G2327" s="84">
        <f>VLOOKUP(C2327,'[9]Estructuras de Acero y Concreto'!$C$1:$L$65536,7,0)</f>
        <v>8548.0518839143224</v>
      </c>
      <c r="H2327" s="91"/>
      <c r="I2327" s="58"/>
      <c r="J2327" s="87">
        <f>VLOOKUP(C2327,'[9]Estructuras de Acero y Concreto'!$C$1:$L$65536,10,0)</f>
        <v>2148</v>
      </c>
      <c r="M2327" s="57"/>
      <c r="N2327" s="57"/>
      <c r="O2327" s="57"/>
      <c r="P2327" s="57"/>
      <c r="Q2327" s="57"/>
      <c r="R2327" s="57"/>
    </row>
    <row r="2328" spans="1:18" x14ac:dyDescent="0.2">
      <c r="A2328" s="78"/>
      <c r="B2328" s="79">
        <f t="shared" si="41"/>
        <v>304</v>
      </c>
      <c r="C2328" s="94" t="s">
        <v>2340</v>
      </c>
      <c r="D2328" s="80" t="str">
        <f>VLOOKUP(C2328,[8]Resumen!$C$1:$J$65536,8,0)</f>
        <v>2 Postes autosoportables de acero (15/1750) de retención y terminal (90°) Tipo RTU2-15</v>
      </c>
      <c r="E2328" s="82" t="s">
        <v>44</v>
      </c>
      <c r="F2328" s="83">
        <f t="shared" si="40"/>
        <v>0</v>
      </c>
      <c r="G2328" s="84">
        <f>VLOOKUP(C2328,'[9]Estructuras de Acero y Concreto'!$C$1:$L$65536,7,0)</f>
        <v>11230.261832591348</v>
      </c>
      <c r="H2328" s="91"/>
      <c r="I2328" s="58"/>
      <c r="J2328" s="87">
        <f>VLOOKUP(C2328,'[9]Estructuras de Acero y Concreto'!$C$1:$L$65536,10,0)</f>
        <v>2822</v>
      </c>
      <c r="M2328" s="57"/>
      <c r="N2328" s="57"/>
      <c r="O2328" s="57"/>
      <c r="P2328" s="57"/>
      <c r="Q2328" s="57"/>
      <c r="R2328" s="57"/>
    </row>
    <row r="2329" spans="1:18" x14ac:dyDescent="0.2">
      <c r="A2329" s="78"/>
      <c r="B2329" s="79">
        <f t="shared" si="41"/>
        <v>305</v>
      </c>
      <c r="C2329" s="94" t="s">
        <v>2341</v>
      </c>
      <c r="D2329" s="80" t="str">
        <f>VLOOKUP(C2329,[8]Resumen!$C$1:$J$65536,8,0)</f>
        <v>1 Poste de concreto (15/500) de suspensión (3°) Tipo SU2-15</v>
      </c>
      <c r="E2329" s="82" t="s">
        <v>44</v>
      </c>
      <c r="F2329" s="83">
        <f t="shared" si="40"/>
        <v>1</v>
      </c>
      <c r="G2329" s="84">
        <f>VLOOKUP(C2329,'[9]Estructuras de Acero y Concreto'!$C$1:$L$65536,7,0)</f>
        <v>674.73277435148839</v>
      </c>
      <c r="H2329" s="91"/>
      <c r="I2329" s="58"/>
      <c r="J2329" s="87">
        <f>VLOOKUP(C2329,'[9]Estructuras de Acero y Concreto'!$C$1:$L$65536,10,0)</f>
        <v>2849</v>
      </c>
      <c r="M2329" s="57"/>
      <c r="N2329" s="57"/>
      <c r="O2329" s="57"/>
      <c r="P2329" s="57"/>
      <c r="Q2329" s="57"/>
      <c r="R2329" s="57"/>
    </row>
    <row r="2330" spans="1:18" x14ac:dyDescent="0.2">
      <c r="A2330" s="78"/>
      <c r="B2330" s="79">
        <f t="shared" si="41"/>
        <v>306</v>
      </c>
      <c r="C2330" s="94" t="s">
        <v>2342</v>
      </c>
      <c r="D2330" s="80" t="str">
        <f>VLOOKUP(C2330,[8]Resumen!$C$1:$J$65536,8,0)</f>
        <v>2 Postes autosoportables de acero (15/950) de suspensión (30°) Tipo SU21-15</v>
      </c>
      <c r="E2330" s="82" t="s">
        <v>44</v>
      </c>
      <c r="F2330" s="83">
        <f t="shared" si="40"/>
        <v>0</v>
      </c>
      <c r="G2330" s="84">
        <f>VLOOKUP(C2330,'[9]Estructuras de Acero y Concreto'!$C$1:$L$65536,7,0)</f>
        <v>7553.1668881142377</v>
      </c>
      <c r="H2330" s="91"/>
      <c r="I2330" s="58"/>
      <c r="J2330" s="87">
        <f>VLOOKUP(C2330,'[9]Estructuras de Acero y Concreto'!$C$1:$L$65536,10,0)</f>
        <v>1898</v>
      </c>
      <c r="M2330" s="57"/>
      <c r="N2330" s="57"/>
      <c r="O2330" s="57"/>
      <c r="P2330" s="57"/>
      <c r="Q2330" s="57"/>
      <c r="R2330" s="57"/>
    </row>
    <row r="2331" spans="1:18" x14ac:dyDescent="0.2">
      <c r="A2331" s="78"/>
      <c r="B2331" s="79">
        <f t="shared" si="41"/>
        <v>307</v>
      </c>
      <c r="C2331" s="94" t="s">
        <v>2343</v>
      </c>
      <c r="D2331" s="80" t="str">
        <f>VLOOKUP(C2331,[8]Resumen!$C$1:$J$65536,8,0)</f>
        <v>2 Postes autosoportables de acero (15/1400) de ángulo mayor (50°) Tipo AU22-15</v>
      </c>
      <c r="E2331" s="82" t="s">
        <v>44</v>
      </c>
      <c r="F2331" s="83">
        <f t="shared" si="40"/>
        <v>0</v>
      </c>
      <c r="G2331" s="84">
        <f>VLOOKUP(C2331,'[9]Estructuras de Acero y Concreto'!$C$1:$L$65536,7,0)</f>
        <v>9718.0366389752198</v>
      </c>
      <c r="H2331" s="91"/>
      <c r="I2331" s="58"/>
      <c r="J2331" s="87">
        <f>VLOOKUP(C2331,'[9]Estructuras de Acero y Concreto'!$C$1:$L$65536,10,0)</f>
        <v>2442</v>
      </c>
      <c r="M2331" s="57"/>
      <c r="N2331" s="57"/>
      <c r="O2331" s="57"/>
      <c r="P2331" s="57"/>
      <c r="Q2331" s="57"/>
      <c r="R2331" s="57"/>
    </row>
    <row r="2332" spans="1:18" x14ac:dyDescent="0.2">
      <c r="A2332" s="78"/>
      <c r="B2332" s="79">
        <f t="shared" si="41"/>
        <v>308</v>
      </c>
      <c r="C2332" s="94" t="s">
        <v>2344</v>
      </c>
      <c r="D2332" s="80" t="str">
        <f>VLOOKUP(C2332,[8]Resumen!$C$1:$J$65536,8,0)</f>
        <v>2 Postes autosoportables de acero (15/2150) de retención y terminal (90°) Tipo RTU2-15</v>
      </c>
      <c r="E2332" s="82" t="s">
        <v>44</v>
      </c>
      <c r="F2332" s="83">
        <f t="shared" si="40"/>
        <v>0</v>
      </c>
      <c r="G2332" s="84">
        <f>VLOOKUP(C2332,'[9]Estructuras de Acero y Concreto'!$C$1:$L$65536,7,0)</f>
        <v>12837.995985804284</v>
      </c>
      <c r="H2332" s="91"/>
      <c r="I2332" s="58"/>
      <c r="J2332" s="87">
        <f>VLOOKUP(C2332,'[9]Estructuras de Acero y Concreto'!$C$1:$L$65536,10,0)</f>
        <v>3226</v>
      </c>
      <c r="M2332" s="57"/>
      <c r="N2332" s="57"/>
      <c r="O2332" s="57"/>
      <c r="P2332" s="57"/>
      <c r="Q2332" s="57"/>
      <c r="R2332" s="57"/>
    </row>
    <row r="2333" spans="1:18" x14ac:dyDescent="0.2">
      <c r="A2333" s="78"/>
      <c r="B2333" s="79">
        <f t="shared" si="41"/>
        <v>309</v>
      </c>
      <c r="C2333" s="94" t="s">
        <v>2345</v>
      </c>
      <c r="D2333" s="80" t="str">
        <f>VLOOKUP(C2333,[8]Resumen!$C$1:$J$65536,8,0)</f>
        <v>1 Poste de concreto (15/700) de suspensión (3°) Tipo SU2-15</v>
      </c>
      <c r="E2333" s="82" t="s">
        <v>44</v>
      </c>
      <c r="F2333" s="83">
        <f t="shared" si="40"/>
        <v>1</v>
      </c>
      <c r="G2333" s="84">
        <f>VLOOKUP(C2333,'[9]Estructuras de Acero y Concreto'!$C$1:$L$65536,7,0)</f>
        <v>831.64277990198605</v>
      </c>
      <c r="H2333" s="91"/>
      <c r="I2333" s="58"/>
      <c r="J2333" s="87">
        <f>VLOOKUP(C2333,'[9]Estructuras de Acero y Concreto'!$C$1:$L$65536,10,0)</f>
        <v>3003</v>
      </c>
      <c r="M2333" s="57"/>
      <c r="N2333" s="57"/>
      <c r="O2333" s="57"/>
      <c r="P2333" s="57"/>
      <c r="Q2333" s="57"/>
      <c r="R2333" s="57"/>
    </row>
    <row r="2334" spans="1:18" x14ac:dyDescent="0.2">
      <c r="A2334" s="78"/>
      <c r="B2334" s="79">
        <f t="shared" si="41"/>
        <v>310</v>
      </c>
      <c r="C2334" s="94" t="s">
        <v>2346</v>
      </c>
      <c r="D2334" s="80" t="str">
        <f>VLOOKUP(C2334,[8]Resumen!$C$1:$J$65536,8,0)</f>
        <v>2 Postes autosoportables de acero (15/1450) de suspensión (30°) Tipo SU21-15</v>
      </c>
      <c r="E2334" s="82" t="s">
        <v>44</v>
      </c>
      <c r="F2334" s="83">
        <f t="shared" si="40"/>
        <v>0</v>
      </c>
      <c r="G2334" s="84">
        <f>VLOOKUP(C2334,'[9]Estructuras de Acero y Concreto'!$C$1:$L$65536,7,0)</f>
        <v>9940.8908780344409</v>
      </c>
      <c r="H2334" s="91"/>
      <c r="I2334" s="58"/>
      <c r="J2334" s="87">
        <f>VLOOKUP(C2334,'[9]Estructuras de Acero y Concreto'!$C$1:$L$65536,10,0)</f>
        <v>2498</v>
      </c>
      <c r="M2334" s="57"/>
      <c r="N2334" s="57"/>
      <c r="O2334" s="57"/>
      <c r="P2334" s="57"/>
      <c r="Q2334" s="57"/>
      <c r="R2334" s="57"/>
    </row>
    <row r="2335" spans="1:18" x14ac:dyDescent="0.2">
      <c r="A2335" s="78"/>
      <c r="B2335" s="79">
        <f t="shared" si="41"/>
        <v>311</v>
      </c>
      <c r="C2335" s="94" t="s">
        <v>2347</v>
      </c>
      <c r="D2335" s="80" t="str">
        <f>VLOOKUP(C2335,[8]Resumen!$C$1:$J$65536,8,0)</f>
        <v>2 Postes autosoportables de acero (15/2150) de ángulo mayor (50°) Tipo AU22-15</v>
      </c>
      <c r="E2335" s="82" t="s">
        <v>44</v>
      </c>
      <c r="F2335" s="83">
        <f t="shared" si="40"/>
        <v>0</v>
      </c>
      <c r="G2335" s="84">
        <f>VLOOKUP(C2335,'[9]Estructuras de Acero y Concreto'!$C$1:$L$65536,7,0)</f>
        <v>12837.995985804284</v>
      </c>
      <c r="H2335" s="91"/>
      <c r="I2335" s="58"/>
      <c r="J2335" s="87">
        <f>VLOOKUP(C2335,'[9]Estructuras de Acero y Concreto'!$C$1:$L$65536,10,0)</f>
        <v>3226</v>
      </c>
      <c r="M2335" s="57"/>
      <c r="N2335" s="57"/>
      <c r="O2335" s="57"/>
      <c r="P2335" s="57"/>
      <c r="Q2335" s="57"/>
      <c r="R2335" s="57"/>
    </row>
    <row r="2336" spans="1:18" x14ac:dyDescent="0.2">
      <c r="A2336" s="78"/>
      <c r="B2336" s="79">
        <f t="shared" si="41"/>
        <v>312</v>
      </c>
      <c r="C2336" s="94" t="s">
        <v>2348</v>
      </c>
      <c r="D2336" s="80" t="str">
        <f>VLOOKUP(C2336,[8]Resumen!$C$1:$J$65536,8,0)</f>
        <v>2 Postes autosoportables de acero (15/3450) de retención y terminal (90°) Tipo RTU2-15</v>
      </c>
      <c r="E2336" s="82" t="s">
        <v>44</v>
      </c>
      <c r="F2336" s="83">
        <f t="shared" si="40"/>
        <v>0</v>
      </c>
      <c r="G2336" s="84">
        <f>VLOOKUP(C2336,'[9]Estructuras de Acero y Concreto'!$C$1:$L$65536,7,0)</f>
        <v>17462.221446283074</v>
      </c>
      <c r="H2336" s="91"/>
      <c r="I2336" s="58"/>
      <c r="J2336" s="87">
        <f>VLOOKUP(C2336,'[9]Estructuras de Acero y Concreto'!$C$1:$L$65536,10,0)</f>
        <v>4388</v>
      </c>
      <c r="M2336" s="57"/>
      <c r="N2336" s="57"/>
      <c r="O2336" s="57"/>
      <c r="P2336" s="57"/>
      <c r="Q2336" s="57"/>
      <c r="R2336" s="57"/>
    </row>
    <row r="2337" spans="1:18" x14ac:dyDescent="0.2">
      <c r="A2337" s="78"/>
      <c r="B2337" s="79">
        <f t="shared" si="41"/>
        <v>313</v>
      </c>
      <c r="C2337" s="94" t="s">
        <v>2349</v>
      </c>
      <c r="D2337" s="80" t="str">
        <f>VLOOKUP(C2337,[8]Resumen!$C$1:$J$65536,8,0)</f>
        <v>1 Poste de concreto (15/800) de suspensión (3°) Tipo SU2-15</v>
      </c>
      <c r="E2337" s="82" t="s">
        <v>44</v>
      </c>
      <c r="F2337" s="83">
        <f t="shared" si="40"/>
        <v>1</v>
      </c>
      <c r="G2337" s="84">
        <f>VLOOKUP(C2337,'[9]Estructuras de Acero y Concreto'!$C$1:$L$65536,7,0)</f>
        <v>910.09778267723516</v>
      </c>
      <c r="H2337" s="91"/>
      <c r="I2337" s="58"/>
      <c r="J2337" s="87">
        <f>VLOOKUP(C2337,'[9]Estructuras de Acero y Concreto'!$C$1:$L$65536,10,0)</f>
        <v>3080</v>
      </c>
      <c r="M2337" s="57"/>
      <c r="N2337" s="57"/>
      <c r="O2337" s="57"/>
      <c r="P2337" s="57"/>
      <c r="Q2337" s="57"/>
      <c r="R2337" s="57"/>
    </row>
    <row r="2338" spans="1:18" x14ac:dyDescent="0.2">
      <c r="A2338" s="78"/>
      <c r="B2338" s="79">
        <f t="shared" si="41"/>
        <v>314</v>
      </c>
      <c r="C2338" s="94" t="s">
        <v>2350</v>
      </c>
      <c r="D2338" s="80" t="str">
        <f>VLOOKUP(C2338,[8]Resumen!$C$1:$J$65536,8,0)</f>
        <v>2 Postes autosoportables de acero (15/1700) de suspensión (30°) Tipo SU21-15</v>
      </c>
      <c r="E2338" s="82" t="s">
        <v>44</v>
      </c>
      <c r="F2338" s="83">
        <f t="shared" si="40"/>
        <v>0</v>
      </c>
      <c r="G2338" s="84">
        <f>VLOOKUP(C2338,'[9]Estructuras de Acero y Concreto'!$C$1:$L$65536,7,0)</f>
        <v>11023.325753464933</v>
      </c>
      <c r="H2338" s="91"/>
      <c r="I2338" s="58"/>
      <c r="J2338" s="87">
        <f>VLOOKUP(C2338,'[9]Estructuras de Acero y Concreto'!$C$1:$L$65536,10,0)</f>
        <v>2770</v>
      </c>
      <c r="M2338" s="57"/>
      <c r="N2338" s="57"/>
      <c r="O2338" s="57"/>
      <c r="P2338" s="57"/>
      <c r="Q2338" s="57"/>
      <c r="R2338" s="57"/>
    </row>
    <row r="2339" spans="1:18" x14ac:dyDescent="0.2">
      <c r="A2339" s="78"/>
      <c r="B2339" s="79">
        <f t="shared" si="41"/>
        <v>315</v>
      </c>
      <c r="C2339" s="94" t="s">
        <v>2351</v>
      </c>
      <c r="D2339" s="80" t="str">
        <f>VLOOKUP(C2339,[8]Resumen!$C$1:$J$65536,8,0)</f>
        <v>2 Postes autosoportables de acero (15/2650) de ángulo mayor (50°) Tipo AU22-15</v>
      </c>
      <c r="E2339" s="82" t="s">
        <v>44</v>
      </c>
      <c r="F2339" s="83">
        <f t="shared" si="40"/>
        <v>0</v>
      </c>
      <c r="G2339" s="84">
        <f>VLOOKUP(C2339,'[9]Estructuras de Acero y Concreto'!$C$1:$L$65536,7,0)</f>
        <v>14708.379777908442</v>
      </c>
      <c r="H2339" s="91"/>
      <c r="I2339" s="58"/>
      <c r="J2339" s="87">
        <f>VLOOKUP(C2339,'[9]Estructuras de Acero y Concreto'!$C$1:$L$65536,10,0)</f>
        <v>3696</v>
      </c>
      <c r="M2339" s="57"/>
      <c r="N2339" s="57"/>
      <c r="O2339" s="57"/>
      <c r="P2339" s="57"/>
      <c r="Q2339" s="57"/>
      <c r="R2339" s="57"/>
    </row>
    <row r="2340" spans="1:18" x14ac:dyDescent="0.2">
      <c r="A2340" s="78"/>
      <c r="B2340" s="79">
        <f t="shared" si="41"/>
        <v>316</v>
      </c>
      <c r="C2340" s="94" t="s">
        <v>2352</v>
      </c>
      <c r="D2340" s="80" t="str">
        <f>VLOOKUP(C2340,[8]Resumen!$C$1:$J$65536,8,0)</f>
        <v>2 Postes autosoportables de acero (15/4200) de retención y terminal (90°) Tipo RTU2-15</v>
      </c>
      <c r="E2340" s="82" t="s">
        <v>44</v>
      </c>
      <c r="F2340" s="83">
        <f t="shared" si="40"/>
        <v>0</v>
      </c>
      <c r="G2340" s="84">
        <f>VLOOKUP(C2340,'[9]Estructuras de Acero y Concreto'!$C$1:$L$65536,7,0)</f>
        <v>19841.986356236874</v>
      </c>
      <c r="H2340" s="91"/>
      <c r="I2340" s="58"/>
      <c r="J2340" s="87">
        <f>VLOOKUP(C2340,'[9]Estructuras de Acero y Concreto'!$C$1:$L$65536,10,0)</f>
        <v>4986</v>
      </c>
      <c r="M2340" s="57"/>
      <c r="N2340" s="57"/>
      <c r="O2340" s="57"/>
      <c r="P2340" s="57"/>
      <c r="Q2340" s="57"/>
      <c r="R2340" s="57"/>
    </row>
    <row r="2341" spans="1:18" x14ac:dyDescent="0.2">
      <c r="A2341" s="78"/>
      <c r="B2341" s="79">
        <f t="shared" si="41"/>
        <v>317</v>
      </c>
      <c r="C2341" s="94" t="s">
        <v>2353</v>
      </c>
      <c r="D2341" s="80" t="str">
        <f>VLOOKUP(C2341,[8]Resumen!$C$1:$J$65536,8,0)</f>
        <v>1 Poste de concreto (16/300) de suspensión (3°) Tipo SUS1-16</v>
      </c>
      <c r="E2341" s="82" t="s">
        <v>44</v>
      </c>
      <c r="F2341" s="83">
        <f t="shared" si="40"/>
        <v>1</v>
      </c>
      <c r="G2341" s="84">
        <f>VLOOKUP(C2341,'[9]Estructuras de Acero y Concreto'!$C$1:$L$65536,7,0)</f>
        <v>831.64277990198605</v>
      </c>
      <c r="H2341" s="91"/>
      <c r="I2341" s="58"/>
      <c r="J2341" s="87">
        <f>VLOOKUP(C2341,'[9]Estructuras de Acero y Concreto'!$C$1:$L$65536,10,0)</f>
        <v>3003</v>
      </c>
      <c r="M2341" s="57"/>
      <c r="N2341" s="57"/>
      <c r="O2341" s="57"/>
      <c r="P2341" s="57"/>
      <c r="Q2341" s="57"/>
      <c r="R2341" s="57"/>
    </row>
    <row r="2342" spans="1:18" x14ac:dyDescent="0.2">
      <c r="A2342" s="78"/>
      <c r="B2342" s="79">
        <f t="shared" si="41"/>
        <v>318</v>
      </c>
      <c r="C2342" s="94" t="s">
        <v>2354</v>
      </c>
      <c r="D2342" s="80" t="str">
        <f>VLOOKUP(C2342,[8]Resumen!$C$1:$J$65536,8,0)</f>
        <v>1 Poste autosoportable de acero (16/650) de suspensión (30°) Tipo SUS11-16</v>
      </c>
      <c r="E2342" s="82" t="s">
        <v>44</v>
      </c>
      <c r="F2342" s="83">
        <f t="shared" si="40"/>
        <v>0</v>
      </c>
      <c r="G2342" s="84">
        <f>VLOOKUP(C2342,'[9]Estructuras de Acero y Concreto'!$C$1:$L$65536,7,0)</f>
        <v>3143.8365867282655</v>
      </c>
      <c r="H2342" s="91"/>
      <c r="I2342" s="58"/>
      <c r="J2342" s="87">
        <f>VLOOKUP(C2342,'[9]Estructuras de Acero y Concreto'!$C$1:$L$65536,10,0)</f>
        <v>790</v>
      </c>
      <c r="M2342" s="57"/>
      <c r="N2342" s="57"/>
      <c r="O2342" s="57"/>
      <c r="P2342" s="57"/>
      <c r="Q2342" s="57"/>
      <c r="R2342" s="57"/>
    </row>
    <row r="2343" spans="1:18" x14ac:dyDescent="0.2">
      <c r="A2343" s="78"/>
      <c r="B2343" s="79">
        <f t="shared" si="41"/>
        <v>319</v>
      </c>
      <c r="C2343" s="94" t="s">
        <v>2355</v>
      </c>
      <c r="D2343" s="80" t="str">
        <f>VLOOKUP(C2343,[8]Resumen!$C$1:$J$65536,8,0)</f>
        <v>1 Poste autosoportable de acero (16/900) de ángulo mayor (50°) Tipo AUS1-16</v>
      </c>
      <c r="E2343" s="82" t="s">
        <v>44</v>
      </c>
      <c r="F2343" s="83">
        <f t="shared" si="40"/>
        <v>0</v>
      </c>
      <c r="G2343" s="84">
        <f>VLOOKUP(C2343,'[9]Estructuras de Acero y Concreto'!$C$1:$L$65536,7,0)</f>
        <v>3888.0105635867285</v>
      </c>
      <c r="H2343" s="91"/>
      <c r="I2343" s="58"/>
      <c r="J2343" s="87">
        <f>VLOOKUP(C2343,'[9]Estructuras de Acero y Concreto'!$C$1:$L$65536,10,0)</f>
        <v>977</v>
      </c>
      <c r="M2343" s="57"/>
      <c r="N2343" s="57"/>
      <c r="O2343" s="57"/>
      <c r="P2343" s="57"/>
      <c r="Q2343" s="57"/>
      <c r="R2343" s="57"/>
    </row>
    <row r="2344" spans="1:18" x14ac:dyDescent="0.2">
      <c r="A2344" s="78"/>
      <c r="B2344" s="79">
        <f t="shared" si="41"/>
        <v>320</v>
      </c>
      <c r="C2344" s="94" t="s">
        <v>2356</v>
      </c>
      <c r="D2344" s="80" t="str">
        <f>VLOOKUP(C2344,[8]Resumen!$C$1:$J$65536,8,0)</f>
        <v>1 Poste autosoportable de acero (16/1350) de retención y terminal (90°) Tipo RTUS1-16</v>
      </c>
      <c r="E2344" s="82" t="s">
        <v>44</v>
      </c>
      <c r="F2344" s="83">
        <f t="shared" si="40"/>
        <v>0</v>
      </c>
      <c r="G2344" s="84">
        <f>VLOOKUP(C2344,'[9]Estructuras de Acero y Concreto'!$C$1:$L$65536,7,0)</f>
        <v>5057.9953186476268</v>
      </c>
      <c r="H2344" s="91"/>
      <c r="I2344" s="58"/>
      <c r="J2344" s="87">
        <f>VLOOKUP(C2344,'[9]Estructuras de Acero y Concreto'!$C$1:$L$65536,10,0)</f>
        <v>1271</v>
      </c>
      <c r="M2344" s="57"/>
      <c r="N2344" s="57"/>
      <c r="O2344" s="57"/>
      <c r="P2344" s="57"/>
      <c r="Q2344" s="57"/>
      <c r="R2344" s="57"/>
    </row>
    <row r="2345" spans="1:18" x14ac:dyDescent="0.2">
      <c r="A2345" s="78"/>
      <c r="B2345" s="79">
        <f t="shared" si="41"/>
        <v>321</v>
      </c>
      <c r="C2345" s="94" t="s">
        <v>2357</v>
      </c>
      <c r="D2345" s="80" t="str">
        <f>VLOOKUP(C2345,[8]Resumen!$C$1:$J$65536,8,0)</f>
        <v>1 Poste de concreto (16/300) de suspensión (3°) Tipo SUS1-16</v>
      </c>
      <c r="E2345" s="82" t="s">
        <v>44</v>
      </c>
      <c r="F2345" s="83">
        <f t="shared" ref="F2345:F2408" si="42">IF(MID(C2345,1,2)="EA",0,1)</f>
        <v>1</v>
      </c>
      <c r="G2345" s="84">
        <f>VLOOKUP(C2345,'[9]Estructuras de Acero y Concreto'!$C$1:$L$65536,7,0)</f>
        <v>831.64277990198605</v>
      </c>
      <c r="H2345" s="91"/>
      <c r="I2345" s="58"/>
      <c r="J2345" s="87">
        <f>VLOOKUP(C2345,'[9]Estructuras de Acero y Concreto'!$C$1:$L$65536,10,0)</f>
        <v>3003</v>
      </c>
      <c r="M2345" s="57"/>
      <c r="N2345" s="57"/>
      <c r="O2345" s="57"/>
      <c r="P2345" s="57"/>
      <c r="Q2345" s="57"/>
      <c r="R2345" s="57"/>
    </row>
    <row r="2346" spans="1:18" x14ac:dyDescent="0.2">
      <c r="A2346" s="78"/>
      <c r="B2346" s="79">
        <f t="shared" si="41"/>
        <v>322</v>
      </c>
      <c r="C2346" s="94" t="s">
        <v>2358</v>
      </c>
      <c r="D2346" s="80" t="str">
        <f>VLOOKUP(C2346,[8]Resumen!$C$1:$J$65536,8,0)</f>
        <v>1 Poste autosoportable de acero (16/850) de suspensión (30°) Tipo SUS11-16</v>
      </c>
      <c r="E2346" s="82" t="s">
        <v>44</v>
      </c>
      <c r="F2346" s="83">
        <f t="shared" si="42"/>
        <v>0</v>
      </c>
      <c r="G2346" s="84">
        <f>VLOOKUP(C2346,'[9]Estructuras de Acero y Concreto'!$C$1:$L$65536,7,0)</f>
        <v>3744.7471241915164</v>
      </c>
      <c r="H2346" s="91"/>
      <c r="I2346" s="58"/>
      <c r="J2346" s="87">
        <f>VLOOKUP(C2346,'[9]Estructuras de Acero y Concreto'!$C$1:$L$65536,10,0)</f>
        <v>941</v>
      </c>
      <c r="M2346" s="57"/>
      <c r="N2346" s="57"/>
      <c r="O2346" s="57"/>
      <c r="P2346" s="57"/>
      <c r="Q2346" s="57"/>
      <c r="R2346" s="57"/>
    </row>
    <row r="2347" spans="1:18" x14ac:dyDescent="0.2">
      <c r="A2347" s="78"/>
      <c r="B2347" s="79">
        <f t="shared" ref="B2347:B2410" si="43">1+B2346</f>
        <v>323</v>
      </c>
      <c r="C2347" s="94" t="s">
        <v>2359</v>
      </c>
      <c r="D2347" s="80" t="str">
        <f>VLOOKUP(C2347,[8]Resumen!$C$1:$J$65536,8,0)</f>
        <v>1 Poste autosoportable de acero (16/1150) de ángulo mayor (50°) Tipo AUS1-16</v>
      </c>
      <c r="E2347" s="82" t="s">
        <v>44</v>
      </c>
      <c r="F2347" s="83">
        <f t="shared" si="42"/>
        <v>0</v>
      </c>
      <c r="G2347" s="84">
        <f>VLOOKUP(C2347,'[9]Estructuras de Acero y Concreto'!$C$1:$L$65536,7,0)</f>
        <v>4556.5732807643844</v>
      </c>
      <c r="H2347" s="91"/>
      <c r="I2347" s="58"/>
      <c r="J2347" s="87">
        <f>VLOOKUP(C2347,'[9]Estructuras de Acero y Concreto'!$C$1:$L$65536,10,0)</f>
        <v>1145</v>
      </c>
      <c r="M2347" s="57"/>
      <c r="N2347" s="57"/>
      <c r="O2347" s="57"/>
      <c r="P2347" s="57"/>
      <c r="Q2347" s="57"/>
      <c r="R2347" s="57"/>
    </row>
    <row r="2348" spans="1:18" x14ac:dyDescent="0.2">
      <c r="A2348" s="78"/>
      <c r="B2348" s="79">
        <f t="shared" si="43"/>
        <v>324</v>
      </c>
      <c r="C2348" s="94" t="s">
        <v>2360</v>
      </c>
      <c r="D2348" s="80" t="str">
        <f>VLOOKUP(C2348,[8]Resumen!$C$1:$J$65536,8,0)</f>
        <v>1 Poste autosoportable de acero (16/1750) de retención y terminal (90°) Tipo RTUS1-16</v>
      </c>
      <c r="E2348" s="82" t="s">
        <v>44</v>
      </c>
      <c r="F2348" s="83">
        <f t="shared" si="42"/>
        <v>0</v>
      </c>
      <c r="G2348" s="84">
        <f>VLOOKUP(C2348,'[9]Estructuras de Acero y Concreto'!$C$1:$L$65536,7,0)</f>
        <v>5989.2076747165056</v>
      </c>
      <c r="H2348" s="91"/>
      <c r="I2348" s="58"/>
      <c r="J2348" s="87">
        <f>VLOOKUP(C2348,'[9]Estructuras de Acero y Concreto'!$C$1:$L$65536,10,0)</f>
        <v>1505</v>
      </c>
      <c r="M2348" s="57"/>
      <c r="N2348" s="57"/>
      <c r="O2348" s="57"/>
      <c r="P2348" s="57"/>
      <c r="Q2348" s="57"/>
      <c r="R2348" s="57"/>
    </row>
    <row r="2349" spans="1:18" x14ac:dyDescent="0.2">
      <c r="A2349" s="78"/>
      <c r="B2349" s="79">
        <f t="shared" si="43"/>
        <v>325</v>
      </c>
      <c r="C2349" s="94" t="s">
        <v>2361</v>
      </c>
      <c r="D2349" s="80" t="str">
        <f>VLOOKUP(C2349,[8]Resumen!$C$1:$J$65536,8,0)</f>
        <v>1 Poste de concreto (16/400) de suspensión (3°) Tipo SUS1-16</v>
      </c>
      <c r="E2349" s="82" t="s">
        <v>44</v>
      </c>
      <c r="F2349" s="83">
        <f t="shared" si="42"/>
        <v>1</v>
      </c>
      <c r="G2349" s="84">
        <f>VLOOKUP(C2349,'[9]Estructuras de Acero y Concreto'!$C$1:$L$65536,7,0)</f>
        <v>910.09778267723516</v>
      </c>
      <c r="H2349" s="91"/>
      <c r="I2349" s="58"/>
      <c r="J2349" s="87">
        <f>VLOOKUP(C2349,'[9]Estructuras de Acero y Concreto'!$C$1:$L$65536,10,0)</f>
        <v>3080</v>
      </c>
      <c r="M2349" s="57"/>
      <c r="N2349" s="57"/>
      <c r="O2349" s="57"/>
      <c r="P2349" s="57"/>
      <c r="Q2349" s="57"/>
      <c r="R2349" s="57"/>
    </row>
    <row r="2350" spans="1:18" x14ac:dyDescent="0.2">
      <c r="A2350" s="78"/>
      <c r="B2350" s="79">
        <f t="shared" si="43"/>
        <v>326</v>
      </c>
      <c r="C2350" s="94" t="s">
        <v>2362</v>
      </c>
      <c r="D2350" s="80" t="str">
        <f>VLOOKUP(C2350,[8]Resumen!$C$1:$J$65536,8,0)</f>
        <v>1 Poste autosoportable de acero (16/950) de suspensión (30°) Tipo SUS11-16</v>
      </c>
      <c r="E2350" s="82" t="s">
        <v>44</v>
      </c>
      <c r="F2350" s="83">
        <f t="shared" si="42"/>
        <v>0</v>
      </c>
      <c r="G2350" s="84">
        <f>VLOOKUP(C2350,'[9]Estructuras de Acero y Concreto'!$C$1:$L$65536,7,0)</f>
        <v>4027.2944629987405</v>
      </c>
      <c r="H2350" s="91"/>
      <c r="I2350" s="58"/>
      <c r="J2350" s="87">
        <f>VLOOKUP(C2350,'[9]Estructuras de Acero y Concreto'!$C$1:$L$65536,10,0)</f>
        <v>1012</v>
      </c>
      <c r="M2350" s="57"/>
      <c r="N2350" s="57"/>
      <c r="O2350" s="57"/>
      <c r="P2350" s="57"/>
      <c r="Q2350" s="57"/>
      <c r="R2350" s="57"/>
    </row>
    <row r="2351" spans="1:18" x14ac:dyDescent="0.2">
      <c r="A2351" s="78"/>
      <c r="B2351" s="79">
        <f t="shared" si="43"/>
        <v>327</v>
      </c>
      <c r="C2351" s="94" t="s">
        <v>2363</v>
      </c>
      <c r="D2351" s="80" t="str">
        <f>VLOOKUP(C2351,[8]Resumen!$C$1:$J$65536,8,0)</f>
        <v>1 Poste autosoportable de acero (16/1350) de ángulo mayor (50°) Tipo AUS1-16</v>
      </c>
      <c r="E2351" s="82" t="s">
        <v>44</v>
      </c>
      <c r="F2351" s="83">
        <f t="shared" si="42"/>
        <v>0</v>
      </c>
      <c r="G2351" s="84">
        <f>VLOOKUP(C2351,'[9]Estructuras de Acero y Concreto'!$C$1:$L$65536,7,0)</f>
        <v>5057.9953186476268</v>
      </c>
      <c r="H2351" s="91"/>
      <c r="I2351" s="58"/>
      <c r="J2351" s="87">
        <f>VLOOKUP(C2351,'[9]Estructuras de Acero y Concreto'!$C$1:$L$65536,10,0)</f>
        <v>1271</v>
      </c>
      <c r="M2351" s="57"/>
      <c r="N2351" s="57"/>
      <c r="O2351" s="57"/>
      <c r="P2351" s="57"/>
      <c r="Q2351" s="57"/>
      <c r="R2351" s="57"/>
    </row>
    <row r="2352" spans="1:18" x14ac:dyDescent="0.2">
      <c r="A2352" s="78"/>
      <c r="B2352" s="79">
        <f t="shared" si="43"/>
        <v>328</v>
      </c>
      <c r="C2352" s="94" t="s">
        <v>2364</v>
      </c>
      <c r="D2352" s="80" t="str">
        <f>VLOOKUP(C2352,[8]Resumen!$C$1:$J$65536,8,0)</f>
        <v>1 Poste autosoportable de acero (16/2100) de retención y terminal (90°) Tipo RTUS1-16</v>
      </c>
      <c r="E2352" s="82" t="s">
        <v>44</v>
      </c>
      <c r="F2352" s="83">
        <f t="shared" si="42"/>
        <v>0</v>
      </c>
      <c r="G2352" s="84">
        <f>VLOOKUP(C2352,'[9]Estructuras de Acero y Concreto'!$C$1:$L$65536,7,0)</f>
        <v>6741.3407315413688</v>
      </c>
      <c r="H2352" s="91"/>
      <c r="I2352" s="58"/>
      <c r="J2352" s="87">
        <f>VLOOKUP(C2352,'[9]Estructuras de Acero y Concreto'!$C$1:$L$65536,10,0)</f>
        <v>1694</v>
      </c>
      <c r="M2352" s="57"/>
      <c r="N2352" s="57"/>
      <c r="O2352" s="57"/>
      <c r="P2352" s="57"/>
      <c r="Q2352" s="57"/>
      <c r="R2352" s="57"/>
    </row>
    <row r="2353" spans="1:18" x14ac:dyDescent="0.2">
      <c r="A2353" s="78"/>
      <c r="B2353" s="79">
        <f t="shared" si="43"/>
        <v>329</v>
      </c>
      <c r="C2353" s="94" t="s">
        <v>2365</v>
      </c>
      <c r="D2353" s="80" t="str">
        <f>VLOOKUP(C2353,[8]Resumen!$C$1:$J$65536,8,0)</f>
        <v>1 Poste de concreto (16/500) de suspensión (3°) Tipo SUS1-16</v>
      </c>
      <c r="E2353" s="82" t="s">
        <v>44</v>
      </c>
      <c r="F2353" s="83">
        <f t="shared" si="42"/>
        <v>1</v>
      </c>
      <c r="G2353" s="84">
        <f>VLOOKUP(C2353,'[9]Estructuras de Acero y Concreto'!$C$1:$L$65536,7,0)</f>
        <v>988.55278545248427</v>
      </c>
      <c r="H2353" s="91"/>
      <c r="I2353" s="58"/>
      <c r="J2353" s="87">
        <f>VLOOKUP(C2353,'[9]Estructuras de Acero y Concreto'!$C$1:$L$65536,10,0)</f>
        <v>3157</v>
      </c>
      <c r="M2353" s="57"/>
      <c r="N2353" s="57"/>
      <c r="O2353" s="57"/>
      <c r="P2353" s="57"/>
      <c r="Q2353" s="57"/>
      <c r="R2353" s="57"/>
    </row>
    <row r="2354" spans="1:18" x14ac:dyDescent="0.2">
      <c r="A2354" s="78"/>
      <c r="B2354" s="79">
        <f t="shared" si="43"/>
        <v>330</v>
      </c>
      <c r="C2354" s="94" t="s">
        <v>2366</v>
      </c>
      <c r="D2354" s="80" t="str">
        <f>VLOOKUP(C2354,[8]Resumen!$C$1:$J$65536,8,0)</f>
        <v>1 Poste autosoportable de acero (16/1450) de suspensión (30°) Tipo SUS11-16</v>
      </c>
      <c r="E2354" s="82" t="s">
        <v>44</v>
      </c>
      <c r="F2354" s="83">
        <f t="shared" si="42"/>
        <v>0</v>
      </c>
      <c r="G2354" s="84">
        <f>VLOOKUP(C2354,'[9]Estructuras de Acero y Concreto'!$C$1:$L$65536,7,0)</f>
        <v>5296.7677176396473</v>
      </c>
      <c r="H2354" s="91"/>
      <c r="I2354" s="58"/>
      <c r="J2354" s="87">
        <f>VLOOKUP(C2354,'[9]Estructuras de Acero y Concreto'!$C$1:$L$65536,10,0)</f>
        <v>1331</v>
      </c>
      <c r="M2354" s="57"/>
      <c r="N2354" s="57"/>
      <c r="O2354" s="57"/>
      <c r="P2354" s="57"/>
      <c r="Q2354" s="57"/>
      <c r="R2354" s="57"/>
    </row>
    <row r="2355" spans="1:18" x14ac:dyDescent="0.2">
      <c r="A2355" s="78"/>
      <c r="B2355" s="79">
        <f t="shared" si="43"/>
        <v>331</v>
      </c>
      <c r="C2355" s="94" t="s">
        <v>2367</v>
      </c>
      <c r="D2355" s="80" t="str">
        <f>VLOOKUP(C2355,[8]Resumen!$C$1:$J$65536,8,0)</f>
        <v>1 Poste autosoportable de acero (16/2050) de ángulo mayor (50°) Tipo AUS1-16</v>
      </c>
      <c r="E2355" s="82" t="s">
        <v>44</v>
      </c>
      <c r="F2355" s="83">
        <f t="shared" si="42"/>
        <v>0</v>
      </c>
      <c r="G2355" s="84">
        <f>VLOOKUP(C2355,'[9]Estructuras de Acero y Concreto'!$C$1:$L$65536,7,0)</f>
        <v>6637.8726919781602</v>
      </c>
      <c r="H2355" s="91"/>
      <c r="I2355" s="58"/>
      <c r="J2355" s="87">
        <f>VLOOKUP(C2355,'[9]Estructuras de Acero y Concreto'!$C$1:$L$65536,10,0)</f>
        <v>1668</v>
      </c>
      <c r="M2355" s="57"/>
      <c r="N2355" s="57"/>
      <c r="O2355" s="57"/>
      <c r="P2355" s="57"/>
      <c r="Q2355" s="57"/>
      <c r="R2355" s="57"/>
    </row>
    <row r="2356" spans="1:18" x14ac:dyDescent="0.2">
      <c r="A2356" s="78"/>
      <c r="B2356" s="79">
        <f t="shared" si="43"/>
        <v>332</v>
      </c>
      <c r="C2356" s="94" t="s">
        <v>2368</v>
      </c>
      <c r="D2356" s="80" t="str">
        <f>VLOOKUP(C2356,[8]Resumen!$C$1:$J$65536,8,0)</f>
        <v>1 Poste autosoportable de acero (16/3200) de retención y terminal (90°) Tipo RTUS1-16</v>
      </c>
      <c r="E2356" s="82" t="s">
        <v>44</v>
      </c>
      <c r="F2356" s="83">
        <f t="shared" si="42"/>
        <v>0</v>
      </c>
      <c r="G2356" s="84">
        <f>VLOOKUP(C2356,'[9]Estructuras de Acero y Concreto'!$C$1:$L$65536,7,0)</f>
        <v>8862.435542587149</v>
      </c>
      <c r="H2356" s="91"/>
      <c r="I2356" s="58"/>
      <c r="J2356" s="87">
        <f>VLOOKUP(C2356,'[9]Estructuras de Acero y Concreto'!$C$1:$L$65536,10,0)</f>
        <v>2227</v>
      </c>
      <c r="M2356" s="57"/>
      <c r="N2356" s="57"/>
      <c r="O2356" s="57"/>
      <c r="P2356" s="57"/>
      <c r="Q2356" s="57"/>
      <c r="R2356" s="57"/>
    </row>
    <row r="2357" spans="1:18" x14ac:dyDescent="0.2">
      <c r="A2357" s="78"/>
      <c r="B2357" s="79">
        <f t="shared" si="43"/>
        <v>333</v>
      </c>
      <c r="C2357" s="94" t="s">
        <v>2369</v>
      </c>
      <c r="D2357" s="80" t="str">
        <f>VLOOKUP(C2357,[8]Resumen!$C$1:$J$65536,8,0)</f>
        <v>1 Poste de concreto (16/500) de suspensión (3°) Tipo SUS1-16</v>
      </c>
      <c r="E2357" s="82" t="s">
        <v>44</v>
      </c>
      <c r="F2357" s="83">
        <f t="shared" si="42"/>
        <v>1</v>
      </c>
      <c r="G2357" s="84">
        <f>VLOOKUP(C2357,'[9]Estructuras de Acero y Concreto'!$C$1:$L$65536,7,0)</f>
        <v>988.55278545248427</v>
      </c>
      <c r="H2357" s="91"/>
      <c r="I2357" s="58"/>
      <c r="J2357" s="87">
        <f>VLOOKUP(C2357,'[9]Estructuras de Acero y Concreto'!$C$1:$L$65536,10,0)</f>
        <v>3157</v>
      </c>
      <c r="M2357" s="57"/>
      <c r="N2357" s="57"/>
      <c r="O2357" s="57"/>
      <c r="P2357" s="57"/>
      <c r="Q2357" s="57"/>
      <c r="R2357" s="57"/>
    </row>
    <row r="2358" spans="1:18" x14ac:dyDescent="0.2">
      <c r="A2358" s="78"/>
      <c r="B2358" s="79">
        <f t="shared" si="43"/>
        <v>334</v>
      </c>
      <c r="C2358" s="94" t="s">
        <v>2370</v>
      </c>
      <c r="D2358" s="80" t="str">
        <f>VLOOKUP(C2358,[8]Resumen!$C$1:$J$65536,8,0)</f>
        <v>1 Poste autosoportable de acero (16/1700) de suspensión (30°) Tipo SUS11-16</v>
      </c>
      <c r="E2358" s="82" t="s">
        <v>44</v>
      </c>
      <c r="F2358" s="83">
        <f t="shared" si="42"/>
        <v>0</v>
      </c>
      <c r="G2358" s="84">
        <f>VLOOKUP(C2358,'[9]Estructuras de Acero y Concreto'!$C$1:$L$65536,7,0)</f>
        <v>5877.7805551868969</v>
      </c>
      <c r="H2358" s="91"/>
      <c r="I2358" s="58"/>
      <c r="J2358" s="87">
        <f>VLOOKUP(C2358,'[9]Estructuras de Acero y Concreto'!$C$1:$L$65536,10,0)</f>
        <v>1477</v>
      </c>
      <c r="M2358" s="57"/>
      <c r="N2358" s="57"/>
      <c r="O2358" s="57"/>
      <c r="P2358" s="57"/>
      <c r="Q2358" s="57"/>
      <c r="R2358" s="57"/>
    </row>
    <row r="2359" spans="1:18" x14ac:dyDescent="0.2">
      <c r="A2359" s="78"/>
      <c r="B2359" s="79">
        <f t="shared" si="43"/>
        <v>335</v>
      </c>
      <c r="C2359" s="94" t="s">
        <v>2371</v>
      </c>
      <c r="D2359" s="80" t="str">
        <f>VLOOKUP(C2359,[8]Resumen!$C$1:$J$65536,8,0)</f>
        <v>1 Poste autosoportable de acero (16/2400) de ángulo mayor (50°) Tipo AUS1-16</v>
      </c>
      <c r="E2359" s="82" t="s">
        <v>44</v>
      </c>
      <c r="F2359" s="83">
        <f t="shared" si="42"/>
        <v>0</v>
      </c>
      <c r="G2359" s="84">
        <f>VLOOKUP(C2359,'[9]Estructuras de Acero y Concreto'!$C$1:$L$65536,7,0)</f>
        <v>7354.1898889542208</v>
      </c>
      <c r="H2359" s="91"/>
      <c r="I2359" s="58"/>
      <c r="J2359" s="87">
        <f>VLOOKUP(C2359,'[9]Estructuras de Acero y Concreto'!$C$1:$L$65536,10,0)</f>
        <v>1848</v>
      </c>
      <c r="M2359" s="57"/>
      <c r="N2359" s="57"/>
      <c r="O2359" s="57"/>
      <c r="P2359" s="57"/>
      <c r="Q2359" s="57"/>
      <c r="R2359" s="57"/>
    </row>
    <row r="2360" spans="1:18" x14ac:dyDescent="0.2">
      <c r="A2360" s="78"/>
      <c r="B2360" s="79">
        <f t="shared" si="43"/>
        <v>336</v>
      </c>
      <c r="C2360" s="94" t="s">
        <v>2372</v>
      </c>
      <c r="D2360" s="80" t="str">
        <f>VLOOKUP(C2360,[8]Resumen!$C$1:$J$65536,8,0)</f>
        <v>1 Poste autosoportable de acero (16/3800) de retención y terminal (90°) Tipo RTUS1-16</v>
      </c>
      <c r="E2360" s="82" t="s">
        <v>44</v>
      </c>
      <c r="F2360" s="83">
        <f t="shared" si="42"/>
        <v>0</v>
      </c>
      <c r="G2360" s="84">
        <f>VLOOKUP(C2360,'[9]Estructuras de Acero y Concreto'!$C$1:$L$65536,7,0)</f>
        <v>9913.0340981520367</v>
      </c>
      <c r="H2360" s="91"/>
      <c r="I2360" s="58"/>
      <c r="J2360" s="87">
        <f>VLOOKUP(C2360,'[9]Estructuras de Acero y Concreto'!$C$1:$L$65536,10,0)</f>
        <v>2491</v>
      </c>
      <c r="M2360" s="57"/>
      <c r="N2360" s="57"/>
      <c r="O2360" s="57"/>
      <c r="P2360" s="57"/>
      <c r="Q2360" s="57"/>
      <c r="R2360" s="57"/>
    </row>
    <row r="2361" spans="1:18" x14ac:dyDescent="0.2">
      <c r="A2361" s="78"/>
      <c r="B2361" s="79">
        <f t="shared" si="43"/>
        <v>337</v>
      </c>
      <c r="C2361" s="94" t="s">
        <v>2373</v>
      </c>
      <c r="D2361" s="80" t="str">
        <f>VLOOKUP(C2361,[8]Resumen!$C$1:$J$65536,8,0)</f>
        <v>1 Poste de concreto (16/600) de suspensión (3°) Tipo SUS1-16</v>
      </c>
      <c r="E2361" s="82" t="s">
        <v>44</v>
      </c>
      <c r="F2361" s="83">
        <f t="shared" si="42"/>
        <v>1</v>
      </c>
      <c r="G2361" s="84">
        <f>VLOOKUP(C2361,'[9]Estructuras de Acero y Concreto'!$C$1:$L$65536,7,0)</f>
        <v>1067.0077882277328</v>
      </c>
      <c r="H2361" s="91"/>
      <c r="I2361" s="58"/>
      <c r="J2361" s="87">
        <f>VLOOKUP(C2361,'[9]Estructuras de Acero y Concreto'!$C$1:$L$65536,10,0)</f>
        <v>3234</v>
      </c>
      <c r="M2361" s="57"/>
      <c r="N2361" s="57"/>
      <c r="O2361" s="57"/>
      <c r="P2361" s="57"/>
      <c r="Q2361" s="57"/>
      <c r="R2361" s="57"/>
    </row>
    <row r="2362" spans="1:18" x14ac:dyDescent="0.2">
      <c r="A2362" s="78"/>
      <c r="B2362" s="79">
        <f t="shared" si="43"/>
        <v>338</v>
      </c>
      <c r="C2362" s="94" t="s">
        <v>2374</v>
      </c>
      <c r="D2362" s="80" t="str">
        <f>VLOOKUP(C2362,[8]Resumen!$C$1:$J$65536,8,0)</f>
        <v>1 Poste autosoportable de acero (16/1950) de suspensión (30°) Tipo SUS11-16</v>
      </c>
      <c r="E2362" s="82" t="s">
        <v>44</v>
      </c>
      <c r="F2362" s="83">
        <f t="shared" si="42"/>
        <v>0</v>
      </c>
      <c r="G2362" s="84">
        <f>VLOOKUP(C2362,'[9]Estructuras de Acero y Concreto'!$C$1:$L$65536,7,0)</f>
        <v>6422.977532885342</v>
      </c>
      <c r="H2362" s="91"/>
      <c r="I2362" s="58"/>
      <c r="J2362" s="87">
        <f>VLOOKUP(C2362,'[9]Estructuras de Acero y Concreto'!$C$1:$L$65536,10,0)</f>
        <v>1614</v>
      </c>
      <c r="M2362" s="57"/>
      <c r="N2362" s="57"/>
      <c r="O2362" s="57"/>
      <c r="P2362" s="57"/>
      <c r="Q2362" s="57"/>
      <c r="R2362" s="57"/>
    </row>
    <row r="2363" spans="1:18" x14ac:dyDescent="0.2">
      <c r="A2363" s="78"/>
      <c r="B2363" s="79">
        <f t="shared" si="43"/>
        <v>339</v>
      </c>
      <c r="C2363" s="94" t="s">
        <v>2375</v>
      </c>
      <c r="D2363" s="80" t="str">
        <f>VLOOKUP(C2363,[8]Resumen!$C$1:$J$65536,8,0)</f>
        <v>1 Poste autosoportable de acero (16/2850) de ángulo mayor (50°) Tipo AUS1-16</v>
      </c>
      <c r="E2363" s="82" t="s">
        <v>44</v>
      </c>
      <c r="F2363" s="83">
        <f t="shared" si="42"/>
        <v>0</v>
      </c>
      <c r="G2363" s="84">
        <f>VLOOKUP(C2363,'[9]Estructuras de Acero y Concreto'!$C$1:$L$65536,7,0)</f>
        <v>8221.7296052918955</v>
      </c>
      <c r="H2363" s="91"/>
      <c r="I2363" s="58"/>
      <c r="J2363" s="87">
        <f>VLOOKUP(C2363,'[9]Estructuras de Acero y Concreto'!$C$1:$L$65536,10,0)</f>
        <v>2066</v>
      </c>
      <c r="M2363" s="57"/>
      <c r="N2363" s="57"/>
      <c r="O2363" s="57"/>
      <c r="P2363" s="57"/>
      <c r="Q2363" s="57"/>
      <c r="R2363" s="57"/>
    </row>
    <row r="2364" spans="1:18" x14ac:dyDescent="0.2">
      <c r="A2364" s="78"/>
      <c r="B2364" s="79">
        <f t="shared" si="43"/>
        <v>340</v>
      </c>
      <c r="C2364" s="94" t="s">
        <v>2376</v>
      </c>
      <c r="D2364" s="80" t="str">
        <f>VLOOKUP(C2364,[8]Resumen!$C$1:$J$65536,8,0)</f>
        <v>1 Poste autosoportable de acero (16/4450) de retención y terminal (90°) Tipo RTUS1-16</v>
      </c>
      <c r="E2364" s="82" t="s">
        <v>44</v>
      </c>
      <c r="F2364" s="83">
        <f t="shared" si="42"/>
        <v>0</v>
      </c>
      <c r="G2364" s="84">
        <f>VLOOKUP(C2364,'[9]Estructuras de Acero y Concreto'!$C$1:$L$65536,7,0)</f>
        <v>10983.530353632927</v>
      </c>
      <c r="H2364" s="91"/>
      <c r="I2364" s="58"/>
      <c r="J2364" s="87">
        <f>VLOOKUP(C2364,'[9]Estructuras de Acero y Concreto'!$C$1:$L$65536,10,0)</f>
        <v>2760</v>
      </c>
      <c r="M2364" s="57"/>
      <c r="N2364" s="57"/>
      <c r="O2364" s="57"/>
      <c r="P2364" s="57"/>
      <c r="Q2364" s="57"/>
      <c r="R2364" s="57"/>
    </row>
    <row r="2365" spans="1:18" x14ac:dyDescent="0.2">
      <c r="A2365" s="78"/>
      <c r="B2365" s="79">
        <f t="shared" si="43"/>
        <v>341</v>
      </c>
      <c r="C2365" s="94" t="s">
        <v>2377</v>
      </c>
      <c r="D2365" s="80" t="str">
        <f>VLOOKUP(C2365,[8]Resumen!$C$1:$J$65536,8,0)</f>
        <v>1 Poste de concreto (16/700) de suspensión (3°) Tipo SUS1-16</v>
      </c>
      <c r="E2365" s="82" t="s">
        <v>44</v>
      </c>
      <c r="F2365" s="83">
        <f t="shared" si="42"/>
        <v>1</v>
      </c>
      <c r="G2365" s="84">
        <f>VLOOKUP(C2365,'[9]Estructuras de Acero y Concreto'!$C$1:$L$65536,7,0)</f>
        <v>1145.4627910029819</v>
      </c>
      <c r="H2365" s="91"/>
      <c r="I2365" s="58"/>
      <c r="J2365" s="87">
        <f>VLOOKUP(C2365,'[9]Estructuras de Acero y Concreto'!$C$1:$L$65536,10,0)</f>
        <v>3311</v>
      </c>
      <c r="M2365" s="57"/>
      <c r="N2365" s="57"/>
      <c r="O2365" s="57"/>
      <c r="P2365" s="57"/>
      <c r="Q2365" s="57"/>
      <c r="R2365" s="57"/>
    </row>
    <row r="2366" spans="1:18" x14ac:dyDescent="0.2">
      <c r="A2366" s="78"/>
      <c r="B2366" s="79">
        <f t="shared" si="43"/>
        <v>342</v>
      </c>
      <c r="C2366" s="94" t="s">
        <v>2378</v>
      </c>
      <c r="D2366" s="80" t="str">
        <f>VLOOKUP(C2366,[8]Resumen!$C$1:$J$65536,8,0)</f>
        <v>1 Poste autosoportable de acero (16/2800) de suspensión (30°) Tipo SUS11-16</v>
      </c>
      <c r="E2366" s="82" t="s">
        <v>44</v>
      </c>
      <c r="F2366" s="83">
        <f t="shared" si="42"/>
        <v>0</v>
      </c>
      <c r="G2366" s="84">
        <f>VLOOKUP(C2366,'[9]Estructuras de Acero y Concreto'!$C$1:$L$65536,7,0)</f>
        <v>8126.2206456950862</v>
      </c>
      <c r="H2366" s="91"/>
      <c r="I2366" s="58"/>
      <c r="J2366" s="87">
        <f>VLOOKUP(C2366,'[9]Estructuras de Acero y Concreto'!$C$1:$L$65536,10,0)</f>
        <v>2042</v>
      </c>
      <c r="M2366" s="57"/>
      <c r="N2366" s="57"/>
      <c r="O2366" s="57"/>
      <c r="P2366" s="57"/>
      <c r="Q2366" s="57"/>
      <c r="R2366" s="57"/>
    </row>
    <row r="2367" spans="1:18" x14ac:dyDescent="0.2">
      <c r="A2367" s="78"/>
      <c r="B2367" s="79">
        <f t="shared" si="43"/>
        <v>343</v>
      </c>
      <c r="C2367" s="94" t="s">
        <v>2379</v>
      </c>
      <c r="D2367" s="80" t="str">
        <f>VLOOKUP(C2367,[8]Resumen!$C$1:$J$65536,8,0)</f>
        <v>1 Poste autosoportable de acero (16/4150) de ángulo mayor (50°) Tipo AUS1-16</v>
      </c>
      <c r="E2367" s="82" t="s">
        <v>44</v>
      </c>
      <c r="F2367" s="83">
        <f t="shared" si="42"/>
        <v>0</v>
      </c>
      <c r="G2367" s="84">
        <f>VLOOKUP(C2367,'[9]Estructuras de Acero y Concreto'!$C$1:$L$65536,7,0)</f>
        <v>10494.046935699285</v>
      </c>
      <c r="H2367" s="91"/>
      <c r="I2367" s="58"/>
      <c r="J2367" s="87">
        <f>VLOOKUP(C2367,'[9]Estructuras de Acero y Concreto'!$C$1:$L$65536,10,0)</f>
        <v>2637</v>
      </c>
      <c r="M2367" s="57"/>
      <c r="N2367" s="57"/>
      <c r="O2367" s="57"/>
      <c r="P2367" s="57"/>
      <c r="Q2367" s="57"/>
      <c r="R2367" s="57"/>
    </row>
    <row r="2368" spans="1:18" x14ac:dyDescent="0.2">
      <c r="A2368" s="78"/>
      <c r="B2368" s="79">
        <f t="shared" si="43"/>
        <v>344</v>
      </c>
      <c r="C2368" s="94" t="s">
        <v>2380</v>
      </c>
      <c r="D2368" s="80" t="str">
        <f>VLOOKUP(C2368,[8]Resumen!$C$1:$J$65536,8,0)</f>
        <v>1 Poste autosoportable de acero (16/6600) de retención y terminal (90°) Tipo RTUS1-16</v>
      </c>
      <c r="E2368" s="82" t="s">
        <v>44</v>
      </c>
      <c r="F2368" s="83">
        <f t="shared" si="42"/>
        <v>0</v>
      </c>
      <c r="G2368" s="84">
        <f>VLOOKUP(C2368,'[9]Estructuras de Acero y Concreto'!$C$1:$L$65536,7,0)</f>
        <v>14191.0395800924</v>
      </c>
      <c r="H2368" s="91"/>
      <c r="I2368" s="58"/>
      <c r="J2368" s="87">
        <f>VLOOKUP(C2368,'[9]Estructuras de Acero y Concreto'!$C$1:$L$65536,10,0)</f>
        <v>3566</v>
      </c>
      <c r="M2368" s="57"/>
      <c r="N2368" s="57"/>
      <c r="O2368" s="57"/>
      <c r="P2368" s="57"/>
      <c r="Q2368" s="57"/>
      <c r="R2368" s="57"/>
    </row>
    <row r="2369" spans="1:18" x14ac:dyDescent="0.2">
      <c r="A2369" s="78"/>
      <c r="B2369" s="79">
        <f t="shared" si="43"/>
        <v>345</v>
      </c>
      <c r="C2369" s="94" t="s">
        <v>2381</v>
      </c>
      <c r="D2369" s="80" t="str">
        <f>VLOOKUP(C2369,[8]Resumen!$C$1:$J$65536,8,0)</f>
        <v>1 Poste de concreto (16/500) de suspensión (3°) Tipo SUS2-16</v>
      </c>
      <c r="E2369" s="82" t="s">
        <v>44</v>
      </c>
      <c r="F2369" s="83">
        <f t="shared" si="42"/>
        <v>1</v>
      </c>
      <c r="G2369" s="84">
        <f>VLOOKUP(C2369,'[9]Estructuras de Acero y Concreto'!$C$1:$L$65536,7,0)</f>
        <v>988.55278545248427</v>
      </c>
      <c r="H2369" s="91"/>
      <c r="I2369" s="58"/>
      <c r="J2369" s="87">
        <f>VLOOKUP(C2369,'[9]Estructuras de Acero y Concreto'!$C$1:$L$65536,10,0)</f>
        <v>3157</v>
      </c>
      <c r="M2369" s="57"/>
      <c r="N2369" s="57"/>
      <c r="O2369" s="57"/>
      <c r="P2369" s="57"/>
      <c r="Q2369" s="57"/>
      <c r="R2369" s="57"/>
    </row>
    <row r="2370" spans="1:18" x14ac:dyDescent="0.2">
      <c r="A2370" s="78"/>
      <c r="B2370" s="79">
        <f t="shared" si="43"/>
        <v>346</v>
      </c>
      <c r="C2370" s="94" t="s">
        <v>2382</v>
      </c>
      <c r="D2370" s="80" t="str">
        <f>VLOOKUP(C2370,[8]Resumen!$C$1:$J$65536,8,0)</f>
        <v>2 Postes autosoportables de acero (16/650) de suspensión (30°) Tipo SUS21-16</v>
      </c>
      <c r="E2370" s="82" t="s">
        <v>44</v>
      </c>
      <c r="F2370" s="83">
        <f t="shared" si="42"/>
        <v>0</v>
      </c>
      <c r="G2370" s="84">
        <f>VLOOKUP(C2370,'[9]Estructuras de Acero y Concreto'!$C$1:$L$65536,7,0)</f>
        <v>6287.673173456531</v>
      </c>
      <c r="H2370" s="91"/>
      <c r="I2370" s="58"/>
      <c r="J2370" s="87">
        <f>VLOOKUP(C2370,'[9]Estructuras de Acero y Concreto'!$C$1:$L$65536,10,0)</f>
        <v>1580</v>
      </c>
      <c r="M2370" s="57"/>
      <c r="N2370" s="57"/>
      <c r="O2370" s="57"/>
      <c r="P2370" s="57"/>
      <c r="Q2370" s="57"/>
      <c r="R2370" s="57"/>
    </row>
    <row r="2371" spans="1:18" x14ac:dyDescent="0.2">
      <c r="A2371" s="78"/>
      <c r="B2371" s="79">
        <f t="shared" si="43"/>
        <v>347</v>
      </c>
      <c r="C2371" s="94" t="s">
        <v>2383</v>
      </c>
      <c r="D2371" s="80" t="str">
        <f>VLOOKUP(C2371,[8]Resumen!$C$1:$J$65536,8,0)</f>
        <v>2 Postes autosoportables de acero (16/900) de ángulo mayor (50°) Tipo AUS2-16</v>
      </c>
      <c r="E2371" s="82" t="s">
        <v>44</v>
      </c>
      <c r="F2371" s="83">
        <f t="shared" si="42"/>
        <v>0</v>
      </c>
      <c r="G2371" s="84">
        <f>VLOOKUP(C2371,'[9]Estructuras de Acero y Concreto'!$C$1:$L$65536,7,0)</f>
        <v>7776.021127173457</v>
      </c>
      <c r="H2371" s="91"/>
      <c r="I2371" s="58"/>
      <c r="J2371" s="87">
        <f>VLOOKUP(C2371,'[9]Estructuras de Acero y Concreto'!$C$1:$L$65536,10,0)</f>
        <v>1954</v>
      </c>
      <c r="M2371" s="57"/>
      <c r="N2371" s="57"/>
      <c r="O2371" s="57"/>
      <c r="P2371" s="57"/>
      <c r="Q2371" s="57"/>
      <c r="R2371" s="57"/>
    </row>
    <row r="2372" spans="1:18" x14ac:dyDescent="0.2">
      <c r="A2372" s="78"/>
      <c r="B2372" s="79">
        <f t="shared" si="43"/>
        <v>348</v>
      </c>
      <c r="C2372" s="94" t="s">
        <v>2384</v>
      </c>
      <c r="D2372" s="80" t="str">
        <f>VLOOKUP(C2372,[8]Resumen!$C$1:$J$65536,8,0)</f>
        <v>2 Postes autosoportables de acero (16/1350) de retención y terminal (90°) Tipo RTUS2-16</v>
      </c>
      <c r="E2372" s="82" t="s">
        <v>44</v>
      </c>
      <c r="F2372" s="83">
        <f t="shared" si="42"/>
        <v>0</v>
      </c>
      <c r="G2372" s="84">
        <f>VLOOKUP(C2372,'[9]Estructuras de Acero y Concreto'!$C$1:$L$65536,7,0)</f>
        <v>10115.990637295254</v>
      </c>
      <c r="H2372" s="91"/>
      <c r="I2372" s="58"/>
      <c r="J2372" s="87">
        <f>VLOOKUP(C2372,'[9]Estructuras de Acero y Concreto'!$C$1:$L$65536,10,0)</f>
        <v>2542</v>
      </c>
      <c r="M2372" s="57"/>
      <c r="N2372" s="57"/>
      <c r="O2372" s="57"/>
      <c r="P2372" s="57"/>
      <c r="Q2372" s="57"/>
      <c r="R2372" s="57"/>
    </row>
    <row r="2373" spans="1:18" x14ac:dyDescent="0.2">
      <c r="A2373" s="78"/>
      <c r="B2373" s="79">
        <f t="shared" si="43"/>
        <v>349</v>
      </c>
      <c r="C2373" s="94" t="s">
        <v>2385</v>
      </c>
      <c r="D2373" s="80" t="str">
        <f>VLOOKUP(C2373,[8]Resumen!$C$1:$J$65536,8,0)</f>
        <v>1 Poste de concreto (16/500) de suspensión (3°) Tipo SUS2-16</v>
      </c>
      <c r="E2373" s="82" t="s">
        <v>44</v>
      </c>
      <c r="F2373" s="83">
        <f t="shared" si="42"/>
        <v>1</v>
      </c>
      <c r="G2373" s="84">
        <f>VLOOKUP(C2373,'[9]Estructuras de Acero y Concreto'!$C$1:$L$65536,7,0)</f>
        <v>988.55278545248427</v>
      </c>
      <c r="H2373" s="91"/>
      <c r="I2373" s="58"/>
      <c r="J2373" s="87">
        <f>VLOOKUP(C2373,'[9]Estructuras de Acero y Concreto'!$C$1:$L$65536,10,0)</f>
        <v>3157</v>
      </c>
      <c r="M2373" s="57"/>
      <c r="N2373" s="57"/>
      <c r="O2373" s="57"/>
      <c r="P2373" s="57"/>
      <c r="Q2373" s="57"/>
      <c r="R2373" s="57"/>
    </row>
    <row r="2374" spans="1:18" x14ac:dyDescent="0.2">
      <c r="A2374" s="78"/>
      <c r="B2374" s="79">
        <f t="shared" si="43"/>
        <v>350</v>
      </c>
      <c r="C2374" s="94" t="s">
        <v>2386</v>
      </c>
      <c r="D2374" s="80" t="str">
        <f>VLOOKUP(C2374,[8]Resumen!$C$1:$J$65536,8,0)</f>
        <v>2 Postes autosoportables de acero (16/800) de suspensión (30°) Tipo SUS21-16</v>
      </c>
      <c r="E2374" s="82" t="s">
        <v>44</v>
      </c>
      <c r="F2374" s="83">
        <f t="shared" si="42"/>
        <v>0</v>
      </c>
      <c r="G2374" s="84">
        <f>VLOOKUP(C2374,'[9]Estructuras de Acero y Concreto'!$C$1:$L$65536,7,0)</f>
        <v>7202.9673695926085</v>
      </c>
      <c r="H2374" s="91"/>
      <c r="I2374" s="58"/>
      <c r="J2374" s="87">
        <f>VLOOKUP(C2374,'[9]Estructuras de Acero y Concreto'!$C$1:$L$65536,10,0)</f>
        <v>1810</v>
      </c>
      <c r="M2374" s="57"/>
      <c r="N2374" s="57"/>
      <c r="O2374" s="57"/>
      <c r="P2374" s="57"/>
      <c r="Q2374" s="57"/>
      <c r="R2374" s="57"/>
    </row>
    <row r="2375" spans="1:18" x14ac:dyDescent="0.2">
      <c r="A2375" s="78"/>
      <c r="B2375" s="79">
        <f t="shared" si="43"/>
        <v>351</v>
      </c>
      <c r="C2375" s="94" t="s">
        <v>2387</v>
      </c>
      <c r="D2375" s="80" t="str">
        <f>VLOOKUP(C2375,[8]Resumen!$C$1:$J$65536,8,0)</f>
        <v>2 Postes autosoportables de acero (16/1150) de ángulo mayor (50°) Tipo AUS2-16</v>
      </c>
      <c r="E2375" s="82" t="s">
        <v>44</v>
      </c>
      <c r="F2375" s="83">
        <f t="shared" si="42"/>
        <v>0</v>
      </c>
      <c r="G2375" s="84">
        <f>VLOOKUP(C2375,'[9]Estructuras de Acero y Concreto'!$C$1:$L$65536,7,0)</f>
        <v>9113.1465615287689</v>
      </c>
      <c r="H2375" s="91"/>
      <c r="I2375" s="58"/>
      <c r="J2375" s="87">
        <f>VLOOKUP(C2375,'[9]Estructuras de Acero y Concreto'!$C$1:$L$65536,10,0)</f>
        <v>2290</v>
      </c>
      <c r="M2375" s="57"/>
      <c r="N2375" s="57"/>
      <c r="O2375" s="57"/>
      <c r="P2375" s="57"/>
      <c r="Q2375" s="57"/>
      <c r="R2375" s="57"/>
    </row>
    <row r="2376" spans="1:18" x14ac:dyDescent="0.2">
      <c r="A2376" s="78"/>
      <c r="B2376" s="79">
        <f t="shared" si="43"/>
        <v>352</v>
      </c>
      <c r="C2376" s="94" t="s">
        <v>2388</v>
      </c>
      <c r="D2376" s="80" t="str">
        <f>VLOOKUP(C2376,[8]Resumen!$C$1:$J$65536,8,0)</f>
        <v>2 Postes autosoportables de acero (16/1750) de retención y terminal (90°) Tipo RTUS2-16</v>
      </c>
      <c r="E2376" s="82" t="s">
        <v>44</v>
      </c>
      <c r="F2376" s="83">
        <f t="shared" si="42"/>
        <v>0</v>
      </c>
      <c r="G2376" s="84">
        <f>VLOOKUP(C2376,'[9]Estructuras de Acero y Concreto'!$C$1:$L$65536,7,0)</f>
        <v>11978.415349433011</v>
      </c>
      <c r="H2376" s="91"/>
      <c r="I2376" s="58"/>
      <c r="J2376" s="87">
        <f>VLOOKUP(C2376,'[9]Estructuras de Acero y Concreto'!$C$1:$L$65536,10,0)</f>
        <v>3010</v>
      </c>
      <c r="M2376" s="57"/>
      <c r="N2376" s="57"/>
      <c r="O2376" s="57"/>
      <c r="P2376" s="57"/>
      <c r="Q2376" s="57"/>
      <c r="R2376" s="57"/>
    </row>
    <row r="2377" spans="1:18" x14ac:dyDescent="0.2">
      <c r="A2377" s="78"/>
      <c r="B2377" s="79">
        <f t="shared" si="43"/>
        <v>353</v>
      </c>
      <c r="C2377" s="94" t="s">
        <v>2389</v>
      </c>
      <c r="D2377" s="80" t="str">
        <f>VLOOKUP(C2377,[8]Resumen!$C$1:$J$65536,8,0)</f>
        <v>1 Poste de concreto (16/600) de suspensión (3°) Tipo SUS2-16</v>
      </c>
      <c r="E2377" s="82" t="s">
        <v>44</v>
      </c>
      <c r="F2377" s="83">
        <f t="shared" si="42"/>
        <v>1</v>
      </c>
      <c r="G2377" s="84">
        <f>VLOOKUP(C2377,'[9]Estructuras de Acero y Concreto'!$C$1:$L$65536,7,0)</f>
        <v>1067.0077882277328</v>
      </c>
      <c r="H2377" s="91"/>
      <c r="I2377" s="58"/>
      <c r="J2377" s="87">
        <f>VLOOKUP(C2377,'[9]Estructuras de Acero y Concreto'!$C$1:$L$65536,10,0)</f>
        <v>3234</v>
      </c>
      <c r="M2377" s="57"/>
      <c r="N2377" s="57"/>
      <c r="O2377" s="57"/>
      <c r="P2377" s="57"/>
      <c r="Q2377" s="57"/>
      <c r="R2377" s="57"/>
    </row>
    <row r="2378" spans="1:18" x14ac:dyDescent="0.2">
      <c r="A2378" s="78"/>
      <c r="B2378" s="79">
        <f t="shared" si="43"/>
        <v>354</v>
      </c>
      <c r="C2378" s="94" t="s">
        <v>2390</v>
      </c>
      <c r="D2378" s="80" t="str">
        <f>VLOOKUP(C2378,[8]Resumen!$C$1:$J$65536,8,0)</f>
        <v>2 Postes autosoportables de acero (16/950) de suspensión (30°) Tipo SUS21-16</v>
      </c>
      <c r="E2378" s="82" t="s">
        <v>44</v>
      </c>
      <c r="F2378" s="83">
        <f t="shared" si="42"/>
        <v>0</v>
      </c>
      <c r="G2378" s="84">
        <f>VLOOKUP(C2378,'[9]Estructuras de Acero y Concreto'!$C$1:$L$65536,7,0)</f>
        <v>8054.5889259974811</v>
      </c>
      <c r="H2378" s="91"/>
      <c r="I2378" s="58"/>
      <c r="J2378" s="87">
        <f>VLOOKUP(C2378,'[9]Estructuras de Acero y Concreto'!$C$1:$L$65536,10,0)</f>
        <v>2024</v>
      </c>
      <c r="M2378" s="57"/>
      <c r="N2378" s="57"/>
      <c r="O2378" s="57"/>
      <c r="P2378" s="57"/>
      <c r="Q2378" s="57"/>
      <c r="R2378" s="57"/>
    </row>
    <row r="2379" spans="1:18" x14ac:dyDescent="0.2">
      <c r="A2379" s="78"/>
      <c r="B2379" s="79">
        <f t="shared" si="43"/>
        <v>355</v>
      </c>
      <c r="C2379" s="94" t="s">
        <v>2391</v>
      </c>
      <c r="D2379" s="80" t="str">
        <f>VLOOKUP(C2379,[8]Resumen!$C$1:$J$65536,8,0)</f>
        <v>2 Postes autosoportables de acero (16/1350) de ángulo mayor (50°) Tipo AUS2-16</v>
      </c>
      <c r="E2379" s="82" t="s">
        <v>44</v>
      </c>
      <c r="F2379" s="83">
        <f t="shared" si="42"/>
        <v>0</v>
      </c>
      <c r="G2379" s="84">
        <f>VLOOKUP(C2379,'[9]Estructuras de Acero y Concreto'!$C$1:$L$65536,7,0)</f>
        <v>10115.990637295254</v>
      </c>
      <c r="H2379" s="91"/>
      <c r="I2379" s="58"/>
      <c r="J2379" s="87">
        <f>VLOOKUP(C2379,'[9]Estructuras de Acero y Concreto'!$C$1:$L$65536,10,0)</f>
        <v>2542</v>
      </c>
      <c r="M2379" s="57"/>
      <c r="N2379" s="57"/>
      <c r="O2379" s="57"/>
      <c r="P2379" s="57"/>
      <c r="Q2379" s="57"/>
      <c r="R2379" s="57"/>
    </row>
    <row r="2380" spans="1:18" x14ac:dyDescent="0.2">
      <c r="A2380" s="78"/>
      <c r="B2380" s="79">
        <f t="shared" si="43"/>
        <v>356</v>
      </c>
      <c r="C2380" s="94" t="s">
        <v>2392</v>
      </c>
      <c r="D2380" s="80" t="str">
        <f>VLOOKUP(C2380,[8]Resumen!$C$1:$J$65536,8,0)</f>
        <v>2 Postes autosoportables de acero (16/2100) de retención y terminal (90°) Tipo RTUS2-16</v>
      </c>
      <c r="E2380" s="82" t="s">
        <v>44</v>
      </c>
      <c r="F2380" s="83">
        <f t="shared" si="42"/>
        <v>0</v>
      </c>
      <c r="G2380" s="84">
        <f>VLOOKUP(C2380,'[9]Estructuras de Acero y Concreto'!$C$1:$L$65536,7,0)</f>
        <v>13482.681463082738</v>
      </c>
      <c r="H2380" s="91"/>
      <c r="I2380" s="58"/>
      <c r="J2380" s="87">
        <f>VLOOKUP(C2380,'[9]Estructuras de Acero y Concreto'!$C$1:$L$65536,10,0)</f>
        <v>3388</v>
      </c>
      <c r="M2380" s="57"/>
      <c r="N2380" s="57"/>
      <c r="O2380" s="57"/>
      <c r="P2380" s="57"/>
      <c r="Q2380" s="57"/>
      <c r="R2380" s="57"/>
    </row>
    <row r="2381" spans="1:18" x14ac:dyDescent="0.2">
      <c r="A2381" s="78"/>
      <c r="B2381" s="79">
        <f t="shared" si="43"/>
        <v>357</v>
      </c>
      <c r="C2381" s="94" t="s">
        <v>2393</v>
      </c>
      <c r="D2381" s="80" t="str">
        <f>VLOOKUP(C2381,[8]Resumen!$C$1:$J$65536,8,0)</f>
        <v>1 Poste de concreto (16/800) de suspensión (3°) Tipo SUS2-16</v>
      </c>
      <c r="E2381" s="82" t="s">
        <v>44</v>
      </c>
      <c r="F2381" s="83">
        <f t="shared" si="42"/>
        <v>1</v>
      </c>
      <c r="G2381" s="84">
        <f>VLOOKUP(C2381,'[9]Estructuras de Acero y Concreto'!$C$1:$L$65536,7,0)</f>
        <v>1223.917793778231</v>
      </c>
      <c r="H2381" s="91"/>
      <c r="I2381" s="58"/>
      <c r="J2381" s="87">
        <f>VLOOKUP(C2381,'[9]Estructuras de Acero y Concreto'!$C$1:$L$65536,10,0)</f>
        <v>3388</v>
      </c>
      <c r="M2381" s="57"/>
      <c r="N2381" s="57"/>
      <c r="O2381" s="57"/>
      <c r="P2381" s="57"/>
      <c r="Q2381" s="57"/>
      <c r="R2381" s="57"/>
    </row>
    <row r="2382" spans="1:18" x14ac:dyDescent="0.2">
      <c r="A2382" s="78"/>
      <c r="B2382" s="79">
        <f t="shared" si="43"/>
        <v>358</v>
      </c>
      <c r="C2382" s="94" t="s">
        <v>2394</v>
      </c>
      <c r="D2382" s="80" t="str">
        <f>VLOOKUP(C2382,[8]Resumen!$C$1:$J$65536,8,0)</f>
        <v>2 Postes autosoportables de acero (16/1400) de suspensión (30°) Tipo SUS21-16</v>
      </c>
      <c r="E2382" s="82" t="s">
        <v>44</v>
      </c>
      <c r="F2382" s="83">
        <f t="shared" si="42"/>
        <v>0</v>
      </c>
      <c r="G2382" s="84">
        <f>VLOOKUP(C2382,'[9]Estructuras de Acero y Concreto'!$C$1:$L$65536,7,0)</f>
        <v>10354.763036287273</v>
      </c>
      <c r="H2382" s="91"/>
      <c r="I2382" s="58"/>
      <c r="J2382" s="87">
        <f>VLOOKUP(C2382,'[9]Estructuras de Acero y Concreto'!$C$1:$L$65536,10,0)</f>
        <v>2602</v>
      </c>
      <c r="M2382" s="57"/>
      <c r="N2382" s="57"/>
      <c r="O2382" s="57"/>
      <c r="P2382" s="57"/>
      <c r="Q2382" s="57"/>
      <c r="R2382" s="57"/>
    </row>
    <row r="2383" spans="1:18" x14ac:dyDescent="0.2">
      <c r="A2383" s="78"/>
      <c r="B2383" s="79">
        <f t="shared" si="43"/>
        <v>359</v>
      </c>
      <c r="C2383" s="94" t="s">
        <v>2395</v>
      </c>
      <c r="D2383" s="80" t="str">
        <f>VLOOKUP(C2383,[8]Resumen!$C$1:$J$65536,8,0)</f>
        <v>2 Postes autosoportables de acero (16/2050) de ángulo mayor (50°) Tipo AUS2-16</v>
      </c>
      <c r="E2383" s="82" t="s">
        <v>44</v>
      </c>
      <c r="F2383" s="83">
        <f t="shared" si="42"/>
        <v>0</v>
      </c>
      <c r="G2383" s="84">
        <f>VLOOKUP(C2383,'[9]Estructuras de Acero y Concreto'!$C$1:$L$65536,7,0)</f>
        <v>13275.74538395632</v>
      </c>
      <c r="H2383" s="91"/>
      <c r="I2383" s="58"/>
      <c r="J2383" s="87">
        <f>VLOOKUP(C2383,'[9]Estructuras de Acero y Concreto'!$C$1:$L$65536,10,0)</f>
        <v>3336</v>
      </c>
      <c r="M2383" s="57"/>
      <c r="N2383" s="57"/>
      <c r="O2383" s="57"/>
      <c r="P2383" s="57"/>
      <c r="Q2383" s="57"/>
      <c r="R2383" s="57"/>
    </row>
    <row r="2384" spans="1:18" x14ac:dyDescent="0.2">
      <c r="A2384" s="78"/>
      <c r="B2384" s="79">
        <f t="shared" si="43"/>
        <v>360</v>
      </c>
      <c r="C2384" s="94" t="s">
        <v>2396</v>
      </c>
      <c r="D2384" s="80" t="str">
        <f>VLOOKUP(C2384,[8]Resumen!$C$1:$J$65536,8,0)</f>
        <v>2 Postes autosoportables de acero (16/3200) de retención y terminal (90°) Tipo RTUS2-16</v>
      </c>
      <c r="E2384" s="82" t="s">
        <v>44</v>
      </c>
      <c r="F2384" s="83">
        <f t="shared" si="42"/>
        <v>0</v>
      </c>
      <c r="G2384" s="84">
        <f>VLOOKUP(C2384,'[9]Estructuras de Acero y Concreto'!$C$1:$L$65536,7,0)</f>
        <v>17724.871085174298</v>
      </c>
      <c r="H2384" s="91"/>
      <c r="I2384" s="58"/>
      <c r="J2384" s="87">
        <f>VLOOKUP(C2384,'[9]Estructuras de Acero y Concreto'!$C$1:$L$65536,10,0)</f>
        <v>4454</v>
      </c>
      <c r="M2384" s="57"/>
      <c r="N2384" s="57"/>
      <c r="O2384" s="57"/>
      <c r="P2384" s="57"/>
      <c r="Q2384" s="57"/>
      <c r="R2384" s="57"/>
    </row>
    <row r="2385" spans="1:18" x14ac:dyDescent="0.2">
      <c r="A2385" s="78"/>
      <c r="B2385" s="79">
        <f t="shared" si="43"/>
        <v>361</v>
      </c>
      <c r="C2385" s="94" t="s">
        <v>2397</v>
      </c>
      <c r="D2385" s="80" t="str">
        <f>VLOOKUP(C2385,[8]Resumen!$C$1:$J$65536,8,0)</f>
        <v>1 Poste de concreto (16/900) de suspensión (3°) Tipo SUS2-16</v>
      </c>
      <c r="E2385" s="82" t="s">
        <v>44</v>
      </c>
      <c r="F2385" s="83">
        <f t="shared" si="42"/>
        <v>1</v>
      </c>
      <c r="G2385" s="84">
        <f>VLOOKUP(C2385,'[9]Estructuras de Acero y Concreto'!$C$1:$L$65536,7,0)</f>
        <v>1302.3727965534802</v>
      </c>
      <c r="H2385" s="91"/>
      <c r="I2385" s="58"/>
      <c r="J2385" s="87">
        <f>VLOOKUP(C2385,'[9]Estructuras de Acero y Concreto'!$C$1:$L$65536,10,0)</f>
        <v>3465</v>
      </c>
      <c r="M2385" s="57"/>
      <c r="N2385" s="57"/>
      <c r="O2385" s="57"/>
      <c r="P2385" s="57"/>
      <c r="Q2385" s="57"/>
      <c r="R2385" s="57"/>
    </row>
    <row r="2386" spans="1:18" x14ac:dyDescent="0.2">
      <c r="A2386" s="78"/>
      <c r="B2386" s="79">
        <f t="shared" si="43"/>
        <v>362</v>
      </c>
      <c r="C2386" s="94" t="s">
        <v>2398</v>
      </c>
      <c r="D2386" s="80" t="str">
        <f>VLOOKUP(C2386,[8]Resumen!$C$1:$J$65536,8,0)</f>
        <v>2 Postes autosoportables de acero (16/1600) de suspensión (30°) Tipo SUS21-16</v>
      </c>
      <c r="E2386" s="82" t="s">
        <v>44</v>
      </c>
      <c r="F2386" s="83">
        <f t="shared" si="42"/>
        <v>0</v>
      </c>
      <c r="G2386" s="84">
        <f>VLOOKUP(C2386,'[9]Estructuras de Acero y Concreto'!$C$1:$L$65536,7,0)</f>
        <v>11293.934472322555</v>
      </c>
      <c r="H2386" s="91"/>
      <c r="I2386" s="58"/>
      <c r="J2386" s="87">
        <f>VLOOKUP(C2386,'[9]Estructuras de Acero y Concreto'!$C$1:$L$65536,10,0)</f>
        <v>2838</v>
      </c>
      <c r="M2386" s="57"/>
      <c r="N2386" s="57"/>
      <c r="O2386" s="57"/>
      <c r="P2386" s="57"/>
      <c r="Q2386" s="57"/>
      <c r="R2386" s="57"/>
    </row>
    <row r="2387" spans="1:18" x14ac:dyDescent="0.2">
      <c r="A2387" s="78"/>
      <c r="B2387" s="79">
        <f t="shared" si="43"/>
        <v>363</v>
      </c>
      <c r="C2387" s="94" t="s">
        <v>2399</v>
      </c>
      <c r="D2387" s="80" t="str">
        <f>VLOOKUP(C2387,[8]Resumen!$C$1:$J$65536,8,0)</f>
        <v>2 Postes autosoportables de acero (16/2400) de ángulo mayor (50°) Tipo AUS2-16</v>
      </c>
      <c r="E2387" s="82" t="s">
        <v>44</v>
      </c>
      <c r="F2387" s="83">
        <f t="shared" si="42"/>
        <v>0</v>
      </c>
      <c r="G2387" s="84">
        <f>VLOOKUP(C2387,'[9]Estructuras de Acero y Concreto'!$C$1:$L$65536,7,0)</f>
        <v>14708.379777908442</v>
      </c>
      <c r="H2387" s="91"/>
      <c r="I2387" s="58"/>
      <c r="J2387" s="87">
        <f>VLOOKUP(C2387,'[9]Estructuras de Acero y Concreto'!$C$1:$L$65536,10,0)</f>
        <v>3696</v>
      </c>
      <c r="M2387" s="57"/>
      <c r="N2387" s="57"/>
      <c r="O2387" s="57"/>
      <c r="P2387" s="57"/>
      <c r="Q2387" s="57"/>
      <c r="R2387" s="57"/>
    </row>
    <row r="2388" spans="1:18" x14ac:dyDescent="0.2">
      <c r="A2388" s="78"/>
      <c r="B2388" s="79">
        <f t="shared" si="43"/>
        <v>364</v>
      </c>
      <c r="C2388" s="94" t="s">
        <v>2400</v>
      </c>
      <c r="D2388" s="80" t="str">
        <f>VLOOKUP(C2388,[8]Resumen!$C$1:$J$65536,8,0)</f>
        <v>2 Postes autosoportables de acero (16/3800) de retención y terminal (90°) Tipo RTUS2-16</v>
      </c>
      <c r="E2388" s="82" t="s">
        <v>44</v>
      </c>
      <c r="F2388" s="83">
        <f t="shared" si="42"/>
        <v>0</v>
      </c>
      <c r="G2388" s="84">
        <f>VLOOKUP(C2388,'[9]Estructuras de Acero y Concreto'!$C$1:$L$65536,7,0)</f>
        <v>19826.068196304073</v>
      </c>
      <c r="H2388" s="91"/>
      <c r="I2388" s="58"/>
      <c r="J2388" s="87">
        <f>VLOOKUP(C2388,'[9]Estructuras de Acero y Concreto'!$C$1:$L$65536,10,0)</f>
        <v>4982</v>
      </c>
      <c r="M2388" s="57"/>
      <c r="N2388" s="57"/>
      <c r="O2388" s="57"/>
      <c r="P2388" s="57"/>
      <c r="Q2388" s="57"/>
      <c r="R2388" s="57"/>
    </row>
    <row r="2389" spans="1:18" x14ac:dyDescent="0.2">
      <c r="A2389" s="78"/>
      <c r="B2389" s="79">
        <f t="shared" si="43"/>
        <v>365</v>
      </c>
      <c r="C2389" s="94" t="s">
        <v>2401</v>
      </c>
      <c r="D2389" s="80" t="str">
        <f>VLOOKUP(C2389,[8]Resumen!$C$1:$J$65536,8,0)</f>
        <v>1 Poste de concreto (16/1000) de suspensión (3°) Tipo SUS2-16</v>
      </c>
      <c r="E2389" s="82" t="s">
        <v>44</v>
      </c>
      <c r="F2389" s="83">
        <f t="shared" si="42"/>
        <v>1</v>
      </c>
      <c r="G2389" s="84">
        <f>VLOOKUP(C2389,'[9]Estructuras de Acero y Concreto'!$C$1:$L$65536,7,0)</f>
        <v>1380.8277993287288</v>
      </c>
      <c r="H2389" s="91"/>
      <c r="I2389" s="58"/>
      <c r="J2389" s="87">
        <f>VLOOKUP(C2389,'[9]Estructuras de Acero y Concreto'!$C$1:$L$65536,10,0)</f>
        <v>3542</v>
      </c>
      <c r="M2389" s="57"/>
      <c r="N2389" s="57"/>
      <c r="O2389" s="57"/>
      <c r="P2389" s="57"/>
      <c r="Q2389" s="57"/>
      <c r="R2389" s="57"/>
    </row>
    <row r="2390" spans="1:18" x14ac:dyDescent="0.2">
      <c r="A2390" s="78"/>
      <c r="B2390" s="79">
        <f t="shared" si="43"/>
        <v>366</v>
      </c>
      <c r="C2390" s="94" t="s">
        <v>2402</v>
      </c>
      <c r="D2390" s="80" t="str">
        <f>VLOOKUP(C2390,[8]Resumen!$C$1:$J$65536,8,0)</f>
        <v>2 Postes autosoportables de acero (16/1900) de suspensión (30°) Tipo SUS21-16</v>
      </c>
      <c r="E2390" s="82" t="s">
        <v>44</v>
      </c>
      <c r="F2390" s="83">
        <f t="shared" si="42"/>
        <v>0</v>
      </c>
      <c r="G2390" s="84">
        <f>VLOOKUP(C2390,'[9]Estructuras de Acero y Concreto'!$C$1:$L$65536,7,0)</f>
        <v>12631.059906677867</v>
      </c>
      <c r="H2390" s="91"/>
      <c r="I2390" s="58"/>
      <c r="J2390" s="87">
        <f>VLOOKUP(C2390,'[9]Estructuras de Acero y Concreto'!$C$1:$L$65536,10,0)</f>
        <v>3174</v>
      </c>
      <c r="M2390" s="57"/>
      <c r="N2390" s="57"/>
      <c r="O2390" s="57"/>
      <c r="P2390" s="57"/>
      <c r="Q2390" s="57"/>
      <c r="R2390" s="57"/>
    </row>
    <row r="2391" spans="1:18" x14ac:dyDescent="0.2">
      <c r="A2391" s="78"/>
      <c r="B2391" s="79">
        <f t="shared" si="43"/>
        <v>367</v>
      </c>
      <c r="C2391" s="94" t="s">
        <v>2403</v>
      </c>
      <c r="D2391" s="80" t="str">
        <f>VLOOKUP(C2391,[8]Resumen!$C$1:$J$65536,8,0)</f>
        <v>2 Postes autosoportables de acero (16/2850) de ángulo mayor (50°) Tipo AUS2-16</v>
      </c>
      <c r="E2391" s="82" t="s">
        <v>44</v>
      </c>
      <c r="F2391" s="83">
        <f t="shared" si="42"/>
        <v>0</v>
      </c>
      <c r="G2391" s="84">
        <f>VLOOKUP(C2391,'[9]Estructuras de Acero y Concreto'!$C$1:$L$65536,7,0)</f>
        <v>16443.459210583791</v>
      </c>
      <c r="H2391" s="91"/>
      <c r="I2391" s="58"/>
      <c r="J2391" s="87">
        <f>VLOOKUP(C2391,'[9]Estructuras de Acero y Concreto'!$C$1:$L$65536,10,0)</f>
        <v>4132</v>
      </c>
      <c r="M2391" s="57"/>
      <c r="N2391" s="57"/>
      <c r="O2391" s="57"/>
      <c r="P2391" s="57"/>
      <c r="Q2391" s="57"/>
      <c r="R2391" s="57"/>
    </row>
    <row r="2392" spans="1:18" x14ac:dyDescent="0.2">
      <c r="A2392" s="78"/>
      <c r="B2392" s="79">
        <f t="shared" si="43"/>
        <v>368</v>
      </c>
      <c r="C2392" s="94" t="s">
        <v>2404</v>
      </c>
      <c r="D2392" s="80" t="str">
        <f>VLOOKUP(C2392,[8]Resumen!$C$1:$J$65536,8,0)</f>
        <v>2 Postes autosoportables de acero (16/4450) de retención y terminal (90°) Tipo RTUS2-16</v>
      </c>
      <c r="E2392" s="82" t="s">
        <v>44</v>
      </c>
      <c r="F2392" s="83">
        <f t="shared" si="42"/>
        <v>0</v>
      </c>
      <c r="G2392" s="84">
        <f>VLOOKUP(C2392,'[9]Estructuras de Acero y Concreto'!$C$1:$L$65536,7,0)</f>
        <v>21967.060707265853</v>
      </c>
      <c r="H2392" s="91"/>
      <c r="I2392" s="58"/>
      <c r="J2392" s="87">
        <f>VLOOKUP(C2392,'[9]Estructuras de Acero y Concreto'!$C$1:$L$65536,10,0)</f>
        <v>5520</v>
      </c>
      <c r="M2392" s="57"/>
      <c r="N2392" s="57"/>
      <c r="O2392" s="57"/>
      <c r="P2392" s="57"/>
      <c r="Q2392" s="57"/>
      <c r="R2392" s="57"/>
    </row>
    <row r="2393" spans="1:18" x14ac:dyDescent="0.2">
      <c r="A2393" s="78"/>
      <c r="B2393" s="79">
        <f t="shared" si="43"/>
        <v>369</v>
      </c>
      <c r="C2393" s="94" t="s">
        <v>2405</v>
      </c>
      <c r="D2393" s="80" t="str">
        <f>VLOOKUP(C2393,[8]Resumen!$C$1:$J$65536,8,0)</f>
        <v>1 Poste de concreto (16/300) de suspensión (3°) Tipo SUS1-16</v>
      </c>
      <c r="E2393" s="82" t="s">
        <v>44</v>
      </c>
      <c r="F2393" s="83">
        <f t="shared" si="42"/>
        <v>1</v>
      </c>
      <c r="G2393" s="84">
        <f>VLOOKUP(C2393,'[9]Estructuras de Acero y Concreto'!$C$1:$L$65536,7,0)</f>
        <v>831.64277990198605</v>
      </c>
      <c r="H2393" s="91"/>
      <c r="I2393" s="58"/>
      <c r="J2393" s="87">
        <f>VLOOKUP(C2393,'[9]Estructuras de Acero y Concreto'!$C$1:$L$65536,10,0)</f>
        <v>3003</v>
      </c>
      <c r="M2393" s="57"/>
      <c r="N2393" s="57"/>
      <c r="O2393" s="57"/>
      <c r="P2393" s="57"/>
      <c r="Q2393" s="57"/>
      <c r="R2393" s="57"/>
    </row>
    <row r="2394" spans="1:18" x14ac:dyDescent="0.2">
      <c r="A2394" s="78"/>
      <c r="B2394" s="79">
        <f t="shared" si="43"/>
        <v>370</v>
      </c>
      <c r="C2394" s="94" t="s">
        <v>2406</v>
      </c>
      <c r="D2394" s="80" t="str">
        <f>VLOOKUP(C2394,[8]Resumen!$C$1:$J$65536,8,0)</f>
        <v>1 Poste autosoportable de acero (16/600) de suspensión (30°) Tipo SUS11-16</v>
      </c>
      <c r="E2394" s="82" t="s">
        <v>44</v>
      </c>
      <c r="F2394" s="83">
        <f t="shared" si="42"/>
        <v>0</v>
      </c>
      <c r="G2394" s="84">
        <f>VLOOKUP(C2394,'[9]Estructuras de Acero y Concreto'!$C$1:$L$65536,7,0)</f>
        <v>2984.6549874002521</v>
      </c>
      <c r="H2394" s="91"/>
      <c r="I2394" s="58"/>
      <c r="J2394" s="87">
        <f>VLOOKUP(C2394,'[9]Estructuras de Acero y Concreto'!$C$1:$L$65536,10,0)</f>
        <v>750</v>
      </c>
      <c r="M2394" s="57"/>
      <c r="N2394" s="57"/>
      <c r="O2394" s="57"/>
      <c r="P2394" s="57"/>
      <c r="Q2394" s="57"/>
      <c r="R2394" s="57"/>
    </row>
    <row r="2395" spans="1:18" x14ac:dyDescent="0.2">
      <c r="A2395" s="78"/>
      <c r="B2395" s="79">
        <f t="shared" si="43"/>
        <v>371</v>
      </c>
      <c r="C2395" s="94" t="s">
        <v>2407</v>
      </c>
      <c r="D2395" s="80" t="str">
        <f>VLOOKUP(C2395,[8]Resumen!$C$1:$J$65536,8,0)</f>
        <v>1 Poste autosoportable de acero (16/850) de ángulo mayor (50°) Tipo AUS1-16</v>
      </c>
      <c r="E2395" s="82" t="s">
        <v>44</v>
      </c>
      <c r="F2395" s="83">
        <f t="shared" si="42"/>
        <v>0</v>
      </c>
      <c r="G2395" s="84">
        <f>VLOOKUP(C2395,'[9]Estructuras de Acero y Concreto'!$C$1:$L$65536,7,0)</f>
        <v>3744.7471241915164</v>
      </c>
      <c r="H2395" s="91"/>
      <c r="I2395" s="58"/>
      <c r="J2395" s="87">
        <f>VLOOKUP(C2395,'[9]Estructuras de Acero y Concreto'!$C$1:$L$65536,10,0)</f>
        <v>941</v>
      </c>
      <c r="M2395" s="57"/>
      <c r="N2395" s="57"/>
      <c r="O2395" s="57"/>
      <c r="P2395" s="57"/>
      <c r="Q2395" s="57"/>
      <c r="R2395" s="57"/>
    </row>
    <row r="2396" spans="1:18" x14ac:dyDescent="0.2">
      <c r="A2396" s="78"/>
      <c r="B2396" s="79">
        <f t="shared" si="43"/>
        <v>372</v>
      </c>
      <c r="C2396" s="94" t="s">
        <v>2408</v>
      </c>
      <c r="D2396" s="80" t="str">
        <f>VLOOKUP(C2396,[8]Resumen!$C$1:$J$65536,8,0)</f>
        <v>1 Poste autosoportable de acero (16/1250) de retención y terminal (90°) Tipo RTUS1-16</v>
      </c>
      <c r="E2396" s="82" t="s">
        <v>44</v>
      </c>
      <c r="F2396" s="83">
        <f t="shared" si="42"/>
        <v>0</v>
      </c>
      <c r="G2396" s="84">
        <f>VLOOKUP(C2396,'[9]Estructuras de Acero y Concreto'!$C$1:$L$65536,7,0)</f>
        <v>4811.2638396892062</v>
      </c>
      <c r="H2396" s="91"/>
      <c r="I2396" s="58"/>
      <c r="J2396" s="87">
        <f>VLOOKUP(C2396,'[9]Estructuras de Acero y Concreto'!$C$1:$L$65536,10,0)</f>
        <v>1209</v>
      </c>
      <c r="M2396" s="57"/>
      <c r="N2396" s="57"/>
      <c r="O2396" s="57"/>
      <c r="P2396" s="57"/>
      <c r="Q2396" s="57"/>
      <c r="R2396" s="57"/>
    </row>
    <row r="2397" spans="1:18" x14ac:dyDescent="0.2">
      <c r="A2397" s="78"/>
      <c r="B2397" s="79">
        <f t="shared" si="43"/>
        <v>373</v>
      </c>
      <c r="C2397" s="94" t="s">
        <v>2409</v>
      </c>
      <c r="D2397" s="80" t="str">
        <f>VLOOKUP(C2397,[8]Resumen!$C$1:$J$65536,8,0)</f>
        <v>1 Poste de concreto (16/300) de suspensión (3°) Tipo SUS1-16</v>
      </c>
      <c r="E2397" s="82" t="s">
        <v>44</v>
      </c>
      <c r="F2397" s="83">
        <f t="shared" si="42"/>
        <v>1</v>
      </c>
      <c r="G2397" s="84">
        <f>VLOOKUP(C2397,'[9]Estructuras de Acero y Concreto'!$C$1:$L$65536,7,0)</f>
        <v>831.64277990198605</v>
      </c>
      <c r="H2397" s="91"/>
      <c r="I2397" s="58"/>
      <c r="J2397" s="87">
        <f>VLOOKUP(C2397,'[9]Estructuras de Acero y Concreto'!$C$1:$L$65536,10,0)</f>
        <v>3003</v>
      </c>
      <c r="M2397" s="57"/>
      <c r="N2397" s="57"/>
      <c r="O2397" s="57"/>
      <c r="P2397" s="57"/>
      <c r="Q2397" s="57"/>
      <c r="R2397" s="57"/>
    </row>
    <row r="2398" spans="1:18" x14ac:dyDescent="0.2">
      <c r="A2398" s="78"/>
      <c r="B2398" s="79">
        <f t="shared" si="43"/>
        <v>374</v>
      </c>
      <c r="C2398" s="94" t="s">
        <v>2410</v>
      </c>
      <c r="D2398" s="80" t="str">
        <f>VLOOKUP(C2398,[8]Resumen!$C$1:$J$65536,8,0)</f>
        <v>1 Poste autosoportable de acero (16/800) de suspensión (30°) Tipo SUS11-16</v>
      </c>
      <c r="E2398" s="82" t="s">
        <v>44</v>
      </c>
      <c r="F2398" s="83">
        <f t="shared" si="42"/>
        <v>0</v>
      </c>
      <c r="G2398" s="84">
        <f>VLOOKUP(C2398,'[9]Estructuras de Acero y Concreto'!$C$1:$L$65536,7,0)</f>
        <v>3601.4836847963043</v>
      </c>
      <c r="H2398" s="91"/>
      <c r="I2398" s="58"/>
      <c r="J2398" s="87">
        <f>VLOOKUP(C2398,'[9]Estructuras de Acero y Concreto'!$C$1:$L$65536,10,0)</f>
        <v>905</v>
      </c>
      <c r="M2398" s="57"/>
      <c r="N2398" s="57"/>
      <c r="O2398" s="57"/>
      <c r="P2398" s="57"/>
      <c r="Q2398" s="57"/>
      <c r="R2398" s="57"/>
    </row>
    <row r="2399" spans="1:18" x14ac:dyDescent="0.2">
      <c r="A2399" s="78"/>
      <c r="B2399" s="79">
        <f t="shared" si="43"/>
        <v>375</v>
      </c>
      <c r="C2399" s="94" t="s">
        <v>2411</v>
      </c>
      <c r="D2399" s="80" t="str">
        <f>VLOOKUP(C2399,[8]Resumen!$C$1:$J$65536,8,0)</f>
        <v>1 Poste autosoportable de acero (16/1100) de ángulo mayor (50°) Tipo AUS1-16</v>
      </c>
      <c r="E2399" s="82" t="s">
        <v>44</v>
      </c>
      <c r="F2399" s="83">
        <f t="shared" si="42"/>
        <v>0</v>
      </c>
      <c r="G2399" s="84">
        <f>VLOOKUP(C2399,'[9]Estructuras de Acero y Concreto'!$C$1:$L$65536,7,0)</f>
        <v>4429.2280013019745</v>
      </c>
      <c r="H2399" s="91"/>
      <c r="I2399" s="58"/>
      <c r="J2399" s="87">
        <f>VLOOKUP(C2399,'[9]Estructuras de Acero y Concreto'!$C$1:$L$65536,10,0)</f>
        <v>1113</v>
      </c>
      <c r="M2399" s="57"/>
      <c r="N2399" s="57"/>
      <c r="O2399" s="57"/>
      <c r="P2399" s="57"/>
      <c r="Q2399" s="57"/>
      <c r="R2399" s="57"/>
    </row>
    <row r="2400" spans="1:18" x14ac:dyDescent="0.2">
      <c r="A2400" s="78"/>
      <c r="B2400" s="79">
        <f t="shared" si="43"/>
        <v>376</v>
      </c>
      <c r="C2400" s="94" t="s">
        <v>2412</v>
      </c>
      <c r="D2400" s="80" t="str">
        <f>VLOOKUP(C2400,[8]Resumen!$C$1:$J$65536,8,0)</f>
        <v>1 Poste autosoportable de acero (16/1700) de retención y terminal (90°) Tipo RTUS1-16</v>
      </c>
      <c r="E2400" s="82" t="s">
        <v>44</v>
      </c>
      <c r="F2400" s="83">
        <f t="shared" si="42"/>
        <v>0</v>
      </c>
      <c r="G2400" s="84">
        <f>VLOOKUP(C2400,'[9]Estructuras de Acero y Concreto'!$C$1:$L$65536,7,0)</f>
        <v>5877.7805551868969</v>
      </c>
      <c r="H2400" s="91"/>
      <c r="I2400" s="58"/>
      <c r="J2400" s="87">
        <f>VLOOKUP(C2400,'[9]Estructuras de Acero y Concreto'!$C$1:$L$65536,10,0)</f>
        <v>1477</v>
      </c>
      <c r="M2400" s="57"/>
      <c r="N2400" s="57"/>
      <c r="O2400" s="57"/>
      <c r="P2400" s="57"/>
      <c r="Q2400" s="57"/>
      <c r="R2400" s="57"/>
    </row>
    <row r="2401" spans="1:18" x14ac:dyDescent="0.2">
      <c r="A2401" s="78"/>
      <c r="B2401" s="79">
        <f t="shared" si="43"/>
        <v>377</v>
      </c>
      <c r="C2401" s="94" t="s">
        <v>2413</v>
      </c>
      <c r="D2401" s="80" t="str">
        <f>VLOOKUP(C2401,[8]Resumen!$C$1:$J$65536,8,0)</f>
        <v>1 Poste de concreto (16/300) de suspensión (3°) Tipo SUS1-16</v>
      </c>
      <c r="E2401" s="82" t="s">
        <v>44</v>
      </c>
      <c r="F2401" s="83">
        <f t="shared" si="42"/>
        <v>1</v>
      </c>
      <c r="G2401" s="84">
        <f>VLOOKUP(C2401,'[9]Estructuras de Acero y Concreto'!$C$1:$L$65536,7,0)</f>
        <v>831.64277990198605</v>
      </c>
      <c r="H2401" s="91"/>
      <c r="I2401" s="58"/>
      <c r="J2401" s="87">
        <f>VLOOKUP(C2401,'[9]Estructuras de Acero y Concreto'!$C$1:$L$65536,10,0)</f>
        <v>3003</v>
      </c>
      <c r="M2401" s="57"/>
      <c r="N2401" s="57"/>
      <c r="O2401" s="57"/>
      <c r="P2401" s="57"/>
      <c r="Q2401" s="57"/>
      <c r="R2401" s="57"/>
    </row>
    <row r="2402" spans="1:18" x14ac:dyDescent="0.2">
      <c r="A2402" s="78"/>
      <c r="B2402" s="79">
        <f t="shared" si="43"/>
        <v>378</v>
      </c>
      <c r="C2402" s="94" t="s">
        <v>2414</v>
      </c>
      <c r="D2402" s="80" t="str">
        <f>VLOOKUP(C2402,[8]Resumen!$C$1:$J$65536,8,0)</f>
        <v>1 Poste autosoportable de acero (16/950) de suspensión (30°) Tipo SUS11-16</v>
      </c>
      <c r="E2402" s="82" t="s">
        <v>44</v>
      </c>
      <c r="F2402" s="83">
        <f t="shared" si="42"/>
        <v>0</v>
      </c>
      <c r="G2402" s="84">
        <f>VLOOKUP(C2402,'[9]Estructuras de Acero y Concreto'!$C$1:$L$65536,7,0)</f>
        <v>4027.2944629987405</v>
      </c>
      <c r="H2402" s="91"/>
      <c r="I2402" s="58"/>
      <c r="J2402" s="87">
        <f>VLOOKUP(C2402,'[9]Estructuras de Acero y Concreto'!$C$1:$L$65536,10,0)</f>
        <v>1012</v>
      </c>
      <c r="M2402" s="57"/>
      <c r="N2402" s="57"/>
      <c r="O2402" s="57"/>
      <c r="P2402" s="57"/>
      <c r="Q2402" s="57"/>
      <c r="R2402" s="57"/>
    </row>
    <row r="2403" spans="1:18" x14ac:dyDescent="0.2">
      <c r="A2403" s="78"/>
      <c r="B2403" s="79">
        <f t="shared" si="43"/>
        <v>379</v>
      </c>
      <c r="C2403" s="94" t="s">
        <v>2415</v>
      </c>
      <c r="D2403" s="80" t="str">
        <f>VLOOKUP(C2403,[8]Resumen!$C$1:$J$65536,8,0)</f>
        <v>1 Poste autosoportable de acero (16/1350) de ángulo mayor (50°) Tipo AUS1-16</v>
      </c>
      <c r="E2403" s="82" t="s">
        <v>44</v>
      </c>
      <c r="F2403" s="83">
        <f t="shared" si="42"/>
        <v>0</v>
      </c>
      <c r="G2403" s="84">
        <f>VLOOKUP(C2403,'[9]Estructuras de Acero y Concreto'!$C$1:$L$65536,7,0)</f>
        <v>5057.9953186476268</v>
      </c>
      <c r="H2403" s="91"/>
      <c r="I2403" s="58"/>
      <c r="J2403" s="87">
        <f>VLOOKUP(C2403,'[9]Estructuras de Acero y Concreto'!$C$1:$L$65536,10,0)</f>
        <v>1271</v>
      </c>
      <c r="M2403" s="57"/>
      <c r="N2403" s="57"/>
      <c r="O2403" s="57"/>
      <c r="P2403" s="57"/>
      <c r="Q2403" s="57"/>
      <c r="R2403" s="57"/>
    </row>
    <row r="2404" spans="1:18" x14ac:dyDescent="0.2">
      <c r="A2404" s="78"/>
      <c r="B2404" s="79">
        <f t="shared" si="43"/>
        <v>380</v>
      </c>
      <c r="C2404" s="94" t="s">
        <v>2416</v>
      </c>
      <c r="D2404" s="80" t="str">
        <f>VLOOKUP(C2404,[8]Resumen!$C$1:$J$65536,8,0)</f>
        <v>1 Poste autosoportable de acero (16/2100) de retención y terminal (90°) Tipo RTUS1-16</v>
      </c>
      <c r="E2404" s="82" t="s">
        <v>44</v>
      </c>
      <c r="F2404" s="83">
        <f t="shared" si="42"/>
        <v>0</v>
      </c>
      <c r="G2404" s="84">
        <f>VLOOKUP(C2404,'[9]Estructuras de Acero y Concreto'!$C$1:$L$65536,7,0)</f>
        <v>6741.3407315413688</v>
      </c>
      <c r="H2404" s="91"/>
      <c r="I2404" s="58"/>
      <c r="J2404" s="87">
        <f>VLOOKUP(C2404,'[9]Estructuras de Acero y Concreto'!$C$1:$L$65536,10,0)</f>
        <v>1694</v>
      </c>
      <c r="M2404" s="57"/>
      <c r="N2404" s="57"/>
      <c r="O2404" s="57"/>
      <c r="P2404" s="57"/>
      <c r="Q2404" s="57"/>
      <c r="R2404" s="57"/>
    </row>
    <row r="2405" spans="1:18" x14ac:dyDescent="0.2">
      <c r="A2405" s="78"/>
      <c r="B2405" s="79">
        <f t="shared" si="43"/>
        <v>381</v>
      </c>
      <c r="C2405" s="94" t="s">
        <v>2417</v>
      </c>
      <c r="D2405" s="80" t="str">
        <f>VLOOKUP(C2405,[8]Resumen!$C$1:$J$65536,8,0)</f>
        <v>1 Poste de concreto (16/400) de suspensión (3°) Tipo SUS1-16</v>
      </c>
      <c r="E2405" s="82" t="s">
        <v>44</v>
      </c>
      <c r="F2405" s="83">
        <f t="shared" si="42"/>
        <v>1</v>
      </c>
      <c r="G2405" s="84">
        <f>VLOOKUP(C2405,'[9]Estructuras de Acero y Concreto'!$C$1:$L$65536,7,0)</f>
        <v>910.09778267723516</v>
      </c>
      <c r="H2405" s="91"/>
      <c r="I2405" s="58"/>
      <c r="J2405" s="87">
        <f>VLOOKUP(C2405,'[9]Estructuras de Acero y Concreto'!$C$1:$L$65536,10,0)</f>
        <v>3080</v>
      </c>
      <c r="M2405" s="57"/>
      <c r="N2405" s="57"/>
      <c r="O2405" s="57"/>
      <c r="P2405" s="57"/>
      <c r="Q2405" s="57"/>
      <c r="R2405" s="57"/>
    </row>
    <row r="2406" spans="1:18" x14ac:dyDescent="0.2">
      <c r="A2406" s="78"/>
      <c r="B2406" s="79">
        <f t="shared" si="43"/>
        <v>382</v>
      </c>
      <c r="C2406" s="94" t="s">
        <v>2418</v>
      </c>
      <c r="D2406" s="80" t="str">
        <f>VLOOKUP(C2406,[8]Resumen!$C$1:$J$65536,8,0)</f>
        <v>1 Poste autosoportable de acero (16/1450) de suspensión (30°) Tipo SUS11-16</v>
      </c>
      <c r="E2406" s="82" t="s">
        <v>44</v>
      </c>
      <c r="F2406" s="83">
        <f t="shared" si="42"/>
        <v>0</v>
      </c>
      <c r="G2406" s="84">
        <f>VLOOKUP(C2406,'[9]Estructuras de Acero y Concreto'!$C$1:$L$65536,7,0)</f>
        <v>5296.7677176396473</v>
      </c>
      <c r="H2406" s="91"/>
      <c r="I2406" s="58"/>
      <c r="J2406" s="87">
        <f>VLOOKUP(C2406,'[9]Estructuras de Acero y Concreto'!$C$1:$L$65536,10,0)</f>
        <v>1331</v>
      </c>
      <c r="M2406" s="57"/>
      <c r="N2406" s="57"/>
      <c r="O2406" s="57"/>
      <c r="P2406" s="57"/>
      <c r="Q2406" s="57"/>
      <c r="R2406" s="57"/>
    </row>
    <row r="2407" spans="1:18" x14ac:dyDescent="0.2">
      <c r="A2407" s="78"/>
      <c r="B2407" s="79">
        <f t="shared" si="43"/>
        <v>383</v>
      </c>
      <c r="C2407" s="94" t="s">
        <v>2419</v>
      </c>
      <c r="D2407" s="80" t="str">
        <f>VLOOKUP(C2407,[8]Resumen!$C$1:$J$65536,8,0)</f>
        <v>1 Poste autosoportable de acero (16/2100) de ángulo mayor (50°) Tipo AUS1-16</v>
      </c>
      <c r="E2407" s="82" t="s">
        <v>44</v>
      </c>
      <c r="F2407" s="83">
        <f t="shared" si="42"/>
        <v>0</v>
      </c>
      <c r="G2407" s="84">
        <f>VLOOKUP(C2407,'[9]Estructuras de Acero y Concreto'!$C$1:$L$65536,7,0)</f>
        <v>6741.3407315413688</v>
      </c>
      <c r="H2407" s="91"/>
      <c r="I2407" s="58"/>
      <c r="J2407" s="87">
        <f>VLOOKUP(C2407,'[9]Estructuras de Acero y Concreto'!$C$1:$L$65536,10,0)</f>
        <v>1694</v>
      </c>
      <c r="M2407" s="57"/>
      <c r="N2407" s="57"/>
      <c r="O2407" s="57"/>
      <c r="P2407" s="57"/>
      <c r="Q2407" s="57"/>
      <c r="R2407" s="57"/>
    </row>
    <row r="2408" spans="1:18" x14ac:dyDescent="0.2">
      <c r="A2408" s="78"/>
      <c r="B2408" s="79">
        <f t="shared" si="43"/>
        <v>384</v>
      </c>
      <c r="C2408" s="94" t="s">
        <v>2420</v>
      </c>
      <c r="D2408" s="80" t="str">
        <f>VLOOKUP(C2408,[8]Resumen!$C$1:$J$65536,8,0)</f>
        <v>1 Poste autosoportable de acero (16/3350) de retención y terminal (90°) Tipo RTUS1-16</v>
      </c>
      <c r="E2408" s="82" t="s">
        <v>44</v>
      </c>
      <c r="F2408" s="83">
        <f t="shared" si="42"/>
        <v>0</v>
      </c>
      <c r="G2408" s="84">
        <f>VLOOKUP(C2408,'[9]Estructuras de Acero y Concreto'!$C$1:$L$65536,7,0)</f>
        <v>9133.0442614447711</v>
      </c>
      <c r="H2408" s="91"/>
      <c r="I2408" s="58"/>
      <c r="J2408" s="87">
        <f>VLOOKUP(C2408,'[9]Estructuras de Acero y Concreto'!$C$1:$L$65536,10,0)</f>
        <v>2295</v>
      </c>
      <c r="M2408" s="57"/>
      <c r="N2408" s="57"/>
      <c r="O2408" s="57"/>
      <c r="P2408" s="57"/>
      <c r="Q2408" s="57"/>
      <c r="R2408" s="57"/>
    </row>
    <row r="2409" spans="1:18" x14ac:dyDescent="0.2">
      <c r="A2409" s="78"/>
      <c r="B2409" s="79">
        <f t="shared" si="43"/>
        <v>385</v>
      </c>
      <c r="C2409" s="94" t="s">
        <v>2421</v>
      </c>
      <c r="D2409" s="80" t="str">
        <f>VLOOKUP(C2409,[8]Resumen!$C$1:$J$65536,8,0)</f>
        <v>1 Poste de concreto (16/500) de suspensión (3°) Tipo SUS1-16</v>
      </c>
      <c r="E2409" s="82" t="s">
        <v>44</v>
      </c>
      <c r="F2409" s="83">
        <f t="shared" ref="F2409:F2472" si="44">IF(MID(C2409,1,2)="EA",0,1)</f>
        <v>1</v>
      </c>
      <c r="G2409" s="84">
        <f>VLOOKUP(C2409,'[9]Estructuras de Acero y Concreto'!$C$1:$L$65536,7,0)</f>
        <v>988.55278545248427</v>
      </c>
      <c r="H2409" s="91"/>
      <c r="I2409" s="58"/>
      <c r="J2409" s="87">
        <f>VLOOKUP(C2409,'[9]Estructuras de Acero y Concreto'!$C$1:$L$65536,10,0)</f>
        <v>3157</v>
      </c>
      <c r="M2409" s="57"/>
      <c r="N2409" s="57"/>
      <c r="O2409" s="57"/>
      <c r="P2409" s="57"/>
      <c r="Q2409" s="57"/>
      <c r="R2409" s="57"/>
    </row>
    <row r="2410" spans="1:18" x14ac:dyDescent="0.2">
      <c r="A2410" s="78"/>
      <c r="B2410" s="79">
        <f t="shared" si="43"/>
        <v>386</v>
      </c>
      <c r="C2410" s="94" t="s">
        <v>2422</v>
      </c>
      <c r="D2410" s="80" t="str">
        <f>VLOOKUP(C2410,[8]Resumen!$C$1:$J$65536,8,0)</f>
        <v>1 Poste autosoportable de acero (16/1750) de suspensión (30°) Tipo SUS11-16</v>
      </c>
      <c r="E2410" s="82" t="s">
        <v>44</v>
      </c>
      <c r="F2410" s="83">
        <f t="shared" si="44"/>
        <v>0</v>
      </c>
      <c r="G2410" s="84">
        <f>VLOOKUP(C2410,'[9]Estructuras de Acero y Concreto'!$C$1:$L$65536,7,0)</f>
        <v>5989.2076747165056</v>
      </c>
      <c r="H2410" s="91"/>
      <c r="I2410" s="58"/>
      <c r="J2410" s="87">
        <f>VLOOKUP(C2410,'[9]Estructuras de Acero y Concreto'!$C$1:$L$65536,10,0)</f>
        <v>1505</v>
      </c>
      <c r="M2410" s="57"/>
      <c r="N2410" s="57"/>
      <c r="O2410" s="57"/>
      <c r="P2410" s="57"/>
      <c r="Q2410" s="57"/>
      <c r="R2410" s="57"/>
    </row>
    <row r="2411" spans="1:18" x14ac:dyDescent="0.2">
      <c r="A2411" s="78"/>
      <c r="B2411" s="79">
        <f t="shared" ref="B2411:B2474" si="45">1+B2410</f>
        <v>387</v>
      </c>
      <c r="C2411" s="94" t="s">
        <v>2423</v>
      </c>
      <c r="D2411" s="80" t="str">
        <f>VLOOKUP(C2411,[8]Resumen!$C$1:$J$65536,8,0)</f>
        <v>1 Poste autosoportable de acero (16/2550) de ángulo mayor (50°) Tipo AUS1-16</v>
      </c>
      <c r="E2411" s="82" t="s">
        <v>44</v>
      </c>
      <c r="F2411" s="83">
        <f t="shared" si="44"/>
        <v>0</v>
      </c>
      <c r="G2411" s="84">
        <f>VLOOKUP(C2411,'[9]Estructuras de Acero y Concreto'!$C$1:$L$65536,7,0)</f>
        <v>7648.6758477110461</v>
      </c>
      <c r="H2411" s="91"/>
      <c r="I2411" s="58"/>
      <c r="J2411" s="87">
        <f>VLOOKUP(C2411,'[9]Estructuras de Acero y Concreto'!$C$1:$L$65536,10,0)</f>
        <v>1922</v>
      </c>
      <c r="M2411" s="57"/>
      <c r="N2411" s="57"/>
      <c r="O2411" s="57"/>
      <c r="P2411" s="57"/>
      <c r="Q2411" s="57"/>
      <c r="R2411" s="57"/>
    </row>
    <row r="2412" spans="1:18" x14ac:dyDescent="0.2">
      <c r="A2412" s="78"/>
      <c r="B2412" s="79">
        <f t="shared" si="45"/>
        <v>388</v>
      </c>
      <c r="C2412" s="94" t="s">
        <v>2424</v>
      </c>
      <c r="D2412" s="80" t="str">
        <f>VLOOKUP(C2412,[8]Resumen!$C$1:$J$65536,8,0)</f>
        <v>1 Poste autosoportable de acero (16/4100) de retención y terminal (90°) Tipo RTUS1-16</v>
      </c>
      <c r="E2412" s="82" t="s">
        <v>44</v>
      </c>
      <c r="F2412" s="83">
        <f t="shared" si="44"/>
        <v>0</v>
      </c>
      <c r="G2412" s="84">
        <f>VLOOKUP(C2412,'[9]Estructuras de Acero y Concreto'!$C$1:$L$65536,7,0)</f>
        <v>10414.45613603528</v>
      </c>
      <c r="H2412" s="91"/>
      <c r="I2412" s="58"/>
      <c r="J2412" s="87">
        <f>VLOOKUP(C2412,'[9]Estructuras de Acero y Concreto'!$C$1:$L$65536,10,0)</f>
        <v>2617</v>
      </c>
      <c r="M2412" s="57"/>
      <c r="N2412" s="57"/>
      <c r="O2412" s="57"/>
      <c r="P2412" s="57"/>
      <c r="Q2412" s="57"/>
      <c r="R2412" s="57"/>
    </row>
    <row r="2413" spans="1:18" x14ac:dyDescent="0.2">
      <c r="A2413" s="78"/>
      <c r="B2413" s="79">
        <f t="shared" si="45"/>
        <v>389</v>
      </c>
      <c r="C2413" s="94" t="s">
        <v>2425</v>
      </c>
      <c r="D2413" s="80" t="str">
        <f>VLOOKUP(C2413,[8]Resumen!$C$1:$J$65536,8,0)</f>
        <v>1 Poste de concreto (16/400) de suspensión (3°) Tipo SUS2-16</v>
      </c>
      <c r="E2413" s="82" t="s">
        <v>44</v>
      </c>
      <c r="F2413" s="83">
        <f t="shared" si="44"/>
        <v>1</v>
      </c>
      <c r="G2413" s="84">
        <f>VLOOKUP(C2413,'[9]Estructuras de Acero y Concreto'!$C$1:$L$65536,7,0)</f>
        <v>910.09778267723516</v>
      </c>
      <c r="H2413" s="91"/>
      <c r="I2413" s="58"/>
      <c r="J2413" s="87">
        <f>VLOOKUP(C2413,'[9]Estructuras de Acero y Concreto'!$C$1:$L$65536,10,0)</f>
        <v>3080</v>
      </c>
      <c r="M2413" s="57"/>
      <c r="N2413" s="57"/>
      <c r="O2413" s="57"/>
      <c r="P2413" s="57"/>
      <c r="Q2413" s="57"/>
      <c r="R2413" s="57"/>
    </row>
    <row r="2414" spans="1:18" x14ac:dyDescent="0.2">
      <c r="A2414" s="78"/>
      <c r="B2414" s="79">
        <f t="shared" si="45"/>
        <v>390</v>
      </c>
      <c r="C2414" s="94" t="s">
        <v>2426</v>
      </c>
      <c r="D2414" s="80" t="str">
        <f>VLOOKUP(C2414,[8]Resumen!$C$1:$J$65536,8,0)</f>
        <v>2 Postes autosoportables de acero (16/600) de suspensión (30°) Tipo SUS21-16</v>
      </c>
      <c r="E2414" s="82" t="s">
        <v>44</v>
      </c>
      <c r="F2414" s="83">
        <f t="shared" si="44"/>
        <v>0</v>
      </c>
      <c r="G2414" s="84">
        <f>VLOOKUP(C2414,'[9]Estructuras de Acero y Concreto'!$C$1:$L$65536,7,0)</f>
        <v>5969.3099748005043</v>
      </c>
      <c r="H2414" s="91"/>
      <c r="I2414" s="58"/>
      <c r="J2414" s="87">
        <f>VLOOKUP(C2414,'[9]Estructuras de Acero y Concreto'!$C$1:$L$65536,10,0)</f>
        <v>1500</v>
      </c>
      <c r="M2414" s="57"/>
      <c r="N2414" s="57"/>
      <c r="O2414" s="57"/>
      <c r="P2414" s="57"/>
      <c r="Q2414" s="57"/>
      <c r="R2414" s="57"/>
    </row>
    <row r="2415" spans="1:18" x14ac:dyDescent="0.2">
      <c r="A2415" s="78"/>
      <c r="B2415" s="79">
        <f t="shared" si="45"/>
        <v>391</v>
      </c>
      <c r="C2415" s="94" t="s">
        <v>2427</v>
      </c>
      <c r="D2415" s="80" t="str">
        <f>VLOOKUP(C2415,[8]Resumen!$C$1:$J$65536,8,0)</f>
        <v>2 Postes autosoportables de acero (16/850) de ángulo mayor (50°) Tipo AUS2-16</v>
      </c>
      <c r="E2415" s="82" t="s">
        <v>44</v>
      </c>
      <c r="F2415" s="83">
        <f t="shared" si="44"/>
        <v>0</v>
      </c>
      <c r="G2415" s="84">
        <f>VLOOKUP(C2415,'[9]Estructuras de Acero y Concreto'!$C$1:$L$65536,7,0)</f>
        <v>7489.4942483830328</v>
      </c>
      <c r="H2415" s="91"/>
      <c r="I2415" s="58"/>
      <c r="J2415" s="87">
        <f>VLOOKUP(C2415,'[9]Estructuras de Acero y Concreto'!$C$1:$L$65536,10,0)</f>
        <v>1882</v>
      </c>
      <c r="M2415" s="57"/>
      <c r="N2415" s="57"/>
      <c r="O2415" s="57"/>
      <c r="P2415" s="57"/>
      <c r="Q2415" s="57"/>
      <c r="R2415" s="57"/>
    </row>
    <row r="2416" spans="1:18" x14ac:dyDescent="0.2">
      <c r="A2416" s="78"/>
      <c r="B2416" s="79">
        <f t="shared" si="45"/>
        <v>392</v>
      </c>
      <c r="C2416" s="94" t="s">
        <v>2428</v>
      </c>
      <c r="D2416" s="80" t="str">
        <f>VLOOKUP(C2416,[8]Resumen!$C$1:$J$65536,8,0)</f>
        <v>2 Postes autosoportables de acero (16/1250) de retención y terminal (90°) Tipo RTUS2-16</v>
      </c>
      <c r="E2416" s="82" t="s">
        <v>44</v>
      </c>
      <c r="F2416" s="83">
        <f t="shared" si="44"/>
        <v>0</v>
      </c>
      <c r="G2416" s="84">
        <f>VLOOKUP(C2416,'[9]Estructuras de Acero y Concreto'!$C$1:$L$65536,7,0)</f>
        <v>9622.5276793784124</v>
      </c>
      <c r="H2416" s="91"/>
      <c r="I2416" s="58"/>
      <c r="J2416" s="87">
        <f>VLOOKUP(C2416,'[9]Estructuras de Acero y Concreto'!$C$1:$L$65536,10,0)</f>
        <v>2418</v>
      </c>
      <c r="M2416" s="57"/>
      <c r="N2416" s="57"/>
      <c r="O2416" s="57"/>
      <c r="P2416" s="57"/>
      <c r="Q2416" s="57"/>
      <c r="R2416" s="57"/>
    </row>
    <row r="2417" spans="1:18" x14ac:dyDescent="0.2">
      <c r="A2417" s="78"/>
      <c r="B2417" s="79">
        <f t="shared" si="45"/>
        <v>393</v>
      </c>
      <c r="C2417" s="94" t="s">
        <v>2429</v>
      </c>
      <c r="D2417" s="80" t="str">
        <f>VLOOKUP(C2417,[8]Resumen!$C$1:$J$65536,8,0)</f>
        <v>1 Poste de concreto (16/500) de suspensión (3°) Tipo SUS2-16</v>
      </c>
      <c r="E2417" s="82" t="s">
        <v>44</v>
      </c>
      <c r="F2417" s="83">
        <f t="shared" si="44"/>
        <v>1</v>
      </c>
      <c r="G2417" s="84">
        <f>VLOOKUP(C2417,'[9]Estructuras de Acero y Concreto'!$C$1:$L$65536,7,0)</f>
        <v>988.55278545248427</v>
      </c>
      <c r="H2417" s="91"/>
      <c r="I2417" s="58"/>
      <c r="J2417" s="87">
        <f>VLOOKUP(C2417,'[9]Estructuras de Acero y Concreto'!$C$1:$L$65536,10,0)</f>
        <v>3157</v>
      </c>
      <c r="M2417" s="57"/>
      <c r="N2417" s="57"/>
      <c r="O2417" s="57"/>
      <c r="P2417" s="57"/>
      <c r="Q2417" s="57"/>
      <c r="R2417" s="57"/>
    </row>
    <row r="2418" spans="1:18" x14ac:dyDescent="0.2">
      <c r="A2418" s="78"/>
      <c r="B2418" s="79">
        <f t="shared" si="45"/>
        <v>394</v>
      </c>
      <c r="C2418" s="94" t="s">
        <v>2430</v>
      </c>
      <c r="D2418" s="80" t="str">
        <f>VLOOKUP(C2418,[8]Resumen!$C$1:$J$65536,8,0)</f>
        <v>2 Postes autosoportables de acero (16/750) de suspensión (30°) Tipo SUS21-16</v>
      </c>
      <c r="E2418" s="82" t="s">
        <v>44</v>
      </c>
      <c r="F2418" s="83">
        <f t="shared" si="44"/>
        <v>0</v>
      </c>
      <c r="G2418" s="84">
        <f>VLOOKUP(C2418,'[9]Estructuras de Acero y Concreto'!$C$1:$L$65536,7,0)</f>
        <v>6900.522330869383</v>
      </c>
      <c r="H2418" s="91"/>
      <c r="I2418" s="58"/>
      <c r="J2418" s="87">
        <f>VLOOKUP(C2418,'[9]Estructuras de Acero y Concreto'!$C$1:$L$65536,10,0)</f>
        <v>1734</v>
      </c>
      <c r="M2418" s="57"/>
      <c r="N2418" s="57"/>
      <c r="O2418" s="57"/>
      <c r="P2418" s="57"/>
      <c r="Q2418" s="57"/>
      <c r="R2418" s="57"/>
    </row>
    <row r="2419" spans="1:18" x14ac:dyDescent="0.2">
      <c r="A2419" s="78"/>
      <c r="B2419" s="79">
        <f t="shared" si="45"/>
        <v>395</v>
      </c>
      <c r="C2419" s="94" t="s">
        <v>2431</v>
      </c>
      <c r="D2419" s="80" t="str">
        <f>VLOOKUP(C2419,[8]Resumen!$C$1:$J$65536,8,0)</f>
        <v>2 Postes autosoportables de acero (16/1100) de ángulo mayor (50°) Tipo AUS2-16</v>
      </c>
      <c r="E2419" s="82" t="s">
        <v>44</v>
      </c>
      <c r="F2419" s="83">
        <f t="shared" si="44"/>
        <v>0</v>
      </c>
      <c r="G2419" s="84">
        <f>VLOOKUP(C2419,'[9]Estructuras de Acero y Concreto'!$C$1:$L$65536,7,0)</f>
        <v>8858.4560026039489</v>
      </c>
      <c r="H2419" s="91"/>
      <c r="I2419" s="58"/>
      <c r="J2419" s="87">
        <f>VLOOKUP(C2419,'[9]Estructuras de Acero y Concreto'!$C$1:$L$65536,10,0)</f>
        <v>2226</v>
      </c>
      <c r="M2419" s="57"/>
      <c r="N2419" s="57"/>
      <c r="O2419" s="57"/>
      <c r="P2419" s="57"/>
      <c r="Q2419" s="57"/>
      <c r="R2419" s="57"/>
    </row>
    <row r="2420" spans="1:18" x14ac:dyDescent="0.2">
      <c r="A2420" s="78"/>
      <c r="B2420" s="79">
        <f t="shared" si="45"/>
        <v>396</v>
      </c>
      <c r="C2420" s="94" t="s">
        <v>2432</v>
      </c>
      <c r="D2420" s="80" t="str">
        <f>VLOOKUP(C2420,[8]Resumen!$C$1:$J$65536,8,0)</f>
        <v>2 Postes autosoportables de acero (16/1700) de retención y terminal (90°) Tipo RTUS2-16</v>
      </c>
      <c r="E2420" s="82" t="s">
        <v>44</v>
      </c>
      <c r="F2420" s="83">
        <f t="shared" si="44"/>
        <v>0</v>
      </c>
      <c r="G2420" s="84">
        <f>VLOOKUP(C2420,'[9]Estructuras de Acero y Concreto'!$C$1:$L$65536,7,0)</f>
        <v>11755.561110373794</v>
      </c>
      <c r="H2420" s="91"/>
      <c r="I2420" s="58"/>
      <c r="J2420" s="87">
        <f>VLOOKUP(C2420,'[9]Estructuras de Acero y Concreto'!$C$1:$L$65536,10,0)</f>
        <v>2954</v>
      </c>
      <c r="M2420" s="57"/>
      <c r="N2420" s="57"/>
      <c r="O2420" s="57"/>
      <c r="P2420" s="57"/>
      <c r="Q2420" s="57"/>
      <c r="R2420" s="57"/>
    </row>
    <row r="2421" spans="1:18" x14ac:dyDescent="0.2">
      <c r="A2421" s="78"/>
      <c r="B2421" s="79">
        <f t="shared" si="45"/>
        <v>397</v>
      </c>
      <c r="C2421" s="94" t="s">
        <v>2433</v>
      </c>
      <c r="D2421" s="80" t="str">
        <f>VLOOKUP(C2421,[8]Resumen!$C$1:$J$65536,8,0)</f>
        <v>1 Poste de concreto (16/500) de suspensión (3°) Tipo SUS2-16</v>
      </c>
      <c r="E2421" s="82" t="s">
        <v>44</v>
      </c>
      <c r="F2421" s="83">
        <f t="shared" si="44"/>
        <v>1</v>
      </c>
      <c r="G2421" s="84">
        <f>VLOOKUP(C2421,'[9]Estructuras de Acero y Concreto'!$C$1:$L$65536,7,0)</f>
        <v>988.55278545248427</v>
      </c>
      <c r="H2421" s="91"/>
      <c r="I2421" s="58"/>
      <c r="J2421" s="87">
        <f>VLOOKUP(C2421,'[9]Estructuras de Acero y Concreto'!$C$1:$L$65536,10,0)</f>
        <v>3157</v>
      </c>
      <c r="M2421" s="57"/>
      <c r="N2421" s="57"/>
      <c r="O2421" s="57"/>
      <c r="P2421" s="57"/>
      <c r="Q2421" s="57"/>
      <c r="R2421" s="57"/>
    </row>
    <row r="2422" spans="1:18" x14ac:dyDescent="0.2">
      <c r="A2422" s="78"/>
      <c r="B2422" s="79">
        <f t="shared" si="45"/>
        <v>398</v>
      </c>
      <c r="C2422" s="94" t="s">
        <v>2434</v>
      </c>
      <c r="D2422" s="80" t="str">
        <f>VLOOKUP(C2422,[8]Resumen!$C$1:$J$65536,8,0)</f>
        <v>2 Postes autosoportables de acero (16/900) de suspensión (30°) Tipo SUS21-16</v>
      </c>
      <c r="E2422" s="82" t="s">
        <v>44</v>
      </c>
      <c r="F2422" s="83">
        <f t="shared" si="44"/>
        <v>0</v>
      </c>
      <c r="G2422" s="84">
        <f>VLOOKUP(C2422,'[9]Estructuras de Acero y Concreto'!$C$1:$L$65536,7,0)</f>
        <v>7776.021127173457</v>
      </c>
      <c r="H2422" s="91"/>
      <c r="I2422" s="58"/>
      <c r="J2422" s="87">
        <f>VLOOKUP(C2422,'[9]Estructuras de Acero y Concreto'!$C$1:$L$65536,10,0)</f>
        <v>1954</v>
      </c>
      <c r="M2422" s="57"/>
      <c r="N2422" s="57"/>
      <c r="O2422" s="57"/>
      <c r="P2422" s="57"/>
      <c r="Q2422" s="57"/>
      <c r="R2422" s="57"/>
    </row>
    <row r="2423" spans="1:18" x14ac:dyDescent="0.2">
      <c r="A2423" s="78"/>
      <c r="B2423" s="79">
        <f t="shared" si="45"/>
        <v>399</v>
      </c>
      <c r="C2423" s="94" t="s">
        <v>2435</v>
      </c>
      <c r="D2423" s="80" t="str">
        <f>VLOOKUP(C2423,[8]Resumen!$C$1:$J$65536,8,0)</f>
        <v>2 Postes autosoportables de acero (16/1350) de ángulo mayor (50°) Tipo AUS2-16</v>
      </c>
      <c r="E2423" s="82" t="s">
        <v>44</v>
      </c>
      <c r="F2423" s="83">
        <f t="shared" si="44"/>
        <v>0</v>
      </c>
      <c r="G2423" s="84">
        <f>VLOOKUP(C2423,'[9]Estructuras de Acero y Concreto'!$C$1:$L$65536,7,0)</f>
        <v>10115.990637295254</v>
      </c>
      <c r="H2423" s="91"/>
      <c r="I2423" s="58"/>
      <c r="J2423" s="87">
        <f>VLOOKUP(C2423,'[9]Estructuras de Acero y Concreto'!$C$1:$L$65536,10,0)</f>
        <v>2542</v>
      </c>
      <c r="M2423" s="57"/>
      <c r="N2423" s="57"/>
      <c r="O2423" s="57"/>
      <c r="P2423" s="57"/>
      <c r="Q2423" s="57"/>
      <c r="R2423" s="57"/>
    </row>
    <row r="2424" spans="1:18" x14ac:dyDescent="0.2">
      <c r="A2424" s="78"/>
      <c r="B2424" s="79">
        <f t="shared" si="45"/>
        <v>400</v>
      </c>
      <c r="C2424" s="94" t="s">
        <v>2436</v>
      </c>
      <c r="D2424" s="80" t="str">
        <f>VLOOKUP(C2424,[8]Resumen!$C$1:$J$65536,8,0)</f>
        <v>2 Postes autosoportables de acero (16/2100) de retención y terminal (90°) Tipo RTUS2-16</v>
      </c>
      <c r="E2424" s="82" t="s">
        <v>44</v>
      </c>
      <c r="F2424" s="83">
        <f t="shared" si="44"/>
        <v>0</v>
      </c>
      <c r="G2424" s="84">
        <f>VLOOKUP(C2424,'[9]Estructuras de Acero y Concreto'!$C$1:$L$65536,7,0)</f>
        <v>13482.681463082738</v>
      </c>
      <c r="H2424" s="91"/>
      <c r="I2424" s="58"/>
      <c r="J2424" s="87">
        <f>VLOOKUP(C2424,'[9]Estructuras de Acero y Concreto'!$C$1:$L$65536,10,0)</f>
        <v>3388</v>
      </c>
      <c r="M2424" s="57"/>
      <c r="N2424" s="57"/>
      <c r="O2424" s="57"/>
      <c r="P2424" s="57"/>
      <c r="Q2424" s="57"/>
      <c r="R2424" s="57"/>
    </row>
    <row r="2425" spans="1:18" x14ac:dyDescent="0.2">
      <c r="A2425" s="78"/>
      <c r="B2425" s="79">
        <f t="shared" si="45"/>
        <v>401</v>
      </c>
      <c r="C2425" s="94" t="s">
        <v>2437</v>
      </c>
      <c r="D2425" s="80" t="str">
        <f>VLOOKUP(C2425,[8]Resumen!$C$1:$J$65536,8,0)</f>
        <v>1 Poste de concreto (16/700) de suspensión (3°) Tipo SUS2-16</v>
      </c>
      <c r="E2425" s="82" t="s">
        <v>44</v>
      </c>
      <c r="F2425" s="83">
        <f t="shared" si="44"/>
        <v>1</v>
      </c>
      <c r="G2425" s="84">
        <f>VLOOKUP(C2425,'[9]Estructuras de Acero y Concreto'!$C$1:$L$65536,7,0)</f>
        <v>1145.4627910029819</v>
      </c>
      <c r="H2425" s="91"/>
      <c r="I2425" s="58"/>
      <c r="J2425" s="87">
        <f>VLOOKUP(C2425,'[9]Estructuras de Acero y Concreto'!$C$1:$L$65536,10,0)</f>
        <v>3311</v>
      </c>
      <c r="M2425" s="57"/>
      <c r="N2425" s="57"/>
      <c r="O2425" s="57"/>
      <c r="P2425" s="57"/>
      <c r="Q2425" s="57"/>
      <c r="R2425" s="57"/>
    </row>
    <row r="2426" spans="1:18" x14ac:dyDescent="0.2">
      <c r="A2426" s="78"/>
      <c r="B2426" s="79">
        <f t="shared" si="45"/>
        <v>402</v>
      </c>
      <c r="C2426" s="94" t="s">
        <v>2438</v>
      </c>
      <c r="D2426" s="80" t="str">
        <f>VLOOKUP(C2426,[8]Resumen!$C$1:$J$65536,8,0)</f>
        <v>2 Postes autosoportables de acero (16/1400) de suspensión (30°) Tipo SUS21-16</v>
      </c>
      <c r="E2426" s="82" t="s">
        <v>44</v>
      </c>
      <c r="F2426" s="83">
        <f t="shared" si="44"/>
        <v>0</v>
      </c>
      <c r="G2426" s="84">
        <f>VLOOKUP(C2426,'[9]Estructuras de Acero y Concreto'!$C$1:$L$65536,7,0)</f>
        <v>10354.763036287273</v>
      </c>
      <c r="H2426" s="91"/>
      <c r="I2426" s="58"/>
      <c r="J2426" s="87">
        <f>VLOOKUP(C2426,'[9]Estructuras de Acero y Concreto'!$C$1:$L$65536,10,0)</f>
        <v>2602</v>
      </c>
      <c r="M2426" s="57"/>
      <c r="N2426" s="57"/>
      <c r="O2426" s="57"/>
      <c r="P2426" s="57"/>
      <c r="Q2426" s="57"/>
      <c r="R2426" s="57"/>
    </row>
    <row r="2427" spans="1:18" x14ac:dyDescent="0.2">
      <c r="A2427" s="78"/>
      <c r="B2427" s="79">
        <f t="shared" si="45"/>
        <v>403</v>
      </c>
      <c r="C2427" s="94" t="s">
        <v>2439</v>
      </c>
      <c r="D2427" s="80" t="str">
        <f>VLOOKUP(C2427,[8]Resumen!$C$1:$J$65536,8,0)</f>
        <v>2 Postes autosoportables de acero (16/2100) de ángulo mayor (50°) Tipo AUS2-16</v>
      </c>
      <c r="E2427" s="82" t="s">
        <v>44</v>
      </c>
      <c r="F2427" s="83">
        <f t="shared" si="44"/>
        <v>0</v>
      </c>
      <c r="G2427" s="84">
        <f>VLOOKUP(C2427,'[9]Estructuras de Acero y Concreto'!$C$1:$L$65536,7,0)</f>
        <v>13482.681463082738</v>
      </c>
      <c r="H2427" s="91"/>
      <c r="I2427" s="58"/>
      <c r="J2427" s="87">
        <f>VLOOKUP(C2427,'[9]Estructuras de Acero y Concreto'!$C$1:$L$65536,10,0)</f>
        <v>3388</v>
      </c>
      <c r="M2427" s="57"/>
      <c r="N2427" s="57"/>
      <c r="O2427" s="57"/>
      <c r="P2427" s="57"/>
      <c r="Q2427" s="57"/>
      <c r="R2427" s="57"/>
    </row>
    <row r="2428" spans="1:18" x14ac:dyDescent="0.2">
      <c r="A2428" s="78"/>
      <c r="B2428" s="79">
        <f t="shared" si="45"/>
        <v>404</v>
      </c>
      <c r="C2428" s="94" t="s">
        <v>2440</v>
      </c>
      <c r="D2428" s="80" t="str">
        <f>VLOOKUP(C2428,[8]Resumen!$C$1:$J$65536,8,0)</f>
        <v>2 Postes autosoportables de acero (16/3350) de retención y terminal (90°) Tipo RTUS2-16</v>
      </c>
      <c r="E2428" s="82" t="s">
        <v>44</v>
      </c>
      <c r="F2428" s="83">
        <f t="shared" si="44"/>
        <v>0</v>
      </c>
      <c r="G2428" s="84">
        <f>VLOOKUP(C2428,'[9]Estructuras de Acero y Concreto'!$C$1:$L$65536,7,0)</f>
        <v>18266.088522889542</v>
      </c>
      <c r="H2428" s="91"/>
      <c r="I2428" s="58"/>
      <c r="J2428" s="87">
        <f>VLOOKUP(C2428,'[9]Estructuras de Acero y Concreto'!$C$1:$L$65536,10,0)</f>
        <v>4590</v>
      </c>
      <c r="M2428" s="57"/>
      <c r="N2428" s="57"/>
      <c r="O2428" s="57"/>
      <c r="P2428" s="57"/>
      <c r="Q2428" s="57"/>
      <c r="R2428" s="57"/>
    </row>
    <row r="2429" spans="1:18" x14ac:dyDescent="0.2">
      <c r="A2429" s="78"/>
      <c r="B2429" s="79">
        <f t="shared" si="45"/>
        <v>405</v>
      </c>
      <c r="C2429" s="94" t="s">
        <v>2441</v>
      </c>
      <c r="D2429" s="80" t="str">
        <f>VLOOKUP(C2429,[8]Resumen!$C$1:$J$65536,8,0)</f>
        <v>1 Poste de concreto (16/800) de suspensión (3°) Tipo SUS2-16</v>
      </c>
      <c r="E2429" s="82" t="s">
        <v>44</v>
      </c>
      <c r="F2429" s="83">
        <f t="shared" si="44"/>
        <v>1</v>
      </c>
      <c r="G2429" s="84">
        <f>VLOOKUP(C2429,'[9]Estructuras de Acero y Concreto'!$C$1:$L$65536,7,0)</f>
        <v>1223.917793778231</v>
      </c>
      <c r="H2429" s="91"/>
      <c r="I2429" s="58"/>
      <c r="J2429" s="87">
        <f>VLOOKUP(C2429,'[9]Estructuras de Acero y Concreto'!$C$1:$L$65536,10,0)</f>
        <v>3388</v>
      </c>
      <c r="M2429" s="57"/>
      <c r="N2429" s="57"/>
      <c r="O2429" s="57"/>
      <c r="P2429" s="57"/>
      <c r="Q2429" s="57"/>
      <c r="R2429" s="57"/>
    </row>
    <row r="2430" spans="1:18" x14ac:dyDescent="0.2">
      <c r="A2430" s="78"/>
      <c r="B2430" s="79">
        <f t="shared" si="45"/>
        <v>406</v>
      </c>
      <c r="C2430" s="94" t="s">
        <v>2442</v>
      </c>
      <c r="D2430" s="80" t="str">
        <f>VLOOKUP(C2430,[8]Resumen!$C$1:$J$65536,8,0)</f>
        <v>2 Postes autosoportables de acero (16/1650) de suspensión (30°) Tipo SUS21-16</v>
      </c>
      <c r="E2430" s="82" t="s">
        <v>44</v>
      </c>
      <c r="F2430" s="83">
        <f t="shared" si="44"/>
        <v>0</v>
      </c>
      <c r="G2430" s="84">
        <f>VLOOKUP(C2430,'[9]Estructuras de Acero y Concreto'!$C$1:$L$65536,7,0)</f>
        <v>11524.747791348173</v>
      </c>
      <c r="H2430" s="91"/>
      <c r="I2430" s="58"/>
      <c r="J2430" s="87">
        <f>VLOOKUP(C2430,'[9]Estructuras de Acero y Concreto'!$C$1:$L$65536,10,0)</f>
        <v>2896</v>
      </c>
      <c r="M2430" s="57"/>
      <c r="N2430" s="57"/>
      <c r="O2430" s="57"/>
      <c r="P2430" s="57"/>
      <c r="Q2430" s="57"/>
      <c r="R2430" s="57"/>
    </row>
    <row r="2431" spans="1:18" x14ac:dyDescent="0.2">
      <c r="A2431" s="78"/>
      <c r="B2431" s="79">
        <f t="shared" si="45"/>
        <v>407</v>
      </c>
      <c r="C2431" s="94" t="s">
        <v>2443</v>
      </c>
      <c r="D2431" s="80" t="str">
        <f>VLOOKUP(C2431,[8]Resumen!$C$1:$J$65536,8,0)</f>
        <v>2 Postes autosoportables de acero (16/2550) de ángulo mayor (50°) Tipo AUS2-16</v>
      </c>
      <c r="E2431" s="82" t="s">
        <v>44</v>
      </c>
      <c r="F2431" s="83">
        <f t="shared" si="44"/>
        <v>0</v>
      </c>
      <c r="G2431" s="84">
        <f>VLOOKUP(C2431,'[9]Estructuras de Acero y Concreto'!$C$1:$L$65536,7,0)</f>
        <v>15297.351695422092</v>
      </c>
      <c r="H2431" s="91"/>
      <c r="I2431" s="58"/>
      <c r="J2431" s="87">
        <f>VLOOKUP(C2431,'[9]Estructuras de Acero y Concreto'!$C$1:$L$65536,10,0)</f>
        <v>3844</v>
      </c>
      <c r="M2431" s="57"/>
      <c r="N2431" s="57"/>
      <c r="O2431" s="57"/>
      <c r="P2431" s="57"/>
      <c r="Q2431" s="57"/>
      <c r="R2431" s="57"/>
    </row>
    <row r="2432" spans="1:18" x14ac:dyDescent="0.2">
      <c r="A2432" s="78"/>
      <c r="B2432" s="79">
        <f t="shared" si="45"/>
        <v>408</v>
      </c>
      <c r="C2432" s="94" t="s">
        <v>2444</v>
      </c>
      <c r="D2432" s="80" t="str">
        <f>VLOOKUP(C2432,[8]Resumen!$C$1:$J$65536,8,0)</f>
        <v>2 Postes autosoportables de acero (16/4100) de retención y terminal (90°) Tipo RTUS2-16</v>
      </c>
      <c r="E2432" s="82" t="s">
        <v>44</v>
      </c>
      <c r="F2432" s="83">
        <f t="shared" si="44"/>
        <v>0</v>
      </c>
      <c r="G2432" s="84">
        <f>VLOOKUP(C2432,'[9]Estructuras de Acero y Concreto'!$C$1:$L$65536,7,0)</f>
        <v>20828.91227207056</v>
      </c>
      <c r="H2432" s="91"/>
      <c r="I2432" s="58"/>
      <c r="J2432" s="87">
        <f>VLOOKUP(C2432,'[9]Estructuras de Acero y Concreto'!$C$1:$L$65536,10,0)</f>
        <v>5234</v>
      </c>
      <c r="M2432" s="57"/>
      <c r="N2432" s="57"/>
      <c r="O2432" s="57"/>
      <c r="P2432" s="57"/>
      <c r="Q2432" s="57"/>
      <c r="R2432" s="57"/>
    </row>
    <row r="2433" spans="1:18" x14ac:dyDescent="0.2">
      <c r="A2433" s="78"/>
      <c r="B2433" s="79">
        <f t="shared" si="45"/>
        <v>409</v>
      </c>
      <c r="C2433" s="80" t="s">
        <v>2445</v>
      </c>
      <c r="D2433" s="80" t="str">
        <f>VLOOKUP(C2433,[8]Resumen!$C$1:$J$65536,8,0)</f>
        <v>1 Poste de concreto (25/600) de suspensión (2°) Tipo SU1-25</v>
      </c>
      <c r="E2433" s="82" t="s">
        <v>44</v>
      </c>
      <c r="F2433" s="83">
        <f t="shared" si="44"/>
        <v>1</v>
      </c>
      <c r="G2433" s="84">
        <f>VLOOKUP(C2433,'[9]Estructuras de Acero y Concreto'!$C$1:$L$65536,7,0)</f>
        <v>3891.3878881366968</v>
      </c>
      <c r="H2433" s="85"/>
      <c r="I2433" s="86"/>
      <c r="J2433" s="87">
        <f>VLOOKUP(C2433,'[9]Estructuras de Acero y Concreto'!$C$1:$L$65536,10,0)</f>
        <v>6006</v>
      </c>
      <c r="M2433" s="57"/>
      <c r="N2433" s="57"/>
      <c r="O2433" s="57"/>
      <c r="P2433" s="57"/>
      <c r="Q2433" s="57"/>
      <c r="R2433" s="57"/>
    </row>
    <row r="2434" spans="1:18" x14ac:dyDescent="0.2">
      <c r="A2434" s="78"/>
      <c r="B2434" s="79">
        <f t="shared" si="45"/>
        <v>410</v>
      </c>
      <c r="C2434" s="80" t="s">
        <v>2446</v>
      </c>
      <c r="D2434" s="80" t="str">
        <f>VLOOKUP(C2434,[8]Resumen!$C$1:$J$65536,8,0)</f>
        <v>1 Poste de concreto (25/700) de suspensión (25°) Tipo SU11-25</v>
      </c>
      <c r="E2434" s="82" t="s">
        <v>44</v>
      </c>
      <c r="F2434" s="83">
        <f t="shared" si="44"/>
        <v>1</v>
      </c>
      <c r="G2434" s="84">
        <f>VLOOKUP(C2434,'[9]Estructuras de Acero y Concreto'!$C$1:$L$65536,7,0)</f>
        <v>3859.8021077986095</v>
      </c>
      <c r="H2434" s="91"/>
      <c r="I2434" s="86"/>
      <c r="J2434" s="87">
        <f>VLOOKUP(C2434,'[9]Estructuras de Acero y Concreto'!$C$1:$L$65536,10,0)</f>
        <v>5975</v>
      </c>
      <c r="M2434" s="57"/>
      <c r="N2434" s="57"/>
      <c r="O2434" s="57"/>
      <c r="P2434" s="57"/>
      <c r="Q2434" s="57"/>
      <c r="R2434" s="57"/>
    </row>
    <row r="2435" spans="1:18" x14ac:dyDescent="0.2">
      <c r="A2435" s="78"/>
      <c r="B2435" s="79">
        <f t="shared" si="45"/>
        <v>411</v>
      </c>
      <c r="C2435" s="80" t="s">
        <v>2447</v>
      </c>
      <c r="D2435" s="80" t="str">
        <f>VLOOKUP(C2435,[8]Resumen!$C$1:$J$65536,8,0)</f>
        <v>1 Poste de concreto (25/700) de ángulo medio (50°) Tipo AU1-25</v>
      </c>
      <c r="E2435" s="82" t="s">
        <v>44</v>
      </c>
      <c r="F2435" s="83">
        <f t="shared" si="44"/>
        <v>1</v>
      </c>
      <c r="G2435" s="84">
        <f>VLOOKUP(C2435,'[9]Estructuras de Acero y Concreto'!$C$1:$L$65536,7,0)</f>
        <v>3859.8021077986095</v>
      </c>
      <c r="H2435" s="91"/>
      <c r="I2435" s="86"/>
      <c r="J2435" s="87">
        <f>VLOOKUP(C2435,'[9]Estructuras de Acero y Concreto'!$C$1:$L$65536,10,0)</f>
        <v>5975</v>
      </c>
      <c r="M2435" s="57"/>
      <c r="N2435" s="57"/>
      <c r="O2435" s="57"/>
      <c r="P2435" s="57"/>
      <c r="Q2435" s="57"/>
      <c r="R2435" s="57"/>
    </row>
    <row r="2436" spans="1:18" x14ac:dyDescent="0.2">
      <c r="A2436" s="78"/>
      <c r="B2436" s="79">
        <f t="shared" si="45"/>
        <v>412</v>
      </c>
      <c r="C2436" s="80" t="s">
        <v>2448</v>
      </c>
      <c r="D2436" s="80" t="str">
        <f>VLOOKUP(C2436,[8]Resumen!$C$1:$J$65536,8,0)</f>
        <v>1 Poste de concreto (25/1000) de ángulo mayor y terminal (90°) Tipo ATU1-25</v>
      </c>
      <c r="E2436" s="82" t="s">
        <v>44</v>
      </c>
      <c r="F2436" s="83">
        <f t="shared" si="44"/>
        <v>1</v>
      </c>
      <c r="G2436" s="84">
        <f>VLOOKUP(C2436,'[9]Estructuras de Acero y Concreto'!$C$1:$L$65536,7,0)</f>
        <v>4272.4550444736215</v>
      </c>
      <c r="H2436" s="91"/>
      <c r="I2436" s="86"/>
      <c r="J2436" s="87">
        <f>VLOOKUP(C2436,'[9]Estructuras de Acero y Concreto'!$C$1:$L$65536,10,0)</f>
        <v>6380</v>
      </c>
      <c r="M2436" s="57"/>
      <c r="N2436" s="57"/>
      <c r="O2436" s="57"/>
      <c r="P2436" s="57"/>
      <c r="Q2436" s="57"/>
      <c r="R2436" s="57"/>
    </row>
    <row r="2437" spans="1:18" x14ac:dyDescent="0.2">
      <c r="A2437" s="78"/>
      <c r="B2437" s="79">
        <f t="shared" si="45"/>
        <v>413</v>
      </c>
      <c r="C2437" s="80" t="s">
        <v>2449</v>
      </c>
      <c r="D2437" s="80" t="str">
        <f>VLOOKUP(C2437,[8]Resumen!$C$1:$J$65536,8,0)</f>
        <v>1 Poste de concreto (25/700) de suspensión (2°) Tipo SU1-25</v>
      </c>
      <c r="E2437" s="82" t="s">
        <v>44</v>
      </c>
      <c r="F2437" s="83">
        <f t="shared" si="44"/>
        <v>1</v>
      </c>
      <c r="G2437" s="84">
        <f>VLOOKUP(C2437,'[9]Estructuras de Acero y Concreto'!$C$1:$L$65536,7,0)</f>
        <v>3859.8021077986095</v>
      </c>
      <c r="H2437" s="91"/>
      <c r="I2437" s="86"/>
      <c r="J2437" s="87">
        <f>VLOOKUP(C2437,'[9]Estructuras de Acero y Concreto'!$C$1:$L$65536,10,0)</f>
        <v>5975</v>
      </c>
      <c r="M2437" s="57"/>
      <c r="N2437" s="57"/>
      <c r="O2437" s="57"/>
      <c r="P2437" s="57"/>
      <c r="Q2437" s="57"/>
      <c r="R2437" s="57"/>
    </row>
    <row r="2438" spans="1:18" x14ac:dyDescent="0.2">
      <c r="A2438" s="78"/>
      <c r="B2438" s="79">
        <f t="shared" si="45"/>
        <v>414</v>
      </c>
      <c r="C2438" s="80" t="s">
        <v>2450</v>
      </c>
      <c r="D2438" s="80" t="str">
        <f>VLOOKUP(C2438,[8]Resumen!$C$1:$J$65536,8,0)</f>
        <v>1 Poste de concreto (25/700) de suspensión (25°) Tipo SU11-25</v>
      </c>
      <c r="E2438" s="82" t="s">
        <v>44</v>
      </c>
      <c r="F2438" s="83">
        <f t="shared" si="44"/>
        <v>1</v>
      </c>
      <c r="G2438" s="84">
        <f>VLOOKUP(C2438,'[9]Estructuras de Acero y Concreto'!$C$1:$L$65536,7,0)</f>
        <v>3859.8021077986095</v>
      </c>
      <c r="H2438" s="91"/>
      <c r="I2438" s="86"/>
      <c r="J2438" s="87">
        <f>VLOOKUP(C2438,'[9]Estructuras de Acero y Concreto'!$C$1:$L$65536,10,0)</f>
        <v>5975</v>
      </c>
      <c r="M2438" s="57"/>
      <c r="N2438" s="57"/>
      <c r="O2438" s="57"/>
      <c r="P2438" s="57"/>
      <c r="Q2438" s="57"/>
      <c r="R2438" s="57"/>
    </row>
    <row r="2439" spans="1:18" x14ac:dyDescent="0.2">
      <c r="A2439" s="78"/>
      <c r="B2439" s="79">
        <f t="shared" si="45"/>
        <v>415</v>
      </c>
      <c r="C2439" s="80" t="s">
        <v>2451</v>
      </c>
      <c r="D2439" s="80" t="str">
        <f>VLOOKUP(C2439,[8]Resumen!$C$1:$J$65536,8,0)</f>
        <v>1 Poste de concreto (25/1000) de ángulo medio (50°) Tipo AU1-25</v>
      </c>
      <c r="E2439" s="82" t="s">
        <v>44</v>
      </c>
      <c r="F2439" s="83">
        <f t="shared" si="44"/>
        <v>1</v>
      </c>
      <c r="G2439" s="84">
        <f>VLOOKUP(C2439,'[9]Estructuras de Acero y Concreto'!$C$1:$L$65536,7,0)</f>
        <v>4272.4550444736215</v>
      </c>
      <c r="H2439" s="91"/>
      <c r="I2439" s="86"/>
      <c r="J2439" s="87">
        <f>VLOOKUP(C2439,'[9]Estructuras de Acero y Concreto'!$C$1:$L$65536,10,0)</f>
        <v>6380</v>
      </c>
      <c r="M2439" s="57"/>
      <c r="N2439" s="57"/>
      <c r="O2439" s="57"/>
      <c r="P2439" s="57"/>
      <c r="Q2439" s="57"/>
      <c r="R2439" s="57"/>
    </row>
    <row r="2440" spans="1:18" x14ac:dyDescent="0.2">
      <c r="A2440" s="78"/>
      <c r="B2440" s="79">
        <f t="shared" si="45"/>
        <v>416</v>
      </c>
      <c r="C2440" s="80" t="s">
        <v>2452</v>
      </c>
      <c r="D2440" s="80" t="str">
        <f>VLOOKUP(C2440,[8]Resumen!$C$1:$J$65536,8,0)</f>
        <v>1 Poste de concreto (25/1000) de ángulo mayor y terminal (90°) Tipo ATU1-25</v>
      </c>
      <c r="E2440" s="82" t="s">
        <v>44</v>
      </c>
      <c r="F2440" s="83">
        <f t="shared" si="44"/>
        <v>1</v>
      </c>
      <c r="G2440" s="84">
        <f>VLOOKUP(C2440,'[9]Estructuras de Acero y Concreto'!$C$1:$L$65536,7,0)</f>
        <v>4272.4550444736215</v>
      </c>
      <c r="H2440" s="91"/>
      <c r="I2440" s="86"/>
      <c r="J2440" s="87">
        <f>VLOOKUP(C2440,'[9]Estructuras de Acero y Concreto'!$C$1:$L$65536,10,0)</f>
        <v>6380</v>
      </c>
      <c r="M2440" s="57"/>
      <c r="N2440" s="57"/>
      <c r="O2440" s="57"/>
      <c r="P2440" s="57"/>
      <c r="Q2440" s="57"/>
      <c r="R2440" s="57"/>
    </row>
    <row r="2441" spans="1:18" x14ac:dyDescent="0.2">
      <c r="A2441" s="78"/>
      <c r="B2441" s="79">
        <f t="shared" si="45"/>
        <v>417</v>
      </c>
      <c r="C2441" s="80" t="s">
        <v>2453</v>
      </c>
      <c r="D2441" s="80" t="str">
        <f>VLOOKUP(C2441,[8]Resumen!$C$1:$J$65536,8,0)</f>
        <v>1 Poste de concreto (25/700) de suspensión (2°) Tipo SU1-25</v>
      </c>
      <c r="E2441" s="82" t="s">
        <v>44</v>
      </c>
      <c r="F2441" s="83">
        <f t="shared" si="44"/>
        <v>1</v>
      </c>
      <c r="G2441" s="84">
        <f>VLOOKUP(C2441,'[9]Estructuras de Acero y Concreto'!$C$1:$L$65536,7,0)</f>
        <v>3859.8021077986095</v>
      </c>
      <c r="H2441" s="91"/>
      <c r="I2441" s="86"/>
      <c r="J2441" s="87">
        <f>VLOOKUP(C2441,'[9]Estructuras de Acero y Concreto'!$C$1:$L$65536,10,0)</f>
        <v>5975</v>
      </c>
      <c r="M2441" s="57"/>
      <c r="N2441" s="57"/>
      <c r="O2441" s="57"/>
      <c r="P2441" s="57"/>
      <c r="Q2441" s="57"/>
      <c r="R2441" s="57"/>
    </row>
    <row r="2442" spans="1:18" x14ac:dyDescent="0.2">
      <c r="A2442" s="78"/>
      <c r="B2442" s="79">
        <f t="shared" si="45"/>
        <v>418</v>
      </c>
      <c r="C2442" s="80" t="s">
        <v>2454</v>
      </c>
      <c r="D2442" s="80" t="str">
        <f>VLOOKUP(C2442,[8]Resumen!$C$1:$J$65536,8,0)</f>
        <v>1 Poste de concreto (25/900) de suspensión (25°) Tipo SU11-25</v>
      </c>
      <c r="E2442" s="82" t="s">
        <v>44</v>
      </c>
      <c r="F2442" s="83">
        <f t="shared" si="44"/>
        <v>1</v>
      </c>
      <c r="G2442" s="84">
        <f>VLOOKUP(C2442,'[9]Estructuras de Acero y Concreto'!$C$1:$L$65536,7,0)</f>
        <v>4151.2064038209628</v>
      </c>
      <c r="H2442" s="91"/>
      <c r="I2442" s="86"/>
      <c r="J2442" s="87">
        <f>VLOOKUP(C2442,'[9]Estructuras de Acero y Concreto'!$C$1:$L$65536,10,0)</f>
        <v>6261</v>
      </c>
      <c r="M2442" s="57"/>
      <c r="N2442" s="57"/>
      <c r="O2442" s="57"/>
      <c r="P2442" s="57"/>
      <c r="Q2442" s="57"/>
      <c r="R2442" s="57"/>
    </row>
    <row r="2443" spans="1:18" s="65" customFormat="1" x14ac:dyDescent="0.2">
      <c r="A2443" s="78"/>
      <c r="B2443" s="79">
        <f t="shared" si="45"/>
        <v>419</v>
      </c>
      <c r="C2443" s="80" t="s">
        <v>2455</v>
      </c>
      <c r="D2443" s="80" t="str">
        <f>VLOOKUP(C2443,[8]Resumen!$C$1:$J$65536,8,0)</f>
        <v>1 Poste de concreto (25/1000) de ángulo medio (50°) Tipo AU1-25</v>
      </c>
      <c r="E2443" s="82" t="s">
        <v>44</v>
      </c>
      <c r="F2443" s="83">
        <f t="shared" si="44"/>
        <v>1</v>
      </c>
      <c r="G2443" s="84">
        <f>VLOOKUP(C2443,'[9]Estructuras de Acero y Concreto'!$C$1:$L$65536,7,0)</f>
        <v>4272.4550444736215</v>
      </c>
      <c r="H2443" s="91"/>
      <c r="I2443" s="86"/>
      <c r="J2443" s="87">
        <f>VLOOKUP(C2443,'[9]Estructuras de Acero y Concreto'!$C$1:$L$65536,10,0)</f>
        <v>6380</v>
      </c>
      <c r="K2443" s="92"/>
      <c r="L2443" s="92"/>
      <c r="M2443" s="92"/>
      <c r="N2443" s="92"/>
      <c r="O2443" s="92"/>
      <c r="P2443" s="92"/>
      <c r="Q2443" s="92"/>
      <c r="R2443" s="92"/>
    </row>
    <row r="2444" spans="1:18" s="65" customFormat="1" x14ac:dyDescent="0.2">
      <c r="A2444" s="78"/>
      <c r="B2444" s="79">
        <f t="shared" si="45"/>
        <v>420</v>
      </c>
      <c r="C2444" s="80" t="s">
        <v>2456</v>
      </c>
      <c r="D2444" s="80" t="str">
        <f>VLOOKUP(C2444,[8]Resumen!$C$1:$J$65536,8,0)</f>
        <v>1 Poste de concreto (25/1100) de ángulo mayor y terminal (90°) Tipo ATU1-25</v>
      </c>
      <c r="E2444" s="82" t="s">
        <v>44</v>
      </c>
      <c r="F2444" s="83">
        <f t="shared" si="44"/>
        <v>1</v>
      </c>
      <c r="G2444" s="84">
        <f>VLOOKUP(C2444,'[9]Estructuras de Acero y Concreto'!$C$1:$L$65536,7,0)</f>
        <v>4496.5394169643369</v>
      </c>
      <c r="H2444" s="91"/>
      <c r="I2444" s="86"/>
      <c r="J2444" s="87">
        <f>VLOOKUP(C2444,'[9]Estructuras de Acero y Concreto'!$C$1:$L$65536,10,0)</f>
        <v>6599.9285714285716</v>
      </c>
      <c r="K2444" s="92"/>
      <c r="L2444" s="92"/>
      <c r="M2444" s="92"/>
      <c r="N2444" s="92"/>
      <c r="O2444" s="92"/>
      <c r="P2444" s="92"/>
      <c r="Q2444" s="92"/>
      <c r="R2444" s="92"/>
    </row>
    <row r="2445" spans="1:18" s="65" customFormat="1" x14ac:dyDescent="0.2">
      <c r="A2445" s="78"/>
      <c r="B2445" s="79">
        <f t="shared" si="45"/>
        <v>421</v>
      </c>
      <c r="C2445" s="80" t="s">
        <v>2457</v>
      </c>
      <c r="D2445" s="80" t="str">
        <f>VLOOKUP(C2445,[8]Resumen!$C$1:$J$65536,8,0)</f>
        <v>1 Poste de concreto (21/400) de suspensión (2°) Tipo SU1-21</v>
      </c>
      <c r="E2445" s="82" t="s">
        <v>44</v>
      </c>
      <c r="F2445" s="83">
        <f t="shared" si="44"/>
        <v>1</v>
      </c>
      <c r="G2445" s="84">
        <f>VLOOKUP(C2445,'[9]Estructuras de Acero y Concreto'!$C$1:$L$65536,7,0)</f>
        <v>2557.6528409574639</v>
      </c>
      <c r="H2445" s="91"/>
      <c r="I2445" s="86"/>
      <c r="J2445" s="87">
        <f>VLOOKUP(C2445,'[9]Estructuras de Acero y Concreto'!$C$1:$L$65536,10,0)</f>
        <v>4697</v>
      </c>
      <c r="K2445" s="92"/>
      <c r="L2445" s="92"/>
      <c r="M2445" s="92"/>
      <c r="N2445" s="92"/>
      <c r="O2445" s="92"/>
      <c r="P2445" s="92"/>
      <c r="Q2445" s="92"/>
      <c r="R2445" s="92"/>
    </row>
    <row r="2446" spans="1:18" s="65" customFormat="1" x14ac:dyDescent="0.2">
      <c r="A2446" s="78"/>
      <c r="B2446" s="79">
        <f t="shared" si="45"/>
        <v>422</v>
      </c>
      <c r="C2446" s="80" t="s">
        <v>2458</v>
      </c>
      <c r="D2446" s="80" t="str">
        <f>VLOOKUP(C2446,[8]Resumen!$C$1:$J$65536,8,0)</f>
        <v>1 Poste de concreto (21/600) de suspensión (25°) Tipo SU11-21</v>
      </c>
      <c r="E2446" s="82" t="s">
        <v>44</v>
      </c>
      <c r="F2446" s="83">
        <f t="shared" si="44"/>
        <v>1</v>
      </c>
      <c r="G2446" s="84">
        <f>VLOOKUP(C2446,'[9]Estructuras de Acero y Concreto'!$C$1:$L$65536,7,0)</f>
        <v>2636.1078437327128</v>
      </c>
      <c r="H2446" s="91"/>
      <c r="I2446" s="86"/>
      <c r="J2446" s="87">
        <f>VLOOKUP(C2446,'[9]Estructuras de Acero y Concreto'!$C$1:$L$65536,10,0)</f>
        <v>4774</v>
      </c>
      <c r="K2446" s="92"/>
      <c r="L2446" s="92"/>
      <c r="M2446" s="92"/>
      <c r="N2446" s="92"/>
      <c r="O2446" s="92"/>
      <c r="P2446" s="92"/>
      <c r="Q2446" s="92"/>
      <c r="R2446" s="92"/>
    </row>
    <row r="2447" spans="1:18" s="65" customFormat="1" x14ac:dyDescent="0.2">
      <c r="A2447" s="78"/>
      <c r="B2447" s="79">
        <f t="shared" si="45"/>
        <v>423</v>
      </c>
      <c r="C2447" s="80" t="s">
        <v>2459</v>
      </c>
      <c r="D2447" s="80" t="str">
        <f>VLOOKUP(C2447,[8]Resumen!$C$1:$J$65536,8,0)</f>
        <v>1 Poste de concreto (21/700) de ángulo medio (50°) Tipo AU1-21</v>
      </c>
      <c r="E2447" s="82" t="s">
        <v>44</v>
      </c>
      <c r="F2447" s="83">
        <f t="shared" si="44"/>
        <v>1</v>
      </c>
      <c r="G2447" s="84">
        <f>VLOOKUP(C2447,'[9]Estructuras de Acero y Concreto'!$C$1:$L$65536,7,0)</f>
        <v>2910.7003534460841</v>
      </c>
      <c r="H2447" s="91"/>
      <c r="I2447" s="86"/>
      <c r="J2447" s="87">
        <f>VLOOKUP(C2447,'[9]Estructuras de Acero y Concreto'!$C$1:$L$65536,10,0)</f>
        <v>5043.5</v>
      </c>
      <c r="K2447" s="92"/>
      <c r="L2447" s="92"/>
      <c r="M2447" s="92"/>
      <c r="N2447" s="92"/>
      <c r="O2447" s="92"/>
      <c r="P2447" s="92"/>
      <c r="Q2447" s="92"/>
      <c r="R2447" s="92"/>
    </row>
    <row r="2448" spans="1:18" s="65" customFormat="1" x14ac:dyDescent="0.2">
      <c r="A2448" s="78"/>
      <c r="B2448" s="79">
        <f t="shared" si="45"/>
        <v>424</v>
      </c>
      <c r="C2448" s="80" t="s">
        <v>2460</v>
      </c>
      <c r="D2448" s="80" t="str">
        <f>VLOOKUP(C2448,[8]Resumen!$C$1:$J$65536,8,0)</f>
        <v>1 Poste de concreto (21/1100) de ángulo mayor y terminal (90°) Tipo ATU1-21</v>
      </c>
      <c r="E2448" s="82" t="s">
        <v>44</v>
      </c>
      <c r="F2448" s="83">
        <f t="shared" si="44"/>
        <v>1</v>
      </c>
      <c r="G2448" s="84">
        <f>VLOOKUP(C2448,'[9]Estructuras de Acero y Concreto'!$C$1:$L$65536,7,0)</f>
        <v>2932.5969166819955</v>
      </c>
      <c r="H2448" s="91"/>
      <c r="I2448" s="86"/>
      <c r="J2448" s="87">
        <f>VLOOKUP(C2448,'[9]Estructuras de Acero y Concreto'!$C$1:$L$65536,10,0)</f>
        <v>5064.9904761904754</v>
      </c>
      <c r="K2448" s="92"/>
      <c r="L2448" s="92"/>
      <c r="M2448" s="92"/>
      <c r="N2448" s="92"/>
      <c r="O2448" s="92"/>
      <c r="P2448" s="92"/>
      <c r="Q2448" s="92"/>
      <c r="R2448" s="92"/>
    </row>
    <row r="2449" spans="1:18" s="65" customFormat="1" x14ac:dyDescent="0.2">
      <c r="A2449" s="78"/>
      <c r="B2449" s="79">
        <f t="shared" si="45"/>
        <v>425</v>
      </c>
      <c r="C2449" s="80" t="s">
        <v>2461</v>
      </c>
      <c r="D2449" s="80" t="str">
        <f>VLOOKUP(C2449,[8]Resumen!$C$1:$J$65536,8,0)</f>
        <v>1 Poste de concreto (21/400) de suspensión (2°) Tipo SU1-21</v>
      </c>
      <c r="E2449" s="82" t="s">
        <v>44</v>
      </c>
      <c r="F2449" s="83">
        <f t="shared" si="44"/>
        <v>1</v>
      </c>
      <c r="G2449" s="84">
        <f>VLOOKUP(C2449,'[9]Estructuras de Acero y Concreto'!$C$1:$L$65536,7,0)</f>
        <v>2557.6528409574639</v>
      </c>
      <c r="H2449" s="91"/>
      <c r="I2449" s="86"/>
      <c r="J2449" s="87">
        <f>VLOOKUP(C2449,'[9]Estructuras de Acero y Concreto'!$C$1:$L$65536,10,0)</f>
        <v>4697</v>
      </c>
      <c r="K2449" s="92"/>
      <c r="L2449" s="92"/>
      <c r="M2449" s="92"/>
      <c r="N2449" s="92"/>
      <c r="O2449" s="92"/>
      <c r="P2449" s="92"/>
      <c r="Q2449" s="92"/>
      <c r="R2449" s="92"/>
    </row>
    <row r="2450" spans="1:18" s="65" customFormat="1" x14ac:dyDescent="0.2">
      <c r="A2450" s="78"/>
      <c r="B2450" s="79">
        <f t="shared" si="45"/>
        <v>426</v>
      </c>
      <c r="C2450" s="80" t="s">
        <v>2462</v>
      </c>
      <c r="D2450" s="80" t="str">
        <f>VLOOKUP(C2450,[8]Resumen!$C$1:$J$65536,8,0)</f>
        <v>1 Poste de concreto (21/1000) de suspensión (25°) Tipo SU11-21</v>
      </c>
      <c r="E2450" s="82" t="s">
        <v>44</v>
      </c>
      <c r="F2450" s="83">
        <f t="shared" si="44"/>
        <v>1</v>
      </c>
      <c r="G2450" s="84">
        <f>VLOOKUP(C2450,'[9]Estructuras de Acero y Concreto'!$C$1:$L$65536,7,0)</f>
        <v>2876.528517667105</v>
      </c>
      <c r="H2450" s="91"/>
      <c r="I2450" s="86"/>
      <c r="J2450" s="87">
        <f>VLOOKUP(C2450,'[9]Estructuras de Acero y Concreto'!$C$1:$L$65536,10,0)</f>
        <v>5009.9619047619035</v>
      </c>
      <c r="K2450" s="92"/>
      <c r="L2450" s="92"/>
      <c r="M2450" s="92"/>
      <c r="N2450" s="92"/>
      <c r="O2450" s="92"/>
      <c r="P2450" s="92"/>
      <c r="Q2450" s="92"/>
      <c r="R2450" s="92"/>
    </row>
    <row r="2451" spans="1:18" s="65" customFormat="1" x14ac:dyDescent="0.2">
      <c r="A2451" s="78"/>
      <c r="B2451" s="79">
        <f t="shared" si="45"/>
        <v>427</v>
      </c>
      <c r="C2451" s="80" t="s">
        <v>2463</v>
      </c>
      <c r="D2451" s="80" t="str">
        <f>VLOOKUP(C2451,[8]Resumen!$C$1:$J$65536,8,0)</f>
        <v>1 Poste de concreto (21/700) de ángulo medio (50°) Tipo AU1-21</v>
      </c>
      <c r="E2451" s="82" t="s">
        <v>44</v>
      </c>
      <c r="F2451" s="83">
        <f t="shared" si="44"/>
        <v>1</v>
      </c>
      <c r="G2451" s="84">
        <f>VLOOKUP(C2451,'[9]Estructuras de Acero y Concreto'!$C$1:$L$65536,7,0)</f>
        <v>2910.7003534460841</v>
      </c>
      <c r="H2451" s="91"/>
      <c r="I2451" s="86"/>
      <c r="J2451" s="87">
        <f>VLOOKUP(C2451,'[9]Estructuras de Acero y Concreto'!$C$1:$L$65536,10,0)</f>
        <v>5043.5</v>
      </c>
      <c r="K2451" s="92"/>
      <c r="L2451" s="92"/>
      <c r="M2451" s="92"/>
      <c r="N2451" s="92"/>
      <c r="O2451" s="92"/>
      <c r="P2451" s="92"/>
      <c r="Q2451" s="92"/>
      <c r="R2451" s="92"/>
    </row>
    <row r="2452" spans="1:18" s="65" customFormat="1" x14ac:dyDescent="0.2">
      <c r="A2452" s="78"/>
      <c r="B2452" s="79">
        <f t="shared" si="45"/>
        <v>428</v>
      </c>
      <c r="C2452" s="80" t="s">
        <v>2464</v>
      </c>
      <c r="D2452" s="80" t="str">
        <f>VLOOKUP(C2452,[8]Resumen!$C$1:$J$65536,8,0)</f>
        <v>1 Poste de concreto (21/1300) de ángulo mayor y terminal (90°) Tipo ATU1-21</v>
      </c>
      <c r="E2452" s="82" t="s">
        <v>44</v>
      </c>
      <c r="F2452" s="83">
        <f t="shared" si="44"/>
        <v>1</v>
      </c>
      <c r="G2452" s="84">
        <f>VLOOKUP(C2452,'[9]Estructuras de Acero y Concreto'!$C$1:$L$65536,7,0)</f>
        <v>3044.7337147117769</v>
      </c>
      <c r="H2452" s="91"/>
      <c r="I2452" s="86"/>
      <c r="J2452" s="87">
        <f>VLOOKUP(C2452,'[9]Estructuras de Acero y Concreto'!$C$1:$L$65536,10,0)</f>
        <v>5175.0476190476184</v>
      </c>
      <c r="K2452" s="92"/>
      <c r="L2452" s="92"/>
      <c r="M2452" s="92"/>
      <c r="N2452" s="92"/>
      <c r="O2452" s="92"/>
      <c r="P2452" s="92"/>
      <c r="Q2452" s="92"/>
      <c r="R2452" s="92"/>
    </row>
    <row r="2453" spans="1:18" s="65" customFormat="1" x14ac:dyDescent="0.2">
      <c r="A2453" s="78"/>
      <c r="B2453" s="79">
        <f t="shared" si="45"/>
        <v>429</v>
      </c>
      <c r="C2453" s="80" t="s">
        <v>2465</v>
      </c>
      <c r="D2453" s="80" t="str">
        <f>VLOOKUP(C2453,[8]Resumen!$C$1:$J$65536,8,0)</f>
        <v>1 Poste de concreto (21/600) de suspensión (2°) Tipo SU1-21</v>
      </c>
      <c r="E2453" s="82" t="s">
        <v>44</v>
      </c>
      <c r="F2453" s="83">
        <f t="shared" si="44"/>
        <v>1</v>
      </c>
      <c r="G2453" s="84">
        <f>VLOOKUP(C2453,'[9]Estructuras de Acero y Concreto'!$C$1:$L$65536,7,0)</f>
        <v>2636.1078437327128</v>
      </c>
      <c r="H2453" s="91"/>
      <c r="I2453" s="86"/>
      <c r="J2453" s="87">
        <f>VLOOKUP(C2453,'[9]Estructuras de Acero y Concreto'!$C$1:$L$65536,10,0)</f>
        <v>4774</v>
      </c>
      <c r="K2453" s="92"/>
      <c r="L2453" s="92"/>
      <c r="M2453" s="92"/>
      <c r="N2453" s="92"/>
      <c r="O2453" s="92"/>
      <c r="P2453" s="92"/>
      <c r="Q2453" s="92"/>
      <c r="R2453" s="92"/>
    </row>
    <row r="2454" spans="1:18" s="65" customFormat="1" x14ac:dyDescent="0.2">
      <c r="A2454" s="78"/>
      <c r="B2454" s="79">
        <f t="shared" si="45"/>
        <v>430</v>
      </c>
      <c r="C2454" s="80" t="s">
        <v>2466</v>
      </c>
      <c r="D2454" s="80" t="str">
        <f>VLOOKUP(C2454,[8]Resumen!$C$1:$J$65536,8,0)</f>
        <v>1 Poste de concreto (21/600) de suspensión (25°) Tipo SU11-21</v>
      </c>
      <c r="E2454" s="82" t="s">
        <v>44</v>
      </c>
      <c r="F2454" s="83">
        <f t="shared" si="44"/>
        <v>1</v>
      </c>
      <c r="G2454" s="84">
        <f>VLOOKUP(C2454,'[9]Estructuras de Acero y Concreto'!$C$1:$L$65536,7,0)</f>
        <v>2636.1078437327128</v>
      </c>
      <c r="H2454" s="91"/>
      <c r="I2454" s="86"/>
      <c r="J2454" s="87">
        <f>VLOOKUP(C2454,'[9]Estructuras de Acero y Concreto'!$C$1:$L$65536,10,0)</f>
        <v>4774</v>
      </c>
      <c r="K2454" s="92"/>
      <c r="L2454" s="92"/>
      <c r="M2454" s="92"/>
      <c r="N2454" s="92"/>
      <c r="O2454" s="92"/>
      <c r="P2454" s="92"/>
      <c r="Q2454" s="92"/>
      <c r="R2454" s="92"/>
    </row>
    <row r="2455" spans="1:18" s="65" customFormat="1" x14ac:dyDescent="0.2">
      <c r="A2455" s="78"/>
      <c r="B2455" s="79">
        <f t="shared" si="45"/>
        <v>431</v>
      </c>
      <c r="C2455" s="80" t="s">
        <v>2467</v>
      </c>
      <c r="D2455" s="80" t="str">
        <f>VLOOKUP(C2455,[8]Resumen!$C$1:$J$65536,8,0)</f>
        <v>1 Poste de concreto (21/800) de ángulo medio (50°) Tipo AU1-21</v>
      </c>
      <c r="E2455" s="82" t="s">
        <v>44</v>
      </c>
      <c r="F2455" s="83">
        <f t="shared" si="44"/>
        <v>1</v>
      </c>
      <c r="G2455" s="84">
        <f>VLOOKUP(C2455,'[9]Estructuras de Acero y Concreto'!$C$1:$L$65536,7,0)</f>
        <v>2782.8288878838284</v>
      </c>
      <c r="H2455" s="91"/>
      <c r="I2455" s="86"/>
      <c r="J2455" s="87">
        <f>VLOOKUP(C2455,'[9]Estructuras de Acero y Concreto'!$C$1:$L$65536,10,0)</f>
        <v>4918</v>
      </c>
      <c r="K2455" s="92"/>
      <c r="L2455" s="92"/>
      <c r="M2455" s="92"/>
      <c r="N2455" s="92"/>
      <c r="O2455" s="92"/>
      <c r="P2455" s="92"/>
      <c r="Q2455" s="92"/>
      <c r="R2455" s="92"/>
    </row>
    <row r="2456" spans="1:18" s="65" customFormat="1" x14ac:dyDescent="0.2">
      <c r="A2456" s="78"/>
      <c r="B2456" s="79">
        <f t="shared" si="45"/>
        <v>432</v>
      </c>
      <c r="C2456" s="80" t="s">
        <v>2468</v>
      </c>
      <c r="D2456" s="80" t="str">
        <f>VLOOKUP(C2456,[8]Resumen!$C$1:$J$65536,8,0)</f>
        <v>1 Poste de concreto (21/900) de ángulo mayor y terminal (90°) Tipo ATU1-21</v>
      </c>
      <c r="E2456" s="82" t="s">
        <v>44</v>
      </c>
      <c r="F2456" s="83">
        <f t="shared" si="44"/>
        <v>1</v>
      </c>
      <c r="G2456" s="84">
        <f>VLOOKUP(C2456,'[9]Estructuras de Acero y Concreto'!$C$1:$L$65536,7,0)</f>
        <v>2820.4601186522154</v>
      </c>
      <c r="H2456" s="91"/>
      <c r="I2456" s="86"/>
      <c r="J2456" s="87">
        <f>VLOOKUP(C2456,'[9]Estructuras de Acero y Concreto'!$C$1:$L$65536,10,0)</f>
        <v>4954.9333333333325</v>
      </c>
      <c r="K2456" s="92"/>
      <c r="L2456" s="92"/>
      <c r="M2456" s="92"/>
      <c r="N2456" s="92"/>
      <c r="O2456" s="92"/>
      <c r="P2456" s="92"/>
      <c r="Q2456" s="92"/>
      <c r="R2456" s="92"/>
    </row>
    <row r="2457" spans="1:18" s="65" customFormat="1" x14ac:dyDescent="0.2">
      <c r="A2457" s="78"/>
      <c r="B2457" s="79">
        <f t="shared" si="45"/>
        <v>433</v>
      </c>
      <c r="C2457" s="80" t="s">
        <v>2469</v>
      </c>
      <c r="D2457" s="80" t="str">
        <f>VLOOKUP(C2457,[8]Resumen!$C$1:$J$65536,8,0)</f>
        <v>1 Poste de concreto (21/600) de suspensión (2°) Tipo SU1-21</v>
      </c>
      <c r="E2457" s="82" t="s">
        <v>44</v>
      </c>
      <c r="F2457" s="83">
        <f t="shared" si="44"/>
        <v>1</v>
      </c>
      <c r="G2457" s="84">
        <f>VLOOKUP(C2457,'[9]Estructuras de Acero y Concreto'!$C$1:$L$65536,7,0)</f>
        <v>2636.1078437327128</v>
      </c>
      <c r="H2457" s="91"/>
      <c r="I2457" s="86"/>
      <c r="J2457" s="87">
        <f>VLOOKUP(C2457,'[9]Estructuras de Acero y Concreto'!$C$1:$L$65536,10,0)</f>
        <v>4774</v>
      </c>
      <c r="K2457" s="92"/>
      <c r="L2457" s="92"/>
      <c r="M2457" s="92"/>
      <c r="N2457" s="92"/>
      <c r="O2457" s="92"/>
      <c r="P2457" s="92"/>
      <c r="Q2457" s="92"/>
      <c r="R2457" s="92"/>
    </row>
    <row r="2458" spans="1:18" s="65" customFormat="1" x14ac:dyDescent="0.2">
      <c r="A2458" s="78"/>
      <c r="B2458" s="79">
        <f t="shared" si="45"/>
        <v>434</v>
      </c>
      <c r="C2458" s="80" t="s">
        <v>2470</v>
      </c>
      <c r="D2458" s="80" t="str">
        <f>VLOOKUP(C2458,[8]Resumen!$C$1:$J$65536,8,0)</f>
        <v>1 Poste de concreto (21/800) de suspensión (25°) Tipo SU11-21</v>
      </c>
      <c r="E2458" s="82" t="s">
        <v>44</v>
      </c>
      <c r="F2458" s="83">
        <f t="shared" si="44"/>
        <v>1</v>
      </c>
      <c r="G2458" s="84">
        <f>VLOOKUP(C2458,'[9]Estructuras de Acero y Concreto'!$C$1:$L$65536,7,0)</f>
        <v>2782.8288878838284</v>
      </c>
      <c r="H2458" s="91"/>
      <c r="I2458" s="86"/>
      <c r="J2458" s="87">
        <f>VLOOKUP(C2458,'[9]Estructuras de Acero y Concreto'!$C$1:$L$65536,10,0)</f>
        <v>4918</v>
      </c>
      <c r="K2458" s="92"/>
      <c r="L2458" s="92"/>
      <c r="M2458" s="92"/>
      <c r="N2458" s="92"/>
      <c r="O2458" s="92"/>
      <c r="P2458" s="92"/>
      <c r="Q2458" s="92"/>
      <c r="R2458" s="92"/>
    </row>
    <row r="2459" spans="1:18" s="65" customFormat="1" x14ac:dyDescent="0.2">
      <c r="A2459" s="78"/>
      <c r="B2459" s="79">
        <f t="shared" si="45"/>
        <v>435</v>
      </c>
      <c r="C2459" s="80" t="s">
        <v>2471</v>
      </c>
      <c r="D2459" s="80" t="str">
        <f>VLOOKUP(C2459,[8]Resumen!$C$1:$J$65536,8,0)</f>
        <v>1 Poste de concreto (21/1100) de ángulo medio (50°) Tipo AU1-21</v>
      </c>
      <c r="E2459" s="82" t="s">
        <v>44</v>
      </c>
      <c r="F2459" s="83">
        <f t="shared" si="44"/>
        <v>1</v>
      </c>
      <c r="G2459" s="84">
        <f>VLOOKUP(C2459,'[9]Estructuras de Acero y Concreto'!$C$1:$L$65536,7,0)</f>
        <v>2932.5969166819955</v>
      </c>
      <c r="H2459" s="91"/>
      <c r="I2459" s="86"/>
      <c r="J2459" s="87">
        <f>VLOOKUP(C2459,'[9]Estructuras de Acero y Concreto'!$C$1:$L$65536,10,0)</f>
        <v>5064.9904761904754</v>
      </c>
      <c r="K2459" s="92"/>
      <c r="L2459" s="92"/>
      <c r="M2459" s="92"/>
      <c r="N2459" s="92"/>
      <c r="O2459" s="92"/>
      <c r="P2459" s="92"/>
      <c r="Q2459" s="92"/>
      <c r="R2459" s="92"/>
    </row>
    <row r="2460" spans="1:18" s="65" customFormat="1" x14ac:dyDescent="0.2">
      <c r="A2460" s="78"/>
      <c r="B2460" s="79">
        <f t="shared" si="45"/>
        <v>436</v>
      </c>
      <c r="C2460" s="80" t="s">
        <v>2472</v>
      </c>
      <c r="D2460" s="80" t="str">
        <f>VLOOKUP(C2460,[8]Resumen!$C$1:$J$65536,8,0)</f>
        <v>1 Poste de concreto (21/1400) de ángulo mayor y terminal (90°) Tipo ATU1-21</v>
      </c>
      <c r="E2460" s="82" t="s">
        <v>44</v>
      </c>
      <c r="F2460" s="83">
        <f t="shared" si="44"/>
        <v>1</v>
      </c>
      <c r="G2460" s="84">
        <f>VLOOKUP(C2460,'[9]Estructuras de Acero y Concreto'!$C$1:$L$65536,7,0)</f>
        <v>3134.0098943844951</v>
      </c>
      <c r="H2460" s="91"/>
      <c r="I2460" s="86"/>
      <c r="J2460" s="87">
        <f>VLOOKUP(C2460,'[9]Estructuras de Acero y Concreto'!$C$1:$L$65536,10,0)</f>
        <v>5262.6681096681095</v>
      </c>
      <c r="K2460" s="92"/>
      <c r="L2460" s="92"/>
      <c r="M2460" s="92"/>
      <c r="N2460" s="92"/>
      <c r="O2460" s="92"/>
      <c r="P2460" s="92"/>
      <c r="Q2460" s="92"/>
      <c r="R2460" s="92"/>
    </row>
    <row r="2461" spans="1:18" s="65" customFormat="1" x14ac:dyDescent="0.2">
      <c r="A2461" s="78"/>
      <c r="B2461" s="79">
        <f t="shared" si="45"/>
        <v>437</v>
      </c>
      <c r="C2461" s="80" t="s">
        <v>2473</v>
      </c>
      <c r="D2461" s="80" t="str">
        <f>VLOOKUP(C2461,[8]Resumen!$C$1:$J$65536,8,0)</f>
        <v>1 Poste de concreto (21/500) de suspensión (2°) Tipo SU1-21</v>
      </c>
      <c r="E2461" s="82" t="s">
        <v>44</v>
      </c>
      <c r="F2461" s="83">
        <f t="shared" si="44"/>
        <v>1</v>
      </c>
      <c r="G2461" s="84">
        <f>VLOOKUP(C2461,'[9]Estructuras de Acero y Concreto'!$C$1:$L$65536,7,0)</f>
        <v>2675.335345120337</v>
      </c>
      <c r="H2461" s="91"/>
      <c r="I2461" s="86"/>
      <c r="J2461" s="87">
        <f>VLOOKUP(C2461,'[9]Estructuras de Acero y Concreto'!$C$1:$L$65536,10,0)</f>
        <v>4812.5</v>
      </c>
      <c r="K2461" s="92"/>
      <c r="L2461" s="92"/>
      <c r="M2461" s="92"/>
      <c r="N2461" s="92"/>
      <c r="O2461" s="92"/>
      <c r="P2461" s="92"/>
      <c r="Q2461" s="92"/>
      <c r="R2461" s="92"/>
    </row>
    <row r="2462" spans="1:18" s="65" customFormat="1" x14ac:dyDescent="0.2">
      <c r="A2462" s="78"/>
      <c r="B2462" s="79">
        <f t="shared" si="45"/>
        <v>438</v>
      </c>
      <c r="C2462" s="80" t="s">
        <v>2474</v>
      </c>
      <c r="D2462" s="80" t="str">
        <f>VLOOKUP(C2462,[8]Resumen!$C$1:$J$65536,8,0)</f>
        <v>1 Poste de concreto (21/700) de suspensión (25°) Tipo SU11-21</v>
      </c>
      <c r="E2462" s="82" t="s">
        <v>44</v>
      </c>
      <c r="F2462" s="83">
        <f t="shared" si="44"/>
        <v>1</v>
      </c>
      <c r="G2462" s="84">
        <f>VLOOKUP(C2462,'[9]Estructuras de Acero y Concreto'!$C$1:$L$65536,7,0)</f>
        <v>2910.7003534460841</v>
      </c>
      <c r="H2462" s="91"/>
      <c r="I2462" s="86"/>
      <c r="J2462" s="87">
        <f>VLOOKUP(C2462,'[9]Estructuras de Acero y Concreto'!$C$1:$L$65536,10,0)</f>
        <v>5043.5</v>
      </c>
      <c r="K2462" s="92"/>
      <c r="L2462" s="92"/>
      <c r="M2462" s="92"/>
      <c r="N2462" s="92"/>
      <c r="O2462" s="92"/>
      <c r="P2462" s="92"/>
      <c r="Q2462" s="92"/>
      <c r="R2462" s="92"/>
    </row>
    <row r="2463" spans="1:18" s="65" customFormat="1" x14ac:dyDescent="0.2">
      <c r="A2463" s="78"/>
      <c r="B2463" s="79">
        <f t="shared" si="45"/>
        <v>439</v>
      </c>
      <c r="C2463" s="80" t="s">
        <v>2475</v>
      </c>
      <c r="D2463" s="80" t="str">
        <f>VLOOKUP(C2463,[8]Resumen!$C$1:$J$65536,8,0)</f>
        <v>2 Poste de concreto (21/900) de ángulo medio (50°) Tipo AU1-21</v>
      </c>
      <c r="E2463" s="82" t="s">
        <v>44</v>
      </c>
      <c r="F2463" s="83">
        <f t="shared" si="44"/>
        <v>1</v>
      </c>
      <c r="G2463" s="84">
        <f>VLOOKUP(C2463,'[9]Estructuras de Acero y Concreto'!$C$1:$L$65536,7,0)</f>
        <v>2820.4601186522154</v>
      </c>
      <c r="H2463" s="91"/>
      <c r="I2463" s="86"/>
      <c r="J2463" s="87">
        <f>VLOOKUP(C2463,'[9]Estructuras de Acero y Concreto'!$C$1:$L$65536,10,0)</f>
        <v>9909.866666666665</v>
      </c>
      <c r="K2463" s="92"/>
      <c r="L2463" s="92"/>
      <c r="M2463" s="92"/>
      <c r="N2463" s="92"/>
      <c r="O2463" s="92"/>
      <c r="P2463" s="92"/>
      <c r="Q2463" s="92"/>
      <c r="R2463" s="92"/>
    </row>
    <row r="2464" spans="1:18" s="65" customFormat="1" x14ac:dyDescent="0.2">
      <c r="A2464" s="78"/>
      <c r="B2464" s="79">
        <f t="shared" si="45"/>
        <v>440</v>
      </c>
      <c r="C2464" s="80" t="s">
        <v>2476</v>
      </c>
      <c r="D2464" s="80" t="str">
        <f>VLOOKUP(C2464,[8]Resumen!$C$1:$J$65536,8,0)</f>
        <v>2 Poste de concreto (21/1100) de ángulo mayor y terminal (90°) Tipo ATU1-21</v>
      </c>
      <c r="E2464" s="82" t="s">
        <v>44</v>
      </c>
      <c r="F2464" s="83">
        <f t="shared" si="44"/>
        <v>1</v>
      </c>
      <c r="G2464" s="84">
        <f>VLOOKUP(C2464,'[9]Estructuras de Acero y Concreto'!$C$1:$L$65536,7,0)</f>
        <v>2932.5969166819955</v>
      </c>
      <c r="H2464" s="91"/>
      <c r="I2464" s="86"/>
      <c r="J2464" s="87">
        <f>VLOOKUP(C2464,'[9]Estructuras de Acero y Concreto'!$C$1:$L$65536,10,0)</f>
        <v>10129.980952380951</v>
      </c>
      <c r="K2464" s="92"/>
      <c r="L2464" s="92"/>
      <c r="M2464" s="92"/>
      <c r="N2464" s="92"/>
      <c r="O2464" s="92"/>
      <c r="P2464" s="92"/>
      <c r="Q2464" s="92"/>
      <c r="R2464" s="92"/>
    </row>
    <row r="2465" spans="1:18" s="65" customFormat="1" x14ac:dyDescent="0.2">
      <c r="A2465" s="78"/>
      <c r="B2465" s="79">
        <f t="shared" si="45"/>
        <v>441</v>
      </c>
      <c r="C2465" s="80" t="s">
        <v>2477</v>
      </c>
      <c r="D2465" s="80" t="str">
        <f>VLOOKUP(C2465,[8]Resumen!$C$1:$J$65536,8,0)</f>
        <v>1 Poste de concreto (21/700) de suspensión (2°) Tipo SU1-21</v>
      </c>
      <c r="E2465" s="82" t="s">
        <v>44</v>
      </c>
      <c r="F2465" s="83">
        <f t="shared" si="44"/>
        <v>1</v>
      </c>
      <c r="G2465" s="84">
        <f>VLOOKUP(C2465,'[9]Estructuras de Acero y Concreto'!$C$1:$L$65536,7,0)</f>
        <v>2910.7003534460841</v>
      </c>
      <c r="H2465" s="91"/>
      <c r="I2465" s="86"/>
      <c r="J2465" s="87">
        <f>VLOOKUP(C2465,'[9]Estructuras de Acero y Concreto'!$C$1:$L$65536,10,0)</f>
        <v>5043.5</v>
      </c>
      <c r="K2465" s="92"/>
      <c r="L2465" s="92"/>
      <c r="M2465" s="92"/>
      <c r="N2465" s="92"/>
      <c r="O2465" s="92"/>
      <c r="P2465" s="92"/>
      <c r="Q2465" s="92"/>
      <c r="R2465" s="92"/>
    </row>
    <row r="2466" spans="1:18" s="65" customFormat="1" x14ac:dyDescent="0.2">
      <c r="A2466" s="78"/>
      <c r="B2466" s="79">
        <f t="shared" si="45"/>
        <v>442</v>
      </c>
      <c r="C2466" s="80" t="s">
        <v>2478</v>
      </c>
      <c r="D2466" s="80" t="str">
        <f>VLOOKUP(C2466,[8]Resumen!$C$1:$J$65536,8,0)</f>
        <v>1 Poste de concreto (21/900) de suspensión (25°) Tipo SU11-21</v>
      </c>
      <c r="E2466" s="82" t="s">
        <v>44</v>
      </c>
      <c r="F2466" s="83">
        <f t="shared" si="44"/>
        <v>1</v>
      </c>
      <c r="G2466" s="84">
        <f>VLOOKUP(C2466,'[9]Estructuras de Acero y Concreto'!$C$1:$L$65536,7,0)</f>
        <v>2820.4601186522154</v>
      </c>
      <c r="H2466" s="91"/>
      <c r="I2466" s="86"/>
      <c r="J2466" s="87">
        <f>VLOOKUP(C2466,'[9]Estructuras de Acero y Concreto'!$C$1:$L$65536,10,0)</f>
        <v>4954.9333333333325</v>
      </c>
      <c r="K2466" s="92"/>
      <c r="L2466" s="92"/>
      <c r="M2466" s="92"/>
      <c r="N2466" s="92"/>
      <c r="O2466" s="92"/>
      <c r="P2466" s="92"/>
      <c r="Q2466" s="92"/>
      <c r="R2466" s="92"/>
    </row>
    <row r="2467" spans="1:18" s="65" customFormat="1" x14ac:dyDescent="0.2">
      <c r="A2467" s="78"/>
      <c r="B2467" s="79">
        <f t="shared" si="45"/>
        <v>443</v>
      </c>
      <c r="C2467" s="80" t="s">
        <v>2479</v>
      </c>
      <c r="D2467" s="80" t="str">
        <f>VLOOKUP(C2467,[8]Resumen!$C$1:$J$65536,8,0)</f>
        <v>2 Poste de concreto (21/900) de ángulo medio (50°) Tipo AU1-21</v>
      </c>
      <c r="E2467" s="82" t="s">
        <v>44</v>
      </c>
      <c r="F2467" s="83">
        <f t="shared" si="44"/>
        <v>1</v>
      </c>
      <c r="G2467" s="84">
        <f>VLOOKUP(C2467,'[9]Estructuras de Acero y Concreto'!$C$1:$L$65536,7,0)</f>
        <v>2820.4601186522154</v>
      </c>
      <c r="H2467" s="91"/>
      <c r="I2467" s="86"/>
      <c r="J2467" s="87">
        <f>VLOOKUP(C2467,'[9]Estructuras de Acero y Concreto'!$C$1:$L$65536,10,0)</f>
        <v>9909.866666666665</v>
      </c>
      <c r="K2467" s="92"/>
      <c r="L2467" s="92"/>
      <c r="M2467" s="92"/>
      <c r="N2467" s="92"/>
      <c r="O2467" s="92"/>
      <c r="P2467" s="92"/>
      <c r="Q2467" s="92"/>
      <c r="R2467" s="92"/>
    </row>
    <row r="2468" spans="1:18" s="65" customFormat="1" x14ac:dyDescent="0.2">
      <c r="A2468" s="78"/>
      <c r="B2468" s="79">
        <f t="shared" si="45"/>
        <v>444</v>
      </c>
      <c r="C2468" s="80" t="s">
        <v>2480</v>
      </c>
      <c r="D2468" s="80" t="str">
        <f>VLOOKUP(C2468,[8]Resumen!$C$1:$J$65536,8,0)</f>
        <v>2 Poste de concreto (21/1300) de ángulo mayor y terminal (90°) Tipo ATU1-21</v>
      </c>
      <c r="E2468" s="82" t="s">
        <v>44</v>
      </c>
      <c r="F2468" s="83">
        <f t="shared" si="44"/>
        <v>1</v>
      </c>
      <c r="G2468" s="84">
        <f>VLOOKUP(C2468,'[9]Estructuras de Acero y Concreto'!$C$1:$L$65536,7,0)</f>
        <v>3044.7337147117769</v>
      </c>
      <c r="H2468" s="91"/>
      <c r="I2468" s="86"/>
      <c r="J2468" s="87">
        <f>VLOOKUP(C2468,'[9]Estructuras de Acero y Concreto'!$C$1:$L$65536,10,0)</f>
        <v>10350.095238095237</v>
      </c>
      <c r="K2468" s="92"/>
      <c r="L2468" s="92"/>
      <c r="M2468" s="92"/>
      <c r="N2468" s="92"/>
      <c r="O2468" s="92"/>
      <c r="P2468" s="92"/>
      <c r="Q2468" s="92"/>
      <c r="R2468" s="92"/>
    </row>
    <row r="2469" spans="1:18" s="65" customFormat="1" x14ac:dyDescent="0.2">
      <c r="A2469" s="78"/>
      <c r="B2469" s="79">
        <f t="shared" si="45"/>
        <v>445</v>
      </c>
      <c r="C2469" s="80" t="s">
        <v>2481</v>
      </c>
      <c r="D2469" s="80" t="str">
        <f>VLOOKUP(C2469,[8]Resumen!$C$1:$J$65536,8,0)</f>
        <v>1 Poste de concreto (21/900) de suspensión (2°) Tipo SU1-21</v>
      </c>
      <c r="E2469" s="82" t="s">
        <v>44</v>
      </c>
      <c r="F2469" s="83">
        <f t="shared" si="44"/>
        <v>1</v>
      </c>
      <c r="G2469" s="84">
        <f>VLOOKUP(C2469,'[9]Estructuras de Acero y Concreto'!$C$1:$L$65536,7,0)</f>
        <v>2820.4601186522154</v>
      </c>
      <c r="H2469" s="91"/>
      <c r="I2469" s="86"/>
      <c r="J2469" s="87">
        <f>VLOOKUP(C2469,'[9]Estructuras de Acero y Concreto'!$C$1:$L$65536,10,0)</f>
        <v>4954.9333333333325</v>
      </c>
      <c r="K2469" s="92"/>
      <c r="L2469" s="92"/>
      <c r="M2469" s="92"/>
      <c r="N2469" s="92"/>
      <c r="O2469" s="92"/>
      <c r="P2469" s="92"/>
      <c r="Q2469" s="92"/>
      <c r="R2469" s="92"/>
    </row>
    <row r="2470" spans="1:18" s="65" customFormat="1" x14ac:dyDescent="0.2">
      <c r="A2470" s="78"/>
      <c r="B2470" s="79">
        <f t="shared" si="45"/>
        <v>446</v>
      </c>
      <c r="C2470" s="80" t="s">
        <v>2482</v>
      </c>
      <c r="D2470" s="80" t="str">
        <f>VLOOKUP(C2470,[8]Resumen!$C$1:$J$65536,8,0)</f>
        <v>1 Poste de concreto (21/1000) de suspensión (25°) Tipo SU11-21</v>
      </c>
      <c r="E2470" s="82" t="s">
        <v>44</v>
      </c>
      <c r="F2470" s="83">
        <f t="shared" si="44"/>
        <v>1</v>
      </c>
      <c r="G2470" s="84">
        <f>VLOOKUP(C2470,'[9]Estructuras de Acero y Concreto'!$C$1:$L$65536,7,0)</f>
        <v>2876.528517667105</v>
      </c>
      <c r="H2470" s="91"/>
      <c r="I2470" s="86"/>
      <c r="J2470" s="87">
        <f>VLOOKUP(C2470,'[9]Estructuras de Acero y Concreto'!$C$1:$L$65536,10,0)</f>
        <v>5009.9619047619035</v>
      </c>
      <c r="K2470" s="92"/>
      <c r="L2470" s="92"/>
      <c r="M2470" s="92"/>
      <c r="N2470" s="92"/>
      <c r="O2470" s="92"/>
      <c r="P2470" s="92"/>
      <c r="Q2470" s="92"/>
      <c r="R2470" s="92"/>
    </row>
    <row r="2471" spans="1:18" x14ac:dyDescent="0.2">
      <c r="A2471" s="78"/>
      <c r="B2471" s="79">
        <f t="shared" si="45"/>
        <v>447</v>
      </c>
      <c r="C2471" s="80" t="s">
        <v>2483</v>
      </c>
      <c r="D2471" s="80" t="str">
        <f>VLOOKUP(C2471,[8]Resumen!$C$1:$J$65536,8,0)</f>
        <v>2 Poste de concreto (21/1000) de ángulo medio (50°) Tipo AU1-21</v>
      </c>
      <c r="E2471" s="82" t="s">
        <v>44</v>
      </c>
      <c r="F2471" s="83">
        <f t="shared" si="44"/>
        <v>1</v>
      </c>
      <c r="G2471" s="84">
        <f>VLOOKUP(C2471,'[9]Estructuras de Acero y Concreto'!$C$1:$L$65536,7,0)</f>
        <v>2876.528517667105</v>
      </c>
      <c r="H2471" s="91"/>
      <c r="I2471" s="86"/>
      <c r="J2471" s="87">
        <f>VLOOKUP(C2471,'[9]Estructuras de Acero y Concreto'!$C$1:$L$65536,10,0)</f>
        <v>10019.923809523807</v>
      </c>
      <c r="M2471" s="57"/>
      <c r="N2471" s="57"/>
      <c r="O2471" s="57"/>
      <c r="P2471" s="57"/>
      <c r="Q2471" s="57"/>
      <c r="R2471" s="57"/>
    </row>
    <row r="2472" spans="1:18" x14ac:dyDescent="0.2">
      <c r="A2472" s="78"/>
      <c r="B2472" s="79">
        <f t="shared" si="45"/>
        <v>448</v>
      </c>
      <c r="C2472" s="80" t="s">
        <v>2484</v>
      </c>
      <c r="D2472" s="80" t="str">
        <f>VLOOKUP(C2472,[8]Resumen!$C$1:$J$65536,8,0)</f>
        <v>2 Poste de concreto (21/1100) de ángulo mayor y terminal (90°) Tipo ATU1-21</v>
      </c>
      <c r="E2472" s="82" t="s">
        <v>44</v>
      </c>
      <c r="F2472" s="83">
        <f t="shared" si="44"/>
        <v>1</v>
      </c>
      <c r="G2472" s="84">
        <f>VLOOKUP(C2472,'[9]Estructuras de Acero y Concreto'!$C$1:$L$65536,7,0)</f>
        <v>2932.5969166819955</v>
      </c>
      <c r="H2472" s="91"/>
      <c r="I2472" s="86"/>
      <c r="J2472" s="87">
        <f>VLOOKUP(C2472,'[9]Estructuras de Acero y Concreto'!$C$1:$L$65536,10,0)</f>
        <v>10129.980952380951</v>
      </c>
      <c r="M2472" s="57"/>
      <c r="N2472" s="57"/>
      <c r="O2472" s="57"/>
      <c r="P2472" s="57"/>
      <c r="Q2472" s="57"/>
      <c r="R2472" s="57"/>
    </row>
    <row r="2473" spans="1:18" x14ac:dyDescent="0.2">
      <c r="A2473" s="78"/>
      <c r="B2473" s="79">
        <f t="shared" si="45"/>
        <v>449</v>
      </c>
      <c r="C2473" s="80" t="s">
        <v>2485</v>
      </c>
      <c r="D2473" s="80" t="str">
        <f>VLOOKUP(C2473,[8]Resumen!$C$1:$J$65536,8,0)</f>
        <v>1 Poste de concreto (15/400) de suspensión (3°) Tipo SU1-15</v>
      </c>
      <c r="E2473" s="82" t="s">
        <v>44</v>
      </c>
      <c r="F2473" s="83">
        <f t="shared" ref="F2473:F2536" si="46">IF(MID(C2473,1,2)="EA",0,1)</f>
        <v>1</v>
      </c>
      <c r="G2473" s="84">
        <f>VLOOKUP(C2473,'[9]Estructuras de Acero y Concreto'!$C$1:$L$65536,7,0)</f>
        <v>596.27777157623927</v>
      </c>
      <c r="H2473" s="91"/>
      <c r="I2473" s="86"/>
      <c r="J2473" s="87">
        <f>VLOOKUP(C2473,'[9]Estructuras de Acero y Concreto'!$C$1:$L$65536,10,0)</f>
        <v>2772</v>
      </c>
      <c r="M2473" s="57"/>
      <c r="N2473" s="57"/>
      <c r="O2473" s="57"/>
      <c r="P2473" s="57"/>
      <c r="Q2473" s="57"/>
      <c r="R2473" s="57"/>
    </row>
    <row r="2474" spans="1:18" x14ac:dyDescent="0.2">
      <c r="A2474" s="78"/>
      <c r="B2474" s="79">
        <f t="shared" si="45"/>
        <v>450</v>
      </c>
      <c r="C2474" s="80" t="s">
        <v>2486</v>
      </c>
      <c r="D2474" s="80" t="str">
        <f>VLOOKUP(C2474,[8]Resumen!$C$1:$J$65536,8,0)</f>
        <v>1 Poste de concreto (15/400) de suspensión (30°) Tipo SU11-15</v>
      </c>
      <c r="E2474" s="82" t="s">
        <v>44</v>
      </c>
      <c r="F2474" s="83">
        <f t="shared" si="46"/>
        <v>1</v>
      </c>
      <c r="G2474" s="84">
        <f>VLOOKUP(C2474,'[9]Estructuras de Acero y Concreto'!$C$1:$L$65536,7,0)</f>
        <v>596.27777157623927</v>
      </c>
      <c r="H2474" s="91"/>
      <c r="I2474" s="86"/>
      <c r="J2474" s="87">
        <f>VLOOKUP(C2474,'[9]Estructuras de Acero y Concreto'!$C$1:$L$65536,10,0)</f>
        <v>2772</v>
      </c>
      <c r="M2474" s="57"/>
      <c r="N2474" s="57"/>
      <c r="O2474" s="57"/>
      <c r="P2474" s="57"/>
      <c r="Q2474" s="57"/>
      <c r="R2474" s="57"/>
    </row>
    <row r="2475" spans="1:18" x14ac:dyDescent="0.2">
      <c r="A2475" s="78"/>
      <c r="B2475" s="79">
        <f t="shared" ref="B2475:B2538" si="47">1+B2474</f>
        <v>451</v>
      </c>
      <c r="C2475" s="80" t="s">
        <v>2487</v>
      </c>
      <c r="D2475" s="80" t="str">
        <f>VLOOKUP(C2475,[8]Resumen!$C$1:$J$65536,8,0)</f>
        <v>1 Poste de concreto (15/400) de ángulo mayor (50°) Tipo AU12-15</v>
      </c>
      <c r="E2475" s="82" t="s">
        <v>44</v>
      </c>
      <c r="F2475" s="83">
        <f t="shared" si="46"/>
        <v>1</v>
      </c>
      <c r="G2475" s="84">
        <f>VLOOKUP(C2475,'[9]Estructuras de Acero y Concreto'!$C$1:$L$65536,7,0)</f>
        <v>596.27777157623927</v>
      </c>
      <c r="H2475" s="91"/>
      <c r="I2475" s="86"/>
      <c r="J2475" s="87">
        <f>VLOOKUP(C2475,'[9]Estructuras de Acero y Concreto'!$C$1:$L$65536,10,0)</f>
        <v>2772</v>
      </c>
      <c r="M2475" s="57"/>
      <c r="N2475" s="57"/>
      <c r="O2475" s="57"/>
      <c r="P2475" s="57"/>
      <c r="Q2475" s="57"/>
      <c r="R2475" s="57"/>
    </row>
    <row r="2476" spans="1:18" x14ac:dyDescent="0.2">
      <c r="A2476" s="78"/>
      <c r="B2476" s="79">
        <f t="shared" si="47"/>
        <v>452</v>
      </c>
      <c r="C2476" s="80" t="s">
        <v>2488</v>
      </c>
      <c r="D2476" s="80" t="str">
        <f>VLOOKUP(C2476,[8]Resumen!$C$1:$J$65536,8,0)</f>
        <v>1 Poste de concreto (15/400) de retención y terminal (90°) Tipo RTU1-15</v>
      </c>
      <c r="E2476" s="82" t="s">
        <v>44</v>
      </c>
      <c r="F2476" s="83">
        <f t="shared" si="46"/>
        <v>1</v>
      </c>
      <c r="G2476" s="84">
        <f>VLOOKUP(C2476,'[9]Estructuras de Acero y Concreto'!$C$1:$L$65536,7,0)</f>
        <v>596.27777157623927</v>
      </c>
      <c r="H2476" s="91"/>
      <c r="I2476" s="86"/>
      <c r="J2476" s="87">
        <f>VLOOKUP(C2476,'[9]Estructuras de Acero y Concreto'!$C$1:$L$65536,10,0)</f>
        <v>2772</v>
      </c>
      <c r="M2476" s="57"/>
      <c r="N2476" s="57"/>
      <c r="O2476" s="57"/>
      <c r="P2476" s="57"/>
      <c r="Q2476" s="57"/>
      <c r="R2476" s="57"/>
    </row>
    <row r="2477" spans="1:18" x14ac:dyDescent="0.2">
      <c r="A2477" s="78"/>
      <c r="B2477" s="79">
        <f t="shared" si="47"/>
        <v>453</v>
      </c>
      <c r="C2477" s="80" t="s">
        <v>2489</v>
      </c>
      <c r="D2477" s="80" t="str">
        <f>VLOOKUP(C2477,[8]Resumen!$C$1:$J$65536,8,0)</f>
        <v>1 Poste de concreto (15/400) de suspensión (3°) Tipo SU1-15</v>
      </c>
      <c r="E2477" s="82" t="s">
        <v>44</v>
      </c>
      <c r="F2477" s="83">
        <f t="shared" si="46"/>
        <v>1</v>
      </c>
      <c r="G2477" s="84">
        <f>VLOOKUP(C2477,'[9]Estructuras de Acero y Concreto'!$C$1:$L$65536,7,0)</f>
        <v>596.27777157623927</v>
      </c>
      <c r="H2477" s="91"/>
      <c r="I2477" s="86"/>
      <c r="J2477" s="87">
        <f>VLOOKUP(C2477,'[9]Estructuras de Acero y Concreto'!$C$1:$L$65536,10,0)</f>
        <v>2772</v>
      </c>
      <c r="M2477" s="57"/>
      <c r="N2477" s="57"/>
      <c r="O2477" s="57"/>
      <c r="P2477" s="57"/>
      <c r="Q2477" s="57"/>
      <c r="R2477" s="57"/>
    </row>
    <row r="2478" spans="1:18" x14ac:dyDescent="0.2">
      <c r="A2478" s="78"/>
      <c r="B2478" s="79">
        <f t="shared" si="47"/>
        <v>454</v>
      </c>
      <c r="C2478" s="80" t="s">
        <v>2490</v>
      </c>
      <c r="D2478" s="80" t="str">
        <f>VLOOKUP(C2478,[8]Resumen!$C$1:$J$65536,8,0)</f>
        <v>1 Poste de concreto (15/500) de suspensión (30°) Tipo SU11-15</v>
      </c>
      <c r="E2478" s="82" t="s">
        <v>44</v>
      </c>
      <c r="F2478" s="83">
        <f t="shared" si="46"/>
        <v>1</v>
      </c>
      <c r="G2478" s="84">
        <f>VLOOKUP(C2478,'[9]Estructuras de Acero y Concreto'!$C$1:$L$65536,7,0)</f>
        <v>674.73277435148839</v>
      </c>
      <c r="H2478" s="91"/>
      <c r="I2478" s="86"/>
      <c r="J2478" s="87">
        <f>VLOOKUP(C2478,'[9]Estructuras de Acero y Concreto'!$C$1:$L$65536,10,0)</f>
        <v>2849</v>
      </c>
      <c r="M2478" s="57"/>
      <c r="N2478" s="57"/>
      <c r="O2478" s="57"/>
      <c r="P2478" s="57"/>
      <c r="Q2478" s="57"/>
      <c r="R2478" s="57"/>
    </row>
    <row r="2479" spans="1:18" x14ac:dyDescent="0.2">
      <c r="A2479" s="78"/>
      <c r="B2479" s="79">
        <f t="shared" si="47"/>
        <v>455</v>
      </c>
      <c r="C2479" s="80" t="s">
        <v>2491</v>
      </c>
      <c r="D2479" s="80" t="str">
        <f>VLOOKUP(C2479,[8]Resumen!$C$1:$J$65536,8,0)</f>
        <v>1 Poste de concreto (15/500) de ángulo mayor (50°) Tipo AU12-15</v>
      </c>
      <c r="E2479" s="82" t="s">
        <v>44</v>
      </c>
      <c r="F2479" s="83">
        <f t="shared" si="46"/>
        <v>1</v>
      </c>
      <c r="G2479" s="84">
        <f>VLOOKUP(C2479,'[9]Estructuras de Acero y Concreto'!$C$1:$L$65536,7,0)</f>
        <v>674.73277435148839</v>
      </c>
      <c r="H2479" s="91"/>
      <c r="I2479" s="86"/>
      <c r="J2479" s="87">
        <f>VLOOKUP(C2479,'[9]Estructuras de Acero y Concreto'!$C$1:$L$65536,10,0)</f>
        <v>2849</v>
      </c>
      <c r="M2479" s="57"/>
      <c r="N2479" s="57"/>
      <c r="O2479" s="57"/>
      <c r="P2479" s="57"/>
      <c r="Q2479" s="57"/>
      <c r="R2479" s="57"/>
    </row>
    <row r="2480" spans="1:18" x14ac:dyDescent="0.2">
      <c r="A2480" s="78"/>
      <c r="B2480" s="79">
        <f t="shared" si="47"/>
        <v>456</v>
      </c>
      <c r="C2480" s="80" t="s">
        <v>2492</v>
      </c>
      <c r="D2480" s="80" t="str">
        <f>VLOOKUP(C2480,[8]Resumen!$C$1:$J$65536,8,0)</f>
        <v>1 Poste de concreto (15/700) de retención y terminal (90°) Tipo RTU1-15</v>
      </c>
      <c r="E2480" s="82" t="s">
        <v>44</v>
      </c>
      <c r="F2480" s="83">
        <f t="shared" si="46"/>
        <v>1</v>
      </c>
      <c r="G2480" s="84">
        <f>VLOOKUP(C2480,'[9]Estructuras de Acero y Concreto'!$C$1:$L$65536,7,0)</f>
        <v>831.64277990198605</v>
      </c>
      <c r="H2480" s="91"/>
      <c r="I2480" s="86"/>
      <c r="J2480" s="87">
        <f>VLOOKUP(C2480,'[9]Estructuras de Acero y Concreto'!$C$1:$L$65536,10,0)</f>
        <v>3003</v>
      </c>
      <c r="M2480" s="57"/>
      <c r="N2480" s="57"/>
      <c r="O2480" s="57"/>
      <c r="P2480" s="57"/>
      <c r="Q2480" s="57"/>
      <c r="R2480" s="57"/>
    </row>
    <row r="2481" spans="1:18" x14ac:dyDescent="0.2">
      <c r="A2481" s="78"/>
      <c r="B2481" s="79">
        <f t="shared" si="47"/>
        <v>457</v>
      </c>
      <c r="C2481" s="80" t="s">
        <v>2493</v>
      </c>
      <c r="D2481" s="80" t="str">
        <f>VLOOKUP(C2481,[8]Resumen!$C$1:$J$65536,8,0)</f>
        <v>1 Poste de concreto (15/400) de suspensión (3°) Tipo SU1-15</v>
      </c>
      <c r="E2481" s="82" t="s">
        <v>44</v>
      </c>
      <c r="F2481" s="83">
        <f t="shared" si="46"/>
        <v>1</v>
      </c>
      <c r="G2481" s="84">
        <f>VLOOKUP(C2481,'[9]Estructuras de Acero y Concreto'!$C$1:$L$65536,7,0)</f>
        <v>596.27777157623927</v>
      </c>
      <c r="H2481" s="91"/>
      <c r="I2481" s="86"/>
      <c r="J2481" s="87">
        <f>VLOOKUP(C2481,'[9]Estructuras de Acero y Concreto'!$C$1:$L$65536,10,0)</f>
        <v>2772</v>
      </c>
      <c r="M2481" s="57"/>
      <c r="N2481" s="57"/>
      <c r="O2481" s="57"/>
      <c r="P2481" s="57"/>
      <c r="Q2481" s="57"/>
      <c r="R2481" s="57"/>
    </row>
    <row r="2482" spans="1:18" x14ac:dyDescent="0.2">
      <c r="A2482" s="78"/>
      <c r="B2482" s="79">
        <f t="shared" si="47"/>
        <v>458</v>
      </c>
      <c r="C2482" s="80" t="s">
        <v>2494</v>
      </c>
      <c r="D2482" s="80" t="str">
        <f>VLOOKUP(C2482,[8]Resumen!$C$1:$J$65536,8,0)</f>
        <v>1 Poste de concreto (15/600) de suspensión (30°) Tipo SU11-15</v>
      </c>
      <c r="E2482" s="82" t="s">
        <v>44</v>
      </c>
      <c r="F2482" s="83">
        <f t="shared" si="46"/>
        <v>1</v>
      </c>
      <c r="G2482" s="84">
        <f>VLOOKUP(C2482,'[9]Estructuras de Acero y Concreto'!$C$1:$L$65536,7,0)</f>
        <v>753.18777712673705</v>
      </c>
      <c r="H2482" s="91"/>
      <c r="I2482" s="86"/>
      <c r="J2482" s="87">
        <f>VLOOKUP(C2482,'[9]Estructuras de Acero y Concreto'!$C$1:$L$65536,10,0)</f>
        <v>2926</v>
      </c>
      <c r="M2482" s="57"/>
      <c r="N2482" s="57"/>
      <c r="O2482" s="57"/>
      <c r="P2482" s="57"/>
      <c r="Q2482" s="57"/>
      <c r="R2482" s="57"/>
    </row>
    <row r="2483" spans="1:18" x14ac:dyDescent="0.2">
      <c r="A2483" s="78"/>
      <c r="B2483" s="79">
        <f t="shared" si="47"/>
        <v>459</v>
      </c>
      <c r="C2483" s="80" t="s">
        <v>2495</v>
      </c>
      <c r="D2483" s="80" t="str">
        <f>VLOOKUP(C2483,[8]Resumen!$C$1:$J$65536,8,0)</f>
        <v>1 Poste de concreto (15/800) de ángulo mayor (50°) Tipo AU12-15</v>
      </c>
      <c r="E2483" s="82" t="s">
        <v>44</v>
      </c>
      <c r="F2483" s="83">
        <f t="shared" si="46"/>
        <v>1</v>
      </c>
      <c r="G2483" s="84">
        <f>VLOOKUP(C2483,'[9]Estructuras de Acero y Concreto'!$C$1:$L$65536,7,0)</f>
        <v>910.09778267723516</v>
      </c>
      <c r="H2483" s="91"/>
      <c r="I2483" s="86"/>
      <c r="J2483" s="87">
        <f>VLOOKUP(C2483,'[9]Estructuras de Acero y Concreto'!$C$1:$L$65536,10,0)</f>
        <v>3080</v>
      </c>
      <c r="M2483" s="57"/>
      <c r="N2483" s="57"/>
      <c r="O2483" s="57"/>
      <c r="P2483" s="57"/>
      <c r="Q2483" s="57"/>
      <c r="R2483" s="57"/>
    </row>
    <row r="2484" spans="1:18" x14ac:dyDescent="0.2">
      <c r="A2484" s="78"/>
      <c r="B2484" s="79">
        <f t="shared" si="47"/>
        <v>460</v>
      </c>
      <c r="C2484" s="80" t="s">
        <v>2496</v>
      </c>
      <c r="D2484" s="80" t="str">
        <f>VLOOKUP(C2484,[8]Resumen!$C$1:$J$65536,8,0)</f>
        <v>1 Poste de concreto (15/1000) de retención y terminal (90°) Tipo RTU1-15</v>
      </c>
      <c r="E2484" s="82" t="s">
        <v>44</v>
      </c>
      <c r="F2484" s="83">
        <f t="shared" si="46"/>
        <v>1</v>
      </c>
      <c r="G2484" s="84">
        <f>VLOOKUP(C2484,'[9]Estructuras de Acero y Concreto'!$C$1:$L$65536,7,0)</f>
        <v>1088.9140552364065</v>
      </c>
      <c r="H2484" s="91"/>
      <c r="I2484" s="86"/>
      <c r="J2484" s="87">
        <f>VLOOKUP(C2484,'[9]Estructuras de Acero y Concreto'!$C$1:$L$65536,10,0)</f>
        <v>3255.5</v>
      </c>
      <c r="M2484" s="57"/>
      <c r="N2484" s="57"/>
      <c r="O2484" s="57"/>
      <c r="P2484" s="57"/>
      <c r="Q2484" s="57"/>
      <c r="R2484" s="57"/>
    </row>
    <row r="2485" spans="1:18" x14ac:dyDescent="0.2">
      <c r="A2485" s="78"/>
      <c r="B2485" s="79">
        <f t="shared" si="47"/>
        <v>461</v>
      </c>
      <c r="C2485" s="80" t="s">
        <v>2497</v>
      </c>
      <c r="D2485" s="80" t="str">
        <f>VLOOKUP(C2485,[8]Resumen!$C$1:$J$65536,8,0)</f>
        <v>1 Poste de concreto (15/400) de suspensión (3°) Tipo SU1-15</v>
      </c>
      <c r="E2485" s="82" t="s">
        <v>44</v>
      </c>
      <c r="F2485" s="83">
        <f t="shared" si="46"/>
        <v>1</v>
      </c>
      <c r="G2485" s="84">
        <f>VLOOKUP(C2485,'[9]Estructuras de Acero y Concreto'!$C$1:$L$65536,7,0)</f>
        <v>596.27777157623927</v>
      </c>
      <c r="H2485" s="91"/>
      <c r="I2485" s="86"/>
      <c r="J2485" s="87">
        <f>VLOOKUP(C2485,'[9]Estructuras de Acero y Concreto'!$C$1:$L$65536,10,0)</f>
        <v>2772</v>
      </c>
      <c r="M2485" s="57"/>
      <c r="N2485" s="57"/>
      <c r="O2485" s="57"/>
      <c r="P2485" s="57"/>
      <c r="Q2485" s="57"/>
      <c r="R2485" s="57"/>
    </row>
    <row r="2486" spans="1:18" x14ac:dyDescent="0.2">
      <c r="A2486" s="78"/>
      <c r="B2486" s="79">
        <f t="shared" si="47"/>
        <v>462</v>
      </c>
      <c r="C2486" s="80" t="s">
        <v>2498</v>
      </c>
      <c r="D2486" s="80" t="str">
        <f>VLOOKUP(C2486,[8]Resumen!$C$1:$J$65536,8,0)</f>
        <v>1 Poste de concreto (15/900) de suspensión (30°) Tipo SU11-15</v>
      </c>
      <c r="E2486" s="82" t="s">
        <v>44</v>
      </c>
      <c r="F2486" s="83">
        <f t="shared" si="46"/>
        <v>1</v>
      </c>
      <c r="G2486" s="84">
        <f>VLOOKUP(C2486,'[9]Estructuras de Acero y Concreto'!$C$1:$L$65536,7,0)</f>
        <v>1032.3653194698311</v>
      </c>
      <c r="H2486" s="91"/>
      <c r="I2486" s="86"/>
      <c r="J2486" s="87">
        <f>VLOOKUP(C2486,'[9]Estructuras de Acero y Concreto'!$C$1:$L$65536,10,0)</f>
        <v>3200</v>
      </c>
      <c r="M2486" s="57"/>
      <c r="N2486" s="57"/>
      <c r="O2486" s="57"/>
      <c r="P2486" s="57"/>
      <c r="Q2486" s="57"/>
      <c r="R2486" s="57"/>
    </row>
    <row r="2487" spans="1:18" x14ac:dyDescent="0.2">
      <c r="A2487" s="78"/>
      <c r="B2487" s="79">
        <f t="shared" si="47"/>
        <v>463</v>
      </c>
      <c r="C2487" s="80" t="s">
        <v>2499</v>
      </c>
      <c r="D2487" s="80" t="str">
        <f>VLOOKUP(C2487,[8]Resumen!$C$1:$J$65536,8,0)</f>
        <v>1 Poste de concreto (15/1000) de ángulo mayor (50°) Tipo AU12-15</v>
      </c>
      <c r="E2487" s="82" t="s">
        <v>44</v>
      </c>
      <c r="F2487" s="83">
        <f t="shared" si="46"/>
        <v>1</v>
      </c>
      <c r="G2487" s="84">
        <f>VLOOKUP(C2487,'[9]Estructuras de Acero y Concreto'!$C$1:$L$65536,7,0)</f>
        <v>1088.9140552364065</v>
      </c>
      <c r="H2487" s="91"/>
      <c r="I2487" s="86"/>
      <c r="J2487" s="87">
        <f>VLOOKUP(C2487,'[9]Estructuras de Acero y Concreto'!$C$1:$L$65536,10,0)</f>
        <v>3255.5</v>
      </c>
      <c r="M2487" s="57"/>
      <c r="N2487" s="57"/>
      <c r="O2487" s="57"/>
      <c r="P2487" s="57"/>
      <c r="Q2487" s="57"/>
      <c r="R2487" s="57"/>
    </row>
    <row r="2488" spans="1:18" x14ac:dyDescent="0.2">
      <c r="A2488" s="78"/>
      <c r="B2488" s="79">
        <f t="shared" si="47"/>
        <v>464</v>
      </c>
      <c r="C2488" s="80" t="s">
        <v>2500</v>
      </c>
      <c r="D2488" s="80" t="str">
        <f>VLOOKUP(C2488,[8]Resumen!$C$1:$J$65536,8,0)</f>
        <v>1 Poste de concreto (15/1300) de retención y terminal (90°) Tipo RTU1-15</v>
      </c>
      <c r="E2488" s="82" t="s">
        <v>44</v>
      </c>
      <c r="F2488" s="83">
        <f t="shared" si="46"/>
        <v>1</v>
      </c>
      <c r="G2488" s="84">
        <f>VLOOKUP(C2488,'[9]Estructuras de Acero y Concreto'!$C$1:$L$65536,7,0)</f>
        <v>1351.3316382386754</v>
      </c>
      <c r="H2488" s="91"/>
      <c r="I2488" s="86"/>
      <c r="J2488" s="87">
        <f>VLOOKUP(C2488,'[9]Estructuras de Acero y Concreto'!$C$1:$L$65536,10,0)</f>
        <v>3513.0508658008657</v>
      </c>
      <c r="M2488" s="57"/>
      <c r="N2488" s="57"/>
      <c r="O2488" s="57"/>
      <c r="P2488" s="57"/>
      <c r="Q2488" s="57"/>
      <c r="R2488" s="57"/>
    </row>
    <row r="2489" spans="1:18" x14ac:dyDescent="0.2">
      <c r="A2489" s="78"/>
      <c r="B2489" s="79">
        <f t="shared" si="47"/>
        <v>465</v>
      </c>
      <c r="C2489" s="80" t="s">
        <v>2501</v>
      </c>
      <c r="D2489" s="80" t="str">
        <f>VLOOKUP(C2489,[8]Resumen!$C$1:$J$65536,8,0)</f>
        <v>1 Poste de concreto (15/400) de suspensión (3°) Tipo SU1-15</v>
      </c>
      <c r="E2489" s="82" t="s">
        <v>44</v>
      </c>
      <c r="F2489" s="83">
        <f t="shared" si="46"/>
        <v>1</v>
      </c>
      <c r="G2489" s="84">
        <f>VLOOKUP(C2489,'[9]Estructuras de Acero y Concreto'!$C$1:$L$65536,7,0)</f>
        <v>596.27777157623927</v>
      </c>
      <c r="H2489" s="91"/>
      <c r="I2489" s="86"/>
      <c r="J2489" s="87">
        <f>VLOOKUP(C2489,'[9]Estructuras de Acero y Concreto'!$C$1:$L$65536,10,0)</f>
        <v>2772</v>
      </c>
      <c r="M2489" s="57"/>
      <c r="N2489" s="57"/>
      <c r="O2489" s="57"/>
      <c r="P2489" s="57"/>
      <c r="Q2489" s="57"/>
      <c r="R2489" s="57"/>
    </row>
    <row r="2490" spans="1:18" x14ac:dyDescent="0.2">
      <c r="A2490" s="78"/>
      <c r="B2490" s="79">
        <f t="shared" si="47"/>
        <v>466</v>
      </c>
      <c r="C2490" s="80" t="s">
        <v>2502</v>
      </c>
      <c r="D2490" s="80" t="str">
        <f>VLOOKUP(C2490,[8]Resumen!$C$1:$J$65536,8,0)</f>
        <v>1 Poste de concreto (15/800) de suspensión (30°) Tipo SU11-15</v>
      </c>
      <c r="E2490" s="82" t="s">
        <v>44</v>
      </c>
      <c r="F2490" s="83">
        <f t="shared" si="46"/>
        <v>1</v>
      </c>
      <c r="G2490" s="84">
        <f>VLOOKUP(C2490,'[9]Estructuras de Acero y Concreto'!$C$1:$L$65536,7,0)</f>
        <v>910.09778267723516</v>
      </c>
      <c r="H2490" s="91"/>
      <c r="I2490" s="86"/>
      <c r="J2490" s="87">
        <f>VLOOKUP(C2490,'[9]Estructuras de Acero y Concreto'!$C$1:$L$65536,10,0)</f>
        <v>3080</v>
      </c>
      <c r="M2490" s="57"/>
      <c r="N2490" s="57"/>
      <c r="O2490" s="57"/>
      <c r="P2490" s="57"/>
      <c r="Q2490" s="57"/>
      <c r="R2490" s="57"/>
    </row>
    <row r="2491" spans="1:18" x14ac:dyDescent="0.2">
      <c r="A2491" s="78"/>
      <c r="B2491" s="79">
        <f t="shared" si="47"/>
        <v>467</v>
      </c>
      <c r="C2491" s="80" t="s">
        <v>2503</v>
      </c>
      <c r="D2491" s="80" t="str">
        <f>VLOOKUP(C2491,[8]Resumen!$C$1:$J$65536,8,0)</f>
        <v>1 Poste de concreto (15/1000) de ángulo mayor (50°) Tipo AU12-15</v>
      </c>
      <c r="E2491" s="82" t="s">
        <v>44</v>
      </c>
      <c r="F2491" s="83">
        <f t="shared" si="46"/>
        <v>1</v>
      </c>
      <c r="G2491" s="84">
        <f>VLOOKUP(C2491,'[9]Estructuras de Acero y Concreto'!$C$1:$L$65536,7,0)</f>
        <v>1088.9140552364065</v>
      </c>
      <c r="H2491" s="91"/>
      <c r="I2491" s="86"/>
      <c r="J2491" s="87">
        <f>VLOOKUP(C2491,'[9]Estructuras de Acero y Concreto'!$C$1:$L$65536,10,0)</f>
        <v>3255.5</v>
      </c>
      <c r="M2491" s="57"/>
      <c r="N2491" s="57"/>
      <c r="O2491" s="57"/>
      <c r="P2491" s="57"/>
      <c r="Q2491" s="57"/>
      <c r="R2491" s="57"/>
    </row>
    <row r="2492" spans="1:18" x14ac:dyDescent="0.2">
      <c r="A2492" s="78"/>
      <c r="B2492" s="79">
        <f t="shared" si="47"/>
        <v>468</v>
      </c>
      <c r="C2492" s="80" t="s">
        <v>2504</v>
      </c>
      <c r="D2492" s="80" t="str">
        <f>VLOOKUP(C2492,[8]Resumen!$C$1:$J$65536,8,0)</f>
        <v>1 Poste de concreto (15/900) de retención y terminal (90°) Tipo RTU1-15</v>
      </c>
      <c r="E2492" s="82" t="s">
        <v>44</v>
      </c>
      <c r="F2492" s="83">
        <f t="shared" si="46"/>
        <v>1</v>
      </c>
      <c r="G2492" s="84">
        <f>VLOOKUP(C2492,'[9]Estructuras de Acero y Concreto'!$C$1:$L$65536,7,0)</f>
        <v>1032.3653194698311</v>
      </c>
      <c r="H2492" s="91"/>
      <c r="I2492" s="86"/>
      <c r="J2492" s="87">
        <f>VLOOKUP(C2492,'[9]Estructuras de Acero y Concreto'!$C$1:$L$65536,10,0)</f>
        <v>3200</v>
      </c>
      <c r="M2492" s="57"/>
      <c r="N2492" s="57"/>
      <c r="O2492" s="57"/>
      <c r="P2492" s="57"/>
      <c r="Q2492" s="57"/>
      <c r="R2492" s="57"/>
    </row>
    <row r="2493" spans="1:18" x14ac:dyDescent="0.2">
      <c r="A2493" s="78"/>
      <c r="B2493" s="79">
        <f t="shared" si="47"/>
        <v>469</v>
      </c>
      <c r="C2493" s="80" t="s">
        <v>2505</v>
      </c>
      <c r="D2493" s="80" t="str">
        <f>VLOOKUP(C2493,[8]Resumen!$C$1:$J$65536,8,0)</f>
        <v>1 Poste de concreto (15/400) de suspensión (3°) Tipo SU2-15</v>
      </c>
      <c r="E2493" s="82" t="s">
        <v>44</v>
      </c>
      <c r="F2493" s="83">
        <f t="shared" si="46"/>
        <v>1</v>
      </c>
      <c r="G2493" s="84">
        <f>VLOOKUP(C2493,'[9]Estructuras de Acero y Concreto'!$C$1:$L$65536,7,0)</f>
        <v>596.27777157623927</v>
      </c>
      <c r="H2493" s="91"/>
      <c r="I2493" s="86"/>
      <c r="J2493" s="87">
        <f>VLOOKUP(C2493,'[9]Estructuras de Acero y Concreto'!$C$1:$L$65536,10,0)</f>
        <v>2772</v>
      </c>
      <c r="M2493" s="57"/>
      <c r="N2493" s="57"/>
      <c r="O2493" s="57"/>
      <c r="P2493" s="57"/>
      <c r="Q2493" s="57"/>
      <c r="R2493" s="57"/>
    </row>
    <row r="2494" spans="1:18" x14ac:dyDescent="0.2">
      <c r="A2494" s="78"/>
      <c r="B2494" s="79">
        <f t="shared" si="47"/>
        <v>470</v>
      </c>
      <c r="C2494" s="80" t="s">
        <v>2506</v>
      </c>
      <c r="D2494" s="80" t="str">
        <f>VLOOKUP(C2494,[8]Resumen!$C$1:$J$65536,8,0)</f>
        <v>2 Poste de concreto (15/400) de suspensión (30°) Tipo SU21-15</v>
      </c>
      <c r="E2494" s="82" t="s">
        <v>44</v>
      </c>
      <c r="F2494" s="83">
        <f t="shared" si="46"/>
        <v>1</v>
      </c>
      <c r="G2494" s="84">
        <f>VLOOKUP(C2494,'[9]Estructuras de Acero y Concreto'!$C$1:$L$65536,7,0)</f>
        <v>596.27777157623927</v>
      </c>
      <c r="H2494" s="91"/>
      <c r="I2494" s="86"/>
      <c r="J2494" s="87">
        <f>VLOOKUP(C2494,'[9]Estructuras de Acero y Concreto'!$C$1:$L$65536,10,0)</f>
        <v>5544</v>
      </c>
      <c r="M2494" s="57"/>
      <c r="N2494" s="57"/>
      <c r="O2494" s="57"/>
      <c r="P2494" s="57"/>
      <c r="Q2494" s="57"/>
      <c r="R2494" s="57"/>
    </row>
    <row r="2495" spans="1:18" x14ac:dyDescent="0.2">
      <c r="A2495" s="78"/>
      <c r="B2495" s="79">
        <f t="shared" si="47"/>
        <v>471</v>
      </c>
      <c r="C2495" s="80" t="s">
        <v>2507</v>
      </c>
      <c r="D2495" s="80" t="str">
        <f>VLOOKUP(C2495,[8]Resumen!$C$1:$J$65536,8,0)</f>
        <v>2 Poste de concreto (15/500) de ángulo mayor (50°) Tipo AU22-15</v>
      </c>
      <c r="E2495" s="82" t="s">
        <v>44</v>
      </c>
      <c r="F2495" s="83">
        <f t="shared" si="46"/>
        <v>1</v>
      </c>
      <c r="G2495" s="84">
        <f>VLOOKUP(C2495,'[9]Estructuras de Acero y Concreto'!$C$1:$L$65536,7,0)</f>
        <v>674.73277435148839</v>
      </c>
      <c r="H2495" s="91"/>
      <c r="I2495" s="86"/>
      <c r="J2495" s="87">
        <f>VLOOKUP(C2495,'[9]Estructuras de Acero y Concreto'!$C$1:$L$65536,10,0)</f>
        <v>5698</v>
      </c>
      <c r="M2495" s="57"/>
      <c r="N2495" s="57"/>
      <c r="O2495" s="57"/>
      <c r="P2495" s="57"/>
      <c r="Q2495" s="57"/>
      <c r="R2495" s="57"/>
    </row>
    <row r="2496" spans="1:18" x14ac:dyDescent="0.2">
      <c r="A2496" s="78"/>
      <c r="B2496" s="79">
        <f t="shared" si="47"/>
        <v>472</v>
      </c>
      <c r="C2496" s="80" t="s">
        <v>2508</v>
      </c>
      <c r="D2496" s="80" t="str">
        <f>VLOOKUP(C2496,[8]Resumen!$C$1:$J$65536,8,0)</f>
        <v>2 Poste de concreto (15/600) de retención y terminal (90°) Tipo RTU2-15</v>
      </c>
      <c r="E2496" s="82" t="s">
        <v>44</v>
      </c>
      <c r="F2496" s="83">
        <f t="shared" si="46"/>
        <v>1</v>
      </c>
      <c r="G2496" s="84">
        <f>VLOOKUP(C2496,'[9]Estructuras de Acero y Concreto'!$C$1:$L$65536,7,0)</f>
        <v>753.18777712673705</v>
      </c>
      <c r="H2496" s="91"/>
      <c r="I2496" s="86"/>
      <c r="J2496" s="87">
        <f>VLOOKUP(C2496,'[9]Estructuras de Acero y Concreto'!$C$1:$L$65536,10,0)</f>
        <v>5852</v>
      </c>
      <c r="M2496" s="57"/>
      <c r="N2496" s="57"/>
      <c r="O2496" s="57"/>
      <c r="P2496" s="57"/>
      <c r="Q2496" s="57"/>
      <c r="R2496" s="57"/>
    </row>
    <row r="2497" spans="1:18" x14ac:dyDescent="0.2">
      <c r="A2497" s="78"/>
      <c r="B2497" s="79">
        <f t="shared" si="47"/>
        <v>473</v>
      </c>
      <c r="C2497" s="80" t="s">
        <v>2509</v>
      </c>
      <c r="D2497" s="80" t="str">
        <f>VLOOKUP(C2497,[8]Resumen!$C$1:$J$65536,8,0)</f>
        <v>1 Poste de concreto (15/500) de suspensión (3°) Tipo SU2-15</v>
      </c>
      <c r="E2497" s="82" t="s">
        <v>44</v>
      </c>
      <c r="F2497" s="83">
        <f t="shared" si="46"/>
        <v>1</v>
      </c>
      <c r="G2497" s="84">
        <f>VLOOKUP(C2497,'[9]Estructuras de Acero y Concreto'!$C$1:$L$65536,7,0)</f>
        <v>674.73277435148839</v>
      </c>
      <c r="H2497" s="91"/>
      <c r="I2497" s="86"/>
      <c r="J2497" s="87">
        <f>VLOOKUP(C2497,'[9]Estructuras de Acero y Concreto'!$C$1:$L$65536,10,0)</f>
        <v>2849</v>
      </c>
      <c r="M2497" s="57"/>
      <c r="N2497" s="57"/>
      <c r="O2497" s="57"/>
      <c r="P2497" s="57"/>
      <c r="Q2497" s="57"/>
      <c r="R2497" s="57"/>
    </row>
    <row r="2498" spans="1:18" x14ac:dyDescent="0.2">
      <c r="A2498" s="78"/>
      <c r="B2498" s="79">
        <f t="shared" si="47"/>
        <v>474</v>
      </c>
      <c r="C2498" s="80" t="s">
        <v>2510</v>
      </c>
      <c r="D2498" s="80" t="str">
        <f>VLOOKUP(C2498,[8]Resumen!$C$1:$J$65536,8,0)</f>
        <v>2 Poste de concreto (15/500) de suspensión (30°) Tipo SU21-15</v>
      </c>
      <c r="E2498" s="82" t="s">
        <v>44</v>
      </c>
      <c r="F2498" s="83">
        <f t="shared" si="46"/>
        <v>1</v>
      </c>
      <c r="G2498" s="84">
        <f>VLOOKUP(C2498,'[9]Estructuras de Acero y Concreto'!$C$1:$L$65536,7,0)</f>
        <v>674.73277435148839</v>
      </c>
      <c r="H2498" s="91"/>
      <c r="I2498" s="86"/>
      <c r="J2498" s="87">
        <f>VLOOKUP(C2498,'[9]Estructuras de Acero y Concreto'!$C$1:$L$65536,10,0)</f>
        <v>5698</v>
      </c>
      <c r="M2498" s="57"/>
      <c r="N2498" s="57"/>
      <c r="O2498" s="57"/>
      <c r="P2498" s="57"/>
      <c r="Q2498" s="57"/>
      <c r="R2498" s="57"/>
    </row>
    <row r="2499" spans="1:18" x14ac:dyDescent="0.2">
      <c r="A2499" s="78"/>
      <c r="B2499" s="79">
        <f t="shared" si="47"/>
        <v>475</v>
      </c>
      <c r="C2499" s="80" t="s">
        <v>2511</v>
      </c>
      <c r="D2499" s="80" t="str">
        <f>VLOOKUP(C2499,[8]Resumen!$C$1:$J$65536,8,0)</f>
        <v>2 Poste de concreto (15/700) de ángulo mayor (50°) Tipo AU22-15</v>
      </c>
      <c r="E2499" s="82" t="s">
        <v>44</v>
      </c>
      <c r="F2499" s="83">
        <f t="shared" si="46"/>
        <v>1</v>
      </c>
      <c r="G2499" s="84">
        <f>VLOOKUP(C2499,'[9]Estructuras de Acero y Concreto'!$C$1:$L$65536,7,0)</f>
        <v>831.64277990198605</v>
      </c>
      <c r="H2499" s="91"/>
      <c r="I2499" s="86"/>
      <c r="J2499" s="87">
        <f>VLOOKUP(C2499,'[9]Estructuras de Acero y Concreto'!$C$1:$L$65536,10,0)</f>
        <v>6006</v>
      </c>
      <c r="M2499" s="57"/>
      <c r="N2499" s="57"/>
      <c r="O2499" s="57"/>
      <c r="P2499" s="57"/>
      <c r="Q2499" s="57"/>
      <c r="R2499" s="57"/>
    </row>
    <row r="2500" spans="1:18" x14ac:dyDescent="0.2">
      <c r="A2500" s="78"/>
      <c r="B2500" s="79">
        <f t="shared" si="47"/>
        <v>476</v>
      </c>
      <c r="C2500" s="80" t="s">
        <v>2512</v>
      </c>
      <c r="D2500" s="80" t="str">
        <f>VLOOKUP(C2500,[8]Resumen!$C$1:$J$65536,8,0)</f>
        <v>2 Poste de concreto (15/900) de retención y terminal (90°) Tipo RTU2-15</v>
      </c>
      <c r="E2500" s="82" t="s">
        <v>44</v>
      </c>
      <c r="F2500" s="83">
        <f t="shared" si="46"/>
        <v>1</v>
      </c>
      <c r="G2500" s="84">
        <f>VLOOKUP(C2500,'[9]Estructuras de Acero y Concreto'!$C$1:$L$65536,7,0)</f>
        <v>1032.3653194698311</v>
      </c>
      <c r="H2500" s="91"/>
      <c r="I2500" s="86"/>
      <c r="J2500" s="87">
        <f>VLOOKUP(C2500,'[9]Estructuras de Acero y Concreto'!$C$1:$L$65536,10,0)</f>
        <v>6400</v>
      </c>
      <c r="M2500" s="57"/>
      <c r="N2500" s="57"/>
      <c r="O2500" s="57"/>
      <c r="P2500" s="57"/>
      <c r="Q2500" s="57"/>
      <c r="R2500" s="57"/>
    </row>
    <row r="2501" spans="1:18" x14ac:dyDescent="0.2">
      <c r="A2501" s="78"/>
      <c r="B2501" s="79">
        <f t="shared" si="47"/>
        <v>477</v>
      </c>
      <c r="C2501" s="80" t="s">
        <v>2513</v>
      </c>
      <c r="D2501" s="80" t="str">
        <f>VLOOKUP(C2501,[8]Resumen!$C$1:$J$65536,8,0)</f>
        <v>1 Poste de concreto (15/500) de suspensión (3°) Tipo SU2-15</v>
      </c>
      <c r="E2501" s="82" t="s">
        <v>44</v>
      </c>
      <c r="F2501" s="83">
        <f t="shared" si="46"/>
        <v>1</v>
      </c>
      <c r="G2501" s="84">
        <f>VLOOKUP(C2501,'[9]Estructuras de Acero y Concreto'!$C$1:$L$65536,7,0)</f>
        <v>674.73277435148839</v>
      </c>
      <c r="H2501" s="91"/>
      <c r="I2501" s="86"/>
      <c r="J2501" s="87">
        <f>VLOOKUP(C2501,'[9]Estructuras de Acero y Concreto'!$C$1:$L$65536,10,0)</f>
        <v>2849</v>
      </c>
      <c r="M2501" s="57"/>
      <c r="N2501" s="57"/>
      <c r="O2501" s="57"/>
      <c r="P2501" s="57"/>
      <c r="Q2501" s="57"/>
      <c r="R2501" s="57"/>
    </row>
    <row r="2502" spans="1:18" x14ac:dyDescent="0.2">
      <c r="A2502" s="78"/>
      <c r="B2502" s="79">
        <f t="shared" si="47"/>
        <v>478</v>
      </c>
      <c r="C2502" s="80" t="s">
        <v>2514</v>
      </c>
      <c r="D2502" s="80" t="str">
        <f>VLOOKUP(C2502,[8]Resumen!$C$1:$J$65536,8,0)</f>
        <v>2 Poste de concreto (15/700) de suspensión (30°) Tipo SU21-15</v>
      </c>
      <c r="E2502" s="82" t="s">
        <v>44</v>
      </c>
      <c r="F2502" s="83">
        <f t="shared" si="46"/>
        <v>1</v>
      </c>
      <c r="G2502" s="84">
        <f>VLOOKUP(C2502,'[9]Estructuras de Acero y Concreto'!$C$1:$L$65536,7,0)</f>
        <v>831.64277990198605</v>
      </c>
      <c r="H2502" s="91"/>
      <c r="I2502" s="86"/>
      <c r="J2502" s="87">
        <f>VLOOKUP(C2502,'[9]Estructuras de Acero y Concreto'!$C$1:$L$65536,10,0)</f>
        <v>6006</v>
      </c>
      <c r="M2502" s="57"/>
      <c r="N2502" s="57"/>
      <c r="O2502" s="57"/>
      <c r="P2502" s="57"/>
      <c r="Q2502" s="57"/>
      <c r="R2502" s="57"/>
    </row>
    <row r="2503" spans="1:18" x14ac:dyDescent="0.2">
      <c r="A2503" s="78"/>
      <c r="B2503" s="79">
        <f t="shared" si="47"/>
        <v>479</v>
      </c>
      <c r="C2503" s="80" t="s">
        <v>2515</v>
      </c>
      <c r="D2503" s="80" t="str">
        <f>VLOOKUP(C2503,[8]Resumen!$C$1:$J$65536,8,0)</f>
        <v>2 Poste de concreto (15/800) de ángulo mayor (50°) Tipo AU22-15</v>
      </c>
      <c r="E2503" s="82" t="s">
        <v>44</v>
      </c>
      <c r="F2503" s="83">
        <f t="shared" si="46"/>
        <v>1</v>
      </c>
      <c r="G2503" s="84">
        <f>VLOOKUP(C2503,'[9]Estructuras de Acero y Concreto'!$C$1:$L$65536,7,0)</f>
        <v>910.09778267723516</v>
      </c>
      <c r="H2503" s="91"/>
      <c r="I2503" s="86"/>
      <c r="J2503" s="87">
        <f>VLOOKUP(C2503,'[9]Estructuras de Acero y Concreto'!$C$1:$L$65536,10,0)</f>
        <v>6160</v>
      </c>
      <c r="M2503" s="57"/>
      <c r="N2503" s="57"/>
      <c r="O2503" s="57"/>
      <c r="P2503" s="57"/>
      <c r="Q2503" s="57"/>
      <c r="R2503" s="57"/>
    </row>
    <row r="2504" spans="1:18" x14ac:dyDescent="0.2">
      <c r="A2504" s="78"/>
      <c r="B2504" s="79">
        <f t="shared" si="47"/>
        <v>480</v>
      </c>
      <c r="C2504" s="80" t="s">
        <v>2516</v>
      </c>
      <c r="D2504" s="80" t="str">
        <f>VLOOKUP(C2504,[8]Resumen!$C$1:$J$65536,8,0)</f>
        <v>2 Poste de concreto (15/1000) de retención y terminal (90°) Tipo RTU2-15</v>
      </c>
      <c r="E2504" s="82" t="s">
        <v>44</v>
      </c>
      <c r="F2504" s="83">
        <f t="shared" si="46"/>
        <v>1</v>
      </c>
      <c r="G2504" s="84">
        <f>VLOOKUP(C2504,'[9]Estructuras de Acero y Concreto'!$C$1:$L$65536,7,0)</f>
        <v>1088.9140552364065</v>
      </c>
      <c r="H2504" s="91"/>
      <c r="I2504" s="86"/>
      <c r="J2504" s="87">
        <f>VLOOKUP(C2504,'[9]Estructuras de Acero y Concreto'!$C$1:$L$65536,10,0)</f>
        <v>6511</v>
      </c>
      <c r="M2504" s="57"/>
      <c r="N2504" s="57"/>
      <c r="O2504" s="57"/>
      <c r="P2504" s="57"/>
      <c r="Q2504" s="57"/>
      <c r="R2504" s="57"/>
    </row>
    <row r="2505" spans="1:18" x14ac:dyDescent="0.2">
      <c r="A2505" s="78"/>
      <c r="B2505" s="79">
        <f t="shared" si="47"/>
        <v>481</v>
      </c>
      <c r="C2505" s="80" t="s">
        <v>2517</v>
      </c>
      <c r="D2505" s="80" t="str">
        <f>VLOOKUP(C2505,[8]Resumen!$C$1:$J$65536,8,0)</f>
        <v>1 Poste de concreto (15/700) de suspensión (3°) Tipo SU2-15</v>
      </c>
      <c r="E2505" s="82" t="s">
        <v>44</v>
      </c>
      <c r="F2505" s="83">
        <f t="shared" si="46"/>
        <v>1</v>
      </c>
      <c r="G2505" s="84">
        <f>VLOOKUP(C2505,'[9]Estructuras de Acero y Concreto'!$C$1:$L$65536,7,0)</f>
        <v>831.64277990198605</v>
      </c>
      <c r="H2505" s="91"/>
      <c r="I2505" s="86"/>
      <c r="J2505" s="87">
        <f>VLOOKUP(C2505,'[9]Estructuras de Acero y Concreto'!$C$1:$L$65536,10,0)</f>
        <v>3003</v>
      </c>
      <c r="M2505" s="57"/>
      <c r="N2505" s="57"/>
      <c r="O2505" s="57"/>
      <c r="P2505" s="57"/>
      <c r="Q2505" s="57"/>
      <c r="R2505" s="57"/>
    </row>
    <row r="2506" spans="1:18" x14ac:dyDescent="0.2">
      <c r="A2506" s="78"/>
      <c r="B2506" s="79">
        <f t="shared" si="47"/>
        <v>482</v>
      </c>
      <c r="C2506" s="80" t="s">
        <v>2518</v>
      </c>
      <c r="D2506" s="80" t="str">
        <f>VLOOKUP(C2506,[8]Resumen!$C$1:$J$65536,8,0)</f>
        <v>2 Poste de concreto (15/900) de suspensión (30°) Tipo SU21-15</v>
      </c>
      <c r="E2506" s="82" t="s">
        <v>44</v>
      </c>
      <c r="F2506" s="83">
        <f t="shared" si="46"/>
        <v>1</v>
      </c>
      <c r="G2506" s="84">
        <f>VLOOKUP(C2506,'[9]Estructuras de Acero y Concreto'!$C$1:$L$65536,7,0)</f>
        <v>1032.3653194698311</v>
      </c>
      <c r="H2506" s="91"/>
      <c r="I2506" s="86"/>
      <c r="J2506" s="87">
        <f>VLOOKUP(C2506,'[9]Estructuras de Acero y Concreto'!$C$1:$L$65536,10,0)</f>
        <v>6400</v>
      </c>
      <c r="M2506" s="57"/>
      <c r="N2506" s="57"/>
      <c r="O2506" s="57"/>
      <c r="P2506" s="57"/>
      <c r="Q2506" s="57"/>
      <c r="R2506" s="57"/>
    </row>
    <row r="2507" spans="1:18" x14ac:dyDescent="0.2">
      <c r="A2507" s="78"/>
      <c r="B2507" s="79">
        <f t="shared" si="47"/>
        <v>483</v>
      </c>
      <c r="C2507" s="80" t="s">
        <v>2519</v>
      </c>
      <c r="D2507" s="80" t="str">
        <f>VLOOKUP(C2507,[8]Resumen!$C$1:$J$65536,8,0)</f>
        <v>2 Poste de concreto (15/1000) de ángulo mayor (50°) Tipo AU22-15</v>
      </c>
      <c r="E2507" s="82" t="s">
        <v>44</v>
      </c>
      <c r="F2507" s="83">
        <f t="shared" si="46"/>
        <v>1</v>
      </c>
      <c r="G2507" s="84">
        <f>VLOOKUP(C2507,'[9]Estructuras de Acero y Concreto'!$C$1:$L$65536,7,0)</f>
        <v>1088.9140552364065</v>
      </c>
      <c r="H2507" s="91"/>
      <c r="I2507" s="86"/>
      <c r="J2507" s="87">
        <f>VLOOKUP(C2507,'[9]Estructuras de Acero y Concreto'!$C$1:$L$65536,10,0)</f>
        <v>6511</v>
      </c>
      <c r="M2507" s="57"/>
      <c r="N2507" s="57"/>
      <c r="O2507" s="57"/>
      <c r="P2507" s="57"/>
      <c r="Q2507" s="57"/>
      <c r="R2507" s="57"/>
    </row>
    <row r="2508" spans="1:18" x14ac:dyDescent="0.2">
      <c r="A2508" s="78"/>
      <c r="B2508" s="79">
        <f t="shared" si="47"/>
        <v>484</v>
      </c>
      <c r="C2508" s="80" t="s">
        <v>2520</v>
      </c>
      <c r="D2508" s="80" t="str">
        <f>VLOOKUP(C2508,[8]Resumen!$C$1:$J$65536,8,0)</f>
        <v>2 Poste de concreto (15/1300) de retención y terminal (90°) Tipo RTU2-15</v>
      </c>
      <c r="E2508" s="82" t="s">
        <v>44</v>
      </c>
      <c r="F2508" s="83">
        <f t="shared" si="46"/>
        <v>1</v>
      </c>
      <c r="G2508" s="84">
        <f>VLOOKUP(C2508,'[9]Estructuras de Acero y Concreto'!$C$1:$L$65536,7,0)</f>
        <v>1351.3316382386754</v>
      </c>
      <c r="H2508" s="91"/>
      <c r="I2508" s="86"/>
      <c r="J2508" s="87">
        <f>VLOOKUP(C2508,'[9]Estructuras de Acero y Concreto'!$C$1:$L$65536,10,0)</f>
        <v>7026.1017316017314</v>
      </c>
      <c r="M2508" s="57"/>
      <c r="N2508" s="57"/>
      <c r="O2508" s="57"/>
      <c r="P2508" s="57"/>
      <c r="Q2508" s="57"/>
      <c r="R2508" s="57"/>
    </row>
    <row r="2509" spans="1:18" x14ac:dyDescent="0.2">
      <c r="A2509" s="78"/>
      <c r="B2509" s="79">
        <f t="shared" si="47"/>
        <v>485</v>
      </c>
      <c r="C2509" s="80" t="s">
        <v>2521</v>
      </c>
      <c r="D2509" s="80" t="str">
        <f>VLOOKUP(C2509,[8]Resumen!$C$1:$J$65536,8,0)</f>
        <v>1 Poste de concreto (15/800) de suspensión (3°) Tipo SU2-15</v>
      </c>
      <c r="E2509" s="82" t="s">
        <v>44</v>
      </c>
      <c r="F2509" s="83">
        <f t="shared" si="46"/>
        <v>1</v>
      </c>
      <c r="G2509" s="84">
        <f>VLOOKUP(C2509,'[9]Estructuras de Acero y Concreto'!$C$1:$L$65536,7,0)</f>
        <v>910.09778267723516</v>
      </c>
      <c r="H2509" s="91"/>
      <c r="I2509" s="86"/>
      <c r="J2509" s="87">
        <f>VLOOKUP(C2509,'[9]Estructuras de Acero y Concreto'!$C$1:$L$65536,10,0)</f>
        <v>3080</v>
      </c>
      <c r="M2509" s="57"/>
      <c r="N2509" s="57"/>
      <c r="O2509" s="57"/>
      <c r="P2509" s="57"/>
      <c r="Q2509" s="57"/>
      <c r="R2509" s="57"/>
    </row>
    <row r="2510" spans="1:18" x14ac:dyDescent="0.2">
      <c r="A2510" s="78"/>
      <c r="B2510" s="79">
        <f t="shared" si="47"/>
        <v>486</v>
      </c>
      <c r="C2510" s="80" t="s">
        <v>2522</v>
      </c>
      <c r="D2510" s="80" t="str">
        <f>VLOOKUP(C2510,[8]Resumen!$C$1:$J$65536,8,0)</f>
        <v>2 Poste de concreto (15/600) de suspensión (30°) Tipo SU21-15</v>
      </c>
      <c r="E2510" s="82" t="s">
        <v>44</v>
      </c>
      <c r="F2510" s="83">
        <f t="shared" si="46"/>
        <v>1</v>
      </c>
      <c r="G2510" s="84">
        <f>VLOOKUP(C2510,'[9]Estructuras de Acero y Concreto'!$C$1:$L$65536,7,0)</f>
        <v>753.18777712673705</v>
      </c>
      <c r="H2510" s="91"/>
      <c r="I2510" s="86"/>
      <c r="J2510" s="87">
        <f>VLOOKUP(C2510,'[9]Estructuras de Acero y Concreto'!$C$1:$L$65536,10,0)</f>
        <v>5852</v>
      </c>
      <c r="M2510" s="57"/>
      <c r="N2510" s="57"/>
      <c r="O2510" s="57"/>
      <c r="P2510" s="57"/>
      <c r="Q2510" s="57"/>
      <c r="R2510" s="57"/>
    </row>
    <row r="2511" spans="1:18" x14ac:dyDescent="0.2">
      <c r="A2511" s="78"/>
      <c r="B2511" s="79">
        <f t="shared" si="47"/>
        <v>487</v>
      </c>
      <c r="C2511" s="80" t="s">
        <v>2523</v>
      </c>
      <c r="D2511" s="80" t="str">
        <f>VLOOKUP(C2511,[8]Resumen!$C$1:$J$65536,8,0)</f>
        <v>2 Poste de concreto (15/400) de ángulo mayor (50°) Tipo AU22-15</v>
      </c>
      <c r="E2511" s="82" t="s">
        <v>44</v>
      </c>
      <c r="F2511" s="83">
        <f t="shared" si="46"/>
        <v>1</v>
      </c>
      <c r="G2511" s="84">
        <f>VLOOKUP(C2511,'[9]Estructuras de Acero y Concreto'!$C$1:$L$65536,7,0)</f>
        <v>596.27777157623927</v>
      </c>
      <c r="H2511" s="91"/>
      <c r="I2511" s="86"/>
      <c r="J2511" s="87">
        <f>VLOOKUP(C2511,'[9]Estructuras de Acero y Concreto'!$C$1:$L$65536,10,0)</f>
        <v>5544</v>
      </c>
      <c r="M2511" s="57"/>
      <c r="N2511" s="57"/>
      <c r="O2511" s="57"/>
      <c r="P2511" s="57"/>
      <c r="Q2511" s="57"/>
      <c r="R2511" s="57"/>
    </row>
    <row r="2512" spans="1:18" x14ac:dyDescent="0.2">
      <c r="A2512" s="78"/>
      <c r="B2512" s="79">
        <f t="shared" si="47"/>
        <v>488</v>
      </c>
      <c r="C2512" s="80" t="s">
        <v>2524</v>
      </c>
      <c r="D2512" s="80" t="str">
        <f>VLOOKUP(C2512,[8]Resumen!$C$1:$J$65536,8,0)</f>
        <v>2 Poste de concreto (15/500) de retención y terminal (90°) Tipo RTU2-15</v>
      </c>
      <c r="E2512" s="82" t="s">
        <v>44</v>
      </c>
      <c r="F2512" s="83">
        <f t="shared" si="46"/>
        <v>1</v>
      </c>
      <c r="G2512" s="84">
        <f>VLOOKUP(C2512,'[9]Estructuras de Acero y Concreto'!$C$1:$L$65536,7,0)</f>
        <v>674.73277435148839</v>
      </c>
      <c r="H2512" s="91"/>
      <c r="I2512" s="86"/>
      <c r="J2512" s="87">
        <f>VLOOKUP(C2512,'[9]Estructuras de Acero y Concreto'!$C$1:$L$65536,10,0)</f>
        <v>5698</v>
      </c>
      <c r="M2512" s="57"/>
      <c r="N2512" s="57"/>
      <c r="O2512" s="57"/>
      <c r="P2512" s="57"/>
      <c r="Q2512" s="57"/>
      <c r="R2512" s="57"/>
    </row>
    <row r="2513" spans="1:18" x14ac:dyDescent="0.2">
      <c r="A2513" s="78"/>
      <c r="B2513" s="79">
        <f t="shared" si="47"/>
        <v>489</v>
      </c>
      <c r="C2513" s="80" t="s">
        <v>2525</v>
      </c>
      <c r="D2513" s="80" t="str">
        <f>VLOOKUP(C2513,[8]Resumen!$C$1:$J$65536,8,0)</f>
        <v>1 Poste de concreto (16/400) de suspensión (3°) Tipo SUS1-16</v>
      </c>
      <c r="E2513" s="82" t="s">
        <v>44</v>
      </c>
      <c r="F2513" s="83">
        <f t="shared" si="46"/>
        <v>1</v>
      </c>
      <c r="G2513" s="84">
        <f>VLOOKUP(C2513,'[9]Estructuras de Acero y Concreto'!$C$1:$L$65536,7,0)</f>
        <v>910.09778267723516</v>
      </c>
      <c r="H2513" s="91"/>
      <c r="I2513" s="86"/>
      <c r="J2513" s="87">
        <f>VLOOKUP(C2513,'[9]Estructuras de Acero y Concreto'!$C$1:$L$65536,10,0)</f>
        <v>3080</v>
      </c>
      <c r="M2513" s="57"/>
      <c r="N2513" s="57"/>
      <c r="O2513" s="57"/>
      <c r="P2513" s="57"/>
      <c r="Q2513" s="57"/>
      <c r="R2513" s="57"/>
    </row>
    <row r="2514" spans="1:18" x14ac:dyDescent="0.2">
      <c r="A2514" s="78"/>
      <c r="B2514" s="79">
        <f t="shared" si="47"/>
        <v>490</v>
      </c>
      <c r="C2514" s="80" t="s">
        <v>2526</v>
      </c>
      <c r="D2514" s="80" t="str">
        <f>VLOOKUP(C2514,[8]Resumen!$C$1:$J$65536,8,0)</f>
        <v>1 Poste de concreto (16/400) de suspensión (30°) Tipo SUS11-16</v>
      </c>
      <c r="E2514" s="82" t="s">
        <v>44</v>
      </c>
      <c r="F2514" s="83">
        <f t="shared" si="46"/>
        <v>1</v>
      </c>
      <c r="G2514" s="84">
        <f>VLOOKUP(C2514,'[9]Estructuras de Acero y Concreto'!$C$1:$L$65536,7,0)</f>
        <v>910.09778267723516</v>
      </c>
      <c r="H2514" s="91"/>
      <c r="I2514" s="86"/>
      <c r="J2514" s="87">
        <f>VLOOKUP(C2514,'[9]Estructuras de Acero y Concreto'!$C$1:$L$65536,10,0)</f>
        <v>3080</v>
      </c>
      <c r="M2514" s="57"/>
      <c r="N2514" s="57"/>
      <c r="O2514" s="57"/>
      <c r="P2514" s="57"/>
      <c r="Q2514" s="57"/>
      <c r="R2514" s="57"/>
    </row>
    <row r="2515" spans="1:18" x14ac:dyDescent="0.2">
      <c r="A2515" s="78"/>
      <c r="B2515" s="79">
        <f t="shared" si="47"/>
        <v>491</v>
      </c>
      <c r="C2515" s="80" t="s">
        <v>2527</v>
      </c>
      <c r="D2515" s="80" t="str">
        <f>VLOOKUP(C2515,[8]Resumen!$C$1:$J$65536,8,0)</f>
        <v>1 Poste de concreto (16/400) de ángulo mayor (50°) Tipo AUS1-16</v>
      </c>
      <c r="E2515" s="82" t="s">
        <v>44</v>
      </c>
      <c r="F2515" s="83">
        <f t="shared" si="46"/>
        <v>1</v>
      </c>
      <c r="G2515" s="84">
        <f>VLOOKUP(C2515,'[9]Estructuras de Acero y Concreto'!$C$1:$L$65536,7,0)</f>
        <v>910.09778267723516</v>
      </c>
      <c r="H2515" s="91"/>
      <c r="I2515" s="86"/>
      <c r="J2515" s="87">
        <f>VLOOKUP(C2515,'[9]Estructuras de Acero y Concreto'!$C$1:$L$65536,10,0)</f>
        <v>3080</v>
      </c>
      <c r="M2515" s="57"/>
      <c r="N2515" s="57"/>
      <c r="O2515" s="57"/>
      <c r="P2515" s="57"/>
      <c r="Q2515" s="57"/>
      <c r="R2515" s="57"/>
    </row>
    <row r="2516" spans="1:18" x14ac:dyDescent="0.2">
      <c r="A2516" s="78"/>
      <c r="B2516" s="79">
        <f t="shared" si="47"/>
        <v>492</v>
      </c>
      <c r="C2516" s="80" t="s">
        <v>2528</v>
      </c>
      <c r="D2516" s="80" t="str">
        <f>VLOOKUP(C2516,[8]Resumen!$C$1:$J$65536,8,0)</f>
        <v>1 Poste de concreto (16/400) de retención y terminal (90°) Tipo RTUS1-16</v>
      </c>
      <c r="E2516" s="82" t="s">
        <v>44</v>
      </c>
      <c r="F2516" s="83">
        <f t="shared" si="46"/>
        <v>1</v>
      </c>
      <c r="G2516" s="84">
        <f>VLOOKUP(C2516,'[9]Estructuras de Acero y Concreto'!$C$1:$L$65536,7,0)</f>
        <v>910.09778267723516</v>
      </c>
      <c r="H2516" s="91"/>
      <c r="I2516" s="86"/>
      <c r="J2516" s="87">
        <f>VLOOKUP(C2516,'[9]Estructuras de Acero y Concreto'!$C$1:$L$65536,10,0)</f>
        <v>3080</v>
      </c>
      <c r="M2516" s="57"/>
      <c r="N2516" s="57"/>
      <c r="O2516" s="57"/>
      <c r="P2516" s="57"/>
      <c r="Q2516" s="57"/>
      <c r="R2516" s="57"/>
    </row>
    <row r="2517" spans="1:18" x14ac:dyDescent="0.2">
      <c r="A2517" s="78"/>
      <c r="B2517" s="79">
        <f t="shared" si="47"/>
        <v>493</v>
      </c>
      <c r="C2517" s="80" t="s">
        <v>2529</v>
      </c>
      <c r="D2517" s="80" t="str">
        <f>VLOOKUP(C2517,[8]Resumen!$C$1:$J$65536,8,0)</f>
        <v>1 Poste de concreto (16/400) de suspensión (3°) Tipo SUS1-16</v>
      </c>
      <c r="E2517" s="82" t="s">
        <v>44</v>
      </c>
      <c r="F2517" s="83">
        <f t="shared" si="46"/>
        <v>1</v>
      </c>
      <c r="G2517" s="84">
        <f>VLOOKUP(C2517,'[9]Estructuras de Acero y Concreto'!$C$1:$L$65536,7,0)</f>
        <v>910.09778267723516</v>
      </c>
      <c r="H2517" s="91"/>
      <c r="I2517" s="86"/>
      <c r="J2517" s="87">
        <f>VLOOKUP(C2517,'[9]Estructuras de Acero y Concreto'!$C$1:$L$65536,10,0)</f>
        <v>3080</v>
      </c>
      <c r="M2517" s="57"/>
      <c r="N2517" s="57"/>
      <c r="O2517" s="57"/>
      <c r="P2517" s="57"/>
      <c r="Q2517" s="57"/>
      <c r="R2517" s="57"/>
    </row>
    <row r="2518" spans="1:18" x14ac:dyDescent="0.2">
      <c r="A2518" s="78"/>
      <c r="B2518" s="79">
        <f t="shared" si="47"/>
        <v>494</v>
      </c>
      <c r="C2518" s="80" t="s">
        <v>2530</v>
      </c>
      <c r="D2518" s="80" t="str">
        <f>VLOOKUP(C2518,[8]Resumen!$C$1:$J$65536,8,0)</f>
        <v>1 Poste de concreto (16/500) de suspensión (30°) Tipo SUS11-16</v>
      </c>
      <c r="E2518" s="82" t="s">
        <v>44</v>
      </c>
      <c r="F2518" s="83">
        <f t="shared" si="46"/>
        <v>1</v>
      </c>
      <c r="G2518" s="84">
        <f>VLOOKUP(C2518,'[9]Estructuras de Acero y Concreto'!$C$1:$L$65536,7,0)</f>
        <v>988.55278545248427</v>
      </c>
      <c r="H2518" s="91"/>
      <c r="I2518" s="86"/>
      <c r="J2518" s="87">
        <f>VLOOKUP(C2518,'[9]Estructuras de Acero y Concreto'!$C$1:$L$65536,10,0)</f>
        <v>3157</v>
      </c>
      <c r="M2518" s="57"/>
      <c r="N2518" s="57"/>
      <c r="O2518" s="57"/>
      <c r="P2518" s="57"/>
      <c r="Q2518" s="57"/>
      <c r="R2518" s="57"/>
    </row>
    <row r="2519" spans="1:18" x14ac:dyDescent="0.2">
      <c r="A2519" s="78"/>
      <c r="B2519" s="79">
        <f t="shared" si="47"/>
        <v>495</v>
      </c>
      <c r="C2519" s="80" t="s">
        <v>2531</v>
      </c>
      <c r="D2519" s="80" t="str">
        <f>VLOOKUP(C2519,[8]Resumen!$C$1:$J$65536,8,0)</f>
        <v>1 Poste de concreto (16/400) de ángulo mayor (50°) Tipo AUS1-16</v>
      </c>
      <c r="E2519" s="82" t="s">
        <v>44</v>
      </c>
      <c r="F2519" s="83">
        <f t="shared" si="46"/>
        <v>1</v>
      </c>
      <c r="G2519" s="84">
        <f>VLOOKUP(C2519,'[9]Estructuras de Acero y Concreto'!$C$1:$L$65536,7,0)</f>
        <v>910.09778267723516</v>
      </c>
      <c r="H2519" s="91"/>
      <c r="I2519" s="86"/>
      <c r="J2519" s="87">
        <f>VLOOKUP(C2519,'[9]Estructuras de Acero y Concreto'!$C$1:$L$65536,10,0)</f>
        <v>3080</v>
      </c>
      <c r="M2519" s="57"/>
      <c r="N2519" s="57"/>
      <c r="O2519" s="57"/>
      <c r="P2519" s="57"/>
      <c r="Q2519" s="57"/>
      <c r="R2519" s="57"/>
    </row>
    <row r="2520" spans="1:18" x14ac:dyDescent="0.2">
      <c r="A2520" s="78"/>
      <c r="B2520" s="79">
        <f t="shared" si="47"/>
        <v>496</v>
      </c>
      <c r="C2520" s="80" t="s">
        <v>2532</v>
      </c>
      <c r="D2520" s="80" t="str">
        <f>VLOOKUP(C2520,[8]Resumen!$C$1:$J$65536,8,0)</f>
        <v>1 Poste de concreto (16/500) de retención y terminal (90°) Tipo RTUS1-16</v>
      </c>
      <c r="E2520" s="82" t="s">
        <v>44</v>
      </c>
      <c r="F2520" s="83">
        <f t="shared" si="46"/>
        <v>1</v>
      </c>
      <c r="G2520" s="84">
        <f>VLOOKUP(C2520,'[9]Estructuras de Acero y Concreto'!$C$1:$L$65536,7,0)</f>
        <v>988.55278545248427</v>
      </c>
      <c r="H2520" s="91"/>
      <c r="I2520" s="86"/>
      <c r="J2520" s="87">
        <f>VLOOKUP(C2520,'[9]Estructuras de Acero y Concreto'!$C$1:$L$65536,10,0)</f>
        <v>3157</v>
      </c>
      <c r="M2520" s="57"/>
      <c r="N2520" s="57"/>
      <c r="O2520" s="57"/>
      <c r="P2520" s="57"/>
      <c r="Q2520" s="57"/>
      <c r="R2520" s="57"/>
    </row>
    <row r="2521" spans="1:18" x14ac:dyDescent="0.2">
      <c r="A2521" s="78"/>
      <c r="B2521" s="79">
        <f t="shared" si="47"/>
        <v>497</v>
      </c>
      <c r="C2521" s="80" t="s">
        <v>2533</v>
      </c>
      <c r="D2521" s="80" t="str">
        <f>VLOOKUP(C2521,[8]Resumen!$C$1:$J$65536,8,0)</f>
        <v>1 Poste de concreto (16/400) de suspensión (3°) Tipo SUS1-16</v>
      </c>
      <c r="E2521" s="82" t="s">
        <v>44</v>
      </c>
      <c r="F2521" s="83">
        <f t="shared" si="46"/>
        <v>1</v>
      </c>
      <c r="G2521" s="84">
        <f>VLOOKUP(C2521,'[9]Estructuras de Acero y Concreto'!$C$1:$L$65536,7,0)</f>
        <v>910.09778267723516</v>
      </c>
      <c r="H2521" s="91"/>
      <c r="I2521" s="86"/>
      <c r="J2521" s="87">
        <f>VLOOKUP(C2521,'[9]Estructuras de Acero y Concreto'!$C$1:$L$65536,10,0)</f>
        <v>3080</v>
      </c>
      <c r="M2521" s="57"/>
      <c r="N2521" s="57"/>
      <c r="O2521" s="57"/>
      <c r="P2521" s="57"/>
      <c r="Q2521" s="57"/>
      <c r="R2521" s="57"/>
    </row>
    <row r="2522" spans="1:18" x14ac:dyDescent="0.2">
      <c r="A2522" s="78"/>
      <c r="B2522" s="79">
        <f t="shared" si="47"/>
        <v>498</v>
      </c>
      <c r="C2522" s="80" t="s">
        <v>2534</v>
      </c>
      <c r="D2522" s="80" t="str">
        <f>VLOOKUP(C2522,[8]Resumen!$C$1:$J$65536,8,0)</f>
        <v>1 Poste de concreto (16/500) de suspensión (30°) Tipo SUS11-16</v>
      </c>
      <c r="E2522" s="82" t="s">
        <v>44</v>
      </c>
      <c r="F2522" s="83">
        <f t="shared" si="46"/>
        <v>1</v>
      </c>
      <c r="G2522" s="84">
        <f>VLOOKUP(C2522,'[9]Estructuras de Acero y Concreto'!$C$1:$L$65536,7,0)</f>
        <v>988.55278545248427</v>
      </c>
      <c r="H2522" s="91"/>
      <c r="I2522" s="86"/>
      <c r="J2522" s="87">
        <f>VLOOKUP(C2522,'[9]Estructuras de Acero y Concreto'!$C$1:$L$65536,10,0)</f>
        <v>3157</v>
      </c>
      <c r="M2522" s="57"/>
      <c r="N2522" s="57"/>
      <c r="O2522" s="57"/>
      <c r="P2522" s="57"/>
      <c r="Q2522" s="57"/>
      <c r="R2522" s="57"/>
    </row>
    <row r="2523" spans="1:18" x14ac:dyDescent="0.2">
      <c r="A2523" s="78"/>
      <c r="B2523" s="79">
        <f t="shared" si="47"/>
        <v>499</v>
      </c>
      <c r="C2523" s="80" t="s">
        <v>2535</v>
      </c>
      <c r="D2523" s="80" t="str">
        <f>VLOOKUP(C2523,[8]Resumen!$C$1:$J$65536,8,0)</f>
        <v>1 Poste de concreto (16/500) de ángulo mayor (50°) Tipo AUS1-16</v>
      </c>
      <c r="E2523" s="82" t="s">
        <v>44</v>
      </c>
      <c r="F2523" s="83">
        <f t="shared" si="46"/>
        <v>1</v>
      </c>
      <c r="G2523" s="84">
        <f>VLOOKUP(C2523,'[9]Estructuras de Acero y Concreto'!$C$1:$L$65536,7,0)</f>
        <v>988.55278545248427</v>
      </c>
      <c r="H2523" s="91"/>
      <c r="I2523" s="86"/>
      <c r="J2523" s="87">
        <f>VLOOKUP(C2523,'[9]Estructuras de Acero y Concreto'!$C$1:$L$65536,10,0)</f>
        <v>3157</v>
      </c>
      <c r="M2523" s="57"/>
      <c r="N2523" s="57"/>
      <c r="O2523" s="57"/>
      <c r="P2523" s="57"/>
      <c r="Q2523" s="57"/>
      <c r="R2523" s="57"/>
    </row>
    <row r="2524" spans="1:18" x14ac:dyDescent="0.2">
      <c r="A2524" s="78"/>
      <c r="B2524" s="79">
        <f t="shared" si="47"/>
        <v>500</v>
      </c>
      <c r="C2524" s="80" t="s">
        <v>2536</v>
      </c>
      <c r="D2524" s="80" t="str">
        <f>VLOOKUP(C2524,[8]Resumen!$C$1:$J$65536,8,0)</f>
        <v>1 Poste de concreto (16/600) de retención y terminal (90°) Tipo RTUS1-16</v>
      </c>
      <c r="E2524" s="82" t="s">
        <v>44</v>
      </c>
      <c r="F2524" s="83">
        <f t="shared" si="46"/>
        <v>1</v>
      </c>
      <c r="G2524" s="84">
        <f>VLOOKUP(C2524,'[9]Estructuras de Acero y Concreto'!$C$1:$L$65536,7,0)</f>
        <v>1067.0077882277328</v>
      </c>
      <c r="H2524" s="91"/>
      <c r="I2524" s="86"/>
      <c r="J2524" s="87">
        <f>VLOOKUP(C2524,'[9]Estructuras de Acero y Concreto'!$C$1:$L$65536,10,0)</f>
        <v>3234</v>
      </c>
      <c r="M2524" s="57"/>
      <c r="N2524" s="57"/>
      <c r="O2524" s="57"/>
      <c r="P2524" s="57"/>
      <c r="Q2524" s="57"/>
      <c r="R2524" s="57"/>
    </row>
    <row r="2525" spans="1:18" x14ac:dyDescent="0.2">
      <c r="A2525" s="78"/>
      <c r="B2525" s="79">
        <f t="shared" si="47"/>
        <v>501</v>
      </c>
      <c r="C2525" s="80" t="s">
        <v>2537</v>
      </c>
      <c r="D2525" s="80" t="str">
        <f>VLOOKUP(C2525,[8]Resumen!$C$1:$J$65536,8,0)</f>
        <v>1 Poste de concreto (16/500) de suspensión (3°) Tipo SUS1-16</v>
      </c>
      <c r="E2525" s="82" t="s">
        <v>44</v>
      </c>
      <c r="F2525" s="83">
        <f t="shared" si="46"/>
        <v>1</v>
      </c>
      <c r="G2525" s="84">
        <f>VLOOKUP(C2525,'[9]Estructuras de Acero y Concreto'!$C$1:$L$65536,7,0)</f>
        <v>988.55278545248427</v>
      </c>
      <c r="H2525" s="91"/>
      <c r="I2525" s="86"/>
      <c r="J2525" s="87">
        <f>VLOOKUP(C2525,'[9]Estructuras de Acero y Concreto'!$C$1:$L$65536,10,0)</f>
        <v>3157</v>
      </c>
      <c r="M2525" s="57"/>
      <c r="N2525" s="57"/>
      <c r="O2525" s="57"/>
      <c r="P2525" s="57"/>
      <c r="Q2525" s="57"/>
      <c r="R2525" s="57"/>
    </row>
    <row r="2526" spans="1:18" x14ac:dyDescent="0.2">
      <c r="A2526" s="78"/>
      <c r="B2526" s="79">
        <f t="shared" si="47"/>
        <v>502</v>
      </c>
      <c r="C2526" s="80" t="s">
        <v>2538</v>
      </c>
      <c r="D2526" s="80" t="str">
        <f>VLOOKUP(C2526,[8]Resumen!$C$1:$J$65536,8,0)</f>
        <v>1 Poste de concreto (16/400) de suspensión (30°) Tipo SUS11-16</v>
      </c>
      <c r="E2526" s="82" t="s">
        <v>44</v>
      </c>
      <c r="F2526" s="83">
        <f t="shared" si="46"/>
        <v>1</v>
      </c>
      <c r="G2526" s="84">
        <f>VLOOKUP(C2526,'[9]Estructuras de Acero y Concreto'!$C$1:$L$65536,7,0)</f>
        <v>910.09778267723516</v>
      </c>
      <c r="H2526" s="91"/>
      <c r="I2526" s="86"/>
      <c r="J2526" s="87">
        <f>VLOOKUP(C2526,'[9]Estructuras de Acero y Concreto'!$C$1:$L$65536,10,0)</f>
        <v>3080</v>
      </c>
      <c r="M2526" s="57"/>
      <c r="N2526" s="57"/>
      <c r="O2526" s="57"/>
      <c r="P2526" s="57"/>
      <c r="Q2526" s="57"/>
      <c r="R2526" s="57"/>
    </row>
    <row r="2527" spans="1:18" x14ac:dyDescent="0.2">
      <c r="A2527" s="78"/>
      <c r="B2527" s="79">
        <f t="shared" si="47"/>
        <v>503</v>
      </c>
      <c r="C2527" s="80" t="s">
        <v>2539</v>
      </c>
      <c r="D2527" s="80" t="str">
        <f>VLOOKUP(C2527,[8]Resumen!$C$1:$J$65536,8,0)</f>
        <v>1 Poste de concreto (16/400) de ángulo mayor (50°) Tipo AUS1-16</v>
      </c>
      <c r="E2527" s="82" t="s">
        <v>44</v>
      </c>
      <c r="F2527" s="83">
        <f t="shared" si="46"/>
        <v>1</v>
      </c>
      <c r="G2527" s="84">
        <f>VLOOKUP(C2527,'[9]Estructuras de Acero y Concreto'!$C$1:$L$65536,7,0)</f>
        <v>910.09778267723516</v>
      </c>
      <c r="H2527" s="91"/>
      <c r="I2527" s="86"/>
      <c r="J2527" s="87">
        <f>VLOOKUP(C2527,'[9]Estructuras de Acero y Concreto'!$C$1:$L$65536,10,0)</f>
        <v>3080</v>
      </c>
      <c r="M2527" s="57"/>
      <c r="N2527" s="57"/>
      <c r="O2527" s="57"/>
      <c r="P2527" s="57"/>
      <c r="Q2527" s="57"/>
      <c r="R2527" s="57"/>
    </row>
    <row r="2528" spans="1:18" x14ac:dyDescent="0.2">
      <c r="A2528" s="78"/>
      <c r="B2528" s="79">
        <f t="shared" si="47"/>
        <v>504</v>
      </c>
      <c r="C2528" s="80" t="s">
        <v>2540</v>
      </c>
      <c r="D2528" s="80" t="str">
        <f>VLOOKUP(C2528,[8]Resumen!$C$1:$J$65536,8,0)</f>
        <v>1 Poste de concreto (16/600) de retención y terminal (90°) Tipo RTUS1-16</v>
      </c>
      <c r="E2528" s="82" t="s">
        <v>44</v>
      </c>
      <c r="F2528" s="83">
        <f t="shared" si="46"/>
        <v>1</v>
      </c>
      <c r="G2528" s="84">
        <f>VLOOKUP(C2528,'[9]Estructuras de Acero y Concreto'!$C$1:$L$65536,7,0)</f>
        <v>1067.0077882277328</v>
      </c>
      <c r="H2528" s="91"/>
      <c r="I2528" s="86"/>
      <c r="J2528" s="87">
        <f>VLOOKUP(C2528,'[9]Estructuras de Acero y Concreto'!$C$1:$L$65536,10,0)</f>
        <v>3234</v>
      </c>
      <c r="M2528" s="57"/>
      <c r="N2528" s="57"/>
      <c r="O2528" s="57"/>
      <c r="P2528" s="57"/>
      <c r="Q2528" s="57"/>
      <c r="R2528" s="57"/>
    </row>
    <row r="2529" spans="1:18" x14ac:dyDescent="0.2">
      <c r="A2529" s="78"/>
      <c r="B2529" s="79">
        <f t="shared" si="47"/>
        <v>505</v>
      </c>
      <c r="C2529" s="80" t="s">
        <v>2541</v>
      </c>
      <c r="D2529" s="80" t="str">
        <f>VLOOKUP(C2529,[8]Resumen!$C$1:$J$65536,8,0)</f>
        <v>1 Poste de concreto (16/500) de suspensión (3°) Tipo SUS1-16</v>
      </c>
      <c r="E2529" s="82" t="s">
        <v>44</v>
      </c>
      <c r="F2529" s="83">
        <f t="shared" si="46"/>
        <v>1</v>
      </c>
      <c r="G2529" s="84">
        <f>VLOOKUP(C2529,'[9]Estructuras de Acero y Concreto'!$C$1:$L$65536,7,0)</f>
        <v>988.55278545248427</v>
      </c>
      <c r="H2529" s="91"/>
      <c r="I2529" s="86"/>
      <c r="J2529" s="87">
        <f>VLOOKUP(C2529,'[9]Estructuras de Acero y Concreto'!$C$1:$L$65536,10,0)</f>
        <v>3157</v>
      </c>
      <c r="M2529" s="57"/>
      <c r="N2529" s="57"/>
      <c r="O2529" s="57"/>
      <c r="P2529" s="57"/>
      <c r="Q2529" s="57"/>
      <c r="R2529" s="57"/>
    </row>
    <row r="2530" spans="1:18" x14ac:dyDescent="0.2">
      <c r="A2530" s="78"/>
      <c r="B2530" s="79">
        <f t="shared" si="47"/>
        <v>506</v>
      </c>
      <c r="C2530" s="80" t="s">
        <v>2542</v>
      </c>
      <c r="D2530" s="80" t="str">
        <f>VLOOKUP(C2530,[8]Resumen!$C$1:$J$65536,8,0)</f>
        <v>1 Poste de concreto (16/700) de suspensión (30°) Tipo SUS11-16</v>
      </c>
      <c r="E2530" s="82" t="s">
        <v>44</v>
      </c>
      <c r="F2530" s="83">
        <f t="shared" si="46"/>
        <v>1</v>
      </c>
      <c r="G2530" s="84">
        <f>VLOOKUP(C2530,'[9]Estructuras de Acero y Concreto'!$C$1:$L$65536,7,0)</f>
        <v>1145.4627910029819</v>
      </c>
      <c r="H2530" s="91"/>
      <c r="I2530" s="86"/>
      <c r="J2530" s="87">
        <f>VLOOKUP(C2530,'[9]Estructuras de Acero y Concreto'!$C$1:$L$65536,10,0)</f>
        <v>3311</v>
      </c>
      <c r="M2530" s="57"/>
      <c r="N2530" s="57"/>
      <c r="O2530" s="57"/>
      <c r="P2530" s="57"/>
      <c r="Q2530" s="57"/>
      <c r="R2530" s="57"/>
    </row>
    <row r="2531" spans="1:18" x14ac:dyDescent="0.2">
      <c r="A2531" s="78"/>
      <c r="B2531" s="79">
        <f t="shared" si="47"/>
        <v>507</v>
      </c>
      <c r="C2531" s="80" t="s">
        <v>2543</v>
      </c>
      <c r="D2531" s="80" t="str">
        <f>VLOOKUP(C2531,[8]Resumen!$C$1:$J$65536,8,0)</f>
        <v>1 Poste de concreto (16/600) de ángulo mayor (50°) Tipo AUS1-16</v>
      </c>
      <c r="E2531" s="82" t="s">
        <v>44</v>
      </c>
      <c r="F2531" s="83">
        <f t="shared" si="46"/>
        <v>1</v>
      </c>
      <c r="G2531" s="84">
        <f>VLOOKUP(C2531,'[9]Estructuras de Acero y Concreto'!$C$1:$L$65536,7,0)</f>
        <v>1067.0077882277328</v>
      </c>
      <c r="H2531" s="91"/>
      <c r="I2531" s="86"/>
      <c r="J2531" s="87">
        <f>VLOOKUP(C2531,'[9]Estructuras de Acero y Concreto'!$C$1:$L$65536,10,0)</f>
        <v>3234</v>
      </c>
      <c r="M2531" s="57"/>
      <c r="N2531" s="57"/>
      <c r="O2531" s="57"/>
      <c r="P2531" s="57"/>
      <c r="Q2531" s="57"/>
      <c r="R2531" s="57"/>
    </row>
    <row r="2532" spans="1:18" x14ac:dyDescent="0.2">
      <c r="A2532" s="78"/>
      <c r="B2532" s="79">
        <f t="shared" si="47"/>
        <v>508</v>
      </c>
      <c r="C2532" s="80" t="s">
        <v>2544</v>
      </c>
      <c r="D2532" s="80" t="str">
        <f>VLOOKUP(C2532,[8]Resumen!$C$1:$J$65536,8,0)</f>
        <v>1 Poste de concreto (16/600) de retención y terminal (90°) Tipo RTUS1-16</v>
      </c>
      <c r="E2532" s="82" t="s">
        <v>44</v>
      </c>
      <c r="F2532" s="83">
        <f t="shared" si="46"/>
        <v>1</v>
      </c>
      <c r="G2532" s="84">
        <f>VLOOKUP(C2532,'[9]Estructuras de Acero y Concreto'!$C$1:$L$65536,7,0)</f>
        <v>1067.0077882277328</v>
      </c>
      <c r="H2532" s="91"/>
      <c r="I2532" s="86"/>
      <c r="J2532" s="87">
        <f>VLOOKUP(C2532,'[9]Estructuras de Acero y Concreto'!$C$1:$L$65536,10,0)</f>
        <v>3234</v>
      </c>
      <c r="M2532" s="57"/>
      <c r="N2532" s="57"/>
      <c r="O2532" s="57"/>
      <c r="P2532" s="57"/>
      <c r="Q2532" s="57"/>
      <c r="R2532" s="57"/>
    </row>
    <row r="2533" spans="1:18" x14ac:dyDescent="0.2">
      <c r="A2533" s="78"/>
      <c r="B2533" s="79">
        <f t="shared" si="47"/>
        <v>509</v>
      </c>
      <c r="C2533" s="80" t="s">
        <v>2545</v>
      </c>
      <c r="D2533" s="80" t="str">
        <f>VLOOKUP(C2533,[8]Resumen!$C$1:$J$65536,8,0)</f>
        <v>1 Poste de concreto (16/400) de suspensión (3°) Tipo SUS2-16</v>
      </c>
      <c r="E2533" s="82" t="s">
        <v>44</v>
      </c>
      <c r="F2533" s="83">
        <f t="shared" si="46"/>
        <v>1</v>
      </c>
      <c r="G2533" s="84">
        <f>VLOOKUP(C2533,'[9]Estructuras de Acero y Concreto'!$C$1:$L$65536,7,0)</f>
        <v>910.09778267723516</v>
      </c>
      <c r="H2533" s="91"/>
      <c r="I2533" s="86"/>
      <c r="J2533" s="87">
        <f>VLOOKUP(C2533,'[9]Estructuras de Acero y Concreto'!$C$1:$L$65536,10,0)</f>
        <v>3080</v>
      </c>
      <c r="M2533" s="57"/>
      <c r="N2533" s="57"/>
      <c r="O2533" s="57"/>
      <c r="P2533" s="57"/>
      <c r="Q2533" s="57"/>
      <c r="R2533" s="57"/>
    </row>
    <row r="2534" spans="1:18" x14ac:dyDescent="0.2">
      <c r="A2534" s="78"/>
      <c r="B2534" s="79">
        <f t="shared" si="47"/>
        <v>510</v>
      </c>
      <c r="C2534" s="80" t="s">
        <v>2546</v>
      </c>
      <c r="D2534" s="80" t="str">
        <f>VLOOKUP(C2534,[8]Resumen!$C$1:$J$65536,8,0)</f>
        <v>2 Poste de concreto (16/400) de suspensión (30°) Tipo SUS21-16</v>
      </c>
      <c r="E2534" s="82" t="s">
        <v>44</v>
      </c>
      <c r="F2534" s="83">
        <f t="shared" si="46"/>
        <v>1</v>
      </c>
      <c r="G2534" s="84">
        <f>VLOOKUP(C2534,'[9]Estructuras de Acero y Concreto'!$C$1:$L$65536,7,0)</f>
        <v>910.09778267723516</v>
      </c>
      <c r="H2534" s="91"/>
      <c r="I2534" s="86"/>
      <c r="J2534" s="87">
        <f>VLOOKUP(C2534,'[9]Estructuras de Acero y Concreto'!$C$1:$L$65536,10,0)</f>
        <v>6160</v>
      </c>
      <c r="M2534" s="57"/>
      <c r="N2534" s="57"/>
      <c r="O2534" s="57"/>
      <c r="P2534" s="57"/>
      <c r="Q2534" s="57"/>
      <c r="R2534" s="57"/>
    </row>
    <row r="2535" spans="1:18" x14ac:dyDescent="0.2">
      <c r="A2535" s="78"/>
      <c r="B2535" s="79">
        <f t="shared" si="47"/>
        <v>511</v>
      </c>
      <c r="C2535" s="80" t="s">
        <v>2547</v>
      </c>
      <c r="D2535" s="80" t="str">
        <f>VLOOKUP(C2535,[8]Resumen!$C$1:$J$65536,8,0)</f>
        <v>2 Poste de concreto (16/400) de ángulo mayor (50°) Tipo AUS2-16</v>
      </c>
      <c r="E2535" s="82" t="s">
        <v>44</v>
      </c>
      <c r="F2535" s="83">
        <f t="shared" si="46"/>
        <v>1</v>
      </c>
      <c r="G2535" s="84">
        <f>VLOOKUP(C2535,'[9]Estructuras de Acero y Concreto'!$C$1:$L$65536,7,0)</f>
        <v>910.09778267723516</v>
      </c>
      <c r="H2535" s="91"/>
      <c r="I2535" s="86"/>
      <c r="J2535" s="87">
        <f>VLOOKUP(C2535,'[9]Estructuras de Acero y Concreto'!$C$1:$L$65536,10,0)</f>
        <v>6160</v>
      </c>
      <c r="M2535" s="57"/>
      <c r="N2535" s="57"/>
      <c r="O2535" s="57"/>
      <c r="P2535" s="57"/>
      <c r="Q2535" s="57"/>
      <c r="R2535" s="57"/>
    </row>
    <row r="2536" spans="1:18" x14ac:dyDescent="0.2">
      <c r="A2536" s="78"/>
      <c r="B2536" s="79">
        <f t="shared" si="47"/>
        <v>512</v>
      </c>
      <c r="C2536" s="80" t="s">
        <v>2548</v>
      </c>
      <c r="D2536" s="80" t="str">
        <f>VLOOKUP(C2536,[8]Resumen!$C$1:$J$65536,8,0)</f>
        <v>2 Poste de concreto (16/400) de retención y terminal (90°) Tipo RTUS2-16</v>
      </c>
      <c r="E2536" s="82" t="s">
        <v>44</v>
      </c>
      <c r="F2536" s="83">
        <f t="shared" si="46"/>
        <v>1</v>
      </c>
      <c r="G2536" s="84">
        <f>VLOOKUP(C2536,'[9]Estructuras de Acero y Concreto'!$C$1:$L$65536,7,0)</f>
        <v>910.09778267723516</v>
      </c>
      <c r="H2536" s="91"/>
      <c r="I2536" s="86"/>
      <c r="J2536" s="87">
        <f>VLOOKUP(C2536,'[9]Estructuras de Acero y Concreto'!$C$1:$L$65536,10,0)</f>
        <v>6160</v>
      </c>
      <c r="M2536" s="57"/>
      <c r="N2536" s="57"/>
      <c r="O2536" s="57"/>
      <c r="P2536" s="57"/>
      <c r="Q2536" s="57"/>
      <c r="R2536" s="57"/>
    </row>
    <row r="2537" spans="1:18" x14ac:dyDescent="0.2">
      <c r="A2537" s="78"/>
      <c r="B2537" s="79">
        <f t="shared" si="47"/>
        <v>513</v>
      </c>
      <c r="C2537" s="80" t="s">
        <v>2549</v>
      </c>
      <c r="D2537" s="80" t="str">
        <f>VLOOKUP(C2537,[8]Resumen!$C$1:$J$65536,8,0)</f>
        <v>1 Poste de concreto (16/500) de suspensión (3°) Tipo SUS2-16</v>
      </c>
      <c r="E2537" s="82" t="s">
        <v>44</v>
      </c>
      <c r="F2537" s="83">
        <f t="shared" ref="F2537:F2596" si="48">IF(MID(C2537,1,2)="EA",0,1)</f>
        <v>1</v>
      </c>
      <c r="G2537" s="84">
        <f>VLOOKUP(C2537,'[9]Estructuras de Acero y Concreto'!$C$1:$L$65536,7,0)</f>
        <v>988.55278545248427</v>
      </c>
      <c r="H2537" s="91"/>
      <c r="I2537" s="86"/>
      <c r="J2537" s="87">
        <f>VLOOKUP(C2537,'[9]Estructuras de Acero y Concreto'!$C$1:$L$65536,10,0)</f>
        <v>3157</v>
      </c>
      <c r="M2537" s="57"/>
      <c r="N2537" s="57"/>
      <c r="O2537" s="57"/>
      <c r="P2537" s="57"/>
      <c r="Q2537" s="57"/>
      <c r="R2537" s="57"/>
    </row>
    <row r="2538" spans="1:18" x14ac:dyDescent="0.2">
      <c r="A2538" s="78"/>
      <c r="B2538" s="79">
        <f t="shared" si="47"/>
        <v>514</v>
      </c>
      <c r="C2538" s="80" t="s">
        <v>2550</v>
      </c>
      <c r="D2538" s="80" t="str">
        <f>VLOOKUP(C2538,[8]Resumen!$C$1:$J$65536,8,0)</f>
        <v>2 Poste de concreto (16/400) de suspensión (30°) Tipo SUS21-16</v>
      </c>
      <c r="E2538" s="82" t="s">
        <v>44</v>
      </c>
      <c r="F2538" s="83">
        <f t="shared" si="48"/>
        <v>1</v>
      </c>
      <c r="G2538" s="84">
        <f>VLOOKUP(C2538,'[9]Estructuras de Acero y Concreto'!$C$1:$L$65536,7,0)</f>
        <v>910.09778267723516</v>
      </c>
      <c r="H2538" s="91"/>
      <c r="I2538" s="86"/>
      <c r="J2538" s="87">
        <f>VLOOKUP(C2538,'[9]Estructuras de Acero y Concreto'!$C$1:$L$65536,10,0)</f>
        <v>6160</v>
      </c>
      <c r="M2538" s="57"/>
      <c r="N2538" s="57"/>
      <c r="O2538" s="57"/>
      <c r="P2538" s="57"/>
      <c r="Q2538" s="57"/>
      <c r="R2538" s="57"/>
    </row>
    <row r="2539" spans="1:18" x14ac:dyDescent="0.2">
      <c r="A2539" s="78"/>
      <c r="B2539" s="79">
        <f t="shared" ref="B2539:B2596" si="49">1+B2538</f>
        <v>515</v>
      </c>
      <c r="C2539" s="80" t="s">
        <v>2551</v>
      </c>
      <c r="D2539" s="80" t="str">
        <f>VLOOKUP(C2539,[8]Resumen!$C$1:$J$65536,8,0)</f>
        <v>2 Poste de concreto (16/600) de ángulo mayor (50°) Tipo AUS2-16</v>
      </c>
      <c r="E2539" s="82" t="s">
        <v>44</v>
      </c>
      <c r="F2539" s="83">
        <f t="shared" si="48"/>
        <v>1</v>
      </c>
      <c r="G2539" s="84">
        <f>VLOOKUP(C2539,'[9]Estructuras de Acero y Concreto'!$C$1:$L$65536,7,0)</f>
        <v>1067.0077882277328</v>
      </c>
      <c r="H2539" s="91"/>
      <c r="I2539" s="86"/>
      <c r="J2539" s="87">
        <f>VLOOKUP(C2539,'[9]Estructuras de Acero y Concreto'!$C$1:$L$65536,10,0)</f>
        <v>6468</v>
      </c>
      <c r="M2539" s="57"/>
      <c r="N2539" s="57"/>
      <c r="O2539" s="57"/>
      <c r="P2539" s="57"/>
      <c r="Q2539" s="57"/>
      <c r="R2539" s="57"/>
    </row>
    <row r="2540" spans="1:18" x14ac:dyDescent="0.2">
      <c r="A2540" s="78"/>
      <c r="B2540" s="79">
        <f t="shared" si="49"/>
        <v>516</v>
      </c>
      <c r="C2540" s="80" t="s">
        <v>2552</v>
      </c>
      <c r="D2540" s="80" t="str">
        <f>VLOOKUP(C2540,[8]Resumen!$C$1:$J$65536,8,0)</f>
        <v>2 Poste de concreto (16/700) de retención y terminal (90°) Tipo RTUS2-16</v>
      </c>
      <c r="E2540" s="82" t="s">
        <v>44</v>
      </c>
      <c r="F2540" s="83">
        <f t="shared" si="48"/>
        <v>1</v>
      </c>
      <c r="G2540" s="84">
        <f>VLOOKUP(C2540,'[9]Estructuras de Acero y Concreto'!$C$1:$L$65536,7,0)</f>
        <v>1145.4627910029819</v>
      </c>
      <c r="H2540" s="91"/>
      <c r="I2540" s="86"/>
      <c r="J2540" s="87">
        <f>VLOOKUP(C2540,'[9]Estructuras de Acero y Concreto'!$C$1:$L$65536,10,0)</f>
        <v>6622</v>
      </c>
      <c r="M2540" s="57"/>
      <c r="N2540" s="57"/>
      <c r="O2540" s="57"/>
      <c r="P2540" s="57"/>
      <c r="Q2540" s="57"/>
      <c r="R2540" s="57"/>
    </row>
    <row r="2541" spans="1:18" x14ac:dyDescent="0.2">
      <c r="A2541" s="78"/>
      <c r="B2541" s="79">
        <f t="shared" si="49"/>
        <v>517</v>
      </c>
      <c r="C2541" s="80" t="s">
        <v>2553</v>
      </c>
      <c r="D2541" s="80" t="str">
        <f>VLOOKUP(C2541,[8]Resumen!$C$1:$J$65536,8,0)</f>
        <v>1 Poste de concreto (16/600) de suspensión (3°) Tipo SUS2-16</v>
      </c>
      <c r="E2541" s="82" t="s">
        <v>44</v>
      </c>
      <c r="F2541" s="83">
        <f t="shared" si="48"/>
        <v>1</v>
      </c>
      <c r="G2541" s="84">
        <f>VLOOKUP(C2541,'[9]Estructuras de Acero y Concreto'!$C$1:$L$65536,7,0)</f>
        <v>1067.0077882277328</v>
      </c>
      <c r="H2541" s="91"/>
      <c r="I2541" s="86"/>
      <c r="J2541" s="87">
        <f>VLOOKUP(C2541,'[9]Estructuras de Acero y Concreto'!$C$1:$L$65536,10,0)</f>
        <v>3234</v>
      </c>
      <c r="M2541" s="57"/>
      <c r="N2541" s="57"/>
      <c r="O2541" s="57"/>
      <c r="P2541" s="57"/>
      <c r="Q2541" s="57"/>
      <c r="R2541" s="57"/>
    </row>
    <row r="2542" spans="1:18" x14ac:dyDescent="0.2">
      <c r="A2542" s="78"/>
      <c r="B2542" s="79">
        <f t="shared" si="49"/>
        <v>518</v>
      </c>
      <c r="C2542" s="80" t="s">
        <v>2554</v>
      </c>
      <c r="D2542" s="80" t="str">
        <f>VLOOKUP(C2542,[8]Resumen!$C$1:$J$65536,8,0)</f>
        <v>2 Poste de concreto (16/600) de suspensión (30°) Tipo SUS21-16</v>
      </c>
      <c r="E2542" s="82" t="s">
        <v>44</v>
      </c>
      <c r="F2542" s="83">
        <f t="shared" si="48"/>
        <v>1</v>
      </c>
      <c r="G2542" s="84">
        <f>VLOOKUP(C2542,'[9]Estructuras de Acero y Concreto'!$C$1:$L$65536,7,0)</f>
        <v>1067.0077882277328</v>
      </c>
      <c r="H2542" s="91"/>
      <c r="I2542" s="86"/>
      <c r="J2542" s="87">
        <f>VLOOKUP(C2542,'[9]Estructuras de Acero y Concreto'!$C$1:$L$65536,10,0)</f>
        <v>6468</v>
      </c>
      <c r="M2542" s="57"/>
      <c r="N2542" s="57"/>
      <c r="O2542" s="57"/>
      <c r="P2542" s="57"/>
      <c r="Q2542" s="57"/>
      <c r="R2542" s="57"/>
    </row>
    <row r="2543" spans="1:18" x14ac:dyDescent="0.2">
      <c r="A2543" s="78"/>
      <c r="B2543" s="79">
        <f t="shared" si="49"/>
        <v>519</v>
      </c>
      <c r="C2543" s="80" t="s">
        <v>2555</v>
      </c>
      <c r="D2543" s="80" t="str">
        <f>VLOOKUP(C2543,[8]Resumen!$C$1:$J$65536,8,0)</f>
        <v>2 Poste de concreto (16/600) de ángulo mayor (50°) Tipo AUS2-16</v>
      </c>
      <c r="E2543" s="82" t="s">
        <v>44</v>
      </c>
      <c r="F2543" s="83">
        <f t="shared" si="48"/>
        <v>1</v>
      </c>
      <c r="G2543" s="84">
        <f>VLOOKUP(C2543,'[9]Estructuras de Acero y Concreto'!$C$1:$L$65536,7,0)</f>
        <v>1067.0077882277328</v>
      </c>
      <c r="H2543" s="91"/>
      <c r="I2543" s="86"/>
      <c r="J2543" s="87">
        <f>VLOOKUP(C2543,'[9]Estructuras de Acero y Concreto'!$C$1:$L$65536,10,0)</f>
        <v>6468</v>
      </c>
      <c r="M2543" s="57"/>
      <c r="N2543" s="57"/>
      <c r="O2543" s="57"/>
      <c r="P2543" s="57"/>
      <c r="Q2543" s="57"/>
      <c r="R2543" s="57"/>
    </row>
    <row r="2544" spans="1:18" x14ac:dyDescent="0.2">
      <c r="A2544" s="78"/>
      <c r="B2544" s="79">
        <f t="shared" si="49"/>
        <v>520</v>
      </c>
      <c r="C2544" s="80" t="s">
        <v>2556</v>
      </c>
      <c r="D2544" s="80" t="str">
        <f>VLOOKUP(C2544,[8]Resumen!$C$1:$J$65536,8,0)</f>
        <v>2 Poste de concreto (16/700) de retención y terminal (90°) Tipo RTUS2-16</v>
      </c>
      <c r="E2544" s="82" t="s">
        <v>44</v>
      </c>
      <c r="F2544" s="83">
        <f t="shared" si="48"/>
        <v>1</v>
      </c>
      <c r="G2544" s="84">
        <f>VLOOKUP(C2544,'[9]Estructuras de Acero y Concreto'!$C$1:$L$65536,7,0)</f>
        <v>1145.4627910029819</v>
      </c>
      <c r="H2544" s="91"/>
      <c r="I2544" s="86"/>
      <c r="J2544" s="87">
        <f>VLOOKUP(C2544,'[9]Estructuras de Acero y Concreto'!$C$1:$L$65536,10,0)</f>
        <v>6622</v>
      </c>
      <c r="M2544" s="57"/>
      <c r="N2544" s="57"/>
      <c r="O2544" s="57"/>
      <c r="P2544" s="57"/>
      <c r="Q2544" s="57"/>
      <c r="R2544" s="57"/>
    </row>
    <row r="2545" spans="1:18" x14ac:dyDescent="0.2">
      <c r="A2545" s="78"/>
      <c r="B2545" s="79">
        <f t="shared" si="49"/>
        <v>521</v>
      </c>
      <c r="C2545" s="80" t="s">
        <v>2557</v>
      </c>
      <c r="D2545" s="80" t="str">
        <f>VLOOKUP(C2545,[8]Resumen!$C$1:$J$65536,8,0)</f>
        <v>1 Poste de concreto (16/800) de suspensión (3°) Tipo SUS2-16</v>
      </c>
      <c r="E2545" s="82" t="s">
        <v>44</v>
      </c>
      <c r="F2545" s="83">
        <f t="shared" si="48"/>
        <v>1</v>
      </c>
      <c r="G2545" s="84">
        <f>VLOOKUP(C2545,'[9]Estructuras de Acero y Concreto'!$C$1:$L$65536,7,0)</f>
        <v>1223.917793778231</v>
      </c>
      <c r="H2545" s="91"/>
      <c r="I2545" s="86"/>
      <c r="J2545" s="87">
        <f>VLOOKUP(C2545,'[9]Estructuras de Acero y Concreto'!$C$1:$L$65536,10,0)</f>
        <v>3388</v>
      </c>
      <c r="M2545" s="57"/>
      <c r="N2545" s="57"/>
      <c r="O2545" s="57"/>
      <c r="P2545" s="57"/>
      <c r="Q2545" s="57"/>
      <c r="R2545" s="57"/>
    </row>
    <row r="2546" spans="1:18" x14ac:dyDescent="0.2">
      <c r="A2546" s="78"/>
      <c r="B2546" s="79">
        <f t="shared" si="49"/>
        <v>522</v>
      </c>
      <c r="C2546" s="80" t="s">
        <v>2558</v>
      </c>
      <c r="D2546" s="80" t="str">
        <f>VLOOKUP(C2546,[8]Resumen!$C$1:$J$65536,8,0)</f>
        <v>2 Poste de concreto (16/700) de suspensión (30°) Tipo SUS21-16</v>
      </c>
      <c r="E2546" s="82" t="s">
        <v>44</v>
      </c>
      <c r="F2546" s="83">
        <f t="shared" si="48"/>
        <v>1</v>
      </c>
      <c r="G2546" s="84">
        <f>VLOOKUP(C2546,'[9]Estructuras de Acero y Concreto'!$C$1:$L$65536,7,0)</f>
        <v>1145.4627910029819</v>
      </c>
      <c r="H2546" s="91"/>
      <c r="I2546" s="86"/>
      <c r="J2546" s="87">
        <f>VLOOKUP(C2546,'[9]Estructuras de Acero y Concreto'!$C$1:$L$65536,10,0)</f>
        <v>6622</v>
      </c>
      <c r="M2546" s="57"/>
      <c r="N2546" s="57"/>
      <c r="O2546" s="57"/>
      <c r="P2546" s="57"/>
      <c r="Q2546" s="57"/>
      <c r="R2546" s="57"/>
    </row>
    <row r="2547" spans="1:18" x14ac:dyDescent="0.2">
      <c r="A2547" s="78"/>
      <c r="B2547" s="79">
        <f t="shared" si="49"/>
        <v>523</v>
      </c>
      <c r="C2547" s="80" t="s">
        <v>2559</v>
      </c>
      <c r="D2547" s="80" t="str">
        <f>VLOOKUP(C2547,[8]Resumen!$C$1:$J$65536,8,0)</f>
        <v>2 Poste de concreto (16/600) de ángulo mayor (50°) Tipo AUS2-16</v>
      </c>
      <c r="E2547" s="82" t="s">
        <v>44</v>
      </c>
      <c r="F2547" s="83">
        <f t="shared" si="48"/>
        <v>1</v>
      </c>
      <c r="G2547" s="84">
        <f>VLOOKUP(C2547,'[9]Estructuras de Acero y Concreto'!$C$1:$L$65536,7,0)</f>
        <v>1067.0077882277328</v>
      </c>
      <c r="H2547" s="91"/>
      <c r="I2547" s="86"/>
      <c r="J2547" s="87">
        <f>VLOOKUP(C2547,'[9]Estructuras de Acero y Concreto'!$C$1:$L$65536,10,0)</f>
        <v>6468</v>
      </c>
      <c r="M2547" s="57"/>
      <c r="N2547" s="57"/>
      <c r="O2547" s="57"/>
      <c r="P2547" s="57"/>
      <c r="Q2547" s="57"/>
      <c r="R2547" s="57"/>
    </row>
    <row r="2548" spans="1:18" x14ac:dyDescent="0.2">
      <c r="A2548" s="78"/>
      <c r="B2548" s="79">
        <f t="shared" si="49"/>
        <v>524</v>
      </c>
      <c r="C2548" s="80" t="s">
        <v>2560</v>
      </c>
      <c r="D2548" s="80" t="str">
        <f>VLOOKUP(C2548,[8]Resumen!$C$1:$J$65536,8,0)</f>
        <v>2 Poste de concreto (16/900) de retención y terminal (90°) Tipo RTUS2-16</v>
      </c>
      <c r="E2548" s="82" t="s">
        <v>44</v>
      </c>
      <c r="F2548" s="83">
        <f t="shared" si="48"/>
        <v>1</v>
      </c>
      <c r="G2548" s="84">
        <f>VLOOKUP(C2548,'[9]Estructuras de Acero y Concreto'!$C$1:$L$65536,7,0)</f>
        <v>1302.3727965534802</v>
      </c>
      <c r="H2548" s="91"/>
      <c r="I2548" s="86"/>
      <c r="J2548" s="87">
        <f>VLOOKUP(C2548,'[9]Estructuras de Acero y Concreto'!$C$1:$L$65536,10,0)</f>
        <v>6930</v>
      </c>
      <c r="M2548" s="57"/>
      <c r="N2548" s="57"/>
      <c r="O2548" s="57"/>
      <c r="P2548" s="57"/>
      <c r="Q2548" s="57"/>
      <c r="R2548" s="57"/>
    </row>
    <row r="2549" spans="1:18" x14ac:dyDescent="0.2">
      <c r="A2549" s="78"/>
      <c r="B2549" s="79">
        <f t="shared" si="49"/>
        <v>525</v>
      </c>
      <c r="C2549" s="80" t="s">
        <v>2561</v>
      </c>
      <c r="D2549" s="80" t="str">
        <f>VLOOKUP(C2549,[8]Resumen!$C$1:$J$65536,8,0)</f>
        <v>1 Poste de concreto (16/900) de suspensión (3°) Tipo SUS2-16</v>
      </c>
      <c r="E2549" s="82" t="s">
        <v>44</v>
      </c>
      <c r="F2549" s="83">
        <f t="shared" si="48"/>
        <v>1</v>
      </c>
      <c r="G2549" s="84">
        <f>VLOOKUP(C2549,'[9]Estructuras de Acero y Concreto'!$C$1:$L$65536,7,0)</f>
        <v>1302.3727965534802</v>
      </c>
      <c r="H2549" s="91"/>
      <c r="I2549" s="86"/>
      <c r="J2549" s="87">
        <f>VLOOKUP(C2549,'[9]Estructuras de Acero y Concreto'!$C$1:$L$65536,10,0)</f>
        <v>3465</v>
      </c>
      <c r="M2549" s="57"/>
      <c r="N2549" s="57"/>
      <c r="O2549" s="57"/>
      <c r="P2549" s="57"/>
      <c r="Q2549" s="57"/>
      <c r="R2549" s="57"/>
    </row>
    <row r="2550" spans="1:18" x14ac:dyDescent="0.2">
      <c r="A2550" s="78"/>
      <c r="B2550" s="79">
        <f t="shared" si="49"/>
        <v>526</v>
      </c>
      <c r="C2550" s="80" t="s">
        <v>2562</v>
      </c>
      <c r="D2550" s="80" t="str">
        <f>VLOOKUP(C2550,[8]Resumen!$C$1:$J$65536,8,0)</f>
        <v>2 Poste de concreto (16/800) de suspensión (30°) Tipo SUS21-16</v>
      </c>
      <c r="E2550" s="82" t="s">
        <v>44</v>
      </c>
      <c r="F2550" s="83">
        <f t="shared" si="48"/>
        <v>1</v>
      </c>
      <c r="G2550" s="84">
        <f>VLOOKUP(C2550,'[9]Estructuras de Acero y Concreto'!$C$1:$L$65536,7,0)</f>
        <v>1223.917793778231</v>
      </c>
      <c r="H2550" s="91"/>
      <c r="I2550" s="86"/>
      <c r="J2550" s="87">
        <f>VLOOKUP(C2550,'[9]Estructuras de Acero y Concreto'!$C$1:$L$65536,10,0)</f>
        <v>6776</v>
      </c>
      <c r="M2550" s="57"/>
      <c r="N2550" s="57"/>
      <c r="O2550" s="57"/>
      <c r="P2550" s="57"/>
      <c r="Q2550" s="57"/>
      <c r="R2550" s="57"/>
    </row>
    <row r="2551" spans="1:18" x14ac:dyDescent="0.2">
      <c r="A2551" s="78"/>
      <c r="B2551" s="79">
        <f t="shared" si="49"/>
        <v>527</v>
      </c>
      <c r="C2551" s="80" t="s">
        <v>2563</v>
      </c>
      <c r="D2551" s="80" t="str">
        <f>VLOOKUP(C2551,[8]Resumen!$C$1:$J$65536,8,0)</f>
        <v>2 Poste de concreto (16/700) de ángulo mayor (50°) Tipo AUS2-16</v>
      </c>
      <c r="E2551" s="82" t="s">
        <v>44</v>
      </c>
      <c r="F2551" s="83">
        <f t="shared" si="48"/>
        <v>1</v>
      </c>
      <c r="G2551" s="84">
        <f>VLOOKUP(C2551,'[9]Estructuras de Acero y Concreto'!$C$1:$L$65536,7,0)</f>
        <v>1145.4627910029819</v>
      </c>
      <c r="H2551" s="91"/>
      <c r="I2551" s="86"/>
      <c r="J2551" s="87">
        <f>VLOOKUP(C2551,'[9]Estructuras de Acero y Concreto'!$C$1:$L$65536,10,0)</f>
        <v>6622</v>
      </c>
      <c r="M2551" s="57"/>
      <c r="N2551" s="57"/>
      <c r="O2551" s="57"/>
      <c r="P2551" s="57"/>
      <c r="Q2551" s="57"/>
      <c r="R2551" s="57"/>
    </row>
    <row r="2552" spans="1:18" x14ac:dyDescent="0.2">
      <c r="A2552" s="78"/>
      <c r="B2552" s="79">
        <f t="shared" si="49"/>
        <v>528</v>
      </c>
      <c r="C2552" s="80" t="s">
        <v>2564</v>
      </c>
      <c r="D2552" s="80" t="str">
        <f>VLOOKUP(C2552,[8]Resumen!$C$1:$J$65536,8,0)</f>
        <v>2 Poste de concreto (16/900) de retención y terminal (90°) Tipo RTUS2-16</v>
      </c>
      <c r="E2552" s="82" t="s">
        <v>44</v>
      </c>
      <c r="F2552" s="83">
        <f t="shared" si="48"/>
        <v>1</v>
      </c>
      <c r="G2552" s="84">
        <f>VLOOKUP(C2552,'[9]Estructuras de Acero y Concreto'!$C$1:$L$65536,7,0)</f>
        <v>1302.3727965534802</v>
      </c>
      <c r="H2552" s="91"/>
      <c r="I2552" s="86"/>
      <c r="J2552" s="87">
        <f>VLOOKUP(C2552,'[9]Estructuras de Acero y Concreto'!$C$1:$L$65536,10,0)</f>
        <v>6930</v>
      </c>
      <c r="M2552" s="57"/>
      <c r="N2552" s="57"/>
      <c r="O2552" s="57"/>
      <c r="P2552" s="57"/>
      <c r="Q2552" s="57"/>
      <c r="R2552" s="57"/>
    </row>
    <row r="2553" spans="1:18" x14ac:dyDescent="0.2">
      <c r="A2553" s="78"/>
      <c r="B2553" s="79">
        <f t="shared" si="49"/>
        <v>529</v>
      </c>
      <c r="C2553" s="80" t="s">
        <v>2565</v>
      </c>
      <c r="D2553" s="80" t="str">
        <f>VLOOKUP(C2553,[8]Resumen!$C$1:$J$65536,8,0)</f>
        <v>1 Poste de concreto (16/300) de suspensión (3°) Tipo SUS1-16</v>
      </c>
      <c r="E2553" s="82" t="s">
        <v>44</v>
      </c>
      <c r="F2553" s="83">
        <f t="shared" si="48"/>
        <v>1</v>
      </c>
      <c r="G2553" s="84">
        <f>VLOOKUP(C2553,'[9]Estructuras de Acero y Concreto'!$C$1:$L$65536,7,0)</f>
        <v>831.64277990198605</v>
      </c>
      <c r="H2553" s="91"/>
      <c r="I2553" s="86"/>
      <c r="J2553" s="87">
        <f>VLOOKUP(C2553,'[9]Estructuras de Acero y Concreto'!$C$1:$L$65536,10,0)</f>
        <v>3003</v>
      </c>
      <c r="M2553" s="57"/>
      <c r="N2553" s="57"/>
      <c r="O2553" s="57"/>
      <c r="P2553" s="57"/>
      <c r="Q2553" s="57"/>
      <c r="R2553" s="57"/>
    </row>
    <row r="2554" spans="1:18" x14ac:dyDescent="0.2">
      <c r="A2554" s="78"/>
      <c r="B2554" s="79">
        <f t="shared" si="49"/>
        <v>530</v>
      </c>
      <c r="C2554" s="80" t="s">
        <v>2566</v>
      </c>
      <c r="D2554" s="80" t="str">
        <f>VLOOKUP(C2554,[8]Resumen!$C$1:$J$65536,8,0)</f>
        <v>1 Poste de concreto (16/300) de suspensión (30°) Tipo SUS11-16</v>
      </c>
      <c r="E2554" s="82" t="s">
        <v>44</v>
      </c>
      <c r="F2554" s="83">
        <f t="shared" si="48"/>
        <v>1</v>
      </c>
      <c r="G2554" s="84">
        <f>VLOOKUP(C2554,'[9]Estructuras de Acero y Concreto'!$C$1:$L$65536,7,0)</f>
        <v>831.64277990198605</v>
      </c>
      <c r="H2554" s="91"/>
      <c r="I2554" s="86"/>
      <c r="J2554" s="87">
        <f>VLOOKUP(C2554,'[9]Estructuras de Acero y Concreto'!$C$1:$L$65536,10,0)</f>
        <v>3003</v>
      </c>
      <c r="M2554" s="57"/>
      <c r="N2554" s="57"/>
      <c r="O2554" s="57"/>
      <c r="P2554" s="57"/>
      <c r="Q2554" s="57"/>
      <c r="R2554" s="57"/>
    </row>
    <row r="2555" spans="1:18" x14ac:dyDescent="0.2">
      <c r="A2555" s="78"/>
      <c r="B2555" s="79">
        <f t="shared" si="49"/>
        <v>531</v>
      </c>
      <c r="C2555" s="80" t="s">
        <v>2567</v>
      </c>
      <c r="D2555" s="80" t="str">
        <f>VLOOKUP(C2555,[8]Resumen!$C$1:$J$65536,8,0)</f>
        <v>1 Poste de concreto (16/400) de ángulo mayor (50°) Tipo AUS1-16</v>
      </c>
      <c r="E2555" s="82" t="s">
        <v>44</v>
      </c>
      <c r="F2555" s="83">
        <f t="shared" si="48"/>
        <v>1</v>
      </c>
      <c r="G2555" s="84">
        <f>VLOOKUP(C2555,'[9]Estructuras de Acero y Concreto'!$C$1:$L$65536,7,0)</f>
        <v>910.09778267723516</v>
      </c>
      <c r="H2555" s="91"/>
      <c r="I2555" s="86"/>
      <c r="J2555" s="87">
        <f>VLOOKUP(C2555,'[9]Estructuras de Acero y Concreto'!$C$1:$L$65536,10,0)</f>
        <v>3080</v>
      </c>
      <c r="M2555" s="57"/>
      <c r="N2555" s="57"/>
      <c r="O2555" s="57"/>
      <c r="P2555" s="57"/>
      <c r="Q2555" s="57"/>
      <c r="R2555" s="57"/>
    </row>
    <row r="2556" spans="1:18" x14ac:dyDescent="0.2">
      <c r="A2556" s="78"/>
      <c r="B2556" s="79">
        <f t="shared" si="49"/>
        <v>532</v>
      </c>
      <c r="C2556" s="80" t="s">
        <v>2568</v>
      </c>
      <c r="D2556" s="80" t="str">
        <f>VLOOKUP(C2556,[8]Resumen!$C$1:$J$65536,8,0)</f>
        <v>1 Poste de concreto (16/300) de retención y terminal (90°) Tipo RTUS1-16</v>
      </c>
      <c r="E2556" s="82" t="s">
        <v>44</v>
      </c>
      <c r="F2556" s="83">
        <f t="shared" si="48"/>
        <v>1</v>
      </c>
      <c r="G2556" s="84">
        <f>VLOOKUP(C2556,'[9]Estructuras de Acero y Concreto'!$C$1:$L$65536,7,0)</f>
        <v>831.64277990198605</v>
      </c>
      <c r="H2556" s="91"/>
      <c r="I2556" s="86"/>
      <c r="J2556" s="87">
        <f>VLOOKUP(C2556,'[9]Estructuras de Acero y Concreto'!$C$1:$L$65536,10,0)</f>
        <v>3003</v>
      </c>
      <c r="M2556" s="57"/>
      <c r="N2556" s="57"/>
      <c r="O2556" s="57"/>
      <c r="P2556" s="57"/>
      <c r="Q2556" s="57"/>
      <c r="R2556" s="57"/>
    </row>
    <row r="2557" spans="1:18" x14ac:dyDescent="0.2">
      <c r="A2557" s="78"/>
      <c r="B2557" s="79">
        <f t="shared" si="49"/>
        <v>533</v>
      </c>
      <c r="C2557" s="80" t="s">
        <v>2569</v>
      </c>
      <c r="D2557" s="80" t="str">
        <f>VLOOKUP(C2557,[8]Resumen!$C$1:$J$65536,8,0)</f>
        <v>1 Poste de concreto (16/300) de suspensión (3°) Tipo SUS1-16</v>
      </c>
      <c r="E2557" s="82" t="s">
        <v>44</v>
      </c>
      <c r="F2557" s="83">
        <f t="shared" si="48"/>
        <v>1</v>
      </c>
      <c r="G2557" s="84">
        <f>VLOOKUP(C2557,'[9]Estructuras de Acero y Concreto'!$C$1:$L$65536,7,0)</f>
        <v>831.64277990198605</v>
      </c>
      <c r="H2557" s="91"/>
      <c r="I2557" s="86"/>
      <c r="J2557" s="87">
        <f>VLOOKUP(C2557,'[9]Estructuras de Acero y Concreto'!$C$1:$L$65536,10,0)</f>
        <v>3003</v>
      </c>
      <c r="M2557" s="57"/>
      <c r="N2557" s="57"/>
      <c r="O2557" s="57"/>
      <c r="P2557" s="57"/>
      <c r="Q2557" s="57"/>
      <c r="R2557" s="57"/>
    </row>
    <row r="2558" spans="1:18" x14ac:dyDescent="0.2">
      <c r="A2558" s="78"/>
      <c r="B2558" s="79">
        <f t="shared" si="49"/>
        <v>534</v>
      </c>
      <c r="C2558" s="80" t="s">
        <v>2570</v>
      </c>
      <c r="D2558" s="80" t="str">
        <f>VLOOKUP(C2558,[8]Resumen!$C$1:$J$65536,8,0)</f>
        <v>1 Poste de concreto (16/400) de suspensión (30°) Tipo SUS11-16</v>
      </c>
      <c r="E2558" s="82" t="s">
        <v>44</v>
      </c>
      <c r="F2558" s="83">
        <f t="shared" si="48"/>
        <v>1</v>
      </c>
      <c r="G2558" s="84">
        <f>VLOOKUP(C2558,'[9]Estructuras de Acero y Concreto'!$C$1:$L$65536,7,0)</f>
        <v>910.09778267723516</v>
      </c>
      <c r="H2558" s="91"/>
      <c r="I2558" s="86"/>
      <c r="J2558" s="87">
        <f>VLOOKUP(C2558,'[9]Estructuras de Acero y Concreto'!$C$1:$L$65536,10,0)</f>
        <v>3080</v>
      </c>
      <c r="M2558" s="57"/>
      <c r="N2558" s="57"/>
      <c r="O2558" s="57"/>
      <c r="P2558" s="57"/>
      <c r="Q2558" s="57"/>
      <c r="R2558" s="57"/>
    </row>
    <row r="2559" spans="1:18" x14ac:dyDescent="0.2">
      <c r="A2559" s="78"/>
      <c r="B2559" s="79">
        <f t="shared" si="49"/>
        <v>535</v>
      </c>
      <c r="C2559" s="80" t="s">
        <v>2571</v>
      </c>
      <c r="D2559" s="80" t="str">
        <f>VLOOKUP(C2559,[8]Resumen!$C$1:$J$65536,8,0)</f>
        <v>1 Poste de concreto (16/400) de ángulo mayor (50°) Tipo AUS1-16</v>
      </c>
      <c r="E2559" s="82" t="s">
        <v>44</v>
      </c>
      <c r="F2559" s="83">
        <f t="shared" si="48"/>
        <v>1</v>
      </c>
      <c r="G2559" s="84">
        <f>VLOOKUP(C2559,'[9]Estructuras de Acero y Concreto'!$C$1:$L$65536,7,0)</f>
        <v>910.09778267723516</v>
      </c>
      <c r="H2559" s="91"/>
      <c r="I2559" s="86"/>
      <c r="J2559" s="87">
        <f>VLOOKUP(C2559,'[9]Estructuras de Acero y Concreto'!$C$1:$L$65536,10,0)</f>
        <v>3080</v>
      </c>
      <c r="M2559" s="57"/>
      <c r="N2559" s="57"/>
      <c r="O2559" s="57"/>
      <c r="P2559" s="57"/>
      <c r="Q2559" s="57"/>
      <c r="R2559" s="57"/>
    </row>
    <row r="2560" spans="1:18" x14ac:dyDescent="0.2">
      <c r="A2560" s="78"/>
      <c r="B2560" s="79">
        <f t="shared" si="49"/>
        <v>536</v>
      </c>
      <c r="C2560" s="80" t="s">
        <v>2572</v>
      </c>
      <c r="D2560" s="80" t="str">
        <f>VLOOKUP(C2560,[8]Resumen!$C$1:$J$65536,8,0)</f>
        <v>1 Poste de concreto (16/500) de retención y terminal (90°) Tipo RTUS1-16</v>
      </c>
      <c r="E2560" s="82" t="s">
        <v>44</v>
      </c>
      <c r="F2560" s="83">
        <f t="shared" si="48"/>
        <v>1</v>
      </c>
      <c r="G2560" s="84">
        <f>VLOOKUP(C2560,'[9]Estructuras de Acero y Concreto'!$C$1:$L$65536,7,0)</f>
        <v>988.55278545248427</v>
      </c>
      <c r="H2560" s="91"/>
      <c r="I2560" s="86"/>
      <c r="J2560" s="87">
        <f>VLOOKUP(C2560,'[9]Estructuras de Acero y Concreto'!$C$1:$L$65536,10,0)</f>
        <v>3157</v>
      </c>
      <c r="M2560" s="57"/>
      <c r="N2560" s="57"/>
      <c r="O2560" s="57"/>
      <c r="P2560" s="57"/>
      <c r="Q2560" s="57"/>
      <c r="R2560" s="57"/>
    </row>
    <row r="2561" spans="1:18" x14ac:dyDescent="0.2">
      <c r="A2561" s="78"/>
      <c r="B2561" s="79">
        <f t="shared" si="49"/>
        <v>537</v>
      </c>
      <c r="C2561" s="80" t="s">
        <v>2573</v>
      </c>
      <c r="D2561" s="80" t="str">
        <f>VLOOKUP(C2561,[8]Resumen!$C$1:$J$65536,8,0)</f>
        <v>1 Poste de concreto (16/300) de suspensión (3°) Tipo SUS1-16</v>
      </c>
      <c r="E2561" s="82" t="s">
        <v>44</v>
      </c>
      <c r="F2561" s="83">
        <f t="shared" si="48"/>
        <v>1</v>
      </c>
      <c r="G2561" s="84">
        <f>VLOOKUP(C2561,'[9]Estructuras de Acero y Concreto'!$C$1:$L$65536,7,0)</f>
        <v>831.64277990198605</v>
      </c>
      <c r="H2561" s="91"/>
      <c r="I2561" s="86"/>
      <c r="J2561" s="87">
        <f>VLOOKUP(C2561,'[9]Estructuras de Acero y Concreto'!$C$1:$L$65536,10,0)</f>
        <v>3003</v>
      </c>
      <c r="M2561" s="57"/>
      <c r="N2561" s="57"/>
      <c r="O2561" s="57"/>
      <c r="P2561" s="57"/>
      <c r="Q2561" s="57"/>
      <c r="R2561" s="57"/>
    </row>
    <row r="2562" spans="1:18" x14ac:dyDescent="0.2">
      <c r="A2562" s="78"/>
      <c r="B2562" s="79">
        <f t="shared" si="49"/>
        <v>538</v>
      </c>
      <c r="C2562" s="80" t="s">
        <v>2574</v>
      </c>
      <c r="D2562" s="80" t="str">
        <f>VLOOKUP(C2562,[8]Resumen!$C$1:$J$65536,8,0)</f>
        <v>1 Poste de concreto (16/500) de suspensión (30°) Tipo SUS11-16</v>
      </c>
      <c r="E2562" s="82" t="s">
        <v>44</v>
      </c>
      <c r="F2562" s="83">
        <f t="shared" si="48"/>
        <v>1</v>
      </c>
      <c r="G2562" s="84">
        <f>VLOOKUP(C2562,'[9]Estructuras de Acero y Concreto'!$C$1:$L$65536,7,0)</f>
        <v>988.55278545248427</v>
      </c>
      <c r="H2562" s="91"/>
      <c r="I2562" s="86"/>
      <c r="J2562" s="87">
        <f>VLOOKUP(C2562,'[9]Estructuras de Acero y Concreto'!$C$1:$L$65536,10,0)</f>
        <v>3157</v>
      </c>
      <c r="M2562" s="57"/>
      <c r="N2562" s="57"/>
      <c r="O2562" s="57"/>
      <c r="P2562" s="57"/>
      <c r="Q2562" s="57"/>
      <c r="R2562" s="57"/>
    </row>
    <row r="2563" spans="1:18" x14ac:dyDescent="0.2">
      <c r="A2563" s="78"/>
      <c r="B2563" s="79">
        <f t="shared" si="49"/>
        <v>539</v>
      </c>
      <c r="C2563" s="80" t="s">
        <v>2575</v>
      </c>
      <c r="D2563" s="80" t="str">
        <f>VLOOKUP(C2563,[8]Resumen!$C$1:$J$65536,8,0)</f>
        <v>1 Poste de concreto (16/500) de ángulo mayor (50°) Tipo AUS1-16</v>
      </c>
      <c r="E2563" s="82" t="s">
        <v>44</v>
      </c>
      <c r="F2563" s="83">
        <f t="shared" si="48"/>
        <v>1</v>
      </c>
      <c r="G2563" s="84">
        <f>VLOOKUP(C2563,'[9]Estructuras de Acero y Concreto'!$C$1:$L$65536,7,0)</f>
        <v>988.55278545248427</v>
      </c>
      <c r="H2563" s="91"/>
      <c r="I2563" s="86"/>
      <c r="J2563" s="87">
        <f>VLOOKUP(C2563,'[9]Estructuras de Acero y Concreto'!$C$1:$L$65536,10,0)</f>
        <v>3157</v>
      </c>
      <c r="M2563" s="57"/>
      <c r="N2563" s="57"/>
      <c r="O2563" s="57"/>
      <c r="P2563" s="57"/>
      <c r="Q2563" s="57"/>
      <c r="R2563" s="57"/>
    </row>
    <row r="2564" spans="1:18" x14ac:dyDescent="0.2">
      <c r="A2564" s="78"/>
      <c r="B2564" s="79">
        <f t="shared" si="49"/>
        <v>540</v>
      </c>
      <c r="C2564" s="80" t="s">
        <v>2576</v>
      </c>
      <c r="D2564" s="80" t="str">
        <f>VLOOKUP(C2564,[8]Resumen!$C$1:$J$65536,8,0)</f>
        <v>1 Poste de concreto (16/600) de retención y terminal (90°) Tipo RTUS1-16</v>
      </c>
      <c r="E2564" s="82" t="s">
        <v>44</v>
      </c>
      <c r="F2564" s="83">
        <f t="shared" si="48"/>
        <v>1</v>
      </c>
      <c r="G2564" s="84">
        <f>VLOOKUP(C2564,'[9]Estructuras de Acero y Concreto'!$C$1:$L$65536,7,0)</f>
        <v>1067.0077882277328</v>
      </c>
      <c r="H2564" s="91"/>
      <c r="I2564" s="86"/>
      <c r="J2564" s="87">
        <f>VLOOKUP(C2564,'[9]Estructuras de Acero y Concreto'!$C$1:$L$65536,10,0)</f>
        <v>3234</v>
      </c>
      <c r="M2564" s="57"/>
      <c r="N2564" s="57"/>
      <c r="O2564" s="57"/>
      <c r="P2564" s="57"/>
      <c r="Q2564" s="57"/>
      <c r="R2564" s="57"/>
    </row>
    <row r="2565" spans="1:18" x14ac:dyDescent="0.2">
      <c r="A2565" s="78"/>
      <c r="B2565" s="79">
        <f t="shared" si="49"/>
        <v>541</v>
      </c>
      <c r="C2565" s="80" t="s">
        <v>2577</v>
      </c>
      <c r="D2565" s="80" t="str">
        <f>VLOOKUP(C2565,[8]Resumen!$C$1:$J$65536,8,0)</f>
        <v>1 Poste de concreto (16/300) de suspensión (3°) Tipo SUS1-16</v>
      </c>
      <c r="E2565" s="82" t="s">
        <v>44</v>
      </c>
      <c r="F2565" s="83">
        <f t="shared" si="48"/>
        <v>1</v>
      </c>
      <c r="G2565" s="84">
        <f>VLOOKUP(C2565,'[9]Estructuras de Acero y Concreto'!$C$1:$L$65536,7,0)</f>
        <v>831.64277990198605</v>
      </c>
      <c r="H2565" s="91"/>
      <c r="I2565" s="86"/>
      <c r="J2565" s="87">
        <f>VLOOKUP(C2565,'[9]Estructuras de Acero y Concreto'!$C$1:$L$65536,10,0)</f>
        <v>3003</v>
      </c>
      <c r="M2565" s="57"/>
      <c r="N2565" s="57"/>
      <c r="O2565" s="57"/>
      <c r="P2565" s="57"/>
      <c r="Q2565" s="57"/>
      <c r="R2565" s="57"/>
    </row>
    <row r="2566" spans="1:18" x14ac:dyDescent="0.2">
      <c r="A2566" s="78"/>
      <c r="B2566" s="79">
        <f t="shared" si="49"/>
        <v>542</v>
      </c>
      <c r="C2566" s="80" t="s">
        <v>2578</v>
      </c>
      <c r="D2566" s="80" t="str">
        <f>VLOOKUP(C2566,[8]Resumen!$C$1:$J$65536,8,0)</f>
        <v>1 Poste de concreto (16/700) de suspensión (30°) Tipo SUS11-16</v>
      </c>
      <c r="E2566" s="82" t="s">
        <v>44</v>
      </c>
      <c r="F2566" s="83">
        <f t="shared" si="48"/>
        <v>1</v>
      </c>
      <c r="G2566" s="84">
        <f>VLOOKUP(C2566,'[9]Estructuras de Acero y Concreto'!$C$1:$L$65536,7,0)</f>
        <v>1145.4627910029819</v>
      </c>
      <c r="H2566" s="91"/>
      <c r="I2566" s="86"/>
      <c r="J2566" s="87">
        <f>VLOOKUP(C2566,'[9]Estructuras de Acero y Concreto'!$C$1:$L$65536,10,0)</f>
        <v>3311</v>
      </c>
      <c r="M2566" s="57"/>
      <c r="N2566" s="57"/>
      <c r="O2566" s="57"/>
      <c r="P2566" s="57"/>
      <c r="Q2566" s="57"/>
      <c r="R2566" s="57"/>
    </row>
    <row r="2567" spans="1:18" x14ac:dyDescent="0.2">
      <c r="A2567" s="78"/>
      <c r="B2567" s="79">
        <f t="shared" si="49"/>
        <v>543</v>
      </c>
      <c r="C2567" s="80" t="s">
        <v>2579</v>
      </c>
      <c r="D2567" s="80" t="str">
        <f>VLOOKUP(C2567,[8]Resumen!$C$1:$J$65536,8,0)</f>
        <v>1 Poste de concreto (16/900) de ángulo mayor (50°) Tipo AUS1-16</v>
      </c>
      <c r="E2567" s="82" t="s">
        <v>44</v>
      </c>
      <c r="F2567" s="83">
        <f t="shared" si="48"/>
        <v>1</v>
      </c>
      <c r="G2567" s="84">
        <f>VLOOKUP(C2567,'[9]Estructuras de Acero y Concreto'!$C$1:$L$65536,7,0)</f>
        <v>1302.3727965534802</v>
      </c>
      <c r="H2567" s="91"/>
      <c r="I2567" s="86"/>
      <c r="J2567" s="87">
        <f>VLOOKUP(C2567,'[9]Estructuras de Acero y Concreto'!$C$1:$L$65536,10,0)</f>
        <v>3465</v>
      </c>
      <c r="M2567" s="57"/>
      <c r="N2567" s="57"/>
      <c r="O2567" s="57"/>
      <c r="P2567" s="57"/>
      <c r="Q2567" s="57"/>
      <c r="R2567" s="57"/>
    </row>
    <row r="2568" spans="1:18" x14ac:dyDescent="0.2">
      <c r="A2568" s="78"/>
      <c r="B2568" s="79">
        <f t="shared" si="49"/>
        <v>544</v>
      </c>
      <c r="C2568" s="80" t="s">
        <v>2580</v>
      </c>
      <c r="D2568" s="80" t="str">
        <f>VLOOKUP(C2568,[8]Resumen!$C$1:$J$65536,8,0)</f>
        <v>1 Poste de concreto (16/600) de retención y terminal (90°) Tipo RTUS1-16</v>
      </c>
      <c r="E2568" s="82" t="s">
        <v>44</v>
      </c>
      <c r="F2568" s="83">
        <f t="shared" si="48"/>
        <v>1</v>
      </c>
      <c r="G2568" s="84">
        <f>VLOOKUP(C2568,'[9]Estructuras de Acero y Concreto'!$C$1:$L$65536,7,0)</f>
        <v>1067.0077882277328</v>
      </c>
      <c r="H2568" s="91"/>
      <c r="I2568" s="86"/>
      <c r="J2568" s="87">
        <f>VLOOKUP(C2568,'[9]Estructuras de Acero y Concreto'!$C$1:$L$65536,10,0)</f>
        <v>3234</v>
      </c>
      <c r="M2568" s="57"/>
      <c r="N2568" s="57"/>
      <c r="O2568" s="57"/>
      <c r="P2568" s="57"/>
      <c r="Q2568" s="57"/>
      <c r="R2568" s="57"/>
    </row>
    <row r="2569" spans="1:18" x14ac:dyDescent="0.2">
      <c r="A2569" s="78"/>
      <c r="B2569" s="79">
        <f t="shared" si="49"/>
        <v>545</v>
      </c>
      <c r="C2569" s="80" t="s">
        <v>2581</v>
      </c>
      <c r="D2569" s="80" t="str">
        <f>VLOOKUP(C2569,[8]Resumen!$C$1:$J$65536,8,0)</f>
        <v>1 Poste de concreto (16/400) de suspensión (3°) Tipo SUS1-16</v>
      </c>
      <c r="E2569" s="82" t="s">
        <v>44</v>
      </c>
      <c r="F2569" s="83">
        <f t="shared" si="48"/>
        <v>1</v>
      </c>
      <c r="G2569" s="84">
        <f>VLOOKUP(C2569,'[9]Estructuras de Acero y Concreto'!$C$1:$L$65536,7,0)</f>
        <v>910.09778267723516</v>
      </c>
      <c r="H2569" s="91"/>
      <c r="I2569" s="86"/>
      <c r="J2569" s="87">
        <f>VLOOKUP(C2569,'[9]Estructuras de Acero y Concreto'!$C$1:$L$65536,10,0)</f>
        <v>3080</v>
      </c>
      <c r="M2569" s="57"/>
      <c r="N2569" s="57"/>
      <c r="O2569" s="57"/>
      <c r="P2569" s="57"/>
      <c r="Q2569" s="57"/>
      <c r="R2569" s="57"/>
    </row>
    <row r="2570" spans="1:18" x14ac:dyDescent="0.2">
      <c r="A2570" s="78"/>
      <c r="B2570" s="79">
        <f t="shared" si="49"/>
        <v>546</v>
      </c>
      <c r="C2570" s="80" t="s">
        <v>2582</v>
      </c>
      <c r="D2570" s="80" t="str">
        <f>VLOOKUP(C2570,[8]Resumen!$C$1:$J$65536,8,0)</f>
        <v>1 Poste de concreto (16/500) de suspensión (30°) Tipo SUS11-16</v>
      </c>
      <c r="E2570" s="82" t="s">
        <v>44</v>
      </c>
      <c r="F2570" s="83">
        <f t="shared" si="48"/>
        <v>1</v>
      </c>
      <c r="G2570" s="84">
        <f>VLOOKUP(C2570,'[9]Estructuras de Acero y Concreto'!$C$1:$L$65536,7,0)</f>
        <v>988.55278545248427</v>
      </c>
      <c r="H2570" s="91"/>
      <c r="I2570" s="86"/>
      <c r="J2570" s="87">
        <f>VLOOKUP(C2570,'[9]Estructuras de Acero y Concreto'!$C$1:$L$65536,10,0)</f>
        <v>3157</v>
      </c>
      <c r="M2570" s="57"/>
      <c r="N2570" s="57"/>
      <c r="O2570" s="57"/>
      <c r="P2570" s="57"/>
      <c r="Q2570" s="57"/>
      <c r="R2570" s="57"/>
    </row>
    <row r="2571" spans="1:18" x14ac:dyDescent="0.2">
      <c r="A2571" s="78"/>
      <c r="B2571" s="79">
        <f t="shared" si="49"/>
        <v>547</v>
      </c>
      <c r="C2571" s="80" t="s">
        <v>2583</v>
      </c>
      <c r="D2571" s="80" t="str">
        <f>VLOOKUP(C2571,[8]Resumen!$C$1:$J$65536,8,0)</f>
        <v>1 Poste de concreto (16/400) de ángulo mayor (50°) Tipo AUS1-16</v>
      </c>
      <c r="E2571" s="82" t="s">
        <v>44</v>
      </c>
      <c r="F2571" s="83">
        <f t="shared" si="48"/>
        <v>1</v>
      </c>
      <c r="G2571" s="84">
        <f>VLOOKUP(C2571,'[9]Estructuras de Acero y Concreto'!$C$1:$L$65536,7,0)</f>
        <v>910.09778267723516</v>
      </c>
      <c r="H2571" s="91"/>
      <c r="I2571" s="86"/>
      <c r="J2571" s="87">
        <f>VLOOKUP(C2571,'[9]Estructuras de Acero y Concreto'!$C$1:$L$65536,10,0)</f>
        <v>3080</v>
      </c>
      <c r="M2571" s="57"/>
      <c r="N2571" s="57"/>
      <c r="O2571" s="57"/>
      <c r="P2571" s="57"/>
      <c r="Q2571" s="57"/>
      <c r="R2571" s="57"/>
    </row>
    <row r="2572" spans="1:18" x14ac:dyDescent="0.2">
      <c r="A2572" s="78"/>
      <c r="B2572" s="79">
        <f t="shared" si="49"/>
        <v>548</v>
      </c>
      <c r="C2572" s="80" t="s">
        <v>2584</v>
      </c>
      <c r="D2572" s="80" t="str">
        <f>VLOOKUP(C2572,[8]Resumen!$C$1:$J$65536,8,0)</f>
        <v>1 Poste de concreto (16/800) de retención y terminal (90°) Tipo RTUS1-16</v>
      </c>
      <c r="E2572" s="82" t="s">
        <v>44</v>
      </c>
      <c r="F2572" s="83">
        <f t="shared" si="48"/>
        <v>1</v>
      </c>
      <c r="G2572" s="84">
        <f>VLOOKUP(C2572,'[9]Estructuras de Acero y Concreto'!$C$1:$L$65536,7,0)</f>
        <v>1223.917793778231</v>
      </c>
      <c r="H2572" s="91"/>
      <c r="I2572" s="86"/>
      <c r="J2572" s="87">
        <f>VLOOKUP(C2572,'[9]Estructuras de Acero y Concreto'!$C$1:$L$65536,10,0)</f>
        <v>3388</v>
      </c>
      <c r="M2572" s="57"/>
      <c r="N2572" s="57"/>
      <c r="O2572" s="57"/>
      <c r="P2572" s="57"/>
      <c r="Q2572" s="57"/>
      <c r="R2572" s="57"/>
    </row>
    <row r="2573" spans="1:18" x14ac:dyDescent="0.2">
      <c r="A2573" s="78"/>
      <c r="B2573" s="79">
        <f t="shared" si="49"/>
        <v>549</v>
      </c>
      <c r="C2573" s="80" t="s">
        <v>2585</v>
      </c>
      <c r="D2573" s="80" t="str">
        <f>VLOOKUP(C2573,[8]Resumen!$C$1:$J$65536,8,0)</f>
        <v>1 Poste de concreto (16/400) de suspensión (3°) Tipo SUS1-16</v>
      </c>
      <c r="E2573" s="82" t="s">
        <v>44</v>
      </c>
      <c r="F2573" s="83">
        <f t="shared" si="48"/>
        <v>1</v>
      </c>
      <c r="G2573" s="84">
        <f>VLOOKUP(C2573,'[9]Estructuras de Acero y Concreto'!$C$1:$L$65536,7,0)</f>
        <v>910.09778267723516</v>
      </c>
      <c r="H2573" s="91"/>
      <c r="I2573" s="86"/>
      <c r="J2573" s="87">
        <f>VLOOKUP(C2573,'[9]Estructuras de Acero y Concreto'!$C$1:$L$65536,10,0)</f>
        <v>3080</v>
      </c>
      <c r="M2573" s="57"/>
      <c r="N2573" s="57"/>
      <c r="O2573" s="57"/>
      <c r="P2573" s="57"/>
      <c r="Q2573" s="57"/>
      <c r="R2573" s="57"/>
    </row>
    <row r="2574" spans="1:18" x14ac:dyDescent="0.2">
      <c r="A2574" s="78"/>
      <c r="B2574" s="79">
        <f t="shared" si="49"/>
        <v>550</v>
      </c>
      <c r="C2574" s="80" t="s">
        <v>2586</v>
      </c>
      <c r="D2574" s="80" t="str">
        <f>VLOOKUP(C2574,[8]Resumen!$C$1:$J$65536,8,0)</f>
        <v>1 Poste de concreto (16/800) de suspensión (30°) Tipo SUS11-16</v>
      </c>
      <c r="E2574" s="82" t="s">
        <v>44</v>
      </c>
      <c r="F2574" s="83">
        <f t="shared" si="48"/>
        <v>1</v>
      </c>
      <c r="G2574" s="84">
        <f>VLOOKUP(C2574,'[9]Estructuras de Acero y Concreto'!$C$1:$L$65536,7,0)</f>
        <v>1223.917793778231</v>
      </c>
      <c r="H2574" s="91"/>
      <c r="I2574" s="86"/>
      <c r="J2574" s="87">
        <f>VLOOKUP(C2574,'[9]Estructuras de Acero y Concreto'!$C$1:$L$65536,10,0)</f>
        <v>3388</v>
      </c>
      <c r="M2574" s="57"/>
      <c r="N2574" s="57"/>
      <c r="O2574" s="57"/>
      <c r="P2574" s="57"/>
      <c r="Q2574" s="57"/>
      <c r="R2574" s="57"/>
    </row>
    <row r="2575" spans="1:18" x14ac:dyDescent="0.2">
      <c r="A2575" s="78"/>
      <c r="B2575" s="79">
        <f t="shared" si="49"/>
        <v>551</v>
      </c>
      <c r="C2575" s="80" t="s">
        <v>2587</v>
      </c>
      <c r="D2575" s="80" t="str">
        <f>VLOOKUP(C2575,[8]Resumen!$C$1:$J$65536,8,0)</f>
        <v>1 Poste de concreto (16/800) de ángulo mayor (50°) Tipo AUS1-16</v>
      </c>
      <c r="E2575" s="82" t="s">
        <v>44</v>
      </c>
      <c r="F2575" s="83">
        <f t="shared" si="48"/>
        <v>1</v>
      </c>
      <c r="G2575" s="84">
        <f>VLOOKUP(C2575,'[9]Estructuras de Acero y Concreto'!$C$1:$L$65536,7,0)</f>
        <v>1223.917793778231</v>
      </c>
      <c r="H2575" s="91"/>
      <c r="I2575" s="86"/>
      <c r="J2575" s="87">
        <f>VLOOKUP(C2575,'[9]Estructuras de Acero y Concreto'!$C$1:$L$65536,10,0)</f>
        <v>3388</v>
      </c>
      <c r="M2575" s="57"/>
      <c r="N2575" s="57"/>
      <c r="O2575" s="57"/>
      <c r="P2575" s="57"/>
      <c r="Q2575" s="57"/>
      <c r="R2575" s="57"/>
    </row>
    <row r="2576" spans="1:18" x14ac:dyDescent="0.2">
      <c r="A2576" s="78"/>
      <c r="B2576" s="79">
        <f t="shared" si="49"/>
        <v>552</v>
      </c>
      <c r="C2576" s="80" t="s">
        <v>2588</v>
      </c>
      <c r="D2576" s="80" t="str">
        <f>VLOOKUP(C2576,[8]Resumen!$C$1:$J$65536,8,0)</f>
        <v>1 Poste de concreto (16/800) de retención y terminal (90°) Tipo RTUS1-16</v>
      </c>
      <c r="E2576" s="82" t="s">
        <v>44</v>
      </c>
      <c r="F2576" s="83">
        <f t="shared" si="48"/>
        <v>1</v>
      </c>
      <c r="G2576" s="84">
        <f>VLOOKUP(C2576,'[9]Estructuras de Acero y Concreto'!$C$1:$L$65536,7,0)</f>
        <v>1223.917793778231</v>
      </c>
      <c r="H2576" s="91"/>
      <c r="I2576" s="86"/>
      <c r="J2576" s="87">
        <f>VLOOKUP(C2576,'[9]Estructuras de Acero y Concreto'!$C$1:$L$65536,10,0)</f>
        <v>3388</v>
      </c>
      <c r="M2576" s="57"/>
      <c r="N2576" s="57"/>
      <c r="O2576" s="57"/>
      <c r="P2576" s="57"/>
      <c r="Q2576" s="57"/>
      <c r="R2576" s="57"/>
    </row>
    <row r="2577" spans="1:18" x14ac:dyDescent="0.2">
      <c r="A2577" s="78"/>
      <c r="B2577" s="79">
        <f t="shared" si="49"/>
        <v>553</v>
      </c>
      <c r="C2577" s="80" t="s">
        <v>2589</v>
      </c>
      <c r="D2577" s="80" t="str">
        <f>VLOOKUP(C2577,[8]Resumen!$C$1:$J$65536,8,0)</f>
        <v>1 Poste de concreto (16/300) de suspensión (3°) Tipo SUS2-16</v>
      </c>
      <c r="E2577" s="82" t="s">
        <v>44</v>
      </c>
      <c r="F2577" s="83">
        <f t="shared" si="48"/>
        <v>1</v>
      </c>
      <c r="G2577" s="84">
        <f>VLOOKUP(C2577,'[9]Estructuras de Acero y Concreto'!$C$1:$L$65536,7,0)</f>
        <v>831.64277990198605</v>
      </c>
      <c r="H2577" s="91"/>
      <c r="I2577" s="86"/>
      <c r="J2577" s="87">
        <f>VLOOKUP(C2577,'[9]Estructuras de Acero y Concreto'!$C$1:$L$65536,10,0)</f>
        <v>3003</v>
      </c>
      <c r="M2577" s="57"/>
      <c r="N2577" s="57"/>
      <c r="O2577" s="57"/>
      <c r="P2577" s="57"/>
      <c r="Q2577" s="57"/>
      <c r="R2577" s="57"/>
    </row>
    <row r="2578" spans="1:18" x14ac:dyDescent="0.2">
      <c r="A2578" s="78"/>
      <c r="B2578" s="79">
        <f t="shared" si="49"/>
        <v>554</v>
      </c>
      <c r="C2578" s="80" t="s">
        <v>2590</v>
      </c>
      <c r="D2578" s="80" t="str">
        <f>VLOOKUP(C2578,[8]Resumen!$C$1:$J$65536,8,0)</f>
        <v>2 Poste de concreto (16/300) de suspensión (30°) Tipo SUS21-16</v>
      </c>
      <c r="E2578" s="82" t="s">
        <v>44</v>
      </c>
      <c r="F2578" s="83">
        <f t="shared" si="48"/>
        <v>1</v>
      </c>
      <c r="G2578" s="84">
        <f>VLOOKUP(C2578,'[9]Estructuras de Acero y Concreto'!$C$1:$L$65536,7,0)</f>
        <v>831.64277990198605</v>
      </c>
      <c r="H2578" s="91"/>
      <c r="I2578" s="86"/>
      <c r="J2578" s="87">
        <f>VLOOKUP(C2578,'[9]Estructuras de Acero y Concreto'!$C$1:$L$65536,10,0)</f>
        <v>6006</v>
      </c>
      <c r="M2578" s="57"/>
      <c r="N2578" s="57"/>
      <c r="O2578" s="57"/>
      <c r="P2578" s="57"/>
      <c r="Q2578" s="57"/>
      <c r="R2578" s="57"/>
    </row>
    <row r="2579" spans="1:18" x14ac:dyDescent="0.2">
      <c r="A2579" s="78"/>
      <c r="B2579" s="79">
        <f t="shared" si="49"/>
        <v>555</v>
      </c>
      <c r="C2579" s="80" t="s">
        <v>2591</v>
      </c>
      <c r="D2579" s="80" t="str">
        <f>VLOOKUP(C2579,[8]Resumen!$C$1:$J$65536,8,0)</f>
        <v>2 Poste de concreto (16/300) de ángulo mayor (50°) Tipo AUS2-16</v>
      </c>
      <c r="E2579" s="82" t="s">
        <v>44</v>
      </c>
      <c r="F2579" s="83">
        <f t="shared" si="48"/>
        <v>1</v>
      </c>
      <c r="G2579" s="84">
        <f>VLOOKUP(C2579,'[9]Estructuras de Acero y Concreto'!$C$1:$L$65536,7,0)</f>
        <v>831.64277990198605</v>
      </c>
      <c r="H2579" s="91"/>
      <c r="I2579" s="86"/>
      <c r="J2579" s="87">
        <f>VLOOKUP(C2579,'[9]Estructuras de Acero y Concreto'!$C$1:$L$65536,10,0)</f>
        <v>6006</v>
      </c>
      <c r="M2579" s="57"/>
      <c r="N2579" s="57"/>
      <c r="O2579" s="57"/>
      <c r="P2579" s="57"/>
      <c r="Q2579" s="57"/>
      <c r="R2579" s="57"/>
    </row>
    <row r="2580" spans="1:18" x14ac:dyDescent="0.2">
      <c r="A2580" s="78"/>
      <c r="B2580" s="79">
        <f t="shared" si="49"/>
        <v>556</v>
      </c>
      <c r="C2580" s="80" t="s">
        <v>2592</v>
      </c>
      <c r="D2580" s="80" t="str">
        <f>VLOOKUP(C2580,[8]Resumen!$C$1:$J$65536,8,0)</f>
        <v>2 Poste de concreto (16/300) de retención y terminal (90°) Tipo RTUS2-16</v>
      </c>
      <c r="E2580" s="82" t="s">
        <v>44</v>
      </c>
      <c r="F2580" s="83">
        <f t="shared" si="48"/>
        <v>1</v>
      </c>
      <c r="G2580" s="84">
        <f>VLOOKUP(C2580,'[9]Estructuras de Acero y Concreto'!$C$1:$L$65536,7,0)</f>
        <v>831.64277990198605</v>
      </c>
      <c r="H2580" s="91"/>
      <c r="I2580" s="86"/>
      <c r="J2580" s="87">
        <f>VLOOKUP(C2580,'[9]Estructuras de Acero y Concreto'!$C$1:$L$65536,10,0)</f>
        <v>6006</v>
      </c>
      <c r="M2580" s="57"/>
      <c r="N2580" s="57"/>
      <c r="O2580" s="57"/>
      <c r="P2580" s="57"/>
      <c r="Q2580" s="57"/>
      <c r="R2580" s="57"/>
    </row>
    <row r="2581" spans="1:18" x14ac:dyDescent="0.2">
      <c r="A2581" s="78"/>
      <c r="B2581" s="79">
        <f t="shared" si="49"/>
        <v>557</v>
      </c>
      <c r="C2581" s="80" t="s">
        <v>2593</v>
      </c>
      <c r="D2581" s="80" t="str">
        <f>VLOOKUP(C2581,[8]Resumen!$C$1:$J$65536,8,0)</f>
        <v>1 Poste de concreto (16/400) de suspensión (3°) Tipo SUS2-16</v>
      </c>
      <c r="E2581" s="82" t="s">
        <v>44</v>
      </c>
      <c r="F2581" s="83">
        <f t="shared" si="48"/>
        <v>1</v>
      </c>
      <c r="G2581" s="84">
        <f>VLOOKUP(C2581,'[9]Estructuras de Acero y Concreto'!$C$1:$L$65536,7,0)</f>
        <v>910.09778267723516</v>
      </c>
      <c r="H2581" s="91"/>
      <c r="I2581" s="86"/>
      <c r="J2581" s="87">
        <f>VLOOKUP(C2581,'[9]Estructuras de Acero y Concreto'!$C$1:$L$65536,10,0)</f>
        <v>3080</v>
      </c>
      <c r="M2581" s="57"/>
      <c r="N2581" s="57"/>
      <c r="O2581" s="57"/>
      <c r="P2581" s="57"/>
      <c r="Q2581" s="57"/>
      <c r="R2581" s="57"/>
    </row>
    <row r="2582" spans="1:18" x14ac:dyDescent="0.2">
      <c r="A2582" s="78"/>
      <c r="B2582" s="79">
        <f t="shared" si="49"/>
        <v>558</v>
      </c>
      <c r="C2582" s="80" t="s">
        <v>2594</v>
      </c>
      <c r="D2582" s="80" t="str">
        <f>VLOOKUP(C2582,[8]Resumen!$C$1:$J$65536,8,0)</f>
        <v>2 Poste de concreto (16/400) de suspensión (30°) Tipo SUS21-16</v>
      </c>
      <c r="E2582" s="82" t="s">
        <v>44</v>
      </c>
      <c r="F2582" s="83">
        <f t="shared" si="48"/>
        <v>1</v>
      </c>
      <c r="G2582" s="84">
        <f>VLOOKUP(C2582,'[9]Estructuras de Acero y Concreto'!$C$1:$L$65536,7,0)</f>
        <v>910.09778267723516</v>
      </c>
      <c r="H2582" s="91"/>
      <c r="I2582" s="86"/>
      <c r="J2582" s="87">
        <f>VLOOKUP(C2582,'[9]Estructuras de Acero y Concreto'!$C$1:$L$65536,10,0)</f>
        <v>6160</v>
      </c>
      <c r="M2582" s="57"/>
      <c r="N2582" s="57"/>
      <c r="O2582" s="57"/>
      <c r="P2582" s="57"/>
      <c r="Q2582" s="57"/>
      <c r="R2582" s="57"/>
    </row>
    <row r="2583" spans="1:18" x14ac:dyDescent="0.2">
      <c r="A2583" s="78"/>
      <c r="B2583" s="79">
        <f t="shared" si="49"/>
        <v>559</v>
      </c>
      <c r="C2583" s="80" t="s">
        <v>2595</v>
      </c>
      <c r="D2583" s="80" t="str">
        <f>VLOOKUP(C2583,[8]Resumen!$C$1:$J$65536,8,0)</f>
        <v>2 Poste de concreto (16/600) de ángulo mayor (50°) Tipo AUS2-16</v>
      </c>
      <c r="E2583" s="82" t="s">
        <v>44</v>
      </c>
      <c r="F2583" s="83">
        <f t="shared" si="48"/>
        <v>1</v>
      </c>
      <c r="G2583" s="84">
        <f>VLOOKUP(C2583,'[9]Estructuras de Acero y Concreto'!$C$1:$L$65536,7,0)</f>
        <v>1067.0077882277328</v>
      </c>
      <c r="H2583" s="91"/>
      <c r="I2583" s="86"/>
      <c r="J2583" s="87">
        <f>VLOOKUP(C2583,'[9]Estructuras de Acero y Concreto'!$C$1:$L$65536,10,0)</f>
        <v>6468</v>
      </c>
      <c r="M2583" s="57"/>
      <c r="N2583" s="57"/>
      <c r="O2583" s="57"/>
      <c r="P2583" s="57"/>
      <c r="Q2583" s="57"/>
      <c r="R2583" s="57"/>
    </row>
    <row r="2584" spans="1:18" x14ac:dyDescent="0.2">
      <c r="A2584" s="78"/>
      <c r="B2584" s="79">
        <f t="shared" si="49"/>
        <v>560</v>
      </c>
      <c r="C2584" s="80" t="s">
        <v>2596</v>
      </c>
      <c r="D2584" s="80" t="str">
        <f>VLOOKUP(C2584,[8]Resumen!$C$1:$J$65536,8,0)</f>
        <v>2 Poste de concreto (16/600) de retención y terminal (90°) Tipo RTUS2-16</v>
      </c>
      <c r="E2584" s="82" t="s">
        <v>44</v>
      </c>
      <c r="F2584" s="83">
        <f t="shared" si="48"/>
        <v>1</v>
      </c>
      <c r="G2584" s="84">
        <f>VLOOKUP(C2584,'[9]Estructuras de Acero y Concreto'!$C$1:$L$65536,7,0)</f>
        <v>1067.0077882277328</v>
      </c>
      <c r="H2584" s="91"/>
      <c r="I2584" s="86"/>
      <c r="J2584" s="87">
        <f>VLOOKUP(C2584,'[9]Estructuras de Acero y Concreto'!$C$1:$L$65536,10,0)</f>
        <v>6468</v>
      </c>
      <c r="M2584" s="57"/>
      <c r="N2584" s="57"/>
      <c r="O2584" s="57"/>
      <c r="P2584" s="57"/>
      <c r="Q2584" s="57"/>
      <c r="R2584" s="57"/>
    </row>
    <row r="2585" spans="1:18" x14ac:dyDescent="0.2">
      <c r="A2585" s="78"/>
      <c r="B2585" s="79">
        <f t="shared" si="49"/>
        <v>561</v>
      </c>
      <c r="C2585" s="80" t="s">
        <v>2597</v>
      </c>
      <c r="D2585" s="80" t="str">
        <f>VLOOKUP(C2585,[8]Resumen!$C$1:$J$65536,8,0)</f>
        <v>1 Poste de concreto (16/500) de suspensión (3°) Tipo SUS2-16</v>
      </c>
      <c r="E2585" s="82" t="s">
        <v>44</v>
      </c>
      <c r="F2585" s="83">
        <f t="shared" si="48"/>
        <v>1</v>
      </c>
      <c r="G2585" s="84">
        <f>VLOOKUP(C2585,'[9]Estructuras de Acero y Concreto'!$C$1:$L$65536,7,0)</f>
        <v>988.55278545248427</v>
      </c>
      <c r="H2585" s="91"/>
      <c r="I2585" s="86"/>
      <c r="J2585" s="87">
        <f>VLOOKUP(C2585,'[9]Estructuras de Acero y Concreto'!$C$1:$L$65536,10,0)</f>
        <v>3157</v>
      </c>
      <c r="M2585" s="57"/>
      <c r="N2585" s="57"/>
      <c r="O2585" s="57"/>
      <c r="P2585" s="57"/>
      <c r="Q2585" s="57"/>
      <c r="R2585" s="57"/>
    </row>
    <row r="2586" spans="1:18" x14ac:dyDescent="0.2">
      <c r="A2586" s="78"/>
      <c r="B2586" s="79">
        <f t="shared" si="49"/>
        <v>562</v>
      </c>
      <c r="C2586" s="80" t="s">
        <v>2598</v>
      </c>
      <c r="D2586" s="80" t="str">
        <f>VLOOKUP(C2586,[8]Resumen!$C$1:$J$65536,8,0)</f>
        <v>2 Poste de concreto (16/500) de suspensión (30°) Tipo SUS21-16</v>
      </c>
      <c r="E2586" s="82" t="s">
        <v>44</v>
      </c>
      <c r="F2586" s="83">
        <f t="shared" si="48"/>
        <v>1</v>
      </c>
      <c r="G2586" s="84">
        <f>VLOOKUP(C2586,'[9]Estructuras de Acero y Concreto'!$C$1:$L$65536,7,0)</f>
        <v>988.55278545248427</v>
      </c>
      <c r="H2586" s="91"/>
      <c r="I2586" s="86"/>
      <c r="J2586" s="87">
        <f>VLOOKUP(C2586,'[9]Estructuras de Acero y Concreto'!$C$1:$L$65536,10,0)</f>
        <v>6314</v>
      </c>
      <c r="M2586" s="57"/>
      <c r="N2586" s="57"/>
      <c r="O2586" s="57"/>
      <c r="P2586" s="57"/>
      <c r="Q2586" s="57"/>
      <c r="R2586" s="57"/>
    </row>
    <row r="2587" spans="1:18" x14ac:dyDescent="0.2">
      <c r="A2587" s="78"/>
      <c r="B2587" s="79">
        <f t="shared" si="49"/>
        <v>563</v>
      </c>
      <c r="C2587" s="80" t="s">
        <v>2599</v>
      </c>
      <c r="D2587" s="80" t="str">
        <f>VLOOKUP(C2587,[8]Resumen!$C$1:$J$65536,8,0)</f>
        <v>2 Poste de concreto (16/600) de ángulo mayor (50°) Tipo AUS2-16</v>
      </c>
      <c r="E2587" s="82" t="s">
        <v>44</v>
      </c>
      <c r="F2587" s="83">
        <f t="shared" si="48"/>
        <v>1</v>
      </c>
      <c r="G2587" s="84">
        <f>VLOOKUP(C2587,'[9]Estructuras de Acero y Concreto'!$C$1:$L$65536,7,0)</f>
        <v>1067.0077882277328</v>
      </c>
      <c r="H2587" s="91"/>
      <c r="I2587" s="86"/>
      <c r="J2587" s="87">
        <f>VLOOKUP(C2587,'[9]Estructuras de Acero y Concreto'!$C$1:$L$65536,10,0)</f>
        <v>6468</v>
      </c>
      <c r="M2587" s="57"/>
      <c r="N2587" s="57"/>
      <c r="O2587" s="57"/>
      <c r="P2587" s="57"/>
      <c r="Q2587" s="57"/>
      <c r="R2587" s="57"/>
    </row>
    <row r="2588" spans="1:18" x14ac:dyDescent="0.2">
      <c r="A2588" s="78"/>
      <c r="B2588" s="79">
        <f t="shared" si="49"/>
        <v>564</v>
      </c>
      <c r="C2588" s="80" t="s">
        <v>2600</v>
      </c>
      <c r="D2588" s="80" t="str">
        <f>VLOOKUP(C2588,[8]Resumen!$C$1:$J$65536,8,0)</f>
        <v>2 Poste de concreto (16/700) de retención y terminal (90°) Tipo RTUS2-16</v>
      </c>
      <c r="E2588" s="82" t="s">
        <v>44</v>
      </c>
      <c r="F2588" s="83">
        <f t="shared" si="48"/>
        <v>1</v>
      </c>
      <c r="G2588" s="84">
        <f>VLOOKUP(C2588,'[9]Estructuras de Acero y Concreto'!$C$1:$L$65536,7,0)</f>
        <v>1145.4627910029819</v>
      </c>
      <c r="H2588" s="91"/>
      <c r="I2588" s="86"/>
      <c r="J2588" s="87">
        <f>VLOOKUP(C2588,'[9]Estructuras de Acero y Concreto'!$C$1:$L$65536,10,0)</f>
        <v>6622</v>
      </c>
      <c r="M2588" s="57"/>
      <c r="N2588" s="57"/>
      <c r="O2588" s="57"/>
      <c r="P2588" s="57"/>
      <c r="Q2588" s="57"/>
      <c r="R2588" s="57"/>
    </row>
    <row r="2589" spans="1:18" x14ac:dyDescent="0.2">
      <c r="A2589" s="78"/>
      <c r="B2589" s="79">
        <f t="shared" si="49"/>
        <v>565</v>
      </c>
      <c r="C2589" s="80" t="s">
        <v>2601</v>
      </c>
      <c r="D2589" s="80" t="str">
        <f>VLOOKUP(C2589,[8]Resumen!$C$1:$J$65536,8,0)</f>
        <v>1 Poste de concreto (16/600) de suspensión (3°) Tipo SUS2-16</v>
      </c>
      <c r="E2589" s="82" t="s">
        <v>44</v>
      </c>
      <c r="F2589" s="83">
        <f t="shared" si="48"/>
        <v>1</v>
      </c>
      <c r="G2589" s="84">
        <f>VLOOKUP(C2589,'[9]Estructuras de Acero y Concreto'!$C$1:$L$65536,7,0)</f>
        <v>1067.0077882277328</v>
      </c>
      <c r="H2589" s="91"/>
      <c r="I2589" s="86"/>
      <c r="J2589" s="87">
        <f>VLOOKUP(C2589,'[9]Estructuras de Acero y Concreto'!$C$1:$L$65536,10,0)</f>
        <v>3234</v>
      </c>
      <c r="M2589" s="57"/>
      <c r="N2589" s="57"/>
      <c r="O2589" s="57"/>
      <c r="P2589" s="57"/>
      <c r="Q2589" s="57"/>
      <c r="R2589" s="57"/>
    </row>
    <row r="2590" spans="1:18" x14ac:dyDescent="0.2">
      <c r="A2590" s="78"/>
      <c r="B2590" s="79">
        <f t="shared" si="49"/>
        <v>566</v>
      </c>
      <c r="C2590" s="80" t="s">
        <v>2602</v>
      </c>
      <c r="D2590" s="80" t="str">
        <f>VLOOKUP(C2590,[8]Resumen!$C$1:$J$65536,8,0)</f>
        <v>2 Poste de concreto (16/700) de suspensión (30°) Tipo SUS21-16</v>
      </c>
      <c r="E2590" s="82" t="s">
        <v>44</v>
      </c>
      <c r="F2590" s="83">
        <f t="shared" si="48"/>
        <v>1</v>
      </c>
      <c r="G2590" s="84">
        <f>VLOOKUP(C2590,'[9]Estructuras de Acero y Concreto'!$C$1:$L$65536,7,0)</f>
        <v>1145.4627910029819</v>
      </c>
      <c r="H2590" s="91"/>
      <c r="I2590" s="86"/>
      <c r="J2590" s="87">
        <f>VLOOKUP(C2590,'[9]Estructuras de Acero y Concreto'!$C$1:$L$65536,10,0)</f>
        <v>6622</v>
      </c>
      <c r="M2590" s="57"/>
      <c r="N2590" s="57"/>
      <c r="O2590" s="57"/>
      <c r="P2590" s="57"/>
      <c r="Q2590" s="57"/>
      <c r="R2590" s="57"/>
    </row>
    <row r="2591" spans="1:18" x14ac:dyDescent="0.2">
      <c r="A2591" s="78"/>
      <c r="B2591" s="79">
        <f t="shared" si="49"/>
        <v>567</v>
      </c>
      <c r="C2591" s="80" t="s">
        <v>2603</v>
      </c>
      <c r="D2591" s="80" t="str">
        <f>VLOOKUP(C2591,[8]Resumen!$C$1:$J$65536,8,0)</f>
        <v>2 Poste de concreto (16/700) de ángulo mayor (50°) Tipo AUS2-16</v>
      </c>
      <c r="E2591" s="82" t="s">
        <v>44</v>
      </c>
      <c r="F2591" s="83">
        <f t="shared" si="48"/>
        <v>1</v>
      </c>
      <c r="G2591" s="84">
        <f>VLOOKUP(C2591,'[9]Estructuras de Acero y Concreto'!$C$1:$L$65536,7,0)</f>
        <v>1145.4627910029819</v>
      </c>
      <c r="H2591" s="91"/>
      <c r="I2591" s="86"/>
      <c r="J2591" s="87">
        <f>VLOOKUP(C2591,'[9]Estructuras de Acero y Concreto'!$C$1:$L$65536,10,0)</f>
        <v>6622</v>
      </c>
      <c r="M2591" s="57"/>
      <c r="N2591" s="57"/>
      <c r="O2591" s="57"/>
      <c r="P2591" s="57"/>
      <c r="Q2591" s="57"/>
      <c r="R2591" s="57"/>
    </row>
    <row r="2592" spans="1:18" x14ac:dyDescent="0.2">
      <c r="A2592" s="78"/>
      <c r="B2592" s="79">
        <f t="shared" si="49"/>
        <v>568</v>
      </c>
      <c r="C2592" s="80" t="s">
        <v>2604</v>
      </c>
      <c r="D2592" s="80" t="str">
        <f>VLOOKUP(C2592,[8]Resumen!$C$1:$J$65536,8,0)</f>
        <v>2 Poste de concreto (16/900) de retención y terminal (90°) Tipo RTUS2-16</v>
      </c>
      <c r="E2592" s="82" t="s">
        <v>44</v>
      </c>
      <c r="F2592" s="83">
        <f t="shared" si="48"/>
        <v>1</v>
      </c>
      <c r="G2592" s="84">
        <f>VLOOKUP(C2592,'[9]Estructuras de Acero y Concreto'!$C$1:$L$65536,7,0)</f>
        <v>1302.3727965534802</v>
      </c>
      <c r="H2592" s="91"/>
      <c r="I2592" s="86"/>
      <c r="J2592" s="87">
        <f>VLOOKUP(C2592,'[9]Estructuras de Acero y Concreto'!$C$1:$L$65536,10,0)</f>
        <v>6930</v>
      </c>
      <c r="M2592" s="57"/>
      <c r="N2592" s="57"/>
      <c r="O2592" s="57"/>
      <c r="P2592" s="57"/>
      <c r="Q2592" s="57"/>
      <c r="R2592" s="57"/>
    </row>
    <row r="2593" spans="1:18" x14ac:dyDescent="0.2">
      <c r="A2593" s="78"/>
      <c r="B2593" s="79">
        <f t="shared" si="49"/>
        <v>569</v>
      </c>
      <c r="C2593" s="80" t="s">
        <v>2605</v>
      </c>
      <c r="D2593" s="80" t="str">
        <f>VLOOKUP(C2593,[8]Resumen!$C$1:$J$65536,8,0)</f>
        <v>1 Poste de concreto (16/700) de suspensión (3°) Tipo SUS2-16</v>
      </c>
      <c r="E2593" s="82" t="s">
        <v>44</v>
      </c>
      <c r="F2593" s="83">
        <f t="shared" si="48"/>
        <v>1</v>
      </c>
      <c r="G2593" s="84">
        <f>VLOOKUP(C2593,'[9]Estructuras de Acero y Concreto'!$C$1:$L$65536,7,0)</f>
        <v>1145.4627910029819</v>
      </c>
      <c r="H2593" s="91"/>
      <c r="I2593" s="86"/>
      <c r="J2593" s="87">
        <f>VLOOKUP(C2593,'[9]Estructuras de Acero y Concreto'!$C$1:$L$65536,10,0)</f>
        <v>3311</v>
      </c>
      <c r="M2593" s="57"/>
      <c r="N2593" s="57"/>
      <c r="O2593" s="57"/>
      <c r="P2593" s="57"/>
      <c r="Q2593" s="57"/>
      <c r="R2593" s="57"/>
    </row>
    <row r="2594" spans="1:18" x14ac:dyDescent="0.2">
      <c r="A2594" s="78"/>
      <c r="B2594" s="79">
        <f t="shared" si="49"/>
        <v>570</v>
      </c>
      <c r="C2594" s="80" t="s">
        <v>2606</v>
      </c>
      <c r="D2594" s="80" t="str">
        <f>VLOOKUP(C2594,[8]Resumen!$C$1:$J$65536,8,0)</f>
        <v>2 Poste de concreto (16/800) de suspensión (30°) Tipo SUS21-16</v>
      </c>
      <c r="E2594" s="82" t="s">
        <v>44</v>
      </c>
      <c r="F2594" s="83">
        <f t="shared" si="48"/>
        <v>1</v>
      </c>
      <c r="G2594" s="84">
        <f>VLOOKUP(C2594,'[9]Estructuras de Acero y Concreto'!$C$1:$L$65536,7,0)</f>
        <v>1223.917793778231</v>
      </c>
      <c r="H2594" s="91"/>
      <c r="I2594" s="86"/>
      <c r="J2594" s="87">
        <f>VLOOKUP(C2594,'[9]Estructuras de Acero y Concreto'!$C$1:$L$65536,10,0)</f>
        <v>6776</v>
      </c>
      <c r="M2594" s="57"/>
      <c r="N2594" s="57"/>
      <c r="O2594" s="57"/>
      <c r="P2594" s="57"/>
      <c r="Q2594" s="57"/>
      <c r="R2594" s="57"/>
    </row>
    <row r="2595" spans="1:18" x14ac:dyDescent="0.2">
      <c r="A2595" s="78"/>
      <c r="B2595" s="79">
        <f t="shared" si="49"/>
        <v>571</v>
      </c>
      <c r="C2595" s="80" t="s">
        <v>2607</v>
      </c>
      <c r="D2595" s="80" t="str">
        <f>VLOOKUP(C2595,[8]Resumen!$C$1:$J$65536,8,0)</f>
        <v>2 Poste de concreto (16/800) de ángulo mayor (50°) Tipo AUS2-16</v>
      </c>
      <c r="E2595" s="82" t="s">
        <v>44</v>
      </c>
      <c r="F2595" s="83">
        <f t="shared" si="48"/>
        <v>1</v>
      </c>
      <c r="G2595" s="84">
        <f>VLOOKUP(C2595,'[9]Estructuras de Acero y Concreto'!$C$1:$L$65536,7,0)</f>
        <v>1223.917793778231</v>
      </c>
      <c r="H2595" s="91"/>
      <c r="I2595" s="86"/>
      <c r="J2595" s="87">
        <f>VLOOKUP(C2595,'[9]Estructuras de Acero y Concreto'!$C$1:$L$65536,10,0)</f>
        <v>6776</v>
      </c>
      <c r="M2595" s="57"/>
      <c r="N2595" s="57"/>
      <c r="O2595" s="57"/>
      <c r="P2595" s="57"/>
      <c r="Q2595" s="57"/>
      <c r="R2595" s="57"/>
    </row>
    <row r="2596" spans="1:18" x14ac:dyDescent="0.2">
      <c r="A2596" s="78"/>
      <c r="B2596" s="79">
        <f t="shared" si="49"/>
        <v>572</v>
      </c>
      <c r="C2596" s="80" t="s">
        <v>2608</v>
      </c>
      <c r="D2596" s="80" t="str">
        <f>VLOOKUP(C2596,[8]Resumen!$C$1:$J$65536,8,0)</f>
        <v>2 Poste de concreto (16/900) de retención y terminal (90°) Tipo RTUS2-16</v>
      </c>
      <c r="E2596" s="82" t="s">
        <v>44</v>
      </c>
      <c r="F2596" s="83">
        <f t="shared" si="48"/>
        <v>1</v>
      </c>
      <c r="G2596" s="84">
        <f>VLOOKUP(C2596,'[9]Estructuras de Acero y Concreto'!$C$1:$L$65536,7,0)</f>
        <v>1302.3727965534802</v>
      </c>
      <c r="H2596" s="91"/>
      <c r="I2596" s="86"/>
      <c r="J2596" s="87">
        <f>VLOOKUP(C2596,'[9]Estructuras de Acero y Concreto'!$C$1:$L$65536,10,0)</f>
        <v>6930</v>
      </c>
      <c r="M2596" s="57"/>
      <c r="N2596" s="57"/>
      <c r="O2596" s="57"/>
      <c r="P2596" s="57"/>
      <c r="Q2596" s="57"/>
      <c r="R2596" s="57"/>
    </row>
    <row r="2597" spans="1:18" x14ac:dyDescent="0.2">
      <c r="A2597" s="78"/>
      <c r="C2597" s="91"/>
      <c r="D2597" s="91"/>
      <c r="E2597" s="91"/>
      <c r="F2597" s="91"/>
      <c r="G2597" s="91"/>
      <c r="H2597" s="91"/>
      <c r="I2597" s="91"/>
      <c r="J2597" s="96"/>
      <c r="M2597" s="57"/>
      <c r="N2597" s="57"/>
      <c r="O2597" s="57"/>
      <c r="P2597" s="57"/>
      <c r="Q2597" s="57"/>
      <c r="R2597" s="57"/>
    </row>
    <row r="2598" spans="1:18" x14ac:dyDescent="0.2">
      <c r="A2598" s="78"/>
      <c r="B2598" s="57"/>
      <c r="C2598" s="91"/>
      <c r="D2598" s="91"/>
      <c r="E2598" s="96"/>
      <c r="F2598" s="97"/>
      <c r="G2598" s="91"/>
      <c r="H2598" s="91"/>
      <c r="I2598" s="91"/>
      <c r="J2598" s="97"/>
      <c r="M2598" s="57"/>
      <c r="N2598" s="57"/>
      <c r="O2598" s="57"/>
      <c r="P2598" s="57"/>
      <c r="Q2598" s="57"/>
      <c r="R2598" s="57"/>
    </row>
    <row r="2599" spans="1:18" ht="15.75" x14ac:dyDescent="0.25">
      <c r="A2599" s="78"/>
      <c r="B2599" s="98" t="s">
        <v>2609</v>
      </c>
      <c r="C2599" s="91"/>
      <c r="D2599" s="91"/>
      <c r="E2599" s="96"/>
      <c r="F2599" s="97"/>
      <c r="G2599" s="91"/>
      <c r="H2599" s="91"/>
      <c r="I2599" s="91"/>
      <c r="J2599" s="97"/>
      <c r="M2599" s="57"/>
      <c r="N2599" s="57"/>
      <c r="O2599" s="57"/>
      <c r="P2599" s="57"/>
      <c r="Q2599" s="57"/>
      <c r="R2599" s="57"/>
    </row>
    <row r="2600" spans="1:18" ht="33.75" x14ac:dyDescent="0.2">
      <c r="A2600" s="78"/>
      <c r="B2600" s="74" t="s">
        <v>38</v>
      </c>
      <c r="C2600" s="74" t="s">
        <v>39</v>
      </c>
      <c r="D2600" s="74" t="s">
        <v>16</v>
      </c>
      <c r="E2600" s="74" t="s">
        <v>40</v>
      </c>
      <c r="F2600" s="75" t="s">
        <v>41</v>
      </c>
      <c r="G2600" s="75" t="s">
        <v>15</v>
      </c>
      <c r="H2600" s="76"/>
      <c r="I2600" s="77"/>
      <c r="J2600" s="77"/>
      <c r="L2600" s="99"/>
      <c r="M2600" s="57"/>
      <c r="N2600" s="57"/>
      <c r="O2600" s="57"/>
      <c r="P2600" s="57"/>
      <c r="Q2600" s="57">
        <f>+COUNTIF($P$2601:$P$2719,P2600)</f>
        <v>0</v>
      </c>
      <c r="R2600" s="57"/>
    </row>
    <row r="2601" spans="1:18" x14ac:dyDescent="0.2">
      <c r="B2601" s="79">
        <v>1</v>
      </c>
      <c r="C2601" s="3" t="s">
        <v>2610</v>
      </c>
      <c r="D2601" s="100" t="str">
        <f t="shared" ref="D2601:D2648" si="50">+"Estructura de  Suspensión compuesto por "&amp;MID(C2601,5,1)&amp;" postes de madera tratada "&amp;MID(C2601,7,2)&amp;"' Clase "&amp;RIGHT(C2601,IF(LEN(C2601)=11,2,1))</f>
        <v>Estructura de  Suspensión compuesto por 2 postes de madera tratada 90' Clase H1</v>
      </c>
      <c r="E2601" s="79" t="s">
        <v>44</v>
      </c>
      <c r="F2601" s="79">
        <v>0</v>
      </c>
      <c r="G2601" s="84">
        <f>VLOOKUP(C2601,'[9]Estructuras de Madera'!$C$1:$AB$65536,23,0)</f>
        <v>6336.2733428435768</v>
      </c>
      <c r="H2601" s="91"/>
      <c r="I2601" s="86"/>
      <c r="J2601" s="87">
        <f>VLOOKUP(C2601,'[9]Estructuras de Madera'!$C$1:$AB$65536,26,0)</f>
        <v>6351.9669528066861</v>
      </c>
      <c r="L2601" s="99"/>
      <c r="M2601" s="57"/>
      <c r="N2601" s="57"/>
      <c r="O2601" s="34"/>
      <c r="P2601" s="57"/>
      <c r="Q2601" s="57"/>
      <c r="R2601" s="57"/>
    </row>
    <row r="2602" spans="1:18" x14ac:dyDescent="0.2">
      <c r="B2602" s="79">
        <f>+B2601+1</f>
        <v>2</v>
      </c>
      <c r="C2602" s="3" t="s">
        <v>2611</v>
      </c>
      <c r="D2602" s="100" t="str">
        <f t="shared" si="50"/>
        <v>Estructura de  Suspensión compuesto por 2 postes de madera tratada 90' Clase H2</v>
      </c>
      <c r="E2602" s="79" t="s">
        <v>44</v>
      </c>
      <c r="F2602" s="79">
        <v>0</v>
      </c>
      <c r="G2602" s="84">
        <f>VLOOKUP(C2602,'[9]Estructuras de Madera'!$C$1:$AB$65536,23,0)</f>
        <v>6821.5377667310358</v>
      </c>
      <c r="H2602" s="91"/>
      <c r="I2602" s="86"/>
      <c r="J2602" s="87">
        <f>VLOOKUP(C2602,'[9]Estructuras de Madera'!$C$1:$AB$65536,26,0)</f>
        <v>7006.1601572926666</v>
      </c>
      <c r="L2602" s="99"/>
      <c r="M2602" s="57"/>
      <c r="N2602" s="57"/>
      <c r="O2602" s="34"/>
      <c r="P2602" s="57"/>
      <c r="Q2602" s="57"/>
      <c r="R2602" s="57"/>
    </row>
    <row r="2603" spans="1:18" x14ac:dyDescent="0.2">
      <c r="A2603" s="78"/>
      <c r="B2603" s="79">
        <f t="shared" ref="B2603:B2666" si="51">+B2602+1</f>
        <v>3</v>
      </c>
      <c r="C2603" s="3" t="s">
        <v>2612</v>
      </c>
      <c r="D2603" s="100" t="str">
        <f t="shared" si="50"/>
        <v>Estructura de  Suspensión compuesto por 2 postes de madera tratada 95' Clase 4</v>
      </c>
      <c r="E2603" s="79" t="s">
        <v>44</v>
      </c>
      <c r="F2603" s="79">
        <v>0</v>
      </c>
      <c r="G2603" s="84">
        <f>VLOOKUP(C2603,'[9]Estructuras de Madera'!$C$1:$AB$65536,23,0)</f>
        <v>4958.9006169316235</v>
      </c>
      <c r="H2603" s="91"/>
      <c r="I2603" s="86"/>
      <c r="J2603" s="87">
        <f>VLOOKUP(C2603,'[9]Estructuras de Madera'!$C$1:$AB$65536,26,0)</f>
        <v>4495.107407824049</v>
      </c>
      <c r="L2603" s="99"/>
      <c r="M2603" s="57"/>
      <c r="N2603" s="57"/>
      <c r="O2603" s="34"/>
      <c r="P2603" s="57"/>
      <c r="Q2603" s="57"/>
      <c r="R2603" s="57"/>
    </row>
    <row r="2604" spans="1:18" x14ac:dyDescent="0.2">
      <c r="A2604" s="78"/>
      <c r="B2604" s="79">
        <f t="shared" si="51"/>
        <v>4</v>
      </c>
      <c r="C2604" s="3" t="s">
        <v>2613</v>
      </c>
      <c r="D2604" s="100" t="str">
        <f t="shared" si="50"/>
        <v>Estructura de  Suspensión compuesto por 2 postes de madera tratada 90' Clase 1</v>
      </c>
      <c r="E2604" s="79" t="s">
        <v>44</v>
      </c>
      <c r="F2604" s="79">
        <v>0</v>
      </c>
      <c r="G2604" s="84">
        <f>VLOOKUP(C2604,'[9]Estructuras de Madera'!$C$1:$AB$65536,23,0)</f>
        <v>4857.2706137213308</v>
      </c>
      <c r="H2604" s="91"/>
      <c r="I2604" s="86"/>
      <c r="J2604" s="87">
        <f>VLOOKUP(C2604,'[9]Estructuras de Madera'!$C$1:$AB$65536,26,0)</f>
        <v>5213.4179167234006</v>
      </c>
      <c r="L2604" s="99"/>
      <c r="M2604" s="57"/>
      <c r="N2604" s="57"/>
      <c r="O2604" s="34"/>
      <c r="P2604" s="57"/>
      <c r="Q2604" s="57"/>
      <c r="R2604" s="57"/>
    </row>
    <row r="2605" spans="1:18" x14ac:dyDescent="0.2">
      <c r="A2605" s="78"/>
      <c r="B2605" s="79">
        <f t="shared" si="51"/>
        <v>5</v>
      </c>
      <c r="C2605" s="3" t="s">
        <v>2614</v>
      </c>
      <c r="D2605" s="100" t="str">
        <f t="shared" si="50"/>
        <v>Estructura de  Suspensión compuesto por 2 postes de madera tratada 90' Clase 2</v>
      </c>
      <c r="E2605" s="79" t="s">
        <v>44</v>
      </c>
      <c r="F2605" s="79">
        <v>0</v>
      </c>
      <c r="G2605" s="84">
        <f>VLOOKUP(C2605,'[9]Estructuras de Madera'!$C$1:$AB$65536,23,0)</f>
        <v>4472.1360002228166</v>
      </c>
      <c r="H2605" s="91"/>
      <c r="I2605" s="86"/>
      <c r="J2605" s="87">
        <f>VLOOKUP(C2605,'[9]Estructuras de Madera'!$C$1:$AB$65536,26,0)</f>
        <v>4694.2114087649816</v>
      </c>
      <c r="L2605" s="99"/>
      <c r="M2605" s="57"/>
      <c r="N2605" s="57"/>
      <c r="O2605" s="34"/>
      <c r="P2605" s="57"/>
      <c r="Q2605" s="57"/>
      <c r="R2605" s="57"/>
    </row>
    <row r="2606" spans="1:18" x14ac:dyDescent="0.2">
      <c r="A2606" s="78"/>
      <c r="B2606" s="79">
        <f t="shared" si="51"/>
        <v>6</v>
      </c>
      <c r="C2606" s="51" t="s">
        <v>2615</v>
      </c>
      <c r="D2606" s="100" t="str">
        <f>+"Estructura de  Suspensión compuesto por "&amp;MID(C2606,5,1)&amp;" postes de madera tratada "&amp;MID(C2606,7,2)&amp;"' Clase "&amp;RIGHT(C2606,IF(LEN(C2606)=11,2,1))</f>
        <v>Estructura de  Suspensión compuesto por 2 postes de madera tratada 80' Clase 3</v>
      </c>
      <c r="E2606" s="79" t="s">
        <v>44</v>
      </c>
      <c r="F2606" s="79">
        <v>0</v>
      </c>
      <c r="G2606" s="84">
        <f>VLOOKUP(C2606,'[9]Estructuras de Madera'!$C$1:$AB$65536,23,0)</f>
        <v>4643.0003328535031</v>
      </c>
      <c r="H2606" s="91"/>
      <c r="I2606" s="86"/>
      <c r="J2606" s="87">
        <f>VLOOKUP(C2606,'[9]Estructuras de Madera'!$C$1:$AB$65536,26,0)</f>
        <v>4069.2368742218882</v>
      </c>
      <c r="L2606" s="99"/>
      <c r="M2606" s="57"/>
      <c r="N2606" s="57"/>
      <c r="O2606" s="34"/>
      <c r="P2606" s="57"/>
      <c r="Q2606" s="57"/>
      <c r="R2606" s="57"/>
    </row>
    <row r="2607" spans="1:18" x14ac:dyDescent="0.2">
      <c r="A2607" s="78"/>
      <c r="B2607" s="79">
        <f t="shared" si="51"/>
        <v>7</v>
      </c>
      <c r="C2607" s="3" t="s">
        <v>2616</v>
      </c>
      <c r="D2607" s="100" t="str">
        <f t="shared" si="50"/>
        <v>Estructura de  Suspensión compuesto por 2 postes de madera tratada 85' Clase 2</v>
      </c>
      <c r="E2607" s="79" t="s">
        <v>44</v>
      </c>
      <c r="F2607" s="79">
        <v>0</v>
      </c>
      <c r="G2607" s="84">
        <f>VLOOKUP(C2607,'[9]Estructuras de Madera'!$C$1:$AB$65536,23,0)</f>
        <v>5215.2406445576244</v>
      </c>
      <c r="H2607" s="91"/>
      <c r="I2607" s="86"/>
      <c r="J2607" s="87">
        <f>VLOOKUP(C2607,'[9]Estructuras de Madera'!$C$1:$AB$65536,26,0)</f>
        <v>4840.683749001636</v>
      </c>
      <c r="L2607" s="99"/>
      <c r="M2607" s="57"/>
      <c r="N2607" s="57"/>
      <c r="O2607" s="34"/>
      <c r="P2607" s="57"/>
      <c r="Q2607" s="57"/>
      <c r="R2607" s="57"/>
    </row>
    <row r="2608" spans="1:18" x14ac:dyDescent="0.2">
      <c r="A2608" s="78"/>
      <c r="B2608" s="79">
        <f t="shared" si="51"/>
        <v>8</v>
      </c>
      <c r="C2608" s="3" t="s">
        <v>2617</v>
      </c>
      <c r="D2608" s="100" t="str">
        <f t="shared" si="50"/>
        <v>Estructura de  Suspensión compuesto por 2 postes de madera tratada 85' Clase 3</v>
      </c>
      <c r="E2608" s="79" t="s">
        <v>44</v>
      </c>
      <c r="F2608" s="79">
        <v>0</v>
      </c>
      <c r="G2608" s="84">
        <f>VLOOKUP(C2608,'[9]Estructuras de Madera'!$C$1:$AB$65536,23,0)</f>
        <v>4528.4260752072423</v>
      </c>
      <c r="H2608" s="91"/>
      <c r="I2608" s="86"/>
      <c r="J2608" s="87">
        <f>VLOOKUP(C2608,'[9]Estructuras de Madera'!$C$1:$AB$65536,26,0)</f>
        <v>4041.982158427893</v>
      </c>
      <c r="L2608" s="99"/>
      <c r="M2608" s="57"/>
      <c r="N2608" s="57"/>
      <c r="O2608" s="34"/>
      <c r="P2608" s="57"/>
      <c r="Q2608" s="57"/>
      <c r="R2608" s="57"/>
    </row>
    <row r="2609" spans="1:18" x14ac:dyDescent="0.2">
      <c r="A2609" s="78"/>
      <c r="B2609" s="79">
        <f t="shared" si="51"/>
        <v>9</v>
      </c>
      <c r="C2609" s="3" t="s">
        <v>2618</v>
      </c>
      <c r="D2609" s="100" t="str">
        <f t="shared" si="50"/>
        <v>Estructura de  Suspensión compuesto por 2 postes de madera tratada 60' Clase 2</v>
      </c>
      <c r="E2609" s="79" t="s">
        <v>44</v>
      </c>
      <c r="F2609" s="79">
        <v>0</v>
      </c>
      <c r="G2609" s="84">
        <f>VLOOKUP(C2609,'[9]Estructuras de Madera'!$C$1:$AB$65536,23,0)</f>
        <v>2741.1480409646865</v>
      </c>
      <c r="H2609" s="91"/>
      <c r="I2609" s="86"/>
      <c r="J2609" s="87">
        <f>VLOOKUP(C2609,'[9]Estructuras de Madera'!$C$1:$AB$65536,26,0)</f>
        <v>2590.2858973743359</v>
      </c>
      <c r="L2609" s="99"/>
      <c r="M2609" s="57"/>
      <c r="N2609" s="57"/>
      <c r="O2609" s="34"/>
      <c r="P2609" s="57"/>
      <c r="Q2609" s="57"/>
      <c r="R2609" s="57"/>
    </row>
    <row r="2610" spans="1:18" x14ac:dyDescent="0.2">
      <c r="A2610" s="78"/>
      <c r="B2610" s="79">
        <f t="shared" si="51"/>
        <v>10</v>
      </c>
      <c r="C2610" s="3" t="s">
        <v>2619</v>
      </c>
      <c r="D2610" s="100" t="str">
        <f>+"Estructura de  Suspensión compuesto por "&amp;MID(C2610,5,1)&amp;" postes de madera tratada "&amp;MID(C2610,7,2)&amp;"' Clase "&amp;RIGHT(C2610,IF(LEN(C2610)=11,2,1))</f>
        <v>Estructura de  Suspensión compuesto por 2 postes de madera tratada 60' Clase 3</v>
      </c>
      <c r="E2610" s="79" t="s">
        <v>44</v>
      </c>
      <c r="F2610" s="79">
        <v>0</v>
      </c>
      <c r="G2610" s="84">
        <f>VLOOKUP(C2610,'[9]Estructuras de Madera'!$C$1:$AB$65536,23,0)</f>
        <v>2524.0607538465219</v>
      </c>
      <c r="H2610" s="91"/>
      <c r="I2610" s="86"/>
      <c r="J2610" s="87">
        <f>VLOOKUP(C2610,'[9]Estructuras de Madera'!$C$1:$AB$65536,26,0)</f>
        <v>2297.6268417705892</v>
      </c>
      <c r="L2610" s="99"/>
      <c r="M2610" s="57"/>
      <c r="N2610" s="57"/>
      <c r="O2610" s="34"/>
      <c r="P2610" s="57"/>
      <c r="Q2610" s="57"/>
      <c r="R2610" s="57"/>
    </row>
    <row r="2611" spans="1:18" x14ac:dyDescent="0.2">
      <c r="A2611" s="78"/>
      <c r="B2611" s="79">
        <f t="shared" si="51"/>
        <v>11</v>
      </c>
      <c r="C2611" s="3" t="s">
        <v>2620</v>
      </c>
      <c r="D2611" s="100" t="str">
        <f t="shared" si="50"/>
        <v>Estructura de  Suspensión compuesto por 2 postes de madera tratada 60' Clase 4</v>
      </c>
      <c r="E2611" s="79" t="s">
        <v>44</v>
      </c>
      <c r="F2611" s="79">
        <v>0</v>
      </c>
      <c r="G2611" s="84">
        <f>VLOOKUP(C2611,'[9]Estructuras de Madera'!$C$1:$AB$65536,23,0)</f>
        <v>2321.3358946060093</v>
      </c>
      <c r="H2611" s="91"/>
      <c r="I2611" s="86"/>
      <c r="J2611" s="87">
        <f>VLOOKUP(C2611,'[9]Estructuras de Madera'!$C$1:$AB$65536,26,0)</f>
        <v>2024.330018910405</v>
      </c>
      <c r="L2611" s="99"/>
      <c r="M2611" s="57"/>
      <c r="N2611" s="57"/>
      <c r="O2611" s="34"/>
      <c r="P2611" s="57"/>
      <c r="Q2611" s="57"/>
      <c r="R2611" s="57"/>
    </row>
    <row r="2612" spans="1:18" x14ac:dyDescent="0.2">
      <c r="A2612" s="78"/>
      <c r="B2612" s="79">
        <f t="shared" si="51"/>
        <v>12</v>
      </c>
      <c r="C2612" s="3" t="s">
        <v>2621</v>
      </c>
      <c r="D2612" s="100" t="str">
        <f>+"Estructura de  Suspensión compuesto por "&amp;MID(C2612,5,1)&amp;" postes de madera tratada "&amp;MID(C2612,7,2)&amp;"' Clase "&amp;RIGHT(C2612,IF(LEN(C2612)=11,2,1))</f>
        <v>Estructura de  Suspensión compuesto por 2 postes de madera tratada 75' Clase 3</v>
      </c>
      <c r="E2612" s="79" t="s">
        <v>44</v>
      </c>
      <c r="F2612" s="79">
        <v>0</v>
      </c>
      <c r="G2612" s="84">
        <f>VLOOKUP(C2612,'[9]Estructuras de Madera'!$C$1:$AB$65536,23,0)</f>
        <v>4136.8210615185699</v>
      </c>
      <c r="H2612" s="91"/>
      <c r="I2612" s="86"/>
      <c r="J2612" s="87">
        <f>VLOOKUP(C2612,'[9]Estructuras de Madera'!$C$1:$AB$65536,26,0)</f>
        <v>3514.0527941743476</v>
      </c>
      <c r="L2612" s="99"/>
      <c r="M2612" s="57"/>
      <c r="N2612" s="57"/>
      <c r="O2612" s="34"/>
      <c r="P2612" s="57"/>
      <c r="Q2612" s="57"/>
      <c r="R2612" s="57"/>
    </row>
    <row r="2613" spans="1:18" x14ac:dyDescent="0.2">
      <c r="A2613" s="78"/>
      <c r="B2613" s="79">
        <f t="shared" si="51"/>
        <v>13</v>
      </c>
      <c r="C2613" s="3" t="s">
        <v>2622</v>
      </c>
      <c r="D2613" s="100" t="str">
        <f t="shared" si="50"/>
        <v>Estructura de  Suspensión compuesto por 2 postes de madera tratada 75' Clase 4</v>
      </c>
      <c r="E2613" s="79" t="s">
        <v>44</v>
      </c>
      <c r="F2613" s="79">
        <v>0</v>
      </c>
      <c r="G2613" s="84">
        <f>VLOOKUP(C2613,'[9]Estructuras de Madera'!$C$1:$AB$65536,23,0)</f>
        <v>3854.7092481877894</v>
      </c>
      <c r="H2613" s="91"/>
      <c r="I2613" s="86"/>
      <c r="J2613" s="87">
        <f>VLOOKUP(C2613,'[9]Estructuras de Madera'!$C$1:$AB$65536,26,0)</f>
        <v>3133.7330713565552</v>
      </c>
      <c r="L2613" s="99"/>
      <c r="M2613" s="57"/>
      <c r="N2613" s="57"/>
      <c r="O2613" s="34"/>
      <c r="P2613" s="57"/>
      <c r="Q2613" s="57"/>
      <c r="R2613" s="57"/>
    </row>
    <row r="2614" spans="1:18" x14ac:dyDescent="0.2">
      <c r="A2614" s="78"/>
      <c r="B2614" s="79">
        <f t="shared" si="51"/>
        <v>14</v>
      </c>
      <c r="C2614" s="3" t="s">
        <v>2617</v>
      </c>
      <c r="D2614" s="100" t="str">
        <f t="shared" si="50"/>
        <v>Estructura de  Suspensión compuesto por 2 postes de madera tratada 85' Clase 3</v>
      </c>
      <c r="E2614" s="79" t="s">
        <v>44</v>
      </c>
      <c r="F2614" s="79">
        <v>0</v>
      </c>
      <c r="G2614" s="84">
        <f>VLOOKUP(C2614,'[9]Estructuras de Madera'!$C$1:$AB$65536,23,0)</f>
        <v>4528.4260752072423</v>
      </c>
      <c r="H2614" s="91"/>
      <c r="I2614" s="86"/>
      <c r="J2614" s="87">
        <f>VLOOKUP(C2614,'[9]Estructuras de Madera'!$C$1:$AB$65536,26,0)</f>
        <v>4041.982158427893</v>
      </c>
      <c r="L2614" s="99"/>
      <c r="M2614" s="57"/>
      <c r="N2614" s="57"/>
      <c r="O2614" s="34"/>
      <c r="P2614" s="57"/>
      <c r="Q2614" s="57"/>
      <c r="R2614" s="57"/>
    </row>
    <row r="2615" spans="1:18" x14ac:dyDescent="0.2">
      <c r="A2615" s="78"/>
      <c r="B2615" s="79">
        <f t="shared" si="51"/>
        <v>15</v>
      </c>
      <c r="C2615" s="3" t="s">
        <v>2623</v>
      </c>
      <c r="D2615" s="100" t="str">
        <f t="shared" si="50"/>
        <v>Estructura de  Suspensión compuesto por 1 postes de madera tratada 95' Clase 4</v>
      </c>
      <c r="E2615" s="79" t="s">
        <v>44</v>
      </c>
      <c r="F2615" s="79">
        <v>0</v>
      </c>
      <c r="G2615" s="84">
        <f>VLOOKUP(C2615,'[9]Estructuras de Madera'!$C$1:$AB$65536,23,0)</f>
        <v>2466.2109239483684</v>
      </c>
      <c r="H2615" s="91"/>
      <c r="I2615" s="86"/>
      <c r="J2615" s="87">
        <f>VLOOKUP(C2615,'[9]Estructuras de Madera'!$C$1:$AB$65536,26,0)</f>
        <v>2142.4953222713993</v>
      </c>
      <c r="L2615" s="99"/>
      <c r="M2615" s="57"/>
      <c r="N2615" s="57"/>
      <c r="O2615" s="34"/>
      <c r="P2615" s="57"/>
      <c r="Q2615" s="57"/>
      <c r="R2615" s="57"/>
    </row>
    <row r="2616" spans="1:18" x14ac:dyDescent="0.2">
      <c r="A2616" s="78"/>
      <c r="B2616" s="79">
        <f t="shared" si="51"/>
        <v>16</v>
      </c>
      <c r="C2616" s="3" t="s">
        <v>2624</v>
      </c>
      <c r="D2616" s="100" t="str">
        <f t="shared" si="50"/>
        <v>Estructura de  Suspensión compuesto por 1 postes de madera tratada 90' Clase 2</v>
      </c>
      <c r="E2616" s="79" t="s">
        <v>44</v>
      </c>
      <c r="F2616" s="79">
        <v>0</v>
      </c>
      <c r="G2616" s="84">
        <f>VLOOKUP(C2616,'[9]Estructuras de Madera'!$C$1:$AB$65536,23,0)</f>
        <v>1469.4198599439776</v>
      </c>
      <c r="H2616" s="91"/>
      <c r="I2616" s="86"/>
      <c r="J2616" s="87">
        <f>VLOOKUP(C2616,'[9]Estructuras de Madera'!$C$1:$AB$65536,26,0)</f>
        <v>5042.337135058403</v>
      </c>
      <c r="L2616" s="101"/>
      <c r="M2616" s="57"/>
      <c r="N2616" s="57"/>
      <c r="O2616" s="34"/>
      <c r="P2616" s="57"/>
      <c r="Q2616" s="57"/>
      <c r="R2616" s="57"/>
    </row>
    <row r="2617" spans="1:18" x14ac:dyDescent="0.2">
      <c r="A2617" s="78"/>
      <c r="B2617" s="79">
        <f t="shared" si="51"/>
        <v>17</v>
      </c>
      <c r="C2617" s="3" t="s">
        <v>2625</v>
      </c>
      <c r="D2617" s="100" t="str">
        <f>+"Estructura de  Suspensión compuesto por "&amp;MID(C2617,5,1)&amp;" postes de madera tratada "&amp;MID(C2617,7,2)&amp;"' Clase "&amp;RIGHT(C2617,IF(LEN(C2617)=11,2,1))</f>
        <v>Estructura de  Suspensión compuesto por 1 postes de madera tratada 90' Clase 1</v>
      </c>
      <c r="E2617" s="79" t="s">
        <v>44</v>
      </c>
      <c r="F2617" s="79">
        <v>0</v>
      </c>
      <c r="G2617" s="84">
        <f>VLOOKUP(C2617,'[9]Estructuras de Madera'!$C$1:$AB$65536,23,0)</f>
        <v>1469.4198599439776</v>
      </c>
      <c r="H2617" s="91"/>
      <c r="I2617" s="86"/>
      <c r="J2617" s="87">
        <f>VLOOKUP(C2617,'[9]Estructuras de Madera'!$C$1:$AB$65536,26,0)</f>
        <v>5042.337135058403</v>
      </c>
      <c r="L2617" s="101"/>
      <c r="M2617" s="57"/>
      <c r="N2617" s="57"/>
      <c r="O2617" s="34"/>
      <c r="P2617" s="57"/>
      <c r="Q2617" s="57"/>
      <c r="R2617" s="57"/>
    </row>
    <row r="2618" spans="1:18" x14ac:dyDescent="0.2">
      <c r="A2618" s="78"/>
      <c r="B2618" s="79">
        <f t="shared" si="51"/>
        <v>18</v>
      </c>
      <c r="C2618" s="3" t="s">
        <v>2626</v>
      </c>
      <c r="D2618" s="100" t="str">
        <f t="shared" si="50"/>
        <v>Estructura de  Suspensión compuesto por 1 postes de madera tratada 80' Clase 4</v>
      </c>
      <c r="E2618" s="79" t="s">
        <v>44</v>
      </c>
      <c r="F2618" s="79">
        <v>0</v>
      </c>
      <c r="G2618" s="84">
        <f>VLOOKUP(C2618,'[9]Estructuras de Madera'!$C$1:$AB$65536,23,0)</f>
        <v>1121.2207086418846</v>
      </c>
      <c r="H2618" s="91"/>
      <c r="I2618" s="86"/>
      <c r="J2618" s="87">
        <f>VLOOKUP(C2618,'[9]Estructuras de Madera'!$C$1:$AB$65536,26,0)</f>
        <v>1524.4919464310262</v>
      </c>
      <c r="L2618" s="101"/>
      <c r="M2618" s="57"/>
      <c r="N2618" s="57"/>
      <c r="O2618" s="34"/>
      <c r="P2618" s="57"/>
      <c r="Q2618" s="57"/>
      <c r="R2618" s="57"/>
    </row>
    <row r="2619" spans="1:18" x14ac:dyDescent="0.2">
      <c r="A2619" s="78"/>
      <c r="B2619" s="79">
        <f t="shared" si="51"/>
        <v>19</v>
      </c>
      <c r="C2619" s="3" t="s">
        <v>2627</v>
      </c>
      <c r="D2619" s="100" t="str">
        <f t="shared" si="50"/>
        <v>Estructura de  Suspensión compuesto por 1 postes de madera tratada 75' Clase 4</v>
      </c>
      <c r="E2619" s="79" t="s">
        <v>44</v>
      </c>
      <c r="F2619" s="79">
        <v>0</v>
      </c>
      <c r="G2619" s="84">
        <f>VLOOKUP(C2619,'[9]Estructuras de Madera'!$C$1:$AB$65536,23,0)</f>
        <v>1028.8740639237392</v>
      </c>
      <c r="H2619" s="91"/>
      <c r="I2619" s="86"/>
      <c r="J2619" s="87">
        <f>VLOOKUP(C2619,'[9]Estructuras de Madera'!$C$1:$AB$65536,26,0)</f>
        <v>1399.9978676198778</v>
      </c>
      <c r="L2619" s="101"/>
      <c r="M2619" s="57"/>
      <c r="N2619" s="57"/>
      <c r="O2619" s="34"/>
      <c r="P2619" s="57"/>
      <c r="Q2619" s="57"/>
      <c r="R2619" s="57"/>
    </row>
    <row r="2620" spans="1:18" x14ac:dyDescent="0.2">
      <c r="A2620" s="78"/>
      <c r="B2620" s="79">
        <f t="shared" si="51"/>
        <v>20</v>
      </c>
      <c r="C2620" s="3" t="s">
        <v>2628</v>
      </c>
      <c r="D2620" s="100" t="str">
        <f t="shared" si="50"/>
        <v>Estructura de  Suspensión compuesto por 1 postes de madera tratada 85' Clase 2</v>
      </c>
      <c r="E2620" s="79" t="s">
        <v>44</v>
      </c>
      <c r="F2620" s="79">
        <v>0</v>
      </c>
      <c r="G2620" s="84">
        <f>VLOOKUP(C2620,'[9]Estructuras de Madera'!$C$1:$AB$65536,23,0)</f>
        <v>2594.3809377613688</v>
      </c>
      <c r="H2620" s="91"/>
      <c r="I2620" s="86"/>
      <c r="J2620" s="87">
        <f>VLOOKUP(C2620,'[9]Estructuras de Madera'!$C$1:$AB$65536,26,0)</f>
        <v>2315.2834928601928</v>
      </c>
      <c r="L2620" s="101"/>
      <c r="M2620" s="57"/>
      <c r="N2620" s="57"/>
      <c r="O2620" s="34"/>
      <c r="P2620" s="57"/>
      <c r="Q2620" s="57"/>
      <c r="R2620" s="57"/>
    </row>
    <row r="2621" spans="1:18" x14ac:dyDescent="0.2">
      <c r="A2621" s="78"/>
      <c r="B2621" s="79">
        <f t="shared" si="51"/>
        <v>21</v>
      </c>
      <c r="C2621" s="3" t="s">
        <v>2629</v>
      </c>
      <c r="D2621" s="100" t="str">
        <f>+"Estructura de  Suspensión compuesto por "&amp;MID(C2621,5,1)&amp;" postes de madera tratada "&amp;MID(C2621,7,2)&amp;"' Clase "&amp;RIGHT(C2621,IF(LEN(C2621)=11,2,1))</f>
        <v>Estructura de  Suspensión compuesto por 1 postes de madera tratada 85' Clase 1</v>
      </c>
      <c r="E2621" s="79" t="s">
        <v>44</v>
      </c>
      <c r="F2621" s="79">
        <v>0</v>
      </c>
      <c r="G2621" s="84">
        <f>VLOOKUP(C2621,'[9]Estructuras de Madera'!$C$1:$AB$65536,23,0)</f>
        <v>2794.4650551330769</v>
      </c>
      <c r="H2621" s="91"/>
      <c r="I2621" s="86"/>
      <c r="J2621" s="87">
        <f>VLOOKUP(C2621,'[9]Estructuras de Madera'!$C$1:$AB$65536,26,0)</f>
        <v>2585.0202867952516</v>
      </c>
      <c r="L2621" s="101"/>
      <c r="M2621" s="57"/>
      <c r="N2621" s="57"/>
      <c r="O2621" s="34"/>
      <c r="P2621" s="57"/>
      <c r="Q2621" s="57"/>
      <c r="R2621" s="57"/>
    </row>
    <row r="2622" spans="1:18" x14ac:dyDescent="0.2">
      <c r="A2622" s="78"/>
      <c r="B2622" s="79">
        <f t="shared" si="51"/>
        <v>22</v>
      </c>
      <c r="C2622" s="3" t="s">
        <v>2630</v>
      </c>
      <c r="D2622" s="100" t="str">
        <f>+"Estructura de  Suspensión compuesto por "&amp;MID(C2622,5,1)&amp;" postes de madera tratada "&amp;MID(C2622,7,2)&amp;"' Clase "&amp;RIGHT(C2622,IF(LEN(C2622)=11,2,1))</f>
        <v>Estructura de  Suspensión compuesto por 1 postes de madera tratada 85' Clase 4</v>
      </c>
      <c r="E2622" s="79" t="s">
        <v>44</v>
      </c>
      <c r="F2622" s="79">
        <v>0</v>
      </c>
      <c r="G2622" s="84">
        <f>VLOOKUP(C2622,'[9]Estructuras de Madera'!$C$1:$AB$65536,23,0)</f>
        <v>2257.0888795653809</v>
      </c>
      <c r="H2622" s="91"/>
      <c r="I2622" s="86"/>
      <c r="J2622" s="87">
        <f>VLOOKUP(C2622,'[9]Estructuras de Madera'!$C$1:$AB$65536,26,0)</f>
        <v>1860.5743455642889</v>
      </c>
      <c r="L2622" s="101"/>
      <c r="M2622" s="57"/>
      <c r="N2622" s="57"/>
      <c r="O2622" s="34"/>
      <c r="P2622" s="57"/>
      <c r="Q2622" s="57"/>
      <c r="R2622" s="57"/>
    </row>
    <row r="2623" spans="1:18" x14ac:dyDescent="0.2">
      <c r="A2623" s="78"/>
      <c r="B2623" s="79">
        <f t="shared" si="51"/>
        <v>23</v>
      </c>
      <c r="C2623" s="3" t="s">
        <v>2631</v>
      </c>
      <c r="D2623" s="100" t="str">
        <f t="shared" si="50"/>
        <v>Estructura de  Suspensión compuesto por 1 postes de madera tratada 75' Clase 2</v>
      </c>
      <c r="E2623" s="79" t="s">
        <v>44</v>
      </c>
      <c r="F2623" s="79">
        <v>0</v>
      </c>
      <c r="G2623" s="84">
        <f>VLOOKUP(C2623,'[9]Estructuras de Madera'!$C$1:$AB$65536,23,0)</f>
        <v>1313.8581920394824</v>
      </c>
      <c r="H2623" s="91"/>
      <c r="I2623" s="86"/>
      <c r="J2623" s="87">
        <f>VLOOKUP(C2623,'[9]Estructuras de Madera'!$C$1:$AB$65536,26,0)</f>
        <v>1784.1898067407194</v>
      </c>
      <c r="L2623" s="101"/>
      <c r="M2623" s="57"/>
      <c r="N2623" s="57"/>
      <c r="O2623" s="34"/>
      <c r="P2623" s="57"/>
      <c r="Q2623" s="57"/>
      <c r="R2623" s="57"/>
    </row>
    <row r="2624" spans="1:18" x14ac:dyDescent="0.2">
      <c r="A2624" s="78"/>
      <c r="B2624" s="79">
        <f t="shared" si="51"/>
        <v>24</v>
      </c>
      <c r="C2624" s="3" t="s">
        <v>2632</v>
      </c>
      <c r="D2624" s="100" t="str">
        <f t="shared" si="50"/>
        <v>Estructura de  Suspensión compuesto por 1 postes de madera tratada 60' Clase 4</v>
      </c>
      <c r="E2624" s="79" t="s">
        <v>44</v>
      </c>
      <c r="F2624" s="79">
        <v>0</v>
      </c>
      <c r="G2624" s="84">
        <f>VLOOKUP(C2624,'[9]Estructuras de Madera'!$C$1:$AB$65536,23,0)</f>
        <v>783.7039798881334</v>
      </c>
      <c r="H2624" s="91"/>
      <c r="I2624" s="86"/>
      <c r="J2624" s="87">
        <f>VLOOKUP(C2624,'[9]Estructuras de Madera'!$C$1:$AB$65536,26,0)</f>
        <v>1069.4799169436776</v>
      </c>
      <c r="L2624" s="101"/>
      <c r="M2624" s="57"/>
      <c r="N2624" s="57"/>
      <c r="O2624" s="34"/>
      <c r="P2624" s="57"/>
      <c r="Q2624" s="57"/>
      <c r="R2624" s="57"/>
    </row>
    <row r="2625" spans="1:18" x14ac:dyDescent="0.2">
      <c r="A2625" s="78"/>
      <c r="B2625" s="79">
        <f t="shared" si="51"/>
        <v>25</v>
      </c>
      <c r="C2625" s="3" t="s">
        <v>2633</v>
      </c>
      <c r="D2625" s="100" t="str">
        <f t="shared" si="50"/>
        <v>Estructura de  Suspensión compuesto por 1 postes de madera tratada 60' Clase 3</v>
      </c>
      <c r="E2625" s="79" t="s">
        <v>44</v>
      </c>
      <c r="F2625" s="79">
        <v>0</v>
      </c>
      <c r="G2625" s="84">
        <f>VLOOKUP(C2625,'[9]Estructuras de Madera'!$C$1:$AB$65536,23,0)</f>
        <v>885.06640950838982</v>
      </c>
      <c r="H2625" s="91"/>
      <c r="I2625" s="86"/>
      <c r="J2625" s="87">
        <f>VLOOKUP(C2625,'[9]Estructuras de Madera'!$C$1:$AB$65536,26,0)</f>
        <v>1206.1283283737696</v>
      </c>
      <c r="L2625" s="101"/>
      <c r="M2625" s="57"/>
      <c r="N2625" s="57"/>
      <c r="O2625" s="34"/>
      <c r="P2625" s="57"/>
      <c r="Q2625" s="57"/>
      <c r="R2625" s="57"/>
    </row>
    <row r="2626" spans="1:18" x14ac:dyDescent="0.2">
      <c r="A2626" s="78"/>
      <c r="B2626" s="79">
        <f t="shared" si="51"/>
        <v>26</v>
      </c>
      <c r="C2626" s="3" t="s">
        <v>2634</v>
      </c>
      <c r="D2626" s="100" t="str">
        <f t="shared" si="50"/>
        <v>Estructura de  Suspensión compuesto por 1 postes de madera tratada 60' Clase 1</v>
      </c>
      <c r="E2626" s="79" t="s">
        <v>44</v>
      </c>
      <c r="F2626" s="79">
        <v>0</v>
      </c>
      <c r="G2626" s="84">
        <f>VLOOKUP(C2626,'[9]Estructuras de Madera'!$C$1:$AB$65536,23,0)</f>
        <v>2153.0714139211359</v>
      </c>
      <c r="H2626" s="91"/>
      <c r="I2626" s="86"/>
      <c r="J2626" s="87">
        <f>VLOOKUP(C2626,'[9]Estructuras de Madera'!$C$1:$AB$65536,26,0)</f>
        <v>1720.3466350159047</v>
      </c>
      <c r="L2626" s="101"/>
      <c r="M2626" s="57"/>
      <c r="N2626" s="57"/>
      <c r="O2626" s="34"/>
      <c r="P2626" s="57"/>
      <c r="Q2626" s="57"/>
      <c r="R2626" s="57"/>
    </row>
    <row r="2627" spans="1:18" x14ac:dyDescent="0.2">
      <c r="A2627" s="78"/>
      <c r="B2627" s="79">
        <f t="shared" si="51"/>
        <v>27</v>
      </c>
      <c r="C2627" s="3" t="s">
        <v>2635</v>
      </c>
      <c r="D2627" s="100" t="str">
        <f t="shared" si="50"/>
        <v>Estructura de  Suspensión compuesto por 1 postes de madera tratada 75' Clase 1</v>
      </c>
      <c r="E2627" s="79" t="s">
        <v>44</v>
      </c>
      <c r="F2627" s="79">
        <v>0</v>
      </c>
      <c r="G2627" s="84">
        <f>VLOOKUP(C2627,'[9]Estructuras de Madera'!$C$1:$AB$65536,23,0)</f>
        <v>2526.9745832422223</v>
      </c>
      <c r="H2627" s="91"/>
      <c r="I2627" s="86"/>
      <c r="J2627" s="87">
        <f>VLOOKUP(C2627,'[9]Estructuras de Madera'!$C$1:$AB$65536,26,0)</f>
        <v>2224.4118424879298</v>
      </c>
      <c r="L2627" s="101"/>
      <c r="M2627" s="57"/>
      <c r="N2627" s="57"/>
      <c r="O2627" s="34"/>
      <c r="P2627" s="57"/>
      <c r="Q2627" s="57"/>
      <c r="R2627" s="57"/>
    </row>
    <row r="2628" spans="1:18" x14ac:dyDescent="0.2">
      <c r="A2628" s="78"/>
      <c r="B2628" s="79">
        <f t="shared" si="51"/>
        <v>28</v>
      </c>
      <c r="C2628" s="3" t="s">
        <v>2636</v>
      </c>
      <c r="D2628" s="100" t="str">
        <f t="shared" si="50"/>
        <v>Estructura de  Suspensión compuesto por 1 postes de madera tratada 85' Clase 3</v>
      </c>
      <c r="E2628" s="79" t="s">
        <v>44</v>
      </c>
      <c r="F2628" s="79">
        <v>0</v>
      </c>
      <c r="G2628" s="84">
        <f>VLOOKUP(C2628,'[9]Estructuras de Madera'!$C$1:$AB$65536,23,0)</f>
        <v>1365.7324774334666</v>
      </c>
      <c r="H2628" s="91"/>
      <c r="I2628" s="86"/>
      <c r="J2628" s="87">
        <f>VLOOKUP(C2628,'[9]Estructuras de Madera'!$C$1:$AB$65536,26,0)</f>
        <v>1854.1224111555466</v>
      </c>
      <c r="L2628" s="101"/>
      <c r="M2628" s="57"/>
      <c r="N2628" s="57"/>
      <c r="O2628" s="34"/>
      <c r="P2628" s="57"/>
      <c r="Q2628" s="57"/>
      <c r="R2628" s="57"/>
    </row>
    <row r="2629" spans="1:18" x14ac:dyDescent="0.2">
      <c r="A2629" s="78"/>
      <c r="B2629" s="79">
        <f t="shared" si="51"/>
        <v>29</v>
      </c>
      <c r="C2629" s="3" t="s">
        <v>2637</v>
      </c>
      <c r="D2629" s="100" t="str">
        <f t="shared" si="50"/>
        <v>Estructura de  Suspensión compuesto por 2 postes de madera tratada 90' Clase H1</v>
      </c>
      <c r="E2629" s="79" t="s">
        <v>44</v>
      </c>
      <c r="F2629" s="79">
        <v>0</v>
      </c>
      <c r="G2629" s="84">
        <f>VLOOKUP(C2629,'[9]Estructuras de Madera'!$C$1:$AB$65536,23,0)</f>
        <v>5997.6806741632799</v>
      </c>
      <c r="H2629" s="91"/>
      <c r="I2629" s="86"/>
      <c r="J2629" s="87">
        <f>VLOOKUP(C2629,'[9]Estructuras de Madera'!$C$1:$AB$65536,26,0)</f>
        <v>5975.8461739004351</v>
      </c>
      <c r="L2629" s="101"/>
      <c r="M2629" s="57"/>
      <c r="N2629" s="57"/>
      <c r="O2629" s="34"/>
      <c r="P2629" s="57"/>
      <c r="Q2629" s="57"/>
      <c r="R2629" s="57"/>
    </row>
    <row r="2630" spans="1:18" x14ac:dyDescent="0.2">
      <c r="A2630" s="78"/>
      <c r="B2630" s="79">
        <f t="shared" si="51"/>
        <v>30</v>
      </c>
      <c r="C2630" s="3" t="s">
        <v>2638</v>
      </c>
      <c r="D2630" s="100" t="str">
        <f>+"Estructura de  Suspensión compuesto por "&amp;MID(C2630,5,1)&amp;" postes de madera tratada "&amp;MID(C2630,7,2)&amp;"' Clase "&amp;RIGHT(C2630,IF(LEN(C2630)=11,2,1))</f>
        <v>Estructura de  Suspensión compuesto por 2 postes de madera tratada 90' Clase H2</v>
      </c>
      <c r="E2630" s="79" t="s">
        <v>44</v>
      </c>
      <c r="F2630" s="79">
        <v>0</v>
      </c>
      <c r="G2630" s="84">
        <f>VLOOKUP(C2630,'[9]Estructuras de Madera'!$C$1:$AB$65536,23,0)</f>
        <v>6482.9450980507399</v>
      </c>
      <c r="H2630" s="91"/>
      <c r="I2630" s="86"/>
      <c r="J2630" s="87">
        <f>VLOOKUP(C2630,'[9]Estructuras de Madera'!$C$1:$AB$65536,26,0)</f>
        <v>6630.0393783864156</v>
      </c>
      <c r="L2630" s="101"/>
      <c r="M2630" s="57"/>
      <c r="N2630" s="57"/>
      <c r="O2630" s="34"/>
      <c r="P2630" s="57"/>
      <c r="Q2630" s="57"/>
      <c r="R2630" s="57"/>
    </row>
    <row r="2631" spans="1:18" x14ac:dyDescent="0.2">
      <c r="A2631" s="78"/>
      <c r="B2631" s="79">
        <f t="shared" si="51"/>
        <v>31</v>
      </c>
      <c r="C2631" s="3" t="s">
        <v>2639</v>
      </c>
      <c r="D2631" s="100" t="str">
        <f t="shared" si="50"/>
        <v>Estructura de  Suspensión compuesto por 2 postes de madera tratada 75' Clase 1</v>
      </c>
      <c r="E2631" s="79" t="s">
        <v>44</v>
      </c>
      <c r="F2631" s="79">
        <v>0</v>
      </c>
      <c r="G2631" s="84">
        <f>VLOOKUP(C2631,'[9]Estructuras de Madera'!$C$1:$AB$65536,23,0)</f>
        <v>4741.8352668390335</v>
      </c>
      <c r="H2631" s="91"/>
      <c r="I2631" s="86"/>
      <c r="J2631" s="87">
        <f>VLOOKUP(C2631,'[9]Estructuras de Madera'!$C$1:$AB$65536,26,0)</f>
        <v>4282.8196693508598</v>
      </c>
      <c r="L2631" s="101"/>
      <c r="M2631" s="57"/>
      <c r="N2631" s="57"/>
      <c r="O2631" s="34"/>
      <c r="P2631" s="57"/>
      <c r="Q2631" s="57"/>
      <c r="R2631" s="57"/>
    </row>
    <row r="2632" spans="1:18" x14ac:dyDescent="0.2">
      <c r="A2632" s="78"/>
      <c r="B2632" s="79">
        <f t="shared" si="51"/>
        <v>32</v>
      </c>
      <c r="C2632" s="3" t="s">
        <v>2640</v>
      </c>
      <c r="D2632" s="100" t="str">
        <f t="shared" si="50"/>
        <v>Estructura de  Suspensión compuesto por 2 postes de madera tratada 90' Clase 1</v>
      </c>
      <c r="E2632" s="79" t="s">
        <v>44</v>
      </c>
      <c r="F2632" s="79">
        <v>0</v>
      </c>
      <c r="G2632" s="84">
        <f>VLOOKUP(C2632,'[9]Estructuras de Madera'!$C$1:$AB$65536,23,0)</f>
        <v>5541.302945041034</v>
      </c>
      <c r="H2632" s="91"/>
      <c r="I2632" s="86"/>
      <c r="J2632" s="87">
        <f>VLOOKUP(C2632,'[9]Estructuras de Madera'!$C$1:$AB$65536,26,0)</f>
        <v>5360.5956128171501</v>
      </c>
      <c r="L2632" s="101"/>
      <c r="M2632" s="57"/>
      <c r="N2632" s="57"/>
      <c r="O2632" s="34"/>
      <c r="P2632" s="57"/>
      <c r="Q2632" s="57"/>
      <c r="R2632" s="57"/>
    </row>
    <row r="2633" spans="1:18" x14ac:dyDescent="0.2">
      <c r="A2633" s="78"/>
      <c r="B2633" s="79">
        <f t="shared" si="51"/>
        <v>33</v>
      </c>
      <c r="C2633" s="3" t="s">
        <v>2641</v>
      </c>
      <c r="D2633" s="100" t="str">
        <f>+"Estructura de  Suspensión compuesto por "&amp;MID(C2633,5,1)&amp;" postes de madera tratada "&amp;MID(C2633,7,2)&amp;"' Clase "&amp;RIGHT(C2633,IF(LEN(C2633)=11,2,1))</f>
        <v>Estructura de  Suspensión compuesto por 2 postes de madera tratada 90' Clase 2</v>
      </c>
      <c r="E2633" s="79" t="s">
        <v>44</v>
      </c>
      <c r="F2633" s="79">
        <v>0</v>
      </c>
      <c r="G2633" s="84">
        <f>VLOOKUP(C2633,'[9]Estructuras de Madera'!$C$1:$AB$65536,23,0)</f>
        <v>5156.1683315425207</v>
      </c>
      <c r="H2633" s="91"/>
      <c r="I2633" s="86"/>
      <c r="J2633" s="87">
        <f>VLOOKUP(C2633,'[9]Estructuras de Madera'!$C$1:$AB$65536,26,0)</f>
        <v>4841.3891048587311</v>
      </c>
      <c r="L2633" s="101"/>
      <c r="M2633" s="57"/>
      <c r="N2633" s="57"/>
      <c r="O2633" s="34"/>
      <c r="P2633" s="57"/>
      <c r="Q2633" s="57"/>
      <c r="R2633" s="57"/>
    </row>
    <row r="2634" spans="1:18" x14ac:dyDescent="0.2">
      <c r="A2634" s="78"/>
      <c r="B2634" s="79">
        <f t="shared" si="51"/>
        <v>34</v>
      </c>
      <c r="C2634" s="3" t="s">
        <v>2642</v>
      </c>
      <c r="D2634" s="100" t="str">
        <f t="shared" si="50"/>
        <v>Estructura de  Suspensión compuesto por 1 postes de madera tratada 75' Clase 3</v>
      </c>
      <c r="E2634" s="79" t="s">
        <v>44</v>
      </c>
      <c r="F2634" s="79">
        <v>0</v>
      </c>
      <c r="G2634" s="84">
        <f>VLOOKUP(C2634,'[9]Estructuras de Madera'!$C$1:$AB$65536,23,0)</f>
        <v>1282.0399705891298</v>
      </c>
      <c r="H2634" s="91"/>
      <c r="I2634" s="86"/>
      <c r="J2634" s="87">
        <f>VLOOKUP(C2634,'[9]Estructuras de Madera'!$C$1:$AB$65536,26,0)</f>
        <v>1620.1577290287739</v>
      </c>
      <c r="L2634" s="101"/>
      <c r="M2634" s="57"/>
      <c r="N2634" s="57"/>
      <c r="O2634" s="34"/>
      <c r="P2634" s="57"/>
      <c r="Q2634" s="57"/>
      <c r="R2634" s="57"/>
    </row>
    <row r="2635" spans="1:18" x14ac:dyDescent="0.2">
      <c r="A2635" s="78"/>
      <c r="B2635" s="79">
        <f t="shared" si="51"/>
        <v>35</v>
      </c>
      <c r="C2635" s="3" t="s">
        <v>2643</v>
      </c>
      <c r="D2635" s="100" t="str">
        <f t="shared" si="50"/>
        <v>Estructura de  Suspensión compuesto por 2 postes de madera tratada 70' Clase 4</v>
      </c>
      <c r="E2635" s="79" t="s">
        <v>44</v>
      </c>
      <c r="F2635" s="79">
        <v>0</v>
      </c>
      <c r="G2635" s="84">
        <f>VLOOKUP(C2635,'[9]Estructuras de Madera'!$C$1:$AB$65536,23,0)</f>
        <v>3657.8945607430041</v>
      </c>
      <c r="H2635" s="91"/>
      <c r="I2635" s="86"/>
      <c r="J2635" s="87">
        <f>VLOOKUP(C2635,'[9]Estructuras de Madera'!$C$1:$AB$65536,26,0)</f>
        <v>2821.5408096456808</v>
      </c>
      <c r="L2635" s="101"/>
      <c r="M2635" s="57"/>
      <c r="N2635" s="57"/>
      <c r="O2635" s="34"/>
      <c r="P2635" s="57"/>
      <c r="Q2635" s="57"/>
      <c r="R2635" s="57"/>
    </row>
    <row r="2636" spans="1:18" x14ac:dyDescent="0.2">
      <c r="A2636" s="78"/>
      <c r="B2636" s="79">
        <f t="shared" si="51"/>
        <v>36</v>
      </c>
      <c r="C2636" s="3" t="s">
        <v>2644</v>
      </c>
      <c r="D2636" s="100" t="str">
        <f t="shared" si="50"/>
        <v>Estructura de  Suspensión compuesto por 2 postes de madera tratada 75' Clase 4</v>
      </c>
      <c r="E2636" s="79" t="s">
        <v>44</v>
      </c>
      <c r="F2636" s="79">
        <v>0</v>
      </c>
      <c r="G2636" s="84">
        <f>VLOOKUP(C2636,'[9]Estructuras de Madera'!$C$1:$AB$65536,23,0)</f>
        <v>3831.0283939969245</v>
      </c>
      <c r="H2636" s="91"/>
      <c r="I2636" s="86"/>
      <c r="J2636" s="87">
        <f>VLOOKUP(C2636,'[9]Estructuras de Madera'!$C$1:$AB$65536,26,0)</f>
        <v>3054.9454682315554</v>
      </c>
      <c r="L2636" s="101"/>
      <c r="M2636" s="57"/>
      <c r="N2636" s="57"/>
      <c r="O2636" s="34"/>
      <c r="P2636" s="57"/>
      <c r="Q2636" s="57"/>
      <c r="R2636" s="57"/>
    </row>
    <row r="2637" spans="1:18" x14ac:dyDescent="0.2">
      <c r="A2637" s="78"/>
      <c r="B2637" s="79">
        <f t="shared" si="51"/>
        <v>37</v>
      </c>
      <c r="C2637" s="3" t="s">
        <v>2645</v>
      </c>
      <c r="D2637" s="100" t="str">
        <f t="shared" si="50"/>
        <v>Estructura de  Suspensión compuesto por 2 postes de madera tratada 75' Clase 3</v>
      </c>
      <c r="E2637" s="79" t="s">
        <v>44</v>
      </c>
      <c r="F2637" s="79">
        <v>0</v>
      </c>
      <c r="G2637" s="84">
        <f>VLOOKUP(C2637,'[9]Estructuras de Madera'!$C$1:$AB$65536,23,0)</f>
        <v>4113.1402073277059</v>
      </c>
      <c r="H2637" s="91"/>
      <c r="I2637" s="86"/>
      <c r="J2637" s="87">
        <f>VLOOKUP(C2637,'[9]Estructuras de Madera'!$C$1:$AB$65536,26,0)</f>
        <v>3435.2651910493478</v>
      </c>
      <c r="L2637" s="101"/>
      <c r="M2637" s="57"/>
      <c r="N2637" s="57"/>
      <c r="O2637" s="34"/>
      <c r="P2637" s="57"/>
      <c r="Q2637" s="57"/>
      <c r="R2637" s="57"/>
    </row>
    <row r="2638" spans="1:18" x14ac:dyDescent="0.2">
      <c r="A2638" s="78"/>
      <c r="B2638" s="79">
        <f t="shared" si="51"/>
        <v>38</v>
      </c>
      <c r="C2638" s="3" t="s">
        <v>2646</v>
      </c>
      <c r="D2638" s="100" t="str">
        <f t="shared" si="50"/>
        <v>Estructura de  Suspensión compuesto por 2 postes de madera tratada 85' Clase 3</v>
      </c>
      <c r="E2638" s="79" t="s">
        <v>44</v>
      </c>
      <c r="F2638" s="79">
        <v>0</v>
      </c>
      <c r="G2638" s="84">
        <f>VLOOKUP(C2638,'[9]Estructuras de Madera'!$C$1:$AB$65536,23,0)</f>
        <v>4504.7452210163792</v>
      </c>
      <c r="H2638" s="91"/>
      <c r="I2638" s="86"/>
      <c r="J2638" s="87">
        <f>VLOOKUP(C2638,'[9]Estructuras de Madera'!$C$1:$AB$65536,26,0)</f>
        <v>3963.1945553028931</v>
      </c>
      <c r="L2638" s="101"/>
      <c r="M2638" s="57"/>
      <c r="N2638" s="57"/>
      <c r="O2638" s="34"/>
      <c r="P2638" s="57"/>
      <c r="Q2638" s="57"/>
      <c r="R2638" s="57"/>
    </row>
    <row r="2639" spans="1:18" x14ac:dyDescent="0.2">
      <c r="A2639" s="78"/>
      <c r="B2639" s="79">
        <f t="shared" si="51"/>
        <v>39</v>
      </c>
      <c r="C2639" s="51" t="s">
        <v>2647</v>
      </c>
      <c r="D2639" s="100" t="str">
        <f>+"Estructura de  Suspensión compuesto por "&amp;MID(C2639,5,1)&amp;" postes de madera tratada "&amp;MID(C2639,7,2)&amp;"' Clase "&amp;RIGHT(C2639,IF(LEN(C2639)=11,2,1))</f>
        <v>Estructura de  Suspensión compuesto por 2 postes de madera tratada 80' Clase 3</v>
      </c>
      <c r="E2639" s="79" t="s">
        <v>44</v>
      </c>
      <c r="F2639" s="79">
        <v>0</v>
      </c>
      <c r="G2639" s="84">
        <f>VLOOKUP(C2639,'[9]Estructuras de Madera'!$C$1:$AB$65536,23,0)</f>
        <v>4304.4076641732063</v>
      </c>
      <c r="H2639" s="91"/>
      <c r="I2639" s="86"/>
      <c r="J2639" s="87">
        <f>VLOOKUP(C2639,'[9]Estructuras de Madera'!$C$1:$AB$65536,26,0)</f>
        <v>3693.1160953156382</v>
      </c>
      <c r="L2639" s="101"/>
      <c r="M2639" s="57"/>
      <c r="N2639" s="57"/>
      <c r="O2639" s="34"/>
      <c r="P2639" s="57"/>
      <c r="Q2639" s="57"/>
      <c r="R2639" s="57"/>
    </row>
    <row r="2640" spans="1:18" x14ac:dyDescent="0.2">
      <c r="A2640" s="78"/>
      <c r="B2640" s="79">
        <f t="shared" si="51"/>
        <v>40</v>
      </c>
      <c r="C2640" s="3" t="s">
        <v>2648</v>
      </c>
      <c r="D2640" s="100" t="str">
        <f t="shared" si="50"/>
        <v>Estructura de  Suspensión compuesto por 2 postes de madera tratada 85' Clase 2</v>
      </c>
      <c r="E2640" s="79" t="s">
        <v>44</v>
      </c>
      <c r="F2640" s="79">
        <v>0</v>
      </c>
      <c r="G2640" s="84">
        <f>VLOOKUP(C2640,'[9]Estructuras de Madera'!$C$1:$AB$65536,23,0)</f>
        <v>4876.6479758773285</v>
      </c>
      <c r="H2640" s="91"/>
      <c r="I2640" s="86"/>
      <c r="J2640" s="87">
        <f>VLOOKUP(C2640,'[9]Estructuras de Madera'!$C$1:$AB$65536,26,0)</f>
        <v>4464.5629700953859</v>
      </c>
      <c r="L2640" s="101"/>
      <c r="M2640" s="57"/>
      <c r="N2640" s="57"/>
      <c r="O2640" s="34"/>
      <c r="P2640" s="57"/>
      <c r="Q2640" s="57"/>
      <c r="R2640" s="57"/>
    </row>
    <row r="2641" spans="1:18" x14ac:dyDescent="0.2">
      <c r="A2641" s="78"/>
      <c r="B2641" s="79">
        <f t="shared" si="51"/>
        <v>41</v>
      </c>
      <c r="C2641" s="3" t="s">
        <v>2649</v>
      </c>
      <c r="D2641" s="100" t="str">
        <f t="shared" si="50"/>
        <v>Estructura de  Suspensión compuesto por 2 postes de madera tratada 75' Clase 2</v>
      </c>
      <c r="E2641" s="79" t="s">
        <v>44</v>
      </c>
      <c r="F2641" s="79">
        <v>0</v>
      </c>
      <c r="G2641" s="84">
        <f>VLOOKUP(C2641,'[9]Estructuras de Madera'!$C$1:$AB$65536,23,0)</f>
        <v>4400.9966502284115</v>
      </c>
      <c r="H2641" s="91"/>
      <c r="I2641" s="86"/>
      <c r="J2641" s="87">
        <f>VLOOKUP(C2641,'[9]Estructuras de Madera'!$C$1:$AB$65536,26,0)</f>
        <v>3823.3293464732387</v>
      </c>
      <c r="L2641" s="70"/>
      <c r="M2641" s="57"/>
      <c r="N2641" s="57"/>
      <c r="O2641" s="34"/>
      <c r="P2641" s="57"/>
      <c r="Q2641" s="57"/>
      <c r="R2641" s="57"/>
    </row>
    <row r="2642" spans="1:18" x14ac:dyDescent="0.2">
      <c r="A2642" s="78"/>
      <c r="B2642" s="79">
        <f t="shared" si="51"/>
        <v>42</v>
      </c>
      <c r="C2642" s="3" t="s">
        <v>2650</v>
      </c>
      <c r="D2642" s="100" t="str">
        <f t="shared" si="50"/>
        <v>Estructura de  Suspensión compuesto por 1 postes de madera tratada 90' Clase 2</v>
      </c>
      <c r="E2642" s="79" t="s">
        <v>44</v>
      </c>
      <c r="F2642" s="79">
        <v>0</v>
      </c>
      <c r="G2642" s="84">
        <f>VLOOKUP(C2642,'[9]Estructuras de Madera'!$C$1:$AB$65536,23,0)</f>
        <v>1707.7259576584586</v>
      </c>
      <c r="H2642" s="91"/>
      <c r="I2642" s="86"/>
      <c r="J2642" s="87">
        <f>VLOOKUP(C2642,'[9]Estructuras de Madera'!$C$1:$AB$65536,26,0)</f>
        <v>2174.5040571345658</v>
      </c>
      <c r="L2642" s="70"/>
      <c r="M2642" s="57"/>
      <c r="N2642" s="57"/>
      <c r="O2642" s="34"/>
      <c r="P2642" s="57"/>
      <c r="Q2642" s="57"/>
      <c r="R2642" s="57"/>
    </row>
    <row r="2643" spans="1:18" x14ac:dyDescent="0.2">
      <c r="A2643" s="78"/>
      <c r="B2643" s="79">
        <f t="shared" si="51"/>
        <v>43</v>
      </c>
      <c r="C2643" s="3" t="s">
        <v>2651</v>
      </c>
      <c r="D2643" s="100" t="str">
        <f>+"Estructura de  Suspensión compuesto por "&amp;MID(C2643,5,1)&amp;" postes de madera tratada "&amp;MID(C2643,7,2)&amp;"' Clase "&amp;RIGHT(C2643,IF(LEN(C2643)=11,2,1))</f>
        <v>Estructura de  Suspensión compuesto por 1 postes de madera tratada 90' Clase 1</v>
      </c>
      <c r="E2643" s="79" t="s">
        <v>44</v>
      </c>
      <c r="F2643" s="79">
        <v>0</v>
      </c>
      <c r="G2643" s="84">
        <f>VLOOKUP(C2643,'[9]Estructuras de Madera'!$C$1:$AB$65536,23,0)</f>
        <v>1900.2932644077155</v>
      </c>
      <c r="H2643" s="91"/>
      <c r="I2643" s="86"/>
      <c r="J2643" s="87">
        <f>VLOOKUP(C2643,'[9]Estructuras de Madera'!$C$1:$AB$65536,26,0)</f>
        <v>2434.1073111137753</v>
      </c>
      <c r="L2643" s="70"/>
      <c r="M2643" s="57"/>
      <c r="N2643" s="57"/>
      <c r="O2643" s="34"/>
      <c r="P2643" s="57"/>
      <c r="Q2643" s="57"/>
      <c r="R2643" s="57"/>
    </row>
    <row r="2644" spans="1:18" x14ac:dyDescent="0.2">
      <c r="A2644" s="78"/>
      <c r="B2644" s="79">
        <f t="shared" si="51"/>
        <v>44</v>
      </c>
      <c r="C2644" s="3" t="s">
        <v>2652</v>
      </c>
      <c r="D2644" s="100" t="str">
        <f t="shared" si="50"/>
        <v>Estructura de  Suspensión compuesto por 1 postes de madera tratada 85' Clase 2</v>
      </c>
      <c r="E2644" s="79" t="s">
        <v>44</v>
      </c>
      <c r="F2644" s="79">
        <v>0</v>
      </c>
      <c r="G2644" s="84">
        <f>VLOOKUP(C2644,'[9]Estructuras de Madera'!$C$1:$AB$65536,23,0)</f>
        <v>1663.7938548639411</v>
      </c>
      <c r="H2644" s="91"/>
      <c r="I2644" s="86"/>
      <c r="J2644" s="87">
        <f>VLOOKUP(C2644,'[9]Estructuras de Madera'!$C$1:$AB$65536,26,0)</f>
        <v>2134.8066185517928</v>
      </c>
      <c r="L2644" s="70"/>
      <c r="M2644" s="57"/>
      <c r="N2644" s="57"/>
      <c r="O2644" s="34"/>
      <c r="P2644" s="57"/>
      <c r="Q2644" s="57"/>
      <c r="R2644" s="57"/>
    </row>
    <row r="2645" spans="1:18" x14ac:dyDescent="0.2">
      <c r="A2645" s="78"/>
      <c r="B2645" s="79">
        <f t="shared" si="51"/>
        <v>45</v>
      </c>
      <c r="C2645" s="3" t="s">
        <v>2653</v>
      </c>
      <c r="D2645" s="100" t="str">
        <f>+"Estructura de  Suspensión compuesto por "&amp;MID(C2645,5,1)&amp;" postes de madera tratada "&amp;MID(C2645,7,2)&amp;"' Clase "&amp;RIGHT(C2645,IF(LEN(C2645)=11,2,1))</f>
        <v>Estructura de  Suspensión compuesto por 1 postes de madera tratada 85' Clase 1</v>
      </c>
      <c r="E2645" s="79" t="s">
        <v>44</v>
      </c>
      <c r="F2645" s="79">
        <v>0</v>
      </c>
      <c r="G2645" s="84">
        <f>VLOOKUP(C2645,'[9]Estructuras de Madera'!$C$1:$AB$65536,23,0)</f>
        <v>1863.8779722356487</v>
      </c>
      <c r="H2645" s="91"/>
      <c r="I2645" s="86"/>
      <c r="J2645" s="87">
        <f>VLOOKUP(C2645,'[9]Estructuras de Madera'!$C$1:$AB$65536,26,0)</f>
        <v>2404.5434124868516</v>
      </c>
      <c r="L2645" s="70"/>
      <c r="M2645" s="57"/>
      <c r="N2645" s="57"/>
      <c r="O2645" s="34"/>
      <c r="P2645" s="57"/>
      <c r="Q2645" s="57"/>
      <c r="R2645" s="57"/>
    </row>
    <row r="2646" spans="1:18" x14ac:dyDescent="0.2">
      <c r="A2646" s="78"/>
      <c r="B2646" s="79">
        <f t="shared" si="51"/>
        <v>46</v>
      </c>
      <c r="C2646" s="3" t="s">
        <v>2654</v>
      </c>
      <c r="D2646" s="100" t="str">
        <f>+"Estructura de  Suspensión compuesto por "&amp;MID(C2646,5,1)&amp;" postes de madera tratada "&amp;MID(C2646,7,2)&amp;"' Clase "&amp;RIGHT(C2646,IF(LEN(C2646)=11,2,1))</f>
        <v>Estructura de  Suspensión compuesto por 1 postes de madera tratada 85' Clase 4</v>
      </c>
      <c r="E2646" s="79" t="s">
        <v>44</v>
      </c>
      <c r="F2646" s="79">
        <v>0</v>
      </c>
      <c r="G2646" s="84">
        <f>VLOOKUP(C2646,'[9]Estructuras de Madera'!$C$1:$AB$65536,23,0)</f>
        <v>1326.5017966679532</v>
      </c>
      <c r="H2646" s="91"/>
      <c r="I2646" s="86"/>
      <c r="J2646" s="87">
        <f>VLOOKUP(C2646,'[9]Estructuras de Madera'!$C$1:$AB$65536,26,0)</f>
        <v>1680.0974712558891</v>
      </c>
      <c r="L2646" s="70"/>
      <c r="M2646" s="57"/>
      <c r="N2646" s="57"/>
      <c r="O2646" s="34"/>
      <c r="P2646" s="57"/>
      <c r="Q2646" s="57"/>
      <c r="R2646" s="57"/>
    </row>
    <row r="2647" spans="1:18" x14ac:dyDescent="0.2">
      <c r="A2647" s="78"/>
      <c r="B2647" s="79">
        <f t="shared" si="51"/>
        <v>47</v>
      </c>
      <c r="C2647" s="3" t="s">
        <v>2655</v>
      </c>
      <c r="D2647" s="100" t="str">
        <f t="shared" si="50"/>
        <v>Estructura de  Suspensión compuesto por 1 postes de madera tratada 85' Clase 3</v>
      </c>
      <c r="E2647" s="79" t="s">
        <v>44</v>
      </c>
      <c r="F2647" s="79">
        <v>0</v>
      </c>
      <c r="G2647" s="84">
        <f>VLOOKUP(C2647,'[9]Estructuras de Madera'!$C$1:$AB$65536,23,0)</f>
        <v>1382.0144023953881</v>
      </c>
      <c r="H2647" s="91"/>
      <c r="I2647" s="86"/>
      <c r="J2647" s="87">
        <f>VLOOKUP(C2647,'[9]Estructuras de Madera'!$C$1:$AB$65536,26,0)</f>
        <v>1735.4067823566465</v>
      </c>
      <c r="L2647" s="70"/>
      <c r="M2647" s="57"/>
      <c r="N2647" s="57"/>
      <c r="O2647" s="34"/>
      <c r="P2647" s="57"/>
      <c r="Q2647" s="57"/>
      <c r="R2647" s="57"/>
    </row>
    <row r="2648" spans="1:18" x14ac:dyDescent="0.2">
      <c r="A2648" s="78"/>
      <c r="B2648" s="79">
        <f t="shared" si="51"/>
        <v>48</v>
      </c>
      <c r="C2648" s="3" t="s">
        <v>2656</v>
      </c>
      <c r="D2648" s="100" t="str">
        <f t="shared" si="50"/>
        <v>Estructura de  Suspensión compuesto por 1 postes de madera tratada 75' Clase 1</v>
      </c>
      <c r="E2648" s="79" t="s">
        <v>44</v>
      </c>
      <c r="F2648" s="79">
        <v>0</v>
      </c>
      <c r="G2648" s="84">
        <f>VLOOKUP(C2648,'[9]Estructuras de Madera'!$C$1:$AB$65536,23,0)</f>
        <v>1596.3875003447938</v>
      </c>
      <c r="H2648" s="91"/>
      <c r="I2648" s="86"/>
      <c r="J2648" s="87">
        <f>VLOOKUP(C2648,'[9]Estructuras de Madera'!$C$1:$AB$65536,26,0)</f>
        <v>2043.93496817953</v>
      </c>
      <c r="L2648" s="70"/>
      <c r="M2648" s="57"/>
      <c r="N2648" s="57"/>
      <c r="O2648" s="34"/>
      <c r="P2648" s="57"/>
      <c r="Q2648" s="57"/>
      <c r="R2648" s="57"/>
    </row>
    <row r="2649" spans="1:18" ht="22.5" x14ac:dyDescent="0.2">
      <c r="A2649" s="78"/>
      <c r="B2649" s="79">
        <f t="shared" si="51"/>
        <v>49</v>
      </c>
      <c r="C2649" s="3" t="s">
        <v>2657</v>
      </c>
      <c r="D2649" s="100" t="str">
        <f>+"Estructura de  Suspensión- Angulo menor  compuesto por "&amp;MID(C2649,5,1)&amp;" postes de madera tratada "&amp;MID(C2649,7,2)&amp;"' Clase "&amp;RIGHT(C2649,IF(LEN(C2649)=11,2,1))</f>
        <v>Estructura de  Suspensión- Angulo menor  compuesto por 1 postes de madera tratada 75' Clase 2</v>
      </c>
      <c r="E2649" s="79" t="s">
        <v>44</v>
      </c>
      <c r="F2649" s="79">
        <v>0</v>
      </c>
      <c r="G2649" s="84">
        <f>VLOOKUP(C2649,'[9]Estructuras de Madera'!$C$1:$AB$65536,23,0)</f>
        <v>1425.9681920394823</v>
      </c>
      <c r="H2649" s="91"/>
      <c r="I2649" s="86"/>
      <c r="J2649" s="87">
        <f>VLOOKUP(C2649,'[9]Estructuras de Madera'!$C$1:$AB$65536,26,0)</f>
        <v>1814.1898067407194</v>
      </c>
      <c r="L2649" s="70"/>
      <c r="M2649" s="57"/>
      <c r="N2649" s="57"/>
      <c r="O2649" s="34"/>
      <c r="P2649" s="57"/>
      <c r="Q2649" s="57"/>
      <c r="R2649" s="57"/>
    </row>
    <row r="2650" spans="1:18" ht="22.5" x14ac:dyDescent="0.2">
      <c r="A2650" s="78"/>
      <c r="B2650" s="79">
        <f t="shared" si="51"/>
        <v>50</v>
      </c>
      <c r="C2650" s="3" t="s">
        <v>2658</v>
      </c>
      <c r="D2650" s="100" t="str">
        <f>+"Estructura de  Suspensión- Angulo menor  compuesto por "&amp;MID(C2650,5,1)&amp;" postes de madera tratada "&amp;MID(C2650,7,2)&amp;"' Clase "&amp;RIGHT(C2650,IF(LEN(C2650)=11,2,1))</f>
        <v>Estructura de  Suspensión- Angulo menor  compuesto por 1 postes de madera tratada 80' Clase 4</v>
      </c>
      <c r="E2650" s="79" t="s">
        <v>44</v>
      </c>
      <c r="F2650" s="79">
        <v>0</v>
      </c>
      <c r="G2650" s="84">
        <f>VLOOKUP(C2650,'[9]Estructuras de Madera'!$C$1:$AB$65536,23,0)</f>
        <v>1233.3307086418847</v>
      </c>
      <c r="H2650" s="91"/>
      <c r="I2650" s="86"/>
      <c r="J2650" s="87">
        <f>VLOOKUP(C2650,'[9]Estructuras de Madera'!$C$1:$AB$65536,26,0)</f>
        <v>1554.4919464310262</v>
      </c>
      <c r="L2650" s="70"/>
      <c r="M2650" s="57"/>
      <c r="N2650" s="57"/>
      <c r="O2650" s="34"/>
      <c r="P2650" s="57"/>
      <c r="Q2650" s="57"/>
      <c r="R2650" s="57"/>
    </row>
    <row r="2651" spans="1:18" ht="22.5" x14ac:dyDescent="0.2">
      <c r="A2651" s="78"/>
      <c r="B2651" s="79">
        <f t="shared" si="51"/>
        <v>51</v>
      </c>
      <c r="C2651" s="3" t="s">
        <v>2659</v>
      </c>
      <c r="D2651" s="100" t="str">
        <f>+"Estructura de  Suspensión- Angulo menor  compuesto por "&amp;MID(C2651,5,1)&amp;" postes de madera tratada "&amp;MID(C2651,7,2)&amp;"' Clase "&amp;RIGHT(C2651,IF(LEN(C2651)=11,2,1))</f>
        <v>Estructura de  Suspensión- Angulo menor  compuesto por 1 postes de madera tratada 75' Clase 4</v>
      </c>
      <c r="E2651" s="79" t="s">
        <v>44</v>
      </c>
      <c r="F2651" s="79">
        <v>0</v>
      </c>
      <c r="G2651" s="84">
        <f>VLOOKUP(C2651,'[9]Estructuras de Madera'!$C$1:$AB$65536,23,0)</f>
        <v>1140.9840639237393</v>
      </c>
      <c r="H2651" s="91"/>
      <c r="I2651" s="86"/>
      <c r="J2651" s="87">
        <f>VLOOKUP(C2651,'[9]Estructuras de Madera'!$C$1:$AB$65536,26,0)</f>
        <v>1429.9978676198778</v>
      </c>
      <c r="L2651" s="70"/>
      <c r="M2651" s="57"/>
      <c r="N2651" s="57"/>
      <c r="O2651" s="34"/>
      <c r="P2651" s="57"/>
      <c r="Q2651" s="57"/>
      <c r="R2651" s="57"/>
    </row>
    <row r="2652" spans="1:18" ht="22.5" x14ac:dyDescent="0.2">
      <c r="A2652" s="78"/>
      <c r="B2652" s="79">
        <f t="shared" si="51"/>
        <v>52</v>
      </c>
      <c r="C2652" s="3" t="s">
        <v>2660</v>
      </c>
      <c r="D2652" s="100" t="str">
        <f t="shared" ref="D2652:D2678" si="52">+"Estructura de  Suspensión- Angulo menor  compuesto por "&amp;MID(C2652,5,1)&amp;" postes de madera tratada "&amp;MID(C2652,7,2)&amp;"' Clase "&amp;RIGHT(C2652,IF(LEN(C2652)=11,2,1))</f>
        <v>Estructura de  Suspensión- Angulo menor  compuesto por 3 postes de madera tratada 85' Clase 2</v>
      </c>
      <c r="E2652" s="79" t="s">
        <v>44</v>
      </c>
      <c r="F2652" s="79">
        <v>0</v>
      </c>
      <c r="G2652" s="84">
        <f>VLOOKUP(C2652,'[9]Estructuras de Madera'!$C$1:$AB$65536,23,0)</f>
        <v>4309.0136769204692</v>
      </c>
      <c r="H2652" s="91"/>
      <c r="I2652" s="86"/>
      <c r="J2652" s="87">
        <f>VLOOKUP(C2652,'[9]Estructuras de Madera'!$C$1:$AB$65536,26,0)</f>
        <v>5566.7796723305792</v>
      </c>
      <c r="L2652" s="70"/>
      <c r="M2652" s="57"/>
      <c r="N2652" s="57"/>
      <c r="O2652" s="34"/>
      <c r="P2652" s="57"/>
      <c r="Q2652" s="57"/>
      <c r="R2652" s="57"/>
    </row>
    <row r="2653" spans="1:18" ht="22.5" x14ac:dyDescent="0.2">
      <c r="A2653" s="78"/>
      <c r="B2653" s="79">
        <f t="shared" si="51"/>
        <v>53</v>
      </c>
      <c r="C2653" s="3" t="s">
        <v>2661</v>
      </c>
      <c r="D2653" s="100" t="str">
        <f>+"Estructura de  Suspensión- Angulo menor  compuesto por "&amp;MID(C2653,5,1)&amp;" postes de madera tratada "&amp;MID(C2653,7,2)&amp;"' Clase "&amp;RIGHT(C2653,IF(LEN(C2653)=11,2,1))</f>
        <v>Estructura de  Suspensión- Angulo menor  compuesto por 3 postes de madera tratada 85' Clase 3</v>
      </c>
      <c r="E2653" s="79" t="s">
        <v>44</v>
      </c>
      <c r="F2653" s="79">
        <v>0</v>
      </c>
      <c r="G2653" s="84">
        <f>VLOOKUP(C2653,'[9]Estructuras de Madera'!$C$1:$AB$65536,23,0)</f>
        <v>3751.1595446290471</v>
      </c>
      <c r="H2653" s="91"/>
      <c r="I2653" s="86"/>
      <c r="J2653" s="87">
        <f>VLOOKUP(C2653,'[9]Estructuras de Madera'!$C$1:$AB$65536,26,0)</f>
        <v>4814.7270501418398</v>
      </c>
      <c r="L2653" s="70"/>
      <c r="M2653" s="57"/>
      <c r="N2653" s="57"/>
      <c r="O2653" s="34"/>
      <c r="P2653" s="57"/>
      <c r="Q2653" s="57"/>
      <c r="R2653" s="57"/>
    </row>
    <row r="2654" spans="1:18" ht="22.5" x14ac:dyDescent="0.2">
      <c r="A2654" s="78"/>
      <c r="B2654" s="79">
        <f t="shared" si="51"/>
        <v>54</v>
      </c>
      <c r="C2654" s="3" t="s">
        <v>2662</v>
      </c>
      <c r="D2654" s="100" t="str">
        <f t="shared" si="52"/>
        <v>Estructura de  Suspensión- Angulo menor  compuesto por 2 postes de madera tratada 75' Clase 3</v>
      </c>
      <c r="E2654" s="79" t="s">
        <v>44</v>
      </c>
      <c r="F2654" s="79">
        <v>0</v>
      </c>
      <c r="G2654" s="84">
        <f>VLOOKUP(C2654,'[9]Estructuras de Madera'!$C$1:$AB$65536,23,0)</f>
        <v>2071.7980160640245</v>
      </c>
      <c r="H2654" s="91"/>
      <c r="I2654" s="86"/>
      <c r="J2654" s="87">
        <f>VLOOKUP(C2654,'[9]Estructuras de Madera'!$C$1:$AB$65536,26,0)</f>
        <v>2671.8886691743478</v>
      </c>
      <c r="L2654" s="70"/>
      <c r="M2654" s="57"/>
      <c r="N2654" s="57"/>
      <c r="O2654" s="34"/>
      <c r="P2654" s="57"/>
      <c r="Q2654" s="57"/>
      <c r="R2654" s="57"/>
    </row>
    <row r="2655" spans="1:18" ht="22.5" x14ac:dyDescent="0.2">
      <c r="A2655" s="78"/>
      <c r="B2655" s="79">
        <f t="shared" si="51"/>
        <v>55</v>
      </c>
      <c r="C2655" s="3" t="s">
        <v>2663</v>
      </c>
      <c r="D2655" s="100" t="str">
        <f>+"Estructura de  Suspensión- Angulo menor  compuesto por "&amp;MID(C2655,5,1)&amp;" postes de madera tratada "&amp;MID(C2655,7,2)&amp;"' Clase "&amp;RIGHT(C2655,IF(LEN(C2655)=11,2,1))</f>
        <v>Estructura de  Suspensión- Angulo menor  compuesto por 2 postes de madera tratada 70' Clase 4</v>
      </c>
      <c r="E2655" s="79" t="s">
        <v>44</v>
      </c>
      <c r="F2655" s="79">
        <v>0</v>
      </c>
      <c r="G2655" s="84">
        <f>VLOOKUP(C2655,'[9]Estructuras de Madera'!$C$1:$AB$65536,23,0)</f>
        <v>1728.6623694793229</v>
      </c>
      <c r="H2655" s="91"/>
      <c r="I2655" s="86"/>
      <c r="J2655" s="87">
        <f>VLOOKUP(C2655,'[9]Estructuras de Madera'!$C$1:$AB$65536,26,0)</f>
        <v>2088.1642877706809</v>
      </c>
      <c r="L2655" s="70"/>
      <c r="M2655" s="57"/>
      <c r="N2655" s="57"/>
      <c r="O2655" s="34"/>
      <c r="P2655" s="57"/>
      <c r="Q2655" s="57"/>
      <c r="R2655" s="57"/>
    </row>
    <row r="2656" spans="1:18" ht="22.5" x14ac:dyDescent="0.2">
      <c r="A2656" s="78"/>
      <c r="B2656" s="79">
        <f t="shared" si="51"/>
        <v>56</v>
      </c>
      <c r="C2656" s="3" t="s">
        <v>2664</v>
      </c>
      <c r="D2656" s="100" t="str">
        <f t="shared" si="52"/>
        <v>Estructura de  Suspensión- Angulo menor  compuesto por 2 postes de madera tratada 75' Clase 4</v>
      </c>
      <c r="E2656" s="79" t="s">
        <v>44</v>
      </c>
      <c r="F2656" s="79">
        <v>0</v>
      </c>
      <c r="G2656" s="84">
        <f>VLOOKUP(C2656,'[9]Estructuras de Madera'!$C$1:$AB$65536,23,0)</f>
        <v>1901.7962027332435</v>
      </c>
      <c r="H2656" s="91"/>
      <c r="I2656" s="86"/>
      <c r="J2656" s="87">
        <f>VLOOKUP(C2656,'[9]Estructuras de Madera'!$C$1:$AB$65536,26,0)</f>
        <v>2321.5689463565554</v>
      </c>
      <c r="L2656" s="70"/>
      <c r="M2656" s="57"/>
      <c r="N2656" s="57"/>
      <c r="O2656" s="34"/>
      <c r="P2656" s="57"/>
      <c r="Q2656" s="57"/>
      <c r="R2656" s="57"/>
    </row>
    <row r="2657" spans="1:18" ht="22.5" x14ac:dyDescent="0.2">
      <c r="A2657" s="78"/>
      <c r="B2657" s="79">
        <f t="shared" si="51"/>
        <v>57</v>
      </c>
      <c r="C2657" s="3" t="s">
        <v>2665</v>
      </c>
      <c r="D2657" s="100" t="str">
        <f t="shared" si="52"/>
        <v>Estructura de  Suspensión- Angulo menor  compuesto por 2 postes de madera tratada 90' Clase 2</v>
      </c>
      <c r="E2657" s="79" t="s">
        <v>44</v>
      </c>
      <c r="F2657" s="79">
        <v>0</v>
      </c>
      <c r="G2657" s="84">
        <f>VLOOKUP(C2657,'[9]Estructuras de Madera'!$C$1:$AB$65536,23,0)</f>
        <v>3226.936140278839</v>
      </c>
      <c r="H2657" s="91"/>
      <c r="I2657" s="86"/>
      <c r="J2657" s="87">
        <f>VLOOKUP(C2657,'[9]Estructuras de Madera'!$C$1:$AB$65536,26,0)</f>
        <v>4108.0125829837316</v>
      </c>
      <c r="L2657" s="70"/>
      <c r="M2657" s="57"/>
      <c r="N2657" s="57"/>
      <c r="O2657" s="34"/>
      <c r="P2657" s="57"/>
      <c r="Q2657" s="57"/>
      <c r="R2657" s="57"/>
    </row>
    <row r="2658" spans="1:18" ht="22.5" x14ac:dyDescent="0.2">
      <c r="A2658" s="78"/>
      <c r="B2658" s="79">
        <f t="shared" si="51"/>
        <v>58</v>
      </c>
      <c r="C2658" s="3" t="s">
        <v>2666</v>
      </c>
      <c r="D2658" s="100" t="str">
        <f>+"Estructura de  Suspensión- Angulo menor  compuesto por "&amp;MID(C2658,5,1)&amp;" postes de madera tratada "&amp;MID(C2658,7,2)&amp;"' Clase "&amp;RIGHT(C2658,IF(LEN(C2658)=11,2,1))</f>
        <v>Estructura de  Suspensión- Angulo menor  compuesto por 2 postes de madera tratada 90' Clase 1</v>
      </c>
      <c r="E2658" s="79" t="s">
        <v>44</v>
      </c>
      <c r="F2658" s="79">
        <v>0</v>
      </c>
      <c r="G2658" s="84">
        <f>VLOOKUP(C2658,'[9]Estructuras de Madera'!$C$1:$AB$65536,23,0)</f>
        <v>3612.0707537773528</v>
      </c>
      <c r="H2658" s="91"/>
      <c r="I2658" s="86"/>
      <c r="J2658" s="87">
        <f>VLOOKUP(C2658,'[9]Estructuras de Madera'!$C$1:$AB$65536,26,0)</f>
        <v>4627.2190909421506</v>
      </c>
      <c r="L2658" s="70"/>
      <c r="M2658" s="57"/>
      <c r="N2658" s="57"/>
      <c r="O2658" s="34"/>
      <c r="P2658" s="57"/>
      <c r="Q2658" s="57"/>
      <c r="R2658" s="57"/>
    </row>
    <row r="2659" spans="1:18" ht="22.5" x14ac:dyDescent="0.2">
      <c r="A2659" s="78"/>
      <c r="B2659" s="79">
        <f t="shared" si="51"/>
        <v>59</v>
      </c>
      <c r="C2659" s="51" t="s">
        <v>2667</v>
      </c>
      <c r="D2659" s="100" t="str">
        <f>+"Estructura de  Suspensión- Angulo menor  compuesto por "&amp;MID(C2659,5,1)&amp;" postes de madera tratada "&amp;MID(C2659,7,2)&amp;"' Clase "&amp;RIGHT(C2659,IF(LEN(C2659)=11,2,1))</f>
        <v>Estructura de  Suspensión- Angulo menor  compuesto por 2 postes de madera tratada 85' Clase 3</v>
      </c>
      <c r="E2659" s="79" t="s">
        <v>44</v>
      </c>
      <c r="F2659" s="79">
        <v>0</v>
      </c>
      <c r="G2659" s="84">
        <f>VLOOKUP(C2659,'[9]Estructuras de Madera'!$C$1:$AB$65536,23,0)</f>
        <v>2575.513029752698</v>
      </c>
      <c r="H2659" s="91"/>
      <c r="I2659" s="86"/>
      <c r="J2659" s="87">
        <f>VLOOKUP(C2659,'[9]Estructuras de Madera'!$C$1:$AB$65536,26,0)</f>
        <v>3229.8180334278932</v>
      </c>
      <c r="L2659" s="70"/>
      <c r="M2659" s="57"/>
      <c r="N2659" s="57"/>
      <c r="O2659" s="34"/>
      <c r="P2659" s="57"/>
      <c r="Q2659" s="57"/>
      <c r="R2659" s="57"/>
    </row>
    <row r="2660" spans="1:18" ht="22.5" x14ac:dyDescent="0.2">
      <c r="A2660" s="78"/>
      <c r="B2660" s="79">
        <f t="shared" si="51"/>
        <v>60</v>
      </c>
      <c r="C2660" s="51" t="s">
        <v>2668</v>
      </c>
      <c r="D2660" s="100" t="str">
        <f>+"Estructura de  Suspensión- Angulo menor  compuesto por "&amp;MID(C2660,5,1)&amp;" postes de madera tratada "&amp;MID(C2660,7,2)&amp;"' Clase "&amp;RIGHT(C2660,IF(LEN(C2660)=11,2,1))</f>
        <v>Estructura de  Suspensión- Angulo menor  compuesto por 2 postes de madera tratada 80' Clase 3</v>
      </c>
      <c r="E2660" s="79" t="s">
        <v>44</v>
      </c>
      <c r="F2660" s="79">
        <v>0</v>
      </c>
      <c r="G2660" s="84">
        <f>VLOOKUP(C2660,'[9]Estructuras de Madera'!$C$1:$AB$65536,23,0)</f>
        <v>2375.1754729095246</v>
      </c>
      <c r="H2660" s="91"/>
      <c r="I2660" s="86"/>
      <c r="J2660" s="87">
        <f>VLOOKUP(C2660,'[9]Estructuras de Madera'!$C$1:$AB$65536,26,0)</f>
        <v>2959.7395734406382</v>
      </c>
      <c r="L2660" s="70"/>
      <c r="M2660" s="57"/>
      <c r="N2660" s="57"/>
      <c r="O2660" s="34"/>
      <c r="P2660" s="57"/>
      <c r="Q2660" s="57"/>
      <c r="R2660" s="57"/>
    </row>
    <row r="2661" spans="1:18" ht="22.5" x14ac:dyDescent="0.2">
      <c r="A2661" s="78"/>
      <c r="B2661" s="79">
        <f t="shared" si="51"/>
        <v>61</v>
      </c>
      <c r="C2661" s="3" t="s">
        <v>2669</v>
      </c>
      <c r="D2661" s="100" t="str">
        <f t="shared" si="52"/>
        <v>Estructura de  Suspensión- Angulo menor  compuesto por 2 postes de madera tratada 85' Clase 2</v>
      </c>
      <c r="E2661" s="79" t="s">
        <v>44</v>
      </c>
      <c r="F2661" s="79">
        <v>0</v>
      </c>
      <c r="G2661" s="84">
        <f>VLOOKUP(C2661,'[9]Estructuras de Madera'!$C$1:$AB$65536,23,0)</f>
        <v>4577.0578574427782</v>
      </c>
      <c r="H2661" s="91"/>
      <c r="I2661" s="86"/>
      <c r="J2661" s="87">
        <f>VLOOKUP(C2661,'[9]Estructuras de Madera'!$C$1:$AB$65536,26,0)</f>
        <v>4654.3892544703858</v>
      </c>
      <c r="L2661" s="70"/>
      <c r="M2661" s="57"/>
      <c r="N2661" s="57"/>
      <c r="O2661" s="34"/>
      <c r="P2661" s="57"/>
      <c r="Q2661" s="57"/>
      <c r="R2661" s="57"/>
    </row>
    <row r="2662" spans="1:18" ht="22.5" x14ac:dyDescent="0.2">
      <c r="A2662" s="78"/>
      <c r="B2662" s="79">
        <f t="shared" si="51"/>
        <v>62</v>
      </c>
      <c r="C2662" s="3" t="s">
        <v>2670</v>
      </c>
      <c r="D2662" s="100" t="str">
        <f t="shared" si="52"/>
        <v>Estructura de  Suspensión- Angulo menor  compuesto por 2 postes de madera tratada 75' Clase 2</v>
      </c>
      <c r="E2662" s="79" t="s">
        <v>44</v>
      </c>
      <c r="F2662" s="79">
        <v>0</v>
      </c>
      <c r="G2662" s="84">
        <f>VLOOKUP(C2662,'[9]Estructuras de Madera'!$C$1:$AB$65536,23,0)</f>
        <v>2471.7644589647298</v>
      </c>
      <c r="H2662" s="91"/>
      <c r="I2662" s="86"/>
      <c r="J2662" s="87">
        <f>VLOOKUP(C2662,'[9]Estructuras de Madera'!$C$1:$AB$65536,26,0)</f>
        <v>3089.9528245982387</v>
      </c>
      <c r="L2662" s="70"/>
      <c r="M2662" s="57"/>
      <c r="N2662" s="57"/>
      <c r="O2662" s="34"/>
      <c r="P2662" s="57"/>
      <c r="Q2662" s="57"/>
      <c r="R2662" s="57"/>
    </row>
    <row r="2663" spans="1:18" ht="22.5" x14ac:dyDescent="0.2">
      <c r="A2663" s="78"/>
      <c r="B2663" s="79">
        <f t="shared" si="51"/>
        <v>63</v>
      </c>
      <c r="C2663" s="3" t="s">
        <v>2671</v>
      </c>
      <c r="D2663" s="100" t="str">
        <f t="shared" si="52"/>
        <v>Estructura de  Suspensión- Angulo menor  compuesto por 2 postes de madera tratada 75' Clase 1</v>
      </c>
      <c r="E2663" s="79" t="s">
        <v>44</v>
      </c>
      <c r="F2663" s="79">
        <v>0</v>
      </c>
      <c r="G2663" s="84">
        <f>VLOOKUP(C2663,'[9]Estructuras de Madera'!$C$1:$AB$65536,23,0)</f>
        <v>2812.6030755753522</v>
      </c>
      <c r="H2663" s="91"/>
      <c r="I2663" s="86"/>
      <c r="J2663" s="87">
        <f>VLOOKUP(C2663,'[9]Estructuras de Madera'!$C$1:$AB$65536,26,0)</f>
        <v>3549.4431474758599</v>
      </c>
      <c r="L2663" s="70"/>
      <c r="M2663" s="57"/>
      <c r="N2663" s="57"/>
      <c r="O2663" s="34"/>
      <c r="P2663" s="57"/>
      <c r="Q2663" s="57"/>
      <c r="R2663" s="57"/>
    </row>
    <row r="2664" spans="1:18" ht="22.5" x14ac:dyDescent="0.2">
      <c r="A2664" s="78"/>
      <c r="B2664" s="79">
        <f t="shared" si="51"/>
        <v>64</v>
      </c>
      <c r="C2664" s="3" t="s">
        <v>2672</v>
      </c>
      <c r="D2664" s="100" t="str">
        <f>+"Estructura de  Suspensión- Angulo menor  compuesto por "&amp;MID(C2664,5,1)&amp;" postes de madera tratada "&amp;MID(C2664,7,2)&amp;"' Clase "&amp;RIGHT(C2664,IF(LEN(C2664)=11,2,1))</f>
        <v>Estructura de  Suspensión- Angulo menor  compuesto por 1 postes de madera tratada 75' Clase 1</v>
      </c>
      <c r="E2664" s="79" t="s">
        <v>44</v>
      </c>
      <c r="F2664" s="79">
        <v>0</v>
      </c>
      <c r="G2664" s="84">
        <f>VLOOKUP(C2664,'[9]Estructuras de Madera'!$C$1:$AB$65536,23,0)</f>
        <v>2812.6030755753522</v>
      </c>
      <c r="H2664" s="91"/>
      <c r="I2664" s="86"/>
      <c r="J2664" s="87">
        <f>VLOOKUP(C2664,'[9]Estructuras de Madera'!$C$1:$AB$65536,26,0)</f>
        <v>3549.4431474758599</v>
      </c>
      <c r="L2664" s="70"/>
      <c r="M2664" s="57"/>
      <c r="N2664" s="57"/>
      <c r="O2664" s="34"/>
      <c r="P2664" s="57"/>
      <c r="Q2664" s="57"/>
      <c r="R2664" s="57"/>
    </row>
    <row r="2665" spans="1:18" ht="22.5" x14ac:dyDescent="0.2">
      <c r="A2665" s="78"/>
      <c r="B2665" s="79">
        <f t="shared" si="51"/>
        <v>65</v>
      </c>
      <c r="C2665" s="3" t="s">
        <v>2673</v>
      </c>
      <c r="D2665" s="100" t="str">
        <f t="shared" si="52"/>
        <v>Estructura de  Suspensión- Angulo menor  compuesto por 1 postes de madera tratada 85' Clase 3</v>
      </c>
      <c r="E2665" s="79" t="s">
        <v>44</v>
      </c>
      <c r="F2665" s="79">
        <v>0</v>
      </c>
      <c r="G2665" s="84">
        <f>VLOOKUP(C2665,'[9]Estructuras de Madera'!$C$1:$AB$65536,23,0)</f>
        <v>1287.756514876349</v>
      </c>
      <c r="H2665" s="91"/>
      <c r="I2665" s="86"/>
      <c r="J2665" s="87">
        <f>VLOOKUP(C2665,'[9]Estructuras de Madera'!$C$1:$AB$65536,26,0)</f>
        <v>1614.9090167139466</v>
      </c>
      <c r="L2665" s="70"/>
      <c r="M2665" s="57"/>
      <c r="N2665" s="57"/>
      <c r="O2665" s="34"/>
      <c r="P2665" s="57"/>
      <c r="Q2665" s="57"/>
      <c r="R2665" s="57"/>
    </row>
    <row r="2666" spans="1:18" ht="22.5" x14ac:dyDescent="0.2">
      <c r="A2666" s="78"/>
      <c r="B2666" s="79">
        <f t="shared" si="51"/>
        <v>66</v>
      </c>
      <c r="C2666" s="3" t="s">
        <v>2674</v>
      </c>
      <c r="D2666" s="100" t="str">
        <f>+"Estructura de  Suspensión- Angulo menor  compuesto por "&amp;MID(C2666,5,1)&amp;" postes de madera tratada "&amp;MID(C2666,7,2)&amp;"' Clase "&amp;RIGHT(C2666,IF(LEN(C2666)=11,2,1))</f>
        <v>Estructura de  Suspensión- Angulo menor  compuesto por 1 postes de madera tratada 85' Clase 1</v>
      </c>
      <c r="E2666" s="79" t="s">
        <v>44</v>
      </c>
      <c r="F2666" s="79">
        <v>0</v>
      </c>
      <c r="G2666" s="84">
        <f>VLOOKUP(C2666,'[9]Estructuras de Madera'!$C$1:$AB$65536,23,0)</f>
        <v>1673.792009678531</v>
      </c>
      <c r="H2666" s="91"/>
      <c r="I2666" s="86"/>
      <c r="J2666" s="87">
        <f>VLOOKUP(C2666,'[9]Estructuras de Madera'!$C$1:$AB$65536,26,0)</f>
        <v>2135.3300180452516</v>
      </c>
      <c r="L2666" s="70"/>
      <c r="M2666" s="57"/>
      <c r="N2666" s="57"/>
      <c r="O2666" s="34"/>
      <c r="P2666" s="57"/>
      <c r="Q2666" s="57"/>
      <c r="R2666" s="57"/>
    </row>
    <row r="2667" spans="1:18" ht="22.5" x14ac:dyDescent="0.2">
      <c r="A2667" s="78"/>
      <c r="B2667" s="79">
        <f t="shared" ref="B2667:B2719" si="53">+B2666+1</f>
        <v>67</v>
      </c>
      <c r="C2667" s="3" t="s">
        <v>2675</v>
      </c>
      <c r="D2667" s="100" t="str">
        <f>+"Estructura de  Suspensión- Angulo menor  compuesto por "&amp;MID(C2667,5,1)&amp;" postes de madera tratada "&amp;MID(C2667,7,2)&amp;"' Clase "&amp;RIGHT(C2667,IF(LEN(C2667)=11,2,1))</f>
        <v>Estructura de  Suspensión- Angulo menor  compuesto por 1 postes de madera tratada 85' Clase 4</v>
      </c>
      <c r="E2667" s="79" t="s">
        <v>44</v>
      </c>
      <c r="F2667" s="79">
        <v>0</v>
      </c>
      <c r="G2667" s="84">
        <f>VLOOKUP(C2667,'[9]Estructuras de Madera'!$C$1:$AB$65536,23,0)</f>
        <v>1136.4158341108355</v>
      </c>
      <c r="H2667" s="91"/>
      <c r="I2667" s="86"/>
      <c r="J2667" s="87">
        <f>VLOOKUP(C2667,'[9]Estructuras de Madera'!$C$1:$AB$65536,26,0)</f>
        <v>1410.8840768142891</v>
      </c>
      <c r="L2667" s="70"/>
      <c r="M2667" s="57"/>
      <c r="N2667" s="57"/>
      <c r="O2667" s="34"/>
      <c r="P2667" s="57"/>
      <c r="Q2667" s="57"/>
      <c r="R2667" s="57"/>
    </row>
    <row r="2668" spans="1:18" ht="22.5" x14ac:dyDescent="0.2">
      <c r="A2668" s="78"/>
      <c r="B2668" s="79">
        <f t="shared" si="53"/>
        <v>68</v>
      </c>
      <c r="C2668" s="3" t="s">
        <v>2676</v>
      </c>
      <c r="D2668" s="100" t="str">
        <f>+"Estructura de  Suspensión- Angulo menor  compuesto por "&amp;MID(C2668,5,1)&amp;" postes de madera tratada "&amp;MID(C2668,7,2)&amp;"' Clase "&amp;RIGHT(C2668,IF(LEN(C2668)=11,2,1))</f>
        <v>Estructura de  Suspensión- Angulo menor  compuesto por 1 postes de madera tratada 85' Clase 2</v>
      </c>
      <c r="E2668" s="79" t="s">
        <v>44</v>
      </c>
      <c r="F2668" s="79">
        <v>0</v>
      </c>
      <c r="G2668" s="84">
        <f>VLOOKUP(C2668,'[9]Estructuras de Madera'!$C$1:$AB$65536,23,0)</f>
        <v>1473.7078923068234</v>
      </c>
      <c r="H2668" s="91"/>
      <c r="I2668" s="86"/>
      <c r="J2668" s="87">
        <f>VLOOKUP(C2668,'[9]Estructuras de Madera'!$C$1:$AB$65536,26,0)</f>
        <v>1865.593224110193</v>
      </c>
      <c r="L2668" s="70"/>
      <c r="M2668" s="57"/>
      <c r="N2668" s="57"/>
      <c r="O2668" s="34"/>
      <c r="P2668" s="57"/>
      <c r="Q2668" s="57"/>
      <c r="R2668" s="57"/>
    </row>
    <row r="2669" spans="1:18" ht="22.5" x14ac:dyDescent="0.2">
      <c r="A2669" s="78"/>
      <c r="B2669" s="79">
        <f t="shared" si="53"/>
        <v>69</v>
      </c>
      <c r="C2669" s="3" t="s">
        <v>2677</v>
      </c>
      <c r="D2669" s="100" t="str">
        <f t="shared" si="52"/>
        <v>Estructura de  Suspensión- Angulo menor  compuesto por 1 postes de madera tratada 75' Clase 2</v>
      </c>
      <c r="E2669" s="79" t="s">
        <v>44</v>
      </c>
      <c r="F2669" s="79">
        <v>0</v>
      </c>
      <c r="G2669" s="84">
        <f>VLOOKUP(C2669,'[9]Estructuras de Madera'!$C$1:$AB$65536,23,0)</f>
        <v>1235.8822294823649</v>
      </c>
      <c r="H2669" s="91"/>
      <c r="I2669" s="86"/>
      <c r="J2669" s="87">
        <f>VLOOKUP(C2669,'[9]Estructuras de Madera'!$C$1:$AB$65536,26,0)</f>
        <v>1544.9764122991194</v>
      </c>
      <c r="L2669" s="70"/>
      <c r="M2669" s="57"/>
      <c r="N2669" s="57"/>
      <c r="O2669" s="34"/>
      <c r="P2669" s="57"/>
      <c r="Q2669" s="57"/>
      <c r="R2669" s="57"/>
    </row>
    <row r="2670" spans="1:18" ht="22.5" x14ac:dyDescent="0.2">
      <c r="A2670" s="78"/>
      <c r="B2670" s="79">
        <f t="shared" si="53"/>
        <v>70</v>
      </c>
      <c r="C2670" s="3" t="s">
        <v>2672</v>
      </c>
      <c r="D2670" s="100" t="str">
        <f t="shared" si="52"/>
        <v>Estructura de  Suspensión- Angulo menor  compuesto por 1 postes de madera tratada 75' Clase 1</v>
      </c>
      <c r="E2670" s="79" t="s">
        <v>44</v>
      </c>
      <c r="F2670" s="79">
        <v>0</v>
      </c>
      <c r="G2670" s="84">
        <f>VLOOKUP(C2670,'[9]Estructuras de Madera'!$C$1:$AB$65536,23,0)</f>
        <v>2812.6030755753522</v>
      </c>
      <c r="H2670" s="91"/>
      <c r="I2670" s="86"/>
      <c r="J2670" s="87">
        <f>VLOOKUP(C2670,'[9]Estructuras de Madera'!$C$1:$AB$65536,26,0)</f>
        <v>3549.4431474758599</v>
      </c>
      <c r="L2670" s="70"/>
      <c r="M2670" s="57"/>
      <c r="N2670" s="57"/>
      <c r="O2670" s="34"/>
      <c r="P2670" s="57"/>
      <c r="Q2670" s="57"/>
      <c r="R2670" s="57"/>
    </row>
    <row r="2671" spans="1:18" ht="22.5" x14ac:dyDescent="0.2">
      <c r="A2671" s="78"/>
      <c r="B2671" s="79">
        <f t="shared" si="53"/>
        <v>71</v>
      </c>
      <c r="C2671" s="3" t="s">
        <v>2678</v>
      </c>
      <c r="D2671" s="100" t="str">
        <f>+"Estructura de  Suspensión- Angulo menor  compuesto por "&amp;MID(C2671,5,1)&amp;" postes de madera tratada "&amp;MID(C2671,7,2)&amp;"' Clase "&amp;RIGHT(C2671,IF(LEN(C2671)=11,2,1))</f>
        <v>Estructura de  Suspensión- Angulo menor  compuesto por 1 postes de madera tratada 80' Clase 4</v>
      </c>
      <c r="E2671" s="79" t="s">
        <v>44</v>
      </c>
      <c r="F2671" s="79">
        <v>0</v>
      </c>
      <c r="G2671" s="84">
        <f>VLOOKUP(C2671,'[9]Estructuras de Madera'!$C$1:$AB$65536,23,0)</f>
        <v>1043.244746084767</v>
      </c>
      <c r="H2671" s="91"/>
      <c r="I2671" s="86"/>
      <c r="J2671" s="87">
        <f>VLOOKUP(C2671,'[9]Estructuras de Madera'!$C$1:$AB$65536,26,0)</f>
        <v>1285.2785519894262</v>
      </c>
      <c r="L2671" s="70"/>
      <c r="M2671" s="57"/>
      <c r="N2671" s="57"/>
      <c r="O2671" s="34"/>
      <c r="P2671" s="57"/>
      <c r="Q2671" s="57"/>
      <c r="R2671" s="57"/>
    </row>
    <row r="2672" spans="1:18" ht="22.5" x14ac:dyDescent="0.2">
      <c r="A2672" s="78"/>
      <c r="B2672" s="79">
        <f t="shared" si="53"/>
        <v>72</v>
      </c>
      <c r="C2672" s="3" t="s">
        <v>2679</v>
      </c>
      <c r="D2672" s="100" t="str">
        <f t="shared" si="52"/>
        <v>Estructura de  Suspensión- Angulo menor  compuesto por 1 postes de madera tratada 75' Clase 4</v>
      </c>
      <c r="E2672" s="79" t="s">
        <v>44</v>
      </c>
      <c r="F2672" s="79">
        <v>0</v>
      </c>
      <c r="G2672" s="84">
        <f>VLOOKUP(C2672,'[9]Estructuras de Madera'!$C$1:$AB$65536,23,0)</f>
        <v>950.89810136662175</v>
      </c>
      <c r="H2672" s="91"/>
      <c r="I2672" s="86"/>
      <c r="J2672" s="87">
        <f>VLOOKUP(C2672,'[9]Estructuras de Madera'!$C$1:$AB$65536,26,0)</f>
        <v>1160.7844731782777</v>
      </c>
      <c r="L2672" s="70"/>
      <c r="M2672" s="57"/>
      <c r="N2672" s="57"/>
      <c r="O2672" s="34"/>
      <c r="P2672" s="57"/>
      <c r="Q2672" s="57"/>
      <c r="R2672" s="57"/>
    </row>
    <row r="2673" spans="1:18" ht="22.5" x14ac:dyDescent="0.2">
      <c r="A2673" s="78"/>
      <c r="B2673" s="79">
        <f t="shared" si="53"/>
        <v>73</v>
      </c>
      <c r="C2673" s="3" t="s">
        <v>2680</v>
      </c>
      <c r="D2673" s="100" t="str">
        <f>+"Estructura de  Suspensión- Angulo menor  compuesto por "&amp;MID(C2673,5,1)&amp;" postes de madera tratada "&amp;MID(C2673,7,2)&amp;"' Clase "&amp;RIGHT(C2673,IF(LEN(C2673)=11,2,1))</f>
        <v>Estructura de  Suspensión- Angulo menor  compuesto por 2 postes de madera tratada 90' Clase 2</v>
      </c>
      <c r="E2673" s="79" t="s">
        <v>44</v>
      </c>
      <c r="F2673" s="79">
        <v>0</v>
      </c>
      <c r="G2673" s="84">
        <f>VLOOKUP(C2673,'[9]Estructuras de Madera'!$C$1:$AB$65536,23,0)</f>
        <v>3659.0920404311523</v>
      </c>
      <c r="H2673" s="91"/>
      <c r="I2673" s="86"/>
      <c r="J2673" s="87">
        <f>VLOOKUP(C2673,'[9]Estructuras de Madera'!$C$1:$AB$65536,26,0)</f>
        <v>4805.9149681613317</v>
      </c>
      <c r="L2673" s="70"/>
      <c r="M2673" s="57"/>
      <c r="N2673" s="57"/>
      <c r="O2673" s="34"/>
      <c r="P2673" s="57"/>
      <c r="Q2673" s="57"/>
      <c r="R2673" s="57"/>
    </row>
    <row r="2674" spans="1:18" ht="22.5" x14ac:dyDescent="0.2">
      <c r="A2674" s="78"/>
      <c r="B2674" s="79">
        <f t="shared" si="53"/>
        <v>74</v>
      </c>
      <c r="C2674" s="3" t="s">
        <v>2681</v>
      </c>
      <c r="D2674" s="100" t="str">
        <f>+"Estructura de  Suspensión- Angulo menor  compuesto por "&amp;MID(C2674,5,1)&amp;" postes de madera tratada "&amp;MID(C2674,7,2)&amp;"' Clase "&amp;RIGHT(C2674,IF(LEN(C2674)=11,2,1))</f>
        <v>Estructura de  Suspensión- Angulo menor  compuesto por 2 postes de madera tratada 90' Clase 1</v>
      </c>
      <c r="E2674" s="79" t="s">
        <v>44</v>
      </c>
      <c r="F2674" s="79">
        <v>0</v>
      </c>
      <c r="G2674" s="84">
        <f>VLOOKUP(C2674,'[9]Estructuras de Madera'!$C$1:$AB$65536,23,0)</f>
        <v>4044.2266539296661</v>
      </c>
      <c r="H2674" s="91"/>
      <c r="I2674" s="86"/>
      <c r="J2674" s="87">
        <f>VLOOKUP(C2674,'[9]Estructuras de Madera'!$C$1:$AB$65536,26,0)</f>
        <v>5325.1214761197507</v>
      </c>
      <c r="L2674" s="70"/>
      <c r="M2674" s="57"/>
      <c r="N2674" s="57"/>
      <c r="O2674" s="34"/>
      <c r="P2674" s="57"/>
      <c r="Q2674" s="57"/>
      <c r="R2674" s="57"/>
    </row>
    <row r="2675" spans="1:18" ht="22.5" x14ac:dyDescent="0.2">
      <c r="A2675" s="78"/>
      <c r="B2675" s="79">
        <f t="shared" si="53"/>
        <v>75</v>
      </c>
      <c r="C2675" s="51" t="s">
        <v>2682</v>
      </c>
      <c r="D2675" s="100" t="str">
        <f>+"Estructura de  Suspensión- Angulo menor  compuesto por "&amp;MID(C2675,5,1)&amp;" postes de madera tratada "&amp;MID(C2675,7,2)&amp;"' Clase "&amp;RIGHT(C2675,IF(LEN(C2675)=11,2,1))</f>
        <v>Estructura de  Suspensión- Angulo menor  compuesto por 2 postes de madera tratada 85' Clase 3</v>
      </c>
      <c r="E2675" s="79" t="s">
        <v>44</v>
      </c>
      <c r="F2675" s="79">
        <v>0</v>
      </c>
      <c r="G2675" s="84">
        <f>VLOOKUP(C2675,'[9]Estructuras de Madera'!$C$1:$AB$65536,23,0)</f>
        <v>3007.6689299050117</v>
      </c>
      <c r="H2675" s="91"/>
      <c r="I2675" s="86"/>
      <c r="J2675" s="87">
        <f>VLOOKUP(C2675,'[9]Estructuras de Madera'!$C$1:$AB$65536,26,0)</f>
        <v>3927.7204186054933</v>
      </c>
      <c r="L2675" s="70"/>
      <c r="M2675" s="57"/>
      <c r="N2675" s="57"/>
      <c r="O2675" s="34"/>
      <c r="P2675" s="57"/>
      <c r="Q2675" s="57"/>
      <c r="R2675" s="57"/>
    </row>
    <row r="2676" spans="1:18" ht="22.5" x14ac:dyDescent="0.2">
      <c r="A2676" s="78"/>
      <c r="B2676" s="79">
        <f t="shared" si="53"/>
        <v>76</v>
      </c>
      <c r="C2676" s="51" t="s">
        <v>2683</v>
      </c>
      <c r="D2676" s="100" t="str">
        <f>+"Estructura de  Suspensión- Angulo menor  compuesto por "&amp;MID(C2676,5,1)&amp;" postes de madera tratada "&amp;MID(C2676,7,2)&amp;"' Clase "&amp;RIGHT(C2676,IF(LEN(C2676)=11,2,1))</f>
        <v>Estructura de  Suspensión- Angulo menor  compuesto por 2 postes de madera tratada 80' Clase 3</v>
      </c>
      <c r="E2676" s="79" t="s">
        <v>44</v>
      </c>
      <c r="F2676" s="79">
        <v>0</v>
      </c>
      <c r="G2676" s="84">
        <f>VLOOKUP(C2676,'[9]Estructuras de Madera'!$C$1:$AB$65536,23,0)</f>
        <v>2807.3313730618383</v>
      </c>
      <c r="H2676" s="91"/>
      <c r="I2676" s="86"/>
      <c r="J2676" s="87">
        <f>VLOOKUP(C2676,'[9]Estructuras de Madera'!$C$1:$AB$65536,26,0)</f>
        <v>3657.6419586182383</v>
      </c>
      <c r="L2676" s="70"/>
      <c r="M2676" s="57"/>
      <c r="N2676" s="57"/>
      <c r="O2676" s="34"/>
      <c r="P2676" s="57"/>
      <c r="Q2676" s="57"/>
      <c r="R2676" s="57"/>
    </row>
    <row r="2677" spans="1:18" ht="22.5" x14ac:dyDescent="0.2">
      <c r="A2677" s="78"/>
      <c r="B2677" s="79">
        <f t="shared" si="53"/>
        <v>77</v>
      </c>
      <c r="C2677" s="3" t="s">
        <v>2684</v>
      </c>
      <c r="D2677" s="100" t="str">
        <f t="shared" si="52"/>
        <v>Estructura de  Suspensión- Angulo menor  compuesto por 2 postes de madera tratada 85' Clase 2</v>
      </c>
      <c r="E2677" s="79" t="s">
        <v>44</v>
      </c>
      <c r="F2677" s="79">
        <v>0</v>
      </c>
      <c r="G2677" s="84">
        <f>VLOOKUP(C2677,'[9]Estructuras de Madera'!$C$1:$AB$65536,23,0)</f>
        <v>3379.5716847659601</v>
      </c>
      <c r="H2677" s="91"/>
      <c r="I2677" s="86"/>
      <c r="J2677" s="87">
        <f>VLOOKUP(C2677,'[9]Estructuras de Madera'!$C$1:$AB$65536,26,0)</f>
        <v>4429.0888333979856</v>
      </c>
      <c r="L2677" s="70"/>
      <c r="M2677" s="57"/>
      <c r="N2677" s="57"/>
      <c r="O2677" s="34"/>
      <c r="P2677" s="57"/>
      <c r="Q2677" s="57"/>
      <c r="R2677" s="57"/>
    </row>
    <row r="2678" spans="1:18" ht="22.5" x14ac:dyDescent="0.2">
      <c r="A2678" s="78"/>
      <c r="B2678" s="79">
        <f t="shared" si="53"/>
        <v>78</v>
      </c>
      <c r="C2678" s="3" t="s">
        <v>2685</v>
      </c>
      <c r="D2678" s="100" t="str">
        <f t="shared" si="52"/>
        <v>Estructura de  Suspensión- Angulo menor  compuesto por 2 postes de madera tratada 75' Clase 2</v>
      </c>
      <c r="E2678" s="79" t="s">
        <v>44</v>
      </c>
      <c r="F2678" s="79">
        <v>0</v>
      </c>
      <c r="G2678" s="84">
        <f>VLOOKUP(C2678,'[9]Estructuras de Madera'!$C$1:$AB$65536,23,0)</f>
        <v>3410.8162592693566</v>
      </c>
      <c r="H2678" s="91"/>
      <c r="I2678" s="86"/>
      <c r="J2678" s="87">
        <f>VLOOKUP(C2678,'[9]Estructuras de Madera'!$C$1:$AB$65536,26,0)</f>
        <v>3787.8552097758388</v>
      </c>
      <c r="L2678" s="70"/>
      <c r="M2678" s="57"/>
      <c r="N2678" s="57"/>
      <c r="O2678" s="34"/>
      <c r="P2678" s="57"/>
      <c r="Q2678" s="57"/>
      <c r="R2678" s="57"/>
    </row>
    <row r="2679" spans="1:18" ht="22.5" x14ac:dyDescent="0.2">
      <c r="A2679" s="78"/>
      <c r="B2679" s="79">
        <f t="shared" si="53"/>
        <v>79</v>
      </c>
      <c r="C2679" s="3" t="s">
        <v>2686</v>
      </c>
      <c r="D2679" s="100" t="str">
        <f>+"Estructura de  Suspension Angular (&gt;3°-50°) compuesto por "&amp;MID(C2679,5,1)&amp;" postes de madera tratada "&amp;MID(C2679,7,2)&amp;"' Clase "&amp;RIGHT(C2679,IF(LEN(C2679)=11,2,1))</f>
        <v>Estructura de  Suspension Angular (&gt;3°-50°) compuesto por 2 postes de madera tratada 75' Clase 1</v>
      </c>
      <c r="E2679" s="79" t="s">
        <v>44</v>
      </c>
      <c r="F2679" s="79">
        <v>0</v>
      </c>
      <c r="G2679" s="84">
        <f>VLOOKUP(C2679,'[9]Estructuras de Madera'!$C$1:$AB$65536,23,0)</f>
        <v>3751.6548758799795</v>
      </c>
      <c r="H2679" s="91"/>
      <c r="I2679" s="86"/>
      <c r="J2679" s="87">
        <f>VLOOKUP(C2679,'[9]Estructuras de Madera'!$C$1:$AB$65536,26,0)</f>
        <v>4247.3455326534595</v>
      </c>
      <c r="L2679" s="70"/>
      <c r="M2679" s="57"/>
      <c r="N2679" s="57"/>
      <c r="O2679" s="34"/>
      <c r="P2679" s="57"/>
      <c r="Q2679" s="57"/>
      <c r="R2679" s="57"/>
    </row>
    <row r="2680" spans="1:18" ht="22.5" x14ac:dyDescent="0.2">
      <c r="A2680" s="78"/>
      <c r="B2680" s="79">
        <f t="shared" si="53"/>
        <v>80</v>
      </c>
      <c r="C2680" s="3" t="s">
        <v>2687</v>
      </c>
      <c r="D2680" s="100" t="str">
        <f>+"Estructura de  Suspension Angular (&gt;3°-50°) compuesto por "&amp;MID(C2680,5,1)&amp;" postes de madera tratada "&amp;MID(C2680,7,2)&amp;"' Clase "&amp;RIGHT(C2680,IF(LEN(C2680)=11,2,1))</f>
        <v>Estructura de  Suspension Angular (&gt;3°-50°) compuesto por 2 postes de madera tratada 75' Clase 3</v>
      </c>
      <c r="E2680" s="79" t="s">
        <v>44</v>
      </c>
      <c r="F2680" s="79">
        <v>0</v>
      </c>
      <c r="G2680" s="84">
        <f>VLOOKUP(C2680,'[9]Estructuras de Madera'!$C$1:$AB$65536,23,0)</f>
        <v>2616.0639162163379</v>
      </c>
      <c r="H2680" s="91"/>
      <c r="I2680" s="86"/>
      <c r="J2680" s="87">
        <f>VLOOKUP(C2680,'[9]Estructuras de Madera'!$C$1:$AB$65536,26,0)</f>
        <v>3399.7910543519479</v>
      </c>
      <c r="L2680" s="70"/>
      <c r="M2680" s="57"/>
      <c r="N2680" s="57"/>
      <c r="O2680" s="34"/>
      <c r="P2680" s="57"/>
      <c r="Q2680" s="57"/>
      <c r="R2680" s="57"/>
    </row>
    <row r="2681" spans="1:18" ht="22.5" x14ac:dyDescent="0.2">
      <c r="A2681" s="78"/>
      <c r="B2681" s="79">
        <f t="shared" si="53"/>
        <v>81</v>
      </c>
      <c r="C2681" s="2" t="s">
        <v>2688</v>
      </c>
      <c r="D2681" s="100" t="str">
        <f t="shared" ref="D2681:D2702" si="54">+"Estructura de  Suspension Angular (&gt;3°-50°) compuesto por "&amp;MID(C2681,5,1)&amp;" postes de madera tratada "&amp;MID(C2681,7,2)&amp;"' Clase "&amp;RIGHT(C2681,IF(LEN(C2681)=11,2,1))</f>
        <v>Estructura de  Suspension Angular (&gt;3°-50°) compuesto por 1 postes de madera tratada 85' Clase 3</v>
      </c>
      <c r="E2681" s="79" t="s">
        <v>44</v>
      </c>
      <c r="F2681" s="79">
        <v>0</v>
      </c>
      <c r="G2681" s="84">
        <f>VLOOKUP(C2681,'[9]Estructuras de Madera'!$C$1:$AB$65536,23,0)</f>
        <v>1663.1222899144273</v>
      </c>
      <c r="H2681" s="91"/>
      <c r="I2681" s="86"/>
      <c r="J2681" s="87">
        <f>VLOOKUP(C2681,'[9]Estructuras de Madera'!$C$1:$AB$65536,26,0)</f>
        <v>1905.9045479993465</v>
      </c>
      <c r="L2681" s="70"/>
      <c r="M2681" s="57"/>
      <c r="N2681" s="57"/>
      <c r="O2681" s="34"/>
      <c r="P2681" s="57"/>
      <c r="Q2681" s="57"/>
      <c r="R2681" s="57"/>
    </row>
    <row r="2682" spans="1:18" ht="22.5" x14ac:dyDescent="0.2">
      <c r="A2682" s="78"/>
      <c r="B2682" s="79">
        <f t="shared" si="53"/>
        <v>82</v>
      </c>
      <c r="C2682" s="3" t="s">
        <v>2689</v>
      </c>
      <c r="D2682" s="100" t="str">
        <f>+"Estructura de  Suspension Angular (&gt;3°-50°) compuesto por "&amp;MID(C2682,5,1)&amp;" postes de madera tratada "&amp;MID(C2682,7,2)&amp;"' Clase "&amp;RIGHT(C2682,IF(LEN(C2682)=11,2,1))</f>
        <v>Estructura de  Suspension Angular (&gt;3°-50°) compuesto por 1 postes de madera tratada 85' Clase 1</v>
      </c>
      <c r="E2682" s="79" t="s">
        <v>44</v>
      </c>
      <c r="F2682" s="79">
        <v>0</v>
      </c>
      <c r="G2682" s="84">
        <f>VLOOKUP(C2682,'[9]Estructuras de Madera'!$C$1:$AB$65536,23,0)</f>
        <v>2049.1577847166095</v>
      </c>
      <c r="H2682" s="91"/>
      <c r="I2682" s="86"/>
      <c r="J2682" s="87">
        <f>VLOOKUP(C2682,'[9]Estructuras de Madera'!$C$1:$AB$65536,26,0)</f>
        <v>2426.3255493306515</v>
      </c>
      <c r="L2682" s="70"/>
      <c r="M2682" s="57"/>
      <c r="N2682" s="57"/>
      <c r="O2682" s="34"/>
      <c r="P2682" s="57"/>
      <c r="Q2682" s="57"/>
      <c r="R2682" s="57"/>
    </row>
    <row r="2683" spans="1:18" ht="22.5" x14ac:dyDescent="0.2">
      <c r="A2683" s="78"/>
      <c r="B2683" s="79">
        <f t="shared" si="53"/>
        <v>83</v>
      </c>
      <c r="C2683" s="3" t="s">
        <v>2690</v>
      </c>
      <c r="D2683" s="100" t="str">
        <f>+"Estructura de  Suspension Angular (&gt;3°-50°) compuesto por "&amp;MID(C2683,5,1)&amp;" postes de madera tratada "&amp;MID(C2683,7,2)&amp;"' Clase "&amp;RIGHT(C2683,IF(LEN(C2683)=11,2,1))</f>
        <v>Estructura de  Suspension Angular (&gt;3°-50°) compuesto por 1 postes de madera tratada 85' Clase 4</v>
      </c>
      <c r="E2683" s="79" t="s">
        <v>44</v>
      </c>
      <c r="F2683" s="79">
        <v>0</v>
      </c>
      <c r="G2683" s="84">
        <f>VLOOKUP(C2683,'[9]Estructuras de Madera'!$C$1:$AB$65536,23,0)</f>
        <v>1511.781609148914</v>
      </c>
      <c r="H2683" s="91"/>
      <c r="I2683" s="86"/>
      <c r="J2683" s="87">
        <f>VLOOKUP(C2683,'[9]Estructuras de Madera'!$C$1:$AB$65536,26,0)</f>
        <v>1701.879608099689</v>
      </c>
      <c r="L2683" s="70"/>
      <c r="M2683" s="57"/>
      <c r="N2683" s="57"/>
      <c r="O2683" s="34"/>
      <c r="P2683" s="57"/>
      <c r="Q2683" s="57"/>
      <c r="R2683" s="57"/>
    </row>
    <row r="2684" spans="1:18" ht="22.5" x14ac:dyDescent="0.2">
      <c r="A2684" s="78"/>
      <c r="B2684" s="79">
        <f t="shared" si="53"/>
        <v>84</v>
      </c>
      <c r="C2684" s="3" t="s">
        <v>2691</v>
      </c>
      <c r="D2684" s="100" t="str">
        <f>+"Estructura de  Suspension Angular (&gt;3°-50°) compuesto por "&amp;MID(C2684,5,1)&amp;" postes de madera tratada "&amp;MID(C2684,7,2)&amp;"' Clase "&amp;RIGHT(C2684,IF(LEN(C2684)=11,2,1))</f>
        <v>Estructura de  Suspension Angular (&gt;3°-50°) compuesto por 1 postes de madera tratada 85' Clase 2</v>
      </c>
      <c r="E2684" s="79" t="s">
        <v>44</v>
      </c>
      <c r="F2684" s="79">
        <v>0</v>
      </c>
      <c r="G2684" s="84">
        <f>VLOOKUP(C2684,'[9]Estructuras de Madera'!$C$1:$AB$65536,23,0)</f>
        <v>1849.0736673449019</v>
      </c>
      <c r="H2684" s="91"/>
      <c r="I2684" s="86"/>
      <c r="J2684" s="87">
        <f>VLOOKUP(C2684,'[9]Estructuras de Madera'!$C$1:$AB$65536,26,0)</f>
        <v>2156.5887553955931</v>
      </c>
      <c r="L2684" s="70"/>
      <c r="M2684" s="57"/>
      <c r="N2684" s="57"/>
      <c r="O2684" s="34"/>
      <c r="P2684" s="57"/>
      <c r="Q2684" s="57"/>
      <c r="R2684" s="57"/>
    </row>
    <row r="2685" spans="1:18" ht="22.5" x14ac:dyDescent="0.2">
      <c r="A2685" s="78"/>
      <c r="B2685" s="79">
        <f t="shared" si="53"/>
        <v>85</v>
      </c>
      <c r="C2685" s="3" t="s">
        <v>2692</v>
      </c>
      <c r="D2685" s="100" t="str">
        <f t="shared" si="54"/>
        <v>Estructura de  Suspension Angular (&gt;3°-50°) compuesto por 1 postes de madera tratada 75' Clase 2</v>
      </c>
      <c r="E2685" s="79" t="s">
        <v>44</v>
      </c>
      <c r="F2685" s="79">
        <v>0</v>
      </c>
      <c r="G2685" s="84">
        <f>VLOOKUP(C2685,'[9]Estructuras de Madera'!$C$1:$AB$65536,23,0)</f>
        <v>1611.2480045204434</v>
      </c>
      <c r="H2685" s="91"/>
      <c r="I2685" s="86"/>
      <c r="J2685" s="87">
        <f>VLOOKUP(C2685,'[9]Estructuras de Madera'!$C$1:$AB$65536,26,0)</f>
        <v>1835.9719435845195</v>
      </c>
      <c r="L2685" s="70"/>
      <c r="M2685" s="57"/>
      <c r="N2685" s="57"/>
      <c r="O2685" s="34"/>
      <c r="P2685" s="57"/>
      <c r="Q2685" s="57"/>
      <c r="R2685" s="57"/>
    </row>
    <row r="2686" spans="1:18" ht="22.5" x14ac:dyDescent="0.2">
      <c r="A2686" s="78"/>
      <c r="B2686" s="79">
        <f t="shared" si="53"/>
        <v>86</v>
      </c>
      <c r="C2686" s="2" t="s">
        <v>2693</v>
      </c>
      <c r="D2686" s="100" t="str">
        <f t="shared" si="54"/>
        <v>Estructura de  Suspension Angular (&gt;3°-50°) compuesto por 1 postes de madera tratada 75' Clase 1</v>
      </c>
      <c r="E2686" s="79" t="s">
        <v>44</v>
      </c>
      <c r="F2686" s="79">
        <v>0</v>
      </c>
      <c r="G2686" s="84">
        <f>VLOOKUP(C2686,'[9]Estructuras de Madera'!$C$1:$AB$65536,23,0)</f>
        <v>1950.5674379399898</v>
      </c>
      <c r="H2686" s="91"/>
      <c r="I2686" s="86"/>
      <c r="J2686" s="87">
        <f>VLOOKUP(C2686,'[9]Estructuras de Madera'!$C$1:$AB$65536,26,0)</f>
        <v>2502.6239589155298</v>
      </c>
      <c r="L2686" s="70"/>
      <c r="M2686" s="57"/>
      <c r="N2686" s="57"/>
      <c r="O2686" s="34"/>
      <c r="P2686" s="57"/>
      <c r="Q2686" s="57"/>
      <c r="R2686" s="57"/>
    </row>
    <row r="2687" spans="1:18" ht="22.5" x14ac:dyDescent="0.2">
      <c r="A2687" s="78"/>
      <c r="B2687" s="79">
        <f t="shared" si="53"/>
        <v>87</v>
      </c>
      <c r="C2687" s="3" t="s">
        <v>2694</v>
      </c>
      <c r="D2687" s="100" t="str">
        <f>+"Estructura de  Suspension Angular (&gt;3°-50°) compuesto por "&amp;MID(C2687,5,1)&amp;" postes de madera tratada "&amp;MID(C2687,7,2)&amp;"' Clase "&amp;RIGHT(C2687,IF(LEN(C2687)=11,2,1))</f>
        <v>Estructura de  Suspension Angular (&gt;3°-50°) compuesto por 1 postes de madera tratada 75' Clase 4</v>
      </c>
      <c r="E2687" s="79" t="s">
        <v>44</v>
      </c>
      <c r="F2687" s="79">
        <v>0</v>
      </c>
      <c r="G2687" s="84">
        <f>VLOOKUP(C2687,'[9]Estructuras de Madera'!$C$1:$AB$65536,23,0)</f>
        <v>1108.5179764047002</v>
      </c>
      <c r="H2687" s="91"/>
      <c r="I2687" s="86"/>
      <c r="J2687" s="87">
        <f>VLOOKUP(C2687,'[9]Estructuras de Madera'!$C$1:$AB$65536,26,0)</f>
        <v>1371.0200369681777</v>
      </c>
      <c r="L2687" s="70"/>
      <c r="M2687" s="57"/>
      <c r="N2687" s="57"/>
      <c r="O2687" s="34"/>
      <c r="P2687" s="57"/>
      <c r="Q2687" s="57"/>
      <c r="R2687" s="57"/>
    </row>
    <row r="2688" spans="1:18" ht="22.5" x14ac:dyDescent="0.2">
      <c r="A2688" s="78"/>
      <c r="B2688" s="79">
        <f t="shared" si="53"/>
        <v>88</v>
      </c>
      <c r="C2688" s="3" t="s">
        <v>2695</v>
      </c>
      <c r="D2688" s="100" t="str">
        <f t="shared" si="54"/>
        <v>Estructura de  Suspension Angular (&gt;3°-50°) compuesto por 1 postes de madera tratada 80' Clase 4</v>
      </c>
      <c r="E2688" s="79" t="s">
        <v>44</v>
      </c>
      <c r="F2688" s="79">
        <v>0</v>
      </c>
      <c r="G2688" s="84">
        <f>VLOOKUP(C2688,'[9]Estructuras de Madera'!$C$1:$AB$65536,23,0)</f>
        <v>1200.8646211228454</v>
      </c>
      <c r="H2688" s="91"/>
      <c r="I2688" s="86"/>
      <c r="J2688" s="87">
        <f>VLOOKUP(C2688,'[9]Estructuras de Madera'!$C$1:$AB$65536,26,0)</f>
        <v>1495.5141157793262</v>
      </c>
      <c r="L2688" s="70"/>
      <c r="M2688" s="57"/>
      <c r="N2688" s="57"/>
      <c r="O2688" s="34"/>
      <c r="P2688" s="57"/>
      <c r="Q2688" s="57"/>
      <c r="R2688" s="57"/>
    </row>
    <row r="2689" spans="1:18" ht="22.5" x14ac:dyDescent="0.2">
      <c r="A2689" s="78"/>
      <c r="B2689" s="79">
        <f t="shared" si="53"/>
        <v>89</v>
      </c>
      <c r="C2689" s="3" t="s">
        <v>2696</v>
      </c>
      <c r="D2689" s="100" t="str">
        <f t="shared" si="54"/>
        <v>Estructura de  Suspension Angular (&gt;3°-50°) compuesto por 6 postes de madera tratada 90' Clase H1</v>
      </c>
      <c r="E2689" s="79" t="s">
        <v>44</v>
      </c>
      <c r="F2689" s="79">
        <v>0</v>
      </c>
      <c r="G2689" s="84">
        <f>VLOOKUP(C2689,'[9]Estructuras de Madera'!$C$1:$AB$65536,23,0)</f>
        <v>11756.905448698795</v>
      </c>
      <c r="H2689" s="91"/>
      <c r="I2689" s="86"/>
      <c r="J2689" s="87">
        <f>VLOOKUP(C2689,'[9]Estructuras de Madera'!$C$1:$AB$65536,26,0)</f>
        <v>15607.408956076306</v>
      </c>
      <c r="L2689" s="70"/>
      <c r="M2689" s="57"/>
      <c r="N2689" s="57"/>
      <c r="O2689" s="34"/>
      <c r="P2689" s="57"/>
      <c r="Q2689" s="57"/>
      <c r="R2689" s="57"/>
    </row>
    <row r="2690" spans="1:18" ht="22.5" x14ac:dyDescent="0.2">
      <c r="A2690" s="78"/>
      <c r="B2690" s="79">
        <f t="shared" si="53"/>
        <v>90</v>
      </c>
      <c r="C2690" s="3" t="s">
        <v>2697</v>
      </c>
      <c r="D2690" s="100" t="str">
        <f>+"Estructura de  Suspension Angular (&gt;3°-50°) compuesto por "&amp;MID(C2690,5,1)&amp;" postes de madera tratada "&amp;MID(C2690,7,2)&amp;"' Clase "&amp;RIGHT(C2690,IF(LEN(C2690)=11,2,1))</f>
        <v>Estructura de  Suspension Angular (&gt;3°-50°) compuesto por 6 postes de madera tratada 90' Clase H2</v>
      </c>
      <c r="E2690" s="79" t="s">
        <v>44</v>
      </c>
      <c r="F2690" s="79">
        <v>0</v>
      </c>
      <c r="G2690" s="84">
        <f>VLOOKUP(C2690,'[9]Estructuras de Madera'!$C$1:$AB$65536,23,0)</f>
        <v>13212.698720361173</v>
      </c>
      <c r="H2690" s="91"/>
      <c r="I2690" s="86"/>
      <c r="J2690" s="87">
        <f>VLOOKUP(C2690,'[9]Estructuras de Madera'!$C$1:$AB$65536,26,0)</f>
        <v>17569.988569534249</v>
      </c>
      <c r="L2690" s="70"/>
      <c r="M2690" s="57"/>
      <c r="N2690" s="57"/>
      <c r="O2690" s="34"/>
      <c r="P2690" s="57"/>
      <c r="Q2690" s="57"/>
      <c r="R2690" s="57"/>
    </row>
    <row r="2691" spans="1:18" ht="22.5" x14ac:dyDescent="0.2">
      <c r="A2691" s="78"/>
      <c r="B2691" s="79">
        <f t="shared" si="53"/>
        <v>91</v>
      </c>
      <c r="C2691" s="3" t="s">
        <v>2698</v>
      </c>
      <c r="D2691" s="100" t="str">
        <f t="shared" si="54"/>
        <v>Estructura de  Suspension Angular (&gt;3°-50°) compuesto por 6 postes de madera tratada 90' Clase 1</v>
      </c>
      <c r="E2691" s="79" t="s">
        <v>44</v>
      </c>
      <c r="F2691" s="79">
        <v>0</v>
      </c>
      <c r="G2691" s="84">
        <f>VLOOKUP(C2691,'[9]Estructuras de Madera'!$C$1:$AB$65536,23,0)</f>
        <v>10853.045594665391</v>
      </c>
      <c r="H2691" s="91"/>
      <c r="I2691" s="86"/>
      <c r="J2691" s="87">
        <f>VLOOKUP(C2691,'[9]Estructuras de Madera'!$C$1:$AB$65536,26,0)</f>
        <v>13941.155297826452</v>
      </c>
      <c r="L2691" s="70"/>
      <c r="M2691" s="57"/>
      <c r="N2691" s="57"/>
      <c r="O2691" s="34"/>
      <c r="P2691" s="57"/>
      <c r="Q2691" s="57"/>
      <c r="R2691" s="57"/>
    </row>
    <row r="2692" spans="1:18" ht="22.5" x14ac:dyDescent="0.2">
      <c r="A2692" s="78"/>
      <c r="B2692" s="79">
        <f t="shared" si="53"/>
        <v>92</v>
      </c>
      <c r="C2692" s="3" t="s">
        <v>2699</v>
      </c>
      <c r="D2692" s="100" t="str">
        <f>+"Estructura de  Suspension Angular (&gt;3°-50°) compuesto por "&amp;MID(C2692,5,1)&amp;" postes de madera tratada "&amp;MID(C2692,7,2)&amp;"' Clase "&amp;RIGHT(C2692,IF(LEN(C2692)=11,2,1))</f>
        <v>Estructura de  Suspension Angular (&gt;3°-50°) compuesto por 6 postes de madera tratada 90' Clase 2</v>
      </c>
      <c r="E2692" s="79" t="s">
        <v>44</v>
      </c>
      <c r="F2692" s="79">
        <v>0</v>
      </c>
      <c r="G2692" s="84">
        <f>VLOOKUP(C2692,'[9]Estructuras de Madera'!$C$1:$AB$65536,23,0)</f>
        <v>9232.3684208365157</v>
      </c>
      <c r="H2692" s="91"/>
      <c r="I2692" s="86"/>
      <c r="J2692" s="87">
        <f>VLOOKUP(C2692,'[9]Estructuras de Madera'!$C$1:$AB$65536,26,0)</f>
        <v>12204.037748951196</v>
      </c>
      <c r="L2692" s="70"/>
      <c r="M2692" s="57"/>
      <c r="N2692" s="57"/>
      <c r="O2692" s="34"/>
      <c r="P2692" s="57"/>
      <c r="Q2692" s="57"/>
      <c r="R2692" s="57"/>
    </row>
    <row r="2693" spans="1:18" ht="22.5" x14ac:dyDescent="0.2">
      <c r="A2693" s="78"/>
      <c r="B2693" s="79">
        <f t="shared" si="53"/>
        <v>93</v>
      </c>
      <c r="C2693" s="51" t="s">
        <v>2700</v>
      </c>
      <c r="D2693" s="100" t="str">
        <f>+"Estructura de  Suspension Angular (&gt;3°-50°) compuesto por "&amp;MID(C2693,5,1)&amp;" postes de madera tratada "&amp;MID(C2693,7,2)&amp;"' Clase "&amp;RIGHT(C2693,IF(LEN(C2693)=11,2,1))</f>
        <v>Estructura de  Suspension Angular (&gt;3°-50°) compuesto por 2 postes de madera tratada 85' Clase 3</v>
      </c>
      <c r="E2693" s="79" t="s">
        <v>44</v>
      </c>
      <c r="F2693" s="79">
        <v>0</v>
      </c>
      <c r="G2693" s="84">
        <f>VLOOKUP(C2693,'[9]Estructuras de Madera'!$C$1:$AB$65536,23,0)</f>
        <v>3040.7863630860311</v>
      </c>
      <c r="H2693" s="91"/>
      <c r="I2693" s="86"/>
      <c r="J2693" s="87">
        <f>VLOOKUP(C2693,'[9]Estructuras de Madera'!$C$1:$AB$65536,26,0)</f>
        <v>3409.316058427893</v>
      </c>
      <c r="L2693" s="70"/>
      <c r="M2693" s="57"/>
      <c r="N2693" s="57"/>
      <c r="O2693" s="34"/>
      <c r="P2693" s="57"/>
      <c r="Q2693" s="57"/>
      <c r="R2693" s="57"/>
    </row>
    <row r="2694" spans="1:18" ht="22.5" x14ac:dyDescent="0.2">
      <c r="A2694" s="78"/>
      <c r="B2694" s="79">
        <f t="shared" si="53"/>
        <v>94</v>
      </c>
      <c r="C2694" s="51" t="s">
        <v>2701</v>
      </c>
      <c r="D2694" s="100" t="str">
        <f>+"Estructura de  Suspension Angular (&gt;3°-50°) compuesto por "&amp;MID(C2694,5,1)&amp;" postes de madera tratada "&amp;MID(C2694,7,2)&amp;"' Clase "&amp;RIGHT(C2694,IF(LEN(C2694)=11,2,1))</f>
        <v>Estructura de  Suspension Angular (&gt;3°-50°) compuesto por 2 postes de madera tratada 80' Clase 3</v>
      </c>
      <c r="E2694" s="79" t="s">
        <v>44</v>
      </c>
      <c r="F2694" s="79">
        <v>0</v>
      </c>
      <c r="G2694" s="84">
        <f>VLOOKUP(C2694,'[9]Estructuras de Madera'!$C$1:$AB$65536,23,0)</f>
        <v>2375.1754729095246</v>
      </c>
      <c r="H2694" s="91"/>
      <c r="I2694" s="86"/>
      <c r="J2694" s="87">
        <f>VLOOKUP(C2694,'[9]Estructuras de Madera'!$C$1:$AB$65536,26,0)</f>
        <v>2959.7395734406382</v>
      </c>
      <c r="L2694" s="70"/>
      <c r="M2694" s="57"/>
      <c r="N2694" s="57"/>
      <c r="O2694" s="34"/>
      <c r="P2694" s="57"/>
      <c r="Q2694" s="57"/>
      <c r="R2694" s="57"/>
    </row>
    <row r="2695" spans="1:18" ht="22.5" x14ac:dyDescent="0.2">
      <c r="A2695" s="78"/>
      <c r="B2695" s="79">
        <f t="shared" si="53"/>
        <v>95</v>
      </c>
      <c r="C2695" s="3" t="s">
        <v>2702</v>
      </c>
      <c r="D2695" s="100" t="str">
        <f>+"Estructura de  Suspension Angular (&gt;3°-50°) compuesto por "&amp;MID(C2695,5,1)&amp;" postes de madera tratada "&amp;MID(C2695,7,2)&amp;"' Clase "&amp;RIGHT(C2695,IF(LEN(C2695)=11,2,1))</f>
        <v>Estructura de  Suspension Angular (&gt;3°-50°) compuesto por 3 postes de madera tratada 85' Clase 2</v>
      </c>
      <c r="E2695" s="79" t="s">
        <v>44</v>
      </c>
      <c r="F2695" s="79">
        <v>0</v>
      </c>
      <c r="G2695" s="84">
        <f>VLOOKUP(C2695,'[9]Estructuras de Madera'!$C$1:$AB$65536,23,0)</f>
        <v>4429.5403435871367</v>
      </c>
      <c r="H2695" s="91"/>
      <c r="I2695" s="86"/>
      <c r="J2695" s="87">
        <f>VLOOKUP(C2695,'[9]Estructuras de Madera'!$C$1:$AB$65536,26,0)</f>
        <v>5626.5286848305796</v>
      </c>
      <c r="L2695" s="70"/>
      <c r="M2695" s="57"/>
      <c r="N2695" s="57"/>
      <c r="O2695" s="34"/>
      <c r="P2695" s="57"/>
      <c r="Q2695" s="57"/>
      <c r="R2695" s="57"/>
    </row>
    <row r="2696" spans="1:18" ht="22.5" x14ac:dyDescent="0.2">
      <c r="A2696" s="78"/>
      <c r="B2696" s="79">
        <f t="shared" si="53"/>
        <v>96</v>
      </c>
      <c r="C2696" s="3" t="s">
        <v>2703</v>
      </c>
      <c r="D2696" s="100" t="str">
        <f t="shared" si="54"/>
        <v>Estructura de  Suspension Angular (&gt;3°-50°) compuesto por 6 postes de madera tratada 85' Clase 2</v>
      </c>
      <c r="E2696" s="79" t="s">
        <v>44</v>
      </c>
      <c r="F2696" s="79">
        <v>0</v>
      </c>
      <c r="G2696" s="84">
        <f>VLOOKUP(C2696,'[9]Estructuras de Madera'!$C$1:$AB$65536,23,0)</f>
        <v>8393.807353840939</v>
      </c>
      <c r="H2696" s="91"/>
      <c r="I2696" s="86"/>
      <c r="J2696" s="87">
        <f>VLOOKUP(C2696,'[9]Estructuras de Madera'!$C$1:$AB$65536,26,0)</f>
        <v>11073.559344661158</v>
      </c>
      <c r="L2696" s="70"/>
      <c r="M2696" s="57"/>
      <c r="N2696" s="57"/>
      <c r="O2696" s="34"/>
      <c r="P2696" s="57"/>
      <c r="Q2696" s="57"/>
      <c r="R2696" s="57"/>
    </row>
    <row r="2697" spans="1:18" ht="22.5" x14ac:dyDescent="0.2">
      <c r="A2697" s="78"/>
      <c r="B2697" s="79">
        <f t="shared" si="53"/>
        <v>97</v>
      </c>
      <c r="C2697" s="3" t="s">
        <v>2698</v>
      </c>
      <c r="D2697" s="100" t="str">
        <f t="shared" si="54"/>
        <v>Estructura de  Suspension Angular (&gt;3°-50°) compuesto por 6 postes de madera tratada 90' Clase 1</v>
      </c>
      <c r="E2697" s="79" t="s">
        <v>44</v>
      </c>
      <c r="F2697" s="79">
        <v>0</v>
      </c>
      <c r="G2697" s="84">
        <f>VLOOKUP(C2697,'[9]Estructuras de Madera'!$C$1:$AB$65536,23,0)</f>
        <v>10853.045594665391</v>
      </c>
      <c r="H2697" s="91"/>
      <c r="I2697" s="86"/>
      <c r="J2697" s="87">
        <f>VLOOKUP(C2697,'[9]Estructuras de Madera'!$C$1:$AB$65536,26,0)</f>
        <v>13941.155297826452</v>
      </c>
      <c r="L2697" s="70"/>
      <c r="M2697" s="57"/>
      <c r="N2697" s="57"/>
      <c r="O2697" s="34"/>
      <c r="P2697" s="57"/>
      <c r="Q2697" s="57"/>
      <c r="R2697" s="57"/>
    </row>
    <row r="2698" spans="1:18" ht="22.5" x14ac:dyDescent="0.2">
      <c r="A2698" s="78"/>
      <c r="B2698" s="79">
        <f t="shared" si="53"/>
        <v>98</v>
      </c>
      <c r="C2698" s="3" t="s">
        <v>2704</v>
      </c>
      <c r="D2698" s="100" t="str">
        <f t="shared" si="54"/>
        <v>Estructura de  Suspension Angular (&gt;3°-50°) compuesto por 2 postes de madera tratada 90' Clase 2</v>
      </c>
      <c r="E2698" s="79" t="s">
        <v>44</v>
      </c>
      <c r="F2698" s="79">
        <v>0</v>
      </c>
      <c r="G2698" s="84">
        <f>VLOOKUP(C2698,'[9]Estructuras de Madera'!$C$1:$AB$65536,23,0)</f>
        <v>3002.7161402788388</v>
      </c>
      <c r="H2698" s="91"/>
      <c r="I2698" s="86"/>
      <c r="J2698" s="87">
        <f>VLOOKUP(C2698,'[9]Estructuras de Madera'!$C$1:$AB$65536,26,0)</f>
        <v>4048.0125829837316</v>
      </c>
      <c r="L2698" s="70"/>
      <c r="M2698" s="57"/>
      <c r="N2698" s="57"/>
      <c r="O2698" s="34"/>
      <c r="P2698" s="57"/>
      <c r="Q2698" s="57"/>
      <c r="R2698" s="57"/>
    </row>
    <row r="2699" spans="1:18" ht="22.5" x14ac:dyDescent="0.2">
      <c r="A2699" s="78"/>
      <c r="B2699" s="79">
        <f t="shared" si="53"/>
        <v>99</v>
      </c>
      <c r="C2699" s="3" t="s">
        <v>2705</v>
      </c>
      <c r="D2699" s="100" t="str">
        <f>+"Estructura de  Suspension Angular (&gt;3°-50°) compuesto por "&amp;MID(C2699,5,1)&amp;" postes de madera tratada "&amp;MID(C2699,7,2)&amp;"' Clase "&amp;RIGHT(C2699,IF(LEN(C2699)=11,2,1))</f>
        <v>Estructura de  Suspension Angular (&gt;3°-50°) compuesto por 2 postes de madera tratada 90' Clase 1</v>
      </c>
      <c r="E2699" s="79" t="s">
        <v>44</v>
      </c>
      <c r="F2699" s="79">
        <v>0</v>
      </c>
      <c r="G2699" s="84">
        <f>VLOOKUP(C2699,'[9]Estructuras de Madera'!$C$1:$AB$65536,23,0)</f>
        <v>3387.8507537773526</v>
      </c>
      <c r="H2699" s="91"/>
      <c r="I2699" s="86"/>
      <c r="J2699" s="87">
        <f>VLOOKUP(C2699,'[9]Estructuras de Madera'!$C$1:$AB$65536,26,0)</f>
        <v>4567.2190909421506</v>
      </c>
      <c r="L2699" s="70"/>
      <c r="M2699" s="57"/>
      <c r="N2699" s="57"/>
      <c r="O2699" s="34"/>
      <c r="P2699" s="57"/>
      <c r="Q2699" s="57"/>
      <c r="R2699" s="57"/>
    </row>
    <row r="2700" spans="1:18" ht="22.5" x14ac:dyDescent="0.2">
      <c r="A2700" s="78"/>
      <c r="B2700" s="79">
        <f t="shared" si="53"/>
        <v>100</v>
      </c>
      <c r="C2700" s="3" t="s">
        <v>2706</v>
      </c>
      <c r="D2700" s="100" t="str">
        <f t="shared" si="54"/>
        <v>Estructura de  Suspension Angular (&gt;3°-50°) compuesto por 2 postes de madera tratada 85' Clase 2</v>
      </c>
      <c r="E2700" s="79" t="s">
        <v>44</v>
      </c>
      <c r="F2700" s="79">
        <v>0</v>
      </c>
      <c r="G2700" s="84">
        <f>VLOOKUP(C2700,'[9]Estructuras de Madera'!$C$1:$AB$65536,23,0)</f>
        <v>2723.1957846136465</v>
      </c>
      <c r="H2700" s="91"/>
      <c r="I2700" s="86"/>
      <c r="J2700" s="87">
        <f>VLOOKUP(C2700,'[9]Estructuras de Madera'!$C$1:$AB$65536,26,0)</f>
        <v>3671.186448220386</v>
      </c>
      <c r="L2700" s="70"/>
      <c r="M2700" s="57"/>
      <c r="N2700" s="57"/>
      <c r="O2700" s="34"/>
      <c r="P2700" s="57"/>
      <c r="Q2700" s="57"/>
      <c r="R2700" s="57"/>
    </row>
    <row r="2701" spans="1:18" ht="22.5" x14ac:dyDescent="0.2">
      <c r="A2701" s="78"/>
      <c r="B2701" s="79">
        <f t="shared" si="53"/>
        <v>101</v>
      </c>
      <c r="C2701" s="3" t="s">
        <v>2707</v>
      </c>
      <c r="D2701" s="100" t="str">
        <f t="shared" si="54"/>
        <v>Estructura de  Suspension Angular (&gt;3°-50°) compuesto por 3 postes de madera tratada 85' Clase 3</v>
      </c>
      <c r="E2701" s="79" t="s">
        <v>44</v>
      </c>
      <c r="F2701" s="79">
        <v>0</v>
      </c>
      <c r="G2701" s="84">
        <f>VLOOKUP(C2701,'[9]Estructuras de Madera'!$C$1:$AB$65536,23,0)</f>
        <v>3639.0495446290474</v>
      </c>
      <c r="H2701" s="91"/>
      <c r="I2701" s="86"/>
      <c r="J2701" s="87">
        <f>VLOOKUP(C2701,'[9]Estructuras de Madera'!$C$1:$AB$65536,26,0)</f>
        <v>4784.7270501418398</v>
      </c>
      <c r="L2701" s="70"/>
      <c r="M2701" s="57"/>
      <c r="N2701" s="57"/>
      <c r="O2701" s="34"/>
      <c r="P2701" s="57"/>
      <c r="Q2701" s="57"/>
      <c r="R2701" s="57"/>
    </row>
    <row r="2702" spans="1:18" ht="22.5" x14ac:dyDescent="0.2">
      <c r="A2702" s="78"/>
      <c r="B2702" s="79">
        <f t="shared" si="53"/>
        <v>102</v>
      </c>
      <c r="C2702" s="3" t="s">
        <v>2702</v>
      </c>
      <c r="D2702" s="100" t="str">
        <f t="shared" si="54"/>
        <v>Estructura de  Suspension Angular (&gt;3°-50°) compuesto por 3 postes de madera tratada 85' Clase 2</v>
      </c>
      <c r="E2702" s="79" t="s">
        <v>44</v>
      </c>
      <c r="F2702" s="79">
        <v>0</v>
      </c>
      <c r="G2702" s="84">
        <f>VLOOKUP(C2702,'[9]Estructuras de Madera'!$C$1:$AB$65536,23,0)</f>
        <v>4429.5403435871367</v>
      </c>
      <c r="H2702" s="91"/>
      <c r="I2702" s="86"/>
      <c r="J2702" s="87">
        <f>VLOOKUP(C2702,'[9]Estructuras de Madera'!$C$1:$AB$65536,26,0)</f>
        <v>5626.5286848305796</v>
      </c>
      <c r="L2702" s="70"/>
      <c r="M2702" s="57"/>
      <c r="N2702" s="57"/>
      <c r="O2702" s="34"/>
      <c r="P2702" s="57"/>
      <c r="Q2702" s="57"/>
      <c r="R2702" s="57"/>
    </row>
    <row r="2703" spans="1:18" x14ac:dyDescent="0.2">
      <c r="A2703" s="78"/>
      <c r="B2703" s="79">
        <f t="shared" si="53"/>
        <v>103</v>
      </c>
      <c r="C2703" s="3" t="s">
        <v>2708</v>
      </c>
      <c r="D2703" s="100" t="str">
        <f>+"Estructura de  Retención - Terminal compuesto por "&amp;MID(C2703,5,1)&amp;" postes de madera tratada "&amp;MID(C2703,7,2)&amp;"' Clase "&amp;RIGHT(C2703,IF(LEN(C2703)=11,2,1))</f>
        <v>Estructura de  Retención - Terminal compuesto por 2 postes de madera tratada 75' Clase 2</v>
      </c>
      <c r="E2703" s="79" t="s">
        <v>44</v>
      </c>
      <c r="F2703" s="79">
        <v>0</v>
      </c>
      <c r="G2703" s="84">
        <f>VLOOKUP(C2703,'[9]Estructuras de Madera'!$C$1:$AB$65536,23,0)</f>
        <v>2247.5444589647295</v>
      </c>
      <c r="H2703" s="91"/>
      <c r="I2703" s="86"/>
      <c r="J2703" s="87">
        <f>VLOOKUP(C2703,'[9]Estructuras de Madera'!$C$1:$AB$65536,26,0)</f>
        <v>3029.9528245982387</v>
      </c>
      <c r="L2703" s="70"/>
      <c r="M2703" s="57"/>
      <c r="N2703" s="57"/>
      <c r="O2703" s="34"/>
      <c r="P2703" s="57"/>
      <c r="Q2703" s="57"/>
      <c r="R2703" s="57"/>
    </row>
    <row r="2704" spans="1:18" x14ac:dyDescent="0.2">
      <c r="A2704" s="78"/>
      <c r="B2704" s="79">
        <f t="shared" si="53"/>
        <v>104</v>
      </c>
      <c r="C2704" s="3" t="s">
        <v>2709</v>
      </c>
      <c r="D2704" s="100" t="str">
        <f>+"Estructura de  Retención - Terminal compuesto por "&amp;MID(C2704,5,1)&amp;" postes de madera tratada "&amp;MID(C2704,7,2)&amp;"' Clase "&amp;RIGHT(C2704,IF(LEN(C2704)=11,2,1))</f>
        <v>Estructura de  Retención - Terminal compuesto por 2 postes de madera tratada 75' Clase 3</v>
      </c>
      <c r="E2704" s="79" t="s">
        <v>44</v>
      </c>
      <c r="F2704" s="79">
        <v>0</v>
      </c>
      <c r="G2704" s="84">
        <f>VLOOKUP(C2704,'[9]Estructuras de Madera'!$C$1:$AB$65536,23,0)</f>
        <v>1959.6880160640246</v>
      </c>
      <c r="H2704" s="91"/>
      <c r="I2704" s="86"/>
      <c r="J2704" s="87">
        <f>VLOOKUP(C2704,'[9]Estructuras de Madera'!$C$1:$AB$65536,26,0)</f>
        <v>2641.8886691743478</v>
      </c>
      <c r="L2704" s="70"/>
      <c r="M2704" s="57"/>
      <c r="N2704" s="57"/>
      <c r="O2704" s="34"/>
      <c r="P2704" s="57"/>
      <c r="Q2704" s="57"/>
      <c r="R2704" s="57"/>
    </row>
    <row r="2705" spans="1:18" x14ac:dyDescent="0.2">
      <c r="A2705" s="78"/>
      <c r="B2705" s="79">
        <f t="shared" si="53"/>
        <v>105</v>
      </c>
      <c r="C2705" s="3" t="s">
        <v>2710</v>
      </c>
      <c r="D2705" s="100" t="str">
        <f>+"Estructura de  Retención - Terminal compuesto por "&amp;MID(C2705,5,1)&amp;" postes de madera tratada "&amp;MID(C2705,7,2)&amp;"' Clase "&amp;RIGHT(C2705,IF(LEN(C2705)=11,2,1))</f>
        <v>Estructura de  Retención - Terminal compuesto por 2 postes de madera tratada 75' Clase 1</v>
      </c>
      <c r="E2705" s="79" t="s">
        <v>44</v>
      </c>
      <c r="F2705" s="79">
        <v>0</v>
      </c>
      <c r="G2705" s="84">
        <f>VLOOKUP(C2705,'[9]Estructuras de Madera'!$C$1:$AB$65536,23,0)</f>
        <v>2588.3830755753524</v>
      </c>
      <c r="H2705" s="91"/>
      <c r="I2705" s="86"/>
      <c r="J2705" s="87">
        <f>VLOOKUP(C2705,'[9]Estructuras de Madera'!$C$1:$AB$65536,26,0)</f>
        <v>3489.4431474758599</v>
      </c>
      <c r="L2705" s="70"/>
      <c r="M2705" s="57"/>
      <c r="N2705" s="57"/>
      <c r="O2705" s="34"/>
      <c r="P2705" s="57"/>
      <c r="Q2705" s="57"/>
      <c r="R2705" s="57"/>
    </row>
    <row r="2706" spans="1:18" x14ac:dyDescent="0.2">
      <c r="A2706" s="78"/>
      <c r="B2706" s="79">
        <f t="shared" si="53"/>
        <v>106</v>
      </c>
      <c r="C2706" s="3" t="s">
        <v>2711</v>
      </c>
      <c r="D2706" s="100" t="str">
        <f>+"Estructura de  Retención - Terminal compuesto por "&amp;MID(C2706,5,1)&amp;" postes de madera tratada "&amp;MID(C2706,7,2)&amp;"' Clase "&amp;RIGHT(C2706,IF(LEN(C2706)=11,2,1))</f>
        <v>Estructura de  Retención - Terminal compuesto por 2 postes de madera tratada 75' Clase 4</v>
      </c>
      <c r="E2706" s="79" t="s">
        <v>44</v>
      </c>
      <c r="F2706" s="79">
        <v>0</v>
      </c>
      <c r="G2706" s="84">
        <f>VLOOKUP(C2706,'[9]Estructuras de Madera'!$C$1:$AB$65536,23,0)</f>
        <v>1677.5762027332435</v>
      </c>
      <c r="H2706" s="91"/>
      <c r="I2706" s="86"/>
      <c r="J2706" s="87">
        <f>VLOOKUP(C2706,'[9]Estructuras de Madera'!$C$1:$AB$65536,26,0)</f>
        <v>2261.5689463565554</v>
      </c>
      <c r="L2706" s="70"/>
      <c r="M2706" s="57"/>
      <c r="N2706" s="57"/>
      <c r="O2706" s="34"/>
      <c r="P2706" s="57"/>
      <c r="Q2706" s="57"/>
      <c r="R2706" s="57"/>
    </row>
    <row r="2707" spans="1:18" x14ac:dyDescent="0.2">
      <c r="A2707" s="78"/>
      <c r="B2707" s="79">
        <f t="shared" si="53"/>
        <v>107</v>
      </c>
      <c r="C2707" s="3" t="s">
        <v>2712</v>
      </c>
      <c r="D2707" s="100" t="str">
        <f t="shared" ref="D2707:D2719" si="55">+"Estructura de  Retención - Terminal compuesto por "&amp;MID(C2707,5,1)&amp;" postes de madera tratada "&amp;MID(C2707,7,2)&amp;"' Clase "&amp;RIGHT(C2707,IF(LEN(C2707)=11,2,1))</f>
        <v>Estructura de  Retención - Terminal compuesto por 2 postes de madera tratada 70' Clase 4</v>
      </c>
      <c r="E2707" s="79" t="s">
        <v>44</v>
      </c>
      <c r="F2707" s="79">
        <v>0</v>
      </c>
      <c r="G2707" s="84">
        <f>VLOOKUP(C2707,'[9]Estructuras de Madera'!$C$1:$AB$65536,23,0)</f>
        <v>1504.4423694793229</v>
      </c>
      <c r="H2707" s="91"/>
      <c r="I2707" s="86"/>
      <c r="J2707" s="87">
        <f>VLOOKUP(C2707,'[9]Estructuras de Madera'!$C$1:$AB$65536,26,0)</f>
        <v>2028.1642877706809</v>
      </c>
      <c r="L2707" s="70"/>
      <c r="M2707" s="57"/>
      <c r="N2707" s="57"/>
      <c r="O2707" s="34"/>
      <c r="P2707" s="57"/>
      <c r="Q2707" s="57"/>
      <c r="R2707" s="57"/>
    </row>
    <row r="2708" spans="1:18" x14ac:dyDescent="0.2">
      <c r="A2708" s="78"/>
      <c r="B2708" s="79">
        <f t="shared" si="53"/>
        <v>108</v>
      </c>
      <c r="C2708" s="3" t="s">
        <v>2713</v>
      </c>
      <c r="D2708" s="100" t="str">
        <f t="shared" si="55"/>
        <v>Estructura de  Retención - Terminal compuesto por 1 postes de madera tratada 85' Clase 3</v>
      </c>
      <c r="E2708" s="79" t="s">
        <v>44</v>
      </c>
      <c r="F2708" s="79">
        <v>0</v>
      </c>
      <c r="G2708" s="84">
        <f>VLOOKUP(C2708,'[9]Estructuras de Madera'!$C$1:$AB$65536,23,0)</f>
        <v>1175.6465148763491</v>
      </c>
      <c r="H2708" s="91"/>
      <c r="I2708" s="86"/>
      <c r="J2708" s="87">
        <f>VLOOKUP(C2708,'[9]Estructuras de Madera'!$C$1:$AB$65536,26,0)</f>
        <v>1584.9090167139466</v>
      </c>
      <c r="L2708" s="70"/>
      <c r="M2708" s="57"/>
      <c r="N2708" s="57"/>
      <c r="O2708" s="34"/>
      <c r="P2708" s="57"/>
      <c r="Q2708" s="57"/>
      <c r="R2708" s="57"/>
    </row>
    <row r="2709" spans="1:18" x14ac:dyDescent="0.2">
      <c r="A2709" s="78"/>
      <c r="B2709" s="79">
        <f t="shared" si="53"/>
        <v>109</v>
      </c>
      <c r="C2709" s="3" t="s">
        <v>2714</v>
      </c>
      <c r="D2709" s="100" t="str">
        <f>+"Estructura de  Retención - Terminal compuesto por "&amp;MID(C2709,5,1)&amp;" postes de madera tratada "&amp;MID(C2709,7,2)&amp;"' Clase "&amp;RIGHT(C2709,IF(LEN(C2709)=11,2,1))</f>
        <v>Estructura de  Retención - Terminal compuesto por 1 postes de madera tratada 85' Clase 1</v>
      </c>
      <c r="E2709" s="79" t="s">
        <v>44</v>
      </c>
      <c r="F2709" s="79">
        <v>0</v>
      </c>
      <c r="G2709" s="84">
        <f>VLOOKUP(C2709,'[9]Estructuras de Madera'!$C$1:$AB$65536,23,0)</f>
        <v>1561.6820096785311</v>
      </c>
      <c r="H2709" s="91"/>
      <c r="I2709" s="86"/>
      <c r="J2709" s="87">
        <f>VLOOKUP(C2709,'[9]Estructuras de Madera'!$C$1:$AB$65536,26,0)</f>
        <v>2105.3300180452516</v>
      </c>
      <c r="L2709" s="70"/>
      <c r="M2709" s="57"/>
      <c r="N2709" s="57"/>
      <c r="O2709" s="34"/>
      <c r="P2709" s="57"/>
      <c r="Q2709" s="57"/>
      <c r="R2709" s="57"/>
    </row>
    <row r="2710" spans="1:18" x14ac:dyDescent="0.2">
      <c r="A2710" s="78"/>
      <c r="B2710" s="79">
        <f t="shared" si="53"/>
        <v>110</v>
      </c>
      <c r="C2710" s="3" t="s">
        <v>2715</v>
      </c>
      <c r="D2710" s="100" t="str">
        <f>+"Estructura de  Retención - Terminal compuesto por "&amp;MID(C2710,5,1)&amp;" postes de madera tratada "&amp;MID(C2710,7,2)&amp;"' Clase "&amp;RIGHT(C2710,IF(LEN(C2710)=11,2,1))</f>
        <v>Estructura de  Retención - Terminal compuesto por 1 postes de madera tratada 85' Clase 4</v>
      </c>
      <c r="E2710" s="79" t="s">
        <v>44</v>
      </c>
      <c r="F2710" s="79">
        <v>0</v>
      </c>
      <c r="G2710" s="84">
        <f>VLOOKUP(C2710,'[9]Estructuras de Madera'!$C$1:$AB$65536,23,0)</f>
        <v>1024.3058341108356</v>
      </c>
      <c r="H2710" s="91"/>
      <c r="I2710" s="86"/>
      <c r="J2710" s="87">
        <f>VLOOKUP(C2710,'[9]Estructuras de Madera'!$C$1:$AB$65536,26,0)</f>
        <v>1380.8840768142891</v>
      </c>
      <c r="L2710" s="70"/>
      <c r="M2710" s="57"/>
      <c r="N2710" s="57"/>
      <c r="O2710" s="34"/>
      <c r="P2710" s="57"/>
      <c r="Q2710" s="57"/>
      <c r="R2710" s="57"/>
    </row>
    <row r="2711" spans="1:18" x14ac:dyDescent="0.2">
      <c r="A2711" s="78"/>
      <c r="B2711" s="79">
        <f t="shared" si="53"/>
        <v>111</v>
      </c>
      <c r="C2711" s="3" t="s">
        <v>2716</v>
      </c>
      <c r="D2711" s="100" t="str">
        <f>+"Estructura de  Retención - Terminal compuesto por "&amp;MID(C2711,5,1)&amp;" postes de madera tratada "&amp;MID(C2711,7,2)&amp;"' Clase "&amp;RIGHT(C2711,IF(LEN(C2711)=11,2,1))</f>
        <v>Estructura de  Retención - Terminal compuesto por 1 postes de madera tratada 85' Clase 2</v>
      </c>
      <c r="E2711" s="79" t="s">
        <v>44</v>
      </c>
      <c r="F2711" s="79">
        <v>0</v>
      </c>
      <c r="G2711" s="84">
        <f>VLOOKUP(C2711,'[9]Estructuras de Madera'!$C$1:$AB$65536,23,0)</f>
        <v>1361.5978923068233</v>
      </c>
      <c r="H2711" s="91"/>
      <c r="I2711" s="86"/>
      <c r="J2711" s="87">
        <f>VLOOKUP(C2711,'[9]Estructuras de Madera'!$C$1:$AB$65536,26,0)</f>
        <v>1835.593224110193</v>
      </c>
      <c r="L2711" s="70"/>
      <c r="M2711" s="57"/>
      <c r="N2711" s="57"/>
      <c r="O2711" s="34"/>
      <c r="P2711" s="57"/>
      <c r="Q2711" s="57"/>
      <c r="R2711" s="57"/>
    </row>
    <row r="2712" spans="1:18" x14ac:dyDescent="0.2">
      <c r="A2712" s="78"/>
      <c r="B2712" s="79">
        <f t="shared" si="53"/>
        <v>112</v>
      </c>
      <c r="C2712" s="3" t="s">
        <v>2717</v>
      </c>
      <c r="D2712" s="100" t="str">
        <f>+"Estructura de  Retención - Terminal compuesto por "&amp;MID(C2712,5,1)&amp;" postes de madera tratada "&amp;MID(C2712,7,2)&amp;"' Clase "&amp;RIGHT(C2712,IF(LEN(C2712)=11,2,1))</f>
        <v>Estructura de  Retención - Terminal compuesto por 1 postes de madera tratada 75' Clase 2</v>
      </c>
      <c r="E2712" s="79" t="s">
        <v>44</v>
      </c>
      <c r="F2712" s="79">
        <v>0</v>
      </c>
      <c r="G2712" s="84">
        <f>VLOOKUP(C2712,'[9]Estructuras de Madera'!$C$1:$AB$65536,23,0)</f>
        <v>1123.7722294823648</v>
      </c>
      <c r="H2712" s="91"/>
      <c r="I2712" s="86"/>
      <c r="J2712" s="87">
        <f>VLOOKUP(C2712,'[9]Estructuras de Madera'!$C$1:$AB$65536,26,0)</f>
        <v>1514.9764122991194</v>
      </c>
      <c r="L2712" s="70"/>
      <c r="M2712" s="57"/>
      <c r="N2712" s="57"/>
      <c r="O2712" s="34"/>
      <c r="P2712" s="57"/>
      <c r="Q2712" s="57"/>
      <c r="R2712" s="57"/>
    </row>
    <row r="2713" spans="1:18" x14ac:dyDescent="0.2">
      <c r="A2713" s="78"/>
      <c r="B2713" s="79">
        <f t="shared" si="53"/>
        <v>113</v>
      </c>
      <c r="C2713" s="3" t="s">
        <v>2718</v>
      </c>
      <c r="D2713" s="100" t="str">
        <f t="shared" si="55"/>
        <v>Estructura de  Retención - Terminal compuesto por 1 postes de madera tratada 75' Clase 1</v>
      </c>
      <c r="E2713" s="79" t="s">
        <v>44</v>
      </c>
      <c r="F2713" s="79">
        <v>0</v>
      </c>
      <c r="G2713" s="84">
        <f>VLOOKUP(C2713,'[9]Estructuras de Madera'!$C$1:$AB$65536,23,0)</f>
        <v>1294.1915377876762</v>
      </c>
      <c r="H2713" s="91"/>
      <c r="I2713" s="86"/>
      <c r="J2713" s="87">
        <f>VLOOKUP(C2713,'[9]Estructuras de Madera'!$C$1:$AB$65536,26,0)</f>
        <v>1744.7215737379299</v>
      </c>
      <c r="L2713" s="70"/>
      <c r="M2713" s="57"/>
      <c r="N2713" s="57"/>
      <c r="O2713" s="34"/>
      <c r="P2713" s="57"/>
      <c r="Q2713" s="57"/>
      <c r="R2713" s="57"/>
    </row>
    <row r="2714" spans="1:18" x14ac:dyDescent="0.2">
      <c r="A2714" s="78"/>
      <c r="B2714" s="79">
        <f t="shared" si="53"/>
        <v>114</v>
      </c>
      <c r="C2714" s="3" t="s">
        <v>2719</v>
      </c>
      <c r="D2714" s="100" t="str">
        <f>+"Estructura de  Retención - Terminal compuesto por "&amp;MID(C2714,5,1)&amp;" postes de madera tratada "&amp;MID(C2714,7,2)&amp;"' Clase "&amp;RIGHT(C2714,IF(LEN(C2714)=11,2,1))</f>
        <v>Estructura de  Retención - Terminal compuesto por 1 postes de madera tratada 80' Clase 4</v>
      </c>
      <c r="E2714" s="79" t="s">
        <v>44</v>
      </c>
      <c r="F2714" s="79">
        <v>0</v>
      </c>
      <c r="G2714" s="84">
        <f>VLOOKUP(C2714,'[9]Estructuras de Madera'!$C$1:$AB$65536,23,0)</f>
        <v>931.13474608476713</v>
      </c>
      <c r="H2714" s="91"/>
      <c r="I2714" s="86"/>
      <c r="J2714" s="87">
        <f>VLOOKUP(C2714,'[9]Estructuras de Madera'!$C$1:$AB$65536,26,0)</f>
        <v>1255.2785519894262</v>
      </c>
      <c r="L2714" s="70"/>
      <c r="M2714" s="57"/>
      <c r="N2714" s="57"/>
      <c r="O2714" s="34"/>
      <c r="P2714" s="57"/>
      <c r="Q2714" s="57"/>
      <c r="R2714" s="57"/>
    </row>
    <row r="2715" spans="1:18" x14ac:dyDescent="0.2">
      <c r="A2715" s="78"/>
      <c r="B2715" s="79">
        <f t="shared" si="53"/>
        <v>115</v>
      </c>
      <c r="C2715" s="3" t="s">
        <v>2720</v>
      </c>
      <c r="D2715" s="100" t="str">
        <f>+"Estructura de  Retención - Terminal compuesto por "&amp;MID(C2715,5,1)&amp;" postes de madera tratada "&amp;MID(C2715,7,2)&amp;"' Clase "&amp;RIGHT(C2715,IF(LEN(C2715)=11,2,1))</f>
        <v>Estructura de  Retención - Terminal compuesto por 1 postes de madera tratada 75' Clase 4</v>
      </c>
      <c r="E2715" s="79" t="s">
        <v>44</v>
      </c>
      <c r="F2715" s="79">
        <v>0</v>
      </c>
      <c r="G2715" s="84">
        <f>VLOOKUP(C2715,'[9]Estructuras de Madera'!$C$1:$AB$65536,23,0)</f>
        <v>838.78810136662173</v>
      </c>
      <c r="H2715" s="91"/>
      <c r="I2715" s="86"/>
      <c r="J2715" s="87">
        <f>VLOOKUP(C2715,'[9]Estructuras de Madera'!$C$1:$AB$65536,26,0)</f>
        <v>1130.7844731782777</v>
      </c>
      <c r="L2715" s="70"/>
      <c r="M2715" s="57"/>
      <c r="N2715" s="57"/>
      <c r="O2715" s="34"/>
      <c r="P2715" s="57"/>
      <c r="Q2715" s="57"/>
      <c r="R2715" s="57"/>
    </row>
    <row r="2716" spans="1:18" x14ac:dyDescent="0.2">
      <c r="A2716" s="78"/>
      <c r="B2716" s="79">
        <f t="shared" si="53"/>
        <v>116</v>
      </c>
      <c r="C2716" s="3" t="s">
        <v>2721</v>
      </c>
      <c r="D2716" s="100" t="str">
        <f t="shared" si="55"/>
        <v>Estructura de  Retención - Terminal compuesto por 2 postes de madera tratada 75' Clase 2</v>
      </c>
      <c r="E2716" s="79" t="s">
        <v>44</v>
      </c>
      <c r="F2716" s="79">
        <v>0</v>
      </c>
      <c r="G2716" s="84">
        <f>VLOOKUP(C2716,'[9]Estructuras de Madera'!$C$1:$AB$65536,23,0)</f>
        <v>3223.2825044192755</v>
      </c>
      <c r="H2716" s="91"/>
      <c r="I2716" s="86"/>
      <c r="J2716" s="87">
        <f>VLOOKUP(C2716,'[9]Estructuras de Madera'!$C$1:$AB$65536,26,0)</f>
        <v>3418.0658602232388</v>
      </c>
      <c r="L2716" s="70"/>
      <c r="M2716" s="57"/>
      <c r="N2716" s="57"/>
      <c r="O2716" s="34"/>
      <c r="P2716" s="57"/>
      <c r="Q2716" s="57"/>
      <c r="R2716" s="57"/>
    </row>
    <row r="2717" spans="1:18" x14ac:dyDescent="0.2">
      <c r="A2717" s="78"/>
      <c r="B2717" s="79">
        <f t="shared" si="53"/>
        <v>117</v>
      </c>
      <c r="C2717" s="3" t="s">
        <v>2722</v>
      </c>
      <c r="D2717" s="100" t="str">
        <f t="shared" si="55"/>
        <v>Estructura de  Retención - Terminal compuesto por 2 postes de madera tratada 75' Clase 1</v>
      </c>
      <c r="E2717" s="79" t="s">
        <v>44</v>
      </c>
      <c r="F2717" s="79">
        <v>0</v>
      </c>
      <c r="G2717" s="84">
        <f>VLOOKUP(C2717,'[9]Estructuras de Madera'!$C$1:$AB$65536,23,0)</f>
        <v>3564.1211210298979</v>
      </c>
      <c r="H2717" s="91"/>
      <c r="I2717" s="86"/>
      <c r="J2717" s="87">
        <f>VLOOKUP(C2717,'[9]Estructuras de Madera'!$C$1:$AB$65536,26,0)</f>
        <v>3877.5561831008599</v>
      </c>
      <c r="L2717" s="70"/>
      <c r="M2717" s="57"/>
      <c r="N2717" s="57"/>
      <c r="O2717" s="34"/>
      <c r="P2717" s="57"/>
      <c r="Q2717" s="57"/>
      <c r="R2717" s="57"/>
    </row>
    <row r="2718" spans="1:18" x14ac:dyDescent="0.2">
      <c r="A2718" s="78"/>
      <c r="B2718" s="79">
        <f t="shared" si="53"/>
        <v>118</v>
      </c>
      <c r="C2718" s="3" t="s">
        <v>2723</v>
      </c>
      <c r="D2718" s="100" t="str">
        <f t="shared" si="55"/>
        <v>Estructura de  Retención - Terminal compuesto por 2 postes de madera tratada 70' Clase 4</v>
      </c>
      <c r="E2718" s="79" t="s">
        <v>44</v>
      </c>
      <c r="F2718" s="79">
        <v>0</v>
      </c>
      <c r="G2718" s="84">
        <f>VLOOKUP(C2718,'[9]Estructuras de Madera'!$C$1:$AB$65536,23,0)</f>
        <v>2480.1804149338686</v>
      </c>
      <c r="H2718" s="91"/>
      <c r="I2718" s="86"/>
      <c r="J2718" s="87">
        <f>VLOOKUP(C2718,'[9]Estructuras de Madera'!$C$1:$AB$65536,26,0)</f>
        <v>2416.2773233956809</v>
      </c>
      <c r="L2718" s="70"/>
      <c r="M2718" s="57"/>
      <c r="N2718" s="57"/>
      <c r="O2718" s="34"/>
      <c r="P2718" s="57"/>
      <c r="Q2718" s="57"/>
      <c r="R2718" s="57"/>
    </row>
    <row r="2719" spans="1:18" x14ac:dyDescent="0.2">
      <c r="A2719" s="78"/>
      <c r="B2719" s="79">
        <f t="shared" si="53"/>
        <v>119</v>
      </c>
      <c r="C2719" s="3" t="s">
        <v>2671</v>
      </c>
      <c r="D2719" s="100" t="str">
        <f t="shared" si="55"/>
        <v>Estructura de  Retención - Terminal compuesto por 2 postes de madera tratada 75' Clase 1</v>
      </c>
      <c r="E2719" s="79" t="s">
        <v>44</v>
      </c>
      <c r="F2719" s="79">
        <v>0</v>
      </c>
      <c r="G2719" s="84">
        <f>VLOOKUP(C2719,'[9]Estructuras de Madera'!$C$1:$AB$65536,23,0)</f>
        <v>2812.6030755753522</v>
      </c>
      <c r="H2719" s="91"/>
      <c r="I2719" s="86"/>
      <c r="J2719" s="87">
        <f>VLOOKUP(C2719,'[9]Estructuras de Madera'!$C$1:$AB$65536,26,0)</f>
        <v>3549.4431474758599</v>
      </c>
      <c r="L2719" s="70"/>
      <c r="M2719" s="57"/>
      <c r="N2719" s="57"/>
      <c r="O2719" s="34"/>
      <c r="P2719" s="57"/>
      <c r="Q2719" s="57"/>
      <c r="R2719" s="57"/>
    </row>
    <row r="2720" spans="1:18" x14ac:dyDescent="0.2">
      <c r="A2720" s="78"/>
      <c r="B2720" s="102"/>
      <c r="C2720" s="34"/>
      <c r="D2720" s="103"/>
      <c r="E2720" s="102"/>
      <c r="F2720" s="102"/>
      <c r="G2720" s="104"/>
      <c r="H2720" s="91"/>
      <c r="I2720" s="86"/>
      <c r="J2720" s="87"/>
      <c r="L2720" s="70"/>
      <c r="M2720" s="57"/>
      <c r="N2720" s="57"/>
      <c r="O2720" s="34"/>
      <c r="P2720" s="57"/>
      <c r="Q2720" s="57"/>
      <c r="R2720" s="57"/>
    </row>
    <row r="2721" spans="1:18" ht="33.75" x14ac:dyDescent="0.2">
      <c r="A2721" s="78"/>
      <c r="B2721" s="74" t="s">
        <v>38</v>
      </c>
      <c r="C2721" s="74" t="s">
        <v>39</v>
      </c>
      <c r="D2721" s="74" t="s">
        <v>16</v>
      </c>
      <c r="E2721" s="74" t="s">
        <v>40</v>
      </c>
      <c r="F2721" s="75" t="s">
        <v>41</v>
      </c>
      <c r="G2721" s="75" t="s">
        <v>15</v>
      </c>
      <c r="H2721" s="91"/>
      <c r="I2721" s="86"/>
      <c r="J2721" s="87"/>
      <c r="L2721" s="70"/>
      <c r="M2721" s="57"/>
      <c r="N2721" s="57"/>
      <c r="O2721" s="34"/>
      <c r="P2721" s="57"/>
      <c r="Q2721" s="57"/>
      <c r="R2721" s="57"/>
    </row>
    <row r="2722" spans="1:18" x14ac:dyDescent="0.2">
      <c r="A2722" s="78"/>
      <c r="B2722" s="79">
        <v>1</v>
      </c>
      <c r="C2722" s="3" t="s">
        <v>2724</v>
      </c>
      <c r="D2722" s="100" t="str">
        <f t="shared" ref="D2722:D2728" si="56">+"Estructura de Transición "&amp;MID(C2722,4,3)&amp;" kV Estructura de Acero"</f>
        <v>Estructura de Transición 220 kV Estructura de Acero</v>
      </c>
      <c r="E2722" s="79" t="s">
        <v>44</v>
      </c>
      <c r="F2722" s="79">
        <v>0</v>
      </c>
      <c r="G2722" s="84">
        <f>VLOOKUP(C2722,'[9]Estructuras de Transición'!$A$41:$D$48,4,0)</f>
        <v>23593.305878059065</v>
      </c>
      <c r="H2722" s="91"/>
      <c r="I2722" s="86"/>
      <c r="J2722" s="87">
        <f>+VLOOKUP(C2722,'[9]Estructuras de Transición'!$A$41:$D$48,2,)</f>
        <v>14648.830924572294</v>
      </c>
      <c r="L2722" s="70"/>
      <c r="M2722" s="57"/>
      <c r="N2722" s="57"/>
      <c r="O2722" s="34"/>
      <c r="P2722" s="57"/>
      <c r="Q2722" s="57"/>
      <c r="R2722" s="57"/>
    </row>
    <row r="2723" spans="1:18" x14ac:dyDescent="0.2">
      <c r="A2723" s="78"/>
      <c r="B2723" s="79">
        <f>1+B2722</f>
        <v>2</v>
      </c>
      <c r="C2723" s="3" t="s">
        <v>2725</v>
      </c>
      <c r="D2723" s="100" t="str">
        <f t="shared" si="56"/>
        <v>Estructura de Transición 220 kV Estructura de Acero</v>
      </c>
      <c r="E2723" s="79" t="s">
        <v>44</v>
      </c>
      <c r="F2723" s="79">
        <v>0</v>
      </c>
      <c r="G2723" s="84">
        <f>VLOOKUP(C2723,'[9]Estructuras de Transición'!$A$41:$D$48,4,0)</f>
        <v>31584.150995380092</v>
      </c>
      <c r="H2723" s="91"/>
      <c r="I2723" s="86"/>
      <c r="J2723" s="87">
        <f>+VLOOKUP(C2723,'[9]Estructuras de Transición'!$A$41:$D$48,2,)</f>
        <v>8016</v>
      </c>
      <c r="L2723" s="70"/>
      <c r="M2723" s="57"/>
      <c r="N2723" s="57"/>
      <c r="O2723" s="34"/>
      <c r="P2723" s="57"/>
      <c r="Q2723" s="57"/>
      <c r="R2723" s="57"/>
    </row>
    <row r="2724" spans="1:18" x14ac:dyDescent="0.2">
      <c r="A2724" s="78"/>
      <c r="B2724" s="79">
        <f t="shared" ref="B2724:B2729" si="57">1+B2723</f>
        <v>3</v>
      </c>
      <c r="C2724" s="3" t="s">
        <v>2726</v>
      </c>
      <c r="D2724" s="100" t="str">
        <f t="shared" si="56"/>
        <v>Estructura de Transición 220 kV Estructura de Acero</v>
      </c>
      <c r="E2724" s="79" t="s">
        <v>44</v>
      </c>
      <c r="F2724" s="79">
        <v>0</v>
      </c>
      <c r="G2724" s="84">
        <f>VLOOKUP(C2724,'[9]Estructuras de Transición'!$A$41:$D$48,4,0)</f>
        <v>26590.682013159738</v>
      </c>
      <c r="H2724" s="91"/>
      <c r="I2724" s="86"/>
      <c r="J2724" s="87">
        <f>+VLOOKUP(C2724,'[9]Estructuras de Transición'!$A$41:$D$48,2,)</f>
        <v>6748.666666666667</v>
      </c>
      <c r="L2724" s="70"/>
      <c r="M2724" s="57"/>
      <c r="N2724" s="57"/>
      <c r="O2724" s="34"/>
      <c r="P2724" s="57"/>
      <c r="Q2724" s="57"/>
      <c r="R2724" s="57"/>
    </row>
    <row r="2725" spans="1:18" x14ac:dyDescent="0.2">
      <c r="A2725" s="78"/>
      <c r="B2725" s="79">
        <f t="shared" si="57"/>
        <v>4</v>
      </c>
      <c r="C2725" s="3" t="s">
        <v>2727</v>
      </c>
      <c r="D2725" s="100" t="str">
        <f t="shared" si="56"/>
        <v>Estructura de Transición 220 kV Estructura de Acero</v>
      </c>
      <c r="E2725" s="79" t="s">
        <v>44</v>
      </c>
      <c r="F2725" s="79">
        <v>0</v>
      </c>
      <c r="G2725" s="84">
        <f>VLOOKUP(C2725,'[9]Estructuras de Transición'!$A$41:$D$48,4,0)</f>
        <v>36765.43325073499</v>
      </c>
      <c r="H2725" s="91"/>
      <c r="I2725" s="86"/>
      <c r="J2725" s="87">
        <f>+VLOOKUP(C2725,'[9]Estructuras de Transición'!$A$41:$D$48,2,)</f>
        <v>9331</v>
      </c>
      <c r="L2725" s="70"/>
      <c r="M2725" s="57"/>
      <c r="N2725" s="57"/>
      <c r="O2725" s="34"/>
      <c r="P2725" s="57"/>
      <c r="Q2725" s="57"/>
      <c r="R2725" s="57"/>
    </row>
    <row r="2726" spans="1:18" x14ac:dyDescent="0.2">
      <c r="A2726" s="78"/>
      <c r="B2726" s="79">
        <f t="shared" si="57"/>
        <v>5</v>
      </c>
      <c r="C2726" s="3" t="s">
        <v>2728</v>
      </c>
      <c r="D2726" s="100" t="str">
        <f t="shared" si="56"/>
        <v>Estructura de Transición 220 kV Estructura de Acero</v>
      </c>
      <c r="E2726" s="79" t="s">
        <v>44</v>
      </c>
      <c r="F2726" s="79">
        <v>0</v>
      </c>
      <c r="G2726" s="84">
        <f>VLOOKUP(C2726,'[9]Estructuras de Transición'!$A$41:$D$48,4,0)</f>
        <v>31320.161709365813</v>
      </c>
      <c r="H2726" s="91"/>
      <c r="I2726" s="86"/>
      <c r="J2726" s="87">
        <f>+VLOOKUP(C2726,'[9]Estructuras de Transición'!$A$41:$D$48,2,)</f>
        <v>7949</v>
      </c>
      <c r="L2726" s="70"/>
      <c r="M2726" s="57"/>
      <c r="N2726" s="57"/>
      <c r="O2726" s="34"/>
      <c r="P2726" s="57"/>
      <c r="Q2726" s="57"/>
      <c r="R2726" s="57"/>
    </row>
    <row r="2727" spans="1:18" x14ac:dyDescent="0.2">
      <c r="A2727" s="78"/>
      <c r="B2727" s="79">
        <f t="shared" si="57"/>
        <v>6</v>
      </c>
      <c r="C2727" s="3" t="s">
        <v>2729</v>
      </c>
      <c r="D2727" s="100" t="str">
        <f t="shared" si="56"/>
        <v>Estructura de Transición 060 kV Estructura de Acero</v>
      </c>
      <c r="E2727" s="79" t="s">
        <v>44</v>
      </c>
      <c r="F2727" s="79">
        <v>0</v>
      </c>
      <c r="G2727" s="84">
        <f>VLOOKUP(C2727,'[9]Estructuras de Transición'!$A$41:$D$48,4,0)</f>
        <v>19732.214094918101</v>
      </c>
      <c r="H2727" s="91"/>
      <c r="I2727" s="86"/>
      <c r="J2727" s="87">
        <f>+VLOOKUP(C2727,'[9]Estructuras de Transición'!$A$41:$D$48,2,)</f>
        <v>5008</v>
      </c>
      <c r="L2727" s="70"/>
      <c r="M2727" s="57"/>
      <c r="N2727" s="57"/>
      <c r="O2727" s="34"/>
      <c r="P2727" s="57"/>
      <c r="Q2727" s="57"/>
      <c r="R2727" s="57"/>
    </row>
    <row r="2728" spans="1:18" x14ac:dyDescent="0.2">
      <c r="A2728" s="78"/>
      <c r="B2728" s="79">
        <f t="shared" si="57"/>
        <v>7</v>
      </c>
      <c r="C2728" s="3" t="s">
        <v>2730</v>
      </c>
      <c r="D2728" s="100" t="str">
        <f t="shared" si="56"/>
        <v>Estructura de Transición 060 kV Estructura de Acero</v>
      </c>
      <c r="E2728" s="79" t="s">
        <v>44</v>
      </c>
      <c r="F2728" s="79">
        <v>0</v>
      </c>
      <c r="G2728" s="84">
        <f>VLOOKUP(C2728,'[9]Estructuras de Transición'!$A$41:$D$48,4,0)</f>
        <v>19732.214094918101</v>
      </c>
      <c r="H2728" s="91"/>
      <c r="I2728" s="86"/>
      <c r="J2728" s="87">
        <f>+VLOOKUP(C2728,'[9]Estructuras de Transición'!$A$41:$D$48,2,)</f>
        <v>5008</v>
      </c>
      <c r="L2728" s="70"/>
      <c r="M2728" s="57"/>
      <c r="N2728" s="57"/>
      <c r="O2728" s="34"/>
      <c r="P2728" s="57"/>
      <c r="Q2728" s="57"/>
      <c r="R2728" s="57"/>
    </row>
    <row r="2729" spans="1:18" x14ac:dyDescent="0.2">
      <c r="A2729" s="78"/>
      <c r="B2729" s="79">
        <f t="shared" si="57"/>
        <v>8</v>
      </c>
      <c r="C2729" s="3" t="s">
        <v>2731</v>
      </c>
      <c r="D2729" s="100" t="str">
        <f>+"Estructura de Transición "&amp;MID(C2729,4,3)&amp;" kV Torre de Acero"</f>
        <v>Estructura de Transición 060 kV Torre de Acero</v>
      </c>
      <c r="E2729" s="79" t="s">
        <v>44</v>
      </c>
      <c r="F2729" s="79">
        <v>0</v>
      </c>
      <c r="G2729" s="84">
        <f>VLOOKUP(C2729,'[9]Estructuras de Transición'!$A$41:$D$48,4,0)</f>
        <v>21422.533553128938</v>
      </c>
      <c r="H2729" s="91"/>
      <c r="I2729" s="86"/>
      <c r="J2729" s="87">
        <f>+VLOOKUP(C2729,'[9]Estructuras de Transición'!$A$41:$D$48,2,)</f>
        <v>5437</v>
      </c>
      <c r="L2729" s="70"/>
      <c r="M2729" s="57"/>
      <c r="N2729" s="57"/>
      <c r="O2729" s="34"/>
      <c r="P2729" s="57"/>
      <c r="Q2729" s="57"/>
      <c r="R2729" s="57"/>
    </row>
    <row r="2730" spans="1:18" x14ac:dyDescent="0.2">
      <c r="A2730" s="78"/>
      <c r="B2730" s="102"/>
      <c r="C2730" s="34"/>
      <c r="D2730" s="103"/>
      <c r="E2730" s="102"/>
      <c r="F2730" s="102"/>
      <c r="G2730" s="104"/>
      <c r="H2730" s="91"/>
      <c r="I2730" s="86"/>
      <c r="J2730" s="87"/>
      <c r="L2730" s="70"/>
      <c r="M2730" s="57"/>
      <c r="N2730" s="57"/>
      <c r="O2730" s="34"/>
      <c r="P2730" s="57"/>
      <c r="Q2730" s="57"/>
      <c r="R2730" s="57"/>
    </row>
    <row r="2731" spans="1:18" ht="15.75" x14ac:dyDescent="0.25">
      <c r="A2731" s="78"/>
      <c r="B2731" s="63" t="s">
        <v>2732</v>
      </c>
      <c r="D2731" s="91"/>
      <c r="E2731" s="96"/>
      <c r="F2731" s="97"/>
      <c r="G2731" s="104"/>
      <c r="H2731" s="91"/>
      <c r="I2731" s="104"/>
      <c r="J2731" s="97"/>
      <c r="M2731" s="57"/>
      <c r="N2731" s="57"/>
      <c r="O2731" s="57"/>
      <c r="P2731" s="57"/>
      <c r="Q2731" s="57"/>
      <c r="R2731" s="57"/>
    </row>
    <row r="2732" spans="1:18" ht="15.75" x14ac:dyDescent="0.25">
      <c r="A2732" s="78"/>
      <c r="B2732" s="63"/>
      <c r="D2732" s="91"/>
      <c r="E2732" s="96"/>
      <c r="F2732" s="97"/>
      <c r="G2732" s="104"/>
      <c r="H2732" s="91"/>
      <c r="I2732" s="104"/>
      <c r="J2732" s="97"/>
      <c r="M2732" s="57"/>
      <c r="N2732" s="57"/>
      <c r="O2732" s="57"/>
      <c r="P2732" s="57"/>
      <c r="Q2732" s="57"/>
      <c r="R2732" s="57"/>
    </row>
    <row r="2733" spans="1:18" ht="33.75" x14ac:dyDescent="0.2">
      <c r="A2733" s="78"/>
      <c r="B2733" s="74" t="s">
        <v>38</v>
      </c>
      <c r="C2733" s="74" t="s">
        <v>39</v>
      </c>
      <c r="D2733" s="74" t="s">
        <v>16</v>
      </c>
      <c r="E2733" s="74" t="s">
        <v>40</v>
      </c>
      <c r="F2733" s="75" t="s">
        <v>41</v>
      </c>
      <c r="G2733" s="75" t="s">
        <v>15</v>
      </c>
      <c r="H2733" s="76"/>
      <c r="I2733" s="77"/>
      <c r="J2733" s="75" t="s">
        <v>42</v>
      </c>
      <c r="M2733" s="57"/>
      <c r="N2733" s="57"/>
      <c r="O2733" s="57"/>
      <c r="P2733" s="57"/>
      <c r="Q2733" s="57"/>
      <c r="R2733" s="57"/>
    </row>
    <row r="2734" spans="1:18" x14ac:dyDescent="0.2">
      <c r="A2734" s="78"/>
      <c r="B2734" s="105">
        <v>1</v>
      </c>
      <c r="C2734" s="80" t="s">
        <v>2733</v>
      </c>
      <c r="D2734" s="80" t="str">
        <f>+VLOOKUP(C2734,'[7]I-404 (Acero Torres)'!$E$1:$H$65536,2,0)</f>
        <v>Parrillas:Para suspensión y anclaje</v>
      </c>
      <c r="E2734" s="82" t="s">
        <v>2734</v>
      </c>
      <c r="F2734" s="83">
        <v>0</v>
      </c>
      <c r="G2734" s="84">
        <f>+VLOOKUP(C2734,'[7]I-404 (Acero Torres)'!$E$1:$H$65536,4,0)*1000</f>
        <v>1239.9287398182003</v>
      </c>
      <c r="H2734" s="85"/>
      <c r="I2734" s="86"/>
      <c r="J2734" s="93">
        <v>1000</v>
      </c>
      <c r="M2734" s="57"/>
      <c r="N2734" s="57"/>
      <c r="O2734" s="57"/>
      <c r="P2734" s="57"/>
      <c r="Q2734" s="57"/>
      <c r="R2734" s="57"/>
    </row>
    <row r="2735" spans="1:18" x14ac:dyDescent="0.2">
      <c r="A2735" s="78"/>
      <c r="B2735" s="105">
        <v>3</v>
      </c>
      <c r="C2735" s="80" t="s">
        <v>2735</v>
      </c>
      <c r="D2735" s="80" t="str">
        <f>+VLOOKUP(C2735,'[7]I-404 (Acero Torres)'!$E$1:$H$65536,2,0)</f>
        <v>Stubs:Para suspensión 220KV</v>
      </c>
      <c r="E2735" s="82" t="s">
        <v>44</v>
      </c>
      <c r="F2735" s="83">
        <v>0</v>
      </c>
      <c r="G2735" s="84">
        <f>+VLOOKUP(C2735,'[7]I-404 (Acero Torres)'!$E$1:$H$65536,4,0)</f>
        <v>53.97</v>
      </c>
      <c r="H2735" s="85"/>
      <c r="I2735" s="86"/>
      <c r="J2735" s="93">
        <v>200</v>
      </c>
      <c r="K2735" s="97"/>
      <c r="M2735" s="57"/>
      <c r="N2735" s="57"/>
      <c r="O2735" s="57"/>
      <c r="P2735" s="57"/>
      <c r="Q2735" s="57"/>
      <c r="R2735" s="57"/>
    </row>
    <row r="2736" spans="1:18" x14ac:dyDescent="0.2">
      <c r="A2736" s="78"/>
      <c r="B2736" s="105">
        <v>4</v>
      </c>
      <c r="C2736" s="80" t="s">
        <v>2736</v>
      </c>
      <c r="D2736" s="80" t="str">
        <f>+VLOOKUP(C2736,'[7]I-404 (Acero Torres)'!$E$1:$H$65536,2,0)</f>
        <v>Stubs:Para suspensión 138KV</v>
      </c>
      <c r="E2736" s="82" t="s">
        <v>44</v>
      </c>
      <c r="F2736" s="83">
        <v>0</v>
      </c>
      <c r="G2736" s="84">
        <f>+VLOOKUP(C2736,'[7]I-404 (Acero Torres)'!$E$1:$H$65536,4,0)</f>
        <v>12.290254186602873</v>
      </c>
      <c r="H2736" s="85"/>
      <c r="I2736" s="86"/>
      <c r="J2736" s="93">
        <v>150</v>
      </c>
      <c r="K2736" s="97"/>
      <c r="M2736" s="57"/>
      <c r="N2736" s="57"/>
      <c r="O2736" s="57"/>
      <c r="P2736" s="57"/>
      <c r="Q2736" s="57"/>
      <c r="R2736" s="57"/>
    </row>
    <row r="2737" spans="1:18" x14ac:dyDescent="0.2">
      <c r="A2737" s="78"/>
      <c r="B2737" s="105">
        <v>5</v>
      </c>
      <c r="C2737" s="80" t="s">
        <v>2737</v>
      </c>
      <c r="D2737" s="80" t="str">
        <f>+VLOOKUP(C2737,'[7]I-404 (Acero Torres)'!$E$1:$H$65536,2,0)</f>
        <v>Stubs:Para suspensión 60KV</v>
      </c>
      <c r="E2737" s="82" t="s">
        <v>44</v>
      </c>
      <c r="F2737" s="83">
        <v>0</v>
      </c>
      <c r="G2737" s="84">
        <f>+VLOOKUP(C2737,'[7]I-404 (Acero Torres)'!$E$1:$H$65536,4,0)</f>
        <v>18.190697866826156</v>
      </c>
      <c r="H2737" s="85"/>
      <c r="I2737" s="86"/>
      <c r="J2737" s="93">
        <v>60</v>
      </c>
      <c r="K2737" s="97"/>
      <c r="M2737" s="57"/>
      <c r="N2737" s="57"/>
      <c r="O2737" s="57"/>
      <c r="P2737" s="57"/>
      <c r="Q2737" s="57"/>
      <c r="R2737" s="57"/>
    </row>
    <row r="2738" spans="1:18" x14ac:dyDescent="0.2">
      <c r="A2738" s="78"/>
      <c r="B2738" s="105">
        <v>7</v>
      </c>
      <c r="C2738" s="80" t="s">
        <v>2738</v>
      </c>
      <c r="D2738" s="80" t="str">
        <f>+VLOOKUP(C2738,'[7]I-404 (Acero Torres)'!$E$1:$H$65536,2,0)</f>
        <v>Stubs:Para anclaje 220KV</v>
      </c>
      <c r="E2738" s="82" t="s">
        <v>44</v>
      </c>
      <c r="F2738" s="83">
        <v>0</v>
      </c>
      <c r="G2738" s="84">
        <f>+VLOOKUP(C2738,'[7]I-404 (Acero Torres)'!$E$1:$H$65536,4,0)</f>
        <v>107.94</v>
      </c>
      <c r="H2738" s="85"/>
      <c r="I2738" s="86"/>
      <c r="J2738" s="93">
        <v>250</v>
      </c>
      <c r="K2738" s="97"/>
      <c r="M2738" s="57"/>
      <c r="N2738" s="57"/>
      <c r="O2738" s="57"/>
      <c r="P2738" s="57"/>
      <c r="Q2738" s="57"/>
      <c r="R2738" s="57"/>
    </row>
    <row r="2739" spans="1:18" x14ac:dyDescent="0.2">
      <c r="A2739" s="78"/>
      <c r="B2739" s="105">
        <v>8</v>
      </c>
      <c r="C2739" s="80" t="s">
        <v>2739</v>
      </c>
      <c r="D2739" s="80" t="str">
        <f>+VLOOKUP(C2739,'[7]I-404 (Acero Torres)'!$E$1:$H$65536,2,0)</f>
        <v>Stubs:Para anclaje 138KV</v>
      </c>
      <c r="E2739" s="82" t="s">
        <v>44</v>
      </c>
      <c r="F2739" s="83">
        <v>0</v>
      </c>
      <c r="G2739" s="84">
        <f>+VLOOKUP(C2739,'[7]I-404 (Acero Torres)'!$E$1:$H$65536,4,0)</f>
        <v>23.454424132630653</v>
      </c>
      <c r="H2739" s="85"/>
      <c r="I2739" s="86"/>
      <c r="J2739" s="93">
        <v>150</v>
      </c>
      <c r="M2739" s="57"/>
      <c r="N2739" s="57"/>
      <c r="O2739" s="57"/>
      <c r="P2739" s="57"/>
      <c r="Q2739" s="57"/>
      <c r="R2739" s="57"/>
    </row>
    <row r="2740" spans="1:18" x14ac:dyDescent="0.2">
      <c r="A2740" s="78"/>
      <c r="B2740" s="105">
        <v>9</v>
      </c>
      <c r="C2740" s="80" t="s">
        <v>2740</v>
      </c>
      <c r="D2740" s="80" t="str">
        <f>+VLOOKUP(C2740,'[7]I-404 (Acero Torres)'!$E$1:$H$65536,2,0)</f>
        <v>Stubs:Para anclaje 60KV</v>
      </c>
      <c r="E2740" s="82" t="s">
        <v>44</v>
      </c>
      <c r="F2740" s="83">
        <v>0</v>
      </c>
      <c r="G2740" s="84">
        <f>+VLOOKUP(C2740,'[7]I-404 (Acero Torres)'!$E$1:$H$65536,4,0)</f>
        <v>20.699001785714287</v>
      </c>
      <c r="H2740" s="85"/>
      <c r="I2740" s="86"/>
      <c r="J2740" s="93">
        <v>80</v>
      </c>
      <c r="M2740" s="57"/>
      <c r="N2740" s="57"/>
      <c r="O2740" s="57"/>
      <c r="P2740" s="57"/>
      <c r="Q2740" s="57"/>
      <c r="R2740" s="57"/>
    </row>
    <row r="2741" spans="1:18" x14ac:dyDescent="0.2">
      <c r="A2741" s="78"/>
      <c r="B2741" s="57"/>
      <c r="C2741" s="91"/>
      <c r="D2741" s="91"/>
      <c r="E2741" s="96"/>
      <c r="F2741" s="97"/>
      <c r="G2741" s="91"/>
      <c r="H2741" s="91"/>
      <c r="I2741" s="91"/>
      <c r="J2741" s="97"/>
      <c r="M2741" s="57"/>
      <c r="N2741" s="57"/>
      <c r="O2741" s="57"/>
      <c r="P2741" s="57"/>
      <c r="Q2741" s="57"/>
      <c r="R2741" s="57"/>
    </row>
    <row r="2742" spans="1:18" ht="15.75" x14ac:dyDescent="0.25">
      <c r="A2742" s="78"/>
      <c r="B2742" s="63" t="s">
        <v>2741</v>
      </c>
      <c r="D2742" s="91"/>
      <c r="E2742" s="96"/>
      <c r="F2742" s="97"/>
      <c r="G2742" s="91"/>
      <c r="H2742" s="91"/>
      <c r="I2742" s="97"/>
      <c r="J2742" s="97"/>
      <c r="K2742" s="91"/>
      <c r="L2742" s="106"/>
      <c r="M2742" s="57"/>
      <c r="N2742" s="57"/>
      <c r="O2742" s="57"/>
      <c r="P2742" s="57"/>
      <c r="Q2742" s="57"/>
      <c r="R2742" s="57"/>
    </row>
    <row r="2743" spans="1:18" ht="33.75" x14ac:dyDescent="0.2">
      <c r="A2743" s="78"/>
      <c r="B2743" s="74" t="s">
        <v>38</v>
      </c>
      <c r="C2743" s="74" t="s">
        <v>39</v>
      </c>
      <c r="D2743" s="74" t="s">
        <v>16</v>
      </c>
      <c r="E2743" s="74" t="s">
        <v>40</v>
      </c>
      <c r="F2743" s="75" t="s">
        <v>41</v>
      </c>
      <c r="G2743" s="75" t="s">
        <v>15</v>
      </c>
      <c r="H2743" s="76"/>
      <c r="I2743" s="77"/>
      <c r="J2743" s="77"/>
      <c r="M2743" s="57"/>
      <c r="N2743" s="57"/>
      <c r="O2743" s="57"/>
      <c r="P2743" s="57"/>
      <c r="Q2743" s="57"/>
      <c r="R2743" s="57"/>
    </row>
    <row r="2744" spans="1:18" x14ac:dyDescent="0.2">
      <c r="A2744" s="78"/>
      <c r="B2744" s="105">
        <v>1</v>
      </c>
      <c r="C2744" s="80" t="s">
        <v>2742</v>
      </c>
      <c r="D2744" s="80" t="s">
        <v>2743</v>
      </c>
      <c r="E2744" s="82" t="s">
        <v>2744</v>
      </c>
      <c r="F2744" s="83">
        <v>0</v>
      </c>
      <c r="G2744" s="84">
        <f>+VLOOKUP(C2744,'[7]I-404 Retenidas'!$E$1:$H$65536,4,0)</f>
        <v>255.32000000000002</v>
      </c>
      <c r="H2744" s="85"/>
      <c r="I2744" s="86"/>
      <c r="J2744" s="97">
        <v>75</v>
      </c>
      <c r="K2744" s="91"/>
      <c r="M2744" s="57"/>
      <c r="N2744" s="57"/>
      <c r="O2744" s="57"/>
      <c r="P2744" s="57"/>
      <c r="Q2744" s="57"/>
      <c r="R2744" s="57"/>
    </row>
    <row r="2745" spans="1:18" s="65" customFormat="1" x14ac:dyDescent="0.2">
      <c r="A2745" s="78"/>
      <c r="B2745" s="66">
        <v>2</v>
      </c>
      <c r="C2745" s="80" t="s">
        <v>2745</v>
      </c>
      <c r="D2745" s="80" t="s">
        <v>2746</v>
      </c>
      <c r="E2745" s="82" t="s">
        <v>2744</v>
      </c>
      <c r="F2745" s="83">
        <v>0</v>
      </c>
      <c r="G2745" s="107">
        <f>+VLOOKUP(C2745,'[7]I-404 Retenidas'!$E$1:$H$65536,4,0)</f>
        <v>85</v>
      </c>
      <c r="H2745" s="91"/>
      <c r="I2745" s="86"/>
      <c r="J2745" s="97">
        <v>75</v>
      </c>
      <c r="K2745" s="91"/>
      <c r="L2745" s="92"/>
      <c r="M2745" s="92"/>
      <c r="N2745" s="92"/>
      <c r="O2745" s="92"/>
      <c r="P2745" s="92"/>
      <c r="Q2745" s="92"/>
      <c r="R2745" s="92"/>
    </row>
    <row r="2746" spans="1:18" s="65" customFormat="1" x14ac:dyDescent="0.2">
      <c r="A2746" s="78"/>
      <c r="B2746" s="66">
        <v>2</v>
      </c>
      <c r="C2746" s="80" t="s">
        <v>2747</v>
      </c>
      <c r="D2746" s="80" t="s">
        <v>2748</v>
      </c>
      <c r="E2746" s="82" t="s">
        <v>2744</v>
      </c>
      <c r="F2746" s="83">
        <v>0</v>
      </c>
      <c r="G2746" s="107">
        <f>+VLOOKUP(C2746,'[7]I-404 Retenidas'!$E$1:$H$65536,4,0)</f>
        <v>90</v>
      </c>
      <c r="H2746" s="91"/>
      <c r="I2746" s="108"/>
      <c r="J2746" s="97">
        <v>75</v>
      </c>
      <c r="K2746" s="91"/>
      <c r="L2746" s="92"/>
      <c r="M2746" s="92"/>
      <c r="N2746" s="92"/>
      <c r="O2746" s="92"/>
      <c r="P2746" s="92"/>
      <c r="Q2746" s="92"/>
      <c r="R2746" s="92"/>
    </row>
    <row r="2747" spans="1:18" x14ac:dyDescent="0.2">
      <c r="A2747" s="78"/>
      <c r="B2747" s="57"/>
      <c r="C2747" s="91"/>
      <c r="D2747" s="91"/>
      <c r="E2747" s="96"/>
      <c r="F2747" s="97"/>
      <c r="G2747" s="91"/>
      <c r="H2747" s="91"/>
      <c r="J2747" s="97"/>
      <c r="K2747" s="91"/>
      <c r="M2747" s="57"/>
      <c r="N2747" s="57"/>
      <c r="O2747" s="57"/>
      <c r="P2747" s="57"/>
      <c r="Q2747" s="57"/>
      <c r="R2747" s="57"/>
    </row>
    <row r="2748" spans="1:18" ht="15.75" x14ac:dyDescent="0.2">
      <c r="A2748" s="78"/>
      <c r="B2748" s="109" t="s">
        <v>2749</v>
      </c>
      <c r="I2748" s="77"/>
      <c r="M2748" s="57"/>
      <c r="N2748" s="57"/>
      <c r="O2748" s="57"/>
      <c r="P2748" s="57"/>
    </row>
    <row r="2749" spans="1:18" ht="33.75" x14ac:dyDescent="0.2">
      <c r="A2749" s="78"/>
      <c r="B2749" s="74" t="s">
        <v>38</v>
      </c>
      <c r="C2749" s="74" t="s">
        <v>39</v>
      </c>
      <c r="D2749" s="74" t="s">
        <v>16</v>
      </c>
      <c r="E2749" s="74" t="s">
        <v>40</v>
      </c>
      <c r="F2749" s="75" t="s">
        <v>41</v>
      </c>
      <c r="G2749" s="75" t="s">
        <v>15</v>
      </c>
      <c r="H2749" s="76"/>
      <c r="I2749" s="86"/>
      <c r="J2749" s="75" t="s">
        <v>42</v>
      </c>
      <c r="M2749" s="57"/>
      <c r="N2749" s="57"/>
      <c r="O2749" s="57"/>
      <c r="P2749" s="57"/>
    </row>
    <row r="2750" spans="1:18" x14ac:dyDescent="0.2">
      <c r="A2750" s="78"/>
      <c r="B2750" s="105">
        <v>1</v>
      </c>
      <c r="C2750" s="80" t="s">
        <v>2750</v>
      </c>
      <c r="D2750" s="110" t="str">
        <f>VLOOKUP(C2750,'[9]Análisis de Costos Cad. Aislad.'!B$1:D$65536,2,0)</f>
        <v>Tipo anclaje con 22 aisladores standard, incluye accesorios 220 KV - 160 KN</v>
      </c>
      <c r="E2750" s="79" t="s">
        <v>2751</v>
      </c>
      <c r="F2750" s="79">
        <v>0</v>
      </c>
      <c r="G2750" s="111">
        <f>VLOOKUP(C2750,'[9]Análisis de Costos Cad. Aislad.'!B$1:D$65536,3,0)</f>
        <v>370.5636899749332</v>
      </c>
      <c r="H2750" s="112"/>
      <c r="I2750" s="86"/>
      <c r="J2750" s="87">
        <f>VLOOKUP(C2750,'[9]Análisis de Costos Cad. Aislad.'!B$1:F$65536,4,0)</f>
        <v>391.6</v>
      </c>
      <c r="M2750" s="57"/>
      <c r="N2750" s="57"/>
      <c r="O2750" s="57"/>
      <c r="P2750" s="57"/>
      <c r="Q2750" s="57"/>
      <c r="R2750" s="57"/>
    </row>
    <row r="2751" spans="1:18" x14ac:dyDescent="0.2">
      <c r="A2751" s="78"/>
      <c r="B2751" s="105">
        <f>+B2750+1</f>
        <v>2</v>
      </c>
      <c r="C2751" s="80" t="s">
        <v>2752</v>
      </c>
      <c r="D2751" s="81" t="s">
        <v>2753</v>
      </c>
      <c r="E2751" s="79" t="s">
        <v>2751</v>
      </c>
      <c r="F2751" s="79">
        <v>0</v>
      </c>
      <c r="G2751" s="111">
        <f>+G2750</f>
        <v>370.5636899749332</v>
      </c>
      <c r="H2751" s="112"/>
      <c r="I2751" s="86"/>
      <c r="J2751" s="87" t="e">
        <f>VLOOKUP(C2751,'[9]Análisis de Costos Cad. Aislad.'!B$1:F$65536,4,0)</f>
        <v>#N/A</v>
      </c>
      <c r="M2751" s="57"/>
      <c r="N2751" s="57"/>
      <c r="O2751" s="57"/>
      <c r="P2751" s="57"/>
      <c r="Q2751" s="57"/>
      <c r="R2751" s="57"/>
    </row>
    <row r="2752" spans="1:18" x14ac:dyDescent="0.2">
      <c r="A2752" s="78"/>
      <c r="B2752" s="105">
        <f t="shared" ref="B2752:B2799" si="58">+B2751+1</f>
        <v>3</v>
      </c>
      <c r="C2752" s="80" t="s">
        <v>2754</v>
      </c>
      <c r="D2752" s="110" t="str">
        <f>VLOOKUP(C2752,'[9]Análisis de Costos Cad. Aislad.'!B$1:D$65536,2,0)</f>
        <v>Tipo suspensión con 21 aisladores standard, incluye accesorios 220 KV - 120 KN</v>
      </c>
      <c r="E2752" s="79" t="s">
        <v>2751</v>
      </c>
      <c r="F2752" s="79">
        <v>0</v>
      </c>
      <c r="G2752" s="111">
        <f>VLOOKUP(C2752,'[9]Análisis de Costos Cad. Aislad.'!B$1:D$65536,3,0)</f>
        <v>275.33492030379074</v>
      </c>
      <c r="H2752" s="112"/>
      <c r="I2752" s="86"/>
      <c r="J2752" s="87">
        <f>VLOOKUP(C2752,'[9]Análisis de Costos Cad. Aislad.'!B$1:F$65536,4,0)</f>
        <v>226.8</v>
      </c>
      <c r="M2752" s="57"/>
      <c r="N2752" s="57"/>
      <c r="O2752" s="57"/>
      <c r="P2752" s="57"/>
      <c r="Q2752" s="57"/>
      <c r="R2752" s="57"/>
    </row>
    <row r="2753" spans="1:18" x14ac:dyDescent="0.2">
      <c r="A2753" s="78"/>
      <c r="B2753" s="105">
        <f t="shared" si="58"/>
        <v>4</v>
      </c>
      <c r="C2753" s="80" t="s">
        <v>2755</v>
      </c>
      <c r="D2753" s="81" t="s">
        <v>2756</v>
      </c>
      <c r="E2753" s="79" t="s">
        <v>2751</v>
      </c>
      <c r="F2753" s="79">
        <v>0</v>
      </c>
      <c r="G2753" s="111">
        <f>+G2752</f>
        <v>275.33492030379074</v>
      </c>
      <c r="H2753" s="112"/>
      <c r="I2753" s="86"/>
      <c r="J2753" s="87" t="e">
        <f>VLOOKUP(C2753,'[9]Análisis de Costos Cad. Aislad.'!B$1:F$65536,4,0)</f>
        <v>#N/A</v>
      </c>
      <c r="M2753" s="57"/>
      <c r="N2753" s="57"/>
      <c r="O2753" s="57"/>
      <c r="P2753" s="57"/>
      <c r="Q2753" s="57"/>
      <c r="R2753" s="57"/>
    </row>
    <row r="2754" spans="1:18" x14ac:dyDescent="0.2">
      <c r="A2754" s="78"/>
      <c r="B2754" s="105">
        <f t="shared" si="58"/>
        <v>5</v>
      </c>
      <c r="C2754" s="80" t="s">
        <v>2757</v>
      </c>
      <c r="D2754" s="81" t="str">
        <f>VLOOKUP(C2754,'[9]Análisis de Costos Cad. Aislad.'!B$1:D$65536,2,0)</f>
        <v>Tipo orientación con 21 aisladores standard, incluye accesorios 220 KV - 120 KN</v>
      </c>
      <c r="E2754" s="79" t="s">
        <v>2751</v>
      </c>
      <c r="F2754" s="79">
        <v>0</v>
      </c>
      <c r="G2754" s="111">
        <f>VLOOKUP(C2754,'[9]Análisis de Costos Cad. Aislad.'!B$1:D$65536,3,0)</f>
        <v>275.33492030379074</v>
      </c>
      <c r="H2754" s="112"/>
      <c r="I2754" s="86"/>
      <c r="J2754" s="87">
        <f>VLOOKUP(C2754,'[9]Análisis de Costos Cad. Aislad.'!B$1:F$65536,4,0)</f>
        <v>226.8</v>
      </c>
      <c r="M2754" s="57"/>
      <c r="N2754" s="57"/>
      <c r="O2754" s="57"/>
      <c r="P2754" s="57"/>
      <c r="Q2754" s="57"/>
      <c r="R2754" s="57"/>
    </row>
    <row r="2755" spans="1:18" x14ac:dyDescent="0.2">
      <c r="A2755" s="78"/>
      <c r="B2755" s="105">
        <f t="shared" si="58"/>
        <v>6</v>
      </c>
      <c r="C2755" s="80" t="s">
        <v>2758</v>
      </c>
      <c r="D2755" s="81" t="str">
        <f>VLOOKUP(C2755,'[9]Análisis de Costos Cad. Aislad.'!B$1:D$65536,2,0)</f>
        <v>Tipo anclaje con 21 aisladores standard, incluye accesorios 220 KV - 160 KN</v>
      </c>
      <c r="E2755" s="79" t="s">
        <v>2751</v>
      </c>
      <c r="F2755" s="79">
        <v>0</v>
      </c>
      <c r="G2755" s="111">
        <f>VLOOKUP(C2755,'[9]Análisis de Costos Cad. Aislad.'!B$1:D$65536,3,0)</f>
        <v>356.21988588516354</v>
      </c>
      <c r="H2755" s="112"/>
      <c r="I2755" s="86"/>
      <c r="J2755" s="87">
        <f>VLOOKUP(C2755,'[9]Análisis de Costos Cad. Aislad.'!B$1:F$65536,4,0)</f>
        <v>373.8</v>
      </c>
      <c r="M2755" s="57"/>
      <c r="N2755" s="57"/>
      <c r="O2755" s="57"/>
      <c r="P2755" s="57"/>
      <c r="Q2755" s="57"/>
      <c r="R2755" s="57"/>
    </row>
    <row r="2756" spans="1:18" x14ac:dyDescent="0.2">
      <c r="A2756" s="78"/>
      <c r="B2756" s="105">
        <f t="shared" si="58"/>
        <v>7</v>
      </c>
      <c r="C2756" s="80" t="s">
        <v>2759</v>
      </c>
      <c r="D2756" s="81" t="str">
        <f>VLOOKUP(C2756,'[9]Análisis de Costos Cad. Aislad.'!B$1:D$65536,2,0)</f>
        <v>Tipo suspensión con 20 aisladores standard, incluye accesorios 220 KV - 120 KN</v>
      </c>
      <c r="E2756" s="79" t="s">
        <v>2751</v>
      </c>
      <c r="F2756" s="79">
        <v>0</v>
      </c>
      <c r="G2756" s="111">
        <f>VLOOKUP(C2756,'[9]Análisis de Costos Cad. Aislad.'!B$1:D$65536,3,0)</f>
        <v>264.60468600361025</v>
      </c>
      <c r="H2756" s="112"/>
      <c r="I2756" s="86"/>
      <c r="J2756" s="87">
        <f>VLOOKUP(C2756,'[9]Análisis de Costos Cad. Aislad.'!B$1:F$65536,4,0)</f>
        <v>216</v>
      </c>
      <c r="M2756" s="57"/>
      <c r="N2756" s="57"/>
      <c r="O2756" s="57"/>
      <c r="P2756" s="57"/>
      <c r="Q2756" s="57"/>
      <c r="R2756" s="57"/>
    </row>
    <row r="2757" spans="1:18" x14ac:dyDescent="0.2">
      <c r="A2757" s="78"/>
      <c r="B2757" s="105">
        <f t="shared" si="58"/>
        <v>8</v>
      </c>
      <c r="C2757" s="80" t="s">
        <v>2760</v>
      </c>
      <c r="D2757" s="81" t="str">
        <f>VLOOKUP(C2757,'[9]Análisis de Costos Cad. Aislad.'!B$1:D$65536,2,0)</f>
        <v>Tipo orientación con 20 aisladores standard, incluye accesorios 220 KV - 120 KN</v>
      </c>
      <c r="E2757" s="79" t="s">
        <v>2751</v>
      </c>
      <c r="F2757" s="79">
        <v>0</v>
      </c>
      <c r="G2757" s="111">
        <f>VLOOKUP(C2757,'[9]Análisis de Costos Cad. Aislad.'!B$1:D$65536,3,0)</f>
        <v>264.60468600361025</v>
      </c>
      <c r="H2757" s="112"/>
      <c r="I2757" s="86"/>
      <c r="J2757" s="87">
        <f>VLOOKUP(C2757,'[9]Análisis de Costos Cad. Aislad.'!B$1:F$65536,4,0)</f>
        <v>216</v>
      </c>
      <c r="M2757" s="57"/>
      <c r="N2757" s="57"/>
      <c r="O2757" s="57"/>
      <c r="P2757" s="57"/>
      <c r="Q2757" s="57"/>
      <c r="R2757" s="57"/>
    </row>
    <row r="2758" spans="1:18" x14ac:dyDescent="0.2">
      <c r="A2758" s="78"/>
      <c r="B2758" s="105">
        <f t="shared" si="58"/>
        <v>9</v>
      </c>
      <c r="C2758" s="80" t="s">
        <v>2761</v>
      </c>
      <c r="D2758" s="81" t="str">
        <f>VLOOKUP(C2758,'[9]Análisis de Costos Cad. Aislad.'!B$1:D$65536,2,0)</f>
        <v>Tipo anclaje con 15 aisladores standard, incluye accesorios 138 KV - 120 KN</v>
      </c>
      <c r="E2758" s="79" t="s">
        <v>2751</v>
      </c>
      <c r="F2758" s="79">
        <v>0</v>
      </c>
      <c r="G2758" s="111">
        <f>VLOOKUP(C2758,'[9]Análisis de Costos Cad. Aislad.'!B$1:D$65536,3,0)</f>
        <v>205.95351450270766</v>
      </c>
      <c r="H2758" s="112"/>
      <c r="I2758" s="86"/>
      <c r="J2758" s="87">
        <f>VLOOKUP(C2758,'[9]Análisis de Costos Cad. Aislad.'!B$1:F$65536,4,0)</f>
        <v>162</v>
      </c>
      <c r="M2758" s="57"/>
      <c r="N2758" s="57"/>
      <c r="O2758" s="57"/>
      <c r="P2758" s="57"/>
      <c r="Q2758" s="57"/>
      <c r="R2758" s="57"/>
    </row>
    <row r="2759" spans="1:18" x14ac:dyDescent="0.2">
      <c r="A2759" s="78"/>
      <c r="B2759" s="105">
        <f t="shared" si="58"/>
        <v>10</v>
      </c>
      <c r="C2759" s="80" t="s">
        <v>2762</v>
      </c>
      <c r="D2759" s="81" t="str">
        <f>VLOOKUP(C2759,'[9]Análisis de Costos Cad. Aislad.'!B$1:D$65536,2,0)</f>
        <v>Tipo anclaje con 15 aisladores standard, incluye accesorios 138 KV - 160 KN</v>
      </c>
      <c r="E2759" s="79" t="s">
        <v>2751</v>
      </c>
      <c r="F2759" s="79">
        <v>0</v>
      </c>
      <c r="G2759" s="111">
        <f>VLOOKUP(C2759,'[9]Análisis de Costos Cad. Aislad.'!B$1:D$65536,3,0)</f>
        <v>260.15706134654533</v>
      </c>
      <c r="H2759" s="112"/>
      <c r="I2759" s="86"/>
      <c r="J2759" s="87">
        <f>VLOOKUP(C2759,'[9]Análisis de Costos Cad. Aislad.'!B$1:F$65536,4,0)</f>
        <v>267</v>
      </c>
      <c r="M2759" s="57"/>
      <c r="N2759" s="57"/>
      <c r="O2759" s="57"/>
      <c r="P2759" s="57"/>
      <c r="Q2759" s="57"/>
      <c r="R2759" s="57"/>
    </row>
    <row r="2760" spans="1:18" x14ac:dyDescent="0.2">
      <c r="A2760" s="78"/>
      <c r="B2760" s="105">
        <f t="shared" si="58"/>
        <v>11</v>
      </c>
      <c r="C2760" s="80" t="s">
        <v>2763</v>
      </c>
      <c r="D2760" s="81" t="str">
        <f>VLOOKUP(C2760,'[9]Análisis de Costos Cad. Aislad.'!B$1:D$65536,2,0)</f>
        <v>Tipo suspensión con 14 aisladores standard, incluye accesorios 138 KV - 120 KN</v>
      </c>
      <c r="E2760" s="79" t="s">
        <v>2751</v>
      </c>
      <c r="F2760" s="79">
        <v>0</v>
      </c>
      <c r="G2760" s="111">
        <f>VLOOKUP(C2760,'[9]Análisis de Costos Cad. Aislad.'!B$1:D$65536,3,0)</f>
        <v>190.22328020252715</v>
      </c>
      <c r="H2760" s="112"/>
      <c r="I2760" s="86"/>
      <c r="J2760" s="87">
        <f>VLOOKUP(C2760,'[9]Análisis de Costos Cad. Aislad.'!B$1:F$65536,4,0)</f>
        <v>151.20000000000002</v>
      </c>
      <c r="M2760" s="57"/>
      <c r="N2760" s="57"/>
      <c r="O2760" s="57"/>
      <c r="P2760" s="57"/>
      <c r="Q2760" s="57"/>
      <c r="R2760" s="57"/>
    </row>
    <row r="2761" spans="1:18" x14ac:dyDescent="0.2">
      <c r="A2761" s="78"/>
      <c r="B2761" s="105">
        <f t="shared" si="58"/>
        <v>12</v>
      </c>
      <c r="C2761" s="80" t="s">
        <v>2764</v>
      </c>
      <c r="D2761" s="81" t="str">
        <f>VLOOKUP(C2761,'[9]Análisis de Costos Cad. Aislad.'!B$1:D$65536,2,0)</f>
        <v>Tipo orientación con 14 aisladores standard, incluye accesorios 138 KV - 120 KN</v>
      </c>
      <c r="E2761" s="79" t="s">
        <v>2751</v>
      </c>
      <c r="F2761" s="79">
        <v>0</v>
      </c>
      <c r="G2761" s="111">
        <f>VLOOKUP(C2761,'[9]Análisis de Costos Cad. Aislad.'!B$1:D$65536,3,0)</f>
        <v>190.22328020252715</v>
      </c>
      <c r="H2761" s="112"/>
      <c r="I2761" s="86"/>
      <c r="J2761" s="87">
        <f>VLOOKUP(C2761,'[9]Análisis de Costos Cad. Aislad.'!B$1:F$65536,4,0)</f>
        <v>151.20000000000002</v>
      </c>
      <c r="M2761" s="57"/>
      <c r="N2761" s="57"/>
      <c r="O2761" s="57"/>
      <c r="P2761" s="57"/>
      <c r="Q2761" s="57"/>
      <c r="R2761" s="57"/>
    </row>
    <row r="2762" spans="1:18" x14ac:dyDescent="0.2">
      <c r="A2762" s="78"/>
      <c r="B2762" s="105">
        <f t="shared" si="58"/>
        <v>13</v>
      </c>
      <c r="C2762" s="80" t="s">
        <v>2765</v>
      </c>
      <c r="D2762" s="81" t="str">
        <f>VLOOKUP(C2762,'[9]Análisis de Costos Cad. Aislad.'!B$1:D$65536,2,0)</f>
        <v>Tipo anclaje con 14 aisladores standard, incluye accesorios 138 KV - 160 KN</v>
      </c>
      <c r="E2762" s="79" t="s">
        <v>2751</v>
      </c>
      <c r="F2762" s="79">
        <v>0</v>
      </c>
      <c r="G2762" s="111">
        <f>VLOOKUP(C2762,'[9]Análisis de Costos Cad. Aislad.'!B$1:D$65536,3,0)</f>
        <v>245.81325725677567</v>
      </c>
      <c r="H2762" s="112"/>
      <c r="I2762" s="86"/>
      <c r="J2762" s="87">
        <f>VLOOKUP(C2762,'[9]Análisis de Costos Cad. Aislad.'!B$1:F$65536,4,0)</f>
        <v>249.20000000000002</v>
      </c>
      <c r="M2762" s="57"/>
      <c r="N2762" s="57"/>
      <c r="O2762" s="57"/>
      <c r="P2762" s="57"/>
      <c r="Q2762" s="57"/>
      <c r="R2762" s="57"/>
    </row>
    <row r="2763" spans="1:18" x14ac:dyDescent="0.2">
      <c r="A2763" s="78"/>
      <c r="B2763" s="105">
        <f t="shared" si="58"/>
        <v>14</v>
      </c>
      <c r="C2763" s="80" t="s">
        <v>2766</v>
      </c>
      <c r="D2763" s="81" t="str">
        <f>VLOOKUP(C2763,'[9]Análisis de Costos Cad. Aislad.'!B$1:D$65536,2,0)</f>
        <v>Tipo suspensión con 13 aisladores standard, incluye accesorios 138 KV - 120 KN</v>
      </c>
      <c r="E2763" s="79" t="s">
        <v>2751</v>
      </c>
      <c r="F2763" s="79">
        <v>0</v>
      </c>
      <c r="G2763" s="111">
        <f>VLOOKUP(C2763,'[9]Análisis de Costos Cad. Aislad.'!B$1:D$65536,3,0)</f>
        <v>179.49304590234664</v>
      </c>
      <c r="H2763" s="112"/>
      <c r="I2763" s="86"/>
      <c r="J2763" s="87">
        <f>VLOOKUP(C2763,'[9]Análisis de Costos Cad. Aislad.'!B$1:F$65536,4,0)</f>
        <v>140.4</v>
      </c>
      <c r="M2763" s="57"/>
      <c r="N2763" s="57"/>
      <c r="O2763" s="57"/>
      <c r="P2763" s="57"/>
      <c r="Q2763" s="57"/>
      <c r="R2763" s="57"/>
    </row>
    <row r="2764" spans="1:18" x14ac:dyDescent="0.2">
      <c r="A2764" s="78"/>
      <c r="B2764" s="105">
        <f t="shared" si="58"/>
        <v>15</v>
      </c>
      <c r="C2764" s="80" t="s">
        <v>2767</v>
      </c>
      <c r="D2764" s="81" t="str">
        <f>VLOOKUP(C2764,'[9]Análisis de Costos Cad. Aislad.'!B$1:D$65536,2,0)</f>
        <v>Tipo orientación con 13 aisladores standard, incluye accesorios 138 KV - 120 KN</v>
      </c>
      <c r="E2764" s="79" t="s">
        <v>2751</v>
      </c>
      <c r="F2764" s="79">
        <v>0</v>
      </c>
      <c r="G2764" s="111">
        <f>VLOOKUP(C2764,'[9]Análisis de Costos Cad. Aislad.'!B$1:D$65536,3,0)</f>
        <v>179.49304590234664</v>
      </c>
      <c r="H2764" s="112"/>
      <c r="I2764" s="86"/>
      <c r="J2764" s="87">
        <f>VLOOKUP(C2764,'[9]Análisis de Costos Cad. Aislad.'!B$1:F$65536,4,0)</f>
        <v>140.4</v>
      </c>
      <c r="M2764" s="57"/>
      <c r="N2764" s="57"/>
      <c r="O2764" s="57"/>
      <c r="P2764" s="57"/>
      <c r="Q2764" s="57"/>
      <c r="R2764" s="57"/>
    </row>
    <row r="2765" spans="1:18" x14ac:dyDescent="0.2">
      <c r="A2765" s="78"/>
      <c r="B2765" s="105">
        <f t="shared" si="58"/>
        <v>16</v>
      </c>
      <c r="C2765" s="80" t="s">
        <v>2768</v>
      </c>
      <c r="D2765" s="81" t="str">
        <f>VLOOKUP(C2765,'[9]Análisis de Costos Cad. Aislad.'!B$1:D$65536,2,0)</f>
        <v>Tipo anclaje con 12 aisladores standard, incluye accesorios 138 KV - 160 KN</v>
      </c>
      <c r="E2765" s="79" t="s">
        <v>2751</v>
      </c>
      <c r="F2765" s="79">
        <v>0</v>
      </c>
      <c r="G2765" s="111">
        <f>VLOOKUP(C2765,'[9]Análisis de Costos Cad. Aislad.'!B$1:D$65536,3,0)</f>
        <v>217.12564907723629</v>
      </c>
      <c r="H2765" s="112"/>
      <c r="I2765" s="86"/>
      <c r="J2765" s="87">
        <f>VLOOKUP(C2765,'[9]Análisis de Costos Cad. Aislad.'!B$1:F$65536,4,0)</f>
        <v>213.60000000000002</v>
      </c>
      <c r="M2765" s="57"/>
      <c r="N2765" s="57"/>
      <c r="O2765" s="57"/>
      <c r="P2765" s="57"/>
      <c r="Q2765" s="57"/>
      <c r="R2765" s="57"/>
    </row>
    <row r="2766" spans="1:18" x14ac:dyDescent="0.2">
      <c r="A2766" s="78"/>
      <c r="B2766" s="105">
        <f t="shared" si="58"/>
        <v>17</v>
      </c>
      <c r="C2766" s="80" t="s">
        <v>2769</v>
      </c>
      <c r="D2766" s="81" t="str">
        <f>VLOOKUP(C2766,'[9]Análisis de Costos Cad. Aislad.'!B$1:D$65536,2,0)</f>
        <v>Tipo suspensión con 11 aisladores standard, incluye accesorios 138 KV - 120 KN</v>
      </c>
      <c r="E2766" s="79" t="s">
        <v>2751</v>
      </c>
      <c r="F2766" s="79">
        <v>0</v>
      </c>
      <c r="G2766" s="111">
        <f>VLOOKUP(C2766,'[9]Análisis de Costos Cad. Aislad.'!B$1:D$65536,3,0)</f>
        <v>158.03257730198561</v>
      </c>
      <c r="H2766" s="112"/>
      <c r="I2766" s="86"/>
      <c r="J2766" s="87">
        <f>VLOOKUP(C2766,'[9]Análisis de Costos Cad. Aislad.'!B$1:F$65536,4,0)</f>
        <v>118.80000000000001</v>
      </c>
      <c r="M2766" s="57"/>
      <c r="N2766" s="57"/>
      <c r="O2766" s="57"/>
      <c r="P2766" s="57"/>
      <c r="Q2766" s="57"/>
      <c r="R2766" s="57"/>
    </row>
    <row r="2767" spans="1:18" x14ac:dyDescent="0.2">
      <c r="A2767" s="78"/>
      <c r="B2767" s="105">
        <f t="shared" si="58"/>
        <v>18</v>
      </c>
      <c r="C2767" s="80" t="s">
        <v>2770</v>
      </c>
      <c r="D2767" s="81" t="str">
        <f>VLOOKUP(C2767,'[9]Análisis de Costos Cad. Aislad.'!B$1:D$65536,2,0)</f>
        <v>Tipo orientación con 11 aisladores standard, incluye accesorios 138 KV - 120 KN</v>
      </c>
      <c r="E2767" s="79" t="s">
        <v>2751</v>
      </c>
      <c r="F2767" s="79">
        <v>0</v>
      </c>
      <c r="G2767" s="111">
        <f>VLOOKUP(C2767,'[9]Análisis de Costos Cad. Aislad.'!B$1:D$65536,3,0)</f>
        <v>158.03257730198561</v>
      </c>
      <c r="H2767" s="112"/>
      <c r="I2767" s="86"/>
      <c r="J2767" s="87">
        <f>VLOOKUP(C2767,'[9]Análisis de Costos Cad. Aislad.'!B$1:F$65536,4,0)</f>
        <v>118.80000000000001</v>
      </c>
      <c r="M2767" s="57"/>
      <c r="N2767" s="57"/>
      <c r="O2767" s="57"/>
      <c r="P2767" s="57"/>
      <c r="Q2767" s="57"/>
      <c r="R2767" s="57"/>
    </row>
    <row r="2768" spans="1:18" x14ac:dyDescent="0.2">
      <c r="A2768" s="78"/>
      <c r="B2768" s="105">
        <f t="shared" si="58"/>
        <v>19</v>
      </c>
      <c r="C2768" s="80" t="s">
        <v>2771</v>
      </c>
      <c r="D2768" s="81" t="str">
        <f>VLOOKUP(C2768,'[9]Análisis de Costos Cad. Aislad.'!B$1:D$65536,2,0)</f>
        <v>Tipo anclaje con 07 aisladores standard, incluye accesorios 60 KV - 120 KN</v>
      </c>
      <c r="E2768" s="79" t="s">
        <v>2751</v>
      </c>
      <c r="F2768" s="79">
        <v>0</v>
      </c>
      <c r="G2768" s="111">
        <f>VLOOKUP(C2768,'[9]Análisis de Costos Cad. Aislad.'!B$1:D$65536,3,0)</f>
        <v>120.11164010126357</v>
      </c>
      <c r="H2768" s="112"/>
      <c r="I2768" s="86"/>
      <c r="J2768" s="87">
        <f>VLOOKUP(C2768,'[9]Análisis de Costos Cad. Aislad.'!B$1:F$65536,4,0)</f>
        <v>75.600000000000009</v>
      </c>
      <c r="M2768" s="57"/>
      <c r="N2768" s="57"/>
      <c r="O2768" s="57"/>
      <c r="P2768" s="57"/>
      <c r="Q2768" s="57"/>
      <c r="R2768" s="57"/>
    </row>
    <row r="2769" spans="1:18" x14ac:dyDescent="0.2">
      <c r="A2769" s="78"/>
      <c r="B2769" s="105">
        <f t="shared" si="58"/>
        <v>20</v>
      </c>
      <c r="C2769" s="80" t="s">
        <v>2772</v>
      </c>
      <c r="D2769" s="81" t="str">
        <f>VLOOKUP(C2769,'[9]Análisis de Costos Cad. Aislad.'!B$1:D$65536,2,0)</f>
        <v>Tipo suspensión con 06 aisladores standard, incluye accesorios 60 KV - 70 KN</v>
      </c>
      <c r="E2769" s="79" t="s">
        <v>2751</v>
      </c>
      <c r="F2769" s="79">
        <v>0</v>
      </c>
      <c r="G2769" s="111">
        <f>VLOOKUP(C2769,'[9]Análisis de Costos Cad. Aislad.'!B$1:D$65536,3,0)</f>
        <v>81.482141673716868</v>
      </c>
      <c r="H2769" s="112"/>
      <c r="I2769" s="86"/>
      <c r="J2769" s="87">
        <f>VLOOKUP(C2769,'[9]Análisis de Costos Cad. Aislad.'!B$1:F$65536,4,0)</f>
        <v>42</v>
      </c>
      <c r="M2769" s="57"/>
      <c r="N2769" s="57"/>
      <c r="O2769" s="57"/>
      <c r="P2769" s="57"/>
      <c r="Q2769" s="57"/>
      <c r="R2769" s="57"/>
    </row>
    <row r="2770" spans="1:18" x14ac:dyDescent="0.2">
      <c r="A2770" s="78"/>
      <c r="B2770" s="105">
        <f t="shared" si="58"/>
        <v>21</v>
      </c>
      <c r="C2770" s="80" t="s">
        <v>2773</v>
      </c>
      <c r="D2770" s="81" t="str">
        <f>VLOOKUP(C2770,'[9]Análisis de Costos Cad. Aislad.'!B$1:D$65536,2,0)</f>
        <v>Tipo orientación con 06 aisladores standard, incluye accesorios 60 KV - 70 KN</v>
      </c>
      <c r="E2770" s="79" t="s">
        <v>2751</v>
      </c>
      <c r="F2770" s="79">
        <v>0</v>
      </c>
      <c r="G2770" s="111">
        <f>VLOOKUP(C2770,'[9]Análisis de Costos Cad. Aislad.'!B$1:D$65536,3,0)</f>
        <v>81.482141673716868</v>
      </c>
      <c r="H2770" s="112"/>
      <c r="I2770" s="86"/>
      <c r="J2770" s="87">
        <f>VLOOKUP(C2770,'[9]Análisis de Costos Cad. Aislad.'!B$1:F$65536,4,0)</f>
        <v>42</v>
      </c>
      <c r="M2770" s="57"/>
      <c r="N2770" s="57"/>
      <c r="O2770" s="57"/>
      <c r="P2770" s="57"/>
      <c r="Q2770" s="57"/>
      <c r="R2770" s="57"/>
    </row>
    <row r="2771" spans="1:18" x14ac:dyDescent="0.2">
      <c r="A2771" s="78"/>
      <c r="B2771" s="105">
        <f t="shared" si="58"/>
        <v>22</v>
      </c>
      <c r="C2771" s="80" t="s">
        <v>2774</v>
      </c>
      <c r="D2771" s="81" t="str">
        <f>VLOOKUP(C2771,'[9]Análisis de Costos Cad. Aislad.'!B$1:D$65536,2,0)</f>
        <v>Tipo anclaje con 06 aisladores standard, incluye accesorios 60 KV - 120 KN</v>
      </c>
      <c r="E2771" s="79" t="s">
        <v>2751</v>
      </c>
      <c r="F2771" s="79">
        <v>0</v>
      </c>
      <c r="G2771" s="111">
        <f>VLOOKUP(C2771,'[9]Análisis de Costos Cad. Aislad.'!B$1:D$65536,3,0)</f>
        <v>109.38140580108306</v>
      </c>
      <c r="H2771" s="112"/>
      <c r="I2771" s="86"/>
      <c r="J2771" s="87">
        <f>VLOOKUP(C2771,'[9]Análisis de Costos Cad. Aislad.'!B$1:F$65536,4,0)</f>
        <v>64.800000000000011</v>
      </c>
      <c r="M2771" s="57"/>
      <c r="N2771" s="57"/>
      <c r="O2771" s="57"/>
      <c r="P2771" s="57"/>
      <c r="Q2771" s="57"/>
      <c r="R2771" s="57"/>
    </row>
    <row r="2772" spans="1:18" x14ac:dyDescent="0.2">
      <c r="A2772" s="78"/>
      <c r="B2772" s="105">
        <f t="shared" si="58"/>
        <v>23</v>
      </c>
      <c r="C2772" s="80" t="s">
        <v>2775</v>
      </c>
      <c r="D2772" s="81" t="str">
        <f>VLOOKUP(C2772,'[9]Análisis de Costos Cad. Aislad.'!B$1:D$65536,2,0)</f>
        <v>Tipo suspensión con 05 aisladores standard, incluye accesorios 60 KV - 70 KN</v>
      </c>
      <c r="E2772" s="79" t="s">
        <v>2751</v>
      </c>
      <c r="F2772" s="79">
        <v>0</v>
      </c>
      <c r="G2772" s="111">
        <f>VLOOKUP(C2772,'[9]Análisis de Costos Cad. Aislad.'!B$1:D$65536,3,0)</f>
        <v>74.568451394764054</v>
      </c>
      <c r="H2772" s="112"/>
      <c r="I2772" s="86"/>
      <c r="J2772" s="87">
        <f>VLOOKUP(C2772,'[9]Análisis de Costos Cad. Aislad.'!B$1:F$65536,4,0)</f>
        <v>35</v>
      </c>
      <c r="M2772" s="57"/>
      <c r="N2772" s="57"/>
      <c r="O2772" s="57"/>
      <c r="P2772" s="57"/>
      <c r="Q2772" s="57"/>
      <c r="R2772" s="57"/>
    </row>
    <row r="2773" spans="1:18" x14ac:dyDescent="0.2">
      <c r="A2773" s="78"/>
      <c r="B2773" s="105">
        <f t="shared" si="58"/>
        <v>24</v>
      </c>
      <c r="C2773" s="80" t="s">
        <v>2776</v>
      </c>
      <c r="D2773" s="81" t="str">
        <f>VLOOKUP(C2773,'[9]Análisis de Costos Cad. Aislad.'!B$1:D$65536,2,0)</f>
        <v>Tipo orientación con 05 aisladores standard, incluye accesorios 60 KV - 70 KN</v>
      </c>
      <c r="E2773" s="79" t="s">
        <v>2751</v>
      </c>
      <c r="F2773" s="79">
        <v>0</v>
      </c>
      <c r="G2773" s="111">
        <f>VLOOKUP(C2773,'[9]Análisis de Costos Cad. Aislad.'!B$1:D$65536,3,0)</f>
        <v>74.568451394764054</v>
      </c>
      <c r="H2773" s="112"/>
      <c r="I2773" s="86"/>
      <c r="J2773" s="87">
        <f>VLOOKUP(C2773,'[9]Análisis de Costos Cad. Aislad.'!B$1:F$65536,4,0)</f>
        <v>35</v>
      </c>
      <c r="M2773" s="57"/>
      <c r="N2773" s="57"/>
      <c r="O2773" s="57"/>
      <c r="P2773" s="57"/>
      <c r="Q2773" s="57"/>
      <c r="R2773" s="57"/>
    </row>
    <row r="2774" spans="1:18" x14ac:dyDescent="0.2">
      <c r="A2774" s="78"/>
      <c r="B2774" s="105">
        <f t="shared" si="58"/>
        <v>25</v>
      </c>
      <c r="C2774" s="80" t="s">
        <v>2777</v>
      </c>
      <c r="D2774" s="81" t="str">
        <f>VLOOKUP(C2774,'[9]Análisis de Costos Cad. Aislad.'!B$1:D$65536,2,0)</f>
        <v>Tipo anclaje con 04 aisladores standard, incluye accesorios 33 KV - 120 KN</v>
      </c>
      <c r="E2774" s="79" t="s">
        <v>2751</v>
      </c>
      <c r="F2774" s="79">
        <v>0</v>
      </c>
      <c r="G2774" s="111">
        <f>VLOOKUP(C2774,'[9]Análisis de Costos Cad. Aislad.'!B$1:D$65536,3,0)</f>
        <v>77.920937200722051</v>
      </c>
      <c r="H2774" s="112"/>
      <c r="I2774" s="86"/>
      <c r="J2774" s="87">
        <f>VLOOKUP(C2774,'[9]Análisis de Costos Cad. Aislad.'!B$1:F$65536,4,0)</f>
        <v>43.2</v>
      </c>
      <c r="M2774" s="57"/>
      <c r="N2774" s="57"/>
      <c r="O2774" s="57"/>
      <c r="P2774" s="57"/>
      <c r="Q2774" s="57"/>
      <c r="R2774" s="57"/>
    </row>
    <row r="2775" spans="1:18" x14ac:dyDescent="0.2">
      <c r="A2775" s="78"/>
      <c r="B2775" s="105">
        <f t="shared" si="58"/>
        <v>26</v>
      </c>
      <c r="C2775" s="80" t="s">
        <v>2778</v>
      </c>
      <c r="D2775" s="81" t="str">
        <f>VLOOKUP(C2775,'[9]Análisis de Costos Cad. Aislad.'!B$1:D$65536,2,0)</f>
        <v>Tipo suspensión con 03 aisladores standard, incluye accesorios 33 KV - 70 KN</v>
      </c>
      <c r="E2775" s="79" t="s">
        <v>2751</v>
      </c>
      <c r="F2775" s="79">
        <v>0</v>
      </c>
      <c r="G2775" s="111">
        <f>VLOOKUP(C2775,'[9]Análisis de Costos Cad. Aislad.'!B$1:D$65536,3,0)</f>
        <v>50.741070836858434</v>
      </c>
      <c r="H2775" s="112"/>
      <c r="I2775" s="86"/>
      <c r="J2775" s="87">
        <f>VLOOKUP(C2775,'[9]Análisis de Costos Cad. Aislad.'!B$1:F$65536,4,0)</f>
        <v>21</v>
      </c>
      <c r="M2775" s="57"/>
      <c r="N2775" s="57"/>
      <c r="O2775" s="57"/>
      <c r="P2775" s="57"/>
      <c r="Q2775" s="57"/>
      <c r="R2775" s="57"/>
    </row>
    <row r="2776" spans="1:18" x14ac:dyDescent="0.2">
      <c r="A2776" s="78"/>
      <c r="B2776" s="105">
        <f t="shared" si="58"/>
        <v>27</v>
      </c>
      <c r="C2776" s="80" t="s">
        <v>2779</v>
      </c>
      <c r="D2776" s="81" t="str">
        <f>VLOOKUP(C2776,'[9]Análisis de Costos Cad. Aislad.'!B$1:D$65536,2,0)</f>
        <v>Tipo rígido con 03 aisladores standard, incluye accesorios 33 KV - 70 KN</v>
      </c>
      <c r="E2776" s="79" t="s">
        <v>2751</v>
      </c>
      <c r="F2776" s="79">
        <v>0</v>
      </c>
      <c r="G2776" s="111">
        <f>VLOOKUP(C2776,'[9]Análisis de Costos Cad. Aislad.'!B$1:D$65536,3,0)</f>
        <v>41</v>
      </c>
      <c r="H2776" s="112"/>
      <c r="I2776" s="86"/>
      <c r="J2776" s="87">
        <f>VLOOKUP(C2776,'[9]Análisis de Costos Cad. Aislad.'!B$1:F$65536,4,0)</f>
        <v>7</v>
      </c>
      <c r="M2776" s="57"/>
      <c r="N2776" s="57"/>
      <c r="O2776" s="57"/>
      <c r="P2776" s="57"/>
      <c r="Q2776" s="57"/>
      <c r="R2776" s="57"/>
    </row>
    <row r="2777" spans="1:18" x14ac:dyDescent="0.2">
      <c r="A2777" s="78"/>
      <c r="B2777" s="105">
        <f t="shared" si="58"/>
        <v>28</v>
      </c>
      <c r="C2777" s="80" t="s">
        <v>2780</v>
      </c>
      <c r="D2777" s="81" t="str">
        <f>VLOOKUP(C2777,'[9]Análisis de Costos Cad. Aislad.'!B$1:D$65536,2,0)</f>
        <v>Tipo orientación con 03 aisladores standard, incluye accesorios 33 KV - 70 KN</v>
      </c>
      <c r="E2777" s="79" t="s">
        <v>2751</v>
      </c>
      <c r="F2777" s="79">
        <v>0</v>
      </c>
      <c r="G2777" s="111">
        <f>VLOOKUP(C2777,'[9]Análisis de Costos Cad. Aislad.'!B$1:D$65536,3,0)</f>
        <v>50.741070836858434</v>
      </c>
      <c r="H2777" s="112"/>
      <c r="I2777" s="86"/>
      <c r="J2777" s="87">
        <f>VLOOKUP(C2777,'[9]Análisis de Costos Cad. Aislad.'!B$1:F$65536,4,0)</f>
        <v>21</v>
      </c>
      <c r="M2777" s="57"/>
      <c r="N2777" s="57"/>
      <c r="O2777" s="57"/>
      <c r="P2777" s="57"/>
      <c r="Q2777" s="57"/>
      <c r="R2777" s="57"/>
    </row>
    <row r="2778" spans="1:18" x14ac:dyDescent="0.2">
      <c r="A2778" s="78"/>
      <c r="B2778" s="105">
        <f t="shared" si="58"/>
        <v>29</v>
      </c>
      <c r="C2778" s="80" t="s">
        <v>2781</v>
      </c>
      <c r="D2778" s="81" t="str">
        <f>VLOOKUP(C2778,'[9]Análisis de Costos Cad. Aislad.'!B$1:D$65536,2,0)</f>
        <v>Aisladores poliméricos de silicona en suspensión más accesorios  220 kV, 120 kN, más accesorios ACCR</v>
      </c>
      <c r="E2778" s="79" t="s">
        <v>2751</v>
      </c>
      <c r="F2778" s="79">
        <v>0</v>
      </c>
      <c r="G2778" s="111">
        <f>VLOOKUP(C2778,'[9]Análisis de Costos Cad. Aislad.'!B$1:D$65536,3,0)</f>
        <v>489.50853174603174</v>
      </c>
      <c r="H2778" s="112"/>
      <c r="I2778" s="86"/>
      <c r="J2778" s="87">
        <f>VLOOKUP(C2778,'[9]Análisis de Costos Cad. Aislad.'!B$1:F$65536,4,0)</f>
        <v>25</v>
      </c>
      <c r="M2778" s="57"/>
      <c r="N2778" s="57"/>
      <c r="O2778" s="57"/>
      <c r="P2778" s="57"/>
      <c r="Q2778" s="57"/>
      <c r="R2778" s="57"/>
    </row>
    <row r="2779" spans="1:18" x14ac:dyDescent="0.2">
      <c r="A2779" s="78"/>
      <c r="B2779" s="105">
        <f t="shared" si="58"/>
        <v>30</v>
      </c>
      <c r="C2779" s="80" t="s">
        <v>2782</v>
      </c>
      <c r="D2779" s="81" t="str">
        <f>VLOOKUP(C2779,'[9]Análisis de Costos Cad. Aislad.'!B$1:D$65536,2,0)</f>
        <v>Aislador rígido horizontal polimérico para suspensión más accesorios  220 kV, 120 kN, más accesorios  ACCR</v>
      </c>
      <c r="E2779" s="79" t="s">
        <v>2751</v>
      </c>
      <c r="F2779" s="79">
        <v>0</v>
      </c>
      <c r="G2779" s="111">
        <f>VLOOKUP(C2779,'[9]Análisis de Costos Cad. Aislad.'!B$1:D$65536,3,0)</f>
        <v>1868.4376190476191</v>
      </c>
      <c r="H2779" s="112"/>
      <c r="I2779" s="86"/>
      <c r="J2779" s="87">
        <f>VLOOKUP(C2779,'[9]Análisis de Costos Cad. Aislad.'!B$1:F$65536,4,0)</f>
        <v>25</v>
      </c>
      <c r="M2779" s="57"/>
      <c r="N2779" s="57"/>
      <c r="O2779" s="57"/>
      <c r="P2779" s="57"/>
      <c r="Q2779" s="57"/>
      <c r="R2779" s="57"/>
    </row>
    <row r="2780" spans="1:18" x14ac:dyDescent="0.2">
      <c r="A2780" s="78"/>
      <c r="B2780" s="105">
        <f t="shared" si="58"/>
        <v>31</v>
      </c>
      <c r="C2780" s="80" t="s">
        <v>2783</v>
      </c>
      <c r="D2780" s="81" t="str">
        <f>VLOOKUP(C2780,'[9]Análisis de Costos Cad. Aislad.'!B$1:D$65536,2,0)</f>
        <v>Aisladores poliméricos de silicona en anclaje más accesorios  220 kV, 160 kN, más accesorios  ACCR</v>
      </c>
      <c r="E2780" s="79" t="s">
        <v>2751</v>
      </c>
      <c r="F2780" s="79">
        <v>0</v>
      </c>
      <c r="G2780" s="111">
        <f>VLOOKUP(C2780,'[9]Análisis de Costos Cad. Aislad.'!B$1:D$65536,3,0)</f>
        <v>352.4290972222222</v>
      </c>
      <c r="H2780" s="112"/>
      <c r="I2780" s="86"/>
      <c r="J2780" s="87">
        <f>VLOOKUP(C2780,'[9]Análisis de Costos Cad. Aislad.'!B$1:F$65536,4,0)</f>
        <v>25</v>
      </c>
      <c r="M2780" s="57"/>
      <c r="N2780" s="57"/>
      <c r="O2780" s="57"/>
      <c r="P2780" s="57"/>
      <c r="Q2780" s="57"/>
      <c r="R2780" s="57"/>
    </row>
    <row r="2781" spans="1:18" x14ac:dyDescent="0.2">
      <c r="A2781" s="78"/>
      <c r="B2781" s="105">
        <f t="shared" si="58"/>
        <v>32</v>
      </c>
      <c r="C2781" s="80" t="s">
        <v>2784</v>
      </c>
      <c r="D2781" s="81" t="str">
        <f>VLOOKUP(C2781,'[9]Análisis de Costos Cad. Aislad.'!B$1:D$65536,2,0)</f>
        <v>Aislador rígido horizontal polimérico para suspensión  60 Kv, 70 kN, más accesorios ACCR</v>
      </c>
      <c r="E2781" s="79" t="s">
        <v>2751</v>
      </c>
      <c r="F2781" s="79">
        <v>0</v>
      </c>
      <c r="G2781" s="111">
        <f>VLOOKUP(C2781,'[9]Análisis de Costos Cad. Aislad.'!B$1:D$65536,3,0)</f>
        <v>463.89292982392317</v>
      </c>
      <c r="H2781" s="112"/>
      <c r="I2781" s="86"/>
      <c r="J2781" s="87">
        <f>VLOOKUP(C2781,'[9]Análisis de Costos Cad. Aislad.'!B$1:F$65536,4,0)</f>
        <v>10</v>
      </c>
      <c r="M2781" s="57"/>
      <c r="N2781" s="57"/>
      <c r="O2781" s="57"/>
      <c r="P2781" s="57"/>
      <c r="Q2781" s="57"/>
      <c r="R2781" s="57"/>
    </row>
    <row r="2782" spans="1:18" x14ac:dyDescent="0.2">
      <c r="A2782" s="78"/>
      <c r="B2782" s="105">
        <f t="shared" si="58"/>
        <v>33</v>
      </c>
      <c r="C2782" s="80" t="s">
        <v>2785</v>
      </c>
      <c r="D2782" s="81" t="str">
        <f>VLOOKUP(C2782,'[9]Análisis de Costos Cad. Aislad.'!B$1:D$65536,2,0)</f>
        <v>Aisladores poliméricos de silicona en anclaje 60 kV, 70 kN, más accesorios  ACCR</v>
      </c>
      <c r="E2782" s="79" t="s">
        <v>2751</v>
      </c>
      <c r="F2782" s="79">
        <v>0</v>
      </c>
      <c r="G2782" s="111">
        <f>VLOOKUP(C2782,'[9]Análisis de Costos Cad. Aislad.'!B$1:D$65536,3,0)</f>
        <v>462.54277777777776</v>
      </c>
      <c r="H2782" s="112"/>
      <c r="I2782" s="86"/>
      <c r="J2782" s="87">
        <f>VLOOKUP(C2782,'[9]Análisis de Costos Cad. Aislad.'!B$1:F$65536,4,0)</f>
        <v>10</v>
      </c>
      <c r="M2782" s="57"/>
      <c r="N2782" s="57"/>
      <c r="O2782" s="57"/>
      <c r="P2782" s="57"/>
      <c r="Q2782" s="57"/>
      <c r="R2782" s="57"/>
    </row>
    <row r="2783" spans="1:18" x14ac:dyDescent="0.2">
      <c r="A2783" s="78"/>
      <c r="B2783" s="105">
        <f t="shared" si="58"/>
        <v>34</v>
      </c>
      <c r="C2783" s="80" t="s">
        <v>2786</v>
      </c>
      <c r="D2783" s="81" t="str">
        <f>VLOOKUP(C2783,'[9]Análisis de Costos Cad. Aislad.'!B$1:D$65536,2,0)</f>
        <v>Aislador rígido horizontal polimérico para suspensión  60 kV, 120 kN, más accesorios  ACCR</v>
      </c>
      <c r="E2783" s="79" t="s">
        <v>2751</v>
      </c>
      <c r="F2783" s="79">
        <v>0</v>
      </c>
      <c r="G2783" s="111">
        <f>VLOOKUP(C2783,'[9]Análisis de Costos Cad. Aislad.'!B$1:D$65536,3,0)</f>
        <v>523.73</v>
      </c>
      <c r="H2783" s="112"/>
      <c r="I2783" s="86"/>
      <c r="J2783" s="87">
        <f>VLOOKUP(C2783,'[9]Análisis de Costos Cad. Aislad.'!B$1:F$65536,4,0)</f>
        <v>10</v>
      </c>
      <c r="M2783" s="57"/>
      <c r="N2783" s="57"/>
      <c r="O2783" s="57"/>
      <c r="P2783" s="57"/>
      <c r="Q2783" s="57"/>
      <c r="R2783" s="57"/>
    </row>
    <row r="2784" spans="1:18" x14ac:dyDescent="0.2">
      <c r="A2784" s="78"/>
      <c r="B2784" s="105">
        <f t="shared" si="58"/>
        <v>35</v>
      </c>
      <c r="C2784" s="80" t="s">
        <v>2787</v>
      </c>
      <c r="D2784" s="81" t="str">
        <f>VLOOKUP(C2784,'[9]Análisis de Costos Cad. Aislad.'!B$1:D$65536,2,0)</f>
        <v>Aislador rígido horizontal polimérico para suspensión  60 kV, 70 kN, más accesorios  ACCR</v>
      </c>
      <c r="E2784" s="79" t="s">
        <v>2751</v>
      </c>
      <c r="F2784" s="79">
        <v>0</v>
      </c>
      <c r="G2784" s="111">
        <f>VLOOKUP(C2784,'[9]Análisis de Costos Cad. Aislad.'!B$1:D$65536,3,0)</f>
        <v>463.89292982392317</v>
      </c>
      <c r="H2784" s="112"/>
      <c r="I2784" s="86"/>
      <c r="J2784" s="87">
        <f>VLOOKUP(C2784,'[9]Análisis de Costos Cad. Aislad.'!B$1:F$65536,4,0)</f>
        <v>10</v>
      </c>
      <c r="M2784" s="57"/>
      <c r="N2784" s="57"/>
      <c r="O2784" s="57"/>
      <c r="P2784" s="57"/>
      <c r="Q2784" s="57"/>
      <c r="R2784" s="57"/>
    </row>
    <row r="2785" spans="1:18" x14ac:dyDescent="0.2">
      <c r="A2785" s="78"/>
      <c r="B2785" s="105">
        <f t="shared" si="58"/>
        <v>36</v>
      </c>
      <c r="C2785" s="80" t="s">
        <v>2788</v>
      </c>
      <c r="D2785" s="81" t="str">
        <f>+VLOOKUP(C2785,'[7]I-404 (Aisladores)'!$E$1:$H$65534,2,0)</f>
        <v>Aisladores poliméricos de silicona en suspensión más accesorios  220 kV, 120 kN</v>
      </c>
      <c r="E2785" s="79" t="s">
        <v>2751</v>
      </c>
      <c r="F2785" s="79">
        <v>0</v>
      </c>
      <c r="G2785" s="111">
        <f>VLOOKUP(C2785,'[9]Análisis de Costos Cad. Aislad.'!B$1:D$65536,3,0)</f>
        <v>86.770546320768574</v>
      </c>
      <c r="H2785" s="112"/>
      <c r="I2785" s="86"/>
      <c r="J2785" s="87">
        <v>7.8</v>
      </c>
      <c r="M2785" s="57"/>
      <c r="N2785" s="57"/>
      <c r="O2785" s="57"/>
      <c r="P2785" s="57"/>
      <c r="Q2785" s="57"/>
      <c r="R2785" s="57"/>
    </row>
    <row r="2786" spans="1:18" x14ac:dyDescent="0.2">
      <c r="A2786" s="78"/>
      <c r="B2786" s="105">
        <f t="shared" si="58"/>
        <v>37</v>
      </c>
      <c r="C2786" s="80" t="s">
        <v>2789</v>
      </c>
      <c r="D2786" s="81" t="str">
        <f>+VLOOKUP(C2786,'[7]I-404 (Aisladores)'!$E$1:$H$65534,2,0)</f>
        <v>Aislador rígido horizontal polimérico para suspensión más accesorios  220 kV, 120 kN</v>
      </c>
      <c r="E2786" s="79" t="s">
        <v>2751</v>
      </c>
      <c r="F2786" s="79">
        <v>0</v>
      </c>
      <c r="G2786" s="111">
        <f>VLOOKUP(C2786,'[9]Análisis de Costos Cad. Aislad.'!B$1:D$65536,3,0)</f>
        <v>1465.6996336223558</v>
      </c>
      <c r="H2786" s="112"/>
      <c r="I2786" s="86"/>
      <c r="J2786" s="87">
        <v>25</v>
      </c>
      <c r="M2786" s="57"/>
      <c r="N2786" s="57"/>
      <c r="O2786" s="57"/>
      <c r="P2786" s="57"/>
      <c r="Q2786" s="57"/>
      <c r="R2786" s="57"/>
    </row>
    <row r="2787" spans="1:18" x14ac:dyDescent="0.2">
      <c r="A2787" s="78"/>
      <c r="B2787" s="105">
        <f t="shared" si="58"/>
        <v>38</v>
      </c>
      <c r="C2787" s="80" t="s">
        <v>2790</v>
      </c>
      <c r="D2787" s="81" t="str">
        <f>+VLOOKUP(C2787,'[7]I-404 (Aisladores)'!$E$1:$H$65534,2,0)</f>
        <v>Aisladores poliméricos de silicona en anclaje más accesorios  220 kV, 160 kN</v>
      </c>
      <c r="E2787" s="79" t="s">
        <v>2751</v>
      </c>
      <c r="F2787" s="79">
        <v>0</v>
      </c>
      <c r="G2787" s="111">
        <f>VLOOKUP(C2787,'[9]Análisis de Costos Cad. Aislad.'!B$1:D$65536,3,0)</f>
        <v>341.73462289459383</v>
      </c>
      <c r="H2787" s="112"/>
      <c r="I2787" s="86"/>
      <c r="J2787" s="87">
        <v>7.8</v>
      </c>
      <c r="M2787" s="57"/>
      <c r="N2787" s="57"/>
      <c r="O2787" s="57"/>
      <c r="P2787" s="57"/>
      <c r="Q2787" s="57"/>
      <c r="R2787" s="57"/>
    </row>
    <row r="2788" spans="1:18" x14ac:dyDescent="0.2">
      <c r="A2788" s="78"/>
      <c r="B2788" s="105">
        <f t="shared" si="58"/>
        <v>39</v>
      </c>
      <c r="C2788" s="80" t="s">
        <v>2791</v>
      </c>
      <c r="D2788" s="81" t="str">
        <f>+VLOOKUP(C2788,'[7]I-404 (Aisladores)'!$E$1:$H$65534,2,0)</f>
        <v>Aisladores poliméricos de silicona en suspensión más accesorios  138 kV, 120 kN</v>
      </c>
      <c r="E2788" s="79" t="s">
        <v>2751</v>
      </c>
      <c r="F2788" s="79">
        <v>0</v>
      </c>
      <c r="G2788" s="111">
        <f>VLOOKUP(C2788,'[9]Análisis de Costos Cad. Aislad.'!B$1:D$65536,3,0)</f>
        <v>174.29901660546349</v>
      </c>
      <c r="H2788" s="112"/>
      <c r="I2788" s="86"/>
      <c r="J2788" s="87">
        <v>7.8</v>
      </c>
      <c r="K2788" s="113"/>
      <c r="M2788" s="57"/>
      <c r="N2788" s="57"/>
      <c r="O2788" s="57"/>
      <c r="P2788" s="57"/>
      <c r="Q2788" s="57"/>
      <c r="R2788" s="57"/>
    </row>
    <row r="2789" spans="1:18" x14ac:dyDescent="0.2">
      <c r="A2789" s="78"/>
      <c r="B2789" s="105">
        <f t="shared" si="58"/>
        <v>40</v>
      </c>
      <c r="C2789" s="80" t="s">
        <v>2792</v>
      </c>
      <c r="D2789" s="81" t="str">
        <f>+VLOOKUP(C2789,'[7]I-404 (Aisladores)'!$E$1:$H$65534,2,0)</f>
        <v>Aislador rígido horizontal polimérico para suspensión, más acesorios 138 kV, 120 kN</v>
      </c>
      <c r="E2789" s="79" t="s">
        <v>2751</v>
      </c>
      <c r="F2789" s="79">
        <v>0</v>
      </c>
      <c r="G2789" s="111">
        <f>VLOOKUP(C2789,'[9]Análisis de Costos Cad. Aislad.'!B$1:D$65536,3,0)</f>
        <v>447.23676891228837</v>
      </c>
      <c r="H2789" s="112"/>
      <c r="I2789" s="86"/>
      <c r="J2789" s="87">
        <v>25</v>
      </c>
      <c r="K2789" s="113"/>
      <c r="M2789" s="57"/>
      <c r="N2789" s="57"/>
      <c r="O2789" s="57"/>
      <c r="P2789" s="57"/>
      <c r="Q2789" s="57"/>
      <c r="R2789" s="57"/>
    </row>
    <row r="2790" spans="1:18" x14ac:dyDescent="0.2">
      <c r="A2790" s="78"/>
      <c r="B2790" s="105">
        <f t="shared" si="58"/>
        <v>41</v>
      </c>
      <c r="C2790" s="80" t="s">
        <v>2793</v>
      </c>
      <c r="D2790" s="81" t="str">
        <f>+VLOOKUP(C2790,'[7]I-404 (Aisladores)'!$E$1:$H$65534,2,0)</f>
        <v>Aisladores poliméricos de silicona en anclaje más accesorios 138 kV, 120 kN</v>
      </c>
      <c r="E2790" s="79" t="s">
        <v>2751</v>
      </c>
      <c r="F2790" s="79">
        <v>0</v>
      </c>
      <c r="G2790" s="111">
        <f>VLOOKUP(C2790,'[9]Análisis de Costos Cad. Aislad.'!B$1:D$65536,3,0)</f>
        <v>160.2718542345176</v>
      </c>
      <c r="H2790" s="112"/>
      <c r="I2790" s="86"/>
      <c r="J2790" s="87">
        <v>7.8</v>
      </c>
      <c r="K2790" s="113"/>
      <c r="M2790" s="57"/>
      <c r="N2790" s="57"/>
      <c r="O2790" s="57"/>
      <c r="P2790" s="57"/>
      <c r="Q2790" s="57"/>
      <c r="R2790" s="57"/>
    </row>
    <row r="2791" spans="1:18" x14ac:dyDescent="0.2">
      <c r="A2791" s="78"/>
      <c r="B2791" s="105">
        <f t="shared" si="58"/>
        <v>42</v>
      </c>
      <c r="C2791" s="80" t="s">
        <v>2794</v>
      </c>
      <c r="D2791" s="81" t="str">
        <f>+VLOOKUP(C2791,'[7]I-404 (Aisladores)'!$E$1:$H$65534,2,0)</f>
        <v>Aisladores poliméricos de silicona en suspensión más accesorios  60 kV, 120 kN</v>
      </c>
      <c r="E2791" s="79" t="s">
        <v>2751</v>
      </c>
      <c r="F2791" s="79">
        <v>0</v>
      </c>
      <c r="G2791" s="111">
        <f>VLOOKUP(C2791,'[9]Análisis de Costos Cad. Aislad.'!B$1:D$65536,3,0)</f>
        <v>46.810651008937697</v>
      </c>
      <c r="H2791" s="112"/>
      <c r="I2791" s="86"/>
      <c r="J2791" s="87">
        <v>3.5</v>
      </c>
      <c r="K2791" s="113"/>
      <c r="M2791" s="57"/>
      <c r="N2791" s="57"/>
      <c r="O2791" s="57"/>
      <c r="P2791" s="57"/>
      <c r="Q2791" s="57"/>
      <c r="R2791" s="57"/>
    </row>
    <row r="2792" spans="1:18" x14ac:dyDescent="0.2">
      <c r="A2792" s="78"/>
      <c r="B2792" s="105">
        <f t="shared" si="58"/>
        <v>43</v>
      </c>
      <c r="C2792" s="80" t="s">
        <v>2795</v>
      </c>
      <c r="D2792" s="81" t="str">
        <f>+VLOOKUP(C2792,'[7]I-404 (Aisladores)'!$E$1:$H$65534,2,0)</f>
        <v>Aislador rígido horizontal polimérico para suspensión  más accesorios  60 kV, 120 kN</v>
      </c>
      <c r="E2792" s="79" t="s">
        <v>2751</v>
      </c>
      <c r="F2792" s="79">
        <v>0</v>
      </c>
      <c r="G2792" s="111">
        <f>VLOOKUP(C2792,'[9]Análisis de Costos Cad. Aislad.'!B$1:D$65536,3,0)</f>
        <v>307.54558305687931</v>
      </c>
      <c r="H2792" s="112"/>
      <c r="I2792" s="86"/>
      <c r="J2792" s="87">
        <v>10</v>
      </c>
      <c r="M2792" s="57"/>
      <c r="N2792" s="57"/>
      <c r="O2792" s="57"/>
      <c r="P2792" s="57"/>
      <c r="Q2792" s="57"/>
      <c r="R2792" s="57"/>
    </row>
    <row r="2793" spans="1:18" x14ac:dyDescent="0.2">
      <c r="A2793" s="78"/>
      <c r="B2793" s="105">
        <f t="shared" si="58"/>
        <v>44</v>
      </c>
      <c r="C2793" s="80" t="s">
        <v>2796</v>
      </c>
      <c r="D2793" s="81" t="str">
        <f>+VLOOKUP(C2793,'[7]I-404 (Aisladores)'!$E$1:$H$65534,2,0)</f>
        <v>Aislador rígido horizontal polimérico para suspensión  más accesorios  60 kV, 70 kN</v>
      </c>
      <c r="E2793" s="79" t="s">
        <v>2751</v>
      </c>
      <c r="F2793" s="79">
        <v>0</v>
      </c>
      <c r="G2793" s="111">
        <f>VLOOKUP(C2793,'[9]Análisis de Costos Cad. Aislad.'!B$1:D$65536,3,0)</f>
        <v>247.70851288080246</v>
      </c>
      <c r="H2793" s="112"/>
      <c r="I2793" s="86"/>
      <c r="J2793" s="87">
        <v>10</v>
      </c>
      <c r="M2793" s="57"/>
      <c r="N2793" s="57"/>
      <c r="O2793" s="57"/>
      <c r="P2793" s="57"/>
      <c r="Q2793" s="57"/>
      <c r="R2793" s="57"/>
    </row>
    <row r="2794" spans="1:18" x14ac:dyDescent="0.2">
      <c r="A2794" s="78"/>
      <c r="B2794" s="105">
        <f t="shared" si="58"/>
        <v>45</v>
      </c>
      <c r="C2794" s="80" t="s">
        <v>2797</v>
      </c>
      <c r="D2794" s="81" t="str">
        <f>+VLOOKUP(C2794,'[7]I-404 (Aisladores)'!$E$1:$H$65534,2,0)</f>
        <v>Aisladores poliméricos de silicona en anclaje más accesorios  60 kV, 120 kN</v>
      </c>
      <c r="E2794" s="79" t="s">
        <v>2751</v>
      </c>
      <c r="F2794" s="79">
        <v>0</v>
      </c>
      <c r="G2794" s="111">
        <f>VLOOKUP(C2794,'[9]Análisis de Costos Cad. Aislad.'!B$1:D$65536,3,0)</f>
        <v>134.40915359420885</v>
      </c>
      <c r="H2794" s="112"/>
      <c r="I2794" s="86"/>
      <c r="J2794" s="87">
        <v>3.5</v>
      </c>
      <c r="M2794" s="57"/>
      <c r="N2794" s="57"/>
      <c r="O2794" s="57"/>
      <c r="P2794" s="57"/>
      <c r="Q2794" s="57"/>
      <c r="R2794" s="57"/>
    </row>
    <row r="2795" spans="1:18" x14ac:dyDescent="0.2">
      <c r="A2795" s="78"/>
      <c r="B2795" s="105">
        <f t="shared" si="58"/>
        <v>46</v>
      </c>
      <c r="C2795" s="80" t="s">
        <v>2798</v>
      </c>
      <c r="D2795" s="81" t="str">
        <f>+VLOOKUP(C2795,'[7]I-404 (Aisladores)'!$E$1:$H$65534,2,0)</f>
        <v>Aisladores poliméricos de silicona en anclaje más accesorios  60 kV, 70 kN</v>
      </c>
      <c r="E2795" s="79" t="s">
        <v>2751</v>
      </c>
      <c r="F2795" s="79">
        <v>0</v>
      </c>
      <c r="G2795" s="111">
        <f>VLOOKUP(C2795,'[9]Análisis de Costos Cad. Aislad.'!B$1:D$65536,3,0)</f>
        <v>117.64602056652866</v>
      </c>
      <c r="H2795" s="112"/>
      <c r="I2795" s="86"/>
      <c r="J2795" s="87">
        <v>3.5</v>
      </c>
      <c r="M2795" s="57"/>
      <c r="N2795" s="57"/>
      <c r="O2795" s="57"/>
      <c r="P2795" s="57"/>
      <c r="Q2795" s="57"/>
      <c r="R2795" s="57"/>
    </row>
    <row r="2796" spans="1:18" x14ac:dyDescent="0.2">
      <c r="A2796" s="78"/>
      <c r="B2796" s="105">
        <f t="shared" si="58"/>
        <v>47</v>
      </c>
      <c r="C2796" s="80" t="s">
        <v>2799</v>
      </c>
      <c r="D2796" s="81" t="str">
        <f>+VLOOKUP(C2796,'[7]I-404 (Aisladores)'!$E$1:$H$65534,2,0)</f>
        <v>Aisladores poliméricos de silicona en suspensión más accesorios  33 kV, 70 kN</v>
      </c>
      <c r="E2796" s="79" t="s">
        <v>2751</v>
      </c>
      <c r="F2796" s="79">
        <v>0</v>
      </c>
      <c r="G2796" s="111">
        <f>VLOOKUP(C2796,'[9]Análisis de Costos Cad. Aislad.'!B$1:D$65536,3,0)</f>
        <v>19.01874775984097</v>
      </c>
      <c r="H2796" s="112"/>
      <c r="I2796" s="86"/>
      <c r="J2796" s="87">
        <v>3.5</v>
      </c>
      <c r="M2796" s="57"/>
      <c r="N2796" s="57"/>
      <c r="O2796" s="57"/>
      <c r="P2796" s="57"/>
      <c r="Q2796" s="57"/>
      <c r="R2796" s="57"/>
    </row>
    <row r="2797" spans="1:18" x14ac:dyDescent="0.2">
      <c r="A2797" s="78"/>
      <c r="B2797" s="105">
        <f t="shared" si="58"/>
        <v>48</v>
      </c>
      <c r="C2797" s="80" t="s">
        <v>2800</v>
      </c>
      <c r="D2797" s="81" t="str">
        <f>+VLOOKUP(C2797,'[7]I-404 (Aisladores)'!$E$1:$H$65534,2,0)</f>
        <v>Aislador rígido horizontal polimérico para suspensión  más accesorios  33 kV, 70 kN</v>
      </c>
      <c r="E2797" s="79" t="s">
        <v>2751</v>
      </c>
      <c r="F2797" s="79">
        <v>0</v>
      </c>
      <c r="G2797" s="111">
        <f>VLOOKUP(C2797,'[9]Análisis de Costos Cad. Aislad.'!B$1:D$65536,3,0)</f>
        <v>132.44980142979767</v>
      </c>
      <c r="H2797" s="112"/>
      <c r="I2797" s="86"/>
      <c r="J2797" s="87">
        <v>3.5</v>
      </c>
      <c r="M2797" s="57"/>
      <c r="N2797" s="57"/>
      <c r="O2797" s="57"/>
      <c r="P2797" s="57"/>
      <c r="Q2797" s="57"/>
      <c r="R2797" s="57"/>
    </row>
    <row r="2798" spans="1:18" x14ac:dyDescent="0.2">
      <c r="A2798" s="78"/>
      <c r="B2798" s="105">
        <f t="shared" si="58"/>
        <v>49</v>
      </c>
      <c r="C2798" s="80" t="s">
        <v>2801</v>
      </c>
      <c r="D2798" s="81" t="str">
        <f>+VLOOKUP(C2798,'[7]I-404 (Aisladores)'!$E$1:$H$65534,2,0)</f>
        <v>Aisladores poliméricos de silicona en anclaje más accesorios 33 kV, 70 kN</v>
      </c>
      <c r="E2798" s="79" t="s">
        <v>2751</v>
      </c>
      <c r="F2798" s="79">
        <v>0</v>
      </c>
      <c r="G2798" s="111">
        <f>VLOOKUP(C2798,'[9]Análisis de Costos Cad. Aislad.'!B$1:D$65536,3,0)</f>
        <v>23.329798136620528</v>
      </c>
      <c r="H2798" s="112"/>
      <c r="I2798" s="86"/>
      <c r="J2798" s="87">
        <v>3.5</v>
      </c>
      <c r="M2798" s="57"/>
      <c r="N2798" s="57"/>
      <c r="O2798" s="57"/>
      <c r="P2798" s="57"/>
      <c r="Q2798" s="57"/>
      <c r="R2798" s="57"/>
    </row>
    <row r="2799" spans="1:18" x14ac:dyDescent="0.2">
      <c r="A2799" s="78"/>
      <c r="B2799" s="105">
        <f t="shared" si="58"/>
        <v>50</v>
      </c>
      <c r="C2799" s="32" t="s">
        <v>2802</v>
      </c>
      <c r="D2799" s="81" t="str">
        <f>+VLOOKUP(C2799,'[7]I-404 (Aisladores)'!$E$1:$H$65534,2,0)</f>
        <v>Pararrayo 220 kV para Lìnea de Transmisiòn</v>
      </c>
      <c r="E2799" s="79" t="s">
        <v>2751</v>
      </c>
      <c r="F2799" s="79">
        <v>0</v>
      </c>
      <c r="G2799" s="111">
        <f>+VLOOKUP(C2799,'[7]I-404 (Aisladores)'!$E$1:$H$65536,4,0)</f>
        <v>4689.3517361111089</v>
      </c>
      <c r="H2799" s="113"/>
      <c r="I2799" s="86"/>
      <c r="J2799" s="87"/>
      <c r="M2799" s="57"/>
      <c r="N2799" s="57"/>
      <c r="O2799" s="57"/>
      <c r="P2799" s="57"/>
      <c r="Q2799" s="57"/>
      <c r="R2799" s="57"/>
    </row>
    <row r="2800" spans="1:18" x14ac:dyDescent="0.2">
      <c r="A2800" s="78"/>
      <c r="B2800" s="57"/>
      <c r="C2800" s="91"/>
      <c r="D2800" s="70"/>
      <c r="E2800" s="102"/>
      <c r="F2800" s="102"/>
      <c r="G2800" s="113"/>
      <c r="H2800" s="91"/>
      <c r="I2800" s="72"/>
      <c r="J2800" s="97"/>
      <c r="M2800" s="57"/>
      <c r="N2800" s="57"/>
      <c r="O2800" s="57"/>
      <c r="P2800" s="57"/>
      <c r="Q2800" s="57"/>
      <c r="R2800" s="57"/>
    </row>
    <row r="2801" spans="1:18" ht="15.75" x14ac:dyDescent="0.25">
      <c r="A2801" s="78"/>
      <c r="B2801" s="63" t="s">
        <v>2803</v>
      </c>
      <c r="D2801" s="70"/>
      <c r="E2801" s="71"/>
      <c r="F2801" s="71"/>
      <c r="G2801" s="72"/>
      <c r="H2801" s="72"/>
      <c r="I2801" s="72"/>
      <c r="J2801" s="73"/>
      <c r="M2801" s="57"/>
      <c r="N2801" s="57"/>
      <c r="O2801" s="57"/>
      <c r="P2801" s="57"/>
      <c r="Q2801" s="57"/>
      <c r="R2801" s="57"/>
    </row>
    <row r="2802" spans="1:18" ht="15.75" x14ac:dyDescent="0.25">
      <c r="A2802" s="78"/>
      <c r="B2802" s="63"/>
      <c r="D2802" s="70"/>
      <c r="E2802" s="71"/>
      <c r="F2802" s="71"/>
      <c r="G2802" s="72"/>
      <c r="H2802" s="72"/>
      <c r="I2802" s="72"/>
      <c r="J2802" s="73"/>
      <c r="M2802" s="57"/>
      <c r="N2802" s="57"/>
      <c r="O2802" s="57"/>
      <c r="P2802" s="57"/>
      <c r="Q2802" s="57"/>
      <c r="R2802" s="57"/>
    </row>
    <row r="2803" spans="1:18" ht="33.75" x14ac:dyDescent="0.2">
      <c r="A2803" s="78"/>
      <c r="B2803" s="74" t="s">
        <v>38</v>
      </c>
      <c r="C2803" s="74" t="s">
        <v>39</v>
      </c>
      <c r="D2803" s="74" t="s">
        <v>16</v>
      </c>
      <c r="E2803" s="74" t="s">
        <v>40</v>
      </c>
      <c r="F2803" s="75" t="s">
        <v>41</v>
      </c>
      <c r="G2803" s="75" t="s">
        <v>2804</v>
      </c>
      <c r="H2803" s="75" t="s">
        <v>2805</v>
      </c>
      <c r="I2803" s="86"/>
      <c r="J2803" s="75" t="s">
        <v>42</v>
      </c>
      <c r="M2803" s="57"/>
      <c r="N2803" s="57"/>
      <c r="O2803" s="57"/>
      <c r="P2803" s="57"/>
      <c r="Q2803" s="57"/>
      <c r="R2803" s="57"/>
    </row>
    <row r="2804" spans="1:18" x14ac:dyDescent="0.2">
      <c r="A2804" s="78"/>
      <c r="B2804" s="81">
        <v>1</v>
      </c>
      <c r="C2804" s="80" t="s">
        <v>2806</v>
      </c>
      <c r="D2804" s="81" t="str">
        <f>+VLOOKUP(C2804,'[9]Peso Conductores'!$B$1:$D$65536,2,0)</f>
        <v>CONDUCTOR AAAC 35 mm2</v>
      </c>
      <c r="E2804" s="79" t="s">
        <v>2807</v>
      </c>
      <c r="F2804" s="83">
        <v>0</v>
      </c>
      <c r="G2804" s="107">
        <f>+VLOOKUP(C2804,'[9]Peso Conductores'!$B$1:$E$65536,4,0)</f>
        <v>242.12280635030476</v>
      </c>
      <c r="H2804" s="114">
        <f t="shared" ref="H2804:H2862" si="59">G2804</f>
        <v>242.12280635030476</v>
      </c>
      <c r="I2804" s="86"/>
      <c r="J2804" s="87">
        <f>+VLOOKUP(C2804,'[9]Peso Conductores'!$B$1:$D$65536,3,0)</f>
        <v>94</v>
      </c>
      <c r="M2804" s="57"/>
      <c r="N2804" s="57"/>
      <c r="O2804" s="57"/>
      <c r="P2804" s="57"/>
      <c r="Q2804" s="57"/>
      <c r="R2804" s="57"/>
    </row>
    <row r="2805" spans="1:18" x14ac:dyDescent="0.2">
      <c r="A2805" s="78"/>
      <c r="B2805" s="81">
        <f>1+B2804</f>
        <v>2</v>
      </c>
      <c r="C2805" s="80" t="s">
        <v>2808</v>
      </c>
      <c r="D2805" s="81" t="str">
        <f>+VLOOKUP(C2805,'[9]Peso Conductores'!$B$1:$D$65536,2,0)</f>
        <v>CONDUCTOR AAAC 50 mm2</v>
      </c>
      <c r="E2805" s="79" t="s">
        <v>2807</v>
      </c>
      <c r="F2805" s="83">
        <v>0</v>
      </c>
      <c r="G2805" s="107">
        <f>+VLOOKUP(C2805,'[9]Peso Conductores'!$B$1:$E$65536,4,0)</f>
        <v>347.72956231160788</v>
      </c>
      <c r="H2805" s="114">
        <f t="shared" si="59"/>
        <v>347.72956231160788</v>
      </c>
      <c r="I2805" s="86"/>
      <c r="J2805" s="87">
        <f>+VLOOKUP(C2805,'[9]Peso Conductores'!$B$1:$D$65536,3,0)</f>
        <v>135</v>
      </c>
      <c r="M2805" s="57"/>
      <c r="N2805" s="57"/>
      <c r="O2805" s="57"/>
      <c r="P2805" s="57"/>
      <c r="Q2805" s="57"/>
      <c r="R2805" s="57"/>
    </row>
    <row r="2806" spans="1:18" x14ac:dyDescent="0.2">
      <c r="A2806" s="78"/>
      <c r="B2806" s="81">
        <f t="shared" ref="B2806:B2864" si="60">1+B2805</f>
        <v>3</v>
      </c>
      <c r="C2806" s="80" t="s">
        <v>2809</v>
      </c>
      <c r="D2806" s="81" t="str">
        <f>+VLOOKUP(C2806,'[9]Peso Conductores'!$B$1:$D$65536,2,0)</f>
        <v>CONDUCTOR AAAC 70 mm2</v>
      </c>
      <c r="E2806" s="79" t="s">
        <v>2807</v>
      </c>
      <c r="F2806" s="83">
        <v>0</v>
      </c>
      <c r="G2806" s="107">
        <f>+VLOOKUP(C2806,'[9]Peso Conductores'!$B$1:$E$65536,4,0)</f>
        <v>466.21519095111876</v>
      </c>
      <c r="H2806" s="114">
        <f t="shared" si="59"/>
        <v>466.21519095111876</v>
      </c>
      <c r="I2806" s="86"/>
      <c r="J2806" s="87">
        <f>+VLOOKUP(C2806,'[9]Peso Conductores'!$B$1:$D$65536,3,0)</f>
        <v>181</v>
      </c>
      <c r="M2806" s="57"/>
      <c r="N2806" s="57"/>
      <c r="O2806" s="57"/>
      <c r="P2806" s="57"/>
      <c r="Q2806" s="57"/>
      <c r="R2806" s="57"/>
    </row>
    <row r="2807" spans="1:18" x14ac:dyDescent="0.2">
      <c r="A2807" s="78"/>
      <c r="B2807" s="81">
        <f t="shared" si="60"/>
        <v>4</v>
      </c>
      <c r="C2807" s="80" t="s">
        <v>2810</v>
      </c>
      <c r="D2807" s="81" t="str">
        <f>+VLOOKUP(C2807,'[9]Peso Conductores'!$B$1:$D$65536,2,0)</f>
        <v>CONDUCTOR AAAC 95 mm2</v>
      </c>
      <c r="E2807" s="79" t="s">
        <v>2807</v>
      </c>
      <c r="F2807" s="83">
        <v>0</v>
      </c>
      <c r="G2807" s="107">
        <f>+VLOOKUP(C2807,'[9]Peso Conductores'!$B$1:$E$65536,4,0)</f>
        <v>659.39828112423424</v>
      </c>
      <c r="H2807" s="114">
        <f t="shared" si="59"/>
        <v>659.39828112423424</v>
      </c>
      <c r="I2807" s="86"/>
      <c r="J2807" s="87">
        <f>+VLOOKUP(C2807,'[9]Peso Conductores'!$B$1:$D$65536,3,0)</f>
        <v>256</v>
      </c>
      <c r="M2807" s="57"/>
      <c r="N2807" s="57"/>
      <c r="O2807" s="57"/>
      <c r="P2807" s="57"/>
      <c r="Q2807" s="57"/>
      <c r="R2807" s="57"/>
    </row>
    <row r="2808" spans="1:18" x14ac:dyDescent="0.2">
      <c r="A2808" s="78"/>
      <c r="B2808" s="81">
        <f t="shared" si="60"/>
        <v>5</v>
      </c>
      <c r="C2808" s="80" t="s">
        <v>2811</v>
      </c>
      <c r="D2808" s="81" t="str">
        <f>+VLOOKUP(C2808,'[9]Peso Conductores'!$B$1:$D$65536,2,0)</f>
        <v>CONDUCTOR AAAC 120 mm2</v>
      </c>
      <c r="E2808" s="79" t="s">
        <v>2807</v>
      </c>
      <c r="F2808" s="83">
        <v>0</v>
      </c>
      <c r="G2808" s="107">
        <f>+VLOOKUP(C2808,'[9]Peso Conductores'!$B$1:$E$65536,4,0)</f>
        <v>829.39940047657592</v>
      </c>
      <c r="H2808" s="114">
        <f t="shared" si="59"/>
        <v>829.39940047657592</v>
      </c>
      <c r="I2808" s="86"/>
      <c r="J2808" s="87">
        <f>+VLOOKUP(C2808,'[9]Peso Conductores'!$B$1:$D$65536,3,0)</f>
        <v>322</v>
      </c>
      <c r="M2808" s="57"/>
      <c r="N2808" s="57"/>
      <c r="O2808" s="57"/>
      <c r="P2808" s="57"/>
      <c r="Q2808" s="57"/>
      <c r="R2808" s="57"/>
    </row>
    <row r="2809" spans="1:18" x14ac:dyDescent="0.2">
      <c r="A2809" s="78"/>
      <c r="B2809" s="81">
        <f t="shared" si="60"/>
        <v>6</v>
      </c>
      <c r="C2809" s="80" t="s">
        <v>2812</v>
      </c>
      <c r="D2809" s="81" t="str">
        <f>+VLOOKUP(C2809,'[9]Peso Conductores'!$B$1:$D$65536,2,0)</f>
        <v>CONDUCTOR AAAC 150 mm2</v>
      </c>
      <c r="E2809" s="79" t="s">
        <v>2807</v>
      </c>
      <c r="F2809" s="83">
        <v>0</v>
      </c>
      <c r="G2809" s="107">
        <f>+VLOOKUP(C2809,'[9]Peso Conductores'!$B$1:$E$65536,4,0)</f>
        <v>1045.7644614704652</v>
      </c>
      <c r="H2809" s="114">
        <f t="shared" si="59"/>
        <v>1045.7644614704652</v>
      </c>
      <c r="I2809" s="86"/>
      <c r="J2809" s="87">
        <f>+VLOOKUP(C2809,'[9]Peso Conductores'!$B$1:$D$65536,3,0)</f>
        <v>406</v>
      </c>
      <c r="M2809" s="57"/>
      <c r="N2809" s="57"/>
      <c r="O2809" s="57"/>
      <c r="P2809" s="57"/>
      <c r="Q2809" s="57"/>
      <c r="R2809" s="57"/>
    </row>
    <row r="2810" spans="1:18" x14ac:dyDescent="0.2">
      <c r="A2810" s="78"/>
      <c r="B2810" s="81">
        <f t="shared" si="60"/>
        <v>7</v>
      </c>
      <c r="C2810" s="80" t="s">
        <v>2813</v>
      </c>
      <c r="D2810" s="81" t="str">
        <f>+VLOOKUP(C2810,'[9]Peso Conductores'!$B$1:$D$65536,2,0)</f>
        <v>CONDUCTOR AAAC 185 mm2</v>
      </c>
      <c r="E2810" s="79" t="s">
        <v>2807</v>
      </c>
      <c r="F2810" s="83">
        <v>0</v>
      </c>
      <c r="G2810" s="107">
        <f>+VLOOKUP(C2810,'[9]Peso Conductores'!$B$1:$E$65536,4,0)</f>
        <v>1287.8872678207699</v>
      </c>
      <c r="H2810" s="114">
        <f>G2810</f>
        <v>1287.8872678207699</v>
      </c>
      <c r="I2810" s="86"/>
      <c r="J2810" s="87">
        <f>+VLOOKUP(C2810,'[9]Peso Conductores'!$B$1:$D$65536,3,0)</f>
        <v>500</v>
      </c>
      <c r="M2810" s="57"/>
      <c r="N2810" s="57"/>
      <c r="O2810" s="57"/>
      <c r="P2810" s="57"/>
      <c r="Q2810" s="57"/>
      <c r="R2810" s="57"/>
    </row>
    <row r="2811" spans="1:18" x14ac:dyDescent="0.2">
      <c r="A2811" s="78"/>
      <c r="B2811" s="81">
        <f t="shared" si="60"/>
        <v>8</v>
      </c>
      <c r="C2811" s="80" t="s">
        <v>2814</v>
      </c>
      <c r="D2811" s="81" t="str">
        <f>+VLOOKUP(C2811,'[9]Peso Conductores'!$B$1:$D$65536,2,0)</f>
        <v>CONDUCTOR AAAC 240 mm2</v>
      </c>
      <c r="E2811" s="79" t="s">
        <v>2807</v>
      </c>
      <c r="F2811" s="83">
        <v>0</v>
      </c>
      <c r="G2811" s="107">
        <f>+VLOOKUP(C2811,'[9]Peso Conductores'!$B$1:$E$65536,4,0)</f>
        <v>1725.7689388798319</v>
      </c>
      <c r="H2811" s="114">
        <f t="shared" si="59"/>
        <v>1725.7689388798319</v>
      </c>
      <c r="I2811" s="86"/>
      <c r="J2811" s="87">
        <f>+VLOOKUP(C2811,'[9]Peso Conductores'!$B$1:$D$65536,3,0)</f>
        <v>670</v>
      </c>
      <c r="M2811" s="57"/>
      <c r="N2811" s="57"/>
      <c r="O2811" s="57"/>
      <c r="P2811" s="57"/>
      <c r="Q2811" s="57"/>
      <c r="R2811" s="57"/>
    </row>
    <row r="2812" spans="1:18" x14ac:dyDescent="0.2">
      <c r="A2812" s="78"/>
      <c r="B2812" s="81">
        <f t="shared" si="60"/>
        <v>9</v>
      </c>
      <c r="C2812" s="80" t="s">
        <v>2815</v>
      </c>
      <c r="D2812" s="81" t="str">
        <f>+VLOOKUP(C2812,'[9]Peso Conductores'!$B$1:$D$65536,2,0)</f>
        <v>CONDUCTOR AAAC 300 mm2</v>
      </c>
      <c r="E2812" s="79" t="s">
        <v>2807</v>
      </c>
      <c r="F2812" s="83">
        <v>0</v>
      </c>
      <c r="G2812" s="107">
        <f>+VLOOKUP(C2812,'[9]Peso Conductores'!$B$1:$E$65536,4,0)</f>
        <v>2130.1655409755535</v>
      </c>
      <c r="H2812" s="114">
        <f t="shared" si="59"/>
        <v>2130.1655409755535</v>
      </c>
      <c r="I2812" s="86"/>
      <c r="J2812" s="87">
        <f>+VLOOKUP(C2812,'[9]Peso Conductores'!$B$1:$D$65536,3,0)</f>
        <v>827</v>
      </c>
      <c r="M2812" s="57"/>
      <c r="N2812" s="57"/>
      <c r="O2812" s="57"/>
      <c r="P2812" s="57"/>
      <c r="Q2812" s="57"/>
      <c r="R2812" s="57"/>
    </row>
    <row r="2813" spans="1:18" x14ac:dyDescent="0.2">
      <c r="A2813" s="78"/>
      <c r="B2813" s="81">
        <f t="shared" si="60"/>
        <v>10</v>
      </c>
      <c r="C2813" s="80" t="s">
        <v>2816</v>
      </c>
      <c r="D2813" s="81" t="str">
        <f>+VLOOKUP(C2813,'[9]Peso Conductores'!$B$1:$D$65536,2,0)</f>
        <v>CONDUCTOR AAAC 400 mm2</v>
      </c>
      <c r="E2813" s="79" t="s">
        <v>2807</v>
      </c>
      <c r="F2813" s="83">
        <v>0</v>
      </c>
      <c r="G2813" s="107">
        <f>+VLOOKUP(C2813,'[9]Peso Conductores'!$B$1:$E$65536,4,0)</f>
        <v>2846.2308618839015</v>
      </c>
      <c r="H2813" s="114">
        <f t="shared" si="59"/>
        <v>2846.2308618839015</v>
      </c>
      <c r="I2813" s="86"/>
      <c r="J2813" s="87">
        <f>+VLOOKUP(C2813,'[9]Peso Conductores'!$B$1:$D$65536,3,0)</f>
        <v>1105</v>
      </c>
      <c r="M2813" s="57"/>
      <c r="N2813" s="57"/>
      <c r="O2813" s="57"/>
      <c r="P2813" s="57"/>
      <c r="Q2813" s="57"/>
      <c r="R2813" s="57"/>
    </row>
    <row r="2814" spans="1:18" x14ac:dyDescent="0.2">
      <c r="A2814" s="78"/>
      <c r="B2814" s="81">
        <f t="shared" si="60"/>
        <v>11</v>
      </c>
      <c r="C2814" s="80" t="s">
        <v>2817</v>
      </c>
      <c r="D2814" s="81" t="str">
        <f>+VLOOKUP(C2814,'[9]Peso Conductores'!$B$1:$D$65536,2,0)</f>
        <v>CONDUCTOR AAAC 500 mm2</v>
      </c>
      <c r="E2814" s="79" t="s">
        <v>2807</v>
      </c>
      <c r="F2814" s="83">
        <v>0</v>
      </c>
      <c r="G2814" s="107">
        <f>+VLOOKUP(C2814,'[9]Peso Conductores'!$B$1:$E$65536,4,0)</f>
        <v>3533.9626629001928</v>
      </c>
      <c r="H2814" s="114">
        <f t="shared" si="59"/>
        <v>3533.9626629001928</v>
      </c>
      <c r="I2814" s="86"/>
      <c r="J2814" s="87">
        <f>+VLOOKUP(C2814,'[9]Peso Conductores'!$B$1:$D$65536,3,0)</f>
        <v>1372</v>
      </c>
      <c r="M2814" s="57"/>
      <c r="N2814" s="57"/>
      <c r="O2814" s="57"/>
      <c r="P2814" s="57"/>
      <c r="Q2814" s="57"/>
      <c r="R2814" s="57"/>
    </row>
    <row r="2815" spans="1:18" x14ac:dyDescent="0.2">
      <c r="A2815" s="78"/>
      <c r="B2815" s="81">
        <f t="shared" si="60"/>
        <v>12</v>
      </c>
      <c r="C2815" s="80" t="s">
        <v>2818</v>
      </c>
      <c r="D2815" s="81" t="str">
        <f>+VLOOKUP(C2815,'[9]Peso Conductores'!$B$1:$D$65536,2,0)</f>
        <v>CONDUCTOR AAAC 600 mm2</v>
      </c>
      <c r="E2815" s="79" t="s">
        <v>2807</v>
      </c>
      <c r="F2815" s="83">
        <v>0</v>
      </c>
      <c r="G2815" s="107">
        <f>+VLOOKUP(C2815,'[9]Peso Conductores'!$B$1:$E$65536,4,0)</f>
        <v>4319.5738962708629</v>
      </c>
      <c r="H2815" s="114">
        <f t="shared" si="59"/>
        <v>4319.5738962708629</v>
      </c>
      <c r="I2815" s="86"/>
      <c r="J2815" s="87">
        <f>+VLOOKUP(C2815,'[9]Peso Conductores'!$B$1:$D$65536,3,0)</f>
        <v>1677</v>
      </c>
      <c r="M2815" s="57"/>
      <c r="N2815" s="57"/>
      <c r="O2815" s="57"/>
      <c r="P2815" s="57"/>
      <c r="Q2815" s="57"/>
      <c r="R2815" s="57"/>
    </row>
    <row r="2816" spans="1:18" x14ac:dyDescent="0.2">
      <c r="A2816" s="78"/>
      <c r="B2816" s="81">
        <f t="shared" si="60"/>
        <v>13</v>
      </c>
      <c r="C2816" s="80" t="s">
        <v>2819</v>
      </c>
      <c r="D2816" s="81" t="str">
        <f>+VLOOKUP(C2816,'[9]Peso Conductores'!$B$1:$D$65536,2,0)</f>
        <v xml:space="preserve">CONDUCTOR AAAC 700 mm2 </v>
      </c>
      <c r="E2816" s="79" t="s">
        <v>2807</v>
      </c>
      <c r="F2816" s="83">
        <v>0</v>
      </c>
      <c r="G2816" s="107">
        <f>+VLOOKUP(C2816,'[9]Peso Conductores'!$B$1:$E$65536,4,0)</f>
        <v>5035.6392171792104</v>
      </c>
      <c r="H2816" s="114">
        <f t="shared" si="59"/>
        <v>5035.6392171792104</v>
      </c>
      <c r="I2816" s="86"/>
      <c r="J2816" s="87">
        <f>+VLOOKUP(C2816,'[9]Peso Conductores'!$B$1:$D$65536,3,0)</f>
        <v>1955</v>
      </c>
      <c r="M2816" s="57"/>
      <c r="N2816" s="57"/>
      <c r="O2816" s="57"/>
      <c r="P2816" s="57"/>
      <c r="Q2816" s="57"/>
      <c r="R2816" s="57"/>
    </row>
    <row r="2817" spans="1:18" x14ac:dyDescent="0.2">
      <c r="A2817" s="78"/>
      <c r="B2817" s="81">
        <f t="shared" si="60"/>
        <v>14</v>
      </c>
      <c r="C2817" s="80" t="s">
        <v>2820</v>
      </c>
      <c r="D2817" s="81" t="str">
        <f>+VLOOKUP(C2817,'[9]Peso Conductores'!$B$1:$D$65536,2,0)</f>
        <v xml:space="preserve">CONDUCTOR AAAC 1000 mm2 </v>
      </c>
      <c r="E2817" s="79" t="s">
        <v>2807</v>
      </c>
      <c r="F2817" s="83">
        <v>0</v>
      </c>
      <c r="G2817" s="107">
        <f>+VLOOKUP(C2817,'[9]Peso Conductores'!$B$1:$E$65536,4,0)</f>
        <v>7127.1681401201413</v>
      </c>
      <c r="H2817" s="114">
        <f>G2817</f>
        <v>7127.1681401201413</v>
      </c>
      <c r="I2817" s="86"/>
      <c r="J2817" s="87">
        <f>+VLOOKUP(C2817,'[9]Peso Conductores'!$B$1:$D$65536,3,0)</f>
        <v>2767</v>
      </c>
      <c r="M2817" s="57"/>
      <c r="N2817" s="57"/>
      <c r="O2817" s="57"/>
      <c r="P2817" s="57"/>
      <c r="Q2817" s="57"/>
      <c r="R2817" s="57"/>
    </row>
    <row r="2818" spans="1:18" x14ac:dyDescent="0.2">
      <c r="A2818" s="78"/>
      <c r="B2818" s="81">
        <f t="shared" si="60"/>
        <v>15</v>
      </c>
      <c r="C2818" s="80" t="s">
        <v>2821</v>
      </c>
      <c r="D2818" s="81" t="str">
        <f>+VLOOKUP(C2818,'[9]Peso Conductores'!$B$1:$D$65536,2,0)</f>
        <v>CONDUCTOR ACSR 250 mm2</v>
      </c>
      <c r="E2818" s="79" t="s">
        <v>2807</v>
      </c>
      <c r="F2818" s="83">
        <v>0</v>
      </c>
      <c r="G2818" s="107">
        <f>+VLOOKUP(C2818,'[9]Peso Conductores'!$B$1:$E$65536,4,0)</f>
        <v>1903.3569975238586</v>
      </c>
      <c r="H2818" s="114">
        <f t="shared" si="59"/>
        <v>1903.3569975238586</v>
      </c>
      <c r="I2818" s="86"/>
      <c r="J2818" s="87">
        <f>+VLOOKUP(C2818,'[9]Peso Conductores'!$B$1:$D$65536,3,0)</f>
        <v>943</v>
      </c>
      <c r="M2818" s="57"/>
      <c r="N2818" s="57"/>
      <c r="O2818" s="57"/>
      <c r="P2818" s="57"/>
      <c r="Q2818" s="57"/>
      <c r="R2818" s="57"/>
    </row>
    <row r="2819" spans="1:18" x14ac:dyDescent="0.2">
      <c r="A2819" s="78"/>
      <c r="B2819" s="81">
        <f t="shared" si="60"/>
        <v>16</v>
      </c>
      <c r="C2819" s="80" t="s">
        <v>2822</v>
      </c>
      <c r="D2819" s="81" t="str">
        <f>+VLOOKUP(C2819,'[9]Peso Conductores'!$B$1:$D$65536,2,0)</f>
        <v>CONDUCTOR ACSR 315 mm2</v>
      </c>
      <c r="E2819" s="79" t="s">
        <v>2807</v>
      </c>
      <c r="F2819" s="83">
        <v>0</v>
      </c>
      <c r="G2819" s="107">
        <f>+VLOOKUP(C2819,'[9]Peso Conductores'!$B$1:$E$65536,4,0)</f>
        <v>2577.5046509416411</v>
      </c>
      <c r="H2819" s="114">
        <f t="shared" si="59"/>
        <v>2577.5046509416411</v>
      </c>
      <c r="I2819" s="86"/>
      <c r="J2819" s="87">
        <f>+VLOOKUP(C2819,'[9]Peso Conductores'!$B$1:$D$65536,3,0)</f>
        <v>1277</v>
      </c>
      <c r="M2819" s="57"/>
      <c r="N2819" s="57"/>
      <c r="O2819" s="57"/>
      <c r="P2819" s="57"/>
      <c r="Q2819" s="57"/>
      <c r="R2819" s="57"/>
    </row>
    <row r="2820" spans="1:18" x14ac:dyDescent="0.2">
      <c r="A2820" s="78"/>
      <c r="B2820" s="81">
        <f t="shared" si="60"/>
        <v>17</v>
      </c>
      <c r="C2820" s="80" t="s">
        <v>2823</v>
      </c>
      <c r="D2820" s="81" t="str">
        <f>+VLOOKUP(C2820,'[9]Peso Conductores'!$B$1:$D$65536,2,0)</f>
        <v>CONDUCTOR ACSR 400 mm2</v>
      </c>
      <c r="E2820" s="79" t="s">
        <v>2807</v>
      </c>
      <c r="F2820" s="83">
        <v>0</v>
      </c>
      <c r="G2820" s="107">
        <f>+VLOOKUP(C2820,'[9]Peso Conductores'!$B$1:$E$65536,4,0)</f>
        <v>3273.8547719869553</v>
      </c>
      <c r="H2820" s="114">
        <f t="shared" si="59"/>
        <v>3273.8547719869553</v>
      </c>
      <c r="I2820" s="86"/>
      <c r="J2820" s="87">
        <f>+VLOOKUP(C2820,'[9]Peso Conductores'!$B$1:$D$65536,3,0)</f>
        <v>1622</v>
      </c>
      <c r="M2820" s="57"/>
      <c r="N2820" s="57"/>
      <c r="O2820" s="57"/>
      <c r="P2820" s="57"/>
      <c r="Q2820" s="57"/>
      <c r="R2820" s="57"/>
    </row>
    <row r="2821" spans="1:18" x14ac:dyDescent="0.2">
      <c r="A2821" s="78"/>
      <c r="B2821" s="81">
        <f t="shared" si="60"/>
        <v>18</v>
      </c>
      <c r="C2821" s="80" t="s">
        <v>2824</v>
      </c>
      <c r="D2821" s="81" t="str">
        <f>+VLOOKUP(C2821,'[9]Peso Conductores'!$B$1:$D$65536,2,0)</f>
        <v>CONDUCTOR ACSR 592 mm2 (CURLEW)</v>
      </c>
      <c r="E2821" s="79" t="s">
        <v>2807</v>
      </c>
      <c r="F2821" s="83">
        <v>0</v>
      </c>
      <c r="G2821" s="107">
        <f>+VLOOKUP(C2821,'[9]Peso Conductores'!$B$1:$E$65536,4,0)</f>
        <v>3998.4625791036733</v>
      </c>
      <c r="H2821" s="114">
        <f t="shared" si="59"/>
        <v>3998.4625791036733</v>
      </c>
      <c r="I2821" s="86"/>
      <c r="J2821" s="87">
        <f>+VLOOKUP(C2821,'[9]Peso Conductores'!$B$1:$D$65536,3,0)</f>
        <v>1981</v>
      </c>
      <c r="M2821" s="57"/>
      <c r="N2821" s="57"/>
      <c r="O2821" s="57"/>
      <c r="P2821" s="57"/>
      <c r="Q2821" s="57"/>
      <c r="R2821" s="57"/>
    </row>
    <row r="2822" spans="1:18" x14ac:dyDescent="0.2">
      <c r="A2822" s="78"/>
      <c r="B2822" s="81">
        <f t="shared" si="60"/>
        <v>19</v>
      </c>
      <c r="C2822" s="80" t="s">
        <v>2825</v>
      </c>
      <c r="D2822" s="81" t="str">
        <f>+VLOOKUP(C2822,'[9]Peso Conductores'!$B$1:$D$65536,2,0)</f>
        <v>CONDUCTOR ACSR 726 mm2 (PHEASANT)</v>
      </c>
      <c r="E2822" s="79" t="s">
        <v>2807</v>
      </c>
      <c r="F2822" s="83">
        <v>0</v>
      </c>
      <c r="G2822" s="107">
        <f>+VLOOKUP(C2822,'[9]Peso Conductores'!$B$1:$E$65536,4,0)</f>
        <v>4910.7821579804322</v>
      </c>
      <c r="H2822" s="114">
        <f t="shared" si="59"/>
        <v>4910.7821579804322</v>
      </c>
      <c r="I2822" s="86"/>
      <c r="J2822" s="87">
        <f>+VLOOKUP(C2822,'[9]Peso Conductores'!$B$1:$D$65536,3,0)</f>
        <v>2433</v>
      </c>
      <c r="M2822" s="57"/>
      <c r="N2822" s="57"/>
      <c r="O2822" s="57"/>
      <c r="P2822" s="57"/>
      <c r="Q2822" s="57"/>
      <c r="R2822" s="57"/>
    </row>
    <row r="2823" spans="1:18" x14ac:dyDescent="0.2">
      <c r="A2823" s="78"/>
      <c r="B2823" s="81">
        <f t="shared" si="60"/>
        <v>20</v>
      </c>
      <c r="C2823" s="80" t="s">
        <v>2826</v>
      </c>
      <c r="D2823" s="81" t="str">
        <f>+VLOOKUP(C2823,'[9]Peso Conductores'!$B$1:$D$65536,2,0)</f>
        <v>CONDUCTOR ACAR 240 mm2</v>
      </c>
      <c r="E2823" s="79" t="s">
        <v>2807</v>
      </c>
      <c r="F2823" s="83">
        <v>0</v>
      </c>
      <c r="G2823" s="107">
        <f>+VLOOKUP(C2823,'[9]Peso Conductores'!$B$1:$E$65536,4,0)</f>
        <v>1763.9625617622389</v>
      </c>
      <c r="H2823" s="114">
        <f t="shared" si="59"/>
        <v>1763.9625617622389</v>
      </c>
      <c r="I2823" s="86"/>
      <c r="J2823" s="87">
        <f>+VLOOKUP(C2823,'[9]Peso Conductores'!$B$1:$D$65536,3,0)</f>
        <v>698</v>
      </c>
      <c r="M2823" s="57"/>
      <c r="N2823" s="57"/>
      <c r="O2823" s="57"/>
      <c r="P2823" s="57"/>
      <c r="Q2823" s="57"/>
      <c r="R2823" s="57"/>
    </row>
    <row r="2824" spans="1:18" x14ac:dyDescent="0.2">
      <c r="A2824" s="78"/>
      <c r="B2824" s="81">
        <f t="shared" si="60"/>
        <v>21</v>
      </c>
      <c r="C2824" s="80" t="s">
        <v>2827</v>
      </c>
      <c r="D2824" s="81" t="str">
        <f>+VLOOKUP(C2824,'[9]Peso Conductores'!$B$1:$D$65536,2,0)</f>
        <v>CONDUCTOR ACAR 300 mm2</v>
      </c>
      <c r="E2824" s="79" t="s">
        <v>2807</v>
      </c>
      <c r="F2824" s="83">
        <v>0</v>
      </c>
      <c r="G2824" s="107">
        <f>+VLOOKUP(C2824,'[9]Peso Conductores'!$B$1:$E$65536,4,0)</f>
        <v>2117.765940912258</v>
      </c>
      <c r="H2824" s="114">
        <f t="shared" si="59"/>
        <v>2117.765940912258</v>
      </c>
      <c r="I2824" s="86"/>
      <c r="J2824" s="87">
        <f>+VLOOKUP(C2824,'[9]Peso Conductores'!$B$1:$D$65536,3,0)</f>
        <v>838</v>
      </c>
      <c r="M2824" s="57"/>
      <c r="N2824" s="57"/>
      <c r="O2824" s="57"/>
      <c r="P2824" s="57"/>
      <c r="Q2824" s="57"/>
      <c r="R2824" s="57"/>
    </row>
    <row r="2825" spans="1:18" x14ac:dyDescent="0.2">
      <c r="A2825" s="78"/>
      <c r="B2825" s="81">
        <f t="shared" si="60"/>
        <v>22</v>
      </c>
      <c r="C2825" s="80" t="s">
        <v>2828</v>
      </c>
      <c r="D2825" s="81" t="str">
        <f>+VLOOKUP(C2825,'[9]Peso Conductores'!$B$1:$D$65536,2,0)</f>
        <v>CONDUCTOR ACAR 400 mm2</v>
      </c>
      <c r="E2825" s="79" t="s">
        <v>2807</v>
      </c>
      <c r="F2825" s="83">
        <v>0</v>
      </c>
      <c r="G2825" s="107">
        <f>+VLOOKUP(C2825,'[9]Peso Conductores'!$B$1:$E$65536,4,0)</f>
        <v>2822.8455322183677</v>
      </c>
      <c r="H2825" s="114">
        <f t="shared" si="59"/>
        <v>2822.8455322183677</v>
      </c>
      <c r="I2825" s="86"/>
      <c r="J2825" s="87">
        <f>+VLOOKUP(C2825,'[9]Peso Conductores'!$B$1:$D$65536,3,0)</f>
        <v>1117</v>
      </c>
      <c r="M2825" s="57"/>
      <c r="N2825" s="57"/>
      <c r="O2825" s="57"/>
      <c r="P2825" s="57"/>
      <c r="Q2825" s="57"/>
      <c r="R2825" s="57"/>
    </row>
    <row r="2826" spans="1:18" x14ac:dyDescent="0.2">
      <c r="A2826" s="78"/>
      <c r="B2826" s="81">
        <f t="shared" si="60"/>
        <v>23</v>
      </c>
      <c r="C2826" s="80" t="s">
        <v>2829</v>
      </c>
      <c r="D2826" s="81" t="str">
        <f>+VLOOKUP(C2826,'[9]Peso Conductores'!$B$1:$D$65536,2,0)</f>
        <v>CONDUCTOR ACAR 500 mm2</v>
      </c>
      <c r="E2826" s="79" t="s">
        <v>2807</v>
      </c>
      <c r="F2826" s="83">
        <v>0</v>
      </c>
      <c r="G2826" s="107">
        <f>+VLOOKUP(C2826,'[9]Peso Conductores'!$B$1:$E$65536,4,0)</f>
        <v>3530.4522905184062</v>
      </c>
      <c r="H2826" s="114">
        <f t="shared" si="59"/>
        <v>3530.4522905184062</v>
      </c>
      <c r="I2826" s="86"/>
      <c r="J2826" s="87">
        <f>+VLOOKUP(C2826,'[9]Peso Conductores'!$B$1:$D$65536,3,0)</f>
        <v>1397</v>
      </c>
      <c r="M2826" s="57"/>
      <c r="N2826" s="57"/>
      <c r="O2826" s="57"/>
      <c r="P2826" s="57"/>
      <c r="Q2826" s="57"/>
      <c r="R2826" s="57"/>
    </row>
    <row r="2827" spans="1:18" x14ac:dyDescent="0.2">
      <c r="A2827" s="78"/>
      <c r="B2827" s="81">
        <f t="shared" si="60"/>
        <v>24</v>
      </c>
      <c r="C2827" s="80" t="s">
        <v>2830</v>
      </c>
      <c r="D2827" s="81" t="str">
        <f>+VLOOKUP(C2827,'[9]Peso Conductores'!$B$1:$D$65536,2,0)</f>
        <v>CONDUCTOR ACAR 600 mm2</v>
      </c>
      <c r="E2827" s="79" t="s">
        <v>2807</v>
      </c>
      <c r="F2827" s="83">
        <v>0</v>
      </c>
      <c r="G2827" s="107">
        <f>+VLOOKUP(C2827,'[9]Peso Conductores'!$B$1:$E$65536,4,0)</f>
        <v>4238.0590488184453</v>
      </c>
      <c r="H2827" s="114">
        <f t="shared" si="59"/>
        <v>4238.0590488184453</v>
      </c>
      <c r="I2827" s="86"/>
      <c r="J2827" s="87">
        <f>+VLOOKUP(C2827,'[9]Peso Conductores'!$B$1:$D$65536,3,0)</f>
        <v>1677</v>
      </c>
      <c r="M2827" s="57"/>
      <c r="N2827" s="57"/>
      <c r="O2827" s="57"/>
      <c r="P2827" s="57"/>
      <c r="Q2827" s="57"/>
      <c r="R2827" s="57"/>
    </row>
    <row r="2828" spans="1:18" x14ac:dyDescent="0.2">
      <c r="A2828" s="78"/>
      <c r="B2828" s="81">
        <f t="shared" si="60"/>
        <v>25</v>
      </c>
      <c r="C2828" s="80" t="s">
        <v>2831</v>
      </c>
      <c r="D2828" s="81" t="str">
        <f>+VLOOKUP(C2828,'[9]Peso Conductores'!$B$1:$D$65536,2,0)</f>
        <v>CONDUCTOR ENGRASADO AAAC 70 mm2</v>
      </c>
      <c r="E2828" s="79" t="s">
        <v>2807</v>
      </c>
      <c r="F2828" s="83">
        <v>0</v>
      </c>
      <c r="G2828" s="107">
        <f>+VLOOKUP(C2828,'[9]Peso Conductores'!$B$1:$E$65536,4,0)</f>
        <v>589.10000423650433</v>
      </c>
      <c r="H2828" s="114">
        <f t="shared" si="59"/>
        <v>589.10000423650433</v>
      </c>
      <c r="I2828" s="86"/>
      <c r="J2828" s="87">
        <f>+VLOOKUP(C2828,'[9]Peso Conductores'!$B$1:$D$65536,3,0)</f>
        <v>209</v>
      </c>
      <c r="M2828" s="57"/>
      <c r="N2828" s="57"/>
      <c r="O2828" s="57"/>
      <c r="P2828" s="57"/>
      <c r="Q2828" s="57"/>
      <c r="R2828" s="57"/>
    </row>
    <row r="2829" spans="1:18" x14ac:dyDescent="0.2">
      <c r="A2829" s="78"/>
      <c r="B2829" s="81">
        <f t="shared" si="60"/>
        <v>26</v>
      </c>
      <c r="C2829" s="80" t="s">
        <v>2832</v>
      </c>
      <c r="D2829" s="81" t="str">
        <f>+VLOOKUP(C2829,'[9]Peso Conductores'!$B$1:$D$65536,2,0)</f>
        <v>CONDUCTOR ENGRASADO AAAC 120 mm2</v>
      </c>
      <c r="E2829" s="79" t="s">
        <v>2807</v>
      </c>
      <c r="F2829" s="83">
        <v>0</v>
      </c>
      <c r="G2829" s="107">
        <f>+VLOOKUP(C2829,'[9]Peso Conductores'!$B$1:$E$65536,4,0)</f>
        <v>1012.8386037750424</v>
      </c>
      <c r="H2829" s="114">
        <f t="shared" si="59"/>
        <v>1012.8386037750424</v>
      </c>
      <c r="I2829" s="86"/>
      <c r="J2829" s="87">
        <f>+VLOOKUP(C2829,'[9]Peso Conductores'!$B$1:$D$65536,3,0)</f>
        <v>359.33333333333331</v>
      </c>
      <c r="M2829" s="57"/>
      <c r="N2829" s="57"/>
      <c r="O2829" s="57"/>
      <c r="P2829" s="57"/>
      <c r="Q2829" s="57"/>
      <c r="R2829" s="57"/>
    </row>
    <row r="2830" spans="1:18" x14ac:dyDescent="0.2">
      <c r="A2830" s="78"/>
      <c r="B2830" s="81">
        <f t="shared" si="60"/>
        <v>27</v>
      </c>
      <c r="C2830" s="80" t="s">
        <v>2833</v>
      </c>
      <c r="D2830" s="81" t="str">
        <f>+VLOOKUP(C2830,'[9]Peso Conductores'!$B$1:$D$65536,2,0)</f>
        <v>CONDUCTOR ENGRASADO AAAC 150 mm2</v>
      </c>
      <c r="E2830" s="79" t="s">
        <v>2807</v>
      </c>
      <c r="F2830" s="83">
        <v>0</v>
      </c>
      <c r="G2830" s="107">
        <f>+VLOOKUP(C2830,'[9]Peso Conductores'!$B$1:$E$65536,4,0)</f>
        <v>1263.1356390678729</v>
      </c>
      <c r="H2830" s="114">
        <f t="shared" si="59"/>
        <v>1263.1356390678729</v>
      </c>
      <c r="I2830" s="86"/>
      <c r="J2830" s="87">
        <f>+VLOOKUP(C2830,'[9]Peso Conductores'!$B$1:$D$65536,3,0)</f>
        <v>448.13333333333333</v>
      </c>
      <c r="M2830" s="57"/>
      <c r="N2830" s="57"/>
      <c r="O2830" s="57"/>
      <c r="P2830" s="57"/>
      <c r="Q2830" s="57"/>
      <c r="R2830" s="57"/>
    </row>
    <row r="2831" spans="1:18" x14ac:dyDescent="0.2">
      <c r="A2831" s="78"/>
      <c r="B2831" s="81">
        <f t="shared" si="60"/>
        <v>28</v>
      </c>
      <c r="C2831" s="80" t="s">
        <v>2834</v>
      </c>
      <c r="D2831" s="81" t="str">
        <f>+VLOOKUP(C2831,'[9]Peso Conductores'!$B$1:$D$65536,2,0)</f>
        <v>CONDUCTOR ENGRASADO AAAC 240 mm2</v>
      </c>
      <c r="E2831" s="79" t="s">
        <v>2807</v>
      </c>
      <c r="F2831" s="83">
        <v>0</v>
      </c>
      <c r="G2831" s="107">
        <f>+VLOOKUP(C2831,'[9]Peso Conductores'!$B$1:$E$65536,4,0)</f>
        <v>2041.0858838969409</v>
      </c>
      <c r="H2831" s="114">
        <f t="shared" si="59"/>
        <v>2041.0858838969409</v>
      </c>
      <c r="I2831" s="86"/>
      <c r="J2831" s="87">
        <f>+VLOOKUP(C2831,'[9]Peso Conductores'!$B$1:$D$65536,3,0)</f>
        <v>724.13333333333333</v>
      </c>
      <c r="M2831" s="57"/>
      <c r="N2831" s="57"/>
      <c r="O2831" s="57"/>
      <c r="P2831" s="57"/>
      <c r="Q2831" s="57"/>
      <c r="R2831" s="57"/>
    </row>
    <row r="2832" spans="1:18" x14ac:dyDescent="0.2">
      <c r="A2832" s="78"/>
      <c r="B2832" s="81">
        <f t="shared" si="60"/>
        <v>29</v>
      </c>
      <c r="C2832" s="80" t="s">
        <v>2835</v>
      </c>
      <c r="D2832" s="81" t="str">
        <f>+VLOOKUP(C2832,'[9]Peso Conductores'!$B$1:$D$65536,2,0)</f>
        <v>CONDUCTOR ENGRASADO AAAC 300 mm2</v>
      </c>
      <c r="E2832" s="79" t="s">
        <v>2807</v>
      </c>
      <c r="F2832" s="83">
        <v>0</v>
      </c>
      <c r="G2832" s="107">
        <f>+VLOOKUP(C2832,'[9]Peso Conductores'!$B$1:$E$65536,4,0)</f>
        <v>2500.1516926209538</v>
      </c>
      <c r="H2832" s="114">
        <f t="shared" si="59"/>
        <v>2500.1516926209538</v>
      </c>
      <c r="I2832" s="86"/>
      <c r="J2832" s="87">
        <f>+VLOOKUP(C2832,'[9]Peso Conductores'!$B$1:$D$65536,3,0)</f>
        <v>887</v>
      </c>
      <c r="M2832" s="57"/>
      <c r="N2832" s="57"/>
      <c r="O2832" s="57"/>
      <c r="P2832" s="57"/>
      <c r="Q2832" s="57"/>
      <c r="R2832" s="57"/>
    </row>
    <row r="2833" spans="1:18" x14ac:dyDescent="0.2">
      <c r="A2833" s="78"/>
      <c r="B2833" s="81">
        <f t="shared" si="60"/>
        <v>30</v>
      </c>
      <c r="C2833" s="80" t="s">
        <v>2836</v>
      </c>
      <c r="D2833" s="81" t="str">
        <f>+VLOOKUP(C2833,'[9]Peso Conductores'!$B$1:$D$65536,2,0)</f>
        <v>CONDUCTOR ENGRASADO AAAC 400 mm2</v>
      </c>
      <c r="E2833" s="79" t="s">
        <v>2807</v>
      </c>
      <c r="F2833" s="83">
        <v>0</v>
      </c>
      <c r="G2833" s="107">
        <f>+VLOOKUP(C2833,'[9]Peso Conductores'!$B$1:$E$65536,4,0)</f>
        <v>3310.0467542666738</v>
      </c>
      <c r="H2833" s="114">
        <f t="shared" si="59"/>
        <v>3310.0467542666738</v>
      </c>
      <c r="I2833" s="86"/>
      <c r="J2833" s="87">
        <f>+VLOOKUP(C2833,'[9]Peso Conductores'!$B$1:$D$65536,3,0)</f>
        <v>1174.3333333333333</v>
      </c>
      <c r="M2833" s="57"/>
      <c r="N2833" s="57"/>
      <c r="O2833" s="57"/>
      <c r="P2833" s="57"/>
      <c r="Q2833" s="57"/>
      <c r="R2833" s="57"/>
    </row>
    <row r="2834" spans="1:18" x14ac:dyDescent="0.2">
      <c r="A2834" s="78"/>
      <c r="B2834" s="81">
        <f t="shared" si="60"/>
        <v>31</v>
      </c>
      <c r="C2834" s="80" t="s">
        <v>2837</v>
      </c>
      <c r="D2834" s="81" t="str">
        <f>+VLOOKUP(C2834,'[9]Peso Conductores'!$B$1:$D$65536,2,0)</f>
        <v>CONDUCTOR ENGRASADO AAAC 500 mm2</v>
      </c>
      <c r="E2834" s="79" t="s">
        <v>2807</v>
      </c>
      <c r="F2834" s="83">
        <v>0</v>
      </c>
      <c r="G2834" s="107">
        <f>+VLOOKUP(C2834,'[9]Peso Conductores'!$B$1:$E$65536,4,0)</f>
        <v>4085.9299815370168</v>
      </c>
      <c r="H2834" s="114">
        <f t="shared" si="59"/>
        <v>4085.9299815370168</v>
      </c>
      <c r="I2834" s="86"/>
      <c r="J2834" s="87">
        <f>+VLOOKUP(C2834,'[9]Peso Conductores'!$B$1:$D$65536,3,0)</f>
        <v>1449.6</v>
      </c>
      <c r="M2834" s="57"/>
      <c r="N2834" s="57"/>
      <c r="O2834" s="57"/>
      <c r="P2834" s="57"/>
      <c r="Q2834" s="57"/>
      <c r="R2834" s="57"/>
    </row>
    <row r="2835" spans="1:18" x14ac:dyDescent="0.2">
      <c r="A2835" s="78"/>
      <c r="B2835" s="81">
        <f t="shared" si="60"/>
        <v>32</v>
      </c>
      <c r="C2835" s="80" t="s">
        <v>2838</v>
      </c>
      <c r="D2835" s="81" t="str">
        <f>+VLOOKUP(C2835,'[9]Peso Conductores'!$B$1:$D$65536,2,0)</f>
        <v>CONDUCTOR ENGRASADO AAAC 600 mm2</v>
      </c>
      <c r="E2835" s="79" t="s">
        <v>2807</v>
      </c>
      <c r="F2835" s="83">
        <v>0</v>
      </c>
      <c r="G2835" s="107">
        <f>+VLOOKUP(C2835,'[9]Peso Conductores'!$B$1:$E$65536,4,0)</f>
        <v>4966.6673722408432</v>
      </c>
      <c r="H2835" s="114">
        <f t="shared" si="59"/>
        <v>4966.6673722408432</v>
      </c>
      <c r="I2835" s="86"/>
      <c r="J2835" s="87">
        <f>+VLOOKUP(C2835,'[9]Peso Conductores'!$B$1:$D$65536,3,0)</f>
        <v>1762.0666666666666</v>
      </c>
      <c r="M2835" s="57"/>
      <c r="N2835" s="57"/>
      <c r="O2835" s="57"/>
      <c r="P2835" s="57"/>
      <c r="Q2835" s="57"/>
      <c r="R2835" s="57"/>
    </row>
    <row r="2836" spans="1:18" x14ac:dyDescent="0.2">
      <c r="A2836" s="78"/>
      <c r="B2836" s="81">
        <f t="shared" si="60"/>
        <v>33</v>
      </c>
      <c r="C2836" s="80" t="s">
        <v>2839</v>
      </c>
      <c r="D2836" s="81" t="str">
        <f>+VLOOKUP(C2836,'[9]Peso Conductores'!$B$1:$D$65536,2,0)</f>
        <v>Conductor ACCR 484 mm2 Engrasado</v>
      </c>
      <c r="E2836" s="79" t="s">
        <v>2807</v>
      </c>
      <c r="F2836" s="83">
        <v>0</v>
      </c>
      <c r="G2836" s="107">
        <f>+VLOOKUP(C2836,'[9]Peso Conductores'!$B$1:$E$65536,4,0)</f>
        <v>57020</v>
      </c>
      <c r="H2836" s="114">
        <f>G2836</f>
        <v>57020</v>
      </c>
      <c r="I2836" s="86"/>
      <c r="J2836" s="87">
        <f>+VLOOKUP(C2836,'[9]Peso Conductores'!$B$1:$D$65536,3,0)</f>
        <v>1384</v>
      </c>
      <c r="M2836" s="57"/>
      <c r="N2836" s="57"/>
      <c r="O2836" s="57"/>
      <c r="P2836" s="57"/>
      <c r="Q2836" s="57"/>
      <c r="R2836" s="57"/>
    </row>
    <row r="2837" spans="1:18" x14ac:dyDescent="0.2">
      <c r="A2837" s="78"/>
      <c r="B2837" s="81">
        <f t="shared" si="60"/>
        <v>34</v>
      </c>
      <c r="C2837" s="80" t="s">
        <v>2840</v>
      </c>
      <c r="D2837" s="81" t="str">
        <f>+VLOOKUP(C2837,'[9]Peso Conductores'!$B$1:$D$65536,2,0)</f>
        <v>Conductor ACCR 175 mm2 Engrasado</v>
      </c>
      <c r="E2837" s="79" t="s">
        <v>2807</v>
      </c>
      <c r="F2837" s="83">
        <v>0</v>
      </c>
      <c r="G2837" s="107">
        <f>+VLOOKUP(C2837,'[9]Peso Conductores'!$B$1:$E$65536,4,0)</f>
        <v>25170</v>
      </c>
      <c r="H2837" s="114">
        <f>G2837</f>
        <v>25170</v>
      </c>
      <c r="I2837" s="86"/>
      <c r="J2837" s="87">
        <f>+VLOOKUP(C2837,'[9]Peso Conductores'!$B$1:$D$65536,3,0)</f>
        <v>501</v>
      </c>
      <c r="M2837" s="57"/>
      <c r="N2837" s="57"/>
      <c r="O2837" s="57"/>
      <c r="P2837" s="57"/>
      <c r="Q2837" s="57"/>
      <c r="R2837" s="57"/>
    </row>
    <row r="2838" spans="1:18" x14ac:dyDescent="0.2">
      <c r="A2838" s="78"/>
      <c r="B2838" s="81">
        <f t="shared" si="60"/>
        <v>35</v>
      </c>
      <c r="C2838" s="80" t="s">
        <v>2841</v>
      </c>
      <c r="D2838" s="81" t="str">
        <f>+VLOOKUP(C2838,'[9]Peso Conductores'!$B$1:$D$65536,2,0)</f>
        <v>CONDUCTOR ACSR 243 mm2</v>
      </c>
      <c r="E2838" s="79" t="s">
        <v>2807</v>
      </c>
      <c r="F2838" s="83">
        <v>0</v>
      </c>
      <c r="G2838" s="107">
        <f>+VLOOKUP(C2838,'[9]Peso Conductores'!$B$1:$E$65536,4,0)</f>
        <v>1867.0256868606248</v>
      </c>
      <c r="H2838" s="114">
        <f t="shared" si="59"/>
        <v>1867.0256868606248</v>
      </c>
      <c r="I2838" s="86"/>
      <c r="J2838" s="87">
        <f>+VLOOKUP(C2838,'[9]Peso Conductores'!$B$1:$D$65536,3,0)</f>
        <v>925</v>
      </c>
      <c r="M2838" s="57"/>
      <c r="N2838" s="57"/>
      <c r="O2838" s="57"/>
      <c r="P2838" s="57"/>
      <c r="Q2838" s="57"/>
      <c r="R2838" s="57"/>
    </row>
    <row r="2839" spans="1:18" x14ac:dyDescent="0.2">
      <c r="A2839" s="78"/>
      <c r="B2839" s="81">
        <f t="shared" si="60"/>
        <v>36</v>
      </c>
      <c r="C2839" s="80" t="s">
        <v>2842</v>
      </c>
      <c r="D2839" s="81" t="str">
        <f>+VLOOKUP(C2839,'[9]Peso Conductores'!$B$1:$D$65536,2,0)</f>
        <v>CONDUCTOR ACSR 125 mm2</v>
      </c>
      <c r="E2839" s="79" t="s">
        <v>2807</v>
      </c>
      <c r="F2839" s="83">
        <v>0</v>
      </c>
      <c r="G2839" s="107">
        <f>+VLOOKUP(C2839,'[9]Peso Conductores'!$B$1:$E$65536,4,0)</f>
        <v>873.96986206556812</v>
      </c>
      <c r="H2839" s="114">
        <f t="shared" si="59"/>
        <v>873.96986206556812</v>
      </c>
      <c r="I2839" s="86"/>
      <c r="J2839" s="87">
        <f>+VLOOKUP(C2839,'[9]Peso Conductores'!$B$1:$D$65536,3,0)</f>
        <v>433</v>
      </c>
      <c r="M2839" s="57"/>
      <c r="N2839" s="57"/>
      <c r="O2839" s="57"/>
      <c r="P2839" s="57"/>
      <c r="Q2839" s="57"/>
      <c r="R2839" s="57"/>
    </row>
    <row r="2840" spans="1:18" x14ac:dyDescent="0.2">
      <c r="A2840" s="78"/>
      <c r="B2840" s="81">
        <f t="shared" si="60"/>
        <v>37</v>
      </c>
      <c r="C2840" s="80" t="s">
        <v>2843</v>
      </c>
      <c r="D2840" s="81" t="str">
        <f>+VLOOKUP(C2840,'[9]Peso Conductores'!$B$1:$D$65536,2,0)</f>
        <v>CONDUCTOR ENGRASADO AAAC 177 mm2</v>
      </c>
      <c r="E2840" s="79" t="s">
        <v>2807</v>
      </c>
      <c r="F2840" s="83">
        <v>0</v>
      </c>
      <c r="G2840" s="107">
        <f>+VLOOKUP(C2840,'[9]Peso Conductores'!$B$1:$E$65536,4,0)</f>
        <v>1263.1356390678729</v>
      </c>
      <c r="H2840" s="114">
        <f t="shared" si="59"/>
        <v>1263.1356390678729</v>
      </c>
      <c r="I2840" s="86"/>
      <c r="J2840" s="87">
        <f>+VLOOKUP(C2840,'[9]Peso Conductores'!$B$1:$D$65536,3,0)</f>
        <v>448.13333333333333</v>
      </c>
      <c r="M2840" s="57"/>
      <c r="N2840" s="57"/>
      <c r="O2840" s="57"/>
      <c r="P2840" s="57"/>
      <c r="Q2840" s="57"/>
      <c r="R2840" s="57"/>
    </row>
    <row r="2841" spans="1:18" x14ac:dyDescent="0.2">
      <c r="A2841" s="78"/>
      <c r="B2841" s="81">
        <f t="shared" si="60"/>
        <v>38</v>
      </c>
      <c r="C2841" s="80" t="s">
        <v>2844</v>
      </c>
      <c r="D2841" s="81" t="str">
        <f>+VLOOKUP(C2841,'[9]Peso Conductores'!$B$1:$D$65536,2,0)</f>
        <v>CONDUCTOR ENGRASADO AAAC 242 mm2</v>
      </c>
      <c r="E2841" s="79" t="s">
        <v>2807</v>
      </c>
      <c r="F2841" s="83">
        <v>0</v>
      </c>
      <c r="G2841" s="107">
        <f>+VLOOKUP(C2841,'[9]Peso Conductores'!$B$1:$E$65536,4,0)</f>
        <v>1888.5024059256357</v>
      </c>
      <c r="H2841" s="114">
        <f t="shared" si="59"/>
        <v>1888.5024059256357</v>
      </c>
      <c r="I2841" s="86"/>
      <c r="J2841" s="87">
        <f>+VLOOKUP(C2841,'[9]Peso Conductores'!$B$1:$D$65536,3,0)</f>
        <v>670</v>
      </c>
      <c r="M2841" s="57"/>
      <c r="N2841" s="57"/>
      <c r="O2841" s="57"/>
      <c r="P2841" s="57"/>
      <c r="Q2841" s="57"/>
      <c r="R2841" s="57"/>
    </row>
    <row r="2842" spans="1:18" ht="15" x14ac:dyDescent="0.25">
      <c r="A2842" s="78"/>
      <c r="B2842" s="81">
        <f t="shared" si="60"/>
        <v>39</v>
      </c>
      <c r="C2842" s="80" t="s">
        <v>2845</v>
      </c>
      <c r="D2842" s="81" t="str">
        <f>+VLOOKUP(C2842,'[9]Peso Conductores'!$B$1:$D$65536,2,0)</f>
        <v>CONDUCTOR CU XLPE 1200 mm2 - 220 KV</v>
      </c>
      <c r="E2842" s="79" t="s">
        <v>2807</v>
      </c>
      <c r="F2842" s="83">
        <v>0</v>
      </c>
      <c r="G2842" s="107">
        <f>+VLOOKUP(C2842,'[9]Peso Conductores'!$B$1:$E$65536,4,0)</f>
        <v>148843.57058663262</v>
      </c>
      <c r="H2842" s="114">
        <f t="shared" si="59"/>
        <v>148843.57058663262</v>
      </c>
      <c r="I2842" s="86"/>
      <c r="J2842" s="87">
        <f>+VLOOKUP(C2842,'[9]Peso Conductores'!$B$1:$D$65536,3,0)</f>
        <v>21390.6</v>
      </c>
      <c r="L2842" s="115"/>
      <c r="M2842" s="116"/>
      <c r="N2842" s="57"/>
      <c r="O2842" s="57"/>
      <c r="P2842" s="57"/>
      <c r="Q2842" s="57"/>
      <c r="R2842" s="57"/>
    </row>
    <row r="2843" spans="1:18" ht="15" x14ac:dyDescent="0.25">
      <c r="A2843" s="78"/>
      <c r="B2843" s="81">
        <f t="shared" si="60"/>
        <v>40</v>
      </c>
      <c r="C2843" s="80" t="s">
        <v>2846</v>
      </c>
      <c r="D2843" s="81" t="str">
        <f>+VLOOKUP(C2843,'[9]Peso Conductores'!$B$1:$D$65536,2,0)</f>
        <v>CONDUCTOR CU XLPE 1000 mm2 - 220 KV</v>
      </c>
      <c r="E2843" s="79" t="s">
        <v>2807</v>
      </c>
      <c r="F2843" s="83">
        <v>0</v>
      </c>
      <c r="G2843" s="107">
        <f>+VLOOKUP(C2843,'[9]Peso Conductores'!$B$1:$E$65536,4,0)</f>
        <v>131522.81212711087</v>
      </c>
      <c r="H2843" s="114">
        <f t="shared" si="59"/>
        <v>131522.81212711087</v>
      </c>
      <c r="I2843" s="86"/>
      <c r="J2843" s="87">
        <f>+VLOOKUP(C2843,'[9]Peso Conductores'!$B$1:$D$65536,3,0)</f>
        <v>18901.400000000001</v>
      </c>
      <c r="L2843" s="115"/>
      <c r="M2843" s="116"/>
      <c r="N2843" s="57"/>
      <c r="O2843" s="57"/>
      <c r="P2843" s="57"/>
      <c r="Q2843" s="57"/>
      <c r="R2843" s="57"/>
    </row>
    <row r="2844" spans="1:18" ht="15" x14ac:dyDescent="0.25">
      <c r="A2844" s="78"/>
      <c r="B2844" s="81">
        <f t="shared" si="60"/>
        <v>41</v>
      </c>
      <c r="C2844" s="80" t="s">
        <v>2847</v>
      </c>
      <c r="D2844" s="81" t="str">
        <f>+VLOOKUP(C2844,'[9]Peso Conductores'!$B$1:$D$65536,2,0)</f>
        <v>CONDUCTOR CU XLPE 1000 mm2 - 138 KV</v>
      </c>
      <c r="E2844" s="79" t="s">
        <v>2807</v>
      </c>
      <c r="F2844" s="83">
        <v>0</v>
      </c>
      <c r="G2844" s="107">
        <f>+VLOOKUP(C2844,'[9]Peso Conductores'!$B$1:$E$65536,4,0)</f>
        <v>113959.00880559486</v>
      </c>
      <c r="H2844" s="114">
        <f t="shared" si="59"/>
        <v>113959.00880559486</v>
      </c>
      <c r="I2844" s="86"/>
      <c r="J2844" s="87">
        <f>+VLOOKUP(C2844,'[9]Peso Conductores'!$B$1:$D$65536,3,0)</f>
        <v>16466.8</v>
      </c>
      <c r="L2844" s="115"/>
      <c r="M2844" s="116"/>
      <c r="N2844" s="57"/>
      <c r="O2844" s="57"/>
      <c r="P2844" s="57"/>
      <c r="Q2844" s="57"/>
      <c r="R2844" s="57"/>
    </row>
    <row r="2845" spans="1:18" ht="15" x14ac:dyDescent="0.25">
      <c r="A2845" s="78"/>
      <c r="B2845" s="81">
        <f t="shared" si="60"/>
        <v>42</v>
      </c>
      <c r="C2845" s="80" t="s">
        <v>2848</v>
      </c>
      <c r="D2845" s="81" t="str">
        <f>+VLOOKUP(C2845,'[9]Peso Conductores'!$B$1:$D$65536,2,0)</f>
        <v>CONDUCTOR CU XLPE 630 mm2 - 138 KV</v>
      </c>
      <c r="E2845" s="79" t="s">
        <v>2807</v>
      </c>
      <c r="F2845" s="83">
        <v>0</v>
      </c>
      <c r="G2845" s="107">
        <f>+VLOOKUP(C2845,'[9]Peso Conductores'!$B$1:$E$65536,4,0)</f>
        <v>104219.74476570165</v>
      </c>
      <c r="H2845" s="114">
        <f t="shared" si="59"/>
        <v>104219.74476570165</v>
      </c>
      <c r="I2845" s="86"/>
      <c r="J2845" s="87">
        <f>+VLOOKUP(C2845,'[9]Peso Conductores'!$B$1:$D$65536,3,0)</f>
        <v>15059.5</v>
      </c>
      <c r="L2845" s="115"/>
      <c r="M2845" s="116"/>
      <c r="N2845" s="57"/>
      <c r="O2845" s="57"/>
      <c r="P2845" s="57"/>
      <c r="Q2845" s="57"/>
      <c r="R2845" s="57"/>
    </row>
    <row r="2846" spans="1:18" ht="15" x14ac:dyDescent="0.25">
      <c r="A2846" s="78"/>
      <c r="B2846" s="81">
        <f>1+B2844</f>
        <v>42</v>
      </c>
      <c r="C2846" s="80" t="s">
        <v>2849</v>
      </c>
      <c r="D2846" s="81" t="str">
        <f>+VLOOKUP(C2846,'[9]Peso Conductores'!$B$1:$D$65536,2,0)</f>
        <v>CONDUCTOR CU XLPE 1200 mm2 - 138 KV</v>
      </c>
      <c r="E2846" s="79" t="s">
        <v>2807</v>
      </c>
      <c r="F2846" s="83">
        <v>0</v>
      </c>
      <c r="G2846" s="107">
        <f>+VLOOKUP(C2846,'[9]Peso Conductores'!$B$1:$E$65536,4,0)</f>
        <v>128895.59203397653</v>
      </c>
      <c r="H2846" s="114">
        <f t="shared" si="59"/>
        <v>128895.59203397653</v>
      </c>
      <c r="I2846" s="86"/>
      <c r="J2846" s="87">
        <f>+VLOOKUP(C2846,'[9]Peso Conductores'!$B$1:$D$65536,3,0)</f>
        <v>18625.099999999999</v>
      </c>
      <c r="L2846" s="115"/>
      <c r="M2846" s="116"/>
      <c r="N2846" s="57"/>
      <c r="O2846" s="57"/>
      <c r="P2846" s="57"/>
      <c r="Q2846" s="57"/>
      <c r="R2846" s="57"/>
    </row>
    <row r="2847" spans="1:18" ht="15" x14ac:dyDescent="0.25">
      <c r="A2847" s="78"/>
      <c r="B2847" s="81">
        <f t="shared" si="60"/>
        <v>43</v>
      </c>
      <c r="C2847" s="80" t="s">
        <v>2850</v>
      </c>
      <c r="D2847" s="81" t="str">
        <f>+VLOOKUP(C2847,'[9]Peso Conductores'!$B$1:$D$65536,2,0)</f>
        <v>CONDUCTOR CU XLPE 1200 mm2 - 60 KV</v>
      </c>
      <c r="E2847" s="79" t="s">
        <v>2807</v>
      </c>
      <c r="F2847" s="83">
        <v>0</v>
      </c>
      <c r="G2847" s="107">
        <f>+VLOOKUP(C2847,'[9]Peso Conductores'!$B$1:$E$65536,4,0)</f>
        <v>123707.70124397716</v>
      </c>
      <c r="H2847" s="114">
        <f t="shared" si="59"/>
        <v>123707.70124397716</v>
      </c>
      <c r="I2847" s="86"/>
      <c r="J2847" s="87">
        <f>+VLOOKUP(C2847,'[9]Peso Conductores'!$B$1:$D$65536,3,0)</f>
        <v>17968.900000000001</v>
      </c>
      <c r="L2847" s="115"/>
      <c r="M2847" s="116"/>
      <c r="N2847" s="57"/>
      <c r="O2847" s="57"/>
      <c r="P2847" s="57"/>
      <c r="Q2847" s="57"/>
      <c r="R2847" s="57"/>
    </row>
    <row r="2848" spans="1:18" ht="15" x14ac:dyDescent="0.25">
      <c r="A2848" s="78"/>
      <c r="B2848" s="81">
        <f t="shared" si="60"/>
        <v>44</v>
      </c>
      <c r="C2848" s="80" t="s">
        <v>2851</v>
      </c>
      <c r="D2848" s="81" t="str">
        <f>+VLOOKUP(C2848,'[9]Peso Conductores'!$B$1:$D$65536,2,0)</f>
        <v>CONDUCTOR CU XLPE 1600 mm2 - 220 KV</v>
      </c>
      <c r="E2848" s="79" t="s">
        <v>2807</v>
      </c>
      <c r="F2848" s="83">
        <v>0</v>
      </c>
      <c r="G2848" s="107">
        <f>+VLOOKUP(C2848,'[9]Peso Conductores'!$B$1:$E$65536,4,0)</f>
        <v>177171.0684529001</v>
      </c>
      <c r="H2848" s="114">
        <f t="shared" si="59"/>
        <v>177171.0684529001</v>
      </c>
      <c r="I2848" s="86"/>
      <c r="J2848" s="87">
        <f>+VLOOKUP(C2848,'[9]Peso Conductores'!$B$1:$D$65536,3,0)</f>
        <v>25461.599999999999</v>
      </c>
      <c r="L2848" s="115"/>
      <c r="M2848" s="116"/>
      <c r="N2848" s="57"/>
      <c r="O2848" s="57"/>
      <c r="P2848" s="57"/>
      <c r="Q2848" s="57"/>
      <c r="R2848" s="57"/>
    </row>
    <row r="2849" spans="1:18" ht="15" x14ac:dyDescent="0.25">
      <c r="A2849" s="78"/>
      <c r="B2849" s="81">
        <f t="shared" si="60"/>
        <v>45</v>
      </c>
      <c r="C2849" s="80" t="s">
        <v>2852</v>
      </c>
      <c r="D2849" s="81" t="str">
        <f>+VLOOKUP(C2849,'[9]Peso Conductores'!$B$1:$D$65536,2,0)</f>
        <v>CONDUCTOR CU XLPE 1000 mm2 - 60 KV</v>
      </c>
      <c r="E2849" s="79" t="s">
        <v>2807</v>
      </c>
      <c r="F2849" s="83">
        <v>0</v>
      </c>
      <c r="G2849" s="107">
        <f>+VLOOKUP(C2849,'[9]Peso Conductores'!$B$1:$E$65536,4,0)</f>
        <v>110595.39677407198</v>
      </c>
      <c r="H2849" s="114">
        <f t="shared" si="59"/>
        <v>110595.39677407198</v>
      </c>
      <c r="I2849" s="86"/>
      <c r="J2849" s="87">
        <f>+VLOOKUP(C2849,'[9]Peso Conductores'!$B$1:$D$65536,3,0)</f>
        <v>16064.3</v>
      </c>
      <c r="L2849" s="115"/>
      <c r="M2849" s="116"/>
      <c r="N2849" s="57"/>
      <c r="O2849" s="57"/>
      <c r="P2849" s="57"/>
      <c r="Q2849" s="57"/>
      <c r="R2849" s="57"/>
    </row>
    <row r="2850" spans="1:18" ht="15" x14ac:dyDescent="0.25">
      <c r="A2850" s="78"/>
      <c r="B2850" s="81">
        <f t="shared" si="60"/>
        <v>46</v>
      </c>
      <c r="C2850" s="80" t="s">
        <v>2850</v>
      </c>
      <c r="D2850" s="81" t="str">
        <f>+VLOOKUP(C2850,'[9]Peso Conductores'!$B$1:$D$65536,2,0)</f>
        <v>CONDUCTOR CU XLPE 1200 mm2 - 60 KV</v>
      </c>
      <c r="E2850" s="79" t="s">
        <v>2807</v>
      </c>
      <c r="F2850" s="83">
        <v>0</v>
      </c>
      <c r="G2850" s="107">
        <f>+VLOOKUP(C2850,'[9]Peso Conductores'!$B$1:$E$65536,4,0)</f>
        <v>123707.70124397716</v>
      </c>
      <c r="H2850" s="114">
        <f t="shared" si="59"/>
        <v>123707.70124397716</v>
      </c>
      <c r="I2850" s="86"/>
      <c r="J2850" s="87">
        <f>+VLOOKUP(C2850,'[9]Peso Conductores'!$B$1:$D$65536,3,0)</f>
        <v>17968.900000000001</v>
      </c>
      <c r="L2850" s="115"/>
      <c r="M2850" s="116"/>
      <c r="N2850" s="57"/>
      <c r="O2850" s="57"/>
      <c r="P2850" s="57"/>
      <c r="Q2850" s="57"/>
      <c r="R2850" s="57"/>
    </row>
    <row r="2851" spans="1:18" ht="15" x14ac:dyDescent="0.25">
      <c r="A2851" s="78"/>
      <c r="B2851" s="81">
        <f t="shared" si="60"/>
        <v>47</v>
      </c>
      <c r="C2851" s="80" t="s">
        <v>2853</v>
      </c>
      <c r="D2851" s="81" t="str">
        <f>+VLOOKUP(C2851,'[9]Peso Conductores'!$B$1:$D$65536,2,0)</f>
        <v>CONDUCTOR CU XLPE 800 mm2 - 220 KV</v>
      </c>
      <c r="E2851" s="79" t="s">
        <v>2807</v>
      </c>
      <c r="F2851" s="83">
        <v>0</v>
      </c>
      <c r="G2851" s="107">
        <f>+VLOOKUP(C2851,'[9]Peso Conductores'!$B$1:$E$65536,4,0)</f>
        <v>116416.20493780439</v>
      </c>
      <c r="H2851" s="114">
        <f t="shared" si="59"/>
        <v>116416.20493780439</v>
      </c>
      <c r="I2851" s="86"/>
      <c r="J2851" s="87">
        <f>+VLOOKUP(C2851,'[9]Peso Conductores'!$B$1:$D$65536,3,0)</f>
        <v>16730.400000000001</v>
      </c>
      <c r="L2851" s="115"/>
      <c r="M2851" s="116"/>
      <c r="N2851" s="57"/>
      <c r="O2851" s="57"/>
      <c r="P2851" s="57"/>
      <c r="Q2851" s="57"/>
      <c r="R2851" s="57"/>
    </row>
    <row r="2852" spans="1:18" ht="15" x14ac:dyDescent="0.25">
      <c r="A2852" s="78"/>
      <c r="B2852" s="81">
        <f t="shared" si="60"/>
        <v>48</v>
      </c>
      <c r="C2852" s="80" t="s">
        <v>2854</v>
      </c>
      <c r="D2852" s="81" t="str">
        <f>+VLOOKUP(C2852,'[9]Peso Conductores'!$B$1:$D$65536,2,0)</f>
        <v>CONDUCTOR CU XLPE 600 mm2 - 220 KV</v>
      </c>
      <c r="E2852" s="79" t="s">
        <v>2807</v>
      </c>
      <c r="F2852" s="83">
        <v>0</v>
      </c>
      <c r="G2852" s="107">
        <f>+VLOOKUP(C2852,'[9]Peso Conductores'!$B$1:$E$65536,4,0)</f>
        <v>104789.47534194432</v>
      </c>
      <c r="H2852" s="114">
        <f t="shared" si="59"/>
        <v>104789.47534194432</v>
      </c>
      <c r="I2852" s="86"/>
      <c r="J2852" s="87">
        <f>+VLOOKUP(C2852,'[9]Peso Conductores'!$B$1:$D$65536,3,0)</f>
        <v>15059.5</v>
      </c>
      <c r="L2852" s="115"/>
      <c r="M2852" s="116"/>
      <c r="N2852" s="57"/>
      <c r="O2852" s="57"/>
      <c r="P2852" s="57"/>
      <c r="Q2852" s="57"/>
      <c r="R2852" s="57"/>
    </row>
    <row r="2853" spans="1:18" ht="15" x14ac:dyDescent="0.25">
      <c r="A2853" s="78"/>
      <c r="B2853" s="81">
        <f t="shared" si="60"/>
        <v>49</v>
      </c>
      <c r="C2853" s="80" t="s">
        <v>2855</v>
      </c>
      <c r="D2853" s="81" t="str">
        <f>+VLOOKUP(C2853,'[9]Peso Conductores'!$B$1:$D$65536,2,0)</f>
        <v>CONDUCTOR CU XLPE 800 mm2 - 138 KV</v>
      </c>
      <c r="E2853" s="79" t="s">
        <v>2807</v>
      </c>
      <c r="F2853" s="83">
        <v>0</v>
      </c>
      <c r="G2853" s="107">
        <f>+VLOOKUP(C2853,'[9]Peso Conductores'!$B$1:$E$65536,4,0)</f>
        <v>95650.050556506889</v>
      </c>
      <c r="H2853" s="114">
        <f t="shared" si="59"/>
        <v>95650.050556506889</v>
      </c>
      <c r="I2853" s="86"/>
      <c r="J2853" s="87">
        <f>+VLOOKUP(C2853,'[9]Peso Conductores'!$B$1:$D$65536,3,0)</f>
        <v>13821.2</v>
      </c>
      <c r="L2853" s="115"/>
      <c r="M2853" s="116"/>
      <c r="N2853" s="57"/>
      <c r="O2853" s="57"/>
      <c r="P2853" s="57"/>
      <c r="Q2853" s="57"/>
      <c r="R2853" s="57"/>
    </row>
    <row r="2854" spans="1:18" ht="15" x14ac:dyDescent="0.25">
      <c r="A2854" s="78"/>
      <c r="B2854" s="81">
        <f t="shared" si="60"/>
        <v>50</v>
      </c>
      <c r="C2854" s="80" t="s">
        <v>2856</v>
      </c>
      <c r="D2854" s="81" t="str">
        <f>+VLOOKUP(C2854,'[9]Peso Conductores'!$B$1:$D$65536,2,0)</f>
        <v>CONDUCTOR CU XLPE 800 mm2 - 60 KV</v>
      </c>
      <c r="E2854" s="79" t="s">
        <v>2807</v>
      </c>
      <c r="F2854" s="83">
        <v>0</v>
      </c>
      <c r="G2854" s="107">
        <f>+VLOOKUP(C2854,'[9]Peso Conductores'!$B$1:$E$65536,4,0)</f>
        <v>89636.77633002479</v>
      </c>
      <c r="H2854" s="114">
        <f t="shared" si="59"/>
        <v>89636.77633002479</v>
      </c>
      <c r="I2854" s="86"/>
      <c r="J2854" s="87">
        <f>+VLOOKUP(C2854,'[9]Peso Conductores'!$B$1:$D$65536,3,0)</f>
        <v>13020</v>
      </c>
      <c r="L2854" s="115"/>
      <c r="M2854" s="116"/>
      <c r="N2854" s="57"/>
      <c r="O2854" s="57"/>
      <c r="P2854" s="57"/>
      <c r="Q2854" s="57"/>
      <c r="R2854" s="57"/>
    </row>
    <row r="2855" spans="1:18" ht="15" x14ac:dyDescent="0.25">
      <c r="A2855" s="78"/>
      <c r="B2855" s="81">
        <f t="shared" si="60"/>
        <v>51</v>
      </c>
      <c r="C2855" s="80" t="s">
        <v>2857</v>
      </c>
      <c r="D2855" s="81" t="str">
        <f>+VLOOKUP(C2855,'[9]Peso Conductores'!$B$1:$D$65536,2,0)</f>
        <v>CONDUCTOR CU XLPE 630 mm2 - 60 KV</v>
      </c>
      <c r="E2855" s="79" t="s">
        <v>2807</v>
      </c>
      <c r="F2855" s="83">
        <v>0</v>
      </c>
      <c r="G2855" s="107">
        <f>+VLOOKUP(C2855,'[9]Peso Conductores'!$B$1:$E$65536,4,0)</f>
        <v>77690.025334211285</v>
      </c>
      <c r="H2855" s="114">
        <f t="shared" si="59"/>
        <v>77690.025334211285</v>
      </c>
      <c r="I2855" s="86"/>
      <c r="J2855" s="87">
        <f>+VLOOKUP(C2855,'[9]Peso Conductores'!$B$1:$D$65536,3,0)</f>
        <v>11284.7</v>
      </c>
      <c r="L2855" s="115"/>
      <c r="M2855" s="116"/>
      <c r="N2855" s="57"/>
      <c r="O2855" s="57"/>
      <c r="P2855" s="57"/>
      <c r="Q2855" s="57"/>
      <c r="R2855" s="57"/>
    </row>
    <row r="2856" spans="1:18" ht="15" x14ac:dyDescent="0.25">
      <c r="A2856" s="78"/>
      <c r="B2856" s="81">
        <f t="shared" si="60"/>
        <v>52</v>
      </c>
      <c r="C2856" s="80" t="s">
        <v>2858</v>
      </c>
      <c r="D2856" s="81" t="str">
        <f>+VLOOKUP(C2856,'[9]Peso Conductores'!$B$1:$D$65536,2,0)</f>
        <v>CONDUCTOR CU XLPE 500 mm2 - 60 KV</v>
      </c>
      <c r="E2856" s="79" t="s">
        <v>2807</v>
      </c>
      <c r="F2856" s="83">
        <v>0</v>
      </c>
      <c r="G2856" s="107">
        <f>+VLOOKUP(C2856,'[9]Peso Conductores'!$B$1:$E$65536,4,0)</f>
        <v>67565.613408640274</v>
      </c>
      <c r="H2856" s="114">
        <f t="shared" si="59"/>
        <v>67565.613408640274</v>
      </c>
      <c r="I2856" s="86"/>
      <c r="J2856" s="87">
        <f>+VLOOKUP(C2856,'[9]Peso Conductores'!$B$1:$D$65536,3,0)</f>
        <v>9814.1</v>
      </c>
      <c r="L2856" s="115"/>
      <c r="M2856" s="116"/>
      <c r="N2856" s="57"/>
      <c r="O2856" s="57"/>
      <c r="P2856" s="57"/>
      <c r="Q2856" s="57"/>
      <c r="R2856" s="57"/>
    </row>
    <row r="2857" spans="1:18" ht="15" x14ac:dyDescent="0.25">
      <c r="A2857" s="78"/>
      <c r="B2857" s="81">
        <f t="shared" si="60"/>
        <v>53</v>
      </c>
      <c r="C2857" s="80" t="s">
        <v>2859</v>
      </c>
      <c r="D2857" s="81" t="str">
        <f>+VLOOKUP(C2857,'[9]Peso Conductores'!$B$1:$D$65536,2,0)</f>
        <v>CONDUCTOR CU XLPE 400 mm2 - 60 KV</v>
      </c>
      <c r="E2857" s="79" t="s">
        <v>2807</v>
      </c>
      <c r="F2857" s="83">
        <v>0</v>
      </c>
      <c r="G2857" s="107">
        <f>+VLOOKUP(C2857,'[9]Peso Conductores'!$B$1:$E$65536,4,0)</f>
        <v>60559.900383030959</v>
      </c>
      <c r="H2857" s="114">
        <f t="shared" si="59"/>
        <v>60559.900383030959</v>
      </c>
      <c r="I2857" s="86"/>
      <c r="J2857" s="87">
        <f>+VLOOKUP(C2857,'[9]Peso Conductores'!$B$1:$D$65536,3,0)</f>
        <v>8796.5</v>
      </c>
      <c r="L2857" s="115"/>
      <c r="M2857" s="116"/>
      <c r="N2857" s="57"/>
      <c r="O2857" s="57"/>
      <c r="P2857" s="57"/>
      <c r="Q2857" s="57"/>
      <c r="R2857" s="57"/>
    </row>
    <row r="2858" spans="1:18" ht="15" x14ac:dyDescent="0.25">
      <c r="A2858" s="78"/>
      <c r="B2858" s="81">
        <f t="shared" si="60"/>
        <v>54</v>
      </c>
      <c r="C2858" s="80" t="s">
        <v>2860</v>
      </c>
      <c r="D2858" s="81" t="str">
        <f>+VLOOKUP(C2858,'[9]Peso Conductores'!$B$1:$D$65536,2,0)</f>
        <v>CONDUCTOR CU XLPE 400 mm2 - 138 KV</v>
      </c>
      <c r="E2858" s="79" t="s">
        <v>2807</v>
      </c>
      <c r="F2858" s="83">
        <v>0</v>
      </c>
      <c r="G2858" s="107">
        <f>+VLOOKUP(C2858,'[9]Peso Conductores'!$B$1:$E$65536,4,0)</f>
        <v>86870.664241571532</v>
      </c>
      <c r="H2858" s="114">
        <f t="shared" si="59"/>
        <v>86870.664241571532</v>
      </c>
      <c r="I2858" s="86"/>
      <c r="J2858" s="87">
        <f>+VLOOKUP(C2858,'[9]Peso Conductores'!$B$1:$D$65536,3,0)</f>
        <v>12552.6</v>
      </c>
      <c r="L2858" s="115"/>
      <c r="M2858" s="116"/>
      <c r="N2858" s="57"/>
      <c r="O2858" s="57"/>
      <c r="P2858" s="57"/>
      <c r="Q2858" s="57"/>
      <c r="R2858" s="57"/>
    </row>
    <row r="2859" spans="1:18" ht="15" x14ac:dyDescent="0.25">
      <c r="A2859" s="78"/>
      <c r="B2859" s="81">
        <f t="shared" si="60"/>
        <v>55</v>
      </c>
      <c r="C2859" s="80" t="s">
        <v>2861</v>
      </c>
      <c r="D2859" s="81" t="str">
        <f>+VLOOKUP(C2859,'[9]Peso Conductores'!$B$1:$D$65536,2,0)</f>
        <v>CONDUCTOR CU XLPE 300 mm2 - 60 KV</v>
      </c>
      <c r="E2859" s="79" t="s">
        <v>2807</v>
      </c>
      <c r="F2859" s="83">
        <v>0</v>
      </c>
      <c r="G2859" s="107">
        <f>+VLOOKUP(C2859,'[9]Peso Conductores'!$B$1:$E$65536,4,0)</f>
        <v>54100.820233044076</v>
      </c>
      <c r="H2859" s="114">
        <f t="shared" si="59"/>
        <v>54100.820233044076</v>
      </c>
      <c r="I2859" s="86"/>
      <c r="J2859" s="87">
        <f>+VLOOKUP(C2859,'[9]Peso Conductores'!$B$1:$D$65536,3,0)</f>
        <v>7858.3</v>
      </c>
      <c r="L2859" s="115"/>
      <c r="M2859" s="116"/>
      <c r="N2859" s="57"/>
      <c r="O2859" s="57"/>
      <c r="P2859" s="57"/>
      <c r="Q2859" s="57"/>
      <c r="R2859" s="57"/>
    </row>
    <row r="2860" spans="1:18" ht="15" x14ac:dyDescent="0.25">
      <c r="A2860" s="78"/>
      <c r="B2860" s="81">
        <f t="shared" si="60"/>
        <v>56</v>
      </c>
      <c r="C2860" s="80" t="s">
        <v>2862</v>
      </c>
      <c r="D2860" s="81" t="str">
        <f>+VLOOKUP(C2860,'[9]Peso Conductores'!$B$1:$D$65536,2,0)</f>
        <v>CONDUCTOR AL XLPE 1200 mm2 - 60 KV</v>
      </c>
      <c r="E2860" s="79" t="s">
        <v>2807</v>
      </c>
      <c r="F2860" s="83">
        <v>0</v>
      </c>
      <c r="G2860" s="107">
        <f>+VLOOKUP(C2860,'[9]Peso Conductores'!$B$1:$E$65536,4,0)</f>
        <v>35885.448071695522</v>
      </c>
      <c r="H2860" s="114">
        <f t="shared" si="59"/>
        <v>35885.448071695522</v>
      </c>
      <c r="I2860" s="86"/>
      <c r="J2860" s="87">
        <f>+VLOOKUP(C2860,'[9]Peso Conductores'!$B$1:$D$65536,3,0)</f>
        <v>10544.5</v>
      </c>
      <c r="L2860" s="115"/>
      <c r="M2860" s="116"/>
      <c r="N2860" s="57"/>
      <c r="O2860" s="57"/>
      <c r="P2860" s="57"/>
      <c r="Q2860" s="57"/>
      <c r="R2860" s="57"/>
    </row>
    <row r="2861" spans="1:18" ht="15" x14ac:dyDescent="0.25">
      <c r="A2861" s="78"/>
      <c r="B2861" s="81">
        <f t="shared" si="60"/>
        <v>57</v>
      </c>
      <c r="C2861" s="80" t="s">
        <v>2863</v>
      </c>
      <c r="D2861" s="81" t="str">
        <f>+VLOOKUP(C2861,'[9]Peso Conductores'!$B$1:$D$65536,2,0)</f>
        <v>CONDUCTOR AL XLPE 800 mm2 - 60 KV</v>
      </c>
      <c r="E2861" s="79" t="s">
        <v>2807</v>
      </c>
      <c r="F2861" s="83">
        <v>0</v>
      </c>
      <c r="G2861" s="107">
        <f>+VLOOKUP(C2861,'[9]Peso Conductores'!$B$1:$E$65536,4,0)</f>
        <v>24309.332407996691</v>
      </c>
      <c r="H2861" s="114">
        <f t="shared" si="59"/>
        <v>24309.332407996691</v>
      </c>
      <c r="I2861" s="86"/>
      <c r="J2861" s="87">
        <f>+VLOOKUP(C2861,'[9]Peso Conductores'!$B$1:$D$65536,3,0)</f>
        <v>7143</v>
      </c>
      <c r="L2861" s="115"/>
      <c r="M2861" s="116"/>
      <c r="N2861" s="57"/>
      <c r="O2861" s="57"/>
      <c r="P2861" s="57"/>
      <c r="Q2861" s="57"/>
      <c r="R2861" s="57"/>
    </row>
    <row r="2862" spans="1:18" ht="15" x14ac:dyDescent="0.25">
      <c r="A2862" s="78"/>
      <c r="B2862" s="81">
        <f t="shared" si="60"/>
        <v>58</v>
      </c>
      <c r="C2862" s="80" t="s">
        <v>2864</v>
      </c>
      <c r="D2862" s="81" t="str">
        <f>+VLOOKUP(C2862,'[9]Peso Conductores'!$B$1:$D$65536,2,0)</f>
        <v>CONDUCTOR AL XLPE 500 mm2 - 60 KV</v>
      </c>
      <c r="E2862" s="79" t="s">
        <v>2807</v>
      </c>
      <c r="F2862" s="83">
        <v>0</v>
      </c>
      <c r="G2862" s="107">
        <f>+VLOOKUP(C2862,'[9]Peso Conductores'!$B$1:$E$65536,4,0)</f>
        <v>18421.729850831034</v>
      </c>
      <c r="H2862" s="114">
        <f t="shared" si="59"/>
        <v>18421.729850831034</v>
      </c>
      <c r="I2862" s="86"/>
      <c r="J2862" s="87">
        <f>+VLOOKUP(C2862,'[9]Peso Conductores'!$B$1:$D$65536,3,0)</f>
        <v>5413</v>
      </c>
      <c r="L2862" s="115"/>
      <c r="M2862" s="116"/>
      <c r="N2862" s="57"/>
      <c r="O2862" s="57"/>
      <c r="P2862" s="57"/>
      <c r="Q2862" s="57"/>
      <c r="R2862" s="57"/>
    </row>
    <row r="2863" spans="1:18" x14ac:dyDescent="0.2">
      <c r="A2863" s="78"/>
      <c r="B2863" s="81">
        <f t="shared" si="60"/>
        <v>59</v>
      </c>
      <c r="C2863" s="80" t="s">
        <v>2865</v>
      </c>
      <c r="D2863" s="81" t="str">
        <f>+VLOOKUP(C2863,'[9]Peso Conductores'!$B$1:$D$65536,2,0)</f>
        <v>CONDUCTOR CU XLPE 120 mm2 - 33 KV</v>
      </c>
      <c r="E2863" s="79" t="s">
        <v>2807</v>
      </c>
      <c r="F2863" s="83">
        <v>0</v>
      </c>
      <c r="G2863" s="107">
        <f>+VLOOKUP(C2863,'[9]Peso Conductores'!$B$1:$E$65536,4,0)</f>
        <v>15792.901342482255</v>
      </c>
      <c r="H2863" s="114">
        <f>G2863</f>
        <v>15792.901342482255</v>
      </c>
      <c r="I2863" s="113"/>
      <c r="J2863" s="87">
        <f>+VLOOKUP(C2863,'[9]Peso Conductores'!$B$1:$D$65536,3,0)</f>
        <v>2850</v>
      </c>
      <c r="M2863" s="57"/>
      <c r="N2863" s="57"/>
      <c r="O2863" s="57"/>
      <c r="P2863" s="57"/>
      <c r="Q2863" s="57"/>
      <c r="R2863" s="57"/>
    </row>
    <row r="2864" spans="1:18" x14ac:dyDescent="0.2">
      <c r="A2864" s="78"/>
      <c r="B2864" s="81">
        <f t="shared" si="60"/>
        <v>60</v>
      </c>
      <c r="C2864" s="80" t="s">
        <v>2866</v>
      </c>
      <c r="D2864" s="81" t="str">
        <f>+VLOOKUP(C2864,'[9]Peso Conductores'!$B$1:$D$65536,2,0)</f>
        <v>CONDUCTOR CU XLPE 240 mm2 - 33 KV</v>
      </c>
      <c r="E2864" s="79" t="s">
        <v>2807</v>
      </c>
      <c r="F2864" s="83">
        <v>0</v>
      </c>
      <c r="G2864" s="107">
        <f>+VLOOKUP(C2864,'[9]Peso Conductores'!$B$1:$E$65536,4,0)</f>
        <v>24215.782058472789</v>
      </c>
      <c r="H2864" s="114">
        <f>G2864</f>
        <v>24215.782058472789</v>
      </c>
      <c r="I2864" s="113"/>
      <c r="J2864" s="87">
        <f>+VLOOKUP(C2864,'[9]Peso Conductores'!$B$1:$D$65536,3,0)</f>
        <v>4370</v>
      </c>
      <c r="M2864" s="57"/>
      <c r="N2864" s="57"/>
      <c r="O2864" s="57"/>
      <c r="P2864" s="57"/>
      <c r="Q2864" s="57"/>
      <c r="R2864" s="57"/>
    </row>
    <row r="2865" spans="1:18" x14ac:dyDescent="0.2">
      <c r="A2865" s="78"/>
      <c r="B2865" s="70"/>
      <c r="C2865" s="91"/>
      <c r="D2865" s="70"/>
      <c r="E2865" s="102"/>
      <c r="F2865" s="97"/>
      <c r="G2865" s="117"/>
      <c r="H2865" s="87"/>
      <c r="I2865" s="113"/>
      <c r="J2865" s="87"/>
      <c r="M2865" s="57"/>
      <c r="N2865" s="57"/>
      <c r="O2865" s="57"/>
      <c r="P2865" s="57"/>
      <c r="Q2865" s="57"/>
      <c r="R2865" s="57"/>
    </row>
    <row r="2866" spans="1:18" ht="15.75" x14ac:dyDescent="0.25">
      <c r="A2866" s="78"/>
      <c r="B2866" s="63" t="s">
        <v>2867</v>
      </c>
      <c r="C2866" s="91"/>
      <c r="D2866" s="70"/>
      <c r="E2866" s="102"/>
      <c r="F2866" s="97"/>
      <c r="G2866" s="117"/>
      <c r="H2866" s="87"/>
      <c r="I2866" s="113"/>
      <c r="M2866" s="57"/>
      <c r="N2866" s="57"/>
      <c r="O2866" s="57"/>
      <c r="P2866" s="57"/>
      <c r="Q2866" s="57"/>
      <c r="R2866" s="57"/>
    </row>
    <row r="2867" spans="1:18" ht="33.75" x14ac:dyDescent="0.2">
      <c r="A2867" s="78"/>
      <c r="B2867" s="74" t="s">
        <v>38</v>
      </c>
      <c r="C2867" s="74" t="s">
        <v>39</v>
      </c>
      <c r="D2867" s="74" t="s">
        <v>16</v>
      </c>
      <c r="E2867" s="74" t="s">
        <v>40</v>
      </c>
      <c r="F2867" s="75" t="s">
        <v>41</v>
      </c>
      <c r="G2867" s="75" t="s">
        <v>15</v>
      </c>
      <c r="H2867" s="75" t="s">
        <v>2805</v>
      </c>
      <c r="I2867" s="86"/>
      <c r="J2867" s="75" t="s">
        <v>42</v>
      </c>
      <c r="M2867" s="57"/>
      <c r="N2867" s="57"/>
      <c r="O2867" s="57"/>
      <c r="P2867" s="57"/>
      <c r="Q2867" s="57"/>
      <c r="R2867" s="57"/>
    </row>
    <row r="2868" spans="1:18" x14ac:dyDescent="0.2">
      <c r="A2868" s="78"/>
      <c r="B2868" s="81">
        <v>1</v>
      </c>
      <c r="C2868" s="80" t="s">
        <v>2868</v>
      </c>
      <c r="D2868" s="81" t="s">
        <v>2869</v>
      </c>
      <c r="E2868" s="79" t="s">
        <v>2751</v>
      </c>
      <c r="F2868" s="83">
        <v>0</v>
      </c>
      <c r="G2868" s="111">
        <f>+VLOOKUP(C2868,'[7]I-404 (Conductores)'!$E$1:$I$63363,4,0)</f>
        <v>19228.22</v>
      </c>
      <c r="H2868" s="114"/>
      <c r="I2868" s="86"/>
      <c r="J2868" s="87">
        <v>25</v>
      </c>
      <c r="M2868" s="57"/>
      <c r="N2868" s="57"/>
      <c r="O2868" s="57"/>
      <c r="P2868" s="57"/>
      <c r="Q2868" s="57"/>
      <c r="R2868" s="57"/>
    </row>
    <row r="2869" spans="1:18" x14ac:dyDescent="0.2">
      <c r="A2869" s="78"/>
      <c r="B2869" s="81">
        <f>+B2868+1</f>
        <v>2</v>
      </c>
      <c r="C2869" s="80" t="s">
        <v>2870</v>
      </c>
      <c r="D2869" s="81" t="s">
        <v>2869</v>
      </c>
      <c r="E2869" s="79" t="s">
        <v>2751</v>
      </c>
      <c r="F2869" s="83">
        <v>0</v>
      </c>
      <c r="G2869" s="111">
        <f>+VLOOKUP(C2869,'[7]I-404 (Conductores)'!$E$1:$I$63363,4,0)</f>
        <v>19228.22</v>
      </c>
      <c r="H2869" s="114"/>
      <c r="I2869" s="86"/>
      <c r="J2869" s="87">
        <v>20</v>
      </c>
      <c r="M2869" s="57"/>
      <c r="N2869" s="57"/>
      <c r="O2869" s="57"/>
      <c r="P2869" s="57"/>
      <c r="Q2869" s="57"/>
      <c r="R2869" s="57"/>
    </row>
    <row r="2870" spans="1:18" x14ac:dyDescent="0.2">
      <c r="A2870" s="78"/>
      <c r="B2870" s="81">
        <f t="shared" ref="B2870:B2894" si="61">+B2869+1</f>
        <v>3</v>
      </c>
      <c r="C2870" s="80" t="s">
        <v>2871</v>
      </c>
      <c r="D2870" s="81" t="s">
        <v>2869</v>
      </c>
      <c r="E2870" s="79" t="s">
        <v>2751</v>
      </c>
      <c r="F2870" s="83">
        <v>0</v>
      </c>
      <c r="G2870" s="111">
        <f>+VLOOKUP(C2870,'[7]I-404 (Conductores)'!$E$1:$I$63363,4,0)</f>
        <v>30500.11</v>
      </c>
      <c r="H2870" s="114"/>
      <c r="I2870" s="86"/>
      <c r="J2870" s="87">
        <v>20</v>
      </c>
      <c r="M2870" s="57"/>
      <c r="N2870" s="57"/>
      <c r="O2870" s="57"/>
      <c r="P2870" s="57"/>
      <c r="Q2870" s="57"/>
      <c r="R2870" s="57"/>
    </row>
    <row r="2871" spans="1:18" x14ac:dyDescent="0.2">
      <c r="A2871" s="78"/>
      <c r="B2871" s="81">
        <f t="shared" si="61"/>
        <v>4</v>
      </c>
      <c r="C2871" s="80" t="s">
        <v>2872</v>
      </c>
      <c r="D2871" s="81" t="s">
        <v>2873</v>
      </c>
      <c r="E2871" s="79" t="s">
        <v>2751</v>
      </c>
      <c r="F2871" s="83">
        <v>0</v>
      </c>
      <c r="G2871" s="111">
        <f>+VLOOKUP(C2871,'[7]I-404 (Conductores)'!$E$1:$I$63363,4,0)</f>
        <v>30500.11</v>
      </c>
      <c r="H2871" s="114"/>
      <c r="I2871" s="86"/>
      <c r="J2871" s="87">
        <v>20</v>
      </c>
      <c r="M2871" s="57"/>
      <c r="N2871" s="57"/>
      <c r="O2871" s="57"/>
      <c r="P2871" s="57"/>
      <c r="Q2871" s="57"/>
      <c r="R2871" s="57"/>
    </row>
    <row r="2872" spans="1:18" x14ac:dyDescent="0.2">
      <c r="A2872" s="78"/>
      <c r="B2872" s="81">
        <f t="shared" si="61"/>
        <v>5</v>
      </c>
      <c r="C2872" s="80" t="s">
        <v>2874</v>
      </c>
      <c r="D2872" s="81" t="s">
        <v>2875</v>
      </c>
      <c r="E2872" s="79" t="s">
        <v>2751</v>
      </c>
      <c r="F2872" s="83">
        <v>0</v>
      </c>
      <c r="G2872" s="111">
        <f>+VLOOKUP(C2872,'[7]I-404 (Conductores)'!$E$1:$I$63363,4,0)</f>
        <v>15382.58</v>
      </c>
      <c r="H2872" s="114"/>
      <c r="I2872" s="86"/>
      <c r="J2872" s="87">
        <v>20</v>
      </c>
      <c r="M2872" s="57"/>
      <c r="N2872" s="57"/>
      <c r="O2872" s="57"/>
      <c r="P2872" s="57"/>
      <c r="Q2872" s="57"/>
      <c r="R2872" s="57"/>
    </row>
    <row r="2873" spans="1:18" x14ac:dyDescent="0.2">
      <c r="A2873" s="78"/>
      <c r="B2873" s="81">
        <f t="shared" si="61"/>
        <v>6</v>
      </c>
      <c r="C2873" s="80" t="s">
        <v>2876</v>
      </c>
      <c r="D2873" s="81" t="s">
        <v>2877</v>
      </c>
      <c r="E2873" s="79" t="s">
        <v>2751</v>
      </c>
      <c r="F2873" s="83">
        <v>0</v>
      </c>
      <c r="G2873" s="111">
        <f>+VLOOKUP(C2873,'[7]I-404 (Conductores)'!$E$1:$I$63363,4,0)</f>
        <v>5460</v>
      </c>
      <c r="H2873" s="114"/>
      <c r="I2873" s="86"/>
      <c r="J2873" s="87">
        <v>17</v>
      </c>
      <c r="M2873" s="57"/>
      <c r="N2873" s="57"/>
      <c r="O2873" s="57"/>
      <c r="P2873" s="57"/>
      <c r="Q2873" s="57"/>
      <c r="R2873" s="57"/>
    </row>
    <row r="2874" spans="1:18" x14ac:dyDescent="0.2">
      <c r="A2874" s="78"/>
      <c r="B2874" s="81">
        <f t="shared" si="61"/>
        <v>7</v>
      </c>
      <c r="C2874" s="80" t="s">
        <v>2878</v>
      </c>
      <c r="D2874" s="81" t="s">
        <v>2879</v>
      </c>
      <c r="E2874" s="79" t="s">
        <v>2751</v>
      </c>
      <c r="F2874" s="83">
        <v>0</v>
      </c>
      <c r="G2874" s="111">
        <f>+VLOOKUP(C2874,'[7]I-404 (Conductores)'!$E$1:$I$63363,4,0)</f>
        <v>4828</v>
      </c>
      <c r="H2874" s="114"/>
      <c r="I2874" s="86"/>
      <c r="J2874" s="87">
        <v>17</v>
      </c>
      <c r="M2874" s="57"/>
      <c r="N2874" s="57"/>
      <c r="O2874" s="57"/>
      <c r="P2874" s="57"/>
      <c r="Q2874" s="57"/>
      <c r="R2874" s="57"/>
    </row>
    <row r="2875" spans="1:18" x14ac:dyDescent="0.2">
      <c r="A2875" s="78"/>
      <c r="B2875" s="81">
        <f t="shared" si="61"/>
        <v>8</v>
      </c>
      <c r="C2875" s="80" t="s">
        <v>2872</v>
      </c>
      <c r="D2875" s="81" t="s">
        <v>2873</v>
      </c>
      <c r="E2875" s="79" t="s">
        <v>2751</v>
      </c>
      <c r="F2875" s="83">
        <v>0</v>
      </c>
      <c r="G2875" s="111">
        <f>+VLOOKUP(C2875,'[7]I-404 (Conductores)'!$E$1:$I$63363,4,0)</f>
        <v>30500.11</v>
      </c>
      <c r="H2875" s="114"/>
      <c r="I2875" s="86"/>
      <c r="J2875" s="87">
        <v>20</v>
      </c>
      <c r="M2875" s="57"/>
      <c r="N2875" s="57"/>
      <c r="O2875" s="57"/>
      <c r="P2875" s="57"/>
      <c r="Q2875" s="57"/>
      <c r="R2875" s="57"/>
    </row>
    <row r="2876" spans="1:18" x14ac:dyDescent="0.2">
      <c r="A2876" s="78"/>
      <c r="B2876" s="81">
        <f t="shared" si="61"/>
        <v>9</v>
      </c>
      <c r="C2876" s="80" t="s">
        <v>2874</v>
      </c>
      <c r="D2876" s="81" t="s">
        <v>2875</v>
      </c>
      <c r="E2876" s="79" t="s">
        <v>2751</v>
      </c>
      <c r="F2876" s="83">
        <v>0</v>
      </c>
      <c r="G2876" s="111">
        <f>+VLOOKUP(C2876,'[7]I-404 (Conductores)'!$E$1:$I$63363,4,0)</f>
        <v>15382.58</v>
      </c>
      <c r="H2876" s="114"/>
      <c r="I2876" s="86"/>
      <c r="J2876" s="87">
        <v>20</v>
      </c>
      <c r="M2876" s="57"/>
      <c r="N2876" s="57"/>
      <c r="O2876" s="57"/>
      <c r="P2876" s="57"/>
      <c r="Q2876" s="57"/>
      <c r="R2876" s="57"/>
    </row>
    <row r="2877" spans="1:18" x14ac:dyDescent="0.2">
      <c r="A2877" s="78"/>
      <c r="B2877" s="81">
        <f t="shared" si="61"/>
        <v>10</v>
      </c>
      <c r="C2877" s="80" t="s">
        <v>2880</v>
      </c>
      <c r="D2877" s="81" t="s">
        <v>2881</v>
      </c>
      <c r="E2877" s="79" t="s">
        <v>2751</v>
      </c>
      <c r="F2877" s="83">
        <v>0</v>
      </c>
      <c r="G2877" s="111">
        <f>+VLOOKUP(C2877,'[7]I-404 (Conductores)'!$E$1:$I$63363,4,0)</f>
        <v>4200</v>
      </c>
      <c r="H2877" s="114"/>
      <c r="I2877" s="86"/>
      <c r="J2877" s="87">
        <v>17</v>
      </c>
      <c r="M2877" s="57"/>
      <c r="N2877" s="57"/>
      <c r="O2877" s="57"/>
      <c r="P2877" s="57"/>
      <c r="Q2877" s="57"/>
      <c r="R2877" s="57"/>
    </row>
    <row r="2878" spans="1:18" x14ac:dyDescent="0.2">
      <c r="A2878" s="78"/>
      <c r="B2878" s="81">
        <f t="shared" si="61"/>
        <v>11</v>
      </c>
      <c r="C2878" s="80" t="s">
        <v>2882</v>
      </c>
      <c r="D2878" s="81" t="s">
        <v>2883</v>
      </c>
      <c r="E2878" s="79" t="s">
        <v>2751</v>
      </c>
      <c r="F2878" s="83">
        <v>0</v>
      </c>
      <c r="G2878" s="111">
        <f>+VLOOKUP(C2878,'[7]I-404 (Conductores)'!$E$1:$I$63363,4,0)</f>
        <v>4200</v>
      </c>
      <c r="H2878" s="114"/>
      <c r="I2878" s="86"/>
      <c r="J2878" s="87">
        <v>17</v>
      </c>
      <c r="M2878" s="57"/>
      <c r="N2878" s="57"/>
      <c r="O2878" s="57"/>
      <c r="P2878" s="57"/>
      <c r="Q2878" s="57"/>
      <c r="R2878" s="57"/>
    </row>
    <row r="2879" spans="1:18" x14ac:dyDescent="0.2">
      <c r="A2879" s="78"/>
      <c r="B2879" s="81">
        <f t="shared" si="61"/>
        <v>12</v>
      </c>
      <c r="C2879" s="80" t="s">
        <v>2884</v>
      </c>
      <c r="D2879" s="81" t="s">
        <v>2885</v>
      </c>
      <c r="E2879" s="79" t="s">
        <v>2751</v>
      </c>
      <c r="F2879" s="83">
        <v>0</v>
      </c>
      <c r="G2879" s="111">
        <f>+VLOOKUP(C2879,'[7]I-404 (Conductores)'!$E$1:$I$63363,4,0)</f>
        <v>4200</v>
      </c>
      <c r="H2879" s="114"/>
      <c r="I2879" s="86"/>
      <c r="J2879" s="87">
        <v>17</v>
      </c>
      <c r="M2879" s="57"/>
      <c r="N2879" s="57"/>
      <c r="O2879" s="57"/>
      <c r="P2879" s="57"/>
      <c r="Q2879" s="57"/>
      <c r="R2879" s="57"/>
    </row>
    <row r="2880" spans="1:18" x14ac:dyDescent="0.2">
      <c r="A2880" s="78"/>
      <c r="B2880" s="81">
        <f t="shared" si="61"/>
        <v>13</v>
      </c>
      <c r="C2880" s="80" t="s">
        <v>2886</v>
      </c>
      <c r="D2880" s="81" t="s">
        <v>2887</v>
      </c>
      <c r="E2880" s="79" t="s">
        <v>2751</v>
      </c>
      <c r="F2880" s="83">
        <v>0</v>
      </c>
      <c r="G2880" s="111">
        <f>+VLOOKUP(C2880,'[7]I-404 (Conductores)'!$E$1:$I$63363,4,0)</f>
        <v>2500</v>
      </c>
      <c r="H2880" s="114"/>
      <c r="I2880" s="86"/>
      <c r="J2880" s="87">
        <v>15</v>
      </c>
      <c r="M2880" s="57"/>
      <c r="N2880" s="57"/>
      <c r="O2880" s="57"/>
      <c r="P2880" s="57"/>
      <c r="Q2880" s="57"/>
      <c r="R2880" s="57"/>
    </row>
    <row r="2881" spans="1:18" x14ac:dyDescent="0.2">
      <c r="A2881" s="78"/>
      <c r="B2881" s="81">
        <f t="shared" si="61"/>
        <v>14</v>
      </c>
      <c r="C2881" s="80" t="s">
        <v>2888</v>
      </c>
      <c r="D2881" s="81" t="s">
        <v>2889</v>
      </c>
      <c r="E2881" s="79" t="s">
        <v>2751</v>
      </c>
      <c r="F2881" s="83">
        <v>0</v>
      </c>
      <c r="G2881" s="111">
        <f>+VLOOKUP(C2881,'[7]I-404 (Conductores)'!$E$1:$I$63363,4,0)</f>
        <v>824</v>
      </c>
      <c r="H2881" s="114"/>
      <c r="I2881" s="86"/>
      <c r="J2881" s="87">
        <v>15</v>
      </c>
      <c r="M2881" s="57"/>
      <c r="N2881" s="57"/>
      <c r="O2881" s="57"/>
      <c r="P2881" s="57"/>
      <c r="Q2881" s="57"/>
      <c r="R2881" s="57"/>
    </row>
    <row r="2882" spans="1:18" x14ac:dyDescent="0.2">
      <c r="A2882" s="78"/>
      <c r="B2882" s="81">
        <f t="shared" si="61"/>
        <v>15</v>
      </c>
      <c r="C2882" s="80" t="s">
        <v>2890</v>
      </c>
      <c r="D2882" s="81" t="s">
        <v>2891</v>
      </c>
      <c r="E2882" s="79" t="s">
        <v>2751</v>
      </c>
      <c r="F2882" s="83">
        <v>0</v>
      </c>
      <c r="G2882" s="111">
        <f>+VLOOKUP(C2882,'[7]I-404 (Conductores)'!$E$1:$I$63363,4,0)</f>
        <v>1183.26</v>
      </c>
      <c r="H2882" s="114"/>
      <c r="I2882" s="118"/>
      <c r="J2882" s="87">
        <v>15</v>
      </c>
      <c r="M2882" s="57"/>
      <c r="N2882" s="57"/>
      <c r="O2882" s="57"/>
      <c r="P2882" s="57"/>
      <c r="Q2882" s="57"/>
      <c r="R2882" s="57"/>
    </row>
    <row r="2883" spans="1:18" x14ac:dyDescent="0.2">
      <c r="A2883" s="78"/>
      <c r="B2883" s="81">
        <f t="shared" si="61"/>
        <v>16</v>
      </c>
      <c r="C2883" s="80" t="s">
        <v>2892</v>
      </c>
      <c r="D2883" s="81" t="s">
        <v>2893</v>
      </c>
      <c r="E2883" s="79" t="s">
        <v>2751</v>
      </c>
      <c r="F2883" s="83">
        <v>0</v>
      </c>
      <c r="G2883" s="111">
        <f>+VLOOKUP(C2883,'[7]I-404 (Conductores)'!$E$1:$I$63363,4,0)</f>
        <v>2800</v>
      </c>
      <c r="H2883" s="114"/>
      <c r="I2883" s="86"/>
      <c r="J2883" s="87">
        <v>15</v>
      </c>
      <c r="M2883" s="57"/>
      <c r="N2883" s="57"/>
      <c r="O2883" s="57"/>
      <c r="P2883" s="57"/>
      <c r="Q2883" s="57"/>
      <c r="R2883" s="57"/>
    </row>
    <row r="2884" spans="1:18" x14ac:dyDescent="0.2">
      <c r="A2884" s="78"/>
      <c r="B2884" s="81">
        <f t="shared" si="61"/>
        <v>17</v>
      </c>
      <c r="C2884" s="80" t="s">
        <v>2894</v>
      </c>
      <c r="D2884" s="81" t="s">
        <v>2895</v>
      </c>
      <c r="E2884" s="79" t="s">
        <v>2751</v>
      </c>
      <c r="F2884" s="83">
        <v>0</v>
      </c>
      <c r="G2884" s="111">
        <f>+VLOOKUP(C2884,'[7]I-404 (Conductores)'!$E$1:$I$63363,4,0)</f>
        <v>2800</v>
      </c>
      <c r="H2884" s="114"/>
      <c r="I2884" s="118"/>
      <c r="J2884" s="87">
        <v>15</v>
      </c>
      <c r="M2884" s="57"/>
      <c r="N2884" s="57"/>
      <c r="O2884" s="57"/>
      <c r="P2884" s="57"/>
      <c r="Q2884" s="57"/>
      <c r="R2884" s="57"/>
    </row>
    <row r="2885" spans="1:18" x14ac:dyDescent="0.2">
      <c r="A2885" s="78"/>
      <c r="B2885" s="81">
        <f t="shared" si="61"/>
        <v>18</v>
      </c>
      <c r="C2885" s="80" t="s">
        <v>2896</v>
      </c>
      <c r="D2885" s="81" t="s">
        <v>2895</v>
      </c>
      <c r="E2885" s="79" t="s">
        <v>2751</v>
      </c>
      <c r="F2885" s="83">
        <v>0</v>
      </c>
      <c r="G2885" s="111">
        <f>+VLOOKUP(C2885,'[7]I-404 (Conductores)'!$E$1:$I$63363,4,0)</f>
        <v>3170</v>
      </c>
      <c r="H2885" s="114"/>
      <c r="I2885" s="118"/>
      <c r="J2885" s="87">
        <v>15</v>
      </c>
      <c r="M2885" s="57"/>
      <c r="N2885" s="57"/>
      <c r="O2885" s="57"/>
      <c r="P2885" s="57"/>
      <c r="Q2885" s="57"/>
      <c r="R2885" s="57"/>
    </row>
    <row r="2886" spans="1:18" x14ac:dyDescent="0.2">
      <c r="A2886" s="78"/>
      <c r="B2886" s="81">
        <f t="shared" si="61"/>
        <v>19</v>
      </c>
      <c r="C2886" s="80" t="s">
        <v>2897</v>
      </c>
      <c r="D2886" s="81" t="s">
        <v>2895</v>
      </c>
      <c r="E2886" s="79" t="s">
        <v>2751</v>
      </c>
      <c r="F2886" s="83">
        <v>0</v>
      </c>
      <c r="G2886" s="111">
        <f>+VLOOKUP(C2886,'[7]I-404 (Conductores)'!$E$1:$I$63363,4,0)</f>
        <v>1349.3</v>
      </c>
      <c r="H2886" s="114"/>
      <c r="I2886" s="118"/>
      <c r="J2886" s="87">
        <v>15</v>
      </c>
      <c r="M2886" s="57"/>
      <c r="N2886" s="57"/>
      <c r="O2886" s="57"/>
      <c r="P2886" s="57"/>
      <c r="Q2886" s="57"/>
      <c r="R2886" s="57"/>
    </row>
    <row r="2887" spans="1:18" x14ac:dyDescent="0.2">
      <c r="A2887" s="78"/>
      <c r="B2887" s="81">
        <f t="shared" si="61"/>
        <v>20</v>
      </c>
      <c r="C2887" s="80" t="s">
        <v>2898</v>
      </c>
      <c r="D2887" s="81" t="s">
        <v>2899</v>
      </c>
      <c r="E2887" s="79" t="s">
        <v>2751</v>
      </c>
      <c r="F2887" s="83">
        <v>0</v>
      </c>
      <c r="G2887" s="111">
        <f>+VLOOKUP(C2887,'[7]I-404 (Conductores)'!$E$1:$I$63363,4,0)</f>
        <v>1500</v>
      </c>
      <c r="H2887" s="114"/>
      <c r="I2887" s="118"/>
      <c r="J2887" s="87">
        <v>10</v>
      </c>
      <c r="M2887" s="57"/>
      <c r="N2887" s="57"/>
      <c r="O2887" s="57"/>
      <c r="P2887" s="57"/>
      <c r="Q2887" s="57"/>
      <c r="R2887" s="57"/>
    </row>
    <row r="2888" spans="1:18" x14ac:dyDescent="0.2">
      <c r="A2888" s="78"/>
      <c r="B2888" s="81">
        <f t="shared" si="61"/>
        <v>21</v>
      </c>
      <c r="C2888" s="80" t="s">
        <v>2900</v>
      </c>
      <c r="D2888" s="81" t="s">
        <v>2901</v>
      </c>
      <c r="E2888" s="79" t="s">
        <v>2751</v>
      </c>
      <c r="F2888" s="83">
        <v>0</v>
      </c>
      <c r="G2888" s="111">
        <f>+VLOOKUP(C2888,'[7]I-404 (Conductores)'!$E$1:$I$63363,4,0)</f>
        <v>2000</v>
      </c>
      <c r="H2888" s="114"/>
      <c r="I2888" s="118"/>
      <c r="J2888" s="87">
        <v>10</v>
      </c>
      <c r="M2888" s="57"/>
      <c r="N2888" s="57"/>
      <c r="O2888" s="57"/>
      <c r="P2888" s="57"/>
      <c r="Q2888" s="57"/>
      <c r="R2888" s="57"/>
    </row>
    <row r="2889" spans="1:18" x14ac:dyDescent="0.2">
      <c r="A2889" s="78"/>
      <c r="B2889" s="81">
        <f t="shared" si="61"/>
        <v>22</v>
      </c>
      <c r="C2889" s="80" t="s">
        <v>2902</v>
      </c>
      <c r="D2889" s="81" t="s">
        <v>2903</v>
      </c>
      <c r="E2889" s="79" t="s">
        <v>44</v>
      </c>
      <c r="F2889" s="83">
        <v>0</v>
      </c>
      <c r="G2889" s="111">
        <f>+VLOOKUP(C2889,'[7]I-404 (Conductores)'!$E$1:$I$63363,4,0)</f>
        <v>12000</v>
      </c>
      <c r="H2889" s="114">
        <f>G2889</f>
        <v>12000</v>
      </c>
      <c r="I2889" s="86"/>
      <c r="J2889" s="87">
        <v>300</v>
      </c>
      <c r="M2889" s="57"/>
      <c r="N2889" s="57"/>
      <c r="O2889" s="57"/>
      <c r="P2889" s="57"/>
      <c r="Q2889" s="57"/>
      <c r="R2889" s="57"/>
    </row>
    <row r="2890" spans="1:18" x14ac:dyDescent="0.2">
      <c r="A2890" s="78"/>
      <c r="B2890" s="81">
        <f t="shared" si="61"/>
        <v>23</v>
      </c>
      <c r="C2890" s="80" t="s">
        <v>2904</v>
      </c>
      <c r="D2890" s="81" t="s">
        <v>2905</v>
      </c>
      <c r="E2890" s="79" t="s">
        <v>44</v>
      </c>
      <c r="F2890" s="83">
        <v>0</v>
      </c>
      <c r="G2890" s="111">
        <f>+VLOOKUP(C2890,'[7]I-404 (Conductores)'!$E$1:$I$63363,4,0)</f>
        <v>3444.32</v>
      </c>
      <c r="H2890" s="114">
        <f>G2890</f>
        <v>3444.32</v>
      </c>
      <c r="I2890" s="86"/>
      <c r="J2890" s="87">
        <v>200</v>
      </c>
      <c r="M2890" s="57"/>
      <c r="N2890" s="57"/>
      <c r="O2890" s="57"/>
      <c r="P2890" s="57"/>
      <c r="Q2890" s="57"/>
      <c r="R2890" s="57"/>
    </row>
    <row r="2891" spans="1:18" x14ac:dyDescent="0.2">
      <c r="A2891" s="78"/>
      <c r="B2891" s="81">
        <f t="shared" si="61"/>
        <v>24</v>
      </c>
      <c r="C2891" s="80" t="s">
        <v>2906</v>
      </c>
      <c r="D2891" s="81" t="s">
        <v>2907</v>
      </c>
      <c r="E2891" s="79" t="s">
        <v>44</v>
      </c>
      <c r="F2891" s="83">
        <v>0</v>
      </c>
      <c r="G2891" s="111">
        <f>+VLOOKUP(C2891,'[7]I-404 (Conductores)'!$E$1:$I$63363,4,0)</f>
        <v>3444.32</v>
      </c>
      <c r="H2891" s="114">
        <f>G2891</f>
        <v>3444.32</v>
      </c>
      <c r="I2891" s="86"/>
      <c r="J2891" s="87">
        <v>160</v>
      </c>
      <c r="M2891" s="57"/>
      <c r="N2891" s="57"/>
      <c r="O2891" s="57"/>
      <c r="P2891" s="57"/>
      <c r="Q2891" s="57"/>
      <c r="R2891" s="57"/>
    </row>
    <row r="2892" spans="1:18" x14ac:dyDescent="0.2">
      <c r="A2892" s="78"/>
      <c r="B2892" s="81">
        <f t="shared" si="61"/>
        <v>25</v>
      </c>
      <c r="C2892" s="80" t="s">
        <v>2908</v>
      </c>
      <c r="D2892" s="81" t="s">
        <v>2909</v>
      </c>
      <c r="E2892" s="79" t="s">
        <v>44</v>
      </c>
      <c r="F2892" s="83">
        <v>0</v>
      </c>
      <c r="G2892" s="111">
        <f>+VLOOKUP(C2892,'[7]I-404 (Conductores)'!$E$1:$I$63363,4,0)</f>
        <v>3444.32</v>
      </c>
      <c r="H2892" s="114">
        <f>G2892</f>
        <v>3444.32</v>
      </c>
      <c r="I2892" s="86"/>
      <c r="J2892" s="87">
        <v>100</v>
      </c>
      <c r="M2892" s="57"/>
      <c r="N2892" s="57"/>
      <c r="O2892" s="57"/>
      <c r="P2892" s="57"/>
      <c r="Q2892" s="57"/>
      <c r="R2892" s="57"/>
    </row>
    <row r="2893" spans="1:18" x14ac:dyDescent="0.2">
      <c r="A2893" s="78"/>
      <c r="B2893" s="81">
        <f t="shared" si="61"/>
        <v>26</v>
      </c>
      <c r="C2893" s="80" t="s">
        <v>2910</v>
      </c>
      <c r="D2893" s="81" t="s">
        <v>2911</v>
      </c>
      <c r="E2893" s="79" t="s">
        <v>44</v>
      </c>
      <c r="F2893" s="83">
        <v>0</v>
      </c>
      <c r="G2893" s="111">
        <f>+VLOOKUP(C2893,'[7]I-404 (Conductores)'!$E$1:$I$63363,4,0)</f>
        <v>2800</v>
      </c>
      <c r="H2893" s="114">
        <f>G2893</f>
        <v>2800</v>
      </c>
      <c r="I2893" s="86"/>
      <c r="J2893" s="87">
        <v>100</v>
      </c>
      <c r="M2893" s="57"/>
      <c r="N2893" s="57"/>
      <c r="O2893" s="57"/>
      <c r="P2893" s="57"/>
      <c r="Q2893" s="57"/>
      <c r="R2893" s="57"/>
    </row>
    <row r="2894" spans="1:18" x14ac:dyDescent="0.2">
      <c r="A2894" s="78"/>
      <c r="B2894" s="81">
        <f t="shared" si="61"/>
        <v>27</v>
      </c>
      <c r="C2894" s="80" t="s">
        <v>2912</v>
      </c>
      <c r="D2894" s="81" t="s">
        <v>2913</v>
      </c>
      <c r="E2894" s="79" t="s">
        <v>44</v>
      </c>
      <c r="F2894" s="83">
        <v>0</v>
      </c>
      <c r="G2894" s="111">
        <f>+VLOOKUP(C2894,'[7]I-404 (Conductores)'!$E$1:$I$63363,4,0)</f>
        <v>71.585000000000008</v>
      </c>
      <c r="H2894" s="119"/>
      <c r="I2894" s="113"/>
      <c r="J2894" s="87">
        <v>1</v>
      </c>
      <c r="M2894" s="57"/>
      <c r="N2894" s="57"/>
      <c r="O2894" s="57"/>
      <c r="P2894" s="57"/>
      <c r="Q2894" s="57"/>
      <c r="R2894" s="57"/>
    </row>
    <row r="2895" spans="1:18" x14ac:dyDescent="0.2">
      <c r="A2895" s="78"/>
      <c r="B2895" s="120"/>
      <c r="C2895" s="121"/>
      <c r="D2895" s="120"/>
      <c r="E2895" s="122"/>
      <c r="F2895" s="123"/>
      <c r="G2895" s="124"/>
      <c r="H2895" s="125"/>
      <c r="I2895" s="72"/>
      <c r="J2895" s="87"/>
      <c r="M2895" s="57"/>
      <c r="N2895" s="57"/>
      <c r="O2895" s="57"/>
      <c r="P2895" s="57"/>
      <c r="Q2895" s="57"/>
      <c r="R2895" s="57"/>
    </row>
    <row r="2896" spans="1:18" ht="15.75" x14ac:dyDescent="0.25">
      <c r="A2896" s="78"/>
      <c r="B2896" s="63" t="s">
        <v>2914</v>
      </c>
      <c r="D2896" s="70"/>
      <c r="E2896" s="71"/>
      <c r="F2896" s="126"/>
      <c r="G2896" s="72"/>
      <c r="H2896" s="72"/>
      <c r="I2896" s="77"/>
      <c r="J2896" s="73"/>
      <c r="M2896" s="57"/>
      <c r="N2896" s="57"/>
      <c r="O2896" s="57"/>
      <c r="P2896" s="57"/>
      <c r="Q2896" s="57"/>
      <c r="R2896" s="57"/>
    </row>
    <row r="2897" spans="1:18" ht="33.75" x14ac:dyDescent="0.2">
      <c r="A2897" s="78"/>
      <c r="B2897" s="74" t="s">
        <v>38</v>
      </c>
      <c r="C2897" s="74" t="s">
        <v>39</v>
      </c>
      <c r="D2897" s="74" t="s">
        <v>16</v>
      </c>
      <c r="E2897" s="74" t="s">
        <v>40</v>
      </c>
      <c r="F2897" s="75" t="s">
        <v>41</v>
      </c>
      <c r="G2897" s="75" t="s">
        <v>15</v>
      </c>
      <c r="H2897" s="76"/>
      <c r="I2897" s="86"/>
      <c r="J2897" s="75" t="s">
        <v>42</v>
      </c>
      <c r="M2897" s="57"/>
      <c r="N2897" s="57"/>
      <c r="O2897" s="57"/>
      <c r="P2897" s="57"/>
      <c r="Q2897" s="57"/>
      <c r="R2897" s="57"/>
    </row>
    <row r="2898" spans="1:18" x14ac:dyDescent="0.2">
      <c r="A2898" s="78"/>
      <c r="B2898" s="81">
        <v>1</v>
      </c>
      <c r="C2898" s="80" t="s">
        <v>2915</v>
      </c>
      <c r="D2898" s="127" t="str">
        <f>+VLOOKUP(MID(C2898,1,2),[11]!Ferr_Cond,2,0)&amp;" Conductor "&amp;VLOOKUP(RIGHT(C2898,2),[11]GENERALES!$H$43:$I$49,2,0)&amp;" "&amp;MID(C2898,5,3)&amp;" mm2"</f>
        <v>Varilla de armar Conductor AAAC 700 mm2</v>
      </c>
      <c r="E2898" s="79" t="s">
        <v>44</v>
      </c>
      <c r="F2898" s="83">
        <v>0</v>
      </c>
      <c r="G2898" s="111">
        <f>VLOOKUP(C2898,'[9]Peso Conductores'!B$1:E$65536,4,0)</f>
        <v>78.50187502682121</v>
      </c>
      <c r="H2898" s="112"/>
      <c r="I2898" s="86"/>
      <c r="J2898" s="87">
        <f>VLOOKUP(C2898,'[9]Peso Conductores'!B$1:G$65536,3,0)</f>
        <v>6.55</v>
      </c>
      <c r="M2898" s="57"/>
      <c r="N2898" s="57"/>
      <c r="O2898" s="57"/>
      <c r="P2898" s="57"/>
      <c r="Q2898" s="57"/>
      <c r="R2898" s="57"/>
    </row>
    <row r="2899" spans="1:18" x14ac:dyDescent="0.2">
      <c r="A2899" s="78"/>
      <c r="B2899" s="81">
        <f>+B2898+1</f>
        <v>2</v>
      </c>
      <c r="C2899" s="80" t="s">
        <v>2916</v>
      </c>
      <c r="D2899" s="127" t="str">
        <f>+VLOOKUP(MID(C2899,1,2),[11]!Ferr_Cond,2,0)&amp;" Conductor "&amp;VLOOKUP(RIGHT(C2899,2),[11]GENERALES!$H$43:$I$49,2,0)&amp;" "&amp;MID(C2899,5,3)&amp;" mm2"</f>
        <v>Varilla de armar Conductor ACSR 726 mm2</v>
      </c>
      <c r="E2899" s="79" t="s">
        <v>44</v>
      </c>
      <c r="F2899" s="83">
        <v>0</v>
      </c>
      <c r="G2899" s="111">
        <f>VLOOKUP(C2899,'[9]Peso Conductores'!B$1:E$65536,4,0)</f>
        <v>79.220976172105068</v>
      </c>
      <c r="H2899" s="112"/>
      <c r="I2899" s="86"/>
      <c r="J2899" s="87">
        <f>VLOOKUP(C2899,'[9]Peso Conductores'!B$1:G$65536,3,0)</f>
        <v>6.61</v>
      </c>
      <c r="M2899" s="57"/>
      <c r="N2899" s="57"/>
      <c r="O2899" s="57"/>
      <c r="P2899" s="57"/>
      <c r="Q2899" s="57"/>
      <c r="R2899" s="57"/>
    </row>
    <row r="2900" spans="1:18" x14ac:dyDescent="0.2">
      <c r="A2900" s="78"/>
      <c r="B2900" s="81">
        <f>+B2899+1</f>
        <v>3</v>
      </c>
      <c r="C2900" s="80" t="s">
        <v>2917</v>
      </c>
      <c r="D2900" s="127" t="str">
        <f>+VLOOKUP(MID(C2900,1,2),[11]!Ferr_Cond,2,0)&amp;" Conductor "&amp;VLOOKUP(RIGHT(C2900,2),[11]GENERALES!$H$43:$I$49,2,0)&amp;" "&amp;MID(C2900,5,3)&amp;" mm2"</f>
        <v>Varilla de armar Conductor ACAR 600 mm2</v>
      </c>
      <c r="E2900" s="79" t="s">
        <v>44</v>
      </c>
      <c r="F2900" s="83">
        <v>0</v>
      </c>
      <c r="G2900" s="111">
        <f>VLOOKUP(C2900,'[9]Peso Conductores'!B$1:E$65536,4,0)</f>
        <v>72.50936548278905</v>
      </c>
      <c r="H2900" s="112"/>
      <c r="I2900" s="86"/>
      <c r="J2900" s="87">
        <f>VLOOKUP(C2900,'[9]Peso Conductores'!B$1:G$65536,3,0)</f>
        <v>6.05</v>
      </c>
      <c r="M2900" s="57"/>
      <c r="N2900" s="57"/>
      <c r="O2900" s="57"/>
      <c r="P2900" s="57"/>
      <c r="Q2900" s="57"/>
      <c r="R2900" s="57"/>
    </row>
    <row r="2901" spans="1:18" x14ac:dyDescent="0.2">
      <c r="A2901" s="78"/>
      <c r="B2901" s="81">
        <f t="shared" ref="B2901:B2964" si="62">+B2900+1</f>
        <v>4</v>
      </c>
      <c r="C2901" s="80" t="s">
        <v>2918</v>
      </c>
      <c r="D2901" s="127" t="str">
        <f>+VLOOKUP(MID(C2901,1,2),[11]!Ferr_Cond,2,0)&amp;" Conductor "&amp;VLOOKUP(RIGHT(C2901,2),[11]GENERALES!$H$43:$I$49,2,0)&amp;" "&amp;MID(C2901,5,3)&amp;" mm2"</f>
        <v>Varilla de armar Conductor AAAC 600 mm2</v>
      </c>
      <c r="E2901" s="79" t="s">
        <v>44</v>
      </c>
      <c r="F2901" s="83">
        <v>0</v>
      </c>
      <c r="G2901" s="111">
        <f>VLOOKUP(C2901,'[9]Peso Conductores'!B$1:E$65536,4,0)</f>
        <v>72.50936548278905</v>
      </c>
      <c r="H2901" s="112"/>
      <c r="I2901" s="86"/>
      <c r="J2901" s="87">
        <f>VLOOKUP(C2901,'[9]Peso Conductores'!B$1:G$65536,3,0)</f>
        <v>6.05</v>
      </c>
      <c r="M2901" s="57"/>
      <c r="N2901" s="57"/>
      <c r="O2901" s="57"/>
      <c r="P2901" s="57"/>
      <c r="Q2901" s="57"/>
      <c r="R2901" s="57"/>
    </row>
    <row r="2902" spans="1:18" x14ac:dyDescent="0.2">
      <c r="A2902" s="78"/>
      <c r="B2902" s="81">
        <f t="shared" si="62"/>
        <v>5</v>
      </c>
      <c r="C2902" s="80" t="s">
        <v>2919</v>
      </c>
      <c r="D2902" s="127" t="str">
        <f>+VLOOKUP(MID(C2902,1,2),[11]!Ferr_Cond,2,0)&amp;" Conductor "&amp;VLOOKUP(RIGHT(C2902,2),[11]GENERALES!$H$43:$I$49,2,0)&amp;" "&amp;MID(C2902,5,3)&amp;" mm2"</f>
        <v>Varilla de armar Conductor ACSR 592 mm2</v>
      </c>
      <c r="E2902" s="79" t="s">
        <v>44</v>
      </c>
      <c r="F2902" s="83">
        <v>0</v>
      </c>
      <c r="G2902" s="111">
        <f>VLOOKUP(C2902,'[9]Peso Conductores'!B$1:E$65536,4,0)</f>
        <v>72.50936548278905</v>
      </c>
      <c r="H2902" s="112"/>
      <c r="I2902" s="86"/>
      <c r="J2902" s="87">
        <f>VLOOKUP(C2902,'[9]Peso Conductores'!B$1:G$65536,3,0)</f>
        <v>6.05</v>
      </c>
      <c r="M2902" s="57"/>
      <c r="N2902" s="57"/>
      <c r="O2902" s="57"/>
      <c r="P2902" s="57"/>
      <c r="Q2902" s="57"/>
      <c r="R2902" s="57"/>
    </row>
    <row r="2903" spans="1:18" x14ac:dyDescent="0.2">
      <c r="A2903" s="78"/>
      <c r="B2903" s="81">
        <f t="shared" si="62"/>
        <v>6</v>
      </c>
      <c r="C2903" s="80" t="s">
        <v>2920</v>
      </c>
      <c r="D2903" s="127" t="str">
        <f>+VLOOKUP(MID(C2903,1,2),[11]!Ferr_Cond,2,0)&amp;" Conductor "&amp;VLOOKUP(RIGHT(C2903,2),[11]GENERALES!$H$43:$I$49,2,0)&amp;" "&amp;MID(C2903,5,3)&amp;" mm2"</f>
        <v>Varilla de armar Conductor ACAR 500 mm2</v>
      </c>
      <c r="E2903" s="79" t="s">
        <v>44</v>
      </c>
      <c r="F2903" s="83">
        <v>0</v>
      </c>
      <c r="G2903" s="111">
        <f>VLOOKUP(C2903,'[9]Peso Conductores'!B$1:E$65536,4,0)</f>
        <v>57.288391240947391</v>
      </c>
      <c r="H2903" s="112"/>
      <c r="I2903" s="86"/>
      <c r="J2903" s="87">
        <f>VLOOKUP(C2903,'[9]Peso Conductores'!B$1:G$65536,3,0)</f>
        <v>4.78</v>
      </c>
      <c r="M2903" s="57"/>
      <c r="N2903" s="57"/>
      <c r="O2903" s="57"/>
      <c r="P2903" s="57"/>
      <c r="Q2903" s="57"/>
      <c r="R2903" s="57"/>
    </row>
    <row r="2904" spans="1:18" x14ac:dyDescent="0.2">
      <c r="A2904" s="78"/>
      <c r="B2904" s="81">
        <f t="shared" si="62"/>
        <v>7</v>
      </c>
      <c r="C2904" s="80" t="s">
        <v>2921</v>
      </c>
      <c r="D2904" s="127" t="str">
        <f>+VLOOKUP(MID(C2904,1,2),[11]!Ferr_Cond,2,0)&amp;" Conductor "&amp;VLOOKUP(RIGHT(C2904,2),[11]GENERALES!$H$43:$I$49,2,0)&amp;" "&amp;MID(C2904,5,3)&amp;" mm2"</f>
        <v>Varilla de armar Conductor AAAC 500 mm2</v>
      </c>
      <c r="E2904" s="79" t="s">
        <v>44</v>
      </c>
      <c r="F2904" s="83">
        <v>0</v>
      </c>
      <c r="G2904" s="111">
        <f>VLOOKUP(C2904,'[9]Peso Conductores'!B$1:E$65536,4,0)</f>
        <v>57.288391240947391</v>
      </c>
      <c r="H2904" s="112"/>
      <c r="I2904" s="86"/>
      <c r="J2904" s="87">
        <f>VLOOKUP(C2904,'[9]Peso Conductores'!B$1:G$65536,3,0)</f>
        <v>4.78</v>
      </c>
      <c r="M2904" s="57"/>
      <c r="N2904" s="57"/>
      <c r="O2904" s="57"/>
      <c r="P2904" s="57"/>
      <c r="Q2904" s="57"/>
      <c r="R2904" s="57"/>
    </row>
    <row r="2905" spans="1:18" x14ac:dyDescent="0.2">
      <c r="A2905" s="78"/>
      <c r="B2905" s="81">
        <f t="shared" si="62"/>
        <v>8</v>
      </c>
      <c r="C2905" s="80" t="s">
        <v>2922</v>
      </c>
      <c r="D2905" s="127" t="str">
        <f>+VLOOKUP(MID(C2905,1,2),[11]!Ferr_Cond,2,0)&amp;" Conductor "&amp;VLOOKUP(RIGHT(C2905,2),[11]GENERALES!$H$43:$I$49,2,0)&amp;" "&amp;MID(C2905,5,3)&amp;" mm2"</f>
        <v>Varilla de armar Conductor ACCR 500 mm2</v>
      </c>
      <c r="E2905" s="79" t="s">
        <v>44</v>
      </c>
      <c r="F2905" s="83">
        <v>0</v>
      </c>
      <c r="G2905" s="111">
        <f>VLOOKUP(C2905,'[9]Peso Conductores'!B$1:E$65536,4,0)</f>
        <v>237</v>
      </c>
      <c r="H2905" s="112"/>
      <c r="I2905" s="86"/>
      <c r="J2905" s="87">
        <f>VLOOKUP(C2905,'[9]Peso Conductores'!B$1:G$65536,3,0)</f>
        <v>5</v>
      </c>
      <c r="M2905" s="57"/>
      <c r="N2905" s="57"/>
      <c r="O2905" s="57"/>
      <c r="P2905" s="57"/>
      <c r="Q2905" s="57"/>
      <c r="R2905" s="57"/>
    </row>
    <row r="2906" spans="1:18" x14ac:dyDescent="0.2">
      <c r="A2906" s="78"/>
      <c r="B2906" s="81">
        <f t="shared" si="62"/>
        <v>9</v>
      </c>
      <c r="C2906" s="80" t="s">
        <v>2923</v>
      </c>
      <c r="D2906" s="127" t="str">
        <f>+VLOOKUP(MID(C2906,1,2),[11]!Ferr_Cond,2,0)&amp;" Conductor "&amp;VLOOKUP(RIGHT(C2906,2),[11]GENERALES!$H$43:$I$49,2,0)&amp;" "&amp;MID(C2906,5,3)&amp;" mm2"</f>
        <v>Varilla de armar Conductor ACAR 430 mm2</v>
      </c>
      <c r="E2906" s="79" t="s">
        <v>44</v>
      </c>
      <c r="F2906" s="83">
        <v>0</v>
      </c>
      <c r="G2906" s="111">
        <f>VLOOKUP(C2906,'[9]Peso Conductores'!B$1:E$65536,4,0)</f>
        <v>50.097379788108803</v>
      </c>
      <c r="H2906" s="112"/>
      <c r="I2906" s="86"/>
      <c r="J2906" s="87">
        <f>VLOOKUP(C2906,'[9]Peso Conductores'!B$1:G$65536,3,0)</f>
        <v>4.18</v>
      </c>
      <c r="M2906" s="57"/>
      <c r="N2906" s="57"/>
      <c r="O2906" s="57"/>
      <c r="P2906" s="57"/>
      <c r="Q2906" s="57"/>
      <c r="R2906" s="57"/>
    </row>
    <row r="2907" spans="1:18" x14ac:dyDescent="0.2">
      <c r="A2907" s="78"/>
      <c r="B2907" s="81">
        <f t="shared" si="62"/>
        <v>10</v>
      </c>
      <c r="C2907" s="80" t="s">
        <v>2924</v>
      </c>
      <c r="D2907" s="127" t="str">
        <f>+VLOOKUP(MID(C2907,1,2),[11]!Ferr_Cond,2,0)&amp;" Conductor "&amp;VLOOKUP(RIGHT(C2907,2),[11]GENERALES!$H$43:$I$49,2,0)&amp;" "&amp;MID(C2907,5,3)&amp;" mm2"</f>
        <v>Varilla de armar Conductor ACAR 400 mm2</v>
      </c>
      <c r="E2907" s="79" t="s">
        <v>44</v>
      </c>
      <c r="F2907" s="83">
        <v>0</v>
      </c>
      <c r="G2907" s="111">
        <f>VLOOKUP(C2907,'[9]Peso Conductores'!B$1:E$65536,4,0)</f>
        <v>48.05992654313787</v>
      </c>
      <c r="H2907" s="112"/>
      <c r="I2907" s="86"/>
      <c r="J2907" s="87">
        <f>VLOOKUP(C2907,'[9]Peso Conductores'!B$1:G$65536,3,0)</f>
        <v>4.01</v>
      </c>
      <c r="M2907" s="57"/>
      <c r="N2907" s="57"/>
      <c r="O2907" s="57"/>
      <c r="P2907" s="57"/>
      <c r="Q2907" s="57"/>
      <c r="R2907" s="57"/>
    </row>
    <row r="2908" spans="1:18" x14ac:dyDescent="0.2">
      <c r="A2908" s="78"/>
      <c r="B2908" s="81">
        <f t="shared" si="62"/>
        <v>11</v>
      </c>
      <c r="C2908" s="80" t="s">
        <v>2925</v>
      </c>
      <c r="D2908" s="127" t="str">
        <f>+VLOOKUP(MID(C2908,1,2),[11]!Ferr_Cond,2,0)&amp;" Conductor "&amp;VLOOKUP(RIGHT(C2908,2),[11]GENERALES!$H$43:$I$49,2,0)&amp;" "&amp;MID(C2908,5,3)&amp;" mm2"</f>
        <v>Varilla de armar Conductor ACSR 400 mm2</v>
      </c>
      <c r="E2908" s="79" t="s">
        <v>44</v>
      </c>
      <c r="F2908" s="83">
        <v>0</v>
      </c>
      <c r="G2908" s="111">
        <f>VLOOKUP(C2908,'[9]Peso Conductores'!B$1:E$65536,4,0)</f>
        <v>48.05992654313787</v>
      </c>
      <c r="H2908" s="112"/>
      <c r="I2908" s="86"/>
      <c r="J2908" s="87">
        <f>VLOOKUP(C2908,'[9]Peso Conductores'!B$1:G$65536,3,0)</f>
        <v>4.01</v>
      </c>
      <c r="M2908" s="57"/>
      <c r="N2908" s="57"/>
      <c r="O2908" s="57"/>
      <c r="P2908" s="57"/>
      <c r="Q2908" s="57"/>
      <c r="R2908" s="57"/>
    </row>
    <row r="2909" spans="1:18" x14ac:dyDescent="0.2">
      <c r="A2909" s="78"/>
      <c r="B2909" s="81">
        <f t="shared" si="62"/>
        <v>12</v>
      </c>
      <c r="C2909" s="80" t="s">
        <v>2926</v>
      </c>
      <c r="D2909" s="127" t="str">
        <f>+VLOOKUP(MID(C2909,1,2),[11]!Ferr_Cond,2,0)&amp;" Conductor "&amp;VLOOKUP(RIGHT(C2909,2),[11]GENERALES!$H$43:$I$49,2,0)&amp;" "&amp;MID(C2909,5,3)&amp;" mm2"</f>
        <v>Varilla de armar Conductor AAAC 400 mm2</v>
      </c>
      <c r="E2909" s="79" t="s">
        <v>44</v>
      </c>
      <c r="F2909" s="83">
        <v>0</v>
      </c>
      <c r="G2909" s="111">
        <f>VLOOKUP(C2909,'[9]Peso Conductores'!B$1:E$65536,4,0)</f>
        <v>48.05992654313787</v>
      </c>
      <c r="H2909" s="112"/>
      <c r="I2909" s="86"/>
      <c r="J2909" s="87">
        <f>VLOOKUP(C2909,'[9]Peso Conductores'!B$1:G$65536,3,0)</f>
        <v>4.01</v>
      </c>
      <c r="M2909" s="57"/>
      <c r="N2909" s="57"/>
      <c r="O2909" s="57"/>
      <c r="P2909" s="57"/>
      <c r="Q2909" s="57"/>
      <c r="R2909" s="57"/>
    </row>
    <row r="2910" spans="1:18" x14ac:dyDescent="0.2">
      <c r="A2910" s="78"/>
      <c r="B2910" s="81">
        <f t="shared" si="62"/>
        <v>13</v>
      </c>
      <c r="C2910" s="80" t="s">
        <v>2927</v>
      </c>
      <c r="D2910" s="127" t="str">
        <f>+VLOOKUP(MID(C2910,1,2),[11]!Ferr_Cond,2,0)&amp;" Conductor "&amp;VLOOKUP(RIGHT(C2910,2),[11]GENERALES!$H$43:$I$49,2,0)&amp;" "&amp;MID(C2910,5,3)&amp;" mm2"</f>
        <v>Varilla de armar Conductor ACAR 380 mm2</v>
      </c>
      <c r="E2910" s="79" t="s">
        <v>44</v>
      </c>
      <c r="F2910" s="83">
        <v>0</v>
      </c>
      <c r="G2910" s="111">
        <f>VLOOKUP(C2910,'[9]Peso Conductores'!B$1:E$65536,4,0)</f>
        <v>44.10487024407665</v>
      </c>
      <c r="H2910" s="112"/>
      <c r="I2910" s="86"/>
      <c r="J2910" s="87">
        <f>VLOOKUP(C2910,'[9]Peso Conductores'!B$1:G$65536,3,0)</f>
        <v>3.68</v>
      </c>
      <c r="M2910" s="57"/>
      <c r="N2910" s="57"/>
      <c r="O2910" s="57"/>
      <c r="P2910" s="57"/>
      <c r="Q2910" s="57"/>
      <c r="R2910" s="57"/>
    </row>
    <row r="2911" spans="1:18" x14ac:dyDescent="0.2">
      <c r="A2911" s="78"/>
      <c r="B2911" s="81">
        <f t="shared" si="62"/>
        <v>14</v>
      </c>
      <c r="C2911" s="80" t="s">
        <v>2928</v>
      </c>
      <c r="D2911" s="127" t="str">
        <f>+VLOOKUP(MID(C2911,1,2),[11]!Ferr_Cond,2,0)&amp;" Conductor "&amp;VLOOKUP(RIGHT(C2911,2),[11]GENERALES!$H$43:$I$49,2,0)&amp;" "&amp;MID(C2911,5,3)&amp;" mm2"</f>
        <v>Varilla de armar Conductor ACAR 350 mm2</v>
      </c>
      <c r="E2911" s="79" t="s">
        <v>44</v>
      </c>
      <c r="F2911" s="83">
        <v>0</v>
      </c>
      <c r="G2911" s="111">
        <f>VLOOKUP(C2911,'[9]Peso Conductores'!B$1:E$65536,4,0)</f>
        <v>32.359551537773633</v>
      </c>
      <c r="H2911" s="112"/>
      <c r="I2911" s="86"/>
      <c r="J2911" s="87">
        <f>VLOOKUP(C2911,'[9]Peso Conductores'!B$1:G$65536,3,0)</f>
        <v>2.7</v>
      </c>
      <c r="M2911" s="57"/>
      <c r="N2911" s="57"/>
      <c r="O2911" s="57"/>
      <c r="P2911" s="57"/>
      <c r="Q2911" s="57"/>
      <c r="R2911" s="57"/>
    </row>
    <row r="2912" spans="1:18" x14ac:dyDescent="0.2">
      <c r="A2912" s="78"/>
      <c r="B2912" s="81">
        <f t="shared" si="62"/>
        <v>15</v>
      </c>
      <c r="C2912" s="80" t="s">
        <v>2929</v>
      </c>
      <c r="D2912" s="127" t="str">
        <f>+VLOOKUP(MID(C2912,1,2),[11]!Ferr_Cond,2,0)&amp;" Conductor "&amp;VLOOKUP(RIGHT(C2912,2),[11]GENERALES!$H$43:$I$49,2,0)&amp;" "&amp;MID(C2912,5,3)&amp;" mm2"</f>
        <v>Varilla de armar Conductor ACSR 315 mm2</v>
      </c>
      <c r="E2912" s="79" t="s">
        <v>44</v>
      </c>
      <c r="F2912" s="83">
        <v>0</v>
      </c>
      <c r="G2912" s="111">
        <f>VLOOKUP(C2912,'[9]Peso Conductores'!B$1:E$65536,4,0)</f>
        <v>29.363296765757553</v>
      </c>
      <c r="H2912" s="112"/>
      <c r="I2912" s="86"/>
      <c r="J2912" s="87">
        <f>VLOOKUP(C2912,'[9]Peso Conductores'!B$1:G$65536,3,0)</f>
        <v>2.4500000000000002</v>
      </c>
      <c r="M2912" s="57"/>
      <c r="N2912" s="57"/>
      <c r="O2912" s="57"/>
      <c r="P2912" s="57"/>
      <c r="Q2912" s="57"/>
      <c r="R2912" s="57"/>
    </row>
    <row r="2913" spans="1:18" x14ac:dyDescent="0.2">
      <c r="A2913" s="78"/>
      <c r="B2913" s="81">
        <f t="shared" si="62"/>
        <v>16</v>
      </c>
      <c r="C2913" s="80" t="s">
        <v>2930</v>
      </c>
      <c r="D2913" s="127" t="str">
        <f>+VLOOKUP(MID(C2913,1,2),[11]!Ferr_Cond,2,0)&amp;" Conductor "&amp;VLOOKUP(RIGHT(C2913,2),[11]GENERALES!$H$43:$I$49,2,0)&amp;" "&amp;MID(C2913,5,3)&amp;" mm2"</f>
        <v>Varilla de armar Conductor ACAR 300 mm2</v>
      </c>
      <c r="E2913" s="79" t="s">
        <v>44</v>
      </c>
      <c r="F2913" s="83">
        <v>0</v>
      </c>
      <c r="G2913" s="111">
        <f>VLOOKUP(C2913,'[9]Peso Conductores'!B$1:E$65536,4,0)</f>
        <v>26.367041993741477</v>
      </c>
      <c r="H2913" s="112"/>
      <c r="I2913" s="86"/>
      <c r="J2913" s="87">
        <f>VLOOKUP(C2913,'[9]Peso Conductores'!B$1:G$65536,3,0)</f>
        <v>2.2000000000000002</v>
      </c>
      <c r="M2913" s="57"/>
      <c r="N2913" s="57"/>
      <c r="O2913" s="57"/>
      <c r="P2913" s="57"/>
      <c r="Q2913" s="57"/>
      <c r="R2913" s="57"/>
    </row>
    <row r="2914" spans="1:18" x14ac:dyDescent="0.2">
      <c r="A2914" s="78"/>
      <c r="B2914" s="81">
        <f t="shared" si="62"/>
        <v>17</v>
      </c>
      <c r="C2914" s="80" t="s">
        <v>2931</v>
      </c>
      <c r="D2914" s="127" t="str">
        <f>+VLOOKUP(MID(C2914,1,2),[11]!Ferr_Cond,2,0)&amp;" Conductor "&amp;VLOOKUP(RIGHT(C2914,2),[11]GENERALES!$H$43:$I$49,2,0)&amp;" "&amp;MID(C2914,5,3)&amp;" mm2"</f>
        <v>Varilla de armar Conductor AAAC 300 mm2</v>
      </c>
      <c r="E2914" s="79" t="s">
        <v>44</v>
      </c>
      <c r="F2914" s="83">
        <v>0</v>
      </c>
      <c r="G2914" s="111">
        <f>VLOOKUP(C2914,'[9]Peso Conductores'!B$1:E$65536,4,0)</f>
        <v>26.367041993741477</v>
      </c>
      <c r="H2914" s="112"/>
      <c r="I2914" s="86"/>
      <c r="J2914" s="87">
        <f>VLOOKUP(C2914,'[9]Peso Conductores'!B$1:G$65536,3,0)</f>
        <v>2.2000000000000002</v>
      </c>
      <c r="M2914" s="57"/>
      <c r="N2914" s="57"/>
      <c r="O2914" s="57"/>
      <c r="P2914" s="57"/>
      <c r="Q2914" s="57"/>
      <c r="R2914" s="57"/>
    </row>
    <row r="2915" spans="1:18" x14ac:dyDescent="0.2">
      <c r="A2915" s="78"/>
      <c r="B2915" s="81">
        <f t="shared" si="62"/>
        <v>18</v>
      </c>
      <c r="C2915" s="80" t="s">
        <v>2932</v>
      </c>
      <c r="D2915" s="127" t="str">
        <f>+VLOOKUP(MID(C2915,1,2),[11]!Ferr_Cond,2,0)&amp;" Conductor "&amp;VLOOKUP(RIGHT(C2915,2),[11]GENERALES!$H$43:$I$49,2,0)&amp;" "&amp;MID(C2915,5,3)&amp;" mm2"</f>
        <v>Varilla de armar Conductor ACAR 280 mm2</v>
      </c>
      <c r="E2915" s="79" t="s">
        <v>44</v>
      </c>
      <c r="F2915" s="83">
        <v>0</v>
      </c>
      <c r="G2915" s="111">
        <f>VLOOKUP(C2915,'[9]Peso Conductores'!B$1:E$65536,4,0)</f>
        <v>26.367041993741477</v>
      </c>
      <c r="H2915" s="112"/>
      <c r="I2915" s="86"/>
      <c r="J2915" s="87">
        <f>VLOOKUP(C2915,'[9]Peso Conductores'!B$1:G$65536,3,0)</f>
        <v>2.2000000000000002</v>
      </c>
      <c r="M2915" s="57"/>
      <c r="N2915" s="57"/>
      <c r="O2915" s="57"/>
      <c r="P2915" s="57"/>
      <c r="Q2915" s="57"/>
      <c r="R2915" s="57"/>
    </row>
    <row r="2916" spans="1:18" x14ac:dyDescent="0.2">
      <c r="A2916" s="78"/>
      <c r="B2916" s="81">
        <f t="shared" si="62"/>
        <v>19</v>
      </c>
      <c r="C2916" s="80" t="s">
        <v>2933</v>
      </c>
      <c r="D2916" s="127" t="str">
        <f>+VLOOKUP(MID(C2916,1,2),[11]!Ferr_Cond,2,0)&amp;" Conductor "&amp;VLOOKUP(RIGHT(C2916,2),[11]GENERALES!$H$43:$I$49,2,0)&amp;" "&amp;MID(C2916,5,3)&amp;" mm2"</f>
        <v>Varilla de armar Conductor ACSR 250 mm2</v>
      </c>
      <c r="E2916" s="79" t="s">
        <v>44</v>
      </c>
      <c r="F2916" s="83">
        <v>0</v>
      </c>
      <c r="G2916" s="111">
        <f>VLOOKUP(C2916,'[9]Peso Conductores'!B$1:E$65536,4,0)</f>
        <v>26.367041993741477</v>
      </c>
      <c r="H2916" s="112"/>
      <c r="I2916" s="86"/>
      <c r="J2916" s="87">
        <f>VLOOKUP(C2916,'[9]Peso Conductores'!B$1:G$65536,3,0)</f>
        <v>2.2000000000000002</v>
      </c>
      <c r="M2916" s="57"/>
      <c r="N2916" s="57"/>
      <c r="O2916" s="57"/>
      <c r="P2916" s="57"/>
      <c r="Q2916" s="57"/>
      <c r="R2916" s="57"/>
    </row>
    <row r="2917" spans="1:18" x14ac:dyDescent="0.2">
      <c r="A2917" s="78"/>
      <c r="B2917" s="81">
        <f t="shared" si="62"/>
        <v>20</v>
      </c>
      <c r="C2917" s="80" t="s">
        <v>2934</v>
      </c>
      <c r="D2917" s="127" t="str">
        <f>+VLOOKUP(MID(C2917,1,2),[11]!Ferr_Cond,2,0)&amp;" Conductor "&amp;VLOOKUP(RIGHT(C2917,2),[11]GENERALES!$H$43:$I$49,2,0)&amp;" "&amp;MID(C2917,5,3)&amp;" mm2"</f>
        <v>Varilla de armar Conductor AAACE 242 mm2</v>
      </c>
      <c r="E2917" s="79" t="s">
        <v>44</v>
      </c>
      <c r="F2917" s="83">
        <v>0</v>
      </c>
      <c r="G2917" s="111">
        <f>VLOOKUP(C2917,'[9]Peso Conductores'!B$1:E$65536,4,0)</f>
        <v>23.73033779436733</v>
      </c>
      <c r="H2917" s="112"/>
      <c r="I2917" s="86"/>
      <c r="J2917" s="87">
        <f>VLOOKUP(C2917,'[9]Peso Conductores'!B$1:G$65536,3,0)</f>
        <v>1.98</v>
      </c>
      <c r="M2917" s="57"/>
      <c r="N2917" s="57"/>
      <c r="O2917" s="57"/>
      <c r="P2917" s="57"/>
      <c r="Q2917" s="57"/>
      <c r="R2917" s="57"/>
    </row>
    <row r="2918" spans="1:18" x14ac:dyDescent="0.2">
      <c r="A2918" s="78"/>
      <c r="B2918" s="81">
        <f t="shared" si="62"/>
        <v>21</v>
      </c>
      <c r="C2918" s="80" t="s">
        <v>2935</v>
      </c>
      <c r="D2918" s="127" t="str">
        <f>+VLOOKUP(MID(C2918,1,2),[11]!Ferr_Cond,2,0)&amp;" Conductor "&amp;VLOOKUP(RIGHT(C2918,2),[11]GENERALES!$H$43:$I$49,2,0)&amp;" "&amp;MID(C2918,5,3)&amp;" mm2"</f>
        <v>Varilla de armar Conductor ACAR 240 mm2</v>
      </c>
      <c r="E2918" s="79" t="s">
        <v>44</v>
      </c>
      <c r="F2918" s="83">
        <v>0</v>
      </c>
      <c r="G2918" s="111">
        <f>VLOOKUP(C2918,'[9]Peso Conductores'!B$1:E$65536,4,0)</f>
        <v>23.73033779436733</v>
      </c>
      <c r="H2918" s="112"/>
      <c r="I2918" s="86"/>
      <c r="J2918" s="87">
        <f>VLOOKUP(C2918,'[9]Peso Conductores'!B$1:G$65536,3,0)</f>
        <v>1.98</v>
      </c>
      <c r="M2918" s="57"/>
      <c r="N2918" s="57"/>
      <c r="O2918" s="57"/>
      <c r="P2918" s="57"/>
      <c r="Q2918" s="57"/>
      <c r="R2918" s="57"/>
    </row>
    <row r="2919" spans="1:18" x14ac:dyDescent="0.2">
      <c r="A2919" s="78"/>
      <c r="B2919" s="81">
        <f t="shared" si="62"/>
        <v>22</v>
      </c>
      <c r="C2919" s="80" t="s">
        <v>2936</v>
      </c>
      <c r="D2919" s="127" t="str">
        <f>+VLOOKUP(MID(C2919,1,2),[11]!Ferr_Cond,2,0)&amp;" Conductor "&amp;VLOOKUP(RIGHT(C2919,2),[11]GENERALES!$H$43:$I$49,2,0)&amp;" "&amp;MID(C2919,5,3)&amp;" mm2"</f>
        <v>Varilla de armar Conductor AAAC 240 mm2</v>
      </c>
      <c r="E2919" s="79" t="s">
        <v>44</v>
      </c>
      <c r="F2919" s="83">
        <v>0</v>
      </c>
      <c r="G2919" s="111">
        <f>VLOOKUP(C2919,'[9]Peso Conductores'!B$1:E$65536,4,0)</f>
        <v>23.73033779436733</v>
      </c>
      <c r="H2919" s="112"/>
      <c r="I2919" s="86"/>
      <c r="J2919" s="87">
        <f>VLOOKUP(C2919,'[9]Peso Conductores'!B$1:G$65536,3,0)</f>
        <v>1.98</v>
      </c>
      <c r="M2919" s="57"/>
      <c r="N2919" s="57"/>
      <c r="O2919" s="57"/>
      <c r="P2919" s="57"/>
      <c r="Q2919" s="57"/>
      <c r="R2919" s="57"/>
    </row>
    <row r="2920" spans="1:18" x14ac:dyDescent="0.2">
      <c r="A2920" s="78"/>
      <c r="B2920" s="81">
        <f t="shared" si="62"/>
        <v>23</v>
      </c>
      <c r="C2920" s="80" t="s">
        <v>2937</v>
      </c>
      <c r="D2920" s="127" t="str">
        <f>+VLOOKUP(MID(C2920,1,2),[11]!Ferr_Cond,2,0)&amp;" Conductor "&amp;VLOOKUP(RIGHT(C2920,2),[11]GENERALES!$H$43:$I$49,2,0)&amp;" "&amp;MID(C2920,5,3)&amp;" mm2"</f>
        <v>Varilla de armar Conductor AAAC 185 mm2</v>
      </c>
      <c r="E2920" s="79" t="s">
        <v>44</v>
      </c>
      <c r="F2920" s="83">
        <v>0</v>
      </c>
      <c r="G2920" s="111">
        <f>VLOOKUP(C2920,'[9]Peso Conductores'!B$1:E$65536,4,0)</f>
        <v>15.400749528162635</v>
      </c>
      <c r="H2920" s="112"/>
      <c r="I2920" s="86"/>
      <c r="J2920" s="87">
        <f>VLOOKUP(C2920,'[9]Peso Conductores'!B$1:G$65536,3,0)</f>
        <v>1.2849999999999999</v>
      </c>
      <c r="M2920" s="57"/>
      <c r="N2920" s="57"/>
      <c r="O2920" s="57"/>
      <c r="P2920" s="57"/>
      <c r="Q2920" s="57"/>
      <c r="R2920" s="57"/>
    </row>
    <row r="2921" spans="1:18" x14ac:dyDescent="0.2">
      <c r="A2921" s="78"/>
      <c r="B2921" s="81">
        <f t="shared" si="62"/>
        <v>24</v>
      </c>
      <c r="C2921" s="80" t="s">
        <v>2938</v>
      </c>
      <c r="D2921" s="127" t="str">
        <f>+VLOOKUP(MID(C2921,1,2),[11]!Ferr_Cond,2,0)&amp;" Conductor "&amp;VLOOKUP(RIGHT(C2921,2),[11]GENERALES!$H$43:$I$49,2,0)&amp;" "&amp;MID(C2921,5,3)&amp;" mm2"</f>
        <v>Varilla de armar Conductor ACCR 150 mm2</v>
      </c>
      <c r="E2921" s="79" t="s">
        <v>44</v>
      </c>
      <c r="F2921" s="83">
        <v>0</v>
      </c>
      <c r="G2921" s="111">
        <f>VLOOKUP(C2921,'[9]Peso Conductores'!B$1:E$65536,4,0)</f>
        <v>16</v>
      </c>
      <c r="H2921" s="112"/>
      <c r="I2921" s="86"/>
      <c r="J2921" s="87">
        <f>VLOOKUP(C2921,'[9]Peso Conductores'!B$1:G$65536,3,0)</f>
        <v>1</v>
      </c>
      <c r="M2921" s="57"/>
      <c r="N2921" s="57"/>
      <c r="O2921" s="57"/>
      <c r="P2921" s="57"/>
      <c r="Q2921" s="57"/>
      <c r="R2921" s="57"/>
    </row>
    <row r="2922" spans="1:18" x14ac:dyDescent="0.2">
      <c r="A2922" s="78"/>
      <c r="B2922" s="81">
        <f t="shared" si="62"/>
        <v>25</v>
      </c>
      <c r="C2922" s="80" t="s">
        <v>2939</v>
      </c>
      <c r="D2922" s="127" t="str">
        <f>+VLOOKUP(MID(C2922,1,2),[11]!Ferr_Cond,2,0)&amp;" Conductor "&amp;VLOOKUP(RIGHT(C2922,2),[11]GENERALES!$H$43:$I$49,2,0)&amp;" "&amp;MID(C2922,5,3)&amp;" mm2"</f>
        <v>Varilla de armar Conductor AAACE 177 mm2</v>
      </c>
      <c r="E2922" s="79" t="s">
        <v>44</v>
      </c>
      <c r="F2922" s="83">
        <v>0</v>
      </c>
      <c r="G2922" s="111">
        <f>VLOOKUP(C2922,'[9]Peso Conductores'!B$1:E$65536,4,0)</f>
        <v>15.400749528162635</v>
      </c>
      <c r="H2922" s="112"/>
      <c r="I2922" s="86"/>
      <c r="J2922" s="87">
        <f>VLOOKUP(C2922,'[9]Peso Conductores'!B$1:G$65536,3,0)</f>
        <v>1.2849999999999999</v>
      </c>
      <c r="M2922" s="57"/>
      <c r="N2922" s="57"/>
      <c r="O2922" s="57"/>
      <c r="P2922" s="57"/>
      <c r="Q2922" s="57"/>
      <c r="R2922" s="57"/>
    </row>
    <row r="2923" spans="1:18" x14ac:dyDescent="0.2">
      <c r="A2923" s="78"/>
      <c r="B2923" s="81">
        <f t="shared" si="62"/>
        <v>26</v>
      </c>
      <c r="C2923" s="80" t="s">
        <v>2940</v>
      </c>
      <c r="D2923" s="127" t="str">
        <f>+VLOOKUP(MID(C2923,1,2),[11]!Ferr_Cond,2,0)&amp;" Conductor "&amp;VLOOKUP(RIGHT(C2923,2),[11]GENERALES!$H$43:$I$49,2,0)&amp;" "&amp;MID(C2923,5,3)&amp;" mm2"</f>
        <v>Varilla de armar Conductor AAAC 150 mm2</v>
      </c>
      <c r="E2923" s="79" t="s">
        <v>44</v>
      </c>
      <c r="F2923" s="83">
        <v>0</v>
      </c>
      <c r="G2923" s="111">
        <f>VLOOKUP(C2923,'[9]Peso Conductores'!B$1:E$65536,4,0)</f>
        <v>11.505618324541734</v>
      </c>
      <c r="H2923" s="112"/>
      <c r="I2923" s="86"/>
      <c r="J2923" s="87">
        <f>VLOOKUP(C2923,'[9]Peso Conductores'!B$1:G$65536,3,0)</f>
        <v>0.96</v>
      </c>
      <c r="M2923" s="57"/>
      <c r="N2923" s="57"/>
      <c r="O2923" s="57"/>
      <c r="P2923" s="57"/>
      <c r="Q2923" s="57"/>
      <c r="R2923" s="57"/>
    </row>
    <row r="2924" spans="1:18" x14ac:dyDescent="0.2">
      <c r="A2924" s="78"/>
      <c r="B2924" s="81">
        <f t="shared" si="62"/>
        <v>27</v>
      </c>
      <c r="C2924" s="80" t="s">
        <v>2941</v>
      </c>
      <c r="D2924" s="127" t="str">
        <f>+VLOOKUP(MID(C2924,1,2),[11]!Ferr_Cond,2,0)&amp;" Conductor "&amp;VLOOKUP(RIGHT(C2924,2),[11]GENERALES!$H$43:$I$49,2,0)&amp;" "&amp;MID(C2924,5,3)&amp;" mm2"</f>
        <v>Varilla de armar Conductor AAAC 120 mm2</v>
      </c>
      <c r="E2924" s="79" t="s">
        <v>44</v>
      </c>
      <c r="F2924" s="83">
        <v>0</v>
      </c>
      <c r="G2924" s="111">
        <f>VLOOKUP(C2924,'[9]Peso Conductores'!B$1:E$65536,4,0)</f>
        <v>8.0299627890030862</v>
      </c>
      <c r="H2924" s="112"/>
      <c r="I2924" s="86"/>
      <c r="J2924" s="87">
        <f>VLOOKUP(C2924,'[9]Peso Conductores'!B$1:G$65536,3,0)</f>
        <v>0.67</v>
      </c>
      <c r="M2924" s="57"/>
      <c r="N2924" s="57"/>
      <c r="O2924" s="57"/>
      <c r="P2924" s="57"/>
      <c r="Q2924" s="57"/>
      <c r="R2924" s="57"/>
    </row>
    <row r="2925" spans="1:18" x14ac:dyDescent="0.2">
      <c r="A2925" s="78"/>
      <c r="B2925" s="81">
        <f t="shared" si="62"/>
        <v>28</v>
      </c>
      <c r="C2925" s="80" t="s">
        <v>2942</v>
      </c>
      <c r="D2925" s="127" t="str">
        <f>+VLOOKUP(MID(C2925,1,2),[11]!Ferr_Cond,2,0)&amp;" Conductor "&amp;VLOOKUP(RIGHT(C2925,2),[11]GENERALES!$H$43:$I$49,2,0)&amp;" "&amp;MID(C2925,5,3)&amp;" mm2"</f>
        <v>Varilla de armar Conductor AAAC 095 mm2</v>
      </c>
      <c r="E2925" s="79" t="s">
        <v>44</v>
      </c>
      <c r="F2925" s="83">
        <v>0</v>
      </c>
      <c r="G2925" s="111">
        <f>VLOOKUP(C2925,'[9]Peso Conductores'!B$1:E$65536,4,0)</f>
        <v>7.7303373118014784</v>
      </c>
      <c r="H2925" s="112"/>
      <c r="I2925" s="86"/>
      <c r="J2925" s="87">
        <f>VLOOKUP(C2925,'[9]Peso Conductores'!B$1:G$65536,3,0)</f>
        <v>0.64500000000000002</v>
      </c>
      <c r="M2925" s="57"/>
      <c r="N2925" s="57"/>
      <c r="O2925" s="57"/>
      <c r="P2925" s="57"/>
      <c r="Q2925" s="57"/>
      <c r="R2925" s="57"/>
    </row>
    <row r="2926" spans="1:18" x14ac:dyDescent="0.2">
      <c r="A2926" s="78"/>
      <c r="B2926" s="81">
        <f t="shared" si="62"/>
        <v>29</v>
      </c>
      <c r="C2926" s="80" t="s">
        <v>2943</v>
      </c>
      <c r="D2926" s="127" t="str">
        <f>+VLOOKUP(MID(C2926,1,2),[11]!Ferr_Cond,2,0)&amp;" Conductor "&amp;VLOOKUP(RIGHT(C2926,2),[11]GENERALES!$H$43:$I$49,2,0)&amp;" "&amp;MID(C2926,5,3)&amp;" mm2"</f>
        <v>Varilla de armar Conductor ACSR 080 mm2</v>
      </c>
      <c r="E2926" s="79" t="s">
        <v>44</v>
      </c>
      <c r="F2926" s="83">
        <v>0</v>
      </c>
      <c r="G2926" s="111">
        <f>VLOOKUP(C2926,'[9]Peso Conductores'!B$1:E$65536,4,0)</f>
        <v>5.033708016987009</v>
      </c>
      <c r="H2926" s="112"/>
      <c r="I2926" s="86"/>
      <c r="J2926" s="87">
        <f>VLOOKUP(C2926,'[9]Peso Conductores'!B$1:G$65536,3,0)</f>
        <v>0.42</v>
      </c>
      <c r="M2926" s="57"/>
      <c r="N2926" s="57"/>
      <c r="O2926" s="57"/>
      <c r="P2926" s="57"/>
      <c r="Q2926" s="57"/>
      <c r="R2926" s="57"/>
    </row>
    <row r="2927" spans="1:18" x14ac:dyDescent="0.2">
      <c r="A2927" s="78"/>
      <c r="B2927" s="81">
        <f t="shared" si="62"/>
        <v>30</v>
      </c>
      <c r="C2927" s="80" t="s">
        <v>2944</v>
      </c>
      <c r="D2927" s="127" t="str">
        <f>+VLOOKUP(MID(C2927,1,2),[11]!Ferr_Cond,2,0)&amp;" Conductor "&amp;VLOOKUP(RIGHT(C2927,2),[11]GENERALES!$H$43:$I$49,2,0)&amp;" "&amp;MID(C2927,5,3)&amp;" mm2"</f>
        <v>Varilla de armar Conductor AAAC 050 mm2</v>
      </c>
      <c r="E2927" s="79" t="s">
        <v>44</v>
      </c>
      <c r="F2927" s="83">
        <v>0</v>
      </c>
      <c r="G2927" s="111">
        <f>VLOOKUP(C2927,'[9]Peso Conductores'!B$1:E$65536,4,0)</f>
        <v>4.1947566808225076</v>
      </c>
      <c r="H2927" s="112"/>
      <c r="I2927" s="86"/>
      <c r="J2927" s="87">
        <f>VLOOKUP(C2927,'[9]Peso Conductores'!B$1:G$65536,3,0)</f>
        <v>0.35</v>
      </c>
      <c r="M2927" s="57"/>
      <c r="N2927" s="57"/>
      <c r="O2927" s="57"/>
      <c r="P2927" s="57"/>
      <c r="Q2927" s="57"/>
      <c r="R2927" s="57"/>
    </row>
    <row r="2928" spans="1:18" x14ac:dyDescent="0.2">
      <c r="A2928" s="78"/>
      <c r="B2928" s="81">
        <f t="shared" si="62"/>
        <v>31</v>
      </c>
      <c r="C2928" s="80" t="s">
        <v>2945</v>
      </c>
      <c r="D2928" s="127" t="str">
        <f>+VLOOKUP(MID(C2928,1,2),[11]!Ferr_Cond,2,0)&amp;" Conductor "&amp;VLOOKUP(RIGHT(C2928,2),[11]GENERALES!$H$43:$I$49,2,0)&amp;" "&amp;MID(C2928,5,3)&amp;" mm2"</f>
        <v>Varilla de armar Conductor AAAC 035 mm2</v>
      </c>
      <c r="E2928" s="79" t="s">
        <v>44</v>
      </c>
      <c r="F2928" s="83">
        <v>0</v>
      </c>
      <c r="G2928" s="111">
        <f>VLOOKUP(C2928,'[9]Peso Conductores'!B$1:E$65536,4,0)</f>
        <v>3.3558053446580063</v>
      </c>
      <c r="H2928" s="112"/>
      <c r="I2928" s="86"/>
      <c r="J2928" s="87">
        <f>VLOOKUP(C2928,'[9]Peso Conductores'!B$1:G$65536,3,0)</f>
        <v>0.28000000000000003</v>
      </c>
      <c r="M2928" s="57"/>
      <c r="N2928" s="57"/>
      <c r="O2928" s="57"/>
      <c r="P2928" s="57"/>
      <c r="Q2928" s="57"/>
      <c r="R2928" s="57"/>
    </row>
    <row r="2929" spans="1:18" x14ac:dyDescent="0.2">
      <c r="A2929" s="78"/>
      <c r="B2929" s="81">
        <f t="shared" si="62"/>
        <v>32</v>
      </c>
      <c r="C2929" s="80" t="s">
        <v>2946</v>
      </c>
      <c r="D2929" s="127" t="str">
        <f>+VLOOKUP(MID(C2929,1,2),[11]!Ferr_Cond,2,0)&amp;" Conductor "&amp;VLOOKUP(RIGHT(C2929,2),[11]GENERALES!$H$43:$I$49,2,0)&amp;" "&amp;MID(C2929,5,3)&amp;" mm2"</f>
        <v>Varilla de armar Conductor AAAC 070 mm2</v>
      </c>
      <c r="E2929" s="79" t="s">
        <v>44</v>
      </c>
      <c r="F2929" s="83">
        <v>0</v>
      </c>
      <c r="G2929" s="111">
        <f>VLOOKUP(C2929,'[9]Peso Conductores'!B$1:E$65536,4,0)</f>
        <v>5.033708016987009</v>
      </c>
      <c r="H2929" s="112"/>
      <c r="I2929" s="128"/>
      <c r="J2929" s="87">
        <f>VLOOKUP(C2929,'[9]Peso Conductores'!B$1:G$65536,3,0)</f>
        <v>0.42</v>
      </c>
      <c r="M2929" s="57"/>
      <c r="N2929" s="57"/>
      <c r="O2929" s="57"/>
      <c r="P2929" s="57"/>
      <c r="Q2929" s="57"/>
      <c r="R2929" s="57"/>
    </row>
    <row r="2930" spans="1:18" x14ac:dyDescent="0.2">
      <c r="A2930" s="78"/>
      <c r="B2930" s="81">
        <f t="shared" si="62"/>
        <v>33</v>
      </c>
      <c r="C2930" s="80" t="s">
        <v>2947</v>
      </c>
      <c r="D2930" s="127" t="str">
        <f>+VLOOKUP(MID(C2930,1,2),[11]!Ferr_Cond,2,0)&amp;" Conductor "&amp;VLOOKUP(RIGHT(C2930,2),[11]GENERALES!$H$43:$I$49,2,0)&amp;" "&amp;MID(C2930,5,3)&amp;" mm2"</f>
        <v>Manguito de Reparación Conductor AAAC 700 mm2</v>
      </c>
      <c r="E2930" s="79" t="s">
        <v>44</v>
      </c>
      <c r="F2930" s="83">
        <v>0</v>
      </c>
      <c r="G2930" s="111">
        <f>VLOOKUP(C2930,'[9]Peso Conductores'!B$1:E$65536,4,0)</f>
        <v>57.845118512921999</v>
      </c>
      <c r="H2930" s="112"/>
      <c r="I2930" s="128"/>
      <c r="J2930" s="87">
        <f>VLOOKUP(C2930,'[9]Peso Conductores'!B$1:G$65536,3,0)</f>
        <v>1.7</v>
      </c>
      <c r="M2930" s="57"/>
      <c r="N2930" s="57"/>
      <c r="O2930" s="57"/>
      <c r="P2930" s="57"/>
      <c r="Q2930" s="57"/>
      <c r="R2930" s="57"/>
    </row>
    <row r="2931" spans="1:18" x14ac:dyDescent="0.2">
      <c r="A2931" s="78"/>
      <c r="B2931" s="81">
        <f t="shared" si="62"/>
        <v>34</v>
      </c>
      <c r="C2931" s="80" t="s">
        <v>2948</v>
      </c>
      <c r="D2931" s="127" t="str">
        <f>+VLOOKUP(MID(C2931,1,2),[11]!Ferr_Cond,2,0)&amp;" Conductor "&amp;VLOOKUP(RIGHT(C2931,2),[11]GENERALES!$H$43:$I$49,2,0)&amp;" "&amp;MID(C2931,5,3)&amp;" mm2"</f>
        <v>Manguito de Reparación Conductor ACSR 726 mm2</v>
      </c>
      <c r="E2931" s="79" t="s">
        <v>44</v>
      </c>
      <c r="F2931" s="83">
        <v>0</v>
      </c>
      <c r="G2931" s="111">
        <f>VLOOKUP(C2931,'[9]Peso Conductores'!B$1:E$65536,4,0)</f>
        <v>57.845118512921999</v>
      </c>
      <c r="H2931" s="112"/>
      <c r="I2931" s="128"/>
      <c r="J2931" s="87">
        <f>VLOOKUP(C2931,'[9]Peso Conductores'!B$1:G$65536,3,0)</f>
        <v>1.7</v>
      </c>
      <c r="M2931" s="57"/>
      <c r="N2931" s="57"/>
      <c r="O2931" s="57"/>
      <c r="P2931" s="57"/>
      <c r="Q2931" s="57"/>
      <c r="R2931" s="57"/>
    </row>
    <row r="2932" spans="1:18" x14ac:dyDescent="0.2">
      <c r="A2932" s="78"/>
      <c r="B2932" s="81">
        <f t="shared" si="62"/>
        <v>35</v>
      </c>
      <c r="C2932" s="80" t="s">
        <v>2949</v>
      </c>
      <c r="D2932" s="127" t="str">
        <f>+VLOOKUP(MID(C2932,1,2),[11]!Ferr_Cond,2,0)&amp;" Conductor "&amp;VLOOKUP(RIGHT(C2932,2),[11]GENERALES!$H$43:$I$49,2,0)&amp;" "&amp;MID(C2932,5,3)&amp;" mm2"</f>
        <v>Manguito de Reparación Conductor ACAR 600 mm2</v>
      </c>
      <c r="E2932" s="79" t="s">
        <v>44</v>
      </c>
      <c r="F2932" s="83">
        <v>0</v>
      </c>
      <c r="G2932" s="111">
        <f>VLOOKUP(C2932,'[9]Peso Conductores'!B$1:E$65536,4,0)</f>
        <v>48.657952631457917</v>
      </c>
      <c r="H2932" s="112"/>
      <c r="I2932" s="86"/>
      <c r="J2932" s="87">
        <f>VLOOKUP(C2932,'[9]Peso Conductores'!B$1:G$65536,3,0)</f>
        <v>1.43</v>
      </c>
      <c r="M2932" s="57"/>
      <c r="N2932" s="57"/>
      <c r="O2932" s="57"/>
      <c r="P2932" s="57"/>
      <c r="Q2932" s="57"/>
      <c r="R2932" s="57"/>
    </row>
    <row r="2933" spans="1:18" x14ac:dyDescent="0.2">
      <c r="A2933" s="78"/>
      <c r="B2933" s="81">
        <f t="shared" si="62"/>
        <v>36</v>
      </c>
      <c r="C2933" s="80" t="s">
        <v>2950</v>
      </c>
      <c r="D2933" s="127" t="str">
        <f>+VLOOKUP(MID(C2933,1,2),[11]!Ferr_Cond,2,0)&amp;" Conductor "&amp;VLOOKUP(RIGHT(C2933,2),[11]GENERALES!$H$43:$I$49,2,0)&amp;" "&amp;MID(C2933,5,3)&amp;" mm2"</f>
        <v>Manguito de Reparación Conductor AAAC 600 mm2</v>
      </c>
      <c r="E2933" s="79" t="s">
        <v>44</v>
      </c>
      <c r="F2933" s="83">
        <v>0</v>
      </c>
      <c r="G2933" s="111">
        <f>VLOOKUP(C2933,'[9]Peso Conductores'!B$1:E$65536,4,0)</f>
        <v>48.657952631457917</v>
      </c>
      <c r="H2933" s="112"/>
      <c r="I2933" s="86"/>
      <c r="J2933" s="87">
        <f>VLOOKUP(C2933,'[9]Peso Conductores'!B$1:G$65536,3,0)</f>
        <v>1.43</v>
      </c>
      <c r="M2933" s="57"/>
      <c r="N2933" s="57"/>
      <c r="O2933" s="57"/>
      <c r="P2933" s="57"/>
      <c r="Q2933" s="57"/>
      <c r="R2933" s="57"/>
    </row>
    <row r="2934" spans="1:18" x14ac:dyDescent="0.2">
      <c r="A2934" s="78"/>
      <c r="B2934" s="81">
        <f t="shared" si="62"/>
        <v>37</v>
      </c>
      <c r="C2934" s="80" t="s">
        <v>2951</v>
      </c>
      <c r="D2934" s="127" t="str">
        <f>+VLOOKUP(MID(C2934,1,2),[11]!Ferr_Cond,2,0)&amp;" Conductor "&amp;VLOOKUP(RIGHT(C2934,2),[11]GENERALES!$H$43:$I$49,2,0)&amp;" "&amp;MID(C2934,5,3)&amp;" mm2"</f>
        <v>Manguito de Reparación Conductor ACSR 592 mm2</v>
      </c>
      <c r="E2934" s="79" t="s">
        <v>44</v>
      </c>
      <c r="F2934" s="83">
        <v>0</v>
      </c>
      <c r="G2934" s="111">
        <f>VLOOKUP(C2934,'[9]Peso Conductores'!B$1:E$65536,4,0)</f>
        <v>48.657952631457917</v>
      </c>
      <c r="H2934" s="112"/>
      <c r="I2934" s="86"/>
      <c r="J2934" s="87">
        <f>VLOOKUP(C2934,'[9]Peso Conductores'!B$1:G$65536,3,0)</f>
        <v>1.43</v>
      </c>
      <c r="M2934" s="57"/>
      <c r="N2934" s="57"/>
      <c r="O2934" s="57"/>
      <c r="P2934" s="57"/>
      <c r="Q2934" s="57"/>
      <c r="R2934" s="57"/>
    </row>
    <row r="2935" spans="1:18" x14ac:dyDescent="0.2">
      <c r="A2935" s="78"/>
      <c r="B2935" s="81">
        <f t="shared" si="62"/>
        <v>38</v>
      </c>
      <c r="C2935" s="80" t="s">
        <v>2952</v>
      </c>
      <c r="D2935" s="127" t="str">
        <f>+VLOOKUP(MID(C2935,1,2),[11]!Ferr_Cond,2,0)&amp;" Conductor "&amp;VLOOKUP(RIGHT(C2935,2),[11]GENERALES!$H$43:$I$49,2,0)&amp;" "&amp;MID(C2935,5,3)&amp;" mm2"</f>
        <v>Manguito de Reparación Conductor ACAR 500 mm2</v>
      </c>
      <c r="E2935" s="79" t="s">
        <v>44</v>
      </c>
      <c r="F2935" s="83">
        <v>0</v>
      </c>
      <c r="G2935" s="111">
        <f>VLOOKUP(C2935,'[9]Peso Conductores'!B$1:E$65536,4,0)</f>
        <v>39.470786749993835</v>
      </c>
      <c r="H2935" s="112"/>
      <c r="I2935" s="86"/>
      <c r="J2935" s="87">
        <f>VLOOKUP(C2935,'[9]Peso Conductores'!B$1:G$65536,3,0)</f>
        <v>1.1599999999999999</v>
      </c>
      <c r="M2935" s="57"/>
      <c r="N2935" s="57"/>
      <c r="O2935" s="57"/>
      <c r="P2935" s="57"/>
      <c r="Q2935" s="57"/>
      <c r="R2935" s="57"/>
    </row>
    <row r="2936" spans="1:18" x14ac:dyDescent="0.2">
      <c r="A2936" s="78"/>
      <c r="B2936" s="81">
        <f t="shared" si="62"/>
        <v>39</v>
      </c>
      <c r="C2936" s="80" t="s">
        <v>2953</v>
      </c>
      <c r="D2936" s="127" t="str">
        <f>+VLOOKUP(MID(C2936,1,2),[11]!Ferr_Cond,2,0)&amp;" Conductor "&amp;VLOOKUP(RIGHT(C2936,2),[11]GENERALES!$H$43:$I$49,2,0)&amp;" "&amp;MID(C2936,5,3)&amp;" mm2"</f>
        <v>Manguito de Reparación Conductor AAAC 500 mm2</v>
      </c>
      <c r="E2936" s="79" t="s">
        <v>44</v>
      </c>
      <c r="F2936" s="83">
        <v>0</v>
      </c>
      <c r="G2936" s="111">
        <f>VLOOKUP(C2936,'[9]Peso Conductores'!B$1:E$65536,4,0)</f>
        <v>39.470786749993835</v>
      </c>
      <c r="H2936" s="112"/>
      <c r="I2936" s="86"/>
      <c r="J2936" s="87">
        <f>VLOOKUP(C2936,'[9]Peso Conductores'!B$1:G$65536,3,0)</f>
        <v>1.1599999999999999</v>
      </c>
      <c r="M2936" s="57"/>
      <c r="N2936" s="57"/>
      <c r="O2936" s="57"/>
      <c r="P2936" s="57"/>
      <c r="Q2936" s="57"/>
      <c r="R2936" s="57"/>
    </row>
    <row r="2937" spans="1:18" x14ac:dyDescent="0.2">
      <c r="A2937" s="78"/>
      <c r="B2937" s="81">
        <f t="shared" si="62"/>
        <v>40</v>
      </c>
      <c r="C2937" s="80" t="s">
        <v>2954</v>
      </c>
      <c r="D2937" s="127" t="str">
        <f>+VLOOKUP(MID(C2937,1,2),[11]!Ferr_Cond,2,0)&amp;" Conductor "&amp;VLOOKUP(RIGHT(C2937,2),[11]GENERALES!$H$43:$I$49,2,0)&amp;" "&amp;MID(C2937,5,3)&amp;" mm2"</f>
        <v>Manguito de Reparación Conductor ACCR 500 mm2</v>
      </c>
      <c r="E2937" s="79" t="s">
        <v>44</v>
      </c>
      <c r="F2937" s="83">
        <v>0</v>
      </c>
      <c r="G2937" s="111">
        <f>VLOOKUP(C2937,'[9]Peso Conductores'!B$1:E$65536,4,0)</f>
        <v>142</v>
      </c>
      <c r="H2937" s="112"/>
      <c r="I2937" s="86"/>
      <c r="J2937" s="87">
        <f>VLOOKUP(C2937,'[9]Peso Conductores'!B$1:G$65536,3,0)</f>
        <v>1.2</v>
      </c>
      <c r="M2937" s="57"/>
      <c r="N2937" s="57"/>
      <c r="O2937" s="57"/>
      <c r="P2937" s="57"/>
      <c r="Q2937" s="57"/>
      <c r="R2937" s="57"/>
    </row>
    <row r="2938" spans="1:18" x14ac:dyDescent="0.2">
      <c r="A2938" s="78"/>
      <c r="B2938" s="81">
        <f t="shared" si="62"/>
        <v>41</v>
      </c>
      <c r="C2938" s="80" t="s">
        <v>2955</v>
      </c>
      <c r="D2938" s="127" t="str">
        <f>+VLOOKUP(MID(C2938,1,2),[11]!Ferr_Cond,2,0)&amp;" Conductor "&amp;VLOOKUP(RIGHT(C2938,2),[11]GENERALES!$H$43:$I$49,2,0)&amp;" "&amp;MID(C2938,5,3)&amp;" mm2"</f>
        <v>Manguito de Reparación Conductor ACAR 430 mm2</v>
      </c>
      <c r="E2938" s="79" t="s">
        <v>44</v>
      </c>
      <c r="F2938" s="83">
        <v>0</v>
      </c>
      <c r="G2938" s="111">
        <f>VLOOKUP(C2938,'[9]Peso Conductores'!B$1:E$65536,4,0)</f>
        <v>39.470786749993835</v>
      </c>
      <c r="H2938" s="112"/>
      <c r="I2938" s="86"/>
      <c r="J2938" s="87">
        <f>VLOOKUP(C2938,'[9]Peso Conductores'!B$1:G$65536,3,0)</f>
        <v>1.1599999999999999</v>
      </c>
      <c r="M2938" s="57"/>
      <c r="N2938" s="57"/>
      <c r="O2938" s="57"/>
      <c r="P2938" s="57"/>
      <c r="Q2938" s="57"/>
      <c r="R2938" s="57"/>
    </row>
    <row r="2939" spans="1:18" x14ac:dyDescent="0.2">
      <c r="A2939" s="78"/>
      <c r="B2939" s="81">
        <f t="shared" si="62"/>
        <v>42</v>
      </c>
      <c r="C2939" s="80" t="s">
        <v>2956</v>
      </c>
      <c r="D2939" s="127" t="str">
        <f>+VLOOKUP(MID(C2939,1,2),[11]!Ferr_Cond,2,0)&amp;" Conductor "&amp;VLOOKUP(RIGHT(C2939,2),[11]GENERALES!$H$43:$I$49,2,0)&amp;" "&amp;MID(C2939,5,3)&amp;" mm2"</f>
        <v>Manguito de Reparación Conductor ACAR 400 mm2</v>
      </c>
      <c r="E2939" s="79" t="s">
        <v>44</v>
      </c>
      <c r="F2939" s="83">
        <v>0</v>
      </c>
      <c r="G2939" s="111">
        <f>VLOOKUP(C2939,'[9]Peso Conductores'!B$1:E$65536,4,0)</f>
        <v>30.283620868529756</v>
      </c>
      <c r="H2939" s="112"/>
      <c r="I2939" s="86"/>
      <c r="J2939" s="87">
        <f>VLOOKUP(C2939,'[9]Peso Conductores'!B$1:G$65536,3,0)</f>
        <v>0.89</v>
      </c>
      <c r="M2939" s="57"/>
      <c r="N2939" s="57"/>
      <c r="O2939" s="57"/>
      <c r="P2939" s="57"/>
      <c r="Q2939" s="57"/>
      <c r="R2939" s="57"/>
    </row>
    <row r="2940" spans="1:18" x14ac:dyDescent="0.2">
      <c r="A2940" s="78"/>
      <c r="B2940" s="81">
        <f t="shared" si="62"/>
        <v>43</v>
      </c>
      <c r="C2940" s="80" t="s">
        <v>2957</v>
      </c>
      <c r="D2940" s="127" t="str">
        <f>+VLOOKUP(MID(C2940,1,2),[11]!Ferr_Cond,2,0)&amp;" Conductor "&amp;VLOOKUP(RIGHT(C2940,2),[11]GENERALES!$H$43:$I$49,2,0)&amp;" "&amp;MID(C2940,5,3)&amp;" mm2"</f>
        <v>Manguito de Reparación Conductor ACSR 400 mm2</v>
      </c>
      <c r="E2940" s="79" t="s">
        <v>44</v>
      </c>
      <c r="F2940" s="83">
        <v>0</v>
      </c>
      <c r="G2940" s="111">
        <f>VLOOKUP(C2940,'[9]Peso Conductores'!B$1:E$65536,4,0)</f>
        <v>30.283620868529756</v>
      </c>
      <c r="H2940" s="112"/>
      <c r="I2940" s="86"/>
      <c r="J2940" s="87">
        <f>VLOOKUP(C2940,'[9]Peso Conductores'!B$1:G$65536,3,0)</f>
        <v>0.89</v>
      </c>
      <c r="M2940" s="57"/>
      <c r="N2940" s="57"/>
      <c r="O2940" s="57"/>
      <c r="P2940" s="57"/>
      <c r="Q2940" s="57"/>
      <c r="R2940" s="57"/>
    </row>
    <row r="2941" spans="1:18" x14ac:dyDescent="0.2">
      <c r="A2941" s="78"/>
      <c r="B2941" s="81">
        <f t="shared" si="62"/>
        <v>44</v>
      </c>
      <c r="C2941" s="80" t="s">
        <v>2958</v>
      </c>
      <c r="D2941" s="127" t="str">
        <f>+VLOOKUP(MID(C2941,1,2),[11]!Ferr_Cond,2,0)&amp;" Conductor "&amp;VLOOKUP(RIGHT(C2941,2),[11]GENERALES!$H$43:$I$49,2,0)&amp;" "&amp;MID(C2941,5,3)&amp;" mm2"</f>
        <v>Manguito de Reparación Conductor AAAC 400 mm2</v>
      </c>
      <c r="E2941" s="79" t="s">
        <v>44</v>
      </c>
      <c r="F2941" s="83">
        <v>0</v>
      </c>
      <c r="G2941" s="111">
        <f>VLOOKUP(C2941,'[9]Peso Conductores'!B$1:E$65536,4,0)</f>
        <v>30.283620868529756</v>
      </c>
      <c r="H2941" s="112"/>
      <c r="I2941" s="86"/>
      <c r="J2941" s="87">
        <f>VLOOKUP(C2941,'[9]Peso Conductores'!B$1:G$65536,3,0)</f>
        <v>0.89</v>
      </c>
      <c r="M2941" s="57"/>
      <c r="N2941" s="57"/>
      <c r="O2941" s="57"/>
      <c r="P2941" s="57"/>
      <c r="Q2941" s="57"/>
      <c r="R2941" s="57"/>
    </row>
    <row r="2942" spans="1:18" x14ac:dyDescent="0.2">
      <c r="A2942" s="78"/>
      <c r="B2942" s="81">
        <f t="shared" si="62"/>
        <v>45</v>
      </c>
      <c r="C2942" s="80" t="s">
        <v>2959</v>
      </c>
      <c r="D2942" s="127" t="str">
        <f>+VLOOKUP(MID(C2942,1,2),[11]!Ferr_Cond,2,0)&amp;" Conductor "&amp;VLOOKUP(RIGHT(C2942,2),[11]GENERALES!$H$43:$I$49,2,0)&amp;" "&amp;MID(C2942,5,3)&amp;" mm2"</f>
        <v>Manguito de Reparación Conductor ACAR 380 mm2</v>
      </c>
      <c r="E2942" s="79" t="s">
        <v>44</v>
      </c>
      <c r="F2942" s="83">
        <v>0</v>
      </c>
      <c r="G2942" s="111">
        <f>VLOOKUP(C2942,'[9]Peso Conductores'!B$1:E$65536,4,0)</f>
        <v>30.283620868529756</v>
      </c>
      <c r="H2942" s="112"/>
      <c r="I2942" s="86"/>
      <c r="J2942" s="87">
        <f>VLOOKUP(C2942,'[9]Peso Conductores'!B$1:G$65536,3,0)</f>
        <v>0.89</v>
      </c>
      <c r="M2942" s="57"/>
      <c r="N2942" s="57"/>
      <c r="O2942" s="57"/>
      <c r="P2942" s="57"/>
      <c r="Q2942" s="57"/>
      <c r="R2942" s="57"/>
    </row>
    <row r="2943" spans="1:18" x14ac:dyDescent="0.2">
      <c r="A2943" s="78"/>
      <c r="B2943" s="81">
        <f t="shared" si="62"/>
        <v>46</v>
      </c>
      <c r="C2943" s="80" t="s">
        <v>2960</v>
      </c>
      <c r="D2943" s="127" t="str">
        <f>+VLOOKUP(MID(C2943,1,2),[11]!Ferr_Cond,2,0)&amp;" Conductor "&amp;VLOOKUP(RIGHT(C2943,2),[11]GENERALES!$H$43:$I$49,2,0)&amp;" "&amp;MID(C2943,5,3)&amp;" mm2"</f>
        <v>Manguito de Reparación Conductor ACAR 350 mm2</v>
      </c>
      <c r="E2943" s="79" t="s">
        <v>44</v>
      </c>
      <c r="F2943" s="83">
        <v>0</v>
      </c>
      <c r="G2943" s="111">
        <f>VLOOKUP(C2943,'[9]Peso Conductores'!B$1:E$65536,4,0)</f>
        <v>30.283620868529756</v>
      </c>
      <c r="H2943" s="112"/>
      <c r="I2943" s="86"/>
      <c r="J2943" s="87">
        <f>VLOOKUP(C2943,'[9]Peso Conductores'!B$1:G$65536,3,0)</f>
        <v>0.89</v>
      </c>
      <c r="M2943" s="57"/>
      <c r="N2943" s="57"/>
      <c r="O2943" s="57"/>
      <c r="P2943" s="57"/>
      <c r="Q2943" s="57"/>
      <c r="R2943" s="57"/>
    </row>
    <row r="2944" spans="1:18" x14ac:dyDescent="0.2">
      <c r="A2944" s="78"/>
      <c r="B2944" s="81">
        <f t="shared" si="62"/>
        <v>47</v>
      </c>
      <c r="C2944" s="80" t="s">
        <v>2961</v>
      </c>
      <c r="D2944" s="127" t="str">
        <f>+VLOOKUP(MID(C2944,1,2),[11]!Ferr_Cond,2,0)&amp;" Conductor "&amp;VLOOKUP(RIGHT(C2944,2),[11]GENERALES!$H$43:$I$49,2,0)&amp;" "&amp;MID(C2944,5,3)&amp;" mm2"</f>
        <v>Manguito de Reparación Conductor ACSR 315 mm2</v>
      </c>
      <c r="E2944" s="79" t="s">
        <v>44</v>
      </c>
      <c r="F2944" s="83">
        <v>0</v>
      </c>
      <c r="G2944" s="111">
        <f>VLOOKUP(C2944,'[9]Peso Conductores'!B$1:E$65536,4,0)</f>
        <v>30.283620868529756</v>
      </c>
      <c r="H2944" s="112"/>
      <c r="I2944" s="86"/>
      <c r="J2944" s="87">
        <f>VLOOKUP(C2944,'[9]Peso Conductores'!B$1:G$65536,3,0)</f>
        <v>0.89</v>
      </c>
      <c r="M2944" s="57"/>
      <c r="N2944" s="57"/>
      <c r="O2944" s="57"/>
      <c r="P2944" s="57"/>
      <c r="Q2944" s="57"/>
      <c r="R2944" s="57"/>
    </row>
    <row r="2945" spans="1:18" x14ac:dyDescent="0.2">
      <c r="A2945" s="78"/>
      <c r="B2945" s="81">
        <f t="shared" si="62"/>
        <v>48</v>
      </c>
      <c r="C2945" s="80" t="s">
        <v>2962</v>
      </c>
      <c r="D2945" s="127" t="str">
        <f>+VLOOKUP(MID(C2945,1,2),[11]!Ferr_Cond,2,0)&amp;" Conductor "&amp;VLOOKUP(RIGHT(C2945,2),[11]GENERALES!$H$43:$I$49,2,0)&amp;" "&amp;MID(C2945,5,3)&amp;" mm2"</f>
        <v>Manguito de Reparación Conductor ACAR 300 mm2</v>
      </c>
      <c r="E2945" s="79" t="s">
        <v>44</v>
      </c>
      <c r="F2945" s="83">
        <v>0</v>
      </c>
      <c r="G2945" s="111">
        <f>VLOOKUP(C2945,'[9]Peso Conductores'!B$1:E$65536,4,0)</f>
        <v>21.09645498706567</v>
      </c>
      <c r="H2945" s="112"/>
      <c r="I2945" s="86"/>
      <c r="J2945" s="87">
        <f>VLOOKUP(C2945,'[9]Peso Conductores'!B$1:G$65536,3,0)</f>
        <v>0.62</v>
      </c>
      <c r="M2945" s="57"/>
      <c r="N2945" s="57"/>
      <c r="O2945" s="57"/>
      <c r="P2945" s="57"/>
      <c r="Q2945" s="57"/>
      <c r="R2945" s="57"/>
    </row>
    <row r="2946" spans="1:18" x14ac:dyDescent="0.2">
      <c r="A2946" s="78"/>
      <c r="B2946" s="81">
        <f t="shared" si="62"/>
        <v>49</v>
      </c>
      <c r="C2946" s="80" t="s">
        <v>2963</v>
      </c>
      <c r="D2946" s="127" t="str">
        <f>+VLOOKUP(MID(C2946,1,2),[11]!Ferr_Cond,2,0)&amp;" Conductor "&amp;VLOOKUP(RIGHT(C2946,2),[11]GENERALES!$H$43:$I$49,2,0)&amp;" "&amp;MID(C2946,5,3)&amp;" mm2"</f>
        <v>Manguito de Reparación Conductor AAAC 300 mm2</v>
      </c>
      <c r="E2946" s="79" t="s">
        <v>44</v>
      </c>
      <c r="F2946" s="83">
        <v>0</v>
      </c>
      <c r="G2946" s="111">
        <f>VLOOKUP(C2946,'[9]Peso Conductores'!B$1:E$65536,4,0)</f>
        <v>21.09645498706567</v>
      </c>
      <c r="H2946" s="112"/>
      <c r="I2946" s="86"/>
      <c r="J2946" s="87">
        <f>VLOOKUP(C2946,'[9]Peso Conductores'!B$1:G$65536,3,0)</f>
        <v>0.62</v>
      </c>
      <c r="M2946" s="57"/>
      <c r="N2946" s="57"/>
      <c r="O2946" s="57"/>
      <c r="P2946" s="57"/>
      <c r="Q2946" s="57"/>
      <c r="R2946" s="57"/>
    </row>
    <row r="2947" spans="1:18" x14ac:dyDescent="0.2">
      <c r="A2947" s="78"/>
      <c r="B2947" s="81">
        <f t="shared" si="62"/>
        <v>50</v>
      </c>
      <c r="C2947" s="80" t="s">
        <v>2964</v>
      </c>
      <c r="D2947" s="127" t="str">
        <f>+VLOOKUP(MID(C2947,1,2),[11]!Ferr_Cond,2,0)&amp;" Conductor "&amp;VLOOKUP(RIGHT(C2947,2),[11]GENERALES!$H$43:$I$49,2,0)&amp;" "&amp;MID(C2947,5,3)&amp;" mm2"</f>
        <v>Manguito de Reparación Conductor ACAR 280 mm2</v>
      </c>
      <c r="E2947" s="79" t="s">
        <v>44</v>
      </c>
      <c r="F2947" s="83">
        <v>0</v>
      </c>
      <c r="G2947" s="111">
        <f>VLOOKUP(C2947,'[9]Peso Conductores'!B$1:E$65536,4,0)</f>
        <v>21.09645498706567</v>
      </c>
      <c r="H2947" s="112"/>
      <c r="I2947" s="86"/>
      <c r="J2947" s="87">
        <f>VLOOKUP(C2947,'[9]Peso Conductores'!B$1:G$65536,3,0)</f>
        <v>0.62</v>
      </c>
      <c r="M2947" s="57"/>
      <c r="N2947" s="57"/>
      <c r="O2947" s="57"/>
      <c r="P2947" s="57"/>
      <c r="Q2947" s="57"/>
      <c r="R2947" s="57"/>
    </row>
    <row r="2948" spans="1:18" x14ac:dyDescent="0.2">
      <c r="A2948" s="78"/>
      <c r="B2948" s="81">
        <f t="shared" si="62"/>
        <v>51</v>
      </c>
      <c r="C2948" s="80" t="s">
        <v>2965</v>
      </c>
      <c r="D2948" s="127" t="str">
        <f>+VLOOKUP(MID(C2948,1,2),[11]!Ferr_Cond,2,0)&amp;" Conductor "&amp;VLOOKUP(RIGHT(C2948,2),[11]GENERALES!$H$43:$I$49,2,0)&amp;" "&amp;MID(C2948,5,3)&amp;" mm2"</f>
        <v>Manguito de Reparación Conductor ACSR 250 mm2</v>
      </c>
      <c r="E2948" s="79" t="s">
        <v>44</v>
      </c>
      <c r="F2948" s="83">
        <v>0</v>
      </c>
      <c r="G2948" s="111">
        <f>VLOOKUP(C2948,'[9]Peso Conductores'!B$1:E$65536,4,0)</f>
        <v>21.09645498706567</v>
      </c>
      <c r="H2948" s="112"/>
      <c r="I2948" s="86"/>
      <c r="J2948" s="87">
        <f>VLOOKUP(C2948,'[9]Peso Conductores'!B$1:G$65536,3,0)</f>
        <v>0.62</v>
      </c>
      <c r="M2948" s="57"/>
      <c r="N2948" s="57"/>
      <c r="O2948" s="57"/>
      <c r="P2948" s="57"/>
      <c r="Q2948" s="57"/>
      <c r="R2948" s="57"/>
    </row>
    <row r="2949" spans="1:18" x14ac:dyDescent="0.2">
      <c r="A2949" s="78"/>
      <c r="B2949" s="81">
        <f t="shared" si="62"/>
        <v>52</v>
      </c>
      <c r="C2949" s="80" t="s">
        <v>2966</v>
      </c>
      <c r="D2949" s="127" t="str">
        <f>+VLOOKUP(MID(C2949,1,2),[11]!Ferr_Cond,2,0)&amp;" Conductor "&amp;VLOOKUP(RIGHT(C2949,2),[11]GENERALES!$H$43:$I$49,2,0)&amp;" "&amp;MID(C2949,5,3)&amp;" mm2"</f>
        <v>Manguito de Reparación Conductor AAACE 242 mm2</v>
      </c>
      <c r="E2949" s="79" t="s">
        <v>44</v>
      </c>
      <c r="F2949" s="83">
        <v>0</v>
      </c>
      <c r="G2949" s="111">
        <f>VLOOKUP(C2949,'[9]Peso Conductores'!B$1:E$65536,4,0)</f>
        <v>21.09645498706567</v>
      </c>
      <c r="H2949" s="112"/>
      <c r="I2949" s="86"/>
      <c r="J2949" s="87">
        <f>VLOOKUP(C2949,'[9]Peso Conductores'!B$1:G$65536,3,0)</f>
        <v>0.62</v>
      </c>
      <c r="M2949" s="57"/>
      <c r="N2949" s="57"/>
      <c r="O2949" s="57"/>
      <c r="P2949" s="57"/>
      <c r="Q2949" s="57"/>
      <c r="R2949" s="57"/>
    </row>
    <row r="2950" spans="1:18" x14ac:dyDescent="0.2">
      <c r="A2950" s="78"/>
      <c r="B2950" s="81">
        <f t="shared" si="62"/>
        <v>53</v>
      </c>
      <c r="C2950" s="80" t="s">
        <v>2967</v>
      </c>
      <c r="D2950" s="127" t="str">
        <f>+VLOOKUP(MID(C2950,1,2),[11]!Ferr_Cond,2,0)&amp;" Conductor "&amp;VLOOKUP(RIGHT(C2950,2),[11]GENERALES!$H$43:$I$49,2,0)&amp;" "&amp;MID(C2950,5,3)&amp;" mm2"</f>
        <v>Manguito de Reparación Conductor ACAR 240 mm2</v>
      </c>
      <c r="E2950" s="79" t="s">
        <v>44</v>
      </c>
      <c r="F2950" s="83">
        <v>0</v>
      </c>
      <c r="G2950" s="111">
        <f>VLOOKUP(C2950,'[9]Peso Conductores'!B$1:E$65536,4,0)</f>
        <v>17.013270150859412</v>
      </c>
      <c r="H2950" s="112"/>
      <c r="I2950" s="86"/>
      <c r="J2950" s="87">
        <f>VLOOKUP(C2950,'[9]Peso Conductores'!B$1:G$65536,3,0)</f>
        <v>0.5</v>
      </c>
      <c r="M2950" s="57"/>
      <c r="N2950" s="57"/>
      <c r="O2950" s="57"/>
      <c r="P2950" s="57"/>
      <c r="Q2950" s="57"/>
      <c r="R2950" s="57"/>
    </row>
    <row r="2951" spans="1:18" x14ac:dyDescent="0.2">
      <c r="A2951" s="78"/>
      <c r="B2951" s="81">
        <f t="shared" si="62"/>
        <v>54</v>
      </c>
      <c r="C2951" s="80" t="s">
        <v>2968</v>
      </c>
      <c r="D2951" s="127" t="str">
        <f>+VLOOKUP(MID(C2951,1,2),[11]!Ferr_Cond,2,0)&amp;" Conductor "&amp;VLOOKUP(RIGHT(C2951,2),[11]GENERALES!$H$43:$I$49,2,0)&amp;" "&amp;MID(C2951,5,3)&amp;" mm2"</f>
        <v>Manguito de Reparación Conductor AAAC 240 mm2</v>
      </c>
      <c r="E2951" s="79" t="s">
        <v>44</v>
      </c>
      <c r="F2951" s="83">
        <v>0</v>
      </c>
      <c r="G2951" s="111">
        <f>VLOOKUP(C2951,'[9]Peso Conductores'!B$1:E$65536,4,0)</f>
        <v>17.013270150859412</v>
      </c>
      <c r="H2951" s="112"/>
      <c r="I2951" s="86"/>
      <c r="J2951" s="87">
        <f>VLOOKUP(C2951,'[9]Peso Conductores'!B$1:G$65536,3,0)</f>
        <v>0.5</v>
      </c>
      <c r="M2951" s="57"/>
      <c r="N2951" s="57"/>
      <c r="O2951" s="57"/>
      <c r="P2951" s="57"/>
      <c r="Q2951" s="57"/>
      <c r="R2951" s="57"/>
    </row>
    <row r="2952" spans="1:18" x14ac:dyDescent="0.2">
      <c r="A2952" s="78"/>
      <c r="B2952" s="81">
        <f t="shared" si="62"/>
        <v>55</v>
      </c>
      <c r="C2952" s="80" t="s">
        <v>2969</v>
      </c>
      <c r="D2952" s="127" t="str">
        <f>+VLOOKUP(MID(C2952,1,2),[11]!Ferr_Cond,2,0)&amp;" Conductor "&amp;VLOOKUP(RIGHT(C2952,2),[11]GENERALES!$H$43:$I$49,2,0)&amp;" "&amp;MID(C2952,5,3)&amp;" mm2"</f>
        <v>Manguito de Reparación Conductor AAAC 185 mm2</v>
      </c>
      <c r="E2952" s="79" t="s">
        <v>44</v>
      </c>
      <c r="F2952" s="83">
        <v>0</v>
      </c>
      <c r="G2952" s="111">
        <f>VLOOKUP(C2952,'[9]Peso Conductores'!B$1:E$65536,4,0)</f>
        <v>7.6559715678867359</v>
      </c>
      <c r="H2952" s="112"/>
      <c r="I2952" s="86"/>
      <c r="J2952" s="87">
        <f>VLOOKUP(C2952,'[9]Peso Conductores'!B$1:G$65536,3,0)</f>
        <v>0.22500000000000001</v>
      </c>
      <c r="M2952" s="57"/>
      <c r="N2952" s="57"/>
      <c r="O2952" s="57"/>
      <c r="P2952" s="57"/>
      <c r="Q2952" s="57"/>
      <c r="R2952" s="57"/>
    </row>
    <row r="2953" spans="1:18" x14ac:dyDescent="0.2">
      <c r="A2953" s="78"/>
      <c r="B2953" s="81">
        <f t="shared" si="62"/>
        <v>56</v>
      </c>
      <c r="C2953" s="80" t="s">
        <v>2970</v>
      </c>
      <c r="D2953" s="127" t="str">
        <f>+VLOOKUP(MID(C2953,1,2),[11]!Ferr_Cond,2,0)&amp;" Conductor "&amp;VLOOKUP(RIGHT(C2953,2),[11]GENERALES!$H$43:$I$49,2,0)&amp;" "&amp;MID(C2953,5,3)&amp;" mm2"</f>
        <v>Manguito de Reparación Conductor ACCR 150 mm2</v>
      </c>
      <c r="E2953" s="79" t="s">
        <v>44</v>
      </c>
      <c r="F2953" s="83">
        <v>0</v>
      </c>
      <c r="G2953" s="111">
        <f>VLOOKUP(C2953,'[9]Peso Conductores'!B$1:E$65536,4,0)</f>
        <v>15</v>
      </c>
      <c r="H2953" s="112"/>
      <c r="I2953" s="86"/>
      <c r="J2953" s="87">
        <f>VLOOKUP(C2953,'[9]Peso Conductores'!B$1:G$65536,3,0)</f>
        <v>0.3</v>
      </c>
      <c r="M2953" s="57"/>
      <c r="N2953" s="57"/>
      <c r="O2953" s="57"/>
      <c r="P2953" s="57"/>
      <c r="Q2953" s="57"/>
      <c r="R2953" s="57"/>
    </row>
    <row r="2954" spans="1:18" x14ac:dyDescent="0.2">
      <c r="A2954" s="78"/>
      <c r="B2954" s="81">
        <f t="shared" si="62"/>
        <v>57</v>
      </c>
      <c r="C2954" s="80" t="s">
        <v>2971</v>
      </c>
      <c r="D2954" s="127" t="str">
        <f>+VLOOKUP(MID(C2954,1,2),[11]!Ferr_Cond,2,0)&amp;" Conductor "&amp;VLOOKUP(RIGHT(C2954,2),[11]GENERALES!$H$43:$I$49,2,0)&amp;" "&amp;MID(C2954,5,3)&amp;" mm2"</f>
        <v>Manguito de Reparación Conductor AAACE 177 mm2</v>
      </c>
      <c r="E2954" s="79" t="s">
        <v>44</v>
      </c>
      <c r="F2954" s="83">
        <v>0</v>
      </c>
      <c r="G2954" s="111">
        <f>VLOOKUP(C2954,'[9]Peso Conductores'!B$1:E$65536,4,0)</f>
        <v>7.6559715678867359</v>
      </c>
      <c r="H2954" s="112"/>
      <c r="I2954" s="86"/>
      <c r="J2954" s="87">
        <f>VLOOKUP(C2954,'[9]Peso Conductores'!B$1:G$65536,3,0)</f>
        <v>0.22500000000000001</v>
      </c>
      <c r="M2954" s="57"/>
      <c r="N2954" s="57"/>
      <c r="O2954" s="57"/>
      <c r="P2954" s="57"/>
      <c r="Q2954" s="57"/>
      <c r="R2954" s="57"/>
    </row>
    <row r="2955" spans="1:18" x14ac:dyDescent="0.2">
      <c r="A2955" s="78"/>
      <c r="B2955" s="81">
        <f t="shared" si="62"/>
        <v>58</v>
      </c>
      <c r="C2955" s="80" t="s">
        <v>2972</v>
      </c>
      <c r="D2955" s="127" t="str">
        <f>+VLOOKUP(MID(C2955,1,2),[11]!Ferr_Cond,2,0)&amp;" Conductor "&amp;VLOOKUP(RIGHT(C2955,2),[11]GENERALES!$H$43:$I$49,2,0)&amp;" "&amp;MID(C2955,5,3)&amp;" mm2"</f>
        <v>Manguito de Reparación Conductor AAAC 150 mm2</v>
      </c>
      <c r="E2955" s="79" t="s">
        <v>44</v>
      </c>
      <c r="F2955" s="83">
        <v>0</v>
      </c>
      <c r="G2955" s="111">
        <f>VLOOKUP(C2955,'[9]Peso Conductores'!B$1:E$65536,4,0)</f>
        <v>8.1663696724125181</v>
      </c>
      <c r="H2955" s="112"/>
      <c r="I2955" s="86"/>
      <c r="J2955" s="87">
        <f>VLOOKUP(C2955,'[9]Peso Conductores'!B$1:G$65536,3,0)</f>
        <v>0.24</v>
      </c>
      <c r="M2955" s="57"/>
      <c r="N2955" s="57"/>
      <c r="O2955" s="57"/>
      <c r="P2955" s="57"/>
      <c r="Q2955" s="57"/>
      <c r="R2955" s="57"/>
    </row>
    <row r="2956" spans="1:18" x14ac:dyDescent="0.2">
      <c r="A2956" s="78"/>
      <c r="B2956" s="81">
        <f t="shared" si="62"/>
        <v>59</v>
      </c>
      <c r="C2956" s="80" t="s">
        <v>2973</v>
      </c>
      <c r="D2956" s="127" t="str">
        <f>+VLOOKUP(MID(C2956,1,2),[11]!Ferr_Cond,2,0)&amp;" Conductor "&amp;VLOOKUP(RIGHT(C2956,2),[11]GENERALES!$H$43:$I$49,2,0)&amp;" "&amp;MID(C2956,5,3)&amp;" mm2"</f>
        <v>Manguito de Reparación Conductor AAAC 120 mm2</v>
      </c>
      <c r="E2956" s="79" t="s">
        <v>44</v>
      </c>
      <c r="F2956" s="83">
        <v>0</v>
      </c>
      <c r="G2956" s="111">
        <f>VLOOKUP(C2956,'[9]Peso Conductores'!B$1:E$65536,4,0)</f>
        <v>5.3081402870681362</v>
      </c>
      <c r="H2956" s="112"/>
      <c r="I2956" s="86"/>
      <c r="J2956" s="87">
        <f>VLOOKUP(C2956,'[9]Peso Conductores'!B$1:G$65536,3,0)</f>
        <v>0.156</v>
      </c>
      <c r="M2956" s="57"/>
      <c r="N2956" s="57"/>
      <c r="O2956" s="57"/>
      <c r="P2956" s="57"/>
      <c r="Q2956" s="57"/>
      <c r="R2956" s="57"/>
    </row>
    <row r="2957" spans="1:18" x14ac:dyDescent="0.2">
      <c r="A2957" s="78"/>
      <c r="B2957" s="81">
        <f t="shared" si="62"/>
        <v>60</v>
      </c>
      <c r="C2957" s="80" t="s">
        <v>2974</v>
      </c>
      <c r="D2957" s="127" t="str">
        <f>+VLOOKUP(MID(C2957,1,2),[11]!Ferr_Cond,2,0)&amp;" Conductor "&amp;VLOOKUP(RIGHT(C2957,2),[11]GENERALES!$H$43:$I$49,2,0)&amp;" "&amp;MID(C2957,5,3)&amp;" mm2"</f>
        <v>Manguito de Reparación Conductor AAAC 095 mm2</v>
      </c>
      <c r="E2957" s="79" t="s">
        <v>44</v>
      </c>
      <c r="F2957" s="83">
        <v>0</v>
      </c>
      <c r="G2957" s="111">
        <f>VLOOKUP(C2957,'[9]Peso Conductores'!B$1:E$65536,4,0)</f>
        <v>6.3969895767231391</v>
      </c>
      <c r="H2957" s="112"/>
      <c r="I2957" s="86"/>
      <c r="J2957" s="87">
        <f>VLOOKUP(C2957,'[9]Peso Conductores'!B$1:G$65536,3,0)</f>
        <v>0.188</v>
      </c>
      <c r="M2957" s="57"/>
      <c r="N2957" s="57"/>
      <c r="O2957" s="57"/>
      <c r="P2957" s="57"/>
      <c r="Q2957" s="57"/>
      <c r="R2957" s="57"/>
    </row>
    <row r="2958" spans="1:18" x14ac:dyDescent="0.2">
      <c r="A2958" s="78"/>
      <c r="B2958" s="81">
        <f t="shared" si="62"/>
        <v>61</v>
      </c>
      <c r="C2958" s="80" t="s">
        <v>2975</v>
      </c>
      <c r="D2958" s="127" t="str">
        <f>+VLOOKUP(MID(C2958,1,2),[11]!Ferr_Cond,2,0)&amp;" Conductor "&amp;VLOOKUP(RIGHT(C2958,2),[11]GENERALES!$H$43:$I$49,2,0)&amp;" "&amp;MID(C2958,5,3)&amp;" mm2"</f>
        <v>Manguito de Reparación Conductor ACSR 080 mm2</v>
      </c>
      <c r="E2958" s="79" t="s">
        <v>44</v>
      </c>
      <c r="F2958" s="83">
        <v>0</v>
      </c>
      <c r="G2958" s="111">
        <f>VLOOKUP(C2958,'[9]Peso Conductores'!B$1:E$65536,4,0)</f>
        <v>4.5595564004303224</v>
      </c>
      <c r="H2958" s="112"/>
      <c r="I2958" s="86"/>
      <c r="J2958" s="87">
        <f>VLOOKUP(C2958,'[9]Peso Conductores'!B$1:G$65536,3,0)</f>
        <v>0.13400000000000001</v>
      </c>
      <c r="M2958" s="57"/>
      <c r="N2958" s="57"/>
      <c r="O2958" s="57"/>
      <c r="P2958" s="57"/>
      <c r="Q2958" s="57"/>
      <c r="R2958" s="57"/>
    </row>
    <row r="2959" spans="1:18" x14ac:dyDescent="0.2">
      <c r="A2959" s="78"/>
      <c r="B2959" s="81">
        <f t="shared" si="62"/>
        <v>62</v>
      </c>
      <c r="C2959" s="80" t="s">
        <v>2976</v>
      </c>
      <c r="D2959" s="127" t="str">
        <f>+VLOOKUP(MID(C2959,1,2),[11]!Ferr_Cond,2,0)&amp;" Conductor "&amp;VLOOKUP(RIGHT(C2959,2),[11]GENERALES!$H$43:$I$49,2,0)&amp;" "&amp;MID(C2959,5,3)&amp;" mm2"</f>
        <v>Manguito de Reparación Conductor AAAC 070 mm2</v>
      </c>
      <c r="E2959" s="79" t="s">
        <v>44</v>
      </c>
      <c r="F2959" s="83">
        <v>0</v>
      </c>
      <c r="G2959" s="111">
        <f>VLOOKUP(C2959,'[9]Peso Conductores'!B$1:E$65536,4,0)</f>
        <v>4.5595564004303224</v>
      </c>
      <c r="H2959" s="112"/>
      <c r="I2959" s="128"/>
      <c r="J2959" s="87">
        <f>VLOOKUP(C2959,'[9]Peso Conductores'!B$1:G$65536,3,0)</f>
        <v>0.13400000000000001</v>
      </c>
      <c r="M2959" s="57"/>
      <c r="N2959" s="57"/>
      <c r="O2959" s="57"/>
      <c r="P2959" s="57"/>
      <c r="Q2959" s="57"/>
      <c r="R2959" s="57"/>
    </row>
    <row r="2960" spans="1:18" x14ac:dyDescent="0.2">
      <c r="A2960" s="78"/>
      <c r="B2960" s="81">
        <f t="shared" si="62"/>
        <v>63</v>
      </c>
      <c r="C2960" s="80" t="s">
        <v>2977</v>
      </c>
      <c r="D2960" s="127" t="str">
        <f>+VLOOKUP(MID(C2960,1,2),[11]!Ferr_Cond,2,0)&amp;" Conductor "&amp;VLOOKUP(RIGHT(C2960,2),[11]GENERALES!$H$43:$I$49,2,0)&amp;" "&amp;MID(C2960,5,3)&amp;" mm2"</f>
        <v>Manguito de Reparación Conductor AAAC 050 mm2</v>
      </c>
      <c r="E2960" s="79" t="s">
        <v>44</v>
      </c>
      <c r="F2960" s="83">
        <v>0</v>
      </c>
      <c r="G2960" s="111">
        <f>VLOOKUP(C2960,'[9]Peso Conductores'!B$1:E$65536,4,0)</f>
        <v>4.7637156422406362</v>
      </c>
      <c r="H2960" s="112"/>
      <c r="I2960" s="128"/>
      <c r="J2960" s="87">
        <f>VLOOKUP(C2960,'[9]Peso Conductores'!B$1:G$65536,3,0)</f>
        <v>0.14000000000000001</v>
      </c>
      <c r="M2960" s="57"/>
      <c r="N2960" s="57"/>
      <c r="O2960" s="57"/>
      <c r="P2960" s="57"/>
      <c r="Q2960" s="57"/>
      <c r="R2960" s="57"/>
    </row>
    <row r="2961" spans="1:18" x14ac:dyDescent="0.2">
      <c r="A2961" s="78"/>
      <c r="B2961" s="81">
        <f t="shared" si="62"/>
        <v>64</v>
      </c>
      <c r="C2961" s="80" t="s">
        <v>2978</v>
      </c>
      <c r="D2961" s="127" t="str">
        <f>+VLOOKUP(MID(C2961,1,2),[11]!Ferr_Cond,2,0)&amp;" Conductor "&amp;VLOOKUP(RIGHT(C2961,2),[11]GENERALES!$H$43:$I$49,2,0)&amp;" "&amp;MID(C2961,5,3)&amp;" mm2"</f>
        <v>Manguito de Reparación Conductor AAAC 035 mm2</v>
      </c>
      <c r="E2961" s="79" t="s">
        <v>44</v>
      </c>
      <c r="F2961" s="83">
        <v>0</v>
      </c>
      <c r="G2961" s="111">
        <f>VLOOKUP(C2961,'[9]Peso Conductores'!B$1:E$65536,4,0)</f>
        <v>2.4499109017237553</v>
      </c>
      <c r="H2961" s="112"/>
      <c r="I2961" s="86"/>
      <c r="J2961" s="87">
        <f>VLOOKUP(C2961,'[9]Peso Conductores'!B$1:G$65536,3,0)</f>
        <v>7.1999999999999995E-2</v>
      </c>
      <c r="M2961" s="57"/>
      <c r="N2961" s="57"/>
      <c r="O2961" s="57"/>
      <c r="P2961" s="57"/>
      <c r="Q2961" s="57"/>
      <c r="R2961" s="57"/>
    </row>
    <row r="2962" spans="1:18" x14ac:dyDescent="0.2">
      <c r="A2962" s="78"/>
      <c r="B2962" s="81">
        <f t="shared" si="62"/>
        <v>65</v>
      </c>
      <c r="C2962" s="80" t="s">
        <v>2979</v>
      </c>
      <c r="D2962" s="127" t="str">
        <f>+VLOOKUP(MID(C2962,1,2),[11]!Ferr_Cond,2,0)&amp;" Conductor "&amp;VLOOKUP(RIGHT(C2962,2),[11]GENERALES!$H$43:$I$49,2,0)&amp;" "&amp;MID(C2962,5,3)&amp;" mm2"</f>
        <v>Junta de empalme Conductor AAAC 700 mm2</v>
      </c>
      <c r="E2962" s="79" t="s">
        <v>44</v>
      </c>
      <c r="F2962" s="83">
        <v>0</v>
      </c>
      <c r="G2962" s="111">
        <f>VLOOKUP(C2962,'[9]Peso Conductores'!B$1:E$65536,4,0)</f>
        <v>112.69902140869303</v>
      </c>
      <c r="H2962" s="112"/>
      <c r="I2962" s="86"/>
      <c r="J2962" s="87">
        <f>VLOOKUP(C2962,'[9]Peso Conductores'!B$1:G$65536,3,0)</f>
        <v>1.7</v>
      </c>
      <c r="M2962" s="57"/>
      <c r="N2962" s="57"/>
      <c r="O2962" s="57"/>
      <c r="P2962" s="57"/>
      <c r="Q2962" s="57"/>
      <c r="R2962" s="57"/>
    </row>
    <row r="2963" spans="1:18" x14ac:dyDescent="0.2">
      <c r="A2963" s="78"/>
      <c r="B2963" s="81">
        <f t="shared" si="62"/>
        <v>66</v>
      </c>
      <c r="C2963" s="80" t="s">
        <v>2980</v>
      </c>
      <c r="D2963" s="127" t="str">
        <f>+VLOOKUP(MID(C2963,1,2),[11]!Ferr_Cond,2,0)&amp;" Conductor "&amp;VLOOKUP(RIGHT(C2963,2),[11]GENERALES!$H$43:$I$49,2,0)&amp;" "&amp;MID(C2963,5,3)&amp;" mm2"</f>
        <v>Junta de empalme Conductor ACSR 726 mm2</v>
      </c>
      <c r="E2963" s="79" t="s">
        <v>44</v>
      </c>
      <c r="F2963" s="83">
        <v>0</v>
      </c>
      <c r="G2963" s="111">
        <f>VLOOKUP(C2963,'[9]Peso Conductores'!B$1:E$65536,4,0)</f>
        <v>112.69902140869303</v>
      </c>
      <c r="H2963" s="112"/>
      <c r="I2963" s="86"/>
      <c r="J2963" s="87">
        <f>VLOOKUP(C2963,'[9]Peso Conductores'!B$1:G$65536,3,0)</f>
        <v>1.7</v>
      </c>
      <c r="M2963" s="57"/>
      <c r="N2963" s="57"/>
      <c r="O2963" s="57"/>
      <c r="P2963" s="57"/>
      <c r="Q2963" s="57"/>
      <c r="R2963" s="57"/>
    </row>
    <row r="2964" spans="1:18" x14ac:dyDescent="0.2">
      <c r="A2964" s="78"/>
      <c r="B2964" s="81">
        <f t="shared" si="62"/>
        <v>67</v>
      </c>
      <c r="C2964" s="80" t="s">
        <v>2981</v>
      </c>
      <c r="D2964" s="127" t="str">
        <f>+VLOOKUP(MID(C2964,1,2),[11]!Ferr_Cond,2,0)&amp;" Conductor "&amp;VLOOKUP(RIGHT(C2964,2),[11]GENERALES!$H$43:$I$49,2,0)&amp;" "&amp;MID(C2964,5,3)&amp;" mm2"</f>
        <v>Junta de empalme Conductor ACAR 600 mm2</v>
      </c>
      <c r="E2964" s="79" t="s">
        <v>44</v>
      </c>
      <c r="F2964" s="83">
        <v>0</v>
      </c>
      <c r="G2964" s="111">
        <f>VLOOKUP(C2964,'[9]Peso Conductores'!B$1:E$65536,4,0)</f>
        <v>94.799765067312379</v>
      </c>
      <c r="H2964" s="112"/>
      <c r="I2964" s="86"/>
      <c r="J2964" s="87">
        <f>VLOOKUP(C2964,'[9]Peso Conductores'!B$1:G$65536,3,0)</f>
        <v>1.43</v>
      </c>
      <c r="M2964" s="57"/>
      <c r="N2964" s="57"/>
      <c r="O2964" s="57"/>
      <c r="P2964" s="57"/>
      <c r="Q2964" s="57"/>
      <c r="R2964" s="57"/>
    </row>
    <row r="2965" spans="1:18" x14ac:dyDescent="0.2">
      <c r="A2965" s="78"/>
      <c r="B2965" s="81">
        <f t="shared" ref="B2965:B3022" si="63">+B2964+1</f>
        <v>68</v>
      </c>
      <c r="C2965" s="80" t="s">
        <v>2982</v>
      </c>
      <c r="D2965" s="127" t="str">
        <f>+VLOOKUP(MID(C2965,1,2),[11]!Ferr_Cond,2,0)&amp;" Conductor "&amp;VLOOKUP(RIGHT(C2965,2),[11]GENERALES!$H$43:$I$49,2,0)&amp;" "&amp;MID(C2965,5,3)&amp;" mm2"</f>
        <v>Junta de empalme Conductor AAAC 600 mm2</v>
      </c>
      <c r="E2965" s="79" t="s">
        <v>44</v>
      </c>
      <c r="F2965" s="83">
        <v>0</v>
      </c>
      <c r="G2965" s="111">
        <f>VLOOKUP(C2965,'[9]Peso Conductores'!B$1:E$65536,4,0)</f>
        <v>94.799765067312379</v>
      </c>
      <c r="H2965" s="112"/>
      <c r="I2965" s="86"/>
      <c r="J2965" s="87">
        <f>VLOOKUP(C2965,'[9]Peso Conductores'!B$1:G$65536,3,0)</f>
        <v>1.43</v>
      </c>
      <c r="M2965" s="57"/>
      <c r="N2965" s="57"/>
      <c r="O2965" s="57"/>
      <c r="P2965" s="57"/>
      <c r="Q2965" s="57"/>
      <c r="R2965" s="57"/>
    </row>
    <row r="2966" spans="1:18" x14ac:dyDescent="0.2">
      <c r="A2966" s="78"/>
      <c r="B2966" s="81">
        <f t="shared" si="63"/>
        <v>69</v>
      </c>
      <c r="C2966" s="80" t="s">
        <v>2983</v>
      </c>
      <c r="D2966" s="127" t="str">
        <f>+VLOOKUP(MID(C2966,1,2),[11]!Ferr_Cond,2,0)&amp;" Conductor "&amp;VLOOKUP(RIGHT(C2966,2),[11]GENERALES!$H$43:$I$49,2,0)&amp;" "&amp;MID(C2966,5,3)&amp;" mm2"</f>
        <v>Junta de empalme Conductor ACSR 592 mm2</v>
      </c>
      <c r="E2966" s="79" t="s">
        <v>44</v>
      </c>
      <c r="F2966" s="83">
        <v>0</v>
      </c>
      <c r="G2966" s="111">
        <f>VLOOKUP(C2966,'[9]Peso Conductores'!B$1:E$65536,4,0)</f>
        <v>94.799765067312379</v>
      </c>
      <c r="H2966" s="112"/>
      <c r="I2966" s="86"/>
      <c r="J2966" s="87">
        <f>VLOOKUP(C2966,'[9]Peso Conductores'!B$1:G$65536,3,0)</f>
        <v>1.43</v>
      </c>
      <c r="M2966" s="57"/>
      <c r="N2966" s="57"/>
      <c r="O2966" s="57"/>
      <c r="P2966" s="57"/>
      <c r="Q2966" s="57"/>
      <c r="R2966" s="57"/>
    </row>
    <row r="2967" spans="1:18" x14ac:dyDescent="0.2">
      <c r="A2967" s="78"/>
      <c r="B2967" s="81">
        <f t="shared" si="63"/>
        <v>70</v>
      </c>
      <c r="C2967" s="80" t="s">
        <v>2984</v>
      </c>
      <c r="D2967" s="127" t="str">
        <f>+VLOOKUP(MID(C2967,1,2),[11]!Ferr_Cond,2,0)&amp;" Conductor "&amp;VLOOKUP(RIGHT(C2967,2),[11]GENERALES!$H$43:$I$49,2,0)&amp;" "&amp;MID(C2967,5,3)&amp;" mm2"</f>
        <v>Junta de empalme Conductor ACAR 500 mm2</v>
      </c>
      <c r="E2967" s="79" t="s">
        <v>44</v>
      </c>
      <c r="F2967" s="83">
        <v>0</v>
      </c>
      <c r="G2967" s="111">
        <f>VLOOKUP(C2967,'[9]Peso Conductores'!B$1:E$65536,4,0)</f>
        <v>76.900508725931715</v>
      </c>
      <c r="H2967" s="112"/>
      <c r="I2967" s="86"/>
      <c r="J2967" s="87">
        <f>VLOOKUP(C2967,'[9]Peso Conductores'!B$1:G$65536,3,0)</f>
        <v>1.1599999999999999</v>
      </c>
      <c r="M2967" s="57"/>
      <c r="N2967" s="57"/>
      <c r="O2967" s="57"/>
      <c r="P2967" s="57"/>
      <c r="Q2967" s="57"/>
      <c r="R2967" s="57"/>
    </row>
    <row r="2968" spans="1:18" x14ac:dyDescent="0.2">
      <c r="A2968" s="78"/>
      <c r="B2968" s="81">
        <f t="shared" si="63"/>
        <v>71</v>
      </c>
      <c r="C2968" s="80" t="s">
        <v>2985</v>
      </c>
      <c r="D2968" s="127" t="str">
        <f>+VLOOKUP(MID(C2968,1,2),[11]!Ferr_Cond,2,0)&amp;" Conductor "&amp;VLOOKUP(RIGHT(C2968,2),[11]GENERALES!$H$43:$I$49,2,0)&amp;" "&amp;MID(C2968,5,3)&amp;" mm2"</f>
        <v>Junta de empalme Conductor ACCR 500 mm2</v>
      </c>
      <c r="E2968" s="79" t="s">
        <v>44</v>
      </c>
      <c r="F2968" s="83">
        <v>0</v>
      </c>
      <c r="G2968" s="111">
        <f>VLOOKUP(C2968,'[9]Peso Conductores'!B$1:E$65536,4,0)</f>
        <v>313</v>
      </c>
      <c r="H2968" s="112"/>
      <c r="I2968" s="86"/>
      <c r="J2968" s="87">
        <f>VLOOKUP(C2968,'[9]Peso Conductores'!B$1:G$65536,3,0)</f>
        <v>1.2</v>
      </c>
      <c r="M2968" s="57"/>
      <c r="N2968" s="57"/>
      <c r="O2968" s="57"/>
      <c r="P2968" s="57"/>
      <c r="Q2968" s="57"/>
      <c r="R2968" s="57"/>
    </row>
    <row r="2969" spans="1:18" x14ac:dyDescent="0.2">
      <c r="A2969" s="78"/>
      <c r="B2969" s="81">
        <f t="shared" si="63"/>
        <v>72</v>
      </c>
      <c r="C2969" s="80" t="s">
        <v>2986</v>
      </c>
      <c r="D2969" s="127" t="str">
        <f>+VLOOKUP(MID(C2969,1,2),[11]!Ferr_Cond,2,0)&amp;" Conductor "&amp;VLOOKUP(RIGHT(C2969,2),[11]GENERALES!$H$43:$I$49,2,0)&amp;" "&amp;MID(C2969,5,3)&amp;" mm2"</f>
        <v>Junta de empalme Conductor AAAC 500 mm2</v>
      </c>
      <c r="E2969" s="79" t="s">
        <v>44</v>
      </c>
      <c r="F2969" s="83">
        <v>0</v>
      </c>
      <c r="G2969" s="111">
        <f>VLOOKUP(C2969,'[9]Peso Conductores'!B$1:E$65536,4,0)</f>
        <v>76.900508725931715</v>
      </c>
      <c r="H2969" s="112"/>
      <c r="I2969" s="86"/>
      <c r="J2969" s="87">
        <f>VLOOKUP(C2969,'[9]Peso Conductores'!B$1:G$65536,3,0)</f>
        <v>1.1599999999999999</v>
      </c>
      <c r="M2969" s="57"/>
      <c r="N2969" s="57"/>
      <c r="O2969" s="57"/>
      <c r="P2969" s="57"/>
      <c r="Q2969" s="57"/>
      <c r="R2969" s="57"/>
    </row>
    <row r="2970" spans="1:18" x14ac:dyDescent="0.2">
      <c r="A2970" s="78"/>
      <c r="B2970" s="81">
        <f t="shared" si="63"/>
        <v>73</v>
      </c>
      <c r="C2970" s="80" t="s">
        <v>2987</v>
      </c>
      <c r="D2970" s="127" t="str">
        <f>+VLOOKUP(MID(C2970,1,2),[11]!Ferr_Cond,2,0)&amp;" Conductor "&amp;VLOOKUP(RIGHT(C2970,2),[11]GENERALES!$H$43:$I$49,2,0)&amp;" "&amp;MID(C2970,5,3)&amp;" mm2"</f>
        <v>Junta de empalme Conductor ACAR 430 mm2</v>
      </c>
      <c r="E2970" s="79" t="s">
        <v>44</v>
      </c>
      <c r="F2970" s="83">
        <v>0</v>
      </c>
      <c r="G2970" s="111">
        <f>VLOOKUP(C2970,'[9]Peso Conductores'!B$1:E$65536,4,0)</f>
        <v>76.900508725931715</v>
      </c>
      <c r="H2970" s="112"/>
      <c r="I2970" s="86"/>
      <c r="J2970" s="87">
        <f>VLOOKUP(C2970,'[9]Peso Conductores'!B$1:G$65536,3,0)</f>
        <v>1.1599999999999999</v>
      </c>
      <c r="M2970" s="57"/>
      <c r="N2970" s="57"/>
      <c r="O2970" s="57"/>
      <c r="P2970" s="57"/>
      <c r="Q2970" s="57"/>
      <c r="R2970" s="57"/>
    </row>
    <row r="2971" spans="1:18" x14ac:dyDescent="0.2">
      <c r="A2971" s="78"/>
      <c r="B2971" s="81">
        <f t="shared" si="63"/>
        <v>74</v>
      </c>
      <c r="C2971" s="80" t="s">
        <v>2988</v>
      </c>
      <c r="D2971" s="127" t="str">
        <f>+VLOOKUP(MID(C2971,1,2),[11]!Ferr_Cond,2,0)&amp;" Conductor "&amp;VLOOKUP(RIGHT(C2971,2),[11]GENERALES!$H$43:$I$49,2,0)&amp;" "&amp;MID(C2971,5,3)&amp;" mm2"</f>
        <v>Junta de empalme Conductor ACAR 400 mm2</v>
      </c>
      <c r="E2971" s="79" t="s">
        <v>44</v>
      </c>
      <c r="F2971" s="83">
        <v>0</v>
      </c>
      <c r="G2971" s="111">
        <f>VLOOKUP(C2971,'[9]Peso Conductores'!B$1:E$65536,4,0)</f>
        <v>59.001252384551059</v>
      </c>
      <c r="H2971" s="112"/>
      <c r="I2971" s="86"/>
      <c r="J2971" s="87">
        <f>VLOOKUP(C2971,'[9]Peso Conductores'!B$1:G$65536,3,0)</f>
        <v>0.89</v>
      </c>
      <c r="M2971" s="57"/>
      <c r="N2971" s="57"/>
      <c r="O2971" s="57"/>
      <c r="P2971" s="57"/>
      <c r="Q2971" s="57"/>
      <c r="R2971" s="57"/>
    </row>
    <row r="2972" spans="1:18" x14ac:dyDescent="0.2">
      <c r="A2972" s="78"/>
      <c r="B2972" s="81">
        <f t="shared" si="63"/>
        <v>75</v>
      </c>
      <c r="C2972" s="80" t="s">
        <v>2989</v>
      </c>
      <c r="D2972" s="127" t="str">
        <f>+VLOOKUP(MID(C2972,1,2),[11]!Ferr_Cond,2,0)&amp;" Conductor "&amp;VLOOKUP(RIGHT(C2972,2),[11]GENERALES!$H$43:$I$49,2,0)&amp;" "&amp;MID(C2972,5,3)&amp;" mm2"</f>
        <v>Junta de empalme Conductor ACSR 400 mm2</v>
      </c>
      <c r="E2972" s="79" t="s">
        <v>44</v>
      </c>
      <c r="F2972" s="83">
        <v>0</v>
      </c>
      <c r="G2972" s="111">
        <f>VLOOKUP(C2972,'[9]Peso Conductores'!B$1:E$65536,4,0)</f>
        <v>59.001252384551059</v>
      </c>
      <c r="H2972" s="112"/>
      <c r="I2972" s="86"/>
      <c r="J2972" s="87">
        <f>VLOOKUP(C2972,'[9]Peso Conductores'!B$1:G$65536,3,0)</f>
        <v>0.89</v>
      </c>
      <c r="M2972" s="57"/>
      <c r="N2972" s="57"/>
      <c r="O2972" s="57"/>
      <c r="P2972" s="57"/>
      <c r="Q2972" s="57"/>
      <c r="R2972" s="57"/>
    </row>
    <row r="2973" spans="1:18" x14ac:dyDescent="0.2">
      <c r="A2973" s="78"/>
      <c r="B2973" s="81">
        <f t="shared" si="63"/>
        <v>76</v>
      </c>
      <c r="C2973" s="80" t="s">
        <v>2990</v>
      </c>
      <c r="D2973" s="127" t="str">
        <f>+VLOOKUP(MID(C2973,1,2),[11]!Ferr_Cond,2,0)&amp;" Conductor "&amp;VLOOKUP(RIGHT(C2973,2),[11]GENERALES!$H$43:$I$49,2,0)&amp;" "&amp;MID(C2973,5,3)&amp;" mm2"</f>
        <v>Junta de empalme Conductor AAAC 400 mm2</v>
      </c>
      <c r="E2973" s="79" t="s">
        <v>44</v>
      </c>
      <c r="F2973" s="83">
        <v>0</v>
      </c>
      <c r="G2973" s="111">
        <f>VLOOKUP(C2973,'[9]Peso Conductores'!B$1:E$65536,4,0)</f>
        <v>59.001252384551059</v>
      </c>
      <c r="H2973" s="112"/>
      <c r="I2973" s="86"/>
      <c r="J2973" s="87">
        <f>VLOOKUP(C2973,'[9]Peso Conductores'!B$1:G$65536,3,0)</f>
        <v>0.89</v>
      </c>
      <c r="M2973" s="57"/>
      <c r="N2973" s="57"/>
      <c r="O2973" s="57"/>
      <c r="P2973" s="57"/>
      <c r="Q2973" s="57"/>
      <c r="R2973" s="57"/>
    </row>
    <row r="2974" spans="1:18" x14ac:dyDescent="0.2">
      <c r="A2974" s="78"/>
      <c r="B2974" s="81">
        <f t="shared" si="63"/>
        <v>77</v>
      </c>
      <c r="C2974" s="80" t="s">
        <v>2991</v>
      </c>
      <c r="D2974" s="127" t="str">
        <f>+VLOOKUP(MID(C2974,1,2),[11]!Ferr_Cond,2,0)&amp;" Conductor "&amp;VLOOKUP(RIGHT(C2974,2),[11]GENERALES!$H$43:$I$49,2,0)&amp;" "&amp;MID(C2974,5,3)&amp;" mm2"</f>
        <v>Junta de empalme Conductor ACAR 380 mm2</v>
      </c>
      <c r="E2974" s="79" t="s">
        <v>44</v>
      </c>
      <c r="F2974" s="83">
        <v>0</v>
      </c>
      <c r="G2974" s="111">
        <f>VLOOKUP(C2974,'[9]Peso Conductores'!B$1:E$65536,4,0)</f>
        <v>59.001252384551059</v>
      </c>
      <c r="H2974" s="112"/>
      <c r="I2974" s="86"/>
      <c r="J2974" s="87">
        <f>VLOOKUP(C2974,'[9]Peso Conductores'!B$1:G$65536,3,0)</f>
        <v>0.89</v>
      </c>
      <c r="M2974" s="57"/>
      <c r="N2974" s="57"/>
      <c r="O2974" s="57"/>
      <c r="P2974" s="57"/>
      <c r="Q2974" s="57"/>
      <c r="R2974" s="57"/>
    </row>
    <row r="2975" spans="1:18" x14ac:dyDescent="0.2">
      <c r="A2975" s="78"/>
      <c r="B2975" s="81">
        <f t="shared" si="63"/>
        <v>78</v>
      </c>
      <c r="C2975" s="80" t="s">
        <v>2992</v>
      </c>
      <c r="D2975" s="127" t="str">
        <f>+VLOOKUP(MID(C2975,1,2),[11]!Ferr_Cond,2,0)&amp;" Conductor "&amp;VLOOKUP(RIGHT(C2975,2),[11]GENERALES!$H$43:$I$49,2,0)&amp;" "&amp;MID(C2975,5,3)&amp;" mm2"</f>
        <v>Junta de empalme Conductor ACAR 350 mm2</v>
      </c>
      <c r="E2975" s="79" t="s">
        <v>44</v>
      </c>
      <c r="F2975" s="83">
        <v>0</v>
      </c>
      <c r="G2975" s="111">
        <f>VLOOKUP(C2975,'[9]Peso Conductores'!B$1:E$65536,4,0)</f>
        <v>59.001252384551059</v>
      </c>
      <c r="H2975" s="112"/>
      <c r="I2975" s="86"/>
      <c r="J2975" s="87">
        <f>VLOOKUP(C2975,'[9]Peso Conductores'!B$1:G$65536,3,0)</f>
        <v>0.89</v>
      </c>
      <c r="M2975" s="57"/>
      <c r="N2975" s="57"/>
      <c r="O2975" s="57"/>
      <c r="P2975" s="57"/>
      <c r="Q2975" s="57"/>
      <c r="R2975" s="57"/>
    </row>
    <row r="2976" spans="1:18" x14ac:dyDescent="0.2">
      <c r="A2976" s="78"/>
      <c r="B2976" s="81">
        <f t="shared" si="63"/>
        <v>79</v>
      </c>
      <c r="C2976" s="80" t="s">
        <v>2993</v>
      </c>
      <c r="D2976" s="127" t="str">
        <f>+VLOOKUP(MID(C2976,1,2),[11]!Ferr_Cond,2,0)&amp;" Conductor "&amp;VLOOKUP(RIGHT(C2976,2),[11]GENERALES!$H$43:$I$49,2,0)&amp;" "&amp;MID(C2976,5,3)&amp;" mm2"</f>
        <v>Junta de empalme Conductor ACSR 315 mm2</v>
      </c>
      <c r="E2976" s="79" t="s">
        <v>44</v>
      </c>
      <c r="F2976" s="83">
        <v>0</v>
      </c>
      <c r="G2976" s="111">
        <f>VLOOKUP(C2976,'[9]Peso Conductores'!B$1:E$65536,4,0)</f>
        <v>59.001252384551059</v>
      </c>
      <c r="H2976" s="112"/>
      <c r="I2976" s="86"/>
      <c r="J2976" s="87">
        <f>VLOOKUP(C2976,'[9]Peso Conductores'!B$1:G$65536,3,0)</f>
        <v>0.89</v>
      </c>
      <c r="M2976" s="57"/>
      <c r="N2976" s="57"/>
      <c r="O2976" s="57"/>
      <c r="P2976" s="57"/>
      <c r="Q2976" s="57"/>
      <c r="R2976" s="57"/>
    </row>
    <row r="2977" spans="1:18" x14ac:dyDescent="0.2">
      <c r="A2977" s="78"/>
      <c r="B2977" s="81">
        <f t="shared" si="63"/>
        <v>80</v>
      </c>
      <c r="C2977" s="80" t="s">
        <v>2994</v>
      </c>
      <c r="D2977" s="127" t="str">
        <f>+VLOOKUP(MID(C2977,1,2),[11]!Ferr_Cond,2,0)&amp;" Conductor "&amp;VLOOKUP(RIGHT(C2977,2),[11]GENERALES!$H$43:$I$49,2,0)&amp;" "&amp;MID(C2977,5,3)&amp;" mm2"</f>
        <v>Junta de empalme Conductor ACAR 300 mm2</v>
      </c>
      <c r="E2977" s="79" t="s">
        <v>44</v>
      </c>
      <c r="F2977" s="83">
        <v>0</v>
      </c>
      <c r="G2977" s="111">
        <f>VLOOKUP(C2977,'[9]Peso Conductores'!B$1:E$65536,4,0)</f>
        <v>41.101996043170402</v>
      </c>
      <c r="H2977" s="112"/>
      <c r="I2977" s="86"/>
      <c r="J2977" s="87">
        <f>VLOOKUP(C2977,'[9]Peso Conductores'!B$1:G$65536,3,0)</f>
        <v>0.62</v>
      </c>
      <c r="M2977" s="57"/>
      <c r="N2977" s="57"/>
      <c r="O2977" s="57"/>
      <c r="P2977" s="57"/>
      <c r="Q2977" s="57"/>
      <c r="R2977" s="57"/>
    </row>
    <row r="2978" spans="1:18" x14ac:dyDescent="0.2">
      <c r="A2978" s="78"/>
      <c r="B2978" s="81">
        <f t="shared" si="63"/>
        <v>81</v>
      </c>
      <c r="C2978" s="80" t="s">
        <v>2995</v>
      </c>
      <c r="D2978" s="127" t="str">
        <f>+VLOOKUP(MID(C2978,1,2),[11]!Ferr_Cond,2,0)&amp;" Conductor "&amp;VLOOKUP(RIGHT(C2978,2),[11]GENERALES!$H$43:$I$49,2,0)&amp;" "&amp;MID(C2978,5,3)&amp;" mm2"</f>
        <v>Junta de empalme Conductor AAAC 300 mm2</v>
      </c>
      <c r="E2978" s="79" t="s">
        <v>44</v>
      </c>
      <c r="F2978" s="83">
        <v>0</v>
      </c>
      <c r="G2978" s="111">
        <f>VLOOKUP(C2978,'[9]Peso Conductores'!B$1:E$65536,4,0)</f>
        <v>41.101996043170402</v>
      </c>
      <c r="H2978" s="112"/>
      <c r="I2978" s="86"/>
      <c r="J2978" s="87">
        <f>VLOOKUP(C2978,'[9]Peso Conductores'!B$1:G$65536,3,0)</f>
        <v>0.62</v>
      </c>
      <c r="M2978" s="57"/>
      <c r="N2978" s="57"/>
      <c r="O2978" s="57"/>
      <c r="P2978" s="57"/>
      <c r="Q2978" s="57"/>
      <c r="R2978" s="57"/>
    </row>
    <row r="2979" spans="1:18" x14ac:dyDescent="0.2">
      <c r="A2979" s="78"/>
      <c r="B2979" s="81">
        <f t="shared" si="63"/>
        <v>82</v>
      </c>
      <c r="C2979" s="80" t="s">
        <v>2996</v>
      </c>
      <c r="D2979" s="127" t="str">
        <f>+VLOOKUP(MID(C2979,1,2),[11]!Ferr_Cond,2,0)&amp;" Conductor "&amp;VLOOKUP(RIGHT(C2979,2),[11]GENERALES!$H$43:$I$49,2,0)&amp;" "&amp;MID(C2979,5,3)&amp;" mm2"</f>
        <v>Junta de empalme Conductor ACAR 280 mm2</v>
      </c>
      <c r="E2979" s="79" t="s">
        <v>44</v>
      </c>
      <c r="F2979" s="83">
        <v>0</v>
      </c>
      <c r="G2979" s="111">
        <f>VLOOKUP(C2979,'[9]Peso Conductores'!B$1:E$65536,4,0)</f>
        <v>41.101996043170402</v>
      </c>
      <c r="H2979" s="112"/>
      <c r="I2979" s="86"/>
      <c r="J2979" s="87">
        <f>VLOOKUP(C2979,'[9]Peso Conductores'!B$1:G$65536,3,0)</f>
        <v>0.62</v>
      </c>
      <c r="M2979" s="57"/>
      <c r="N2979" s="57"/>
      <c r="O2979" s="57"/>
      <c r="P2979" s="57"/>
      <c r="Q2979" s="57"/>
      <c r="R2979" s="57"/>
    </row>
    <row r="2980" spans="1:18" x14ac:dyDescent="0.2">
      <c r="A2980" s="78"/>
      <c r="B2980" s="81">
        <f t="shared" si="63"/>
        <v>83</v>
      </c>
      <c r="C2980" s="80" t="s">
        <v>2997</v>
      </c>
      <c r="D2980" s="127" t="str">
        <f>+VLOOKUP(MID(C2980,1,2),[11]!Ferr_Cond,2,0)&amp;" Conductor "&amp;VLOOKUP(RIGHT(C2980,2),[11]GENERALES!$H$43:$I$49,2,0)&amp;" "&amp;MID(C2980,5,3)&amp;" mm2"</f>
        <v>Junta de empalme Conductor ACSR 250 mm2</v>
      </c>
      <c r="E2980" s="79" t="s">
        <v>44</v>
      </c>
      <c r="F2980" s="83">
        <v>0</v>
      </c>
      <c r="G2980" s="111">
        <f>VLOOKUP(C2980,'[9]Peso Conductores'!B$1:E$65536,4,0)</f>
        <v>41.101996043170402</v>
      </c>
      <c r="H2980" s="112"/>
      <c r="I2980" s="86"/>
      <c r="J2980" s="87">
        <f>VLOOKUP(C2980,'[9]Peso Conductores'!B$1:G$65536,3,0)</f>
        <v>0.62</v>
      </c>
      <c r="M2980" s="57"/>
      <c r="N2980" s="57"/>
      <c r="O2980" s="57"/>
      <c r="P2980" s="57"/>
      <c r="Q2980" s="57"/>
      <c r="R2980" s="57"/>
    </row>
    <row r="2981" spans="1:18" x14ac:dyDescent="0.2">
      <c r="A2981" s="78"/>
      <c r="B2981" s="81">
        <f t="shared" si="63"/>
        <v>84</v>
      </c>
      <c r="C2981" s="80" t="s">
        <v>2998</v>
      </c>
      <c r="D2981" s="127" t="str">
        <f>+VLOOKUP(MID(C2981,1,2),[11]!Ferr_Cond,2,0)&amp;" Conductor "&amp;VLOOKUP(RIGHT(C2981,2),[11]GENERALES!$H$43:$I$49,2,0)&amp;" "&amp;MID(C2981,5,3)&amp;" mm2"</f>
        <v>Junta de empalme Conductor AAACE 242 mm2</v>
      </c>
      <c r="E2981" s="79" t="s">
        <v>44</v>
      </c>
      <c r="F2981" s="83">
        <v>0</v>
      </c>
      <c r="G2981" s="111">
        <f>VLOOKUP(C2981,'[9]Peso Conductores'!B$1:E$65536,4,0)</f>
        <v>41.101996043170402</v>
      </c>
      <c r="H2981" s="112"/>
      <c r="I2981" s="86"/>
      <c r="J2981" s="87">
        <f>VLOOKUP(C2981,'[9]Peso Conductores'!B$1:G$65536,3,0)</f>
        <v>0.62</v>
      </c>
      <c r="M2981" s="57"/>
      <c r="N2981" s="57"/>
      <c r="O2981" s="57"/>
      <c r="P2981" s="57"/>
      <c r="Q2981" s="57"/>
      <c r="R2981" s="57"/>
    </row>
    <row r="2982" spans="1:18" x14ac:dyDescent="0.2">
      <c r="A2982" s="78"/>
      <c r="B2982" s="81">
        <f t="shared" si="63"/>
        <v>85</v>
      </c>
      <c r="C2982" s="80" t="s">
        <v>2999</v>
      </c>
      <c r="D2982" s="127" t="str">
        <f>+VLOOKUP(MID(C2982,1,2),[11]!Ferr_Cond,2,0)&amp;" Conductor "&amp;VLOOKUP(RIGHT(C2982,2),[11]GENERALES!$H$43:$I$49,2,0)&amp;" "&amp;MID(C2982,5,3)&amp;" mm2"</f>
        <v>Junta de empalme Conductor ACAR 240 mm2</v>
      </c>
      <c r="E2982" s="79" t="s">
        <v>44</v>
      </c>
      <c r="F2982" s="83">
        <v>0</v>
      </c>
      <c r="G2982" s="111">
        <f>VLOOKUP(C2982,'[9]Peso Conductores'!B$1:E$65536,4,0)</f>
        <v>33.146771002556775</v>
      </c>
      <c r="H2982" s="112"/>
      <c r="I2982" s="86"/>
      <c r="J2982" s="87">
        <f>VLOOKUP(C2982,'[9]Peso Conductores'!B$1:G$65536,3,0)</f>
        <v>0.5</v>
      </c>
      <c r="M2982" s="57"/>
      <c r="N2982" s="57"/>
      <c r="O2982" s="57"/>
      <c r="P2982" s="57"/>
      <c r="Q2982" s="57"/>
      <c r="R2982" s="57"/>
    </row>
    <row r="2983" spans="1:18" x14ac:dyDescent="0.2">
      <c r="A2983" s="78"/>
      <c r="B2983" s="81">
        <f t="shared" si="63"/>
        <v>86</v>
      </c>
      <c r="C2983" s="80" t="s">
        <v>3000</v>
      </c>
      <c r="D2983" s="127" t="str">
        <f>+VLOOKUP(MID(C2983,1,2),[11]!Ferr_Cond,2,0)&amp;" Conductor "&amp;VLOOKUP(RIGHT(C2983,2),[11]GENERALES!$H$43:$I$49,2,0)&amp;" "&amp;MID(C2983,5,3)&amp;" mm2"</f>
        <v>Junta de empalme Conductor AAAC 240 mm2</v>
      </c>
      <c r="E2983" s="79" t="s">
        <v>44</v>
      </c>
      <c r="F2983" s="83">
        <v>0</v>
      </c>
      <c r="G2983" s="111">
        <f>VLOOKUP(C2983,'[9]Peso Conductores'!B$1:E$65536,4,0)</f>
        <v>33.146771002556775</v>
      </c>
      <c r="H2983" s="112"/>
      <c r="I2983" s="86"/>
      <c r="J2983" s="87">
        <f>VLOOKUP(C2983,'[9]Peso Conductores'!B$1:G$65536,3,0)</f>
        <v>0.5</v>
      </c>
      <c r="M2983" s="57"/>
      <c r="N2983" s="57"/>
      <c r="O2983" s="57"/>
      <c r="P2983" s="57"/>
      <c r="Q2983" s="57"/>
      <c r="R2983" s="57"/>
    </row>
    <row r="2984" spans="1:18" x14ac:dyDescent="0.2">
      <c r="A2984" s="78"/>
      <c r="B2984" s="81">
        <f t="shared" si="63"/>
        <v>87</v>
      </c>
      <c r="C2984" s="80" t="s">
        <v>3001</v>
      </c>
      <c r="D2984" s="127" t="str">
        <f>+VLOOKUP(MID(C2984,1,2),[11]!Ferr_Cond,2,0)&amp;" Conductor "&amp;VLOOKUP(RIGHT(C2984,2),[11]GENERALES!$H$43:$I$49,2,0)&amp;" "&amp;MID(C2984,5,3)&amp;" mm2"</f>
        <v>Junta de empalme Conductor AAAC 185 mm2</v>
      </c>
      <c r="E2984" s="79" t="s">
        <v>44</v>
      </c>
      <c r="F2984" s="83">
        <v>0</v>
      </c>
      <c r="G2984" s="111">
        <f>VLOOKUP(C2984,'[9]Peso Conductores'!B$1:E$65536,4,0)</f>
        <v>14.91604695115055</v>
      </c>
      <c r="H2984" s="112"/>
      <c r="I2984" s="86"/>
      <c r="J2984" s="87">
        <f>VLOOKUP(C2984,'[9]Peso Conductores'!B$1:G$65536,3,0)</f>
        <v>0.22500000000000001</v>
      </c>
      <c r="M2984" s="57"/>
      <c r="N2984" s="57"/>
      <c r="O2984" s="57"/>
      <c r="P2984" s="57"/>
      <c r="Q2984" s="57"/>
      <c r="R2984" s="57"/>
    </row>
    <row r="2985" spans="1:18" x14ac:dyDescent="0.2">
      <c r="A2985" s="78"/>
      <c r="B2985" s="81">
        <f t="shared" si="63"/>
        <v>88</v>
      </c>
      <c r="C2985" s="80" t="s">
        <v>3002</v>
      </c>
      <c r="D2985" s="127" t="str">
        <f>+VLOOKUP(MID(C2985,1,2),[11]!Ferr_Cond,2,0)&amp;" Conductor "&amp;VLOOKUP(RIGHT(C2985,2),[11]GENERALES!$H$43:$I$49,2,0)&amp;" "&amp;MID(C2985,5,3)&amp;" mm2"</f>
        <v>Junta de empalme Conductor ACCR 150 mm2</v>
      </c>
      <c r="E2985" s="79" t="s">
        <v>44</v>
      </c>
      <c r="F2985" s="83">
        <v>0</v>
      </c>
      <c r="G2985" s="111">
        <f>VLOOKUP(C2985,'[9]Peso Conductores'!B$1:E$65536,4,0)</f>
        <v>40</v>
      </c>
      <c r="H2985" s="112"/>
      <c r="I2985" s="86"/>
      <c r="J2985" s="87">
        <f>VLOOKUP(C2985,'[9]Peso Conductores'!B$1:G$65536,3,0)</f>
        <v>0.3</v>
      </c>
      <c r="M2985" s="57"/>
      <c r="N2985" s="57"/>
      <c r="O2985" s="57"/>
      <c r="P2985" s="57"/>
      <c r="Q2985" s="57"/>
      <c r="R2985" s="57"/>
    </row>
    <row r="2986" spans="1:18" x14ac:dyDescent="0.2">
      <c r="A2986" s="78"/>
      <c r="B2986" s="81">
        <f t="shared" si="63"/>
        <v>89</v>
      </c>
      <c r="C2986" s="80" t="s">
        <v>3003</v>
      </c>
      <c r="D2986" s="127" t="str">
        <f>+VLOOKUP(MID(C2986,1,2),[11]!Ferr_Cond,2,0)&amp;" Conductor "&amp;VLOOKUP(RIGHT(C2986,2),[11]GENERALES!$H$43:$I$49,2,0)&amp;" "&amp;MID(C2986,5,3)&amp;" mm2"</f>
        <v>Junta de empalme Conductor AAACE 177 mm2</v>
      </c>
      <c r="E2986" s="79" t="s">
        <v>44</v>
      </c>
      <c r="F2986" s="83">
        <v>0</v>
      </c>
      <c r="G2986" s="111">
        <f>VLOOKUP(C2986,'[9]Peso Conductores'!B$1:E$65536,4,0)</f>
        <v>14.91604695115055</v>
      </c>
      <c r="H2986" s="112"/>
      <c r="I2986" s="86"/>
      <c r="J2986" s="87">
        <f>VLOOKUP(C2986,'[9]Peso Conductores'!B$1:G$65536,3,0)</f>
        <v>0.22500000000000001</v>
      </c>
      <c r="M2986" s="57"/>
      <c r="N2986" s="57"/>
      <c r="O2986" s="57"/>
      <c r="P2986" s="57"/>
      <c r="Q2986" s="57"/>
      <c r="R2986" s="57"/>
    </row>
    <row r="2987" spans="1:18" x14ac:dyDescent="0.2">
      <c r="A2987" s="78"/>
      <c r="B2987" s="81">
        <f t="shared" si="63"/>
        <v>90</v>
      </c>
      <c r="C2987" s="80" t="s">
        <v>3004</v>
      </c>
      <c r="D2987" s="127" t="str">
        <f>+VLOOKUP(MID(C2987,1,2),[11]!Ferr_Cond,2,0)&amp;" Conductor "&amp;VLOOKUP(RIGHT(C2987,2),[11]GENERALES!$H$43:$I$49,2,0)&amp;" "&amp;MID(C2987,5,3)&amp;" mm2"</f>
        <v>Junta de empalme Conductor AAAC 150 mm2</v>
      </c>
      <c r="E2987" s="79" t="s">
        <v>44</v>
      </c>
      <c r="F2987" s="83">
        <v>0</v>
      </c>
      <c r="G2987" s="111">
        <f>VLOOKUP(C2987,'[9]Peso Conductores'!B$1:E$65536,4,0)</f>
        <v>15.910450081227252</v>
      </c>
      <c r="H2987" s="112"/>
      <c r="I2987" s="86"/>
      <c r="J2987" s="87">
        <f>VLOOKUP(C2987,'[9]Peso Conductores'!B$1:G$65536,3,0)</f>
        <v>0.24</v>
      </c>
      <c r="M2987" s="57"/>
      <c r="N2987" s="57"/>
      <c r="O2987" s="57"/>
      <c r="P2987" s="57"/>
      <c r="Q2987" s="57"/>
      <c r="R2987" s="57"/>
    </row>
    <row r="2988" spans="1:18" x14ac:dyDescent="0.2">
      <c r="A2988" s="78"/>
      <c r="B2988" s="81">
        <f t="shared" si="63"/>
        <v>91</v>
      </c>
      <c r="C2988" s="80" t="s">
        <v>3005</v>
      </c>
      <c r="D2988" s="127" t="str">
        <f>+VLOOKUP(MID(C2988,1,2),[11]!Ferr_Cond,2,0)&amp;" Conductor "&amp;VLOOKUP(RIGHT(C2988,2),[11]GENERALES!$H$43:$I$49,2,0)&amp;" "&amp;MID(C2988,5,3)&amp;" mm2"</f>
        <v>Junta de empalme Conductor AAAC 120 mm2</v>
      </c>
      <c r="E2988" s="79" t="s">
        <v>44</v>
      </c>
      <c r="F2988" s="83">
        <v>0</v>
      </c>
      <c r="G2988" s="111">
        <f>VLOOKUP(C2988,'[9]Peso Conductores'!B$1:E$65536,4,0)</f>
        <v>10.341792552797713</v>
      </c>
      <c r="H2988" s="112"/>
      <c r="I2988" s="86"/>
      <c r="J2988" s="87">
        <f>VLOOKUP(C2988,'[9]Peso Conductores'!B$1:G$65536,3,0)</f>
        <v>0.156</v>
      </c>
      <c r="M2988" s="57"/>
      <c r="N2988" s="57"/>
      <c r="O2988" s="57"/>
      <c r="P2988" s="57"/>
      <c r="Q2988" s="57"/>
      <c r="R2988" s="57"/>
    </row>
    <row r="2989" spans="1:18" x14ac:dyDescent="0.2">
      <c r="A2989" s="78"/>
      <c r="B2989" s="81">
        <f t="shared" si="63"/>
        <v>92</v>
      </c>
      <c r="C2989" s="80" t="s">
        <v>3006</v>
      </c>
      <c r="D2989" s="127" t="str">
        <f>+VLOOKUP(MID(C2989,1,2),[11]!Ferr_Cond,2,0)&amp;" Conductor "&amp;VLOOKUP(RIGHT(C2989,2),[11]GENERALES!$H$43:$I$49,2,0)&amp;" "&amp;MID(C2989,5,3)&amp;" mm2"</f>
        <v>Junta de empalme Conductor AAAC 095 mm2</v>
      </c>
      <c r="E2989" s="79" t="s">
        <v>44</v>
      </c>
      <c r="F2989" s="83">
        <v>0</v>
      </c>
      <c r="G2989" s="111">
        <f>VLOOKUP(C2989,'[9]Peso Conductores'!B$1:E$65536,4,0)</f>
        <v>12.463185896961347</v>
      </c>
      <c r="H2989" s="112"/>
      <c r="I2989" s="128"/>
      <c r="J2989" s="87">
        <f>VLOOKUP(C2989,'[9]Peso Conductores'!B$1:G$65536,3,0)</f>
        <v>0.188</v>
      </c>
      <c r="M2989" s="57"/>
      <c r="N2989" s="57"/>
      <c r="O2989" s="57"/>
      <c r="P2989" s="57"/>
      <c r="Q2989" s="57"/>
      <c r="R2989" s="57"/>
    </row>
    <row r="2990" spans="1:18" x14ac:dyDescent="0.2">
      <c r="A2990" s="78"/>
      <c r="B2990" s="81">
        <f t="shared" si="63"/>
        <v>93</v>
      </c>
      <c r="C2990" s="80" t="s">
        <v>3007</v>
      </c>
      <c r="D2990" s="127" t="str">
        <f>+VLOOKUP(MID(C2990,1,2),[11]!Ferr_Cond,2,0)&amp;" Conductor "&amp;VLOOKUP(RIGHT(C2990,2),[11]GENERALES!$H$43:$I$49,2,0)&amp;" "&amp;MID(C2990,5,3)&amp;" mm2"</f>
        <v>Junta de empalme Conductor ACSR 080 mm2</v>
      </c>
      <c r="E2990" s="79" t="s">
        <v>44</v>
      </c>
      <c r="F2990" s="83">
        <v>0</v>
      </c>
      <c r="G2990" s="111">
        <f>VLOOKUP(C2990,'[9]Peso Conductores'!B$1:E$65536,4,0)</f>
        <v>8.8833346286852155</v>
      </c>
      <c r="H2990" s="112"/>
      <c r="I2990" s="128"/>
      <c r="J2990" s="87">
        <f>VLOOKUP(C2990,'[9]Peso Conductores'!B$1:G$65536,3,0)</f>
        <v>0.13400000000000001</v>
      </c>
      <c r="M2990" s="57"/>
      <c r="N2990" s="57"/>
      <c r="O2990" s="57"/>
      <c r="P2990" s="57"/>
      <c r="Q2990" s="57"/>
      <c r="R2990" s="57"/>
    </row>
    <row r="2991" spans="1:18" x14ac:dyDescent="0.2">
      <c r="A2991" s="78"/>
      <c r="B2991" s="81">
        <f t="shared" si="63"/>
        <v>94</v>
      </c>
      <c r="C2991" s="80" t="s">
        <v>3008</v>
      </c>
      <c r="D2991" s="127" t="str">
        <f>+VLOOKUP(MID(C2991,1,2),[11]!Ferr_Cond,2,0)&amp;" Conductor "&amp;VLOOKUP(RIGHT(C2991,2),[11]GENERALES!$H$43:$I$49,2,0)&amp;" "&amp;MID(C2991,5,3)&amp;" mm2"</f>
        <v>Junta de empalme Conductor AAAC 070 mm2</v>
      </c>
      <c r="E2991" s="79" t="s">
        <v>44</v>
      </c>
      <c r="F2991" s="83">
        <v>0</v>
      </c>
      <c r="G2991" s="111">
        <f>VLOOKUP(C2991,'[9]Peso Conductores'!B$1:E$65536,4,0)</f>
        <v>8.8833346286852155</v>
      </c>
      <c r="H2991" s="112"/>
      <c r="I2991" s="128"/>
      <c r="J2991" s="87">
        <f>VLOOKUP(C2991,'[9]Peso Conductores'!B$1:G$65536,3,0)</f>
        <v>0.13400000000000001</v>
      </c>
      <c r="M2991" s="57"/>
      <c r="N2991" s="57"/>
      <c r="O2991" s="57"/>
      <c r="P2991" s="57"/>
      <c r="Q2991" s="57"/>
      <c r="R2991" s="57"/>
    </row>
    <row r="2992" spans="1:18" x14ac:dyDescent="0.2">
      <c r="A2992" s="78"/>
      <c r="B2992" s="81">
        <f t="shared" si="63"/>
        <v>95</v>
      </c>
      <c r="C2992" s="80" t="s">
        <v>3009</v>
      </c>
      <c r="D2992" s="127" t="str">
        <f>+VLOOKUP(MID(C2992,1,2),[11]!Ferr_Cond,2,0)&amp;" Conductor "&amp;VLOOKUP(RIGHT(C2992,2),[11]GENERALES!$H$43:$I$49,2,0)&amp;" "&amp;MID(C2992,5,3)&amp;" mm2"</f>
        <v>Junta de empalme Conductor AAAC 050 mm2</v>
      </c>
      <c r="E2992" s="79" t="s">
        <v>44</v>
      </c>
      <c r="F2992" s="83">
        <v>0</v>
      </c>
      <c r="G2992" s="111">
        <f>VLOOKUP(C2992,'[9]Peso Conductores'!B$1:E$65536,4,0)</f>
        <v>9.2810958807158972</v>
      </c>
      <c r="H2992" s="112"/>
      <c r="I2992" s="86"/>
      <c r="J2992" s="87">
        <f>VLOOKUP(C2992,'[9]Peso Conductores'!B$1:G$65536,3,0)</f>
        <v>0.14000000000000001</v>
      </c>
      <c r="M2992" s="57"/>
      <c r="N2992" s="57"/>
      <c r="O2992" s="57"/>
      <c r="P2992" s="57"/>
      <c r="Q2992" s="57"/>
      <c r="R2992" s="57"/>
    </row>
    <row r="2993" spans="1:18" x14ac:dyDescent="0.2">
      <c r="A2993" s="78"/>
      <c r="B2993" s="81">
        <f t="shared" si="63"/>
        <v>96</v>
      </c>
      <c r="C2993" s="80" t="s">
        <v>3010</v>
      </c>
      <c r="D2993" s="127" t="str">
        <f>+VLOOKUP(MID(C2993,1,2),[11]!Ferr_Cond,2,0)&amp;" Conductor "&amp;VLOOKUP(RIGHT(C2993,2),[11]GENERALES!$H$43:$I$49,2,0)&amp;" "&amp;MID(C2993,5,3)&amp;" mm2"</f>
        <v>Junta de empalme Conductor AAAC 035 mm2</v>
      </c>
      <c r="E2993" s="79" t="s">
        <v>44</v>
      </c>
      <c r="F2993" s="83">
        <v>0</v>
      </c>
      <c r="G2993" s="111">
        <f>VLOOKUP(C2993,'[9]Peso Conductores'!B$1:E$65536,4,0)</f>
        <v>4.7731350243681749</v>
      </c>
      <c r="H2993" s="112"/>
      <c r="I2993" s="86"/>
      <c r="J2993" s="87">
        <f>VLOOKUP(C2993,'[9]Peso Conductores'!B$1:G$65536,3,0)</f>
        <v>7.1999999999999995E-2</v>
      </c>
      <c r="M2993" s="57"/>
      <c r="N2993" s="57"/>
      <c r="O2993" s="57"/>
      <c r="P2993" s="57"/>
      <c r="Q2993" s="57"/>
      <c r="R2993" s="57"/>
    </row>
    <row r="2994" spans="1:18" x14ac:dyDescent="0.2">
      <c r="A2994" s="78"/>
      <c r="B2994" s="81">
        <f t="shared" si="63"/>
        <v>97</v>
      </c>
      <c r="C2994" s="80" t="s">
        <v>3011</v>
      </c>
      <c r="D2994" s="127" t="str">
        <f>+VLOOKUP(MID(C2994,1,2),[11]!Ferr_Cond,2,0)&amp;" Conductor "&amp;VLOOKUP(RIGHT(C2994,2),[11]GENERALES!$H$43:$I$49,2,0)&amp;" "&amp;MID(C2994,5,3)&amp;" mm2"</f>
        <v>Amortiguador Conductor AAAC 700 mm2</v>
      </c>
      <c r="E2994" s="79" t="s">
        <v>44</v>
      </c>
      <c r="F2994" s="83">
        <v>0</v>
      </c>
      <c r="G2994" s="111">
        <f>VLOOKUP(C2994,'[9]Peso Conductores'!B$1:E$65536,4,0)</f>
        <v>42.822050114843634</v>
      </c>
      <c r="H2994" s="112"/>
      <c r="I2994" s="86"/>
      <c r="J2994" s="87">
        <f>VLOOKUP(C2994,'[9]Peso Conductores'!B$1:G$65536,3,0)</f>
        <v>7.1</v>
      </c>
      <c r="M2994" s="57"/>
      <c r="N2994" s="57"/>
      <c r="O2994" s="57"/>
      <c r="P2994" s="57"/>
      <c r="Q2994" s="57"/>
      <c r="R2994" s="57"/>
    </row>
    <row r="2995" spans="1:18" x14ac:dyDescent="0.2">
      <c r="A2995" s="78"/>
      <c r="B2995" s="81">
        <f t="shared" si="63"/>
        <v>98</v>
      </c>
      <c r="C2995" s="80" t="s">
        <v>3012</v>
      </c>
      <c r="D2995" s="127" t="str">
        <f>+VLOOKUP(MID(C2995,1,2),[11]!Ferr_Cond,2,0)&amp;" Conductor "&amp;VLOOKUP(RIGHT(C2995,2),[11]GENERALES!$H$43:$I$49,2,0)&amp;" "&amp;MID(C2995,5,3)&amp;" mm2"</f>
        <v>Amortiguador Conductor ACSR 726 mm2</v>
      </c>
      <c r="E2995" s="79" t="s">
        <v>44</v>
      </c>
      <c r="F2995" s="83">
        <v>0</v>
      </c>
      <c r="G2995" s="111">
        <f>VLOOKUP(C2995,'[9]Peso Conductores'!B$1:E$65536,4,0)</f>
        <v>42.822050114843634</v>
      </c>
      <c r="H2995" s="112"/>
      <c r="I2995" s="86"/>
      <c r="J2995" s="87">
        <f>VLOOKUP(C2995,'[9]Peso Conductores'!B$1:G$65536,3,0)</f>
        <v>7.1</v>
      </c>
      <c r="M2995" s="57"/>
      <c r="N2995" s="57"/>
      <c r="O2995" s="57"/>
      <c r="P2995" s="57"/>
      <c r="Q2995" s="57"/>
      <c r="R2995" s="57"/>
    </row>
    <row r="2996" spans="1:18" x14ac:dyDescent="0.2">
      <c r="A2996" s="78"/>
      <c r="B2996" s="81">
        <f t="shared" si="63"/>
        <v>99</v>
      </c>
      <c r="C2996" s="80" t="s">
        <v>3013</v>
      </c>
      <c r="D2996" s="127" t="str">
        <f>+VLOOKUP(MID(C2996,1,2),[11]!Ferr_Cond,2,0)&amp;" Conductor "&amp;VLOOKUP(RIGHT(C2996,2),[11]GENERALES!$H$43:$I$49,2,0)&amp;" "&amp;MID(C2996,5,3)&amp;" mm2"</f>
        <v>Amortiguador Conductor ACAR 600 mm2</v>
      </c>
      <c r="E2996" s="79" t="s">
        <v>44</v>
      </c>
      <c r="F2996" s="83">
        <v>0</v>
      </c>
      <c r="G2996" s="111">
        <f>VLOOKUP(C2996,'[9]Peso Conductores'!B$1:E$65536,4,0)</f>
        <v>40.711103982421768</v>
      </c>
      <c r="H2996" s="112"/>
      <c r="I2996" s="86"/>
      <c r="J2996" s="87">
        <f>VLOOKUP(C2996,'[9]Peso Conductores'!B$1:G$65536,3,0)</f>
        <v>6.75</v>
      </c>
      <c r="M2996" s="57"/>
      <c r="N2996" s="57"/>
      <c r="O2996" s="57"/>
      <c r="P2996" s="57"/>
      <c r="Q2996" s="57"/>
      <c r="R2996" s="57"/>
    </row>
    <row r="2997" spans="1:18" x14ac:dyDescent="0.2">
      <c r="A2997" s="78"/>
      <c r="B2997" s="81">
        <f t="shared" si="63"/>
        <v>100</v>
      </c>
      <c r="C2997" s="80" t="s">
        <v>3014</v>
      </c>
      <c r="D2997" s="127" t="str">
        <f>+VLOOKUP(MID(C2997,1,2),[11]!Ferr_Cond,2,0)&amp;" Conductor "&amp;VLOOKUP(RIGHT(C2997,2),[11]GENERALES!$H$43:$I$49,2,0)&amp;" "&amp;MID(C2997,5,3)&amp;" mm2"</f>
        <v>Amortiguador Conductor AAAC 600 mm2</v>
      </c>
      <c r="E2997" s="79" t="s">
        <v>44</v>
      </c>
      <c r="F2997" s="83">
        <v>0</v>
      </c>
      <c r="G2997" s="111">
        <f>VLOOKUP(C2997,'[9]Peso Conductores'!B$1:E$65536,4,0)</f>
        <v>40.711103982421768</v>
      </c>
      <c r="H2997" s="112"/>
      <c r="I2997" s="86"/>
      <c r="J2997" s="87">
        <f>VLOOKUP(C2997,'[9]Peso Conductores'!B$1:G$65536,3,0)</f>
        <v>6.75</v>
      </c>
      <c r="M2997" s="57"/>
      <c r="N2997" s="57"/>
      <c r="O2997" s="57"/>
      <c r="P2997" s="57"/>
      <c r="Q2997" s="57"/>
      <c r="R2997" s="57"/>
    </row>
    <row r="2998" spans="1:18" x14ac:dyDescent="0.2">
      <c r="A2998" s="78"/>
      <c r="B2998" s="81">
        <f t="shared" si="63"/>
        <v>101</v>
      </c>
      <c r="C2998" s="80" t="s">
        <v>3015</v>
      </c>
      <c r="D2998" s="127" t="str">
        <f>+VLOOKUP(MID(C2998,1,2),[11]!Ferr_Cond,2,0)&amp;" Conductor "&amp;VLOOKUP(RIGHT(C2998,2),[11]GENERALES!$H$43:$I$49,2,0)&amp;" "&amp;MID(C2998,5,3)&amp;" mm2"</f>
        <v>Amortiguador Conductor ACSR 592 mm2</v>
      </c>
      <c r="E2998" s="79" t="s">
        <v>44</v>
      </c>
      <c r="F2998" s="83">
        <v>0</v>
      </c>
      <c r="G2998" s="111">
        <f>VLOOKUP(C2998,'[9]Peso Conductores'!B$1:E$65536,4,0)</f>
        <v>40.711103982421768</v>
      </c>
      <c r="H2998" s="112"/>
      <c r="I2998" s="86"/>
      <c r="J2998" s="87">
        <f>VLOOKUP(C2998,'[9]Peso Conductores'!B$1:G$65536,3,0)</f>
        <v>6.75</v>
      </c>
      <c r="M2998" s="57"/>
      <c r="N2998" s="57"/>
      <c r="O2998" s="57"/>
      <c r="P2998" s="57"/>
      <c r="Q2998" s="57"/>
      <c r="R2998" s="57"/>
    </row>
    <row r="2999" spans="1:18" x14ac:dyDescent="0.2">
      <c r="A2999" s="78"/>
      <c r="B2999" s="81">
        <f t="shared" si="63"/>
        <v>102</v>
      </c>
      <c r="C2999" s="80" t="s">
        <v>3016</v>
      </c>
      <c r="D2999" s="127" t="str">
        <f>+VLOOKUP(MID(C2999,1,2),[11]!Ferr_Cond,2,0)&amp;" Conductor "&amp;VLOOKUP(RIGHT(C2999,2),[11]GENERALES!$H$43:$I$49,2,0)&amp;" "&amp;MID(C2999,5,3)&amp;" mm2"</f>
        <v>Amortiguador Conductor ACAR 500 mm2</v>
      </c>
      <c r="E2999" s="79" t="s">
        <v>44</v>
      </c>
      <c r="F2999" s="83">
        <v>0</v>
      </c>
      <c r="G2999" s="111">
        <f>VLOOKUP(C2999,'[9]Peso Conductores'!B$1:E$65536,4,0)</f>
        <v>28.280646899788987</v>
      </c>
      <c r="H2999" s="112"/>
      <c r="I2999" s="86"/>
      <c r="J2999" s="87">
        <f>VLOOKUP(C2999,'[9]Peso Conductores'!B$1:G$65536,3,0)</f>
        <v>4.6890000000000001</v>
      </c>
      <c r="M2999" s="57"/>
      <c r="N2999" s="57"/>
      <c r="O2999" s="57"/>
      <c r="P2999" s="57"/>
      <c r="Q2999" s="57"/>
      <c r="R2999" s="57"/>
    </row>
    <row r="3000" spans="1:18" x14ac:dyDescent="0.2">
      <c r="A3000" s="78"/>
      <c r="B3000" s="81">
        <f t="shared" si="63"/>
        <v>103</v>
      </c>
      <c r="C3000" s="80" t="s">
        <v>3017</v>
      </c>
      <c r="D3000" s="127" t="str">
        <f>+VLOOKUP(MID(C3000,1,2),[11]!Ferr_Cond,2,0)&amp;" Conductor "&amp;VLOOKUP(RIGHT(C3000,2),[11]GENERALES!$H$43:$I$49,2,0)&amp;" "&amp;MID(C3000,5,3)&amp;" mm2"</f>
        <v>Amortiguador Conductor AAAC 500 mm2</v>
      </c>
      <c r="E3000" s="79" t="s">
        <v>44</v>
      </c>
      <c r="F3000" s="83">
        <v>0</v>
      </c>
      <c r="G3000" s="111">
        <f>VLOOKUP(C3000,'[9]Peso Conductores'!B$1:E$65536,4,0)</f>
        <v>28.280646899788987</v>
      </c>
      <c r="H3000" s="112"/>
      <c r="I3000" s="86"/>
      <c r="J3000" s="87">
        <f>VLOOKUP(C3000,'[9]Peso Conductores'!B$1:G$65536,3,0)</f>
        <v>4.6890000000000001</v>
      </c>
      <c r="M3000" s="57"/>
      <c r="N3000" s="57"/>
      <c r="O3000" s="57"/>
      <c r="P3000" s="57"/>
      <c r="Q3000" s="57"/>
      <c r="R3000" s="57"/>
    </row>
    <row r="3001" spans="1:18" x14ac:dyDescent="0.2">
      <c r="A3001" s="78"/>
      <c r="B3001" s="81">
        <f t="shared" si="63"/>
        <v>104</v>
      </c>
      <c r="C3001" s="80" t="s">
        <v>3018</v>
      </c>
      <c r="D3001" s="127" t="str">
        <f>+VLOOKUP(MID(C3001,1,2),[11]!Ferr_Cond,2,0)&amp;" Conductor "&amp;VLOOKUP(RIGHT(C3001,2),[11]GENERALES!$H$43:$I$49,2,0)&amp;" "&amp;MID(C3001,5,3)&amp;" mm2"</f>
        <v>Amortiguador Conductor ACCR 500 mm2</v>
      </c>
      <c r="E3001" s="79" t="s">
        <v>44</v>
      </c>
      <c r="F3001" s="83">
        <v>0</v>
      </c>
      <c r="G3001" s="111">
        <f>VLOOKUP(C3001,'[9]Peso Conductores'!B$1:E$65536,4,0)</f>
        <v>204</v>
      </c>
      <c r="H3001" s="112"/>
      <c r="I3001" s="86"/>
      <c r="J3001" s="87">
        <f>VLOOKUP(C3001,'[9]Peso Conductores'!B$1:G$65536,3,0)</f>
        <v>5</v>
      </c>
      <c r="M3001" s="57"/>
      <c r="N3001" s="57"/>
      <c r="O3001" s="57"/>
      <c r="P3001" s="57"/>
      <c r="Q3001" s="57"/>
      <c r="R3001" s="57"/>
    </row>
    <row r="3002" spans="1:18" x14ac:dyDescent="0.2">
      <c r="A3002" s="78"/>
      <c r="B3002" s="81">
        <f t="shared" si="63"/>
        <v>105</v>
      </c>
      <c r="C3002" s="80" t="s">
        <v>3019</v>
      </c>
      <c r="D3002" s="127" t="str">
        <f>+VLOOKUP(MID(C3002,1,2),[11]!Ferr_Cond,2,0)&amp;" Conductor "&amp;VLOOKUP(RIGHT(C3002,2),[11]GENERALES!$H$43:$I$49,2,0)&amp;" "&amp;MID(C3002,5,3)&amp;" mm2"</f>
        <v>Amortiguador Conductor ACAR 430 mm2</v>
      </c>
      <c r="E3002" s="79" t="s">
        <v>44</v>
      </c>
      <c r="F3002" s="83">
        <v>0</v>
      </c>
      <c r="G3002" s="111">
        <f>VLOOKUP(C3002,'[9]Peso Conductores'!B$1:E$65536,4,0)</f>
        <v>27.9248016946093</v>
      </c>
      <c r="H3002" s="112"/>
      <c r="I3002" s="86"/>
      <c r="J3002" s="87">
        <f>VLOOKUP(C3002,'[9]Peso Conductores'!B$1:G$65536,3,0)</f>
        <v>4.63</v>
      </c>
      <c r="M3002" s="57"/>
      <c r="N3002" s="57"/>
      <c r="O3002" s="57"/>
      <c r="P3002" s="57"/>
      <c r="Q3002" s="57"/>
      <c r="R3002" s="57"/>
    </row>
    <row r="3003" spans="1:18" x14ac:dyDescent="0.2">
      <c r="A3003" s="78"/>
      <c r="B3003" s="81">
        <f t="shared" si="63"/>
        <v>106</v>
      </c>
      <c r="C3003" s="80" t="s">
        <v>3020</v>
      </c>
      <c r="D3003" s="127" t="str">
        <f>+VLOOKUP(MID(C3003,1,2),[11]!Ferr_Cond,2,0)&amp;" Conductor "&amp;VLOOKUP(RIGHT(C3003,2),[11]GENERALES!$H$43:$I$49,2,0)&amp;" "&amp;MID(C3003,5,3)&amp;" mm2"</f>
        <v>Amortiguador Conductor ACAR 400 mm2</v>
      </c>
      <c r="E3003" s="79" t="s">
        <v>44</v>
      </c>
      <c r="F3003" s="83">
        <v>0</v>
      </c>
      <c r="G3003" s="111">
        <f>VLOOKUP(C3003,'[9]Peso Conductores'!B$1:E$65536,4,0)</f>
        <v>27.9248016946093</v>
      </c>
      <c r="H3003" s="112"/>
      <c r="I3003" s="86"/>
      <c r="J3003" s="87">
        <f>VLOOKUP(C3003,'[9]Peso Conductores'!B$1:G$65536,3,0)</f>
        <v>4.63</v>
      </c>
      <c r="M3003" s="57"/>
      <c r="N3003" s="57"/>
      <c r="O3003" s="57"/>
      <c r="P3003" s="57"/>
      <c r="Q3003" s="57"/>
      <c r="R3003" s="57"/>
    </row>
    <row r="3004" spans="1:18" x14ac:dyDescent="0.2">
      <c r="A3004" s="78"/>
      <c r="B3004" s="81">
        <f t="shared" si="63"/>
        <v>107</v>
      </c>
      <c r="C3004" s="80" t="s">
        <v>3021</v>
      </c>
      <c r="D3004" s="127" t="str">
        <f>+VLOOKUP(MID(C3004,1,2),[11]!Ferr_Cond,2,0)&amp;" Conductor "&amp;VLOOKUP(RIGHT(C3004,2),[11]GENERALES!$H$43:$I$49,2,0)&amp;" "&amp;MID(C3004,5,3)&amp;" mm2"</f>
        <v>Amortiguador Conductor ACSR 400 mm2</v>
      </c>
      <c r="E3004" s="79" t="s">
        <v>44</v>
      </c>
      <c r="F3004" s="83">
        <v>0</v>
      </c>
      <c r="G3004" s="111">
        <f>VLOOKUP(C3004,'[9]Peso Conductores'!B$1:E$65536,4,0)</f>
        <v>27.9248016946093</v>
      </c>
      <c r="H3004" s="112"/>
      <c r="I3004" s="86"/>
      <c r="J3004" s="87">
        <f>VLOOKUP(C3004,'[9]Peso Conductores'!B$1:G$65536,3,0)</f>
        <v>4.63</v>
      </c>
      <c r="M3004" s="57"/>
      <c r="N3004" s="57"/>
      <c r="O3004" s="57"/>
      <c r="P3004" s="57"/>
      <c r="Q3004" s="57"/>
      <c r="R3004" s="57"/>
    </row>
    <row r="3005" spans="1:18" x14ac:dyDescent="0.2">
      <c r="A3005" s="78"/>
      <c r="B3005" s="81">
        <f t="shared" si="63"/>
        <v>108</v>
      </c>
      <c r="C3005" s="80" t="s">
        <v>3022</v>
      </c>
      <c r="D3005" s="127" t="str">
        <f>+VLOOKUP(MID(C3005,1,2),[11]!Ferr_Cond,2,0)&amp;" Conductor "&amp;VLOOKUP(RIGHT(C3005,2),[11]GENERALES!$H$43:$I$49,2,0)&amp;" "&amp;MID(C3005,5,3)&amp;" mm2"</f>
        <v>Amortiguador Conductor AAAC 400 mm2</v>
      </c>
      <c r="E3005" s="79" t="s">
        <v>44</v>
      </c>
      <c r="F3005" s="83">
        <v>0</v>
      </c>
      <c r="G3005" s="111">
        <f>VLOOKUP(C3005,'[9]Peso Conductores'!B$1:E$65536,4,0)</f>
        <v>27.9248016946093</v>
      </c>
      <c r="H3005" s="112"/>
      <c r="I3005" s="86"/>
      <c r="J3005" s="87">
        <f>VLOOKUP(C3005,'[9]Peso Conductores'!B$1:G$65536,3,0)</f>
        <v>4.63</v>
      </c>
      <c r="M3005" s="57"/>
      <c r="N3005" s="57"/>
      <c r="O3005" s="57"/>
      <c r="P3005" s="57"/>
      <c r="Q3005" s="57"/>
      <c r="R3005" s="57"/>
    </row>
    <row r="3006" spans="1:18" x14ac:dyDescent="0.2">
      <c r="A3006" s="78"/>
      <c r="B3006" s="81">
        <f t="shared" si="63"/>
        <v>109</v>
      </c>
      <c r="C3006" s="80" t="s">
        <v>3023</v>
      </c>
      <c r="D3006" s="127" t="str">
        <f>+VLOOKUP(MID(C3006,1,2),[11]!Ferr_Cond,2,0)&amp;" Conductor "&amp;VLOOKUP(RIGHT(C3006,2),[11]GENERALES!$H$43:$I$49,2,0)&amp;" "&amp;MID(C3006,5,3)&amp;" mm2"</f>
        <v>Amortiguador Conductor ACAR 380 mm2</v>
      </c>
      <c r="E3006" s="79" t="s">
        <v>44</v>
      </c>
      <c r="F3006" s="83">
        <v>0</v>
      </c>
      <c r="G3006" s="111">
        <f>VLOOKUP(C3006,'[9]Peso Conductores'!B$1:E$65536,4,0)</f>
        <v>27.213111284249926</v>
      </c>
      <c r="H3006" s="112"/>
      <c r="I3006" s="86"/>
      <c r="J3006" s="87">
        <f>VLOOKUP(C3006,'[9]Peso Conductores'!B$1:G$65536,3,0)</f>
        <v>4.5119999999999996</v>
      </c>
      <c r="M3006" s="57"/>
      <c r="N3006" s="57"/>
      <c r="O3006" s="57"/>
      <c r="P3006" s="57"/>
      <c r="Q3006" s="57"/>
      <c r="R3006" s="57"/>
    </row>
    <row r="3007" spans="1:18" x14ac:dyDescent="0.2">
      <c r="A3007" s="78"/>
      <c r="B3007" s="81">
        <f t="shared" si="63"/>
        <v>110</v>
      </c>
      <c r="C3007" s="80" t="s">
        <v>3024</v>
      </c>
      <c r="D3007" s="127" t="str">
        <f>+VLOOKUP(MID(C3007,1,2),[11]!Ferr_Cond,2,0)&amp;" Conductor "&amp;VLOOKUP(RIGHT(C3007,2),[11]GENERALES!$H$43:$I$49,2,0)&amp;" "&amp;MID(C3007,5,3)&amp;" mm2"</f>
        <v>Amortiguador Conductor ACAR 350 mm2</v>
      </c>
      <c r="E3007" s="79" t="s">
        <v>44</v>
      </c>
      <c r="F3007" s="83">
        <v>0</v>
      </c>
      <c r="G3007" s="111">
        <f>VLOOKUP(C3007,'[9]Peso Conductores'!B$1:E$65536,4,0)</f>
        <v>27.213111284249926</v>
      </c>
      <c r="H3007" s="112"/>
      <c r="I3007" s="86"/>
      <c r="J3007" s="87">
        <f>VLOOKUP(C3007,'[9]Peso Conductores'!B$1:G$65536,3,0)</f>
        <v>4.5119999999999996</v>
      </c>
      <c r="M3007" s="57"/>
      <c r="N3007" s="57"/>
      <c r="O3007" s="57"/>
      <c r="P3007" s="57"/>
      <c r="Q3007" s="57"/>
      <c r="R3007" s="57"/>
    </row>
    <row r="3008" spans="1:18" x14ac:dyDescent="0.2">
      <c r="A3008" s="78"/>
      <c r="B3008" s="81">
        <f t="shared" si="63"/>
        <v>111</v>
      </c>
      <c r="C3008" s="80" t="s">
        <v>3025</v>
      </c>
      <c r="D3008" s="127" t="str">
        <f>+VLOOKUP(MID(C3008,1,2),[11]!Ferr_Cond,2,0)&amp;" Conductor "&amp;VLOOKUP(RIGHT(C3008,2),[11]GENERALES!$H$43:$I$49,2,0)&amp;" "&amp;MID(C3008,5,3)&amp;" mm2"</f>
        <v>Amortiguador Conductor ACSR 315 mm2</v>
      </c>
      <c r="E3008" s="79" t="s">
        <v>44</v>
      </c>
      <c r="F3008" s="83">
        <v>0</v>
      </c>
      <c r="G3008" s="111">
        <f>VLOOKUP(C3008,'[9]Peso Conductores'!B$1:E$65536,4,0)</f>
        <v>27.267392756226489</v>
      </c>
      <c r="H3008" s="112"/>
      <c r="I3008" s="86"/>
      <c r="J3008" s="87">
        <f>VLOOKUP(C3008,'[9]Peso Conductores'!B$1:G$65536,3,0)</f>
        <v>4.5209999999999999</v>
      </c>
      <c r="M3008" s="57"/>
      <c r="N3008" s="57"/>
      <c r="O3008" s="57"/>
      <c r="P3008" s="57"/>
      <c r="Q3008" s="57"/>
      <c r="R3008" s="57"/>
    </row>
    <row r="3009" spans="1:18" x14ac:dyDescent="0.2">
      <c r="A3009" s="78"/>
      <c r="B3009" s="81">
        <f t="shared" si="63"/>
        <v>112</v>
      </c>
      <c r="C3009" s="80" t="s">
        <v>3026</v>
      </c>
      <c r="D3009" s="127" t="str">
        <f>+VLOOKUP(MID(C3009,1,2),[11]!Ferr_Cond,2,0)&amp;" Conductor "&amp;VLOOKUP(RIGHT(C3009,2),[11]GENERALES!$H$43:$I$49,2,0)&amp;" "&amp;MID(C3009,5,3)&amp;" mm2"</f>
        <v>Amortiguador Conductor ACAR 300 mm2</v>
      </c>
      <c r="E3009" s="79" t="s">
        <v>44</v>
      </c>
      <c r="F3009" s="83">
        <v>0</v>
      </c>
      <c r="G3009" s="111">
        <f>VLOOKUP(C3009,'[9]Peso Conductores'!B$1:E$65536,4,0)</f>
        <v>27.267392756226489</v>
      </c>
      <c r="H3009" s="112"/>
      <c r="I3009" s="86"/>
      <c r="J3009" s="87">
        <f>VLOOKUP(C3009,'[9]Peso Conductores'!B$1:G$65536,3,0)</f>
        <v>4.5209999999999999</v>
      </c>
      <c r="M3009" s="57"/>
      <c r="N3009" s="57"/>
      <c r="O3009" s="57"/>
      <c r="P3009" s="57"/>
      <c r="Q3009" s="57"/>
      <c r="R3009" s="57"/>
    </row>
    <row r="3010" spans="1:18" x14ac:dyDescent="0.2">
      <c r="A3010" s="78"/>
      <c r="B3010" s="81">
        <f t="shared" si="63"/>
        <v>113</v>
      </c>
      <c r="C3010" s="80" t="s">
        <v>3027</v>
      </c>
      <c r="D3010" s="127" t="str">
        <f>+VLOOKUP(MID(C3010,1,2),[11]!Ferr_Cond,2,0)&amp;" Conductor "&amp;VLOOKUP(RIGHT(C3010,2),[11]GENERALES!$H$43:$I$49,2,0)&amp;" "&amp;MID(C3010,5,3)&amp;" mm2"</f>
        <v>Amortiguador Conductor AAAC 300 mm2</v>
      </c>
      <c r="E3010" s="79" t="s">
        <v>44</v>
      </c>
      <c r="F3010" s="83">
        <v>0</v>
      </c>
      <c r="G3010" s="111">
        <f>VLOOKUP(C3010,'[9]Peso Conductores'!B$1:E$65536,4,0)</f>
        <v>27.267392756226489</v>
      </c>
      <c r="H3010" s="112"/>
      <c r="I3010" s="86"/>
      <c r="J3010" s="87">
        <f>VLOOKUP(C3010,'[9]Peso Conductores'!B$1:G$65536,3,0)</f>
        <v>4.5209999999999999</v>
      </c>
      <c r="M3010" s="57"/>
      <c r="N3010" s="57"/>
      <c r="O3010" s="57"/>
      <c r="P3010" s="57"/>
      <c r="Q3010" s="57"/>
      <c r="R3010" s="57"/>
    </row>
    <row r="3011" spans="1:18" x14ac:dyDescent="0.2">
      <c r="A3011" s="78"/>
      <c r="B3011" s="81">
        <f t="shared" si="63"/>
        <v>114</v>
      </c>
      <c r="C3011" s="80" t="s">
        <v>3028</v>
      </c>
      <c r="D3011" s="127" t="str">
        <f>+VLOOKUP(MID(C3011,1,2),[11]!Ferr_Cond,2,0)&amp;" Conductor "&amp;VLOOKUP(RIGHT(C3011,2),[11]GENERALES!$H$43:$I$49,2,0)&amp;" "&amp;MID(C3011,5,3)&amp;" mm2"</f>
        <v>Amortiguador Conductor ACAR 280 mm2</v>
      </c>
      <c r="E3011" s="79" t="s">
        <v>44</v>
      </c>
      <c r="F3011" s="83">
        <v>0</v>
      </c>
      <c r="G3011" s="111">
        <f>VLOOKUP(C3011,'[9]Peso Conductores'!B$1:E$65536,4,0)</f>
        <v>17.424352504476516</v>
      </c>
      <c r="H3011" s="112"/>
      <c r="I3011" s="86"/>
      <c r="J3011" s="87">
        <f>VLOOKUP(C3011,'[9]Peso Conductores'!B$1:G$65536,3,0)</f>
        <v>2.8889999999999998</v>
      </c>
      <c r="M3011" s="57"/>
      <c r="N3011" s="57"/>
      <c r="O3011" s="57"/>
      <c r="P3011" s="57"/>
      <c r="Q3011" s="57"/>
      <c r="R3011" s="57"/>
    </row>
    <row r="3012" spans="1:18" x14ac:dyDescent="0.2">
      <c r="A3012" s="78"/>
      <c r="B3012" s="81">
        <f t="shared" si="63"/>
        <v>115</v>
      </c>
      <c r="C3012" s="80" t="s">
        <v>3029</v>
      </c>
      <c r="D3012" s="127" t="str">
        <f>+VLOOKUP(MID(C3012,1,2),[11]!Ferr_Cond,2,0)&amp;" Conductor "&amp;VLOOKUP(RIGHT(C3012,2),[11]GENERALES!$H$43:$I$49,2,0)&amp;" "&amp;MID(C3012,5,3)&amp;" mm2"</f>
        <v>Amortiguador Conductor ACSR 250 mm2</v>
      </c>
      <c r="E3012" s="79" t="s">
        <v>44</v>
      </c>
      <c r="F3012" s="83">
        <v>0</v>
      </c>
      <c r="G3012" s="111">
        <f>VLOOKUP(C3012,'[9]Peso Conductores'!B$1:E$65536,4,0)</f>
        <v>17.424352504476516</v>
      </c>
      <c r="H3012" s="112"/>
      <c r="I3012" s="86"/>
      <c r="J3012" s="87">
        <f>VLOOKUP(C3012,'[9]Peso Conductores'!B$1:G$65536,3,0)</f>
        <v>2.8889999999999998</v>
      </c>
      <c r="M3012" s="57"/>
      <c r="N3012" s="57"/>
      <c r="O3012" s="57"/>
      <c r="P3012" s="57"/>
      <c r="Q3012" s="57"/>
      <c r="R3012" s="57"/>
    </row>
    <row r="3013" spans="1:18" x14ac:dyDescent="0.2">
      <c r="A3013" s="78"/>
      <c r="B3013" s="81">
        <f t="shared" si="63"/>
        <v>116</v>
      </c>
      <c r="C3013" s="80" t="s">
        <v>3030</v>
      </c>
      <c r="D3013" s="127" t="str">
        <f>+VLOOKUP(MID(C3013,1,2),[11]!Ferr_Cond,2,0)&amp;" Conductor "&amp;VLOOKUP(RIGHT(C3013,2),[11]GENERALES!$H$43:$I$49,2,0)&amp;" "&amp;MID(C3013,5,3)&amp;" mm2"</f>
        <v>Amortiguador Conductor ACAR 240 mm2</v>
      </c>
      <c r="E3013" s="79" t="s">
        <v>44</v>
      </c>
      <c r="F3013" s="83">
        <v>0</v>
      </c>
      <c r="G3013" s="111">
        <f>VLOOKUP(C3013,'[9]Peso Conductores'!B$1:E$65536,4,0)</f>
        <v>17.424352504476516</v>
      </c>
      <c r="H3013" s="112"/>
      <c r="I3013" s="86"/>
      <c r="J3013" s="87">
        <f>VLOOKUP(C3013,'[9]Peso Conductores'!B$1:G$65536,3,0)</f>
        <v>2.8889999999999998</v>
      </c>
      <c r="M3013" s="57"/>
      <c r="N3013" s="57"/>
      <c r="O3013" s="57"/>
      <c r="P3013" s="57"/>
      <c r="Q3013" s="57"/>
      <c r="R3013" s="57"/>
    </row>
    <row r="3014" spans="1:18" x14ac:dyDescent="0.2">
      <c r="A3014" s="78"/>
      <c r="B3014" s="81">
        <f t="shared" si="63"/>
        <v>117</v>
      </c>
      <c r="C3014" s="80" t="s">
        <v>3031</v>
      </c>
      <c r="D3014" s="127" t="str">
        <f>+VLOOKUP(MID(C3014,1,2),[11]!Ferr_Cond,2,0)&amp;" Conductor "&amp;VLOOKUP(RIGHT(C3014,2),[11]GENERALES!$H$43:$I$49,2,0)&amp;" "&amp;MID(C3014,5,3)&amp;" mm2"</f>
        <v>Amortiguador Conductor AAAC 240 mm2</v>
      </c>
      <c r="E3014" s="79" t="s">
        <v>44</v>
      </c>
      <c r="F3014" s="83">
        <v>0</v>
      </c>
      <c r="G3014" s="111">
        <f>VLOOKUP(C3014,'[9]Peso Conductores'!B$1:E$65536,4,0)</f>
        <v>17.424352504476516</v>
      </c>
      <c r="H3014" s="112"/>
      <c r="I3014" s="86"/>
      <c r="J3014" s="87">
        <f>VLOOKUP(C3014,'[9]Peso Conductores'!B$1:G$65536,3,0)</f>
        <v>2.8889999999999998</v>
      </c>
      <c r="M3014" s="57"/>
      <c r="N3014" s="57"/>
      <c r="O3014" s="57"/>
      <c r="P3014" s="57"/>
      <c r="Q3014" s="57"/>
      <c r="R3014" s="57"/>
    </row>
    <row r="3015" spans="1:18" x14ac:dyDescent="0.2">
      <c r="A3015" s="78"/>
      <c r="B3015" s="81">
        <f t="shared" si="63"/>
        <v>118</v>
      </c>
      <c r="C3015" s="80" t="s">
        <v>3032</v>
      </c>
      <c r="D3015" s="127" t="str">
        <f>+VLOOKUP(MID(C3015,1,2),[11]!Ferr_Cond,2,0)&amp;" Conductor "&amp;VLOOKUP(RIGHT(C3015,2),[11]GENERALES!$H$43:$I$49,2,0)&amp;" "&amp;MID(C3015,5,3)&amp;" mm2"</f>
        <v>Amortiguador Conductor AAAC 185 mm2</v>
      </c>
      <c r="E3015" s="79" t="s">
        <v>44</v>
      </c>
      <c r="F3015" s="83">
        <v>0</v>
      </c>
      <c r="G3015" s="111">
        <f>VLOOKUP(C3015,'[9]Peso Conductores'!B$1:E$65536,4,0)</f>
        <v>17.424352504476516</v>
      </c>
      <c r="H3015" s="112"/>
      <c r="I3015" s="86"/>
      <c r="J3015" s="87">
        <f>VLOOKUP(C3015,'[9]Peso Conductores'!B$1:G$65536,3,0)</f>
        <v>2.8889999999999998</v>
      </c>
      <c r="M3015" s="57"/>
      <c r="N3015" s="57"/>
      <c r="O3015" s="57"/>
      <c r="P3015" s="57"/>
      <c r="Q3015" s="57"/>
      <c r="R3015" s="57"/>
    </row>
    <row r="3016" spans="1:18" x14ac:dyDescent="0.2">
      <c r="A3016" s="78"/>
      <c r="B3016" s="81">
        <f t="shared" si="63"/>
        <v>119</v>
      </c>
      <c r="C3016" s="80" t="s">
        <v>3033</v>
      </c>
      <c r="D3016" s="127" t="str">
        <f>+VLOOKUP(MID(C3016,1,2),[11]!Ferr_Cond,2,0)&amp;" Conductor "&amp;VLOOKUP(RIGHT(C3016,2),[11]GENERALES!$H$43:$I$49,2,0)&amp;" "&amp;MID(C3016,5,3)&amp;" mm2"</f>
        <v>Amortiguador Conductor ACCR 150 mm2</v>
      </c>
      <c r="E3016" s="79" t="s">
        <v>44</v>
      </c>
      <c r="F3016" s="83">
        <v>0</v>
      </c>
      <c r="G3016" s="111">
        <f>VLOOKUP(C3016,'[9]Peso Conductores'!B$1:E$65536,4,0)</f>
        <v>40</v>
      </c>
      <c r="H3016" s="112"/>
      <c r="I3016" s="86"/>
      <c r="J3016" s="87">
        <f>VLOOKUP(C3016,'[9]Peso Conductores'!B$1:G$65536,3,0)</f>
        <v>2.9</v>
      </c>
      <c r="M3016" s="57"/>
      <c r="N3016" s="57"/>
      <c r="O3016" s="57"/>
      <c r="P3016" s="57"/>
      <c r="Q3016" s="57"/>
      <c r="R3016" s="57"/>
    </row>
    <row r="3017" spans="1:18" x14ac:dyDescent="0.2">
      <c r="A3017" s="78"/>
      <c r="B3017" s="81">
        <f t="shared" si="63"/>
        <v>120</v>
      </c>
      <c r="C3017" s="80" t="s">
        <v>3034</v>
      </c>
      <c r="D3017" s="127" t="str">
        <f>+VLOOKUP(MID(C3017,1,2),[11]!Ferr_Cond,2,0)&amp;" Conductor "&amp;VLOOKUP(RIGHT(C3017,2),[11]GENERALES!$H$43:$I$49,2,0)&amp;" "&amp;MID(C3017,5,3)&amp;" mm2"</f>
        <v>Amortiguador Conductor AAAC 150 mm2</v>
      </c>
      <c r="E3017" s="79" t="s">
        <v>44</v>
      </c>
      <c r="F3017" s="83">
        <v>0</v>
      </c>
      <c r="G3017" s="111">
        <f>VLOOKUP(C3017,'[9]Peso Conductores'!B$1:E$65536,4,0)</f>
        <v>17.424352504476516</v>
      </c>
      <c r="H3017" s="112"/>
      <c r="I3017" s="86"/>
      <c r="J3017" s="87">
        <f>VLOOKUP(C3017,'[9]Peso Conductores'!B$1:G$65536,3,0)</f>
        <v>2.8889999999999998</v>
      </c>
      <c r="M3017" s="57"/>
      <c r="N3017" s="57"/>
      <c r="O3017" s="57"/>
      <c r="P3017" s="57"/>
      <c r="Q3017" s="57"/>
      <c r="R3017" s="57"/>
    </row>
    <row r="3018" spans="1:18" x14ac:dyDescent="0.2">
      <c r="A3018" s="78"/>
      <c r="B3018" s="81">
        <f t="shared" si="63"/>
        <v>121</v>
      </c>
      <c r="C3018" s="80" t="s">
        <v>3035</v>
      </c>
      <c r="D3018" s="127" t="str">
        <f>+VLOOKUP(MID(C3018,1,2),[11]!Ferr_Cond,2,0)&amp;" Conductor "&amp;VLOOKUP(RIGHT(C3018,2),[11]GENERALES!$H$43:$I$49,2,0)&amp;" "&amp;MID(C3018,5,3)&amp;" mm2"</f>
        <v>Amortiguador Conductor AAAC 120 mm2</v>
      </c>
      <c r="E3018" s="79" t="s">
        <v>44</v>
      </c>
      <c r="F3018" s="83">
        <v>0</v>
      </c>
      <c r="G3018" s="111">
        <f>VLOOKUP(C3018,'[9]Peso Conductores'!B$1:E$65536,4,0)</f>
        <v>9.4751324972421624</v>
      </c>
      <c r="H3018" s="112"/>
      <c r="I3018" s="86"/>
      <c r="J3018" s="87">
        <f>VLOOKUP(C3018,'[9]Peso Conductores'!B$1:G$65536,3,0)</f>
        <v>1.571</v>
      </c>
      <c r="M3018" s="57"/>
      <c r="N3018" s="57"/>
      <c r="O3018" s="57"/>
      <c r="P3018" s="57"/>
      <c r="Q3018" s="57"/>
      <c r="R3018" s="57"/>
    </row>
    <row r="3019" spans="1:18" x14ac:dyDescent="0.2">
      <c r="A3019" s="78"/>
      <c r="B3019" s="81">
        <f t="shared" si="63"/>
        <v>122</v>
      </c>
      <c r="C3019" s="80" t="s">
        <v>3036</v>
      </c>
      <c r="D3019" s="127" t="str">
        <f>+VLOOKUP(MID(C3019,1,2),[11]!Ferr_Cond,2,0)&amp;" Conductor "&amp;VLOOKUP(RIGHT(C3019,2),[11]GENERALES!$H$43:$I$49,2,0)&amp;" "&amp;MID(C3019,5,3)&amp;" mm2"</f>
        <v>Amortiguador Conductor AAAC 095 mm2</v>
      </c>
      <c r="E3019" s="79" t="s">
        <v>44</v>
      </c>
      <c r="F3019" s="83">
        <v>0</v>
      </c>
      <c r="G3019" s="111">
        <f>VLOOKUP(C3019,'[9]Peso Conductores'!B$1:E$65536,4,0)</f>
        <v>9.4751324972421624</v>
      </c>
      <c r="H3019" s="112"/>
      <c r="I3019" s="86"/>
      <c r="J3019" s="87">
        <f>VLOOKUP(C3019,'[9]Peso Conductores'!B$1:G$65536,3,0)</f>
        <v>1.571</v>
      </c>
      <c r="M3019" s="57"/>
      <c r="N3019" s="57"/>
      <c r="O3019" s="57"/>
      <c r="P3019" s="57"/>
      <c r="Q3019" s="57"/>
      <c r="R3019" s="57"/>
    </row>
    <row r="3020" spans="1:18" x14ac:dyDescent="0.2">
      <c r="A3020" s="78"/>
      <c r="B3020" s="81">
        <f t="shared" si="63"/>
        <v>123</v>
      </c>
      <c r="C3020" s="80" t="s">
        <v>3037</v>
      </c>
      <c r="D3020" s="127" t="str">
        <f>+VLOOKUP(MID(C3020,1,2),[11]!Ferr_Cond,2,0)&amp;" Conductor "&amp;VLOOKUP(RIGHT(C3020,2),[11]GENERALES!$H$43:$I$49,2,0)&amp;" "&amp;MID(C3020,5,3)&amp;" mm2"</f>
        <v>Amortiguador Conductor AAAC 070 mm2</v>
      </c>
      <c r="E3020" s="79" t="s">
        <v>44</v>
      </c>
      <c r="F3020" s="83">
        <v>0</v>
      </c>
      <c r="G3020" s="111">
        <f>VLOOKUP(C3020,'[9]Peso Conductores'!B$1:E$65536,4,0)</f>
        <v>8.9986617987812263</v>
      </c>
      <c r="H3020" s="112"/>
      <c r="I3020" s="86"/>
      <c r="J3020" s="87">
        <f>VLOOKUP(C3020,'[9]Peso Conductores'!B$1:G$65536,3,0)</f>
        <v>1.492</v>
      </c>
      <c r="M3020" s="57"/>
      <c r="N3020" s="57"/>
      <c r="O3020" s="57"/>
      <c r="P3020" s="57"/>
      <c r="Q3020" s="57"/>
      <c r="R3020" s="57"/>
    </row>
    <row r="3021" spans="1:18" x14ac:dyDescent="0.2">
      <c r="A3021" s="78"/>
      <c r="B3021" s="81">
        <f t="shared" si="63"/>
        <v>124</v>
      </c>
      <c r="C3021" s="80" t="s">
        <v>3038</v>
      </c>
      <c r="D3021" s="127" t="str">
        <f>+VLOOKUP(MID(C3021,1,2),[11]!Ferr_Cond,2,0)&amp;" Conductor "&amp;VLOOKUP(RIGHT(C3021,2),[11]GENERALES!$H$43:$I$49,2,0)&amp;" "&amp;MID(C3021,5,3)&amp;" mm2"</f>
        <v>Amortiguador Conductor AAAC 050 mm2</v>
      </c>
      <c r="E3021" s="79" t="s">
        <v>44</v>
      </c>
      <c r="F3021" s="83">
        <v>0</v>
      </c>
      <c r="G3021" s="111">
        <f>VLOOKUP(C3021,'[9]Peso Conductores'!B$1:E$65536,4,0)</f>
        <v>8.9986617987812263</v>
      </c>
      <c r="H3021" s="112"/>
      <c r="I3021" s="86"/>
      <c r="J3021" s="87">
        <f>VLOOKUP(C3021,'[9]Peso Conductores'!B$1:G$65536,3,0)</f>
        <v>1.492</v>
      </c>
      <c r="M3021" s="57"/>
      <c r="N3021" s="57"/>
      <c r="O3021" s="57"/>
      <c r="P3021" s="57"/>
      <c r="Q3021" s="57"/>
      <c r="R3021" s="57"/>
    </row>
    <row r="3022" spans="1:18" x14ac:dyDescent="0.2">
      <c r="A3022" s="78"/>
      <c r="B3022" s="81">
        <f t="shared" si="63"/>
        <v>125</v>
      </c>
      <c r="C3022" s="80" t="s">
        <v>3039</v>
      </c>
      <c r="D3022" s="127" t="str">
        <f>+VLOOKUP(MID(C3022,1,2),[11]!Ferr_Cond,2,0)&amp;" Conductor "&amp;VLOOKUP(RIGHT(C3022,2),[11]GENERALES!$H$43:$I$49,2,0)&amp;" "&amp;MID(C3022,5,3)&amp;" mm2"</f>
        <v>Amortiguador Conductor AAAC 035 mm2</v>
      </c>
      <c r="E3022" s="79" t="s">
        <v>44</v>
      </c>
      <c r="F3022" s="83">
        <v>0</v>
      </c>
      <c r="G3022" s="111">
        <f>VLOOKUP(C3022,'[9]Peso Conductores'!B$1:E$65536,4,0)</f>
        <v>8.9986617987812263</v>
      </c>
      <c r="H3022" s="112"/>
      <c r="I3022" s="86"/>
      <c r="J3022" s="87">
        <f>VLOOKUP(C3022,'[9]Peso Conductores'!B$1:G$65536,3,0)</f>
        <v>1.492</v>
      </c>
      <c r="M3022" s="57"/>
      <c r="N3022" s="57"/>
      <c r="O3022" s="57"/>
      <c r="P3022" s="57"/>
      <c r="Q3022" s="57"/>
      <c r="R3022" s="57"/>
    </row>
    <row r="3023" spans="1:18" x14ac:dyDescent="0.2">
      <c r="A3023" s="78"/>
      <c r="M3023" s="57"/>
      <c r="N3023" s="57"/>
      <c r="O3023" s="57"/>
      <c r="P3023" s="57"/>
    </row>
    <row r="3024" spans="1:18" ht="15.75" x14ac:dyDescent="0.25">
      <c r="A3024" s="78"/>
      <c r="B3024" s="63" t="s">
        <v>3040</v>
      </c>
      <c r="C3024" s="91"/>
      <c r="D3024" s="70"/>
      <c r="E3024" s="102"/>
      <c r="F3024" s="97"/>
      <c r="G3024" s="113"/>
      <c r="H3024" s="113"/>
      <c r="I3024" s="113"/>
      <c r="J3024" s="87"/>
      <c r="M3024" s="57"/>
      <c r="N3024" s="57"/>
      <c r="O3024" s="57"/>
      <c r="P3024" s="57"/>
      <c r="Q3024" s="57"/>
      <c r="R3024" s="57"/>
    </row>
    <row r="3025" spans="1:18" ht="15.75" x14ac:dyDescent="0.25">
      <c r="A3025" s="78"/>
      <c r="B3025" s="63"/>
      <c r="C3025" s="91"/>
      <c r="D3025" s="70"/>
      <c r="E3025" s="102"/>
      <c r="F3025" s="97"/>
      <c r="G3025" s="113"/>
      <c r="H3025" s="113"/>
      <c r="I3025" s="77"/>
      <c r="J3025" s="87"/>
      <c r="M3025" s="57"/>
      <c r="N3025" s="57"/>
      <c r="O3025" s="57"/>
      <c r="P3025" s="57"/>
      <c r="Q3025" s="57"/>
      <c r="R3025" s="57"/>
    </row>
    <row r="3026" spans="1:18" ht="33.75" x14ac:dyDescent="0.2">
      <c r="A3026" s="78"/>
      <c r="B3026" s="74" t="s">
        <v>38</v>
      </c>
      <c r="C3026" s="74" t="s">
        <v>39</v>
      </c>
      <c r="D3026" s="74" t="s">
        <v>16</v>
      </c>
      <c r="E3026" s="74" t="s">
        <v>40</v>
      </c>
      <c r="F3026" s="75" t="s">
        <v>41</v>
      </c>
      <c r="G3026" s="75" t="s">
        <v>15</v>
      </c>
      <c r="H3026" s="76"/>
      <c r="I3026" s="86"/>
      <c r="J3026" s="75" t="s">
        <v>42</v>
      </c>
      <c r="M3026" s="57"/>
      <c r="N3026" s="57"/>
      <c r="O3026" s="57"/>
      <c r="P3026" s="57"/>
      <c r="Q3026" s="57"/>
      <c r="R3026" s="57"/>
    </row>
    <row r="3027" spans="1:18" x14ac:dyDescent="0.2">
      <c r="A3027" s="78"/>
      <c r="B3027" s="81">
        <v>1</v>
      </c>
      <c r="C3027" s="80" t="s">
        <v>3041</v>
      </c>
      <c r="D3027" s="81" t="s">
        <v>3042</v>
      </c>
      <c r="E3027" s="79" t="s">
        <v>2807</v>
      </c>
      <c r="F3027" s="83">
        <v>0</v>
      </c>
      <c r="G3027" s="111">
        <f>+VLOOKUP(C3027,'[9]Peso Conductores'!$B$1:$E$65536,4,0)</f>
        <v>753.20783886390518</v>
      </c>
      <c r="H3027" s="112"/>
      <c r="I3027" s="86"/>
      <c r="J3027" s="87">
        <f>+VLOOKUP(C3027,'[9]Peso Conductores'!$B$1:$D$65536,3,0)</f>
        <v>406</v>
      </c>
      <c r="M3027" s="57"/>
      <c r="N3027" s="57"/>
      <c r="O3027" s="57"/>
      <c r="P3027" s="57"/>
      <c r="Q3027" s="57"/>
      <c r="R3027" s="57"/>
    </row>
    <row r="3028" spans="1:18" x14ac:dyDescent="0.2">
      <c r="A3028" s="78"/>
      <c r="B3028" s="81">
        <f>1+B3027</f>
        <v>2</v>
      </c>
      <c r="C3028" s="80" t="s">
        <v>3043</v>
      </c>
      <c r="D3028" s="81" t="s">
        <v>3044</v>
      </c>
      <c r="E3028" s="79" t="s">
        <v>2807</v>
      </c>
      <c r="F3028" s="83">
        <v>0</v>
      </c>
      <c r="G3028" s="111">
        <f>+VLOOKUP(C3028,'[9]Peso Conductores'!$B$1:$E$65536,4,0)</f>
        <v>565.83347500859873</v>
      </c>
      <c r="H3028" s="112"/>
      <c r="I3028" s="129"/>
      <c r="J3028" s="87">
        <f>+VLOOKUP(C3028,'[9]Peso Conductores'!$B$1:$D$65536,3,0)</f>
        <v>305</v>
      </c>
      <c r="M3028" s="57"/>
      <c r="N3028" s="57"/>
      <c r="O3028" s="57"/>
      <c r="P3028" s="57"/>
      <c r="Q3028" s="57"/>
      <c r="R3028" s="57"/>
    </row>
    <row r="3029" spans="1:18" x14ac:dyDescent="0.2">
      <c r="A3029" s="78"/>
      <c r="B3029" s="81">
        <f>1+B3028</f>
        <v>3</v>
      </c>
      <c r="C3029" s="80" t="s">
        <v>3045</v>
      </c>
      <c r="D3029" s="81" t="s">
        <v>3046</v>
      </c>
      <c r="E3029" s="79" t="s">
        <v>2807</v>
      </c>
      <c r="F3029" s="83">
        <v>0</v>
      </c>
      <c r="G3029" s="111">
        <f>+VLOOKUP(C3029,'[7]I-404 (Conductores)'!$E$1:$I$63363,4,0)</f>
        <v>2495.0579224988087</v>
      </c>
      <c r="J3029" s="87">
        <v>595.48</v>
      </c>
      <c r="M3029" s="57"/>
      <c r="N3029" s="57"/>
      <c r="O3029" s="57"/>
      <c r="P3029" s="57"/>
      <c r="Q3029" s="57"/>
      <c r="R3029" s="57"/>
    </row>
    <row r="3030" spans="1:18" x14ac:dyDescent="0.2">
      <c r="A3030" s="78"/>
      <c r="B3030" s="81">
        <f>1+B3029</f>
        <v>4</v>
      </c>
      <c r="C3030" s="80" t="s">
        <v>3047</v>
      </c>
      <c r="D3030" s="81" t="s">
        <v>3048</v>
      </c>
      <c r="E3030" s="79" t="s">
        <v>2807</v>
      </c>
      <c r="F3030" s="83">
        <v>0</v>
      </c>
      <c r="G3030" s="111">
        <f>+VLOOKUP(C3030,'[7]I-404 (Conductores)'!$E$1:$I$63363,4,0)</f>
        <v>6139.835</v>
      </c>
      <c r="J3030" s="87">
        <v>517.5</v>
      </c>
      <c r="M3030" s="57"/>
      <c r="N3030" s="57"/>
      <c r="O3030" s="57"/>
      <c r="P3030" s="57"/>
      <c r="Q3030" s="57"/>
      <c r="R3030" s="57"/>
    </row>
    <row r="3031" spans="1:18" x14ac:dyDescent="0.2">
      <c r="A3031" s="78"/>
      <c r="B3031" s="70"/>
      <c r="C3031" s="91"/>
      <c r="D3031" s="70"/>
      <c r="E3031" s="102"/>
      <c r="F3031" s="97"/>
      <c r="G3031" s="113"/>
      <c r="J3031" s="87"/>
      <c r="M3031" s="57"/>
      <c r="N3031" s="57"/>
      <c r="O3031" s="57"/>
      <c r="P3031" s="57"/>
      <c r="Q3031" s="57"/>
      <c r="R3031" s="57"/>
    </row>
    <row r="3032" spans="1:18" ht="15.75" x14ac:dyDescent="0.25">
      <c r="A3032" s="78"/>
      <c r="B3032" s="63" t="s">
        <v>3049</v>
      </c>
      <c r="D3032" s="70"/>
      <c r="E3032" s="71"/>
      <c r="F3032" s="126"/>
      <c r="G3032" s="72"/>
      <c r="H3032" s="72"/>
      <c r="I3032" s="77"/>
      <c r="J3032" s="73"/>
      <c r="M3032" s="57"/>
      <c r="N3032" s="57"/>
      <c r="O3032" s="57"/>
      <c r="P3032" s="57"/>
      <c r="Q3032" s="57"/>
      <c r="R3032" s="57"/>
    </row>
    <row r="3033" spans="1:18" ht="33.75" x14ac:dyDescent="0.2">
      <c r="A3033" s="78"/>
      <c r="B3033" s="74" t="s">
        <v>38</v>
      </c>
      <c r="C3033" s="74" t="s">
        <v>39</v>
      </c>
      <c r="D3033" s="74" t="s">
        <v>16</v>
      </c>
      <c r="E3033" s="74" t="s">
        <v>40</v>
      </c>
      <c r="F3033" s="75" t="s">
        <v>41</v>
      </c>
      <c r="G3033" s="75" t="s">
        <v>15</v>
      </c>
      <c r="H3033" s="76"/>
      <c r="I3033" s="86"/>
      <c r="J3033" s="75" t="s">
        <v>42</v>
      </c>
      <c r="M3033" s="57"/>
      <c r="N3033" s="57"/>
      <c r="O3033" s="57"/>
      <c r="P3033" s="57"/>
      <c r="Q3033" s="57"/>
      <c r="R3033" s="57"/>
    </row>
    <row r="3034" spans="1:18" x14ac:dyDescent="0.2">
      <c r="A3034" s="78"/>
      <c r="B3034" s="105">
        <v>1</v>
      </c>
      <c r="C3034" s="80" t="s">
        <v>3050</v>
      </c>
      <c r="D3034" s="81" t="s">
        <v>3051</v>
      </c>
      <c r="E3034" s="79" t="s">
        <v>44</v>
      </c>
      <c r="F3034" s="83">
        <v>0</v>
      </c>
      <c r="G3034" s="111">
        <f>+VLOOKUP(C3034,'[7]I-404 (Conductores)'!$E$1:$I$63363,4,0)</f>
        <v>29.12</v>
      </c>
      <c r="H3034" s="112"/>
      <c r="I3034" s="86"/>
      <c r="J3034" s="87">
        <v>1</v>
      </c>
      <c r="M3034" s="57"/>
      <c r="N3034" s="57"/>
      <c r="O3034" s="57"/>
      <c r="P3034" s="57"/>
      <c r="Q3034" s="57"/>
      <c r="R3034" s="57"/>
    </row>
    <row r="3035" spans="1:18" x14ac:dyDescent="0.2">
      <c r="A3035" s="78"/>
      <c r="B3035" s="105">
        <f>1+B3034</f>
        <v>2</v>
      </c>
      <c r="C3035" s="80" t="s">
        <v>3052</v>
      </c>
      <c r="D3035" s="81" t="s">
        <v>3053</v>
      </c>
      <c r="E3035" s="79" t="s">
        <v>44</v>
      </c>
      <c r="F3035" s="83">
        <v>0</v>
      </c>
      <c r="G3035" s="111">
        <f>+VLOOKUP(C3035,'[7]I-404 (Conductores)'!$E$1:$I$63363,4,0)</f>
        <v>28</v>
      </c>
      <c r="H3035" s="112"/>
      <c r="I3035" s="86"/>
      <c r="J3035" s="87">
        <v>1</v>
      </c>
      <c r="M3035" s="57"/>
      <c r="N3035" s="57"/>
      <c r="O3035" s="57"/>
      <c r="P3035" s="57"/>
      <c r="Q3035" s="57"/>
      <c r="R3035" s="57"/>
    </row>
    <row r="3036" spans="1:18" x14ac:dyDescent="0.2">
      <c r="A3036" s="78"/>
      <c r="B3036" s="105">
        <f t="shared" ref="B3036:B3052" si="64">1+B3035</f>
        <v>3</v>
      </c>
      <c r="C3036" s="80" t="s">
        <v>3054</v>
      </c>
      <c r="D3036" s="81" t="s">
        <v>3055</v>
      </c>
      <c r="E3036" s="79" t="s">
        <v>44</v>
      </c>
      <c r="F3036" s="83">
        <v>0</v>
      </c>
      <c r="G3036" s="111">
        <f>+VLOOKUP(C3036,'[7]I-404 (Conductores)'!$E$1:$I$63363,4,0)</f>
        <v>39.200000000000003</v>
      </c>
      <c r="H3036" s="112"/>
      <c r="I3036" s="86"/>
      <c r="J3036" s="87">
        <v>1</v>
      </c>
      <c r="M3036" s="57"/>
      <c r="N3036" s="57"/>
      <c r="O3036" s="57"/>
      <c r="P3036" s="57"/>
      <c r="Q3036" s="57"/>
      <c r="R3036" s="57"/>
    </row>
    <row r="3037" spans="1:18" x14ac:dyDescent="0.2">
      <c r="A3037" s="78"/>
      <c r="B3037" s="105">
        <f t="shared" si="64"/>
        <v>4</v>
      </c>
      <c r="C3037" s="80" t="s">
        <v>3056</v>
      </c>
      <c r="D3037" s="81" t="s">
        <v>3057</v>
      </c>
      <c r="E3037" s="79" t="s">
        <v>44</v>
      </c>
      <c r="F3037" s="83">
        <v>0</v>
      </c>
      <c r="G3037" s="111">
        <f>+VLOOKUP(C3037,'[7]I-404 (Conductores)'!$E$1:$I$63363,4,0)</f>
        <v>39.200000000000003</v>
      </c>
      <c r="H3037" s="112"/>
      <c r="I3037" s="86"/>
      <c r="J3037" s="87">
        <v>1</v>
      </c>
      <c r="M3037" s="57"/>
      <c r="N3037" s="57"/>
      <c r="O3037" s="57"/>
      <c r="P3037" s="57"/>
      <c r="Q3037" s="57"/>
      <c r="R3037" s="57"/>
    </row>
    <row r="3038" spans="1:18" x14ac:dyDescent="0.2">
      <c r="A3038" s="78"/>
      <c r="B3038" s="105">
        <f t="shared" si="64"/>
        <v>5</v>
      </c>
      <c r="C3038" s="80" t="s">
        <v>3058</v>
      </c>
      <c r="D3038" s="81" t="s">
        <v>3059</v>
      </c>
      <c r="E3038" s="79" t="s">
        <v>44</v>
      </c>
      <c r="F3038" s="83">
        <v>0</v>
      </c>
      <c r="G3038" s="111">
        <f>+VLOOKUP(C3038,'[7]I-404 (Conductores)'!$E$1:$I$63363,4,0)</f>
        <v>6.8019999999999996</v>
      </c>
      <c r="H3038" s="112"/>
      <c r="I3038" s="86"/>
      <c r="J3038" s="87">
        <v>1</v>
      </c>
      <c r="M3038" s="57"/>
      <c r="N3038" s="57"/>
      <c r="O3038" s="57"/>
      <c r="P3038" s="57"/>
      <c r="Q3038" s="57"/>
      <c r="R3038" s="57"/>
    </row>
    <row r="3039" spans="1:18" x14ac:dyDescent="0.2">
      <c r="A3039" s="78"/>
      <c r="B3039" s="105">
        <f t="shared" si="64"/>
        <v>6</v>
      </c>
      <c r="C3039" s="80" t="s">
        <v>3060</v>
      </c>
      <c r="D3039" s="81" t="s">
        <v>3061</v>
      </c>
      <c r="E3039" s="79" t="s">
        <v>44</v>
      </c>
      <c r="F3039" s="83">
        <v>0</v>
      </c>
      <c r="G3039" s="111">
        <f>+VLOOKUP(C3039,'[7]I-404 (Conductores)'!$E$1:$I$63363,4,0)</f>
        <v>16.517481960994516</v>
      </c>
      <c r="H3039" s="112"/>
      <c r="I3039" s="86"/>
      <c r="J3039" s="87">
        <v>1</v>
      </c>
      <c r="M3039" s="57"/>
      <c r="N3039" s="57"/>
      <c r="O3039" s="57"/>
      <c r="P3039" s="57"/>
      <c r="Q3039" s="57"/>
      <c r="R3039" s="57"/>
    </row>
    <row r="3040" spans="1:18" x14ac:dyDescent="0.2">
      <c r="A3040" s="78"/>
      <c r="B3040" s="105">
        <f t="shared" si="64"/>
        <v>7</v>
      </c>
      <c r="C3040" s="80" t="s">
        <v>3062</v>
      </c>
      <c r="D3040" s="81" t="s">
        <v>3063</v>
      </c>
      <c r="E3040" s="79" t="s">
        <v>44</v>
      </c>
      <c r="F3040" s="83">
        <v>0</v>
      </c>
      <c r="G3040" s="111">
        <f>+VLOOKUP(C3040,'[7]I-404 (Conductores)'!$E$1:$I$63363,4,0)</f>
        <v>2.0449999999999999</v>
      </c>
      <c r="H3040" s="112"/>
      <c r="I3040" s="86"/>
      <c r="J3040" s="87">
        <v>1</v>
      </c>
      <c r="M3040" s="57"/>
      <c r="N3040" s="57"/>
      <c r="O3040" s="57"/>
      <c r="P3040" s="57"/>
      <c r="Q3040" s="57"/>
      <c r="R3040" s="57"/>
    </row>
    <row r="3041" spans="1:18" x14ac:dyDescent="0.2">
      <c r="A3041" s="78"/>
      <c r="B3041" s="105">
        <f t="shared" si="64"/>
        <v>8</v>
      </c>
      <c r="C3041" s="80" t="s">
        <v>3064</v>
      </c>
      <c r="D3041" s="81" t="s">
        <v>3065</v>
      </c>
      <c r="E3041" s="79" t="s">
        <v>44</v>
      </c>
      <c r="F3041" s="83">
        <v>0</v>
      </c>
      <c r="G3041" s="111">
        <f>+VLOOKUP(C3041,'[7]I-404 (Conductores)'!$E$1:$I$63363,4,0)</f>
        <v>8.5120000000000005</v>
      </c>
      <c r="H3041" s="112"/>
      <c r="I3041" s="86"/>
      <c r="J3041" s="87">
        <v>1</v>
      </c>
      <c r="M3041" s="57"/>
      <c r="N3041" s="57"/>
      <c r="O3041" s="57"/>
      <c r="P3041" s="57"/>
      <c r="Q3041" s="57"/>
      <c r="R3041" s="57"/>
    </row>
    <row r="3042" spans="1:18" x14ac:dyDescent="0.2">
      <c r="A3042" s="78"/>
      <c r="B3042" s="105">
        <f t="shared" si="64"/>
        <v>9</v>
      </c>
      <c r="C3042" s="80" t="s">
        <v>3066</v>
      </c>
      <c r="D3042" s="81" t="s">
        <v>3067</v>
      </c>
      <c r="E3042" s="79" t="s">
        <v>44</v>
      </c>
      <c r="F3042" s="83">
        <v>0</v>
      </c>
      <c r="G3042" s="111">
        <f>+VLOOKUP(C3042,'[7]I-404 (Conductores)'!$E$1:$I$63363,4,0)</f>
        <v>2.4640000000000004</v>
      </c>
      <c r="H3042" s="112"/>
      <c r="I3042" s="86"/>
      <c r="J3042" s="87">
        <v>1</v>
      </c>
      <c r="M3042" s="57"/>
      <c r="N3042" s="57"/>
      <c r="O3042" s="57"/>
      <c r="P3042" s="57"/>
      <c r="Q3042" s="57"/>
      <c r="R3042" s="57"/>
    </row>
    <row r="3043" spans="1:18" x14ac:dyDescent="0.2">
      <c r="A3043" s="78"/>
      <c r="B3043" s="105">
        <f t="shared" si="64"/>
        <v>10</v>
      </c>
      <c r="C3043" s="80" t="s">
        <v>3068</v>
      </c>
      <c r="D3043" s="81" t="s">
        <v>3069</v>
      </c>
      <c r="E3043" s="79" t="s">
        <v>44</v>
      </c>
      <c r="F3043" s="83">
        <v>0</v>
      </c>
      <c r="G3043" s="111">
        <f>+VLOOKUP(C3043,'[7]I-404 (Conductores)'!$E$1:$I$63363,4,0)</f>
        <v>2.4640000000000004</v>
      </c>
      <c r="H3043" s="112"/>
      <c r="I3043" s="129"/>
      <c r="J3043" s="87">
        <v>1</v>
      </c>
      <c r="M3043" s="57"/>
      <c r="N3043" s="57"/>
      <c r="O3043" s="57"/>
      <c r="P3043" s="57"/>
      <c r="Q3043" s="57"/>
      <c r="R3043" s="57"/>
    </row>
    <row r="3044" spans="1:18" x14ac:dyDescent="0.2">
      <c r="A3044" s="78"/>
      <c r="B3044" s="105">
        <f t="shared" si="64"/>
        <v>11</v>
      </c>
      <c r="C3044" s="80" t="s">
        <v>3070</v>
      </c>
      <c r="D3044" s="81" t="s">
        <v>3071</v>
      </c>
      <c r="E3044" s="79" t="s">
        <v>2744</v>
      </c>
      <c r="F3044" s="83">
        <v>0</v>
      </c>
      <c r="G3044" s="111">
        <f>+VLOOKUP(C3044,'[7]I-404 (Conductores)'!$E$1:$I$63363,4,0)</f>
        <v>53.572931623931623</v>
      </c>
      <c r="J3044" s="87">
        <v>1</v>
      </c>
      <c r="M3044" s="57"/>
      <c r="N3044" s="57"/>
      <c r="O3044" s="57"/>
      <c r="P3044" s="57"/>
      <c r="Q3044" s="57"/>
      <c r="R3044" s="57"/>
    </row>
    <row r="3045" spans="1:18" x14ac:dyDescent="0.2">
      <c r="A3045" s="78"/>
      <c r="B3045" s="105">
        <f t="shared" si="64"/>
        <v>12</v>
      </c>
      <c r="C3045" s="80" t="s">
        <v>3072</v>
      </c>
      <c r="D3045" s="81" t="s">
        <v>3073</v>
      </c>
      <c r="E3045" s="79" t="s">
        <v>2744</v>
      </c>
      <c r="F3045" s="83">
        <v>0</v>
      </c>
      <c r="G3045" s="111">
        <f>+VLOOKUP(C3045,'[7]I-404 (Conductores)'!$E$1:$I$63363,4,0)</f>
        <v>40</v>
      </c>
      <c r="J3045" s="87">
        <v>1</v>
      </c>
      <c r="M3045" s="57"/>
      <c r="N3045" s="57"/>
      <c r="O3045" s="57"/>
      <c r="P3045" s="57"/>
      <c r="Q3045" s="57"/>
      <c r="R3045" s="57"/>
    </row>
    <row r="3046" spans="1:18" x14ac:dyDescent="0.2">
      <c r="A3046" s="78"/>
      <c r="B3046" s="105">
        <f t="shared" si="64"/>
        <v>13</v>
      </c>
      <c r="C3046" s="80" t="s">
        <v>3074</v>
      </c>
      <c r="D3046" s="81" t="s">
        <v>3075</v>
      </c>
      <c r="E3046" s="79" t="s">
        <v>2744</v>
      </c>
      <c r="F3046" s="83">
        <v>0</v>
      </c>
      <c r="G3046" s="111">
        <f>+VLOOKUP(C3046,'[7]I-404 (Conductores)'!$E$1:$I$63363,4,0)</f>
        <v>92.893636363636361</v>
      </c>
      <c r="J3046" s="87">
        <v>1</v>
      </c>
      <c r="M3046" s="57"/>
      <c r="N3046" s="57"/>
      <c r="O3046" s="57"/>
      <c r="P3046" s="57"/>
      <c r="Q3046" s="57"/>
      <c r="R3046" s="57"/>
    </row>
    <row r="3047" spans="1:18" x14ac:dyDescent="0.2">
      <c r="A3047" s="78"/>
      <c r="B3047" s="105">
        <f t="shared" si="64"/>
        <v>14</v>
      </c>
      <c r="C3047" s="80" t="s">
        <v>3076</v>
      </c>
      <c r="D3047" s="81" t="s">
        <v>3077</v>
      </c>
      <c r="E3047" s="79" t="s">
        <v>2744</v>
      </c>
      <c r="F3047" s="83">
        <v>0</v>
      </c>
      <c r="G3047" s="111">
        <f>+VLOOKUP(C3047,'[7]I-404 (Conductores)'!$E$1:$I$63363,4,0)</f>
        <v>40</v>
      </c>
      <c r="J3047" s="87">
        <v>1</v>
      </c>
      <c r="M3047" s="57"/>
      <c r="N3047" s="57"/>
      <c r="O3047" s="57"/>
      <c r="P3047" s="57"/>
      <c r="Q3047" s="57"/>
      <c r="R3047" s="57"/>
    </row>
    <row r="3048" spans="1:18" x14ac:dyDescent="0.2">
      <c r="A3048" s="78"/>
      <c r="B3048" s="105">
        <f t="shared" si="64"/>
        <v>15</v>
      </c>
      <c r="C3048" s="80" t="s">
        <v>3078</v>
      </c>
      <c r="D3048" s="81" t="s">
        <v>3079</v>
      </c>
      <c r="E3048" s="79" t="s">
        <v>44</v>
      </c>
      <c r="F3048" s="83">
        <v>0</v>
      </c>
      <c r="G3048" s="111">
        <f>+VLOOKUP(C3048,'[7]I-404 (Conductores)'!$E$1:$I$63363,4,0)</f>
        <v>256.18658730158728</v>
      </c>
      <c r="J3048" s="87">
        <v>1</v>
      </c>
      <c r="M3048" s="57"/>
      <c r="N3048" s="57"/>
      <c r="O3048" s="57"/>
      <c r="P3048" s="57"/>
      <c r="Q3048" s="57"/>
      <c r="R3048" s="57"/>
    </row>
    <row r="3049" spans="1:18" x14ac:dyDescent="0.2">
      <c r="A3049" s="78"/>
      <c r="B3049" s="105">
        <f t="shared" si="64"/>
        <v>16</v>
      </c>
      <c r="C3049" s="80" t="s">
        <v>3080</v>
      </c>
      <c r="D3049" s="81" t="s">
        <v>3081</v>
      </c>
      <c r="E3049" s="79" t="s">
        <v>2744</v>
      </c>
      <c r="F3049" s="83">
        <v>0</v>
      </c>
      <c r="G3049" s="111">
        <f>+VLOOKUP(C3049,'[7]I-404 (Conductores)'!$E$1:$I$63363,4,0)</f>
        <v>80</v>
      </c>
      <c r="J3049" s="87">
        <v>1</v>
      </c>
      <c r="M3049" s="57"/>
      <c r="N3049" s="57"/>
      <c r="O3049" s="57"/>
      <c r="P3049" s="57"/>
      <c r="Q3049" s="57"/>
      <c r="R3049" s="57"/>
    </row>
    <row r="3050" spans="1:18" x14ac:dyDescent="0.2">
      <c r="A3050" s="78"/>
      <c r="B3050" s="105">
        <f t="shared" si="64"/>
        <v>17</v>
      </c>
      <c r="C3050" s="80" t="s">
        <v>3082</v>
      </c>
      <c r="D3050" s="81" t="s">
        <v>3083</v>
      </c>
      <c r="E3050" s="79" t="s">
        <v>2744</v>
      </c>
      <c r="F3050" s="83">
        <v>0</v>
      </c>
      <c r="G3050" s="111">
        <f>+VLOOKUP(C3050,'[7]I-404 (Conductores)'!$E$1:$I$63363,4,0)</f>
        <v>80</v>
      </c>
      <c r="J3050" s="87">
        <v>1</v>
      </c>
      <c r="M3050" s="57"/>
      <c r="N3050" s="57"/>
      <c r="O3050" s="57"/>
      <c r="P3050" s="57"/>
      <c r="Q3050" s="57"/>
      <c r="R3050" s="57"/>
    </row>
    <row r="3051" spans="1:18" x14ac:dyDescent="0.2">
      <c r="A3051" s="78"/>
      <c r="B3051" s="105">
        <f t="shared" si="64"/>
        <v>18</v>
      </c>
      <c r="C3051" s="80" t="s">
        <v>3084</v>
      </c>
      <c r="D3051" s="81" t="s">
        <v>3085</v>
      </c>
      <c r="E3051" s="79" t="s">
        <v>2744</v>
      </c>
      <c r="F3051" s="83">
        <v>0</v>
      </c>
      <c r="G3051" s="111">
        <f>+VLOOKUP(C3051,'[7]I-404 (Conductores)'!$E$1:$I$63363,4,0)</f>
        <v>17.439198113752187</v>
      </c>
      <c r="J3051" s="87">
        <v>1</v>
      </c>
      <c r="M3051" s="57"/>
      <c r="N3051" s="57"/>
      <c r="O3051" s="57"/>
      <c r="P3051" s="57"/>
      <c r="Q3051" s="57"/>
      <c r="R3051" s="57"/>
    </row>
    <row r="3052" spans="1:18" x14ac:dyDescent="0.2">
      <c r="A3052" s="78"/>
      <c r="B3052" s="105">
        <f t="shared" si="64"/>
        <v>19</v>
      </c>
      <c r="C3052" s="80" t="s">
        <v>3086</v>
      </c>
      <c r="D3052" s="81" t="s">
        <v>3087</v>
      </c>
      <c r="E3052" s="79" t="s">
        <v>2744</v>
      </c>
      <c r="F3052" s="83">
        <v>0</v>
      </c>
      <c r="G3052" s="111">
        <f>+VLOOKUP(C3052,'[7]I-404 (Conductores)'!$E$1:$I$63363,4,0)</f>
        <v>23.96</v>
      </c>
      <c r="J3052" s="87">
        <v>1</v>
      </c>
      <c r="M3052" s="57"/>
      <c r="N3052" s="57"/>
      <c r="O3052" s="57"/>
      <c r="P3052" s="57"/>
      <c r="Q3052" s="57"/>
      <c r="R3052" s="57"/>
    </row>
    <row r="3053" spans="1:18" x14ac:dyDescent="0.2">
      <c r="A3053" s="78"/>
      <c r="B3053" s="57"/>
      <c r="C3053" s="91"/>
      <c r="D3053" s="70"/>
      <c r="E3053" s="102"/>
      <c r="F3053" s="97"/>
      <c r="G3053" s="113"/>
      <c r="M3053" s="57"/>
      <c r="N3053" s="57"/>
      <c r="O3053" s="57"/>
      <c r="P3053" s="57"/>
      <c r="Q3053" s="57"/>
      <c r="R3053" s="57"/>
    </row>
    <row r="3054" spans="1:18" ht="15.75" x14ac:dyDescent="0.25">
      <c r="A3054" s="78"/>
      <c r="B3054" s="63" t="s">
        <v>3088</v>
      </c>
      <c r="D3054" s="70"/>
      <c r="E3054" s="71"/>
      <c r="F3054" s="126"/>
      <c r="G3054" s="72"/>
      <c r="H3054" s="72"/>
      <c r="I3054" s="77"/>
      <c r="J3054" s="73"/>
      <c r="M3054" s="57"/>
      <c r="N3054" s="57"/>
      <c r="O3054" s="57"/>
      <c r="P3054" s="57"/>
      <c r="Q3054" s="57"/>
      <c r="R3054" s="57"/>
    </row>
    <row r="3055" spans="1:18" ht="33.75" x14ac:dyDescent="0.2">
      <c r="A3055" s="78"/>
      <c r="B3055" s="74" t="s">
        <v>38</v>
      </c>
      <c r="C3055" s="74" t="s">
        <v>39</v>
      </c>
      <c r="D3055" s="74" t="s">
        <v>16</v>
      </c>
      <c r="E3055" s="74" t="s">
        <v>40</v>
      </c>
      <c r="F3055" s="75" t="s">
        <v>41</v>
      </c>
      <c r="G3055" s="75" t="s">
        <v>15</v>
      </c>
      <c r="H3055" s="76"/>
      <c r="I3055" s="86"/>
      <c r="J3055" s="75" t="s">
        <v>42</v>
      </c>
      <c r="M3055" s="57"/>
      <c r="N3055" s="57"/>
      <c r="O3055" s="57"/>
      <c r="P3055" s="57"/>
      <c r="Q3055" s="57"/>
      <c r="R3055" s="57"/>
    </row>
    <row r="3056" spans="1:18" x14ac:dyDescent="0.2">
      <c r="A3056" s="78"/>
      <c r="B3056" s="81">
        <v>1</v>
      </c>
      <c r="C3056" s="80" t="s">
        <v>3089</v>
      </c>
      <c r="D3056" s="81" t="s">
        <v>3090</v>
      </c>
      <c r="E3056" s="79" t="s">
        <v>44</v>
      </c>
      <c r="F3056" s="83">
        <v>1</v>
      </c>
      <c r="G3056" s="111">
        <v>0</v>
      </c>
      <c r="H3056" s="112"/>
      <c r="I3056" s="86"/>
      <c r="J3056" s="87"/>
      <c r="M3056" s="57"/>
      <c r="N3056" s="57"/>
      <c r="O3056" s="57"/>
      <c r="P3056" s="57"/>
      <c r="Q3056" s="57"/>
      <c r="R3056" s="57"/>
    </row>
    <row r="3057" spans="1:18" x14ac:dyDescent="0.2">
      <c r="A3057" s="78"/>
      <c r="B3057" s="81">
        <v>2</v>
      </c>
      <c r="C3057" s="80" t="s">
        <v>3091</v>
      </c>
      <c r="D3057" s="81" t="s">
        <v>3092</v>
      </c>
      <c r="E3057" s="79" t="s">
        <v>2807</v>
      </c>
      <c r="F3057" s="83">
        <v>0</v>
      </c>
      <c r="G3057" s="111">
        <f>+VLOOKUP(C3057,'[9]Peso Conductores'!$B$1:$E$65536,4,0)</f>
        <v>3760</v>
      </c>
      <c r="H3057" s="112"/>
      <c r="I3057" s="86"/>
      <c r="J3057" s="87">
        <f>+VLOOKUP(C3057,'[9]Peso Conductores'!$B$1:$E$65536,3,0)</f>
        <v>303.10000000000002</v>
      </c>
      <c r="M3057" s="57"/>
      <c r="N3057" s="57"/>
      <c r="O3057" s="57"/>
      <c r="P3057" s="57"/>
      <c r="Q3057" s="57"/>
      <c r="R3057" s="57"/>
    </row>
    <row r="3058" spans="1:18" x14ac:dyDescent="0.2">
      <c r="A3058" s="78"/>
      <c r="B3058" s="81">
        <v>3</v>
      </c>
      <c r="C3058" s="80" t="s">
        <v>3093</v>
      </c>
      <c r="D3058" s="81" t="s">
        <v>3094</v>
      </c>
      <c r="E3058" s="79" t="s">
        <v>2807</v>
      </c>
      <c r="F3058" s="83">
        <v>0</v>
      </c>
      <c r="G3058" s="111">
        <f>+G3057</f>
        <v>3760</v>
      </c>
      <c r="H3058" s="112"/>
      <c r="I3058" s="86"/>
      <c r="J3058" s="87">
        <f>+J3057</f>
        <v>303.10000000000002</v>
      </c>
      <c r="M3058" s="57"/>
      <c r="N3058" s="57"/>
      <c r="O3058" s="57"/>
      <c r="P3058" s="57"/>
      <c r="Q3058" s="57"/>
      <c r="R3058" s="57"/>
    </row>
    <row r="3059" spans="1:18" x14ac:dyDescent="0.2">
      <c r="A3059" s="78"/>
      <c r="B3059" s="81">
        <v>4</v>
      </c>
      <c r="C3059" s="80" t="s">
        <v>3095</v>
      </c>
      <c r="D3059" s="81" t="s">
        <v>3096</v>
      </c>
      <c r="E3059" s="79" t="s">
        <v>2807</v>
      </c>
      <c r="F3059" s="83">
        <v>0</v>
      </c>
      <c r="G3059" s="111">
        <f>+VLOOKUP(C3059,'[9]Peso Conductores'!$B$1:$E$65536,4,0)</f>
        <v>12926.162982514021</v>
      </c>
      <c r="H3059" s="112"/>
      <c r="I3059" s="86"/>
      <c r="J3059" s="87">
        <f>+VLOOKUP(C3059,'[9]Peso Conductores'!$B$1:$E$65536,3,0)</f>
        <v>1042</v>
      </c>
      <c r="M3059" s="57"/>
      <c r="N3059" s="57"/>
      <c r="O3059" s="57"/>
      <c r="P3059" s="57"/>
      <c r="Q3059" s="57"/>
      <c r="R3059" s="57"/>
    </row>
    <row r="3060" spans="1:18" x14ac:dyDescent="0.2">
      <c r="A3060" s="78"/>
      <c r="B3060" s="81">
        <v>5</v>
      </c>
      <c r="C3060" s="80" t="s">
        <v>3097</v>
      </c>
      <c r="D3060" s="81" t="s">
        <v>3098</v>
      </c>
      <c r="E3060" s="79" t="s">
        <v>2807</v>
      </c>
      <c r="F3060" s="83">
        <v>0</v>
      </c>
      <c r="G3060" s="111">
        <f>+G3059</f>
        <v>12926.162982514021</v>
      </c>
      <c r="H3060" s="112"/>
      <c r="I3060" s="86"/>
      <c r="J3060" s="87">
        <f>+J3059</f>
        <v>1042</v>
      </c>
      <c r="M3060" s="57"/>
      <c r="N3060" s="57"/>
      <c r="O3060" s="57"/>
      <c r="P3060" s="57"/>
      <c r="Q3060" s="57"/>
      <c r="R3060" s="57"/>
    </row>
    <row r="3061" spans="1:18" x14ac:dyDescent="0.2">
      <c r="A3061" s="78"/>
      <c r="B3061" s="81">
        <v>6</v>
      </c>
      <c r="C3061" s="80" t="s">
        <v>3099</v>
      </c>
      <c r="D3061" s="81" t="s">
        <v>3100</v>
      </c>
      <c r="E3061" s="79" t="s">
        <v>2807</v>
      </c>
      <c r="F3061" s="83">
        <v>0</v>
      </c>
      <c r="G3061" s="111">
        <f>+VLOOKUP(C3061,'[9]Peso Conductores'!$B$1:$E$65536,4,0)</f>
        <v>15121.873968987133</v>
      </c>
      <c r="H3061" s="112"/>
      <c r="I3061" s="86"/>
      <c r="J3061" s="87">
        <f>+VLOOKUP(C3061,'[9]Peso Conductores'!$B$1:$E$65536,3,0)</f>
        <v>1219</v>
      </c>
      <c r="M3061" s="57"/>
      <c r="N3061" s="57"/>
      <c r="O3061" s="57"/>
      <c r="P3061" s="57"/>
      <c r="Q3061" s="57"/>
      <c r="R3061" s="57"/>
    </row>
    <row r="3062" spans="1:18" x14ac:dyDescent="0.2">
      <c r="A3062" s="78"/>
      <c r="B3062" s="81">
        <v>7</v>
      </c>
      <c r="C3062" s="80" t="s">
        <v>3101</v>
      </c>
      <c r="D3062" s="81" t="s">
        <v>3102</v>
      </c>
      <c r="E3062" s="79" t="s">
        <v>2807</v>
      </c>
      <c r="F3062" s="83">
        <v>0</v>
      </c>
      <c r="G3062" s="111">
        <f>+G3061</f>
        <v>15121.873968987133</v>
      </c>
      <c r="H3062" s="112"/>
      <c r="I3062" s="86"/>
      <c r="J3062" s="87">
        <f>+J3061</f>
        <v>1219</v>
      </c>
      <c r="M3062" s="57"/>
      <c r="N3062" s="57"/>
      <c r="O3062" s="57"/>
      <c r="P3062" s="57"/>
      <c r="Q3062" s="57"/>
      <c r="R3062" s="57"/>
    </row>
    <row r="3063" spans="1:18" x14ac:dyDescent="0.2">
      <c r="A3063" s="78"/>
      <c r="B3063" s="81">
        <v>8</v>
      </c>
      <c r="C3063" s="80" t="s">
        <v>3103</v>
      </c>
      <c r="D3063" s="81" t="s">
        <v>3104</v>
      </c>
      <c r="E3063" s="79" t="s">
        <v>44</v>
      </c>
      <c r="F3063" s="83">
        <v>0</v>
      </c>
      <c r="G3063" s="111">
        <f>+VLOOKUP(C3063,'[7]I-404 (PAT)'!$E$1:$H$65536,4,0)</f>
        <v>25.08</v>
      </c>
      <c r="H3063" s="112"/>
      <c r="I3063" s="86"/>
      <c r="J3063" s="87">
        <v>7</v>
      </c>
      <c r="M3063" s="57"/>
      <c r="N3063" s="57"/>
      <c r="O3063" s="57"/>
      <c r="P3063" s="57"/>
      <c r="Q3063" s="57"/>
      <c r="R3063" s="57"/>
    </row>
    <row r="3064" spans="1:18" x14ac:dyDescent="0.2">
      <c r="A3064" s="78"/>
      <c r="B3064" s="81">
        <v>9</v>
      </c>
      <c r="C3064" s="80" t="s">
        <v>3105</v>
      </c>
      <c r="D3064" s="81" t="s">
        <v>3106</v>
      </c>
      <c r="E3064" s="79" t="s">
        <v>44</v>
      </c>
      <c r="F3064" s="83">
        <v>1</v>
      </c>
      <c r="G3064" s="111">
        <f>+VLOOKUP(C3064,'[7]I-404 (PAT)'!$E$1:$H$65536,4,0)</f>
        <v>19.000919399325774</v>
      </c>
      <c r="H3064" s="112"/>
      <c r="I3064" s="86"/>
      <c r="J3064" s="87">
        <v>4</v>
      </c>
      <c r="M3064" s="57"/>
      <c r="N3064" s="57"/>
      <c r="O3064" s="57"/>
      <c r="P3064" s="57"/>
      <c r="Q3064" s="57"/>
      <c r="R3064" s="57"/>
    </row>
    <row r="3065" spans="1:18" x14ac:dyDescent="0.2">
      <c r="A3065" s="78"/>
      <c r="B3065" s="81">
        <v>10</v>
      </c>
      <c r="C3065" s="80" t="s">
        <v>3107</v>
      </c>
      <c r="D3065" s="81" t="s">
        <v>3108</v>
      </c>
      <c r="E3065" s="79" t="s">
        <v>3109</v>
      </c>
      <c r="F3065" s="83">
        <v>0</v>
      </c>
      <c r="G3065" s="111">
        <f>+VLOOKUP(C3065,'[7]I-404 (PAT)'!$E$1:$H$65536,4,0)</f>
        <v>4.3</v>
      </c>
      <c r="H3065" s="112"/>
      <c r="I3065" s="86"/>
      <c r="J3065" s="87">
        <v>0.62</v>
      </c>
      <c r="M3065" s="57"/>
      <c r="N3065" s="57"/>
      <c r="O3065" s="57"/>
      <c r="P3065" s="57"/>
      <c r="Q3065" s="57"/>
      <c r="R3065" s="57"/>
    </row>
    <row r="3066" spans="1:18" x14ac:dyDescent="0.2">
      <c r="A3066" s="78"/>
      <c r="B3066" s="81">
        <v>11</v>
      </c>
      <c r="C3066" s="80" t="s">
        <v>3110</v>
      </c>
      <c r="D3066" s="81" t="s">
        <v>3111</v>
      </c>
      <c r="E3066" s="79" t="s">
        <v>3109</v>
      </c>
      <c r="F3066" s="83">
        <v>0</v>
      </c>
      <c r="G3066" s="111">
        <f>+VLOOKUP(C3066,'[7]I-404 (PAT)'!$E$1:$H$65536,4,0)</f>
        <v>21.98</v>
      </c>
      <c r="H3066" s="112"/>
      <c r="I3066" s="86"/>
      <c r="J3066" s="87">
        <v>1.0860000000000001</v>
      </c>
      <c r="M3066" s="57"/>
      <c r="N3066" s="57"/>
      <c r="O3066" s="57"/>
      <c r="P3066" s="57"/>
      <c r="Q3066" s="57"/>
      <c r="R3066" s="57"/>
    </row>
    <row r="3067" spans="1:18" x14ac:dyDescent="0.2">
      <c r="A3067" s="78"/>
      <c r="B3067" s="81">
        <v>12</v>
      </c>
      <c r="C3067" s="80" t="s">
        <v>3112</v>
      </c>
      <c r="D3067" s="81" t="s">
        <v>3113</v>
      </c>
      <c r="E3067" s="79" t="s">
        <v>3114</v>
      </c>
      <c r="F3067" s="83">
        <v>0</v>
      </c>
      <c r="G3067" s="111">
        <f>+VLOOKUP(C3067,'[7]I-404 (PAT)'!$E$1:$H$65536,4,0)</f>
        <v>12.083333333333334</v>
      </c>
      <c r="H3067" s="112"/>
      <c r="I3067" s="86"/>
      <c r="J3067" s="87">
        <v>7</v>
      </c>
      <c r="M3067" s="57"/>
      <c r="N3067" s="57"/>
      <c r="O3067" s="57"/>
      <c r="P3067" s="57"/>
      <c r="Q3067" s="57"/>
      <c r="R3067" s="57"/>
    </row>
    <row r="3068" spans="1:18" x14ac:dyDescent="0.2">
      <c r="A3068" s="78"/>
      <c r="B3068" s="81">
        <v>13</v>
      </c>
      <c r="C3068" s="80" t="s">
        <v>3115</v>
      </c>
      <c r="D3068" s="81" t="s">
        <v>3116</v>
      </c>
      <c r="E3068" s="79" t="s">
        <v>44</v>
      </c>
      <c r="F3068" s="83">
        <v>0</v>
      </c>
      <c r="G3068" s="111">
        <f>+VLOOKUP(C3068,'[7]I-404 (PAT)'!$E$1:$H$65536,4,0)</f>
        <v>4050</v>
      </c>
      <c r="H3068" s="112"/>
      <c r="I3068" s="86"/>
      <c r="J3068" s="87">
        <v>50</v>
      </c>
      <c r="M3068" s="57"/>
      <c r="N3068" s="57"/>
      <c r="O3068" s="57"/>
      <c r="P3068" s="57"/>
      <c r="Q3068" s="57"/>
      <c r="R3068" s="57"/>
    </row>
    <row r="3069" spans="1:18" x14ac:dyDescent="0.2">
      <c r="A3069" s="78"/>
      <c r="B3069" s="81">
        <v>14</v>
      </c>
      <c r="C3069" s="80" t="s">
        <v>3117</v>
      </c>
      <c r="D3069" s="81" t="s">
        <v>3118</v>
      </c>
      <c r="E3069" s="79" t="s">
        <v>44</v>
      </c>
      <c r="F3069" s="83">
        <v>0</v>
      </c>
      <c r="G3069" s="111">
        <f>+VLOOKUP(C3069,'[7]I-404 (PAT)'!$E$1:$H$65536,4,0)</f>
        <v>3050</v>
      </c>
      <c r="H3069" s="112"/>
      <c r="I3069" s="86"/>
      <c r="J3069" s="87">
        <v>50</v>
      </c>
      <c r="M3069" s="57"/>
      <c r="N3069" s="57"/>
      <c r="O3069" s="57"/>
      <c r="P3069" s="57"/>
      <c r="Q3069" s="57"/>
      <c r="R3069" s="57"/>
    </row>
    <row r="3070" spans="1:18" x14ac:dyDescent="0.2">
      <c r="A3070" s="78"/>
      <c r="B3070" s="81">
        <v>15</v>
      </c>
      <c r="C3070" s="80" t="s">
        <v>3119</v>
      </c>
      <c r="D3070" s="81" t="s">
        <v>3120</v>
      </c>
      <c r="E3070" s="79" t="s">
        <v>44</v>
      </c>
      <c r="F3070" s="83">
        <v>0</v>
      </c>
      <c r="G3070" s="111">
        <f>+VLOOKUP(C3070,'[7]I-404 (PAT)'!$E$1:$H$65536,4,0)</f>
        <v>2781</v>
      </c>
      <c r="H3070" s="112"/>
      <c r="I3070" s="86"/>
      <c r="J3070" s="87">
        <v>100</v>
      </c>
      <c r="M3070" s="57"/>
      <c r="N3070" s="57"/>
      <c r="O3070" s="57"/>
      <c r="P3070" s="57"/>
      <c r="Q3070" s="57"/>
      <c r="R3070" s="57"/>
    </row>
    <row r="3071" spans="1:18" x14ac:dyDescent="0.2">
      <c r="A3071" s="78"/>
      <c r="B3071" s="81">
        <v>16</v>
      </c>
      <c r="C3071" s="80" t="s">
        <v>3121</v>
      </c>
      <c r="D3071" s="81" t="s">
        <v>3122</v>
      </c>
      <c r="E3071" s="79" t="s">
        <v>44</v>
      </c>
      <c r="F3071" s="83">
        <v>0</v>
      </c>
      <c r="G3071" s="111">
        <f>+G3070*0.75</f>
        <v>2085.75</v>
      </c>
      <c r="H3071" s="112"/>
      <c r="I3071" s="86"/>
      <c r="J3071" s="87">
        <v>100</v>
      </c>
      <c r="M3071" s="57"/>
      <c r="N3071" s="57"/>
      <c r="O3071" s="57"/>
      <c r="P3071" s="57"/>
      <c r="Q3071" s="57"/>
      <c r="R3071" s="57"/>
    </row>
  </sheetData>
  <autoFilter ref="G16:G3071"/>
  <mergeCells count="1">
    <mergeCell ref="B1:G1"/>
  </mergeCells>
  <hyperlinks>
    <hyperlink ref="B5" location="TORRE" display="Torres de Acero"/>
    <hyperlink ref="B8" location="PARRILLA" display="Parrillas y Stubs"/>
    <hyperlink ref="D5" location="CADAISL" display="Cadena de Aisladores"/>
    <hyperlink ref="D8" location="ACCCOND" display="Accesorios del Coductor Activo"/>
    <hyperlink ref="D6" location="CONDUCTORES" display="Conductor Activo"/>
    <hyperlink ref="B9" location="RETENIDA" display="Retenidas"/>
    <hyperlink ref="D9" location="CABGUARDA" display="Cable de Guarda"/>
    <hyperlink ref="E5" location="ACCCABLEGUARDA" display="Accesorios del Cable de Guarda"/>
    <hyperlink ref="E6" location="PUESTAATIERRA" display="Puesta a Tierra"/>
    <hyperlink ref="D7" location="ACCCABLESUB" display="Accesorio Cable Subterráneo"/>
    <hyperlink ref="B6" location="ACEROCONC" display="Armado de Estructuras de Acero y Concreto"/>
    <hyperlink ref="B7" location="MADERA" display="Armado de Estructuras de Madera"/>
  </hyperlinks>
  <pageMargins left="0.75" right="0.75" top="1" bottom="1" header="0" footer="0"/>
  <pageSetup paperSize="9" scale="60" orientation="portrait" r:id="rId1"/>
  <headerFooter alignWithMargins="0"/>
  <rowBreaks count="1" manualBreakCount="1">
    <brk id="2885" max="16383" man="1"/>
  </rowBreaks>
  <colBreaks count="1" manualBreakCount="1">
    <brk id="7" max="1048575" man="1"/>
  </col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6588"/>
  <sheetViews>
    <sheetView tabSelected="1" zoomScale="70" zoomScaleNormal="70" workbookViewId="0">
      <pane xSplit="1" ySplit="7" topLeftCell="W8" activePane="bottomRight" state="frozen"/>
      <selection pane="topRight" activeCell="B1" sqref="B1"/>
      <selection pane="bottomLeft" activeCell="A11" sqref="A11"/>
      <selection pane="bottomRight" activeCell="AE23" sqref="AE23"/>
    </sheetView>
  </sheetViews>
  <sheetFormatPr baseColWidth="10" defaultRowHeight="15" x14ac:dyDescent="0.25"/>
  <cols>
    <col min="1" max="1" width="7.28515625" style="54" customWidth="1"/>
    <col min="2" max="2" width="17.7109375" style="26" customWidth="1"/>
    <col min="3" max="3" width="18.140625" style="9" customWidth="1"/>
    <col min="4" max="4" width="26.85546875" style="9" bestFit="1" customWidth="1"/>
    <col min="5" max="5" width="26.28515625" style="9" bestFit="1" customWidth="1"/>
    <col min="6" max="6" width="24.85546875" style="9" bestFit="1" customWidth="1"/>
    <col min="7" max="7" width="25.85546875" style="9" bestFit="1" customWidth="1"/>
    <col min="8" max="8" width="9.5703125" style="9" customWidth="1"/>
    <col min="9" max="9" width="27.5703125" style="9" bestFit="1" customWidth="1"/>
    <col min="10" max="10" width="36.7109375" style="9" bestFit="1" customWidth="1"/>
    <col min="11" max="11" width="85.7109375" style="26" bestFit="1" customWidth="1"/>
    <col min="12" max="12" width="26" style="9" customWidth="1"/>
    <col min="13" max="13" width="11.85546875" style="9" bestFit="1" customWidth="1"/>
    <col min="14" max="14" width="13.5703125" style="9" customWidth="1"/>
    <col min="15" max="15" width="12.7109375" style="9" bestFit="1" customWidth="1"/>
    <col min="16" max="16" width="12.42578125" style="9" customWidth="1"/>
    <col min="17" max="17" width="11.42578125" style="9"/>
    <col min="18" max="18" width="12.85546875" style="9" customWidth="1"/>
    <col min="19" max="19" width="14.28515625" style="9" customWidth="1"/>
    <col min="20" max="20" width="19.85546875" style="9" customWidth="1"/>
    <col min="21" max="21" width="20.5703125" style="9" customWidth="1"/>
    <col min="22" max="22" width="21" style="9" bestFit="1" customWidth="1"/>
    <col min="23" max="23" width="13.42578125" style="9" customWidth="1"/>
    <col min="24" max="24" width="6.42578125" style="1" customWidth="1"/>
    <col min="25" max="25" width="4" customWidth="1"/>
    <col min="26" max="26" width="31.42578125" customWidth="1"/>
    <col min="27" max="27" width="17.28515625" customWidth="1"/>
    <col min="28" max="28" width="85.42578125" customWidth="1"/>
    <col min="29" max="29" width="26.140625" customWidth="1"/>
    <col min="30" max="30" width="13.5703125" customWidth="1"/>
  </cols>
  <sheetData>
    <row r="1" spans="1:35" s="9" customFormat="1" ht="30" customHeight="1" x14ac:dyDescent="0.25">
      <c r="A1" s="54"/>
      <c r="B1" s="201" t="s">
        <v>8149</v>
      </c>
      <c r="K1" s="26"/>
      <c r="M1" s="10" t="s">
        <v>3109</v>
      </c>
      <c r="P1" s="10" t="s">
        <v>3131</v>
      </c>
      <c r="R1" s="38" t="s">
        <v>3138</v>
      </c>
      <c r="T1" s="39" t="s">
        <v>3135</v>
      </c>
      <c r="U1" s="39" t="s">
        <v>3141</v>
      </c>
      <c r="V1" s="38" t="s">
        <v>3130</v>
      </c>
      <c r="X1" s="1"/>
    </row>
    <row r="2" spans="1:35" s="9" customFormat="1" ht="15.75" customHeight="1" x14ac:dyDescent="0.25">
      <c r="A2" s="54"/>
      <c r="B2" s="201"/>
      <c r="K2" s="26"/>
      <c r="L2" s="10" t="s">
        <v>3139</v>
      </c>
      <c r="M2" s="11">
        <v>0.77</v>
      </c>
      <c r="O2" s="12" t="s">
        <v>3127</v>
      </c>
      <c r="P2" s="13">
        <f>7.2/100</f>
        <v>7.2000000000000008E-2</v>
      </c>
      <c r="R2" s="14">
        <v>0.2</v>
      </c>
      <c r="T2" s="15">
        <v>3</v>
      </c>
      <c r="U2" s="16">
        <v>0.12</v>
      </c>
      <c r="V2" s="17">
        <f>(1+U2)^(1/12)-1</f>
        <v>9.4887929345830457E-3</v>
      </c>
      <c r="X2" s="1"/>
    </row>
    <row r="3" spans="1:35" s="9" customFormat="1" ht="15" customHeight="1" x14ac:dyDescent="0.25">
      <c r="A3" s="54"/>
      <c r="B3" s="202" t="s">
        <v>8150</v>
      </c>
      <c r="C3" s="25"/>
      <c r="D3" s="25"/>
      <c r="E3" s="24"/>
      <c r="K3" s="26"/>
      <c r="L3" s="10" t="s">
        <v>3140</v>
      </c>
      <c r="M3" s="11">
        <v>0.84299999999999997</v>
      </c>
      <c r="O3" s="12" t="s">
        <v>3128</v>
      </c>
      <c r="P3" s="13">
        <f>13.4/100</f>
        <v>0.13400000000000001</v>
      </c>
      <c r="R3" s="14">
        <v>0.183</v>
      </c>
      <c r="T3" s="15">
        <v>3</v>
      </c>
      <c r="X3" s="1"/>
    </row>
    <row r="4" spans="1:35" s="9" customFormat="1" x14ac:dyDescent="0.25">
      <c r="A4" s="54"/>
      <c r="B4" s="25"/>
      <c r="C4" s="5"/>
      <c r="D4" s="5"/>
      <c r="E4" s="18"/>
      <c r="K4" s="26"/>
      <c r="L4" s="10"/>
      <c r="X4" s="1"/>
    </row>
    <row r="5" spans="1:35" s="9" customFormat="1" ht="15" customHeight="1" x14ac:dyDescent="0.25">
      <c r="A5" s="54"/>
      <c r="B5" s="25"/>
      <c r="C5" s="5"/>
      <c r="D5" s="5"/>
      <c r="E5" s="18"/>
      <c r="K5" s="26"/>
      <c r="L5" s="10"/>
      <c r="X5" s="1"/>
    </row>
    <row r="6" spans="1:35" s="9" customFormat="1" ht="17.25" customHeight="1" x14ac:dyDescent="0.25">
      <c r="A6" s="54"/>
      <c r="B6" s="23" t="s">
        <v>8126</v>
      </c>
      <c r="E6" s="18"/>
      <c r="K6" s="26"/>
      <c r="U6" s="10" t="s">
        <v>3132</v>
      </c>
      <c r="V6" s="31">
        <f>SUM(V8:V16)</f>
        <v>6440</v>
      </c>
      <c r="W6" s="19"/>
      <c r="X6" s="1"/>
    </row>
    <row r="7" spans="1:35" s="20" customFormat="1" ht="77.25" customHeight="1" x14ac:dyDescent="0.25">
      <c r="A7" s="6" t="s">
        <v>3133</v>
      </c>
      <c r="B7" s="6" t="s">
        <v>0</v>
      </c>
      <c r="C7" s="7" t="s">
        <v>3134</v>
      </c>
      <c r="D7" s="7" t="s">
        <v>2</v>
      </c>
      <c r="E7" s="144" t="s">
        <v>1</v>
      </c>
      <c r="F7" s="7" t="s">
        <v>3147</v>
      </c>
      <c r="G7" s="145" t="s">
        <v>3148</v>
      </c>
      <c r="H7" s="7" t="s">
        <v>3142</v>
      </c>
      <c r="I7" s="7" t="s">
        <v>3143</v>
      </c>
      <c r="J7" s="7" t="s">
        <v>3158</v>
      </c>
      <c r="K7" s="7" t="s">
        <v>3149</v>
      </c>
      <c r="L7" s="7" t="s">
        <v>17</v>
      </c>
      <c r="M7" s="188" t="s">
        <v>3123</v>
      </c>
      <c r="N7" s="7" t="s">
        <v>3124</v>
      </c>
      <c r="O7" s="7" t="s">
        <v>3125</v>
      </c>
      <c r="P7" s="7" t="s">
        <v>3126</v>
      </c>
      <c r="Q7" s="7" t="s">
        <v>3129</v>
      </c>
      <c r="R7" s="7" t="s">
        <v>3137</v>
      </c>
      <c r="S7" s="7" t="s">
        <v>3136</v>
      </c>
      <c r="T7" s="7" t="s">
        <v>3144</v>
      </c>
      <c r="U7" s="7" t="s">
        <v>3144</v>
      </c>
      <c r="V7" s="144" t="s">
        <v>3145</v>
      </c>
      <c r="W7" s="144" t="s">
        <v>3146</v>
      </c>
      <c r="X7" s="1"/>
      <c r="Y7" s="143" t="s">
        <v>3150</v>
      </c>
      <c r="Z7" s="143" t="s">
        <v>8111</v>
      </c>
      <c r="AA7" s="143" t="s">
        <v>8107</v>
      </c>
      <c r="AB7" s="143" t="s">
        <v>8108</v>
      </c>
      <c r="AC7" s="143" t="s">
        <v>8109</v>
      </c>
      <c r="AD7" s="206" t="s">
        <v>8110</v>
      </c>
    </row>
    <row r="8" spans="1:35" x14ac:dyDescent="0.25">
      <c r="A8" s="147">
        <v>1</v>
      </c>
      <c r="B8" s="134" t="s">
        <v>8101</v>
      </c>
      <c r="C8" s="134" t="s">
        <v>8147</v>
      </c>
      <c r="D8" s="134" t="s">
        <v>8143</v>
      </c>
      <c r="E8" s="134" t="s">
        <v>8143</v>
      </c>
      <c r="F8" s="150" t="str">
        <f>+'Resumen Infraestructura'!H5</f>
        <v>BT</v>
      </c>
      <c r="G8" s="198">
        <f>+'Resumen Infraestructura'!G5</f>
        <v>8</v>
      </c>
      <c r="H8" s="134" t="str">
        <f>+'Resumen Infraestructura'!F5</f>
        <v>Poste</v>
      </c>
      <c r="I8" s="134" t="str">
        <f>+'Resumen Infraestructura'!I5</f>
        <v>Concreto</v>
      </c>
      <c r="J8" s="134" t="str">
        <f>+'Resumen Infraestructura'!C5</f>
        <v>PPC06</v>
      </c>
      <c r="K8" s="148" t="str">
        <f>+IF(B8="MOD INV_2018",+VLOOKUP(J8,MOD_INV_2018!$C$17:$G$3071,2,FALSE),VLOOKUP(J8,SICODI!$G$3:$K$2404,2,FALSE))</f>
        <v>POSTE DE CONCRETO ARMADO DE  8/300/120/240</v>
      </c>
      <c r="L8" s="199">
        <f>+IF(B8="MOD INV_2018",+VLOOKUP(J8,MOD_INV_2018!$C$17:$G$3071,5,FALSE),VLOOKUP(J8,SICODI!$G$3:$K$2404,5,FALSE))</f>
        <v>189.79919999999998</v>
      </c>
      <c r="M8" s="150">
        <f t="shared" ref="M8:M16" si="0">IF(F8="BT", $M$2, $M$3)</f>
        <v>0.77</v>
      </c>
      <c r="N8" s="151">
        <f t="shared" ref="N8:N16" si="1">L8*(M8+1)</f>
        <v>335.94458399999996</v>
      </c>
      <c r="O8" s="150">
        <v>0</v>
      </c>
      <c r="P8" s="150">
        <f t="shared" ref="P8:P16" si="2">IF(F8="BT", ($P$2), ($P$3))</f>
        <v>7.2000000000000008E-2</v>
      </c>
      <c r="Q8" s="21">
        <f t="shared" ref="Q8:Q16" si="3">(N8*P8)/12</f>
        <v>2.0156675040000001</v>
      </c>
      <c r="R8" s="152">
        <f t="shared" ref="R8:R16" si="4">IF(F8="BT", ($R$2), ($R$3))</f>
        <v>0.2</v>
      </c>
      <c r="S8" s="153">
        <f t="shared" ref="S8:S16" si="5">Q8*R8</f>
        <v>0.40313350080000004</v>
      </c>
      <c r="T8" s="21">
        <f t="shared" ref="T8:T16" si="6">(S8*(1/3)*(1+$V$2))+O8</f>
        <v>0.13565291703802826</v>
      </c>
      <c r="U8" s="22">
        <f t="shared" ref="U8:U16" si="7">+ROUND(T8,2)</f>
        <v>0.14000000000000001</v>
      </c>
      <c r="V8" s="30">
        <f>+'Resumen Infraestructura'!K5</f>
        <v>925</v>
      </c>
      <c r="W8" s="52">
        <f>V8/$V$6</f>
        <v>0.14363354037267081</v>
      </c>
      <c r="X8"/>
      <c r="Y8" s="132">
        <v>1</v>
      </c>
      <c r="Z8" s="196" t="str">
        <f>+J8</f>
        <v>PPC06</v>
      </c>
      <c r="AA8" s="196" t="str">
        <f>+F8</f>
        <v>BT</v>
      </c>
      <c r="AB8" s="200" t="str">
        <f>+K8</f>
        <v>POSTE DE CONCRETO ARMADO DE  8/300/120/240</v>
      </c>
      <c r="AC8" s="205">
        <f t="shared" ref="AC8:AD15" si="8">+U8</f>
        <v>0.14000000000000001</v>
      </c>
      <c r="AD8" s="207">
        <v>925</v>
      </c>
    </row>
    <row r="9" spans="1:35" s="1" customFormat="1" x14ac:dyDescent="0.25">
      <c r="A9" s="147">
        <v>2</v>
      </c>
      <c r="B9" s="134" t="s">
        <v>8101</v>
      </c>
      <c r="C9" s="134" t="s">
        <v>8147</v>
      </c>
      <c r="D9" s="134" t="s">
        <v>8143</v>
      </c>
      <c r="E9" s="134" t="s">
        <v>8143</v>
      </c>
      <c r="F9" s="196" t="s">
        <v>3185</v>
      </c>
      <c r="G9" s="197" t="s">
        <v>8148</v>
      </c>
      <c r="H9" s="196" t="s">
        <v>3184</v>
      </c>
      <c r="I9" s="196" t="s">
        <v>3187</v>
      </c>
      <c r="J9" s="196" t="s">
        <v>3169</v>
      </c>
      <c r="K9" s="148" t="str">
        <f>+IF(B9="MOD INV_2018",+VLOOKUP(J9,MOD_INV_2018!$C$17:$G$3071,2,FALSE),VLOOKUP(J9,SICODI!$G$3:$K$2404,2,FALSE))</f>
        <v>POSTE DE CONCRETO ARMADO DE  9/300/120/255</v>
      </c>
      <c r="L9" s="199">
        <f>+IF(B9="MOD INV_2018",+VLOOKUP(J9,MOD_INV_2018!$C$17:$G$3071,5,FALSE),VLOOKUP(J9,SICODI!$G$3:$K$2404,5,FALSE))</f>
        <v>222.88518399999998</v>
      </c>
      <c r="M9" s="150">
        <f t="shared" si="0"/>
        <v>0.77</v>
      </c>
      <c r="N9" s="151">
        <f t="shared" si="1"/>
        <v>394.50677567999998</v>
      </c>
      <c r="O9" s="150">
        <v>0</v>
      </c>
      <c r="P9" s="150">
        <f t="shared" si="2"/>
        <v>7.2000000000000008E-2</v>
      </c>
      <c r="Q9" s="21">
        <f t="shared" si="3"/>
        <v>2.3670406540800002</v>
      </c>
      <c r="R9" s="152">
        <f t="shared" si="4"/>
        <v>0.2</v>
      </c>
      <c r="S9" s="153">
        <f t="shared" si="5"/>
        <v>0.47340813081600008</v>
      </c>
      <c r="T9" s="21">
        <f t="shared" si="6"/>
        <v>0.15930006751428702</v>
      </c>
      <c r="U9" s="22">
        <f t="shared" si="7"/>
        <v>0.16</v>
      </c>
      <c r="V9" s="30" t="s">
        <v>8148</v>
      </c>
      <c r="W9" s="52"/>
      <c r="Y9" s="132">
        <v>2</v>
      </c>
      <c r="Z9" s="196" t="str">
        <f>+J12</f>
        <v>PPC16</v>
      </c>
      <c r="AA9" s="196" t="str">
        <f t="shared" ref="AA9:AA16" si="9">+F9</f>
        <v>BT</v>
      </c>
      <c r="AB9" s="200" t="str">
        <f t="shared" ref="AB9:AB16" si="10">+K9</f>
        <v>POSTE DE CONCRETO ARMADO DE  9/300/120/255</v>
      </c>
      <c r="AC9" s="205">
        <f t="shared" si="8"/>
        <v>0.16</v>
      </c>
      <c r="AD9" s="207" t="s">
        <v>8151</v>
      </c>
    </row>
    <row r="10" spans="1:35" s="1" customFormat="1" x14ac:dyDescent="0.25">
      <c r="A10" s="147">
        <v>4</v>
      </c>
      <c r="B10" s="134" t="s">
        <v>8101</v>
      </c>
      <c r="C10" s="134" t="s">
        <v>8147</v>
      </c>
      <c r="D10" s="134" t="s">
        <v>8143</v>
      </c>
      <c r="E10" s="134" t="s">
        <v>8143</v>
      </c>
      <c r="F10" s="150" t="str">
        <f>+'Resumen Infraestructura'!H8</f>
        <v>MT</v>
      </c>
      <c r="G10" s="149">
        <f>+'Resumen Infraestructura'!G8</f>
        <v>12</v>
      </c>
      <c r="H10" s="134" t="str">
        <f>+'Resumen Infraestructura'!F8</f>
        <v>Poste</v>
      </c>
      <c r="I10" s="134" t="str">
        <f>+'Resumen Infraestructura'!I8</f>
        <v>Madera</v>
      </c>
      <c r="J10" s="134" t="str">
        <f>+'Resumen Infraestructura'!C8</f>
        <v>PPM25</v>
      </c>
      <c r="K10" s="148" t="str">
        <f>+IF(B10="MOD INV_2018",+VLOOKUP(J10,MOD_INV_2018!$C$17:$G$3071,2,FALSE),VLOOKUP(J10,SICODI!$G$3:$K$2404,2,FALSE))</f>
        <v>POSTE DE MADERA TRATADA DE 13 mts. CL.6</v>
      </c>
      <c r="L10" s="199">
        <f>+IF(B10="MOD INV_2018",+VLOOKUP(J10,MOD_INV_2018!$C$17:$G$3071,5,FALSE),VLOOKUP(J10,SICODI!$G$3:$K$2404,5,FALSE))</f>
        <v>262.37138447999996</v>
      </c>
      <c r="M10" s="150">
        <f t="shared" si="0"/>
        <v>0.84299999999999997</v>
      </c>
      <c r="N10" s="151">
        <f t="shared" si="1"/>
        <v>483.55046159663993</v>
      </c>
      <c r="O10" s="150">
        <v>0</v>
      </c>
      <c r="P10" s="150">
        <f t="shared" si="2"/>
        <v>0.13400000000000001</v>
      </c>
      <c r="Q10" s="21">
        <f t="shared" si="3"/>
        <v>5.39964682116248</v>
      </c>
      <c r="R10" s="152">
        <f t="shared" si="4"/>
        <v>0.183</v>
      </c>
      <c r="S10" s="153">
        <f t="shared" si="5"/>
        <v>0.98813536827273385</v>
      </c>
      <c r="T10" s="21">
        <f t="shared" si="6"/>
        <v>0.33250386005787058</v>
      </c>
      <c r="U10" s="22">
        <f t="shared" si="7"/>
        <v>0.33</v>
      </c>
      <c r="V10" s="30">
        <f>+'Resumen Infraestructura'!K8</f>
        <v>87</v>
      </c>
      <c r="W10" s="52">
        <f>V10/$V$6</f>
        <v>1.3509316770186335E-2</v>
      </c>
      <c r="Y10" s="132">
        <v>3</v>
      </c>
      <c r="Z10" s="196" t="str">
        <f>+J9</f>
        <v>PPC09</v>
      </c>
      <c r="AA10" s="196" t="str">
        <f t="shared" si="9"/>
        <v>MT</v>
      </c>
      <c r="AB10" s="200" t="str">
        <f t="shared" si="10"/>
        <v>POSTE DE MADERA TRATADA DE 13 mts. CL.6</v>
      </c>
      <c r="AC10" s="205">
        <f t="shared" si="8"/>
        <v>0.33</v>
      </c>
      <c r="AD10" s="207">
        <v>87</v>
      </c>
    </row>
    <row r="11" spans="1:35" s="9" customFormat="1" ht="15" customHeight="1" x14ac:dyDescent="0.25">
      <c r="A11" s="147">
        <v>5</v>
      </c>
      <c r="B11" s="134" t="s">
        <v>8101</v>
      </c>
      <c r="C11" s="134" t="s">
        <v>8147</v>
      </c>
      <c r="D11" s="134" t="s">
        <v>8143</v>
      </c>
      <c r="E11" s="134" t="s">
        <v>8143</v>
      </c>
      <c r="F11" s="150" t="str">
        <f>+'Resumen Infraestructura'!H7</f>
        <v>MT</v>
      </c>
      <c r="G11" s="149">
        <f>+'Resumen Infraestructura'!G7</f>
        <v>12</v>
      </c>
      <c r="H11" s="134" t="str">
        <f>+'Resumen Infraestructura'!F7</f>
        <v>Poste</v>
      </c>
      <c r="I11" s="134" t="str">
        <f>+'Resumen Infraestructura'!I7</f>
        <v>Madera</v>
      </c>
      <c r="J11" s="134" t="str">
        <f>+'Resumen Infraestructura'!C7</f>
        <v>PPM20</v>
      </c>
      <c r="K11" s="148" t="str">
        <f>+IF(B11="MOD INV_2018",+VLOOKUP(J11,MOD_INV_2018!$C$17:$G$3071,2,FALSE),VLOOKUP(J11,SICODI!$G$3:$K$2404,2,FALSE))</f>
        <v>POSTE DE MADERA TRATADA DE 12 mts. CL.5</v>
      </c>
      <c r="L11" s="199">
        <f>+IF(B11="MOD INV_2018",+VLOOKUP(J11,MOD_INV_2018!$C$17:$G$3071,5,FALSE),VLOOKUP(J11,SICODI!$G$3:$K$2404,5,FALSE))</f>
        <v>325.17757999999998</v>
      </c>
      <c r="M11" s="150">
        <f t="shared" si="0"/>
        <v>0.84299999999999997</v>
      </c>
      <c r="N11" s="151">
        <f t="shared" si="1"/>
        <v>599.30227993999995</v>
      </c>
      <c r="O11" s="150">
        <v>0</v>
      </c>
      <c r="P11" s="150">
        <f t="shared" si="2"/>
        <v>0.13400000000000001</v>
      </c>
      <c r="Q11" s="21">
        <f t="shared" si="3"/>
        <v>6.6922087926633331</v>
      </c>
      <c r="R11" s="152">
        <f t="shared" si="4"/>
        <v>0.183</v>
      </c>
      <c r="S11" s="153">
        <f t="shared" si="5"/>
        <v>1.2246742090573899</v>
      </c>
      <c r="T11" s="21">
        <f t="shared" si="6"/>
        <v>0.41209829634648654</v>
      </c>
      <c r="U11" s="22">
        <f t="shared" si="7"/>
        <v>0.41</v>
      </c>
      <c r="V11" s="30">
        <f>+'Resumen Infraestructura'!K7</f>
        <v>3180</v>
      </c>
      <c r="W11" s="52">
        <f>V11/$V$6</f>
        <v>0.49378881987577639</v>
      </c>
      <c r="X11" s="1"/>
      <c r="Y11" s="132">
        <v>4</v>
      </c>
      <c r="Z11" s="196" t="str">
        <f>+J10</f>
        <v>PPM25</v>
      </c>
      <c r="AA11" s="196" t="str">
        <f t="shared" si="9"/>
        <v>MT</v>
      </c>
      <c r="AB11" s="200" t="str">
        <f t="shared" si="10"/>
        <v>POSTE DE MADERA TRATADA DE 12 mts. CL.5</v>
      </c>
      <c r="AC11" s="205">
        <f t="shared" si="8"/>
        <v>0.41</v>
      </c>
      <c r="AD11" s="207" t="s">
        <v>8151</v>
      </c>
      <c r="AE11" s="142"/>
      <c r="AG11" s="142"/>
      <c r="AI11" s="136"/>
    </row>
    <row r="12" spans="1:35" s="9" customFormat="1" x14ac:dyDescent="0.25">
      <c r="A12" s="147">
        <v>3</v>
      </c>
      <c r="B12" s="134" t="s">
        <v>8101</v>
      </c>
      <c r="C12" s="134" t="s">
        <v>8147</v>
      </c>
      <c r="D12" s="134" t="s">
        <v>8143</v>
      </c>
      <c r="E12" s="134" t="s">
        <v>8143</v>
      </c>
      <c r="F12" s="196" t="s">
        <v>3186</v>
      </c>
      <c r="G12" s="197" t="s">
        <v>8148</v>
      </c>
      <c r="H12" s="196" t="s">
        <v>3184</v>
      </c>
      <c r="I12" s="196" t="s">
        <v>3187</v>
      </c>
      <c r="J12" s="196" t="s">
        <v>3174</v>
      </c>
      <c r="K12" s="148" t="str">
        <f>+IF(B12="MOD INV_2018",+VLOOKUP(J12,MOD_INV_2018!$C$17:$G$3071,2,FALSE),VLOOKUP(J12,SICODI!$G$3:$K$2404,2,FALSE))</f>
        <v>POSTE DE CONCRETO ARMADO DE 12/300/150/330</v>
      </c>
      <c r="L12" s="199">
        <f>+IF(B12="MOD INV_2018",+VLOOKUP(J12,MOD_INV_2018!$C$17:$G$3071,5,FALSE),VLOOKUP(J12,SICODI!$G$3:$K$2404,5,FALSE))</f>
        <v>330.01628799999997</v>
      </c>
      <c r="M12" s="150">
        <f t="shared" si="0"/>
        <v>0.84299999999999997</v>
      </c>
      <c r="N12" s="151">
        <f t="shared" si="1"/>
        <v>608.22001878399999</v>
      </c>
      <c r="O12" s="150">
        <v>0</v>
      </c>
      <c r="P12" s="150">
        <f t="shared" si="2"/>
        <v>0.13400000000000001</v>
      </c>
      <c r="Q12" s="21">
        <f t="shared" si="3"/>
        <v>6.7917902097546667</v>
      </c>
      <c r="R12" s="152">
        <f t="shared" si="4"/>
        <v>0.183</v>
      </c>
      <c r="S12" s="153">
        <f t="shared" si="5"/>
        <v>1.242897608385104</v>
      </c>
      <c r="T12" s="21">
        <f t="shared" si="6"/>
        <v>0.41823040214331952</v>
      </c>
      <c r="U12" s="22">
        <f t="shared" si="7"/>
        <v>0.42</v>
      </c>
      <c r="V12" s="30" t="s">
        <v>8148</v>
      </c>
      <c r="W12" s="52"/>
      <c r="X12" s="1"/>
      <c r="Y12" s="132">
        <v>5</v>
      </c>
      <c r="Z12" s="196" t="str">
        <f>+J11</f>
        <v>PPM20</v>
      </c>
      <c r="AA12" s="196" t="str">
        <f t="shared" si="9"/>
        <v>MT</v>
      </c>
      <c r="AB12" s="200" t="str">
        <f t="shared" si="10"/>
        <v>POSTE DE CONCRETO ARMADO DE 12/300/150/330</v>
      </c>
      <c r="AC12" s="205">
        <f t="shared" si="8"/>
        <v>0.42</v>
      </c>
      <c r="AD12" s="208">
        <v>3180</v>
      </c>
      <c r="AE12" s="142"/>
      <c r="AG12" s="142"/>
      <c r="AI12" s="136"/>
    </row>
    <row r="13" spans="1:35" s="9" customFormat="1" x14ac:dyDescent="0.25">
      <c r="A13" s="147">
        <v>6</v>
      </c>
      <c r="B13" s="134" t="s">
        <v>8101</v>
      </c>
      <c r="C13" s="134" t="s">
        <v>8147</v>
      </c>
      <c r="D13" s="134" t="s">
        <v>8143</v>
      </c>
      <c r="E13" s="134" t="s">
        <v>8143</v>
      </c>
      <c r="F13" s="150" t="str">
        <f>+'Resumen Infraestructura'!H6</f>
        <v>MT</v>
      </c>
      <c r="G13" s="149">
        <f>+'Resumen Infraestructura'!G6</f>
        <v>13</v>
      </c>
      <c r="H13" s="134" t="str">
        <f>+'Resumen Infraestructura'!F6</f>
        <v>Poste</v>
      </c>
      <c r="I13" s="134" t="str">
        <f>+'Resumen Infraestructura'!I6</f>
        <v>Concreto</v>
      </c>
      <c r="J13" s="134" t="str">
        <f>+'Resumen Infraestructura'!C6</f>
        <v>PPC20</v>
      </c>
      <c r="K13" s="148" t="str">
        <f>+IF(B13="MOD INV_2018",+VLOOKUP(J13,MOD_INV_2018!$C$17:$G$3071,2,FALSE),VLOOKUP(J13,SICODI!$G$3:$K$2404,2,FALSE))</f>
        <v>POSTE DE CONCRETO ARMADO DE 13/400/150/345</v>
      </c>
      <c r="L13" s="199">
        <f>+IF(B13="MOD INV_2018",+VLOOKUP(J13,MOD_INV_2018!$C$17:$G$3071,5,FALSE),VLOOKUP(J13,SICODI!$G$3:$K$2404,5,FALSE))</f>
        <v>427.270804</v>
      </c>
      <c r="M13" s="150">
        <f t="shared" si="0"/>
        <v>0.84299999999999997</v>
      </c>
      <c r="N13" s="151">
        <f t="shared" si="1"/>
        <v>787.46009177199994</v>
      </c>
      <c r="O13" s="150">
        <v>0</v>
      </c>
      <c r="P13" s="150">
        <f t="shared" si="2"/>
        <v>0.13400000000000001</v>
      </c>
      <c r="Q13" s="21">
        <f t="shared" si="3"/>
        <v>8.7933043581206665</v>
      </c>
      <c r="R13" s="152">
        <f t="shared" si="4"/>
        <v>0.183</v>
      </c>
      <c r="S13" s="153">
        <f t="shared" si="5"/>
        <v>1.6091746975360819</v>
      </c>
      <c r="T13" s="21">
        <f t="shared" si="6"/>
        <v>0.54148127434552407</v>
      </c>
      <c r="U13" s="22">
        <f t="shared" si="7"/>
        <v>0.54</v>
      </c>
      <c r="V13" s="30">
        <f>+'Resumen Infraestructura'!K6</f>
        <v>1373</v>
      </c>
      <c r="W13" s="52">
        <f>V13/$V$6</f>
        <v>0.21319875776397515</v>
      </c>
      <c r="X13" s="1"/>
      <c r="Y13" s="132">
        <v>6</v>
      </c>
      <c r="Z13" s="196" t="str">
        <f t="shared" ref="Z13:Z16" si="11">+J13</f>
        <v>PPC20</v>
      </c>
      <c r="AA13" s="196" t="str">
        <f t="shared" si="9"/>
        <v>MT</v>
      </c>
      <c r="AB13" s="200" t="str">
        <f t="shared" si="10"/>
        <v>POSTE DE CONCRETO ARMADO DE 13/400/150/345</v>
      </c>
      <c r="AC13" s="205">
        <f t="shared" si="8"/>
        <v>0.54</v>
      </c>
      <c r="AD13" s="208">
        <v>1373</v>
      </c>
      <c r="AE13" s="142"/>
    </row>
    <row r="14" spans="1:35" s="9" customFormat="1" x14ac:dyDescent="0.25">
      <c r="A14" s="147">
        <v>7</v>
      </c>
      <c r="B14" s="134" t="s">
        <v>8146</v>
      </c>
      <c r="C14" s="134" t="s">
        <v>8147</v>
      </c>
      <c r="D14" s="134" t="s">
        <v>8143</v>
      </c>
      <c r="E14" s="134" t="s">
        <v>8143</v>
      </c>
      <c r="F14" s="196" t="s">
        <v>14</v>
      </c>
      <c r="G14" s="197" t="s">
        <v>8148</v>
      </c>
      <c r="H14" s="196" t="s">
        <v>3184</v>
      </c>
      <c r="I14" s="196" t="s">
        <v>3187</v>
      </c>
      <c r="J14" s="196" t="s">
        <v>8125</v>
      </c>
      <c r="K14" s="148" t="str">
        <f>+VLOOKUP(INDEX('Estructuras de Acero y Concreto'!CODEST,MATCH(J14,'Estructuras de Acero y Concreto'!$D$6:$D$579,0)),MOD_INV_2018!$C$17:$D$3071,2,FALSE)</f>
        <v>1 Poste de concreto (21/500) de suspensión (2°) Tipo SU1-21</v>
      </c>
      <c r="L14" s="199">
        <f>+VLOOKUP(INDEX('Estructuras de Acero y Concreto'!CODEST,MATCH(J14,'Estructuras de Acero y Concreto'!$D$6:$D$579,0)),MOD_INV_2018!$C$17:$G$3071,5,FALSE)</f>
        <v>2675.335345120337</v>
      </c>
      <c r="M14" s="150">
        <f t="shared" si="0"/>
        <v>0.84299999999999997</v>
      </c>
      <c r="N14" s="151">
        <f t="shared" si="1"/>
        <v>4930.6430410567809</v>
      </c>
      <c r="O14" s="150">
        <v>0</v>
      </c>
      <c r="P14" s="150">
        <f t="shared" si="2"/>
        <v>0.13400000000000001</v>
      </c>
      <c r="Q14" s="21">
        <f t="shared" si="3"/>
        <v>55.058847291800724</v>
      </c>
      <c r="R14" s="152">
        <f t="shared" si="4"/>
        <v>0.183</v>
      </c>
      <c r="S14" s="153">
        <f t="shared" si="5"/>
        <v>10.075769054399533</v>
      </c>
      <c r="T14" s="21">
        <f t="shared" si="6"/>
        <v>3.3904586468711364</v>
      </c>
      <c r="U14" s="22">
        <f t="shared" si="7"/>
        <v>3.39</v>
      </c>
      <c r="V14" s="30" t="s">
        <v>8148</v>
      </c>
      <c r="W14" s="52"/>
      <c r="X14" s="1"/>
      <c r="Y14" s="132">
        <v>7</v>
      </c>
      <c r="Z14" s="196" t="str">
        <f t="shared" si="11"/>
        <v>PC21/500</v>
      </c>
      <c r="AA14" s="196" t="str">
        <f t="shared" si="9"/>
        <v>AT</v>
      </c>
      <c r="AB14" s="200" t="str">
        <f t="shared" si="10"/>
        <v>1 Poste de concreto (21/500) de suspensión (2°) Tipo SU1-21</v>
      </c>
      <c r="AC14" s="205">
        <f t="shared" si="8"/>
        <v>3.39</v>
      </c>
      <c r="AD14" s="207" t="s">
        <v>8151</v>
      </c>
      <c r="AE14" s="142"/>
      <c r="AG14" s="142"/>
      <c r="AI14" s="136"/>
    </row>
    <row r="15" spans="1:35" s="9" customFormat="1" x14ac:dyDescent="0.25">
      <c r="A15" s="147">
        <v>8</v>
      </c>
      <c r="B15" s="134" t="s">
        <v>8146</v>
      </c>
      <c r="C15" s="134" t="s">
        <v>8147</v>
      </c>
      <c r="D15" s="134" t="s">
        <v>8143</v>
      </c>
      <c r="E15" s="134" t="s">
        <v>8143</v>
      </c>
      <c r="F15" s="150" t="str">
        <f>+'Resumen Infraestructura'!H9</f>
        <v>AT</v>
      </c>
      <c r="G15" s="149">
        <f>+'Resumen Infraestructura'!G9</f>
        <v>18</v>
      </c>
      <c r="H15" s="134" t="str">
        <f>+'Resumen Infraestructura'!F9</f>
        <v>Poste</v>
      </c>
      <c r="I15" s="134" t="str">
        <f>+'Resumen Infraestructura'!I9</f>
        <v>Metálico</v>
      </c>
      <c r="J15" s="134" t="str">
        <f>+'Resumen Infraestructura'!C9</f>
        <v>PA18/2400</v>
      </c>
      <c r="K15" s="148" t="str">
        <f>+VLOOKUP(INDEX('Estructuras de Acero y Concreto'!CODEST,MATCH(J15,'Estructuras de Acero y Concreto'!$D$6:$D$579,0)),MOD_INV_2018!$C$17:$D$3071,2,FALSE)</f>
        <v>1 Poste autosoportable de acero (18/2400) de suspensión (25°) Tipo SU21-18</v>
      </c>
      <c r="L15" s="199">
        <f>+VLOOKUP(INDEX('Estructuras de Acero y Concreto'!CODEST,MATCH(J15,'Estructuras de Acero y Concreto'!$D$6:$D$579,0)),MOD_INV_2018!$C$17:$G$3071,5,FALSE)</f>
        <v>8611.7245236455274</v>
      </c>
      <c r="M15" s="150">
        <f t="shared" si="0"/>
        <v>0.84299999999999997</v>
      </c>
      <c r="N15" s="151">
        <f t="shared" si="1"/>
        <v>15871.408297078706</v>
      </c>
      <c r="O15" s="150">
        <v>0</v>
      </c>
      <c r="P15" s="150">
        <f t="shared" si="2"/>
        <v>0.13400000000000001</v>
      </c>
      <c r="Q15" s="21">
        <f t="shared" si="3"/>
        <v>177.23072598404556</v>
      </c>
      <c r="R15" s="152">
        <f t="shared" si="4"/>
        <v>0.183</v>
      </c>
      <c r="S15" s="153">
        <f t="shared" si="5"/>
        <v>32.433222855080338</v>
      </c>
      <c r="T15" s="21">
        <f t="shared" si="6"/>
        <v>10.913658330317793</v>
      </c>
      <c r="U15" s="22">
        <f t="shared" si="7"/>
        <v>10.91</v>
      </c>
      <c r="V15" s="30">
        <f>+'Resumen Infraestructura'!K9</f>
        <v>591</v>
      </c>
      <c r="W15" s="52">
        <f>V15/$V$6</f>
        <v>9.1770186335403722E-2</v>
      </c>
      <c r="X15" s="1"/>
      <c r="Y15" s="132">
        <v>8</v>
      </c>
      <c r="Z15" s="196" t="str">
        <f t="shared" si="11"/>
        <v>PA18/2400</v>
      </c>
      <c r="AA15" s="196" t="str">
        <f t="shared" si="9"/>
        <v>AT</v>
      </c>
      <c r="AB15" s="200" t="str">
        <f t="shared" si="10"/>
        <v>1 Poste autosoportable de acero (18/2400) de suspensión (25°) Tipo SU21-18</v>
      </c>
      <c r="AC15" s="205">
        <f t="shared" si="8"/>
        <v>10.91</v>
      </c>
      <c r="AD15" s="207">
        <v>591</v>
      </c>
      <c r="AE15" s="142"/>
      <c r="AI15" s="136"/>
    </row>
    <row r="16" spans="1:35" s="9" customFormat="1" x14ac:dyDescent="0.25">
      <c r="A16" s="147">
        <v>9</v>
      </c>
      <c r="B16" s="134" t="s">
        <v>8146</v>
      </c>
      <c r="C16" s="134" t="s">
        <v>8147</v>
      </c>
      <c r="D16" s="134" t="s">
        <v>8143</v>
      </c>
      <c r="E16" s="134" t="s">
        <v>8143</v>
      </c>
      <c r="F16" s="150" t="str">
        <f>+'Resumen Infraestructura'!H10</f>
        <v>AT</v>
      </c>
      <c r="G16" s="149">
        <f>+'Resumen Infraestructura'!G10</f>
        <v>25</v>
      </c>
      <c r="H16" s="134" t="str">
        <f>+'Resumen Infraestructura'!F10</f>
        <v>Poste</v>
      </c>
      <c r="I16" s="134" t="str">
        <f>+'Resumen Infraestructura'!I10</f>
        <v>Metálico</v>
      </c>
      <c r="J16" s="134" t="str">
        <f>+'Resumen Infraestructura'!C10</f>
        <v>PA21/7000</v>
      </c>
      <c r="K16" s="148" t="str">
        <f>+VLOOKUP(INDEX('Estructuras de Acero y Concreto'!CODEST,MATCH(J16,'Estructuras de Acero y Concreto'!$D$6:$D$579,0)),MOD_INV_2018!$C$17:$D$3071,2,FALSE)</f>
        <v>1 Poste autosoportable de acero (21/7000) de ángulo mayor y terminal (90°) Tipo ATU1-21</v>
      </c>
      <c r="L16" s="199">
        <f>+VLOOKUP(INDEX('Estructuras de Acero y Concreto'!CODEST,MATCH(J16,'Estructuras de Acero y Concreto'!$D$6:$D$579,0)),MOD_INV_2018!$C$17:$G$3071,5,FALSE)</f>
        <v>19531.582237547253</v>
      </c>
      <c r="M16" s="150">
        <f t="shared" si="0"/>
        <v>0.84299999999999997</v>
      </c>
      <c r="N16" s="151">
        <f t="shared" si="1"/>
        <v>35996.706063799589</v>
      </c>
      <c r="O16" s="150">
        <v>0</v>
      </c>
      <c r="P16" s="150">
        <f t="shared" si="2"/>
        <v>0.13400000000000001</v>
      </c>
      <c r="Q16" s="21">
        <f t="shared" si="3"/>
        <v>401.96321771242879</v>
      </c>
      <c r="R16" s="152">
        <f t="shared" si="4"/>
        <v>0.183</v>
      </c>
      <c r="S16" s="153">
        <f t="shared" si="5"/>
        <v>73.559268841374461</v>
      </c>
      <c r="T16" s="21">
        <f t="shared" si="6"/>
        <v>24.752419170609862</v>
      </c>
      <c r="U16" s="22">
        <f t="shared" si="7"/>
        <v>24.75</v>
      </c>
      <c r="V16" s="30">
        <f>+'Resumen Infraestructura'!K10</f>
        <v>284</v>
      </c>
      <c r="W16" s="52">
        <f>V16/$V$6</f>
        <v>4.4099378881987575E-2</v>
      </c>
      <c r="X16" s="1"/>
      <c r="Y16" s="132">
        <v>9</v>
      </c>
      <c r="Z16" s="196" t="str">
        <f t="shared" si="11"/>
        <v>PA21/7000</v>
      </c>
      <c r="AA16" s="196" t="str">
        <f t="shared" si="9"/>
        <v>AT</v>
      </c>
      <c r="AB16" s="200" t="str">
        <f t="shared" si="10"/>
        <v>1 Poste autosoportable de acero (21/7000) de ángulo mayor y terminal (90°) Tipo ATU1-21</v>
      </c>
      <c r="AC16" s="205">
        <f t="shared" ref="AC16:AD16" si="12">+U16</f>
        <v>24.75</v>
      </c>
      <c r="AD16" s="207">
        <v>284</v>
      </c>
      <c r="AE16" s="142"/>
      <c r="AG16" s="142"/>
      <c r="AI16" s="136"/>
    </row>
    <row r="17" spans="1:30" ht="20.25" customHeight="1" x14ac:dyDescent="0.25">
      <c r="Y17" s="189"/>
      <c r="Z17" s="189"/>
      <c r="AA17" s="189"/>
      <c r="AB17" s="189"/>
      <c r="AC17" s="189"/>
      <c r="AD17" s="189"/>
    </row>
    <row r="18" spans="1:30" ht="19.5" customHeight="1" x14ac:dyDescent="0.25">
      <c r="Y18" s="189"/>
      <c r="Z18" s="189"/>
      <c r="AA18" s="189"/>
      <c r="AB18" s="189"/>
      <c r="AC18" s="189"/>
      <c r="AD18" s="189"/>
    </row>
    <row r="19" spans="1:30" x14ac:dyDescent="0.25">
      <c r="B19" s="27" t="s">
        <v>8104</v>
      </c>
      <c r="K19" s="4"/>
      <c r="L19" s="139"/>
      <c r="M19" s="141"/>
      <c r="N19" s="140"/>
      <c r="O19" s="141"/>
      <c r="P19" s="1"/>
      <c r="Q19" s="1"/>
      <c r="R19" s="1"/>
      <c r="S19" s="1"/>
      <c r="T19" s="1"/>
      <c r="U19" s="1"/>
      <c r="V19" s="1"/>
      <c r="W19" s="1"/>
    </row>
    <row r="20" spans="1:30" x14ac:dyDescent="0.25">
      <c r="K20" s="4"/>
      <c r="L20" s="139"/>
      <c r="M20" s="141"/>
      <c r="N20" s="140"/>
      <c r="O20" s="141"/>
      <c r="P20" s="1"/>
      <c r="Q20" s="1"/>
      <c r="R20" s="1"/>
      <c r="S20" s="1"/>
      <c r="T20" s="1"/>
      <c r="V20" s="1"/>
      <c r="W20" s="1"/>
    </row>
    <row r="21" spans="1:30" ht="64.5" customHeight="1" x14ac:dyDescent="0.25">
      <c r="A21" s="6" t="s">
        <v>3133</v>
      </c>
      <c r="B21" s="6" t="s">
        <v>0</v>
      </c>
      <c r="C21" s="7" t="s">
        <v>3134</v>
      </c>
      <c r="D21" s="7" t="s">
        <v>2</v>
      </c>
      <c r="E21" s="144" t="s">
        <v>1</v>
      </c>
      <c r="F21" s="8" t="s">
        <v>3147</v>
      </c>
      <c r="G21" s="145" t="s">
        <v>3148</v>
      </c>
      <c r="H21" s="7" t="s">
        <v>3142</v>
      </c>
      <c r="I21" s="7" t="s">
        <v>3143</v>
      </c>
      <c r="J21" s="7" t="s">
        <v>3158</v>
      </c>
      <c r="K21" s="7" t="s">
        <v>3149</v>
      </c>
      <c r="L21" s="8" t="s">
        <v>3144</v>
      </c>
      <c r="M21"/>
      <c r="N21"/>
      <c r="O21"/>
      <c r="P21"/>
      <c r="Q21"/>
      <c r="R21"/>
      <c r="S21"/>
      <c r="T21"/>
      <c r="V21" s="1"/>
      <c r="W21" s="1"/>
    </row>
    <row r="22" spans="1:30" ht="15" customHeight="1" x14ac:dyDescent="0.25">
      <c r="A22" s="193">
        <f>+'Información ELECTRO PUNO'!A2</f>
        <v>1</v>
      </c>
      <c r="B22" s="26" t="str">
        <f>+INDEX($B$8:$B$16,MATCH(J22,$J$8:$J$16,0))</f>
        <v>SICODI</v>
      </c>
      <c r="C22" s="9" t="str">
        <f t="shared" ref="C22:C85" si="13">+$C$10</f>
        <v>Puno</v>
      </c>
      <c r="D22" s="9" t="str">
        <f t="shared" ref="D22:D85" si="14">+$D$10</f>
        <v>No Reporta</v>
      </c>
      <c r="E22" s="9" t="str">
        <f t="shared" ref="E22:E85" si="15">+$E$10</f>
        <v>No Reporta</v>
      </c>
      <c r="F22" s="194" t="str">
        <f>+'Información ELECTRO PUNO'!E2</f>
        <v>BT</v>
      </c>
      <c r="G22" s="194">
        <f>+'Información ELECTRO PUNO'!G2</f>
        <v>8</v>
      </c>
      <c r="H22" s="9" t="str">
        <f t="shared" ref="H22:H85" si="16">+$H$10</f>
        <v>Poste</v>
      </c>
      <c r="I22" s="194" t="str">
        <f>+'Información ELECTRO PUNO'!F2</f>
        <v>Concreto Armado</v>
      </c>
      <c r="J22" s="194" t="str">
        <f>+'Información ELECTRO PUNO'!B2</f>
        <v>PPC06</v>
      </c>
      <c r="K22" s="9" t="str">
        <f>+VLOOKUP(J22,$J$8:$K$16,2,FALSE)</f>
        <v>POSTE DE CONCRETO ARMADO DE  8/300/120/240</v>
      </c>
      <c r="L22" s="139">
        <f>+VLOOKUP(J22,$J$8:$U$16,12,FALSE)</f>
        <v>0.14000000000000001</v>
      </c>
      <c r="M22" s="141"/>
      <c r="N22" s="140"/>
      <c r="O22" s="141"/>
      <c r="S22"/>
      <c r="V22" s="1"/>
      <c r="W22" s="1"/>
    </row>
    <row r="23" spans="1:30" x14ac:dyDescent="0.25">
      <c r="A23" s="193">
        <f>+'Información ELECTRO PUNO'!A3</f>
        <v>2</v>
      </c>
      <c r="B23" s="26" t="str">
        <f t="shared" ref="B23:B86" si="17">+INDEX($B$8:$B$16,MATCH(J23,$J$8:$J$16,0))</f>
        <v>SICODI</v>
      </c>
      <c r="C23" s="9" t="str">
        <f t="shared" si="13"/>
        <v>Puno</v>
      </c>
      <c r="D23" s="9" t="str">
        <f t="shared" si="14"/>
        <v>No Reporta</v>
      </c>
      <c r="E23" s="9" t="str">
        <f t="shared" si="15"/>
        <v>No Reporta</v>
      </c>
      <c r="F23" s="194" t="str">
        <f>+'Información ELECTRO PUNO'!E3</f>
        <v>BT</v>
      </c>
      <c r="G23" s="194">
        <f>+'Información ELECTRO PUNO'!G3</f>
        <v>8</v>
      </c>
      <c r="H23" s="9" t="str">
        <f t="shared" si="16"/>
        <v>Poste</v>
      </c>
      <c r="I23" s="194" t="str">
        <f>+'Información ELECTRO PUNO'!F3</f>
        <v>Concreto Armado</v>
      </c>
      <c r="J23" s="194" t="str">
        <f>+'Información ELECTRO PUNO'!B3</f>
        <v>PPC06</v>
      </c>
      <c r="K23" s="9" t="str">
        <f t="shared" ref="K23:K86" si="18">+VLOOKUP(J23,$J$8:$K$16,2,FALSE)</f>
        <v>POSTE DE CONCRETO ARMADO DE  8/300/120/240</v>
      </c>
      <c r="L23" s="139">
        <f t="shared" ref="L23:L86" si="19">+VLOOKUP(J23,$J$8:$U$16,12,FALSE)</f>
        <v>0.14000000000000001</v>
      </c>
      <c r="M23" s="141"/>
      <c r="N23" s="140"/>
      <c r="O23" s="141"/>
      <c r="S23"/>
      <c r="U23"/>
      <c r="V23" s="48"/>
      <c r="W23" s="1"/>
    </row>
    <row r="24" spans="1:30" x14ac:dyDescent="0.25">
      <c r="A24" s="193">
        <f>+'Información ELECTRO PUNO'!A4</f>
        <v>3</v>
      </c>
      <c r="B24" s="26" t="str">
        <f t="shared" si="17"/>
        <v>SICODI</v>
      </c>
      <c r="C24" s="9" t="str">
        <f t="shared" si="13"/>
        <v>Puno</v>
      </c>
      <c r="D24" s="9" t="str">
        <f t="shared" si="14"/>
        <v>No Reporta</v>
      </c>
      <c r="E24" s="9" t="str">
        <f t="shared" si="15"/>
        <v>No Reporta</v>
      </c>
      <c r="F24" s="194" t="str">
        <f>+'Información ELECTRO PUNO'!E4</f>
        <v>BT</v>
      </c>
      <c r="G24" s="194">
        <f>+'Información ELECTRO PUNO'!G4</f>
        <v>8</v>
      </c>
      <c r="H24" s="9" t="str">
        <f t="shared" si="16"/>
        <v>Poste</v>
      </c>
      <c r="I24" s="194" t="str">
        <f>+'Información ELECTRO PUNO'!F4</f>
        <v>Concreto Armado</v>
      </c>
      <c r="J24" s="194" t="str">
        <f>+'Información ELECTRO PUNO'!B4</f>
        <v>PPC06</v>
      </c>
      <c r="K24" s="9" t="str">
        <f t="shared" si="18"/>
        <v>POSTE DE CONCRETO ARMADO DE  8/300/120/240</v>
      </c>
      <c r="L24" s="139">
        <f t="shared" si="19"/>
        <v>0.14000000000000001</v>
      </c>
      <c r="M24" s="141"/>
      <c r="N24" s="140"/>
      <c r="O24" s="141"/>
      <c r="S24"/>
      <c r="U24"/>
      <c r="V24" s="48"/>
      <c r="W24" s="1"/>
    </row>
    <row r="25" spans="1:30" x14ac:dyDescent="0.25">
      <c r="A25" s="193">
        <f>+'Información ELECTRO PUNO'!A5</f>
        <v>4</v>
      </c>
      <c r="B25" s="26" t="str">
        <f t="shared" si="17"/>
        <v>SICODI</v>
      </c>
      <c r="C25" s="9" t="str">
        <f t="shared" si="13"/>
        <v>Puno</v>
      </c>
      <c r="D25" s="9" t="str">
        <f t="shared" si="14"/>
        <v>No Reporta</v>
      </c>
      <c r="E25" s="9" t="str">
        <f t="shared" si="15"/>
        <v>No Reporta</v>
      </c>
      <c r="F25" s="194" t="str">
        <f>+'Información ELECTRO PUNO'!E5</f>
        <v>BT</v>
      </c>
      <c r="G25" s="194">
        <f>+'Información ELECTRO PUNO'!G5</f>
        <v>8</v>
      </c>
      <c r="H25" s="9" t="str">
        <f t="shared" si="16"/>
        <v>Poste</v>
      </c>
      <c r="I25" s="194" t="str">
        <f>+'Información ELECTRO PUNO'!F5</f>
        <v>Concreto Armado</v>
      </c>
      <c r="J25" s="194" t="str">
        <f>+'Información ELECTRO PUNO'!B5</f>
        <v>PPC06</v>
      </c>
      <c r="K25" s="9" t="str">
        <f t="shared" si="18"/>
        <v>POSTE DE CONCRETO ARMADO DE  8/300/120/240</v>
      </c>
      <c r="L25" s="139">
        <f t="shared" si="19"/>
        <v>0.14000000000000001</v>
      </c>
      <c r="M25" s="141"/>
      <c r="N25" s="140"/>
      <c r="O25" s="141"/>
      <c r="S25"/>
      <c r="U25"/>
      <c r="V25" s="48"/>
      <c r="W25" s="1"/>
    </row>
    <row r="26" spans="1:30" x14ac:dyDescent="0.25">
      <c r="A26" s="193">
        <f>+'Información ELECTRO PUNO'!A6</f>
        <v>5</v>
      </c>
      <c r="B26" s="26" t="str">
        <f t="shared" si="17"/>
        <v>SICODI</v>
      </c>
      <c r="C26" s="9" t="str">
        <f t="shared" si="13"/>
        <v>Puno</v>
      </c>
      <c r="D26" s="9" t="str">
        <f t="shared" si="14"/>
        <v>No Reporta</v>
      </c>
      <c r="E26" s="9" t="str">
        <f t="shared" si="15"/>
        <v>No Reporta</v>
      </c>
      <c r="F26" s="194" t="str">
        <f>+'Información ELECTRO PUNO'!E6</f>
        <v>BT</v>
      </c>
      <c r="G26" s="194">
        <f>+'Información ELECTRO PUNO'!G6</f>
        <v>8</v>
      </c>
      <c r="H26" s="9" t="str">
        <f t="shared" si="16"/>
        <v>Poste</v>
      </c>
      <c r="I26" s="194" t="str">
        <f>+'Información ELECTRO PUNO'!F6</f>
        <v>Concreto Armado</v>
      </c>
      <c r="J26" s="194" t="str">
        <f>+'Información ELECTRO PUNO'!B6</f>
        <v>PPC06</v>
      </c>
      <c r="K26" s="9" t="str">
        <f t="shared" si="18"/>
        <v>POSTE DE CONCRETO ARMADO DE  8/300/120/240</v>
      </c>
      <c r="L26" s="139">
        <f t="shared" si="19"/>
        <v>0.14000000000000001</v>
      </c>
      <c r="M26" s="141"/>
      <c r="N26" s="140"/>
      <c r="O26" s="141"/>
      <c r="S26"/>
      <c r="U26"/>
      <c r="V26" s="48"/>
      <c r="W26" s="1"/>
    </row>
    <row r="27" spans="1:30" x14ac:dyDescent="0.25">
      <c r="A27" s="193">
        <f>+'Información ELECTRO PUNO'!A7</f>
        <v>6</v>
      </c>
      <c r="B27" s="26" t="str">
        <f t="shared" si="17"/>
        <v>SICODI</v>
      </c>
      <c r="C27" s="9" t="str">
        <f t="shared" si="13"/>
        <v>Puno</v>
      </c>
      <c r="D27" s="9" t="str">
        <f t="shared" si="14"/>
        <v>No Reporta</v>
      </c>
      <c r="E27" s="9" t="str">
        <f t="shared" si="15"/>
        <v>No Reporta</v>
      </c>
      <c r="F27" s="194" t="str">
        <f>+'Información ELECTRO PUNO'!E7</f>
        <v>BT</v>
      </c>
      <c r="G27" s="194">
        <f>+'Información ELECTRO PUNO'!G7</f>
        <v>8</v>
      </c>
      <c r="H27" s="9" t="str">
        <f t="shared" si="16"/>
        <v>Poste</v>
      </c>
      <c r="I27" s="194" t="str">
        <f>+'Información ELECTRO PUNO'!F7</f>
        <v>Concreto Armado</v>
      </c>
      <c r="J27" s="194" t="str">
        <f>+'Información ELECTRO PUNO'!B7</f>
        <v>PPC06</v>
      </c>
      <c r="K27" s="9" t="str">
        <f t="shared" si="18"/>
        <v>POSTE DE CONCRETO ARMADO DE  8/300/120/240</v>
      </c>
      <c r="L27" s="139">
        <f t="shared" si="19"/>
        <v>0.14000000000000001</v>
      </c>
      <c r="M27" s="141"/>
      <c r="O27" s="142"/>
      <c r="S27"/>
      <c r="U27"/>
      <c r="V27" s="48"/>
      <c r="W27" s="1"/>
    </row>
    <row r="28" spans="1:30" x14ac:dyDescent="0.25">
      <c r="A28" s="193">
        <f>+'Información ELECTRO PUNO'!A8</f>
        <v>7</v>
      </c>
      <c r="B28" s="26" t="str">
        <f t="shared" si="17"/>
        <v>SICODI</v>
      </c>
      <c r="C28" s="9" t="str">
        <f t="shared" si="13"/>
        <v>Puno</v>
      </c>
      <c r="D28" s="9" t="str">
        <f t="shared" si="14"/>
        <v>No Reporta</v>
      </c>
      <c r="E28" s="9" t="str">
        <f t="shared" si="15"/>
        <v>No Reporta</v>
      </c>
      <c r="F28" s="194" t="str">
        <f>+'Información ELECTRO PUNO'!E8</f>
        <v>BT</v>
      </c>
      <c r="G28" s="194">
        <f>+'Información ELECTRO PUNO'!G8</f>
        <v>8</v>
      </c>
      <c r="H28" s="9" t="str">
        <f t="shared" si="16"/>
        <v>Poste</v>
      </c>
      <c r="I28" s="194" t="str">
        <f>+'Información ELECTRO PUNO'!F8</f>
        <v>Concreto Armado</v>
      </c>
      <c r="J28" s="194" t="str">
        <f>+'Información ELECTRO PUNO'!B8</f>
        <v>PPC06</v>
      </c>
      <c r="K28" s="9" t="str">
        <f t="shared" si="18"/>
        <v>POSTE DE CONCRETO ARMADO DE  8/300/120/240</v>
      </c>
      <c r="L28" s="139">
        <f t="shared" si="19"/>
        <v>0.14000000000000001</v>
      </c>
      <c r="M28" s="142"/>
      <c r="S28"/>
      <c r="U28"/>
      <c r="V28" s="48"/>
      <c r="W28" s="1"/>
    </row>
    <row r="29" spans="1:30" x14ac:dyDescent="0.25">
      <c r="A29" s="193">
        <f>+'Información ELECTRO PUNO'!A9</f>
        <v>8</v>
      </c>
      <c r="B29" s="26" t="str">
        <f t="shared" si="17"/>
        <v>SICODI</v>
      </c>
      <c r="C29" s="9" t="str">
        <f t="shared" si="13"/>
        <v>Puno</v>
      </c>
      <c r="D29" s="9" t="str">
        <f t="shared" si="14"/>
        <v>No Reporta</v>
      </c>
      <c r="E29" s="9" t="str">
        <f t="shared" si="15"/>
        <v>No Reporta</v>
      </c>
      <c r="F29" s="194" t="str">
        <f>+'Información ELECTRO PUNO'!E9</f>
        <v>BT</v>
      </c>
      <c r="G29" s="194">
        <f>+'Información ELECTRO PUNO'!G9</f>
        <v>8</v>
      </c>
      <c r="H29" s="9" t="str">
        <f t="shared" si="16"/>
        <v>Poste</v>
      </c>
      <c r="I29" s="194" t="str">
        <f>+'Información ELECTRO PUNO'!F9</f>
        <v>Concreto Armado</v>
      </c>
      <c r="J29" s="194" t="str">
        <f>+'Información ELECTRO PUNO'!B9</f>
        <v>PPC06</v>
      </c>
      <c r="K29" s="9" t="str">
        <f t="shared" si="18"/>
        <v>POSTE DE CONCRETO ARMADO DE  8/300/120/240</v>
      </c>
      <c r="L29" s="139">
        <f t="shared" si="19"/>
        <v>0.14000000000000001</v>
      </c>
      <c r="S29"/>
      <c r="U29"/>
      <c r="V29" s="48"/>
      <c r="W29" s="48"/>
    </row>
    <row r="30" spans="1:30" x14ac:dyDescent="0.25">
      <c r="A30" s="193">
        <f>+'Información ELECTRO PUNO'!A10</f>
        <v>9</v>
      </c>
      <c r="B30" s="26" t="str">
        <f t="shared" si="17"/>
        <v>SICODI</v>
      </c>
      <c r="C30" s="9" t="str">
        <f t="shared" si="13"/>
        <v>Puno</v>
      </c>
      <c r="D30" s="9" t="str">
        <f t="shared" si="14"/>
        <v>No Reporta</v>
      </c>
      <c r="E30" s="9" t="str">
        <f t="shared" si="15"/>
        <v>No Reporta</v>
      </c>
      <c r="F30" s="194" t="str">
        <f>+'Información ELECTRO PUNO'!E10</f>
        <v>BT</v>
      </c>
      <c r="G30" s="194">
        <f>+'Información ELECTRO PUNO'!G10</f>
        <v>8</v>
      </c>
      <c r="H30" s="9" t="str">
        <f t="shared" si="16"/>
        <v>Poste</v>
      </c>
      <c r="I30" s="194" t="str">
        <f>+'Información ELECTRO PUNO'!F10</f>
        <v>Concreto Armado</v>
      </c>
      <c r="J30" s="194" t="str">
        <f>+'Información ELECTRO PUNO'!B10</f>
        <v>PPC06</v>
      </c>
      <c r="K30" s="9" t="str">
        <f t="shared" si="18"/>
        <v>POSTE DE CONCRETO ARMADO DE  8/300/120/240</v>
      </c>
      <c r="L30" s="139">
        <f t="shared" si="19"/>
        <v>0.14000000000000001</v>
      </c>
      <c r="S30"/>
      <c r="U30"/>
      <c r="V30" s="1"/>
      <c r="W30" s="1"/>
    </row>
    <row r="31" spans="1:30" x14ac:dyDescent="0.25">
      <c r="A31" s="193">
        <f>+'Información ELECTRO PUNO'!A11</f>
        <v>10</v>
      </c>
      <c r="B31" s="26" t="str">
        <f t="shared" si="17"/>
        <v>SICODI</v>
      </c>
      <c r="C31" s="9" t="str">
        <f t="shared" si="13"/>
        <v>Puno</v>
      </c>
      <c r="D31" s="9" t="str">
        <f t="shared" si="14"/>
        <v>No Reporta</v>
      </c>
      <c r="E31" s="9" t="str">
        <f t="shared" si="15"/>
        <v>No Reporta</v>
      </c>
      <c r="F31" s="194" t="str">
        <f>+'Información ELECTRO PUNO'!E11</f>
        <v>BT</v>
      </c>
      <c r="G31" s="194">
        <f>+'Información ELECTRO PUNO'!G11</f>
        <v>8</v>
      </c>
      <c r="H31" s="9" t="str">
        <f t="shared" si="16"/>
        <v>Poste</v>
      </c>
      <c r="I31" s="194" t="str">
        <f>+'Información ELECTRO PUNO'!F11</f>
        <v>Concreto Armado</v>
      </c>
      <c r="J31" s="194" t="str">
        <f>+'Información ELECTRO PUNO'!B11</f>
        <v>PPC06</v>
      </c>
      <c r="K31" s="9" t="str">
        <f t="shared" si="18"/>
        <v>POSTE DE CONCRETO ARMADO DE  8/300/120/240</v>
      </c>
      <c r="L31" s="139">
        <f t="shared" si="19"/>
        <v>0.14000000000000001</v>
      </c>
      <c r="U31"/>
      <c r="V31" s="1"/>
      <c r="W31" s="1"/>
    </row>
    <row r="32" spans="1:30" x14ac:dyDescent="0.25">
      <c r="A32" s="193">
        <f>+'Información ELECTRO PUNO'!A12</f>
        <v>11</v>
      </c>
      <c r="B32" s="26" t="str">
        <f t="shared" si="17"/>
        <v>SICODI</v>
      </c>
      <c r="C32" s="9" t="str">
        <f t="shared" si="13"/>
        <v>Puno</v>
      </c>
      <c r="D32" s="9" t="str">
        <f t="shared" si="14"/>
        <v>No Reporta</v>
      </c>
      <c r="E32" s="9" t="str">
        <f t="shared" si="15"/>
        <v>No Reporta</v>
      </c>
      <c r="F32" s="194" t="str">
        <f>+'Información ELECTRO PUNO'!E12</f>
        <v>BT</v>
      </c>
      <c r="G32" s="194">
        <f>+'Información ELECTRO PUNO'!G12</f>
        <v>8</v>
      </c>
      <c r="H32" s="9" t="str">
        <f t="shared" si="16"/>
        <v>Poste</v>
      </c>
      <c r="I32" s="194" t="str">
        <f>+'Información ELECTRO PUNO'!F12</f>
        <v>Concreto Armado</v>
      </c>
      <c r="J32" s="194" t="str">
        <f>+'Información ELECTRO PUNO'!B12</f>
        <v>PPC06</v>
      </c>
      <c r="K32" s="9" t="str">
        <f t="shared" si="18"/>
        <v>POSTE DE CONCRETO ARMADO DE  8/300/120/240</v>
      </c>
      <c r="L32" s="139">
        <f t="shared" si="19"/>
        <v>0.14000000000000001</v>
      </c>
      <c r="U32"/>
      <c r="V32" s="1"/>
      <c r="W32" s="1"/>
    </row>
    <row r="33" spans="1:23" x14ac:dyDescent="0.25">
      <c r="A33" s="193">
        <f>+'Información ELECTRO PUNO'!A13</f>
        <v>12</v>
      </c>
      <c r="B33" s="26" t="str">
        <f t="shared" si="17"/>
        <v>SICODI</v>
      </c>
      <c r="C33" s="9" t="str">
        <f t="shared" si="13"/>
        <v>Puno</v>
      </c>
      <c r="D33" s="9" t="str">
        <f t="shared" si="14"/>
        <v>No Reporta</v>
      </c>
      <c r="E33" s="9" t="str">
        <f t="shared" si="15"/>
        <v>No Reporta</v>
      </c>
      <c r="F33" s="194" t="str">
        <f>+'Información ELECTRO PUNO'!E13</f>
        <v>BT</v>
      </c>
      <c r="G33" s="194">
        <f>+'Información ELECTRO PUNO'!G13</f>
        <v>8</v>
      </c>
      <c r="H33" s="9" t="str">
        <f t="shared" si="16"/>
        <v>Poste</v>
      </c>
      <c r="I33" s="194" t="str">
        <f>+'Información ELECTRO PUNO'!F13</f>
        <v>Concreto Armado</v>
      </c>
      <c r="J33" s="194" t="str">
        <f>+'Información ELECTRO PUNO'!B13</f>
        <v>PPC06</v>
      </c>
      <c r="K33" s="9" t="str">
        <f t="shared" si="18"/>
        <v>POSTE DE CONCRETO ARMADO DE  8/300/120/240</v>
      </c>
      <c r="L33" s="139">
        <f t="shared" si="19"/>
        <v>0.14000000000000001</v>
      </c>
      <c r="U33" s="1"/>
      <c r="V33" s="1"/>
      <c r="W33" s="1"/>
    </row>
    <row r="34" spans="1:23" x14ac:dyDescent="0.25">
      <c r="A34" s="193">
        <f>+'Información ELECTRO PUNO'!A14</f>
        <v>13</v>
      </c>
      <c r="B34" s="26" t="str">
        <f t="shared" si="17"/>
        <v>SICODI</v>
      </c>
      <c r="C34" s="9" t="str">
        <f t="shared" si="13"/>
        <v>Puno</v>
      </c>
      <c r="D34" s="9" t="str">
        <f t="shared" si="14"/>
        <v>No Reporta</v>
      </c>
      <c r="E34" s="9" t="str">
        <f t="shared" si="15"/>
        <v>No Reporta</v>
      </c>
      <c r="F34" s="194" t="str">
        <f>+'Información ELECTRO PUNO'!E14</f>
        <v>BT</v>
      </c>
      <c r="G34" s="194">
        <f>+'Información ELECTRO PUNO'!G14</f>
        <v>8</v>
      </c>
      <c r="H34" s="9" t="str">
        <f t="shared" si="16"/>
        <v>Poste</v>
      </c>
      <c r="I34" s="194" t="str">
        <f>+'Información ELECTRO PUNO'!F14</f>
        <v>Concreto Armado</v>
      </c>
      <c r="J34" s="194" t="str">
        <f>+'Información ELECTRO PUNO'!B14</f>
        <v>PPC06</v>
      </c>
      <c r="K34" s="9" t="str">
        <f t="shared" si="18"/>
        <v>POSTE DE CONCRETO ARMADO DE  8/300/120/240</v>
      </c>
      <c r="L34" s="139">
        <f t="shared" si="19"/>
        <v>0.14000000000000001</v>
      </c>
      <c r="U34" s="1"/>
      <c r="V34" s="1"/>
      <c r="W34" s="1"/>
    </row>
    <row r="35" spans="1:23" x14ac:dyDescent="0.25">
      <c r="A35" s="193">
        <f>+'Información ELECTRO PUNO'!A15</f>
        <v>14</v>
      </c>
      <c r="B35" s="26" t="str">
        <f t="shared" si="17"/>
        <v>SICODI</v>
      </c>
      <c r="C35" s="9" t="str">
        <f t="shared" si="13"/>
        <v>Puno</v>
      </c>
      <c r="D35" s="9" t="str">
        <f t="shared" si="14"/>
        <v>No Reporta</v>
      </c>
      <c r="E35" s="9" t="str">
        <f t="shared" si="15"/>
        <v>No Reporta</v>
      </c>
      <c r="F35" s="194" t="str">
        <f>+'Información ELECTRO PUNO'!E15</f>
        <v>BT</v>
      </c>
      <c r="G35" s="194">
        <f>+'Información ELECTRO PUNO'!G15</f>
        <v>8</v>
      </c>
      <c r="H35" s="9" t="str">
        <f t="shared" si="16"/>
        <v>Poste</v>
      </c>
      <c r="I35" s="194" t="str">
        <f>+'Información ELECTRO PUNO'!F15</f>
        <v>Concreto Armado</v>
      </c>
      <c r="J35" s="194" t="str">
        <f>+'Información ELECTRO PUNO'!B15</f>
        <v>PPC06</v>
      </c>
      <c r="K35" s="9" t="str">
        <f t="shared" si="18"/>
        <v>POSTE DE CONCRETO ARMADO DE  8/300/120/240</v>
      </c>
      <c r="L35" s="139">
        <f t="shared" si="19"/>
        <v>0.14000000000000001</v>
      </c>
      <c r="U35" s="1"/>
      <c r="V35" s="1"/>
      <c r="W35" s="1"/>
    </row>
    <row r="36" spans="1:23" x14ac:dyDescent="0.25">
      <c r="A36" s="193">
        <f>+'Información ELECTRO PUNO'!A16</f>
        <v>15</v>
      </c>
      <c r="B36" s="26" t="str">
        <f t="shared" si="17"/>
        <v>SICODI</v>
      </c>
      <c r="C36" s="9" t="str">
        <f t="shared" si="13"/>
        <v>Puno</v>
      </c>
      <c r="D36" s="9" t="str">
        <f t="shared" si="14"/>
        <v>No Reporta</v>
      </c>
      <c r="E36" s="9" t="str">
        <f t="shared" si="15"/>
        <v>No Reporta</v>
      </c>
      <c r="F36" s="194" t="str">
        <f>+'Información ELECTRO PUNO'!E16</f>
        <v>BT</v>
      </c>
      <c r="G36" s="194">
        <f>+'Información ELECTRO PUNO'!G16</f>
        <v>8</v>
      </c>
      <c r="H36" s="9" t="str">
        <f t="shared" si="16"/>
        <v>Poste</v>
      </c>
      <c r="I36" s="194" t="str">
        <f>+'Información ELECTRO PUNO'!F16</f>
        <v>Concreto Armado</v>
      </c>
      <c r="J36" s="194" t="str">
        <f>+'Información ELECTRO PUNO'!B16</f>
        <v>PPC06</v>
      </c>
      <c r="K36" s="9" t="str">
        <f t="shared" si="18"/>
        <v>POSTE DE CONCRETO ARMADO DE  8/300/120/240</v>
      </c>
      <c r="L36" s="139">
        <f t="shared" si="19"/>
        <v>0.14000000000000001</v>
      </c>
      <c r="U36" s="1"/>
      <c r="V36" s="1"/>
      <c r="W36" s="1"/>
    </row>
    <row r="37" spans="1:23" x14ac:dyDescent="0.25">
      <c r="A37" s="193">
        <f>+'Información ELECTRO PUNO'!A17</f>
        <v>16</v>
      </c>
      <c r="B37" s="26" t="str">
        <f t="shared" si="17"/>
        <v>SICODI</v>
      </c>
      <c r="C37" s="9" t="str">
        <f t="shared" si="13"/>
        <v>Puno</v>
      </c>
      <c r="D37" s="9" t="str">
        <f t="shared" si="14"/>
        <v>No Reporta</v>
      </c>
      <c r="E37" s="9" t="str">
        <f t="shared" si="15"/>
        <v>No Reporta</v>
      </c>
      <c r="F37" s="194" t="str">
        <f>+'Información ELECTRO PUNO'!E17</f>
        <v>BT</v>
      </c>
      <c r="G37" s="194">
        <f>+'Información ELECTRO PUNO'!G17</f>
        <v>8</v>
      </c>
      <c r="H37" s="9" t="str">
        <f t="shared" si="16"/>
        <v>Poste</v>
      </c>
      <c r="I37" s="194" t="str">
        <f>+'Información ELECTRO PUNO'!F17</f>
        <v>Concreto Armado</v>
      </c>
      <c r="J37" s="194" t="str">
        <f>+'Información ELECTRO PUNO'!B17</f>
        <v>PPC06</v>
      </c>
      <c r="K37" s="9" t="str">
        <f t="shared" si="18"/>
        <v>POSTE DE CONCRETO ARMADO DE  8/300/120/240</v>
      </c>
      <c r="L37" s="139">
        <f t="shared" si="19"/>
        <v>0.14000000000000001</v>
      </c>
      <c r="U37" s="1"/>
      <c r="V37" s="1"/>
      <c r="W37" s="1"/>
    </row>
    <row r="38" spans="1:23" x14ac:dyDescent="0.25">
      <c r="A38" s="193">
        <f>+'Información ELECTRO PUNO'!A18</f>
        <v>17</v>
      </c>
      <c r="B38" s="26" t="str">
        <f t="shared" si="17"/>
        <v>SICODI</v>
      </c>
      <c r="C38" s="9" t="str">
        <f t="shared" si="13"/>
        <v>Puno</v>
      </c>
      <c r="D38" s="9" t="str">
        <f t="shared" si="14"/>
        <v>No Reporta</v>
      </c>
      <c r="E38" s="9" t="str">
        <f t="shared" si="15"/>
        <v>No Reporta</v>
      </c>
      <c r="F38" s="194" t="str">
        <f>+'Información ELECTRO PUNO'!E18</f>
        <v>MT</v>
      </c>
      <c r="G38" s="194">
        <f>+'Información ELECTRO PUNO'!G18</f>
        <v>13</v>
      </c>
      <c r="H38" s="9" t="str">
        <f t="shared" si="16"/>
        <v>Poste</v>
      </c>
      <c r="I38" s="194" t="str">
        <f>+'Información ELECTRO PUNO'!F18</f>
        <v>Concreto Armado C</v>
      </c>
      <c r="J38" s="194" t="str">
        <f>+'Información ELECTRO PUNO'!B18</f>
        <v>PPC20</v>
      </c>
      <c r="K38" s="9" t="str">
        <f t="shared" si="18"/>
        <v>POSTE DE CONCRETO ARMADO DE 13/400/150/345</v>
      </c>
      <c r="L38" s="139">
        <f t="shared" si="19"/>
        <v>0.54</v>
      </c>
      <c r="U38" s="1"/>
      <c r="V38" s="1"/>
      <c r="W38" s="1"/>
    </row>
    <row r="39" spans="1:23" x14ac:dyDescent="0.25">
      <c r="A39" s="193">
        <f>+'Información ELECTRO PUNO'!A19</f>
        <v>18</v>
      </c>
      <c r="B39" s="26" t="str">
        <f t="shared" si="17"/>
        <v>SICODI</v>
      </c>
      <c r="C39" s="9" t="str">
        <f t="shared" si="13"/>
        <v>Puno</v>
      </c>
      <c r="D39" s="9" t="str">
        <f t="shared" si="14"/>
        <v>No Reporta</v>
      </c>
      <c r="E39" s="9" t="str">
        <f t="shared" si="15"/>
        <v>No Reporta</v>
      </c>
      <c r="F39" s="194" t="str">
        <f>+'Información ELECTRO PUNO'!E19</f>
        <v>BT</v>
      </c>
      <c r="G39" s="194">
        <f>+'Información ELECTRO PUNO'!G19</f>
        <v>8</v>
      </c>
      <c r="H39" s="9" t="str">
        <f t="shared" si="16"/>
        <v>Poste</v>
      </c>
      <c r="I39" s="194" t="str">
        <f>+'Información ELECTRO PUNO'!F19</f>
        <v>Concreto Armado</v>
      </c>
      <c r="J39" s="194" t="str">
        <f>+'Información ELECTRO PUNO'!B19</f>
        <v>PPC06</v>
      </c>
      <c r="K39" s="9" t="str">
        <f t="shared" si="18"/>
        <v>POSTE DE CONCRETO ARMADO DE  8/300/120/240</v>
      </c>
      <c r="L39" s="139">
        <f t="shared" si="19"/>
        <v>0.14000000000000001</v>
      </c>
      <c r="U39" s="1"/>
      <c r="V39" s="1"/>
      <c r="W39" s="1"/>
    </row>
    <row r="40" spans="1:23" x14ac:dyDescent="0.25">
      <c r="A40" s="193">
        <f>+'Información ELECTRO PUNO'!A20</f>
        <v>19</v>
      </c>
      <c r="B40" s="26" t="str">
        <f t="shared" si="17"/>
        <v>SICODI</v>
      </c>
      <c r="C40" s="9" t="str">
        <f t="shared" si="13"/>
        <v>Puno</v>
      </c>
      <c r="D40" s="9" t="str">
        <f t="shared" si="14"/>
        <v>No Reporta</v>
      </c>
      <c r="E40" s="9" t="str">
        <f t="shared" si="15"/>
        <v>No Reporta</v>
      </c>
      <c r="F40" s="194" t="str">
        <f>+'Información ELECTRO PUNO'!E20</f>
        <v>BT</v>
      </c>
      <c r="G40" s="194">
        <f>+'Información ELECTRO PUNO'!G20</f>
        <v>8</v>
      </c>
      <c r="H40" s="9" t="str">
        <f t="shared" si="16"/>
        <v>Poste</v>
      </c>
      <c r="I40" s="194" t="str">
        <f>+'Información ELECTRO PUNO'!F20</f>
        <v>Concreto Armado</v>
      </c>
      <c r="J40" s="194" t="str">
        <f>+'Información ELECTRO PUNO'!B20</f>
        <v>PPC06</v>
      </c>
      <c r="K40" s="9" t="str">
        <f t="shared" si="18"/>
        <v>POSTE DE CONCRETO ARMADO DE  8/300/120/240</v>
      </c>
      <c r="L40" s="139">
        <f t="shared" si="19"/>
        <v>0.14000000000000001</v>
      </c>
      <c r="U40" s="1"/>
      <c r="V40" s="1"/>
      <c r="W40" s="1"/>
    </row>
    <row r="41" spans="1:23" x14ac:dyDescent="0.25">
      <c r="A41" s="193">
        <f>+'Información ELECTRO PUNO'!A21</f>
        <v>20</v>
      </c>
      <c r="B41" s="26" t="str">
        <f t="shared" si="17"/>
        <v>SICODI</v>
      </c>
      <c r="C41" s="9" t="str">
        <f t="shared" si="13"/>
        <v>Puno</v>
      </c>
      <c r="D41" s="9" t="str">
        <f t="shared" si="14"/>
        <v>No Reporta</v>
      </c>
      <c r="E41" s="9" t="str">
        <f t="shared" si="15"/>
        <v>No Reporta</v>
      </c>
      <c r="F41" s="194" t="str">
        <f>+'Información ELECTRO PUNO'!E21</f>
        <v>BT</v>
      </c>
      <c r="G41" s="194">
        <f>+'Información ELECTRO PUNO'!G21</f>
        <v>8</v>
      </c>
      <c r="H41" s="9" t="str">
        <f t="shared" si="16"/>
        <v>Poste</v>
      </c>
      <c r="I41" s="194" t="str">
        <f>+'Información ELECTRO PUNO'!F21</f>
        <v>Concreto Armado</v>
      </c>
      <c r="J41" s="194" t="str">
        <f>+'Información ELECTRO PUNO'!B21</f>
        <v>PPC06</v>
      </c>
      <c r="K41" s="9" t="str">
        <f t="shared" si="18"/>
        <v>POSTE DE CONCRETO ARMADO DE  8/300/120/240</v>
      </c>
      <c r="L41" s="139">
        <f t="shared" si="19"/>
        <v>0.14000000000000001</v>
      </c>
      <c r="U41" s="1"/>
      <c r="V41" s="1"/>
      <c r="W41" s="1"/>
    </row>
    <row r="42" spans="1:23" x14ac:dyDescent="0.25">
      <c r="A42" s="193">
        <f>+'Información ELECTRO PUNO'!A22</f>
        <v>21</v>
      </c>
      <c r="B42" s="26" t="str">
        <f t="shared" si="17"/>
        <v>SICODI</v>
      </c>
      <c r="C42" s="9" t="str">
        <f t="shared" si="13"/>
        <v>Puno</v>
      </c>
      <c r="D42" s="9" t="str">
        <f t="shared" si="14"/>
        <v>No Reporta</v>
      </c>
      <c r="E42" s="9" t="str">
        <f t="shared" si="15"/>
        <v>No Reporta</v>
      </c>
      <c r="F42" s="194" t="str">
        <f>+'Información ELECTRO PUNO'!E22</f>
        <v>BT</v>
      </c>
      <c r="G42" s="194">
        <f>+'Información ELECTRO PUNO'!G22</f>
        <v>8</v>
      </c>
      <c r="H42" s="9" t="str">
        <f t="shared" si="16"/>
        <v>Poste</v>
      </c>
      <c r="I42" s="194" t="str">
        <f>+'Información ELECTRO PUNO'!F22</f>
        <v>Concreto Armado</v>
      </c>
      <c r="J42" s="194" t="str">
        <f>+'Información ELECTRO PUNO'!B22</f>
        <v>PPC06</v>
      </c>
      <c r="K42" s="9" t="str">
        <f t="shared" si="18"/>
        <v>POSTE DE CONCRETO ARMADO DE  8/300/120/240</v>
      </c>
      <c r="L42" s="139">
        <f t="shared" si="19"/>
        <v>0.14000000000000001</v>
      </c>
      <c r="U42" s="1"/>
      <c r="V42" s="1"/>
      <c r="W42" s="1"/>
    </row>
    <row r="43" spans="1:23" x14ac:dyDescent="0.25">
      <c r="A43" s="193">
        <f>+'Información ELECTRO PUNO'!A23</f>
        <v>22</v>
      </c>
      <c r="B43" s="26" t="str">
        <f t="shared" si="17"/>
        <v>SICODI</v>
      </c>
      <c r="C43" s="9" t="str">
        <f t="shared" si="13"/>
        <v>Puno</v>
      </c>
      <c r="D43" s="9" t="str">
        <f t="shared" si="14"/>
        <v>No Reporta</v>
      </c>
      <c r="E43" s="9" t="str">
        <f t="shared" si="15"/>
        <v>No Reporta</v>
      </c>
      <c r="F43" s="194" t="str">
        <f>+'Información ELECTRO PUNO'!E23</f>
        <v>BT</v>
      </c>
      <c r="G43" s="194">
        <f>+'Información ELECTRO PUNO'!G23</f>
        <v>8</v>
      </c>
      <c r="H43" s="9" t="str">
        <f t="shared" si="16"/>
        <v>Poste</v>
      </c>
      <c r="I43" s="194" t="str">
        <f>+'Información ELECTRO PUNO'!F23</f>
        <v>Concreto Armado</v>
      </c>
      <c r="J43" s="194" t="str">
        <f>+'Información ELECTRO PUNO'!B23</f>
        <v>PPC06</v>
      </c>
      <c r="K43" s="9" t="str">
        <f t="shared" si="18"/>
        <v>POSTE DE CONCRETO ARMADO DE  8/300/120/240</v>
      </c>
      <c r="L43" s="139">
        <f t="shared" si="19"/>
        <v>0.14000000000000001</v>
      </c>
      <c r="U43" s="1"/>
      <c r="V43" s="1"/>
      <c r="W43" s="1"/>
    </row>
    <row r="44" spans="1:23" x14ac:dyDescent="0.25">
      <c r="A44" s="193">
        <f>+'Información ELECTRO PUNO'!A24</f>
        <v>23</v>
      </c>
      <c r="B44" s="26" t="str">
        <f t="shared" si="17"/>
        <v>SICODI</v>
      </c>
      <c r="C44" s="9" t="str">
        <f t="shared" si="13"/>
        <v>Puno</v>
      </c>
      <c r="D44" s="9" t="str">
        <f t="shared" si="14"/>
        <v>No Reporta</v>
      </c>
      <c r="E44" s="9" t="str">
        <f t="shared" si="15"/>
        <v>No Reporta</v>
      </c>
      <c r="F44" s="194" t="str">
        <f>+'Información ELECTRO PUNO'!E24</f>
        <v>BT</v>
      </c>
      <c r="G44" s="194">
        <f>+'Información ELECTRO PUNO'!G24</f>
        <v>8</v>
      </c>
      <c r="H44" s="9" t="str">
        <f t="shared" si="16"/>
        <v>Poste</v>
      </c>
      <c r="I44" s="194" t="str">
        <f>+'Información ELECTRO PUNO'!F24</f>
        <v>Concreto Armado</v>
      </c>
      <c r="J44" s="194" t="str">
        <f>+'Información ELECTRO PUNO'!B24</f>
        <v>PPC06</v>
      </c>
      <c r="K44" s="9" t="str">
        <f t="shared" si="18"/>
        <v>POSTE DE CONCRETO ARMADO DE  8/300/120/240</v>
      </c>
      <c r="L44" s="139">
        <f t="shared" si="19"/>
        <v>0.14000000000000001</v>
      </c>
      <c r="U44" s="1"/>
      <c r="V44" s="1"/>
      <c r="W44" s="1"/>
    </row>
    <row r="45" spans="1:23" x14ac:dyDescent="0.25">
      <c r="A45" s="193">
        <f>+'Información ELECTRO PUNO'!A25</f>
        <v>24</v>
      </c>
      <c r="B45" s="26" t="str">
        <f t="shared" si="17"/>
        <v>SICODI</v>
      </c>
      <c r="C45" s="9" t="str">
        <f t="shared" si="13"/>
        <v>Puno</v>
      </c>
      <c r="D45" s="9" t="str">
        <f t="shared" si="14"/>
        <v>No Reporta</v>
      </c>
      <c r="E45" s="9" t="str">
        <f t="shared" si="15"/>
        <v>No Reporta</v>
      </c>
      <c r="F45" s="194" t="str">
        <f>+'Información ELECTRO PUNO'!E25</f>
        <v>BT</v>
      </c>
      <c r="G45" s="194">
        <f>+'Información ELECTRO PUNO'!G25</f>
        <v>8</v>
      </c>
      <c r="H45" s="9" t="str">
        <f t="shared" si="16"/>
        <v>Poste</v>
      </c>
      <c r="I45" s="194" t="str">
        <f>+'Información ELECTRO PUNO'!F25</f>
        <v>Concreto Armado</v>
      </c>
      <c r="J45" s="194" t="str">
        <f>+'Información ELECTRO PUNO'!B25</f>
        <v>PPC06</v>
      </c>
      <c r="K45" s="9" t="str">
        <f t="shared" si="18"/>
        <v>POSTE DE CONCRETO ARMADO DE  8/300/120/240</v>
      </c>
      <c r="L45" s="139">
        <f t="shared" si="19"/>
        <v>0.14000000000000001</v>
      </c>
      <c r="U45" s="1"/>
      <c r="V45" s="1"/>
      <c r="W45" s="1"/>
    </row>
    <row r="46" spans="1:23" x14ac:dyDescent="0.25">
      <c r="A46" s="193">
        <f>+'Información ELECTRO PUNO'!A26</f>
        <v>25</v>
      </c>
      <c r="B46" s="26" t="str">
        <f t="shared" si="17"/>
        <v>SICODI</v>
      </c>
      <c r="C46" s="9" t="str">
        <f t="shared" si="13"/>
        <v>Puno</v>
      </c>
      <c r="D46" s="9" t="str">
        <f t="shared" si="14"/>
        <v>No Reporta</v>
      </c>
      <c r="E46" s="9" t="str">
        <f t="shared" si="15"/>
        <v>No Reporta</v>
      </c>
      <c r="F46" s="194" t="str">
        <f>+'Información ELECTRO PUNO'!E26</f>
        <v>BT</v>
      </c>
      <c r="G46" s="194">
        <f>+'Información ELECTRO PUNO'!G26</f>
        <v>8</v>
      </c>
      <c r="H46" s="9" t="str">
        <f t="shared" si="16"/>
        <v>Poste</v>
      </c>
      <c r="I46" s="194" t="str">
        <f>+'Información ELECTRO PUNO'!F26</f>
        <v>Concreto Armado</v>
      </c>
      <c r="J46" s="194" t="str">
        <f>+'Información ELECTRO PUNO'!B26</f>
        <v>PPC06</v>
      </c>
      <c r="K46" s="9" t="str">
        <f t="shared" si="18"/>
        <v>POSTE DE CONCRETO ARMADO DE  8/300/120/240</v>
      </c>
      <c r="L46" s="139">
        <f t="shared" si="19"/>
        <v>0.14000000000000001</v>
      </c>
      <c r="U46" s="1"/>
      <c r="V46" s="1"/>
      <c r="W46" s="1"/>
    </row>
    <row r="47" spans="1:23" x14ac:dyDescent="0.25">
      <c r="A47" s="193">
        <f>+'Información ELECTRO PUNO'!A27</f>
        <v>26</v>
      </c>
      <c r="B47" s="26" t="str">
        <f t="shared" si="17"/>
        <v>SICODI</v>
      </c>
      <c r="C47" s="9" t="str">
        <f t="shared" si="13"/>
        <v>Puno</v>
      </c>
      <c r="D47" s="9" t="str">
        <f t="shared" si="14"/>
        <v>No Reporta</v>
      </c>
      <c r="E47" s="9" t="str">
        <f t="shared" si="15"/>
        <v>No Reporta</v>
      </c>
      <c r="F47" s="194" t="str">
        <f>+'Información ELECTRO PUNO'!E27</f>
        <v>BT</v>
      </c>
      <c r="G47" s="194">
        <f>+'Información ELECTRO PUNO'!G27</f>
        <v>8</v>
      </c>
      <c r="H47" s="9" t="str">
        <f t="shared" si="16"/>
        <v>Poste</v>
      </c>
      <c r="I47" s="194" t="str">
        <f>+'Información ELECTRO PUNO'!F27</f>
        <v>Concreto Armado</v>
      </c>
      <c r="J47" s="194" t="str">
        <f>+'Información ELECTRO PUNO'!B27</f>
        <v>PPC06</v>
      </c>
      <c r="K47" s="9" t="str">
        <f t="shared" si="18"/>
        <v>POSTE DE CONCRETO ARMADO DE  8/300/120/240</v>
      </c>
      <c r="L47" s="139">
        <f t="shared" si="19"/>
        <v>0.14000000000000001</v>
      </c>
      <c r="U47" s="1"/>
      <c r="V47" s="1"/>
      <c r="W47" s="1"/>
    </row>
    <row r="48" spans="1:23" x14ac:dyDescent="0.25">
      <c r="A48" s="193">
        <f>+'Información ELECTRO PUNO'!A28</f>
        <v>27</v>
      </c>
      <c r="B48" s="26" t="str">
        <f t="shared" si="17"/>
        <v>SICODI</v>
      </c>
      <c r="C48" s="9" t="str">
        <f t="shared" si="13"/>
        <v>Puno</v>
      </c>
      <c r="D48" s="9" t="str">
        <f t="shared" si="14"/>
        <v>No Reporta</v>
      </c>
      <c r="E48" s="9" t="str">
        <f t="shared" si="15"/>
        <v>No Reporta</v>
      </c>
      <c r="F48" s="194" t="str">
        <f>+'Información ELECTRO PUNO'!E28</f>
        <v>BT</v>
      </c>
      <c r="G48" s="194">
        <f>+'Información ELECTRO PUNO'!G28</f>
        <v>8</v>
      </c>
      <c r="H48" s="9" t="str">
        <f t="shared" si="16"/>
        <v>Poste</v>
      </c>
      <c r="I48" s="194" t="str">
        <f>+'Información ELECTRO PUNO'!F28</f>
        <v>Concreto Armado</v>
      </c>
      <c r="J48" s="194" t="str">
        <f>+'Información ELECTRO PUNO'!B28</f>
        <v>PPC06</v>
      </c>
      <c r="K48" s="9" t="str">
        <f t="shared" si="18"/>
        <v>POSTE DE CONCRETO ARMADO DE  8/300/120/240</v>
      </c>
      <c r="L48" s="139">
        <f t="shared" si="19"/>
        <v>0.14000000000000001</v>
      </c>
      <c r="U48" s="1"/>
      <c r="V48" s="1"/>
      <c r="W48" s="1"/>
    </row>
    <row r="49" spans="1:23" x14ac:dyDescent="0.25">
      <c r="A49" s="193">
        <f>+'Información ELECTRO PUNO'!A29</f>
        <v>28</v>
      </c>
      <c r="B49" s="26" t="str">
        <f t="shared" si="17"/>
        <v>SICODI</v>
      </c>
      <c r="C49" s="9" t="str">
        <f t="shared" si="13"/>
        <v>Puno</v>
      </c>
      <c r="D49" s="9" t="str">
        <f t="shared" si="14"/>
        <v>No Reporta</v>
      </c>
      <c r="E49" s="9" t="str">
        <f t="shared" si="15"/>
        <v>No Reporta</v>
      </c>
      <c r="F49" s="194" t="str">
        <f>+'Información ELECTRO PUNO'!E29</f>
        <v>MT</v>
      </c>
      <c r="G49" s="194">
        <f>+'Información ELECTRO PUNO'!G29</f>
        <v>13</v>
      </c>
      <c r="H49" s="9" t="str">
        <f t="shared" si="16"/>
        <v>Poste</v>
      </c>
      <c r="I49" s="194" t="str">
        <f>+'Información ELECTRO PUNO'!F29</f>
        <v>Concreto Armado C</v>
      </c>
      <c r="J49" s="194" t="str">
        <f>+'Información ELECTRO PUNO'!B29</f>
        <v>PPC20</v>
      </c>
      <c r="K49" s="9" t="str">
        <f t="shared" si="18"/>
        <v>POSTE DE CONCRETO ARMADO DE 13/400/150/345</v>
      </c>
      <c r="L49" s="139">
        <f t="shared" si="19"/>
        <v>0.54</v>
      </c>
      <c r="U49" s="1"/>
      <c r="V49" s="1"/>
      <c r="W49" s="1"/>
    </row>
    <row r="50" spans="1:23" x14ac:dyDescent="0.25">
      <c r="A50" s="193">
        <f>+'Información ELECTRO PUNO'!A30</f>
        <v>29</v>
      </c>
      <c r="B50" s="26" t="str">
        <f t="shared" si="17"/>
        <v>SICODI</v>
      </c>
      <c r="C50" s="9" t="str">
        <f t="shared" si="13"/>
        <v>Puno</v>
      </c>
      <c r="D50" s="9" t="str">
        <f t="shared" si="14"/>
        <v>No Reporta</v>
      </c>
      <c r="E50" s="9" t="str">
        <f t="shared" si="15"/>
        <v>No Reporta</v>
      </c>
      <c r="F50" s="194" t="str">
        <f>+'Información ELECTRO PUNO'!E30</f>
        <v>BT</v>
      </c>
      <c r="G50" s="194">
        <f>+'Información ELECTRO PUNO'!G30</f>
        <v>8</v>
      </c>
      <c r="H50" s="9" t="str">
        <f t="shared" si="16"/>
        <v>Poste</v>
      </c>
      <c r="I50" s="194" t="str">
        <f>+'Información ELECTRO PUNO'!F30</f>
        <v>Concreto Armado</v>
      </c>
      <c r="J50" s="194" t="str">
        <f>+'Información ELECTRO PUNO'!B30</f>
        <v>PPC06</v>
      </c>
      <c r="K50" s="9" t="str">
        <f t="shared" si="18"/>
        <v>POSTE DE CONCRETO ARMADO DE  8/300/120/240</v>
      </c>
      <c r="L50" s="139">
        <f t="shared" si="19"/>
        <v>0.14000000000000001</v>
      </c>
      <c r="U50" s="1"/>
      <c r="V50" s="1"/>
      <c r="W50" s="1"/>
    </row>
    <row r="51" spans="1:23" x14ac:dyDescent="0.25">
      <c r="A51" s="193">
        <f>+'Información ELECTRO PUNO'!A31</f>
        <v>30</v>
      </c>
      <c r="B51" s="26" t="str">
        <f t="shared" si="17"/>
        <v>SICODI</v>
      </c>
      <c r="C51" s="9" t="str">
        <f t="shared" si="13"/>
        <v>Puno</v>
      </c>
      <c r="D51" s="9" t="str">
        <f t="shared" si="14"/>
        <v>No Reporta</v>
      </c>
      <c r="E51" s="9" t="str">
        <f t="shared" si="15"/>
        <v>No Reporta</v>
      </c>
      <c r="F51" s="194" t="str">
        <f>+'Información ELECTRO PUNO'!E31</f>
        <v>MT</v>
      </c>
      <c r="G51" s="194">
        <f>+'Información ELECTRO PUNO'!G31</f>
        <v>13</v>
      </c>
      <c r="H51" s="9" t="str">
        <f t="shared" si="16"/>
        <v>Poste</v>
      </c>
      <c r="I51" s="194" t="str">
        <f>+'Información ELECTRO PUNO'!F31</f>
        <v>Concreto Armado C</v>
      </c>
      <c r="J51" s="194" t="str">
        <f>+'Información ELECTRO PUNO'!B31</f>
        <v>PPC20</v>
      </c>
      <c r="K51" s="9" t="str">
        <f t="shared" si="18"/>
        <v>POSTE DE CONCRETO ARMADO DE 13/400/150/345</v>
      </c>
      <c r="L51" s="139">
        <f t="shared" si="19"/>
        <v>0.54</v>
      </c>
      <c r="U51" s="1"/>
      <c r="V51" s="1"/>
      <c r="W51" s="1"/>
    </row>
    <row r="52" spans="1:23" x14ac:dyDescent="0.25">
      <c r="A52" s="193">
        <f>+'Información ELECTRO PUNO'!A32</f>
        <v>31</v>
      </c>
      <c r="B52" s="26" t="str">
        <f t="shared" si="17"/>
        <v>SICODI</v>
      </c>
      <c r="C52" s="9" t="str">
        <f t="shared" si="13"/>
        <v>Puno</v>
      </c>
      <c r="D52" s="9" t="str">
        <f t="shared" si="14"/>
        <v>No Reporta</v>
      </c>
      <c r="E52" s="9" t="str">
        <f t="shared" si="15"/>
        <v>No Reporta</v>
      </c>
      <c r="F52" s="194" t="str">
        <f>+'Información ELECTRO PUNO'!E32</f>
        <v>BT</v>
      </c>
      <c r="G52" s="194">
        <f>+'Información ELECTRO PUNO'!G32</f>
        <v>8</v>
      </c>
      <c r="H52" s="9" t="str">
        <f t="shared" si="16"/>
        <v>Poste</v>
      </c>
      <c r="I52" s="194" t="str">
        <f>+'Información ELECTRO PUNO'!F32</f>
        <v>Concreto Armado</v>
      </c>
      <c r="J52" s="194" t="str">
        <f>+'Información ELECTRO PUNO'!B32</f>
        <v>PPC06</v>
      </c>
      <c r="K52" s="9" t="str">
        <f t="shared" si="18"/>
        <v>POSTE DE CONCRETO ARMADO DE  8/300/120/240</v>
      </c>
      <c r="L52" s="139">
        <f t="shared" si="19"/>
        <v>0.14000000000000001</v>
      </c>
      <c r="U52" s="1"/>
      <c r="V52" s="1"/>
      <c r="W52" s="1"/>
    </row>
    <row r="53" spans="1:23" x14ac:dyDescent="0.25">
      <c r="A53" s="193">
        <f>+'Información ELECTRO PUNO'!A33</f>
        <v>32</v>
      </c>
      <c r="B53" s="26" t="str">
        <f t="shared" si="17"/>
        <v>SICODI</v>
      </c>
      <c r="C53" s="9" t="str">
        <f t="shared" si="13"/>
        <v>Puno</v>
      </c>
      <c r="D53" s="9" t="str">
        <f t="shared" si="14"/>
        <v>No Reporta</v>
      </c>
      <c r="E53" s="9" t="str">
        <f t="shared" si="15"/>
        <v>No Reporta</v>
      </c>
      <c r="F53" s="194" t="str">
        <f>+'Información ELECTRO PUNO'!E33</f>
        <v>MT</v>
      </c>
      <c r="G53" s="194">
        <f>+'Información ELECTRO PUNO'!G33</f>
        <v>13</v>
      </c>
      <c r="H53" s="9" t="str">
        <f t="shared" si="16"/>
        <v>Poste</v>
      </c>
      <c r="I53" s="194" t="str">
        <f>+'Información ELECTRO PUNO'!F33</f>
        <v>Concreto Armado C</v>
      </c>
      <c r="J53" s="194" t="str">
        <f>+'Información ELECTRO PUNO'!B33</f>
        <v>PPC20</v>
      </c>
      <c r="K53" s="9" t="str">
        <f t="shared" si="18"/>
        <v>POSTE DE CONCRETO ARMADO DE 13/400/150/345</v>
      </c>
      <c r="L53" s="139">
        <f t="shared" si="19"/>
        <v>0.54</v>
      </c>
      <c r="U53" s="1"/>
      <c r="V53" s="1"/>
      <c r="W53" s="1"/>
    </row>
    <row r="54" spans="1:23" x14ac:dyDescent="0.25">
      <c r="A54" s="193">
        <f>+'Información ELECTRO PUNO'!A34</f>
        <v>33</v>
      </c>
      <c r="B54" s="26" t="str">
        <f t="shared" si="17"/>
        <v>SICODI</v>
      </c>
      <c r="C54" s="9" t="str">
        <f t="shared" si="13"/>
        <v>Puno</v>
      </c>
      <c r="D54" s="9" t="str">
        <f t="shared" si="14"/>
        <v>No Reporta</v>
      </c>
      <c r="E54" s="9" t="str">
        <f t="shared" si="15"/>
        <v>No Reporta</v>
      </c>
      <c r="F54" s="194" t="str">
        <f>+'Información ELECTRO PUNO'!E34</f>
        <v>MT</v>
      </c>
      <c r="G54" s="194">
        <f>+'Información ELECTRO PUNO'!G34</f>
        <v>13</v>
      </c>
      <c r="H54" s="9" t="str">
        <f t="shared" si="16"/>
        <v>Poste</v>
      </c>
      <c r="I54" s="194" t="str">
        <f>+'Información ELECTRO PUNO'!F34</f>
        <v>Concreto Armado C</v>
      </c>
      <c r="J54" s="194" t="str">
        <f>+'Información ELECTRO PUNO'!B34</f>
        <v>PPC20</v>
      </c>
      <c r="K54" s="9" t="str">
        <f t="shared" si="18"/>
        <v>POSTE DE CONCRETO ARMADO DE 13/400/150/345</v>
      </c>
      <c r="L54" s="139">
        <f t="shared" si="19"/>
        <v>0.54</v>
      </c>
      <c r="U54" s="1"/>
      <c r="V54" s="1"/>
      <c r="W54" s="1"/>
    </row>
    <row r="55" spans="1:23" x14ac:dyDescent="0.25">
      <c r="A55" s="193">
        <f>+'Información ELECTRO PUNO'!A35</f>
        <v>34</v>
      </c>
      <c r="B55" s="26" t="str">
        <f t="shared" si="17"/>
        <v>SICODI</v>
      </c>
      <c r="C55" s="9" t="str">
        <f t="shared" si="13"/>
        <v>Puno</v>
      </c>
      <c r="D55" s="9" t="str">
        <f t="shared" si="14"/>
        <v>No Reporta</v>
      </c>
      <c r="E55" s="9" t="str">
        <f t="shared" si="15"/>
        <v>No Reporta</v>
      </c>
      <c r="F55" s="194" t="str">
        <f>+'Información ELECTRO PUNO'!E35</f>
        <v>MT</v>
      </c>
      <c r="G55" s="194">
        <f>+'Información ELECTRO PUNO'!G35</f>
        <v>13</v>
      </c>
      <c r="H55" s="9" t="str">
        <f t="shared" si="16"/>
        <v>Poste</v>
      </c>
      <c r="I55" s="194" t="str">
        <f>+'Información ELECTRO PUNO'!F35</f>
        <v>Concreto Armado C</v>
      </c>
      <c r="J55" s="194" t="str">
        <f>+'Información ELECTRO PUNO'!B35</f>
        <v>PPC20</v>
      </c>
      <c r="K55" s="9" t="str">
        <f t="shared" si="18"/>
        <v>POSTE DE CONCRETO ARMADO DE 13/400/150/345</v>
      </c>
      <c r="L55" s="139">
        <f t="shared" si="19"/>
        <v>0.54</v>
      </c>
      <c r="U55" s="1"/>
      <c r="V55" s="1"/>
      <c r="W55" s="1"/>
    </row>
    <row r="56" spans="1:23" x14ac:dyDescent="0.25">
      <c r="A56" s="193">
        <f>+'Información ELECTRO PUNO'!A36</f>
        <v>35</v>
      </c>
      <c r="B56" s="26" t="str">
        <f t="shared" si="17"/>
        <v>SICODI</v>
      </c>
      <c r="C56" s="9" t="str">
        <f t="shared" si="13"/>
        <v>Puno</v>
      </c>
      <c r="D56" s="9" t="str">
        <f t="shared" si="14"/>
        <v>No Reporta</v>
      </c>
      <c r="E56" s="9" t="str">
        <f t="shared" si="15"/>
        <v>No Reporta</v>
      </c>
      <c r="F56" s="194" t="str">
        <f>+'Información ELECTRO PUNO'!E36</f>
        <v>MT</v>
      </c>
      <c r="G56" s="194">
        <f>+'Información ELECTRO PUNO'!G36</f>
        <v>13</v>
      </c>
      <c r="H56" s="9" t="str">
        <f t="shared" si="16"/>
        <v>Poste</v>
      </c>
      <c r="I56" s="194" t="str">
        <f>+'Información ELECTRO PUNO'!F36</f>
        <v>Concreto Armado C</v>
      </c>
      <c r="J56" s="194" t="str">
        <f>+'Información ELECTRO PUNO'!B36</f>
        <v>PPC20</v>
      </c>
      <c r="K56" s="9" t="str">
        <f t="shared" si="18"/>
        <v>POSTE DE CONCRETO ARMADO DE 13/400/150/345</v>
      </c>
      <c r="L56" s="139">
        <f t="shared" si="19"/>
        <v>0.54</v>
      </c>
      <c r="U56" s="1"/>
      <c r="V56" s="1"/>
      <c r="W56" s="1"/>
    </row>
    <row r="57" spans="1:23" x14ac:dyDescent="0.25">
      <c r="A57" s="193">
        <f>+'Información ELECTRO PUNO'!A37</f>
        <v>36</v>
      </c>
      <c r="B57" s="26" t="str">
        <f t="shared" si="17"/>
        <v>SICODI</v>
      </c>
      <c r="C57" s="9" t="str">
        <f t="shared" si="13"/>
        <v>Puno</v>
      </c>
      <c r="D57" s="9" t="str">
        <f t="shared" si="14"/>
        <v>No Reporta</v>
      </c>
      <c r="E57" s="9" t="str">
        <f t="shared" si="15"/>
        <v>No Reporta</v>
      </c>
      <c r="F57" s="194" t="str">
        <f>+'Información ELECTRO PUNO'!E37</f>
        <v>MT</v>
      </c>
      <c r="G57" s="194">
        <f>+'Información ELECTRO PUNO'!G37</f>
        <v>13</v>
      </c>
      <c r="H57" s="9" t="str">
        <f t="shared" si="16"/>
        <v>Poste</v>
      </c>
      <c r="I57" s="194" t="str">
        <f>+'Información ELECTRO PUNO'!F37</f>
        <v>Concreto Armado C</v>
      </c>
      <c r="J57" s="194" t="str">
        <f>+'Información ELECTRO PUNO'!B37</f>
        <v>PPC20</v>
      </c>
      <c r="K57" s="9" t="str">
        <f t="shared" si="18"/>
        <v>POSTE DE CONCRETO ARMADO DE 13/400/150/345</v>
      </c>
      <c r="L57" s="139">
        <f t="shared" si="19"/>
        <v>0.54</v>
      </c>
      <c r="U57" s="1"/>
      <c r="V57" s="1"/>
      <c r="W57" s="1"/>
    </row>
    <row r="58" spans="1:23" x14ac:dyDescent="0.25">
      <c r="A58" s="193">
        <f>+'Información ELECTRO PUNO'!A38</f>
        <v>37</v>
      </c>
      <c r="B58" s="26" t="str">
        <f t="shared" si="17"/>
        <v>SICODI</v>
      </c>
      <c r="C58" s="9" t="str">
        <f t="shared" si="13"/>
        <v>Puno</v>
      </c>
      <c r="D58" s="9" t="str">
        <f t="shared" si="14"/>
        <v>No Reporta</v>
      </c>
      <c r="E58" s="9" t="str">
        <f t="shared" si="15"/>
        <v>No Reporta</v>
      </c>
      <c r="F58" s="194" t="str">
        <f>+'Información ELECTRO PUNO'!E38</f>
        <v>BT</v>
      </c>
      <c r="G58" s="194">
        <f>+'Información ELECTRO PUNO'!G38</f>
        <v>8</v>
      </c>
      <c r="H58" s="9" t="str">
        <f t="shared" si="16"/>
        <v>Poste</v>
      </c>
      <c r="I58" s="194" t="str">
        <f>+'Información ELECTRO PUNO'!F38</f>
        <v>Concreto Armado</v>
      </c>
      <c r="J58" s="194" t="str">
        <f>+'Información ELECTRO PUNO'!B38</f>
        <v>PPC06</v>
      </c>
      <c r="K58" s="9" t="str">
        <f t="shared" si="18"/>
        <v>POSTE DE CONCRETO ARMADO DE  8/300/120/240</v>
      </c>
      <c r="L58" s="139">
        <f t="shared" si="19"/>
        <v>0.14000000000000001</v>
      </c>
      <c r="U58" s="1"/>
      <c r="V58" s="1"/>
      <c r="W58" s="1"/>
    </row>
    <row r="59" spans="1:23" x14ac:dyDescent="0.25">
      <c r="A59" s="193">
        <f>+'Información ELECTRO PUNO'!A39</f>
        <v>38</v>
      </c>
      <c r="B59" s="26" t="str">
        <f t="shared" si="17"/>
        <v>SICODI</v>
      </c>
      <c r="C59" s="9" t="str">
        <f t="shared" si="13"/>
        <v>Puno</v>
      </c>
      <c r="D59" s="9" t="str">
        <f t="shared" si="14"/>
        <v>No Reporta</v>
      </c>
      <c r="E59" s="9" t="str">
        <f t="shared" si="15"/>
        <v>No Reporta</v>
      </c>
      <c r="F59" s="194" t="str">
        <f>+'Información ELECTRO PUNO'!E39</f>
        <v>BT</v>
      </c>
      <c r="G59" s="194">
        <f>+'Información ELECTRO PUNO'!G39</f>
        <v>8</v>
      </c>
      <c r="H59" s="9" t="str">
        <f t="shared" si="16"/>
        <v>Poste</v>
      </c>
      <c r="I59" s="194" t="str">
        <f>+'Información ELECTRO PUNO'!F39</f>
        <v>Concreto Armado</v>
      </c>
      <c r="J59" s="194" t="str">
        <f>+'Información ELECTRO PUNO'!B39</f>
        <v>PPC06</v>
      </c>
      <c r="K59" s="9" t="str">
        <f t="shared" si="18"/>
        <v>POSTE DE CONCRETO ARMADO DE  8/300/120/240</v>
      </c>
      <c r="L59" s="139">
        <f t="shared" si="19"/>
        <v>0.14000000000000001</v>
      </c>
      <c r="U59" s="1"/>
      <c r="V59" s="1"/>
      <c r="W59" s="1"/>
    </row>
    <row r="60" spans="1:23" x14ac:dyDescent="0.25">
      <c r="A60" s="193">
        <f>+'Información ELECTRO PUNO'!A40</f>
        <v>39</v>
      </c>
      <c r="B60" s="26" t="str">
        <f t="shared" si="17"/>
        <v>SICODI</v>
      </c>
      <c r="C60" s="9" t="str">
        <f t="shared" si="13"/>
        <v>Puno</v>
      </c>
      <c r="D60" s="9" t="str">
        <f t="shared" si="14"/>
        <v>No Reporta</v>
      </c>
      <c r="E60" s="9" t="str">
        <f t="shared" si="15"/>
        <v>No Reporta</v>
      </c>
      <c r="F60" s="194" t="str">
        <f>+'Información ELECTRO PUNO'!E40</f>
        <v>BT</v>
      </c>
      <c r="G60" s="194">
        <f>+'Información ELECTRO PUNO'!G40</f>
        <v>8</v>
      </c>
      <c r="H60" s="9" t="str">
        <f t="shared" si="16"/>
        <v>Poste</v>
      </c>
      <c r="I60" s="194" t="str">
        <f>+'Información ELECTRO PUNO'!F40</f>
        <v>Concreto Armado</v>
      </c>
      <c r="J60" s="194" t="str">
        <f>+'Información ELECTRO PUNO'!B40</f>
        <v>PPC06</v>
      </c>
      <c r="K60" s="9" t="str">
        <f t="shared" si="18"/>
        <v>POSTE DE CONCRETO ARMADO DE  8/300/120/240</v>
      </c>
      <c r="L60" s="139">
        <f t="shared" si="19"/>
        <v>0.14000000000000001</v>
      </c>
      <c r="U60" s="1"/>
      <c r="V60" s="1"/>
      <c r="W60" s="1"/>
    </row>
    <row r="61" spans="1:23" x14ac:dyDescent="0.25">
      <c r="A61" s="193">
        <f>+'Información ELECTRO PUNO'!A41</f>
        <v>40</v>
      </c>
      <c r="B61" s="26" t="str">
        <f t="shared" si="17"/>
        <v>SICODI</v>
      </c>
      <c r="C61" s="9" t="str">
        <f t="shared" si="13"/>
        <v>Puno</v>
      </c>
      <c r="D61" s="9" t="str">
        <f t="shared" si="14"/>
        <v>No Reporta</v>
      </c>
      <c r="E61" s="9" t="str">
        <f t="shared" si="15"/>
        <v>No Reporta</v>
      </c>
      <c r="F61" s="194" t="str">
        <f>+'Información ELECTRO PUNO'!E41</f>
        <v>BT</v>
      </c>
      <c r="G61" s="194">
        <f>+'Información ELECTRO PUNO'!G41</f>
        <v>8</v>
      </c>
      <c r="H61" s="9" t="str">
        <f t="shared" si="16"/>
        <v>Poste</v>
      </c>
      <c r="I61" s="194" t="str">
        <f>+'Información ELECTRO PUNO'!F41</f>
        <v>Concreto Armado</v>
      </c>
      <c r="J61" s="194" t="str">
        <f>+'Información ELECTRO PUNO'!B41</f>
        <v>PPC06</v>
      </c>
      <c r="K61" s="9" t="str">
        <f t="shared" si="18"/>
        <v>POSTE DE CONCRETO ARMADO DE  8/300/120/240</v>
      </c>
      <c r="L61" s="139">
        <f t="shared" si="19"/>
        <v>0.14000000000000001</v>
      </c>
      <c r="U61" s="1"/>
      <c r="V61" s="1"/>
      <c r="W61" s="1"/>
    </row>
    <row r="62" spans="1:23" x14ac:dyDescent="0.25">
      <c r="A62" s="193">
        <f>+'Información ELECTRO PUNO'!A42</f>
        <v>41</v>
      </c>
      <c r="B62" s="26" t="str">
        <f t="shared" si="17"/>
        <v>SICODI</v>
      </c>
      <c r="C62" s="9" t="str">
        <f t="shared" si="13"/>
        <v>Puno</v>
      </c>
      <c r="D62" s="9" t="str">
        <f t="shared" si="14"/>
        <v>No Reporta</v>
      </c>
      <c r="E62" s="9" t="str">
        <f t="shared" si="15"/>
        <v>No Reporta</v>
      </c>
      <c r="F62" s="194" t="str">
        <f>+'Información ELECTRO PUNO'!E42</f>
        <v>BT</v>
      </c>
      <c r="G62" s="194">
        <f>+'Información ELECTRO PUNO'!G42</f>
        <v>8</v>
      </c>
      <c r="H62" s="9" t="str">
        <f t="shared" si="16"/>
        <v>Poste</v>
      </c>
      <c r="I62" s="194" t="str">
        <f>+'Información ELECTRO PUNO'!F42</f>
        <v>Concreto Armado</v>
      </c>
      <c r="J62" s="194" t="str">
        <f>+'Información ELECTRO PUNO'!B42</f>
        <v>PPC06</v>
      </c>
      <c r="K62" s="9" t="str">
        <f t="shared" si="18"/>
        <v>POSTE DE CONCRETO ARMADO DE  8/300/120/240</v>
      </c>
      <c r="L62" s="139">
        <f t="shared" si="19"/>
        <v>0.14000000000000001</v>
      </c>
      <c r="U62" s="1"/>
      <c r="V62" s="1"/>
      <c r="W62" s="1"/>
    </row>
    <row r="63" spans="1:23" x14ac:dyDescent="0.25">
      <c r="A63" s="193">
        <f>+'Información ELECTRO PUNO'!A43</f>
        <v>42</v>
      </c>
      <c r="B63" s="26" t="str">
        <f t="shared" si="17"/>
        <v>SICODI</v>
      </c>
      <c r="C63" s="9" t="str">
        <f t="shared" si="13"/>
        <v>Puno</v>
      </c>
      <c r="D63" s="9" t="str">
        <f t="shared" si="14"/>
        <v>No Reporta</v>
      </c>
      <c r="E63" s="9" t="str">
        <f t="shared" si="15"/>
        <v>No Reporta</v>
      </c>
      <c r="F63" s="194" t="str">
        <f>+'Información ELECTRO PUNO'!E43</f>
        <v>BT</v>
      </c>
      <c r="G63" s="194">
        <f>+'Información ELECTRO PUNO'!G43</f>
        <v>8</v>
      </c>
      <c r="H63" s="9" t="str">
        <f t="shared" si="16"/>
        <v>Poste</v>
      </c>
      <c r="I63" s="194" t="str">
        <f>+'Información ELECTRO PUNO'!F43</f>
        <v>Concreto Armado</v>
      </c>
      <c r="J63" s="194" t="str">
        <f>+'Información ELECTRO PUNO'!B43</f>
        <v>PPC06</v>
      </c>
      <c r="K63" s="9" t="str">
        <f t="shared" si="18"/>
        <v>POSTE DE CONCRETO ARMADO DE  8/300/120/240</v>
      </c>
      <c r="L63" s="139">
        <f t="shared" si="19"/>
        <v>0.14000000000000001</v>
      </c>
      <c r="U63" s="1"/>
      <c r="V63" s="1"/>
      <c r="W63" s="1"/>
    </row>
    <row r="64" spans="1:23" x14ac:dyDescent="0.25">
      <c r="A64" s="193">
        <f>+'Información ELECTRO PUNO'!A44</f>
        <v>43</v>
      </c>
      <c r="B64" s="26" t="str">
        <f t="shared" si="17"/>
        <v>SICODI</v>
      </c>
      <c r="C64" s="9" t="str">
        <f t="shared" si="13"/>
        <v>Puno</v>
      </c>
      <c r="D64" s="9" t="str">
        <f t="shared" si="14"/>
        <v>No Reporta</v>
      </c>
      <c r="E64" s="9" t="str">
        <f t="shared" si="15"/>
        <v>No Reporta</v>
      </c>
      <c r="F64" s="194" t="str">
        <f>+'Información ELECTRO PUNO'!E44</f>
        <v>BT</v>
      </c>
      <c r="G64" s="194">
        <f>+'Información ELECTRO PUNO'!G44</f>
        <v>8</v>
      </c>
      <c r="H64" s="9" t="str">
        <f t="shared" si="16"/>
        <v>Poste</v>
      </c>
      <c r="I64" s="194" t="str">
        <f>+'Información ELECTRO PUNO'!F44</f>
        <v>Concreto Armado</v>
      </c>
      <c r="J64" s="194" t="str">
        <f>+'Información ELECTRO PUNO'!B44</f>
        <v>PPC06</v>
      </c>
      <c r="K64" s="9" t="str">
        <f t="shared" si="18"/>
        <v>POSTE DE CONCRETO ARMADO DE  8/300/120/240</v>
      </c>
      <c r="L64" s="139">
        <f t="shared" si="19"/>
        <v>0.14000000000000001</v>
      </c>
    </row>
    <row r="65" spans="1:12" x14ac:dyDescent="0.25">
      <c r="A65" s="193">
        <f>+'Información ELECTRO PUNO'!A45</f>
        <v>44</v>
      </c>
      <c r="B65" s="26" t="str">
        <f t="shared" si="17"/>
        <v>SICODI</v>
      </c>
      <c r="C65" s="9" t="str">
        <f t="shared" si="13"/>
        <v>Puno</v>
      </c>
      <c r="D65" s="9" t="str">
        <f t="shared" si="14"/>
        <v>No Reporta</v>
      </c>
      <c r="E65" s="9" t="str">
        <f t="shared" si="15"/>
        <v>No Reporta</v>
      </c>
      <c r="F65" s="194" t="str">
        <f>+'Información ELECTRO PUNO'!E45</f>
        <v>BT</v>
      </c>
      <c r="G65" s="194">
        <f>+'Información ELECTRO PUNO'!G45</f>
        <v>8</v>
      </c>
      <c r="H65" s="9" t="str">
        <f t="shared" si="16"/>
        <v>Poste</v>
      </c>
      <c r="I65" s="194" t="str">
        <f>+'Información ELECTRO PUNO'!F45</f>
        <v>Concreto Armado</v>
      </c>
      <c r="J65" s="194" t="str">
        <f>+'Información ELECTRO PUNO'!B45</f>
        <v>PPC06</v>
      </c>
      <c r="K65" s="9" t="str">
        <f t="shared" si="18"/>
        <v>POSTE DE CONCRETO ARMADO DE  8/300/120/240</v>
      </c>
      <c r="L65" s="139">
        <f t="shared" si="19"/>
        <v>0.14000000000000001</v>
      </c>
    </row>
    <row r="66" spans="1:12" x14ac:dyDescent="0.25">
      <c r="A66" s="193">
        <f>+'Información ELECTRO PUNO'!A46</f>
        <v>45</v>
      </c>
      <c r="B66" s="26" t="str">
        <f t="shared" si="17"/>
        <v>SICODI</v>
      </c>
      <c r="C66" s="9" t="str">
        <f t="shared" si="13"/>
        <v>Puno</v>
      </c>
      <c r="D66" s="9" t="str">
        <f t="shared" si="14"/>
        <v>No Reporta</v>
      </c>
      <c r="E66" s="9" t="str">
        <f t="shared" si="15"/>
        <v>No Reporta</v>
      </c>
      <c r="F66" s="194" t="str">
        <f>+'Información ELECTRO PUNO'!E46</f>
        <v>BT</v>
      </c>
      <c r="G66" s="194">
        <f>+'Información ELECTRO PUNO'!G46</f>
        <v>8</v>
      </c>
      <c r="H66" s="9" t="str">
        <f t="shared" si="16"/>
        <v>Poste</v>
      </c>
      <c r="I66" s="194" t="str">
        <f>+'Información ELECTRO PUNO'!F46</f>
        <v>Concreto Armado</v>
      </c>
      <c r="J66" s="194" t="str">
        <f>+'Información ELECTRO PUNO'!B46</f>
        <v>PPC06</v>
      </c>
      <c r="K66" s="9" t="str">
        <f t="shared" si="18"/>
        <v>POSTE DE CONCRETO ARMADO DE  8/300/120/240</v>
      </c>
      <c r="L66" s="139">
        <f t="shared" si="19"/>
        <v>0.14000000000000001</v>
      </c>
    </row>
    <row r="67" spans="1:12" x14ac:dyDescent="0.25">
      <c r="A67" s="193">
        <f>+'Información ELECTRO PUNO'!A47</f>
        <v>46</v>
      </c>
      <c r="B67" s="26" t="str">
        <f t="shared" si="17"/>
        <v>SICODI</v>
      </c>
      <c r="C67" s="9" t="str">
        <f t="shared" si="13"/>
        <v>Puno</v>
      </c>
      <c r="D67" s="9" t="str">
        <f t="shared" si="14"/>
        <v>No Reporta</v>
      </c>
      <c r="E67" s="9" t="str">
        <f t="shared" si="15"/>
        <v>No Reporta</v>
      </c>
      <c r="F67" s="194" t="str">
        <f>+'Información ELECTRO PUNO'!E47</f>
        <v>BT</v>
      </c>
      <c r="G67" s="194">
        <f>+'Información ELECTRO PUNO'!G47</f>
        <v>8</v>
      </c>
      <c r="H67" s="9" t="str">
        <f t="shared" si="16"/>
        <v>Poste</v>
      </c>
      <c r="I67" s="194" t="str">
        <f>+'Información ELECTRO PUNO'!F47</f>
        <v>Concreto Armado</v>
      </c>
      <c r="J67" s="194" t="str">
        <f>+'Información ELECTRO PUNO'!B47</f>
        <v>PPC06</v>
      </c>
      <c r="K67" s="9" t="str">
        <f t="shared" si="18"/>
        <v>POSTE DE CONCRETO ARMADO DE  8/300/120/240</v>
      </c>
      <c r="L67" s="139">
        <f t="shared" si="19"/>
        <v>0.14000000000000001</v>
      </c>
    </row>
    <row r="68" spans="1:12" x14ac:dyDescent="0.25">
      <c r="A68" s="193">
        <f>+'Información ELECTRO PUNO'!A48</f>
        <v>47</v>
      </c>
      <c r="B68" s="26" t="str">
        <f t="shared" si="17"/>
        <v>SICODI</v>
      </c>
      <c r="C68" s="9" t="str">
        <f t="shared" si="13"/>
        <v>Puno</v>
      </c>
      <c r="D68" s="9" t="str">
        <f t="shared" si="14"/>
        <v>No Reporta</v>
      </c>
      <c r="E68" s="9" t="str">
        <f t="shared" si="15"/>
        <v>No Reporta</v>
      </c>
      <c r="F68" s="194" t="str">
        <f>+'Información ELECTRO PUNO'!E48</f>
        <v>BT</v>
      </c>
      <c r="G68" s="194">
        <f>+'Información ELECTRO PUNO'!G48</f>
        <v>8</v>
      </c>
      <c r="H68" s="9" t="str">
        <f t="shared" si="16"/>
        <v>Poste</v>
      </c>
      <c r="I68" s="194" t="str">
        <f>+'Información ELECTRO PUNO'!F48</f>
        <v>Concreto Armado</v>
      </c>
      <c r="J68" s="194" t="str">
        <f>+'Información ELECTRO PUNO'!B48</f>
        <v>PPC06</v>
      </c>
      <c r="K68" s="9" t="str">
        <f t="shared" si="18"/>
        <v>POSTE DE CONCRETO ARMADO DE  8/300/120/240</v>
      </c>
      <c r="L68" s="139">
        <f t="shared" si="19"/>
        <v>0.14000000000000001</v>
      </c>
    </row>
    <row r="69" spans="1:12" x14ac:dyDescent="0.25">
      <c r="A69" s="193">
        <f>+'Información ELECTRO PUNO'!A49</f>
        <v>48</v>
      </c>
      <c r="B69" s="26" t="str">
        <f t="shared" si="17"/>
        <v>SICODI</v>
      </c>
      <c r="C69" s="9" t="str">
        <f t="shared" si="13"/>
        <v>Puno</v>
      </c>
      <c r="D69" s="9" t="str">
        <f t="shared" si="14"/>
        <v>No Reporta</v>
      </c>
      <c r="E69" s="9" t="str">
        <f t="shared" si="15"/>
        <v>No Reporta</v>
      </c>
      <c r="F69" s="194" t="str">
        <f>+'Información ELECTRO PUNO'!E49</f>
        <v>BT</v>
      </c>
      <c r="G69" s="194">
        <f>+'Información ELECTRO PUNO'!G49</f>
        <v>8</v>
      </c>
      <c r="H69" s="9" t="str">
        <f t="shared" si="16"/>
        <v>Poste</v>
      </c>
      <c r="I69" s="194" t="str">
        <f>+'Información ELECTRO PUNO'!F49</f>
        <v>Concreto Armado</v>
      </c>
      <c r="J69" s="194" t="str">
        <f>+'Información ELECTRO PUNO'!B49</f>
        <v>PPC06</v>
      </c>
      <c r="K69" s="9" t="str">
        <f t="shared" si="18"/>
        <v>POSTE DE CONCRETO ARMADO DE  8/300/120/240</v>
      </c>
      <c r="L69" s="139">
        <f t="shared" si="19"/>
        <v>0.14000000000000001</v>
      </c>
    </row>
    <row r="70" spans="1:12" x14ac:dyDescent="0.25">
      <c r="A70" s="193">
        <f>+'Información ELECTRO PUNO'!A50</f>
        <v>49</v>
      </c>
      <c r="B70" s="26" t="str">
        <f t="shared" si="17"/>
        <v>SICODI</v>
      </c>
      <c r="C70" s="9" t="str">
        <f t="shared" si="13"/>
        <v>Puno</v>
      </c>
      <c r="D70" s="9" t="str">
        <f t="shared" si="14"/>
        <v>No Reporta</v>
      </c>
      <c r="E70" s="9" t="str">
        <f t="shared" si="15"/>
        <v>No Reporta</v>
      </c>
      <c r="F70" s="194" t="str">
        <f>+'Información ELECTRO PUNO'!E50</f>
        <v>BT</v>
      </c>
      <c r="G70" s="194">
        <f>+'Información ELECTRO PUNO'!G50</f>
        <v>8</v>
      </c>
      <c r="H70" s="9" t="str">
        <f t="shared" si="16"/>
        <v>Poste</v>
      </c>
      <c r="I70" s="194" t="str">
        <f>+'Información ELECTRO PUNO'!F50</f>
        <v>Concreto Armado</v>
      </c>
      <c r="J70" s="194" t="str">
        <f>+'Información ELECTRO PUNO'!B50</f>
        <v>PPC06</v>
      </c>
      <c r="K70" s="9" t="str">
        <f t="shared" si="18"/>
        <v>POSTE DE CONCRETO ARMADO DE  8/300/120/240</v>
      </c>
      <c r="L70" s="139">
        <f t="shared" si="19"/>
        <v>0.14000000000000001</v>
      </c>
    </row>
    <row r="71" spans="1:12" x14ac:dyDescent="0.25">
      <c r="A71" s="193">
        <f>+'Información ELECTRO PUNO'!A51</f>
        <v>50</v>
      </c>
      <c r="B71" s="26" t="str">
        <f t="shared" si="17"/>
        <v>SICODI</v>
      </c>
      <c r="C71" s="9" t="str">
        <f t="shared" si="13"/>
        <v>Puno</v>
      </c>
      <c r="D71" s="9" t="str">
        <f t="shared" si="14"/>
        <v>No Reporta</v>
      </c>
      <c r="E71" s="9" t="str">
        <f t="shared" si="15"/>
        <v>No Reporta</v>
      </c>
      <c r="F71" s="194" t="str">
        <f>+'Información ELECTRO PUNO'!E51</f>
        <v>BT</v>
      </c>
      <c r="G71" s="194">
        <f>+'Información ELECTRO PUNO'!G51</f>
        <v>8</v>
      </c>
      <c r="H71" s="9" t="str">
        <f t="shared" si="16"/>
        <v>Poste</v>
      </c>
      <c r="I71" s="194" t="str">
        <f>+'Información ELECTRO PUNO'!F51</f>
        <v>Concreto Armado</v>
      </c>
      <c r="J71" s="194" t="str">
        <f>+'Información ELECTRO PUNO'!B51</f>
        <v>PPC06</v>
      </c>
      <c r="K71" s="9" t="str">
        <f t="shared" si="18"/>
        <v>POSTE DE CONCRETO ARMADO DE  8/300/120/240</v>
      </c>
      <c r="L71" s="139">
        <f t="shared" si="19"/>
        <v>0.14000000000000001</v>
      </c>
    </row>
    <row r="72" spans="1:12" x14ac:dyDescent="0.25">
      <c r="A72" s="193">
        <f>+'Información ELECTRO PUNO'!A52</f>
        <v>51</v>
      </c>
      <c r="B72" s="26" t="str">
        <f t="shared" si="17"/>
        <v>SICODI</v>
      </c>
      <c r="C72" s="9" t="str">
        <f t="shared" si="13"/>
        <v>Puno</v>
      </c>
      <c r="D72" s="9" t="str">
        <f t="shared" si="14"/>
        <v>No Reporta</v>
      </c>
      <c r="E72" s="9" t="str">
        <f t="shared" si="15"/>
        <v>No Reporta</v>
      </c>
      <c r="F72" s="194" t="str">
        <f>+'Información ELECTRO PUNO'!E52</f>
        <v>BT</v>
      </c>
      <c r="G72" s="194">
        <f>+'Información ELECTRO PUNO'!G52</f>
        <v>8</v>
      </c>
      <c r="H72" s="9" t="str">
        <f t="shared" si="16"/>
        <v>Poste</v>
      </c>
      <c r="I72" s="194" t="str">
        <f>+'Información ELECTRO PUNO'!F52</f>
        <v>Concreto Armado</v>
      </c>
      <c r="J72" s="194" t="str">
        <f>+'Información ELECTRO PUNO'!B52</f>
        <v>PPC06</v>
      </c>
      <c r="K72" s="9" t="str">
        <f t="shared" si="18"/>
        <v>POSTE DE CONCRETO ARMADO DE  8/300/120/240</v>
      </c>
      <c r="L72" s="139">
        <f t="shared" si="19"/>
        <v>0.14000000000000001</v>
      </c>
    </row>
    <row r="73" spans="1:12" x14ac:dyDescent="0.25">
      <c r="A73" s="193">
        <f>+'Información ELECTRO PUNO'!A53</f>
        <v>52</v>
      </c>
      <c r="B73" s="26" t="str">
        <f t="shared" si="17"/>
        <v>SICODI</v>
      </c>
      <c r="C73" s="9" t="str">
        <f t="shared" si="13"/>
        <v>Puno</v>
      </c>
      <c r="D73" s="9" t="str">
        <f t="shared" si="14"/>
        <v>No Reporta</v>
      </c>
      <c r="E73" s="9" t="str">
        <f t="shared" si="15"/>
        <v>No Reporta</v>
      </c>
      <c r="F73" s="194" t="str">
        <f>+'Información ELECTRO PUNO'!E53</f>
        <v>BT</v>
      </c>
      <c r="G73" s="194">
        <f>+'Información ELECTRO PUNO'!G53</f>
        <v>8</v>
      </c>
      <c r="H73" s="9" t="str">
        <f t="shared" si="16"/>
        <v>Poste</v>
      </c>
      <c r="I73" s="194" t="str">
        <f>+'Información ELECTRO PUNO'!F53</f>
        <v>Concreto Armado</v>
      </c>
      <c r="J73" s="194" t="str">
        <f>+'Información ELECTRO PUNO'!B53</f>
        <v>PPC06</v>
      </c>
      <c r="K73" s="9" t="str">
        <f t="shared" si="18"/>
        <v>POSTE DE CONCRETO ARMADO DE  8/300/120/240</v>
      </c>
      <c r="L73" s="139">
        <f t="shared" si="19"/>
        <v>0.14000000000000001</v>
      </c>
    </row>
    <row r="74" spans="1:12" x14ac:dyDescent="0.25">
      <c r="A74" s="193">
        <f>+'Información ELECTRO PUNO'!A54</f>
        <v>53</v>
      </c>
      <c r="B74" s="26" t="str">
        <f t="shared" si="17"/>
        <v>SICODI</v>
      </c>
      <c r="C74" s="9" t="str">
        <f t="shared" si="13"/>
        <v>Puno</v>
      </c>
      <c r="D74" s="9" t="str">
        <f t="shared" si="14"/>
        <v>No Reporta</v>
      </c>
      <c r="E74" s="9" t="str">
        <f t="shared" si="15"/>
        <v>No Reporta</v>
      </c>
      <c r="F74" s="194" t="str">
        <f>+'Información ELECTRO PUNO'!E54</f>
        <v>BT</v>
      </c>
      <c r="G74" s="194">
        <f>+'Información ELECTRO PUNO'!G54</f>
        <v>8</v>
      </c>
      <c r="H74" s="9" t="str">
        <f t="shared" si="16"/>
        <v>Poste</v>
      </c>
      <c r="I74" s="194" t="str">
        <f>+'Información ELECTRO PUNO'!F54</f>
        <v>Concreto Armado</v>
      </c>
      <c r="J74" s="194" t="str">
        <f>+'Información ELECTRO PUNO'!B54</f>
        <v>PPC06</v>
      </c>
      <c r="K74" s="9" t="str">
        <f t="shared" si="18"/>
        <v>POSTE DE CONCRETO ARMADO DE  8/300/120/240</v>
      </c>
      <c r="L74" s="139">
        <f t="shared" si="19"/>
        <v>0.14000000000000001</v>
      </c>
    </row>
    <row r="75" spans="1:12" x14ac:dyDescent="0.25">
      <c r="A75" s="193">
        <f>+'Información ELECTRO PUNO'!A55</f>
        <v>54</v>
      </c>
      <c r="B75" s="26" t="str">
        <f t="shared" si="17"/>
        <v>SICODI</v>
      </c>
      <c r="C75" s="9" t="str">
        <f t="shared" si="13"/>
        <v>Puno</v>
      </c>
      <c r="D75" s="9" t="str">
        <f t="shared" si="14"/>
        <v>No Reporta</v>
      </c>
      <c r="E75" s="9" t="str">
        <f t="shared" si="15"/>
        <v>No Reporta</v>
      </c>
      <c r="F75" s="194" t="str">
        <f>+'Información ELECTRO PUNO'!E55</f>
        <v>BT</v>
      </c>
      <c r="G75" s="194">
        <f>+'Información ELECTRO PUNO'!G55</f>
        <v>8</v>
      </c>
      <c r="H75" s="9" t="str">
        <f t="shared" si="16"/>
        <v>Poste</v>
      </c>
      <c r="I75" s="194" t="str">
        <f>+'Información ELECTRO PUNO'!F55</f>
        <v>Concreto Armado</v>
      </c>
      <c r="J75" s="194" t="str">
        <f>+'Información ELECTRO PUNO'!B55</f>
        <v>PPC06</v>
      </c>
      <c r="K75" s="9" t="str">
        <f t="shared" si="18"/>
        <v>POSTE DE CONCRETO ARMADO DE  8/300/120/240</v>
      </c>
      <c r="L75" s="139">
        <f t="shared" si="19"/>
        <v>0.14000000000000001</v>
      </c>
    </row>
    <row r="76" spans="1:12" x14ac:dyDescent="0.25">
      <c r="A76" s="193">
        <f>+'Información ELECTRO PUNO'!A56</f>
        <v>55</v>
      </c>
      <c r="B76" s="26" t="str">
        <f t="shared" si="17"/>
        <v>SICODI</v>
      </c>
      <c r="C76" s="9" t="str">
        <f t="shared" si="13"/>
        <v>Puno</v>
      </c>
      <c r="D76" s="9" t="str">
        <f t="shared" si="14"/>
        <v>No Reporta</v>
      </c>
      <c r="E76" s="9" t="str">
        <f t="shared" si="15"/>
        <v>No Reporta</v>
      </c>
      <c r="F76" s="194" t="str">
        <f>+'Información ELECTRO PUNO'!E56</f>
        <v>BT</v>
      </c>
      <c r="G76" s="194">
        <f>+'Información ELECTRO PUNO'!G56</f>
        <v>8</v>
      </c>
      <c r="H76" s="9" t="str">
        <f t="shared" si="16"/>
        <v>Poste</v>
      </c>
      <c r="I76" s="194" t="str">
        <f>+'Información ELECTRO PUNO'!F56</f>
        <v>Concreto Armado</v>
      </c>
      <c r="J76" s="194" t="str">
        <f>+'Información ELECTRO PUNO'!B56</f>
        <v>PPC06</v>
      </c>
      <c r="K76" s="9" t="str">
        <f t="shared" si="18"/>
        <v>POSTE DE CONCRETO ARMADO DE  8/300/120/240</v>
      </c>
      <c r="L76" s="139">
        <f t="shared" si="19"/>
        <v>0.14000000000000001</v>
      </c>
    </row>
    <row r="77" spans="1:12" x14ac:dyDescent="0.25">
      <c r="A77" s="193">
        <f>+'Información ELECTRO PUNO'!A57</f>
        <v>56</v>
      </c>
      <c r="B77" s="26" t="str">
        <f t="shared" si="17"/>
        <v>SICODI</v>
      </c>
      <c r="C77" s="9" t="str">
        <f t="shared" si="13"/>
        <v>Puno</v>
      </c>
      <c r="D77" s="9" t="str">
        <f t="shared" si="14"/>
        <v>No Reporta</v>
      </c>
      <c r="E77" s="9" t="str">
        <f t="shared" si="15"/>
        <v>No Reporta</v>
      </c>
      <c r="F77" s="194" t="str">
        <f>+'Información ELECTRO PUNO'!E57</f>
        <v>BT</v>
      </c>
      <c r="G77" s="194">
        <f>+'Información ELECTRO PUNO'!G57</f>
        <v>8</v>
      </c>
      <c r="H77" s="9" t="str">
        <f t="shared" si="16"/>
        <v>Poste</v>
      </c>
      <c r="I77" s="194" t="str">
        <f>+'Información ELECTRO PUNO'!F57</f>
        <v>Concreto Armado</v>
      </c>
      <c r="J77" s="194" t="str">
        <f>+'Información ELECTRO PUNO'!B57</f>
        <v>PPC06</v>
      </c>
      <c r="K77" s="9" t="str">
        <f t="shared" si="18"/>
        <v>POSTE DE CONCRETO ARMADO DE  8/300/120/240</v>
      </c>
      <c r="L77" s="139">
        <f t="shared" si="19"/>
        <v>0.14000000000000001</v>
      </c>
    </row>
    <row r="78" spans="1:12" x14ac:dyDescent="0.25">
      <c r="A78" s="193">
        <f>+'Información ELECTRO PUNO'!A58</f>
        <v>57</v>
      </c>
      <c r="B78" s="26" t="str">
        <f t="shared" si="17"/>
        <v>SICODI</v>
      </c>
      <c r="C78" s="9" t="str">
        <f t="shared" si="13"/>
        <v>Puno</v>
      </c>
      <c r="D78" s="9" t="str">
        <f t="shared" si="14"/>
        <v>No Reporta</v>
      </c>
      <c r="E78" s="9" t="str">
        <f t="shared" si="15"/>
        <v>No Reporta</v>
      </c>
      <c r="F78" s="194" t="str">
        <f>+'Información ELECTRO PUNO'!E58</f>
        <v>BT</v>
      </c>
      <c r="G78" s="194">
        <f>+'Información ELECTRO PUNO'!G58</f>
        <v>8</v>
      </c>
      <c r="H78" s="9" t="str">
        <f t="shared" si="16"/>
        <v>Poste</v>
      </c>
      <c r="I78" s="194" t="str">
        <f>+'Información ELECTRO PUNO'!F58</f>
        <v>Concreto Armado</v>
      </c>
      <c r="J78" s="194" t="str">
        <f>+'Información ELECTRO PUNO'!B58</f>
        <v>PPC06</v>
      </c>
      <c r="K78" s="9" t="str">
        <f t="shared" si="18"/>
        <v>POSTE DE CONCRETO ARMADO DE  8/300/120/240</v>
      </c>
      <c r="L78" s="139">
        <f t="shared" si="19"/>
        <v>0.14000000000000001</v>
      </c>
    </row>
    <row r="79" spans="1:12" x14ac:dyDescent="0.25">
      <c r="A79" s="193">
        <f>+'Información ELECTRO PUNO'!A59</f>
        <v>58</v>
      </c>
      <c r="B79" s="26" t="str">
        <f t="shared" si="17"/>
        <v>SICODI</v>
      </c>
      <c r="C79" s="9" t="str">
        <f t="shared" si="13"/>
        <v>Puno</v>
      </c>
      <c r="D79" s="9" t="str">
        <f t="shared" si="14"/>
        <v>No Reporta</v>
      </c>
      <c r="E79" s="9" t="str">
        <f t="shared" si="15"/>
        <v>No Reporta</v>
      </c>
      <c r="F79" s="194" t="str">
        <f>+'Información ELECTRO PUNO'!E59</f>
        <v>MT</v>
      </c>
      <c r="G79" s="194">
        <f>+'Información ELECTRO PUNO'!G59</f>
        <v>13</v>
      </c>
      <c r="H79" s="9" t="str">
        <f t="shared" si="16"/>
        <v>Poste</v>
      </c>
      <c r="I79" s="194" t="str">
        <f>+'Información ELECTRO PUNO'!F59</f>
        <v>Concreto Armado C</v>
      </c>
      <c r="J79" s="194" t="str">
        <f>+'Información ELECTRO PUNO'!B59</f>
        <v>PPC20</v>
      </c>
      <c r="K79" s="9" t="str">
        <f t="shared" si="18"/>
        <v>POSTE DE CONCRETO ARMADO DE 13/400/150/345</v>
      </c>
      <c r="L79" s="139">
        <f t="shared" si="19"/>
        <v>0.54</v>
      </c>
    </row>
    <row r="80" spans="1:12" x14ac:dyDescent="0.25">
      <c r="A80" s="193">
        <f>+'Información ELECTRO PUNO'!A60</f>
        <v>59</v>
      </c>
      <c r="B80" s="26" t="str">
        <f t="shared" si="17"/>
        <v>SICODI</v>
      </c>
      <c r="C80" s="9" t="str">
        <f t="shared" si="13"/>
        <v>Puno</v>
      </c>
      <c r="D80" s="9" t="str">
        <f t="shared" si="14"/>
        <v>No Reporta</v>
      </c>
      <c r="E80" s="9" t="str">
        <f t="shared" si="15"/>
        <v>No Reporta</v>
      </c>
      <c r="F80" s="194" t="str">
        <f>+'Información ELECTRO PUNO'!E60</f>
        <v>MT</v>
      </c>
      <c r="G80" s="194">
        <f>+'Información ELECTRO PUNO'!G60</f>
        <v>13</v>
      </c>
      <c r="H80" s="9" t="str">
        <f t="shared" si="16"/>
        <v>Poste</v>
      </c>
      <c r="I80" s="194" t="str">
        <f>+'Información ELECTRO PUNO'!F60</f>
        <v>Concreto Armado C</v>
      </c>
      <c r="J80" s="194" t="str">
        <f>+'Información ELECTRO PUNO'!B60</f>
        <v>PPC20</v>
      </c>
      <c r="K80" s="9" t="str">
        <f t="shared" si="18"/>
        <v>POSTE DE CONCRETO ARMADO DE 13/400/150/345</v>
      </c>
      <c r="L80" s="139">
        <f t="shared" si="19"/>
        <v>0.54</v>
      </c>
    </row>
    <row r="81" spans="1:12" x14ac:dyDescent="0.25">
      <c r="A81" s="193">
        <f>+'Información ELECTRO PUNO'!A61</f>
        <v>60</v>
      </c>
      <c r="B81" s="26" t="str">
        <f t="shared" si="17"/>
        <v>SICODI</v>
      </c>
      <c r="C81" s="9" t="str">
        <f t="shared" si="13"/>
        <v>Puno</v>
      </c>
      <c r="D81" s="9" t="str">
        <f t="shared" si="14"/>
        <v>No Reporta</v>
      </c>
      <c r="E81" s="9" t="str">
        <f t="shared" si="15"/>
        <v>No Reporta</v>
      </c>
      <c r="F81" s="194" t="str">
        <f>+'Información ELECTRO PUNO'!E61</f>
        <v>MT</v>
      </c>
      <c r="G81" s="194">
        <f>+'Información ELECTRO PUNO'!G61</f>
        <v>13</v>
      </c>
      <c r="H81" s="9" t="str">
        <f t="shared" si="16"/>
        <v>Poste</v>
      </c>
      <c r="I81" s="194" t="str">
        <f>+'Información ELECTRO PUNO'!F61</f>
        <v>Concreto Armado C</v>
      </c>
      <c r="J81" s="194" t="str">
        <f>+'Información ELECTRO PUNO'!B61</f>
        <v>PPC20</v>
      </c>
      <c r="K81" s="9" t="str">
        <f t="shared" si="18"/>
        <v>POSTE DE CONCRETO ARMADO DE 13/400/150/345</v>
      </c>
      <c r="L81" s="139">
        <f t="shared" si="19"/>
        <v>0.54</v>
      </c>
    </row>
    <row r="82" spans="1:12" x14ac:dyDescent="0.25">
      <c r="A82" s="193">
        <f>+'Información ELECTRO PUNO'!A62</f>
        <v>61</v>
      </c>
      <c r="B82" s="26" t="str">
        <f t="shared" si="17"/>
        <v>SICODI</v>
      </c>
      <c r="C82" s="9" t="str">
        <f t="shared" si="13"/>
        <v>Puno</v>
      </c>
      <c r="D82" s="9" t="str">
        <f t="shared" si="14"/>
        <v>No Reporta</v>
      </c>
      <c r="E82" s="9" t="str">
        <f t="shared" si="15"/>
        <v>No Reporta</v>
      </c>
      <c r="F82" s="194" t="str">
        <f>+'Información ELECTRO PUNO'!E62</f>
        <v>MT</v>
      </c>
      <c r="G82" s="194">
        <f>+'Información ELECTRO PUNO'!G62</f>
        <v>13</v>
      </c>
      <c r="H82" s="9" t="str">
        <f t="shared" si="16"/>
        <v>Poste</v>
      </c>
      <c r="I82" s="194" t="str">
        <f>+'Información ELECTRO PUNO'!F62</f>
        <v>Concreto Armado C</v>
      </c>
      <c r="J82" s="194" t="str">
        <f>+'Información ELECTRO PUNO'!B62</f>
        <v>PPC20</v>
      </c>
      <c r="K82" s="9" t="str">
        <f t="shared" si="18"/>
        <v>POSTE DE CONCRETO ARMADO DE 13/400/150/345</v>
      </c>
      <c r="L82" s="139">
        <f t="shared" si="19"/>
        <v>0.54</v>
      </c>
    </row>
    <row r="83" spans="1:12" x14ac:dyDescent="0.25">
      <c r="A83" s="193">
        <f>+'Información ELECTRO PUNO'!A63</f>
        <v>62</v>
      </c>
      <c r="B83" s="26" t="str">
        <f t="shared" si="17"/>
        <v>SICODI</v>
      </c>
      <c r="C83" s="9" t="str">
        <f t="shared" si="13"/>
        <v>Puno</v>
      </c>
      <c r="D83" s="9" t="str">
        <f t="shared" si="14"/>
        <v>No Reporta</v>
      </c>
      <c r="E83" s="9" t="str">
        <f t="shared" si="15"/>
        <v>No Reporta</v>
      </c>
      <c r="F83" s="194" t="str">
        <f>+'Información ELECTRO PUNO'!E63</f>
        <v>MT</v>
      </c>
      <c r="G83" s="194">
        <f>+'Información ELECTRO PUNO'!G63</f>
        <v>13</v>
      </c>
      <c r="H83" s="9" t="str">
        <f t="shared" si="16"/>
        <v>Poste</v>
      </c>
      <c r="I83" s="194" t="str">
        <f>+'Información ELECTRO PUNO'!F63</f>
        <v>Concreto Armado C</v>
      </c>
      <c r="J83" s="194" t="str">
        <f>+'Información ELECTRO PUNO'!B63</f>
        <v>PPC20</v>
      </c>
      <c r="K83" s="9" t="str">
        <f t="shared" si="18"/>
        <v>POSTE DE CONCRETO ARMADO DE 13/400/150/345</v>
      </c>
      <c r="L83" s="139">
        <f t="shared" si="19"/>
        <v>0.54</v>
      </c>
    </row>
    <row r="84" spans="1:12" x14ac:dyDescent="0.25">
      <c r="A84" s="193">
        <f>+'Información ELECTRO PUNO'!A64</f>
        <v>63</v>
      </c>
      <c r="B84" s="26" t="str">
        <f t="shared" si="17"/>
        <v>SICODI</v>
      </c>
      <c r="C84" s="9" t="str">
        <f t="shared" si="13"/>
        <v>Puno</v>
      </c>
      <c r="D84" s="9" t="str">
        <f t="shared" si="14"/>
        <v>No Reporta</v>
      </c>
      <c r="E84" s="9" t="str">
        <f t="shared" si="15"/>
        <v>No Reporta</v>
      </c>
      <c r="F84" s="194" t="str">
        <f>+'Información ELECTRO PUNO'!E64</f>
        <v>MT</v>
      </c>
      <c r="G84" s="194">
        <f>+'Información ELECTRO PUNO'!G64</f>
        <v>13</v>
      </c>
      <c r="H84" s="9" t="str">
        <f t="shared" si="16"/>
        <v>Poste</v>
      </c>
      <c r="I84" s="194" t="str">
        <f>+'Información ELECTRO PUNO'!F64</f>
        <v>Concreto Armado C</v>
      </c>
      <c r="J84" s="194" t="str">
        <f>+'Información ELECTRO PUNO'!B64</f>
        <v>PPC20</v>
      </c>
      <c r="K84" s="9" t="str">
        <f t="shared" si="18"/>
        <v>POSTE DE CONCRETO ARMADO DE 13/400/150/345</v>
      </c>
      <c r="L84" s="139">
        <f t="shared" si="19"/>
        <v>0.54</v>
      </c>
    </row>
    <row r="85" spans="1:12" x14ac:dyDescent="0.25">
      <c r="A85" s="193">
        <f>+'Información ELECTRO PUNO'!A65</f>
        <v>64</v>
      </c>
      <c r="B85" s="26" t="str">
        <f t="shared" si="17"/>
        <v>SICODI</v>
      </c>
      <c r="C85" s="9" t="str">
        <f t="shared" si="13"/>
        <v>Puno</v>
      </c>
      <c r="D85" s="9" t="str">
        <f t="shared" si="14"/>
        <v>No Reporta</v>
      </c>
      <c r="E85" s="9" t="str">
        <f t="shared" si="15"/>
        <v>No Reporta</v>
      </c>
      <c r="F85" s="194" t="str">
        <f>+'Información ELECTRO PUNO'!E65</f>
        <v>MT</v>
      </c>
      <c r="G85" s="194">
        <f>+'Información ELECTRO PUNO'!G65</f>
        <v>13</v>
      </c>
      <c r="H85" s="9" t="str">
        <f t="shared" si="16"/>
        <v>Poste</v>
      </c>
      <c r="I85" s="194" t="str">
        <f>+'Información ELECTRO PUNO'!F65</f>
        <v>Concreto Armado C</v>
      </c>
      <c r="J85" s="194" t="str">
        <f>+'Información ELECTRO PUNO'!B65</f>
        <v>PPC20</v>
      </c>
      <c r="K85" s="9" t="str">
        <f t="shared" si="18"/>
        <v>POSTE DE CONCRETO ARMADO DE 13/400/150/345</v>
      </c>
      <c r="L85" s="139">
        <f t="shared" si="19"/>
        <v>0.54</v>
      </c>
    </row>
    <row r="86" spans="1:12" x14ac:dyDescent="0.25">
      <c r="A86" s="193">
        <f>+'Información ELECTRO PUNO'!A66</f>
        <v>65</v>
      </c>
      <c r="B86" s="26" t="str">
        <f t="shared" si="17"/>
        <v>SICODI</v>
      </c>
      <c r="C86" s="9" t="str">
        <f t="shared" ref="C86:C149" si="20">+$C$10</f>
        <v>Puno</v>
      </c>
      <c r="D86" s="9" t="str">
        <f t="shared" ref="D86:D149" si="21">+$D$10</f>
        <v>No Reporta</v>
      </c>
      <c r="E86" s="9" t="str">
        <f t="shared" ref="E86:E149" si="22">+$E$10</f>
        <v>No Reporta</v>
      </c>
      <c r="F86" s="194" t="str">
        <f>+'Información ELECTRO PUNO'!E66</f>
        <v>MT</v>
      </c>
      <c r="G86" s="194">
        <f>+'Información ELECTRO PUNO'!G66</f>
        <v>13</v>
      </c>
      <c r="H86" s="9" t="str">
        <f t="shared" ref="H86:H149" si="23">+$H$10</f>
        <v>Poste</v>
      </c>
      <c r="I86" s="194" t="str">
        <f>+'Información ELECTRO PUNO'!F66</f>
        <v>Concreto Armado C</v>
      </c>
      <c r="J86" s="194" t="str">
        <f>+'Información ELECTRO PUNO'!B66</f>
        <v>PPC20</v>
      </c>
      <c r="K86" s="9" t="str">
        <f t="shared" si="18"/>
        <v>POSTE DE CONCRETO ARMADO DE 13/400/150/345</v>
      </c>
      <c r="L86" s="139">
        <f t="shared" si="19"/>
        <v>0.54</v>
      </c>
    </row>
    <row r="87" spans="1:12" x14ac:dyDescent="0.25">
      <c r="A87" s="193">
        <f>+'Información ELECTRO PUNO'!A67</f>
        <v>66</v>
      </c>
      <c r="B87" s="26" t="str">
        <f t="shared" ref="B87:B150" si="24">+INDEX($B$8:$B$16,MATCH(J87,$J$8:$J$16,0))</f>
        <v>SICODI</v>
      </c>
      <c r="C87" s="9" t="str">
        <f t="shared" si="20"/>
        <v>Puno</v>
      </c>
      <c r="D87" s="9" t="str">
        <f t="shared" si="21"/>
        <v>No Reporta</v>
      </c>
      <c r="E87" s="9" t="str">
        <f t="shared" si="22"/>
        <v>No Reporta</v>
      </c>
      <c r="F87" s="194" t="str">
        <f>+'Información ELECTRO PUNO'!E67</f>
        <v>MT</v>
      </c>
      <c r="G87" s="194">
        <f>+'Información ELECTRO PUNO'!G67</f>
        <v>13</v>
      </c>
      <c r="H87" s="9" t="str">
        <f t="shared" si="23"/>
        <v>Poste</v>
      </c>
      <c r="I87" s="194" t="str">
        <f>+'Información ELECTRO PUNO'!F67</f>
        <v>Concreto Armado C</v>
      </c>
      <c r="J87" s="194" t="str">
        <f>+'Información ELECTRO PUNO'!B67</f>
        <v>PPC20</v>
      </c>
      <c r="K87" s="9" t="str">
        <f t="shared" ref="K87:K150" si="25">+VLOOKUP(J87,$J$8:$K$16,2,FALSE)</f>
        <v>POSTE DE CONCRETO ARMADO DE 13/400/150/345</v>
      </c>
      <c r="L87" s="139">
        <f t="shared" ref="L87:L150" si="26">+VLOOKUP(J87,$J$8:$U$16,12,FALSE)</f>
        <v>0.54</v>
      </c>
    </row>
    <row r="88" spans="1:12" x14ac:dyDescent="0.25">
      <c r="A88" s="193">
        <f>+'Información ELECTRO PUNO'!A68</f>
        <v>67</v>
      </c>
      <c r="B88" s="26" t="str">
        <f t="shared" si="24"/>
        <v>SICODI</v>
      </c>
      <c r="C88" s="9" t="str">
        <f t="shared" si="20"/>
        <v>Puno</v>
      </c>
      <c r="D88" s="9" t="str">
        <f t="shared" si="21"/>
        <v>No Reporta</v>
      </c>
      <c r="E88" s="9" t="str">
        <f t="shared" si="22"/>
        <v>No Reporta</v>
      </c>
      <c r="F88" s="194" t="str">
        <f>+'Información ELECTRO PUNO'!E68</f>
        <v>MT</v>
      </c>
      <c r="G88" s="194">
        <f>+'Información ELECTRO PUNO'!G68</f>
        <v>13</v>
      </c>
      <c r="H88" s="9" t="str">
        <f t="shared" si="23"/>
        <v>Poste</v>
      </c>
      <c r="I88" s="194" t="str">
        <f>+'Información ELECTRO PUNO'!F68</f>
        <v>Concreto Armado C</v>
      </c>
      <c r="J88" s="194" t="str">
        <f>+'Información ELECTRO PUNO'!B68</f>
        <v>PPC20</v>
      </c>
      <c r="K88" s="9" t="str">
        <f t="shared" si="25"/>
        <v>POSTE DE CONCRETO ARMADO DE 13/400/150/345</v>
      </c>
      <c r="L88" s="139">
        <f t="shared" si="26"/>
        <v>0.54</v>
      </c>
    </row>
    <row r="89" spans="1:12" x14ac:dyDescent="0.25">
      <c r="A89" s="193">
        <f>+'Información ELECTRO PUNO'!A69</f>
        <v>68</v>
      </c>
      <c r="B89" s="26" t="str">
        <f t="shared" si="24"/>
        <v>SICODI</v>
      </c>
      <c r="C89" s="9" t="str">
        <f t="shared" si="20"/>
        <v>Puno</v>
      </c>
      <c r="D89" s="9" t="str">
        <f t="shared" si="21"/>
        <v>No Reporta</v>
      </c>
      <c r="E89" s="9" t="str">
        <f t="shared" si="22"/>
        <v>No Reporta</v>
      </c>
      <c r="F89" s="194" t="str">
        <f>+'Información ELECTRO PUNO'!E69</f>
        <v>MT</v>
      </c>
      <c r="G89" s="194">
        <f>+'Información ELECTRO PUNO'!G69</f>
        <v>13</v>
      </c>
      <c r="H89" s="9" t="str">
        <f t="shared" si="23"/>
        <v>Poste</v>
      </c>
      <c r="I89" s="194" t="str">
        <f>+'Información ELECTRO PUNO'!F69</f>
        <v>Concreto Armado C</v>
      </c>
      <c r="J89" s="194" t="str">
        <f>+'Información ELECTRO PUNO'!B69</f>
        <v>PPC20</v>
      </c>
      <c r="K89" s="9" t="str">
        <f t="shared" si="25"/>
        <v>POSTE DE CONCRETO ARMADO DE 13/400/150/345</v>
      </c>
      <c r="L89" s="139">
        <f t="shared" si="26"/>
        <v>0.54</v>
      </c>
    </row>
    <row r="90" spans="1:12" x14ac:dyDescent="0.25">
      <c r="A90" s="193">
        <f>+'Información ELECTRO PUNO'!A70</f>
        <v>69</v>
      </c>
      <c r="B90" s="26" t="str">
        <f t="shared" si="24"/>
        <v>SICODI</v>
      </c>
      <c r="C90" s="9" t="str">
        <f t="shared" si="20"/>
        <v>Puno</v>
      </c>
      <c r="D90" s="9" t="str">
        <f t="shared" si="21"/>
        <v>No Reporta</v>
      </c>
      <c r="E90" s="9" t="str">
        <f t="shared" si="22"/>
        <v>No Reporta</v>
      </c>
      <c r="F90" s="194" t="str">
        <f>+'Información ELECTRO PUNO'!E70</f>
        <v>MT</v>
      </c>
      <c r="G90" s="194">
        <f>+'Información ELECTRO PUNO'!G70</f>
        <v>12</v>
      </c>
      <c r="H90" s="9" t="str">
        <f t="shared" si="23"/>
        <v>Poste</v>
      </c>
      <c r="I90" s="194" t="str">
        <f>+'Información ELECTRO PUNO'!F70</f>
        <v>Madera Tratada</v>
      </c>
      <c r="J90" s="194" t="str">
        <f>+'Información ELECTRO PUNO'!B70</f>
        <v>PPM25</v>
      </c>
      <c r="K90" s="9" t="str">
        <f t="shared" si="25"/>
        <v>POSTE DE MADERA TRATADA DE 13 mts. CL.6</v>
      </c>
      <c r="L90" s="139">
        <f t="shared" si="26"/>
        <v>0.33</v>
      </c>
    </row>
    <row r="91" spans="1:12" x14ac:dyDescent="0.25">
      <c r="A91" s="193">
        <f>+'Información ELECTRO PUNO'!A71</f>
        <v>70</v>
      </c>
      <c r="B91" s="26" t="str">
        <f t="shared" si="24"/>
        <v>SICODI</v>
      </c>
      <c r="C91" s="9" t="str">
        <f t="shared" si="20"/>
        <v>Puno</v>
      </c>
      <c r="D91" s="9" t="str">
        <f t="shared" si="21"/>
        <v>No Reporta</v>
      </c>
      <c r="E91" s="9" t="str">
        <f t="shared" si="22"/>
        <v>No Reporta</v>
      </c>
      <c r="F91" s="194" t="str">
        <f>+'Información ELECTRO PUNO'!E71</f>
        <v>MT</v>
      </c>
      <c r="G91" s="194">
        <f>+'Información ELECTRO PUNO'!G71</f>
        <v>12</v>
      </c>
      <c r="H91" s="9" t="str">
        <f t="shared" si="23"/>
        <v>Poste</v>
      </c>
      <c r="I91" s="194" t="str">
        <f>+'Información ELECTRO PUNO'!F71</f>
        <v>Madera Tratada</v>
      </c>
      <c r="J91" s="194" t="str">
        <f>+'Información ELECTRO PUNO'!B71</f>
        <v>PPM25</v>
      </c>
      <c r="K91" s="9" t="str">
        <f t="shared" si="25"/>
        <v>POSTE DE MADERA TRATADA DE 13 mts. CL.6</v>
      </c>
      <c r="L91" s="139">
        <f t="shared" si="26"/>
        <v>0.33</v>
      </c>
    </row>
    <row r="92" spans="1:12" x14ac:dyDescent="0.25">
      <c r="A92" s="193">
        <f>+'Información ELECTRO PUNO'!A72</f>
        <v>71</v>
      </c>
      <c r="B92" s="26" t="str">
        <f t="shared" si="24"/>
        <v>SICODI</v>
      </c>
      <c r="C92" s="9" t="str">
        <f t="shared" si="20"/>
        <v>Puno</v>
      </c>
      <c r="D92" s="9" t="str">
        <f t="shared" si="21"/>
        <v>No Reporta</v>
      </c>
      <c r="E92" s="9" t="str">
        <f t="shared" si="22"/>
        <v>No Reporta</v>
      </c>
      <c r="F92" s="194" t="str">
        <f>+'Información ELECTRO PUNO'!E72</f>
        <v>MT</v>
      </c>
      <c r="G92" s="194">
        <f>+'Información ELECTRO PUNO'!G72</f>
        <v>12</v>
      </c>
      <c r="H92" s="9" t="str">
        <f t="shared" si="23"/>
        <v>Poste</v>
      </c>
      <c r="I92" s="194" t="str">
        <f>+'Información ELECTRO PUNO'!F72</f>
        <v>Madera Tratada</v>
      </c>
      <c r="J92" s="194" t="str">
        <f>+'Información ELECTRO PUNO'!B72</f>
        <v>PPM25</v>
      </c>
      <c r="K92" s="9" t="str">
        <f t="shared" si="25"/>
        <v>POSTE DE MADERA TRATADA DE 13 mts. CL.6</v>
      </c>
      <c r="L92" s="139">
        <f t="shared" si="26"/>
        <v>0.33</v>
      </c>
    </row>
    <row r="93" spans="1:12" x14ac:dyDescent="0.25">
      <c r="A93" s="193">
        <f>+'Información ELECTRO PUNO'!A73</f>
        <v>72</v>
      </c>
      <c r="B93" s="26" t="str">
        <f t="shared" si="24"/>
        <v>SICODI</v>
      </c>
      <c r="C93" s="9" t="str">
        <f t="shared" si="20"/>
        <v>Puno</v>
      </c>
      <c r="D93" s="9" t="str">
        <f t="shared" si="21"/>
        <v>No Reporta</v>
      </c>
      <c r="E93" s="9" t="str">
        <f t="shared" si="22"/>
        <v>No Reporta</v>
      </c>
      <c r="F93" s="194" t="str">
        <f>+'Información ELECTRO PUNO'!E73</f>
        <v>MT</v>
      </c>
      <c r="G93" s="194">
        <f>+'Información ELECTRO PUNO'!G73</f>
        <v>12</v>
      </c>
      <c r="H93" s="9" t="str">
        <f t="shared" si="23"/>
        <v>Poste</v>
      </c>
      <c r="I93" s="194" t="str">
        <f>+'Información ELECTRO PUNO'!F73</f>
        <v>Madera Tratada</v>
      </c>
      <c r="J93" s="194" t="str">
        <f>+'Información ELECTRO PUNO'!B73</f>
        <v>PPM25</v>
      </c>
      <c r="K93" s="9" t="str">
        <f t="shared" si="25"/>
        <v>POSTE DE MADERA TRATADA DE 13 mts. CL.6</v>
      </c>
      <c r="L93" s="139">
        <f t="shared" si="26"/>
        <v>0.33</v>
      </c>
    </row>
    <row r="94" spans="1:12" x14ac:dyDescent="0.25">
      <c r="A94" s="193">
        <f>+'Información ELECTRO PUNO'!A74</f>
        <v>73</v>
      </c>
      <c r="B94" s="26" t="str">
        <f t="shared" si="24"/>
        <v>SICODI</v>
      </c>
      <c r="C94" s="9" t="str">
        <f t="shared" si="20"/>
        <v>Puno</v>
      </c>
      <c r="D94" s="9" t="str">
        <f t="shared" si="21"/>
        <v>No Reporta</v>
      </c>
      <c r="E94" s="9" t="str">
        <f t="shared" si="22"/>
        <v>No Reporta</v>
      </c>
      <c r="F94" s="194" t="str">
        <f>+'Información ELECTRO PUNO'!E74</f>
        <v>MT</v>
      </c>
      <c r="G94" s="194">
        <f>+'Información ELECTRO PUNO'!G74</f>
        <v>12</v>
      </c>
      <c r="H94" s="9" t="str">
        <f t="shared" si="23"/>
        <v>Poste</v>
      </c>
      <c r="I94" s="194" t="str">
        <f>+'Información ELECTRO PUNO'!F74</f>
        <v>Madera Tratada</v>
      </c>
      <c r="J94" s="194" t="str">
        <f>+'Información ELECTRO PUNO'!B74</f>
        <v>PPM25</v>
      </c>
      <c r="K94" s="9" t="str">
        <f t="shared" si="25"/>
        <v>POSTE DE MADERA TRATADA DE 13 mts. CL.6</v>
      </c>
      <c r="L94" s="139">
        <f t="shared" si="26"/>
        <v>0.33</v>
      </c>
    </row>
    <row r="95" spans="1:12" x14ac:dyDescent="0.25">
      <c r="A95" s="193">
        <f>+'Información ELECTRO PUNO'!A75</f>
        <v>74</v>
      </c>
      <c r="B95" s="26" t="str">
        <f t="shared" si="24"/>
        <v>SICODI</v>
      </c>
      <c r="C95" s="9" t="str">
        <f t="shared" si="20"/>
        <v>Puno</v>
      </c>
      <c r="D95" s="9" t="str">
        <f t="shared" si="21"/>
        <v>No Reporta</v>
      </c>
      <c r="E95" s="9" t="str">
        <f t="shared" si="22"/>
        <v>No Reporta</v>
      </c>
      <c r="F95" s="194" t="str">
        <f>+'Información ELECTRO PUNO'!E75</f>
        <v>MT</v>
      </c>
      <c r="G95" s="194">
        <f>+'Información ELECTRO PUNO'!G75</f>
        <v>12</v>
      </c>
      <c r="H95" s="9" t="str">
        <f t="shared" si="23"/>
        <v>Poste</v>
      </c>
      <c r="I95" s="194" t="str">
        <f>+'Información ELECTRO PUNO'!F75</f>
        <v>Madera Tratada</v>
      </c>
      <c r="J95" s="194" t="str">
        <f>+'Información ELECTRO PUNO'!B75</f>
        <v>PPM25</v>
      </c>
      <c r="K95" s="9" t="str">
        <f t="shared" si="25"/>
        <v>POSTE DE MADERA TRATADA DE 13 mts. CL.6</v>
      </c>
      <c r="L95" s="139">
        <f t="shared" si="26"/>
        <v>0.33</v>
      </c>
    </row>
    <row r="96" spans="1:12" x14ac:dyDescent="0.25">
      <c r="A96" s="193">
        <f>+'Información ELECTRO PUNO'!A76</f>
        <v>75</v>
      </c>
      <c r="B96" s="26" t="str">
        <f t="shared" si="24"/>
        <v>SICODI</v>
      </c>
      <c r="C96" s="9" t="str">
        <f t="shared" si="20"/>
        <v>Puno</v>
      </c>
      <c r="D96" s="9" t="str">
        <f t="shared" si="21"/>
        <v>No Reporta</v>
      </c>
      <c r="E96" s="9" t="str">
        <f t="shared" si="22"/>
        <v>No Reporta</v>
      </c>
      <c r="F96" s="194" t="str">
        <f>+'Información ELECTRO PUNO'!E76</f>
        <v>MT</v>
      </c>
      <c r="G96" s="194">
        <f>+'Información ELECTRO PUNO'!G76</f>
        <v>12</v>
      </c>
      <c r="H96" s="9" t="str">
        <f t="shared" si="23"/>
        <v>Poste</v>
      </c>
      <c r="I96" s="194" t="str">
        <f>+'Información ELECTRO PUNO'!F76</f>
        <v>Madera Tratada</v>
      </c>
      <c r="J96" s="194" t="str">
        <f>+'Información ELECTRO PUNO'!B76</f>
        <v>PPM25</v>
      </c>
      <c r="K96" s="9" t="str">
        <f t="shared" si="25"/>
        <v>POSTE DE MADERA TRATADA DE 13 mts. CL.6</v>
      </c>
      <c r="L96" s="139">
        <f t="shared" si="26"/>
        <v>0.33</v>
      </c>
    </row>
    <row r="97" spans="1:12" x14ac:dyDescent="0.25">
      <c r="A97" s="193">
        <f>+'Información ELECTRO PUNO'!A77</f>
        <v>76</v>
      </c>
      <c r="B97" s="26" t="str">
        <f t="shared" si="24"/>
        <v>SICODI</v>
      </c>
      <c r="C97" s="9" t="str">
        <f t="shared" si="20"/>
        <v>Puno</v>
      </c>
      <c r="D97" s="9" t="str">
        <f t="shared" si="21"/>
        <v>No Reporta</v>
      </c>
      <c r="E97" s="9" t="str">
        <f t="shared" si="22"/>
        <v>No Reporta</v>
      </c>
      <c r="F97" s="194" t="str">
        <f>+'Información ELECTRO PUNO'!E77</f>
        <v>MT</v>
      </c>
      <c r="G97" s="194">
        <f>+'Información ELECTRO PUNO'!G77</f>
        <v>12</v>
      </c>
      <c r="H97" s="9" t="str">
        <f t="shared" si="23"/>
        <v>Poste</v>
      </c>
      <c r="I97" s="194" t="str">
        <f>+'Información ELECTRO PUNO'!F77</f>
        <v>Madera Tratada</v>
      </c>
      <c r="J97" s="194" t="str">
        <f>+'Información ELECTRO PUNO'!B77</f>
        <v>PPM25</v>
      </c>
      <c r="K97" s="9" t="str">
        <f t="shared" si="25"/>
        <v>POSTE DE MADERA TRATADA DE 13 mts. CL.6</v>
      </c>
      <c r="L97" s="139">
        <f t="shared" si="26"/>
        <v>0.33</v>
      </c>
    </row>
    <row r="98" spans="1:12" x14ac:dyDescent="0.25">
      <c r="A98" s="193">
        <f>+'Información ELECTRO PUNO'!A78</f>
        <v>77</v>
      </c>
      <c r="B98" s="26" t="str">
        <f t="shared" si="24"/>
        <v>SICODI</v>
      </c>
      <c r="C98" s="9" t="str">
        <f t="shared" si="20"/>
        <v>Puno</v>
      </c>
      <c r="D98" s="9" t="str">
        <f t="shared" si="21"/>
        <v>No Reporta</v>
      </c>
      <c r="E98" s="9" t="str">
        <f t="shared" si="22"/>
        <v>No Reporta</v>
      </c>
      <c r="F98" s="194" t="str">
        <f>+'Información ELECTRO PUNO'!E78</f>
        <v>MT</v>
      </c>
      <c r="G98" s="194">
        <f>+'Información ELECTRO PUNO'!G78</f>
        <v>12</v>
      </c>
      <c r="H98" s="9" t="str">
        <f t="shared" si="23"/>
        <v>Poste</v>
      </c>
      <c r="I98" s="194" t="str">
        <f>+'Información ELECTRO PUNO'!F78</f>
        <v>Madera Tratada</v>
      </c>
      <c r="J98" s="194" t="str">
        <f>+'Información ELECTRO PUNO'!B78</f>
        <v>PPM25</v>
      </c>
      <c r="K98" s="9" t="str">
        <f t="shared" si="25"/>
        <v>POSTE DE MADERA TRATADA DE 13 mts. CL.6</v>
      </c>
      <c r="L98" s="139">
        <f t="shared" si="26"/>
        <v>0.33</v>
      </c>
    </row>
    <row r="99" spans="1:12" x14ac:dyDescent="0.25">
      <c r="A99" s="193">
        <f>+'Información ELECTRO PUNO'!A79</f>
        <v>78</v>
      </c>
      <c r="B99" s="26" t="str">
        <f t="shared" si="24"/>
        <v>SICODI</v>
      </c>
      <c r="C99" s="9" t="str">
        <f t="shared" si="20"/>
        <v>Puno</v>
      </c>
      <c r="D99" s="9" t="str">
        <f t="shared" si="21"/>
        <v>No Reporta</v>
      </c>
      <c r="E99" s="9" t="str">
        <f t="shared" si="22"/>
        <v>No Reporta</v>
      </c>
      <c r="F99" s="194" t="str">
        <f>+'Información ELECTRO PUNO'!E79</f>
        <v>MT</v>
      </c>
      <c r="G99" s="194">
        <f>+'Información ELECTRO PUNO'!G79</f>
        <v>12</v>
      </c>
      <c r="H99" s="9" t="str">
        <f t="shared" si="23"/>
        <v>Poste</v>
      </c>
      <c r="I99" s="194" t="str">
        <f>+'Información ELECTRO PUNO'!F79</f>
        <v>Madera Tratada</v>
      </c>
      <c r="J99" s="194" t="str">
        <f>+'Información ELECTRO PUNO'!B79</f>
        <v>PPM25</v>
      </c>
      <c r="K99" s="9" t="str">
        <f t="shared" si="25"/>
        <v>POSTE DE MADERA TRATADA DE 13 mts. CL.6</v>
      </c>
      <c r="L99" s="139">
        <f t="shared" si="26"/>
        <v>0.33</v>
      </c>
    </row>
    <row r="100" spans="1:12" x14ac:dyDescent="0.25">
      <c r="A100" s="193">
        <f>+'Información ELECTRO PUNO'!A80</f>
        <v>79</v>
      </c>
      <c r="B100" s="26" t="str">
        <f t="shared" si="24"/>
        <v>SICODI</v>
      </c>
      <c r="C100" s="9" t="str">
        <f t="shared" si="20"/>
        <v>Puno</v>
      </c>
      <c r="D100" s="9" t="str">
        <f t="shared" si="21"/>
        <v>No Reporta</v>
      </c>
      <c r="E100" s="9" t="str">
        <f t="shared" si="22"/>
        <v>No Reporta</v>
      </c>
      <c r="F100" s="194" t="str">
        <f>+'Información ELECTRO PUNO'!E80</f>
        <v>MT</v>
      </c>
      <c r="G100" s="194">
        <f>+'Información ELECTRO PUNO'!G80</f>
        <v>12</v>
      </c>
      <c r="H100" s="9" t="str">
        <f t="shared" si="23"/>
        <v>Poste</v>
      </c>
      <c r="I100" s="194" t="str">
        <f>+'Información ELECTRO PUNO'!F80</f>
        <v>Madera Tratada</v>
      </c>
      <c r="J100" s="194" t="str">
        <f>+'Información ELECTRO PUNO'!B80</f>
        <v>PPM25</v>
      </c>
      <c r="K100" s="9" t="str">
        <f t="shared" si="25"/>
        <v>POSTE DE MADERA TRATADA DE 13 mts. CL.6</v>
      </c>
      <c r="L100" s="139">
        <f t="shared" si="26"/>
        <v>0.33</v>
      </c>
    </row>
    <row r="101" spans="1:12" x14ac:dyDescent="0.25">
      <c r="A101" s="193">
        <f>+'Información ELECTRO PUNO'!A81</f>
        <v>80</v>
      </c>
      <c r="B101" s="26" t="str">
        <f t="shared" si="24"/>
        <v>SICODI</v>
      </c>
      <c r="C101" s="9" t="str">
        <f t="shared" si="20"/>
        <v>Puno</v>
      </c>
      <c r="D101" s="9" t="str">
        <f t="shared" si="21"/>
        <v>No Reporta</v>
      </c>
      <c r="E101" s="9" t="str">
        <f t="shared" si="22"/>
        <v>No Reporta</v>
      </c>
      <c r="F101" s="194" t="str">
        <f>+'Información ELECTRO PUNO'!E81</f>
        <v>MT</v>
      </c>
      <c r="G101" s="194">
        <f>+'Información ELECTRO PUNO'!G81</f>
        <v>12</v>
      </c>
      <c r="H101" s="9" t="str">
        <f t="shared" si="23"/>
        <v>Poste</v>
      </c>
      <c r="I101" s="194" t="str">
        <f>+'Información ELECTRO PUNO'!F81</f>
        <v>Madera Tratada</v>
      </c>
      <c r="J101" s="194" t="str">
        <f>+'Información ELECTRO PUNO'!B81</f>
        <v>PPM25</v>
      </c>
      <c r="K101" s="9" t="str">
        <f t="shared" si="25"/>
        <v>POSTE DE MADERA TRATADA DE 13 mts. CL.6</v>
      </c>
      <c r="L101" s="139">
        <f t="shared" si="26"/>
        <v>0.33</v>
      </c>
    </row>
    <row r="102" spans="1:12" x14ac:dyDescent="0.25">
      <c r="A102" s="193">
        <f>+'Información ELECTRO PUNO'!A82</f>
        <v>81</v>
      </c>
      <c r="B102" s="26" t="str">
        <f t="shared" si="24"/>
        <v>SICODI</v>
      </c>
      <c r="C102" s="9" t="str">
        <f t="shared" si="20"/>
        <v>Puno</v>
      </c>
      <c r="D102" s="9" t="str">
        <f t="shared" si="21"/>
        <v>No Reporta</v>
      </c>
      <c r="E102" s="9" t="str">
        <f t="shared" si="22"/>
        <v>No Reporta</v>
      </c>
      <c r="F102" s="194" t="str">
        <f>+'Información ELECTRO PUNO'!E82</f>
        <v>MT</v>
      </c>
      <c r="G102" s="194">
        <f>+'Información ELECTRO PUNO'!G82</f>
        <v>12</v>
      </c>
      <c r="H102" s="9" t="str">
        <f t="shared" si="23"/>
        <v>Poste</v>
      </c>
      <c r="I102" s="194" t="str">
        <f>+'Información ELECTRO PUNO'!F82</f>
        <v>Madera Tratada</v>
      </c>
      <c r="J102" s="194" t="str">
        <f>+'Información ELECTRO PUNO'!B82</f>
        <v>PPM25</v>
      </c>
      <c r="K102" s="9" t="str">
        <f t="shared" si="25"/>
        <v>POSTE DE MADERA TRATADA DE 13 mts. CL.6</v>
      </c>
      <c r="L102" s="139">
        <f t="shared" si="26"/>
        <v>0.33</v>
      </c>
    </row>
    <row r="103" spans="1:12" x14ac:dyDescent="0.25">
      <c r="A103" s="193">
        <f>+'Información ELECTRO PUNO'!A83</f>
        <v>82</v>
      </c>
      <c r="B103" s="26" t="str">
        <f t="shared" si="24"/>
        <v>SICODI</v>
      </c>
      <c r="C103" s="9" t="str">
        <f t="shared" si="20"/>
        <v>Puno</v>
      </c>
      <c r="D103" s="9" t="str">
        <f t="shared" si="21"/>
        <v>No Reporta</v>
      </c>
      <c r="E103" s="9" t="str">
        <f t="shared" si="22"/>
        <v>No Reporta</v>
      </c>
      <c r="F103" s="194" t="str">
        <f>+'Información ELECTRO PUNO'!E83</f>
        <v>MT</v>
      </c>
      <c r="G103" s="194">
        <f>+'Información ELECTRO PUNO'!G83</f>
        <v>12</v>
      </c>
      <c r="H103" s="9" t="str">
        <f t="shared" si="23"/>
        <v>Poste</v>
      </c>
      <c r="I103" s="194" t="str">
        <f>+'Información ELECTRO PUNO'!F83</f>
        <v>Madera Tratada</v>
      </c>
      <c r="J103" s="194" t="str">
        <f>+'Información ELECTRO PUNO'!B83</f>
        <v>PPM25</v>
      </c>
      <c r="K103" s="9" t="str">
        <f t="shared" si="25"/>
        <v>POSTE DE MADERA TRATADA DE 13 mts. CL.6</v>
      </c>
      <c r="L103" s="139">
        <f t="shared" si="26"/>
        <v>0.33</v>
      </c>
    </row>
    <row r="104" spans="1:12" x14ac:dyDescent="0.25">
      <c r="A104" s="193">
        <f>+'Información ELECTRO PUNO'!A84</f>
        <v>83</v>
      </c>
      <c r="B104" s="26" t="str">
        <f t="shared" si="24"/>
        <v>SICODI</v>
      </c>
      <c r="C104" s="9" t="str">
        <f t="shared" si="20"/>
        <v>Puno</v>
      </c>
      <c r="D104" s="9" t="str">
        <f t="shared" si="21"/>
        <v>No Reporta</v>
      </c>
      <c r="E104" s="9" t="str">
        <f t="shared" si="22"/>
        <v>No Reporta</v>
      </c>
      <c r="F104" s="194" t="str">
        <f>+'Información ELECTRO PUNO'!E84</f>
        <v>MT</v>
      </c>
      <c r="G104" s="194">
        <f>+'Información ELECTRO PUNO'!G84</f>
        <v>12</v>
      </c>
      <c r="H104" s="9" t="str">
        <f t="shared" si="23"/>
        <v>Poste</v>
      </c>
      <c r="I104" s="194" t="str">
        <f>+'Información ELECTRO PUNO'!F84</f>
        <v>Madera Tratada</v>
      </c>
      <c r="J104" s="194" t="str">
        <f>+'Información ELECTRO PUNO'!B84</f>
        <v>PPM25</v>
      </c>
      <c r="K104" s="9" t="str">
        <f t="shared" si="25"/>
        <v>POSTE DE MADERA TRATADA DE 13 mts. CL.6</v>
      </c>
      <c r="L104" s="139">
        <f t="shared" si="26"/>
        <v>0.33</v>
      </c>
    </row>
    <row r="105" spans="1:12" x14ac:dyDescent="0.25">
      <c r="A105" s="193">
        <f>+'Información ELECTRO PUNO'!A85</f>
        <v>84</v>
      </c>
      <c r="B105" s="26" t="str">
        <f t="shared" si="24"/>
        <v>SICODI</v>
      </c>
      <c r="C105" s="9" t="str">
        <f t="shared" si="20"/>
        <v>Puno</v>
      </c>
      <c r="D105" s="9" t="str">
        <f t="shared" si="21"/>
        <v>No Reporta</v>
      </c>
      <c r="E105" s="9" t="str">
        <f t="shared" si="22"/>
        <v>No Reporta</v>
      </c>
      <c r="F105" s="194" t="str">
        <f>+'Información ELECTRO PUNO'!E85</f>
        <v>MT</v>
      </c>
      <c r="G105" s="194">
        <f>+'Información ELECTRO PUNO'!G85</f>
        <v>12</v>
      </c>
      <c r="H105" s="9" t="str">
        <f t="shared" si="23"/>
        <v>Poste</v>
      </c>
      <c r="I105" s="194" t="str">
        <f>+'Información ELECTRO PUNO'!F85</f>
        <v>Madera Tratada</v>
      </c>
      <c r="J105" s="194" t="str">
        <f>+'Información ELECTRO PUNO'!B85</f>
        <v>PPM25</v>
      </c>
      <c r="K105" s="9" t="str">
        <f t="shared" si="25"/>
        <v>POSTE DE MADERA TRATADA DE 13 mts. CL.6</v>
      </c>
      <c r="L105" s="139">
        <f t="shared" si="26"/>
        <v>0.33</v>
      </c>
    </row>
    <row r="106" spans="1:12" x14ac:dyDescent="0.25">
      <c r="A106" s="193">
        <f>+'Información ELECTRO PUNO'!A86</f>
        <v>85</v>
      </c>
      <c r="B106" s="26" t="str">
        <f t="shared" si="24"/>
        <v>SICODI</v>
      </c>
      <c r="C106" s="9" t="str">
        <f t="shared" si="20"/>
        <v>Puno</v>
      </c>
      <c r="D106" s="9" t="str">
        <f t="shared" si="21"/>
        <v>No Reporta</v>
      </c>
      <c r="E106" s="9" t="str">
        <f t="shared" si="22"/>
        <v>No Reporta</v>
      </c>
      <c r="F106" s="194" t="str">
        <f>+'Información ELECTRO PUNO'!E86</f>
        <v>MT</v>
      </c>
      <c r="G106" s="194">
        <f>+'Información ELECTRO PUNO'!G86</f>
        <v>12</v>
      </c>
      <c r="H106" s="9" t="str">
        <f t="shared" si="23"/>
        <v>Poste</v>
      </c>
      <c r="I106" s="194" t="str">
        <f>+'Información ELECTRO PUNO'!F86</f>
        <v>Madera Tratada</v>
      </c>
      <c r="J106" s="194" t="str">
        <f>+'Información ELECTRO PUNO'!B86</f>
        <v>PPM25</v>
      </c>
      <c r="K106" s="9" t="str">
        <f t="shared" si="25"/>
        <v>POSTE DE MADERA TRATADA DE 13 mts. CL.6</v>
      </c>
      <c r="L106" s="139">
        <f t="shared" si="26"/>
        <v>0.33</v>
      </c>
    </row>
    <row r="107" spans="1:12" x14ac:dyDescent="0.25">
      <c r="A107" s="193">
        <f>+'Información ELECTRO PUNO'!A87</f>
        <v>86</v>
      </c>
      <c r="B107" s="26" t="str">
        <f t="shared" si="24"/>
        <v>SICODI</v>
      </c>
      <c r="C107" s="9" t="str">
        <f t="shared" si="20"/>
        <v>Puno</v>
      </c>
      <c r="D107" s="9" t="str">
        <f t="shared" si="21"/>
        <v>No Reporta</v>
      </c>
      <c r="E107" s="9" t="str">
        <f t="shared" si="22"/>
        <v>No Reporta</v>
      </c>
      <c r="F107" s="194" t="str">
        <f>+'Información ELECTRO PUNO'!E87</f>
        <v>MT</v>
      </c>
      <c r="G107" s="194">
        <f>+'Información ELECTRO PUNO'!G87</f>
        <v>12</v>
      </c>
      <c r="H107" s="9" t="str">
        <f t="shared" si="23"/>
        <v>Poste</v>
      </c>
      <c r="I107" s="194" t="str">
        <f>+'Información ELECTRO PUNO'!F87</f>
        <v>Madera Tratada</v>
      </c>
      <c r="J107" s="194" t="str">
        <f>+'Información ELECTRO PUNO'!B87</f>
        <v>PPM25</v>
      </c>
      <c r="K107" s="9" t="str">
        <f t="shared" si="25"/>
        <v>POSTE DE MADERA TRATADA DE 13 mts. CL.6</v>
      </c>
      <c r="L107" s="139">
        <f t="shared" si="26"/>
        <v>0.33</v>
      </c>
    </row>
    <row r="108" spans="1:12" x14ac:dyDescent="0.25">
      <c r="A108" s="193">
        <f>+'Información ELECTRO PUNO'!A88</f>
        <v>87</v>
      </c>
      <c r="B108" s="26" t="str">
        <f t="shared" si="24"/>
        <v>SICODI</v>
      </c>
      <c r="C108" s="9" t="str">
        <f t="shared" si="20"/>
        <v>Puno</v>
      </c>
      <c r="D108" s="9" t="str">
        <f t="shared" si="21"/>
        <v>No Reporta</v>
      </c>
      <c r="E108" s="9" t="str">
        <f t="shared" si="22"/>
        <v>No Reporta</v>
      </c>
      <c r="F108" s="194" t="str">
        <f>+'Información ELECTRO PUNO'!E88</f>
        <v>MT</v>
      </c>
      <c r="G108" s="194">
        <f>+'Información ELECTRO PUNO'!G88</f>
        <v>12</v>
      </c>
      <c r="H108" s="9" t="str">
        <f t="shared" si="23"/>
        <v>Poste</v>
      </c>
      <c r="I108" s="194" t="str">
        <f>+'Información ELECTRO PUNO'!F88</f>
        <v>Madera Tratada</v>
      </c>
      <c r="J108" s="194" t="str">
        <f>+'Información ELECTRO PUNO'!B88</f>
        <v>PPM25</v>
      </c>
      <c r="K108" s="9" t="str">
        <f t="shared" si="25"/>
        <v>POSTE DE MADERA TRATADA DE 13 mts. CL.6</v>
      </c>
      <c r="L108" s="139">
        <f t="shared" si="26"/>
        <v>0.33</v>
      </c>
    </row>
    <row r="109" spans="1:12" x14ac:dyDescent="0.25">
      <c r="A109" s="193">
        <f>+'Información ELECTRO PUNO'!A89</f>
        <v>88</v>
      </c>
      <c r="B109" s="26" t="str">
        <f t="shared" si="24"/>
        <v>SICODI</v>
      </c>
      <c r="C109" s="9" t="str">
        <f t="shared" si="20"/>
        <v>Puno</v>
      </c>
      <c r="D109" s="9" t="str">
        <f t="shared" si="21"/>
        <v>No Reporta</v>
      </c>
      <c r="E109" s="9" t="str">
        <f t="shared" si="22"/>
        <v>No Reporta</v>
      </c>
      <c r="F109" s="194" t="str">
        <f>+'Información ELECTRO PUNO'!E89</f>
        <v>MT</v>
      </c>
      <c r="G109" s="194">
        <f>+'Información ELECTRO PUNO'!G89</f>
        <v>12</v>
      </c>
      <c r="H109" s="9" t="str">
        <f t="shared" si="23"/>
        <v>Poste</v>
      </c>
      <c r="I109" s="194" t="str">
        <f>+'Información ELECTRO PUNO'!F89</f>
        <v>Madera Tratada</v>
      </c>
      <c r="J109" s="194" t="str">
        <f>+'Información ELECTRO PUNO'!B89</f>
        <v>PPM25</v>
      </c>
      <c r="K109" s="9" t="str">
        <f t="shared" si="25"/>
        <v>POSTE DE MADERA TRATADA DE 13 mts. CL.6</v>
      </c>
      <c r="L109" s="139">
        <f t="shared" si="26"/>
        <v>0.33</v>
      </c>
    </row>
    <row r="110" spans="1:12" x14ac:dyDescent="0.25">
      <c r="A110" s="193">
        <f>+'Información ELECTRO PUNO'!A90</f>
        <v>89</v>
      </c>
      <c r="B110" s="26" t="str">
        <f t="shared" si="24"/>
        <v>SICODI</v>
      </c>
      <c r="C110" s="9" t="str">
        <f t="shared" si="20"/>
        <v>Puno</v>
      </c>
      <c r="D110" s="9" t="str">
        <f t="shared" si="21"/>
        <v>No Reporta</v>
      </c>
      <c r="E110" s="9" t="str">
        <f t="shared" si="22"/>
        <v>No Reporta</v>
      </c>
      <c r="F110" s="194" t="str">
        <f>+'Información ELECTRO PUNO'!E90</f>
        <v>MT</v>
      </c>
      <c r="G110" s="194">
        <f>+'Información ELECTRO PUNO'!G90</f>
        <v>12</v>
      </c>
      <c r="H110" s="9" t="str">
        <f t="shared" si="23"/>
        <v>Poste</v>
      </c>
      <c r="I110" s="194" t="str">
        <f>+'Información ELECTRO PUNO'!F90</f>
        <v>Madera Tratada</v>
      </c>
      <c r="J110" s="194" t="str">
        <f>+'Información ELECTRO PUNO'!B90</f>
        <v>PPM25</v>
      </c>
      <c r="K110" s="9" t="str">
        <f t="shared" si="25"/>
        <v>POSTE DE MADERA TRATADA DE 13 mts. CL.6</v>
      </c>
      <c r="L110" s="139">
        <f t="shared" si="26"/>
        <v>0.33</v>
      </c>
    </row>
    <row r="111" spans="1:12" x14ac:dyDescent="0.25">
      <c r="A111" s="193">
        <f>+'Información ELECTRO PUNO'!A91</f>
        <v>90</v>
      </c>
      <c r="B111" s="26" t="str">
        <f t="shared" si="24"/>
        <v>SICODI</v>
      </c>
      <c r="C111" s="9" t="str">
        <f t="shared" si="20"/>
        <v>Puno</v>
      </c>
      <c r="D111" s="9" t="str">
        <f t="shared" si="21"/>
        <v>No Reporta</v>
      </c>
      <c r="E111" s="9" t="str">
        <f t="shared" si="22"/>
        <v>No Reporta</v>
      </c>
      <c r="F111" s="194" t="str">
        <f>+'Información ELECTRO PUNO'!E91</f>
        <v>MT</v>
      </c>
      <c r="G111" s="194">
        <f>+'Información ELECTRO PUNO'!G91</f>
        <v>12</v>
      </c>
      <c r="H111" s="9" t="str">
        <f t="shared" si="23"/>
        <v>Poste</v>
      </c>
      <c r="I111" s="194" t="str">
        <f>+'Información ELECTRO PUNO'!F91</f>
        <v>Madera Tratada</v>
      </c>
      <c r="J111" s="194" t="str">
        <f>+'Información ELECTRO PUNO'!B91</f>
        <v>PPM25</v>
      </c>
      <c r="K111" s="9" t="str">
        <f t="shared" si="25"/>
        <v>POSTE DE MADERA TRATADA DE 13 mts. CL.6</v>
      </c>
      <c r="L111" s="139">
        <f t="shared" si="26"/>
        <v>0.33</v>
      </c>
    </row>
    <row r="112" spans="1:12" x14ac:dyDescent="0.25">
      <c r="A112" s="193">
        <f>+'Información ELECTRO PUNO'!A92</f>
        <v>91</v>
      </c>
      <c r="B112" s="26" t="str">
        <f t="shared" si="24"/>
        <v>SICODI</v>
      </c>
      <c r="C112" s="9" t="str">
        <f t="shared" si="20"/>
        <v>Puno</v>
      </c>
      <c r="D112" s="9" t="str">
        <f t="shared" si="21"/>
        <v>No Reporta</v>
      </c>
      <c r="E112" s="9" t="str">
        <f t="shared" si="22"/>
        <v>No Reporta</v>
      </c>
      <c r="F112" s="194" t="str">
        <f>+'Información ELECTRO PUNO'!E92</f>
        <v>MT</v>
      </c>
      <c r="G112" s="194">
        <f>+'Información ELECTRO PUNO'!G92</f>
        <v>12</v>
      </c>
      <c r="H112" s="9" t="str">
        <f t="shared" si="23"/>
        <v>Poste</v>
      </c>
      <c r="I112" s="194" t="str">
        <f>+'Información ELECTRO PUNO'!F92</f>
        <v>Madera Tratada</v>
      </c>
      <c r="J112" s="194" t="str">
        <f>+'Información ELECTRO PUNO'!B92</f>
        <v>PPM25</v>
      </c>
      <c r="K112" s="9" t="str">
        <f t="shared" si="25"/>
        <v>POSTE DE MADERA TRATADA DE 13 mts. CL.6</v>
      </c>
      <c r="L112" s="139">
        <f t="shared" si="26"/>
        <v>0.33</v>
      </c>
    </row>
    <row r="113" spans="1:12" x14ac:dyDescent="0.25">
      <c r="A113" s="193">
        <f>+'Información ELECTRO PUNO'!A93</f>
        <v>92</v>
      </c>
      <c r="B113" s="26" t="str">
        <f t="shared" si="24"/>
        <v>SICODI</v>
      </c>
      <c r="C113" s="9" t="str">
        <f t="shared" si="20"/>
        <v>Puno</v>
      </c>
      <c r="D113" s="9" t="str">
        <f t="shared" si="21"/>
        <v>No Reporta</v>
      </c>
      <c r="E113" s="9" t="str">
        <f t="shared" si="22"/>
        <v>No Reporta</v>
      </c>
      <c r="F113" s="194" t="str">
        <f>+'Información ELECTRO PUNO'!E93</f>
        <v>MT</v>
      </c>
      <c r="G113" s="194">
        <f>+'Información ELECTRO PUNO'!G93</f>
        <v>12</v>
      </c>
      <c r="H113" s="9" t="str">
        <f t="shared" si="23"/>
        <v>Poste</v>
      </c>
      <c r="I113" s="194" t="str">
        <f>+'Información ELECTRO PUNO'!F93</f>
        <v>Madera Tratada</v>
      </c>
      <c r="J113" s="194" t="str">
        <f>+'Información ELECTRO PUNO'!B93</f>
        <v>PPM25</v>
      </c>
      <c r="K113" s="9" t="str">
        <f t="shared" si="25"/>
        <v>POSTE DE MADERA TRATADA DE 13 mts. CL.6</v>
      </c>
      <c r="L113" s="139">
        <f t="shared" si="26"/>
        <v>0.33</v>
      </c>
    </row>
    <row r="114" spans="1:12" x14ac:dyDescent="0.25">
      <c r="A114" s="193">
        <f>+'Información ELECTRO PUNO'!A94</f>
        <v>93</v>
      </c>
      <c r="B114" s="26" t="str">
        <f t="shared" si="24"/>
        <v>SICODI</v>
      </c>
      <c r="C114" s="9" t="str">
        <f t="shared" si="20"/>
        <v>Puno</v>
      </c>
      <c r="D114" s="9" t="str">
        <f t="shared" si="21"/>
        <v>No Reporta</v>
      </c>
      <c r="E114" s="9" t="str">
        <f t="shared" si="22"/>
        <v>No Reporta</v>
      </c>
      <c r="F114" s="194" t="str">
        <f>+'Información ELECTRO PUNO'!E94</f>
        <v>MT</v>
      </c>
      <c r="G114" s="194">
        <f>+'Información ELECTRO PUNO'!G94</f>
        <v>12</v>
      </c>
      <c r="H114" s="9" t="str">
        <f t="shared" si="23"/>
        <v>Poste</v>
      </c>
      <c r="I114" s="194" t="str">
        <f>+'Información ELECTRO PUNO'!F94</f>
        <v>Madera Tratada</v>
      </c>
      <c r="J114" s="194" t="str">
        <f>+'Información ELECTRO PUNO'!B94</f>
        <v>PPM25</v>
      </c>
      <c r="K114" s="9" t="str">
        <f t="shared" si="25"/>
        <v>POSTE DE MADERA TRATADA DE 13 mts. CL.6</v>
      </c>
      <c r="L114" s="139">
        <f t="shared" si="26"/>
        <v>0.33</v>
      </c>
    </row>
    <row r="115" spans="1:12" x14ac:dyDescent="0.25">
      <c r="A115" s="193">
        <f>+'Información ELECTRO PUNO'!A95</f>
        <v>94</v>
      </c>
      <c r="B115" s="26" t="str">
        <f t="shared" si="24"/>
        <v>SICODI</v>
      </c>
      <c r="C115" s="9" t="str">
        <f t="shared" si="20"/>
        <v>Puno</v>
      </c>
      <c r="D115" s="9" t="str">
        <f t="shared" si="21"/>
        <v>No Reporta</v>
      </c>
      <c r="E115" s="9" t="str">
        <f t="shared" si="22"/>
        <v>No Reporta</v>
      </c>
      <c r="F115" s="194" t="str">
        <f>+'Información ELECTRO PUNO'!E95</f>
        <v>MT</v>
      </c>
      <c r="G115" s="194">
        <f>+'Información ELECTRO PUNO'!G95</f>
        <v>12</v>
      </c>
      <c r="H115" s="9" t="str">
        <f t="shared" si="23"/>
        <v>Poste</v>
      </c>
      <c r="I115" s="194" t="str">
        <f>+'Información ELECTRO PUNO'!F95</f>
        <v>Madera Tratada</v>
      </c>
      <c r="J115" s="194" t="str">
        <f>+'Información ELECTRO PUNO'!B95</f>
        <v>PPM25</v>
      </c>
      <c r="K115" s="9" t="str">
        <f t="shared" si="25"/>
        <v>POSTE DE MADERA TRATADA DE 13 mts. CL.6</v>
      </c>
      <c r="L115" s="139">
        <f t="shared" si="26"/>
        <v>0.33</v>
      </c>
    </row>
    <row r="116" spans="1:12" x14ac:dyDescent="0.25">
      <c r="A116" s="193">
        <f>+'Información ELECTRO PUNO'!A96</f>
        <v>95</v>
      </c>
      <c r="B116" s="26" t="str">
        <f t="shared" si="24"/>
        <v>SICODI</v>
      </c>
      <c r="C116" s="9" t="str">
        <f t="shared" si="20"/>
        <v>Puno</v>
      </c>
      <c r="D116" s="9" t="str">
        <f t="shared" si="21"/>
        <v>No Reporta</v>
      </c>
      <c r="E116" s="9" t="str">
        <f t="shared" si="22"/>
        <v>No Reporta</v>
      </c>
      <c r="F116" s="194" t="str">
        <f>+'Información ELECTRO PUNO'!E96</f>
        <v>MT</v>
      </c>
      <c r="G116" s="194">
        <f>+'Información ELECTRO PUNO'!G96</f>
        <v>12</v>
      </c>
      <c r="H116" s="9" t="str">
        <f t="shared" si="23"/>
        <v>Poste</v>
      </c>
      <c r="I116" s="194" t="str">
        <f>+'Información ELECTRO PUNO'!F96</f>
        <v>Madera Tratada</v>
      </c>
      <c r="J116" s="194" t="str">
        <f>+'Información ELECTRO PUNO'!B96</f>
        <v>PPM25</v>
      </c>
      <c r="K116" s="9" t="str">
        <f t="shared" si="25"/>
        <v>POSTE DE MADERA TRATADA DE 13 mts. CL.6</v>
      </c>
      <c r="L116" s="139">
        <f t="shared" si="26"/>
        <v>0.33</v>
      </c>
    </row>
    <row r="117" spans="1:12" x14ac:dyDescent="0.25">
      <c r="A117" s="193">
        <f>+'Información ELECTRO PUNO'!A97</f>
        <v>96</v>
      </c>
      <c r="B117" s="26" t="str">
        <f t="shared" si="24"/>
        <v>SICODI</v>
      </c>
      <c r="C117" s="9" t="str">
        <f t="shared" si="20"/>
        <v>Puno</v>
      </c>
      <c r="D117" s="9" t="str">
        <f t="shared" si="21"/>
        <v>No Reporta</v>
      </c>
      <c r="E117" s="9" t="str">
        <f t="shared" si="22"/>
        <v>No Reporta</v>
      </c>
      <c r="F117" s="194" t="str">
        <f>+'Información ELECTRO PUNO'!E97</f>
        <v>MT</v>
      </c>
      <c r="G117" s="194">
        <f>+'Información ELECTRO PUNO'!G97</f>
        <v>12</v>
      </c>
      <c r="H117" s="9" t="str">
        <f t="shared" si="23"/>
        <v>Poste</v>
      </c>
      <c r="I117" s="194" t="str">
        <f>+'Información ELECTRO PUNO'!F97</f>
        <v>Madera Tratada</v>
      </c>
      <c r="J117" s="194" t="str">
        <f>+'Información ELECTRO PUNO'!B97</f>
        <v>PPM25</v>
      </c>
      <c r="K117" s="9" t="str">
        <f t="shared" si="25"/>
        <v>POSTE DE MADERA TRATADA DE 13 mts. CL.6</v>
      </c>
      <c r="L117" s="139">
        <f t="shared" si="26"/>
        <v>0.33</v>
      </c>
    </row>
    <row r="118" spans="1:12" x14ac:dyDescent="0.25">
      <c r="A118" s="193">
        <f>+'Información ELECTRO PUNO'!A98</f>
        <v>97</v>
      </c>
      <c r="B118" s="26" t="str">
        <f t="shared" si="24"/>
        <v>SICODI</v>
      </c>
      <c r="C118" s="9" t="str">
        <f t="shared" si="20"/>
        <v>Puno</v>
      </c>
      <c r="D118" s="9" t="str">
        <f t="shared" si="21"/>
        <v>No Reporta</v>
      </c>
      <c r="E118" s="9" t="str">
        <f t="shared" si="22"/>
        <v>No Reporta</v>
      </c>
      <c r="F118" s="194" t="str">
        <f>+'Información ELECTRO PUNO'!E98</f>
        <v>MT</v>
      </c>
      <c r="G118" s="194">
        <f>+'Información ELECTRO PUNO'!G98</f>
        <v>12</v>
      </c>
      <c r="H118" s="9" t="str">
        <f t="shared" si="23"/>
        <v>Poste</v>
      </c>
      <c r="I118" s="194" t="str">
        <f>+'Información ELECTRO PUNO'!F98</f>
        <v>Madera Tratada</v>
      </c>
      <c r="J118" s="194" t="str">
        <f>+'Información ELECTRO PUNO'!B98</f>
        <v>PPM25</v>
      </c>
      <c r="K118" s="9" t="str">
        <f t="shared" si="25"/>
        <v>POSTE DE MADERA TRATADA DE 13 mts. CL.6</v>
      </c>
      <c r="L118" s="139">
        <f t="shared" si="26"/>
        <v>0.33</v>
      </c>
    </row>
    <row r="119" spans="1:12" x14ac:dyDescent="0.25">
      <c r="A119" s="193">
        <f>+'Información ELECTRO PUNO'!A99</f>
        <v>98</v>
      </c>
      <c r="B119" s="26" t="str">
        <f t="shared" si="24"/>
        <v>SICODI</v>
      </c>
      <c r="C119" s="9" t="str">
        <f t="shared" si="20"/>
        <v>Puno</v>
      </c>
      <c r="D119" s="9" t="str">
        <f t="shared" si="21"/>
        <v>No Reporta</v>
      </c>
      <c r="E119" s="9" t="str">
        <f t="shared" si="22"/>
        <v>No Reporta</v>
      </c>
      <c r="F119" s="194" t="str">
        <f>+'Información ELECTRO PUNO'!E99</f>
        <v>MT</v>
      </c>
      <c r="G119" s="194">
        <f>+'Información ELECTRO PUNO'!G99</f>
        <v>12</v>
      </c>
      <c r="H119" s="9" t="str">
        <f t="shared" si="23"/>
        <v>Poste</v>
      </c>
      <c r="I119" s="194" t="str">
        <f>+'Información ELECTRO PUNO'!F99</f>
        <v>Madera Tratada</v>
      </c>
      <c r="J119" s="194" t="str">
        <f>+'Información ELECTRO PUNO'!B99</f>
        <v>PPM25</v>
      </c>
      <c r="K119" s="9" t="str">
        <f t="shared" si="25"/>
        <v>POSTE DE MADERA TRATADA DE 13 mts. CL.6</v>
      </c>
      <c r="L119" s="139">
        <f t="shared" si="26"/>
        <v>0.33</v>
      </c>
    </row>
    <row r="120" spans="1:12" x14ac:dyDescent="0.25">
      <c r="A120" s="193">
        <f>+'Información ELECTRO PUNO'!A100</f>
        <v>99</v>
      </c>
      <c r="B120" s="26" t="str">
        <f t="shared" si="24"/>
        <v>SICODI</v>
      </c>
      <c r="C120" s="9" t="str">
        <f t="shared" si="20"/>
        <v>Puno</v>
      </c>
      <c r="D120" s="9" t="str">
        <f t="shared" si="21"/>
        <v>No Reporta</v>
      </c>
      <c r="E120" s="9" t="str">
        <f t="shared" si="22"/>
        <v>No Reporta</v>
      </c>
      <c r="F120" s="194" t="str">
        <f>+'Información ELECTRO PUNO'!E100</f>
        <v>MT</v>
      </c>
      <c r="G120" s="194">
        <f>+'Información ELECTRO PUNO'!G100</f>
        <v>12</v>
      </c>
      <c r="H120" s="9" t="str">
        <f t="shared" si="23"/>
        <v>Poste</v>
      </c>
      <c r="I120" s="194" t="str">
        <f>+'Información ELECTRO PUNO'!F100</f>
        <v>Madera Tratada</v>
      </c>
      <c r="J120" s="194" t="str">
        <f>+'Información ELECTRO PUNO'!B100</f>
        <v>PPM25</v>
      </c>
      <c r="K120" s="9" t="str">
        <f t="shared" si="25"/>
        <v>POSTE DE MADERA TRATADA DE 13 mts. CL.6</v>
      </c>
      <c r="L120" s="139">
        <f t="shared" si="26"/>
        <v>0.33</v>
      </c>
    </row>
    <row r="121" spans="1:12" x14ac:dyDescent="0.25">
      <c r="A121" s="193">
        <f>+'Información ELECTRO PUNO'!A101</f>
        <v>100</v>
      </c>
      <c r="B121" s="26" t="str">
        <f t="shared" si="24"/>
        <v>SICODI</v>
      </c>
      <c r="C121" s="9" t="str">
        <f t="shared" si="20"/>
        <v>Puno</v>
      </c>
      <c r="D121" s="9" t="str">
        <f t="shared" si="21"/>
        <v>No Reporta</v>
      </c>
      <c r="E121" s="9" t="str">
        <f t="shared" si="22"/>
        <v>No Reporta</v>
      </c>
      <c r="F121" s="194" t="str">
        <f>+'Información ELECTRO PUNO'!E101</f>
        <v>MT</v>
      </c>
      <c r="G121" s="194">
        <f>+'Información ELECTRO PUNO'!G101</f>
        <v>12</v>
      </c>
      <c r="H121" s="9" t="str">
        <f t="shared" si="23"/>
        <v>Poste</v>
      </c>
      <c r="I121" s="194" t="str">
        <f>+'Información ELECTRO PUNO'!F101</f>
        <v>Madera Tratada</v>
      </c>
      <c r="J121" s="194" t="str">
        <f>+'Información ELECTRO PUNO'!B101</f>
        <v>PPM25</v>
      </c>
      <c r="K121" s="9" t="str">
        <f t="shared" si="25"/>
        <v>POSTE DE MADERA TRATADA DE 13 mts. CL.6</v>
      </c>
      <c r="L121" s="139">
        <f t="shared" si="26"/>
        <v>0.33</v>
      </c>
    </row>
    <row r="122" spans="1:12" x14ac:dyDescent="0.25">
      <c r="A122" s="193">
        <f>+'Información ELECTRO PUNO'!A102</f>
        <v>101</v>
      </c>
      <c r="B122" s="26" t="str">
        <f t="shared" si="24"/>
        <v>SICODI</v>
      </c>
      <c r="C122" s="9" t="str">
        <f t="shared" si="20"/>
        <v>Puno</v>
      </c>
      <c r="D122" s="9" t="str">
        <f t="shared" si="21"/>
        <v>No Reporta</v>
      </c>
      <c r="E122" s="9" t="str">
        <f t="shared" si="22"/>
        <v>No Reporta</v>
      </c>
      <c r="F122" s="194" t="str">
        <f>+'Información ELECTRO PUNO'!E102</f>
        <v>MT</v>
      </c>
      <c r="G122" s="194">
        <f>+'Información ELECTRO PUNO'!G102</f>
        <v>12</v>
      </c>
      <c r="H122" s="9" t="str">
        <f t="shared" si="23"/>
        <v>Poste</v>
      </c>
      <c r="I122" s="194" t="str">
        <f>+'Información ELECTRO PUNO'!F102</f>
        <v>Madera Tratada</v>
      </c>
      <c r="J122" s="194" t="str">
        <f>+'Información ELECTRO PUNO'!B102</f>
        <v>PPM25</v>
      </c>
      <c r="K122" s="9" t="str">
        <f t="shared" si="25"/>
        <v>POSTE DE MADERA TRATADA DE 13 mts. CL.6</v>
      </c>
      <c r="L122" s="139">
        <f t="shared" si="26"/>
        <v>0.33</v>
      </c>
    </row>
    <row r="123" spans="1:12" x14ac:dyDescent="0.25">
      <c r="A123" s="193">
        <f>+'Información ELECTRO PUNO'!A103</f>
        <v>102</v>
      </c>
      <c r="B123" s="26" t="str">
        <f t="shared" si="24"/>
        <v>SICODI</v>
      </c>
      <c r="C123" s="9" t="str">
        <f t="shared" si="20"/>
        <v>Puno</v>
      </c>
      <c r="D123" s="9" t="str">
        <f t="shared" si="21"/>
        <v>No Reporta</v>
      </c>
      <c r="E123" s="9" t="str">
        <f t="shared" si="22"/>
        <v>No Reporta</v>
      </c>
      <c r="F123" s="194" t="str">
        <f>+'Información ELECTRO PUNO'!E103</f>
        <v>MT</v>
      </c>
      <c r="G123" s="194">
        <f>+'Información ELECTRO PUNO'!G103</f>
        <v>12</v>
      </c>
      <c r="H123" s="9" t="str">
        <f t="shared" si="23"/>
        <v>Poste</v>
      </c>
      <c r="I123" s="194" t="str">
        <f>+'Información ELECTRO PUNO'!F103</f>
        <v>Madera Tratada</v>
      </c>
      <c r="J123" s="194" t="str">
        <f>+'Información ELECTRO PUNO'!B103</f>
        <v>PPM25</v>
      </c>
      <c r="K123" s="9" t="str">
        <f t="shared" si="25"/>
        <v>POSTE DE MADERA TRATADA DE 13 mts. CL.6</v>
      </c>
      <c r="L123" s="139">
        <f t="shared" si="26"/>
        <v>0.33</v>
      </c>
    </row>
    <row r="124" spans="1:12" x14ac:dyDescent="0.25">
      <c r="A124" s="193">
        <f>+'Información ELECTRO PUNO'!A104</f>
        <v>103</v>
      </c>
      <c r="B124" s="26" t="str">
        <f t="shared" si="24"/>
        <v>SICODI</v>
      </c>
      <c r="C124" s="9" t="str">
        <f t="shared" si="20"/>
        <v>Puno</v>
      </c>
      <c r="D124" s="9" t="str">
        <f t="shared" si="21"/>
        <v>No Reporta</v>
      </c>
      <c r="E124" s="9" t="str">
        <f t="shared" si="22"/>
        <v>No Reporta</v>
      </c>
      <c r="F124" s="194" t="str">
        <f>+'Información ELECTRO PUNO'!E104</f>
        <v>MT</v>
      </c>
      <c r="G124" s="194">
        <f>+'Información ELECTRO PUNO'!G104</f>
        <v>12</v>
      </c>
      <c r="H124" s="9" t="str">
        <f t="shared" si="23"/>
        <v>Poste</v>
      </c>
      <c r="I124" s="194" t="str">
        <f>+'Información ELECTRO PUNO'!F104</f>
        <v>Madera Tratada</v>
      </c>
      <c r="J124" s="194" t="str">
        <f>+'Información ELECTRO PUNO'!B104</f>
        <v>PPM25</v>
      </c>
      <c r="K124" s="9" t="str">
        <f t="shared" si="25"/>
        <v>POSTE DE MADERA TRATADA DE 13 mts. CL.6</v>
      </c>
      <c r="L124" s="139">
        <f t="shared" si="26"/>
        <v>0.33</v>
      </c>
    </row>
    <row r="125" spans="1:12" x14ac:dyDescent="0.25">
      <c r="A125" s="193">
        <f>+'Información ELECTRO PUNO'!A105</f>
        <v>104</v>
      </c>
      <c r="B125" s="26" t="str">
        <f t="shared" si="24"/>
        <v>SICODI</v>
      </c>
      <c r="C125" s="9" t="str">
        <f t="shared" si="20"/>
        <v>Puno</v>
      </c>
      <c r="D125" s="9" t="str">
        <f t="shared" si="21"/>
        <v>No Reporta</v>
      </c>
      <c r="E125" s="9" t="str">
        <f t="shared" si="22"/>
        <v>No Reporta</v>
      </c>
      <c r="F125" s="194" t="str">
        <f>+'Información ELECTRO PUNO'!E105</f>
        <v>MT</v>
      </c>
      <c r="G125" s="194">
        <f>+'Información ELECTRO PUNO'!G105</f>
        <v>12</v>
      </c>
      <c r="H125" s="9" t="str">
        <f t="shared" si="23"/>
        <v>Poste</v>
      </c>
      <c r="I125" s="194" t="str">
        <f>+'Información ELECTRO PUNO'!F105</f>
        <v>Madera Tratada</v>
      </c>
      <c r="J125" s="194" t="str">
        <f>+'Información ELECTRO PUNO'!B105</f>
        <v>PPM20</v>
      </c>
      <c r="K125" s="9" t="str">
        <f t="shared" si="25"/>
        <v>POSTE DE MADERA TRATADA DE 12 mts. CL.5</v>
      </c>
      <c r="L125" s="139">
        <f t="shared" si="26"/>
        <v>0.41</v>
      </c>
    </row>
    <row r="126" spans="1:12" x14ac:dyDescent="0.25">
      <c r="A126" s="193">
        <f>+'Información ELECTRO PUNO'!A106</f>
        <v>105</v>
      </c>
      <c r="B126" s="26" t="str">
        <f t="shared" si="24"/>
        <v>SICODI</v>
      </c>
      <c r="C126" s="9" t="str">
        <f t="shared" si="20"/>
        <v>Puno</v>
      </c>
      <c r="D126" s="9" t="str">
        <f t="shared" si="21"/>
        <v>No Reporta</v>
      </c>
      <c r="E126" s="9" t="str">
        <f t="shared" si="22"/>
        <v>No Reporta</v>
      </c>
      <c r="F126" s="194" t="str">
        <f>+'Información ELECTRO PUNO'!E106</f>
        <v>MT</v>
      </c>
      <c r="G126" s="194">
        <f>+'Información ELECTRO PUNO'!G106</f>
        <v>12</v>
      </c>
      <c r="H126" s="9" t="str">
        <f t="shared" si="23"/>
        <v>Poste</v>
      </c>
      <c r="I126" s="194" t="str">
        <f>+'Información ELECTRO PUNO'!F106</f>
        <v>Madera Tratada</v>
      </c>
      <c r="J126" s="194" t="str">
        <f>+'Información ELECTRO PUNO'!B106</f>
        <v>PPM20</v>
      </c>
      <c r="K126" s="9" t="str">
        <f t="shared" si="25"/>
        <v>POSTE DE MADERA TRATADA DE 12 mts. CL.5</v>
      </c>
      <c r="L126" s="139">
        <f t="shared" si="26"/>
        <v>0.41</v>
      </c>
    </row>
    <row r="127" spans="1:12" x14ac:dyDescent="0.25">
      <c r="A127" s="193">
        <f>+'Información ELECTRO PUNO'!A107</f>
        <v>106</v>
      </c>
      <c r="B127" s="26" t="str">
        <f t="shared" si="24"/>
        <v>SICODI</v>
      </c>
      <c r="C127" s="9" t="str">
        <f t="shared" si="20"/>
        <v>Puno</v>
      </c>
      <c r="D127" s="9" t="str">
        <f t="shared" si="21"/>
        <v>No Reporta</v>
      </c>
      <c r="E127" s="9" t="str">
        <f t="shared" si="22"/>
        <v>No Reporta</v>
      </c>
      <c r="F127" s="194" t="str">
        <f>+'Información ELECTRO PUNO'!E107</f>
        <v>MT</v>
      </c>
      <c r="G127" s="194">
        <f>+'Información ELECTRO PUNO'!G107</f>
        <v>12</v>
      </c>
      <c r="H127" s="9" t="str">
        <f t="shared" si="23"/>
        <v>Poste</v>
      </c>
      <c r="I127" s="194" t="str">
        <f>+'Información ELECTRO PUNO'!F107</f>
        <v>Madera Tratada</v>
      </c>
      <c r="J127" s="194" t="str">
        <f>+'Información ELECTRO PUNO'!B107</f>
        <v>PPM20</v>
      </c>
      <c r="K127" s="9" t="str">
        <f t="shared" si="25"/>
        <v>POSTE DE MADERA TRATADA DE 12 mts. CL.5</v>
      </c>
      <c r="L127" s="139">
        <f t="shared" si="26"/>
        <v>0.41</v>
      </c>
    </row>
    <row r="128" spans="1:12" x14ac:dyDescent="0.25">
      <c r="A128" s="193">
        <f>+'Información ELECTRO PUNO'!A108</f>
        <v>107</v>
      </c>
      <c r="B128" s="26" t="str">
        <f t="shared" si="24"/>
        <v>SICODI</v>
      </c>
      <c r="C128" s="9" t="str">
        <f t="shared" si="20"/>
        <v>Puno</v>
      </c>
      <c r="D128" s="9" t="str">
        <f t="shared" si="21"/>
        <v>No Reporta</v>
      </c>
      <c r="E128" s="9" t="str">
        <f t="shared" si="22"/>
        <v>No Reporta</v>
      </c>
      <c r="F128" s="194" t="str">
        <f>+'Información ELECTRO PUNO'!E108</f>
        <v>MT</v>
      </c>
      <c r="G128" s="194">
        <f>+'Información ELECTRO PUNO'!G108</f>
        <v>12</v>
      </c>
      <c r="H128" s="9" t="str">
        <f t="shared" si="23"/>
        <v>Poste</v>
      </c>
      <c r="I128" s="194" t="str">
        <f>+'Información ELECTRO PUNO'!F108</f>
        <v>Madera Tratada</v>
      </c>
      <c r="J128" s="194" t="str">
        <f>+'Información ELECTRO PUNO'!B108</f>
        <v>PPM20</v>
      </c>
      <c r="K128" s="9" t="str">
        <f t="shared" si="25"/>
        <v>POSTE DE MADERA TRATADA DE 12 mts. CL.5</v>
      </c>
      <c r="L128" s="139">
        <f t="shared" si="26"/>
        <v>0.41</v>
      </c>
    </row>
    <row r="129" spans="1:12" x14ac:dyDescent="0.25">
      <c r="A129" s="193">
        <f>+'Información ELECTRO PUNO'!A109</f>
        <v>108</v>
      </c>
      <c r="B129" s="26" t="str">
        <f t="shared" si="24"/>
        <v>SICODI</v>
      </c>
      <c r="C129" s="9" t="str">
        <f t="shared" si="20"/>
        <v>Puno</v>
      </c>
      <c r="D129" s="9" t="str">
        <f t="shared" si="21"/>
        <v>No Reporta</v>
      </c>
      <c r="E129" s="9" t="str">
        <f t="shared" si="22"/>
        <v>No Reporta</v>
      </c>
      <c r="F129" s="194" t="str">
        <f>+'Información ELECTRO PUNO'!E109</f>
        <v>MT</v>
      </c>
      <c r="G129" s="194">
        <f>+'Información ELECTRO PUNO'!G109</f>
        <v>12</v>
      </c>
      <c r="H129" s="9" t="str">
        <f t="shared" si="23"/>
        <v>Poste</v>
      </c>
      <c r="I129" s="194" t="str">
        <f>+'Información ELECTRO PUNO'!F109</f>
        <v>Madera Tratada</v>
      </c>
      <c r="J129" s="194" t="str">
        <f>+'Información ELECTRO PUNO'!B109</f>
        <v>PPM20</v>
      </c>
      <c r="K129" s="9" t="str">
        <f t="shared" si="25"/>
        <v>POSTE DE MADERA TRATADA DE 12 mts. CL.5</v>
      </c>
      <c r="L129" s="139">
        <f t="shared" si="26"/>
        <v>0.41</v>
      </c>
    </row>
    <row r="130" spans="1:12" x14ac:dyDescent="0.25">
      <c r="A130" s="193">
        <f>+'Información ELECTRO PUNO'!A110</f>
        <v>109</v>
      </c>
      <c r="B130" s="26" t="str">
        <f t="shared" si="24"/>
        <v>SICODI</v>
      </c>
      <c r="C130" s="9" t="str">
        <f t="shared" si="20"/>
        <v>Puno</v>
      </c>
      <c r="D130" s="9" t="str">
        <f t="shared" si="21"/>
        <v>No Reporta</v>
      </c>
      <c r="E130" s="9" t="str">
        <f t="shared" si="22"/>
        <v>No Reporta</v>
      </c>
      <c r="F130" s="194" t="str">
        <f>+'Información ELECTRO PUNO'!E110</f>
        <v>MT</v>
      </c>
      <c r="G130" s="194">
        <f>+'Información ELECTRO PUNO'!G110</f>
        <v>12</v>
      </c>
      <c r="H130" s="9" t="str">
        <f t="shared" si="23"/>
        <v>Poste</v>
      </c>
      <c r="I130" s="194" t="str">
        <f>+'Información ELECTRO PUNO'!F110</f>
        <v>Madera Tratada</v>
      </c>
      <c r="J130" s="194" t="str">
        <f>+'Información ELECTRO PUNO'!B110</f>
        <v>PPM20</v>
      </c>
      <c r="K130" s="9" t="str">
        <f t="shared" si="25"/>
        <v>POSTE DE MADERA TRATADA DE 12 mts. CL.5</v>
      </c>
      <c r="L130" s="139">
        <f t="shared" si="26"/>
        <v>0.41</v>
      </c>
    </row>
    <row r="131" spans="1:12" x14ac:dyDescent="0.25">
      <c r="A131" s="193">
        <f>+'Información ELECTRO PUNO'!A111</f>
        <v>110</v>
      </c>
      <c r="B131" s="26" t="str">
        <f t="shared" si="24"/>
        <v>SICODI</v>
      </c>
      <c r="C131" s="9" t="str">
        <f t="shared" si="20"/>
        <v>Puno</v>
      </c>
      <c r="D131" s="9" t="str">
        <f t="shared" si="21"/>
        <v>No Reporta</v>
      </c>
      <c r="E131" s="9" t="str">
        <f t="shared" si="22"/>
        <v>No Reporta</v>
      </c>
      <c r="F131" s="194" t="str">
        <f>+'Información ELECTRO PUNO'!E111</f>
        <v>MT</v>
      </c>
      <c r="G131" s="194">
        <f>+'Información ELECTRO PUNO'!G111</f>
        <v>12</v>
      </c>
      <c r="H131" s="9" t="str">
        <f t="shared" si="23"/>
        <v>Poste</v>
      </c>
      <c r="I131" s="194" t="str">
        <f>+'Información ELECTRO PUNO'!F111</f>
        <v>Madera Tratada</v>
      </c>
      <c r="J131" s="194" t="str">
        <f>+'Información ELECTRO PUNO'!B111</f>
        <v>PPM20</v>
      </c>
      <c r="K131" s="9" t="str">
        <f t="shared" si="25"/>
        <v>POSTE DE MADERA TRATADA DE 12 mts. CL.5</v>
      </c>
      <c r="L131" s="139">
        <f t="shared" si="26"/>
        <v>0.41</v>
      </c>
    </row>
    <row r="132" spans="1:12" x14ac:dyDescent="0.25">
      <c r="A132" s="193">
        <f>+'Información ELECTRO PUNO'!A112</f>
        <v>111</v>
      </c>
      <c r="B132" s="26" t="str">
        <f t="shared" si="24"/>
        <v>SICODI</v>
      </c>
      <c r="C132" s="9" t="str">
        <f t="shared" si="20"/>
        <v>Puno</v>
      </c>
      <c r="D132" s="9" t="str">
        <f t="shared" si="21"/>
        <v>No Reporta</v>
      </c>
      <c r="E132" s="9" t="str">
        <f t="shared" si="22"/>
        <v>No Reporta</v>
      </c>
      <c r="F132" s="194" t="str">
        <f>+'Información ELECTRO PUNO'!E112</f>
        <v>MT</v>
      </c>
      <c r="G132" s="194">
        <f>+'Información ELECTRO PUNO'!G112</f>
        <v>12</v>
      </c>
      <c r="H132" s="9" t="str">
        <f t="shared" si="23"/>
        <v>Poste</v>
      </c>
      <c r="I132" s="194" t="str">
        <f>+'Información ELECTRO PUNO'!F112</f>
        <v>Madera Tratada</v>
      </c>
      <c r="J132" s="194" t="str">
        <f>+'Información ELECTRO PUNO'!B112</f>
        <v>PPM20</v>
      </c>
      <c r="K132" s="9" t="str">
        <f t="shared" si="25"/>
        <v>POSTE DE MADERA TRATADA DE 12 mts. CL.5</v>
      </c>
      <c r="L132" s="139">
        <f t="shared" si="26"/>
        <v>0.41</v>
      </c>
    </row>
    <row r="133" spans="1:12" x14ac:dyDescent="0.25">
      <c r="A133" s="193">
        <f>+'Información ELECTRO PUNO'!A113</f>
        <v>112</v>
      </c>
      <c r="B133" s="26" t="str">
        <f t="shared" si="24"/>
        <v>SICODI</v>
      </c>
      <c r="C133" s="9" t="str">
        <f t="shared" si="20"/>
        <v>Puno</v>
      </c>
      <c r="D133" s="9" t="str">
        <f t="shared" si="21"/>
        <v>No Reporta</v>
      </c>
      <c r="E133" s="9" t="str">
        <f t="shared" si="22"/>
        <v>No Reporta</v>
      </c>
      <c r="F133" s="194" t="str">
        <f>+'Información ELECTRO PUNO'!E113</f>
        <v>MT</v>
      </c>
      <c r="G133" s="194">
        <f>+'Información ELECTRO PUNO'!G113</f>
        <v>12</v>
      </c>
      <c r="H133" s="9" t="str">
        <f t="shared" si="23"/>
        <v>Poste</v>
      </c>
      <c r="I133" s="194" t="str">
        <f>+'Información ELECTRO PUNO'!F113</f>
        <v>Madera Tratada</v>
      </c>
      <c r="J133" s="194" t="str">
        <f>+'Información ELECTRO PUNO'!B113</f>
        <v>PPM20</v>
      </c>
      <c r="K133" s="9" t="str">
        <f t="shared" si="25"/>
        <v>POSTE DE MADERA TRATADA DE 12 mts. CL.5</v>
      </c>
      <c r="L133" s="139">
        <f t="shared" si="26"/>
        <v>0.41</v>
      </c>
    </row>
    <row r="134" spans="1:12" x14ac:dyDescent="0.25">
      <c r="A134" s="193">
        <f>+'Información ELECTRO PUNO'!A114</f>
        <v>113</v>
      </c>
      <c r="B134" s="26" t="str">
        <f t="shared" si="24"/>
        <v>SICODI</v>
      </c>
      <c r="C134" s="9" t="str">
        <f t="shared" si="20"/>
        <v>Puno</v>
      </c>
      <c r="D134" s="9" t="str">
        <f t="shared" si="21"/>
        <v>No Reporta</v>
      </c>
      <c r="E134" s="9" t="str">
        <f t="shared" si="22"/>
        <v>No Reporta</v>
      </c>
      <c r="F134" s="194" t="str">
        <f>+'Información ELECTRO PUNO'!E114</f>
        <v>MT</v>
      </c>
      <c r="G134" s="194">
        <f>+'Información ELECTRO PUNO'!G114</f>
        <v>12</v>
      </c>
      <c r="H134" s="9" t="str">
        <f t="shared" si="23"/>
        <v>Poste</v>
      </c>
      <c r="I134" s="194" t="str">
        <f>+'Información ELECTRO PUNO'!F114</f>
        <v>Madera Tratada</v>
      </c>
      <c r="J134" s="194" t="str">
        <f>+'Información ELECTRO PUNO'!B114</f>
        <v>PPM20</v>
      </c>
      <c r="K134" s="9" t="str">
        <f t="shared" si="25"/>
        <v>POSTE DE MADERA TRATADA DE 12 mts. CL.5</v>
      </c>
      <c r="L134" s="139">
        <f t="shared" si="26"/>
        <v>0.41</v>
      </c>
    </row>
    <row r="135" spans="1:12" x14ac:dyDescent="0.25">
      <c r="A135" s="193">
        <f>+'Información ELECTRO PUNO'!A115</f>
        <v>114</v>
      </c>
      <c r="B135" s="26" t="str">
        <f t="shared" si="24"/>
        <v>SICODI</v>
      </c>
      <c r="C135" s="9" t="str">
        <f t="shared" si="20"/>
        <v>Puno</v>
      </c>
      <c r="D135" s="9" t="str">
        <f t="shared" si="21"/>
        <v>No Reporta</v>
      </c>
      <c r="E135" s="9" t="str">
        <f t="shared" si="22"/>
        <v>No Reporta</v>
      </c>
      <c r="F135" s="194" t="str">
        <f>+'Información ELECTRO PUNO'!E115</f>
        <v>MT</v>
      </c>
      <c r="G135" s="194">
        <f>+'Información ELECTRO PUNO'!G115</f>
        <v>12</v>
      </c>
      <c r="H135" s="9" t="str">
        <f t="shared" si="23"/>
        <v>Poste</v>
      </c>
      <c r="I135" s="194" t="str">
        <f>+'Información ELECTRO PUNO'!F115</f>
        <v>Madera Tratada</v>
      </c>
      <c r="J135" s="194" t="str">
        <f>+'Información ELECTRO PUNO'!B115</f>
        <v>PPM20</v>
      </c>
      <c r="K135" s="9" t="str">
        <f t="shared" si="25"/>
        <v>POSTE DE MADERA TRATADA DE 12 mts. CL.5</v>
      </c>
      <c r="L135" s="139">
        <f t="shared" si="26"/>
        <v>0.41</v>
      </c>
    </row>
    <row r="136" spans="1:12" x14ac:dyDescent="0.25">
      <c r="A136" s="193">
        <f>+'Información ELECTRO PUNO'!A116</f>
        <v>115</v>
      </c>
      <c r="B136" s="26" t="str">
        <f t="shared" si="24"/>
        <v>SICODI</v>
      </c>
      <c r="C136" s="9" t="str">
        <f t="shared" si="20"/>
        <v>Puno</v>
      </c>
      <c r="D136" s="9" t="str">
        <f t="shared" si="21"/>
        <v>No Reporta</v>
      </c>
      <c r="E136" s="9" t="str">
        <f t="shared" si="22"/>
        <v>No Reporta</v>
      </c>
      <c r="F136" s="194" t="str">
        <f>+'Información ELECTRO PUNO'!E116</f>
        <v>MT</v>
      </c>
      <c r="G136" s="194">
        <f>+'Información ELECTRO PUNO'!G116</f>
        <v>12</v>
      </c>
      <c r="H136" s="9" t="str">
        <f t="shared" si="23"/>
        <v>Poste</v>
      </c>
      <c r="I136" s="194" t="str">
        <f>+'Información ELECTRO PUNO'!F116</f>
        <v>Madera Tratada</v>
      </c>
      <c r="J136" s="194" t="str">
        <f>+'Información ELECTRO PUNO'!B116</f>
        <v>PPM20</v>
      </c>
      <c r="K136" s="9" t="str">
        <f t="shared" si="25"/>
        <v>POSTE DE MADERA TRATADA DE 12 mts. CL.5</v>
      </c>
      <c r="L136" s="139">
        <f t="shared" si="26"/>
        <v>0.41</v>
      </c>
    </row>
    <row r="137" spans="1:12" x14ac:dyDescent="0.25">
      <c r="A137" s="193">
        <f>+'Información ELECTRO PUNO'!A117</f>
        <v>116</v>
      </c>
      <c r="B137" s="26" t="str">
        <f t="shared" si="24"/>
        <v>SICODI</v>
      </c>
      <c r="C137" s="9" t="str">
        <f t="shared" si="20"/>
        <v>Puno</v>
      </c>
      <c r="D137" s="9" t="str">
        <f t="shared" si="21"/>
        <v>No Reporta</v>
      </c>
      <c r="E137" s="9" t="str">
        <f t="shared" si="22"/>
        <v>No Reporta</v>
      </c>
      <c r="F137" s="194" t="str">
        <f>+'Información ELECTRO PUNO'!E117</f>
        <v>MT</v>
      </c>
      <c r="G137" s="194">
        <f>+'Información ELECTRO PUNO'!G117</f>
        <v>12</v>
      </c>
      <c r="H137" s="9" t="str">
        <f t="shared" si="23"/>
        <v>Poste</v>
      </c>
      <c r="I137" s="194" t="str">
        <f>+'Información ELECTRO PUNO'!F117</f>
        <v>Madera Tratada</v>
      </c>
      <c r="J137" s="194" t="str">
        <f>+'Información ELECTRO PUNO'!B117</f>
        <v>PPM20</v>
      </c>
      <c r="K137" s="9" t="str">
        <f t="shared" si="25"/>
        <v>POSTE DE MADERA TRATADA DE 12 mts. CL.5</v>
      </c>
      <c r="L137" s="139">
        <f t="shared" si="26"/>
        <v>0.41</v>
      </c>
    </row>
    <row r="138" spans="1:12" x14ac:dyDescent="0.25">
      <c r="A138" s="193">
        <f>+'Información ELECTRO PUNO'!A118</f>
        <v>117</v>
      </c>
      <c r="B138" s="26" t="str">
        <f t="shared" si="24"/>
        <v>SICODI</v>
      </c>
      <c r="C138" s="9" t="str">
        <f t="shared" si="20"/>
        <v>Puno</v>
      </c>
      <c r="D138" s="9" t="str">
        <f t="shared" si="21"/>
        <v>No Reporta</v>
      </c>
      <c r="E138" s="9" t="str">
        <f t="shared" si="22"/>
        <v>No Reporta</v>
      </c>
      <c r="F138" s="194" t="str">
        <f>+'Información ELECTRO PUNO'!E118</f>
        <v>MT</v>
      </c>
      <c r="G138" s="194">
        <f>+'Información ELECTRO PUNO'!G118</f>
        <v>12</v>
      </c>
      <c r="H138" s="9" t="str">
        <f t="shared" si="23"/>
        <v>Poste</v>
      </c>
      <c r="I138" s="194" t="str">
        <f>+'Información ELECTRO PUNO'!F118</f>
        <v>Madera Tratada</v>
      </c>
      <c r="J138" s="194" t="str">
        <f>+'Información ELECTRO PUNO'!B118</f>
        <v>PPM20</v>
      </c>
      <c r="K138" s="9" t="str">
        <f t="shared" si="25"/>
        <v>POSTE DE MADERA TRATADA DE 12 mts. CL.5</v>
      </c>
      <c r="L138" s="139">
        <f t="shared" si="26"/>
        <v>0.41</v>
      </c>
    </row>
    <row r="139" spans="1:12" x14ac:dyDescent="0.25">
      <c r="A139" s="193">
        <f>+'Información ELECTRO PUNO'!A119</f>
        <v>118</v>
      </c>
      <c r="B139" s="26" t="str">
        <f t="shared" si="24"/>
        <v>SICODI</v>
      </c>
      <c r="C139" s="9" t="str">
        <f t="shared" si="20"/>
        <v>Puno</v>
      </c>
      <c r="D139" s="9" t="str">
        <f t="shared" si="21"/>
        <v>No Reporta</v>
      </c>
      <c r="E139" s="9" t="str">
        <f t="shared" si="22"/>
        <v>No Reporta</v>
      </c>
      <c r="F139" s="194" t="str">
        <f>+'Información ELECTRO PUNO'!E119</f>
        <v>MT</v>
      </c>
      <c r="G139" s="194">
        <f>+'Información ELECTRO PUNO'!G119</f>
        <v>12</v>
      </c>
      <c r="H139" s="9" t="str">
        <f t="shared" si="23"/>
        <v>Poste</v>
      </c>
      <c r="I139" s="194" t="str">
        <f>+'Información ELECTRO PUNO'!F119</f>
        <v>Madera Tratada</v>
      </c>
      <c r="J139" s="194" t="str">
        <f>+'Información ELECTRO PUNO'!B119</f>
        <v>PPM20</v>
      </c>
      <c r="K139" s="9" t="str">
        <f t="shared" si="25"/>
        <v>POSTE DE MADERA TRATADA DE 12 mts. CL.5</v>
      </c>
      <c r="L139" s="139">
        <f t="shared" si="26"/>
        <v>0.41</v>
      </c>
    </row>
    <row r="140" spans="1:12" x14ac:dyDescent="0.25">
      <c r="A140" s="193">
        <f>+'Información ELECTRO PUNO'!A120</f>
        <v>119</v>
      </c>
      <c r="B140" s="26" t="str">
        <f t="shared" si="24"/>
        <v>SICODI</v>
      </c>
      <c r="C140" s="9" t="str">
        <f t="shared" si="20"/>
        <v>Puno</v>
      </c>
      <c r="D140" s="9" t="str">
        <f t="shared" si="21"/>
        <v>No Reporta</v>
      </c>
      <c r="E140" s="9" t="str">
        <f t="shared" si="22"/>
        <v>No Reporta</v>
      </c>
      <c r="F140" s="194" t="str">
        <f>+'Información ELECTRO PUNO'!E120</f>
        <v>MT</v>
      </c>
      <c r="G140" s="194">
        <f>+'Información ELECTRO PUNO'!G120</f>
        <v>12</v>
      </c>
      <c r="H140" s="9" t="str">
        <f t="shared" si="23"/>
        <v>Poste</v>
      </c>
      <c r="I140" s="194" t="str">
        <f>+'Información ELECTRO PUNO'!F120</f>
        <v>Madera Tratada</v>
      </c>
      <c r="J140" s="194" t="str">
        <f>+'Información ELECTRO PUNO'!B120</f>
        <v>PPM20</v>
      </c>
      <c r="K140" s="9" t="str">
        <f t="shared" si="25"/>
        <v>POSTE DE MADERA TRATADA DE 12 mts. CL.5</v>
      </c>
      <c r="L140" s="139">
        <f t="shared" si="26"/>
        <v>0.41</v>
      </c>
    </row>
    <row r="141" spans="1:12" x14ac:dyDescent="0.25">
      <c r="A141" s="193">
        <f>+'Información ELECTRO PUNO'!A121</f>
        <v>120</v>
      </c>
      <c r="B141" s="26" t="str">
        <f t="shared" si="24"/>
        <v>SICODI</v>
      </c>
      <c r="C141" s="9" t="str">
        <f t="shared" si="20"/>
        <v>Puno</v>
      </c>
      <c r="D141" s="9" t="str">
        <f t="shared" si="21"/>
        <v>No Reporta</v>
      </c>
      <c r="E141" s="9" t="str">
        <f t="shared" si="22"/>
        <v>No Reporta</v>
      </c>
      <c r="F141" s="194" t="str">
        <f>+'Información ELECTRO PUNO'!E121</f>
        <v>MT</v>
      </c>
      <c r="G141" s="194">
        <f>+'Información ELECTRO PUNO'!G121</f>
        <v>12</v>
      </c>
      <c r="H141" s="9" t="str">
        <f t="shared" si="23"/>
        <v>Poste</v>
      </c>
      <c r="I141" s="194" t="str">
        <f>+'Información ELECTRO PUNO'!F121</f>
        <v>Madera Tratada</v>
      </c>
      <c r="J141" s="194" t="str">
        <f>+'Información ELECTRO PUNO'!B121</f>
        <v>PPM20</v>
      </c>
      <c r="K141" s="9" t="str">
        <f t="shared" si="25"/>
        <v>POSTE DE MADERA TRATADA DE 12 mts. CL.5</v>
      </c>
      <c r="L141" s="139">
        <f t="shared" si="26"/>
        <v>0.41</v>
      </c>
    </row>
    <row r="142" spans="1:12" x14ac:dyDescent="0.25">
      <c r="A142" s="193">
        <f>+'Información ELECTRO PUNO'!A122</f>
        <v>121</v>
      </c>
      <c r="B142" s="26" t="str">
        <f t="shared" si="24"/>
        <v>SICODI</v>
      </c>
      <c r="C142" s="9" t="str">
        <f t="shared" si="20"/>
        <v>Puno</v>
      </c>
      <c r="D142" s="9" t="str">
        <f t="shared" si="21"/>
        <v>No Reporta</v>
      </c>
      <c r="E142" s="9" t="str">
        <f t="shared" si="22"/>
        <v>No Reporta</v>
      </c>
      <c r="F142" s="194" t="str">
        <f>+'Información ELECTRO PUNO'!E122</f>
        <v>MT</v>
      </c>
      <c r="G142" s="194">
        <f>+'Información ELECTRO PUNO'!G122</f>
        <v>12</v>
      </c>
      <c r="H142" s="9" t="str">
        <f t="shared" si="23"/>
        <v>Poste</v>
      </c>
      <c r="I142" s="194" t="str">
        <f>+'Información ELECTRO PUNO'!F122</f>
        <v>Madera Tratada</v>
      </c>
      <c r="J142" s="194" t="str">
        <f>+'Información ELECTRO PUNO'!B122</f>
        <v>PPM20</v>
      </c>
      <c r="K142" s="9" t="str">
        <f t="shared" si="25"/>
        <v>POSTE DE MADERA TRATADA DE 12 mts. CL.5</v>
      </c>
      <c r="L142" s="139">
        <f t="shared" si="26"/>
        <v>0.41</v>
      </c>
    </row>
    <row r="143" spans="1:12" x14ac:dyDescent="0.25">
      <c r="A143" s="193">
        <f>+'Información ELECTRO PUNO'!A123</f>
        <v>122</v>
      </c>
      <c r="B143" s="26" t="str">
        <f t="shared" si="24"/>
        <v>SICODI</v>
      </c>
      <c r="C143" s="9" t="str">
        <f t="shared" si="20"/>
        <v>Puno</v>
      </c>
      <c r="D143" s="9" t="str">
        <f t="shared" si="21"/>
        <v>No Reporta</v>
      </c>
      <c r="E143" s="9" t="str">
        <f t="shared" si="22"/>
        <v>No Reporta</v>
      </c>
      <c r="F143" s="194" t="str">
        <f>+'Información ELECTRO PUNO'!E123</f>
        <v>MT</v>
      </c>
      <c r="G143" s="194">
        <f>+'Información ELECTRO PUNO'!G123</f>
        <v>12</v>
      </c>
      <c r="H143" s="9" t="str">
        <f t="shared" si="23"/>
        <v>Poste</v>
      </c>
      <c r="I143" s="194" t="str">
        <f>+'Información ELECTRO PUNO'!F123</f>
        <v>Madera Tratada</v>
      </c>
      <c r="J143" s="194" t="str">
        <f>+'Información ELECTRO PUNO'!B123</f>
        <v>PPM20</v>
      </c>
      <c r="K143" s="9" t="str">
        <f t="shared" si="25"/>
        <v>POSTE DE MADERA TRATADA DE 12 mts. CL.5</v>
      </c>
      <c r="L143" s="139">
        <f t="shared" si="26"/>
        <v>0.41</v>
      </c>
    </row>
    <row r="144" spans="1:12" x14ac:dyDescent="0.25">
      <c r="A144" s="193">
        <f>+'Información ELECTRO PUNO'!A124</f>
        <v>123</v>
      </c>
      <c r="B144" s="26" t="str">
        <f t="shared" si="24"/>
        <v>SICODI</v>
      </c>
      <c r="C144" s="9" t="str">
        <f t="shared" si="20"/>
        <v>Puno</v>
      </c>
      <c r="D144" s="9" t="str">
        <f t="shared" si="21"/>
        <v>No Reporta</v>
      </c>
      <c r="E144" s="9" t="str">
        <f t="shared" si="22"/>
        <v>No Reporta</v>
      </c>
      <c r="F144" s="194" t="str">
        <f>+'Información ELECTRO PUNO'!E124</f>
        <v>MT</v>
      </c>
      <c r="G144" s="194">
        <f>+'Información ELECTRO PUNO'!G124</f>
        <v>12</v>
      </c>
      <c r="H144" s="9" t="str">
        <f t="shared" si="23"/>
        <v>Poste</v>
      </c>
      <c r="I144" s="194" t="str">
        <f>+'Información ELECTRO PUNO'!F124</f>
        <v>Madera Tratada</v>
      </c>
      <c r="J144" s="194" t="str">
        <f>+'Información ELECTRO PUNO'!B124</f>
        <v>PPM20</v>
      </c>
      <c r="K144" s="9" t="str">
        <f t="shared" si="25"/>
        <v>POSTE DE MADERA TRATADA DE 12 mts. CL.5</v>
      </c>
      <c r="L144" s="139">
        <f t="shared" si="26"/>
        <v>0.41</v>
      </c>
    </row>
    <row r="145" spans="1:12" x14ac:dyDescent="0.25">
      <c r="A145" s="193">
        <f>+'Información ELECTRO PUNO'!A125</f>
        <v>124</v>
      </c>
      <c r="B145" s="26" t="str">
        <f t="shared" si="24"/>
        <v>SICODI</v>
      </c>
      <c r="C145" s="9" t="str">
        <f t="shared" si="20"/>
        <v>Puno</v>
      </c>
      <c r="D145" s="9" t="str">
        <f t="shared" si="21"/>
        <v>No Reporta</v>
      </c>
      <c r="E145" s="9" t="str">
        <f t="shared" si="22"/>
        <v>No Reporta</v>
      </c>
      <c r="F145" s="194" t="str">
        <f>+'Información ELECTRO PUNO'!E125</f>
        <v>MT</v>
      </c>
      <c r="G145" s="194">
        <f>+'Información ELECTRO PUNO'!G125</f>
        <v>12</v>
      </c>
      <c r="H145" s="9" t="str">
        <f t="shared" si="23"/>
        <v>Poste</v>
      </c>
      <c r="I145" s="194" t="str">
        <f>+'Información ELECTRO PUNO'!F125</f>
        <v>Madera Tratada</v>
      </c>
      <c r="J145" s="194" t="str">
        <f>+'Información ELECTRO PUNO'!B125</f>
        <v>PPM20</v>
      </c>
      <c r="K145" s="9" t="str">
        <f t="shared" si="25"/>
        <v>POSTE DE MADERA TRATADA DE 12 mts. CL.5</v>
      </c>
      <c r="L145" s="139">
        <f t="shared" si="26"/>
        <v>0.41</v>
      </c>
    </row>
    <row r="146" spans="1:12" x14ac:dyDescent="0.25">
      <c r="A146" s="193">
        <f>+'Información ELECTRO PUNO'!A126</f>
        <v>125</v>
      </c>
      <c r="B146" s="26" t="str">
        <f t="shared" si="24"/>
        <v>SICODI</v>
      </c>
      <c r="C146" s="9" t="str">
        <f t="shared" si="20"/>
        <v>Puno</v>
      </c>
      <c r="D146" s="9" t="str">
        <f t="shared" si="21"/>
        <v>No Reporta</v>
      </c>
      <c r="E146" s="9" t="str">
        <f t="shared" si="22"/>
        <v>No Reporta</v>
      </c>
      <c r="F146" s="194" t="str">
        <f>+'Información ELECTRO PUNO'!E126</f>
        <v>MT</v>
      </c>
      <c r="G146" s="194">
        <f>+'Información ELECTRO PUNO'!G126</f>
        <v>12</v>
      </c>
      <c r="H146" s="9" t="str">
        <f t="shared" si="23"/>
        <v>Poste</v>
      </c>
      <c r="I146" s="194" t="str">
        <f>+'Información ELECTRO PUNO'!F126</f>
        <v>Madera Tratada</v>
      </c>
      <c r="J146" s="194" t="str">
        <f>+'Información ELECTRO PUNO'!B126</f>
        <v>PPM20</v>
      </c>
      <c r="K146" s="9" t="str">
        <f t="shared" si="25"/>
        <v>POSTE DE MADERA TRATADA DE 12 mts. CL.5</v>
      </c>
      <c r="L146" s="139">
        <f t="shared" si="26"/>
        <v>0.41</v>
      </c>
    </row>
    <row r="147" spans="1:12" x14ac:dyDescent="0.25">
      <c r="A147" s="193">
        <f>+'Información ELECTRO PUNO'!A127</f>
        <v>126</v>
      </c>
      <c r="B147" s="26" t="str">
        <f t="shared" si="24"/>
        <v>SICODI</v>
      </c>
      <c r="C147" s="9" t="str">
        <f t="shared" si="20"/>
        <v>Puno</v>
      </c>
      <c r="D147" s="9" t="str">
        <f t="shared" si="21"/>
        <v>No Reporta</v>
      </c>
      <c r="E147" s="9" t="str">
        <f t="shared" si="22"/>
        <v>No Reporta</v>
      </c>
      <c r="F147" s="194" t="str">
        <f>+'Información ELECTRO PUNO'!E127</f>
        <v>MT</v>
      </c>
      <c r="G147" s="194">
        <f>+'Información ELECTRO PUNO'!G127</f>
        <v>12</v>
      </c>
      <c r="H147" s="9" t="str">
        <f t="shared" si="23"/>
        <v>Poste</v>
      </c>
      <c r="I147" s="194" t="str">
        <f>+'Información ELECTRO PUNO'!F127</f>
        <v>Madera Tratada</v>
      </c>
      <c r="J147" s="194" t="str">
        <f>+'Información ELECTRO PUNO'!B127</f>
        <v>PPM20</v>
      </c>
      <c r="K147" s="9" t="str">
        <f t="shared" si="25"/>
        <v>POSTE DE MADERA TRATADA DE 12 mts. CL.5</v>
      </c>
      <c r="L147" s="139">
        <f t="shared" si="26"/>
        <v>0.41</v>
      </c>
    </row>
    <row r="148" spans="1:12" x14ac:dyDescent="0.25">
      <c r="A148" s="193">
        <f>+'Información ELECTRO PUNO'!A128</f>
        <v>127</v>
      </c>
      <c r="B148" s="26" t="str">
        <f t="shared" si="24"/>
        <v>SICODI</v>
      </c>
      <c r="C148" s="9" t="str">
        <f t="shared" si="20"/>
        <v>Puno</v>
      </c>
      <c r="D148" s="9" t="str">
        <f t="shared" si="21"/>
        <v>No Reporta</v>
      </c>
      <c r="E148" s="9" t="str">
        <f t="shared" si="22"/>
        <v>No Reporta</v>
      </c>
      <c r="F148" s="194" t="str">
        <f>+'Información ELECTRO PUNO'!E128</f>
        <v>MT</v>
      </c>
      <c r="G148" s="194">
        <f>+'Información ELECTRO PUNO'!G128</f>
        <v>12</v>
      </c>
      <c r="H148" s="9" t="str">
        <f t="shared" si="23"/>
        <v>Poste</v>
      </c>
      <c r="I148" s="194" t="str">
        <f>+'Información ELECTRO PUNO'!F128</f>
        <v>Madera Tratada</v>
      </c>
      <c r="J148" s="194" t="str">
        <f>+'Información ELECTRO PUNO'!B128</f>
        <v>PPM20</v>
      </c>
      <c r="K148" s="9" t="str">
        <f t="shared" si="25"/>
        <v>POSTE DE MADERA TRATADA DE 12 mts. CL.5</v>
      </c>
      <c r="L148" s="139">
        <f t="shared" si="26"/>
        <v>0.41</v>
      </c>
    </row>
    <row r="149" spans="1:12" x14ac:dyDescent="0.25">
      <c r="A149" s="193">
        <f>+'Información ELECTRO PUNO'!A129</f>
        <v>128</v>
      </c>
      <c r="B149" s="26" t="str">
        <f t="shared" si="24"/>
        <v>SICODI</v>
      </c>
      <c r="C149" s="9" t="str">
        <f t="shared" si="20"/>
        <v>Puno</v>
      </c>
      <c r="D149" s="9" t="str">
        <f t="shared" si="21"/>
        <v>No Reporta</v>
      </c>
      <c r="E149" s="9" t="str">
        <f t="shared" si="22"/>
        <v>No Reporta</v>
      </c>
      <c r="F149" s="194" t="str">
        <f>+'Información ELECTRO PUNO'!E129</f>
        <v>MT</v>
      </c>
      <c r="G149" s="194">
        <f>+'Información ELECTRO PUNO'!G129</f>
        <v>12</v>
      </c>
      <c r="H149" s="9" t="str">
        <f t="shared" si="23"/>
        <v>Poste</v>
      </c>
      <c r="I149" s="194" t="str">
        <f>+'Información ELECTRO PUNO'!F129</f>
        <v>Madera Tratada</v>
      </c>
      <c r="J149" s="194" t="str">
        <f>+'Información ELECTRO PUNO'!B129</f>
        <v>PPM20</v>
      </c>
      <c r="K149" s="9" t="str">
        <f t="shared" si="25"/>
        <v>POSTE DE MADERA TRATADA DE 12 mts. CL.5</v>
      </c>
      <c r="L149" s="139">
        <f t="shared" si="26"/>
        <v>0.41</v>
      </c>
    </row>
    <row r="150" spans="1:12" x14ac:dyDescent="0.25">
      <c r="A150" s="193">
        <f>+'Información ELECTRO PUNO'!A130</f>
        <v>129</v>
      </c>
      <c r="B150" s="26" t="str">
        <f t="shared" si="24"/>
        <v>SICODI</v>
      </c>
      <c r="C150" s="9" t="str">
        <f t="shared" ref="C150:C213" si="27">+$C$10</f>
        <v>Puno</v>
      </c>
      <c r="D150" s="9" t="str">
        <f t="shared" ref="D150:D213" si="28">+$D$10</f>
        <v>No Reporta</v>
      </c>
      <c r="E150" s="9" t="str">
        <f t="shared" ref="E150:E213" si="29">+$E$10</f>
        <v>No Reporta</v>
      </c>
      <c r="F150" s="194" t="str">
        <f>+'Información ELECTRO PUNO'!E130</f>
        <v>MT</v>
      </c>
      <c r="G150" s="194">
        <f>+'Información ELECTRO PUNO'!G130</f>
        <v>12</v>
      </c>
      <c r="H150" s="9" t="str">
        <f t="shared" ref="H150:H213" si="30">+$H$10</f>
        <v>Poste</v>
      </c>
      <c r="I150" s="194" t="str">
        <f>+'Información ELECTRO PUNO'!F130</f>
        <v>Madera Tratada</v>
      </c>
      <c r="J150" s="194" t="str">
        <f>+'Información ELECTRO PUNO'!B130</f>
        <v>PPM20</v>
      </c>
      <c r="K150" s="9" t="str">
        <f t="shared" si="25"/>
        <v>POSTE DE MADERA TRATADA DE 12 mts. CL.5</v>
      </c>
      <c r="L150" s="139">
        <f t="shared" si="26"/>
        <v>0.41</v>
      </c>
    </row>
    <row r="151" spans="1:12" x14ac:dyDescent="0.25">
      <c r="A151" s="193">
        <f>+'Información ELECTRO PUNO'!A131</f>
        <v>130</v>
      </c>
      <c r="B151" s="26" t="str">
        <f t="shared" ref="B151:B214" si="31">+INDEX($B$8:$B$16,MATCH(J151,$J$8:$J$16,0))</f>
        <v>SICODI</v>
      </c>
      <c r="C151" s="9" t="str">
        <f t="shared" si="27"/>
        <v>Puno</v>
      </c>
      <c r="D151" s="9" t="str">
        <f t="shared" si="28"/>
        <v>No Reporta</v>
      </c>
      <c r="E151" s="9" t="str">
        <f t="shared" si="29"/>
        <v>No Reporta</v>
      </c>
      <c r="F151" s="194" t="str">
        <f>+'Información ELECTRO PUNO'!E131</f>
        <v>MT</v>
      </c>
      <c r="G151" s="194">
        <f>+'Información ELECTRO PUNO'!G131</f>
        <v>12</v>
      </c>
      <c r="H151" s="9" t="str">
        <f t="shared" si="30"/>
        <v>Poste</v>
      </c>
      <c r="I151" s="194" t="str">
        <f>+'Información ELECTRO PUNO'!F131</f>
        <v>Madera Tratada</v>
      </c>
      <c r="J151" s="194" t="str">
        <f>+'Información ELECTRO PUNO'!B131</f>
        <v>PPM20</v>
      </c>
      <c r="K151" s="9" t="str">
        <f t="shared" ref="K151:K214" si="32">+VLOOKUP(J151,$J$8:$K$16,2,FALSE)</f>
        <v>POSTE DE MADERA TRATADA DE 12 mts. CL.5</v>
      </c>
      <c r="L151" s="139">
        <f t="shared" ref="L151:L214" si="33">+VLOOKUP(J151,$J$8:$U$16,12,FALSE)</f>
        <v>0.41</v>
      </c>
    </row>
    <row r="152" spans="1:12" x14ac:dyDescent="0.25">
      <c r="A152" s="193">
        <f>+'Información ELECTRO PUNO'!A132</f>
        <v>131</v>
      </c>
      <c r="B152" s="26" t="str">
        <f t="shared" si="31"/>
        <v>SICODI</v>
      </c>
      <c r="C152" s="9" t="str">
        <f t="shared" si="27"/>
        <v>Puno</v>
      </c>
      <c r="D152" s="9" t="str">
        <f t="shared" si="28"/>
        <v>No Reporta</v>
      </c>
      <c r="E152" s="9" t="str">
        <f t="shared" si="29"/>
        <v>No Reporta</v>
      </c>
      <c r="F152" s="194" t="str">
        <f>+'Información ELECTRO PUNO'!E132</f>
        <v>MT</v>
      </c>
      <c r="G152" s="194">
        <f>+'Información ELECTRO PUNO'!G132</f>
        <v>12</v>
      </c>
      <c r="H152" s="9" t="str">
        <f t="shared" si="30"/>
        <v>Poste</v>
      </c>
      <c r="I152" s="194" t="str">
        <f>+'Información ELECTRO PUNO'!F132</f>
        <v>Madera Tratada</v>
      </c>
      <c r="J152" s="194" t="str">
        <f>+'Información ELECTRO PUNO'!B132</f>
        <v>PPM20</v>
      </c>
      <c r="K152" s="9" t="str">
        <f t="shared" si="32"/>
        <v>POSTE DE MADERA TRATADA DE 12 mts. CL.5</v>
      </c>
      <c r="L152" s="139">
        <f t="shared" si="33"/>
        <v>0.41</v>
      </c>
    </row>
    <row r="153" spans="1:12" x14ac:dyDescent="0.25">
      <c r="A153" s="193">
        <f>+'Información ELECTRO PUNO'!A133</f>
        <v>132</v>
      </c>
      <c r="B153" s="26" t="str">
        <f t="shared" si="31"/>
        <v>SICODI</v>
      </c>
      <c r="C153" s="9" t="str">
        <f t="shared" si="27"/>
        <v>Puno</v>
      </c>
      <c r="D153" s="9" t="str">
        <f t="shared" si="28"/>
        <v>No Reporta</v>
      </c>
      <c r="E153" s="9" t="str">
        <f t="shared" si="29"/>
        <v>No Reporta</v>
      </c>
      <c r="F153" s="194" t="str">
        <f>+'Información ELECTRO PUNO'!E133</f>
        <v>MT</v>
      </c>
      <c r="G153" s="194">
        <f>+'Información ELECTRO PUNO'!G133</f>
        <v>12</v>
      </c>
      <c r="H153" s="9" t="str">
        <f t="shared" si="30"/>
        <v>Poste</v>
      </c>
      <c r="I153" s="194" t="str">
        <f>+'Información ELECTRO PUNO'!F133</f>
        <v>Madera Tratada</v>
      </c>
      <c r="J153" s="194" t="str">
        <f>+'Información ELECTRO PUNO'!B133</f>
        <v>PPM20</v>
      </c>
      <c r="K153" s="9" t="str">
        <f t="shared" si="32"/>
        <v>POSTE DE MADERA TRATADA DE 12 mts. CL.5</v>
      </c>
      <c r="L153" s="139">
        <f t="shared" si="33"/>
        <v>0.41</v>
      </c>
    </row>
    <row r="154" spans="1:12" x14ac:dyDescent="0.25">
      <c r="A154" s="193">
        <f>+'Información ELECTRO PUNO'!A134</f>
        <v>133</v>
      </c>
      <c r="B154" s="26" t="str">
        <f t="shared" si="31"/>
        <v>SICODI</v>
      </c>
      <c r="C154" s="9" t="str">
        <f t="shared" si="27"/>
        <v>Puno</v>
      </c>
      <c r="D154" s="9" t="str">
        <f t="shared" si="28"/>
        <v>No Reporta</v>
      </c>
      <c r="E154" s="9" t="str">
        <f t="shared" si="29"/>
        <v>No Reporta</v>
      </c>
      <c r="F154" s="194" t="str">
        <f>+'Información ELECTRO PUNO'!E134</f>
        <v>MT</v>
      </c>
      <c r="G154" s="194">
        <f>+'Información ELECTRO PUNO'!G134</f>
        <v>12</v>
      </c>
      <c r="H154" s="9" t="str">
        <f t="shared" si="30"/>
        <v>Poste</v>
      </c>
      <c r="I154" s="194" t="str">
        <f>+'Información ELECTRO PUNO'!F134</f>
        <v>Madera Tratada</v>
      </c>
      <c r="J154" s="194" t="str">
        <f>+'Información ELECTRO PUNO'!B134</f>
        <v>PPM20</v>
      </c>
      <c r="K154" s="9" t="str">
        <f t="shared" si="32"/>
        <v>POSTE DE MADERA TRATADA DE 12 mts. CL.5</v>
      </c>
      <c r="L154" s="139">
        <f t="shared" si="33"/>
        <v>0.41</v>
      </c>
    </row>
    <row r="155" spans="1:12" x14ac:dyDescent="0.25">
      <c r="A155" s="193">
        <f>+'Información ELECTRO PUNO'!A135</f>
        <v>134</v>
      </c>
      <c r="B155" s="26" t="str">
        <f t="shared" si="31"/>
        <v>SICODI</v>
      </c>
      <c r="C155" s="9" t="str">
        <f t="shared" si="27"/>
        <v>Puno</v>
      </c>
      <c r="D155" s="9" t="str">
        <f t="shared" si="28"/>
        <v>No Reporta</v>
      </c>
      <c r="E155" s="9" t="str">
        <f t="shared" si="29"/>
        <v>No Reporta</v>
      </c>
      <c r="F155" s="194" t="str">
        <f>+'Información ELECTRO PUNO'!E135</f>
        <v>MT</v>
      </c>
      <c r="G155" s="194">
        <f>+'Información ELECTRO PUNO'!G135</f>
        <v>12</v>
      </c>
      <c r="H155" s="9" t="str">
        <f t="shared" si="30"/>
        <v>Poste</v>
      </c>
      <c r="I155" s="194" t="str">
        <f>+'Información ELECTRO PUNO'!F135</f>
        <v>Madera Tratada</v>
      </c>
      <c r="J155" s="194" t="str">
        <f>+'Información ELECTRO PUNO'!B135</f>
        <v>PPM20</v>
      </c>
      <c r="K155" s="9" t="str">
        <f t="shared" si="32"/>
        <v>POSTE DE MADERA TRATADA DE 12 mts. CL.5</v>
      </c>
      <c r="L155" s="139">
        <f t="shared" si="33"/>
        <v>0.41</v>
      </c>
    </row>
    <row r="156" spans="1:12" x14ac:dyDescent="0.25">
      <c r="A156" s="193">
        <f>+'Información ELECTRO PUNO'!A136</f>
        <v>135</v>
      </c>
      <c r="B156" s="26" t="str">
        <f t="shared" si="31"/>
        <v>SICODI</v>
      </c>
      <c r="C156" s="9" t="str">
        <f t="shared" si="27"/>
        <v>Puno</v>
      </c>
      <c r="D156" s="9" t="str">
        <f t="shared" si="28"/>
        <v>No Reporta</v>
      </c>
      <c r="E156" s="9" t="str">
        <f t="shared" si="29"/>
        <v>No Reporta</v>
      </c>
      <c r="F156" s="194" t="str">
        <f>+'Información ELECTRO PUNO'!E136</f>
        <v>MT</v>
      </c>
      <c r="G156" s="194">
        <f>+'Información ELECTRO PUNO'!G136</f>
        <v>12</v>
      </c>
      <c r="H156" s="9" t="str">
        <f t="shared" si="30"/>
        <v>Poste</v>
      </c>
      <c r="I156" s="194" t="str">
        <f>+'Información ELECTRO PUNO'!F136</f>
        <v>Madera Tratada</v>
      </c>
      <c r="J156" s="194" t="str">
        <f>+'Información ELECTRO PUNO'!B136</f>
        <v>PPM20</v>
      </c>
      <c r="K156" s="9" t="str">
        <f t="shared" si="32"/>
        <v>POSTE DE MADERA TRATADA DE 12 mts. CL.5</v>
      </c>
      <c r="L156" s="139">
        <f t="shared" si="33"/>
        <v>0.41</v>
      </c>
    </row>
    <row r="157" spans="1:12" x14ac:dyDescent="0.25">
      <c r="A157" s="193">
        <f>+'Información ELECTRO PUNO'!A137</f>
        <v>136</v>
      </c>
      <c r="B157" s="26" t="str">
        <f t="shared" si="31"/>
        <v>SICODI</v>
      </c>
      <c r="C157" s="9" t="str">
        <f t="shared" si="27"/>
        <v>Puno</v>
      </c>
      <c r="D157" s="9" t="str">
        <f t="shared" si="28"/>
        <v>No Reporta</v>
      </c>
      <c r="E157" s="9" t="str">
        <f t="shared" si="29"/>
        <v>No Reporta</v>
      </c>
      <c r="F157" s="194" t="str">
        <f>+'Información ELECTRO PUNO'!E137</f>
        <v>MT</v>
      </c>
      <c r="G157" s="194">
        <f>+'Información ELECTRO PUNO'!G137</f>
        <v>12</v>
      </c>
      <c r="H157" s="9" t="str">
        <f t="shared" si="30"/>
        <v>Poste</v>
      </c>
      <c r="I157" s="194" t="str">
        <f>+'Información ELECTRO PUNO'!F137</f>
        <v>Madera Tratada</v>
      </c>
      <c r="J157" s="194" t="str">
        <f>+'Información ELECTRO PUNO'!B137</f>
        <v>PPM20</v>
      </c>
      <c r="K157" s="9" t="str">
        <f t="shared" si="32"/>
        <v>POSTE DE MADERA TRATADA DE 12 mts. CL.5</v>
      </c>
      <c r="L157" s="139">
        <f t="shared" si="33"/>
        <v>0.41</v>
      </c>
    </row>
    <row r="158" spans="1:12" x14ac:dyDescent="0.25">
      <c r="A158" s="193">
        <f>+'Información ELECTRO PUNO'!A138</f>
        <v>137</v>
      </c>
      <c r="B158" s="26" t="str">
        <f t="shared" si="31"/>
        <v>SICODI</v>
      </c>
      <c r="C158" s="9" t="str">
        <f t="shared" si="27"/>
        <v>Puno</v>
      </c>
      <c r="D158" s="9" t="str">
        <f t="shared" si="28"/>
        <v>No Reporta</v>
      </c>
      <c r="E158" s="9" t="str">
        <f t="shared" si="29"/>
        <v>No Reporta</v>
      </c>
      <c r="F158" s="194" t="str">
        <f>+'Información ELECTRO PUNO'!E138</f>
        <v>MT</v>
      </c>
      <c r="G158" s="194">
        <f>+'Información ELECTRO PUNO'!G138</f>
        <v>12</v>
      </c>
      <c r="H158" s="9" t="str">
        <f t="shared" si="30"/>
        <v>Poste</v>
      </c>
      <c r="I158" s="194" t="str">
        <f>+'Información ELECTRO PUNO'!F138</f>
        <v>Madera Tratada</v>
      </c>
      <c r="J158" s="194" t="str">
        <f>+'Información ELECTRO PUNO'!B138</f>
        <v>PPM20</v>
      </c>
      <c r="K158" s="9" t="str">
        <f t="shared" si="32"/>
        <v>POSTE DE MADERA TRATADA DE 12 mts. CL.5</v>
      </c>
      <c r="L158" s="139">
        <f t="shared" si="33"/>
        <v>0.41</v>
      </c>
    </row>
    <row r="159" spans="1:12" x14ac:dyDescent="0.25">
      <c r="A159" s="193">
        <f>+'Información ELECTRO PUNO'!A139</f>
        <v>138</v>
      </c>
      <c r="B159" s="26" t="str">
        <f t="shared" si="31"/>
        <v>SICODI</v>
      </c>
      <c r="C159" s="9" t="str">
        <f t="shared" si="27"/>
        <v>Puno</v>
      </c>
      <c r="D159" s="9" t="str">
        <f t="shared" si="28"/>
        <v>No Reporta</v>
      </c>
      <c r="E159" s="9" t="str">
        <f t="shared" si="29"/>
        <v>No Reporta</v>
      </c>
      <c r="F159" s="194" t="str">
        <f>+'Información ELECTRO PUNO'!E139</f>
        <v>MT</v>
      </c>
      <c r="G159" s="194">
        <f>+'Información ELECTRO PUNO'!G139</f>
        <v>12</v>
      </c>
      <c r="H159" s="9" t="str">
        <f t="shared" si="30"/>
        <v>Poste</v>
      </c>
      <c r="I159" s="194" t="str">
        <f>+'Información ELECTRO PUNO'!F139</f>
        <v>Madera Tratada</v>
      </c>
      <c r="J159" s="194" t="str">
        <f>+'Información ELECTRO PUNO'!B139</f>
        <v>PPM20</v>
      </c>
      <c r="K159" s="9" t="str">
        <f t="shared" si="32"/>
        <v>POSTE DE MADERA TRATADA DE 12 mts. CL.5</v>
      </c>
      <c r="L159" s="139">
        <f t="shared" si="33"/>
        <v>0.41</v>
      </c>
    </row>
    <row r="160" spans="1:12" x14ac:dyDescent="0.25">
      <c r="A160" s="193">
        <f>+'Información ELECTRO PUNO'!A140</f>
        <v>139</v>
      </c>
      <c r="B160" s="26" t="str">
        <f t="shared" si="31"/>
        <v>SICODI</v>
      </c>
      <c r="C160" s="9" t="str">
        <f t="shared" si="27"/>
        <v>Puno</v>
      </c>
      <c r="D160" s="9" t="str">
        <f t="shared" si="28"/>
        <v>No Reporta</v>
      </c>
      <c r="E160" s="9" t="str">
        <f t="shared" si="29"/>
        <v>No Reporta</v>
      </c>
      <c r="F160" s="194" t="str">
        <f>+'Información ELECTRO PUNO'!E140</f>
        <v>MT</v>
      </c>
      <c r="G160" s="194">
        <f>+'Información ELECTRO PUNO'!G140</f>
        <v>12</v>
      </c>
      <c r="H160" s="9" t="str">
        <f t="shared" si="30"/>
        <v>Poste</v>
      </c>
      <c r="I160" s="194" t="str">
        <f>+'Información ELECTRO PUNO'!F140</f>
        <v>Madera Tratada</v>
      </c>
      <c r="J160" s="194" t="str">
        <f>+'Información ELECTRO PUNO'!B140</f>
        <v>PPM20</v>
      </c>
      <c r="K160" s="9" t="str">
        <f t="shared" si="32"/>
        <v>POSTE DE MADERA TRATADA DE 12 mts. CL.5</v>
      </c>
      <c r="L160" s="139">
        <f t="shared" si="33"/>
        <v>0.41</v>
      </c>
    </row>
    <row r="161" spans="1:12" x14ac:dyDescent="0.25">
      <c r="A161" s="193">
        <f>+'Información ELECTRO PUNO'!A141</f>
        <v>140</v>
      </c>
      <c r="B161" s="26" t="str">
        <f t="shared" si="31"/>
        <v>SICODI</v>
      </c>
      <c r="C161" s="9" t="str">
        <f t="shared" si="27"/>
        <v>Puno</v>
      </c>
      <c r="D161" s="9" t="str">
        <f t="shared" si="28"/>
        <v>No Reporta</v>
      </c>
      <c r="E161" s="9" t="str">
        <f t="shared" si="29"/>
        <v>No Reporta</v>
      </c>
      <c r="F161" s="194" t="str">
        <f>+'Información ELECTRO PUNO'!E141</f>
        <v>MT</v>
      </c>
      <c r="G161" s="194">
        <f>+'Información ELECTRO PUNO'!G141</f>
        <v>12</v>
      </c>
      <c r="H161" s="9" t="str">
        <f t="shared" si="30"/>
        <v>Poste</v>
      </c>
      <c r="I161" s="194" t="str">
        <f>+'Información ELECTRO PUNO'!F141</f>
        <v>Madera Tratada</v>
      </c>
      <c r="J161" s="194" t="str">
        <f>+'Información ELECTRO PUNO'!B141</f>
        <v>PPM20</v>
      </c>
      <c r="K161" s="9" t="str">
        <f t="shared" si="32"/>
        <v>POSTE DE MADERA TRATADA DE 12 mts. CL.5</v>
      </c>
      <c r="L161" s="139">
        <f t="shared" si="33"/>
        <v>0.41</v>
      </c>
    </row>
    <row r="162" spans="1:12" x14ac:dyDescent="0.25">
      <c r="A162" s="193">
        <f>+'Información ELECTRO PUNO'!A142</f>
        <v>141</v>
      </c>
      <c r="B162" s="26" t="str">
        <f t="shared" si="31"/>
        <v>SICODI</v>
      </c>
      <c r="C162" s="9" t="str">
        <f t="shared" si="27"/>
        <v>Puno</v>
      </c>
      <c r="D162" s="9" t="str">
        <f t="shared" si="28"/>
        <v>No Reporta</v>
      </c>
      <c r="E162" s="9" t="str">
        <f t="shared" si="29"/>
        <v>No Reporta</v>
      </c>
      <c r="F162" s="194" t="str">
        <f>+'Información ELECTRO PUNO'!E142</f>
        <v>MT</v>
      </c>
      <c r="G162" s="194">
        <f>+'Información ELECTRO PUNO'!G142</f>
        <v>12</v>
      </c>
      <c r="H162" s="9" t="str">
        <f t="shared" si="30"/>
        <v>Poste</v>
      </c>
      <c r="I162" s="194" t="str">
        <f>+'Información ELECTRO PUNO'!F142</f>
        <v>Madera Tratada</v>
      </c>
      <c r="J162" s="194" t="str">
        <f>+'Información ELECTRO PUNO'!B142</f>
        <v>PPM20</v>
      </c>
      <c r="K162" s="9" t="str">
        <f t="shared" si="32"/>
        <v>POSTE DE MADERA TRATADA DE 12 mts. CL.5</v>
      </c>
      <c r="L162" s="139">
        <f t="shared" si="33"/>
        <v>0.41</v>
      </c>
    </row>
    <row r="163" spans="1:12" x14ac:dyDescent="0.25">
      <c r="A163" s="193">
        <f>+'Información ELECTRO PUNO'!A143</f>
        <v>142</v>
      </c>
      <c r="B163" s="26" t="str">
        <f t="shared" si="31"/>
        <v>SICODI</v>
      </c>
      <c r="C163" s="9" t="str">
        <f t="shared" si="27"/>
        <v>Puno</v>
      </c>
      <c r="D163" s="9" t="str">
        <f t="shared" si="28"/>
        <v>No Reporta</v>
      </c>
      <c r="E163" s="9" t="str">
        <f t="shared" si="29"/>
        <v>No Reporta</v>
      </c>
      <c r="F163" s="194" t="str">
        <f>+'Información ELECTRO PUNO'!E143</f>
        <v>MT</v>
      </c>
      <c r="G163" s="194">
        <f>+'Información ELECTRO PUNO'!G143</f>
        <v>12</v>
      </c>
      <c r="H163" s="9" t="str">
        <f t="shared" si="30"/>
        <v>Poste</v>
      </c>
      <c r="I163" s="194" t="str">
        <f>+'Información ELECTRO PUNO'!F143</f>
        <v>Madera Tratada</v>
      </c>
      <c r="J163" s="194" t="str">
        <f>+'Información ELECTRO PUNO'!B143</f>
        <v>PPM20</v>
      </c>
      <c r="K163" s="9" t="str">
        <f t="shared" si="32"/>
        <v>POSTE DE MADERA TRATADA DE 12 mts. CL.5</v>
      </c>
      <c r="L163" s="139">
        <f t="shared" si="33"/>
        <v>0.41</v>
      </c>
    </row>
    <row r="164" spans="1:12" x14ac:dyDescent="0.25">
      <c r="A164" s="193">
        <f>+'Información ELECTRO PUNO'!A144</f>
        <v>143</v>
      </c>
      <c r="B164" s="26" t="str">
        <f t="shared" si="31"/>
        <v>SICODI</v>
      </c>
      <c r="C164" s="9" t="str">
        <f t="shared" si="27"/>
        <v>Puno</v>
      </c>
      <c r="D164" s="9" t="str">
        <f t="shared" si="28"/>
        <v>No Reporta</v>
      </c>
      <c r="E164" s="9" t="str">
        <f t="shared" si="29"/>
        <v>No Reporta</v>
      </c>
      <c r="F164" s="194" t="str">
        <f>+'Información ELECTRO PUNO'!E144</f>
        <v>MT</v>
      </c>
      <c r="G164" s="194">
        <f>+'Información ELECTRO PUNO'!G144</f>
        <v>12</v>
      </c>
      <c r="H164" s="9" t="str">
        <f t="shared" si="30"/>
        <v>Poste</v>
      </c>
      <c r="I164" s="194" t="str">
        <f>+'Información ELECTRO PUNO'!F144</f>
        <v>Madera Tratada</v>
      </c>
      <c r="J164" s="194" t="str">
        <f>+'Información ELECTRO PUNO'!B144</f>
        <v>PPM20</v>
      </c>
      <c r="K164" s="9" t="str">
        <f t="shared" si="32"/>
        <v>POSTE DE MADERA TRATADA DE 12 mts. CL.5</v>
      </c>
      <c r="L164" s="139">
        <f t="shared" si="33"/>
        <v>0.41</v>
      </c>
    </row>
    <row r="165" spans="1:12" x14ac:dyDescent="0.25">
      <c r="A165" s="193">
        <f>+'Información ELECTRO PUNO'!A145</f>
        <v>144</v>
      </c>
      <c r="B165" s="26" t="str">
        <f t="shared" si="31"/>
        <v>SICODI</v>
      </c>
      <c r="C165" s="9" t="str">
        <f t="shared" si="27"/>
        <v>Puno</v>
      </c>
      <c r="D165" s="9" t="str">
        <f t="shared" si="28"/>
        <v>No Reporta</v>
      </c>
      <c r="E165" s="9" t="str">
        <f t="shared" si="29"/>
        <v>No Reporta</v>
      </c>
      <c r="F165" s="194" t="str">
        <f>+'Información ELECTRO PUNO'!E145</f>
        <v>MT</v>
      </c>
      <c r="G165" s="194">
        <f>+'Información ELECTRO PUNO'!G145</f>
        <v>12</v>
      </c>
      <c r="H165" s="9" t="str">
        <f t="shared" si="30"/>
        <v>Poste</v>
      </c>
      <c r="I165" s="194" t="str">
        <f>+'Información ELECTRO PUNO'!F145</f>
        <v>Madera Tratada</v>
      </c>
      <c r="J165" s="194" t="str">
        <f>+'Información ELECTRO PUNO'!B145</f>
        <v>PPM20</v>
      </c>
      <c r="K165" s="9" t="str">
        <f t="shared" si="32"/>
        <v>POSTE DE MADERA TRATADA DE 12 mts. CL.5</v>
      </c>
      <c r="L165" s="139">
        <f t="shared" si="33"/>
        <v>0.41</v>
      </c>
    </row>
    <row r="166" spans="1:12" x14ac:dyDescent="0.25">
      <c r="A166" s="193">
        <f>+'Información ELECTRO PUNO'!A146</f>
        <v>145</v>
      </c>
      <c r="B166" s="26" t="str">
        <f t="shared" si="31"/>
        <v>SICODI</v>
      </c>
      <c r="C166" s="9" t="str">
        <f t="shared" si="27"/>
        <v>Puno</v>
      </c>
      <c r="D166" s="9" t="str">
        <f t="shared" si="28"/>
        <v>No Reporta</v>
      </c>
      <c r="E166" s="9" t="str">
        <f t="shared" si="29"/>
        <v>No Reporta</v>
      </c>
      <c r="F166" s="194" t="str">
        <f>+'Información ELECTRO PUNO'!E146</f>
        <v>MT</v>
      </c>
      <c r="G166" s="194">
        <f>+'Información ELECTRO PUNO'!G146</f>
        <v>12</v>
      </c>
      <c r="H166" s="9" t="str">
        <f t="shared" si="30"/>
        <v>Poste</v>
      </c>
      <c r="I166" s="194" t="str">
        <f>+'Información ELECTRO PUNO'!F146</f>
        <v>Madera Tratada</v>
      </c>
      <c r="J166" s="194" t="str">
        <f>+'Información ELECTRO PUNO'!B146</f>
        <v>PPM20</v>
      </c>
      <c r="K166" s="9" t="str">
        <f t="shared" si="32"/>
        <v>POSTE DE MADERA TRATADA DE 12 mts. CL.5</v>
      </c>
      <c r="L166" s="139">
        <f t="shared" si="33"/>
        <v>0.41</v>
      </c>
    </row>
    <row r="167" spans="1:12" x14ac:dyDescent="0.25">
      <c r="A167" s="193">
        <f>+'Información ELECTRO PUNO'!A147</f>
        <v>146</v>
      </c>
      <c r="B167" s="26" t="str">
        <f t="shared" si="31"/>
        <v>SICODI</v>
      </c>
      <c r="C167" s="9" t="str">
        <f t="shared" si="27"/>
        <v>Puno</v>
      </c>
      <c r="D167" s="9" t="str">
        <f t="shared" si="28"/>
        <v>No Reporta</v>
      </c>
      <c r="E167" s="9" t="str">
        <f t="shared" si="29"/>
        <v>No Reporta</v>
      </c>
      <c r="F167" s="194" t="str">
        <f>+'Información ELECTRO PUNO'!E147</f>
        <v>MT</v>
      </c>
      <c r="G167" s="194">
        <f>+'Información ELECTRO PUNO'!G147</f>
        <v>12</v>
      </c>
      <c r="H167" s="9" t="str">
        <f t="shared" si="30"/>
        <v>Poste</v>
      </c>
      <c r="I167" s="194" t="str">
        <f>+'Información ELECTRO PUNO'!F147</f>
        <v>Madera Tratada</v>
      </c>
      <c r="J167" s="194" t="str">
        <f>+'Información ELECTRO PUNO'!B147</f>
        <v>PPM20</v>
      </c>
      <c r="K167" s="9" t="str">
        <f t="shared" si="32"/>
        <v>POSTE DE MADERA TRATADA DE 12 mts. CL.5</v>
      </c>
      <c r="L167" s="139">
        <f t="shared" si="33"/>
        <v>0.41</v>
      </c>
    </row>
    <row r="168" spans="1:12" x14ac:dyDescent="0.25">
      <c r="A168" s="193">
        <f>+'Información ELECTRO PUNO'!A148</f>
        <v>147</v>
      </c>
      <c r="B168" s="26" t="str">
        <f t="shared" si="31"/>
        <v>SICODI</v>
      </c>
      <c r="C168" s="9" t="str">
        <f t="shared" si="27"/>
        <v>Puno</v>
      </c>
      <c r="D168" s="9" t="str">
        <f t="shared" si="28"/>
        <v>No Reporta</v>
      </c>
      <c r="E168" s="9" t="str">
        <f t="shared" si="29"/>
        <v>No Reporta</v>
      </c>
      <c r="F168" s="194" t="str">
        <f>+'Información ELECTRO PUNO'!E148</f>
        <v>MT</v>
      </c>
      <c r="G168" s="194">
        <f>+'Información ELECTRO PUNO'!G148</f>
        <v>12</v>
      </c>
      <c r="H168" s="9" t="str">
        <f t="shared" si="30"/>
        <v>Poste</v>
      </c>
      <c r="I168" s="194" t="str">
        <f>+'Información ELECTRO PUNO'!F148</f>
        <v>Madera Tratada</v>
      </c>
      <c r="J168" s="194" t="str">
        <f>+'Información ELECTRO PUNO'!B148</f>
        <v>PPM20</v>
      </c>
      <c r="K168" s="9" t="str">
        <f t="shared" si="32"/>
        <v>POSTE DE MADERA TRATADA DE 12 mts. CL.5</v>
      </c>
      <c r="L168" s="139">
        <f t="shared" si="33"/>
        <v>0.41</v>
      </c>
    </row>
    <row r="169" spans="1:12" x14ac:dyDescent="0.25">
      <c r="A169" s="193">
        <f>+'Información ELECTRO PUNO'!A149</f>
        <v>148</v>
      </c>
      <c r="B169" s="26" t="str">
        <f t="shared" si="31"/>
        <v>SICODI</v>
      </c>
      <c r="C169" s="9" t="str">
        <f t="shared" si="27"/>
        <v>Puno</v>
      </c>
      <c r="D169" s="9" t="str">
        <f t="shared" si="28"/>
        <v>No Reporta</v>
      </c>
      <c r="E169" s="9" t="str">
        <f t="shared" si="29"/>
        <v>No Reporta</v>
      </c>
      <c r="F169" s="194" t="str">
        <f>+'Información ELECTRO PUNO'!E149</f>
        <v>MT</v>
      </c>
      <c r="G169" s="194">
        <f>+'Información ELECTRO PUNO'!G149</f>
        <v>12</v>
      </c>
      <c r="H169" s="9" t="str">
        <f t="shared" si="30"/>
        <v>Poste</v>
      </c>
      <c r="I169" s="194" t="str">
        <f>+'Información ELECTRO PUNO'!F149</f>
        <v>Madera Tratada</v>
      </c>
      <c r="J169" s="194" t="str">
        <f>+'Información ELECTRO PUNO'!B149</f>
        <v>PPM20</v>
      </c>
      <c r="K169" s="9" t="str">
        <f t="shared" si="32"/>
        <v>POSTE DE MADERA TRATADA DE 12 mts. CL.5</v>
      </c>
      <c r="L169" s="139">
        <f t="shared" si="33"/>
        <v>0.41</v>
      </c>
    </row>
    <row r="170" spans="1:12" x14ac:dyDescent="0.25">
      <c r="A170" s="193">
        <f>+'Información ELECTRO PUNO'!A150</f>
        <v>149</v>
      </c>
      <c r="B170" s="26" t="str">
        <f t="shared" si="31"/>
        <v>SICODI</v>
      </c>
      <c r="C170" s="9" t="str">
        <f t="shared" si="27"/>
        <v>Puno</v>
      </c>
      <c r="D170" s="9" t="str">
        <f t="shared" si="28"/>
        <v>No Reporta</v>
      </c>
      <c r="E170" s="9" t="str">
        <f t="shared" si="29"/>
        <v>No Reporta</v>
      </c>
      <c r="F170" s="194" t="str">
        <f>+'Información ELECTRO PUNO'!E150</f>
        <v>MT</v>
      </c>
      <c r="G170" s="194">
        <f>+'Información ELECTRO PUNO'!G150</f>
        <v>12</v>
      </c>
      <c r="H170" s="9" t="str">
        <f t="shared" si="30"/>
        <v>Poste</v>
      </c>
      <c r="I170" s="194" t="str">
        <f>+'Información ELECTRO PUNO'!F150</f>
        <v>Madera Tratada</v>
      </c>
      <c r="J170" s="194" t="str">
        <f>+'Información ELECTRO PUNO'!B150</f>
        <v>PPM20</v>
      </c>
      <c r="K170" s="9" t="str">
        <f t="shared" si="32"/>
        <v>POSTE DE MADERA TRATADA DE 12 mts. CL.5</v>
      </c>
      <c r="L170" s="139">
        <f t="shared" si="33"/>
        <v>0.41</v>
      </c>
    </row>
    <row r="171" spans="1:12" x14ac:dyDescent="0.25">
      <c r="A171" s="193">
        <f>+'Información ELECTRO PUNO'!A151</f>
        <v>150</v>
      </c>
      <c r="B171" s="26" t="str">
        <f t="shared" si="31"/>
        <v>SICODI</v>
      </c>
      <c r="C171" s="9" t="str">
        <f t="shared" si="27"/>
        <v>Puno</v>
      </c>
      <c r="D171" s="9" t="str">
        <f t="shared" si="28"/>
        <v>No Reporta</v>
      </c>
      <c r="E171" s="9" t="str">
        <f t="shared" si="29"/>
        <v>No Reporta</v>
      </c>
      <c r="F171" s="194" t="str">
        <f>+'Información ELECTRO PUNO'!E151</f>
        <v>MT</v>
      </c>
      <c r="G171" s="194">
        <f>+'Información ELECTRO PUNO'!G151</f>
        <v>12</v>
      </c>
      <c r="H171" s="9" t="str">
        <f t="shared" si="30"/>
        <v>Poste</v>
      </c>
      <c r="I171" s="194" t="str">
        <f>+'Información ELECTRO PUNO'!F151</f>
        <v>Madera Tratada</v>
      </c>
      <c r="J171" s="194" t="str">
        <f>+'Información ELECTRO PUNO'!B151</f>
        <v>PPM20</v>
      </c>
      <c r="K171" s="9" t="str">
        <f t="shared" si="32"/>
        <v>POSTE DE MADERA TRATADA DE 12 mts. CL.5</v>
      </c>
      <c r="L171" s="139">
        <f t="shared" si="33"/>
        <v>0.41</v>
      </c>
    </row>
    <row r="172" spans="1:12" x14ac:dyDescent="0.25">
      <c r="A172" s="193">
        <f>+'Información ELECTRO PUNO'!A152</f>
        <v>151</v>
      </c>
      <c r="B172" s="26" t="str">
        <f t="shared" si="31"/>
        <v>SICODI</v>
      </c>
      <c r="C172" s="9" t="str">
        <f t="shared" si="27"/>
        <v>Puno</v>
      </c>
      <c r="D172" s="9" t="str">
        <f t="shared" si="28"/>
        <v>No Reporta</v>
      </c>
      <c r="E172" s="9" t="str">
        <f t="shared" si="29"/>
        <v>No Reporta</v>
      </c>
      <c r="F172" s="194" t="str">
        <f>+'Información ELECTRO PUNO'!E152</f>
        <v>MT</v>
      </c>
      <c r="G172" s="194">
        <f>+'Información ELECTRO PUNO'!G152</f>
        <v>12</v>
      </c>
      <c r="H172" s="9" t="str">
        <f t="shared" si="30"/>
        <v>Poste</v>
      </c>
      <c r="I172" s="194" t="str">
        <f>+'Información ELECTRO PUNO'!F152</f>
        <v>Madera Tratada</v>
      </c>
      <c r="J172" s="194" t="str">
        <f>+'Información ELECTRO PUNO'!B152</f>
        <v>PPM20</v>
      </c>
      <c r="K172" s="9" t="str">
        <f t="shared" si="32"/>
        <v>POSTE DE MADERA TRATADA DE 12 mts. CL.5</v>
      </c>
      <c r="L172" s="139">
        <f t="shared" si="33"/>
        <v>0.41</v>
      </c>
    </row>
    <row r="173" spans="1:12" x14ac:dyDescent="0.25">
      <c r="A173" s="193">
        <f>+'Información ELECTRO PUNO'!A153</f>
        <v>152</v>
      </c>
      <c r="B173" s="26" t="str">
        <f t="shared" si="31"/>
        <v>SICODI</v>
      </c>
      <c r="C173" s="9" t="str">
        <f t="shared" si="27"/>
        <v>Puno</v>
      </c>
      <c r="D173" s="9" t="str">
        <f t="shared" si="28"/>
        <v>No Reporta</v>
      </c>
      <c r="E173" s="9" t="str">
        <f t="shared" si="29"/>
        <v>No Reporta</v>
      </c>
      <c r="F173" s="194" t="str">
        <f>+'Información ELECTRO PUNO'!E153</f>
        <v>MT</v>
      </c>
      <c r="G173" s="194">
        <f>+'Información ELECTRO PUNO'!G153</f>
        <v>12</v>
      </c>
      <c r="H173" s="9" t="str">
        <f t="shared" si="30"/>
        <v>Poste</v>
      </c>
      <c r="I173" s="194" t="str">
        <f>+'Información ELECTRO PUNO'!F153</f>
        <v>Madera Tratada</v>
      </c>
      <c r="J173" s="194" t="str">
        <f>+'Información ELECTRO PUNO'!B153</f>
        <v>PPM20</v>
      </c>
      <c r="K173" s="9" t="str">
        <f t="shared" si="32"/>
        <v>POSTE DE MADERA TRATADA DE 12 mts. CL.5</v>
      </c>
      <c r="L173" s="139">
        <f t="shared" si="33"/>
        <v>0.41</v>
      </c>
    </row>
    <row r="174" spans="1:12" x14ac:dyDescent="0.25">
      <c r="A174" s="193">
        <f>+'Información ELECTRO PUNO'!A154</f>
        <v>153</v>
      </c>
      <c r="B174" s="26" t="str">
        <f t="shared" si="31"/>
        <v>SICODI</v>
      </c>
      <c r="C174" s="9" t="str">
        <f t="shared" si="27"/>
        <v>Puno</v>
      </c>
      <c r="D174" s="9" t="str">
        <f t="shared" si="28"/>
        <v>No Reporta</v>
      </c>
      <c r="E174" s="9" t="str">
        <f t="shared" si="29"/>
        <v>No Reporta</v>
      </c>
      <c r="F174" s="194" t="str">
        <f>+'Información ELECTRO PUNO'!E154</f>
        <v>MT</v>
      </c>
      <c r="G174" s="194">
        <f>+'Información ELECTRO PUNO'!G154</f>
        <v>12</v>
      </c>
      <c r="H174" s="9" t="str">
        <f t="shared" si="30"/>
        <v>Poste</v>
      </c>
      <c r="I174" s="194" t="str">
        <f>+'Información ELECTRO PUNO'!F154</f>
        <v>Madera Tratada</v>
      </c>
      <c r="J174" s="194" t="str">
        <f>+'Información ELECTRO PUNO'!B154</f>
        <v>PPM20</v>
      </c>
      <c r="K174" s="9" t="str">
        <f t="shared" si="32"/>
        <v>POSTE DE MADERA TRATADA DE 12 mts. CL.5</v>
      </c>
      <c r="L174" s="139">
        <f t="shared" si="33"/>
        <v>0.41</v>
      </c>
    </row>
    <row r="175" spans="1:12" x14ac:dyDescent="0.25">
      <c r="A175" s="193">
        <f>+'Información ELECTRO PUNO'!A155</f>
        <v>154</v>
      </c>
      <c r="B175" s="26" t="str">
        <f t="shared" si="31"/>
        <v>SICODI</v>
      </c>
      <c r="C175" s="9" t="str">
        <f t="shared" si="27"/>
        <v>Puno</v>
      </c>
      <c r="D175" s="9" t="str">
        <f t="shared" si="28"/>
        <v>No Reporta</v>
      </c>
      <c r="E175" s="9" t="str">
        <f t="shared" si="29"/>
        <v>No Reporta</v>
      </c>
      <c r="F175" s="194" t="str">
        <f>+'Información ELECTRO PUNO'!E155</f>
        <v>MT</v>
      </c>
      <c r="G175" s="194">
        <f>+'Información ELECTRO PUNO'!G155</f>
        <v>12</v>
      </c>
      <c r="H175" s="9" t="str">
        <f t="shared" si="30"/>
        <v>Poste</v>
      </c>
      <c r="I175" s="194" t="str">
        <f>+'Información ELECTRO PUNO'!F155</f>
        <v>Madera Tratada</v>
      </c>
      <c r="J175" s="194" t="str">
        <f>+'Información ELECTRO PUNO'!B155</f>
        <v>PPM20</v>
      </c>
      <c r="K175" s="9" t="str">
        <f t="shared" si="32"/>
        <v>POSTE DE MADERA TRATADA DE 12 mts. CL.5</v>
      </c>
      <c r="L175" s="139">
        <f t="shared" si="33"/>
        <v>0.41</v>
      </c>
    </row>
    <row r="176" spans="1:12" x14ac:dyDescent="0.25">
      <c r="A176" s="193">
        <f>+'Información ELECTRO PUNO'!A156</f>
        <v>155</v>
      </c>
      <c r="B176" s="26" t="str">
        <f t="shared" si="31"/>
        <v>SICODI</v>
      </c>
      <c r="C176" s="9" t="str">
        <f t="shared" si="27"/>
        <v>Puno</v>
      </c>
      <c r="D176" s="9" t="str">
        <f t="shared" si="28"/>
        <v>No Reporta</v>
      </c>
      <c r="E176" s="9" t="str">
        <f t="shared" si="29"/>
        <v>No Reporta</v>
      </c>
      <c r="F176" s="194" t="str">
        <f>+'Información ELECTRO PUNO'!E156</f>
        <v>MT</v>
      </c>
      <c r="G176" s="194">
        <f>+'Información ELECTRO PUNO'!G156</f>
        <v>12</v>
      </c>
      <c r="H176" s="9" t="str">
        <f t="shared" si="30"/>
        <v>Poste</v>
      </c>
      <c r="I176" s="194" t="str">
        <f>+'Información ELECTRO PUNO'!F156</f>
        <v>Madera Tratada</v>
      </c>
      <c r="J176" s="194" t="str">
        <f>+'Información ELECTRO PUNO'!B156</f>
        <v>PPM20</v>
      </c>
      <c r="K176" s="9" t="str">
        <f t="shared" si="32"/>
        <v>POSTE DE MADERA TRATADA DE 12 mts. CL.5</v>
      </c>
      <c r="L176" s="139">
        <f t="shared" si="33"/>
        <v>0.41</v>
      </c>
    </row>
    <row r="177" spans="1:12" x14ac:dyDescent="0.25">
      <c r="A177" s="193">
        <f>+'Información ELECTRO PUNO'!A157</f>
        <v>156</v>
      </c>
      <c r="B177" s="26" t="str">
        <f t="shared" si="31"/>
        <v>SICODI</v>
      </c>
      <c r="C177" s="9" t="str">
        <f t="shared" si="27"/>
        <v>Puno</v>
      </c>
      <c r="D177" s="9" t="str">
        <f t="shared" si="28"/>
        <v>No Reporta</v>
      </c>
      <c r="E177" s="9" t="str">
        <f t="shared" si="29"/>
        <v>No Reporta</v>
      </c>
      <c r="F177" s="194" t="str">
        <f>+'Información ELECTRO PUNO'!E157</f>
        <v>MT</v>
      </c>
      <c r="G177" s="194">
        <f>+'Información ELECTRO PUNO'!G157</f>
        <v>12</v>
      </c>
      <c r="H177" s="9" t="str">
        <f t="shared" si="30"/>
        <v>Poste</v>
      </c>
      <c r="I177" s="194" t="str">
        <f>+'Información ELECTRO PUNO'!F157</f>
        <v>Madera Tratada</v>
      </c>
      <c r="J177" s="194" t="str">
        <f>+'Información ELECTRO PUNO'!B157</f>
        <v>PPM20</v>
      </c>
      <c r="K177" s="9" t="str">
        <f t="shared" si="32"/>
        <v>POSTE DE MADERA TRATADA DE 12 mts. CL.5</v>
      </c>
      <c r="L177" s="139">
        <f t="shared" si="33"/>
        <v>0.41</v>
      </c>
    </row>
    <row r="178" spans="1:12" x14ac:dyDescent="0.25">
      <c r="A178" s="193">
        <f>+'Información ELECTRO PUNO'!A158</f>
        <v>157</v>
      </c>
      <c r="B178" s="26" t="str">
        <f t="shared" si="31"/>
        <v>SICODI</v>
      </c>
      <c r="C178" s="9" t="str">
        <f t="shared" si="27"/>
        <v>Puno</v>
      </c>
      <c r="D178" s="9" t="str">
        <f t="shared" si="28"/>
        <v>No Reporta</v>
      </c>
      <c r="E178" s="9" t="str">
        <f t="shared" si="29"/>
        <v>No Reporta</v>
      </c>
      <c r="F178" s="194" t="str">
        <f>+'Información ELECTRO PUNO'!E158</f>
        <v>MT</v>
      </c>
      <c r="G178" s="194">
        <f>+'Información ELECTRO PUNO'!G158</f>
        <v>12</v>
      </c>
      <c r="H178" s="9" t="str">
        <f t="shared" si="30"/>
        <v>Poste</v>
      </c>
      <c r="I178" s="194" t="str">
        <f>+'Información ELECTRO PUNO'!F158</f>
        <v>Madera Tratada</v>
      </c>
      <c r="J178" s="194" t="str">
        <f>+'Información ELECTRO PUNO'!B158</f>
        <v>PPM20</v>
      </c>
      <c r="K178" s="9" t="str">
        <f t="shared" si="32"/>
        <v>POSTE DE MADERA TRATADA DE 12 mts. CL.5</v>
      </c>
      <c r="L178" s="139">
        <f t="shared" si="33"/>
        <v>0.41</v>
      </c>
    </row>
    <row r="179" spans="1:12" x14ac:dyDescent="0.25">
      <c r="A179" s="193">
        <f>+'Información ELECTRO PUNO'!A159</f>
        <v>158</v>
      </c>
      <c r="B179" s="26" t="str">
        <f t="shared" si="31"/>
        <v>SICODI</v>
      </c>
      <c r="C179" s="9" t="str">
        <f t="shared" si="27"/>
        <v>Puno</v>
      </c>
      <c r="D179" s="9" t="str">
        <f t="shared" si="28"/>
        <v>No Reporta</v>
      </c>
      <c r="E179" s="9" t="str">
        <f t="shared" si="29"/>
        <v>No Reporta</v>
      </c>
      <c r="F179" s="194" t="str">
        <f>+'Información ELECTRO PUNO'!E159</f>
        <v>MT</v>
      </c>
      <c r="G179" s="194">
        <f>+'Información ELECTRO PUNO'!G159</f>
        <v>12</v>
      </c>
      <c r="H179" s="9" t="str">
        <f t="shared" si="30"/>
        <v>Poste</v>
      </c>
      <c r="I179" s="194" t="str">
        <f>+'Información ELECTRO PUNO'!F159</f>
        <v>Madera Tratada</v>
      </c>
      <c r="J179" s="194" t="str">
        <f>+'Información ELECTRO PUNO'!B159</f>
        <v>PPM20</v>
      </c>
      <c r="K179" s="9" t="str">
        <f t="shared" si="32"/>
        <v>POSTE DE MADERA TRATADA DE 12 mts. CL.5</v>
      </c>
      <c r="L179" s="139">
        <f t="shared" si="33"/>
        <v>0.41</v>
      </c>
    </row>
    <row r="180" spans="1:12" x14ac:dyDescent="0.25">
      <c r="A180" s="193">
        <f>+'Información ELECTRO PUNO'!A160</f>
        <v>159</v>
      </c>
      <c r="B180" s="26" t="str">
        <f t="shared" si="31"/>
        <v>SICODI</v>
      </c>
      <c r="C180" s="9" t="str">
        <f t="shared" si="27"/>
        <v>Puno</v>
      </c>
      <c r="D180" s="9" t="str">
        <f t="shared" si="28"/>
        <v>No Reporta</v>
      </c>
      <c r="E180" s="9" t="str">
        <f t="shared" si="29"/>
        <v>No Reporta</v>
      </c>
      <c r="F180" s="194" t="str">
        <f>+'Información ELECTRO PUNO'!E160</f>
        <v>MT</v>
      </c>
      <c r="G180" s="194">
        <f>+'Información ELECTRO PUNO'!G160</f>
        <v>12</v>
      </c>
      <c r="H180" s="9" t="str">
        <f t="shared" si="30"/>
        <v>Poste</v>
      </c>
      <c r="I180" s="194" t="str">
        <f>+'Información ELECTRO PUNO'!F160</f>
        <v>Madera Tratada</v>
      </c>
      <c r="J180" s="194" t="str">
        <f>+'Información ELECTRO PUNO'!B160</f>
        <v>PPM20</v>
      </c>
      <c r="K180" s="9" t="str">
        <f t="shared" si="32"/>
        <v>POSTE DE MADERA TRATADA DE 12 mts. CL.5</v>
      </c>
      <c r="L180" s="139">
        <f t="shared" si="33"/>
        <v>0.41</v>
      </c>
    </row>
    <row r="181" spans="1:12" x14ac:dyDescent="0.25">
      <c r="A181" s="193">
        <f>+'Información ELECTRO PUNO'!A161</f>
        <v>160</v>
      </c>
      <c r="B181" s="26" t="str">
        <f t="shared" si="31"/>
        <v>SICODI</v>
      </c>
      <c r="C181" s="9" t="str">
        <f t="shared" si="27"/>
        <v>Puno</v>
      </c>
      <c r="D181" s="9" t="str">
        <f t="shared" si="28"/>
        <v>No Reporta</v>
      </c>
      <c r="E181" s="9" t="str">
        <f t="shared" si="29"/>
        <v>No Reporta</v>
      </c>
      <c r="F181" s="194" t="str">
        <f>+'Información ELECTRO PUNO'!E161</f>
        <v>MT</v>
      </c>
      <c r="G181" s="194">
        <f>+'Información ELECTRO PUNO'!G161</f>
        <v>12</v>
      </c>
      <c r="H181" s="9" t="str">
        <f t="shared" si="30"/>
        <v>Poste</v>
      </c>
      <c r="I181" s="194" t="str">
        <f>+'Información ELECTRO PUNO'!F161</f>
        <v>Madera Tratada</v>
      </c>
      <c r="J181" s="194" t="str">
        <f>+'Información ELECTRO PUNO'!B161</f>
        <v>PPM20</v>
      </c>
      <c r="K181" s="9" t="str">
        <f t="shared" si="32"/>
        <v>POSTE DE MADERA TRATADA DE 12 mts. CL.5</v>
      </c>
      <c r="L181" s="139">
        <f t="shared" si="33"/>
        <v>0.41</v>
      </c>
    </row>
    <row r="182" spans="1:12" x14ac:dyDescent="0.25">
      <c r="A182" s="193">
        <f>+'Información ELECTRO PUNO'!A162</f>
        <v>161</v>
      </c>
      <c r="B182" s="26" t="str">
        <f t="shared" si="31"/>
        <v>SICODI</v>
      </c>
      <c r="C182" s="9" t="str">
        <f t="shared" si="27"/>
        <v>Puno</v>
      </c>
      <c r="D182" s="9" t="str">
        <f t="shared" si="28"/>
        <v>No Reporta</v>
      </c>
      <c r="E182" s="9" t="str">
        <f t="shared" si="29"/>
        <v>No Reporta</v>
      </c>
      <c r="F182" s="194" t="str">
        <f>+'Información ELECTRO PUNO'!E162</f>
        <v>MT</v>
      </c>
      <c r="G182" s="194">
        <f>+'Información ELECTRO PUNO'!G162</f>
        <v>12</v>
      </c>
      <c r="H182" s="9" t="str">
        <f t="shared" si="30"/>
        <v>Poste</v>
      </c>
      <c r="I182" s="194" t="str">
        <f>+'Información ELECTRO PUNO'!F162</f>
        <v>Madera Tratada</v>
      </c>
      <c r="J182" s="194" t="str">
        <f>+'Información ELECTRO PUNO'!B162</f>
        <v>PPM20</v>
      </c>
      <c r="K182" s="9" t="str">
        <f t="shared" si="32"/>
        <v>POSTE DE MADERA TRATADA DE 12 mts. CL.5</v>
      </c>
      <c r="L182" s="139">
        <f t="shared" si="33"/>
        <v>0.41</v>
      </c>
    </row>
    <row r="183" spans="1:12" x14ac:dyDescent="0.25">
      <c r="A183" s="193">
        <f>+'Información ELECTRO PUNO'!A163</f>
        <v>162</v>
      </c>
      <c r="B183" s="26" t="str">
        <f t="shared" si="31"/>
        <v>SICODI</v>
      </c>
      <c r="C183" s="9" t="str">
        <f t="shared" si="27"/>
        <v>Puno</v>
      </c>
      <c r="D183" s="9" t="str">
        <f t="shared" si="28"/>
        <v>No Reporta</v>
      </c>
      <c r="E183" s="9" t="str">
        <f t="shared" si="29"/>
        <v>No Reporta</v>
      </c>
      <c r="F183" s="194" t="str">
        <f>+'Información ELECTRO PUNO'!E163</f>
        <v>MT</v>
      </c>
      <c r="G183" s="194">
        <f>+'Información ELECTRO PUNO'!G163</f>
        <v>12</v>
      </c>
      <c r="H183" s="9" t="str">
        <f t="shared" si="30"/>
        <v>Poste</v>
      </c>
      <c r="I183" s="194" t="str">
        <f>+'Información ELECTRO PUNO'!F163</f>
        <v>Madera Tratada</v>
      </c>
      <c r="J183" s="194" t="str">
        <f>+'Información ELECTRO PUNO'!B163</f>
        <v>PPM20</v>
      </c>
      <c r="K183" s="9" t="str">
        <f t="shared" si="32"/>
        <v>POSTE DE MADERA TRATADA DE 12 mts. CL.5</v>
      </c>
      <c r="L183" s="139">
        <f t="shared" si="33"/>
        <v>0.41</v>
      </c>
    </row>
    <row r="184" spans="1:12" x14ac:dyDescent="0.25">
      <c r="A184" s="193">
        <f>+'Información ELECTRO PUNO'!A164</f>
        <v>163</v>
      </c>
      <c r="B184" s="26" t="str">
        <f t="shared" si="31"/>
        <v>SICODI</v>
      </c>
      <c r="C184" s="9" t="str">
        <f t="shared" si="27"/>
        <v>Puno</v>
      </c>
      <c r="D184" s="9" t="str">
        <f t="shared" si="28"/>
        <v>No Reporta</v>
      </c>
      <c r="E184" s="9" t="str">
        <f t="shared" si="29"/>
        <v>No Reporta</v>
      </c>
      <c r="F184" s="194" t="str">
        <f>+'Información ELECTRO PUNO'!E164</f>
        <v>MT</v>
      </c>
      <c r="G184" s="194">
        <f>+'Información ELECTRO PUNO'!G164</f>
        <v>12</v>
      </c>
      <c r="H184" s="9" t="str">
        <f t="shared" si="30"/>
        <v>Poste</v>
      </c>
      <c r="I184" s="194" t="str">
        <f>+'Información ELECTRO PUNO'!F164</f>
        <v>Madera Tratada</v>
      </c>
      <c r="J184" s="194" t="str">
        <f>+'Información ELECTRO PUNO'!B164</f>
        <v>PPM20</v>
      </c>
      <c r="K184" s="9" t="str">
        <f t="shared" si="32"/>
        <v>POSTE DE MADERA TRATADA DE 12 mts. CL.5</v>
      </c>
      <c r="L184" s="139">
        <f t="shared" si="33"/>
        <v>0.41</v>
      </c>
    </row>
    <row r="185" spans="1:12" x14ac:dyDescent="0.25">
      <c r="A185" s="193">
        <f>+'Información ELECTRO PUNO'!A165</f>
        <v>164</v>
      </c>
      <c r="B185" s="26" t="str">
        <f t="shared" si="31"/>
        <v>SICODI</v>
      </c>
      <c r="C185" s="9" t="str">
        <f t="shared" si="27"/>
        <v>Puno</v>
      </c>
      <c r="D185" s="9" t="str">
        <f t="shared" si="28"/>
        <v>No Reporta</v>
      </c>
      <c r="E185" s="9" t="str">
        <f t="shared" si="29"/>
        <v>No Reporta</v>
      </c>
      <c r="F185" s="194" t="str">
        <f>+'Información ELECTRO PUNO'!E165</f>
        <v>MT</v>
      </c>
      <c r="G185" s="194">
        <f>+'Información ELECTRO PUNO'!G165</f>
        <v>12</v>
      </c>
      <c r="H185" s="9" t="str">
        <f t="shared" si="30"/>
        <v>Poste</v>
      </c>
      <c r="I185" s="194" t="str">
        <f>+'Información ELECTRO PUNO'!F165</f>
        <v>Madera Tratada</v>
      </c>
      <c r="J185" s="194" t="str">
        <f>+'Información ELECTRO PUNO'!B165</f>
        <v>PPM20</v>
      </c>
      <c r="K185" s="9" t="str">
        <f t="shared" si="32"/>
        <v>POSTE DE MADERA TRATADA DE 12 mts. CL.5</v>
      </c>
      <c r="L185" s="139">
        <f t="shared" si="33"/>
        <v>0.41</v>
      </c>
    </row>
    <row r="186" spans="1:12" x14ac:dyDescent="0.25">
      <c r="A186" s="193">
        <f>+'Información ELECTRO PUNO'!A166</f>
        <v>165</v>
      </c>
      <c r="B186" s="26" t="str">
        <f t="shared" si="31"/>
        <v>SICODI</v>
      </c>
      <c r="C186" s="9" t="str">
        <f t="shared" si="27"/>
        <v>Puno</v>
      </c>
      <c r="D186" s="9" t="str">
        <f t="shared" si="28"/>
        <v>No Reporta</v>
      </c>
      <c r="E186" s="9" t="str">
        <f t="shared" si="29"/>
        <v>No Reporta</v>
      </c>
      <c r="F186" s="194" t="str">
        <f>+'Información ELECTRO PUNO'!E166</f>
        <v>MT</v>
      </c>
      <c r="G186" s="194">
        <f>+'Información ELECTRO PUNO'!G166</f>
        <v>12</v>
      </c>
      <c r="H186" s="9" t="str">
        <f t="shared" si="30"/>
        <v>Poste</v>
      </c>
      <c r="I186" s="194" t="str">
        <f>+'Información ELECTRO PUNO'!F166</f>
        <v>Madera Tratada</v>
      </c>
      <c r="J186" s="194" t="str">
        <f>+'Información ELECTRO PUNO'!B166</f>
        <v>PPM20</v>
      </c>
      <c r="K186" s="9" t="str">
        <f t="shared" si="32"/>
        <v>POSTE DE MADERA TRATADA DE 12 mts. CL.5</v>
      </c>
      <c r="L186" s="139">
        <f t="shared" si="33"/>
        <v>0.41</v>
      </c>
    </row>
    <row r="187" spans="1:12" x14ac:dyDescent="0.25">
      <c r="A187" s="193">
        <f>+'Información ELECTRO PUNO'!A167</f>
        <v>166</v>
      </c>
      <c r="B187" s="26" t="str">
        <f t="shared" si="31"/>
        <v>SICODI</v>
      </c>
      <c r="C187" s="9" t="str">
        <f t="shared" si="27"/>
        <v>Puno</v>
      </c>
      <c r="D187" s="9" t="str">
        <f t="shared" si="28"/>
        <v>No Reporta</v>
      </c>
      <c r="E187" s="9" t="str">
        <f t="shared" si="29"/>
        <v>No Reporta</v>
      </c>
      <c r="F187" s="194" t="str">
        <f>+'Información ELECTRO PUNO'!E167</f>
        <v>MT</v>
      </c>
      <c r="G187" s="194">
        <f>+'Información ELECTRO PUNO'!G167</f>
        <v>12</v>
      </c>
      <c r="H187" s="9" t="str">
        <f t="shared" si="30"/>
        <v>Poste</v>
      </c>
      <c r="I187" s="194" t="str">
        <f>+'Información ELECTRO PUNO'!F167</f>
        <v>Madera Tratada</v>
      </c>
      <c r="J187" s="194" t="str">
        <f>+'Información ELECTRO PUNO'!B167</f>
        <v>PPM20</v>
      </c>
      <c r="K187" s="9" t="str">
        <f t="shared" si="32"/>
        <v>POSTE DE MADERA TRATADA DE 12 mts. CL.5</v>
      </c>
      <c r="L187" s="139">
        <f t="shared" si="33"/>
        <v>0.41</v>
      </c>
    </row>
    <row r="188" spans="1:12" x14ac:dyDescent="0.25">
      <c r="A188" s="193">
        <f>+'Información ELECTRO PUNO'!A168</f>
        <v>167</v>
      </c>
      <c r="B188" s="26" t="str">
        <f t="shared" si="31"/>
        <v>SICODI</v>
      </c>
      <c r="C188" s="9" t="str">
        <f t="shared" si="27"/>
        <v>Puno</v>
      </c>
      <c r="D188" s="9" t="str">
        <f t="shared" si="28"/>
        <v>No Reporta</v>
      </c>
      <c r="E188" s="9" t="str">
        <f t="shared" si="29"/>
        <v>No Reporta</v>
      </c>
      <c r="F188" s="194" t="str">
        <f>+'Información ELECTRO PUNO'!E168</f>
        <v>MT</v>
      </c>
      <c r="G188" s="194">
        <f>+'Información ELECTRO PUNO'!G168</f>
        <v>12</v>
      </c>
      <c r="H188" s="9" t="str">
        <f t="shared" si="30"/>
        <v>Poste</v>
      </c>
      <c r="I188" s="194" t="str">
        <f>+'Información ELECTRO PUNO'!F168</f>
        <v>Madera Tratada</v>
      </c>
      <c r="J188" s="194" t="str">
        <f>+'Información ELECTRO PUNO'!B168</f>
        <v>PPM20</v>
      </c>
      <c r="K188" s="9" t="str">
        <f t="shared" si="32"/>
        <v>POSTE DE MADERA TRATADA DE 12 mts. CL.5</v>
      </c>
      <c r="L188" s="139">
        <f t="shared" si="33"/>
        <v>0.41</v>
      </c>
    </row>
    <row r="189" spans="1:12" x14ac:dyDescent="0.25">
      <c r="A189" s="193">
        <f>+'Información ELECTRO PUNO'!A169</f>
        <v>168</v>
      </c>
      <c r="B189" s="26" t="str">
        <f t="shared" si="31"/>
        <v>SICODI</v>
      </c>
      <c r="C189" s="9" t="str">
        <f t="shared" si="27"/>
        <v>Puno</v>
      </c>
      <c r="D189" s="9" t="str">
        <f t="shared" si="28"/>
        <v>No Reporta</v>
      </c>
      <c r="E189" s="9" t="str">
        <f t="shared" si="29"/>
        <v>No Reporta</v>
      </c>
      <c r="F189" s="194" t="str">
        <f>+'Información ELECTRO PUNO'!E169</f>
        <v>MT</v>
      </c>
      <c r="G189" s="194">
        <f>+'Información ELECTRO PUNO'!G169</f>
        <v>12</v>
      </c>
      <c r="H189" s="9" t="str">
        <f t="shared" si="30"/>
        <v>Poste</v>
      </c>
      <c r="I189" s="194" t="str">
        <f>+'Información ELECTRO PUNO'!F169</f>
        <v>Madera Tratada</v>
      </c>
      <c r="J189" s="194" t="str">
        <f>+'Información ELECTRO PUNO'!B169</f>
        <v>PPM20</v>
      </c>
      <c r="K189" s="9" t="str">
        <f t="shared" si="32"/>
        <v>POSTE DE MADERA TRATADA DE 12 mts. CL.5</v>
      </c>
      <c r="L189" s="139">
        <f t="shared" si="33"/>
        <v>0.41</v>
      </c>
    </row>
    <row r="190" spans="1:12" x14ac:dyDescent="0.25">
      <c r="A190" s="193">
        <f>+'Información ELECTRO PUNO'!A170</f>
        <v>169</v>
      </c>
      <c r="B190" s="26" t="str">
        <f t="shared" si="31"/>
        <v>SICODI</v>
      </c>
      <c r="C190" s="9" t="str">
        <f t="shared" si="27"/>
        <v>Puno</v>
      </c>
      <c r="D190" s="9" t="str">
        <f t="shared" si="28"/>
        <v>No Reporta</v>
      </c>
      <c r="E190" s="9" t="str">
        <f t="shared" si="29"/>
        <v>No Reporta</v>
      </c>
      <c r="F190" s="194" t="str">
        <f>+'Información ELECTRO PUNO'!E170</f>
        <v>MT</v>
      </c>
      <c r="G190" s="194">
        <f>+'Información ELECTRO PUNO'!G170</f>
        <v>12</v>
      </c>
      <c r="H190" s="9" t="str">
        <f t="shared" si="30"/>
        <v>Poste</v>
      </c>
      <c r="I190" s="194" t="str">
        <f>+'Información ELECTRO PUNO'!F170</f>
        <v>Madera Tratada</v>
      </c>
      <c r="J190" s="194" t="str">
        <f>+'Información ELECTRO PUNO'!B170</f>
        <v>PPM20</v>
      </c>
      <c r="K190" s="9" t="str">
        <f t="shared" si="32"/>
        <v>POSTE DE MADERA TRATADA DE 12 mts. CL.5</v>
      </c>
      <c r="L190" s="139">
        <f t="shared" si="33"/>
        <v>0.41</v>
      </c>
    </row>
    <row r="191" spans="1:12" x14ac:dyDescent="0.25">
      <c r="A191" s="193">
        <f>+'Información ELECTRO PUNO'!A171</f>
        <v>170</v>
      </c>
      <c r="B191" s="26" t="str">
        <f t="shared" si="31"/>
        <v>SICODI</v>
      </c>
      <c r="C191" s="9" t="str">
        <f t="shared" si="27"/>
        <v>Puno</v>
      </c>
      <c r="D191" s="9" t="str">
        <f t="shared" si="28"/>
        <v>No Reporta</v>
      </c>
      <c r="E191" s="9" t="str">
        <f t="shared" si="29"/>
        <v>No Reporta</v>
      </c>
      <c r="F191" s="194" t="str">
        <f>+'Información ELECTRO PUNO'!E171</f>
        <v>MT</v>
      </c>
      <c r="G191" s="194">
        <f>+'Información ELECTRO PUNO'!G171</f>
        <v>12</v>
      </c>
      <c r="H191" s="9" t="str">
        <f t="shared" si="30"/>
        <v>Poste</v>
      </c>
      <c r="I191" s="194" t="str">
        <f>+'Información ELECTRO PUNO'!F171</f>
        <v>Madera Tratada</v>
      </c>
      <c r="J191" s="194" t="str">
        <f>+'Información ELECTRO PUNO'!B171</f>
        <v>PPM20</v>
      </c>
      <c r="K191" s="9" t="str">
        <f t="shared" si="32"/>
        <v>POSTE DE MADERA TRATADA DE 12 mts. CL.5</v>
      </c>
      <c r="L191" s="139">
        <f t="shared" si="33"/>
        <v>0.41</v>
      </c>
    </row>
    <row r="192" spans="1:12" x14ac:dyDescent="0.25">
      <c r="A192" s="193">
        <f>+'Información ELECTRO PUNO'!A172</f>
        <v>171</v>
      </c>
      <c r="B192" s="26" t="str">
        <f t="shared" si="31"/>
        <v>SICODI</v>
      </c>
      <c r="C192" s="9" t="str">
        <f t="shared" si="27"/>
        <v>Puno</v>
      </c>
      <c r="D192" s="9" t="str">
        <f t="shared" si="28"/>
        <v>No Reporta</v>
      </c>
      <c r="E192" s="9" t="str">
        <f t="shared" si="29"/>
        <v>No Reporta</v>
      </c>
      <c r="F192" s="194" t="str">
        <f>+'Información ELECTRO PUNO'!E172</f>
        <v>MT</v>
      </c>
      <c r="G192" s="194">
        <f>+'Información ELECTRO PUNO'!G172</f>
        <v>12</v>
      </c>
      <c r="H192" s="9" t="str">
        <f t="shared" si="30"/>
        <v>Poste</v>
      </c>
      <c r="I192" s="194" t="str">
        <f>+'Información ELECTRO PUNO'!F172</f>
        <v>Madera Tratada</v>
      </c>
      <c r="J192" s="194" t="str">
        <f>+'Información ELECTRO PUNO'!B172</f>
        <v>PPM20</v>
      </c>
      <c r="K192" s="9" t="str">
        <f t="shared" si="32"/>
        <v>POSTE DE MADERA TRATADA DE 12 mts. CL.5</v>
      </c>
      <c r="L192" s="139">
        <f t="shared" si="33"/>
        <v>0.41</v>
      </c>
    </row>
    <row r="193" spans="1:12" x14ac:dyDescent="0.25">
      <c r="A193" s="193">
        <f>+'Información ELECTRO PUNO'!A173</f>
        <v>172</v>
      </c>
      <c r="B193" s="26" t="str">
        <f t="shared" si="31"/>
        <v>SICODI</v>
      </c>
      <c r="C193" s="9" t="str">
        <f t="shared" si="27"/>
        <v>Puno</v>
      </c>
      <c r="D193" s="9" t="str">
        <f t="shared" si="28"/>
        <v>No Reporta</v>
      </c>
      <c r="E193" s="9" t="str">
        <f t="shared" si="29"/>
        <v>No Reporta</v>
      </c>
      <c r="F193" s="194" t="str">
        <f>+'Información ELECTRO PUNO'!E173</f>
        <v>MT</v>
      </c>
      <c r="G193" s="194">
        <f>+'Información ELECTRO PUNO'!G173</f>
        <v>12</v>
      </c>
      <c r="H193" s="9" t="str">
        <f t="shared" si="30"/>
        <v>Poste</v>
      </c>
      <c r="I193" s="194" t="str">
        <f>+'Información ELECTRO PUNO'!F173</f>
        <v>Madera Tratada</v>
      </c>
      <c r="J193" s="194" t="str">
        <f>+'Información ELECTRO PUNO'!B173</f>
        <v>PPM20</v>
      </c>
      <c r="K193" s="9" t="str">
        <f t="shared" si="32"/>
        <v>POSTE DE MADERA TRATADA DE 12 mts. CL.5</v>
      </c>
      <c r="L193" s="139">
        <f t="shared" si="33"/>
        <v>0.41</v>
      </c>
    </row>
    <row r="194" spans="1:12" x14ac:dyDescent="0.25">
      <c r="A194" s="193">
        <f>+'Información ELECTRO PUNO'!A174</f>
        <v>173</v>
      </c>
      <c r="B194" s="26" t="str">
        <f t="shared" si="31"/>
        <v>SICODI</v>
      </c>
      <c r="C194" s="9" t="str">
        <f t="shared" si="27"/>
        <v>Puno</v>
      </c>
      <c r="D194" s="9" t="str">
        <f t="shared" si="28"/>
        <v>No Reporta</v>
      </c>
      <c r="E194" s="9" t="str">
        <f t="shared" si="29"/>
        <v>No Reporta</v>
      </c>
      <c r="F194" s="194" t="str">
        <f>+'Información ELECTRO PUNO'!E174</f>
        <v>MT</v>
      </c>
      <c r="G194" s="194">
        <f>+'Información ELECTRO PUNO'!G174</f>
        <v>12</v>
      </c>
      <c r="H194" s="9" t="str">
        <f t="shared" si="30"/>
        <v>Poste</v>
      </c>
      <c r="I194" s="194" t="str">
        <f>+'Información ELECTRO PUNO'!F174</f>
        <v>Madera Tratada</v>
      </c>
      <c r="J194" s="194" t="str">
        <f>+'Información ELECTRO PUNO'!B174</f>
        <v>PPM20</v>
      </c>
      <c r="K194" s="9" t="str">
        <f t="shared" si="32"/>
        <v>POSTE DE MADERA TRATADA DE 12 mts. CL.5</v>
      </c>
      <c r="L194" s="139">
        <f t="shared" si="33"/>
        <v>0.41</v>
      </c>
    </row>
    <row r="195" spans="1:12" x14ac:dyDescent="0.25">
      <c r="A195" s="193">
        <f>+'Información ELECTRO PUNO'!A175</f>
        <v>174</v>
      </c>
      <c r="B195" s="26" t="str">
        <f t="shared" si="31"/>
        <v>SICODI</v>
      </c>
      <c r="C195" s="9" t="str">
        <f t="shared" si="27"/>
        <v>Puno</v>
      </c>
      <c r="D195" s="9" t="str">
        <f t="shared" si="28"/>
        <v>No Reporta</v>
      </c>
      <c r="E195" s="9" t="str">
        <f t="shared" si="29"/>
        <v>No Reporta</v>
      </c>
      <c r="F195" s="194" t="str">
        <f>+'Información ELECTRO PUNO'!E175</f>
        <v>MT</v>
      </c>
      <c r="G195" s="194">
        <f>+'Información ELECTRO PUNO'!G175</f>
        <v>12</v>
      </c>
      <c r="H195" s="9" t="str">
        <f t="shared" si="30"/>
        <v>Poste</v>
      </c>
      <c r="I195" s="194" t="str">
        <f>+'Información ELECTRO PUNO'!F175</f>
        <v>Madera Tratada</v>
      </c>
      <c r="J195" s="194" t="str">
        <f>+'Información ELECTRO PUNO'!B175</f>
        <v>PPM20</v>
      </c>
      <c r="K195" s="9" t="str">
        <f t="shared" si="32"/>
        <v>POSTE DE MADERA TRATADA DE 12 mts. CL.5</v>
      </c>
      <c r="L195" s="139">
        <f t="shared" si="33"/>
        <v>0.41</v>
      </c>
    </row>
    <row r="196" spans="1:12" x14ac:dyDescent="0.25">
      <c r="A196" s="193">
        <f>+'Información ELECTRO PUNO'!A176</f>
        <v>175</v>
      </c>
      <c r="B196" s="26" t="str">
        <f t="shared" si="31"/>
        <v>SICODI</v>
      </c>
      <c r="C196" s="9" t="str">
        <f t="shared" si="27"/>
        <v>Puno</v>
      </c>
      <c r="D196" s="9" t="str">
        <f t="shared" si="28"/>
        <v>No Reporta</v>
      </c>
      <c r="E196" s="9" t="str">
        <f t="shared" si="29"/>
        <v>No Reporta</v>
      </c>
      <c r="F196" s="194" t="str">
        <f>+'Información ELECTRO PUNO'!E176</f>
        <v>MT</v>
      </c>
      <c r="G196" s="194">
        <f>+'Información ELECTRO PUNO'!G176</f>
        <v>12</v>
      </c>
      <c r="H196" s="9" t="str">
        <f t="shared" si="30"/>
        <v>Poste</v>
      </c>
      <c r="I196" s="194" t="str">
        <f>+'Información ELECTRO PUNO'!F176</f>
        <v>Madera Tratada</v>
      </c>
      <c r="J196" s="194" t="str">
        <f>+'Información ELECTRO PUNO'!B176</f>
        <v>PPM20</v>
      </c>
      <c r="K196" s="9" t="str">
        <f t="shared" si="32"/>
        <v>POSTE DE MADERA TRATADA DE 12 mts. CL.5</v>
      </c>
      <c r="L196" s="139">
        <f t="shared" si="33"/>
        <v>0.41</v>
      </c>
    </row>
    <row r="197" spans="1:12" x14ac:dyDescent="0.25">
      <c r="A197" s="193">
        <f>+'Información ELECTRO PUNO'!A177</f>
        <v>176</v>
      </c>
      <c r="B197" s="26" t="str">
        <f t="shared" si="31"/>
        <v>SICODI</v>
      </c>
      <c r="C197" s="9" t="str">
        <f t="shared" si="27"/>
        <v>Puno</v>
      </c>
      <c r="D197" s="9" t="str">
        <f t="shared" si="28"/>
        <v>No Reporta</v>
      </c>
      <c r="E197" s="9" t="str">
        <f t="shared" si="29"/>
        <v>No Reporta</v>
      </c>
      <c r="F197" s="194" t="str">
        <f>+'Información ELECTRO PUNO'!E177</f>
        <v>MT</v>
      </c>
      <c r="G197" s="194">
        <f>+'Información ELECTRO PUNO'!G177</f>
        <v>12</v>
      </c>
      <c r="H197" s="9" t="str">
        <f t="shared" si="30"/>
        <v>Poste</v>
      </c>
      <c r="I197" s="194" t="str">
        <f>+'Información ELECTRO PUNO'!F177</f>
        <v>Madera Tratada</v>
      </c>
      <c r="J197" s="194" t="str">
        <f>+'Información ELECTRO PUNO'!B177</f>
        <v>PPM20</v>
      </c>
      <c r="K197" s="9" t="str">
        <f t="shared" si="32"/>
        <v>POSTE DE MADERA TRATADA DE 12 mts. CL.5</v>
      </c>
      <c r="L197" s="139">
        <f t="shared" si="33"/>
        <v>0.41</v>
      </c>
    </row>
    <row r="198" spans="1:12" x14ac:dyDescent="0.25">
      <c r="A198" s="193">
        <f>+'Información ELECTRO PUNO'!A178</f>
        <v>177</v>
      </c>
      <c r="B198" s="26" t="str">
        <f t="shared" si="31"/>
        <v>SICODI</v>
      </c>
      <c r="C198" s="9" t="str">
        <f t="shared" si="27"/>
        <v>Puno</v>
      </c>
      <c r="D198" s="9" t="str">
        <f t="shared" si="28"/>
        <v>No Reporta</v>
      </c>
      <c r="E198" s="9" t="str">
        <f t="shared" si="29"/>
        <v>No Reporta</v>
      </c>
      <c r="F198" s="194" t="str">
        <f>+'Información ELECTRO PUNO'!E178</f>
        <v>MT</v>
      </c>
      <c r="G198" s="194">
        <f>+'Información ELECTRO PUNO'!G178</f>
        <v>12</v>
      </c>
      <c r="H198" s="9" t="str">
        <f t="shared" si="30"/>
        <v>Poste</v>
      </c>
      <c r="I198" s="194" t="str">
        <f>+'Información ELECTRO PUNO'!F178</f>
        <v>Madera Tratada</v>
      </c>
      <c r="J198" s="194" t="str">
        <f>+'Información ELECTRO PUNO'!B178</f>
        <v>PPM20</v>
      </c>
      <c r="K198" s="9" t="str">
        <f t="shared" si="32"/>
        <v>POSTE DE MADERA TRATADA DE 12 mts. CL.5</v>
      </c>
      <c r="L198" s="139">
        <f t="shared" si="33"/>
        <v>0.41</v>
      </c>
    </row>
    <row r="199" spans="1:12" x14ac:dyDescent="0.25">
      <c r="A199" s="193">
        <f>+'Información ELECTRO PUNO'!A179</f>
        <v>178</v>
      </c>
      <c r="B199" s="26" t="str">
        <f t="shared" si="31"/>
        <v>SICODI</v>
      </c>
      <c r="C199" s="9" t="str">
        <f t="shared" si="27"/>
        <v>Puno</v>
      </c>
      <c r="D199" s="9" t="str">
        <f t="shared" si="28"/>
        <v>No Reporta</v>
      </c>
      <c r="E199" s="9" t="str">
        <f t="shared" si="29"/>
        <v>No Reporta</v>
      </c>
      <c r="F199" s="194" t="str">
        <f>+'Información ELECTRO PUNO'!E179</f>
        <v>MT</v>
      </c>
      <c r="G199" s="194">
        <f>+'Información ELECTRO PUNO'!G179</f>
        <v>12</v>
      </c>
      <c r="H199" s="9" t="str">
        <f t="shared" si="30"/>
        <v>Poste</v>
      </c>
      <c r="I199" s="194" t="str">
        <f>+'Información ELECTRO PUNO'!F179</f>
        <v>Madera Tratada</v>
      </c>
      <c r="J199" s="194" t="str">
        <f>+'Información ELECTRO PUNO'!B179</f>
        <v>PPM20</v>
      </c>
      <c r="K199" s="9" t="str">
        <f t="shared" si="32"/>
        <v>POSTE DE MADERA TRATADA DE 12 mts. CL.5</v>
      </c>
      <c r="L199" s="139">
        <f t="shared" si="33"/>
        <v>0.41</v>
      </c>
    </row>
    <row r="200" spans="1:12" x14ac:dyDescent="0.25">
      <c r="A200" s="193">
        <f>+'Información ELECTRO PUNO'!A180</f>
        <v>179</v>
      </c>
      <c r="B200" s="26" t="str">
        <f t="shared" si="31"/>
        <v>SICODI</v>
      </c>
      <c r="C200" s="9" t="str">
        <f t="shared" si="27"/>
        <v>Puno</v>
      </c>
      <c r="D200" s="9" t="str">
        <f t="shared" si="28"/>
        <v>No Reporta</v>
      </c>
      <c r="E200" s="9" t="str">
        <f t="shared" si="29"/>
        <v>No Reporta</v>
      </c>
      <c r="F200" s="194" t="str">
        <f>+'Información ELECTRO PUNO'!E180</f>
        <v>MT</v>
      </c>
      <c r="G200" s="194">
        <f>+'Información ELECTRO PUNO'!G180</f>
        <v>12</v>
      </c>
      <c r="H200" s="9" t="str">
        <f t="shared" si="30"/>
        <v>Poste</v>
      </c>
      <c r="I200" s="194" t="str">
        <f>+'Información ELECTRO PUNO'!F180</f>
        <v>Madera Tratada</v>
      </c>
      <c r="J200" s="194" t="str">
        <f>+'Información ELECTRO PUNO'!B180</f>
        <v>PPM20</v>
      </c>
      <c r="K200" s="9" t="str">
        <f t="shared" si="32"/>
        <v>POSTE DE MADERA TRATADA DE 12 mts. CL.5</v>
      </c>
      <c r="L200" s="139">
        <f t="shared" si="33"/>
        <v>0.41</v>
      </c>
    </row>
    <row r="201" spans="1:12" x14ac:dyDescent="0.25">
      <c r="A201" s="193">
        <f>+'Información ELECTRO PUNO'!A181</f>
        <v>180</v>
      </c>
      <c r="B201" s="26" t="str">
        <f t="shared" si="31"/>
        <v>SICODI</v>
      </c>
      <c r="C201" s="9" t="str">
        <f t="shared" si="27"/>
        <v>Puno</v>
      </c>
      <c r="D201" s="9" t="str">
        <f t="shared" si="28"/>
        <v>No Reporta</v>
      </c>
      <c r="E201" s="9" t="str">
        <f t="shared" si="29"/>
        <v>No Reporta</v>
      </c>
      <c r="F201" s="194" t="str">
        <f>+'Información ELECTRO PUNO'!E181</f>
        <v>MT</v>
      </c>
      <c r="G201" s="194">
        <f>+'Información ELECTRO PUNO'!G181</f>
        <v>12</v>
      </c>
      <c r="H201" s="9" t="str">
        <f t="shared" si="30"/>
        <v>Poste</v>
      </c>
      <c r="I201" s="194" t="str">
        <f>+'Información ELECTRO PUNO'!F181</f>
        <v>Madera Tratada</v>
      </c>
      <c r="J201" s="194" t="str">
        <f>+'Información ELECTRO PUNO'!B181</f>
        <v>PPM20</v>
      </c>
      <c r="K201" s="9" t="str">
        <f t="shared" si="32"/>
        <v>POSTE DE MADERA TRATADA DE 12 mts. CL.5</v>
      </c>
      <c r="L201" s="139">
        <f t="shared" si="33"/>
        <v>0.41</v>
      </c>
    </row>
    <row r="202" spans="1:12" x14ac:dyDescent="0.25">
      <c r="A202" s="193">
        <f>+'Información ELECTRO PUNO'!A182</f>
        <v>181</v>
      </c>
      <c r="B202" s="26" t="str">
        <f t="shared" si="31"/>
        <v>SICODI</v>
      </c>
      <c r="C202" s="9" t="str">
        <f t="shared" si="27"/>
        <v>Puno</v>
      </c>
      <c r="D202" s="9" t="str">
        <f t="shared" si="28"/>
        <v>No Reporta</v>
      </c>
      <c r="E202" s="9" t="str">
        <f t="shared" si="29"/>
        <v>No Reporta</v>
      </c>
      <c r="F202" s="194" t="str">
        <f>+'Información ELECTRO PUNO'!E182</f>
        <v>MT</v>
      </c>
      <c r="G202" s="194">
        <f>+'Información ELECTRO PUNO'!G182</f>
        <v>12</v>
      </c>
      <c r="H202" s="9" t="str">
        <f t="shared" si="30"/>
        <v>Poste</v>
      </c>
      <c r="I202" s="194" t="str">
        <f>+'Información ELECTRO PUNO'!F182</f>
        <v>Madera Tratada</v>
      </c>
      <c r="J202" s="194" t="str">
        <f>+'Información ELECTRO PUNO'!B182</f>
        <v>PPM20</v>
      </c>
      <c r="K202" s="9" t="str">
        <f t="shared" si="32"/>
        <v>POSTE DE MADERA TRATADA DE 12 mts. CL.5</v>
      </c>
      <c r="L202" s="139">
        <f t="shared" si="33"/>
        <v>0.41</v>
      </c>
    </row>
    <row r="203" spans="1:12" x14ac:dyDescent="0.25">
      <c r="A203" s="193">
        <f>+'Información ELECTRO PUNO'!A183</f>
        <v>182</v>
      </c>
      <c r="B203" s="26" t="str">
        <f t="shared" si="31"/>
        <v>SICODI</v>
      </c>
      <c r="C203" s="9" t="str">
        <f t="shared" si="27"/>
        <v>Puno</v>
      </c>
      <c r="D203" s="9" t="str">
        <f t="shared" si="28"/>
        <v>No Reporta</v>
      </c>
      <c r="E203" s="9" t="str">
        <f t="shared" si="29"/>
        <v>No Reporta</v>
      </c>
      <c r="F203" s="194" t="str">
        <f>+'Información ELECTRO PUNO'!E183</f>
        <v>MT</v>
      </c>
      <c r="G203" s="194">
        <f>+'Información ELECTRO PUNO'!G183</f>
        <v>12</v>
      </c>
      <c r="H203" s="9" t="str">
        <f t="shared" si="30"/>
        <v>Poste</v>
      </c>
      <c r="I203" s="194" t="str">
        <f>+'Información ELECTRO PUNO'!F183</f>
        <v>Madera Tratada</v>
      </c>
      <c r="J203" s="194" t="str">
        <f>+'Información ELECTRO PUNO'!B183</f>
        <v>PPM20</v>
      </c>
      <c r="K203" s="9" t="str">
        <f t="shared" si="32"/>
        <v>POSTE DE MADERA TRATADA DE 12 mts. CL.5</v>
      </c>
      <c r="L203" s="139">
        <f t="shared" si="33"/>
        <v>0.41</v>
      </c>
    </row>
    <row r="204" spans="1:12" x14ac:dyDescent="0.25">
      <c r="A204" s="193">
        <f>+'Información ELECTRO PUNO'!A184</f>
        <v>183</v>
      </c>
      <c r="B204" s="26" t="str">
        <f t="shared" si="31"/>
        <v>SICODI</v>
      </c>
      <c r="C204" s="9" t="str">
        <f t="shared" si="27"/>
        <v>Puno</v>
      </c>
      <c r="D204" s="9" t="str">
        <f t="shared" si="28"/>
        <v>No Reporta</v>
      </c>
      <c r="E204" s="9" t="str">
        <f t="shared" si="29"/>
        <v>No Reporta</v>
      </c>
      <c r="F204" s="194" t="str">
        <f>+'Información ELECTRO PUNO'!E184</f>
        <v>MT</v>
      </c>
      <c r="G204" s="194">
        <f>+'Información ELECTRO PUNO'!G184</f>
        <v>12</v>
      </c>
      <c r="H204" s="9" t="str">
        <f t="shared" si="30"/>
        <v>Poste</v>
      </c>
      <c r="I204" s="194" t="str">
        <f>+'Información ELECTRO PUNO'!F184</f>
        <v>Madera Tratada</v>
      </c>
      <c r="J204" s="194" t="str">
        <f>+'Información ELECTRO PUNO'!B184</f>
        <v>PPM20</v>
      </c>
      <c r="K204" s="9" t="str">
        <f t="shared" si="32"/>
        <v>POSTE DE MADERA TRATADA DE 12 mts. CL.5</v>
      </c>
      <c r="L204" s="139">
        <f t="shared" si="33"/>
        <v>0.41</v>
      </c>
    </row>
    <row r="205" spans="1:12" x14ac:dyDescent="0.25">
      <c r="A205" s="193">
        <f>+'Información ELECTRO PUNO'!A185</f>
        <v>184</v>
      </c>
      <c r="B205" s="26" t="str">
        <f t="shared" si="31"/>
        <v>SICODI</v>
      </c>
      <c r="C205" s="9" t="str">
        <f t="shared" si="27"/>
        <v>Puno</v>
      </c>
      <c r="D205" s="9" t="str">
        <f t="shared" si="28"/>
        <v>No Reporta</v>
      </c>
      <c r="E205" s="9" t="str">
        <f t="shared" si="29"/>
        <v>No Reporta</v>
      </c>
      <c r="F205" s="194" t="str">
        <f>+'Información ELECTRO PUNO'!E185</f>
        <v>MT</v>
      </c>
      <c r="G205" s="194">
        <f>+'Información ELECTRO PUNO'!G185</f>
        <v>12</v>
      </c>
      <c r="H205" s="9" t="str">
        <f t="shared" si="30"/>
        <v>Poste</v>
      </c>
      <c r="I205" s="194" t="str">
        <f>+'Información ELECTRO PUNO'!F185</f>
        <v>Madera Tratada</v>
      </c>
      <c r="J205" s="194" t="str">
        <f>+'Información ELECTRO PUNO'!B185</f>
        <v>PPM20</v>
      </c>
      <c r="K205" s="9" t="str">
        <f t="shared" si="32"/>
        <v>POSTE DE MADERA TRATADA DE 12 mts. CL.5</v>
      </c>
      <c r="L205" s="139">
        <f t="shared" si="33"/>
        <v>0.41</v>
      </c>
    </row>
    <row r="206" spans="1:12" x14ac:dyDescent="0.25">
      <c r="A206" s="193">
        <f>+'Información ELECTRO PUNO'!A186</f>
        <v>185</v>
      </c>
      <c r="B206" s="26" t="str">
        <f t="shared" si="31"/>
        <v>SICODI</v>
      </c>
      <c r="C206" s="9" t="str">
        <f t="shared" si="27"/>
        <v>Puno</v>
      </c>
      <c r="D206" s="9" t="str">
        <f t="shared" si="28"/>
        <v>No Reporta</v>
      </c>
      <c r="E206" s="9" t="str">
        <f t="shared" si="29"/>
        <v>No Reporta</v>
      </c>
      <c r="F206" s="194" t="str">
        <f>+'Información ELECTRO PUNO'!E186</f>
        <v>MT</v>
      </c>
      <c r="G206" s="194">
        <f>+'Información ELECTRO PUNO'!G186</f>
        <v>12</v>
      </c>
      <c r="H206" s="9" t="str">
        <f t="shared" si="30"/>
        <v>Poste</v>
      </c>
      <c r="I206" s="194" t="str">
        <f>+'Información ELECTRO PUNO'!F186</f>
        <v>Madera Tratada</v>
      </c>
      <c r="J206" s="194" t="str">
        <f>+'Información ELECTRO PUNO'!B186</f>
        <v>PPM20</v>
      </c>
      <c r="K206" s="9" t="str">
        <f t="shared" si="32"/>
        <v>POSTE DE MADERA TRATADA DE 12 mts. CL.5</v>
      </c>
      <c r="L206" s="139">
        <f t="shared" si="33"/>
        <v>0.41</v>
      </c>
    </row>
    <row r="207" spans="1:12" x14ac:dyDescent="0.25">
      <c r="A207" s="193">
        <f>+'Información ELECTRO PUNO'!A187</f>
        <v>186</v>
      </c>
      <c r="B207" s="26" t="str">
        <f t="shared" si="31"/>
        <v>SICODI</v>
      </c>
      <c r="C207" s="9" t="str">
        <f t="shared" si="27"/>
        <v>Puno</v>
      </c>
      <c r="D207" s="9" t="str">
        <f t="shared" si="28"/>
        <v>No Reporta</v>
      </c>
      <c r="E207" s="9" t="str">
        <f t="shared" si="29"/>
        <v>No Reporta</v>
      </c>
      <c r="F207" s="194" t="str">
        <f>+'Información ELECTRO PUNO'!E187</f>
        <v>MT</v>
      </c>
      <c r="G207" s="194">
        <f>+'Información ELECTRO PUNO'!G187</f>
        <v>12</v>
      </c>
      <c r="H207" s="9" t="str">
        <f t="shared" si="30"/>
        <v>Poste</v>
      </c>
      <c r="I207" s="194" t="str">
        <f>+'Información ELECTRO PUNO'!F187</f>
        <v>Madera Tratada</v>
      </c>
      <c r="J207" s="194" t="str">
        <f>+'Información ELECTRO PUNO'!B187</f>
        <v>PPM20</v>
      </c>
      <c r="K207" s="9" t="str">
        <f t="shared" si="32"/>
        <v>POSTE DE MADERA TRATADA DE 12 mts. CL.5</v>
      </c>
      <c r="L207" s="139">
        <f t="shared" si="33"/>
        <v>0.41</v>
      </c>
    </row>
    <row r="208" spans="1:12" x14ac:dyDescent="0.25">
      <c r="A208" s="193">
        <f>+'Información ELECTRO PUNO'!A188</f>
        <v>187</v>
      </c>
      <c r="B208" s="26" t="str">
        <f t="shared" si="31"/>
        <v>SICODI</v>
      </c>
      <c r="C208" s="9" t="str">
        <f t="shared" si="27"/>
        <v>Puno</v>
      </c>
      <c r="D208" s="9" t="str">
        <f t="shared" si="28"/>
        <v>No Reporta</v>
      </c>
      <c r="E208" s="9" t="str">
        <f t="shared" si="29"/>
        <v>No Reporta</v>
      </c>
      <c r="F208" s="194" t="str">
        <f>+'Información ELECTRO PUNO'!E188</f>
        <v>MT</v>
      </c>
      <c r="G208" s="194">
        <f>+'Información ELECTRO PUNO'!G188</f>
        <v>12</v>
      </c>
      <c r="H208" s="9" t="str">
        <f t="shared" si="30"/>
        <v>Poste</v>
      </c>
      <c r="I208" s="194" t="str">
        <f>+'Información ELECTRO PUNO'!F188</f>
        <v>Madera Tratada</v>
      </c>
      <c r="J208" s="194" t="str">
        <f>+'Información ELECTRO PUNO'!B188</f>
        <v>PPM20</v>
      </c>
      <c r="K208" s="9" t="str">
        <f t="shared" si="32"/>
        <v>POSTE DE MADERA TRATADA DE 12 mts. CL.5</v>
      </c>
      <c r="L208" s="139">
        <f t="shared" si="33"/>
        <v>0.41</v>
      </c>
    </row>
    <row r="209" spans="1:12" x14ac:dyDescent="0.25">
      <c r="A209" s="193">
        <f>+'Información ELECTRO PUNO'!A189</f>
        <v>188</v>
      </c>
      <c r="B209" s="26" t="str">
        <f t="shared" si="31"/>
        <v>SICODI</v>
      </c>
      <c r="C209" s="9" t="str">
        <f t="shared" si="27"/>
        <v>Puno</v>
      </c>
      <c r="D209" s="9" t="str">
        <f t="shared" si="28"/>
        <v>No Reporta</v>
      </c>
      <c r="E209" s="9" t="str">
        <f t="shared" si="29"/>
        <v>No Reporta</v>
      </c>
      <c r="F209" s="194" t="str">
        <f>+'Información ELECTRO PUNO'!E189</f>
        <v>MT</v>
      </c>
      <c r="G209" s="194">
        <f>+'Información ELECTRO PUNO'!G189</f>
        <v>12</v>
      </c>
      <c r="H209" s="9" t="str">
        <f t="shared" si="30"/>
        <v>Poste</v>
      </c>
      <c r="I209" s="194" t="str">
        <f>+'Información ELECTRO PUNO'!F189</f>
        <v>Madera Tratada</v>
      </c>
      <c r="J209" s="194" t="str">
        <f>+'Información ELECTRO PUNO'!B189</f>
        <v>PPM20</v>
      </c>
      <c r="K209" s="9" t="str">
        <f t="shared" si="32"/>
        <v>POSTE DE MADERA TRATADA DE 12 mts. CL.5</v>
      </c>
      <c r="L209" s="139">
        <f t="shared" si="33"/>
        <v>0.41</v>
      </c>
    </row>
    <row r="210" spans="1:12" x14ac:dyDescent="0.25">
      <c r="A210" s="193">
        <f>+'Información ELECTRO PUNO'!A190</f>
        <v>189</v>
      </c>
      <c r="B210" s="26" t="str">
        <f t="shared" si="31"/>
        <v>SICODI</v>
      </c>
      <c r="C210" s="9" t="str">
        <f t="shared" si="27"/>
        <v>Puno</v>
      </c>
      <c r="D210" s="9" t="str">
        <f t="shared" si="28"/>
        <v>No Reporta</v>
      </c>
      <c r="E210" s="9" t="str">
        <f t="shared" si="29"/>
        <v>No Reporta</v>
      </c>
      <c r="F210" s="194" t="str">
        <f>+'Información ELECTRO PUNO'!E190</f>
        <v>MT</v>
      </c>
      <c r="G210" s="194">
        <f>+'Información ELECTRO PUNO'!G190</f>
        <v>12</v>
      </c>
      <c r="H210" s="9" t="str">
        <f t="shared" si="30"/>
        <v>Poste</v>
      </c>
      <c r="I210" s="194" t="str">
        <f>+'Información ELECTRO PUNO'!F190</f>
        <v>Madera Tratada</v>
      </c>
      <c r="J210" s="194" t="str">
        <f>+'Información ELECTRO PUNO'!B190</f>
        <v>PPM20</v>
      </c>
      <c r="K210" s="9" t="str">
        <f t="shared" si="32"/>
        <v>POSTE DE MADERA TRATADA DE 12 mts. CL.5</v>
      </c>
      <c r="L210" s="139">
        <f t="shared" si="33"/>
        <v>0.41</v>
      </c>
    </row>
    <row r="211" spans="1:12" x14ac:dyDescent="0.25">
      <c r="A211" s="193">
        <f>+'Información ELECTRO PUNO'!A191</f>
        <v>190</v>
      </c>
      <c r="B211" s="26" t="str">
        <f t="shared" si="31"/>
        <v>SICODI</v>
      </c>
      <c r="C211" s="9" t="str">
        <f t="shared" si="27"/>
        <v>Puno</v>
      </c>
      <c r="D211" s="9" t="str">
        <f t="shared" si="28"/>
        <v>No Reporta</v>
      </c>
      <c r="E211" s="9" t="str">
        <f t="shared" si="29"/>
        <v>No Reporta</v>
      </c>
      <c r="F211" s="194" t="str">
        <f>+'Información ELECTRO PUNO'!E191</f>
        <v>MT</v>
      </c>
      <c r="G211" s="194">
        <f>+'Información ELECTRO PUNO'!G191</f>
        <v>12</v>
      </c>
      <c r="H211" s="9" t="str">
        <f t="shared" si="30"/>
        <v>Poste</v>
      </c>
      <c r="I211" s="194" t="str">
        <f>+'Información ELECTRO PUNO'!F191</f>
        <v>Madera Tratada</v>
      </c>
      <c r="J211" s="194" t="str">
        <f>+'Información ELECTRO PUNO'!B191</f>
        <v>PPM20</v>
      </c>
      <c r="K211" s="9" t="str">
        <f t="shared" si="32"/>
        <v>POSTE DE MADERA TRATADA DE 12 mts. CL.5</v>
      </c>
      <c r="L211" s="139">
        <f t="shared" si="33"/>
        <v>0.41</v>
      </c>
    </row>
    <row r="212" spans="1:12" x14ac:dyDescent="0.25">
      <c r="A212" s="193">
        <f>+'Información ELECTRO PUNO'!A192</f>
        <v>191</v>
      </c>
      <c r="B212" s="26" t="str">
        <f t="shared" si="31"/>
        <v>SICODI</v>
      </c>
      <c r="C212" s="9" t="str">
        <f t="shared" si="27"/>
        <v>Puno</v>
      </c>
      <c r="D212" s="9" t="str">
        <f t="shared" si="28"/>
        <v>No Reporta</v>
      </c>
      <c r="E212" s="9" t="str">
        <f t="shared" si="29"/>
        <v>No Reporta</v>
      </c>
      <c r="F212" s="194" t="str">
        <f>+'Información ELECTRO PUNO'!E192</f>
        <v>MT</v>
      </c>
      <c r="G212" s="194">
        <f>+'Información ELECTRO PUNO'!G192</f>
        <v>12</v>
      </c>
      <c r="H212" s="9" t="str">
        <f t="shared" si="30"/>
        <v>Poste</v>
      </c>
      <c r="I212" s="194" t="str">
        <f>+'Información ELECTRO PUNO'!F192</f>
        <v>Madera Tratada</v>
      </c>
      <c r="J212" s="194" t="str">
        <f>+'Información ELECTRO PUNO'!B192</f>
        <v>PPM20</v>
      </c>
      <c r="K212" s="9" t="str">
        <f t="shared" si="32"/>
        <v>POSTE DE MADERA TRATADA DE 12 mts. CL.5</v>
      </c>
      <c r="L212" s="139">
        <f t="shared" si="33"/>
        <v>0.41</v>
      </c>
    </row>
    <row r="213" spans="1:12" x14ac:dyDescent="0.25">
      <c r="A213" s="193">
        <f>+'Información ELECTRO PUNO'!A193</f>
        <v>192</v>
      </c>
      <c r="B213" s="26" t="str">
        <f t="shared" si="31"/>
        <v>SICODI</v>
      </c>
      <c r="C213" s="9" t="str">
        <f t="shared" si="27"/>
        <v>Puno</v>
      </c>
      <c r="D213" s="9" t="str">
        <f t="shared" si="28"/>
        <v>No Reporta</v>
      </c>
      <c r="E213" s="9" t="str">
        <f t="shared" si="29"/>
        <v>No Reporta</v>
      </c>
      <c r="F213" s="194" t="str">
        <f>+'Información ELECTRO PUNO'!E193</f>
        <v>MT</v>
      </c>
      <c r="G213" s="194">
        <f>+'Información ELECTRO PUNO'!G193</f>
        <v>12</v>
      </c>
      <c r="H213" s="9" t="str">
        <f t="shared" si="30"/>
        <v>Poste</v>
      </c>
      <c r="I213" s="194" t="str">
        <f>+'Información ELECTRO PUNO'!F193</f>
        <v>Madera Tratada</v>
      </c>
      <c r="J213" s="194" t="str">
        <f>+'Información ELECTRO PUNO'!B193</f>
        <v>PPM20</v>
      </c>
      <c r="K213" s="9" t="str">
        <f t="shared" si="32"/>
        <v>POSTE DE MADERA TRATADA DE 12 mts. CL.5</v>
      </c>
      <c r="L213" s="139">
        <f t="shared" si="33"/>
        <v>0.41</v>
      </c>
    </row>
    <row r="214" spans="1:12" x14ac:dyDescent="0.25">
      <c r="A214" s="193">
        <f>+'Información ELECTRO PUNO'!A194</f>
        <v>193</v>
      </c>
      <c r="B214" s="26" t="str">
        <f t="shared" si="31"/>
        <v>SICODI</v>
      </c>
      <c r="C214" s="9" t="str">
        <f t="shared" ref="C214:C277" si="34">+$C$10</f>
        <v>Puno</v>
      </c>
      <c r="D214" s="9" t="str">
        <f t="shared" ref="D214:D277" si="35">+$D$10</f>
        <v>No Reporta</v>
      </c>
      <c r="E214" s="9" t="str">
        <f t="shared" ref="E214:E277" si="36">+$E$10</f>
        <v>No Reporta</v>
      </c>
      <c r="F214" s="194" t="str">
        <f>+'Información ELECTRO PUNO'!E194</f>
        <v>MT</v>
      </c>
      <c r="G214" s="194">
        <f>+'Información ELECTRO PUNO'!G194</f>
        <v>12</v>
      </c>
      <c r="H214" s="9" t="str">
        <f t="shared" ref="H214:H277" si="37">+$H$10</f>
        <v>Poste</v>
      </c>
      <c r="I214" s="194" t="str">
        <f>+'Información ELECTRO PUNO'!F194</f>
        <v>Madera Tratada</v>
      </c>
      <c r="J214" s="194" t="str">
        <f>+'Información ELECTRO PUNO'!B194</f>
        <v>PPM20</v>
      </c>
      <c r="K214" s="9" t="str">
        <f t="shared" si="32"/>
        <v>POSTE DE MADERA TRATADA DE 12 mts. CL.5</v>
      </c>
      <c r="L214" s="139">
        <f t="shared" si="33"/>
        <v>0.41</v>
      </c>
    </row>
    <row r="215" spans="1:12" x14ac:dyDescent="0.25">
      <c r="A215" s="193">
        <f>+'Información ELECTRO PUNO'!A195</f>
        <v>194</v>
      </c>
      <c r="B215" s="26" t="str">
        <f t="shared" ref="B215:B278" si="38">+INDEX($B$8:$B$16,MATCH(J215,$J$8:$J$16,0))</f>
        <v>SICODI</v>
      </c>
      <c r="C215" s="9" t="str">
        <f t="shared" si="34"/>
        <v>Puno</v>
      </c>
      <c r="D215" s="9" t="str">
        <f t="shared" si="35"/>
        <v>No Reporta</v>
      </c>
      <c r="E215" s="9" t="str">
        <f t="shared" si="36"/>
        <v>No Reporta</v>
      </c>
      <c r="F215" s="194" t="str">
        <f>+'Información ELECTRO PUNO'!E195</f>
        <v>MT</v>
      </c>
      <c r="G215" s="194">
        <f>+'Información ELECTRO PUNO'!G195</f>
        <v>12</v>
      </c>
      <c r="H215" s="9" t="str">
        <f t="shared" si="37"/>
        <v>Poste</v>
      </c>
      <c r="I215" s="194" t="str">
        <f>+'Información ELECTRO PUNO'!F195</f>
        <v>Madera Tratada</v>
      </c>
      <c r="J215" s="194" t="str">
        <f>+'Información ELECTRO PUNO'!B195</f>
        <v>PPM20</v>
      </c>
      <c r="K215" s="9" t="str">
        <f t="shared" ref="K215:K278" si="39">+VLOOKUP(J215,$J$8:$K$16,2,FALSE)</f>
        <v>POSTE DE MADERA TRATADA DE 12 mts. CL.5</v>
      </c>
      <c r="L215" s="139">
        <f t="shared" ref="L215:L278" si="40">+VLOOKUP(J215,$J$8:$U$16,12,FALSE)</f>
        <v>0.41</v>
      </c>
    </row>
    <row r="216" spans="1:12" x14ac:dyDescent="0.25">
      <c r="A216" s="193">
        <f>+'Información ELECTRO PUNO'!A196</f>
        <v>195</v>
      </c>
      <c r="B216" s="26" t="str">
        <f t="shared" si="38"/>
        <v>SICODI</v>
      </c>
      <c r="C216" s="9" t="str">
        <f t="shared" si="34"/>
        <v>Puno</v>
      </c>
      <c r="D216" s="9" t="str">
        <f t="shared" si="35"/>
        <v>No Reporta</v>
      </c>
      <c r="E216" s="9" t="str">
        <f t="shared" si="36"/>
        <v>No Reporta</v>
      </c>
      <c r="F216" s="194" t="str">
        <f>+'Información ELECTRO PUNO'!E196</f>
        <v>MT</v>
      </c>
      <c r="G216" s="194">
        <f>+'Información ELECTRO PUNO'!G196</f>
        <v>12</v>
      </c>
      <c r="H216" s="9" t="str">
        <f t="shared" si="37"/>
        <v>Poste</v>
      </c>
      <c r="I216" s="194" t="str">
        <f>+'Información ELECTRO PUNO'!F196</f>
        <v>Madera Tratada</v>
      </c>
      <c r="J216" s="194" t="str">
        <f>+'Información ELECTRO PUNO'!B196</f>
        <v>PPM20</v>
      </c>
      <c r="K216" s="9" t="str">
        <f t="shared" si="39"/>
        <v>POSTE DE MADERA TRATADA DE 12 mts. CL.5</v>
      </c>
      <c r="L216" s="139">
        <f t="shared" si="40"/>
        <v>0.41</v>
      </c>
    </row>
    <row r="217" spans="1:12" x14ac:dyDescent="0.25">
      <c r="A217" s="193">
        <f>+'Información ELECTRO PUNO'!A197</f>
        <v>196</v>
      </c>
      <c r="B217" s="26" t="str">
        <f t="shared" si="38"/>
        <v>SICODI</v>
      </c>
      <c r="C217" s="9" t="str">
        <f t="shared" si="34"/>
        <v>Puno</v>
      </c>
      <c r="D217" s="9" t="str">
        <f t="shared" si="35"/>
        <v>No Reporta</v>
      </c>
      <c r="E217" s="9" t="str">
        <f t="shared" si="36"/>
        <v>No Reporta</v>
      </c>
      <c r="F217" s="194" t="str">
        <f>+'Información ELECTRO PUNO'!E197</f>
        <v>MT</v>
      </c>
      <c r="G217" s="194">
        <f>+'Información ELECTRO PUNO'!G197</f>
        <v>12</v>
      </c>
      <c r="H217" s="9" t="str">
        <f t="shared" si="37"/>
        <v>Poste</v>
      </c>
      <c r="I217" s="194" t="str">
        <f>+'Información ELECTRO PUNO'!F197</f>
        <v>Madera Tratada</v>
      </c>
      <c r="J217" s="194" t="str">
        <f>+'Información ELECTRO PUNO'!B197</f>
        <v>PPM20</v>
      </c>
      <c r="K217" s="9" t="str">
        <f t="shared" si="39"/>
        <v>POSTE DE MADERA TRATADA DE 12 mts. CL.5</v>
      </c>
      <c r="L217" s="139">
        <f t="shared" si="40"/>
        <v>0.41</v>
      </c>
    </row>
    <row r="218" spans="1:12" x14ac:dyDescent="0.25">
      <c r="A218" s="193">
        <f>+'Información ELECTRO PUNO'!A198</f>
        <v>197</v>
      </c>
      <c r="B218" s="26" t="str">
        <f t="shared" si="38"/>
        <v>SICODI</v>
      </c>
      <c r="C218" s="9" t="str">
        <f t="shared" si="34"/>
        <v>Puno</v>
      </c>
      <c r="D218" s="9" t="str">
        <f t="shared" si="35"/>
        <v>No Reporta</v>
      </c>
      <c r="E218" s="9" t="str">
        <f t="shared" si="36"/>
        <v>No Reporta</v>
      </c>
      <c r="F218" s="194" t="str">
        <f>+'Información ELECTRO PUNO'!E198</f>
        <v>MT</v>
      </c>
      <c r="G218" s="194">
        <f>+'Información ELECTRO PUNO'!G198</f>
        <v>12</v>
      </c>
      <c r="H218" s="9" t="str">
        <f t="shared" si="37"/>
        <v>Poste</v>
      </c>
      <c r="I218" s="194" t="str">
        <f>+'Información ELECTRO PUNO'!F198</f>
        <v>Madera Tratada</v>
      </c>
      <c r="J218" s="194" t="str">
        <f>+'Información ELECTRO PUNO'!B198</f>
        <v>PPM20</v>
      </c>
      <c r="K218" s="9" t="str">
        <f t="shared" si="39"/>
        <v>POSTE DE MADERA TRATADA DE 12 mts. CL.5</v>
      </c>
      <c r="L218" s="139">
        <f t="shared" si="40"/>
        <v>0.41</v>
      </c>
    </row>
    <row r="219" spans="1:12" x14ac:dyDescent="0.25">
      <c r="A219" s="193">
        <f>+'Información ELECTRO PUNO'!A199</f>
        <v>198</v>
      </c>
      <c r="B219" s="26" t="str">
        <f t="shared" si="38"/>
        <v>SICODI</v>
      </c>
      <c r="C219" s="9" t="str">
        <f t="shared" si="34"/>
        <v>Puno</v>
      </c>
      <c r="D219" s="9" t="str">
        <f t="shared" si="35"/>
        <v>No Reporta</v>
      </c>
      <c r="E219" s="9" t="str">
        <f t="shared" si="36"/>
        <v>No Reporta</v>
      </c>
      <c r="F219" s="194" t="str">
        <f>+'Información ELECTRO PUNO'!E199</f>
        <v>MT</v>
      </c>
      <c r="G219" s="194">
        <f>+'Información ELECTRO PUNO'!G199</f>
        <v>12</v>
      </c>
      <c r="H219" s="9" t="str">
        <f t="shared" si="37"/>
        <v>Poste</v>
      </c>
      <c r="I219" s="194" t="str">
        <f>+'Información ELECTRO PUNO'!F199</f>
        <v>Madera Tratada</v>
      </c>
      <c r="J219" s="194" t="str">
        <f>+'Información ELECTRO PUNO'!B199</f>
        <v>PPM20</v>
      </c>
      <c r="K219" s="9" t="str">
        <f t="shared" si="39"/>
        <v>POSTE DE MADERA TRATADA DE 12 mts. CL.5</v>
      </c>
      <c r="L219" s="139">
        <f t="shared" si="40"/>
        <v>0.41</v>
      </c>
    </row>
    <row r="220" spans="1:12" x14ac:dyDescent="0.25">
      <c r="A220" s="193">
        <f>+'Información ELECTRO PUNO'!A200</f>
        <v>199</v>
      </c>
      <c r="B220" s="26" t="str">
        <f t="shared" si="38"/>
        <v>SICODI</v>
      </c>
      <c r="C220" s="9" t="str">
        <f t="shared" si="34"/>
        <v>Puno</v>
      </c>
      <c r="D220" s="9" t="str">
        <f t="shared" si="35"/>
        <v>No Reporta</v>
      </c>
      <c r="E220" s="9" t="str">
        <f t="shared" si="36"/>
        <v>No Reporta</v>
      </c>
      <c r="F220" s="194" t="str">
        <f>+'Información ELECTRO PUNO'!E200</f>
        <v>MT</v>
      </c>
      <c r="G220" s="194">
        <f>+'Información ELECTRO PUNO'!G200</f>
        <v>12</v>
      </c>
      <c r="H220" s="9" t="str">
        <f t="shared" si="37"/>
        <v>Poste</v>
      </c>
      <c r="I220" s="194" t="str">
        <f>+'Información ELECTRO PUNO'!F200</f>
        <v>Madera Tratada</v>
      </c>
      <c r="J220" s="194" t="str">
        <f>+'Información ELECTRO PUNO'!B200</f>
        <v>PPM20</v>
      </c>
      <c r="K220" s="9" t="str">
        <f t="shared" si="39"/>
        <v>POSTE DE MADERA TRATADA DE 12 mts. CL.5</v>
      </c>
      <c r="L220" s="139">
        <f t="shared" si="40"/>
        <v>0.41</v>
      </c>
    </row>
    <row r="221" spans="1:12" x14ac:dyDescent="0.25">
      <c r="A221" s="193">
        <f>+'Información ELECTRO PUNO'!A201</f>
        <v>200</v>
      </c>
      <c r="B221" s="26" t="str">
        <f t="shared" si="38"/>
        <v>SICODI</v>
      </c>
      <c r="C221" s="9" t="str">
        <f t="shared" si="34"/>
        <v>Puno</v>
      </c>
      <c r="D221" s="9" t="str">
        <f t="shared" si="35"/>
        <v>No Reporta</v>
      </c>
      <c r="E221" s="9" t="str">
        <f t="shared" si="36"/>
        <v>No Reporta</v>
      </c>
      <c r="F221" s="194" t="str">
        <f>+'Información ELECTRO PUNO'!E201</f>
        <v>MT</v>
      </c>
      <c r="G221" s="194">
        <f>+'Información ELECTRO PUNO'!G201</f>
        <v>12</v>
      </c>
      <c r="H221" s="9" t="str">
        <f t="shared" si="37"/>
        <v>Poste</v>
      </c>
      <c r="I221" s="194" t="str">
        <f>+'Información ELECTRO PUNO'!F201</f>
        <v>Madera Tratada</v>
      </c>
      <c r="J221" s="194" t="str">
        <f>+'Información ELECTRO PUNO'!B201</f>
        <v>PPM20</v>
      </c>
      <c r="K221" s="9" t="str">
        <f t="shared" si="39"/>
        <v>POSTE DE MADERA TRATADA DE 12 mts. CL.5</v>
      </c>
      <c r="L221" s="139">
        <f t="shared" si="40"/>
        <v>0.41</v>
      </c>
    </row>
    <row r="222" spans="1:12" x14ac:dyDescent="0.25">
      <c r="A222" s="193">
        <f>+'Información ELECTRO PUNO'!A202</f>
        <v>201</v>
      </c>
      <c r="B222" s="26" t="str">
        <f t="shared" si="38"/>
        <v>SICODI</v>
      </c>
      <c r="C222" s="9" t="str">
        <f t="shared" si="34"/>
        <v>Puno</v>
      </c>
      <c r="D222" s="9" t="str">
        <f t="shared" si="35"/>
        <v>No Reporta</v>
      </c>
      <c r="E222" s="9" t="str">
        <f t="shared" si="36"/>
        <v>No Reporta</v>
      </c>
      <c r="F222" s="194" t="str">
        <f>+'Información ELECTRO PUNO'!E202</f>
        <v>MT</v>
      </c>
      <c r="G222" s="194">
        <f>+'Información ELECTRO PUNO'!G202</f>
        <v>12</v>
      </c>
      <c r="H222" s="9" t="str">
        <f t="shared" si="37"/>
        <v>Poste</v>
      </c>
      <c r="I222" s="194" t="str">
        <f>+'Información ELECTRO PUNO'!F202</f>
        <v>Madera Tratada</v>
      </c>
      <c r="J222" s="194" t="str">
        <f>+'Información ELECTRO PUNO'!B202</f>
        <v>PPM20</v>
      </c>
      <c r="K222" s="9" t="str">
        <f t="shared" si="39"/>
        <v>POSTE DE MADERA TRATADA DE 12 mts. CL.5</v>
      </c>
      <c r="L222" s="139">
        <f t="shared" si="40"/>
        <v>0.41</v>
      </c>
    </row>
    <row r="223" spans="1:12" x14ac:dyDescent="0.25">
      <c r="A223" s="193">
        <f>+'Información ELECTRO PUNO'!A203</f>
        <v>202</v>
      </c>
      <c r="B223" s="26" t="str">
        <f t="shared" si="38"/>
        <v>SICODI</v>
      </c>
      <c r="C223" s="9" t="str">
        <f t="shared" si="34"/>
        <v>Puno</v>
      </c>
      <c r="D223" s="9" t="str">
        <f t="shared" si="35"/>
        <v>No Reporta</v>
      </c>
      <c r="E223" s="9" t="str">
        <f t="shared" si="36"/>
        <v>No Reporta</v>
      </c>
      <c r="F223" s="194" t="str">
        <f>+'Información ELECTRO PUNO'!E203</f>
        <v>MT</v>
      </c>
      <c r="G223" s="194">
        <f>+'Información ELECTRO PUNO'!G203</f>
        <v>12</v>
      </c>
      <c r="H223" s="9" t="str">
        <f t="shared" si="37"/>
        <v>Poste</v>
      </c>
      <c r="I223" s="194" t="str">
        <f>+'Información ELECTRO PUNO'!F203</f>
        <v>Madera Tratada</v>
      </c>
      <c r="J223" s="194" t="str">
        <f>+'Información ELECTRO PUNO'!B203</f>
        <v>PPM20</v>
      </c>
      <c r="K223" s="9" t="str">
        <f t="shared" si="39"/>
        <v>POSTE DE MADERA TRATADA DE 12 mts. CL.5</v>
      </c>
      <c r="L223" s="139">
        <f t="shared" si="40"/>
        <v>0.41</v>
      </c>
    </row>
    <row r="224" spans="1:12" x14ac:dyDescent="0.25">
      <c r="A224" s="193">
        <f>+'Información ELECTRO PUNO'!A204</f>
        <v>203</v>
      </c>
      <c r="B224" s="26" t="str">
        <f t="shared" si="38"/>
        <v>SICODI</v>
      </c>
      <c r="C224" s="9" t="str">
        <f t="shared" si="34"/>
        <v>Puno</v>
      </c>
      <c r="D224" s="9" t="str">
        <f t="shared" si="35"/>
        <v>No Reporta</v>
      </c>
      <c r="E224" s="9" t="str">
        <f t="shared" si="36"/>
        <v>No Reporta</v>
      </c>
      <c r="F224" s="194" t="str">
        <f>+'Información ELECTRO PUNO'!E204</f>
        <v>MT</v>
      </c>
      <c r="G224" s="194">
        <f>+'Información ELECTRO PUNO'!G204</f>
        <v>12</v>
      </c>
      <c r="H224" s="9" t="str">
        <f t="shared" si="37"/>
        <v>Poste</v>
      </c>
      <c r="I224" s="194" t="str">
        <f>+'Información ELECTRO PUNO'!F204</f>
        <v>Madera Tratada</v>
      </c>
      <c r="J224" s="194" t="str">
        <f>+'Información ELECTRO PUNO'!B204</f>
        <v>PPM20</v>
      </c>
      <c r="K224" s="9" t="str">
        <f t="shared" si="39"/>
        <v>POSTE DE MADERA TRATADA DE 12 mts. CL.5</v>
      </c>
      <c r="L224" s="139">
        <f t="shared" si="40"/>
        <v>0.41</v>
      </c>
    </row>
    <row r="225" spans="1:12" x14ac:dyDescent="0.25">
      <c r="A225" s="193">
        <f>+'Información ELECTRO PUNO'!A205</f>
        <v>204</v>
      </c>
      <c r="B225" s="26" t="str">
        <f t="shared" si="38"/>
        <v>SICODI</v>
      </c>
      <c r="C225" s="9" t="str">
        <f t="shared" si="34"/>
        <v>Puno</v>
      </c>
      <c r="D225" s="9" t="str">
        <f t="shared" si="35"/>
        <v>No Reporta</v>
      </c>
      <c r="E225" s="9" t="str">
        <f t="shared" si="36"/>
        <v>No Reporta</v>
      </c>
      <c r="F225" s="194" t="str">
        <f>+'Información ELECTRO PUNO'!E205</f>
        <v>MT</v>
      </c>
      <c r="G225" s="194">
        <f>+'Información ELECTRO PUNO'!G205</f>
        <v>12</v>
      </c>
      <c r="H225" s="9" t="str">
        <f t="shared" si="37"/>
        <v>Poste</v>
      </c>
      <c r="I225" s="194" t="str">
        <f>+'Información ELECTRO PUNO'!F205</f>
        <v>Madera Tratada</v>
      </c>
      <c r="J225" s="194" t="str">
        <f>+'Información ELECTRO PUNO'!B205</f>
        <v>PPM20</v>
      </c>
      <c r="K225" s="9" t="str">
        <f t="shared" si="39"/>
        <v>POSTE DE MADERA TRATADA DE 12 mts. CL.5</v>
      </c>
      <c r="L225" s="139">
        <f t="shared" si="40"/>
        <v>0.41</v>
      </c>
    </row>
    <row r="226" spans="1:12" x14ac:dyDescent="0.25">
      <c r="A226" s="193">
        <f>+'Información ELECTRO PUNO'!A206</f>
        <v>205</v>
      </c>
      <c r="B226" s="26" t="str">
        <f t="shared" si="38"/>
        <v>SICODI</v>
      </c>
      <c r="C226" s="9" t="str">
        <f t="shared" si="34"/>
        <v>Puno</v>
      </c>
      <c r="D226" s="9" t="str">
        <f t="shared" si="35"/>
        <v>No Reporta</v>
      </c>
      <c r="E226" s="9" t="str">
        <f t="shared" si="36"/>
        <v>No Reporta</v>
      </c>
      <c r="F226" s="194" t="str">
        <f>+'Información ELECTRO PUNO'!E206</f>
        <v>MT</v>
      </c>
      <c r="G226" s="194">
        <f>+'Información ELECTRO PUNO'!G206</f>
        <v>12</v>
      </c>
      <c r="H226" s="9" t="str">
        <f t="shared" si="37"/>
        <v>Poste</v>
      </c>
      <c r="I226" s="194" t="str">
        <f>+'Información ELECTRO PUNO'!F206</f>
        <v>Madera Tratada</v>
      </c>
      <c r="J226" s="194" t="str">
        <f>+'Información ELECTRO PUNO'!B206</f>
        <v>PPM20</v>
      </c>
      <c r="K226" s="9" t="str">
        <f t="shared" si="39"/>
        <v>POSTE DE MADERA TRATADA DE 12 mts. CL.5</v>
      </c>
      <c r="L226" s="139">
        <f t="shared" si="40"/>
        <v>0.41</v>
      </c>
    </row>
    <row r="227" spans="1:12" x14ac:dyDescent="0.25">
      <c r="A227" s="193">
        <f>+'Información ELECTRO PUNO'!A207</f>
        <v>206</v>
      </c>
      <c r="B227" s="26" t="str">
        <f t="shared" si="38"/>
        <v>SICODI</v>
      </c>
      <c r="C227" s="9" t="str">
        <f t="shared" si="34"/>
        <v>Puno</v>
      </c>
      <c r="D227" s="9" t="str">
        <f t="shared" si="35"/>
        <v>No Reporta</v>
      </c>
      <c r="E227" s="9" t="str">
        <f t="shared" si="36"/>
        <v>No Reporta</v>
      </c>
      <c r="F227" s="194" t="str">
        <f>+'Información ELECTRO PUNO'!E207</f>
        <v>MT</v>
      </c>
      <c r="G227" s="194">
        <f>+'Información ELECTRO PUNO'!G207</f>
        <v>12</v>
      </c>
      <c r="H227" s="9" t="str">
        <f t="shared" si="37"/>
        <v>Poste</v>
      </c>
      <c r="I227" s="194" t="str">
        <f>+'Información ELECTRO PUNO'!F207</f>
        <v>Madera Tratada</v>
      </c>
      <c r="J227" s="194" t="str">
        <f>+'Información ELECTRO PUNO'!B207</f>
        <v>PPM20</v>
      </c>
      <c r="K227" s="9" t="str">
        <f t="shared" si="39"/>
        <v>POSTE DE MADERA TRATADA DE 12 mts. CL.5</v>
      </c>
      <c r="L227" s="139">
        <f t="shared" si="40"/>
        <v>0.41</v>
      </c>
    </row>
    <row r="228" spans="1:12" x14ac:dyDescent="0.25">
      <c r="A228" s="193">
        <f>+'Información ELECTRO PUNO'!A208</f>
        <v>207</v>
      </c>
      <c r="B228" s="26" t="str">
        <f t="shared" si="38"/>
        <v>SICODI</v>
      </c>
      <c r="C228" s="9" t="str">
        <f t="shared" si="34"/>
        <v>Puno</v>
      </c>
      <c r="D228" s="9" t="str">
        <f t="shared" si="35"/>
        <v>No Reporta</v>
      </c>
      <c r="E228" s="9" t="str">
        <f t="shared" si="36"/>
        <v>No Reporta</v>
      </c>
      <c r="F228" s="194" t="str">
        <f>+'Información ELECTRO PUNO'!E208</f>
        <v>MT</v>
      </c>
      <c r="G228" s="194">
        <f>+'Información ELECTRO PUNO'!G208</f>
        <v>12</v>
      </c>
      <c r="H228" s="9" t="str">
        <f t="shared" si="37"/>
        <v>Poste</v>
      </c>
      <c r="I228" s="194" t="str">
        <f>+'Información ELECTRO PUNO'!F208</f>
        <v>Madera Tratada</v>
      </c>
      <c r="J228" s="194" t="str">
        <f>+'Información ELECTRO PUNO'!B208</f>
        <v>PPM20</v>
      </c>
      <c r="K228" s="9" t="str">
        <f t="shared" si="39"/>
        <v>POSTE DE MADERA TRATADA DE 12 mts. CL.5</v>
      </c>
      <c r="L228" s="139">
        <f t="shared" si="40"/>
        <v>0.41</v>
      </c>
    </row>
    <row r="229" spans="1:12" x14ac:dyDescent="0.25">
      <c r="A229" s="193">
        <f>+'Información ELECTRO PUNO'!A209</f>
        <v>208</v>
      </c>
      <c r="B229" s="26" t="str">
        <f t="shared" si="38"/>
        <v>SICODI</v>
      </c>
      <c r="C229" s="9" t="str">
        <f t="shared" si="34"/>
        <v>Puno</v>
      </c>
      <c r="D229" s="9" t="str">
        <f t="shared" si="35"/>
        <v>No Reporta</v>
      </c>
      <c r="E229" s="9" t="str">
        <f t="shared" si="36"/>
        <v>No Reporta</v>
      </c>
      <c r="F229" s="194" t="str">
        <f>+'Información ELECTRO PUNO'!E209</f>
        <v>MT</v>
      </c>
      <c r="G229" s="194">
        <f>+'Información ELECTRO PUNO'!G209</f>
        <v>12</v>
      </c>
      <c r="H229" s="9" t="str">
        <f t="shared" si="37"/>
        <v>Poste</v>
      </c>
      <c r="I229" s="194" t="str">
        <f>+'Información ELECTRO PUNO'!F209</f>
        <v>Madera Tratada</v>
      </c>
      <c r="J229" s="194" t="str">
        <f>+'Información ELECTRO PUNO'!B209</f>
        <v>PPM20</v>
      </c>
      <c r="K229" s="9" t="str">
        <f t="shared" si="39"/>
        <v>POSTE DE MADERA TRATADA DE 12 mts. CL.5</v>
      </c>
      <c r="L229" s="139">
        <f t="shared" si="40"/>
        <v>0.41</v>
      </c>
    </row>
    <row r="230" spans="1:12" x14ac:dyDescent="0.25">
      <c r="A230" s="193">
        <f>+'Información ELECTRO PUNO'!A210</f>
        <v>209</v>
      </c>
      <c r="B230" s="26" t="str">
        <f t="shared" si="38"/>
        <v>SICODI</v>
      </c>
      <c r="C230" s="9" t="str">
        <f t="shared" si="34"/>
        <v>Puno</v>
      </c>
      <c r="D230" s="9" t="str">
        <f t="shared" si="35"/>
        <v>No Reporta</v>
      </c>
      <c r="E230" s="9" t="str">
        <f t="shared" si="36"/>
        <v>No Reporta</v>
      </c>
      <c r="F230" s="194" t="str">
        <f>+'Información ELECTRO PUNO'!E210</f>
        <v>MT</v>
      </c>
      <c r="G230" s="194">
        <f>+'Información ELECTRO PUNO'!G210</f>
        <v>12</v>
      </c>
      <c r="H230" s="9" t="str">
        <f t="shared" si="37"/>
        <v>Poste</v>
      </c>
      <c r="I230" s="194" t="str">
        <f>+'Información ELECTRO PUNO'!F210</f>
        <v>Madera Tratada</v>
      </c>
      <c r="J230" s="194" t="str">
        <f>+'Información ELECTRO PUNO'!B210</f>
        <v>PPM20</v>
      </c>
      <c r="K230" s="9" t="str">
        <f t="shared" si="39"/>
        <v>POSTE DE MADERA TRATADA DE 12 mts. CL.5</v>
      </c>
      <c r="L230" s="139">
        <f t="shared" si="40"/>
        <v>0.41</v>
      </c>
    </row>
    <row r="231" spans="1:12" x14ac:dyDescent="0.25">
      <c r="A231" s="193">
        <f>+'Información ELECTRO PUNO'!A211</f>
        <v>210</v>
      </c>
      <c r="B231" s="26" t="str">
        <f t="shared" si="38"/>
        <v>SICODI</v>
      </c>
      <c r="C231" s="9" t="str">
        <f t="shared" si="34"/>
        <v>Puno</v>
      </c>
      <c r="D231" s="9" t="str">
        <f t="shared" si="35"/>
        <v>No Reporta</v>
      </c>
      <c r="E231" s="9" t="str">
        <f t="shared" si="36"/>
        <v>No Reporta</v>
      </c>
      <c r="F231" s="194" t="str">
        <f>+'Información ELECTRO PUNO'!E211</f>
        <v>MT</v>
      </c>
      <c r="G231" s="194">
        <f>+'Información ELECTRO PUNO'!G211</f>
        <v>12</v>
      </c>
      <c r="H231" s="9" t="str">
        <f t="shared" si="37"/>
        <v>Poste</v>
      </c>
      <c r="I231" s="194" t="str">
        <f>+'Información ELECTRO PUNO'!F211</f>
        <v>Madera Tratada</v>
      </c>
      <c r="J231" s="194" t="str">
        <f>+'Información ELECTRO PUNO'!B211</f>
        <v>PPM20</v>
      </c>
      <c r="K231" s="9" t="str">
        <f t="shared" si="39"/>
        <v>POSTE DE MADERA TRATADA DE 12 mts. CL.5</v>
      </c>
      <c r="L231" s="139">
        <f t="shared" si="40"/>
        <v>0.41</v>
      </c>
    </row>
    <row r="232" spans="1:12" x14ac:dyDescent="0.25">
      <c r="A232" s="193">
        <f>+'Información ELECTRO PUNO'!A212</f>
        <v>211</v>
      </c>
      <c r="B232" s="26" t="str">
        <f t="shared" si="38"/>
        <v>SICODI</v>
      </c>
      <c r="C232" s="9" t="str">
        <f t="shared" si="34"/>
        <v>Puno</v>
      </c>
      <c r="D232" s="9" t="str">
        <f t="shared" si="35"/>
        <v>No Reporta</v>
      </c>
      <c r="E232" s="9" t="str">
        <f t="shared" si="36"/>
        <v>No Reporta</v>
      </c>
      <c r="F232" s="194" t="str">
        <f>+'Información ELECTRO PUNO'!E212</f>
        <v>MT</v>
      </c>
      <c r="G232" s="194">
        <f>+'Información ELECTRO PUNO'!G212</f>
        <v>12</v>
      </c>
      <c r="H232" s="9" t="str">
        <f t="shared" si="37"/>
        <v>Poste</v>
      </c>
      <c r="I232" s="194" t="str">
        <f>+'Información ELECTRO PUNO'!F212</f>
        <v>Madera Tratada</v>
      </c>
      <c r="J232" s="194" t="str">
        <f>+'Información ELECTRO PUNO'!B212</f>
        <v>PPM20</v>
      </c>
      <c r="K232" s="9" t="str">
        <f t="shared" si="39"/>
        <v>POSTE DE MADERA TRATADA DE 12 mts. CL.5</v>
      </c>
      <c r="L232" s="139">
        <f t="shared" si="40"/>
        <v>0.41</v>
      </c>
    </row>
    <row r="233" spans="1:12" x14ac:dyDescent="0.25">
      <c r="A233" s="193">
        <f>+'Información ELECTRO PUNO'!A213</f>
        <v>212</v>
      </c>
      <c r="B233" s="26" t="str">
        <f t="shared" si="38"/>
        <v>SICODI</v>
      </c>
      <c r="C233" s="9" t="str">
        <f t="shared" si="34"/>
        <v>Puno</v>
      </c>
      <c r="D233" s="9" t="str">
        <f t="shared" si="35"/>
        <v>No Reporta</v>
      </c>
      <c r="E233" s="9" t="str">
        <f t="shared" si="36"/>
        <v>No Reporta</v>
      </c>
      <c r="F233" s="194" t="str">
        <f>+'Información ELECTRO PUNO'!E213</f>
        <v>MT</v>
      </c>
      <c r="G233" s="194">
        <f>+'Información ELECTRO PUNO'!G213</f>
        <v>12</v>
      </c>
      <c r="H233" s="9" t="str">
        <f t="shared" si="37"/>
        <v>Poste</v>
      </c>
      <c r="I233" s="194" t="str">
        <f>+'Información ELECTRO PUNO'!F213</f>
        <v>Madera Tratada</v>
      </c>
      <c r="J233" s="194" t="str">
        <f>+'Información ELECTRO PUNO'!B213</f>
        <v>PPM20</v>
      </c>
      <c r="K233" s="9" t="str">
        <f t="shared" si="39"/>
        <v>POSTE DE MADERA TRATADA DE 12 mts. CL.5</v>
      </c>
      <c r="L233" s="139">
        <f t="shared" si="40"/>
        <v>0.41</v>
      </c>
    </row>
    <row r="234" spans="1:12" x14ac:dyDescent="0.25">
      <c r="A234" s="193">
        <f>+'Información ELECTRO PUNO'!A214</f>
        <v>213</v>
      </c>
      <c r="B234" s="26" t="str">
        <f t="shared" si="38"/>
        <v>SICODI</v>
      </c>
      <c r="C234" s="9" t="str">
        <f t="shared" si="34"/>
        <v>Puno</v>
      </c>
      <c r="D234" s="9" t="str">
        <f t="shared" si="35"/>
        <v>No Reporta</v>
      </c>
      <c r="E234" s="9" t="str">
        <f t="shared" si="36"/>
        <v>No Reporta</v>
      </c>
      <c r="F234" s="194" t="str">
        <f>+'Información ELECTRO PUNO'!E214</f>
        <v>MT</v>
      </c>
      <c r="G234" s="194">
        <f>+'Información ELECTRO PUNO'!G214</f>
        <v>12</v>
      </c>
      <c r="H234" s="9" t="str">
        <f t="shared" si="37"/>
        <v>Poste</v>
      </c>
      <c r="I234" s="194" t="str">
        <f>+'Información ELECTRO PUNO'!F214</f>
        <v>Madera Tratada</v>
      </c>
      <c r="J234" s="194" t="str">
        <f>+'Información ELECTRO PUNO'!B214</f>
        <v>PPM20</v>
      </c>
      <c r="K234" s="9" t="str">
        <f t="shared" si="39"/>
        <v>POSTE DE MADERA TRATADA DE 12 mts. CL.5</v>
      </c>
      <c r="L234" s="139">
        <f t="shared" si="40"/>
        <v>0.41</v>
      </c>
    </row>
    <row r="235" spans="1:12" x14ac:dyDescent="0.25">
      <c r="A235" s="193">
        <f>+'Información ELECTRO PUNO'!A215</f>
        <v>214</v>
      </c>
      <c r="B235" s="26" t="str">
        <f t="shared" si="38"/>
        <v>SICODI</v>
      </c>
      <c r="C235" s="9" t="str">
        <f t="shared" si="34"/>
        <v>Puno</v>
      </c>
      <c r="D235" s="9" t="str">
        <f t="shared" si="35"/>
        <v>No Reporta</v>
      </c>
      <c r="E235" s="9" t="str">
        <f t="shared" si="36"/>
        <v>No Reporta</v>
      </c>
      <c r="F235" s="194" t="str">
        <f>+'Información ELECTRO PUNO'!E215</f>
        <v>MT</v>
      </c>
      <c r="G235" s="194">
        <f>+'Información ELECTRO PUNO'!G215</f>
        <v>12</v>
      </c>
      <c r="H235" s="9" t="str">
        <f t="shared" si="37"/>
        <v>Poste</v>
      </c>
      <c r="I235" s="194" t="str">
        <f>+'Información ELECTRO PUNO'!F215</f>
        <v>Madera Tratada</v>
      </c>
      <c r="J235" s="194" t="str">
        <f>+'Información ELECTRO PUNO'!B215</f>
        <v>PPM20</v>
      </c>
      <c r="K235" s="9" t="str">
        <f t="shared" si="39"/>
        <v>POSTE DE MADERA TRATADA DE 12 mts. CL.5</v>
      </c>
      <c r="L235" s="139">
        <f t="shared" si="40"/>
        <v>0.41</v>
      </c>
    </row>
    <row r="236" spans="1:12" x14ac:dyDescent="0.25">
      <c r="A236" s="193">
        <f>+'Información ELECTRO PUNO'!A216</f>
        <v>215</v>
      </c>
      <c r="B236" s="26" t="str">
        <f t="shared" si="38"/>
        <v>SICODI</v>
      </c>
      <c r="C236" s="9" t="str">
        <f t="shared" si="34"/>
        <v>Puno</v>
      </c>
      <c r="D236" s="9" t="str">
        <f t="shared" si="35"/>
        <v>No Reporta</v>
      </c>
      <c r="E236" s="9" t="str">
        <f t="shared" si="36"/>
        <v>No Reporta</v>
      </c>
      <c r="F236" s="194" t="str">
        <f>+'Información ELECTRO PUNO'!E216</f>
        <v>MT</v>
      </c>
      <c r="G236" s="194">
        <f>+'Información ELECTRO PUNO'!G216</f>
        <v>12</v>
      </c>
      <c r="H236" s="9" t="str">
        <f t="shared" si="37"/>
        <v>Poste</v>
      </c>
      <c r="I236" s="194" t="str">
        <f>+'Información ELECTRO PUNO'!F216</f>
        <v>Madera Tratada</v>
      </c>
      <c r="J236" s="194" t="str">
        <f>+'Información ELECTRO PUNO'!B216</f>
        <v>PPM20</v>
      </c>
      <c r="K236" s="9" t="str">
        <f t="shared" si="39"/>
        <v>POSTE DE MADERA TRATADA DE 12 mts. CL.5</v>
      </c>
      <c r="L236" s="139">
        <f t="shared" si="40"/>
        <v>0.41</v>
      </c>
    </row>
    <row r="237" spans="1:12" x14ac:dyDescent="0.25">
      <c r="A237" s="193">
        <f>+'Información ELECTRO PUNO'!A217</f>
        <v>216</v>
      </c>
      <c r="B237" s="26" t="str">
        <f t="shared" si="38"/>
        <v>SICODI</v>
      </c>
      <c r="C237" s="9" t="str">
        <f t="shared" si="34"/>
        <v>Puno</v>
      </c>
      <c r="D237" s="9" t="str">
        <f t="shared" si="35"/>
        <v>No Reporta</v>
      </c>
      <c r="E237" s="9" t="str">
        <f t="shared" si="36"/>
        <v>No Reporta</v>
      </c>
      <c r="F237" s="194" t="str">
        <f>+'Información ELECTRO PUNO'!E217</f>
        <v>MT</v>
      </c>
      <c r="G237" s="194">
        <f>+'Información ELECTRO PUNO'!G217</f>
        <v>12</v>
      </c>
      <c r="H237" s="9" t="str">
        <f t="shared" si="37"/>
        <v>Poste</v>
      </c>
      <c r="I237" s="194" t="str">
        <f>+'Información ELECTRO PUNO'!F217</f>
        <v>Madera Tratada</v>
      </c>
      <c r="J237" s="194" t="str">
        <f>+'Información ELECTRO PUNO'!B217</f>
        <v>PPM20</v>
      </c>
      <c r="K237" s="9" t="str">
        <f t="shared" si="39"/>
        <v>POSTE DE MADERA TRATADA DE 12 mts. CL.5</v>
      </c>
      <c r="L237" s="139">
        <f t="shared" si="40"/>
        <v>0.41</v>
      </c>
    </row>
    <row r="238" spans="1:12" x14ac:dyDescent="0.25">
      <c r="A238" s="193">
        <f>+'Información ELECTRO PUNO'!A218</f>
        <v>217</v>
      </c>
      <c r="B238" s="26" t="str">
        <f t="shared" si="38"/>
        <v>SICODI</v>
      </c>
      <c r="C238" s="9" t="str">
        <f t="shared" si="34"/>
        <v>Puno</v>
      </c>
      <c r="D238" s="9" t="str">
        <f t="shared" si="35"/>
        <v>No Reporta</v>
      </c>
      <c r="E238" s="9" t="str">
        <f t="shared" si="36"/>
        <v>No Reporta</v>
      </c>
      <c r="F238" s="194" t="str">
        <f>+'Información ELECTRO PUNO'!E218</f>
        <v>MT</v>
      </c>
      <c r="G238" s="194">
        <f>+'Información ELECTRO PUNO'!G218</f>
        <v>12</v>
      </c>
      <c r="H238" s="9" t="str">
        <f t="shared" si="37"/>
        <v>Poste</v>
      </c>
      <c r="I238" s="194" t="str">
        <f>+'Información ELECTRO PUNO'!F218</f>
        <v>Madera Tratada</v>
      </c>
      <c r="J238" s="194" t="str">
        <f>+'Información ELECTRO PUNO'!B218</f>
        <v>PPM20</v>
      </c>
      <c r="K238" s="9" t="str">
        <f t="shared" si="39"/>
        <v>POSTE DE MADERA TRATADA DE 12 mts. CL.5</v>
      </c>
      <c r="L238" s="139">
        <f t="shared" si="40"/>
        <v>0.41</v>
      </c>
    </row>
    <row r="239" spans="1:12" x14ac:dyDescent="0.25">
      <c r="A239" s="193">
        <f>+'Información ELECTRO PUNO'!A219</f>
        <v>218</v>
      </c>
      <c r="B239" s="26" t="str">
        <f t="shared" si="38"/>
        <v>SICODI</v>
      </c>
      <c r="C239" s="9" t="str">
        <f t="shared" si="34"/>
        <v>Puno</v>
      </c>
      <c r="D239" s="9" t="str">
        <f t="shared" si="35"/>
        <v>No Reporta</v>
      </c>
      <c r="E239" s="9" t="str">
        <f t="shared" si="36"/>
        <v>No Reporta</v>
      </c>
      <c r="F239" s="194" t="str">
        <f>+'Información ELECTRO PUNO'!E219</f>
        <v>MT</v>
      </c>
      <c r="G239" s="194">
        <f>+'Información ELECTRO PUNO'!G219</f>
        <v>12</v>
      </c>
      <c r="H239" s="9" t="str">
        <f t="shared" si="37"/>
        <v>Poste</v>
      </c>
      <c r="I239" s="194" t="str">
        <f>+'Información ELECTRO PUNO'!F219</f>
        <v>Madera Tratada</v>
      </c>
      <c r="J239" s="194" t="str">
        <f>+'Información ELECTRO PUNO'!B219</f>
        <v>PPM20</v>
      </c>
      <c r="K239" s="9" t="str">
        <f t="shared" si="39"/>
        <v>POSTE DE MADERA TRATADA DE 12 mts. CL.5</v>
      </c>
      <c r="L239" s="139">
        <f t="shared" si="40"/>
        <v>0.41</v>
      </c>
    </row>
    <row r="240" spans="1:12" x14ac:dyDescent="0.25">
      <c r="A240" s="193">
        <f>+'Información ELECTRO PUNO'!A220</f>
        <v>219</v>
      </c>
      <c r="B240" s="26" t="str">
        <f t="shared" si="38"/>
        <v>SICODI</v>
      </c>
      <c r="C240" s="9" t="str">
        <f t="shared" si="34"/>
        <v>Puno</v>
      </c>
      <c r="D240" s="9" t="str">
        <f t="shared" si="35"/>
        <v>No Reporta</v>
      </c>
      <c r="E240" s="9" t="str">
        <f t="shared" si="36"/>
        <v>No Reporta</v>
      </c>
      <c r="F240" s="194" t="str">
        <f>+'Información ELECTRO PUNO'!E220</f>
        <v>MT</v>
      </c>
      <c r="G240" s="194">
        <f>+'Información ELECTRO PUNO'!G220</f>
        <v>12</v>
      </c>
      <c r="H240" s="9" t="str">
        <f t="shared" si="37"/>
        <v>Poste</v>
      </c>
      <c r="I240" s="194" t="str">
        <f>+'Información ELECTRO PUNO'!F220</f>
        <v>Madera Tratada</v>
      </c>
      <c r="J240" s="194" t="str">
        <f>+'Información ELECTRO PUNO'!B220</f>
        <v>PPM20</v>
      </c>
      <c r="K240" s="9" t="str">
        <f t="shared" si="39"/>
        <v>POSTE DE MADERA TRATADA DE 12 mts. CL.5</v>
      </c>
      <c r="L240" s="139">
        <f t="shared" si="40"/>
        <v>0.41</v>
      </c>
    </row>
    <row r="241" spans="1:12" x14ac:dyDescent="0.25">
      <c r="A241" s="193">
        <f>+'Información ELECTRO PUNO'!A221</f>
        <v>220</v>
      </c>
      <c r="B241" s="26" t="str">
        <f t="shared" si="38"/>
        <v>SICODI</v>
      </c>
      <c r="C241" s="9" t="str">
        <f t="shared" si="34"/>
        <v>Puno</v>
      </c>
      <c r="D241" s="9" t="str">
        <f t="shared" si="35"/>
        <v>No Reporta</v>
      </c>
      <c r="E241" s="9" t="str">
        <f t="shared" si="36"/>
        <v>No Reporta</v>
      </c>
      <c r="F241" s="194" t="str">
        <f>+'Información ELECTRO PUNO'!E221</f>
        <v>MT</v>
      </c>
      <c r="G241" s="194">
        <f>+'Información ELECTRO PUNO'!G221</f>
        <v>12</v>
      </c>
      <c r="H241" s="9" t="str">
        <f t="shared" si="37"/>
        <v>Poste</v>
      </c>
      <c r="I241" s="194" t="str">
        <f>+'Información ELECTRO PUNO'!F221</f>
        <v>Madera Tratada</v>
      </c>
      <c r="J241" s="194" t="str">
        <f>+'Información ELECTRO PUNO'!B221</f>
        <v>PPM20</v>
      </c>
      <c r="K241" s="9" t="str">
        <f t="shared" si="39"/>
        <v>POSTE DE MADERA TRATADA DE 12 mts. CL.5</v>
      </c>
      <c r="L241" s="139">
        <f t="shared" si="40"/>
        <v>0.41</v>
      </c>
    </row>
    <row r="242" spans="1:12" x14ac:dyDescent="0.25">
      <c r="A242" s="193">
        <f>+'Información ELECTRO PUNO'!A222</f>
        <v>221</v>
      </c>
      <c r="B242" s="26" t="str">
        <f t="shared" si="38"/>
        <v>SICODI</v>
      </c>
      <c r="C242" s="9" t="str">
        <f t="shared" si="34"/>
        <v>Puno</v>
      </c>
      <c r="D242" s="9" t="str">
        <f t="shared" si="35"/>
        <v>No Reporta</v>
      </c>
      <c r="E242" s="9" t="str">
        <f t="shared" si="36"/>
        <v>No Reporta</v>
      </c>
      <c r="F242" s="194" t="str">
        <f>+'Información ELECTRO PUNO'!E222</f>
        <v>MT</v>
      </c>
      <c r="G242" s="194">
        <f>+'Información ELECTRO PUNO'!G222</f>
        <v>12</v>
      </c>
      <c r="H242" s="9" t="str">
        <f t="shared" si="37"/>
        <v>Poste</v>
      </c>
      <c r="I242" s="194" t="str">
        <f>+'Información ELECTRO PUNO'!F222</f>
        <v>Madera Tratada</v>
      </c>
      <c r="J242" s="194" t="str">
        <f>+'Información ELECTRO PUNO'!B222</f>
        <v>PPM20</v>
      </c>
      <c r="K242" s="9" t="str">
        <f t="shared" si="39"/>
        <v>POSTE DE MADERA TRATADA DE 12 mts. CL.5</v>
      </c>
      <c r="L242" s="139">
        <f t="shared" si="40"/>
        <v>0.41</v>
      </c>
    </row>
    <row r="243" spans="1:12" x14ac:dyDescent="0.25">
      <c r="A243" s="193">
        <f>+'Información ELECTRO PUNO'!A223</f>
        <v>222</v>
      </c>
      <c r="B243" s="26" t="str">
        <f t="shared" si="38"/>
        <v>SICODI</v>
      </c>
      <c r="C243" s="9" t="str">
        <f t="shared" si="34"/>
        <v>Puno</v>
      </c>
      <c r="D243" s="9" t="str">
        <f t="shared" si="35"/>
        <v>No Reporta</v>
      </c>
      <c r="E243" s="9" t="str">
        <f t="shared" si="36"/>
        <v>No Reporta</v>
      </c>
      <c r="F243" s="194" t="str">
        <f>+'Información ELECTRO PUNO'!E223</f>
        <v>MT</v>
      </c>
      <c r="G243" s="194">
        <f>+'Información ELECTRO PUNO'!G223</f>
        <v>12</v>
      </c>
      <c r="H243" s="9" t="str">
        <f t="shared" si="37"/>
        <v>Poste</v>
      </c>
      <c r="I243" s="194" t="str">
        <f>+'Información ELECTRO PUNO'!F223</f>
        <v>Madera Tratada</v>
      </c>
      <c r="J243" s="194" t="str">
        <f>+'Información ELECTRO PUNO'!B223</f>
        <v>PPM20</v>
      </c>
      <c r="K243" s="9" t="str">
        <f t="shared" si="39"/>
        <v>POSTE DE MADERA TRATADA DE 12 mts. CL.5</v>
      </c>
      <c r="L243" s="139">
        <f t="shared" si="40"/>
        <v>0.41</v>
      </c>
    </row>
    <row r="244" spans="1:12" x14ac:dyDescent="0.25">
      <c r="A244" s="193">
        <f>+'Información ELECTRO PUNO'!A224</f>
        <v>223</v>
      </c>
      <c r="B244" s="26" t="str">
        <f t="shared" si="38"/>
        <v>SICODI</v>
      </c>
      <c r="C244" s="9" t="str">
        <f t="shared" si="34"/>
        <v>Puno</v>
      </c>
      <c r="D244" s="9" t="str">
        <f t="shared" si="35"/>
        <v>No Reporta</v>
      </c>
      <c r="E244" s="9" t="str">
        <f t="shared" si="36"/>
        <v>No Reporta</v>
      </c>
      <c r="F244" s="194" t="str">
        <f>+'Información ELECTRO PUNO'!E224</f>
        <v>MT</v>
      </c>
      <c r="G244" s="194">
        <f>+'Información ELECTRO PUNO'!G224</f>
        <v>12</v>
      </c>
      <c r="H244" s="9" t="str">
        <f t="shared" si="37"/>
        <v>Poste</v>
      </c>
      <c r="I244" s="194" t="str">
        <f>+'Información ELECTRO PUNO'!F224</f>
        <v>Madera Tratada</v>
      </c>
      <c r="J244" s="194" t="str">
        <f>+'Información ELECTRO PUNO'!B224</f>
        <v>PPM20</v>
      </c>
      <c r="K244" s="9" t="str">
        <f t="shared" si="39"/>
        <v>POSTE DE MADERA TRATADA DE 12 mts. CL.5</v>
      </c>
      <c r="L244" s="139">
        <f t="shared" si="40"/>
        <v>0.41</v>
      </c>
    </row>
    <row r="245" spans="1:12" x14ac:dyDescent="0.25">
      <c r="A245" s="193">
        <f>+'Información ELECTRO PUNO'!A225</f>
        <v>224</v>
      </c>
      <c r="B245" s="26" t="str">
        <f t="shared" si="38"/>
        <v>SICODI</v>
      </c>
      <c r="C245" s="9" t="str">
        <f t="shared" si="34"/>
        <v>Puno</v>
      </c>
      <c r="D245" s="9" t="str">
        <f t="shared" si="35"/>
        <v>No Reporta</v>
      </c>
      <c r="E245" s="9" t="str">
        <f t="shared" si="36"/>
        <v>No Reporta</v>
      </c>
      <c r="F245" s="194" t="str">
        <f>+'Información ELECTRO PUNO'!E225</f>
        <v>MT</v>
      </c>
      <c r="G245" s="194">
        <f>+'Información ELECTRO PUNO'!G225</f>
        <v>12</v>
      </c>
      <c r="H245" s="9" t="str">
        <f t="shared" si="37"/>
        <v>Poste</v>
      </c>
      <c r="I245" s="194" t="str">
        <f>+'Información ELECTRO PUNO'!F225</f>
        <v>Madera Tratada</v>
      </c>
      <c r="J245" s="194" t="str">
        <f>+'Información ELECTRO PUNO'!B225</f>
        <v>PPM20</v>
      </c>
      <c r="K245" s="9" t="str">
        <f t="shared" si="39"/>
        <v>POSTE DE MADERA TRATADA DE 12 mts. CL.5</v>
      </c>
      <c r="L245" s="139">
        <f t="shared" si="40"/>
        <v>0.41</v>
      </c>
    </row>
    <row r="246" spans="1:12" x14ac:dyDescent="0.25">
      <c r="A246" s="193">
        <f>+'Información ELECTRO PUNO'!A226</f>
        <v>225</v>
      </c>
      <c r="B246" s="26" t="str">
        <f t="shared" si="38"/>
        <v>SICODI</v>
      </c>
      <c r="C246" s="9" t="str">
        <f t="shared" si="34"/>
        <v>Puno</v>
      </c>
      <c r="D246" s="9" t="str">
        <f t="shared" si="35"/>
        <v>No Reporta</v>
      </c>
      <c r="E246" s="9" t="str">
        <f t="shared" si="36"/>
        <v>No Reporta</v>
      </c>
      <c r="F246" s="194" t="str">
        <f>+'Información ELECTRO PUNO'!E226</f>
        <v>MT</v>
      </c>
      <c r="G246" s="194">
        <f>+'Información ELECTRO PUNO'!G226</f>
        <v>12</v>
      </c>
      <c r="H246" s="9" t="str">
        <f t="shared" si="37"/>
        <v>Poste</v>
      </c>
      <c r="I246" s="194" t="str">
        <f>+'Información ELECTRO PUNO'!F226</f>
        <v>Madera Tratada</v>
      </c>
      <c r="J246" s="194" t="str">
        <f>+'Información ELECTRO PUNO'!B226</f>
        <v>PPM20</v>
      </c>
      <c r="K246" s="9" t="str">
        <f t="shared" si="39"/>
        <v>POSTE DE MADERA TRATADA DE 12 mts. CL.5</v>
      </c>
      <c r="L246" s="139">
        <f t="shared" si="40"/>
        <v>0.41</v>
      </c>
    </row>
    <row r="247" spans="1:12" x14ac:dyDescent="0.25">
      <c r="A247" s="193">
        <f>+'Información ELECTRO PUNO'!A227</f>
        <v>226</v>
      </c>
      <c r="B247" s="26" t="str">
        <f t="shared" si="38"/>
        <v>SICODI</v>
      </c>
      <c r="C247" s="9" t="str">
        <f t="shared" si="34"/>
        <v>Puno</v>
      </c>
      <c r="D247" s="9" t="str">
        <f t="shared" si="35"/>
        <v>No Reporta</v>
      </c>
      <c r="E247" s="9" t="str">
        <f t="shared" si="36"/>
        <v>No Reporta</v>
      </c>
      <c r="F247" s="194" t="str">
        <f>+'Información ELECTRO PUNO'!E227</f>
        <v>MT</v>
      </c>
      <c r="G247" s="194">
        <f>+'Información ELECTRO PUNO'!G227</f>
        <v>12</v>
      </c>
      <c r="H247" s="9" t="str">
        <f t="shared" si="37"/>
        <v>Poste</v>
      </c>
      <c r="I247" s="194" t="str">
        <f>+'Información ELECTRO PUNO'!F227</f>
        <v>Madera Tratada</v>
      </c>
      <c r="J247" s="194" t="str">
        <f>+'Información ELECTRO PUNO'!B227</f>
        <v>PPM20</v>
      </c>
      <c r="K247" s="9" t="str">
        <f t="shared" si="39"/>
        <v>POSTE DE MADERA TRATADA DE 12 mts. CL.5</v>
      </c>
      <c r="L247" s="139">
        <f t="shared" si="40"/>
        <v>0.41</v>
      </c>
    </row>
    <row r="248" spans="1:12" x14ac:dyDescent="0.25">
      <c r="A248" s="193">
        <f>+'Información ELECTRO PUNO'!A228</f>
        <v>227</v>
      </c>
      <c r="B248" s="26" t="str">
        <f t="shared" si="38"/>
        <v>SICODI</v>
      </c>
      <c r="C248" s="9" t="str">
        <f t="shared" si="34"/>
        <v>Puno</v>
      </c>
      <c r="D248" s="9" t="str">
        <f t="shared" si="35"/>
        <v>No Reporta</v>
      </c>
      <c r="E248" s="9" t="str">
        <f t="shared" si="36"/>
        <v>No Reporta</v>
      </c>
      <c r="F248" s="194" t="str">
        <f>+'Información ELECTRO PUNO'!E228</f>
        <v>MT</v>
      </c>
      <c r="G248" s="194">
        <f>+'Información ELECTRO PUNO'!G228</f>
        <v>12</v>
      </c>
      <c r="H248" s="9" t="str">
        <f t="shared" si="37"/>
        <v>Poste</v>
      </c>
      <c r="I248" s="194" t="str">
        <f>+'Información ELECTRO PUNO'!F228</f>
        <v>Madera Tratada</v>
      </c>
      <c r="J248" s="194" t="str">
        <f>+'Información ELECTRO PUNO'!B228</f>
        <v>PPM20</v>
      </c>
      <c r="K248" s="9" t="str">
        <f t="shared" si="39"/>
        <v>POSTE DE MADERA TRATADA DE 12 mts. CL.5</v>
      </c>
      <c r="L248" s="139">
        <f t="shared" si="40"/>
        <v>0.41</v>
      </c>
    </row>
    <row r="249" spans="1:12" x14ac:dyDescent="0.25">
      <c r="A249" s="193">
        <f>+'Información ELECTRO PUNO'!A229</f>
        <v>228</v>
      </c>
      <c r="B249" s="26" t="str">
        <f t="shared" si="38"/>
        <v>SICODI</v>
      </c>
      <c r="C249" s="9" t="str">
        <f t="shared" si="34"/>
        <v>Puno</v>
      </c>
      <c r="D249" s="9" t="str">
        <f t="shared" si="35"/>
        <v>No Reporta</v>
      </c>
      <c r="E249" s="9" t="str">
        <f t="shared" si="36"/>
        <v>No Reporta</v>
      </c>
      <c r="F249" s="194" t="str">
        <f>+'Información ELECTRO PUNO'!E229</f>
        <v>MT</v>
      </c>
      <c r="G249" s="194">
        <f>+'Información ELECTRO PUNO'!G229</f>
        <v>12</v>
      </c>
      <c r="H249" s="9" t="str">
        <f t="shared" si="37"/>
        <v>Poste</v>
      </c>
      <c r="I249" s="194" t="str">
        <f>+'Información ELECTRO PUNO'!F229</f>
        <v>Madera Tratada</v>
      </c>
      <c r="J249" s="194" t="str">
        <f>+'Información ELECTRO PUNO'!B229</f>
        <v>PPM20</v>
      </c>
      <c r="K249" s="9" t="str">
        <f t="shared" si="39"/>
        <v>POSTE DE MADERA TRATADA DE 12 mts. CL.5</v>
      </c>
      <c r="L249" s="139">
        <f t="shared" si="40"/>
        <v>0.41</v>
      </c>
    </row>
    <row r="250" spans="1:12" x14ac:dyDescent="0.25">
      <c r="A250" s="193">
        <f>+'Información ELECTRO PUNO'!A230</f>
        <v>229</v>
      </c>
      <c r="B250" s="26" t="str">
        <f t="shared" si="38"/>
        <v>SICODI</v>
      </c>
      <c r="C250" s="9" t="str">
        <f t="shared" si="34"/>
        <v>Puno</v>
      </c>
      <c r="D250" s="9" t="str">
        <f t="shared" si="35"/>
        <v>No Reporta</v>
      </c>
      <c r="E250" s="9" t="str">
        <f t="shared" si="36"/>
        <v>No Reporta</v>
      </c>
      <c r="F250" s="194" t="str">
        <f>+'Información ELECTRO PUNO'!E230</f>
        <v>MT</v>
      </c>
      <c r="G250" s="194">
        <f>+'Información ELECTRO PUNO'!G230</f>
        <v>12</v>
      </c>
      <c r="H250" s="9" t="str">
        <f t="shared" si="37"/>
        <v>Poste</v>
      </c>
      <c r="I250" s="194" t="str">
        <f>+'Información ELECTRO PUNO'!F230</f>
        <v>Madera Tratada</v>
      </c>
      <c r="J250" s="194" t="str">
        <f>+'Información ELECTRO PUNO'!B230</f>
        <v>PPM20</v>
      </c>
      <c r="K250" s="9" t="str">
        <f t="shared" si="39"/>
        <v>POSTE DE MADERA TRATADA DE 12 mts. CL.5</v>
      </c>
      <c r="L250" s="139">
        <f t="shared" si="40"/>
        <v>0.41</v>
      </c>
    </row>
    <row r="251" spans="1:12" x14ac:dyDescent="0.25">
      <c r="A251" s="193">
        <f>+'Información ELECTRO PUNO'!A231</f>
        <v>230</v>
      </c>
      <c r="B251" s="26" t="str">
        <f t="shared" si="38"/>
        <v>SICODI</v>
      </c>
      <c r="C251" s="9" t="str">
        <f t="shared" si="34"/>
        <v>Puno</v>
      </c>
      <c r="D251" s="9" t="str">
        <f t="shared" si="35"/>
        <v>No Reporta</v>
      </c>
      <c r="E251" s="9" t="str">
        <f t="shared" si="36"/>
        <v>No Reporta</v>
      </c>
      <c r="F251" s="194" t="str">
        <f>+'Información ELECTRO PUNO'!E231</f>
        <v>MT</v>
      </c>
      <c r="G251" s="194">
        <f>+'Información ELECTRO PUNO'!G231</f>
        <v>12</v>
      </c>
      <c r="H251" s="9" t="str">
        <f t="shared" si="37"/>
        <v>Poste</v>
      </c>
      <c r="I251" s="194" t="str">
        <f>+'Información ELECTRO PUNO'!F231</f>
        <v>Madera Tratada</v>
      </c>
      <c r="J251" s="194" t="str">
        <f>+'Información ELECTRO PUNO'!B231</f>
        <v>PPM20</v>
      </c>
      <c r="K251" s="9" t="str">
        <f t="shared" si="39"/>
        <v>POSTE DE MADERA TRATADA DE 12 mts. CL.5</v>
      </c>
      <c r="L251" s="139">
        <f t="shared" si="40"/>
        <v>0.41</v>
      </c>
    </row>
    <row r="252" spans="1:12" x14ac:dyDescent="0.25">
      <c r="A252" s="193">
        <f>+'Información ELECTRO PUNO'!A232</f>
        <v>231</v>
      </c>
      <c r="B252" s="26" t="str">
        <f t="shared" si="38"/>
        <v>SICODI</v>
      </c>
      <c r="C252" s="9" t="str">
        <f t="shared" si="34"/>
        <v>Puno</v>
      </c>
      <c r="D252" s="9" t="str">
        <f t="shared" si="35"/>
        <v>No Reporta</v>
      </c>
      <c r="E252" s="9" t="str">
        <f t="shared" si="36"/>
        <v>No Reporta</v>
      </c>
      <c r="F252" s="194" t="str">
        <f>+'Información ELECTRO PUNO'!E232</f>
        <v>MT</v>
      </c>
      <c r="G252" s="194">
        <f>+'Información ELECTRO PUNO'!G232</f>
        <v>12</v>
      </c>
      <c r="H252" s="9" t="str">
        <f t="shared" si="37"/>
        <v>Poste</v>
      </c>
      <c r="I252" s="194" t="str">
        <f>+'Información ELECTRO PUNO'!F232</f>
        <v>Madera Tratada</v>
      </c>
      <c r="J252" s="194" t="str">
        <f>+'Información ELECTRO PUNO'!B232</f>
        <v>PPM20</v>
      </c>
      <c r="K252" s="9" t="str">
        <f t="shared" si="39"/>
        <v>POSTE DE MADERA TRATADA DE 12 mts. CL.5</v>
      </c>
      <c r="L252" s="139">
        <f t="shared" si="40"/>
        <v>0.41</v>
      </c>
    </row>
    <row r="253" spans="1:12" x14ac:dyDescent="0.25">
      <c r="A253" s="193">
        <f>+'Información ELECTRO PUNO'!A233</f>
        <v>232</v>
      </c>
      <c r="B253" s="26" t="str">
        <f t="shared" si="38"/>
        <v>SICODI</v>
      </c>
      <c r="C253" s="9" t="str">
        <f t="shared" si="34"/>
        <v>Puno</v>
      </c>
      <c r="D253" s="9" t="str">
        <f t="shared" si="35"/>
        <v>No Reporta</v>
      </c>
      <c r="E253" s="9" t="str">
        <f t="shared" si="36"/>
        <v>No Reporta</v>
      </c>
      <c r="F253" s="194" t="str">
        <f>+'Información ELECTRO PUNO'!E233</f>
        <v>MT</v>
      </c>
      <c r="G253" s="194">
        <f>+'Información ELECTRO PUNO'!G233</f>
        <v>12</v>
      </c>
      <c r="H253" s="9" t="str">
        <f t="shared" si="37"/>
        <v>Poste</v>
      </c>
      <c r="I253" s="194" t="str">
        <f>+'Información ELECTRO PUNO'!F233</f>
        <v>Madera Tratada</v>
      </c>
      <c r="J253" s="194" t="str">
        <f>+'Información ELECTRO PUNO'!B233</f>
        <v>PPM20</v>
      </c>
      <c r="K253" s="9" t="str">
        <f t="shared" si="39"/>
        <v>POSTE DE MADERA TRATADA DE 12 mts. CL.5</v>
      </c>
      <c r="L253" s="139">
        <f t="shared" si="40"/>
        <v>0.41</v>
      </c>
    </row>
    <row r="254" spans="1:12" x14ac:dyDescent="0.25">
      <c r="A254" s="193">
        <f>+'Información ELECTRO PUNO'!A234</f>
        <v>233</v>
      </c>
      <c r="B254" s="26" t="str">
        <f t="shared" si="38"/>
        <v>SICODI</v>
      </c>
      <c r="C254" s="9" t="str">
        <f t="shared" si="34"/>
        <v>Puno</v>
      </c>
      <c r="D254" s="9" t="str">
        <f t="shared" si="35"/>
        <v>No Reporta</v>
      </c>
      <c r="E254" s="9" t="str">
        <f t="shared" si="36"/>
        <v>No Reporta</v>
      </c>
      <c r="F254" s="194" t="str">
        <f>+'Información ELECTRO PUNO'!E234</f>
        <v>MT</v>
      </c>
      <c r="G254" s="194">
        <f>+'Información ELECTRO PUNO'!G234</f>
        <v>12</v>
      </c>
      <c r="H254" s="9" t="str">
        <f t="shared" si="37"/>
        <v>Poste</v>
      </c>
      <c r="I254" s="194" t="str">
        <f>+'Información ELECTRO PUNO'!F234</f>
        <v>Madera Tratada</v>
      </c>
      <c r="J254" s="194" t="str">
        <f>+'Información ELECTRO PUNO'!B234</f>
        <v>PPM20</v>
      </c>
      <c r="K254" s="9" t="str">
        <f t="shared" si="39"/>
        <v>POSTE DE MADERA TRATADA DE 12 mts. CL.5</v>
      </c>
      <c r="L254" s="139">
        <f t="shared" si="40"/>
        <v>0.41</v>
      </c>
    </row>
    <row r="255" spans="1:12" x14ac:dyDescent="0.25">
      <c r="A255" s="193">
        <f>+'Información ELECTRO PUNO'!A235</f>
        <v>234</v>
      </c>
      <c r="B255" s="26" t="str">
        <f t="shared" si="38"/>
        <v>SICODI</v>
      </c>
      <c r="C255" s="9" t="str">
        <f t="shared" si="34"/>
        <v>Puno</v>
      </c>
      <c r="D255" s="9" t="str">
        <f t="shared" si="35"/>
        <v>No Reporta</v>
      </c>
      <c r="E255" s="9" t="str">
        <f t="shared" si="36"/>
        <v>No Reporta</v>
      </c>
      <c r="F255" s="194" t="str">
        <f>+'Información ELECTRO PUNO'!E235</f>
        <v>MT</v>
      </c>
      <c r="G255" s="194">
        <f>+'Información ELECTRO PUNO'!G235</f>
        <v>12</v>
      </c>
      <c r="H255" s="9" t="str">
        <f t="shared" si="37"/>
        <v>Poste</v>
      </c>
      <c r="I255" s="194" t="str">
        <f>+'Información ELECTRO PUNO'!F235</f>
        <v>Madera Tratada</v>
      </c>
      <c r="J255" s="194" t="str">
        <f>+'Información ELECTRO PUNO'!B235</f>
        <v>PPM20</v>
      </c>
      <c r="K255" s="9" t="str">
        <f t="shared" si="39"/>
        <v>POSTE DE MADERA TRATADA DE 12 mts. CL.5</v>
      </c>
      <c r="L255" s="139">
        <f t="shared" si="40"/>
        <v>0.41</v>
      </c>
    </row>
    <row r="256" spans="1:12" x14ac:dyDescent="0.25">
      <c r="A256" s="193">
        <f>+'Información ELECTRO PUNO'!A236</f>
        <v>235</v>
      </c>
      <c r="B256" s="26" t="str">
        <f t="shared" si="38"/>
        <v>SICODI</v>
      </c>
      <c r="C256" s="9" t="str">
        <f t="shared" si="34"/>
        <v>Puno</v>
      </c>
      <c r="D256" s="9" t="str">
        <f t="shared" si="35"/>
        <v>No Reporta</v>
      </c>
      <c r="E256" s="9" t="str">
        <f t="shared" si="36"/>
        <v>No Reporta</v>
      </c>
      <c r="F256" s="194" t="str">
        <f>+'Información ELECTRO PUNO'!E236</f>
        <v>MT</v>
      </c>
      <c r="G256" s="194">
        <f>+'Información ELECTRO PUNO'!G236</f>
        <v>12</v>
      </c>
      <c r="H256" s="9" t="str">
        <f t="shared" si="37"/>
        <v>Poste</v>
      </c>
      <c r="I256" s="194" t="str">
        <f>+'Información ELECTRO PUNO'!F236</f>
        <v>Madera Tratada</v>
      </c>
      <c r="J256" s="194" t="str">
        <f>+'Información ELECTRO PUNO'!B236</f>
        <v>PPM20</v>
      </c>
      <c r="K256" s="9" t="str">
        <f t="shared" si="39"/>
        <v>POSTE DE MADERA TRATADA DE 12 mts. CL.5</v>
      </c>
      <c r="L256" s="139">
        <f t="shared" si="40"/>
        <v>0.41</v>
      </c>
    </row>
    <row r="257" spans="1:12" x14ac:dyDescent="0.25">
      <c r="A257" s="193">
        <f>+'Información ELECTRO PUNO'!A237</f>
        <v>236</v>
      </c>
      <c r="B257" s="26" t="str">
        <f t="shared" si="38"/>
        <v>SICODI</v>
      </c>
      <c r="C257" s="9" t="str">
        <f t="shared" si="34"/>
        <v>Puno</v>
      </c>
      <c r="D257" s="9" t="str">
        <f t="shared" si="35"/>
        <v>No Reporta</v>
      </c>
      <c r="E257" s="9" t="str">
        <f t="shared" si="36"/>
        <v>No Reporta</v>
      </c>
      <c r="F257" s="194" t="str">
        <f>+'Información ELECTRO PUNO'!E237</f>
        <v>MT</v>
      </c>
      <c r="G257" s="194">
        <f>+'Información ELECTRO PUNO'!G237</f>
        <v>12</v>
      </c>
      <c r="H257" s="9" t="str">
        <f t="shared" si="37"/>
        <v>Poste</v>
      </c>
      <c r="I257" s="194" t="str">
        <f>+'Información ELECTRO PUNO'!F237</f>
        <v>Madera Tratada</v>
      </c>
      <c r="J257" s="194" t="str">
        <f>+'Información ELECTRO PUNO'!B237</f>
        <v>PPM20</v>
      </c>
      <c r="K257" s="9" t="str">
        <f t="shared" si="39"/>
        <v>POSTE DE MADERA TRATADA DE 12 mts. CL.5</v>
      </c>
      <c r="L257" s="139">
        <f t="shared" si="40"/>
        <v>0.41</v>
      </c>
    </row>
    <row r="258" spans="1:12" x14ac:dyDescent="0.25">
      <c r="A258" s="193">
        <f>+'Información ELECTRO PUNO'!A238</f>
        <v>237</v>
      </c>
      <c r="B258" s="26" t="str">
        <f t="shared" si="38"/>
        <v>SICODI</v>
      </c>
      <c r="C258" s="9" t="str">
        <f t="shared" si="34"/>
        <v>Puno</v>
      </c>
      <c r="D258" s="9" t="str">
        <f t="shared" si="35"/>
        <v>No Reporta</v>
      </c>
      <c r="E258" s="9" t="str">
        <f t="shared" si="36"/>
        <v>No Reporta</v>
      </c>
      <c r="F258" s="194" t="str">
        <f>+'Información ELECTRO PUNO'!E238</f>
        <v>MT</v>
      </c>
      <c r="G258" s="194">
        <f>+'Información ELECTRO PUNO'!G238</f>
        <v>12</v>
      </c>
      <c r="H258" s="9" t="str">
        <f t="shared" si="37"/>
        <v>Poste</v>
      </c>
      <c r="I258" s="194" t="str">
        <f>+'Información ELECTRO PUNO'!F238</f>
        <v>Madera Tratada</v>
      </c>
      <c r="J258" s="194" t="str">
        <f>+'Información ELECTRO PUNO'!B238</f>
        <v>PPM20</v>
      </c>
      <c r="K258" s="9" t="str">
        <f t="shared" si="39"/>
        <v>POSTE DE MADERA TRATADA DE 12 mts. CL.5</v>
      </c>
      <c r="L258" s="139">
        <f t="shared" si="40"/>
        <v>0.41</v>
      </c>
    </row>
    <row r="259" spans="1:12" x14ac:dyDescent="0.25">
      <c r="A259" s="193">
        <f>+'Información ELECTRO PUNO'!A239</f>
        <v>238</v>
      </c>
      <c r="B259" s="26" t="str">
        <f t="shared" si="38"/>
        <v>SICODI</v>
      </c>
      <c r="C259" s="9" t="str">
        <f t="shared" si="34"/>
        <v>Puno</v>
      </c>
      <c r="D259" s="9" t="str">
        <f t="shared" si="35"/>
        <v>No Reporta</v>
      </c>
      <c r="E259" s="9" t="str">
        <f t="shared" si="36"/>
        <v>No Reporta</v>
      </c>
      <c r="F259" s="194" t="str">
        <f>+'Información ELECTRO PUNO'!E239</f>
        <v>MT</v>
      </c>
      <c r="G259" s="194">
        <f>+'Información ELECTRO PUNO'!G239</f>
        <v>12</v>
      </c>
      <c r="H259" s="9" t="str">
        <f t="shared" si="37"/>
        <v>Poste</v>
      </c>
      <c r="I259" s="194" t="str">
        <f>+'Información ELECTRO PUNO'!F239</f>
        <v>Madera Tratada</v>
      </c>
      <c r="J259" s="194" t="str">
        <f>+'Información ELECTRO PUNO'!B239</f>
        <v>PPM20</v>
      </c>
      <c r="K259" s="9" t="str">
        <f t="shared" si="39"/>
        <v>POSTE DE MADERA TRATADA DE 12 mts. CL.5</v>
      </c>
      <c r="L259" s="139">
        <f t="shared" si="40"/>
        <v>0.41</v>
      </c>
    </row>
    <row r="260" spans="1:12" x14ac:dyDescent="0.25">
      <c r="A260" s="193">
        <f>+'Información ELECTRO PUNO'!A240</f>
        <v>239</v>
      </c>
      <c r="B260" s="26" t="str">
        <f t="shared" si="38"/>
        <v>SICODI</v>
      </c>
      <c r="C260" s="9" t="str">
        <f t="shared" si="34"/>
        <v>Puno</v>
      </c>
      <c r="D260" s="9" t="str">
        <f t="shared" si="35"/>
        <v>No Reporta</v>
      </c>
      <c r="E260" s="9" t="str">
        <f t="shared" si="36"/>
        <v>No Reporta</v>
      </c>
      <c r="F260" s="194" t="str">
        <f>+'Información ELECTRO PUNO'!E240</f>
        <v>MT</v>
      </c>
      <c r="G260" s="194">
        <f>+'Información ELECTRO PUNO'!G240</f>
        <v>12</v>
      </c>
      <c r="H260" s="9" t="str">
        <f t="shared" si="37"/>
        <v>Poste</v>
      </c>
      <c r="I260" s="194" t="str">
        <f>+'Información ELECTRO PUNO'!F240</f>
        <v>Madera Tratada</v>
      </c>
      <c r="J260" s="194" t="str">
        <f>+'Información ELECTRO PUNO'!B240</f>
        <v>PPM20</v>
      </c>
      <c r="K260" s="9" t="str">
        <f t="shared" si="39"/>
        <v>POSTE DE MADERA TRATADA DE 12 mts. CL.5</v>
      </c>
      <c r="L260" s="139">
        <f t="shared" si="40"/>
        <v>0.41</v>
      </c>
    </row>
    <row r="261" spans="1:12" x14ac:dyDescent="0.25">
      <c r="A261" s="193">
        <f>+'Información ELECTRO PUNO'!A241</f>
        <v>240</v>
      </c>
      <c r="B261" s="26" t="str">
        <f t="shared" si="38"/>
        <v>SICODI</v>
      </c>
      <c r="C261" s="9" t="str">
        <f t="shared" si="34"/>
        <v>Puno</v>
      </c>
      <c r="D261" s="9" t="str">
        <f t="shared" si="35"/>
        <v>No Reporta</v>
      </c>
      <c r="E261" s="9" t="str">
        <f t="shared" si="36"/>
        <v>No Reporta</v>
      </c>
      <c r="F261" s="194" t="str">
        <f>+'Información ELECTRO PUNO'!E241</f>
        <v>MT</v>
      </c>
      <c r="G261" s="194">
        <f>+'Información ELECTRO PUNO'!G241</f>
        <v>12</v>
      </c>
      <c r="H261" s="9" t="str">
        <f t="shared" si="37"/>
        <v>Poste</v>
      </c>
      <c r="I261" s="194" t="str">
        <f>+'Información ELECTRO PUNO'!F241</f>
        <v>Madera Tratada</v>
      </c>
      <c r="J261" s="194" t="str">
        <f>+'Información ELECTRO PUNO'!B241</f>
        <v>PPM20</v>
      </c>
      <c r="K261" s="9" t="str">
        <f t="shared" si="39"/>
        <v>POSTE DE MADERA TRATADA DE 12 mts. CL.5</v>
      </c>
      <c r="L261" s="139">
        <f t="shared" si="40"/>
        <v>0.41</v>
      </c>
    </row>
    <row r="262" spans="1:12" x14ac:dyDescent="0.25">
      <c r="A262" s="193">
        <f>+'Información ELECTRO PUNO'!A242</f>
        <v>241</v>
      </c>
      <c r="B262" s="26" t="str">
        <f t="shared" si="38"/>
        <v>SICODI</v>
      </c>
      <c r="C262" s="9" t="str">
        <f t="shared" si="34"/>
        <v>Puno</v>
      </c>
      <c r="D262" s="9" t="str">
        <f t="shared" si="35"/>
        <v>No Reporta</v>
      </c>
      <c r="E262" s="9" t="str">
        <f t="shared" si="36"/>
        <v>No Reporta</v>
      </c>
      <c r="F262" s="194" t="str">
        <f>+'Información ELECTRO PUNO'!E242</f>
        <v>MT</v>
      </c>
      <c r="G262" s="194">
        <f>+'Información ELECTRO PUNO'!G242</f>
        <v>12</v>
      </c>
      <c r="H262" s="9" t="str">
        <f t="shared" si="37"/>
        <v>Poste</v>
      </c>
      <c r="I262" s="194" t="str">
        <f>+'Información ELECTRO PUNO'!F242</f>
        <v>Madera Tratada</v>
      </c>
      <c r="J262" s="194" t="str">
        <f>+'Información ELECTRO PUNO'!B242</f>
        <v>PPM20</v>
      </c>
      <c r="K262" s="9" t="str">
        <f t="shared" si="39"/>
        <v>POSTE DE MADERA TRATADA DE 12 mts. CL.5</v>
      </c>
      <c r="L262" s="139">
        <f t="shared" si="40"/>
        <v>0.41</v>
      </c>
    </row>
    <row r="263" spans="1:12" x14ac:dyDescent="0.25">
      <c r="A263" s="193">
        <f>+'Información ELECTRO PUNO'!A243</f>
        <v>242</v>
      </c>
      <c r="B263" s="26" t="str">
        <f t="shared" si="38"/>
        <v>SICODI</v>
      </c>
      <c r="C263" s="9" t="str">
        <f t="shared" si="34"/>
        <v>Puno</v>
      </c>
      <c r="D263" s="9" t="str">
        <f t="shared" si="35"/>
        <v>No Reporta</v>
      </c>
      <c r="E263" s="9" t="str">
        <f t="shared" si="36"/>
        <v>No Reporta</v>
      </c>
      <c r="F263" s="194" t="str">
        <f>+'Información ELECTRO PUNO'!E243</f>
        <v>MT</v>
      </c>
      <c r="G263" s="194">
        <f>+'Información ELECTRO PUNO'!G243</f>
        <v>12</v>
      </c>
      <c r="H263" s="9" t="str">
        <f t="shared" si="37"/>
        <v>Poste</v>
      </c>
      <c r="I263" s="194" t="str">
        <f>+'Información ELECTRO PUNO'!F243</f>
        <v>Madera Tratada</v>
      </c>
      <c r="J263" s="194" t="str">
        <f>+'Información ELECTRO PUNO'!B243</f>
        <v>PPM20</v>
      </c>
      <c r="K263" s="9" t="str">
        <f t="shared" si="39"/>
        <v>POSTE DE MADERA TRATADA DE 12 mts. CL.5</v>
      </c>
      <c r="L263" s="139">
        <f t="shared" si="40"/>
        <v>0.41</v>
      </c>
    </row>
    <row r="264" spans="1:12" x14ac:dyDescent="0.25">
      <c r="A264" s="193">
        <f>+'Información ELECTRO PUNO'!A244</f>
        <v>243</v>
      </c>
      <c r="B264" s="26" t="str">
        <f t="shared" si="38"/>
        <v>SICODI</v>
      </c>
      <c r="C264" s="9" t="str">
        <f t="shared" si="34"/>
        <v>Puno</v>
      </c>
      <c r="D264" s="9" t="str">
        <f t="shared" si="35"/>
        <v>No Reporta</v>
      </c>
      <c r="E264" s="9" t="str">
        <f t="shared" si="36"/>
        <v>No Reporta</v>
      </c>
      <c r="F264" s="194" t="str">
        <f>+'Información ELECTRO PUNO'!E244</f>
        <v>MT</v>
      </c>
      <c r="G264" s="194">
        <f>+'Información ELECTRO PUNO'!G244</f>
        <v>12</v>
      </c>
      <c r="H264" s="9" t="str">
        <f t="shared" si="37"/>
        <v>Poste</v>
      </c>
      <c r="I264" s="194" t="str">
        <f>+'Información ELECTRO PUNO'!F244</f>
        <v>Madera Tratada</v>
      </c>
      <c r="J264" s="194" t="str">
        <f>+'Información ELECTRO PUNO'!B244</f>
        <v>PPM20</v>
      </c>
      <c r="K264" s="9" t="str">
        <f t="shared" si="39"/>
        <v>POSTE DE MADERA TRATADA DE 12 mts. CL.5</v>
      </c>
      <c r="L264" s="139">
        <f t="shared" si="40"/>
        <v>0.41</v>
      </c>
    </row>
    <row r="265" spans="1:12" x14ac:dyDescent="0.25">
      <c r="A265" s="193">
        <f>+'Información ELECTRO PUNO'!A245</f>
        <v>244</v>
      </c>
      <c r="B265" s="26" t="str">
        <f t="shared" si="38"/>
        <v>SICODI</v>
      </c>
      <c r="C265" s="9" t="str">
        <f t="shared" si="34"/>
        <v>Puno</v>
      </c>
      <c r="D265" s="9" t="str">
        <f t="shared" si="35"/>
        <v>No Reporta</v>
      </c>
      <c r="E265" s="9" t="str">
        <f t="shared" si="36"/>
        <v>No Reporta</v>
      </c>
      <c r="F265" s="194" t="str">
        <f>+'Información ELECTRO PUNO'!E245</f>
        <v>MT</v>
      </c>
      <c r="G265" s="194">
        <f>+'Información ELECTRO PUNO'!G245</f>
        <v>12</v>
      </c>
      <c r="H265" s="9" t="str">
        <f t="shared" si="37"/>
        <v>Poste</v>
      </c>
      <c r="I265" s="194" t="str">
        <f>+'Información ELECTRO PUNO'!F245</f>
        <v>Madera Tratada</v>
      </c>
      <c r="J265" s="194" t="str">
        <f>+'Información ELECTRO PUNO'!B245</f>
        <v>PPM20</v>
      </c>
      <c r="K265" s="9" t="str">
        <f t="shared" si="39"/>
        <v>POSTE DE MADERA TRATADA DE 12 mts. CL.5</v>
      </c>
      <c r="L265" s="139">
        <f t="shared" si="40"/>
        <v>0.41</v>
      </c>
    </row>
    <row r="266" spans="1:12" x14ac:dyDescent="0.25">
      <c r="A266" s="193">
        <f>+'Información ELECTRO PUNO'!A246</f>
        <v>245</v>
      </c>
      <c r="B266" s="26" t="str">
        <f t="shared" si="38"/>
        <v>SICODI</v>
      </c>
      <c r="C266" s="9" t="str">
        <f t="shared" si="34"/>
        <v>Puno</v>
      </c>
      <c r="D266" s="9" t="str">
        <f t="shared" si="35"/>
        <v>No Reporta</v>
      </c>
      <c r="E266" s="9" t="str">
        <f t="shared" si="36"/>
        <v>No Reporta</v>
      </c>
      <c r="F266" s="194" t="str">
        <f>+'Información ELECTRO PUNO'!E246</f>
        <v>MT</v>
      </c>
      <c r="G266" s="194">
        <f>+'Información ELECTRO PUNO'!G246</f>
        <v>12</v>
      </c>
      <c r="H266" s="9" t="str">
        <f t="shared" si="37"/>
        <v>Poste</v>
      </c>
      <c r="I266" s="194" t="str">
        <f>+'Información ELECTRO PUNO'!F246</f>
        <v>Madera Tratada</v>
      </c>
      <c r="J266" s="194" t="str">
        <f>+'Información ELECTRO PUNO'!B246</f>
        <v>PPM20</v>
      </c>
      <c r="K266" s="9" t="str">
        <f t="shared" si="39"/>
        <v>POSTE DE MADERA TRATADA DE 12 mts. CL.5</v>
      </c>
      <c r="L266" s="139">
        <f t="shared" si="40"/>
        <v>0.41</v>
      </c>
    </row>
    <row r="267" spans="1:12" x14ac:dyDescent="0.25">
      <c r="A267" s="193">
        <f>+'Información ELECTRO PUNO'!A247</f>
        <v>246</v>
      </c>
      <c r="B267" s="26" t="str">
        <f t="shared" si="38"/>
        <v>SICODI</v>
      </c>
      <c r="C267" s="9" t="str">
        <f t="shared" si="34"/>
        <v>Puno</v>
      </c>
      <c r="D267" s="9" t="str">
        <f t="shared" si="35"/>
        <v>No Reporta</v>
      </c>
      <c r="E267" s="9" t="str">
        <f t="shared" si="36"/>
        <v>No Reporta</v>
      </c>
      <c r="F267" s="194" t="str">
        <f>+'Información ELECTRO PUNO'!E247</f>
        <v>MT</v>
      </c>
      <c r="G267" s="194">
        <f>+'Información ELECTRO PUNO'!G247</f>
        <v>12</v>
      </c>
      <c r="H267" s="9" t="str">
        <f t="shared" si="37"/>
        <v>Poste</v>
      </c>
      <c r="I267" s="194" t="str">
        <f>+'Información ELECTRO PUNO'!F247</f>
        <v>Madera Tratada</v>
      </c>
      <c r="J267" s="194" t="str">
        <f>+'Información ELECTRO PUNO'!B247</f>
        <v>PPM20</v>
      </c>
      <c r="K267" s="9" t="str">
        <f t="shared" si="39"/>
        <v>POSTE DE MADERA TRATADA DE 12 mts. CL.5</v>
      </c>
      <c r="L267" s="139">
        <f t="shared" si="40"/>
        <v>0.41</v>
      </c>
    </row>
    <row r="268" spans="1:12" x14ac:dyDescent="0.25">
      <c r="A268" s="193">
        <f>+'Información ELECTRO PUNO'!A248</f>
        <v>247</v>
      </c>
      <c r="B268" s="26" t="str">
        <f t="shared" si="38"/>
        <v>SICODI</v>
      </c>
      <c r="C268" s="9" t="str">
        <f t="shared" si="34"/>
        <v>Puno</v>
      </c>
      <c r="D268" s="9" t="str">
        <f t="shared" si="35"/>
        <v>No Reporta</v>
      </c>
      <c r="E268" s="9" t="str">
        <f t="shared" si="36"/>
        <v>No Reporta</v>
      </c>
      <c r="F268" s="194" t="str">
        <f>+'Información ELECTRO PUNO'!E248</f>
        <v>MT</v>
      </c>
      <c r="G268" s="194">
        <f>+'Información ELECTRO PUNO'!G248</f>
        <v>12</v>
      </c>
      <c r="H268" s="9" t="str">
        <f t="shared" si="37"/>
        <v>Poste</v>
      </c>
      <c r="I268" s="194" t="str">
        <f>+'Información ELECTRO PUNO'!F248</f>
        <v>Madera Tratada</v>
      </c>
      <c r="J268" s="194" t="str">
        <f>+'Información ELECTRO PUNO'!B248</f>
        <v>PPM20</v>
      </c>
      <c r="K268" s="9" t="str">
        <f t="shared" si="39"/>
        <v>POSTE DE MADERA TRATADA DE 12 mts. CL.5</v>
      </c>
      <c r="L268" s="139">
        <f t="shared" si="40"/>
        <v>0.41</v>
      </c>
    </row>
    <row r="269" spans="1:12" x14ac:dyDescent="0.25">
      <c r="A269" s="193">
        <f>+'Información ELECTRO PUNO'!A249</f>
        <v>248</v>
      </c>
      <c r="B269" s="26" t="str">
        <f t="shared" si="38"/>
        <v>SICODI</v>
      </c>
      <c r="C269" s="9" t="str">
        <f t="shared" si="34"/>
        <v>Puno</v>
      </c>
      <c r="D269" s="9" t="str">
        <f t="shared" si="35"/>
        <v>No Reporta</v>
      </c>
      <c r="E269" s="9" t="str">
        <f t="shared" si="36"/>
        <v>No Reporta</v>
      </c>
      <c r="F269" s="194" t="str">
        <f>+'Información ELECTRO PUNO'!E249</f>
        <v>MT</v>
      </c>
      <c r="G269" s="194">
        <f>+'Información ELECTRO PUNO'!G249</f>
        <v>12</v>
      </c>
      <c r="H269" s="9" t="str">
        <f t="shared" si="37"/>
        <v>Poste</v>
      </c>
      <c r="I269" s="194" t="str">
        <f>+'Información ELECTRO PUNO'!F249</f>
        <v>Madera Tratada</v>
      </c>
      <c r="J269" s="194" t="str">
        <f>+'Información ELECTRO PUNO'!B249</f>
        <v>PPM20</v>
      </c>
      <c r="K269" s="9" t="str">
        <f t="shared" si="39"/>
        <v>POSTE DE MADERA TRATADA DE 12 mts. CL.5</v>
      </c>
      <c r="L269" s="139">
        <f t="shared" si="40"/>
        <v>0.41</v>
      </c>
    </row>
    <row r="270" spans="1:12" x14ac:dyDescent="0.25">
      <c r="A270" s="193">
        <f>+'Información ELECTRO PUNO'!A250</f>
        <v>249</v>
      </c>
      <c r="B270" s="26" t="str">
        <f t="shared" si="38"/>
        <v>SICODI</v>
      </c>
      <c r="C270" s="9" t="str">
        <f t="shared" si="34"/>
        <v>Puno</v>
      </c>
      <c r="D270" s="9" t="str">
        <f t="shared" si="35"/>
        <v>No Reporta</v>
      </c>
      <c r="E270" s="9" t="str">
        <f t="shared" si="36"/>
        <v>No Reporta</v>
      </c>
      <c r="F270" s="194" t="str">
        <f>+'Información ELECTRO PUNO'!E250</f>
        <v>MT</v>
      </c>
      <c r="G270" s="194">
        <f>+'Información ELECTRO PUNO'!G250</f>
        <v>12</v>
      </c>
      <c r="H270" s="9" t="str">
        <f t="shared" si="37"/>
        <v>Poste</v>
      </c>
      <c r="I270" s="194" t="str">
        <f>+'Información ELECTRO PUNO'!F250</f>
        <v>Madera Tratada</v>
      </c>
      <c r="J270" s="194" t="str">
        <f>+'Información ELECTRO PUNO'!B250</f>
        <v>PPM20</v>
      </c>
      <c r="K270" s="9" t="str">
        <f t="shared" si="39"/>
        <v>POSTE DE MADERA TRATADA DE 12 mts. CL.5</v>
      </c>
      <c r="L270" s="139">
        <f t="shared" si="40"/>
        <v>0.41</v>
      </c>
    </row>
    <row r="271" spans="1:12" x14ac:dyDescent="0.25">
      <c r="A271" s="193">
        <f>+'Información ELECTRO PUNO'!A251</f>
        <v>250</v>
      </c>
      <c r="B271" s="26" t="str">
        <f t="shared" si="38"/>
        <v>SICODI</v>
      </c>
      <c r="C271" s="9" t="str">
        <f t="shared" si="34"/>
        <v>Puno</v>
      </c>
      <c r="D271" s="9" t="str">
        <f t="shared" si="35"/>
        <v>No Reporta</v>
      </c>
      <c r="E271" s="9" t="str">
        <f t="shared" si="36"/>
        <v>No Reporta</v>
      </c>
      <c r="F271" s="194" t="str">
        <f>+'Información ELECTRO PUNO'!E251</f>
        <v>MT</v>
      </c>
      <c r="G271" s="194">
        <f>+'Información ELECTRO PUNO'!G251</f>
        <v>12</v>
      </c>
      <c r="H271" s="9" t="str">
        <f t="shared" si="37"/>
        <v>Poste</v>
      </c>
      <c r="I271" s="194" t="str">
        <f>+'Información ELECTRO PUNO'!F251</f>
        <v>Madera Tratada</v>
      </c>
      <c r="J271" s="194" t="str">
        <f>+'Información ELECTRO PUNO'!B251</f>
        <v>PPM20</v>
      </c>
      <c r="K271" s="9" t="str">
        <f t="shared" si="39"/>
        <v>POSTE DE MADERA TRATADA DE 12 mts. CL.5</v>
      </c>
      <c r="L271" s="139">
        <f t="shared" si="40"/>
        <v>0.41</v>
      </c>
    </row>
    <row r="272" spans="1:12" x14ac:dyDescent="0.25">
      <c r="A272" s="193">
        <f>+'Información ELECTRO PUNO'!A252</f>
        <v>251</v>
      </c>
      <c r="B272" s="26" t="str">
        <f t="shared" si="38"/>
        <v>SICODI</v>
      </c>
      <c r="C272" s="9" t="str">
        <f t="shared" si="34"/>
        <v>Puno</v>
      </c>
      <c r="D272" s="9" t="str">
        <f t="shared" si="35"/>
        <v>No Reporta</v>
      </c>
      <c r="E272" s="9" t="str">
        <f t="shared" si="36"/>
        <v>No Reporta</v>
      </c>
      <c r="F272" s="194" t="str">
        <f>+'Información ELECTRO PUNO'!E252</f>
        <v>MT</v>
      </c>
      <c r="G272" s="194">
        <f>+'Información ELECTRO PUNO'!G252</f>
        <v>12</v>
      </c>
      <c r="H272" s="9" t="str">
        <f t="shared" si="37"/>
        <v>Poste</v>
      </c>
      <c r="I272" s="194" t="str">
        <f>+'Información ELECTRO PUNO'!F252</f>
        <v>Madera Tratada</v>
      </c>
      <c r="J272" s="194" t="str">
        <f>+'Información ELECTRO PUNO'!B252</f>
        <v>PPM20</v>
      </c>
      <c r="K272" s="9" t="str">
        <f t="shared" si="39"/>
        <v>POSTE DE MADERA TRATADA DE 12 mts. CL.5</v>
      </c>
      <c r="L272" s="139">
        <f t="shared" si="40"/>
        <v>0.41</v>
      </c>
    </row>
    <row r="273" spans="1:12" x14ac:dyDescent="0.25">
      <c r="A273" s="193">
        <f>+'Información ELECTRO PUNO'!A253</f>
        <v>252</v>
      </c>
      <c r="B273" s="26" t="str">
        <f t="shared" si="38"/>
        <v>SICODI</v>
      </c>
      <c r="C273" s="9" t="str">
        <f t="shared" si="34"/>
        <v>Puno</v>
      </c>
      <c r="D273" s="9" t="str">
        <f t="shared" si="35"/>
        <v>No Reporta</v>
      </c>
      <c r="E273" s="9" t="str">
        <f t="shared" si="36"/>
        <v>No Reporta</v>
      </c>
      <c r="F273" s="194" t="str">
        <f>+'Información ELECTRO PUNO'!E253</f>
        <v>MT</v>
      </c>
      <c r="G273" s="194">
        <f>+'Información ELECTRO PUNO'!G253</f>
        <v>12</v>
      </c>
      <c r="H273" s="9" t="str">
        <f t="shared" si="37"/>
        <v>Poste</v>
      </c>
      <c r="I273" s="194" t="str">
        <f>+'Información ELECTRO PUNO'!F253</f>
        <v>Madera Tratada</v>
      </c>
      <c r="J273" s="194" t="str">
        <f>+'Información ELECTRO PUNO'!B253</f>
        <v>PPM20</v>
      </c>
      <c r="K273" s="9" t="str">
        <f t="shared" si="39"/>
        <v>POSTE DE MADERA TRATADA DE 12 mts. CL.5</v>
      </c>
      <c r="L273" s="139">
        <f t="shared" si="40"/>
        <v>0.41</v>
      </c>
    </row>
    <row r="274" spans="1:12" x14ac:dyDescent="0.25">
      <c r="A274" s="193">
        <f>+'Información ELECTRO PUNO'!A254</f>
        <v>253</v>
      </c>
      <c r="B274" s="26" t="str">
        <f t="shared" si="38"/>
        <v>SICODI</v>
      </c>
      <c r="C274" s="9" t="str">
        <f t="shared" si="34"/>
        <v>Puno</v>
      </c>
      <c r="D274" s="9" t="str">
        <f t="shared" si="35"/>
        <v>No Reporta</v>
      </c>
      <c r="E274" s="9" t="str">
        <f t="shared" si="36"/>
        <v>No Reporta</v>
      </c>
      <c r="F274" s="194" t="str">
        <f>+'Información ELECTRO PUNO'!E254</f>
        <v>MT</v>
      </c>
      <c r="G274" s="194">
        <f>+'Información ELECTRO PUNO'!G254</f>
        <v>12</v>
      </c>
      <c r="H274" s="9" t="str">
        <f t="shared" si="37"/>
        <v>Poste</v>
      </c>
      <c r="I274" s="194" t="str">
        <f>+'Información ELECTRO PUNO'!F254</f>
        <v>Madera Tratada</v>
      </c>
      <c r="J274" s="194" t="str">
        <f>+'Información ELECTRO PUNO'!B254</f>
        <v>PPM20</v>
      </c>
      <c r="K274" s="9" t="str">
        <f t="shared" si="39"/>
        <v>POSTE DE MADERA TRATADA DE 12 mts. CL.5</v>
      </c>
      <c r="L274" s="139">
        <f t="shared" si="40"/>
        <v>0.41</v>
      </c>
    </row>
    <row r="275" spans="1:12" x14ac:dyDescent="0.25">
      <c r="A275" s="193">
        <f>+'Información ELECTRO PUNO'!A255</f>
        <v>254</v>
      </c>
      <c r="B275" s="26" t="str">
        <f t="shared" si="38"/>
        <v>SICODI</v>
      </c>
      <c r="C275" s="9" t="str">
        <f t="shared" si="34"/>
        <v>Puno</v>
      </c>
      <c r="D275" s="9" t="str">
        <f t="shared" si="35"/>
        <v>No Reporta</v>
      </c>
      <c r="E275" s="9" t="str">
        <f t="shared" si="36"/>
        <v>No Reporta</v>
      </c>
      <c r="F275" s="194" t="str">
        <f>+'Información ELECTRO PUNO'!E255</f>
        <v>MT</v>
      </c>
      <c r="G275" s="194">
        <f>+'Información ELECTRO PUNO'!G255</f>
        <v>12</v>
      </c>
      <c r="H275" s="9" t="str">
        <f t="shared" si="37"/>
        <v>Poste</v>
      </c>
      <c r="I275" s="194" t="str">
        <f>+'Información ELECTRO PUNO'!F255</f>
        <v>Madera Tratada</v>
      </c>
      <c r="J275" s="194" t="str">
        <f>+'Información ELECTRO PUNO'!B255</f>
        <v>PPM20</v>
      </c>
      <c r="K275" s="9" t="str">
        <f t="shared" si="39"/>
        <v>POSTE DE MADERA TRATADA DE 12 mts. CL.5</v>
      </c>
      <c r="L275" s="139">
        <f t="shared" si="40"/>
        <v>0.41</v>
      </c>
    </row>
    <row r="276" spans="1:12" x14ac:dyDescent="0.25">
      <c r="A276" s="193">
        <f>+'Información ELECTRO PUNO'!A256</f>
        <v>255</v>
      </c>
      <c r="B276" s="26" t="str">
        <f t="shared" si="38"/>
        <v>SICODI</v>
      </c>
      <c r="C276" s="9" t="str">
        <f t="shared" si="34"/>
        <v>Puno</v>
      </c>
      <c r="D276" s="9" t="str">
        <f t="shared" si="35"/>
        <v>No Reporta</v>
      </c>
      <c r="E276" s="9" t="str">
        <f t="shared" si="36"/>
        <v>No Reporta</v>
      </c>
      <c r="F276" s="194" t="str">
        <f>+'Información ELECTRO PUNO'!E256</f>
        <v>MT</v>
      </c>
      <c r="G276" s="194">
        <f>+'Información ELECTRO PUNO'!G256</f>
        <v>12</v>
      </c>
      <c r="H276" s="9" t="str">
        <f t="shared" si="37"/>
        <v>Poste</v>
      </c>
      <c r="I276" s="194" t="str">
        <f>+'Información ELECTRO PUNO'!F256</f>
        <v>Madera Tratada</v>
      </c>
      <c r="J276" s="194" t="str">
        <f>+'Información ELECTRO PUNO'!B256</f>
        <v>PPM20</v>
      </c>
      <c r="K276" s="9" t="str">
        <f t="shared" si="39"/>
        <v>POSTE DE MADERA TRATADA DE 12 mts. CL.5</v>
      </c>
      <c r="L276" s="139">
        <f t="shared" si="40"/>
        <v>0.41</v>
      </c>
    </row>
    <row r="277" spans="1:12" x14ac:dyDescent="0.25">
      <c r="A277" s="193">
        <f>+'Información ELECTRO PUNO'!A257</f>
        <v>256</v>
      </c>
      <c r="B277" s="26" t="str">
        <f t="shared" si="38"/>
        <v>SICODI</v>
      </c>
      <c r="C277" s="9" t="str">
        <f t="shared" si="34"/>
        <v>Puno</v>
      </c>
      <c r="D277" s="9" t="str">
        <f t="shared" si="35"/>
        <v>No Reporta</v>
      </c>
      <c r="E277" s="9" t="str">
        <f t="shared" si="36"/>
        <v>No Reporta</v>
      </c>
      <c r="F277" s="194" t="str">
        <f>+'Información ELECTRO PUNO'!E257</f>
        <v>MT</v>
      </c>
      <c r="G277" s="194">
        <f>+'Información ELECTRO PUNO'!G257</f>
        <v>12</v>
      </c>
      <c r="H277" s="9" t="str">
        <f t="shared" si="37"/>
        <v>Poste</v>
      </c>
      <c r="I277" s="194" t="str">
        <f>+'Información ELECTRO PUNO'!F257</f>
        <v>Madera Tratada</v>
      </c>
      <c r="J277" s="194" t="str">
        <f>+'Información ELECTRO PUNO'!B257</f>
        <v>PPM20</v>
      </c>
      <c r="K277" s="9" t="str">
        <f t="shared" si="39"/>
        <v>POSTE DE MADERA TRATADA DE 12 mts. CL.5</v>
      </c>
      <c r="L277" s="139">
        <f t="shared" si="40"/>
        <v>0.41</v>
      </c>
    </row>
    <row r="278" spans="1:12" x14ac:dyDescent="0.25">
      <c r="A278" s="193">
        <f>+'Información ELECTRO PUNO'!A258</f>
        <v>257</v>
      </c>
      <c r="B278" s="26" t="str">
        <f t="shared" si="38"/>
        <v>SICODI</v>
      </c>
      <c r="C278" s="9" t="str">
        <f t="shared" ref="C278:C341" si="41">+$C$10</f>
        <v>Puno</v>
      </c>
      <c r="D278" s="9" t="str">
        <f t="shared" ref="D278:D341" si="42">+$D$10</f>
        <v>No Reporta</v>
      </c>
      <c r="E278" s="9" t="str">
        <f t="shared" ref="E278:E341" si="43">+$E$10</f>
        <v>No Reporta</v>
      </c>
      <c r="F278" s="194" t="str">
        <f>+'Información ELECTRO PUNO'!E258</f>
        <v>MT</v>
      </c>
      <c r="G278" s="194">
        <f>+'Información ELECTRO PUNO'!G258</f>
        <v>12</v>
      </c>
      <c r="H278" s="9" t="str">
        <f t="shared" ref="H278:H341" si="44">+$H$10</f>
        <v>Poste</v>
      </c>
      <c r="I278" s="194" t="str">
        <f>+'Información ELECTRO PUNO'!F258</f>
        <v>Madera Tratada</v>
      </c>
      <c r="J278" s="194" t="str">
        <f>+'Información ELECTRO PUNO'!B258</f>
        <v>PPM20</v>
      </c>
      <c r="K278" s="9" t="str">
        <f t="shared" si="39"/>
        <v>POSTE DE MADERA TRATADA DE 12 mts. CL.5</v>
      </c>
      <c r="L278" s="139">
        <f t="shared" si="40"/>
        <v>0.41</v>
      </c>
    </row>
    <row r="279" spans="1:12" x14ac:dyDescent="0.25">
      <c r="A279" s="193">
        <f>+'Información ELECTRO PUNO'!A259</f>
        <v>258</v>
      </c>
      <c r="B279" s="26" t="str">
        <f t="shared" ref="B279:B342" si="45">+INDEX($B$8:$B$16,MATCH(J279,$J$8:$J$16,0))</f>
        <v>SICODI</v>
      </c>
      <c r="C279" s="9" t="str">
        <f t="shared" si="41"/>
        <v>Puno</v>
      </c>
      <c r="D279" s="9" t="str">
        <f t="shared" si="42"/>
        <v>No Reporta</v>
      </c>
      <c r="E279" s="9" t="str">
        <f t="shared" si="43"/>
        <v>No Reporta</v>
      </c>
      <c r="F279" s="194" t="str">
        <f>+'Información ELECTRO PUNO'!E259</f>
        <v>MT</v>
      </c>
      <c r="G279" s="194">
        <f>+'Información ELECTRO PUNO'!G259</f>
        <v>12</v>
      </c>
      <c r="H279" s="9" t="str">
        <f t="shared" si="44"/>
        <v>Poste</v>
      </c>
      <c r="I279" s="194" t="str">
        <f>+'Información ELECTRO PUNO'!F259</f>
        <v>Madera Tratada</v>
      </c>
      <c r="J279" s="194" t="str">
        <f>+'Información ELECTRO PUNO'!B259</f>
        <v>PPM20</v>
      </c>
      <c r="K279" s="9" t="str">
        <f t="shared" ref="K279:K342" si="46">+VLOOKUP(J279,$J$8:$K$16,2,FALSE)</f>
        <v>POSTE DE MADERA TRATADA DE 12 mts. CL.5</v>
      </c>
      <c r="L279" s="139">
        <f t="shared" ref="L279:L342" si="47">+VLOOKUP(J279,$J$8:$U$16,12,FALSE)</f>
        <v>0.41</v>
      </c>
    </row>
    <row r="280" spans="1:12" x14ac:dyDescent="0.25">
      <c r="A280" s="193">
        <f>+'Información ELECTRO PUNO'!A260</f>
        <v>259</v>
      </c>
      <c r="B280" s="26" t="str">
        <f t="shared" si="45"/>
        <v>SICODI</v>
      </c>
      <c r="C280" s="9" t="str">
        <f t="shared" si="41"/>
        <v>Puno</v>
      </c>
      <c r="D280" s="9" t="str">
        <f t="shared" si="42"/>
        <v>No Reporta</v>
      </c>
      <c r="E280" s="9" t="str">
        <f t="shared" si="43"/>
        <v>No Reporta</v>
      </c>
      <c r="F280" s="194" t="str">
        <f>+'Información ELECTRO PUNO'!E260</f>
        <v>MT</v>
      </c>
      <c r="G280" s="194">
        <f>+'Información ELECTRO PUNO'!G260</f>
        <v>12</v>
      </c>
      <c r="H280" s="9" t="str">
        <f t="shared" si="44"/>
        <v>Poste</v>
      </c>
      <c r="I280" s="194" t="str">
        <f>+'Información ELECTRO PUNO'!F260</f>
        <v>Madera Tratada</v>
      </c>
      <c r="J280" s="194" t="str">
        <f>+'Información ELECTRO PUNO'!B260</f>
        <v>PPM20</v>
      </c>
      <c r="K280" s="9" t="str">
        <f t="shared" si="46"/>
        <v>POSTE DE MADERA TRATADA DE 12 mts. CL.5</v>
      </c>
      <c r="L280" s="139">
        <f t="shared" si="47"/>
        <v>0.41</v>
      </c>
    </row>
    <row r="281" spans="1:12" x14ac:dyDescent="0.25">
      <c r="A281" s="193">
        <f>+'Información ELECTRO PUNO'!A261</f>
        <v>260</v>
      </c>
      <c r="B281" s="26" t="str">
        <f t="shared" si="45"/>
        <v>SICODI</v>
      </c>
      <c r="C281" s="9" t="str">
        <f t="shared" si="41"/>
        <v>Puno</v>
      </c>
      <c r="D281" s="9" t="str">
        <f t="shared" si="42"/>
        <v>No Reporta</v>
      </c>
      <c r="E281" s="9" t="str">
        <f t="shared" si="43"/>
        <v>No Reporta</v>
      </c>
      <c r="F281" s="194" t="str">
        <f>+'Información ELECTRO PUNO'!E261</f>
        <v>MT</v>
      </c>
      <c r="G281" s="194">
        <f>+'Información ELECTRO PUNO'!G261</f>
        <v>12</v>
      </c>
      <c r="H281" s="9" t="str">
        <f t="shared" si="44"/>
        <v>Poste</v>
      </c>
      <c r="I281" s="194" t="str">
        <f>+'Información ELECTRO PUNO'!F261</f>
        <v>Madera Tratada</v>
      </c>
      <c r="J281" s="194" t="str">
        <f>+'Información ELECTRO PUNO'!B261</f>
        <v>PPM20</v>
      </c>
      <c r="K281" s="9" t="str">
        <f t="shared" si="46"/>
        <v>POSTE DE MADERA TRATADA DE 12 mts. CL.5</v>
      </c>
      <c r="L281" s="139">
        <f t="shared" si="47"/>
        <v>0.41</v>
      </c>
    </row>
    <row r="282" spans="1:12" x14ac:dyDescent="0.25">
      <c r="A282" s="193">
        <f>+'Información ELECTRO PUNO'!A262</f>
        <v>261</v>
      </c>
      <c r="B282" s="26" t="str">
        <f t="shared" si="45"/>
        <v>SICODI</v>
      </c>
      <c r="C282" s="9" t="str">
        <f t="shared" si="41"/>
        <v>Puno</v>
      </c>
      <c r="D282" s="9" t="str">
        <f t="shared" si="42"/>
        <v>No Reporta</v>
      </c>
      <c r="E282" s="9" t="str">
        <f t="shared" si="43"/>
        <v>No Reporta</v>
      </c>
      <c r="F282" s="194" t="str">
        <f>+'Información ELECTRO PUNO'!E262</f>
        <v>MT</v>
      </c>
      <c r="G282" s="194">
        <f>+'Información ELECTRO PUNO'!G262</f>
        <v>12</v>
      </c>
      <c r="H282" s="9" t="str">
        <f t="shared" si="44"/>
        <v>Poste</v>
      </c>
      <c r="I282" s="194" t="str">
        <f>+'Información ELECTRO PUNO'!F262</f>
        <v>Madera Tratada</v>
      </c>
      <c r="J282" s="194" t="str">
        <f>+'Información ELECTRO PUNO'!B262</f>
        <v>PPM20</v>
      </c>
      <c r="K282" s="9" t="str">
        <f t="shared" si="46"/>
        <v>POSTE DE MADERA TRATADA DE 12 mts. CL.5</v>
      </c>
      <c r="L282" s="139">
        <f t="shared" si="47"/>
        <v>0.41</v>
      </c>
    </row>
    <row r="283" spans="1:12" x14ac:dyDescent="0.25">
      <c r="A283" s="193">
        <f>+'Información ELECTRO PUNO'!A263</f>
        <v>262</v>
      </c>
      <c r="B283" s="26" t="str">
        <f t="shared" si="45"/>
        <v>SICODI</v>
      </c>
      <c r="C283" s="9" t="str">
        <f t="shared" si="41"/>
        <v>Puno</v>
      </c>
      <c r="D283" s="9" t="str">
        <f t="shared" si="42"/>
        <v>No Reporta</v>
      </c>
      <c r="E283" s="9" t="str">
        <f t="shared" si="43"/>
        <v>No Reporta</v>
      </c>
      <c r="F283" s="194" t="str">
        <f>+'Información ELECTRO PUNO'!E263</f>
        <v>MT</v>
      </c>
      <c r="G283" s="194">
        <f>+'Información ELECTRO PUNO'!G263</f>
        <v>12</v>
      </c>
      <c r="H283" s="9" t="str">
        <f t="shared" si="44"/>
        <v>Poste</v>
      </c>
      <c r="I283" s="194" t="str">
        <f>+'Información ELECTRO PUNO'!F263</f>
        <v>Madera Tratada</v>
      </c>
      <c r="J283" s="194" t="str">
        <f>+'Información ELECTRO PUNO'!B263</f>
        <v>PPM20</v>
      </c>
      <c r="K283" s="9" t="str">
        <f t="shared" si="46"/>
        <v>POSTE DE MADERA TRATADA DE 12 mts. CL.5</v>
      </c>
      <c r="L283" s="139">
        <f t="shared" si="47"/>
        <v>0.41</v>
      </c>
    </row>
    <row r="284" spans="1:12" x14ac:dyDescent="0.25">
      <c r="A284" s="193">
        <f>+'Información ELECTRO PUNO'!A264</f>
        <v>263</v>
      </c>
      <c r="B284" s="26" t="str">
        <f t="shared" si="45"/>
        <v>SICODI</v>
      </c>
      <c r="C284" s="9" t="str">
        <f t="shared" si="41"/>
        <v>Puno</v>
      </c>
      <c r="D284" s="9" t="str">
        <f t="shared" si="42"/>
        <v>No Reporta</v>
      </c>
      <c r="E284" s="9" t="str">
        <f t="shared" si="43"/>
        <v>No Reporta</v>
      </c>
      <c r="F284" s="194" t="str">
        <f>+'Información ELECTRO PUNO'!E264</f>
        <v>MT</v>
      </c>
      <c r="G284" s="194">
        <f>+'Información ELECTRO PUNO'!G264</f>
        <v>12</v>
      </c>
      <c r="H284" s="9" t="str">
        <f t="shared" si="44"/>
        <v>Poste</v>
      </c>
      <c r="I284" s="194" t="str">
        <f>+'Información ELECTRO PUNO'!F264</f>
        <v>Madera Tratada</v>
      </c>
      <c r="J284" s="194" t="str">
        <f>+'Información ELECTRO PUNO'!B264</f>
        <v>PPM20</v>
      </c>
      <c r="K284" s="9" t="str">
        <f t="shared" si="46"/>
        <v>POSTE DE MADERA TRATADA DE 12 mts. CL.5</v>
      </c>
      <c r="L284" s="139">
        <f t="shared" si="47"/>
        <v>0.41</v>
      </c>
    </row>
    <row r="285" spans="1:12" x14ac:dyDescent="0.25">
      <c r="A285" s="193">
        <f>+'Información ELECTRO PUNO'!A265</f>
        <v>264</v>
      </c>
      <c r="B285" s="26" t="str">
        <f t="shared" si="45"/>
        <v>SICODI</v>
      </c>
      <c r="C285" s="9" t="str">
        <f t="shared" si="41"/>
        <v>Puno</v>
      </c>
      <c r="D285" s="9" t="str">
        <f t="shared" si="42"/>
        <v>No Reporta</v>
      </c>
      <c r="E285" s="9" t="str">
        <f t="shared" si="43"/>
        <v>No Reporta</v>
      </c>
      <c r="F285" s="194" t="str">
        <f>+'Información ELECTRO PUNO'!E265</f>
        <v>MT</v>
      </c>
      <c r="G285" s="194">
        <f>+'Información ELECTRO PUNO'!G265</f>
        <v>12</v>
      </c>
      <c r="H285" s="9" t="str">
        <f t="shared" si="44"/>
        <v>Poste</v>
      </c>
      <c r="I285" s="194" t="str">
        <f>+'Información ELECTRO PUNO'!F265</f>
        <v>Madera Tratada</v>
      </c>
      <c r="J285" s="194" t="str">
        <f>+'Información ELECTRO PUNO'!B265</f>
        <v>PPM20</v>
      </c>
      <c r="K285" s="9" t="str">
        <f t="shared" si="46"/>
        <v>POSTE DE MADERA TRATADA DE 12 mts. CL.5</v>
      </c>
      <c r="L285" s="139">
        <f t="shared" si="47"/>
        <v>0.41</v>
      </c>
    </row>
    <row r="286" spans="1:12" x14ac:dyDescent="0.25">
      <c r="A286" s="193">
        <f>+'Información ELECTRO PUNO'!A266</f>
        <v>265</v>
      </c>
      <c r="B286" s="26" t="str">
        <f t="shared" si="45"/>
        <v>SICODI</v>
      </c>
      <c r="C286" s="9" t="str">
        <f t="shared" si="41"/>
        <v>Puno</v>
      </c>
      <c r="D286" s="9" t="str">
        <f t="shared" si="42"/>
        <v>No Reporta</v>
      </c>
      <c r="E286" s="9" t="str">
        <f t="shared" si="43"/>
        <v>No Reporta</v>
      </c>
      <c r="F286" s="194" t="str">
        <f>+'Información ELECTRO PUNO'!E266</f>
        <v>MT</v>
      </c>
      <c r="G286" s="194">
        <f>+'Información ELECTRO PUNO'!G266</f>
        <v>12</v>
      </c>
      <c r="H286" s="9" t="str">
        <f t="shared" si="44"/>
        <v>Poste</v>
      </c>
      <c r="I286" s="194" t="str">
        <f>+'Información ELECTRO PUNO'!F266</f>
        <v>Madera Tratada</v>
      </c>
      <c r="J286" s="194" t="str">
        <f>+'Información ELECTRO PUNO'!B266</f>
        <v>PPM20</v>
      </c>
      <c r="K286" s="9" t="str">
        <f t="shared" si="46"/>
        <v>POSTE DE MADERA TRATADA DE 12 mts. CL.5</v>
      </c>
      <c r="L286" s="139">
        <f t="shared" si="47"/>
        <v>0.41</v>
      </c>
    </row>
    <row r="287" spans="1:12" x14ac:dyDescent="0.25">
      <c r="A287" s="193">
        <f>+'Información ELECTRO PUNO'!A267</f>
        <v>266</v>
      </c>
      <c r="B287" s="26" t="str">
        <f t="shared" si="45"/>
        <v>SICODI</v>
      </c>
      <c r="C287" s="9" t="str">
        <f t="shared" si="41"/>
        <v>Puno</v>
      </c>
      <c r="D287" s="9" t="str">
        <f t="shared" si="42"/>
        <v>No Reporta</v>
      </c>
      <c r="E287" s="9" t="str">
        <f t="shared" si="43"/>
        <v>No Reporta</v>
      </c>
      <c r="F287" s="194" t="str">
        <f>+'Información ELECTRO PUNO'!E267</f>
        <v>MT</v>
      </c>
      <c r="G287" s="194">
        <f>+'Información ELECTRO PUNO'!G267</f>
        <v>12</v>
      </c>
      <c r="H287" s="9" t="str">
        <f t="shared" si="44"/>
        <v>Poste</v>
      </c>
      <c r="I287" s="194" t="str">
        <f>+'Información ELECTRO PUNO'!F267</f>
        <v>Madera Tratada</v>
      </c>
      <c r="J287" s="194" t="str">
        <f>+'Información ELECTRO PUNO'!B267</f>
        <v>PPM20</v>
      </c>
      <c r="K287" s="9" t="str">
        <f t="shared" si="46"/>
        <v>POSTE DE MADERA TRATADA DE 12 mts. CL.5</v>
      </c>
      <c r="L287" s="139">
        <f t="shared" si="47"/>
        <v>0.41</v>
      </c>
    </row>
    <row r="288" spans="1:12" x14ac:dyDescent="0.25">
      <c r="A288" s="193">
        <f>+'Información ELECTRO PUNO'!A268</f>
        <v>267</v>
      </c>
      <c r="B288" s="26" t="str">
        <f t="shared" si="45"/>
        <v>SICODI</v>
      </c>
      <c r="C288" s="9" t="str">
        <f t="shared" si="41"/>
        <v>Puno</v>
      </c>
      <c r="D288" s="9" t="str">
        <f t="shared" si="42"/>
        <v>No Reporta</v>
      </c>
      <c r="E288" s="9" t="str">
        <f t="shared" si="43"/>
        <v>No Reporta</v>
      </c>
      <c r="F288" s="194" t="str">
        <f>+'Información ELECTRO PUNO'!E268</f>
        <v>MT</v>
      </c>
      <c r="G288" s="194">
        <f>+'Información ELECTRO PUNO'!G268</f>
        <v>12</v>
      </c>
      <c r="H288" s="9" t="str">
        <f t="shared" si="44"/>
        <v>Poste</v>
      </c>
      <c r="I288" s="194" t="str">
        <f>+'Información ELECTRO PUNO'!F268</f>
        <v>Madera Tratada</v>
      </c>
      <c r="J288" s="194" t="str">
        <f>+'Información ELECTRO PUNO'!B268</f>
        <v>PPM20</v>
      </c>
      <c r="K288" s="9" t="str">
        <f t="shared" si="46"/>
        <v>POSTE DE MADERA TRATADA DE 12 mts. CL.5</v>
      </c>
      <c r="L288" s="139">
        <f t="shared" si="47"/>
        <v>0.41</v>
      </c>
    </row>
    <row r="289" spans="1:12" x14ac:dyDescent="0.25">
      <c r="A289" s="193">
        <f>+'Información ELECTRO PUNO'!A269</f>
        <v>268</v>
      </c>
      <c r="B289" s="26" t="str">
        <f t="shared" si="45"/>
        <v>SICODI</v>
      </c>
      <c r="C289" s="9" t="str">
        <f t="shared" si="41"/>
        <v>Puno</v>
      </c>
      <c r="D289" s="9" t="str">
        <f t="shared" si="42"/>
        <v>No Reporta</v>
      </c>
      <c r="E289" s="9" t="str">
        <f t="shared" si="43"/>
        <v>No Reporta</v>
      </c>
      <c r="F289" s="194" t="str">
        <f>+'Información ELECTRO PUNO'!E269</f>
        <v>MT</v>
      </c>
      <c r="G289" s="194">
        <f>+'Información ELECTRO PUNO'!G269</f>
        <v>12</v>
      </c>
      <c r="H289" s="9" t="str">
        <f t="shared" si="44"/>
        <v>Poste</v>
      </c>
      <c r="I289" s="194" t="str">
        <f>+'Información ELECTRO PUNO'!F269</f>
        <v>Madera Tratada</v>
      </c>
      <c r="J289" s="194" t="str">
        <f>+'Información ELECTRO PUNO'!B269</f>
        <v>PPM20</v>
      </c>
      <c r="K289" s="9" t="str">
        <f t="shared" si="46"/>
        <v>POSTE DE MADERA TRATADA DE 12 mts. CL.5</v>
      </c>
      <c r="L289" s="139">
        <f t="shared" si="47"/>
        <v>0.41</v>
      </c>
    </row>
    <row r="290" spans="1:12" x14ac:dyDescent="0.25">
      <c r="A290" s="193">
        <f>+'Información ELECTRO PUNO'!A270</f>
        <v>269</v>
      </c>
      <c r="B290" s="26" t="str">
        <f t="shared" si="45"/>
        <v>SICODI</v>
      </c>
      <c r="C290" s="9" t="str">
        <f t="shared" si="41"/>
        <v>Puno</v>
      </c>
      <c r="D290" s="9" t="str">
        <f t="shared" si="42"/>
        <v>No Reporta</v>
      </c>
      <c r="E290" s="9" t="str">
        <f t="shared" si="43"/>
        <v>No Reporta</v>
      </c>
      <c r="F290" s="194" t="str">
        <f>+'Información ELECTRO PUNO'!E270</f>
        <v>MT</v>
      </c>
      <c r="G290" s="194">
        <f>+'Información ELECTRO PUNO'!G270</f>
        <v>12</v>
      </c>
      <c r="H290" s="9" t="str">
        <f t="shared" si="44"/>
        <v>Poste</v>
      </c>
      <c r="I290" s="194" t="str">
        <f>+'Información ELECTRO PUNO'!F270</f>
        <v>Madera Tratada</v>
      </c>
      <c r="J290" s="194" t="str">
        <f>+'Información ELECTRO PUNO'!B270</f>
        <v>PPM20</v>
      </c>
      <c r="K290" s="9" t="str">
        <f t="shared" si="46"/>
        <v>POSTE DE MADERA TRATADA DE 12 mts. CL.5</v>
      </c>
      <c r="L290" s="139">
        <f t="shared" si="47"/>
        <v>0.41</v>
      </c>
    </row>
    <row r="291" spans="1:12" x14ac:dyDescent="0.25">
      <c r="A291" s="193">
        <f>+'Información ELECTRO PUNO'!A271</f>
        <v>270</v>
      </c>
      <c r="B291" s="26" t="str">
        <f t="shared" si="45"/>
        <v>SICODI</v>
      </c>
      <c r="C291" s="9" t="str">
        <f t="shared" si="41"/>
        <v>Puno</v>
      </c>
      <c r="D291" s="9" t="str">
        <f t="shared" si="42"/>
        <v>No Reporta</v>
      </c>
      <c r="E291" s="9" t="str">
        <f t="shared" si="43"/>
        <v>No Reporta</v>
      </c>
      <c r="F291" s="194" t="str">
        <f>+'Información ELECTRO PUNO'!E271</f>
        <v>MT</v>
      </c>
      <c r="G291" s="194">
        <f>+'Información ELECTRO PUNO'!G271</f>
        <v>12</v>
      </c>
      <c r="H291" s="9" t="str">
        <f t="shared" si="44"/>
        <v>Poste</v>
      </c>
      <c r="I291" s="194" t="str">
        <f>+'Información ELECTRO PUNO'!F271</f>
        <v>Madera Tratada</v>
      </c>
      <c r="J291" s="194" t="str">
        <f>+'Información ELECTRO PUNO'!B271</f>
        <v>PPM20</v>
      </c>
      <c r="K291" s="9" t="str">
        <f t="shared" si="46"/>
        <v>POSTE DE MADERA TRATADA DE 12 mts. CL.5</v>
      </c>
      <c r="L291" s="139">
        <f t="shared" si="47"/>
        <v>0.41</v>
      </c>
    </row>
    <row r="292" spans="1:12" x14ac:dyDescent="0.25">
      <c r="A292" s="193">
        <f>+'Información ELECTRO PUNO'!A272</f>
        <v>271</v>
      </c>
      <c r="B292" s="26" t="str">
        <f t="shared" si="45"/>
        <v>SICODI</v>
      </c>
      <c r="C292" s="9" t="str">
        <f t="shared" si="41"/>
        <v>Puno</v>
      </c>
      <c r="D292" s="9" t="str">
        <f t="shared" si="42"/>
        <v>No Reporta</v>
      </c>
      <c r="E292" s="9" t="str">
        <f t="shared" si="43"/>
        <v>No Reporta</v>
      </c>
      <c r="F292" s="194" t="str">
        <f>+'Información ELECTRO PUNO'!E272</f>
        <v>MT</v>
      </c>
      <c r="G292" s="194">
        <f>+'Información ELECTRO PUNO'!G272</f>
        <v>12</v>
      </c>
      <c r="H292" s="9" t="str">
        <f t="shared" si="44"/>
        <v>Poste</v>
      </c>
      <c r="I292" s="194" t="str">
        <f>+'Información ELECTRO PUNO'!F272</f>
        <v>Madera Tratada</v>
      </c>
      <c r="J292" s="194" t="str">
        <f>+'Información ELECTRO PUNO'!B272</f>
        <v>PPM20</v>
      </c>
      <c r="K292" s="9" t="str">
        <f t="shared" si="46"/>
        <v>POSTE DE MADERA TRATADA DE 12 mts. CL.5</v>
      </c>
      <c r="L292" s="139">
        <f t="shared" si="47"/>
        <v>0.41</v>
      </c>
    </row>
    <row r="293" spans="1:12" x14ac:dyDescent="0.25">
      <c r="A293" s="193">
        <f>+'Información ELECTRO PUNO'!A273</f>
        <v>272</v>
      </c>
      <c r="B293" s="26" t="str">
        <f t="shared" si="45"/>
        <v>SICODI</v>
      </c>
      <c r="C293" s="9" t="str">
        <f t="shared" si="41"/>
        <v>Puno</v>
      </c>
      <c r="D293" s="9" t="str">
        <f t="shared" si="42"/>
        <v>No Reporta</v>
      </c>
      <c r="E293" s="9" t="str">
        <f t="shared" si="43"/>
        <v>No Reporta</v>
      </c>
      <c r="F293" s="194" t="str">
        <f>+'Información ELECTRO PUNO'!E273</f>
        <v>MT</v>
      </c>
      <c r="G293" s="194">
        <f>+'Información ELECTRO PUNO'!G273</f>
        <v>12</v>
      </c>
      <c r="H293" s="9" t="str">
        <f t="shared" si="44"/>
        <v>Poste</v>
      </c>
      <c r="I293" s="194" t="str">
        <f>+'Información ELECTRO PUNO'!F273</f>
        <v>Madera Tratada</v>
      </c>
      <c r="J293" s="194" t="str">
        <f>+'Información ELECTRO PUNO'!B273</f>
        <v>PPM20</v>
      </c>
      <c r="K293" s="9" t="str">
        <f t="shared" si="46"/>
        <v>POSTE DE MADERA TRATADA DE 12 mts. CL.5</v>
      </c>
      <c r="L293" s="139">
        <f t="shared" si="47"/>
        <v>0.41</v>
      </c>
    </row>
    <row r="294" spans="1:12" x14ac:dyDescent="0.25">
      <c r="A294" s="193">
        <f>+'Información ELECTRO PUNO'!A274</f>
        <v>273</v>
      </c>
      <c r="B294" s="26" t="str">
        <f t="shared" si="45"/>
        <v>SICODI</v>
      </c>
      <c r="C294" s="9" t="str">
        <f t="shared" si="41"/>
        <v>Puno</v>
      </c>
      <c r="D294" s="9" t="str">
        <f t="shared" si="42"/>
        <v>No Reporta</v>
      </c>
      <c r="E294" s="9" t="str">
        <f t="shared" si="43"/>
        <v>No Reporta</v>
      </c>
      <c r="F294" s="194" t="str">
        <f>+'Información ELECTRO PUNO'!E274</f>
        <v>MT</v>
      </c>
      <c r="G294" s="194">
        <f>+'Información ELECTRO PUNO'!G274</f>
        <v>12</v>
      </c>
      <c r="H294" s="9" t="str">
        <f t="shared" si="44"/>
        <v>Poste</v>
      </c>
      <c r="I294" s="194" t="str">
        <f>+'Información ELECTRO PUNO'!F274</f>
        <v>Madera Tratada</v>
      </c>
      <c r="J294" s="194" t="str">
        <f>+'Información ELECTRO PUNO'!B274</f>
        <v>PPM20</v>
      </c>
      <c r="K294" s="9" t="str">
        <f t="shared" si="46"/>
        <v>POSTE DE MADERA TRATADA DE 12 mts. CL.5</v>
      </c>
      <c r="L294" s="139">
        <f t="shared" si="47"/>
        <v>0.41</v>
      </c>
    </row>
    <row r="295" spans="1:12" x14ac:dyDescent="0.25">
      <c r="A295" s="193">
        <f>+'Información ELECTRO PUNO'!A275</f>
        <v>274</v>
      </c>
      <c r="B295" s="26" t="str">
        <f t="shared" si="45"/>
        <v>SICODI</v>
      </c>
      <c r="C295" s="9" t="str">
        <f t="shared" si="41"/>
        <v>Puno</v>
      </c>
      <c r="D295" s="9" t="str">
        <f t="shared" si="42"/>
        <v>No Reporta</v>
      </c>
      <c r="E295" s="9" t="str">
        <f t="shared" si="43"/>
        <v>No Reporta</v>
      </c>
      <c r="F295" s="194" t="str">
        <f>+'Información ELECTRO PUNO'!E275</f>
        <v>MT</v>
      </c>
      <c r="G295" s="194">
        <f>+'Información ELECTRO PUNO'!G275</f>
        <v>12</v>
      </c>
      <c r="H295" s="9" t="str">
        <f t="shared" si="44"/>
        <v>Poste</v>
      </c>
      <c r="I295" s="194" t="str">
        <f>+'Información ELECTRO PUNO'!F275</f>
        <v>Madera Tratada</v>
      </c>
      <c r="J295" s="194" t="str">
        <f>+'Información ELECTRO PUNO'!B275</f>
        <v>PPM20</v>
      </c>
      <c r="K295" s="9" t="str">
        <f t="shared" si="46"/>
        <v>POSTE DE MADERA TRATADA DE 12 mts. CL.5</v>
      </c>
      <c r="L295" s="139">
        <f t="shared" si="47"/>
        <v>0.41</v>
      </c>
    </row>
    <row r="296" spans="1:12" x14ac:dyDescent="0.25">
      <c r="A296" s="193">
        <f>+'Información ELECTRO PUNO'!A276</f>
        <v>275</v>
      </c>
      <c r="B296" s="26" t="str">
        <f t="shared" si="45"/>
        <v>SICODI</v>
      </c>
      <c r="C296" s="9" t="str">
        <f t="shared" si="41"/>
        <v>Puno</v>
      </c>
      <c r="D296" s="9" t="str">
        <f t="shared" si="42"/>
        <v>No Reporta</v>
      </c>
      <c r="E296" s="9" t="str">
        <f t="shared" si="43"/>
        <v>No Reporta</v>
      </c>
      <c r="F296" s="194" t="str">
        <f>+'Información ELECTRO PUNO'!E276</f>
        <v>MT</v>
      </c>
      <c r="G296" s="194">
        <f>+'Información ELECTRO PUNO'!G276</f>
        <v>12</v>
      </c>
      <c r="H296" s="9" t="str">
        <f t="shared" si="44"/>
        <v>Poste</v>
      </c>
      <c r="I296" s="194" t="str">
        <f>+'Información ELECTRO PUNO'!F276</f>
        <v>Madera Tratada</v>
      </c>
      <c r="J296" s="194" t="str">
        <f>+'Información ELECTRO PUNO'!B276</f>
        <v>PPM20</v>
      </c>
      <c r="K296" s="9" t="str">
        <f t="shared" si="46"/>
        <v>POSTE DE MADERA TRATADA DE 12 mts. CL.5</v>
      </c>
      <c r="L296" s="139">
        <f t="shared" si="47"/>
        <v>0.41</v>
      </c>
    </row>
    <row r="297" spans="1:12" x14ac:dyDescent="0.25">
      <c r="A297" s="193">
        <f>+'Información ELECTRO PUNO'!A277</f>
        <v>276</v>
      </c>
      <c r="B297" s="26" t="str">
        <f t="shared" si="45"/>
        <v>SICODI</v>
      </c>
      <c r="C297" s="9" t="str">
        <f t="shared" si="41"/>
        <v>Puno</v>
      </c>
      <c r="D297" s="9" t="str">
        <f t="shared" si="42"/>
        <v>No Reporta</v>
      </c>
      <c r="E297" s="9" t="str">
        <f t="shared" si="43"/>
        <v>No Reporta</v>
      </c>
      <c r="F297" s="194" t="str">
        <f>+'Información ELECTRO PUNO'!E277</f>
        <v>MT</v>
      </c>
      <c r="G297" s="194">
        <f>+'Información ELECTRO PUNO'!G277</f>
        <v>12</v>
      </c>
      <c r="H297" s="9" t="str">
        <f t="shared" si="44"/>
        <v>Poste</v>
      </c>
      <c r="I297" s="194" t="str">
        <f>+'Información ELECTRO PUNO'!F277</f>
        <v>Madera Tratada</v>
      </c>
      <c r="J297" s="194" t="str">
        <f>+'Información ELECTRO PUNO'!B277</f>
        <v>PPM20</v>
      </c>
      <c r="K297" s="9" t="str">
        <f t="shared" si="46"/>
        <v>POSTE DE MADERA TRATADA DE 12 mts. CL.5</v>
      </c>
      <c r="L297" s="139">
        <f t="shared" si="47"/>
        <v>0.41</v>
      </c>
    </row>
    <row r="298" spans="1:12" x14ac:dyDescent="0.25">
      <c r="A298" s="193">
        <f>+'Información ELECTRO PUNO'!A278</f>
        <v>277</v>
      </c>
      <c r="B298" s="26" t="str">
        <f t="shared" si="45"/>
        <v>SICODI</v>
      </c>
      <c r="C298" s="9" t="str">
        <f t="shared" si="41"/>
        <v>Puno</v>
      </c>
      <c r="D298" s="9" t="str">
        <f t="shared" si="42"/>
        <v>No Reporta</v>
      </c>
      <c r="E298" s="9" t="str">
        <f t="shared" si="43"/>
        <v>No Reporta</v>
      </c>
      <c r="F298" s="194" t="str">
        <f>+'Información ELECTRO PUNO'!E278</f>
        <v>MT</v>
      </c>
      <c r="G298" s="194">
        <f>+'Información ELECTRO PUNO'!G278</f>
        <v>12</v>
      </c>
      <c r="H298" s="9" t="str">
        <f t="shared" si="44"/>
        <v>Poste</v>
      </c>
      <c r="I298" s="194" t="str">
        <f>+'Información ELECTRO PUNO'!F278</f>
        <v>Madera Tratada</v>
      </c>
      <c r="J298" s="194" t="str">
        <f>+'Información ELECTRO PUNO'!B278</f>
        <v>PPM20</v>
      </c>
      <c r="K298" s="9" t="str">
        <f t="shared" si="46"/>
        <v>POSTE DE MADERA TRATADA DE 12 mts. CL.5</v>
      </c>
      <c r="L298" s="139">
        <f t="shared" si="47"/>
        <v>0.41</v>
      </c>
    </row>
    <row r="299" spans="1:12" x14ac:dyDescent="0.25">
      <c r="A299" s="193">
        <f>+'Información ELECTRO PUNO'!A279</f>
        <v>278</v>
      </c>
      <c r="B299" s="26" t="str">
        <f t="shared" si="45"/>
        <v>SICODI</v>
      </c>
      <c r="C299" s="9" t="str">
        <f t="shared" si="41"/>
        <v>Puno</v>
      </c>
      <c r="D299" s="9" t="str">
        <f t="shared" si="42"/>
        <v>No Reporta</v>
      </c>
      <c r="E299" s="9" t="str">
        <f t="shared" si="43"/>
        <v>No Reporta</v>
      </c>
      <c r="F299" s="194" t="str">
        <f>+'Información ELECTRO PUNO'!E279</f>
        <v>MT</v>
      </c>
      <c r="G299" s="194">
        <f>+'Información ELECTRO PUNO'!G279</f>
        <v>12</v>
      </c>
      <c r="H299" s="9" t="str">
        <f t="shared" si="44"/>
        <v>Poste</v>
      </c>
      <c r="I299" s="194" t="str">
        <f>+'Información ELECTRO PUNO'!F279</f>
        <v>Madera Tratada</v>
      </c>
      <c r="J299" s="194" t="str">
        <f>+'Información ELECTRO PUNO'!B279</f>
        <v>PPM20</v>
      </c>
      <c r="K299" s="9" t="str">
        <f t="shared" si="46"/>
        <v>POSTE DE MADERA TRATADA DE 12 mts. CL.5</v>
      </c>
      <c r="L299" s="139">
        <f t="shared" si="47"/>
        <v>0.41</v>
      </c>
    </row>
    <row r="300" spans="1:12" x14ac:dyDescent="0.25">
      <c r="A300" s="193">
        <f>+'Información ELECTRO PUNO'!A280</f>
        <v>279</v>
      </c>
      <c r="B300" s="26" t="str">
        <f t="shared" si="45"/>
        <v>SICODI</v>
      </c>
      <c r="C300" s="9" t="str">
        <f t="shared" si="41"/>
        <v>Puno</v>
      </c>
      <c r="D300" s="9" t="str">
        <f t="shared" si="42"/>
        <v>No Reporta</v>
      </c>
      <c r="E300" s="9" t="str">
        <f t="shared" si="43"/>
        <v>No Reporta</v>
      </c>
      <c r="F300" s="194" t="str">
        <f>+'Información ELECTRO PUNO'!E280</f>
        <v>MT</v>
      </c>
      <c r="G300" s="194">
        <f>+'Información ELECTRO PUNO'!G280</f>
        <v>12</v>
      </c>
      <c r="H300" s="9" t="str">
        <f t="shared" si="44"/>
        <v>Poste</v>
      </c>
      <c r="I300" s="194" t="str">
        <f>+'Información ELECTRO PUNO'!F280</f>
        <v>Madera Tratada</v>
      </c>
      <c r="J300" s="194" t="str">
        <f>+'Información ELECTRO PUNO'!B280</f>
        <v>PPM20</v>
      </c>
      <c r="K300" s="9" t="str">
        <f t="shared" si="46"/>
        <v>POSTE DE MADERA TRATADA DE 12 mts. CL.5</v>
      </c>
      <c r="L300" s="139">
        <f t="shared" si="47"/>
        <v>0.41</v>
      </c>
    </row>
    <row r="301" spans="1:12" x14ac:dyDescent="0.25">
      <c r="A301" s="193">
        <f>+'Información ELECTRO PUNO'!A281</f>
        <v>280</v>
      </c>
      <c r="B301" s="26" t="str">
        <f t="shared" si="45"/>
        <v>SICODI</v>
      </c>
      <c r="C301" s="9" t="str">
        <f t="shared" si="41"/>
        <v>Puno</v>
      </c>
      <c r="D301" s="9" t="str">
        <f t="shared" si="42"/>
        <v>No Reporta</v>
      </c>
      <c r="E301" s="9" t="str">
        <f t="shared" si="43"/>
        <v>No Reporta</v>
      </c>
      <c r="F301" s="194" t="str">
        <f>+'Información ELECTRO PUNO'!E281</f>
        <v>BT</v>
      </c>
      <c r="G301" s="194">
        <f>+'Información ELECTRO PUNO'!G281</f>
        <v>8</v>
      </c>
      <c r="H301" s="9" t="str">
        <f t="shared" si="44"/>
        <v>Poste</v>
      </c>
      <c r="I301" s="194" t="str">
        <f>+'Información ELECTRO PUNO'!F281</f>
        <v>Concreto Armado</v>
      </c>
      <c r="J301" s="194" t="str">
        <f>+'Información ELECTRO PUNO'!B281</f>
        <v>PPC06</v>
      </c>
      <c r="K301" s="9" t="str">
        <f t="shared" si="46"/>
        <v>POSTE DE CONCRETO ARMADO DE  8/300/120/240</v>
      </c>
      <c r="L301" s="139">
        <f t="shared" si="47"/>
        <v>0.14000000000000001</v>
      </c>
    </row>
    <row r="302" spans="1:12" x14ac:dyDescent="0.25">
      <c r="A302" s="193">
        <f>+'Información ELECTRO PUNO'!A282</f>
        <v>281</v>
      </c>
      <c r="B302" s="26" t="str">
        <f t="shared" si="45"/>
        <v>SICODI</v>
      </c>
      <c r="C302" s="9" t="str">
        <f t="shared" si="41"/>
        <v>Puno</v>
      </c>
      <c r="D302" s="9" t="str">
        <f t="shared" si="42"/>
        <v>No Reporta</v>
      </c>
      <c r="E302" s="9" t="str">
        <f t="shared" si="43"/>
        <v>No Reporta</v>
      </c>
      <c r="F302" s="194" t="str">
        <f>+'Información ELECTRO PUNO'!E282</f>
        <v>BT</v>
      </c>
      <c r="G302" s="194">
        <f>+'Información ELECTRO PUNO'!G282</f>
        <v>8</v>
      </c>
      <c r="H302" s="9" t="str">
        <f t="shared" si="44"/>
        <v>Poste</v>
      </c>
      <c r="I302" s="194" t="str">
        <f>+'Información ELECTRO PUNO'!F282</f>
        <v>Concreto Armado</v>
      </c>
      <c r="J302" s="194" t="str">
        <f>+'Información ELECTRO PUNO'!B282</f>
        <v>PPC06</v>
      </c>
      <c r="K302" s="9" t="str">
        <f t="shared" si="46"/>
        <v>POSTE DE CONCRETO ARMADO DE  8/300/120/240</v>
      </c>
      <c r="L302" s="139">
        <f t="shared" si="47"/>
        <v>0.14000000000000001</v>
      </c>
    </row>
    <row r="303" spans="1:12" x14ac:dyDescent="0.25">
      <c r="A303" s="193">
        <f>+'Información ELECTRO PUNO'!A283</f>
        <v>282</v>
      </c>
      <c r="B303" s="26" t="str">
        <f t="shared" si="45"/>
        <v>SICODI</v>
      </c>
      <c r="C303" s="9" t="str">
        <f t="shared" si="41"/>
        <v>Puno</v>
      </c>
      <c r="D303" s="9" t="str">
        <f t="shared" si="42"/>
        <v>No Reporta</v>
      </c>
      <c r="E303" s="9" t="str">
        <f t="shared" si="43"/>
        <v>No Reporta</v>
      </c>
      <c r="F303" s="194" t="str">
        <f>+'Información ELECTRO PUNO'!E283</f>
        <v>MT</v>
      </c>
      <c r="G303" s="194">
        <f>+'Información ELECTRO PUNO'!G283</f>
        <v>12</v>
      </c>
      <c r="H303" s="9" t="str">
        <f t="shared" si="44"/>
        <v>Poste</v>
      </c>
      <c r="I303" s="194" t="str">
        <f>+'Información ELECTRO PUNO'!F283</f>
        <v>Madera Tratada</v>
      </c>
      <c r="J303" s="194" t="str">
        <f>+'Información ELECTRO PUNO'!B283</f>
        <v>PPM25</v>
      </c>
      <c r="K303" s="9" t="str">
        <f t="shared" si="46"/>
        <v>POSTE DE MADERA TRATADA DE 13 mts. CL.6</v>
      </c>
      <c r="L303" s="139">
        <f t="shared" si="47"/>
        <v>0.33</v>
      </c>
    </row>
    <row r="304" spans="1:12" x14ac:dyDescent="0.25">
      <c r="A304" s="193">
        <f>+'Información ELECTRO PUNO'!A284</f>
        <v>283</v>
      </c>
      <c r="B304" s="26" t="str">
        <f t="shared" si="45"/>
        <v>SICODI</v>
      </c>
      <c r="C304" s="9" t="str">
        <f t="shared" si="41"/>
        <v>Puno</v>
      </c>
      <c r="D304" s="9" t="str">
        <f t="shared" si="42"/>
        <v>No Reporta</v>
      </c>
      <c r="E304" s="9" t="str">
        <f t="shared" si="43"/>
        <v>No Reporta</v>
      </c>
      <c r="F304" s="194" t="str">
        <f>+'Información ELECTRO PUNO'!E284</f>
        <v>BT</v>
      </c>
      <c r="G304" s="194">
        <f>+'Información ELECTRO PUNO'!G284</f>
        <v>8</v>
      </c>
      <c r="H304" s="9" t="str">
        <f t="shared" si="44"/>
        <v>Poste</v>
      </c>
      <c r="I304" s="194" t="str">
        <f>+'Información ELECTRO PUNO'!F284</f>
        <v>Concreto Armado</v>
      </c>
      <c r="J304" s="194" t="str">
        <f>+'Información ELECTRO PUNO'!B284</f>
        <v>PPC06</v>
      </c>
      <c r="K304" s="9" t="str">
        <f t="shared" si="46"/>
        <v>POSTE DE CONCRETO ARMADO DE  8/300/120/240</v>
      </c>
      <c r="L304" s="139">
        <f t="shared" si="47"/>
        <v>0.14000000000000001</v>
      </c>
    </row>
    <row r="305" spans="1:12" x14ac:dyDescent="0.25">
      <c r="A305" s="193">
        <f>+'Información ELECTRO PUNO'!A285</f>
        <v>284</v>
      </c>
      <c r="B305" s="26" t="str">
        <f t="shared" si="45"/>
        <v>SICODI</v>
      </c>
      <c r="C305" s="9" t="str">
        <f t="shared" si="41"/>
        <v>Puno</v>
      </c>
      <c r="D305" s="9" t="str">
        <f t="shared" si="42"/>
        <v>No Reporta</v>
      </c>
      <c r="E305" s="9" t="str">
        <f t="shared" si="43"/>
        <v>No Reporta</v>
      </c>
      <c r="F305" s="194" t="str">
        <f>+'Información ELECTRO PUNO'!E285</f>
        <v>BT</v>
      </c>
      <c r="G305" s="194">
        <f>+'Información ELECTRO PUNO'!G285</f>
        <v>8</v>
      </c>
      <c r="H305" s="9" t="str">
        <f t="shared" si="44"/>
        <v>Poste</v>
      </c>
      <c r="I305" s="194" t="str">
        <f>+'Información ELECTRO PUNO'!F285</f>
        <v>Concreto Armado</v>
      </c>
      <c r="J305" s="194" t="str">
        <f>+'Información ELECTRO PUNO'!B285</f>
        <v>PPC06</v>
      </c>
      <c r="K305" s="9" t="str">
        <f t="shared" si="46"/>
        <v>POSTE DE CONCRETO ARMADO DE  8/300/120/240</v>
      </c>
      <c r="L305" s="139">
        <f t="shared" si="47"/>
        <v>0.14000000000000001</v>
      </c>
    </row>
    <row r="306" spans="1:12" x14ac:dyDescent="0.25">
      <c r="A306" s="193">
        <f>+'Información ELECTRO PUNO'!A286</f>
        <v>285</v>
      </c>
      <c r="B306" s="26" t="str">
        <f t="shared" si="45"/>
        <v>SICODI</v>
      </c>
      <c r="C306" s="9" t="str">
        <f t="shared" si="41"/>
        <v>Puno</v>
      </c>
      <c r="D306" s="9" t="str">
        <f t="shared" si="42"/>
        <v>No Reporta</v>
      </c>
      <c r="E306" s="9" t="str">
        <f t="shared" si="43"/>
        <v>No Reporta</v>
      </c>
      <c r="F306" s="194" t="str">
        <f>+'Información ELECTRO PUNO'!E286</f>
        <v>MT</v>
      </c>
      <c r="G306" s="194">
        <f>+'Información ELECTRO PUNO'!G286</f>
        <v>12</v>
      </c>
      <c r="H306" s="9" t="str">
        <f t="shared" si="44"/>
        <v>Poste</v>
      </c>
      <c r="I306" s="194" t="str">
        <f>+'Información ELECTRO PUNO'!F286</f>
        <v>Madera Tratada</v>
      </c>
      <c r="J306" s="194" t="str">
        <f>+'Información ELECTRO PUNO'!B286</f>
        <v>PPM25</v>
      </c>
      <c r="K306" s="9" t="str">
        <f t="shared" si="46"/>
        <v>POSTE DE MADERA TRATADA DE 13 mts. CL.6</v>
      </c>
      <c r="L306" s="139">
        <f t="shared" si="47"/>
        <v>0.33</v>
      </c>
    </row>
    <row r="307" spans="1:12" x14ac:dyDescent="0.25">
      <c r="A307" s="193">
        <f>+'Información ELECTRO PUNO'!A287</f>
        <v>286</v>
      </c>
      <c r="B307" s="26" t="str">
        <f t="shared" si="45"/>
        <v>SICODI</v>
      </c>
      <c r="C307" s="9" t="str">
        <f t="shared" si="41"/>
        <v>Puno</v>
      </c>
      <c r="D307" s="9" t="str">
        <f t="shared" si="42"/>
        <v>No Reporta</v>
      </c>
      <c r="E307" s="9" t="str">
        <f t="shared" si="43"/>
        <v>No Reporta</v>
      </c>
      <c r="F307" s="194" t="str">
        <f>+'Información ELECTRO PUNO'!E287</f>
        <v>MT</v>
      </c>
      <c r="G307" s="194">
        <f>+'Información ELECTRO PUNO'!G287</f>
        <v>12</v>
      </c>
      <c r="H307" s="9" t="str">
        <f t="shared" si="44"/>
        <v>Poste</v>
      </c>
      <c r="I307" s="194" t="str">
        <f>+'Información ELECTRO PUNO'!F287</f>
        <v>Madera Tratada</v>
      </c>
      <c r="J307" s="194" t="str">
        <f>+'Información ELECTRO PUNO'!B287</f>
        <v>PPM20</v>
      </c>
      <c r="K307" s="9" t="str">
        <f t="shared" si="46"/>
        <v>POSTE DE MADERA TRATADA DE 12 mts. CL.5</v>
      </c>
      <c r="L307" s="139">
        <f t="shared" si="47"/>
        <v>0.41</v>
      </c>
    </row>
    <row r="308" spans="1:12" x14ac:dyDescent="0.25">
      <c r="A308" s="193">
        <f>+'Información ELECTRO PUNO'!A288</f>
        <v>287</v>
      </c>
      <c r="B308" s="26" t="str">
        <f t="shared" si="45"/>
        <v>SICODI</v>
      </c>
      <c r="C308" s="9" t="str">
        <f t="shared" si="41"/>
        <v>Puno</v>
      </c>
      <c r="D308" s="9" t="str">
        <f t="shared" si="42"/>
        <v>No Reporta</v>
      </c>
      <c r="E308" s="9" t="str">
        <f t="shared" si="43"/>
        <v>No Reporta</v>
      </c>
      <c r="F308" s="194" t="str">
        <f>+'Información ELECTRO PUNO'!E288</f>
        <v>MT</v>
      </c>
      <c r="G308" s="194">
        <f>+'Información ELECTRO PUNO'!G288</f>
        <v>12</v>
      </c>
      <c r="H308" s="9" t="str">
        <f t="shared" si="44"/>
        <v>Poste</v>
      </c>
      <c r="I308" s="194" t="str">
        <f>+'Información ELECTRO PUNO'!F288</f>
        <v>Madera Tratada</v>
      </c>
      <c r="J308" s="194" t="str">
        <f>+'Información ELECTRO PUNO'!B288</f>
        <v>PPM20</v>
      </c>
      <c r="K308" s="9" t="str">
        <f t="shared" si="46"/>
        <v>POSTE DE MADERA TRATADA DE 12 mts. CL.5</v>
      </c>
      <c r="L308" s="139">
        <f t="shared" si="47"/>
        <v>0.41</v>
      </c>
    </row>
    <row r="309" spans="1:12" x14ac:dyDescent="0.25">
      <c r="A309" s="193">
        <f>+'Información ELECTRO PUNO'!A289</f>
        <v>288</v>
      </c>
      <c r="B309" s="26" t="str">
        <f t="shared" si="45"/>
        <v>SICODI</v>
      </c>
      <c r="C309" s="9" t="str">
        <f t="shared" si="41"/>
        <v>Puno</v>
      </c>
      <c r="D309" s="9" t="str">
        <f t="shared" si="42"/>
        <v>No Reporta</v>
      </c>
      <c r="E309" s="9" t="str">
        <f t="shared" si="43"/>
        <v>No Reporta</v>
      </c>
      <c r="F309" s="194" t="str">
        <f>+'Información ELECTRO PUNO'!E289</f>
        <v>BT</v>
      </c>
      <c r="G309" s="194">
        <f>+'Información ELECTRO PUNO'!G289</f>
        <v>8</v>
      </c>
      <c r="H309" s="9" t="str">
        <f t="shared" si="44"/>
        <v>Poste</v>
      </c>
      <c r="I309" s="194" t="str">
        <f>+'Información ELECTRO PUNO'!F289</f>
        <v>Concreto Armado</v>
      </c>
      <c r="J309" s="194" t="str">
        <f>+'Información ELECTRO PUNO'!B289</f>
        <v>PPC06</v>
      </c>
      <c r="K309" s="9" t="str">
        <f t="shared" si="46"/>
        <v>POSTE DE CONCRETO ARMADO DE  8/300/120/240</v>
      </c>
      <c r="L309" s="139">
        <f t="shared" si="47"/>
        <v>0.14000000000000001</v>
      </c>
    </row>
    <row r="310" spans="1:12" x14ac:dyDescent="0.25">
      <c r="A310" s="193">
        <f>+'Información ELECTRO PUNO'!A290</f>
        <v>289</v>
      </c>
      <c r="B310" s="26" t="str">
        <f t="shared" si="45"/>
        <v>SICODI</v>
      </c>
      <c r="C310" s="9" t="str">
        <f t="shared" si="41"/>
        <v>Puno</v>
      </c>
      <c r="D310" s="9" t="str">
        <f t="shared" si="42"/>
        <v>No Reporta</v>
      </c>
      <c r="E310" s="9" t="str">
        <f t="shared" si="43"/>
        <v>No Reporta</v>
      </c>
      <c r="F310" s="194" t="str">
        <f>+'Información ELECTRO PUNO'!E290</f>
        <v>BT</v>
      </c>
      <c r="G310" s="194">
        <f>+'Información ELECTRO PUNO'!G290</f>
        <v>8</v>
      </c>
      <c r="H310" s="9" t="str">
        <f t="shared" si="44"/>
        <v>Poste</v>
      </c>
      <c r="I310" s="194" t="str">
        <f>+'Información ELECTRO PUNO'!F290</f>
        <v>Concreto Armado</v>
      </c>
      <c r="J310" s="194" t="str">
        <f>+'Información ELECTRO PUNO'!B290</f>
        <v>PPC06</v>
      </c>
      <c r="K310" s="9" t="str">
        <f t="shared" si="46"/>
        <v>POSTE DE CONCRETO ARMADO DE  8/300/120/240</v>
      </c>
      <c r="L310" s="139">
        <f t="shared" si="47"/>
        <v>0.14000000000000001</v>
      </c>
    </row>
    <row r="311" spans="1:12" x14ac:dyDescent="0.25">
      <c r="A311" s="193">
        <f>+'Información ELECTRO PUNO'!A291</f>
        <v>290</v>
      </c>
      <c r="B311" s="26" t="str">
        <f t="shared" si="45"/>
        <v>SICODI</v>
      </c>
      <c r="C311" s="9" t="str">
        <f t="shared" si="41"/>
        <v>Puno</v>
      </c>
      <c r="D311" s="9" t="str">
        <f t="shared" si="42"/>
        <v>No Reporta</v>
      </c>
      <c r="E311" s="9" t="str">
        <f t="shared" si="43"/>
        <v>No Reporta</v>
      </c>
      <c r="F311" s="194" t="str">
        <f>+'Información ELECTRO PUNO'!E291</f>
        <v>BT</v>
      </c>
      <c r="G311" s="194">
        <f>+'Información ELECTRO PUNO'!G291</f>
        <v>8</v>
      </c>
      <c r="H311" s="9" t="str">
        <f t="shared" si="44"/>
        <v>Poste</v>
      </c>
      <c r="I311" s="194" t="str">
        <f>+'Información ELECTRO PUNO'!F291</f>
        <v>Concreto Armado</v>
      </c>
      <c r="J311" s="194" t="str">
        <f>+'Información ELECTRO PUNO'!B291</f>
        <v>PPC06</v>
      </c>
      <c r="K311" s="9" t="str">
        <f t="shared" si="46"/>
        <v>POSTE DE CONCRETO ARMADO DE  8/300/120/240</v>
      </c>
      <c r="L311" s="139">
        <f t="shared" si="47"/>
        <v>0.14000000000000001</v>
      </c>
    </row>
    <row r="312" spans="1:12" x14ac:dyDescent="0.25">
      <c r="A312" s="193">
        <f>+'Información ELECTRO PUNO'!A292</f>
        <v>291</v>
      </c>
      <c r="B312" s="26" t="str">
        <f t="shared" si="45"/>
        <v>SICODI</v>
      </c>
      <c r="C312" s="9" t="str">
        <f t="shared" si="41"/>
        <v>Puno</v>
      </c>
      <c r="D312" s="9" t="str">
        <f t="shared" si="42"/>
        <v>No Reporta</v>
      </c>
      <c r="E312" s="9" t="str">
        <f t="shared" si="43"/>
        <v>No Reporta</v>
      </c>
      <c r="F312" s="194" t="str">
        <f>+'Información ELECTRO PUNO'!E292</f>
        <v>BT</v>
      </c>
      <c r="G312" s="194">
        <f>+'Información ELECTRO PUNO'!G292</f>
        <v>8</v>
      </c>
      <c r="H312" s="9" t="str">
        <f t="shared" si="44"/>
        <v>Poste</v>
      </c>
      <c r="I312" s="194" t="str">
        <f>+'Información ELECTRO PUNO'!F292</f>
        <v>Concreto Armado</v>
      </c>
      <c r="J312" s="194" t="str">
        <f>+'Información ELECTRO PUNO'!B292</f>
        <v>PPC06</v>
      </c>
      <c r="K312" s="9" t="str">
        <f t="shared" si="46"/>
        <v>POSTE DE CONCRETO ARMADO DE  8/300/120/240</v>
      </c>
      <c r="L312" s="139">
        <f t="shared" si="47"/>
        <v>0.14000000000000001</v>
      </c>
    </row>
    <row r="313" spans="1:12" x14ac:dyDescent="0.25">
      <c r="A313" s="193">
        <f>+'Información ELECTRO PUNO'!A293</f>
        <v>292</v>
      </c>
      <c r="B313" s="26" t="str">
        <f t="shared" si="45"/>
        <v>SICODI</v>
      </c>
      <c r="C313" s="9" t="str">
        <f t="shared" si="41"/>
        <v>Puno</v>
      </c>
      <c r="D313" s="9" t="str">
        <f t="shared" si="42"/>
        <v>No Reporta</v>
      </c>
      <c r="E313" s="9" t="str">
        <f t="shared" si="43"/>
        <v>No Reporta</v>
      </c>
      <c r="F313" s="194" t="str">
        <f>+'Información ELECTRO PUNO'!E293</f>
        <v>BT</v>
      </c>
      <c r="G313" s="194">
        <f>+'Información ELECTRO PUNO'!G293</f>
        <v>8</v>
      </c>
      <c r="H313" s="9" t="str">
        <f t="shared" si="44"/>
        <v>Poste</v>
      </c>
      <c r="I313" s="194" t="str">
        <f>+'Información ELECTRO PUNO'!F293</f>
        <v>Concreto Armado</v>
      </c>
      <c r="J313" s="194" t="str">
        <f>+'Información ELECTRO PUNO'!B293</f>
        <v>PPC06</v>
      </c>
      <c r="K313" s="9" t="str">
        <f t="shared" si="46"/>
        <v>POSTE DE CONCRETO ARMADO DE  8/300/120/240</v>
      </c>
      <c r="L313" s="139">
        <f t="shared" si="47"/>
        <v>0.14000000000000001</v>
      </c>
    </row>
    <row r="314" spans="1:12" x14ac:dyDescent="0.25">
      <c r="A314" s="193">
        <f>+'Información ELECTRO PUNO'!A294</f>
        <v>293</v>
      </c>
      <c r="B314" s="26" t="str">
        <f t="shared" si="45"/>
        <v>SICODI</v>
      </c>
      <c r="C314" s="9" t="str">
        <f t="shared" si="41"/>
        <v>Puno</v>
      </c>
      <c r="D314" s="9" t="str">
        <f t="shared" si="42"/>
        <v>No Reporta</v>
      </c>
      <c r="E314" s="9" t="str">
        <f t="shared" si="43"/>
        <v>No Reporta</v>
      </c>
      <c r="F314" s="194" t="str">
        <f>+'Información ELECTRO PUNO'!E294</f>
        <v>BT</v>
      </c>
      <c r="G314" s="194">
        <f>+'Información ELECTRO PUNO'!G294</f>
        <v>8</v>
      </c>
      <c r="H314" s="9" t="str">
        <f t="shared" si="44"/>
        <v>Poste</v>
      </c>
      <c r="I314" s="194" t="str">
        <f>+'Información ELECTRO PUNO'!F294</f>
        <v>Concreto Armado</v>
      </c>
      <c r="J314" s="194" t="str">
        <f>+'Información ELECTRO PUNO'!B294</f>
        <v>PPC06</v>
      </c>
      <c r="K314" s="9" t="str">
        <f t="shared" si="46"/>
        <v>POSTE DE CONCRETO ARMADO DE  8/300/120/240</v>
      </c>
      <c r="L314" s="139">
        <f t="shared" si="47"/>
        <v>0.14000000000000001</v>
      </c>
    </row>
    <row r="315" spans="1:12" x14ac:dyDescent="0.25">
      <c r="A315" s="193">
        <f>+'Información ELECTRO PUNO'!A295</f>
        <v>294</v>
      </c>
      <c r="B315" s="26" t="str">
        <f t="shared" si="45"/>
        <v>SICODI</v>
      </c>
      <c r="C315" s="9" t="str">
        <f t="shared" si="41"/>
        <v>Puno</v>
      </c>
      <c r="D315" s="9" t="str">
        <f t="shared" si="42"/>
        <v>No Reporta</v>
      </c>
      <c r="E315" s="9" t="str">
        <f t="shared" si="43"/>
        <v>No Reporta</v>
      </c>
      <c r="F315" s="194" t="str">
        <f>+'Información ELECTRO PUNO'!E295</f>
        <v>BT</v>
      </c>
      <c r="G315" s="194">
        <f>+'Información ELECTRO PUNO'!G295</f>
        <v>8</v>
      </c>
      <c r="H315" s="9" t="str">
        <f t="shared" si="44"/>
        <v>Poste</v>
      </c>
      <c r="I315" s="194" t="str">
        <f>+'Información ELECTRO PUNO'!F295</f>
        <v>Concreto Armado</v>
      </c>
      <c r="J315" s="194" t="str">
        <f>+'Información ELECTRO PUNO'!B295</f>
        <v>PPC06</v>
      </c>
      <c r="K315" s="9" t="str">
        <f t="shared" si="46"/>
        <v>POSTE DE CONCRETO ARMADO DE  8/300/120/240</v>
      </c>
      <c r="L315" s="139">
        <f t="shared" si="47"/>
        <v>0.14000000000000001</v>
      </c>
    </row>
    <row r="316" spans="1:12" x14ac:dyDescent="0.25">
      <c r="A316" s="193">
        <f>+'Información ELECTRO PUNO'!A296</f>
        <v>295</v>
      </c>
      <c r="B316" s="26" t="str">
        <f t="shared" si="45"/>
        <v>SICODI</v>
      </c>
      <c r="C316" s="9" t="str">
        <f t="shared" si="41"/>
        <v>Puno</v>
      </c>
      <c r="D316" s="9" t="str">
        <f t="shared" si="42"/>
        <v>No Reporta</v>
      </c>
      <c r="E316" s="9" t="str">
        <f t="shared" si="43"/>
        <v>No Reporta</v>
      </c>
      <c r="F316" s="194" t="str">
        <f>+'Información ELECTRO PUNO'!E296</f>
        <v>BT</v>
      </c>
      <c r="G316" s="194">
        <f>+'Información ELECTRO PUNO'!G296</f>
        <v>8</v>
      </c>
      <c r="H316" s="9" t="str">
        <f t="shared" si="44"/>
        <v>Poste</v>
      </c>
      <c r="I316" s="194" t="str">
        <f>+'Información ELECTRO PUNO'!F296</f>
        <v>Concreto Armado</v>
      </c>
      <c r="J316" s="194" t="str">
        <f>+'Información ELECTRO PUNO'!B296</f>
        <v>PPC06</v>
      </c>
      <c r="K316" s="9" t="str">
        <f t="shared" si="46"/>
        <v>POSTE DE CONCRETO ARMADO DE  8/300/120/240</v>
      </c>
      <c r="L316" s="139">
        <f t="shared" si="47"/>
        <v>0.14000000000000001</v>
      </c>
    </row>
    <row r="317" spans="1:12" x14ac:dyDescent="0.25">
      <c r="A317" s="193">
        <f>+'Información ELECTRO PUNO'!A297</f>
        <v>296</v>
      </c>
      <c r="B317" s="26" t="str">
        <f t="shared" si="45"/>
        <v>SICODI</v>
      </c>
      <c r="C317" s="9" t="str">
        <f t="shared" si="41"/>
        <v>Puno</v>
      </c>
      <c r="D317" s="9" t="str">
        <f t="shared" si="42"/>
        <v>No Reporta</v>
      </c>
      <c r="E317" s="9" t="str">
        <f t="shared" si="43"/>
        <v>No Reporta</v>
      </c>
      <c r="F317" s="194" t="str">
        <f>+'Información ELECTRO PUNO'!E297</f>
        <v>BT</v>
      </c>
      <c r="G317" s="194">
        <f>+'Información ELECTRO PUNO'!G297</f>
        <v>8</v>
      </c>
      <c r="H317" s="9" t="str">
        <f t="shared" si="44"/>
        <v>Poste</v>
      </c>
      <c r="I317" s="194" t="str">
        <f>+'Información ELECTRO PUNO'!F297</f>
        <v>Concreto Armado</v>
      </c>
      <c r="J317" s="194" t="str">
        <f>+'Información ELECTRO PUNO'!B297</f>
        <v>PPC06</v>
      </c>
      <c r="K317" s="9" t="str">
        <f t="shared" si="46"/>
        <v>POSTE DE CONCRETO ARMADO DE  8/300/120/240</v>
      </c>
      <c r="L317" s="139">
        <f t="shared" si="47"/>
        <v>0.14000000000000001</v>
      </c>
    </row>
    <row r="318" spans="1:12" x14ac:dyDescent="0.25">
      <c r="A318" s="193">
        <f>+'Información ELECTRO PUNO'!A298</f>
        <v>297</v>
      </c>
      <c r="B318" s="26" t="str">
        <f t="shared" si="45"/>
        <v>SICODI</v>
      </c>
      <c r="C318" s="9" t="str">
        <f t="shared" si="41"/>
        <v>Puno</v>
      </c>
      <c r="D318" s="9" t="str">
        <f t="shared" si="42"/>
        <v>No Reporta</v>
      </c>
      <c r="E318" s="9" t="str">
        <f t="shared" si="43"/>
        <v>No Reporta</v>
      </c>
      <c r="F318" s="194" t="str">
        <f>+'Información ELECTRO PUNO'!E298</f>
        <v>BT</v>
      </c>
      <c r="G318" s="194">
        <f>+'Información ELECTRO PUNO'!G298</f>
        <v>8</v>
      </c>
      <c r="H318" s="9" t="str">
        <f t="shared" si="44"/>
        <v>Poste</v>
      </c>
      <c r="I318" s="194" t="str">
        <f>+'Información ELECTRO PUNO'!F298</f>
        <v>Concreto Armado</v>
      </c>
      <c r="J318" s="194" t="str">
        <f>+'Información ELECTRO PUNO'!B298</f>
        <v>PPC06</v>
      </c>
      <c r="K318" s="9" t="str">
        <f t="shared" si="46"/>
        <v>POSTE DE CONCRETO ARMADO DE  8/300/120/240</v>
      </c>
      <c r="L318" s="139">
        <f t="shared" si="47"/>
        <v>0.14000000000000001</v>
      </c>
    </row>
    <row r="319" spans="1:12" x14ac:dyDescent="0.25">
      <c r="A319" s="193">
        <f>+'Información ELECTRO PUNO'!A299</f>
        <v>298</v>
      </c>
      <c r="B319" s="26" t="str">
        <f t="shared" si="45"/>
        <v>SICODI</v>
      </c>
      <c r="C319" s="9" t="str">
        <f t="shared" si="41"/>
        <v>Puno</v>
      </c>
      <c r="D319" s="9" t="str">
        <f t="shared" si="42"/>
        <v>No Reporta</v>
      </c>
      <c r="E319" s="9" t="str">
        <f t="shared" si="43"/>
        <v>No Reporta</v>
      </c>
      <c r="F319" s="194" t="str">
        <f>+'Información ELECTRO PUNO'!E299</f>
        <v>BT</v>
      </c>
      <c r="G319" s="194">
        <f>+'Información ELECTRO PUNO'!G299</f>
        <v>8</v>
      </c>
      <c r="H319" s="9" t="str">
        <f t="shared" si="44"/>
        <v>Poste</v>
      </c>
      <c r="I319" s="194" t="str">
        <f>+'Información ELECTRO PUNO'!F299</f>
        <v>Concreto Armado</v>
      </c>
      <c r="J319" s="194" t="str">
        <f>+'Información ELECTRO PUNO'!B299</f>
        <v>PPC06</v>
      </c>
      <c r="K319" s="9" t="str">
        <f t="shared" si="46"/>
        <v>POSTE DE CONCRETO ARMADO DE  8/300/120/240</v>
      </c>
      <c r="L319" s="139">
        <f t="shared" si="47"/>
        <v>0.14000000000000001</v>
      </c>
    </row>
    <row r="320" spans="1:12" x14ac:dyDescent="0.25">
      <c r="A320" s="193">
        <f>+'Información ELECTRO PUNO'!A300</f>
        <v>299</v>
      </c>
      <c r="B320" s="26" t="str">
        <f t="shared" si="45"/>
        <v>SICODI</v>
      </c>
      <c r="C320" s="9" t="str">
        <f t="shared" si="41"/>
        <v>Puno</v>
      </c>
      <c r="D320" s="9" t="str">
        <f t="shared" si="42"/>
        <v>No Reporta</v>
      </c>
      <c r="E320" s="9" t="str">
        <f t="shared" si="43"/>
        <v>No Reporta</v>
      </c>
      <c r="F320" s="194" t="str">
        <f>+'Información ELECTRO PUNO'!E300</f>
        <v>BT</v>
      </c>
      <c r="G320" s="194">
        <f>+'Información ELECTRO PUNO'!G300</f>
        <v>8</v>
      </c>
      <c r="H320" s="9" t="str">
        <f t="shared" si="44"/>
        <v>Poste</v>
      </c>
      <c r="I320" s="194" t="str">
        <f>+'Información ELECTRO PUNO'!F300</f>
        <v>Concreto Armado</v>
      </c>
      <c r="J320" s="194" t="str">
        <f>+'Información ELECTRO PUNO'!B300</f>
        <v>PPC06</v>
      </c>
      <c r="K320" s="9" t="str">
        <f t="shared" si="46"/>
        <v>POSTE DE CONCRETO ARMADO DE  8/300/120/240</v>
      </c>
      <c r="L320" s="139">
        <f t="shared" si="47"/>
        <v>0.14000000000000001</v>
      </c>
    </row>
    <row r="321" spans="1:12" x14ac:dyDescent="0.25">
      <c r="A321" s="193">
        <f>+'Información ELECTRO PUNO'!A301</f>
        <v>300</v>
      </c>
      <c r="B321" s="26" t="str">
        <f t="shared" si="45"/>
        <v>SICODI</v>
      </c>
      <c r="C321" s="9" t="str">
        <f t="shared" si="41"/>
        <v>Puno</v>
      </c>
      <c r="D321" s="9" t="str">
        <f t="shared" si="42"/>
        <v>No Reporta</v>
      </c>
      <c r="E321" s="9" t="str">
        <f t="shared" si="43"/>
        <v>No Reporta</v>
      </c>
      <c r="F321" s="194" t="str">
        <f>+'Información ELECTRO PUNO'!E301</f>
        <v>BT</v>
      </c>
      <c r="G321" s="194">
        <f>+'Información ELECTRO PUNO'!G301</f>
        <v>8</v>
      </c>
      <c r="H321" s="9" t="str">
        <f t="shared" si="44"/>
        <v>Poste</v>
      </c>
      <c r="I321" s="194" t="str">
        <f>+'Información ELECTRO PUNO'!F301</f>
        <v>Concreto Armado</v>
      </c>
      <c r="J321" s="194" t="str">
        <f>+'Información ELECTRO PUNO'!B301</f>
        <v>PPC06</v>
      </c>
      <c r="K321" s="9" t="str">
        <f t="shared" si="46"/>
        <v>POSTE DE CONCRETO ARMADO DE  8/300/120/240</v>
      </c>
      <c r="L321" s="139">
        <f t="shared" si="47"/>
        <v>0.14000000000000001</v>
      </c>
    </row>
    <row r="322" spans="1:12" x14ac:dyDescent="0.25">
      <c r="A322" s="193">
        <f>+'Información ELECTRO PUNO'!A302</f>
        <v>301</v>
      </c>
      <c r="B322" s="26" t="str">
        <f t="shared" si="45"/>
        <v>SICODI</v>
      </c>
      <c r="C322" s="9" t="str">
        <f t="shared" si="41"/>
        <v>Puno</v>
      </c>
      <c r="D322" s="9" t="str">
        <f t="shared" si="42"/>
        <v>No Reporta</v>
      </c>
      <c r="E322" s="9" t="str">
        <f t="shared" si="43"/>
        <v>No Reporta</v>
      </c>
      <c r="F322" s="194" t="str">
        <f>+'Información ELECTRO PUNO'!E302</f>
        <v>BT</v>
      </c>
      <c r="G322" s="194">
        <f>+'Información ELECTRO PUNO'!G302</f>
        <v>8</v>
      </c>
      <c r="H322" s="9" t="str">
        <f t="shared" si="44"/>
        <v>Poste</v>
      </c>
      <c r="I322" s="194" t="str">
        <f>+'Información ELECTRO PUNO'!F302</f>
        <v>Concreto Armado</v>
      </c>
      <c r="J322" s="194" t="str">
        <f>+'Información ELECTRO PUNO'!B302</f>
        <v>PPC06</v>
      </c>
      <c r="K322" s="9" t="str">
        <f t="shared" si="46"/>
        <v>POSTE DE CONCRETO ARMADO DE  8/300/120/240</v>
      </c>
      <c r="L322" s="139">
        <f t="shared" si="47"/>
        <v>0.14000000000000001</v>
      </c>
    </row>
    <row r="323" spans="1:12" x14ac:dyDescent="0.25">
      <c r="A323" s="193">
        <f>+'Información ELECTRO PUNO'!A303</f>
        <v>302</v>
      </c>
      <c r="B323" s="26" t="str">
        <f t="shared" si="45"/>
        <v>SICODI</v>
      </c>
      <c r="C323" s="9" t="str">
        <f t="shared" si="41"/>
        <v>Puno</v>
      </c>
      <c r="D323" s="9" t="str">
        <f t="shared" si="42"/>
        <v>No Reporta</v>
      </c>
      <c r="E323" s="9" t="str">
        <f t="shared" si="43"/>
        <v>No Reporta</v>
      </c>
      <c r="F323" s="194" t="str">
        <f>+'Información ELECTRO PUNO'!E303</f>
        <v>BT</v>
      </c>
      <c r="G323" s="194">
        <f>+'Información ELECTRO PUNO'!G303</f>
        <v>8</v>
      </c>
      <c r="H323" s="9" t="str">
        <f t="shared" si="44"/>
        <v>Poste</v>
      </c>
      <c r="I323" s="194" t="str">
        <f>+'Información ELECTRO PUNO'!F303</f>
        <v>Concreto Armado</v>
      </c>
      <c r="J323" s="194" t="str">
        <f>+'Información ELECTRO PUNO'!B303</f>
        <v>PPC06</v>
      </c>
      <c r="K323" s="9" t="str">
        <f t="shared" si="46"/>
        <v>POSTE DE CONCRETO ARMADO DE  8/300/120/240</v>
      </c>
      <c r="L323" s="139">
        <f t="shared" si="47"/>
        <v>0.14000000000000001</v>
      </c>
    </row>
    <row r="324" spans="1:12" x14ac:dyDescent="0.25">
      <c r="A324" s="193">
        <f>+'Información ELECTRO PUNO'!A304</f>
        <v>303</v>
      </c>
      <c r="B324" s="26" t="str">
        <f t="shared" si="45"/>
        <v>SICODI</v>
      </c>
      <c r="C324" s="9" t="str">
        <f t="shared" si="41"/>
        <v>Puno</v>
      </c>
      <c r="D324" s="9" t="str">
        <f t="shared" si="42"/>
        <v>No Reporta</v>
      </c>
      <c r="E324" s="9" t="str">
        <f t="shared" si="43"/>
        <v>No Reporta</v>
      </c>
      <c r="F324" s="194" t="str">
        <f>+'Información ELECTRO PUNO'!E304</f>
        <v>BT</v>
      </c>
      <c r="G324" s="194">
        <f>+'Información ELECTRO PUNO'!G304</f>
        <v>8</v>
      </c>
      <c r="H324" s="9" t="str">
        <f t="shared" si="44"/>
        <v>Poste</v>
      </c>
      <c r="I324" s="194" t="str">
        <f>+'Información ELECTRO PUNO'!F304</f>
        <v>Concreto Armado</v>
      </c>
      <c r="J324" s="194" t="str">
        <f>+'Información ELECTRO PUNO'!B304</f>
        <v>PPC06</v>
      </c>
      <c r="K324" s="9" t="str">
        <f t="shared" si="46"/>
        <v>POSTE DE CONCRETO ARMADO DE  8/300/120/240</v>
      </c>
      <c r="L324" s="139">
        <f t="shared" si="47"/>
        <v>0.14000000000000001</v>
      </c>
    </row>
    <row r="325" spans="1:12" x14ac:dyDescent="0.25">
      <c r="A325" s="193">
        <f>+'Información ELECTRO PUNO'!A305</f>
        <v>304</v>
      </c>
      <c r="B325" s="26" t="str">
        <f t="shared" si="45"/>
        <v>SICODI</v>
      </c>
      <c r="C325" s="9" t="str">
        <f t="shared" si="41"/>
        <v>Puno</v>
      </c>
      <c r="D325" s="9" t="str">
        <f t="shared" si="42"/>
        <v>No Reporta</v>
      </c>
      <c r="E325" s="9" t="str">
        <f t="shared" si="43"/>
        <v>No Reporta</v>
      </c>
      <c r="F325" s="194" t="str">
        <f>+'Información ELECTRO PUNO'!E305</f>
        <v>BT</v>
      </c>
      <c r="G325" s="194">
        <f>+'Información ELECTRO PUNO'!G305</f>
        <v>8</v>
      </c>
      <c r="H325" s="9" t="str">
        <f t="shared" si="44"/>
        <v>Poste</v>
      </c>
      <c r="I325" s="194" t="str">
        <f>+'Información ELECTRO PUNO'!F305</f>
        <v>Concreto Armado</v>
      </c>
      <c r="J325" s="194" t="str">
        <f>+'Información ELECTRO PUNO'!B305</f>
        <v>PPC06</v>
      </c>
      <c r="K325" s="9" t="str">
        <f t="shared" si="46"/>
        <v>POSTE DE CONCRETO ARMADO DE  8/300/120/240</v>
      </c>
      <c r="L325" s="139">
        <f t="shared" si="47"/>
        <v>0.14000000000000001</v>
      </c>
    </row>
    <row r="326" spans="1:12" x14ac:dyDescent="0.25">
      <c r="A326" s="193">
        <f>+'Información ELECTRO PUNO'!A306</f>
        <v>305</v>
      </c>
      <c r="B326" s="26" t="str">
        <f t="shared" si="45"/>
        <v>SICODI</v>
      </c>
      <c r="C326" s="9" t="str">
        <f t="shared" si="41"/>
        <v>Puno</v>
      </c>
      <c r="D326" s="9" t="str">
        <f t="shared" si="42"/>
        <v>No Reporta</v>
      </c>
      <c r="E326" s="9" t="str">
        <f t="shared" si="43"/>
        <v>No Reporta</v>
      </c>
      <c r="F326" s="194" t="str">
        <f>+'Información ELECTRO PUNO'!E306</f>
        <v>BT</v>
      </c>
      <c r="G326" s="194">
        <f>+'Información ELECTRO PUNO'!G306</f>
        <v>8</v>
      </c>
      <c r="H326" s="9" t="str">
        <f t="shared" si="44"/>
        <v>Poste</v>
      </c>
      <c r="I326" s="194" t="str">
        <f>+'Información ELECTRO PUNO'!F306</f>
        <v>Concreto Armado</v>
      </c>
      <c r="J326" s="194" t="str">
        <f>+'Información ELECTRO PUNO'!B306</f>
        <v>PPC06</v>
      </c>
      <c r="K326" s="9" t="str">
        <f t="shared" si="46"/>
        <v>POSTE DE CONCRETO ARMADO DE  8/300/120/240</v>
      </c>
      <c r="L326" s="139">
        <f t="shared" si="47"/>
        <v>0.14000000000000001</v>
      </c>
    </row>
    <row r="327" spans="1:12" x14ac:dyDescent="0.25">
      <c r="A327" s="193">
        <f>+'Información ELECTRO PUNO'!A307</f>
        <v>306</v>
      </c>
      <c r="B327" s="26" t="str">
        <f t="shared" si="45"/>
        <v>SICODI</v>
      </c>
      <c r="C327" s="9" t="str">
        <f t="shared" si="41"/>
        <v>Puno</v>
      </c>
      <c r="D327" s="9" t="str">
        <f t="shared" si="42"/>
        <v>No Reporta</v>
      </c>
      <c r="E327" s="9" t="str">
        <f t="shared" si="43"/>
        <v>No Reporta</v>
      </c>
      <c r="F327" s="194" t="str">
        <f>+'Información ELECTRO PUNO'!E307</f>
        <v>BT</v>
      </c>
      <c r="G327" s="194">
        <f>+'Información ELECTRO PUNO'!G307</f>
        <v>8</v>
      </c>
      <c r="H327" s="9" t="str">
        <f t="shared" si="44"/>
        <v>Poste</v>
      </c>
      <c r="I327" s="194" t="str">
        <f>+'Información ELECTRO PUNO'!F307</f>
        <v>Concreto Armado</v>
      </c>
      <c r="J327" s="194" t="str">
        <f>+'Información ELECTRO PUNO'!B307</f>
        <v>PPC06</v>
      </c>
      <c r="K327" s="9" t="str">
        <f t="shared" si="46"/>
        <v>POSTE DE CONCRETO ARMADO DE  8/300/120/240</v>
      </c>
      <c r="L327" s="139">
        <f t="shared" si="47"/>
        <v>0.14000000000000001</v>
      </c>
    </row>
    <row r="328" spans="1:12" x14ac:dyDescent="0.25">
      <c r="A328" s="193">
        <f>+'Información ELECTRO PUNO'!A308</f>
        <v>307</v>
      </c>
      <c r="B328" s="26" t="str">
        <f t="shared" si="45"/>
        <v>SICODI</v>
      </c>
      <c r="C328" s="9" t="str">
        <f t="shared" si="41"/>
        <v>Puno</v>
      </c>
      <c r="D328" s="9" t="str">
        <f t="shared" si="42"/>
        <v>No Reporta</v>
      </c>
      <c r="E328" s="9" t="str">
        <f t="shared" si="43"/>
        <v>No Reporta</v>
      </c>
      <c r="F328" s="194" t="str">
        <f>+'Información ELECTRO PUNO'!E308</f>
        <v>BT</v>
      </c>
      <c r="G328" s="194">
        <f>+'Información ELECTRO PUNO'!G308</f>
        <v>8</v>
      </c>
      <c r="H328" s="9" t="str">
        <f t="shared" si="44"/>
        <v>Poste</v>
      </c>
      <c r="I328" s="194" t="str">
        <f>+'Información ELECTRO PUNO'!F308</f>
        <v>Concreto Armado</v>
      </c>
      <c r="J328" s="194" t="str">
        <f>+'Información ELECTRO PUNO'!B308</f>
        <v>PPC06</v>
      </c>
      <c r="K328" s="9" t="str">
        <f t="shared" si="46"/>
        <v>POSTE DE CONCRETO ARMADO DE  8/300/120/240</v>
      </c>
      <c r="L328" s="139">
        <f t="shared" si="47"/>
        <v>0.14000000000000001</v>
      </c>
    </row>
    <row r="329" spans="1:12" x14ac:dyDescent="0.25">
      <c r="A329" s="193">
        <f>+'Información ELECTRO PUNO'!A309</f>
        <v>308</v>
      </c>
      <c r="B329" s="26" t="str">
        <f t="shared" si="45"/>
        <v>SICODI</v>
      </c>
      <c r="C329" s="9" t="str">
        <f t="shared" si="41"/>
        <v>Puno</v>
      </c>
      <c r="D329" s="9" t="str">
        <f t="shared" si="42"/>
        <v>No Reporta</v>
      </c>
      <c r="E329" s="9" t="str">
        <f t="shared" si="43"/>
        <v>No Reporta</v>
      </c>
      <c r="F329" s="194" t="str">
        <f>+'Información ELECTRO PUNO'!E309</f>
        <v>BT</v>
      </c>
      <c r="G329" s="194">
        <f>+'Información ELECTRO PUNO'!G309</f>
        <v>8</v>
      </c>
      <c r="H329" s="9" t="str">
        <f t="shared" si="44"/>
        <v>Poste</v>
      </c>
      <c r="I329" s="194" t="str">
        <f>+'Información ELECTRO PUNO'!F309</f>
        <v>Concreto Armado</v>
      </c>
      <c r="J329" s="194" t="str">
        <f>+'Información ELECTRO PUNO'!B309</f>
        <v>PPC06</v>
      </c>
      <c r="K329" s="9" t="str">
        <f t="shared" si="46"/>
        <v>POSTE DE CONCRETO ARMADO DE  8/300/120/240</v>
      </c>
      <c r="L329" s="139">
        <f t="shared" si="47"/>
        <v>0.14000000000000001</v>
      </c>
    </row>
    <row r="330" spans="1:12" x14ac:dyDescent="0.25">
      <c r="A330" s="193">
        <f>+'Información ELECTRO PUNO'!A310</f>
        <v>309</v>
      </c>
      <c r="B330" s="26" t="str">
        <f t="shared" si="45"/>
        <v>SICODI</v>
      </c>
      <c r="C330" s="9" t="str">
        <f t="shared" si="41"/>
        <v>Puno</v>
      </c>
      <c r="D330" s="9" t="str">
        <f t="shared" si="42"/>
        <v>No Reporta</v>
      </c>
      <c r="E330" s="9" t="str">
        <f t="shared" si="43"/>
        <v>No Reporta</v>
      </c>
      <c r="F330" s="194" t="str">
        <f>+'Información ELECTRO PUNO'!E310</f>
        <v>MT</v>
      </c>
      <c r="G330" s="194">
        <f>+'Información ELECTRO PUNO'!G310</f>
        <v>12</v>
      </c>
      <c r="H330" s="9" t="str">
        <f t="shared" si="44"/>
        <v>Poste</v>
      </c>
      <c r="I330" s="194" t="str">
        <f>+'Información ELECTRO PUNO'!F310</f>
        <v>Madera Tratada</v>
      </c>
      <c r="J330" s="194" t="str">
        <f>+'Información ELECTRO PUNO'!B310</f>
        <v>PPM20</v>
      </c>
      <c r="K330" s="9" t="str">
        <f t="shared" si="46"/>
        <v>POSTE DE MADERA TRATADA DE 12 mts. CL.5</v>
      </c>
      <c r="L330" s="139">
        <f t="shared" si="47"/>
        <v>0.41</v>
      </c>
    </row>
    <row r="331" spans="1:12" x14ac:dyDescent="0.25">
      <c r="A331" s="193">
        <f>+'Información ELECTRO PUNO'!A311</f>
        <v>310</v>
      </c>
      <c r="B331" s="26" t="str">
        <f t="shared" si="45"/>
        <v>SICODI</v>
      </c>
      <c r="C331" s="9" t="str">
        <f t="shared" si="41"/>
        <v>Puno</v>
      </c>
      <c r="D331" s="9" t="str">
        <f t="shared" si="42"/>
        <v>No Reporta</v>
      </c>
      <c r="E331" s="9" t="str">
        <f t="shared" si="43"/>
        <v>No Reporta</v>
      </c>
      <c r="F331" s="194" t="str">
        <f>+'Información ELECTRO PUNO'!E311</f>
        <v>BT</v>
      </c>
      <c r="G331" s="194">
        <f>+'Información ELECTRO PUNO'!G311</f>
        <v>8</v>
      </c>
      <c r="H331" s="9" t="str">
        <f t="shared" si="44"/>
        <v>Poste</v>
      </c>
      <c r="I331" s="194" t="str">
        <f>+'Información ELECTRO PUNO'!F311</f>
        <v>Concreto Armado</v>
      </c>
      <c r="J331" s="194" t="str">
        <f>+'Información ELECTRO PUNO'!B311</f>
        <v>PPC06</v>
      </c>
      <c r="K331" s="9" t="str">
        <f t="shared" si="46"/>
        <v>POSTE DE CONCRETO ARMADO DE  8/300/120/240</v>
      </c>
      <c r="L331" s="139">
        <f t="shared" si="47"/>
        <v>0.14000000000000001</v>
      </c>
    </row>
    <row r="332" spans="1:12" x14ac:dyDescent="0.25">
      <c r="A332" s="193">
        <f>+'Información ELECTRO PUNO'!A312</f>
        <v>311</v>
      </c>
      <c r="B332" s="26" t="str">
        <f t="shared" si="45"/>
        <v>SICODI</v>
      </c>
      <c r="C332" s="9" t="str">
        <f t="shared" si="41"/>
        <v>Puno</v>
      </c>
      <c r="D332" s="9" t="str">
        <f t="shared" si="42"/>
        <v>No Reporta</v>
      </c>
      <c r="E332" s="9" t="str">
        <f t="shared" si="43"/>
        <v>No Reporta</v>
      </c>
      <c r="F332" s="194" t="str">
        <f>+'Información ELECTRO PUNO'!E312</f>
        <v>MT</v>
      </c>
      <c r="G332" s="194">
        <f>+'Información ELECTRO PUNO'!G312</f>
        <v>12</v>
      </c>
      <c r="H332" s="9" t="str">
        <f t="shared" si="44"/>
        <v>Poste</v>
      </c>
      <c r="I332" s="194" t="str">
        <f>+'Información ELECTRO PUNO'!F312</f>
        <v>Madera Tratada</v>
      </c>
      <c r="J332" s="194" t="str">
        <f>+'Información ELECTRO PUNO'!B312</f>
        <v>PPM20</v>
      </c>
      <c r="K332" s="9" t="str">
        <f t="shared" si="46"/>
        <v>POSTE DE MADERA TRATADA DE 12 mts. CL.5</v>
      </c>
      <c r="L332" s="139">
        <f t="shared" si="47"/>
        <v>0.41</v>
      </c>
    </row>
    <row r="333" spans="1:12" x14ac:dyDescent="0.25">
      <c r="A333" s="193">
        <f>+'Información ELECTRO PUNO'!A313</f>
        <v>312</v>
      </c>
      <c r="B333" s="26" t="str">
        <f t="shared" si="45"/>
        <v>SICODI</v>
      </c>
      <c r="C333" s="9" t="str">
        <f t="shared" si="41"/>
        <v>Puno</v>
      </c>
      <c r="D333" s="9" t="str">
        <f t="shared" si="42"/>
        <v>No Reporta</v>
      </c>
      <c r="E333" s="9" t="str">
        <f t="shared" si="43"/>
        <v>No Reporta</v>
      </c>
      <c r="F333" s="194" t="str">
        <f>+'Información ELECTRO PUNO'!E313</f>
        <v>MT</v>
      </c>
      <c r="G333" s="194">
        <f>+'Información ELECTRO PUNO'!G313</f>
        <v>12</v>
      </c>
      <c r="H333" s="9" t="str">
        <f t="shared" si="44"/>
        <v>Poste</v>
      </c>
      <c r="I333" s="194" t="str">
        <f>+'Información ELECTRO PUNO'!F313</f>
        <v>Madera Tratada</v>
      </c>
      <c r="J333" s="194" t="str">
        <f>+'Información ELECTRO PUNO'!B313</f>
        <v>PPM20</v>
      </c>
      <c r="K333" s="9" t="str">
        <f t="shared" si="46"/>
        <v>POSTE DE MADERA TRATADA DE 12 mts. CL.5</v>
      </c>
      <c r="L333" s="139">
        <f t="shared" si="47"/>
        <v>0.41</v>
      </c>
    </row>
    <row r="334" spans="1:12" x14ac:dyDescent="0.25">
      <c r="A334" s="193">
        <f>+'Información ELECTRO PUNO'!A314</f>
        <v>313</v>
      </c>
      <c r="B334" s="26" t="str">
        <f t="shared" si="45"/>
        <v>SICODI</v>
      </c>
      <c r="C334" s="9" t="str">
        <f t="shared" si="41"/>
        <v>Puno</v>
      </c>
      <c r="D334" s="9" t="str">
        <f t="shared" si="42"/>
        <v>No Reporta</v>
      </c>
      <c r="E334" s="9" t="str">
        <f t="shared" si="43"/>
        <v>No Reporta</v>
      </c>
      <c r="F334" s="194" t="str">
        <f>+'Información ELECTRO PUNO'!E314</f>
        <v>MT</v>
      </c>
      <c r="G334" s="194">
        <f>+'Información ELECTRO PUNO'!G314</f>
        <v>12</v>
      </c>
      <c r="H334" s="9" t="str">
        <f t="shared" si="44"/>
        <v>Poste</v>
      </c>
      <c r="I334" s="194" t="str">
        <f>+'Información ELECTRO PUNO'!F314</f>
        <v>Madera Tratada</v>
      </c>
      <c r="J334" s="194" t="str">
        <f>+'Información ELECTRO PUNO'!B314</f>
        <v>PPM20</v>
      </c>
      <c r="K334" s="9" t="str">
        <f t="shared" si="46"/>
        <v>POSTE DE MADERA TRATADA DE 12 mts. CL.5</v>
      </c>
      <c r="L334" s="139">
        <f t="shared" si="47"/>
        <v>0.41</v>
      </c>
    </row>
    <row r="335" spans="1:12" x14ac:dyDescent="0.25">
      <c r="A335" s="193">
        <f>+'Información ELECTRO PUNO'!A315</f>
        <v>314</v>
      </c>
      <c r="B335" s="26" t="str">
        <f t="shared" si="45"/>
        <v>SICODI</v>
      </c>
      <c r="C335" s="9" t="str">
        <f t="shared" si="41"/>
        <v>Puno</v>
      </c>
      <c r="D335" s="9" t="str">
        <f t="shared" si="42"/>
        <v>No Reporta</v>
      </c>
      <c r="E335" s="9" t="str">
        <f t="shared" si="43"/>
        <v>No Reporta</v>
      </c>
      <c r="F335" s="194" t="str">
        <f>+'Información ELECTRO PUNO'!E315</f>
        <v>MT</v>
      </c>
      <c r="G335" s="194">
        <f>+'Información ELECTRO PUNO'!G315</f>
        <v>12</v>
      </c>
      <c r="H335" s="9" t="str">
        <f t="shared" si="44"/>
        <v>Poste</v>
      </c>
      <c r="I335" s="194" t="str">
        <f>+'Información ELECTRO PUNO'!F315</f>
        <v>Madera Tratada</v>
      </c>
      <c r="J335" s="194" t="str">
        <f>+'Información ELECTRO PUNO'!B315</f>
        <v>PPM20</v>
      </c>
      <c r="K335" s="9" t="str">
        <f t="shared" si="46"/>
        <v>POSTE DE MADERA TRATADA DE 12 mts. CL.5</v>
      </c>
      <c r="L335" s="139">
        <f t="shared" si="47"/>
        <v>0.41</v>
      </c>
    </row>
    <row r="336" spans="1:12" x14ac:dyDescent="0.25">
      <c r="A336" s="193">
        <f>+'Información ELECTRO PUNO'!A316</f>
        <v>315</v>
      </c>
      <c r="B336" s="26" t="str">
        <f t="shared" si="45"/>
        <v>SICODI</v>
      </c>
      <c r="C336" s="9" t="str">
        <f t="shared" si="41"/>
        <v>Puno</v>
      </c>
      <c r="D336" s="9" t="str">
        <f t="shared" si="42"/>
        <v>No Reporta</v>
      </c>
      <c r="E336" s="9" t="str">
        <f t="shared" si="43"/>
        <v>No Reporta</v>
      </c>
      <c r="F336" s="194" t="str">
        <f>+'Información ELECTRO PUNO'!E316</f>
        <v>MT</v>
      </c>
      <c r="G336" s="194">
        <f>+'Información ELECTRO PUNO'!G316</f>
        <v>12</v>
      </c>
      <c r="H336" s="9" t="str">
        <f t="shared" si="44"/>
        <v>Poste</v>
      </c>
      <c r="I336" s="194" t="str">
        <f>+'Información ELECTRO PUNO'!F316</f>
        <v>Madera Tratada</v>
      </c>
      <c r="J336" s="194" t="str">
        <f>+'Información ELECTRO PUNO'!B316</f>
        <v>PPM20</v>
      </c>
      <c r="K336" s="9" t="str">
        <f t="shared" si="46"/>
        <v>POSTE DE MADERA TRATADA DE 12 mts. CL.5</v>
      </c>
      <c r="L336" s="139">
        <f t="shared" si="47"/>
        <v>0.41</v>
      </c>
    </row>
    <row r="337" spans="1:12" x14ac:dyDescent="0.25">
      <c r="A337" s="193">
        <f>+'Información ELECTRO PUNO'!A317</f>
        <v>316</v>
      </c>
      <c r="B337" s="26" t="str">
        <f t="shared" si="45"/>
        <v>SICODI</v>
      </c>
      <c r="C337" s="9" t="str">
        <f t="shared" si="41"/>
        <v>Puno</v>
      </c>
      <c r="D337" s="9" t="str">
        <f t="shared" si="42"/>
        <v>No Reporta</v>
      </c>
      <c r="E337" s="9" t="str">
        <f t="shared" si="43"/>
        <v>No Reporta</v>
      </c>
      <c r="F337" s="194" t="str">
        <f>+'Información ELECTRO PUNO'!E317</f>
        <v>MT</v>
      </c>
      <c r="G337" s="194">
        <f>+'Información ELECTRO PUNO'!G317</f>
        <v>12</v>
      </c>
      <c r="H337" s="9" t="str">
        <f t="shared" si="44"/>
        <v>Poste</v>
      </c>
      <c r="I337" s="194" t="str">
        <f>+'Información ELECTRO PUNO'!F317</f>
        <v>Madera Tratada</v>
      </c>
      <c r="J337" s="194" t="str">
        <f>+'Información ELECTRO PUNO'!B317</f>
        <v>PPM20</v>
      </c>
      <c r="K337" s="9" t="str">
        <f t="shared" si="46"/>
        <v>POSTE DE MADERA TRATADA DE 12 mts. CL.5</v>
      </c>
      <c r="L337" s="139">
        <f t="shared" si="47"/>
        <v>0.41</v>
      </c>
    </row>
    <row r="338" spans="1:12" x14ac:dyDescent="0.25">
      <c r="A338" s="193">
        <f>+'Información ELECTRO PUNO'!A318</f>
        <v>317</v>
      </c>
      <c r="B338" s="26" t="str">
        <f t="shared" si="45"/>
        <v>SICODI</v>
      </c>
      <c r="C338" s="9" t="str">
        <f t="shared" si="41"/>
        <v>Puno</v>
      </c>
      <c r="D338" s="9" t="str">
        <f t="shared" si="42"/>
        <v>No Reporta</v>
      </c>
      <c r="E338" s="9" t="str">
        <f t="shared" si="43"/>
        <v>No Reporta</v>
      </c>
      <c r="F338" s="194" t="str">
        <f>+'Información ELECTRO PUNO'!E318</f>
        <v>MT</v>
      </c>
      <c r="G338" s="194">
        <f>+'Información ELECTRO PUNO'!G318</f>
        <v>12</v>
      </c>
      <c r="H338" s="9" t="str">
        <f t="shared" si="44"/>
        <v>Poste</v>
      </c>
      <c r="I338" s="194" t="str">
        <f>+'Información ELECTRO PUNO'!F318</f>
        <v>Madera Tratada</v>
      </c>
      <c r="J338" s="194" t="str">
        <f>+'Información ELECTRO PUNO'!B318</f>
        <v>PPM20</v>
      </c>
      <c r="K338" s="9" t="str">
        <f t="shared" si="46"/>
        <v>POSTE DE MADERA TRATADA DE 12 mts. CL.5</v>
      </c>
      <c r="L338" s="139">
        <f t="shared" si="47"/>
        <v>0.41</v>
      </c>
    </row>
    <row r="339" spans="1:12" x14ac:dyDescent="0.25">
      <c r="A339" s="193">
        <f>+'Información ELECTRO PUNO'!A319</f>
        <v>318</v>
      </c>
      <c r="B339" s="26" t="str">
        <f t="shared" si="45"/>
        <v>SICODI</v>
      </c>
      <c r="C339" s="9" t="str">
        <f t="shared" si="41"/>
        <v>Puno</v>
      </c>
      <c r="D339" s="9" t="str">
        <f t="shared" si="42"/>
        <v>No Reporta</v>
      </c>
      <c r="E339" s="9" t="str">
        <f t="shared" si="43"/>
        <v>No Reporta</v>
      </c>
      <c r="F339" s="194" t="str">
        <f>+'Información ELECTRO PUNO'!E319</f>
        <v>MT</v>
      </c>
      <c r="G339" s="194">
        <f>+'Información ELECTRO PUNO'!G319</f>
        <v>12</v>
      </c>
      <c r="H339" s="9" t="str">
        <f t="shared" si="44"/>
        <v>Poste</v>
      </c>
      <c r="I339" s="194" t="str">
        <f>+'Información ELECTRO PUNO'!F319</f>
        <v>Madera Tratada</v>
      </c>
      <c r="J339" s="194" t="str">
        <f>+'Información ELECTRO PUNO'!B319</f>
        <v>PPM20</v>
      </c>
      <c r="K339" s="9" t="str">
        <f t="shared" si="46"/>
        <v>POSTE DE MADERA TRATADA DE 12 mts. CL.5</v>
      </c>
      <c r="L339" s="139">
        <f t="shared" si="47"/>
        <v>0.41</v>
      </c>
    </row>
    <row r="340" spans="1:12" x14ac:dyDescent="0.25">
      <c r="A340" s="193">
        <f>+'Información ELECTRO PUNO'!A320</f>
        <v>319</v>
      </c>
      <c r="B340" s="26" t="str">
        <f t="shared" si="45"/>
        <v>SICODI</v>
      </c>
      <c r="C340" s="9" t="str">
        <f t="shared" si="41"/>
        <v>Puno</v>
      </c>
      <c r="D340" s="9" t="str">
        <f t="shared" si="42"/>
        <v>No Reporta</v>
      </c>
      <c r="E340" s="9" t="str">
        <f t="shared" si="43"/>
        <v>No Reporta</v>
      </c>
      <c r="F340" s="194" t="str">
        <f>+'Información ELECTRO PUNO'!E320</f>
        <v>MT</v>
      </c>
      <c r="G340" s="194">
        <f>+'Información ELECTRO PUNO'!G320</f>
        <v>12</v>
      </c>
      <c r="H340" s="9" t="str">
        <f t="shared" si="44"/>
        <v>Poste</v>
      </c>
      <c r="I340" s="194" t="str">
        <f>+'Información ELECTRO PUNO'!F320</f>
        <v>Madera Tratada</v>
      </c>
      <c r="J340" s="194" t="str">
        <f>+'Información ELECTRO PUNO'!B320</f>
        <v>PPM20</v>
      </c>
      <c r="K340" s="9" t="str">
        <f t="shared" si="46"/>
        <v>POSTE DE MADERA TRATADA DE 12 mts. CL.5</v>
      </c>
      <c r="L340" s="139">
        <f t="shared" si="47"/>
        <v>0.41</v>
      </c>
    </row>
    <row r="341" spans="1:12" x14ac:dyDescent="0.25">
      <c r="A341" s="193">
        <f>+'Información ELECTRO PUNO'!A321</f>
        <v>320</v>
      </c>
      <c r="B341" s="26" t="str">
        <f t="shared" si="45"/>
        <v>SICODI</v>
      </c>
      <c r="C341" s="9" t="str">
        <f t="shared" si="41"/>
        <v>Puno</v>
      </c>
      <c r="D341" s="9" t="str">
        <f t="shared" si="42"/>
        <v>No Reporta</v>
      </c>
      <c r="E341" s="9" t="str">
        <f t="shared" si="43"/>
        <v>No Reporta</v>
      </c>
      <c r="F341" s="194" t="str">
        <f>+'Información ELECTRO PUNO'!E321</f>
        <v>MT</v>
      </c>
      <c r="G341" s="194">
        <f>+'Información ELECTRO PUNO'!G321</f>
        <v>12</v>
      </c>
      <c r="H341" s="9" t="str">
        <f t="shared" si="44"/>
        <v>Poste</v>
      </c>
      <c r="I341" s="194" t="str">
        <f>+'Información ELECTRO PUNO'!F321</f>
        <v>Madera Tratada</v>
      </c>
      <c r="J341" s="194" t="str">
        <f>+'Información ELECTRO PUNO'!B321</f>
        <v>PPM20</v>
      </c>
      <c r="K341" s="9" t="str">
        <f t="shared" si="46"/>
        <v>POSTE DE MADERA TRATADA DE 12 mts. CL.5</v>
      </c>
      <c r="L341" s="139">
        <f t="shared" si="47"/>
        <v>0.41</v>
      </c>
    </row>
    <row r="342" spans="1:12" x14ac:dyDescent="0.25">
      <c r="A342" s="193">
        <f>+'Información ELECTRO PUNO'!A322</f>
        <v>321</v>
      </c>
      <c r="B342" s="26" t="str">
        <f t="shared" si="45"/>
        <v>SICODI</v>
      </c>
      <c r="C342" s="9" t="str">
        <f t="shared" ref="C342:C405" si="48">+$C$10</f>
        <v>Puno</v>
      </c>
      <c r="D342" s="9" t="str">
        <f t="shared" ref="D342:D405" si="49">+$D$10</f>
        <v>No Reporta</v>
      </c>
      <c r="E342" s="9" t="str">
        <f t="shared" ref="E342:E405" si="50">+$E$10</f>
        <v>No Reporta</v>
      </c>
      <c r="F342" s="194" t="str">
        <f>+'Información ELECTRO PUNO'!E322</f>
        <v>MT</v>
      </c>
      <c r="G342" s="194">
        <f>+'Información ELECTRO PUNO'!G322</f>
        <v>12</v>
      </c>
      <c r="H342" s="9" t="str">
        <f t="shared" ref="H342:H405" si="51">+$H$10</f>
        <v>Poste</v>
      </c>
      <c r="I342" s="194" t="str">
        <f>+'Información ELECTRO PUNO'!F322</f>
        <v>Madera Tratada</v>
      </c>
      <c r="J342" s="194" t="str">
        <f>+'Información ELECTRO PUNO'!B322</f>
        <v>PPM20</v>
      </c>
      <c r="K342" s="9" t="str">
        <f t="shared" si="46"/>
        <v>POSTE DE MADERA TRATADA DE 12 mts. CL.5</v>
      </c>
      <c r="L342" s="139">
        <f t="shared" si="47"/>
        <v>0.41</v>
      </c>
    </row>
    <row r="343" spans="1:12" x14ac:dyDescent="0.25">
      <c r="A343" s="193">
        <f>+'Información ELECTRO PUNO'!A323</f>
        <v>322</v>
      </c>
      <c r="B343" s="26" t="str">
        <f t="shared" ref="B343:B406" si="52">+INDEX($B$8:$B$16,MATCH(J343,$J$8:$J$16,0))</f>
        <v>SICODI</v>
      </c>
      <c r="C343" s="9" t="str">
        <f t="shared" si="48"/>
        <v>Puno</v>
      </c>
      <c r="D343" s="9" t="str">
        <f t="shared" si="49"/>
        <v>No Reporta</v>
      </c>
      <c r="E343" s="9" t="str">
        <f t="shared" si="50"/>
        <v>No Reporta</v>
      </c>
      <c r="F343" s="194" t="str">
        <f>+'Información ELECTRO PUNO'!E323</f>
        <v>MT</v>
      </c>
      <c r="G343" s="194">
        <f>+'Información ELECTRO PUNO'!G323</f>
        <v>12</v>
      </c>
      <c r="H343" s="9" t="str">
        <f t="shared" si="51"/>
        <v>Poste</v>
      </c>
      <c r="I343" s="194" t="str">
        <f>+'Información ELECTRO PUNO'!F323</f>
        <v>Madera Tratada</v>
      </c>
      <c r="J343" s="194" t="str">
        <f>+'Información ELECTRO PUNO'!B323</f>
        <v>PPM20</v>
      </c>
      <c r="K343" s="9" t="str">
        <f t="shared" ref="K343:K406" si="53">+VLOOKUP(J343,$J$8:$K$16,2,FALSE)</f>
        <v>POSTE DE MADERA TRATADA DE 12 mts. CL.5</v>
      </c>
      <c r="L343" s="139">
        <f t="shared" ref="L343:L406" si="54">+VLOOKUP(J343,$J$8:$U$16,12,FALSE)</f>
        <v>0.41</v>
      </c>
    </row>
    <row r="344" spans="1:12" x14ac:dyDescent="0.25">
      <c r="A344" s="193">
        <f>+'Información ELECTRO PUNO'!A324</f>
        <v>323</v>
      </c>
      <c r="B344" s="26" t="str">
        <f t="shared" si="52"/>
        <v>SICODI</v>
      </c>
      <c r="C344" s="9" t="str">
        <f t="shared" si="48"/>
        <v>Puno</v>
      </c>
      <c r="D344" s="9" t="str">
        <f t="shared" si="49"/>
        <v>No Reporta</v>
      </c>
      <c r="E344" s="9" t="str">
        <f t="shared" si="50"/>
        <v>No Reporta</v>
      </c>
      <c r="F344" s="194" t="str">
        <f>+'Información ELECTRO PUNO'!E324</f>
        <v>MT</v>
      </c>
      <c r="G344" s="194">
        <f>+'Información ELECTRO PUNO'!G324</f>
        <v>12</v>
      </c>
      <c r="H344" s="9" t="str">
        <f t="shared" si="51"/>
        <v>Poste</v>
      </c>
      <c r="I344" s="194" t="str">
        <f>+'Información ELECTRO PUNO'!F324</f>
        <v>Madera Tratada</v>
      </c>
      <c r="J344" s="194" t="str">
        <f>+'Información ELECTRO PUNO'!B324</f>
        <v>PPM20</v>
      </c>
      <c r="K344" s="9" t="str">
        <f t="shared" si="53"/>
        <v>POSTE DE MADERA TRATADA DE 12 mts. CL.5</v>
      </c>
      <c r="L344" s="139">
        <f t="shared" si="54"/>
        <v>0.41</v>
      </c>
    </row>
    <row r="345" spans="1:12" x14ac:dyDescent="0.25">
      <c r="A345" s="193">
        <f>+'Información ELECTRO PUNO'!A325</f>
        <v>324</v>
      </c>
      <c r="B345" s="26" t="str">
        <f t="shared" si="52"/>
        <v>SICODI</v>
      </c>
      <c r="C345" s="9" t="str">
        <f t="shared" si="48"/>
        <v>Puno</v>
      </c>
      <c r="D345" s="9" t="str">
        <f t="shared" si="49"/>
        <v>No Reporta</v>
      </c>
      <c r="E345" s="9" t="str">
        <f t="shared" si="50"/>
        <v>No Reporta</v>
      </c>
      <c r="F345" s="194" t="str">
        <f>+'Información ELECTRO PUNO'!E325</f>
        <v>MT</v>
      </c>
      <c r="G345" s="194">
        <f>+'Información ELECTRO PUNO'!G325</f>
        <v>12</v>
      </c>
      <c r="H345" s="9" t="str">
        <f t="shared" si="51"/>
        <v>Poste</v>
      </c>
      <c r="I345" s="194" t="str">
        <f>+'Información ELECTRO PUNO'!F325</f>
        <v>Madera Tratada</v>
      </c>
      <c r="J345" s="194" t="str">
        <f>+'Información ELECTRO PUNO'!B325</f>
        <v>PPM20</v>
      </c>
      <c r="K345" s="9" t="str">
        <f t="shared" si="53"/>
        <v>POSTE DE MADERA TRATADA DE 12 mts. CL.5</v>
      </c>
      <c r="L345" s="139">
        <f t="shared" si="54"/>
        <v>0.41</v>
      </c>
    </row>
    <row r="346" spans="1:12" x14ac:dyDescent="0.25">
      <c r="A346" s="193">
        <f>+'Información ELECTRO PUNO'!A326</f>
        <v>325</v>
      </c>
      <c r="B346" s="26" t="str">
        <f t="shared" si="52"/>
        <v>SICODI</v>
      </c>
      <c r="C346" s="9" t="str">
        <f t="shared" si="48"/>
        <v>Puno</v>
      </c>
      <c r="D346" s="9" t="str">
        <f t="shared" si="49"/>
        <v>No Reporta</v>
      </c>
      <c r="E346" s="9" t="str">
        <f t="shared" si="50"/>
        <v>No Reporta</v>
      </c>
      <c r="F346" s="194" t="str">
        <f>+'Información ELECTRO PUNO'!E326</f>
        <v>MT</v>
      </c>
      <c r="G346" s="194">
        <f>+'Información ELECTRO PUNO'!G326</f>
        <v>12</v>
      </c>
      <c r="H346" s="9" t="str">
        <f t="shared" si="51"/>
        <v>Poste</v>
      </c>
      <c r="I346" s="194" t="str">
        <f>+'Información ELECTRO PUNO'!F326</f>
        <v>Madera Tratada</v>
      </c>
      <c r="J346" s="194" t="str">
        <f>+'Información ELECTRO PUNO'!B326</f>
        <v>PPM20</v>
      </c>
      <c r="K346" s="9" t="str">
        <f t="shared" si="53"/>
        <v>POSTE DE MADERA TRATADA DE 12 mts. CL.5</v>
      </c>
      <c r="L346" s="139">
        <f t="shared" si="54"/>
        <v>0.41</v>
      </c>
    </row>
    <row r="347" spans="1:12" x14ac:dyDescent="0.25">
      <c r="A347" s="193">
        <f>+'Información ELECTRO PUNO'!A327</f>
        <v>326</v>
      </c>
      <c r="B347" s="26" t="str">
        <f t="shared" si="52"/>
        <v>SICODI</v>
      </c>
      <c r="C347" s="9" t="str">
        <f t="shared" si="48"/>
        <v>Puno</v>
      </c>
      <c r="D347" s="9" t="str">
        <f t="shared" si="49"/>
        <v>No Reporta</v>
      </c>
      <c r="E347" s="9" t="str">
        <f t="shared" si="50"/>
        <v>No Reporta</v>
      </c>
      <c r="F347" s="194" t="str">
        <f>+'Información ELECTRO PUNO'!E327</f>
        <v>MT</v>
      </c>
      <c r="G347" s="194">
        <f>+'Información ELECTRO PUNO'!G327</f>
        <v>12</v>
      </c>
      <c r="H347" s="9" t="str">
        <f t="shared" si="51"/>
        <v>Poste</v>
      </c>
      <c r="I347" s="194" t="str">
        <f>+'Información ELECTRO PUNO'!F327</f>
        <v>Madera Tratada</v>
      </c>
      <c r="J347" s="194" t="str">
        <f>+'Información ELECTRO PUNO'!B327</f>
        <v>PPM20</v>
      </c>
      <c r="K347" s="9" t="str">
        <f t="shared" si="53"/>
        <v>POSTE DE MADERA TRATADA DE 12 mts. CL.5</v>
      </c>
      <c r="L347" s="139">
        <f t="shared" si="54"/>
        <v>0.41</v>
      </c>
    </row>
    <row r="348" spans="1:12" x14ac:dyDescent="0.25">
      <c r="A348" s="193">
        <f>+'Información ELECTRO PUNO'!A328</f>
        <v>327</v>
      </c>
      <c r="B348" s="26" t="str">
        <f t="shared" si="52"/>
        <v>SICODI</v>
      </c>
      <c r="C348" s="9" t="str">
        <f t="shared" si="48"/>
        <v>Puno</v>
      </c>
      <c r="D348" s="9" t="str">
        <f t="shared" si="49"/>
        <v>No Reporta</v>
      </c>
      <c r="E348" s="9" t="str">
        <f t="shared" si="50"/>
        <v>No Reporta</v>
      </c>
      <c r="F348" s="194" t="str">
        <f>+'Información ELECTRO PUNO'!E328</f>
        <v>MT</v>
      </c>
      <c r="G348" s="194">
        <f>+'Información ELECTRO PUNO'!G328</f>
        <v>12</v>
      </c>
      <c r="H348" s="9" t="str">
        <f t="shared" si="51"/>
        <v>Poste</v>
      </c>
      <c r="I348" s="194" t="str">
        <f>+'Información ELECTRO PUNO'!F328</f>
        <v>Madera Tratada</v>
      </c>
      <c r="J348" s="194" t="str">
        <f>+'Información ELECTRO PUNO'!B328</f>
        <v>PPM20</v>
      </c>
      <c r="K348" s="9" t="str">
        <f t="shared" si="53"/>
        <v>POSTE DE MADERA TRATADA DE 12 mts. CL.5</v>
      </c>
      <c r="L348" s="139">
        <f t="shared" si="54"/>
        <v>0.41</v>
      </c>
    </row>
    <row r="349" spans="1:12" x14ac:dyDescent="0.25">
      <c r="A349" s="193">
        <f>+'Información ELECTRO PUNO'!A329</f>
        <v>328</v>
      </c>
      <c r="B349" s="26" t="str">
        <f t="shared" si="52"/>
        <v>SICODI</v>
      </c>
      <c r="C349" s="9" t="str">
        <f t="shared" si="48"/>
        <v>Puno</v>
      </c>
      <c r="D349" s="9" t="str">
        <f t="shared" si="49"/>
        <v>No Reporta</v>
      </c>
      <c r="E349" s="9" t="str">
        <f t="shared" si="50"/>
        <v>No Reporta</v>
      </c>
      <c r="F349" s="194" t="str">
        <f>+'Información ELECTRO PUNO'!E329</f>
        <v>MT</v>
      </c>
      <c r="G349" s="194">
        <f>+'Información ELECTRO PUNO'!G329</f>
        <v>12</v>
      </c>
      <c r="H349" s="9" t="str">
        <f t="shared" si="51"/>
        <v>Poste</v>
      </c>
      <c r="I349" s="194" t="str">
        <f>+'Información ELECTRO PUNO'!F329</f>
        <v>Madera Tratada</v>
      </c>
      <c r="J349" s="194" t="str">
        <f>+'Información ELECTRO PUNO'!B329</f>
        <v>PPM20</v>
      </c>
      <c r="K349" s="9" t="str">
        <f t="shared" si="53"/>
        <v>POSTE DE MADERA TRATADA DE 12 mts. CL.5</v>
      </c>
      <c r="L349" s="139">
        <f t="shared" si="54"/>
        <v>0.41</v>
      </c>
    </row>
    <row r="350" spans="1:12" x14ac:dyDescent="0.25">
      <c r="A350" s="193">
        <f>+'Información ELECTRO PUNO'!A330</f>
        <v>329</v>
      </c>
      <c r="B350" s="26" t="str">
        <f t="shared" si="52"/>
        <v>SICODI</v>
      </c>
      <c r="C350" s="9" t="str">
        <f t="shared" si="48"/>
        <v>Puno</v>
      </c>
      <c r="D350" s="9" t="str">
        <f t="shared" si="49"/>
        <v>No Reporta</v>
      </c>
      <c r="E350" s="9" t="str">
        <f t="shared" si="50"/>
        <v>No Reporta</v>
      </c>
      <c r="F350" s="194" t="str">
        <f>+'Información ELECTRO PUNO'!E330</f>
        <v>MT</v>
      </c>
      <c r="G350" s="194">
        <f>+'Información ELECTRO PUNO'!G330</f>
        <v>12</v>
      </c>
      <c r="H350" s="9" t="str">
        <f t="shared" si="51"/>
        <v>Poste</v>
      </c>
      <c r="I350" s="194" t="str">
        <f>+'Información ELECTRO PUNO'!F330</f>
        <v>Madera Tratada</v>
      </c>
      <c r="J350" s="194" t="str">
        <f>+'Información ELECTRO PUNO'!B330</f>
        <v>PPM20</v>
      </c>
      <c r="K350" s="9" t="str">
        <f t="shared" si="53"/>
        <v>POSTE DE MADERA TRATADA DE 12 mts. CL.5</v>
      </c>
      <c r="L350" s="139">
        <f t="shared" si="54"/>
        <v>0.41</v>
      </c>
    </row>
    <row r="351" spans="1:12" x14ac:dyDescent="0.25">
      <c r="A351" s="193">
        <f>+'Información ELECTRO PUNO'!A331</f>
        <v>330</v>
      </c>
      <c r="B351" s="26" t="str">
        <f t="shared" si="52"/>
        <v>SICODI</v>
      </c>
      <c r="C351" s="9" t="str">
        <f t="shared" si="48"/>
        <v>Puno</v>
      </c>
      <c r="D351" s="9" t="str">
        <f t="shared" si="49"/>
        <v>No Reporta</v>
      </c>
      <c r="E351" s="9" t="str">
        <f t="shared" si="50"/>
        <v>No Reporta</v>
      </c>
      <c r="F351" s="194" t="str">
        <f>+'Información ELECTRO PUNO'!E331</f>
        <v>MT</v>
      </c>
      <c r="G351" s="194">
        <f>+'Información ELECTRO PUNO'!G331</f>
        <v>12</v>
      </c>
      <c r="H351" s="9" t="str">
        <f t="shared" si="51"/>
        <v>Poste</v>
      </c>
      <c r="I351" s="194" t="str">
        <f>+'Información ELECTRO PUNO'!F331</f>
        <v>Madera Tratada</v>
      </c>
      <c r="J351" s="194" t="str">
        <f>+'Información ELECTRO PUNO'!B331</f>
        <v>PPM20</v>
      </c>
      <c r="K351" s="9" t="str">
        <f t="shared" si="53"/>
        <v>POSTE DE MADERA TRATADA DE 12 mts. CL.5</v>
      </c>
      <c r="L351" s="139">
        <f t="shared" si="54"/>
        <v>0.41</v>
      </c>
    </row>
    <row r="352" spans="1:12" x14ac:dyDescent="0.25">
      <c r="A352" s="193">
        <f>+'Información ELECTRO PUNO'!A332</f>
        <v>331</v>
      </c>
      <c r="B352" s="26" t="str">
        <f t="shared" si="52"/>
        <v>SICODI</v>
      </c>
      <c r="C352" s="9" t="str">
        <f t="shared" si="48"/>
        <v>Puno</v>
      </c>
      <c r="D352" s="9" t="str">
        <f t="shared" si="49"/>
        <v>No Reporta</v>
      </c>
      <c r="E352" s="9" t="str">
        <f t="shared" si="50"/>
        <v>No Reporta</v>
      </c>
      <c r="F352" s="194" t="str">
        <f>+'Información ELECTRO PUNO'!E332</f>
        <v>MT</v>
      </c>
      <c r="G352" s="194">
        <f>+'Información ELECTRO PUNO'!G332</f>
        <v>12</v>
      </c>
      <c r="H352" s="9" t="str">
        <f t="shared" si="51"/>
        <v>Poste</v>
      </c>
      <c r="I352" s="194" t="str">
        <f>+'Información ELECTRO PUNO'!F332</f>
        <v>Madera Tratada</v>
      </c>
      <c r="J352" s="194" t="str">
        <f>+'Información ELECTRO PUNO'!B332</f>
        <v>PPM20</v>
      </c>
      <c r="K352" s="9" t="str">
        <f t="shared" si="53"/>
        <v>POSTE DE MADERA TRATADA DE 12 mts. CL.5</v>
      </c>
      <c r="L352" s="139">
        <f t="shared" si="54"/>
        <v>0.41</v>
      </c>
    </row>
    <row r="353" spans="1:12" x14ac:dyDescent="0.25">
      <c r="A353" s="193">
        <f>+'Información ELECTRO PUNO'!A333</f>
        <v>332</v>
      </c>
      <c r="B353" s="26" t="str">
        <f t="shared" si="52"/>
        <v>SICODI</v>
      </c>
      <c r="C353" s="9" t="str">
        <f t="shared" si="48"/>
        <v>Puno</v>
      </c>
      <c r="D353" s="9" t="str">
        <f t="shared" si="49"/>
        <v>No Reporta</v>
      </c>
      <c r="E353" s="9" t="str">
        <f t="shared" si="50"/>
        <v>No Reporta</v>
      </c>
      <c r="F353" s="194" t="str">
        <f>+'Información ELECTRO PUNO'!E333</f>
        <v>MT</v>
      </c>
      <c r="G353" s="194">
        <f>+'Información ELECTRO PUNO'!G333</f>
        <v>12</v>
      </c>
      <c r="H353" s="9" t="str">
        <f t="shared" si="51"/>
        <v>Poste</v>
      </c>
      <c r="I353" s="194" t="str">
        <f>+'Información ELECTRO PUNO'!F333</f>
        <v>Madera Tratada</v>
      </c>
      <c r="J353" s="194" t="str">
        <f>+'Información ELECTRO PUNO'!B333</f>
        <v>PPM20</v>
      </c>
      <c r="K353" s="9" t="str">
        <f t="shared" si="53"/>
        <v>POSTE DE MADERA TRATADA DE 12 mts. CL.5</v>
      </c>
      <c r="L353" s="139">
        <f t="shared" si="54"/>
        <v>0.41</v>
      </c>
    </row>
    <row r="354" spans="1:12" x14ac:dyDescent="0.25">
      <c r="A354" s="193">
        <f>+'Información ELECTRO PUNO'!A334</f>
        <v>333</v>
      </c>
      <c r="B354" s="26" t="str">
        <f t="shared" si="52"/>
        <v>SICODI</v>
      </c>
      <c r="C354" s="9" t="str">
        <f t="shared" si="48"/>
        <v>Puno</v>
      </c>
      <c r="D354" s="9" t="str">
        <f t="shared" si="49"/>
        <v>No Reporta</v>
      </c>
      <c r="E354" s="9" t="str">
        <f t="shared" si="50"/>
        <v>No Reporta</v>
      </c>
      <c r="F354" s="194" t="str">
        <f>+'Información ELECTRO PUNO'!E334</f>
        <v>MT</v>
      </c>
      <c r="G354" s="194">
        <f>+'Información ELECTRO PUNO'!G334</f>
        <v>12</v>
      </c>
      <c r="H354" s="9" t="str">
        <f t="shared" si="51"/>
        <v>Poste</v>
      </c>
      <c r="I354" s="194" t="str">
        <f>+'Información ELECTRO PUNO'!F334</f>
        <v>Madera Tratada</v>
      </c>
      <c r="J354" s="194" t="str">
        <f>+'Información ELECTRO PUNO'!B334</f>
        <v>PPM20</v>
      </c>
      <c r="K354" s="9" t="str">
        <f t="shared" si="53"/>
        <v>POSTE DE MADERA TRATADA DE 12 mts. CL.5</v>
      </c>
      <c r="L354" s="139">
        <f t="shared" si="54"/>
        <v>0.41</v>
      </c>
    </row>
    <row r="355" spans="1:12" x14ac:dyDescent="0.25">
      <c r="A355" s="193">
        <f>+'Información ELECTRO PUNO'!A335</f>
        <v>334</v>
      </c>
      <c r="B355" s="26" t="str">
        <f t="shared" si="52"/>
        <v>SICODI</v>
      </c>
      <c r="C355" s="9" t="str">
        <f t="shared" si="48"/>
        <v>Puno</v>
      </c>
      <c r="D355" s="9" t="str">
        <f t="shared" si="49"/>
        <v>No Reporta</v>
      </c>
      <c r="E355" s="9" t="str">
        <f t="shared" si="50"/>
        <v>No Reporta</v>
      </c>
      <c r="F355" s="194" t="str">
        <f>+'Información ELECTRO PUNO'!E335</f>
        <v>MT</v>
      </c>
      <c r="G355" s="194">
        <f>+'Información ELECTRO PUNO'!G335</f>
        <v>12</v>
      </c>
      <c r="H355" s="9" t="str">
        <f t="shared" si="51"/>
        <v>Poste</v>
      </c>
      <c r="I355" s="194" t="str">
        <f>+'Información ELECTRO PUNO'!F335</f>
        <v>Madera Tratada</v>
      </c>
      <c r="J355" s="194" t="str">
        <f>+'Información ELECTRO PUNO'!B335</f>
        <v>PPM20</v>
      </c>
      <c r="K355" s="9" t="str">
        <f t="shared" si="53"/>
        <v>POSTE DE MADERA TRATADA DE 12 mts. CL.5</v>
      </c>
      <c r="L355" s="139">
        <f t="shared" si="54"/>
        <v>0.41</v>
      </c>
    </row>
    <row r="356" spans="1:12" x14ac:dyDescent="0.25">
      <c r="A356" s="193">
        <f>+'Información ELECTRO PUNO'!A336</f>
        <v>335</v>
      </c>
      <c r="B356" s="26" t="str">
        <f t="shared" si="52"/>
        <v>SICODI</v>
      </c>
      <c r="C356" s="9" t="str">
        <f t="shared" si="48"/>
        <v>Puno</v>
      </c>
      <c r="D356" s="9" t="str">
        <f t="shared" si="49"/>
        <v>No Reporta</v>
      </c>
      <c r="E356" s="9" t="str">
        <f t="shared" si="50"/>
        <v>No Reporta</v>
      </c>
      <c r="F356" s="194" t="str">
        <f>+'Información ELECTRO PUNO'!E336</f>
        <v>MT</v>
      </c>
      <c r="G356" s="194">
        <f>+'Información ELECTRO PUNO'!G336</f>
        <v>12</v>
      </c>
      <c r="H356" s="9" t="str">
        <f t="shared" si="51"/>
        <v>Poste</v>
      </c>
      <c r="I356" s="194" t="str">
        <f>+'Información ELECTRO PUNO'!F336</f>
        <v>Madera Tratada</v>
      </c>
      <c r="J356" s="194" t="str">
        <f>+'Información ELECTRO PUNO'!B336</f>
        <v>PPM20</v>
      </c>
      <c r="K356" s="9" t="str">
        <f t="shared" si="53"/>
        <v>POSTE DE MADERA TRATADA DE 12 mts. CL.5</v>
      </c>
      <c r="L356" s="139">
        <f t="shared" si="54"/>
        <v>0.41</v>
      </c>
    </row>
    <row r="357" spans="1:12" x14ac:dyDescent="0.25">
      <c r="A357" s="193">
        <f>+'Información ELECTRO PUNO'!A337</f>
        <v>336</v>
      </c>
      <c r="B357" s="26" t="str">
        <f t="shared" si="52"/>
        <v>SICODI</v>
      </c>
      <c r="C357" s="9" t="str">
        <f t="shared" si="48"/>
        <v>Puno</v>
      </c>
      <c r="D357" s="9" t="str">
        <f t="shared" si="49"/>
        <v>No Reporta</v>
      </c>
      <c r="E357" s="9" t="str">
        <f t="shared" si="50"/>
        <v>No Reporta</v>
      </c>
      <c r="F357" s="194" t="str">
        <f>+'Información ELECTRO PUNO'!E337</f>
        <v>MT</v>
      </c>
      <c r="G357" s="194">
        <f>+'Información ELECTRO PUNO'!G337</f>
        <v>12</v>
      </c>
      <c r="H357" s="9" t="str">
        <f t="shared" si="51"/>
        <v>Poste</v>
      </c>
      <c r="I357" s="194" t="str">
        <f>+'Información ELECTRO PUNO'!F337</f>
        <v>Madera Tratada</v>
      </c>
      <c r="J357" s="194" t="str">
        <f>+'Información ELECTRO PUNO'!B337</f>
        <v>PPM20</v>
      </c>
      <c r="K357" s="9" t="str">
        <f t="shared" si="53"/>
        <v>POSTE DE MADERA TRATADA DE 12 mts. CL.5</v>
      </c>
      <c r="L357" s="139">
        <f t="shared" si="54"/>
        <v>0.41</v>
      </c>
    </row>
    <row r="358" spans="1:12" x14ac:dyDescent="0.25">
      <c r="A358" s="193">
        <f>+'Información ELECTRO PUNO'!A338</f>
        <v>337</v>
      </c>
      <c r="B358" s="26" t="str">
        <f t="shared" si="52"/>
        <v>SICODI</v>
      </c>
      <c r="C358" s="9" t="str">
        <f t="shared" si="48"/>
        <v>Puno</v>
      </c>
      <c r="D358" s="9" t="str">
        <f t="shared" si="49"/>
        <v>No Reporta</v>
      </c>
      <c r="E358" s="9" t="str">
        <f t="shared" si="50"/>
        <v>No Reporta</v>
      </c>
      <c r="F358" s="194" t="str">
        <f>+'Información ELECTRO PUNO'!E338</f>
        <v>MT</v>
      </c>
      <c r="G358" s="194">
        <f>+'Información ELECTRO PUNO'!G338</f>
        <v>12</v>
      </c>
      <c r="H358" s="9" t="str">
        <f t="shared" si="51"/>
        <v>Poste</v>
      </c>
      <c r="I358" s="194" t="str">
        <f>+'Información ELECTRO PUNO'!F338</f>
        <v>Madera Tratada</v>
      </c>
      <c r="J358" s="194" t="str">
        <f>+'Información ELECTRO PUNO'!B338</f>
        <v>PPM20</v>
      </c>
      <c r="K358" s="9" t="str">
        <f t="shared" si="53"/>
        <v>POSTE DE MADERA TRATADA DE 12 mts. CL.5</v>
      </c>
      <c r="L358" s="139">
        <f t="shared" si="54"/>
        <v>0.41</v>
      </c>
    </row>
    <row r="359" spans="1:12" x14ac:dyDescent="0.25">
      <c r="A359" s="193">
        <f>+'Información ELECTRO PUNO'!A339</f>
        <v>338</v>
      </c>
      <c r="B359" s="26" t="str">
        <f t="shared" si="52"/>
        <v>SICODI</v>
      </c>
      <c r="C359" s="9" t="str">
        <f t="shared" si="48"/>
        <v>Puno</v>
      </c>
      <c r="D359" s="9" t="str">
        <f t="shared" si="49"/>
        <v>No Reporta</v>
      </c>
      <c r="E359" s="9" t="str">
        <f t="shared" si="50"/>
        <v>No Reporta</v>
      </c>
      <c r="F359" s="194" t="str">
        <f>+'Información ELECTRO PUNO'!E339</f>
        <v>MT</v>
      </c>
      <c r="G359" s="194">
        <f>+'Información ELECTRO PUNO'!G339</f>
        <v>12</v>
      </c>
      <c r="H359" s="9" t="str">
        <f t="shared" si="51"/>
        <v>Poste</v>
      </c>
      <c r="I359" s="194" t="str">
        <f>+'Información ELECTRO PUNO'!F339</f>
        <v>Madera Tratada</v>
      </c>
      <c r="J359" s="194" t="str">
        <f>+'Información ELECTRO PUNO'!B339</f>
        <v>PPM20</v>
      </c>
      <c r="K359" s="9" t="str">
        <f t="shared" si="53"/>
        <v>POSTE DE MADERA TRATADA DE 12 mts. CL.5</v>
      </c>
      <c r="L359" s="139">
        <f t="shared" si="54"/>
        <v>0.41</v>
      </c>
    </row>
    <row r="360" spans="1:12" x14ac:dyDescent="0.25">
      <c r="A360" s="193">
        <f>+'Información ELECTRO PUNO'!A340</f>
        <v>339</v>
      </c>
      <c r="B360" s="26" t="str">
        <f t="shared" si="52"/>
        <v>SICODI</v>
      </c>
      <c r="C360" s="9" t="str">
        <f t="shared" si="48"/>
        <v>Puno</v>
      </c>
      <c r="D360" s="9" t="str">
        <f t="shared" si="49"/>
        <v>No Reporta</v>
      </c>
      <c r="E360" s="9" t="str">
        <f t="shared" si="50"/>
        <v>No Reporta</v>
      </c>
      <c r="F360" s="194" t="str">
        <f>+'Información ELECTRO PUNO'!E340</f>
        <v>MT</v>
      </c>
      <c r="G360" s="194">
        <f>+'Información ELECTRO PUNO'!G340</f>
        <v>12</v>
      </c>
      <c r="H360" s="9" t="str">
        <f t="shared" si="51"/>
        <v>Poste</v>
      </c>
      <c r="I360" s="194" t="str">
        <f>+'Información ELECTRO PUNO'!F340</f>
        <v>Madera Tratada</v>
      </c>
      <c r="J360" s="194" t="str">
        <f>+'Información ELECTRO PUNO'!B340</f>
        <v>PPM20</v>
      </c>
      <c r="K360" s="9" t="str">
        <f t="shared" si="53"/>
        <v>POSTE DE MADERA TRATADA DE 12 mts. CL.5</v>
      </c>
      <c r="L360" s="139">
        <f t="shared" si="54"/>
        <v>0.41</v>
      </c>
    </row>
    <row r="361" spans="1:12" x14ac:dyDescent="0.25">
      <c r="A361" s="193">
        <f>+'Información ELECTRO PUNO'!A341</f>
        <v>340</v>
      </c>
      <c r="B361" s="26" t="str">
        <f t="shared" si="52"/>
        <v>SICODI</v>
      </c>
      <c r="C361" s="9" t="str">
        <f t="shared" si="48"/>
        <v>Puno</v>
      </c>
      <c r="D361" s="9" t="str">
        <f t="shared" si="49"/>
        <v>No Reporta</v>
      </c>
      <c r="E361" s="9" t="str">
        <f t="shared" si="50"/>
        <v>No Reporta</v>
      </c>
      <c r="F361" s="194" t="str">
        <f>+'Información ELECTRO PUNO'!E341</f>
        <v>BT</v>
      </c>
      <c r="G361" s="194">
        <f>+'Información ELECTRO PUNO'!G341</f>
        <v>8</v>
      </c>
      <c r="H361" s="9" t="str">
        <f t="shared" si="51"/>
        <v>Poste</v>
      </c>
      <c r="I361" s="194" t="str">
        <f>+'Información ELECTRO PUNO'!F341</f>
        <v>Concreto Armado</v>
      </c>
      <c r="J361" s="194" t="str">
        <f>+'Información ELECTRO PUNO'!B341</f>
        <v>PPC06</v>
      </c>
      <c r="K361" s="9" t="str">
        <f t="shared" si="53"/>
        <v>POSTE DE CONCRETO ARMADO DE  8/300/120/240</v>
      </c>
      <c r="L361" s="139">
        <f t="shared" si="54"/>
        <v>0.14000000000000001</v>
      </c>
    </row>
    <row r="362" spans="1:12" x14ac:dyDescent="0.25">
      <c r="A362" s="193">
        <f>+'Información ELECTRO PUNO'!A342</f>
        <v>341</v>
      </c>
      <c r="B362" s="26" t="str">
        <f t="shared" si="52"/>
        <v>SICODI</v>
      </c>
      <c r="C362" s="9" t="str">
        <f t="shared" si="48"/>
        <v>Puno</v>
      </c>
      <c r="D362" s="9" t="str">
        <f t="shared" si="49"/>
        <v>No Reporta</v>
      </c>
      <c r="E362" s="9" t="str">
        <f t="shared" si="50"/>
        <v>No Reporta</v>
      </c>
      <c r="F362" s="194" t="str">
        <f>+'Información ELECTRO PUNO'!E342</f>
        <v>MT</v>
      </c>
      <c r="G362" s="194">
        <f>+'Información ELECTRO PUNO'!G342</f>
        <v>12</v>
      </c>
      <c r="H362" s="9" t="str">
        <f t="shared" si="51"/>
        <v>Poste</v>
      </c>
      <c r="I362" s="194" t="str">
        <f>+'Información ELECTRO PUNO'!F342</f>
        <v>Madera Tratada</v>
      </c>
      <c r="J362" s="194" t="str">
        <f>+'Información ELECTRO PUNO'!B342</f>
        <v>PPM20</v>
      </c>
      <c r="K362" s="9" t="str">
        <f t="shared" si="53"/>
        <v>POSTE DE MADERA TRATADA DE 12 mts. CL.5</v>
      </c>
      <c r="L362" s="139">
        <f t="shared" si="54"/>
        <v>0.41</v>
      </c>
    </row>
    <row r="363" spans="1:12" x14ac:dyDescent="0.25">
      <c r="A363" s="193">
        <f>+'Información ELECTRO PUNO'!A343</f>
        <v>342</v>
      </c>
      <c r="B363" s="26" t="str">
        <f t="shared" si="52"/>
        <v>SICODI</v>
      </c>
      <c r="C363" s="9" t="str">
        <f t="shared" si="48"/>
        <v>Puno</v>
      </c>
      <c r="D363" s="9" t="str">
        <f t="shared" si="49"/>
        <v>No Reporta</v>
      </c>
      <c r="E363" s="9" t="str">
        <f t="shared" si="50"/>
        <v>No Reporta</v>
      </c>
      <c r="F363" s="194" t="str">
        <f>+'Información ELECTRO PUNO'!E343</f>
        <v>MT</v>
      </c>
      <c r="G363" s="194">
        <f>+'Información ELECTRO PUNO'!G343</f>
        <v>13</v>
      </c>
      <c r="H363" s="9" t="str">
        <f t="shared" si="51"/>
        <v>Poste</v>
      </c>
      <c r="I363" s="194" t="str">
        <f>+'Información ELECTRO PUNO'!F343</f>
        <v>Concreto Armado C</v>
      </c>
      <c r="J363" s="194" t="str">
        <f>+'Información ELECTRO PUNO'!B343</f>
        <v>PPC20</v>
      </c>
      <c r="K363" s="9" t="str">
        <f t="shared" si="53"/>
        <v>POSTE DE CONCRETO ARMADO DE 13/400/150/345</v>
      </c>
      <c r="L363" s="139">
        <f t="shared" si="54"/>
        <v>0.54</v>
      </c>
    </row>
    <row r="364" spans="1:12" x14ac:dyDescent="0.25">
      <c r="A364" s="193">
        <f>+'Información ELECTRO PUNO'!A344</f>
        <v>343</v>
      </c>
      <c r="B364" s="26" t="str">
        <f t="shared" si="52"/>
        <v>SICODI</v>
      </c>
      <c r="C364" s="9" t="str">
        <f t="shared" si="48"/>
        <v>Puno</v>
      </c>
      <c r="D364" s="9" t="str">
        <f t="shared" si="49"/>
        <v>No Reporta</v>
      </c>
      <c r="E364" s="9" t="str">
        <f t="shared" si="50"/>
        <v>No Reporta</v>
      </c>
      <c r="F364" s="194" t="str">
        <f>+'Información ELECTRO PUNO'!E344</f>
        <v>MT</v>
      </c>
      <c r="G364" s="194">
        <f>+'Información ELECTRO PUNO'!G344</f>
        <v>13</v>
      </c>
      <c r="H364" s="9" t="str">
        <f t="shared" si="51"/>
        <v>Poste</v>
      </c>
      <c r="I364" s="194" t="str">
        <f>+'Información ELECTRO PUNO'!F344</f>
        <v>Concreto Armado C</v>
      </c>
      <c r="J364" s="194" t="str">
        <f>+'Información ELECTRO PUNO'!B344</f>
        <v>PPC20</v>
      </c>
      <c r="K364" s="9" t="str">
        <f t="shared" si="53"/>
        <v>POSTE DE CONCRETO ARMADO DE 13/400/150/345</v>
      </c>
      <c r="L364" s="139">
        <f t="shared" si="54"/>
        <v>0.54</v>
      </c>
    </row>
    <row r="365" spans="1:12" x14ac:dyDescent="0.25">
      <c r="A365" s="193">
        <f>+'Información ELECTRO PUNO'!A345</f>
        <v>344</v>
      </c>
      <c r="B365" s="26" t="str">
        <f t="shared" si="52"/>
        <v>SICODI</v>
      </c>
      <c r="C365" s="9" t="str">
        <f t="shared" si="48"/>
        <v>Puno</v>
      </c>
      <c r="D365" s="9" t="str">
        <f t="shared" si="49"/>
        <v>No Reporta</v>
      </c>
      <c r="E365" s="9" t="str">
        <f t="shared" si="50"/>
        <v>No Reporta</v>
      </c>
      <c r="F365" s="194" t="str">
        <f>+'Información ELECTRO PUNO'!E345</f>
        <v>MT</v>
      </c>
      <c r="G365" s="194">
        <f>+'Información ELECTRO PUNO'!G345</f>
        <v>13</v>
      </c>
      <c r="H365" s="9" t="str">
        <f t="shared" si="51"/>
        <v>Poste</v>
      </c>
      <c r="I365" s="194" t="str">
        <f>+'Información ELECTRO PUNO'!F345</f>
        <v>Concreto Armado C</v>
      </c>
      <c r="J365" s="194" t="str">
        <f>+'Información ELECTRO PUNO'!B345</f>
        <v>PPC20</v>
      </c>
      <c r="K365" s="9" t="str">
        <f t="shared" si="53"/>
        <v>POSTE DE CONCRETO ARMADO DE 13/400/150/345</v>
      </c>
      <c r="L365" s="139">
        <f t="shared" si="54"/>
        <v>0.54</v>
      </c>
    </row>
    <row r="366" spans="1:12" x14ac:dyDescent="0.25">
      <c r="A366" s="193">
        <f>+'Información ELECTRO PUNO'!A346</f>
        <v>345</v>
      </c>
      <c r="B366" s="26" t="str">
        <f t="shared" si="52"/>
        <v>SICODI</v>
      </c>
      <c r="C366" s="9" t="str">
        <f t="shared" si="48"/>
        <v>Puno</v>
      </c>
      <c r="D366" s="9" t="str">
        <f t="shared" si="49"/>
        <v>No Reporta</v>
      </c>
      <c r="E366" s="9" t="str">
        <f t="shared" si="50"/>
        <v>No Reporta</v>
      </c>
      <c r="F366" s="194" t="str">
        <f>+'Información ELECTRO PUNO'!E346</f>
        <v>MT</v>
      </c>
      <c r="G366" s="194">
        <f>+'Información ELECTRO PUNO'!G346</f>
        <v>13</v>
      </c>
      <c r="H366" s="9" t="str">
        <f t="shared" si="51"/>
        <v>Poste</v>
      </c>
      <c r="I366" s="194" t="str">
        <f>+'Información ELECTRO PUNO'!F346</f>
        <v>Concreto Armado C</v>
      </c>
      <c r="J366" s="194" t="str">
        <f>+'Información ELECTRO PUNO'!B346</f>
        <v>PPC20</v>
      </c>
      <c r="K366" s="9" t="str">
        <f t="shared" si="53"/>
        <v>POSTE DE CONCRETO ARMADO DE 13/400/150/345</v>
      </c>
      <c r="L366" s="139">
        <f t="shared" si="54"/>
        <v>0.54</v>
      </c>
    </row>
    <row r="367" spans="1:12" x14ac:dyDescent="0.25">
      <c r="A367" s="193">
        <f>+'Información ELECTRO PUNO'!A347</f>
        <v>346</v>
      </c>
      <c r="B367" s="26" t="str">
        <f t="shared" si="52"/>
        <v>SICODI</v>
      </c>
      <c r="C367" s="9" t="str">
        <f t="shared" si="48"/>
        <v>Puno</v>
      </c>
      <c r="D367" s="9" t="str">
        <f t="shared" si="49"/>
        <v>No Reporta</v>
      </c>
      <c r="E367" s="9" t="str">
        <f t="shared" si="50"/>
        <v>No Reporta</v>
      </c>
      <c r="F367" s="194" t="str">
        <f>+'Información ELECTRO PUNO'!E347</f>
        <v>MT</v>
      </c>
      <c r="G367" s="194">
        <f>+'Información ELECTRO PUNO'!G347</f>
        <v>13</v>
      </c>
      <c r="H367" s="9" t="str">
        <f t="shared" si="51"/>
        <v>Poste</v>
      </c>
      <c r="I367" s="194" t="str">
        <f>+'Información ELECTRO PUNO'!F347</f>
        <v>Concreto Armado C</v>
      </c>
      <c r="J367" s="194" t="str">
        <f>+'Información ELECTRO PUNO'!B347</f>
        <v>PPC20</v>
      </c>
      <c r="K367" s="9" t="str">
        <f t="shared" si="53"/>
        <v>POSTE DE CONCRETO ARMADO DE 13/400/150/345</v>
      </c>
      <c r="L367" s="139">
        <f t="shared" si="54"/>
        <v>0.54</v>
      </c>
    </row>
    <row r="368" spans="1:12" x14ac:dyDescent="0.25">
      <c r="A368" s="193">
        <f>+'Información ELECTRO PUNO'!A348</f>
        <v>347</v>
      </c>
      <c r="B368" s="26" t="str">
        <f t="shared" si="52"/>
        <v>SICODI</v>
      </c>
      <c r="C368" s="9" t="str">
        <f t="shared" si="48"/>
        <v>Puno</v>
      </c>
      <c r="D368" s="9" t="str">
        <f t="shared" si="49"/>
        <v>No Reporta</v>
      </c>
      <c r="E368" s="9" t="str">
        <f t="shared" si="50"/>
        <v>No Reporta</v>
      </c>
      <c r="F368" s="194" t="str">
        <f>+'Información ELECTRO PUNO'!E348</f>
        <v>MT</v>
      </c>
      <c r="G368" s="194">
        <f>+'Información ELECTRO PUNO'!G348</f>
        <v>13</v>
      </c>
      <c r="H368" s="9" t="str">
        <f t="shared" si="51"/>
        <v>Poste</v>
      </c>
      <c r="I368" s="194" t="str">
        <f>+'Información ELECTRO PUNO'!F348</f>
        <v>Concreto Armado C</v>
      </c>
      <c r="J368" s="194" t="str">
        <f>+'Información ELECTRO PUNO'!B348</f>
        <v>PPC20</v>
      </c>
      <c r="K368" s="9" t="str">
        <f t="shared" si="53"/>
        <v>POSTE DE CONCRETO ARMADO DE 13/400/150/345</v>
      </c>
      <c r="L368" s="139">
        <f t="shared" si="54"/>
        <v>0.54</v>
      </c>
    </row>
    <row r="369" spans="1:12" x14ac:dyDescent="0.25">
      <c r="A369" s="193">
        <f>+'Información ELECTRO PUNO'!A349</f>
        <v>348</v>
      </c>
      <c r="B369" s="26" t="str">
        <f t="shared" si="52"/>
        <v>SICODI</v>
      </c>
      <c r="C369" s="9" t="str">
        <f t="shared" si="48"/>
        <v>Puno</v>
      </c>
      <c r="D369" s="9" t="str">
        <f t="shared" si="49"/>
        <v>No Reporta</v>
      </c>
      <c r="E369" s="9" t="str">
        <f t="shared" si="50"/>
        <v>No Reporta</v>
      </c>
      <c r="F369" s="194" t="str">
        <f>+'Información ELECTRO PUNO'!E349</f>
        <v>MT</v>
      </c>
      <c r="G369" s="194">
        <f>+'Información ELECTRO PUNO'!G349</f>
        <v>13</v>
      </c>
      <c r="H369" s="9" t="str">
        <f t="shared" si="51"/>
        <v>Poste</v>
      </c>
      <c r="I369" s="194" t="str">
        <f>+'Información ELECTRO PUNO'!F349</f>
        <v>Concreto Armado C</v>
      </c>
      <c r="J369" s="194" t="str">
        <f>+'Información ELECTRO PUNO'!B349</f>
        <v>PPC20</v>
      </c>
      <c r="K369" s="9" t="str">
        <f t="shared" si="53"/>
        <v>POSTE DE CONCRETO ARMADO DE 13/400/150/345</v>
      </c>
      <c r="L369" s="139">
        <f t="shared" si="54"/>
        <v>0.54</v>
      </c>
    </row>
    <row r="370" spans="1:12" x14ac:dyDescent="0.25">
      <c r="A370" s="193">
        <f>+'Información ELECTRO PUNO'!A350</f>
        <v>349</v>
      </c>
      <c r="B370" s="26" t="str">
        <f t="shared" si="52"/>
        <v>SICODI</v>
      </c>
      <c r="C370" s="9" t="str">
        <f t="shared" si="48"/>
        <v>Puno</v>
      </c>
      <c r="D370" s="9" t="str">
        <f t="shared" si="49"/>
        <v>No Reporta</v>
      </c>
      <c r="E370" s="9" t="str">
        <f t="shared" si="50"/>
        <v>No Reporta</v>
      </c>
      <c r="F370" s="194" t="str">
        <f>+'Información ELECTRO PUNO'!E350</f>
        <v>MT</v>
      </c>
      <c r="G370" s="194">
        <f>+'Información ELECTRO PUNO'!G350</f>
        <v>13</v>
      </c>
      <c r="H370" s="9" t="str">
        <f t="shared" si="51"/>
        <v>Poste</v>
      </c>
      <c r="I370" s="194" t="str">
        <f>+'Información ELECTRO PUNO'!F350</f>
        <v>Concreto Armado C</v>
      </c>
      <c r="J370" s="194" t="str">
        <f>+'Información ELECTRO PUNO'!B350</f>
        <v>PPC20</v>
      </c>
      <c r="K370" s="9" t="str">
        <f t="shared" si="53"/>
        <v>POSTE DE CONCRETO ARMADO DE 13/400/150/345</v>
      </c>
      <c r="L370" s="139">
        <f t="shared" si="54"/>
        <v>0.54</v>
      </c>
    </row>
    <row r="371" spans="1:12" x14ac:dyDescent="0.25">
      <c r="A371" s="193">
        <f>+'Información ELECTRO PUNO'!A351</f>
        <v>350</v>
      </c>
      <c r="B371" s="26" t="str">
        <f t="shared" si="52"/>
        <v>SICODI</v>
      </c>
      <c r="C371" s="9" t="str">
        <f t="shared" si="48"/>
        <v>Puno</v>
      </c>
      <c r="D371" s="9" t="str">
        <f t="shared" si="49"/>
        <v>No Reporta</v>
      </c>
      <c r="E371" s="9" t="str">
        <f t="shared" si="50"/>
        <v>No Reporta</v>
      </c>
      <c r="F371" s="194" t="str">
        <f>+'Información ELECTRO PUNO'!E351</f>
        <v>MT</v>
      </c>
      <c r="G371" s="194">
        <f>+'Información ELECTRO PUNO'!G351</f>
        <v>13</v>
      </c>
      <c r="H371" s="9" t="str">
        <f t="shared" si="51"/>
        <v>Poste</v>
      </c>
      <c r="I371" s="194" t="str">
        <f>+'Información ELECTRO PUNO'!F351</f>
        <v>Concreto Armado C</v>
      </c>
      <c r="J371" s="194" t="str">
        <f>+'Información ELECTRO PUNO'!B351</f>
        <v>PPC20</v>
      </c>
      <c r="K371" s="9" t="str">
        <f t="shared" si="53"/>
        <v>POSTE DE CONCRETO ARMADO DE 13/400/150/345</v>
      </c>
      <c r="L371" s="139">
        <f t="shared" si="54"/>
        <v>0.54</v>
      </c>
    </row>
    <row r="372" spans="1:12" x14ac:dyDescent="0.25">
      <c r="A372" s="193">
        <f>+'Información ELECTRO PUNO'!A352</f>
        <v>351</v>
      </c>
      <c r="B372" s="26" t="str">
        <f t="shared" si="52"/>
        <v>SICODI</v>
      </c>
      <c r="C372" s="9" t="str">
        <f t="shared" si="48"/>
        <v>Puno</v>
      </c>
      <c r="D372" s="9" t="str">
        <f t="shared" si="49"/>
        <v>No Reporta</v>
      </c>
      <c r="E372" s="9" t="str">
        <f t="shared" si="50"/>
        <v>No Reporta</v>
      </c>
      <c r="F372" s="194" t="str">
        <f>+'Información ELECTRO PUNO'!E352</f>
        <v>MT</v>
      </c>
      <c r="G372" s="194">
        <f>+'Información ELECTRO PUNO'!G352</f>
        <v>13</v>
      </c>
      <c r="H372" s="9" t="str">
        <f t="shared" si="51"/>
        <v>Poste</v>
      </c>
      <c r="I372" s="194" t="str">
        <f>+'Información ELECTRO PUNO'!F352</f>
        <v>Concreto Armado C</v>
      </c>
      <c r="J372" s="194" t="str">
        <f>+'Información ELECTRO PUNO'!B352</f>
        <v>PPC20</v>
      </c>
      <c r="K372" s="9" t="str">
        <f t="shared" si="53"/>
        <v>POSTE DE CONCRETO ARMADO DE 13/400/150/345</v>
      </c>
      <c r="L372" s="139">
        <f t="shared" si="54"/>
        <v>0.54</v>
      </c>
    </row>
    <row r="373" spans="1:12" x14ac:dyDescent="0.25">
      <c r="A373" s="193">
        <f>+'Información ELECTRO PUNO'!A353</f>
        <v>352</v>
      </c>
      <c r="B373" s="26" t="str">
        <f t="shared" si="52"/>
        <v>SICODI</v>
      </c>
      <c r="C373" s="9" t="str">
        <f t="shared" si="48"/>
        <v>Puno</v>
      </c>
      <c r="D373" s="9" t="str">
        <f t="shared" si="49"/>
        <v>No Reporta</v>
      </c>
      <c r="E373" s="9" t="str">
        <f t="shared" si="50"/>
        <v>No Reporta</v>
      </c>
      <c r="F373" s="194" t="str">
        <f>+'Información ELECTRO PUNO'!E353</f>
        <v>BT</v>
      </c>
      <c r="G373" s="194">
        <f>+'Información ELECTRO PUNO'!G353</f>
        <v>8</v>
      </c>
      <c r="H373" s="9" t="str">
        <f t="shared" si="51"/>
        <v>Poste</v>
      </c>
      <c r="I373" s="194" t="str">
        <f>+'Información ELECTRO PUNO'!F353</f>
        <v>Concreto Armado</v>
      </c>
      <c r="J373" s="194" t="str">
        <f>+'Información ELECTRO PUNO'!B353</f>
        <v>PPC06</v>
      </c>
      <c r="K373" s="9" t="str">
        <f t="shared" si="53"/>
        <v>POSTE DE CONCRETO ARMADO DE  8/300/120/240</v>
      </c>
      <c r="L373" s="139">
        <f t="shared" si="54"/>
        <v>0.14000000000000001</v>
      </c>
    </row>
    <row r="374" spans="1:12" x14ac:dyDescent="0.25">
      <c r="A374" s="193">
        <f>+'Información ELECTRO PUNO'!A354</f>
        <v>353</v>
      </c>
      <c r="B374" s="26" t="str">
        <f t="shared" si="52"/>
        <v>SICODI</v>
      </c>
      <c r="C374" s="9" t="str">
        <f t="shared" si="48"/>
        <v>Puno</v>
      </c>
      <c r="D374" s="9" t="str">
        <f t="shared" si="49"/>
        <v>No Reporta</v>
      </c>
      <c r="E374" s="9" t="str">
        <f t="shared" si="50"/>
        <v>No Reporta</v>
      </c>
      <c r="F374" s="194" t="str">
        <f>+'Información ELECTRO PUNO'!E354</f>
        <v>BT</v>
      </c>
      <c r="G374" s="194">
        <f>+'Información ELECTRO PUNO'!G354</f>
        <v>8</v>
      </c>
      <c r="H374" s="9" t="str">
        <f t="shared" si="51"/>
        <v>Poste</v>
      </c>
      <c r="I374" s="194" t="str">
        <f>+'Información ELECTRO PUNO'!F354</f>
        <v>Concreto Armado</v>
      </c>
      <c r="J374" s="194" t="str">
        <f>+'Información ELECTRO PUNO'!B354</f>
        <v>PPC06</v>
      </c>
      <c r="K374" s="9" t="str">
        <f t="shared" si="53"/>
        <v>POSTE DE CONCRETO ARMADO DE  8/300/120/240</v>
      </c>
      <c r="L374" s="139">
        <f t="shared" si="54"/>
        <v>0.14000000000000001</v>
      </c>
    </row>
    <row r="375" spans="1:12" x14ac:dyDescent="0.25">
      <c r="A375" s="193">
        <f>+'Información ELECTRO PUNO'!A355</f>
        <v>354</v>
      </c>
      <c r="B375" s="26" t="str">
        <f t="shared" si="52"/>
        <v>SICODI</v>
      </c>
      <c r="C375" s="9" t="str">
        <f t="shared" si="48"/>
        <v>Puno</v>
      </c>
      <c r="D375" s="9" t="str">
        <f t="shared" si="49"/>
        <v>No Reporta</v>
      </c>
      <c r="E375" s="9" t="str">
        <f t="shared" si="50"/>
        <v>No Reporta</v>
      </c>
      <c r="F375" s="194" t="str">
        <f>+'Información ELECTRO PUNO'!E355</f>
        <v>MT</v>
      </c>
      <c r="G375" s="194">
        <f>+'Información ELECTRO PUNO'!G355</f>
        <v>13</v>
      </c>
      <c r="H375" s="9" t="str">
        <f t="shared" si="51"/>
        <v>Poste</v>
      </c>
      <c r="I375" s="194" t="str">
        <f>+'Información ELECTRO PUNO'!F355</f>
        <v>Concreto Armado C</v>
      </c>
      <c r="J375" s="194" t="str">
        <f>+'Información ELECTRO PUNO'!B355</f>
        <v>PPC20</v>
      </c>
      <c r="K375" s="9" t="str">
        <f t="shared" si="53"/>
        <v>POSTE DE CONCRETO ARMADO DE 13/400/150/345</v>
      </c>
      <c r="L375" s="139">
        <f t="shared" si="54"/>
        <v>0.54</v>
      </c>
    </row>
    <row r="376" spans="1:12" x14ac:dyDescent="0.25">
      <c r="A376" s="193">
        <f>+'Información ELECTRO PUNO'!A356</f>
        <v>355</v>
      </c>
      <c r="B376" s="26" t="str">
        <f t="shared" si="52"/>
        <v>SICODI</v>
      </c>
      <c r="C376" s="9" t="str">
        <f t="shared" si="48"/>
        <v>Puno</v>
      </c>
      <c r="D376" s="9" t="str">
        <f t="shared" si="49"/>
        <v>No Reporta</v>
      </c>
      <c r="E376" s="9" t="str">
        <f t="shared" si="50"/>
        <v>No Reporta</v>
      </c>
      <c r="F376" s="194" t="str">
        <f>+'Información ELECTRO PUNO'!E356</f>
        <v>MT</v>
      </c>
      <c r="G376" s="194">
        <f>+'Información ELECTRO PUNO'!G356</f>
        <v>13</v>
      </c>
      <c r="H376" s="9" t="str">
        <f t="shared" si="51"/>
        <v>Poste</v>
      </c>
      <c r="I376" s="194" t="str">
        <f>+'Información ELECTRO PUNO'!F356</f>
        <v>Concreto Armado C</v>
      </c>
      <c r="J376" s="194" t="str">
        <f>+'Información ELECTRO PUNO'!B356</f>
        <v>PPC20</v>
      </c>
      <c r="K376" s="9" t="str">
        <f t="shared" si="53"/>
        <v>POSTE DE CONCRETO ARMADO DE 13/400/150/345</v>
      </c>
      <c r="L376" s="139">
        <f t="shared" si="54"/>
        <v>0.54</v>
      </c>
    </row>
    <row r="377" spans="1:12" x14ac:dyDescent="0.25">
      <c r="A377" s="193">
        <f>+'Información ELECTRO PUNO'!A357</f>
        <v>356</v>
      </c>
      <c r="B377" s="26" t="str">
        <f t="shared" si="52"/>
        <v>SICODI</v>
      </c>
      <c r="C377" s="9" t="str">
        <f t="shared" si="48"/>
        <v>Puno</v>
      </c>
      <c r="D377" s="9" t="str">
        <f t="shared" si="49"/>
        <v>No Reporta</v>
      </c>
      <c r="E377" s="9" t="str">
        <f t="shared" si="50"/>
        <v>No Reporta</v>
      </c>
      <c r="F377" s="194" t="str">
        <f>+'Información ELECTRO PUNO'!E357</f>
        <v>MT</v>
      </c>
      <c r="G377" s="194">
        <f>+'Información ELECTRO PUNO'!G357</f>
        <v>12</v>
      </c>
      <c r="H377" s="9" t="str">
        <f t="shared" si="51"/>
        <v>Poste</v>
      </c>
      <c r="I377" s="194" t="str">
        <f>+'Información ELECTRO PUNO'!F357</f>
        <v>Madera Tratada</v>
      </c>
      <c r="J377" s="194" t="str">
        <f>+'Información ELECTRO PUNO'!B357</f>
        <v>PPM20</v>
      </c>
      <c r="K377" s="9" t="str">
        <f t="shared" si="53"/>
        <v>POSTE DE MADERA TRATADA DE 12 mts. CL.5</v>
      </c>
      <c r="L377" s="139">
        <f t="shared" si="54"/>
        <v>0.41</v>
      </c>
    </row>
    <row r="378" spans="1:12" x14ac:dyDescent="0.25">
      <c r="A378" s="193">
        <f>+'Información ELECTRO PUNO'!A358</f>
        <v>357</v>
      </c>
      <c r="B378" s="26" t="str">
        <f t="shared" si="52"/>
        <v>SICODI</v>
      </c>
      <c r="C378" s="9" t="str">
        <f t="shared" si="48"/>
        <v>Puno</v>
      </c>
      <c r="D378" s="9" t="str">
        <f t="shared" si="49"/>
        <v>No Reporta</v>
      </c>
      <c r="E378" s="9" t="str">
        <f t="shared" si="50"/>
        <v>No Reporta</v>
      </c>
      <c r="F378" s="194" t="str">
        <f>+'Información ELECTRO PUNO'!E358</f>
        <v>MT</v>
      </c>
      <c r="G378" s="194">
        <f>+'Información ELECTRO PUNO'!G358</f>
        <v>12</v>
      </c>
      <c r="H378" s="9" t="str">
        <f t="shared" si="51"/>
        <v>Poste</v>
      </c>
      <c r="I378" s="194" t="str">
        <f>+'Información ELECTRO PUNO'!F358</f>
        <v>Madera Tratada</v>
      </c>
      <c r="J378" s="194" t="str">
        <f>+'Información ELECTRO PUNO'!B358</f>
        <v>PPM20</v>
      </c>
      <c r="K378" s="9" t="str">
        <f t="shared" si="53"/>
        <v>POSTE DE MADERA TRATADA DE 12 mts. CL.5</v>
      </c>
      <c r="L378" s="139">
        <f t="shared" si="54"/>
        <v>0.41</v>
      </c>
    </row>
    <row r="379" spans="1:12" x14ac:dyDescent="0.25">
      <c r="A379" s="193">
        <f>+'Información ELECTRO PUNO'!A359</f>
        <v>358</v>
      </c>
      <c r="B379" s="26" t="str">
        <f t="shared" si="52"/>
        <v>SICODI</v>
      </c>
      <c r="C379" s="9" t="str">
        <f t="shared" si="48"/>
        <v>Puno</v>
      </c>
      <c r="D379" s="9" t="str">
        <f t="shared" si="49"/>
        <v>No Reporta</v>
      </c>
      <c r="E379" s="9" t="str">
        <f t="shared" si="50"/>
        <v>No Reporta</v>
      </c>
      <c r="F379" s="194" t="str">
        <f>+'Información ELECTRO PUNO'!E359</f>
        <v>MT</v>
      </c>
      <c r="G379" s="194">
        <f>+'Información ELECTRO PUNO'!G359</f>
        <v>12</v>
      </c>
      <c r="H379" s="9" t="str">
        <f t="shared" si="51"/>
        <v>Poste</v>
      </c>
      <c r="I379" s="194" t="str">
        <f>+'Información ELECTRO PUNO'!F359</f>
        <v>Madera Tratada</v>
      </c>
      <c r="J379" s="194" t="str">
        <f>+'Información ELECTRO PUNO'!B359</f>
        <v>PPM20</v>
      </c>
      <c r="K379" s="9" t="str">
        <f t="shared" si="53"/>
        <v>POSTE DE MADERA TRATADA DE 12 mts. CL.5</v>
      </c>
      <c r="L379" s="139">
        <f t="shared" si="54"/>
        <v>0.41</v>
      </c>
    </row>
    <row r="380" spans="1:12" x14ac:dyDescent="0.25">
      <c r="A380" s="193">
        <f>+'Información ELECTRO PUNO'!A360</f>
        <v>359</v>
      </c>
      <c r="B380" s="26" t="str">
        <f t="shared" si="52"/>
        <v>SICODI</v>
      </c>
      <c r="C380" s="9" t="str">
        <f t="shared" si="48"/>
        <v>Puno</v>
      </c>
      <c r="D380" s="9" t="str">
        <f t="shared" si="49"/>
        <v>No Reporta</v>
      </c>
      <c r="E380" s="9" t="str">
        <f t="shared" si="50"/>
        <v>No Reporta</v>
      </c>
      <c r="F380" s="194" t="str">
        <f>+'Información ELECTRO PUNO'!E360</f>
        <v>MT</v>
      </c>
      <c r="G380" s="194">
        <f>+'Información ELECTRO PUNO'!G360</f>
        <v>12</v>
      </c>
      <c r="H380" s="9" t="str">
        <f t="shared" si="51"/>
        <v>Poste</v>
      </c>
      <c r="I380" s="194" t="str">
        <f>+'Información ELECTRO PUNO'!F360</f>
        <v>Madera Tratada</v>
      </c>
      <c r="J380" s="194" t="str">
        <f>+'Información ELECTRO PUNO'!B360</f>
        <v>PPM20</v>
      </c>
      <c r="K380" s="9" t="str">
        <f t="shared" si="53"/>
        <v>POSTE DE MADERA TRATADA DE 12 mts. CL.5</v>
      </c>
      <c r="L380" s="139">
        <f t="shared" si="54"/>
        <v>0.41</v>
      </c>
    </row>
    <row r="381" spans="1:12" x14ac:dyDescent="0.25">
      <c r="A381" s="193">
        <f>+'Información ELECTRO PUNO'!A361</f>
        <v>360</v>
      </c>
      <c r="B381" s="26" t="str">
        <f t="shared" si="52"/>
        <v>SICODI</v>
      </c>
      <c r="C381" s="9" t="str">
        <f t="shared" si="48"/>
        <v>Puno</v>
      </c>
      <c r="D381" s="9" t="str">
        <f t="shared" si="49"/>
        <v>No Reporta</v>
      </c>
      <c r="E381" s="9" t="str">
        <f t="shared" si="50"/>
        <v>No Reporta</v>
      </c>
      <c r="F381" s="194" t="str">
        <f>+'Información ELECTRO PUNO'!E361</f>
        <v>MT</v>
      </c>
      <c r="G381" s="194">
        <f>+'Información ELECTRO PUNO'!G361</f>
        <v>12</v>
      </c>
      <c r="H381" s="9" t="str">
        <f t="shared" si="51"/>
        <v>Poste</v>
      </c>
      <c r="I381" s="194" t="str">
        <f>+'Información ELECTRO PUNO'!F361</f>
        <v>Madera Tratada</v>
      </c>
      <c r="J381" s="194" t="str">
        <f>+'Información ELECTRO PUNO'!B361</f>
        <v>PPM20</v>
      </c>
      <c r="K381" s="9" t="str">
        <f t="shared" si="53"/>
        <v>POSTE DE MADERA TRATADA DE 12 mts. CL.5</v>
      </c>
      <c r="L381" s="139">
        <f t="shared" si="54"/>
        <v>0.41</v>
      </c>
    </row>
    <row r="382" spans="1:12" x14ac:dyDescent="0.25">
      <c r="A382" s="193">
        <f>+'Información ELECTRO PUNO'!A362</f>
        <v>361</v>
      </c>
      <c r="B382" s="26" t="str">
        <f t="shared" si="52"/>
        <v>SICODI</v>
      </c>
      <c r="C382" s="9" t="str">
        <f t="shared" si="48"/>
        <v>Puno</v>
      </c>
      <c r="D382" s="9" t="str">
        <f t="shared" si="49"/>
        <v>No Reporta</v>
      </c>
      <c r="E382" s="9" t="str">
        <f t="shared" si="50"/>
        <v>No Reporta</v>
      </c>
      <c r="F382" s="194" t="str">
        <f>+'Información ELECTRO PUNO'!E362</f>
        <v>MT</v>
      </c>
      <c r="G382" s="194">
        <f>+'Información ELECTRO PUNO'!G362</f>
        <v>12</v>
      </c>
      <c r="H382" s="9" t="str">
        <f t="shared" si="51"/>
        <v>Poste</v>
      </c>
      <c r="I382" s="194" t="str">
        <f>+'Información ELECTRO PUNO'!F362</f>
        <v>Madera Tratada</v>
      </c>
      <c r="J382" s="194" t="str">
        <f>+'Información ELECTRO PUNO'!B362</f>
        <v>PPM20</v>
      </c>
      <c r="K382" s="9" t="str">
        <f t="shared" si="53"/>
        <v>POSTE DE MADERA TRATADA DE 12 mts. CL.5</v>
      </c>
      <c r="L382" s="139">
        <f t="shared" si="54"/>
        <v>0.41</v>
      </c>
    </row>
    <row r="383" spans="1:12" x14ac:dyDescent="0.25">
      <c r="A383" s="193">
        <f>+'Información ELECTRO PUNO'!A363</f>
        <v>362</v>
      </c>
      <c r="B383" s="26" t="str">
        <f t="shared" si="52"/>
        <v>SICODI</v>
      </c>
      <c r="C383" s="9" t="str">
        <f t="shared" si="48"/>
        <v>Puno</v>
      </c>
      <c r="D383" s="9" t="str">
        <f t="shared" si="49"/>
        <v>No Reporta</v>
      </c>
      <c r="E383" s="9" t="str">
        <f t="shared" si="50"/>
        <v>No Reporta</v>
      </c>
      <c r="F383" s="194" t="str">
        <f>+'Información ELECTRO PUNO'!E363</f>
        <v>MT</v>
      </c>
      <c r="G383" s="194">
        <f>+'Información ELECTRO PUNO'!G363</f>
        <v>12</v>
      </c>
      <c r="H383" s="9" t="str">
        <f t="shared" si="51"/>
        <v>Poste</v>
      </c>
      <c r="I383" s="194" t="str">
        <f>+'Información ELECTRO PUNO'!F363</f>
        <v>Madera Tratada</v>
      </c>
      <c r="J383" s="194" t="str">
        <f>+'Información ELECTRO PUNO'!B363</f>
        <v>PPM20</v>
      </c>
      <c r="K383" s="9" t="str">
        <f t="shared" si="53"/>
        <v>POSTE DE MADERA TRATADA DE 12 mts. CL.5</v>
      </c>
      <c r="L383" s="139">
        <f t="shared" si="54"/>
        <v>0.41</v>
      </c>
    </row>
    <row r="384" spans="1:12" x14ac:dyDescent="0.25">
      <c r="A384" s="193">
        <f>+'Información ELECTRO PUNO'!A364</f>
        <v>363</v>
      </c>
      <c r="B384" s="26" t="str">
        <f t="shared" si="52"/>
        <v>SICODI</v>
      </c>
      <c r="C384" s="9" t="str">
        <f t="shared" si="48"/>
        <v>Puno</v>
      </c>
      <c r="D384" s="9" t="str">
        <f t="shared" si="49"/>
        <v>No Reporta</v>
      </c>
      <c r="E384" s="9" t="str">
        <f t="shared" si="50"/>
        <v>No Reporta</v>
      </c>
      <c r="F384" s="194" t="str">
        <f>+'Información ELECTRO PUNO'!E364</f>
        <v>MT</v>
      </c>
      <c r="G384" s="194">
        <f>+'Información ELECTRO PUNO'!G364</f>
        <v>12</v>
      </c>
      <c r="H384" s="9" t="str">
        <f t="shared" si="51"/>
        <v>Poste</v>
      </c>
      <c r="I384" s="194" t="str">
        <f>+'Información ELECTRO PUNO'!F364</f>
        <v>Madera Tratada</v>
      </c>
      <c r="J384" s="194" t="str">
        <f>+'Información ELECTRO PUNO'!B364</f>
        <v>PPM20</v>
      </c>
      <c r="K384" s="9" t="str">
        <f t="shared" si="53"/>
        <v>POSTE DE MADERA TRATADA DE 12 mts. CL.5</v>
      </c>
      <c r="L384" s="139">
        <f t="shared" si="54"/>
        <v>0.41</v>
      </c>
    </row>
    <row r="385" spans="1:12" x14ac:dyDescent="0.25">
      <c r="A385" s="193">
        <f>+'Información ELECTRO PUNO'!A365</f>
        <v>364</v>
      </c>
      <c r="B385" s="26" t="str">
        <f t="shared" si="52"/>
        <v>SICODI</v>
      </c>
      <c r="C385" s="9" t="str">
        <f t="shared" si="48"/>
        <v>Puno</v>
      </c>
      <c r="D385" s="9" t="str">
        <f t="shared" si="49"/>
        <v>No Reporta</v>
      </c>
      <c r="E385" s="9" t="str">
        <f t="shared" si="50"/>
        <v>No Reporta</v>
      </c>
      <c r="F385" s="194" t="str">
        <f>+'Información ELECTRO PUNO'!E365</f>
        <v>MT</v>
      </c>
      <c r="G385" s="194">
        <f>+'Información ELECTRO PUNO'!G365</f>
        <v>12</v>
      </c>
      <c r="H385" s="9" t="str">
        <f t="shared" si="51"/>
        <v>Poste</v>
      </c>
      <c r="I385" s="194" t="str">
        <f>+'Información ELECTRO PUNO'!F365</f>
        <v>Madera Tratada</v>
      </c>
      <c r="J385" s="194" t="str">
        <f>+'Información ELECTRO PUNO'!B365</f>
        <v>PPM20</v>
      </c>
      <c r="K385" s="9" t="str">
        <f t="shared" si="53"/>
        <v>POSTE DE MADERA TRATADA DE 12 mts. CL.5</v>
      </c>
      <c r="L385" s="139">
        <f t="shared" si="54"/>
        <v>0.41</v>
      </c>
    </row>
    <row r="386" spans="1:12" x14ac:dyDescent="0.25">
      <c r="A386" s="193">
        <f>+'Información ELECTRO PUNO'!A366</f>
        <v>365</v>
      </c>
      <c r="B386" s="26" t="str">
        <f t="shared" si="52"/>
        <v>SICODI</v>
      </c>
      <c r="C386" s="9" t="str">
        <f t="shared" si="48"/>
        <v>Puno</v>
      </c>
      <c r="D386" s="9" t="str">
        <f t="shared" si="49"/>
        <v>No Reporta</v>
      </c>
      <c r="E386" s="9" t="str">
        <f t="shared" si="50"/>
        <v>No Reporta</v>
      </c>
      <c r="F386" s="194" t="str">
        <f>+'Información ELECTRO PUNO'!E366</f>
        <v>MT</v>
      </c>
      <c r="G386" s="194">
        <f>+'Información ELECTRO PUNO'!G366</f>
        <v>12</v>
      </c>
      <c r="H386" s="9" t="str">
        <f t="shared" si="51"/>
        <v>Poste</v>
      </c>
      <c r="I386" s="194" t="str">
        <f>+'Información ELECTRO PUNO'!F366</f>
        <v>Madera Tratada</v>
      </c>
      <c r="J386" s="194" t="str">
        <f>+'Información ELECTRO PUNO'!B366</f>
        <v>PPM20</v>
      </c>
      <c r="K386" s="9" t="str">
        <f t="shared" si="53"/>
        <v>POSTE DE MADERA TRATADA DE 12 mts. CL.5</v>
      </c>
      <c r="L386" s="139">
        <f t="shared" si="54"/>
        <v>0.41</v>
      </c>
    </row>
    <row r="387" spans="1:12" x14ac:dyDescent="0.25">
      <c r="A387" s="193">
        <f>+'Información ELECTRO PUNO'!A367</f>
        <v>366</v>
      </c>
      <c r="B387" s="26" t="str">
        <f t="shared" si="52"/>
        <v>SICODI</v>
      </c>
      <c r="C387" s="9" t="str">
        <f t="shared" si="48"/>
        <v>Puno</v>
      </c>
      <c r="D387" s="9" t="str">
        <f t="shared" si="49"/>
        <v>No Reporta</v>
      </c>
      <c r="E387" s="9" t="str">
        <f t="shared" si="50"/>
        <v>No Reporta</v>
      </c>
      <c r="F387" s="194" t="str">
        <f>+'Información ELECTRO PUNO'!E367</f>
        <v>BT</v>
      </c>
      <c r="G387" s="194">
        <f>+'Información ELECTRO PUNO'!G367</f>
        <v>8</v>
      </c>
      <c r="H387" s="9" t="str">
        <f t="shared" si="51"/>
        <v>Poste</v>
      </c>
      <c r="I387" s="194" t="str">
        <f>+'Información ELECTRO PUNO'!F367</f>
        <v>Concreto Armado</v>
      </c>
      <c r="J387" s="194" t="str">
        <f>+'Información ELECTRO PUNO'!B367</f>
        <v>PPC06</v>
      </c>
      <c r="K387" s="9" t="str">
        <f t="shared" si="53"/>
        <v>POSTE DE CONCRETO ARMADO DE  8/300/120/240</v>
      </c>
      <c r="L387" s="139">
        <f t="shared" si="54"/>
        <v>0.14000000000000001</v>
      </c>
    </row>
    <row r="388" spans="1:12" x14ac:dyDescent="0.25">
      <c r="A388" s="193">
        <f>+'Información ELECTRO PUNO'!A368</f>
        <v>367</v>
      </c>
      <c r="B388" s="26" t="str">
        <f t="shared" si="52"/>
        <v>SICODI</v>
      </c>
      <c r="C388" s="9" t="str">
        <f t="shared" si="48"/>
        <v>Puno</v>
      </c>
      <c r="D388" s="9" t="str">
        <f t="shared" si="49"/>
        <v>No Reporta</v>
      </c>
      <c r="E388" s="9" t="str">
        <f t="shared" si="50"/>
        <v>No Reporta</v>
      </c>
      <c r="F388" s="194" t="str">
        <f>+'Información ELECTRO PUNO'!E368</f>
        <v>MT</v>
      </c>
      <c r="G388" s="194">
        <f>+'Información ELECTRO PUNO'!G368</f>
        <v>12</v>
      </c>
      <c r="H388" s="9" t="str">
        <f t="shared" si="51"/>
        <v>Poste</v>
      </c>
      <c r="I388" s="194" t="str">
        <f>+'Información ELECTRO PUNO'!F368</f>
        <v>Madera Tratada</v>
      </c>
      <c r="J388" s="194" t="str">
        <f>+'Información ELECTRO PUNO'!B368</f>
        <v>PPM20</v>
      </c>
      <c r="K388" s="9" t="str">
        <f t="shared" si="53"/>
        <v>POSTE DE MADERA TRATADA DE 12 mts. CL.5</v>
      </c>
      <c r="L388" s="139">
        <f t="shared" si="54"/>
        <v>0.41</v>
      </c>
    </row>
    <row r="389" spans="1:12" x14ac:dyDescent="0.25">
      <c r="A389" s="193">
        <f>+'Información ELECTRO PUNO'!A369</f>
        <v>368</v>
      </c>
      <c r="B389" s="26" t="str">
        <f t="shared" si="52"/>
        <v>SICODI</v>
      </c>
      <c r="C389" s="9" t="str">
        <f t="shared" si="48"/>
        <v>Puno</v>
      </c>
      <c r="D389" s="9" t="str">
        <f t="shared" si="49"/>
        <v>No Reporta</v>
      </c>
      <c r="E389" s="9" t="str">
        <f t="shared" si="50"/>
        <v>No Reporta</v>
      </c>
      <c r="F389" s="194" t="str">
        <f>+'Información ELECTRO PUNO'!E369</f>
        <v>BT</v>
      </c>
      <c r="G389" s="194">
        <f>+'Información ELECTRO PUNO'!G369</f>
        <v>8</v>
      </c>
      <c r="H389" s="9" t="str">
        <f t="shared" si="51"/>
        <v>Poste</v>
      </c>
      <c r="I389" s="194" t="str">
        <f>+'Información ELECTRO PUNO'!F369</f>
        <v>Concreto Armado</v>
      </c>
      <c r="J389" s="194" t="str">
        <f>+'Información ELECTRO PUNO'!B369</f>
        <v>PPC06</v>
      </c>
      <c r="K389" s="9" t="str">
        <f t="shared" si="53"/>
        <v>POSTE DE CONCRETO ARMADO DE  8/300/120/240</v>
      </c>
      <c r="L389" s="139">
        <f t="shared" si="54"/>
        <v>0.14000000000000001</v>
      </c>
    </row>
    <row r="390" spans="1:12" x14ac:dyDescent="0.25">
      <c r="A390" s="193">
        <f>+'Información ELECTRO PUNO'!A370</f>
        <v>369</v>
      </c>
      <c r="B390" s="26" t="str">
        <f t="shared" si="52"/>
        <v>SICODI</v>
      </c>
      <c r="C390" s="9" t="str">
        <f t="shared" si="48"/>
        <v>Puno</v>
      </c>
      <c r="D390" s="9" t="str">
        <f t="shared" si="49"/>
        <v>No Reporta</v>
      </c>
      <c r="E390" s="9" t="str">
        <f t="shared" si="50"/>
        <v>No Reporta</v>
      </c>
      <c r="F390" s="194" t="str">
        <f>+'Información ELECTRO PUNO'!E370</f>
        <v>MT</v>
      </c>
      <c r="G390" s="194">
        <f>+'Información ELECTRO PUNO'!G370</f>
        <v>12</v>
      </c>
      <c r="H390" s="9" t="str">
        <f t="shared" si="51"/>
        <v>Poste</v>
      </c>
      <c r="I390" s="194" t="str">
        <f>+'Información ELECTRO PUNO'!F370</f>
        <v>Madera Tratada</v>
      </c>
      <c r="J390" s="194" t="str">
        <f>+'Información ELECTRO PUNO'!B370</f>
        <v>PPM20</v>
      </c>
      <c r="K390" s="9" t="str">
        <f t="shared" si="53"/>
        <v>POSTE DE MADERA TRATADA DE 12 mts. CL.5</v>
      </c>
      <c r="L390" s="139">
        <f t="shared" si="54"/>
        <v>0.41</v>
      </c>
    </row>
    <row r="391" spans="1:12" x14ac:dyDescent="0.25">
      <c r="A391" s="193">
        <f>+'Información ELECTRO PUNO'!A371</f>
        <v>370</v>
      </c>
      <c r="B391" s="26" t="str">
        <f t="shared" si="52"/>
        <v>SICODI</v>
      </c>
      <c r="C391" s="9" t="str">
        <f t="shared" si="48"/>
        <v>Puno</v>
      </c>
      <c r="D391" s="9" t="str">
        <f t="shared" si="49"/>
        <v>No Reporta</v>
      </c>
      <c r="E391" s="9" t="str">
        <f t="shared" si="50"/>
        <v>No Reporta</v>
      </c>
      <c r="F391" s="194" t="str">
        <f>+'Información ELECTRO PUNO'!E371</f>
        <v>BT</v>
      </c>
      <c r="G391" s="194">
        <f>+'Información ELECTRO PUNO'!G371</f>
        <v>8</v>
      </c>
      <c r="H391" s="9" t="str">
        <f t="shared" si="51"/>
        <v>Poste</v>
      </c>
      <c r="I391" s="194" t="str">
        <f>+'Información ELECTRO PUNO'!F371</f>
        <v>Concreto Armado</v>
      </c>
      <c r="J391" s="194" t="str">
        <f>+'Información ELECTRO PUNO'!B371</f>
        <v>PPC06</v>
      </c>
      <c r="K391" s="9" t="str">
        <f t="shared" si="53"/>
        <v>POSTE DE CONCRETO ARMADO DE  8/300/120/240</v>
      </c>
      <c r="L391" s="139">
        <f t="shared" si="54"/>
        <v>0.14000000000000001</v>
      </c>
    </row>
    <row r="392" spans="1:12" x14ac:dyDescent="0.25">
      <c r="A392" s="193">
        <f>+'Información ELECTRO PUNO'!A372</f>
        <v>371</v>
      </c>
      <c r="B392" s="26" t="str">
        <f t="shared" si="52"/>
        <v>SICODI</v>
      </c>
      <c r="C392" s="9" t="str">
        <f t="shared" si="48"/>
        <v>Puno</v>
      </c>
      <c r="D392" s="9" t="str">
        <f t="shared" si="49"/>
        <v>No Reporta</v>
      </c>
      <c r="E392" s="9" t="str">
        <f t="shared" si="50"/>
        <v>No Reporta</v>
      </c>
      <c r="F392" s="194" t="str">
        <f>+'Información ELECTRO PUNO'!E372</f>
        <v>MT</v>
      </c>
      <c r="G392" s="194">
        <f>+'Información ELECTRO PUNO'!G372</f>
        <v>12</v>
      </c>
      <c r="H392" s="9" t="str">
        <f t="shared" si="51"/>
        <v>Poste</v>
      </c>
      <c r="I392" s="194" t="str">
        <f>+'Información ELECTRO PUNO'!F372</f>
        <v>Madera Tratada</v>
      </c>
      <c r="J392" s="194" t="str">
        <f>+'Información ELECTRO PUNO'!B372</f>
        <v>PPM20</v>
      </c>
      <c r="K392" s="9" t="str">
        <f t="shared" si="53"/>
        <v>POSTE DE MADERA TRATADA DE 12 mts. CL.5</v>
      </c>
      <c r="L392" s="139">
        <f t="shared" si="54"/>
        <v>0.41</v>
      </c>
    </row>
    <row r="393" spans="1:12" x14ac:dyDescent="0.25">
      <c r="A393" s="193">
        <f>+'Información ELECTRO PUNO'!A373</f>
        <v>372</v>
      </c>
      <c r="B393" s="26" t="str">
        <f t="shared" si="52"/>
        <v>SICODI</v>
      </c>
      <c r="C393" s="9" t="str">
        <f t="shared" si="48"/>
        <v>Puno</v>
      </c>
      <c r="D393" s="9" t="str">
        <f t="shared" si="49"/>
        <v>No Reporta</v>
      </c>
      <c r="E393" s="9" t="str">
        <f t="shared" si="50"/>
        <v>No Reporta</v>
      </c>
      <c r="F393" s="194" t="str">
        <f>+'Información ELECTRO PUNO'!E373</f>
        <v>BT</v>
      </c>
      <c r="G393" s="194">
        <f>+'Información ELECTRO PUNO'!G373</f>
        <v>8</v>
      </c>
      <c r="H393" s="9" t="str">
        <f t="shared" si="51"/>
        <v>Poste</v>
      </c>
      <c r="I393" s="194" t="str">
        <f>+'Información ELECTRO PUNO'!F373</f>
        <v>Concreto Armado</v>
      </c>
      <c r="J393" s="194" t="str">
        <f>+'Información ELECTRO PUNO'!B373</f>
        <v>PPC06</v>
      </c>
      <c r="K393" s="9" t="str">
        <f t="shared" si="53"/>
        <v>POSTE DE CONCRETO ARMADO DE  8/300/120/240</v>
      </c>
      <c r="L393" s="139">
        <f t="shared" si="54"/>
        <v>0.14000000000000001</v>
      </c>
    </row>
    <row r="394" spans="1:12" x14ac:dyDescent="0.25">
      <c r="A394" s="193">
        <f>+'Información ELECTRO PUNO'!A374</f>
        <v>373</v>
      </c>
      <c r="B394" s="26" t="str">
        <f t="shared" si="52"/>
        <v>SICODI</v>
      </c>
      <c r="C394" s="9" t="str">
        <f t="shared" si="48"/>
        <v>Puno</v>
      </c>
      <c r="D394" s="9" t="str">
        <f t="shared" si="49"/>
        <v>No Reporta</v>
      </c>
      <c r="E394" s="9" t="str">
        <f t="shared" si="50"/>
        <v>No Reporta</v>
      </c>
      <c r="F394" s="194" t="str">
        <f>+'Información ELECTRO PUNO'!E374</f>
        <v>BT</v>
      </c>
      <c r="G394" s="194">
        <f>+'Información ELECTRO PUNO'!G374</f>
        <v>8</v>
      </c>
      <c r="H394" s="9" t="str">
        <f t="shared" si="51"/>
        <v>Poste</v>
      </c>
      <c r="I394" s="194" t="str">
        <f>+'Información ELECTRO PUNO'!F374</f>
        <v>Concreto Armado</v>
      </c>
      <c r="J394" s="194" t="str">
        <f>+'Información ELECTRO PUNO'!B374</f>
        <v>PPC06</v>
      </c>
      <c r="K394" s="9" t="str">
        <f t="shared" si="53"/>
        <v>POSTE DE CONCRETO ARMADO DE  8/300/120/240</v>
      </c>
      <c r="L394" s="139">
        <f t="shared" si="54"/>
        <v>0.14000000000000001</v>
      </c>
    </row>
    <row r="395" spans="1:12" x14ac:dyDescent="0.25">
      <c r="A395" s="193">
        <f>+'Información ELECTRO PUNO'!A375</f>
        <v>374</v>
      </c>
      <c r="B395" s="26" t="str">
        <f t="shared" si="52"/>
        <v>SICODI</v>
      </c>
      <c r="C395" s="9" t="str">
        <f t="shared" si="48"/>
        <v>Puno</v>
      </c>
      <c r="D395" s="9" t="str">
        <f t="shared" si="49"/>
        <v>No Reporta</v>
      </c>
      <c r="E395" s="9" t="str">
        <f t="shared" si="50"/>
        <v>No Reporta</v>
      </c>
      <c r="F395" s="194" t="str">
        <f>+'Información ELECTRO PUNO'!E375</f>
        <v>MT</v>
      </c>
      <c r="G395" s="194">
        <f>+'Información ELECTRO PUNO'!G375</f>
        <v>12</v>
      </c>
      <c r="H395" s="9" t="str">
        <f t="shared" si="51"/>
        <v>Poste</v>
      </c>
      <c r="I395" s="194" t="str">
        <f>+'Información ELECTRO PUNO'!F375</f>
        <v>Madera Tratada</v>
      </c>
      <c r="J395" s="194" t="str">
        <f>+'Información ELECTRO PUNO'!B375</f>
        <v>PPM20</v>
      </c>
      <c r="K395" s="9" t="str">
        <f t="shared" si="53"/>
        <v>POSTE DE MADERA TRATADA DE 12 mts. CL.5</v>
      </c>
      <c r="L395" s="139">
        <f t="shared" si="54"/>
        <v>0.41</v>
      </c>
    </row>
    <row r="396" spans="1:12" x14ac:dyDescent="0.25">
      <c r="A396" s="193">
        <f>+'Información ELECTRO PUNO'!A376</f>
        <v>375</v>
      </c>
      <c r="B396" s="26" t="str">
        <f t="shared" si="52"/>
        <v>SICODI</v>
      </c>
      <c r="C396" s="9" t="str">
        <f t="shared" si="48"/>
        <v>Puno</v>
      </c>
      <c r="D396" s="9" t="str">
        <f t="shared" si="49"/>
        <v>No Reporta</v>
      </c>
      <c r="E396" s="9" t="str">
        <f t="shared" si="50"/>
        <v>No Reporta</v>
      </c>
      <c r="F396" s="194" t="str">
        <f>+'Información ELECTRO PUNO'!E376</f>
        <v>MT</v>
      </c>
      <c r="G396" s="194">
        <f>+'Información ELECTRO PUNO'!G376</f>
        <v>12</v>
      </c>
      <c r="H396" s="9" t="str">
        <f t="shared" si="51"/>
        <v>Poste</v>
      </c>
      <c r="I396" s="194" t="str">
        <f>+'Información ELECTRO PUNO'!F376</f>
        <v>Madera Tratada</v>
      </c>
      <c r="J396" s="194" t="str">
        <f>+'Información ELECTRO PUNO'!B376</f>
        <v>PPM20</v>
      </c>
      <c r="K396" s="9" t="str">
        <f t="shared" si="53"/>
        <v>POSTE DE MADERA TRATADA DE 12 mts. CL.5</v>
      </c>
      <c r="L396" s="139">
        <f t="shared" si="54"/>
        <v>0.41</v>
      </c>
    </row>
    <row r="397" spans="1:12" x14ac:dyDescent="0.25">
      <c r="A397" s="193">
        <f>+'Información ELECTRO PUNO'!A377</f>
        <v>376</v>
      </c>
      <c r="B397" s="26" t="str">
        <f t="shared" si="52"/>
        <v>SICODI</v>
      </c>
      <c r="C397" s="9" t="str">
        <f t="shared" si="48"/>
        <v>Puno</v>
      </c>
      <c r="D397" s="9" t="str">
        <f t="shared" si="49"/>
        <v>No Reporta</v>
      </c>
      <c r="E397" s="9" t="str">
        <f t="shared" si="50"/>
        <v>No Reporta</v>
      </c>
      <c r="F397" s="194" t="str">
        <f>+'Información ELECTRO PUNO'!E377</f>
        <v>MT</v>
      </c>
      <c r="G397" s="194">
        <f>+'Información ELECTRO PUNO'!G377</f>
        <v>12</v>
      </c>
      <c r="H397" s="9" t="str">
        <f t="shared" si="51"/>
        <v>Poste</v>
      </c>
      <c r="I397" s="194" t="str">
        <f>+'Información ELECTRO PUNO'!F377</f>
        <v>Madera Tratada</v>
      </c>
      <c r="J397" s="194" t="str">
        <f>+'Información ELECTRO PUNO'!B377</f>
        <v>PPM20</v>
      </c>
      <c r="K397" s="9" t="str">
        <f t="shared" si="53"/>
        <v>POSTE DE MADERA TRATADA DE 12 mts. CL.5</v>
      </c>
      <c r="L397" s="139">
        <f t="shared" si="54"/>
        <v>0.41</v>
      </c>
    </row>
    <row r="398" spans="1:12" x14ac:dyDescent="0.25">
      <c r="A398" s="193">
        <f>+'Información ELECTRO PUNO'!A378</f>
        <v>377</v>
      </c>
      <c r="B398" s="26" t="str">
        <f t="shared" si="52"/>
        <v>SICODI</v>
      </c>
      <c r="C398" s="9" t="str">
        <f t="shared" si="48"/>
        <v>Puno</v>
      </c>
      <c r="D398" s="9" t="str">
        <f t="shared" si="49"/>
        <v>No Reporta</v>
      </c>
      <c r="E398" s="9" t="str">
        <f t="shared" si="50"/>
        <v>No Reporta</v>
      </c>
      <c r="F398" s="194" t="str">
        <f>+'Información ELECTRO PUNO'!E378</f>
        <v>MT</v>
      </c>
      <c r="G398" s="194">
        <f>+'Información ELECTRO PUNO'!G378</f>
        <v>12</v>
      </c>
      <c r="H398" s="9" t="str">
        <f t="shared" si="51"/>
        <v>Poste</v>
      </c>
      <c r="I398" s="194" t="str">
        <f>+'Información ELECTRO PUNO'!F378</f>
        <v>Madera Tratada</v>
      </c>
      <c r="J398" s="194" t="str">
        <f>+'Información ELECTRO PUNO'!B378</f>
        <v>PPM20</v>
      </c>
      <c r="K398" s="9" t="str">
        <f t="shared" si="53"/>
        <v>POSTE DE MADERA TRATADA DE 12 mts. CL.5</v>
      </c>
      <c r="L398" s="139">
        <f t="shared" si="54"/>
        <v>0.41</v>
      </c>
    </row>
    <row r="399" spans="1:12" x14ac:dyDescent="0.25">
      <c r="A399" s="193">
        <f>+'Información ELECTRO PUNO'!A379</f>
        <v>378</v>
      </c>
      <c r="B399" s="26" t="str">
        <f t="shared" si="52"/>
        <v>SICODI</v>
      </c>
      <c r="C399" s="9" t="str">
        <f t="shared" si="48"/>
        <v>Puno</v>
      </c>
      <c r="D399" s="9" t="str">
        <f t="shared" si="49"/>
        <v>No Reporta</v>
      </c>
      <c r="E399" s="9" t="str">
        <f t="shared" si="50"/>
        <v>No Reporta</v>
      </c>
      <c r="F399" s="194" t="str">
        <f>+'Información ELECTRO PUNO'!E379</f>
        <v>BT</v>
      </c>
      <c r="G399" s="194">
        <f>+'Información ELECTRO PUNO'!G379</f>
        <v>8</v>
      </c>
      <c r="H399" s="9" t="str">
        <f t="shared" si="51"/>
        <v>Poste</v>
      </c>
      <c r="I399" s="194" t="str">
        <f>+'Información ELECTRO PUNO'!F379</f>
        <v>Concreto Armado</v>
      </c>
      <c r="J399" s="194" t="str">
        <f>+'Información ELECTRO PUNO'!B379</f>
        <v>PPC06</v>
      </c>
      <c r="K399" s="9" t="str">
        <f t="shared" si="53"/>
        <v>POSTE DE CONCRETO ARMADO DE  8/300/120/240</v>
      </c>
      <c r="L399" s="139">
        <f t="shared" si="54"/>
        <v>0.14000000000000001</v>
      </c>
    </row>
    <row r="400" spans="1:12" x14ac:dyDescent="0.25">
      <c r="A400" s="193">
        <f>+'Información ELECTRO PUNO'!A380</f>
        <v>379</v>
      </c>
      <c r="B400" s="26" t="str">
        <f t="shared" si="52"/>
        <v>SICODI</v>
      </c>
      <c r="C400" s="9" t="str">
        <f t="shared" si="48"/>
        <v>Puno</v>
      </c>
      <c r="D400" s="9" t="str">
        <f t="shared" si="49"/>
        <v>No Reporta</v>
      </c>
      <c r="E400" s="9" t="str">
        <f t="shared" si="50"/>
        <v>No Reporta</v>
      </c>
      <c r="F400" s="194" t="str">
        <f>+'Información ELECTRO PUNO'!E380</f>
        <v>BT</v>
      </c>
      <c r="G400" s="194">
        <f>+'Información ELECTRO PUNO'!G380</f>
        <v>8</v>
      </c>
      <c r="H400" s="9" t="str">
        <f t="shared" si="51"/>
        <v>Poste</v>
      </c>
      <c r="I400" s="194" t="str">
        <f>+'Información ELECTRO PUNO'!F380</f>
        <v>Concreto Armado</v>
      </c>
      <c r="J400" s="194" t="str">
        <f>+'Información ELECTRO PUNO'!B380</f>
        <v>PPC06</v>
      </c>
      <c r="K400" s="9" t="str">
        <f t="shared" si="53"/>
        <v>POSTE DE CONCRETO ARMADO DE  8/300/120/240</v>
      </c>
      <c r="L400" s="139">
        <f t="shared" si="54"/>
        <v>0.14000000000000001</v>
      </c>
    </row>
    <row r="401" spans="1:12" x14ac:dyDescent="0.25">
      <c r="A401" s="193">
        <f>+'Información ELECTRO PUNO'!A381</f>
        <v>380</v>
      </c>
      <c r="B401" s="26" t="str">
        <f t="shared" si="52"/>
        <v>SICODI</v>
      </c>
      <c r="C401" s="9" t="str">
        <f t="shared" si="48"/>
        <v>Puno</v>
      </c>
      <c r="D401" s="9" t="str">
        <f t="shared" si="49"/>
        <v>No Reporta</v>
      </c>
      <c r="E401" s="9" t="str">
        <f t="shared" si="50"/>
        <v>No Reporta</v>
      </c>
      <c r="F401" s="194" t="str">
        <f>+'Información ELECTRO PUNO'!E381</f>
        <v>MT</v>
      </c>
      <c r="G401" s="194">
        <f>+'Información ELECTRO PUNO'!G381</f>
        <v>12</v>
      </c>
      <c r="H401" s="9" t="str">
        <f t="shared" si="51"/>
        <v>Poste</v>
      </c>
      <c r="I401" s="194" t="str">
        <f>+'Información ELECTRO PUNO'!F381</f>
        <v>Madera Tratada</v>
      </c>
      <c r="J401" s="194" t="str">
        <f>+'Información ELECTRO PUNO'!B381</f>
        <v>PPM20</v>
      </c>
      <c r="K401" s="9" t="str">
        <f t="shared" si="53"/>
        <v>POSTE DE MADERA TRATADA DE 12 mts. CL.5</v>
      </c>
      <c r="L401" s="139">
        <f t="shared" si="54"/>
        <v>0.41</v>
      </c>
    </row>
    <row r="402" spans="1:12" x14ac:dyDescent="0.25">
      <c r="A402" s="193">
        <f>+'Información ELECTRO PUNO'!A382</f>
        <v>381</v>
      </c>
      <c r="B402" s="26" t="str">
        <f t="shared" si="52"/>
        <v>SICODI</v>
      </c>
      <c r="C402" s="9" t="str">
        <f t="shared" si="48"/>
        <v>Puno</v>
      </c>
      <c r="D402" s="9" t="str">
        <f t="shared" si="49"/>
        <v>No Reporta</v>
      </c>
      <c r="E402" s="9" t="str">
        <f t="shared" si="50"/>
        <v>No Reporta</v>
      </c>
      <c r="F402" s="194" t="str">
        <f>+'Información ELECTRO PUNO'!E382</f>
        <v>MT</v>
      </c>
      <c r="G402" s="194">
        <f>+'Información ELECTRO PUNO'!G382</f>
        <v>12</v>
      </c>
      <c r="H402" s="9" t="str">
        <f t="shared" si="51"/>
        <v>Poste</v>
      </c>
      <c r="I402" s="194" t="str">
        <f>+'Información ELECTRO PUNO'!F382</f>
        <v>Madera Tratada</v>
      </c>
      <c r="J402" s="194" t="str">
        <f>+'Información ELECTRO PUNO'!B382</f>
        <v>PPM20</v>
      </c>
      <c r="K402" s="9" t="str">
        <f t="shared" si="53"/>
        <v>POSTE DE MADERA TRATADA DE 12 mts. CL.5</v>
      </c>
      <c r="L402" s="139">
        <f t="shared" si="54"/>
        <v>0.41</v>
      </c>
    </row>
    <row r="403" spans="1:12" x14ac:dyDescent="0.25">
      <c r="A403" s="193">
        <f>+'Información ELECTRO PUNO'!A383</f>
        <v>382</v>
      </c>
      <c r="B403" s="26" t="str">
        <f t="shared" si="52"/>
        <v>SICODI</v>
      </c>
      <c r="C403" s="9" t="str">
        <f t="shared" si="48"/>
        <v>Puno</v>
      </c>
      <c r="D403" s="9" t="str">
        <f t="shared" si="49"/>
        <v>No Reporta</v>
      </c>
      <c r="E403" s="9" t="str">
        <f t="shared" si="50"/>
        <v>No Reporta</v>
      </c>
      <c r="F403" s="194" t="str">
        <f>+'Información ELECTRO PUNO'!E383</f>
        <v>MT</v>
      </c>
      <c r="G403" s="194">
        <f>+'Información ELECTRO PUNO'!G383</f>
        <v>12</v>
      </c>
      <c r="H403" s="9" t="str">
        <f t="shared" si="51"/>
        <v>Poste</v>
      </c>
      <c r="I403" s="194" t="str">
        <f>+'Información ELECTRO PUNO'!F383</f>
        <v>Madera Tratada</v>
      </c>
      <c r="J403" s="194" t="str">
        <f>+'Información ELECTRO PUNO'!B383</f>
        <v>PPM20</v>
      </c>
      <c r="K403" s="9" t="str">
        <f t="shared" si="53"/>
        <v>POSTE DE MADERA TRATADA DE 12 mts. CL.5</v>
      </c>
      <c r="L403" s="139">
        <f t="shared" si="54"/>
        <v>0.41</v>
      </c>
    </row>
    <row r="404" spans="1:12" x14ac:dyDescent="0.25">
      <c r="A404" s="193">
        <f>+'Información ELECTRO PUNO'!A384</f>
        <v>383</v>
      </c>
      <c r="B404" s="26" t="str">
        <f t="shared" si="52"/>
        <v>SICODI</v>
      </c>
      <c r="C404" s="9" t="str">
        <f t="shared" si="48"/>
        <v>Puno</v>
      </c>
      <c r="D404" s="9" t="str">
        <f t="shared" si="49"/>
        <v>No Reporta</v>
      </c>
      <c r="E404" s="9" t="str">
        <f t="shared" si="50"/>
        <v>No Reporta</v>
      </c>
      <c r="F404" s="194" t="str">
        <f>+'Información ELECTRO PUNO'!E384</f>
        <v>MT</v>
      </c>
      <c r="G404" s="194">
        <f>+'Información ELECTRO PUNO'!G384</f>
        <v>12</v>
      </c>
      <c r="H404" s="9" t="str">
        <f t="shared" si="51"/>
        <v>Poste</v>
      </c>
      <c r="I404" s="194" t="str">
        <f>+'Información ELECTRO PUNO'!F384</f>
        <v>Madera Tratada</v>
      </c>
      <c r="J404" s="194" t="str">
        <f>+'Información ELECTRO PUNO'!B384</f>
        <v>PPM20</v>
      </c>
      <c r="K404" s="9" t="str">
        <f t="shared" si="53"/>
        <v>POSTE DE MADERA TRATADA DE 12 mts. CL.5</v>
      </c>
      <c r="L404" s="139">
        <f t="shared" si="54"/>
        <v>0.41</v>
      </c>
    </row>
    <row r="405" spans="1:12" x14ac:dyDescent="0.25">
      <c r="A405" s="193">
        <f>+'Información ELECTRO PUNO'!A385</f>
        <v>384</v>
      </c>
      <c r="B405" s="26" t="str">
        <f t="shared" si="52"/>
        <v>SICODI</v>
      </c>
      <c r="C405" s="9" t="str">
        <f t="shared" si="48"/>
        <v>Puno</v>
      </c>
      <c r="D405" s="9" t="str">
        <f t="shared" si="49"/>
        <v>No Reporta</v>
      </c>
      <c r="E405" s="9" t="str">
        <f t="shared" si="50"/>
        <v>No Reporta</v>
      </c>
      <c r="F405" s="194" t="str">
        <f>+'Información ELECTRO PUNO'!E385</f>
        <v>MT</v>
      </c>
      <c r="G405" s="194">
        <f>+'Información ELECTRO PUNO'!G385</f>
        <v>12</v>
      </c>
      <c r="H405" s="9" t="str">
        <f t="shared" si="51"/>
        <v>Poste</v>
      </c>
      <c r="I405" s="194" t="str">
        <f>+'Información ELECTRO PUNO'!F385</f>
        <v>Madera Tratada</v>
      </c>
      <c r="J405" s="194" t="str">
        <f>+'Información ELECTRO PUNO'!B385</f>
        <v>PPM20</v>
      </c>
      <c r="K405" s="9" t="str">
        <f t="shared" si="53"/>
        <v>POSTE DE MADERA TRATADA DE 12 mts. CL.5</v>
      </c>
      <c r="L405" s="139">
        <f t="shared" si="54"/>
        <v>0.41</v>
      </c>
    </row>
    <row r="406" spans="1:12" x14ac:dyDescent="0.25">
      <c r="A406" s="193">
        <f>+'Información ELECTRO PUNO'!A386</f>
        <v>385</v>
      </c>
      <c r="B406" s="26" t="str">
        <f t="shared" si="52"/>
        <v>SICODI</v>
      </c>
      <c r="C406" s="9" t="str">
        <f t="shared" ref="C406:C469" si="55">+$C$10</f>
        <v>Puno</v>
      </c>
      <c r="D406" s="9" t="str">
        <f t="shared" ref="D406:D469" si="56">+$D$10</f>
        <v>No Reporta</v>
      </c>
      <c r="E406" s="9" t="str">
        <f t="shared" ref="E406:E469" si="57">+$E$10</f>
        <v>No Reporta</v>
      </c>
      <c r="F406" s="194" t="str">
        <f>+'Información ELECTRO PUNO'!E386</f>
        <v>MT</v>
      </c>
      <c r="G406" s="194">
        <f>+'Información ELECTRO PUNO'!G386</f>
        <v>12</v>
      </c>
      <c r="H406" s="9" t="str">
        <f t="shared" ref="H406:H469" si="58">+$H$10</f>
        <v>Poste</v>
      </c>
      <c r="I406" s="194" t="str">
        <f>+'Información ELECTRO PUNO'!F386</f>
        <v>Madera Tratada</v>
      </c>
      <c r="J406" s="194" t="str">
        <f>+'Información ELECTRO PUNO'!B386</f>
        <v>PPM20</v>
      </c>
      <c r="K406" s="9" t="str">
        <f t="shared" si="53"/>
        <v>POSTE DE MADERA TRATADA DE 12 mts. CL.5</v>
      </c>
      <c r="L406" s="139">
        <f t="shared" si="54"/>
        <v>0.41</v>
      </c>
    </row>
    <row r="407" spans="1:12" x14ac:dyDescent="0.25">
      <c r="A407" s="193">
        <f>+'Información ELECTRO PUNO'!A387</f>
        <v>386</v>
      </c>
      <c r="B407" s="26" t="str">
        <f t="shared" ref="B407:B470" si="59">+INDEX($B$8:$B$16,MATCH(J407,$J$8:$J$16,0))</f>
        <v>SICODI</v>
      </c>
      <c r="C407" s="9" t="str">
        <f t="shared" si="55"/>
        <v>Puno</v>
      </c>
      <c r="D407" s="9" t="str">
        <f t="shared" si="56"/>
        <v>No Reporta</v>
      </c>
      <c r="E407" s="9" t="str">
        <f t="shared" si="57"/>
        <v>No Reporta</v>
      </c>
      <c r="F407" s="194" t="str">
        <f>+'Información ELECTRO PUNO'!E387</f>
        <v>MT</v>
      </c>
      <c r="G407" s="194">
        <f>+'Información ELECTRO PUNO'!G387</f>
        <v>12</v>
      </c>
      <c r="H407" s="9" t="str">
        <f t="shared" si="58"/>
        <v>Poste</v>
      </c>
      <c r="I407" s="194" t="str">
        <f>+'Información ELECTRO PUNO'!F387</f>
        <v>Madera Tratada</v>
      </c>
      <c r="J407" s="194" t="str">
        <f>+'Información ELECTRO PUNO'!B387</f>
        <v>PPM20</v>
      </c>
      <c r="K407" s="9" t="str">
        <f t="shared" ref="K407:K470" si="60">+VLOOKUP(J407,$J$8:$K$16,2,FALSE)</f>
        <v>POSTE DE MADERA TRATADA DE 12 mts. CL.5</v>
      </c>
      <c r="L407" s="139">
        <f t="shared" ref="L407:L470" si="61">+VLOOKUP(J407,$J$8:$U$16,12,FALSE)</f>
        <v>0.41</v>
      </c>
    </row>
    <row r="408" spans="1:12" x14ac:dyDescent="0.25">
      <c r="A408" s="193">
        <f>+'Información ELECTRO PUNO'!A388</f>
        <v>387</v>
      </c>
      <c r="B408" s="26" t="str">
        <f t="shared" si="59"/>
        <v>SICODI</v>
      </c>
      <c r="C408" s="9" t="str">
        <f t="shared" si="55"/>
        <v>Puno</v>
      </c>
      <c r="D408" s="9" t="str">
        <f t="shared" si="56"/>
        <v>No Reporta</v>
      </c>
      <c r="E408" s="9" t="str">
        <f t="shared" si="57"/>
        <v>No Reporta</v>
      </c>
      <c r="F408" s="194" t="str">
        <f>+'Información ELECTRO PUNO'!E388</f>
        <v>MT</v>
      </c>
      <c r="G408" s="194">
        <f>+'Información ELECTRO PUNO'!G388</f>
        <v>12</v>
      </c>
      <c r="H408" s="9" t="str">
        <f t="shared" si="58"/>
        <v>Poste</v>
      </c>
      <c r="I408" s="194" t="str">
        <f>+'Información ELECTRO PUNO'!F388</f>
        <v>Madera Tratada</v>
      </c>
      <c r="J408" s="194" t="str">
        <f>+'Información ELECTRO PUNO'!B388</f>
        <v>PPM20</v>
      </c>
      <c r="K408" s="9" t="str">
        <f t="shared" si="60"/>
        <v>POSTE DE MADERA TRATADA DE 12 mts. CL.5</v>
      </c>
      <c r="L408" s="139">
        <f t="shared" si="61"/>
        <v>0.41</v>
      </c>
    </row>
    <row r="409" spans="1:12" x14ac:dyDescent="0.25">
      <c r="A409" s="193">
        <f>+'Información ELECTRO PUNO'!A389</f>
        <v>388</v>
      </c>
      <c r="B409" s="26" t="str">
        <f t="shared" si="59"/>
        <v>SICODI</v>
      </c>
      <c r="C409" s="9" t="str">
        <f t="shared" si="55"/>
        <v>Puno</v>
      </c>
      <c r="D409" s="9" t="str">
        <f t="shared" si="56"/>
        <v>No Reporta</v>
      </c>
      <c r="E409" s="9" t="str">
        <f t="shared" si="57"/>
        <v>No Reporta</v>
      </c>
      <c r="F409" s="194" t="str">
        <f>+'Información ELECTRO PUNO'!E389</f>
        <v>MT</v>
      </c>
      <c r="G409" s="194">
        <f>+'Información ELECTRO PUNO'!G389</f>
        <v>12</v>
      </c>
      <c r="H409" s="9" t="str">
        <f t="shared" si="58"/>
        <v>Poste</v>
      </c>
      <c r="I409" s="194" t="str">
        <f>+'Información ELECTRO PUNO'!F389</f>
        <v>Madera Tratada</v>
      </c>
      <c r="J409" s="194" t="str">
        <f>+'Información ELECTRO PUNO'!B389</f>
        <v>PPM20</v>
      </c>
      <c r="K409" s="9" t="str">
        <f t="shared" si="60"/>
        <v>POSTE DE MADERA TRATADA DE 12 mts. CL.5</v>
      </c>
      <c r="L409" s="139">
        <f t="shared" si="61"/>
        <v>0.41</v>
      </c>
    </row>
    <row r="410" spans="1:12" x14ac:dyDescent="0.25">
      <c r="A410" s="193">
        <f>+'Información ELECTRO PUNO'!A390</f>
        <v>389</v>
      </c>
      <c r="B410" s="26" t="str">
        <f t="shared" si="59"/>
        <v>SICODI</v>
      </c>
      <c r="C410" s="9" t="str">
        <f t="shared" si="55"/>
        <v>Puno</v>
      </c>
      <c r="D410" s="9" t="str">
        <f t="shared" si="56"/>
        <v>No Reporta</v>
      </c>
      <c r="E410" s="9" t="str">
        <f t="shared" si="57"/>
        <v>No Reporta</v>
      </c>
      <c r="F410" s="194" t="str">
        <f>+'Información ELECTRO PUNO'!E390</f>
        <v>MT</v>
      </c>
      <c r="G410" s="194">
        <f>+'Información ELECTRO PUNO'!G390</f>
        <v>12</v>
      </c>
      <c r="H410" s="9" t="str">
        <f t="shared" si="58"/>
        <v>Poste</v>
      </c>
      <c r="I410" s="194" t="str">
        <f>+'Información ELECTRO PUNO'!F390</f>
        <v>Madera Tratada</v>
      </c>
      <c r="J410" s="194" t="str">
        <f>+'Información ELECTRO PUNO'!B390</f>
        <v>PPM20</v>
      </c>
      <c r="K410" s="9" t="str">
        <f t="shared" si="60"/>
        <v>POSTE DE MADERA TRATADA DE 12 mts. CL.5</v>
      </c>
      <c r="L410" s="139">
        <f t="shared" si="61"/>
        <v>0.41</v>
      </c>
    </row>
    <row r="411" spans="1:12" x14ac:dyDescent="0.25">
      <c r="A411" s="193">
        <f>+'Información ELECTRO PUNO'!A391</f>
        <v>390</v>
      </c>
      <c r="B411" s="26" t="str">
        <f t="shared" si="59"/>
        <v>SICODI</v>
      </c>
      <c r="C411" s="9" t="str">
        <f t="shared" si="55"/>
        <v>Puno</v>
      </c>
      <c r="D411" s="9" t="str">
        <f t="shared" si="56"/>
        <v>No Reporta</v>
      </c>
      <c r="E411" s="9" t="str">
        <f t="shared" si="57"/>
        <v>No Reporta</v>
      </c>
      <c r="F411" s="194" t="str">
        <f>+'Información ELECTRO PUNO'!E391</f>
        <v>MT</v>
      </c>
      <c r="G411" s="194">
        <f>+'Información ELECTRO PUNO'!G391</f>
        <v>12</v>
      </c>
      <c r="H411" s="9" t="str">
        <f t="shared" si="58"/>
        <v>Poste</v>
      </c>
      <c r="I411" s="194" t="str">
        <f>+'Información ELECTRO PUNO'!F391</f>
        <v>Madera Tratada</v>
      </c>
      <c r="J411" s="194" t="str">
        <f>+'Información ELECTRO PUNO'!B391</f>
        <v>PPM20</v>
      </c>
      <c r="K411" s="9" t="str">
        <f t="shared" si="60"/>
        <v>POSTE DE MADERA TRATADA DE 12 mts. CL.5</v>
      </c>
      <c r="L411" s="139">
        <f t="shared" si="61"/>
        <v>0.41</v>
      </c>
    </row>
    <row r="412" spans="1:12" x14ac:dyDescent="0.25">
      <c r="A412" s="193">
        <f>+'Información ELECTRO PUNO'!A392</f>
        <v>391</v>
      </c>
      <c r="B412" s="26" t="str">
        <f t="shared" si="59"/>
        <v>SICODI</v>
      </c>
      <c r="C412" s="9" t="str">
        <f t="shared" si="55"/>
        <v>Puno</v>
      </c>
      <c r="D412" s="9" t="str">
        <f t="shared" si="56"/>
        <v>No Reporta</v>
      </c>
      <c r="E412" s="9" t="str">
        <f t="shared" si="57"/>
        <v>No Reporta</v>
      </c>
      <c r="F412" s="194" t="str">
        <f>+'Información ELECTRO PUNO'!E392</f>
        <v>MT</v>
      </c>
      <c r="G412" s="194">
        <f>+'Información ELECTRO PUNO'!G392</f>
        <v>12</v>
      </c>
      <c r="H412" s="9" t="str">
        <f t="shared" si="58"/>
        <v>Poste</v>
      </c>
      <c r="I412" s="194" t="str">
        <f>+'Información ELECTRO PUNO'!F392</f>
        <v>Madera Tratada</v>
      </c>
      <c r="J412" s="194" t="str">
        <f>+'Información ELECTRO PUNO'!B392</f>
        <v>PPM20</v>
      </c>
      <c r="K412" s="9" t="str">
        <f t="shared" si="60"/>
        <v>POSTE DE MADERA TRATADA DE 12 mts. CL.5</v>
      </c>
      <c r="L412" s="139">
        <f t="shared" si="61"/>
        <v>0.41</v>
      </c>
    </row>
    <row r="413" spans="1:12" x14ac:dyDescent="0.25">
      <c r="A413" s="193">
        <f>+'Información ELECTRO PUNO'!A393</f>
        <v>392</v>
      </c>
      <c r="B413" s="26" t="str">
        <f t="shared" si="59"/>
        <v>SICODI</v>
      </c>
      <c r="C413" s="9" t="str">
        <f t="shared" si="55"/>
        <v>Puno</v>
      </c>
      <c r="D413" s="9" t="str">
        <f t="shared" si="56"/>
        <v>No Reporta</v>
      </c>
      <c r="E413" s="9" t="str">
        <f t="shared" si="57"/>
        <v>No Reporta</v>
      </c>
      <c r="F413" s="194" t="str">
        <f>+'Información ELECTRO PUNO'!E393</f>
        <v>MT</v>
      </c>
      <c r="G413" s="194">
        <f>+'Información ELECTRO PUNO'!G393</f>
        <v>12</v>
      </c>
      <c r="H413" s="9" t="str">
        <f t="shared" si="58"/>
        <v>Poste</v>
      </c>
      <c r="I413" s="194" t="str">
        <f>+'Información ELECTRO PUNO'!F393</f>
        <v>Madera Tratada</v>
      </c>
      <c r="J413" s="194" t="str">
        <f>+'Información ELECTRO PUNO'!B393</f>
        <v>PPM20</v>
      </c>
      <c r="K413" s="9" t="str">
        <f t="shared" si="60"/>
        <v>POSTE DE MADERA TRATADA DE 12 mts. CL.5</v>
      </c>
      <c r="L413" s="139">
        <f t="shared" si="61"/>
        <v>0.41</v>
      </c>
    </row>
    <row r="414" spans="1:12" x14ac:dyDescent="0.25">
      <c r="A414" s="193">
        <f>+'Información ELECTRO PUNO'!A394</f>
        <v>393</v>
      </c>
      <c r="B414" s="26" t="str">
        <f t="shared" si="59"/>
        <v>SICODI</v>
      </c>
      <c r="C414" s="9" t="str">
        <f t="shared" si="55"/>
        <v>Puno</v>
      </c>
      <c r="D414" s="9" t="str">
        <f t="shared" si="56"/>
        <v>No Reporta</v>
      </c>
      <c r="E414" s="9" t="str">
        <f t="shared" si="57"/>
        <v>No Reporta</v>
      </c>
      <c r="F414" s="194" t="str">
        <f>+'Información ELECTRO PUNO'!E394</f>
        <v>MT</v>
      </c>
      <c r="G414" s="194">
        <f>+'Información ELECTRO PUNO'!G394</f>
        <v>12</v>
      </c>
      <c r="H414" s="9" t="str">
        <f t="shared" si="58"/>
        <v>Poste</v>
      </c>
      <c r="I414" s="194" t="str">
        <f>+'Información ELECTRO PUNO'!F394</f>
        <v>Madera Tratada</v>
      </c>
      <c r="J414" s="194" t="str">
        <f>+'Información ELECTRO PUNO'!B394</f>
        <v>PPM20</v>
      </c>
      <c r="K414" s="9" t="str">
        <f t="shared" si="60"/>
        <v>POSTE DE MADERA TRATADA DE 12 mts. CL.5</v>
      </c>
      <c r="L414" s="139">
        <f t="shared" si="61"/>
        <v>0.41</v>
      </c>
    </row>
    <row r="415" spans="1:12" x14ac:dyDescent="0.25">
      <c r="A415" s="193">
        <f>+'Información ELECTRO PUNO'!A395</f>
        <v>394</v>
      </c>
      <c r="B415" s="26" t="str">
        <f t="shared" si="59"/>
        <v>SICODI</v>
      </c>
      <c r="C415" s="9" t="str">
        <f t="shared" si="55"/>
        <v>Puno</v>
      </c>
      <c r="D415" s="9" t="str">
        <f t="shared" si="56"/>
        <v>No Reporta</v>
      </c>
      <c r="E415" s="9" t="str">
        <f t="shared" si="57"/>
        <v>No Reporta</v>
      </c>
      <c r="F415" s="194" t="str">
        <f>+'Información ELECTRO PUNO'!E395</f>
        <v>MT</v>
      </c>
      <c r="G415" s="194">
        <f>+'Información ELECTRO PUNO'!G395</f>
        <v>12</v>
      </c>
      <c r="H415" s="9" t="str">
        <f t="shared" si="58"/>
        <v>Poste</v>
      </c>
      <c r="I415" s="194" t="str">
        <f>+'Información ELECTRO PUNO'!F395</f>
        <v>Madera Tratada</v>
      </c>
      <c r="J415" s="194" t="str">
        <f>+'Información ELECTRO PUNO'!B395</f>
        <v>PPM20</v>
      </c>
      <c r="K415" s="9" t="str">
        <f t="shared" si="60"/>
        <v>POSTE DE MADERA TRATADA DE 12 mts. CL.5</v>
      </c>
      <c r="L415" s="139">
        <f t="shared" si="61"/>
        <v>0.41</v>
      </c>
    </row>
    <row r="416" spans="1:12" x14ac:dyDescent="0.25">
      <c r="A416" s="193">
        <f>+'Información ELECTRO PUNO'!A396</f>
        <v>395</v>
      </c>
      <c r="B416" s="26" t="str">
        <f t="shared" si="59"/>
        <v>SICODI</v>
      </c>
      <c r="C416" s="9" t="str">
        <f t="shared" si="55"/>
        <v>Puno</v>
      </c>
      <c r="D416" s="9" t="str">
        <f t="shared" si="56"/>
        <v>No Reporta</v>
      </c>
      <c r="E416" s="9" t="str">
        <f t="shared" si="57"/>
        <v>No Reporta</v>
      </c>
      <c r="F416" s="194" t="str">
        <f>+'Información ELECTRO PUNO'!E396</f>
        <v>MT</v>
      </c>
      <c r="G416" s="194">
        <f>+'Información ELECTRO PUNO'!G396</f>
        <v>12</v>
      </c>
      <c r="H416" s="9" t="str">
        <f t="shared" si="58"/>
        <v>Poste</v>
      </c>
      <c r="I416" s="194" t="str">
        <f>+'Información ELECTRO PUNO'!F396</f>
        <v>Madera Tratada</v>
      </c>
      <c r="J416" s="194" t="str">
        <f>+'Información ELECTRO PUNO'!B396</f>
        <v>PPM20</v>
      </c>
      <c r="K416" s="9" t="str">
        <f t="shared" si="60"/>
        <v>POSTE DE MADERA TRATADA DE 12 mts. CL.5</v>
      </c>
      <c r="L416" s="139">
        <f t="shared" si="61"/>
        <v>0.41</v>
      </c>
    </row>
    <row r="417" spans="1:12" x14ac:dyDescent="0.25">
      <c r="A417" s="193">
        <f>+'Información ELECTRO PUNO'!A397</f>
        <v>396</v>
      </c>
      <c r="B417" s="26" t="str">
        <f t="shared" si="59"/>
        <v>SICODI</v>
      </c>
      <c r="C417" s="9" t="str">
        <f t="shared" si="55"/>
        <v>Puno</v>
      </c>
      <c r="D417" s="9" t="str">
        <f t="shared" si="56"/>
        <v>No Reporta</v>
      </c>
      <c r="E417" s="9" t="str">
        <f t="shared" si="57"/>
        <v>No Reporta</v>
      </c>
      <c r="F417" s="194" t="str">
        <f>+'Información ELECTRO PUNO'!E397</f>
        <v>MT</v>
      </c>
      <c r="G417" s="194">
        <f>+'Información ELECTRO PUNO'!G397</f>
        <v>12</v>
      </c>
      <c r="H417" s="9" t="str">
        <f t="shared" si="58"/>
        <v>Poste</v>
      </c>
      <c r="I417" s="194" t="str">
        <f>+'Información ELECTRO PUNO'!F397</f>
        <v>Madera Tratada</v>
      </c>
      <c r="J417" s="194" t="str">
        <f>+'Información ELECTRO PUNO'!B397</f>
        <v>PPM20</v>
      </c>
      <c r="K417" s="9" t="str">
        <f t="shared" si="60"/>
        <v>POSTE DE MADERA TRATADA DE 12 mts. CL.5</v>
      </c>
      <c r="L417" s="139">
        <f t="shared" si="61"/>
        <v>0.41</v>
      </c>
    </row>
    <row r="418" spans="1:12" x14ac:dyDescent="0.25">
      <c r="A418" s="193">
        <f>+'Información ELECTRO PUNO'!A398</f>
        <v>397</v>
      </c>
      <c r="B418" s="26" t="str">
        <f t="shared" si="59"/>
        <v>SICODI</v>
      </c>
      <c r="C418" s="9" t="str">
        <f t="shared" si="55"/>
        <v>Puno</v>
      </c>
      <c r="D418" s="9" t="str">
        <f t="shared" si="56"/>
        <v>No Reporta</v>
      </c>
      <c r="E418" s="9" t="str">
        <f t="shared" si="57"/>
        <v>No Reporta</v>
      </c>
      <c r="F418" s="194" t="str">
        <f>+'Información ELECTRO PUNO'!E398</f>
        <v>MT</v>
      </c>
      <c r="G418" s="194">
        <f>+'Información ELECTRO PUNO'!G398</f>
        <v>12</v>
      </c>
      <c r="H418" s="9" t="str">
        <f t="shared" si="58"/>
        <v>Poste</v>
      </c>
      <c r="I418" s="194" t="str">
        <f>+'Información ELECTRO PUNO'!F398</f>
        <v>Madera Tratada</v>
      </c>
      <c r="J418" s="194" t="str">
        <f>+'Información ELECTRO PUNO'!B398</f>
        <v>PPM20</v>
      </c>
      <c r="K418" s="9" t="str">
        <f t="shared" si="60"/>
        <v>POSTE DE MADERA TRATADA DE 12 mts. CL.5</v>
      </c>
      <c r="L418" s="139">
        <f t="shared" si="61"/>
        <v>0.41</v>
      </c>
    </row>
    <row r="419" spans="1:12" x14ac:dyDescent="0.25">
      <c r="A419" s="193">
        <f>+'Información ELECTRO PUNO'!A399</f>
        <v>398</v>
      </c>
      <c r="B419" s="26" t="str">
        <f t="shared" si="59"/>
        <v>SICODI</v>
      </c>
      <c r="C419" s="9" t="str">
        <f t="shared" si="55"/>
        <v>Puno</v>
      </c>
      <c r="D419" s="9" t="str">
        <f t="shared" si="56"/>
        <v>No Reporta</v>
      </c>
      <c r="E419" s="9" t="str">
        <f t="shared" si="57"/>
        <v>No Reporta</v>
      </c>
      <c r="F419" s="194" t="str">
        <f>+'Información ELECTRO PUNO'!E399</f>
        <v>MT</v>
      </c>
      <c r="G419" s="194">
        <f>+'Información ELECTRO PUNO'!G399</f>
        <v>12</v>
      </c>
      <c r="H419" s="9" t="str">
        <f t="shared" si="58"/>
        <v>Poste</v>
      </c>
      <c r="I419" s="194" t="str">
        <f>+'Información ELECTRO PUNO'!F399</f>
        <v>Madera Tratada</v>
      </c>
      <c r="J419" s="194" t="str">
        <f>+'Información ELECTRO PUNO'!B399</f>
        <v>PPM20</v>
      </c>
      <c r="K419" s="9" t="str">
        <f t="shared" si="60"/>
        <v>POSTE DE MADERA TRATADA DE 12 mts. CL.5</v>
      </c>
      <c r="L419" s="139">
        <f t="shared" si="61"/>
        <v>0.41</v>
      </c>
    </row>
    <row r="420" spans="1:12" x14ac:dyDescent="0.25">
      <c r="A420" s="193">
        <f>+'Información ELECTRO PUNO'!A400</f>
        <v>399</v>
      </c>
      <c r="B420" s="26" t="str">
        <f t="shared" si="59"/>
        <v>SICODI</v>
      </c>
      <c r="C420" s="9" t="str">
        <f t="shared" si="55"/>
        <v>Puno</v>
      </c>
      <c r="D420" s="9" t="str">
        <f t="shared" si="56"/>
        <v>No Reporta</v>
      </c>
      <c r="E420" s="9" t="str">
        <f t="shared" si="57"/>
        <v>No Reporta</v>
      </c>
      <c r="F420" s="194" t="str">
        <f>+'Información ELECTRO PUNO'!E400</f>
        <v>MT</v>
      </c>
      <c r="G420" s="194">
        <f>+'Información ELECTRO PUNO'!G400</f>
        <v>12</v>
      </c>
      <c r="H420" s="9" t="str">
        <f t="shared" si="58"/>
        <v>Poste</v>
      </c>
      <c r="I420" s="194" t="str">
        <f>+'Información ELECTRO PUNO'!F400</f>
        <v>Madera Tratada</v>
      </c>
      <c r="J420" s="194" t="str">
        <f>+'Información ELECTRO PUNO'!B400</f>
        <v>PPM20</v>
      </c>
      <c r="K420" s="9" t="str">
        <f t="shared" si="60"/>
        <v>POSTE DE MADERA TRATADA DE 12 mts. CL.5</v>
      </c>
      <c r="L420" s="139">
        <f t="shared" si="61"/>
        <v>0.41</v>
      </c>
    </row>
    <row r="421" spans="1:12" x14ac:dyDescent="0.25">
      <c r="A421" s="193">
        <f>+'Información ELECTRO PUNO'!A401</f>
        <v>400</v>
      </c>
      <c r="B421" s="26" t="str">
        <f t="shared" si="59"/>
        <v>SICODI</v>
      </c>
      <c r="C421" s="9" t="str">
        <f t="shared" si="55"/>
        <v>Puno</v>
      </c>
      <c r="D421" s="9" t="str">
        <f t="shared" si="56"/>
        <v>No Reporta</v>
      </c>
      <c r="E421" s="9" t="str">
        <f t="shared" si="57"/>
        <v>No Reporta</v>
      </c>
      <c r="F421" s="194" t="str">
        <f>+'Información ELECTRO PUNO'!E401</f>
        <v>MT</v>
      </c>
      <c r="G421" s="194">
        <f>+'Información ELECTRO PUNO'!G401</f>
        <v>12</v>
      </c>
      <c r="H421" s="9" t="str">
        <f t="shared" si="58"/>
        <v>Poste</v>
      </c>
      <c r="I421" s="194" t="str">
        <f>+'Información ELECTRO PUNO'!F401</f>
        <v>Madera Tratada</v>
      </c>
      <c r="J421" s="194" t="str">
        <f>+'Información ELECTRO PUNO'!B401</f>
        <v>PPM20</v>
      </c>
      <c r="K421" s="9" t="str">
        <f t="shared" si="60"/>
        <v>POSTE DE MADERA TRATADA DE 12 mts. CL.5</v>
      </c>
      <c r="L421" s="139">
        <f t="shared" si="61"/>
        <v>0.41</v>
      </c>
    </row>
    <row r="422" spans="1:12" x14ac:dyDescent="0.25">
      <c r="A422" s="193">
        <f>+'Información ELECTRO PUNO'!A402</f>
        <v>401</v>
      </c>
      <c r="B422" s="26" t="str">
        <f t="shared" si="59"/>
        <v>SICODI</v>
      </c>
      <c r="C422" s="9" t="str">
        <f t="shared" si="55"/>
        <v>Puno</v>
      </c>
      <c r="D422" s="9" t="str">
        <f t="shared" si="56"/>
        <v>No Reporta</v>
      </c>
      <c r="E422" s="9" t="str">
        <f t="shared" si="57"/>
        <v>No Reporta</v>
      </c>
      <c r="F422" s="194" t="str">
        <f>+'Información ELECTRO PUNO'!E402</f>
        <v>MT</v>
      </c>
      <c r="G422" s="194">
        <f>+'Información ELECTRO PUNO'!G402</f>
        <v>12</v>
      </c>
      <c r="H422" s="9" t="str">
        <f t="shared" si="58"/>
        <v>Poste</v>
      </c>
      <c r="I422" s="194" t="str">
        <f>+'Información ELECTRO PUNO'!F402</f>
        <v>Madera Tratada</v>
      </c>
      <c r="J422" s="194" t="str">
        <f>+'Información ELECTRO PUNO'!B402</f>
        <v>PPM20</v>
      </c>
      <c r="K422" s="9" t="str">
        <f t="shared" si="60"/>
        <v>POSTE DE MADERA TRATADA DE 12 mts. CL.5</v>
      </c>
      <c r="L422" s="139">
        <f t="shared" si="61"/>
        <v>0.41</v>
      </c>
    </row>
    <row r="423" spans="1:12" x14ac:dyDescent="0.25">
      <c r="A423" s="193">
        <f>+'Información ELECTRO PUNO'!A403</f>
        <v>402</v>
      </c>
      <c r="B423" s="26" t="str">
        <f t="shared" si="59"/>
        <v>SICODI</v>
      </c>
      <c r="C423" s="9" t="str">
        <f t="shared" si="55"/>
        <v>Puno</v>
      </c>
      <c r="D423" s="9" t="str">
        <f t="shared" si="56"/>
        <v>No Reporta</v>
      </c>
      <c r="E423" s="9" t="str">
        <f t="shared" si="57"/>
        <v>No Reporta</v>
      </c>
      <c r="F423" s="194" t="str">
        <f>+'Información ELECTRO PUNO'!E403</f>
        <v>MT</v>
      </c>
      <c r="G423" s="194">
        <f>+'Información ELECTRO PUNO'!G403</f>
        <v>12</v>
      </c>
      <c r="H423" s="9" t="str">
        <f t="shared" si="58"/>
        <v>Poste</v>
      </c>
      <c r="I423" s="194" t="str">
        <f>+'Información ELECTRO PUNO'!F403</f>
        <v>Madera Tratada</v>
      </c>
      <c r="J423" s="194" t="str">
        <f>+'Información ELECTRO PUNO'!B403</f>
        <v>PPM20</v>
      </c>
      <c r="K423" s="9" t="str">
        <f t="shared" si="60"/>
        <v>POSTE DE MADERA TRATADA DE 12 mts. CL.5</v>
      </c>
      <c r="L423" s="139">
        <f t="shared" si="61"/>
        <v>0.41</v>
      </c>
    </row>
    <row r="424" spans="1:12" x14ac:dyDescent="0.25">
      <c r="A424" s="193">
        <f>+'Información ELECTRO PUNO'!A404</f>
        <v>403</v>
      </c>
      <c r="B424" s="26" t="str">
        <f t="shared" si="59"/>
        <v>SICODI</v>
      </c>
      <c r="C424" s="9" t="str">
        <f t="shared" si="55"/>
        <v>Puno</v>
      </c>
      <c r="D424" s="9" t="str">
        <f t="shared" si="56"/>
        <v>No Reporta</v>
      </c>
      <c r="E424" s="9" t="str">
        <f t="shared" si="57"/>
        <v>No Reporta</v>
      </c>
      <c r="F424" s="194" t="str">
        <f>+'Información ELECTRO PUNO'!E404</f>
        <v>MT</v>
      </c>
      <c r="G424" s="194">
        <f>+'Información ELECTRO PUNO'!G404</f>
        <v>12</v>
      </c>
      <c r="H424" s="9" t="str">
        <f t="shared" si="58"/>
        <v>Poste</v>
      </c>
      <c r="I424" s="194" t="str">
        <f>+'Información ELECTRO PUNO'!F404</f>
        <v>Madera Tratada</v>
      </c>
      <c r="J424" s="194" t="str">
        <f>+'Información ELECTRO PUNO'!B404</f>
        <v>PPM20</v>
      </c>
      <c r="K424" s="9" t="str">
        <f t="shared" si="60"/>
        <v>POSTE DE MADERA TRATADA DE 12 mts. CL.5</v>
      </c>
      <c r="L424" s="139">
        <f t="shared" si="61"/>
        <v>0.41</v>
      </c>
    </row>
    <row r="425" spans="1:12" x14ac:dyDescent="0.25">
      <c r="A425" s="193">
        <f>+'Información ELECTRO PUNO'!A405</f>
        <v>404</v>
      </c>
      <c r="B425" s="26" t="str">
        <f t="shared" si="59"/>
        <v>SICODI</v>
      </c>
      <c r="C425" s="9" t="str">
        <f t="shared" si="55"/>
        <v>Puno</v>
      </c>
      <c r="D425" s="9" t="str">
        <f t="shared" si="56"/>
        <v>No Reporta</v>
      </c>
      <c r="E425" s="9" t="str">
        <f t="shared" si="57"/>
        <v>No Reporta</v>
      </c>
      <c r="F425" s="194" t="str">
        <f>+'Información ELECTRO PUNO'!E405</f>
        <v>MT</v>
      </c>
      <c r="G425" s="194">
        <f>+'Información ELECTRO PUNO'!G405</f>
        <v>12</v>
      </c>
      <c r="H425" s="9" t="str">
        <f t="shared" si="58"/>
        <v>Poste</v>
      </c>
      <c r="I425" s="194" t="str">
        <f>+'Información ELECTRO PUNO'!F405</f>
        <v>Madera Tratada</v>
      </c>
      <c r="J425" s="194" t="str">
        <f>+'Información ELECTRO PUNO'!B405</f>
        <v>PPM20</v>
      </c>
      <c r="K425" s="9" t="str">
        <f t="shared" si="60"/>
        <v>POSTE DE MADERA TRATADA DE 12 mts. CL.5</v>
      </c>
      <c r="L425" s="139">
        <f t="shared" si="61"/>
        <v>0.41</v>
      </c>
    </row>
    <row r="426" spans="1:12" x14ac:dyDescent="0.25">
      <c r="A426" s="193">
        <f>+'Información ELECTRO PUNO'!A406</f>
        <v>405</v>
      </c>
      <c r="B426" s="26" t="str">
        <f t="shared" si="59"/>
        <v>SICODI</v>
      </c>
      <c r="C426" s="9" t="str">
        <f t="shared" si="55"/>
        <v>Puno</v>
      </c>
      <c r="D426" s="9" t="str">
        <f t="shared" si="56"/>
        <v>No Reporta</v>
      </c>
      <c r="E426" s="9" t="str">
        <f t="shared" si="57"/>
        <v>No Reporta</v>
      </c>
      <c r="F426" s="194" t="str">
        <f>+'Información ELECTRO PUNO'!E406</f>
        <v>MT</v>
      </c>
      <c r="G426" s="194">
        <f>+'Información ELECTRO PUNO'!G406</f>
        <v>12</v>
      </c>
      <c r="H426" s="9" t="str">
        <f t="shared" si="58"/>
        <v>Poste</v>
      </c>
      <c r="I426" s="194" t="str">
        <f>+'Información ELECTRO PUNO'!F406</f>
        <v>Madera Tratada</v>
      </c>
      <c r="J426" s="194" t="str">
        <f>+'Información ELECTRO PUNO'!B406</f>
        <v>PPM20</v>
      </c>
      <c r="K426" s="9" t="str">
        <f t="shared" si="60"/>
        <v>POSTE DE MADERA TRATADA DE 12 mts. CL.5</v>
      </c>
      <c r="L426" s="139">
        <f t="shared" si="61"/>
        <v>0.41</v>
      </c>
    </row>
    <row r="427" spans="1:12" x14ac:dyDescent="0.25">
      <c r="A427" s="193">
        <f>+'Información ELECTRO PUNO'!A407</f>
        <v>406</v>
      </c>
      <c r="B427" s="26" t="str">
        <f t="shared" si="59"/>
        <v>SICODI</v>
      </c>
      <c r="C427" s="9" t="str">
        <f t="shared" si="55"/>
        <v>Puno</v>
      </c>
      <c r="D427" s="9" t="str">
        <f t="shared" si="56"/>
        <v>No Reporta</v>
      </c>
      <c r="E427" s="9" t="str">
        <f t="shared" si="57"/>
        <v>No Reporta</v>
      </c>
      <c r="F427" s="194" t="str">
        <f>+'Información ELECTRO PUNO'!E407</f>
        <v>MT</v>
      </c>
      <c r="G427" s="194">
        <f>+'Información ELECTRO PUNO'!G407</f>
        <v>12</v>
      </c>
      <c r="H427" s="9" t="str">
        <f t="shared" si="58"/>
        <v>Poste</v>
      </c>
      <c r="I427" s="194" t="str">
        <f>+'Información ELECTRO PUNO'!F407</f>
        <v>Madera Tratada</v>
      </c>
      <c r="J427" s="194" t="str">
        <f>+'Información ELECTRO PUNO'!B407</f>
        <v>PPM20</v>
      </c>
      <c r="K427" s="9" t="str">
        <f t="shared" si="60"/>
        <v>POSTE DE MADERA TRATADA DE 12 mts. CL.5</v>
      </c>
      <c r="L427" s="139">
        <f t="shared" si="61"/>
        <v>0.41</v>
      </c>
    </row>
    <row r="428" spans="1:12" x14ac:dyDescent="0.25">
      <c r="A428" s="193">
        <f>+'Información ELECTRO PUNO'!A408</f>
        <v>407</v>
      </c>
      <c r="B428" s="26" t="str">
        <f t="shared" si="59"/>
        <v>SICODI</v>
      </c>
      <c r="C428" s="9" t="str">
        <f t="shared" si="55"/>
        <v>Puno</v>
      </c>
      <c r="D428" s="9" t="str">
        <f t="shared" si="56"/>
        <v>No Reporta</v>
      </c>
      <c r="E428" s="9" t="str">
        <f t="shared" si="57"/>
        <v>No Reporta</v>
      </c>
      <c r="F428" s="194" t="str">
        <f>+'Información ELECTRO PUNO'!E408</f>
        <v>MT</v>
      </c>
      <c r="G428" s="194">
        <f>+'Información ELECTRO PUNO'!G408</f>
        <v>12</v>
      </c>
      <c r="H428" s="9" t="str">
        <f t="shared" si="58"/>
        <v>Poste</v>
      </c>
      <c r="I428" s="194" t="str">
        <f>+'Información ELECTRO PUNO'!F408</f>
        <v>Madera Tratada</v>
      </c>
      <c r="J428" s="194" t="str">
        <f>+'Información ELECTRO PUNO'!B408</f>
        <v>PPM20</v>
      </c>
      <c r="K428" s="9" t="str">
        <f t="shared" si="60"/>
        <v>POSTE DE MADERA TRATADA DE 12 mts. CL.5</v>
      </c>
      <c r="L428" s="139">
        <f t="shared" si="61"/>
        <v>0.41</v>
      </c>
    </row>
    <row r="429" spans="1:12" x14ac:dyDescent="0.25">
      <c r="A429" s="193">
        <f>+'Información ELECTRO PUNO'!A409</f>
        <v>408</v>
      </c>
      <c r="B429" s="26" t="str">
        <f t="shared" si="59"/>
        <v>SICODI</v>
      </c>
      <c r="C429" s="9" t="str">
        <f t="shared" si="55"/>
        <v>Puno</v>
      </c>
      <c r="D429" s="9" t="str">
        <f t="shared" si="56"/>
        <v>No Reporta</v>
      </c>
      <c r="E429" s="9" t="str">
        <f t="shared" si="57"/>
        <v>No Reporta</v>
      </c>
      <c r="F429" s="194" t="str">
        <f>+'Información ELECTRO PUNO'!E409</f>
        <v>MT</v>
      </c>
      <c r="G429" s="194">
        <f>+'Información ELECTRO PUNO'!G409</f>
        <v>12</v>
      </c>
      <c r="H429" s="9" t="str">
        <f t="shared" si="58"/>
        <v>Poste</v>
      </c>
      <c r="I429" s="194" t="str">
        <f>+'Información ELECTRO PUNO'!F409</f>
        <v>Madera Tratada</v>
      </c>
      <c r="J429" s="194" t="str">
        <f>+'Información ELECTRO PUNO'!B409</f>
        <v>PPM20</v>
      </c>
      <c r="K429" s="9" t="str">
        <f t="shared" si="60"/>
        <v>POSTE DE MADERA TRATADA DE 12 mts. CL.5</v>
      </c>
      <c r="L429" s="139">
        <f t="shared" si="61"/>
        <v>0.41</v>
      </c>
    </row>
    <row r="430" spans="1:12" x14ac:dyDescent="0.25">
      <c r="A430" s="193">
        <f>+'Información ELECTRO PUNO'!A410</f>
        <v>409</v>
      </c>
      <c r="B430" s="26" t="str">
        <f t="shared" si="59"/>
        <v>SICODI</v>
      </c>
      <c r="C430" s="9" t="str">
        <f t="shared" si="55"/>
        <v>Puno</v>
      </c>
      <c r="D430" s="9" t="str">
        <f t="shared" si="56"/>
        <v>No Reporta</v>
      </c>
      <c r="E430" s="9" t="str">
        <f t="shared" si="57"/>
        <v>No Reporta</v>
      </c>
      <c r="F430" s="194" t="str">
        <f>+'Información ELECTRO PUNO'!E410</f>
        <v>MT</v>
      </c>
      <c r="G430" s="194">
        <f>+'Información ELECTRO PUNO'!G410</f>
        <v>12</v>
      </c>
      <c r="H430" s="9" t="str">
        <f t="shared" si="58"/>
        <v>Poste</v>
      </c>
      <c r="I430" s="194" t="str">
        <f>+'Información ELECTRO PUNO'!F410</f>
        <v>Madera Tratada</v>
      </c>
      <c r="J430" s="194" t="str">
        <f>+'Información ELECTRO PUNO'!B410</f>
        <v>PPM20</v>
      </c>
      <c r="K430" s="9" t="str">
        <f t="shared" si="60"/>
        <v>POSTE DE MADERA TRATADA DE 12 mts. CL.5</v>
      </c>
      <c r="L430" s="139">
        <f t="shared" si="61"/>
        <v>0.41</v>
      </c>
    </row>
    <row r="431" spans="1:12" x14ac:dyDescent="0.25">
      <c r="A431" s="193">
        <f>+'Información ELECTRO PUNO'!A411</f>
        <v>410</v>
      </c>
      <c r="B431" s="26" t="str">
        <f t="shared" si="59"/>
        <v>SICODI</v>
      </c>
      <c r="C431" s="9" t="str">
        <f t="shared" si="55"/>
        <v>Puno</v>
      </c>
      <c r="D431" s="9" t="str">
        <f t="shared" si="56"/>
        <v>No Reporta</v>
      </c>
      <c r="E431" s="9" t="str">
        <f t="shared" si="57"/>
        <v>No Reporta</v>
      </c>
      <c r="F431" s="194" t="str">
        <f>+'Información ELECTRO PUNO'!E411</f>
        <v>MT</v>
      </c>
      <c r="G431" s="194">
        <f>+'Información ELECTRO PUNO'!G411</f>
        <v>12</v>
      </c>
      <c r="H431" s="9" t="str">
        <f t="shared" si="58"/>
        <v>Poste</v>
      </c>
      <c r="I431" s="194" t="str">
        <f>+'Información ELECTRO PUNO'!F411</f>
        <v>Madera Tratada</v>
      </c>
      <c r="J431" s="194" t="str">
        <f>+'Información ELECTRO PUNO'!B411</f>
        <v>PPM20</v>
      </c>
      <c r="K431" s="9" t="str">
        <f t="shared" si="60"/>
        <v>POSTE DE MADERA TRATADA DE 12 mts. CL.5</v>
      </c>
      <c r="L431" s="139">
        <f t="shared" si="61"/>
        <v>0.41</v>
      </c>
    </row>
    <row r="432" spans="1:12" x14ac:dyDescent="0.25">
      <c r="A432" s="193">
        <f>+'Información ELECTRO PUNO'!A412</f>
        <v>411</v>
      </c>
      <c r="B432" s="26" t="str">
        <f t="shared" si="59"/>
        <v>SICODI</v>
      </c>
      <c r="C432" s="9" t="str">
        <f t="shared" si="55"/>
        <v>Puno</v>
      </c>
      <c r="D432" s="9" t="str">
        <f t="shared" si="56"/>
        <v>No Reporta</v>
      </c>
      <c r="E432" s="9" t="str">
        <f t="shared" si="57"/>
        <v>No Reporta</v>
      </c>
      <c r="F432" s="194" t="str">
        <f>+'Información ELECTRO PUNO'!E412</f>
        <v>MT</v>
      </c>
      <c r="G432" s="194">
        <f>+'Información ELECTRO PUNO'!G412</f>
        <v>12</v>
      </c>
      <c r="H432" s="9" t="str">
        <f t="shared" si="58"/>
        <v>Poste</v>
      </c>
      <c r="I432" s="194" t="str">
        <f>+'Información ELECTRO PUNO'!F412</f>
        <v>Madera Tratada</v>
      </c>
      <c r="J432" s="194" t="str">
        <f>+'Información ELECTRO PUNO'!B412</f>
        <v>PPM20</v>
      </c>
      <c r="K432" s="9" t="str">
        <f t="shared" si="60"/>
        <v>POSTE DE MADERA TRATADA DE 12 mts. CL.5</v>
      </c>
      <c r="L432" s="139">
        <f t="shared" si="61"/>
        <v>0.41</v>
      </c>
    </row>
    <row r="433" spans="1:12" x14ac:dyDescent="0.25">
      <c r="A433" s="193">
        <f>+'Información ELECTRO PUNO'!A413</f>
        <v>412</v>
      </c>
      <c r="B433" s="26" t="str">
        <f t="shared" si="59"/>
        <v>SICODI</v>
      </c>
      <c r="C433" s="9" t="str">
        <f t="shared" si="55"/>
        <v>Puno</v>
      </c>
      <c r="D433" s="9" t="str">
        <f t="shared" si="56"/>
        <v>No Reporta</v>
      </c>
      <c r="E433" s="9" t="str">
        <f t="shared" si="57"/>
        <v>No Reporta</v>
      </c>
      <c r="F433" s="194" t="str">
        <f>+'Información ELECTRO PUNO'!E413</f>
        <v>MT</v>
      </c>
      <c r="G433" s="194">
        <f>+'Información ELECTRO PUNO'!G413</f>
        <v>12</v>
      </c>
      <c r="H433" s="9" t="str">
        <f t="shared" si="58"/>
        <v>Poste</v>
      </c>
      <c r="I433" s="194" t="str">
        <f>+'Información ELECTRO PUNO'!F413</f>
        <v>Madera Tratada</v>
      </c>
      <c r="J433" s="194" t="str">
        <f>+'Información ELECTRO PUNO'!B413</f>
        <v>PPM20</v>
      </c>
      <c r="K433" s="9" t="str">
        <f t="shared" si="60"/>
        <v>POSTE DE MADERA TRATADA DE 12 mts. CL.5</v>
      </c>
      <c r="L433" s="139">
        <f t="shared" si="61"/>
        <v>0.41</v>
      </c>
    </row>
    <row r="434" spans="1:12" x14ac:dyDescent="0.25">
      <c r="A434" s="193">
        <f>+'Información ELECTRO PUNO'!A414</f>
        <v>413</v>
      </c>
      <c r="B434" s="26" t="str">
        <f t="shared" si="59"/>
        <v>SICODI</v>
      </c>
      <c r="C434" s="9" t="str">
        <f t="shared" si="55"/>
        <v>Puno</v>
      </c>
      <c r="D434" s="9" t="str">
        <f t="shared" si="56"/>
        <v>No Reporta</v>
      </c>
      <c r="E434" s="9" t="str">
        <f t="shared" si="57"/>
        <v>No Reporta</v>
      </c>
      <c r="F434" s="194" t="str">
        <f>+'Información ELECTRO PUNO'!E414</f>
        <v>MT</v>
      </c>
      <c r="G434" s="194">
        <f>+'Información ELECTRO PUNO'!G414</f>
        <v>12</v>
      </c>
      <c r="H434" s="9" t="str">
        <f t="shared" si="58"/>
        <v>Poste</v>
      </c>
      <c r="I434" s="194" t="str">
        <f>+'Información ELECTRO PUNO'!F414</f>
        <v>Madera Tratada</v>
      </c>
      <c r="J434" s="194" t="str">
        <f>+'Información ELECTRO PUNO'!B414</f>
        <v>PPM20</v>
      </c>
      <c r="K434" s="9" t="str">
        <f t="shared" si="60"/>
        <v>POSTE DE MADERA TRATADA DE 12 mts. CL.5</v>
      </c>
      <c r="L434" s="139">
        <f t="shared" si="61"/>
        <v>0.41</v>
      </c>
    </row>
    <row r="435" spans="1:12" x14ac:dyDescent="0.25">
      <c r="A435" s="193">
        <f>+'Información ELECTRO PUNO'!A415</f>
        <v>414</v>
      </c>
      <c r="B435" s="26" t="str">
        <f t="shared" si="59"/>
        <v>SICODI</v>
      </c>
      <c r="C435" s="9" t="str">
        <f t="shared" si="55"/>
        <v>Puno</v>
      </c>
      <c r="D435" s="9" t="str">
        <f t="shared" si="56"/>
        <v>No Reporta</v>
      </c>
      <c r="E435" s="9" t="str">
        <f t="shared" si="57"/>
        <v>No Reporta</v>
      </c>
      <c r="F435" s="194" t="str">
        <f>+'Información ELECTRO PUNO'!E415</f>
        <v>MT</v>
      </c>
      <c r="G435" s="194">
        <f>+'Información ELECTRO PUNO'!G415</f>
        <v>12</v>
      </c>
      <c r="H435" s="9" t="str">
        <f t="shared" si="58"/>
        <v>Poste</v>
      </c>
      <c r="I435" s="194" t="str">
        <f>+'Información ELECTRO PUNO'!F415</f>
        <v>Madera Tratada</v>
      </c>
      <c r="J435" s="194" t="str">
        <f>+'Información ELECTRO PUNO'!B415</f>
        <v>PPM20</v>
      </c>
      <c r="K435" s="9" t="str">
        <f t="shared" si="60"/>
        <v>POSTE DE MADERA TRATADA DE 12 mts. CL.5</v>
      </c>
      <c r="L435" s="139">
        <f t="shared" si="61"/>
        <v>0.41</v>
      </c>
    </row>
    <row r="436" spans="1:12" x14ac:dyDescent="0.25">
      <c r="A436" s="193">
        <f>+'Información ELECTRO PUNO'!A416</f>
        <v>415</v>
      </c>
      <c r="B436" s="26" t="str">
        <f t="shared" si="59"/>
        <v>SICODI</v>
      </c>
      <c r="C436" s="9" t="str">
        <f t="shared" si="55"/>
        <v>Puno</v>
      </c>
      <c r="D436" s="9" t="str">
        <f t="shared" si="56"/>
        <v>No Reporta</v>
      </c>
      <c r="E436" s="9" t="str">
        <f t="shared" si="57"/>
        <v>No Reporta</v>
      </c>
      <c r="F436" s="194" t="str">
        <f>+'Información ELECTRO PUNO'!E416</f>
        <v>MT</v>
      </c>
      <c r="G436" s="194">
        <f>+'Información ELECTRO PUNO'!G416</f>
        <v>12</v>
      </c>
      <c r="H436" s="9" t="str">
        <f t="shared" si="58"/>
        <v>Poste</v>
      </c>
      <c r="I436" s="194" t="str">
        <f>+'Información ELECTRO PUNO'!F416</f>
        <v>Madera Tratada</v>
      </c>
      <c r="J436" s="194" t="str">
        <f>+'Información ELECTRO PUNO'!B416</f>
        <v>PPM20</v>
      </c>
      <c r="K436" s="9" t="str">
        <f t="shared" si="60"/>
        <v>POSTE DE MADERA TRATADA DE 12 mts. CL.5</v>
      </c>
      <c r="L436" s="139">
        <f t="shared" si="61"/>
        <v>0.41</v>
      </c>
    </row>
    <row r="437" spans="1:12" x14ac:dyDescent="0.25">
      <c r="A437" s="193">
        <f>+'Información ELECTRO PUNO'!A417</f>
        <v>416</v>
      </c>
      <c r="B437" s="26" t="str">
        <f t="shared" si="59"/>
        <v>SICODI</v>
      </c>
      <c r="C437" s="9" t="str">
        <f t="shared" si="55"/>
        <v>Puno</v>
      </c>
      <c r="D437" s="9" t="str">
        <f t="shared" si="56"/>
        <v>No Reporta</v>
      </c>
      <c r="E437" s="9" t="str">
        <f t="shared" si="57"/>
        <v>No Reporta</v>
      </c>
      <c r="F437" s="194" t="str">
        <f>+'Información ELECTRO PUNO'!E417</f>
        <v>MT</v>
      </c>
      <c r="G437" s="194">
        <f>+'Información ELECTRO PUNO'!G417</f>
        <v>12</v>
      </c>
      <c r="H437" s="9" t="str">
        <f t="shared" si="58"/>
        <v>Poste</v>
      </c>
      <c r="I437" s="194" t="str">
        <f>+'Información ELECTRO PUNO'!F417</f>
        <v>Madera Tratada</v>
      </c>
      <c r="J437" s="194" t="str">
        <f>+'Información ELECTRO PUNO'!B417</f>
        <v>PPM20</v>
      </c>
      <c r="K437" s="9" t="str">
        <f t="shared" si="60"/>
        <v>POSTE DE MADERA TRATADA DE 12 mts. CL.5</v>
      </c>
      <c r="L437" s="139">
        <f t="shared" si="61"/>
        <v>0.41</v>
      </c>
    </row>
    <row r="438" spans="1:12" x14ac:dyDescent="0.25">
      <c r="A438" s="193">
        <f>+'Información ELECTRO PUNO'!A418</f>
        <v>417</v>
      </c>
      <c r="B438" s="26" t="str">
        <f t="shared" si="59"/>
        <v>SICODI</v>
      </c>
      <c r="C438" s="9" t="str">
        <f t="shared" si="55"/>
        <v>Puno</v>
      </c>
      <c r="D438" s="9" t="str">
        <f t="shared" si="56"/>
        <v>No Reporta</v>
      </c>
      <c r="E438" s="9" t="str">
        <f t="shared" si="57"/>
        <v>No Reporta</v>
      </c>
      <c r="F438" s="194" t="str">
        <f>+'Información ELECTRO PUNO'!E418</f>
        <v>MT</v>
      </c>
      <c r="G438" s="194">
        <f>+'Información ELECTRO PUNO'!G418</f>
        <v>12</v>
      </c>
      <c r="H438" s="9" t="str">
        <f t="shared" si="58"/>
        <v>Poste</v>
      </c>
      <c r="I438" s="194" t="str">
        <f>+'Información ELECTRO PUNO'!F418</f>
        <v>Madera Tratada</v>
      </c>
      <c r="J438" s="194" t="str">
        <f>+'Información ELECTRO PUNO'!B418</f>
        <v>PPM20</v>
      </c>
      <c r="K438" s="9" t="str">
        <f t="shared" si="60"/>
        <v>POSTE DE MADERA TRATADA DE 12 mts. CL.5</v>
      </c>
      <c r="L438" s="139">
        <f t="shared" si="61"/>
        <v>0.41</v>
      </c>
    </row>
    <row r="439" spans="1:12" x14ac:dyDescent="0.25">
      <c r="A439" s="193">
        <f>+'Información ELECTRO PUNO'!A419</f>
        <v>418</v>
      </c>
      <c r="B439" s="26" t="str">
        <f t="shared" si="59"/>
        <v>SICODI</v>
      </c>
      <c r="C439" s="9" t="str">
        <f t="shared" si="55"/>
        <v>Puno</v>
      </c>
      <c r="D439" s="9" t="str">
        <f t="shared" si="56"/>
        <v>No Reporta</v>
      </c>
      <c r="E439" s="9" t="str">
        <f t="shared" si="57"/>
        <v>No Reporta</v>
      </c>
      <c r="F439" s="194" t="str">
        <f>+'Información ELECTRO PUNO'!E419</f>
        <v>MT</v>
      </c>
      <c r="G439" s="194">
        <f>+'Información ELECTRO PUNO'!G419</f>
        <v>12</v>
      </c>
      <c r="H439" s="9" t="str">
        <f t="shared" si="58"/>
        <v>Poste</v>
      </c>
      <c r="I439" s="194" t="str">
        <f>+'Información ELECTRO PUNO'!F419</f>
        <v>Madera Tratada</v>
      </c>
      <c r="J439" s="194" t="str">
        <f>+'Información ELECTRO PUNO'!B419</f>
        <v>PPM20</v>
      </c>
      <c r="K439" s="9" t="str">
        <f t="shared" si="60"/>
        <v>POSTE DE MADERA TRATADA DE 12 mts. CL.5</v>
      </c>
      <c r="L439" s="139">
        <f t="shared" si="61"/>
        <v>0.41</v>
      </c>
    </row>
    <row r="440" spans="1:12" x14ac:dyDescent="0.25">
      <c r="A440" s="193">
        <f>+'Información ELECTRO PUNO'!A420</f>
        <v>419</v>
      </c>
      <c r="B440" s="26" t="str">
        <f t="shared" si="59"/>
        <v>SICODI</v>
      </c>
      <c r="C440" s="9" t="str">
        <f t="shared" si="55"/>
        <v>Puno</v>
      </c>
      <c r="D440" s="9" t="str">
        <f t="shared" si="56"/>
        <v>No Reporta</v>
      </c>
      <c r="E440" s="9" t="str">
        <f t="shared" si="57"/>
        <v>No Reporta</v>
      </c>
      <c r="F440" s="194" t="str">
        <f>+'Información ELECTRO PUNO'!E420</f>
        <v>MT</v>
      </c>
      <c r="G440" s="194">
        <f>+'Información ELECTRO PUNO'!G420</f>
        <v>12</v>
      </c>
      <c r="H440" s="9" t="str">
        <f t="shared" si="58"/>
        <v>Poste</v>
      </c>
      <c r="I440" s="194" t="str">
        <f>+'Información ELECTRO PUNO'!F420</f>
        <v>Madera Tratada</v>
      </c>
      <c r="J440" s="194" t="str">
        <f>+'Información ELECTRO PUNO'!B420</f>
        <v>PPM20</v>
      </c>
      <c r="K440" s="9" t="str">
        <f t="shared" si="60"/>
        <v>POSTE DE MADERA TRATADA DE 12 mts. CL.5</v>
      </c>
      <c r="L440" s="139">
        <f t="shared" si="61"/>
        <v>0.41</v>
      </c>
    </row>
    <row r="441" spans="1:12" x14ac:dyDescent="0.25">
      <c r="A441" s="193">
        <f>+'Información ELECTRO PUNO'!A421</f>
        <v>420</v>
      </c>
      <c r="B441" s="26" t="str">
        <f t="shared" si="59"/>
        <v>SICODI</v>
      </c>
      <c r="C441" s="9" t="str">
        <f t="shared" si="55"/>
        <v>Puno</v>
      </c>
      <c r="D441" s="9" t="str">
        <f t="shared" si="56"/>
        <v>No Reporta</v>
      </c>
      <c r="E441" s="9" t="str">
        <f t="shared" si="57"/>
        <v>No Reporta</v>
      </c>
      <c r="F441" s="194" t="str">
        <f>+'Información ELECTRO PUNO'!E421</f>
        <v>MT</v>
      </c>
      <c r="G441" s="194">
        <f>+'Información ELECTRO PUNO'!G421</f>
        <v>12</v>
      </c>
      <c r="H441" s="9" t="str">
        <f t="shared" si="58"/>
        <v>Poste</v>
      </c>
      <c r="I441" s="194" t="str">
        <f>+'Información ELECTRO PUNO'!F421</f>
        <v>Madera Tratada</v>
      </c>
      <c r="J441" s="194" t="str">
        <f>+'Información ELECTRO PUNO'!B421</f>
        <v>PPM20</v>
      </c>
      <c r="K441" s="9" t="str">
        <f t="shared" si="60"/>
        <v>POSTE DE MADERA TRATADA DE 12 mts. CL.5</v>
      </c>
      <c r="L441" s="139">
        <f t="shared" si="61"/>
        <v>0.41</v>
      </c>
    </row>
    <row r="442" spans="1:12" x14ac:dyDescent="0.25">
      <c r="A442" s="193">
        <f>+'Información ELECTRO PUNO'!A422</f>
        <v>421</v>
      </c>
      <c r="B442" s="26" t="str">
        <f t="shared" si="59"/>
        <v>SICODI</v>
      </c>
      <c r="C442" s="9" t="str">
        <f t="shared" si="55"/>
        <v>Puno</v>
      </c>
      <c r="D442" s="9" t="str">
        <f t="shared" si="56"/>
        <v>No Reporta</v>
      </c>
      <c r="E442" s="9" t="str">
        <f t="shared" si="57"/>
        <v>No Reporta</v>
      </c>
      <c r="F442" s="194" t="str">
        <f>+'Información ELECTRO PUNO'!E422</f>
        <v>MT</v>
      </c>
      <c r="G442" s="194">
        <f>+'Información ELECTRO PUNO'!G422</f>
        <v>12</v>
      </c>
      <c r="H442" s="9" t="str">
        <f t="shared" si="58"/>
        <v>Poste</v>
      </c>
      <c r="I442" s="194" t="str">
        <f>+'Información ELECTRO PUNO'!F422</f>
        <v>Madera Tratada</v>
      </c>
      <c r="J442" s="194" t="str">
        <f>+'Información ELECTRO PUNO'!B422</f>
        <v>PPM20</v>
      </c>
      <c r="K442" s="9" t="str">
        <f t="shared" si="60"/>
        <v>POSTE DE MADERA TRATADA DE 12 mts. CL.5</v>
      </c>
      <c r="L442" s="139">
        <f t="shared" si="61"/>
        <v>0.41</v>
      </c>
    </row>
    <row r="443" spans="1:12" x14ac:dyDescent="0.25">
      <c r="A443" s="193">
        <f>+'Información ELECTRO PUNO'!A423</f>
        <v>422</v>
      </c>
      <c r="B443" s="26" t="str">
        <f t="shared" si="59"/>
        <v>SICODI</v>
      </c>
      <c r="C443" s="9" t="str">
        <f t="shared" si="55"/>
        <v>Puno</v>
      </c>
      <c r="D443" s="9" t="str">
        <f t="shared" si="56"/>
        <v>No Reporta</v>
      </c>
      <c r="E443" s="9" t="str">
        <f t="shared" si="57"/>
        <v>No Reporta</v>
      </c>
      <c r="F443" s="194" t="str">
        <f>+'Información ELECTRO PUNO'!E423</f>
        <v>MT</v>
      </c>
      <c r="G443" s="194">
        <f>+'Información ELECTRO PUNO'!G423</f>
        <v>12</v>
      </c>
      <c r="H443" s="9" t="str">
        <f t="shared" si="58"/>
        <v>Poste</v>
      </c>
      <c r="I443" s="194" t="str">
        <f>+'Información ELECTRO PUNO'!F423</f>
        <v>Madera Tratada</v>
      </c>
      <c r="J443" s="194" t="str">
        <f>+'Información ELECTRO PUNO'!B423</f>
        <v>PPM20</v>
      </c>
      <c r="K443" s="9" t="str">
        <f t="shared" si="60"/>
        <v>POSTE DE MADERA TRATADA DE 12 mts. CL.5</v>
      </c>
      <c r="L443" s="139">
        <f t="shared" si="61"/>
        <v>0.41</v>
      </c>
    </row>
    <row r="444" spans="1:12" x14ac:dyDescent="0.25">
      <c r="A444" s="193">
        <f>+'Información ELECTRO PUNO'!A424</f>
        <v>423</v>
      </c>
      <c r="B444" s="26" t="str">
        <f t="shared" si="59"/>
        <v>SICODI</v>
      </c>
      <c r="C444" s="9" t="str">
        <f t="shared" si="55"/>
        <v>Puno</v>
      </c>
      <c r="D444" s="9" t="str">
        <f t="shared" si="56"/>
        <v>No Reporta</v>
      </c>
      <c r="E444" s="9" t="str">
        <f t="shared" si="57"/>
        <v>No Reporta</v>
      </c>
      <c r="F444" s="194" t="str">
        <f>+'Información ELECTRO PUNO'!E424</f>
        <v>MT</v>
      </c>
      <c r="G444" s="194">
        <f>+'Información ELECTRO PUNO'!G424</f>
        <v>12</v>
      </c>
      <c r="H444" s="9" t="str">
        <f t="shared" si="58"/>
        <v>Poste</v>
      </c>
      <c r="I444" s="194" t="str">
        <f>+'Información ELECTRO PUNO'!F424</f>
        <v>Madera Tratada</v>
      </c>
      <c r="J444" s="194" t="str">
        <f>+'Información ELECTRO PUNO'!B424</f>
        <v>PPM20</v>
      </c>
      <c r="K444" s="9" t="str">
        <f t="shared" si="60"/>
        <v>POSTE DE MADERA TRATADA DE 12 mts. CL.5</v>
      </c>
      <c r="L444" s="139">
        <f t="shared" si="61"/>
        <v>0.41</v>
      </c>
    </row>
    <row r="445" spans="1:12" x14ac:dyDescent="0.25">
      <c r="A445" s="193">
        <f>+'Información ELECTRO PUNO'!A425</f>
        <v>424</v>
      </c>
      <c r="B445" s="26" t="str">
        <f t="shared" si="59"/>
        <v>SICODI</v>
      </c>
      <c r="C445" s="9" t="str">
        <f t="shared" si="55"/>
        <v>Puno</v>
      </c>
      <c r="D445" s="9" t="str">
        <f t="shared" si="56"/>
        <v>No Reporta</v>
      </c>
      <c r="E445" s="9" t="str">
        <f t="shared" si="57"/>
        <v>No Reporta</v>
      </c>
      <c r="F445" s="194" t="str">
        <f>+'Información ELECTRO PUNO'!E425</f>
        <v>MT</v>
      </c>
      <c r="G445" s="194">
        <f>+'Información ELECTRO PUNO'!G425</f>
        <v>12</v>
      </c>
      <c r="H445" s="9" t="str">
        <f t="shared" si="58"/>
        <v>Poste</v>
      </c>
      <c r="I445" s="194" t="str">
        <f>+'Información ELECTRO PUNO'!F425</f>
        <v>Madera Tratada</v>
      </c>
      <c r="J445" s="194" t="str">
        <f>+'Información ELECTRO PUNO'!B425</f>
        <v>PPM20</v>
      </c>
      <c r="K445" s="9" t="str">
        <f t="shared" si="60"/>
        <v>POSTE DE MADERA TRATADA DE 12 mts. CL.5</v>
      </c>
      <c r="L445" s="139">
        <f t="shared" si="61"/>
        <v>0.41</v>
      </c>
    </row>
    <row r="446" spans="1:12" x14ac:dyDescent="0.25">
      <c r="A446" s="193">
        <f>+'Información ELECTRO PUNO'!A426</f>
        <v>425</v>
      </c>
      <c r="B446" s="26" t="str">
        <f t="shared" si="59"/>
        <v>SICODI</v>
      </c>
      <c r="C446" s="9" t="str">
        <f t="shared" si="55"/>
        <v>Puno</v>
      </c>
      <c r="D446" s="9" t="str">
        <f t="shared" si="56"/>
        <v>No Reporta</v>
      </c>
      <c r="E446" s="9" t="str">
        <f t="shared" si="57"/>
        <v>No Reporta</v>
      </c>
      <c r="F446" s="194" t="str">
        <f>+'Información ELECTRO PUNO'!E426</f>
        <v>MT</v>
      </c>
      <c r="G446" s="194">
        <f>+'Información ELECTRO PUNO'!G426</f>
        <v>12</v>
      </c>
      <c r="H446" s="9" t="str">
        <f t="shared" si="58"/>
        <v>Poste</v>
      </c>
      <c r="I446" s="194" t="str">
        <f>+'Información ELECTRO PUNO'!F426</f>
        <v>Madera Tratada</v>
      </c>
      <c r="J446" s="194" t="str">
        <f>+'Información ELECTRO PUNO'!B426</f>
        <v>PPM20</v>
      </c>
      <c r="K446" s="9" t="str">
        <f t="shared" si="60"/>
        <v>POSTE DE MADERA TRATADA DE 12 mts. CL.5</v>
      </c>
      <c r="L446" s="139">
        <f t="shared" si="61"/>
        <v>0.41</v>
      </c>
    </row>
    <row r="447" spans="1:12" x14ac:dyDescent="0.25">
      <c r="A447" s="193">
        <f>+'Información ELECTRO PUNO'!A427</f>
        <v>426</v>
      </c>
      <c r="B447" s="26" t="str">
        <f t="shared" si="59"/>
        <v>SICODI</v>
      </c>
      <c r="C447" s="9" t="str">
        <f t="shared" si="55"/>
        <v>Puno</v>
      </c>
      <c r="D447" s="9" t="str">
        <f t="shared" si="56"/>
        <v>No Reporta</v>
      </c>
      <c r="E447" s="9" t="str">
        <f t="shared" si="57"/>
        <v>No Reporta</v>
      </c>
      <c r="F447" s="194" t="str">
        <f>+'Información ELECTRO PUNO'!E427</f>
        <v>MT</v>
      </c>
      <c r="G447" s="194">
        <f>+'Información ELECTRO PUNO'!G427</f>
        <v>12</v>
      </c>
      <c r="H447" s="9" t="str">
        <f t="shared" si="58"/>
        <v>Poste</v>
      </c>
      <c r="I447" s="194" t="str">
        <f>+'Información ELECTRO PUNO'!F427</f>
        <v>Madera Tratada</v>
      </c>
      <c r="J447" s="194" t="str">
        <f>+'Información ELECTRO PUNO'!B427</f>
        <v>PPM20</v>
      </c>
      <c r="K447" s="9" t="str">
        <f t="shared" si="60"/>
        <v>POSTE DE MADERA TRATADA DE 12 mts. CL.5</v>
      </c>
      <c r="L447" s="139">
        <f t="shared" si="61"/>
        <v>0.41</v>
      </c>
    </row>
    <row r="448" spans="1:12" x14ac:dyDescent="0.25">
      <c r="A448" s="193">
        <f>+'Información ELECTRO PUNO'!A428</f>
        <v>427</v>
      </c>
      <c r="B448" s="26" t="str">
        <f t="shared" si="59"/>
        <v>SICODI</v>
      </c>
      <c r="C448" s="9" t="str">
        <f t="shared" si="55"/>
        <v>Puno</v>
      </c>
      <c r="D448" s="9" t="str">
        <f t="shared" si="56"/>
        <v>No Reporta</v>
      </c>
      <c r="E448" s="9" t="str">
        <f t="shared" si="57"/>
        <v>No Reporta</v>
      </c>
      <c r="F448" s="194" t="str">
        <f>+'Información ELECTRO PUNO'!E428</f>
        <v>MT</v>
      </c>
      <c r="G448" s="194">
        <f>+'Información ELECTRO PUNO'!G428</f>
        <v>12</v>
      </c>
      <c r="H448" s="9" t="str">
        <f t="shared" si="58"/>
        <v>Poste</v>
      </c>
      <c r="I448" s="194" t="str">
        <f>+'Información ELECTRO PUNO'!F428</f>
        <v>Madera Tratada</v>
      </c>
      <c r="J448" s="194" t="str">
        <f>+'Información ELECTRO PUNO'!B428</f>
        <v>PPM20</v>
      </c>
      <c r="K448" s="9" t="str">
        <f t="shared" si="60"/>
        <v>POSTE DE MADERA TRATADA DE 12 mts. CL.5</v>
      </c>
      <c r="L448" s="139">
        <f t="shared" si="61"/>
        <v>0.41</v>
      </c>
    </row>
    <row r="449" spans="1:12" x14ac:dyDescent="0.25">
      <c r="A449" s="193">
        <f>+'Información ELECTRO PUNO'!A429</f>
        <v>428</v>
      </c>
      <c r="B449" s="26" t="str">
        <f t="shared" si="59"/>
        <v>SICODI</v>
      </c>
      <c r="C449" s="9" t="str">
        <f t="shared" si="55"/>
        <v>Puno</v>
      </c>
      <c r="D449" s="9" t="str">
        <f t="shared" si="56"/>
        <v>No Reporta</v>
      </c>
      <c r="E449" s="9" t="str">
        <f t="shared" si="57"/>
        <v>No Reporta</v>
      </c>
      <c r="F449" s="194" t="str">
        <f>+'Información ELECTRO PUNO'!E429</f>
        <v>MT</v>
      </c>
      <c r="G449" s="194">
        <f>+'Información ELECTRO PUNO'!G429</f>
        <v>12</v>
      </c>
      <c r="H449" s="9" t="str">
        <f t="shared" si="58"/>
        <v>Poste</v>
      </c>
      <c r="I449" s="194" t="str">
        <f>+'Información ELECTRO PUNO'!F429</f>
        <v>Madera Tratada</v>
      </c>
      <c r="J449" s="194" t="str">
        <f>+'Información ELECTRO PUNO'!B429</f>
        <v>PPM20</v>
      </c>
      <c r="K449" s="9" t="str">
        <f t="shared" si="60"/>
        <v>POSTE DE MADERA TRATADA DE 12 mts. CL.5</v>
      </c>
      <c r="L449" s="139">
        <f t="shared" si="61"/>
        <v>0.41</v>
      </c>
    </row>
    <row r="450" spans="1:12" x14ac:dyDescent="0.25">
      <c r="A450" s="193">
        <f>+'Información ELECTRO PUNO'!A430</f>
        <v>429</v>
      </c>
      <c r="B450" s="26" t="str">
        <f t="shared" si="59"/>
        <v>SICODI</v>
      </c>
      <c r="C450" s="9" t="str">
        <f t="shared" si="55"/>
        <v>Puno</v>
      </c>
      <c r="D450" s="9" t="str">
        <f t="shared" si="56"/>
        <v>No Reporta</v>
      </c>
      <c r="E450" s="9" t="str">
        <f t="shared" si="57"/>
        <v>No Reporta</v>
      </c>
      <c r="F450" s="194" t="str">
        <f>+'Información ELECTRO PUNO'!E430</f>
        <v>MT</v>
      </c>
      <c r="G450" s="194">
        <f>+'Información ELECTRO PUNO'!G430</f>
        <v>12</v>
      </c>
      <c r="H450" s="9" t="str">
        <f t="shared" si="58"/>
        <v>Poste</v>
      </c>
      <c r="I450" s="194" t="str">
        <f>+'Información ELECTRO PUNO'!F430</f>
        <v>Madera Tratada</v>
      </c>
      <c r="J450" s="194" t="str">
        <f>+'Información ELECTRO PUNO'!B430</f>
        <v>PPM20</v>
      </c>
      <c r="K450" s="9" t="str">
        <f t="shared" si="60"/>
        <v>POSTE DE MADERA TRATADA DE 12 mts. CL.5</v>
      </c>
      <c r="L450" s="139">
        <f t="shared" si="61"/>
        <v>0.41</v>
      </c>
    </row>
    <row r="451" spans="1:12" x14ac:dyDescent="0.25">
      <c r="A451" s="193">
        <f>+'Información ELECTRO PUNO'!A431</f>
        <v>430</v>
      </c>
      <c r="B451" s="26" t="str">
        <f t="shared" si="59"/>
        <v>SICODI</v>
      </c>
      <c r="C451" s="9" t="str">
        <f t="shared" si="55"/>
        <v>Puno</v>
      </c>
      <c r="D451" s="9" t="str">
        <f t="shared" si="56"/>
        <v>No Reporta</v>
      </c>
      <c r="E451" s="9" t="str">
        <f t="shared" si="57"/>
        <v>No Reporta</v>
      </c>
      <c r="F451" s="194" t="str">
        <f>+'Información ELECTRO PUNO'!E431</f>
        <v>MT</v>
      </c>
      <c r="G451" s="194">
        <f>+'Información ELECTRO PUNO'!G431</f>
        <v>12</v>
      </c>
      <c r="H451" s="9" t="str">
        <f t="shared" si="58"/>
        <v>Poste</v>
      </c>
      <c r="I451" s="194" t="str">
        <f>+'Información ELECTRO PUNO'!F431</f>
        <v>Madera Tratada</v>
      </c>
      <c r="J451" s="194" t="str">
        <f>+'Información ELECTRO PUNO'!B431</f>
        <v>PPM20</v>
      </c>
      <c r="K451" s="9" t="str">
        <f t="shared" si="60"/>
        <v>POSTE DE MADERA TRATADA DE 12 mts. CL.5</v>
      </c>
      <c r="L451" s="139">
        <f t="shared" si="61"/>
        <v>0.41</v>
      </c>
    </row>
    <row r="452" spans="1:12" x14ac:dyDescent="0.25">
      <c r="A452" s="193">
        <f>+'Información ELECTRO PUNO'!A432</f>
        <v>431</v>
      </c>
      <c r="B452" s="26" t="str">
        <f t="shared" si="59"/>
        <v>SICODI</v>
      </c>
      <c r="C452" s="9" t="str">
        <f t="shared" si="55"/>
        <v>Puno</v>
      </c>
      <c r="D452" s="9" t="str">
        <f t="shared" si="56"/>
        <v>No Reporta</v>
      </c>
      <c r="E452" s="9" t="str">
        <f t="shared" si="57"/>
        <v>No Reporta</v>
      </c>
      <c r="F452" s="194" t="str">
        <f>+'Información ELECTRO PUNO'!E432</f>
        <v>MT</v>
      </c>
      <c r="G452" s="194">
        <f>+'Información ELECTRO PUNO'!G432</f>
        <v>12</v>
      </c>
      <c r="H452" s="9" t="str">
        <f t="shared" si="58"/>
        <v>Poste</v>
      </c>
      <c r="I452" s="194" t="str">
        <f>+'Información ELECTRO PUNO'!F432</f>
        <v>Madera Tratada</v>
      </c>
      <c r="J452" s="194" t="str">
        <f>+'Información ELECTRO PUNO'!B432</f>
        <v>PPM20</v>
      </c>
      <c r="K452" s="9" t="str">
        <f t="shared" si="60"/>
        <v>POSTE DE MADERA TRATADA DE 12 mts. CL.5</v>
      </c>
      <c r="L452" s="139">
        <f t="shared" si="61"/>
        <v>0.41</v>
      </c>
    </row>
    <row r="453" spans="1:12" x14ac:dyDescent="0.25">
      <c r="A453" s="193">
        <f>+'Información ELECTRO PUNO'!A433</f>
        <v>432</v>
      </c>
      <c r="B453" s="26" t="str">
        <f t="shared" si="59"/>
        <v>SICODI</v>
      </c>
      <c r="C453" s="9" t="str">
        <f t="shared" si="55"/>
        <v>Puno</v>
      </c>
      <c r="D453" s="9" t="str">
        <f t="shared" si="56"/>
        <v>No Reporta</v>
      </c>
      <c r="E453" s="9" t="str">
        <f t="shared" si="57"/>
        <v>No Reporta</v>
      </c>
      <c r="F453" s="194" t="str">
        <f>+'Información ELECTRO PUNO'!E433</f>
        <v>MT</v>
      </c>
      <c r="G453" s="194">
        <f>+'Información ELECTRO PUNO'!G433</f>
        <v>12</v>
      </c>
      <c r="H453" s="9" t="str">
        <f t="shared" si="58"/>
        <v>Poste</v>
      </c>
      <c r="I453" s="194" t="str">
        <f>+'Información ELECTRO PUNO'!F433</f>
        <v>Madera Tratada</v>
      </c>
      <c r="J453" s="194" t="str">
        <f>+'Información ELECTRO PUNO'!B433</f>
        <v>PPM20</v>
      </c>
      <c r="K453" s="9" t="str">
        <f t="shared" si="60"/>
        <v>POSTE DE MADERA TRATADA DE 12 mts. CL.5</v>
      </c>
      <c r="L453" s="139">
        <f t="shared" si="61"/>
        <v>0.41</v>
      </c>
    </row>
    <row r="454" spans="1:12" x14ac:dyDescent="0.25">
      <c r="A454" s="193">
        <f>+'Información ELECTRO PUNO'!A434</f>
        <v>433</v>
      </c>
      <c r="B454" s="26" t="str">
        <f t="shared" si="59"/>
        <v>SICODI</v>
      </c>
      <c r="C454" s="9" t="str">
        <f t="shared" si="55"/>
        <v>Puno</v>
      </c>
      <c r="D454" s="9" t="str">
        <f t="shared" si="56"/>
        <v>No Reporta</v>
      </c>
      <c r="E454" s="9" t="str">
        <f t="shared" si="57"/>
        <v>No Reporta</v>
      </c>
      <c r="F454" s="194" t="str">
        <f>+'Información ELECTRO PUNO'!E434</f>
        <v>MT</v>
      </c>
      <c r="G454" s="194">
        <f>+'Información ELECTRO PUNO'!G434</f>
        <v>12</v>
      </c>
      <c r="H454" s="9" t="str">
        <f t="shared" si="58"/>
        <v>Poste</v>
      </c>
      <c r="I454" s="194" t="str">
        <f>+'Información ELECTRO PUNO'!F434</f>
        <v>Madera Tratada</v>
      </c>
      <c r="J454" s="194" t="str">
        <f>+'Información ELECTRO PUNO'!B434</f>
        <v>PPM20</v>
      </c>
      <c r="K454" s="9" t="str">
        <f t="shared" si="60"/>
        <v>POSTE DE MADERA TRATADA DE 12 mts. CL.5</v>
      </c>
      <c r="L454" s="139">
        <f t="shared" si="61"/>
        <v>0.41</v>
      </c>
    </row>
    <row r="455" spans="1:12" x14ac:dyDescent="0.25">
      <c r="A455" s="193">
        <f>+'Información ELECTRO PUNO'!A435</f>
        <v>434</v>
      </c>
      <c r="B455" s="26" t="str">
        <f t="shared" si="59"/>
        <v>SICODI</v>
      </c>
      <c r="C455" s="9" t="str">
        <f t="shared" si="55"/>
        <v>Puno</v>
      </c>
      <c r="D455" s="9" t="str">
        <f t="shared" si="56"/>
        <v>No Reporta</v>
      </c>
      <c r="E455" s="9" t="str">
        <f t="shared" si="57"/>
        <v>No Reporta</v>
      </c>
      <c r="F455" s="194" t="str">
        <f>+'Información ELECTRO PUNO'!E435</f>
        <v>MT</v>
      </c>
      <c r="G455" s="194">
        <f>+'Información ELECTRO PUNO'!G435</f>
        <v>12</v>
      </c>
      <c r="H455" s="9" t="str">
        <f t="shared" si="58"/>
        <v>Poste</v>
      </c>
      <c r="I455" s="194" t="str">
        <f>+'Información ELECTRO PUNO'!F435</f>
        <v>Madera Tratada</v>
      </c>
      <c r="J455" s="194" t="str">
        <f>+'Información ELECTRO PUNO'!B435</f>
        <v>PPM20</v>
      </c>
      <c r="K455" s="9" t="str">
        <f t="shared" si="60"/>
        <v>POSTE DE MADERA TRATADA DE 12 mts. CL.5</v>
      </c>
      <c r="L455" s="139">
        <f t="shared" si="61"/>
        <v>0.41</v>
      </c>
    </row>
    <row r="456" spans="1:12" x14ac:dyDescent="0.25">
      <c r="A456" s="193">
        <f>+'Información ELECTRO PUNO'!A436</f>
        <v>435</v>
      </c>
      <c r="B456" s="26" t="str">
        <f t="shared" si="59"/>
        <v>SICODI</v>
      </c>
      <c r="C456" s="9" t="str">
        <f t="shared" si="55"/>
        <v>Puno</v>
      </c>
      <c r="D456" s="9" t="str">
        <f t="shared" si="56"/>
        <v>No Reporta</v>
      </c>
      <c r="E456" s="9" t="str">
        <f t="shared" si="57"/>
        <v>No Reporta</v>
      </c>
      <c r="F456" s="194" t="str">
        <f>+'Información ELECTRO PUNO'!E436</f>
        <v>MT</v>
      </c>
      <c r="G456" s="194">
        <f>+'Información ELECTRO PUNO'!G436</f>
        <v>12</v>
      </c>
      <c r="H456" s="9" t="str">
        <f t="shared" si="58"/>
        <v>Poste</v>
      </c>
      <c r="I456" s="194" t="str">
        <f>+'Información ELECTRO PUNO'!F436</f>
        <v>Madera Tratada</v>
      </c>
      <c r="J456" s="194" t="str">
        <f>+'Información ELECTRO PUNO'!B436</f>
        <v>PPM20</v>
      </c>
      <c r="K456" s="9" t="str">
        <f t="shared" si="60"/>
        <v>POSTE DE MADERA TRATADA DE 12 mts. CL.5</v>
      </c>
      <c r="L456" s="139">
        <f t="shared" si="61"/>
        <v>0.41</v>
      </c>
    </row>
    <row r="457" spans="1:12" x14ac:dyDescent="0.25">
      <c r="A457" s="193">
        <f>+'Información ELECTRO PUNO'!A437</f>
        <v>436</v>
      </c>
      <c r="B457" s="26" t="str">
        <f t="shared" si="59"/>
        <v>SICODI</v>
      </c>
      <c r="C457" s="9" t="str">
        <f t="shared" si="55"/>
        <v>Puno</v>
      </c>
      <c r="D457" s="9" t="str">
        <f t="shared" si="56"/>
        <v>No Reporta</v>
      </c>
      <c r="E457" s="9" t="str">
        <f t="shared" si="57"/>
        <v>No Reporta</v>
      </c>
      <c r="F457" s="194" t="str">
        <f>+'Información ELECTRO PUNO'!E437</f>
        <v>MT</v>
      </c>
      <c r="G457" s="194">
        <f>+'Información ELECTRO PUNO'!G437</f>
        <v>12</v>
      </c>
      <c r="H457" s="9" t="str">
        <f t="shared" si="58"/>
        <v>Poste</v>
      </c>
      <c r="I457" s="194" t="str">
        <f>+'Información ELECTRO PUNO'!F437</f>
        <v>Madera Tratada</v>
      </c>
      <c r="J457" s="194" t="str">
        <f>+'Información ELECTRO PUNO'!B437</f>
        <v>PPM20</v>
      </c>
      <c r="K457" s="9" t="str">
        <f t="shared" si="60"/>
        <v>POSTE DE MADERA TRATADA DE 12 mts. CL.5</v>
      </c>
      <c r="L457" s="139">
        <f t="shared" si="61"/>
        <v>0.41</v>
      </c>
    </row>
    <row r="458" spans="1:12" x14ac:dyDescent="0.25">
      <c r="A458" s="193">
        <f>+'Información ELECTRO PUNO'!A438</f>
        <v>437</v>
      </c>
      <c r="B458" s="26" t="str">
        <f t="shared" si="59"/>
        <v>SICODI</v>
      </c>
      <c r="C458" s="9" t="str">
        <f t="shared" si="55"/>
        <v>Puno</v>
      </c>
      <c r="D458" s="9" t="str">
        <f t="shared" si="56"/>
        <v>No Reporta</v>
      </c>
      <c r="E458" s="9" t="str">
        <f t="shared" si="57"/>
        <v>No Reporta</v>
      </c>
      <c r="F458" s="194" t="str">
        <f>+'Información ELECTRO PUNO'!E438</f>
        <v>MT</v>
      </c>
      <c r="G458" s="194">
        <f>+'Información ELECTRO PUNO'!G438</f>
        <v>12</v>
      </c>
      <c r="H458" s="9" t="str">
        <f t="shared" si="58"/>
        <v>Poste</v>
      </c>
      <c r="I458" s="194" t="str">
        <f>+'Información ELECTRO PUNO'!F438</f>
        <v>Madera Tratada</v>
      </c>
      <c r="J458" s="194" t="str">
        <f>+'Información ELECTRO PUNO'!B438</f>
        <v>PPM20</v>
      </c>
      <c r="K458" s="9" t="str">
        <f t="shared" si="60"/>
        <v>POSTE DE MADERA TRATADA DE 12 mts. CL.5</v>
      </c>
      <c r="L458" s="139">
        <f t="shared" si="61"/>
        <v>0.41</v>
      </c>
    </row>
    <row r="459" spans="1:12" x14ac:dyDescent="0.25">
      <c r="A459" s="193">
        <f>+'Información ELECTRO PUNO'!A439</f>
        <v>438</v>
      </c>
      <c r="B459" s="26" t="str">
        <f t="shared" si="59"/>
        <v>SICODI</v>
      </c>
      <c r="C459" s="9" t="str">
        <f t="shared" si="55"/>
        <v>Puno</v>
      </c>
      <c r="D459" s="9" t="str">
        <f t="shared" si="56"/>
        <v>No Reporta</v>
      </c>
      <c r="E459" s="9" t="str">
        <f t="shared" si="57"/>
        <v>No Reporta</v>
      </c>
      <c r="F459" s="194" t="str">
        <f>+'Información ELECTRO PUNO'!E439</f>
        <v>MT</v>
      </c>
      <c r="G459" s="194">
        <f>+'Información ELECTRO PUNO'!G439</f>
        <v>12</v>
      </c>
      <c r="H459" s="9" t="str">
        <f t="shared" si="58"/>
        <v>Poste</v>
      </c>
      <c r="I459" s="194" t="str">
        <f>+'Información ELECTRO PUNO'!F439</f>
        <v>Madera Tratada</v>
      </c>
      <c r="J459" s="194" t="str">
        <f>+'Información ELECTRO PUNO'!B439</f>
        <v>PPM20</v>
      </c>
      <c r="K459" s="9" t="str">
        <f t="shared" si="60"/>
        <v>POSTE DE MADERA TRATADA DE 12 mts. CL.5</v>
      </c>
      <c r="L459" s="139">
        <f t="shared" si="61"/>
        <v>0.41</v>
      </c>
    </row>
    <row r="460" spans="1:12" x14ac:dyDescent="0.25">
      <c r="A460" s="193">
        <f>+'Información ELECTRO PUNO'!A440</f>
        <v>439</v>
      </c>
      <c r="B460" s="26" t="str">
        <f t="shared" si="59"/>
        <v>SICODI</v>
      </c>
      <c r="C460" s="9" t="str">
        <f t="shared" si="55"/>
        <v>Puno</v>
      </c>
      <c r="D460" s="9" t="str">
        <f t="shared" si="56"/>
        <v>No Reporta</v>
      </c>
      <c r="E460" s="9" t="str">
        <f t="shared" si="57"/>
        <v>No Reporta</v>
      </c>
      <c r="F460" s="194" t="str">
        <f>+'Información ELECTRO PUNO'!E440</f>
        <v>MT</v>
      </c>
      <c r="G460" s="194">
        <f>+'Información ELECTRO PUNO'!G440</f>
        <v>12</v>
      </c>
      <c r="H460" s="9" t="str">
        <f t="shared" si="58"/>
        <v>Poste</v>
      </c>
      <c r="I460" s="194" t="str">
        <f>+'Información ELECTRO PUNO'!F440</f>
        <v>Madera Tratada</v>
      </c>
      <c r="J460" s="194" t="str">
        <f>+'Información ELECTRO PUNO'!B440</f>
        <v>PPM20</v>
      </c>
      <c r="K460" s="9" t="str">
        <f t="shared" si="60"/>
        <v>POSTE DE MADERA TRATADA DE 12 mts. CL.5</v>
      </c>
      <c r="L460" s="139">
        <f t="shared" si="61"/>
        <v>0.41</v>
      </c>
    </row>
    <row r="461" spans="1:12" x14ac:dyDescent="0.25">
      <c r="A461" s="193">
        <f>+'Información ELECTRO PUNO'!A441</f>
        <v>440</v>
      </c>
      <c r="B461" s="26" t="str">
        <f t="shared" si="59"/>
        <v>SICODI</v>
      </c>
      <c r="C461" s="9" t="str">
        <f t="shared" si="55"/>
        <v>Puno</v>
      </c>
      <c r="D461" s="9" t="str">
        <f t="shared" si="56"/>
        <v>No Reporta</v>
      </c>
      <c r="E461" s="9" t="str">
        <f t="shared" si="57"/>
        <v>No Reporta</v>
      </c>
      <c r="F461" s="194" t="str">
        <f>+'Información ELECTRO PUNO'!E441</f>
        <v>MT</v>
      </c>
      <c r="G461" s="194">
        <f>+'Información ELECTRO PUNO'!G441</f>
        <v>12</v>
      </c>
      <c r="H461" s="9" t="str">
        <f t="shared" si="58"/>
        <v>Poste</v>
      </c>
      <c r="I461" s="194" t="str">
        <f>+'Información ELECTRO PUNO'!F441</f>
        <v>Madera Tratada</v>
      </c>
      <c r="J461" s="194" t="str">
        <f>+'Información ELECTRO PUNO'!B441</f>
        <v>PPM20</v>
      </c>
      <c r="K461" s="9" t="str">
        <f t="shared" si="60"/>
        <v>POSTE DE MADERA TRATADA DE 12 mts. CL.5</v>
      </c>
      <c r="L461" s="139">
        <f t="shared" si="61"/>
        <v>0.41</v>
      </c>
    </row>
    <row r="462" spans="1:12" x14ac:dyDescent="0.25">
      <c r="A462" s="193">
        <f>+'Información ELECTRO PUNO'!A442</f>
        <v>441</v>
      </c>
      <c r="B462" s="26" t="str">
        <f t="shared" si="59"/>
        <v>SICODI</v>
      </c>
      <c r="C462" s="9" t="str">
        <f t="shared" si="55"/>
        <v>Puno</v>
      </c>
      <c r="D462" s="9" t="str">
        <f t="shared" si="56"/>
        <v>No Reporta</v>
      </c>
      <c r="E462" s="9" t="str">
        <f t="shared" si="57"/>
        <v>No Reporta</v>
      </c>
      <c r="F462" s="194" t="str">
        <f>+'Información ELECTRO PUNO'!E442</f>
        <v>MT</v>
      </c>
      <c r="G462" s="194">
        <f>+'Información ELECTRO PUNO'!G442</f>
        <v>12</v>
      </c>
      <c r="H462" s="9" t="str">
        <f t="shared" si="58"/>
        <v>Poste</v>
      </c>
      <c r="I462" s="194" t="str">
        <f>+'Información ELECTRO PUNO'!F442</f>
        <v>Madera Tratada</v>
      </c>
      <c r="J462" s="194" t="str">
        <f>+'Información ELECTRO PUNO'!B442</f>
        <v>PPM20</v>
      </c>
      <c r="K462" s="9" t="str">
        <f t="shared" si="60"/>
        <v>POSTE DE MADERA TRATADA DE 12 mts. CL.5</v>
      </c>
      <c r="L462" s="139">
        <f t="shared" si="61"/>
        <v>0.41</v>
      </c>
    </row>
    <row r="463" spans="1:12" x14ac:dyDescent="0.25">
      <c r="A463" s="193">
        <f>+'Información ELECTRO PUNO'!A443</f>
        <v>442</v>
      </c>
      <c r="B463" s="26" t="str">
        <f t="shared" si="59"/>
        <v>SICODI</v>
      </c>
      <c r="C463" s="9" t="str">
        <f t="shared" si="55"/>
        <v>Puno</v>
      </c>
      <c r="D463" s="9" t="str">
        <f t="shared" si="56"/>
        <v>No Reporta</v>
      </c>
      <c r="E463" s="9" t="str">
        <f t="shared" si="57"/>
        <v>No Reporta</v>
      </c>
      <c r="F463" s="194" t="str">
        <f>+'Información ELECTRO PUNO'!E443</f>
        <v>MT</v>
      </c>
      <c r="G463" s="194">
        <f>+'Información ELECTRO PUNO'!G443</f>
        <v>12</v>
      </c>
      <c r="H463" s="9" t="str">
        <f t="shared" si="58"/>
        <v>Poste</v>
      </c>
      <c r="I463" s="194" t="str">
        <f>+'Información ELECTRO PUNO'!F443</f>
        <v>Madera Tratada</v>
      </c>
      <c r="J463" s="194" t="str">
        <f>+'Información ELECTRO PUNO'!B443</f>
        <v>PPM20</v>
      </c>
      <c r="K463" s="9" t="str">
        <f t="shared" si="60"/>
        <v>POSTE DE MADERA TRATADA DE 12 mts. CL.5</v>
      </c>
      <c r="L463" s="139">
        <f t="shared" si="61"/>
        <v>0.41</v>
      </c>
    </row>
    <row r="464" spans="1:12" x14ac:dyDescent="0.25">
      <c r="A464" s="193">
        <f>+'Información ELECTRO PUNO'!A444</f>
        <v>443</v>
      </c>
      <c r="B464" s="26" t="str">
        <f t="shared" si="59"/>
        <v>SICODI</v>
      </c>
      <c r="C464" s="9" t="str">
        <f t="shared" si="55"/>
        <v>Puno</v>
      </c>
      <c r="D464" s="9" t="str">
        <f t="shared" si="56"/>
        <v>No Reporta</v>
      </c>
      <c r="E464" s="9" t="str">
        <f t="shared" si="57"/>
        <v>No Reporta</v>
      </c>
      <c r="F464" s="194" t="str">
        <f>+'Información ELECTRO PUNO'!E444</f>
        <v>MT</v>
      </c>
      <c r="G464" s="194">
        <f>+'Información ELECTRO PUNO'!G444</f>
        <v>12</v>
      </c>
      <c r="H464" s="9" t="str">
        <f t="shared" si="58"/>
        <v>Poste</v>
      </c>
      <c r="I464" s="194" t="str">
        <f>+'Información ELECTRO PUNO'!F444</f>
        <v>Madera Tratada</v>
      </c>
      <c r="J464" s="194" t="str">
        <f>+'Información ELECTRO PUNO'!B444</f>
        <v>PPM20</v>
      </c>
      <c r="K464" s="9" t="str">
        <f t="shared" si="60"/>
        <v>POSTE DE MADERA TRATADA DE 12 mts. CL.5</v>
      </c>
      <c r="L464" s="139">
        <f t="shared" si="61"/>
        <v>0.41</v>
      </c>
    </row>
    <row r="465" spans="1:12" x14ac:dyDescent="0.25">
      <c r="A465" s="193">
        <f>+'Información ELECTRO PUNO'!A445</f>
        <v>444</v>
      </c>
      <c r="B465" s="26" t="str">
        <f t="shared" si="59"/>
        <v>SICODI</v>
      </c>
      <c r="C465" s="9" t="str">
        <f t="shared" si="55"/>
        <v>Puno</v>
      </c>
      <c r="D465" s="9" t="str">
        <f t="shared" si="56"/>
        <v>No Reporta</v>
      </c>
      <c r="E465" s="9" t="str">
        <f t="shared" si="57"/>
        <v>No Reporta</v>
      </c>
      <c r="F465" s="194" t="str">
        <f>+'Información ELECTRO PUNO'!E445</f>
        <v>MT</v>
      </c>
      <c r="G465" s="194">
        <f>+'Información ELECTRO PUNO'!G445</f>
        <v>12</v>
      </c>
      <c r="H465" s="9" t="str">
        <f t="shared" si="58"/>
        <v>Poste</v>
      </c>
      <c r="I465" s="194" t="str">
        <f>+'Información ELECTRO PUNO'!F445</f>
        <v>Madera Tratada</v>
      </c>
      <c r="J465" s="194" t="str">
        <f>+'Información ELECTRO PUNO'!B445</f>
        <v>PPM20</v>
      </c>
      <c r="K465" s="9" t="str">
        <f t="shared" si="60"/>
        <v>POSTE DE MADERA TRATADA DE 12 mts. CL.5</v>
      </c>
      <c r="L465" s="139">
        <f t="shared" si="61"/>
        <v>0.41</v>
      </c>
    </row>
    <row r="466" spans="1:12" x14ac:dyDescent="0.25">
      <c r="A466" s="193">
        <f>+'Información ELECTRO PUNO'!A446</f>
        <v>445</v>
      </c>
      <c r="B466" s="26" t="str">
        <f t="shared" si="59"/>
        <v>SICODI</v>
      </c>
      <c r="C466" s="9" t="str">
        <f t="shared" si="55"/>
        <v>Puno</v>
      </c>
      <c r="D466" s="9" t="str">
        <f t="shared" si="56"/>
        <v>No Reporta</v>
      </c>
      <c r="E466" s="9" t="str">
        <f t="shared" si="57"/>
        <v>No Reporta</v>
      </c>
      <c r="F466" s="194" t="str">
        <f>+'Información ELECTRO PUNO'!E446</f>
        <v>MT</v>
      </c>
      <c r="G466" s="194">
        <f>+'Información ELECTRO PUNO'!G446</f>
        <v>12</v>
      </c>
      <c r="H466" s="9" t="str">
        <f t="shared" si="58"/>
        <v>Poste</v>
      </c>
      <c r="I466" s="194" t="str">
        <f>+'Información ELECTRO PUNO'!F446</f>
        <v>Madera Tratada</v>
      </c>
      <c r="J466" s="194" t="str">
        <f>+'Información ELECTRO PUNO'!B446</f>
        <v>PPM20</v>
      </c>
      <c r="K466" s="9" t="str">
        <f t="shared" si="60"/>
        <v>POSTE DE MADERA TRATADA DE 12 mts. CL.5</v>
      </c>
      <c r="L466" s="139">
        <f t="shared" si="61"/>
        <v>0.41</v>
      </c>
    </row>
    <row r="467" spans="1:12" x14ac:dyDescent="0.25">
      <c r="A467" s="193">
        <f>+'Información ELECTRO PUNO'!A447</f>
        <v>446</v>
      </c>
      <c r="B467" s="26" t="str">
        <f t="shared" si="59"/>
        <v>SICODI</v>
      </c>
      <c r="C467" s="9" t="str">
        <f t="shared" si="55"/>
        <v>Puno</v>
      </c>
      <c r="D467" s="9" t="str">
        <f t="shared" si="56"/>
        <v>No Reporta</v>
      </c>
      <c r="E467" s="9" t="str">
        <f t="shared" si="57"/>
        <v>No Reporta</v>
      </c>
      <c r="F467" s="194" t="str">
        <f>+'Información ELECTRO PUNO'!E447</f>
        <v>MT</v>
      </c>
      <c r="G467" s="194">
        <f>+'Información ELECTRO PUNO'!G447</f>
        <v>12</v>
      </c>
      <c r="H467" s="9" t="str">
        <f t="shared" si="58"/>
        <v>Poste</v>
      </c>
      <c r="I467" s="194" t="str">
        <f>+'Información ELECTRO PUNO'!F447</f>
        <v>Madera Tratada</v>
      </c>
      <c r="J467" s="194" t="str">
        <f>+'Información ELECTRO PUNO'!B447</f>
        <v>PPM20</v>
      </c>
      <c r="K467" s="9" t="str">
        <f t="shared" si="60"/>
        <v>POSTE DE MADERA TRATADA DE 12 mts. CL.5</v>
      </c>
      <c r="L467" s="139">
        <f t="shared" si="61"/>
        <v>0.41</v>
      </c>
    </row>
    <row r="468" spans="1:12" x14ac:dyDescent="0.25">
      <c r="A468" s="193">
        <f>+'Información ELECTRO PUNO'!A448</f>
        <v>447</v>
      </c>
      <c r="B468" s="26" t="str">
        <f t="shared" si="59"/>
        <v>SICODI</v>
      </c>
      <c r="C468" s="9" t="str">
        <f t="shared" si="55"/>
        <v>Puno</v>
      </c>
      <c r="D468" s="9" t="str">
        <f t="shared" si="56"/>
        <v>No Reporta</v>
      </c>
      <c r="E468" s="9" t="str">
        <f t="shared" si="57"/>
        <v>No Reporta</v>
      </c>
      <c r="F468" s="194" t="str">
        <f>+'Información ELECTRO PUNO'!E448</f>
        <v>MT</v>
      </c>
      <c r="G468" s="194">
        <f>+'Información ELECTRO PUNO'!G448</f>
        <v>12</v>
      </c>
      <c r="H468" s="9" t="str">
        <f t="shared" si="58"/>
        <v>Poste</v>
      </c>
      <c r="I468" s="194" t="str">
        <f>+'Información ELECTRO PUNO'!F448</f>
        <v>Madera Tratada</v>
      </c>
      <c r="J468" s="194" t="str">
        <f>+'Información ELECTRO PUNO'!B448</f>
        <v>PPM20</v>
      </c>
      <c r="K468" s="9" t="str">
        <f t="shared" si="60"/>
        <v>POSTE DE MADERA TRATADA DE 12 mts. CL.5</v>
      </c>
      <c r="L468" s="139">
        <f t="shared" si="61"/>
        <v>0.41</v>
      </c>
    </row>
    <row r="469" spans="1:12" x14ac:dyDescent="0.25">
      <c r="A469" s="193">
        <f>+'Información ELECTRO PUNO'!A449</f>
        <v>448</v>
      </c>
      <c r="B469" s="26" t="str">
        <f t="shared" si="59"/>
        <v>SICODI</v>
      </c>
      <c r="C469" s="9" t="str">
        <f t="shared" si="55"/>
        <v>Puno</v>
      </c>
      <c r="D469" s="9" t="str">
        <f t="shared" si="56"/>
        <v>No Reporta</v>
      </c>
      <c r="E469" s="9" t="str">
        <f t="shared" si="57"/>
        <v>No Reporta</v>
      </c>
      <c r="F469" s="194" t="str">
        <f>+'Información ELECTRO PUNO'!E449</f>
        <v>MT</v>
      </c>
      <c r="G469" s="194">
        <f>+'Información ELECTRO PUNO'!G449</f>
        <v>12</v>
      </c>
      <c r="H469" s="9" t="str">
        <f t="shared" si="58"/>
        <v>Poste</v>
      </c>
      <c r="I469" s="194" t="str">
        <f>+'Información ELECTRO PUNO'!F449</f>
        <v>Madera Tratada</v>
      </c>
      <c r="J469" s="194" t="str">
        <f>+'Información ELECTRO PUNO'!B449</f>
        <v>PPM20</v>
      </c>
      <c r="K469" s="9" t="str">
        <f t="shared" si="60"/>
        <v>POSTE DE MADERA TRATADA DE 12 mts. CL.5</v>
      </c>
      <c r="L469" s="139">
        <f t="shared" si="61"/>
        <v>0.41</v>
      </c>
    </row>
    <row r="470" spans="1:12" x14ac:dyDescent="0.25">
      <c r="A470" s="193">
        <f>+'Información ELECTRO PUNO'!A450</f>
        <v>449</v>
      </c>
      <c r="B470" s="26" t="str">
        <f t="shared" si="59"/>
        <v>SICODI</v>
      </c>
      <c r="C470" s="9" t="str">
        <f t="shared" ref="C470:C533" si="62">+$C$10</f>
        <v>Puno</v>
      </c>
      <c r="D470" s="9" t="str">
        <f t="shared" ref="D470:D533" si="63">+$D$10</f>
        <v>No Reporta</v>
      </c>
      <c r="E470" s="9" t="str">
        <f t="shared" ref="E470:E533" si="64">+$E$10</f>
        <v>No Reporta</v>
      </c>
      <c r="F470" s="194" t="str">
        <f>+'Información ELECTRO PUNO'!E450</f>
        <v>MT</v>
      </c>
      <c r="G470" s="194">
        <f>+'Información ELECTRO PUNO'!G450</f>
        <v>12</v>
      </c>
      <c r="H470" s="9" t="str">
        <f t="shared" ref="H470:H533" si="65">+$H$10</f>
        <v>Poste</v>
      </c>
      <c r="I470" s="194" t="str">
        <f>+'Información ELECTRO PUNO'!F450</f>
        <v>Madera Tratada</v>
      </c>
      <c r="J470" s="194" t="str">
        <f>+'Información ELECTRO PUNO'!B450</f>
        <v>PPM20</v>
      </c>
      <c r="K470" s="9" t="str">
        <f t="shared" si="60"/>
        <v>POSTE DE MADERA TRATADA DE 12 mts. CL.5</v>
      </c>
      <c r="L470" s="139">
        <f t="shared" si="61"/>
        <v>0.41</v>
      </c>
    </row>
    <row r="471" spans="1:12" x14ac:dyDescent="0.25">
      <c r="A471" s="193">
        <f>+'Información ELECTRO PUNO'!A451</f>
        <v>450</v>
      </c>
      <c r="B471" s="26" t="str">
        <f t="shared" ref="B471:B534" si="66">+INDEX($B$8:$B$16,MATCH(J471,$J$8:$J$16,0))</f>
        <v>SICODI</v>
      </c>
      <c r="C471" s="9" t="str">
        <f t="shared" si="62"/>
        <v>Puno</v>
      </c>
      <c r="D471" s="9" t="str">
        <f t="shared" si="63"/>
        <v>No Reporta</v>
      </c>
      <c r="E471" s="9" t="str">
        <f t="shared" si="64"/>
        <v>No Reporta</v>
      </c>
      <c r="F471" s="194" t="str">
        <f>+'Información ELECTRO PUNO'!E451</f>
        <v>MT</v>
      </c>
      <c r="G471" s="194">
        <f>+'Información ELECTRO PUNO'!G451</f>
        <v>12</v>
      </c>
      <c r="H471" s="9" t="str">
        <f t="shared" si="65"/>
        <v>Poste</v>
      </c>
      <c r="I471" s="194" t="str">
        <f>+'Información ELECTRO PUNO'!F451</f>
        <v>Madera Tratada</v>
      </c>
      <c r="J471" s="194" t="str">
        <f>+'Información ELECTRO PUNO'!B451</f>
        <v>PPM20</v>
      </c>
      <c r="K471" s="9" t="str">
        <f t="shared" ref="K471:K534" si="67">+VLOOKUP(J471,$J$8:$K$16,2,FALSE)</f>
        <v>POSTE DE MADERA TRATADA DE 12 mts. CL.5</v>
      </c>
      <c r="L471" s="139">
        <f t="shared" ref="L471:L534" si="68">+VLOOKUP(J471,$J$8:$U$16,12,FALSE)</f>
        <v>0.41</v>
      </c>
    </row>
    <row r="472" spans="1:12" x14ac:dyDescent="0.25">
      <c r="A472" s="193">
        <f>+'Información ELECTRO PUNO'!A452</f>
        <v>451</v>
      </c>
      <c r="B472" s="26" t="str">
        <f t="shared" si="66"/>
        <v>SICODI</v>
      </c>
      <c r="C472" s="9" t="str">
        <f t="shared" si="62"/>
        <v>Puno</v>
      </c>
      <c r="D472" s="9" t="str">
        <f t="shared" si="63"/>
        <v>No Reporta</v>
      </c>
      <c r="E472" s="9" t="str">
        <f t="shared" si="64"/>
        <v>No Reporta</v>
      </c>
      <c r="F472" s="194" t="str">
        <f>+'Información ELECTRO PUNO'!E452</f>
        <v>MT</v>
      </c>
      <c r="G472" s="194">
        <f>+'Información ELECTRO PUNO'!G452</f>
        <v>12</v>
      </c>
      <c r="H472" s="9" t="str">
        <f t="shared" si="65"/>
        <v>Poste</v>
      </c>
      <c r="I472" s="194" t="str">
        <f>+'Información ELECTRO PUNO'!F452</f>
        <v>Madera Tratada</v>
      </c>
      <c r="J472" s="194" t="str">
        <f>+'Información ELECTRO PUNO'!B452</f>
        <v>PPM20</v>
      </c>
      <c r="K472" s="9" t="str">
        <f t="shared" si="67"/>
        <v>POSTE DE MADERA TRATADA DE 12 mts. CL.5</v>
      </c>
      <c r="L472" s="139">
        <f t="shared" si="68"/>
        <v>0.41</v>
      </c>
    </row>
    <row r="473" spans="1:12" x14ac:dyDescent="0.25">
      <c r="A473" s="193">
        <f>+'Información ELECTRO PUNO'!A453</f>
        <v>452</v>
      </c>
      <c r="B473" s="26" t="str">
        <f t="shared" si="66"/>
        <v>SICODI</v>
      </c>
      <c r="C473" s="9" t="str">
        <f t="shared" si="62"/>
        <v>Puno</v>
      </c>
      <c r="D473" s="9" t="str">
        <f t="shared" si="63"/>
        <v>No Reporta</v>
      </c>
      <c r="E473" s="9" t="str">
        <f t="shared" si="64"/>
        <v>No Reporta</v>
      </c>
      <c r="F473" s="194" t="str">
        <f>+'Información ELECTRO PUNO'!E453</f>
        <v>MT</v>
      </c>
      <c r="G473" s="194">
        <f>+'Información ELECTRO PUNO'!G453</f>
        <v>12</v>
      </c>
      <c r="H473" s="9" t="str">
        <f t="shared" si="65"/>
        <v>Poste</v>
      </c>
      <c r="I473" s="194" t="str">
        <f>+'Información ELECTRO PUNO'!F453</f>
        <v>Madera Tratada</v>
      </c>
      <c r="J473" s="194" t="str">
        <f>+'Información ELECTRO PUNO'!B453</f>
        <v>PPM20</v>
      </c>
      <c r="K473" s="9" t="str">
        <f t="shared" si="67"/>
        <v>POSTE DE MADERA TRATADA DE 12 mts. CL.5</v>
      </c>
      <c r="L473" s="139">
        <f t="shared" si="68"/>
        <v>0.41</v>
      </c>
    </row>
    <row r="474" spans="1:12" x14ac:dyDescent="0.25">
      <c r="A474" s="193">
        <f>+'Información ELECTRO PUNO'!A454</f>
        <v>453</v>
      </c>
      <c r="B474" s="26" t="str">
        <f t="shared" si="66"/>
        <v>SICODI</v>
      </c>
      <c r="C474" s="9" t="str">
        <f t="shared" si="62"/>
        <v>Puno</v>
      </c>
      <c r="D474" s="9" t="str">
        <f t="shared" si="63"/>
        <v>No Reporta</v>
      </c>
      <c r="E474" s="9" t="str">
        <f t="shared" si="64"/>
        <v>No Reporta</v>
      </c>
      <c r="F474" s="194" t="str">
        <f>+'Información ELECTRO PUNO'!E454</f>
        <v>MT</v>
      </c>
      <c r="G474" s="194">
        <f>+'Información ELECTRO PUNO'!G454</f>
        <v>12</v>
      </c>
      <c r="H474" s="9" t="str">
        <f t="shared" si="65"/>
        <v>Poste</v>
      </c>
      <c r="I474" s="194" t="str">
        <f>+'Información ELECTRO PUNO'!F454</f>
        <v>Madera Tratada</v>
      </c>
      <c r="J474" s="194" t="str">
        <f>+'Información ELECTRO PUNO'!B454</f>
        <v>PPM20</v>
      </c>
      <c r="K474" s="9" t="str">
        <f t="shared" si="67"/>
        <v>POSTE DE MADERA TRATADA DE 12 mts. CL.5</v>
      </c>
      <c r="L474" s="139">
        <f t="shared" si="68"/>
        <v>0.41</v>
      </c>
    </row>
    <row r="475" spans="1:12" x14ac:dyDescent="0.25">
      <c r="A475" s="193">
        <f>+'Información ELECTRO PUNO'!A455</f>
        <v>454</v>
      </c>
      <c r="B475" s="26" t="str">
        <f t="shared" si="66"/>
        <v>SICODI</v>
      </c>
      <c r="C475" s="9" t="str">
        <f t="shared" si="62"/>
        <v>Puno</v>
      </c>
      <c r="D475" s="9" t="str">
        <f t="shared" si="63"/>
        <v>No Reporta</v>
      </c>
      <c r="E475" s="9" t="str">
        <f t="shared" si="64"/>
        <v>No Reporta</v>
      </c>
      <c r="F475" s="194" t="str">
        <f>+'Información ELECTRO PUNO'!E455</f>
        <v>MT</v>
      </c>
      <c r="G475" s="194">
        <f>+'Información ELECTRO PUNO'!G455</f>
        <v>12</v>
      </c>
      <c r="H475" s="9" t="str">
        <f t="shared" si="65"/>
        <v>Poste</v>
      </c>
      <c r="I475" s="194" t="str">
        <f>+'Información ELECTRO PUNO'!F455</f>
        <v>Madera Tratada</v>
      </c>
      <c r="J475" s="194" t="str">
        <f>+'Información ELECTRO PUNO'!B455</f>
        <v>PPM20</v>
      </c>
      <c r="K475" s="9" t="str">
        <f t="shared" si="67"/>
        <v>POSTE DE MADERA TRATADA DE 12 mts. CL.5</v>
      </c>
      <c r="L475" s="139">
        <f t="shared" si="68"/>
        <v>0.41</v>
      </c>
    </row>
    <row r="476" spans="1:12" x14ac:dyDescent="0.25">
      <c r="A476" s="193">
        <f>+'Información ELECTRO PUNO'!A456</f>
        <v>455</v>
      </c>
      <c r="B476" s="26" t="str">
        <f t="shared" si="66"/>
        <v>SICODI</v>
      </c>
      <c r="C476" s="9" t="str">
        <f t="shared" si="62"/>
        <v>Puno</v>
      </c>
      <c r="D476" s="9" t="str">
        <f t="shared" si="63"/>
        <v>No Reporta</v>
      </c>
      <c r="E476" s="9" t="str">
        <f t="shared" si="64"/>
        <v>No Reporta</v>
      </c>
      <c r="F476" s="194" t="str">
        <f>+'Información ELECTRO PUNO'!E456</f>
        <v>MT</v>
      </c>
      <c r="G476" s="194">
        <f>+'Información ELECTRO PUNO'!G456</f>
        <v>12</v>
      </c>
      <c r="H476" s="9" t="str">
        <f t="shared" si="65"/>
        <v>Poste</v>
      </c>
      <c r="I476" s="194" t="str">
        <f>+'Información ELECTRO PUNO'!F456</f>
        <v>Madera Tratada</v>
      </c>
      <c r="J476" s="194" t="str">
        <f>+'Información ELECTRO PUNO'!B456</f>
        <v>PPM20</v>
      </c>
      <c r="K476" s="9" t="str">
        <f t="shared" si="67"/>
        <v>POSTE DE MADERA TRATADA DE 12 mts. CL.5</v>
      </c>
      <c r="L476" s="139">
        <f t="shared" si="68"/>
        <v>0.41</v>
      </c>
    </row>
    <row r="477" spans="1:12" x14ac:dyDescent="0.25">
      <c r="A477" s="193">
        <f>+'Información ELECTRO PUNO'!A457</f>
        <v>456</v>
      </c>
      <c r="B477" s="26" t="str">
        <f t="shared" si="66"/>
        <v>SICODI</v>
      </c>
      <c r="C477" s="9" t="str">
        <f t="shared" si="62"/>
        <v>Puno</v>
      </c>
      <c r="D477" s="9" t="str">
        <f t="shared" si="63"/>
        <v>No Reporta</v>
      </c>
      <c r="E477" s="9" t="str">
        <f t="shared" si="64"/>
        <v>No Reporta</v>
      </c>
      <c r="F477" s="194" t="str">
        <f>+'Información ELECTRO PUNO'!E457</f>
        <v>MT</v>
      </c>
      <c r="G477" s="194">
        <f>+'Información ELECTRO PUNO'!G457</f>
        <v>12</v>
      </c>
      <c r="H477" s="9" t="str">
        <f t="shared" si="65"/>
        <v>Poste</v>
      </c>
      <c r="I477" s="194" t="str">
        <f>+'Información ELECTRO PUNO'!F457</f>
        <v>Madera Tratada</v>
      </c>
      <c r="J477" s="194" t="str">
        <f>+'Información ELECTRO PUNO'!B457</f>
        <v>PPM20</v>
      </c>
      <c r="K477" s="9" t="str">
        <f t="shared" si="67"/>
        <v>POSTE DE MADERA TRATADA DE 12 mts. CL.5</v>
      </c>
      <c r="L477" s="139">
        <f t="shared" si="68"/>
        <v>0.41</v>
      </c>
    </row>
    <row r="478" spans="1:12" x14ac:dyDescent="0.25">
      <c r="A478" s="193">
        <f>+'Información ELECTRO PUNO'!A458</f>
        <v>457</v>
      </c>
      <c r="B478" s="26" t="str">
        <f t="shared" si="66"/>
        <v>SICODI</v>
      </c>
      <c r="C478" s="9" t="str">
        <f t="shared" si="62"/>
        <v>Puno</v>
      </c>
      <c r="D478" s="9" t="str">
        <f t="shared" si="63"/>
        <v>No Reporta</v>
      </c>
      <c r="E478" s="9" t="str">
        <f t="shared" si="64"/>
        <v>No Reporta</v>
      </c>
      <c r="F478" s="194" t="str">
        <f>+'Información ELECTRO PUNO'!E458</f>
        <v>MT</v>
      </c>
      <c r="G478" s="194">
        <f>+'Información ELECTRO PUNO'!G458</f>
        <v>12</v>
      </c>
      <c r="H478" s="9" t="str">
        <f t="shared" si="65"/>
        <v>Poste</v>
      </c>
      <c r="I478" s="194" t="str">
        <f>+'Información ELECTRO PUNO'!F458</f>
        <v>Madera Tratada</v>
      </c>
      <c r="J478" s="194" t="str">
        <f>+'Información ELECTRO PUNO'!B458</f>
        <v>PPM20</v>
      </c>
      <c r="K478" s="9" t="str">
        <f t="shared" si="67"/>
        <v>POSTE DE MADERA TRATADA DE 12 mts. CL.5</v>
      </c>
      <c r="L478" s="139">
        <f t="shared" si="68"/>
        <v>0.41</v>
      </c>
    </row>
    <row r="479" spans="1:12" x14ac:dyDescent="0.25">
      <c r="A479" s="193">
        <f>+'Información ELECTRO PUNO'!A459</f>
        <v>458</v>
      </c>
      <c r="B479" s="26" t="str">
        <f t="shared" si="66"/>
        <v>SICODI</v>
      </c>
      <c r="C479" s="9" t="str">
        <f t="shared" si="62"/>
        <v>Puno</v>
      </c>
      <c r="D479" s="9" t="str">
        <f t="shared" si="63"/>
        <v>No Reporta</v>
      </c>
      <c r="E479" s="9" t="str">
        <f t="shared" si="64"/>
        <v>No Reporta</v>
      </c>
      <c r="F479" s="194" t="str">
        <f>+'Información ELECTRO PUNO'!E459</f>
        <v>MT</v>
      </c>
      <c r="G479" s="194">
        <f>+'Información ELECTRO PUNO'!G459</f>
        <v>12</v>
      </c>
      <c r="H479" s="9" t="str">
        <f t="shared" si="65"/>
        <v>Poste</v>
      </c>
      <c r="I479" s="194" t="str">
        <f>+'Información ELECTRO PUNO'!F459</f>
        <v>Madera Tratada</v>
      </c>
      <c r="J479" s="194" t="str">
        <f>+'Información ELECTRO PUNO'!B459</f>
        <v>PPM20</v>
      </c>
      <c r="K479" s="9" t="str">
        <f t="shared" si="67"/>
        <v>POSTE DE MADERA TRATADA DE 12 mts. CL.5</v>
      </c>
      <c r="L479" s="139">
        <f t="shared" si="68"/>
        <v>0.41</v>
      </c>
    </row>
    <row r="480" spans="1:12" x14ac:dyDescent="0.25">
      <c r="A480" s="193">
        <f>+'Información ELECTRO PUNO'!A460</f>
        <v>459</v>
      </c>
      <c r="B480" s="26" t="str">
        <f t="shared" si="66"/>
        <v>SICODI</v>
      </c>
      <c r="C480" s="9" t="str">
        <f t="shared" si="62"/>
        <v>Puno</v>
      </c>
      <c r="D480" s="9" t="str">
        <f t="shared" si="63"/>
        <v>No Reporta</v>
      </c>
      <c r="E480" s="9" t="str">
        <f t="shared" si="64"/>
        <v>No Reporta</v>
      </c>
      <c r="F480" s="194" t="str">
        <f>+'Información ELECTRO PUNO'!E460</f>
        <v>MT</v>
      </c>
      <c r="G480" s="194">
        <f>+'Información ELECTRO PUNO'!G460</f>
        <v>12</v>
      </c>
      <c r="H480" s="9" t="str">
        <f t="shared" si="65"/>
        <v>Poste</v>
      </c>
      <c r="I480" s="194" t="str">
        <f>+'Información ELECTRO PUNO'!F460</f>
        <v>Madera Tratada</v>
      </c>
      <c r="J480" s="194" t="str">
        <f>+'Información ELECTRO PUNO'!B460</f>
        <v>PPM20</v>
      </c>
      <c r="K480" s="9" t="str">
        <f t="shared" si="67"/>
        <v>POSTE DE MADERA TRATADA DE 12 mts. CL.5</v>
      </c>
      <c r="L480" s="139">
        <f t="shared" si="68"/>
        <v>0.41</v>
      </c>
    </row>
    <row r="481" spans="1:12" x14ac:dyDescent="0.25">
      <c r="A481" s="193">
        <f>+'Información ELECTRO PUNO'!A461</f>
        <v>460</v>
      </c>
      <c r="B481" s="26" t="str">
        <f t="shared" si="66"/>
        <v>SICODI</v>
      </c>
      <c r="C481" s="9" t="str">
        <f t="shared" si="62"/>
        <v>Puno</v>
      </c>
      <c r="D481" s="9" t="str">
        <f t="shared" si="63"/>
        <v>No Reporta</v>
      </c>
      <c r="E481" s="9" t="str">
        <f t="shared" si="64"/>
        <v>No Reporta</v>
      </c>
      <c r="F481" s="194" t="str">
        <f>+'Información ELECTRO PUNO'!E461</f>
        <v>MT</v>
      </c>
      <c r="G481" s="194">
        <f>+'Información ELECTRO PUNO'!G461</f>
        <v>12</v>
      </c>
      <c r="H481" s="9" t="str">
        <f t="shared" si="65"/>
        <v>Poste</v>
      </c>
      <c r="I481" s="194" t="str">
        <f>+'Información ELECTRO PUNO'!F461</f>
        <v>Madera Tratada</v>
      </c>
      <c r="J481" s="194" t="str">
        <f>+'Información ELECTRO PUNO'!B461</f>
        <v>PPM20</v>
      </c>
      <c r="K481" s="9" t="str">
        <f t="shared" si="67"/>
        <v>POSTE DE MADERA TRATADA DE 12 mts. CL.5</v>
      </c>
      <c r="L481" s="139">
        <f t="shared" si="68"/>
        <v>0.41</v>
      </c>
    </row>
    <row r="482" spans="1:12" x14ac:dyDescent="0.25">
      <c r="A482" s="193">
        <f>+'Información ELECTRO PUNO'!A462</f>
        <v>461</v>
      </c>
      <c r="B482" s="26" t="str">
        <f t="shared" si="66"/>
        <v>SICODI</v>
      </c>
      <c r="C482" s="9" t="str">
        <f t="shared" si="62"/>
        <v>Puno</v>
      </c>
      <c r="D482" s="9" t="str">
        <f t="shared" si="63"/>
        <v>No Reporta</v>
      </c>
      <c r="E482" s="9" t="str">
        <f t="shared" si="64"/>
        <v>No Reporta</v>
      </c>
      <c r="F482" s="194" t="str">
        <f>+'Información ELECTRO PUNO'!E462</f>
        <v>MT</v>
      </c>
      <c r="G482" s="194">
        <f>+'Información ELECTRO PUNO'!G462</f>
        <v>12</v>
      </c>
      <c r="H482" s="9" t="str">
        <f t="shared" si="65"/>
        <v>Poste</v>
      </c>
      <c r="I482" s="194" t="str">
        <f>+'Información ELECTRO PUNO'!F462</f>
        <v>Madera Tratada</v>
      </c>
      <c r="J482" s="194" t="str">
        <f>+'Información ELECTRO PUNO'!B462</f>
        <v>PPM20</v>
      </c>
      <c r="K482" s="9" t="str">
        <f t="shared" si="67"/>
        <v>POSTE DE MADERA TRATADA DE 12 mts. CL.5</v>
      </c>
      <c r="L482" s="139">
        <f t="shared" si="68"/>
        <v>0.41</v>
      </c>
    </row>
    <row r="483" spans="1:12" x14ac:dyDescent="0.25">
      <c r="A483" s="193">
        <f>+'Información ELECTRO PUNO'!A463</f>
        <v>462</v>
      </c>
      <c r="B483" s="26" t="str">
        <f t="shared" si="66"/>
        <v>SICODI</v>
      </c>
      <c r="C483" s="9" t="str">
        <f t="shared" si="62"/>
        <v>Puno</v>
      </c>
      <c r="D483" s="9" t="str">
        <f t="shared" si="63"/>
        <v>No Reporta</v>
      </c>
      <c r="E483" s="9" t="str">
        <f t="shared" si="64"/>
        <v>No Reporta</v>
      </c>
      <c r="F483" s="194" t="str">
        <f>+'Información ELECTRO PUNO'!E463</f>
        <v>MT</v>
      </c>
      <c r="G483" s="194">
        <f>+'Información ELECTRO PUNO'!G463</f>
        <v>12</v>
      </c>
      <c r="H483" s="9" t="str">
        <f t="shared" si="65"/>
        <v>Poste</v>
      </c>
      <c r="I483" s="194" t="str">
        <f>+'Información ELECTRO PUNO'!F463</f>
        <v>Madera Tratada</v>
      </c>
      <c r="J483" s="194" t="str">
        <f>+'Información ELECTRO PUNO'!B463</f>
        <v>PPM20</v>
      </c>
      <c r="K483" s="9" t="str">
        <f t="shared" si="67"/>
        <v>POSTE DE MADERA TRATADA DE 12 mts. CL.5</v>
      </c>
      <c r="L483" s="139">
        <f t="shared" si="68"/>
        <v>0.41</v>
      </c>
    </row>
    <row r="484" spans="1:12" x14ac:dyDescent="0.25">
      <c r="A484" s="193">
        <f>+'Información ELECTRO PUNO'!A464</f>
        <v>463</v>
      </c>
      <c r="B484" s="26" t="str">
        <f t="shared" si="66"/>
        <v>SICODI</v>
      </c>
      <c r="C484" s="9" t="str">
        <f t="shared" si="62"/>
        <v>Puno</v>
      </c>
      <c r="D484" s="9" t="str">
        <f t="shared" si="63"/>
        <v>No Reporta</v>
      </c>
      <c r="E484" s="9" t="str">
        <f t="shared" si="64"/>
        <v>No Reporta</v>
      </c>
      <c r="F484" s="194" t="str">
        <f>+'Información ELECTRO PUNO'!E464</f>
        <v>MT</v>
      </c>
      <c r="G484" s="194">
        <f>+'Información ELECTRO PUNO'!G464</f>
        <v>12</v>
      </c>
      <c r="H484" s="9" t="str">
        <f t="shared" si="65"/>
        <v>Poste</v>
      </c>
      <c r="I484" s="194" t="str">
        <f>+'Información ELECTRO PUNO'!F464</f>
        <v>Madera Tratada</v>
      </c>
      <c r="J484" s="194" t="str">
        <f>+'Información ELECTRO PUNO'!B464</f>
        <v>PPM20</v>
      </c>
      <c r="K484" s="9" t="str">
        <f t="shared" si="67"/>
        <v>POSTE DE MADERA TRATADA DE 12 mts. CL.5</v>
      </c>
      <c r="L484" s="139">
        <f t="shared" si="68"/>
        <v>0.41</v>
      </c>
    </row>
    <row r="485" spans="1:12" x14ac:dyDescent="0.25">
      <c r="A485" s="193">
        <f>+'Información ELECTRO PUNO'!A465</f>
        <v>464</v>
      </c>
      <c r="B485" s="26" t="str">
        <f t="shared" si="66"/>
        <v>SICODI</v>
      </c>
      <c r="C485" s="9" t="str">
        <f t="shared" si="62"/>
        <v>Puno</v>
      </c>
      <c r="D485" s="9" t="str">
        <f t="shared" si="63"/>
        <v>No Reporta</v>
      </c>
      <c r="E485" s="9" t="str">
        <f t="shared" si="64"/>
        <v>No Reporta</v>
      </c>
      <c r="F485" s="194" t="str">
        <f>+'Información ELECTRO PUNO'!E465</f>
        <v>MT</v>
      </c>
      <c r="G485" s="194">
        <f>+'Información ELECTRO PUNO'!G465</f>
        <v>12</v>
      </c>
      <c r="H485" s="9" t="str">
        <f t="shared" si="65"/>
        <v>Poste</v>
      </c>
      <c r="I485" s="194" t="str">
        <f>+'Información ELECTRO PUNO'!F465</f>
        <v>Madera Tratada</v>
      </c>
      <c r="J485" s="194" t="str">
        <f>+'Información ELECTRO PUNO'!B465</f>
        <v>PPM20</v>
      </c>
      <c r="K485" s="9" t="str">
        <f t="shared" si="67"/>
        <v>POSTE DE MADERA TRATADA DE 12 mts. CL.5</v>
      </c>
      <c r="L485" s="139">
        <f t="shared" si="68"/>
        <v>0.41</v>
      </c>
    </row>
    <row r="486" spans="1:12" x14ac:dyDescent="0.25">
      <c r="A486" s="193">
        <f>+'Información ELECTRO PUNO'!A466</f>
        <v>465</v>
      </c>
      <c r="B486" s="26" t="str">
        <f t="shared" si="66"/>
        <v>SICODI</v>
      </c>
      <c r="C486" s="9" t="str">
        <f t="shared" si="62"/>
        <v>Puno</v>
      </c>
      <c r="D486" s="9" t="str">
        <f t="shared" si="63"/>
        <v>No Reporta</v>
      </c>
      <c r="E486" s="9" t="str">
        <f t="shared" si="64"/>
        <v>No Reporta</v>
      </c>
      <c r="F486" s="194" t="str">
        <f>+'Información ELECTRO PUNO'!E466</f>
        <v>MT</v>
      </c>
      <c r="G486" s="194">
        <f>+'Información ELECTRO PUNO'!G466</f>
        <v>12</v>
      </c>
      <c r="H486" s="9" t="str">
        <f t="shared" si="65"/>
        <v>Poste</v>
      </c>
      <c r="I486" s="194" t="str">
        <f>+'Información ELECTRO PUNO'!F466</f>
        <v>Madera Tratada</v>
      </c>
      <c r="J486" s="194" t="str">
        <f>+'Información ELECTRO PUNO'!B466</f>
        <v>PPM20</v>
      </c>
      <c r="K486" s="9" t="str">
        <f t="shared" si="67"/>
        <v>POSTE DE MADERA TRATADA DE 12 mts. CL.5</v>
      </c>
      <c r="L486" s="139">
        <f t="shared" si="68"/>
        <v>0.41</v>
      </c>
    </row>
    <row r="487" spans="1:12" x14ac:dyDescent="0.25">
      <c r="A487" s="193">
        <f>+'Información ELECTRO PUNO'!A467</f>
        <v>466</v>
      </c>
      <c r="B487" s="26" t="str">
        <f t="shared" si="66"/>
        <v>SICODI</v>
      </c>
      <c r="C487" s="9" t="str">
        <f t="shared" si="62"/>
        <v>Puno</v>
      </c>
      <c r="D487" s="9" t="str">
        <f t="shared" si="63"/>
        <v>No Reporta</v>
      </c>
      <c r="E487" s="9" t="str">
        <f t="shared" si="64"/>
        <v>No Reporta</v>
      </c>
      <c r="F487" s="194" t="str">
        <f>+'Información ELECTRO PUNO'!E467</f>
        <v>MT</v>
      </c>
      <c r="G487" s="194">
        <f>+'Información ELECTRO PUNO'!G467</f>
        <v>12</v>
      </c>
      <c r="H487" s="9" t="str">
        <f t="shared" si="65"/>
        <v>Poste</v>
      </c>
      <c r="I487" s="194" t="str">
        <f>+'Información ELECTRO PUNO'!F467</f>
        <v>Madera Tratada</v>
      </c>
      <c r="J487" s="194" t="str">
        <f>+'Información ELECTRO PUNO'!B467</f>
        <v>PPM20</v>
      </c>
      <c r="K487" s="9" t="str">
        <f t="shared" si="67"/>
        <v>POSTE DE MADERA TRATADA DE 12 mts. CL.5</v>
      </c>
      <c r="L487" s="139">
        <f t="shared" si="68"/>
        <v>0.41</v>
      </c>
    </row>
    <row r="488" spans="1:12" x14ac:dyDescent="0.25">
      <c r="A488" s="193">
        <f>+'Información ELECTRO PUNO'!A468</f>
        <v>467</v>
      </c>
      <c r="B488" s="26" t="str">
        <f t="shared" si="66"/>
        <v>SICODI</v>
      </c>
      <c r="C488" s="9" t="str">
        <f t="shared" si="62"/>
        <v>Puno</v>
      </c>
      <c r="D488" s="9" t="str">
        <f t="shared" si="63"/>
        <v>No Reporta</v>
      </c>
      <c r="E488" s="9" t="str">
        <f t="shared" si="64"/>
        <v>No Reporta</v>
      </c>
      <c r="F488" s="194" t="str">
        <f>+'Información ELECTRO PUNO'!E468</f>
        <v>MT</v>
      </c>
      <c r="G488" s="194">
        <f>+'Información ELECTRO PUNO'!G468</f>
        <v>12</v>
      </c>
      <c r="H488" s="9" t="str">
        <f t="shared" si="65"/>
        <v>Poste</v>
      </c>
      <c r="I488" s="194" t="str">
        <f>+'Información ELECTRO PUNO'!F468</f>
        <v>Madera Tratada</v>
      </c>
      <c r="J488" s="194" t="str">
        <f>+'Información ELECTRO PUNO'!B468</f>
        <v>PPM20</v>
      </c>
      <c r="K488" s="9" t="str">
        <f t="shared" si="67"/>
        <v>POSTE DE MADERA TRATADA DE 12 mts. CL.5</v>
      </c>
      <c r="L488" s="139">
        <f t="shared" si="68"/>
        <v>0.41</v>
      </c>
    </row>
    <row r="489" spans="1:12" x14ac:dyDescent="0.25">
      <c r="A489" s="193">
        <f>+'Información ELECTRO PUNO'!A469</f>
        <v>468</v>
      </c>
      <c r="B489" s="26" t="str">
        <f t="shared" si="66"/>
        <v>SICODI</v>
      </c>
      <c r="C489" s="9" t="str">
        <f t="shared" si="62"/>
        <v>Puno</v>
      </c>
      <c r="D489" s="9" t="str">
        <f t="shared" si="63"/>
        <v>No Reporta</v>
      </c>
      <c r="E489" s="9" t="str">
        <f t="shared" si="64"/>
        <v>No Reporta</v>
      </c>
      <c r="F489" s="194" t="str">
        <f>+'Información ELECTRO PUNO'!E469</f>
        <v>MT</v>
      </c>
      <c r="G489" s="194">
        <f>+'Información ELECTRO PUNO'!G469</f>
        <v>12</v>
      </c>
      <c r="H489" s="9" t="str">
        <f t="shared" si="65"/>
        <v>Poste</v>
      </c>
      <c r="I489" s="194" t="str">
        <f>+'Información ELECTRO PUNO'!F469</f>
        <v>Madera Tratada</v>
      </c>
      <c r="J489" s="194" t="str">
        <f>+'Información ELECTRO PUNO'!B469</f>
        <v>PPM20</v>
      </c>
      <c r="K489" s="9" t="str">
        <f t="shared" si="67"/>
        <v>POSTE DE MADERA TRATADA DE 12 mts. CL.5</v>
      </c>
      <c r="L489" s="139">
        <f t="shared" si="68"/>
        <v>0.41</v>
      </c>
    </row>
    <row r="490" spans="1:12" x14ac:dyDescent="0.25">
      <c r="A490" s="193">
        <f>+'Información ELECTRO PUNO'!A470</f>
        <v>469</v>
      </c>
      <c r="B490" s="26" t="str">
        <f t="shared" si="66"/>
        <v>SICODI</v>
      </c>
      <c r="C490" s="9" t="str">
        <f t="shared" si="62"/>
        <v>Puno</v>
      </c>
      <c r="D490" s="9" t="str">
        <f t="shared" si="63"/>
        <v>No Reporta</v>
      </c>
      <c r="E490" s="9" t="str">
        <f t="shared" si="64"/>
        <v>No Reporta</v>
      </c>
      <c r="F490" s="194" t="str">
        <f>+'Información ELECTRO PUNO'!E470</f>
        <v>MT</v>
      </c>
      <c r="G490" s="194">
        <f>+'Información ELECTRO PUNO'!G470</f>
        <v>12</v>
      </c>
      <c r="H490" s="9" t="str">
        <f t="shared" si="65"/>
        <v>Poste</v>
      </c>
      <c r="I490" s="194" t="str">
        <f>+'Información ELECTRO PUNO'!F470</f>
        <v>Madera Tratada</v>
      </c>
      <c r="J490" s="194" t="str">
        <f>+'Información ELECTRO PUNO'!B470</f>
        <v>PPM20</v>
      </c>
      <c r="K490" s="9" t="str">
        <f t="shared" si="67"/>
        <v>POSTE DE MADERA TRATADA DE 12 mts. CL.5</v>
      </c>
      <c r="L490" s="139">
        <f t="shared" si="68"/>
        <v>0.41</v>
      </c>
    </row>
    <row r="491" spans="1:12" x14ac:dyDescent="0.25">
      <c r="A491" s="193">
        <f>+'Información ELECTRO PUNO'!A471</f>
        <v>470</v>
      </c>
      <c r="B491" s="26" t="str">
        <f t="shared" si="66"/>
        <v>SICODI</v>
      </c>
      <c r="C491" s="9" t="str">
        <f t="shared" si="62"/>
        <v>Puno</v>
      </c>
      <c r="D491" s="9" t="str">
        <f t="shared" si="63"/>
        <v>No Reporta</v>
      </c>
      <c r="E491" s="9" t="str">
        <f t="shared" si="64"/>
        <v>No Reporta</v>
      </c>
      <c r="F491" s="194" t="str">
        <f>+'Información ELECTRO PUNO'!E471</f>
        <v>MT</v>
      </c>
      <c r="G491" s="194">
        <f>+'Información ELECTRO PUNO'!G471</f>
        <v>12</v>
      </c>
      <c r="H491" s="9" t="str">
        <f t="shared" si="65"/>
        <v>Poste</v>
      </c>
      <c r="I491" s="194" t="str">
        <f>+'Información ELECTRO PUNO'!F471</f>
        <v>Madera Tratada</v>
      </c>
      <c r="J491" s="194" t="str">
        <f>+'Información ELECTRO PUNO'!B471</f>
        <v>PPM20</v>
      </c>
      <c r="K491" s="9" t="str">
        <f t="shared" si="67"/>
        <v>POSTE DE MADERA TRATADA DE 12 mts. CL.5</v>
      </c>
      <c r="L491" s="139">
        <f t="shared" si="68"/>
        <v>0.41</v>
      </c>
    </row>
    <row r="492" spans="1:12" x14ac:dyDescent="0.25">
      <c r="A492" s="193">
        <f>+'Información ELECTRO PUNO'!A472</f>
        <v>471</v>
      </c>
      <c r="B492" s="26" t="str">
        <f t="shared" si="66"/>
        <v>SICODI</v>
      </c>
      <c r="C492" s="9" t="str">
        <f t="shared" si="62"/>
        <v>Puno</v>
      </c>
      <c r="D492" s="9" t="str">
        <f t="shared" si="63"/>
        <v>No Reporta</v>
      </c>
      <c r="E492" s="9" t="str">
        <f t="shared" si="64"/>
        <v>No Reporta</v>
      </c>
      <c r="F492" s="194" t="str">
        <f>+'Información ELECTRO PUNO'!E472</f>
        <v>MT</v>
      </c>
      <c r="G492" s="194">
        <f>+'Información ELECTRO PUNO'!G472</f>
        <v>12</v>
      </c>
      <c r="H492" s="9" t="str">
        <f t="shared" si="65"/>
        <v>Poste</v>
      </c>
      <c r="I492" s="194" t="str">
        <f>+'Información ELECTRO PUNO'!F472</f>
        <v>Madera Tratada</v>
      </c>
      <c r="J492" s="194" t="str">
        <f>+'Información ELECTRO PUNO'!B472</f>
        <v>PPM20</v>
      </c>
      <c r="K492" s="9" t="str">
        <f t="shared" si="67"/>
        <v>POSTE DE MADERA TRATADA DE 12 mts. CL.5</v>
      </c>
      <c r="L492" s="139">
        <f t="shared" si="68"/>
        <v>0.41</v>
      </c>
    </row>
    <row r="493" spans="1:12" x14ac:dyDescent="0.25">
      <c r="A493" s="193">
        <f>+'Información ELECTRO PUNO'!A473</f>
        <v>472</v>
      </c>
      <c r="B493" s="26" t="str">
        <f t="shared" si="66"/>
        <v>SICODI</v>
      </c>
      <c r="C493" s="9" t="str">
        <f t="shared" si="62"/>
        <v>Puno</v>
      </c>
      <c r="D493" s="9" t="str">
        <f t="shared" si="63"/>
        <v>No Reporta</v>
      </c>
      <c r="E493" s="9" t="str">
        <f t="shared" si="64"/>
        <v>No Reporta</v>
      </c>
      <c r="F493" s="194" t="str">
        <f>+'Información ELECTRO PUNO'!E473</f>
        <v>MT</v>
      </c>
      <c r="G493" s="194">
        <f>+'Información ELECTRO PUNO'!G473</f>
        <v>12</v>
      </c>
      <c r="H493" s="9" t="str">
        <f t="shared" si="65"/>
        <v>Poste</v>
      </c>
      <c r="I493" s="194" t="str">
        <f>+'Información ELECTRO PUNO'!F473</f>
        <v>Madera Tratada</v>
      </c>
      <c r="J493" s="194" t="str">
        <f>+'Información ELECTRO PUNO'!B473</f>
        <v>PPM20</v>
      </c>
      <c r="K493" s="9" t="str">
        <f t="shared" si="67"/>
        <v>POSTE DE MADERA TRATADA DE 12 mts. CL.5</v>
      </c>
      <c r="L493" s="139">
        <f t="shared" si="68"/>
        <v>0.41</v>
      </c>
    </row>
    <row r="494" spans="1:12" x14ac:dyDescent="0.25">
      <c r="A494" s="193">
        <f>+'Información ELECTRO PUNO'!A474</f>
        <v>473</v>
      </c>
      <c r="B494" s="26" t="str">
        <f t="shared" si="66"/>
        <v>SICODI</v>
      </c>
      <c r="C494" s="9" t="str">
        <f t="shared" si="62"/>
        <v>Puno</v>
      </c>
      <c r="D494" s="9" t="str">
        <f t="shared" si="63"/>
        <v>No Reporta</v>
      </c>
      <c r="E494" s="9" t="str">
        <f t="shared" si="64"/>
        <v>No Reporta</v>
      </c>
      <c r="F494" s="194" t="str">
        <f>+'Información ELECTRO PUNO'!E474</f>
        <v>MT</v>
      </c>
      <c r="G494" s="194">
        <f>+'Información ELECTRO PUNO'!G474</f>
        <v>12</v>
      </c>
      <c r="H494" s="9" t="str">
        <f t="shared" si="65"/>
        <v>Poste</v>
      </c>
      <c r="I494" s="194" t="str">
        <f>+'Información ELECTRO PUNO'!F474</f>
        <v>Madera Tratada</v>
      </c>
      <c r="J494" s="194" t="str">
        <f>+'Información ELECTRO PUNO'!B474</f>
        <v>PPM20</v>
      </c>
      <c r="K494" s="9" t="str">
        <f t="shared" si="67"/>
        <v>POSTE DE MADERA TRATADA DE 12 mts. CL.5</v>
      </c>
      <c r="L494" s="139">
        <f t="shared" si="68"/>
        <v>0.41</v>
      </c>
    </row>
    <row r="495" spans="1:12" x14ac:dyDescent="0.25">
      <c r="A495" s="193">
        <f>+'Información ELECTRO PUNO'!A475</f>
        <v>474</v>
      </c>
      <c r="B495" s="26" t="str">
        <f t="shared" si="66"/>
        <v>SICODI</v>
      </c>
      <c r="C495" s="9" t="str">
        <f t="shared" si="62"/>
        <v>Puno</v>
      </c>
      <c r="D495" s="9" t="str">
        <f t="shared" si="63"/>
        <v>No Reporta</v>
      </c>
      <c r="E495" s="9" t="str">
        <f t="shared" si="64"/>
        <v>No Reporta</v>
      </c>
      <c r="F495" s="194" t="str">
        <f>+'Información ELECTRO PUNO'!E475</f>
        <v>MT</v>
      </c>
      <c r="G495" s="194">
        <f>+'Información ELECTRO PUNO'!G475</f>
        <v>12</v>
      </c>
      <c r="H495" s="9" t="str">
        <f t="shared" si="65"/>
        <v>Poste</v>
      </c>
      <c r="I495" s="194" t="str">
        <f>+'Información ELECTRO PUNO'!F475</f>
        <v>Madera Tratada</v>
      </c>
      <c r="J495" s="194" t="str">
        <f>+'Información ELECTRO PUNO'!B475</f>
        <v>PPM20</v>
      </c>
      <c r="K495" s="9" t="str">
        <f t="shared" si="67"/>
        <v>POSTE DE MADERA TRATADA DE 12 mts. CL.5</v>
      </c>
      <c r="L495" s="139">
        <f t="shared" si="68"/>
        <v>0.41</v>
      </c>
    </row>
    <row r="496" spans="1:12" x14ac:dyDescent="0.25">
      <c r="A496" s="193">
        <f>+'Información ELECTRO PUNO'!A476</f>
        <v>475</v>
      </c>
      <c r="B496" s="26" t="str">
        <f t="shared" si="66"/>
        <v>SICODI</v>
      </c>
      <c r="C496" s="9" t="str">
        <f t="shared" si="62"/>
        <v>Puno</v>
      </c>
      <c r="D496" s="9" t="str">
        <f t="shared" si="63"/>
        <v>No Reporta</v>
      </c>
      <c r="E496" s="9" t="str">
        <f t="shared" si="64"/>
        <v>No Reporta</v>
      </c>
      <c r="F496" s="194" t="str">
        <f>+'Información ELECTRO PUNO'!E476</f>
        <v>MT</v>
      </c>
      <c r="G496" s="194">
        <f>+'Información ELECTRO PUNO'!G476</f>
        <v>12</v>
      </c>
      <c r="H496" s="9" t="str">
        <f t="shared" si="65"/>
        <v>Poste</v>
      </c>
      <c r="I496" s="194" t="str">
        <f>+'Información ELECTRO PUNO'!F476</f>
        <v>Madera Tratada</v>
      </c>
      <c r="J496" s="194" t="str">
        <f>+'Información ELECTRO PUNO'!B476</f>
        <v>PPM20</v>
      </c>
      <c r="K496" s="9" t="str">
        <f t="shared" si="67"/>
        <v>POSTE DE MADERA TRATADA DE 12 mts. CL.5</v>
      </c>
      <c r="L496" s="139">
        <f t="shared" si="68"/>
        <v>0.41</v>
      </c>
    </row>
    <row r="497" spans="1:12" x14ac:dyDescent="0.25">
      <c r="A497" s="193">
        <f>+'Información ELECTRO PUNO'!A477</f>
        <v>476</v>
      </c>
      <c r="B497" s="26" t="str">
        <f t="shared" si="66"/>
        <v>SICODI</v>
      </c>
      <c r="C497" s="9" t="str">
        <f t="shared" si="62"/>
        <v>Puno</v>
      </c>
      <c r="D497" s="9" t="str">
        <f t="shared" si="63"/>
        <v>No Reporta</v>
      </c>
      <c r="E497" s="9" t="str">
        <f t="shared" si="64"/>
        <v>No Reporta</v>
      </c>
      <c r="F497" s="194" t="str">
        <f>+'Información ELECTRO PUNO'!E477</f>
        <v>MT</v>
      </c>
      <c r="G497" s="194">
        <f>+'Información ELECTRO PUNO'!G477</f>
        <v>12</v>
      </c>
      <c r="H497" s="9" t="str">
        <f t="shared" si="65"/>
        <v>Poste</v>
      </c>
      <c r="I497" s="194" t="str">
        <f>+'Información ELECTRO PUNO'!F477</f>
        <v>Madera Tratada</v>
      </c>
      <c r="J497" s="194" t="str">
        <f>+'Información ELECTRO PUNO'!B477</f>
        <v>PPM20</v>
      </c>
      <c r="K497" s="9" t="str">
        <f t="shared" si="67"/>
        <v>POSTE DE MADERA TRATADA DE 12 mts. CL.5</v>
      </c>
      <c r="L497" s="139">
        <f t="shared" si="68"/>
        <v>0.41</v>
      </c>
    </row>
    <row r="498" spans="1:12" x14ac:dyDescent="0.25">
      <c r="A498" s="193">
        <f>+'Información ELECTRO PUNO'!A478</f>
        <v>477</v>
      </c>
      <c r="B498" s="26" t="str">
        <f t="shared" si="66"/>
        <v>SICODI</v>
      </c>
      <c r="C498" s="9" t="str">
        <f t="shared" si="62"/>
        <v>Puno</v>
      </c>
      <c r="D498" s="9" t="str">
        <f t="shared" si="63"/>
        <v>No Reporta</v>
      </c>
      <c r="E498" s="9" t="str">
        <f t="shared" si="64"/>
        <v>No Reporta</v>
      </c>
      <c r="F498" s="194" t="str">
        <f>+'Información ELECTRO PUNO'!E478</f>
        <v>MT</v>
      </c>
      <c r="G498" s="194">
        <f>+'Información ELECTRO PUNO'!G478</f>
        <v>12</v>
      </c>
      <c r="H498" s="9" t="str">
        <f t="shared" si="65"/>
        <v>Poste</v>
      </c>
      <c r="I498" s="194" t="str">
        <f>+'Información ELECTRO PUNO'!F478</f>
        <v>Madera Tratada</v>
      </c>
      <c r="J498" s="194" t="str">
        <f>+'Información ELECTRO PUNO'!B478</f>
        <v>PPM20</v>
      </c>
      <c r="K498" s="9" t="str">
        <f t="shared" si="67"/>
        <v>POSTE DE MADERA TRATADA DE 12 mts. CL.5</v>
      </c>
      <c r="L498" s="139">
        <f t="shared" si="68"/>
        <v>0.41</v>
      </c>
    </row>
    <row r="499" spans="1:12" x14ac:dyDescent="0.25">
      <c r="A499" s="193">
        <f>+'Información ELECTRO PUNO'!A479</f>
        <v>478</v>
      </c>
      <c r="B499" s="26" t="str">
        <f t="shared" si="66"/>
        <v>SICODI</v>
      </c>
      <c r="C499" s="9" t="str">
        <f t="shared" si="62"/>
        <v>Puno</v>
      </c>
      <c r="D499" s="9" t="str">
        <f t="shared" si="63"/>
        <v>No Reporta</v>
      </c>
      <c r="E499" s="9" t="str">
        <f t="shared" si="64"/>
        <v>No Reporta</v>
      </c>
      <c r="F499" s="194" t="str">
        <f>+'Información ELECTRO PUNO'!E479</f>
        <v>MT</v>
      </c>
      <c r="G499" s="194">
        <f>+'Información ELECTRO PUNO'!G479</f>
        <v>12</v>
      </c>
      <c r="H499" s="9" t="str">
        <f t="shared" si="65"/>
        <v>Poste</v>
      </c>
      <c r="I499" s="194" t="str">
        <f>+'Información ELECTRO PUNO'!F479</f>
        <v>Madera Tratada</v>
      </c>
      <c r="J499" s="194" t="str">
        <f>+'Información ELECTRO PUNO'!B479</f>
        <v>PPM20</v>
      </c>
      <c r="K499" s="9" t="str">
        <f t="shared" si="67"/>
        <v>POSTE DE MADERA TRATADA DE 12 mts. CL.5</v>
      </c>
      <c r="L499" s="139">
        <f t="shared" si="68"/>
        <v>0.41</v>
      </c>
    </row>
    <row r="500" spans="1:12" x14ac:dyDescent="0.25">
      <c r="A500" s="193">
        <f>+'Información ELECTRO PUNO'!A480</f>
        <v>479</v>
      </c>
      <c r="B500" s="26" t="str">
        <f t="shared" si="66"/>
        <v>SICODI</v>
      </c>
      <c r="C500" s="9" t="str">
        <f t="shared" si="62"/>
        <v>Puno</v>
      </c>
      <c r="D500" s="9" t="str">
        <f t="shared" si="63"/>
        <v>No Reporta</v>
      </c>
      <c r="E500" s="9" t="str">
        <f t="shared" si="64"/>
        <v>No Reporta</v>
      </c>
      <c r="F500" s="194" t="str">
        <f>+'Información ELECTRO PUNO'!E480</f>
        <v>MT</v>
      </c>
      <c r="G500" s="194">
        <f>+'Información ELECTRO PUNO'!G480</f>
        <v>12</v>
      </c>
      <c r="H500" s="9" t="str">
        <f t="shared" si="65"/>
        <v>Poste</v>
      </c>
      <c r="I500" s="194" t="str">
        <f>+'Información ELECTRO PUNO'!F480</f>
        <v>Madera Tratada</v>
      </c>
      <c r="J500" s="194" t="str">
        <f>+'Información ELECTRO PUNO'!B480</f>
        <v>PPM20</v>
      </c>
      <c r="K500" s="9" t="str">
        <f t="shared" si="67"/>
        <v>POSTE DE MADERA TRATADA DE 12 mts. CL.5</v>
      </c>
      <c r="L500" s="139">
        <f t="shared" si="68"/>
        <v>0.41</v>
      </c>
    </row>
    <row r="501" spans="1:12" x14ac:dyDescent="0.25">
      <c r="A501" s="193">
        <f>+'Información ELECTRO PUNO'!A481</f>
        <v>480</v>
      </c>
      <c r="B501" s="26" t="str">
        <f t="shared" si="66"/>
        <v>SICODI</v>
      </c>
      <c r="C501" s="9" t="str">
        <f t="shared" si="62"/>
        <v>Puno</v>
      </c>
      <c r="D501" s="9" t="str">
        <f t="shared" si="63"/>
        <v>No Reporta</v>
      </c>
      <c r="E501" s="9" t="str">
        <f t="shared" si="64"/>
        <v>No Reporta</v>
      </c>
      <c r="F501" s="194" t="str">
        <f>+'Información ELECTRO PUNO'!E481</f>
        <v>MT</v>
      </c>
      <c r="G501" s="194">
        <f>+'Información ELECTRO PUNO'!G481</f>
        <v>12</v>
      </c>
      <c r="H501" s="9" t="str">
        <f t="shared" si="65"/>
        <v>Poste</v>
      </c>
      <c r="I501" s="194" t="str">
        <f>+'Información ELECTRO PUNO'!F481</f>
        <v>Madera Tratada</v>
      </c>
      <c r="J501" s="194" t="str">
        <f>+'Información ELECTRO PUNO'!B481</f>
        <v>PPM20</v>
      </c>
      <c r="K501" s="9" t="str">
        <f t="shared" si="67"/>
        <v>POSTE DE MADERA TRATADA DE 12 mts. CL.5</v>
      </c>
      <c r="L501" s="139">
        <f t="shared" si="68"/>
        <v>0.41</v>
      </c>
    </row>
    <row r="502" spans="1:12" x14ac:dyDescent="0.25">
      <c r="A502" s="193">
        <f>+'Información ELECTRO PUNO'!A482</f>
        <v>481</v>
      </c>
      <c r="B502" s="26" t="str">
        <f t="shared" si="66"/>
        <v>SICODI</v>
      </c>
      <c r="C502" s="9" t="str">
        <f t="shared" si="62"/>
        <v>Puno</v>
      </c>
      <c r="D502" s="9" t="str">
        <f t="shared" si="63"/>
        <v>No Reporta</v>
      </c>
      <c r="E502" s="9" t="str">
        <f t="shared" si="64"/>
        <v>No Reporta</v>
      </c>
      <c r="F502" s="194" t="str">
        <f>+'Información ELECTRO PUNO'!E482</f>
        <v>MT</v>
      </c>
      <c r="G502" s="194">
        <f>+'Información ELECTRO PUNO'!G482</f>
        <v>12</v>
      </c>
      <c r="H502" s="9" t="str">
        <f t="shared" si="65"/>
        <v>Poste</v>
      </c>
      <c r="I502" s="194" t="str">
        <f>+'Información ELECTRO PUNO'!F482</f>
        <v>Madera Tratada</v>
      </c>
      <c r="J502" s="194" t="str">
        <f>+'Información ELECTRO PUNO'!B482</f>
        <v>PPM20</v>
      </c>
      <c r="K502" s="9" t="str">
        <f t="shared" si="67"/>
        <v>POSTE DE MADERA TRATADA DE 12 mts. CL.5</v>
      </c>
      <c r="L502" s="139">
        <f t="shared" si="68"/>
        <v>0.41</v>
      </c>
    </row>
    <row r="503" spans="1:12" x14ac:dyDescent="0.25">
      <c r="A503" s="193">
        <f>+'Información ELECTRO PUNO'!A483</f>
        <v>482</v>
      </c>
      <c r="B503" s="26" t="str">
        <f t="shared" si="66"/>
        <v>SICODI</v>
      </c>
      <c r="C503" s="9" t="str">
        <f t="shared" si="62"/>
        <v>Puno</v>
      </c>
      <c r="D503" s="9" t="str">
        <f t="shared" si="63"/>
        <v>No Reporta</v>
      </c>
      <c r="E503" s="9" t="str">
        <f t="shared" si="64"/>
        <v>No Reporta</v>
      </c>
      <c r="F503" s="194" t="str">
        <f>+'Información ELECTRO PUNO'!E483</f>
        <v>MT</v>
      </c>
      <c r="G503" s="194">
        <f>+'Información ELECTRO PUNO'!G483</f>
        <v>12</v>
      </c>
      <c r="H503" s="9" t="str">
        <f t="shared" si="65"/>
        <v>Poste</v>
      </c>
      <c r="I503" s="194" t="str">
        <f>+'Información ELECTRO PUNO'!F483</f>
        <v>Madera Tratada</v>
      </c>
      <c r="J503" s="194" t="str">
        <f>+'Información ELECTRO PUNO'!B483</f>
        <v>PPM20</v>
      </c>
      <c r="K503" s="9" t="str">
        <f t="shared" si="67"/>
        <v>POSTE DE MADERA TRATADA DE 12 mts. CL.5</v>
      </c>
      <c r="L503" s="139">
        <f t="shared" si="68"/>
        <v>0.41</v>
      </c>
    </row>
    <row r="504" spans="1:12" x14ac:dyDescent="0.25">
      <c r="A504" s="193">
        <f>+'Información ELECTRO PUNO'!A484</f>
        <v>483</v>
      </c>
      <c r="B504" s="26" t="str">
        <f t="shared" si="66"/>
        <v>SICODI</v>
      </c>
      <c r="C504" s="9" t="str">
        <f t="shared" si="62"/>
        <v>Puno</v>
      </c>
      <c r="D504" s="9" t="str">
        <f t="shared" si="63"/>
        <v>No Reporta</v>
      </c>
      <c r="E504" s="9" t="str">
        <f t="shared" si="64"/>
        <v>No Reporta</v>
      </c>
      <c r="F504" s="194" t="str">
        <f>+'Información ELECTRO PUNO'!E484</f>
        <v>MT</v>
      </c>
      <c r="G504" s="194">
        <f>+'Información ELECTRO PUNO'!G484</f>
        <v>12</v>
      </c>
      <c r="H504" s="9" t="str">
        <f t="shared" si="65"/>
        <v>Poste</v>
      </c>
      <c r="I504" s="194" t="str">
        <f>+'Información ELECTRO PUNO'!F484</f>
        <v>Madera Tratada</v>
      </c>
      <c r="J504" s="194" t="str">
        <f>+'Información ELECTRO PUNO'!B484</f>
        <v>PPM20</v>
      </c>
      <c r="K504" s="9" t="str">
        <f t="shared" si="67"/>
        <v>POSTE DE MADERA TRATADA DE 12 mts. CL.5</v>
      </c>
      <c r="L504" s="139">
        <f t="shared" si="68"/>
        <v>0.41</v>
      </c>
    </row>
    <row r="505" spans="1:12" x14ac:dyDescent="0.25">
      <c r="A505" s="193">
        <f>+'Información ELECTRO PUNO'!A485</f>
        <v>484</v>
      </c>
      <c r="B505" s="26" t="str">
        <f t="shared" si="66"/>
        <v>SICODI</v>
      </c>
      <c r="C505" s="9" t="str">
        <f t="shared" si="62"/>
        <v>Puno</v>
      </c>
      <c r="D505" s="9" t="str">
        <f t="shared" si="63"/>
        <v>No Reporta</v>
      </c>
      <c r="E505" s="9" t="str">
        <f t="shared" si="64"/>
        <v>No Reporta</v>
      </c>
      <c r="F505" s="194" t="str">
        <f>+'Información ELECTRO PUNO'!E485</f>
        <v>MT</v>
      </c>
      <c r="G505" s="194">
        <f>+'Información ELECTRO PUNO'!G485</f>
        <v>12</v>
      </c>
      <c r="H505" s="9" t="str">
        <f t="shared" si="65"/>
        <v>Poste</v>
      </c>
      <c r="I505" s="194" t="str">
        <f>+'Información ELECTRO PUNO'!F485</f>
        <v>Madera Tratada</v>
      </c>
      <c r="J505" s="194" t="str">
        <f>+'Información ELECTRO PUNO'!B485</f>
        <v>PPM20</v>
      </c>
      <c r="K505" s="9" t="str">
        <f t="shared" si="67"/>
        <v>POSTE DE MADERA TRATADA DE 12 mts. CL.5</v>
      </c>
      <c r="L505" s="139">
        <f t="shared" si="68"/>
        <v>0.41</v>
      </c>
    </row>
    <row r="506" spans="1:12" x14ac:dyDescent="0.25">
      <c r="A506" s="193">
        <f>+'Información ELECTRO PUNO'!A486</f>
        <v>485</v>
      </c>
      <c r="B506" s="26" t="str">
        <f t="shared" si="66"/>
        <v>SICODI</v>
      </c>
      <c r="C506" s="9" t="str">
        <f t="shared" si="62"/>
        <v>Puno</v>
      </c>
      <c r="D506" s="9" t="str">
        <f t="shared" si="63"/>
        <v>No Reporta</v>
      </c>
      <c r="E506" s="9" t="str">
        <f t="shared" si="64"/>
        <v>No Reporta</v>
      </c>
      <c r="F506" s="194" t="str">
        <f>+'Información ELECTRO PUNO'!E486</f>
        <v>MT</v>
      </c>
      <c r="G506" s="194">
        <f>+'Información ELECTRO PUNO'!G486</f>
        <v>12</v>
      </c>
      <c r="H506" s="9" t="str">
        <f t="shared" si="65"/>
        <v>Poste</v>
      </c>
      <c r="I506" s="194" t="str">
        <f>+'Información ELECTRO PUNO'!F486</f>
        <v>Madera Tratada</v>
      </c>
      <c r="J506" s="194" t="str">
        <f>+'Información ELECTRO PUNO'!B486</f>
        <v>PPM20</v>
      </c>
      <c r="K506" s="9" t="str">
        <f t="shared" si="67"/>
        <v>POSTE DE MADERA TRATADA DE 12 mts. CL.5</v>
      </c>
      <c r="L506" s="139">
        <f t="shared" si="68"/>
        <v>0.41</v>
      </c>
    </row>
    <row r="507" spans="1:12" x14ac:dyDescent="0.25">
      <c r="A507" s="193">
        <f>+'Información ELECTRO PUNO'!A487</f>
        <v>486</v>
      </c>
      <c r="B507" s="26" t="str">
        <f t="shared" si="66"/>
        <v>SICODI</v>
      </c>
      <c r="C507" s="9" t="str">
        <f t="shared" si="62"/>
        <v>Puno</v>
      </c>
      <c r="D507" s="9" t="str">
        <f t="shared" si="63"/>
        <v>No Reporta</v>
      </c>
      <c r="E507" s="9" t="str">
        <f t="shared" si="64"/>
        <v>No Reporta</v>
      </c>
      <c r="F507" s="194" t="str">
        <f>+'Información ELECTRO PUNO'!E487</f>
        <v>MT</v>
      </c>
      <c r="G507" s="194">
        <f>+'Información ELECTRO PUNO'!G487</f>
        <v>12</v>
      </c>
      <c r="H507" s="9" t="str">
        <f t="shared" si="65"/>
        <v>Poste</v>
      </c>
      <c r="I507" s="194" t="str">
        <f>+'Información ELECTRO PUNO'!F487</f>
        <v>Madera Tratada</v>
      </c>
      <c r="J507" s="194" t="str">
        <f>+'Información ELECTRO PUNO'!B487</f>
        <v>PPM20</v>
      </c>
      <c r="K507" s="9" t="str">
        <f t="shared" si="67"/>
        <v>POSTE DE MADERA TRATADA DE 12 mts. CL.5</v>
      </c>
      <c r="L507" s="139">
        <f t="shared" si="68"/>
        <v>0.41</v>
      </c>
    </row>
    <row r="508" spans="1:12" x14ac:dyDescent="0.25">
      <c r="A508" s="193">
        <f>+'Información ELECTRO PUNO'!A488</f>
        <v>487</v>
      </c>
      <c r="B508" s="26" t="str">
        <f t="shared" si="66"/>
        <v>SICODI</v>
      </c>
      <c r="C508" s="9" t="str">
        <f t="shared" si="62"/>
        <v>Puno</v>
      </c>
      <c r="D508" s="9" t="str">
        <f t="shared" si="63"/>
        <v>No Reporta</v>
      </c>
      <c r="E508" s="9" t="str">
        <f t="shared" si="64"/>
        <v>No Reporta</v>
      </c>
      <c r="F508" s="194" t="str">
        <f>+'Información ELECTRO PUNO'!E488</f>
        <v>MT</v>
      </c>
      <c r="G508" s="194">
        <f>+'Información ELECTRO PUNO'!G488</f>
        <v>12</v>
      </c>
      <c r="H508" s="9" t="str">
        <f t="shared" si="65"/>
        <v>Poste</v>
      </c>
      <c r="I508" s="194" t="str">
        <f>+'Información ELECTRO PUNO'!F488</f>
        <v>Madera Tratada</v>
      </c>
      <c r="J508" s="194" t="str">
        <f>+'Información ELECTRO PUNO'!B488</f>
        <v>PPM20</v>
      </c>
      <c r="K508" s="9" t="str">
        <f t="shared" si="67"/>
        <v>POSTE DE MADERA TRATADA DE 12 mts. CL.5</v>
      </c>
      <c r="L508" s="139">
        <f t="shared" si="68"/>
        <v>0.41</v>
      </c>
    </row>
    <row r="509" spans="1:12" x14ac:dyDescent="0.25">
      <c r="A509" s="193">
        <f>+'Información ELECTRO PUNO'!A489</f>
        <v>488</v>
      </c>
      <c r="B509" s="26" t="str">
        <f t="shared" si="66"/>
        <v>SICODI</v>
      </c>
      <c r="C509" s="9" t="str">
        <f t="shared" si="62"/>
        <v>Puno</v>
      </c>
      <c r="D509" s="9" t="str">
        <f t="shared" si="63"/>
        <v>No Reporta</v>
      </c>
      <c r="E509" s="9" t="str">
        <f t="shared" si="64"/>
        <v>No Reporta</v>
      </c>
      <c r="F509" s="194" t="str">
        <f>+'Información ELECTRO PUNO'!E489</f>
        <v>MT</v>
      </c>
      <c r="G509" s="194">
        <f>+'Información ELECTRO PUNO'!G489</f>
        <v>12</v>
      </c>
      <c r="H509" s="9" t="str">
        <f t="shared" si="65"/>
        <v>Poste</v>
      </c>
      <c r="I509" s="194" t="str">
        <f>+'Información ELECTRO PUNO'!F489</f>
        <v>Madera Tratada</v>
      </c>
      <c r="J509" s="194" t="str">
        <f>+'Información ELECTRO PUNO'!B489</f>
        <v>PPM20</v>
      </c>
      <c r="K509" s="9" t="str">
        <f t="shared" si="67"/>
        <v>POSTE DE MADERA TRATADA DE 12 mts. CL.5</v>
      </c>
      <c r="L509" s="139">
        <f t="shared" si="68"/>
        <v>0.41</v>
      </c>
    </row>
    <row r="510" spans="1:12" x14ac:dyDescent="0.25">
      <c r="A510" s="193">
        <f>+'Información ELECTRO PUNO'!A490</f>
        <v>489</v>
      </c>
      <c r="B510" s="26" t="str">
        <f t="shared" si="66"/>
        <v>SICODI</v>
      </c>
      <c r="C510" s="9" t="str">
        <f t="shared" si="62"/>
        <v>Puno</v>
      </c>
      <c r="D510" s="9" t="str">
        <f t="shared" si="63"/>
        <v>No Reporta</v>
      </c>
      <c r="E510" s="9" t="str">
        <f t="shared" si="64"/>
        <v>No Reporta</v>
      </c>
      <c r="F510" s="194" t="str">
        <f>+'Información ELECTRO PUNO'!E490</f>
        <v>MT</v>
      </c>
      <c r="G510" s="194">
        <f>+'Información ELECTRO PUNO'!G490</f>
        <v>12</v>
      </c>
      <c r="H510" s="9" t="str">
        <f t="shared" si="65"/>
        <v>Poste</v>
      </c>
      <c r="I510" s="194" t="str">
        <f>+'Información ELECTRO PUNO'!F490</f>
        <v>Madera Tratada</v>
      </c>
      <c r="J510" s="194" t="str">
        <f>+'Información ELECTRO PUNO'!B490</f>
        <v>PPM20</v>
      </c>
      <c r="K510" s="9" t="str">
        <f t="shared" si="67"/>
        <v>POSTE DE MADERA TRATADA DE 12 mts. CL.5</v>
      </c>
      <c r="L510" s="139">
        <f t="shared" si="68"/>
        <v>0.41</v>
      </c>
    </row>
    <row r="511" spans="1:12" x14ac:dyDescent="0.25">
      <c r="A511" s="193">
        <f>+'Información ELECTRO PUNO'!A491</f>
        <v>490</v>
      </c>
      <c r="B511" s="26" t="str">
        <f t="shared" si="66"/>
        <v>SICODI</v>
      </c>
      <c r="C511" s="9" t="str">
        <f t="shared" si="62"/>
        <v>Puno</v>
      </c>
      <c r="D511" s="9" t="str">
        <f t="shared" si="63"/>
        <v>No Reporta</v>
      </c>
      <c r="E511" s="9" t="str">
        <f t="shared" si="64"/>
        <v>No Reporta</v>
      </c>
      <c r="F511" s="194" t="str">
        <f>+'Información ELECTRO PUNO'!E491</f>
        <v>MT</v>
      </c>
      <c r="G511" s="194">
        <f>+'Información ELECTRO PUNO'!G491</f>
        <v>12</v>
      </c>
      <c r="H511" s="9" t="str">
        <f t="shared" si="65"/>
        <v>Poste</v>
      </c>
      <c r="I511" s="194" t="str">
        <f>+'Información ELECTRO PUNO'!F491</f>
        <v>Madera Tratada</v>
      </c>
      <c r="J511" s="194" t="str">
        <f>+'Información ELECTRO PUNO'!B491</f>
        <v>PPM20</v>
      </c>
      <c r="K511" s="9" t="str">
        <f t="shared" si="67"/>
        <v>POSTE DE MADERA TRATADA DE 12 mts. CL.5</v>
      </c>
      <c r="L511" s="139">
        <f t="shared" si="68"/>
        <v>0.41</v>
      </c>
    </row>
    <row r="512" spans="1:12" x14ac:dyDescent="0.25">
      <c r="A512" s="193">
        <f>+'Información ELECTRO PUNO'!A492</f>
        <v>491</v>
      </c>
      <c r="B512" s="26" t="str">
        <f t="shared" si="66"/>
        <v>SICODI</v>
      </c>
      <c r="C512" s="9" t="str">
        <f t="shared" si="62"/>
        <v>Puno</v>
      </c>
      <c r="D512" s="9" t="str">
        <f t="shared" si="63"/>
        <v>No Reporta</v>
      </c>
      <c r="E512" s="9" t="str">
        <f t="shared" si="64"/>
        <v>No Reporta</v>
      </c>
      <c r="F512" s="194" t="str">
        <f>+'Información ELECTRO PUNO'!E492</f>
        <v>MT</v>
      </c>
      <c r="G512" s="194">
        <f>+'Información ELECTRO PUNO'!G492</f>
        <v>12</v>
      </c>
      <c r="H512" s="9" t="str">
        <f t="shared" si="65"/>
        <v>Poste</v>
      </c>
      <c r="I512" s="194" t="str">
        <f>+'Información ELECTRO PUNO'!F492</f>
        <v>Madera Tratada</v>
      </c>
      <c r="J512" s="194" t="str">
        <f>+'Información ELECTRO PUNO'!B492</f>
        <v>PPM20</v>
      </c>
      <c r="K512" s="9" t="str">
        <f t="shared" si="67"/>
        <v>POSTE DE MADERA TRATADA DE 12 mts. CL.5</v>
      </c>
      <c r="L512" s="139">
        <f t="shared" si="68"/>
        <v>0.41</v>
      </c>
    </row>
    <row r="513" spans="1:12" x14ac:dyDescent="0.25">
      <c r="A513" s="193">
        <f>+'Información ELECTRO PUNO'!A493</f>
        <v>492</v>
      </c>
      <c r="B513" s="26" t="str">
        <f t="shared" si="66"/>
        <v>SICODI</v>
      </c>
      <c r="C513" s="9" t="str">
        <f t="shared" si="62"/>
        <v>Puno</v>
      </c>
      <c r="D513" s="9" t="str">
        <f t="shared" si="63"/>
        <v>No Reporta</v>
      </c>
      <c r="E513" s="9" t="str">
        <f t="shared" si="64"/>
        <v>No Reporta</v>
      </c>
      <c r="F513" s="194" t="str">
        <f>+'Información ELECTRO PUNO'!E493</f>
        <v>MT</v>
      </c>
      <c r="G513" s="194">
        <f>+'Información ELECTRO PUNO'!G493</f>
        <v>12</v>
      </c>
      <c r="H513" s="9" t="str">
        <f t="shared" si="65"/>
        <v>Poste</v>
      </c>
      <c r="I513" s="194" t="str">
        <f>+'Información ELECTRO PUNO'!F493</f>
        <v>Madera Tratada</v>
      </c>
      <c r="J513" s="194" t="str">
        <f>+'Información ELECTRO PUNO'!B493</f>
        <v>PPM20</v>
      </c>
      <c r="K513" s="9" t="str">
        <f t="shared" si="67"/>
        <v>POSTE DE MADERA TRATADA DE 12 mts. CL.5</v>
      </c>
      <c r="L513" s="139">
        <f t="shared" si="68"/>
        <v>0.41</v>
      </c>
    </row>
    <row r="514" spans="1:12" x14ac:dyDescent="0.25">
      <c r="A514" s="193">
        <f>+'Información ELECTRO PUNO'!A494</f>
        <v>493</v>
      </c>
      <c r="B514" s="26" t="str">
        <f t="shared" si="66"/>
        <v>SICODI</v>
      </c>
      <c r="C514" s="9" t="str">
        <f t="shared" si="62"/>
        <v>Puno</v>
      </c>
      <c r="D514" s="9" t="str">
        <f t="shared" si="63"/>
        <v>No Reporta</v>
      </c>
      <c r="E514" s="9" t="str">
        <f t="shared" si="64"/>
        <v>No Reporta</v>
      </c>
      <c r="F514" s="194" t="str">
        <f>+'Información ELECTRO PUNO'!E494</f>
        <v>MT</v>
      </c>
      <c r="G514" s="194">
        <f>+'Información ELECTRO PUNO'!G494</f>
        <v>12</v>
      </c>
      <c r="H514" s="9" t="str">
        <f t="shared" si="65"/>
        <v>Poste</v>
      </c>
      <c r="I514" s="194" t="str">
        <f>+'Información ELECTRO PUNO'!F494</f>
        <v>Madera Tratada</v>
      </c>
      <c r="J514" s="194" t="str">
        <f>+'Información ELECTRO PUNO'!B494</f>
        <v>PPM20</v>
      </c>
      <c r="K514" s="9" t="str">
        <f t="shared" si="67"/>
        <v>POSTE DE MADERA TRATADA DE 12 mts. CL.5</v>
      </c>
      <c r="L514" s="139">
        <f t="shared" si="68"/>
        <v>0.41</v>
      </c>
    </row>
    <row r="515" spans="1:12" x14ac:dyDescent="0.25">
      <c r="A515" s="193">
        <f>+'Información ELECTRO PUNO'!A495</f>
        <v>494</v>
      </c>
      <c r="B515" s="26" t="str">
        <f t="shared" si="66"/>
        <v>SICODI</v>
      </c>
      <c r="C515" s="9" t="str">
        <f t="shared" si="62"/>
        <v>Puno</v>
      </c>
      <c r="D515" s="9" t="str">
        <f t="shared" si="63"/>
        <v>No Reporta</v>
      </c>
      <c r="E515" s="9" t="str">
        <f t="shared" si="64"/>
        <v>No Reporta</v>
      </c>
      <c r="F515" s="194" t="str">
        <f>+'Información ELECTRO PUNO'!E495</f>
        <v>MT</v>
      </c>
      <c r="G515" s="194">
        <f>+'Información ELECTRO PUNO'!G495</f>
        <v>12</v>
      </c>
      <c r="H515" s="9" t="str">
        <f t="shared" si="65"/>
        <v>Poste</v>
      </c>
      <c r="I515" s="194" t="str">
        <f>+'Información ELECTRO PUNO'!F495</f>
        <v>Madera Tratada</v>
      </c>
      <c r="J515" s="194" t="str">
        <f>+'Información ELECTRO PUNO'!B495</f>
        <v>PPM20</v>
      </c>
      <c r="K515" s="9" t="str">
        <f t="shared" si="67"/>
        <v>POSTE DE MADERA TRATADA DE 12 mts. CL.5</v>
      </c>
      <c r="L515" s="139">
        <f t="shared" si="68"/>
        <v>0.41</v>
      </c>
    </row>
    <row r="516" spans="1:12" x14ac:dyDescent="0.25">
      <c r="A516" s="193">
        <f>+'Información ELECTRO PUNO'!A496</f>
        <v>495</v>
      </c>
      <c r="B516" s="26" t="str">
        <f t="shared" si="66"/>
        <v>SICODI</v>
      </c>
      <c r="C516" s="9" t="str">
        <f t="shared" si="62"/>
        <v>Puno</v>
      </c>
      <c r="D516" s="9" t="str">
        <f t="shared" si="63"/>
        <v>No Reporta</v>
      </c>
      <c r="E516" s="9" t="str">
        <f t="shared" si="64"/>
        <v>No Reporta</v>
      </c>
      <c r="F516" s="194" t="str">
        <f>+'Información ELECTRO PUNO'!E496</f>
        <v>MT</v>
      </c>
      <c r="G516" s="194">
        <f>+'Información ELECTRO PUNO'!G496</f>
        <v>12</v>
      </c>
      <c r="H516" s="9" t="str">
        <f t="shared" si="65"/>
        <v>Poste</v>
      </c>
      <c r="I516" s="194" t="str">
        <f>+'Información ELECTRO PUNO'!F496</f>
        <v>Madera Tratada</v>
      </c>
      <c r="J516" s="194" t="str">
        <f>+'Información ELECTRO PUNO'!B496</f>
        <v>PPM20</v>
      </c>
      <c r="K516" s="9" t="str">
        <f t="shared" si="67"/>
        <v>POSTE DE MADERA TRATADA DE 12 mts. CL.5</v>
      </c>
      <c r="L516" s="139">
        <f t="shared" si="68"/>
        <v>0.41</v>
      </c>
    </row>
    <row r="517" spans="1:12" x14ac:dyDescent="0.25">
      <c r="A517" s="193">
        <f>+'Información ELECTRO PUNO'!A497</f>
        <v>496</v>
      </c>
      <c r="B517" s="26" t="str">
        <f t="shared" si="66"/>
        <v>SICODI</v>
      </c>
      <c r="C517" s="9" t="str">
        <f t="shared" si="62"/>
        <v>Puno</v>
      </c>
      <c r="D517" s="9" t="str">
        <f t="shared" si="63"/>
        <v>No Reporta</v>
      </c>
      <c r="E517" s="9" t="str">
        <f t="shared" si="64"/>
        <v>No Reporta</v>
      </c>
      <c r="F517" s="194" t="str">
        <f>+'Información ELECTRO PUNO'!E497</f>
        <v>MT</v>
      </c>
      <c r="G517" s="194">
        <f>+'Información ELECTRO PUNO'!G497</f>
        <v>12</v>
      </c>
      <c r="H517" s="9" t="str">
        <f t="shared" si="65"/>
        <v>Poste</v>
      </c>
      <c r="I517" s="194" t="str">
        <f>+'Información ELECTRO PUNO'!F497</f>
        <v>Madera Tratada</v>
      </c>
      <c r="J517" s="194" t="str">
        <f>+'Información ELECTRO PUNO'!B497</f>
        <v>PPM20</v>
      </c>
      <c r="K517" s="9" t="str">
        <f t="shared" si="67"/>
        <v>POSTE DE MADERA TRATADA DE 12 mts. CL.5</v>
      </c>
      <c r="L517" s="139">
        <f t="shared" si="68"/>
        <v>0.41</v>
      </c>
    </row>
    <row r="518" spans="1:12" x14ac:dyDescent="0.25">
      <c r="A518" s="193">
        <f>+'Información ELECTRO PUNO'!A498</f>
        <v>497</v>
      </c>
      <c r="B518" s="26" t="str">
        <f t="shared" si="66"/>
        <v>SICODI</v>
      </c>
      <c r="C518" s="9" t="str">
        <f t="shared" si="62"/>
        <v>Puno</v>
      </c>
      <c r="D518" s="9" t="str">
        <f t="shared" si="63"/>
        <v>No Reporta</v>
      </c>
      <c r="E518" s="9" t="str">
        <f t="shared" si="64"/>
        <v>No Reporta</v>
      </c>
      <c r="F518" s="194" t="str">
        <f>+'Información ELECTRO PUNO'!E498</f>
        <v>MT</v>
      </c>
      <c r="G518" s="194">
        <f>+'Información ELECTRO PUNO'!G498</f>
        <v>12</v>
      </c>
      <c r="H518" s="9" t="str">
        <f t="shared" si="65"/>
        <v>Poste</v>
      </c>
      <c r="I518" s="194" t="str">
        <f>+'Información ELECTRO PUNO'!F498</f>
        <v>Madera Tratada</v>
      </c>
      <c r="J518" s="194" t="str">
        <f>+'Información ELECTRO PUNO'!B498</f>
        <v>PPM20</v>
      </c>
      <c r="K518" s="9" t="str">
        <f t="shared" si="67"/>
        <v>POSTE DE MADERA TRATADA DE 12 mts. CL.5</v>
      </c>
      <c r="L518" s="139">
        <f t="shared" si="68"/>
        <v>0.41</v>
      </c>
    </row>
    <row r="519" spans="1:12" x14ac:dyDescent="0.25">
      <c r="A519" s="193">
        <f>+'Información ELECTRO PUNO'!A499</f>
        <v>498</v>
      </c>
      <c r="B519" s="26" t="str">
        <f t="shared" si="66"/>
        <v>SICODI</v>
      </c>
      <c r="C519" s="9" t="str">
        <f t="shared" si="62"/>
        <v>Puno</v>
      </c>
      <c r="D519" s="9" t="str">
        <f t="shared" si="63"/>
        <v>No Reporta</v>
      </c>
      <c r="E519" s="9" t="str">
        <f t="shared" si="64"/>
        <v>No Reporta</v>
      </c>
      <c r="F519" s="194" t="str">
        <f>+'Información ELECTRO PUNO'!E499</f>
        <v>MT</v>
      </c>
      <c r="G519" s="194">
        <f>+'Información ELECTRO PUNO'!G499</f>
        <v>12</v>
      </c>
      <c r="H519" s="9" t="str">
        <f t="shared" si="65"/>
        <v>Poste</v>
      </c>
      <c r="I519" s="194" t="str">
        <f>+'Información ELECTRO PUNO'!F499</f>
        <v>Madera Tratada</v>
      </c>
      <c r="J519" s="194" t="str">
        <f>+'Información ELECTRO PUNO'!B499</f>
        <v>PPM20</v>
      </c>
      <c r="K519" s="9" t="str">
        <f t="shared" si="67"/>
        <v>POSTE DE MADERA TRATADA DE 12 mts. CL.5</v>
      </c>
      <c r="L519" s="139">
        <f t="shared" si="68"/>
        <v>0.41</v>
      </c>
    </row>
    <row r="520" spans="1:12" x14ac:dyDescent="0.25">
      <c r="A520" s="193">
        <f>+'Información ELECTRO PUNO'!A500</f>
        <v>499</v>
      </c>
      <c r="B520" s="26" t="str">
        <f t="shared" si="66"/>
        <v>SICODI</v>
      </c>
      <c r="C520" s="9" t="str">
        <f t="shared" si="62"/>
        <v>Puno</v>
      </c>
      <c r="D520" s="9" t="str">
        <f t="shared" si="63"/>
        <v>No Reporta</v>
      </c>
      <c r="E520" s="9" t="str">
        <f t="shared" si="64"/>
        <v>No Reporta</v>
      </c>
      <c r="F520" s="194" t="str">
        <f>+'Información ELECTRO PUNO'!E500</f>
        <v>MT</v>
      </c>
      <c r="G520" s="194">
        <f>+'Información ELECTRO PUNO'!G500</f>
        <v>12</v>
      </c>
      <c r="H520" s="9" t="str">
        <f t="shared" si="65"/>
        <v>Poste</v>
      </c>
      <c r="I520" s="194" t="str">
        <f>+'Información ELECTRO PUNO'!F500</f>
        <v>Madera Tratada</v>
      </c>
      <c r="J520" s="194" t="str">
        <f>+'Información ELECTRO PUNO'!B500</f>
        <v>PPM20</v>
      </c>
      <c r="K520" s="9" t="str">
        <f t="shared" si="67"/>
        <v>POSTE DE MADERA TRATADA DE 12 mts. CL.5</v>
      </c>
      <c r="L520" s="139">
        <f t="shared" si="68"/>
        <v>0.41</v>
      </c>
    </row>
    <row r="521" spans="1:12" x14ac:dyDescent="0.25">
      <c r="A521" s="193">
        <f>+'Información ELECTRO PUNO'!A501</f>
        <v>500</v>
      </c>
      <c r="B521" s="26" t="str">
        <f t="shared" si="66"/>
        <v>SICODI</v>
      </c>
      <c r="C521" s="9" t="str">
        <f t="shared" si="62"/>
        <v>Puno</v>
      </c>
      <c r="D521" s="9" t="str">
        <f t="shared" si="63"/>
        <v>No Reporta</v>
      </c>
      <c r="E521" s="9" t="str">
        <f t="shared" si="64"/>
        <v>No Reporta</v>
      </c>
      <c r="F521" s="194" t="str">
        <f>+'Información ELECTRO PUNO'!E501</f>
        <v>MT</v>
      </c>
      <c r="G521" s="194">
        <f>+'Información ELECTRO PUNO'!G501</f>
        <v>12</v>
      </c>
      <c r="H521" s="9" t="str">
        <f t="shared" si="65"/>
        <v>Poste</v>
      </c>
      <c r="I521" s="194" t="str">
        <f>+'Información ELECTRO PUNO'!F501</f>
        <v>Madera Tratada</v>
      </c>
      <c r="J521" s="194" t="str">
        <f>+'Información ELECTRO PUNO'!B501</f>
        <v>PPM20</v>
      </c>
      <c r="K521" s="9" t="str">
        <f t="shared" si="67"/>
        <v>POSTE DE MADERA TRATADA DE 12 mts. CL.5</v>
      </c>
      <c r="L521" s="139">
        <f t="shared" si="68"/>
        <v>0.41</v>
      </c>
    </row>
    <row r="522" spans="1:12" x14ac:dyDescent="0.25">
      <c r="A522" s="193">
        <f>+'Información ELECTRO PUNO'!A502</f>
        <v>501</v>
      </c>
      <c r="B522" s="26" t="str">
        <f t="shared" si="66"/>
        <v>SICODI</v>
      </c>
      <c r="C522" s="9" t="str">
        <f t="shared" si="62"/>
        <v>Puno</v>
      </c>
      <c r="D522" s="9" t="str">
        <f t="shared" si="63"/>
        <v>No Reporta</v>
      </c>
      <c r="E522" s="9" t="str">
        <f t="shared" si="64"/>
        <v>No Reporta</v>
      </c>
      <c r="F522" s="194" t="str">
        <f>+'Información ELECTRO PUNO'!E502</f>
        <v>MT</v>
      </c>
      <c r="G522" s="194">
        <f>+'Información ELECTRO PUNO'!G502</f>
        <v>12</v>
      </c>
      <c r="H522" s="9" t="str">
        <f t="shared" si="65"/>
        <v>Poste</v>
      </c>
      <c r="I522" s="194" t="str">
        <f>+'Información ELECTRO PUNO'!F502</f>
        <v>Madera Tratada</v>
      </c>
      <c r="J522" s="194" t="str">
        <f>+'Información ELECTRO PUNO'!B502</f>
        <v>PPM20</v>
      </c>
      <c r="K522" s="9" t="str">
        <f t="shared" si="67"/>
        <v>POSTE DE MADERA TRATADA DE 12 mts. CL.5</v>
      </c>
      <c r="L522" s="139">
        <f t="shared" si="68"/>
        <v>0.41</v>
      </c>
    </row>
    <row r="523" spans="1:12" x14ac:dyDescent="0.25">
      <c r="A523" s="193">
        <f>+'Información ELECTRO PUNO'!A503</f>
        <v>502</v>
      </c>
      <c r="B523" s="26" t="str">
        <f t="shared" si="66"/>
        <v>SICODI</v>
      </c>
      <c r="C523" s="9" t="str">
        <f t="shared" si="62"/>
        <v>Puno</v>
      </c>
      <c r="D523" s="9" t="str">
        <f t="shared" si="63"/>
        <v>No Reporta</v>
      </c>
      <c r="E523" s="9" t="str">
        <f t="shared" si="64"/>
        <v>No Reporta</v>
      </c>
      <c r="F523" s="194" t="str">
        <f>+'Información ELECTRO PUNO'!E503</f>
        <v>MT</v>
      </c>
      <c r="G523" s="194">
        <f>+'Información ELECTRO PUNO'!G503</f>
        <v>12</v>
      </c>
      <c r="H523" s="9" t="str">
        <f t="shared" si="65"/>
        <v>Poste</v>
      </c>
      <c r="I523" s="194" t="str">
        <f>+'Información ELECTRO PUNO'!F503</f>
        <v>Madera Tratada</v>
      </c>
      <c r="J523" s="194" t="str">
        <f>+'Información ELECTRO PUNO'!B503</f>
        <v>PPM20</v>
      </c>
      <c r="K523" s="9" t="str">
        <f t="shared" si="67"/>
        <v>POSTE DE MADERA TRATADA DE 12 mts. CL.5</v>
      </c>
      <c r="L523" s="139">
        <f t="shared" si="68"/>
        <v>0.41</v>
      </c>
    </row>
    <row r="524" spans="1:12" x14ac:dyDescent="0.25">
      <c r="A524" s="193">
        <f>+'Información ELECTRO PUNO'!A504</f>
        <v>503</v>
      </c>
      <c r="B524" s="26" t="str">
        <f t="shared" si="66"/>
        <v>SICODI</v>
      </c>
      <c r="C524" s="9" t="str">
        <f t="shared" si="62"/>
        <v>Puno</v>
      </c>
      <c r="D524" s="9" t="str">
        <f t="shared" si="63"/>
        <v>No Reporta</v>
      </c>
      <c r="E524" s="9" t="str">
        <f t="shared" si="64"/>
        <v>No Reporta</v>
      </c>
      <c r="F524" s="194" t="str">
        <f>+'Información ELECTRO PUNO'!E504</f>
        <v>MT</v>
      </c>
      <c r="G524" s="194">
        <f>+'Información ELECTRO PUNO'!G504</f>
        <v>12</v>
      </c>
      <c r="H524" s="9" t="str">
        <f t="shared" si="65"/>
        <v>Poste</v>
      </c>
      <c r="I524" s="194" t="str">
        <f>+'Información ELECTRO PUNO'!F504</f>
        <v>Madera Tratada</v>
      </c>
      <c r="J524" s="194" t="str">
        <f>+'Información ELECTRO PUNO'!B504</f>
        <v>PPM20</v>
      </c>
      <c r="K524" s="9" t="str">
        <f t="shared" si="67"/>
        <v>POSTE DE MADERA TRATADA DE 12 mts. CL.5</v>
      </c>
      <c r="L524" s="139">
        <f t="shared" si="68"/>
        <v>0.41</v>
      </c>
    </row>
    <row r="525" spans="1:12" x14ac:dyDescent="0.25">
      <c r="A525" s="193">
        <f>+'Información ELECTRO PUNO'!A505</f>
        <v>504</v>
      </c>
      <c r="B525" s="26" t="str">
        <f t="shared" si="66"/>
        <v>SICODI</v>
      </c>
      <c r="C525" s="9" t="str">
        <f t="shared" si="62"/>
        <v>Puno</v>
      </c>
      <c r="D525" s="9" t="str">
        <f t="shared" si="63"/>
        <v>No Reporta</v>
      </c>
      <c r="E525" s="9" t="str">
        <f t="shared" si="64"/>
        <v>No Reporta</v>
      </c>
      <c r="F525" s="194" t="str">
        <f>+'Información ELECTRO PUNO'!E505</f>
        <v>MT</v>
      </c>
      <c r="G525" s="194">
        <f>+'Información ELECTRO PUNO'!G505</f>
        <v>12</v>
      </c>
      <c r="H525" s="9" t="str">
        <f t="shared" si="65"/>
        <v>Poste</v>
      </c>
      <c r="I525" s="194" t="str">
        <f>+'Información ELECTRO PUNO'!F505</f>
        <v>Madera Tratada</v>
      </c>
      <c r="J525" s="194" t="str">
        <f>+'Información ELECTRO PUNO'!B505</f>
        <v>PPM20</v>
      </c>
      <c r="K525" s="9" t="str">
        <f t="shared" si="67"/>
        <v>POSTE DE MADERA TRATADA DE 12 mts. CL.5</v>
      </c>
      <c r="L525" s="139">
        <f t="shared" si="68"/>
        <v>0.41</v>
      </c>
    </row>
    <row r="526" spans="1:12" x14ac:dyDescent="0.25">
      <c r="A526" s="193">
        <f>+'Información ELECTRO PUNO'!A506</f>
        <v>505</v>
      </c>
      <c r="B526" s="26" t="str">
        <f t="shared" si="66"/>
        <v>SICODI</v>
      </c>
      <c r="C526" s="9" t="str">
        <f t="shared" si="62"/>
        <v>Puno</v>
      </c>
      <c r="D526" s="9" t="str">
        <f t="shared" si="63"/>
        <v>No Reporta</v>
      </c>
      <c r="E526" s="9" t="str">
        <f t="shared" si="64"/>
        <v>No Reporta</v>
      </c>
      <c r="F526" s="194" t="str">
        <f>+'Información ELECTRO PUNO'!E506</f>
        <v>MT</v>
      </c>
      <c r="G526" s="194">
        <f>+'Información ELECTRO PUNO'!G506</f>
        <v>12</v>
      </c>
      <c r="H526" s="9" t="str">
        <f t="shared" si="65"/>
        <v>Poste</v>
      </c>
      <c r="I526" s="194" t="str">
        <f>+'Información ELECTRO PUNO'!F506</f>
        <v>Madera Tratada</v>
      </c>
      <c r="J526" s="194" t="str">
        <f>+'Información ELECTRO PUNO'!B506</f>
        <v>PPM20</v>
      </c>
      <c r="K526" s="9" t="str">
        <f t="shared" si="67"/>
        <v>POSTE DE MADERA TRATADA DE 12 mts. CL.5</v>
      </c>
      <c r="L526" s="139">
        <f t="shared" si="68"/>
        <v>0.41</v>
      </c>
    </row>
    <row r="527" spans="1:12" x14ac:dyDescent="0.25">
      <c r="A527" s="193">
        <f>+'Información ELECTRO PUNO'!A507</f>
        <v>506</v>
      </c>
      <c r="B527" s="26" t="str">
        <f t="shared" si="66"/>
        <v>SICODI</v>
      </c>
      <c r="C527" s="9" t="str">
        <f t="shared" si="62"/>
        <v>Puno</v>
      </c>
      <c r="D527" s="9" t="str">
        <f t="shared" si="63"/>
        <v>No Reporta</v>
      </c>
      <c r="E527" s="9" t="str">
        <f t="shared" si="64"/>
        <v>No Reporta</v>
      </c>
      <c r="F527" s="194" t="str">
        <f>+'Información ELECTRO PUNO'!E507</f>
        <v>MT</v>
      </c>
      <c r="G527" s="194">
        <f>+'Información ELECTRO PUNO'!G507</f>
        <v>12</v>
      </c>
      <c r="H527" s="9" t="str">
        <f t="shared" si="65"/>
        <v>Poste</v>
      </c>
      <c r="I527" s="194" t="str">
        <f>+'Información ELECTRO PUNO'!F507</f>
        <v>Madera Tratada</v>
      </c>
      <c r="J527" s="194" t="str">
        <f>+'Información ELECTRO PUNO'!B507</f>
        <v>PPM20</v>
      </c>
      <c r="K527" s="9" t="str">
        <f t="shared" si="67"/>
        <v>POSTE DE MADERA TRATADA DE 12 mts. CL.5</v>
      </c>
      <c r="L527" s="139">
        <f t="shared" si="68"/>
        <v>0.41</v>
      </c>
    </row>
    <row r="528" spans="1:12" x14ac:dyDescent="0.25">
      <c r="A528" s="193">
        <f>+'Información ELECTRO PUNO'!A508</f>
        <v>507</v>
      </c>
      <c r="B528" s="26" t="str">
        <f t="shared" si="66"/>
        <v>SICODI</v>
      </c>
      <c r="C528" s="9" t="str">
        <f t="shared" si="62"/>
        <v>Puno</v>
      </c>
      <c r="D528" s="9" t="str">
        <f t="shared" si="63"/>
        <v>No Reporta</v>
      </c>
      <c r="E528" s="9" t="str">
        <f t="shared" si="64"/>
        <v>No Reporta</v>
      </c>
      <c r="F528" s="194" t="str">
        <f>+'Información ELECTRO PUNO'!E508</f>
        <v>MT</v>
      </c>
      <c r="G528" s="194">
        <f>+'Información ELECTRO PUNO'!G508</f>
        <v>12</v>
      </c>
      <c r="H528" s="9" t="str">
        <f t="shared" si="65"/>
        <v>Poste</v>
      </c>
      <c r="I528" s="194" t="str">
        <f>+'Información ELECTRO PUNO'!F508</f>
        <v>Madera Tratada</v>
      </c>
      <c r="J528" s="194" t="str">
        <f>+'Información ELECTRO PUNO'!B508</f>
        <v>PPM20</v>
      </c>
      <c r="K528" s="9" t="str">
        <f t="shared" si="67"/>
        <v>POSTE DE MADERA TRATADA DE 12 mts. CL.5</v>
      </c>
      <c r="L528" s="139">
        <f t="shared" si="68"/>
        <v>0.41</v>
      </c>
    </row>
    <row r="529" spans="1:12" x14ac:dyDescent="0.25">
      <c r="A529" s="193">
        <f>+'Información ELECTRO PUNO'!A509</f>
        <v>508</v>
      </c>
      <c r="B529" s="26" t="str">
        <f t="shared" si="66"/>
        <v>SICODI</v>
      </c>
      <c r="C529" s="9" t="str">
        <f t="shared" si="62"/>
        <v>Puno</v>
      </c>
      <c r="D529" s="9" t="str">
        <f t="shared" si="63"/>
        <v>No Reporta</v>
      </c>
      <c r="E529" s="9" t="str">
        <f t="shared" si="64"/>
        <v>No Reporta</v>
      </c>
      <c r="F529" s="194" t="str">
        <f>+'Información ELECTRO PUNO'!E509</f>
        <v>MT</v>
      </c>
      <c r="G529" s="194">
        <f>+'Información ELECTRO PUNO'!G509</f>
        <v>12</v>
      </c>
      <c r="H529" s="9" t="str">
        <f t="shared" si="65"/>
        <v>Poste</v>
      </c>
      <c r="I529" s="194" t="str">
        <f>+'Información ELECTRO PUNO'!F509</f>
        <v>Madera Tratada</v>
      </c>
      <c r="J529" s="194" t="str">
        <f>+'Información ELECTRO PUNO'!B509</f>
        <v>PPM20</v>
      </c>
      <c r="K529" s="9" t="str">
        <f t="shared" si="67"/>
        <v>POSTE DE MADERA TRATADA DE 12 mts. CL.5</v>
      </c>
      <c r="L529" s="139">
        <f t="shared" si="68"/>
        <v>0.41</v>
      </c>
    </row>
    <row r="530" spans="1:12" x14ac:dyDescent="0.25">
      <c r="A530" s="193">
        <f>+'Información ELECTRO PUNO'!A510</f>
        <v>509</v>
      </c>
      <c r="B530" s="26" t="str">
        <f t="shared" si="66"/>
        <v>SICODI</v>
      </c>
      <c r="C530" s="9" t="str">
        <f t="shared" si="62"/>
        <v>Puno</v>
      </c>
      <c r="D530" s="9" t="str">
        <f t="shared" si="63"/>
        <v>No Reporta</v>
      </c>
      <c r="E530" s="9" t="str">
        <f t="shared" si="64"/>
        <v>No Reporta</v>
      </c>
      <c r="F530" s="194" t="str">
        <f>+'Información ELECTRO PUNO'!E510</f>
        <v>MT</v>
      </c>
      <c r="G530" s="194">
        <f>+'Información ELECTRO PUNO'!G510</f>
        <v>12</v>
      </c>
      <c r="H530" s="9" t="str">
        <f t="shared" si="65"/>
        <v>Poste</v>
      </c>
      <c r="I530" s="194" t="str">
        <f>+'Información ELECTRO PUNO'!F510</f>
        <v>Madera Tratada</v>
      </c>
      <c r="J530" s="194" t="str">
        <f>+'Información ELECTRO PUNO'!B510</f>
        <v>PPM20</v>
      </c>
      <c r="K530" s="9" t="str">
        <f t="shared" si="67"/>
        <v>POSTE DE MADERA TRATADA DE 12 mts. CL.5</v>
      </c>
      <c r="L530" s="139">
        <f t="shared" si="68"/>
        <v>0.41</v>
      </c>
    </row>
    <row r="531" spans="1:12" x14ac:dyDescent="0.25">
      <c r="A531" s="193">
        <f>+'Información ELECTRO PUNO'!A511</f>
        <v>510</v>
      </c>
      <c r="B531" s="26" t="str">
        <f t="shared" si="66"/>
        <v>SICODI</v>
      </c>
      <c r="C531" s="9" t="str">
        <f t="shared" si="62"/>
        <v>Puno</v>
      </c>
      <c r="D531" s="9" t="str">
        <f t="shared" si="63"/>
        <v>No Reporta</v>
      </c>
      <c r="E531" s="9" t="str">
        <f t="shared" si="64"/>
        <v>No Reporta</v>
      </c>
      <c r="F531" s="194" t="str">
        <f>+'Información ELECTRO PUNO'!E511</f>
        <v>MT</v>
      </c>
      <c r="G531" s="194">
        <f>+'Información ELECTRO PUNO'!G511</f>
        <v>12</v>
      </c>
      <c r="H531" s="9" t="str">
        <f t="shared" si="65"/>
        <v>Poste</v>
      </c>
      <c r="I531" s="194" t="str">
        <f>+'Información ELECTRO PUNO'!F511</f>
        <v>Madera Tratada</v>
      </c>
      <c r="J531" s="194" t="str">
        <f>+'Información ELECTRO PUNO'!B511</f>
        <v>PPM20</v>
      </c>
      <c r="K531" s="9" t="str">
        <f t="shared" si="67"/>
        <v>POSTE DE MADERA TRATADA DE 12 mts. CL.5</v>
      </c>
      <c r="L531" s="139">
        <f t="shared" si="68"/>
        <v>0.41</v>
      </c>
    </row>
    <row r="532" spans="1:12" x14ac:dyDescent="0.25">
      <c r="A532" s="193">
        <f>+'Información ELECTRO PUNO'!A512</f>
        <v>511</v>
      </c>
      <c r="B532" s="26" t="str">
        <f t="shared" si="66"/>
        <v>SICODI</v>
      </c>
      <c r="C532" s="9" t="str">
        <f t="shared" si="62"/>
        <v>Puno</v>
      </c>
      <c r="D532" s="9" t="str">
        <f t="shared" si="63"/>
        <v>No Reporta</v>
      </c>
      <c r="E532" s="9" t="str">
        <f t="shared" si="64"/>
        <v>No Reporta</v>
      </c>
      <c r="F532" s="194" t="str">
        <f>+'Información ELECTRO PUNO'!E512</f>
        <v>MT</v>
      </c>
      <c r="G532" s="194">
        <f>+'Información ELECTRO PUNO'!G512</f>
        <v>12</v>
      </c>
      <c r="H532" s="9" t="str">
        <f t="shared" si="65"/>
        <v>Poste</v>
      </c>
      <c r="I532" s="194" t="str">
        <f>+'Información ELECTRO PUNO'!F512</f>
        <v>Madera Tratada</v>
      </c>
      <c r="J532" s="194" t="str">
        <f>+'Información ELECTRO PUNO'!B512</f>
        <v>PPM20</v>
      </c>
      <c r="K532" s="9" t="str">
        <f t="shared" si="67"/>
        <v>POSTE DE MADERA TRATADA DE 12 mts. CL.5</v>
      </c>
      <c r="L532" s="139">
        <f t="shared" si="68"/>
        <v>0.41</v>
      </c>
    </row>
    <row r="533" spans="1:12" x14ac:dyDescent="0.25">
      <c r="A533" s="193">
        <f>+'Información ELECTRO PUNO'!A513</f>
        <v>512</v>
      </c>
      <c r="B533" s="26" t="str">
        <f t="shared" si="66"/>
        <v>SICODI</v>
      </c>
      <c r="C533" s="9" t="str">
        <f t="shared" si="62"/>
        <v>Puno</v>
      </c>
      <c r="D533" s="9" t="str">
        <f t="shared" si="63"/>
        <v>No Reporta</v>
      </c>
      <c r="E533" s="9" t="str">
        <f t="shared" si="64"/>
        <v>No Reporta</v>
      </c>
      <c r="F533" s="194" t="str">
        <f>+'Información ELECTRO PUNO'!E513</f>
        <v>MT</v>
      </c>
      <c r="G533" s="194">
        <f>+'Información ELECTRO PUNO'!G513</f>
        <v>12</v>
      </c>
      <c r="H533" s="9" t="str">
        <f t="shared" si="65"/>
        <v>Poste</v>
      </c>
      <c r="I533" s="194" t="str">
        <f>+'Información ELECTRO PUNO'!F513</f>
        <v>Madera Tratada</v>
      </c>
      <c r="J533" s="194" t="str">
        <f>+'Información ELECTRO PUNO'!B513</f>
        <v>PPM20</v>
      </c>
      <c r="K533" s="9" t="str">
        <f t="shared" si="67"/>
        <v>POSTE DE MADERA TRATADA DE 12 mts. CL.5</v>
      </c>
      <c r="L533" s="139">
        <f t="shared" si="68"/>
        <v>0.41</v>
      </c>
    </row>
    <row r="534" spans="1:12" x14ac:dyDescent="0.25">
      <c r="A534" s="193">
        <f>+'Información ELECTRO PUNO'!A514</f>
        <v>513</v>
      </c>
      <c r="B534" s="26" t="str">
        <f t="shared" si="66"/>
        <v>SICODI</v>
      </c>
      <c r="C534" s="9" t="str">
        <f t="shared" ref="C534:C597" si="69">+$C$10</f>
        <v>Puno</v>
      </c>
      <c r="D534" s="9" t="str">
        <f t="shared" ref="D534:D597" si="70">+$D$10</f>
        <v>No Reporta</v>
      </c>
      <c r="E534" s="9" t="str">
        <f t="shared" ref="E534:E597" si="71">+$E$10</f>
        <v>No Reporta</v>
      </c>
      <c r="F534" s="194" t="str">
        <f>+'Información ELECTRO PUNO'!E514</f>
        <v>MT</v>
      </c>
      <c r="G534" s="194">
        <f>+'Información ELECTRO PUNO'!G514</f>
        <v>12</v>
      </c>
      <c r="H534" s="9" t="str">
        <f t="shared" ref="H534:H597" si="72">+$H$10</f>
        <v>Poste</v>
      </c>
      <c r="I534" s="194" t="str">
        <f>+'Información ELECTRO PUNO'!F514</f>
        <v>Madera Tratada</v>
      </c>
      <c r="J534" s="194" t="str">
        <f>+'Información ELECTRO PUNO'!B514</f>
        <v>PPM20</v>
      </c>
      <c r="K534" s="9" t="str">
        <f t="shared" si="67"/>
        <v>POSTE DE MADERA TRATADA DE 12 mts. CL.5</v>
      </c>
      <c r="L534" s="139">
        <f t="shared" si="68"/>
        <v>0.41</v>
      </c>
    </row>
    <row r="535" spans="1:12" x14ac:dyDescent="0.25">
      <c r="A535" s="193">
        <f>+'Información ELECTRO PUNO'!A515</f>
        <v>514</v>
      </c>
      <c r="B535" s="26" t="str">
        <f t="shared" ref="B535:B598" si="73">+INDEX($B$8:$B$16,MATCH(J535,$J$8:$J$16,0))</f>
        <v>SICODI</v>
      </c>
      <c r="C535" s="9" t="str">
        <f t="shared" si="69"/>
        <v>Puno</v>
      </c>
      <c r="D535" s="9" t="str">
        <f t="shared" si="70"/>
        <v>No Reporta</v>
      </c>
      <c r="E535" s="9" t="str">
        <f t="shared" si="71"/>
        <v>No Reporta</v>
      </c>
      <c r="F535" s="194" t="str">
        <f>+'Información ELECTRO PUNO'!E515</f>
        <v>MT</v>
      </c>
      <c r="G535" s="194">
        <f>+'Información ELECTRO PUNO'!G515</f>
        <v>12</v>
      </c>
      <c r="H535" s="9" t="str">
        <f t="shared" si="72"/>
        <v>Poste</v>
      </c>
      <c r="I535" s="194" t="str">
        <f>+'Información ELECTRO PUNO'!F515</f>
        <v>Madera Tratada</v>
      </c>
      <c r="J535" s="194" t="str">
        <f>+'Información ELECTRO PUNO'!B515</f>
        <v>PPM20</v>
      </c>
      <c r="K535" s="9" t="str">
        <f t="shared" ref="K535:K598" si="74">+VLOOKUP(J535,$J$8:$K$16,2,FALSE)</f>
        <v>POSTE DE MADERA TRATADA DE 12 mts. CL.5</v>
      </c>
      <c r="L535" s="139">
        <f t="shared" ref="L535:L598" si="75">+VLOOKUP(J535,$J$8:$U$16,12,FALSE)</f>
        <v>0.41</v>
      </c>
    </row>
    <row r="536" spans="1:12" x14ac:dyDescent="0.25">
      <c r="A536" s="193">
        <f>+'Información ELECTRO PUNO'!A516</f>
        <v>515</v>
      </c>
      <c r="B536" s="26" t="str">
        <f t="shared" si="73"/>
        <v>SICODI</v>
      </c>
      <c r="C536" s="9" t="str">
        <f t="shared" si="69"/>
        <v>Puno</v>
      </c>
      <c r="D536" s="9" t="str">
        <f t="shared" si="70"/>
        <v>No Reporta</v>
      </c>
      <c r="E536" s="9" t="str">
        <f t="shared" si="71"/>
        <v>No Reporta</v>
      </c>
      <c r="F536" s="194" t="str">
        <f>+'Información ELECTRO PUNO'!E516</f>
        <v>MT</v>
      </c>
      <c r="G536" s="194">
        <f>+'Información ELECTRO PUNO'!G516</f>
        <v>12</v>
      </c>
      <c r="H536" s="9" t="str">
        <f t="shared" si="72"/>
        <v>Poste</v>
      </c>
      <c r="I536" s="194" t="str">
        <f>+'Información ELECTRO PUNO'!F516</f>
        <v>Madera Tratada</v>
      </c>
      <c r="J536" s="194" t="str">
        <f>+'Información ELECTRO PUNO'!B516</f>
        <v>PPM20</v>
      </c>
      <c r="K536" s="9" t="str">
        <f t="shared" si="74"/>
        <v>POSTE DE MADERA TRATADA DE 12 mts. CL.5</v>
      </c>
      <c r="L536" s="139">
        <f t="shared" si="75"/>
        <v>0.41</v>
      </c>
    </row>
    <row r="537" spans="1:12" x14ac:dyDescent="0.25">
      <c r="A537" s="193">
        <f>+'Información ELECTRO PUNO'!A517</f>
        <v>516</v>
      </c>
      <c r="B537" s="26" t="str">
        <f t="shared" si="73"/>
        <v>SICODI</v>
      </c>
      <c r="C537" s="9" t="str">
        <f t="shared" si="69"/>
        <v>Puno</v>
      </c>
      <c r="D537" s="9" t="str">
        <f t="shared" si="70"/>
        <v>No Reporta</v>
      </c>
      <c r="E537" s="9" t="str">
        <f t="shared" si="71"/>
        <v>No Reporta</v>
      </c>
      <c r="F537" s="194" t="str">
        <f>+'Información ELECTRO PUNO'!E517</f>
        <v>MT</v>
      </c>
      <c r="G537" s="194">
        <f>+'Información ELECTRO PUNO'!G517</f>
        <v>12</v>
      </c>
      <c r="H537" s="9" t="str">
        <f t="shared" si="72"/>
        <v>Poste</v>
      </c>
      <c r="I537" s="194" t="str">
        <f>+'Información ELECTRO PUNO'!F517</f>
        <v>Madera Tratada</v>
      </c>
      <c r="J537" s="194" t="str">
        <f>+'Información ELECTRO PUNO'!B517</f>
        <v>PPM20</v>
      </c>
      <c r="K537" s="9" t="str">
        <f t="shared" si="74"/>
        <v>POSTE DE MADERA TRATADA DE 12 mts. CL.5</v>
      </c>
      <c r="L537" s="139">
        <f t="shared" si="75"/>
        <v>0.41</v>
      </c>
    </row>
    <row r="538" spans="1:12" x14ac:dyDescent="0.25">
      <c r="A538" s="193">
        <f>+'Información ELECTRO PUNO'!A518</f>
        <v>517</v>
      </c>
      <c r="B538" s="26" t="str">
        <f t="shared" si="73"/>
        <v>SICODI</v>
      </c>
      <c r="C538" s="9" t="str">
        <f t="shared" si="69"/>
        <v>Puno</v>
      </c>
      <c r="D538" s="9" t="str">
        <f t="shared" si="70"/>
        <v>No Reporta</v>
      </c>
      <c r="E538" s="9" t="str">
        <f t="shared" si="71"/>
        <v>No Reporta</v>
      </c>
      <c r="F538" s="194" t="str">
        <f>+'Información ELECTRO PUNO'!E518</f>
        <v>MT</v>
      </c>
      <c r="G538" s="194">
        <f>+'Información ELECTRO PUNO'!G518</f>
        <v>12</v>
      </c>
      <c r="H538" s="9" t="str">
        <f t="shared" si="72"/>
        <v>Poste</v>
      </c>
      <c r="I538" s="194" t="str">
        <f>+'Información ELECTRO PUNO'!F518</f>
        <v>Madera Tratada</v>
      </c>
      <c r="J538" s="194" t="str">
        <f>+'Información ELECTRO PUNO'!B518</f>
        <v>PPM20</v>
      </c>
      <c r="K538" s="9" t="str">
        <f t="shared" si="74"/>
        <v>POSTE DE MADERA TRATADA DE 12 mts. CL.5</v>
      </c>
      <c r="L538" s="139">
        <f t="shared" si="75"/>
        <v>0.41</v>
      </c>
    </row>
    <row r="539" spans="1:12" x14ac:dyDescent="0.25">
      <c r="A539" s="193">
        <f>+'Información ELECTRO PUNO'!A519</f>
        <v>518</v>
      </c>
      <c r="B539" s="26" t="str">
        <f t="shared" si="73"/>
        <v>SICODI</v>
      </c>
      <c r="C539" s="9" t="str">
        <f t="shared" si="69"/>
        <v>Puno</v>
      </c>
      <c r="D539" s="9" t="str">
        <f t="shared" si="70"/>
        <v>No Reporta</v>
      </c>
      <c r="E539" s="9" t="str">
        <f t="shared" si="71"/>
        <v>No Reporta</v>
      </c>
      <c r="F539" s="194" t="str">
        <f>+'Información ELECTRO PUNO'!E519</f>
        <v>MT</v>
      </c>
      <c r="G539" s="194">
        <f>+'Información ELECTRO PUNO'!G519</f>
        <v>12</v>
      </c>
      <c r="H539" s="9" t="str">
        <f t="shared" si="72"/>
        <v>Poste</v>
      </c>
      <c r="I539" s="194" t="str">
        <f>+'Información ELECTRO PUNO'!F519</f>
        <v>Madera Tratada</v>
      </c>
      <c r="J539" s="194" t="str">
        <f>+'Información ELECTRO PUNO'!B519</f>
        <v>PPM20</v>
      </c>
      <c r="K539" s="9" t="str">
        <f t="shared" si="74"/>
        <v>POSTE DE MADERA TRATADA DE 12 mts. CL.5</v>
      </c>
      <c r="L539" s="139">
        <f t="shared" si="75"/>
        <v>0.41</v>
      </c>
    </row>
    <row r="540" spans="1:12" x14ac:dyDescent="0.25">
      <c r="A540" s="193">
        <f>+'Información ELECTRO PUNO'!A520</f>
        <v>519</v>
      </c>
      <c r="B540" s="26" t="str">
        <f t="shared" si="73"/>
        <v>SICODI</v>
      </c>
      <c r="C540" s="9" t="str">
        <f t="shared" si="69"/>
        <v>Puno</v>
      </c>
      <c r="D540" s="9" t="str">
        <f t="shared" si="70"/>
        <v>No Reporta</v>
      </c>
      <c r="E540" s="9" t="str">
        <f t="shared" si="71"/>
        <v>No Reporta</v>
      </c>
      <c r="F540" s="194" t="str">
        <f>+'Información ELECTRO PUNO'!E520</f>
        <v>MT</v>
      </c>
      <c r="G540" s="194">
        <f>+'Información ELECTRO PUNO'!G520</f>
        <v>12</v>
      </c>
      <c r="H540" s="9" t="str">
        <f t="shared" si="72"/>
        <v>Poste</v>
      </c>
      <c r="I540" s="194" t="str">
        <f>+'Información ELECTRO PUNO'!F520</f>
        <v>Madera Tratada</v>
      </c>
      <c r="J540" s="194" t="str">
        <f>+'Información ELECTRO PUNO'!B520</f>
        <v>PPM20</v>
      </c>
      <c r="K540" s="9" t="str">
        <f t="shared" si="74"/>
        <v>POSTE DE MADERA TRATADA DE 12 mts. CL.5</v>
      </c>
      <c r="L540" s="139">
        <f t="shared" si="75"/>
        <v>0.41</v>
      </c>
    </row>
    <row r="541" spans="1:12" x14ac:dyDescent="0.25">
      <c r="A541" s="193">
        <f>+'Información ELECTRO PUNO'!A521</f>
        <v>520</v>
      </c>
      <c r="B541" s="26" t="str">
        <f t="shared" si="73"/>
        <v>SICODI</v>
      </c>
      <c r="C541" s="9" t="str">
        <f t="shared" si="69"/>
        <v>Puno</v>
      </c>
      <c r="D541" s="9" t="str">
        <f t="shared" si="70"/>
        <v>No Reporta</v>
      </c>
      <c r="E541" s="9" t="str">
        <f t="shared" si="71"/>
        <v>No Reporta</v>
      </c>
      <c r="F541" s="194" t="str">
        <f>+'Información ELECTRO PUNO'!E521</f>
        <v>MT</v>
      </c>
      <c r="G541" s="194">
        <f>+'Información ELECTRO PUNO'!G521</f>
        <v>12</v>
      </c>
      <c r="H541" s="9" t="str">
        <f t="shared" si="72"/>
        <v>Poste</v>
      </c>
      <c r="I541" s="194" t="str">
        <f>+'Información ELECTRO PUNO'!F521</f>
        <v>Madera Tratada</v>
      </c>
      <c r="J541" s="194" t="str">
        <f>+'Información ELECTRO PUNO'!B521</f>
        <v>PPM20</v>
      </c>
      <c r="K541" s="9" t="str">
        <f t="shared" si="74"/>
        <v>POSTE DE MADERA TRATADA DE 12 mts. CL.5</v>
      </c>
      <c r="L541" s="139">
        <f t="shared" si="75"/>
        <v>0.41</v>
      </c>
    </row>
    <row r="542" spans="1:12" x14ac:dyDescent="0.25">
      <c r="A542" s="193">
        <f>+'Información ELECTRO PUNO'!A522</f>
        <v>521</v>
      </c>
      <c r="B542" s="26" t="str">
        <f t="shared" si="73"/>
        <v>SICODI</v>
      </c>
      <c r="C542" s="9" t="str">
        <f t="shared" si="69"/>
        <v>Puno</v>
      </c>
      <c r="D542" s="9" t="str">
        <f t="shared" si="70"/>
        <v>No Reporta</v>
      </c>
      <c r="E542" s="9" t="str">
        <f t="shared" si="71"/>
        <v>No Reporta</v>
      </c>
      <c r="F542" s="194" t="str">
        <f>+'Información ELECTRO PUNO'!E522</f>
        <v>MT</v>
      </c>
      <c r="G542" s="194">
        <f>+'Información ELECTRO PUNO'!G522</f>
        <v>12</v>
      </c>
      <c r="H542" s="9" t="str">
        <f t="shared" si="72"/>
        <v>Poste</v>
      </c>
      <c r="I542" s="194" t="str">
        <f>+'Información ELECTRO PUNO'!F522</f>
        <v>Madera Tratada</v>
      </c>
      <c r="J542" s="194" t="str">
        <f>+'Información ELECTRO PUNO'!B522</f>
        <v>PPM20</v>
      </c>
      <c r="K542" s="9" t="str">
        <f t="shared" si="74"/>
        <v>POSTE DE MADERA TRATADA DE 12 mts. CL.5</v>
      </c>
      <c r="L542" s="139">
        <f t="shared" si="75"/>
        <v>0.41</v>
      </c>
    </row>
    <row r="543" spans="1:12" x14ac:dyDescent="0.25">
      <c r="A543" s="193">
        <f>+'Información ELECTRO PUNO'!A523</f>
        <v>522</v>
      </c>
      <c r="B543" s="26" t="str">
        <f t="shared" si="73"/>
        <v>SICODI</v>
      </c>
      <c r="C543" s="9" t="str">
        <f t="shared" si="69"/>
        <v>Puno</v>
      </c>
      <c r="D543" s="9" t="str">
        <f t="shared" si="70"/>
        <v>No Reporta</v>
      </c>
      <c r="E543" s="9" t="str">
        <f t="shared" si="71"/>
        <v>No Reporta</v>
      </c>
      <c r="F543" s="194" t="str">
        <f>+'Información ELECTRO PUNO'!E523</f>
        <v>MT</v>
      </c>
      <c r="G543" s="194">
        <f>+'Información ELECTRO PUNO'!G523</f>
        <v>12</v>
      </c>
      <c r="H543" s="9" t="str">
        <f t="shared" si="72"/>
        <v>Poste</v>
      </c>
      <c r="I543" s="194" t="str">
        <f>+'Información ELECTRO PUNO'!F523</f>
        <v>Madera Tratada</v>
      </c>
      <c r="J543" s="194" t="str">
        <f>+'Información ELECTRO PUNO'!B523</f>
        <v>PPM20</v>
      </c>
      <c r="K543" s="9" t="str">
        <f t="shared" si="74"/>
        <v>POSTE DE MADERA TRATADA DE 12 mts. CL.5</v>
      </c>
      <c r="L543" s="139">
        <f t="shared" si="75"/>
        <v>0.41</v>
      </c>
    </row>
    <row r="544" spans="1:12" x14ac:dyDescent="0.25">
      <c r="A544" s="193">
        <f>+'Información ELECTRO PUNO'!A524</f>
        <v>523</v>
      </c>
      <c r="B544" s="26" t="str">
        <f t="shared" si="73"/>
        <v>SICODI</v>
      </c>
      <c r="C544" s="9" t="str">
        <f t="shared" si="69"/>
        <v>Puno</v>
      </c>
      <c r="D544" s="9" t="str">
        <f t="shared" si="70"/>
        <v>No Reporta</v>
      </c>
      <c r="E544" s="9" t="str">
        <f t="shared" si="71"/>
        <v>No Reporta</v>
      </c>
      <c r="F544" s="194" t="str">
        <f>+'Información ELECTRO PUNO'!E524</f>
        <v>MT</v>
      </c>
      <c r="G544" s="194">
        <f>+'Información ELECTRO PUNO'!G524</f>
        <v>12</v>
      </c>
      <c r="H544" s="9" t="str">
        <f t="shared" si="72"/>
        <v>Poste</v>
      </c>
      <c r="I544" s="194" t="str">
        <f>+'Información ELECTRO PUNO'!F524</f>
        <v>Madera Tratada</v>
      </c>
      <c r="J544" s="194" t="str">
        <f>+'Información ELECTRO PUNO'!B524</f>
        <v>PPM20</v>
      </c>
      <c r="K544" s="9" t="str">
        <f t="shared" si="74"/>
        <v>POSTE DE MADERA TRATADA DE 12 mts. CL.5</v>
      </c>
      <c r="L544" s="139">
        <f t="shared" si="75"/>
        <v>0.41</v>
      </c>
    </row>
    <row r="545" spans="1:12" x14ac:dyDescent="0.25">
      <c r="A545" s="193">
        <f>+'Información ELECTRO PUNO'!A525</f>
        <v>524</v>
      </c>
      <c r="B545" s="26" t="str">
        <f t="shared" si="73"/>
        <v>SICODI</v>
      </c>
      <c r="C545" s="9" t="str">
        <f t="shared" si="69"/>
        <v>Puno</v>
      </c>
      <c r="D545" s="9" t="str">
        <f t="shared" si="70"/>
        <v>No Reporta</v>
      </c>
      <c r="E545" s="9" t="str">
        <f t="shared" si="71"/>
        <v>No Reporta</v>
      </c>
      <c r="F545" s="194" t="str">
        <f>+'Información ELECTRO PUNO'!E525</f>
        <v>MT</v>
      </c>
      <c r="G545" s="194">
        <f>+'Información ELECTRO PUNO'!G525</f>
        <v>12</v>
      </c>
      <c r="H545" s="9" t="str">
        <f t="shared" si="72"/>
        <v>Poste</v>
      </c>
      <c r="I545" s="194" t="str">
        <f>+'Información ELECTRO PUNO'!F525</f>
        <v>Madera Tratada</v>
      </c>
      <c r="J545" s="194" t="str">
        <f>+'Información ELECTRO PUNO'!B525</f>
        <v>PPM20</v>
      </c>
      <c r="K545" s="9" t="str">
        <f t="shared" si="74"/>
        <v>POSTE DE MADERA TRATADA DE 12 mts. CL.5</v>
      </c>
      <c r="L545" s="139">
        <f t="shared" si="75"/>
        <v>0.41</v>
      </c>
    </row>
    <row r="546" spans="1:12" x14ac:dyDescent="0.25">
      <c r="A546" s="193">
        <f>+'Información ELECTRO PUNO'!A526</f>
        <v>525</v>
      </c>
      <c r="B546" s="26" t="str">
        <f t="shared" si="73"/>
        <v>SICODI</v>
      </c>
      <c r="C546" s="9" t="str">
        <f t="shared" si="69"/>
        <v>Puno</v>
      </c>
      <c r="D546" s="9" t="str">
        <f t="shared" si="70"/>
        <v>No Reporta</v>
      </c>
      <c r="E546" s="9" t="str">
        <f t="shared" si="71"/>
        <v>No Reporta</v>
      </c>
      <c r="F546" s="194" t="str">
        <f>+'Información ELECTRO PUNO'!E526</f>
        <v>MT</v>
      </c>
      <c r="G546" s="194">
        <f>+'Información ELECTRO PUNO'!G526</f>
        <v>12</v>
      </c>
      <c r="H546" s="9" t="str">
        <f t="shared" si="72"/>
        <v>Poste</v>
      </c>
      <c r="I546" s="194" t="str">
        <f>+'Información ELECTRO PUNO'!F526</f>
        <v>Madera Tratada</v>
      </c>
      <c r="J546" s="194" t="str">
        <f>+'Información ELECTRO PUNO'!B526</f>
        <v>PPM20</v>
      </c>
      <c r="K546" s="9" t="str">
        <f t="shared" si="74"/>
        <v>POSTE DE MADERA TRATADA DE 12 mts. CL.5</v>
      </c>
      <c r="L546" s="139">
        <f t="shared" si="75"/>
        <v>0.41</v>
      </c>
    </row>
    <row r="547" spans="1:12" x14ac:dyDescent="0.25">
      <c r="A547" s="193">
        <f>+'Información ELECTRO PUNO'!A527</f>
        <v>526</v>
      </c>
      <c r="B547" s="26" t="str">
        <f t="shared" si="73"/>
        <v>SICODI</v>
      </c>
      <c r="C547" s="9" t="str">
        <f t="shared" si="69"/>
        <v>Puno</v>
      </c>
      <c r="D547" s="9" t="str">
        <f t="shared" si="70"/>
        <v>No Reporta</v>
      </c>
      <c r="E547" s="9" t="str">
        <f t="shared" si="71"/>
        <v>No Reporta</v>
      </c>
      <c r="F547" s="194" t="str">
        <f>+'Información ELECTRO PUNO'!E527</f>
        <v>MT</v>
      </c>
      <c r="G547" s="194">
        <f>+'Información ELECTRO PUNO'!G527</f>
        <v>12</v>
      </c>
      <c r="H547" s="9" t="str">
        <f t="shared" si="72"/>
        <v>Poste</v>
      </c>
      <c r="I547" s="194" t="str">
        <f>+'Información ELECTRO PUNO'!F527</f>
        <v>Madera Tratada</v>
      </c>
      <c r="J547" s="194" t="str">
        <f>+'Información ELECTRO PUNO'!B527</f>
        <v>PPM20</v>
      </c>
      <c r="K547" s="9" t="str">
        <f t="shared" si="74"/>
        <v>POSTE DE MADERA TRATADA DE 12 mts. CL.5</v>
      </c>
      <c r="L547" s="139">
        <f t="shared" si="75"/>
        <v>0.41</v>
      </c>
    </row>
    <row r="548" spans="1:12" x14ac:dyDescent="0.25">
      <c r="A548" s="193">
        <f>+'Información ELECTRO PUNO'!A528</f>
        <v>527</v>
      </c>
      <c r="B548" s="26" t="str">
        <f t="shared" si="73"/>
        <v>SICODI</v>
      </c>
      <c r="C548" s="9" t="str">
        <f t="shared" si="69"/>
        <v>Puno</v>
      </c>
      <c r="D548" s="9" t="str">
        <f t="shared" si="70"/>
        <v>No Reporta</v>
      </c>
      <c r="E548" s="9" t="str">
        <f t="shared" si="71"/>
        <v>No Reporta</v>
      </c>
      <c r="F548" s="194" t="str">
        <f>+'Información ELECTRO PUNO'!E528</f>
        <v>MT</v>
      </c>
      <c r="G548" s="194">
        <f>+'Información ELECTRO PUNO'!G528</f>
        <v>12</v>
      </c>
      <c r="H548" s="9" t="str">
        <f t="shared" si="72"/>
        <v>Poste</v>
      </c>
      <c r="I548" s="194" t="str">
        <f>+'Información ELECTRO PUNO'!F528</f>
        <v>Madera Tratada</v>
      </c>
      <c r="J548" s="194" t="str">
        <f>+'Información ELECTRO PUNO'!B528</f>
        <v>PPM20</v>
      </c>
      <c r="K548" s="9" t="str">
        <f t="shared" si="74"/>
        <v>POSTE DE MADERA TRATADA DE 12 mts. CL.5</v>
      </c>
      <c r="L548" s="139">
        <f t="shared" si="75"/>
        <v>0.41</v>
      </c>
    </row>
    <row r="549" spans="1:12" x14ac:dyDescent="0.25">
      <c r="A549" s="193">
        <f>+'Información ELECTRO PUNO'!A529</f>
        <v>528</v>
      </c>
      <c r="B549" s="26" t="str">
        <f t="shared" si="73"/>
        <v>SICODI</v>
      </c>
      <c r="C549" s="9" t="str">
        <f t="shared" si="69"/>
        <v>Puno</v>
      </c>
      <c r="D549" s="9" t="str">
        <f t="shared" si="70"/>
        <v>No Reporta</v>
      </c>
      <c r="E549" s="9" t="str">
        <f t="shared" si="71"/>
        <v>No Reporta</v>
      </c>
      <c r="F549" s="194" t="str">
        <f>+'Información ELECTRO PUNO'!E529</f>
        <v>MT</v>
      </c>
      <c r="G549" s="194">
        <f>+'Información ELECTRO PUNO'!G529</f>
        <v>12</v>
      </c>
      <c r="H549" s="9" t="str">
        <f t="shared" si="72"/>
        <v>Poste</v>
      </c>
      <c r="I549" s="194" t="str">
        <f>+'Información ELECTRO PUNO'!F529</f>
        <v>Madera Tratada</v>
      </c>
      <c r="J549" s="194" t="str">
        <f>+'Información ELECTRO PUNO'!B529</f>
        <v>PPM20</v>
      </c>
      <c r="K549" s="9" t="str">
        <f t="shared" si="74"/>
        <v>POSTE DE MADERA TRATADA DE 12 mts. CL.5</v>
      </c>
      <c r="L549" s="139">
        <f t="shared" si="75"/>
        <v>0.41</v>
      </c>
    </row>
    <row r="550" spans="1:12" x14ac:dyDescent="0.25">
      <c r="A550" s="193">
        <f>+'Información ELECTRO PUNO'!A530</f>
        <v>529</v>
      </c>
      <c r="B550" s="26" t="str">
        <f t="shared" si="73"/>
        <v>SICODI</v>
      </c>
      <c r="C550" s="9" t="str">
        <f t="shared" si="69"/>
        <v>Puno</v>
      </c>
      <c r="D550" s="9" t="str">
        <f t="shared" si="70"/>
        <v>No Reporta</v>
      </c>
      <c r="E550" s="9" t="str">
        <f t="shared" si="71"/>
        <v>No Reporta</v>
      </c>
      <c r="F550" s="194" t="str">
        <f>+'Información ELECTRO PUNO'!E530</f>
        <v>MT</v>
      </c>
      <c r="G550" s="194">
        <f>+'Información ELECTRO PUNO'!G530</f>
        <v>12</v>
      </c>
      <c r="H550" s="9" t="str">
        <f t="shared" si="72"/>
        <v>Poste</v>
      </c>
      <c r="I550" s="194" t="str">
        <f>+'Información ELECTRO PUNO'!F530</f>
        <v>Madera Tratada</v>
      </c>
      <c r="J550" s="194" t="str">
        <f>+'Información ELECTRO PUNO'!B530</f>
        <v>PPM20</v>
      </c>
      <c r="K550" s="9" t="str">
        <f t="shared" si="74"/>
        <v>POSTE DE MADERA TRATADA DE 12 mts. CL.5</v>
      </c>
      <c r="L550" s="139">
        <f t="shared" si="75"/>
        <v>0.41</v>
      </c>
    </row>
    <row r="551" spans="1:12" x14ac:dyDescent="0.25">
      <c r="A551" s="193">
        <f>+'Información ELECTRO PUNO'!A531</f>
        <v>530</v>
      </c>
      <c r="B551" s="26" t="str">
        <f t="shared" si="73"/>
        <v>SICODI</v>
      </c>
      <c r="C551" s="9" t="str">
        <f t="shared" si="69"/>
        <v>Puno</v>
      </c>
      <c r="D551" s="9" t="str">
        <f t="shared" si="70"/>
        <v>No Reporta</v>
      </c>
      <c r="E551" s="9" t="str">
        <f t="shared" si="71"/>
        <v>No Reporta</v>
      </c>
      <c r="F551" s="194" t="str">
        <f>+'Información ELECTRO PUNO'!E531</f>
        <v>MT</v>
      </c>
      <c r="G551" s="194">
        <f>+'Información ELECTRO PUNO'!G531</f>
        <v>12</v>
      </c>
      <c r="H551" s="9" t="str">
        <f t="shared" si="72"/>
        <v>Poste</v>
      </c>
      <c r="I551" s="194" t="str">
        <f>+'Información ELECTRO PUNO'!F531</f>
        <v>Madera Tratada</v>
      </c>
      <c r="J551" s="194" t="str">
        <f>+'Información ELECTRO PUNO'!B531</f>
        <v>PPM20</v>
      </c>
      <c r="K551" s="9" t="str">
        <f t="shared" si="74"/>
        <v>POSTE DE MADERA TRATADA DE 12 mts. CL.5</v>
      </c>
      <c r="L551" s="139">
        <f t="shared" si="75"/>
        <v>0.41</v>
      </c>
    </row>
    <row r="552" spans="1:12" x14ac:dyDescent="0.25">
      <c r="A552" s="193">
        <f>+'Información ELECTRO PUNO'!A532</f>
        <v>531</v>
      </c>
      <c r="B552" s="26" t="str">
        <f t="shared" si="73"/>
        <v>SICODI</v>
      </c>
      <c r="C552" s="9" t="str">
        <f t="shared" si="69"/>
        <v>Puno</v>
      </c>
      <c r="D552" s="9" t="str">
        <f t="shared" si="70"/>
        <v>No Reporta</v>
      </c>
      <c r="E552" s="9" t="str">
        <f t="shared" si="71"/>
        <v>No Reporta</v>
      </c>
      <c r="F552" s="194" t="str">
        <f>+'Información ELECTRO PUNO'!E532</f>
        <v>MT</v>
      </c>
      <c r="G552" s="194">
        <f>+'Información ELECTRO PUNO'!G532</f>
        <v>12</v>
      </c>
      <c r="H552" s="9" t="str">
        <f t="shared" si="72"/>
        <v>Poste</v>
      </c>
      <c r="I552" s="194" t="str">
        <f>+'Información ELECTRO PUNO'!F532</f>
        <v>Madera Tratada</v>
      </c>
      <c r="J552" s="194" t="str">
        <f>+'Información ELECTRO PUNO'!B532</f>
        <v>PPM20</v>
      </c>
      <c r="K552" s="9" t="str">
        <f t="shared" si="74"/>
        <v>POSTE DE MADERA TRATADA DE 12 mts. CL.5</v>
      </c>
      <c r="L552" s="139">
        <f t="shared" si="75"/>
        <v>0.41</v>
      </c>
    </row>
    <row r="553" spans="1:12" x14ac:dyDescent="0.25">
      <c r="A553" s="193">
        <f>+'Información ELECTRO PUNO'!A533</f>
        <v>532</v>
      </c>
      <c r="B553" s="26" t="str">
        <f t="shared" si="73"/>
        <v>SICODI</v>
      </c>
      <c r="C553" s="9" t="str">
        <f t="shared" si="69"/>
        <v>Puno</v>
      </c>
      <c r="D553" s="9" t="str">
        <f t="shared" si="70"/>
        <v>No Reporta</v>
      </c>
      <c r="E553" s="9" t="str">
        <f t="shared" si="71"/>
        <v>No Reporta</v>
      </c>
      <c r="F553" s="194" t="str">
        <f>+'Información ELECTRO PUNO'!E533</f>
        <v>MT</v>
      </c>
      <c r="G553" s="194">
        <f>+'Información ELECTRO PUNO'!G533</f>
        <v>12</v>
      </c>
      <c r="H553" s="9" t="str">
        <f t="shared" si="72"/>
        <v>Poste</v>
      </c>
      <c r="I553" s="194" t="str">
        <f>+'Información ELECTRO PUNO'!F533</f>
        <v>Madera Tratada</v>
      </c>
      <c r="J553" s="194" t="str">
        <f>+'Información ELECTRO PUNO'!B533</f>
        <v>PPM20</v>
      </c>
      <c r="K553" s="9" t="str">
        <f t="shared" si="74"/>
        <v>POSTE DE MADERA TRATADA DE 12 mts. CL.5</v>
      </c>
      <c r="L553" s="139">
        <f t="shared" si="75"/>
        <v>0.41</v>
      </c>
    </row>
    <row r="554" spans="1:12" x14ac:dyDescent="0.25">
      <c r="A554" s="193">
        <f>+'Información ELECTRO PUNO'!A534</f>
        <v>533</v>
      </c>
      <c r="B554" s="26" t="str">
        <f t="shared" si="73"/>
        <v>SICODI</v>
      </c>
      <c r="C554" s="9" t="str">
        <f t="shared" si="69"/>
        <v>Puno</v>
      </c>
      <c r="D554" s="9" t="str">
        <f t="shared" si="70"/>
        <v>No Reporta</v>
      </c>
      <c r="E554" s="9" t="str">
        <f t="shared" si="71"/>
        <v>No Reporta</v>
      </c>
      <c r="F554" s="194" t="str">
        <f>+'Información ELECTRO PUNO'!E534</f>
        <v>MT</v>
      </c>
      <c r="G554" s="194">
        <f>+'Información ELECTRO PUNO'!G534</f>
        <v>12</v>
      </c>
      <c r="H554" s="9" t="str">
        <f t="shared" si="72"/>
        <v>Poste</v>
      </c>
      <c r="I554" s="194" t="str">
        <f>+'Información ELECTRO PUNO'!F534</f>
        <v>Madera Tratada</v>
      </c>
      <c r="J554" s="194" t="str">
        <f>+'Información ELECTRO PUNO'!B534</f>
        <v>PPM20</v>
      </c>
      <c r="K554" s="9" t="str">
        <f t="shared" si="74"/>
        <v>POSTE DE MADERA TRATADA DE 12 mts. CL.5</v>
      </c>
      <c r="L554" s="139">
        <f t="shared" si="75"/>
        <v>0.41</v>
      </c>
    </row>
    <row r="555" spans="1:12" x14ac:dyDescent="0.25">
      <c r="A555" s="193">
        <f>+'Información ELECTRO PUNO'!A535</f>
        <v>534</v>
      </c>
      <c r="B555" s="26" t="str">
        <f t="shared" si="73"/>
        <v>SICODI</v>
      </c>
      <c r="C555" s="9" t="str">
        <f t="shared" si="69"/>
        <v>Puno</v>
      </c>
      <c r="D555" s="9" t="str">
        <f t="shared" si="70"/>
        <v>No Reporta</v>
      </c>
      <c r="E555" s="9" t="str">
        <f t="shared" si="71"/>
        <v>No Reporta</v>
      </c>
      <c r="F555" s="194" t="str">
        <f>+'Información ELECTRO PUNO'!E535</f>
        <v>MT</v>
      </c>
      <c r="G555" s="194">
        <f>+'Información ELECTRO PUNO'!G535</f>
        <v>12</v>
      </c>
      <c r="H555" s="9" t="str">
        <f t="shared" si="72"/>
        <v>Poste</v>
      </c>
      <c r="I555" s="194" t="str">
        <f>+'Información ELECTRO PUNO'!F535</f>
        <v>Madera Tratada</v>
      </c>
      <c r="J555" s="194" t="str">
        <f>+'Información ELECTRO PUNO'!B535</f>
        <v>PPM20</v>
      </c>
      <c r="K555" s="9" t="str">
        <f t="shared" si="74"/>
        <v>POSTE DE MADERA TRATADA DE 12 mts. CL.5</v>
      </c>
      <c r="L555" s="139">
        <f t="shared" si="75"/>
        <v>0.41</v>
      </c>
    </row>
    <row r="556" spans="1:12" x14ac:dyDescent="0.25">
      <c r="A556" s="193">
        <f>+'Información ELECTRO PUNO'!A536</f>
        <v>535</v>
      </c>
      <c r="B556" s="26" t="str">
        <f t="shared" si="73"/>
        <v>SICODI</v>
      </c>
      <c r="C556" s="9" t="str">
        <f t="shared" si="69"/>
        <v>Puno</v>
      </c>
      <c r="D556" s="9" t="str">
        <f t="shared" si="70"/>
        <v>No Reporta</v>
      </c>
      <c r="E556" s="9" t="str">
        <f t="shared" si="71"/>
        <v>No Reporta</v>
      </c>
      <c r="F556" s="194" t="str">
        <f>+'Información ELECTRO PUNO'!E536</f>
        <v>MT</v>
      </c>
      <c r="G556" s="194">
        <f>+'Información ELECTRO PUNO'!G536</f>
        <v>12</v>
      </c>
      <c r="H556" s="9" t="str">
        <f t="shared" si="72"/>
        <v>Poste</v>
      </c>
      <c r="I556" s="194" t="str">
        <f>+'Información ELECTRO PUNO'!F536</f>
        <v>Madera Tratada</v>
      </c>
      <c r="J556" s="194" t="str">
        <f>+'Información ELECTRO PUNO'!B536</f>
        <v>PPM20</v>
      </c>
      <c r="K556" s="9" t="str">
        <f t="shared" si="74"/>
        <v>POSTE DE MADERA TRATADA DE 12 mts. CL.5</v>
      </c>
      <c r="L556" s="139">
        <f t="shared" si="75"/>
        <v>0.41</v>
      </c>
    </row>
    <row r="557" spans="1:12" x14ac:dyDescent="0.25">
      <c r="A557" s="193">
        <f>+'Información ELECTRO PUNO'!A537</f>
        <v>536</v>
      </c>
      <c r="B557" s="26" t="str">
        <f t="shared" si="73"/>
        <v>SICODI</v>
      </c>
      <c r="C557" s="9" t="str">
        <f t="shared" si="69"/>
        <v>Puno</v>
      </c>
      <c r="D557" s="9" t="str">
        <f t="shared" si="70"/>
        <v>No Reporta</v>
      </c>
      <c r="E557" s="9" t="str">
        <f t="shared" si="71"/>
        <v>No Reporta</v>
      </c>
      <c r="F557" s="194" t="str">
        <f>+'Información ELECTRO PUNO'!E537</f>
        <v>MT</v>
      </c>
      <c r="G557" s="194">
        <f>+'Información ELECTRO PUNO'!G537</f>
        <v>12</v>
      </c>
      <c r="H557" s="9" t="str">
        <f t="shared" si="72"/>
        <v>Poste</v>
      </c>
      <c r="I557" s="194" t="str">
        <f>+'Información ELECTRO PUNO'!F537</f>
        <v>Madera Tratada</v>
      </c>
      <c r="J557" s="194" t="str">
        <f>+'Información ELECTRO PUNO'!B537</f>
        <v>PPM20</v>
      </c>
      <c r="K557" s="9" t="str">
        <f t="shared" si="74"/>
        <v>POSTE DE MADERA TRATADA DE 12 mts. CL.5</v>
      </c>
      <c r="L557" s="139">
        <f t="shared" si="75"/>
        <v>0.41</v>
      </c>
    </row>
    <row r="558" spans="1:12" x14ac:dyDescent="0.25">
      <c r="A558" s="193">
        <f>+'Información ELECTRO PUNO'!A538</f>
        <v>537</v>
      </c>
      <c r="B558" s="26" t="str">
        <f t="shared" si="73"/>
        <v>SICODI</v>
      </c>
      <c r="C558" s="9" t="str">
        <f t="shared" si="69"/>
        <v>Puno</v>
      </c>
      <c r="D558" s="9" t="str">
        <f t="shared" si="70"/>
        <v>No Reporta</v>
      </c>
      <c r="E558" s="9" t="str">
        <f t="shared" si="71"/>
        <v>No Reporta</v>
      </c>
      <c r="F558" s="194" t="str">
        <f>+'Información ELECTRO PUNO'!E538</f>
        <v>MT</v>
      </c>
      <c r="G558" s="194">
        <f>+'Información ELECTRO PUNO'!G538</f>
        <v>12</v>
      </c>
      <c r="H558" s="9" t="str">
        <f t="shared" si="72"/>
        <v>Poste</v>
      </c>
      <c r="I558" s="194" t="str">
        <f>+'Información ELECTRO PUNO'!F538</f>
        <v>Madera Tratada</v>
      </c>
      <c r="J558" s="194" t="str">
        <f>+'Información ELECTRO PUNO'!B538</f>
        <v>PPM20</v>
      </c>
      <c r="K558" s="9" t="str">
        <f t="shared" si="74"/>
        <v>POSTE DE MADERA TRATADA DE 12 mts. CL.5</v>
      </c>
      <c r="L558" s="139">
        <f t="shared" si="75"/>
        <v>0.41</v>
      </c>
    </row>
    <row r="559" spans="1:12" x14ac:dyDescent="0.25">
      <c r="A559" s="193">
        <f>+'Información ELECTRO PUNO'!A539</f>
        <v>538</v>
      </c>
      <c r="B559" s="26" t="str">
        <f t="shared" si="73"/>
        <v>SICODI</v>
      </c>
      <c r="C559" s="9" t="str">
        <f t="shared" si="69"/>
        <v>Puno</v>
      </c>
      <c r="D559" s="9" t="str">
        <f t="shared" si="70"/>
        <v>No Reporta</v>
      </c>
      <c r="E559" s="9" t="str">
        <f t="shared" si="71"/>
        <v>No Reporta</v>
      </c>
      <c r="F559" s="194" t="str">
        <f>+'Información ELECTRO PUNO'!E539</f>
        <v>MT</v>
      </c>
      <c r="G559" s="194">
        <f>+'Información ELECTRO PUNO'!G539</f>
        <v>12</v>
      </c>
      <c r="H559" s="9" t="str">
        <f t="shared" si="72"/>
        <v>Poste</v>
      </c>
      <c r="I559" s="194" t="str">
        <f>+'Información ELECTRO PUNO'!F539</f>
        <v>Madera Tratada</v>
      </c>
      <c r="J559" s="194" t="str">
        <f>+'Información ELECTRO PUNO'!B539</f>
        <v>PPM20</v>
      </c>
      <c r="K559" s="9" t="str">
        <f t="shared" si="74"/>
        <v>POSTE DE MADERA TRATADA DE 12 mts. CL.5</v>
      </c>
      <c r="L559" s="139">
        <f t="shared" si="75"/>
        <v>0.41</v>
      </c>
    </row>
    <row r="560" spans="1:12" x14ac:dyDescent="0.25">
      <c r="A560" s="193">
        <f>+'Información ELECTRO PUNO'!A540</f>
        <v>539</v>
      </c>
      <c r="B560" s="26" t="str">
        <f t="shared" si="73"/>
        <v>SICODI</v>
      </c>
      <c r="C560" s="9" t="str">
        <f t="shared" si="69"/>
        <v>Puno</v>
      </c>
      <c r="D560" s="9" t="str">
        <f t="shared" si="70"/>
        <v>No Reporta</v>
      </c>
      <c r="E560" s="9" t="str">
        <f t="shared" si="71"/>
        <v>No Reporta</v>
      </c>
      <c r="F560" s="194" t="str">
        <f>+'Información ELECTRO PUNO'!E540</f>
        <v>MT</v>
      </c>
      <c r="G560" s="194">
        <f>+'Información ELECTRO PUNO'!G540</f>
        <v>12</v>
      </c>
      <c r="H560" s="9" t="str">
        <f t="shared" si="72"/>
        <v>Poste</v>
      </c>
      <c r="I560" s="194" t="str">
        <f>+'Información ELECTRO PUNO'!F540</f>
        <v>Madera Tratada</v>
      </c>
      <c r="J560" s="194" t="str">
        <f>+'Información ELECTRO PUNO'!B540</f>
        <v>PPM20</v>
      </c>
      <c r="K560" s="9" t="str">
        <f t="shared" si="74"/>
        <v>POSTE DE MADERA TRATADA DE 12 mts. CL.5</v>
      </c>
      <c r="L560" s="139">
        <f t="shared" si="75"/>
        <v>0.41</v>
      </c>
    </row>
    <row r="561" spans="1:12" x14ac:dyDescent="0.25">
      <c r="A561" s="193">
        <f>+'Información ELECTRO PUNO'!A541</f>
        <v>540</v>
      </c>
      <c r="B561" s="26" t="str">
        <f t="shared" si="73"/>
        <v>SICODI</v>
      </c>
      <c r="C561" s="9" t="str">
        <f t="shared" si="69"/>
        <v>Puno</v>
      </c>
      <c r="D561" s="9" t="str">
        <f t="shared" si="70"/>
        <v>No Reporta</v>
      </c>
      <c r="E561" s="9" t="str">
        <f t="shared" si="71"/>
        <v>No Reporta</v>
      </c>
      <c r="F561" s="194" t="str">
        <f>+'Información ELECTRO PUNO'!E541</f>
        <v>MT</v>
      </c>
      <c r="G561" s="194">
        <f>+'Información ELECTRO PUNO'!G541</f>
        <v>12</v>
      </c>
      <c r="H561" s="9" t="str">
        <f t="shared" si="72"/>
        <v>Poste</v>
      </c>
      <c r="I561" s="194" t="str">
        <f>+'Información ELECTRO PUNO'!F541</f>
        <v>Madera Tratada</v>
      </c>
      <c r="J561" s="194" t="str">
        <f>+'Información ELECTRO PUNO'!B541</f>
        <v>PPM20</v>
      </c>
      <c r="K561" s="9" t="str">
        <f t="shared" si="74"/>
        <v>POSTE DE MADERA TRATADA DE 12 mts. CL.5</v>
      </c>
      <c r="L561" s="139">
        <f t="shared" si="75"/>
        <v>0.41</v>
      </c>
    </row>
    <row r="562" spans="1:12" x14ac:dyDescent="0.25">
      <c r="A562" s="193">
        <f>+'Información ELECTRO PUNO'!A542</f>
        <v>541</v>
      </c>
      <c r="B562" s="26" t="str">
        <f t="shared" si="73"/>
        <v>SICODI</v>
      </c>
      <c r="C562" s="9" t="str">
        <f t="shared" si="69"/>
        <v>Puno</v>
      </c>
      <c r="D562" s="9" t="str">
        <f t="shared" si="70"/>
        <v>No Reporta</v>
      </c>
      <c r="E562" s="9" t="str">
        <f t="shared" si="71"/>
        <v>No Reporta</v>
      </c>
      <c r="F562" s="194" t="str">
        <f>+'Información ELECTRO PUNO'!E542</f>
        <v>MT</v>
      </c>
      <c r="G562" s="194">
        <f>+'Información ELECTRO PUNO'!G542</f>
        <v>12</v>
      </c>
      <c r="H562" s="9" t="str">
        <f t="shared" si="72"/>
        <v>Poste</v>
      </c>
      <c r="I562" s="194" t="str">
        <f>+'Información ELECTRO PUNO'!F542</f>
        <v>Madera Tratada</v>
      </c>
      <c r="J562" s="194" t="str">
        <f>+'Información ELECTRO PUNO'!B542</f>
        <v>PPM20</v>
      </c>
      <c r="K562" s="9" t="str">
        <f t="shared" si="74"/>
        <v>POSTE DE MADERA TRATADA DE 12 mts. CL.5</v>
      </c>
      <c r="L562" s="139">
        <f t="shared" si="75"/>
        <v>0.41</v>
      </c>
    </row>
    <row r="563" spans="1:12" x14ac:dyDescent="0.25">
      <c r="A563" s="193">
        <f>+'Información ELECTRO PUNO'!A543</f>
        <v>542</v>
      </c>
      <c r="B563" s="26" t="str">
        <f t="shared" si="73"/>
        <v>SICODI</v>
      </c>
      <c r="C563" s="9" t="str">
        <f t="shared" si="69"/>
        <v>Puno</v>
      </c>
      <c r="D563" s="9" t="str">
        <f t="shared" si="70"/>
        <v>No Reporta</v>
      </c>
      <c r="E563" s="9" t="str">
        <f t="shared" si="71"/>
        <v>No Reporta</v>
      </c>
      <c r="F563" s="194" t="str">
        <f>+'Información ELECTRO PUNO'!E543</f>
        <v>MT</v>
      </c>
      <c r="G563" s="194">
        <f>+'Información ELECTRO PUNO'!G543</f>
        <v>13</v>
      </c>
      <c r="H563" s="9" t="str">
        <f t="shared" si="72"/>
        <v>Poste</v>
      </c>
      <c r="I563" s="194" t="str">
        <f>+'Información ELECTRO PUNO'!F543</f>
        <v>Concreto Armado C</v>
      </c>
      <c r="J563" s="194" t="str">
        <f>+'Información ELECTRO PUNO'!B543</f>
        <v>PPC20</v>
      </c>
      <c r="K563" s="9" t="str">
        <f t="shared" si="74"/>
        <v>POSTE DE CONCRETO ARMADO DE 13/400/150/345</v>
      </c>
      <c r="L563" s="139">
        <f t="shared" si="75"/>
        <v>0.54</v>
      </c>
    </row>
    <row r="564" spans="1:12" x14ac:dyDescent="0.25">
      <c r="A564" s="193">
        <f>+'Información ELECTRO PUNO'!A544</f>
        <v>543</v>
      </c>
      <c r="B564" s="26" t="str">
        <f t="shared" si="73"/>
        <v>SICODI</v>
      </c>
      <c r="C564" s="9" t="str">
        <f t="shared" si="69"/>
        <v>Puno</v>
      </c>
      <c r="D564" s="9" t="str">
        <f t="shared" si="70"/>
        <v>No Reporta</v>
      </c>
      <c r="E564" s="9" t="str">
        <f t="shared" si="71"/>
        <v>No Reporta</v>
      </c>
      <c r="F564" s="194" t="str">
        <f>+'Información ELECTRO PUNO'!E544</f>
        <v>MT</v>
      </c>
      <c r="G564" s="194">
        <f>+'Información ELECTRO PUNO'!G544</f>
        <v>13</v>
      </c>
      <c r="H564" s="9" t="str">
        <f t="shared" si="72"/>
        <v>Poste</v>
      </c>
      <c r="I564" s="194" t="str">
        <f>+'Información ELECTRO PUNO'!F544</f>
        <v>Concreto Armado C</v>
      </c>
      <c r="J564" s="194" t="str">
        <f>+'Información ELECTRO PUNO'!B544</f>
        <v>PPC20</v>
      </c>
      <c r="K564" s="9" t="str">
        <f t="shared" si="74"/>
        <v>POSTE DE CONCRETO ARMADO DE 13/400/150/345</v>
      </c>
      <c r="L564" s="139">
        <f t="shared" si="75"/>
        <v>0.54</v>
      </c>
    </row>
    <row r="565" spans="1:12" x14ac:dyDescent="0.25">
      <c r="A565" s="193">
        <f>+'Información ELECTRO PUNO'!A545</f>
        <v>544</v>
      </c>
      <c r="B565" s="26" t="str">
        <f t="shared" si="73"/>
        <v>SICODI</v>
      </c>
      <c r="C565" s="9" t="str">
        <f t="shared" si="69"/>
        <v>Puno</v>
      </c>
      <c r="D565" s="9" t="str">
        <f t="shared" si="70"/>
        <v>No Reporta</v>
      </c>
      <c r="E565" s="9" t="str">
        <f t="shared" si="71"/>
        <v>No Reporta</v>
      </c>
      <c r="F565" s="194" t="str">
        <f>+'Información ELECTRO PUNO'!E545</f>
        <v>MT</v>
      </c>
      <c r="G565" s="194">
        <f>+'Información ELECTRO PUNO'!G545</f>
        <v>13</v>
      </c>
      <c r="H565" s="9" t="str">
        <f t="shared" si="72"/>
        <v>Poste</v>
      </c>
      <c r="I565" s="194" t="str">
        <f>+'Información ELECTRO PUNO'!F545</f>
        <v>Concreto Armado C</v>
      </c>
      <c r="J565" s="194" t="str">
        <f>+'Información ELECTRO PUNO'!B545</f>
        <v>PPC20</v>
      </c>
      <c r="K565" s="9" t="str">
        <f t="shared" si="74"/>
        <v>POSTE DE CONCRETO ARMADO DE 13/400/150/345</v>
      </c>
      <c r="L565" s="139">
        <f t="shared" si="75"/>
        <v>0.54</v>
      </c>
    </row>
    <row r="566" spans="1:12" x14ac:dyDescent="0.25">
      <c r="A566" s="193">
        <f>+'Información ELECTRO PUNO'!A546</f>
        <v>545</v>
      </c>
      <c r="B566" s="26" t="str">
        <f t="shared" si="73"/>
        <v>SICODI</v>
      </c>
      <c r="C566" s="9" t="str">
        <f t="shared" si="69"/>
        <v>Puno</v>
      </c>
      <c r="D566" s="9" t="str">
        <f t="shared" si="70"/>
        <v>No Reporta</v>
      </c>
      <c r="E566" s="9" t="str">
        <f t="shared" si="71"/>
        <v>No Reporta</v>
      </c>
      <c r="F566" s="194" t="str">
        <f>+'Información ELECTRO PUNO'!E546</f>
        <v>MT</v>
      </c>
      <c r="G566" s="194">
        <f>+'Información ELECTRO PUNO'!G546</f>
        <v>13</v>
      </c>
      <c r="H566" s="9" t="str">
        <f t="shared" si="72"/>
        <v>Poste</v>
      </c>
      <c r="I566" s="194" t="str">
        <f>+'Información ELECTRO PUNO'!F546</f>
        <v>Concreto Armado C</v>
      </c>
      <c r="J566" s="194" t="str">
        <f>+'Información ELECTRO PUNO'!B546</f>
        <v>PPC20</v>
      </c>
      <c r="K566" s="9" t="str">
        <f t="shared" si="74"/>
        <v>POSTE DE CONCRETO ARMADO DE 13/400/150/345</v>
      </c>
      <c r="L566" s="139">
        <f t="shared" si="75"/>
        <v>0.54</v>
      </c>
    </row>
    <row r="567" spans="1:12" x14ac:dyDescent="0.25">
      <c r="A567" s="193">
        <f>+'Información ELECTRO PUNO'!A547</f>
        <v>546</v>
      </c>
      <c r="B567" s="26" t="str">
        <f t="shared" si="73"/>
        <v>SICODI</v>
      </c>
      <c r="C567" s="9" t="str">
        <f t="shared" si="69"/>
        <v>Puno</v>
      </c>
      <c r="D567" s="9" t="str">
        <f t="shared" si="70"/>
        <v>No Reporta</v>
      </c>
      <c r="E567" s="9" t="str">
        <f t="shared" si="71"/>
        <v>No Reporta</v>
      </c>
      <c r="F567" s="194" t="str">
        <f>+'Información ELECTRO PUNO'!E547</f>
        <v>MT</v>
      </c>
      <c r="G567" s="194">
        <f>+'Información ELECTRO PUNO'!G547</f>
        <v>13</v>
      </c>
      <c r="H567" s="9" t="str">
        <f t="shared" si="72"/>
        <v>Poste</v>
      </c>
      <c r="I567" s="194" t="str">
        <f>+'Información ELECTRO PUNO'!F547</f>
        <v>Concreto Armado C</v>
      </c>
      <c r="J567" s="194" t="str">
        <f>+'Información ELECTRO PUNO'!B547</f>
        <v>PPC20</v>
      </c>
      <c r="K567" s="9" t="str">
        <f t="shared" si="74"/>
        <v>POSTE DE CONCRETO ARMADO DE 13/400/150/345</v>
      </c>
      <c r="L567" s="139">
        <f t="shared" si="75"/>
        <v>0.54</v>
      </c>
    </row>
    <row r="568" spans="1:12" x14ac:dyDescent="0.25">
      <c r="A568" s="193">
        <f>+'Información ELECTRO PUNO'!A548</f>
        <v>547</v>
      </c>
      <c r="B568" s="26" t="str">
        <f t="shared" si="73"/>
        <v>SICODI</v>
      </c>
      <c r="C568" s="9" t="str">
        <f t="shared" si="69"/>
        <v>Puno</v>
      </c>
      <c r="D568" s="9" t="str">
        <f t="shared" si="70"/>
        <v>No Reporta</v>
      </c>
      <c r="E568" s="9" t="str">
        <f t="shared" si="71"/>
        <v>No Reporta</v>
      </c>
      <c r="F568" s="194" t="str">
        <f>+'Información ELECTRO PUNO'!E548</f>
        <v>MT</v>
      </c>
      <c r="G568" s="194">
        <f>+'Información ELECTRO PUNO'!G548</f>
        <v>13</v>
      </c>
      <c r="H568" s="9" t="str">
        <f t="shared" si="72"/>
        <v>Poste</v>
      </c>
      <c r="I568" s="194" t="str">
        <f>+'Información ELECTRO PUNO'!F548</f>
        <v>Concreto Armado C</v>
      </c>
      <c r="J568" s="194" t="str">
        <f>+'Información ELECTRO PUNO'!B548</f>
        <v>PPC20</v>
      </c>
      <c r="K568" s="9" t="str">
        <f t="shared" si="74"/>
        <v>POSTE DE CONCRETO ARMADO DE 13/400/150/345</v>
      </c>
      <c r="L568" s="139">
        <f t="shared" si="75"/>
        <v>0.54</v>
      </c>
    </row>
    <row r="569" spans="1:12" x14ac:dyDescent="0.25">
      <c r="A569" s="193">
        <f>+'Información ELECTRO PUNO'!A549</f>
        <v>548</v>
      </c>
      <c r="B569" s="26" t="str">
        <f t="shared" si="73"/>
        <v>SICODI</v>
      </c>
      <c r="C569" s="9" t="str">
        <f t="shared" si="69"/>
        <v>Puno</v>
      </c>
      <c r="D569" s="9" t="str">
        <f t="shared" si="70"/>
        <v>No Reporta</v>
      </c>
      <c r="E569" s="9" t="str">
        <f t="shared" si="71"/>
        <v>No Reporta</v>
      </c>
      <c r="F569" s="194" t="str">
        <f>+'Información ELECTRO PUNO'!E549</f>
        <v>MT</v>
      </c>
      <c r="G569" s="194">
        <f>+'Información ELECTRO PUNO'!G549</f>
        <v>13</v>
      </c>
      <c r="H569" s="9" t="str">
        <f t="shared" si="72"/>
        <v>Poste</v>
      </c>
      <c r="I569" s="194" t="str">
        <f>+'Información ELECTRO PUNO'!F549</f>
        <v>Concreto Armado C</v>
      </c>
      <c r="J569" s="194" t="str">
        <f>+'Información ELECTRO PUNO'!B549</f>
        <v>PPC20</v>
      </c>
      <c r="K569" s="9" t="str">
        <f t="shared" si="74"/>
        <v>POSTE DE CONCRETO ARMADO DE 13/400/150/345</v>
      </c>
      <c r="L569" s="139">
        <f t="shared" si="75"/>
        <v>0.54</v>
      </c>
    </row>
    <row r="570" spans="1:12" x14ac:dyDescent="0.25">
      <c r="A570" s="193">
        <f>+'Información ELECTRO PUNO'!A550</f>
        <v>549</v>
      </c>
      <c r="B570" s="26" t="str">
        <f t="shared" si="73"/>
        <v>SICODI</v>
      </c>
      <c r="C570" s="9" t="str">
        <f t="shared" si="69"/>
        <v>Puno</v>
      </c>
      <c r="D570" s="9" t="str">
        <f t="shared" si="70"/>
        <v>No Reporta</v>
      </c>
      <c r="E570" s="9" t="str">
        <f t="shared" si="71"/>
        <v>No Reporta</v>
      </c>
      <c r="F570" s="194" t="str">
        <f>+'Información ELECTRO PUNO'!E550</f>
        <v>MT</v>
      </c>
      <c r="G570" s="194">
        <f>+'Información ELECTRO PUNO'!G550</f>
        <v>13</v>
      </c>
      <c r="H570" s="9" t="str">
        <f t="shared" si="72"/>
        <v>Poste</v>
      </c>
      <c r="I570" s="194" t="str">
        <f>+'Información ELECTRO PUNO'!F550</f>
        <v>Concreto Armado C</v>
      </c>
      <c r="J570" s="194" t="str">
        <f>+'Información ELECTRO PUNO'!B550</f>
        <v>PPC20</v>
      </c>
      <c r="K570" s="9" t="str">
        <f t="shared" si="74"/>
        <v>POSTE DE CONCRETO ARMADO DE 13/400/150/345</v>
      </c>
      <c r="L570" s="139">
        <f t="shared" si="75"/>
        <v>0.54</v>
      </c>
    </row>
    <row r="571" spans="1:12" x14ac:dyDescent="0.25">
      <c r="A571" s="193">
        <f>+'Información ELECTRO PUNO'!A551</f>
        <v>550</v>
      </c>
      <c r="B571" s="26" t="str">
        <f t="shared" si="73"/>
        <v>SICODI</v>
      </c>
      <c r="C571" s="9" t="str">
        <f t="shared" si="69"/>
        <v>Puno</v>
      </c>
      <c r="D571" s="9" t="str">
        <f t="shared" si="70"/>
        <v>No Reporta</v>
      </c>
      <c r="E571" s="9" t="str">
        <f t="shared" si="71"/>
        <v>No Reporta</v>
      </c>
      <c r="F571" s="194" t="str">
        <f>+'Información ELECTRO PUNO'!E551</f>
        <v>MT</v>
      </c>
      <c r="G571" s="194">
        <f>+'Información ELECTRO PUNO'!G551</f>
        <v>13</v>
      </c>
      <c r="H571" s="9" t="str">
        <f t="shared" si="72"/>
        <v>Poste</v>
      </c>
      <c r="I571" s="194" t="str">
        <f>+'Información ELECTRO PUNO'!F551</f>
        <v>Concreto Armado C</v>
      </c>
      <c r="J571" s="194" t="str">
        <f>+'Información ELECTRO PUNO'!B551</f>
        <v>PPC20</v>
      </c>
      <c r="K571" s="9" t="str">
        <f t="shared" si="74"/>
        <v>POSTE DE CONCRETO ARMADO DE 13/400/150/345</v>
      </c>
      <c r="L571" s="139">
        <f t="shared" si="75"/>
        <v>0.54</v>
      </c>
    </row>
    <row r="572" spans="1:12" x14ac:dyDescent="0.25">
      <c r="A572" s="193">
        <f>+'Información ELECTRO PUNO'!A552</f>
        <v>551</v>
      </c>
      <c r="B572" s="26" t="str">
        <f t="shared" si="73"/>
        <v>SICODI</v>
      </c>
      <c r="C572" s="9" t="str">
        <f t="shared" si="69"/>
        <v>Puno</v>
      </c>
      <c r="D572" s="9" t="str">
        <f t="shared" si="70"/>
        <v>No Reporta</v>
      </c>
      <c r="E572" s="9" t="str">
        <f t="shared" si="71"/>
        <v>No Reporta</v>
      </c>
      <c r="F572" s="194" t="str">
        <f>+'Información ELECTRO PUNO'!E552</f>
        <v>MT</v>
      </c>
      <c r="G572" s="194">
        <f>+'Información ELECTRO PUNO'!G552</f>
        <v>13</v>
      </c>
      <c r="H572" s="9" t="str">
        <f t="shared" si="72"/>
        <v>Poste</v>
      </c>
      <c r="I572" s="194" t="str">
        <f>+'Información ELECTRO PUNO'!F552</f>
        <v>Concreto Armado C</v>
      </c>
      <c r="J572" s="194" t="str">
        <f>+'Información ELECTRO PUNO'!B552</f>
        <v>PPC20</v>
      </c>
      <c r="K572" s="9" t="str">
        <f t="shared" si="74"/>
        <v>POSTE DE CONCRETO ARMADO DE 13/400/150/345</v>
      </c>
      <c r="L572" s="139">
        <f t="shared" si="75"/>
        <v>0.54</v>
      </c>
    </row>
    <row r="573" spans="1:12" x14ac:dyDescent="0.25">
      <c r="A573" s="193">
        <f>+'Información ELECTRO PUNO'!A553</f>
        <v>552</v>
      </c>
      <c r="B573" s="26" t="str">
        <f t="shared" si="73"/>
        <v>SICODI</v>
      </c>
      <c r="C573" s="9" t="str">
        <f t="shared" si="69"/>
        <v>Puno</v>
      </c>
      <c r="D573" s="9" t="str">
        <f t="shared" si="70"/>
        <v>No Reporta</v>
      </c>
      <c r="E573" s="9" t="str">
        <f t="shared" si="71"/>
        <v>No Reporta</v>
      </c>
      <c r="F573" s="194" t="str">
        <f>+'Información ELECTRO PUNO'!E553</f>
        <v>MT</v>
      </c>
      <c r="G573" s="194">
        <f>+'Información ELECTRO PUNO'!G553</f>
        <v>13</v>
      </c>
      <c r="H573" s="9" t="str">
        <f t="shared" si="72"/>
        <v>Poste</v>
      </c>
      <c r="I573" s="194" t="str">
        <f>+'Información ELECTRO PUNO'!F553</f>
        <v>Concreto Armado C</v>
      </c>
      <c r="J573" s="194" t="str">
        <f>+'Información ELECTRO PUNO'!B553</f>
        <v>PPC20</v>
      </c>
      <c r="K573" s="9" t="str">
        <f t="shared" si="74"/>
        <v>POSTE DE CONCRETO ARMADO DE 13/400/150/345</v>
      </c>
      <c r="L573" s="139">
        <f t="shared" si="75"/>
        <v>0.54</v>
      </c>
    </row>
    <row r="574" spans="1:12" x14ac:dyDescent="0.25">
      <c r="A574" s="193">
        <f>+'Información ELECTRO PUNO'!A554</f>
        <v>553</v>
      </c>
      <c r="B574" s="26" t="str">
        <f t="shared" si="73"/>
        <v>SICODI</v>
      </c>
      <c r="C574" s="9" t="str">
        <f t="shared" si="69"/>
        <v>Puno</v>
      </c>
      <c r="D574" s="9" t="str">
        <f t="shared" si="70"/>
        <v>No Reporta</v>
      </c>
      <c r="E574" s="9" t="str">
        <f t="shared" si="71"/>
        <v>No Reporta</v>
      </c>
      <c r="F574" s="194" t="str">
        <f>+'Información ELECTRO PUNO'!E554</f>
        <v>MT</v>
      </c>
      <c r="G574" s="194">
        <f>+'Información ELECTRO PUNO'!G554</f>
        <v>13</v>
      </c>
      <c r="H574" s="9" t="str">
        <f t="shared" si="72"/>
        <v>Poste</v>
      </c>
      <c r="I574" s="194" t="str">
        <f>+'Información ELECTRO PUNO'!F554</f>
        <v>Concreto Armado C</v>
      </c>
      <c r="J574" s="194" t="str">
        <f>+'Información ELECTRO PUNO'!B554</f>
        <v>PPC20</v>
      </c>
      <c r="K574" s="9" t="str">
        <f t="shared" si="74"/>
        <v>POSTE DE CONCRETO ARMADO DE 13/400/150/345</v>
      </c>
      <c r="L574" s="139">
        <f t="shared" si="75"/>
        <v>0.54</v>
      </c>
    </row>
    <row r="575" spans="1:12" x14ac:dyDescent="0.25">
      <c r="A575" s="193">
        <f>+'Información ELECTRO PUNO'!A555</f>
        <v>554</v>
      </c>
      <c r="B575" s="26" t="str">
        <f t="shared" si="73"/>
        <v>SICODI</v>
      </c>
      <c r="C575" s="9" t="str">
        <f t="shared" si="69"/>
        <v>Puno</v>
      </c>
      <c r="D575" s="9" t="str">
        <f t="shared" si="70"/>
        <v>No Reporta</v>
      </c>
      <c r="E575" s="9" t="str">
        <f t="shared" si="71"/>
        <v>No Reporta</v>
      </c>
      <c r="F575" s="194" t="str">
        <f>+'Información ELECTRO PUNO'!E555</f>
        <v>MT</v>
      </c>
      <c r="G575" s="194">
        <f>+'Información ELECTRO PUNO'!G555</f>
        <v>13</v>
      </c>
      <c r="H575" s="9" t="str">
        <f t="shared" si="72"/>
        <v>Poste</v>
      </c>
      <c r="I575" s="194" t="str">
        <f>+'Información ELECTRO PUNO'!F555</f>
        <v>Concreto Armado C</v>
      </c>
      <c r="J575" s="194" t="str">
        <f>+'Información ELECTRO PUNO'!B555</f>
        <v>PPC20</v>
      </c>
      <c r="K575" s="9" t="str">
        <f t="shared" si="74"/>
        <v>POSTE DE CONCRETO ARMADO DE 13/400/150/345</v>
      </c>
      <c r="L575" s="139">
        <f t="shared" si="75"/>
        <v>0.54</v>
      </c>
    </row>
    <row r="576" spans="1:12" x14ac:dyDescent="0.25">
      <c r="A576" s="193">
        <f>+'Información ELECTRO PUNO'!A556</f>
        <v>555</v>
      </c>
      <c r="B576" s="26" t="str">
        <f t="shared" si="73"/>
        <v>SICODI</v>
      </c>
      <c r="C576" s="9" t="str">
        <f t="shared" si="69"/>
        <v>Puno</v>
      </c>
      <c r="D576" s="9" t="str">
        <f t="shared" si="70"/>
        <v>No Reporta</v>
      </c>
      <c r="E576" s="9" t="str">
        <f t="shared" si="71"/>
        <v>No Reporta</v>
      </c>
      <c r="F576" s="194" t="str">
        <f>+'Información ELECTRO PUNO'!E556</f>
        <v>MT</v>
      </c>
      <c r="G576" s="194">
        <f>+'Información ELECTRO PUNO'!G556</f>
        <v>13</v>
      </c>
      <c r="H576" s="9" t="str">
        <f t="shared" si="72"/>
        <v>Poste</v>
      </c>
      <c r="I576" s="194" t="str">
        <f>+'Información ELECTRO PUNO'!F556</f>
        <v>Concreto Armado C</v>
      </c>
      <c r="J576" s="194" t="str">
        <f>+'Información ELECTRO PUNO'!B556</f>
        <v>PPC20</v>
      </c>
      <c r="K576" s="9" t="str">
        <f t="shared" si="74"/>
        <v>POSTE DE CONCRETO ARMADO DE 13/400/150/345</v>
      </c>
      <c r="L576" s="139">
        <f t="shared" si="75"/>
        <v>0.54</v>
      </c>
    </row>
    <row r="577" spans="1:12" x14ac:dyDescent="0.25">
      <c r="A577" s="193">
        <f>+'Información ELECTRO PUNO'!A557</f>
        <v>556</v>
      </c>
      <c r="B577" s="26" t="str">
        <f t="shared" si="73"/>
        <v>SICODI</v>
      </c>
      <c r="C577" s="9" t="str">
        <f t="shared" si="69"/>
        <v>Puno</v>
      </c>
      <c r="D577" s="9" t="str">
        <f t="shared" si="70"/>
        <v>No Reporta</v>
      </c>
      <c r="E577" s="9" t="str">
        <f t="shared" si="71"/>
        <v>No Reporta</v>
      </c>
      <c r="F577" s="194" t="str">
        <f>+'Información ELECTRO PUNO'!E557</f>
        <v>MT</v>
      </c>
      <c r="G577" s="194">
        <f>+'Información ELECTRO PUNO'!G557</f>
        <v>13</v>
      </c>
      <c r="H577" s="9" t="str">
        <f t="shared" si="72"/>
        <v>Poste</v>
      </c>
      <c r="I577" s="194" t="str">
        <f>+'Información ELECTRO PUNO'!F557</f>
        <v>Concreto Armado C</v>
      </c>
      <c r="J577" s="194" t="str">
        <f>+'Información ELECTRO PUNO'!B557</f>
        <v>PPC20</v>
      </c>
      <c r="K577" s="9" t="str">
        <f t="shared" si="74"/>
        <v>POSTE DE CONCRETO ARMADO DE 13/400/150/345</v>
      </c>
      <c r="L577" s="139">
        <f t="shared" si="75"/>
        <v>0.54</v>
      </c>
    </row>
    <row r="578" spans="1:12" x14ac:dyDescent="0.25">
      <c r="A578" s="193">
        <f>+'Información ELECTRO PUNO'!A558</f>
        <v>557</v>
      </c>
      <c r="B578" s="26" t="str">
        <f t="shared" si="73"/>
        <v>SICODI</v>
      </c>
      <c r="C578" s="9" t="str">
        <f t="shared" si="69"/>
        <v>Puno</v>
      </c>
      <c r="D578" s="9" t="str">
        <f t="shared" si="70"/>
        <v>No Reporta</v>
      </c>
      <c r="E578" s="9" t="str">
        <f t="shared" si="71"/>
        <v>No Reporta</v>
      </c>
      <c r="F578" s="194" t="str">
        <f>+'Información ELECTRO PUNO'!E558</f>
        <v>MT</v>
      </c>
      <c r="G578" s="194">
        <f>+'Información ELECTRO PUNO'!G558</f>
        <v>13</v>
      </c>
      <c r="H578" s="9" t="str">
        <f t="shared" si="72"/>
        <v>Poste</v>
      </c>
      <c r="I578" s="194" t="str">
        <f>+'Información ELECTRO PUNO'!F558</f>
        <v>Concreto Armado C</v>
      </c>
      <c r="J578" s="194" t="str">
        <f>+'Información ELECTRO PUNO'!B558</f>
        <v>PPC20</v>
      </c>
      <c r="K578" s="9" t="str">
        <f t="shared" si="74"/>
        <v>POSTE DE CONCRETO ARMADO DE 13/400/150/345</v>
      </c>
      <c r="L578" s="139">
        <f t="shared" si="75"/>
        <v>0.54</v>
      </c>
    </row>
    <row r="579" spans="1:12" x14ac:dyDescent="0.25">
      <c r="A579" s="193">
        <f>+'Información ELECTRO PUNO'!A559</f>
        <v>558</v>
      </c>
      <c r="B579" s="26" t="str">
        <f t="shared" si="73"/>
        <v>SICODI</v>
      </c>
      <c r="C579" s="9" t="str">
        <f t="shared" si="69"/>
        <v>Puno</v>
      </c>
      <c r="D579" s="9" t="str">
        <f t="shared" si="70"/>
        <v>No Reporta</v>
      </c>
      <c r="E579" s="9" t="str">
        <f t="shared" si="71"/>
        <v>No Reporta</v>
      </c>
      <c r="F579" s="194" t="str">
        <f>+'Información ELECTRO PUNO'!E559</f>
        <v>MT</v>
      </c>
      <c r="G579" s="194">
        <f>+'Información ELECTRO PUNO'!G559</f>
        <v>13</v>
      </c>
      <c r="H579" s="9" t="str">
        <f t="shared" si="72"/>
        <v>Poste</v>
      </c>
      <c r="I579" s="194" t="str">
        <f>+'Información ELECTRO PUNO'!F559</f>
        <v>Concreto Armado C</v>
      </c>
      <c r="J579" s="194" t="str">
        <f>+'Información ELECTRO PUNO'!B559</f>
        <v>PPC20</v>
      </c>
      <c r="K579" s="9" t="str">
        <f t="shared" si="74"/>
        <v>POSTE DE CONCRETO ARMADO DE 13/400/150/345</v>
      </c>
      <c r="L579" s="139">
        <f t="shared" si="75"/>
        <v>0.54</v>
      </c>
    </row>
    <row r="580" spans="1:12" x14ac:dyDescent="0.25">
      <c r="A580" s="193">
        <f>+'Información ELECTRO PUNO'!A560</f>
        <v>559</v>
      </c>
      <c r="B580" s="26" t="str">
        <f t="shared" si="73"/>
        <v>SICODI</v>
      </c>
      <c r="C580" s="9" t="str">
        <f t="shared" si="69"/>
        <v>Puno</v>
      </c>
      <c r="D580" s="9" t="str">
        <f t="shared" si="70"/>
        <v>No Reporta</v>
      </c>
      <c r="E580" s="9" t="str">
        <f t="shared" si="71"/>
        <v>No Reporta</v>
      </c>
      <c r="F580" s="194" t="str">
        <f>+'Información ELECTRO PUNO'!E560</f>
        <v>MT</v>
      </c>
      <c r="G580" s="194">
        <f>+'Información ELECTRO PUNO'!G560</f>
        <v>13</v>
      </c>
      <c r="H580" s="9" t="str">
        <f t="shared" si="72"/>
        <v>Poste</v>
      </c>
      <c r="I580" s="194" t="str">
        <f>+'Información ELECTRO PUNO'!F560</f>
        <v>Concreto Armado C</v>
      </c>
      <c r="J580" s="194" t="str">
        <f>+'Información ELECTRO PUNO'!B560</f>
        <v>PPC20</v>
      </c>
      <c r="K580" s="9" t="str">
        <f t="shared" si="74"/>
        <v>POSTE DE CONCRETO ARMADO DE 13/400/150/345</v>
      </c>
      <c r="L580" s="139">
        <f t="shared" si="75"/>
        <v>0.54</v>
      </c>
    </row>
    <row r="581" spans="1:12" x14ac:dyDescent="0.25">
      <c r="A581" s="193">
        <f>+'Información ELECTRO PUNO'!A561</f>
        <v>560</v>
      </c>
      <c r="B581" s="26" t="str">
        <f t="shared" si="73"/>
        <v>SICODI</v>
      </c>
      <c r="C581" s="9" t="str">
        <f t="shared" si="69"/>
        <v>Puno</v>
      </c>
      <c r="D581" s="9" t="str">
        <f t="shared" si="70"/>
        <v>No Reporta</v>
      </c>
      <c r="E581" s="9" t="str">
        <f t="shared" si="71"/>
        <v>No Reporta</v>
      </c>
      <c r="F581" s="194" t="str">
        <f>+'Información ELECTRO PUNO'!E561</f>
        <v>MT</v>
      </c>
      <c r="G581" s="194">
        <f>+'Información ELECTRO PUNO'!G561</f>
        <v>13</v>
      </c>
      <c r="H581" s="9" t="str">
        <f t="shared" si="72"/>
        <v>Poste</v>
      </c>
      <c r="I581" s="194" t="str">
        <f>+'Información ELECTRO PUNO'!F561</f>
        <v>Concreto Armado C</v>
      </c>
      <c r="J581" s="194" t="str">
        <f>+'Información ELECTRO PUNO'!B561</f>
        <v>PPC20</v>
      </c>
      <c r="K581" s="9" t="str">
        <f t="shared" si="74"/>
        <v>POSTE DE CONCRETO ARMADO DE 13/400/150/345</v>
      </c>
      <c r="L581" s="139">
        <f t="shared" si="75"/>
        <v>0.54</v>
      </c>
    </row>
    <row r="582" spans="1:12" x14ac:dyDescent="0.25">
      <c r="A582" s="193">
        <f>+'Información ELECTRO PUNO'!A562</f>
        <v>561</v>
      </c>
      <c r="B582" s="26" t="str">
        <f t="shared" si="73"/>
        <v>SICODI</v>
      </c>
      <c r="C582" s="9" t="str">
        <f t="shared" si="69"/>
        <v>Puno</v>
      </c>
      <c r="D582" s="9" t="str">
        <f t="shared" si="70"/>
        <v>No Reporta</v>
      </c>
      <c r="E582" s="9" t="str">
        <f t="shared" si="71"/>
        <v>No Reporta</v>
      </c>
      <c r="F582" s="194" t="str">
        <f>+'Información ELECTRO PUNO'!E562</f>
        <v>MT</v>
      </c>
      <c r="G582" s="194">
        <f>+'Información ELECTRO PUNO'!G562</f>
        <v>13</v>
      </c>
      <c r="H582" s="9" t="str">
        <f t="shared" si="72"/>
        <v>Poste</v>
      </c>
      <c r="I582" s="194" t="str">
        <f>+'Información ELECTRO PUNO'!F562</f>
        <v>Concreto Armado C</v>
      </c>
      <c r="J582" s="194" t="str">
        <f>+'Información ELECTRO PUNO'!B562</f>
        <v>PPC20</v>
      </c>
      <c r="K582" s="9" t="str">
        <f t="shared" si="74"/>
        <v>POSTE DE CONCRETO ARMADO DE 13/400/150/345</v>
      </c>
      <c r="L582" s="139">
        <f t="shared" si="75"/>
        <v>0.54</v>
      </c>
    </row>
    <row r="583" spans="1:12" x14ac:dyDescent="0.25">
      <c r="A583" s="193">
        <f>+'Información ELECTRO PUNO'!A563</f>
        <v>562</v>
      </c>
      <c r="B583" s="26" t="str">
        <f t="shared" si="73"/>
        <v>SICODI</v>
      </c>
      <c r="C583" s="9" t="str">
        <f t="shared" si="69"/>
        <v>Puno</v>
      </c>
      <c r="D583" s="9" t="str">
        <f t="shared" si="70"/>
        <v>No Reporta</v>
      </c>
      <c r="E583" s="9" t="str">
        <f t="shared" si="71"/>
        <v>No Reporta</v>
      </c>
      <c r="F583" s="194" t="str">
        <f>+'Información ELECTRO PUNO'!E563</f>
        <v>MT</v>
      </c>
      <c r="G583" s="194">
        <f>+'Información ELECTRO PUNO'!G563</f>
        <v>13</v>
      </c>
      <c r="H583" s="9" t="str">
        <f t="shared" si="72"/>
        <v>Poste</v>
      </c>
      <c r="I583" s="194" t="str">
        <f>+'Información ELECTRO PUNO'!F563</f>
        <v>Concreto Armado C</v>
      </c>
      <c r="J583" s="194" t="str">
        <f>+'Información ELECTRO PUNO'!B563</f>
        <v>PPC20</v>
      </c>
      <c r="K583" s="9" t="str">
        <f t="shared" si="74"/>
        <v>POSTE DE CONCRETO ARMADO DE 13/400/150/345</v>
      </c>
      <c r="L583" s="139">
        <f t="shared" si="75"/>
        <v>0.54</v>
      </c>
    </row>
    <row r="584" spans="1:12" x14ac:dyDescent="0.25">
      <c r="A584" s="193">
        <f>+'Información ELECTRO PUNO'!A564</f>
        <v>563</v>
      </c>
      <c r="B584" s="26" t="str">
        <f t="shared" si="73"/>
        <v>SICODI</v>
      </c>
      <c r="C584" s="9" t="str">
        <f t="shared" si="69"/>
        <v>Puno</v>
      </c>
      <c r="D584" s="9" t="str">
        <f t="shared" si="70"/>
        <v>No Reporta</v>
      </c>
      <c r="E584" s="9" t="str">
        <f t="shared" si="71"/>
        <v>No Reporta</v>
      </c>
      <c r="F584" s="194" t="str">
        <f>+'Información ELECTRO PUNO'!E564</f>
        <v>MT</v>
      </c>
      <c r="G584" s="194">
        <f>+'Información ELECTRO PUNO'!G564</f>
        <v>13</v>
      </c>
      <c r="H584" s="9" t="str">
        <f t="shared" si="72"/>
        <v>Poste</v>
      </c>
      <c r="I584" s="194" t="str">
        <f>+'Información ELECTRO PUNO'!F564</f>
        <v>Concreto Armado C</v>
      </c>
      <c r="J584" s="194" t="str">
        <f>+'Información ELECTRO PUNO'!B564</f>
        <v>PPC20</v>
      </c>
      <c r="K584" s="9" t="str">
        <f t="shared" si="74"/>
        <v>POSTE DE CONCRETO ARMADO DE 13/400/150/345</v>
      </c>
      <c r="L584" s="139">
        <f t="shared" si="75"/>
        <v>0.54</v>
      </c>
    </row>
    <row r="585" spans="1:12" x14ac:dyDescent="0.25">
      <c r="A585" s="193">
        <f>+'Información ELECTRO PUNO'!A565</f>
        <v>564</v>
      </c>
      <c r="B585" s="26" t="str">
        <f t="shared" si="73"/>
        <v>SICODI</v>
      </c>
      <c r="C585" s="9" t="str">
        <f t="shared" si="69"/>
        <v>Puno</v>
      </c>
      <c r="D585" s="9" t="str">
        <f t="shared" si="70"/>
        <v>No Reporta</v>
      </c>
      <c r="E585" s="9" t="str">
        <f t="shared" si="71"/>
        <v>No Reporta</v>
      </c>
      <c r="F585" s="194" t="str">
        <f>+'Información ELECTRO PUNO'!E565</f>
        <v>MT</v>
      </c>
      <c r="G585" s="194">
        <f>+'Información ELECTRO PUNO'!G565</f>
        <v>13</v>
      </c>
      <c r="H585" s="9" t="str">
        <f t="shared" si="72"/>
        <v>Poste</v>
      </c>
      <c r="I585" s="194" t="str">
        <f>+'Información ELECTRO PUNO'!F565</f>
        <v>Concreto Armado C</v>
      </c>
      <c r="J585" s="194" t="str">
        <f>+'Información ELECTRO PUNO'!B565</f>
        <v>PPC20</v>
      </c>
      <c r="K585" s="9" t="str">
        <f t="shared" si="74"/>
        <v>POSTE DE CONCRETO ARMADO DE 13/400/150/345</v>
      </c>
      <c r="L585" s="139">
        <f t="shared" si="75"/>
        <v>0.54</v>
      </c>
    </row>
    <row r="586" spans="1:12" x14ac:dyDescent="0.25">
      <c r="A586" s="193">
        <f>+'Información ELECTRO PUNO'!A566</f>
        <v>565</v>
      </c>
      <c r="B586" s="26" t="str">
        <f t="shared" si="73"/>
        <v>SICODI</v>
      </c>
      <c r="C586" s="9" t="str">
        <f t="shared" si="69"/>
        <v>Puno</v>
      </c>
      <c r="D586" s="9" t="str">
        <f t="shared" si="70"/>
        <v>No Reporta</v>
      </c>
      <c r="E586" s="9" t="str">
        <f t="shared" si="71"/>
        <v>No Reporta</v>
      </c>
      <c r="F586" s="194" t="str">
        <f>+'Información ELECTRO PUNO'!E566</f>
        <v>MT</v>
      </c>
      <c r="G586" s="194">
        <f>+'Información ELECTRO PUNO'!G566</f>
        <v>13</v>
      </c>
      <c r="H586" s="9" t="str">
        <f t="shared" si="72"/>
        <v>Poste</v>
      </c>
      <c r="I586" s="194" t="str">
        <f>+'Información ELECTRO PUNO'!F566</f>
        <v>Concreto Armado C</v>
      </c>
      <c r="J586" s="194" t="str">
        <f>+'Información ELECTRO PUNO'!B566</f>
        <v>PPC20</v>
      </c>
      <c r="K586" s="9" t="str">
        <f t="shared" si="74"/>
        <v>POSTE DE CONCRETO ARMADO DE 13/400/150/345</v>
      </c>
      <c r="L586" s="139">
        <f t="shared" si="75"/>
        <v>0.54</v>
      </c>
    </row>
    <row r="587" spans="1:12" x14ac:dyDescent="0.25">
      <c r="A587" s="193">
        <f>+'Información ELECTRO PUNO'!A567</f>
        <v>566</v>
      </c>
      <c r="B587" s="26" t="str">
        <f t="shared" si="73"/>
        <v>SICODI</v>
      </c>
      <c r="C587" s="9" t="str">
        <f t="shared" si="69"/>
        <v>Puno</v>
      </c>
      <c r="D587" s="9" t="str">
        <f t="shared" si="70"/>
        <v>No Reporta</v>
      </c>
      <c r="E587" s="9" t="str">
        <f t="shared" si="71"/>
        <v>No Reporta</v>
      </c>
      <c r="F587" s="194" t="str">
        <f>+'Información ELECTRO PUNO'!E567</f>
        <v>MT</v>
      </c>
      <c r="G587" s="194">
        <f>+'Información ELECTRO PUNO'!G567</f>
        <v>13</v>
      </c>
      <c r="H587" s="9" t="str">
        <f t="shared" si="72"/>
        <v>Poste</v>
      </c>
      <c r="I587" s="194" t="str">
        <f>+'Información ELECTRO PUNO'!F567</f>
        <v>Concreto Armado C</v>
      </c>
      <c r="J587" s="194" t="str">
        <f>+'Información ELECTRO PUNO'!B567</f>
        <v>PPC20</v>
      </c>
      <c r="K587" s="9" t="str">
        <f t="shared" si="74"/>
        <v>POSTE DE CONCRETO ARMADO DE 13/400/150/345</v>
      </c>
      <c r="L587" s="139">
        <f t="shared" si="75"/>
        <v>0.54</v>
      </c>
    </row>
    <row r="588" spans="1:12" x14ac:dyDescent="0.25">
      <c r="A588" s="193">
        <f>+'Información ELECTRO PUNO'!A568</f>
        <v>567</v>
      </c>
      <c r="B588" s="26" t="str">
        <f t="shared" si="73"/>
        <v>SICODI</v>
      </c>
      <c r="C588" s="9" t="str">
        <f t="shared" si="69"/>
        <v>Puno</v>
      </c>
      <c r="D588" s="9" t="str">
        <f t="shared" si="70"/>
        <v>No Reporta</v>
      </c>
      <c r="E588" s="9" t="str">
        <f t="shared" si="71"/>
        <v>No Reporta</v>
      </c>
      <c r="F588" s="194" t="str">
        <f>+'Información ELECTRO PUNO'!E568</f>
        <v>MT</v>
      </c>
      <c r="G588" s="194">
        <f>+'Información ELECTRO PUNO'!G568</f>
        <v>13</v>
      </c>
      <c r="H588" s="9" t="str">
        <f t="shared" si="72"/>
        <v>Poste</v>
      </c>
      <c r="I588" s="194" t="str">
        <f>+'Información ELECTRO PUNO'!F568</f>
        <v>Concreto Armado C</v>
      </c>
      <c r="J588" s="194" t="str">
        <f>+'Información ELECTRO PUNO'!B568</f>
        <v>PPC20</v>
      </c>
      <c r="K588" s="9" t="str">
        <f t="shared" si="74"/>
        <v>POSTE DE CONCRETO ARMADO DE 13/400/150/345</v>
      </c>
      <c r="L588" s="139">
        <f t="shared" si="75"/>
        <v>0.54</v>
      </c>
    </row>
    <row r="589" spans="1:12" x14ac:dyDescent="0.25">
      <c r="A589" s="193">
        <f>+'Información ELECTRO PUNO'!A569</f>
        <v>568</v>
      </c>
      <c r="B589" s="26" t="str">
        <f t="shared" si="73"/>
        <v>SICODI</v>
      </c>
      <c r="C589" s="9" t="str">
        <f t="shared" si="69"/>
        <v>Puno</v>
      </c>
      <c r="D589" s="9" t="str">
        <f t="shared" si="70"/>
        <v>No Reporta</v>
      </c>
      <c r="E589" s="9" t="str">
        <f t="shared" si="71"/>
        <v>No Reporta</v>
      </c>
      <c r="F589" s="194" t="str">
        <f>+'Información ELECTRO PUNO'!E569</f>
        <v>MT</v>
      </c>
      <c r="G589" s="194">
        <f>+'Información ELECTRO PUNO'!G569</f>
        <v>13</v>
      </c>
      <c r="H589" s="9" t="str">
        <f t="shared" si="72"/>
        <v>Poste</v>
      </c>
      <c r="I589" s="194" t="str">
        <f>+'Información ELECTRO PUNO'!F569</f>
        <v>Concreto Armado C</v>
      </c>
      <c r="J589" s="194" t="str">
        <f>+'Información ELECTRO PUNO'!B569</f>
        <v>PPC20</v>
      </c>
      <c r="K589" s="9" t="str">
        <f t="shared" si="74"/>
        <v>POSTE DE CONCRETO ARMADO DE 13/400/150/345</v>
      </c>
      <c r="L589" s="139">
        <f t="shared" si="75"/>
        <v>0.54</v>
      </c>
    </row>
    <row r="590" spans="1:12" x14ac:dyDescent="0.25">
      <c r="A590" s="193">
        <f>+'Información ELECTRO PUNO'!A570</f>
        <v>569</v>
      </c>
      <c r="B590" s="26" t="str">
        <f t="shared" si="73"/>
        <v>SICODI</v>
      </c>
      <c r="C590" s="9" t="str">
        <f t="shared" si="69"/>
        <v>Puno</v>
      </c>
      <c r="D590" s="9" t="str">
        <f t="shared" si="70"/>
        <v>No Reporta</v>
      </c>
      <c r="E590" s="9" t="str">
        <f t="shared" si="71"/>
        <v>No Reporta</v>
      </c>
      <c r="F590" s="194" t="str">
        <f>+'Información ELECTRO PUNO'!E570</f>
        <v>MT</v>
      </c>
      <c r="G590" s="194">
        <f>+'Información ELECTRO PUNO'!G570</f>
        <v>13</v>
      </c>
      <c r="H590" s="9" t="str">
        <f t="shared" si="72"/>
        <v>Poste</v>
      </c>
      <c r="I590" s="194" t="str">
        <f>+'Información ELECTRO PUNO'!F570</f>
        <v>Concreto Armado C</v>
      </c>
      <c r="J590" s="194" t="str">
        <f>+'Información ELECTRO PUNO'!B570</f>
        <v>PPC20</v>
      </c>
      <c r="K590" s="9" t="str">
        <f t="shared" si="74"/>
        <v>POSTE DE CONCRETO ARMADO DE 13/400/150/345</v>
      </c>
      <c r="L590" s="139">
        <f t="shared" si="75"/>
        <v>0.54</v>
      </c>
    </row>
    <row r="591" spans="1:12" x14ac:dyDescent="0.25">
      <c r="A591" s="193">
        <f>+'Información ELECTRO PUNO'!A571</f>
        <v>570</v>
      </c>
      <c r="B591" s="26" t="str">
        <f t="shared" si="73"/>
        <v>SICODI</v>
      </c>
      <c r="C591" s="9" t="str">
        <f t="shared" si="69"/>
        <v>Puno</v>
      </c>
      <c r="D591" s="9" t="str">
        <f t="shared" si="70"/>
        <v>No Reporta</v>
      </c>
      <c r="E591" s="9" t="str">
        <f t="shared" si="71"/>
        <v>No Reporta</v>
      </c>
      <c r="F591" s="194" t="str">
        <f>+'Información ELECTRO PUNO'!E571</f>
        <v>MT</v>
      </c>
      <c r="G591" s="194">
        <f>+'Información ELECTRO PUNO'!G571</f>
        <v>13</v>
      </c>
      <c r="H591" s="9" t="str">
        <f t="shared" si="72"/>
        <v>Poste</v>
      </c>
      <c r="I591" s="194" t="str">
        <f>+'Información ELECTRO PUNO'!F571</f>
        <v>Concreto Armado C</v>
      </c>
      <c r="J591" s="194" t="str">
        <f>+'Información ELECTRO PUNO'!B571</f>
        <v>PPC20</v>
      </c>
      <c r="K591" s="9" t="str">
        <f t="shared" si="74"/>
        <v>POSTE DE CONCRETO ARMADO DE 13/400/150/345</v>
      </c>
      <c r="L591" s="139">
        <f t="shared" si="75"/>
        <v>0.54</v>
      </c>
    </row>
    <row r="592" spans="1:12" x14ac:dyDescent="0.25">
      <c r="A592" s="193">
        <f>+'Información ELECTRO PUNO'!A572</f>
        <v>571</v>
      </c>
      <c r="B592" s="26" t="str">
        <f t="shared" si="73"/>
        <v>SICODI</v>
      </c>
      <c r="C592" s="9" t="str">
        <f t="shared" si="69"/>
        <v>Puno</v>
      </c>
      <c r="D592" s="9" t="str">
        <f t="shared" si="70"/>
        <v>No Reporta</v>
      </c>
      <c r="E592" s="9" t="str">
        <f t="shared" si="71"/>
        <v>No Reporta</v>
      </c>
      <c r="F592" s="194" t="str">
        <f>+'Información ELECTRO PUNO'!E572</f>
        <v>BT</v>
      </c>
      <c r="G592" s="194">
        <f>+'Información ELECTRO PUNO'!G572</f>
        <v>8</v>
      </c>
      <c r="H592" s="9" t="str">
        <f t="shared" si="72"/>
        <v>Poste</v>
      </c>
      <c r="I592" s="194" t="str">
        <f>+'Información ELECTRO PUNO'!F572</f>
        <v>Concreto Armado</v>
      </c>
      <c r="J592" s="194" t="str">
        <f>+'Información ELECTRO PUNO'!B572</f>
        <v>PPC06</v>
      </c>
      <c r="K592" s="9" t="str">
        <f t="shared" si="74"/>
        <v>POSTE DE CONCRETO ARMADO DE  8/300/120/240</v>
      </c>
      <c r="L592" s="139">
        <f t="shared" si="75"/>
        <v>0.14000000000000001</v>
      </c>
    </row>
    <row r="593" spans="1:12" x14ac:dyDescent="0.25">
      <c r="A593" s="193">
        <f>+'Información ELECTRO PUNO'!A573</f>
        <v>572</v>
      </c>
      <c r="B593" s="26" t="str">
        <f t="shared" si="73"/>
        <v>SICODI</v>
      </c>
      <c r="C593" s="9" t="str">
        <f t="shared" si="69"/>
        <v>Puno</v>
      </c>
      <c r="D593" s="9" t="str">
        <f t="shared" si="70"/>
        <v>No Reporta</v>
      </c>
      <c r="E593" s="9" t="str">
        <f t="shared" si="71"/>
        <v>No Reporta</v>
      </c>
      <c r="F593" s="194" t="str">
        <f>+'Información ELECTRO PUNO'!E573</f>
        <v>MT</v>
      </c>
      <c r="G593" s="194">
        <f>+'Información ELECTRO PUNO'!G573</f>
        <v>13</v>
      </c>
      <c r="H593" s="9" t="str">
        <f t="shared" si="72"/>
        <v>Poste</v>
      </c>
      <c r="I593" s="194" t="str">
        <f>+'Información ELECTRO PUNO'!F573</f>
        <v>Concreto Armado C</v>
      </c>
      <c r="J593" s="194" t="str">
        <f>+'Información ELECTRO PUNO'!B573</f>
        <v>PPC20</v>
      </c>
      <c r="K593" s="9" t="str">
        <f t="shared" si="74"/>
        <v>POSTE DE CONCRETO ARMADO DE 13/400/150/345</v>
      </c>
      <c r="L593" s="139">
        <f t="shared" si="75"/>
        <v>0.54</v>
      </c>
    </row>
    <row r="594" spans="1:12" x14ac:dyDescent="0.25">
      <c r="A594" s="193">
        <f>+'Información ELECTRO PUNO'!A574</f>
        <v>573</v>
      </c>
      <c r="B594" s="26" t="str">
        <f t="shared" si="73"/>
        <v>SICODI</v>
      </c>
      <c r="C594" s="9" t="str">
        <f t="shared" si="69"/>
        <v>Puno</v>
      </c>
      <c r="D594" s="9" t="str">
        <f t="shared" si="70"/>
        <v>No Reporta</v>
      </c>
      <c r="E594" s="9" t="str">
        <f t="shared" si="71"/>
        <v>No Reporta</v>
      </c>
      <c r="F594" s="194" t="str">
        <f>+'Información ELECTRO PUNO'!E574</f>
        <v>BT</v>
      </c>
      <c r="G594" s="194">
        <f>+'Información ELECTRO PUNO'!G574</f>
        <v>8</v>
      </c>
      <c r="H594" s="9" t="str">
        <f t="shared" si="72"/>
        <v>Poste</v>
      </c>
      <c r="I594" s="194" t="str">
        <f>+'Información ELECTRO PUNO'!F574</f>
        <v>Concreto Armado</v>
      </c>
      <c r="J594" s="194" t="str">
        <f>+'Información ELECTRO PUNO'!B574</f>
        <v>PPC06</v>
      </c>
      <c r="K594" s="9" t="str">
        <f t="shared" si="74"/>
        <v>POSTE DE CONCRETO ARMADO DE  8/300/120/240</v>
      </c>
      <c r="L594" s="139">
        <f t="shared" si="75"/>
        <v>0.14000000000000001</v>
      </c>
    </row>
    <row r="595" spans="1:12" x14ac:dyDescent="0.25">
      <c r="A595" s="193">
        <f>+'Información ELECTRO PUNO'!A575</f>
        <v>574</v>
      </c>
      <c r="B595" s="26" t="str">
        <f t="shared" si="73"/>
        <v>SICODI</v>
      </c>
      <c r="C595" s="9" t="str">
        <f t="shared" si="69"/>
        <v>Puno</v>
      </c>
      <c r="D595" s="9" t="str">
        <f t="shared" si="70"/>
        <v>No Reporta</v>
      </c>
      <c r="E595" s="9" t="str">
        <f t="shared" si="71"/>
        <v>No Reporta</v>
      </c>
      <c r="F595" s="194" t="str">
        <f>+'Información ELECTRO PUNO'!E575</f>
        <v>MT</v>
      </c>
      <c r="G595" s="194">
        <f>+'Información ELECTRO PUNO'!G575</f>
        <v>13</v>
      </c>
      <c r="H595" s="9" t="str">
        <f t="shared" si="72"/>
        <v>Poste</v>
      </c>
      <c r="I595" s="194" t="str">
        <f>+'Información ELECTRO PUNO'!F575</f>
        <v>Concreto Armado C</v>
      </c>
      <c r="J595" s="194" t="str">
        <f>+'Información ELECTRO PUNO'!B575</f>
        <v>PPC20</v>
      </c>
      <c r="K595" s="9" t="str">
        <f t="shared" si="74"/>
        <v>POSTE DE CONCRETO ARMADO DE 13/400/150/345</v>
      </c>
      <c r="L595" s="139">
        <f t="shared" si="75"/>
        <v>0.54</v>
      </c>
    </row>
    <row r="596" spans="1:12" x14ac:dyDescent="0.25">
      <c r="A596" s="193">
        <f>+'Información ELECTRO PUNO'!A576</f>
        <v>575</v>
      </c>
      <c r="B596" s="26" t="str">
        <f t="shared" si="73"/>
        <v>SICODI</v>
      </c>
      <c r="C596" s="9" t="str">
        <f t="shared" si="69"/>
        <v>Puno</v>
      </c>
      <c r="D596" s="9" t="str">
        <f t="shared" si="70"/>
        <v>No Reporta</v>
      </c>
      <c r="E596" s="9" t="str">
        <f t="shared" si="71"/>
        <v>No Reporta</v>
      </c>
      <c r="F596" s="194" t="str">
        <f>+'Información ELECTRO PUNO'!E576</f>
        <v>BT</v>
      </c>
      <c r="G596" s="194">
        <f>+'Información ELECTRO PUNO'!G576</f>
        <v>8</v>
      </c>
      <c r="H596" s="9" t="str">
        <f t="shared" si="72"/>
        <v>Poste</v>
      </c>
      <c r="I596" s="194" t="str">
        <f>+'Información ELECTRO PUNO'!F576</f>
        <v>Concreto Armado</v>
      </c>
      <c r="J596" s="194" t="str">
        <f>+'Información ELECTRO PUNO'!B576</f>
        <v>PPC06</v>
      </c>
      <c r="K596" s="9" t="str">
        <f t="shared" si="74"/>
        <v>POSTE DE CONCRETO ARMADO DE  8/300/120/240</v>
      </c>
      <c r="L596" s="139">
        <f t="shared" si="75"/>
        <v>0.14000000000000001</v>
      </c>
    </row>
    <row r="597" spans="1:12" x14ac:dyDescent="0.25">
      <c r="A597" s="193">
        <f>+'Información ELECTRO PUNO'!A577</f>
        <v>576</v>
      </c>
      <c r="B597" s="26" t="str">
        <f t="shared" si="73"/>
        <v>SICODI</v>
      </c>
      <c r="C597" s="9" t="str">
        <f t="shared" si="69"/>
        <v>Puno</v>
      </c>
      <c r="D597" s="9" t="str">
        <f t="shared" si="70"/>
        <v>No Reporta</v>
      </c>
      <c r="E597" s="9" t="str">
        <f t="shared" si="71"/>
        <v>No Reporta</v>
      </c>
      <c r="F597" s="194" t="str">
        <f>+'Información ELECTRO PUNO'!E577</f>
        <v>MT</v>
      </c>
      <c r="G597" s="194">
        <f>+'Información ELECTRO PUNO'!G577</f>
        <v>13</v>
      </c>
      <c r="H597" s="9" t="str">
        <f t="shared" si="72"/>
        <v>Poste</v>
      </c>
      <c r="I597" s="194" t="str">
        <f>+'Información ELECTRO PUNO'!F577</f>
        <v>Concreto Armado C</v>
      </c>
      <c r="J597" s="194" t="str">
        <f>+'Información ELECTRO PUNO'!B577</f>
        <v>PPC20</v>
      </c>
      <c r="K597" s="9" t="str">
        <f t="shared" si="74"/>
        <v>POSTE DE CONCRETO ARMADO DE 13/400/150/345</v>
      </c>
      <c r="L597" s="139">
        <f t="shared" si="75"/>
        <v>0.54</v>
      </c>
    </row>
    <row r="598" spans="1:12" x14ac:dyDescent="0.25">
      <c r="A598" s="193">
        <f>+'Información ELECTRO PUNO'!A578</f>
        <v>577</v>
      </c>
      <c r="B598" s="26" t="str">
        <f t="shared" si="73"/>
        <v>SICODI</v>
      </c>
      <c r="C598" s="9" t="str">
        <f t="shared" ref="C598:C661" si="76">+$C$10</f>
        <v>Puno</v>
      </c>
      <c r="D598" s="9" t="str">
        <f t="shared" ref="D598:D661" si="77">+$D$10</f>
        <v>No Reporta</v>
      </c>
      <c r="E598" s="9" t="str">
        <f t="shared" ref="E598:E661" si="78">+$E$10</f>
        <v>No Reporta</v>
      </c>
      <c r="F598" s="194" t="str">
        <f>+'Información ELECTRO PUNO'!E578</f>
        <v>BT</v>
      </c>
      <c r="G598" s="194">
        <f>+'Información ELECTRO PUNO'!G578</f>
        <v>8</v>
      </c>
      <c r="H598" s="9" t="str">
        <f t="shared" ref="H598:H661" si="79">+$H$10</f>
        <v>Poste</v>
      </c>
      <c r="I598" s="194" t="str">
        <f>+'Información ELECTRO PUNO'!F578</f>
        <v>Concreto Armado</v>
      </c>
      <c r="J598" s="194" t="str">
        <f>+'Información ELECTRO PUNO'!B578</f>
        <v>PPC06</v>
      </c>
      <c r="K598" s="9" t="str">
        <f t="shared" si="74"/>
        <v>POSTE DE CONCRETO ARMADO DE  8/300/120/240</v>
      </c>
      <c r="L598" s="139">
        <f t="shared" si="75"/>
        <v>0.14000000000000001</v>
      </c>
    </row>
    <row r="599" spans="1:12" x14ac:dyDescent="0.25">
      <c r="A599" s="193">
        <f>+'Información ELECTRO PUNO'!A579</f>
        <v>578</v>
      </c>
      <c r="B599" s="26" t="str">
        <f t="shared" ref="B599:B662" si="80">+INDEX($B$8:$B$16,MATCH(J599,$J$8:$J$16,0))</f>
        <v>SICODI</v>
      </c>
      <c r="C599" s="9" t="str">
        <f t="shared" si="76"/>
        <v>Puno</v>
      </c>
      <c r="D599" s="9" t="str">
        <f t="shared" si="77"/>
        <v>No Reporta</v>
      </c>
      <c r="E599" s="9" t="str">
        <f t="shared" si="78"/>
        <v>No Reporta</v>
      </c>
      <c r="F599" s="194" t="str">
        <f>+'Información ELECTRO PUNO'!E579</f>
        <v>BT</v>
      </c>
      <c r="G599" s="194">
        <f>+'Información ELECTRO PUNO'!G579</f>
        <v>8</v>
      </c>
      <c r="H599" s="9" t="str">
        <f t="shared" si="79"/>
        <v>Poste</v>
      </c>
      <c r="I599" s="194" t="str">
        <f>+'Información ELECTRO PUNO'!F579</f>
        <v>Concreto Armado</v>
      </c>
      <c r="J599" s="194" t="str">
        <f>+'Información ELECTRO PUNO'!B579</f>
        <v>PPC06</v>
      </c>
      <c r="K599" s="9" t="str">
        <f t="shared" ref="K599:K662" si="81">+VLOOKUP(J599,$J$8:$K$16,2,FALSE)</f>
        <v>POSTE DE CONCRETO ARMADO DE  8/300/120/240</v>
      </c>
      <c r="L599" s="139">
        <f t="shared" ref="L599:L662" si="82">+VLOOKUP(J599,$J$8:$U$16,12,FALSE)</f>
        <v>0.14000000000000001</v>
      </c>
    </row>
    <row r="600" spans="1:12" x14ac:dyDescent="0.25">
      <c r="A600" s="193">
        <f>+'Información ELECTRO PUNO'!A580</f>
        <v>579</v>
      </c>
      <c r="B600" s="26" t="str">
        <f t="shared" si="80"/>
        <v>SICODI</v>
      </c>
      <c r="C600" s="9" t="str">
        <f t="shared" si="76"/>
        <v>Puno</v>
      </c>
      <c r="D600" s="9" t="str">
        <f t="shared" si="77"/>
        <v>No Reporta</v>
      </c>
      <c r="E600" s="9" t="str">
        <f t="shared" si="78"/>
        <v>No Reporta</v>
      </c>
      <c r="F600" s="194" t="str">
        <f>+'Información ELECTRO PUNO'!E580</f>
        <v>BT</v>
      </c>
      <c r="G600" s="194">
        <f>+'Información ELECTRO PUNO'!G580</f>
        <v>8</v>
      </c>
      <c r="H600" s="9" t="str">
        <f t="shared" si="79"/>
        <v>Poste</v>
      </c>
      <c r="I600" s="194" t="str">
        <f>+'Información ELECTRO PUNO'!F580</f>
        <v>Concreto Armado</v>
      </c>
      <c r="J600" s="194" t="str">
        <f>+'Información ELECTRO PUNO'!B580</f>
        <v>PPC06</v>
      </c>
      <c r="K600" s="9" t="str">
        <f t="shared" si="81"/>
        <v>POSTE DE CONCRETO ARMADO DE  8/300/120/240</v>
      </c>
      <c r="L600" s="139">
        <f t="shared" si="82"/>
        <v>0.14000000000000001</v>
      </c>
    </row>
    <row r="601" spans="1:12" x14ac:dyDescent="0.25">
      <c r="A601" s="193">
        <f>+'Información ELECTRO PUNO'!A581</f>
        <v>580</v>
      </c>
      <c r="B601" s="26" t="str">
        <f t="shared" si="80"/>
        <v>SICODI</v>
      </c>
      <c r="C601" s="9" t="str">
        <f t="shared" si="76"/>
        <v>Puno</v>
      </c>
      <c r="D601" s="9" t="str">
        <f t="shared" si="77"/>
        <v>No Reporta</v>
      </c>
      <c r="E601" s="9" t="str">
        <f t="shared" si="78"/>
        <v>No Reporta</v>
      </c>
      <c r="F601" s="194" t="str">
        <f>+'Información ELECTRO PUNO'!E581</f>
        <v>BT</v>
      </c>
      <c r="G601" s="194">
        <f>+'Información ELECTRO PUNO'!G581</f>
        <v>8</v>
      </c>
      <c r="H601" s="9" t="str">
        <f t="shared" si="79"/>
        <v>Poste</v>
      </c>
      <c r="I601" s="194" t="str">
        <f>+'Información ELECTRO PUNO'!F581</f>
        <v>Concreto Armado</v>
      </c>
      <c r="J601" s="194" t="str">
        <f>+'Información ELECTRO PUNO'!B581</f>
        <v>PPC06</v>
      </c>
      <c r="K601" s="9" t="str">
        <f t="shared" si="81"/>
        <v>POSTE DE CONCRETO ARMADO DE  8/300/120/240</v>
      </c>
      <c r="L601" s="139">
        <f t="shared" si="82"/>
        <v>0.14000000000000001</v>
      </c>
    </row>
    <row r="602" spans="1:12" x14ac:dyDescent="0.25">
      <c r="A602" s="193">
        <f>+'Información ELECTRO PUNO'!A582</f>
        <v>581</v>
      </c>
      <c r="B602" s="26" t="str">
        <f t="shared" si="80"/>
        <v>SICODI</v>
      </c>
      <c r="C602" s="9" t="str">
        <f t="shared" si="76"/>
        <v>Puno</v>
      </c>
      <c r="D602" s="9" t="str">
        <f t="shared" si="77"/>
        <v>No Reporta</v>
      </c>
      <c r="E602" s="9" t="str">
        <f t="shared" si="78"/>
        <v>No Reporta</v>
      </c>
      <c r="F602" s="194" t="str">
        <f>+'Información ELECTRO PUNO'!E582</f>
        <v>BT</v>
      </c>
      <c r="G602" s="194">
        <f>+'Información ELECTRO PUNO'!G582</f>
        <v>8</v>
      </c>
      <c r="H602" s="9" t="str">
        <f t="shared" si="79"/>
        <v>Poste</v>
      </c>
      <c r="I602" s="194" t="str">
        <f>+'Información ELECTRO PUNO'!F582</f>
        <v>Concreto Armado</v>
      </c>
      <c r="J602" s="194" t="str">
        <f>+'Información ELECTRO PUNO'!B582</f>
        <v>PPC06</v>
      </c>
      <c r="K602" s="9" t="str">
        <f t="shared" si="81"/>
        <v>POSTE DE CONCRETO ARMADO DE  8/300/120/240</v>
      </c>
      <c r="L602" s="139">
        <f t="shared" si="82"/>
        <v>0.14000000000000001</v>
      </c>
    </row>
    <row r="603" spans="1:12" x14ac:dyDescent="0.25">
      <c r="A603" s="193">
        <f>+'Información ELECTRO PUNO'!A583</f>
        <v>582</v>
      </c>
      <c r="B603" s="26" t="str">
        <f t="shared" si="80"/>
        <v>SICODI</v>
      </c>
      <c r="C603" s="9" t="str">
        <f t="shared" si="76"/>
        <v>Puno</v>
      </c>
      <c r="D603" s="9" t="str">
        <f t="shared" si="77"/>
        <v>No Reporta</v>
      </c>
      <c r="E603" s="9" t="str">
        <f t="shared" si="78"/>
        <v>No Reporta</v>
      </c>
      <c r="F603" s="194" t="str">
        <f>+'Información ELECTRO PUNO'!E583</f>
        <v>BT</v>
      </c>
      <c r="G603" s="194">
        <f>+'Información ELECTRO PUNO'!G583</f>
        <v>8</v>
      </c>
      <c r="H603" s="9" t="str">
        <f t="shared" si="79"/>
        <v>Poste</v>
      </c>
      <c r="I603" s="194" t="str">
        <f>+'Información ELECTRO PUNO'!F583</f>
        <v>Concreto Armado</v>
      </c>
      <c r="J603" s="194" t="str">
        <f>+'Información ELECTRO PUNO'!B583</f>
        <v>PPC06</v>
      </c>
      <c r="K603" s="9" t="str">
        <f t="shared" si="81"/>
        <v>POSTE DE CONCRETO ARMADO DE  8/300/120/240</v>
      </c>
      <c r="L603" s="139">
        <f t="shared" si="82"/>
        <v>0.14000000000000001</v>
      </c>
    </row>
    <row r="604" spans="1:12" x14ac:dyDescent="0.25">
      <c r="A604" s="193">
        <f>+'Información ELECTRO PUNO'!A584</f>
        <v>583</v>
      </c>
      <c r="B604" s="26" t="str">
        <f t="shared" si="80"/>
        <v>SICODI</v>
      </c>
      <c r="C604" s="9" t="str">
        <f t="shared" si="76"/>
        <v>Puno</v>
      </c>
      <c r="D604" s="9" t="str">
        <f t="shared" si="77"/>
        <v>No Reporta</v>
      </c>
      <c r="E604" s="9" t="str">
        <f t="shared" si="78"/>
        <v>No Reporta</v>
      </c>
      <c r="F604" s="194" t="str">
        <f>+'Información ELECTRO PUNO'!E584</f>
        <v>BT</v>
      </c>
      <c r="G604" s="194">
        <f>+'Información ELECTRO PUNO'!G584</f>
        <v>8</v>
      </c>
      <c r="H604" s="9" t="str">
        <f t="shared" si="79"/>
        <v>Poste</v>
      </c>
      <c r="I604" s="194" t="str">
        <f>+'Información ELECTRO PUNO'!F584</f>
        <v>Concreto Armado</v>
      </c>
      <c r="J604" s="194" t="str">
        <f>+'Información ELECTRO PUNO'!B584</f>
        <v>PPC06</v>
      </c>
      <c r="K604" s="9" t="str">
        <f t="shared" si="81"/>
        <v>POSTE DE CONCRETO ARMADO DE  8/300/120/240</v>
      </c>
      <c r="L604" s="139">
        <f t="shared" si="82"/>
        <v>0.14000000000000001</v>
      </c>
    </row>
    <row r="605" spans="1:12" x14ac:dyDescent="0.25">
      <c r="A605" s="193">
        <f>+'Información ELECTRO PUNO'!A585</f>
        <v>584</v>
      </c>
      <c r="B605" s="26" t="str">
        <f t="shared" si="80"/>
        <v>SICODI</v>
      </c>
      <c r="C605" s="9" t="str">
        <f t="shared" si="76"/>
        <v>Puno</v>
      </c>
      <c r="D605" s="9" t="str">
        <f t="shared" si="77"/>
        <v>No Reporta</v>
      </c>
      <c r="E605" s="9" t="str">
        <f t="shared" si="78"/>
        <v>No Reporta</v>
      </c>
      <c r="F605" s="194" t="str">
        <f>+'Información ELECTRO PUNO'!E585</f>
        <v>MT</v>
      </c>
      <c r="G605" s="194">
        <f>+'Información ELECTRO PUNO'!G585</f>
        <v>13</v>
      </c>
      <c r="H605" s="9" t="str">
        <f t="shared" si="79"/>
        <v>Poste</v>
      </c>
      <c r="I605" s="194" t="str">
        <f>+'Información ELECTRO PUNO'!F585</f>
        <v>Concreto Armado C</v>
      </c>
      <c r="J605" s="194" t="str">
        <f>+'Información ELECTRO PUNO'!B585</f>
        <v>PPC20</v>
      </c>
      <c r="K605" s="9" t="str">
        <f t="shared" si="81"/>
        <v>POSTE DE CONCRETO ARMADO DE 13/400/150/345</v>
      </c>
      <c r="L605" s="139">
        <f t="shared" si="82"/>
        <v>0.54</v>
      </c>
    </row>
    <row r="606" spans="1:12" x14ac:dyDescent="0.25">
      <c r="A606" s="193">
        <f>+'Información ELECTRO PUNO'!A586</f>
        <v>585</v>
      </c>
      <c r="B606" s="26" t="str">
        <f t="shared" si="80"/>
        <v>SICODI</v>
      </c>
      <c r="C606" s="9" t="str">
        <f t="shared" si="76"/>
        <v>Puno</v>
      </c>
      <c r="D606" s="9" t="str">
        <f t="shared" si="77"/>
        <v>No Reporta</v>
      </c>
      <c r="E606" s="9" t="str">
        <f t="shared" si="78"/>
        <v>No Reporta</v>
      </c>
      <c r="F606" s="194" t="str">
        <f>+'Información ELECTRO PUNO'!E586</f>
        <v>MT</v>
      </c>
      <c r="G606" s="194">
        <f>+'Información ELECTRO PUNO'!G586</f>
        <v>13</v>
      </c>
      <c r="H606" s="9" t="str">
        <f t="shared" si="79"/>
        <v>Poste</v>
      </c>
      <c r="I606" s="194" t="str">
        <f>+'Información ELECTRO PUNO'!F586</f>
        <v>Concreto Armado C</v>
      </c>
      <c r="J606" s="194" t="str">
        <f>+'Información ELECTRO PUNO'!B586</f>
        <v>PPC20</v>
      </c>
      <c r="K606" s="9" t="str">
        <f t="shared" si="81"/>
        <v>POSTE DE CONCRETO ARMADO DE 13/400/150/345</v>
      </c>
      <c r="L606" s="139">
        <f t="shared" si="82"/>
        <v>0.54</v>
      </c>
    </row>
    <row r="607" spans="1:12" x14ac:dyDescent="0.25">
      <c r="A607" s="193">
        <f>+'Información ELECTRO PUNO'!A587</f>
        <v>586</v>
      </c>
      <c r="B607" s="26" t="str">
        <f t="shared" si="80"/>
        <v>SICODI</v>
      </c>
      <c r="C607" s="9" t="str">
        <f t="shared" si="76"/>
        <v>Puno</v>
      </c>
      <c r="D607" s="9" t="str">
        <f t="shared" si="77"/>
        <v>No Reporta</v>
      </c>
      <c r="E607" s="9" t="str">
        <f t="shared" si="78"/>
        <v>No Reporta</v>
      </c>
      <c r="F607" s="194" t="str">
        <f>+'Información ELECTRO PUNO'!E587</f>
        <v>MT</v>
      </c>
      <c r="G607" s="194">
        <f>+'Información ELECTRO PUNO'!G587</f>
        <v>13</v>
      </c>
      <c r="H607" s="9" t="str">
        <f t="shared" si="79"/>
        <v>Poste</v>
      </c>
      <c r="I607" s="194" t="str">
        <f>+'Información ELECTRO PUNO'!F587</f>
        <v>Concreto Armado C</v>
      </c>
      <c r="J607" s="194" t="str">
        <f>+'Información ELECTRO PUNO'!B587</f>
        <v>PPC20</v>
      </c>
      <c r="K607" s="9" t="str">
        <f t="shared" si="81"/>
        <v>POSTE DE CONCRETO ARMADO DE 13/400/150/345</v>
      </c>
      <c r="L607" s="139">
        <f t="shared" si="82"/>
        <v>0.54</v>
      </c>
    </row>
    <row r="608" spans="1:12" x14ac:dyDescent="0.25">
      <c r="A608" s="193">
        <f>+'Información ELECTRO PUNO'!A588</f>
        <v>587</v>
      </c>
      <c r="B608" s="26" t="str">
        <f t="shared" si="80"/>
        <v>SICODI</v>
      </c>
      <c r="C608" s="9" t="str">
        <f t="shared" si="76"/>
        <v>Puno</v>
      </c>
      <c r="D608" s="9" t="str">
        <f t="shared" si="77"/>
        <v>No Reporta</v>
      </c>
      <c r="E608" s="9" t="str">
        <f t="shared" si="78"/>
        <v>No Reporta</v>
      </c>
      <c r="F608" s="194" t="str">
        <f>+'Información ELECTRO PUNO'!E588</f>
        <v>MT</v>
      </c>
      <c r="G608" s="194">
        <f>+'Información ELECTRO PUNO'!G588</f>
        <v>13</v>
      </c>
      <c r="H608" s="9" t="str">
        <f t="shared" si="79"/>
        <v>Poste</v>
      </c>
      <c r="I608" s="194" t="str">
        <f>+'Información ELECTRO PUNO'!F588</f>
        <v>Concreto Armado C</v>
      </c>
      <c r="J608" s="194" t="str">
        <f>+'Información ELECTRO PUNO'!B588</f>
        <v>PPC20</v>
      </c>
      <c r="K608" s="9" t="str">
        <f t="shared" si="81"/>
        <v>POSTE DE CONCRETO ARMADO DE 13/400/150/345</v>
      </c>
      <c r="L608" s="139">
        <f t="shared" si="82"/>
        <v>0.54</v>
      </c>
    </row>
    <row r="609" spans="1:12" x14ac:dyDescent="0.25">
      <c r="A609" s="193">
        <f>+'Información ELECTRO PUNO'!A589</f>
        <v>588</v>
      </c>
      <c r="B609" s="26" t="str">
        <f t="shared" si="80"/>
        <v>SICODI</v>
      </c>
      <c r="C609" s="9" t="str">
        <f t="shared" si="76"/>
        <v>Puno</v>
      </c>
      <c r="D609" s="9" t="str">
        <f t="shared" si="77"/>
        <v>No Reporta</v>
      </c>
      <c r="E609" s="9" t="str">
        <f t="shared" si="78"/>
        <v>No Reporta</v>
      </c>
      <c r="F609" s="194" t="str">
        <f>+'Información ELECTRO PUNO'!E589</f>
        <v>MT</v>
      </c>
      <c r="G609" s="194">
        <f>+'Información ELECTRO PUNO'!G589</f>
        <v>13</v>
      </c>
      <c r="H609" s="9" t="str">
        <f t="shared" si="79"/>
        <v>Poste</v>
      </c>
      <c r="I609" s="194" t="str">
        <f>+'Información ELECTRO PUNO'!F589</f>
        <v>Concreto Armado C</v>
      </c>
      <c r="J609" s="194" t="str">
        <f>+'Información ELECTRO PUNO'!B589</f>
        <v>PPC20</v>
      </c>
      <c r="K609" s="9" t="str">
        <f t="shared" si="81"/>
        <v>POSTE DE CONCRETO ARMADO DE 13/400/150/345</v>
      </c>
      <c r="L609" s="139">
        <f t="shared" si="82"/>
        <v>0.54</v>
      </c>
    </row>
    <row r="610" spans="1:12" x14ac:dyDescent="0.25">
      <c r="A610" s="193">
        <f>+'Información ELECTRO PUNO'!A590</f>
        <v>589</v>
      </c>
      <c r="B610" s="26" t="str">
        <f t="shared" si="80"/>
        <v>SICODI</v>
      </c>
      <c r="C610" s="9" t="str">
        <f t="shared" si="76"/>
        <v>Puno</v>
      </c>
      <c r="D610" s="9" t="str">
        <f t="shared" si="77"/>
        <v>No Reporta</v>
      </c>
      <c r="E610" s="9" t="str">
        <f t="shared" si="78"/>
        <v>No Reporta</v>
      </c>
      <c r="F610" s="194" t="str">
        <f>+'Información ELECTRO PUNO'!E590</f>
        <v>MT</v>
      </c>
      <c r="G610" s="194">
        <f>+'Información ELECTRO PUNO'!G590</f>
        <v>13</v>
      </c>
      <c r="H610" s="9" t="str">
        <f t="shared" si="79"/>
        <v>Poste</v>
      </c>
      <c r="I610" s="194" t="str">
        <f>+'Información ELECTRO PUNO'!F590</f>
        <v>Concreto Armado C</v>
      </c>
      <c r="J610" s="194" t="str">
        <f>+'Información ELECTRO PUNO'!B590</f>
        <v>PPC20</v>
      </c>
      <c r="K610" s="9" t="str">
        <f t="shared" si="81"/>
        <v>POSTE DE CONCRETO ARMADO DE 13/400/150/345</v>
      </c>
      <c r="L610" s="139">
        <f t="shared" si="82"/>
        <v>0.54</v>
      </c>
    </row>
    <row r="611" spans="1:12" x14ac:dyDescent="0.25">
      <c r="A611" s="193">
        <f>+'Información ELECTRO PUNO'!A591</f>
        <v>590</v>
      </c>
      <c r="B611" s="26" t="str">
        <f t="shared" si="80"/>
        <v>SICODI</v>
      </c>
      <c r="C611" s="9" t="str">
        <f t="shared" si="76"/>
        <v>Puno</v>
      </c>
      <c r="D611" s="9" t="str">
        <f t="shared" si="77"/>
        <v>No Reporta</v>
      </c>
      <c r="E611" s="9" t="str">
        <f t="shared" si="78"/>
        <v>No Reporta</v>
      </c>
      <c r="F611" s="194" t="str">
        <f>+'Información ELECTRO PUNO'!E591</f>
        <v>MT</v>
      </c>
      <c r="G611" s="194">
        <f>+'Información ELECTRO PUNO'!G591</f>
        <v>13</v>
      </c>
      <c r="H611" s="9" t="str">
        <f t="shared" si="79"/>
        <v>Poste</v>
      </c>
      <c r="I611" s="194" t="str">
        <f>+'Información ELECTRO PUNO'!F591</f>
        <v>Concreto Armado C</v>
      </c>
      <c r="J611" s="194" t="str">
        <f>+'Información ELECTRO PUNO'!B591</f>
        <v>PPC20</v>
      </c>
      <c r="K611" s="9" t="str">
        <f t="shared" si="81"/>
        <v>POSTE DE CONCRETO ARMADO DE 13/400/150/345</v>
      </c>
      <c r="L611" s="139">
        <f t="shared" si="82"/>
        <v>0.54</v>
      </c>
    </row>
    <row r="612" spans="1:12" x14ac:dyDescent="0.25">
      <c r="A612" s="193">
        <f>+'Información ELECTRO PUNO'!A592</f>
        <v>591</v>
      </c>
      <c r="B612" s="26" t="str">
        <f t="shared" si="80"/>
        <v>SICODI</v>
      </c>
      <c r="C612" s="9" t="str">
        <f t="shared" si="76"/>
        <v>Puno</v>
      </c>
      <c r="D612" s="9" t="str">
        <f t="shared" si="77"/>
        <v>No Reporta</v>
      </c>
      <c r="E612" s="9" t="str">
        <f t="shared" si="78"/>
        <v>No Reporta</v>
      </c>
      <c r="F612" s="194" t="str">
        <f>+'Información ELECTRO PUNO'!E592</f>
        <v>MT</v>
      </c>
      <c r="G612" s="194">
        <f>+'Información ELECTRO PUNO'!G592</f>
        <v>13</v>
      </c>
      <c r="H612" s="9" t="str">
        <f t="shared" si="79"/>
        <v>Poste</v>
      </c>
      <c r="I612" s="194" t="str">
        <f>+'Información ELECTRO PUNO'!F592</f>
        <v>Concreto Armado C</v>
      </c>
      <c r="J612" s="194" t="str">
        <f>+'Información ELECTRO PUNO'!B592</f>
        <v>PPC20</v>
      </c>
      <c r="K612" s="9" t="str">
        <f t="shared" si="81"/>
        <v>POSTE DE CONCRETO ARMADO DE 13/400/150/345</v>
      </c>
      <c r="L612" s="139">
        <f t="shared" si="82"/>
        <v>0.54</v>
      </c>
    </row>
    <row r="613" spans="1:12" x14ac:dyDescent="0.25">
      <c r="A613" s="193">
        <f>+'Información ELECTRO PUNO'!A593</f>
        <v>592</v>
      </c>
      <c r="B613" s="26" t="str">
        <f t="shared" si="80"/>
        <v>SICODI</v>
      </c>
      <c r="C613" s="9" t="str">
        <f t="shared" si="76"/>
        <v>Puno</v>
      </c>
      <c r="D613" s="9" t="str">
        <f t="shared" si="77"/>
        <v>No Reporta</v>
      </c>
      <c r="E613" s="9" t="str">
        <f t="shared" si="78"/>
        <v>No Reporta</v>
      </c>
      <c r="F613" s="194" t="str">
        <f>+'Información ELECTRO PUNO'!E593</f>
        <v>MT</v>
      </c>
      <c r="G613" s="194">
        <f>+'Información ELECTRO PUNO'!G593</f>
        <v>13</v>
      </c>
      <c r="H613" s="9" t="str">
        <f t="shared" si="79"/>
        <v>Poste</v>
      </c>
      <c r="I613" s="194" t="str">
        <f>+'Información ELECTRO PUNO'!F593</f>
        <v>Concreto Armado C</v>
      </c>
      <c r="J613" s="194" t="str">
        <f>+'Información ELECTRO PUNO'!B593</f>
        <v>PPC20</v>
      </c>
      <c r="K613" s="9" t="str">
        <f t="shared" si="81"/>
        <v>POSTE DE CONCRETO ARMADO DE 13/400/150/345</v>
      </c>
      <c r="L613" s="139">
        <f t="shared" si="82"/>
        <v>0.54</v>
      </c>
    </row>
    <row r="614" spans="1:12" x14ac:dyDescent="0.25">
      <c r="A614" s="193">
        <f>+'Información ELECTRO PUNO'!A594</f>
        <v>593</v>
      </c>
      <c r="B614" s="26" t="str">
        <f t="shared" si="80"/>
        <v>SICODI</v>
      </c>
      <c r="C614" s="9" t="str">
        <f t="shared" si="76"/>
        <v>Puno</v>
      </c>
      <c r="D614" s="9" t="str">
        <f t="shared" si="77"/>
        <v>No Reporta</v>
      </c>
      <c r="E614" s="9" t="str">
        <f t="shared" si="78"/>
        <v>No Reporta</v>
      </c>
      <c r="F614" s="194" t="str">
        <f>+'Información ELECTRO PUNO'!E594</f>
        <v>MT</v>
      </c>
      <c r="G614" s="194">
        <f>+'Información ELECTRO PUNO'!G594</f>
        <v>13</v>
      </c>
      <c r="H614" s="9" t="str">
        <f t="shared" si="79"/>
        <v>Poste</v>
      </c>
      <c r="I614" s="194" t="str">
        <f>+'Información ELECTRO PUNO'!F594</f>
        <v>Concreto Armado C</v>
      </c>
      <c r="J614" s="194" t="str">
        <f>+'Información ELECTRO PUNO'!B594</f>
        <v>PPC20</v>
      </c>
      <c r="K614" s="9" t="str">
        <f t="shared" si="81"/>
        <v>POSTE DE CONCRETO ARMADO DE 13/400/150/345</v>
      </c>
      <c r="L614" s="139">
        <f t="shared" si="82"/>
        <v>0.54</v>
      </c>
    </row>
    <row r="615" spans="1:12" x14ac:dyDescent="0.25">
      <c r="A615" s="193">
        <f>+'Información ELECTRO PUNO'!A595</f>
        <v>594</v>
      </c>
      <c r="B615" s="26" t="str">
        <f t="shared" si="80"/>
        <v>SICODI</v>
      </c>
      <c r="C615" s="9" t="str">
        <f t="shared" si="76"/>
        <v>Puno</v>
      </c>
      <c r="D615" s="9" t="str">
        <f t="shared" si="77"/>
        <v>No Reporta</v>
      </c>
      <c r="E615" s="9" t="str">
        <f t="shared" si="78"/>
        <v>No Reporta</v>
      </c>
      <c r="F615" s="194" t="str">
        <f>+'Información ELECTRO PUNO'!E595</f>
        <v>MT</v>
      </c>
      <c r="G615" s="194">
        <f>+'Información ELECTRO PUNO'!G595</f>
        <v>13</v>
      </c>
      <c r="H615" s="9" t="str">
        <f t="shared" si="79"/>
        <v>Poste</v>
      </c>
      <c r="I615" s="194" t="str">
        <f>+'Información ELECTRO PUNO'!F595</f>
        <v>Concreto Armado C</v>
      </c>
      <c r="J615" s="194" t="str">
        <f>+'Información ELECTRO PUNO'!B595</f>
        <v>PPC20</v>
      </c>
      <c r="K615" s="9" t="str">
        <f t="shared" si="81"/>
        <v>POSTE DE CONCRETO ARMADO DE 13/400/150/345</v>
      </c>
      <c r="L615" s="139">
        <f t="shared" si="82"/>
        <v>0.54</v>
      </c>
    </row>
    <row r="616" spans="1:12" x14ac:dyDescent="0.25">
      <c r="A616" s="193">
        <f>+'Información ELECTRO PUNO'!A596</f>
        <v>595</v>
      </c>
      <c r="B616" s="26" t="str">
        <f t="shared" si="80"/>
        <v>SICODI</v>
      </c>
      <c r="C616" s="9" t="str">
        <f t="shared" si="76"/>
        <v>Puno</v>
      </c>
      <c r="D616" s="9" t="str">
        <f t="shared" si="77"/>
        <v>No Reporta</v>
      </c>
      <c r="E616" s="9" t="str">
        <f t="shared" si="78"/>
        <v>No Reporta</v>
      </c>
      <c r="F616" s="194" t="str">
        <f>+'Información ELECTRO PUNO'!E596</f>
        <v>MT</v>
      </c>
      <c r="G616" s="194">
        <f>+'Información ELECTRO PUNO'!G596</f>
        <v>13</v>
      </c>
      <c r="H616" s="9" t="str">
        <f t="shared" si="79"/>
        <v>Poste</v>
      </c>
      <c r="I616" s="194" t="str">
        <f>+'Información ELECTRO PUNO'!F596</f>
        <v>Concreto Armado C</v>
      </c>
      <c r="J616" s="194" t="str">
        <f>+'Información ELECTRO PUNO'!B596</f>
        <v>PPC20</v>
      </c>
      <c r="K616" s="9" t="str">
        <f t="shared" si="81"/>
        <v>POSTE DE CONCRETO ARMADO DE 13/400/150/345</v>
      </c>
      <c r="L616" s="139">
        <f t="shared" si="82"/>
        <v>0.54</v>
      </c>
    </row>
    <row r="617" spans="1:12" x14ac:dyDescent="0.25">
      <c r="A617" s="193">
        <f>+'Información ELECTRO PUNO'!A597</f>
        <v>596</v>
      </c>
      <c r="B617" s="26" t="str">
        <f t="shared" si="80"/>
        <v>SICODI</v>
      </c>
      <c r="C617" s="9" t="str">
        <f t="shared" si="76"/>
        <v>Puno</v>
      </c>
      <c r="D617" s="9" t="str">
        <f t="shared" si="77"/>
        <v>No Reporta</v>
      </c>
      <c r="E617" s="9" t="str">
        <f t="shared" si="78"/>
        <v>No Reporta</v>
      </c>
      <c r="F617" s="194" t="str">
        <f>+'Información ELECTRO PUNO'!E597</f>
        <v>MT</v>
      </c>
      <c r="G617" s="194">
        <f>+'Información ELECTRO PUNO'!G597</f>
        <v>13</v>
      </c>
      <c r="H617" s="9" t="str">
        <f t="shared" si="79"/>
        <v>Poste</v>
      </c>
      <c r="I617" s="194" t="str">
        <f>+'Información ELECTRO PUNO'!F597</f>
        <v>Concreto Armado C</v>
      </c>
      <c r="J617" s="194" t="str">
        <f>+'Información ELECTRO PUNO'!B597</f>
        <v>PPC20</v>
      </c>
      <c r="K617" s="9" t="str">
        <f t="shared" si="81"/>
        <v>POSTE DE CONCRETO ARMADO DE 13/400/150/345</v>
      </c>
      <c r="L617" s="139">
        <f t="shared" si="82"/>
        <v>0.54</v>
      </c>
    </row>
    <row r="618" spans="1:12" x14ac:dyDescent="0.25">
      <c r="A618" s="193">
        <f>+'Información ELECTRO PUNO'!A598</f>
        <v>597</v>
      </c>
      <c r="B618" s="26" t="str">
        <f t="shared" si="80"/>
        <v>SICODI</v>
      </c>
      <c r="C618" s="9" t="str">
        <f t="shared" si="76"/>
        <v>Puno</v>
      </c>
      <c r="D618" s="9" t="str">
        <f t="shared" si="77"/>
        <v>No Reporta</v>
      </c>
      <c r="E618" s="9" t="str">
        <f t="shared" si="78"/>
        <v>No Reporta</v>
      </c>
      <c r="F618" s="194" t="str">
        <f>+'Información ELECTRO PUNO'!E598</f>
        <v>MT</v>
      </c>
      <c r="G618" s="194">
        <f>+'Información ELECTRO PUNO'!G598</f>
        <v>13</v>
      </c>
      <c r="H618" s="9" t="str">
        <f t="shared" si="79"/>
        <v>Poste</v>
      </c>
      <c r="I618" s="194" t="str">
        <f>+'Información ELECTRO PUNO'!F598</f>
        <v>Concreto Armado C</v>
      </c>
      <c r="J618" s="194" t="str">
        <f>+'Información ELECTRO PUNO'!B598</f>
        <v>PPC20</v>
      </c>
      <c r="K618" s="9" t="str">
        <f t="shared" si="81"/>
        <v>POSTE DE CONCRETO ARMADO DE 13/400/150/345</v>
      </c>
      <c r="L618" s="139">
        <f t="shared" si="82"/>
        <v>0.54</v>
      </c>
    </row>
    <row r="619" spans="1:12" x14ac:dyDescent="0.25">
      <c r="A619" s="193">
        <f>+'Información ELECTRO PUNO'!A599</f>
        <v>598</v>
      </c>
      <c r="B619" s="26" t="str">
        <f t="shared" si="80"/>
        <v>SICODI</v>
      </c>
      <c r="C619" s="9" t="str">
        <f t="shared" si="76"/>
        <v>Puno</v>
      </c>
      <c r="D619" s="9" t="str">
        <f t="shared" si="77"/>
        <v>No Reporta</v>
      </c>
      <c r="E619" s="9" t="str">
        <f t="shared" si="78"/>
        <v>No Reporta</v>
      </c>
      <c r="F619" s="194" t="str">
        <f>+'Información ELECTRO PUNO'!E599</f>
        <v>MT</v>
      </c>
      <c r="G619" s="194">
        <f>+'Información ELECTRO PUNO'!G599</f>
        <v>13</v>
      </c>
      <c r="H619" s="9" t="str">
        <f t="shared" si="79"/>
        <v>Poste</v>
      </c>
      <c r="I619" s="194" t="str">
        <f>+'Información ELECTRO PUNO'!F599</f>
        <v>Concreto Armado C</v>
      </c>
      <c r="J619" s="194" t="str">
        <f>+'Información ELECTRO PUNO'!B599</f>
        <v>PPC20</v>
      </c>
      <c r="K619" s="9" t="str">
        <f t="shared" si="81"/>
        <v>POSTE DE CONCRETO ARMADO DE 13/400/150/345</v>
      </c>
      <c r="L619" s="139">
        <f t="shared" si="82"/>
        <v>0.54</v>
      </c>
    </row>
    <row r="620" spans="1:12" x14ac:dyDescent="0.25">
      <c r="A620" s="193">
        <f>+'Información ELECTRO PUNO'!A600</f>
        <v>599</v>
      </c>
      <c r="B620" s="26" t="str">
        <f t="shared" si="80"/>
        <v>SICODI</v>
      </c>
      <c r="C620" s="9" t="str">
        <f t="shared" si="76"/>
        <v>Puno</v>
      </c>
      <c r="D620" s="9" t="str">
        <f t="shared" si="77"/>
        <v>No Reporta</v>
      </c>
      <c r="E620" s="9" t="str">
        <f t="shared" si="78"/>
        <v>No Reporta</v>
      </c>
      <c r="F620" s="194" t="str">
        <f>+'Información ELECTRO PUNO'!E600</f>
        <v>MT</v>
      </c>
      <c r="G620" s="194">
        <f>+'Información ELECTRO PUNO'!G600</f>
        <v>13</v>
      </c>
      <c r="H620" s="9" t="str">
        <f t="shared" si="79"/>
        <v>Poste</v>
      </c>
      <c r="I620" s="194" t="str">
        <f>+'Información ELECTRO PUNO'!F600</f>
        <v>Concreto Armado C</v>
      </c>
      <c r="J620" s="194" t="str">
        <f>+'Información ELECTRO PUNO'!B600</f>
        <v>PPC20</v>
      </c>
      <c r="K620" s="9" t="str">
        <f t="shared" si="81"/>
        <v>POSTE DE CONCRETO ARMADO DE 13/400/150/345</v>
      </c>
      <c r="L620" s="139">
        <f t="shared" si="82"/>
        <v>0.54</v>
      </c>
    </row>
    <row r="621" spans="1:12" x14ac:dyDescent="0.25">
      <c r="A621" s="193">
        <f>+'Información ELECTRO PUNO'!A601</f>
        <v>600</v>
      </c>
      <c r="B621" s="26" t="str">
        <f t="shared" si="80"/>
        <v>SICODI</v>
      </c>
      <c r="C621" s="9" t="str">
        <f t="shared" si="76"/>
        <v>Puno</v>
      </c>
      <c r="D621" s="9" t="str">
        <f t="shared" si="77"/>
        <v>No Reporta</v>
      </c>
      <c r="E621" s="9" t="str">
        <f t="shared" si="78"/>
        <v>No Reporta</v>
      </c>
      <c r="F621" s="194" t="str">
        <f>+'Información ELECTRO PUNO'!E601</f>
        <v>MT</v>
      </c>
      <c r="G621" s="194">
        <f>+'Información ELECTRO PUNO'!G601</f>
        <v>13</v>
      </c>
      <c r="H621" s="9" t="str">
        <f t="shared" si="79"/>
        <v>Poste</v>
      </c>
      <c r="I621" s="194" t="str">
        <f>+'Información ELECTRO PUNO'!F601</f>
        <v>Concreto Armado C</v>
      </c>
      <c r="J621" s="194" t="str">
        <f>+'Información ELECTRO PUNO'!B601</f>
        <v>PPC20</v>
      </c>
      <c r="K621" s="9" t="str">
        <f t="shared" si="81"/>
        <v>POSTE DE CONCRETO ARMADO DE 13/400/150/345</v>
      </c>
      <c r="L621" s="139">
        <f t="shared" si="82"/>
        <v>0.54</v>
      </c>
    </row>
    <row r="622" spans="1:12" x14ac:dyDescent="0.25">
      <c r="A622" s="193">
        <f>+'Información ELECTRO PUNO'!A602</f>
        <v>601</v>
      </c>
      <c r="B622" s="26" t="str">
        <f t="shared" si="80"/>
        <v>SICODI</v>
      </c>
      <c r="C622" s="9" t="str">
        <f t="shared" si="76"/>
        <v>Puno</v>
      </c>
      <c r="D622" s="9" t="str">
        <f t="shared" si="77"/>
        <v>No Reporta</v>
      </c>
      <c r="E622" s="9" t="str">
        <f t="shared" si="78"/>
        <v>No Reporta</v>
      </c>
      <c r="F622" s="194" t="str">
        <f>+'Información ELECTRO PUNO'!E602</f>
        <v>MT</v>
      </c>
      <c r="G622" s="194">
        <f>+'Información ELECTRO PUNO'!G602</f>
        <v>13</v>
      </c>
      <c r="H622" s="9" t="str">
        <f t="shared" si="79"/>
        <v>Poste</v>
      </c>
      <c r="I622" s="194" t="str">
        <f>+'Información ELECTRO PUNO'!F602</f>
        <v>Concreto Armado C</v>
      </c>
      <c r="J622" s="194" t="str">
        <f>+'Información ELECTRO PUNO'!B602</f>
        <v>PPC20</v>
      </c>
      <c r="K622" s="9" t="str">
        <f t="shared" si="81"/>
        <v>POSTE DE CONCRETO ARMADO DE 13/400/150/345</v>
      </c>
      <c r="L622" s="139">
        <f t="shared" si="82"/>
        <v>0.54</v>
      </c>
    </row>
    <row r="623" spans="1:12" x14ac:dyDescent="0.25">
      <c r="A623" s="193">
        <f>+'Información ELECTRO PUNO'!A603</f>
        <v>602</v>
      </c>
      <c r="B623" s="26" t="str">
        <f t="shared" si="80"/>
        <v>SICODI</v>
      </c>
      <c r="C623" s="9" t="str">
        <f t="shared" si="76"/>
        <v>Puno</v>
      </c>
      <c r="D623" s="9" t="str">
        <f t="shared" si="77"/>
        <v>No Reporta</v>
      </c>
      <c r="E623" s="9" t="str">
        <f t="shared" si="78"/>
        <v>No Reporta</v>
      </c>
      <c r="F623" s="194" t="str">
        <f>+'Información ELECTRO PUNO'!E603</f>
        <v>MT</v>
      </c>
      <c r="G623" s="194">
        <f>+'Información ELECTRO PUNO'!G603</f>
        <v>13</v>
      </c>
      <c r="H623" s="9" t="str">
        <f t="shared" si="79"/>
        <v>Poste</v>
      </c>
      <c r="I623" s="194" t="str">
        <f>+'Información ELECTRO PUNO'!F603</f>
        <v>Concreto Armado C</v>
      </c>
      <c r="J623" s="194" t="str">
        <f>+'Información ELECTRO PUNO'!B603</f>
        <v>PPC20</v>
      </c>
      <c r="K623" s="9" t="str">
        <f t="shared" si="81"/>
        <v>POSTE DE CONCRETO ARMADO DE 13/400/150/345</v>
      </c>
      <c r="L623" s="139">
        <f t="shared" si="82"/>
        <v>0.54</v>
      </c>
    </row>
    <row r="624" spans="1:12" x14ac:dyDescent="0.25">
      <c r="A624" s="193">
        <f>+'Información ELECTRO PUNO'!A604</f>
        <v>603</v>
      </c>
      <c r="B624" s="26" t="str">
        <f t="shared" si="80"/>
        <v>SICODI</v>
      </c>
      <c r="C624" s="9" t="str">
        <f t="shared" si="76"/>
        <v>Puno</v>
      </c>
      <c r="D624" s="9" t="str">
        <f t="shared" si="77"/>
        <v>No Reporta</v>
      </c>
      <c r="E624" s="9" t="str">
        <f t="shared" si="78"/>
        <v>No Reporta</v>
      </c>
      <c r="F624" s="194" t="str">
        <f>+'Información ELECTRO PUNO'!E604</f>
        <v>MT</v>
      </c>
      <c r="G624" s="194">
        <f>+'Información ELECTRO PUNO'!G604</f>
        <v>13</v>
      </c>
      <c r="H624" s="9" t="str">
        <f t="shared" si="79"/>
        <v>Poste</v>
      </c>
      <c r="I624" s="194" t="str">
        <f>+'Información ELECTRO PUNO'!F604</f>
        <v>Concreto Armado C</v>
      </c>
      <c r="J624" s="194" t="str">
        <f>+'Información ELECTRO PUNO'!B604</f>
        <v>PPC20</v>
      </c>
      <c r="K624" s="9" t="str">
        <f t="shared" si="81"/>
        <v>POSTE DE CONCRETO ARMADO DE 13/400/150/345</v>
      </c>
      <c r="L624" s="139">
        <f t="shared" si="82"/>
        <v>0.54</v>
      </c>
    </row>
    <row r="625" spans="1:12" x14ac:dyDescent="0.25">
      <c r="A625" s="193">
        <f>+'Información ELECTRO PUNO'!A605</f>
        <v>604</v>
      </c>
      <c r="B625" s="26" t="str">
        <f t="shared" si="80"/>
        <v>SICODI</v>
      </c>
      <c r="C625" s="9" t="str">
        <f t="shared" si="76"/>
        <v>Puno</v>
      </c>
      <c r="D625" s="9" t="str">
        <f t="shared" si="77"/>
        <v>No Reporta</v>
      </c>
      <c r="E625" s="9" t="str">
        <f t="shared" si="78"/>
        <v>No Reporta</v>
      </c>
      <c r="F625" s="194" t="str">
        <f>+'Información ELECTRO PUNO'!E605</f>
        <v>MT</v>
      </c>
      <c r="G625" s="194">
        <f>+'Información ELECTRO PUNO'!G605</f>
        <v>13</v>
      </c>
      <c r="H625" s="9" t="str">
        <f t="shared" si="79"/>
        <v>Poste</v>
      </c>
      <c r="I625" s="194" t="str">
        <f>+'Información ELECTRO PUNO'!F605</f>
        <v>Concreto Armado C</v>
      </c>
      <c r="J625" s="194" t="str">
        <f>+'Información ELECTRO PUNO'!B605</f>
        <v>PPC20</v>
      </c>
      <c r="K625" s="9" t="str">
        <f t="shared" si="81"/>
        <v>POSTE DE CONCRETO ARMADO DE 13/400/150/345</v>
      </c>
      <c r="L625" s="139">
        <f t="shared" si="82"/>
        <v>0.54</v>
      </c>
    </row>
    <row r="626" spans="1:12" x14ac:dyDescent="0.25">
      <c r="A626" s="193">
        <f>+'Información ELECTRO PUNO'!A606</f>
        <v>605</v>
      </c>
      <c r="B626" s="26" t="str">
        <f t="shared" si="80"/>
        <v>SICODI</v>
      </c>
      <c r="C626" s="9" t="str">
        <f t="shared" si="76"/>
        <v>Puno</v>
      </c>
      <c r="D626" s="9" t="str">
        <f t="shared" si="77"/>
        <v>No Reporta</v>
      </c>
      <c r="E626" s="9" t="str">
        <f t="shared" si="78"/>
        <v>No Reporta</v>
      </c>
      <c r="F626" s="194" t="str">
        <f>+'Información ELECTRO PUNO'!E606</f>
        <v>MT</v>
      </c>
      <c r="G626" s="194">
        <f>+'Información ELECTRO PUNO'!G606</f>
        <v>13</v>
      </c>
      <c r="H626" s="9" t="str">
        <f t="shared" si="79"/>
        <v>Poste</v>
      </c>
      <c r="I626" s="194" t="str">
        <f>+'Información ELECTRO PUNO'!F606</f>
        <v>Concreto Armado C</v>
      </c>
      <c r="J626" s="194" t="str">
        <f>+'Información ELECTRO PUNO'!B606</f>
        <v>PPC20</v>
      </c>
      <c r="K626" s="9" t="str">
        <f t="shared" si="81"/>
        <v>POSTE DE CONCRETO ARMADO DE 13/400/150/345</v>
      </c>
      <c r="L626" s="139">
        <f t="shared" si="82"/>
        <v>0.54</v>
      </c>
    </row>
    <row r="627" spans="1:12" x14ac:dyDescent="0.25">
      <c r="A627" s="193">
        <f>+'Información ELECTRO PUNO'!A607</f>
        <v>606</v>
      </c>
      <c r="B627" s="26" t="str">
        <f t="shared" si="80"/>
        <v>SICODI</v>
      </c>
      <c r="C627" s="9" t="str">
        <f t="shared" si="76"/>
        <v>Puno</v>
      </c>
      <c r="D627" s="9" t="str">
        <f t="shared" si="77"/>
        <v>No Reporta</v>
      </c>
      <c r="E627" s="9" t="str">
        <f t="shared" si="78"/>
        <v>No Reporta</v>
      </c>
      <c r="F627" s="194" t="str">
        <f>+'Información ELECTRO PUNO'!E607</f>
        <v>MT</v>
      </c>
      <c r="G627" s="194">
        <f>+'Información ELECTRO PUNO'!G607</f>
        <v>13</v>
      </c>
      <c r="H627" s="9" t="str">
        <f t="shared" si="79"/>
        <v>Poste</v>
      </c>
      <c r="I627" s="194" t="str">
        <f>+'Información ELECTRO PUNO'!F607</f>
        <v>Concreto Armado C</v>
      </c>
      <c r="J627" s="194" t="str">
        <f>+'Información ELECTRO PUNO'!B607</f>
        <v>PPC20</v>
      </c>
      <c r="K627" s="9" t="str">
        <f t="shared" si="81"/>
        <v>POSTE DE CONCRETO ARMADO DE 13/400/150/345</v>
      </c>
      <c r="L627" s="139">
        <f t="shared" si="82"/>
        <v>0.54</v>
      </c>
    </row>
    <row r="628" spans="1:12" x14ac:dyDescent="0.25">
      <c r="A628" s="193">
        <f>+'Información ELECTRO PUNO'!A608</f>
        <v>607</v>
      </c>
      <c r="B628" s="26" t="str">
        <f t="shared" si="80"/>
        <v>SICODI</v>
      </c>
      <c r="C628" s="9" t="str">
        <f t="shared" si="76"/>
        <v>Puno</v>
      </c>
      <c r="D628" s="9" t="str">
        <f t="shared" si="77"/>
        <v>No Reporta</v>
      </c>
      <c r="E628" s="9" t="str">
        <f t="shared" si="78"/>
        <v>No Reporta</v>
      </c>
      <c r="F628" s="194" t="str">
        <f>+'Información ELECTRO PUNO'!E608</f>
        <v>MT</v>
      </c>
      <c r="G628" s="194">
        <f>+'Información ELECTRO PUNO'!G608</f>
        <v>13</v>
      </c>
      <c r="H628" s="9" t="str">
        <f t="shared" si="79"/>
        <v>Poste</v>
      </c>
      <c r="I628" s="194" t="str">
        <f>+'Información ELECTRO PUNO'!F608</f>
        <v>Concreto Armado C</v>
      </c>
      <c r="J628" s="194" t="str">
        <f>+'Información ELECTRO PUNO'!B608</f>
        <v>PPC20</v>
      </c>
      <c r="K628" s="9" t="str">
        <f t="shared" si="81"/>
        <v>POSTE DE CONCRETO ARMADO DE 13/400/150/345</v>
      </c>
      <c r="L628" s="139">
        <f t="shared" si="82"/>
        <v>0.54</v>
      </c>
    </row>
    <row r="629" spans="1:12" x14ac:dyDescent="0.25">
      <c r="A629" s="193">
        <f>+'Información ELECTRO PUNO'!A609</f>
        <v>608</v>
      </c>
      <c r="B629" s="26" t="str">
        <f t="shared" si="80"/>
        <v>SICODI</v>
      </c>
      <c r="C629" s="9" t="str">
        <f t="shared" si="76"/>
        <v>Puno</v>
      </c>
      <c r="D629" s="9" t="str">
        <f t="shared" si="77"/>
        <v>No Reporta</v>
      </c>
      <c r="E629" s="9" t="str">
        <f t="shared" si="78"/>
        <v>No Reporta</v>
      </c>
      <c r="F629" s="194" t="str">
        <f>+'Información ELECTRO PUNO'!E609</f>
        <v>MT</v>
      </c>
      <c r="G629" s="194">
        <f>+'Información ELECTRO PUNO'!G609</f>
        <v>13</v>
      </c>
      <c r="H629" s="9" t="str">
        <f t="shared" si="79"/>
        <v>Poste</v>
      </c>
      <c r="I629" s="194" t="str">
        <f>+'Información ELECTRO PUNO'!F609</f>
        <v>Concreto Armado C</v>
      </c>
      <c r="J629" s="194" t="str">
        <f>+'Información ELECTRO PUNO'!B609</f>
        <v>PPC20</v>
      </c>
      <c r="K629" s="9" t="str">
        <f t="shared" si="81"/>
        <v>POSTE DE CONCRETO ARMADO DE 13/400/150/345</v>
      </c>
      <c r="L629" s="139">
        <f t="shared" si="82"/>
        <v>0.54</v>
      </c>
    </row>
    <row r="630" spans="1:12" x14ac:dyDescent="0.25">
      <c r="A630" s="193">
        <f>+'Información ELECTRO PUNO'!A610</f>
        <v>609</v>
      </c>
      <c r="B630" s="26" t="str">
        <f t="shared" si="80"/>
        <v>SICODI</v>
      </c>
      <c r="C630" s="9" t="str">
        <f t="shared" si="76"/>
        <v>Puno</v>
      </c>
      <c r="D630" s="9" t="str">
        <f t="shared" si="77"/>
        <v>No Reporta</v>
      </c>
      <c r="E630" s="9" t="str">
        <f t="shared" si="78"/>
        <v>No Reporta</v>
      </c>
      <c r="F630" s="194" t="str">
        <f>+'Información ELECTRO PUNO'!E610</f>
        <v>MT</v>
      </c>
      <c r="G630" s="194">
        <f>+'Información ELECTRO PUNO'!G610</f>
        <v>13</v>
      </c>
      <c r="H630" s="9" t="str">
        <f t="shared" si="79"/>
        <v>Poste</v>
      </c>
      <c r="I630" s="194" t="str">
        <f>+'Información ELECTRO PUNO'!F610</f>
        <v>Concreto Armado C</v>
      </c>
      <c r="J630" s="194" t="str">
        <f>+'Información ELECTRO PUNO'!B610</f>
        <v>PPC20</v>
      </c>
      <c r="K630" s="9" t="str">
        <f t="shared" si="81"/>
        <v>POSTE DE CONCRETO ARMADO DE 13/400/150/345</v>
      </c>
      <c r="L630" s="139">
        <f t="shared" si="82"/>
        <v>0.54</v>
      </c>
    </row>
    <row r="631" spans="1:12" x14ac:dyDescent="0.25">
      <c r="A631" s="193">
        <f>+'Información ELECTRO PUNO'!A611</f>
        <v>610</v>
      </c>
      <c r="B631" s="26" t="str">
        <f t="shared" si="80"/>
        <v>SICODI</v>
      </c>
      <c r="C631" s="9" t="str">
        <f t="shared" si="76"/>
        <v>Puno</v>
      </c>
      <c r="D631" s="9" t="str">
        <f t="shared" si="77"/>
        <v>No Reporta</v>
      </c>
      <c r="E631" s="9" t="str">
        <f t="shared" si="78"/>
        <v>No Reporta</v>
      </c>
      <c r="F631" s="194" t="str">
        <f>+'Información ELECTRO PUNO'!E611</f>
        <v>MT</v>
      </c>
      <c r="G631" s="194">
        <f>+'Información ELECTRO PUNO'!G611</f>
        <v>13</v>
      </c>
      <c r="H631" s="9" t="str">
        <f t="shared" si="79"/>
        <v>Poste</v>
      </c>
      <c r="I631" s="194" t="str">
        <f>+'Información ELECTRO PUNO'!F611</f>
        <v>Concreto Armado C</v>
      </c>
      <c r="J631" s="194" t="str">
        <f>+'Información ELECTRO PUNO'!B611</f>
        <v>PPC20</v>
      </c>
      <c r="K631" s="9" t="str">
        <f t="shared" si="81"/>
        <v>POSTE DE CONCRETO ARMADO DE 13/400/150/345</v>
      </c>
      <c r="L631" s="139">
        <f t="shared" si="82"/>
        <v>0.54</v>
      </c>
    </row>
    <row r="632" spans="1:12" x14ac:dyDescent="0.25">
      <c r="A632" s="193">
        <f>+'Información ELECTRO PUNO'!A612</f>
        <v>611</v>
      </c>
      <c r="B632" s="26" t="str">
        <f t="shared" si="80"/>
        <v>SICODI</v>
      </c>
      <c r="C632" s="9" t="str">
        <f t="shared" si="76"/>
        <v>Puno</v>
      </c>
      <c r="D632" s="9" t="str">
        <f t="shared" si="77"/>
        <v>No Reporta</v>
      </c>
      <c r="E632" s="9" t="str">
        <f t="shared" si="78"/>
        <v>No Reporta</v>
      </c>
      <c r="F632" s="194" t="str">
        <f>+'Información ELECTRO PUNO'!E612</f>
        <v>MT</v>
      </c>
      <c r="G632" s="194">
        <f>+'Información ELECTRO PUNO'!G612</f>
        <v>13</v>
      </c>
      <c r="H632" s="9" t="str">
        <f t="shared" si="79"/>
        <v>Poste</v>
      </c>
      <c r="I632" s="194" t="str">
        <f>+'Información ELECTRO PUNO'!F612</f>
        <v>Concreto Armado C</v>
      </c>
      <c r="J632" s="194" t="str">
        <f>+'Información ELECTRO PUNO'!B612</f>
        <v>PPC20</v>
      </c>
      <c r="K632" s="9" t="str">
        <f t="shared" si="81"/>
        <v>POSTE DE CONCRETO ARMADO DE 13/400/150/345</v>
      </c>
      <c r="L632" s="139">
        <f t="shared" si="82"/>
        <v>0.54</v>
      </c>
    </row>
    <row r="633" spans="1:12" x14ac:dyDescent="0.25">
      <c r="A633" s="193">
        <f>+'Información ELECTRO PUNO'!A613</f>
        <v>612</v>
      </c>
      <c r="B633" s="26" t="str">
        <f t="shared" si="80"/>
        <v>SICODI</v>
      </c>
      <c r="C633" s="9" t="str">
        <f t="shared" si="76"/>
        <v>Puno</v>
      </c>
      <c r="D633" s="9" t="str">
        <f t="shared" si="77"/>
        <v>No Reporta</v>
      </c>
      <c r="E633" s="9" t="str">
        <f t="shared" si="78"/>
        <v>No Reporta</v>
      </c>
      <c r="F633" s="194" t="str">
        <f>+'Información ELECTRO PUNO'!E613</f>
        <v>MT</v>
      </c>
      <c r="G633" s="194">
        <f>+'Información ELECTRO PUNO'!G613</f>
        <v>13</v>
      </c>
      <c r="H633" s="9" t="str">
        <f t="shared" si="79"/>
        <v>Poste</v>
      </c>
      <c r="I633" s="194" t="str">
        <f>+'Información ELECTRO PUNO'!F613</f>
        <v>Concreto Armado C</v>
      </c>
      <c r="J633" s="194" t="str">
        <f>+'Información ELECTRO PUNO'!B613</f>
        <v>PPC20</v>
      </c>
      <c r="K633" s="9" t="str">
        <f t="shared" si="81"/>
        <v>POSTE DE CONCRETO ARMADO DE 13/400/150/345</v>
      </c>
      <c r="L633" s="139">
        <f t="shared" si="82"/>
        <v>0.54</v>
      </c>
    </row>
    <row r="634" spans="1:12" x14ac:dyDescent="0.25">
      <c r="A634" s="193">
        <f>+'Información ELECTRO PUNO'!A614</f>
        <v>613</v>
      </c>
      <c r="B634" s="26" t="str">
        <f t="shared" si="80"/>
        <v>SICODI</v>
      </c>
      <c r="C634" s="9" t="str">
        <f t="shared" si="76"/>
        <v>Puno</v>
      </c>
      <c r="D634" s="9" t="str">
        <f t="shared" si="77"/>
        <v>No Reporta</v>
      </c>
      <c r="E634" s="9" t="str">
        <f t="shared" si="78"/>
        <v>No Reporta</v>
      </c>
      <c r="F634" s="194" t="str">
        <f>+'Información ELECTRO PUNO'!E614</f>
        <v>MT</v>
      </c>
      <c r="G634" s="194">
        <f>+'Información ELECTRO PUNO'!G614</f>
        <v>13</v>
      </c>
      <c r="H634" s="9" t="str">
        <f t="shared" si="79"/>
        <v>Poste</v>
      </c>
      <c r="I634" s="194" t="str">
        <f>+'Información ELECTRO PUNO'!F614</f>
        <v>Concreto Armado C</v>
      </c>
      <c r="J634" s="194" t="str">
        <f>+'Información ELECTRO PUNO'!B614</f>
        <v>PPC20</v>
      </c>
      <c r="K634" s="9" t="str">
        <f t="shared" si="81"/>
        <v>POSTE DE CONCRETO ARMADO DE 13/400/150/345</v>
      </c>
      <c r="L634" s="139">
        <f t="shared" si="82"/>
        <v>0.54</v>
      </c>
    </row>
    <row r="635" spans="1:12" x14ac:dyDescent="0.25">
      <c r="A635" s="193">
        <f>+'Información ELECTRO PUNO'!A615</f>
        <v>614</v>
      </c>
      <c r="B635" s="26" t="str">
        <f t="shared" si="80"/>
        <v>SICODI</v>
      </c>
      <c r="C635" s="9" t="str">
        <f t="shared" si="76"/>
        <v>Puno</v>
      </c>
      <c r="D635" s="9" t="str">
        <f t="shared" si="77"/>
        <v>No Reporta</v>
      </c>
      <c r="E635" s="9" t="str">
        <f t="shared" si="78"/>
        <v>No Reporta</v>
      </c>
      <c r="F635" s="194" t="str">
        <f>+'Información ELECTRO PUNO'!E615</f>
        <v>MT</v>
      </c>
      <c r="G635" s="194">
        <f>+'Información ELECTRO PUNO'!G615</f>
        <v>13</v>
      </c>
      <c r="H635" s="9" t="str">
        <f t="shared" si="79"/>
        <v>Poste</v>
      </c>
      <c r="I635" s="194" t="str">
        <f>+'Información ELECTRO PUNO'!F615</f>
        <v>Concreto Armado C</v>
      </c>
      <c r="J635" s="194" t="str">
        <f>+'Información ELECTRO PUNO'!B615</f>
        <v>PPC20</v>
      </c>
      <c r="K635" s="9" t="str">
        <f t="shared" si="81"/>
        <v>POSTE DE CONCRETO ARMADO DE 13/400/150/345</v>
      </c>
      <c r="L635" s="139">
        <f t="shared" si="82"/>
        <v>0.54</v>
      </c>
    </row>
    <row r="636" spans="1:12" x14ac:dyDescent="0.25">
      <c r="A636" s="193">
        <f>+'Información ELECTRO PUNO'!A616</f>
        <v>615</v>
      </c>
      <c r="B636" s="26" t="str">
        <f t="shared" si="80"/>
        <v>SICODI</v>
      </c>
      <c r="C636" s="9" t="str">
        <f t="shared" si="76"/>
        <v>Puno</v>
      </c>
      <c r="D636" s="9" t="str">
        <f t="shared" si="77"/>
        <v>No Reporta</v>
      </c>
      <c r="E636" s="9" t="str">
        <f t="shared" si="78"/>
        <v>No Reporta</v>
      </c>
      <c r="F636" s="194" t="str">
        <f>+'Información ELECTRO PUNO'!E616</f>
        <v>BT</v>
      </c>
      <c r="G636" s="194">
        <f>+'Información ELECTRO PUNO'!G616</f>
        <v>8</v>
      </c>
      <c r="H636" s="9" t="str">
        <f t="shared" si="79"/>
        <v>Poste</v>
      </c>
      <c r="I636" s="194" t="str">
        <f>+'Información ELECTRO PUNO'!F616</f>
        <v>Concreto Armado</v>
      </c>
      <c r="J636" s="194" t="str">
        <f>+'Información ELECTRO PUNO'!B616</f>
        <v>PPC06</v>
      </c>
      <c r="K636" s="9" t="str">
        <f t="shared" si="81"/>
        <v>POSTE DE CONCRETO ARMADO DE  8/300/120/240</v>
      </c>
      <c r="L636" s="139">
        <f t="shared" si="82"/>
        <v>0.14000000000000001</v>
      </c>
    </row>
    <row r="637" spans="1:12" x14ac:dyDescent="0.25">
      <c r="A637" s="193">
        <f>+'Información ELECTRO PUNO'!A617</f>
        <v>616</v>
      </c>
      <c r="B637" s="26" t="str">
        <f t="shared" si="80"/>
        <v>SICODI</v>
      </c>
      <c r="C637" s="9" t="str">
        <f t="shared" si="76"/>
        <v>Puno</v>
      </c>
      <c r="D637" s="9" t="str">
        <f t="shared" si="77"/>
        <v>No Reporta</v>
      </c>
      <c r="E637" s="9" t="str">
        <f t="shared" si="78"/>
        <v>No Reporta</v>
      </c>
      <c r="F637" s="194" t="str">
        <f>+'Información ELECTRO PUNO'!E617</f>
        <v>MT</v>
      </c>
      <c r="G637" s="194">
        <f>+'Información ELECTRO PUNO'!G617</f>
        <v>13</v>
      </c>
      <c r="H637" s="9" t="str">
        <f t="shared" si="79"/>
        <v>Poste</v>
      </c>
      <c r="I637" s="194" t="str">
        <f>+'Información ELECTRO PUNO'!F617</f>
        <v>Concreto Armado C</v>
      </c>
      <c r="J637" s="194" t="str">
        <f>+'Información ELECTRO PUNO'!B617</f>
        <v>PPC20</v>
      </c>
      <c r="K637" s="9" t="str">
        <f t="shared" si="81"/>
        <v>POSTE DE CONCRETO ARMADO DE 13/400/150/345</v>
      </c>
      <c r="L637" s="139">
        <f t="shared" si="82"/>
        <v>0.54</v>
      </c>
    </row>
    <row r="638" spans="1:12" x14ac:dyDescent="0.25">
      <c r="A638" s="193">
        <f>+'Información ELECTRO PUNO'!A618</f>
        <v>617</v>
      </c>
      <c r="B638" s="26" t="str">
        <f t="shared" si="80"/>
        <v>SICODI</v>
      </c>
      <c r="C638" s="9" t="str">
        <f t="shared" si="76"/>
        <v>Puno</v>
      </c>
      <c r="D638" s="9" t="str">
        <f t="shared" si="77"/>
        <v>No Reporta</v>
      </c>
      <c r="E638" s="9" t="str">
        <f t="shared" si="78"/>
        <v>No Reporta</v>
      </c>
      <c r="F638" s="194" t="str">
        <f>+'Información ELECTRO PUNO'!E618</f>
        <v>MT</v>
      </c>
      <c r="G638" s="194">
        <f>+'Información ELECTRO PUNO'!G618</f>
        <v>13</v>
      </c>
      <c r="H638" s="9" t="str">
        <f t="shared" si="79"/>
        <v>Poste</v>
      </c>
      <c r="I638" s="194" t="str">
        <f>+'Información ELECTRO PUNO'!F618</f>
        <v>Concreto Armado C</v>
      </c>
      <c r="J638" s="194" t="str">
        <f>+'Información ELECTRO PUNO'!B618</f>
        <v>PPC20</v>
      </c>
      <c r="K638" s="9" t="str">
        <f t="shared" si="81"/>
        <v>POSTE DE CONCRETO ARMADO DE 13/400/150/345</v>
      </c>
      <c r="L638" s="139">
        <f t="shared" si="82"/>
        <v>0.54</v>
      </c>
    </row>
    <row r="639" spans="1:12" x14ac:dyDescent="0.25">
      <c r="A639" s="193">
        <f>+'Información ELECTRO PUNO'!A619</f>
        <v>618</v>
      </c>
      <c r="B639" s="26" t="str">
        <f t="shared" si="80"/>
        <v>SICODI</v>
      </c>
      <c r="C639" s="9" t="str">
        <f t="shared" si="76"/>
        <v>Puno</v>
      </c>
      <c r="D639" s="9" t="str">
        <f t="shared" si="77"/>
        <v>No Reporta</v>
      </c>
      <c r="E639" s="9" t="str">
        <f t="shared" si="78"/>
        <v>No Reporta</v>
      </c>
      <c r="F639" s="194" t="str">
        <f>+'Información ELECTRO PUNO'!E619</f>
        <v>MT</v>
      </c>
      <c r="G639" s="194">
        <f>+'Información ELECTRO PUNO'!G619</f>
        <v>13</v>
      </c>
      <c r="H639" s="9" t="str">
        <f t="shared" si="79"/>
        <v>Poste</v>
      </c>
      <c r="I639" s="194" t="str">
        <f>+'Información ELECTRO PUNO'!F619</f>
        <v>Concreto Armado C</v>
      </c>
      <c r="J639" s="194" t="str">
        <f>+'Información ELECTRO PUNO'!B619</f>
        <v>PPC20</v>
      </c>
      <c r="K639" s="9" t="str">
        <f t="shared" si="81"/>
        <v>POSTE DE CONCRETO ARMADO DE 13/400/150/345</v>
      </c>
      <c r="L639" s="139">
        <f t="shared" si="82"/>
        <v>0.54</v>
      </c>
    </row>
    <row r="640" spans="1:12" x14ac:dyDescent="0.25">
      <c r="A640" s="193">
        <f>+'Información ELECTRO PUNO'!A620</f>
        <v>619</v>
      </c>
      <c r="B640" s="26" t="str">
        <f t="shared" si="80"/>
        <v>SICODI</v>
      </c>
      <c r="C640" s="9" t="str">
        <f t="shared" si="76"/>
        <v>Puno</v>
      </c>
      <c r="D640" s="9" t="str">
        <f t="shared" si="77"/>
        <v>No Reporta</v>
      </c>
      <c r="E640" s="9" t="str">
        <f t="shared" si="78"/>
        <v>No Reporta</v>
      </c>
      <c r="F640" s="194" t="str">
        <f>+'Información ELECTRO PUNO'!E620</f>
        <v>MT</v>
      </c>
      <c r="G640" s="194">
        <f>+'Información ELECTRO PUNO'!G620</f>
        <v>13</v>
      </c>
      <c r="H640" s="9" t="str">
        <f t="shared" si="79"/>
        <v>Poste</v>
      </c>
      <c r="I640" s="194" t="str">
        <f>+'Información ELECTRO PUNO'!F620</f>
        <v>Concreto Armado C</v>
      </c>
      <c r="J640" s="194" t="str">
        <f>+'Información ELECTRO PUNO'!B620</f>
        <v>PPC20</v>
      </c>
      <c r="K640" s="9" t="str">
        <f t="shared" si="81"/>
        <v>POSTE DE CONCRETO ARMADO DE 13/400/150/345</v>
      </c>
      <c r="L640" s="139">
        <f t="shared" si="82"/>
        <v>0.54</v>
      </c>
    </row>
    <row r="641" spans="1:12" x14ac:dyDescent="0.25">
      <c r="A641" s="193">
        <f>+'Información ELECTRO PUNO'!A621</f>
        <v>620</v>
      </c>
      <c r="B641" s="26" t="str">
        <f t="shared" si="80"/>
        <v>SICODI</v>
      </c>
      <c r="C641" s="9" t="str">
        <f t="shared" si="76"/>
        <v>Puno</v>
      </c>
      <c r="D641" s="9" t="str">
        <f t="shared" si="77"/>
        <v>No Reporta</v>
      </c>
      <c r="E641" s="9" t="str">
        <f t="shared" si="78"/>
        <v>No Reporta</v>
      </c>
      <c r="F641" s="194" t="str">
        <f>+'Información ELECTRO PUNO'!E621</f>
        <v>MT</v>
      </c>
      <c r="G641" s="194">
        <f>+'Información ELECTRO PUNO'!G621</f>
        <v>13</v>
      </c>
      <c r="H641" s="9" t="str">
        <f t="shared" si="79"/>
        <v>Poste</v>
      </c>
      <c r="I641" s="194" t="str">
        <f>+'Información ELECTRO PUNO'!F621</f>
        <v>Concreto Armado C</v>
      </c>
      <c r="J641" s="194" t="str">
        <f>+'Información ELECTRO PUNO'!B621</f>
        <v>PPC20</v>
      </c>
      <c r="K641" s="9" t="str">
        <f t="shared" si="81"/>
        <v>POSTE DE CONCRETO ARMADO DE 13/400/150/345</v>
      </c>
      <c r="L641" s="139">
        <f t="shared" si="82"/>
        <v>0.54</v>
      </c>
    </row>
    <row r="642" spans="1:12" x14ac:dyDescent="0.25">
      <c r="A642" s="193">
        <f>+'Información ELECTRO PUNO'!A622</f>
        <v>621</v>
      </c>
      <c r="B642" s="26" t="str">
        <f t="shared" si="80"/>
        <v>SICODI</v>
      </c>
      <c r="C642" s="9" t="str">
        <f t="shared" si="76"/>
        <v>Puno</v>
      </c>
      <c r="D642" s="9" t="str">
        <f t="shared" si="77"/>
        <v>No Reporta</v>
      </c>
      <c r="E642" s="9" t="str">
        <f t="shared" si="78"/>
        <v>No Reporta</v>
      </c>
      <c r="F642" s="194" t="str">
        <f>+'Información ELECTRO PUNO'!E622</f>
        <v>MT</v>
      </c>
      <c r="G642" s="194">
        <f>+'Información ELECTRO PUNO'!G622</f>
        <v>13</v>
      </c>
      <c r="H642" s="9" t="str">
        <f t="shared" si="79"/>
        <v>Poste</v>
      </c>
      <c r="I642" s="194" t="str">
        <f>+'Información ELECTRO PUNO'!F622</f>
        <v>Concreto Armado C</v>
      </c>
      <c r="J642" s="194" t="str">
        <f>+'Información ELECTRO PUNO'!B622</f>
        <v>PPC20</v>
      </c>
      <c r="K642" s="9" t="str">
        <f t="shared" si="81"/>
        <v>POSTE DE CONCRETO ARMADO DE 13/400/150/345</v>
      </c>
      <c r="L642" s="139">
        <f t="shared" si="82"/>
        <v>0.54</v>
      </c>
    </row>
    <row r="643" spans="1:12" x14ac:dyDescent="0.25">
      <c r="A643" s="193">
        <f>+'Información ELECTRO PUNO'!A623</f>
        <v>622</v>
      </c>
      <c r="B643" s="26" t="str">
        <f t="shared" si="80"/>
        <v>SICODI</v>
      </c>
      <c r="C643" s="9" t="str">
        <f t="shared" si="76"/>
        <v>Puno</v>
      </c>
      <c r="D643" s="9" t="str">
        <f t="shared" si="77"/>
        <v>No Reporta</v>
      </c>
      <c r="E643" s="9" t="str">
        <f t="shared" si="78"/>
        <v>No Reporta</v>
      </c>
      <c r="F643" s="194" t="str">
        <f>+'Información ELECTRO PUNO'!E623</f>
        <v>MT</v>
      </c>
      <c r="G643" s="194">
        <f>+'Información ELECTRO PUNO'!G623</f>
        <v>13</v>
      </c>
      <c r="H643" s="9" t="str">
        <f t="shared" si="79"/>
        <v>Poste</v>
      </c>
      <c r="I643" s="194" t="str">
        <f>+'Información ELECTRO PUNO'!F623</f>
        <v>Concreto Armado C</v>
      </c>
      <c r="J643" s="194" t="str">
        <f>+'Información ELECTRO PUNO'!B623</f>
        <v>PPC20</v>
      </c>
      <c r="K643" s="9" t="str">
        <f t="shared" si="81"/>
        <v>POSTE DE CONCRETO ARMADO DE 13/400/150/345</v>
      </c>
      <c r="L643" s="139">
        <f t="shared" si="82"/>
        <v>0.54</v>
      </c>
    </row>
    <row r="644" spans="1:12" x14ac:dyDescent="0.25">
      <c r="A644" s="193">
        <f>+'Información ELECTRO PUNO'!A624</f>
        <v>623</v>
      </c>
      <c r="B644" s="26" t="str">
        <f t="shared" si="80"/>
        <v>SICODI</v>
      </c>
      <c r="C644" s="9" t="str">
        <f t="shared" si="76"/>
        <v>Puno</v>
      </c>
      <c r="D644" s="9" t="str">
        <f t="shared" si="77"/>
        <v>No Reporta</v>
      </c>
      <c r="E644" s="9" t="str">
        <f t="shared" si="78"/>
        <v>No Reporta</v>
      </c>
      <c r="F644" s="194" t="str">
        <f>+'Información ELECTRO PUNO'!E624</f>
        <v>MT</v>
      </c>
      <c r="G644" s="194">
        <f>+'Información ELECTRO PUNO'!G624</f>
        <v>13</v>
      </c>
      <c r="H644" s="9" t="str">
        <f t="shared" si="79"/>
        <v>Poste</v>
      </c>
      <c r="I644" s="194" t="str">
        <f>+'Información ELECTRO PUNO'!F624</f>
        <v>Concreto Armado C</v>
      </c>
      <c r="J644" s="194" t="str">
        <f>+'Información ELECTRO PUNO'!B624</f>
        <v>PPC20</v>
      </c>
      <c r="K644" s="9" t="str">
        <f t="shared" si="81"/>
        <v>POSTE DE CONCRETO ARMADO DE 13/400/150/345</v>
      </c>
      <c r="L644" s="139">
        <f t="shared" si="82"/>
        <v>0.54</v>
      </c>
    </row>
    <row r="645" spans="1:12" x14ac:dyDescent="0.25">
      <c r="A645" s="193">
        <f>+'Información ELECTRO PUNO'!A625</f>
        <v>624</v>
      </c>
      <c r="B645" s="26" t="str">
        <f t="shared" si="80"/>
        <v>SICODI</v>
      </c>
      <c r="C645" s="9" t="str">
        <f t="shared" si="76"/>
        <v>Puno</v>
      </c>
      <c r="D645" s="9" t="str">
        <f t="shared" si="77"/>
        <v>No Reporta</v>
      </c>
      <c r="E645" s="9" t="str">
        <f t="shared" si="78"/>
        <v>No Reporta</v>
      </c>
      <c r="F645" s="194" t="str">
        <f>+'Información ELECTRO PUNO'!E625</f>
        <v>MT</v>
      </c>
      <c r="G645" s="194">
        <f>+'Información ELECTRO PUNO'!G625</f>
        <v>13</v>
      </c>
      <c r="H645" s="9" t="str">
        <f t="shared" si="79"/>
        <v>Poste</v>
      </c>
      <c r="I645" s="194" t="str">
        <f>+'Información ELECTRO PUNO'!F625</f>
        <v>Concreto Armado C</v>
      </c>
      <c r="J645" s="194" t="str">
        <f>+'Información ELECTRO PUNO'!B625</f>
        <v>PPC20</v>
      </c>
      <c r="K645" s="9" t="str">
        <f t="shared" si="81"/>
        <v>POSTE DE CONCRETO ARMADO DE 13/400/150/345</v>
      </c>
      <c r="L645" s="139">
        <f t="shared" si="82"/>
        <v>0.54</v>
      </c>
    </row>
    <row r="646" spans="1:12" x14ac:dyDescent="0.25">
      <c r="A646" s="193">
        <f>+'Información ELECTRO PUNO'!A626</f>
        <v>625</v>
      </c>
      <c r="B646" s="26" t="str">
        <f t="shared" si="80"/>
        <v>SICODI</v>
      </c>
      <c r="C646" s="9" t="str">
        <f t="shared" si="76"/>
        <v>Puno</v>
      </c>
      <c r="D646" s="9" t="str">
        <f t="shared" si="77"/>
        <v>No Reporta</v>
      </c>
      <c r="E646" s="9" t="str">
        <f t="shared" si="78"/>
        <v>No Reporta</v>
      </c>
      <c r="F646" s="194" t="str">
        <f>+'Información ELECTRO PUNO'!E626</f>
        <v>MT</v>
      </c>
      <c r="G646" s="194">
        <f>+'Información ELECTRO PUNO'!G626</f>
        <v>13</v>
      </c>
      <c r="H646" s="9" t="str">
        <f t="shared" si="79"/>
        <v>Poste</v>
      </c>
      <c r="I646" s="194" t="str">
        <f>+'Información ELECTRO PUNO'!F626</f>
        <v>Concreto Armado C</v>
      </c>
      <c r="J646" s="194" t="str">
        <f>+'Información ELECTRO PUNO'!B626</f>
        <v>PPC20</v>
      </c>
      <c r="K646" s="9" t="str">
        <f t="shared" si="81"/>
        <v>POSTE DE CONCRETO ARMADO DE 13/400/150/345</v>
      </c>
      <c r="L646" s="139">
        <f t="shared" si="82"/>
        <v>0.54</v>
      </c>
    </row>
    <row r="647" spans="1:12" x14ac:dyDescent="0.25">
      <c r="A647" s="193">
        <f>+'Información ELECTRO PUNO'!A627</f>
        <v>626</v>
      </c>
      <c r="B647" s="26" t="str">
        <f t="shared" si="80"/>
        <v>SICODI</v>
      </c>
      <c r="C647" s="9" t="str">
        <f t="shared" si="76"/>
        <v>Puno</v>
      </c>
      <c r="D647" s="9" t="str">
        <f t="shared" si="77"/>
        <v>No Reporta</v>
      </c>
      <c r="E647" s="9" t="str">
        <f t="shared" si="78"/>
        <v>No Reporta</v>
      </c>
      <c r="F647" s="194" t="str">
        <f>+'Información ELECTRO PUNO'!E627</f>
        <v>MT</v>
      </c>
      <c r="G647" s="194">
        <f>+'Información ELECTRO PUNO'!G627</f>
        <v>13</v>
      </c>
      <c r="H647" s="9" t="str">
        <f t="shared" si="79"/>
        <v>Poste</v>
      </c>
      <c r="I647" s="194" t="str">
        <f>+'Información ELECTRO PUNO'!F627</f>
        <v>Concreto Armado C</v>
      </c>
      <c r="J647" s="194" t="str">
        <f>+'Información ELECTRO PUNO'!B627</f>
        <v>PPC20</v>
      </c>
      <c r="K647" s="9" t="str">
        <f t="shared" si="81"/>
        <v>POSTE DE CONCRETO ARMADO DE 13/400/150/345</v>
      </c>
      <c r="L647" s="139">
        <f t="shared" si="82"/>
        <v>0.54</v>
      </c>
    </row>
    <row r="648" spans="1:12" x14ac:dyDescent="0.25">
      <c r="A648" s="193">
        <f>+'Información ELECTRO PUNO'!A628</f>
        <v>627</v>
      </c>
      <c r="B648" s="26" t="str">
        <f t="shared" si="80"/>
        <v>SICODI</v>
      </c>
      <c r="C648" s="9" t="str">
        <f t="shared" si="76"/>
        <v>Puno</v>
      </c>
      <c r="D648" s="9" t="str">
        <f t="shared" si="77"/>
        <v>No Reporta</v>
      </c>
      <c r="E648" s="9" t="str">
        <f t="shared" si="78"/>
        <v>No Reporta</v>
      </c>
      <c r="F648" s="194" t="str">
        <f>+'Información ELECTRO PUNO'!E628</f>
        <v>MT</v>
      </c>
      <c r="G648" s="194">
        <f>+'Información ELECTRO PUNO'!G628</f>
        <v>13</v>
      </c>
      <c r="H648" s="9" t="str">
        <f t="shared" si="79"/>
        <v>Poste</v>
      </c>
      <c r="I648" s="194" t="str">
        <f>+'Información ELECTRO PUNO'!F628</f>
        <v>Concreto Armado C</v>
      </c>
      <c r="J648" s="194" t="str">
        <f>+'Información ELECTRO PUNO'!B628</f>
        <v>PPC20</v>
      </c>
      <c r="K648" s="9" t="str">
        <f t="shared" si="81"/>
        <v>POSTE DE CONCRETO ARMADO DE 13/400/150/345</v>
      </c>
      <c r="L648" s="139">
        <f t="shared" si="82"/>
        <v>0.54</v>
      </c>
    </row>
    <row r="649" spans="1:12" x14ac:dyDescent="0.25">
      <c r="A649" s="193">
        <f>+'Información ELECTRO PUNO'!A629</f>
        <v>628</v>
      </c>
      <c r="B649" s="26" t="str">
        <f t="shared" si="80"/>
        <v>SICODI</v>
      </c>
      <c r="C649" s="9" t="str">
        <f t="shared" si="76"/>
        <v>Puno</v>
      </c>
      <c r="D649" s="9" t="str">
        <f t="shared" si="77"/>
        <v>No Reporta</v>
      </c>
      <c r="E649" s="9" t="str">
        <f t="shared" si="78"/>
        <v>No Reporta</v>
      </c>
      <c r="F649" s="194" t="str">
        <f>+'Información ELECTRO PUNO'!E629</f>
        <v>MT</v>
      </c>
      <c r="G649" s="194">
        <f>+'Información ELECTRO PUNO'!G629</f>
        <v>13</v>
      </c>
      <c r="H649" s="9" t="str">
        <f t="shared" si="79"/>
        <v>Poste</v>
      </c>
      <c r="I649" s="194" t="str">
        <f>+'Información ELECTRO PUNO'!F629</f>
        <v>Concreto Armado C</v>
      </c>
      <c r="J649" s="194" t="str">
        <f>+'Información ELECTRO PUNO'!B629</f>
        <v>PPC20</v>
      </c>
      <c r="K649" s="9" t="str">
        <f t="shared" si="81"/>
        <v>POSTE DE CONCRETO ARMADO DE 13/400/150/345</v>
      </c>
      <c r="L649" s="139">
        <f t="shared" si="82"/>
        <v>0.54</v>
      </c>
    </row>
    <row r="650" spans="1:12" x14ac:dyDescent="0.25">
      <c r="A650" s="193">
        <f>+'Información ELECTRO PUNO'!A630</f>
        <v>629</v>
      </c>
      <c r="B650" s="26" t="str">
        <f t="shared" si="80"/>
        <v>SICODI</v>
      </c>
      <c r="C650" s="9" t="str">
        <f t="shared" si="76"/>
        <v>Puno</v>
      </c>
      <c r="D650" s="9" t="str">
        <f t="shared" si="77"/>
        <v>No Reporta</v>
      </c>
      <c r="E650" s="9" t="str">
        <f t="shared" si="78"/>
        <v>No Reporta</v>
      </c>
      <c r="F650" s="194" t="str">
        <f>+'Información ELECTRO PUNO'!E630</f>
        <v>MT</v>
      </c>
      <c r="G650" s="194">
        <f>+'Información ELECTRO PUNO'!G630</f>
        <v>13</v>
      </c>
      <c r="H650" s="9" t="str">
        <f t="shared" si="79"/>
        <v>Poste</v>
      </c>
      <c r="I650" s="194" t="str">
        <f>+'Información ELECTRO PUNO'!F630</f>
        <v>Concreto Armado C</v>
      </c>
      <c r="J650" s="194" t="str">
        <f>+'Información ELECTRO PUNO'!B630</f>
        <v>PPC20</v>
      </c>
      <c r="K650" s="9" t="str">
        <f t="shared" si="81"/>
        <v>POSTE DE CONCRETO ARMADO DE 13/400/150/345</v>
      </c>
      <c r="L650" s="139">
        <f t="shared" si="82"/>
        <v>0.54</v>
      </c>
    </row>
    <row r="651" spans="1:12" x14ac:dyDescent="0.25">
      <c r="A651" s="193">
        <f>+'Información ELECTRO PUNO'!A631</f>
        <v>630</v>
      </c>
      <c r="B651" s="26" t="str">
        <f t="shared" si="80"/>
        <v>SICODI</v>
      </c>
      <c r="C651" s="9" t="str">
        <f t="shared" si="76"/>
        <v>Puno</v>
      </c>
      <c r="D651" s="9" t="str">
        <f t="shared" si="77"/>
        <v>No Reporta</v>
      </c>
      <c r="E651" s="9" t="str">
        <f t="shared" si="78"/>
        <v>No Reporta</v>
      </c>
      <c r="F651" s="194" t="str">
        <f>+'Información ELECTRO PUNO'!E631</f>
        <v>MT</v>
      </c>
      <c r="G651" s="194">
        <f>+'Información ELECTRO PUNO'!G631</f>
        <v>13</v>
      </c>
      <c r="H651" s="9" t="str">
        <f t="shared" si="79"/>
        <v>Poste</v>
      </c>
      <c r="I651" s="194" t="str">
        <f>+'Información ELECTRO PUNO'!F631</f>
        <v>Concreto Armado C</v>
      </c>
      <c r="J651" s="194" t="str">
        <f>+'Información ELECTRO PUNO'!B631</f>
        <v>PPC20</v>
      </c>
      <c r="K651" s="9" t="str">
        <f t="shared" si="81"/>
        <v>POSTE DE CONCRETO ARMADO DE 13/400/150/345</v>
      </c>
      <c r="L651" s="139">
        <f t="shared" si="82"/>
        <v>0.54</v>
      </c>
    </row>
    <row r="652" spans="1:12" x14ac:dyDescent="0.25">
      <c r="A652" s="193">
        <f>+'Información ELECTRO PUNO'!A632</f>
        <v>631</v>
      </c>
      <c r="B652" s="26" t="str">
        <f t="shared" si="80"/>
        <v>SICODI</v>
      </c>
      <c r="C652" s="9" t="str">
        <f t="shared" si="76"/>
        <v>Puno</v>
      </c>
      <c r="D652" s="9" t="str">
        <f t="shared" si="77"/>
        <v>No Reporta</v>
      </c>
      <c r="E652" s="9" t="str">
        <f t="shared" si="78"/>
        <v>No Reporta</v>
      </c>
      <c r="F652" s="194" t="str">
        <f>+'Información ELECTRO PUNO'!E632</f>
        <v>MT</v>
      </c>
      <c r="G652" s="194">
        <f>+'Información ELECTRO PUNO'!G632</f>
        <v>13</v>
      </c>
      <c r="H652" s="9" t="str">
        <f t="shared" si="79"/>
        <v>Poste</v>
      </c>
      <c r="I652" s="194" t="str">
        <f>+'Información ELECTRO PUNO'!F632</f>
        <v>Concreto Armado C</v>
      </c>
      <c r="J652" s="194" t="str">
        <f>+'Información ELECTRO PUNO'!B632</f>
        <v>PPC20</v>
      </c>
      <c r="K652" s="9" t="str">
        <f t="shared" si="81"/>
        <v>POSTE DE CONCRETO ARMADO DE 13/400/150/345</v>
      </c>
      <c r="L652" s="139">
        <f t="shared" si="82"/>
        <v>0.54</v>
      </c>
    </row>
    <row r="653" spans="1:12" x14ac:dyDescent="0.25">
      <c r="A653" s="193">
        <f>+'Información ELECTRO PUNO'!A633</f>
        <v>632</v>
      </c>
      <c r="B653" s="26" t="str">
        <f t="shared" si="80"/>
        <v>SICODI</v>
      </c>
      <c r="C653" s="9" t="str">
        <f t="shared" si="76"/>
        <v>Puno</v>
      </c>
      <c r="D653" s="9" t="str">
        <f t="shared" si="77"/>
        <v>No Reporta</v>
      </c>
      <c r="E653" s="9" t="str">
        <f t="shared" si="78"/>
        <v>No Reporta</v>
      </c>
      <c r="F653" s="194" t="str">
        <f>+'Información ELECTRO PUNO'!E633</f>
        <v>MT</v>
      </c>
      <c r="G653" s="194">
        <f>+'Información ELECTRO PUNO'!G633</f>
        <v>13</v>
      </c>
      <c r="H653" s="9" t="str">
        <f t="shared" si="79"/>
        <v>Poste</v>
      </c>
      <c r="I653" s="194" t="str">
        <f>+'Información ELECTRO PUNO'!F633</f>
        <v>Concreto Armado C</v>
      </c>
      <c r="J653" s="194" t="str">
        <f>+'Información ELECTRO PUNO'!B633</f>
        <v>PPC20</v>
      </c>
      <c r="K653" s="9" t="str">
        <f t="shared" si="81"/>
        <v>POSTE DE CONCRETO ARMADO DE 13/400/150/345</v>
      </c>
      <c r="L653" s="139">
        <f t="shared" si="82"/>
        <v>0.54</v>
      </c>
    </row>
    <row r="654" spans="1:12" x14ac:dyDescent="0.25">
      <c r="A654" s="193">
        <f>+'Información ELECTRO PUNO'!A634</f>
        <v>633</v>
      </c>
      <c r="B654" s="26" t="str">
        <f t="shared" si="80"/>
        <v>SICODI</v>
      </c>
      <c r="C654" s="9" t="str">
        <f t="shared" si="76"/>
        <v>Puno</v>
      </c>
      <c r="D654" s="9" t="str">
        <f t="shared" si="77"/>
        <v>No Reporta</v>
      </c>
      <c r="E654" s="9" t="str">
        <f t="shared" si="78"/>
        <v>No Reporta</v>
      </c>
      <c r="F654" s="194" t="str">
        <f>+'Información ELECTRO PUNO'!E634</f>
        <v>MT</v>
      </c>
      <c r="G654" s="194">
        <f>+'Información ELECTRO PUNO'!G634</f>
        <v>13</v>
      </c>
      <c r="H654" s="9" t="str">
        <f t="shared" si="79"/>
        <v>Poste</v>
      </c>
      <c r="I654" s="194" t="str">
        <f>+'Información ELECTRO PUNO'!F634</f>
        <v>Concreto Armado C</v>
      </c>
      <c r="J654" s="194" t="str">
        <f>+'Información ELECTRO PUNO'!B634</f>
        <v>PPC20</v>
      </c>
      <c r="K654" s="9" t="str">
        <f t="shared" si="81"/>
        <v>POSTE DE CONCRETO ARMADO DE 13/400/150/345</v>
      </c>
      <c r="L654" s="139">
        <f t="shared" si="82"/>
        <v>0.54</v>
      </c>
    </row>
    <row r="655" spans="1:12" x14ac:dyDescent="0.25">
      <c r="A655" s="193">
        <f>+'Información ELECTRO PUNO'!A635</f>
        <v>634</v>
      </c>
      <c r="B655" s="26" t="str">
        <f t="shared" si="80"/>
        <v>SICODI</v>
      </c>
      <c r="C655" s="9" t="str">
        <f t="shared" si="76"/>
        <v>Puno</v>
      </c>
      <c r="D655" s="9" t="str">
        <f t="shared" si="77"/>
        <v>No Reporta</v>
      </c>
      <c r="E655" s="9" t="str">
        <f t="shared" si="78"/>
        <v>No Reporta</v>
      </c>
      <c r="F655" s="194" t="str">
        <f>+'Información ELECTRO PUNO'!E635</f>
        <v>MT</v>
      </c>
      <c r="G655" s="194">
        <f>+'Información ELECTRO PUNO'!G635</f>
        <v>13</v>
      </c>
      <c r="H655" s="9" t="str">
        <f t="shared" si="79"/>
        <v>Poste</v>
      </c>
      <c r="I655" s="194" t="str">
        <f>+'Información ELECTRO PUNO'!F635</f>
        <v>Concreto Armado C</v>
      </c>
      <c r="J655" s="194" t="str">
        <f>+'Información ELECTRO PUNO'!B635</f>
        <v>PPC20</v>
      </c>
      <c r="K655" s="9" t="str">
        <f t="shared" si="81"/>
        <v>POSTE DE CONCRETO ARMADO DE 13/400/150/345</v>
      </c>
      <c r="L655" s="139">
        <f t="shared" si="82"/>
        <v>0.54</v>
      </c>
    </row>
    <row r="656" spans="1:12" x14ac:dyDescent="0.25">
      <c r="A656" s="193">
        <f>+'Información ELECTRO PUNO'!A636</f>
        <v>635</v>
      </c>
      <c r="B656" s="26" t="str">
        <f t="shared" si="80"/>
        <v>SICODI</v>
      </c>
      <c r="C656" s="9" t="str">
        <f t="shared" si="76"/>
        <v>Puno</v>
      </c>
      <c r="D656" s="9" t="str">
        <f t="shared" si="77"/>
        <v>No Reporta</v>
      </c>
      <c r="E656" s="9" t="str">
        <f t="shared" si="78"/>
        <v>No Reporta</v>
      </c>
      <c r="F656" s="194" t="str">
        <f>+'Información ELECTRO PUNO'!E636</f>
        <v>MT</v>
      </c>
      <c r="G656" s="194">
        <f>+'Información ELECTRO PUNO'!G636</f>
        <v>13</v>
      </c>
      <c r="H656" s="9" t="str">
        <f t="shared" si="79"/>
        <v>Poste</v>
      </c>
      <c r="I656" s="194" t="str">
        <f>+'Información ELECTRO PUNO'!F636</f>
        <v>Concreto Armado C</v>
      </c>
      <c r="J656" s="194" t="str">
        <f>+'Información ELECTRO PUNO'!B636</f>
        <v>PPC20</v>
      </c>
      <c r="K656" s="9" t="str">
        <f t="shared" si="81"/>
        <v>POSTE DE CONCRETO ARMADO DE 13/400/150/345</v>
      </c>
      <c r="L656" s="139">
        <f t="shared" si="82"/>
        <v>0.54</v>
      </c>
    </row>
    <row r="657" spans="1:12" x14ac:dyDescent="0.25">
      <c r="A657" s="193">
        <f>+'Información ELECTRO PUNO'!A637</f>
        <v>636</v>
      </c>
      <c r="B657" s="26" t="str">
        <f t="shared" si="80"/>
        <v>SICODI</v>
      </c>
      <c r="C657" s="9" t="str">
        <f t="shared" si="76"/>
        <v>Puno</v>
      </c>
      <c r="D657" s="9" t="str">
        <f t="shared" si="77"/>
        <v>No Reporta</v>
      </c>
      <c r="E657" s="9" t="str">
        <f t="shared" si="78"/>
        <v>No Reporta</v>
      </c>
      <c r="F657" s="194" t="str">
        <f>+'Información ELECTRO PUNO'!E637</f>
        <v>MT</v>
      </c>
      <c r="G657" s="194">
        <f>+'Información ELECTRO PUNO'!G637</f>
        <v>13</v>
      </c>
      <c r="H657" s="9" t="str">
        <f t="shared" si="79"/>
        <v>Poste</v>
      </c>
      <c r="I657" s="194" t="str">
        <f>+'Información ELECTRO PUNO'!F637</f>
        <v>Concreto Armado C</v>
      </c>
      <c r="J657" s="194" t="str">
        <f>+'Información ELECTRO PUNO'!B637</f>
        <v>PPC20</v>
      </c>
      <c r="K657" s="9" t="str">
        <f t="shared" si="81"/>
        <v>POSTE DE CONCRETO ARMADO DE 13/400/150/345</v>
      </c>
      <c r="L657" s="139">
        <f t="shared" si="82"/>
        <v>0.54</v>
      </c>
    </row>
    <row r="658" spans="1:12" x14ac:dyDescent="0.25">
      <c r="A658" s="193">
        <f>+'Información ELECTRO PUNO'!A638</f>
        <v>637</v>
      </c>
      <c r="B658" s="26" t="str">
        <f t="shared" si="80"/>
        <v>SICODI</v>
      </c>
      <c r="C658" s="9" t="str">
        <f t="shared" si="76"/>
        <v>Puno</v>
      </c>
      <c r="D658" s="9" t="str">
        <f t="shared" si="77"/>
        <v>No Reporta</v>
      </c>
      <c r="E658" s="9" t="str">
        <f t="shared" si="78"/>
        <v>No Reporta</v>
      </c>
      <c r="F658" s="194" t="str">
        <f>+'Información ELECTRO PUNO'!E638</f>
        <v>MT</v>
      </c>
      <c r="G658" s="194">
        <f>+'Información ELECTRO PUNO'!G638</f>
        <v>13</v>
      </c>
      <c r="H658" s="9" t="str">
        <f t="shared" si="79"/>
        <v>Poste</v>
      </c>
      <c r="I658" s="194" t="str">
        <f>+'Información ELECTRO PUNO'!F638</f>
        <v>Concreto Armado C</v>
      </c>
      <c r="J658" s="194" t="str">
        <f>+'Información ELECTRO PUNO'!B638</f>
        <v>PPC20</v>
      </c>
      <c r="K658" s="9" t="str">
        <f t="shared" si="81"/>
        <v>POSTE DE CONCRETO ARMADO DE 13/400/150/345</v>
      </c>
      <c r="L658" s="139">
        <f t="shared" si="82"/>
        <v>0.54</v>
      </c>
    </row>
    <row r="659" spans="1:12" x14ac:dyDescent="0.25">
      <c r="A659" s="193">
        <f>+'Información ELECTRO PUNO'!A639</f>
        <v>638</v>
      </c>
      <c r="B659" s="26" t="str">
        <f t="shared" si="80"/>
        <v>SICODI</v>
      </c>
      <c r="C659" s="9" t="str">
        <f t="shared" si="76"/>
        <v>Puno</v>
      </c>
      <c r="D659" s="9" t="str">
        <f t="shared" si="77"/>
        <v>No Reporta</v>
      </c>
      <c r="E659" s="9" t="str">
        <f t="shared" si="78"/>
        <v>No Reporta</v>
      </c>
      <c r="F659" s="194" t="str">
        <f>+'Información ELECTRO PUNO'!E639</f>
        <v>MT</v>
      </c>
      <c r="G659" s="194">
        <f>+'Información ELECTRO PUNO'!G639</f>
        <v>13</v>
      </c>
      <c r="H659" s="9" t="str">
        <f t="shared" si="79"/>
        <v>Poste</v>
      </c>
      <c r="I659" s="194" t="str">
        <f>+'Información ELECTRO PUNO'!F639</f>
        <v>Concreto Armado C</v>
      </c>
      <c r="J659" s="194" t="str">
        <f>+'Información ELECTRO PUNO'!B639</f>
        <v>PPC20</v>
      </c>
      <c r="K659" s="9" t="str">
        <f t="shared" si="81"/>
        <v>POSTE DE CONCRETO ARMADO DE 13/400/150/345</v>
      </c>
      <c r="L659" s="139">
        <f t="shared" si="82"/>
        <v>0.54</v>
      </c>
    </row>
    <row r="660" spans="1:12" x14ac:dyDescent="0.25">
      <c r="A660" s="193">
        <f>+'Información ELECTRO PUNO'!A640</f>
        <v>639</v>
      </c>
      <c r="B660" s="26" t="str">
        <f t="shared" si="80"/>
        <v>SICODI</v>
      </c>
      <c r="C660" s="9" t="str">
        <f t="shared" si="76"/>
        <v>Puno</v>
      </c>
      <c r="D660" s="9" t="str">
        <f t="shared" si="77"/>
        <v>No Reporta</v>
      </c>
      <c r="E660" s="9" t="str">
        <f t="shared" si="78"/>
        <v>No Reporta</v>
      </c>
      <c r="F660" s="194" t="str">
        <f>+'Información ELECTRO PUNO'!E640</f>
        <v>MT</v>
      </c>
      <c r="G660" s="194">
        <f>+'Información ELECTRO PUNO'!G640</f>
        <v>13</v>
      </c>
      <c r="H660" s="9" t="str">
        <f t="shared" si="79"/>
        <v>Poste</v>
      </c>
      <c r="I660" s="194" t="str">
        <f>+'Información ELECTRO PUNO'!F640</f>
        <v>Concreto Armado C</v>
      </c>
      <c r="J660" s="194" t="str">
        <f>+'Información ELECTRO PUNO'!B640</f>
        <v>PPC20</v>
      </c>
      <c r="K660" s="9" t="str">
        <f t="shared" si="81"/>
        <v>POSTE DE CONCRETO ARMADO DE 13/400/150/345</v>
      </c>
      <c r="L660" s="139">
        <f t="shared" si="82"/>
        <v>0.54</v>
      </c>
    </row>
    <row r="661" spans="1:12" x14ac:dyDescent="0.25">
      <c r="A661" s="193">
        <f>+'Información ELECTRO PUNO'!A641</f>
        <v>640</v>
      </c>
      <c r="B661" s="26" t="str">
        <f t="shared" si="80"/>
        <v>SICODI</v>
      </c>
      <c r="C661" s="9" t="str">
        <f t="shared" si="76"/>
        <v>Puno</v>
      </c>
      <c r="D661" s="9" t="str">
        <f t="shared" si="77"/>
        <v>No Reporta</v>
      </c>
      <c r="E661" s="9" t="str">
        <f t="shared" si="78"/>
        <v>No Reporta</v>
      </c>
      <c r="F661" s="194" t="str">
        <f>+'Información ELECTRO PUNO'!E641</f>
        <v>MT</v>
      </c>
      <c r="G661" s="194">
        <f>+'Información ELECTRO PUNO'!G641</f>
        <v>13</v>
      </c>
      <c r="H661" s="9" t="str">
        <f t="shared" si="79"/>
        <v>Poste</v>
      </c>
      <c r="I661" s="194" t="str">
        <f>+'Información ELECTRO PUNO'!F641</f>
        <v>Concreto Armado C</v>
      </c>
      <c r="J661" s="194" t="str">
        <f>+'Información ELECTRO PUNO'!B641</f>
        <v>PPC20</v>
      </c>
      <c r="K661" s="9" t="str">
        <f t="shared" si="81"/>
        <v>POSTE DE CONCRETO ARMADO DE 13/400/150/345</v>
      </c>
      <c r="L661" s="139">
        <f t="shared" si="82"/>
        <v>0.54</v>
      </c>
    </row>
    <row r="662" spans="1:12" x14ac:dyDescent="0.25">
      <c r="A662" s="193">
        <f>+'Información ELECTRO PUNO'!A642</f>
        <v>641</v>
      </c>
      <c r="B662" s="26" t="str">
        <f t="shared" si="80"/>
        <v>SICODI</v>
      </c>
      <c r="C662" s="9" t="str">
        <f t="shared" ref="C662:C725" si="83">+$C$10</f>
        <v>Puno</v>
      </c>
      <c r="D662" s="9" t="str">
        <f t="shared" ref="D662:D725" si="84">+$D$10</f>
        <v>No Reporta</v>
      </c>
      <c r="E662" s="9" t="str">
        <f t="shared" ref="E662:E725" si="85">+$E$10</f>
        <v>No Reporta</v>
      </c>
      <c r="F662" s="194" t="str">
        <f>+'Información ELECTRO PUNO'!E642</f>
        <v>MT</v>
      </c>
      <c r="G662" s="194">
        <f>+'Información ELECTRO PUNO'!G642</f>
        <v>13</v>
      </c>
      <c r="H662" s="9" t="str">
        <f t="shared" ref="H662:H725" si="86">+$H$10</f>
        <v>Poste</v>
      </c>
      <c r="I662" s="194" t="str">
        <f>+'Información ELECTRO PUNO'!F642</f>
        <v>Concreto Armado C</v>
      </c>
      <c r="J662" s="194" t="str">
        <f>+'Información ELECTRO PUNO'!B642</f>
        <v>PPC20</v>
      </c>
      <c r="K662" s="9" t="str">
        <f t="shared" si="81"/>
        <v>POSTE DE CONCRETO ARMADO DE 13/400/150/345</v>
      </c>
      <c r="L662" s="139">
        <f t="shared" si="82"/>
        <v>0.54</v>
      </c>
    </row>
    <row r="663" spans="1:12" x14ac:dyDescent="0.25">
      <c r="A663" s="193">
        <f>+'Información ELECTRO PUNO'!A643</f>
        <v>642</v>
      </c>
      <c r="B663" s="26" t="str">
        <f t="shared" ref="B663:B726" si="87">+INDEX($B$8:$B$16,MATCH(J663,$J$8:$J$16,0))</f>
        <v>SICODI</v>
      </c>
      <c r="C663" s="9" t="str">
        <f t="shared" si="83"/>
        <v>Puno</v>
      </c>
      <c r="D663" s="9" t="str">
        <f t="shared" si="84"/>
        <v>No Reporta</v>
      </c>
      <c r="E663" s="9" t="str">
        <f t="shared" si="85"/>
        <v>No Reporta</v>
      </c>
      <c r="F663" s="194" t="str">
        <f>+'Información ELECTRO PUNO'!E643</f>
        <v>MT</v>
      </c>
      <c r="G663" s="194">
        <f>+'Información ELECTRO PUNO'!G643</f>
        <v>13</v>
      </c>
      <c r="H663" s="9" t="str">
        <f t="shared" si="86"/>
        <v>Poste</v>
      </c>
      <c r="I663" s="194" t="str">
        <f>+'Información ELECTRO PUNO'!F643</f>
        <v>Concreto Armado C</v>
      </c>
      <c r="J663" s="194" t="str">
        <f>+'Información ELECTRO PUNO'!B643</f>
        <v>PPC20</v>
      </c>
      <c r="K663" s="9" t="str">
        <f t="shared" ref="K663:K726" si="88">+VLOOKUP(J663,$J$8:$K$16,2,FALSE)</f>
        <v>POSTE DE CONCRETO ARMADO DE 13/400/150/345</v>
      </c>
      <c r="L663" s="139">
        <f t="shared" ref="L663:L726" si="89">+VLOOKUP(J663,$J$8:$U$16,12,FALSE)</f>
        <v>0.54</v>
      </c>
    </row>
    <row r="664" spans="1:12" x14ac:dyDescent="0.25">
      <c r="A664" s="193">
        <f>+'Información ELECTRO PUNO'!A644</f>
        <v>643</v>
      </c>
      <c r="B664" s="26" t="str">
        <f t="shared" si="87"/>
        <v>SICODI</v>
      </c>
      <c r="C664" s="9" t="str">
        <f t="shared" si="83"/>
        <v>Puno</v>
      </c>
      <c r="D664" s="9" t="str">
        <f t="shared" si="84"/>
        <v>No Reporta</v>
      </c>
      <c r="E664" s="9" t="str">
        <f t="shared" si="85"/>
        <v>No Reporta</v>
      </c>
      <c r="F664" s="194" t="str">
        <f>+'Información ELECTRO PUNO'!E644</f>
        <v>MT</v>
      </c>
      <c r="G664" s="194">
        <f>+'Información ELECTRO PUNO'!G644</f>
        <v>13</v>
      </c>
      <c r="H664" s="9" t="str">
        <f t="shared" si="86"/>
        <v>Poste</v>
      </c>
      <c r="I664" s="194" t="str">
        <f>+'Información ELECTRO PUNO'!F644</f>
        <v>Concreto Armado C</v>
      </c>
      <c r="J664" s="194" t="str">
        <f>+'Información ELECTRO PUNO'!B644</f>
        <v>PPC20</v>
      </c>
      <c r="K664" s="9" t="str">
        <f t="shared" si="88"/>
        <v>POSTE DE CONCRETO ARMADO DE 13/400/150/345</v>
      </c>
      <c r="L664" s="139">
        <f t="shared" si="89"/>
        <v>0.54</v>
      </c>
    </row>
    <row r="665" spans="1:12" x14ac:dyDescent="0.25">
      <c r="A665" s="193">
        <f>+'Información ELECTRO PUNO'!A645</f>
        <v>644</v>
      </c>
      <c r="B665" s="26" t="str">
        <f t="shared" si="87"/>
        <v>SICODI</v>
      </c>
      <c r="C665" s="9" t="str">
        <f t="shared" si="83"/>
        <v>Puno</v>
      </c>
      <c r="D665" s="9" t="str">
        <f t="shared" si="84"/>
        <v>No Reporta</v>
      </c>
      <c r="E665" s="9" t="str">
        <f t="shared" si="85"/>
        <v>No Reporta</v>
      </c>
      <c r="F665" s="194" t="str">
        <f>+'Información ELECTRO PUNO'!E645</f>
        <v>MT</v>
      </c>
      <c r="G665" s="194">
        <f>+'Información ELECTRO PUNO'!G645</f>
        <v>13</v>
      </c>
      <c r="H665" s="9" t="str">
        <f t="shared" si="86"/>
        <v>Poste</v>
      </c>
      <c r="I665" s="194" t="str">
        <f>+'Información ELECTRO PUNO'!F645</f>
        <v>Concreto Armado C</v>
      </c>
      <c r="J665" s="194" t="str">
        <f>+'Información ELECTRO PUNO'!B645</f>
        <v>PPC20</v>
      </c>
      <c r="K665" s="9" t="str">
        <f t="shared" si="88"/>
        <v>POSTE DE CONCRETO ARMADO DE 13/400/150/345</v>
      </c>
      <c r="L665" s="139">
        <f t="shared" si="89"/>
        <v>0.54</v>
      </c>
    </row>
    <row r="666" spans="1:12" x14ac:dyDescent="0.25">
      <c r="A666" s="193">
        <f>+'Información ELECTRO PUNO'!A646</f>
        <v>645</v>
      </c>
      <c r="B666" s="26" t="str">
        <f t="shared" si="87"/>
        <v>SICODI</v>
      </c>
      <c r="C666" s="9" t="str">
        <f t="shared" si="83"/>
        <v>Puno</v>
      </c>
      <c r="D666" s="9" t="str">
        <f t="shared" si="84"/>
        <v>No Reporta</v>
      </c>
      <c r="E666" s="9" t="str">
        <f t="shared" si="85"/>
        <v>No Reporta</v>
      </c>
      <c r="F666" s="194" t="str">
        <f>+'Información ELECTRO PUNO'!E646</f>
        <v>BT</v>
      </c>
      <c r="G666" s="194">
        <f>+'Información ELECTRO PUNO'!G646</f>
        <v>8</v>
      </c>
      <c r="H666" s="9" t="str">
        <f t="shared" si="86"/>
        <v>Poste</v>
      </c>
      <c r="I666" s="194" t="str">
        <f>+'Información ELECTRO PUNO'!F646</f>
        <v>Concreto Armado</v>
      </c>
      <c r="J666" s="194" t="str">
        <f>+'Información ELECTRO PUNO'!B646</f>
        <v>PPC06</v>
      </c>
      <c r="K666" s="9" t="str">
        <f t="shared" si="88"/>
        <v>POSTE DE CONCRETO ARMADO DE  8/300/120/240</v>
      </c>
      <c r="L666" s="139">
        <f t="shared" si="89"/>
        <v>0.14000000000000001</v>
      </c>
    </row>
    <row r="667" spans="1:12" x14ac:dyDescent="0.25">
      <c r="A667" s="193">
        <f>+'Información ELECTRO PUNO'!A647</f>
        <v>646</v>
      </c>
      <c r="B667" s="26" t="str">
        <f t="shared" si="87"/>
        <v>SICODI</v>
      </c>
      <c r="C667" s="9" t="str">
        <f t="shared" si="83"/>
        <v>Puno</v>
      </c>
      <c r="D667" s="9" t="str">
        <f t="shared" si="84"/>
        <v>No Reporta</v>
      </c>
      <c r="E667" s="9" t="str">
        <f t="shared" si="85"/>
        <v>No Reporta</v>
      </c>
      <c r="F667" s="194" t="str">
        <f>+'Información ELECTRO PUNO'!E647</f>
        <v>MT</v>
      </c>
      <c r="G667" s="194">
        <f>+'Información ELECTRO PUNO'!G647</f>
        <v>13</v>
      </c>
      <c r="H667" s="9" t="str">
        <f t="shared" si="86"/>
        <v>Poste</v>
      </c>
      <c r="I667" s="194" t="str">
        <f>+'Información ELECTRO PUNO'!F647</f>
        <v>Concreto Armado C</v>
      </c>
      <c r="J667" s="194" t="str">
        <f>+'Información ELECTRO PUNO'!B647</f>
        <v>PPC20</v>
      </c>
      <c r="K667" s="9" t="str">
        <f t="shared" si="88"/>
        <v>POSTE DE CONCRETO ARMADO DE 13/400/150/345</v>
      </c>
      <c r="L667" s="139">
        <f t="shared" si="89"/>
        <v>0.54</v>
      </c>
    </row>
    <row r="668" spans="1:12" x14ac:dyDescent="0.25">
      <c r="A668" s="193">
        <f>+'Información ELECTRO PUNO'!A648</f>
        <v>647</v>
      </c>
      <c r="B668" s="26" t="str">
        <f t="shared" si="87"/>
        <v>SICODI</v>
      </c>
      <c r="C668" s="9" t="str">
        <f t="shared" si="83"/>
        <v>Puno</v>
      </c>
      <c r="D668" s="9" t="str">
        <f t="shared" si="84"/>
        <v>No Reporta</v>
      </c>
      <c r="E668" s="9" t="str">
        <f t="shared" si="85"/>
        <v>No Reporta</v>
      </c>
      <c r="F668" s="194" t="str">
        <f>+'Información ELECTRO PUNO'!E648</f>
        <v>BT</v>
      </c>
      <c r="G668" s="194">
        <f>+'Información ELECTRO PUNO'!G648</f>
        <v>8</v>
      </c>
      <c r="H668" s="9" t="str">
        <f t="shared" si="86"/>
        <v>Poste</v>
      </c>
      <c r="I668" s="194" t="str">
        <f>+'Información ELECTRO PUNO'!F648</f>
        <v>Concreto Armado</v>
      </c>
      <c r="J668" s="194" t="str">
        <f>+'Información ELECTRO PUNO'!B648</f>
        <v>PPC06</v>
      </c>
      <c r="K668" s="9" t="str">
        <f t="shared" si="88"/>
        <v>POSTE DE CONCRETO ARMADO DE  8/300/120/240</v>
      </c>
      <c r="L668" s="139">
        <f t="shared" si="89"/>
        <v>0.14000000000000001</v>
      </c>
    </row>
    <row r="669" spans="1:12" x14ac:dyDescent="0.25">
      <c r="A669" s="193">
        <f>+'Información ELECTRO PUNO'!A649</f>
        <v>648</v>
      </c>
      <c r="B669" s="26" t="str">
        <f t="shared" si="87"/>
        <v>SICODI</v>
      </c>
      <c r="C669" s="9" t="str">
        <f t="shared" si="83"/>
        <v>Puno</v>
      </c>
      <c r="D669" s="9" t="str">
        <f t="shared" si="84"/>
        <v>No Reporta</v>
      </c>
      <c r="E669" s="9" t="str">
        <f t="shared" si="85"/>
        <v>No Reporta</v>
      </c>
      <c r="F669" s="194" t="str">
        <f>+'Información ELECTRO PUNO'!E649</f>
        <v>MT</v>
      </c>
      <c r="G669" s="194">
        <f>+'Información ELECTRO PUNO'!G649</f>
        <v>13</v>
      </c>
      <c r="H669" s="9" t="str">
        <f t="shared" si="86"/>
        <v>Poste</v>
      </c>
      <c r="I669" s="194" t="str">
        <f>+'Información ELECTRO PUNO'!F649</f>
        <v>Concreto Armado C</v>
      </c>
      <c r="J669" s="194" t="str">
        <f>+'Información ELECTRO PUNO'!B649</f>
        <v>PPC20</v>
      </c>
      <c r="K669" s="9" t="str">
        <f t="shared" si="88"/>
        <v>POSTE DE CONCRETO ARMADO DE 13/400/150/345</v>
      </c>
      <c r="L669" s="139">
        <f t="shared" si="89"/>
        <v>0.54</v>
      </c>
    </row>
    <row r="670" spans="1:12" x14ac:dyDescent="0.25">
      <c r="A670" s="193">
        <f>+'Información ELECTRO PUNO'!A650</f>
        <v>649</v>
      </c>
      <c r="B670" s="26" t="str">
        <f t="shared" si="87"/>
        <v>SICODI</v>
      </c>
      <c r="C670" s="9" t="str">
        <f t="shared" si="83"/>
        <v>Puno</v>
      </c>
      <c r="D670" s="9" t="str">
        <f t="shared" si="84"/>
        <v>No Reporta</v>
      </c>
      <c r="E670" s="9" t="str">
        <f t="shared" si="85"/>
        <v>No Reporta</v>
      </c>
      <c r="F670" s="194" t="str">
        <f>+'Información ELECTRO PUNO'!E650</f>
        <v>BT</v>
      </c>
      <c r="G670" s="194">
        <f>+'Información ELECTRO PUNO'!G650</f>
        <v>8</v>
      </c>
      <c r="H670" s="9" t="str">
        <f t="shared" si="86"/>
        <v>Poste</v>
      </c>
      <c r="I670" s="194" t="str">
        <f>+'Información ELECTRO PUNO'!F650</f>
        <v>Concreto Armado</v>
      </c>
      <c r="J670" s="194" t="str">
        <f>+'Información ELECTRO PUNO'!B650</f>
        <v>PPC06</v>
      </c>
      <c r="K670" s="9" t="str">
        <f t="shared" si="88"/>
        <v>POSTE DE CONCRETO ARMADO DE  8/300/120/240</v>
      </c>
      <c r="L670" s="139">
        <f t="shared" si="89"/>
        <v>0.14000000000000001</v>
      </c>
    </row>
    <row r="671" spans="1:12" x14ac:dyDescent="0.25">
      <c r="A671" s="193">
        <f>+'Información ELECTRO PUNO'!A651</f>
        <v>650</v>
      </c>
      <c r="B671" s="26" t="str">
        <f t="shared" si="87"/>
        <v>SICODI</v>
      </c>
      <c r="C671" s="9" t="str">
        <f t="shared" si="83"/>
        <v>Puno</v>
      </c>
      <c r="D671" s="9" t="str">
        <f t="shared" si="84"/>
        <v>No Reporta</v>
      </c>
      <c r="E671" s="9" t="str">
        <f t="shared" si="85"/>
        <v>No Reporta</v>
      </c>
      <c r="F671" s="194" t="str">
        <f>+'Información ELECTRO PUNO'!E651</f>
        <v>BT</v>
      </c>
      <c r="G671" s="194">
        <f>+'Información ELECTRO PUNO'!G651</f>
        <v>8</v>
      </c>
      <c r="H671" s="9" t="str">
        <f t="shared" si="86"/>
        <v>Poste</v>
      </c>
      <c r="I671" s="194" t="str">
        <f>+'Información ELECTRO PUNO'!F651</f>
        <v>Concreto Armado</v>
      </c>
      <c r="J671" s="194" t="str">
        <f>+'Información ELECTRO PUNO'!B651</f>
        <v>PPC06</v>
      </c>
      <c r="K671" s="9" t="str">
        <f t="shared" si="88"/>
        <v>POSTE DE CONCRETO ARMADO DE  8/300/120/240</v>
      </c>
      <c r="L671" s="139">
        <f t="shared" si="89"/>
        <v>0.14000000000000001</v>
      </c>
    </row>
    <row r="672" spans="1:12" x14ac:dyDescent="0.25">
      <c r="A672" s="193">
        <f>+'Información ELECTRO PUNO'!A652</f>
        <v>651</v>
      </c>
      <c r="B672" s="26" t="str">
        <f t="shared" si="87"/>
        <v>SICODI</v>
      </c>
      <c r="C672" s="9" t="str">
        <f t="shared" si="83"/>
        <v>Puno</v>
      </c>
      <c r="D672" s="9" t="str">
        <f t="shared" si="84"/>
        <v>No Reporta</v>
      </c>
      <c r="E672" s="9" t="str">
        <f t="shared" si="85"/>
        <v>No Reporta</v>
      </c>
      <c r="F672" s="194" t="str">
        <f>+'Información ELECTRO PUNO'!E652</f>
        <v>BT</v>
      </c>
      <c r="G672" s="194">
        <f>+'Información ELECTRO PUNO'!G652</f>
        <v>8</v>
      </c>
      <c r="H672" s="9" t="str">
        <f t="shared" si="86"/>
        <v>Poste</v>
      </c>
      <c r="I672" s="194" t="str">
        <f>+'Información ELECTRO PUNO'!F652</f>
        <v>Concreto Armado</v>
      </c>
      <c r="J672" s="194" t="str">
        <f>+'Información ELECTRO PUNO'!B652</f>
        <v>PPC06</v>
      </c>
      <c r="K672" s="9" t="str">
        <f t="shared" si="88"/>
        <v>POSTE DE CONCRETO ARMADO DE  8/300/120/240</v>
      </c>
      <c r="L672" s="139">
        <f t="shared" si="89"/>
        <v>0.14000000000000001</v>
      </c>
    </row>
    <row r="673" spans="1:12" x14ac:dyDescent="0.25">
      <c r="A673" s="193">
        <f>+'Información ELECTRO PUNO'!A653</f>
        <v>652</v>
      </c>
      <c r="B673" s="26" t="str">
        <f t="shared" si="87"/>
        <v>SICODI</v>
      </c>
      <c r="C673" s="9" t="str">
        <f t="shared" si="83"/>
        <v>Puno</v>
      </c>
      <c r="D673" s="9" t="str">
        <f t="shared" si="84"/>
        <v>No Reporta</v>
      </c>
      <c r="E673" s="9" t="str">
        <f t="shared" si="85"/>
        <v>No Reporta</v>
      </c>
      <c r="F673" s="194" t="str">
        <f>+'Información ELECTRO PUNO'!E653</f>
        <v>BT</v>
      </c>
      <c r="G673" s="194">
        <f>+'Información ELECTRO PUNO'!G653</f>
        <v>8</v>
      </c>
      <c r="H673" s="9" t="str">
        <f t="shared" si="86"/>
        <v>Poste</v>
      </c>
      <c r="I673" s="194" t="str">
        <f>+'Información ELECTRO PUNO'!F653</f>
        <v>Concreto Armado</v>
      </c>
      <c r="J673" s="194" t="str">
        <f>+'Información ELECTRO PUNO'!B653</f>
        <v>PPC06</v>
      </c>
      <c r="K673" s="9" t="str">
        <f t="shared" si="88"/>
        <v>POSTE DE CONCRETO ARMADO DE  8/300/120/240</v>
      </c>
      <c r="L673" s="139">
        <f t="shared" si="89"/>
        <v>0.14000000000000001</v>
      </c>
    </row>
    <row r="674" spans="1:12" x14ac:dyDescent="0.25">
      <c r="A674" s="193">
        <f>+'Información ELECTRO PUNO'!A654</f>
        <v>653</v>
      </c>
      <c r="B674" s="26" t="str">
        <f t="shared" si="87"/>
        <v>SICODI</v>
      </c>
      <c r="C674" s="9" t="str">
        <f t="shared" si="83"/>
        <v>Puno</v>
      </c>
      <c r="D674" s="9" t="str">
        <f t="shared" si="84"/>
        <v>No Reporta</v>
      </c>
      <c r="E674" s="9" t="str">
        <f t="shared" si="85"/>
        <v>No Reporta</v>
      </c>
      <c r="F674" s="194" t="str">
        <f>+'Información ELECTRO PUNO'!E654</f>
        <v>BT</v>
      </c>
      <c r="G674" s="194">
        <f>+'Información ELECTRO PUNO'!G654</f>
        <v>8</v>
      </c>
      <c r="H674" s="9" t="str">
        <f t="shared" si="86"/>
        <v>Poste</v>
      </c>
      <c r="I674" s="194" t="str">
        <f>+'Información ELECTRO PUNO'!F654</f>
        <v>Concreto Armado</v>
      </c>
      <c r="J674" s="194" t="str">
        <f>+'Información ELECTRO PUNO'!B654</f>
        <v>PPC06</v>
      </c>
      <c r="K674" s="9" t="str">
        <f t="shared" si="88"/>
        <v>POSTE DE CONCRETO ARMADO DE  8/300/120/240</v>
      </c>
      <c r="L674" s="139">
        <f t="shared" si="89"/>
        <v>0.14000000000000001</v>
      </c>
    </row>
    <row r="675" spans="1:12" x14ac:dyDescent="0.25">
      <c r="A675" s="193">
        <f>+'Información ELECTRO PUNO'!A655</f>
        <v>654</v>
      </c>
      <c r="B675" s="26" t="str">
        <f t="shared" si="87"/>
        <v>SICODI</v>
      </c>
      <c r="C675" s="9" t="str">
        <f t="shared" si="83"/>
        <v>Puno</v>
      </c>
      <c r="D675" s="9" t="str">
        <f t="shared" si="84"/>
        <v>No Reporta</v>
      </c>
      <c r="E675" s="9" t="str">
        <f t="shared" si="85"/>
        <v>No Reporta</v>
      </c>
      <c r="F675" s="194" t="str">
        <f>+'Información ELECTRO PUNO'!E655</f>
        <v>BT</v>
      </c>
      <c r="G675" s="194">
        <f>+'Información ELECTRO PUNO'!G655</f>
        <v>8</v>
      </c>
      <c r="H675" s="9" t="str">
        <f t="shared" si="86"/>
        <v>Poste</v>
      </c>
      <c r="I675" s="194" t="str">
        <f>+'Información ELECTRO PUNO'!F655</f>
        <v>Concreto Armado</v>
      </c>
      <c r="J675" s="194" t="str">
        <f>+'Información ELECTRO PUNO'!B655</f>
        <v>PPC06</v>
      </c>
      <c r="K675" s="9" t="str">
        <f t="shared" si="88"/>
        <v>POSTE DE CONCRETO ARMADO DE  8/300/120/240</v>
      </c>
      <c r="L675" s="139">
        <f t="shared" si="89"/>
        <v>0.14000000000000001</v>
      </c>
    </row>
    <row r="676" spans="1:12" x14ac:dyDescent="0.25">
      <c r="A676" s="193">
        <f>+'Información ELECTRO PUNO'!A656</f>
        <v>655</v>
      </c>
      <c r="B676" s="26" t="str">
        <f t="shared" si="87"/>
        <v>SICODI</v>
      </c>
      <c r="C676" s="9" t="str">
        <f t="shared" si="83"/>
        <v>Puno</v>
      </c>
      <c r="D676" s="9" t="str">
        <f t="shared" si="84"/>
        <v>No Reporta</v>
      </c>
      <c r="E676" s="9" t="str">
        <f t="shared" si="85"/>
        <v>No Reporta</v>
      </c>
      <c r="F676" s="194" t="str">
        <f>+'Información ELECTRO PUNO'!E656</f>
        <v>MT</v>
      </c>
      <c r="G676" s="194">
        <f>+'Información ELECTRO PUNO'!G656</f>
        <v>12</v>
      </c>
      <c r="H676" s="9" t="str">
        <f t="shared" si="86"/>
        <v>Poste</v>
      </c>
      <c r="I676" s="194" t="str">
        <f>+'Información ELECTRO PUNO'!F656</f>
        <v>Madera Tratada</v>
      </c>
      <c r="J676" s="194" t="str">
        <f>+'Información ELECTRO PUNO'!B656</f>
        <v>PPM20</v>
      </c>
      <c r="K676" s="9" t="str">
        <f t="shared" si="88"/>
        <v>POSTE DE MADERA TRATADA DE 12 mts. CL.5</v>
      </c>
      <c r="L676" s="139">
        <f t="shared" si="89"/>
        <v>0.41</v>
      </c>
    </row>
    <row r="677" spans="1:12" x14ac:dyDescent="0.25">
      <c r="A677" s="193">
        <f>+'Información ELECTRO PUNO'!A657</f>
        <v>656</v>
      </c>
      <c r="B677" s="26" t="str">
        <f t="shared" si="87"/>
        <v>SICODI</v>
      </c>
      <c r="C677" s="9" t="str">
        <f t="shared" si="83"/>
        <v>Puno</v>
      </c>
      <c r="D677" s="9" t="str">
        <f t="shared" si="84"/>
        <v>No Reporta</v>
      </c>
      <c r="E677" s="9" t="str">
        <f t="shared" si="85"/>
        <v>No Reporta</v>
      </c>
      <c r="F677" s="194" t="str">
        <f>+'Información ELECTRO PUNO'!E657</f>
        <v>MT</v>
      </c>
      <c r="G677" s="194">
        <f>+'Información ELECTRO PUNO'!G657</f>
        <v>12</v>
      </c>
      <c r="H677" s="9" t="str">
        <f t="shared" si="86"/>
        <v>Poste</v>
      </c>
      <c r="I677" s="194" t="str">
        <f>+'Información ELECTRO PUNO'!F657</f>
        <v>Madera Tratada</v>
      </c>
      <c r="J677" s="194" t="str">
        <f>+'Información ELECTRO PUNO'!B657</f>
        <v>PPM20</v>
      </c>
      <c r="K677" s="9" t="str">
        <f t="shared" si="88"/>
        <v>POSTE DE MADERA TRATADA DE 12 mts. CL.5</v>
      </c>
      <c r="L677" s="139">
        <f t="shared" si="89"/>
        <v>0.41</v>
      </c>
    </row>
    <row r="678" spans="1:12" x14ac:dyDescent="0.25">
      <c r="A678" s="193">
        <f>+'Información ELECTRO PUNO'!A658</f>
        <v>657</v>
      </c>
      <c r="B678" s="26" t="str">
        <f t="shared" si="87"/>
        <v>SICODI</v>
      </c>
      <c r="C678" s="9" t="str">
        <f t="shared" si="83"/>
        <v>Puno</v>
      </c>
      <c r="D678" s="9" t="str">
        <f t="shared" si="84"/>
        <v>No Reporta</v>
      </c>
      <c r="E678" s="9" t="str">
        <f t="shared" si="85"/>
        <v>No Reporta</v>
      </c>
      <c r="F678" s="194" t="str">
        <f>+'Información ELECTRO PUNO'!E658</f>
        <v>MT</v>
      </c>
      <c r="G678" s="194">
        <f>+'Información ELECTRO PUNO'!G658</f>
        <v>12</v>
      </c>
      <c r="H678" s="9" t="str">
        <f t="shared" si="86"/>
        <v>Poste</v>
      </c>
      <c r="I678" s="194" t="str">
        <f>+'Información ELECTRO PUNO'!F658</f>
        <v>Madera Tratada</v>
      </c>
      <c r="J678" s="194" t="str">
        <f>+'Información ELECTRO PUNO'!B658</f>
        <v>PPM20</v>
      </c>
      <c r="K678" s="9" t="str">
        <f t="shared" si="88"/>
        <v>POSTE DE MADERA TRATADA DE 12 mts. CL.5</v>
      </c>
      <c r="L678" s="139">
        <f t="shared" si="89"/>
        <v>0.41</v>
      </c>
    </row>
    <row r="679" spans="1:12" x14ac:dyDescent="0.25">
      <c r="A679" s="193">
        <f>+'Información ELECTRO PUNO'!A659</f>
        <v>658</v>
      </c>
      <c r="B679" s="26" t="str">
        <f t="shared" si="87"/>
        <v>SICODI</v>
      </c>
      <c r="C679" s="9" t="str">
        <f t="shared" si="83"/>
        <v>Puno</v>
      </c>
      <c r="D679" s="9" t="str">
        <f t="shared" si="84"/>
        <v>No Reporta</v>
      </c>
      <c r="E679" s="9" t="str">
        <f t="shared" si="85"/>
        <v>No Reporta</v>
      </c>
      <c r="F679" s="194" t="str">
        <f>+'Información ELECTRO PUNO'!E659</f>
        <v>MT</v>
      </c>
      <c r="G679" s="194">
        <f>+'Información ELECTRO PUNO'!G659</f>
        <v>12</v>
      </c>
      <c r="H679" s="9" t="str">
        <f t="shared" si="86"/>
        <v>Poste</v>
      </c>
      <c r="I679" s="194" t="str">
        <f>+'Información ELECTRO PUNO'!F659</f>
        <v>Madera Tratada</v>
      </c>
      <c r="J679" s="194" t="str">
        <f>+'Información ELECTRO PUNO'!B659</f>
        <v>PPM20</v>
      </c>
      <c r="K679" s="9" t="str">
        <f t="shared" si="88"/>
        <v>POSTE DE MADERA TRATADA DE 12 mts. CL.5</v>
      </c>
      <c r="L679" s="139">
        <f t="shared" si="89"/>
        <v>0.41</v>
      </c>
    </row>
    <row r="680" spans="1:12" x14ac:dyDescent="0.25">
      <c r="A680" s="193">
        <f>+'Información ELECTRO PUNO'!A660</f>
        <v>659</v>
      </c>
      <c r="B680" s="26" t="str">
        <f t="shared" si="87"/>
        <v>SICODI</v>
      </c>
      <c r="C680" s="9" t="str">
        <f t="shared" si="83"/>
        <v>Puno</v>
      </c>
      <c r="D680" s="9" t="str">
        <f t="shared" si="84"/>
        <v>No Reporta</v>
      </c>
      <c r="E680" s="9" t="str">
        <f t="shared" si="85"/>
        <v>No Reporta</v>
      </c>
      <c r="F680" s="194" t="str">
        <f>+'Información ELECTRO PUNO'!E660</f>
        <v>MT</v>
      </c>
      <c r="G680" s="194">
        <f>+'Información ELECTRO PUNO'!G660</f>
        <v>12</v>
      </c>
      <c r="H680" s="9" t="str">
        <f t="shared" si="86"/>
        <v>Poste</v>
      </c>
      <c r="I680" s="194" t="str">
        <f>+'Información ELECTRO PUNO'!F660</f>
        <v>Madera Tratada</v>
      </c>
      <c r="J680" s="194" t="str">
        <f>+'Información ELECTRO PUNO'!B660</f>
        <v>PPM20</v>
      </c>
      <c r="K680" s="9" t="str">
        <f t="shared" si="88"/>
        <v>POSTE DE MADERA TRATADA DE 12 mts. CL.5</v>
      </c>
      <c r="L680" s="139">
        <f t="shared" si="89"/>
        <v>0.41</v>
      </c>
    </row>
    <row r="681" spans="1:12" x14ac:dyDescent="0.25">
      <c r="A681" s="193">
        <f>+'Información ELECTRO PUNO'!A661</f>
        <v>660</v>
      </c>
      <c r="B681" s="26" t="str">
        <f t="shared" si="87"/>
        <v>SICODI</v>
      </c>
      <c r="C681" s="9" t="str">
        <f t="shared" si="83"/>
        <v>Puno</v>
      </c>
      <c r="D681" s="9" t="str">
        <f t="shared" si="84"/>
        <v>No Reporta</v>
      </c>
      <c r="E681" s="9" t="str">
        <f t="shared" si="85"/>
        <v>No Reporta</v>
      </c>
      <c r="F681" s="194" t="str">
        <f>+'Información ELECTRO PUNO'!E661</f>
        <v>MT</v>
      </c>
      <c r="G681" s="194">
        <f>+'Información ELECTRO PUNO'!G661</f>
        <v>12</v>
      </c>
      <c r="H681" s="9" t="str">
        <f t="shared" si="86"/>
        <v>Poste</v>
      </c>
      <c r="I681" s="194" t="str">
        <f>+'Información ELECTRO PUNO'!F661</f>
        <v>Madera Tratada</v>
      </c>
      <c r="J681" s="194" t="str">
        <f>+'Información ELECTRO PUNO'!B661</f>
        <v>PPM20</v>
      </c>
      <c r="K681" s="9" t="str">
        <f t="shared" si="88"/>
        <v>POSTE DE MADERA TRATADA DE 12 mts. CL.5</v>
      </c>
      <c r="L681" s="139">
        <f t="shared" si="89"/>
        <v>0.41</v>
      </c>
    </row>
    <row r="682" spans="1:12" x14ac:dyDescent="0.25">
      <c r="A682" s="193">
        <f>+'Información ELECTRO PUNO'!A662</f>
        <v>661</v>
      </c>
      <c r="B682" s="26" t="str">
        <f t="shared" si="87"/>
        <v>SICODI</v>
      </c>
      <c r="C682" s="9" t="str">
        <f t="shared" si="83"/>
        <v>Puno</v>
      </c>
      <c r="D682" s="9" t="str">
        <f t="shared" si="84"/>
        <v>No Reporta</v>
      </c>
      <c r="E682" s="9" t="str">
        <f t="shared" si="85"/>
        <v>No Reporta</v>
      </c>
      <c r="F682" s="194" t="str">
        <f>+'Información ELECTRO PUNO'!E662</f>
        <v>MT</v>
      </c>
      <c r="G682" s="194">
        <f>+'Información ELECTRO PUNO'!G662</f>
        <v>12</v>
      </c>
      <c r="H682" s="9" t="str">
        <f t="shared" si="86"/>
        <v>Poste</v>
      </c>
      <c r="I682" s="194" t="str">
        <f>+'Información ELECTRO PUNO'!F662</f>
        <v>Madera Tratada</v>
      </c>
      <c r="J682" s="194" t="str">
        <f>+'Información ELECTRO PUNO'!B662</f>
        <v>PPM20</v>
      </c>
      <c r="K682" s="9" t="str">
        <f t="shared" si="88"/>
        <v>POSTE DE MADERA TRATADA DE 12 mts. CL.5</v>
      </c>
      <c r="L682" s="139">
        <f t="shared" si="89"/>
        <v>0.41</v>
      </c>
    </row>
    <row r="683" spans="1:12" x14ac:dyDescent="0.25">
      <c r="A683" s="193">
        <f>+'Información ELECTRO PUNO'!A663</f>
        <v>662</v>
      </c>
      <c r="B683" s="26" t="str">
        <f t="shared" si="87"/>
        <v>SICODI</v>
      </c>
      <c r="C683" s="9" t="str">
        <f t="shared" si="83"/>
        <v>Puno</v>
      </c>
      <c r="D683" s="9" t="str">
        <f t="shared" si="84"/>
        <v>No Reporta</v>
      </c>
      <c r="E683" s="9" t="str">
        <f t="shared" si="85"/>
        <v>No Reporta</v>
      </c>
      <c r="F683" s="194" t="str">
        <f>+'Información ELECTRO PUNO'!E663</f>
        <v>MT</v>
      </c>
      <c r="G683" s="194">
        <f>+'Información ELECTRO PUNO'!G663</f>
        <v>12</v>
      </c>
      <c r="H683" s="9" t="str">
        <f t="shared" si="86"/>
        <v>Poste</v>
      </c>
      <c r="I683" s="194" t="str">
        <f>+'Información ELECTRO PUNO'!F663</f>
        <v>Madera Tratada</v>
      </c>
      <c r="J683" s="194" t="str">
        <f>+'Información ELECTRO PUNO'!B663</f>
        <v>PPM20</v>
      </c>
      <c r="K683" s="9" t="str">
        <f t="shared" si="88"/>
        <v>POSTE DE MADERA TRATADA DE 12 mts. CL.5</v>
      </c>
      <c r="L683" s="139">
        <f t="shared" si="89"/>
        <v>0.41</v>
      </c>
    </row>
    <row r="684" spans="1:12" x14ac:dyDescent="0.25">
      <c r="A684" s="193">
        <f>+'Información ELECTRO PUNO'!A664</f>
        <v>663</v>
      </c>
      <c r="B684" s="26" t="str">
        <f t="shared" si="87"/>
        <v>SICODI</v>
      </c>
      <c r="C684" s="9" t="str">
        <f t="shared" si="83"/>
        <v>Puno</v>
      </c>
      <c r="D684" s="9" t="str">
        <f t="shared" si="84"/>
        <v>No Reporta</v>
      </c>
      <c r="E684" s="9" t="str">
        <f t="shared" si="85"/>
        <v>No Reporta</v>
      </c>
      <c r="F684" s="194" t="str">
        <f>+'Información ELECTRO PUNO'!E664</f>
        <v>MT</v>
      </c>
      <c r="G684" s="194">
        <f>+'Información ELECTRO PUNO'!G664</f>
        <v>12</v>
      </c>
      <c r="H684" s="9" t="str">
        <f t="shared" si="86"/>
        <v>Poste</v>
      </c>
      <c r="I684" s="194" t="str">
        <f>+'Información ELECTRO PUNO'!F664</f>
        <v>Madera Tratada</v>
      </c>
      <c r="J684" s="194" t="str">
        <f>+'Información ELECTRO PUNO'!B664</f>
        <v>PPM20</v>
      </c>
      <c r="K684" s="9" t="str">
        <f t="shared" si="88"/>
        <v>POSTE DE MADERA TRATADA DE 12 mts. CL.5</v>
      </c>
      <c r="L684" s="139">
        <f t="shared" si="89"/>
        <v>0.41</v>
      </c>
    </row>
    <row r="685" spans="1:12" x14ac:dyDescent="0.25">
      <c r="A685" s="193">
        <f>+'Información ELECTRO PUNO'!A665</f>
        <v>664</v>
      </c>
      <c r="B685" s="26" t="str">
        <f t="shared" si="87"/>
        <v>SICODI</v>
      </c>
      <c r="C685" s="9" t="str">
        <f t="shared" si="83"/>
        <v>Puno</v>
      </c>
      <c r="D685" s="9" t="str">
        <f t="shared" si="84"/>
        <v>No Reporta</v>
      </c>
      <c r="E685" s="9" t="str">
        <f t="shared" si="85"/>
        <v>No Reporta</v>
      </c>
      <c r="F685" s="194" t="str">
        <f>+'Información ELECTRO PUNO'!E665</f>
        <v>MT</v>
      </c>
      <c r="G685" s="194">
        <f>+'Información ELECTRO PUNO'!G665</f>
        <v>12</v>
      </c>
      <c r="H685" s="9" t="str">
        <f t="shared" si="86"/>
        <v>Poste</v>
      </c>
      <c r="I685" s="194" t="str">
        <f>+'Información ELECTRO PUNO'!F665</f>
        <v>Madera Tratada</v>
      </c>
      <c r="J685" s="194" t="str">
        <f>+'Información ELECTRO PUNO'!B665</f>
        <v>PPM20</v>
      </c>
      <c r="K685" s="9" t="str">
        <f t="shared" si="88"/>
        <v>POSTE DE MADERA TRATADA DE 12 mts. CL.5</v>
      </c>
      <c r="L685" s="139">
        <f t="shared" si="89"/>
        <v>0.41</v>
      </c>
    </row>
    <row r="686" spans="1:12" x14ac:dyDescent="0.25">
      <c r="A686" s="193">
        <f>+'Información ELECTRO PUNO'!A666</f>
        <v>665</v>
      </c>
      <c r="B686" s="26" t="str">
        <f t="shared" si="87"/>
        <v>SICODI</v>
      </c>
      <c r="C686" s="9" t="str">
        <f t="shared" si="83"/>
        <v>Puno</v>
      </c>
      <c r="D686" s="9" t="str">
        <f t="shared" si="84"/>
        <v>No Reporta</v>
      </c>
      <c r="E686" s="9" t="str">
        <f t="shared" si="85"/>
        <v>No Reporta</v>
      </c>
      <c r="F686" s="194" t="str">
        <f>+'Información ELECTRO PUNO'!E666</f>
        <v>MT</v>
      </c>
      <c r="G686" s="194">
        <f>+'Información ELECTRO PUNO'!G666</f>
        <v>12</v>
      </c>
      <c r="H686" s="9" t="str">
        <f t="shared" si="86"/>
        <v>Poste</v>
      </c>
      <c r="I686" s="194" t="str">
        <f>+'Información ELECTRO PUNO'!F666</f>
        <v>Madera Tratada</v>
      </c>
      <c r="J686" s="194" t="str">
        <f>+'Información ELECTRO PUNO'!B666</f>
        <v>PPM20</v>
      </c>
      <c r="K686" s="9" t="str">
        <f t="shared" si="88"/>
        <v>POSTE DE MADERA TRATADA DE 12 mts. CL.5</v>
      </c>
      <c r="L686" s="139">
        <f t="shared" si="89"/>
        <v>0.41</v>
      </c>
    </row>
    <row r="687" spans="1:12" x14ac:dyDescent="0.25">
      <c r="A687" s="193">
        <f>+'Información ELECTRO PUNO'!A667</f>
        <v>666</v>
      </c>
      <c r="B687" s="26" t="str">
        <f t="shared" si="87"/>
        <v>SICODI</v>
      </c>
      <c r="C687" s="9" t="str">
        <f t="shared" si="83"/>
        <v>Puno</v>
      </c>
      <c r="D687" s="9" t="str">
        <f t="shared" si="84"/>
        <v>No Reporta</v>
      </c>
      <c r="E687" s="9" t="str">
        <f t="shared" si="85"/>
        <v>No Reporta</v>
      </c>
      <c r="F687" s="194" t="str">
        <f>+'Información ELECTRO PUNO'!E667</f>
        <v>MT</v>
      </c>
      <c r="G687" s="194">
        <f>+'Información ELECTRO PUNO'!G667</f>
        <v>12</v>
      </c>
      <c r="H687" s="9" t="str">
        <f t="shared" si="86"/>
        <v>Poste</v>
      </c>
      <c r="I687" s="194" t="str">
        <f>+'Información ELECTRO PUNO'!F667</f>
        <v>Madera Tratada</v>
      </c>
      <c r="J687" s="194" t="str">
        <f>+'Información ELECTRO PUNO'!B667</f>
        <v>PPM20</v>
      </c>
      <c r="K687" s="9" t="str">
        <f t="shared" si="88"/>
        <v>POSTE DE MADERA TRATADA DE 12 mts. CL.5</v>
      </c>
      <c r="L687" s="139">
        <f t="shared" si="89"/>
        <v>0.41</v>
      </c>
    </row>
    <row r="688" spans="1:12" x14ac:dyDescent="0.25">
      <c r="A688" s="193">
        <f>+'Información ELECTRO PUNO'!A668</f>
        <v>667</v>
      </c>
      <c r="B688" s="26" t="str">
        <f t="shared" si="87"/>
        <v>SICODI</v>
      </c>
      <c r="C688" s="9" t="str">
        <f t="shared" si="83"/>
        <v>Puno</v>
      </c>
      <c r="D688" s="9" t="str">
        <f t="shared" si="84"/>
        <v>No Reporta</v>
      </c>
      <c r="E688" s="9" t="str">
        <f t="shared" si="85"/>
        <v>No Reporta</v>
      </c>
      <c r="F688" s="194" t="str">
        <f>+'Información ELECTRO PUNO'!E668</f>
        <v>MT</v>
      </c>
      <c r="G688" s="194">
        <f>+'Información ELECTRO PUNO'!G668</f>
        <v>12</v>
      </c>
      <c r="H688" s="9" t="str">
        <f t="shared" si="86"/>
        <v>Poste</v>
      </c>
      <c r="I688" s="194" t="str">
        <f>+'Información ELECTRO PUNO'!F668</f>
        <v>Madera Tratada</v>
      </c>
      <c r="J688" s="194" t="str">
        <f>+'Información ELECTRO PUNO'!B668</f>
        <v>PPM20</v>
      </c>
      <c r="K688" s="9" t="str">
        <f t="shared" si="88"/>
        <v>POSTE DE MADERA TRATADA DE 12 mts. CL.5</v>
      </c>
      <c r="L688" s="139">
        <f t="shared" si="89"/>
        <v>0.41</v>
      </c>
    </row>
    <row r="689" spans="1:12" x14ac:dyDescent="0.25">
      <c r="A689" s="193">
        <f>+'Información ELECTRO PUNO'!A669</f>
        <v>668</v>
      </c>
      <c r="B689" s="26" t="str">
        <f t="shared" si="87"/>
        <v>SICODI</v>
      </c>
      <c r="C689" s="9" t="str">
        <f t="shared" si="83"/>
        <v>Puno</v>
      </c>
      <c r="D689" s="9" t="str">
        <f t="shared" si="84"/>
        <v>No Reporta</v>
      </c>
      <c r="E689" s="9" t="str">
        <f t="shared" si="85"/>
        <v>No Reporta</v>
      </c>
      <c r="F689" s="194" t="str">
        <f>+'Información ELECTRO PUNO'!E669</f>
        <v>MT</v>
      </c>
      <c r="G689" s="194">
        <f>+'Información ELECTRO PUNO'!G669</f>
        <v>12</v>
      </c>
      <c r="H689" s="9" t="str">
        <f t="shared" si="86"/>
        <v>Poste</v>
      </c>
      <c r="I689" s="194" t="str">
        <f>+'Información ELECTRO PUNO'!F669</f>
        <v>Madera Tratada</v>
      </c>
      <c r="J689" s="194" t="str">
        <f>+'Información ELECTRO PUNO'!B669</f>
        <v>PPM20</v>
      </c>
      <c r="K689" s="9" t="str">
        <f t="shared" si="88"/>
        <v>POSTE DE MADERA TRATADA DE 12 mts. CL.5</v>
      </c>
      <c r="L689" s="139">
        <f t="shared" si="89"/>
        <v>0.41</v>
      </c>
    </row>
    <row r="690" spans="1:12" x14ac:dyDescent="0.25">
      <c r="A690" s="193">
        <f>+'Información ELECTRO PUNO'!A670</f>
        <v>669</v>
      </c>
      <c r="B690" s="26" t="str">
        <f t="shared" si="87"/>
        <v>SICODI</v>
      </c>
      <c r="C690" s="9" t="str">
        <f t="shared" si="83"/>
        <v>Puno</v>
      </c>
      <c r="D690" s="9" t="str">
        <f t="shared" si="84"/>
        <v>No Reporta</v>
      </c>
      <c r="E690" s="9" t="str">
        <f t="shared" si="85"/>
        <v>No Reporta</v>
      </c>
      <c r="F690" s="194" t="str">
        <f>+'Información ELECTRO PUNO'!E670</f>
        <v>MT</v>
      </c>
      <c r="G690" s="194">
        <f>+'Información ELECTRO PUNO'!G670</f>
        <v>12</v>
      </c>
      <c r="H690" s="9" t="str">
        <f t="shared" si="86"/>
        <v>Poste</v>
      </c>
      <c r="I690" s="194" t="str">
        <f>+'Información ELECTRO PUNO'!F670</f>
        <v>Madera Tratada</v>
      </c>
      <c r="J690" s="194" t="str">
        <f>+'Información ELECTRO PUNO'!B670</f>
        <v>PPM20</v>
      </c>
      <c r="K690" s="9" t="str">
        <f t="shared" si="88"/>
        <v>POSTE DE MADERA TRATADA DE 12 mts. CL.5</v>
      </c>
      <c r="L690" s="139">
        <f t="shared" si="89"/>
        <v>0.41</v>
      </c>
    </row>
    <row r="691" spans="1:12" x14ac:dyDescent="0.25">
      <c r="A691" s="193">
        <f>+'Información ELECTRO PUNO'!A671</f>
        <v>670</v>
      </c>
      <c r="B691" s="26" t="str">
        <f t="shared" si="87"/>
        <v>SICODI</v>
      </c>
      <c r="C691" s="9" t="str">
        <f t="shared" si="83"/>
        <v>Puno</v>
      </c>
      <c r="D691" s="9" t="str">
        <f t="shared" si="84"/>
        <v>No Reporta</v>
      </c>
      <c r="E691" s="9" t="str">
        <f t="shared" si="85"/>
        <v>No Reporta</v>
      </c>
      <c r="F691" s="194" t="str">
        <f>+'Información ELECTRO PUNO'!E671</f>
        <v>MT</v>
      </c>
      <c r="G691" s="194">
        <f>+'Información ELECTRO PUNO'!G671</f>
        <v>12</v>
      </c>
      <c r="H691" s="9" t="str">
        <f t="shared" si="86"/>
        <v>Poste</v>
      </c>
      <c r="I691" s="194" t="str">
        <f>+'Información ELECTRO PUNO'!F671</f>
        <v>Madera Tratada</v>
      </c>
      <c r="J691" s="194" t="str">
        <f>+'Información ELECTRO PUNO'!B671</f>
        <v>PPM20</v>
      </c>
      <c r="K691" s="9" t="str">
        <f t="shared" si="88"/>
        <v>POSTE DE MADERA TRATADA DE 12 mts. CL.5</v>
      </c>
      <c r="L691" s="139">
        <f t="shared" si="89"/>
        <v>0.41</v>
      </c>
    </row>
    <row r="692" spans="1:12" x14ac:dyDescent="0.25">
      <c r="A692" s="193">
        <f>+'Información ELECTRO PUNO'!A672</f>
        <v>671</v>
      </c>
      <c r="B692" s="26" t="str">
        <f t="shared" si="87"/>
        <v>SICODI</v>
      </c>
      <c r="C692" s="9" t="str">
        <f t="shared" si="83"/>
        <v>Puno</v>
      </c>
      <c r="D692" s="9" t="str">
        <f t="shared" si="84"/>
        <v>No Reporta</v>
      </c>
      <c r="E692" s="9" t="str">
        <f t="shared" si="85"/>
        <v>No Reporta</v>
      </c>
      <c r="F692" s="194" t="str">
        <f>+'Información ELECTRO PUNO'!E672</f>
        <v>MT</v>
      </c>
      <c r="G692" s="194">
        <f>+'Información ELECTRO PUNO'!G672</f>
        <v>12</v>
      </c>
      <c r="H692" s="9" t="str">
        <f t="shared" si="86"/>
        <v>Poste</v>
      </c>
      <c r="I692" s="194" t="str">
        <f>+'Información ELECTRO PUNO'!F672</f>
        <v>Madera Tratada</v>
      </c>
      <c r="J692" s="194" t="str">
        <f>+'Información ELECTRO PUNO'!B672</f>
        <v>PPM20</v>
      </c>
      <c r="K692" s="9" t="str">
        <f t="shared" si="88"/>
        <v>POSTE DE MADERA TRATADA DE 12 mts. CL.5</v>
      </c>
      <c r="L692" s="139">
        <f t="shared" si="89"/>
        <v>0.41</v>
      </c>
    </row>
    <row r="693" spans="1:12" x14ac:dyDescent="0.25">
      <c r="A693" s="193">
        <f>+'Información ELECTRO PUNO'!A673</f>
        <v>672</v>
      </c>
      <c r="B693" s="26" t="str">
        <f t="shared" si="87"/>
        <v>SICODI</v>
      </c>
      <c r="C693" s="9" t="str">
        <f t="shared" si="83"/>
        <v>Puno</v>
      </c>
      <c r="D693" s="9" t="str">
        <f t="shared" si="84"/>
        <v>No Reporta</v>
      </c>
      <c r="E693" s="9" t="str">
        <f t="shared" si="85"/>
        <v>No Reporta</v>
      </c>
      <c r="F693" s="194" t="str">
        <f>+'Información ELECTRO PUNO'!E673</f>
        <v>MT</v>
      </c>
      <c r="G693" s="194">
        <f>+'Información ELECTRO PUNO'!G673</f>
        <v>12</v>
      </c>
      <c r="H693" s="9" t="str">
        <f t="shared" si="86"/>
        <v>Poste</v>
      </c>
      <c r="I693" s="194" t="str">
        <f>+'Información ELECTRO PUNO'!F673</f>
        <v>Madera Tratada</v>
      </c>
      <c r="J693" s="194" t="str">
        <f>+'Información ELECTRO PUNO'!B673</f>
        <v>PPM20</v>
      </c>
      <c r="K693" s="9" t="str">
        <f t="shared" si="88"/>
        <v>POSTE DE MADERA TRATADA DE 12 mts. CL.5</v>
      </c>
      <c r="L693" s="139">
        <f t="shared" si="89"/>
        <v>0.41</v>
      </c>
    </row>
    <row r="694" spans="1:12" x14ac:dyDescent="0.25">
      <c r="A694" s="193">
        <f>+'Información ELECTRO PUNO'!A674</f>
        <v>673</v>
      </c>
      <c r="B694" s="26" t="str">
        <f t="shared" si="87"/>
        <v>SICODI</v>
      </c>
      <c r="C694" s="9" t="str">
        <f t="shared" si="83"/>
        <v>Puno</v>
      </c>
      <c r="D694" s="9" t="str">
        <f t="shared" si="84"/>
        <v>No Reporta</v>
      </c>
      <c r="E694" s="9" t="str">
        <f t="shared" si="85"/>
        <v>No Reporta</v>
      </c>
      <c r="F694" s="194" t="str">
        <f>+'Información ELECTRO PUNO'!E674</f>
        <v>MT</v>
      </c>
      <c r="G694" s="194">
        <f>+'Información ELECTRO PUNO'!G674</f>
        <v>12</v>
      </c>
      <c r="H694" s="9" t="str">
        <f t="shared" si="86"/>
        <v>Poste</v>
      </c>
      <c r="I694" s="194" t="str">
        <f>+'Información ELECTRO PUNO'!F674</f>
        <v>Madera Tratada</v>
      </c>
      <c r="J694" s="194" t="str">
        <f>+'Información ELECTRO PUNO'!B674</f>
        <v>PPM20</v>
      </c>
      <c r="K694" s="9" t="str">
        <f t="shared" si="88"/>
        <v>POSTE DE MADERA TRATADA DE 12 mts. CL.5</v>
      </c>
      <c r="L694" s="139">
        <f t="shared" si="89"/>
        <v>0.41</v>
      </c>
    </row>
    <row r="695" spans="1:12" x14ac:dyDescent="0.25">
      <c r="A695" s="193">
        <f>+'Información ELECTRO PUNO'!A675</f>
        <v>674</v>
      </c>
      <c r="B695" s="26" t="str">
        <f t="shared" si="87"/>
        <v>SICODI</v>
      </c>
      <c r="C695" s="9" t="str">
        <f t="shared" si="83"/>
        <v>Puno</v>
      </c>
      <c r="D695" s="9" t="str">
        <f t="shared" si="84"/>
        <v>No Reporta</v>
      </c>
      <c r="E695" s="9" t="str">
        <f t="shared" si="85"/>
        <v>No Reporta</v>
      </c>
      <c r="F695" s="194" t="str">
        <f>+'Información ELECTRO PUNO'!E675</f>
        <v>MT</v>
      </c>
      <c r="G695" s="194">
        <f>+'Información ELECTRO PUNO'!G675</f>
        <v>12</v>
      </c>
      <c r="H695" s="9" t="str">
        <f t="shared" si="86"/>
        <v>Poste</v>
      </c>
      <c r="I695" s="194" t="str">
        <f>+'Información ELECTRO PUNO'!F675</f>
        <v>Madera Tratada</v>
      </c>
      <c r="J695" s="194" t="str">
        <f>+'Información ELECTRO PUNO'!B675</f>
        <v>PPM20</v>
      </c>
      <c r="K695" s="9" t="str">
        <f t="shared" si="88"/>
        <v>POSTE DE MADERA TRATADA DE 12 mts. CL.5</v>
      </c>
      <c r="L695" s="139">
        <f t="shared" si="89"/>
        <v>0.41</v>
      </c>
    </row>
    <row r="696" spans="1:12" x14ac:dyDescent="0.25">
      <c r="A696" s="193">
        <f>+'Información ELECTRO PUNO'!A676</f>
        <v>675</v>
      </c>
      <c r="B696" s="26" t="str">
        <f t="shared" si="87"/>
        <v>SICODI</v>
      </c>
      <c r="C696" s="9" t="str">
        <f t="shared" si="83"/>
        <v>Puno</v>
      </c>
      <c r="D696" s="9" t="str">
        <f t="shared" si="84"/>
        <v>No Reporta</v>
      </c>
      <c r="E696" s="9" t="str">
        <f t="shared" si="85"/>
        <v>No Reporta</v>
      </c>
      <c r="F696" s="194" t="str">
        <f>+'Información ELECTRO PUNO'!E676</f>
        <v>MT</v>
      </c>
      <c r="G696" s="194">
        <f>+'Información ELECTRO PUNO'!G676</f>
        <v>12</v>
      </c>
      <c r="H696" s="9" t="str">
        <f t="shared" si="86"/>
        <v>Poste</v>
      </c>
      <c r="I696" s="194" t="str">
        <f>+'Información ELECTRO PUNO'!F676</f>
        <v>Madera Tratada</v>
      </c>
      <c r="J696" s="194" t="str">
        <f>+'Información ELECTRO PUNO'!B676</f>
        <v>PPM20</v>
      </c>
      <c r="K696" s="9" t="str">
        <f t="shared" si="88"/>
        <v>POSTE DE MADERA TRATADA DE 12 mts. CL.5</v>
      </c>
      <c r="L696" s="139">
        <f t="shared" si="89"/>
        <v>0.41</v>
      </c>
    </row>
    <row r="697" spans="1:12" x14ac:dyDescent="0.25">
      <c r="A697" s="193">
        <f>+'Información ELECTRO PUNO'!A677</f>
        <v>676</v>
      </c>
      <c r="B697" s="26" t="str">
        <f t="shared" si="87"/>
        <v>SICODI</v>
      </c>
      <c r="C697" s="9" t="str">
        <f t="shared" si="83"/>
        <v>Puno</v>
      </c>
      <c r="D697" s="9" t="str">
        <f t="shared" si="84"/>
        <v>No Reporta</v>
      </c>
      <c r="E697" s="9" t="str">
        <f t="shared" si="85"/>
        <v>No Reporta</v>
      </c>
      <c r="F697" s="194" t="str">
        <f>+'Información ELECTRO PUNO'!E677</f>
        <v>MT</v>
      </c>
      <c r="G697" s="194">
        <f>+'Información ELECTRO PUNO'!G677</f>
        <v>12</v>
      </c>
      <c r="H697" s="9" t="str">
        <f t="shared" si="86"/>
        <v>Poste</v>
      </c>
      <c r="I697" s="194" t="str">
        <f>+'Información ELECTRO PUNO'!F677</f>
        <v>Madera Tratada</v>
      </c>
      <c r="J697" s="194" t="str">
        <f>+'Información ELECTRO PUNO'!B677</f>
        <v>PPM20</v>
      </c>
      <c r="K697" s="9" t="str">
        <f t="shared" si="88"/>
        <v>POSTE DE MADERA TRATADA DE 12 mts. CL.5</v>
      </c>
      <c r="L697" s="139">
        <f t="shared" si="89"/>
        <v>0.41</v>
      </c>
    </row>
    <row r="698" spans="1:12" x14ac:dyDescent="0.25">
      <c r="A698" s="193">
        <f>+'Información ELECTRO PUNO'!A678</f>
        <v>677</v>
      </c>
      <c r="B698" s="26" t="str">
        <f t="shared" si="87"/>
        <v>SICODI</v>
      </c>
      <c r="C698" s="9" t="str">
        <f t="shared" si="83"/>
        <v>Puno</v>
      </c>
      <c r="D698" s="9" t="str">
        <f t="shared" si="84"/>
        <v>No Reporta</v>
      </c>
      <c r="E698" s="9" t="str">
        <f t="shared" si="85"/>
        <v>No Reporta</v>
      </c>
      <c r="F698" s="194" t="str">
        <f>+'Información ELECTRO PUNO'!E678</f>
        <v>MT</v>
      </c>
      <c r="G698" s="194">
        <f>+'Información ELECTRO PUNO'!G678</f>
        <v>12</v>
      </c>
      <c r="H698" s="9" t="str">
        <f t="shared" si="86"/>
        <v>Poste</v>
      </c>
      <c r="I698" s="194" t="str">
        <f>+'Información ELECTRO PUNO'!F678</f>
        <v>Madera Tratada</v>
      </c>
      <c r="J698" s="194" t="str">
        <f>+'Información ELECTRO PUNO'!B678</f>
        <v>PPM20</v>
      </c>
      <c r="K698" s="9" t="str">
        <f t="shared" si="88"/>
        <v>POSTE DE MADERA TRATADA DE 12 mts. CL.5</v>
      </c>
      <c r="L698" s="139">
        <f t="shared" si="89"/>
        <v>0.41</v>
      </c>
    </row>
    <row r="699" spans="1:12" x14ac:dyDescent="0.25">
      <c r="A699" s="193">
        <f>+'Información ELECTRO PUNO'!A679</f>
        <v>678</v>
      </c>
      <c r="B699" s="26" t="str">
        <f t="shared" si="87"/>
        <v>SICODI</v>
      </c>
      <c r="C699" s="9" t="str">
        <f t="shared" si="83"/>
        <v>Puno</v>
      </c>
      <c r="D699" s="9" t="str">
        <f t="shared" si="84"/>
        <v>No Reporta</v>
      </c>
      <c r="E699" s="9" t="str">
        <f t="shared" si="85"/>
        <v>No Reporta</v>
      </c>
      <c r="F699" s="194" t="str">
        <f>+'Información ELECTRO PUNO'!E679</f>
        <v>MT</v>
      </c>
      <c r="G699" s="194">
        <f>+'Información ELECTRO PUNO'!G679</f>
        <v>12</v>
      </c>
      <c r="H699" s="9" t="str">
        <f t="shared" si="86"/>
        <v>Poste</v>
      </c>
      <c r="I699" s="194" t="str">
        <f>+'Información ELECTRO PUNO'!F679</f>
        <v>Madera Tratada</v>
      </c>
      <c r="J699" s="194" t="str">
        <f>+'Información ELECTRO PUNO'!B679</f>
        <v>PPM20</v>
      </c>
      <c r="K699" s="9" t="str">
        <f t="shared" si="88"/>
        <v>POSTE DE MADERA TRATADA DE 12 mts. CL.5</v>
      </c>
      <c r="L699" s="139">
        <f t="shared" si="89"/>
        <v>0.41</v>
      </c>
    </row>
    <row r="700" spans="1:12" x14ac:dyDescent="0.25">
      <c r="A700" s="193">
        <f>+'Información ELECTRO PUNO'!A680</f>
        <v>679</v>
      </c>
      <c r="B700" s="26" t="str">
        <f t="shared" si="87"/>
        <v>SICODI</v>
      </c>
      <c r="C700" s="9" t="str">
        <f t="shared" si="83"/>
        <v>Puno</v>
      </c>
      <c r="D700" s="9" t="str">
        <f t="shared" si="84"/>
        <v>No Reporta</v>
      </c>
      <c r="E700" s="9" t="str">
        <f t="shared" si="85"/>
        <v>No Reporta</v>
      </c>
      <c r="F700" s="194" t="str">
        <f>+'Información ELECTRO PUNO'!E680</f>
        <v>MT</v>
      </c>
      <c r="G700" s="194">
        <f>+'Información ELECTRO PUNO'!G680</f>
        <v>12</v>
      </c>
      <c r="H700" s="9" t="str">
        <f t="shared" si="86"/>
        <v>Poste</v>
      </c>
      <c r="I700" s="194" t="str">
        <f>+'Información ELECTRO PUNO'!F680</f>
        <v>Madera Tratada</v>
      </c>
      <c r="J700" s="194" t="str">
        <f>+'Información ELECTRO PUNO'!B680</f>
        <v>PPM20</v>
      </c>
      <c r="K700" s="9" t="str">
        <f t="shared" si="88"/>
        <v>POSTE DE MADERA TRATADA DE 12 mts. CL.5</v>
      </c>
      <c r="L700" s="139">
        <f t="shared" si="89"/>
        <v>0.41</v>
      </c>
    </row>
    <row r="701" spans="1:12" x14ac:dyDescent="0.25">
      <c r="A701" s="193">
        <f>+'Información ELECTRO PUNO'!A681</f>
        <v>680</v>
      </c>
      <c r="B701" s="26" t="str">
        <f t="shared" si="87"/>
        <v>SICODI</v>
      </c>
      <c r="C701" s="9" t="str">
        <f t="shared" si="83"/>
        <v>Puno</v>
      </c>
      <c r="D701" s="9" t="str">
        <f t="shared" si="84"/>
        <v>No Reporta</v>
      </c>
      <c r="E701" s="9" t="str">
        <f t="shared" si="85"/>
        <v>No Reporta</v>
      </c>
      <c r="F701" s="194" t="str">
        <f>+'Información ELECTRO PUNO'!E681</f>
        <v>MT</v>
      </c>
      <c r="G701" s="194">
        <f>+'Información ELECTRO PUNO'!G681</f>
        <v>12</v>
      </c>
      <c r="H701" s="9" t="str">
        <f t="shared" si="86"/>
        <v>Poste</v>
      </c>
      <c r="I701" s="194" t="str">
        <f>+'Información ELECTRO PUNO'!F681</f>
        <v>Madera Tratada</v>
      </c>
      <c r="J701" s="194" t="str">
        <f>+'Información ELECTRO PUNO'!B681</f>
        <v>PPM20</v>
      </c>
      <c r="K701" s="9" t="str">
        <f t="shared" si="88"/>
        <v>POSTE DE MADERA TRATADA DE 12 mts. CL.5</v>
      </c>
      <c r="L701" s="139">
        <f t="shared" si="89"/>
        <v>0.41</v>
      </c>
    </row>
    <row r="702" spans="1:12" x14ac:dyDescent="0.25">
      <c r="A702" s="193">
        <f>+'Información ELECTRO PUNO'!A682</f>
        <v>681</v>
      </c>
      <c r="B702" s="26" t="str">
        <f t="shared" si="87"/>
        <v>SICODI</v>
      </c>
      <c r="C702" s="9" t="str">
        <f t="shared" si="83"/>
        <v>Puno</v>
      </c>
      <c r="D702" s="9" t="str">
        <f t="shared" si="84"/>
        <v>No Reporta</v>
      </c>
      <c r="E702" s="9" t="str">
        <f t="shared" si="85"/>
        <v>No Reporta</v>
      </c>
      <c r="F702" s="194" t="str">
        <f>+'Información ELECTRO PUNO'!E682</f>
        <v>MT</v>
      </c>
      <c r="G702" s="194">
        <f>+'Información ELECTRO PUNO'!G682</f>
        <v>12</v>
      </c>
      <c r="H702" s="9" t="str">
        <f t="shared" si="86"/>
        <v>Poste</v>
      </c>
      <c r="I702" s="194" t="str">
        <f>+'Información ELECTRO PUNO'!F682</f>
        <v>Madera Tratada</v>
      </c>
      <c r="J702" s="194" t="str">
        <f>+'Información ELECTRO PUNO'!B682</f>
        <v>PPM20</v>
      </c>
      <c r="K702" s="9" t="str">
        <f t="shared" si="88"/>
        <v>POSTE DE MADERA TRATADA DE 12 mts. CL.5</v>
      </c>
      <c r="L702" s="139">
        <f t="shared" si="89"/>
        <v>0.41</v>
      </c>
    </row>
    <row r="703" spans="1:12" x14ac:dyDescent="0.25">
      <c r="A703" s="193">
        <f>+'Información ELECTRO PUNO'!A683</f>
        <v>682</v>
      </c>
      <c r="B703" s="26" t="str">
        <f t="shared" si="87"/>
        <v>SICODI</v>
      </c>
      <c r="C703" s="9" t="str">
        <f t="shared" si="83"/>
        <v>Puno</v>
      </c>
      <c r="D703" s="9" t="str">
        <f t="shared" si="84"/>
        <v>No Reporta</v>
      </c>
      <c r="E703" s="9" t="str">
        <f t="shared" si="85"/>
        <v>No Reporta</v>
      </c>
      <c r="F703" s="194" t="str">
        <f>+'Información ELECTRO PUNO'!E683</f>
        <v>MT</v>
      </c>
      <c r="G703" s="194">
        <f>+'Información ELECTRO PUNO'!G683</f>
        <v>12</v>
      </c>
      <c r="H703" s="9" t="str">
        <f t="shared" si="86"/>
        <v>Poste</v>
      </c>
      <c r="I703" s="194" t="str">
        <f>+'Información ELECTRO PUNO'!F683</f>
        <v>Madera Tratada</v>
      </c>
      <c r="J703" s="194" t="str">
        <f>+'Información ELECTRO PUNO'!B683</f>
        <v>PPM20</v>
      </c>
      <c r="K703" s="9" t="str">
        <f t="shared" si="88"/>
        <v>POSTE DE MADERA TRATADA DE 12 mts. CL.5</v>
      </c>
      <c r="L703" s="139">
        <f t="shared" si="89"/>
        <v>0.41</v>
      </c>
    </row>
    <row r="704" spans="1:12" x14ac:dyDescent="0.25">
      <c r="A704" s="193">
        <f>+'Información ELECTRO PUNO'!A684</f>
        <v>683</v>
      </c>
      <c r="B704" s="26" t="str">
        <f t="shared" si="87"/>
        <v>SICODI</v>
      </c>
      <c r="C704" s="9" t="str">
        <f t="shared" si="83"/>
        <v>Puno</v>
      </c>
      <c r="D704" s="9" t="str">
        <f t="shared" si="84"/>
        <v>No Reporta</v>
      </c>
      <c r="E704" s="9" t="str">
        <f t="shared" si="85"/>
        <v>No Reporta</v>
      </c>
      <c r="F704" s="194" t="str">
        <f>+'Información ELECTRO PUNO'!E684</f>
        <v>MT</v>
      </c>
      <c r="G704" s="194">
        <f>+'Información ELECTRO PUNO'!G684</f>
        <v>12</v>
      </c>
      <c r="H704" s="9" t="str">
        <f t="shared" si="86"/>
        <v>Poste</v>
      </c>
      <c r="I704" s="194" t="str">
        <f>+'Información ELECTRO PUNO'!F684</f>
        <v>Madera Tratada</v>
      </c>
      <c r="J704" s="194" t="str">
        <f>+'Información ELECTRO PUNO'!B684</f>
        <v>PPM20</v>
      </c>
      <c r="K704" s="9" t="str">
        <f t="shared" si="88"/>
        <v>POSTE DE MADERA TRATADA DE 12 mts. CL.5</v>
      </c>
      <c r="L704" s="139">
        <f t="shared" si="89"/>
        <v>0.41</v>
      </c>
    </row>
    <row r="705" spans="1:12" x14ac:dyDescent="0.25">
      <c r="A705" s="193">
        <f>+'Información ELECTRO PUNO'!A685</f>
        <v>684</v>
      </c>
      <c r="B705" s="26" t="str">
        <f t="shared" si="87"/>
        <v>SICODI</v>
      </c>
      <c r="C705" s="9" t="str">
        <f t="shared" si="83"/>
        <v>Puno</v>
      </c>
      <c r="D705" s="9" t="str">
        <f t="shared" si="84"/>
        <v>No Reporta</v>
      </c>
      <c r="E705" s="9" t="str">
        <f t="shared" si="85"/>
        <v>No Reporta</v>
      </c>
      <c r="F705" s="194" t="str">
        <f>+'Información ELECTRO PUNO'!E685</f>
        <v>MT</v>
      </c>
      <c r="G705" s="194">
        <f>+'Información ELECTRO PUNO'!G685</f>
        <v>12</v>
      </c>
      <c r="H705" s="9" t="str">
        <f t="shared" si="86"/>
        <v>Poste</v>
      </c>
      <c r="I705" s="194" t="str">
        <f>+'Información ELECTRO PUNO'!F685</f>
        <v>Madera Tratada</v>
      </c>
      <c r="J705" s="194" t="str">
        <f>+'Información ELECTRO PUNO'!B685</f>
        <v>PPM20</v>
      </c>
      <c r="K705" s="9" t="str">
        <f t="shared" si="88"/>
        <v>POSTE DE MADERA TRATADA DE 12 mts. CL.5</v>
      </c>
      <c r="L705" s="139">
        <f t="shared" si="89"/>
        <v>0.41</v>
      </c>
    </row>
    <row r="706" spans="1:12" x14ac:dyDescent="0.25">
      <c r="A706" s="193">
        <f>+'Información ELECTRO PUNO'!A686</f>
        <v>685</v>
      </c>
      <c r="B706" s="26" t="str">
        <f t="shared" si="87"/>
        <v>SICODI</v>
      </c>
      <c r="C706" s="9" t="str">
        <f t="shared" si="83"/>
        <v>Puno</v>
      </c>
      <c r="D706" s="9" t="str">
        <f t="shared" si="84"/>
        <v>No Reporta</v>
      </c>
      <c r="E706" s="9" t="str">
        <f t="shared" si="85"/>
        <v>No Reporta</v>
      </c>
      <c r="F706" s="194" t="str">
        <f>+'Información ELECTRO PUNO'!E686</f>
        <v>MT</v>
      </c>
      <c r="G706" s="194">
        <f>+'Información ELECTRO PUNO'!G686</f>
        <v>12</v>
      </c>
      <c r="H706" s="9" t="str">
        <f t="shared" si="86"/>
        <v>Poste</v>
      </c>
      <c r="I706" s="194" t="str">
        <f>+'Información ELECTRO PUNO'!F686</f>
        <v>Madera Tratada</v>
      </c>
      <c r="J706" s="194" t="str">
        <f>+'Información ELECTRO PUNO'!B686</f>
        <v>PPM20</v>
      </c>
      <c r="K706" s="9" t="str">
        <f t="shared" si="88"/>
        <v>POSTE DE MADERA TRATADA DE 12 mts. CL.5</v>
      </c>
      <c r="L706" s="139">
        <f t="shared" si="89"/>
        <v>0.41</v>
      </c>
    </row>
    <row r="707" spans="1:12" x14ac:dyDescent="0.25">
      <c r="A707" s="193">
        <f>+'Información ELECTRO PUNO'!A687</f>
        <v>686</v>
      </c>
      <c r="B707" s="26" t="str">
        <f t="shared" si="87"/>
        <v>SICODI</v>
      </c>
      <c r="C707" s="9" t="str">
        <f t="shared" si="83"/>
        <v>Puno</v>
      </c>
      <c r="D707" s="9" t="str">
        <f t="shared" si="84"/>
        <v>No Reporta</v>
      </c>
      <c r="E707" s="9" t="str">
        <f t="shared" si="85"/>
        <v>No Reporta</v>
      </c>
      <c r="F707" s="194" t="str">
        <f>+'Información ELECTRO PUNO'!E687</f>
        <v>MT</v>
      </c>
      <c r="G707" s="194">
        <f>+'Información ELECTRO PUNO'!G687</f>
        <v>12</v>
      </c>
      <c r="H707" s="9" t="str">
        <f t="shared" si="86"/>
        <v>Poste</v>
      </c>
      <c r="I707" s="194" t="str">
        <f>+'Información ELECTRO PUNO'!F687</f>
        <v>Madera Tratada</v>
      </c>
      <c r="J707" s="194" t="str">
        <f>+'Información ELECTRO PUNO'!B687</f>
        <v>PPM20</v>
      </c>
      <c r="K707" s="9" t="str">
        <f t="shared" si="88"/>
        <v>POSTE DE MADERA TRATADA DE 12 mts. CL.5</v>
      </c>
      <c r="L707" s="139">
        <f t="shared" si="89"/>
        <v>0.41</v>
      </c>
    </row>
    <row r="708" spans="1:12" x14ac:dyDescent="0.25">
      <c r="A708" s="193">
        <f>+'Información ELECTRO PUNO'!A688</f>
        <v>687</v>
      </c>
      <c r="B708" s="26" t="str">
        <f t="shared" si="87"/>
        <v>SICODI</v>
      </c>
      <c r="C708" s="9" t="str">
        <f t="shared" si="83"/>
        <v>Puno</v>
      </c>
      <c r="D708" s="9" t="str">
        <f t="shared" si="84"/>
        <v>No Reporta</v>
      </c>
      <c r="E708" s="9" t="str">
        <f t="shared" si="85"/>
        <v>No Reporta</v>
      </c>
      <c r="F708" s="194" t="str">
        <f>+'Información ELECTRO PUNO'!E688</f>
        <v>MT</v>
      </c>
      <c r="G708" s="194">
        <f>+'Información ELECTRO PUNO'!G688</f>
        <v>12</v>
      </c>
      <c r="H708" s="9" t="str">
        <f t="shared" si="86"/>
        <v>Poste</v>
      </c>
      <c r="I708" s="194" t="str">
        <f>+'Información ELECTRO PUNO'!F688</f>
        <v>Madera Tratada</v>
      </c>
      <c r="J708" s="194" t="str">
        <f>+'Información ELECTRO PUNO'!B688</f>
        <v>PPM20</v>
      </c>
      <c r="K708" s="9" t="str">
        <f t="shared" si="88"/>
        <v>POSTE DE MADERA TRATADA DE 12 mts. CL.5</v>
      </c>
      <c r="L708" s="139">
        <f t="shared" si="89"/>
        <v>0.41</v>
      </c>
    </row>
    <row r="709" spans="1:12" x14ac:dyDescent="0.25">
      <c r="A709" s="193">
        <f>+'Información ELECTRO PUNO'!A689</f>
        <v>688</v>
      </c>
      <c r="B709" s="26" t="str">
        <f t="shared" si="87"/>
        <v>SICODI</v>
      </c>
      <c r="C709" s="9" t="str">
        <f t="shared" si="83"/>
        <v>Puno</v>
      </c>
      <c r="D709" s="9" t="str">
        <f t="shared" si="84"/>
        <v>No Reporta</v>
      </c>
      <c r="E709" s="9" t="str">
        <f t="shared" si="85"/>
        <v>No Reporta</v>
      </c>
      <c r="F709" s="194" t="str">
        <f>+'Información ELECTRO PUNO'!E689</f>
        <v>MT</v>
      </c>
      <c r="G709" s="194">
        <f>+'Información ELECTRO PUNO'!G689</f>
        <v>12</v>
      </c>
      <c r="H709" s="9" t="str">
        <f t="shared" si="86"/>
        <v>Poste</v>
      </c>
      <c r="I709" s="194" t="str">
        <f>+'Información ELECTRO PUNO'!F689</f>
        <v>Madera Tratada</v>
      </c>
      <c r="J709" s="194" t="str">
        <f>+'Información ELECTRO PUNO'!B689</f>
        <v>PPM20</v>
      </c>
      <c r="K709" s="9" t="str">
        <f t="shared" si="88"/>
        <v>POSTE DE MADERA TRATADA DE 12 mts. CL.5</v>
      </c>
      <c r="L709" s="139">
        <f t="shared" si="89"/>
        <v>0.41</v>
      </c>
    </row>
    <row r="710" spans="1:12" x14ac:dyDescent="0.25">
      <c r="A710" s="193">
        <f>+'Información ELECTRO PUNO'!A690</f>
        <v>689</v>
      </c>
      <c r="B710" s="26" t="str">
        <f t="shared" si="87"/>
        <v>SICODI</v>
      </c>
      <c r="C710" s="9" t="str">
        <f t="shared" si="83"/>
        <v>Puno</v>
      </c>
      <c r="D710" s="9" t="str">
        <f t="shared" si="84"/>
        <v>No Reporta</v>
      </c>
      <c r="E710" s="9" t="str">
        <f t="shared" si="85"/>
        <v>No Reporta</v>
      </c>
      <c r="F710" s="194" t="str">
        <f>+'Información ELECTRO PUNO'!E690</f>
        <v>MT</v>
      </c>
      <c r="G710" s="194">
        <f>+'Información ELECTRO PUNO'!G690</f>
        <v>12</v>
      </c>
      <c r="H710" s="9" t="str">
        <f t="shared" si="86"/>
        <v>Poste</v>
      </c>
      <c r="I710" s="194" t="str">
        <f>+'Información ELECTRO PUNO'!F690</f>
        <v>Madera Tratada</v>
      </c>
      <c r="J710" s="194" t="str">
        <f>+'Información ELECTRO PUNO'!B690</f>
        <v>PPM20</v>
      </c>
      <c r="K710" s="9" t="str">
        <f t="shared" si="88"/>
        <v>POSTE DE MADERA TRATADA DE 12 mts. CL.5</v>
      </c>
      <c r="L710" s="139">
        <f t="shared" si="89"/>
        <v>0.41</v>
      </c>
    </row>
    <row r="711" spans="1:12" x14ac:dyDescent="0.25">
      <c r="A711" s="193">
        <f>+'Información ELECTRO PUNO'!A691</f>
        <v>690</v>
      </c>
      <c r="B711" s="26" t="str">
        <f t="shared" si="87"/>
        <v>SICODI</v>
      </c>
      <c r="C711" s="9" t="str">
        <f t="shared" si="83"/>
        <v>Puno</v>
      </c>
      <c r="D711" s="9" t="str">
        <f t="shared" si="84"/>
        <v>No Reporta</v>
      </c>
      <c r="E711" s="9" t="str">
        <f t="shared" si="85"/>
        <v>No Reporta</v>
      </c>
      <c r="F711" s="194" t="str">
        <f>+'Información ELECTRO PUNO'!E691</f>
        <v>MT</v>
      </c>
      <c r="G711" s="194">
        <f>+'Información ELECTRO PUNO'!G691</f>
        <v>12</v>
      </c>
      <c r="H711" s="9" t="str">
        <f t="shared" si="86"/>
        <v>Poste</v>
      </c>
      <c r="I711" s="194" t="str">
        <f>+'Información ELECTRO PUNO'!F691</f>
        <v>Madera Tratada</v>
      </c>
      <c r="J711" s="194" t="str">
        <f>+'Información ELECTRO PUNO'!B691</f>
        <v>PPM20</v>
      </c>
      <c r="K711" s="9" t="str">
        <f t="shared" si="88"/>
        <v>POSTE DE MADERA TRATADA DE 12 mts. CL.5</v>
      </c>
      <c r="L711" s="139">
        <f t="shared" si="89"/>
        <v>0.41</v>
      </c>
    </row>
    <row r="712" spans="1:12" x14ac:dyDescent="0.25">
      <c r="A712" s="193">
        <f>+'Información ELECTRO PUNO'!A692</f>
        <v>691</v>
      </c>
      <c r="B712" s="26" t="str">
        <f t="shared" si="87"/>
        <v>SICODI</v>
      </c>
      <c r="C712" s="9" t="str">
        <f t="shared" si="83"/>
        <v>Puno</v>
      </c>
      <c r="D712" s="9" t="str">
        <f t="shared" si="84"/>
        <v>No Reporta</v>
      </c>
      <c r="E712" s="9" t="str">
        <f t="shared" si="85"/>
        <v>No Reporta</v>
      </c>
      <c r="F712" s="194" t="str">
        <f>+'Información ELECTRO PUNO'!E692</f>
        <v>MT</v>
      </c>
      <c r="G712" s="194">
        <f>+'Información ELECTRO PUNO'!G692</f>
        <v>12</v>
      </c>
      <c r="H712" s="9" t="str">
        <f t="shared" si="86"/>
        <v>Poste</v>
      </c>
      <c r="I712" s="194" t="str">
        <f>+'Información ELECTRO PUNO'!F692</f>
        <v>Madera Tratada</v>
      </c>
      <c r="J712" s="194" t="str">
        <f>+'Información ELECTRO PUNO'!B692</f>
        <v>PPM20</v>
      </c>
      <c r="K712" s="9" t="str">
        <f t="shared" si="88"/>
        <v>POSTE DE MADERA TRATADA DE 12 mts. CL.5</v>
      </c>
      <c r="L712" s="139">
        <f t="shared" si="89"/>
        <v>0.41</v>
      </c>
    </row>
    <row r="713" spans="1:12" x14ac:dyDescent="0.25">
      <c r="A713" s="193">
        <f>+'Información ELECTRO PUNO'!A693</f>
        <v>692</v>
      </c>
      <c r="B713" s="26" t="str">
        <f t="shared" si="87"/>
        <v>SICODI</v>
      </c>
      <c r="C713" s="9" t="str">
        <f t="shared" si="83"/>
        <v>Puno</v>
      </c>
      <c r="D713" s="9" t="str">
        <f t="shared" si="84"/>
        <v>No Reporta</v>
      </c>
      <c r="E713" s="9" t="str">
        <f t="shared" si="85"/>
        <v>No Reporta</v>
      </c>
      <c r="F713" s="194" t="str">
        <f>+'Información ELECTRO PUNO'!E693</f>
        <v>BT</v>
      </c>
      <c r="G713" s="194">
        <f>+'Información ELECTRO PUNO'!G693</f>
        <v>8</v>
      </c>
      <c r="H713" s="9" t="str">
        <f t="shared" si="86"/>
        <v>Poste</v>
      </c>
      <c r="I713" s="194" t="str">
        <f>+'Información ELECTRO PUNO'!F693</f>
        <v>Concreto Armado</v>
      </c>
      <c r="J713" s="194" t="str">
        <f>+'Información ELECTRO PUNO'!B693</f>
        <v>PPC06</v>
      </c>
      <c r="K713" s="9" t="str">
        <f t="shared" si="88"/>
        <v>POSTE DE CONCRETO ARMADO DE  8/300/120/240</v>
      </c>
      <c r="L713" s="139">
        <f t="shared" si="89"/>
        <v>0.14000000000000001</v>
      </c>
    </row>
    <row r="714" spans="1:12" x14ac:dyDescent="0.25">
      <c r="A714" s="193">
        <f>+'Información ELECTRO PUNO'!A694</f>
        <v>693</v>
      </c>
      <c r="B714" s="26" t="str">
        <f t="shared" si="87"/>
        <v>SICODI</v>
      </c>
      <c r="C714" s="9" t="str">
        <f t="shared" si="83"/>
        <v>Puno</v>
      </c>
      <c r="D714" s="9" t="str">
        <f t="shared" si="84"/>
        <v>No Reporta</v>
      </c>
      <c r="E714" s="9" t="str">
        <f t="shared" si="85"/>
        <v>No Reporta</v>
      </c>
      <c r="F714" s="194" t="str">
        <f>+'Información ELECTRO PUNO'!E694</f>
        <v>BT</v>
      </c>
      <c r="G714" s="194">
        <f>+'Información ELECTRO PUNO'!G694</f>
        <v>8</v>
      </c>
      <c r="H714" s="9" t="str">
        <f t="shared" si="86"/>
        <v>Poste</v>
      </c>
      <c r="I714" s="194" t="str">
        <f>+'Información ELECTRO PUNO'!F694</f>
        <v>Concreto Armado</v>
      </c>
      <c r="J714" s="194" t="str">
        <f>+'Información ELECTRO PUNO'!B694</f>
        <v>PPC06</v>
      </c>
      <c r="K714" s="9" t="str">
        <f t="shared" si="88"/>
        <v>POSTE DE CONCRETO ARMADO DE  8/300/120/240</v>
      </c>
      <c r="L714" s="139">
        <f t="shared" si="89"/>
        <v>0.14000000000000001</v>
      </c>
    </row>
    <row r="715" spans="1:12" x14ac:dyDescent="0.25">
      <c r="A715" s="193">
        <f>+'Información ELECTRO PUNO'!A695</f>
        <v>694</v>
      </c>
      <c r="B715" s="26" t="str">
        <f t="shared" si="87"/>
        <v>SICODI</v>
      </c>
      <c r="C715" s="9" t="str">
        <f t="shared" si="83"/>
        <v>Puno</v>
      </c>
      <c r="D715" s="9" t="str">
        <f t="shared" si="84"/>
        <v>No Reporta</v>
      </c>
      <c r="E715" s="9" t="str">
        <f t="shared" si="85"/>
        <v>No Reporta</v>
      </c>
      <c r="F715" s="194" t="str">
        <f>+'Información ELECTRO PUNO'!E695</f>
        <v>BT</v>
      </c>
      <c r="G715" s="194">
        <f>+'Información ELECTRO PUNO'!G695</f>
        <v>8</v>
      </c>
      <c r="H715" s="9" t="str">
        <f t="shared" si="86"/>
        <v>Poste</v>
      </c>
      <c r="I715" s="194" t="str">
        <f>+'Información ELECTRO PUNO'!F695</f>
        <v>Concreto Armado</v>
      </c>
      <c r="J715" s="194" t="str">
        <f>+'Información ELECTRO PUNO'!B695</f>
        <v>PPC06</v>
      </c>
      <c r="K715" s="9" t="str">
        <f t="shared" si="88"/>
        <v>POSTE DE CONCRETO ARMADO DE  8/300/120/240</v>
      </c>
      <c r="L715" s="139">
        <f t="shared" si="89"/>
        <v>0.14000000000000001</v>
      </c>
    </row>
    <row r="716" spans="1:12" x14ac:dyDescent="0.25">
      <c r="A716" s="193">
        <f>+'Información ELECTRO PUNO'!A696</f>
        <v>695</v>
      </c>
      <c r="B716" s="26" t="str">
        <f t="shared" si="87"/>
        <v>SICODI</v>
      </c>
      <c r="C716" s="9" t="str">
        <f t="shared" si="83"/>
        <v>Puno</v>
      </c>
      <c r="D716" s="9" t="str">
        <f t="shared" si="84"/>
        <v>No Reporta</v>
      </c>
      <c r="E716" s="9" t="str">
        <f t="shared" si="85"/>
        <v>No Reporta</v>
      </c>
      <c r="F716" s="194" t="str">
        <f>+'Información ELECTRO PUNO'!E696</f>
        <v>BT</v>
      </c>
      <c r="G716" s="194">
        <f>+'Información ELECTRO PUNO'!G696</f>
        <v>8</v>
      </c>
      <c r="H716" s="9" t="str">
        <f t="shared" si="86"/>
        <v>Poste</v>
      </c>
      <c r="I716" s="194" t="str">
        <f>+'Información ELECTRO PUNO'!F696</f>
        <v>Concreto Armado</v>
      </c>
      <c r="J716" s="194" t="str">
        <f>+'Información ELECTRO PUNO'!B696</f>
        <v>PPC06</v>
      </c>
      <c r="K716" s="9" t="str">
        <f t="shared" si="88"/>
        <v>POSTE DE CONCRETO ARMADO DE  8/300/120/240</v>
      </c>
      <c r="L716" s="139">
        <f t="shared" si="89"/>
        <v>0.14000000000000001</v>
      </c>
    </row>
    <row r="717" spans="1:12" x14ac:dyDescent="0.25">
      <c r="A717" s="193">
        <f>+'Información ELECTRO PUNO'!A697</f>
        <v>696</v>
      </c>
      <c r="B717" s="26" t="str">
        <f t="shared" si="87"/>
        <v>SICODI</v>
      </c>
      <c r="C717" s="9" t="str">
        <f t="shared" si="83"/>
        <v>Puno</v>
      </c>
      <c r="D717" s="9" t="str">
        <f t="shared" si="84"/>
        <v>No Reporta</v>
      </c>
      <c r="E717" s="9" t="str">
        <f t="shared" si="85"/>
        <v>No Reporta</v>
      </c>
      <c r="F717" s="194" t="str">
        <f>+'Información ELECTRO PUNO'!E697</f>
        <v>BT</v>
      </c>
      <c r="G717" s="194">
        <f>+'Información ELECTRO PUNO'!G697</f>
        <v>8</v>
      </c>
      <c r="H717" s="9" t="str">
        <f t="shared" si="86"/>
        <v>Poste</v>
      </c>
      <c r="I717" s="194" t="str">
        <f>+'Información ELECTRO PUNO'!F697</f>
        <v>Concreto Armado</v>
      </c>
      <c r="J717" s="194" t="str">
        <f>+'Información ELECTRO PUNO'!B697</f>
        <v>PPC06</v>
      </c>
      <c r="K717" s="9" t="str">
        <f t="shared" si="88"/>
        <v>POSTE DE CONCRETO ARMADO DE  8/300/120/240</v>
      </c>
      <c r="L717" s="139">
        <f t="shared" si="89"/>
        <v>0.14000000000000001</v>
      </c>
    </row>
    <row r="718" spans="1:12" x14ac:dyDescent="0.25">
      <c r="A718" s="193">
        <f>+'Información ELECTRO PUNO'!A698</f>
        <v>697</v>
      </c>
      <c r="B718" s="26" t="str">
        <f t="shared" si="87"/>
        <v>SICODI</v>
      </c>
      <c r="C718" s="9" t="str">
        <f t="shared" si="83"/>
        <v>Puno</v>
      </c>
      <c r="D718" s="9" t="str">
        <f t="shared" si="84"/>
        <v>No Reporta</v>
      </c>
      <c r="E718" s="9" t="str">
        <f t="shared" si="85"/>
        <v>No Reporta</v>
      </c>
      <c r="F718" s="194" t="str">
        <f>+'Información ELECTRO PUNO'!E698</f>
        <v>BT</v>
      </c>
      <c r="G718" s="194">
        <f>+'Información ELECTRO PUNO'!G698</f>
        <v>8</v>
      </c>
      <c r="H718" s="9" t="str">
        <f t="shared" si="86"/>
        <v>Poste</v>
      </c>
      <c r="I718" s="194" t="str">
        <f>+'Información ELECTRO PUNO'!F698</f>
        <v>Concreto Armado</v>
      </c>
      <c r="J718" s="194" t="str">
        <f>+'Información ELECTRO PUNO'!B698</f>
        <v>PPC06</v>
      </c>
      <c r="K718" s="9" t="str">
        <f t="shared" si="88"/>
        <v>POSTE DE CONCRETO ARMADO DE  8/300/120/240</v>
      </c>
      <c r="L718" s="139">
        <f t="shared" si="89"/>
        <v>0.14000000000000001</v>
      </c>
    </row>
    <row r="719" spans="1:12" x14ac:dyDescent="0.25">
      <c r="A719" s="193">
        <f>+'Información ELECTRO PUNO'!A699</f>
        <v>698</v>
      </c>
      <c r="B719" s="26" t="str">
        <f t="shared" si="87"/>
        <v>SICODI</v>
      </c>
      <c r="C719" s="9" t="str">
        <f t="shared" si="83"/>
        <v>Puno</v>
      </c>
      <c r="D719" s="9" t="str">
        <f t="shared" si="84"/>
        <v>No Reporta</v>
      </c>
      <c r="E719" s="9" t="str">
        <f t="shared" si="85"/>
        <v>No Reporta</v>
      </c>
      <c r="F719" s="194" t="str">
        <f>+'Información ELECTRO PUNO'!E699</f>
        <v>BT</v>
      </c>
      <c r="G719" s="194">
        <f>+'Información ELECTRO PUNO'!G699</f>
        <v>8</v>
      </c>
      <c r="H719" s="9" t="str">
        <f t="shared" si="86"/>
        <v>Poste</v>
      </c>
      <c r="I719" s="194" t="str">
        <f>+'Información ELECTRO PUNO'!F699</f>
        <v>Concreto Armado</v>
      </c>
      <c r="J719" s="194" t="str">
        <f>+'Información ELECTRO PUNO'!B699</f>
        <v>PPC06</v>
      </c>
      <c r="K719" s="9" t="str">
        <f t="shared" si="88"/>
        <v>POSTE DE CONCRETO ARMADO DE  8/300/120/240</v>
      </c>
      <c r="L719" s="139">
        <f t="shared" si="89"/>
        <v>0.14000000000000001</v>
      </c>
    </row>
    <row r="720" spans="1:12" x14ac:dyDescent="0.25">
      <c r="A720" s="193">
        <f>+'Información ELECTRO PUNO'!A700</f>
        <v>699</v>
      </c>
      <c r="B720" s="26" t="str">
        <f t="shared" si="87"/>
        <v>SICODI</v>
      </c>
      <c r="C720" s="9" t="str">
        <f t="shared" si="83"/>
        <v>Puno</v>
      </c>
      <c r="D720" s="9" t="str">
        <f t="shared" si="84"/>
        <v>No Reporta</v>
      </c>
      <c r="E720" s="9" t="str">
        <f t="shared" si="85"/>
        <v>No Reporta</v>
      </c>
      <c r="F720" s="194" t="str">
        <f>+'Información ELECTRO PUNO'!E700</f>
        <v>BT</v>
      </c>
      <c r="G720" s="194">
        <f>+'Información ELECTRO PUNO'!G700</f>
        <v>8</v>
      </c>
      <c r="H720" s="9" t="str">
        <f t="shared" si="86"/>
        <v>Poste</v>
      </c>
      <c r="I720" s="194" t="str">
        <f>+'Información ELECTRO PUNO'!F700</f>
        <v>Concreto Armado</v>
      </c>
      <c r="J720" s="194" t="str">
        <f>+'Información ELECTRO PUNO'!B700</f>
        <v>PPC06</v>
      </c>
      <c r="K720" s="9" t="str">
        <f t="shared" si="88"/>
        <v>POSTE DE CONCRETO ARMADO DE  8/300/120/240</v>
      </c>
      <c r="L720" s="139">
        <f t="shared" si="89"/>
        <v>0.14000000000000001</v>
      </c>
    </row>
    <row r="721" spans="1:12" x14ac:dyDescent="0.25">
      <c r="A721" s="193">
        <f>+'Información ELECTRO PUNO'!A701</f>
        <v>700</v>
      </c>
      <c r="B721" s="26" t="str">
        <f t="shared" si="87"/>
        <v>SICODI</v>
      </c>
      <c r="C721" s="9" t="str">
        <f t="shared" si="83"/>
        <v>Puno</v>
      </c>
      <c r="D721" s="9" t="str">
        <f t="shared" si="84"/>
        <v>No Reporta</v>
      </c>
      <c r="E721" s="9" t="str">
        <f t="shared" si="85"/>
        <v>No Reporta</v>
      </c>
      <c r="F721" s="194" t="str">
        <f>+'Información ELECTRO PUNO'!E701</f>
        <v>BT</v>
      </c>
      <c r="G721" s="194">
        <f>+'Información ELECTRO PUNO'!G701</f>
        <v>8</v>
      </c>
      <c r="H721" s="9" t="str">
        <f t="shared" si="86"/>
        <v>Poste</v>
      </c>
      <c r="I721" s="194" t="str">
        <f>+'Información ELECTRO PUNO'!F701</f>
        <v>Concreto Armado</v>
      </c>
      <c r="J721" s="194" t="str">
        <f>+'Información ELECTRO PUNO'!B701</f>
        <v>PPC06</v>
      </c>
      <c r="K721" s="9" t="str">
        <f t="shared" si="88"/>
        <v>POSTE DE CONCRETO ARMADO DE  8/300/120/240</v>
      </c>
      <c r="L721" s="139">
        <f t="shared" si="89"/>
        <v>0.14000000000000001</v>
      </c>
    </row>
    <row r="722" spans="1:12" x14ac:dyDescent="0.25">
      <c r="A722" s="193">
        <f>+'Información ELECTRO PUNO'!A702</f>
        <v>701</v>
      </c>
      <c r="B722" s="26" t="str">
        <f t="shared" si="87"/>
        <v>SICODI</v>
      </c>
      <c r="C722" s="9" t="str">
        <f t="shared" si="83"/>
        <v>Puno</v>
      </c>
      <c r="D722" s="9" t="str">
        <f t="shared" si="84"/>
        <v>No Reporta</v>
      </c>
      <c r="E722" s="9" t="str">
        <f t="shared" si="85"/>
        <v>No Reporta</v>
      </c>
      <c r="F722" s="194" t="str">
        <f>+'Información ELECTRO PUNO'!E702</f>
        <v>BT</v>
      </c>
      <c r="G722" s="194">
        <f>+'Información ELECTRO PUNO'!G702</f>
        <v>8</v>
      </c>
      <c r="H722" s="9" t="str">
        <f t="shared" si="86"/>
        <v>Poste</v>
      </c>
      <c r="I722" s="194" t="str">
        <f>+'Información ELECTRO PUNO'!F702</f>
        <v>Concreto Armado</v>
      </c>
      <c r="J722" s="194" t="str">
        <f>+'Información ELECTRO PUNO'!B702</f>
        <v>PPC06</v>
      </c>
      <c r="K722" s="9" t="str">
        <f t="shared" si="88"/>
        <v>POSTE DE CONCRETO ARMADO DE  8/300/120/240</v>
      </c>
      <c r="L722" s="139">
        <f t="shared" si="89"/>
        <v>0.14000000000000001</v>
      </c>
    </row>
    <row r="723" spans="1:12" x14ac:dyDescent="0.25">
      <c r="A723" s="193">
        <f>+'Información ELECTRO PUNO'!A703</f>
        <v>702</v>
      </c>
      <c r="B723" s="26" t="str">
        <f t="shared" si="87"/>
        <v>SICODI</v>
      </c>
      <c r="C723" s="9" t="str">
        <f t="shared" si="83"/>
        <v>Puno</v>
      </c>
      <c r="D723" s="9" t="str">
        <f t="shared" si="84"/>
        <v>No Reporta</v>
      </c>
      <c r="E723" s="9" t="str">
        <f t="shared" si="85"/>
        <v>No Reporta</v>
      </c>
      <c r="F723" s="194" t="str">
        <f>+'Información ELECTRO PUNO'!E703</f>
        <v>MT</v>
      </c>
      <c r="G723" s="194">
        <f>+'Información ELECTRO PUNO'!G703</f>
        <v>13</v>
      </c>
      <c r="H723" s="9" t="str">
        <f t="shared" si="86"/>
        <v>Poste</v>
      </c>
      <c r="I723" s="194" t="str">
        <f>+'Información ELECTRO PUNO'!F703</f>
        <v>Concreto Armado C</v>
      </c>
      <c r="J723" s="194" t="str">
        <f>+'Información ELECTRO PUNO'!B703</f>
        <v>PPC20</v>
      </c>
      <c r="K723" s="9" t="str">
        <f t="shared" si="88"/>
        <v>POSTE DE CONCRETO ARMADO DE 13/400/150/345</v>
      </c>
      <c r="L723" s="139">
        <f t="shared" si="89"/>
        <v>0.54</v>
      </c>
    </row>
    <row r="724" spans="1:12" x14ac:dyDescent="0.25">
      <c r="A724" s="193">
        <f>+'Información ELECTRO PUNO'!A704</f>
        <v>703</v>
      </c>
      <c r="B724" s="26" t="str">
        <f t="shared" si="87"/>
        <v>SICODI</v>
      </c>
      <c r="C724" s="9" t="str">
        <f t="shared" si="83"/>
        <v>Puno</v>
      </c>
      <c r="D724" s="9" t="str">
        <f t="shared" si="84"/>
        <v>No Reporta</v>
      </c>
      <c r="E724" s="9" t="str">
        <f t="shared" si="85"/>
        <v>No Reporta</v>
      </c>
      <c r="F724" s="194" t="str">
        <f>+'Información ELECTRO PUNO'!E704</f>
        <v>BT</v>
      </c>
      <c r="G724" s="194">
        <f>+'Información ELECTRO PUNO'!G704</f>
        <v>8</v>
      </c>
      <c r="H724" s="9" t="str">
        <f t="shared" si="86"/>
        <v>Poste</v>
      </c>
      <c r="I724" s="194" t="str">
        <f>+'Información ELECTRO PUNO'!F704</f>
        <v>Concreto Armado</v>
      </c>
      <c r="J724" s="194" t="str">
        <f>+'Información ELECTRO PUNO'!B704</f>
        <v>PPC06</v>
      </c>
      <c r="K724" s="9" t="str">
        <f t="shared" si="88"/>
        <v>POSTE DE CONCRETO ARMADO DE  8/300/120/240</v>
      </c>
      <c r="L724" s="139">
        <f t="shared" si="89"/>
        <v>0.14000000000000001</v>
      </c>
    </row>
    <row r="725" spans="1:12" x14ac:dyDescent="0.25">
      <c r="A725" s="193">
        <f>+'Información ELECTRO PUNO'!A705</f>
        <v>704</v>
      </c>
      <c r="B725" s="26" t="str">
        <f t="shared" si="87"/>
        <v>SICODI</v>
      </c>
      <c r="C725" s="9" t="str">
        <f t="shared" si="83"/>
        <v>Puno</v>
      </c>
      <c r="D725" s="9" t="str">
        <f t="shared" si="84"/>
        <v>No Reporta</v>
      </c>
      <c r="E725" s="9" t="str">
        <f t="shared" si="85"/>
        <v>No Reporta</v>
      </c>
      <c r="F725" s="194" t="str">
        <f>+'Información ELECTRO PUNO'!E705</f>
        <v>MT</v>
      </c>
      <c r="G725" s="194">
        <f>+'Información ELECTRO PUNO'!G705</f>
        <v>13</v>
      </c>
      <c r="H725" s="9" t="str">
        <f t="shared" si="86"/>
        <v>Poste</v>
      </c>
      <c r="I725" s="194" t="str">
        <f>+'Información ELECTRO PUNO'!F705</f>
        <v>Concreto Armado C</v>
      </c>
      <c r="J725" s="194" t="str">
        <f>+'Información ELECTRO PUNO'!B705</f>
        <v>PPC20</v>
      </c>
      <c r="K725" s="9" t="str">
        <f t="shared" si="88"/>
        <v>POSTE DE CONCRETO ARMADO DE 13/400/150/345</v>
      </c>
      <c r="L725" s="139">
        <f t="shared" si="89"/>
        <v>0.54</v>
      </c>
    </row>
    <row r="726" spans="1:12" x14ac:dyDescent="0.25">
      <c r="A726" s="193">
        <f>+'Información ELECTRO PUNO'!A706</f>
        <v>705</v>
      </c>
      <c r="B726" s="26" t="str">
        <f t="shared" si="87"/>
        <v>SICODI</v>
      </c>
      <c r="C726" s="9" t="str">
        <f t="shared" ref="C726:C789" si="90">+$C$10</f>
        <v>Puno</v>
      </c>
      <c r="D726" s="9" t="str">
        <f t="shared" ref="D726:D789" si="91">+$D$10</f>
        <v>No Reporta</v>
      </c>
      <c r="E726" s="9" t="str">
        <f t="shared" ref="E726:E789" si="92">+$E$10</f>
        <v>No Reporta</v>
      </c>
      <c r="F726" s="194" t="str">
        <f>+'Información ELECTRO PUNO'!E706</f>
        <v>MT</v>
      </c>
      <c r="G726" s="194">
        <f>+'Información ELECTRO PUNO'!G706</f>
        <v>13</v>
      </c>
      <c r="H726" s="9" t="str">
        <f t="shared" ref="H726:H789" si="93">+$H$10</f>
        <v>Poste</v>
      </c>
      <c r="I726" s="194" t="str">
        <f>+'Información ELECTRO PUNO'!F706</f>
        <v>Concreto Armado C</v>
      </c>
      <c r="J726" s="194" t="str">
        <f>+'Información ELECTRO PUNO'!B706</f>
        <v>PPC20</v>
      </c>
      <c r="K726" s="9" t="str">
        <f t="shared" si="88"/>
        <v>POSTE DE CONCRETO ARMADO DE 13/400/150/345</v>
      </c>
      <c r="L726" s="139">
        <f t="shared" si="89"/>
        <v>0.54</v>
      </c>
    </row>
    <row r="727" spans="1:12" x14ac:dyDescent="0.25">
      <c r="A727" s="193">
        <f>+'Información ELECTRO PUNO'!A707</f>
        <v>706</v>
      </c>
      <c r="B727" s="26" t="str">
        <f t="shared" ref="B727:B790" si="94">+INDEX($B$8:$B$16,MATCH(J727,$J$8:$J$16,0))</f>
        <v>SICODI</v>
      </c>
      <c r="C727" s="9" t="str">
        <f t="shared" si="90"/>
        <v>Puno</v>
      </c>
      <c r="D727" s="9" t="str">
        <f t="shared" si="91"/>
        <v>No Reporta</v>
      </c>
      <c r="E727" s="9" t="str">
        <f t="shared" si="92"/>
        <v>No Reporta</v>
      </c>
      <c r="F727" s="194" t="str">
        <f>+'Información ELECTRO PUNO'!E707</f>
        <v>MT</v>
      </c>
      <c r="G727" s="194">
        <f>+'Información ELECTRO PUNO'!G707</f>
        <v>13</v>
      </c>
      <c r="H727" s="9" t="str">
        <f t="shared" si="93"/>
        <v>Poste</v>
      </c>
      <c r="I727" s="194" t="str">
        <f>+'Información ELECTRO PUNO'!F707</f>
        <v>Concreto Armado C</v>
      </c>
      <c r="J727" s="194" t="str">
        <f>+'Información ELECTRO PUNO'!B707</f>
        <v>PPC20</v>
      </c>
      <c r="K727" s="9" t="str">
        <f t="shared" ref="K727:K790" si="95">+VLOOKUP(J727,$J$8:$K$16,2,FALSE)</f>
        <v>POSTE DE CONCRETO ARMADO DE 13/400/150/345</v>
      </c>
      <c r="L727" s="139">
        <f t="shared" ref="L727:L790" si="96">+VLOOKUP(J727,$J$8:$U$16,12,FALSE)</f>
        <v>0.54</v>
      </c>
    </row>
    <row r="728" spans="1:12" x14ac:dyDescent="0.25">
      <c r="A728" s="193">
        <f>+'Información ELECTRO PUNO'!A708</f>
        <v>707</v>
      </c>
      <c r="B728" s="26" t="str">
        <f t="shared" si="94"/>
        <v>SICODI</v>
      </c>
      <c r="C728" s="9" t="str">
        <f t="shared" si="90"/>
        <v>Puno</v>
      </c>
      <c r="D728" s="9" t="str">
        <f t="shared" si="91"/>
        <v>No Reporta</v>
      </c>
      <c r="E728" s="9" t="str">
        <f t="shared" si="92"/>
        <v>No Reporta</v>
      </c>
      <c r="F728" s="194" t="str">
        <f>+'Información ELECTRO PUNO'!E708</f>
        <v>MT</v>
      </c>
      <c r="G728" s="194">
        <f>+'Información ELECTRO PUNO'!G708</f>
        <v>13</v>
      </c>
      <c r="H728" s="9" t="str">
        <f t="shared" si="93"/>
        <v>Poste</v>
      </c>
      <c r="I728" s="194" t="str">
        <f>+'Información ELECTRO PUNO'!F708</f>
        <v>Concreto Armado C</v>
      </c>
      <c r="J728" s="194" t="str">
        <f>+'Información ELECTRO PUNO'!B708</f>
        <v>PPC20</v>
      </c>
      <c r="K728" s="9" t="str">
        <f t="shared" si="95"/>
        <v>POSTE DE CONCRETO ARMADO DE 13/400/150/345</v>
      </c>
      <c r="L728" s="139">
        <f t="shared" si="96"/>
        <v>0.54</v>
      </c>
    </row>
    <row r="729" spans="1:12" x14ac:dyDescent="0.25">
      <c r="A729" s="193">
        <f>+'Información ELECTRO PUNO'!A709</f>
        <v>708</v>
      </c>
      <c r="B729" s="26" t="str">
        <f t="shared" si="94"/>
        <v>SICODI</v>
      </c>
      <c r="C729" s="9" t="str">
        <f t="shared" si="90"/>
        <v>Puno</v>
      </c>
      <c r="D729" s="9" t="str">
        <f t="shared" si="91"/>
        <v>No Reporta</v>
      </c>
      <c r="E729" s="9" t="str">
        <f t="shared" si="92"/>
        <v>No Reporta</v>
      </c>
      <c r="F729" s="194" t="str">
        <f>+'Información ELECTRO PUNO'!E709</f>
        <v>MT</v>
      </c>
      <c r="G729" s="194">
        <f>+'Información ELECTRO PUNO'!G709</f>
        <v>13</v>
      </c>
      <c r="H729" s="9" t="str">
        <f t="shared" si="93"/>
        <v>Poste</v>
      </c>
      <c r="I729" s="194" t="str">
        <f>+'Información ELECTRO PUNO'!F709</f>
        <v>Concreto Armado C</v>
      </c>
      <c r="J729" s="194" t="str">
        <f>+'Información ELECTRO PUNO'!B709</f>
        <v>PPC20</v>
      </c>
      <c r="K729" s="9" t="str">
        <f t="shared" si="95"/>
        <v>POSTE DE CONCRETO ARMADO DE 13/400/150/345</v>
      </c>
      <c r="L729" s="139">
        <f t="shared" si="96"/>
        <v>0.54</v>
      </c>
    </row>
    <row r="730" spans="1:12" x14ac:dyDescent="0.25">
      <c r="A730" s="193">
        <f>+'Información ELECTRO PUNO'!A710</f>
        <v>709</v>
      </c>
      <c r="B730" s="26" t="str">
        <f t="shared" si="94"/>
        <v>SICODI</v>
      </c>
      <c r="C730" s="9" t="str">
        <f t="shared" si="90"/>
        <v>Puno</v>
      </c>
      <c r="D730" s="9" t="str">
        <f t="shared" si="91"/>
        <v>No Reporta</v>
      </c>
      <c r="E730" s="9" t="str">
        <f t="shared" si="92"/>
        <v>No Reporta</v>
      </c>
      <c r="F730" s="194" t="str">
        <f>+'Información ELECTRO PUNO'!E710</f>
        <v>MT</v>
      </c>
      <c r="G730" s="194">
        <f>+'Información ELECTRO PUNO'!G710</f>
        <v>13</v>
      </c>
      <c r="H730" s="9" t="str">
        <f t="shared" si="93"/>
        <v>Poste</v>
      </c>
      <c r="I730" s="194" t="str">
        <f>+'Información ELECTRO PUNO'!F710</f>
        <v>Concreto Armado C</v>
      </c>
      <c r="J730" s="194" t="str">
        <f>+'Información ELECTRO PUNO'!B710</f>
        <v>PPC20</v>
      </c>
      <c r="K730" s="9" t="str">
        <f t="shared" si="95"/>
        <v>POSTE DE CONCRETO ARMADO DE 13/400/150/345</v>
      </c>
      <c r="L730" s="139">
        <f t="shared" si="96"/>
        <v>0.54</v>
      </c>
    </row>
    <row r="731" spans="1:12" x14ac:dyDescent="0.25">
      <c r="A731" s="193">
        <f>+'Información ELECTRO PUNO'!A711</f>
        <v>710</v>
      </c>
      <c r="B731" s="26" t="str">
        <f t="shared" si="94"/>
        <v>SICODI</v>
      </c>
      <c r="C731" s="9" t="str">
        <f t="shared" si="90"/>
        <v>Puno</v>
      </c>
      <c r="D731" s="9" t="str">
        <f t="shared" si="91"/>
        <v>No Reporta</v>
      </c>
      <c r="E731" s="9" t="str">
        <f t="shared" si="92"/>
        <v>No Reporta</v>
      </c>
      <c r="F731" s="194" t="str">
        <f>+'Información ELECTRO PUNO'!E711</f>
        <v>MT</v>
      </c>
      <c r="G731" s="194">
        <f>+'Información ELECTRO PUNO'!G711</f>
        <v>13</v>
      </c>
      <c r="H731" s="9" t="str">
        <f t="shared" si="93"/>
        <v>Poste</v>
      </c>
      <c r="I731" s="194" t="str">
        <f>+'Información ELECTRO PUNO'!F711</f>
        <v>Concreto Armado C</v>
      </c>
      <c r="J731" s="194" t="str">
        <f>+'Información ELECTRO PUNO'!B711</f>
        <v>PPC20</v>
      </c>
      <c r="K731" s="9" t="str">
        <f t="shared" si="95"/>
        <v>POSTE DE CONCRETO ARMADO DE 13/400/150/345</v>
      </c>
      <c r="L731" s="139">
        <f t="shared" si="96"/>
        <v>0.54</v>
      </c>
    </row>
    <row r="732" spans="1:12" x14ac:dyDescent="0.25">
      <c r="A732" s="193">
        <f>+'Información ELECTRO PUNO'!A712</f>
        <v>711</v>
      </c>
      <c r="B732" s="26" t="str">
        <f t="shared" si="94"/>
        <v>SICODI</v>
      </c>
      <c r="C732" s="9" t="str">
        <f t="shared" si="90"/>
        <v>Puno</v>
      </c>
      <c r="D732" s="9" t="str">
        <f t="shared" si="91"/>
        <v>No Reporta</v>
      </c>
      <c r="E732" s="9" t="str">
        <f t="shared" si="92"/>
        <v>No Reporta</v>
      </c>
      <c r="F732" s="194" t="str">
        <f>+'Información ELECTRO PUNO'!E712</f>
        <v>MT</v>
      </c>
      <c r="G732" s="194">
        <f>+'Información ELECTRO PUNO'!G712</f>
        <v>13</v>
      </c>
      <c r="H732" s="9" t="str">
        <f t="shared" si="93"/>
        <v>Poste</v>
      </c>
      <c r="I732" s="194" t="str">
        <f>+'Información ELECTRO PUNO'!F712</f>
        <v>Concreto Armado C</v>
      </c>
      <c r="J732" s="194" t="str">
        <f>+'Información ELECTRO PUNO'!B712</f>
        <v>PPC20</v>
      </c>
      <c r="K732" s="9" t="str">
        <f t="shared" si="95"/>
        <v>POSTE DE CONCRETO ARMADO DE 13/400/150/345</v>
      </c>
      <c r="L732" s="139">
        <f t="shared" si="96"/>
        <v>0.54</v>
      </c>
    </row>
    <row r="733" spans="1:12" x14ac:dyDescent="0.25">
      <c r="A733" s="193">
        <f>+'Información ELECTRO PUNO'!A713</f>
        <v>712</v>
      </c>
      <c r="B733" s="26" t="str">
        <f t="shared" si="94"/>
        <v>SICODI</v>
      </c>
      <c r="C733" s="9" t="str">
        <f t="shared" si="90"/>
        <v>Puno</v>
      </c>
      <c r="D733" s="9" t="str">
        <f t="shared" si="91"/>
        <v>No Reporta</v>
      </c>
      <c r="E733" s="9" t="str">
        <f t="shared" si="92"/>
        <v>No Reporta</v>
      </c>
      <c r="F733" s="194" t="str">
        <f>+'Información ELECTRO PUNO'!E713</f>
        <v>BT</v>
      </c>
      <c r="G733" s="194">
        <f>+'Información ELECTRO PUNO'!G713</f>
        <v>8</v>
      </c>
      <c r="H733" s="9" t="str">
        <f t="shared" si="93"/>
        <v>Poste</v>
      </c>
      <c r="I733" s="194" t="str">
        <f>+'Información ELECTRO PUNO'!F713</f>
        <v>Concreto Armado</v>
      </c>
      <c r="J733" s="194" t="str">
        <f>+'Información ELECTRO PUNO'!B713</f>
        <v>PPC06</v>
      </c>
      <c r="K733" s="9" t="str">
        <f t="shared" si="95"/>
        <v>POSTE DE CONCRETO ARMADO DE  8/300/120/240</v>
      </c>
      <c r="L733" s="139">
        <f t="shared" si="96"/>
        <v>0.14000000000000001</v>
      </c>
    </row>
    <row r="734" spans="1:12" x14ac:dyDescent="0.25">
      <c r="A734" s="193">
        <f>+'Información ELECTRO PUNO'!A714</f>
        <v>713</v>
      </c>
      <c r="B734" s="26" t="str">
        <f t="shared" si="94"/>
        <v>SICODI</v>
      </c>
      <c r="C734" s="9" t="str">
        <f t="shared" si="90"/>
        <v>Puno</v>
      </c>
      <c r="D734" s="9" t="str">
        <f t="shared" si="91"/>
        <v>No Reporta</v>
      </c>
      <c r="E734" s="9" t="str">
        <f t="shared" si="92"/>
        <v>No Reporta</v>
      </c>
      <c r="F734" s="194" t="str">
        <f>+'Información ELECTRO PUNO'!E714</f>
        <v>BT</v>
      </c>
      <c r="G734" s="194">
        <f>+'Información ELECTRO PUNO'!G714</f>
        <v>8</v>
      </c>
      <c r="H734" s="9" t="str">
        <f t="shared" si="93"/>
        <v>Poste</v>
      </c>
      <c r="I734" s="194" t="str">
        <f>+'Información ELECTRO PUNO'!F714</f>
        <v>Concreto Armado</v>
      </c>
      <c r="J734" s="194" t="str">
        <f>+'Información ELECTRO PUNO'!B714</f>
        <v>PPC06</v>
      </c>
      <c r="K734" s="9" t="str">
        <f t="shared" si="95"/>
        <v>POSTE DE CONCRETO ARMADO DE  8/300/120/240</v>
      </c>
      <c r="L734" s="139">
        <f t="shared" si="96"/>
        <v>0.14000000000000001</v>
      </c>
    </row>
    <row r="735" spans="1:12" x14ac:dyDescent="0.25">
      <c r="A735" s="193">
        <f>+'Información ELECTRO PUNO'!A715</f>
        <v>714</v>
      </c>
      <c r="B735" s="26" t="str">
        <f t="shared" si="94"/>
        <v>SICODI</v>
      </c>
      <c r="C735" s="9" t="str">
        <f t="shared" si="90"/>
        <v>Puno</v>
      </c>
      <c r="D735" s="9" t="str">
        <f t="shared" si="91"/>
        <v>No Reporta</v>
      </c>
      <c r="E735" s="9" t="str">
        <f t="shared" si="92"/>
        <v>No Reporta</v>
      </c>
      <c r="F735" s="194" t="str">
        <f>+'Información ELECTRO PUNO'!E715</f>
        <v>MT</v>
      </c>
      <c r="G735" s="194">
        <f>+'Información ELECTRO PUNO'!G715</f>
        <v>13</v>
      </c>
      <c r="H735" s="9" t="str">
        <f t="shared" si="93"/>
        <v>Poste</v>
      </c>
      <c r="I735" s="194" t="str">
        <f>+'Información ELECTRO PUNO'!F715</f>
        <v>Concreto Armado C</v>
      </c>
      <c r="J735" s="194" t="str">
        <f>+'Información ELECTRO PUNO'!B715</f>
        <v>PPC20</v>
      </c>
      <c r="K735" s="9" t="str">
        <f t="shared" si="95"/>
        <v>POSTE DE CONCRETO ARMADO DE 13/400/150/345</v>
      </c>
      <c r="L735" s="139">
        <f t="shared" si="96"/>
        <v>0.54</v>
      </c>
    </row>
    <row r="736" spans="1:12" x14ac:dyDescent="0.25">
      <c r="A736" s="193">
        <f>+'Información ELECTRO PUNO'!A716</f>
        <v>715</v>
      </c>
      <c r="B736" s="26" t="str">
        <f t="shared" si="94"/>
        <v>SICODI</v>
      </c>
      <c r="C736" s="9" t="str">
        <f t="shared" si="90"/>
        <v>Puno</v>
      </c>
      <c r="D736" s="9" t="str">
        <f t="shared" si="91"/>
        <v>No Reporta</v>
      </c>
      <c r="E736" s="9" t="str">
        <f t="shared" si="92"/>
        <v>No Reporta</v>
      </c>
      <c r="F736" s="194" t="str">
        <f>+'Información ELECTRO PUNO'!E716</f>
        <v>MT</v>
      </c>
      <c r="G736" s="194">
        <f>+'Información ELECTRO PUNO'!G716</f>
        <v>13</v>
      </c>
      <c r="H736" s="9" t="str">
        <f t="shared" si="93"/>
        <v>Poste</v>
      </c>
      <c r="I736" s="194" t="str">
        <f>+'Información ELECTRO PUNO'!F716</f>
        <v>Concreto Armado C</v>
      </c>
      <c r="J736" s="194" t="str">
        <f>+'Información ELECTRO PUNO'!B716</f>
        <v>PPC20</v>
      </c>
      <c r="K736" s="9" t="str">
        <f t="shared" si="95"/>
        <v>POSTE DE CONCRETO ARMADO DE 13/400/150/345</v>
      </c>
      <c r="L736" s="139">
        <f t="shared" si="96"/>
        <v>0.54</v>
      </c>
    </row>
    <row r="737" spans="1:12" x14ac:dyDescent="0.25">
      <c r="A737" s="193">
        <f>+'Información ELECTRO PUNO'!A717</f>
        <v>716</v>
      </c>
      <c r="B737" s="26" t="str">
        <f t="shared" si="94"/>
        <v>SICODI</v>
      </c>
      <c r="C737" s="9" t="str">
        <f t="shared" si="90"/>
        <v>Puno</v>
      </c>
      <c r="D737" s="9" t="str">
        <f t="shared" si="91"/>
        <v>No Reporta</v>
      </c>
      <c r="E737" s="9" t="str">
        <f t="shared" si="92"/>
        <v>No Reporta</v>
      </c>
      <c r="F737" s="194" t="str">
        <f>+'Información ELECTRO PUNO'!E717</f>
        <v>MT</v>
      </c>
      <c r="G737" s="194">
        <f>+'Información ELECTRO PUNO'!G717</f>
        <v>13</v>
      </c>
      <c r="H737" s="9" t="str">
        <f t="shared" si="93"/>
        <v>Poste</v>
      </c>
      <c r="I737" s="194" t="str">
        <f>+'Información ELECTRO PUNO'!F717</f>
        <v>Concreto Armado C</v>
      </c>
      <c r="J737" s="194" t="str">
        <f>+'Información ELECTRO PUNO'!B717</f>
        <v>PPC20</v>
      </c>
      <c r="K737" s="9" t="str">
        <f t="shared" si="95"/>
        <v>POSTE DE CONCRETO ARMADO DE 13/400/150/345</v>
      </c>
      <c r="L737" s="139">
        <f t="shared" si="96"/>
        <v>0.54</v>
      </c>
    </row>
    <row r="738" spans="1:12" x14ac:dyDescent="0.25">
      <c r="A738" s="193">
        <f>+'Información ELECTRO PUNO'!A718</f>
        <v>717</v>
      </c>
      <c r="B738" s="26" t="str">
        <f t="shared" si="94"/>
        <v>SICODI</v>
      </c>
      <c r="C738" s="9" t="str">
        <f t="shared" si="90"/>
        <v>Puno</v>
      </c>
      <c r="D738" s="9" t="str">
        <f t="shared" si="91"/>
        <v>No Reporta</v>
      </c>
      <c r="E738" s="9" t="str">
        <f t="shared" si="92"/>
        <v>No Reporta</v>
      </c>
      <c r="F738" s="194" t="str">
        <f>+'Información ELECTRO PUNO'!E718</f>
        <v>MT</v>
      </c>
      <c r="G738" s="194">
        <f>+'Información ELECTRO PUNO'!G718</f>
        <v>13</v>
      </c>
      <c r="H738" s="9" t="str">
        <f t="shared" si="93"/>
        <v>Poste</v>
      </c>
      <c r="I738" s="194" t="str">
        <f>+'Información ELECTRO PUNO'!F718</f>
        <v>Concreto Armado C</v>
      </c>
      <c r="J738" s="194" t="str">
        <f>+'Información ELECTRO PUNO'!B718</f>
        <v>PPC20</v>
      </c>
      <c r="K738" s="9" t="str">
        <f t="shared" si="95"/>
        <v>POSTE DE CONCRETO ARMADO DE 13/400/150/345</v>
      </c>
      <c r="L738" s="139">
        <f t="shared" si="96"/>
        <v>0.54</v>
      </c>
    </row>
    <row r="739" spans="1:12" x14ac:dyDescent="0.25">
      <c r="A739" s="193">
        <f>+'Información ELECTRO PUNO'!A719</f>
        <v>718</v>
      </c>
      <c r="B739" s="26" t="str">
        <f t="shared" si="94"/>
        <v>SICODI</v>
      </c>
      <c r="C739" s="9" t="str">
        <f t="shared" si="90"/>
        <v>Puno</v>
      </c>
      <c r="D739" s="9" t="str">
        <f t="shared" si="91"/>
        <v>No Reporta</v>
      </c>
      <c r="E739" s="9" t="str">
        <f t="shared" si="92"/>
        <v>No Reporta</v>
      </c>
      <c r="F739" s="194" t="str">
        <f>+'Información ELECTRO PUNO'!E719</f>
        <v>MT</v>
      </c>
      <c r="G739" s="194">
        <f>+'Información ELECTRO PUNO'!G719</f>
        <v>13</v>
      </c>
      <c r="H739" s="9" t="str">
        <f t="shared" si="93"/>
        <v>Poste</v>
      </c>
      <c r="I739" s="194" t="str">
        <f>+'Información ELECTRO PUNO'!F719</f>
        <v>Concreto Armado C</v>
      </c>
      <c r="J739" s="194" t="str">
        <f>+'Información ELECTRO PUNO'!B719</f>
        <v>PPC20</v>
      </c>
      <c r="K739" s="9" t="str">
        <f t="shared" si="95"/>
        <v>POSTE DE CONCRETO ARMADO DE 13/400/150/345</v>
      </c>
      <c r="L739" s="139">
        <f t="shared" si="96"/>
        <v>0.54</v>
      </c>
    </row>
    <row r="740" spans="1:12" x14ac:dyDescent="0.25">
      <c r="A740" s="193">
        <f>+'Información ELECTRO PUNO'!A720</f>
        <v>719</v>
      </c>
      <c r="B740" s="26" t="str">
        <f t="shared" si="94"/>
        <v>SICODI</v>
      </c>
      <c r="C740" s="9" t="str">
        <f t="shared" si="90"/>
        <v>Puno</v>
      </c>
      <c r="D740" s="9" t="str">
        <f t="shared" si="91"/>
        <v>No Reporta</v>
      </c>
      <c r="E740" s="9" t="str">
        <f t="shared" si="92"/>
        <v>No Reporta</v>
      </c>
      <c r="F740" s="194" t="str">
        <f>+'Información ELECTRO PUNO'!E720</f>
        <v>MT</v>
      </c>
      <c r="G740" s="194">
        <f>+'Información ELECTRO PUNO'!G720</f>
        <v>13</v>
      </c>
      <c r="H740" s="9" t="str">
        <f t="shared" si="93"/>
        <v>Poste</v>
      </c>
      <c r="I740" s="194" t="str">
        <f>+'Información ELECTRO PUNO'!F720</f>
        <v>Concreto Armado C</v>
      </c>
      <c r="J740" s="194" t="str">
        <f>+'Información ELECTRO PUNO'!B720</f>
        <v>PPC20</v>
      </c>
      <c r="K740" s="9" t="str">
        <f t="shared" si="95"/>
        <v>POSTE DE CONCRETO ARMADO DE 13/400/150/345</v>
      </c>
      <c r="L740" s="139">
        <f t="shared" si="96"/>
        <v>0.54</v>
      </c>
    </row>
    <row r="741" spans="1:12" x14ac:dyDescent="0.25">
      <c r="A741" s="193">
        <f>+'Información ELECTRO PUNO'!A721</f>
        <v>720</v>
      </c>
      <c r="B741" s="26" t="str">
        <f t="shared" si="94"/>
        <v>SICODI</v>
      </c>
      <c r="C741" s="9" t="str">
        <f t="shared" si="90"/>
        <v>Puno</v>
      </c>
      <c r="D741" s="9" t="str">
        <f t="shared" si="91"/>
        <v>No Reporta</v>
      </c>
      <c r="E741" s="9" t="str">
        <f t="shared" si="92"/>
        <v>No Reporta</v>
      </c>
      <c r="F741" s="194" t="str">
        <f>+'Información ELECTRO PUNO'!E721</f>
        <v>MT</v>
      </c>
      <c r="G741" s="194">
        <f>+'Información ELECTRO PUNO'!G721</f>
        <v>13</v>
      </c>
      <c r="H741" s="9" t="str">
        <f t="shared" si="93"/>
        <v>Poste</v>
      </c>
      <c r="I741" s="194" t="str">
        <f>+'Información ELECTRO PUNO'!F721</f>
        <v>Concreto Armado C</v>
      </c>
      <c r="J741" s="194" t="str">
        <f>+'Información ELECTRO PUNO'!B721</f>
        <v>PPC20</v>
      </c>
      <c r="K741" s="9" t="str">
        <f t="shared" si="95"/>
        <v>POSTE DE CONCRETO ARMADO DE 13/400/150/345</v>
      </c>
      <c r="L741" s="139">
        <f t="shared" si="96"/>
        <v>0.54</v>
      </c>
    </row>
    <row r="742" spans="1:12" x14ac:dyDescent="0.25">
      <c r="A742" s="193">
        <f>+'Información ELECTRO PUNO'!A722</f>
        <v>721</v>
      </c>
      <c r="B742" s="26" t="str">
        <f t="shared" si="94"/>
        <v>SICODI</v>
      </c>
      <c r="C742" s="9" t="str">
        <f t="shared" si="90"/>
        <v>Puno</v>
      </c>
      <c r="D742" s="9" t="str">
        <f t="shared" si="91"/>
        <v>No Reporta</v>
      </c>
      <c r="E742" s="9" t="str">
        <f t="shared" si="92"/>
        <v>No Reporta</v>
      </c>
      <c r="F742" s="194" t="str">
        <f>+'Información ELECTRO PUNO'!E722</f>
        <v>MT</v>
      </c>
      <c r="G742" s="194">
        <f>+'Información ELECTRO PUNO'!G722</f>
        <v>13</v>
      </c>
      <c r="H742" s="9" t="str">
        <f t="shared" si="93"/>
        <v>Poste</v>
      </c>
      <c r="I742" s="194" t="str">
        <f>+'Información ELECTRO PUNO'!F722</f>
        <v>Concreto Armado C</v>
      </c>
      <c r="J742" s="194" t="str">
        <f>+'Información ELECTRO PUNO'!B722</f>
        <v>PPC20</v>
      </c>
      <c r="K742" s="9" t="str">
        <f t="shared" si="95"/>
        <v>POSTE DE CONCRETO ARMADO DE 13/400/150/345</v>
      </c>
      <c r="L742" s="139">
        <f t="shared" si="96"/>
        <v>0.54</v>
      </c>
    </row>
    <row r="743" spans="1:12" x14ac:dyDescent="0.25">
      <c r="A743" s="193">
        <f>+'Información ELECTRO PUNO'!A723</f>
        <v>722</v>
      </c>
      <c r="B743" s="26" t="str">
        <f t="shared" si="94"/>
        <v>SICODI</v>
      </c>
      <c r="C743" s="9" t="str">
        <f t="shared" si="90"/>
        <v>Puno</v>
      </c>
      <c r="D743" s="9" t="str">
        <f t="shared" si="91"/>
        <v>No Reporta</v>
      </c>
      <c r="E743" s="9" t="str">
        <f t="shared" si="92"/>
        <v>No Reporta</v>
      </c>
      <c r="F743" s="194" t="str">
        <f>+'Información ELECTRO PUNO'!E723</f>
        <v>MT</v>
      </c>
      <c r="G743" s="194">
        <f>+'Información ELECTRO PUNO'!G723</f>
        <v>13</v>
      </c>
      <c r="H743" s="9" t="str">
        <f t="shared" si="93"/>
        <v>Poste</v>
      </c>
      <c r="I743" s="194" t="str">
        <f>+'Información ELECTRO PUNO'!F723</f>
        <v>Concreto Armado C</v>
      </c>
      <c r="J743" s="194" t="str">
        <f>+'Información ELECTRO PUNO'!B723</f>
        <v>PPC20</v>
      </c>
      <c r="K743" s="9" t="str">
        <f t="shared" si="95"/>
        <v>POSTE DE CONCRETO ARMADO DE 13/400/150/345</v>
      </c>
      <c r="L743" s="139">
        <f t="shared" si="96"/>
        <v>0.54</v>
      </c>
    </row>
    <row r="744" spans="1:12" x14ac:dyDescent="0.25">
      <c r="A744" s="193">
        <f>+'Información ELECTRO PUNO'!A724</f>
        <v>723</v>
      </c>
      <c r="B744" s="26" t="str">
        <f t="shared" si="94"/>
        <v>SICODI</v>
      </c>
      <c r="C744" s="9" t="str">
        <f t="shared" si="90"/>
        <v>Puno</v>
      </c>
      <c r="D744" s="9" t="str">
        <f t="shared" si="91"/>
        <v>No Reporta</v>
      </c>
      <c r="E744" s="9" t="str">
        <f t="shared" si="92"/>
        <v>No Reporta</v>
      </c>
      <c r="F744" s="194" t="str">
        <f>+'Información ELECTRO PUNO'!E724</f>
        <v>MT</v>
      </c>
      <c r="G744" s="194">
        <f>+'Información ELECTRO PUNO'!G724</f>
        <v>13</v>
      </c>
      <c r="H744" s="9" t="str">
        <f t="shared" si="93"/>
        <v>Poste</v>
      </c>
      <c r="I744" s="194" t="str">
        <f>+'Información ELECTRO PUNO'!F724</f>
        <v>Concreto Armado C</v>
      </c>
      <c r="J744" s="194" t="str">
        <f>+'Información ELECTRO PUNO'!B724</f>
        <v>PPC20</v>
      </c>
      <c r="K744" s="9" t="str">
        <f t="shared" si="95"/>
        <v>POSTE DE CONCRETO ARMADO DE 13/400/150/345</v>
      </c>
      <c r="L744" s="139">
        <f t="shared" si="96"/>
        <v>0.54</v>
      </c>
    </row>
    <row r="745" spans="1:12" x14ac:dyDescent="0.25">
      <c r="A745" s="193">
        <f>+'Información ELECTRO PUNO'!A725</f>
        <v>724</v>
      </c>
      <c r="B745" s="26" t="str">
        <f t="shared" si="94"/>
        <v>SICODI</v>
      </c>
      <c r="C745" s="9" t="str">
        <f t="shared" si="90"/>
        <v>Puno</v>
      </c>
      <c r="D745" s="9" t="str">
        <f t="shared" si="91"/>
        <v>No Reporta</v>
      </c>
      <c r="E745" s="9" t="str">
        <f t="shared" si="92"/>
        <v>No Reporta</v>
      </c>
      <c r="F745" s="194" t="str">
        <f>+'Información ELECTRO PUNO'!E725</f>
        <v>MT</v>
      </c>
      <c r="G745" s="194">
        <f>+'Información ELECTRO PUNO'!G725</f>
        <v>13</v>
      </c>
      <c r="H745" s="9" t="str">
        <f t="shared" si="93"/>
        <v>Poste</v>
      </c>
      <c r="I745" s="194" t="str">
        <f>+'Información ELECTRO PUNO'!F725</f>
        <v>Concreto Armado C</v>
      </c>
      <c r="J745" s="194" t="str">
        <f>+'Información ELECTRO PUNO'!B725</f>
        <v>PPC20</v>
      </c>
      <c r="K745" s="9" t="str">
        <f t="shared" si="95"/>
        <v>POSTE DE CONCRETO ARMADO DE 13/400/150/345</v>
      </c>
      <c r="L745" s="139">
        <f t="shared" si="96"/>
        <v>0.54</v>
      </c>
    </row>
    <row r="746" spans="1:12" x14ac:dyDescent="0.25">
      <c r="A746" s="193">
        <f>+'Información ELECTRO PUNO'!A726</f>
        <v>725</v>
      </c>
      <c r="B746" s="26" t="str">
        <f t="shared" si="94"/>
        <v>SICODI</v>
      </c>
      <c r="C746" s="9" t="str">
        <f t="shared" si="90"/>
        <v>Puno</v>
      </c>
      <c r="D746" s="9" t="str">
        <f t="shared" si="91"/>
        <v>No Reporta</v>
      </c>
      <c r="E746" s="9" t="str">
        <f t="shared" si="92"/>
        <v>No Reporta</v>
      </c>
      <c r="F746" s="194" t="str">
        <f>+'Información ELECTRO PUNO'!E726</f>
        <v>MT</v>
      </c>
      <c r="G746" s="194">
        <f>+'Información ELECTRO PUNO'!G726</f>
        <v>13</v>
      </c>
      <c r="H746" s="9" t="str">
        <f t="shared" si="93"/>
        <v>Poste</v>
      </c>
      <c r="I746" s="194" t="str">
        <f>+'Información ELECTRO PUNO'!F726</f>
        <v>Concreto Armado C</v>
      </c>
      <c r="J746" s="194" t="str">
        <f>+'Información ELECTRO PUNO'!B726</f>
        <v>PPC20</v>
      </c>
      <c r="K746" s="9" t="str">
        <f t="shared" si="95"/>
        <v>POSTE DE CONCRETO ARMADO DE 13/400/150/345</v>
      </c>
      <c r="L746" s="139">
        <f t="shared" si="96"/>
        <v>0.54</v>
      </c>
    </row>
    <row r="747" spans="1:12" x14ac:dyDescent="0.25">
      <c r="A747" s="193">
        <f>+'Información ELECTRO PUNO'!A727</f>
        <v>726</v>
      </c>
      <c r="B747" s="26" t="str">
        <f t="shared" si="94"/>
        <v>SICODI</v>
      </c>
      <c r="C747" s="9" t="str">
        <f t="shared" si="90"/>
        <v>Puno</v>
      </c>
      <c r="D747" s="9" t="str">
        <f t="shared" si="91"/>
        <v>No Reporta</v>
      </c>
      <c r="E747" s="9" t="str">
        <f t="shared" si="92"/>
        <v>No Reporta</v>
      </c>
      <c r="F747" s="194" t="str">
        <f>+'Información ELECTRO PUNO'!E727</f>
        <v>MT</v>
      </c>
      <c r="G747" s="194">
        <f>+'Información ELECTRO PUNO'!G727</f>
        <v>13</v>
      </c>
      <c r="H747" s="9" t="str">
        <f t="shared" si="93"/>
        <v>Poste</v>
      </c>
      <c r="I747" s="194" t="str">
        <f>+'Información ELECTRO PUNO'!F727</f>
        <v>Concreto Armado C</v>
      </c>
      <c r="J747" s="194" t="str">
        <f>+'Información ELECTRO PUNO'!B727</f>
        <v>PPC20</v>
      </c>
      <c r="K747" s="9" t="str">
        <f t="shared" si="95"/>
        <v>POSTE DE CONCRETO ARMADO DE 13/400/150/345</v>
      </c>
      <c r="L747" s="139">
        <f t="shared" si="96"/>
        <v>0.54</v>
      </c>
    </row>
    <row r="748" spans="1:12" x14ac:dyDescent="0.25">
      <c r="A748" s="193">
        <f>+'Información ELECTRO PUNO'!A728</f>
        <v>727</v>
      </c>
      <c r="B748" s="26" t="str">
        <f t="shared" si="94"/>
        <v>SICODI</v>
      </c>
      <c r="C748" s="9" t="str">
        <f t="shared" si="90"/>
        <v>Puno</v>
      </c>
      <c r="D748" s="9" t="str">
        <f t="shared" si="91"/>
        <v>No Reporta</v>
      </c>
      <c r="E748" s="9" t="str">
        <f t="shared" si="92"/>
        <v>No Reporta</v>
      </c>
      <c r="F748" s="194" t="str">
        <f>+'Información ELECTRO PUNO'!E728</f>
        <v>MT</v>
      </c>
      <c r="G748" s="194">
        <f>+'Información ELECTRO PUNO'!G728</f>
        <v>13</v>
      </c>
      <c r="H748" s="9" t="str">
        <f t="shared" si="93"/>
        <v>Poste</v>
      </c>
      <c r="I748" s="194" t="str">
        <f>+'Información ELECTRO PUNO'!F728</f>
        <v>Concreto Armado C</v>
      </c>
      <c r="J748" s="194" t="str">
        <f>+'Información ELECTRO PUNO'!B728</f>
        <v>PPC20</v>
      </c>
      <c r="K748" s="9" t="str">
        <f t="shared" si="95"/>
        <v>POSTE DE CONCRETO ARMADO DE 13/400/150/345</v>
      </c>
      <c r="L748" s="139">
        <f t="shared" si="96"/>
        <v>0.54</v>
      </c>
    </row>
    <row r="749" spans="1:12" x14ac:dyDescent="0.25">
      <c r="A749" s="193">
        <f>+'Información ELECTRO PUNO'!A729</f>
        <v>728</v>
      </c>
      <c r="B749" s="26" t="str">
        <f t="shared" si="94"/>
        <v>SICODI</v>
      </c>
      <c r="C749" s="9" t="str">
        <f t="shared" si="90"/>
        <v>Puno</v>
      </c>
      <c r="D749" s="9" t="str">
        <f t="shared" si="91"/>
        <v>No Reporta</v>
      </c>
      <c r="E749" s="9" t="str">
        <f t="shared" si="92"/>
        <v>No Reporta</v>
      </c>
      <c r="F749" s="194" t="str">
        <f>+'Información ELECTRO PUNO'!E729</f>
        <v>MT</v>
      </c>
      <c r="G749" s="194">
        <f>+'Información ELECTRO PUNO'!G729</f>
        <v>13</v>
      </c>
      <c r="H749" s="9" t="str">
        <f t="shared" si="93"/>
        <v>Poste</v>
      </c>
      <c r="I749" s="194" t="str">
        <f>+'Información ELECTRO PUNO'!F729</f>
        <v>Concreto Armado C</v>
      </c>
      <c r="J749" s="194" t="str">
        <f>+'Información ELECTRO PUNO'!B729</f>
        <v>PPC20</v>
      </c>
      <c r="K749" s="9" t="str">
        <f t="shared" si="95"/>
        <v>POSTE DE CONCRETO ARMADO DE 13/400/150/345</v>
      </c>
      <c r="L749" s="139">
        <f t="shared" si="96"/>
        <v>0.54</v>
      </c>
    </row>
    <row r="750" spans="1:12" x14ac:dyDescent="0.25">
      <c r="A750" s="193">
        <f>+'Información ELECTRO PUNO'!A730</f>
        <v>729</v>
      </c>
      <c r="B750" s="26" t="str">
        <f t="shared" si="94"/>
        <v>SICODI</v>
      </c>
      <c r="C750" s="9" t="str">
        <f t="shared" si="90"/>
        <v>Puno</v>
      </c>
      <c r="D750" s="9" t="str">
        <f t="shared" si="91"/>
        <v>No Reporta</v>
      </c>
      <c r="E750" s="9" t="str">
        <f t="shared" si="92"/>
        <v>No Reporta</v>
      </c>
      <c r="F750" s="194" t="str">
        <f>+'Información ELECTRO PUNO'!E730</f>
        <v>MT</v>
      </c>
      <c r="G750" s="194">
        <f>+'Información ELECTRO PUNO'!G730</f>
        <v>13</v>
      </c>
      <c r="H750" s="9" t="str">
        <f t="shared" si="93"/>
        <v>Poste</v>
      </c>
      <c r="I750" s="194" t="str">
        <f>+'Información ELECTRO PUNO'!F730</f>
        <v>Concreto Armado C</v>
      </c>
      <c r="J750" s="194" t="str">
        <f>+'Información ELECTRO PUNO'!B730</f>
        <v>PPC20</v>
      </c>
      <c r="K750" s="9" t="str">
        <f t="shared" si="95"/>
        <v>POSTE DE CONCRETO ARMADO DE 13/400/150/345</v>
      </c>
      <c r="L750" s="139">
        <f t="shared" si="96"/>
        <v>0.54</v>
      </c>
    </row>
    <row r="751" spans="1:12" x14ac:dyDescent="0.25">
      <c r="A751" s="193">
        <f>+'Información ELECTRO PUNO'!A731</f>
        <v>730</v>
      </c>
      <c r="B751" s="26" t="str">
        <f t="shared" si="94"/>
        <v>SICODI</v>
      </c>
      <c r="C751" s="9" t="str">
        <f t="shared" si="90"/>
        <v>Puno</v>
      </c>
      <c r="D751" s="9" t="str">
        <f t="shared" si="91"/>
        <v>No Reporta</v>
      </c>
      <c r="E751" s="9" t="str">
        <f t="shared" si="92"/>
        <v>No Reporta</v>
      </c>
      <c r="F751" s="194" t="str">
        <f>+'Información ELECTRO PUNO'!E731</f>
        <v>MT</v>
      </c>
      <c r="G751" s="194">
        <f>+'Información ELECTRO PUNO'!G731</f>
        <v>13</v>
      </c>
      <c r="H751" s="9" t="str">
        <f t="shared" si="93"/>
        <v>Poste</v>
      </c>
      <c r="I751" s="194" t="str">
        <f>+'Información ELECTRO PUNO'!F731</f>
        <v>Concreto Armado C</v>
      </c>
      <c r="J751" s="194" t="str">
        <f>+'Información ELECTRO PUNO'!B731</f>
        <v>PPC20</v>
      </c>
      <c r="K751" s="9" t="str">
        <f t="shared" si="95"/>
        <v>POSTE DE CONCRETO ARMADO DE 13/400/150/345</v>
      </c>
      <c r="L751" s="139">
        <f t="shared" si="96"/>
        <v>0.54</v>
      </c>
    </row>
    <row r="752" spans="1:12" x14ac:dyDescent="0.25">
      <c r="A752" s="193">
        <f>+'Información ELECTRO PUNO'!A732</f>
        <v>731</v>
      </c>
      <c r="B752" s="26" t="str">
        <f t="shared" si="94"/>
        <v>SICODI</v>
      </c>
      <c r="C752" s="9" t="str">
        <f t="shared" si="90"/>
        <v>Puno</v>
      </c>
      <c r="D752" s="9" t="str">
        <f t="shared" si="91"/>
        <v>No Reporta</v>
      </c>
      <c r="E752" s="9" t="str">
        <f t="shared" si="92"/>
        <v>No Reporta</v>
      </c>
      <c r="F752" s="194" t="str">
        <f>+'Información ELECTRO PUNO'!E732</f>
        <v>MT</v>
      </c>
      <c r="G752" s="194">
        <f>+'Información ELECTRO PUNO'!G732</f>
        <v>13</v>
      </c>
      <c r="H752" s="9" t="str">
        <f t="shared" si="93"/>
        <v>Poste</v>
      </c>
      <c r="I752" s="194" t="str">
        <f>+'Información ELECTRO PUNO'!F732</f>
        <v>Concreto Armado C</v>
      </c>
      <c r="J752" s="194" t="str">
        <f>+'Información ELECTRO PUNO'!B732</f>
        <v>PPC20</v>
      </c>
      <c r="K752" s="9" t="str">
        <f t="shared" si="95"/>
        <v>POSTE DE CONCRETO ARMADO DE 13/400/150/345</v>
      </c>
      <c r="L752" s="139">
        <f t="shared" si="96"/>
        <v>0.54</v>
      </c>
    </row>
    <row r="753" spans="1:12" x14ac:dyDescent="0.25">
      <c r="A753" s="193">
        <f>+'Información ELECTRO PUNO'!A733</f>
        <v>732</v>
      </c>
      <c r="B753" s="26" t="str">
        <f t="shared" si="94"/>
        <v>SICODI</v>
      </c>
      <c r="C753" s="9" t="str">
        <f t="shared" si="90"/>
        <v>Puno</v>
      </c>
      <c r="D753" s="9" t="str">
        <f t="shared" si="91"/>
        <v>No Reporta</v>
      </c>
      <c r="E753" s="9" t="str">
        <f t="shared" si="92"/>
        <v>No Reporta</v>
      </c>
      <c r="F753" s="194" t="str">
        <f>+'Información ELECTRO PUNO'!E733</f>
        <v>MT</v>
      </c>
      <c r="G753" s="194">
        <f>+'Información ELECTRO PUNO'!G733</f>
        <v>13</v>
      </c>
      <c r="H753" s="9" t="str">
        <f t="shared" si="93"/>
        <v>Poste</v>
      </c>
      <c r="I753" s="194" t="str">
        <f>+'Información ELECTRO PUNO'!F733</f>
        <v>Concreto Armado C</v>
      </c>
      <c r="J753" s="194" t="str">
        <f>+'Información ELECTRO PUNO'!B733</f>
        <v>PPC20</v>
      </c>
      <c r="K753" s="9" t="str">
        <f t="shared" si="95"/>
        <v>POSTE DE CONCRETO ARMADO DE 13/400/150/345</v>
      </c>
      <c r="L753" s="139">
        <f t="shared" si="96"/>
        <v>0.54</v>
      </c>
    </row>
    <row r="754" spans="1:12" x14ac:dyDescent="0.25">
      <c r="A754" s="193">
        <f>+'Información ELECTRO PUNO'!A734</f>
        <v>733</v>
      </c>
      <c r="B754" s="26" t="str">
        <f t="shared" si="94"/>
        <v>SICODI</v>
      </c>
      <c r="C754" s="9" t="str">
        <f t="shared" si="90"/>
        <v>Puno</v>
      </c>
      <c r="D754" s="9" t="str">
        <f t="shared" si="91"/>
        <v>No Reporta</v>
      </c>
      <c r="E754" s="9" t="str">
        <f t="shared" si="92"/>
        <v>No Reporta</v>
      </c>
      <c r="F754" s="194" t="str">
        <f>+'Información ELECTRO PUNO'!E734</f>
        <v>MT</v>
      </c>
      <c r="G754" s="194">
        <f>+'Información ELECTRO PUNO'!G734</f>
        <v>13</v>
      </c>
      <c r="H754" s="9" t="str">
        <f t="shared" si="93"/>
        <v>Poste</v>
      </c>
      <c r="I754" s="194" t="str">
        <f>+'Información ELECTRO PUNO'!F734</f>
        <v>Concreto Armado C</v>
      </c>
      <c r="J754" s="194" t="str">
        <f>+'Información ELECTRO PUNO'!B734</f>
        <v>PPC20</v>
      </c>
      <c r="K754" s="9" t="str">
        <f t="shared" si="95"/>
        <v>POSTE DE CONCRETO ARMADO DE 13/400/150/345</v>
      </c>
      <c r="L754" s="139">
        <f t="shared" si="96"/>
        <v>0.54</v>
      </c>
    </row>
    <row r="755" spans="1:12" x14ac:dyDescent="0.25">
      <c r="A755" s="193">
        <f>+'Información ELECTRO PUNO'!A735</f>
        <v>734</v>
      </c>
      <c r="B755" s="26" t="str">
        <f t="shared" si="94"/>
        <v>SICODI</v>
      </c>
      <c r="C755" s="9" t="str">
        <f t="shared" si="90"/>
        <v>Puno</v>
      </c>
      <c r="D755" s="9" t="str">
        <f t="shared" si="91"/>
        <v>No Reporta</v>
      </c>
      <c r="E755" s="9" t="str">
        <f t="shared" si="92"/>
        <v>No Reporta</v>
      </c>
      <c r="F755" s="194" t="str">
        <f>+'Información ELECTRO PUNO'!E735</f>
        <v>MT</v>
      </c>
      <c r="G755" s="194">
        <f>+'Información ELECTRO PUNO'!G735</f>
        <v>13</v>
      </c>
      <c r="H755" s="9" t="str">
        <f t="shared" si="93"/>
        <v>Poste</v>
      </c>
      <c r="I755" s="194" t="str">
        <f>+'Información ELECTRO PUNO'!F735</f>
        <v>Concreto Armado C</v>
      </c>
      <c r="J755" s="194" t="str">
        <f>+'Información ELECTRO PUNO'!B735</f>
        <v>PPC20</v>
      </c>
      <c r="K755" s="9" t="str">
        <f t="shared" si="95"/>
        <v>POSTE DE CONCRETO ARMADO DE 13/400/150/345</v>
      </c>
      <c r="L755" s="139">
        <f t="shared" si="96"/>
        <v>0.54</v>
      </c>
    </row>
    <row r="756" spans="1:12" x14ac:dyDescent="0.25">
      <c r="A756" s="193">
        <f>+'Información ELECTRO PUNO'!A736</f>
        <v>735</v>
      </c>
      <c r="B756" s="26" t="str">
        <f t="shared" si="94"/>
        <v>SICODI</v>
      </c>
      <c r="C756" s="9" t="str">
        <f t="shared" si="90"/>
        <v>Puno</v>
      </c>
      <c r="D756" s="9" t="str">
        <f t="shared" si="91"/>
        <v>No Reporta</v>
      </c>
      <c r="E756" s="9" t="str">
        <f t="shared" si="92"/>
        <v>No Reporta</v>
      </c>
      <c r="F756" s="194" t="str">
        <f>+'Información ELECTRO PUNO'!E736</f>
        <v>MT</v>
      </c>
      <c r="G756" s="194">
        <f>+'Información ELECTRO PUNO'!G736</f>
        <v>13</v>
      </c>
      <c r="H756" s="9" t="str">
        <f t="shared" si="93"/>
        <v>Poste</v>
      </c>
      <c r="I756" s="194" t="str">
        <f>+'Información ELECTRO PUNO'!F736</f>
        <v>Concreto Armado C</v>
      </c>
      <c r="J756" s="194" t="str">
        <f>+'Información ELECTRO PUNO'!B736</f>
        <v>PPC20</v>
      </c>
      <c r="K756" s="9" t="str">
        <f t="shared" si="95"/>
        <v>POSTE DE CONCRETO ARMADO DE 13/400/150/345</v>
      </c>
      <c r="L756" s="139">
        <f t="shared" si="96"/>
        <v>0.54</v>
      </c>
    </row>
    <row r="757" spans="1:12" x14ac:dyDescent="0.25">
      <c r="A757" s="193">
        <f>+'Información ELECTRO PUNO'!A737</f>
        <v>736</v>
      </c>
      <c r="B757" s="26" t="str">
        <f t="shared" si="94"/>
        <v>SICODI</v>
      </c>
      <c r="C757" s="9" t="str">
        <f t="shared" si="90"/>
        <v>Puno</v>
      </c>
      <c r="D757" s="9" t="str">
        <f t="shared" si="91"/>
        <v>No Reporta</v>
      </c>
      <c r="E757" s="9" t="str">
        <f t="shared" si="92"/>
        <v>No Reporta</v>
      </c>
      <c r="F757" s="194" t="str">
        <f>+'Información ELECTRO PUNO'!E737</f>
        <v>MT</v>
      </c>
      <c r="G757" s="194">
        <f>+'Información ELECTRO PUNO'!G737</f>
        <v>13</v>
      </c>
      <c r="H757" s="9" t="str">
        <f t="shared" si="93"/>
        <v>Poste</v>
      </c>
      <c r="I757" s="194" t="str">
        <f>+'Información ELECTRO PUNO'!F737</f>
        <v>Concreto Armado C</v>
      </c>
      <c r="J757" s="194" t="str">
        <f>+'Información ELECTRO PUNO'!B737</f>
        <v>PPC20</v>
      </c>
      <c r="K757" s="9" t="str">
        <f t="shared" si="95"/>
        <v>POSTE DE CONCRETO ARMADO DE 13/400/150/345</v>
      </c>
      <c r="L757" s="139">
        <f t="shared" si="96"/>
        <v>0.54</v>
      </c>
    </row>
    <row r="758" spans="1:12" x14ac:dyDescent="0.25">
      <c r="A758" s="193">
        <f>+'Información ELECTRO PUNO'!A738</f>
        <v>737</v>
      </c>
      <c r="B758" s="26" t="str">
        <f t="shared" si="94"/>
        <v>SICODI</v>
      </c>
      <c r="C758" s="9" t="str">
        <f t="shared" si="90"/>
        <v>Puno</v>
      </c>
      <c r="D758" s="9" t="str">
        <f t="shared" si="91"/>
        <v>No Reporta</v>
      </c>
      <c r="E758" s="9" t="str">
        <f t="shared" si="92"/>
        <v>No Reporta</v>
      </c>
      <c r="F758" s="194" t="str">
        <f>+'Información ELECTRO PUNO'!E738</f>
        <v>MT</v>
      </c>
      <c r="G758" s="194">
        <f>+'Información ELECTRO PUNO'!G738</f>
        <v>13</v>
      </c>
      <c r="H758" s="9" t="str">
        <f t="shared" si="93"/>
        <v>Poste</v>
      </c>
      <c r="I758" s="194" t="str">
        <f>+'Información ELECTRO PUNO'!F738</f>
        <v>Concreto Armado C</v>
      </c>
      <c r="J758" s="194" t="str">
        <f>+'Información ELECTRO PUNO'!B738</f>
        <v>PPC20</v>
      </c>
      <c r="K758" s="9" t="str">
        <f t="shared" si="95"/>
        <v>POSTE DE CONCRETO ARMADO DE 13/400/150/345</v>
      </c>
      <c r="L758" s="139">
        <f t="shared" si="96"/>
        <v>0.54</v>
      </c>
    </row>
    <row r="759" spans="1:12" x14ac:dyDescent="0.25">
      <c r="A759" s="193">
        <f>+'Información ELECTRO PUNO'!A739</f>
        <v>738</v>
      </c>
      <c r="B759" s="26" t="str">
        <f t="shared" si="94"/>
        <v>SICODI</v>
      </c>
      <c r="C759" s="9" t="str">
        <f t="shared" si="90"/>
        <v>Puno</v>
      </c>
      <c r="D759" s="9" t="str">
        <f t="shared" si="91"/>
        <v>No Reporta</v>
      </c>
      <c r="E759" s="9" t="str">
        <f t="shared" si="92"/>
        <v>No Reporta</v>
      </c>
      <c r="F759" s="194" t="str">
        <f>+'Información ELECTRO PUNO'!E739</f>
        <v>MT</v>
      </c>
      <c r="G759" s="194">
        <f>+'Información ELECTRO PUNO'!G739</f>
        <v>12</v>
      </c>
      <c r="H759" s="9" t="str">
        <f t="shared" si="93"/>
        <v>Poste</v>
      </c>
      <c r="I759" s="194" t="str">
        <f>+'Información ELECTRO PUNO'!F739</f>
        <v>Madera Tratada</v>
      </c>
      <c r="J759" s="194" t="str">
        <f>+'Información ELECTRO PUNO'!B739</f>
        <v>PPM20</v>
      </c>
      <c r="K759" s="9" t="str">
        <f t="shared" si="95"/>
        <v>POSTE DE MADERA TRATADA DE 12 mts. CL.5</v>
      </c>
      <c r="L759" s="139">
        <f t="shared" si="96"/>
        <v>0.41</v>
      </c>
    </row>
    <row r="760" spans="1:12" x14ac:dyDescent="0.25">
      <c r="A760" s="193">
        <f>+'Información ELECTRO PUNO'!A740</f>
        <v>739</v>
      </c>
      <c r="B760" s="26" t="str">
        <f t="shared" si="94"/>
        <v>SICODI</v>
      </c>
      <c r="C760" s="9" t="str">
        <f t="shared" si="90"/>
        <v>Puno</v>
      </c>
      <c r="D760" s="9" t="str">
        <f t="shared" si="91"/>
        <v>No Reporta</v>
      </c>
      <c r="E760" s="9" t="str">
        <f t="shared" si="92"/>
        <v>No Reporta</v>
      </c>
      <c r="F760" s="194" t="str">
        <f>+'Información ELECTRO PUNO'!E740</f>
        <v>MT</v>
      </c>
      <c r="G760" s="194">
        <f>+'Información ELECTRO PUNO'!G740</f>
        <v>12</v>
      </c>
      <c r="H760" s="9" t="str">
        <f t="shared" si="93"/>
        <v>Poste</v>
      </c>
      <c r="I760" s="194" t="str">
        <f>+'Información ELECTRO PUNO'!F740</f>
        <v>Madera Tratada</v>
      </c>
      <c r="J760" s="194" t="str">
        <f>+'Información ELECTRO PUNO'!B740</f>
        <v>PPM20</v>
      </c>
      <c r="K760" s="9" t="str">
        <f t="shared" si="95"/>
        <v>POSTE DE MADERA TRATADA DE 12 mts. CL.5</v>
      </c>
      <c r="L760" s="139">
        <f t="shared" si="96"/>
        <v>0.41</v>
      </c>
    </row>
    <row r="761" spans="1:12" x14ac:dyDescent="0.25">
      <c r="A761" s="193">
        <f>+'Información ELECTRO PUNO'!A741</f>
        <v>740</v>
      </c>
      <c r="B761" s="26" t="str">
        <f t="shared" si="94"/>
        <v>SICODI</v>
      </c>
      <c r="C761" s="9" t="str">
        <f t="shared" si="90"/>
        <v>Puno</v>
      </c>
      <c r="D761" s="9" t="str">
        <f t="shared" si="91"/>
        <v>No Reporta</v>
      </c>
      <c r="E761" s="9" t="str">
        <f t="shared" si="92"/>
        <v>No Reporta</v>
      </c>
      <c r="F761" s="194" t="str">
        <f>+'Información ELECTRO PUNO'!E741</f>
        <v>MT</v>
      </c>
      <c r="G761" s="194">
        <f>+'Información ELECTRO PUNO'!G741</f>
        <v>12</v>
      </c>
      <c r="H761" s="9" t="str">
        <f t="shared" si="93"/>
        <v>Poste</v>
      </c>
      <c r="I761" s="194" t="str">
        <f>+'Información ELECTRO PUNO'!F741</f>
        <v>Madera Tratada</v>
      </c>
      <c r="J761" s="194" t="str">
        <f>+'Información ELECTRO PUNO'!B741</f>
        <v>PPM20</v>
      </c>
      <c r="K761" s="9" t="str">
        <f t="shared" si="95"/>
        <v>POSTE DE MADERA TRATADA DE 12 mts. CL.5</v>
      </c>
      <c r="L761" s="139">
        <f t="shared" si="96"/>
        <v>0.41</v>
      </c>
    </row>
    <row r="762" spans="1:12" x14ac:dyDescent="0.25">
      <c r="A762" s="193">
        <f>+'Información ELECTRO PUNO'!A742</f>
        <v>741</v>
      </c>
      <c r="B762" s="26" t="str">
        <f t="shared" si="94"/>
        <v>SICODI</v>
      </c>
      <c r="C762" s="9" t="str">
        <f t="shared" si="90"/>
        <v>Puno</v>
      </c>
      <c r="D762" s="9" t="str">
        <f t="shared" si="91"/>
        <v>No Reporta</v>
      </c>
      <c r="E762" s="9" t="str">
        <f t="shared" si="92"/>
        <v>No Reporta</v>
      </c>
      <c r="F762" s="194" t="str">
        <f>+'Información ELECTRO PUNO'!E742</f>
        <v>MT</v>
      </c>
      <c r="G762" s="194">
        <f>+'Información ELECTRO PUNO'!G742</f>
        <v>12</v>
      </c>
      <c r="H762" s="9" t="str">
        <f t="shared" si="93"/>
        <v>Poste</v>
      </c>
      <c r="I762" s="194" t="str">
        <f>+'Información ELECTRO PUNO'!F742</f>
        <v>Madera Tratada</v>
      </c>
      <c r="J762" s="194" t="str">
        <f>+'Información ELECTRO PUNO'!B742</f>
        <v>PPM20</v>
      </c>
      <c r="K762" s="9" t="str">
        <f t="shared" si="95"/>
        <v>POSTE DE MADERA TRATADA DE 12 mts. CL.5</v>
      </c>
      <c r="L762" s="139">
        <f t="shared" si="96"/>
        <v>0.41</v>
      </c>
    </row>
    <row r="763" spans="1:12" x14ac:dyDescent="0.25">
      <c r="A763" s="193">
        <f>+'Información ELECTRO PUNO'!A743</f>
        <v>742</v>
      </c>
      <c r="B763" s="26" t="str">
        <f t="shared" si="94"/>
        <v>SICODI</v>
      </c>
      <c r="C763" s="9" t="str">
        <f t="shared" si="90"/>
        <v>Puno</v>
      </c>
      <c r="D763" s="9" t="str">
        <f t="shared" si="91"/>
        <v>No Reporta</v>
      </c>
      <c r="E763" s="9" t="str">
        <f t="shared" si="92"/>
        <v>No Reporta</v>
      </c>
      <c r="F763" s="194" t="str">
        <f>+'Información ELECTRO PUNO'!E743</f>
        <v>MT</v>
      </c>
      <c r="G763" s="194">
        <f>+'Información ELECTRO PUNO'!G743</f>
        <v>12</v>
      </c>
      <c r="H763" s="9" t="str">
        <f t="shared" si="93"/>
        <v>Poste</v>
      </c>
      <c r="I763" s="194" t="str">
        <f>+'Información ELECTRO PUNO'!F743</f>
        <v>Madera Tratada</v>
      </c>
      <c r="J763" s="194" t="str">
        <f>+'Información ELECTRO PUNO'!B743</f>
        <v>PPM20</v>
      </c>
      <c r="K763" s="9" t="str">
        <f t="shared" si="95"/>
        <v>POSTE DE MADERA TRATADA DE 12 mts. CL.5</v>
      </c>
      <c r="L763" s="139">
        <f t="shared" si="96"/>
        <v>0.41</v>
      </c>
    </row>
    <row r="764" spans="1:12" x14ac:dyDescent="0.25">
      <c r="A764" s="193">
        <f>+'Información ELECTRO PUNO'!A744</f>
        <v>743</v>
      </c>
      <c r="B764" s="26" t="str">
        <f t="shared" si="94"/>
        <v>SICODI</v>
      </c>
      <c r="C764" s="9" t="str">
        <f t="shared" si="90"/>
        <v>Puno</v>
      </c>
      <c r="D764" s="9" t="str">
        <f t="shared" si="91"/>
        <v>No Reporta</v>
      </c>
      <c r="E764" s="9" t="str">
        <f t="shared" si="92"/>
        <v>No Reporta</v>
      </c>
      <c r="F764" s="194" t="str">
        <f>+'Información ELECTRO PUNO'!E744</f>
        <v>MT</v>
      </c>
      <c r="G764" s="194">
        <f>+'Información ELECTRO PUNO'!G744</f>
        <v>12</v>
      </c>
      <c r="H764" s="9" t="str">
        <f t="shared" si="93"/>
        <v>Poste</v>
      </c>
      <c r="I764" s="194" t="str">
        <f>+'Información ELECTRO PUNO'!F744</f>
        <v>Madera Tratada</v>
      </c>
      <c r="J764" s="194" t="str">
        <f>+'Información ELECTRO PUNO'!B744</f>
        <v>PPM20</v>
      </c>
      <c r="K764" s="9" t="str">
        <f t="shared" si="95"/>
        <v>POSTE DE MADERA TRATADA DE 12 mts. CL.5</v>
      </c>
      <c r="L764" s="139">
        <f t="shared" si="96"/>
        <v>0.41</v>
      </c>
    </row>
    <row r="765" spans="1:12" x14ac:dyDescent="0.25">
      <c r="A765" s="193">
        <f>+'Información ELECTRO PUNO'!A745</f>
        <v>744</v>
      </c>
      <c r="B765" s="26" t="str">
        <f t="shared" si="94"/>
        <v>SICODI</v>
      </c>
      <c r="C765" s="9" t="str">
        <f t="shared" si="90"/>
        <v>Puno</v>
      </c>
      <c r="D765" s="9" t="str">
        <f t="shared" si="91"/>
        <v>No Reporta</v>
      </c>
      <c r="E765" s="9" t="str">
        <f t="shared" si="92"/>
        <v>No Reporta</v>
      </c>
      <c r="F765" s="194" t="str">
        <f>+'Información ELECTRO PUNO'!E745</f>
        <v>MT</v>
      </c>
      <c r="G765" s="194">
        <f>+'Información ELECTRO PUNO'!G745</f>
        <v>12</v>
      </c>
      <c r="H765" s="9" t="str">
        <f t="shared" si="93"/>
        <v>Poste</v>
      </c>
      <c r="I765" s="194" t="str">
        <f>+'Información ELECTRO PUNO'!F745</f>
        <v>Madera Tratada</v>
      </c>
      <c r="J765" s="194" t="str">
        <f>+'Información ELECTRO PUNO'!B745</f>
        <v>PPM20</v>
      </c>
      <c r="K765" s="9" t="str">
        <f t="shared" si="95"/>
        <v>POSTE DE MADERA TRATADA DE 12 mts. CL.5</v>
      </c>
      <c r="L765" s="139">
        <f t="shared" si="96"/>
        <v>0.41</v>
      </c>
    </row>
    <row r="766" spans="1:12" x14ac:dyDescent="0.25">
      <c r="A766" s="193">
        <f>+'Información ELECTRO PUNO'!A746</f>
        <v>745</v>
      </c>
      <c r="B766" s="26" t="str">
        <f t="shared" si="94"/>
        <v>SICODI</v>
      </c>
      <c r="C766" s="9" t="str">
        <f t="shared" si="90"/>
        <v>Puno</v>
      </c>
      <c r="D766" s="9" t="str">
        <f t="shared" si="91"/>
        <v>No Reporta</v>
      </c>
      <c r="E766" s="9" t="str">
        <f t="shared" si="92"/>
        <v>No Reporta</v>
      </c>
      <c r="F766" s="194" t="str">
        <f>+'Información ELECTRO PUNO'!E746</f>
        <v>MT</v>
      </c>
      <c r="G766" s="194">
        <f>+'Información ELECTRO PUNO'!G746</f>
        <v>12</v>
      </c>
      <c r="H766" s="9" t="str">
        <f t="shared" si="93"/>
        <v>Poste</v>
      </c>
      <c r="I766" s="194" t="str">
        <f>+'Información ELECTRO PUNO'!F746</f>
        <v>Madera Tratada</v>
      </c>
      <c r="J766" s="194" t="str">
        <f>+'Información ELECTRO PUNO'!B746</f>
        <v>PPM20</v>
      </c>
      <c r="K766" s="9" t="str">
        <f t="shared" si="95"/>
        <v>POSTE DE MADERA TRATADA DE 12 mts. CL.5</v>
      </c>
      <c r="L766" s="139">
        <f t="shared" si="96"/>
        <v>0.41</v>
      </c>
    </row>
    <row r="767" spans="1:12" x14ac:dyDescent="0.25">
      <c r="A767" s="193">
        <f>+'Información ELECTRO PUNO'!A747</f>
        <v>746</v>
      </c>
      <c r="B767" s="26" t="str">
        <f t="shared" si="94"/>
        <v>SICODI</v>
      </c>
      <c r="C767" s="9" t="str">
        <f t="shared" si="90"/>
        <v>Puno</v>
      </c>
      <c r="D767" s="9" t="str">
        <f t="shared" si="91"/>
        <v>No Reporta</v>
      </c>
      <c r="E767" s="9" t="str">
        <f t="shared" si="92"/>
        <v>No Reporta</v>
      </c>
      <c r="F767" s="194" t="str">
        <f>+'Información ELECTRO PUNO'!E747</f>
        <v>MT</v>
      </c>
      <c r="G767" s="194">
        <f>+'Información ELECTRO PUNO'!G747</f>
        <v>12</v>
      </c>
      <c r="H767" s="9" t="str">
        <f t="shared" si="93"/>
        <v>Poste</v>
      </c>
      <c r="I767" s="194" t="str">
        <f>+'Información ELECTRO PUNO'!F747</f>
        <v>Madera Tratada</v>
      </c>
      <c r="J767" s="194" t="str">
        <f>+'Información ELECTRO PUNO'!B747</f>
        <v>PPM20</v>
      </c>
      <c r="K767" s="9" t="str">
        <f t="shared" si="95"/>
        <v>POSTE DE MADERA TRATADA DE 12 mts. CL.5</v>
      </c>
      <c r="L767" s="139">
        <f t="shared" si="96"/>
        <v>0.41</v>
      </c>
    </row>
    <row r="768" spans="1:12" x14ac:dyDescent="0.25">
      <c r="A768" s="193">
        <f>+'Información ELECTRO PUNO'!A748</f>
        <v>747</v>
      </c>
      <c r="B768" s="26" t="str">
        <f t="shared" si="94"/>
        <v>SICODI</v>
      </c>
      <c r="C768" s="9" t="str">
        <f t="shared" si="90"/>
        <v>Puno</v>
      </c>
      <c r="D768" s="9" t="str">
        <f t="shared" si="91"/>
        <v>No Reporta</v>
      </c>
      <c r="E768" s="9" t="str">
        <f t="shared" si="92"/>
        <v>No Reporta</v>
      </c>
      <c r="F768" s="194" t="str">
        <f>+'Información ELECTRO PUNO'!E748</f>
        <v>MT</v>
      </c>
      <c r="G768" s="194">
        <f>+'Información ELECTRO PUNO'!G748</f>
        <v>12</v>
      </c>
      <c r="H768" s="9" t="str">
        <f t="shared" si="93"/>
        <v>Poste</v>
      </c>
      <c r="I768" s="194" t="str">
        <f>+'Información ELECTRO PUNO'!F748</f>
        <v>Madera Tratada</v>
      </c>
      <c r="J768" s="194" t="str">
        <f>+'Información ELECTRO PUNO'!B748</f>
        <v>PPM20</v>
      </c>
      <c r="K768" s="9" t="str">
        <f t="shared" si="95"/>
        <v>POSTE DE MADERA TRATADA DE 12 mts. CL.5</v>
      </c>
      <c r="L768" s="139">
        <f t="shared" si="96"/>
        <v>0.41</v>
      </c>
    </row>
    <row r="769" spans="1:12" x14ac:dyDescent="0.25">
      <c r="A769" s="193">
        <f>+'Información ELECTRO PUNO'!A749</f>
        <v>748</v>
      </c>
      <c r="B769" s="26" t="str">
        <f t="shared" si="94"/>
        <v>SICODI</v>
      </c>
      <c r="C769" s="9" t="str">
        <f t="shared" si="90"/>
        <v>Puno</v>
      </c>
      <c r="D769" s="9" t="str">
        <f t="shared" si="91"/>
        <v>No Reporta</v>
      </c>
      <c r="E769" s="9" t="str">
        <f t="shared" si="92"/>
        <v>No Reporta</v>
      </c>
      <c r="F769" s="194" t="str">
        <f>+'Información ELECTRO PUNO'!E749</f>
        <v>MT</v>
      </c>
      <c r="G769" s="194">
        <f>+'Información ELECTRO PUNO'!G749</f>
        <v>12</v>
      </c>
      <c r="H769" s="9" t="str">
        <f t="shared" si="93"/>
        <v>Poste</v>
      </c>
      <c r="I769" s="194" t="str">
        <f>+'Información ELECTRO PUNO'!F749</f>
        <v>Madera Tratada</v>
      </c>
      <c r="J769" s="194" t="str">
        <f>+'Información ELECTRO PUNO'!B749</f>
        <v>PPM20</v>
      </c>
      <c r="K769" s="9" t="str">
        <f t="shared" si="95"/>
        <v>POSTE DE MADERA TRATADA DE 12 mts. CL.5</v>
      </c>
      <c r="L769" s="139">
        <f t="shared" si="96"/>
        <v>0.41</v>
      </c>
    </row>
    <row r="770" spans="1:12" x14ac:dyDescent="0.25">
      <c r="A770" s="193">
        <f>+'Información ELECTRO PUNO'!A750</f>
        <v>749</v>
      </c>
      <c r="B770" s="26" t="str">
        <f t="shared" si="94"/>
        <v>SICODI</v>
      </c>
      <c r="C770" s="9" t="str">
        <f t="shared" si="90"/>
        <v>Puno</v>
      </c>
      <c r="D770" s="9" t="str">
        <f t="shared" si="91"/>
        <v>No Reporta</v>
      </c>
      <c r="E770" s="9" t="str">
        <f t="shared" si="92"/>
        <v>No Reporta</v>
      </c>
      <c r="F770" s="194" t="str">
        <f>+'Información ELECTRO PUNO'!E750</f>
        <v>MT</v>
      </c>
      <c r="G770" s="194">
        <f>+'Información ELECTRO PUNO'!G750</f>
        <v>12</v>
      </c>
      <c r="H770" s="9" t="str">
        <f t="shared" si="93"/>
        <v>Poste</v>
      </c>
      <c r="I770" s="194" t="str">
        <f>+'Información ELECTRO PUNO'!F750</f>
        <v>Madera Tratada</v>
      </c>
      <c r="J770" s="194" t="str">
        <f>+'Información ELECTRO PUNO'!B750</f>
        <v>PPM20</v>
      </c>
      <c r="K770" s="9" t="str">
        <f t="shared" si="95"/>
        <v>POSTE DE MADERA TRATADA DE 12 mts. CL.5</v>
      </c>
      <c r="L770" s="139">
        <f t="shared" si="96"/>
        <v>0.41</v>
      </c>
    </row>
    <row r="771" spans="1:12" x14ac:dyDescent="0.25">
      <c r="A771" s="193">
        <f>+'Información ELECTRO PUNO'!A751</f>
        <v>750</v>
      </c>
      <c r="B771" s="26" t="str">
        <f t="shared" si="94"/>
        <v>SICODI</v>
      </c>
      <c r="C771" s="9" t="str">
        <f t="shared" si="90"/>
        <v>Puno</v>
      </c>
      <c r="D771" s="9" t="str">
        <f t="shared" si="91"/>
        <v>No Reporta</v>
      </c>
      <c r="E771" s="9" t="str">
        <f t="shared" si="92"/>
        <v>No Reporta</v>
      </c>
      <c r="F771" s="194" t="str">
        <f>+'Información ELECTRO PUNO'!E751</f>
        <v>MT</v>
      </c>
      <c r="G771" s="194">
        <f>+'Información ELECTRO PUNO'!G751</f>
        <v>12</v>
      </c>
      <c r="H771" s="9" t="str">
        <f t="shared" si="93"/>
        <v>Poste</v>
      </c>
      <c r="I771" s="194" t="str">
        <f>+'Información ELECTRO PUNO'!F751</f>
        <v>Madera Tratada</v>
      </c>
      <c r="J771" s="194" t="str">
        <f>+'Información ELECTRO PUNO'!B751</f>
        <v>PPM20</v>
      </c>
      <c r="K771" s="9" t="str">
        <f t="shared" si="95"/>
        <v>POSTE DE MADERA TRATADA DE 12 mts. CL.5</v>
      </c>
      <c r="L771" s="139">
        <f t="shared" si="96"/>
        <v>0.41</v>
      </c>
    </row>
    <row r="772" spans="1:12" x14ac:dyDescent="0.25">
      <c r="A772" s="193">
        <f>+'Información ELECTRO PUNO'!A752</f>
        <v>751</v>
      </c>
      <c r="B772" s="26" t="str">
        <f t="shared" si="94"/>
        <v>SICODI</v>
      </c>
      <c r="C772" s="9" t="str">
        <f t="shared" si="90"/>
        <v>Puno</v>
      </c>
      <c r="D772" s="9" t="str">
        <f t="shared" si="91"/>
        <v>No Reporta</v>
      </c>
      <c r="E772" s="9" t="str">
        <f t="shared" si="92"/>
        <v>No Reporta</v>
      </c>
      <c r="F772" s="194" t="str">
        <f>+'Información ELECTRO PUNO'!E752</f>
        <v>MT</v>
      </c>
      <c r="G772" s="194">
        <f>+'Información ELECTRO PUNO'!G752</f>
        <v>12</v>
      </c>
      <c r="H772" s="9" t="str">
        <f t="shared" si="93"/>
        <v>Poste</v>
      </c>
      <c r="I772" s="194" t="str">
        <f>+'Información ELECTRO PUNO'!F752</f>
        <v>Madera Tratada</v>
      </c>
      <c r="J772" s="194" t="str">
        <f>+'Información ELECTRO PUNO'!B752</f>
        <v>PPM20</v>
      </c>
      <c r="K772" s="9" t="str">
        <f t="shared" si="95"/>
        <v>POSTE DE MADERA TRATADA DE 12 mts. CL.5</v>
      </c>
      <c r="L772" s="139">
        <f t="shared" si="96"/>
        <v>0.41</v>
      </c>
    </row>
    <row r="773" spans="1:12" x14ac:dyDescent="0.25">
      <c r="A773" s="193">
        <f>+'Información ELECTRO PUNO'!A753</f>
        <v>752</v>
      </c>
      <c r="B773" s="26" t="str">
        <f t="shared" si="94"/>
        <v>SICODI</v>
      </c>
      <c r="C773" s="9" t="str">
        <f t="shared" si="90"/>
        <v>Puno</v>
      </c>
      <c r="D773" s="9" t="str">
        <f t="shared" si="91"/>
        <v>No Reporta</v>
      </c>
      <c r="E773" s="9" t="str">
        <f t="shared" si="92"/>
        <v>No Reporta</v>
      </c>
      <c r="F773" s="194" t="str">
        <f>+'Información ELECTRO PUNO'!E753</f>
        <v>MT</v>
      </c>
      <c r="G773" s="194">
        <f>+'Información ELECTRO PUNO'!G753</f>
        <v>12</v>
      </c>
      <c r="H773" s="9" t="str">
        <f t="shared" si="93"/>
        <v>Poste</v>
      </c>
      <c r="I773" s="194" t="str">
        <f>+'Información ELECTRO PUNO'!F753</f>
        <v>Madera Tratada</v>
      </c>
      <c r="J773" s="194" t="str">
        <f>+'Información ELECTRO PUNO'!B753</f>
        <v>PPM20</v>
      </c>
      <c r="K773" s="9" t="str">
        <f t="shared" si="95"/>
        <v>POSTE DE MADERA TRATADA DE 12 mts. CL.5</v>
      </c>
      <c r="L773" s="139">
        <f t="shared" si="96"/>
        <v>0.41</v>
      </c>
    </row>
    <row r="774" spans="1:12" x14ac:dyDescent="0.25">
      <c r="A774" s="193">
        <f>+'Información ELECTRO PUNO'!A754</f>
        <v>753</v>
      </c>
      <c r="B774" s="26" t="str">
        <f t="shared" si="94"/>
        <v>SICODI</v>
      </c>
      <c r="C774" s="9" t="str">
        <f t="shared" si="90"/>
        <v>Puno</v>
      </c>
      <c r="D774" s="9" t="str">
        <f t="shared" si="91"/>
        <v>No Reporta</v>
      </c>
      <c r="E774" s="9" t="str">
        <f t="shared" si="92"/>
        <v>No Reporta</v>
      </c>
      <c r="F774" s="194" t="str">
        <f>+'Información ELECTRO PUNO'!E754</f>
        <v>MT</v>
      </c>
      <c r="G774" s="194">
        <f>+'Información ELECTRO PUNO'!G754</f>
        <v>12</v>
      </c>
      <c r="H774" s="9" t="str">
        <f t="shared" si="93"/>
        <v>Poste</v>
      </c>
      <c r="I774" s="194" t="str">
        <f>+'Información ELECTRO PUNO'!F754</f>
        <v>Madera Tratada</v>
      </c>
      <c r="J774" s="194" t="str">
        <f>+'Información ELECTRO PUNO'!B754</f>
        <v>PPM20</v>
      </c>
      <c r="K774" s="9" t="str">
        <f t="shared" si="95"/>
        <v>POSTE DE MADERA TRATADA DE 12 mts. CL.5</v>
      </c>
      <c r="L774" s="139">
        <f t="shared" si="96"/>
        <v>0.41</v>
      </c>
    </row>
    <row r="775" spans="1:12" x14ac:dyDescent="0.25">
      <c r="A775" s="193">
        <f>+'Información ELECTRO PUNO'!A755</f>
        <v>754</v>
      </c>
      <c r="B775" s="26" t="str">
        <f t="shared" si="94"/>
        <v>SICODI</v>
      </c>
      <c r="C775" s="9" t="str">
        <f t="shared" si="90"/>
        <v>Puno</v>
      </c>
      <c r="D775" s="9" t="str">
        <f t="shared" si="91"/>
        <v>No Reporta</v>
      </c>
      <c r="E775" s="9" t="str">
        <f t="shared" si="92"/>
        <v>No Reporta</v>
      </c>
      <c r="F775" s="194" t="str">
        <f>+'Información ELECTRO PUNO'!E755</f>
        <v>MT</v>
      </c>
      <c r="G775" s="194">
        <f>+'Información ELECTRO PUNO'!G755</f>
        <v>12</v>
      </c>
      <c r="H775" s="9" t="str">
        <f t="shared" si="93"/>
        <v>Poste</v>
      </c>
      <c r="I775" s="194" t="str">
        <f>+'Información ELECTRO PUNO'!F755</f>
        <v>Madera Tratada</v>
      </c>
      <c r="J775" s="194" t="str">
        <f>+'Información ELECTRO PUNO'!B755</f>
        <v>PPM20</v>
      </c>
      <c r="K775" s="9" t="str">
        <f t="shared" si="95"/>
        <v>POSTE DE MADERA TRATADA DE 12 mts. CL.5</v>
      </c>
      <c r="L775" s="139">
        <f t="shared" si="96"/>
        <v>0.41</v>
      </c>
    </row>
    <row r="776" spans="1:12" x14ac:dyDescent="0.25">
      <c r="A776" s="193">
        <f>+'Información ELECTRO PUNO'!A756</f>
        <v>755</v>
      </c>
      <c r="B776" s="26" t="str">
        <f t="shared" si="94"/>
        <v>SICODI</v>
      </c>
      <c r="C776" s="9" t="str">
        <f t="shared" si="90"/>
        <v>Puno</v>
      </c>
      <c r="D776" s="9" t="str">
        <f t="shared" si="91"/>
        <v>No Reporta</v>
      </c>
      <c r="E776" s="9" t="str">
        <f t="shared" si="92"/>
        <v>No Reporta</v>
      </c>
      <c r="F776" s="194" t="str">
        <f>+'Información ELECTRO PUNO'!E756</f>
        <v>MT</v>
      </c>
      <c r="G776" s="194">
        <f>+'Información ELECTRO PUNO'!G756</f>
        <v>12</v>
      </c>
      <c r="H776" s="9" t="str">
        <f t="shared" si="93"/>
        <v>Poste</v>
      </c>
      <c r="I776" s="194" t="str">
        <f>+'Información ELECTRO PUNO'!F756</f>
        <v>Madera Tratada</v>
      </c>
      <c r="J776" s="194" t="str">
        <f>+'Información ELECTRO PUNO'!B756</f>
        <v>PPM20</v>
      </c>
      <c r="K776" s="9" t="str">
        <f t="shared" si="95"/>
        <v>POSTE DE MADERA TRATADA DE 12 mts. CL.5</v>
      </c>
      <c r="L776" s="139">
        <f t="shared" si="96"/>
        <v>0.41</v>
      </c>
    </row>
    <row r="777" spans="1:12" x14ac:dyDescent="0.25">
      <c r="A777" s="193">
        <f>+'Información ELECTRO PUNO'!A757</f>
        <v>756</v>
      </c>
      <c r="B777" s="26" t="str">
        <f t="shared" si="94"/>
        <v>SICODI</v>
      </c>
      <c r="C777" s="9" t="str">
        <f t="shared" si="90"/>
        <v>Puno</v>
      </c>
      <c r="D777" s="9" t="str">
        <f t="shared" si="91"/>
        <v>No Reporta</v>
      </c>
      <c r="E777" s="9" t="str">
        <f t="shared" si="92"/>
        <v>No Reporta</v>
      </c>
      <c r="F777" s="194" t="str">
        <f>+'Información ELECTRO PUNO'!E757</f>
        <v>MT</v>
      </c>
      <c r="G777" s="194">
        <f>+'Información ELECTRO PUNO'!G757</f>
        <v>12</v>
      </c>
      <c r="H777" s="9" t="str">
        <f t="shared" si="93"/>
        <v>Poste</v>
      </c>
      <c r="I777" s="194" t="str">
        <f>+'Información ELECTRO PUNO'!F757</f>
        <v>Madera Tratada</v>
      </c>
      <c r="J777" s="194" t="str">
        <f>+'Información ELECTRO PUNO'!B757</f>
        <v>PPM20</v>
      </c>
      <c r="K777" s="9" t="str">
        <f t="shared" si="95"/>
        <v>POSTE DE MADERA TRATADA DE 12 mts. CL.5</v>
      </c>
      <c r="L777" s="139">
        <f t="shared" si="96"/>
        <v>0.41</v>
      </c>
    </row>
    <row r="778" spans="1:12" x14ac:dyDescent="0.25">
      <c r="A778" s="193">
        <f>+'Información ELECTRO PUNO'!A758</f>
        <v>757</v>
      </c>
      <c r="B778" s="26" t="str">
        <f t="shared" si="94"/>
        <v>SICODI</v>
      </c>
      <c r="C778" s="9" t="str">
        <f t="shared" si="90"/>
        <v>Puno</v>
      </c>
      <c r="D778" s="9" t="str">
        <f t="shared" si="91"/>
        <v>No Reporta</v>
      </c>
      <c r="E778" s="9" t="str">
        <f t="shared" si="92"/>
        <v>No Reporta</v>
      </c>
      <c r="F778" s="194" t="str">
        <f>+'Información ELECTRO PUNO'!E758</f>
        <v>MT</v>
      </c>
      <c r="G778" s="194">
        <f>+'Información ELECTRO PUNO'!G758</f>
        <v>12</v>
      </c>
      <c r="H778" s="9" t="str">
        <f t="shared" si="93"/>
        <v>Poste</v>
      </c>
      <c r="I778" s="194" t="str">
        <f>+'Información ELECTRO PUNO'!F758</f>
        <v>Madera Tratada</v>
      </c>
      <c r="J778" s="194" t="str">
        <f>+'Información ELECTRO PUNO'!B758</f>
        <v>PPM20</v>
      </c>
      <c r="K778" s="9" t="str">
        <f t="shared" si="95"/>
        <v>POSTE DE MADERA TRATADA DE 12 mts. CL.5</v>
      </c>
      <c r="L778" s="139">
        <f t="shared" si="96"/>
        <v>0.41</v>
      </c>
    </row>
    <row r="779" spans="1:12" x14ac:dyDescent="0.25">
      <c r="A779" s="193">
        <f>+'Información ELECTRO PUNO'!A759</f>
        <v>758</v>
      </c>
      <c r="B779" s="26" t="str">
        <f t="shared" si="94"/>
        <v>SICODI</v>
      </c>
      <c r="C779" s="9" t="str">
        <f t="shared" si="90"/>
        <v>Puno</v>
      </c>
      <c r="D779" s="9" t="str">
        <f t="shared" si="91"/>
        <v>No Reporta</v>
      </c>
      <c r="E779" s="9" t="str">
        <f t="shared" si="92"/>
        <v>No Reporta</v>
      </c>
      <c r="F779" s="194" t="str">
        <f>+'Información ELECTRO PUNO'!E759</f>
        <v>MT</v>
      </c>
      <c r="G779" s="194">
        <f>+'Información ELECTRO PUNO'!G759</f>
        <v>12</v>
      </c>
      <c r="H779" s="9" t="str">
        <f t="shared" si="93"/>
        <v>Poste</v>
      </c>
      <c r="I779" s="194" t="str">
        <f>+'Información ELECTRO PUNO'!F759</f>
        <v>Madera Tratada</v>
      </c>
      <c r="J779" s="194" t="str">
        <f>+'Información ELECTRO PUNO'!B759</f>
        <v>PPM20</v>
      </c>
      <c r="K779" s="9" t="str">
        <f t="shared" si="95"/>
        <v>POSTE DE MADERA TRATADA DE 12 mts. CL.5</v>
      </c>
      <c r="L779" s="139">
        <f t="shared" si="96"/>
        <v>0.41</v>
      </c>
    </row>
    <row r="780" spans="1:12" x14ac:dyDescent="0.25">
      <c r="A780" s="193">
        <f>+'Información ELECTRO PUNO'!A760</f>
        <v>759</v>
      </c>
      <c r="B780" s="26" t="str">
        <f t="shared" si="94"/>
        <v>SICODI</v>
      </c>
      <c r="C780" s="9" t="str">
        <f t="shared" si="90"/>
        <v>Puno</v>
      </c>
      <c r="D780" s="9" t="str">
        <f t="shared" si="91"/>
        <v>No Reporta</v>
      </c>
      <c r="E780" s="9" t="str">
        <f t="shared" si="92"/>
        <v>No Reporta</v>
      </c>
      <c r="F780" s="194" t="str">
        <f>+'Información ELECTRO PUNO'!E760</f>
        <v>MT</v>
      </c>
      <c r="G780" s="194">
        <f>+'Información ELECTRO PUNO'!G760</f>
        <v>12</v>
      </c>
      <c r="H780" s="9" t="str">
        <f t="shared" si="93"/>
        <v>Poste</v>
      </c>
      <c r="I780" s="194" t="str">
        <f>+'Información ELECTRO PUNO'!F760</f>
        <v>Madera Tratada</v>
      </c>
      <c r="J780" s="194" t="str">
        <f>+'Información ELECTRO PUNO'!B760</f>
        <v>PPM20</v>
      </c>
      <c r="K780" s="9" t="str">
        <f t="shared" si="95"/>
        <v>POSTE DE MADERA TRATADA DE 12 mts. CL.5</v>
      </c>
      <c r="L780" s="139">
        <f t="shared" si="96"/>
        <v>0.41</v>
      </c>
    </row>
    <row r="781" spans="1:12" x14ac:dyDescent="0.25">
      <c r="A781" s="193">
        <f>+'Información ELECTRO PUNO'!A761</f>
        <v>760</v>
      </c>
      <c r="B781" s="26" t="str">
        <f t="shared" si="94"/>
        <v>SICODI</v>
      </c>
      <c r="C781" s="9" t="str">
        <f t="shared" si="90"/>
        <v>Puno</v>
      </c>
      <c r="D781" s="9" t="str">
        <f t="shared" si="91"/>
        <v>No Reporta</v>
      </c>
      <c r="E781" s="9" t="str">
        <f t="shared" si="92"/>
        <v>No Reporta</v>
      </c>
      <c r="F781" s="194" t="str">
        <f>+'Información ELECTRO PUNO'!E761</f>
        <v>MT</v>
      </c>
      <c r="G781" s="194">
        <f>+'Información ELECTRO PUNO'!G761</f>
        <v>12</v>
      </c>
      <c r="H781" s="9" t="str">
        <f t="shared" si="93"/>
        <v>Poste</v>
      </c>
      <c r="I781" s="194" t="str">
        <f>+'Información ELECTRO PUNO'!F761</f>
        <v>Madera Tratada</v>
      </c>
      <c r="J781" s="194" t="str">
        <f>+'Información ELECTRO PUNO'!B761</f>
        <v>PPM20</v>
      </c>
      <c r="K781" s="9" t="str">
        <f t="shared" si="95"/>
        <v>POSTE DE MADERA TRATADA DE 12 mts. CL.5</v>
      </c>
      <c r="L781" s="139">
        <f t="shared" si="96"/>
        <v>0.41</v>
      </c>
    </row>
    <row r="782" spans="1:12" x14ac:dyDescent="0.25">
      <c r="A782" s="193">
        <f>+'Información ELECTRO PUNO'!A762</f>
        <v>761</v>
      </c>
      <c r="B782" s="26" t="str">
        <f t="shared" si="94"/>
        <v>SICODI</v>
      </c>
      <c r="C782" s="9" t="str">
        <f t="shared" si="90"/>
        <v>Puno</v>
      </c>
      <c r="D782" s="9" t="str">
        <f t="shared" si="91"/>
        <v>No Reporta</v>
      </c>
      <c r="E782" s="9" t="str">
        <f t="shared" si="92"/>
        <v>No Reporta</v>
      </c>
      <c r="F782" s="194" t="str">
        <f>+'Información ELECTRO PUNO'!E762</f>
        <v>MT</v>
      </c>
      <c r="G782" s="194">
        <f>+'Información ELECTRO PUNO'!G762</f>
        <v>12</v>
      </c>
      <c r="H782" s="9" t="str">
        <f t="shared" si="93"/>
        <v>Poste</v>
      </c>
      <c r="I782" s="194" t="str">
        <f>+'Información ELECTRO PUNO'!F762</f>
        <v>Madera Tratada</v>
      </c>
      <c r="J782" s="194" t="str">
        <f>+'Información ELECTRO PUNO'!B762</f>
        <v>PPM20</v>
      </c>
      <c r="K782" s="9" t="str">
        <f t="shared" si="95"/>
        <v>POSTE DE MADERA TRATADA DE 12 mts. CL.5</v>
      </c>
      <c r="L782" s="139">
        <f t="shared" si="96"/>
        <v>0.41</v>
      </c>
    </row>
    <row r="783" spans="1:12" x14ac:dyDescent="0.25">
      <c r="A783" s="193">
        <f>+'Información ELECTRO PUNO'!A763</f>
        <v>762</v>
      </c>
      <c r="B783" s="26" t="str">
        <f t="shared" si="94"/>
        <v>SICODI</v>
      </c>
      <c r="C783" s="9" t="str">
        <f t="shared" si="90"/>
        <v>Puno</v>
      </c>
      <c r="D783" s="9" t="str">
        <f t="shared" si="91"/>
        <v>No Reporta</v>
      </c>
      <c r="E783" s="9" t="str">
        <f t="shared" si="92"/>
        <v>No Reporta</v>
      </c>
      <c r="F783" s="194" t="str">
        <f>+'Información ELECTRO PUNO'!E763</f>
        <v>MT</v>
      </c>
      <c r="G783" s="194">
        <f>+'Información ELECTRO PUNO'!G763</f>
        <v>12</v>
      </c>
      <c r="H783" s="9" t="str">
        <f t="shared" si="93"/>
        <v>Poste</v>
      </c>
      <c r="I783" s="194" t="str">
        <f>+'Información ELECTRO PUNO'!F763</f>
        <v>Madera Tratada</v>
      </c>
      <c r="J783" s="194" t="str">
        <f>+'Información ELECTRO PUNO'!B763</f>
        <v>PPM20</v>
      </c>
      <c r="K783" s="9" t="str">
        <f t="shared" si="95"/>
        <v>POSTE DE MADERA TRATADA DE 12 mts. CL.5</v>
      </c>
      <c r="L783" s="139">
        <f t="shared" si="96"/>
        <v>0.41</v>
      </c>
    </row>
    <row r="784" spans="1:12" x14ac:dyDescent="0.25">
      <c r="A784" s="193">
        <f>+'Información ELECTRO PUNO'!A764</f>
        <v>763</v>
      </c>
      <c r="B784" s="26" t="str">
        <f t="shared" si="94"/>
        <v>SICODI</v>
      </c>
      <c r="C784" s="9" t="str">
        <f t="shared" si="90"/>
        <v>Puno</v>
      </c>
      <c r="D784" s="9" t="str">
        <f t="shared" si="91"/>
        <v>No Reporta</v>
      </c>
      <c r="E784" s="9" t="str">
        <f t="shared" si="92"/>
        <v>No Reporta</v>
      </c>
      <c r="F784" s="194" t="str">
        <f>+'Información ELECTRO PUNO'!E764</f>
        <v>MT</v>
      </c>
      <c r="G784" s="194">
        <f>+'Información ELECTRO PUNO'!G764</f>
        <v>12</v>
      </c>
      <c r="H784" s="9" t="str">
        <f t="shared" si="93"/>
        <v>Poste</v>
      </c>
      <c r="I784" s="194" t="str">
        <f>+'Información ELECTRO PUNO'!F764</f>
        <v>Madera Tratada</v>
      </c>
      <c r="J784" s="194" t="str">
        <f>+'Información ELECTRO PUNO'!B764</f>
        <v>PPM20</v>
      </c>
      <c r="K784" s="9" t="str">
        <f t="shared" si="95"/>
        <v>POSTE DE MADERA TRATADA DE 12 mts. CL.5</v>
      </c>
      <c r="L784" s="139">
        <f t="shared" si="96"/>
        <v>0.41</v>
      </c>
    </row>
    <row r="785" spans="1:12" x14ac:dyDescent="0.25">
      <c r="A785" s="193">
        <f>+'Información ELECTRO PUNO'!A765</f>
        <v>764</v>
      </c>
      <c r="B785" s="26" t="str">
        <f t="shared" si="94"/>
        <v>SICODI</v>
      </c>
      <c r="C785" s="9" t="str">
        <f t="shared" si="90"/>
        <v>Puno</v>
      </c>
      <c r="D785" s="9" t="str">
        <f t="shared" si="91"/>
        <v>No Reporta</v>
      </c>
      <c r="E785" s="9" t="str">
        <f t="shared" si="92"/>
        <v>No Reporta</v>
      </c>
      <c r="F785" s="194" t="str">
        <f>+'Información ELECTRO PUNO'!E765</f>
        <v>MT</v>
      </c>
      <c r="G785" s="194">
        <f>+'Información ELECTRO PUNO'!G765</f>
        <v>12</v>
      </c>
      <c r="H785" s="9" t="str">
        <f t="shared" si="93"/>
        <v>Poste</v>
      </c>
      <c r="I785" s="194" t="str">
        <f>+'Información ELECTRO PUNO'!F765</f>
        <v>Madera Tratada</v>
      </c>
      <c r="J785" s="194" t="str">
        <f>+'Información ELECTRO PUNO'!B765</f>
        <v>PPM20</v>
      </c>
      <c r="K785" s="9" t="str">
        <f t="shared" si="95"/>
        <v>POSTE DE MADERA TRATADA DE 12 mts. CL.5</v>
      </c>
      <c r="L785" s="139">
        <f t="shared" si="96"/>
        <v>0.41</v>
      </c>
    </row>
    <row r="786" spans="1:12" x14ac:dyDescent="0.25">
      <c r="A786" s="193">
        <f>+'Información ELECTRO PUNO'!A766</f>
        <v>765</v>
      </c>
      <c r="B786" s="26" t="str">
        <f t="shared" si="94"/>
        <v>SICODI</v>
      </c>
      <c r="C786" s="9" t="str">
        <f t="shared" si="90"/>
        <v>Puno</v>
      </c>
      <c r="D786" s="9" t="str">
        <f t="shared" si="91"/>
        <v>No Reporta</v>
      </c>
      <c r="E786" s="9" t="str">
        <f t="shared" si="92"/>
        <v>No Reporta</v>
      </c>
      <c r="F786" s="194" t="str">
        <f>+'Información ELECTRO PUNO'!E766</f>
        <v>MT</v>
      </c>
      <c r="G786" s="194">
        <f>+'Información ELECTRO PUNO'!G766</f>
        <v>12</v>
      </c>
      <c r="H786" s="9" t="str">
        <f t="shared" si="93"/>
        <v>Poste</v>
      </c>
      <c r="I786" s="194" t="str">
        <f>+'Información ELECTRO PUNO'!F766</f>
        <v>Madera Tratada</v>
      </c>
      <c r="J786" s="194" t="str">
        <f>+'Información ELECTRO PUNO'!B766</f>
        <v>PPM20</v>
      </c>
      <c r="K786" s="9" t="str">
        <f t="shared" si="95"/>
        <v>POSTE DE MADERA TRATADA DE 12 mts. CL.5</v>
      </c>
      <c r="L786" s="139">
        <f t="shared" si="96"/>
        <v>0.41</v>
      </c>
    </row>
    <row r="787" spans="1:12" x14ac:dyDescent="0.25">
      <c r="A787" s="193">
        <f>+'Información ELECTRO PUNO'!A767</f>
        <v>766</v>
      </c>
      <c r="B787" s="26" t="str">
        <f t="shared" si="94"/>
        <v>SICODI</v>
      </c>
      <c r="C787" s="9" t="str">
        <f t="shared" si="90"/>
        <v>Puno</v>
      </c>
      <c r="D787" s="9" t="str">
        <f t="shared" si="91"/>
        <v>No Reporta</v>
      </c>
      <c r="E787" s="9" t="str">
        <f t="shared" si="92"/>
        <v>No Reporta</v>
      </c>
      <c r="F787" s="194" t="str">
        <f>+'Información ELECTRO PUNO'!E767</f>
        <v>MT</v>
      </c>
      <c r="G787" s="194">
        <f>+'Información ELECTRO PUNO'!G767</f>
        <v>12</v>
      </c>
      <c r="H787" s="9" t="str">
        <f t="shared" si="93"/>
        <v>Poste</v>
      </c>
      <c r="I787" s="194" t="str">
        <f>+'Información ELECTRO PUNO'!F767</f>
        <v>Madera Tratada</v>
      </c>
      <c r="J787" s="194" t="str">
        <f>+'Información ELECTRO PUNO'!B767</f>
        <v>PPM20</v>
      </c>
      <c r="K787" s="9" t="str">
        <f t="shared" si="95"/>
        <v>POSTE DE MADERA TRATADA DE 12 mts. CL.5</v>
      </c>
      <c r="L787" s="139">
        <f t="shared" si="96"/>
        <v>0.41</v>
      </c>
    </row>
    <row r="788" spans="1:12" x14ac:dyDescent="0.25">
      <c r="A788" s="193">
        <f>+'Información ELECTRO PUNO'!A768</f>
        <v>767</v>
      </c>
      <c r="B788" s="26" t="str">
        <f t="shared" si="94"/>
        <v>SICODI</v>
      </c>
      <c r="C788" s="9" t="str">
        <f t="shared" si="90"/>
        <v>Puno</v>
      </c>
      <c r="D788" s="9" t="str">
        <f t="shared" si="91"/>
        <v>No Reporta</v>
      </c>
      <c r="E788" s="9" t="str">
        <f t="shared" si="92"/>
        <v>No Reporta</v>
      </c>
      <c r="F788" s="194" t="str">
        <f>+'Información ELECTRO PUNO'!E768</f>
        <v>MT</v>
      </c>
      <c r="G788" s="194">
        <f>+'Información ELECTRO PUNO'!G768</f>
        <v>12</v>
      </c>
      <c r="H788" s="9" t="str">
        <f t="shared" si="93"/>
        <v>Poste</v>
      </c>
      <c r="I788" s="194" t="str">
        <f>+'Información ELECTRO PUNO'!F768</f>
        <v>Madera Tratada</v>
      </c>
      <c r="J788" s="194" t="str">
        <f>+'Información ELECTRO PUNO'!B768</f>
        <v>PPM20</v>
      </c>
      <c r="K788" s="9" t="str">
        <f t="shared" si="95"/>
        <v>POSTE DE MADERA TRATADA DE 12 mts. CL.5</v>
      </c>
      <c r="L788" s="139">
        <f t="shared" si="96"/>
        <v>0.41</v>
      </c>
    </row>
    <row r="789" spans="1:12" x14ac:dyDescent="0.25">
      <c r="A789" s="193">
        <f>+'Información ELECTRO PUNO'!A769</f>
        <v>768</v>
      </c>
      <c r="B789" s="26" t="str">
        <f t="shared" si="94"/>
        <v>SICODI</v>
      </c>
      <c r="C789" s="9" t="str">
        <f t="shared" si="90"/>
        <v>Puno</v>
      </c>
      <c r="D789" s="9" t="str">
        <f t="shared" si="91"/>
        <v>No Reporta</v>
      </c>
      <c r="E789" s="9" t="str">
        <f t="shared" si="92"/>
        <v>No Reporta</v>
      </c>
      <c r="F789" s="194" t="str">
        <f>+'Información ELECTRO PUNO'!E769</f>
        <v>MT</v>
      </c>
      <c r="G789" s="194">
        <f>+'Información ELECTRO PUNO'!G769</f>
        <v>12</v>
      </c>
      <c r="H789" s="9" t="str">
        <f t="shared" si="93"/>
        <v>Poste</v>
      </c>
      <c r="I789" s="194" t="str">
        <f>+'Información ELECTRO PUNO'!F769</f>
        <v>Madera Tratada</v>
      </c>
      <c r="J789" s="194" t="str">
        <f>+'Información ELECTRO PUNO'!B769</f>
        <v>PPM20</v>
      </c>
      <c r="K789" s="9" t="str">
        <f t="shared" si="95"/>
        <v>POSTE DE MADERA TRATADA DE 12 mts. CL.5</v>
      </c>
      <c r="L789" s="139">
        <f t="shared" si="96"/>
        <v>0.41</v>
      </c>
    </row>
    <row r="790" spans="1:12" x14ac:dyDescent="0.25">
      <c r="A790" s="193">
        <f>+'Información ELECTRO PUNO'!A770</f>
        <v>769</v>
      </c>
      <c r="B790" s="26" t="str">
        <f t="shared" si="94"/>
        <v>SICODI</v>
      </c>
      <c r="C790" s="9" t="str">
        <f t="shared" ref="C790:C853" si="97">+$C$10</f>
        <v>Puno</v>
      </c>
      <c r="D790" s="9" t="str">
        <f t="shared" ref="D790:D853" si="98">+$D$10</f>
        <v>No Reporta</v>
      </c>
      <c r="E790" s="9" t="str">
        <f t="shared" ref="E790:E853" si="99">+$E$10</f>
        <v>No Reporta</v>
      </c>
      <c r="F790" s="194" t="str">
        <f>+'Información ELECTRO PUNO'!E770</f>
        <v>MT</v>
      </c>
      <c r="G790" s="194">
        <f>+'Información ELECTRO PUNO'!G770</f>
        <v>12</v>
      </c>
      <c r="H790" s="9" t="str">
        <f t="shared" ref="H790:H853" si="100">+$H$10</f>
        <v>Poste</v>
      </c>
      <c r="I790" s="194" t="str">
        <f>+'Información ELECTRO PUNO'!F770</f>
        <v>Madera Tratada</v>
      </c>
      <c r="J790" s="194" t="str">
        <f>+'Información ELECTRO PUNO'!B770</f>
        <v>PPM20</v>
      </c>
      <c r="K790" s="9" t="str">
        <f t="shared" si="95"/>
        <v>POSTE DE MADERA TRATADA DE 12 mts. CL.5</v>
      </c>
      <c r="L790" s="139">
        <f t="shared" si="96"/>
        <v>0.41</v>
      </c>
    </row>
    <row r="791" spans="1:12" x14ac:dyDescent="0.25">
      <c r="A791" s="193">
        <f>+'Información ELECTRO PUNO'!A771</f>
        <v>770</v>
      </c>
      <c r="B791" s="26" t="str">
        <f t="shared" ref="B791:B854" si="101">+INDEX($B$8:$B$16,MATCH(J791,$J$8:$J$16,0))</f>
        <v>SICODI</v>
      </c>
      <c r="C791" s="9" t="str">
        <f t="shared" si="97"/>
        <v>Puno</v>
      </c>
      <c r="D791" s="9" t="str">
        <f t="shared" si="98"/>
        <v>No Reporta</v>
      </c>
      <c r="E791" s="9" t="str">
        <f t="shared" si="99"/>
        <v>No Reporta</v>
      </c>
      <c r="F791" s="194" t="str">
        <f>+'Información ELECTRO PUNO'!E771</f>
        <v>MT</v>
      </c>
      <c r="G791" s="194">
        <f>+'Información ELECTRO PUNO'!G771</f>
        <v>12</v>
      </c>
      <c r="H791" s="9" t="str">
        <f t="shared" si="100"/>
        <v>Poste</v>
      </c>
      <c r="I791" s="194" t="str">
        <f>+'Información ELECTRO PUNO'!F771</f>
        <v>Madera Tratada</v>
      </c>
      <c r="J791" s="194" t="str">
        <f>+'Información ELECTRO PUNO'!B771</f>
        <v>PPM20</v>
      </c>
      <c r="K791" s="9" t="str">
        <f t="shared" ref="K791:K854" si="102">+VLOOKUP(J791,$J$8:$K$16,2,FALSE)</f>
        <v>POSTE DE MADERA TRATADA DE 12 mts. CL.5</v>
      </c>
      <c r="L791" s="139">
        <f t="shared" ref="L791:L854" si="103">+VLOOKUP(J791,$J$8:$U$16,12,FALSE)</f>
        <v>0.41</v>
      </c>
    </row>
    <row r="792" spans="1:12" x14ac:dyDescent="0.25">
      <c r="A792" s="193">
        <f>+'Información ELECTRO PUNO'!A772</f>
        <v>771</v>
      </c>
      <c r="B792" s="26" t="str">
        <f t="shared" si="101"/>
        <v>SICODI</v>
      </c>
      <c r="C792" s="9" t="str">
        <f t="shared" si="97"/>
        <v>Puno</v>
      </c>
      <c r="D792" s="9" t="str">
        <f t="shared" si="98"/>
        <v>No Reporta</v>
      </c>
      <c r="E792" s="9" t="str">
        <f t="shared" si="99"/>
        <v>No Reporta</v>
      </c>
      <c r="F792" s="194" t="str">
        <f>+'Información ELECTRO PUNO'!E772</f>
        <v>MT</v>
      </c>
      <c r="G792" s="194">
        <f>+'Información ELECTRO PUNO'!G772</f>
        <v>12</v>
      </c>
      <c r="H792" s="9" t="str">
        <f t="shared" si="100"/>
        <v>Poste</v>
      </c>
      <c r="I792" s="194" t="str">
        <f>+'Información ELECTRO PUNO'!F772</f>
        <v>Madera Tratada</v>
      </c>
      <c r="J792" s="194" t="str">
        <f>+'Información ELECTRO PUNO'!B772</f>
        <v>PPM20</v>
      </c>
      <c r="K792" s="9" t="str">
        <f t="shared" si="102"/>
        <v>POSTE DE MADERA TRATADA DE 12 mts. CL.5</v>
      </c>
      <c r="L792" s="139">
        <f t="shared" si="103"/>
        <v>0.41</v>
      </c>
    </row>
    <row r="793" spans="1:12" x14ac:dyDescent="0.25">
      <c r="A793" s="193">
        <f>+'Información ELECTRO PUNO'!A773</f>
        <v>772</v>
      </c>
      <c r="B793" s="26" t="str">
        <f t="shared" si="101"/>
        <v>SICODI</v>
      </c>
      <c r="C793" s="9" t="str">
        <f t="shared" si="97"/>
        <v>Puno</v>
      </c>
      <c r="D793" s="9" t="str">
        <f t="shared" si="98"/>
        <v>No Reporta</v>
      </c>
      <c r="E793" s="9" t="str">
        <f t="shared" si="99"/>
        <v>No Reporta</v>
      </c>
      <c r="F793" s="194" t="str">
        <f>+'Información ELECTRO PUNO'!E773</f>
        <v>MT</v>
      </c>
      <c r="G793" s="194">
        <f>+'Información ELECTRO PUNO'!G773</f>
        <v>12</v>
      </c>
      <c r="H793" s="9" t="str">
        <f t="shared" si="100"/>
        <v>Poste</v>
      </c>
      <c r="I793" s="194" t="str">
        <f>+'Información ELECTRO PUNO'!F773</f>
        <v>Madera Tratada</v>
      </c>
      <c r="J793" s="194" t="str">
        <f>+'Información ELECTRO PUNO'!B773</f>
        <v>PPM20</v>
      </c>
      <c r="K793" s="9" t="str">
        <f t="shared" si="102"/>
        <v>POSTE DE MADERA TRATADA DE 12 mts. CL.5</v>
      </c>
      <c r="L793" s="139">
        <f t="shared" si="103"/>
        <v>0.41</v>
      </c>
    </row>
    <row r="794" spans="1:12" x14ac:dyDescent="0.25">
      <c r="A794" s="193">
        <f>+'Información ELECTRO PUNO'!A774</f>
        <v>773</v>
      </c>
      <c r="B794" s="26" t="str">
        <f t="shared" si="101"/>
        <v>SICODI</v>
      </c>
      <c r="C794" s="9" t="str">
        <f t="shared" si="97"/>
        <v>Puno</v>
      </c>
      <c r="D794" s="9" t="str">
        <f t="shared" si="98"/>
        <v>No Reporta</v>
      </c>
      <c r="E794" s="9" t="str">
        <f t="shared" si="99"/>
        <v>No Reporta</v>
      </c>
      <c r="F794" s="194" t="str">
        <f>+'Información ELECTRO PUNO'!E774</f>
        <v>MT</v>
      </c>
      <c r="G794" s="194">
        <f>+'Información ELECTRO PUNO'!G774</f>
        <v>12</v>
      </c>
      <c r="H794" s="9" t="str">
        <f t="shared" si="100"/>
        <v>Poste</v>
      </c>
      <c r="I794" s="194" t="str">
        <f>+'Información ELECTRO PUNO'!F774</f>
        <v>Madera Tratada</v>
      </c>
      <c r="J794" s="194" t="str">
        <f>+'Información ELECTRO PUNO'!B774</f>
        <v>PPM20</v>
      </c>
      <c r="K794" s="9" t="str">
        <f t="shared" si="102"/>
        <v>POSTE DE MADERA TRATADA DE 12 mts. CL.5</v>
      </c>
      <c r="L794" s="139">
        <f t="shared" si="103"/>
        <v>0.41</v>
      </c>
    </row>
    <row r="795" spans="1:12" x14ac:dyDescent="0.25">
      <c r="A795" s="193">
        <f>+'Información ELECTRO PUNO'!A775</f>
        <v>774</v>
      </c>
      <c r="B795" s="26" t="str">
        <f t="shared" si="101"/>
        <v>SICODI</v>
      </c>
      <c r="C795" s="9" t="str">
        <f t="shared" si="97"/>
        <v>Puno</v>
      </c>
      <c r="D795" s="9" t="str">
        <f t="shared" si="98"/>
        <v>No Reporta</v>
      </c>
      <c r="E795" s="9" t="str">
        <f t="shared" si="99"/>
        <v>No Reporta</v>
      </c>
      <c r="F795" s="194" t="str">
        <f>+'Información ELECTRO PUNO'!E775</f>
        <v>MT</v>
      </c>
      <c r="G795" s="194">
        <f>+'Información ELECTRO PUNO'!G775</f>
        <v>12</v>
      </c>
      <c r="H795" s="9" t="str">
        <f t="shared" si="100"/>
        <v>Poste</v>
      </c>
      <c r="I795" s="194" t="str">
        <f>+'Información ELECTRO PUNO'!F775</f>
        <v>Madera Tratada</v>
      </c>
      <c r="J795" s="194" t="str">
        <f>+'Información ELECTRO PUNO'!B775</f>
        <v>PPM20</v>
      </c>
      <c r="K795" s="9" t="str">
        <f t="shared" si="102"/>
        <v>POSTE DE MADERA TRATADA DE 12 mts. CL.5</v>
      </c>
      <c r="L795" s="139">
        <f t="shared" si="103"/>
        <v>0.41</v>
      </c>
    </row>
    <row r="796" spans="1:12" x14ac:dyDescent="0.25">
      <c r="A796" s="193">
        <f>+'Información ELECTRO PUNO'!A776</f>
        <v>775</v>
      </c>
      <c r="B796" s="26" t="str">
        <f t="shared" si="101"/>
        <v>SICODI</v>
      </c>
      <c r="C796" s="9" t="str">
        <f t="shared" si="97"/>
        <v>Puno</v>
      </c>
      <c r="D796" s="9" t="str">
        <f t="shared" si="98"/>
        <v>No Reporta</v>
      </c>
      <c r="E796" s="9" t="str">
        <f t="shared" si="99"/>
        <v>No Reporta</v>
      </c>
      <c r="F796" s="194" t="str">
        <f>+'Información ELECTRO PUNO'!E776</f>
        <v>MT</v>
      </c>
      <c r="G796" s="194">
        <f>+'Información ELECTRO PUNO'!G776</f>
        <v>12</v>
      </c>
      <c r="H796" s="9" t="str">
        <f t="shared" si="100"/>
        <v>Poste</v>
      </c>
      <c r="I796" s="194" t="str">
        <f>+'Información ELECTRO PUNO'!F776</f>
        <v>Madera Tratada</v>
      </c>
      <c r="J796" s="194" t="str">
        <f>+'Información ELECTRO PUNO'!B776</f>
        <v>PPM20</v>
      </c>
      <c r="K796" s="9" t="str">
        <f t="shared" si="102"/>
        <v>POSTE DE MADERA TRATADA DE 12 mts. CL.5</v>
      </c>
      <c r="L796" s="139">
        <f t="shared" si="103"/>
        <v>0.41</v>
      </c>
    </row>
    <row r="797" spans="1:12" x14ac:dyDescent="0.25">
      <c r="A797" s="193">
        <f>+'Información ELECTRO PUNO'!A777</f>
        <v>776</v>
      </c>
      <c r="B797" s="26" t="str">
        <f t="shared" si="101"/>
        <v>SICODI</v>
      </c>
      <c r="C797" s="9" t="str">
        <f t="shared" si="97"/>
        <v>Puno</v>
      </c>
      <c r="D797" s="9" t="str">
        <f t="shared" si="98"/>
        <v>No Reporta</v>
      </c>
      <c r="E797" s="9" t="str">
        <f t="shared" si="99"/>
        <v>No Reporta</v>
      </c>
      <c r="F797" s="194" t="str">
        <f>+'Información ELECTRO PUNO'!E777</f>
        <v>MT</v>
      </c>
      <c r="G797" s="194">
        <f>+'Información ELECTRO PUNO'!G777</f>
        <v>12</v>
      </c>
      <c r="H797" s="9" t="str">
        <f t="shared" si="100"/>
        <v>Poste</v>
      </c>
      <c r="I797" s="194" t="str">
        <f>+'Información ELECTRO PUNO'!F777</f>
        <v>Madera Tratada</v>
      </c>
      <c r="J797" s="194" t="str">
        <f>+'Información ELECTRO PUNO'!B777</f>
        <v>PPM20</v>
      </c>
      <c r="K797" s="9" t="str">
        <f t="shared" si="102"/>
        <v>POSTE DE MADERA TRATADA DE 12 mts. CL.5</v>
      </c>
      <c r="L797" s="139">
        <f t="shared" si="103"/>
        <v>0.41</v>
      </c>
    </row>
    <row r="798" spans="1:12" x14ac:dyDescent="0.25">
      <c r="A798" s="193">
        <f>+'Información ELECTRO PUNO'!A778</f>
        <v>777</v>
      </c>
      <c r="B798" s="26" t="str">
        <f t="shared" si="101"/>
        <v>SICODI</v>
      </c>
      <c r="C798" s="9" t="str">
        <f t="shared" si="97"/>
        <v>Puno</v>
      </c>
      <c r="D798" s="9" t="str">
        <f t="shared" si="98"/>
        <v>No Reporta</v>
      </c>
      <c r="E798" s="9" t="str">
        <f t="shared" si="99"/>
        <v>No Reporta</v>
      </c>
      <c r="F798" s="194" t="str">
        <f>+'Información ELECTRO PUNO'!E778</f>
        <v>MT</v>
      </c>
      <c r="G798" s="194">
        <f>+'Información ELECTRO PUNO'!G778</f>
        <v>12</v>
      </c>
      <c r="H798" s="9" t="str">
        <f t="shared" si="100"/>
        <v>Poste</v>
      </c>
      <c r="I798" s="194" t="str">
        <f>+'Información ELECTRO PUNO'!F778</f>
        <v>Madera Tratada</v>
      </c>
      <c r="J798" s="194" t="str">
        <f>+'Información ELECTRO PUNO'!B778</f>
        <v>PPM20</v>
      </c>
      <c r="K798" s="9" t="str">
        <f t="shared" si="102"/>
        <v>POSTE DE MADERA TRATADA DE 12 mts. CL.5</v>
      </c>
      <c r="L798" s="139">
        <f t="shared" si="103"/>
        <v>0.41</v>
      </c>
    </row>
    <row r="799" spans="1:12" x14ac:dyDescent="0.25">
      <c r="A799" s="193">
        <f>+'Información ELECTRO PUNO'!A779</f>
        <v>778</v>
      </c>
      <c r="B799" s="26" t="str">
        <f t="shared" si="101"/>
        <v>SICODI</v>
      </c>
      <c r="C799" s="9" t="str">
        <f t="shared" si="97"/>
        <v>Puno</v>
      </c>
      <c r="D799" s="9" t="str">
        <f t="shared" si="98"/>
        <v>No Reporta</v>
      </c>
      <c r="E799" s="9" t="str">
        <f t="shared" si="99"/>
        <v>No Reporta</v>
      </c>
      <c r="F799" s="194" t="str">
        <f>+'Información ELECTRO PUNO'!E779</f>
        <v>MT</v>
      </c>
      <c r="G799" s="194">
        <f>+'Información ELECTRO PUNO'!G779</f>
        <v>12</v>
      </c>
      <c r="H799" s="9" t="str">
        <f t="shared" si="100"/>
        <v>Poste</v>
      </c>
      <c r="I799" s="194" t="str">
        <f>+'Información ELECTRO PUNO'!F779</f>
        <v>Madera Tratada</v>
      </c>
      <c r="J799" s="194" t="str">
        <f>+'Información ELECTRO PUNO'!B779</f>
        <v>PPM20</v>
      </c>
      <c r="K799" s="9" t="str">
        <f t="shared" si="102"/>
        <v>POSTE DE MADERA TRATADA DE 12 mts. CL.5</v>
      </c>
      <c r="L799" s="139">
        <f t="shared" si="103"/>
        <v>0.41</v>
      </c>
    </row>
    <row r="800" spans="1:12" x14ac:dyDescent="0.25">
      <c r="A800" s="193">
        <f>+'Información ELECTRO PUNO'!A780</f>
        <v>779</v>
      </c>
      <c r="B800" s="26" t="str">
        <f t="shared" si="101"/>
        <v>SICODI</v>
      </c>
      <c r="C800" s="9" t="str">
        <f t="shared" si="97"/>
        <v>Puno</v>
      </c>
      <c r="D800" s="9" t="str">
        <f t="shared" si="98"/>
        <v>No Reporta</v>
      </c>
      <c r="E800" s="9" t="str">
        <f t="shared" si="99"/>
        <v>No Reporta</v>
      </c>
      <c r="F800" s="194" t="str">
        <f>+'Información ELECTRO PUNO'!E780</f>
        <v>MT</v>
      </c>
      <c r="G800" s="194">
        <f>+'Información ELECTRO PUNO'!G780</f>
        <v>12</v>
      </c>
      <c r="H800" s="9" t="str">
        <f t="shared" si="100"/>
        <v>Poste</v>
      </c>
      <c r="I800" s="194" t="str">
        <f>+'Información ELECTRO PUNO'!F780</f>
        <v>Madera Tratada</v>
      </c>
      <c r="J800" s="194" t="str">
        <f>+'Información ELECTRO PUNO'!B780</f>
        <v>PPM20</v>
      </c>
      <c r="K800" s="9" t="str">
        <f t="shared" si="102"/>
        <v>POSTE DE MADERA TRATADA DE 12 mts. CL.5</v>
      </c>
      <c r="L800" s="139">
        <f t="shared" si="103"/>
        <v>0.41</v>
      </c>
    </row>
    <row r="801" spans="1:12" x14ac:dyDescent="0.25">
      <c r="A801" s="193">
        <f>+'Información ELECTRO PUNO'!A781</f>
        <v>780</v>
      </c>
      <c r="B801" s="26" t="str">
        <f t="shared" si="101"/>
        <v>SICODI</v>
      </c>
      <c r="C801" s="9" t="str">
        <f t="shared" si="97"/>
        <v>Puno</v>
      </c>
      <c r="D801" s="9" t="str">
        <f t="shared" si="98"/>
        <v>No Reporta</v>
      </c>
      <c r="E801" s="9" t="str">
        <f t="shared" si="99"/>
        <v>No Reporta</v>
      </c>
      <c r="F801" s="194" t="str">
        <f>+'Información ELECTRO PUNO'!E781</f>
        <v>MT</v>
      </c>
      <c r="G801" s="194">
        <f>+'Información ELECTRO PUNO'!G781</f>
        <v>12</v>
      </c>
      <c r="H801" s="9" t="str">
        <f t="shared" si="100"/>
        <v>Poste</v>
      </c>
      <c r="I801" s="194" t="str">
        <f>+'Información ELECTRO PUNO'!F781</f>
        <v>Madera Tratada</v>
      </c>
      <c r="J801" s="194" t="str">
        <f>+'Información ELECTRO PUNO'!B781</f>
        <v>PPM20</v>
      </c>
      <c r="K801" s="9" t="str">
        <f t="shared" si="102"/>
        <v>POSTE DE MADERA TRATADA DE 12 mts. CL.5</v>
      </c>
      <c r="L801" s="139">
        <f t="shared" si="103"/>
        <v>0.41</v>
      </c>
    </row>
    <row r="802" spans="1:12" x14ac:dyDescent="0.25">
      <c r="A802" s="193">
        <f>+'Información ELECTRO PUNO'!A782</f>
        <v>781</v>
      </c>
      <c r="B802" s="26" t="str">
        <f t="shared" si="101"/>
        <v>SICODI</v>
      </c>
      <c r="C802" s="9" t="str">
        <f t="shared" si="97"/>
        <v>Puno</v>
      </c>
      <c r="D802" s="9" t="str">
        <f t="shared" si="98"/>
        <v>No Reporta</v>
      </c>
      <c r="E802" s="9" t="str">
        <f t="shared" si="99"/>
        <v>No Reporta</v>
      </c>
      <c r="F802" s="194" t="str">
        <f>+'Información ELECTRO PUNO'!E782</f>
        <v>MT</v>
      </c>
      <c r="G802" s="194">
        <f>+'Información ELECTRO PUNO'!G782</f>
        <v>12</v>
      </c>
      <c r="H802" s="9" t="str">
        <f t="shared" si="100"/>
        <v>Poste</v>
      </c>
      <c r="I802" s="194" t="str">
        <f>+'Información ELECTRO PUNO'!F782</f>
        <v>Madera Tratada</v>
      </c>
      <c r="J802" s="194" t="str">
        <f>+'Información ELECTRO PUNO'!B782</f>
        <v>PPM20</v>
      </c>
      <c r="K802" s="9" t="str">
        <f t="shared" si="102"/>
        <v>POSTE DE MADERA TRATADA DE 12 mts. CL.5</v>
      </c>
      <c r="L802" s="139">
        <f t="shared" si="103"/>
        <v>0.41</v>
      </c>
    </row>
    <row r="803" spans="1:12" x14ac:dyDescent="0.25">
      <c r="A803" s="193">
        <f>+'Información ELECTRO PUNO'!A783</f>
        <v>782</v>
      </c>
      <c r="B803" s="26" t="str">
        <f t="shared" si="101"/>
        <v>SICODI</v>
      </c>
      <c r="C803" s="9" t="str">
        <f t="shared" si="97"/>
        <v>Puno</v>
      </c>
      <c r="D803" s="9" t="str">
        <f t="shared" si="98"/>
        <v>No Reporta</v>
      </c>
      <c r="E803" s="9" t="str">
        <f t="shared" si="99"/>
        <v>No Reporta</v>
      </c>
      <c r="F803" s="194" t="str">
        <f>+'Información ELECTRO PUNO'!E783</f>
        <v>MT</v>
      </c>
      <c r="G803" s="194">
        <f>+'Información ELECTRO PUNO'!G783</f>
        <v>12</v>
      </c>
      <c r="H803" s="9" t="str">
        <f t="shared" si="100"/>
        <v>Poste</v>
      </c>
      <c r="I803" s="194" t="str">
        <f>+'Información ELECTRO PUNO'!F783</f>
        <v>Madera Tratada</v>
      </c>
      <c r="J803" s="194" t="str">
        <f>+'Información ELECTRO PUNO'!B783</f>
        <v>PPM20</v>
      </c>
      <c r="K803" s="9" t="str">
        <f t="shared" si="102"/>
        <v>POSTE DE MADERA TRATADA DE 12 mts. CL.5</v>
      </c>
      <c r="L803" s="139">
        <f t="shared" si="103"/>
        <v>0.41</v>
      </c>
    </row>
    <row r="804" spans="1:12" x14ac:dyDescent="0.25">
      <c r="A804" s="193">
        <f>+'Información ELECTRO PUNO'!A784</f>
        <v>783</v>
      </c>
      <c r="B804" s="26" t="str">
        <f t="shared" si="101"/>
        <v>SICODI</v>
      </c>
      <c r="C804" s="9" t="str">
        <f t="shared" si="97"/>
        <v>Puno</v>
      </c>
      <c r="D804" s="9" t="str">
        <f t="shared" si="98"/>
        <v>No Reporta</v>
      </c>
      <c r="E804" s="9" t="str">
        <f t="shared" si="99"/>
        <v>No Reporta</v>
      </c>
      <c r="F804" s="194" t="str">
        <f>+'Información ELECTRO PUNO'!E784</f>
        <v>MT</v>
      </c>
      <c r="G804" s="194">
        <f>+'Información ELECTRO PUNO'!G784</f>
        <v>12</v>
      </c>
      <c r="H804" s="9" t="str">
        <f t="shared" si="100"/>
        <v>Poste</v>
      </c>
      <c r="I804" s="194" t="str">
        <f>+'Información ELECTRO PUNO'!F784</f>
        <v>Madera Tratada</v>
      </c>
      <c r="J804" s="194" t="str">
        <f>+'Información ELECTRO PUNO'!B784</f>
        <v>PPM20</v>
      </c>
      <c r="K804" s="9" t="str">
        <f t="shared" si="102"/>
        <v>POSTE DE MADERA TRATADA DE 12 mts. CL.5</v>
      </c>
      <c r="L804" s="139">
        <f t="shared" si="103"/>
        <v>0.41</v>
      </c>
    </row>
    <row r="805" spans="1:12" x14ac:dyDescent="0.25">
      <c r="A805" s="193">
        <f>+'Información ELECTRO PUNO'!A785</f>
        <v>784</v>
      </c>
      <c r="B805" s="26" t="str">
        <f t="shared" si="101"/>
        <v>SICODI</v>
      </c>
      <c r="C805" s="9" t="str">
        <f t="shared" si="97"/>
        <v>Puno</v>
      </c>
      <c r="D805" s="9" t="str">
        <f t="shared" si="98"/>
        <v>No Reporta</v>
      </c>
      <c r="E805" s="9" t="str">
        <f t="shared" si="99"/>
        <v>No Reporta</v>
      </c>
      <c r="F805" s="194" t="str">
        <f>+'Información ELECTRO PUNO'!E785</f>
        <v>MT</v>
      </c>
      <c r="G805" s="194">
        <f>+'Información ELECTRO PUNO'!G785</f>
        <v>12</v>
      </c>
      <c r="H805" s="9" t="str">
        <f t="shared" si="100"/>
        <v>Poste</v>
      </c>
      <c r="I805" s="194" t="str">
        <f>+'Información ELECTRO PUNO'!F785</f>
        <v>Madera Tratada</v>
      </c>
      <c r="J805" s="194" t="str">
        <f>+'Información ELECTRO PUNO'!B785</f>
        <v>PPM20</v>
      </c>
      <c r="K805" s="9" t="str">
        <f t="shared" si="102"/>
        <v>POSTE DE MADERA TRATADA DE 12 mts. CL.5</v>
      </c>
      <c r="L805" s="139">
        <f t="shared" si="103"/>
        <v>0.41</v>
      </c>
    </row>
    <row r="806" spans="1:12" x14ac:dyDescent="0.25">
      <c r="A806" s="193">
        <f>+'Información ELECTRO PUNO'!A786</f>
        <v>785</v>
      </c>
      <c r="B806" s="26" t="str">
        <f t="shared" si="101"/>
        <v>SICODI</v>
      </c>
      <c r="C806" s="9" t="str">
        <f t="shared" si="97"/>
        <v>Puno</v>
      </c>
      <c r="D806" s="9" t="str">
        <f t="shared" si="98"/>
        <v>No Reporta</v>
      </c>
      <c r="E806" s="9" t="str">
        <f t="shared" si="99"/>
        <v>No Reporta</v>
      </c>
      <c r="F806" s="194" t="str">
        <f>+'Información ELECTRO PUNO'!E786</f>
        <v>MT</v>
      </c>
      <c r="G806" s="194">
        <f>+'Información ELECTRO PUNO'!G786</f>
        <v>12</v>
      </c>
      <c r="H806" s="9" t="str">
        <f t="shared" si="100"/>
        <v>Poste</v>
      </c>
      <c r="I806" s="194" t="str">
        <f>+'Información ELECTRO PUNO'!F786</f>
        <v>Madera Tratada</v>
      </c>
      <c r="J806" s="194" t="str">
        <f>+'Información ELECTRO PUNO'!B786</f>
        <v>PPM20</v>
      </c>
      <c r="K806" s="9" t="str">
        <f t="shared" si="102"/>
        <v>POSTE DE MADERA TRATADA DE 12 mts. CL.5</v>
      </c>
      <c r="L806" s="139">
        <f t="shared" si="103"/>
        <v>0.41</v>
      </c>
    </row>
    <row r="807" spans="1:12" x14ac:dyDescent="0.25">
      <c r="A807" s="193">
        <f>+'Información ELECTRO PUNO'!A787</f>
        <v>786</v>
      </c>
      <c r="B807" s="26" t="str">
        <f t="shared" si="101"/>
        <v>SICODI</v>
      </c>
      <c r="C807" s="9" t="str">
        <f t="shared" si="97"/>
        <v>Puno</v>
      </c>
      <c r="D807" s="9" t="str">
        <f t="shared" si="98"/>
        <v>No Reporta</v>
      </c>
      <c r="E807" s="9" t="str">
        <f t="shared" si="99"/>
        <v>No Reporta</v>
      </c>
      <c r="F807" s="194" t="str">
        <f>+'Información ELECTRO PUNO'!E787</f>
        <v>MT</v>
      </c>
      <c r="G807" s="194">
        <f>+'Información ELECTRO PUNO'!G787</f>
        <v>12</v>
      </c>
      <c r="H807" s="9" t="str">
        <f t="shared" si="100"/>
        <v>Poste</v>
      </c>
      <c r="I807" s="194" t="str">
        <f>+'Información ELECTRO PUNO'!F787</f>
        <v>Madera Tratada</v>
      </c>
      <c r="J807" s="194" t="str">
        <f>+'Información ELECTRO PUNO'!B787</f>
        <v>PPM20</v>
      </c>
      <c r="K807" s="9" t="str">
        <f t="shared" si="102"/>
        <v>POSTE DE MADERA TRATADA DE 12 mts. CL.5</v>
      </c>
      <c r="L807" s="139">
        <f t="shared" si="103"/>
        <v>0.41</v>
      </c>
    </row>
    <row r="808" spans="1:12" x14ac:dyDescent="0.25">
      <c r="A808" s="193">
        <f>+'Información ELECTRO PUNO'!A788</f>
        <v>787</v>
      </c>
      <c r="B808" s="26" t="str">
        <f t="shared" si="101"/>
        <v>SICODI</v>
      </c>
      <c r="C808" s="9" t="str">
        <f t="shared" si="97"/>
        <v>Puno</v>
      </c>
      <c r="D808" s="9" t="str">
        <f t="shared" si="98"/>
        <v>No Reporta</v>
      </c>
      <c r="E808" s="9" t="str">
        <f t="shared" si="99"/>
        <v>No Reporta</v>
      </c>
      <c r="F808" s="194" t="str">
        <f>+'Información ELECTRO PUNO'!E788</f>
        <v>MT</v>
      </c>
      <c r="G808" s="194">
        <f>+'Información ELECTRO PUNO'!G788</f>
        <v>12</v>
      </c>
      <c r="H808" s="9" t="str">
        <f t="shared" si="100"/>
        <v>Poste</v>
      </c>
      <c r="I808" s="194" t="str">
        <f>+'Información ELECTRO PUNO'!F788</f>
        <v>Madera Tratada</v>
      </c>
      <c r="J808" s="194" t="str">
        <f>+'Información ELECTRO PUNO'!B788</f>
        <v>PPM20</v>
      </c>
      <c r="K808" s="9" t="str">
        <f t="shared" si="102"/>
        <v>POSTE DE MADERA TRATADA DE 12 mts. CL.5</v>
      </c>
      <c r="L808" s="139">
        <f t="shared" si="103"/>
        <v>0.41</v>
      </c>
    </row>
    <row r="809" spans="1:12" x14ac:dyDescent="0.25">
      <c r="A809" s="193">
        <f>+'Información ELECTRO PUNO'!A789</f>
        <v>788</v>
      </c>
      <c r="B809" s="26" t="str">
        <f t="shared" si="101"/>
        <v>SICODI</v>
      </c>
      <c r="C809" s="9" t="str">
        <f t="shared" si="97"/>
        <v>Puno</v>
      </c>
      <c r="D809" s="9" t="str">
        <f t="shared" si="98"/>
        <v>No Reporta</v>
      </c>
      <c r="E809" s="9" t="str">
        <f t="shared" si="99"/>
        <v>No Reporta</v>
      </c>
      <c r="F809" s="194" t="str">
        <f>+'Información ELECTRO PUNO'!E789</f>
        <v>MT</v>
      </c>
      <c r="G809" s="194">
        <f>+'Información ELECTRO PUNO'!G789</f>
        <v>12</v>
      </c>
      <c r="H809" s="9" t="str">
        <f t="shared" si="100"/>
        <v>Poste</v>
      </c>
      <c r="I809" s="194" t="str">
        <f>+'Información ELECTRO PUNO'!F789</f>
        <v>Madera Tratada</v>
      </c>
      <c r="J809" s="194" t="str">
        <f>+'Información ELECTRO PUNO'!B789</f>
        <v>PPM20</v>
      </c>
      <c r="K809" s="9" t="str">
        <f t="shared" si="102"/>
        <v>POSTE DE MADERA TRATADA DE 12 mts. CL.5</v>
      </c>
      <c r="L809" s="139">
        <f t="shared" si="103"/>
        <v>0.41</v>
      </c>
    </row>
    <row r="810" spans="1:12" x14ac:dyDescent="0.25">
      <c r="A810" s="193">
        <f>+'Información ELECTRO PUNO'!A790</f>
        <v>789</v>
      </c>
      <c r="B810" s="26" t="str">
        <f t="shared" si="101"/>
        <v>SICODI</v>
      </c>
      <c r="C810" s="9" t="str">
        <f t="shared" si="97"/>
        <v>Puno</v>
      </c>
      <c r="D810" s="9" t="str">
        <f t="shared" si="98"/>
        <v>No Reporta</v>
      </c>
      <c r="E810" s="9" t="str">
        <f t="shared" si="99"/>
        <v>No Reporta</v>
      </c>
      <c r="F810" s="194" t="str">
        <f>+'Información ELECTRO PUNO'!E790</f>
        <v>MT</v>
      </c>
      <c r="G810" s="194">
        <f>+'Información ELECTRO PUNO'!G790</f>
        <v>12</v>
      </c>
      <c r="H810" s="9" t="str">
        <f t="shared" si="100"/>
        <v>Poste</v>
      </c>
      <c r="I810" s="194" t="str">
        <f>+'Información ELECTRO PUNO'!F790</f>
        <v>Madera Tratada</v>
      </c>
      <c r="J810" s="194" t="str">
        <f>+'Información ELECTRO PUNO'!B790</f>
        <v>PPM20</v>
      </c>
      <c r="K810" s="9" t="str">
        <f t="shared" si="102"/>
        <v>POSTE DE MADERA TRATADA DE 12 mts. CL.5</v>
      </c>
      <c r="L810" s="139">
        <f t="shared" si="103"/>
        <v>0.41</v>
      </c>
    </row>
    <row r="811" spans="1:12" x14ac:dyDescent="0.25">
      <c r="A811" s="193">
        <f>+'Información ELECTRO PUNO'!A791</f>
        <v>790</v>
      </c>
      <c r="B811" s="26" t="str">
        <f t="shared" si="101"/>
        <v>SICODI</v>
      </c>
      <c r="C811" s="9" t="str">
        <f t="shared" si="97"/>
        <v>Puno</v>
      </c>
      <c r="D811" s="9" t="str">
        <f t="shared" si="98"/>
        <v>No Reporta</v>
      </c>
      <c r="E811" s="9" t="str">
        <f t="shared" si="99"/>
        <v>No Reporta</v>
      </c>
      <c r="F811" s="194" t="str">
        <f>+'Información ELECTRO PUNO'!E791</f>
        <v>MT</v>
      </c>
      <c r="G811" s="194">
        <f>+'Información ELECTRO PUNO'!G791</f>
        <v>12</v>
      </c>
      <c r="H811" s="9" t="str">
        <f t="shared" si="100"/>
        <v>Poste</v>
      </c>
      <c r="I811" s="194" t="str">
        <f>+'Información ELECTRO PUNO'!F791</f>
        <v>Madera Tratada</v>
      </c>
      <c r="J811" s="194" t="str">
        <f>+'Información ELECTRO PUNO'!B791</f>
        <v>PPM20</v>
      </c>
      <c r="K811" s="9" t="str">
        <f t="shared" si="102"/>
        <v>POSTE DE MADERA TRATADA DE 12 mts. CL.5</v>
      </c>
      <c r="L811" s="139">
        <f t="shared" si="103"/>
        <v>0.41</v>
      </c>
    </row>
    <row r="812" spans="1:12" x14ac:dyDescent="0.25">
      <c r="A812" s="193">
        <f>+'Información ELECTRO PUNO'!A792</f>
        <v>791</v>
      </c>
      <c r="B812" s="26" t="str">
        <f t="shared" si="101"/>
        <v>SICODI</v>
      </c>
      <c r="C812" s="9" t="str">
        <f t="shared" si="97"/>
        <v>Puno</v>
      </c>
      <c r="D812" s="9" t="str">
        <f t="shared" si="98"/>
        <v>No Reporta</v>
      </c>
      <c r="E812" s="9" t="str">
        <f t="shared" si="99"/>
        <v>No Reporta</v>
      </c>
      <c r="F812" s="194" t="str">
        <f>+'Información ELECTRO PUNO'!E792</f>
        <v>MT</v>
      </c>
      <c r="G812" s="194">
        <f>+'Información ELECTRO PUNO'!G792</f>
        <v>12</v>
      </c>
      <c r="H812" s="9" t="str">
        <f t="shared" si="100"/>
        <v>Poste</v>
      </c>
      <c r="I812" s="194" t="str">
        <f>+'Información ELECTRO PUNO'!F792</f>
        <v>Madera Tratada</v>
      </c>
      <c r="J812" s="194" t="str">
        <f>+'Información ELECTRO PUNO'!B792</f>
        <v>PPM20</v>
      </c>
      <c r="K812" s="9" t="str">
        <f t="shared" si="102"/>
        <v>POSTE DE MADERA TRATADA DE 12 mts. CL.5</v>
      </c>
      <c r="L812" s="139">
        <f t="shared" si="103"/>
        <v>0.41</v>
      </c>
    </row>
    <row r="813" spans="1:12" x14ac:dyDescent="0.25">
      <c r="A813" s="193">
        <f>+'Información ELECTRO PUNO'!A793</f>
        <v>792</v>
      </c>
      <c r="B813" s="26" t="str">
        <f t="shared" si="101"/>
        <v>SICODI</v>
      </c>
      <c r="C813" s="9" t="str">
        <f t="shared" si="97"/>
        <v>Puno</v>
      </c>
      <c r="D813" s="9" t="str">
        <f t="shared" si="98"/>
        <v>No Reporta</v>
      </c>
      <c r="E813" s="9" t="str">
        <f t="shared" si="99"/>
        <v>No Reporta</v>
      </c>
      <c r="F813" s="194" t="str">
        <f>+'Información ELECTRO PUNO'!E793</f>
        <v>MT</v>
      </c>
      <c r="G813" s="194">
        <f>+'Información ELECTRO PUNO'!G793</f>
        <v>12</v>
      </c>
      <c r="H813" s="9" t="str">
        <f t="shared" si="100"/>
        <v>Poste</v>
      </c>
      <c r="I813" s="194" t="str">
        <f>+'Información ELECTRO PUNO'!F793</f>
        <v>Madera Tratada</v>
      </c>
      <c r="J813" s="194" t="str">
        <f>+'Información ELECTRO PUNO'!B793</f>
        <v>PPM20</v>
      </c>
      <c r="K813" s="9" t="str">
        <f t="shared" si="102"/>
        <v>POSTE DE MADERA TRATADA DE 12 mts. CL.5</v>
      </c>
      <c r="L813" s="139">
        <f t="shared" si="103"/>
        <v>0.41</v>
      </c>
    </row>
    <row r="814" spans="1:12" x14ac:dyDescent="0.25">
      <c r="A814" s="193">
        <f>+'Información ELECTRO PUNO'!A794</f>
        <v>793</v>
      </c>
      <c r="B814" s="26" t="str">
        <f t="shared" si="101"/>
        <v>SICODI</v>
      </c>
      <c r="C814" s="9" t="str">
        <f t="shared" si="97"/>
        <v>Puno</v>
      </c>
      <c r="D814" s="9" t="str">
        <f t="shared" si="98"/>
        <v>No Reporta</v>
      </c>
      <c r="E814" s="9" t="str">
        <f t="shared" si="99"/>
        <v>No Reporta</v>
      </c>
      <c r="F814" s="194" t="str">
        <f>+'Información ELECTRO PUNO'!E794</f>
        <v>MT</v>
      </c>
      <c r="G814" s="194">
        <f>+'Información ELECTRO PUNO'!G794</f>
        <v>12</v>
      </c>
      <c r="H814" s="9" t="str">
        <f t="shared" si="100"/>
        <v>Poste</v>
      </c>
      <c r="I814" s="194" t="str">
        <f>+'Información ELECTRO PUNO'!F794</f>
        <v>Madera Tratada</v>
      </c>
      <c r="J814" s="194" t="str">
        <f>+'Información ELECTRO PUNO'!B794</f>
        <v>PPM20</v>
      </c>
      <c r="K814" s="9" t="str">
        <f t="shared" si="102"/>
        <v>POSTE DE MADERA TRATADA DE 12 mts. CL.5</v>
      </c>
      <c r="L814" s="139">
        <f t="shared" si="103"/>
        <v>0.41</v>
      </c>
    </row>
    <row r="815" spans="1:12" x14ac:dyDescent="0.25">
      <c r="A815" s="193">
        <f>+'Información ELECTRO PUNO'!A795</f>
        <v>794</v>
      </c>
      <c r="B815" s="26" t="str">
        <f t="shared" si="101"/>
        <v>SICODI</v>
      </c>
      <c r="C815" s="9" t="str">
        <f t="shared" si="97"/>
        <v>Puno</v>
      </c>
      <c r="D815" s="9" t="str">
        <f t="shared" si="98"/>
        <v>No Reporta</v>
      </c>
      <c r="E815" s="9" t="str">
        <f t="shared" si="99"/>
        <v>No Reporta</v>
      </c>
      <c r="F815" s="194" t="str">
        <f>+'Información ELECTRO PUNO'!E795</f>
        <v>MT</v>
      </c>
      <c r="G815" s="194">
        <f>+'Información ELECTRO PUNO'!G795</f>
        <v>12</v>
      </c>
      <c r="H815" s="9" t="str">
        <f t="shared" si="100"/>
        <v>Poste</v>
      </c>
      <c r="I815" s="194" t="str">
        <f>+'Información ELECTRO PUNO'!F795</f>
        <v>Madera Tratada</v>
      </c>
      <c r="J815" s="194" t="str">
        <f>+'Información ELECTRO PUNO'!B795</f>
        <v>PPM20</v>
      </c>
      <c r="K815" s="9" t="str">
        <f t="shared" si="102"/>
        <v>POSTE DE MADERA TRATADA DE 12 mts. CL.5</v>
      </c>
      <c r="L815" s="139">
        <f t="shared" si="103"/>
        <v>0.41</v>
      </c>
    </row>
    <row r="816" spans="1:12" x14ac:dyDescent="0.25">
      <c r="A816" s="193">
        <f>+'Información ELECTRO PUNO'!A796</f>
        <v>795</v>
      </c>
      <c r="B816" s="26" t="str">
        <f t="shared" si="101"/>
        <v>SICODI</v>
      </c>
      <c r="C816" s="9" t="str">
        <f t="shared" si="97"/>
        <v>Puno</v>
      </c>
      <c r="D816" s="9" t="str">
        <f t="shared" si="98"/>
        <v>No Reporta</v>
      </c>
      <c r="E816" s="9" t="str">
        <f t="shared" si="99"/>
        <v>No Reporta</v>
      </c>
      <c r="F816" s="194" t="str">
        <f>+'Información ELECTRO PUNO'!E796</f>
        <v>MT</v>
      </c>
      <c r="G816" s="194">
        <f>+'Información ELECTRO PUNO'!G796</f>
        <v>12</v>
      </c>
      <c r="H816" s="9" t="str">
        <f t="shared" si="100"/>
        <v>Poste</v>
      </c>
      <c r="I816" s="194" t="str">
        <f>+'Información ELECTRO PUNO'!F796</f>
        <v>Madera Tratada</v>
      </c>
      <c r="J816" s="194" t="str">
        <f>+'Información ELECTRO PUNO'!B796</f>
        <v>PPM20</v>
      </c>
      <c r="K816" s="9" t="str">
        <f t="shared" si="102"/>
        <v>POSTE DE MADERA TRATADA DE 12 mts. CL.5</v>
      </c>
      <c r="L816" s="139">
        <f t="shared" si="103"/>
        <v>0.41</v>
      </c>
    </row>
    <row r="817" spans="1:12" x14ac:dyDescent="0.25">
      <c r="A817" s="193">
        <f>+'Información ELECTRO PUNO'!A797</f>
        <v>796</v>
      </c>
      <c r="B817" s="26" t="str">
        <f t="shared" si="101"/>
        <v>SICODI</v>
      </c>
      <c r="C817" s="9" t="str">
        <f t="shared" si="97"/>
        <v>Puno</v>
      </c>
      <c r="D817" s="9" t="str">
        <f t="shared" si="98"/>
        <v>No Reporta</v>
      </c>
      <c r="E817" s="9" t="str">
        <f t="shared" si="99"/>
        <v>No Reporta</v>
      </c>
      <c r="F817" s="194" t="str">
        <f>+'Información ELECTRO PUNO'!E797</f>
        <v>MT</v>
      </c>
      <c r="G817" s="194">
        <f>+'Información ELECTRO PUNO'!G797</f>
        <v>12</v>
      </c>
      <c r="H817" s="9" t="str">
        <f t="shared" si="100"/>
        <v>Poste</v>
      </c>
      <c r="I817" s="194" t="str">
        <f>+'Información ELECTRO PUNO'!F797</f>
        <v>Madera Tratada</v>
      </c>
      <c r="J817" s="194" t="str">
        <f>+'Información ELECTRO PUNO'!B797</f>
        <v>PPM20</v>
      </c>
      <c r="K817" s="9" t="str">
        <f t="shared" si="102"/>
        <v>POSTE DE MADERA TRATADA DE 12 mts. CL.5</v>
      </c>
      <c r="L817" s="139">
        <f t="shared" si="103"/>
        <v>0.41</v>
      </c>
    </row>
    <row r="818" spans="1:12" x14ac:dyDescent="0.25">
      <c r="A818" s="193">
        <f>+'Información ELECTRO PUNO'!A798</f>
        <v>797</v>
      </c>
      <c r="B818" s="26" t="str">
        <f t="shared" si="101"/>
        <v>SICODI</v>
      </c>
      <c r="C818" s="9" t="str">
        <f t="shared" si="97"/>
        <v>Puno</v>
      </c>
      <c r="D818" s="9" t="str">
        <f t="shared" si="98"/>
        <v>No Reporta</v>
      </c>
      <c r="E818" s="9" t="str">
        <f t="shared" si="99"/>
        <v>No Reporta</v>
      </c>
      <c r="F818" s="194" t="str">
        <f>+'Información ELECTRO PUNO'!E798</f>
        <v>MT</v>
      </c>
      <c r="G818" s="194">
        <f>+'Información ELECTRO PUNO'!G798</f>
        <v>12</v>
      </c>
      <c r="H818" s="9" t="str">
        <f t="shared" si="100"/>
        <v>Poste</v>
      </c>
      <c r="I818" s="194" t="str">
        <f>+'Información ELECTRO PUNO'!F798</f>
        <v>Madera Tratada</v>
      </c>
      <c r="J818" s="194" t="str">
        <f>+'Información ELECTRO PUNO'!B798</f>
        <v>PPM20</v>
      </c>
      <c r="K818" s="9" t="str">
        <f t="shared" si="102"/>
        <v>POSTE DE MADERA TRATADA DE 12 mts. CL.5</v>
      </c>
      <c r="L818" s="139">
        <f t="shared" si="103"/>
        <v>0.41</v>
      </c>
    </row>
    <row r="819" spans="1:12" x14ac:dyDescent="0.25">
      <c r="A819" s="193">
        <f>+'Información ELECTRO PUNO'!A799</f>
        <v>798</v>
      </c>
      <c r="B819" s="26" t="str">
        <f t="shared" si="101"/>
        <v>SICODI</v>
      </c>
      <c r="C819" s="9" t="str">
        <f t="shared" si="97"/>
        <v>Puno</v>
      </c>
      <c r="D819" s="9" t="str">
        <f t="shared" si="98"/>
        <v>No Reporta</v>
      </c>
      <c r="E819" s="9" t="str">
        <f t="shared" si="99"/>
        <v>No Reporta</v>
      </c>
      <c r="F819" s="194" t="str">
        <f>+'Información ELECTRO PUNO'!E799</f>
        <v>MT</v>
      </c>
      <c r="G819" s="194">
        <f>+'Información ELECTRO PUNO'!G799</f>
        <v>12</v>
      </c>
      <c r="H819" s="9" t="str">
        <f t="shared" si="100"/>
        <v>Poste</v>
      </c>
      <c r="I819" s="194" t="str">
        <f>+'Información ELECTRO PUNO'!F799</f>
        <v>Madera Tratada</v>
      </c>
      <c r="J819" s="194" t="str">
        <f>+'Información ELECTRO PUNO'!B799</f>
        <v>PPM20</v>
      </c>
      <c r="K819" s="9" t="str">
        <f t="shared" si="102"/>
        <v>POSTE DE MADERA TRATADA DE 12 mts. CL.5</v>
      </c>
      <c r="L819" s="139">
        <f t="shared" si="103"/>
        <v>0.41</v>
      </c>
    </row>
    <row r="820" spans="1:12" x14ac:dyDescent="0.25">
      <c r="A820" s="193">
        <f>+'Información ELECTRO PUNO'!A800</f>
        <v>799</v>
      </c>
      <c r="B820" s="26" t="str">
        <f t="shared" si="101"/>
        <v>SICODI</v>
      </c>
      <c r="C820" s="9" t="str">
        <f t="shared" si="97"/>
        <v>Puno</v>
      </c>
      <c r="D820" s="9" t="str">
        <f t="shared" si="98"/>
        <v>No Reporta</v>
      </c>
      <c r="E820" s="9" t="str">
        <f t="shared" si="99"/>
        <v>No Reporta</v>
      </c>
      <c r="F820" s="194" t="str">
        <f>+'Información ELECTRO PUNO'!E800</f>
        <v>MT</v>
      </c>
      <c r="G820" s="194">
        <f>+'Información ELECTRO PUNO'!G800</f>
        <v>12</v>
      </c>
      <c r="H820" s="9" t="str">
        <f t="shared" si="100"/>
        <v>Poste</v>
      </c>
      <c r="I820" s="194" t="str">
        <f>+'Información ELECTRO PUNO'!F800</f>
        <v>Madera Tratada</v>
      </c>
      <c r="J820" s="194" t="str">
        <f>+'Información ELECTRO PUNO'!B800</f>
        <v>PPM20</v>
      </c>
      <c r="K820" s="9" t="str">
        <f t="shared" si="102"/>
        <v>POSTE DE MADERA TRATADA DE 12 mts. CL.5</v>
      </c>
      <c r="L820" s="139">
        <f t="shared" si="103"/>
        <v>0.41</v>
      </c>
    </row>
    <row r="821" spans="1:12" x14ac:dyDescent="0.25">
      <c r="A821" s="193">
        <f>+'Información ELECTRO PUNO'!A801</f>
        <v>800</v>
      </c>
      <c r="B821" s="26" t="str">
        <f t="shared" si="101"/>
        <v>SICODI</v>
      </c>
      <c r="C821" s="9" t="str">
        <f t="shared" si="97"/>
        <v>Puno</v>
      </c>
      <c r="D821" s="9" t="str">
        <f t="shared" si="98"/>
        <v>No Reporta</v>
      </c>
      <c r="E821" s="9" t="str">
        <f t="shared" si="99"/>
        <v>No Reporta</v>
      </c>
      <c r="F821" s="194" t="str">
        <f>+'Información ELECTRO PUNO'!E801</f>
        <v>MT</v>
      </c>
      <c r="G821" s="194">
        <f>+'Información ELECTRO PUNO'!G801</f>
        <v>12</v>
      </c>
      <c r="H821" s="9" t="str">
        <f t="shared" si="100"/>
        <v>Poste</v>
      </c>
      <c r="I821" s="194" t="str">
        <f>+'Información ELECTRO PUNO'!F801</f>
        <v>Madera Tratada</v>
      </c>
      <c r="J821" s="194" t="str">
        <f>+'Información ELECTRO PUNO'!B801</f>
        <v>PPM20</v>
      </c>
      <c r="K821" s="9" t="str">
        <f t="shared" si="102"/>
        <v>POSTE DE MADERA TRATADA DE 12 mts. CL.5</v>
      </c>
      <c r="L821" s="139">
        <f t="shared" si="103"/>
        <v>0.41</v>
      </c>
    </row>
    <row r="822" spans="1:12" x14ac:dyDescent="0.25">
      <c r="A822" s="193">
        <f>+'Información ELECTRO PUNO'!A802</f>
        <v>801</v>
      </c>
      <c r="B822" s="26" t="str">
        <f t="shared" si="101"/>
        <v>SICODI</v>
      </c>
      <c r="C822" s="9" t="str">
        <f t="shared" si="97"/>
        <v>Puno</v>
      </c>
      <c r="D822" s="9" t="str">
        <f t="shared" si="98"/>
        <v>No Reporta</v>
      </c>
      <c r="E822" s="9" t="str">
        <f t="shared" si="99"/>
        <v>No Reporta</v>
      </c>
      <c r="F822" s="194" t="str">
        <f>+'Información ELECTRO PUNO'!E802</f>
        <v>MT</v>
      </c>
      <c r="G822" s="194">
        <f>+'Información ELECTRO PUNO'!G802</f>
        <v>12</v>
      </c>
      <c r="H822" s="9" t="str">
        <f t="shared" si="100"/>
        <v>Poste</v>
      </c>
      <c r="I822" s="194" t="str">
        <f>+'Información ELECTRO PUNO'!F802</f>
        <v>Madera Tratada</v>
      </c>
      <c r="J822" s="194" t="str">
        <f>+'Información ELECTRO PUNO'!B802</f>
        <v>PPM20</v>
      </c>
      <c r="K822" s="9" t="str">
        <f t="shared" si="102"/>
        <v>POSTE DE MADERA TRATADA DE 12 mts. CL.5</v>
      </c>
      <c r="L822" s="139">
        <f t="shared" si="103"/>
        <v>0.41</v>
      </c>
    </row>
    <row r="823" spans="1:12" x14ac:dyDescent="0.25">
      <c r="A823" s="193">
        <f>+'Información ELECTRO PUNO'!A803</f>
        <v>802</v>
      </c>
      <c r="B823" s="26" t="str">
        <f t="shared" si="101"/>
        <v>SICODI</v>
      </c>
      <c r="C823" s="9" t="str">
        <f t="shared" si="97"/>
        <v>Puno</v>
      </c>
      <c r="D823" s="9" t="str">
        <f t="shared" si="98"/>
        <v>No Reporta</v>
      </c>
      <c r="E823" s="9" t="str">
        <f t="shared" si="99"/>
        <v>No Reporta</v>
      </c>
      <c r="F823" s="194" t="str">
        <f>+'Información ELECTRO PUNO'!E803</f>
        <v>MT</v>
      </c>
      <c r="G823" s="194">
        <f>+'Información ELECTRO PUNO'!G803</f>
        <v>12</v>
      </c>
      <c r="H823" s="9" t="str">
        <f t="shared" si="100"/>
        <v>Poste</v>
      </c>
      <c r="I823" s="194" t="str">
        <f>+'Información ELECTRO PUNO'!F803</f>
        <v>Madera Tratada</v>
      </c>
      <c r="J823" s="194" t="str">
        <f>+'Información ELECTRO PUNO'!B803</f>
        <v>PPM20</v>
      </c>
      <c r="K823" s="9" t="str">
        <f t="shared" si="102"/>
        <v>POSTE DE MADERA TRATADA DE 12 mts. CL.5</v>
      </c>
      <c r="L823" s="139">
        <f t="shared" si="103"/>
        <v>0.41</v>
      </c>
    </row>
    <row r="824" spans="1:12" x14ac:dyDescent="0.25">
      <c r="A824" s="193">
        <f>+'Información ELECTRO PUNO'!A804</f>
        <v>803</v>
      </c>
      <c r="B824" s="26" t="str">
        <f t="shared" si="101"/>
        <v>SICODI</v>
      </c>
      <c r="C824" s="9" t="str">
        <f t="shared" si="97"/>
        <v>Puno</v>
      </c>
      <c r="D824" s="9" t="str">
        <f t="shared" si="98"/>
        <v>No Reporta</v>
      </c>
      <c r="E824" s="9" t="str">
        <f t="shared" si="99"/>
        <v>No Reporta</v>
      </c>
      <c r="F824" s="194" t="str">
        <f>+'Información ELECTRO PUNO'!E804</f>
        <v>MT</v>
      </c>
      <c r="G824" s="194">
        <f>+'Información ELECTRO PUNO'!G804</f>
        <v>12</v>
      </c>
      <c r="H824" s="9" t="str">
        <f t="shared" si="100"/>
        <v>Poste</v>
      </c>
      <c r="I824" s="194" t="str">
        <f>+'Información ELECTRO PUNO'!F804</f>
        <v>Madera Tratada</v>
      </c>
      <c r="J824" s="194" t="str">
        <f>+'Información ELECTRO PUNO'!B804</f>
        <v>PPM20</v>
      </c>
      <c r="K824" s="9" t="str">
        <f t="shared" si="102"/>
        <v>POSTE DE MADERA TRATADA DE 12 mts. CL.5</v>
      </c>
      <c r="L824" s="139">
        <f t="shared" si="103"/>
        <v>0.41</v>
      </c>
    </row>
    <row r="825" spans="1:12" x14ac:dyDescent="0.25">
      <c r="A825" s="193">
        <f>+'Información ELECTRO PUNO'!A805</f>
        <v>804</v>
      </c>
      <c r="B825" s="26" t="str">
        <f t="shared" si="101"/>
        <v>SICODI</v>
      </c>
      <c r="C825" s="9" t="str">
        <f t="shared" si="97"/>
        <v>Puno</v>
      </c>
      <c r="D825" s="9" t="str">
        <f t="shared" si="98"/>
        <v>No Reporta</v>
      </c>
      <c r="E825" s="9" t="str">
        <f t="shared" si="99"/>
        <v>No Reporta</v>
      </c>
      <c r="F825" s="194" t="str">
        <f>+'Información ELECTRO PUNO'!E805</f>
        <v>MT</v>
      </c>
      <c r="G825" s="194">
        <f>+'Información ELECTRO PUNO'!G805</f>
        <v>12</v>
      </c>
      <c r="H825" s="9" t="str">
        <f t="shared" si="100"/>
        <v>Poste</v>
      </c>
      <c r="I825" s="194" t="str">
        <f>+'Información ELECTRO PUNO'!F805</f>
        <v>Madera Tratada</v>
      </c>
      <c r="J825" s="194" t="str">
        <f>+'Información ELECTRO PUNO'!B805</f>
        <v>PPM20</v>
      </c>
      <c r="K825" s="9" t="str">
        <f t="shared" si="102"/>
        <v>POSTE DE MADERA TRATADA DE 12 mts. CL.5</v>
      </c>
      <c r="L825" s="139">
        <f t="shared" si="103"/>
        <v>0.41</v>
      </c>
    </row>
    <row r="826" spans="1:12" x14ac:dyDescent="0.25">
      <c r="A826" s="193">
        <f>+'Información ELECTRO PUNO'!A806</f>
        <v>805</v>
      </c>
      <c r="B826" s="26" t="str">
        <f t="shared" si="101"/>
        <v>SICODI</v>
      </c>
      <c r="C826" s="9" t="str">
        <f t="shared" si="97"/>
        <v>Puno</v>
      </c>
      <c r="D826" s="9" t="str">
        <f t="shared" si="98"/>
        <v>No Reporta</v>
      </c>
      <c r="E826" s="9" t="str">
        <f t="shared" si="99"/>
        <v>No Reporta</v>
      </c>
      <c r="F826" s="194" t="str">
        <f>+'Información ELECTRO PUNO'!E806</f>
        <v>MT</v>
      </c>
      <c r="G826" s="194">
        <f>+'Información ELECTRO PUNO'!G806</f>
        <v>12</v>
      </c>
      <c r="H826" s="9" t="str">
        <f t="shared" si="100"/>
        <v>Poste</v>
      </c>
      <c r="I826" s="194" t="str">
        <f>+'Información ELECTRO PUNO'!F806</f>
        <v>Madera Tratada</v>
      </c>
      <c r="J826" s="194" t="str">
        <f>+'Información ELECTRO PUNO'!B806</f>
        <v>PPM20</v>
      </c>
      <c r="K826" s="9" t="str">
        <f t="shared" si="102"/>
        <v>POSTE DE MADERA TRATADA DE 12 mts. CL.5</v>
      </c>
      <c r="L826" s="139">
        <f t="shared" si="103"/>
        <v>0.41</v>
      </c>
    </row>
    <row r="827" spans="1:12" x14ac:dyDescent="0.25">
      <c r="A827" s="193">
        <f>+'Información ELECTRO PUNO'!A807</f>
        <v>806</v>
      </c>
      <c r="B827" s="26" t="str">
        <f t="shared" si="101"/>
        <v>SICODI</v>
      </c>
      <c r="C827" s="9" t="str">
        <f t="shared" si="97"/>
        <v>Puno</v>
      </c>
      <c r="D827" s="9" t="str">
        <f t="shared" si="98"/>
        <v>No Reporta</v>
      </c>
      <c r="E827" s="9" t="str">
        <f t="shared" si="99"/>
        <v>No Reporta</v>
      </c>
      <c r="F827" s="194" t="str">
        <f>+'Información ELECTRO PUNO'!E807</f>
        <v>MT</v>
      </c>
      <c r="G827" s="194">
        <f>+'Información ELECTRO PUNO'!G807</f>
        <v>12</v>
      </c>
      <c r="H827" s="9" t="str">
        <f t="shared" si="100"/>
        <v>Poste</v>
      </c>
      <c r="I827" s="194" t="str">
        <f>+'Información ELECTRO PUNO'!F807</f>
        <v>Madera Tratada</v>
      </c>
      <c r="J827" s="194" t="str">
        <f>+'Información ELECTRO PUNO'!B807</f>
        <v>PPM20</v>
      </c>
      <c r="K827" s="9" t="str">
        <f t="shared" si="102"/>
        <v>POSTE DE MADERA TRATADA DE 12 mts. CL.5</v>
      </c>
      <c r="L827" s="139">
        <f t="shared" si="103"/>
        <v>0.41</v>
      </c>
    </row>
    <row r="828" spans="1:12" x14ac:dyDescent="0.25">
      <c r="A828" s="193">
        <f>+'Información ELECTRO PUNO'!A808</f>
        <v>807</v>
      </c>
      <c r="B828" s="26" t="str">
        <f t="shared" si="101"/>
        <v>SICODI</v>
      </c>
      <c r="C828" s="9" t="str">
        <f t="shared" si="97"/>
        <v>Puno</v>
      </c>
      <c r="D828" s="9" t="str">
        <f t="shared" si="98"/>
        <v>No Reporta</v>
      </c>
      <c r="E828" s="9" t="str">
        <f t="shared" si="99"/>
        <v>No Reporta</v>
      </c>
      <c r="F828" s="194" t="str">
        <f>+'Información ELECTRO PUNO'!E808</f>
        <v>MT</v>
      </c>
      <c r="G828" s="194">
        <f>+'Información ELECTRO PUNO'!G808</f>
        <v>12</v>
      </c>
      <c r="H828" s="9" t="str">
        <f t="shared" si="100"/>
        <v>Poste</v>
      </c>
      <c r="I828" s="194" t="str">
        <f>+'Información ELECTRO PUNO'!F808</f>
        <v>Madera Tratada</v>
      </c>
      <c r="J828" s="194" t="str">
        <f>+'Información ELECTRO PUNO'!B808</f>
        <v>PPM20</v>
      </c>
      <c r="K828" s="9" t="str">
        <f t="shared" si="102"/>
        <v>POSTE DE MADERA TRATADA DE 12 mts. CL.5</v>
      </c>
      <c r="L828" s="139">
        <f t="shared" si="103"/>
        <v>0.41</v>
      </c>
    </row>
    <row r="829" spans="1:12" x14ac:dyDescent="0.25">
      <c r="A829" s="193">
        <f>+'Información ELECTRO PUNO'!A809</f>
        <v>808</v>
      </c>
      <c r="B829" s="26" t="str">
        <f t="shared" si="101"/>
        <v>SICODI</v>
      </c>
      <c r="C829" s="9" t="str">
        <f t="shared" si="97"/>
        <v>Puno</v>
      </c>
      <c r="D829" s="9" t="str">
        <f t="shared" si="98"/>
        <v>No Reporta</v>
      </c>
      <c r="E829" s="9" t="str">
        <f t="shared" si="99"/>
        <v>No Reporta</v>
      </c>
      <c r="F829" s="194" t="str">
        <f>+'Información ELECTRO PUNO'!E809</f>
        <v>MT</v>
      </c>
      <c r="G829" s="194">
        <f>+'Información ELECTRO PUNO'!G809</f>
        <v>12</v>
      </c>
      <c r="H829" s="9" t="str">
        <f t="shared" si="100"/>
        <v>Poste</v>
      </c>
      <c r="I829" s="194" t="str">
        <f>+'Información ELECTRO PUNO'!F809</f>
        <v>Madera Tratada</v>
      </c>
      <c r="J829" s="194" t="str">
        <f>+'Información ELECTRO PUNO'!B809</f>
        <v>PPM20</v>
      </c>
      <c r="K829" s="9" t="str">
        <f t="shared" si="102"/>
        <v>POSTE DE MADERA TRATADA DE 12 mts. CL.5</v>
      </c>
      <c r="L829" s="139">
        <f t="shared" si="103"/>
        <v>0.41</v>
      </c>
    </row>
    <row r="830" spans="1:12" x14ac:dyDescent="0.25">
      <c r="A830" s="193">
        <f>+'Información ELECTRO PUNO'!A810</f>
        <v>809</v>
      </c>
      <c r="B830" s="26" t="str">
        <f t="shared" si="101"/>
        <v>SICODI</v>
      </c>
      <c r="C830" s="9" t="str">
        <f t="shared" si="97"/>
        <v>Puno</v>
      </c>
      <c r="D830" s="9" t="str">
        <f t="shared" si="98"/>
        <v>No Reporta</v>
      </c>
      <c r="E830" s="9" t="str">
        <f t="shared" si="99"/>
        <v>No Reporta</v>
      </c>
      <c r="F830" s="194" t="str">
        <f>+'Información ELECTRO PUNO'!E810</f>
        <v>MT</v>
      </c>
      <c r="G830" s="194">
        <f>+'Información ELECTRO PUNO'!G810</f>
        <v>12</v>
      </c>
      <c r="H830" s="9" t="str">
        <f t="shared" si="100"/>
        <v>Poste</v>
      </c>
      <c r="I830" s="194" t="str">
        <f>+'Información ELECTRO PUNO'!F810</f>
        <v>Madera Tratada</v>
      </c>
      <c r="J830" s="194" t="str">
        <f>+'Información ELECTRO PUNO'!B810</f>
        <v>PPM20</v>
      </c>
      <c r="K830" s="9" t="str">
        <f t="shared" si="102"/>
        <v>POSTE DE MADERA TRATADA DE 12 mts. CL.5</v>
      </c>
      <c r="L830" s="139">
        <f t="shared" si="103"/>
        <v>0.41</v>
      </c>
    </row>
    <row r="831" spans="1:12" x14ac:dyDescent="0.25">
      <c r="A831" s="193">
        <f>+'Información ELECTRO PUNO'!A811</f>
        <v>810</v>
      </c>
      <c r="B831" s="26" t="str">
        <f t="shared" si="101"/>
        <v>SICODI</v>
      </c>
      <c r="C831" s="9" t="str">
        <f t="shared" si="97"/>
        <v>Puno</v>
      </c>
      <c r="D831" s="9" t="str">
        <f t="shared" si="98"/>
        <v>No Reporta</v>
      </c>
      <c r="E831" s="9" t="str">
        <f t="shared" si="99"/>
        <v>No Reporta</v>
      </c>
      <c r="F831" s="194" t="str">
        <f>+'Información ELECTRO PUNO'!E811</f>
        <v>MT</v>
      </c>
      <c r="G831" s="194">
        <f>+'Información ELECTRO PUNO'!G811</f>
        <v>12</v>
      </c>
      <c r="H831" s="9" t="str">
        <f t="shared" si="100"/>
        <v>Poste</v>
      </c>
      <c r="I831" s="194" t="str">
        <f>+'Información ELECTRO PUNO'!F811</f>
        <v>Madera Tratada</v>
      </c>
      <c r="J831" s="194" t="str">
        <f>+'Información ELECTRO PUNO'!B811</f>
        <v>PPM20</v>
      </c>
      <c r="K831" s="9" t="str">
        <f t="shared" si="102"/>
        <v>POSTE DE MADERA TRATADA DE 12 mts. CL.5</v>
      </c>
      <c r="L831" s="139">
        <f t="shared" si="103"/>
        <v>0.41</v>
      </c>
    </row>
    <row r="832" spans="1:12" x14ac:dyDescent="0.25">
      <c r="A832" s="193">
        <f>+'Información ELECTRO PUNO'!A812</f>
        <v>811</v>
      </c>
      <c r="B832" s="26" t="str">
        <f t="shared" si="101"/>
        <v>SICODI</v>
      </c>
      <c r="C832" s="9" t="str">
        <f t="shared" si="97"/>
        <v>Puno</v>
      </c>
      <c r="D832" s="9" t="str">
        <f t="shared" si="98"/>
        <v>No Reporta</v>
      </c>
      <c r="E832" s="9" t="str">
        <f t="shared" si="99"/>
        <v>No Reporta</v>
      </c>
      <c r="F832" s="194" t="str">
        <f>+'Información ELECTRO PUNO'!E812</f>
        <v>MT</v>
      </c>
      <c r="G832" s="194">
        <f>+'Información ELECTRO PUNO'!G812</f>
        <v>12</v>
      </c>
      <c r="H832" s="9" t="str">
        <f t="shared" si="100"/>
        <v>Poste</v>
      </c>
      <c r="I832" s="194" t="str">
        <f>+'Información ELECTRO PUNO'!F812</f>
        <v>Madera Tratada</v>
      </c>
      <c r="J832" s="194" t="str">
        <f>+'Información ELECTRO PUNO'!B812</f>
        <v>PPM20</v>
      </c>
      <c r="K832" s="9" t="str">
        <f t="shared" si="102"/>
        <v>POSTE DE MADERA TRATADA DE 12 mts. CL.5</v>
      </c>
      <c r="L832" s="139">
        <f t="shared" si="103"/>
        <v>0.41</v>
      </c>
    </row>
    <row r="833" spans="1:12" x14ac:dyDescent="0.25">
      <c r="A833" s="193">
        <f>+'Información ELECTRO PUNO'!A813</f>
        <v>812</v>
      </c>
      <c r="B833" s="26" t="str">
        <f t="shared" si="101"/>
        <v>SICODI</v>
      </c>
      <c r="C833" s="9" t="str">
        <f t="shared" si="97"/>
        <v>Puno</v>
      </c>
      <c r="D833" s="9" t="str">
        <f t="shared" si="98"/>
        <v>No Reporta</v>
      </c>
      <c r="E833" s="9" t="str">
        <f t="shared" si="99"/>
        <v>No Reporta</v>
      </c>
      <c r="F833" s="194" t="str">
        <f>+'Información ELECTRO PUNO'!E813</f>
        <v>MT</v>
      </c>
      <c r="G833" s="194">
        <f>+'Información ELECTRO PUNO'!G813</f>
        <v>12</v>
      </c>
      <c r="H833" s="9" t="str">
        <f t="shared" si="100"/>
        <v>Poste</v>
      </c>
      <c r="I833" s="194" t="str">
        <f>+'Información ELECTRO PUNO'!F813</f>
        <v>Madera Tratada</v>
      </c>
      <c r="J833" s="194" t="str">
        <f>+'Información ELECTRO PUNO'!B813</f>
        <v>PPM20</v>
      </c>
      <c r="K833" s="9" t="str">
        <f t="shared" si="102"/>
        <v>POSTE DE MADERA TRATADA DE 12 mts. CL.5</v>
      </c>
      <c r="L833" s="139">
        <f t="shared" si="103"/>
        <v>0.41</v>
      </c>
    </row>
    <row r="834" spans="1:12" x14ac:dyDescent="0.25">
      <c r="A834" s="193">
        <f>+'Información ELECTRO PUNO'!A814</f>
        <v>813</v>
      </c>
      <c r="B834" s="26" t="str">
        <f t="shared" si="101"/>
        <v>SICODI</v>
      </c>
      <c r="C834" s="9" t="str">
        <f t="shared" si="97"/>
        <v>Puno</v>
      </c>
      <c r="D834" s="9" t="str">
        <f t="shared" si="98"/>
        <v>No Reporta</v>
      </c>
      <c r="E834" s="9" t="str">
        <f t="shared" si="99"/>
        <v>No Reporta</v>
      </c>
      <c r="F834" s="194" t="str">
        <f>+'Información ELECTRO PUNO'!E814</f>
        <v>MT</v>
      </c>
      <c r="G834" s="194">
        <f>+'Información ELECTRO PUNO'!G814</f>
        <v>12</v>
      </c>
      <c r="H834" s="9" t="str">
        <f t="shared" si="100"/>
        <v>Poste</v>
      </c>
      <c r="I834" s="194" t="str">
        <f>+'Información ELECTRO PUNO'!F814</f>
        <v>Madera Tratada</v>
      </c>
      <c r="J834" s="194" t="str">
        <f>+'Información ELECTRO PUNO'!B814</f>
        <v>PPM20</v>
      </c>
      <c r="K834" s="9" t="str">
        <f t="shared" si="102"/>
        <v>POSTE DE MADERA TRATADA DE 12 mts. CL.5</v>
      </c>
      <c r="L834" s="139">
        <f t="shared" si="103"/>
        <v>0.41</v>
      </c>
    </row>
    <row r="835" spans="1:12" x14ac:dyDescent="0.25">
      <c r="A835" s="193">
        <f>+'Información ELECTRO PUNO'!A815</f>
        <v>814</v>
      </c>
      <c r="B835" s="26" t="str">
        <f t="shared" si="101"/>
        <v>SICODI</v>
      </c>
      <c r="C835" s="9" t="str">
        <f t="shared" si="97"/>
        <v>Puno</v>
      </c>
      <c r="D835" s="9" t="str">
        <f t="shared" si="98"/>
        <v>No Reporta</v>
      </c>
      <c r="E835" s="9" t="str">
        <f t="shared" si="99"/>
        <v>No Reporta</v>
      </c>
      <c r="F835" s="194" t="str">
        <f>+'Información ELECTRO PUNO'!E815</f>
        <v>MT</v>
      </c>
      <c r="G835" s="194">
        <f>+'Información ELECTRO PUNO'!G815</f>
        <v>12</v>
      </c>
      <c r="H835" s="9" t="str">
        <f t="shared" si="100"/>
        <v>Poste</v>
      </c>
      <c r="I835" s="194" t="str">
        <f>+'Información ELECTRO PUNO'!F815</f>
        <v>Madera Tratada</v>
      </c>
      <c r="J835" s="194" t="str">
        <f>+'Información ELECTRO PUNO'!B815</f>
        <v>PPM20</v>
      </c>
      <c r="K835" s="9" t="str">
        <f t="shared" si="102"/>
        <v>POSTE DE MADERA TRATADA DE 12 mts. CL.5</v>
      </c>
      <c r="L835" s="139">
        <f t="shared" si="103"/>
        <v>0.41</v>
      </c>
    </row>
    <row r="836" spans="1:12" x14ac:dyDescent="0.25">
      <c r="A836" s="193">
        <f>+'Información ELECTRO PUNO'!A816</f>
        <v>815</v>
      </c>
      <c r="B836" s="26" t="str">
        <f t="shared" si="101"/>
        <v>SICODI</v>
      </c>
      <c r="C836" s="9" t="str">
        <f t="shared" si="97"/>
        <v>Puno</v>
      </c>
      <c r="D836" s="9" t="str">
        <f t="shared" si="98"/>
        <v>No Reporta</v>
      </c>
      <c r="E836" s="9" t="str">
        <f t="shared" si="99"/>
        <v>No Reporta</v>
      </c>
      <c r="F836" s="194" t="str">
        <f>+'Información ELECTRO PUNO'!E816</f>
        <v>MT</v>
      </c>
      <c r="G836" s="194">
        <f>+'Información ELECTRO PUNO'!G816</f>
        <v>12</v>
      </c>
      <c r="H836" s="9" t="str">
        <f t="shared" si="100"/>
        <v>Poste</v>
      </c>
      <c r="I836" s="194" t="str">
        <f>+'Información ELECTRO PUNO'!F816</f>
        <v>Madera Tratada</v>
      </c>
      <c r="J836" s="194" t="str">
        <f>+'Información ELECTRO PUNO'!B816</f>
        <v>PPM20</v>
      </c>
      <c r="K836" s="9" t="str">
        <f t="shared" si="102"/>
        <v>POSTE DE MADERA TRATADA DE 12 mts. CL.5</v>
      </c>
      <c r="L836" s="139">
        <f t="shared" si="103"/>
        <v>0.41</v>
      </c>
    </row>
    <row r="837" spans="1:12" x14ac:dyDescent="0.25">
      <c r="A837" s="193">
        <f>+'Información ELECTRO PUNO'!A817</f>
        <v>816</v>
      </c>
      <c r="B837" s="26" t="str">
        <f t="shared" si="101"/>
        <v>SICODI</v>
      </c>
      <c r="C837" s="9" t="str">
        <f t="shared" si="97"/>
        <v>Puno</v>
      </c>
      <c r="D837" s="9" t="str">
        <f t="shared" si="98"/>
        <v>No Reporta</v>
      </c>
      <c r="E837" s="9" t="str">
        <f t="shared" si="99"/>
        <v>No Reporta</v>
      </c>
      <c r="F837" s="194" t="str">
        <f>+'Información ELECTRO PUNO'!E817</f>
        <v>MT</v>
      </c>
      <c r="G837" s="194">
        <f>+'Información ELECTRO PUNO'!G817</f>
        <v>12</v>
      </c>
      <c r="H837" s="9" t="str">
        <f t="shared" si="100"/>
        <v>Poste</v>
      </c>
      <c r="I837" s="194" t="str">
        <f>+'Información ELECTRO PUNO'!F817</f>
        <v>Madera Tratada</v>
      </c>
      <c r="J837" s="194" t="str">
        <f>+'Información ELECTRO PUNO'!B817</f>
        <v>PPM20</v>
      </c>
      <c r="K837" s="9" t="str">
        <f t="shared" si="102"/>
        <v>POSTE DE MADERA TRATADA DE 12 mts. CL.5</v>
      </c>
      <c r="L837" s="139">
        <f t="shared" si="103"/>
        <v>0.41</v>
      </c>
    </row>
    <row r="838" spans="1:12" x14ac:dyDescent="0.25">
      <c r="A838" s="193">
        <f>+'Información ELECTRO PUNO'!A818</f>
        <v>817</v>
      </c>
      <c r="B838" s="26" t="str">
        <f t="shared" si="101"/>
        <v>SICODI</v>
      </c>
      <c r="C838" s="9" t="str">
        <f t="shared" si="97"/>
        <v>Puno</v>
      </c>
      <c r="D838" s="9" t="str">
        <f t="shared" si="98"/>
        <v>No Reporta</v>
      </c>
      <c r="E838" s="9" t="str">
        <f t="shared" si="99"/>
        <v>No Reporta</v>
      </c>
      <c r="F838" s="194" t="str">
        <f>+'Información ELECTRO PUNO'!E818</f>
        <v>MT</v>
      </c>
      <c r="G838" s="194">
        <f>+'Información ELECTRO PUNO'!G818</f>
        <v>12</v>
      </c>
      <c r="H838" s="9" t="str">
        <f t="shared" si="100"/>
        <v>Poste</v>
      </c>
      <c r="I838" s="194" t="str">
        <f>+'Información ELECTRO PUNO'!F818</f>
        <v>Madera Tratada</v>
      </c>
      <c r="J838" s="194" t="str">
        <f>+'Información ELECTRO PUNO'!B818</f>
        <v>PPM20</v>
      </c>
      <c r="K838" s="9" t="str">
        <f t="shared" si="102"/>
        <v>POSTE DE MADERA TRATADA DE 12 mts. CL.5</v>
      </c>
      <c r="L838" s="139">
        <f t="shared" si="103"/>
        <v>0.41</v>
      </c>
    </row>
    <row r="839" spans="1:12" x14ac:dyDescent="0.25">
      <c r="A839" s="193">
        <f>+'Información ELECTRO PUNO'!A819</f>
        <v>818</v>
      </c>
      <c r="B839" s="26" t="str">
        <f t="shared" si="101"/>
        <v>SICODI</v>
      </c>
      <c r="C839" s="9" t="str">
        <f t="shared" si="97"/>
        <v>Puno</v>
      </c>
      <c r="D839" s="9" t="str">
        <f t="shared" si="98"/>
        <v>No Reporta</v>
      </c>
      <c r="E839" s="9" t="str">
        <f t="shared" si="99"/>
        <v>No Reporta</v>
      </c>
      <c r="F839" s="194" t="str">
        <f>+'Información ELECTRO PUNO'!E819</f>
        <v>MT</v>
      </c>
      <c r="G839" s="194">
        <f>+'Información ELECTRO PUNO'!G819</f>
        <v>12</v>
      </c>
      <c r="H839" s="9" t="str">
        <f t="shared" si="100"/>
        <v>Poste</v>
      </c>
      <c r="I839" s="194" t="str">
        <f>+'Información ELECTRO PUNO'!F819</f>
        <v>Madera Tratada</v>
      </c>
      <c r="J839" s="194" t="str">
        <f>+'Información ELECTRO PUNO'!B819</f>
        <v>PPM20</v>
      </c>
      <c r="K839" s="9" t="str">
        <f t="shared" si="102"/>
        <v>POSTE DE MADERA TRATADA DE 12 mts. CL.5</v>
      </c>
      <c r="L839" s="139">
        <f t="shared" si="103"/>
        <v>0.41</v>
      </c>
    </row>
    <row r="840" spans="1:12" x14ac:dyDescent="0.25">
      <c r="A840" s="193">
        <f>+'Información ELECTRO PUNO'!A820</f>
        <v>819</v>
      </c>
      <c r="B840" s="26" t="str">
        <f t="shared" si="101"/>
        <v>SICODI</v>
      </c>
      <c r="C840" s="9" t="str">
        <f t="shared" si="97"/>
        <v>Puno</v>
      </c>
      <c r="D840" s="9" t="str">
        <f t="shared" si="98"/>
        <v>No Reporta</v>
      </c>
      <c r="E840" s="9" t="str">
        <f t="shared" si="99"/>
        <v>No Reporta</v>
      </c>
      <c r="F840" s="194" t="str">
        <f>+'Información ELECTRO PUNO'!E820</f>
        <v>MT</v>
      </c>
      <c r="G840" s="194">
        <f>+'Información ELECTRO PUNO'!G820</f>
        <v>12</v>
      </c>
      <c r="H840" s="9" t="str">
        <f t="shared" si="100"/>
        <v>Poste</v>
      </c>
      <c r="I840" s="194" t="str">
        <f>+'Información ELECTRO PUNO'!F820</f>
        <v>Madera Tratada</v>
      </c>
      <c r="J840" s="194" t="str">
        <f>+'Información ELECTRO PUNO'!B820</f>
        <v>PPM20</v>
      </c>
      <c r="K840" s="9" t="str">
        <f t="shared" si="102"/>
        <v>POSTE DE MADERA TRATADA DE 12 mts. CL.5</v>
      </c>
      <c r="L840" s="139">
        <f t="shared" si="103"/>
        <v>0.41</v>
      </c>
    </row>
    <row r="841" spans="1:12" x14ac:dyDescent="0.25">
      <c r="A841" s="193">
        <f>+'Información ELECTRO PUNO'!A821</f>
        <v>820</v>
      </c>
      <c r="B841" s="26" t="str">
        <f t="shared" si="101"/>
        <v>SICODI</v>
      </c>
      <c r="C841" s="9" t="str">
        <f t="shared" si="97"/>
        <v>Puno</v>
      </c>
      <c r="D841" s="9" t="str">
        <f t="shared" si="98"/>
        <v>No Reporta</v>
      </c>
      <c r="E841" s="9" t="str">
        <f t="shared" si="99"/>
        <v>No Reporta</v>
      </c>
      <c r="F841" s="194" t="str">
        <f>+'Información ELECTRO PUNO'!E821</f>
        <v>MT</v>
      </c>
      <c r="G841" s="194">
        <f>+'Información ELECTRO PUNO'!G821</f>
        <v>12</v>
      </c>
      <c r="H841" s="9" t="str">
        <f t="shared" si="100"/>
        <v>Poste</v>
      </c>
      <c r="I841" s="194" t="str">
        <f>+'Información ELECTRO PUNO'!F821</f>
        <v>Madera Tratada</v>
      </c>
      <c r="J841" s="194" t="str">
        <f>+'Información ELECTRO PUNO'!B821</f>
        <v>PPM20</v>
      </c>
      <c r="K841" s="9" t="str">
        <f t="shared" si="102"/>
        <v>POSTE DE MADERA TRATADA DE 12 mts. CL.5</v>
      </c>
      <c r="L841" s="139">
        <f t="shared" si="103"/>
        <v>0.41</v>
      </c>
    </row>
    <row r="842" spans="1:12" x14ac:dyDescent="0.25">
      <c r="A842" s="193">
        <f>+'Información ELECTRO PUNO'!A822</f>
        <v>821</v>
      </c>
      <c r="B842" s="26" t="str">
        <f t="shared" si="101"/>
        <v>SICODI</v>
      </c>
      <c r="C842" s="9" t="str">
        <f t="shared" si="97"/>
        <v>Puno</v>
      </c>
      <c r="D842" s="9" t="str">
        <f t="shared" si="98"/>
        <v>No Reporta</v>
      </c>
      <c r="E842" s="9" t="str">
        <f t="shared" si="99"/>
        <v>No Reporta</v>
      </c>
      <c r="F842" s="194" t="str">
        <f>+'Información ELECTRO PUNO'!E822</f>
        <v>MT</v>
      </c>
      <c r="G842" s="194">
        <f>+'Información ELECTRO PUNO'!G822</f>
        <v>12</v>
      </c>
      <c r="H842" s="9" t="str">
        <f t="shared" si="100"/>
        <v>Poste</v>
      </c>
      <c r="I842" s="194" t="str">
        <f>+'Información ELECTRO PUNO'!F822</f>
        <v>Madera Tratada</v>
      </c>
      <c r="J842" s="194" t="str">
        <f>+'Información ELECTRO PUNO'!B822</f>
        <v>PPM20</v>
      </c>
      <c r="K842" s="9" t="str">
        <f t="shared" si="102"/>
        <v>POSTE DE MADERA TRATADA DE 12 mts. CL.5</v>
      </c>
      <c r="L842" s="139">
        <f t="shared" si="103"/>
        <v>0.41</v>
      </c>
    </row>
    <row r="843" spans="1:12" x14ac:dyDescent="0.25">
      <c r="A843" s="193">
        <f>+'Información ELECTRO PUNO'!A823</f>
        <v>822</v>
      </c>
      <c r="B843" s="26" t="str">
        <f t="shared" si="101"/>
        <v>SICODI</v>
      </c>
      <c r="C843" s="9" t="str">
        <f t="shared" si="97"/>
        <v>Puno</v>
      </c>
      <c r="D843" s="9" t="str">
        <f t="shared" si="98"/>
        <v>No Reporta</v>
      </c>
      <c r="E843" s="9" t="str">
        <f t="shared" si="99"/>
        <v>No Reporta</v>
      </c>
      <c r="F843" s="194" t="str">
        <f>+'Información ELECTRO PUNO'!E823</f>
        <v>MT</v>
      </c>
      <c r="G843" s="194">
        <f>+'Información ELECTRO PUNO'!G823</f>
        <v>12</v>
      </c>
      <c r="H843" s="9" t="str">
        <f t="shared" si="100"/>
        <v>Poste</v>
      </c>
      <c r="I843" s="194" t="str">
        <f>+'Información ELECTRO PUNO'!F823</f>
        <v>Madera Tratada</v>
      </c>
      <c r="J843" s="194" t="str">
        <f>+'Información ELECTRO PUNO'!B823</f>
        <v>PPM20</v>
      </c>
      <c r="K843" s="9" t="str">
        <f t="shared" si="102"/>
        <v>POSTE DE MADERA TRATADA DE 12 mts. CL.5</v>
      </c>
      <c r="L843" s="139">
        <f t="shared" si="103"/>
        <v>0.41</v>
      </c>
    </row>
    <row r="844" spans="1:12" x14ac:dyDescent="0.25">
      <c r="A844" s="193">
        <f>+'Información ELECTRO PUNO'!A824</f>
        <v>823</v>
      </c>
      <c r="B844" s="26" t="str">
        <f t="shared" si="101"/>
        <v>SICODI</v>
      </c>
      <c r="C844" s="9" t="str">
        <f t="shared" si="97"/>
        <v>Puno</v>
      </c>
      <c r="D844" s="9" t="str">
        <f t="shared" si="98"/>
        <v>No Reporta</v>
      </c>
      <c r="E844" s="9" t="str">
        <f t="shared" si="99"/>
        <v>No Reporta</v>
      </c>
      <c r="F844" s="194" t="str">
        <f>+'Información ELECTRO PUNO'!E824</f>
        <v>MT</v>
      </c>
      <c r="G844" s="194">
        <f>+'Información ELECTRO PUNO'!G824</f>
        <v>12</v>
      </c>
      <c r="H844" s="9" t="str">
        <f t="shared" si="100"/>
        <v>Poste</v>
      </c>
      <c r="I844" s="194" t="str">
        <f>+'Información ELECTRO PUNO'!F824</f>
        <v>Madera Tratada</v>
      </c>
      <c r="J844" s="194" t="str">
        <f>+'Información ELECTRO PUNO'!B824</f>
        <v>PPM20</v>
      </c>
      <c r="K844" s="9" t="str">
        <f t="shared" si="102"/>
        <v>POSTE DE MADERA TRATADA DE 12 mts. CL.5</v>
      </c>
      <c r="L844" s="139">
        <f t="shared" si="103"/>
        <v>0.41</v>
      </c>
    </row>
    <row r="845" spans="1:12" x14ac:dyDescent="0.25">
      <c r="A845" s="193">
        <f>+'Información ELECTRO PUNO'!A825</f>
        <v>824</v>
      </c>
      <c r="B845" s="26" t="str">
        <f t="shared" si="101"/>
        <v>SICODI</v>
      </c>
      <c r="C845" s="9" t="str">
        <f t="shared" si="97"/>
        <v>Puno</v>
      </c>
      <c r="D845" s="9" t="str">
        <f t="shared" si="98"/>
        <v>No Reporta</v>
      </c>
      <c r="E845" s="9" t="str">
        <f t="shared" si="99"/>
        <v>No Reporta</v>
      </c>
      <c r="F845" s="194" t="str">
        <f>+'Información ELECTRO PUNO'!E825</f>
        <v>MT</v>
      </c>
      <c r="G845" s="194">
        <f>+'Información ELECTRO PUNO'!G825</f>
        <v>12</v>
      </c>
      <c r="H845" s="9" t="str">
        <f t="shared" si="100"/>
        <v>Poste</v>
      </c>
      <c r="I845" s="194" t="str">
        <f>+'Información ELECTRO PUNO'!F825</f>
        <v>Madera Tratada</v>
      </c>
      <c r="J845" s="194" t="str">
        <f>+'Información ELECTRO PUNO'!B825</f>
        <v>PPM20</v>
      </c>
      <c r="K845" s="9" t="str">
        <f t="shared" si="102"/>
        <v>POSTE DE MADERA TRATADA DE 12 mts. CL.5</v>
      </c>
      <c r="L845" s="139">
        <f t="shared" si="103"/>
        <v>0.41</v>
      </c>
    </row>
    <row r="846" spans="1:12" x14ac:dyDescent="0.25">
      <c r="A846" s="193">
        <f>+'Información ELECTRO PUNO'!A826</f>
        <v>825</v>
      </c>
      <c r="B846" s="26" t="str">
        <f t="shared" si="101"/>
        <v>SICODI</v>
      </c>
      <c r="C846" s="9" t="str">
        <f t="shared" si="97"/>
        <v>Puno</v>
      </c>
      <c r="D846" s="9" t="str">
        <f t="shared" si="98"/>
        <v>No Reporta</v>
      </c>
      <c r="E846" s="9" t="str">
        <f t="shared" si="99"/>
        <v>No Reporta</v>
      </c>
      <c r="F846" s="194" t="str">
        <f>+'Información ELECTRO PUNO'!E826</f>
        <v>MT</v>
      </c>
      <c r="G846" s="194">
        <f>+'Información ELECTRO PUNO'!G826</f>
        <v>12</v>
      </c>
      <c r="H846" s="9" t="str">
        <f t="shared" si="100"/>
        <v>Poste</v>
      </c>
      <c r="I846" s="194" t="str">
        <f>+'Información ELECTRO PUNO'!F826</f>
        <v>Madera Tratada</v>
      </c>
      <c r="J846" s="194" t="str">
        <f>+'Información ELECTRO PUNO'!B826</f>
        <v>PPM20</v>
      </c>
      <c r="K846" s="9" t="str">
        <f t="shared" si="102"/>
        <v>POSTE DE MADERA TRATADA DE 12 mts. CL.5</v>
      </c>
      <c r="L846" s="139">
        <f t="shared" si="103"/>
        <v>0.41</v>
      </c>
    </row>
    <row r="847" spans="1:12" x14ac:dyDescent="0.25">
      <c r="A847" s="193">
        <f>+'Información ELECTRO PUNO'!A827</f>
        <v>826</v>
      </c>
      <c r="B847" s="26" t="str">
        <f t="shared" si="101"/>
        <v>SICODI</v>
      </c>
      <c r="C847" s="9" t="str">
        <f t="shared" si="97"/>
        <v>Puno</v>
      </c>
      <c r="D847" s="9" t="str">
        <f t="shared" si="98"/>
        <v>No Reporta</v>
      </c>
      <c r="E847" s="9" t="str">
        <f t="shared" si="99"/>
        <v>No Reporta</v>
      </c>
      <c r="F847" s="194" t="str">
        <f>+'Información ELECTRO PUNO'!E827</f>
        <v>MT</v>
      </c>
      <c r="G847" s="194">
        <f>+'Información ELECTRO PUNO'!G827</f>
        <v>12</v>
      </c>
      <c r="H847" s="9" t="str">
        <f t="shared" si="100"/>
        <v>Poste</v>
      </c>
      <c r="I847" s="194" t="str">
        <f>+'Información ELECTRO PUNO'!F827</f>
        <v>Madera Tratada</v>
      </c>
      <c r="J847" s="194" t="str">
        <f>+'Información ELECTRO PUNO'!B827</f>
        <v>PPM20</v>
      </c>
      <c r="K847" s="9" t="str">
        <f t="shared" si="102"/>
        <v>POSTE DE MADERA TRATADA DE 12 mts. CL.5</v>
      </c>
      <c r="L847" s="139">
        <f t="shared" si="103"/>
        <v>0.41</v>
      </c>
    </row>
    <row r="848" spans="1:12" x14ac:dyDescent="0.25">
      <c r="A848" s="193">
        <f>+'Información ELECTRO PUNO'!A828</f>
        <v>827</v>
      </c>
      <c r="B848" s="26" t="str">
        <f t="shared" si="101"/>
        <v>SICODI</v>
      </c>
      <c r="C848" s="9" t="str">
        <f t="shared" si="97"/>
        <v>Puno</v>
      </c>
      <c r="D848" s="9" t="str">
        <f t="shared" si="98"/>
        <v>No Reporta</v>
      </c>
      <c r="E848" s="9" t="str">
        <f t="shared" si="99"/>
        <v>No Reporta</v>
      </c>
      <c r="F848" s="194" t="str">
        <f>+'Información ELECTRO PUNO'!E828</f>
        <v>MT</v>
      </c>
      <c r="G848" s="194">
        <f>+'Información ELECTRO PUNO'!G828</f>
        <v>12</v>
      </c>
      <c r="H848" s="9" t="str">
        <f t="shared" si="100"/>
        <v>Poste</v>
      </c>
      <c r="I848" s="194" t="str">
        <f>+'Información ELECTRO PUNO'!F828</f>
        <v>Madera Tratada</v>
      </c>
      <c r="J848" s="194" t="str">
        <f>+'Información ELECTRO PUNO'!B828</f>
        <v>PPM20</v>
      </c>
      <c r="K848" s="9" t="str">
        <f t="shared" si="102"/>
        <v>POSTE DE MADERA TRATADA DE 12 mts. CL.5</v>
      </c>
      <c r="L848" s="139">
        <f t="shared" si="103"/>
        <v>0.41</v>
      </c>
    </row>
    <row r="849" spans="1:12" x14ac:dyDescent="0.25">
      <c r="A849" s="193">
        <f>+'Información ELECTRO PUNO'!A829</f>
        <v>828</v>
      </c>
      <c r="B849" s="26" t="str">
        <f t="shared" si="101"/>
        <v>SICODI</v>
      </c>
      <c r="C849" s="9" t="str">
        <f t="shared" si="97"/>
        <v>Puno</v>
      </c>
      <c r="D849" s="9" t="str">
        <f t="shared" si="98"/>
        <v>No Reporta</v>
      </c>
      <c r="E849" s="9" t="str">
        <f t="shared" si="99"/>
        <v>No Reporta</v>
      </c>
      <c r="F849" s="194" t="str">
        <f>+'Información ELECTRO PUNO'!E829</f>
        <v>MT</v>
      </c>
      <c r="G849" s="194">
        <f>+'Información ELECTRO PUNO'!G829</f>
        <v>12</v>
      </c>
      <c r="H849" s="9" t="str">
        <f t="shared" si="100"/>
        <v>Poste</v>
      </c>
      <c r="I849" s="194" t="str">
        <f>+'Información ELECTRO PUNO'!F829</f>
        <v>Madera Tratada</v>
      </c>
      <c r="J849" s="194" t="str">
        <f>+'Información ELECTRO PUNO'!B829</f>
        <v>PPM20</v>
      </c>
      <c r="K849" s="9" t="str">
        <f t="shared" si="102"/>
        <v>POSTE DE MADERA TRATADA DE 12 mts. CL.5</v>
      </c>
      <c r="L849" s="139">
        <f t="shared" si="103"/>
        <v>0.41</v>
      </c>
    </row>
    <row r="850" spans="1:12" x14ac:dyDescent="0.25">
      <c r="A850" s="193">
        <f>+'Información ELECTRO PUNO'!A830</f>
        <v>829</v>
      </c>
      <c r="B850" s="26" t="str">
        <f t="shared" si="101"/>
        <v>SICODI</v>
      </c>
      <c r="C850" s="9" t="str">
        <f t="shared" si="97"/>
        <v>Puno</v>
      </c>
      <c r="D850" s="9" t="str">
        <f t="shared" si="98"/>
        <v>No Reporta</v>
      </c>
      <c r="E850" s="9" t="str">
        <f t="shared" si="99"/>
        <v>No Reporta</v>
      </c>
      <c r="F850" s="194" t="str">
        <f>+'Información ELECTRO PUNO'!E830</f>
        <v>MT</v>
      </c>
      <c r="G850" s="194">
        <f>+'Información ELECTRO PUNO'!G830</f>
        <v>12</v>
      </c>
      <c r="H850" s="9" t="str">
        <f t="shared" si="100"/>
        <v>Poste</v>
      </c>
      <c r="I850" s="194" t="str">
        <f>+'Información ELECTRO PUNO'!F830</f>
        <v>Madera Tratada</v>
      </c>
      <c r="J850" s="194" t="str">
        <f>+'Información ELECTRO PUNO'!B830</f>
        <v>PPM20</v>
      </c>
      <c r="K850" s="9" t="str">
        <f t="shared" si="102"/>
        <v>POSTE DE MADERA TRATADA DE 12 mts. CL.5</v>
      </c>
      <c r="L850" s="139">
        <f t="shared" si="103"/>
        <v>0.41</v>
      </c>
    </row>
    <row r="851" spans="1:12" x14ac:dyDescent="0.25">
      <c r="A851" s="193">
        <f>+'Información ELECTRO PUNO'!A831</f>
        <v>830</v>
      </c>
      <c r="B851" s="26" t="str">
        <f t="shared" si="101"/>
        <v>SICODI</v>
      </c>
      <c r="C851" s="9" t="str">
        <f t="shared" si="97"/>
        <v>Puno</v>
      </c>
      <c r="D851" s="9" t="str">
        <f t="shared" si="98"/>
        <v>No Reporta</v>
      </c>
      <c r="E851" s="9" t="str">
        <f t="shared" si="99"/>
        <v>No Reporta</v>
      </c>
      <c r="F851" s="194" t="str">
        <f>+'Información ELECTRO PUNO'!E831</f>
        <v>MT</v>
      </c>
      <c r="G851" s="194">
        <f>+'Información ELECTRO PUNO'!G831</f>
        <v>12</v>
      </c>
      <c r="H851" s="9" t="str">
        <f t="shared" si="100"/>
        <v>Poste</v>
      </c>
      <c r="I851" s="194" t="str">
        <f>+'Información ELECTRO PUNO'!F831</f>
        <v>Madera Tratada</v>
      </c>
      <c r="J851" s="194" t="str">
        <f>+'Información ELECTRO PUNO'!B831</f>
        <v>PPM20</v>
      </c>
      <c r="K851" s="9" t="str">
        <f t="shared" si="102"/>
        <v>POSTE DE MADERA TRATADA DE 12 mts. CL.5</v>
      </c>
      <c r="L851" s="139">
        <f t="shared" si="103"/>
        <v>0.41</v>
      </c>
    </row>
    <row r="852" spans="1:12" x14ac:dyDescent="0.25">
      <c r="A852" s="193">
        <f>+'Información ELECTRO PUNO'!A832</f>
        <v>831</v>
      </c>
      <c r="B852" s="26" t="str">
        <f t="shared" si="101"/>
        <v>SICODI</v>
      </c>
      <c r="C852" s="9" t="str">
        <f t="shared" si="97"/>
        <v>Puno</v>
      </c>
      <c r="D852" s="9" t="str">
        <f t="shared" si="98"/>
        <v>No Reporta</v>
      </c>
      <c r="E852" s="9" t="str">
        <f t="shared" si="99"/>
        <v>No Reporta</v>
      </c>
      <c r="F852" s="194" t="str">
        <f>+'Información ELECTRO PUNO'!E832</f>
        <v>MT</v>
      </c>
      <c r="G852" s="194">
        <f>+'Información ELECTRO PUNO'!G832</f>
        <v>12</v>
      </c>
      <c r="H852" s="9" t="str">
        <f t="shared" si="100"/>
        <v>Poste</v>
      </c>
      <c r="I852" s="194" t="str">
        <f>+'Información ELECTRO PUNO'!F832</f>
        <v>Madera Tratada</v>
      </c>
      <c r="J852" s="194" t="str">
        <f>+'Información ELECTRO PUNO'!B832</f>
        <v>PPM20</v>
      </c>
      <c r="K852" s="9" t="str">
        <f t="shared" si="102"/>
        <v>POSTE DE MADERA TRATADA DE 12 mts. CL.5</v>
      </c>
      <c r="L852" s="139">
        <f t="shared" si="103"/>
        <v>0.41</v>
      </c>
    </row>
    <row r="853" spans="1:12" x14ac:dyDescent="0.25">
      <c r="A853" s="193">
        <f>+'Información ELECTRO PUNO'!A833</f>
        <v>832</v>
      </c>
      <c r="B853" s="26" t="str">
        <f t="shared" si="101"/>
        <v>SICODI</v>
      </c>
      <c r="C853" s="9" t="str">
        <f t="shared" si="97"/>
        <v>Puno</v>
      </c>
      <c r="D853" s="9" t="str">
        <f t="shared" si="98"/>
        <v>No Reporta</v>
      </c>
      <c r="E853" s="9" t="str">
        <f t="shared" si="99"/>
        <v>No Reporta</v>
      </c>
      <c r="F853" s="194" t="str">
        <f>+'Información ELECTRO PUNO'!E833</f>
        <v>MT</v>
      </c>
      <c r="G853" s="194">
        <f>+'Información ELECTRO PUNO'!G833</f>
        <v>12</v>
      </c>
      <c r="H853" s="9" t="str">
        <f t="shared" si="100"/>
        <v>Poste</v>
      </c>
      <c r="I853" s="194" t="str">
        <f>+'Información ELECTRO PUNO'!F833</f>
        <v>Madera Tratada</v>
      </c>
      <c r="J853" s="194" t="str">
        <f>+'Información ELECTRO PUNO'!B833</f>
        <v>PPM20</v>
      </c>
      <c r="K853" s="9" t="str">
        <f t="shared" si="102"/>
        <v>POSTE DE MADERA TRATADA DE 12 mts. CL.5</v>
      </c>
      <c r="L853" s="139">
        <f t="shared" si="103"/>
        <v>0.41</v>
      </c>
    </row>
    <row r="854" spans="1:12" x14ac:dyDescent="0.25">
      <c r="A854" s="193">
        <f>+'Información ELECTRO PUNO'!A834</f>
        <v>833</v>
      </c>
      <c r="B854" s="26" t="str">
        <f t="shared" si="101"/>
        <v>SICODI</v>
      </c>
      <c r="C854" s="9" t="str">
        <f t="shared" ref="C854:C917" si="104">+$C$10</f>
        <v>Puno</v>
      </c>
      <c r="D854" s="9" t="str">
        <f t="shared" ref="D854:D917" si="105">+$D$10</f>
        <v>No Reporta</v>
      </c>
      <c r="E854" s="9" t="str">
        <f t="shared" ref="E854:E917" si="106">+$E$10</f>
        <v>No Reporta</v>
      </c>
      <c r="F854" s="194" t="str">
        <f>+'Información ELECTRO PUNO'!E834</f>
        <v>MT</v>
      </c>
      <c r="G854" s="194">
        <f>+'Información ELECTRO PUNO'!G834</f>
        <v>12</v>
      </c>
      <c r="H854" s="9" t="str">
        <f t="shared" ref="H854:H917" si="107">+$H$10</f>
        <v>Poste</v>
      </c>
      <c r="I854" s="194" t="str">
        <f>+'Información ELECTRO PUNO'!F834</f>
        <v>Madera Tratada</v>
      </c>
      <c r="J854" s="194" t="str">
        <f>+'Información ELECTRO PUNO'!B834</f>
        <v>PPM20</v>
      </c>
      <c r="K854" s="9" t="str">
        <f t="shared" si="102"/>
        <v>POSTE DE MADERA TRATADA DE 12 mts. CL.5</v>
      </c>
      <c r="L854" s="139">
        <f t="shared" si="103"/>
        <v>0.41</v>
      </c>
    </row>
    <row r="855" spans="1:12" x14ac:dyDescent="0.25">
      <c r="A855" s="193">
        <f>+'Información ELECTRO PUNO'!A835</f>
        <v>834</v>
      </c>
      <c r="B855" s="26" t="str">
        <f t="shared" ref="B855:B918" si="108">+INDEX($B$8:$B$16,MATCH(J855,$J$8:$J$16,0))</f>
        <v>SICODI</v>
      </c>
      <c r="C855" s="9" t="str">
        <f t="shared" si="104"/>
        <v>Puno</v>
      </c>
      <c r="D855" s="9" t="str">
        <f t="shared" si="105"/>
        <v>No Reporta</v>
      </c>
      <c r="E855" s="9" t="str">
        <f t="shared" si="106"/>
        <v>No Reporta</v>
      </c>
      <c r="F855" s="194" t="str">
        <f>+'Información ELECTRO PUNO'!E835</f>
        <v>MT</v>
      </c>
      <c r="G855" s="194">
        <f>+'Información ELECTRO PUNO'!G835</f>
        <v>12</v>
      </c>
      <c r="H855" s="9" t="str">
        <f t="shared" si="107"/>
        <v>Poste</v>
      </c>
      <c r="I855" s="194" t="str">
        <f>+'Información ELECTRO PUNO'!F835</f>
        <v>Madera Tratada</v>
      </c>
      <c r="J855" s="194" t="str">
        <f>+'Información ELECTRO PUNO'!B835</f>
        <v>PPM20</v>
      </c>
      <c r="K855" s="9" t="str">
        <f t="shared" ref="K855:K918" si="109">+VLOOKUP(J855,$J$8:$K$16,2,FALSE)</f>
        <v>POSTE DE MADERA TRATADA DE 12 mts. CL.5</v>
      </c>
      <c r="L855" s="139">
        <f t="shared" ref="L855:L918" si="110">+VLOOKUP(J855,$J$8:$U$16,12,FALSE)</f>
        <v>0.41</v>
      </c>
    </row>
    <row r="856" spans="1:12" x14ac:dyDescent="0.25">
      <c r="A856" s="193">
        <f>+'Información ELECTRO PUNO'!A836</f>
        <v>835</v>
      </c>
      <c r="B856" s="26" t="str">
        <f t="shared" si="108"/>
        <v>SICODI</v>
      </c>
      <c r="C856" s="9" t="str">
        <f t="shared" si="104"/>
        <v>Puno</v>
      </c>
      <c r="D856" s="9" t="str">
        <f t="shared" si="105"/>
        <v>No Reporta</v>
      </c>
      <c r="E856" s="9" t="str">
        <f t="shared" si="106"/>
        <v>No Reporta</v>
      </c>
      <c r="F856" s="194" t="str">
        <f>+'Información ELECTRO PUNO'!E836</f>
        <v>MT</v>
      </c>
      <c r="G856" s="194">
        <f>+'Información ELECTRO PUNO'!G836</f>
        <v>12</v>
      </c>
      <c r="H856" s="9" t="str">
        <f t="shared" si="107"/>
        <v>Poste</v>
      </c>
      <c r="I856" s="194" t="str">
        <f>+'Información ELECTRO PUNO'!F836</f>
        <v>Madera Tratada</v>
      </c>
      <c r="J856" s="194" t="str">
        <f>+'Información ELECTRO PUNO'!B836</f>
        <v>PPM20</v>
      </c>
      <c r="K856" s="9" t="str">
        <f t="shared" si="109"/>
        <v>POSTE DE MADERA TRATADA DE 12 mts. CL.5</v>
      </c>
      <c r="L856" s="139">
        <f t="shared" si="110"/>
        <v>0.41</v>
      </c>
    </row>
    <row r="857" spans="1:12" x14ac:dyDescent="0.25">
      <c r="A857" s="193">
        <f>+'Información ELECTRO PUNO'!A837</f>
        <v>836</v>
      </c>
      <c r="B857" s="26" t="str">
        <f t="shared" si="108"/>
        <v>SICODI</v>
      </c>
      <c r="C857" s="9" t="str">
        <f t="shared" si="104"/>
        <v>Puno</v>
      </c>
      <c r="D857" s="9" t="str">
        <f t="shared" si="105"/>
        <v>No Reporta</v>
      </c>
      <c r="E857" s="9" t="str">
        <f t="shared" si="106"/>
        <v>No Reporta</v>
      </c>
      <c r="F857" s="194" t="str">
        <f>+'Información ELECTRO PUNO'!E837</f>
        <v>MT</v>
      </c>
      <c r="G857" s="194">
        <f>+'Información ELECTRO PUNO'!G837</f>
        <v>12</v>
      </c>
      <c r="H857" s="9" t="str">
        <f t="shared" si="107"/>
        <v>Poste</v>
      </c>
      <c r="I857" s="194" t="str">
        <f>+'Información ELECTRO PUNO'!F837</f>
        <v>Madera Tratada</v>
      </c>
      <c r="J857" s="194" t="str">
        <f>+'Información ELECTRO PUNO'!B837</f>
        <v>PPM20</v>
      </c>
      <c r="K857" s="9" t="str">
        <f t="shared" si="109"/>
        <v>POSTE DE MADERA TRATADA DE 12 mts. CL.5</v>
      </c>
      <c r="L857" s="139">
        <f t="shared" si="110"/>
        <v>0.41</v>
      </c>
    </row>
    <row r="858" spans="1:12" x14ac:dyDescent="0.25">
      <c r="A858" s="193">
        <f>+'Información ELECTRO PUNO'!A838</f>
        <v>837</v>
      </c>
      <c r="B858" s="26" t="str">
        <f t="shared" si="108"/>
        <v>SICODI</v>
      </c>
      <c r="C858" s="9" t="str">
        <f t="shared" si="104"/>
        <v>Puno</v>
      </c>
      <c r="D858" s="9" t="str">
        <f t="shared" si="105"/>
        <v>No Reporta</v>
      </c>
      <c r="E858" s="9" t="str">
        <f t="shared" si="106"/>
        <v>No Reporta</v>
      </c>
      <c r="F858" s="194" t="str">
        <f>+'Información ELECTRO PUNO'!E838</f>
        <v>MT</v>
      </c>
      <c r="G858" s="194">
        <f>+'Información ELECTRO PUNO'!G838</f>
        <v>12</v>
      </c>
      <c r="H858" s="9" t="str">
        <f t="shared" si="107"/>
        <v>Poste</v>
      </c>
      <c r="I858" s="194" t="str">
        <f>+'Información ELECTRO PUNO'!F838</f>
        <v>Madera Tratada</v>
      </c>
      <c r="J858" s="194" t="str">
        <f>+'Información ELECTRO PUNO'!B838</f>
        <v>PPM20</v>
      </c>
      <c r="K858" s="9" t="str">
        <f t="shared" si="109"/>
        <v>POSTE DE MADERA TRATADA DE 12 mts. CL.5</v>
      </c>
      <c r="L858" s="139">
        <f t="shared" si="110"/>
        <v>0.41</v>
      </c>
    </row>
    <row r="859" spans="1:12" x14ac:dyDescent="0.25">
      <c r="A859" s="193">
        <f>+'Información ELECTRO PUNO'!A839</f>
        <v>838</v>
      </c>
      <c r="B859" s="26" t="str">
        <f t="shared" si="108"/>
        <v>SICODI</v>
      </c>
      <c r="C859" s="9" t="str">
        <f t="shared" si="104"/>
        <v>Puno</v>
      </c>
      <c r="D859" s="9" t="str">
        <f t="shared" si="105"/>
        <v>No Reporta</v>
      </c>
      <c r="E859" s="9" t="str">
        <f t="shared" si="106"/>
        <v>No Reporta</v>
      </c>
      <c r="F859" s="194" t="str">
        <f>+'Información ELECTRO PUNO'!E839</f>
        <v>MT</v>
      </c>
      <c r="G859" s="194">
        <f>+'Información ELECTRO PUNO'!G839</f>
        <v>12</v>
      </c>
      <c r="H859" s="9" t="str">
        <f t="shared" si="107"/>
        <v>Poste</v>
      </c>
      <c r="I859" s="194" t="str">
        <f>+'Información ELECTRO PUNO'!F839</f>
        <v>Madera Tratada</v>
      </c>
      <c r="J859" s="194" t="str">
        <f>+'Información ELECTRO PUNO'!B839</f>
        <v>PPM20</v>
      </c>
      <c r="K859" s="9" t="str">
        <f t="shared" si="109"/>
        <v>POSTE DE MADERA TRATADA DE 12 mts. CL.5</v>
      </c>
      <c r="L859" s="139">
        <f t="shared" si="110"/>
        <v>0.41</v>
      </c>
    </row>
    <row r="860" spans="1:12" x14ac:dyDescent="0.25">
      <c r="A860" s="193">
        <f>+'Información ELECTRO PUNO'!A840</f>
        <v>839</v>
      </c>
      <c r="B860" s="26" t="str">
        <f t="shared" si="108"/>
        <v>SICODI</v>
      </c>
      <c r="C860" s="9" t="str">
        <f t="shared" si="104"/>
        <v>Puno</v>
      </c>
      <c r="D860" s="9" t="str">
        <f t="shared" si="105"/>
        <v>No Reporta</v>
      </c>
      <c r="E860" s="9" t="str">
        <f t="shared" si="106"/>
        <v>No Reporta</v>
      </c>
      <c r="F860" s="194" t="str">
        <f>+'Información ELECTRO PUNO'!E840</f>
        <v>MT</v>
      </c>
      <c r="G860" s="194">
        <f>+'Información ELECTRO PUNO'!G840</f>
        <v>12</v>
      </c>
      <c r="H860" s="9" t="str">
        <f t="shared" si="107"/>
        <v>Poste</v>
      </c>
      <c r="I860" s="194" t="str">
        <f>+'Información ELECTRO PUNO'!F840</f>
        <v>Madera Tratada</v>
      </c>
      <c r="J860" s="194" t="str">
        <f>+'Información ELECTRO PUNO'!B840</f>
        <v>PPM20</v>
      </c>
      <c r="K860" s="9" t="str">
        <f t="shared" si="109"/>
        <v>POSTE DE MADERA TRATADA DE 12 mts. CL.5</v>
      </c>
      <c r="L860" s="139">
        <f t="shared" si="110"/>
        <v>0.41</v>
      </c>
    </row>
    <row r="861" spans="1:12" x14ac:dyDescent="0.25">
      <c r="A861" s="193">
        <f>+'Información ELECTRO PUNO'!A841</f>
        <v>840</v>
      </c>
      <c r="B861" s="26" t="str">
        <f t="shared" si="108"/>
        <v>SICODI</v>
      </c>
      <c r="C861" s="9" t="str">
        <f t="shared" si="104"/>
        <v>Puno</v>
      </c>
      <c r="D861" s="9" t="str">
        <f t="shared" si="105"/>
        <v>No Reporta</v>
      </c>
      <c r="E861" s="9" t="str">
        <f t="shared" si="106"/>
        <v>No Reporta</v>
      </c>
      <c r="F861" s="194" t="str">
        <f>+'Información ELECTRO PUNO'!E841</f>
        <v>MT</v>
      </c>
      <c r="G861" s="194">
        <f>+'Información ELECTRO PUNO'!G841</f>
        <v>12</v>
      </c>
      <c r="H861" s="9" t="str">
        <f t="shared" si="107"/>
        <v>Poste</v>
      </c>
      <c r="I861" s="194" t="str">
        <f>+'Información ELECTRO PUNO'!F841</f>
        <v>Madera Tratada</v>
      </c>
      <c r="J861" s="194" t="str">
        <f>+'Información ELECTRO PUNO'!B841</f>
        <v>PPM20</v>
      </c>
      <c r="K861" s="9" t="str">
        <f t="shared" si="109"/>
        <v>POSTE DE MADERA TRATADA DE 12 mts. CL.5</v>
      </c>
      <c r="L861" s="139">
        <f t="shared" si="110"/>
        <v>0.41</v>
      </c>
    </row>
    <row r="862" spans="1:12" x14ac:dyDescent="0.25">
      <c r="A862" s="193">
        <f>+'Información ELECTRO PUNO'!A842</f>
        <v>841</v>
      </c>
      <c r="B862" s="26" t="str">
        <f t="shared" si="108"/>
        <v>SICODI</v>
      </c>
      <c r="C862" s="9" t="str">
        <f t="shared" si="104"/>
        <v>Puno</v>
      </c>
      <c r="D862" s="9" t="str">
        <f t="shared" si="105"/>
        <v>No Reporta</v>
      </c>
      <c r="E862" s="9" t="str">
        <f t="shared" si="106"/>
        <v>No Reporta</v>
      </c>
      <c r="F862" s="194" t="str">
        <f>+'Información ELECTRO PUNO'!E842</f>
        <v>MT</v>
      </c>
      <c r="G862" s="194">
        <f>+'Información ELECTRO PUNO'!G842</f>
        <v>12</v>
      </c>
      <c r="H862" s="9" t="str">
        <f t="shared" si="107"/>
        <v>Poste</v>
      </c>
      <c r="I862" s="194" t="str">
        <f>+'Información ELECTRO PUNO'!F842</f>
        <v>Madera Tratada</v>
      </c>
      <c r="J862" s="194" t="str">
        <f>+'Información ELECTRO PUNO'!B842</f>
        <v>PPM20</v>
      </c>
      <c r="K862" s="9" t="str">
        <f t="shared" si="109"/>
        <v>POSTE DE MADERA TRATADA DE 12 mts. CL.5</v>
      </c>
      <c r="L862" s="139">
        <f t="shared" si="110"/>
        <v>0.41</v>
      </c>
    </row>
    <row r="863" spans="1:12" x14ac:dyDescent="0.25">
      <c r="A863" s="193">
        <f>+'Información ELECTRO PUNO'!A843</f>
        <v>842</v>
      </c>
      <c r="B863" s="26" t="str">
        <f t="shared" si="108"/>
        <v>SICODI</v>
      </c>
      <c r="C863" s="9" t="str">
        <f t="shared" si="104"/>
        <v>Puno</v>
      </c>
      <c r="D863" s="9" t="str">
        <f t="shared" si="105"/>
        <v>No Reporta</v>
      </c>
      <c r="E863" s="9" t="str">
        <f t="shared" si="106"/>
        <v>No Reporta</v>
      </c>
      <c r="F863" s="194" t="str">
        <f>+'Información ELECTRO PUNO'!E843</f>
        <v>MT</v>
      </c>
      <c r="G863" s="194">
        <f>+'Información ELECTRO PUNO'!G843</f>
        <v>12</v>
      </c>
      <c r="H863" s="9" t="str">
        <f t="shared" si="107"/>
        <v>Poste</v>
      </c>
      <c r="I863" s="194" t="str">
        <f>+'Información ELECTRO PUNO'!F843</f>
        <v>Madera Tratada</v>
      </c>
      <c r="J863" s="194" t="str">
        <f>+'Información ELECTRO PUNO'!B843</f>
        <v>PPM20</v>
      </c>
      <c r="K863" s="9" t="str">
        <f t="shared" si="109"/>
        <v>POSTE DE MADERA TRATADA DE 12 mts. CL.5</v>
      </c>
      <c r="L863" s="139">
        <f t="shared" si="110"/>
        <v>0.41</v>
      </c>
    </row>
    <row r="864" spans="1:12" x14ac:dyDescent="0.25">
      <c r="A864" s="193">
        <f>+'Información ELECTRO PUNO'!A844</f>
        <v>843</v>
      </c>
      <c r="B864" s="26" t="str">
        <f t="shared" si="108"/>
        <v>SICODI</v>
      </c>
      <c r="C864" s="9" t="str">
        <f t="shared" si="104"/>
        <v>Puno</v>
      </c>
      <c r="D864" s="9" t="str">
        <f t="shared" si="105"/>
        <v>No Reporta</v>
      </c>
      <c r="E864" s="9" t="str">
        <f t="shared" si="106"/>
        <v>No Reporta</v>
      </c>
      <c r="F864" s="194" t="str">
        <f>+'Información ELECTRO PUNO'!E844</f>
        <v>MT</v>
      </c>
      <c r="G864" s="194">
        <f>+'Información ELECTRO PUNO'!G844</f>
        <v>12</v>
      </c>
      <c r="H864" s="9" t="str">
        <f t="shared" si="107"/>
        <v>Poste</v>
      </c>
      <c r="I864" s="194" t="str">
        <f>+'Información ELECTRO PUNO'!F844</f>
        <v>Madera Tratada</v>
      </c>
      <c r="J864" s="194" t="str">
        <f>+'Información ELECTRO PUNO'!B844</f>
        <v>PPM20</v>
      </c>
      <c r="K864" s="9" t="str">
        <f t="shared" si="109"/>
        <v>POSTE DE MADERA TRATADA DE 12 mts. CL.5</v>
      </c>
      <c r="L864" s="139">
        <f t="shared" si="110"/>
        <v>0.41</v>
      </c>
    </row>
    <row r="865" spans="1:12" x14ac:dyDescent="0.25">
      <c r="A865" s="193">
        <f>+'Información ELECTRO PUNO'!A845</f>
        <v>844</v>
      </c>
      <c r="B865" s="26" t="str">
        <f t="shared" si="108"/>
        <v>SICODI</v>
      </c>
      <c r="C865" s="9" t="str">
        <f t="shared" si="104"/>
        <v>Puno</v>
      </c>
      <c r="D865" s="9" t="str">
        <f t="shared" si="105"/>
        <v>No Reporta</v>
      </c>
      <c r="E865" s="9" t="str">
        <f t="shared" si="106"/>
        <v>No Reporta</v>
      </c>
      <c r="F865" s="194" t="str">
        <f>+'Información ELECTRO PUNO'!E845</f>
        <v>MT</v>
      </c>
      <c r="G865" s="194">
        <f>+'Información ELECTRO PUNO'!G845</f>
        <v>12</v>
      </c>
      <c r="H865" s="9" t="str">
        <f t="shared" si="107"/>
        <v>Poste</v>
      </c>
      <c r="I865" s="194" t="str">
        <f>+'Información ELECTRO PUNO'!F845</f>
        <v>Madera Tratada</v>
      </c>
      <c r="J865" s="194" t="str">
        <f>+'Información ELECTRO PUNO'!B845</f>
        <v>PPM20</v>
      </c>
      <c r="K865" s="9" t="str">
        <f t="shared" si="109"/>
        <v>POSTE DE MADERA TRATADA DE 12 mts. CL.5</v>
      </c>
      <c r="L865" s="139">
        <f t="shared" si="110"/>
        <v>0.41</v>
      </c>
    </row>
    <row r="866" spans="1:12" x14ac:dyDescent="0.25">
      <c r="A866" s="193">
        <f>+'Información ELECTRO PUNO'!A846</f>
        <v>845</v>
      </c>
      <c r="B866" s="26" t="str">
        <f t="shared" si="108"/>
        <v>SICODI</v>
      </c>
      <c r="C866" s="9" t="str">
        <f t="shared" si="104"/>
        <v>Puno</v>
      </c>
      <c r="D866" s="9" t="str">
        <f t="shared" si="105"/>
        <v>No Reporta</v>
      </c>
      <c r="E866" s="9" t="str">
        <f t="shared" si="106"/>
        <v>No Reporta</v>
      </c>
      <c r="F866" s="194" t="str">
        <f>+'Información ELECTRO PUNO'!E846</f>
        <v>MT</v>
      </c>
      <c r="G866" s="194">
        <f>+'Información ELECTRO PUNO'!G846</f>
        <v>12</v>
      </c>
      <c r="H866" s="9" t="str">
        <f t="shared" si="107"/>
        <v>Poste</v>
      </c>
      <c r="I866" s="194" t="str">
        <f>+'Información ELECTRO PUNO'!F846</f>
        <v>Madera Tratada</v>
      </c>
      <c r="J866" s="194" t="str">
        <f>+'Información ELECTRO PUNO'!B846</f>
        <v>PPM20</v>
      </c>
      <c r="K866" s="9" t="str">
        <f t="shared" si="109"/>
        <v>POSTE DE MADERA TRATADA DE 12 mts. CL.5</v>
      </c>
      <c r="L866" s="139">
        <f t="shared" si="110"/>
        <v>0.41</v>
      </c>
    </row>
    <row r="867" spans="1:12" x14ac:dyDescent="0.25">
      <c r="A867" s="193">
        <f>+'Información ELECTRO PUNO'!A847</f>
        <v>846</v>
      </c>
      <c r="B867" s="26" t="str">
        <f t="shared" si="108"/>
        <v>SICODI</v>
      </c>
      <c r="C867" s="9" t="str">
        <f t="shared" si="104"/>
        <v>Puno</v>
      </c>
      <c r="D867" s="9" t="str">
        <f t="shared" si="105"/>
        <v>No Reporta</v>
      </c>
      <c r="E867" s="9" t="str">
        <f t="shared" si="106"/>
        <v>No Reporta</v>
      </c>
      <c r="F867" s="194" t="str">
        <f>+'Información ELECTRO PUNO'!E847</f>
        <v>MT</v>
      </c>
      <c r="G867" s="194">
        <f>+'Información ELECTRO PUNO'!G847</f>
        <v>12</v>
      </c>
      <c r="H867" s="9" t="str">
        <f t="shared" si="107"/>
        <v>Poste</v>
      </c>
      <c r="I867" s="194" t="str">
        <f>+'Información ELECTRO PUNO'!F847</f>
        <v>Madera Tratada</v>
      </c>
      <c r="J867" s="194" t="str">
        <f>+'Información ELECTRO PUNO'!B847</f>
        <v>PPM20</v>
      </c>
      <c r="K867" s="9" t="str">
        <f t="shared" si="109"/>
        <v>POSTE DE MADERA TRATADA DE 12 mts. CL.5</v>
      </c>
      <c r="L867" s="139">
        <f t="shared" si="110"/>
        <v>0.41</v>
      </c>
    </row>
    <row r="868" spans="1:12" x14ac:dyDescent="0.25">
      <c r="A868" s="193">
        <f>+'Información ELECTRO PUNO'!A848</f>
        <v>847</v>
      </c>
      <c r="B868" s="26" t="str">
        <f t="shared" si="108"/>
        <v>SICODI</v>
      </c>
      <c r="C868" s="9" t="str">
        <f t="shared" si="104"/>
        <v>Puno</v>
      </c>
      <c r="D868" s="9" t="str">
        <f t="shared" si="105"/>
        <v>No Reporta</v>
      </c>
      <c r="E868" s="9" t="str">
        <f t="shared" si="106"/>
        <v>No Reporta</v>
      </c>
      <c r="F868" s="194" t="str">
        <f>+'Información ELECTRO PUNO'!E848</f>
        <v>MT</v>
      </c>
      <c r="G868" s="194">
        <f>+'Información ELECTRO PUNO'!G848</f>
        <v>12</v>
      </c>
      <c r="H868" s="9" t="str">
        <f t="shared" si="107"/>
        <v>Poste</v>
      </c>
      <c r="I868" s="194" t="str">
        <f>+'Información ELECTRO PUNO'!F848</f>
        <v>Madera Tratada</v>
      </c>
      <c r="J868" s="194" t="str">
        <f>+'Información ELECTRO PUNO'!B848</f>
        <v>PPM20</v>
      </c>
      <c r="K868" s="9" t="str">
        <f t="shared" si="109"/>
        <v>POSTE DE MADERA TRATADA DE 12 mts. CL.5</v>
      </c>
      <c r="L868" s="139">
        <f t="shared" si="110"/>
        <v>0.41</v>
      </c>
    </row>
    <row r="869" spans="1:12" x14ac:dyDescent="0.25">
      <c r="A869" s="193">
        <f>+'Información ELECTRO PUNO'!A849</f>
        <v>848</v>
      </c>
      <c r="B869" s="26" t="str">
        <f t="shared" si="108"/>
        <v>SICODI</v>
      </c>
      <c r="C869" s="9" t="str">
        <f t="shared" si="104"/>
        <v>Puno</v>
      </c>
      <c r="D869" s="9" t="str">
        <f t="shared" si="105"/>
        <v>No Reporta</v>
      </c>
      <c r="E869" s="9" t="str">
        <f t="shared" si="106"/>
        <v>No Reporta</v>
      </c>
      <c r="F869" s="194" t="str">
        <f>+'Información ELECTRO PUNO'!E849</f>
        <v>MT</v>
      </c>
      <c r="G869" s="194">
        <f>+'Información ELECTRO PUNO'!G849</f>
        <v>12</v>
      </c>
      <c r="H869" s="9" t="str">
        <f t="shared" si="107"/>
        <v>Poste</v>
      </c>
      <c r="I869" s="194" t="str">
        <f>+'Información ELECTRO PUNO'!F849</f>
        <v>Madera Tratada</v>
      </c>
      <c r="J869" s="194" t="str">
        <f>+'Información ELECTRO PUNO'!B849</f>
        <v>PPM20</v>
      </c>
      <c r="K869" s="9" t="str">
        <f t="shared" si="109"/>
        <v>POSTE DE MADERA TRATADA DE 12 mts. CL.5</v>
      </c>
      <c r="L869" s="139">
        <f t="shared" si="110"/>
        <v>0.41</v>
      </c>
    </row>
    <row r="870" spans="1:12" x14ac:dyDescent="0.25">
      <c r="A870" s="193">
        <f>+'Información ELECTRO PUNO'!A850</f>
        <v>849</v>
      </c>
      <c r="B870" s="26" t="str">
        <f t="shared" si="108"/>
        <v>SICODI</v>
      </c>
      <c r="C870" s="9" t="str">
        <f t="shared" si="104"/>
        <v>Puno</v>
      </c>
      <c r="D870" s="9" t="str">
        <f t="shared" si="105"/>
        <v>No Reporta</v>
      </c>
      <c r="E870" s="9" t="str">
        <f t="shared" si="106"/>
        <v>No Reporta</v>
      </c>
      <c r="F870" s="194" t="str">
        <f>+'Información ELECTRO PUNO'!E850</f>
        <v>MT</v>
      </c>
      <c r="G870" s="194">
        <f>+'Información ELECTRO PUNO'!G850</f>
        <v>12</v>
      </c>
      <c r="H870" s="9" t="str">
        <f t="shared" si="107"/>
        <v>Poste</v>
      </c>
      <c r="I870" s="194" t="str">
        <f>+'Información ELECTRO PUNO'!F850</f>
        <v>Madera Tratada</v>
      </c>
      <c r="J870" s="194" t="str">
        <f>+'Información ELECTRO PUNO'!B850</f>
        <v>PPM20</v>
      </c>
      <c r="K870" s="9" t="str">
        <f t="shared" si="109"/>
        <v>POSTE DE MADERA TRATADA DE 12 mts. CL.5</v>
      </c>
      <c r="L870" s="139">
        <f t="shared" si="110"/>
        <v>0.41</v>
      </c>
    </row>
    <row r="871" spans="1:12" x14ac:dyDescent="0.25">
      <c r="A871" s="193">
        <f>+'Información ELECTRO PUNO'!A851</f>
        <v>850</v>
      </c>
      <c r="B871" s="26" t="str">
        <f t="shared" si="108"/>
        <v>SICODI</v>
      </c>
      <c r="C871" s="9" t="str">
        <f t="shared" si="104"/>
        <v>Puno</v>
      </c>
      <c r="D871" s="9" t="str">
        <f t="shared" si="105"/>
        <v>No Reporta</v>
      </c>
      <c r="E871" s="9" t="str">
        <f t="shared" si="106"/>
        <v>No Reporta</v>
      </c>
      <c r="F871" s="194" t="str">
        <f>+'Información ELECTRO PUNO'!E851</f>
        <v>MT</v>
      </c>
      <c r="G871" s="194">
        <f>+'Información ELECTRO PUNO'!G851</f>
        <v>12</v>
      </c>
      <c r="H871" s="9" t="str">
        <f t="shared" si="107"/>
        <v>Poste</v>
      </c>
      <c r="I871" s="194" t="str">
        <f>+'Información ELECTRO PUNO'!F851</f>
        <v>Madera Tratada</v>
      </c>
      <c r="J871" s="194" t="str">
        <f>+'Información ELECTRO PUNO'!B851</f>
        <v>PPM20</v>
      </c>
      <c r="K871" s="9" t="str">
        <f t="shared" si="109"/>
        <v>POSTE DE MADERA TRATADA DE 12 mts. CL.5</v>
      </c>
      <c r="L871" s="139">
        <f t="shared" si="110"/>
        <v>0.41</v>
      </c>
    </row>
    <row r="872" spans="1:12" x14ac:dyDescent="0.25">
      <c r="A872" s="193">
        <f>+'Información ELECTRO PUNO'!A852</f>
        <v>851</v>
      </c>
      <c r="B872" s="26" t="str">
        <f t="shared" si="108"/>
        <v>SICODI</v>
      </c>
      <c r="C872" s="9" t="str">
        <f t="shared" si="104"/>
        <v>Puno</v>
      </c>
      <c r="D872" s="9" t="str">
        <f t="shared" si="105"/>
        <v>No Reporta</v>
      </c>
      <c r="E872" s="9" t="str">
        <f t="shared" si="106"/>
        <v>No Reporta</v>
      </c>
      <c r="F872" s="194" t="str">
        <f>+'Información ELECTRO PUNO'!E852</f>
        <v>MT</v>
      </c>
      <c r="G872" s="194">
        <f>+'Información ELECTRO PUNO'!G852</f>
        <v>12</v>
      </c>
      <c r="H872" s="9" t="str">
        <f t="shared" si="107"/>
        <v>Poste</v>
      </c>
      <c r="I872" s="194" t="str">
        <f>+'Información ELECTRO PUNO'!F852</f>
        <v>Madera Tratada</v>
      </c>
      <c r="J872" s="194" t="str">
        <f>+'Información ELECTRO PUNO'!B852</f>
        <v>PPM20</v>
      </c>
      <c r="K872" s="9" t="str">
        <f t="shared" si="109"/>
        <v>POSTE DE MADERA TRATADA DE 12 mts. CL.5</v>
      </c>
      <c r="L872" s="139">
        <f t="shared" si="110"/>
        <v>0.41</v>
      </c>
    </row>
    <row r="873" spans="1:12" x14ac:dyDescent="0.25">
      <c r="A873" s="193">
        <f>+'Información ELECTRO PUNO'!A853</f>
        <v>852</v>
      </c>
      <c r="B873" s="26" t="str">
        <f t="shared" si="108"/>
        <v>SICODI</v>
      </c>
      <c r="C873" s="9" t="str">
        <f t="shared" si="104"/>
        <v>Puno</v>
      </c>
      <c r="D873" s="9" t="str">
        <f t="shared" si="105"/>
        <v>No Reporta</v>
      </c>
      <c r="E873" s="9" t="str">
        <f t="shared" si="106"/>
        <v>No Reporta</v>
      </c>
      <c r="F873" s="194" t="str">
        <f>+'Información ELECTRO PUNO'!E853</f>
        <v>MT</v>
      </c>
      <c r="G873" s="194">
        <f>+'Información ELECTRO PUNO'!G853</f>
        <v>12</v>
      </c>
      <c r="H873" s="9" t="str">
        <f t="shared" si="107"/>
        <v>Poste</v>
      </c>
      <c r="I873" s="194" t="str">
        <f>+'Información ELECTRO PUNO'!F853</f>
        <v>Madera Tratada</v>
      </c>
      <c r="J873" s="194" t="str">
        <f>+'Información ELECTRO PUNO'!B853</f>
        <v>PPM20</v>
      </c>
      <c r="K873" s="9" t="str">
        <f t="shared" si="109"/>
        <v>POSTE DE MADERA TRATADA DE 12 mts. CL.5</v>
      </c>
      <c r="L873" s="139">
        <f t="shared" si="110"/>
        <v>0.41</v>
      </c>
    </row>
    <row r="874" spans="1:12" x14ac:dyDescent="0.25">
      <c r="A874" s="193">
        <f>+'Información ELECTRO PUNO'!A854</f>
        <v>853</v>
      </c>
      <c r="B874" s="26" t="str">
        <f t="shared" si="108"/>
        <v>SICODI</v>
      </c>
      <c r="C874" s="9" t="str">
        <f t="shared" si="104"/>
        <v>Puno</v>
      </c>
      <c r="D874" s="9" t="str">
        <f t="shared" si="105"/>
        <v>No Reporta</v>
      </c>
      <c r="E874" s="9" t="str">
        <f t="shared" si="106"/>
        <v>No Reporta</v>
      </c>
      <c r="F874" s="194" t="str">
        <f>+'Información ELECTRO PUNO'!E854</f>
        <v>MT</v>
      </c>
      <c r="G874" s="194">
        <f>+'Información ELECTRO PUNO'!G854</f>
        <v>12</v>
      </c>
      <c r="H874" s="9" t="str">
        <f t="shared" si="107"/>
        <v>Poste</v>
      </c>
      <c r="I874" s="194" t="str">
        <f>+'Información ELECTRO PUNO'!F854</f>
        <v>Madera Tratada</v>
      </c>
      <c r="J874" s="194" t="str">
        <f>+'Información ELECTRO PUNO'!B854</f>
        <v>PPM20</v>
      </c>
      <c r="K874" s="9" t="str">
        <f t="shared" si="109"/>
        <v>POSTE DE MADERA TRATADA DE 12 mts. CL.5</v>
      </c>
      <c r="L874" s="139">
        <f t="shared" si="110"/>
        <v>0.41</v>
      </c>
    </row>
    <row r="875" spans="1:12" x14ac:dyDescent="0.25">
      <c r="A875" s="193">
        <f>+'Información ELECTRO PUNO'!A855</f>
        <v>854</v>
      </c>
      <c r="B875" s="26" t="str">
        <f t="shared" si="108"/>
        <v>SICODI</v>
      </c>
      <c r="C875" s="9" t="str">
        <f t="shared" si="104"/>
        <v>Puno</v>
      </c>
      <c r="D875" s="9" t="str">
        <f t="shared" si="105"/>
        <v>No Reporta</v>
      </c>
      <c r="E875" s="9" t="str">
        <f t="shared" si="106"/>
        <v>No Reporta</v>
      </c>
      <c r="F875" s="194" t="str">
        <f>+'Información ELECTRO PUNO'!E855</f>
        <v>MT</v>
      </c>
      <c r="G875" s="194">
        <f>+'Información ELECTRO PUNO'!G855</f>
        <v>12</v>
      </c>
      <c r="H875" s="9" t="str">
        <f t="shared" si="107"/>
        <v>Poste</v>
      </c>
      <c r="I875" s="194" t="str">
        <f>+'Información ELECTRO PUNO'!F855</f>
        <v>Madera Tratada</v>
      </c>
      <c r="J875" s="194" t="str">
        <f>+'Información ELECTRO PUNO'!B855</f>
        <v>PPM20</v>
      </c>
      <c r="K875" s="9" t="str">
        <f t="shared" si="109"/>
        <v>POSTE DE MADERA TRATADA DE 12 mts. CL.5</v>
      </c>
      <c r="L875" s="139">
        <f t="shared" si="110"/>
        <v>0.41</v>
      </c>
    </row>
    <row r="876" spans="1:12" x14ac:dyDescent="0.25">
      <c r="A876" s="193">
        <f>+'Información ELECTRO PUNO'!A856</f>
        <v>855</v>
      </c>
      <c r="B876" s="26" t="str">
        <f t="shared" si="108"/>
        <v>SICODI</v>
      </c>
      <c r="C876" s="9" t="str">
        <f t="shared" si="104"/>
        <v>Puno</v>
      </c>
      <c r="D876" s="9" t="str">
        <f t="shared" si="105"/>
        <v>No Reporta</v>
      </c>
      <c r="E876" s="9" t="str">
        <f t="shared" si="106"/>
        <v>No Reporta</v>
      </c>
      <c r="F876" s="194" t="str">
        <f>+'Información ELECTRO PUNO'!E856</f>
        <v>MT</v>
      </c>
      <c r="G876" s="194">
        <f>+'Información ELECTRO PUNO'!G856</f>
        <v>12</v>
      </c>
      <c r="H876" s="9" t="str">
        <f t="shared" si="107"/>
        <v>Poste</v>
      </c>
      <c r="I876" s="194" t="str">
        <f>+'Información ELECTRO PUNO'!F856</f>
        <v>Madera Tratada</v>
      </c>
      <c r="J876" s="194" t="str">
        <f>+'Información ELECTRO PUNO'!B856</f>
        <v>PPM20</v>
      </c>
      <c r="K876" s="9" t="str">
        <f t="shared" si="109"/>
        <v>POSTE DE MADERA TRATADA DE 12 mts. CL.5</v>
      </c>
      <c r="L876" s="139">
        <f t="shared" si="110"/>
        <v>0.41</v>
      </c>
    </row>
    <row r="877" spans="1:12" x14ac:dyDescent="0.25">
      <c r="A877" s="193">
        <f>+'Información ELECTRO PUNO'!A857</f>
        <v>856</v>
      </c>
      <c r="B877" s="26" t="str">
        <f t="shared" si="108"/>
        <v>SICODI</v>
      </c>
      <c r="C877" s="9" t="str">
        <f t="shared" si="104"/>
        <v>Puno</v>
      </c>
      <c r="D877" s="9" t="str">
        <f t="shared" si="105"/>
        <v>No Reporta</v>
      </c>
      <c r="E877" s="9" t="str">
        <f t="shared" si="106"/>
        <v>No Reporta</v>
      </c>
      <c r="F877" s="194" t="str">
        <f>+'Información ELECTRO PUNO'!E857</f>
        <v>MT</v>
      </c>
      <c r="G877" s="194">
        <f>+'Información ELECTRO PUNO'!G857</f>
        <v>12</v>
      </c>
      <c r="H877" s="9" t="str">
        <f t="shared" si="107"/>
        <v>Poste</v>
      </c>
      <c r="I877" s="194" t="str">
        <f>+'Información ELECTRO PUNO'!F857</f>
        <v>Madera Tratada</v>
      </c>
      <c r="J877" s="194" t="str">
        <f>+'Información ELECTRO PUNO'!B857</f>
        <v>PPM20</v>
      </c>
      <c r="K877" s="9" t="str">
        <f t="shared" si="109"/>
        <v>POSTE DE MADERA TRATADA DE 12 mts. CL.5</v>
      </c>
      <c r="L877" s="139">
        <f t="shared" si="110"/>
        <v>0.41</v>
      </c>
    </row>
    <row r="878" spans="1:12" x14ac:dyDescent="0.25">
      <c r="A878" s="193">
        <f>+'Información ELECTRO PUNO'!A858</f>
        <v>857</v>
      </c>
      <c r="B878" s="26" t="str">
        <f t="shared" si="108"/>
        <v>SICODI</v>
      </c>
      <c r="C878" s="9" t="str">
        <f t="shared" si="104"/>
        <v>Puno</v>
      </c>
      <c r="D878" s="9" t="str">
        <f t="shared" si="105"/>
        <v>No Reporta</v>
      </c>
      <c r="E878" s="9" t="str">
        <f t="shared" si="106"/>
        <v>No Reporta</v>
      </c>
      <c r="F878" s="194" t="str">
        <f>+'Información ELECTRO PUNO'!E858</f>
        <v>MT</v>
      </c>
      <c r="G878" s="194">
        <f>+'Información ELECTRO PUNO'!G858</f>
        <v>12</v>
      </c>
      <c r="H878" s="9" t="str">
        <f t="shared" si="107"/>
        <v>Poste</v>
      </c>
      <c r="I878" s="194" t="str">
        <f>+'Información ELECTRO PUNO'!F858</f>
        <v>Madera Tratada</v>
      </c>
      <c r="J878" s="194" t="str">
        <f>+'Información ELECTRO PUNO'!B858</f>
        <v>PPM20</v>
      </c>
      <c r="K878" s="9" t="str">
        <f t="shared" si="109"/>
        <v>POSTE DE MADERA TRATADA DE 12 mts. CL.5</v>
      </c>
      <c r="L878" s="139">
        <f t="shared" si="110"/>
        <v>0.41</v>
      </c>
    </row>
    <row r="879" spans="1:12" x14ac:dyDescent="0.25">
      <c r="A879" s="193">
        <f>+'Información ELECTRO PUNO'!A859</f>
        <v>858</v>
      </c>
      <c r="B879" s="26" t="str">
        <f t="shared" si="108"/>
        <v>SICODI</v>
      </c>
      <c r="C879" s="9" t="str">
        <f t="shared" si="104"/>
        <v>Puno</v>
      </c>
      <c r="D879" s="9" t="str">
        <f t="shared" si="105"/>
        <v>No Reporta</v>
      </c>
      <c r="E879" s="9" t="str">
        <f t="shared" si="106"/>
        <v>No Reporta</v>
      </c>
      <c r="F879" s="194" t="str">
        <f>+'Información ELECTRO PUNO'!E859</f>
        <v>MT</v>
      </c>
      <c r="G879" s="194">
        <f>+'Información ELECTRO PUNO'!G859</f>
        <v>12</v>
      </c>
      <c r="H879" s="9" t="str">
        <f t="shared" si="107"/>
        <v>Poste</v>
      </c>
      <c r="I879" s="194" t="str">
        <f>+'Información ELECTRO PUNO'!F859</f>
        <v>Madera Tratada</v>
      </c>
      <c r="J879" s="194" t="str">
        <f>+'Información ELECTRO PUNO'!B859</f>
        <v>PPM20</v>
      </c>
      <c r="K879" s="9" t="str">
        <f t="shared" si="109"/>
        <v>POSTE DE MADERA TRATADA DE 12 mts. CL.5</v>
      </c>
      <c r="L879" s="139">
        <f t="shared" si="110"/>
        <v>0.41</v>
      </c>
    </row>
    <row r="880" spans="1:12" x14ac:dyDescent="0.25">
      <c r="A880" s="193">
        <f>+'Información ELECTRO PUNO'!A860</f>
        <v>859</v>
      </c>
      <c r="B880" s="26" t="str">
        <f t="shared" si="108"/>
        <v>SICODI</v>
      </c>
      <c r="C880" s="9" t="str">
        <f t="shared" si="104"/>
        <v>Puno</v>
      </c>
      <c r="D880" s="9" t="str">
        <f t="shared" si="105"/>
        <v>No Reporta</v>
      </c>
      <c r="E880" s="9" t="str">
        <f t="shared" si="106"/>
        <v>No Reporta</v>
      </c>
      <c r="F880" s="194" t="str">
        <f>+'Información ELECTRO PUNO'!E860</f>
        <v>MT</v>
      </c>
      <c r="G880" s="194">
        <f>+'Información ELECTRO PUNO'!G860</f>
        <v>12</v>
      </c>
      <c r="H880" s="9" t="str">
        <f t="shared" si="107"/>
        <v>Poste</v>
      </c>
      <c r="I880" s="194" t="str">
        <f>+'Información ELECTRO PUNO'!F860</f>
        <v>Madera Tratada</v>
      </c>
      <c r="J880" s="194" t="str">
        <f>+'Información ELECTRO PUNO'!B860</f>
        <v>PPM20</v>
      </c>
      <c r="K880" s="9" t="str">
        <f t="shared" si="109"/>
        <v>POSTE DE MADERA TRATADA DE 12 mts. CL.5</v>
      </c>
      <c r="L880" s="139">
        <f t="shared" si="110"/>
        <v>0.41</v>
      </c>
    </row>
    <row r="881" spans="1:12" x14ac:dyDescent="0.25">
      <c r="A881" s="193">
        <f>+'Información ELECTRO PUNO'!A861</f>
        <v>860</v>
      </c>
      <c r="B881" s="26" t="str">
        <f t="shared" si="108"/>
        <v>SICODI</v>
      </c>
      <c r="C881" s="9" t="str">
        <f t="shared" si="104"/>
        <v>Puno</v>
      </c>
      <c r="D881" s="9" t="str">
        <f t="shared" si="105"/>
        <v>No Reporta</v>
      </c>
      <c r="E881" s="9" t="str">
        <f t="shared" si="106"/>
        <v>No Reporta</v>
      </c>
      <c r="F881" s="194" t="str">
        <f>+'Información ELECTRO PUNO'!E861</f>
        <v>MT</v>
      </c>
      <c r="G881" s="194">
        <f>+'Información ELECTRO PUNO'!G861</f>
        <v>12</v>
      </c>
      <c r="H881" s="9" t="str">
        <f t="shared" si="107"/>
        <v>Poste</v>
      </c>
      <c r="I881" s="194" t="str">
        <f>+'Información ELECTRO PUNO'!F861</f>
        <v>Madera Tratada</v>
      </c>
      <c r="J881" s="194" t="str">
        <f>+'Información ELECTRO PUNO'!B861</f>
        <v>PPM20</v>
      </c>
      <c r="K881" s="9" t="str">
        <f t="shared" si="109"/>
        <v>POSTE DE MADERA TRATADA DE 12 mts. CL.5</v>
      </c>
      <c r="L881" s="139">
        <f t="shared" si="110"/>
        <v>0.41</v>
      </c>
    </row>
    <row r="882" spans="1:12" x14ac:dyDescent="0.25">
      <c r="A882" s="193">
        <f>+'Información ELECTRO PUNO'!A862</f>
        <v>861</v>
      </c>
      <c r="B882" s="26" t="str">
        <f t="shared" si="108"/>
        <v>SICODI</v>
      </c>
      <c r="C882" s="9" t="str">
        <f t="shared" si="104"/>
        <v>Puno</v>
      </c>
      <c r="D882" s="9" t="str">
        <f t="shared" si="105"/>
        <v>No Reporta</v>
      </c>
      <c r="E882" s="9" t="str">
        <f t="shared" si="106"/>
        <v>No Reporta</v>
      </c>
      <c r="F882" s="194" t="str">
        <f>+'Información ELECTRO PUNO'!E862</f>
        <v>MT</v>
      </c>
      <c r="G882" s="194">
        <f>+'Información ELECTRO PUNO'!G862</f>
        <v>12</v>
      </c>
      <c r="H882" s="9" t="str">
        <f t="shared" si="107"/>
        <v>Poste</v>
      </c>
      <c r="I882" s="194" t="str">
        <f>+'Información ELECTRO PUNO'!F862</f>
        <v>Madera Tratada</v>
      </c>
      <c r="J882" s="194" t="str">
        <f>+'Información ELECTRO PUNO'!B862</f>
        <v>PPM20</v>
      </c>
      <c r="K882" s="9" t="str">
        <f t="shared" si="109"/>
        <v>POSTE DE MADERA TRATADA DE 12 mts. CL.5</v>
      </c>
      <c r="L882" s="139">
        <f t="shared" si="110"/>
        <v>0.41</v>
      </c>
    </row>
    <row r="883" spans="1:12" x14ac:dyDescent="0.25">
      <c r="A883" s="193">
        <f>+'Información ELECTRO PUNO'!A863</f>
        <v>862</v>
      </c>
      <c r="B883" s="26" t="str">
        <f t="shared" si="108"/>
        <v>SICODI</v>
      </c>
      <c r="C883" s="9" t="str">
        <f t="shared" si="104"/>
        <v>Puno</v>
      </c>
      <c r="D883" s="9" t="str">
        <f t="shared" si="105"/>
        <v>No Reporta</v>
      </c>
      <c r="E883" s="9" t="str">
        <f t="shared" si="106"/>
        <v>No Reporta</v>
      </c>
      <c r="F883" s="194" t="str">
        <f>+'Información ELECTRO PUNO'!E863</f>
        <v>MT</v>
      </c>
      <c r="G883" s="194">
        <f>+'Información ELECTRO PUNO'!G863</f>
        <v>12</v>
      </c>
      <c r="H883" s="9" t="str">
        <f t="shared" si="107"/>
        <v>Poste</v>
      </c>
      <c r="I883" s="194" t="str">
        <f>+'Información ELECTRO PUNO'!F863</f>
        <v>Madera Tratada</v>
      </c>
      <c r="J883" s="194" t="str">
        <f>+'Información ELECTRO PUNO'!B863</f>
        <v>PPM20</v>
      </c>
      <c r="K883" s="9" t="str">
        <f t="shared" si="109"/>
        <v>POSTE DE MADERA TRATADA DE 12 mts. CL.5</v>
      </c>
      <c r="L883" s="139">
        <f t="shared" si="110"/>
        <v>0.41</v>
      </c>
    </row>
    <row r="884" spans="1:12" x14ac:dyDescent="0.25">
      <c r="A884" s="193">
        <f>+'Información ELECTRO PUNO'!A864</f>
        <v>863</v>
      </c>
      <c r="B884" s="26" t="str">
        <f t="shared" si="108"/>
        <v>SICODI</v>
      </c>
      <c r="C884" s="9" t="str">
        <f t="shared" si="104"/>
        <v>Puno</v>
      </c>
      <c r="D884" s="9" t="str">
        <f t="shared" si="105"/>
        <v>No Reporta</v>
      </c>
      <c r="E884" s="9" t="str">
        <f t="shared" si="106"/>
        <v>No Reporta</v>
      </c>
      <c r="F884" s="194" t="str">
        <f>+'Información ELECTRO PUNO'!E864</f>
        <v>MT</v>
      </c>
      <c r="G884" s="194">
        <f>+'Información ELECTRO PUNO'!G864</f>
        <v>12</v>
      </c>
      <c r="H884" s="9" t="str">
        <f t="shared" si="107"/>
        <v>Poste</v>
      </c>
      <c r="I884" s="194" t="str">
        <f>+'Información ELECTRO PUNO'!F864</f>
        <v>Madera Tratada</v>
      </c>
      <c r="J884" s="194" t="str">
        <f>+'Información ELECTRO PUNO'!B864</f>
        <v>PPM20</v>
      </c>
      <c r="K884" s="9" t="str">
        <f t="shared" si="109"/>
        <v>POSTE DE MADERA TRATADA DE 12 mts. CL.5</v>
      </c>
      <c r="L884" s="139">
        <f t="shared" si="110"/>
        <v>0.41</v>
      </c>
    </row>
    <row r="885" spans="1:12" x14ac:dyDescent="0.25">
      <c r="A885" s="193">
        <f>+'Información ELECTRO PUNO'!A865</f>
        <v>864</v>
      </c>
      <c r="B885" s="26" t="str">
        <f t="shared" si="108"/>
        <v>SICODI</v>
      </c>
      <c r="C885" s="9" t="str">
        <f t="shared" si="104"/>
        <v>Puno</v>
      </c>
      <c r="D885" s="9" t="str">
        <f t="shared" si="105"/>
        <v>No Reporta</v>
      </c>
      <c r="E885" s="9" t="str">
        <f t="shared" si="106"/>
        <v>No Reporta</v>
      </c>
      <c r="F885" s="194" t="str">
        <f>+'Información ELECTRO PUNO'!E865</f>
        <v>MT</v>
      </c>
      <c r="G885" s="194">
        <f>+'Información ELECTRO PUNO'!G865</f>
        <v>12</v>
      </c>
      <c r="H885" s="9" t="str">
        <f t="shared" si="107"/>
        <v>Poste</v>
      </c>
      <c r="I885" s="194" t="str">
        <f>+'Información ELECTRO PUNO'!F865</f>
        <v>Madera Tratada</v>
      </c>
      <c r="J885" s="194" t="str">
        <f>+'Información ELECTRO PUNO'!B865</f>
        <v>PPM20</v>
      </c>
      <c r="K885" s="9" t="str">
        <f t="shared" si="109"/>
        <v>POSTE DE MADERA TRATADA DE 12 mts. CL.5</v>
      </c>
      <c r="L885" s="139">
        <f t="shared" si="110"/>
        <v>0.41</v>
      </c>
    </row>
    <row r="886" spans="1:12" x14ac:dyDescent="0.25">
      <c r="A886" s="193">
        <f>+'Información ELECTRO PUNO'!A866</f>
        <v>865</v>
      </c>
      <c r="B886" s="26" t="str">
        <f t="shared" si="108"/>
        <v>SICODI</v>
      </c>
      <c r="C886" s="9" t="str">
        <f t="shared" si="104"/>
        <v>Puno</v>
      </c>
      <c r="D886" s="9" t="str">
        <f t="shared" si="105"/>
        <v>No Reporta</v>
      </c>
      <c r="E886" s="9" t="str">
        <f t="shared" si="106"/>
        <v>No Reporta</v>
      </c>
      <c r="F886" s="194" t="str">
        <f>+'Información ELECTRO PUNO'!E866</f>
        <v>MT</v>
      </c>
      <c r="G886" s="194">
        <f>+'Información ELECTRO PUNO'!G866</f>
        <v>12</v>
      </c>
      <c r="H886" s="9" t="str">
        <f t="shared" si="107"/>
        <v>Poste</v>
      </c>
      <c r="I886" s="194" t="str">
        <f>+'Información ELECTRO PUNO'!F866</f>
        <v>Madera Tratada</v>
      </c>
      <c r="J886" s="194" t="str">
        <f>+'Información ELECTRO PUNO'!B866</f>
        <v>PPM20</v>
      </c>
      <c r="K886" s="9" t="str">
        <f t="shared" si="109"/>
        <v>POSTE DE MADERA TRATADA DE 12 mts. CL.5</v>
      </c>
      <c r="L886" s="139">
        <f t="shared" si="110"/>
        <v>0.41</v>
      </c>
    </row>
    <row r="887" spans="1:12" x14ac:dyDescent="0.25">
      <c r="A887" s="193">
        <f>+'Información ELECTRO PUNO'!A867</f>
        <v>866</v>
      </c>
      <c r="B887" s="26" t="str">
        <f t="shared" si="108"/>
        <v>SICODI</v>
      </c>
      <c r="C887" s="9" t="str">
        <f t="shared" si="104"/>
        <v>Puno</v>
      </c>
      <c r="D887" s="9" t="str">
        <f t="shared" si="105"/>
        <v>No Reporta</v>
      </c>
      <c r="E887" s="9" t="str">
        <f t="shared" si="106"/>
        <v>No Reporta</v>
      </c>
      <c r="F887" s="194" t="str">
        <f>+'Información ELECTRO PUNO'!E867</f>
        <v>MT</v>
      </c>
      <c r="G887" s="194">
        <f>+'Información ELECTRO PUNO'!G867</f>
        <v>12</v>
      </c>
      <c r="H887" s="9" t="str">
        <f t="shared" si="107"/>
        <v>Poste</v>
      </c>
      <c r="I887" s="194" t="str">
        <f>+'Información ELECTRO PUNO'!F867</f>
        <v>Madera Tratada</v>
      </c>
      <c r="J887" s="194" t="str">
        <f>+'Información ELECTRO PUNO'!B867</f>
        <v>PPM20</v>
      </c>
      <c r="K887" s="9" t="str">
        <f t="shared" si="109"/>
        <v>POSTE DE MADERA TRATADA DE 12 mts. CL.5</v>
      </c>
      <c r="L887" s="139">
        <f t="shared" si="110"/>
        <v>0.41</v>
      </c>
    </row>
    <row r="888" spans="1:12" x14ac:dyDescent="0.25">
      <c r="A888" s="193">
        <f>+'Información ELECTRO PUNO'!A868</f>
        <v>867</v>
      </c>
      <c r="B888" s="26" t="str">
        <f t="shared" si="108"/>
        <v>SICODI</v>
      </c>
      <c r="C888" s="9" t="str">
        <f t="shared" si="104"/>
        <v>Puno</v>
      </c>
      <c r="D888" s="9" t="str">
        <f t="shared" si="105"/>
        <v>No Reporta</v>
      </c>
      <c r="E888" s="9" t="str">
        <f t="shared" si="106"/>
        <v>No Reporta</v>
      </c>
      <c r="F888" s="194" t="str">
        <f>+'Información ELECTRO PUNO'!E868</f>
        <v>MT</v>
      </c>
      <c r="G888" s="194">
        <f>+'Información ELECTRO PUNO'!G868</f>
        <v>12</v>
      </c>
      <c r="H888" s="9" t="str">
        <f t="shared" si="107"/>
        <v>Poste</v>
      </c>
      <c r="I888" s="194" t="str">
        <f>+'Información ELECTRO PUNO'!F868</f>
        <v>Madera Tratada</v>
      </c>
      <c r="J888" s="194" t="str">
        <f>+'Información ELECTRO PUNO'!B868</f>
        <v>PPM20</v>
      </c>
      <c r="K888" s="9" t="str">
        <f t="shared" si="109"/>
        <v>POSTE DE MADERA TRATADA DE 12 mts. CL.5</v>
      </c>
      <c r="L888" s="139">
        <f t="shared" si="110"/>
        <v>0.41</v>
      </c>
    </row>
    <row r="889" spans="1:12" x14ac:dyDescent="0.25">
      <c r="A889" s="193">
        <f>+'Información ELECTRO PUNO'!A869</f>
        <v>868</v>
      </c>
      <c r="B889" s="26" t="str">
        <f t="shared" si="108"/>
        <v>SICODI</v>
      </c>
      <c r="C889" s="9" t="str">
        <f t="shared" si="104"/>
        <v>Puno</v>
      </c>
      <c r="D889" s="9" t="str">
        <f t="shared" si="105"/>
        <v>No Reporta</v>
      </c>
      <c r="E889" s="9" t="str">
        <f t="shared" si="106"/>
        <v>No Reporta</v>
      </c>
      <c r="F889" s="194" t="str">
        <f>+'Información ELECTRO PUNO'!E869</f>
        <v>MT</v>
      </c>
      <c r="G889" s="194">
        <f>+'Información ELECTRO PUNO'!G869</f>
        <v>12</v>
      </c>
      <c r="H889" s="9" t="str">
        <f t="shared" si="107"/>
        <v>Poste</v>
      </c>
      <c r="I889" s="194" t="str">
        <f>+'Información ELECTRO PUNO'!F869</f>
        <v>Madera Tratada</v>
      </c>
      <c r="J889" s="194" t="str">
        <f>+'Información ELECTRO PUNO'!B869</f>
        <v>PPM20</v>
      </c>
      <c r="K889" s="9" t="str">
        <f t="shared" si="109"/>
        <v>POSTE DE MADERA TRATADA DE 12 mts. CL.5</v>
      </c>
      <c r="L889" s="139">
        <f t="shared" si="110"/>
        <v>0.41</v>
      </c>
    </row>
    <row r="890" spans="1:12" x14ac:dyDescent="0.25">
      <c r="A890" s="193">
        <f>+'Información ELECTRO PUNO'!A870</f>
        <v>869</v>
      </c>
      <c r="B890" s="26" t="str">
        <f t="shared" si="108"/>
        <v>SICODI</v>
      </c>
      <c r="C890" s="9" t="str">
        <f t="shared" si="104"/>
        <v>Puno</v>
      </c>
      <c r="D890" s="9" t="str">
        <f t="shared" si="105"/>
        <v>No Reporta</v>
      </c>
      <c r="E890" s="9" t="str">
        <f t="shared" si="106"/>
        <v>No Reporta</v>
      </c>
      <c r="F890" s="194" t="str">
        <f>+'Información ELECTRO PUNO'!E870</f>
        <v>MT</v>
      </c>
      <c r="G890" s="194">
        <f>+'Información ELECTRO PUNO'!G870</f>
        <v>12</v>
      </c>
      <c r="H890" s="9" t="str">
        <f t="shared" si="107"/>
        <v>Poste</v>
      </c>
      <c r="I890" s="194" t="str">
        <f>+'Información ELECTRO PUNO'!F870</f>
        <v>Madera Tratada</v>
      </c>
      <c r="J890" s="194" t="str">
        <f>+'Información ELECTRO PUNO'!B870</f>
        <v>PPM20</v>
      </c>
      <c r="K890" s="9" t="str">
        <f t="shared" si="109"/>
        <v>POSTE DE MADERA TRATADA DE 12 mts. CL.5</v>
      </c>
      <c r="L890" s="139">
        <f t="shared" si="110"/>
        <v>0.41</v>
      </c>
    </row>
    <row r="891" spans="1:12" x14ac:dyDescent="0.25">
      <c r="A891" s="193">
        <f>+'Información ELECTRO PUNO'!A871</f>
        <v>870</v>
      </c>
      <c r="B891" s="26" t="str">
        <f t="shared" si="108"/>
        <v>SICODI</v>
      </c>
      <c r="C891" s="9" t="str">
        <f t="shared" si="104"/>
        <v>Puno</v>
      </c>
      <c r="D891" s="9" t="str">
        <f t="shared" si="105"/>
        <v>No Reporta</v>
      </c>
      <c r="E891" s="9" t="str">
        <f t="shared" si="106"/>
        <v>No Reporta</v>
      </c>
      <c r="F891" s="194" t="str">
        <f>+'Información ELECTRO PUNO'!E871</f>
        <v>MT</v>
      </c>
      <c r="G891" s="194">
        <f>+'Información ELECTRO PUNO'!G871</f>
        <v>12</v>
      </c>
      <c r="H891" s="9" t="str">
        <f t="shared" si="107"/>
        <v>Poste</v>
      </c>
      <c r="I891" s="194" t="str">
        <f>+'Información ELECTRO PUNO'!F871</f>
        <v>Madera Tratada</v>
      </c>
      <c r="J891" s="194" t="str">
        <f>+'Información ELECTRO PUNO'!B871</f>
        <v>PPM20</v>
      </c>
      <c r="K891" s="9" t="str">
        <f t="shared" si="109"/>
        <v>POSTE DE MADERA TRATADA DE 12 mts. CL.5</v>
      </c>
      <c r="L891" s="139">
        <f t="shared" si="110"/>
        <v>0.41</v>
      </c>
    </row>
    <row r="892" spans="1:12" x14ac:dyDescent="0.25">
      <c r="A892" s="193">
        <f>+'Información ELECTRO PUNO'!A872</f>
        <v>871</v>
      </c>
      <c r="B892" s="26" t="str">
        <f t="shared" si="108"/>
        <v>SICODI</v>
      </c>
      <c r="C892" s="9" t="str">
        <f t="shared" si="104"/>
        <v>Puno</v>
      </c>
      <c r="D892" s="9" t="str">
        <f t="shared" si="105"/>
        <v>No Reporta</v>
      </c>
      <c r="E892" s="9" t="str">
        <f t="shared" si="106"/>
        <v>No Reporta</v>
      </c>
      <c r="F892" s="194" t="str">
        <f>+'Información ELECTRO PUNO'!E872</f>
        <v>MT</v>
      </c>
      <c r="G892" s="194">
        <f>+'Información ELECTRO PUNO'!G872</f>
        <v>12</v>
      </c>
      <c r="H892" s="9" t="str">
        <f t="shared" si="107"/>
        <v>Poste</v>
      </c>
      <c r="I892" s="194" t="str">
        <f>+'Información ELECTRO PUNO'!F872</f>
        <v>Madera Tratada</v>
      </c>
      <c r="J892" s="194" t="str">
        <f>+'Información ELECTRO PUNO'!B872</f>
        <v>PPM20</v>
      </c>
      <c r="K892" s="9" t="str">
        <f t="shared" si="109"/>
        <v>POSTE DE MADERA TRATADA DE 12 mts. CL.5</v>
      </c>
      <c r="L892" s="139">
        <f t="shared" si="110"/>
        <v>0.41</v>
      </c>
    </row>
    <row r="893" spans="1:12" x14ac:dyDescent="0.25">
      <c r="A893" s="193">
        <f>+'Información ELECTRO PUNO'!A873</f>
        <v>872</v>
      </c>
      <c r="B893" s="26" t="str">
        <f t="shared" si="108"/>
        <v>SICODI</v>
      </c>
      <c r="C893" s="9" t="str">
        <f t="shared" si="104"/>
        <v>Puno</v>
      </c>
      <c r="D893" s="9" t="str">
        <f t="shared" si="105"/>
        <v>No Reporta</v>
      </c>
      <c r="E893" s="9" t="str">
        <f t="shared" si="106"/>
        <v>No Reporta</v>
      </c>
      <c r="F893" s="194" t="str">
        <f>+'Información ELECTRO PUNO'!E873</f>
        <v>MT</v>
      </c>
      <c r="G893" s="194">
        <f>+'Información ELECTRO PUNO'!G873</f>
        <v>12</v>
      </c>
      <c r="H893" s="9" t="str">
        <f t="shared" si="107"/>
        <v>Poste</v>
      </c>
      <c r="I893" s="194" t="str">
        <f>+'Información ELECTRO PUNO'!F873</f>
        <v>Madera Tratada</v>
      </c>
      <c r="J893" s="194" t="str">
        <f>+'Información ELECTRO PUNO'!B873</f>
        <v>PPM20</v>
      </c>
      <c r="K893" s="9" t="str">
        <f t="shared" si="109"/>
        <v>POSTE DE MADERA TRATADA DE 12 mts. CL.5</v>
      </c>
      <c r="L893" s="139">
        <f t="shared" si="110"/>
        <v>0.41</v>
      </c>
    </row>
    <row r="894" spans="1:12" x14ac:dyDescent="0.25">
      <c r="A894" s="193">
        <f>+'Información ELECTRO PUNO'!A874</f>
        <v>873</v>
      </c>
      <c r="B894" s="26" t="str">
        <f t="shared" si="108"/>
        <v>SICODI</v>
      </c>
      <c r="C894" s="9" t="str">
        <f t="shared" si="104"/>
        <v>Puno</v>
      </c>
      <c r="D894" s="9" t="str">
        <f t="shared" si="105"/>
        <v>No Reporta</v>
      </c>
      <c r="E894" s="9" t="str">
        <f t="shared" si="106"/>
        <v>No Reporta</v>
      </c>
      <c r="F894" s="194" t="str">
        <f>+'Información ELECTRO PUNO'!E874</f>
        <v>MT</v>
      </c>
      <c r="G894" s="194">
        <f>+'Información ELECTRO PUNO'!G874</f>
        <v>12</v>
      </c>
      <c r="H894" s="9" t="str">
        <f t="shared" si="107"/>
        <v>Poste</v>
      </c>
      <c r="I894" s="194" t="str">
        <f>+'Información ELECTRO PUNO'!F874</f>
        <v>Madera Tratada</v>
      </c>
      <c r="J894" s="194" t="str">
        <f>+'Información ELECTRO PUNO'!B874</f>
        <v>PPM20</v>
      </c>
      <c r="K894" s="9" t="str">
        <f t="shared" si="109"/>
        <v>POSTE DE MADERA TRATADA DE 12 mts. CL.5</v>
      </c>
      <c r="L894" s="139">
        <f t="shared" si="110"/>
        <v>0.41</v>
      </c>
    </row>
    <row r="895" spans="1:12" x14ac:dyDescent="0.25">
      <c r="A895" s="193">
        <f>+'Información ELECTRO PUNO'!A875</f>
        <v>874</v>
      </c>
      <c r="B895" s="26" t="str">
        <f t="shared" si="108"/>
        <v>SICODI</v>
      </c>
      <c r="C895" s="9" t="str">
        <f t="shared" si="104"/>
        <v>Puno</v>
      </c>
      <c r="D895" s="9" t="str">
        <f t="shared" si="105"/>
        <v>No Reporta</v>
      </c>
      <c r="E895" s="9" t="str">
        <f t="shared" si="106"/>
        <v>No Reporta</v>
      </c>
      <c r="F895" s="194" t="str">
        <f>+'Información ELECTRO PUNO'!E875</f>
        <v>MT</v>
      </c>
      <c r="G895" s="194">
        <f>+'Información ELECTRO PUNO'!G875</f>
        <v>12</v>
      </c>
      <c r="H895" s="9" t="str">
        <f t="shared" si="107"/>
        <v>Poste</v>
      </c>
      <c r="I895" s="194" t="str">
        <f>+'Información ELECTRO PUNO'!F875</f>
        <v>Madera Tratada</v>
      </c>
      <c r="J895" s="194" t="str">
        <f>+'Información ELECTRO PUNO'!B875</f>
        <v>PPM20</v>
      </c>
      <c r="K895" s="9" t="str">
        <f t="shared" si="109"/>
        <v>POSTE DE MADERA TRATADA DE 12 mts. CL.5</v>
      </c>
      <c r="L895" s="139">
        <f t="shared" si="110"/>
        <v>0.41</v>
      </c>
    </row>
    <row r="896" spans="1:12" x14ac:dyDescent="0.25">
      <c r="A896" s="193">
        <f>+'Información ELECTRO PUNO'!A876</f>
        <v>875</v>
      </c>
      <c r="B896" s="26" t="str">
        <f t="shared" si="108"/>
        <v>SICODI</v>
      </c>
      <c r="C896" s="9" t="str">
        <f t="shared" si="104"/>
        <v>Puno</v>
      </c>
      <c r="D896" s="9" t="str">
        <f t="shared" si="105"/>
        <v>No Reporta</v>
      </c>
      <c r="E896" s="9" t="str">
        <f t="shared" si="106"/>
        <v>No Reporta</v>
      </c>
      <c r="F896" s="194" t="str">
        <f>+'Información ELECTRO PUNO'!E876</f>
        <v>MT</v>
      </c>
      <c r="G896" s="194">
        <f>+'Información ELECTRO PUNO'!G876</f>
        <v>12</v>
      </c>
      <c r="H896" s="9" t="str">
        <f t="shared" si="107"/>
        <v>Poste</v>
      </c>
      <c r="I896" s="194" t="str">
        <f>+'Información ELECTRO PUNO'!F876</f>
        <v>Madera Tratada</v>
      </c>
      <c r="J896" s="194" t="str">
        <f>+'Información ELECTRO PUNO'!B876</f>
        <v>PPM20</v>
      </c>
      <c r="K896" s="9" t="str">
        <f t="shared" si="109"/>
        <v>POSTE DE MADERA TRATADA DE 12 mts. CL.5</v>
      </c>
      <c r="L896" s="139">
        <f t="shared" si="110"/>
        <v>0.41</v>
      </c>
    </row>
    <row r="897" spans="1:12" x14ac:dyDescent="0.25">
      <c r="A897" s="193">
        <f>+'Información ELECTRO PUNO'!A877</f>
        <v>876</v>
      </c>
      <c r="B897" s="26" t="str">
        <f t="shared" si="108"/>
        <v>SICODI</v>
      </c>
      <c r="C897" s="9" t="str">
        <f t="shared" si="104"/>
        <v>Puno</v>
      </c>
      <c r="D897" s="9" t="str">
        <f t="shared" si="105"/>
        <v>No Reporta</v>
      </c>
      <c r="E897" s="9" t="str">
        <f t="shared" si="106"/>
        <v>No Reporta</v>
      </c>
      <c r="F897" s="194" t="str">
        <f>+'Información ELECTRO PUNO'!E877</f>
        <v>MT</v>
      </c>
      <c r="G897" s="194">
        <f>+'Información ELECTRO PUNO'!G877</f>
        <v>12</v>
      </c>
      <c r="H897" s="9" t="str">
        <f t="shared" si="107"/>
        <v>Poste</v>
      </c>
      <c r="I897" s="194" t="str">
        <f>+'Información ELECTRO PUNO'!F877</f>
        <v>Madera Tratada</v>
      </c>
      <c r="J897" s="194" t="str">
        <f>+'Información ELECTRO PUNO'!B877</f>
        <v>PPM20</v>
      </c>
      <c r="K897" s="9" t="str">
        <f t="shared" si="109"/>
        <v>POSTE DE MADERA TRATADA DE 12 mts. CL.5</v>
      </c>
      <c r="L897" s="139">
        <f t="shared" si="110"/>
        <v>0.41</v>
      </c>
    </row>
    <row r="898" spans="1:12" x14ac:dyDescent="0.25">
      <c r="A898" s="193">
        <f>+'Información ELECTRO PUNO'!A878</f>
        <v>877</v>
      </c>
      <c r="B898" s="26" t="str">
        <f t="shared" si="108"/>
        <v>SICODI</v>
      </c>
      <c r="C898" s="9" t="str">
        <f t="shared" si="104"/>
        <v>Puno</v>
      </c>
      <c r="D898" s="9" t="str">
        <f t="shared" si="105"/>
        <v>No Reporta</v>
      </c>
      <c r="E898" s="9" t="str">
        <f t="shared" si="106"/>
        <v>No Reporta</v>
      </c>
      <c r="F898" s="194" t="str">
        <f>+'Información ELECTRO PUNO'!E878</f>
        <v>MT</v>
      </c>
      <c r="G898" s="194">
        <f>+'Información ELECTRO PUNO'!G878</f>
        <v>12</v>
      </c>
      <c r="H898" s="9" t="str">
        <f t="shared" si="107"/>
        <v>Poste</v>
      </c>
      <c r="I898" s="194" t="str">
        <f>+'Información ELECTRO PUNO'!F878</f>
        <v>Madera Tratada</v>
      </c>
      <c r="J898" s="194" t="str">
        <f>+'Información ELECTRO PUNO'!B878</f>
        <v>PPM20</v>
      </c>
      <c r="K898" s="9" t="str">
        <f t="shared" si="109"/>
        <v>POSTE DE MADERA TRATADA DE 12 mts. CL.5</v>
      </c>
      <c r="L898" s="139">
        <f t="shared" si="110"/>
        <v>0.41</v>
      </c>
    </row>
    <row r="899" spans="1:12" x14ac:dyDescent="0.25">
      <c r="A899" s="193">
        <f>+'Información ELECTRO PUNO'!A879</f>
        <v>878</v>
      </c>
      <c r="B899" s="26" t="str">
        <f t="shared" si="108"/>
        <v>SICODI</v>
      </c>
      <c r="C899" s="9" t="str">
        <f t="shared" si="104"/>
        <v>Puno</v>
      </c>
      <c r="D899" s="9" t="str">
        <f t="shared" si="105"/>
        <v>No Reporta</v>
      </c>
      <c r="E899" s="9" t="str">
        <f t="shared" si="106"/>
        <v>No Reporta</v>
      </c>
      <c r="F899" s="194" t="str">
        <f>+'Información ELECTRO PUNO'!E879</f>
        <v>MT</v>
      </c>
      <c r="G899" s="194">
        <f>+'Información ELECTRO PUNO'!G879</f>
        <v>12</v>
      </c>
      <c r="H899" s="9" t="str">
        <f t="shared" si="107"/>
        <v>Poste</v>
      </c>
      <c r="I899" s="194" t="str">
        <f>+'Información ELECTRO PUNO'!F879</f>
        <v>Madera Tratada</v>
      </c>
      <c r="J899" s="194" t="str">
        <f>+'Información ELECTRO PUNO'!B879</f>
        <v>PPM20</v>
      </c>
      <c r="K899" s="9" t="str">
        <f t="shared" si="109"/>
        <v>POSTE DE MADERA TRATADA DE 12 mts. CL.5</v>
      </c>
      <c r="L899" s="139">
        <f t="shared" si="110"/>
        <v>0.41</v>
      </c>
    </row>
    <row r="900" spans="1:12" x14ac:dyDescent="0.25">
      <c r="A900" s="193">
        <f>+'Información ELECTRO PUNO'!A880</f>
        <v>879</v>
      </c>
      <c r="B900" s="26" t="str">
        <f t="shared" si="108"/>
        <v>SICODI</v>
      </c>
      <c r="C900" s="9" t="str">
        <f t="shared" si="104"/>
        <v>Puno</v>
      </c>
      <c r="D900" s="9" t="str">
        <f t="shared" si="105"/>
        <v>No Reporta</v>
      </c>
      <c r="E900" s="9" t="str">
        <f t="shared" si="106"/>
        <v>No Reporta</v>
      </c>
      <c r="F900" s="194" t="str">
        <f>+'Información ELECTRO PUNO'!E880</f>
        <v>MT</v>
      </c>
      <c r="G900" s="194">
        <f>+'Información ELECTRO PUNO'!G880</f>
        <v>12</v>
      </c>
      <c r="H900" s="9" t="str">
        <f t="shared" si="107"/>
        <v>Poste</v>
      </c>
      <c r="I900" s="194" t="str">
        <f>+'Información ELECTRO PUNO'!F880</f>
        <v>Madera Tratada</v>
      </c>
      <c r="J900" s="194" t="str">
        <f>+'Información ELECTRO PUNO'!B880</f>
        <v>PPM20</v>
      </c>
      <c r="K900" s="9" t="str">
        <f t="shared" si="109"/>
        <v>POSTE DE MADERA TRATADA DE 12 mts. CL.5</v>
      </c>
      <c r="L900" s="139">
        <f t="shared" si="110"/>
        <v>0.41</v>
      </c>
    </row>
    <row r="901" spans="1:12" x14ac:dyDescent="0.25">
      <c r="A901" s="193">
        <f>+'Información ELECTRO PUNO'!A881</f>
        <v>880</v>
      </c>
      <c r="B901" s="26" t="str">
        <f t="shared" si="108"/>
        <v>SICODI</v>
      </c>
      <c r="C901" s="9" t="str">
        <f t="shared" si="104"/>
        <v>Puno</v>
      </c>
      <c r="D901" s="9" t="str">
        <f t="shared" si="105"/>
        <v>No Reporta</v>
      </c>
      <c r="E901" s="9" t="str">
        <f t="shared" si="106"/>
        <v>No Reporta</v>
      </c>
      <c r="F901" s="194" t="str">
        <f>+'Información ELECTRO PUNO'!E881</f>
        <v>MT</v>
      </c>
      <c r="G901" s="194">
        <f>+'Información ELECTRO PUNO'!G881</f>
        <v>12</v>
      </c>
      <c r="H901" s="9" t="str">
        <f t="shared" si="107"/>
        <v>Poste</v>
      </c>
      <c r="I901" s="194" t="str">
        <f>+'Información ELECTRO PUNO'!F881</f>
        <v>Madera Tratada</v>
      </c>
      <c r="J901" s="194" t="str">
        <f>+'Información ELECTRO PUNO'!B881</f>
        <v>PPM20</v>
      </c>
      <c r="K901" s="9" t="str">
        <f t="shared" si="109"/>
        <v>POSTE DE MADERA TRATADA DE 12 mts. CL.5</v>
      </c>
      <c r="L901" s="139">
        <f t="shared" si="110"/>
        <v>0.41</v>
      </c>
    </row>
    <row r="902" spans="1:12" x14ac:dyDescent="0.25">
      <c r="A902" s="193">
        <f>+'Información ELECTRO PUNO'!A882</f>
        <v>881</v>
      </c>
      <c r="B902" s="26" t="str">
        <f t="shared" si="108"/>
        <v>SICODI</v>
      </c>
      <c r="C902" s="9" t="str">
        <f t="shared" si="104"/>
        <v>Puno</v>
      </c>
      <c r="D902" s="9" t="str">
        <f t="shared" si="105"/>
        <v>No Reporta</v>
      </c>
      <c r="E902" s="9" t="str">
        <f t="shared" si="106"/>
        <v>No Reporta</v>
      </c>
      <c r="F902" s="194" t="str">
        <f>+'Información ELECTRO PUNO'!E882</f>
        <v>MT</v>
      </c>
      <c r="G902" s="194">
        <f>+'Información ELECTRO PUNO'!G882</f>
        <v>12</v>
      </c>
      <c r="H902" s="9" t="str">
        <f t="shared" si="107"/>
        <v>Poste</v>
      </c>
      <c r="I902" s="194" t="str">
        <f>+'Información ELECTRO PUNO'!F882</f>
        <v>Madera Tratada</v>
      </c>
      <c r="J902" s="194" t="str">
        <f>+'Información ELECTRO PUNO'!B882</f>
        <v>PPM20</v>
      </c>
      <c r="K902" s="9" t="str">
        <f t="shared" si="109"/>
        <v>POSTE DE MADERA TRATADA DE 12 mts. CL.5</v>
      </c>
      <c r="L902" s="139">
        <f t="shared" si="110"/>
        <v>0.41</v>
      </c>
    </row>
    <row r="903" spans="1:12" x14ac:dyDescent="0.25">
      <c r="A903" s="193">
        <f>+'Información ELECTRO PUNO'!A883</f>
        <v>882</v>
      </c>
      <c r="B903" s="26" t="str">
        <f t="shared" si="108"/>
        <v>SICODI</v>
      </c>
      <c r="C903" s="9" t="str">
        <f t="shared" si="104"/>
        <v>Puno</v>
      </c>
      <c r="D903" s="9" t="str">
        <f t="shared" si="105"/>
        <v>No Reporta</v>
      </c>
      <c r="E903" s="9" t="str">
        <f t="shared" si="106"/>
        <v>No Reporta</v>
      </c>
      <c r="F903" s="194" t="str">
        <f>+'Información ELECTRO PUNO'!E883</f>
        <v>MT</v>
      </c>
      <c r="G903" s="194">
        <f>+'Información ELECTRO PUNO'!G883</f>
        <v>12</v>
      </c>
      <c r="H903" s="9" t="str">
        <f t="shared" si="107"/>
        <v>Poste</v>
      </c>
      <c r="I903" s="194" t="str">
        <f>+'Información ELECTRO PUNO'!F883</f>
        <v>Madera Tratada</v>
      </c>
      <c r="J903" s="194" t="str">
        <f>+'Información ELECTRO PUNO'!B883</f>
        <v>PPM20</v>
      </c>
      <c r="K903" s="9" t="str">
        <f t="shared" si="109"/>
        <v>POSTE DE MADERA TRATADA DE 12 mts. CL.5</v>
      </c>
      <c r="L903" s="139">
        <f t="shared" si="110"/>
        <v>0.41</v>
      </c>
    </row>
    <row r="904" spans="1:12" x14ac:dyDescent="0.25">
      <c r="A904" s="193">
        <f>+'Información ELECTRO PUNO'!A884</f>
        <v>883</v>
      </c>
      <c r="B904" s="26" t="str">
        <f t="shared" si="108"/>
        <v>SICODI</v>
      </c>
      <c r="C904" s="9" t="str">
        <f t="shared" si="104"/>
        <v>Puno</v>
      </c>
      <c r="D904" s="9" t="str">
        <f t="shared" si="105"/>
        <v>No Reporta</v>
      </c>
      <c r="E904" s="9" t="str">
        <f t="shared" si="106"/>
        <v>No Reporta</v>
      </c>
      <c r="F904" s="194" t="str">
        <f>+'Información ELECTRO PUNO'!E884</f>
        <v>MT</v>
      </c>
      <c r="G904" s="194">
        <f>+'Información ELECTRO PUNO'!G884</f>
        <v>12</v>
      </c>
      <c r="H904" s="9" t="str">
        <f t="shared" si="107"/>
        <v>Poste</v>
      </c>
      <c r="I904" s="194" t="str">
        <f>+'Información ELECTRO PUNO'!F884</f>
        <v>Madera Tratada</v>
      </c>
      <c r="J904" s="194" t="str">
        <f>+'Información ELECTRO PUNO'!B884</f>
        <v>PPM20</v>
      </c>
      <c r="K904" s="9" t="str">
        <f t="shared" si="109"/>
        <v>POSTE DE MADERA TRATADA DE 12 mts. CL.5</v>
      </c>
      <c r="L904" s="139">
        <f t="shared" si="110"/>
        <v>0.41</v>
      </c>
    </row>
    <row r="905" spans="1:12" x14ac:dyDescent="0.25">
      <c r="A905" s="193">
        <f>+'Información ELECTRO PUNO'!A885</f>
        <v>884</v>
      </c>
      <c r="B905" s="26" t="str">
        <f t="shared" si="108"/>
        <v>SICODI</v>
      </c>
      <c r="C905" s="9" t="str">
        <f t="shared" si="104"/>
        <v>Puno</v>
      </c>
      <c r="D905" s="9" t="str">
        <f t="shared" si="105"/>
        <v>No Reporta</v>
      </c>
      <c r="E905" s="9" t="str">
        <f t="shared" si="106"/>
        <v>No Reporta</v>
      </c>
      <c r="F905" s="194" t="str">
        <f>+'Información ELECTRO PUNO'!E885</f>
        <v>MT</v>
      </c>
      <c r="G905" s="194">
        <f>+'Información ELECTRO PUNO'!G885</f>
        <v>12</v>
      </c>
      <c r="H905" s="9" t="str">
        <f t="shared" si="107"/>
        <v>Poste</v>
      </c>
      <c r="I905" s="194" t="str">
        <f>+'Información ELECTRO PUNO'!F885</f>
        <v>Madera Tratada</v>
      </c>
      <c r="J905" s="194" t="str">
        <f>+'Información ELECTRO PUNO'!B885</f>
        <v>PPM20</v>
      </c>
      <c r="K905" s="9" t="str">
        <f t="shared" si="109"/>
        <v>POSTE DE MADERA TRATADA DE 12 mts. CL.5</v>
      </c>
      <c r="L905" s="139">
        <f t="shared" si="110"/>
        <v>0.41</v>
      </c>
    </row>
    <row r="906" spans="1:12" x14ac:dyDescent="0.25">
      <c r="A906" s="193">
        <f>+'Información ELECTRO PUNO'!A886</f>
        <v>885</v>
      </c>
      <c r="B906" s="26" t="str">
        <f t="shared" si="108"/>
        <v>SICODI</v>
      </c>
      <c r="C906" s="9" t="str">
        <f t="shared" si="104"/>
        <v>Puno</v>
      </c>
      <c r="D906" s="9" t="str">
        <f t="shared" si="105"/>
        <v>No Reporta</v>
      </c>
      <c r="E906" s="9" t="str">
        <f t="shared" si="106"/>
        <v>No Reporta</v>
      </c>
      <c r="F906" s="194" t="str">
        <f>+'Información ELECTRO PUNO'!E886</f>
        <v>MT</v>
      </c>
      <c r="G906" s="194">
        <f>+'Información ELECTRO PUNO'!G886</f>
        <v>12</v>
      </c>
      <c r="H906" s="9" t="str">
        <f t="shared" si="107"/>
        <v>Poste</v>
      </c>
      <c r="I906" s="194" t="str">
        <f>+'Información ELECTRO PUNO'!F886</f>
        <v>Madera Tratada</v>
      </c>
      <c r="J906" s="194" t="str">
        <f>+'Información ELECTRO PUNO'!B886</f>
        <v>PPM20</v>
      </c>
      <c r="K906" s="9" t="str">
        <f t="shared" si="109"/>
        <v>POSTE DE MADERA TRATADA DE 12 mts. CL.5</v>
      </c>
      <c r="L906" s="139">
        <f t="shared" si="110"/>
        <v>0.41</v>
      </c>
    </row>
    <row r="907" spans="1:12" x14ac:dyDescent="0.25">
      <c r="A907" s="193">
        <f>+'Información ELECTRO PUNO'!A887</f>
        <v>886</v>
      </c>
      <c r="B907" s="26" t="str">
        <f t="shared" si="108"/>
        <v>SICODI</v>
      </c>
      <c r="C907" s="9" t="str">
        <f t="shared" si="104"/>
        <v>Puno</v>
      </c>
      <c r="D907" s="9" t="str">
        <f t="shared" si="105"/>
        <v>No Reporta</v>
      </c>
      <c r="E907" s="9" t="str">
        <f t="shared" si="106"/>
        <v>No Reporta</v>
      </c>
      <c r="F907" s="194" t="str">
        <f>+'Información ELECTRO PUNO'!E887</f>
        <v>MT</v>
      </c>
      <c r="G907" s="194">
        <f>+'Información ELECTRO PUNO'!G887</f>
        <v>12</v>
      </c>
      <c r="H907" s="9" t="str">
        <f t="shared" si="107"/>
        <v>Poste</v>
      </c>
      <c r="I907" s="194" t="str">
        <f>+'Información ELECTRO PUNO'!F887</f>
        <v>Madera Tratada</v>
      </c>
      <c r="J907" s="194" t="str">
        <f>+'Información ELECTRO PUNO'!B887</f>
        <v>PPM20</v>
      </c>
      <c r="K907" s="9" t="str">
        <f t="shared" si="109"/>
        <v>POSTE DE MADERA TRATADA DE 12 mts. CL.5</v>
      </c>
      <c r="L907" s="139">
        <f t="shared" si="110"/>
        <v>0.41</v>
      </c>
    </row>
    <row r="908" spans="1:12" x14ac:dyDescent="0.25">
      <c r="A908" s="193">
        <f>+'Información ELECTRO PUNO'!A888</f>
        <v>887</v>
      </c>
      <c r="B908" s="26" t="str">
        <f t="shared" si="108"/>
        <v>SICODI</v>
      </c>
      <c r="C908" s="9" t="str">
        <f t="shared" si="104"/>
        <v>Puno</v>
      </c>
      <c r="D908" s="9" t="str">
        <f t="shared" si="105"/>
        <v>No Reporta</v>
      </c>
      <c r="E908" s="9" t="str">
        <f t="shared" si="106"/>
        <v>No Reporta</v>
      </c>
      <c r="F908" s="194" t="str">
        <f>+'Información ELECTRO PUNO'!E888</f>
        <v>MT</v>
      </c>
      <c r="G908" s="194">
        <f>+'Información ELECTRO PUNO'!G888</f>
        <v>12</v>
      </c>
      <c r="H908" s="9" t="str">
        <f t="shared" si="107"/>
        <v>Poste</v>
      </c>
      <c r="I908" s="194" t="str">
        <f>+'Información ELECTRO PUNO'!F888</f>
        <v>Madera Tratada</v>
      </c>
      <c r="J908" s="194" t="str">
        <f>+'Información ELECTRO PUNO'!B888</f>
        <v>PPM20</v>
      </c>
      <c r="K908" s="9" t="str">
        <f t="shared" si="109"/>
        <v>POSTE DE MADERA TRATADA DE 12 mts. CL.5</v>
      </c>
      <c r="L908" s="139">
        <f t="shared" si="110"/>
        <v>0.41</v>
      </c>
    </row>
    <row r="909" spans="1:12" x14ac:dyDescent="0.25">
      <c r="A909" s="193">
        <f>+'Información ELECTRO PUNO'!A889</f>
        <v>888</v>
      </c>
      <c r="B909" s="26" t="str">
        <f t="shared" si="108"/>
        <v>SICODI</v>
      </c>
      <c r="C909" s="9" t="str">
        <f t="shared" si="104"/>
        <v>Puno</v>
      </c>
      <c r="D909" s="9" t="str">
        <f t="shared" si="105"/>
        <v>No Reporta</v>
      </c>
      <c r="E909" s="9" t="str">
        <f t="shared" si="106"/>
        <v>No Reporta</v>
      </c>
      <c r="F909" s="194" t="str">
        <f>+'Información ELECTRO PUNO'!E889</f>
        <v>MT</v>
      </c>
      <c r="G909" s="194">
        <f>+'Información ELECTRO PUNO'!G889</f>
        <v>12</v>
      </c>
      <c r="H909" s="9" t="str">
        <f t="shared" si="107"/>
        <v>Poste</v>
      </c>
      <c r="I909" s="194" t="str">
        <f>+'Información ELECTRO PUNO'!F889</f>
        <v>Madera Tratada</v>
      </c>
      <c r="J909" s="194" t="str">
        <f>+'Información ELECTRO PUNO'!B889</f>
        <v>PPM20</v>
      </c>
      <c r="K909" s="9" t="str">
        <f t="shared" si="109"/>
        <v>POSTE DE MADERA TRATADA DE 12 mts. CL.5</v>
      </c>
      <c r="L909" s="139">
        <f t="shared" si="110"/>
        <v>0.41</v>
      </c>
    </row>
    <row r="910" spans="1:12" x14ac:dyDescent="0.25">
      <c r="A910" s="193">
        <f>+'Información ELECTRO PUNO'!A890</f>
        <v>889</v>
      </c>
      <c r="B910" s="26" t="str">
        <f t="shared" si="108"/>
        <v>SICODI</v>
      </c>
      <c r="C910" s="9" t="str">
        <f t="shared" si="104"/>
        <v>Puno</v>
      </c>
      <c r="D910" s="9" t="str">
        <f t="shared" si="105"/>
        <v>No Reporta</v>
      </c>
      <c r="E910" s="9" t="str">
        <f t="shared" si="106"/>
        <v>No Reporta</v>
      </c>
      <c r="F910" s="194" t="str">
        <f>+'Información ELECTRO PUNO'!E890</f>
        <v>MT</v>
      </c>
      <c r="G910" s="194">
        <f>+'Información ELECTRO PUNO'!G890</f>
        <v>12</v>
      </c>
      <c r="H910" s="9" t="str">
        <f t="shared" si="107"/>
        <v>Poste</v>
      </c>
      <c r="I910" s="194" t="str">
        <f>+'Información ELECTRO PUNO'!F890</f>
        <v>Madera Tratada</v>
      </c>
      <c r="J910" s="194" t="str">
        <f>+'Información ELECTRO PUNO'!B890</f>
        <v>PPM20</v>
      </c>
      <c r="K910" s="9" t="str">
        <f t="shared" si="109"/>
        <v>POSTE DE MADERA TRATADA DE 12 mts. CL.5</v>
      </c>
      <c r="L910" s="139">
        <f t="shared" si="110"/>
        <v>0.41</v>
      </c>
    </row>
    <row r="911" spans="1:12" x14ac:dyDescent="0.25">
      <c r="A911" s="193">
        <f>+'Información ELECTRO PUNO'!A891</f>
        <v>890</v>
      </c>
      <c r="B911" s="26" t="str">
        <f t="shared" si="108"/>
        <v>SICODI</v>
      </c>
      <c r="C911" s="9" t="str">
        <f t="shared" si="104"/>
        <v>Puno</v>
      </c>
      <c r="D911" s="9" t="str">
        <f t="shared" si="105"/>
        <v>No Reporta</v>
      </c>
      <c r="E911" s="9" t="str">
        <f t="shared" si="106"/>
        <v>No Reporta</v>
      </c>
      <c r="F911" s="194" t="str">
        <f>+'Información ELECTRO PUNO'!E891</f>
        <v>MT</v>
      </c>
      <c r="G911" s="194">
        <f>+'Información ELECTRO PUNO'!G891</f>
        <v>12</v>
      </c>
      <c r="H911" s="9" t="str">
        <f t="shared" si="107"/>
        <v>Poste</v>
      </c>
      <c r="I911" s="194" t="str">
        <f>+'Información ELECTRO PUNO'!F891</f>
        <v>Madera Tratada</v>
      </c>
      <c r="J911" s="194" t="str">
        <f>+'Información ELECTRO PUNO'!B891</f>
        <v>PPM20</v>
      </c>
      <c r="K911" s="9" t="str">
        <f t="shared" si="109"/>
        <v>POSTE DE MADERA TRATADA DE 12 mts. CL.5</v>
      </c>
      <c r="L911" s="139">
        <f t="shared" si="110"/>
        <v>0.41</v>
      </c>
    </row>
    <row r="912" spans="1:12" x14ac:dyDescent="0.25">
      <c r="A912" s="193">
        <f>+'Información ELECTRO PUNO'!A892</f>
        <v>891</v>
      </c>
      <c r="B912" s="26" t="str">
        <f t="shared" si="108"/>
        <v>SICODI</v>
      </c>
      <c r="C912" s="9" t="str">
        <f t="shared" si="104"/>
        <v>Puno</v>
      </c>
      <c r="D912" s="9" t="str">
        <f t="shared" si="105"/>
        <v>No Reporta</v>
      </c>
      <c r="E912" s="9" t="str">
        <f t="shared" si="106"/>
        <v>No Reporta</v>
      </c>
      <c r="F912" s="194" t="str">
        <f>+'Información ELECTRO PUNO'!E892</f>
        <v>MT</v>
      </c>
      <c r="G912" s="194">
        <f>+'Información ELECTRO PUNO'!G892</f>
        <v>12</v>
      </c>
      <c r="H912" s="9" t="str">
        <f t="shared" si="107"/>
        <v>Poste</v>
      </c>
      <c r="I912" s="194" t="str">
        <f>+'Información ELECTRO PUNO'!F892</f>
        <v>Madera Tratada</v>
      </c>
      <c r="J912" s="194" t="str">
        <f>+'Información ELECTRO PUNO'!B892</f>
        <v>PPM20</v>
      </c>
      <c r="K912" s="9" t="str">
        <f t="shared" si="109"/>
        <v>POSTE DE MADERA TRATADA DE 12 mts. CL.5</v>
      </c>
      <c r="L912" s="139">
        <f t="shared" si="110"/>
        <v>0.41</v>
      </c>
    </row>
    <row r="913" spans="1:12" x14ac:dyDescent="0.25">
      <c r="A913" s="193">
        <f>+'Información ELECTRO PUNO'!A893</f>
        <v>892</v>
      </c>
      <c r="B913" s="26" t="str">
        <f t="shared" si="108"/>
        <v>SICODI</v>
      </c>
      <c r="C913" s="9" t="str">
        <f t="shared" si="104"/>
        <v>Puno</v>
      </c>
      <c r="D913" s="9" t="str">
        <f t="shared" si="105"/>
        <v>No Reporta</v>
      </c>
      <c r="E913" s="9" t="str">
        <f t="shared" si="106"/>
        <v>No Reporta</v>
      </c>
      <c r="F913" s="194" t="str">
        <f>+'Información ELECTRO PUNO'!E893</f>
        <v>MT</v>
      </c>
      <c r="G913" s="194">
        <f>+'Información ELECTRO PUNO'!G893</f>
        <v>12</v>
      </c>
      <c r="H913" s="9" t="str">
        <f t="shared" si="107"/>
        <v>Poste</v>
      </c>
      <c r="I913" s="194" t="str">
        <f>+'Información ELECTRO PUNO'!F893</f>
        <v>Madera Tratada</v>
      </c>
      <c r="J913" s="194" t="str">
        <f>+'Información ELECTRO PUNO'!B893</f>
        <v>PPM20</v>
      </c>
      <c r="K913" s="9" t="str">
        <f t="shared" si="109"/>
        <v>POSTE DE MADERA TRATADA DE 12 mts. CL.5</v>
      </c>
      <c r="L913" s="139">
        <f t="shared" si="110"/>
        <v>0.41</v>
      </c>
    </row>
    <row r="914" spans="1:12" x14ac:dyDescent="0.25">
      <c r="A914" s="193">
        <f>+'Información ELECTRO PUNO'!A894</f>
        <v>893</v>
      </c>
      <c r="B914" s="26" t="str">
        <f t="shared" si="108"/>
        <v>SICODI</v>
      </c>
      <c r="C914" s="9" t="str">
        <f t="shared" si="104"/>
        <v>Puno</v>
      </c>
      <c r="D914" s="9" t="str">
        <f t="shared" si="105"/>
        <v>No Reporta</v>
      </c>
      <c r="E914" s="9" t="str">
        <f t="shared" si="106"/>
        <v>No Reporta</v>
      </c>
      <c r="F914" s="194" t="str">
        <f>+'Información ELECTRO PUNO'!E894</f>
        <v>MT</v>
      </c>
      <c r="G914" s="194">
        <f>+'Información ELECTRO PUNO'!G894</f>
        <v>12</v>
      </c>
      <c r="H914" s="9" t="str">
        <f t="shared" si="107"/>
        <v>Poste</v>
      </c>
      <c r="I914" s="194" t="str">
        <f>+'Información ELECTRO PUNO'!F894</f>
        <v>Madera Tratada</v>
      </c>
      <c r="J914" s="194" t="str">
        <f>+'Información ELECTRO PUNO'!B894</f>
        <v>PPM20</v>
      </c>
      <c r="K914" s="9" t="str">
        <f t="shared" si="109"/>
        <v>POSTE DE MADERA TRATADA DE 12 mts. CL.5</v>
      </c>
      <c r="L914" s="139">
        <f t="shared" si="110"/>
        <v>0.41</v>
      </c>
    </row>
    <row r="915" spans="1:12" x14ac:dyDescent="0.25">
      <c r="A915" s="193">
        <f>+'Información ELECTRO PUNO'!A895</f>
        <v>894</v>
      </c>
      <c r="B915" s="26" t="str">
        <f t="shared" si="108"/>
        <v>SICODI</v>
      </c>
      <c r="C915" s="9" t="str">
        <f t="shared" si="104"/>
        <v>Puno</v>
      </c>
      <c r="D915" s="9" t="str">
        <f t="shared" si="105"/>
        <v>No Reporta</v>
      </c>
      <c r="E915" s="9" t="str">
        <f t="shared" si="106"/>
        <v>No Reporta</v>
      </c>
      <c r="F915" s="194" t="str">
        <f>+'Información ELECTRO PUNO'!E895</f>
        <v>MT</v>
      </c>
      <c r="G915" s="194">
        <f>+'Información ELECTRO PUNO'!G895</f>
        <v>12</v>
      </c>
      <c r="H915" s="9" t="str">
        <f t="shared" si="107"/>
        <v>Poste</v>
      </c>
      <c r="I915" s="194" t="str">
        <f>+'Información ELECTRO PUNO'!F895</f>
        <v>Madera Tratada</v>
      </c>
      <c r="J915" s="194" t="str">
        <f>+'Información ELECTRO PUNO'!B895</f>
        <v>PPM20</v>
      </c>
      <c r="K915" s="9" t="str">
        <f t="shared" si="109"/>
        <v>POSTE DE MADERA TRATADA DE 12 mts. CL.5</v>
      </c>
      <c r="L915" s="139">
        <f t="shared" si="110"/>
        <v>0.41</v>
      </c>
    </row>
    <row r="916" spans="1:12" x14ac:dyDescent="0.25">
      <c r="A916" s="193">
        <f>+'Información ELECTRO PUNO'!A896</f>
        <v>895</v>
      </c>
      <c r="B916" s="26" t="str">
        <f t="shared" si="108"/>
        <v>SICODI</v>
      </c>
      <c r="C916" s="9" t="str">
        <f t="shared" si="104"/>
        <v>Puno</v>
      </c>
      <c r="D916" s="9" t="str">
        <f t="shared" si="105"/>
        <v>No Reporta</v>
      </c>
      <c r="E916" s="9" t="str">
        <f t="shared" si="106"/>
        <v>No Reporta</v>
      </c>
      <c r="F916" s="194" t="str">
        <f>+'Información ELECTRO PUNO'!E896</f>
        <v>MT</v>
      </c>
      <c r="G916" s="194">
        <f>+'Información ELECTRO PUNO'!G896</f>
        <v>12</v>
      </c>
      <c r="H916" s="9" t="str">
        <f t="shared" si="107"/>
        <v>Poste</v>
      </c>
      <c r="I916" s="194" t="str">
        <f>+'Información ELECTRO PUNO'!F896</f>
        <v>Madera Tratada</v>
      </c>
      <c r="J916" s="194" t="str">
        <f>+'Información ELECTRO PUNO'!B896</f>
        <v>PPM20</v>
      </c>
      <c r="K916" s="9" t="str">
        <f t="shared" si="109"/>
        <v>POSTE DE MADERA TRATADA DE 12 mts. CL.5</v>
      </c>
      <c r="L916" s="139">
        <f t="shared" si="110"/>
        <v>0.41</v>
      </c>
    </row>
    <row r="917" spans="1:12" x14ac:dyDescent="0.25">
      <c r="A917" s="193">
        <f>+'Información ELECTRO PUNO'!A897</f>
        <v>896</v>
      </c>
      <c r="B917" s="26" t="str">
        <f t="shared" si="108"/>
        <v>SICODI</v>
      </c>
      <c r="C917" s="9" t="str">
        <f t="shared" si="104"/>
        <v>Puno</v>
      </c>
      <c r="D917" s="9" t="str">
        <f t="shared" si="105"/>
        <v>No Reporta</v>
      </c>
      <c r="E917" s="9" t="str">
        <f t="shared" si="106"/>
        <v>No Reporta</v>
      </c>
      <c r="F917" s="194" t="str">
        <f>+'Información ELECTRO PUNO'!E897</f>
        <v>MT</v>
      </c>
      <c r="G917" s="194">
        <f>+'Información ELECTRO PUNO'!G897</f>
        <v>12</v>
      </c>
      <c r="H917" s="9" t="str">
        <f t="shared" si="107"/>
        <v>Poste</v>
      </c>
      <c r="I917" s="194" t="str">
        <f>+'Información ELECTRO PUNO'!F897</f>
        <v>Madera Tratada</v>
      </c>
      <c r="J917" s="194" t="str">
        <f>+'Información ELECTRO PUNO'!B897</f>
        <v>PPM20</v>
      </c>
      <c r="K917" s="9" t="str">
        <f t="shared" si="109"/>
        <v>POSTE DE MADERA TRATADA DE 12 mts. CL.5</v>
      </c>
      <c r="L917" s="139">
        <f t="shared" si="110"/>
        <v>0.41</v>
      </c>
    </row>
    <row r="918" spans="1:12" x14ac:dyDescent="0.25">
      <c r="A918" s="193">
        <f>+'Información ELECTRO PUNO'!A898</f>
        <v>897</v>
      </c>
      <c r="B918" s="26" t="str">
        <f t="shared" si="108"/>
        <v>SICODI</v>
      </c>
      <c r="C918" s="9" t="str">
        <f t="shared" ref="C918:C981" si="111">+$C$10</f>
        <v>Puno</v>
      </c>
      <c r="D918" s="9" t="str">
        <f t="shared" ref="D918:D981" si="112">+$D$10</f>
        <v>No Reporta</v>
      </c>
      <c r="E918" s="9" t="str">
        <f t="shared" ref="E918:E981" si="113">+$E$10</f>
        <v>No Reporta</v>
      </c>
      <c r="F918" s="194" t="str">
        <f>+'Información ELECTRO PUNO'!E898</f>
        <v>MT</v>
      </c>
      <c r="G918" s="194">
        <f>+'Información ELECTRO PUNO'!G898</f>
        <v>12</v>
      </c>
      <c r="H918" s="9" t="str">
        <f t="shared" ref="H918:H981" si="114">+$H$10</f>
        <v>Poste</v>
      </c>
      <c r="I918" s="194" t="str">
        <f>+'Información ELECTRO PUNO'!F898</f>
        <v>Madera Tratada</v>
      </c>
      <c r="J918" s="194" t="str">
        <f>+'Información ELECTRO PUNO'!B898</f>
        <v>PPM20</v>
      </c>
      <c r="K918" s="9" t="str">
        <f t="shared" si="109"/>
        <v>POSTE DE MADERA TRATADA DE 12 mts. CL.5</v>
      </c>
      <c r="L918" s="139">
        <f t="shared" si="110"/>
        <v>0.41</v>
      </c>
    </row>
    <row r="919" spans="1:12" x14ac:dyDescent="0.25">
      <c r="A919" s="193">
        <f>+'Información ELECTRO PUNO'!A899</f>
        <v>898</v>
      </c>
      <c r="B919" s="26" t="str">
        <f t="shared" ref="B919:B982" si="115">+INDEX($B$8:$B$16,MATCH(J919,$J$8:$J$16,0))</f>
        <v>SICODI</v>
      </c>
      <c r="C919" s="9" t="str">
        <f t="shared" si="111"/>
        <v>Puno</v>
      </c>
      <c r="D919" s="9" t="str">
        <f t="shared" si="112"/>
        <v>No Reporta</v>
      </c>
      <c r="E919" s="9" t="str">
        <f t="shared" si="113"/>
        <v>No Reporta</v>
      </c>
      <c r="F919" s="194" t="str">
        <f>+'Información ELECTRO PUNO'!E899</f>
        <v>MT</v>
      </c>
      <c r="G919" s="194">
        <f>+'Información ELECTRO PUNO'!G899</f>
        <v>12</v>
      </c>
      <c r="H919" s="9" t="str">
        <f t="shared" si="114"/>
        <v>Poste</v>
      </c>
      <c r="I919" s="194" t="str">
        <f>+'Información ELECTRO PUNO'!F899</f>
        <v>Madera Tratada</v>
      </c>
      <c r="J919" s="194" t="str">
        <f>+'Información ELECTRO PUNO'!B899</f>
        <v>PPM20</v>
      </c>
      <c r="K919" s="9" t="str">
        <f t="shared" ref="K919:K982" si="116">+VLOOKUP(J919,$J$8:$K$16,2,FALSE)</f>
        <v>POSTE DE MADERA TRATADA DE 12 mts. CL.5</v>
      </c>
      <c r="L919" s="139">
        <f t="shared" ref="L919:L982" si="117">+VLOOKUP(J919,$J$8:$U$16,12,FALSE)</f>
        <v>0.41</v>
      </c>
    </row>
    <row r="920" spans="1:12" x14ac:dyDescent="0.25">
      <c r="A920" s="193">
        <f>+'Información ELECTRO PUNO'!A900</f>
        <v>899</v>
      </c>
      <c r="B920" s="26" t="str">
        <f t="shared" si="115"/>
        <v>SICODI</v>
      </c>
      <c r="C920" s="9" t="str">
        <f t="shared" si="111"/>
        <v>Puno</v>
      </c>
      <c r="D920" s="9" t="str">
        <f t="shared" si="112"/>
        <v>No Reporta</v>
      </c>
      <c r="E920" s="9" t="str">
        <f t="shared" si="113"/>
        <v>No Reporta</v>
      </c>
      <c r="F920" s="194" t="str">
        <f>+'Información ELECTRO PUNO'!E900</f>
        <v>MT</v>
      </c>
      <c r="G920" s="194">
        <f>+'Información ELECTRO PUNO'!G900</f>
        <v>12</v>
      </c>
      <c r="H920" s="9" t="str">
        <f t="shared" si="114"/>
        <v>Poste</v>
      </c>
      <c r="I920" s="194" t="str">
        <f>+'Información ELECTRO PUNO'!F900</f>
        <v>Madera Tratada</v>
      </c>
      <c r="J920" s="194" t="str">
        <f>+'Información ELECTRO PUNO'!B900</f>
        <v>PPM20</v>
      </c>
      <c r="K920" s="9" t="str">
        <f t="shared" si="116"/>
        <v>POSTE DE MADERA TRATADA DE 12 mts. CL.5</v>
      </c>
      <c r="L920" s="139">
        <f t="shared" si="117"/>
        <v>0.41</v>
      </c>
    </row>
    <row r="921" spans="1:12" x14ac:dyDescent="0.25">
      <c r="A921" s="193">
        <f>+'Información ELECTRO PUNO'!A901</f>
        <v>900</v>
      </c>
      <c r="B921" s="26" t="str">
        <f t="shared" si="115"/>
        <v>SICODI</v>
      </c>
      <c r="C921" s="9" t="str">
        <f t="shared" si="111"/>
        <v>Puno</v>
      </c>
      <c r="D921" s="9" t="str">
        <f t="shared" si="112"/>
        <v>No Reporta</v>
      </c>
      <c r="E921" s="9" t="str">
        <f t="shared" si="113"/>
        <v>No Reporta</v>
      </c>
      <c r="F921" s="194" t="str">
        <f>+'Información ELECTRO PUNO'!E901</f>
        <v>MT</v>
      </c>
      <c r="G921" s="194">
        <f>+'Información ELECTRO PUNO'!G901</f>
        <v>12</v>
      </c>
      <c r="H921" s="9" t="str">
        <f t="shared" si="114"/>
        <v>Poste</v>
      </c>
      <c r="I921" s="194" t="str">
        <f>+'Información ELECTRO PUNO'!F901</f>
        <v>Madera Tratada</v>
      </c>
      <c r="J921" s="194" t="str">
        <f>+'Información ELECTRO PUNO'!B901</f>
        <v>PPM20</v>
      </c>
      <c r="K921" s="9" t="str">
        <f t="shared" si="116"/>
        <v>POSTE DE MADERA TRATADA DE 12 mts. CL.5</v>
      </c>
      <c r="L921" s="139">
        <f t="shared" si="117"/>
        <v>0.41</v>
      </c>
    </row>
    <row r="922" spans="1:12" x14ac:dyDescent="0.25">
      <c r="A922" s="193">
        <f>+'Información ELECTRO PUNO'!A902</f>
        <v>901</v>
      </c>
      <c r="B922" s="26" t="str">
        <f t="shared" si="115"/>
        <v>SICODI</v>
      </c>
      <c r="C922" s="9" t="str">
        <f t="shared" si="111"/>
        <v>Puno</v>
      </c>
      <c r="D922" s="9" t="str">
        <f t="shared" si="112"/>
        <v>No Reporta</v>
      </c>
      <c r="E922" s="9" t="str">
        <f t="shared" si="113"/>
        <v>No Reporta</v>
      </c>
      <c r="F922" s="194" t="str">
        <f>+'Información ELECTRO PUNO'!E902</f>
        <v>MT</v>
      </c>
      <c r="G922" s="194">
        <f>+'Información ELECTRO PUNO'!G902</f>
        <v>12</v>
      </c>
      <c r="H922" s="9" t="str">
        <f t="shared" si="114"/>
        <v>Poste</v>
      </c>
      <c r="I922" s="194" t="str">
        <f>+'Información ELECTRO PUNO'!F902</f>
        <v>Madera Tratada</v>
      </c>
      <c r="J922" s="194" t="str">
        <f>+'Información ELECTRO PUNO'!B902</f>
        <v>PPM20</v>
      </c>
      <c r="K922" s="9" t="str">
        <f t="shared" si="116"/>
        <v>POSTE DE MADERA TRATADA DE 12 mts. CL.5</v>
      </c>
      <c r="L922" s="139">
        <f t="shared" si="117"/>
        <v>0.41</v>
      </c>
    </row>
    <row r="923" spans="1:12" x14ac:dyDescent="0.25">
      <c r="A923" s="193">
        <f>+'Información ELECTRO PUNO'!A903</f>
        <v>902</v>
      </c>
      <c r="B923" s="26" t="str">
        <f t="shared" si="115"/>
        <v>SICODI</v>
      </c>
      <c r="C923" s="9" t="str">
        <f t="shared" si="111"/>
        <v>Puno</v>
      </c>
      <c r="D923" s="9" t="str">
        <f t="shared" si="112"/>
        <v>No Reporta</v>
      </c>
      <c r="E923" s="9" t="str">
        <f t="shared" si="113"/>
        <v>No Reporta</v>
      </c>
      <c r="F923" s="194" t="str">
        <f>+'Información ELECTRO PUNO'!E903</f>
        <v>MT</v>
      </c>
      <c r="G923" s="194">
        <f>+'Información ELECTRO PUNO'!G903</f>
        <v>12</v>
      </c>
      <c r="H923" s="9" t="str">
        <f t="shared" si="114"/>
        <v>Poste</v>
      </c>
      <c r="I923" s="194" t="str">
        <f>+'Información ELECTRO PUNO'!F903</f>
        <v>Madera Tratada</v>
      </c>
      <c r="J923" s="194" t="str">
        <f>+'Información ELECTRO PUNO'!B903</f>
        <v>PPM20</v>
      </c>
      <c r="K923" s="9" t="str">
        <f t="shared" si="116"/>
        <v>POSTE DE MADERA TRATADA DE 12 mts. CL.5</v>
      </c>
      <c r="L923" s="139">
        <f t="shared" si="117"/>
        <v>0.41</v>
      </c>
    </row>
    <row r="924" spans="1:12" x14ac:dyDescent="0.25">
      <c r="A924" s="193">
        <f>+'Información ELECTRO PUNO'!A904</f>
        <v>903</v>
      </c>
      <c r="B924" s="26" t="str">
        <f t="shared" si="115"/>
        <v>SICODI</v>
      </c>
      <c r="C924" s="9" t="str">
        <f t="shared" si="111"/>
        <v>Puno</v>
      </c>
      <c r="D924" s="9" t="str">
        <f t="shared" si="112"/>
        <v>No Reporta</v>
      </c>
      <c r="E924" s="9" t="str">
        <f t="shared" si="113"/>
        <v>No Reporta</v>
      </c>
      <c r="F924" s="194" t="str">
        <f>+'Información ELECTRO PUNO'!E904</f>
        <v>MT</v>
      </c>
      <c r="G924" s="194">
        <f>+'Información ELECTRO PUNO'!G904</f>
        <v>12</v>
      </c>
      <c r="H924" s="9" t="str">
        <f t="shared" si="114"/>
        <v>Poste</v>
      </c>
      <c r="I924" s="194" t="str">
        <f>+'Información ELECTRO PUNO'!F904</f>
        <v>Madera Tratada</v>
      </c>
      <c r="J924" s="194" t="str">
        <f>+'Información ELECTRO PUNO'!B904</f>
        <v>PPM20</v>
      </c>
      <c r="K924" s="9" t="str">
        <f t="shared" si="116"/>
        <v>POSTE DE MADERA TRATADA DE 12 mts. CL.5</v>
      </c>
      <c r="L924" s="139">
        <f t="shared" si="117"/>
        <v>0.41</v>
      </c>
    </row>
    <row r="925" spans="1:12" x14ac:dyDescent="0.25">
      <c r="A925" s="193">
        <f>+'Información ELECTRO PUNO'!A905</f>
        <v>904</v>
      </c>
      <c r="B925" s="26" t="str">
        <f t="shared" si="115"/>
        <v>SICODI</v>
      </c>
      <c r="C925" s="9" t="str">
        <f t="shared" si="111"/>
        <v>Puno</v>
      </c>
      <c r="D925" s="9" t="str">
        <f t="shared" si="112"/>
        <v>No Reporta</v>
      </c>
      <c r="E925" s="9" t="str">
        <f t="shared" si="113"/>
        <v>No Reporta</v>
      </c>
      <c r="F925" s="194" t="str">
        <f>+'Información ELECTRO PUNO'!E905</f>
        <v>MT</v>
      </c>
      <c r="G925" s="194">
        <f>+'Información ELECTRO PUNO'!G905</f>
        <v>12</v>
      </c>
      <c r="H925" s="9" t="str">
        <f t="shared" si="114"/>
        <v>Poste</v>
      </c>
      <c r="I925" s="194" t="str">
        <f>+'Información ELECTRO PUNO'!F905</f>
        <v>Madera Tratada</v>
      </c>
      <c r="J925" s="194" t="str">
        <f>+'Información ELECTRO PUNO'!B905</f>
        <v>PPM20</v>
      </c>
      <c r="K925" s="9" t="str">
        <f t="shared" si="116"/>
        <v>POSTE DE MADERA TRATADA DE 12 mts. CL.5</v>
      </c>
      <c r="L925" s="139">
        <f t="shared" si="117"/>
        <v>0.41</v>
      </c>
    </row>
    <row r="926" spans="1:12" x14ac:dyDescent="0.25">
      <c r="A926" s="193">
        <f>+'Información ELECTRO PUNO'!A906</f>
        <v>905</v>
      </c>
      <c r="B926" s="26" t="str">
        <f t="shared" si="115"/>
        <v>SICODI</v>
      </c>
      <c r="C926" s="9" t="str">
        <f t="shared" si="111"/>
        <v>Puno</v>
      </c>
      <c r="D926" s="9" t="str">
        <f t="shared" si="112"/>
        <v>No Reporta</v>
      </c>
      <c r="E926" s="9" t="str">
        <f t="shared" si="113"/>
        <v>No Reporta</v>
      </c>
      <c r="F926" s="194" t="str">
        <f>+'Información ELECTRO PUNO'!E906</f>
        <v>MT</v>
      </c>
      <c r="G926" s="194">
        <f>+'Información ELECTRO PUNO'!G906</f>
        <v>12</v>
      </c>
      <c r="H926" s="9" t="str">
        <f t="shared" si="114"/>
        <v>Poste</v>
      </c>
      <c r="I926" s="194" t="str">
        <f>+'Información ELECTRO PUNO'!F906</f>
        <v>Madera Tratada</v>
      </c>
      <c r="J926" s="194" t="str">
        <f>+'Información ELECTRO PUNO'!B906</f>
        <v>PPM20</v>
      </c>
      <c r="K926" s="9" t="str">
        <f t="shared" si="116"/>
        <v>POSTE DE MADERA TRATADA DE 12 mts. CL.5</v>
      </c>
      <c r="L926" s="139">
        <f t="shared" si="117"/>
        <v>0.41</v>
      </c>
    </row>
    <row r="927" spans="1:12" x14ac:dyDescent="0.25">
      <c r="A927" s="193">
        <f>+'Información ELECTRO PUNO'!A907</f>
        <v>906</v>
      </c>
      <c r="B927" s="26" t="str">
        <f t="shared" si="115"/>
        <v>SICODI</v>
      </c>
      <c r="C927" s="9" t="str">
        <f t="shared" si="111"/>
        <v>Puno</v>
      </c>
      <c r="D927" s="9" t="str">
        <f t="shared" si="112"/>
        <v>No Reporta</v>
      </c>
      <c r="E927" s="9" t="str">
        <f t="shared" si="113"/>
        <v>No Reporta</v>
      </c>
      <c r="F927" s="194" t="str">
        <f>+'Información ELECTRO PUNO'!E907</f>
        <v>MT</v>
      </c>
      <c r="G927" s="194">
        <f>+'Información ELECTRO PUNO'!G907</f>
        <v>12</v>
      </c>
      <c r="H927" s="9" t="str">
        <f t="shared" si="114"/>
        <v>Poste</v>
      </c>
      <c r="I927" s="194" t="str">
        <f>+'Información ELECTRO PUNO'!F907</f>
        <v>Madera Tratada</v>
      </c>
      <c r="J927" s="194" t="str">
        <f>+'Información ELECTRO PUNO'!B907</f>
        <v>PPM20</v>
      </c>
      <c r="K927" s="9" t="str">
        <f t="shared" si="116"/>
        <v>POSTE DE MADERA TRATADA DE 12 mts. CL.5</v>
      </c>
      <c r="L927" s="139">
        <f t="shared" si="117"/>
        <v>0.41</v>
      </c>
    </row>
    <row r="928" spans="1:12" x14ac:dyDescent="0.25">
      <c r="A928" s="193">
        <f>+'Información ELECTRO PUNO'!A908</f>
        <v>907</v>
      </c>
      <c r="B928" s="26" t="str">
        <f t="shared" si="115"/>
        <v>SICODI</v>
      </c>
      <c r="C928" s="9" t="str">
        <f t="shared" si="111"/>
        <v>Puno</v>
      </c>
      <c r="D928" s="9" t="str">
        <f t="shared" si="112"/>
        <v>No Reporta</v>
      </c>
      <c r="E928" s="9" t="str">
        <f t="shared" si="113"/>
        <v>No Reporta</v>
      </c>
      <c r="F928" s="194" t="str">
        <f>+'Información ELECTRO PUNO'!E908</f>
        <v>MT</v>
      </c>
      <c r="G928" s="194">
        <f>+'Información ELECTRO PUNO'!G908</f>
        <v>12</v>
      </c>
      <c r="H928" s="9" t="str">
        <f t="shared" si="114"/>
        <v>Poste</v>
      </c>
      <c r="I928" s="194" t="str">
        <f>+'Información ELECTRO PUNO'!F908</f>
        <v>Madera Tratada</v>
      </c>
      <c r="J928" s="194" t="str">
        <f>+'Información ELECTRO PUNO'!B908</f>
        <v>PPM20</v>
      </c>
      <c r="K928" s="9" t="str">
        <f t="shared" si="116"/>
        <v>POSTE DE MADERA TRATADA DE 12 mts. CL.5</v>
      </c>
      <c r="L928" s="139">
        <f t="shared" si="117"/>
        <v>0.41</v>
      </c>
    </row>
    <row r="929" spans="1:12" x14ac:dyDescent="0.25">
      <c r="A929" s="193">
        <f>+'Información ELECTRO PUNO'!A909</f>
        <v>908</v>
      </c>
      <c r="B929" s="26" t="str">
        <f t="shared" si="115"/>
        <v>SICODI</v>
      </c>
      <c r="C929" s="9" t="str">
        <f t="shared" si="111"/>
        <v>Puno</v>
      </c>
      <c r="D929" s="9" t="str">
        <f t="shared" si="112"/>
        <v>No Reporta</v>
      </c>
      <c r="E929" s="9" t="str">
        <f t="shared" si="113"/>
        <v>No Reporta</v>
      </c>
      <c r="F929" s="194" t="str">
        <f>+'Información ELECTRO PUNO'!E909</f>
        <v>MT</v>
      </c>
      <c r="G929" s="194">
        <f>+'Información ELECTRO PUNO'!G909</f>
        <v>12</v>
      </c>
      <c r="H929" s="9" t="str">
        <f t="shared" si="114"/>
        <v>Poste</v>
      </c>
      <c r="I929" s="194" t="str">
        <f>+'Información ELECTRO PUNO'!F909</f>
        <v>Madera Tratada</v>
      </c>
      <c r="J929" s="194" t="str">
        <f>+'Información ELECTRO PUNO'!B909</f>
        <v>PPM20</v>
      </c>
      <c r="K929" s="9" t="str">
        <f t="shared" si="116"/>
        <v>POSTE DE MADERA TRATADA DE 12 mts. CL.5</v>
      </c>
      <c r="L929" s="139">
        <f t="shared" si="117"/>
        <v>0.41</v>
      </c>
    </row>
    <row r="930" spans="1:12" x14ac:dyDescent="0.25">
      <c r="A930" s="193">
        <f>+'Información ELECTRO PUNO'!A910</f>
        <v>909</v>
      </c>
      <c r="B930" s="26" t="str">
        <f t="shared" si="115"/>
        <v>SICODI</v>
      </c>
      <c r="C930" s="9" t="str">
        <f t="shared" si="111"/>
        <v>Puno</v>
      </c>
      <c r="D930" s="9" t="str">
        <f t="shared" si="112"/>
        <v>No Reporta</v>
      </c>
      <c r="E930" s="9" t="str">
        <f t="shared" si="113"/>
        <v>No Reporta</v>
      </c>
      <c r="F930" s="194" t="str">
        <f>+'Información ELECTRO PUNO'!E910</f>
        <v>MT</v>
      </c>
      <c r="G930" s="194">
        <f>+'Información ELECTRO PUNO'!G910</f>
        <v>12</v>
      </c>
      <c r="H930" s="9" t="str">
        <f t="shared" si="114"/>
        <v>Poste</v>
      </c>
      <c r="I930" s="194" t="str">
        <f>+'Información ELECTRO PUNO'!F910</f>
        <v>Madera Tratada</v>
      </c>
      <c r="J930" s="194" t="str">
        <f>+'Información ELECTRO PUNO'!B910</f>
        <v>PPM20</v>
      </c>
      <c r="K930" s="9" t="str">
        <f t="shared" si="116"/>
        <v>POSTE DE MADERA TRATADA DE 12 mts. CL.5</v>
      </c>
      <c r="L930" s="139">
        <f t="shared" si="117"/>
        <v>0.41</v>
      </c>
    </row>
    <row r="931" spans="1:12" x14ac:dyDescent="0.25">
      <c r="A931" s="193">
        <f>+'Información ELECTRO PUNO'!A911</f>
        <v>910</v>
      </c>
      <c r="B931" s="26" t="str">
        <f t="shared" si="115"/>
        <v>SICODI</v>
      </c>
      <c r="C931" s="9" t="str">
        <f t="shared" si="111"/>
        <v>Puno</v>
      </c>
      <c r="D931" s="9" t="str">
        <f t="shared" si="112"/>
        <v>No Reporta</v>
      </c>
      <c r="E931" s="9" t="str">
        <f t="shared" si="113"/>
        <v>No Reporta</v>
      </c>
      <c r="F931" s="194" t="str">
        <f>+'Información ELECTRO PUNO'!E911</f>
        <v>MT</v>
      </c>
      <c r="G931" s="194">
        <f>+'Información ELECTRO PUNO'!G911</f>
        <v>12</v>
      </c>
      <c r="H931" s="9" t="str">
        <f t="shared" si="114"/>
        <v>Poste</v>
      </c>
      <c r="I931" s="194" t="str">
        <f>+'Información ELECTRO PUNO'!F911</f>
        <v>Madera Tratada</v>
      </c>
      <c r="J931" s="194" t="str">
        <f>+'Información ELECTRO PUNO'!B911</f>
        <v>PPM20</v>
      </c>
      <c r="K931" s="9" t="str">
        <f t="shared" si="116"/>
        <v>POSTE DE MADERA TRATADA DE 12 mts. CL.5</v>
      </c>
      <c r="L931" s="139">
        <f t="shared" si="117"/>
        <v>0.41</v>
      </c>
    </row>
    <row r="932" spans="1:12" x14ac:dyDescent="0.25">
      <c r="A932" s="193">
        <f>+'Información ELECTRO PUNO'!A912</f>
        <v>911</v>
      </c>
      <c r="B932" s="26" t="str">
        <f t="shared" si="115"/>
        <v>SICODI</v>
      </c>
      <c r="C932" s="9" t="str">
        <f t="shared" si="111"/>
        <v>Puno</v>
      </c>
      <c r="D932" s="9" t="str">
        <f t="shared" si="112"/>
        <v>No Reporta</v>
      </c>
      <c r="E932" s="9" t="str">
        <f t="shared" si="113"/>
        <v>No Reporta</v>
      </c>
      <c r="F932" s="194" t="str">
        <f>+'Información ELECTRO PUNO'!E912</f>
        <v>MT</v>
      </c>
      <c r="G932" s="194">
        <f>+'Información ELECTRO PUNO'!G912</f>
        <v>12</v>
      </c>
      <c r="H932" s="9" t="str">
        <f t="shared" si="114"/>
        <v>Poste</v>
      </c>
      <c r="I932" s="194" t="str">
        <f>+'Información ELECTRO PUNO'!F912</f>
        <v>Madera Tratada</v>
      </c>
      <c r="J932" s="194" t="str">
        <f>+'Información ELECTRO PUNO'!B912</f>
        <v>PPM20</v>
      </c>
      <c r="K932" s="9" t="str">
        <f t="shared" si="116"/>
        <v>POSTE DE MADERA TRATADA DE 12 mts. CL.5</v>
      </c>
      <c r="L932" s="139">
        <f t="shared" si="117"/>
        <v>0.41</v>
      </c>
    </row>
    <row r="933" spans="1:12" x14ac:dyDescent="0.25">
      <c r="A933" s="193">
        <f>+'Información ELECTRO PUNO'!A913</f>
        <v>912</v>
      </c>
      <c r="B933" s="26" t="str">
        <f t="shared" si="115"/>
        <v>SICODI</v>
      </c>
      <c r="C933" s="9" t="str">
        <f t="shared" si="111"/>
        <v>Puno</v>
      </c>
      <c r="D933" s="9" t="str">
        <f t="shared" si="112"/>
        <v>No Reporta</v>
      </c>
      <c r="E933" s="9" t="str">
        <f t="shared" si="113"/>
        <v>No Reporta</v>
      </c>
      <c r="F933" s="194" t="str">
        <f>+'Información ELECTRO PUNO'!E913</f>
        <v>MT</v>
      </c>
      <c r="G933" s="194">
        <f>+'Información ELECTRO PUNO'!G913</f>
        <v>12</v>
      </c>
      <c r="H933" s="9" t="str">
        <f t="shared" si="114"/>
        <v>Poste</v>
      </c>
      <c r="I933" s="194" t="str">
        <f>+'Información ELECTRO PUNO'!F913</f>
        <v>Madera Tratada</v>
      </c>
      <c r="J933" s="194" t="str">
        <f>+'Información ELECTRO PUNO'!B913</f>
        <v>PPM20</v>
      </c>
      <c r="K933" s="9" t="str">
        <f t="shared" si="116"/>
        <v>POSTE DE MADERA TRATADA DE 12 mts. CL.5</v>
      </c>
      <c r="L933" s="139">
        <f t="shared" si="117"/>
        <v>0.41</v>
      </c>
    </row>
    <row r="934" spans="1:12" x14ac:dyDescent="0.25">
      <c r="A934" s="193">
        <f>+'Información ELECTRO PUNO'!A914</f>
        <v>913</v>
      </c>
      <c r="B934" s="26" t="str">
        <f t="shared" si="115"/>
        <v>SICODI</v>
      </c>
      <c r="C934" s="9" t="str">
        <f t="shared" si="111"/>
        <v>Puno</v>
      </c>
      <c r="D934" s="9" t="str">
        <f t="shared" si="112"/>
        <v>No Reporta</v>
      </c>
      <c r="E934" s="9" t="str">
        <f t="shared" si="113"/>
        <v>No Reporta</v>
      </c>
      <c r="F934" s="194" t="str">
        <f>+'Información ELECTRO PUNO'!E914</f>
        <v>MT</v>
      </c>
      <c r="G934" s="194">
        <f>+'Información ELECTRO PUNO'!G914</f>
        <v>12</v>
      </c>
      <c r="H934" s="9" t="str">
        <f t="shared" si="114"/>
        <v>Poste</v>
      </c>
      <c r="I934" s="194" t="str">
        <f>+'Información ELECTRO PUNO'!F914</f>
        <v>Madera Tratada</v>
      </c>
      <c r="J934" s="194" t="str">
        <f>+'Información ELECTRO PUNO'!B914</f>
        <v>PPM20</v>
      </c>
      <c r="K934" s="9" t="str">
        <f t="shared" si="116"/>
        <v>POSTE DE MADERA TRATADA DE 12 mts. CL.5</v>
      </c>
      <c r="L934" s="139">
        <f t="shared" si="117"/>
        <v>0.41</v>
      </c>
    </row>
    <row r="935" spans="1:12" x14ac:dyDescent="0.25">
      <c r="A935" s="193">
        <f>+'Información ELECTRO PUNO'!A915</f>
        <v>914</v>
      </c>
      <c r="B935" s="26" t="str">
        <f t="shared" si="115"/>
        <v>SICODI</v>
      </c>
      <c r="C935" s="9" t="str">
        <f t="shared" si="111"/>
        <v>Puno</v>
      </c>
      <c r="D935" s="9" t="str">
        <f t="shared" si="112"/>
        <v>No Reporta</v>
      </c>
      <c r="E935" s="9" t="str">
        <f t="shared" si="113"/>
        <v>No Reporta</v>
      </c>
      <c r="F935" s="194" t="str">
        <f>+'Información ELECTRO PUNO'!E915</f>
        <v>MT</v>
      </c>
      <c r="G935" s="194">
        <f>+'Información ELECTRO PUNO'!G915</f>
        <v>12</v>
      </c>
      <c r="H935" s="9" t="str">
        <f t="shared" si="114"/>
        <v>Poste</v>
      </c>
      <c r="I935" s="194" t="str">
        <f>+'Información ELECTRO PUNO'!F915</f>
        <v>Madera Tratada</v>
      </c>
      <c r="J935" s="194" t="str">
        <f>+'Información ELECTRO PUNO'!B915</f>
        <v>PPM20</v>
      </c>
      <c r="K935" s="9" t="str">
        <f t="shared" si="116"/>
        <v>POSTE DE MADERA TRATADA DE 12 mts. CL.5</v>
      </c>
      <c r="L935" s="139">
        <f t="shared" si="117"/>
        <v>0.41</v>
      </c>
    </row>
    <row r="936" spans="1:12" x14ac:dyDescent="0.25">
      <c r="A936" s="193">
        <f>+'Información ELECTRO PUNO'!A916</f>
        <v>915</v>
      </c>
      <c r="B936" s="26" t="str">
        <f t="shared" si="115"/>
        <v>SICODI</v>
      </c>
      <c r="C936" s="9" t="str">
        <f t="shared" si="111"/>
        <v>Puno</v>
      </c>
      <c r="D936" s="9" t="str">
        <f t="shared" si="112"/>
        <v>No Reporta</v>
      </c>
      <c r="E936" s="9" t="str">
        <f t="shared" si="113"/>
        <v>No Reporta</v>
      </c>
      <c r="F936" s="194" t="str">
        <f>+'Información ELECTRO PUNO'!E916</f>
        <v>MT</v>
      </c>
      <c r="G936" s="194">
        <f>+'Información ELECTRO PUNO'!G916</f>
        <v>12</v>
      </c>
      <c r="H936" s="9" t="str">
        <f t="shared" si="114"/>
        <v>Poste</v>
      </c>
      <c r="I936" s="194" t="str">
        <f>+'Información ELECTRO PUNO'!F916</f>
        <v>Madera Tratada</v>
      </c>
      <c r="J936" s="194" t="str">
        <f>+'Información ELECTRO PUNO'!B916</f>
        <v>PPM20</v>
      </c>
      <c r="K936" s="9" t="str">
        <f t="shared" si="116"/>
        <v>POSTE DE MADERA TRATADA DE 12 mts. CL.5</v>
      </c>
      <c r="L936" s="139">
        <f t="shared" si="117"/>
        <v>0.41</v>
      </c>
    </row>
    <row r="937" spans="1:12" x14ac:dyDescent="0.25">
      <c r="A937" s="193">
        <f>+'Información ELECTRO PUNO'!A917</f>
        <v>916</v>
      </c>
      <c r="B937" s="26" t="str">
        <f t="shared" si="115"/>
        <v>SICODI</v>
      </c>
      <c r="C937" s="9" t="str">
        <f t="shared" si="111"/>
        <v>Puno</v>
      </c>
      <c r="D937" s="9" t="str">
        <f t="shared" si="112"/>
        <v>No Reporta</v>
      </c>
      <c r="E937" s="9" t="str">
        <f t="shared" si="113"/>
        <v>No Reporta</v>
      </c>
      <c r="F937" s="194" t="str">
        <f>+'Información ELECTRO PUNO'!E917</f>
        <v>MT</v>
      </c>
      <c r="G937" s="194">
        <f>+'Información ELECTRO PUNO'!G917</f>
        <v>12</v>
      </c>
      <c r="H937" s="9" t="str">
        <f t="shared" si="114"/>
        <v>Poste</v>
      </c>
      <c r="I937" s="194" t="str">
        <f>+'Información ELECTRO PUNO'!F917</f>
        <v>Madera Tratada</v>
      </c>
      <c r="J937" s="194" t="str">
        <f>+'Información ELECTRO PUNO'!B917</f>
        <v>PPM20</v>
      </c>
      <c r="K937" s="9" t="str">
        <f t="shared" si="116"/>
        <v>POSTE DE MADERA TRATADA DE 12 mts. CL.5</v>
      </c>
      <c r="L937" s="139">
        <f t="shared" si="117"/>
        <v>0.41</v>
      </c>
    </row>
    <row r="938" spans="1:12" x14ac:dyDescent="0.25">
      <c r="A938" s="193">
        <f>+'Información ELECTRO PUNO'!A918</f>
        <v>917</v>
      </c>
      <c r="B938" s="26" t="str">
        <f t="shared" si="115"/>
        <v>SICODI</v>
      </c>
      <c r="C938" s="9" t="str">
        <f t="shared" si="111"/>
        <v>Puno</v>
      </c>
      <c r="D938" s="9" t="str">
        <f t="shared" si="112"/>
        <v>No Reporta</v>
      </c>
      <c r="E938" s="9" t="str">
        <f t="shared" si="113"/>
        <v>No Reporta</v>
      </c>
      <c r="F938" s="194" t="str">
        <f>+'Información ELECTRO PUNO'!E918</f>
        <v>MT</v>
      </c>
      <c r="G938" s="194">
        <f>+'Información ELECTRO PUNO'!G918</f>
        <v>12</v>
      </c>
      <c r="H938" s="9" t="str">
        <f t="shared" si="114"/>
        <v>Poste</v>
      </c>
      <c r="I938" s="194" t="str">
        <f>+'Información ELECTRO PUNO'!F918</f>
        <v>Madera Tratada</v>
      </c>
      <c r="J938" s="194" t="str">
        <f>+'Información ELECTRO PUNO'!B918</f>
        <v>PPM20</v>
      </c>
      <c r="K938" s="9" t="str">
        <f t="shared" si="116"/>
        <v>POSTE DE MADERA TRATADA DE 12 mts. CL.5</v>
      </c>
      <c r="L938" s="139">
        <f t="shared" si="117"/>
        <v>0.41</v>
      </c>
    </row>
    <row r="939" spans="1:12" x14ac:dyDescent="0.25">
      <c r="A939" s="193">
        <f>+'Información ELECTRO PUNO'!A919</f>
        <v>918</v>
      </c>
      <c r="B939" s="26" t="str">
        <f t="shared" si="115"/>
        <v>SICODI</v>
      </c>
      <c r="C939" s="9" t="str">
        <f t="shared" si="111"/>
        <v>Puno</v>
      </c>
      <c r="D939" s="9" t="str">
        <f t="shared" si="112"/>
        <v>No Reporta</v>
      </c>
      <c r="E939" s="9" t="str">
        <f t="shared" si="113"/>
        <v>No Reporta</v>
      </c>
      <c r="F939" s="194" t="str">
        <f>+'Información ELECTRO PUNO'!E919</f>
        <v>MT</v>
      </c>
      <c r="G939" s="194">
        <f>+'Información ELECTRO PUNO'!G919</f>
        <v>12</v>
      </c>
      <c r="H939" s="9" t="str">
        <f t="shared" si="114"/>
        <v>Poste</v>
      </c>
      <c r="I939" s="194" t="str">
        <f>+'Información ELECTRO PUNO'!F919</f>
        <v>Madera Tratada</v>
      </c>
      <c r="J939" s="194" t="str">
        <f>+'Información ELECTRO PUNO'!B919</f>
        <v>PPM20</v>
      </c>
      <c r="K939" s="9" t="str">
        <f t="shared" si="116"/>
        <v>POSTE DE MADERA TRATADA DE 12 mts. CL.5</v>
      </c>
      <c r="L939" s="139">
        <f t="shared" si="117"/>
        <v>0.41</v>
      </c>
    </row>
    <row r="940" spans="1:12" x14ac:dyDescent="0.25">
      <c r="A940" s="193">
        <f>+'Información ELECTRO PUNO'!A920</f>
        <v>919</v>
      </c>
      <c r="B940" s="26" t="str">
        <f t="shared" si="115"/>
        <v>SICODI</v>
      </c>
      <c r="C940" s="9" t="str">
        <f t="shared" si="111"/>
        <v>Puno</v>
      </c>
      <c r="D940" s="9" t="str">
        <f t="shared" si="112"/>
        <v>No Reporta</v>
      </c>
      <c r="E940" s="9" t="str">
        <f t="shared" si="113"/>
        <v>No Reporta</v>
      </c>
      <c r="F940" s="194" t="str">
        <f>+'Información ELECTRO PUNO'!E920</f>
        <v>MT</v>
      </c>
      <c r="G940" s="194">
        <f>+'Información ELECTRO PUNO'!G920</f>
        <v>12</v>
      </c>
      <c r="H940" s="9" t="str">
        <f t="shared" si="114"/>
        <v>Poste</v>
      </c>
      <c r="I940" s="194" t="str">
        <f>+'Información ELECTRO PUNO'!F920</f>
        <v>Madera Tratada</v>
      </c>
      <c r="J940" s="194" t="str">
        <f>+'Información ELECTRO PUNO'!B920</f>
        <v>PPM20</v>
      </c>
      <c r="K940" s="9" t="str">
        <f t="shared" si="116"/>
        <v>POSTE DE MADERA TRATADA DE 12 mts. CL.5</v>
      </c>
      <c r="L940" s="139">
        <f t="shared" si="117"/>
        <v>0.41</v>
      </c>
    </row>
    <row r="941" spans="1:12" x14ac:dyDescent="0.25">
      <c r="A941" s="193">
        <f>+'Información ELECTRO PUNO'!A921</f>
        <v>920</v>
      </c>
      <c r="B941" s="26" t="str">
        <f t="shared" si="115"/>
        <v>SICODI</v>
      </c>
      <c r="C941" s="9" t="str">
        <f t="shared" si="111"/>
        <v>Puno</v>
      </c>
      <c r="D941" s="9" t="str">
        <f t="shared" si="112"/>
        <v>No Reporta</v>
      </c>
      <c r="E941" s="9" t="str">
        <f t="shared" si="113"/>
        <v>No Reporta</v>
      </c>
      <c r="F941" s="194" t="str">
        <f>+'Información ELECTRO PUNO'!E921</f>
        <v>MT</v>
      </c>
      <c r="G941" s="194">
        <f>+'Información ELECTRO PUNO'!G921</f>
        <v>12</v>
      </c>
      <c r="H941" s="9" t="str">
        <f t="shared" si="114"/>
        <v>Poste</v>
      </c>
      <c r="I941" s="194" t="str">
        <f>+'Información ELECTRO PUNO'!F921</f>
        <v>Madera Tratada</v>
      </c>
      <c r="J941" s="194" t="str">
        <f>+'Información ELECTRO PUNO'!B921</f>
        <v>PPM20</v>
      </c>
      <c r="K941" s="9" t="str">
        <f t="shared" si="116"/>
        <v>POSTE DE MADERA TRATADA DE 12 mts. CL.5</v>
      </c>
      <c r="L941" s="139">
        <f t="shared" si="117"/>
        <v>0.41</v>
      </c>
    </row>
    <row r="942" spans="1:12" x14ac:dyDescent="0.25">
      <c r="A942" s="193">
        <f>+'Información ELECTRO PUNO'!A922</f>
        <v>921</v>
      </c>
      <c r="B942" s="26" t="str">
        <f t="shared" si="115"/>
        <v>SICODI</v>
      </c>
      <c r="C942" s="9" t="str">
        <f t="shared" si="111"/>
        <v>Puno</v>
      </c>
      <c r="D942" s="9" t="str">
        <f t="shared" si="112"/>
        <v>No Reporta</v>
      </c>
      <c r="E942" s="9" t="str">
        <f t="shared" si="113"/>
        <v>No Reporta</v>
      </c>
      <c r="F942" s="194" t="str">
        <f>+'Información ELECTRO PUNO'!E922</f>
        <v>MT</v>
      </c>
      <c r="G942" s="194">
        <f>+'Información ELECTRO PUNO'!G922</f>
        <v>12</v>
      </c>
      <c r="H942" s="9" t="str">
        <f t="shared" si="114"/>
        <v>Poste</v>
      </c>
      <c r="I942" s="194" t="str">
        <f>+'Información ELECTRO PUNO'!F922</f>
        <v>Madera Tratada</v>
      </c>
      <c r="J942" s="194" t="str">
        <f>+'Información ELECTRO PUNO'!B922</f>
        <v>PPM20</v>
      </c>
      <c r="K942" s="9" t="str">
        <f t="shared" si="116"/>
        <v>POSTE DE MADERA TRATADA DE 12 mts. CL.5</v>
      </c>
      <c r="L942" s="139">
        <f t="shared" si="117"/>
        <v>0.41</v>
      </c>
    </row>
    <row r="943" spans="1:12" x14ac:dyDescent="0.25">
      <c r="A943" s="193">
        <f>+'Información ELECTRO PUNO'!A923</f>
        <v>922</v>
      </c>
      <c r="B943" s="26" t="str">
        <f t="shared" si="115"/>
        <v>SICODI</v>
      </c>
      <c r="C943" s="9" t="str">
        <f t="shared" si="111"/>
        <v>Puno</v>
      </c>
      <c r="D943" s="9" t="str">
        <f t="shared" si="112"/>
        <v>No Reporta</v>
      </c>
      <c r="E943" s="9" t="str">
        <f t="shared" si="113"/>
        <v>No Reporta</v>
      </c>
      <c r="F943" s="194" t="str">
        <f>+'Información ELECTRO PUNO'!E923</f>
        <v>MT</v>
      </c>
      <c r="G943" s="194">
        <f>+'Información ELECTRO PUNO'!G923</f>
        <v>12</v>
      </c>
      <c r="H943" s="9" t="str">
        <f t="shared" si="114"/>
        <v>Poste</v>
      </c>
      <c r="I943" s="194" t="str">
        <f>+'Información ELECTRO PUNO'!F923</f>
        <v>Madera Tratada</v>
      </c>
      <c r="J943" s="194" t="str">
        <f>+'Información ELECTRO PUNO'!B923</f>
        <v>PPM20</v>
      </c>
      <c r="K943" s="9" t="str">
        <f t="shared" si="116"/>
        <v>POSTE DE MADERA TRATADA DE 12 mts. CL.5</v>
      </c>
      <c r="L943" s="139">
        <f t="shared" si="117"/>
        <v>0.41</v>
      </c>
    </row>
    <row r="944" spans="1:12" x14ac:dyDescent="0.25">
      <c r="A944" s="193">
        <f>+'Información ELECTRO PUNO'!A924</f>
        <v>923</v>
      </c>
      <c r="B944" s="26" t="str">
        <f t="shared" si="115"/>
        <v>SICODI</v>
      </c>
      <c r="C944" s="9" t="str">
        <f t="shared" si="111"/>
        <v>Puno</v>
      </c>
      <c r="D944" s="9" t="str">
        <f t="shared" si="112"/>
        <v>No Reporta</v>
      </c>
      <c r="E944" s="9" t="str">
        <f t="shared" si="113"/>
        <v>No Reporta</v>
      </c>
      <c r="F944" s="194" t="str">
        <f>+'Información ELECTRO PUNO'!E924</f>
        <v>MT</v>
      </c>
      <c r="G944" s="194">
        <f>+'Información ELECTRO PUNO'!G924</f>
        <v>12</v>
      </c>
      <c r="H944" s="9" t="str">
        <f t="shared" si="114"/>
        <v>Poste</v>
      </c>
      <c r="I944" s="194" t="str">
        <f>+'Información ELECTRO PUNO'!F924</f>
        <v>Madera Tratada</v>
      </c>
      <c r="J944" s="194" t="str">
        <f>+'Información ELECTRO PUNO'!B924</f>
        <v>PPM20</v>
      </c>
      <c r="K944" s="9" t="str">
        <f t="shared" si="116"/>
        <v>POSTE DE MADERA TRATADA DE 12 mts. CL.5</v>
      </c>
      <c r="L944" s="139">
        <f t="shared" si="117"/>
        <v>0.41</v>
      </c>
    </row>
    <row r="945" spans="1:12" x14ac:dyDescent="0.25">
      <c r="A945" s="193">
        <f>+'Información ELECTRO PUNO'!A925</f>
        <v>924</v>
      </c>
      <c r="B945" s="26" t="str">
        <f t="shared" si="115"/>
        <v>SICODI</v>
      </c>
      <c r="C945" s="9" t="str">
        <f t="shared" si="111"/>
        <v>Puno</v>
      </c>
      <c r="D945" s="9" t="str">
        <f t="shared" si="112"/>
        <v>No Reporta</v>
      </c>
      <c r="E945" s="9" t="str">
        <f t="shared" si="113"/>
        <v>No Reporta</v>
      </c>
      <c r="F945" s="194" t="str">
        <f>+'Información ELECTRO PUNO'!E925</f>
        <v>MT</v>
      </c>
      <c r="G945" s="194">
        <f>+'Información ELECTRO PUNO'!G925</f>
        <v>12</v>
      </c>
      <c r="H945" s="9" t="str">
        <f t="shared" si="114"/>
        <v>Poste</v>
      </c>
      <c r="I945" s="194" t="str">
        <f>+'Información ELECTRO PUNO'!F925</f>
        <v>Madera Tratada</v>
      </c>
      <c r="J945" s="194" t="str">
        <f>+'Información ELECTRO PUNO'!B925</f>
        <v>PPM20</v>
      </c>
      <c r="K945" s="9" t="str">
        <f t="shared" si="116"/>
        <v>POSTE DE MADERA TRATADA DE 12 mts. CL.5</v>
      </c>
      <c r="L945" s="139">
        <f t="shared" si="117"/>
        <v>0.41</v>
      </c>
    </row>
    <row r="946" spans="1:12" x14ac:dyDescent="0.25">
      <c r="A946" s="193">
        <f>+'Información ELECTRO PUNO'!A926</f>
        <v>925</v>
      </c>
      <c r="B946" s="26" t="str">
        <f t="shared" si="115"/>
        <v>SICODI</v>
      </c>
      <c r="C946" s="9" t="str">
        <f t="shared" si="111"/>
        <v>Puno</v>
      </c>
      <c r="D946" s="9" t="str">
        <f t="shared" si="112"/>
        <v>No Reporta</v>
      </c>
      <c r="E946" s="9" t="str">
        <f t="shared" si="113"/>
        <v>No Reporta</v>
      </c>
      <c r="F946" s="194" t="str">
        <f>+'Información ELECTRO PUNO'!E926</f>
        <v>MT</v>
      </c>
      <c r="G946" s="194">
        <f>+'Información ELECTRO PUNO'!G926</f>
        <v>12</v>
      </c>
      <c r="H946" s="9" t="str">
        <f t="shared" si="114"/>
        <v>Poste</v>
      </c>
      <c r="I946" s="194" t="str">
        <f>+'Información ELECTRO PUNO'!F926</f>
        <v>Madera Tratada</v>
      </c>
      <c r="J946" s="194" t="str">
        <f>+'Información ELECTRO PUNO'!B926</f>
        <v>PPM20</v>
      </c>
      <c r="K946" s="9" t="str">
        <f t="shared" si="116"/>
        <v>POSTE DE MADERA TRATADA DE 12 mts. CL.5</v>
      </c>
      <c r="L946" s="139">
        <f t="shared" si="117"/>
        <v>0.41</v>
      </c>
    </row>
    <row r="947" spans="1:12" x14ac:dyDescent="0.25">
      <c r="A947" s="193">
        <f>+'Información ELECTRO PUNO'!A927</f>
        <v>926</v>
      </c>
      <c r="B947" s="26" t="str">
        <f t="shared" si="115"/>
        <v>SICODI</v>
      </c>
      <c r="C947" s="9" t="str">
        <f t="shared" si="111"/>
        <v>Puno</v>
      </c>
      <c r="D947" s="9" t="str">
        <f t="shared" si="112"/>
        <v>No Reporta</v>
      </c>
      <c r="E947" s="9" t="str">
        <f t="shared" si="113"/>
        <v>No Reporta</v>
      </c>
      <c r="F947" s="194" t="str">
        <f>+'Información ELECTRO PUNO'!E927</f>
        <v>MT</v>
      </c>
      <c r="G947" s="194">
        <f>+'Información ELECTRO PUNO'!G927</f>
        <v>12</v>
      </c>
      <c r="H947" s="9" t="str">
        <f t="shared" si="114"/>
        <v>Poste</v>
      </c>
      <c r="I947" s="194" t="str">
        <f>+'Información ELECTRO PUNO'!F927</f>
        <v>Madera Tratada</v>
      </c>
      <c r="J947" s="194" t="str">
        <f>+'Información ELECTRO PUNO'!B927</f>
        <v>PPM20</v>
      </c>
      <c r="K947" s="9" t="str">
        <f t="shared" si="116"/>
        <v>POSTE DE MADERA TRATADA DE 12 mts. CL.5</v>
      </c>
      <c r="L947" s="139">
        <f t="shared" si="117"/>
        <v>0.41</v>
      </c>
    </row>
    <row r="948" spans="1:12" x14ac:dyDescent="0.25">
      <c r="A948" s="193">
        <f>+'Información ELECTRO PUNO'!A928</f>
        <v>927</v>
      </c>
      <c r="B948" s="26" t="str">
        <f t="shared" si="115"/>
        <v>SICODI</v>
      </c>
      <c r="C948" s="9" t="str">
        <f t="shared" si="111"/>
        <v>Puno</v>
      </c>
      <c r="D948" s="9" t="str">
        <f t="shared" si="112"/>
        <v>No Reporta</v>
      </c>
      <c r="E948" s="9" t="str">
        <f t="shared" si="113"/>
        <v>No Reporta</v>
      </c>
      <c r="F948" s="194" t="str">
        <f>+'Información ELECTRO PUNO'!E928</f>
        <v>MT</v>
      </c>
      <c r="G948" s="194">
        <f>+'Información ELECTRO PUNO'!G928</f>
        <v>12</v>
      </c>
      <c r="H948" s="9" t="str">
        <f t="shared" si="114"/>
        <v>Poste</v>
      </c>
      <c r="I948" s="194" t="str">
        <f>+'Información ELECTRO PUNO'!F928</f>
        <v>Madera Tratada</v>
      </c>
      <c r="J948" s="194" t="str">
        <f>+'Información ELECTRO PUNO'!B928</f>
        <v>PPM20</v>
      </c>
      <c r="K948" s="9" t="str">
        <f t="shared" si="116"/>
        <v>POSTE DE MADERA TRATADA DE 12 mts. CL.5</v>
      </c>
      <c r="L948" s="139">
        <f t="shared" si="117"/>
        <v>0.41</v>
      </c>
    </row>
    <row r="949" spans="1:12" x14ac:dyDescent="0.25">
      <c r="A949" s="193">
        <f>+'Información ELECTRO PUNO'!A929</f>
        <v>928</v>
      </c>
      <c r="B949" s="26" t="str">
        <f t="shared" si="115"/>
        <v>SICODI</v>
      </c>
      <c r="C949" s="9" t="str">
        <f t="shared" si="111"/>
        <v>Puno</v>
      </c>
      <c r="D949" s="9" t="str">
        <f t="shared" si="112"/>
        <v>No Reporta</v>
      </c>
      <c r="E949" s="9" t="str">
        <f t="shared" si="113"/>
        <v>No Reporta</v>
      </c>
      <c r="F949" s="194" t="str">
        <f>+'Información ELECTRO PUNO'!E929</f>
        <v>MT</v>
      </c>
      <c r="G949" s="194">
        <f>+'Información ELECTRO PUNO'!G929</f>
        <v>12</v>
      </c>
      <c r="H949" s="9" t="str">
        <f t="shared" si="114"/>
        <v>Poste</v>
      </c>
      <c r="I949" s="194" t="str">
        <f>+'Información ELECTRO PUNO'!F929</f>
        <v>Madera Tratada</v>
      </c>
      <c r="J949" s="194" t="str">
        <f>+'Información ELECTRO PUNO'!B929</f>
        <v>PPM20</v>
      </c>
      <c r="K949" s="9" t="str">
        <f t="shared" si="116"/>
        <v>POSTE DE MADERA TRATADA DE 12 mts. CL.5</v>
      </c>
      <c r="L949" s="139">
        <f t="shared" si="117"/>
        <v>0.41</v>
      </c>
    </row>
    <row r="950" spans="1:12" x14ac:dyDescent="0.25">
      <c r="A950" s="193">
        <f>+'Información ELECTRO PUNO'!A930</f>
        <v>929</v>
      </c>
      <c r="B950" s="26" t="str">
        <f t="shared" si="115"/>
        <v>SICODI</v>
      </c>
      <c r="C950" s="9" t="str">
        <f t="shared" si="111"/>
        <v>Puno</v>
      </c>
      <c r="D950" s="9" t="str">
        <f t="shared" si="112"/>
        <v>No Reporta</v>
      </c>
      <c r="E950" s="9" t="str">
        <f t="shared" si="113"/>
        <v>No Reporta</v>
      </c>
      <c r="F950" s="194" t="str">
        <f>+'Información ELECTRO PUNO'!E930</f>
        <v>MT</v>
      </c>
      <c r="G950" s="194">
        <f>+'Información ELECTRO PUNO'!G930</f>
        <v>12</v>
      </c>
      <c r="H950" s="9" t="str">
        <f t="shared" si="114"/>
        <v>Poste</v>
      </c>
      <c r="I950" s="194" t="str">
        <f>+'Información ELECTRO PUNO'!F930</f>
        <v>Madera Tratada</v>
      </c>
      <c r="J950" s="194" t="str">
        <f>+'Información ELECTRO PUNO'!B930</f>
        <v>PPM20</v>
      </c>
      <c r="K950" s="9" t="str">
        <f t="shared" si="116"/>
        <v>POSTE DE MADERA TRATADA DE 12 mts. CL.5</v>
      </c>
      <c r="L950" s="139">
        <f t="shared" si="117"/>
        <v>0.41</v>
      </c>
    </row>
    <row r="951" spans="1:12" x14ac:dyDescent="0.25">
      <c r="A951" s="193">
        <f>+'Información ELECTRO PUNO'!A931</f>
        <v>930</v>
      </c>
      <c r="B951" s="26" t="str">
        <f t="shared" si="115"/>
        <v>SICODI</v>
      </c>
      <c r="C951" s="9" t="str">
        <f t="shared" si="111"/>
        <v>Puno</v>
      </c>
      <c r="D951" s="9" t="str">
        <f t="shared" si="112"/>
        <v>No Reporta</v>
      </c>
      <c r="E951" s="9" t="str">
        <f t="shared" si="113"/>
        <v>No Reporta</v>
      </c>
      <c r="F951" s="194" t="str">
        <f>+'Información ELECTRO PUNO'!E931</f>
        <v>MT</v>
      </c>
      <c r="G951" s="194">
        <f>+'Información ELECTRO PUNO'!G931</f>
        <v>12</v>
      </c>
      <c r="H951" s="9" t="str">
        <f t="shared" si="114"/>
        <v>Poste</v>
      </c>
      <c r="I951" s="194" t="str">
        <f>+'Información ELECTRO PUNO'!F931</f>
        <v>Madera Tratada</v>
      </c>
      <c r="J951" s="194" t="str">
        <f>+'Información ELECTRO PUNO'!B931</f>
        <v>PPM20</v>
      </c>
      <c r="K951" s="9" t="str">
        <f t="shared" si="116"/>
        <v>POSTE DE MADERA TRATADA DE 12 mts. CL.5</v>
      </c>
      <c r="L951" s="139">
        <f t="shared" si="117"/>
        <v>0.41</v>
      </c>
    </row>
    <row r="952" spans="1:12" x14ac:dyDescent="0.25">
      <c r="A952" s="193">
        <f>+'Información ELECTRO PUNO'!A932</f>
        <v>931</v>
      </c>
      <c r="B952" s="26" t="str">
        <f t="shared" si="115"/>
        <v>SICODI</v>
      </c>
      <c r="C952" s="9" t="str">
        <f t="shared" si="111"/>
        <v>Puno</v>
      </c>
      <c r="D952" s="9" t="str">
        <f t="shared" si="112"/>
        <v>No Reporta</v>
      </c>
      <c r="E952" s="9" t="str">
        <f t="shared" si="113"/>
        <v>No Reporta</v>
      </c>
      <c r="F952" s="194" t="str">
        <f>+'Información ELECTRO PUNO'!E932</f>
        <v>MT</v>
      </c>
      <c r="G952" s="194">
        <f>+'Información ELECTRO PUNO'!G932</f>
        <v>12</v>
      </c>
      <c r="H952" s="9" t="str">
        <f t="shared" si="114"/>
        <v>Poste</v>
      </c>
      <c r="I952" s="194" t="str">
        <f>+'Información ELECTRO PUNO'!F932</f>
        <v>Madera Tratada</v>
      </c>
      <c r="J952" s="194" t="str">
        <f>+'Información ELECTRO PUNO'!B932</f>
        <v>PPM20</v>
      </c>
      <c r="K952" s="9" t="str">
        <f t="shared" si="116"/>
        <v>POSTE DE MADERA TRATADA DE 12 mts. CL.5</v>
      </c>
      <c r="L952" s="139">
        <f t="shared" si="117"/>
        <v>0.41</v>
      </c>
    </row>
    <row r="953" spans="1:12" x14ac:dyDescent="0.25">
      <c r="A953" s="193">
        <f>+'Información ELECTRO PUNO'!A933</f>
        <v>932</v>
      </c>
      <c r="B953" s="26" t="str">
        <f t="shared" si="115"/>
        <v>SICODI</v>
      </c>
      <c r="C953" s="9" t="str">
        <f t="shared" si="111"/>
        <v>Puno</v>
      </c>
      <c r="D953" s="9" t="str">
        <f t="shared" si="112"/>
        <v>No Reporta</v>
      </c>
      <c r="E953" s="9" t="str">
        <f t="shared" si="113"/>
        <v>No Reporta</v>
      </c>
      <c r="F953" s="194" t="str">
        <f>+'Información ELECTRO PUNO'!E933</f>
        <v>MT</v>
      </c>
      <c r="G953" s="194">
        <f>+'Información ELECTRO PUNO'!G933</f>
        <v>12</v>
      </c>
      <c r="H953" s="9" t="str">
        <f t="shared" si="114"/>
        <v>Poste</v>
      </c>
      <c r="I953" s="194" t="str">
        <f>+'Información ELECTRO PUNO'!F933</f>
        <v>Madera Tratada</v>
      </c>
      <c r="J953" s="194" t="str">
        <f>+'Información ELECTRO PUNO'!B933</f>
        <v>PPM20</v>
      </c>
      <c r="K953" s="9" t="str">
        <f t="shared" si="116"/>
        <v>POSTE DE MADERA TRATADA DE 12 mts. CL.5</v>
      </c>
      <c r="L953" s="139">
        <f t="shared" si="117"/>
        <v>0.41</v>
      </c>
    </row>
    <row r="954" spans="1:12" x14ac:dyDescent="0.25">
      <c r="A954" s="193">
        <f>+'Información ELECTRO PUNO'!A934</f>
        <v>933</v>
      </c>
      <c r="B954" s="26" t="str">
        <f t="shared" si="115"/>
        <v>SICODI</v>
      </c>
      <c r="C954" s="9" t="str">
        <f t="shared" si="111"/>
        <v>Puno</v>
      </c>
      <c r="D954" s="9" t="str">
        <f t="shared" si="112"/>
        <v>No Reporta</v>
      </c>
      <c r="E954" s="9" t="str">
        <f t="shared" si="113"/>
        <v>No Reporta</v>
      </c>
      <c r="F954" s="194" t="str">
        <f>+'Información ELECTRO PUNO'!E934</f>
        <v>MT</v>
      </c>
      <c r="G954" s="194">
        <f>+'Información ELECTRO PUNO'!G934</f>
        <v>12</v>
      </c>
      <c r="H954" s="9" t="str">
        <f t="shared" si="114"/>
        <v>Poste</v>
      </c>
      <c r="I954" s="194" t="str">
        <f>+'Información ELECTRO PUNO'!F934</f>
        <v>Madera Tratada</v>
      </c>
      <c r="J954" s="194" t="str">
        <f>+'Información ELECTRO PUNO'!B934</f>
        <v>PPM20</v>
      </c>
      <c r="K954" s="9" t="str">
        <f t="shared" si="116"/>
        <v>POSTE DE MADERA TRATADA DE 12 mts. CL.5</v>
      </c>
      <c r="L954" s="139">
        <f t="shared" si="117"/>
        <v>0.41</v>
      </c>
    </row>
    <row r="955" spans="1:12" x14ac:dyDescent="0.25">
      <c r="A955" s="193">
        <f>+'Información ELECTRO PUNO'!A935</f>
        <v>934</v>
      </c>
      <c r="B955" s="26" t="str">
        <f t="shared" si="115"/>
        <v>SICODI</v>
      </c>
      <c r="C955" s="9" t="str">
        <f t="shared" si="111"/>
        <v>Puno</v>
      </c>
      <c r="D955" s="9" t="str">
        <f t="shared" si="112"/>
        <v>No Reporta</v>
      </c>
      <c r="E955" s="9" t="str">
        <f t="shared" si="113"/>
        <v>No Reporta</v>
      </c>
      <c r="F955" s="194" t="str">
        <f>+'Información ELECTRO PUNO'!E935</f>
        <v>MT</v>
      </c>
      <c r="G955" s="194">
        <f>+'Información ELECTRO PUNO'!G935</f>
        <v>12</v>
      </c>
      <c r="H955" s="9" t="str">
        <f t="shared" si="114"/>
        <v>Poste</v>
      </c>
      <c r="I955" s="194" t="str">
        <f>+'Información ELECTRO PUNO'!F935</f>
        <v>Madera Tratada</v>
      </c>
      <c r="J955" s="194" t="str">
        <f>+'Información ELECTRO PUNO'!B935</f>
        <v>PPM20</v>
      </c>
      <c r="K955" s="9" t="str">
        <f t="shared" si="116"/>
        <v>POSTE DE MADERA TRATADA DE 12 mts. CL.5</v>
      </c>
      <c r="L955" s="139">
        <f t="shared" si="117"/>
        <v>0.41</v>
      </c>
    </row>
    <row r="956" spans="1:12" x14ac:dyDescent="0.25">
      <c r="A956" s="193">
        <f>+'Información ELECTRO PUNO'!A936</f>
        <v>935</v>
      </c>
      <c r="B956" s="26" t="str">
        <f t="shared" si="115"/>
        <v>SICODI</v>
      </c>
      <c r="C956" s="9" t="str">
        <f t="shared" si="111"/>
        <v>Puno</v>
      </c>
      <c r="D956" s="9" t="str">
        <f t="shared" si="112"/>
        <v>No Reporta</v>
      </c>
      <c r="E956" s="9" t="str">
        <f t="shared" si="113"/>
        <v>No Reporta</v>
      </c>
      <c r="F956" s="194" t="str">
        <f>+'Información ELECTRO PUNO'!E936</f>
        <v>MT</v>
      </c>
      <c r="G956" s="194">
        <f>+'Información ELECTRO PUNO'!G936</f>
        <v>12</v>
      </c>
      <c r="H956" s="9" t="str">
        <f t="shared" si="114"/>
        <v>Poste</v>
      </c>
      <c r="I956" s="194" t="str">
        <f>+'Información ELECTRO PUNO'!F936</f>
        <v>Madera Tratada</v>
      </c>
      <c r="J956" s="194" t="str">
        <f>+'Información ELECTRO PUNO'!B936</f>
        <v>PPM20</v>
      </c>
      <c r="K956" s="9" t="str">
        <f t="shared" si="116"/>
        <v>POSTE DE MADERA TRATADA DE 12 mts. CL.5</v>
      </c>
      <c r="L956" s="139">
        <f t="shared" si="117"/>
        <v>0.41</v>
      </c>
    </row>
    <row r="957" spans="1:12" x14ac:dyDescent="0.25">
      <c r="A957" s="193">
        <f>+'Información ELECTRO PUNO'!A937</f>
        <v>936</v>
      </c>
      <c r="B957" s="26" t="str">
        <f t="shared" si="115"/>
        <v>SICODI</v>
      </c>
      <c r="C957" s="9" t="str">
        <f t="shared" si="111"/>
        <v>Puno</v>
      </c>
      <c r="D957" s="9" t="str">
        <f t="shared" si="112"/>
        <v>No Reporta</v>
      </c>
      <c r="E957" s="9" t="str">
        <f t="shared" si="113"/>
        <v>No Reporta</v>
      </c>
      <c r="F957" s="194" t="str">
        <f>+'Información ELECTRO PUNO'!E937</f>
        <v>MT</v>
      </c>
      <c r="G957" s="194">
        <f>+'Información ELECTRO PUNO'!G937</f>
        <v>12</v>
      </c>
      <c r="H957" s="9" t="str">
        <f t="shared" si="114"/>
        <v>Poste</v>
      </c>
      <c r="I957" s="194" t="str">
        <f>+'Información ELECTRO PUNO'!F937</f>
        <v>Madera Tratada</v>
      </c>
      <c r="J957" s="194" t="str">
        <f>+'Información ELECTRO PUNO'!B937</f>
        <v>PPM20</v>
      </c>
      <c r="K957" s="9" t="str">
        <f t="shared" si="116"/>
        <v>POSTE DE MADERA TRATADA DE 12 mts. CL.5</v>
      </c>
      <c r="L957" s="139">
        <f t="shared" si="117"/>
        <v>0.41</v>
      </c>
    </row>
    <row r="958" spans="1:12" x14ac:dyDescent="0.25">
      <c r="A958" s="193">
        <f>+'Información ELECTRO PUNO'!A938</f>
        <v>937</v>
      </c>
      <c r="B958" s="26" t="str">
        <f t="shared" si="115"/>
        <v>SICODI</v>
      </c>
      <c r="C958" s="9" t="str">
        <f t="shared" si="111"/>
        <v>Puno</v>
      </c>
      <c r="D958" s="9" t="str">
        <f t="shared" si="112"/>
        <v>No Reporta</v>
      </c>
      <c r="E958" s="9" t="str">
        <f t="shared" si="113"/>
        <v>No Reporta</v>
      </c>
      <c r="F958" s="194" t="str">
        <f>+'Información ELECTRO PUNO'!E938</f>
        <v>MT</v>
      </c>
      <c r="G958" s="194">
        <f>+'Información ELECTRO PUNO'!G938</f>
        <v>12</v>
      </c>
      <c r="H958" s="9" t="str">
        <f t="shared" si="114"/>
        <v>Poste</v>
      </c>
      <c r="I958" s="194" t="str">
        <f>+'Información ELECTRO PUNO'!F938</f>
        <v>Madera Tratada</v>
      </c>
      <c r="J958" s="194" t="str">
        <f>+'Información ELECTRO PUNO'!B938</f>
        <v>PPM20</v>
      </c>
      <c r="K958" s="9" t="str">
        <f t="shared" si="116"/>
        <v>POSTE DE MADERA TRATADA DE 12 mts. CL.5</v>
      </c>
      <c r="L958" s="139">
        <f t="shared" si="117"/>
        <v>0.41</v>
      </c>
    </row>
    <row r="959" spans="1:12" x14ac:dyDescent="0.25">
      <c r="A959" s="193">
        <f>+'Información ELECTRO PUNO'!A939</f>
        <v>938</v>
      </c>
      <c r="B959" s="26" t="str">
        <f t="shared" si="115"/>
        <v>SICODI</v>
      </c>
      <c r="C959" s="9" t="str">
        <f t="shared" si="111"/>
        <v>Puno</v>
      </c>
      <c r="D959" s="9" t="str">
        <f t="shared" si="112"/>
        <v>No Reporta</v>
      </c>
      <c r="E959" s="9" t="str">
        <f t="shared" si="113"/>
        <v>No Reporta</v>
      </c>
      <c r="F959" s="194" t="str">
        <f>+'Información ELECTRO PUNO'!E939</f>
        <v>MT</v>
      </c>
      <c r="G959" s="194">
        <f>+'Información ELECTRO PUNO'!G939</f>
        <v>12</v>
      </c>
      <c r="H959" s="9" t="str">
        <f t="shared" si="114"/>
        <v>Poste</v>
      </c>
      <c r="I959" s="194" t="str">
        <f>+'Información ELECTRO PUNO'!F939</f>
        <v>Madera Tratada</v>
      </c>
      <c r="J959" s="194" t="str">
        <f>+'Información ELECTRO PUNO'!B939</f>
        <v>PPM20</v>
      </c>
      <c r="K959" s="9" t="str">
        <f t="shared" si="116"/>
        <v>POSTE DE MADERA TRATADA DE 12 mts. CL.5</v>
      </c>
      <c r="L959" s="139">
        <f t="shared" si="117"/>
        <v>0.41</v>
      </c>
    </row>
    <row r="960" spans="1:12" x14ac:dyDescent="0.25">
      <c r="A960" s="193">
        <f>+'Información ELECTRO PUNO'!A940</f>
        <v>939</v>
      </c>
      <c r="B960" s="26" t="str">
        <f t="shared" si="115"/>
        <v>SICODI</v>
      </c>
      <c r="C960" s="9" t="str">
        <f t="shared" si="111"/>
        <v>Puno</v>
      </c>
      <c r="D960" s="9" t="str">
        <f t="shared" si="112"/>
        <v>No Reporta</v>
      </c>
      <c r="E960" s="9" t="str">
        <f t="shared" si="113"/>
        <v>No Reporta</v>
      </c>
      <c r="F960" s="194" t="str">
        <f>+'Información ELECTRO PUNO'!E940</f>
        <v>MT</v>
      </c>
      <c r="G960" s="194">
        <f>+'Información ELECTRO PUNO'!G940</f>
        <v>12</v>
      </c>
      <c r="H960" s="9" t="str">
        <f t="shared" si="114"/>
        <v>Poste</v>
      </c>
      <c r="I960" s="194" t="str">
        <f>+'Información ELECTRO PUNO'!F940</f>
        <v>Madera Tratada</v>
      </c>
      <c r="J960" s="194" t="str">
        <f>+'Información ELECTRO PUNO'!B940</f>
        <v>PPM20</v>
      </c>
      <c r="K960" s="9" t="str">
        <f t="shared" si="116"/>
        <v>POSTE DE MADERA TRATADA DE 12 mts. CL.5</v>
      </c>
      <c r="L960" s="139">
        <f t="shared" si="117"/>
        <v>0.41</v>
      </c>
    </row>
    <row r="961" spans="1:12" x14ac:dyDescent="0.25">
      <c r="A961" s="193">
        <f>+'Información ELECTRO PUNO'!A941</f>
        <v>940</v>
      </c>
      <c r="B961" s="26" t="str">
        <f t="shared" si="115"/>
        <v>SICODI</v>
      </c>
      <c r="C961" s="9" t="str">
        <f t="shared" si="111"/>
        <v>Puno</v>
      </c>
      <c r="D961" s="9" t="str">
        <f t="shared" si="112"/>
        <v>No Reporta</v>
      </c>
      <c r="E961" s="9" t="str">
        <f t="shared" si="113"/>
        <v>No Reporta</v>
      </c>
      <c r="F961" s="194" t="str">
        <f>+'Información ELECTRO PUNO'!E941</f>
        <v>MT</v>
      </c>
      <c r="G961" s="194">
        <f>+'Información ELECTRO PUNO'!G941</f>
        <v>12</v>
      </c>
      <c r="H961" s="9" t="str">
        <f t="shared" si="114"/>
        <v>Poste</v>
      </c>
      <c r="I961" s="194" t="str">
        <f>+'Información ELECTRO PUNO'!F941</f>
        <v>Madera Tratada</v>
      </c>
      <c r="J961" s="194" t="str">
        <f>+'Información ELECTRO PUNO'!B941</f>
        <v>PPM20</v>
      </c>
      <c r="K961" s="9" t="str">
        <f t="shared" si="116"/>
        <v>POSTE DE MADERA TRATADA DE 12 mts. CL.5</v>
      </c>
      <c r="L961" s="139">
        <f t="shared" si="117"/>
        <v>0.41</v>
      </c>
    </row>
    <row r="962" spans="1:12" x14ac:dyDescent="0.25">
      <c r="A962" s="193">
        <f>+'Información ELECTRO PUNO'!A942</f>
        <v>941</v>
      </c>
      <c r="B962" s="26" t="str">
        <f t="shared" si="115"/>
        <v>SICODI</v>
      </c>
      <c r="C962" s="9" t="str">
        <f t="shared" si="111"/>
        <v>Puno</v>
      </c>
      <c r="D962" s="9" t="str">
        <f t="shared" si="112"/>
        <v>No Reporta</v>
      </c>
      <c r="E962" s="9" t="str">
        <f t="shared" si="113"/>
        <v>No Reporta</v>
      </c>
      <c r="F962" s="194" t="str">
        <f>+'Información ELECTRO PUNO'!E942</f>
        <v>MT</v>
      </c>
      <c r="G962" s="194">
        <f>+'Información ELECTRO PUNO'!G942</f>
        <v>12</v>
      </c>
      <c r="H962" s="9" t="str">
        <f t="shared" si="114"/>
        <v>Poste</v>
      </c>
      <c r="I962" s="194" t="str">
        <f>+'Información ELECTRO PUNO'!F942</f>
        <v>Madera Tratada</v>
      </c>
      <c r="J962" s="194" t="str">
        <f>+'Información ELECTRO PUNO'!B942</f>
        <v>PPM20</v>
      </c>
      <c r="K962" s="9" t="str">
        <f t="shared" si="116"/>
        <v>POSTE DE MADERA TRATADA DE 12 mts. CL.5</v>
      </c>
      <c r="L962" s="139">
        <f t="shared" si="117"/>
        <v>0.41</v>
      </c>
    </row>
    <row r="963" spans="1:12" x14ac:dyDescent="0.25">
      <c r="A963" s="193">
        <f>+'Información ELECTRO PUNO'!A943</f>
        <v>942</v>
      </c>
      <c r="B963" s="26" t="str">
        <f t="shared" si="115"/>
        <v>SICODI</v>
      </c>
      <c r="C963" s="9" t="str">
        <f t="shared" si="111"/>
        <v>Puno</v>
      </c>
      <c r="D963" s="9" t="str">
        <f t="shared" si="112"/>
        <v>No Reporta</v>
      </c>
      <c r="E963" s="9" t="str">
        <f t="shared" si="113"/>
        <v>No Reporta</v>
      </c>
      <c r="F963" s="194" t="str">
        <f>+'Información ELECTRO PUNO'!E943</f>
        <v>MT</v>
      </c>
      <c r="G963" s="194">
        <f>+'Información ELECTRO PUNO'!G943</f>
        <v>12</v>
      </c>
      <c r="H963" s="9" t="str">
        <f t="shared" si="114"/>
        <v>Poste</v>
      </c>
      <c r="I963" s="194" t="str">
        <f>+'Información ELECTRO PUNO'!F943</f>
        <v>Madera Tratada</v>
      </c>
      <c r="J963" s="194" t="str">
        <f>+'Información ELECTRO PUNO'!B943</f>
        <v>PPM20</v>
      </c>
      <c r="K963" s="9" t="str">
        <f t="shared" si="116"/>
        <v>POSTE DE MADERA TRATADA DE 12 mts. CL.5</v>
      </c>
      <c r="L963" s="139">
        <f t="shared" si="117"/>
        <v>0.41</v>
      </c>
    </row>
    <row r="964" spans="1:12" x14ac:dyDescent="0.25">
      <c r="A964" s="193">
        <f>+'Información ELECTRO PUNO'!A944</f>
        <v>943</v>
      </c>
      <c r="B964" s="26" t="str">
        <f t="shared" si="115"/>
        <v>SICODI</v>
      </c>
      <c r="C964" s="9" t="str">
        <f t="shared" si="111"/>
        <v>Puno</v>
      </c>
      <c r="D964" s="9" t="str">
        <f t="shared" si="112"/>
        <v>No Reporta</v>
      </c>
      <c r="E964" s="9" t="str">
        <f t="shared" si="113"/>
        <v>No Reporta</v>
      </c>
      <c r="F964" s="194" t="str">
        <f>+'Información ELECTRO PUNO'!E944</f>
        <v>MT</v>
      </c>
      <c r="G964" s="194">
        <f>+'Información ELECTRO PUNO'!G944</f>
        <v>12</v>
      </c>
      <c r="H964" s="9" t="str">
        <f t="shared" si="114"/>
        <v>Poste</v>
      </c>
      <c r="I964" s="194" t="str">
        <f>+'Información ELECTRO PUNO'!F944</f>
        <v>Madera Tratada</v>
      </c>
      <c r="J964" s="194" t="str">
        <f>+'Información ELECTRO PUNO'!B944</f>
        <v>PPM20</v>
      </c>
      <c r="K964" s="9" t="str">
        <f t="shared" si="116"/>
        <v>POSTE DE MADERA TRATADA DE 12 mts. CL.5</v>
      </c>
      <c r="L964" s="139">
        <f t="shared" si="117"/>
        <v>0.41</v>
      </c>
    </row>
    <row r="965" spans="1:12" x14ac:dyDescent="0.25">
      <c r="A965" s="193">
        <f>+'Información ELECTRO PUNO'!A945</f>
        <v>944</v>
      </c>
      <c r="B965" s="26" t="str">
        <f t="shared" si="115"/>
        <v>SICODI</v>
      </c>
      <c r="C965" s="9" t="str">
        <f t="shared" si="111"/>
        <v>Puno</v>
      </c>
      <c r="D965" s="9" t="str">
        <f t="shared" si="112"/>
        <v>No Reporta</v>
      </c>
      <c r="E965" s="9" t="str">
        <f t="shared" si="113"/>
        <v>No Reporta</v>
      </c>
      <c r="F965" s="194" t="str">
        <f>+'Información ELECTRO PUNO'!E945</f>
        <v>MT</v>
      </c>
      <c r="G965" s="194">
        <f>+'Información ELECTRO PUNO'!G945</f>
        <v>12</v>
      </c>
      <c r="H965" s="9" t="str">
        <f t="shared" si="114"/>
        <v>Poste</v>
      </c>
      <c r="I965" s="194" t="str">
        <f>+'Información ELECTRO PUNO'!F945</f>
        <v>Madera Tratada</v>
      </c>
      <c r="J965" s="194" t="str">
        <f>+'Información ELECTRO PUNO'!B945</f>
        <v>PPM20</v>
      </c>
      <c r="K965" s="9" t="str">
        <f t="shared" si="116"/>
        <v>POSTE DE MADERA TRATADA DE 12 mts. CL.5</v>
      </c>
      <c r="L965" s="139">
        <f t="shared" si="117"/>
        <v>0.41</v>
      </c>
    </row>
    <row r="966" spans="1:12" x14ac:dyDescent="0.25">
      <c r="A966" s="193">
        <f>+'Información ELECTRO PUNO'!A946</f>
        <v>945</v>
      </c>
      <c r="B966" s="26" t="str">
        <f t="shared" si="115"/>
        <v>SICODI</v>
      </c>
      <c r="C966" s="9" t="str">
        <f t="shared" si="111"/>
        <v>Puno</v>
      </c>
      <c r="D966" s="9" t="str">
        <f t="shared" si="112"/>
        <v>No Reporta</v>
      </c>
      <c r="E966" s="9" t="str">
        <f t="shared" si="113"/>
        <v>No Reporta</v>
      </c>
      <c r="F966" s="194" t="str">
        <f>+'Información ELECTRO PUNO'!E946</f>
        <v>MT</v>
      </c>
      <c r="G966" s="194">
        <f>+'Información ELECTRO PUNO'!G946</f>
        <v>12</v>
      </c>
      <c r="H966" s="9" t="str">
        <f t="shared" si="114"/>
        <v>Poste</v>
      </c>
      <c r="I966" s="194" t="str">
        <f>+'Información ELECTRO PUNO'!F946</f>
        <v>Madera Tratada</v>
      </c>
      <c r="J966" s="194" t="str">
        <f>+'Información ELECTRO PUNO'!B946</f>
        <v>PPM20</v>
      </c>
      <c r="K966" s="9" t="str">
        <f t="shared" si="116"/>
        <v>POSTE DE MADERA TRATADA DE 12 mts. CL.5</v>
      </c>
      <c r="L966" s="139">
        <f t="shared" si="117"/>
        <v>0.41</v>
      </c>
    </row>
    <row r="967" spans="1:12" x14ac:dyDescent="0.25">
      <c r="A967" s="193">
        <f>+'Información ELECTRO PUNO'!A947</f>
        <v>946</v>
      </c>
      <c r="B967" s="26" t="str">
        <f t="shared" si="115"/>
        <v>SICODI</v>
      </c>
      <c r="C967" s="9" t="str">
        <f t="shared" si="111"/>
        <v>Puno</v>
      </c>
      <c r="D967" s="9" t="str">
        <f t="shared" si="112"/>
        <v>No Reporta</v>
      </c>
      <c r="E967" s="9" t="str">
        <f t="shared" si="113"/>
        <v>No Reporta</v>
      </c>
      <c r="F967" s="194" t="str">
        <f>+'Información ELECTRO PUNO'!E947</f>
        <v>MT</v>
      </c>
      <c r="G967" s="194">
        <f>+'Información ELECTRO PUNO'!G947</f>
        <v>12</v>
      </c>
      <c r="H967" s="9" t="str">
        <f t="shared" si="114"/>
        <v>Poste</v>
      </c>
      <c r="I967" s="194" t="str">
        <f>+'Información ELECTRO PUNO'!F947</f>
        <v>Madera Tratada</v>
      </c>
      <c r="J967" s="194" t="str">
        <f>+'Información ELECTRO PUNO'!B947</f>
        <v>PPM20</v>
      </c>
      <c r="K967" s="9" t="str">
        <f t="shared" si="116"/>
        <v>POSTE DE MADERA TRATADA DE 12 mts. CL.5</v>
      </c>
      <c r="L967" s="139">
        <f t="shared" si="117"/>
        <v>0.41</v>
      </c>
    </row>
    <row r="968" spans="1:12" x14ac:dyDescent="0.25">
      <c r="A968" s="193">
        <f>+'Información ELECTRO PUNO'!A948</f>
        <v>947</v>
      </c>
      <c r="B968" s="26" t="str">
        <f t="shared" si="115"/>
        <v>SICODI</v>
      </c>
      <c r="C968" s="9" t="str">
        <f t="shared" si="111"/>
        <v>Puno</v>
      </c>
      <c r="D968" s="9" t="str">
        <f t="shared" si="112"/>
        <v>No Reporta</v>
      </c>
      <c r="E968" s="9" t="str">
        <f t="shared" si="113"/>
        <v>No Reporta</v>
      </c>
      <c r="F968" s="194" t="str">
        <f>+'Información ELECTRO PUNO'!E948</f>
        <v>MT</v>
      </c>
      <c r="G968" s="194">
        <f>+'Información ELECTRO PUNO'!G948</f>
        <v>12</v>
      </c>
      <c r="H968" s="9" t="str">
        <f t="shared" si="114"/>
        <v>Poste</v>
      </c>
      <c r="I968" s="194" t="str">
        <f>+'Información ELECTRO PUNO'!F948</f>
        <v>Madera Tratada</v>
      </c>
      <c r="J968" s="194" t="str">
        <f>+'Información ELECTRO PUNO'!B948</f>
        <v>PPM20</v>
      </c>
      <c r="K968" s="9" t="str">
        <f t="shared" si="116"/>
        <v>POSTE DE MADERA TRATADA DE 12 mts. CL.5</v>
      </c>
      <c r="L968" s="139">
        <f t="shared" si="117"/>
        <v>0.41</v>
      </c>
    </row>
    <row r="969" spans="1:12" x14ac:dyDescent="0.25">
      <c r="A969" s="193">
        <f>+'Información ELECTRO PUNO'!A949</f>
        <v>948</v>
      </c>
      <c r="B969" s="26" t="str">
        <f t="shared" si="115"/>
        <v>SICODI</v>
      </c>
      <c r="C969" s="9" t="str">
        <f t="shared" si="111"/>
        <v>Puno</v>
      </c>
      <c r="D969" s="9" t="str">
        <f t="shared" si="112"/>
        <v>No Reporta</v>
      </c>
      <c r="E969" s="9" t="str">
        <f t="shared" si="113"/>
        <v>No Reporta</v>
      </c>
      <c r="F969" s="194" t="str">
        <f>+'Información ELECTRO PUNO'!E949</f>
        <v>MT</v>
      </c>
      <c r="G969" s="194">
        <f>+'Información ELECTRO PUNO'!G949</f>
        <v>12</v>
      </c>
      <c r="H969" s="9" t="str">
        <f t="shared" si="114"/>
        <v>Poste</v>
      </c>
      <c r="I969" s="194" t="str">
        <f>+'Información ELECTRO PUNO'!F949</f>
        <v>Madera Tratada</v>
      </c>
      <c r="J969" s="194" t="str">
        <f>+'Información ELECTRO PUNO'!B949</f>
        <v>PPM20</v>
      </c>
      <c r="K969" s="9" t="str">
        <f t="shared" si="116"/>
        <v>POSTE DE MADERA TRATADA DE 12 mts. CL.5</v>
      </c>
      <c r="L969" s="139">
        <f t="shared" si="117"/>
        <v>0.41</v>
      </c>
    </row>
    <row r="970" spans="1:12" x14ac:dyDescent="0.25">
      <c r="A970" s="193">
        <f>+'Información ELECTRO PUNO'!A950</f>
        <v>949</v>
      </c>
      <c r="B970" s="26" t="str">
        <f t="shared" si="115"/>
        <v>SICODI</v>
      </c>
      <c r="C970" s="9" t="str">
        <f t="shared" si="111"/>
        <v>Puno</v>
      </c>
      <c r="D970" s="9" t="str">
        <f t="shared" si="112"/>
        <v>No Reporta</v>
      </c>
      <c r="E970" s="9" t="str">
        <f t="shared" si="113"/>
        <v>No Reporta</v>
      </c>
      <c r="F970" s="194" t="str">
        <f>+'Información ELECTRO PUNO'!E950</f>
        <v>MT</v>
      </c>
      <c r="G970" s="194">
        <f>+'Información ELECTRO PUNO'!G950</f>
        <v>12</v>
      </c>
      <c r="H970" s="9" t="str">
        <f t="shared" si="114"/>
        <v>Poste</v>
      </c>
      <c r="I970" s="194" t="str">
        <f>+'Información ELECTRO PUNO'!F950</f>
        <v>Madera Tratada</v>
      </c>
      <c r="J970" s="194" t="str">
        <f>+'Información ELECTRO PUNO'!B950</f>
        <v>PPM20</v>
      </c>
      <c r="K970" s="9" t="str">
        <f t="shared" si="116"/>
        <v>POSTE DE MADERA TRATADA DE 12 mts. CL.5</v>
      </c>
      <c r="L970" s="139">
        <f t="shared" si="117"/>
        <v>0.41</v>
      </c>
    </row>
    <row r="971" spans="1:12" x14ac:dyDescent="0.25">
      <c r="A971" s="193">
        <f>+'Información ELECTRO PUNO'!A951</f>
        <v>950</v>
      </c>
      <c r="B971" s="26" t="str">
        <f t="shared" si="115"/>
        <v>SICODI</v>
      </c>
      <c r="C971" s="9" t="str">
        <f t="shared" si="111"/>
        <v>Puno</v>
      </c>
      <c r="D971" s="9" t="str">
        <f t="shared" si="112"/>
        <v>No Reporta</v>
      </c>
      <c r="E971" s="9" t="str">
        <f t="shared" si="113"/>
        <v>No Reporta</v>
      </c>
      <c r="F971" s="194" t="str">
        <f>+'Información ELECTRO PUNO'!E951</f>
        <v>MT</v>
      </c>
      <c r="G971" s="194">
        <f>+'Información ELECTRO PUNO'!G951</f>
        <v>12</v>
      </c>
      <c r="H971" s="9" t="str">
        <f t="shared" si="114"/>
        <v>Poste</v>
      </c>
      <c r="I971" s="194" t="str">
        <f>+'Información ELECTRO PUNO'!F951</f>
        <v>Madera Tratada</v>
      </c>
      <c r="J971" s="194" t="str">
        <f>+'Información ELECTRO PUNO'!B951</f>
        <v>PPM20</v>
      </c>
      <c r="K971" s="9" t="str">
        <f t="shared" si="116"/>
        <v>POSTE DE MADERA TRATADA DE 12 mts. CL.5</v>
      </c>
      <c r="L971" s="139">
        <f t="shared" si="117"/>
        <v>0.41</v>
      </c>
    </row>
    <row r="972" spans="1:12" x14ac:dyDescent="0.25">
      <c r="A972" s="193">
        <f>+'Información ELECTRO PUNO'!A952</f>
        <v>951</v>
      </c>
      <c r="B972" s="26" t="str">
        <f t="shared" si="115"/>
        <v>SICODI</v>
      </c>
      <c r="C972" s="9" t="str">
        <f t="shared" si="111"/>
        <v>Puno</v>
      </c>
      <c r="D972" s="9" t="str">
        <f t="shared" si="112"/>
        <v>No Reporta</v>
      </c>
      <c r="E972" s="9" t="str">
        <f t="shared" si="113"/>
        <v>No Reporta</v>
      </c>
      <c r="F972" s="194" t="str">
        <f>+'Información ELECTRO PUNO'!E952</f>
        <v>MT</v>
      </c>
      <c r="G972" s="194">
        <f>+'Información ELECTRO PUNO'!G952</f>
        <v>12</v>
      </c>
      <c r="H972" s="9" t="str">
        <f t="shared" si="114"/>
        <v>Poste</v>
      </c>
      <c r="I972" s="194" t="str">
        <f>+'Información ELECTRO PUNO'!F952</f>
        <v>Madera Tratada</v>
      </c>
      <c r="J972" s="194" t="str">
        <f>+'Información ELECTRO PUNO'!B952</f>
        <v>PPM20</v>
      </c>
      <c r="K972" s="9" t="str">
        <f t="shared" si="116"/>
        <v>POSTE DE MADERA TRATADA DE 12 mts. CL.5</v>
      </c>
      <c r="L972" s="139">
        <f t="shared" si="117"/>
        <v>0.41</v>
      </c>
    </row>
    <row r="973" spans="1:12" x14ac:dyDescent="0.25">
      <c r="A973" s="193">
        <f>+'Información ELECTRO PUNO'!A953</f>
        <v>952</v>
      </c>
      <c r="B973" s="26" t="str">
        <f t="shared" si="115"/>
        <v>SICODI</v>
      </c>
      <c r="C973" s="9" t="str">
        <f t="shared" si="111"/>
        <v>Puno</v>
      </c>
      <c r="D973" s="9" t="str">
        <f t="shared" si="112"/>
        <v>No Reporta</v>
      </c>
      <c r="E973" s="9" t="str">
        <f t="shared" si="113"/>
        <v>No Reporta</v>
      </c>
      <c r="F973" s="194" t="str">
        <f>+'Información ELECTRO PUNO'!E953</f>
        <v>MT</v>
      </c>
      <c r="G973" s="194">
        <f>+'Información ELECTRO PUNO'!G953</f>
        <v>12</v>
      </c>
      <c r="H973" s="9" t="str">
        <f t="shared" si="114"/>
        <v>Poste</v>
      </c>
      <c r="I973" s="194" t="str">
        <f>+'Información ELECTRO PUNO'!F953</f>
        <v>Madera Tratada</v>
      </c>
      <c r="J973" s="194" t="str">
        <f>+'Información ELECTRO PUNO'!B953</f>
        <v>PPM20</v>
      </c>
      <c r="K973" s="9" t="str">
        <f t="shared" si="116"/>
        <v>POSTE DE MADERA TRATADA DE 12 mts. CL.5</v>
      </c>
      <c r="L973" s="139">
        <f t="shared" si="117"/>
        <v>0.41</v>
      </c>
    </row>
    <row r="974" spans="1:12" x14ac:dyDescent="0.25">
      <c r="A974" s="193">
        <f>+'Información ELECTRO PUNO'!A954</f>
        <v>953</v>
      </c>
      <c r="B974" s="26" t="str">
        <f t="shared" si="115"/>
        <v>SICODI</v>
      </c>
      <c r="C974" s="9" t="str">
        <f t="shared" si="111"/>
        <v>Puno</v>
      </c>
      <c r="D974" s="9" t="str">
        <f t="shared" si="112"/>
        <v>No Reporta</v>
      </c>
      <c r="E974" s="9" t="str">
        <f t="shared" si="113"/>
        <v>No Reporta</v>
      </c>
      <c r="F974" s="194" t="str">
        <f>+'Información ELECTRO PUNO'!E954</f>
        <v>MT</v>
      </c>
      <c r="G974" s="194">
        <f>+'Información ELECTRO PUNO'!G954</f>
        <v>12</v>
      </c>
      <c r="H974" s="9" t="str">
        <f t="shared" si="114"/>
        <v>Poste</v>
      </c>
      <c r="I974" s="194" t="str">
        <f>+'Información ELECTRO PUNO'!F954</f>
        <v>Madera Tratada</v>
      </c>
      <c r="J974" s="194" t="str">
        <f>+'Información ELECTRO PUNO'!B954</f>
        <v>PPM20</v>
      </c>
      <c r="K974" s="9" t="str">
        <f t="shared" si="116"/>
        <v>POSTE DE MADERA TRATADA DE 12 mts. CL.5</v>
      </c>
      <c r="L974" s="139">
        <f t="shared" si="117"/>
        <v>0.41</v>
      </c>
    </row>
    <row r="975" spans="1:12" x14ac:dyDescent="0.25">
      <c r="A975" s="193">
        <f>+'Información ELECTRO PUNO'!A955</f>
        <v>954</v>
      </c>
      <c r="B975" s="26" t="str">
        <f t="shared" si="115"/>
        <v>SICODI</v>
      </c>
      <c r="C975" s="9" t="str">
        <f t="shared" si="111"/>
        <v>Puno</v>
      </c>
      <c r="D975" s="9" t="str">
        <f t="shared" si="112"/>
        <v>No Reporta</v>
      </c>
      <c r="E975" s="9" t="str">
        <f t="shared" si="113"/>
        <v>No Reporta</v>
      </c>
      <c r="F975" s="194" t="str">
        <f>+'Información ELECTRO PUNO'!E955</f>
        <v>MT</v>
      </c>
      <c r="G975" s="194">
        <f>+'Información ELECTRO PUNO'!G955</f>
        <v>12</v>
      </c>
      <c r="H975" s="9" t="str">
        <f t="shared" si="114"/>
        <v>Poste</v>
      </c>
      <c r="I975" s="194" t="str">
        <f>+'Información ELECTRO PUNO'!F955</f>
        <v>Madera Tratada</v>
      </c>
      <c r="J975" s="194" t="str">
        <f>+'Información ELECTRO PUNO'!B955</f>
        <v>PPM20</v>
      </c>
      <c r="K975" s="9" t="str">
        <f t="shared" si="116"/>
        <v>POSTE DE MADERA TRATADA DE 12 mts. CL.5</v>
      </c>
      <c r="L975" s="139">
        <f t="shared" si="117"/>
        <v>0.41</v>
      </c>
    </row>
    <row r="976" spans="1:12" x14ac:dyDescent="0.25">
      <c r="A976" s="193">
        <f>+'Información ELECTRO PUNO'!A956</f>
        <v>955</v>
      </c>
      <c r="B976" s="26" t="str">
        <f t="shared" si="115"/>
        <v>SICODI</v>
      </c>
      <c r="C976" s="9" t="str">
        <f t="shared" si="111"/>
        <v>Puno</v>
      </c>
      <c r="D976" s="9" t="str">
        <f t="shared" si="112"/>
        <v>No Reporta</v>
      </c>
      <c r="E976" s="9" t="str">
        <f t="shared" si="113"/>
        <v>No Reporta</v>
      </c>
      <c r="F976" s="194" t="str">
        <f>+'Información ELECTRO PUNO'!E956</f>
        <v>MT</v>
      </c>
      <c r="G976" s="194">
        <f>+'Información ELECTRO PUNO'!G956</f>
        <v>12</v>
      </c>
      <c r="H976" s="9" t="str">
        <f t="shared" si="114"/>
        <v>Poste</v>
      </c>
      <c r="I976" s="194" t="str">
        <f>+'Información ELECTRO PUNO'!F956</f>
        <v>Madera Tratada</v>
      </c>
      <c r="J976" s="194" t="str">
        <f>+'Información ELECTRO PUNO'!B956</f>
        <v>PPM20</v>
      </c>
      <c r="K976" s="9" t="str">
        <f t="shared" si="116"/>
        <v>POSTE DE MADERA TRATADA DE 12 mts. CL.5</v>
      </c>
      <c r="L976" s="139">
        <f t="shared" si="117"/>
        <v>0.41</v>
      </c>
    </row>
    <row r="977" spans="1:12" x14ac:dyDescent="0.25">
      <c r="A977" s="193">
        <f>+'Información ELECTRO PUNO'!A957</f>
        <v>956</v>
      </c>
      <c r="B977" s="26" t="str">
        <f t="shared" si="115"/>
        <v>SICODI</v>
      </c>
      <c r="C977" s="9" t="str">
        <f t="shared" si="111"/>
        <v>Puno</v>
      </c>
      <c r="D977" s="9" t="str">
        <f t="shared" si="112"/>
        <v>No Reporta</v>
      </c>
      <c r="E977" s="9" t="str">
        <f t="shared" si="113"/>
        <v>No Reporta</v>
      </c>
      <c r="F977" s="194" t="str">
        <f>+'Información ELECTRO PUNO'!E957</f>
        <v>MT</v>
      </c>
      <c r="G977" s="194">
        <f>+'Información ELECTRO PUNO'!G957</f>
        <v>12</v>
      </c>
      <c r="H977" s="9" t="str">
        <f t="shared" si="114"/>
        <v>Poste</v>
      </c>
      <c r="I977" s="194" t="str">
        <f>+'Información ELECTRO PUNO'!F957</f>
        <v>Madera Tratada</v>
      </c>
      <c r="J977" s="194" t="str">
        <f>+'Información ELECTRO PUNO'!B957</f>
        <v>PPM20</v>
      </c>
      <c r="K977" s="9" t="str">
        <f t="shared" si="116"/>
        <v>POSTE DE MADERA TRATADA DE 12 mts. CL.5</v>
      </c>
      <c r="L977" s="139">
        <f t="shared" si="117"/>
        <v>0.41</v>
      </c>
    </row>
    <row r="978" spans="1:12" x14ac:dyDescent="0.25">
      <c r="A978" s="193">
        <f>+'Información ELECTRO PUNO'!A958</f>
        <v>957</v>
      </c>
      <c r="B978" s="26" t="str">
        <f t="shared" si="115"/>
        <v>SICODI</v>
      </c>
      <c r="C978" s="9" t="str">
        <f t="shared" si="111"/>
        <v>Puno</v>
      </c>
      <c r="D978" s="9" t="str">
        <f t="shared" si="112"/>
        <v>No Reporta</v>
      </c>
      <c r="E978" s="9" t="str">
        <f t="shared" si="113"/>
        <v>No Reporta</v>
      </c>
      <c r="F978" s="194" t="str">
        <f>+'Información ELECTRO PUNO'!E958</f>
        <v>MT</v>
      </c>
      <c r="G978" s="194">
        <f>+'Información ELECTRO PUNO'!G958</f>
        <v>12</v>
      </c>
      <c r="H978" s="9" t="str">
        <f t="shared" si="114"/>
        <v>Poste</v>
      </c>
      <c r="I978" s="194" t="str">
        <f>+'Información ELECTRO PUNO'!F958</f>
        <v>Madera Tratada</v>
      </c>
      <c r="J978" s="194" t="str">
        <f>+'Información ELECTRO PUNO'!B958</f>
        <v>PPM20</v>
      </c>
      <c r="K978" s="9" t="str">
        <f t="shared" si="116"/>
        <v>POSTE DE MADERA TRATADA DE 12 mts. CL.5</v>
      </c>
      <c r="L978" s="139">
        <f t="shared" si="117"/>
        <v>0.41</v>
      </c>
    </row>
    <row r="979" spans="1:12" x14ac:dyDescent="0.25">
      <c r="A979" s="193">
        <f>+'Información ELECTRO PUNO'!A959</f>
        <v>958</v>
      </c>
      <c r="B979" s="26" t="str">
        <f t="shared" si="115"/>
        <v>SICODI</v>
      </c>
      <c r="C979" s="9" t="str">
        <f t="shared" si="111"/>
        <v>Puno</v>
      </c>
      <c r="D979" s="9" t="str">
        <f t="shared" si="112"/>
        <v>No Reporta</v>
      </c>
      <c r="E979" s="9" t="str">
        <f t="shared" si="113"/>
        <v>No Reporta</v>
      </c>
      <c r="F979" s="194" t="str">
        <f>+'Información ELECTRO PUNO'!E959</f>
        <v>MT</v>
      </c>
      <c r="G979" s="194">
        <f>+'Información ELECTRO PUNO'!G959</f>
        <v>12</v>
      </c>
      <c r="H979" s="9" t="str">
        <f t="shared" si="114"/>
        <v>Poste</v>
      </c>
      <c r="I979" s="194" t="str">
        <f>+'Información ELECTRO PUNO'!F959</f>
        <v>Madera Tratada</v>
      </c>
      <c r="J979" s="194" t="str">
        <f>+'Información ELECTRO PUNO'!B959</f>
        <v>PPM20</v>
      </c>
      <c r="K979" s="9" t="str">
        <f t="shared" si="116"/>
        <v>POSTE DE MADERA TRATADA DE 12 mts. CL.5</v>
      </c>
      <c r="L979" s="139">
        <f t="shared" si="117"/>
        <v>0.41</v>
      </c>
    </row>
    <row r="980" spans="1:12" x14ac:dyDescent="0.25">
      <c r="A980" s="193">
        <f>+'Información ELECTRO PUNO'!A960</f>
        <v>959</v>
      </c>
      <c r="B980" s="26" t="str">
        <f t="shared" si="115"/>
        <v>SICODI</v>
      </c>
      <c r="C980" s="9" t="str">
        <f t="shared" si="111"/>
        <v>Puno</v>
      </c>
      <c r="D980" s="9" t="str">
        <f t="shared" si="112"/>
        <v>No Reporta</v>
      </c>
      <c r="E980" s="9" t="str">
        <f t="shared" si="113"/>
        <v>No Reporta</v>
      </c>
      <c r="F980" s="194" t="str">
        <f>+'Información ELECTRO PUNO'!E960</f>
        <v>MT</v>
      </c>
      <c r="G980" s="194">
        <f>+'Información ELECTRO PUNO'!G960</f>
        <v>12</v>
      </c>
      <c r="H980" s="9" t="str">
        <f t="shared" si="114"/>
        <v>Poste</v>
      </c>
      <c r="I980" s="194" t="str">
        <f>+'Información ELECTRO PUNO'!F960</f>
        <v>Madera Tratada</v>
      </c>
      <c r="J980" s="194" t="str">
        <f>+'Información ELECTRO PUNO'!B960</f>
        <v>PPM20</v>
      </c>
      <c r="K980" s="9" t="str">
        <f t="shared" si="116"/>
        <v>POSTE DE MADERA TRATADA DE 12 mts. CL.5</v>
      </c>
      <c r="L980" s="139">
        <f t="shared" si="117"/>
        <v>0.41</v>
      </c>
    </row>
    <row r="981" spans="1:12" x14ac:dyDescent="0.25">
      <c r="A981" s="193">
        <f>+'Información ELECTRO PUNO'!A961</f>
        <v>960</v>
      </c>
      <c r="B981" s="26" t="str">
        <f t="shared" si="115"/>
        <v>SICODI</v>
      </c>
      <c r="C981" s="9" t="str">
        <f t="shared" si="111"/>
        <v>Puno</v>
      </c>
      <c r="D981" s="9" t="str">
        <f t="shared" si="112"/>
        <v>No Reporta</v>
      </c>
      <c r="E981" s="9" t="str">
        <f t="shared" si="113"/>
        <v>No Reporta</v>
      </c>
      <c r="F981" s="194" t="str">
        <f>+'Información ELECTRO PUNO'!E961</f>
        <v>MT</v>
      </c>
      <c r="G981" s="194">
        <f>+'Información ELECTRO PUNO'!G961</f>
        <v>12</v>
      </c>
      <c r="H981" s="9" t="str">
        <f t="shared" si="114"/>
        <v>Poste</v>
      </c>
      <c r="I981" s="194" t="str">
        <f>+'Información ELECTRO PUNO'!F961</f>
        <v>Madera Tratada</v>
      </c>
      <c r="J981" s="194" t="str">
        <f>+'Información ELECTRO PUNO'!B961</f>
        <v>PPM20</v>
      </c>
      <c r="K981" s="9" t="str">
        <f t="shared" si="116"/>
        <v>POSTE DE MADERA TRATADA DE 12 mts. CL.5</v>
      </c>
      <c r="L981" s="139">
        <f t="shared" si="117"/>
        <v>0.41</v>
      </c>
    </row>
    <row r="982" spans="1:12" x14ac:dyDescent="0.25">
      <c r="A982" s="193">
        <f>+'Información ELECTRO PUNO'!A962</f>
        <v>961</v>
      </c>
      <c r="B982" s="26" t="str">
        <f t="shared" si="115"/>
        <v>SICODI</v>
      </c>
      <c r="C982" s="9" t="str">
        <f t="shared" ref="C982:C1045" si="118">+$C$10</f>
        <v>Puno</v>
      </c>
      <c r="D982" s="9" t="str">
        <f t="shared" ref="D982:D1045" si="119">+$D$10</f>
        <v>No Reporta</v>
      </c>
      <c r="E982" s="9" t="str">
        <f t="shared" ref="E982:E1045" si="120">+$E$10</f>
        <v>No Reporta</v>
      </c>
      <c r="F982" s="194" t="str">
        <f>+'Información ELECTRO PUNO'!E962</f>
        <v>MT</v>
      </c>
      <c r="G982" s="194">
        <f>+'Información ELECTRO PUNO'!G962</f>
        <v>12</v>
      </c>
      <c r="H982" s="9" t="str">
        <f t="shared" ref="H982:H1045" si="121">+$H$10</f>
        <v>Poste</v>
      </c>
      <c r="I982" s="194" t="str">
        <f>+'Información ELECTRO PUNO'!F962</f>
        <v>Madera Tratada</v>
      </c>
      <c r="J982" s="194" t="str">
        <f>+'Información ELECTRO PUNO'!B962</f>
        <v>PPM20</v>
      </c>
      <c r="K982" s="9" t="str">
        <f t="shared" si="116"/>
        <v>POSTE DE MADERA TRATADA DE 12 mts. CL.5</v>
      </c>
      <c r="L982" s="139">
        <f t="shared" si="117"/>
        <v>0.41</v>
      </c>
    </row>
    <row r="983" spans="1:12" x14ac:dyDescent="0.25">
      <c r="A983" s="193">
        <f>+'Información ELECTRO PUNO'!A963</f>
        <v>962</v>
      </c>
      <c r="B983" s="26" t="str">
        <f t="shared" ref="B983:B1046" si="122">+INDEX($B$8:$B$16,MATCH(J983,$J$8:$J$16,0))</f>
        <v>SICODI</v>
      </c>
      <c r="C983" s="9" t="str">
        <f t="shared" si="118"/>
        <v>Puno</v>
      </c>
      <c r="D983" s="9" t="str">
        <f t="shared" si="119"/>
        <v>No Reporta</v>
      </c>
      <c r="E983" s="9" t="str">
        <f t="shared" si="120"/>
        <v>No Reporta</v>
      </c>
      <c r="F983" s="194" t="str">
        <f>+'Información ELECTRO PUNO'!E963</f>
        <v>MT</v>
      </c>
      <c r="G983" s="194">
        <f>+'Información ELECTRO PUNO'!G963</f>
        <v>12</v>
      </c>
      <c r="H983" s="9" t="str">
        <f t="shared" si="121"/>
        <v>Poste</v>
      </c>
      <c r="I983" s="194" t="str">
        <f>+'Información ELECTRO PUNO'!F963</f>
        <v>Madera Tratada</v>
      </c>
      <c r="J983" s="194" t="str">
        <f>+'Información ELECTRO PUNO'!B963</f>
        <v>PPM20</v>
      </c>
      <c r="K983" s="9" t="str">
        <f t="shared" ref="K983:K1046" si="123">+VLOOKUP(J983,$J$8:$K$16,2,FALSE)</f>
        <v>POSTE DE MADERA TRATADA DE 12 mts. CL.5</v>
      </c>
      <c r="L983" s="139">
        <f t="shared" ref="L983:L1046" si="124">+VLOOKUP(J983,$J$8:$U$16,12,FALSE)</f>
        <v>0.41</v>
      </c>
    </row>
    <row r="984" spans="1:12" x14ac:dyDescent="0.25">
      <c r="A984" s="193">
        <f>+'Información ELECTRO PUNO'!A964</f>
        <v>963</v>
      </c>
      <c r="B984" s="26" t="str">
        <f t="shared" si="122"/>
        <v>SICODI</v>
      </c>
      <c r="C984" s="9" t="str">
        <f t="shared" si="118"/>
        <v>Puno</v>
      </c>
      <c r="D984" s="9" t="str">
        <f t="shared" si="119"/>
        <v>No Reporta</v>
      </c>
      <c r="E984" s="9" t="str">
        <f t="shared" si="120"/>
        <v>No Reporta</v>
      </c>
      <c r="F984" s="194" t="str">
        <f>+'Información ELECTRO PUNO'!E964</f>
        <v>MT</v>
      </c>
      <c r="G984" s="194">
        <f>+'Información ELECTRO PUNO'!G964</f>
        <v>12</v>
      </c>
      <c r="H984" s="9" t="str">
        <f t="shared" si="121"/>
        <v>Poste</v>
      </c>
      <c r="I984" s="194" t="str">
        <f>+'Información ELECTRO PUNO'!F964</f>
        <v>Madera Tratada</v>
      </c>
      <c r="J984" s="194" t="str">
        <f>+'Información ELECTRO PUNO'!B964</f>
        <v>PPM20</v>
      </c>
      <c r="K984" s="9" t="str">
        <f t="shared" si="123"/>
        <v>POSTE DE MADERA TRATADA DE 12 mts. CL.5</v>
      </c>
      <c r="L984" s="139">
        <f t="shared" si="124"/>
        <v>0.41</v>
      </c>
    </row>
    <row r="985" spans="1:12" x14ac:dyDescent="0.25">
      <c r="A985" s="193">
        <f>+'Información ELECTRO PUNO'!A965</f>
        <v>964</v>
      </c>
      <c r="B985" s="26" t="str">
        <f t="shared" si="122"/>
        <v>SICODI</v>
      </c>
      <c r="C985" s="9" t="str">
        <f t="shared" si="118"/>
        <v>Puno</v>
      </c>
      <c r="D985" s="9" t="str">
        <f t="shared" si="119"/>
        <v>No Reporta</v>
      </c>
      <c r="E985" s="9" t="str">
        <f t="shared" si="120"/>
        <v>No Reporta</v>
      </c>
      <c r="F985" s="194" t="str">
        <f>+'Información ELECTRO PUNO'!E965</f>
        <v>MT</v>
      </c>
      <c r="G985" s="194">
        <f>+'Información ELECTRO PUNO'!G965</f>
        <v>12</v>
      </c>
      <c r="H985" s="9" t="str">
        <f t="shared" si="121"/>
        <v>Poste</v>
      </c>
      <c r="I985" s="194" t="str">
        <f>+'Información ELECTRO PUNO'!F965</f>
        <v>Madera Tratada</v>
      </c>
      <c r="J985" s="194" t="str">
        <f>+'Información ELECTRO PUNO'!B965</f>
        <v>PPM20</v>
      </c>
      <c r="K985" s="9" t="str">
        <f t="shared" si="123"/>
        <v>POSTE DE MADERA TRATADA DE 12 mts. CL.5</v>
      </c>
      <c r="L985" s="139">
        <f t="shared" si="124"/>
        <v>0.41</v>
      </c>
    </row>
    <row r="986" spans="1:12" x14ac:dyDescent="0.25">
      <c r="A986" s="193">
        <f>+'Información ELECTRO PUNO'!A966</f>
        <v>965</v>
      </c>
      <c r="B986" s="26" t="str">
        <f t="shared" si="122"/>
        <v>SICODI</v>
      </c>
      <c r="C986" s="9" t="str">
        <f t="shared" si="118"/>
        <v>Puno</v>
      </c>
      <c r="D986" s="9" t="str">
        <f t="shared" si="119"/>
        <v>No Reporta</v>
      </c>
      <c r="E986" s="9" t="str">
        <f t="shared" si="120"/>
        <v>No Reporta</v>
      </c>
      <c r="F986" s="194" t="str">
        <f>+'Información ELECTRO PUNO'!E966</f>
        <v>MT</v>
      </c>
      <c r="G986" s="194">
        <f>+'Información ELECTRO PUNO'!G966</f>
        <v>12</v>
      </c>
      <c r="H986" s="9" t="str">
        <f t="shared" si="121"/>
        <v>Poste</v>
      </c>
      <c r="I986" s="194" t="str">
        <f>+'Información ELECTRO PUNO'!F966</f>
        <v>Madera Tratada</v>
      </c>
      <c r="J986" s="194" t="str">
        <f>+'Información ELECTRO PUNO'!B966</f>
        <v>PPM20</v>
      </c>
      <c r="K986" s="9" t="str">
        <f t="shared" si="123"/>
        <v>POSTE DE MADERA TRATADA DE 12 mts. CL.5</v>
      </c>
      <c r="L986" s="139">
        <f t="shared" si="124"/>
        <v>0.41</v>
      </c>
    </row>
    <row r="987" spans="1:12" x14ac:dyDescent="0.25">
      <c r="A987" s="193">
        <f>+'Información ELECTRO PUNO'!A967</f>
        <v>966</v>
      </c>
      <c r="B987" s="26" t="str">
        <f t="shared" si="122"/>
        <v>SICODI</v>
      </c>
      <c r="C987" s="9" t="str">
        <f t="shared" si="118"/>
        <v>Puno</v>
      </c>
      <c r="D987" s="9" t="str">
        <f t="shared" si="119"/>
        <v>No Reporta</v>
      </c>
      <c r="E987" s="9" t="str">
        <f t="shared" si="120"/>
        <v>No Reporta</v>
      </c>
      <c r="F987" s="194" t="str">
        <f>+'Información ELECTRO PUNO'!E967</f>
        <v>MT</v>
      </c>
      <c r="G987" s="194">
        <f>+'Información ELECTRO PUNO'!G967</f>
        <v>12</v>
      </c>
      <c r="H987" s="9" t="str">
        <f t="shared" si="121"/>
        <v>Poste</v>
      </c>
      <c r="I987" s="194" t="str">
        <f>+'Información ELECTRO PUNO'!F967</f>
        <v>Madera Tratada</v>
      </c>
      <c r="J987" s="194" t="str">
        <f>+'Información ELECTRO PUNO'!B967</f>
        <v>PPM20</v>
      </c>
      <c r="K987" s="9" t="str">
        <f t="shared" si="123"/>
        <v>POSTE DE MADERA TRATADA DE 12 mts. CL.5</v>
      </c>
      <c r="L987" s="139">
        <f t="shared" si="124"/>
        <v>0.41</v>
      </c>
    </row>
    <row r="988" spans="1:12" x14ac:dyDescent="0.25">
      <c r="A988" s="193">
        <f>+'Información ELECTRO PUNO'!A968</f>
        <v>967</v>
      </c>
      <c r="B988" s="26" t="str">
        <f t="shared" si="122"/>
        <v>SICODI</v>
      </c>
      <c r="C988" s="9" t="str">
        <f t="shared" si="118"/>
        <v>Puno</v>
      </c>
      <c r="D988" s="9" t="str">
        <f t="shared" si="119"/>
        <v>No Reporta</v>
      </c>
      <c r="E988" s="9" t="str">
        <f t="shared" si="120"/>
        <v>No Reporta</v>
      </c>
      <c r="F988" s="194" t="str">
        <f>+'Información ELECTRO PUNO'!E968</f>
        <v>MT</v>
      </c>
      <c r="G988" s="194">
        <f>+'Información ELECTRO PUNO'!G968</f>
        <v>12</v>
      </c>
      <c r="H988" s="9" t="str">
        <f t="shared" si="121"/>
        <v>Poste</v>
      </c>
      <c r="I988" s="194" t="str">
        <f>+'Información ELECTRO PUNO'!F968</f>
        <v>Madera Tratada</v>
      </c>
      <c r="J988" s="194" t="str">
        <f>+'Información ELECTRO PUNO'!B968</f>
        <v>PPM20</v>
      </c>
      <c r="K988" s="9" t="str">
        <f t="shared" si="123"/>
        <v>POSTE DE MADERA TRATADA DE 12 mts. CL.5</v>
      </c>
      <c r="L988" s="139">
        <f t="shared" si="124"/>
        <v>0.41</v>
      </c>
    </row>
    <row r="989" spans="1:12" x14ac:dyDescent="0.25">
      <c r="A989" s="193">
        <f>+'Información ELECTRO PUNO'!A969</f>
        <v>968</v>
      </c>
      <c r="B989" s="26" t="str">
        <f t="shared" si="122"/>
        <v>SICODI</v>
      </c>
      <c r="C989" s="9" t="str">
        <f t="shared" si="118"/>
        <v>Puno</v>
      </c>
      <c r="D989" s="9" t="str">
        <f t="shared" si="119"/>
        <v>No Reporta</v>
      </c>
      <c r="E989" s="9" t="str">
        <f t="shared" si="120"/>
        <v>No Reporta</v>
      </c>
      <c r="F989" s="194" t="str">
        <f>+'Información ELECTRO PUNO'!E969</f>
        <v>MT</v>
      </c>
      <c r="G989" s="194">
        <f>+'Información ELECTRO PUNO'!G969</f>
        <v>12</v>
      </c>
      <c r="H989" s="9" t="str">
        <f t="shared" si="121"/>
        <v>Poste</v>
      </c>
      <c r="I989" s="194" t="str">
        <f>+'Información ELECTRO PUNO'!F969</f>
        <v>Madera Tratada</v>
      </c>
      <c r="J989" s="194" t="str">
        <f>+'Información ELECTRO PUNO'!B969</f>
        <v>PPM20</v>
      </c>
      <c r="K989" s="9" t="str">
        <f t="shared" si="123"/>
        <v>POSTE DE MADERA TRATADA DE 12 mts. CL.5</v>
      </c>
      <c r="L989" s="139">
        <f t="shared" si="124"/>
        <v>0.41</v>
      </c>
    </row>
    <row r="990" spans="1:12" x14ac:dyDescent="0.25">
      <c r="A990" s="193">
        <f>+'Información ELECTRO PUNO'!A970</f>
        <v>969</v>
      </c>
      <c r="B990" s="26" t="str">
        <f t="shared" si="122"/>
        <v>SICODI</v>
      </c>
      <c r="C990" s="9" t="str">
        <f t="shared" si="118"/>
        <v>Puno</v>
      </c>
      <c r="D990" s="9" t="str">
        <f t="shared" si="119"/>
        <v>No Reporta</v>
      </c>
      <c r="E990" s="9" t="str">
        <f t="shared" si="120"/>
        <v>No Reporta</v>
      </c>
      <c r="F990" s="194" t="str">
        <f>+'Información ELECTRO PUNO'!E970</f>
        <v>MT</v>
      </c>
      <c r="G990" s="194">
        <f>+'Información ELECTRO PUNO'!G970</f>
        <v>12</v>
      </c>
      <c r="H990" s="9" t="str">
        <f t="shared" si="121"/>
        <v>Poste</v>
      </c>
      <c r="I990" s="194" t="str">
        <f>+'Información ELECTRO PUNO'!F970</f>
        <v>Madera Tratada</v>
      </c>
      <c r="J990" s="194" t="str">
        <f>+'Información ELECTRO PUNO'!B970</f>
        <v>PPM20</v>
      </c>
      <c r="K990" s="9" t="str">
        <f t="shared" si="123"/>
        <v>POSTE DE MADERA TRATADA DE 12 mts. CL.5</v>
      </c>
      <c r="L990" s="139">
        <f t="shared" si="124"/>
        <v>0.41</v>
      </c>
    </row>
    <row r="991" spans="1:12" x14ac:dyDescent="0.25">
      <c r="A991" s="193">
        <f>+'Información ELECTRO PUNO'!A971</f>
        <v>970</v>
      </c>
      <c r="B991" s="26" t="str">
        <f t="shared" si="122"/>
        <v>SICODI</v>
      </c>
      <c r="C991" s="9" t="str">
        <f t="shared" si="118"/>
        <v>Puno</v>
      </c>
      <c r="D991" s="9" t="str">
        <f t="shared" si="119"/>
        <v>No Reporta</v>
      </c>
      <c r="E991" s="9" t="str">
        <f t="shared" si="120"/>
        <v>No Reporta</v>
      </c>
      <c r="F991" s="194" t="str">
        <f>+'Información ELECTRO PUNO'!E971</f>
        <v>MT</v>
      </c>
      <c r="G991" s="194">
        <f>+'Información ELECTRO PUNO'!G971</f>
        <v>12</v>
      </c>
      <c r="H991" s="9" t="str">
        <f t="shared" si="121"/>
        <v>Poste</v>
      </c>
      <c r="I991" s="194" t="str">
        <f>+'Información ELECTRO PUNO'!F971</f>
        <v>Madera Tratada</v>
      </c>
      <c r="J991" s="194" t="str">
        <f>+'Información ELECTRO PUNO'!B971</f>
        <v>PPM20</v>
      </c>
      <c r="K991" s="9" t="str">
        <f t="shared" si="123"/>
        <v>POSTE DE MADERA TRATADA DE 12 mts. CL.5</v>
      </c>
      <c r="L991" s="139">
        <f t="shared" si="124"/>
        <v>0.41</v>
      </c>
    </row>
    <row r="992" spans="1:12" x14ac:dyDescent="0.25">
      <c r="A992" s="193">
        <f>+'Información ELECTRO PUNO'!A972</f>
        <v>971</v>
      </c>
      <c r="B992" s="26" t="str">
        <f t="shared" si="122"/>
        <v>SICODI</v>
      </c>
      <c r="C992" s="9" t="str">
        <f t="shared" si="118"/>
        <v>Puno</v>
      </c>
      <c r="D992" s="9" t="str">
        <f t="shared" si="119"/>
        <v>No Reporta</v>
      </c>
      <c r="E992" s="9" t="str">
        <f t="shared" si="120"/>
        <v>No Reporta</v>
      </c>
      <c r="F992" s="194" t="str">
        <f>+'Información ELECTRO PUNO'!E972</f>
        <v>MT</v>
      </c>
      <c r="G992" s="194">
        <f>+'Información ELECTRO PUNO'!G972</f>
        <v>12</v>
      </c>
      <c r="H992" s="9" t="str">
        <f t="shared" si="121"/>
        <v>Poste</v>
      </c>
      <c r="I992" s="194" t="str">
        <f>+'Información ELECTRO PUNO'!F972</f>
        <v>Madera Tratada</v>
      </c>
      <c r="J992" s="194" t="str">
        <f>+'Información ELECTRO PUNO'!B972</f>
        <v>PPM20</v>
      </c>
      <c r="K992" s="9" t="str">
        <f t="shared" si="123"/>
        <v>POSTE DE MADERA TRATADA DE 12 mts. CL.5</v>
      </c>
      <c r="L992" s="139">
        <f t="shared" si="124"/>
        <v>0.41</v>
      </c>
    </row>
    <row r="993" spans="1:12" x14ac:dyDescent="0.25">
      <c r="A993" s="193">
        <f>+'Información ELECTRO PUNO'!A973</f>
        <v>972</v>
      </c>
      <c r="B993" s="26" t="str">
        <f t="shared" si="122"/>
        <v>SICODI</v>
      </c>
      <c r="C993" s="9" t="str">
        <f t="shared" si="118"/>
        <v>Puno</v>
      </c>
      <c r="D993" s="9" t="str">
        <f t="shared" si="119"/>
        <v>No Reporta</v>
      </c>
      <c r="E993" s="9" t="str">
        <f t="shared" si="120"/>
        <v>No Reporta</v>
      </c>
      <c r="F993" s="194" t="str">
        <f>+'Información ELECTRO PUNO'!E973</f>
        <v>MT</v>
      </c>
      <c r="G993" s="194">
        <f>+'Información ELECTRO PUNO'!G973</f>
        <v>12</v>
      </c>
      <c r="H993" s="9" t="str">
        <f t="shared" si="121"/>
        <v>Poste</v>
      </c>
      <c r="I993" s="194" t="str">
        <f>+'Información ELECTRO PUNO'!F973</f>
        <v>Madera Tratada</v>
      </c>
      <c r="J993" s="194" t="str">
        <f>+'Información ELECTRO PUNO'!B973</f>
        <v>PPM20</v>
      </c>
      <c r="K993" s="9" t="str">
        <f t="shared" si="123"/>
        <v>POSTE DE MADERA TRATADA DE 12 mts. CL.5</v>
      </c>
      <c r="L993" s="139">
        <f t="shared" si="124"/>
        <v>0.41</v>
      </c>
    </row>
    <row r="994" spans="1:12" x14ac:dyDescent="0.25">
      <c r="A994" s="193">
        <f>+'Información ELECTRO PUNO'!A974</f>
        <v>973</v>
      </c>
      <c r="B994" s="26" t="str">
        <f t="shared" si="122"/>
        <v>SICODI</v>
      </c>
      <c r="C994" s="9" t="str">
        <f t="shared" si="118"/>
        <v>Puno</v>
      </c>
      <c r="D994" s="9" t="str">
        <f t="shared" si="119"/>
        <v>No Reporta</v>
      </c>
      <c r="E994" s="9" t="str">
        <f t="shared" si="120"/>
        <v>No Reporta</v>
      </c>
      <c r="F994" s="194" t="str">
        <f>+'Información ELECTRO PUNO'!E974</f>
        <v>MT</v>
      </c>
      <c r="G994" s="194">
        <f>+'Información ELECTRO PUNO'!G974</f>
        <v>12</v>
      </c>
      <c r="H994" s="9" t="str">
        <f t="shared" si="121"/>
        <v>Poste</v>
      </c>
      <c r="I994" s="194" t="str">
        <f>+'Información ELECTRO PUNO'!F974</f>
        <v>Madera Tratada</v>
      </c>
      <c r="J994" s="194" t="str">
        <f>+'Información ELECTRO PUNO'!B974</f>
        <v>PPM20</v>
      </c>
      <c r="K994" s="9" t="str">
        <f t="shared" si="123"/>
        <v>POSTE DE MADERA TRATADA DE 12 mts. CL.5</v>
      </c>
      <c r="L994" s="139">
        <f t="shared" si="124"/>
        <v>0.41</v>
      </c>
    </row>
    <row r="995" spans="1:12" x14ac:dyDescent="0.25">
      <c r="A995" s="193">
        <f>+'Información ELECTRO PUNO'!A975</f>
        <v>974</v>
      </c>
      <c r="B995" s="26" t="str">
        <f t="shared" si="122"/>
        <v>SICODI</v>
      </c>
      <c r="C995" s="9" t="str">
        <f t="shared" si="118"/>
        <v>Puno</v>
      </c>
      <c r="D995" s="9" t="str">
        <f t="shared" si="119"/>
        <v>No Reporta</v>
      </c>
      <c r="E995" s="9" t="str">
        <f t="shared" si="120"/>
        <v>No Reporta</v>
      </c>
      <c r="F995" s="194" t="str">
        <f>+'Información ELECTRO PUNO'!E975</f>
        <v>MT</v>
      </c>
      <c r="G995" s="194">
        <f>+'Información ELECTRO PUNO'!G975</f>
        <v>12</v>
      </c>
      <c r="H995" s="9" t="str">
        <f t="shared" si="121"/>
        <v>Poste</v>
      </c>
      <c r="I995" s="194" t="str">
        <f>+'Información ELECTRO PUNO'!F975</f>
        <v>Madera Tratada</v>
      </c>
      <c r="J995" s="194" t="str">
        <f>+'Información ELECTRO PUNO'!B975</f>
        <v>PPM20</v>
      </c>
      <c r="K995" s="9" t="str">
        <f t="shared" si="123"/>
        <v>POSTE DE MADERA TRATADA DE 12 mts. CL.5</v>
      </c>
      <c r="L995" s="139">
        <f t="shared" si="124"/>
        <v>0.41</v>
      </c>
    </row>
    <row r="996" spans="1:12" x14ac:dyDescent="0.25">
      <c r="A996" s="193">
        <f>+'Información ELECTRO PUNO'!A976</f>
        <v>975</v>
      </c>
      <c r="B996" s="26" t="str">
        <f t="shared" si="122"/>
        <v>SICODI</v>
      </c>
      <c r="C996" s="9" t="str">
        <f t="shared" si="118"/>
        <v>Puno</v>
      </c>
      <c r="D996" s="9" t="str">
        <f t="shared" si="119"/>
        <v>No Reporta</v>
      </c>
      <c r="E996" s="9" t="str">
        <f t="shared" si="120"/>
        <v>No Reporta</v>
      </c>
      <c r="F996" s="194" t="str">
        <f>+'Información ELECTRO PUNO'!E976</f>
        <v>MT</v>
      </c>
      <c r="G996" s="194">
        <f>+'Información ELECTRO PUNO'!G976</f>
        <v>12</v>
      </c>
      <c r="H996" s="9" t="str">
        <f t="shared" si="121"/>
        <v>Poste</v>
      </c>
      <c r="I996" s="194" t="str">
        <f>+'Información ELECTRO PUNO'!F976</f>
        <v>Madera Tratada</v>
      </c>
      <c r="J996" s="194" t="str">
        <f>+'Información ELECTRO PUNO'!B976</f>
        <v>PPM20</v>
      </c>
      <c r="K996" s="9" t="str">
        <f t="shared" si="123"/>
        <v>POSTE DE MADERA TRATADA DE 12 mts. CL.5</v>
      </c>
      <c r="L996" s="139">
        <f t="shared" si="124"/>
        <v>0.41</v>
      </c>
    </row>
    <row r="997" spans="1:12" x14ac:dyDescent="0.25">
      <c r="A997" s="193">
        <f>+'Información ELECTRO PUNO'!A977</f>
        <v>976</v>
      </c>
      <c r="B997" s="26" t="str">
        <f t="shared" si="122"/>
        <v>SICODI</v>
      </c>
      <c r="C997" s="9" t="str">
        <f t="shared" si="118"/>
        <v>Puno</v>
      </c>
      <c r="D997" s="9" t="str">
        <f t="shared" si="119"/>
        <v>No Reporta</v>
      </c>
      <c r="E997" s="9" t="str">
        <f t="shared" si="120"/>
        <v>No Reporta</v>
      </c>
      <c r="F997" s="194" t="str">
        <f>+'Información ELECTRO PUNO'!E977</f>
        <v>MT</v>
      </c>
      <c r="G997" s="194">
        <f>+'Información ELECTRO PUNO'!G977</f>
        <v>12</v>
      </c>
      <c r="H997" s="9" t="str">
        <f t="shared" si="121"/>
        <v>Poste</v>
      </c>
      <c r="I997" s="194" t="str">
        <f>+'Información ELECTRO PUNO'!F977</f>
        <v>Madera Tratada</v>
      </c>
      <c r="J997" s="194" t="str">
        <f>+'Información ELECTRO PUNO'!B977</f>
        <v>PPM20</v>
      </c>
      <c r="K997" s="9" t="str">
        <f t="shared" si="123"/>
        <v>POSTE DE MADERA TRATADA DE 12 mts. CL.5</v>
      </c>
      <c r="L997" s="139">
        <f t="shared" si="124"/>
        <v>0.41</v>
      </c>
    </row>
    <row r="998" spans="1:12" x14ac:dyDescent="0.25">
      <c r="A998" s="193">
        <f>+'Información ELECTRO PUNO'!A978</f>
        <v>977</v>
      </c>
      <c r="B998" s="26" t="str">
        <f t="shared" si="122"/>
        <v>SICODI</v>
      </c>
      <c r="C998" s="9" t="str">
        <f t="shared" si="118"/>
        <v>Puno</v>
      </c>
      <c r="D998" s="9" t="str">
        <f t="shared" si="119"/>
        <v>No Reporta</v>
      </c>
      <c r="E998" s="9" t="str">
        <f t="shared" si="120"/>
        <v>No Reporta</v>
      </c>
      <c r="F998" s="194" t="str">
        <f>+'Información ELECTRO PUNO'!E978</f>
        <v>MT</v>
      </c>
      <c r="G998" s="194">
        <f>+'Información ELECTRO PUNO'!G978</f>
        <v>12</v>
      </c>
      <c r="H998" s="9" t="str">
        <f t="shared" si="121"/>
        <v>Poste</v>
      </c>
      <c r="I998" s="194" t="str">
        <f>+'Información ELECTRO PUNO'!F978</f>
        <v>Madera Tratada</v>
      </c>
      <c r="J998" s="194" t="str">
        <f>+'Información ELECTRO PUNO'!B978</f>
        <v>PPM20</v>
      </c>
      <c r="K998" s="9" t="str">
        <f t="shared" si="123"/>
        <v>POSTE DE MADERA TRATADA DE 12 mts. CL.5</v>
      </c>
      <c r="L998" s="139">
        <f t="shared" si="124"/>
        <v>0.41</v>
      </c>
    </row>
    <row r="999" spans="1:12" x14ac:dyDescent="0.25">
      <c r="A999" s="193">
        <f>+'Información ELECTRO PUNO'!A979</f>
        <v>978</v>
      </c>
      <c r="B999" s="26" t="str">
        <f t="shared" si="122"/>
        <v>SICODI</v>
      </c>
      <c r="C999" s="9" t="str">
        <f t="shared" si="118"/>
        <v>Puno</v>
      </c>
      <c r="D999" s="9" t="str">
        <f t="shared" si="119"/>
        <v>No Reporta</v>
      </c>
      <c r="E999" s="9" t="str">
        <f t="shared" si="120"/>
        <v>No Reporta</v>
      </c>
      <c r="F999" s="194" t="str">
        <f>+'Información ELECTRO PUNO'!E979</f>
        <v>MT</v>
      </c>
      <c r="G999" s="194">
        <f>+'Información ELECTRO PUNO'!G979</f>
        <v>12</v>
      </c>
      <c r="H999" s="9" t="str">
        <f t="shared" si="121"/>
        <v>Poste</v>
      </c>
      <c r="I999" s="194" t="str">
        <f>+'Información ELECTRO PUNO'!F979</f>
        <v>Madera Tratada</v>
      </c>
      <c r="J999" s="194" t="str">
        <f>+'Información ELECTRO PUNO'!B979</f>
        <v>PPM20</v>
      </c>
      <c r="K999" s="9" t="str">
        <f t="shared" si="123"/>
        <v>POSTE DE MADERA TRATADA DE 12 mts. CL.5</v>
      </c>
      <c r="L999" s="139">
        <f t="shared" si="124"/>
        <v>0.41</v>
      </c>
    </row>
    <row r="1000" spans="1:12" x14ac:dyDescent="0.25">
      <c r="A1000" s="193">
        <f>+'Información ELECTRO PUNO'!A980</f>
        <v>979</v>
      </c>
      <c r="B1000" s="26" t="str">
        <f t="shared" si="122"/>
        <v>SICODI</v>
      </c>
      <c r="C1000" s="9" t="str">
        <f t="shared" si="118"/>
        <v>Puno</v>
      </c>
      <c r="D1000" s="9" t="str">
        <f t="shared" si="119"/>
        <v>No Reporta</v>
      </c>
      <c r="E1000" s="9" t="str">
        <f t="shared" si="120"/>
        <v>No Reporta</v>
      </c>
      <c r="F1000" s="194" t="str">
        <f>+'Información ELECTRO PUNO'!E980</f>
        <v>MT</v>
      </c>
      <c r="G1000" s="194">
        <f>+'Información ELECTRO PUNO'!G980</f>
        <v>12</v>
      </c>
      <c r="H1000" s="9" t="str">
        <f t="shared" si="121"/>
        <v>Poste</v>
      </c>
      <c r="I1000" s="194" t="str">
        <f>+'Información ELECTRO PUNO'!F980</f>
        <v>Madera Tratada</v>
      </c>
      <c r="J1000" s="194" t="str">
        <f>+'Información ELECTRO PUNO'!B980</f>
        <v>PPM20</v>
      </c>
      <c r="K1000" s="9" t="str">
        <f t="shared" si="123"/>
        <v>POSTE DE MADERA TRATADA DE 12 mts. CL.5</v>
      </c>
      <c r="L1000" s="139">
        <f t="shared" si="124"/>
        <v>0.41</v>
      </c>
    </row>
    <row r="1001" spans="1:12" x14ac:dyDescent="0.25">
      <c r="A1001" s="193">
        <f>+'Información ELECTRO PUNO'!A981</f>
        <v>980</v>
      </c>
      <c r="B1001" s="26" t="str">
        <f t="shared" si="122"/>
        <v>SICODI</v>
      </c>
      <c r="C1001" s="9" t="str">
        <f t="shared" si="118"/>
        <v>Puno</v>
      </c>
      <c r="D1001" s="9" t="str">
        <f t="shared" si="119"/>
        <v>No Reporta</v>
      </c>
      <c r="E1001" s="9" t="str">
        <f t="shared" si="120"/>
        <v>No Reporta</v>
      </c>
      <c r="F1001" s="194" t="str">
        <f>+'Información ELECTRO PUNO'!E981</f>
        <v>MT</v>
      </c>
      <c r="G1001" s="194">
        <f>+'Información ELECTRO PUNO'!G981</f>
        <v>12</v>
      </c>
      <c r="H1001" s="9" t="str">
        <f t="shared" si="121"/>
        <v>Poste</v>
      </c>
      <c r="I1001" s="194" t="str">
        <f>+'Información ELECTRO PUNO'!F981</f>
        <v>Madera Tratada</v>
      </c>
      <c r="J1001" s="194" t="str">
        <f>+'Información ELECTRO PUNO'!B981</f>
        <v>PPM20</v>
      </c>
      <c r="K1001" s="9" t="str">
        <f t="shared" si="123"/>
        <v>POSTE DE MADERA TRATADA DE 12 mts. CL.5</v>
      </c>
      <c r="L1001" s="139">
        <f t="shared" si="124"/>
        <v>0.41</v>
      </c>
    </row>
    <row r="1002" spans="1:12" x14ac:dyDescent="0.25">
      <c r="A1002" s="193">
        <f>+'Información ELECTRO PUNO'!A982</f>
        <v>981</v>
      </c>
      <c r="B1002" s="26" t="str">
        <f t="shared" si="122"/>
        <v>SICODI</v>
      </c>
      <c r="C1002" s="9" t="str">
        <f t="shared" si="118"/>
        <v>Puno</v>
      </c>
      <c r="D1002" s="9" t="str">
        <f t="shared" si="119"/>
        <v>No Reporta</v>
      </c>
      <c r="E1002" s="9" t="str">
        <f t="shared" si="120"/>
        <v>No Reporta</v>
      </c>
      <c r="F1002" s="194" t="str">
        <f>+'Información ELECTRO PUNO'!E982</f>
        <v>MT</v>
      </c>
      <c r="G1002" s="194">
        <f>+'Información ELECTRO PUNO'!G982</f>
        <v>12</v>
      </c>
      <c r="H1002" s="9" t="str">
        <f t="shared" si="121"/>
        <v>Poste</v>
      </c>
      <c r="I1002" s="194" t="str">
        <f>+'Información ELECTRO PUNO'!F982</f>
        <v>Madera Tratada</v>
      </c>
      <c r="J1002" s="194" t="str">
        <f>+'Información ELECTRO PUNO'!B982</f>
        <v>PPM20</v>
      </c>
      <c r="K1002" s="9" t="str">
        <f t="shared" si="123"/>
        <v>POSTE DE MADERA TRATADA DE 12 mts. CL.5</v>
      </c>
      <c r="L1002" s="139">
        <f t="shared" si="124"/>
        <v>0.41</v>
      </c>
    </row>
    <row r="1003" spans="1:12" x14ac:dyDescent="0.25">
      <c r="A1003" s="193">
        <f>+'Información ELECTRO PUNO'!A983</f>
        <v>982</v>
      </c>
      <c r="B1003" s="26" t="str">
        <f t="shared" si="122"/>
        <v>SICODI</v>
      </c>
      <c r="C1003" s="9" t="str">
        <f t="shared" si="118"/>
        <v>Puno</v>
      </c>
      <c r="D1003" s="9" t="str">
        <f t="shared" si="119"/>
        <v>No Reporta</v>
      </c>
      <c r="E1003" s="9" t="str">
        <f t="shared" si="120"/>
        <v>No Reporta</v>
      </c>
      <c r="F1003" s="194" t="str">
        <f>+'Información ELECTRO PUNO'!E983</f>
        <v>MT</v>
      </c>
      <c r="G1003" s="194">
        <f>+'Información ELECTRO PUNO'!G983</f>
        <v>12</v>
      </c>
      <c r="H1003" s="9" t="str">
        <f t="shared" si="121"/>
        <v>Poste</v>
      </c>
      <c r="I1003" s="194" t="str">
        <f>+'Información ELECTRO PUNO'!F983</f>
        <v>Madera Tratada</v>
      </c>
      <c r="J1003" s="194" t="str">
        <f>+'Información ELECTRO PUNO'!B983</f>
        <v>PPM20</v>
      </c>
      <c r="K1003" s="9" t="str">
        <f t="shared" si="123"/>
        <v>POSTE DE MADERA TRATADA DE 12 mts. CL.5</v>
      </c>
      <c r="L1003" s="139">
        <f t="shared" si="124"/>
        <v>0.41</v>
      </c>
    </row>
    <row r="1004" spans="1:12" x14ac:dyDescent="0.25">
      <c r="A1004" s="193">
        <f>+'Información ELECTRO PUNO'!A984</f>
        <v>983</v>
      </c>
      <c r="B1004" s="26" t="str">
        <f t="shared" si="122"/>
        <v>SICODI</v>
      </c>
      <c r="C1004" s="9" t="str">
        <f t="shared" si="118"/>
        <v>Puno</v>
      </c>
      <c r="D1004" s="9" t="str">
        <f t="shared" si="119"/>
        <v>No Reporta</v>
      </c>
      <c r="E1004" s="9" t="str">
        <f t="shared" si="120"/>
        <v>No Reporta</v>
      </c>
      <c r="F1004" s="194" t="str">
        <f>+'Información ELECTRO PUNO'!E984</f>
        <v>MT</v>
      </c>
      <c r="G1004" s="194">
        <f>+'Información ELECTRO PUNO'!G984</f>
        <v>12</v>
      </c>
      <c r="H1004" s="9" t="str">
        <f t="shared" si="121"/>
        <v>Poste</v>
      </c>
      <c r="I1004" s="194" t="str">
        <f>+'Información ELECTRO PUNO'!F984</f>
        <v>Madera Tratada</v>
      </c>
      <c r="J1004" s="194" t="str">
        <f>+'Información ELECTRO PUNO'!B984</f>
        <v>PPM20</v>
      </c>
      <c r="K1004" s="9" t="str">
        <f t="shared" si="123"/>
        <v>POSTE DE MADERA TRATADA DE 12 mts. CL.5</v>
      </c>
      <c r="L1004" s="139">
        <f t="shared" si="124"/>
        <v>0.41</v>
      </c>
    </row>
    <row r="1005" spans="1:12" x14ac:dyDescent="0.25">
      <c r="A1005" s="193">
        <f>+'Información ELECTRO PUNO'!A985</f>
        <v>984</v>
      </c>
      <c r="B1005" s="26" t="str">
        <f t="shared" si="122"/>
        <v>SICODI</v>
      </c>
      <c r="C1005" s="9" t="str">
        <f t="shared" si="118"/>
        <v>Puno</v>
      </c>
      <c r="D1005" s="9" t="str">
        <f t="shared" si="119"/>
        <v>No Reporta</v>
      </c>
      <c r="E1005" s="9" t="str">
        <f t="shared" si="120"/>
        <v>No Reporta</v>
      </c>
      <c r="F1005" s="194" t="str">
        <f>+'Información ELECTRO PUNO'!E985</f>
        <v>MT</v>
      </c>
      <c r="G1005" s="194">
        <f>+'Información ELECTRO PUNO'!G985</f>
        <v>12</v>
      </c>
      <c r="H1005" s="9" t="str">
        <f t="shared" si="121"/>
        <v>Poste</v>
      </c>
      <c r="I1005" s="194" t="str">
        <f>+'Información ELECTRO PUNO'!F985</f>
        <v>Madera Tratada</v>
      </c>
      <c r="J1005" s="194" t="str">
        <f>+'Información ELECTRO PUNO'!B985</f>
        <v>PPM20</v>
      </c>
      <c r="K1005" s="9" t="str">
        <f t="shared" si="123"/>
        <v>POSTE DE MADERA TRATADA DE 12 mts. CL.5</v>
      </c>
      <c r="L1005" s="139">
        <f t="shared" si="124"/>
        <v>0.41</v>
      </c>
    </row>
    <row r="1006" spans="1:12" x14ac:dyDescent="0.25">
      <c r="A1006" s="193">
        <f>+'Información ELECTRO PUNO'!A986</f>
        <v>985</v>
      </c>
      <c r="B1006" s="26" t="str">
        <f t="shared" si="122"/>
        <v>SICODI</v>
      </c>
      <c r="C1006" s="9" t="str">
        <f t="shared" si="118"/>
        <v>Puno</v>
      </c>
      <c r="D1006" s="9" t="str">
        <f t="shared" si="119"/>
        <v>No Reporta</v>
      </c>
      <c r="E1006" s="9" t="str">
        <f t="shared" si="120"/>
        <v>No Reporta</v>
      </c>
      <c r="F1006" s="194" t="str">
        <f>+'Información ELECTRO PUNO'!E986</f>
        <v>MT</v>
      </c>
      <c r="G1006" s="194">
        <f>+'Información ELECTRO PUNO'!G986</f>
        <v>12</v>
      </c>
      <c r="H1006" s="9" t="str">
        <f t="shared" si="121"/>
        <v>Poste</v>
      </c>
      <c r="I1006" s="194" t="str">
        <f>+'Información ELECTRO PUNO'!F986</f>
        <v>Madera Tratada</v>
      </c>
      <c r="J1006" s="194" t="str">
        <f>+'Información ELECTRO PUNO'!B986</f>
        <v>PPM20</v>
      </c>
      <c r="K1006" s="9" t="str">
        <f t="shared" si="123"/>
        <v>POSTE DE MADERA TRATADA DE 12 mts. CL.5</v>
      </c>
      <c r="L1006" s="139">
        <f t="shared" si="124"/>
        <v>0.41</v>
      </c>
    </row>
    <row r="1007" spans="1:12" x14ac:dyDescent="0.25">
      <c r="A1007" s="193">
        <f>+'Información ELECTRO PUNO'!A987</f>
        <v>986</v>
      </c>
      <c r="B1007" s="26" t="str">
        <f t="shared" si="122"/>
        <v>SICODI</v>
      </c>
      <c r="C1007" s="9" t="str">
        <f t="shared" si="118"/>
        <v>Puno</v>
      </c>
      <c r="D1007" s="9" t="str">
        <f t="shared" si="119"/>
        <v>No Reporta</v>
      </c>
      <c r="E1007" s="9" t="str">
        <f t="shared" si="120"/>
        <v>No Reporta</v>
      </c>
      <c r="F1007" s="194" t="str">
        <f>+'Información ELECTRO PUNO'!E987</f>
        <v>MT</v>
      </c>
      <c r="G1007" s="194">
        <f>+'Información ELECTRO PUNO'!G987</f>
        <v>12</v>
      </c>
      <c r="H1007" s="9" t="str">
        <f t="shared" si="121"/>
        <v>Poste</v>
      </c>
      <c r="I1007" s="194" t="str">
        <f>+'Información ELECTRO PUNO'!F987</f>
        <v>Madera Tratada</v>
      </c>
      <c r="J1007" s="194" t="str">
        <f>+'Información ELECTRO PUNO'!B987</f>
        <v>PPM20</v>
      </c>
      <c r="K1007" s="9" t="str">
        <f t="shared" si="123"/>
        <v>POSTE DE MADERA TRATADA DE 12 mts. CL.5</v>
      </c>
      <c r="L1007" s="139">
        <f t="shared" si="124"/>
        <v>0.41</v>
      </c>
    </row>
    <row r="1008" spans="1:12" x14ac:dyDescent="0.25">
      <c r="A1008" s="193">
        <f>+'Información ELECTRO PUNO'!A988</f>
        <v>987</v>
      </c>
      <c r="B1008" s="26" t="str">
        <f t="shared" si="122"/>
        <v>SICODI</v>
      </c>
      <c r="C1008" s="9" t="str">
        <f t="shared" si="118"/>
        <v>Puno</v>
      </c>
      <c r="D1008" s="9" t="str">
        <f t="shared" si="119"/>
        <v>No Reporta</v>
      </c>
      <c r="E1008" s="9" t="str">
        <f t="shared" si="120"/>
        <v>No Reporta</v>
      </c>
      <c r="F1008" s="194" t="str">
        <f>+'Información ELECTRO PUNO'!E988</f>
        <v>MT</v>
      </c>
      <c r="G1008" s="194">
        <f>+'Información ELECTRO PUNO'!G988</f>
        <v>12</v>
      </c>
      <c r="H1008" s="9" t="str">
        <f t="shared" si="121"/>
        <v>Poste</v>
      </c>
      <c r="I1008" s="194" t="str">
        <f>+'Información ELECTRO PUNO'!F988</f>
        <v>Madera Tratada</v>
      </c>
      <c r="J1008" s="194" t="str">
        <f>+'Información ELECTRO PUNO'!B988</f>
        <v>PPM20</v>
      </c>
      <c r="K1008" s="9" t="str">
        <f t="shared" si="123"/>
        <v>POSTE DE MADERA TRATADA DE 12 mts. CL.5</v>
      </c>
      <c r="L1008" s="139">
        <f t="shared" si="124"/>
        <v>0.41</v>
      </c>
    </row>
    <row r="1009" spans="1:12" x14ac:dyDescent="0.25">
      <c r="A1009" s="193">
        <f>+'Información ELECTRO PUNO'!A989</f>
        <v>988</v>
      </c>
      <c r="B1009" s="26" t="str">
        <f t="shared" si="122"/>
        <v>SICODI</v>
      </c>
      <c r="C1009" s="9" t="str">
        <f t="shared" si="118"/>
        <v>Puno</v>
      </c>
      <c r="D1009" s="9" t="str">
        <f t="shared" si="119"/>
        <v>No Reporta</v>
      </c>
      <c r="E1009" s="9" t="str">
        <f t="shared" si="120"/>
        <v>No Reporta</v>
      </c>
      <c r="F1009" s="194" t="str">
        <f>+'Información ELECTRO PUNO'!E989</f>
        <v>MT</v>
      </c>
      <c r="G1009" s="194">
        <f>+'Información ELECTRO PUNO'!G989</f>
        <v>12</v>
      </c>
      <c r="H1009" s="9" t="str">
        <f t="shared" si="121"/>
        <v>Poste</v>
      </c>
      <c r="I1009" s="194" t="str">
        <f>+'Información ELECTRO PUNO'!F989</f>
        <v>Madera Tratada</v>
      </c>
      <c r="J1009" s="194" t="str">
        <f>+'Información ELECTRO PUNO'!B989</f>
        <v>PPM20</v>
      </c>
      <c r="K1009" s="9" t="str">
        <f t="shared" si="123"/>
        <v>POSTE DE MADERA TRATADA DE 12 mts. CL.5</v>
      </c>
      <c r="L1009" s="139">
        <f t="shared" si="124"/>
        <v>0.41</v>
      </c>
    </row>
    <row r="1010" spans="1:12" x14ac:dyDescent="0.25">
      <c r="A1010" s="193">
        <f>+'Información ELECTRO PUNO'!A990</f>
        <v>989</v>
      </c>
      <c r="B1010" s="26" t="str">
        <f t="shared" si="122"/>
        <v>SICODI</v>
      </c>
      <c r="C1010" s="9" t="str">
        <f t="shared" si="118"/>
        <v>Puno</v>
      </c>
      <c r="D1010" s="9" t="str">
        <f t="shared" si="119"/>
        <v>No Reporta</v>
      </c>
      <c r="E1010" s="9" t="str">
        <f t="shared" si="120"/>
        <v>No Reporta</v>
      </c>
      <c r="F1010" s="194" t="str">
        <f>+'Información ELECTRO PUNO'!E990</f>
        <v>MT</v>
      </c>
      <c r="G1010" s="194">
        <f>+'Información ELECTRO PUNO'!G990</f>
        <v>13</v>
      </c>
      <c r="H1010" s="9" t="str">
        <f t="shared" si="121"/>
        <v>Poste</v>
      </c>
      <c r="I1010" s="194" t="str">
        <f>+'Información ELECTRO PUNO'!F990</f>
        <v>Concreto Armado C</v>
      </c>
      <c r="J1010" s="194" t="str">
        <f>+'Información ELECTRO PUNO'!B990</f>
        <v>PPC20</v>
      </c>
      <c r="K1010" s="9" t="str">
        <f t="shared" si="123"/>
        <v>POSTE DE CONCRETO ARMADO DE 13/400/150/345</v>
      </c>
      <c r="L1010" s="139">
        <f t="shared" si="124"/>
        <v>0.54</v>
      </c>
    </row>
    <row r="1011" spans="1:12" x14ac:dyDescent="0.25">
      <c r="A1011" s="193">
        <f>+'Información ELECTRO PUNO'!A991</f>
        <v>990</v>
      </c>
      <c r="B1011" s="26" t="str">
        <f t="shared" si="122"/>
        <v>SICODI</v>
      </c>
      <c r="C1011" s="9" t="str">
        <f t="shared" si="118"/>
        <v>Puno</v>
      </c>
      <c r="D1011" s="9" t="str">
        <f t="shared" si="119"/>
        <v>No Reporta</v>
      </c>
      <c r="E1011" s="9" t="str">
        <f t="shared" si="120"/>
        <v>No Reporta</v>
      </c>
      <c r="F1011" s="194" t="str">
        <f>+'Información ELECTRO PUNO'!E991</f>
        <v>MT</v>
      </c>
      <c r="G1011" s="194">
        <f>+'Información ELECTRO PUNO'!G991</f>
        <v>13</v>
      </c>
      <c r="H1011" s="9" t="str">
        <f t="shared" si="121"/>
        <v>Poste</v>
      </c>
      <c r="I1011" s="194" t="str">
        <f>+'Información ELECTRO PUNO'!F991</f>
        <v>Concreto Armado C</v>
      </c>
      <c r="J1011" s="194" t="str">
        <f>+'Información ELECTRO PUNO'!B991</f>
        <v>PPC20</v>
      </c>
      <c r="K1011" s="9" t="str">
        <f t="shared" si="123"/>
        <v>POSTE DE CONCRETO ARMADO DE 13/400/150/345</v>
      </c>
      <c r="L1011" s="139">
        <f t="shared" si="124"/>
        <v>0.54</v>
      </c>
    </row>
    <row r="1012" spans="1:12" x14ac:dyDescent="0.25">
      <c r="A1012" s="193">
        <f>+'Información ELECTRO PUNO'!A992</f>
        <v>991</v>
      </c>
      <c r="B1012" s="26" t="str">
        <f t="shared" si="122"/>
        <v>SICODI</v>
      </c>
      <c r="C1012" s="9" t="str">
        <f t="shared" si="118"/>
        <v>Puno</v>
      </c>
      <c r="D1012" s="9" t="str">
        <f t="shared" si="119"/>
        <v>No Reporta</v>
      </c>
      <c r="E1012" s="9" t="str">
        <f t="shared" si="120"/>
        <v>No Reporta</v>
      </c>
      <c r="F1012" s="194" t="str">
        <f>+'Información ELECTRO PUNO'!E992</f>
        <v>MT</v>
      </c>
      <c r="G1012" s="194">
        <f>+'Información ELECTRO PUNO'!G992</f>
        <v>13</v>
      </c>
      <c r="H1012" s="9" t="str">
        <f t="shared" si="121"/>
        <v>Poste</v>
      </c>
      <c r="I1012" s="194" t="str">
        <f>+'Información ELECTRO PUNO'!F992</f>
        <v>Concreto Armado C</v>
      </c>
      <c r="J1012" s="194" t="str">
        <f>+'Información ELECTRO PUNO'!B992</f>
        <v>PPC20</v>
      </c>
      <c r="K1012" s="9" t="str">
        <f t="shared" si="123"/>
        <v>POSTE DE CONCRETO ARMADO DE 13/400/150/345</v>
      </c>
      <c r="L1012" s="139">
        <f t="shared" si="124"/>
        <v>0.54</v>
      </c>
    </row>
    <row r="1013" spans="1:12" x14ac:dyDescent="0.25">
      <c r="A1013" s="193">
        <f>+'Información ELECTRO PUNO'!A993</f>
        <v>992</v>
      </c>
      <c r="B1013" s="26" t="str">
        <f t="shared" si="122"/>
        <v>SICODI</v>
      </c>
      <c r="C1013" s="9" t="str">
        <f t="shared" si="118"/>
        <v>Puno</v>
      </c>
      <c r="D1013" s="9" t="str">
        <f t="shared" si="119"/>
        <v>No Reporta</v>
      </c>
      <c r="E1013" s="9" t="str">
        <f t="shared" si="120"/>
        <v>No Reporta</v>
      </c>
      <c r="F1013" s="194" t="str">
        <f>+'Información ELECTRO PUNO'!E993</f>
        <v>MT</v>
      </c>
      <c r="G1013" s="194">
        <f>+'Información ELECTRO PUNO'!G993</f>
        <v>13</v>
      </c>
      <c r="H1013" s="9" t="str">
        <f t="shared" si="121"/>
        <v>Poste</v>
      </c>
      <c r="I1013" s="194" t="str">
        <f>+'Información ELECTRO PUNO'!F993</f>
        <v>Concreto Armado C</v>
      </c>
      <c r="J1013" s="194" t="str">
        <f>+'Información ELECTRO PUNO'!B993</f>
        <v>PPC20</v>
      </c>
      <c r="K1013" s="9" t="str">
        <f t="shared" si="123"/>
        <v>POSTE DE CONCRETO ARMADO DE 13/400/150/345</v>
      </c>
      <c r="L1013" s="139">
        <f t="shared" si="124"/>
        <v>0.54</v>
      </c>
    </row>
    <row r="1014" spans="1:12" x14ac:dyDescent="0.25">
      <c r="A1014" s="193">
        <f>+'Información ELECTRO PUNO'!A994</f>
        <v>993</v>
      </c>
      <c r="B1014" s="26" t="str">
        <f t="shared" si="122"/>
        <v>SICODI</v>
      </c>
      <c r="C1014" s="9" t="str">
        <f t="shared" si="118"/>
        <v>Puno</v>
      </c>
      <c r="D1014" s="9" t="str">
        <f t="shared" si="119"/>
        <v>No Reporta</v>
      </c>
      <c r="E1014" s="9" t="str">
        <f t="shared" si="120"/>
        <v>No Reporta</v>
      </c>
      <c r="F1014" s="194" t="str">
        <f>+'Información ELECTRO PUNO'!E994</f>
        <v>BT</v>
      </c>
      <c r="G1014" s="194">
        <f>+'Información ELECTRO PUNO'!G994</f>
        <v>8</v>
      </c>
      <c r="H1014" s="9" t="str">
        <f t="shared" si="121"/>
        <v>Poste</v>
      </c>
      <c r="I1014" s="194" t="str">
        <f>+'Información ELECTRO PUNO'!F994</f>
        <v>Concreto Armado</v>
      </c>
      <c r="J1014" s="194" t="str">
        <f>+'Información ELECTRO PUNO'!B994</f>
        <v>PPC06</v>
      </c>
      <c r="K1014" s="9" t="str">
        <f t="shared" si="123"/>
        <v>POSTE DE CONCRETO ARMADO DE  8/300/120/240</v>
      </c>
      <c r="L1014" s="139">
        <f t="shared" si="124"/>
        <v>0.14000000000000001</v>
      </c>
    </row>
    <row r="1015" spans="1:12" x14ac:dyDescent="0.25">
      <c r="A1015" s="193">
        <f>+'Información ELECTRO PUNO'!A995</f>
        <v>994</v>
      </c>
      <c r="B1015" s="26" t="str">
        <f t="shared" si="122"/>
        <v>SICODI</v>
      </c>
      <c r="C1015" s="9" t="str">
        <f t="shared" si="118"/>
        <v>Puno</v>
      </c>
      <c r="D1015" s="9" t="str">
        <f t="shared" si="119"/>
        <v>No Reporta</v>
      </c>
      <c r="E1015" s="9" t="str">
        <f t="shared" si="120"/>
        <v>No Reporta</v>
      </c>
      <c r="F1015" s="194" t="str">
        <f>+'Información ELECTRO PUNO'!E995</f>
        <v>BT</v>
      </c>
      <c r="G1015" s="194">
        <f>+'Información ELECTRO PUNO'!G995</f>
        <v>8</v>
      </c>
      <c r="H1015" s="9" t="str">
        <f t="shared" si="121"/>
        <v>Poste</v>
      </c>
      <c r="I1015" s="194" t="str">
        <f>+'Información ELECTRO PUNO'!F995</f>
        <v>Concreto Armado</v>
      </c>
      <c r="J1015" s="194" t="str">
        <f>+'Información ELECTRO PUNO'!B995</f>
        <v>PPC06</v>
      </c>
      <c r="K1015" s="9" t="str">
        <f t="shared" si="123"/>
        <v>POSTE DE CONCRETO ARMADO DE  8/300/120/240</v>
      </c>
      <c r="L1015" s="139">
        <f t="shared" si="124"/>
        <v>0.14000000000000001</v>
      </c>
    </row>
    <row r="1016" spans="1:12" x14ac:dyDescent="0.25">
      <c r="A1016" s="193">
        <f>+'Información ELECTRO PUNO'!A996</f>
        <v>995</v>
      </c>
      <c r="B1016" s="26" t="str">
        <f t="shared" si="122"/>
        <v>SICODI</v>
      </c>
      <c r="C1016" s="9" t="str">
        <f t="shared" si="118"/>
        <v>Puno</v>
      </c>
      <c r="D1016" s="9" t="str">
        <f t="shared" si="119"/>
        <v>No Reporta</v>
      </c>
      <c r="E1016" s="9" t="str">
        <f t="shared" si="120"/>
        <v>No Reporta</v>
      </c>
      <c r="F1016" s="194" t="str">
        <f>+'Información ELECTRO PUNO'!E996</f>
        <v>MT</v>
      </c>
      <c r="G1016" s="194">
        <f>+'Información ELECTRO PUNO'!G996</f>
        <v>13</v>
      </c>
      <c r="H1016" s="9" t="str">
        <f t="shared" si="121"/>
        <v>Poste</v>
      </c>
      <c r="I1016" s="194" t="str">
        <f>+'Información ELECTRO PUNO'!F996</f>
        <v>Concreto Armado C</v>
      </c>
      <c r="J1016" s="194" t="str">
        <f>+'Información ELECTRO PUNO'!B996</f>
        <v>PPC20</v>
      </c>
      <c r="K1016" s="9" t="str">
        <f t="shared" si="123"/>
        <v>POSTE DE CONCRETO ARMADO DE 13/400/150/345</v>
      </c>
      <c r="L1016" s="139">
        <f t="shared" si="124"/>
        <v>0.54</v>
      </c>
    </row>
    <row r="1017" spans="1:12" x14ac:dyDescent="0.25">
      <c r="A1017" s="193">
        <f>+'Información ELECTRO PUNO'!A997</f>
        <v>996</v>
      </c>
      <c r="B1017" s="26" t="str">
        <f t="shared" si="122"/>
        <v>SICODI</v>
      </c>
      <c r="C1017" s="9" t="str">
        <f t="shared" si="118"/>
        <v>Puno</v>
      </c>
      <c r="D1017" s="9" t="str">
        <f t="shared" si="119"/>
        <v>No Reporta</v>
      </c>
      <c r="E1017" s="9" t="str">
        <f t="shared" si="120"/>
        <v>No Reporta</v>
      </c>
      <c r="F1017" s="194" t="str">
        <f>+'Información ELECTRO PUNO'!E997</f>
        <v>MT</v>
      </c>
      <c r="G1017" s="194">
        <f>+'Información ELECTRO PUNO'!G997</f>
        <v>13</v>
      </c>
      <c r="H1017" s="9" t="str">
        <f t="shared" si="121"/>
        <v>Poste</v>
      </c>
      <c r="I1017" s="194" t="str">
        <f>+'Información ELECTRO PUNO'!F997</f>
        <v>Concreto Armado C</v>
      </c>
      <c r="J1017" s="194" t="str">
        <f>+'Información ELECTRO PUNO'!B997</f>
        <v>PPC20</v>
      </c>
      <c r="K1017" s="9" t="str">
        <f t="shared" si="123"/>
        <v>POSTE DE CONCRETO ARMADO DE 13/400/150/345</v>
      </c>
      <c r="L1017" s="139">
        <f t="shared" si="124"/>
        <v>0.54</v>
      </c>
    </row>
    <row r="1018" spans="1:12" x14ac:dyDescent="0.25">
      <c r="A1018" s="193">
        <f>+'Información ELECTRO PUNO'!A998</f>
        <v>997</v>
      </c>
      <c r="B1018" s="26" t="str">
        <f t="shared" si="122"/>
        <v>SICODI</v>
      </c>
      <c r="C1018" s="9" t="str">
        <f t="shared" si="118"/>
        <v>Puno</v>
      </c>
      <c r="D1018" s="9" t="str">
        <f t="shared" si="119"/>
        <v>No Reporta</v>
      </c>
      <c r="E1018" s="9" t="str">
        <f t="shared" si="120"/>
        <v>No Reporta</v>
      </c>
      <c r="F1018" s="194" t="str">
        <f>+'Información ELECTRO PUNO'!E998</f>
        <v>MT</v>
      </c>
      <c r="G1018" s="194">
        <f>+'Información ELECTRO PUNO'!G998</f>
        <v>13</v>
      </c>
      <c r="H1018" s="9" t="str">
        <f t="shared" si="121"/>
        <v>Poste</v>
      </c>
      <c r="I1018" s="194" t="str">
        <f>+'Información ELECTRO PUNO'!F998</f>
        <v>Concreto Armado C</v>
      </c>
      <c r="J1018" s="194" t="str">
        <f>+'Información ELECTRO PUNO'!B998</f>
        <v>PPC20</v>
      </c>
      <c r="K1018" s="9" t="str">
        <f t="shared" si="123"/>
        <v>POSTE DE CONCRETO ARMADO DE 13/400/150/345</v>
      </c>
      <c r="L1018" s="139">
        <f t="shared" si="124"/>
        <v>0.54</v>
      </c>
    </row>
    <row r="1019" spans="1:12" x14ac:dyDescent="0.25">
      <c r="A1019" s="193">
        <f>+'Información ELECTRO PUNO'!A999</f>
        <v>998</v>
      </c>
      <c r="B1019" s="26" t="str">
        <f t="shared" si="122"/>
        <v>SICODI</v>
      </c>
      <c r="C1019" s="9" t="str">
        <f t="shared" si="118"/>
        <v>Puno</v>
      </c>
      <c r="D1019" s="9" t="str">
        <f t="shared" si="119"/>
        <v>No Reporta</v>
      </c>
      <c r="E1019" s="9" t="str">
        <f t="shared" si="120"/>
        <v>No Reporta</v>
      </c>
      <c r="F1019" s="194" t="str">
        <f>+'Información ELECTRO PUNO'!E999</f>
        <v>MT</v>
      </c>
      <c r="G1019" s="194">
        <f>+'Información ELECTRO PUNO'!G999</f>
        <v>13</v>
      </c>
      <c r="H1019" s="9" t="str">
        <f t="shared" si="121"/>
        <v>Poste</v>
      </c>
      <c r="I1019" s="194" t="str">
        <f>+'Información ELECTRO PUNO'!F999</f>
        <v>Concreto Armado C</v>
      </c>
      <c r="J1019" s="194" t="str">
        <f>+'Información ELECTRO PUNO'!B999</f>
        <v>PPC20</v>
      </c>
      <c r="K1019" s="9" t="str">
        <f t="shared" si="123"/>
        <v>POSTE DE CONCRETO ARMADO DE 13/400/150/345</v>
      </c>
      <c r="L1019" s="139">
        <f t="shared" si="124"/>
        <v>0.54</v>
      </c>
    </row>
    <row r="1020" spans="1:12" x14ac:dyDescent="0.25">
      <c r="A1020" s="193">
        <f>+'Información ELECTRO PUNO'!A1000</f>
        <v>999</v>
      </c>
      <c r="B1020" s="26" t="str">
        <f t="shared" si="122"/>
        <v>SICODI</v>
      </c>
      <c r="C1020" s="9" t="str">
        <f t="shared" si="118"/>
        <v>Puno</v>
      </c>
      <c r="D1020" s="9" t="str">
        <f t="shared" si="119"/>
        <v>No Reporta</v>
      </c>
      <c r="E1020" s="9" t="str">
        <f t="shared" si="120"/>
        <v>No Reporta</v>
      </c>
      <c r="F1020" s="194" t="str">
        <f>+'Información ELECTRO PUNO'!E1000</f>
        <v>MT</v>
      </c>
      <c r="G1020" s="194">
        <f>+'Información ELECTRO PUNO'!G1000</f>
        <v>13</v>
      </c>
      <c r="H1020" s="9" t="str">
        <f t="shared" si="121"/>
        <v>Poste</v>
      </c>
      <c r="I1020" s="194" t="str">
        <f>+'Información ELECTRO PUNO'!F1000</f>
        <v>Concreto Armado C</v>
      </c>
      <c r="J1020" s="194" t="str">
        <f>+'Información ELECTRO PUNO'!B1000</f>
        <v>PPC20</v>
      </c>
      <c r="K1020" s="9" t="str">
        <f t="shared" si="123"/>
        <v>POSTE DE CONCRETO ARMADO DE 13/400/150/345</v>
      </c>
      <c r="L1020" s="139">
        <f t="shared" si="124"/>
        <v>0.54</v>
      </c>
    </row>
    <row r="1021" spans="1:12" x14ac:dyDescent="0.25">
      <c r="A1021" s="193">
        <f>+'Información ELECTRO PUNO'!A1001</f>
        <v>1000</v>
      </c>
      <c r="B1021" s="26" t="str">
        <f t="shared" si="122"/>
        <v>SICODI</v>
      </c>
      <c r="C1021" s="9" t="str">
        <f t="shared" si="118"/>
        <v>Puno</v>
      </c>
      <c r="D1021" s="9" t="str">
        <f t="shared" si="119"/>
        <v>No Reporta</v>
      </c>
      <c r="E1021" s="9" t="str">
        <f t="shared" si="120"/>
        <v>No Reporta</v>
      </c>
      <c r="F1021" s="194" t="str">
        <f>+'Información ELECTRO PUNO'!E1001</f>
        <v>MT</v>
      </c>
      <c r="G1021" s="194">
        <f>+'Información ELECTRO PUNO'!G1001</f>
        <v>13</v>
      </c>
      <c r="H1021" s="9" t="str">
        <f t="shared" si="121"/>
        <v>Poste</v>
      </c>
      <c r="I1021" s="194" t="str">
        <f>+'Información ELECTRO PUNO'!F1001</f>
        <v>Concreto Armado C</v>
      </c>
      <c r="J1021" s="194" t="str">
        <f>+'Información ELECTRO PUNO'!B1001</f>
        <v>PPC20</v>
      </c>
      <c r="K1021" s="9" t="str">
        <f t="shared" si="123"/>
        <v>POSTE DE CONCRETO ARMADO DE 13/400/150/345</v>
      </c>
      <c r="L1021" s="139">
        <f t="shared" si="124"/>
        <v>0.54</v>
      </c>
    </row>
    <row r="1022" spans="1:12" x14ac:dyDescent="0.25">
      <c r="A1022" s="193">
        <f>+'Información ELECTRO PUNO'!A1002</f>
        <v>1001</v>
      </c>
      <c r="B1022" s="26" t="str">
        <f t="shared" si="122"/>
        <v>SICODI</v>
      </c>
      <c r="C1022" s="9" t="str">
        <f t="shared" si="118"/>
        <v>Puno</v>
      </c>
      <c r="D1022" s="9" t="str">
        <f t="shared" si="119"/>
        <v>No Reporta</v>
      </c>
      <c r="E1022" s="9" t="str">
        <f t="shared" si="120"/>
        <v>No Reporta</v>
      </c>
      <c r="F1022" s="194" t="str">
        <f>+'Información ELECTRO PUNO'!E1002</f>
        <v>MT</v>
      </c>
      <c r="G1022" s="194">
        <f>+'Información ELECTRO PUNO'!G1002</f>
        <v>13</v>
      </c>
      <c r="H1022" s="9" t="str">
        <f t="shared" si="121"/>
        <v>Poste</v>
      </c>
      <c r="I1022" s="194" t="str">
        <f>+'Información ELECTRO PUNO'!F1002</f>
        <v>Concreto Armado C</v>
      </c>
      <c r="J1022" s="194" t="str">
        <f>+'Información ELECTRO PUNO'!B1002</f>
        <v>PPC20</v>
      </c>
      <c r="K1022" s="9" t="str">
        <f t="shared" si="123"/>
        <v>POSTE DE CONCRETO ARMADO DE 13/400/150/345</v>
      </c>
      <c r="L1022" s="139">
        <f t="shared" si="124"/>
        <v>0.54</v>
      </c>
    </row>
    <row r="1023" spans="1:12" x14ac:dyDescent="0.25">
      <c r="A1023" s="193">
        <f>+'Información ELECTRO PUNO'!A1003</f>
        <v>1002</v>
      </c>
      <c r="B1023" s="26" t="str">
        <f t="shared" si="122"/>
        <v>SICODI</v>
      </c>
      <c r="C1023" s="9" t="str">
        <f t="shared" si="118"/>
        <v>Puno</v>
      </c>
      <c r="D1023" s="9" t="str">
        <f t="shared" si="119"/>
        <v>No Reporta</v>
      </c>
      <c r="E1023" s="9" t="str">
        <f t="shared" si="120"/>
        <v>No Reporta</v>
      </c>
      <c r="F1023" s="194" t="str">
        <f>+'Información ELECTRO PUNO'!E1003</f>
        <v>MT</v>
      </c>
      <c r="G1023" s="194">
        <f>+'Información ELECTRO PUNO'!G1003</f>
        <v>13</v>
      </c>
      <c r="H1023" s="9" t="str">
        <f t="shared" si="121"/>
        <v>Poste</v>
      </c>
      <c r="I1023" s="194" t="str">
        <f>+'Información ELECTRO PUNO'!F1003</f>
        <v>Concreto Armado C</v>
      </c>
      <c r="J1023" s="194" t="str">
        <f>+'Información ELECTRO PUNO'!B1003</f>
        <v>PPC20</v>
      </c>
      <c r="K1023" s="9" t="str">
        <f t="shared" si="123"/>
        <v>POSTE DE CONCRETO ARMADO DE 13/400/150/345</v>
      </c>
      <c r="L1023" s="139">
        <f t="shared" si="124"/>
        <v>0.54</v>
      </c>
    </row>
    <row r="1024" spans="1:12" x14ac:dyDescent="0.25">
      <c r="A1024" s="193">
        <f>+'Información ELECTRO PUNO'!A1004</f>
        <v>1003</v>
      </c>
      <c r="B1024" s="26" t="str">
        <f t="shared" si="122"/>
        <v>SICODI</v>
      </c>
      <c r="C1024" s="9" t="str">
        <f t="shared" si="118"/>
        <v>Puno</v>
      </c>
      <c r="D1024" s="9" t="str">
        <f t="shared" si="119"/>
        <v>No Reporta</v>
      </c>
      <c r="E1024" s="9" t="str">
        <f t="shared" si="120"/>
        <v>No Reporta</v>
      </c>
      <c r="F1024" s="194" t="str">
        <f>+'Información ELECTRO PUNO'!E1004</f>
        <v>MT</v>
      </c>
      <c r="G1024" s="194">
        <f>+'Información ELECTRO PUNO'!G1004</f>
        <v>13</v>
      </c>
      <c r="H1024" s="9" t="str">
        <f t="shared" si="121"/>
        <v>Poste</v>
      </c>
      <c r="I1024" s="194" t="str">
        <f>+'Información ELECTRO PUNO'!F1004</f>
        <v>Concreto Armado C</v>
      </c>
      <c r="J1024" s="194" t="str">
        <f>+'Información ELECTRO PUNO'!B1004</f>
        <v>PPC20</v>
      </c>
      <c r="K1024" s="9" t="str">
        <f t="shared" si="123"/>
        <v>POSTE DE CONCRETO ARMADO DE 13/400/150/345</v>
      </c>
      <c r="L1024" s="139">
        <f t="shared" si="124"/>
        <v>0.54</v>
      </c>
    </row>
    <row r="1025" spans="1:12" x14ac:dyDescent="0.25">
      <c r="A1025" s="193">
        <f>+'Información ELECTRO PUNO'!A1005</f>
        <v>1004</v>
      </c>
      <c r="B1025" s="26" t="str">
        <f t="shared" si="122"/>
        <v>SICODI</v>
      </c>
      <c r="C1025" s="9" t="str">
        <f t="shared" si="118"/>
        <v>Puno</v>
      </c>
      <c r="D1025" s="9" t="str">
        <f t="shared" si="119"/>
        <v>No Reporta</v>
      </c>
      <c r="E1025" s="9" t="str">
        <f t="shared" si="120"/>
        <v>No Reporta</v>
      </c>
      <c r="F1025" s="194" t="str">
        <f>+'Información ELECTRO PUNO'!E1005</f>
        <v>MT</v>
      </c>
      <c r="G1025" s="194">
        <f>+'Información ELECTRO PUNO'!G1005</f>
        <v>13</v>
      </c>
      <c r="H1025" s="9" t="str">
        <f t="shared" si="121"/>
        <v>Poste</v>
      </c>
      <c r="I1025" s="194" t="str">
        <f>+'Información ELECTRO PUNO'!F1005</f>
        <v>Concreto Armado C</v>
      </c>
      <c r="J1025" s="194" t="str">
        <f>+'Información ELECTRO PUNO'!B1005</f>
        <v>PPC20</v>
      </c>
      <c r="K1025" s="9" t="str">
        <f t="shared" si="123"/>
        <v>POSTE DE CONCRETO ARMADO DE 13/400/150/345</v>
      </c>
      <c r="L1025" s="139">
        <f t="shared" si="124"/>
        <v>0.54</v>
      </c>
    </row>
    <row r="1026" spans="1:12" x14ac:dyDescent="0.25">
      <c r="A1026" s="193">
        <f>+'Información ELECTRO PUNO'!A1006</f>
        <v>1005</v>
      </c>
      <c r="B1026" s="26" t="str">
        <f t="shared" si="122"/>
        <v>SICODI</v>
      </c>
      <c r="C1026" s="9" t="str">
        <f t="shared" si="118"/>
        <v>Puno</v>
      </c>
      <c r="D1026" s="9" t="str">
        <f t="shared" si="119"/>
        <v>No Reporta</v>
      </c>
      <c r="E1026" s="9" t="str">
        <f t="shared" si="120"/>
        <v>No Reporta</v>
      </c>
      <c r="F1026" s="194" t="str">
        <f>+'Información ELECTRO PUNO'!E1006</f>
        <v>MT</v>
      </c>
      <c r="G1026" s="194">
        <f>+'Información ELECTRO PUNO'!G1006</f>
        <v>13</v>
      </c>
      <c r="H1026" s="9" t="str">
        <f t="shared" si="121"/>
        <v>Poste</v>
      </c>
      <c r="I1026" s="194" t="str">
        <f>+'Información ELECTRO PUNO'!F1006</f>
        <v>Concreto Armado C</v>
      </c>
      <c r="J1026" s="194" t="str">
        <f>+'Información ELECTRO PUNO'!B1006</f>
        <v>PPC20</v>
      </c>
      <c r="K1026" s="9" t="str">
        <f t="shared" si="123"/>
        <v>POSTE DE CONCRETO ARMADO DE 13/400/150/345</v>
      </c>
      <c r="L1026" s="139">
        <f t="shared" si="124"/>
        <v>0.54</v>
      </c>
    </row>
    <row r="1027" spans="1:12" x14ac:dyDescent="0.25">
      <c r="A1027" s="193">
        <f>+'Información ELECTRO PUNO'!A1007</f>
        <v>1006</v>
      </c>
      <c r="B1027" s="26" t="str">
        <f t="shared" si="122"/>
        <v>SICODI</v>
      </c>
      <c r="C1027" s="9" t="str">
        <f t="shared" si="118"/>
        <v>Puno</v>
      </c>
      <c r="D1027" s="9" t="str">
        <f t="shared" si="119"/>
        <v>No Reporta</v>
      </c>
      <c r="E1027" s="9" t="str">
        <f t="shared" si="120"/>
        <v>No Reporta</v>
      </c>
      <c r="F1027" s="194" t="str">
        <f>+'Información ELECTRO PUNO'!E1007</f>
        <v>MT</v>
      </c>
      <c r="G1027" s="194">
        <f>+'Información ELECTRO PUNO'!G1007</f>
        <v>13</v>
      </c>
      <c r="H1027" s="9" t="str">
        <f t="shared" si="121"/>
        <v>Poste</v>
      </c>
      <c r="I1027" s="194" t="str">
        <f>+'Información ELECTRO PUNO'!F1007</f>
        <v>Concreto Armado C</v>
      </c>
      <c r="J1027" s="194" t="str">
        <f>+'Información ELECTRO PUNO'!B1007</f>
        <v>PPC20</v>
      </c>
      <c r="K1027" s="9" t="str">
        <f t="shared" si="123"/>
        <v>POSTE DE CONCRETO ARMADO DE 13/400/150/345</v>
      </c>
      <c r="L1027" s="139">
        <f t="shared" si="124"/>
        <v>0.54</v>
      </c>
    </row>
    <row r="1028" spans="1:12" x14ac:dyDescent="0.25">
      <c r="A1028" s="193">
        <f>+'Información ELECTRO PUNO'!A1008</f>
        <v>1007</v>
      </c>
      <c r="B1028" s="26" t="str">
        <f t="shared" si="122"/>
        <v>SICODI</v>
      </c>
      <c r="C1028" s="9" t="str">
        <f t="shared" si="118"/>
        <v>Puno</v>
      </c>
      <c r="D1028" s="9" t="str">
        <f t="shared" si="119"/>
        <v>No Reporta</v>
      </c>
      <c r="E1028" s="9" t="str">
        <f t="shared" si="120"/>
        <v>No Reporta</v>
      </c>
      <c r="F1028" s="194" t="str">
        <f>+'Información ELECTRO PUNO'!E1008</f>
        <v>MT</v>
      </c>
      <c r="G1028" s="194">
        <f>+'Información ELECTRO PUNO'!G1008</f>
        <v>13</v>
      </c>
      <c r="H1028" s="9" t="str">
        <f t="shared" si="121"/>
        <v>Poste</v>
      </c>
      <c r="I1028" s="194" t="str">
        <f>+'Información ELECTRO PUNO'!F1008</f>
        <v>Concreto Armado C</v>
      </c>
      <c r="J1028" s="194" t="str">
        <f>+'Información ELECTRO PUNO'!B1008</f>
        <v>PPC20</v>
      </c>
      <c r="K1028" s="9" t="str">
        <f t="shared" si="123"/>
        <v>POSTE DE CONCRETO ARMADO DE 13/400/150/345</v>
      </c>
      <c r="L1028" s="139">
        <f t="shared" si="124"/>
        <v>0.54</v>
      </c>
    </row>
    <row r="1029" spans="1:12" x14ac:dyDescent="0.25">
      <c r="A1029" s="193">
        <f>+'Información ELECTRO PUNO'!A1009</f>
        <v>1008</v>
      </c>
      <c r="B1029" s="26" t="str">
        <f t="shared" si="122"/>
        <v>SICODI</v>
      </c>
      <c r="C1029" s="9" t="str">
        <f t="shared" si="118"/>
        <v>Puno</v>
      </c>
      <c r="D1029" s="9" t="str">
        <f t="shared" si="119"/>
        <v>No Reporta</v>
      </c>
      <c r="E1029" s="9" t="str">
        <f t="shared" si="120"/>
        <v>No Reporta</v>
      </c>
      <c r="F1029" s="194" t="str">
        <f>+'Información ELECTRO PUNO'!E1009</f>
        <v>MT</v>
      </c>
      <c r="G1029" s="194">
        <f>+'Información ELECTRO PUNO'!G1009</f>
        <v>13</v>
      </c>
      <c r="H1029" s="9" t="str">
        <f t="shared" si="121"/>
        <v>Poste</v>
      </c>
      <c r="I1029" s="194" t="str">
        <f>+'Información ELECTRO PUNO'!F1009</f>
        <v>Concreto Armado C</v>
      </c>
      <c r="J1029" s="194" t="str">
        <f>+'Información ELECTRO PUNO'!B1009</f>
        <v>PPC20</v>
      </c>
      <c r="K1029" s="9" t="str">
        <f t="shared" si="123"/>
        <v>POSTE DE CONCRETO ARMADO DE 13/400/150/345</v>
      </c>
      <c r="L1029" s="139">
        <f t="shared" si="124"/>
        <v>0.54</v>
      </c>
    </row>
    <row r="1030" spans="1:12" x14ac:dyDescent="0.25">
      <c r="A1030" s="193">
        <f>+'Información ELECTRO PUNO'!A1010</f>
        <v>1009</v>
      </c>
      <c r="B1030" s="26" t="str">
        <f t="shared" si="122"/>
        <v>SICODI</v>
      </c>
      <c r="C1030" s="9" t="str">
        <f t="shared" si="118"/>
        <v>Puno</v>
      </c>
      <c r="D1030" s="9" t="str">
        <f t="shared" si="119"/>
        <v>No Reporta</v>
      </c>
      <c r="E1030" s="9" t="str">
        <f t="shared" si="120"/>
        <v>No Reporta</v>
      </c>
      <c r="F1030" s="194" t="str">
        <f>+'Información ELECTRO PUNO'!E1010</f>
        <v>MT</v>
      </c>
      <c r="G1030" s="194">
        <f>+'Información ELECTRO PUNO'!G1010</f>
        <v>13</v>
      </c>
      <c r="H1030" s="9" t="str">
        <f t="shared" si="121"/>
        <v>Poste</v>
      </c>
      <c r="I1030" s="194" t="str">
        <f>+'Información ELECTRO PUNO'!F1010</f>
        <v>Concreto Armado C</v>
      </c>
      <c r="J1030" s="194" t="str">
        <f>+'Información ELECTRO PUNO'!B1010</f>
        <v>PPC20</v>
      </c>
      <c r="K1030" s="9" t="str">
        <f t="shared" si="123"/>
        <v>POSTE DE CONCRETO ARMADO DE 13/400/150/345</v>
      </c>
      <c r="L1030" s="139">
        <f t="shared" si="124"/>
        <v>0.54</v>
      </c>
    </row>
    <row r="1031" spans="1:12" x14ac:dyDescent="0.25">
      <c r="A1031" s="193">
        <f>+'Información ELECTRO PUNO'!A1011</f>
        <v>1010</v>
      </c>
      <c r="B1031" s="26" t="str">
        <f t="shared" si="122"/>
        <v>SICODI</v>
      </c>
      <c r="C1031" s="9" t="str">
        <f t="shared" si="118"/>
        <v>Puno</v>
      </c>
      <c r="D1031" s="9" t="str">
        <f t="shared" si="119"/>
        <v>No Reporta</v>
      </c>
      <c r="E1031" s="9" t="str">
        <f t="shared" si="120"/>
        <v>No Reporta</v>
      </c>
      <c r="F1031" s="194" t="str">
        <f>+'Información ELECTRO PUNO'!E1011</f>
        <v>BT</v>
      </c>
      <c r="G1031" s="194">
        <f>+'Información ELECTRO PUNO'!G1011</f>
        <v>8</v>
      </c>
      <c r="H1031" s="9" t="str">
        <f t="shared" si="121"/>
        <v>Poste</v>
      </c>
      <c r="I1031" s="194" t="str">
        <f>+'Información ELECTRO PUNO'!F1011</f>
        <v>Concreto Armado</v>
      </c>
      <c r="J1031" s="194" t="str">
        <f>+'Información ELECTRO PUNO'!B1011</f>
        <v>PPC06</v>
      </c>
      <c r="K1031" s="9" t="str">
        <f t="shared" si="123"/>
        <v>POSTE DE CONCRETO ARMADO DE  8/300/120/240</v>
      </c>
      <c r="L1031" s="139">
        <f t="shared" si="124"/>
        <v>0.14000000000000001</v>
      </c>
    </row>
    <row r="1032" spans="1:12" x14ac:dyDescent="0.25">
      <c r="A1032" s="193">
        <f>+'Información ELECTRO PUNO'!A1012</f>
        <v>1011</v>
      </c>
      <c r="B1032" s="26" t="str">
        <f t="shared" si="122"/>
        <v>SICODI</v>
      </c>
      <c r="C1032" s="9" t="str">
        <f t="shared" si="118"/>
        <v>Puno</v>
      </c>
      <c r="D1032" s="9" t="str">
        <f t="shared" si="119"/>
        <v>No Reporta</v>
      </c>
      <c r="E1032" s="9" t="str">
        <f t="shared" si="120"/>
        <v>No Reporta</v>
      </c>
      <c r="F1032" s="194" t="str">
        <f>+'Información ELECTRO PUNO'!E1012</f>
        <v>BT</v>
      </c>
      <c r="G1032" s="194">
        <f>+'Información ELECTRO PUNO'!G1012</f>
        <v>8</v>
      </c>
      <c r="H1032" s="9" t="str">
        <f t="shared" si="121"/>
        <v>Poste</v>
      </c>
      <c r="I1032" s="194" t="str">
        <f>+'Información ELECTRO PUNO'!F1012</f>
        <v>Concreto Armado</v>
      </c>
      <c r="J1032" s="194" t="str">
        <f>+'Información ELECTRO PUNO'!B1012</f>
        <v>PPC06</v>
      </c>
      <c r="K1032" s="9" t="str">
        <f t="shared" si="123"/>
        <v>POSTE DE CONCRETO ARMADO DE  8/300/120/240</v>
      </c>
      <c r="L1032" s="139">
        <f t="shared" si="124"/>
        <v>0.14000000000000001</v>
      </c>
    </row>
    <row r="1033" spans="1:12" x14ac:dyDescent="0.25">
      <c r="A1033" s="193">
        <f>+'Información ELECTRO PUNO'!A1013</f>
        <v>1012</v>
      </c>
      <c r="B1033" s="26" t="str">
        <f t="shared" si="122"/>
        <v>SICODI</v>
      </c>
      <c r="C1033" s="9" t="str">
        <f t="shared" si="118"/>
        <v>Puno</v>
      </c>
      <c r="D1033" s="9" t="str">
        <f t="shared" si="119"/>
        <v>No Reporta</v>
      </c>
      <c r="E1033" s="9" t="str">
        <f t="shared" si="120"/>
        <v>No Reporta</v>
      </c>
      <c r="F1033" s="194" t="str">
        <f>+'Información ELECTRO PUNO'!E1013</f>
        <v>BT</v>
      </c>
      <c r="G1033" s="194">
        <f>+'Información ELECTRO PUNO'!G1013</f>
        <v>8</v>
      </c>
      <c r="H1033" s="9" t="str">
        <f t="shared" si="121"/>
        <v>Poste</v>
      </c>
      <c r="I1033" s="194" t="str">
        <f>+'Información ELECTRO PUNO'!F1013</f>
        <v>Concreto Armado</v>
      </c>
      <c r="J1033" s="194" t="str">
        <f>+'Información ELECTRO PUNO'!B1013</f>
        <v>PPC06</v>
      </c>
      <c r="K1033" s="9" t="str">
        <f t="shared" si="123"/>
        <v>POSTE DE CONCRETO ARMADO DE  8/300/120/240</v>
      </c>
      <c r="L1033" s="139">
        <f t="shared" si="124"/>
        <v>0.14000000000000001</v>
      </c>
    </row>
    <row r="1034" spans="1:12" x14ac:dyDescent="0.25">
      <c r="A1034" s="193">
        <f>+'Información ELECTRO PUNO'!A1014</f>
        <v>1013</v>
      </c>
      <c r="B1034" s="26" t="str">
        <f t="shared" si="122"/>
        <v>SICODI</v>
      </c>
      <c r="C1034" s="9" t="str">
        <f t="shared" si="118"/>
        <v>Puno</v>
      </c>
      <c r="D1034" s="9" t="str">
        <f t="shared" si="119"/>
        <v>No Reporta</v>
      </c>
      <c r="E1034" s="9" t="str">
        <f t="shared" si="120"/>
        <v>No Reporta</v>
      </c>
      <c r="F1034" s="194" t="str">
        <f>+'Información ELECTRO PUNO'!E1014</f>
        <v>BT</v>
      </c>
      <c r="G1034" s="194">
        <f>+'Información ELECTRO PUNO'!G1014</f>
        <v>8</v>
      </c>
      <c r="H1034" s="9" t="str">
        <f t="shared" si="121"/>
        <v>Poste</v>
      </c>
      <c r="I1034" s="194" t="str">
        <f>+'Información ELECTRO PUNO'!F1014</f>
        <v>Concreto Armado</v>
      </c>
      <c r="J1034" s="194" t="str">
        <f>+'Información ELECTRO PUNO'!B1014</f>
        <v>PPC06</v>
      </c>
      <c r="K1034" s="9" t="str">
        <f t="shared" si="123"/>
        <v>POSTE DE CONCRETO ARMADO DE  8/300/120/240</v>
      </c>
      <c r="L1034" s="139">
        <f t="shared" si="124"/>
        <v>0.14000000000000001</v>
      </c>
    </row>
    <row r="1035" spans="1:12" x14ac:dyDescent="0.25">
      <c r="A1035" s="193">
        <f>+'Información ELECTRO PUNO'!A1015</f>
        <v>1014</v>
      </c>
      <c r="B1035" s="26" t="str">
        <f t="shared" si="122"/>
        <v>SICODI</v>
      </c>
      <c r="C1035" s="9" t="str">
        <f t="shared" si="118"/>
        <v>Puno</v>
      </c>
      <c r="D1035" s="9" t="str">
        <f t="shared" si="119"/>
        <v>No Reporta</v>
      </c>
      <c r="E1035" s="9" t="str">
        <f t="shared" si="120"/>
        <v>No Reporta</v>
      </c>
      <c r="F1035" s="194" t="str">
        <f>+'Información ELECTRO PUNO'!E1015</f>
        <v>BT</v>
      </c>
      <c r="G1035" s="194">
        <f>+'Información ELECTRO PUNO'!G1015</f>
        <v>8</v>
      </c>
      <c r="H1035" s="9" t="str">
        <f t="shared" si="121"/>
        <v>Poste</v>
      </c>
      <c r="I1035" s="194" t="str">
        <f>+'Información ELECTRO PUNO'!F1015</f>
        <v>Concreto Armado</v>
      </c>
      <c r="J1035" s="194" t="str">
        <f>+'Información ELECTRO PUNO'!B1015</f>
        <v>PPC06</v>
      </c>
      <c r="K1035" s="9" t="str">
        <f t="shared" si="123"/>
        <v>POSTE DE CONCRETO ARMADO DE  8/300/120/240</v>
      </c>
      <c r="L1035" s="139">
        <f t="shared" si="124"/>
        <v>0.14000000000000001</v>
      </c>
    </row>
    <row r="1036" spans="1:12" x14ac:dyDescent="0.25">
      <c r="A1036" s="193">
        <f>+'Información ELECTRO PUNO'!A1016</f>
        <v>1015</v>
      </c>
      <c r="B1036" s="26" t="str">
        <f t="shared" si="122"/>
        <v>SICODI</v>
      </c>
      <c r="C1036" s="9" t="str">
        <f t="shared" si="118"/>
        <v>Puno</v>
      </c>
      <c r="D1036" s="9" t="str">
        <f t="shared" si="119"/>
        <v>No Reporta</v>
      </c>
      <c r="E1036" s="9" t="str">
        <f t="shared" si="120"/>
        <v>No Reporta</v>
      </c>
      <c r="F1036" s="194" t="str">
        <f>+'Información ELECTRO PUNO'!E1016</f>
        <v>BT</v>
      </c>
      <c r="G1036" s="194">
        <f>+'Información ELECTRO PUNO'!G1016</f>
        <v>8</v>
      </c>
      <c r="H1036" s="9" t="str">
        <f t="shared" si="121"/>
        <v>Poste</v>
      </c>
      <c r="I1036" s="194" t="str">
        <f>+'Información ELECTRO PUNO'!F1016</f>
        <v>Concreto Armado</v>
      </c>
      <c r="J1036" s="194" t="str">
        <f>+'Información ELECTRO PUNO'!B1016</f>
        <v>PPC06</v>
      </c>
      <c r="K1036" s="9" t="str">
        <f t="shared" si="123"/>
        <v>POSTE DE CONCRETO ARMADO DE  8/300/120/240</v>
      </c>
      <c r="L1036" s="139">
        <f t="shared" si="124"/>
        <v>0.14000000000000001</v>
      </c>
    </row>
    <row r="1037" spans="1:12" x14ac:dyDescent="0.25">
      <c r="A1037" s="193">
        <f>+'Información ELECTRO PUNO'!A1017</f>
        <v>1016</v>
      </c>
      <c r="B1037" s="26" t="str">
        <f t="shared" si="122"/>
        <v>SICODI</v>
      </c>
      <c r="C1037" s="9" t="str">
        <f t="shared" si="118"/>
        <v>Puno</v>
      </c>
      <c r="D1037" s="9" t="str">
        <f t="shared" si="119"/>
        <v>No Reporta</v>
      </c>
      <c r="E1037" s="9" t="str">
        <f t="shared" si="120"/>
        <v>No Reporta</v>
      </c>
      <c r="F1037" s="194" t="str">
        <f>+'Información ELECTRO PUNO'!E1017</f>
        <v>BT</v>
      </c>
      <c r="G1037" s="194">
        <f>+'Información ELECTRO PUNO'!G1017</f>
        <v>8</v>
      </c>
      <c r="H1037" s="9" t="str">
        <f t="shared" si="121"/>
        <v>Poste</v>
      </c>
      <c r="I1037" s="194" t="str">
        <f>+'Información ELECTRO PUNO'!F1017</f>
        <v>Concreto Armado</v>
      </c>
      <c r="J1037" s="194" t="str">
        <f>+'Información ELECTRO PUNO'!B1017</f>
        <v>PPC06</v>
      </c>
      <c r="K1037" s="9" t="str">
        <f t="shared" si="123"/>
        <v>POSTE DE CONCRETO ARMADO DE  8/300/120/240</v>
      </c>
      <c r="L1037" s="139">
        <f t="shared" si="124"/>
        <v>0.14000000000000001</v>
      </c>
    </row>
    <row r="1038" spans="1:12" x14ac:dyDescent="0.25">
      <c r="A1038" s="193">
        <f>+'Información ELECTRO PUNO'!A1018</f>
        <v>1017</v>
      </c>
      <c r="B1038" s="26" t="str">
        <f t="shared" si="122"/>
        <v>SICODI</v>
      </c>
      <c r="C1038" s="9" t="str">
        <f t="shared" si="118"/>
        <v>Puno</v>
      </c>
      <c r="D1038" s="9" t="str">
        <f t="shared" si="119"/>
        <v>No Reporta</v>
      </c>
      <c r="E1038" s="9" t="str">
        <f t="shared" si="120"/>
        <v>No Reporta</v>
      </c>
      <c r="F1038" s="194" t="str">
        <f>+'Información ELECTRO PUNO'!E1018</f>
        <v>BT</v>
      </c>
      <c r="G1038" s="194">
        <f>+'Información ELECTRO PUNO'!G1018</f>
        <v>8</v>
      </c>
      <c r="H1038" s="9" t="str">
        <f t="shared" si="121"/>
        <v>Poste</v>
      </c>
      <c r="I1038" s="194" t="str">
        <f>+'Información ELECTRO PUNO'!F1018</f>
        <v>Concreto Armado</v>
      </c>
      <c r="J1038" s="194" t="str">
        <f>+'Información ELECTRO PUNO'!B1018</f>
        <v>PPC06</v>
      </c>
      <c r="K1038" s="9" t="str">
        <f t="shared" si="123"/>
        <v>POSTE DE CONCRETO ARMADO DE  8/300/120/240</v>
      </c>
      <c r="L1038" s="139">
        <f t="shared" si="124"/>
        <v>0.14000000000000001</v>
      </c>
    </row>
    <row r="1039" spans="1:12" x14ac:dyDescent="0.25">
      <c r="A1039" s="193">
        <f>+'Información ELECTRO PUNO'!A1019</f>
        <v>1018</v>
      </c>
      <c r="B1039" s="26" t="str">
        <f t="shared" si="122"/>
        <v>SICODI</v>
      </c>
      <c r="C1039" s="9" t="str">
        <f t="shared" si="118"/>
        <v>Puno</v>
      </c>
      <c r="D1039" s="9" t="str">
        <f t="shared" si="119"/>
        <v>No Reporta</v>
      </c>
      <c r="E1039" s="9" t="str">
        <f t="shared" si="120"/>
        <v>No Reporta</v>
      </c>
      <c r="F1039" s="194" t="str">
        <f>+'Información ELECTRO PUNO'!E1019</f>
        <v>BT</v>
      </c>
      <c r="G1039" s="194">
        <f>+'Información ELECTRO PUNO'!G1019</f>
        <v>8</v>
      </c>
      <c r="H1039" s="9" t="str">
        <f t="shared" si="121"/>
        <v>Poste</v>
      </c>
      <c r="I1039" s="194" t="str">
        <f>+'Información ELECTRO PUNO'!F1019</f>
        <v>Concreto Armado</v>
      </c>
      <c r="J1039" s="194" t="str">
        <f>+'Información ELECTRO PUNO'!B1019</f>
        <v>PPC06</v>
      </c>
      <c r="K1039" s="9" t="str">
        <f t="shared" si="123"/>
        <v>POSTE DE CONCRETO ARMADO DE  8/300/120/240</v>
      </c>
      <c r="L1039" s="139">
        <f t="shared" si="124"/>
        <v>0.14000000000000001</v>
      </c>
    </row>
    <row r="1040" spans="1:12" x14ac:dyDescent="0.25">
      <c r="A1040" s="193">
        <f>+'Información ELECTRO PUNO'!A1020</f>
        <v>1019</v>
      </c>
      <c r="B1040" s="26" t="str">
        <f t="shared" si="122"/>
        <v>SICODI</v>
      </c>
      <c r="C1040" s="9" t="str">
        <f t="shared" si="118"/>
        <v>Puno</v>
      </c>
      <c r="D1040" s="9" t="str">
        <f t="shared" si="119"/>
        <v>No Reporta</v>
      </c>
      <c r="E1040" s="9" t="str">
        <f t="shared" si="120"/>
        <v>No Reporta</v>
      </c>
      <c r="F1040" s="194" t="str">
        <f>+'Información ELECTRO PUNO'!E1020</f>
        <v>BT</v>
      </c>
      <c r="G1040" s="194">
        <f>+'Información ELECTRO PUNO'!G1020</f>
        <v>8</v>
      </c>
      <c r="H1040" s="9" t="str">
        <f t="shared" si="121"/>
        <v>Poste</v>
      </c>
      <c r="I1040" s="194" t="str">
        <f>+'Información ELECTRO PUNO'!F1020</f>
        <v>Concreto Armado</v>
      </c>
      <c r="J1040" s="194" t="str">
        <f>+'Información ELECTRO PUNO'!B1020</f>
        <v>PPC06</v>
      </c>
      <c r="K1040" s="9" t="str">
        <f t="shared" si="123"/>
        <v>POSTE DE CONCRETO ARMADO DE  8/300/120/240</v>
      </c>
      <c r="L1040" s="139">
        <f t="shared" si="124"/>
        <v>0.14000000000000001</v>
      </c>
    </row>
    <row r="1041" spans="1:12" x14ac:dyDescent="0.25">
      <c r="A1041" s="193">
        <f>+'Información ELECTRO PUNO'!A1021</f>
        <v>1020</v>
      </c>
      <c r="B1041" s="26" t="str">
        <f t="shared" si="122"/>
        <v>SICODI</v>
      </c>
      <c r="C1041" s="9" t="str">
        <f t="shared" si="118"/>
        <v>Puno</v>
      </c>
      <c r="D1041" s="9" t="str">
        <f t="shared" si="119"/>
        <v>No Reporta</v>
      </c>
      <c r="E1041" s="9" t="str">
        <f t="shared" si="120"/>
        <v>No Reporta</v>
      </c>
      <c r="F1041" s="194" t="str">
        <f>+'Información ELECTRO PUNO'!E1021</f>
        <v>BT</v>
      </c>
      <c r="G1041" s="194">
        <f>+'Información ELECTRO PUNO'!G1021</f>
        <v>8</v>
      </c>
      <c r="H1041" s="9" t="str">
        <f t="shared" si="121"/>
        <v>Poste</v>
      </c>
      <c r="I1041" s="194" t="str">
        <f>+'Información ELECTRO PUNO'!F1021</f>
        <v>Concreto Armado</v>
      </c>
      <c r="J1041" s="194" t="str">
        <f>+'Información ELECTRO PUNO'!B1021</f>
        <v>PPC06</v>
      </c>
      <c r="K1041" s="9" t="str">
        <f t="shared" si="123"/>
        <v>POSTE DE CONCRETO ARMADO DE  8/300/120/240</v>
      </c>
      <c r="L1041" s="139">
        <f t="shared" si="124"/>
        <v>0.14000000000000001</v>
      </c>
    </row>
    <row r="1042" spans="1:12" x14ac:dyDescent="0.25">
      <c r="A1042" s="193">
        <f>+'Información ELECTRO PUNO'!A1022</f>
        <v>1021</v>
      </c>
      <c r="B1042" s="26" t="str">
        <f t="shared" si="122"/>
        <v>SICODI</v>
      </c>
      <c r="C1042" s="9" t="str">
        <f t="shared" si="118"/>
        <v>Puno</v>
      </c>
      <c r="D1042" s="9" t="str">
        <f t="shared" si="119"/>
        <v>No Reporta</v>
      </c>
      <c r="E1042" s="9" t="str">
        <f t="shared" si="120"/>
        <v>No Reporta</v>
      </c>
      <c r="F1042" s="194" t="str">
        <f>+'Información ELECTRO PUNO'!E1022</f>
        <v>BT</v>
      </c>
      <c r="G1042" s="194">
        <f>+'Información ELECTRO PUNO'!G1022</f>
        <v>8</v>
      </c>
      <c r="H1042" s="9" t="str">
        <f t="shared" si="121"/>
        <v>Poste</v>
      </c>
      <c r="I1042" s="194" t="str">
        <f>+'Información ELECTRO PUNO'!F1022</f>
        <v>Concreto Armado</v>
      </c>
      <c r="J1042" s="194" t="str">
        <f>+'Información ELECTRO PUNO'!B1022</f>
        <v>PPC06</v>
      </c>
      <c r="K1042" s="9" t="str">
        <f t="shared" si="123"/>
        <v>POSTE DE CONCRETO ARMADO DE  8/300/120/240</v>
      </c>
      <c r="L1042" s="139">
        <f t="shared" si="124"/>
        <v>0.14000000000000001</v>
      </c>
    </row>
    <row r="1043" spans="1:12" x14ac:dyDescent="0.25">
      <c r="A1043" s="193">
        <f>+'Información ELECTRO PUNO'!A1023</f>
        <v>1022</v>
      </c>
      <c r="B1043" s="26" t="str">
        <f t="shared" si="122"/>
        <v>SICODI</v>
      </c>
      <c r="C1043" s="9" t="str">
        <f t="shared" si="118"/>
        <v>Puno</v>
      </c>
      <c r="D1043" s="9" t="str">
        <f t="shared" si="119"/>
        <v>No Reporta</v>
      </c>
      <c r="E1043" s="9" t="str">
        <f t="shared" si="120"/>
        <v>No Reporta</v>
      </c>
      <c r="F1043" s="194" t="str">
        <f>+'Información ELECTRO PUNO'!E1023</f>
        <v>BT</v>
      </c>
      <c r="G1043" s="194">
        <f>+'Información ELECTRO PUNO'!G1023</f>
        <v>8</v>
      </c>
      <c r="H1043" s="9" t="str">
        <f t="shared" si="121"/>
        <v>Poste</v>
      </c>
      <c r="I1043" s="194" t="str">
        <f>+'Información ELECTRO PUNO'!F1023</f>
        <v>Concreto Armado</v>
      </c>
      <c r="J1043" s="194" t="str">
        <f>+'Información ELECTRO PUNO'!B1023</f>
        <v>PPC06</v>
      </c>
      <c r="K1043" s="9" t="str">
        <f t="shared" si="123"/>
        <v>POSTE DE CONCRETO ARMADO DE  8/300/120/240</v>
      </c>
      <c r="L1043" s="139">
        <f t="shared" si="124"/>
        <v>0.14000000000000001</v>
      </c>
    </row>
    <row r="1044" spans="1:12" x14ac:dyDescent="0.25">
      <c r="A1044" s="193">
        <f>+'Información ELECTRO PUNO'!A1024</f>
        <v>1023</v>
      </c>
      <c r="B1044" s="26" t="str">
        <f t="shared" si="122"/>
        <v>SICODI</v>
      </c>
      <c r="C1044" s="9" t="str">
        <f t="shared" si="118"/>
        <v>Puno</v>
      </c>
      <c r="D1044" s="9" t="str">
        <f t="shared" si="119"/>
        <v>No Reporta</v>
      </c>
      <c r="E1044" s="9" t="str">
        <f t="shared" si="120"/>
        <v>No Reporta</v>
      </c>
      <c r="F1044" s="194" t="str">
        <f>+'Información ELECTRO PUNO'!E1024</f>
        <v>BT</v>
      </c>
      <c r="G1044" s="194">
        <f>+'Información ELECTRO PUNO'!G1024</f>
        <v>8</v>
      </c>
      <c r="H1044" s="9" t="str">
        <f t="shared" si="121"/>
        <v>Poste</v>
      </c>
      <c r="I1044" s="194" t="str">
        <f>+'Información ELECTRO PUNO'!F1024</f>
        <v>Concreto Armado</v>
      </c>
      <c r="J1044" s="194" t="str">
        <f>+'Información ELECTRO PUNO'!B1024</f>
        <v>PPC06</v>
      </c>
      <c r="K1044" s="9" t="str">
        <f t="shared" si="123"/>
        <v>POSTE DE CONCRETO ARMADO DE  8/300/120/240</v>
      </c>
      <c r="L1044" s="139">
        <f t="shared" si="124"/>
        <v>0.14000000000000001</v>
      </c>
    </row>
    <row r="1045" spans="1:12" x14ac:dyDescent="0.25">
      <c r="A1045" s="193">
        <f>+'Información ELECTRO PUNO'!A1025</f>
        <v>1024</v>
      </c>
      <c r="B1045" s="26" t="str">
        <f t="shared" si="122"/>
        <v>SICODI</v>
      </c>
      <c r="C1045" s="9" t="str">
        <f t="shared" si="118"/>
        <v>Puno</v>
      </c>
      <c r="D1045" s="9" t="str">
        <f t="shared" si="119"/>
        <v>No Reporta</v>
      </c>
      <c r="E1045" s="9" t="str">
        <f t="shared" si="120"/>
        <v>No Reporta</v>
      </c>
      <c r="F1045" s="194" t="str">
        <f>+'Información ELECTRO PUNO'!E1025</f>
        <v>BT</v>
      </c>
      <c r="G1045" s="194">
        <f>+'Información ELECTRO PUNO'!G1025</f>
        <v>8</v>
      </c>
      <c r="H1045" s="9" t="str">
        <f t="shared" si="121"/>
        <v>Poste</v>
      </c>
      <c r="I1045" s="194" t="str">
        <f>+'Información ELECTRO PUNO'!F1025</f>
        <v>Concreto Armado</v>
      </c>
      <c r="J1045" s="194" t="str">
        <f>+'Información ELECTRO PUNO'!B1025</f>
        <v>PPC06</v>
      </c>
      <c r="K1045" s="9" t="str">
        <f t="shared" si="123"/>
        <v>POSTE DE CONCRETO ARMADO DE  8/300/120/240</v>
      </c>
      <c r="L1045" s="139">
        <f t="shared" si="124"/>
        <v>0.14000000000000001</v>
      </c>
    </row>
    <row r="1046" spans="1:12" x14ac:dyDescent="0.25">
      <c r="A1046" s="193">
        <f>+'Información ELECTRO PUNO'!A1026</f>
        <v>1025</v>
      </c>
      <c r="B1046" s="26" t="str">
        <f t="shared" si="122"/>
        <v>SICODI</v>
      </c>
      <c r="C1046" s="9" t="str">
        <f t="shared" ref="C1046:C1109" si="125">+$C$10</f>
        <v>Puno</v>
      </c>
      <c r="D1046" s="9" t="str">
        <f t="shared" ref="D1046:D1109" si="126">+$D$10</f>
        <v>No Reporta</v>
      </c>
      <c r="E1046" s="9" t="str">
        <f t="shared" ref="E1046:E1109" si="127">+$E$10</f>
        <v>No Reporta</v>
      </c>
      <c r="F1046" s="194" t="str">
        <f>+'Información ELECTRO PUNO'!E1026</f>
        <v>BT</v>
      </c>
      <c r="G1046" s="194">
        <f>+'Información ELECTRO PUNO'!G1026</f>
        <v>8</v>
      </c>
      <c r="H1046" s="9" t="str">
        <f t="shared" ref="H1046:H1109" si="128">+$H$10</f>
        <v>Poste</v>
      </c>
      <c r="I1046" s="194" t="str">
        <f>+'Información ELECTRO PUNO'!F1026</f>
        <v>Concreto Armado</v>
      </c>
      <c r="J1046" s="194" t="str">
        <f>+'Información ELECTRO PUNO'!B1026</f>
        <v>PPC06</v>
      </c>
      <c r="K1046" s="9" t="str">
        <f t="shared" si="123"/>
        <v>POSTE DE CONCRETO ARMADO DE  8/300/120/240</v>
      </c>
      <c r="L1046" s="139">
        <f t="shared" si="124"/>
        <v>0.14000000000000001</v>
      </c>
    </row>
    <row r="1047" spans="1:12" x14ac:dyDescent="0.25">
      <c r="A1047" s="193">
        <f>+'Información ELECTRO PUNO'!A1027</f>
        <v>1026</v>
      </c>
      <c r="B1047" s="26" t="str">
        <f t="shared" ref="B1047:B1110" si="129">+INDEX($B$8:$B$16,MATCH(J1047,$J$8:$J$16,0))</f>
        <v>SICODI</v>
      </c>
      <c r="C1047" s="9" t="str">
        <f t="shared" si="125"/>
        <v>Puno</v>
      </c>
      <c r="D1047" s="9" t="str">
        <f t="shared" si="126"/>
        <v>No Reporta</v>
      </c>
      <c r="E1047" s="9" t="str">
        <f t="shared" si="127"/>
        <v>No Reporta</v>
      </c>
      <c r="F1047" s="194" t="str">
        <f>+'Información ELECTRO PUNO'!E1027</f>
        <v>BT</v>
      </c>
      <c r="G1047" s="194">
        <f>+'Información ELECTRO PUNO'!G1027</f>
        <v>8</v>
      </c>
      <c r="H1047" s="9" t="str">
        <f t="shared" si="128"/>
        <v>Poste</v>
      </c>
      <c r="I1047" s="194" t="str">
        <f>+'Información ELECTRO PUNO'!F1027</f>
        <v>Concreto Armado</v>
      </c>
      <c r="J1047" s="194" t="str">
        <f>+'Información ELECTRO PUNO'!B1027</f>
        <v>PPC06</v>
      </c>
      <c r="K1047" s="9" t="str">
        <f t="shared" ref="K1047:K1110" si="130">+VLOOKUP(J1047,$J$8:$K$16,2,FALSE)</f>
        <v>POSTE DE CONCRETO ARMADO DE  8/300/120/240</v>
      </c>
      <c r="L1047" s="139">
        <f t="shared" ref="L1047:L1110" si="131">+VLOOKUP(J1047,$J$8:$U$16,12,FALSE)</f>
        <v>0.14000000000000001</v>
      </c>
    </row>
    <row r="1048" spans="1:12" x14ac:dyDescent="0.25">
      <c r="A1048" s="193">
        <f>+'Información ELECTRO PUNO'!A1028</f>
        <v>1027</v>
      </c>
      <c r="B1048" s="26" t="str">
        <f t="shared" si="129"/>
        <v>SICODI</v>
      </c>
      <c r="C1048" s="9" t="str">
        <f t="shared" si="125"/>
        <v>Puno</v>
      </c>
      <c r="D1048" s="9" t="str">
        <f t="shared" si="126"/>
        <v>No Reporta</v>
      </c>
      <c r="E1048" s="9" t="str">
        <f t="shared" si="127"/>
        <v>No Reporta</v>
      </c>
      <c r="F1048" s="194" t="str">
        <f>+'Información ELECTRO PUNO'!E1028</f>
        <v>BT</v>
      </c>
      <c r="G1048" s="194">
        <f>+'Información ELECTRO PUNO'!G1028</f>
        <v>8</v>
      </c>
      <c r="H1048" s="9" t="str">
        <f t="shared" si="128"/>
        <v>Poste</v>
      </c>
      <c r="I1048" s="194" t="str">
        <f>+'Información ELECTRO PUNO'!F1028</f>
        <v>Concreto Armado</v>
      </c>
      <c r="J1048" s="194" t="str">
        <f>+'Información ELECTRO PUNO'!B1028</f>
        <v>PPC06</v>
      </c>
      <c r="K1048" s="9" t="str">
        <f t="shared" si="130"/>
        <v>POSTE DE CONCRETO ARMADO DE  8/300/120/240</v>
      </c>
      <c r="L1048" s="139">
        <f t="shared" si="131"/>
        <v>0.14000000000000001</v>
      </c>
    </row>
    <row r="1049" spans="1:12" x14ac:dyDescent="0.25">
      <c r="A1049" s="193">
        <f>+'Información ELECTRO PUNO'!A1029</f>
        <v>1028</v>
      </c>
      <c r="B1049" s="26" t="str">
        <f t="shared" si="129"/>
        <v>SICODI</v>
      </c>
      <c r="C1049" s="9" t="str">
        <f t="shared" si="125"/>
        <v>Puno</v>
      </c>
      <c r="D1049" s="9" t="str">
        <f t="shared" si="126"/>
        <v>No Reporta</v>
      </c>
      <c r="E1049" s="9" t="str">
        <f t="shared" si="127"/>
        <v>No Reporta</v>
      </c>
      <c r="F1049" s="194" t="str">
        <f>+'Información ELECTRO PUNO'!E1029</f>
        <v>MT</v>
      </c>
      <c r="G1049" s="194">
        <f>+'Información ELECTRO PUNO'!G1029</f>
        <v>13</v>
      </c>
      <c r="H1049" s="9" t="str">
        <f t="shared" si="128"/>
        <v>Poste</v>
      </c>
      <c r="I1049" s="194" t="str">
        <f>+'Información ELECTRO PUNO'!F1029</f>
        <v>Concreto Armado C</v>
      </c>
      <c r="J1049" s="194" t="str">
        <f>+'Información ELECTRO PUNO'!B1029</f>
        <v>PPC20</v>
      </c>
      <c r="K1049" s="9" t="str">
        <f t="shared" si="130"/>
        <v>POSTE DE CONCRETO ARMADO DE 13/400/150/345</v>
      </c>
      <c r="L1049" s="139">
        <f t="shared" si="131"/>
        <v>0.54</v>
      </c>
    </row>
    <row r="1050" spans="1:12" x14ac:dyDescent="0.25">
      <c r="A1050" s="193">
        <f>+'Información ELECTRO PUNO'!A1030</f>
        <v>1029</v>
      </c>
      <c r="B1050" s="26" t="str">
        <f t="shared" si="129"/>
        <v>SICODI</v>
      </c>
      <c r="C1050" s="9" t="str">
        <f t="shared" si="125"/>
        <v>Puno</v>
      </c>
      <c r="D1050" s="9" t="str">
        <f t="shared" si="126"/>
        <v>No Reporta</v>
      </c>
      <c r="E1050" s="9" t="str">
        <f t="shared" si="127"/>
        <v>No Reporta</v>
      </c>
      <c r="F1050" s="194" t="str">
        <f>+'Información ELECTRO PUNO'!E1030</f>
        <v>BT</v>
      </c>
      <c r="G1050" s="194">
        <f>+'Información ELECTRO PUNO'!G1030</f>
        <v>8</v>
      </c>
      <c r="H1050" s="9" t="str">
        <f t="shared" si="128"/>
        <v>Poste</v>
      </c>
      <c r="I1050" s="194" t="str">
        <f>+'Información ELECTRO PUNO'!F1030</f>
        <v>Concreto Armado</v>
      </c>
      <c r="J1050" s="194" t="str">
        <f>+'Información ELECTRO PUNO'!B1030</f>
        <v>PPC06</v>
      </c>
      <c r="K1050" s="9" t="str">
        <f t="shared" si="130"/>
        <v>POSTE DE CONCRETO ARMADO DE  8/300/120/240</v>
      </c>
      <c r="L1050" s="139">
        <f t="shared" si="131"/>
        <v>0.14000000000000001</v>
      </c>
    </row>
    <row r="1051" spans="1:12" x14ac:dyDescent="0.25">
      <c r="A1051" s="193">
        <f>+'Información ELECTRO PUNO'!A1031</f>
        <v>1030</v>
      </c>
      <c r="B1051" s="26" t="str">
        <f t="shared" si="129"/>
        <v>SICODI</v>
      </c>
      <c r="C1051" s="9" t="str">
        <f t="shared" si="125"/>
        <v>Puno</v>
      </c>
      <c r="D1051" s="9" t="str">
        <f t="shared" si="126"/>
        <v>No Reporta</v>
      </c>
      <c r="E1051" s="9" t="str">
        <f t="shared" si="127"/>
        <v>No Reporta</v>
      </c>
      <c r="F1051" s="194" t="str">
        <f>+'Información ELECTRO PUNO'!E1031</f>
        <v>BT</v>
      </c>
      <c r="G1051" s="194">
        <f>+'Información ELECTRO PUNO'!G1031</f>
        <v>8</v>
      </c>
      <c r="H1051" s="9" t="str">
        <f t="shared" si="128"/>
        <v>Poste</v>
      </c>
      <c r="I1051" s="194" t="str">
        <f>+'Información ELECTRO PUNO'!F1031</f>
        <v>Concreto Armado</v>
      </c>
      <c r="J1051" s="194" t="str">
        <f>+'Información ELECTRO PUNO'!B1031</f>
        <v>PPC06</v>
      </c>
      <c r="K1051" s="9" t="str">
        <f t="shared" si="130"/>
        <v>POSTE DE CONCRETO ARMADO DE  8/300/120/240</v>
      </c>
      <c r="L1051" s="139">
        <f t="shared" si="131"/>
        <v>0.14000000000000001</v>
      </c>
    </row>
    <row r="1052" spans="1:12" x14ac:dyDescent="0.25">
      <c r="A1052" s="193">
        <f>+'Información ELECTRO PUNO'!A1032</f>
        <v>1031</v>
      </c>
      <c r="B1052" s="26" t="str">
        <f t="shared" si="129"/>
        <v>SICODI</v>
      </c>
      <c r="C1052" s="9" t="str">
        <f t="shared" si="125"/>
        <v>Puno</v>
      </c>
      <c r="D1052" s="9" t="str">
        <f t="shared" si="126"/>
        <v>No Reporta</v>
      </c>
      <c r="E1052" s="9" t="str">
        <f t="shared" si="127"/>
        <v>No Reporta</v>
      </c>
      <c r="F1052" s="194" t="str">
        <f>+'Información ELECTRO PUNO'!E1032</f>
        <v>BT</v>
      </c>
      <c r="G1052" s="194">
        <f>+'Información ELECTRO PUNO'!G1032</f>
        <v>8</v>
      </c>
      <c r="H1052" s="9" t="str">
        <f t="shared" si="128"/>
        <v>Poste</v>
      </c>
      <c r="I1052" s="194" t="str">
        <f>+'Información ELECTRO PUNO'!F1032</f>
        <v>Concreto Armado</v>
      </c>
      <c r="J1052" s="194" t="str">
        <f>+'Información ELECTRO PUNO'!B1032</f>
        <v>PPC06</v>
      </c>
      <c r="K1052" s="9" t="str">
        <f t="shared" si="130"/>
        <v>POSTE DE CONCRETO ARMADO DE  8/300/120/240</v>
      </c>
      <c r="L1052" s="139">
        <f t="shared" si="131"/>
        <v>0.14000000000000001</v>
      </c>
    </row>
    <row r="1053" spans="1:12" x14ac:dyDescent="0.25">
      <c r="A1053" s="193">
        <f>+'Información ELECTRO PUNO'!A1033</f>
        <v>1032</v>
      </c>
      <c r="B1053" s="26" t="str">
        <f t="shared" si="129"/>
        <v>SICODI</v>
      </c>
      <c r="C1053" s="9" t="str">
        <f t="shared" si="125"/>
        <v>Puno</v>
      </c>
      <c r="D1053" s="9" t="str">
        <f t="shared" si="126"/>
        <v>No Reporta</v>
      </c>
      <c r="E1053" s="9" t="str">
        <f t="shared" si="127"/>
        <v>No Reporta</v>
      </c>
      <c r="F1053" s="194" t="str">
        <f>+'Información ELECTRO PUNO'!E1033</f>
        <v>MT</v>
      </c>
      <c r="G1053" s="194">
        <f>+'Información ELECTRO PUNO'!G1033</f>
        <v>13</v>
      </c>
      <c r="H1053" s="9" t="str">
        <f t="shared" si="128"/>
        <v>Poste</v>
      </c>
      <c r="I1053" s="194" t="str">
        <f>+'Información ELECTRO PUNO'!F1033</f>
        <v>Concreto Armado C</v>
      </c>
      <c r="J1053" s="194" t="str">
        <f>+'Información ELECTRO PUNO'!B1033</f>
        <v>PPC20</v>
      </c>
      <c r="K1053" s="9" t="str">
        <f t="shared" si="130"/>
        <v>POSTE DE CONCRETO ARMADO DE 13/400/150/345</v>
      </c>
      <c r="L1053" s="139">
        <f t="shared" si="131"/>
        <v>0.54</v>
      </c>
    </row>
    <row r="1054" spans="1:12" x14ac:dyDescent="0.25">
      <c r="A1054" s="193">
        <f>+'Información ELECTRO PUNO'!A1034</f>
        <v>1033</v>
      </c>
      <c r="B1054" s="26" t="str">
        <f t="shared" si="129"/>
        <v>SICODI</v>
      </c>
      <c r="C1054" s="9" t="str">
        <f t="shared" si="125"/>
        <v>Puno</v>
      </c>
      <c r="D1054" s="9" t="str">
        <f t="shared" si="126"/>
        <v>No Reporta</v>
      </c>
      <c r="E1054" s="9" t="str">
        <f t="shared" si="127"/>
        <v>No Reporta</v>
      </c>
      <c r="F1054" s="194" t="str">
        <f>+'Información ELECTRO PUNO'!E1034</f>
        <v>MT</v>
      </c>
      <c r="G1054" s="194">
        <f>+'Información ELECTRO PUNO'!G1034</f>
        <v>13</v>
      </c>
      <c r="H1054" s="9" t="str">
        <f t="shared" si="128"/>
        <v>Poste</v>
      </c>
      <c r="I1054" s="194" t="str">
        <f>+'Información ELECTRO PUNO'!F1034</f>
        <v>Concreto Armado C</v>
      </c>
      <c r="J1054" s="194" t="str">
        <f>+'Información ELECTRO PUNO'!B1034</f>
        <v>PPC20</v>
      </c>
      <c r="K1054" s="9" t="str">
        <f t="shared" si="130"/>
        <v>POSTE DE CONCRETO ARMADO DE 13/400/150/345</v>
      </c>
      <c r="L1054" s="139">
        <f t="shared" si="131"/>
        <v>0.54</v>
      </c>
    </row>
    <row r="1055" spans="1:12" x14ac:dyDescent="0.25">
      <c r="A1055" s="193">
        <f>+'Información ELECTRO PUNO'!A1035</f>
        <v>1034</v>
      </c>
      <c r="B1055" s="26" t="str">
        <f t="shared" si="129"/>
        <v>SICODI</v>
      </c>
      <c r="C1055" s="9" t="str">
        <f t="shared" si="125"/>
        <v>Puno</v>
      </c>
      <c r="D1055" s="9" t="str">
        <f t="shared" si="126"/>
        <v>No Reporta</v>
      </c>
      <c r="E1055" s="9" t="str">
        <f t="shared" si="127"/>
        <v>No Reporta</v>
      </c>
      <c r="F1055" s="194" t="str">
        <f>+'Información ELECTRO PUNO'!E1035</f>
        <v>BT</v>
      </c>
      <c r="G1055" s="194">
        <f>+'Información ELECTRO PUNO'!G1035</f>
        <v>8</v>
      </c>
      <c r="H1055" s="9" t="str">
        <f t="shared" si="128"/>
        <v>Poste</v>
      </c>
      <c r="I1055" s="194" t="str">
        <f>+'Información ELECTRO PUNO'!F1035</f>
        <v>Concreto Armado</v>
      </c>
      <c r="J1055" s="194" t="str">
        <f>+'Información ELECTRO PUNO'!B1035</f>
        <v>PPC06</v>
      </c>
      <c r="K1055" s="9" t="str">
        <f t="shared" si="130"/>
        <v>POSTE DE CONCRETO ARMADO DE  8/300/120/240</v>
      </c>
      <c r="L1055" s="139">
        <f t="shared" si="131"/>
        <v>0.14000000000000001</v>
      </c>
    </row>
    <row r="1056" spans="1:12" x14ac:dyDescent="0.25">
      <c r="A1056" s="193">
        <f>+'Información ELECTRO PUNO'!A1036</f>
        <v>1035</v>
      </c>
      <c r="B1056" s="26" t="str">
        <f t="shared" si="129"/>
        <v>SICODI</v>
      </c>
      <c r="C1056" s="9" t="str">
        <f t="shared" si="125"/>
        <v>Puno</v>
      </c>
      <c r="D1056" s="9" t="str">
        <f t="shared" si="126"/>
        <v>No Reporta</v>
      </c>
      <c r="E1056" s="9" t="str">
        <f t="shared" si="127"/>
        <v>No Reporta</v>
      </c>
      <c r="F1056" s="194" t="str">
        <f>+'Información ELECTRO PUNO'!E1036</f>
        <v>BT</v>
      </c>
      <c r="G1056" s="194">
        <f>+'Información ELECTRO PUNO'!G1036</f>
        <v>8</v>
      </c>
      <c r="H1056" s="9" t="str">
        <f t="shared" si="128"/>
        <v>Poste</v>
      </c>
      <c r="I1056" s="194" t="str">
        <f>+'Información ELECTRO PUNO'!F1036</f>
        <v>Concreto Armado</v>
      </c>
      <c r="J1056" s="194" t="str">
        <f>+'Información ELECTRO PUNO'!B1036</f>
        <v>PPC06</v>
      </c>
      <c r="K1056" s="9" t="str">
        <f t="shared" si="130"/>
        <v>POSTE DE CONCRETO ARMADO DE  8/300/120/240</v>
      </c>
      <c r="L1056" s="139">
        <f t="shared" si="131"/>
        <v>0.14000000000000001</v>
      </c>
    </row>
    <row r="1057" spans="1:12" x14ac:dyDescent="0.25">
      <c r="A1057" s="193">
        <f>+'Información ELECTRO PUNO'!A1037</f>
        <v>1036</v>
      </c>
      <c r="B1057" s="26" t="str">
        <f t="shared" si="129"/>
        <v>SICODI</v>
      </c>
      <c r="C1057" s="9" t="str">
        <f t="shared" si="125"/>
        <v>Puno</v>
      </c>
      <c r="D1057" s="9" t="str">
        <f t="shared" si="126"/>
        <v>No Reporta</v>
      </c>
      <c r="E1057" s="9" t="str">
        <f t="shared" si="127"/>
        <v>No Reporta</v>
      </c>
      <c r="F1057" s="194" t="str">
        <f>+'Información ELECTRO PUNO'!E1037</f>
        <v>BT</v>
      </c>
      <c r="G1057" s="194">
        <f>+'Información ELECTRO PUNO'!G1037</f>
        <v>8</v>
      </c>
      <c r="H1057" s="9" t="str">
        <f t="shared" si="128"/>
        <v>Poste</v>
      </c>
      <c r="I1057" s="194" t="str">
        <f>+'Información ELECTRO PUNO'!F1037</f>
        <v>Concreto Armado</v>
      </c>
      <c r="J1057" s="194" t="str">
        <f>+'Información ELECTRO PUNO'!B1037</f>
        <v>PPC06</v>
      </c>
      <c r="K1057" s="9" t="str">
        <f t="shared" si="130"/>
        <v>POSTE DE CONCRETO ARMADO DE  8/300/120/240</v>
      </c>
      <c r="L1057" s="139">
        <f t="shared" si="131"/>
        <v>0.14000000000000001</v>
      </c>
    </row>
    <row r="1058" spans="1:12" x14ac:dyDescent="0.25">
      <c r="A1058" s="193">
        <f>+'Información ELECTRO PUNO'!A1038</f>
        <v>1037</v>
      </c>
      <c r="B1058" s="26" t="str">
        <f t="shared" si="129"/>
        <v>SICODI</v>
      </c>
      <c r="C1058" s="9" t="str">
        <f t="shared" si="125"/>
        <v>Puno</v>
      </c>
      <c r="D1058" s="9" t="str">
        <f t="shared" si="126"/>
        <v>No Reporta</v>
      </c>
      <c r="E1058" s="9" t="str">
        <f t="shared" si="127"/>
        <v>No Reporta</v>
      </c>
      <c r="F1058" s="194" t="str">
        <f>+'Información ELECTRO PUNO'!E1038</f>
        <v>BT</v>
      </c>
      <c r="G1058" s="194">
        <f>+'Información ELECTRO PUNO'!G1038</f>
        <v>8</v>
      </c>
      <c r="H1058" s="9" t="str">
        <f t="shared" si="128"/>
        <v>Poste</v>
      </c>
      <c r="I1058" s="194" t="str">
        <f>+'Información ELECTRO PUNO'!F1038</f>
        <v>Concreto Armado</v>
      </c>
      <c r="J1058" s="194" t="str">
        <f>+'Información ELECTRO PUNO'!B1038</f>
        <v>PPC06</v>
      </c>
      <c r="K1058" s="9" t="str">
        <f t="shared" si="130"/>
        <v>POSTE DE CONCRETO ARMADO DE  8/300/120/240</v>
      </c>
      <c r="L1058" s="139">
        <f t="shared" si="131"/>
        <v>0.14000000000000001</v>
      </c>
    </row>
    <row r="1059" spans="1:12" x14ac:dyDescent="0.25">
      <c r="A1059" s="193">
        <f>+'Información ELECTRO PUNO'!A1039</f>
        <v>1038</v>
      </c>
      <c r="B1059" s="26" t="str">
        <f t="shared" si="129"/>
        <v>SICODI</v>
      </c>
      <c r="C1059" s="9" t="str">
        <f t="shared" si="125"/>
        <v>Puno</v>
      </c>
      <c r="D1059" s="9" t="str">
        <f t="shared" si="126"/>
        <v>No Reporta</v>
      </c>
      <c r="E1059" s="9" t="str">
        <f t="shared" si="127"/>
        <v>No Reporta</v>
      </c>
      <c r="F1059" s="194" t="str">
        <f>+'Información ELECTRO PUNO'!E1039</f>
        <v>BT</v>
      </c>
      <c r="G1059" s="194">
        <f>+'Información ELECTRO PUNO'!G1039</f>
        <v>8</v>
      </c>
      <c r="H1059" s="9" t="str">
        <f t="shared" si="128"/>
        <v>Poste</v>
      </c>
      <c r="I1059" s="194" t="str">
        <f>+'Información ELECTRO PUNO'!F1039</f>
        <v>Concreto Armado</v>
      </c>
      <c r="J1059" s="194" t="str">
        <f>+'Información ELECTRO PUNO'!B1039</f>
        <v>PPC06</v>
      </c>
      <c r="K1059" s="9" t="str">
        <f t="shared" si="130"/>
        <v>POSTE DE CONCRETO ARMADO DE  8/300/120/240</v>
      </c>
      <c r="L1059" s="139">
        <f t="shared" si="131"/>
        <v>0.14000000000000001</v>
      </c>
    </row>
    <row r="1060" spans="1:12" x14ac:dyDescent="0.25">
      <c r="A1060" s="193">
        <f>+'Información ELECTRO PUNO'!A1040</f>
        <v>1039</v>
      </c>
      <c r="B1060" s="26" t="str">
        <f t="shared" si="129"/>
        <v>SICODI</v>
      </c>
      <c r="C1060" s="9" t="str">
        <f t="shared" si="125"/>
        <v>Puno</v>
      </c>
      <c r="D1060" s="9" t="str">
        <f t="shared" si="126"/>
        <v>No Reporta</v>
      </c>
      <c r="E1060" s="9" t="str">
        <f t="shared" si="127"/>
        <v>No Reporta</v>
      </c>
      <c r="F1060" s="194" t="str">
        <f>+'Información ELECTRO PUNO'!E1040</f>
        <v>BT</v>
      </c>
      <c r="G1060" s="194">
        <f>+'Información ELECTRO PUNO'!G1040</f>
        <v>8</v>
      </c>
      <c r="H1060" s="9" t="str">
        <f t="shared" si="128"/>
        <v>Poste</v>
      </c>
      <c r="I1060" s="194" t="str">
        <f>+'Información ELECTRO PUNO'!F1040</f>
        <v>Concreto Armado</v>
      </c>
      <c r="J1060" s="194" t="str">
        <f>+'Información ELECTRO PUNO'!B1040</f>
        <v>PPC06</v>
      </c>
      <c r="K1060" s="9" t="str">
        <f t="shared" si="130"/>
        <v>POSTE DE CONCRETO ARMADO DE  8/300/120/240</v>
      </c>
      <c r="L1060" s="139">
        <f t="shared" si="131"/>
        <v>0.14000000000000001</v>
      </c>
    </row>
    <row r="1061" spans="1:12" x14ac:dyDescent="0.25">
      <c r="A1061" s="193">
        <f>+'Información ELECTRO PUNO'!A1041</f>
        <v>1040</v>
      </c>
      <c r="B1061" s="26" t="str">
        <f t="shared" si="129"/>
        <v>SICODI</v>
      </c>
      <c r="C1061" s="9" t="str">
        <f t="shared" si="125"/>
        <v>Puno</v>
      </c>
      <c r="D1061" s="9" t="str">
        <f t="shared" si="126"/>
        <v>No Reporta</v>
      </c>
      <c r="E1061" s="9" t="str">
        <f t="shared" si="127"/>
        <v>No Reporta</v>
      </c>
      <c r="F1061" s="194" t="str">
        <f>+'Información ELECTRO PUNO'!E1041</f>
        <v>BT</v>
      </c>
      <c r="G1061" s="194">
        <f>+'Información ELECTRO PUNO'!G1041</f>
        <v>8</v>
      </c>
      <c r="H1061" s="9" t="str">
        <f t="shared" si="128"/>
        <v>Poste</v>
      </c>
      <c r="I1061" s="194" t="str">
        <f>+'Información ELECTRO PUNO'!F1041</f>
        <v>Concreto Armado</v>
      </c>
      <c r="J1061" s="194" t="str">
        <f>+'Información ELECTRO PUNO'!B1041</f>
        <v>PPC06</v>
      </c>
      <c r="K1061" s="9" t="str">
        <f t="shared" si="130"/>
        <v>POSTE DE CONCRETO ARMADO DE  8/300/120/240</v>
      </c>
      <c r="L1061" s="139">
        <f t="shared" si="131"/>
        <v>0.14000000000000001</v>
      </c>
    </row>
    <row r="1062" spans="1:12" x14ac:dyDescent="0.25">
      <c r="A1062" s="193">
        <f>+'Información ELECTRO PUNO'!A1042</f>
        <v>1041</v>
      </c>
      <c r="B1062" s="26" t="str">
        <f t="shared" si="129"/>
        <v>SICODI</v>
      </c>
      <c r="C1062" s="9" t="str">
        <f t="shared" si="125"/>
        <v>Puno</v>
      </c>
      <c r="D1062" s="9" t="str">
        <f t="shared" si="126"/>
        <v>No Reporta</v>
      </c>
      <c r="E1062" s="9" t="str">
        <f t="shared" si="127"/>
        <v>No Reporta</v>
      </c>
      <c r="F1062" s="194" t="str">
        <f>+'Información ELECTRO PUNO'!E1042</f>
        <v>BT</v>
      </c>
      <c r="G1062" s="194">
        <f>+'Información ELECTRO PUNO'!G1042</f>
        <v>8</v>
      </c>
      <c r="H1062" s="9" t="str">
        <f t="shared" si="128"/>
        <v>Poste</v>
      </c>
      <c r="I1062" s="194" t="str">
        <f>+'Información ELECTRO PUNO'!F1042</f>
        <v>Concreto Armado</v>
      </c>
      <c r="J1062" s="194" t="str">
        <f>+'Información ELECTRO PUNO'!B1042</f>
        <v>PPC06</v>
      </c>
      <c r="K1062" s="9" t="str">
        <f t="shared" si="130"/>
        <v>POSTE DE CONCRETO ARMADO DE  8/300/120/240</v>
      </c>
      <c r="L1062" s="139">
        <f t="shared" si="131"/>
        <v>0.14000000000000001</v>
      </c>
    </row>
    <row r="1063" spans="1:12" x14ac:dyDescent="0.25">
      <c r="A1063" s="193">
        <f>+'Información ELECTRO PUNO'!A1043</f>
        <v>1042</v>
      </c>
      <c r="B1063" s="26" t="str">
        <f t="shared" si="129"/>
        <v>SICODI</v>
      </c>
      <c r="C1063" s="9" t="str">
        <f t="shared" si="125"/>
        <v>Puno</v>
      </c>
      <c r="D1063" s="9" t="str">
        <f t="shared" si="126"/>
        <v>No Reporta</v>
      </c>
      <c r="E1063" s="9" t="str">
        <f t="shared" si="127"/>
        <v>No Reporta</v>
      </c>
      <c r="F1063" s="194" t="str">
        <f>+'Información ELECTRO PUNO'!E1043</f>
        <v>BT</v>
      </c>
      <c r="G1063" s="194">
        <f>+'Información ELECTRO PUNO'!G1043</f>
        <v>8</v>
      </c>
      <c r="H1063" s="9" t="str">
        <f t="shared" si="128"/>
        <v>Poste</v>
      </c>
      <c r="I1063" s="194" t="str">
        <f>+'Información ELECTRO PUNO'!F1043</f>
        <v>Concreto Armado</v>
      </c>
      <c r="J1063" s="194" t="str">
        <f>+'Información ELECTRO PUNO'!B1043</f>
        <v>PPC06</v>
      </c>
      <c r="K1063" s="9" t="str">
        <f t="shared" si="130"/>
        <v>POSTE DE CONCRETO ARMADO DE  8/300/120/240</v>
      </c>
      <c r="L1063" s="139">
        <f t="shared" si="131"/>
        <v>0.14000000000000001</v>
      </c>
    </row>
    <row r="1064" spans="1:12" x14ac:dyDescent="0.25">
      <c r="A1064" s="193">
        <f>+'Información ELECTRO PUNO'!A1044</f>
        <v>1043</v>
      </c>
      <c r="B1064" s="26" t="str">
        <f t="shared" si="129"/>
        <v>SICODI</v>
      </c>
      <c r="C1064" s="9" t="str">
        <f t="shared" si="125"/>
        <v>Puno</v>
      </c>
      <c r="D1064" s="9" t="str">
        <f t="shared" si="126"/>
        <v>No Reporta</v>
      </c>
      <c r="E1064" s="9" t="str">
        <f t="shared" si="127"/>
        <v>No Reporta</v>
      </c>
      <c r="F1064" s="194" t="str">
        <f>+'Información ELECTRO PUNO'!E1044</f>
        <v>BT</v>
      </c>
      <c r="G1064" s="194">
        <f>+'Información ELECTRO PUNO'!G1044</f>
        <v>8</v>
      </c>
      <c r="H1064" s="9" t="str">
        <f t="shared" si="128"/>
        <v>Poste</v>
      </c>
      <c r="I1064" s="194" t="str">
        <f>+'Información ELECTRO PUNO'!F1044</f>
        <v>Concreto Armado</v>
      </c>
      <c r="J1064" s="194" t="str">
        <f>+'Información ELECTRO PUNO'!B1044</f>
        <v>PPC06</v>
      </c>
      <c r="K1064" s="9" t="str">
        <f t="shared" si="130"/>
        <v>POSTE DE CONCRETO ARMADO DE  8/300/120/240</v>
      </c>
      <c r="L1064" s="139">
        <f t="shared" si="131"/>
        <v>0.14000000000000001</v>
      </c>
    </row>
    <row r="1065" spans="1:12" x14ac:dyDescent="0.25">
      <c r="A1065" s="193">
        <f>+'Información ELECTRO PUNO'!A1045</f>
        <v>1044</v>
      </c>
      <c r="B1065" s="26" t="str">
        <f t="shared" si="129"/>
        <v>SICODI</v>
      </c>
      <c r="C1065" s="9" t="str">
        <f t="shared" si="125"/>
        <v>Puno</v>
      </c>
      <c r="D1065" s="9" t="str">
        <f t="shared" si="126"/>
        <v>No Reporta</v>
      </c>
      <c r="E1065" s="9" t="str">
        <f t="shared" si="127"/>
        <v>No Reporta</v>
      </c>
      <c r="F1065" s="194" t="str">
        <f>+'Información ELECTRO PUNO'!E1045</f>
        <v>BT</v>
      </c>
      <c r="G1065" s="194">
        <f>+'Información ELECTRO PUNO'!G1045</f>
        <v>8</v>
      </c>
      <c r="H1065" s="9" t="str">
        <f t="shared" si="128"/>
        <v>Poste</v>
      </c>
      <c r="I1065" s="194" t="str">
        <f>+'Información ELECTRO PUNO'!F1045</f>
        <v>Concreto Armado</v>
      </c>
      <c r="J1065" s="194" t="str">
        <f>+'Información ELECTRO PUNO'!B1045</f>
        <v>PPC06</v>
      </c>
      <c r="K1065" s="9" t="str">
        <f t="shared" si="130"/>
        <v>POSTE DE CONCRETO ARMADO DE  8/300/120/240</v>
      </c>
      <c r="L1065" s="139">
        <f t="shared" si="131"/>
        <v>0.14000000000000001</v>
      </c>
    </row>
    <row r="1066" spans="1:12" x14ac:dyDescent="0.25">
      <c r="A1066" s="193">
        <f>+'Información ELECTRO PUNO'!A1046</f>
        <v>1045</v>
      </c>
      <c r="B1066" s="26" t="str">
        <f t="shared" si="129"/>
        <v>SICODI</v>
      </c>
      <c r="C1066" s="9" t="str">
        <f t="shared" si="125"/>
        <v>Puno</v>
      </c>
      <c r="D1066" s="9" t="str">
        <f t="shared" si="126"/>
        <v>No Reporta</v>
      </c>
      <c r="E1066" s="9" t="str">
        <f t="shared" si="127"/>
        <v>No Reporta</v>
      </c>
      <c r="F1066" s="194" t="str">
        <f>+'Información ELECTRO PUNO'!E1046</f>
        <v>BT</v>
      </c>
      <c r="G1066" s="194">
        <f>+'Información ELECTRO PUNO'!G1046</f>
        <v>8</v>
      </c>
      <c r="H1066" s="9" t="str">
        <f t="shared" si="128"/>
        <v>Poste</v>
      </c>
      <c r="I1066" s="194" t="str">
        <f>+'Información ELECTRO PUNO'!F1046</f>
        <v>Concreto Armado</v>
      </c>
      <c r="J1066" s="194" t="str">
        <f>+'Información ELECTRO PUNO'!B1046</f>
        <v>PPC06</v>
      </c>
      <c r="K1066" s="9" t="str">
        <f t="shared" si="130"/>
        <v>POSTE DE CONCRETO ARMADO DE  8/300/120/240</v>
      </c>
      <c r="L1066" s="139">
        <f t="shared" si="131"/>
        <v>0.14000000000000001</v>
      </c>
    </row>
    <row r="1067" spans="1:12" x14ac:dyDescent="0.25">
      <c r="A1067" s="193">
        <f>+'Información ELECTRO PUNO'!A1047</f>
        <v>1046</v>
      </c>
      <c r="B1067" s="26" t="str">
        <f t="shared" si="129"/>
        <v>SICODI</v>
      </c>
      <c r="C1067" s="9" t="str">
        <f t="shared" si="125"/>
        <v>Puno</v>
      </c>
      <c r="D1067" s="9" t="str">
        <f t="shared" si="126"/>
        <v>No Reporta</v>
      </c>
      <c r="E1067" s="9" t="str">
        <f t="shared" si="127"/>
        <v>No Reporta</v>
      </c>
      <c r="F1067" s="194" t="str">
        <f>+'Información ELECTRO PUNO'!E1047</f>
        <v>BT</v>
      </c>
      <c r="G1067" s="194">
        <f>+'Información ELECTRO PUNO'!G1047</f>
        <v>8</v>
      </c>
      <c r="H1067" s="9" t="str">
        <f t="shared" si="128"/>
        <v>Poste</v>
      </c>
      <c r="I1067" s="194" t="str">
        <f>+'Información ELECTRO PUNO'!F1047</f>
        <v>Concreto Armado</v>
      </c>
      <c r="J1067" s="194" t="str">
        <f>+'Información ELECTRO PUNO'!B1047</f>
        <v>PPC06</v>
      </c>
      <c r="K1067" s="9" t="str">
        <f t="shared" si="130"/>
        <v>POSTE DE CONCRETO ARMADO DE  8/300/120/240</v>
      </c>
      <c r="L1067" s="139">
        <f t="shared" si="131"/>
        <v>0.14000000000000001</v>
      </c>
    </row>
    <row r="1068" spans="1:12" x14ac:dyDescent="0.25">
      <c r="A1068" s="193">
        <f>+'Información ELECTRO PUNO'!A1048</f>
        <v>1047</v>
      </c>
      <c r="B1068" s="26" t="str">
        <f t="shared" si="129"/>
        <v>SICODI</v>
      </c>
      <c r="C1068" s="9" t="str">
        <f t="shared" si="125"/>
        <v>Puno</v>
      </c>
      <c r="D1068" s="9" t="str">
        <f t="shared" si="126"/>
        <v>No Reporta</v>
      </c>
      <c r="E1068" s="9" t="str">
        <f t="shared" si="127"/>
        <v>No Reporta</v>
      </c>
      <c r="F1068" s="194" t="str">
        <f>+'Información ELECTRO PUNO'!E1048</f>
        <v>BT</v>
      </c>
      <c r="G1068" s="194">
        <f>+'Información ELECTRO PUNO'!G1048</f>
        <v>8</v>
      </c>
      <c r="H1068" s="9" t="str">
        <f t="shared" si="128"/>
        <v>Poste</v>
      </c>
      <c r="I1068" s="194" t="str">
        <f>+'Información ELECTRO PUNO'!F1048</f>
        <v>Concreto Armado</v>
      </c>
      <c r="J1068" s="194" t="str">
        <f>+'Información ELECTRO PUNO'!B1048</f>
        <v>PPC06</v>
      </c>
      <c r="K1068" s="9" t="str">
        <f t="shared" si="130"/>
        <v>POSTE DE CONCRETO ARMADO DE  8/300/120/240</v>
      </c>
      <c r="L1068" s="139">
        <f t="shared" si="131"/>
        <v>0.14000000000000001</v>
      </c>
    </row>
    <row r="1069" spans="1:12" x14ac:dyDescent="0.25">
      <c r="A1069" s="193">
        <f>+'Información ELECTRO PUNO'!A1049</f>
        <v>1048</v>
      </c>
      <c r="B1069" s="26" t="str">
        <f t="shared" si="129"/>
        <v>SICODI</v>
      </c>
      <c r="C1069" s="9" t="str">
        <f t="shared" si="125"/>
        <v>Puno</v>
      </c>
      <c r="D1069" s="9" t="str">
        <f t="shared" si="126"/>
        <v>No Reporta</v>
      </c>
      <c r="E1069" s="9" t="str">
        <f t="shared" si="127"/>
        <v>No Reporta</v>
      </c>
      <c r="F1069" s="194" t="str">
        <f>+'Información ELECTRO PUNO'!E1049</f>
        <v>BT</v>
      </c>
      <c r="G1069" s="194">
        <f>+'Información ELECTRO PUNO'!G1049</f>
        <v>8</v>
      </c>
      <c r="H1069" s="9" t="str">
        <f t="shared" si="128"/>
        <v>Poste</v>
      </c>
      <c r="I1069" s="194" t="str">
        <f>+'Información ELECTRO PUNO'!F1049</f>
        <v>Concreto Armado</v>
      </c>
      <c r="J1069" s="194" t="str">
        <f>+'Información ELECTRO PUNO'!B1049</f>
        <v>PPC06</v>
      </c>
      <c r="K1069" s="9" t="str">
        <f t="shared" si="130"/>
        <v>POSTE DE CONCRETO ARMADO DE  8/300/120/240</v>
      </c>
      <c r="L1069" s="139">
        <f t="shared" si="131"/>
        <v>0.14000000000000001</v>
      </c>
    </row>
    <row r="1070" spans="1:12" x14ac:dyDescent="0.25">
      <c r="A1070" s="193">
        <f>+'Información ELECTRO PUNO'!A1050</f>
        <v>1049</v>
      </c>
      <c r="B1070" s="26" t="str">
        <f t="shared" si="129"/>
        <v>SICODI</v>
      </c>
      <c r="C1070" s="9" t="str">
        <f t="shared" si="125"/>
        <v>Puno</v>
      </c>
      <c r="D1070" s="9" t="str">
        <f t="shared" si="126"/>
        <v>No Reporta</v>
      </c>
      <c r="E1070" s="9" t="str">
        <f t="shared" si="127"/>
        <v>No Reporta</v>
      </c>
      <c r="F1070" s="194" t="str">
        <f>+'Información ELECTRO PUNO'!E1050</f>
        <v>BT</v>
      </c>
      <c r="G1070" s="194">
        <f>+'Información ELECTRO PUNO'!G1050</f>
        <v>8</v>
      </c>
      <c r="H1070" s="9" t="str">
        <f t="shared" si="128"/>
        <v>Poste</v>
      </c>
      <c r="I1070" s="194" t="str">
        <f>+'Información ELECTRO PUNO'!F1050</f>
        <v>Concreto Armado</v>
      </c>
      <c r="J1070" s="194" t="str">
        <f>+'Información ELECTRO PUNO'!B1050</f>
        <v>PPC06</v>
      </c>
      <c r="K1070" s="9" t="str">
        <f t="shared" si="130"/>
        <v>POSTE DE CONCRETO ARMADO DE  8/300/120/240</v>
      </c>
      <c r="L1070" s="139">
        <f t="shared" si="131"/>
        <v>0.14000000000000001</v>
      </c>
    </row>
    <row r="1071" spans="1:12" x14ac:dyDescent="0.25">
      <c r="A1071" s="193">
        <f>+'Información ELECTRO PUNO'!A1051</f>
        <v>1050</v>
      </c>
      <c r="B1071" s="26" t="str">
        <f t="shared" si="129"/>
        <v>MOD_INV_2018</v>
      </c>
      <c r="C1071" s="9" t="str">
        <f t="shared" si="125"/>
        <v>Puno</v>
      </c>
      <c r="D1071" s="9" t="str">
        <f t="shared" si="126"/>
        <v>No Reporta</v>
      </c>
      <c r="E1071" s="9" t="str">
        <f t="shared" si="127"/>
        <v>No Reporta</v>
      </c>
      <c r="F1071" s="194" t="str">
        <f>+'Información ELECTRO PUNO'!E1051</f>
        <v>AT</v>
      </c>
      <c r="G1071" s="194">
        <f>+'Información ELECTRO PUNO'!G1051</f>
        <v>18</v>
      </c>
      <c r="H1071" s="9" t="str">
        <f t="shared" si="128"/>
        <v>Poste</v>
      </c>
      <c r="I1071" s="194" t="str">
        <f>+'Información ELECTRO PUNO'!F1051</f>
        <v>Metalico</v>
      </c>
      <c r="J1071" s="194" t="str">
        <f>+'Información ELECTRO PUNO'!B1051</f>
        <v>PA18/2400</v>
      </c>
      <c r="K1071" s="9" t="str">
        <f t="shared" si="130"/>
        <v>1 Poste autosoportable de acero (18/2400) de suspensión (25°) Tipo SU21-18</v>
      </c>
      <c r="L1071" s="139">
        <f t="shared" si="131"/>
        <v>10.91</v>
      </c>
    </row>
    <row r="1072" spans="1:12" x14ac:dyDescent="0.25">
      <c r="A1072" s="193">
        <f>+'Información ELECTRO PUNO'!A1052</f>
        <v>1051</v>
      </c>
      <c r="B1072" s="26" t="str">
        <f t="shared" si="129"/>
        <v>MOD_INV_2018</v>
      </c>
      <c r="C1072" s="9" t="str">
        <f t="shared" si="125"/>
        <v>Puno</v>
      </c>
      <c r="D1072" s="9" t="str">
        <f t="shared" si="126"/>
        <v>No Reporta</v>
      </c>
      <c r="E1072" s="9" t="str">
        <f t="shared" si="127"/>
        <v>No Reporta</v>
      </c>
      <c r="F1072" s="194" t="str">
        <f>+'Información ELECTRO PUNO'!E1052</f>
        <v>AT</v>
      </c>
      <c r="G1072" s="194">
        <f>+'Información ELECTRO PUNO'!G1052</f>
        <v>18</v>
      </c>
      <c r="H1072" s="9" t="str">
        <f t="shared" si="128"/>
        <v>Poste</v>
      </c>
      <c r="I1072" s="194" t="str">
        <f>+'Información ELECTRO PUNO'!F1052</f>
        <v>Metalico</v>
      </c>
      <c r="J1072" s="194" t="str">
        <f>+'Información ELECTRO PUNO'!B1052</f>
        <v>PA18/2400</v>
      </c>
      <c r="K1072" s="9" t="str">
        <f t="shared" si="130"/>
        <v>1 Poste autosoportable de acero (18/2400) de suspensión (25°) Tipo SU21-18</v>
      </c>
      <c r="L1072" s="139">
        <f t="shared" si="131"/>
        <v>10.91</v>
      </c>
    </row>
    <row r="1073" spans="1:12" x14ac:dyDescent="0.25">
      <c r="A1073" s="193">
        <f>+'Información ELECTRO PUNO'!A1053</f>
        <v>1052</v>
      </c>
      <c r="B1073" s="26" t="str">
        <f t="shared" si="129"/>
        <v>MOD_INV_2018</v>
      </c>
      <c r="C1073" s="9" t="str">
        <f t="shared" si="125"/>
        <v>Puno</v>
      </c>
      <c r="D1073" s="9" t="str">
        <f t="shared" si="126"/>
        <v>No Reporta</v>
      </c>
      <c r="E1073" s="9" t="str">
        <f t="shared" si="127"/>
        <v>No Reporta</v>
      </c>
      <c r="F1073" s="194" t="str">
        <f>+'Información ELECTRO PUNO'!E1053</f>
        <v>AT</v>
      </c>
      <c r="G1073" s="194">
        <f>+'Información ELECTRO PUNO'!G1053</f>
        <v>18</v>
      </c>
      <c r="H1073" s="9" t="str">
        <f t="shared" si="128"/>
        <v>Poste</v>
      </c>
      <c r="I1073" s="194" t="str">
        <f>+'Información ELECTRO PUNO'!F1053</f>
        <v>Metalico</v>
      </c>
      <c r="J1073" s="194" t="str">
        <f>+'Información ELECTRO PUNO'!B1053</f>
        <v>PA18/2400</v>
      </c>
      <c r="K1073" s="9" t="str">
        <f t="shared" si="130"/>
        <v>1 Poste autosoportable de acero (18/2400) de suspensión (25°) Tipo SU21-18</v>
      </c>
      <c r="L1073" s="139">
        <f t="shared" si="131"/>
        <v>10.91</v>
      </c>
    </row>
    <row r="1074" spans="1:12" x14ac:dyDescent="0.25">
      <c r="A1074" s="193">
        <f>+'Información ELECTRO PUNO'!A1054</f>
        <v>1053</v>
      </c>
      <c r="B1074" s="26" t="str">
        <f t="shared" si="129"/>
        <v>MOD_INV_2018</v>
      </c>
      <c r="C1074" s="9" t="str">
        <f t="shared" si="125"/>
        <v>Puno</v>
      </c>
      <c r="D1074" s="9" t="str">
        <f t="shared" si="126"/>
        <v>No Reporta</v>
      </c>
      <c r="E1074" s="9" t="str">
        <f t="shared" si="127"/>
        <v>No Reporta</v>
      </c>
      <c r="F1074" s="194" t="str">
        <f>+'Información ELECTRO PUNO'!E1054</f>
        <v>AT</v>
      </c>
      <c r="G1074" s="194">
        <f>+'Información ELECTRO PUNO'!G1054</f>
        <v>18</v>
      </c>
      <c r="H1074" s="9" t="str">
        <f t="shared" si="128"/>
        <v>Poste</v>
      </c>
      <c r="I1074" s="194" t="str">
        <f>+'Información ELECTRO PUNO'!F1054</f>
        <v>Metalico</v>
      </c>
      <c r="J1074" s="194" t="str">
        <f>+'Información ELECTRO PUNO'!B1054</f>
        <v>PA18/2400</v>
      </c>
      <c r="K1074" s="9" t="str">
        <f t="shared" si="130"/>
        <v>1 Poste autosoportable de acero (18/2400) de suspensión (25°) Tipo SU21-18</v>
      </c>
      <c r="L1074" s="139">
        <f t="shared" si="131"/>
        <v>10.91</v>
      </c>
    </row>
    <row r="1075" spans="1:12" x14ac:dyDescent="0.25">
      <c r="A1075" s="193">
        <f>+'Información ELECTRO PUNO'!A1055</f>
        <v>1054</v>
      </c>
      <c r="B1075" s="26" t="str">
        <f t="shared" si="129"/>
        <v>MOD_INV_2018</v>
      </c>
      <c r="C1075" s="9" t="str">
        <f t="shared" si="125"/>
        <v>Puno</v>
      </c>
      <c r="D1075" s="9" t="str">
        <f t="shared" si="126"/>
        <v>No Reporta</v>
      </c>
      <c r="E1075" s="9" t="str">
        <f t="shared" si="127"/>
        <v>No Reporta</v>
      </c>
      <c r="F1075" s="194" t="str">
        <f>+'Información ELECTRO PUNO'!E1055</f>
        <v>AT</v>
      </c>
      <c r="G1075" s="194">
        <f>+'Información ELECTRO PUNO'!G1055</f>
        <v>18</v>
      </c>
      <c r="H1075" s="9" t="str">
        <f t="shared" si="128"/>
        <v>Poste</v>
      </c>
      <c r="I1075" s="194" t="str">
        <f>+'Información ELECTRO PUNO'!F1055</f>
        <v>Metalico</v>
      </c>
      <c r="J1075" s="194" t="str">
        <f>+'Información ELECTRO PUNO'!B1055</f>
        <v>PA18/2400</v>
      </c>
      <c r="K1075" s="9" t="str">
        <f t="shared" si="130"/>
        <v>1 Poste autosoportable de acero (18/2400) de suspensión (25°) Tipo SU21-18</v>
      </c>
      <c r="L1075" s="139">
        <f t="shared" si="131"/>
        <v>10.91</v>
      </c>
    </row>
    <row r="1076" spans="1:12" x14ac:dyDescent="0.25">
      <c r="A1076" s="193">
        <f>+'Información ELECTRO PUNO'!A1056</f>
        <v>1055</v>
      </c>
      <c r="B1076" s="26" t="str">
        <f t="shared" si="129"/>
        <v>MOD_INV_2018</v>
      </c>
      <c r="C1076" s="9" t="str">
        <f t="shared" si="125"/>
        <v>Puno</v>
      </c>
      <c r="D1076" s="9" t="str">
        <f t="shared" si="126"/>
        <v>No Reporta</v>
      </c>
      <c r="E1076" s="9" t="str">
        <f t="shared" si="127"/>
        <v>No Reporta</v>
      </c>
      <c r="F1076" s="194" t="str">
        <f>+'Información ELECTRO PUNO'!E1056</f>
        <v>AT</v>
      </c>
      <c r="G1076" s="194">
        <f>+'Información ELECTRO PUNO'!G1056</f>
        <v>18</v>
      </c>
      <c r="H1076" s="9" t="str">
        <f t="shared" si="128"/>
        <v>Poste</v>
      </c>
      <c r="I1076" s="194" t="str">
        <f>+'Información ELECTRO PUNO'!F1056</f>
        <v>Metalico</v>
      </c>
      <c r="J1076" s="194" t="str">
        <f>+'Información ELECTRO PUNO'!B1056</f>
        <v>PA18/2400</v>
      </c>
      <c r="K1076" s="9" t="str">
        <f t="shared" si="130"/>
        <v>1 Poste autosoportable de acero (18/2400) de suspensión (25°) Tipo SU21-18</v>
      </c>
      <c r="L1076" s="139">
        <f t="shared" si="131"/>
        <v>10.91</v>
      </c>
    </row>
    <row r="1077" spans="1:12" x14ac:dyDescent="0.25">
      <c r="A1077" s="193">
        <f>+'Información ELECTRO PUNO'!A1057</f>
        <v>1056</v>
      </c>
      <c r="B1077" s="26" t="str">
        <f t="shared" si="129"/>
        <v>MOD_INV_2018</v>
      </c>
      <c r="C1077" s="9" t="str">
        <f t="shared" si="125"/>
        <v>Puno</v>
      </c>
      <c r="D1077" s="9" t="str">
        <f t="shared" si="126"/>
        <v>No Reporta</v>
      </c>
      <c r="E1077" s="9" t="str">
        <f t="shared" si="127"/>
        <v>No Reporta</v>
      </c>
      <c r="F1077" s="194" t="str">
        <f>+'Información ELECTRO PUNO'!E1057</f>
        <v>AT</v>
      </c>
      <c r="G1077" s="194">
        <f>+'Información ELECTRO PUNO'!G1057</f>
        <v>18</v>
      </c>
      <c r="H1077" s="9" t="str">
        <f t="shared" si="128"/>
        <v>Poste</v>
      </c>
      <c r="I1077" s="194" t="str">
        <f>+'Información ELECTRO PUNO'!F1057</f>
        <v>Metalico</v>
      </c>
      <c r="J1077" s="194" t="str">
        <f>+'Información ELECTRO PUNO'!B1057</f>
        <v>PA18/2400</v>
      </c>
      <c r="K1077" s="9" t="str">
        <f t="shared" si="130"/>
        <v>1 Poste autosoportable de acero (18/2400) de suspensión (25°) Tipo SU21-18</v>
      </c>
      <c r="L1077" s="139">
        <f t="shared" si="131"/>
        <v>10.91</v>
      </c>
    </row>
    <row r="1078" spans="1:12" x14ac:dyDescent="0.25">
      <c r="A1078" s="193">
        <f>+'Información ELECTRO PUNO'!A1058</f>
        <v>1057</v>
      </c>
      <c r="B1078" s="26" t="str">
        <f t="shared" si="129"/>
        <v>MOD_INV_2018</v>
      </c>
      <c r="C1078" s="9" t="str">
        <f t="shared" si="125"/>
        <v>Puno</v>
      </c>
      <c r="D1078" s="9" t="str">
        <f t="shared" si="126"/>
        <v>No Reporta</v>
      </c>
      <c r="E1078" s="9" t="str">
        <f t="shared" si="127"/>
        <v>No Reporta</v>
      </c>
      <c r="F1078" s="194" t="str">
        <f>+'Información ELECTRO PUNO'!E1058</f>
        <v>AT</v>
      </c>
      <c r="G1078" s="194">
        <f>+'Información ELECTRO PUNO'!G1058</f>
        <v>18</v>
      </c>
      <c r="H1078" s="9" t="str">
        <f t="shared" si="128"/>
        <v>Poste</v>
      </c>
      <c r="I1078" s="194" t="str">
        <f>+'Información ELECTRO PUNO'!F1058</f>
        <v>Metalico</v>
      </c>
      <c r="J1078" s="194" t="str">
        <f>+'Información ELECTRO PUNO'!B1058</f>
        <v>PA18/2400</v>
      </c>
      <c r="K1078" s="9" t="str">
        <f t="shared" si="130"/>
        <v>1 Poste autosoportable de acero (18/2400) de suspensión (25°) Tipo SU21-18</v>
      </c>
      <c r="L1078" s="139">
        <f t="shared" si="131"/>
        <v>10.91</v>
      </c>
    </row>
    <row r="1079" spans="1:12" x14ac:dyDescent="0.25">
      <c r="A1079" s="193">
        <f>+'Información ELECTRO PUNO'!A1059</f>
        <v>1058</v>
      </c>
      <c r="B1079" s="26" t="str">
        <f t="shared" si="129"/>
        <v>MOD_INV_2018</v>
      </c>
      <c r="C1079" s="9" t="str">
        <f t="shared" si="125"/>
        <v>Puno</v>
      </c>
      <c r="D1079" s="9" t="str">
        <f t="shared" si="126"/>
        <v>No Reporta</v>
      </c>
      <c r="E1079" s="9" t="str">
        <f t="shared" si="127"/>
        <v>No Reporta</v>
      </c>
      <c r="F1079" s="194" t="str">
        <f>+'Información ELECTRO PUNO'!E1059</f>
        <v>AT</v>
      </c>
      <c r="G1079" s="194">
        <f>+'Información ELECTRO PUNO'!G1059</f>
        <v>18</v>
      </c>
      <c r="H1079" s="9" t="str">
        <f t="shared" si="128"/>
        <v>Poste</v>
      </c>
      <c r="I1079" s="194" t="str">
        <f>+'Información ELECTRO PUNO'!F1059</f>
        <v>Metalico</v>
      </c>
      <c r="J1079" s="194" t="str">
        <f>+'Información ELECTRO PUNO'!B1059</f>
        <v>PA18/2400</v>
      </c>
      <c r="K1079" s="9" t="str">
        <f t="shared" si="130"/>
        <v>1 Poste autosoportable de acero (18/2400) de suspensión (25°) Tipo SU21-18</v>
      </c>
      <c r="L1079" s="139">
        <f t="shared" si="131"/>
        <v>10.91</v>
      </c>
    </row>
    <row r="1080" spans="1:12" x14ac:dyDescent="0.25">
      <c r="A1080" s="193">
        <f>+'Información ELECTRO PUNO'!A1060</f>
        <v>1059</v>
      </c>
      <c r="B1080" s="26" t="str">
        <f t="shared" si="129"/>
        <v>MOD_INV_2018</v>
      </c>
      <c r="C1080" s="9" t="str">
        <f t="shared" si="125"/>
        <v>Puno</v>
      </c>
      <c r="D1080" s="9" t="str">
        <f t="shared" si="126"/>
        <v>No Reporta</v>
      </c>
      <c r="E1080" s="9" t="str">
        <f t="shared" si="127"/>
        <v>No Reporta</v>
      </c>
      <c r="F1080" s="194" t="str">
        <f>+'Información ELECTRO PUNO'!E1060</f>
        <v>AT</v>
      </c>
      <c r="G1080" s="194">
        <f>+'Información ELECTRO PUNO'!G1060</f>
        <v>18</v>
      </c>
      <c r="H1080" s="9" t="str">
        <f t="shared" si="128"/>
        <v>Poste</v>
      </c>
      <c r="I1080" s="194" t="str">
        <f>+'Información ELECTRO PUNO'!F1060</f>
        <v>Metalico</v>
      </c>
      <c r="J1080" s="194" t="str">
        <f>+'Información ELECTRO PUNO'!B1060</f>
        <v>PA18/2400</v>
      </c>
      <c r="K1080" s="9" t="str">
        <f t="shared" si="130"/>
        <v>1 Poste autosoportable de acero (18/2400) de suspensión (25°) Tipo SU21-18</v>
      </c>
      <c r="L1080" s="139">
        <f t="shared" si="131"/>
        <v>10.91</v>
      </c>
    </row>
    <row r="1081" spans="1:12" x14ac:dyDescent="0.25">
      <c r="A1081" s="193">
        <f>+'Información ELECTRO PUNO'!A1061</f>
        <v>1060</v>
      </c>
      <c r="B1081" s="26" t="str">
        <f t="shared" si="129"/>
        <v>MOD_INV_2018</v>
      </c>
      <c r="C1081" s="9" t="str">
        <f t="shared" si="125"/>
        <v>Puno</v>
      </c>
      <c r="D1081" s="9" t="str">
        <f t="shared" si="126"/>
        <v>No Reporta</v>
      </c>
      <c r="E1081" s="9" t="str">
        <f t="shared" si="127"/>
        <v>No Reporta</v>
      </c>
      <c r="F1081" s="194" t="str">
        <f>+'Información ELECTRO PUNO'!E1061</f>
        <v>AT</v>
      </c>
      <c r="G1081" s="194">
        <f>+'Información ELECTRO PUNO'!G1061</f>
        <v>18</v>
      </c>
      <c r="H1081" s="9" t="str">
        <f t="shared" si="128"/>
        <v>Poste</v>
      </c>
      <c r="I1081" s="194" t="str">
        <f>+'Información ELECTRO PUNO'!F1061</f>
        <v>Metalico</v>
      </c>
      <c r="J1081" s="194" t="str">
        <f>+'Información ELECTRO PUNO'!B1061</f>
        <v>PA18/2400</v>
      </c>
      <c r="K1081" s="9" t="str">
        <f t="shared" si="130"/>
        <v>1 Poste autosoportable de acero (18/2400) de suspensión (25°) Tipo SU21-18</v>
      </c>
      <c r="L1081" s="139">
        <f t="shared" si="131"/>
        <v>10.91</v>
      </c>
    </row>
    <row r="1082" spans="1:12" x14ac:dyDescent="0.25">
      <c r="A1082" s="193">
        <f>+'Información ELECTRO PUNO'!A1062</f>
        <v>1061</v>
      </c>
      <c r="B1082" s="26" t="str">
        <f t="shared" si="129"/>
        <v>MOD_INV_2018</v>
      </c>
      <c r="C1082" s="9" t="str">
        <f t="shared" si="125"/>
        <v>Puno</v>
      </c>
      <c r="D1082" s="9" t="str">
        <f t="shared" si="126"/>
        <v>No Reporta</v>
      </c>
      <c r="E1082" s="9" t="str">
        <f t="shared" si="127"/>
        <v>No Reporta</v>
      </c>
      <c r="F1082" s="194" t="str">
        <f>+'Información ELECTRO PUNO'!E1062</f>
        <v>AT</v>
      </c>
      <c r="G1082" s="194">
        <f>+'Información ELECTRO PUNO'!G1062</f>
        <v>18</v>
      </c>
      <c r="H1082" s="9" t="str">
        <f t="shared" si="128"/>
        <v>Poste</v>
      </c>
      <c r="I1082" s="194" t="str">
        <f>+'Información ELECTRO PUNO'!F1062</f>
        <v>Metalico</v>
      </c>
      <c r="J1082" s="194" t="str">
        <f>+'Información ELECTRO PUNO'!B1062</f>
        <v>PA18/2400</v>
      </c>
      <c r="K1082" s="9" t="str">
        <f t="shared" si="130"/>
        <v>1 Poste autosoportable de acero (18/2400) de suspensión (25°) Tipo SU21-18</v>
      </c>
      <c r="L1082" s="139">
        <f t="shared" si="131"/>
        <v>10.91</v>
      </c>
    </row>
    <row r="1083" spans="1:12" x14ac:dyDescent="0.25">
      <c r="A1083" s="193">
        <f>+'Información ELECTRO PUNO'!A1063</f>
        <v>1062</v>
      </c>
      <c r="B1083" s="26" t="str">
        <f t="shared" si="129"/>
        <v>MOD_INV_2018</v>
      </c>
      <c r="C1083" s="9" t="str">
        <f t="shared" si="125"/>
        <v>Puno</v>
      </c>
      <c r="D1083" s="9" t="str">
        <f t="shared" si="126"/>
        <v>No Reporta</v>
      </c>
      <c r="E1083" s="9" t="str">
        <f t="shared" si="127"/>
        <v>No Reporta</v>
      </c>
      <c r="F1083" s="194" t="str">
        <f>+'Información ELECTRO PUNO'!E1063</f>
        <v>AT</v>
      </c>
      <c r="G1083" s="194">
        <f>+'Información ELECTRO PUNO'!G1063</f>
        <v>18</v>
      </c>
      <c r="H1083" s="9" t="str">
        <f t="shared" si="128"/>
        <v>Poste</v>
      </c>
      <c r="I1083" s="194" t="str">
        <f>+'Información ELECTRO PUNO'!F1063</f>
        <v>Metalico</v>
      </c>
      <c r="J1083" s="194" t="str">
        <f>+'Información ELECTRO PUNO'!B1063</f>
        <v>PA18/2400</v>
      </c>
      <c r="K1083" s="9" t="str">
        <f t="shared" si="130"/>
        <v>1 Poste autosoportable de acero (18/2400) de suspensión (25°) Tipo SU21-18</v>
      </c>
      <c r="L1083" s="139">
        <f t="shared" si="131"/>
        <v>10.91</v>
      </c>
    </row>
    <row r="1084" spans="1:12" x14ac:dyDescent="0.25">
      <c r="A1084" s="193">
        <f>+'Información ELECTRO PUNO'!A1064</f>
        <v>1063</v>
      </c>
      <c r="B1084" s="26" t="str">
        <f t="shared" si="129"/>
        <v>MOD_INV_2018</v>
      </c>
      <c r="C1084" s="9" t="str">
        <f t="shared" si="125"/>
        <v>Puno</v>
      </c>
      <c r="D1084" s="9" t="str">
        <f t="shared" si="126"/>
        <v>No Reporta</v>
      </c>
      <c r="E1084" s="9" t="str">
        <f t="shared" si="127"/>
        <v>No Reporta</v>
      </c>
      <c r="F1084" s="194" t="str">
        <f>+'Información ELECTRO PUNO'!E1064</f>
        <v>AT</v>
      </c>
      <c r="G1084" s="194">
        <f>+'Información ELECTRO PUNO'!G1064</f>
        <v>18</v>
      </c>
      <c r="H1084" s="9" t="str">
        <f t="shared" si="128"/>
        <v>Poste</v>
      </c>
      <c r="I1084" s="194" t="str">
        <f>+'Información ELECTRO PUNO'!F1064</f>
        <v>Metalico</v>
      </c>
      <c r="J1084" s="194" t="str">
        <f>+'Información ELECTRO PUNO'!B1064</f>
        <v>PA18/2400</v>
      </c>
      <c r="K1084" s="9" t="str">
        <f t="shared" si="130"/>
        <v>1 Poste autosoportable de acero (18/2400) de suspensión (25°) Tipo SU21-18</v>
      </c>
      <c r="L1084" s="139">
        <f t="shared" si="131"/>
        <v>10.91</v>
      </c>
    </row>
    <row r="1085" spans="1:12" x14ac:dyDescent="0.25">
      <c r="A1085" s="193">
        <f>+'Información ELECTRO PUNO'!A1065</f>
        <v>1064</v>
      </c>
      <c r="B1085" s="26" t="str">
        <f t="shared" si="129"/>
        <v>MOD_INV_2018</v>
      </c>
      <c r="C1085" s="9" t="str">
        <f t="shared" si="125"/>
        <v>Puno</v>
      </c>
      <c r="D1085" s="9" t="str">
        <f t="shared" si="126"/>
        <v>No Reporta</v>
      </c>
      <c r="E1085" s="9" t="str">
        <f t="shared" si="127"/>
        <v>No Reporta</v>
      </c>
      <c r="F1085" s="194" t="str">
        <f>+'Información ELECTRO PUNO'!E1065</f>
        <v>AT</v>
      </c>
      <c r="G1085" s="194">
        <f>+'Información ELECTRO PUNO'!G1065</f>
        <v>18</v>
      </c>
      <c r="H1085" s="9" t="str">
        <f t="shared" si="128"/>
        <v>Poste</v>
      </c>
      <c r="I1085" s="194" t="str">
        <f>+'Información ELECTRO PUNO'!F1065</f>
        <v>Metalico</v>
      </c>
      <c r="J1085" s="194" t="str">
        <f>+'Información ELECTRO PUNO'!B1065</f>
        <v>PA18/2400</v>
      </c>
      <c r="K1085" s="9" t="str">
        <f t="shared" si="130"/>
        <v>1 Poste autosoportable de acero (18/2400) de suspensión (25°) Tipo SU21-18</v>
      </c>
      <c r="L1085" s="139">
        <f t="shared" si="131"/>
        <v>10.91</v>
      </c>
    </row>
    <row r="1086" spans="1:12" x14ac:dyDescent="0.25">
      <c r="A1086" s="193">
        <f>+'Información ELECTRO PUNO'!A1066</f>
        <v>1065</v>
      </c>
      <c r="B1086" s="26" t="str">
        <f t="shared" si="129"/>
        <v>MOD_INV_2018</v>
      </c>
      <c r="C1086" s="9" t="str">
        <f t="shared" si="125"/>
        <v>Puno</v>
      </c>
      <c r="D1086" s="9" t="str">
        <f t="shared" si="126"/>
        <v>No Reporta</v>
      </c>
      <c r="E1086" s="9" t="str">
        <f t="shared" si="127"/>
        <v>No Reporta</v>
      </c>
      <c r="F1086" s="194" t="str">
        <f>+'Información ELECTRO PUNO'!E1066</f>
        <v>AT</v>
      </c>
      <c r="G1086" s="194">
        <f>+'Información ELECTRO PUNO'!G1066</f>
        <v>18</v>
      </c>
      <c r="H1086" s="9" t="str">
        <f t="shared" si="128"/>
        <v>Poste</v>
      </c>
      <c r="I1086" s="194" t="str">
        <f>+'Información ELECTRO PUNO'!F1066</f>
        <v>Metalico</v>
      </c>
      <c r="J1086" s="194" t="str">
        <f>+'Información ELECTRO PUNO'!B1066</f>
        <v>PA18/2400</v>
      </c>
      <c r="K1086" s="9" t="str">
        <f t="shared" si="130"/>
        <v>1 Poste autosoportable de acero (18/2400) de suspensión (25°) Tipo SU21-18</v>
      </c>
      <c r="L1086" s="139">
        <f t="shared" si="131"/>
        <v>10.91</v>
      </c>
    </row>
    <row r="1087" spans="1:12" x14ac:dyDescent="0.25">
      <c r="A1087" s="193">
        <f>+'Información ELECTRO PUNO'!A1067</f>
        <v>1066</v>
      </c>
      <c r="B1087" s="26" t="str">
        <f t="shared" si="129"/>
        <v>MOD_INV_2018</v>
      </c>
      <c r="C1087" s="9" t="str">
        <f t="shared" si="125"/>
        <v>Puno</v>
      </c>
      <c r="D1087" s="9" t="str">
        <f t="shared" si="126"/>
        <v>No Reporta</v>
      </c>
      <c r="E1087" s="9" t="str">
        <f t="shared" si="127"/>
        <v>No Reporta</v>
      </c>
      <c r="F1087" s="194" t="str">
        <f>+'Información ELECTRO PUNO'!E1067</f>
        <v>AT</v>
      </c>
      <c r="G1087" s="194">
        <f>+'Información ELECTRO PUNO'!G1067</f>
        <v>18</v>
      </c>
      <c r="H1087" s="9" t="str">
        <f t="shared" si="128"/>
        <v>Poste</v>
      </c>
      <c r="I1087" s="194" t="str">
        <f>+'Información ELECTRO PUNO'!F1067</f>
        <v>Metalico</v>
      </c>
      <c r="J1087" s="194" t="str">
        <f>+'Información ELECTRO PUNO'!B1067</f>
        <v>PA18/2400</v>
      </c>
      <c r="K1087" s="9" t="str">
        <f t="shared" si="130"/>
        <v>1 Poste autosoportable de acero (18/2400) de suspensión (25°) Tipo SU21-18</v>
      </c>
      <c r="L1087" s="139">
        <f t="shared" si="131"/>
        <v>10.91</v>
      </c>
    </row>
    <row r="1088" spans="1:12" x14ac:dyDescent="0.25">
      <c r="A1088" s="193">
        <f>+'Información ELECTRO PUNO'!A1068</f>
        <v>1067</v>
      </c>
      <c r="B1088" s="26" t="str">
        <f t="shared" si="129"/>
        <v>MOD_INV_2018</v>
      </c>
      <c r="C1088" s="9" t="str">
        <f t="shared" si="125"/>
        <v>Puno</v>
      </c>
      <c r="D1088" s="9" t="str">
        <f t="shared" si="126"/>
        <v>No Reporta</v>
      </c>
      <c r="E1088" s="9" t="str">
        <f t="shared" si="127"/>
        <v>No Reporta</v>
      </c>
      <c r="F1088" s="194" t="str">
        <f>+'Información ELECTRO PUNO'!E1068</f>
        <v>AT</v>
      </c>
      <c r="G1088" s="194">
        <f>+'Información ELECTRO PUNO'!G1068</f>
        <v>18</v>
      </c>
      <c r="H1088" s="9" t="str">
        <f t="shared" si="128"/>
        <v>Poste</v>
      </c>
      <c r="I1088" s="194" t="str">
        <f>+'Información ELECTRO PUNO'!F1068</f>
        <v>Metalico</v>
      </c>
      <c r="J1088" s="194" t="str">
        <f>+'Información ELECTRO PUNO'!B1068</f>
        <v>PA18/2400</v>
      </c>
      <c r="K1088" s="9" t="str">
        <f t="shared" si="130"/>
        <v>1 Poste autosoportable de acero (18/2400) de suspensión (25°) Tipo SU21-18</v>
      </c>
      <c r="L1088" s="139">
        <f t="shared" si="131"/>
        <v>10.91</v>
      </c>
    </row>
    <row r="1089" spans="1:12" x14ac:dyDescent="0.25">
      <c r="A1089" s="193">
        <f>+'Información ELECTRO PUNO'!A1069</f>
        <v>1068</v>
      </c>
      <c r="B1089" s="26" t="str">
        <f t="shared" si="129"/>
        <v>MOD_INV_2018</v>
      </c>
      <c r="C1089" s="9" t="str">
        <f t="shared" si="125"/>
        <v>Puno</v>
      </c>
      <c r="D1089" s="9" t="str">
        <f t="shared" si="126"/>
        <v>No Reporta</v>
      </c>
      <c r="E1089" s="9" t="str">
        <f t="shared" si="127"/>
        <v>No Reporta</v>
      </c>
      <c r="F1089" s="194" t="str">
        <f>+'Información ELECTRO PUNO'!E1069</f>
        <v>AT</v>
      </c>
      <c r="G1089" s="194">
        <f>+'Información ELECTRO PUNO'!G1069</f>
        <v>18</v>
      </c>
      <c r="H1089" s="9" t="str">
        <f t="shared" si="128"/>
        <v>Poste</v>
      </c>
      <c r="I1089" s="194" t="str">
        <f>+'Información ELECTRO PUNO'!F1069</f>
        <v>Metalico</v>
      </c>
      <c r="J1089" s="194" t="str">
        <f>+'Información ELECTRO PUNO'!B1069</f>
        <v>PA18/2400</v>
      </c>
      <c r="K1089" s="9" t="str">
        <f t="shared" si="130"/>
        <v>1 Poste autosoportable de acero (18/2400) de suspensión (25°) Tipo SU21-18</v>
      </c>
      <c r="L1089" s="139">
        <f t="shared" si="131"/>
        <v>10.91</v>
      </c>
    </row>
    <row r="1090" spans="1:12" x14ac:dyDescent="0.25">
      <c r="A1090" s="193">
        <f>+'Información ELECTRO PUNO'!A1070</f>
        <v>1069</v>
      </c>
      <c r="B1090" s="26" t="str">
        <f t="shared" si="129"/>
        <v>MOD_INV_2018</v>
      </c>
      <c r="C1090" s="9" t="str">
        <f t="shared" si="125"/>
        <v>Puno</v>
      </c>
      <c r="D1090" s="9" t="str">
        <f t="shared" si="126"/>
        <v>No Reporta</v>
      </c>
      <c r="E1090" s="9" t="str">
        <f t="shared" si="127"/>
        <v>No Reporta</v>
      </c>
      <c r="F1090" s="194" t="str">
        <f>+'Información ELECTRO PUNO'!E1070</f>
        <v>AT</v>
      </c>
      <c r="G1090" s="194">
        <f>+'Información ELECTRO PUNO'!G1070</f>
        <v>18</v>
      </c>
      <c r="H1090" s="9" t="str">
        <f t="shared" si="128"/>
        <v>Poste</v>
      </c>
      <c r="I1090" s="194" t="str">
        <f>+'Información ELECTRO PUNO'!F1070</f>
        <v>Metalico</v>
      </c>
      <c r="J1090" s="194" t="str">
        <f>+'Información ELECTRO PUNO'!B1070</f>
        <v>PA18/2400</v>
      </c>
      <c r="K1090" s="9" t="str">
        <f t="shared" si="130"/>
        <v>1 Poste autosoportable de acero (18/2400) de suspensión (25°) Tipo SU21-18</v>
      </c>
      <c r="L1090" s="139">
        <f t="shared" si="131"/>
        <v>10.91</v>
      </c>
    </row>
    <row r="1091" spans="1:12" x14ac:dyDescent="0.25">
      <c r="A1091" s="193">
        <f>+'Información ELECTRO PUNO'!A1071</f>
        <v>1070</v>
      </c>
      <c r="B1091" s="26" t="str">
        <f t="shared" si="129"/>
        <v>MOD_INV_2018</v>
      </c>
      <c r="C1091" s="9" t="str">
        <f t="shared" si="125"/>
        <v>Puno</v>
      </c>
      <c r="D1091" s="9" t="str">
        <f t="shared" si="126"/>
        <v>No Reporta</v>
      </c>
      <c r="E1091" s="9" t="str">
        <f t="shared" si="127"/>
        <v>No Reporta</v>
      </c>
      <c r="F1091" s="194" t="str">
        <f>+'Información ELECTRO PUNO'!E1071</f>
        <v>AT</v>
      </c>
      <c r="G1091" s="194">
        <f>+'Información ELECTRO PUNO'!G1071</f>
        <v>18</v>
      </c>
      <c r="H1091" s="9" t="str">
        <f t="shared" si="128"/>
        <v>Poste</v>
      </c>
      <c r="I1091" s="194" t="str">
        <f>+'Información ELECTRO PUNO'!F1071</f>
        <v>Metalico</v>
      </c>
      <c r="J1091" s="194" t="str">
        <f>+'Información ELECTRO PUNO'!B1071</f>
        <v>PA18/2400</v>
      </c>
      <c r="K1091" s="9" t="str">
        <f t="shared" si="130"/>
        <v>1 Poste autosoportable de acero (18/2400) de suspensión (25°) Tipo SU21-18</v>
      </c>
      <c r="L1091" s="139">
        <f t="shared" si="131"/>
        <v>10.91</v>
      </c>
    </row>
    <row r="1092" spans="1:12" x14ac:dyDescent="0.25">
      <c r="A1092" s="193">
        <f>+'Información ELECTRO PUNO'!A1072</f>
        <v>1071</v>
      </c>
      <c r="B1092" s="26" t="str">
        <f t="shared" si="129"/>
        <v>MOD_INV_2018</v>
      </c>
      <c r="C1092" s="9" t="str">
        <f t="shared" si="125"/>
        <v>Puno</v>
      </c>
      <c r="D1092" s="9" t="str">
        <f t="shared" si="126"/>
        <v>No Reporta</v>
      </c>
      <c r="E1092" s="9" t="str">
        <f t="shared" si="127"/>
        <v>No Reporta</v>
      </c>
      <c r="F1092" s="194" t="str">
        <f>+'Información ELECTRO PUNO'!E1072</f>
        <v>AT</v>
      </c>
      <c r="G1092" s="194">
        <f>+'Información ELECTRO PUNO'!G1072</f>
        <v>18</v>
      </c>
      <c r="H1092" s="9" t="str">
        <f t="shared" si="128"/>
        <v>Poste</v>
      </c>
      <c r="I1092" s="194" t="str">
        <f>+'Información ELECTRO PUNO'!F1072</f>
        <v>Metalico</v>
      </c>
      <c r="J1092" s="194" t="str">
        <f>+'Información ELECTRO PUNO'!B1072</f>
        <v>PA18/2400</v>
      </c>
      <c r="K1092" s="9" t="str">
        <f t="shared" si="130"/>
        <v>1 Poste autosoportable de acero (18/2400) de suspensión (25°) Tipo SU21-18</v>
      </c>
      <c r="L1092" s="139">
        <f t="shared" si="131"/>
        <v>10.91</v>
      </c>
    </row>
    <row r="1093" spans="1:12" x14ac:dyDescent="0.25">
      <c r="A1093" s="193">
        <f>+'Información ELECTRO PUNO'!A1073</f>
        <v>1072</v>
      </c>
      <c r="B1093" s="26" t="str">
        <f t="shared" si="129"/>
        <v>MOD_INV_2018</v>
      </c>
      <c r="C1093" s="9" t="str">
        <f t="shared" si="125"/>
        <v>Puno</v>
      </c>
      <c r="D1093" s="9" t="str">
        <f t="shared" si="126"/>
        <v>No Reporta</v>
      </c>
      <c r="E1093" s="9" t="str">
        <f t="shared" si="127"/>
        <v>No Reporta</v>
      </c>
      <c r="F1093" s="194" t="str">
        <f>+'Información ELECTRO PUNO'!E1073</f>
        <v>AT</v>
      </c>
      <c r="G1093" s="194">
        <f>+'Información ELECTRO PUNO'!G1073</f>
        <v>18</v>
      </c>
      <c r="H1093" s="9" t="str">
        <f t="shared" si="128"/>
        <v>Poste</v>
      </c>
      <c r="I1093" s="194" t="str">
        <f>+'Información ELECTRO PUNO'!F1073</f>
        <v>Metalico</v>
      </c>
      <c r="J1093" s="194" t="str">
        <f>+'Información ELECTRO PUNO'!B1073</f>
        <v>PA18/2400</v>
      </c>
      <c r="K1093" s="9" t="str">
        <f t="shared" si="130"/>
        <v>1 Poste autosoportable de acero (18/2400) de suspensión (25°) Tipo SU21-18</v>
      </c>
      <c r="L1093" s="139">
        <f t="shared" si="131"/>
        <v>10.91</v>
      </c>
    </row>
    <row r="1094" spans="1:12" x14ac:dyDescent="0.25">
      <c r="A1094" s="193">
        <f>+'Información ELECTRO PUNO'!A1074</f>
        <v>1073</v>
      </c>
      <c r="B1094" s="26" t="str">
        <f t="shared" si="129"/>
        <v>MOD_INV_2018</v>
      </c>
      <c r="C1094" s="9" t="str">
        <f t="shared" si="125"/>
        <v>Puno</v>
      </c>
      <c r="D1094" s="9" t="str">
        <f t="shared" si="126"/>
        <v>No Reporta</v>
      </c>
      <c r="E1094" s="9" t="str">
        <f t="shared" si="127"/>
        <v>No Reporta</v>
      </c>
      <c r="F1094" s="194" t="str">
        <f>+'Información ELECTRO PUNO'!E1074</f>
        <v>AT</v>
      </c>
      <c r="G1094" s="194">
        <f>+'Información ELECTRO PUNO'!G1074</f>
        <v>18</v>
      </c>
      <c r="H1094" s="9" t="str">
        <f t="shared" si="128"/>
        <v>Poste</v>
      </c>
      <c r="I1094" s="194" t="str">
        <f>+'Información ELECTRO PUNO'!F1074</f>
        <v>Metalico</v>
      </c>
      <c r="J1094" s="194" t="str">
        <f>+'Información ELECTRO PUNO'!B1074</f>
        <v>PA18/2400</v>
      </c>
      <c r="K1094" s="9" t="str">
        <f t="shared" si="130"/>
        <v>1 Poste autosoportable de acero (18/2400) de suspensión (25°) Tipo SU21-18</v>
      </c>
      <c r="L1094" s="139">
        <f t="shared" si="131"/>
        <v>10.91</v>
      </c>
    </row>
    <row r="1095" spans="1:12" x14ac:dyDescent="0.25">
      <c r="A1095" s="193">
        <f>+'Información ELECTRO PUNO'!A1075</f>
        <v>1074</v>
      </c>
      <c r="B1095" s="26" t="str">
        <f t="shared" si="129"/>
        <v>MOD_INV_2018</v>
      </c>
      <c r="C1095" s="9" t="str">
        <f t="shared" si="125"/>
        <v>Puno</v>
      </c>
      <c r="D1095" s="9" t="str">
        <f t="shared" si="126"/>
        <v>No Reporta</v>
      </c>
      <c r="E1095" s="9" t="str">
        <f t="shared" si="127"/>
        <v>No Reporta</v>
      </c>
      <c r="F1095" s="194" t="str">
        <f>+'Información ELECTRO PUNO'!E1075</f>
        <v>AT</v>
      </c>
      <c r="G1095" s="194">
        <f>+'Información ELECTRO PUNO'!G1075</f>
        <v>18</v>
      </c>
      <c r="H1095" s="9" t="str">
        <f t="shared" si="128"/>
        <v>Poste</v>
      </c>
      <c r="I1095" s="194" t="str">
        <f>+'Información ELECTRO PUNO'!F1075</f>
        <v>Metalico</v>
      </c>
      <c r="J1095" s="194" t="str">
        <f>+'Información ELECTRO PUNO'!B1075</f>
        <v>PA18/2400</v>
      </c>
      <c r="K1095" s="9" t="str">
        <f t="shared" si="130"/>
        <v>1 Poste autosoportable de acero (18/2400) de suspensión (25°) Tipo SU21-18</v>
      </c>
      <c r="L1095" s="139">
        <f t="shared" si="131"/>
        <v>10.91</v>
      </c>
    </row>
    <row r="1096" spans="1:12" x14ac:dyDescent="0.25">
      <c r="A1096" s="193">
        <f>+'Información ELECTRO PUNO'!A1076</f>
        <v>1075</v>
      </c>
      <c r="B1096" s="26" t="str">
        <f t="shared" si="129"/>
        <v>MOD_INV_2018</v>
      </c>
      <c r="C1096" s="9" t="str">
        <f t="shared" si="125"/>
        <v>Puno</v>
      </c>
      <c r="D1096" s="9" t="str">
        <f t="shared" si="126"/>
        <v>No Reporta</v>
      </c>
      <c r="E1096" s="9" t="str">
        <f t="shared" si="127"/>
        <v>No Reporta</v>
      </c>
      <c r="F1096" s="194" t="str">
        <f>+'Información ELECTRO PUNO'!E1076</f>
        <v>AT</v>
      </c>
      <c r="G1096" s="194">
        <f>+'Información ELECTRO PUNO'!G1076</f>
        <v>18</v>
      </c>
      <c r="H1096" s="9" t="str">
        <f t="shared" si="128"/>
        <v>Poste</v>
      </c>
      <c r="I1096" s="194" t="str">
        <f>+'Información ELECTRO PUNO'!F1076</f>
        <v>Metalico</v>
      </c>
      <c r="J1096" s="194" t="str">
        <f>+'Información ELECTRO PUNO'!B1076</f>
        <v>PA18/2400</v>
      </c>
      <c r="K1096" s="9" t="str">
        <f t="shared" si="130"/>
        <v>1 Poste autosoportable de acero (18/2400) de suspensión (25°) Tipo SU21-18</v>
      </c>
      <c r="L1096" s="139">
        <f t="shared" si="131"/>
        <v>10.91</v>
      </c>
    </row>
    <row r="1097" spans="1:12" x14ac:dyDescent="0.25">
      <c r="A1097" s="193">
        <f>+'Información ELECTRO PUNO'!A1077</f>
        <v>1076</v>
      </c>
      <c r="B1097" s="26" t="str">
        <f t="shared" si="129"/>
        <v>MOD_INV_2018</v>
      </c>
      <c r="C1097" s="9" t="str">
        <f t="shared" si="125"/>
        <v>Puno</v>
      </c>
      <c r="D1097" s="9" t="str">
        <f t="shared" si="126"/>
        <v>No Reporta</v>
      </c>
      <c r="E1097" s="9" t="str">
        <f t="shared" si="127"/>
        <v>No Reporta</v>
      </c>
      <c r="F1097" s="194" t="str">
        <f>+'Información ELECTRO PUNO'!E1077</f>
        <v>AT</v>
      </c>
      <c r="G1097" s="194">
        <f>+'Información ELECTRO PUNO'!G1077</f>
        <v>18</v>
      </c>
      <c r="H1097" s="9" t="str">
        <f t="shared" si="128"/>
        <v>Poste</v>
      </c>
      <c r="I1097" s="194" t="str">
        <f>+'Información ELECTRO PUNO'!F1077</f>
        <v>Metalico</v>
      </c>
      <c r="J1097" s="194" t="str">
        <f>+'Información ELECTRO PUNO'!B1077</f>
        <v>PA18/2400</v>
      </c>
      <c r="K1097" s="9" t="str">
        <f t="shared" si="130"/>
        <v>1 Poste autosoportable de acero (18/2400) de suspensión (25°) Tipo SU21-18</v>
      </c>
      <c r="L1097" s="139">
        <f t="shared" si="131"/>
        <v>10.91</v>
      </c>
    </row>
    <row r="1098" spans="1:12" x14ac:dyDescent="0.25">
      <c r="A1098" s="193">
        <f>+'Información ELECTRO PUNO'!A1078</f>
        <v>1077</v>
      </c>
      <c r="B1098" s="26" t="str">
        <f t="shared" si="129"/>
        <v>MOD_INV_2018</v>
      </c>
      <c r="C1098" s="9" t="str">
        <f t="shared" si="125"/>
        <v>Puno</v>
      </c>
      <c r="D1098" s="9" t="str">
        <f t="shared" si="126"/>
        <v>No Reporta</v>
      </c>
      <c r="E1098" s="9" t="str">
        <f t="shared" si="127"/>
        <v>No Reporta</v>
      </c>
      <c r="F1098" s="194" t="str">
        <f>+'Información ELECTRO PUNO'!E1078</f>
        <v>AT</v>
      </c>
      <c r="G1098" s="194">
        <f>+'Información ELECTRO PUNO'!G1078</f>
        <v>18</v>
      </c>
      <c r="H1098" s="9" t="str">
        <f t="shared" si="128"/>
        <v>Poste</v>
      </c>
      <c r="I1098" s="194" t="str">
        <f>+'Información ELECTRO PUNO'!F1078</f>
        <v>Metalico</v>
      </c>
      <c r="J1098" s="194" t="str">
        <f>+'Información ELECTRO PUNO'!B1078</f>
        <v>PA18/2400</v>
      </c>
      <c r="K1098" s="9" t="str">
        <f t="shared" si="130"/>
        <v>1 Poste autosoportable de acero (18/2400) de suspensión (25°) Tipo SU21-18</v>
      </c>
      <c r="L1098" s="139">
        <f t="shared" si="131"/>
        <v>10.91</v>
      </c>
    </row>
    <row r="1099" spans="1:12" x14ac:dyDescent="0.25">
      <c r="A1099" s="193">
        <f>+'Información ELECTRO PUNO'!A1079</f>
        <v>1078</v>
      </c>
      <c r="B1099" s="26" t="str">
        <f t="shared" si="129"/>
        <v>MOD_INV_2018</v>
      </c>
      <c r="C1099" s="9" t="str">
        <f t="shared" si="125"/>
        <v>Puno</v>
      </c>
      <c r="D1099" s="9" t="str">
        <f t="shared" si="126"/>
        <v>No Reporta</v>
      </c>
      <c r="E1099" s="9" t="str">
        <f t="shared" si="127"/>
        <v>No Reporta</v>
      </c>
      <c r="F1099" s="194" t="str">
        <f>+'Información ELECTRO PUNO'!E1079</f>
        <v>AT</v>
      </c>
      <c r="G1099" s="194">
        <f>+'Información ELECTRO PUNO'!G1079</f>
        <v>18</v>
      </c>
      <c r="H1099" s="9" t="str">
        <f t="shared" si="128"/>
        <v>Poste</v>
      </c>
      <c r="I1099" s="194" t="str">
        <f>+'Información ELECTRO PUNO'!F1079</f>
        <v>Metalico</v>
      </c>
      <c r="J1099" s="194" t="str">
        <f>+'Información ELECTRO PUNO'!B1079</f>
        <v>PA18/2400</v>
      </c>
      <c r="K1099" s="9" t="str">
        <f t="shared" si="130"/>
        <v>1 Poste autosoportable de acero (18/2400) de suspensión (25°) Tipo SU21-18</v>
      </c>
      <c r="L1099" s="139">
        <f t="shared" si="131"/>
        <v>10.91</v>
      </c>
    </row>
    <row r="1100" spans="1:12" x14ac:dyDescent="0.25">
      <c r="A1100" s="193">
        <f>+'Información ELECTRO PUNO'!A1080</f>
        <v>1079</v>
      </c>
      <c r="B1100" s="26" t="str">
        <f t="shared" si="129"/>
        <v>MOD_INV_2018</v>
      </c>
      <c r="C1100" s="9" t="str">
        <f t="shared" si="125"/>
        <v>Puno</v>
      </c>
      <c r="D1100" s="9" t="str">
        <f t="shared" si="126"/>
        <v>No Reporta</v>
      </c>
      <c r="E1100" s="9" t="str">
        <f t="shared" si="127"/>
        <v>No Reporta</v>
      </c>
      <c r="F1100" s="194" t="str">
        <f>+'Información ELECTRO PUNO'!E1080</f>
        <v>AT</v>
      </c>
      <c r="G1100" s="194">
        <f>+'Información ELECTRO PUNO'!G1080</f>
        <v>18</v>
      </c>
      <c r="H1100" s="9" t="str">
        <f t="shared" si="128"/>
        <v>Poste</v>
      </c>
      <c r="I1100" s="194" t="str">
        <f>+'Información ELECTRO PUNO'!F1080</f>
        <v>Metalico</v>
      </c>
      <c r="J1100" s="194" t="str">
        <f>+'Información ELECTRO PUNO'!B1080</f>
        <v>PA18/2400</v>
      </c>
      <c r="K1100" s="9" t="str">
        <f t="shared" si="130"/>
        <v>1 Poste autosoportable de acero (18/2400) de suspensión (25°) Tipo SU21-18</v>
      </c>
      <c r="L1100" s="139">
        <f t="shared" si="131"/>
        <v>10.91</v>
      </c>
    </row>
    <row r="1101" spans="1:12" x14ac:dyDescent="0.25">
      <c r="A1101" s="193">
        <f>+'Información ELECTRO PUNO'!A1081</f>
        <v>1080</v>
      </c>
      <c r="B1101" s="26" t="str">
        <f t="shared" si="129"/>
        <v>MOD_INV_2018</v>
      </c>
      <c r="C1101" s="9" t="str">
        <f t="shared" si="125"/>
        <v>Puno</v>
      </c>
      <c r="D1101" s="9" t="str">
        <f t="shared" si="126"/>
        <v>No Reporta</v>
      </c>
      <c r="E1101" s="9" t="str">
        <f t="shared" si="127"/>
        <v>No Reporta</v>
      </c>
      <c r="F1101" s="194" t="str">
        <f>+'Información ELECTRO PUNO'!E1081</f>
        <v>AT</v>
      </c>
      <c r="G1101" s="194">
        <f>+'Información ELECTRO PUNO'!G1081</f>
        <v>18</v>
      </c>
      <c r="H1101" s="9" t="str">
        <f t="shared" si="128"/>
        <v>Poste</v>
      </c>
      <c r="I1101" s="194" t="str">
        <f>+'Información ELECTRO PUNO'!F1081</f>
        <v>Metalico</v>
      </c>
      <c r="J1101" s="194" t="str">
        <f>+'Información ELECTRO PUNO'!B1081</f>
        <v>PA18/2400</v>
      </c>
      <c r="K1101" s="9" t="str">
        <f t="shared" si="130"/>
        <v>1 Poste autosoportable de acero (18/2400) de suspensión (25°) Tipo SU21-18</v>
      </c>
      <c r="L1101" s="139">
        <f t="shared" si="131"/>
        <v>10.91</v>
      </c>
    </row>
    <row r="1102" spans="1:12" x14ac:dyDescent="0.25">
      <c r="A1102" s="193">
        <f>+'Información ELECTRO PUNO'!A1082</f>
        <v>1081</v>
      </c>
      <c r="B1102" s="26" t="str">
        <f t="shared" si="129"/>
        <v>MOD_INV_2018</v>
      </c>
      <c r="C1102" s="9" t="str">
        <f t="shared" si="125"/>
        <v>Puno</v>
      </c>
      <c r="D1102" s="9" t="str">
        <f t="shared" si="126"/>
        <v>No Reporta</v>
      </c>
      <c r="E1102" s="9" t="str">
        <f t="shared" si="127"/>
        <v>No Reporta</v>
      </c>
      <c r="F1102" s="194" t="str">
        <f>+'Información ELECTRO PUNO'!E1082</f>
        <v>AT</v>
      </c>
      <c r="G1102" s="194">
        <f>+'Información ELECTRO PUNO'!G1082</f>
        <v>18</v>
      </c>
      <c r="H1102" s="9" t="str">
        <f t="shared" si="128"/>
        <v>Poste</v>
      </c>
      <c r="I1102" s="194" t="str">
        <f>+'Información ELECTRO PUNO'!F1082</f>
        <v>Metalico</v>
      </c>
      <c r="J1102" s="194" t="str">
        <f>+'Información ELECTRO PUNO'!B1082</f>
        <v>PA18/2400</v>
      </c>
      <c r="K1102" s="9" t="str">
        <f t="shared" si="130"/>
        <v>1 Poste autosoportable de acero (18/2400) de suspensión (25°) Tipo SU21-18</v>
      </c>
      <c r="L1102" s="139">
        <f t="shared" si="131"/>
        <v>10.91</v>
      </c>
    </row>
    <row r="1103" spans="1:12" x14ac:dyDescent="0.25">
      <c r="A1103" s="193">
        <f>+'Información ELECTRO PUNO'!A1083</f>
        <v>1082</v>
      </c>
      <c r="B1103" s="26" t="str">
        <f t="shared" si="129"/>
        <v>MOD_INV_2018</v>
      </c>
      <c r="C1103" s="9" t="str">
        <f t="shared" si="125"/>
        <v>Puno</v>
      </c>
      <c r="D1103" s="9" t="str">
        <f t="shared" si="126"/>
        <v>No Reporta</v>
      </c>
      <c r="E1103" s="9" t="str">
        <f t="shared" si="127"/>
        <v>No Reporta</v>
      </c>
      <c r="F1103" s="194" t="str">
        <f>+'Información ELECTRO PUNO'!E1083</f>
        <v>AT</v>
      </c>
      <c r="G1103" s="194">
        <f>+'Información ELECTRO PUNO'!G1083</f>
        <v>18</v>
      </c>
      <c r="H1103" s="9" t="str">
        <f t="shared" si="128"/>
        <v>Poste</v>
      </c>
      <c r="I1103" s="194" t="str">
        <f>+'Información ELECTRO PUNO'!F1083</f>
        <v>Metalico</v>
      </c>
      <c r="J1103" s="194" t="str">
        <f>+'Información ELECTRO PUNO'!B1083</f>
        <v>PA18/2400</v>
      </c>
      <c r="K1103" s="9" t="str">
        <f t="shared" si="130"/>
        <v>1 Poste autosoportable de acero (18/2400) de suspensión (25°) Tipo SU21-18</v>
      </c>
      <c r="L1103" s="139">
        <f t="shared" si="131"/>
        <v>10.91</v>
      </c>
    </row>
    <row r="1104" spans="1:12" x14ac:dyDescent="0.25">
      <c r="A1104" s="193">
        <f>+'Información ELECTRO PUNO'!A1084</f>
        <v>1083</v>
      </c>
      <c r="B1104" s="26" t="str">
        <f t="shared" si="129"/>
        <v>MOD_INV_2018</v>
      </c>
      <c r="C1104" s="9" t="str">
        <f t="shared" si="125"/>
        <v>Puno</v>
      </c>
      <c r="D1104" s="9" t="str">
        <f t="shared" si="126"/>
        <v>No Reporta</v>
      </c>
      <c r="E1104" s="9" t="str">
        <f t="shared" si="127"/>
        <v>No Reporta</v>
      </c>
      <c r="F1104" s="194" t="str">
        <f>+'Información ELECTRO PUNO'!E1084</f>
        <v>AT</v>
      </c>
      <c r="G1104" s="194">
        <f>+'Información ELECTRO PUNO'!G1084</f>
        <v>18</v>
      </c>
      <c r="H1104" s="9" t="str">
        <f t="shared" si="128"/>
        <v>Poste</v>
      </c>
      <c r="I1104" s="194" t="str">
        <f>+'Información ELECTRO PUNO'!F1084</f>
        <v>Metalico</v>
      </c>
      <c r="J1104" s="194" t="str">
        <f>+'Información ELECTRO PUNO'!B1084</f>
        <v>PA18/2400</v>
      </c>
      <c r="K1104" s="9" t="str">
        <f t="shared" si="130"/>
        <v>1 Poste autosoportable de acero (18/2400) de suspensión (25°) Tipo SU21-18</v>
      </c>
      <c r="L1104" s="139">
        <f t="shared" si="131"/>
        <v>10.91</v>
      </c>
    </row>
    <row r="1105" spans="1:12" x14ac:dyDescent="0.25">
      <c r="A1105" s="193">
        <f>+'Información ELECTRO PUNO'!A1085</f>
        <v>1084</v>
      </c>
      <c r="B1105" s="26" t="str">
        <f t="shared" si="129"/>
        <v>MOD_INV_2018</v>
      </c>
      <c r="C1105" s="9" t="str">
        <f t="shared" si="125"/>
        <v>Puno</v>
      </c>
      <c r="D1105" s="9" t="str">
        <f t="shared" si="126"/>
        <v>No Reporta</v>
      </c>
      <c r="E1105" s="9" t="str">
        <f t="shared" si="127"/>
        <v>No Reporta</v>
      </c>
      <c r="F1105" s="194" t="str">
        <f>+'Información ELECTRO PUNO'!E1085</f>
        <v>AT</v>
      </c>
      <c r="G1105" s="194">
        <f>+'Información ELECTRO PUNO'!G1085</f>
        <v>18</v>
      </c>
      <c r="H1105" s="9" t="str">
        <f t="shared" si="128"/>
        <v>Poste</v>
      </c>
      <c r="I1105" s="194" t="str">
        <f>+'Información ELECTRO PUNO'!F1085</f>
        <v>Metalico</v>
      </c>
      <c r="J1105" s="194" t="str">
        <f>+'Información ELECTRO PUNO'!B1085</f>
        <v>PA18/2400</v>
      </c>
      <c r="K1105" s="9" t="str">
        <f t="shared" si="130"/>
        <v>1 Poste autosoportable de acero (18/2400) de suspensión (25°) Tipo SU21-18</v>
      </c>
      <c r="L1105" s="139">
        <f t="shared" si="131"/>
        <v>10.91</v>
      </c>
    </row>
    <row r="1106" spans="1:12" x14ac:dyDescent="0.25">
      <c r="A1106" s="193">
        <f>+'Información ELECTRO PUNO'!A1086</f>
        <v>1085</v>
      </c>
      <c r="B1106" s="26" t="str">
        <f t="shared" si="129"/>
        <v>MOD_INV_2018</v>
      </c>
      <c r="C1106" s="9" t="str">
        <f t="shared" si="125"/>
        <v>Puno</v>
      </c>
      <c r="D1106" s="9" t="str">
        <f t="shared" si="126"/>
        <v>No Reporta</v>
      </c>
      <c r="E1106" s="9" t="str">
        <f t="shared" si="127"/>
        <v>No Reporta</v>
      </c>
      <c r="F1106" s="194" t="str">
        <f>+'Información ELECTRO PUNO'!E1086</f>
        <v>AT</v>
      </c>
      <c r="G1106" s="194">
        <f>+'Información ELECTRO PUNO'!G1086</f>
        <v>18</v>
      </c>
      <c r="H1106" s="9" t="str">
        <f t="shared" si="128"/>
        <v>Poste</v>
      </c>
      <c r="I1106" s="194" t="str">
        <f>+'Información ELECTRO PUNO'!F1086</f>
        <v>Metalico</v>
      </c>
      <c r="J1106" s="194" t="str">
        <f>+'Información ELECTRO PUNO'!B1086</f>
        <v>PA18/2400</v>
      </c>
      <c r="K1106" s="9" t="str">
        <f t="shared" si="130"/>
        <v>1 Poste autosoportable de acero (18/2400) de suspensión (25°) Tipo SU21-18</v>
      </c>
      <c r="L1106" s="139">
        <f t="shared" si="131"/>
        <v>10.91</v>
      </c>
    </row>
    <row r="1107" spans="1:12" x14ac:dyDescent="0.25">
      <c r="A1107" s="193">
        <f>+'Información ELECTRO PUNO'!A1087</f>
        <v>1086</v>
      </c>
      <c r="B1107" s="26" t="str">
        <f t="shared" si="129"/>
        <v>MOD_INV_2018</v>
      </c>
      <c r="C1107" s="9" t="str">
        <f t="shared" si="125"/>
        <v>Puno</v>
      </c>
      <c r="D1107" s="9" t="str">
        <f t="shared" si="126"/>
        <v>No Reporta</v>
      </c>
      <c r="E1107" s="9" t="str">
        <f t="shared" si="127"/>
        <v>No Reporta</v>
      </c>
      <c r="F1107" s="194" t="str">
        <f>+'Información ELECTRO PUNO'!E1087</f>
        <v>AT</v>
      </c>
      <c r="G1107" s="194">
        <f>+'Información ELECTRO PUNO'!G1087</f>
        <v>18</v>
      </c>
      <c r="H1107" s="9" t="str">
        <f t="shared" si="128"/>
        <v>Poste</v>
      </c>
      <c r="I1107" s="194" t="str">
        <f>+'Información ELECTRO PUNO'!F1087</f>
        <v>Metalico</v>
      </c>
      <c r="J1107" s="194" t="str">
        <f>+'Información ELECTRO PUNO'!B1087</f>
        <v>PA18/2400</v>
      </c>
      <c r="K1107" s="9" t="str">
        <f t="shared" si="130"/>
        <v>1 Poste autosoportable de acero (18/2400) de suspensión (25°) Tipo SU21-18</v>
      </c>
      <c r="L1107" s="139">
        <f t="shared" si="131"/>
        <v>10.91</v>
      </c>
    </row>
    <row r="1108" spans="1:12" x14ac:dyDescent="0.25">
      <c r="A1108" s="193">
        <f>+'Información ELECTRO PUNO'!A1088</f>
        <v>1087</v>
      </c>
      <c r="B1108" s="26" t="str">
        <f t="shared" si="129"/>
        <v>MOD_INV_2018</v>
      </c>
      <c r="C1108" s="9" t="str">
        <f t="shared" si="125"/>
        <v>Puno</v>
      </c>
      <c r="D1108" s="9" t="str">
        <f t="shared" si="126"/>
        <v>No Reporta</v>
      </c>
      <c r="E1108" s="9" t="str">
        <f t="shared" si="127"/>
        <v>No Reporta</v>
      </c>
      <c r="F1108" s="194" t="str">
        <f>+'Información ELECTRO PUNO'!E1088</f>
        <v>AT</v>
      </c>
      <c r="G1108" s="194">
        <f>+'Información ELECTRO PUNO'!G1088</f>
        <v>18</v>
      </c>
      <c r="H1108" s="9" t="str">
        <f t="shared" si="128"/>
        <v>Poste</v>
      </c>
      <c r="I1108" s="194" t="str">
        <f>+'Información ELECTRO PUNO'!F1088</f>
        <v>Metalico</v>
      </c>
      <c r="J1108" s="194" t="str">
        <f>+'Información ELECTRO PUNO'!B1088</f>
        <v>PA18/2400</v>
      </c>
      <c r="K1108" s="9" t="str">
        <f t="shared" si="130"/>
        <v>1 Poste autosoportable de acero (18/2400) de suspensión (25°) Tipo SU21-18</v>
      </c>
      <c r="L1108" s="139">
        <f t="shared" si="131"/>
        <v>10.91</v>
      </c>
    </row>
    <row r="1109" spans="1:12" x14ac:dyDescent="0.25">
      <c r="A1109" s="193">
        <f>+'Información ELECTRO PUNO'!A1089</f>
        <v>1088</v>
      </c>
      <c r="B1109" s="26" t="str">
        <f t="shared" si="129"/>
        <v>MOD_INV_2018</v>
      </c>
      <c r="C1109" s="9" t="str">
        <f t="shared" si="125"/>
        <v>Puno</v>
      </c>
      <c r="D1109" s="9" t="str">
        <f t="shared" si="126"/>
        <v>No Reporta</v>
      </c>
      <c r="E1109" s="9" t="str">
        <f t="shared" si="127"/>
        <v>No Reporta</v>
      </c>
      <c r="F1109" s="194" t="str">
        <f>+'Información ELECTRO PUNO'!E1089</f>
        <v>AT</v>
      </c>
      <c r="G1109" s="194">
        <f>+'Información ELECTRO PUNO'!G1089</f>
        <v>18</v>
      </c>
      <c r="H1109" s="9" t="str">
        <f t="shared" si="128"/>
        <v>Poste</v>
      </c>
      <c r="I1109" s="194" t="str">
        <f>+'Información ELECTRO PUNO'!F1089</f>
        <v>Metalico</v>
      </c>
      <c r="J1109" s="194" t="str">
        <f>+'Información ELECTRO PUNO'!B1089</f>
        <v>PA18/2400</v>
      </c>
      <c r="K1109" s="9" t="str">
        <f t="shared" si="130"/>
        <v>1 Poste autosoportable de acero (18/2400) de suspensión (25°) Tipo SU21-18</v>
      </c>
      <c r="L1109" s="139">
        <f t="shared" si="131"/>
        <v>10.91</v>
      </c>
    </row>
    <row r="1110" spans="1:12" x14ac:dyDescent="0.25">
      <c r="A1110" s="193">
        <f>+'Información ELECTRO PUNO'!A1090</f>
        <v>1089</v>
      </c>
      <c r="B1110" s="26" t="str">
        <f t="shared" si="129"/>
        <v>MOD_INV_2018</v>
      </c>
      <c r="C1110" s="9" t="str">
        <f t="shared" ref="C1110:C1173" si="132">+$C$10</f>
        <v>Puno</v>
      </c>
      <c r="D1110" s="9" t="str">
        <f t="shared" ref="D1110:D1173" si="133">+$D$10</f>
        <v>No Reporta</v>
      </c>
      <c r="E1110" s="9" t="str">
        <f t="shared" ref="E1110:E1173" si="134">+$E$10</f>
        <v>No Reporta</v>
      </c>
      <c r="F1110" s="194" t="str">
        <f>+'Información ELECTRO PUNO'!E1090</f>
        <v>AT</v>
      </c>
      <c r="G1110" s="194">
        <f>+'Información ELECTRO PUNO'!G1090</f>
        <v>18</v>
      </c>
      <c r="H1110" s="9" t="str">
        <f t="shared" ref="H1110:H1173" si="135">+$H$10</f>
        <v>Poste</v>
      </c>
      <c r="I1110" s="194" t="str">
        <f>+'Información ELECTRO PUNO'!F1090</f>
        <v>Metalico</v>
      </c>
      <c r="J1110" s="194" t="str">
        <f>+'Información ELECTRO PUNO'!B1090</f>
        <v>PA18/2400</v>
      </c>
      <c r="K1110" s="9" t="str">
        <f t="shared" si="130"/>
        <v>1 Poste autosoportable de acero (18/2400) de suspensión (25°) Tipo SU21-18</v>
      </c>
      <c r="L1110" s="139">
        <f t="shared" si="131"/>
        <v>10.91</v>
      </c>
    </row>
    <row r="1111" spans="1:12" x14ac:dyDescent="0.25">
      <c r="A1111" s="193">
        <f>+'Información ELECTRO PUNO'!A1091</f>
        <v>1090</v>
      </c>
      <c r="B1111" s="26" t="str">
        <f t="shared" ref="B1111:B1174" si="136">+INDEX($B$8:$B$16,MATCH(J1111,$J$8:$J$16,0))</f>
        <v>MOD_INV_2018</v>
      </c>
      <c r="C1111" s="9" t="str">
        <f t="shared" si="132"/>
        <v>Puno</v>
      </c>
      <c r="D1111" s="9" t="str">
        <f t="shared" si="133"/>
        <v>No Reporta</v>
      </c>
      <c r="E1111" s="9" t="str">
        <f t="shared" si="134"/>
        <v>No Reporta</v>
      </c>
      <c r="F1111" s="194" t="str">
        <f>+'Información ELECTRO PUNO'!E1091</f>
        <v>AT</v>
      </c>
      <c r="G1111" s="194">
        <f>+'Información ELECTRO PUNO'!G1091</f>
        <v>18</v>
      </c>
      <c r="H1111" s="9" t="str">
        <f t="shared" si="135"/>
        <v>Poste</v>
      </c>
      <c r="I1111" s="194" t="str">
        <f>+'Información ELECTRO PUNO'!F1091</f>
        <v>Metalico</v>
      </c>
      <c r="J1111" s="194" t="str">
        <f>+'Información ELECTRO PUNO'!B1091</f>
        <v>PA18/2400</v>
      </c>
      <c r="K1111" s="9" t="str">
        <f t="shared" ref="K1111:K1174" si="137">+VLOOKUP(J1111,$J$8:$K$16,2,FALSE)</f>
        <v>1 Poste autosoportable de acero (18/2400) de suspensión (25°) Tipo SU21-18</v>
      </c>
      <c r="L1111" s="139">
        <f t="shared" ref="L1111:L1174" si="138">+VLOOKUP(J1111,$J$8:$U$16,12,FALSE)</f>
        <v>10.91</v>
      </c>
    </row>
    <row r="1112" spans="1:12" x14ac:dyDescent="0.25">
      <c r="A1112" s="193">
        <f>+'Información ELECTRO PUNO'!A1092</f>
        <v>1091</v>
      </c>
      <c r="B1112" s="26" t="str">
        <f t="shared" si="136"/>
        <v>MOD_INV_2018</v>
      </c>
      <c r="C1112" s="9" t="str">
        <f t="shared" si="132"/>
        <v>Puno</v>
      </c>
      <c r="D1112" s="9" t="str">
        <f t="shared" si="133"/>
        <v>No Reporta</v>
      </c>
      <c r="E1112" s="9" t="str">
        <f t="shared" si="134"/>
        <v>No Reporta</v>
      </c>
      <c r="F1112" s="194" t="str">
        <f>+'Información ELECTRO PUNO'!E1092</f>
        <v>AT</v>
      </c>
      <c r="G1112" s="194">
        <f>+'Información ELECTRO PUNO'!G1092</f>
        <v>18</v>
      </c>
      <c r="H1112" s="9" t="str">
        <f t="shared" si="135"/>
        <v>Poste</v>
      </c>
      <c r="I1112" s="194" t="str">
        <f>+'Información ELECTRO PUNO'!F1092</f>
        <v>Metalico</v>
      </c>
      <c r="J1112" s="194" t="str">
        <f>+'Información ELECTRO PUNO'!B1092</f>
        <v>PA18/2400</v>
      </c>
      <c r="K1112" s="9" t="str">
        <f t="shared" si="137"/>
        <v>1 Poste autosoportable de acero (18/2400) de suspensión (25°) Tipo SU21-18</v>
      </c>
      <c r="L1112" s="139">
        <f t="shared" si="138"/>
        <v>10.91</v>
      </c>
    </row>
    <row r="1113" spans="1:12" x14ac:dyDescent="0.25">
      <c r="A1113" s="193">
        <f>+'Información ELECTRO PUNO'!A1093</f>
        <v>1092</v>
      </c>
      <c r="B1113" s="26" t="str">
        <f t="shared" si="136"/>
        <v>MOD_INV_2018</v>
      </c>
      <c r="C1113" s="9" t="str">
        <f t="shared" si="132"/>
        <v>Puno</v>
      </c>
      <c r="D1113" s="9" t="str">
        <f t="shared" si="133"/>
        <v>No Reporta</v>
      </c>
      <c r="E1113" s="9" t="str">
        <f t="shared" si="134"/>
        <v>No Reporta</v>
      </c>
      <c r="F1113" s="194" t="str">
        <f>+'Información ELECTRO PUNO'!E1093</f>
        <v>AT</v>
      </c>
      <c r="G1113" s="194">
        <f>+'Información ELECTRO PUNO'!G1093</f>
        <v>18</v>
      </c>
      <c r="H1113" s="9" t="str">
        <f t="shared" si="135"/>
        <v>Poste</v>
      </c>
      <c r="I1113" s="194" t="str">
        <f>+'Información ELECTRO PUNO'!F1093</f>
        <v>Metalico</v>
      </c>
      <c r="J1113" s="194" t="str">
        <f>+'Información ELECTRO PUNO'!B1093</f>
        <v>PA18/2400</v>
      </c>
      <c r="K1113" s="9" t="str">
        <f t="shared" si="137"/>
        <v>1 Poste autosoportable de acero (18/2400) de suspensión (25°) Tipo SU21-18</v>
      </c>
      <c r="L1113" s="139">
        <f t="shared" si="138"/>
        <v>10.91</v>
      </c>
    </row>
    <row r="1114" spans="1:12" x14ac:dyDescent="0.25">
      <c r="A1114" s="193">
        <f>+'Información ELECTRO PUNO'!A1094</f>
        <v>1093</v>
      </c>
      <c r="B1114" s="26" t="str">
        <f t="shared" si="136"/>
        <v>MOD_INV_2018</v>
      </c>
      <c r="C1114" s="9" t="str">
        <f t="shared" si="132"/>
        <v>Puno</v>
      </c>
      <c r="D1114" s="9" t="str">
        <f t="shared" si="133"/>
        <v>No Reporta</v>
      </c>
      <c r="E1114" s="9" t="str">
        <f t="shared" si="134"/>
        <v>No Reporta</v>
      </c>
      <c r="F1114" s="194" t="str">
        <f>+'Información ELECTRO PUNO'!E1094</f>
        <v>AT</v>
      </c>
      <c r="G1114" s="194">
        <f>+'Información ELECTRO PUNO'!G1094</f>
        <v>18</v>
      </c>
      <c r="H1114" s="9" t="str">
        <f t="shared" si="135"/>
        <v>Poste</v>
      </c>
      <c r="I1114" s="194" t="str">
        <f>+'Información ELECTRO PUNO'!F1094</f>
        <v>Metalico</v>
      </c>
      <c r="J1114" s="194" t="str">
        <f>+'Información ELECTRO PUNO'!B1094</f>
        <v>PA18/2400</v>
      </c>
      <c r="K1114" s="9" t="str">
        <f t="shared" si="137"/>
        <v>1 Poste autosoportable de acero (18/2400) de suspensión (25°) Tipo SU21-18</v>
      </c>
      <c r="L1114" s="139">
        <f t="shared" si="138"/>
        <v>10.91</v>
      </c>
    </row>
    <row r="1115" spans="1:12" x14ac:dyDescent="0.25">
      <c r="A1115" s="193">
        <f>+'Información ELECTRO PUNO'!A1095</f>
        <v>1094</v>
      </c>
      <c r="B1115" s="26" t="str">
        <f t="shared" si="136"/>
        <v>MOD_INV_2018</v>
      </c>
      <c r="C1115" s="9" t="str">
        <f t="shared" si="132"/>
        <v>Puno</v>
      </c>
      <c r="D1115" s="9" t="str">
        <f t="shared" si="133"/>
        <v>No Reporta</v>
      </c>
      <c r="E1115" s="9" t="str">
        <f t="shared" si="134"/>
        <v>No Reporta</v>
      </c>
      <c r="F1115" s="194" t="str">
        <f>+'Información ELECTRO PUNO'!E1095</f>
        <v>AT</v>
      </c>
      <c r="G1115" s="194">
        <f>+'Información ELECTRO PUNO'!G1095</f>
        <v>18</v>
      </c>
      <c r="H1115" s="9" t="str">
        <f t="shared" si="135"/>
        <v>Poste</v>
      </c>
      <c r="I1115" s="194" t="str">
        <f>+'Información ELECTRO PUNO'!F1095</f>
        <v>Metalico</v>
      </c>
      <c r="J1115" s="194" t="str">
        <f>+'Información ELECTRO PUNO'!B1095</f>
        <v>PA18/2400</v>
      </c>
      <c r="K1115" s="9" t="str">
        <f t="shared" si="137"/>
        <v>1 Poste autosoportable de acero (18/2400) de suspensión (25°) Tipo SU21-18</v>
      </c>
      <c r="L1115" s="139">
        <f t="shared" si="138"/>
        <v>10.91</v>
      </c>
    </row>
    <row r="1116" spans="1:12" x14ac:dyDescent="0.25">
      <c r="A1116" s="193">
        <f>+'Información ELECTRO PUNO'!A1096</f>
        <v>1095</v>
      </c>
      <c r="B1116" s="26" t="str">
        <f t="shared" si="136"/>
        <v>MOD_INV_2018</v>
      </c>
      <c r="C1116" s="9" t="str">
        <f t="shared" si="132"/>
        <v>Puno</v>
      </c>
      <c r="D1116" s="9" t="str">
        <f t="shared" si="133"/>
        <v>No Reporta</v>
      </c>
      <c r="E1116" s="9" t="str">
        <f t="shared" si="134"/>
        <v>No Reporta</v>
      </c>
      <c r="F1116" s="194" t="str">
        <f>+'Información ELECTRO PUNO'!E1096</f>
        <v>AT</v>
      </c>
      <c r="G1116" s="194">
        <f>+'Información ELECTRO PUNO'!G1096</f>
        <v>18</v>
      </c>
      <c r="H1116" s="9" t="str">
        <f t="shared" si="135"/>
        <v>Poste</v>
      </c>
      <c r="I1116" s="194" t="str">
        <f>+'Información ELECTRO PUNO'!F1096</f>
        <v>Metalico</v>
      </c>
      <c r="J1116" s="194" t="str">
        <f>+'Información ELECTRO PUNO'!B1096</f>
        <v>PA18/2400</v>
      </c>
      <c r="K1116" s="9" t="str">
        <f t="shared" si="137"/>
        <v>1 Poste autosoportable de acero (18/2400) de suspensión (25°) Tipo SU21-18</v>
      </c>
      <c r="L1116" s="139">
        <f t="shared" si="138"/>
        <v>10.91</v>
      </c>
    </row>
    <row r="1117" spans="1:12" x14ac:dyDescent="0.25">
      <c r="A1117" s="193">
        <f>+'Información ELECTRO PUNO'!A1097</f>
        <v>1096</v>
      </c>
      <c r="B1117" s="26" t="str">
        <f t="shared" si="136"/>
        <v>MOD_INV_2018</v>
      </c>
      <c r="C1117" s="9" t="str">
        <f t="shared" si="132"/>
        <v>Puno</v>
      </c>
      <c r="D1117" s="9" t="str">
        <f t="shared" si="133"/>
        <v>No Reporta</v>
      </c>
      <c r="E1117" s="9" t="str">
        <f t="shared" si="134"/>
        <v>No Reporta</v>
      </c>
      <c r="F1117" s="194" t="str">
        <f>+'Información ELECTRO PUNO'!E1097</f>
        <v>AT</v>
      </c>
      <c r="G1117" s="194">
        <f>+'Información ELECTRO PUNO'!G1097</f>
        <v>18</v>
      </c>
      <c r="H1117" s="9" t="str">
        <f t="shared" si="135"/>
        <v>Poste</v>
      </c>
      <c r="I1117" s="194" t="str">
        <f>+'Información ELECTRO PUNO'!F1097</f>
        <v>Metalico</v>
      </c>
      <c r="J1117" s="194" t="str">
        <f>+'Información ELECTRO PUNO'!B1097</f>
        <v>PA18/2400</v>
      </c>
      <c r="K1117" s="9" t="str">
        <f t="shared" si="137"/>
        <v>1 Poste autosoportable de acero (18/2400) de suspensión (25°) Tipo SU21-18</v>
      </c>
      <c r="L1117" s="139">
        <f t="shared" si="138"/>
        <v>10.91</v>
      </c>
    </row>
    <row r="1118" spans="1:12" x14ac:dyDescent="0.25">
      <c r="A1118" s="193">
        <f>+'Información ELECTRO PUNO'!A1098</f>
        <v>1097</v>
      </c>
      <c r="B1118" s="26" t="str">
        <f t="shared" si="136"/>
        <v>MOD_INV_2018</v>
      </c>
      <c r="C1118" s="9" t="str">
        <f t="shared" si="132"/>
        <v>Puno</v>
      </c>
      <c r="D1118" s="9" t="str">
        <f t="shared" si="133"/>
        <v>No Reporta</v>
      </c>
      <c r="E1118" s="9" t="str">
        <f t="shared" si="134"/>
        <v>No Reporta</v>
      </c>
      <c r="F1118" s="194" t="str">
        <f>+'Información ELECTRO PUNO'!E1098</f>
        <v>AT</v>
      </c>
      <c r="G1118" s="194">
        <f>+'Información ELECTRO PUNO'!G1098</f>
        <v>18</v>
      </c>
      <c r="H1118" s="9" t="str">
        <f t="shared" si="135"/>
        <v>Poste</v>
      </c>
      <c r="I1118" s="194" t="str">
        <f>+'Información ELECTRO PUNO'!F1098</f>
        <v>Metalico</v>
      </c>
      <c r="J1118" s="194" t="str">
        <f>+'Información ELECTRO PUNO'!B1098</f>
        <v>PA18/2400</v>
      </c>
      <c r="K1118" s="9" t="str">
        <f t="shared" si="137"/>
        <v>1 Poste autosoportable de acero (18/2400) de suspensión (25°) Tipo SU21-18</v>
      </c>
      <c r="L1118" s="139">
        <f t="shared" si="138"/>
        <v>10.91</v>
      </c>
    </row>
    <row r="1119" spans="1:12" x14ac:dyDescent="0.25">
      <c r="A1119" s="193">
        <f>+'Información ELECTRO PUNO'!A1099</f>
        <v>1098</v>
      </c>
      <c r="B1119" s="26" t="str">
        <f t="shared" si="136"/>
        <v>MOD_INV_2018</v>
      </c>
      <c r="C1119" s="9" t="str">
        <f t="shared" si="132"/>
        <v>Puno</v>
      </c>
      <c r="D1119" s="9" t="str">
        <f t="shared" si="133"/>
        <v>No Reporta</v>
      </c>
      <c r="E1119" s="9" t="str">
        <f t="shared" si="134"/>
        <v>No Reporta</v>
      </c>
      <c r="F1119" s="194" t="str">
        <f>+'Información ELECTRO PUNO'!E1099</f>
        <v>AT</v>
      </c>
      <c r="G1119" s="194">
        <f>+'Información ELECTRO PUNO'!G1099</f>
        <v>18</v>
      </c>
      <c r="H1119" s="9" t="str">
        <f t="shared" si="135"/>
        <v>Poste</v>
      </c>
      <c r="I1119" s="194" t="str">
        <f>+'Información ELECTRO PUNO'!F1099</f>
        <v>Metalico</v>
      </c>
      <c r="J1119" s="194" t="str">
        <f>+'Información ELECTRO PUNO'!B1099</f>
        <v>PA18/2400</v>
      </c>
      <c r="K1119" s="9" t="str">
        <f t="shared" si="137"/>
        <v>1 Poste autosoportable de acero (18/2400) de suspensión (25°) Tipo SU21-18</v>
      </c>
      <c r="L1119" s="139">
        <f t="shared" si="138"/>
        <v>10.91</v>
      </c>
    </row>
    <row r="1120" spans="1:12" x14ac:dyDescent="0.25">
      <c r="A1120" s="193">
        <f>+'Información ELECTRO PUNO'!A1100</f>
        <v>1099</v>
      </c>
      <c r="B1120" s="26" t="str">
        <f t="shared" si="136"/>
        <v>MOD_INV_2018</v>
      </c>
      <c r="C1120" s="9" t="str">
        <f t="shared" si="132"/>
        <v>Puno</v>
      </c>
      <c r="D1120" s="9" t="str">
        <f t="shared" si="133"/>
        <v>No Reporta</v>
      </c>
      <c r="E1120" s="9" t="str">
        <f t="shared" si="134"/>
        <v>No Reporta</v>
      </c>
      <c r="F1120" s="194" t="str">
        <f>+'Información ELECTRO PUNO'!E1100</f>
        <v>AT</v>
      </c>
      <c r="G1120" s="194">
        <f>+'Información ELECTRO PUNO'!G1100</f>
        <v>18</v>
      </c>
      <c r="H1120" s="9" t="str">
        <f t="shared" si="135"/>
        <v>Poste</v>
      </c>
      <c r="I1120" s="194" t="str">
        <f>+'Información ELECTRO PUNO'!F1100</f>
        <v>Metalico</v>
      </c>
      <c r="J1120" s="194" t="str">
        <f>+'Información ELECTRO PUNO'!B1100</f>
        <v>PA18/2400</v>
      </c>
      <c r="K1120" s="9" t="str">
        <f t="shared" si="137"/>
        <v>1 Poste autosoportable de acero (18/2400) de suspensión (25°) Tipo SU21-18</v>
      </c>
      <c r="L1120" s="139">
        <f t="shared" si="138"/>
        <v>10.91</v>
      </c>
    </row>
    <row r="1121" spans="1:12" x14ac:dyDescent="0.25">
      <c r="A1121" s="193">
        <f>+'Información ELECTRO PUNO'!A1101</f>
        <v>1100</v>
      </c>
      <c r="B1121" s="26" t="str">
        <f t="shared" si="136"/>
        <v>MOD_INV_2018</v>
      </c>
      <c r="C1121" s="9" t="str">
        <f t="shared" si="132"/>
        <v>Puno</v>
      </c>
      <c r="D1121" s="9" t="str">
        <f t="shared" si="133"/>
        <v>No Reporta</v>
      </c>
      <c r="E1121" s="9" t="str">
        <f t="shared" si="134"/>
        <v>No Reporta</v>
      </c>
      <c r="F1121" s="194" t="str">
        <f>+'Información ELECTRO PUNO'!E1101</f>
        <v>AT</v>
      </c>
      <c r="G1121" s="194">
        <f>+'Información ELECTRO PUNO'!G1101</f>
        <v>18</v>
      </c>
      <c r="H1121" s="9" t="str">
        <f t="shared" si="135"/>
        <v>Poste</v>
      </c>
      <c r="I1121" s="194" t="str">
        <f>+'Información ELECTRO PUNO'!F1101</f>
        <v>Metalico</v>
      </c>
      <c r="J1121" s="194" t="str">
        <f>+'Información ELECTRO PUNO'!B1101</f>
        <v>PA18/2400</v>
      </c>
      <c r="K1121" s="9" t="str">
        <f t="shared" si="137"/>
        <v>1 Poste autosoportable de acero (18/2400) de suspensión (25°) Tipo SU21-18</v>
      </c>
      <c r="L1121" s="139">
        <f t="shared" si="138"/>
        <v>10.91</v>
      </c>
    </row>
    <row r="1122" spans="1:12" x14ac:dyDescent="0.25">
      <c r="A1122" s="193">
        <f>+'Información ELECTRO PUNO'!A1102</f>
        <v>1101</v>
      </c>
      <c r="B1122" s="26" t="str">
        <f t="shared" si="136"/>
        <v>MOD_INV_2018</v>
      </c>
      <c r="C1122" s="9" t="str">
        <f t="shared" si="132"/>
        <v>Puno</v>
      </c>
      <c r="D1122" s="9" t="str">
        <f t="shared" si="133"/>
        <v>No Reporta</v>
      </c>
      <c r="E1122" s="9" t="str">
        <f t="shared" si="134"/>
        <v>No Reporta</v>
      </c>
      <c r="F1122" s="194" t="str">
        <f>+'Información ELECTRO PUNO'!E1102</f>
        <v>AT</v>
      </c>
      <c r="G1122" s="194">
        <f>+'Información ELECTRO PUNO'!G1102</f>
        <v>18</v>
      </c>
      <c r="H1122" s="9" t="str">
        <f t="shared" si="135"/>
        <v>Poste</v>
      </c>
      <c r="I1122" s="194" t="str">
        <f>+'Información ELECTRO PUNO'!F1102</f>
        <v>Metalico</v>
      </c>
      <c r="J1122" s="194" t="str">
        <f>+'Información ELECTRO PUNO'!B1102</f>
        <v>PA18/2400</v>
      </c>
      <c r="K1122" s="9" t="str">
        <f t="shared" si="137"/>
        <v>1 Poste autosoportable de acero (18/2400) de suspensión (25°) Tipo SU21-18</v>
      </c>
      <c r="L1122" s="139">
        <f t="shared" si="138"/>
        <v>10.91</v>
      </c>
    </row>
    <row r="1123" spans="1:12" x14ac:dyDescent="0.25">
      <c r="A1123" s="193">
        <f>+'Información ELECTRO PUNO'!A1103</f>
        <v>1102</v>
      </c>
      <c r="B1123" s="26" t="str">
        <f t="shared" si="136"/>
        <v>MOD_INV_2018</v>
      </c>
      <c r="C1123" s="9" t="str">
        <f t="shared" si="132"/>
        <v>Puno</v>
      </c>
      <c r="D1123" s="9" t="str">
        <f t="shared" si="133"/>
        <v>No Reporta</v>
      </c>
      <c r="E1123" s="9" t="str">
        <f t="shared" si="134"/>
        <v>No Reporta</v>
      </c>
      <c r="F1123" s="194" t="str">
        <f>+'Información ELECTRO PUNO'!E1103</f>
        <v>AT</v>
      </c>
      <c r="G1123" s="194">
        <f>+'Información ELECTRO PUNO'!G1103</f>
        <v>18</v>
      </c>
      <c r="H1123" s="9" t="str">
        <f t="shared" si="135"/>
        <v>Poste</v>
      </c>
      <c r="I1123" s="194" t="str">
        <f>+'Información ELECTRO PUNO'!F1103</f>
        <v>Metalico</v>
      </c>
      <c r="J1123" s="194" t="str">
        <f>+'Información ELECTRO PUNO'!B1103</f>
        <v>PA18/2400</v>
      </c>
      <c r="K1123" s="9" t="str">
        <f t="shared" si="137"/>
        <v>1 Poste autosoportable de acero (18/2400) de suspensión (25°) Tipo SU21-18</v>
      </c>
      <c r="L1123" s="139">
        <f t="shared" si="138"/>
        <v>10.91</v>
      </c>
    </row>
    <row r="1124" spans="1:12" x14ac:dyDescent="0.25">
      <c r="A1124" s="193">
        <f>+'Información ELECTRO PUNO'!A1104</f>
        <v>1103</v>
      </c>
      <c r="B1124" s="26" t="str">
        <f t="shared" si="136"/>
        <v>MOD_INV_2018</v>
      </c>
      <c r="C1124" s="9" t="str">
        <f t="shared" si="132"/>
        <v>Puno</v>
      </c>
      <c r="D1124" s="9" t="str">
        <f t="shared" si="133"/>
        <v>No Reporta</v>
      </c>
      <c r="E1124" s="9" t="str">
        <f t="shared" si="134"/>
        <v>No Reporta</v>
      </c>
      <c r="F1124" s="194" t="str">
        <f>+'Información ELECTRO PUNO'!E1104</f>
        <v>AT</v>
      </c>
      <c r="G1124" s="194">
        <f>+'Información ELECTRO PUNO'!G1104</f>
        <v>18</v>
      </c>
      <c r="H1124" s="9" t="str">
        <f t="shared" si="135"/>
        <v>Poste</v>
      </c>
      <c r="I1124" s="194" t="str">
        <f>+'Información ELECTRO PUNO'!F1104</f>
        <v>Metalico</v>
      </c>
      <c r="J1124" s="194" t="str">
        <f>+'Información ELECTRO PUNO'!B1104</f>
        <v>PA18/2400</v>
      </c>
      <c r="K1124" s="9" t="str">
        <f t="shared" si="137"/>
        <v>1 Poste autosoportable de acero (18/2400) de suspensión (25°) Tipo SU21-18</v>
      </c>
      <c r="L1124" s="139">
        <f t="shared" si="138"/>
        <v>10.91</v>
      </c>
    </row>
    <row r="1125" spans="1:12" x14ac:dyDescent="0.25">
      <c r="A1125" s="193">
        <f>+'Información ELECTRO PUNO'!A1105</f>
        <v>1104</v>
      </c>
      <c r="B1125" s="26" t="str">
        <f t="shared" si="136"/>
        <v>MOD_INV_2018</v>
      </c>
      <c r="C1125" s="9" t="str">
        <f t="shared" si="132"/>
        <v>Puno</v>
      </c>
      <c r="D1125" s="9" t="str">
        <f t="shared" si="133"/>
        <v>No Reporta</v>
      </c>
      <c r="E1125" s="9" t="str">
        <f t="shared" si="134"/>
        <v>No Reporta</v>
      </c>
      <c r="F1125" s="194" t="str">
        <f>+'Información ELECTRO PUNO'!E1105</f>
        <v>AT</v>
      </c>
      <c r="G1125" s="194">
        <f>+'Información ELECTRO PUNO'!G1105</f>
        <v>18</v>
      </c>
      <c r="H1125" s="9" t="str">
        <f t="shared" si="135"/>
        <v>Poste</v>
      </c>
      <c r="I1125" s="194" t="str">
        <f>+'Información ELECTRO PUNO'!F1105</f>
        <v>Metalico</v>
      </c>
      <c r="J1125" s="194" t="str">
        <f>+'Información ELECTRO PUNO'!B1105</f>
        <v>PA18/2400</v>
      </c>
      <c r="K1125" s="9" t="str">
        <f t="shared" si="137"/>
        <v>1 Poste autosoportable de acero (18/2400) de suspensión (25°) Tipo SU21-18</v>
      </c>
      <c r="L1125" s="139">
        <f t="shared" si="138"/>
        <v>10.91</v>
      </c>
    </row>
    <row r="1126" spans="1:12" x14ac:dyDescent="0.25">
      <c r="A1126" s="193">
        <f>+'Información ELECTRO PUNO'!A1106</f>
        <v>1105</v>
      </c>
      <c r="B1126" s="26" t="str">
        <f t="shared" si="136"/>
        <v>MOD_INV_2018</v>
      </c>
      <c r="C1126" s="9" t="str">
        <f t="shared" si="132"/>
        <v>Puno</v>
      </c>
      <c r="D1126" s="9" t="str">
        <f t="shared" si="133"/>
        <v>No Reporta</v>
      </c>
      <c r="E1126" s="9" t="str">
        <f t="shared" si="134"/>
        <v>No Reporta</v>
      </c>
      <c r="F1126" s="194" t="str">
        <f>+'Información ELECTRO PUNO'!E1106</f>
        <v>AT</v>
      </c>
      <c r="G1126" s="194">
        <f>+'Información ELECTRO PUNO'!G1106</f>
        <v>18</v>
      </c>
      <c r="H1126" s="9" t="str">
        <f t="shared" si="135"/>
        <v>Poste</v>
      </c>
      <c r="I1126" s="194" t="str">
        <f>+'Información ELECTRO PUNO'!F1106</f>
        <v>Metalico</v>
      </c>
      <c r="J1126" s="194" t="str">
        <f>+'Información ELECTRO PUNO'!B1106</f>
        <v>PA18/2400</v>
      </c>
      <c r="K1126" s="9" t="str">
        <f t="shared" si="137"/>
        <v>1 Poste autosoportable de acero (18/2400) de suspensión (25°) Tipo SU21-18</v>
      </c>
      <c r="L1126" s="139">
        <f t="shared" si="138"/>
        <v>10.91</v>
      </c>
    </row>
    <row r="1127" spans="1:12" x14ac:dyDescent="0.25">
      <c r="A1127" s="193">
        <f>+'Información ELECTRO PUNO'!A1107</f>
        <v>1106</v>
      </c>
      <c r="B1127" s="26" t="str">
        <f t="shared" si="136"/>
        <v>MOD_INV_2018</v>
      </c>
      <c r="C1127" s="9" t="str">
        <f t="shared" si="132"/>
        <v>Puno</v>
      </c>
      <c r="D1127" s="9" t="str">
        <f t="shared" si="133"/>
        <v>No Reporta</v>
      </c>
      <c r="E1127" s="9" t="str">
        <f t="shared" si="134"/>
        <v>No Reporta</v>
      </c>
      <c r="F1127" s="194" t="str">
        <f>+'Información ELECTRO PUNO'!E1107</f>
        <v>AT</v>
      </c>
      <c r="G1127" s="194">
        <f>+'Información ELECTRO PUNO'!G1107</f>
        <v>18</v>
      </c>
      <c r="H1127" s="9" t="str">
        <f t="shared" si="135"/>
        <v>Poste</v>
      </c>
      <c r="I1127" s="194" t="str">
        <f>+'Información ELECTRO PUNO'!F1107</f>
        <v>Metalico</v>
      </c>
      <c r="J1127" s="194" t="str">
        <f>+'Información ELECTRO PUNO'!B1107</f>
        <v>PA18/2400</v>
      </c>
      <c r="K1127" s="9" t="str">
        <f t="shared" si="137"/>
        <v>1 Poste autosoportable de acero (18/2400) de suspensión (25°) Tipo SU21-18</v>
      </c>
      <c r="L1127" s="139">
        <f t="shared" si="138"/>
        <v>10.91</v>
      </c>
    </row>
    <row r="1128" spans="1:12" x14ac:dyDescent="0.25">
      <c r="A1128" s="193">
        <f>+'Información ELECTRO PUNO'!A1108</f>
        <v>1107</v>
      </c>
      <c r="B1128" s="26" t="str">
        <f t="shared" si="136"/>
        <v>MOD_INV_2018</v>
      </c>
      <c r="C1128" s="9" t="str">
        <f t="shared" si="132"/>
        <v>Puno</v>
      </c>
      <c r="D1128" s="9" t="str">
        <f t="shared" si="133"/>
        <v>No Reporta</v>
      </c>
      <c r="E1128" s="9" t="str">
        <f t="shared" si="134"/>
        <v>No Reporta</v>
      </c>
      <c r="F1128" s="194" t="str">
        <f>+'Información ELECTRO PUNO'!E1108</f>
        <v>AT</v>
      </c>
      <c r="G1128" s="194">
        <f>+'Información ELECTRO PUNO'!G1108</f>
        <v>18</v>
      </c>
      <c r="H1128" s="9" t="str">
        <f t="shared" si="135"/>
        <v>Poste</v>
      </c>
      <c r="I1128" s="194" t="str">
        <f>+'Información ELECTRO PUNO'!F1108</f>
        <v>Metalico</v>
      </c>
      <c r="J1128" s="194" t="str">
        <f>+'Información ELECTRO PUNO'!B1108</f>
        <v>PA18/2400</v>
      </c>
      <c r="K1128" s="9" t="str">
        <f t="shared" si="137"/>
        <v>1 Poste autosoportable de acero (18/2400) de suspensión (25°) Tipo SU21-18</v>
      </c>
      <c r="L1128" s="139">
        <f t="shared" si="138"/>
        <v>10.91</v>
      </c>
    </row>
    <row r="1129" spans="1:12" x14ac:dyDescent="0.25">
      <c r="A1129" s="193">
        <f>+'Información ELECTRO PUNO'!A1109</f>
        <v>1108</v>
      </c>
      <c r="B1129" s="26" t="str">
        <f t="shared" si="136"/>
        <v>MOD_INV_2018</v>
      </c>
      <c r="C1129" s="9" t="str">
        <f t="shared" si="132"/>
        <v>Puno</v>
      </c>
      <c r="D1129" s="9" t="str">
        <f t="shared" si="133"/>
        <v>No Reporta</v>
      </c>
      <c r="E1129" s="9" t="str">
        <f t="shared" si="134"/>
        <v>No Reporta</v>
      </c>
      <c r="F1129" s="194" t="str">
        <f>+'Información ELECTRO PUNO'!E1109</f>
        <v>AT</v>
      </c>
      <c r="G1129" s="194">
        <f>+'Información ELECTRO PUNO'!G1109</f>
        <v>18</v>
      </c>
      <c r="H1129" s="9" t="str">
        <f t="shared" si="135"/>
        <v>Poste</v>
      </c>
      <c r="I1129" s="194" t="str">
        <f>+'Información ELECTRO PUNO'!F1109</f>
        <v>Metalico</v>
      </c>
      <c r="J1129" s="194" t="str">
        <f>+'Información ELECTRO PUNO'!B1109</f>
        <v>PA18/2400</v>
      </c>
      <c r="K1129" s="9" t="str">
        <f t="shared" si="137"/>
        <v>1 Poste autosoportable de acero (18/2400) de suspensión (25°) Tipo SU21-18</v>
      </c>
      <c r="L1129" s="139">
        <f t="shared" si="138"/>
        <v>10.91</v>
      </c>
    </row>
    <row r="1130" spans="1:12" x14ac:dyDescent="0.25">
      <c r="A1130" s="193">
        <f>+'Información ELECTRO PUNO'!A1110</f>
        <v>1109</v>
      </c>
      <c r="B1130" s="26" t="str">
        <f t="shared" si="136"/>
        <v>MOD_INV_2018</v>
      </c>
      <c r="C1130" s="9" t="str">
        <f t="shared" si="132"/>
        <v>Puno</v>
      </c>
      <c r="D1130" s="9" t="str">
        <f t="shared" si="133"/>
        <v>No Reporta</v>
      </c>
      <c r="E1130" s="9" t="str">
        <f t="shared" si="134"/>
        <v>No Reporta</v>
      </c>
      <c r="F1130" s="194" t="str">
        <f>+'Información ELECTRO PUNO'!E1110</f>
        <v>AT</v>
      </c>
      <c r="G1130" s="194">
        <f>+'Información ELECTRO PUNO'!G1110</f>
        <v>18</v>
      </c>
      <c r="H1130" s="9" t="str">
        <f t="shared" si="135"/>
        <v>Poste</v>
      </c>
      <c r="I1130" s="194" t="str">
        <f>+'Información ELECTRO PUNO'!F1110</f>
        <v>Metalico</v>
      </c>
      <c r="J1130" s="194" t="str">
        <f>+'Información ELECTRO PUNO'!B1110</f>
        <v>PA18/2400</v>
      </c>
      <c r="K1130" s="9" t="str">
        <f t="shared" si="137"/>
        <v>1 Poste autosoportable de acero (18/2400) de suspensión (25°) Tipo SU21-18</v>
      </c>
      <c r="L1130" s="139">
        <f t="shared" si="138"/>
        <v>10.91</v>
      </c>
    </row>
    <row r="1131" spans="1:12" x14ac:dyDescent="0.25">
      <c r="A1131" s="193">
        <f>+'Información ELECTRO PUNO'!A1111</f>
        <v>1110</v>
      </c>
      <c r="B1131" s="26" t="str">
        <f t="shared" si="136"/>
        <v>MOD_INV_2018</v>
      </c>
      <c r="C1131" s="9" t="str">
        <f t="shared" si="132"/>
        <v>Puno</v>
      </c>
      <c r="D1131" s="9" t="str">
        <f t="shared" si="133"/>
        <v>No Reporta</v>
      </c>
      <c r="E1131" s="9" t="str">
        <f t="shared" si="134"/>
        <v>No Reporta</v>
      </c>
      <c r="F1131" s="194" t="str">
        <f>+'Información ELECTRO PUNO'!E1111</f>
        <v>AT</v>
      </c>
      <c r="G1131" s="194">
        <f>+'Información ELECTRO PUNO'!G1111</f>
        <v>18</v>
      </c>
      <c r="H1131" s="9" t="str">
        <f t="shared" si="135"/>
        <v>Poste</v>
      </c>
      <c r="I1131" s="194" t="str">
        <f>+'Información ELECTRO PUNO'!F1111</f>
        <v>Metalico</v>
      </c>
      <c r="J1131" s="194" t="str">
        <f>+'Información ELECTRO PUNO'!B1111</f>
        <v>PA18/2400</v>
      </c>
      <c r="K1131" s="9" t="str">
        <f t="shared" si="137"/>
        <v>1 Poste autosoportable de acero (18/2400) de suspensión (25°) Tipo SU21-18</v>
      </c>
      <c r="L1131" s="139">
        <f t="shared" si="138"/>
        <v>10.91</v>
      </c>
    </row>
    <row r="1132" spans="1:12" x14ac:dyDescent="0.25">
      <c r="A1132" s="193">
        <f>+'Información ELECTRO PUNO'!A1112</f>
        <v>1111</v>
      </c>
      <c r="B1132" s="26" t="str">
        <f t="shared" si="136"/>
        <v>MOD_INV_2018</v>
      </c>
      <c r="C1132" s="9" t="str">
        <f t="shared" si="132"/>
        <v>Puno</v>
      </c>
      <c r="D1132" s="9" t="str">
        <f t="shared" si="133"/>
        <v>No Reporta</v>
      </c>
      <c r="E1132" s="9" t="str">
        <f t="shared" si="134"/>
        <v>No Reporta</v>
      </c>
      <c r="F1132" s="194" t="str">
        <f>+'Información ELECTRO PUNO'!E1112</f>
        <v>AT</v>
      </c>
      <c r="G1132" s="194">
        <f>+'Información ELECTRO PUNO'!G1112</f>
        <v>18</v>
      </c>
      <c r="H1132" s="9" t="str">
        <f t="shared" si="135"/>
        <v>Poste</v>
      </c>
      <c r="I1132" s="194" t="str">
        <f>+'Información ELECTRO PUNO'!F1112</f>
        <v>Metalico</v>
      </c>
      <c r="J1132" s="194" t="str">
        <f>+'Información ELECTRO PUNO'!B1112</f>
        <v>PA18/2400</v>
      </c>
      <c r="K1132" s="9" t="str">
        <f t="shared" si="137"/>
        <v>1 Poste autosoportable de acero (18/2400) de suspensión (25°) Tipo SU21-18</v>
      </c>
      <c r="L1132" s="139">
        <f t="shared" si="138"/>
        <v>10.91</v>
      </c>
    </row>
    <row r="1133" spans="1:12" x14ac:dyDescent="0.25">
      <c r="A1133" s="193">
        <f>+'Información ELECTRO PUNO'!A1113</f>
        <v>1112</v>
      </c>
      <c r="B1133" s="26" t="str">
        <f t="shared" si="136"/>
        <v>MOD_INV_2018</v>
      </c>
      <c r="C1133" s="9" t="str">
        <f t="shared" si="132"/>
        <v>Puno</v>
      </c>
      <c r="D1133" s="9" t="str">
        <f t="shared" si="133"/>
        <v>No Reporta</v>
      </c>
      <c r="E1133" s="9" t="str">
        <f t="shared" si="134"/>
        <v>No Reporta</v>
      </c>
      <c r="F1133" s="194" t="str">
        <f>+'Información ELECTRO PUNO'!E1113</f>
        <v>AT</v>
      </c>
      <c r="G1133" s="194">
        <f>+'Información ELECTRO PUNO'!G1113</f>
        <v>18</v>
      </c>
      <c r="H1133" s="9" t="str">
        <f t="shared" si="135"/>
        <v>Poste</v>
      </c>
      <c r="I1133" s="194" t="str">
        <f>+'Información ELECTRO PUNO'!F1113</f>
        <v>Metalico</v>
      </c>
      <c r="J1133" s="194" t="str">
        <f>+'Información ELECTRO PUNO'!B1113</f>
        <v>PA18/2400</v>
      </c>
      <c r="K1133" s="9" t="str">
        <f t="shared" si="137"/>
        <v>1 Poste autosoportable de acero (18/2400) de suspensión (25°) Tipo SU21-18</v>
      </c>
      <c r="L1133" s="139">
        <f t="shared" si="138"/>
        <v>10.91</v>
      </c>
    </row>
    <row r="1134" spans="1:12" x14ac:dyDescent="0.25">
      <c r="A1134" s="193">
        <f>+'Información ELECTRO PUNO'!A1114</f>
        <v>1113</v>
      </c>
      <c r="B1134" s="26" t="str">
        <f t="shared" si="136"/>
        <v>MOD_INV_2018</v>
      </c>
      <c r="C1134" s="9" t="str">
        <f t="shared" si="132"/>
        <v>Puno</v>
      </c>
      <c r="D1134" s="9" t="str">
        <f t="shared" si="133"/>
        <v>No Reporta</v>
      </c>
      <c r="E1134" s="9" t="str">
        <f t="shared" si="134"/>
        <v>No Reporta</v>
      </c>
      <c r="F1134" s="194" t="str">
        <f>+'Información ELECTRO PUNO'!E1114</f>
        <v>AT</v>
      </c>
      <c r="G1134" s="194">
        <f>+'Información ELECTRO PUNO'!G1114</f>
        <v>18</v>
      </c>
      <c r="H1134" s="9" t="str">
        <f t="shared" si="135"/>
        <v>Poste</v>
      </c>
      <c r="I1134" s="194" t="str">
        <f>+'Información ELECTRO PUNO'!F1114</f>
        <v>Metalico</v>
      </c>
      <c r="J1134" s="194" t="str">
        <f>+'Información ELECTRO PUNO'!B1114</f>
        <v>PA18/2400</v>
      </c>
      <c r="K1134" s="9" t="str">
        <f t="shared" si="137"/>
        <v>1 Poste autosoportable de acero (18/2400) de suspensión (25°) Tipo SU21-18</v>
      </c>
      <c r="L1134" s="139">
        <f t="shared" si="138"/>
        <v>10.91</v>
      </c>
    </row>
    <row r="1135" spans="1:12" x14ac:dyDescent="0.25">
      <c r="A1135" s="193">
        <f>+'Información ELECTRO PUNO'!A1115</f>
        <v>1114</v>
      </c>
      <c r="B1135" s="26" t="str">
        <f t="shared" si="136"/>
        <v>MOD_INV_2018</v>
      </c>
      <c r="C1135" s="9" t="str">
        <f t="shared" si="132"/>
        <v>Puno</v>
      </c>
      <c r="D1135" s="9" t="str">
        <f t="shared" si="133"/>
        <v>No Reporta</v>
      </c>
      <c r="E1135" s="9" t="str">
        <f t="shared" si="134"/>
        <v>No Reporta</v>
      </c>
      <c r="F1135" s="194" t="str">
        <f>+'Información ELECTRO PUNO'!E1115</f>
        <v>AT</v>
      </c>
      <c r="G1135" s="194">
        <f>+'Información ELECTRO PUNO'!G1115</f>
        <v>18</v>
      </c>
      <c r="H1135" s="9" t="str">
        <f t="shared" si="135"/>
        <v>Poste</v>
      </c>
      <c r="I1135" s="194" t="str">
        <f>+'Información ELECTRO PUNO'!F1115</f>
        <v>Metalico</v>
      </c>
      <c r="J1135" s="194" t="str">
        <f>+'Información ELECTRO PUNO'!B1115</f>
        <v>PA18/2400</v>
      </c>
      <c r="K1135" s="9" t="str">
        <f t="shared" si="137"/>
        <v>1 Poste autosoportable de acero (18/2400) de suspensión (25°) Tipo SU21-18</v>
      </c>
      <c r="L1135" s="139">
        <f t="shared" si="138"/>
        <v>10.91</v>
      </c>
    </row>
    <row r="1136" spans="1:12" x14ac:dyDescent="0.25">
      <c r="A1136" s="193">
        <f>+'Información ELECTRO PUNO'!A1116</f>
        <v>1115</v>
      </c>
      <c r="B1136" s="26" t="str">
        <f t="shared" si="136"/>
        <v>MOD_INV_2018</v>
      </c>
      <c r="C1136" s="9" t="str">
        <f t="shared" si="132"/>
        <v>Puno</v>
      </c>
      <c r="D1136" s="9" t="str">
        <f t="shared" si="133"/>
        <v>No Reporta</v>
      </c>
      <c r="E1136" s="9" t="str">
        <f t="shared" si="134"/>
        <v>No Reporta</v>
      </c>
      <c r="F1136" s="194" t="str">
        <f>+'Información ELECTRO PUNO'!E1116</f>
        <v>AT</v>
      </c>
      <c r="G1136" s="194">
        <f>+'Información ELECTRO PUNO'!G1116</f>
        <v>18</v>
      </c>
      <c r="H1136" s="9" t="str">
        <f t="shared" si="135"/>
        <v>Poste</v>
      </c>
      <c r="I1136" s="194" t="str">
        <f>+'Información ELECTRO PUNO'!F1116</f>
        <v>Metalico</v>
      </c>
      <c r="J1136" s="194" t="str">
        <f>+'Información ELECTRO PUNO'!B1116</f>
        <v>PA18/2400</v>
      </c>
      <c r="K1136" s="9" t="str">
        <f t="shared" si="137"/>
        <v>1 Poste autosoportable de acero (18/2400) de suspensión (25°) Tipo SU21-18</v>
      </c>
      <c r="L1136" s="139">
        <f t="shared" si="138"/>
        <v>10.91</v>
      </c>
    </row>
    <row r="1137" spans="1:12" x14ac:dyDescent="0.25">
      <c r="A1137" s="193">
        <f>+'Información ELECTRO PUNO'!A1117</f>
        <v>1116</v>
      </c>
      <c r="B1137" s="26" t="str">
        <f t="shared" si="136"/>
        <v>MOD_INV_2018</v>
      </c>
      <c r="C1137" s="9" t="str">
        <f t="shared" si="132"/>
        <v>Puno</v>
      </c>
      <c r="D1137" s="9" t="str">
        <f t="shared" si="133"/>
        <v>No Reporta</v>
      </c>
      <c r="E1137" s="9" t="str">
        <f t="shared" si="134"/>
        <v>No Reporta</v>
      </c>
      <c r="F1137" s="194" t="str">
        <f>+'Información ELECTRO PUNO'!E1117</f>
        <v>AT</v>
      </c>
      <c r="G1137" s="194">
        <f>+'Información ELECTRO PUNO'!G1117</f>
        <v>18</v>
      </c>
      <c r="H1137" s="9" t="str">
        <f t="shared" si="135"/>
        <v>Poste</v>
      </c>
      <c r="I1137" s="194" t="str">
        <f>+'Información ELECTRO PUNO'!F1117</f>
        <v>Metalico</v>
      </c>
      <c r="J1137" s="194" t="str">
        <f>+'Información ELECTRO PUNO'!B1117</f>
        <v>PA18/2400</v>
      </c>
      <c r="K1137" s="9" t="str">
        <f t="shared" si="137"/>
        <v>1 Poste autosoportable de acero (18/2400) de suspensión (25°) Tipo SU21-18</v>
      </c>
      <c r="L1137" s="139">
        <f t="shared" si="138"/>
        <v>10.91</v>
      </c>
    </row>
    <row r="1138" spans="1:12" x14ac:dyDescent="0.25">
      <c r="A1138" s="193">
        <f>+'Información ELECTRO PUNO'!A1118</f>
        <v>1117</v>
      </c>
      <c r="B1138" s="26" t="str">
        <f t="shared" si="136"/>
        <v>MOD_INV_2018</v>
      </c>
      <c r="C1138" s="9" t="str">
        <f t="shared" si="132"/>
        <v>Puno</v>
      </c>
      <c r="D1138" s="9" t="str">
        <f t="shared" si="133"/>
        <v>No Reporta</v>
      </c>
      <c r="E1138" s="9" t="str">
        <f t="shared" si="134"/>
        <v>No Reporta</v>
      </c>
      <c r="F1138" s="194" t="str">
        <f>+'Información ELECTRO PUNO'!E1118</f>
        <v>AT</v>
      </c>
      <c r="G1138" s="194">
        <f>+'Información ELECTRO PUNO'!G1118</f>
        <v>18</v>
      </c>
      <c r="H1138" s="9" t="str">
        <f t="shared" si="135"/>
        <v>Poste</v>
      </c>
      <c r="I1138" s="194" t="str">
        <f>+'Información ELECTRO PUNO'!F1118</f>
        <v>Metalico</v>
      </c>
      <c r="J1138" s="194" t="str">
        <f>+'Información ELECTRO PUNO'!B1118</f>
        <v>PA18/2400</v>
      </c>
      <c r="K1138" s="9" t="str">
        <f t="shared" si="137"/>
        <v>1 Poste autosoportable de acero (18/2400) de suspensión (25°) Tipo SU21-18</v>
      </c>
      <c r="L1138" s="139">
        <f t="shared" si="138"/>
        <v>10.91</v>
      </c>
    </row>
    <row r="1139" spans="1:12" x14ac:dyDescent="0.25">
      <c r="A1139" s="193">
        <f>+'Información ELECTRO PUNO'!A1119</f>
        <v>1118</v>
      </c>
      <c r="B1139" s="26" t="str">
        <f t="shared" si="136"/>
        <v>MOD_INV_2018</v>
      </c>
      <c r="C1139" s="9" t="str">
        <f t="shared" si="132"/>
        <v>Puno</v>
      </c>
      <c r="D1139" s="9" t="str">
        <f t="shared" si="133"/>
        <v>No Reporta</v>
      </c>
      <c r="E1139" s="9" t="str">
        <f t="shared" si="134"/>
        <v>No Reporta</v>
      </c>
      <c r="F1139" s="194" t="str">
        <f>+'Información ELECTRO PUNO'!E1119</f>
        <v>AT</v>
      </c>
      <c r="G1139" s="194">
        <f>+'Información ELECTRO PUNO'!G1119</f>
        <v>18</v>
      </c>
      <c r="H1139" s="9" t="str">
        <f t="shared" si="135"/>
        <v>Poste</v>
      </c>
      <c r="I1139" s="194" t="str">
        <f>+'Información ELECTRO PUNO'!F1119</f>
        <v>Metalico</v>
      </c>
      <c r="J1139" s="194" t="str">
        <f>+'Información ELECTRO PUNO'!B1119</f>
        <v>PA18/2400</v>
      </c>
      <c r="K1139" s="9" t="str">
        <f t="shared" si="137"/>
        <v>1 Poste autosoportable de acero (18/2400) de suspensión (25°) Tipo SU21-18</v>
      </c>
      <c r="L1139" s="139">
        <f t="shared" si="138"/>
        <v>10.91</v>
      </c>
    </row>
    <row r="1140" spans="1:12" x14ac:dyDescent="0.25">
      <c r="A1140" s="193">
        <f>+'Información ELECTRO PUNO'!A1120</f>
        <v>1119</v>
      </c>
      <c r="B1140" s="26" t="str">
        <f t="shared" si="136"/>
        <v>MOD_INV_2018</v>
      </c>
      <c r="C1140" s="9" t="str">
        <f t="shared" si="132"/>
        <v>Puno</v>
      </c>
      <c r="D1140" s="9" t="str">
        <f t="shared" si="133"/>
        <v>No Reporta</v>
      </c>
      <c r="E1140" s="9" t="str">
        <f t="shared" si="134"/>
        <v>No Reporta</v>
      </c>
      <c r="F1140" s="194" t="str">
        <f>+'Información ELECTRO PUNO'!E1120</f>
        <v>AT</v>
      </c>
      <c r="G1140" s="194">
        <f>+'Información ELECTRO PUNO'!G1120</f>
        <v>18</v>
      </c>
      <c r="H1140" s="9" t="str">
        <f t="shared" si="135"/>
        <v>Poste</v>
      </c>
      <c r="I1140" s="194" t="str">
        <f>+'Información ELECTRO PUNO'!F1120</f>
        <v>Metalico</v>
      </c>
      <c r="J1140" s="194" t="str">
        <f>+'Información ELECTRO PUNO'!B1120</f>
        <v>PA18/2400</v>
      </c>
      <c r="K1140" s="9" t="str">
        <f t="shared" si="137"/>
        <v>1 Poste autosoportable de acero (18/2400) de suspensión (25°) Tipo SU21-18</v>
      </c>
      <c r="L1140" s="139">
        <f t="shared" si="138"/>
        <v>10.91</v>
      </c>
    </row>
    <row r="1141" spans="1:12" x14ac:dyDescent="0.25">
      <c r="A1141" s="193">
        <f>+'Información ELECTRO PUNO'!A1121</f>
        <v>1120</v>
      </c>
      <c r="B1141" s="26" t="str">
        <f t="shared" si="136"/>
        <v>MOD_INV_2018</v>
      </c>
      <c r="C1141" s="9" t="str">
        <f t="shared" si="132"/>
        <v>Puno</v>
      </c>
      <c r="D1141" s="9" t="str">
        <f t="shared" si="133"/>
        <v>No Reporta</v>
      </c>
      <c r="E1141" s="9" t="str">
        <f t="shared" si="134"/>
        <v>No Reporta</v>
      </c>
      <c r="F1141" s="194" t="str">
        <f>+'Información ELECTRO PUNO'!E1121</f>
        <v>AT</v>
      </c>
      <c r="G1141" s="194">
        <f>+'Información ELECTRO PUNO'!G1121</f>
        <v>18</v>
      </c>
      <c r="H1141" s="9" t="str">
        <f t="shared" si="135"/>
        <v>Poste</v>
      </c>
      <c r="I1141" s="194" t="str">
        <f>+'Información ELECTRO PUNO'!F1121</f>
        <v>Metalico</v>
      </c>
      <c r="J1141" s="194" t="str">
        <f>+'Información ELECTRO PUNO'!B1121</f>
        <v>PA18/2400</v>
      </c>
      <c r="K1141" s="9" t="str">
        <f t="shared" si="137"/>
        <v>1 Poste autosoportable de acero (18/2400) de suspensión (25°) Tipo SU21-18</v>
      </c>
      <c r="L1141" s="139">
        <f t="shared" si="138"/>
        <v>10.91</v>
      </c>
    </row>
    <row r="1142" spans="1:12" x14ac:dyDescent="0.25">
      <c r="A1142" s="193">
        <f>+'Información ELECTRO PUNO'!A1122</f>
        <v>1121</v>
      </c>
      <c r="B1142" s="26" t="str">
        <f t="shared" si="136"/>
        <v>MOD_INV_2018</v>
      </c>
      <c r="C1142" s="9" t="str">
        <f t="shared" si="132"/>
        <v>Puno</v>
      </c>
      <c r="D1142" s="9" t="str">
        <f t="shared" si="133"/>
        <v>No Reporta</v>
      </c>
      <c r="E1142" s="9" t="str">
        <f t="shared" si="134"/>
        <v>No Reporta</v>
      </c>
      <c r="F1142" s="194" t="str">
        <f>+'Información ELECTRO PUNO'!E1122</f>
        <v>AT</v>
      </c>
      <c r="G1142" s="194">
        <f>+'Información ELECTRO PUNO'!G1122</f>
        <v>18</v>
      </c>
      <c r="H1142" s="9" t="str">
        <f t="shared" si="135"/>
        <v>Poste</v>
      </c>
      <c r="I1142" s="194" t="str">
        <f>+'Información ELECTRO PUNO'!F1122</f>
        <v>Metalico</v>
      </c>
      <c r="J1142" s="194" t="str">
        <f>+'Información ELECTRO PUNO'!B1122</f>
        <v>PA18/2400</v>
      </c>
      <c r="K1142" s="9" t="str">
        <f t="shared" si="137"/>
        <v>1 Poste autosoportable de acero (18/2400) de suspensión (25°) Tipo SU21-18</v>
      </c>
      <c r="L1142" s="139">
        <f t="shared" si="138"/>
        <v>10.91</v>
      </c>
    </row>
    <row r="1143" spans="1:12" x14ac:dyDescent="0.25">
      <c r="A1143" s="193">
        <f>+'Información ELECTRO PUNO'!A1123</f>
        <v>1122</v>
      </c>
      <c r="B1143" s="26" t="str">
        <f t="shared" si="136"/>
        <v>MOD_INV_2018</v>
      </c>
      <c r="C1143" s="9" t="str">
        <f t="shared" si="132"/>
        <v>Puno</v>
      </c>
      <c r="D1143" s="9" t="str">
        <f t="shared" si="133"/>
        <v>No Reporta</v>
      </c>
      <c r="E1143" s="9" t="str">
        <f t="shared" si="134"/>
        <v>No Reporta</v>
      </c>
      <c r="F1143" s="194" t="str">
        <f>+'Información ELECTRO PUNO'!E1123</f>
        <v>AT</v>
      </c>
      <c r="G1143" s="194">
        <f>+'Información ELECTRO PUNO'!G1123</f>
        <v>18</v>
      </c>
      <c r="H1143" s="9" t="str">
        <f t="shared" si="135"/>
        <v>Poste</v>
      </c>
      <c r="I1143" s="194" t="str">
        <f>+'Información ELECTRO PUNO'!F1123</f>
        <v>Metalico</v>
      </c>
      <c r="J1143" s="194" t="str">
        <f>+'Información ELECTRO PUNO'!B1123</f>
        <v>PA18/2400</v>
      </c>
      <c r="K1143" s="9" t="str">
        <f t="shared" si="137"/>
        <v>1 Poste autosoportable de acero (18/2400) de suspensión (25°) Tipo SU21-18</v>
      </c>
      <c r="L1143" s="139">
        <f t="shared" si="138"/>
        <v>10.91</v>
      </c>
    </row>
    <row r="1144" spans="1:12" x14ac:dyDescent="0.25">
      <c r="A1144" s="193">
        <f>+'Información ELECTRO PUNO'!A1124</f>
        <v>1123</v>
      </c>
      <c r="B1144" s="26" t="str">
        <f t="shared" si="136"/>
        <v>MOD_INV_2018</v>
      </c>
      <c r="C1144" s="9" t="str">
        <f t="shared" si="132"/>
        <v>Puno</v>
      </c>
      <c r="D1144" s="9" t="str">
        <f t="shared" si="133"/>
        <v>No Reporta</v>
      </c>
      <c r="E1144" s="9" t="str">
        <f t="shared" si="134"/>
        <v>No Reporta</v>
      </c>
      <c r="F1144" s="194" t="str">
        <f>+'Información ELECTRO PUNO'!E1124</f>
        <v>AT</v>
      </c>
      <c r="G1144" s="194">
        <f>+'Información ELECTRO PUNO'!G1124</f>
        <v>18</v>
      </c>
      <c r="H1144" s="9" t="str">
        <f t="shared" si="135"/>
        <v>Poste</v>
      </c>
      <c r="I1144" s="194" t="str">
        <f>+'Información ELECTRO PUNO'!F1124</f>
        <v>Metalico</v>
      </c>
      <c r="J1144" s="194" t="str">
        <f>+'Información ELECTRO PUNO'!B1124</f>
        <v>PA18/2400</v>
      </c>
      <c r="K1144" s="9" t="str">
        <f t="shared" si="137"/>
        <v>1 Poste autosoportable de acero (18/2400) de suspensión (25°) Tipo SU21-18</v>
      </c>
      <c r="L1144" s="139">
        <f t="shared" si="138"/>
        <v>10.91</v>
      </c>
    </row>
    <row r="1145" spans="1:12" x14ac:dyDescent="0.25">
      <c r="A1145" s="193">
        <f>+'Información ELECTRO PUNO'!A1125</f>
        <v>1124</v>
      </c>
      <c r="B1145" s="26" t="str">
        <f t="shared" si="136"/>
        <v>MOD_INV_2018</v>
      </c>
      <c r="C1145" s="9" t="str">
        <f t="shared" si="132"/>
        <v>Puno</v>
      </c>
      <c r="D1145" s="9" t="str">
        <f t="shared" si="133"/>
        <v>No Reporta</v>
      </c>
      <c r="E1145" s="9" t="str">
        <f t="shared" si="134"/>
        <v>No Reporta</v>
      </c>
      <c r="F1145" s="194" t="str">
        <f>+'Información ELECTRO PUNO'!E1125</f>
        <v>AT</v>
      </c>
      <c r="G1145" s="194">
        <f>+'Información ELECTRO PUNO'!G1125</f>
        <v>18</v>
      </c>
      <c r="H1145" s="9" t="str">
        <f t="shared" si="135"/>
        <v>Poste</v>
      </c>
      <c r="I1145" s="194" t="str">
        <f>+'Información ELECTRO PUNO'!F1125</f>
        <v>Metalico</v>
      </c>
      <c r="J1145" s="194" t="str">
        <f>+'Información ELECTRO PUNO'!B1125</f>
        <v>PA18/2400</v>
      </c>
      <c r="K1145" s="9" t="str">
        <f t="shared" si="137"/>
        <v>1 Poste autosoportable de acero (18/2400) de suspensión (25°) Tipo SU21-18</v>
      </c>
      <c r="L1145" s="139">
        <f t="shared" si="138"/>
        <v>10.91</v>
      </c>
    </row>
    <row r="1146" spans="1:12" x14ac:dyDescent="0.25">
      <c r="A1146" s="193">
        <f>+'Información ELECTRO PUNO'!A1126</f>
        <v>1125</v>
      </c>
      <c r="B1146" s="26" t="str">
        <f t="shared" si="136"/>
        <v>MOD_INV_2018</v>
      </c>
      <c r="C1146" s="9" t="str">
        <f t="shared" si="132"/>
        <v>Puno</v>
      </c>
      <c r="D1146" s="9" t="str">
        <f t="shared" si="133"/>
        <v>No Reporta</v>
      </c>
      <c r="E1146" s="9" t="str">
        <f t="shared" si="134"/>
        <v>No Reporta</v>
      </c>
      <c r="F1146" s="194" t="str">
        <f>+'Información ELECTRO PUNO'!E1126</f>
        <v>AT</v>
      </c>
      <c r="G1146" s="194">
        <f>+'Información ELECTRO PUNO'!G1126</f>
        <v>18</v>
      </c>
      <c r="H1146" s="9" t="str">
        <f t="shared" si="135"/>
        <v>Poste</v>
      </c>
      <c r="I1146" s="194" t="str">
        <f>+'Información ELECTRO PUNO'!F1126</f>
        <v>Metalico</v>
      </c>
      <c r="J1146" s="194" t="str">
        <f>+'Información ELECTRO PUNO'!B1126</f>
        <v>PA18/2400</v>
      </c>
      <c r="K1146" s="9" t="str">
        <f t="shared" si="137"/>
        <v>1 Poste autosoportable de acero (18/2400) de suspensión (25°) Tipo SU21-18</v>
      </c>
      <c r="L1146" s="139">
        <f t="shared" si="138"/>
        <v>10.91</v>
      </c>
    </row>
    <row r="1147" spans="1:12" x14ac:dyDescent="0.25">
      <c r="A1147" s="193">
        <f>+'Información ELECTRO PUNO'!A1127</f>
        <v>1126</v>
      </c>
      <c r="B1147" s="26" t="str">
        <f t="shared" si="136"/>
        <v>MOD_INV_2018</v>
      </c>
      <c r="C1147" s="9" t="str">
        <f t="shared" si="132"/>
        <v>Puno</v>
      </c>
      <c r="D1147" s="9" t="str">
        <f t="shared" si="133"/>
        <v>No Reporta</v>
      </c>
      <c r="E1147" s="9" t="str">
        <f t="shared" si="134"/>
        <v>No Reporta</v>
      </c>
      <c r="F1147" s="194" t="str">
        <f>+'Información ELECTRO PUNO'!E1127</f>
        <v>AT</v>
      </c>
      <c r="G1147" s="194">
        <f>+'Información ELECTRO PUNO'!G1127</f>
        <v>18</v>
      </c>
      <c r="H1147" s="9" t="str">
        <f t="shared" si="135"/>
        <v>Poste</v>
      </c>
      <c r="I1147" s="194" t="str">
        <f>+'Información ELECTRO PUNO'!F1127</f>
        <v>Metalico</v>
      </c>
      <c r="J1147" s="194" t="str">
        <f>+'Información ELECTRO PUNO'!B1127</f>
        <v>PA18/2400</v>
      </c>
      <c r="K1147" s="9" t="str">
        <f t="shared" si="137"/>
        <v>1 Poste autosoportable de acero (18/2400) de suspensión (25°) Tipo SU21-18</v>
      </c>
      <c r="L1147" s="139">
        <f t="shared" si="138"/>
        <v>10.91</v>
      </c>
    </row>
    <row r="1148" spans="1:12" x14ac:dyDescent="0.25">
      <c r="A1148" s="193">
        <f>+'Información ELECTRO PUNO'!A1128</f>
        <v>1127</v>
      </c>
      <c r="B1148" s="26" t="str">
        <f t="shared" si="136"/>
        <v>MOD_INV_2018</v>
      </c>
      <c r="C1148" s="9" t="str">
        <f t="shared" si="132"/>
        <v>Puno</v>
      </c>
      <c r="D1148" s="9" t="str">
        <f t="shared" si="133"/>
        <v>No Reporta</v>
      </c>
      <c r="E1148" s="9" t="str">
        <f t="shared" si="134"/>
        <v>No Reporta</v>
      </c>
      <c r="F1148" s="194" t="str">
        <f>+'Información ELECTRO PUNO'!E1128</f>
        <v>AT</v>
      </c>
      <c r="G1148" s="194">
        <f>+'Información ELECTRO PUNO'!G1128</f>
        <v>18</v>
      </c>
      <c r="H1148" s="9" t="str">
        <f t="shared" si="135"/>
        <v>Poste</v>
      </c>
      <c r="I1148" s="194" t="str">
        <f>+'Información ELECTRO PUNO'!F1128</f>
        <v>Metalico</v>
      </c>
      <c r="J1148" s="194" t="str">
        <f>+'Información ELECTRO PUNO'!B1128</f>
        <v>PA18/2400</v>
      </c>
      <c r="K1148" s="9" t="str">
        <f t="shared" si="137"/>
        <v>1 Poste autosoportable de acero (18/2400) de suspensión (25°) Tipo SU21-18</v>
      </c>
      <c r="L1148" s="139">
        <f t="shared" si="138"/>
        <v>10.91</v>
      </c>
    </row>
    <row r="1149" spans="1:12" x14ac:dyDescent="0.25">
      <c r="A1149" s="193">
        <f>+'Información ELECTRO PUNO'!A1129</f>
        <v>1128</v>
      </c>
      <c r="B1149" s="26" t="str">
        <f t="shared" si="136"/>
        <v>MOD_INV_2018</v>
      </c>
      <c r="C1149" s="9" t="str">
        <f t="shared" si="132"/>
        <v>Puno</v>
      </c>
      <c r="D1149" s="9" t="str">
        <f t="shared" si="133"/>
        <v>No Reporta</v>
      </c>
      <c r="E1149" s="9" t="str">
        <f t="shared" si="134"/>
        <v>No Reporta</v>
      </c>
      <c r="F1149" s="194" t="str">
        <f>+'Información ELECTRO PUNO'!E1129</f>
        <v>AT</v>
      </c>
      <c r="G1149" s="194">
        <f>+'Información ELECTRO PUNO'!G1129</f>
        <v>18</v>
      </c>
      <c r="H1149" s="9" t="str">
        <f t="shared" si="135"/>
        <v>Poste</v>
      </c>
      <c r="I1149" s="194" t="str">
        <f>+'Información ELECTRO PUNO'!F1129</f>
        <v>Metalico</v>
      </c>
      <c r="J1149" s="194" t="str">
        <f>+'Información ELECTRO PUNO'!B1129</f>
        <v>PA18/2400</v>
      </c>
      <c r="K1149" s="9" t="str">
        <f t="shared" si="137"/>
        <v>1 Poste autosoportable de acero (18/2400) de suspensión (25°) Tipo SU21-18</v>
      </c>
      <c r="L1149" s="139">
        <f t="shared" si="138"/>
        <v>10.91</v>
      </c>
    </row>
    <row r="1150" spans="1:12" x14ac:dyDescent="0.25">
      <c r="A1150" s="193">
        <f>+'Información ELECTRO PUNO'!A1130</f>
        <v>1129</v>
      </c>
      <c r="B1150" s="26" t="str">
        <f t="shared" si="136"/>
        <v>MOD_INV_2018</v>
      </c>
      <c r="C1150" s="9" t="str">
        <f t="shared" si="132"/>
        <v>Puno</v>
      </c>
      <c r="D1150" s="9" t="str">
        <f t="shared" si="133"/>
        <v>No Reporta</v>
      </c>
      <c r="E1150" s="9" t="str">
        <f t="shared" si="134"/>
        <v>No Reporta</v>
      </c>
      <c r="F1150" s="194" t="str">
        <f>+'Información ELECTRO PUNO'!E1130</f>
        <v>AT</v>
      </c>
      <c r="G1150" s="194">
        <f>+'Información ELECTRO PUNO'!G1130</f>
        <v>18</v>
      </c>
      <c r="H1150" s="9" t="str">
        <f t="shared" si="135"/>
        <v>Poste</v>
      </c>
      <c r="I1150" s="194" t="str">
        <f>+'Información ELECTRO PUNO'!F1130</f>
        <v>Metalico</v>
      </c>
      <c r="J1150" s="194" t="str">
        <f>+'Información ELECTRO PUNO'!B1130</f>
        <v>PA18/2400</v>
      </c>
      <c r="K1150" s="9" t="str">
        <f t="shared" si="137"/>
        <v>1 Poste autosoportable de acero (18/2400) de suspensión (25°) Tipo SU21-18</v>
      </c>
      <c r="L1150" s="139">
        <f t="shared" si="138"/>
        <v>10.91</v>
      </c>
    </row>
    <row r="1151" spans="1:12" x14ac:dyDescent="0.25">
      <c r="A1151" s="193">
        <f>+'Información ELECTRO PUNO'!A1131</f>
        <v>1130</v>
      </c>
      <c r="B1151" s="26" t="str">
        <f t="shared" si="136"/>
        <v>SICODI</v>
      </c>
      <c r="C1151" s="9" t="str">
        <f t="shared" si="132"/>
        <v>Puno</v>
      </c>
      <c r="D1151" s="9" t="str">
        <f t="shared" si="133"/>
        <v>No Reporta</v>
      </c>
      <c r="E1151" s="9" t="str">
        <f t="shared" si="134"/>
        <v>No Reporta</v>
      </c>
      <c r="F1151" s="194" t="str">
        <f>+'Información ELECTRO PUNO'!E1131</f>
        <v>MT</v>
      </c>
      <c r="G1151" s="194">
        <f>+'Información ELECTRO PUNO'!G1131</f>
        <v>13</v>
      </c>
      <c r="H1151" s="9" t="str">
        <f t="shared" si="135"/>
        <v>Poste</v>
      </c>
      <c r="I1151" s="194" t="str">
        <f>+'Información ELECTRO PUNO'!F1131</f>
        <v>Concreto Armado C</v>
      </c>
      <c r="J1151" s="194" t="str">
        <f>+'Información ELECTRO PUNO'!B1131</f>
        <v>PPC20</v>
      </c>
      <c r="K1151" s="9" t="str">
        <f t="shared" si="137"/>
        <v>POSTE DE CONCRETO ARMADO DE 13/400/150/345</v>
      </c>
      <c r="L1151" s="139">
        <f t="shared" si="138"/>
        <v>0.54</v>
      </c>
    </row>
    <row r="1152" spans="1:12" x14ac:dyDescent="0.25">
      <c r="A1152" s="193">
        <f>+'Información ELECTRO PUNO'!A1132</f>
        <v>1131</v>
      </c>
      <c r="B1152" s="26" t="str">
        <f t="shared" si="136"/>
        <v>SICODI</v>
      </c>
      <c r="C1152" s="9" t="str">
        <f t="shared" si="132"/>
        <v>Puno</v>
      </c>
      <c r="D1152" s="9" t="str">
        <f t="shared" si="133"/>
        <v>No Reporta</v>
      </c>
      <c r="E1152" s="9" t="str">
        <f t="shared" si="134"/>
        <v>No Reporta</v>
      </c>
      <c r="F1152" s="194" t="str">
        <f>+'Información ELECTRO PUNO'!E1132</f>
        <v>MT</v>
      </c>
      <c r="G1152" s="194">
        <f>+'Información ELECTRO PUNO'!G1132</f>
        <v>13</v>
      </c>
      <c r="H1152" s="9" t="str">
        <f t="shared" si="135"/>
        <v>Poste</v>
      </c>
      <c r="I1152" s="194" t="str">
        <f>+'Información ELECTRO PUNO'!F1132</f>
        <v>Concreto Armado C</v>
      </c>
      <c r="J1152" s="194" t="str">
        <f>+'Información ELECTRO PUNO'!B1132</f>
        <v>PPC20</v>
      </c>
      <c r="K1152" s="9" t="str">
        <f t="shared" si="137"/>
        <v>POSTE DE CONCRETO ARMADO DE 13/400/150/345</v>
      </c>
      <c r="L1152" s="139">
        <f t="shared" si="138"/>
        <v>0.54</v>
      </c>
    </row>
    <row r="1153" spans="1:12" x14ac:dyDescent="0.25">
      <c r="A1153" s="193">
        <f>+'Información ELECTRO PUNO'!A1133</f>
        <v>1132</v>
      </c>
      <c r="B1153" s="26" t="str">
        <f t="shared" si="136"/>
        <v>SICODI</v>
      </c>
      <c r="C1153" s="9" t="str">
        <f t="shared" si="132"/>
        <v>Puno</v>
      </c>
      <c r="D1153" s="9" t="str">
        <f t="shared" si="133"/>
        <v>No Reporta</v>
      </c>
      <c r="E1153" s="9" t="str">
        <f t="shared" si="134"/>
        <v>No Reporta</v>
      </c>
      <c r="F1153" s="194" t="str">
        <f>+'Información ELECTRO PUNO'!E1133</f>
        <v>MT</v>
      </c>
      <c r="G1153" s="194">
        <f>+'Información ELECTRO PUNO'!G1133</f>
        <v>13</v>
      </c>
      <c r="H1153" s="9" t="str">
        <f t="shared" si="135"/>
        <v>Poste</v>
      </c>
      <c r="I1153" s="194" t="str">
        <f>+'Información ELECTRO PUNO'!F1133</f>
        <v>Concreto Armado C</v>
      </c>
      <c r="J1153" s="194" t="str">
        <f>+'Información ELECTRO PUNO'!B1133</f>
        <v>PPC20</v>
      </c>
      <c r="K1153" s="9" t="str">
        <f t="shared" si="137"/>
        <v>POSTE DE CONCRETO ARMADO DE 13/400/150/345</v>
      </c>
      <c r="L1153" s="139">
        <f t="shared" si="138"/>
        <v>0.54</v>
      </c>
    </row>
    <row r="1154" spans="1:12" x14ac:dyDescent="0.25">
      <c r="A1154" s="193">
        <f>+'Información ELECTRO PUNO'!A1134</f>
        <v>1133</v>
      </c>
      <c r="B1154" s="26" t="str">
        <f t="shared" si="136"/>
        <v>SICODI</v>
      </c>
      <c r="C1154" s="9" t="str">
        <f t="shared" si="132"/>
        <v>Puno</v>
      </c>
      <c r="D1154" s="9" t="str">
        <f t="shared" si="133"/>
        <v>No Reporta</v>
      </c>
      <c r="E1154" s="9" t="str">
        <f t="shared" si="134"/>
        <v>No Reporta</v>
      </c>
      <c r="F1154" s="194" t="str">
        <f>+'Información ELECTRO PUNO'!E1134</f>
        <v>MT</v>
      </c>
      <c r="G1154" s="194">
        <f>+'Información ELECTRO PUNO'!G1134</f>
        <v>13</v>
      </c>
      <c r="H1154" s="9" t="str">
        <f t="shared" si="135"/>
        <v>Poste</v>
      </c>
      <c r="I1154" s="194" t="str">
        <f>+'Información ELECTRO PUNO'!F1134</f>
        <v>Concreto Armado C</v>
      </c>
      <c r="J1154" s="194" t="str">
        <f>+'Información ELECTRO PUNO'!B1134</f>
        <v>PPC20</v>
      </c>
      <c r="K1154" s="9" t="str">
        <f t="shared" si="137"/>
        <v>POSTE DE CONCRETO ARMADO DE 13/400/150/345</v>
      </c>
      <c r="L1154" s="139">
        <f t="shared" si="138"/>
        <v>0.54</v>
      </c>
    </row>
    <row r="1155" spans="1:12" x14ac:dyDescent="0.25">
      <c r="A1155" s="193">
        <f>+'Información ELECTRO PUNO'!A1135</f>
        <v>1134</v>
      </c>
      <c r="B1155" s="26" t="str">
        <f t="shared" si="136"/>
        <v>SICODI</v>
      </c>
      <c r="C1155" s="9" t="str">
        <f t="shared" si="132"/>
        <v>Puno</v>
      </c>
      <c r="D1155" s="9" t="str">
        <f t="shared" si="133"/>
        <v>No Reporta</v>
      </c>
      <c r="E1155" s="9" t="str">
        <f t="shared" si="134"/>
        <v>No Reporta</v>
      </c>
      <c r="F1155" s="194" t="str">
        <f>+'Información ELECTRO PUNO'!E1135</f>
        <v>MT</v>
      </c>
      <c r="G1155" s="194">
        <f>+'Información ELECTRO PUNO'!G1135</f>
        <v>13</v>
      </c>
      <c r="H1155" s="9" t="str">
        <f t="shared" si="135"/>
        <v>Poste</v>
      </c>
      <c r="I1155" s="194" t="str">
        <f>+'Información ELECTRO PUNO'!F1135</f>
        <v>Concreto Armado C</v>
      </c>
      <c r="J1155" s="194" t="str">
        <f>+'Información ELECTRO PUNO'!B1135</f>
        <v>PPC20</v>
      </c>
      <c r="K1155" s="9" t="str">
        <f t="shared" si="137"/>
        <v>POSTE DE CONCRETO ARMADO DE 13/400/150/345</v>
      </c>
      <c r="L1155" s="139">
        <f t="shared" si="138"/>
        <v>0.54</v>
      </c>
    </row>
    <row r="1156" spans="1:12" x14ac:dyDescent="0.25">
      <c r="A1156" s="193">
        <f>+'Información ELECTRO PUNO'!A1136</f>
        <v>1135</v>
      </c>
      <c r="B1156" s="26" t="str">
        <f t="shared" si="136"/>
        <v>SICODI</v>
      </c>
      <c r="C1156" s="9" t="str">
        <f t="shared" si="132"/>
        <v>Puno</v>
      </c>
      <c r="D1156" s="9" t="str">
        <f t="shared" si="133"/>
        <v>No Reporta</v>
      </c>
      <c r="E1156" s="9" t="str">
        <f t="shared" si="134"/>
        <v>No Reporta</v>
      </c>
      <c r="F1156" s="194" t="str">
        <f>+'Información ELECTRO PUNO'!E1136</f>
        <v>MT</v>
      </c>
      <c r="G1156" s="194">
        <f>+'Información ELECTRO PUNO'!G1136</f>
        <v>13</v>
      </c>
      <c r="H1156" s="9" t="str">
        <f t="shared" si="135"/>
        <v>Poste</v>
      </c>
      <c r="I1156" s="194" t="str">
        <f>+'Información ELECTRO PUNO'!F1136</f>
        <v>Concreto Armado C</v>
      </c>
      <c r="J1156" s="194" t="str">
        <f>+'Información ELECTRO PUNO'!B1136</f>
        <v>PPC20</v>
      </c>
      <c r="K1156" s="9" t="str">
        <f t="shared" si="137"/>
        <v>POSTE DE CONCRETO ARMADO DE 13/400/150/345</v>
      </c>
      <c r="L1156" s="139">
        <f t="shared" si="138"/>
        <v>0.54</v>
      </c>
    </row>
    <row r="1157" spans="1:12" x14ac:dyDescent="0.25">
      <c r="A1157" s="193">
        <f>+'Información ELECTRO PUNO'!A1137</f>
        <v>1136</v>
      </c>
      <c r="B1157" s="26" t="str">
        <f t="shared" si="136"/>
        <v>SICODI</v>
      </c>
      <c r="C1157" s="9" t="str">
        <f t="shared" si="132"/>
        <v>Puno</v>
      </c>
      <c r="D1157" s="9" t="str">
        <f t="shared" si="133"/>
        <v>No Reporta</v>
      </c>
      <c r="E1157" s="9" t="str">
        <f t="shared" si="134"/>
        <v>No Reporta</v>
      </c>
      <c r="F1157" s="194" t="str">
        <f>+'Información ELECTRO PUNO'!E1137</f>
        <v>MT</v>
      </c>
      <c r="G1157" s="194">
        <f>+'Información ELECTRO PUNO'!G1137</f>
        <v>13</v>
      </c>
      <c r="H1157" s="9" t="str">
        <f t="shared" si="135"/>
        <v>Poste</v>
      </c>
      <c r="I1157" s="194" t="str">
        <f>+'Información ELECTRO PUNO'!F1137</f>
        <v>Concreto Armado C</v>
      </c>
      <c r="J1157" s="194" t="str">
        <f>+'Información ELECTRO PUNO'!B1137</f>
        <v>PPC20</v>
      </c>
      <c r="K1157" s="9" t="str">
        <f t="shared" si="137"/>
        <v>POSTE DE CONCRETO ARMADO DE 13/400/150/345</v>
      </c>
      <c r="L1157" s="139">
        <f t="shared" si="138"/>
        <v>0.54</v>
      </c>
    </row>
    <row r="1158" spans="1:12" x14ac:dyDescent="0.25">
      <c r="A1158" s="193">
        <f>+'Información ELECTRO PUNO'!A1138</f>
        <v>1137</v>
      </c>
      <c r="B1158" s="26" t="str">
        <f t="shared" si="136"/>
        <v>SICODI</v>
      </c>
      <c r="C1158" s="9" t="str">
        <f t="shared" si="132"/>
        <v>Puno</v>
      </c>
      <c r="D1158" s="9" t="str">
        <f t="shared" si="133"/>
        <v>No Reporta</v>
      </c>
      <c r="E1158" s="9" t="str">
        <f t="shared" si="134"/>
        <v>No Reporta</v>
      </c>
      <c r="F1158" s="194" t="str">
        <f>+'Información ELECTRO PUNO'!E1138</f>
        <v>MT</v>
      </c>
      <c r="G1158" s="194">
        <f>+'Información ELECTRO PUNO'!G1138</f>
        <v>13</v>
      </c>
      <c r="H1158" s="9" t="str">
        <f t="shared" si="135"/>
        <v>Poste</v>
      </c>
      <c r="I1158" s="194" t="str">
        <f>+'Información ELECTRO PUNO'!F1138</f>
        <v>Concreto Armado C</v>
      </c>
      <c r="J1158" s="194" t="str">
        <f>+'Información ELECTRO PUNO'!B1138</f>
        <v>PPC20</v>
      </c>
      <c r="K1158" s="9" t="str">
        <f t="shared" si="137"/>
        <v>POSTE DE CONCRETO ARMADO DE 13/400/150/345</v>
      </c>
      <c r="L1158" s="139">
        <f t="shared" si="138"/>
        <v>0.54</v>
      </c>
    </row>
    <row r="1159" spans="1:12" x14ac:dyDescent="0.25">
      <c r="A1159" s="193">
        <f>+'Información ELECTRO PUNO'!A1139</f>
        <v>1138</v>
      </c>
      <c r="B1159" s="26" t="str">
        <f t="shared" si="136"/>
        <v>SICODI</v>
      </c>
      <c r="C1159" s="9" t="str">
        <f t="shared" si="132"/>
        <v>Puno</v>
      </c>
      <c r="D1159" s="9" t="str">
        <f t="shared" si="133"/>
        <v>No Reporta</v>
      </c>
      <c r="E1159" s="9" t="str">
        <f t="shared" si="134"/>
        <v>No Reporta</v>
      </c>
      <c r="F1159" s="194" t="str">
        <f>+'Información ELECTRO PUNO'!E1139</f>
        <v>MT</v>
      </c>
      <c r="G1159" s="194">
        <f>+'Información ELECTRO PUNO'!G1139</f>
        <v>13</v>
      </c>
      <c r="H1159" s="9" t="str">
        <f t="shared" si="135"/>
        <v>Poste</v>
      </c>
      <c r="I1159" s="194" t="str">
        <f>+'Información ELECTRO PUNO'!F1139</f>
        <v>Concreto Armado C</v>
      </c>
      <c r="J1159" s="194" t="str">
        <f>+'Información ELECTRO PUNO'!B1139</f>
        <v>PPC20</v>
      </c>
      <c r="K1159" s="9" t="str">
        <f t="shared" si="137"/>
        <v>POSTE DE CONCRETO ARMADO DE 13/400/150/345</v>
      </c>
      <c r="L1159" s="139">
        <f t="shared" si="138"/>
        <v>0.54</v>
      </c>
    </row>
    <row r="1160" spans="1:12" x14ac:dyDescent="0.25">
      <c r="A1160" s="193">
        <f>+'Información ELECTRO PUNO'!A1140</f>
        <v>1139</v>
      </c>
      <c r="B1160" s="26" t="str">
        <f t="shared" si="136"/>
        <v>SICODI</v>
      </c>
      <c r="C1160" s="9" t="str">
        <f t="shared" si="132"/>
        <v>Puno</v>
      </c>
      <c r="D1160" s="9" t="str">
        <f t="shared" si="133"/>
        <v>No Reporta</v>
      </c>
      <c r="E1160" s="9" t="str">
        <f t="shared" si="134"/>
        <v>No Reporta</v>
      </c>
      <c r="F1160" s="194" t="str">
        <f>+'Información ELECTRO PUNO'!E1140</f>
        <v>MT</v>
      </c>
      <c r="G1160" s="194">
        <f>+'Información ELECTRO PUNO'!G1140</f>
        <v>13</v>
      </c>
      <c r="H1160" s="9" t="str">
        <f t="shared" si="135"/>
        <v>Poste</v>
      </c>
      <c r="I1160" s="194" t="str">
        <f>+'Información ELECTRO PUNO'!F1140</f>
        <v>Concreto Armado C</v>
      </c>
      <c r="J1160" s="194" t="str">
        <f>+'Información ELECTRO PUNO'!B1140</f>
        <v>PPC20</v>
      </c>
      <c r="K1160" s="9" t="str">
        <f t="shared" si="137"/>
        <v>POSTE DE CONCRETO ARMADO DE 13/400/150/345</v>
      </c>
      <c r="L1160" s="139">
        <f t="shared" si="138"/>
        <v>0.54</v>
      </c>
    </row>
    <row r="1161" spans="1:12" x14ac:dyDescent="0.25">
      <c r="A1161" s="193">
        <f>+'Información ELECTRO PUNO'!A1141</f>
        <v>1140</v>
      </c>
      <c r="B1161" s="26" t="str">
        <f t="shared" si="136"/>
        <v>SICODI</v>
      </c>
      <c r="C1161" s="9" t="str">
        <f t="shared" si="132"/>
        <v>Puno</v>
      </c>
      <c r="D1161" s="9" t="str">
        <f t="shared" si="133"/>
        <v>No Reporta</v>
      </c>
      <c r="E1161" s="9" t="str">
        <f t="shared" si="134"/>
        <v>No Reporta</v>
      </c>
      <c r="F1161" s="194" t="str">
        <f>+'Información ELECTRO PUNO'!E1141</f>
        <v>MT</v>
      </c>
      <c r="G1161" s="194">
        <f>+'Información ELECTRO PUNO'!G1141</f>
        <v>13</v>
      </c>
      <c r="H1161" s="9" t="str">
        <f t="shared" si="135"/>
        <v>Poste</v>
      </c>
      <c r="I1161" s="194" t="str">
        <f>+'Información ELECTRO PUNO'!F1141</f>
        <v>Concreto Armado C</v>
      </c>
      <c r="J1161" s="194" t="str">
        <f>+'Información ELECTRO PUNO'!B1141</f>
        <v>PPC20</v>
      </c>
      <c r="K1161" s="9" t="str">
        <f t="shared" si="137"/>
        <v>POSTE DE CONCRETO ARMADO DE 13/400/150/345</v>
      </c>
      <c r="L1161" s="139">
        <f t="shared" si="138"/>
        <v>0.54</v>
      </c>
    </row>
    <row r="1162" spans="1:12" x14ac:dyDescent="0.25">
      <c r="A1162" s="193">
        <f>+'Información ELECTRO PUNO'!A1142</f>
        <v>1141</v>
      </c>
      <c r="B1162" s="26" t="str">
        <f t="shared" si="136"/>
        <v>SICODI</v>
      </c>
      <c r="C1162" s="9" t="str">
        <f t="shared" si="132"/>
        <v>Puno</v>
      </c>
      <c r="D1162" s="9" t="str">
        <f t="shared" si="133"/>
        <v>No Reporta</v>
      </c>
      <c r="E1162" s="9" t="str">
        <f t="shared" si="134"/>
        <v>No Reporta</v>
      </c>
      <c r="F1162" s="194" t="str">
        <f>+'Información ELECTRO PUNO'!E1142</f>
        <v>MT</v>
      </c>
      <c r="G1162" s="194">
        <f>+'Información ELECTRO PUNO'!G1142</f>
        <v>13</v>
      </c>
      <c r="H1162" s="9" t="str">
        <f t="shared" si="135"/>
        <v>Poste</v>
      </c>
      <c r="I1162" s="194" t="str">
        <f>+'Información ELECTRO PUNO'!F1142</f>
        <v>Concreto Armado C</v>
      </c>
      <c r="J1162" s="194" t="str">
        <f>+'Información ELECTRO PUNO'!B1142</f>
        <v>PPC20</v>
      </c>
      <c r="K1162" s="9" t="str">
        <f t="shared" si="137"/>
        <v>POSTE DE CONCRETO ARMADO DE 13/400/150/345</v>
      </c>
      <c r="L1162" s="139">
        <f t="shared" si="138"/>
        <v>0.54</v>
      </c>
    </row>
    <row r="1163" spans="1:12" x14ac:dyDescent="0.25">
      <c r="A1163" s="193">
        <f>+'Información ELECTRO PUNO'!A1143</f>
        <v>1142</v>
      </c>
      <c r="B1163" s="26" t="str">
        <f t="shared" si="136"/>
        <v>SICODI</v>
      </c>
      <c r="C1163" s="9" t="str">
        <f t="shared" si="132"/>
        <v>Puno</v>
      </c>
      <c r="D1163" s="9" t="str">
        <f t="shared" si="133"/>
        <v>No Reporta</v>
      </c>
      <c r="E1163" s="9" t="str">
        <f t="shared" si="134"/>
        <v>No Reporta</v>
      </c>
      <c r="F1163" s="194" t="str">
        <f>+'Información ELECTRO PUNO'!E1143</f>
        <v>MT</v>
      </c>
      <c r="G1163" s="194">
        <f>+'Información ELECTRO PUNO'!G1143</f>
        <v>13</v>
      </c>
      <c r="H1163" s="9" t="str">
        <f t="shared" si="135"/>
        <v>Poste</v>
      </c>
      <c r="I1163" s="194" t="str">
        <f>+'Información ELECTRO PUNO'!F1143</f>
        <v>Concreto Armado C</v>
      </c>
      <c r="J1163" s="194" t="str">
        <f>+'Información ELECTRO PUNO'!B1143</f>
        <v>PPC20</v>
      </c>
      <c r="K1163" s="9" t="str">
        <f t="shared" si="137"/>
        <v>POSTE DE CONCRETO ARMADO DE 13/400/150/345</v>
      </c>
      <c r="L1163" s="139">
        <f t="shared" si="138"/>
        <v>0.54</v>
      </c>
    </row>
    <row r="1164" spans="1:12" x14ac:dyDescent="0.25">
      <c r="A1164" s="193">
        <f>+'Información ELECTRO PUNO'!A1144</f>
        <v>1143</v>
      </c>
      <c r="B1164" s="26" t="str">
        <f t="shared" si="136"/>
        <v>SICODI</v>
      </c>
      <c r="C1164" s="9" t="str">
        <f t="shared" si="132"/>
        <v>Puno</v>
      </c>
      <c r="D1164" s="9" t="str">
        <f t="shared" si="133"/>
        <v>No Reporta</v>
      </c>
      <c r="E1164" s="9" t="str">
        <f t="shared" si="134"/>
        <v>No Reporta</v>
      </c>
      <c r="F1164" s="194" t="str">
        <f>+'Información ELECTRO PUNO'!E1144</f>
        <v>MT</v>
      </c>
      <c r="G1164" s="194">
        <f>+'Información ELECTRO PUNO'!G1144</f>
        <v>13</v>
      </c>
      <c r="H1164" s="9" t="str">
        <f t="shared" si="135"/>
        <v>Poste</v>
      </c>
      <c r="I1164" s="194" t="str">
        <f>+'Información ELECTRO PUNO'!F1144</f>
        <v>Concreto Armado C</v>
      </c>
      <c r="J1164" s="194" t="str">
        <f>+'Información ELECTRO PUNO'!B1144</f>
        <v>PPC20</v>
      </c>
      <c r="K1164" s="9" t="str">
        <f t="shared" si="137"/>
        <v>POSTE DE CONCRETO ARMADO DE 13/400/150/345</v>
      </c>
      <c r="L1164" s="139">
        <f t="shared" si="138"/>
        <v>0.54</v>
      </c>
    </row>
    <row r="1165" spans="1:12" x14ac:dyDescent="0.25">
      <c r="A1165" s="193">
        <f>+'Información ELECTRO PUNO'!A1145</f>
        <v>1144</v>
      </c>
      <c r="B1165" s="26" t="str">
        <f t="shared" si="136"/>
        <v>SICODI</v>
      </c>
      <c r="C1165" s="9" t="str">
        <f t="shared" si="132"/>
        <v>Puno</v>
      </c>
      <c r="D1165" s="9" t="str">
        <f t="shared" si="133"/>
        <v>No Reporta</v>
      </c>
      <c r="E1165" s="9" t="str">
        <f t="shared" si="134"/>
        <v>No Reporta</v>
      </c>
      <c r="F1165" s="194" t="str">
        <f>+'Información ELECTRO PUNO'!E1145</f>
        <v>MT</v>
      </c>
      <c r="G1165" s="194">
        <f>+'Información ELECTRO PUNO'!G1145</f>
        <v>13</v>
      </c>
      <c r="H1165" s="9" t="str">
        <f t="shared" si="135"/>
        <v>Poste</v>
      </c>
      <c r="I1165" s="194" t="str">
        <f>+'Información ELECTRO PUNO'!F1145</f>
        <v>Concreto Armado C</v>
      </c>
      <c r="J1165" s="194" t="str">
        <f>+'Información ELECTRO PUNO'!B1145</f>
        <v>PPC20</v>
      </c>
      <c r="K1165" s="9" t="str">
        <f t="shared" si="137"/>
        <v>POSTE DE CONCRETO ARMADO DE 13/400/150/345</v>
      </c>
      <c r="L1165" s="139">
        <f t="shared" si="138"/>
        <v>0.54</v>
      </c>
    </row>
    <row r="1166" spans="1:12" x14ac:dyDescent="0.25">
      <c r="A1166" s="193">
        <f>+'Información ELECTRO PUNO'!A1146</f>
        <v>1145</v>
      </c>
      <c r="B1166" s="26" t="str">
        <f t="shared" si="136"/>
        <v>SICODI</v>
      </c>
      <c r="C1166" s="9" t="str">
        <f t="shared" si="132"/>
        <v>Puno</v>
      </c>
      <c r="D1166" s="9" t="str">
        <f t="shared" si="133"/>
        <v>No Reporta</v>
      </c>
      <c r="E1166" s="9" t="str">
        <f t="shared" si="134"/>
        <v>No Reporta</v>
      </c>
      <c r="F1166" s="194" t="str">
        <f>+'Información ELECTRO PUNO'!E1146</f>
        <v>MT</v>
      </c>
      <c r="G1166" s="194">
        <f>+'Información ELECTRO PUNO'!G1146</f>
        <v>13</v>
      </c>
      <c r="H1166" s="9" t="str">
        <f t="shared" si="135"/>
        <v>Poste</v>
      </c>
      <c r="I1166" s="194" t="str">
        <f>+'Información ELECTRO PUNO'!F1146</f>
        <v>Concreto Armado C</v>
      </c>
      <c r="J1166" s="194" t="str">
        <f>+'Información ELECTRO PUNO'!B1146</f>
        <v>PPC20</v>
      </c>
      <c r="K1166" s="9" t="str">
        <f t="shared" si="137"/>
        <v>POSTE DE CONCRETO ARMADO DE 13/400/150/345</v>
      </c>
      <c r="L1166" s="139">
        <f t="shared" si="138"/>
        <v>0.54</v>
      </c>
    </row>
    <row r="1167" spans="1:12" x14ac:dyDescent="0.25">
      <c r="A1167" s="193">
        <f>+'Información ELECTRO PUNO'!A1147</f>
        <v>1146</v>
      </c>
      <c r="B1167" s="26" t="str">
        <f t="shared" si="136"/>
        <v>SICODI</v>
      </c>
      <c r="C1167" s="9" t="str">
        <f t="shared" si="132"/>
        <v>Puno</v>
      </c>
      <c r="D1167" s="9" t="str">
        <f t="shared" si="133"/>
        <v>No Reporta</v>
      </c>
      <c r="E1167" s="9" t="str">
        <f t="shared" si="134"/>
        <v>No Reporta</v>
      </c>
      <c r="F1167" s="194" t="str">
        <f>+'Información ELECTRO PUNO'!E1147</f>
        <v>MT</v>
      </c>
      <c r="G1167" s="194">
        <f>+'Información ELECTRO PUNO'!G1147</f>
        <v>13</v>
      </c>
      <c r="H1167" s="9" t="str">
        <f t="shared" si="135"/>
        <v>Poste</v>
      </c>
      <c r="I1167" s="194" t="str">
        <f>+'Información ELECTRO PUNO'!F1147</f>
        <v>Concreto Armado C</v>
      </c>
      <c r="J1167" s="194" t="str">
        <f>+'Información ELECTRO PUNO'!B1147</f>
        <v>PPC20</v>
      </c>
      <c r="K1167" s="9" t="str">
        <f t="shared" si="137"/>
        <v>POSTE DE CONCRETO ARMADO DE 13/400/150/345</v>
      </c>
      <c r="L1167" s="139">
        <f t="shared" si="138"/>
        <v>0.54</v>
      </c>
    </row>
    <row r="1168" spans="1:12" x14ac:dyDescent="0.25">
      <c r="A1168" s="193">
        <f>+'Información ELECTRO PUNO'!A1148</f>
        <v>1147</v>
      </c>
      <c r="B1168" s="26" t="str">
        <f t="shared" si="136"/>
        <v>SICODI</v>
      </c>
      <c r="C1168" s="9" t="str">
        <f t="shared" si="132"/>
        <v>Puno</v>
      </c>
      <c r="D1168" s="9" t="str">
        <f t="shared" si="133"/>
        <v>No Reporta</v>
      </c>
      <c r="E1168" s="9" t="str">
        <f t="shared" si="134"/>
        <v>No Reporta</v>
      </c>
      <c r="F1168" s="194" t="str">
        <f>+'Información ELECTRO PUNO'!E1148</f>
        <v>MT</v>
      </c>
      <c r="G1168" s="194">
        <f>+'Información ELECTRO PUNO'!G1148</f>
        <v>13</v>
      </c>
      <c r="H1168" s="9" t="str">
        <f t="shared" si="135"/>
        <v>Poste</v>
      </c>
      <c r="I1168" s="194" t="str">
        <f>+'Información ELECTRO PUNO'!F1148</f>
        <v>Concreto Armado C</v>
      </c>
      <c r="J1168" s="194" t="str">
        <f>+'Información ELECTRO PUNO'!B1148</f>
        <v>PPC20</v>
      </c>
      <c r="K1168" s="9" t="str">
        <f t="shared" si="137"/>
        <v>POSTE DE CONCRETO ARMADO DE 13/400/150/345</v>
      </c>
      <c r="L1168" s="139">
        <f t="shared" si="138"/>
        <v>0.54</v>
      </c>
    </row>
    <row r="1169" spans="1:12" x14ac:dyDescent="0.25">
      <c r="A1169" s="193">
        <f>+'Información ELECTRO PUNO'!A1149</f>
        <v>1148</v>
      </c>
      <c r="B1169" s="26" t="str">
        <f t="shared" si="136"/>
        <v>SICODI</v>
      </c>
      <c r="C1169" s="9" t="str">
        <f t="shared" si="132"/>
        <v>Puno</v>
      </c>
      <c r="D1169" s="9" t="str">
        <f t="shared" si="133"/>
        <v>No Reporta</v>
      </c>
      <c r="E1169" s="9" t="str">
        <f t="shared" si="134"/>
        <v>No Reporta</v>
      </c>
      <c r="F1169" s="194" t="str">
        <f>+'Información ELECTRO PUNO'!E1149</f>
        <v>MT</v>
      </c>
      <c r="G1169" s="194">
        <f>+'Información ELECTRO PUNO'!G1149</f>
        <v>13</v>
      </c>
      <c r="H1169" s="9" t="str">
        <f t="shared" si="135"/>
        <v>Poste</v>
      </c>
      <c r="I1169" s="194" t="str">
        <f>+'Información ELECTRO PUNO'!F1149</f>
        <v>Concreto Armado C</v>
      </c>
      <c r="J1169" s="194" t="str">
        <f>+'Información ELECTRO PUNO'!B1149</f>
        <v>PPC20</v>
      </c>
      <c r="K1169" s="9" t="str">
        <f t="shared" si="137"/>
        <v>POSTE DE CONCRETO ARMADO DE 13/400/150/345</v>
      </c>
      <c r="L1169" s="139">
        <f t="shared" si="138"/>
        <v>0.54</v>
      </c>
    </row>
    <row r="1170" spans="1:12" x14ac:dyDescent="0.25">
      <c r="A1170" s="193">
        <f>+'Información ELECTRO PUNO'!A1150</f>
        <v>1149</v>
      </c>
      <c r="B1170" s="26" t="str">
        <f t="shared" si="136"/>
        <v>SICODI</v>
      </c>
      <c r="C1170" s="9" t="str">
        <f t="shared" si="132"/>
        <v>Puno</v>
      </c>
      <c r="D1170" s="9" t="str">
        <f t="shared" si="133"/>
        <v>No Reporta</v>
      </c>
      <c r="E1170" s="9" t="str">
        <f t="shared" si="134"/>
        <v>No Reporta</v>
      </c>
      <c r="F1170" s="194" t="str">
        <f>+'Información ELECTRO PUNO'!E1150</f>
        <v>MT</v>
      </c>
      <c r="G1170" s="194">
        <f>+'Información ELECTRO PUNO'!G1150</f>
        <v>13</v>
      </c>
      <c r="H1170" s="9" t="str">
        <f t="shared" si="135"/>
        <v>Poste</v>
      </c>
      <c r="I1170" s="194" t="str">
        <f>+'Información ELECTRO PUNO'!F1150</f>
        <v>Concreto Armado C</v>
      </c>
      <c r="J1170" s="194" t="str">
        <f>+'Información ELECTRO PUNO'!B1150</f>
        <v>PPC20</v>
      </c>
      <c r="K1170" s="9" t="str">
        <f t="shared" si="137"/>
        <v>POSTE DE CONCRETO ARMADO DE 13/400/150/345</v>
      </c>
      <c r="L1170" s="139">
        <f t="shared" si="138"/>
        <v>0.54</v>
      </c>
    </row>
    <row r="1171" spans="1:12" x14ac:dyDescent="0.25">
      <c r="A1171" s="193">
        <f>+'Información ELECTRO PUNO'!A1151</f>
        <v>1150</v>
      </c>
      <c r="B1171" s="26" t="str">
        <f t="shared" si="136"/>
        <v>SICODI</v>
      </c>
      <c r="C1171" s="9" t="str">
        <f t="shared" si="132"/>
        <v>Puno</v>
      </c>
      <c r="D1171" s="9" t="str">
        <f t="shared" si="133"/>
        <v>No Reporta</v>
      </c>
      <c r="E1171" s="9" t="str">
        <f t="shared" si="134"/>
        <v>No Reporta</v>
      </c>
      <c r="F1171" s="194" t="str">
        <f>+'Información ELECTRO PUNO'!E1151</f>
        <v>MT</v>
      </c>
      <c r="G1171" s="194">
        <f>+'Información ELECTRO PUNO'!G1151</f>
        <v>13</v>
      </c>
      <c r="H1171" s="9" t="str">
        <f t="shared" si="135"/>
        <v>Poste</v>
      </c>
      <c r="I1171" s="194" t="str">
        <f>+'Información ELECTRO PUNO'!F1151</f>
        <v>Concreto Armado C</v>
      </c>
      <c r="J1171" s="194" t="str">
        <f>+'Información ELECTRO PUNO'!B1151</f>
        <v>PPC20</v>
      </c>
      <c r="K1171" s="9" t="str">
        <f t="shared" si="137"/>
        <v>POSTE DE CONCRETO ARMADO DE 13/400/150/345</v>
      </c>
      <c r="L1171" s="139">
        <f t="shared" si="138"/>
        <v>0.54</v>
      </c>
    </row>
    <row r="1172" spans="1:12" x14ac:dyDescent="0.25">
      <c r="A1172" s="193">
        <f>+'Información ELECTRO PUNO'!A1152</f>
        <v>1151</v>
      </c>
      <c r="B1172" s="26" t="str">
        <f t="shared" si="136"/>
        <v>SICODI</v>
      </c>
      <c r="C1172" s="9" t="str">
        <f t="shared" si="132"/>
        <v>Puno</v>
      </c>
      <c r="D1172" s="9" t="str">
        <f t="shared" si="133"/>
        <v>No Reporta</v>
      </c>
      <c r="E1172" s="9" t="str">
        <f t="shared" si="134"/>
        <v>No Reporta</v>
      </c>
      <c r="F1172" s="194" t="str">
        <f>+'Información ELECTRO PUNO'!E1152</f>
        <v>MT</v>
      </c>
      <c r="G1172" s="194">
        <f>+'Información ELECTRO PUNO'!G1152</f>
        <v>13</v>
      </c>
      <c r="H1172" s="9" t="str">
        <f t="shared" si="135"/>
        <v>Poste</v>
      </c>
      <c r="I1172" s="194" t="str">
        <f>+'Información ELECTRO PUNO'!F1152</f>
        <v>Concreto Armado C</v>
      </c>
      <c r="J1172" s="194" t="str">
        <f>+'Información ELECTRO PUNO'!B1152</f>
        <v>PPC20</v>
      </c>
      <c r="K1172" s="9" t="str">
        <f t="shared" si="137"/>
        <v>POSTE DE CONCRETO ARMADO DE 13/400/150/345</v>
      </c>
      <c r="L1172" s="139">
        <f t="shared" si="138"/>
        <v>0.54</v>
      </c>
    </row>
    <row r="1173" spans="1:12" x14ac:dyDescent="0.25">
      <c r="A1173" s="193">
        <f>+'Información ELECTRO PUNO'!A1153</f>
        <v>1152</v>
      </c>
      <c r="B1173" s="26" t="str">
        <f t="shared" si="136"/>
        <v>SICODI</v>
      </c>
      <c r="C1173" s="9" t="str">
        <f t="shared" si="132"/>
        <v>Puno</v>
      </c>
      <c r="D1173" s="9" t="str">
        <f t="shared" si="133"/>
        <v>No Reporta</v>
      </c>
      <c r="E1173" s="9" t="str">
        <f t="shared" si="134"/>
        <v>No Reporta</v>
      </c>
      <c r="F1173" s="194" t="str">
        <f>+'Información ELECTRO PUNO'!E1153</f>
        <v>MT</v>
      </c>
      <c r="G1173" s="194">
        <f>+'Información ELECTRO PUNO'!G1153</f>
        <v>13</v>
      </c>
      <c r="H1173" s="9" t="str">
        <f t="shared" si="135"/>
        <v>Poste</v>
      </c>
      <c r="I1173" s="194" t="str">
        <f>+'Información ELECTRO PUNO'!F1153</f>
        <v>Concreto Armado C</v>
      </c>
      <c r="J1173" s="194" t="str">
        <f>+'Información ELECTRO PUNO'!B1153</f>
        <v>PPC20</v>
      </c>
      <c r="K1173" s="9" t="str">
        <f t="shared" si="137"/>
        <v>POSTE DE CONCRETO ARMADO DE 13/400/150/345</v>
      </c>
      <c r="L1173" s="139">
        <f t="shared" si="138"/>
        <v>0.54</v>
      </c>
    </row>
    <row r="1174" spans="1:12" x14ac:dyDescent="0.25">
      <c r="A1174" s="193">
        <f>+'Información ELECTRO PUNO'!A1154</f>
        <v>1153</v>
      </c>
      <c r="B1174" s="26" t="str">
        <f t="shared" si="136"/>
        <v>SICODI</v>
      </c>
      <c r="C1174" s="9" t="str">
        <f t="shared" ref="C1174:C1237" si="139">+$C$10</f>
        <v>Puno</v>
      </c>
      <c r="D1174" s="9" t="str">
        <f t="shared" ref="D1174:D1237" si="140">+$D$10</f>
        <v>No Reporta</v>
      </c>
      <c r="E1174" s="9" t="str">
        <f t="shared" ref="E1174:E1237" si="141">+$E$10</f>
        <v>No Reporta</v>
      </c>
      <c r="F1174" s="194" t="str">
        <f>+'Información ELECTRO PUNO'!E1154</f>
        <v>MT</v>
      </c>
      <c r="G1174" s="194">
        <f>+'Información ELECTRO PUNO'!G1154</f>
        <v>13</v>
      </c>
      <c r="H1174" s="9" t="str">
        <f t="shared" ref="H1174:H1237" si="142">+$H$10</f>
        <v>Poste</v>
      </c>
      <c r="I1174" s="194" t="str">
        <f>+'Información ELECTRO PUNO'!F1154</f>
        <v>Concreto Armado C</v>
      </c>
      <c r="J1174" s="194" t="str">
        <f>+'Información ELECTRO PUNO'!B1154</f>
        <v>PPC20</v>
      </c>
      <c r="K1174" s="9" t="str">
        <f t="shared" si="137"/>
        <v>POSTE DE CONCRETO ARMADO DE 13/400/150/345</v>
      </c>
      <c r="L1174" s="139">
        <f t="shared" si="138"/>
        <v>0.54</v>
      </c>
    </row>
    <row r="1175" spans="1:12" x14ac:dyDescent="0.25">
      <c r="A1175" s="193">
        <f>+'Información ELECTRO PUNO'!A1155</f>
        <v>1154</v>
      </c>
      <c r="B1175" s="26" t="str">
        <f t="shared" ref="B1175:B1238" si="143">+INDEX($B$8:$B$16,MATCH(J1175,$J$8:$J$16,0))</f>
        <v>SICODI</v>
      </c>
      <c r="C1175" s="9" t="str">
        <f t="shared" si="139"/>
        <v>Puno</v>
      </c>
      <c r="D1175" s="9" t="str">
        <f t="shared" si="140"/>
        <v>No Reporta</v>
      </c>
      <c r="E1175" s="9" t="str">
        <f t="shared" si="141"/>
        <v>No Reporta</v>
      </c>
      <c r="F1175" s="194" t="str">
        <f>+'Información ELECTRO PUNO'!E1155</f>
        <v>MT</v>
      </c>
      <c r="G1175" s="194">
        <f>+'Información ELECTRO PUNO'!G1155</f>
        <v>13</v>
      </c>
      <c r="H1175" s="9" t="str">
        <f t="shared" si="142"/>
        <v>Poste</v>
      </c>
      <c r="I1175" s="194" t="str">
        <f>+'Información ELECTRO PUNO'!F1155</f>
        <v>Concreto Armado C</v>
      </c>
      <c r="J1175" s="194" t="str">
        <f>+'Información ELECTRO PUNO'!B1155</f>
        <v>PPC20</v>
      </c>
      <c r="K1175" s="9" t="str">
        <f t="shared" ref="K1175:K1238" si="144">+VLOOKUP(J1175,$J$8:$K$16,2,FALSE)</f>
        <v>POSTE DE CONCRETO ARMADO DE 13/400/150/345</v>
      </c>
      <c r="L1175" s="139">
        <f t="shared" ref="L1175:L1238" si="145">+VLOOKUP(J1175,$J$8:$U$16,12,FALSE)</f>
        <v>0.54</v>
      </c>
    </row>
    <row r="1176" spans="1:12" x14ac:dyDescent="0.25">
      <c r="A1176" s="193">
        <f>+'Información ELECTRO PUNO'!A1156</f>
        <v>1155</v>
      </c>
      <c r="B1176" s="26" t="str">
        <f t="shared" si="143"/>
        <v>SICODI</v>
      </c>
      <c r="C1176" s="9" t="str">
        <f t="shared" si="139"/>
        <v>Puno</v>
      </c>
      <c r="D1176" s="9" t="str">
        <f t="shared" si="140"/>
        <v>No Reporta</v>
      </c>
      <c r="E1176" s="9" t="str">
        <f t="shared" si="141"/>
        <v>No Reporta</v>
      </c>
      <c r="F1176" s="194" t="str">
        <f>+'Información ELECTRO PUNO'!E1156</f>
        <v>MT</v>
      </c>
      <c r="G1176" s="194">
        <f>+'Información ELECTRO PUNO'!G1156</f>
        <v>13</v>
      </c>
      <c r="H1176" s="9" t="str">
        <f t="shared" si="142"/>
        <v>Poste</v>
      </c>
      <c r="I1176" s="194" t="str">
        <f>+'Información ELECTRO PUNO'!F1156</f>
        <v>Concreto Armado C</v>
      </c>
      <c r="J1176" s="194" t="str">
        <f>+'Información ELECTRO PUNO'!B1156</f>
        <v>PPC20</v>
      </c>
      <c r="K1176" s="9" t="str">
        <f t="shared" si="144"/>
        <v>POSTE DE CONCRETO ARMADO DE 13/400/150/345</v>
      </c>
      <c r="L1176" s="139">
        <f t="shared" si="145"/>
        <v>0.54</v>
      </c>
    </row>
    <row r="1177" spans="1:12" x14ac:dyDescent="0.25">
      <c r="A1177" s="193">
        <f>+'Información ELECTRO PUNO'!A1157</f>
        <v>1156</v>
      </c>
      <c r="B1177" s="26" t="str">
        <f t="shared" si="143"/>
        <v>SICODI</v>
      </c>
      <c r="C1177" s="9" t="str">
        <f t="shared" si="139"/>
        <v>Puno</v>
      </c>
      <c r="D1177" s="9" t="str">
        <f t="shared" si="140"/>
        <v>No Reporta</v>
      </c>
      <c r="E1177" s="9" t="str">
        <f t="shared" si="141"/>
        <v>No Reporta</v>
      </c>
      <c r="F1177" s="194" t="str">
        <f>+'Información ELECTRO PUNO'!E1157</f>
        <v>MT</v>
      </c>
      <c r="G1177" s="194">
        <f>+'Información ELECTRO PUNO'!G1157</f>
        <v>13</v>
      </c>
      <c r="H1177" s="9" t="str">
        <f t="shared" si="142"/>
        <v>Poste</v>
      </c>
      <c r="I1177" s="194" t="str">
        <f>+'Información ELECTRO PUNO'!F1157</f>
        <v>Concreto Armado C</v>
      </c>
      <c r="J1177" s="194" t="str">
        <f>+'Información ELECTRO PUNO'!B1157</f>
        <v>PPC20</v>
      </c>
      <c r="K1177" s="9" t="str">
        <f t="shared" si="144"/>
        <v>POSTE DE CONCRETO ARMADO DE 13/400/150/345</v>
      </c>
      <c r="L1177" s="139">
        <f t="shared" si="145"/>
        <v>0.54</v>
      </c>
    </row>
    <row r="1178" spans="1:12" x14ac:dyDescent="0.25">
      <c r="A1178" s="193">
        <f>+'Información ELECTRO PUNO'!A1158</f>
        <v>1157</v>
      </c>
      <c r="B1178" s="26" t="str">
        <f t="shared" si="143"/>
        <v>SICODI</v>
      </c>
      <c r="C1178" s="9" t="str">
        <f t="shared" si="139"/>
        <v>Puno</v>
      </c>
      <c r="D1178" s="9" t="str">
        <f t="shared" si="140"/>
        <v>No Reporta</v>
      </c>
      <c r="E1178" s="9" t="str">
        <f t="shared" si="141"/>
        <v>No Reporta</v>
      </c>
      <c r="F1178" s="194" t="str">
        <f>+'Información ELECTRO PUNO'!E1158</f>
        <v>MT</v>
      </c>
      <c r="G1178" s="194">
        <f>+'Información ELECTRO PUNO'!G1158</f>
        <v>13</v>
      </c>
      <c r="H1178" s="9" t="str">
        <f t="shared" si="142"/>
        <v>Poste</v>
      </c>
      <c r="I1178" s="194" t="str">
        <f>+'Información ELECTRO PUNO'!F1158</f>
        <v>Concreto Armado C</v>
      </c>
      <c r="J1178" s="194" t="str">
        <f>+'Información ELECTRO PUNO'!B1158</f>
        <v>PPC20</v>
      </c>
      <c r="K1178" s="9" t="str">
        <f t="shared" si="144"/>
        <v>POSTE DE CONCRETO ARMADO DE 13/400/150/345</v>
      </c>
      <c r="L1178" s="139">
        <f t="shared" si="145"/>
        <v>0.54</v>
      </c>
    </row>
    <row r="1179" spans="1:12" x14ac:dyDescent="0.25">
      <c r="A1179" s="193">
        <f>+'Información ELECTRO PUNO'!A1159</f>
        <v>1158</v>
      </c>
      <c r="B1179" s="26" t="str">
        <f t="shared" si="143"/>
        <v>SICODI</v>
      </c>
      <c r="C1179" s="9" t="str">
        <f t="shared" si="139"/>
        <v>Puno</v>
      </c>
      <c r="D1179" s="9" t="str">
        <f t="shared" si="140"/>
        <v>No Reporta</v>
      </c>
      <c r="E1179" s="9" t="str">
        <f t="shared" si="141"/>
        <v>No Reporta</v>
      </c>
      <c r="F1179" s="194" t="str">
        <f>+'Información ELECTRO PUNO'!E1159</f>
        <v>MT</v>
      </c>
      <c r="G1179" s="194">
        <f>+'Información ELECTRO PUNO'!G1159</f>
        <v>13</v>
      </c>
      <c r="H1179" s="9" t="str">
        <f t="shared" si="142"/>
        <v>Poste</v>
      </c>
      <c r="I1179" s="194" t="str">
        <f>+'Información ELECTRO PUNO'!F1159</f>
        <v>Concreto Armado C</v>
      </c>
      <c r="J1179" s="194" t="str">
        <f>+'Información ELECTRO PUNO'!B1159</f>
        <v>PPC20</v>
      </c>
      <c r="K1179" s="9" t="str">
        <f t="shared" si="144"/>
        <v>POSTE DE CONCRETO ARMADO DE 13/400/150/345</v>
      </c>
      <c r="L1179" s="139">
        <f t="shared" si="145"/>
        <v>0.54</v>
      </c>
    </row>
    <row r="1180" spans="1:12" x14ac:dyDescent="0.25">
      <c r="A1180" s="193">
        <f>+'Información ELECTRO PUNO'!A1160</f>
        <v>1159</v>
      </c>
      <c r="B1180" s="26" t="str">
        <f t="shared" si="143"/>
        <v>SICODI</v>
      </c>
      <c r="C1180" s="9" t="str">
        <f t="shared" si="139"/>
        <v>Puno</v>
      </c>
      <c r="D1180" s="9" t="str">
        <f t="shared" si="140"/>
        <v>No Reporta</v>
      </c>
      <c r="E1180" s="9" t="str">
        <f t="shared" si="141"/>
        <v>No Reporta</v>
      </c>
      <c r="F1180" s="194" t="str">
        <f>+'Información ELECTRO PUNO'!E1160</f>
        <v>MT</v>
      </c>
      <c r="G1180" s="194">
        <f>+'Información ELECTRO PUNO'!G1160</f>
        <v>13</v>
      </c>
      <c r="H1180" s="9" t="str">
        <f t="shared" si="142"/>
        <v>Poste</v>
      </c>
      <c r="I1180" s="194" t="str">
        <f>+'Información ELECTRO PUNO'!F1160</f>
        <v>Concreto Armado C</v>
      </c>
      <c r="J1180" s="194" t="str">
        <f>+'Información ELECTRO PUNO'!B1160</f>
        <v>PPC20</v>
      </c>
      <c r="K1180" s="9" t="str">
        <f t="shared" si="144"/>
        <v>POSTE DE CONCRETO ARMADO DE 13/400/150/345</v>
      </c>
      <c r="L1180" s="139">
        <f t="shared" si="145"/>
        <v>0.54</v>
      </c>
    </row>
    <row r="1181" spans="1:12" x14ac:dyDescent="0.25">
      <c r="A1181" s="193">
        <f>+'Información ELECTRO PUNO'!A1161</f>
        <v>1160</v>
      </c>
      <c r="B1181" s="26" t="str">
        <f t="shared" si="143"/>
        <v>SICODI</v>
      </c>
      <c r="C1181" s="9" t="str">
        <f t="shared" si="139"/>
        <v>Puno</v>
      </c>
      <c r="D1181" s="9" t="str">
        <f t="shared" si="140"/>
        <v>No Reporta</v>
      </c>
      <c r="E1181" s="9" t="str">
        <f t="shared" si="141"/>
        <v>No Reporta</v>
      </c>
      <c r="F1181" s="194" t="str">
        <f>+'Información ELECTRO PUNO'!E1161</f>
        <v>MT</v>
      </c>
      <c r="G1181" s="194">
        <f>+'Información ELECTRO PUNO'!G1161</f>
        <v>13</v>
      </c>
      <c r="H1181" s="9" t="str">
        <f t="shared" si="142"/>
        <v>Poste</v>
      </c>
      <c r="I1181" s="194" t="str">
        <f>+'Información ELECTRO PUNO'!F1161</f>
        <v>Concreto Armado C</v>
      </c>
      <c r="J1181" s="194" t="str">
        <f>+'Información ELECTRO PUNO'!B1161</f>
        <v>PPC20</v>
      </c>
      <c r="K1181" s="9" t="str">
        <f t="shared" si="144"/>
        <v>POSTE DE CONCRETO ARMADO DE 13/400/150/345</v>
      </c>
      <c r="L1181" s="139">
        <f t="shared" si="145"/>
        <v>0.54</v>
      </c>
    </row>
    <row r="1182" spans="1:12" x14ac:dyDescent="0.25">
      <c r="A1182" s="193">
        <f>+'Información ELECTRO PUNO'!A1162</f>
        <v>1161</v>
      </c>
      <c r="B1182" s="26" t="str">
        <f t="shared" si="143"/>
        <v>SICODI</v>
      </c>
      <c r="C1182" s="9" t="str">
        <f t="shared" si="139"/>
        <v>Puno</v>
      </c>
      <c r="D1182" s="9" t="str">
        <f t="shared" si="140"/>
        <v>No Reporta</v>
      </c>
      <c r="E1182" s="9" t="str">
        <f t="shared" si="141"/>
        <v>No Reporta</v>
      </c>
      <c r="F1182" s="194" t="str">
        <f>+'Información ELECTRO PUNO'!E1162</f>
        <v>MT</v>
      </c>
      <c r="G1182" s="194">
        <f>+'Información ELECTRO PUNO'!G1162</f>
        <v>13</v>
      </c>
      <c r="H1182" s="9" t="str">
        <f t="shared" si="142"/>
        <v>Poste</v>
      </c>
      <c r="I1182" s="194" t="str">
        <f>+'Información ELECTRO PUNO'!F1162</f>
        <v>Concreto Armado C</v>
      </c>
      <c r="J1182" s="194" t="str">
        <f>+'Información ELECTRO PUNO'!B1162</f>
        <v>PPC20</v>
      </c>
      <c r="K1182" s="9" t="str">
        <f t="shared" si="144"/>
        <v>POSTE DE CONCRETO ARMADO DE 13/400/150/345</v>
      </c>
      <c r="L1182" s="139">
        <f t="shared" si="145"/>
        <v>0.54</v>
      </c>
    </row>
    <row r="1183" spans="1:12" x14ac:dyDescent="0.25">
      <c r="A1183" s="193">
        <f>+'Información ELECTRO PUNO'!A1163</f>
        <v>1162</v>
      </c>
      <c r="B1183" s="26" t="str">
        <f t="shared" si="143"/>
        <v>SICODI</v>
      </c>
      <c r="C1183" s="9" t="str">
        <f t="shared" si="139"/>
        <v>Puno</v>
      </c>
      <c r="D1183" s="9" t="str">
        <f t="shared" si="140"/>
        <v>No Reporta</v>
      </c>
      <c r="E1183" s="9" t="str">
        <f t="shared" si="141"/>
        <v>No Reporta</v>
      </c>
      <c r="F1183" s="194" t="str">
        <f>+'Información ELECTRO PUNO'!E1163</f>
        <v>MT</v>
      </c>
      <c r="G1183" s="194">
        <f>+'Información ELECTRO PUNO'!G1163</f>
        <v>13</v>
      </c>
      <c r="H1183" s="9" t="str">
        <f t="shared" si="142"/>
        <v>Poste</v>
      </c>
      <c r="I1183" s="194" t="str">
        <f>+'Información ELECTRO PUNO'!F1163</f>
        <v>Concreto Armado C</v>
      </c>
      <c r="J1183" s="194" t="str">
        <f>+'Información ELECTRO PUNO'!B1163</f>
        <v>PPC20</v>
      </c>
      <c r="K1183" s="9" t="str">
        <f t="shared" si="144"/>
        <v>POSTE DE CONCRETO ARMADO DE 13/400/150/345</v>
      </c>
      <c r="L1183" s="139">
        <f t="shared" si="145"/>
        <v>0.54</v>
      </c>
    </row>
    <row r="1184" spans="1:12" x14ac:dyDescent="0.25">
      <c r="A1184" s="193">
        <f>+'Información ELECTRO PUNO'!A1164</f>
        <v>1163</v>
      </c>
      <c r="B1184" s="26" t="str">
        <f t="shared" si="143"/>
        <v>SICODI</v>
      </c>
      <c r="C1184" s="9" t="str">
        <f t="shared" si="139"/>
        <v>Puno</v>
      </c>
      <c r="D1184" s="9" t="str">
        <f t="shared" si="140"/>
        <v>No Reporta</v>
      </c>
      <c r="E1184" s="9" t="str">
        <f t="shared" si="141"/>
        <v>No Reporta</v>
      </c>
      <c r="F1184" s="194" t="str">
        <f>+'Información ELECTRO PUNO'!E1164</f>
        <v>MT</v>
      </c>
      <c r="G1184" s="194">
        <f>+'Información ELECTRO PUNO'!G1164</f>
        <v>13</v>
      </c>
      <c r="H1184" s="9" t="str">
        <f t="shared" si="142"/>
        <v>Poste</v>
      </c>
      <c r="I1184" s="194" t="str">
        <f>+'Información ELECTRO PUNO'!F1164</f>
        <v>Concreto Armado C</v>
      </c>
      <c r="J1184" s="194" t="str">
        <f>+'Información ELECTRO PUNO'!B1164</f>
        <v>PPC20</v>
      </c>
      <c r="K1184" s="9" t="str">
        <f t="shared" si="144"/>
        <v>POSTE DE CONCRETO ARMADO DE 13/400/150/345</v>
      </c>
      <c r="L1184" s="139">
        <f t="shared" si="145"/>
        <v>0.54</v>
      </c>
    </row>
    <row r="1185" spans="1:12" x14ac:dyDescent="0.25">
      <c r="A1185" s="193">
        <f>+'Información ELECTRO PUNO'!A1165</f>
        <v>1164</v>
      </c>
      <c r="B1185" s="26" t="str">
        <f t="shared" si="143"/>
        <v>SICODI</v>
      </c>
      <c r="C1185" s="9" t="str">
        <f t="shared" si="139"/>
        <v>Puno</v>
      </c>
      <c r="D1185" s="9" t="str">
        <f t="shared" si="140"/>
        <v>No Reporta</v>
      </c>
      <c r="E1185" s="9" t="str">
        <f t="shared" si="141"/>
        <v>No Reporta</v>
      </c>
      <c r="F1185" s="194" t="str">
        <f>+'Información ELECTRO PUNO'!E1165</f>
        <v>MT</v>
      </c>
      <c r="G1185" s="194">
        <f>+'Información ELECTRO PUNO'!G1165</f>
        <v>13</v>
      </c>
      <c r="H1185" s="9" t="str">
        <f t="shared" si="142"/>
        <v>Poste</v>
      </c>
      <c r="I1185" s="194" t="str">
        <f>+'Información ELECTRO PUNO'!F1165</f>
        <v>Concreto Armado C</v>
      </c>
      <c r="J1185" s="194" t="str">
        <f>+'Información ELECTRO PUNO'!B1165</f>
        <v>PPC20</v>
      </c>
      <c r="K1185" s="9" t="str">
        <f t="shared" si="144"/>
        <v>POSTE DE CONCRETO ARMADO DE 13/400/150/345</v>
      </c>
      <c r="L1185" s="139">
        <f t="shared" si="145"/>
        <v>0.54</v>
      </c>
    </row>
    <row r="1186" spans="1:12" x14ac:dyDescent="0.25">
      <c r="A1186" s="193">
        <f>+'Información ELECTRO PUNO'!A1166</f>
        <v>1165</v>
      </c>
      <c r="B1186" s="26" t="str">
        <f t="shared" si="143"/>
        <v>SICODI</v>
      </c>
      <c r="C1186" s="9" t="str">
        <f t="shared" si="139"/>
        <v>Puno</v>
      </c>
      <c r="D1186" s="9" t="str">
        <f t="shared" si="140"/>
        <v>No Reporta</v>
      </c>
      <c r="E1186" s="9" t="str">
        <f t="shared" si="141"/>
        <v>No Reporta</v>
      </c>
      <c r="F1186" s="194" t="str">
        <f>+'Información ELECTRO PUNO'!E1166</f>
        <v>MT</v>
      </c>
      <c r="G1186" s="194">
        <f>+'Información ELECTRO PUNO'!G1166</f>
        <v>13</v>
      </c>
      <c r="H1186" s="9" t="str">
        <f t="shared" si="142"/>
        <v>Poste</v>
      </c>
      <c r="I1186" s="194" t="str">
        <f>+'Información ELECTRO PUNO'!F1166</f>
        <v>Concreto Armado C</v>
      </c>
      <c r="J1186" s="194" t="str">
        <f>+'Información ELECTRO PUNO'!B1166</f>
        <v>PPC20</v>
      </c>
      <c r="K1186" s="9" t="str">
        <f t="shared" si="144"/>
        <v>POSTE DE CONCRETO ARMADO DE 13/400/150/345</v>
      </c>
      <c r="L1186" s="139">
        <f t="shared" si="145"/>
        <v>0.54</v>
      </c>
    </row>
    <row r="1187" spans="1:12" x14ac:dyDescent="0.25">
      <c r="A1187" s="193">
        <f>+'Información ELECTRO PUNO'!A1167</f>
        <v>1166</v>
      </c>
      <c r="B1187" s="26" t="str">
        <f t="shared" si="143"/>
        <v>SICODI</v>
      </c>
      <c r="C1187" s="9" t="str">
        <f t="shared" si="139"/>
        <v>Puno</v>
      </c>
      <c r="D1187" s="9" t="str">
        <f t="shared" si="140"/>
        <v>No Reporta</v>
      </c>
      <c r="E1187" s="9" t="str">
        <f t="shared" si="141"/>
        <v>No Reporta</v>
      </c>
      <c r="F1187" s="194" t="str">
        <f>+'Información ELECTRO PUNO'!E1167</f>
        <v>MT</v>
      </c>
      <c r="G1187" s="194">
        <f>+'Información ELECTRO PUNO'!G1167</f>
        <v>13</v>
      </c>
      <c r="H1187" s="9" t="str">
        <f t="shared" si="142"/>
        <v>Poste</v>
      </c>
      <c r="I1187" s="194" t="str">
        <f>+'Información ELECTRO PUNO'!F1167</f>
        <v>Concreto Armado C</v>
      </c>
      <c r="J1187" s="194" t="str">
        <f>+'Información ELECTRO PUNO'!B1167</f>
        <v>PPC20</v>
      </c>
      <c r="K1187" s="9" t="str">
        <f t="shared" si="144"/>
        <v>POSTE DE CONCRETO ARMADO DE 13/400/150/345</v>
      </c>
      <c r="L1187" s="139">
        <f t="shared" si="145"/>
        <v>0.54</v>
      </c>
    </row>
    <row r="1188" spans="1:12" x14ac:dyDescent="0.25">
      <c r="A1188" s="193">
        <f>+'Información ELECTRO PUNO'!A1168</f>
        <v>1167</v>
      </c>
      <c r="B1188" s="26" t="str">
        <f t="shared" si="143"/>
        <v>SICODI</v>
      </c>
      <c r="C1188" s="9" t="str">
        <f t="shared" si="139"/>
        <v>Puno</v>
      </c>
      <c r="D1188" s="9" t="str">
        <f t="shared" si="140"/>
        <v>No Reporta</v>
      </c>
      <c r="E1188" s="9" t="str">
        <f t="shared" si="141"/>
        <v>No Reporta</v>
      </c>
      <c r="F1188" s="194" t="str">
        <f>+'Información ELECTRO PUNO'!E1168</f>
        <v>MT</v>
      </c>
      <c r="G1188" s="194">
        <f>+'Información ELECTRO PUNO'!G1168</f>
        <v>13</v>
      </c>
      <c r="H1188" s="9" t="str">
        <f t="shared" si="142"/>
        <v>Poste</v>
      </c>
      <c r="I1188" s="194" t="str">
        <f>+'Información ELECTRO PUNO'!F1168</f>
        <v>Concreto Armado C</v>
      </c>
      <c r="J1188" s="194" t="str">
        <f>+'Información ELECTRO PUNO'!B1168</f>
        <v>PPC20</v>
      </c>
      <c r="K1188" s="9" t="str">
        <f t="shared" si="144"/>
        <v>POSTE DE CONCRETO ARMADO DE 13/400/150/345</v>
      </c>
      <c r="L1188" s="139">
        <f t="shared" si="145"/>
        <v>0.54</v>
      </c>
    </row>
    <row r="1189" spans="1:12" x14ac:dyDescent="0.25">
      <c r="A1189" s="193">
        <f>+'Información ELECTRO PUNO'!A1169</f>
        <v>1168</v>
      </c>
      <c r="B1189" s="26" t="str">
        <f t="shared" si="143"/>
        <v>SICODI</v>
      </c>
      <c r="C1189" s="9" t="str">
        <f t="shared" si="139"/>
        <v>Puno</v>
      </c>
      <c r="D1189" s="9" t="str">
        <f t="shared" si="140"/>
        <v>No Reporta</v>
      </c>
      <c r="E1189" s="9" t="str">
        <f t="shared" si="141"/>
        <v>No Reporta</v>
      </c>
      <c r="F1189" s="194" t="str">
        <f>+'Información ELECTRO PUNO'!E1169</f>
        <v>MT</v>
      </c>
      <c r="G1189" s="194">
        <f>+'Información ELECTRO PUNO'!G1169</f>
        <v>13</v>
      </c>
      <c r="H1189" s="9" t="str">
        <f t="shared" si="142"/>
        <v>Poste</v>
      </c>
      <c r="I1189" s="194" t="str">
        <f>+'Información ELECTRO PUNO'!F1169</f>
        <v>Concreto Armado C</v>
      </c>
      <c r="J1189" s="194" t="str">
        <f>+'Información ELECTRO PUNO'!B1169</f>
        <v>PPC20</v>
      </c>
      <c r="K1189" s="9" t="str">
        <f t="shared" si="144"/>
        <v>POSTE DE CONCRETO ARMADO DE 13/400/150/345</v>
      </c>
      <c r="L1189" s="139">
        <f t="shared" si="145"/>
        <v>0.54</v>
      </c>
    </row>
    <row r="1190" spans="1:12" x14ac:dyDescent="0.25">
      <c r="A1190" s="193">
        <f>+'Información ELECTRO PUNO'!A1170</f>
        <v>1169</v>
      </c>
      <c r="B1190" s="26" t="str">
        <f t="shared" si="143"/>
        <v>SICODI</v>
      </c>
      <c r="C1190" s="9" t="str">
        <f t="shared" si="139"/>
        <v>Puno</v>
      </c>
      <c r="D1190" s="9" t="str">
        <f t="shared" si="140"/>
        <v>No Reporta</v>
      </c>
      <c r="E1190" s="9" t="str">
        <f t="shared" si="141"/>
        <v>No Reporta</v>
      </c>
      <c r="F1190" s="194" t="str">
        <f>+'Información ELECTRO PUNO'!E1170</f>
        <v>MT</v>
      </c>
      <c r="G1190" s="194">
        <f>+'Información ELECTRO PUNO'!G1170</f>
        <v>13</v>
      </c>
      <c r="H1190" s="9" t="str">
        <f t="shared" si="142"/>
        <v>Poste</v>
      </c>
      <c r="I1190" s="194" t="str">
        <f>+'Información ELECTRO PUNO'!F1170</f>
        <v>Concreto Armado C</v>
      </c>
      <c r="J1190" s="194" t="str">
        <f>+'Información ELECTRO PUNO'!B1170</f>
        <v>PPC20</v>
      </c>
      <c r="K1190" s="9" t="str">
        <f t="shared" si="144"/>
        <v>POSTE DE CONCRETO ARMADO DE 13/400/150/345</v>
      </c>
      <c r="L1190" s="139">
        <f t="shared" si="145"/>
        <v>0.54</v>
      </c>
    </row>
    <row r="1191" spans="1:12" x14ac:dyDescent="0.25">
      <c r="A1191" s="193">
        <f>+'Información ELECTRO PUNO'!A1171</f>
        <v>1170</v>
      </c>
      <c r="B1191" s="26" t="str">
        <f t="shared" si="143"/>
        <v>SICODI</v>
      </c>
      <c r="C1191" s="9" t="str">
        <f t="shared" si="139"/>
        <v>Puno</v>
      </c>
      <c r="D1191" s="9" t="str">
        <f t="shared" si="140"/>
        <v>No Reporta</v>
      </c>
      <c r="E1191" s="9" t="str">
        <f t="shared" si="141"/>
        <v>No Reporta</v>
      </c>
      <c r="F1191" s="194" t="str">
        <f>+'Información ELECTRO PUNO'!E1171</f>
        <v>MT</v>
      </c>
      <c r="G1191" s="194">
        <f>+'Información ELECTRO PUNO'!G1171</f>
        <v>13</v>
      </c>
      <c r="H1191" s="9" t="str">
        <f t="shared" si="142"/>
        <v>Poste</v>
      </c>
      <c r="I1191" s="194" t="str">
        <f>+'Información ELECTRO PUNO'!F1171</f>
        <v>Concreto Armado C</v>
      </c>
      <c r="J1191" s="194" t="str">
        <f>+'Información ELECTRO PUNO'!B1171</f>
        <v>PPC20</v>
      </c>
      <c r="K1191" s="9" t="str">
        <f t="shared" si="144"/>
        <v>POSTE DE CONCRETO ARMADO DE 13/400/150/345</v>
      </c>
      <c r="L1191" s="139">
        <f t="shared" si="145"/>
        <v>0.54</v>
      </c>
    </row>
    <row r="1192" spans="1:12" x14ac:dyDescent="0.25">
      <c r="A1192" s="193">
        <f>+'Información ELECTRO PUNO'!A1172</f>
        <v>1171</v>
      </c>
      <c r="B1192" s="26" t="str">
        <f t="shared" si="143"/>
        <v>SICODI</v>
      </c>
      <c r="C1192" s="9" t="str">
        <f t="shared" si="139"/>
        <v>Puno</v>
      </c>
      <c r="D1192" s="9" t="str">
        <f t="shared" si="140"/>
        <v>No Reporta</v>
      </c>
      <c r="E1192" s="9" t="str">
        <f t="shared" si="141"/>
        <v>No Reporta</v>
      </c>
      <c r="F1192" s="194" t="str">
        <f>+'Información ELECTRO PUNO'!E1172</f>
        <v>MT</v>
      </c>
      <c r="G1192" s="194">
        <f>+'Información ELECTRO PUNO'!G1172</f>
        <v>13</v>
      </c>
      <c r="H1192" s="9" t="str">
        <f t="shared" si="142"/>
        <v>Poste</v>
      </c>
      <c r="I1192" s="194" t="str">
        <f>+'Información ELECTRO PUNO'!F1172</f>
        <v>Concreto Armado C</v>
      </c>
      <c r="J1192" s="194" t="str">
        <f>+'Información ELECTRO PUNO'!B1172</f>
        <v>PPC20</v>
      </c>
      <c r="K1192" s="9" t="str">
        <f t="shared" si="144"/>
        <v>POSTE DE CONCRETO ARMADO DE 13/400/150/345</v>
      </c>
      <c r="L1192" s="139">
        <f t="shared" si="145"/>
        <v>0.54</v>
      </c>
    </row>
    <row r="1193" spans="1:12" x14ac:dyDescent="0.25">
      <c r="A1193" s="193">
        <f>+'Información ELECTRO PUNO'!A1173</f>
        <v>1172</v>
      </c>
      <c r="B1193" s="26" t="str">
        <f t="shared" si="143"/>
        <v>SICODI</v>
      </c>
      <c r="C1193" s="9" t="str">
        <f t="shared" si="139"/>
        <v>Puno</v>
      </c>
      <c r="D1193" s="9" t="str">
        <f t="shared" si="140"/>
        <v>No Reporta</v>
      </c>
      <c r="E1193" s="9" t="str">
        <f t="shared" si="141"/>
        <v>No Reporta</v>
      </c>
      <c r="F1193" s="194" t="str">
        <f>+'Información ELECTRO PUNO'!E1173</f>
        <v>MT</v>
      </c>
      <c r="G1193" s="194">
        <f>+'Información ELECTRO PUNO'!G1173</f>
        <v>13</v>
      </c>
      <c r="H1193" s="9" t="str">
        <f t="shared" si="142"/>
        <v>Poste</v>
      </c>
      <c r="I1193" s="194" t="str">
        <f>+'Información ELECTRO PUNO'!F1173</f>
        <v>Concreto Armado C</v>
      </c>
      <c r="J1193" s="194" t="str">
        <f>+'Información ELECTRO PUNO'!B1173</f>
        <v>PPC20</v>
      </c>
      <c r="K1193" s="9" t="str">
        <f t="shared" si="144"/>
        <v>POSTE DE CONCRETO ARMADO DE 13/400/150/345</v>
      </c>
      <c r="L1193" s="139">
        <f t="shared" si="145"/>
        <v>0.54</v>
      </c>
    </row>
    <row r="1194" spans="1:12" x14ac:dyDescent="0.25">
      <c r="A1194" s="193">
        <f>+'Información ELECTRO PUNO'!A1174</f>
        <v>1173</v>
      </c>
      <c r="B1194" s="26" t="str">
        <f t="shared" si="143"/>
        <v>SICODI</v>
      </c>
      <c r="C1194" s="9" t="str">
        <f t="shared" si="139"/>
        <v>Puno</v>
      </c>
      <c r="D1194" s="9" t="str">
        <f t="shared" si="140"/>
        <v>No Reporta</v>
      </c>
      <c r="E1194" s="9" t="str">
        <f t="shared" si="141"/>
        <v>No Reporta</v>
      </c>
      <c r="F1194" s="194" t="str">
        <f>+'Información ELECTRO PUNO'!E1174</f>
        <v>MT</v>
      </c>
      <c r="G1194" s="194">
        <f>+'Información ELECTRO PUNO'!G1174</f>
        <v>13</v>
      </c>
      <c r="H1194" s="9" t="str">
        <f t="shared" si="142"/>
        <v>Poste</v>
      </c>
      <c r="I1194" s="194" t="str">
        <f>+'Información ELECTRO PUNO'!F1174</f>
        <v>Concreto Armado C</v>
      </c>
      <c r="J1194" s="194" t="str">
        <f>+'Información ELECTRO PUNO'!B1174</f>
        <v>PPC20</v>
      </c>
      <c r="K1194" s="9" t="str">
        <f t="shared" si="144"/>
        <v>POSTE DE CONCRETO ARMADO DE 13/400/150/345</v>
      </c>
      <c r="L1194" s="139">
        <f t="shared" si="145"/>
        <v>0.54</v>
      </c>
    </row>
    <row r="1195" spans="1:12" x14ac:dyDescent="0.25">
      <c r="A1195" s="193">
        <f>+'Información ELECTRO PUNO'!A1175</f>
        <v>1174</v>
      </c>
      <c r="B1195" s="26" t="str">
        <f t="shared" si="143"/>
        <v>SICODI</v>
      </c>
      <c r="C1195" s="9" t="str">
        <f t="shared" si="139"/>
        <v>Puno</v>
      </c>
      <c r="D1195" s="9" t="str">
        <f t="shared" si="140"/>
        <v>No Reporta</v>
      </c>
      <c r="E1195" s="9" t="str">
        <f t="shared" si="141"/>
        <v>No Reporta</v>
      </c>
      <c r="F1195" s="194" t="str">
        <f>+'Información ELECTRO PUNO'!E1175</f>
        <v>MT</v>
      </c>
      <c r="G1195" s="194">
        <f>+'Información ELECTRO PUNO'!G1175</f>
        <v>13</v>
      </c>
      <c r="H1195" s="9" t="str">
        <f t="shared" si="142"/>
        <v>Poste</v>
      </c>
      <c r="I1195" s="194" t="str">
        <f>+'Información ELECTRO PUNO'!F1175</f>
        <v>Concreto Armado C</v>
      </c>
      <c r="J1195" s="194" t="str">
        <f>+'Información ELECTRO PUNO'!B1175</f>
        <v>PPC20</v>
      </c>
      <c r="K1195" s="9" t="str">
        <f t="shared" si="144"/>
        <v>POSTE DE CONCRETO ARMADO DE 13/400/150/345</v>
      </c>
      <c r="L1195" s="139">
        <f t="shared" si="145"/>
        <v>0.54</v>
      </c>
    </row>
    <row r="1196" spans="1:12" x14ac:dyDescent="0.25">
      <c r="A1196" s="193">
        <f>+'Información ELECTRO PUNO'!A1176</f>
        <v>1175</v>
      </c>
      <c r="B1196" s="26" t="str">
        <f t="shared" si="143"/>
        <v>SICODI</v>
      </c>
      <c r="C1196" s="9" t="str">
        <f t="shared" si="139"/>
        <v>Puno</v>
      </c>
      <c r="D1196" s="9" t="str">
        <f t="shared" si="140"/>
        <v>No Reporta</v>
      </c>
      <c r="E1196" s="9" t="str">
        <f t="shared" si="141"/>
        <v>No Reporta</v>
      </c>
      <c r="F1196" s="194" t="str">
        <f>+'Información ELECTRO PUNO'!E1176</f>
        <v>MT</v>
      </c>
      <c r="G1196" s="194">
        <f>+'Información ELECTRO PUNO'!G1176</f>
        <v>13</v>
      </c>
      <c r="H1196" s="9" t="str">
        <f t="shared" si="142"/>
        <v>Poste</v>
      </c>
      <c r="I1196" s="194" t="str">
        <f>+'Información ELECTRO PUNO'!F1176</f>
        <v>Concreto Armado C</v>
      </c>
      <c r="J1196" s="194" t="str">
        <f>+'Información ELECTRO PUNO'!B1176</f>
        <v>PPC20</v>
      </c>
      <c r="K1196" s="9" t="str">
        <f t="shared" si="144"/>
        <v>POSTE DE CONCRETO ARMADO DE 13/400/150/345</v>
      </c>
      <c r="L1196" s="139">
        <f t="shared" si="145"/>
        <v>0.54</v>
      </c>
    </row>
    <row r="1197" spans="1:12" x14ac:dyDescent="0.25">
      <c r="A1197" s="193">
        <f>+'Información ELECTRO PUNO'!A1177</f>
        <v>1176</v>
      </c>
      <c r="B1197" s="26" t="str">
        <f t="shared" si="143"/>
        <v>SICODI</v>
      </c>
      <c r="C1197" s="9" t="str">
        <f t="shared" si="139"/>
        <v>Puno</v>
      </c>
      <c r="D1197" s="9" t="str">
        <f t="shared" si="140"/>
        <v>No Reporta</v>
      </c>
      <c r="E1197" s="9" t="str">
        <f t="shared" si="141"/>
        <v>No Reporta</v>
      </c>
      <c r="F1197" s="194" t="str">
        <f>+'Información ELECTRO PUNO'!E1177</f>
        <v>MT</v>
      </c>
      <c r="G1197" s="194">
        <f>+'Información ELECTRO PUNO'!G1177</f>
        <v>13</v>
      </c>
      <c r="H1197" s="9" t="str">
        <f t="shared" si="142"/>
        <v>Poste</v>
      </c>
      <c r="I1197" s="194" t="str">
        <f>+'Información ELECTRO PUNO'!F1177</f>
        <v>Concreto Armado C</v>
      </c>
      <c r="J1197" s="194" t="str">
        <f>+'Información ELECTRO PUNO'!B1177</f>
        <v>PPC20</v>
      </c>
      <c r="K1197" s="9" t="str">
        <f t="shared" si="144"/>
        <v>POSTE DE CONCRETO ARMADO DE 13/400/150/345</v>
      </c>
      <c r="L1197" s="139">
        <f t="shared" si="145"/>
        <v>0.54</v>
      </c>
    </row>
    <row r="1198" spans="1:12" x14ac:dyDescent="0.25">
      <c r="A1198" s="193">
        <f>+'Información ELECTRO PUNO'!A1178</f>
        <v>1177</v>
      </c>
      <c r="B1198" s="26" t="str">
        <f t="shared" si="143"/>
        <v>SICODI</v>
      </c>
      <c r="C1198" s="9" t="str">
        <f t="shared" si="139"/>
        <v>Puno</v>
      </c>
      <c r="D1198" s="9" t="str">
        <f t="shared" si="140"/>
        <v>No Reporta</v>
      </c>
      <c r="E1198" s="9" t="str">
        <f t="shared" si="141"/>
        <v>No Reporta</v>
      </c>
      <c r="F1198" s="194" t="str">
        <f>+'Información ELECTRO PUNO'!E1178</f>
        <v>MT</v>
      </c>
      <c r="G1198" s="194">
        <f>+'Información ELECTRO PUNO'!G1178</f>
        <v>13</v>
      </c>
      <c r="H1198" s="9" t="str">
        <f t="shared" si="142"/>
        <v>Poste</v>
      </c>
      <c r="I1198" s="194" t="str">
        <f>+'Información ELECTRO PUNO'!F1178</f>
        <v>Concreto Armado C</v>
      </c>
      <c r="J1198" s="194" t="str">
        <f>+'Información ELECTRO PUNO'!B1178</f>
        <v>PPC20</v>
      </c>
      <c r="K1198" s="9" t="str">
        <f t="shared" si="144"/>
        <v>POSTE DE CONCRETO ARMADO DE 13/400/150/345</v>
      </c>
      <c r="L1198" s="139">
        <f t="shared" si="145"/>
        <v>0.54</v>
      </c>
    </row>
    <row r="1199" spans="1:12" x14ac:dyDescent="0.25">
      <c r="A1199" s="193">
        <f>+'Información ELECTRO PUNO'!A1179</f>
        <v>1178</v>
      </c>
      <c r="B1199" s="26" t="str">
        <f t="shared" si="143"/>
        <v>SICODI</v>
      </c>
      <c r="C1199" s="9" t="str">
        <f t="shared" si="139"/>
        <v>Puno</v>
      </c>
      <c r="D1199" s="9" t="str">
        <f t="shared" si="140"/>
        <v>No Reporta</v>
      </c>
      <c r="E1199" s="9" t="str">
        <f t="shared" si="141"/>
        <v>No Reporta</v>
      </c>
      <c r="F1199" s="194" t="str">
        <f>+'Información ELECTRO PUNO'!E1179</f>
        <v>MT</v>
      </c>
      <c r="G1199" s="194">
        <f>+'Información ELECTRO PUNO'!G1179</f>
        <v>13</v>
      </c>
      <c r="H1199" s="9" t="str">
        <f t="shared" si="142"/>
        <v>Poste</v>
      </c>
      <c r="I1199" s="194" t="str">
        <f>+'Información ELECTRO PUNO'!F1179</f>
        <v>Concreto Armado C</v>
      </c>
      <c r="J1199" s="194" t="str">
        <f>+'Información ELECTRO PUNO'!B1179</f>
        <v>PPC20</v>
      </c>
      <c r="K1199" s="9" t="str">
        <f t="shared" si="144"/>
        <v>POSTE DE CONCRETO ARMADO DE 13/400/150/345</v>
      </c>
      <c r="L1199" s="139">
        <f t="shared" si="145"/>
        <v>0.54</v>
      </c>
    </row>
    <row r="1200" spans="1:12" x14ac:dyDescent="0.25">
      <c r="A1200" s="193">
        <f>+'Información ELECTRO PUNO'!A1180</f>
        <v>1179</v>
      </c>
      <c r="B1200" s="26" t="str">
        <f t="shared" si="143"/>
        <v>SICODI</v>
      </c>
      <c r="C1200" s="9" t="str">
        <f t="shared" si="139"/>
        <v>Puno</v>
      </c>
      <c r="D1200" s="9" t="str">
        <f t="shared" si="140"/>
        <v>No Reporta</v>
      </c>
      <c r="E1200" s="9" t="str">
        <f t="shared" si="141"/>
        <v>No Reporta</v>
      </c>
      <c r="F1200" s="194" t="str">
        <f>+'Información ELECTRO PUNO'!E1180</f>
        <v>MT</v>
      </c>
      <c r="G1200" s="194">
        <f>+'Información ELECTRO PUNO'!G1180</f>
        <v>13</v>
      </c>
      <c r="H1200" s="9" t="str">
        <f t="shared" si="142"/>
        <v>Poste</v>
      </c>
      <c r="I1200" s="194" t="str">
        <f>+'Información ELECTRO PUNO'!F1180</f>
        <v>Concreto Armado C</v>
      </c>
      <c r="J1200" s="194" t="str">
        <f>+'Información ELECTRO PUNO'!B1180</f>
        <v>PPC20</v>
      </c>
      <c r="K1200" s="9" t="str">
        <f t="shared" si="144"/>
        <v>POSTE DE CONCRETO ARMADO DE 13/400/150/345</v>
      </c>
      <c r="L1200" s="139">
        <f t="shared" si="145"/>
        <v>0.54</v>
      </c>
    </row>
    <row r="1201" spans="1:12" x14ac:dyDescent="0.25">
      <c r="A1201" s="193">
        <f>+'Información ELECTRO PUNO'!A1181</f>
        <v>1180</v>
      </c>
      <c r="B1201" s="26" t="str">
        <f t="shared" si="143"/>
        <v>SICODI</v>
      </c>
      <c r="C1201" s="9" t="str">
        <f t="shared" si="139"/>
        <v>Puno</v>
      </c>
      <c r="D1201" s="9" t="str">
        <f t="shared" si="140"/>
        <v>No Reporta</v>
      </c>
      <c r="E1201" s="9" t="str">
        <f t="shared" si="141"/>
        <v>No Reporta</v>
      </c>
      <c r="F1201" s="194" t="str">
        <f>+'Información ELECTRO PUNO'!E1181</f>
        <v>MT</v>
      </c>
      <c r="G1201" s="194">
        <f>+'Información ELECTRO PUNO'!G1181</f>
        <v>13</v>
      </c>
      <c r="H1201" s="9" t="str">
        <f t="shared" si="142"/>
        <v>Poste</v>
      </c>
      <c r="I1201" s="194" t="str">
        <f>+'Información ELECTRO PUNO'!F1181</f>
        <v>Concreto Armado C</v>
      </c>
      <c r="J1201" s="194" t="str">
        <f>+'Información ELECTRO PUNO'!B1181</f>
        <v>PPC20</v>
      </c>
      <c r="K1201" s="9" t="str">
        <f t="shared" si="144"/>
        <v>POSTE DE CONCRETO ARMADO DE 13/400/150/345</v>
      </c>
      <c r="L1201" s="139">
        <f t="shared" si="145"/>
        <v>0.54</v>
      </c>
    </row>
    <row r="1202" spans="1:12" x14ac:dyDescent="0.25">
      <c r="A1202" s="193">
        <f>+'Información ELECTRO PUNO'!A1182</f>
        <v>1181</v>
      </c>
      <c r="B1202" s="26" t="str">
        <f t="shared" si="143"/>
        <v>SICODI</v>
      </c>
      <c r="C1202" s="9" t="str">
        <f t="shared" si="139"/>
        <v>Puno</v>
      </c>
      <c r="D1202" s="9" t="str">
        <f t="shared" si="140"/>
        <v>No Reporta</v>
      </c>
      <c r="E1202" s="9" t="str">
        <f t="shared" si="141"/>
        <v>No Reporta</v>
      </c>
      <c r="F1202" s="194" t="str">
        <f>+'Información ELECTRO PUNO'!E1182</f>
        <v>MT</v>
      </c>
      <c r="G1202" s="194">
        <f>+'Información ELECTRO PUNO'!G1182</f>
        <v>13</v>
      </c>
      <c r="H1202" s="9" t="str">
        <f t="shared" si="142"/>
        <v>Poste</v>
      </c>
      <c r="I1202" s="194" t="str">
        <f>+'Información ELECTRO PUNO'!F1182</f>
        <v>Concreto Armado C</v>
      </c>
      <c r="J1202" s="194" t="str">
        <f>+'Información ELECTRO PUNO'!B1182</f>
        <v>PPC20</v>
      </c>
      <c r="K1202" s="9" t="str">
        <f t="shared" si="144"/>
        <v>POSTE DE CONCRETO ARMADO DE 13/400/150/345</v>
      </c>
      <c r="L1202" s="139">
        <f t="shared" si="145"/>
        <v>0.54</v>
      </c>
    </row>
    <row r="1203" spans="1:12" x14ac:dyDescent="0.25">
      <c r="A1203" s="193">
        <f>+'Información ELECTRO PUNO'!A1183</f>
        <v>1182</v>
      </c>
      <c r="B1203" s="26" t="str">
        <f t="shared" si="143"/>
        <v>SICODI</v>
      </c>
      <c r="C1203" s="9" t="str">
        <f t="shared" si="139"/>
        <v>Puno</v>
      </c>
      <c r="D1203" s="9" t="str">
        <f t="shared" si="140"/>
        <v>No Reporta</v>
      </c>
      <c r="E1203" s="9" t="str">
        <f t="shared" si="141"/>
        <v>No Reporta</v>
      </c>
      <c r="F1203" s="194" t="str">
        <f>+'Información ELECTRO PUNO'!E1183</f>
        <v>MT</v>
      </c>
      <c r="G1203" s="194">
        <f>+'Información ELECTRO PUNO'!G1183</f>
        <v>13</v>
      </c>
      <c r="H1203" s="9" t="str">
        <f t="shared" si="142"/>
        <v>Poste</v>
      </c>
      <c r="I1203" s="194" t="str">
        <f>+'Información ELECTRO PUNO'!F1183</f>
        <v>Concreto Armado C</v>
      </c>
      <c r="J1203" s="194" t="str">
        <f>+'Información ELECTRO PUNO'!B1183</f>
        <v>PPC20</v>
      </c>
      <c r="K1203" s="9" t="str">
        <f t="shared" si="144"/>
        <v>POSTE DE CONCRETO ARMADO DE 13/400/150/345</v>
      </c>
      <c r="L1203" s="139">
        <f t="shared" si="145"/>
        <v>0.54</v>
      </c>
    </row>
    <row r="1204" spans="1:12" x14ac:dyDescent="0.25">
      <c r="A1204" s="193">
        <f>+'Información ELECTRO PUNO'!A1184</f>
        <v>1183</v>
      </c>
      <c r="B1204" s="26" t="str">
        <f t="shared" si="143"/>
        <v>SICODI</v>
      </c>
      <c r="C1204" s="9" t="str">
        <f t="shared" si="139"/>
        <v>Puno</v>
      </c>
      <c r="D1204" s="9" t="str">
        <f t="shared" si="140"/>
        <v>No Reporta</v>
      </c>
      <c r="E1204" s="9" t="str">
        <f t="shared" si="141"/>
        <v>No Reporta</v>
      </c>
      <c r="F1204" s="194" t="str">
        <f>+'Información ELECTRO PUNO'!E1184</f>
        <v>MT</v>
      </c>
      <c r="G1204" s="194">
        <f>+'Información ELECTRO PUNO'!G1184</f>
        <v>13</v>
      </c>
      <c r="H1204" s="9" t="str">
        <f t="shared" si="142"/>
        <v>Poste</v>
      </c>
      <c r="I1204" s="194" t="str">
        <f>+'Información ELECTRO PUNO'!F1184</f>
        <v>Concreto Armado C</v>
      </c>
      <c r="J1204" s="194" t="str">
        <f>+'Información ELECTRO PUNO'!B1184</f>
        <v>PPC20</v>
      </c>
      <c r="K1204" s="9" t="str">
        <f t="shared" si="144"/>
        <v>POSTE DE CONCRETO ARMADO DE 13/400/150/345</v>
      </c>
      <c r="L1204" s="139">
        <f t="shared" si="145"/>
        <v>0.54</v>
      </c>
    </row>
    <row r="1205" spans="1:12" x14ac:dyDescent="0.25">
      <c r="A1205" s="193">
        <f>+'Información ELECTRO PUNO'!A1185</f>
        <v>1184</v>
      </c>
      <c r="B1205" s="26" t="str">
        <f t="shared" si="143"/>
        <v>SICODI</v>
      </c>
      <c r="C1205" s="9" t="str">
        <f t="shared" si="139"/>
        <v>Puno</v>
      </c>
      <c r="D1205" s="9" t="str">
        <f t="shared" si="140"/>
        <v>No Reporta</v>
      </c>
      <c r="E1205" s="9" t="str">
        <f t="shared" si="141"/>
        <v>No Reporta</v>
      </c>
      <c r="F1205" s="194" t="str">
        <f>+'Información ELECTRO PUNO'!E1185</f>
        <v>MT</v>
      </c>
      <c r="G1205" s="194">
        <f>+'Información ELECTRO PUNO'!G1185</f>
        <v>13</v>
      </c>
      <c r="H1205" s="9" t="str">
        <f t="shared" si="142"/>
        <v>Poste</v>
      </c>
      <c r="I1205" s="194" t="str">
        <f>+'Información ELECTRO PUNO'!F1185</f>
        <v>Concreto Armado C</v>
      </c>
      <c r="J1205" s="194" t="str">
        <f>+'Información ELECTRO PUNO'!B1185</f>
        <v>PPC20</v>
      </c>
      <c r="K1205" s="9" t="str">
        <f t="shared" si="144"/>
        <v>POSTE DE CONCRETO ARMADO DE 13/400/150/345</v>
      </c>
      <c r="L1205" s="139">
        <f t="shared" si="145"/>
        <v>0.54</v>
      </c>
    </row>
    <row r="1206" spans="1:12" x14ac:dyDescent="0.25">
      <c r="A1206" s="193">
        <f>+'Información ELECTRO PUNO'!A1186</f>
        <v>1185</v>
      </c>
      <c r="B1206" s="26" t="str">
        <f t="shared" si="143"/>
        <v>SICODI</v>
      </c>
      <c r="C1206" s="9" t="str">
        <f t="shared" si="139"/>
        <v>Puno</v>
      </c>
      <c r="D1206" s="9" t="str">
        <f t="shared" si="140"/>
        <v>No Reporta</v>
      </c>
      <c r="E1206" s="9" t="str">
        <f t="shared" si="141"/>
        <v>No Reporta</v>
      </c>
      <c r="F1206" s="194" t="str">
        <f>+'Información ELECTRO PUNO'!E1186</f>
        <v>MT</v>
      </c>
      <c r="G1206" s="194">
        <f>+'Información ELECTRO PUNO'!G1186</f>
        <v>13</v>
      </c>
      <c r="H1206" s="9" t="str">
        <f t="shared" si="142"/>
        <v>Poste</v>
      </c>
      <c r="I1206" s="194" t="str">
        <f>+'Información ELECTRO PUNO'!F1186</f>
        <v>Concreto Armado C</v>
      </c>
      <c r="J1206" s="194" t="str">
        <f>+'Información ELECTRO PUNO'!B1186</f>
        <v>PPC20</v>
      </c>
      <c r="K1206" s="9" t="str">
        <f t="shared" si="144"/>
        <v>POSTE DE CONCRETO ARMADO DE 13/400/150/345</v>
      </c>
      <c r="L1206" s="139">
        <f t="shared" si="145"/>
        <v>0.54</v>
      </c>
    </row>
    <row r="1207" spans="1:12" x14ac:dyDescent="0.25">
      <c r="A1207" s="193">
        <f>+'Información ELECTRO PUNO'!A1187</f>
        <v>1186</v>
      </c>
      <c r="B1207" s="26" t="str">
        <f t="shared" si="143"/>
        <v>SICODI</v>
      </c>
      <c r="C1207" s="9" t="str">
        <f t="shared" si="139"/>
        <v>Puno</v>
      </c>
      <c r="D1207" s="9" t="str">
        <f t="shared" si="140"/>
        <v>No Reporta</v>
      </c>
      <c r="E1207" s="9" t="str">
        <f t="shared" si="141"/>
        <v>No Reporta</v>
      </c>
      <c r="F1207" s="194" t="str">
        <f>+'Información ELECTRO PUNO'!E1187</f>
        <v>MT</v>
      </c>
      <c r="G1207" s="194">
        <f>+'Información ELECTRO PUNO'!G1187</f>
        <v>13</v>
      </c>
      <c r="H1207" s="9" t="str">
        <f t="shared" si="142"/>
        <v>Poste</v>
      </c>
      <c r="I1207" s="194" t="str">
        <f>+'Información ELECTRO PUNO'!F1187</f>
        <v>Concreto Armado C</v>
      </c>
      <c r="J1207" s="194" t="str">
        <f>+'Información ELECTRO PUNO'!B1187</f>
        <v>PPC20</v>
      </c>
      <c r="K1207" s="9" t="str">
        <f t="shared" si="144"/>
        <v>POSTE DE CONCRETO ARMADO DE 13/400/150/345</v>
      </c>
      <c r="L1207" s="139">
        <f t="shared" si="145"/>
        <v>0.54</v>
      </c>
    </row>
    <row r="1208" spans="1:12" x14ac:dyDescent="0.25">
      <c r="A1208" s="193">
        <f>+'Información ELECTRO PUNO'!A1188</f>
        <v>1187</v>
      </c>
      <c r="B1208" s="26" t="str">
        <f t="shared" si="143"/>
        <v>SICODI</v>
      </c>
      <c r="C1208" s="9" t="str">
        <f t="shared" si="139"/>
        <v>Puno</v>
      </c>
      <c r="D1208" s="9" t="str">
        <f t="shared" si="140"/>
        <v>No Reporta</v>
      </c>
      <c r="E1208" s="9" t="str">
        <f t="shared" si="141"/>
        <v>No Reporta</v>
      </c>
      <c r="F1208" s="194" t="str">
        <f>+'Información ELECTRO PUNO'!E1188</f>
        <v>MT</v>
      </c>
      <c r="G1208" s="194">
        <f>+'Información ELECTRO PUNO'!G1188</f>
        <v>13</v>
      </c>
      <c r="H1208" s="9" t="str">
        <f t="shared" si="142"/>
        <v>Poste</v>
      </c>
      <c r="I1208" s="194" t="str">
        <f>+'Información ELECTRO PUNO'!F1188</f>
        <v>Concreto Armado C</v>
      </c>
      <c r="J1208" s="194" t="str">
        <f>+'Información ELECTRO PUNO'!B1188</f>
        <v>PPC20</v>
      </c>
      <c r="K1208" s="9" t="str">
        <f t="shared" si="144"/>
        <v>POSTE DE CONCRETO ARMADO DE 13/400/150/345</v>
      </c>
      <c r="L1208" s="139">
        <f t="shared" si="145"/>
        <v>0.54</v>
      </c>
    </row>
    <row r="1209" spans="1:12" x14ac:dyDescent="0.25">
      <c r="A1209" s="193">
        <f>+'Información ELECTRO PUNO'!A1189</f>
        <v>1188</v>
      </c>
      <c r="B1209" s="26" t="str">
        <f t="shared" si="143"/>
        <v>SICODI</v>
      </c>
      <c r="C1209" s="9" t="str">
        <f t="shared" si="139"/>
        <v>Puno</v>
      </c>
      <c r="D1209" s="9" t="str">
        <f t="shared" si="140"/>
        <v>No Reporta</v>
      </c>
      <c r="E1209" s="9" t="str">
        <f t="shared" si="141"/>
        <v>No Reporta</v>
      </c>
      <c r="F1209" s="194" t="str">
        <f>+'Información ELECTRO PUNO'!E1189</f>
        <v>MT</v>
      </c>
      <c r="G1209" s="194">
        <f>+'Información ELECTRO PUNO'!G1189</f>
        <v>13</v>
      </c>
      <c r="H1209" s="9" t="str">
        <f t="shared" si="142"/>
        <v>Poste</v>
      </c>
      <c r="I1209" s="194" t="str">
        <f>+'Información ELECTRO PUNO'!F1189</f>
        <v>Concreto Armado C</v>
      </c>
      <c r="J1209" s="194" t="str">
        <f>+'Información ELECTRO PUNO'!B1189</f>
        <v>PPC20</v>
      </c>
      <c r="K1209" s="9" t="str">
        <f t="shared" si="144"/>
        <v>POSTE DE CONCRETO ARMADO DE 13/400/150/345</v>
      </c>
      <c r="L1209" s="139">
        <f t="shared" si="145"/>
        <v>0.54</v>
      </c>
    </row>
    <row r="1210" spans="1:12" x14ac:dyDescent="0.25">
      <c r="A1210" s="193">
        <f>+'Información ELECTRO PUNO'!A1190</f>
        <v>1189</v>
      </c>
      <c r="B1210" s="26" t="str">
        <f t="shared" si="143"/>
        <v>SICODI</v>
      </c>
      <c r="C1210" s="9" t="str">
        <f t="shared" si="139"/>
        <v>Puno</v>
      </c>
      <c r="D1210" s="9" t="str">
        <f t="shared" si="140"/>
        <v>No Reporta</v>
      </c>
      <c r="E1210" s="9" t="str">
        <f t="shared" si="141"/>
        <v>No Reporta</v>
      </c>
      <c r="F1210" s="194" t="str">
        <f>+'Información ELECTRO PUNO'!E1190</f>
        <v>MT</v>
      </c>
      <c r="G1210" s="194">
        <f>+'Información ELECTRO PUNO'!G1190</f>
        <v>13</v>
      </c>
      <c r="H1210" s="9" t="str">
        <f t="shared" si="142"/>
        <v>Poste</v>
      </c>
      <c r="I1210" s="194" t="str">
        <f>+'Información ELECTRO PUNO'!F1190</f>
        <v>Concreto Armado C</v>
      </c>
      <c r="J1210" s="194" t="str">
        <f>+'Información ELECTRO PUNO'!B1190</f>
        <v>PPC20</v>
      </c>
      <c r="K1210" s="9" t="str">
        <f t="shared" si="144"/>
        <v>POSTE DE CONCRETO ARMADO DE 13/400/150/345</v>
      </c>
      <c r="L1210" s="139">
        <f t="shared" si="145"/>
        <v>0.54</v>
      </c>
    </row>
    <row r="1211" spans="1:12" x14ac:dyDescent="0.25">
      <c r="A1211" s="193">
        <f>+'Información ELECTRO PUNO'!A1191</f>
        <v>1190</v>
      </c>
      <c r="B1211" s="26" t="str">
        <f t="shared" si="143"/>
        <v>SICODI</v>
      </c>
      <c r="C1211" s="9" t="str">
        <f t="shared" si="139"/>
        <v>Puno</v>
      </c>
      <c r="D1211" s="9" t="str">
        <f t="shared" si="140"/>
        <v>No Reporta</v>
      </c>
      <c r="E1211" s="9" t="str">
        <f t="shared" si="141"/>
        <v>No Reporta</v>
      </c>
      <c r="F1211" s="194" t="str">
        <f>+'Información ELECTRO PUNO'!E1191</f>
        <v>MT</v>
      </c>
      <c r="G1211" s="194">
        <f>+'Información ELECTRO PUNO'!G1191</f>
        <v>13</v>
      </c>
      <c r="H1211" s="9" t="str">
        <f t="shared" si="142"/>
        <v>Poste</v>
      </c>
      <c r="I1211" s="194" t="str">
        <f>+'Información ELECTRO PUNO'!F1191</f>
        <v>Concreto Armado C</v>
      </c>
      <c r="J1211" s="194" t="str">
        <f>+'Información ELECTRO PUNO'!B1191</f>
        <v>PPC20</v>
      </c>
      <c r="K1211" s="9" t="str">
        <f t="shared" si="144"/>
        <v>POSTE DE CONCRETO ARMADO DE 13/400/150/345</v>
      </c>
      <c r="L1211" s="139">
        <f t="shared" si="145"/>
        <v>0.54</v>
      </c>
    </row>
    <row r="1212" spans="1:12" x14ac:dyDescent="0.25">
      <c r="A1212" s="193">
        <f>+'Información ELECTRO PUNO'!A1192</f>
        <v>1191</v>
      </c>
      <c r="B1212" s="26" t="str">
        <f t="shared" si="143"/>
        <v>SICODI</v>
      </c>
      <c r="C1212" s="9" t="str">
        <f t="shared" si="139"/>
        <v>Puno</v>
      </c>
      <c r="D1212" s="9" t="str">
        <f t="shared" si="140"/>
        <v>No Reporta</v>
      </c>
      <c r="E1212" s="9" t="str">
        <f t="shared" si="141"/>
        <v>No Reporta</v>
      </c>
      <c r="F1212" s="194" t="str">
        <f>+'Información ELECTRO PUNO'!E1192</f>
        <v>MT</v>
      </c>
      <c r="G1212" s="194">
        <f>+'Información ELECTRO PUNO'!G1192</f>
        <v>13</v>
      </c>
      <c r="H1212" s="9" t="str">
        <f t="shared" si="142"/>
        <v>Poste</v>
      </c>
      <c r="I1212" s="194" t="str">
        <f>+'Información ELECTRO PUNO'!F1192</f>
        <v>Concreto Armado C</v>
      </c>
      <c r="J1212" s="194" t="str">
        <f>+'Información ELECTRO PUNO'!B1192</f>
        <v>PPC20</v>
      </c>
      <c r="K1212" s="9" t="str">
        <f t="shared" si="144"/>
        <v>POSTE DE CONCRETO ARMADO DE 13/400/150/345</v>
      </c>
      <c r="L1212" s="139">
        <f t="shared" si="145"/>
        <v>0.54</v>
      </c>
    </row>
    <row r="1213" spans="1:12" x14ac:dyDescent="0.25">
      <c r="A1213" s="193">
        <f>+'Información ELECTRO PUNO'!A1193</f>
        <v>1192</v>
      </c>
      <c r="B1213" s="26" t="str">
        <f t="shared" si="143"/>
        <v>SICODI</v>
      </c>
      <c r="C1213" s="9" t="str">
        <f t="shared" si="139"/>
        <v>Puno</v>
      </c>
      <c r="D1213" s="9" t="str">
        <f t="shared" si="140"/>
        <v>No Reporta</v>
      </c>
      <c r="E1213" s="9" t="str">
        <f t="shared" si="141"/>
        <v>No Reporta</v>
      </c>
      <c r="F1213" s="194" t="str">
        <f>+'Información ELECTRO PUNO'!E1193</f>
        <v>MT</v>
      </c>
      <c r="G1213" s="194">
        <f>+'Información ELECTRO PUNO'!G1193</f>
        <v>13</v>
      </c>
      <c r="H1213" s="9" t="str">
        <f t="shared" si="142"/>
        <v>Poste</v>
      </c>
      <c r="I1213" s="194" t="str">
        <f>+'Información ELECTRO PUNO'!F1193</f>
        <v>Concreto Armado C</v>
      </c>
      <c r="J1213" s="194" t="str">
        <f>+'Información ELECTRO PUNO'!B1193</f>
        <v>PPC20</v>
      </c>
      <c r="K1213" s="9" t="str">
        <f t="shared" si="144"/>
        <v>POSTE DE CONCRETO ARMADO DE 13/400/150/345</v>
      </c>
      <c r="L1213" s="139">
        <f t="shared" si="145"/>
        <v>0.54</v>
      </c>
    </row>
    <row r="1214" spans="1:12" x14ac:dyDescent="0.25">
      <c r="A1214" s="193">
        <f>+'Información ELECTRO PUNO'!A1194</f>
        <v>1193</v>
      </c>
      <c r="B1214" s="26" t="str">
        <f t="shared" si="143"/>
        <v>SICODI</v>
      </c>
      <c r="C1214" s="9" t="str">
        <f t="shared" si="139"/>
        <v>Puno</v>
      </c>
      <c r="D1214" s="9" t="str">
        <f t="shared" si="140"/>
        <v>No Reporta</v>
      </c>
      <c r="E1214" s="9" t="str">
        <f t="shared" si="141"/>
        <v>No Reporta</v>
      </c>
      <c r="F1214" s="194" t="str">
        <f>+'Información ELECTRO PUNO'!E1194</f>
        <v>MT</v>
      </c>
      <c r="G1214" s="194">
        <f>+'Información ELECTRO PUNO'!G1194</f>
        <v>13</v>
      </c>
      <c r="H1214" s="9" t="str">
        <f t="shared" si="142"/>
        <v>Poste</v>
      </c>
      <c r="I1214" s="194" t="str">
        <f>+'Información ELECTRO PUNO'!F1194</f>
        <v>Concreto Armado C</v>
      </c>
      <c r="J1214" s="194" t="str">
        <f>+'Información ELECTRO PUNO'!B1194</f>
        <v>PPC20</v>
      </c>
      <c r="K1214" s="9" t="str">
        <f t="shared" si="144"/>
        <v>POSTE DE CONCRETO ARMADO DE 13/400/150/345</v>
      </c>
      <c r="L1214" s="139">
        <f t="shared" si="145"/>
        <v>0.54</v>
      </c>
    </row>
    <row r="1215" spans="1:12" x14ac:dyDescent="0.25">
      <c r="A1215" s="193">
        <f>+'Información ELECTRO PUNO'!A1195</f>
        <v>1194</v>
      </c>
      <c r="B1215" s="26" t="str">
        <f t="shared" si="143"/>
        <v>SICODI</v>
      </c>
      <c r="C1215" s="9" t="str">
        <f t="shared" si="139"/>
        <v>Puno</v>
      </c>
      <c r="D1215" s="9" t="str">
        <f t="shared" si="140"/>
        <v>No Reporta</v>
      </c>
      <c r="E1215" s="9" t="str">
        <f t="shared" si="141"/>
        <v>No Reporta</v>
      </c>
      <c r="F1215" s="194" t="str">
        <f>+'Información ELECTRO PUNO'!E1195</f>
        <v>MT</v>
      </c>
      <c r="G1215" s="194">
        <f>+'Información ELECTRO PUNO'!G1195</f>
        <v>13</v>
      </c>
      <c r="H1215" s="9" t="str">
        <f t="shared" si="142"/>
        <v>Poste</v>
      </c>
      <c r="I1215" s="194" t="str">
        <f>+'Información ELECTRO PUNO'!F1195</f>
        <v>Concreto Armado C</v>
      </c>
      <c r="J1215" s="194" t="str">
        <f>+'Información ELECTRO PUNO'!B1195</f>
        <v>PPC20</v>
      </c>
      <c r="K1215" s="9" t="str">
        <f t="shared" si="144"/>
        <v>POSTE DE CONCRETO ARMADO DE 13/400/150/345</v>
      </c>
      <c r="L1215" s="139">
        <f t="shared" si="145"/>
        <v>0.54</v>
      </c>
    </row>
    <row r="1216" spans="1:12" x14ac:dyDescent="0.25">
      <c r="A1216" s="193">
        <f>+'Información ELECTRO PUNO'!A1196</f>
        <v>1195</v>
      </c>
      <c r="B1216" s="26" t="str">
        <f t="shared" si="143"/>
        <v>SICODI</v>
      </c>
      <c r="C1216" s="9" t="str">
        <f t="shared" si="139"/>
        <v>Puno</v>
      </c>
      <c r="D1216" s="9" t="str">
        <f t="shared" si="140"/>
        <v>No Reporta</v>
      </c>
      <c r="E1216" s="9" t="str">
        <f t="shared" si="141"/>
        <v>No Reporta</v>
      </c>
      <c r="F1216" s="194" t="str">
        <f>+'Información ELECTRO PUNO'!E1196</f>
        <v>MT</v>
      </c>
      <c r="G1216" s="194">
        <f>+'Información ELECTRO PUNO'!G1196</f>
        <v>13</v>
      </c>
      <c r="H1216" s="9" t="str">
        <f t="shared" si="142"/>
        <v>Poste</v>
      </c>
      <c r="I1216" s="194" t="str">
        <f>+'Información ELECTRO PUNO'!F1196</f>
        <v>Concreto Armado C</v>
      </c>
      <c r="J1216" s="194" t="str">
        <f>+'Información ELECTRO PUNO'!B1196</f>
        <v>PPC20</v>
      </c>
      <c r="K1216" s="9" t="str">
        <f t="shared" si="144"/>
        <v>POSTE DE CONCRETO ARMADO DE 13/400/150/345</v>
      </c>
      <c r="L1216" s="139">
        <f t="shared" si="145"/>
        <v>0.54</v>
      </c>
    </row>
    <row r="1217" spans="1:12" x14ac:dyDescent="0.25">
      <c r="A1217" s="193">
        <f>+'Información ELECTRO PUNO'!A1197</f>
        <v>1196</v>
      </c>
      <c r="B1217" s="26" t="str">
        <f t="shared" si="143"/>
        <v>SICODI</v>
      </c>
      <c r="C1217" s="9" t="str">
        <f t="shared" si="139"/>
        <v>Puno</v>
      </c>
      <c r="D1217" s="9" t="str">
        <f t="shared" si="140"/>
        <v>No Reporta</v>
      </c>
      <c r="E1217" s="9" t="str">
        <f t="shared" si="141"/>
        <v>No Reporta</v>
      </c>
      <c r="F1217" s="194" t="str">
        <f>+'Información ELECTRO PUNO'!E1197</f>
        <v>MT</v>
      </c>
      <c r="G1217" s="194">
        <f>+'Información ELECTRO PUNO'!G1197</f>
        <v>13</v>
      </c>
      <c r="H1217" s="9" t="str">
        <f t="shared" si="142"/>
        <v>Poste</v>
      </c>
      <c r="I1217" s="194" t="str">
        <f>+'Información ELECTRO PUNO'!F1197</f>
        <v>Concreto Armado C</v>
      </c>
      <c r="J1217" s="194" t="str">
        <f>+'Información ELECTRO PUNO'!B1197</f>
        <v>PPC20</v>
      </c>
      <c r="K1217" s="9" t="str">
        <f t="shared" si="144"/>
        <v>POSTE DE CONCRETO ARMADO DE 13/400/150/345</v>
      </c>
      <c r="L1217" s="139">
        <f t="shared" si="145"/>
        <v>0.54</v>
      </c>
    </row>
    <row r="1218" spans="1:12" x14ac:dyDescent="0.25">
      <c r="A1218" s="193">
        <f>+'Información ELECTRO PUNO'!A1198</f>
        <v>1197</v>
      </c>
      <c r="B1218" s="26" t="str">
        <f t="shared" si="143"/>
        <v>SICODI</v>
      </c>
      <c r="C1218" s="9" t="str">
        <f t="shared" si="139"/>
        <v>Puno</v>
      </c>
      <c r="D1218" s="9" t="str">
        <f t="shared" si="140"/>
        <v>No Reporta</v>
      </c>
      <c r="E1218" s="9" t="str">
        <f t="shared" si="141"/>
        <v>No Reporta</v>
      </c>
      <c r="F1218" s="194" t="str">
        <f>+'Información ELECTRO PUNO'!E1198</f>
        <v>MT</v>
      </c>
      <c r="G1218" s="194">
        <f>+'Información ELECTRO PUNO'!G1198</f>
        <v>13</v>
      </c>
      <c r="H1218" s="9" t="str">
        <f t="shared" si="142"/>
        <v>Poste</v>
      </c>
      <c r="I1218" s="194" t="str">
        <f>+'Información ELECTRO PUNO'!F1198</f>
        <v>Concreto Armado C</v>
      </c>
      <c r="J1218" s="194" t="str">
        <f>+'Información ELECTRO PUNO'!B1198</f>
        <v>PPC20</v>
      </c>
      <c r="K1218" s="9" t="str">
        <f t="shared" si="144"/>
        <v>POSTE DE CONCRETO ARMADO DE 13/400/150/345</v>
      </c>
      <c r="L1218" s="139">
        <f t="shared" si="145"/>
        <v>0.54</v>
      </c>
    </row>
    <row r="1219" spans="1:12" x14ac:dyDescent="0.25">
      <c r="A1219" s="193">
        <f>+'Información ELECTRO PUNO'!A1199</f>
        <v>1198</v>
      </c>
      <c r="B1219" s="26" t="str">
        <f t="shared" si="143"/>
        <v>SICODI</v>
      </c>
      <c r="C1219" s="9" t="str">
        <f t="shared" si="139"/>
        <v>Puno</v>
      </c>
      <c r="D1219" s="9" t="str">
        <f t="shared" si="140"/>
        <v>No Reporta</v>
      </c>
      <c r="E1219" s="9" t="str">
        <f t="shared" si="141"/>
        <v>No Reporta</v>
      </c>
      <c r="F1219" s="194" t="str">
        <f>+'Información ELECTRO PUNO'!E1199</f>
        <v>MT</v>
      </c>
      <c r="G1219" s="194">
        <f>+'Información ELECTRO PUNO'!G1199</f>
        <v>13</v>
      </c>
      <c r="H1219" s="9" t="str">
        <f t="shared" si="142"/>
        <v>Poste</v>
      </c>
      <c r="I1219" s="194" t="str">
        <f>+'Información ELECTRO PUNO'!F1199</f>
        <v>Concreto Armado C</v>
      </c>
      <c r="J1219" s="194" t="str">
        <f>+'Información ELECTRO PUNO'!B1199</f>
        <v>PPC20</v>
      </c>
      <c r="K1219" s="9" t="str">
        <f t="shared" si="144"/>
        <v>POSTE DE CONCRETO ARMADO DE 13/400/150/345</v>
      </c>
      <c r="L1219" s="139">
        <f t="shared" si="145"/>
        <v>0.54</v>
      </c>
    </row>
    <row r="1220" spans="1:12" x14ac:dyDescent="0.25">
      <c r="A1220" s="193">
        <f>+'Información ELECTRO PUNO'!A1200</f>
        <v>1199</v>
      </c>
      <c r="B1220" s="26" t="str">
        <f t="shared" si="143"/>
        <v>SICODI</v>
      </c>
      <c r="C1220" s="9" t="str">
        <f t="shared" si="139"/>
        <v>Puno</v>
      </c>
      <c r="D1220" s="9" t="str">
        <f t="shared" si="140"/>
        <v>No Reporta</v>
      </c>
      <c r="E1220" s="9" t="str">
        <f t="shared" si="141"/>
        <v>No Reporta</v>
      </c>
      <c r="F1220" s="194" t="str">
        <f>+'Información ELECTRO PUNO'!E1200</f>
        <v>MT</v>
      </c>
      <c r="G1220" s="194">
        <f>+'Información ELECTRO PUNO'!G1200</f>
        <v>13</v>
      </c>
      <c r="H1220" s="9" t="str">
        <f t="shared" si="142"/>
        <v>Poste</v>
      </c>
      <c r="I1220" s="194" t="str">
        <f>+'Información ELECTRO PUNO'!F1200</f>
        <v>Concreto Armado C</v>
      </c>
      <c r="J1220" s="194" t="str">
        <f>+'Información ELECTRO PUNO'!B1200</f>
        <v>PPC20</v>
      </c>
      <c r="K1220" s="9" t="str">
        <f t="shared" si="144"/>
        <v>POSTE DE CONCRETO ARMADO DE 13/400/150/345</v>
      </c>
      <c r="L1220" s="139">
        <f t="shared" si="145"/>
        <v>0.54</v>
      </c>
    </row>
    <row r="1221" spans="1:12" x14ac:dyDescent="0.25">
      <c r="A1221" s="193">
        <f>+'Información ELECTRO PUNO'!A1201</f>
        <v>1200</v>
      </c>
      <c r="B1221" s="26" t="str">
        <f t="shared" si="143"/>
        <v>SICODI</v>
      </c>
      <c r="C1221" s="9" t="str">
        <f t="shared" si="139"/>
        <v>Puno</v>
      </c>
      <c r="D1221" s="9" t="str">
        <f t="shared" si="140"/>
        <v>No Reporta</v>
      </c>
      <c r="E1221" s="9" t="str">
        <f t="shared" si="141"/>
        <v>No Reporta</v>
      </c>
      <c r="F1221" s="194" t="str">
        <f>+'Información ELECTRO PUNO'!E1201</f>
        <v>MT</v>
      </c>
      <c r="G1221" s="194">
        <f>+'Información ELECTRO PUNO'!G1201</f>
        <v>13</v>
      </c>
      <c r="H1221" s="9" t="str">
        <f t="shared" si="142"/>
        <v>Poste</v>
      </c>
      <c r="I1221" s="194" t="str">
        <f>+'Información ELECTRO PUNO'!F1201</f>
        <v>Concreto Armado C</v>
      </c>
      <c r="J1221" s="194" t="str">
        <f>+'Información ELECTRO PUNO'!B1201</f>
        <v>PPC20</v>
      </c>
      <c r="K1221" s="9" t="str">
        <f t="shared" si="144"/>
        <v>POSTE DE CONCRETO ARMADO DE 13/400/150/345</v>
      </c>
      <c r="L1221" s="139">
        <f t="shared" si="145"/>
        <v>0.54</v>
      </c>
    </row>
    <row r="1222" spans="1:12" x14ac:dyDescent="0.25">
      <c r="A1222" s="193">
        <f>+'Información ELECTRO PUNO'!A1202</f>
        <v>1201</v>
      </c>
      <c r="B1222" s="26" t="str">
        <f t="shared" si="143"/>
        <v>SICODI</v>
      </c>
      <c r="C1222" s="9" t="str">
        <f t="shared" si="139"/>
        <v>Puno</v>
      </c>
      <c r="D1222" s="9" t="str">
        <f t="shared" si="140"/>
        <v>No Reporta</v>
      </c>
      <c r="E1222" s="9" t="str">
        <f t="shared" si="141"/>
        <v>No Reporta</v>
      </c>
      <c r="F1222" s="194" t="str">
        <f>+'Información ELECTRO PUNO'!E1202</f>
        <v>MT</v>
      </c>
      <c r="G1222" s="194">
        <f>+'Información ELECTRO PUNO'!G1202</f>
        <v>13</v>
      </c>
      <c r="H1222" s="9" t="str">
        <f t="shared" si="142"/>
        <v>Poste</v>
      </c>
      <c r="I1222" s="194" t="str">
        <f>+'Información ELECTRO PUNO'!F1202</f>
        <v>Concreto Armado C</v>
      </c>
      <c r="J1222" s="194" t="str">
        <f>+'Información ELECTRO PUNO'!B1202</f>
        <v>PPC20</v>
      </c>
      <c r="K1222" s="9" t="str">
        <f t="shared" si="144"/>
        <v>POSTE DE CONCRETO ARMADO DE 13/400/150/345</v>
      </c>
      <c r="L1222" s="139">
        <f t="shared" si="145"/>
        <v>0.54</v>
      </c>
    </row>
    <row r="1223" spans="1:12" x14ac:dyDescent="0.25">
      <c r="A1223" s="193">
        <f>+'Información ELECTRO PUNO'!A1203</f>
        <v>1202</v>
      </c>
      <c r="B1223" s="26" t="str">
        <f t="shared" si="143"/>
        <v>SICODI</v>
      </c>
      <c r="C1223" s="9" t="str">
        <f t="shared" si="139"/>
        <v>Puno</v>
      </c>
      <c r="D1223" s="9" t="str">
        <f t="shared" si="140"/>
        <v>No Reporta</v>
      </c>
      <c r="E1223" s="9" t="str">
        <f t="shared" si="141"/>
        <v>No Reporta</v>
      </c>
      <c r="F1223" s="194" t="str">
        <f>+'Información ELECTRO PUNO'!E1203</f>
        <v>MT</v>
      </c>
      <c r="G1223" s="194">
        <f>+'Información ELECTRO PUNO'!G1203</f>
        <v>13</v>
      </c>
      <c r="H1223" s="9" t="str">
        <f t="shared" si="142"/>
        <v>Poste</v>
      </c>
      <c r="I1223" s="194" t="str">
        <f>+'Información ELECTRO PUNO'!F1203</f>
        <v>Concreto Armado C</v>
      </c>
      <c r="J1223" s="194" t="str">
        <f>+'Información ELECTRO PUNO'!B1203</f>
        <v>PPC20</v>
      </c>
      <c r="K1223" s="9" t="str">
        <f t="shared" si="144"/>
        <v>POSTE DE CONCRETO ARMADO DE 13/400/150/345</v>
      </c>
      <c r="L1223" s="139">
        <f t="shared" si="145"/>
        <v>0.54</v>
      </c>
    </row>
    <row r="1224" spans="1:12" x14ac:dyDescent="0.25">
      <c r="A1224" s="193">
        <f>+'Información ELECTRO PUNO'!A1204</f>
        <v>1203</v>
      </c>
      <c r="B1224" s="26" t="str">
        <f t="shared" si="143"/>
        <v>SICODI</v>
      </c>
      <c r="C1224" s="9" t="str">
        <f t="shared" si="139"/>
        <v>Puno</v>
      </c>
      <c r="D1224" s="9" t="str">
        <f t="shared" si="140"/>
        <v>No Reporta</v>
      </c>
      <c r="E1224" s="9" t="str">
        <f t="shared" si="141"/>
        <v>No Reporta</v>
      </c>
      <c r="F1224" s="194" t="str">
        <f>+'Información ELECTRO PUNO'!E1204</f>
        <v>MT</v>
      </c>
      <c r="G1224" s="194">
        <f>+'Información ELECTRO PUNO'!G1204</f>
        <v>13</v>
      </c>
      <c r="H1224" s="9" t="str">
        <f t="shared" si="142"/>
        <v>Poste</v>
      </c>
      <c r="I1224" s="194" t="str">
        <f>+'Información ELECTRO PUNO'!F1204</f>
        <v>Concreto Armado C</v>
      </c>
      <c r="J1224" s="194" t="str">
        <f>+'Información ELECTRO PUNO'!B1204</f>
        <v>PPC20</v>
      </c>
      <c r="K1224" s="9" t="str">
        <f t="shared" si="144"/>
        <v>POSTE DE CONCRETO ARMADO DE 13/400/150/345</v>
      </c>
      <c r="L1224" s="139">
        <f t="shared" si="145"/>
        <v>0.54</v>
      </c>
    </row>
    <row r="1225" spans="1:12" x14ac:dyDescent="0.25">
      <c r="A1225" s="193">
        <f>+'Información ELECTRO PUNO'!A1205</f>
        <v>1204</v>
      </c>
      <c r="B1225" s="26" t="str">
        <f t="shared" si="143"/>
        <v>SICODI</v>
      </c>
      <c r="C1225" s="9" t="str">
        <f t="shared" si="139"/>
        <v>Puno</v>
      </c>
      <c r="D1225" s="9" t="str">
        <f t="shared" si="140"/>
        <v>No Reporta</v>
      </c>
      <c r="E1225" s="9" t="str">
        <f t="shared" si="141"/>
        <v>No Reporta</v>
      </c>
      <c r="F1225" s="194" t="str">
        <f>+'Información ELECTRO PUNO'!E1205</f>
        <v>MT</v>
      </c>
      <c r="G1225" s="194">
        <f>+'Información ELECTRO PUNO'!G1205</f>
        <v>12</v>
      </c>
      <c r="H1225" s="9" t="str">
        <f t="shared" si="142"/>
        <v>Poste</v>
      </c>
      <c r="I1225" s="194" t="str">
        <f>+'Información ELECTRO PUNO'!F1205</f>
        <v>Madera Tratada</v>
      </c>
      <c r="J1225" s="194" t="str">
        <f>+'Información ELECTRO PUNO'!B1205</f>
        <v>PPM20</v>
      </c>
      <c r="K1225" s="9" t="str">
        <f t="shared" si="144"/>
        <v>POSTE DE MADERA TRATADA DE 12 mts. CL.5</v>
      </c>
      <c r="L1225" s="139">
        <f t="shared" si="145"/>
        <v>0.41</v>
      </c>
    </row>
    <row r="1226" spans="1:12" x14ac:dyDescent="0.25">
      <c r="A1226" s="193">
        <f>+'Información ELECTRO PUNO'!A1206</f>
        <v>1205</v>
      </c>
      <c r="B1226" s="26" t="str">
        <f t="shared" si="143"/>
        <v>SICODI</v>
      </c>
      <c r="C1226" s="9" t="str">
        <f t="shared" si="139"/>
        <v>Puno</v>
      </c>
      <c r="D1226" s="9" t="str">
        <f t="shared" si="140"/>
        <v>No Reporta</v>
      </c>
      <c r="E1226" s="9" t="str">
        <f t="shared" si="141"/>
        <v>No Reporta</v>
      </c>
      <c r="F1226" s="194" t="str">
        <f>+'Información ELECTRO PUNO'!E1206</f>
        <v>MT</v>
      </c>
      <c r="G1226" s="194">
        <f>+'Información ELECTRO PUNO'!G1206</f>
        <v>12</v>
      </c>
      <c r="H1226" s="9" t="str">
        <f t="shared" si="142"/>
        <v>Poste</v>
      </c>
      <c r="I1226" s="194" t="str">
        <f>+'Información ELECTRO PUNO'!F1206</f>
        <v>Madera Tratada</v>
      </c>
      <c r="J1226" s="194" t="str">
        <f>+'Información ELECTRO PUNO'!B1206</f>
        <v>PPM20</v>
      </c>
      <c r="K1226" s="9" t="str">
        <f t="shared" si="144"/>
        <v>POSTE DE MADERA TRATADA DE 12 mts. CL.5</v>
      </c>
      <c r="L1226" s="139">
        <f t="shared" si="145"/>
        <v>0.41</v>
      </c>
    </row>
    <row r="1227" spans="1:12" x14ac:dyDescent="0.25">
      <c r="A1227" s="193">
        <f>+'Información ELECTRO PUNO'!A1207</f>
        <v>1206</v>
      </c>
      <c r="B1227" s="26" t="str">
        <f t="shared" si="143"/>
        <v>SICODI</v>
      </c>
      <c r="C1227" s="9" t="str">
        <f t="shared" si="139"/>
        <v>Puno</v>
      </c>
      <c r="D1227" s="9" t="str">
        <f t="shared" si="140"/>
        <v>No Reporta</v>
      </c>
      <c r="E1227" s="9" t="str">
        <f t="shared" si="141"/>
        <v>No Reporta</v>
      </c>
      <c r="F1227" s="194" t="str">
        <f>+'Información ELECTRO PUNO'!E1207</f>
        <v>MT</v>
      </c>
      <c r="G1227" s="194">
        <f>+'Información ELECTRO PUNO'!G1207</f>
        <v>12</v>
      </c>
      <c r="H1227" s="9" t="str">
        <f t="shared" si="142"/>
        <v>Poste</v>
      </c>
      <c r="I1227" s="194" t="str">
        <f>+'Información ELECTRO PUNO'!F1207</f>
        <v>Madera Tratada</v>
      </c>
      <c r="J1227" s="194" t="str">
        <f>+'Información ELECTRO PUNO'!B1207</f>
        <v>PPM20</v>
      </c>
      <c r="K1227" s="9" t="str">
        <f t="shared" si="144"/>
        <v>POSTE DE MADERA TRATADA DE 12 mts. CL.5</v>
      </c>
      <c r="L1227" s="139">
        <f t="shared" si="145"/>
        <v>0.41</v>
      </c>
    </row>
    <row r="1228" spans="1:12" x14ac:dyDescent="0.25">
      <c r="A1228" s="193">
        <f>+'Información ELECTRO PUNO'!A1208</f>
        <v>1207</v>
      </c>
      <c r="B1228" s="26" t="str">
        <f t="shared" si="143"/>
        <v>SICODI</v>
      </c>
      <c r="C1228" s="9" t="str">
        <f t="shared" si="139"/>
        <v>Puno</v>
      </c>
      <c r="D1228" s="9" t="str">
        <f t="shared" si="140"/>
        <v>No Reporta</v>
      </c>
      <c r="E1228" s="9" t="str">
        <f t="shared" si="141"/>
        <v>No Reporta</v>
      </c>
      <c r="F1228" s="194" t="str">
        <f>+'Información ELECTRO PUNO'!E1208</f>
        <v>MT</v>
      </c>
      <c r="G1228" s="194">
        <f>+'Información ELECTRO PUNO'!G1208</f>
        <v>12</v>
      </c>
      <c r="H1228" s="9" t="str">
        <f t="shared" si="142"/>
        <v>Poste</v>
      </c>
      <c r="I1228" s="194" t="str">
        <f>+'Información ELECTRO PUNO'!F1208</f>
        <v>Madera Tratada</v>
      </c>
      <c r="J1228" s="194" t="str">
        <f>+'Información ELECTRO PUNO'!B1208</f>
        <v>PPM20</v>
      </c>
      <c r="K1228" s="9" t="str">
        <f t="shared" si="144"/>
        <v>POSTE DE MADERA TRATADA DE 12 mts. CL.5</v>
      </c>
      <c r="L1228" s="139">
        <f t="shared" si="145"/>
        <v>0.41</v>
      </c>
    </row>
    <row r="1229" spans="1:12" x14ac:dyDescent="0.25">
      <c r="A1229" s="193">
        <f>+'Información ELECTRO PUNO'!A1209</f>
        <v>1208</v>
      </c>
      <c r="B1229" s="26" t="str">
        <f t="shared" si="143"/>
        <v>SICODI</v>
      </c>
      <c r="C1229" s="9" t="str">
        <f t="shared" si="139"/>
        <v>Puno</v>
      </c>
      <c r="D1229" s="9" t="str">
        <f t="shared" si="140"/>
        <v>No Reporta</v>
      </c>
      <c r="E1229" s="9" t="str">
        <f t="shared" si="141"/>
        <v>No Reporta</v>
      </c>
      <c r="F1229" s="194" t="str">
        <f>+'Información ELECTRO PUNO'!E1209</f>
        <v>MT</v>
      </c>
      <c r="G1229" s="194">
        <f>+'Información ELECTRO PUNO'!G1209</f>
        <v>12</v>
      </c>
      <c r="H1229" s="9" t="str">
        <f t="shared" si="142"/>
        <v>Poste</v>
      </c>
      <c r="I1229" s="194" t="str">
        <f>+'Información ELECTRO PUNO'!F1209</f>
        <v>Madera Tratada</v>
      </c>
      <c r="J1229" s="194" t="str">
        <f>+'Información ELECTRO PUNO'!B1209</f>
        <v>PPM20</v>
      </c>
      <c r="K1229" s="9" t="str">
        <f t="shared" si="144"/>
        <v>POSTE DE MADERA TRATADA DE 12 mts. CL.5</v>
      </c>
      <c r="L1229" s="139">
        <f t="shared" si="145"/>
        <v>0.41</v>
      </c>
    </row>
    <row r="1230" spans="1:12" x14ac:dyDescent="0.25">
      <c r="A1230" s="193">
        <f>+'Información ELECTRO PUNO'!A1210</f>
        <v>1209</v>
      </c>
      <c r="B1230" s="26" t="str">
        <f t="shared" si="143"/>
        <v>SICODI</v>
      </c>
      <c r="C1230" s="9" t="str">
        <f t="shared" si="139"/>
        <v>Puno</v>
      </c>
      <c r="D1230" s="9" t="str">
        <f t="shared" si="140"/>
        <v>No Reporta</v>
      </c>
      <c r="E1230" s="9" t="str">
        <f t="shared" si="141"/>
        <v>No Reporta</v>
      </c>
      <c r="F1230" s="194" t="str">
        <f>+'Información ELECTRO PUNO'!E1210</f>
        <v>MT</v>
      </c>
      <c r="G1230" s="194">
        <f>+'Información ELECTRO PUNO'!G1210</f>
        <v>12</v>
      </c>
      <c r="H1230" s="9" t="str">
        <f t="shared" si="142"/>
        <v>Poste</v>
      </c>
      <c r="I1230" s="194" t="str">
        <f>+'Información ELECTRO PUNO'!F1210</f>
        <v>Madera Tratada</v>
      </c>
      <c r="J1230" s="194" t="str">
        <f>+'Información ELECTRO PUNO'!B1210</f>
        <v>PPM20</v>
      </c>
      <c r="K1230" s="9" t="str">
        <f t="shared" si="144"/>
        <v>POSTE DE MADERA TRATADA DE 12 mts. CL.5</v>
      </c>
      <c r="L1230" s="139">
        <f t="shared" si="145"/>
        <v>0.41</v>
      </c>
    </row>
    <row r="1231" spans="1:12" x14ac:dyDescent="0.25">
      <c r="A1231" s="193">
        <f>+'Información ELECTRO PUNO'!A1211</f>
        <v>1210</v>
      </c>
      <c r="B1231" s="26" t="str">
        <f t="shared" si="143"/>
        <v>SICODI</v>
      </c>
      <c r="C1231" s="9" t="str">
        <f t="shared" si="139"/>
        <v>Puno</v>
      </c>
      <c r="D1231" s="9" t="str">
        <f t="shared" si="140"/>
        <v>No Reporta</v>
      </c>
      <c r="E1231" s="9" t="str">
        <f t="shared" si="141"/>
        <v>No Reporta</v>
      </c>
      <c r="F1231" s="194" t="str">
        <f>+'Información ELECTRO PUNO'!E1211</f>
        <v>MT</v>
      </c>
      <c r="G1231" s="194">
        <f>+'Información ELECTRO PUNO'!G1211</f>
        <v>12</v>
      </c>
      <c r="H1231" s="9" t="str">
        <f t="shared" si="142"/>
        <v>Poste</v>
      </c>
      <c r="I1231" s="194" t="str">
        <f>+'Información ELECTRO PUNO'!F1211</f>
        <v>Madera Tratada</v>
      </c>
      <c r="J1231" s="194" t="str">
        <f>+'Información ELECTRO PUNO'!B1211</f>
        <v>PPM20</v>
      </c>
      <c r="K1231" s="9" t="str">
        <f t="shared" si="144"/>
        <v>POSTE DE MADERA TRATADA DE 12 mts. CL.5</v>
      </c>
      <c r="L1231" s="139">
        <f t="shared" si="145"/>
        <v>0.41</v>
      </c>
    </row>
    <row r="1232" spans="1:12" x14ac:dyDescent="0.25">
      <c r="A1232" s="193">
        <f>+'Información ELECTRO PUNO'!A1212</f>
        <v>1211</v>
      </c>
      <c r="B1232" s="26" t="str">
        <f t="shared" si="143"/>
        <v>SICODI</v>
      </c>
      <c r="C1232" s="9" t="str">
        <f t="shared" si="139"/>
        <v>Puno</v>
      </c>
      <c r="D1232" s="9" t="str">
        <f t="shared" si="140"/>
        <v>No Reporta</v>
      </c>
      <c r="E1232" s="9" t="str">
        <f t="shared" si="141"/>
        <v>No Reporta</v>
      </c>
      <c r="F1232" s="194" t="str">
        <f>+'Información ELECTRO PUNO'!E1212</f>
        <v>MT</v>
      </c>
      <c r="G1232" s="194">
        <f>+'Información ELECTRO PUNO'!G1212</f>
        <v>12</v>
      </c>
      <c r="H1232" s="9" t="str">
        <f t="shared" si="142"/>
        <v>Poste</v>
      </c>
      <c r="I1232" s="194" t="str">
        <f>+'Información ELECTRO PUNO'!F1212</f>
        <v>Madera Tratada</v>
      </c>
      <c r="J1232" s="194" t="str">
        <f>+'Información ELECTRO PUNO'!B1212</f>
        <v>PPM20</v>
      </c>
      <c r="K1232" s="9" t="str">
        <f t="shared" si="144"/>
        <v>POSTE DE MADERA TRATADA DE 12 mts. CL.5</v>
      </c>
      <c r="L1232" s="139">
        <f t="shared" si="145"/>
        <v>0.41</v>
      </c>
    </row>
    <row r="1233" spans="1:12" x14ac:dyDescent="0.25">
      <c r="A1233" s="193">
        <f>+'Información ELECTRO PUNO'!A1213</f>
        <v>1212</v>
      </c>
      <c r="B1233" s="26" t="str">
        <f t="shared" si="143"/>
        <v>SICODI</v>
      </c>
      <c r="C1233" s="9" t="str">
        <f t="shared" si="139"/>
        <v>Puno</v>
      </c>
      <c r="D1233" s="9" t="str">
        <f t="shared" si="140"/>
        <v>No Reporta</v>
      </c>
      <c r="E1233" s="9" t="str">
        <f t="shared" si="141"/>
        <v>No Reporta</v>
      </c>
      <c r="F1233" s="194" t="str">
        <f>+'Información ELECTRO PUNO'!E1213</f>
        <v>MT</v>
      </c>
      <c r="G1233" s="194">
        <f>+'Información ELECTRO PUNO'!G1213</f>
        <v>12</v>
      </c>
      <c r="H1233" s="9" t="str">
        <f t="shared" si="142"/>
        <v>Poste</v>
      </c>
      <c r="I1233" s="194" t="str">
        <f>+'Información ELECTRO PUNO'!F1213</f>
        <v>Madera Tratada</v>
      </c>
      <c r="J1233" s="194" t="str">
        <f>+'Información ELECTRO PUNO'!B1213</f>
        <v>PPM20</v>
      </c>
      <c r="K1233" s="9" t="str">
        <f t="shared" si="144"/>
        <v>POSTE DE MADERA TRATADA DE 12 mts. CL.5</v>
      </c>
      <c r="L1233" s="139">
        <f t="shared" si="145"/>
        <v>0.41</v>
      </c>
    </row>
    <row r="1234" spans="1:12" x14ac:dyDescent="0.25">
      <c r="A1234" s="193">
        <f>+'Información ELECTRO PUNO'!A1214</f>
        <v>1213</v>
      </c>
      <c r="B1234" s="26" t="str">
        <f t="shared" si="143"/>
        <v>SICODI</v>
      </c>
      <c r="C1234" s="9" t="str">
        <f t="shared" si="139"/>
        <v>Puno</v>
      </c>
      <c r="D1234" s="9" t="str">
        <f t="shared" si="140"/>
        <v>No Reporta</v>
      </c>
      <c r="E1234" s="9" t="str">
        <f t="shared" si="141"/>
        <v>No Reporta</v>
      </c>
      <c r="F1234" s="194" t="str">
        <f>+'Información ELECTRO PUNO'!E1214</f>
        <v>MT</v>
      </c>
      <c r="G1234" s="194">
        <f>+'Información ELECTRO PUNO'!G1214</f>
        <v>12</v>
      </c>
      <c r="H1234" s="9" t="str">
        <f t="shared" si="142"/>
        <v>Poste</v>
      </c>
      <c r="I1234" s="194" t="str">
        <f>+'Información ELECTRO PUNO'!F1214</f>
        <v>Madera Tratada</v>
      </c>
      <c r="J1234" s="194" t="str">
        <f>+'Información ELECTRO PUNO'!B1214</f>
        <v>PPM20</v>
      </c>
      <c r="K1234" s="9" t="str">
        <f t="shared" si="144"/>
        <v>POSTE DE MADERA TRATADA DE 12 mts. CL.5</v>
      </c>
      <c r="L1234" s="139">
        <f t="shared" si="145"/>
        <v>0.41</v>
      </c>
    </row>
    <row r="1235" spans="1:12" x14ac:dyDescent="0.25">
      <c r="A1235" s="193">
        <f>+'Información ELECTRO PUNO'!A1215</f>
        <v>1214</v>
      </c>
      <c r="B1235" s="26" t="str">
        <f t="shared" si="143"/>
        <v>SICODI</v>
      </c>
      <c r="C1235" s="9" t="str">
        <f t="shared" si="139"/>
        <v>Puno</v>
      </c>
      <c r="D1235" s="9" t="str">
        <f t="shared" si="140"/>
        <v>No Reporta</v>
      </c>
      <c r="E1235" s="9" t="str">
        <f t="shared" si="141"/>
        <v>No Reporta</v>
      </c>
      <c r="F1235" s="194" t="str">
        <f>+'Información ELECTRO PUNO'!E1215</f>
        <v>MT</v>
      </c>
      <c r="G1235" s="194">
        <f>+'Información ELECTRO PUNO'!G1215</f>
        <v>12</v>
      </c>
      <c r="H1235" s="9" t="str">
        <f t="shared" si="142"/>
        <v>Poste</v>
      </c>
      <c r="I1235" s="194" t="str">
        <f>+'Información ELECTRO PUNO'!F1215</f>
        <v>Madera Tratada</v>
      </c>
      <c r="J1235" s="194" t="str">
        <f>+'Información ELECTRO PUNO'!B1215</f>
        <v>PPM20</v>
      </c>
      <c r="K1235" s="9" t="str">
        <f t="shared" si="144"/>
        <v>POSTE DE MADERA TRATADA DE 12 mts. CL.5</v>
      </c>
      <c r="L1235" s="139">
        <f t="shared" si="145"/>
        <v>0.41</v>
      </c>
    </row>
    <row r="1236" spans="1:12" x14ac:dyDescent="0.25">
      <c r="A1236" s="193">
        <f>+'Información ELECTRO PUNO'!A1216</f>
        <v>1215</v>
      </c>
      <c r="B1236" s="26" t="str">
        <f t="shared" si="143"/>
        <v>SICODI</v>
      </c>
      <c r="C1236" s="9" t="str">
        <f t="shared" si="139"/>
        <v>Puno</v>
      </c>
      <c r="D1236" s="9" t="str">
        <f t="shared" si="140"/>
        <v>No Reporta</v>
      </c>
      <c r="E1236" s="9" t="str">
        <f t="shared" si="141"/>
        <v>No Reporta</v>
      </c>
      <c r="F1236" s="194" t="str">
        <f>+'Información ELECTRO PUNO'!E1216</f>
        <v>MT</v>
      </c>
      <c r="G1236" s="194">
        <f>+'Información ELECTRO PUNO'!G1216</f>
        <v>12</v>
      </c>
      <c r="H1236" s="9" t="str">
        <f t="shared" si="142"/>
        <v>Poste</v>
      </c>
      <c r="I1236" s="194" t="str">
        <f>+'Información ELECTRO PUNO'!F1216</f>
        <v>Madera Tratada</v>
      </c>
      <c r="J1236" s="194" t="str">
        <f>+'Información ELECTRO PUNO'!B1216</f>
        <v>PPM20</v>
      </c>
      <c r="K1236" s="9" t="str">
        <f t="shared" si="144"/>
        <v>POSTE DE MADERA TRATADA DE 12 mts. CL.5</v>
      </c>
      <c r="L1236" s="139">
        <f t="shared" si="145"/>
        <v>0.41</v>
      </c>
    </row>
    <row r="1237" spans="1:12" x14ac:dyDescent="0.25">
      <c r="A1237" s="193">
        <f>+'Información ELECTRO PUNO'!A1217</f>
        <v>1216</v>
      </c>
      <c r="B1237" s="26" t="str">
        <f t="shared" si="143"/>
        <v>SICODI</v>
      </c>
      <c r="C1237" s="9" t="str">
        <f t="shared" si="139"/>
        <v>Puno</v>
      </c>
      <c r="D1237" s="9" t="str">
        <f t="shared" si="140"/>
        <v>No Reporta</v>
      </c>
      <c r="E1237" s="9" t="str">
        <f t="shared" si="141"/>
        <v>No Reporta</v>
      </c>
      <c r="F1237" s="194" t="str">
        <f>+'Información ELECTRO PUNO'!E1217</f>
        <v>MT</v>
      </c>
      <c r="G1237" s="194">
        <f>+'Información ELECTRO PUNO'!G1217</f>
        <v>12</v>
      </c>
      <c r="H1237" s="9" t="str">
        <f t="shared" si="142"/>
        <v>Poste</v>
      </c>
      <c r="I1237" s="194" t="str">
        <f>+'Información ELECTRO PUNO'!F1217</f>
        <v>Madera Tratada</v>
      </c>
      <c r="J1237" s="194" t="str">
        <f>+'Información ELECTRO PUNO'!B1217</f>
        <v>PPM20</v>
      </c>
      <c r="K1237" s="9" t="str">
        <f t="shared" si="144"/>
        <v>POSTE DE MADERA TRATADA DE 12 mts. CL.5</v>
      </c>
      <c r="L1237" s="139">
        <f t="shared" si="145"/>
        <v>0.41</v>
      </c>
    </row>
    <row r="1238" spans="1:12" x14ac:dyDescent="0.25">
      <c r="A1238" s="193">
        <f>+'Información ELECTRO PUNO'!A1218</f>
        <v>1217</v>
      </c>
      <c r="B1238" s="26" t="str">
        <f t="shared" si="143"/>
        <v>SICODI</v>
      </c>
      <c r="C1238" s="9" t="str">
        <f t="shared" ref="C1238:C1301" si="146">+$C$10</f>
        <v>Puno</v>
      </c>
      <c r="D1238" s="9" t="str">
        <f t="shared" ref="D1238:D1301" si="147">+$D$10</f>
        <v>No Reporta</v>
      </c>
      <c r="E1238" s="9" t="str">
        <f t="shared" ref="E1238:E1301" si="148">+$E$10</f>
        <v>No Reporta</v>
      </c>
      <c r="F1238" s="194" t="str">
        <f>+'Información ELECTRO PUNO'!E1218</f>
        <v>MT</v>
      </c>
      <c r="G1238" s="194">
        <f>+'Información ELECTRO PUNO'!G1218</f>
        <v>12</v>
      </c>
      <c r="H1238" s="9" t="str">
        <f t="shared" ref="H1238:H1301" si="149">+$H$10</f>
        <v>Poste</v>
      </c>
      <c r="I1238" s="194" t="str">
        <f>+'Información ELECTRO PUNO'!F1218</f>
        <v>Madera Tratada</v>
      </c>
      <c r="J1238" s="194" t="str">
        <f>+'Información ELECTRO PUNO'!B1218</f>
        <v>PPM20</v>
      </c>
      <c r="K1238" s="9" t="str">
        <f t="shared" si="144"/>
        <v>POSTE DE MADERA TRATADA DE 12 mts. CL.5</v>
      </c>
      <c r="L1238" s="139">
        <f t="shared" si="145"/>
        <v>0.41</v>
      </c>
    </row>
    <row r="1239" spans="1:12" x14ac:dyDescent="0.25">
      <c r="A1239" s="193">
        <f>+'Información ELECTRO PUNO'!A1219</f>
        <v>1218</v>
      </c>
      <c r="B1239" s="26" t="str">
        <f t="shared" ref="B1239:B1302" si="150">+INDEX($B$8:$B$16,MATCH(J1239,$J$8:$J$16,0))</f>
        <v>SICODI</v>
      </c>
      <c r="C1239" s="9" t="str">
        <f t="shared" si="146"/>
        <v>Puno</v>
      </c>
      <c r="D1239" s="9" t="str">
        <f t="shared" si="147"/>
        <v>No Reporta</v>
      </c>
      <c r="E1239" s="9" t="str">
        <f t="shared" si="148"/>
        <v>No Reporta</v>
      </c>
      <c r="F1239" s="194" t="str">
        <f>+'Información ELECTRO PUNO'!E1219</f>
        <v>MT</v>
      </c>
      <c r="G1239" s="194">
        <f>+'Información ELECTRO PUNO'!G1219</f>
        <v>12</v>
      </c>
      <c r="H1239" s="9" t="str">
        <f t="shared" si="149"/>
        <v>Poste</v>
      </c>
      <c r="I1239" s="194" t="str">
        <f>+'Información ELECTRO PUNO'!F1219</f>
        <v>Madera Tratada</v>
      </c>
      <c r="J1239" s="194" t="str">
        <f>+'Información ELECTRO PUNO'!B1219</f>
        <v>PPM20</v>
      </c>
      <c r="K1239" s="9" t="str">
        <f t="shared" ref="K1239:K1302" si="151">+VLOOKUP(J1239,$J$8:$K$16,2,FALSE)</f>
        <v>POSTE DE MADERA TRATADA DE 12 mts. CL.5</v>
      </c>
      <c r="L1239" s="139">
        <f t="shared" ref="L1239:L1302" si="152">+VLOOKUP(J1239,$J$8:$U$16,12,FALSE)</f>
        <v>0.41</v>
      </c>
    </row>
    <row r="1240" spans="1:12" x14ac:dyDescent="0.25">
      <c r="A1240" s="193">
        <f>+'Información ELECTRO PUNO'!A1220</f>
        <v>1219</v>
      </c>
      <c r="B1240" s="26" t="str">
        <f t="shared" si="150"/>
        <v>SICODI</v>
      </c>
      <c r="C1240" s="9" t="str">
        <f t="shared" si="146"/>
        <v>Puno</v>
      </c>
      <c r="D1240" s="9" t="str">
        <f t="shared" si="147"/>
        <v>No Reporta</v>
      </c>
      <c r="E1240" s="9" t="str">
        <f t="shared" si="148"/>
        <v>No Reporta</v>
      </c>
      <c r="F1240" s="194" t="str">
        <f>+'Información ELECTRO PUNO'!E1220</f>
        <v>MT</v>
      </c>
      <c r="G1240" s="194">
        <f>+'Información ELECTRO PUNO'!G1220</f>
        <v>12</v>
      </c>
      <c r="H1240" s="9" t="str">
        <f t="shared" si="149"/>
        <v>Poste</v>
      </c>
      <c r="I1240" s="194" t="str">
        <f>+'Información ELECTRO PUNO'!F1220</f>
        <v>Madera Tratada</v>
      </c>
      <c r="J1240" s="194" t="str">
        <f>+'Información ELECTRO PUNO'!B1220</f>
        <v>PPM20</v>
      </c>
      <c r="K1240" s="9" t="str">
        <f t="shared" si="151"/>
        <v>POSTE DE MADERA TRATADA DE 12 mts. CL.5</v>
      </c>
      <c r="L1240" s="139">
        <f t="shared" si="152"/>
        <v>0.41</v>
      </c>
    </row>
    <row r="1241" spans="1:12" x14ac:dyDescent="0.25">
      <c r="A1241" s="193">
        <f>+'Información ELECTRO PUNO'!A1221</f>
        <v>1220</v>
      </c>
      <c r="B1241" s="26" t="str">
        <f t="shared" si="150"/>
        <v>SICODI</v>
      </c>
      <c r="C1241" s="9" t="str">
        <f t="shared" si="146"/>
        <v>Puno</v>
      </c>
      <c r="D1241" s="9" t="str">
        <f t="shared" si="147"/>
        <v>No Reporta</v>
      </c>
      <c r="E1241" s="9" t="str">
        <f t="shared" si="148"/>
        <v>No Reporta</v>
      </c>
      <c r="F1241" s="194" t="str">
        <f>+'Información ELECTRO PUNO'!E1221</f>
        <v>MT</v>
      </c>
      <c r="G1241" s="194">
        <f>+'Información ELECTRO PUNO'!G1221</f>
        <v>12</v>
      </c>
      <c r="H1241" s="9" t="str">
        <f t="shared" si="149"/>
        <v>Poste</v>
      </c>
      <c r="I1241" s="194" t="str">
        <f>+'Información ELECTRO PUNO'!F1221</f>
        <v>Madera Tratada</v>
      </c>
      <c r="J1241" s="194" t="str">
        <f>+'Información ELECTRO PUNO'!B1221</f>
        <v>PPM20</v>
      </c>
      <c r="K1241" s="9" t="str">
        <f t="shared" si="151"/>
        <v>POSTE DE MADERA TRATADA DE 12 mts. CL.5</v>
      </c>
      <c r="L1241" s="139">
        <f t="shared" si="152"/>
        <v>0.41</v>
      </c>
    </row>
    <row r="1242" spans="1:12" x14ac:dyDescent="0.25">
      <c r="A1242" s="193">
        <f>+'Información ELECTRO PUNO'!A1222</f>
        <v>1221</v>
      </c>
      <c r="B1242" s="26" t="str">
        <f t="shared" si="150"/>
        <v>SICODI</v>
      </c>
      <c r="C1242" s="9" t="str">
        <f t="shared" si="146"/>
        <v>Puno</v>
      </c>
      <c r="D1242" s="9" t="str">
        <f t="shared" si="147"/>
        <v>No Reporta</v>
      </c>
      <c r="E1242" s="9" t="str">
        <f t="shared" si="148"/>
        <v>No Reporta</v>
      </c>
      <c r="F1242" s="194" t="str">
        <f>+'Información ELECTRO PUNO'!E1222</f>
        <v>MT</v>
      </c>
      <c r="G1242" s="194">
        <f>+'Información ELECTRO PUNO'!G1222</f>
        <v>12</v>
      </c>
      <c r="H1242" s="9" t="str">
        <f t="shared" si="149"/>
        <v>Poste</v>
      </c>
      <c r="I1242" s="194" t="str">
        <f>+'Información ELECTRO PUNO'!F1222</f>
        <v>Madera Tratada</v>
      </c>
      <c r="J1242" s="194" t="str">
        <f>+'Información ELECTRO PUNO'!B1222</f>
        <v>PPM20</v>
      </c>
      <c r="K1242" s="9" t="str">
        <f t="shared" si="151"/>
        <v>POSTE DE MADERA TRATADA DE 12 mts. CL.5</v>
      </c>
      <c r="L1242" s="139">
        <f t="shared" si="152"/>
        <v>0.41</v>
      </c>
    </row>
    <row r="1243" spans="1:12" x14ac:dyDescent="0.25">
      <c r="A1243" s="193">
        <f>+'Información ELECTRO PUNO'!A1223</f>
        <v>1222</v>
      </c>
      <c r="B1243" s="26" t="str">
        <f t="shared" si="150"/>
        <v>SICODI</v>
      </c>
      <c r="C1243" s="9" t="str">
        <f t="shared" si="146"/>
        <v>Puno</v>
      </c>
      <c r="D1243" s="9" t="str">
        <f t="shared" si="147"/>
        <v>No Reporta</v>
      </c>
      <c r="E1243" s="9" t="str">
        <f t="shared" si="148"/>
        <v>No Reporta</v>
      </c>
      <c r="F1243" s="194" t="str">
        <f>+'Información ELECTRO PUNO'!E1223</f>
        <v>MT</v>
      </c>
      <c r="G1243" s="194">
        <f>+'Información ELECTRO PUNO'!G1223</f>
        <v>12</v>
      </c>
      <c r="H1243" s="9" t="str">
        <f t="shared" si="149"/>
        <v>Poste</v>
      </c>
      <c r="I1243" s="194" t="str">
        <f>+'Información ELECTRO PUNO'!F1223</f>
        <v>Madera Tratada</v>
      </c>
      <c r="J1243" s="194" t="str">
        <f>+'Información ELECTRO PUNO'!B1223</f>
        <v>PPM20</v>
      </c>
      <c r="K1243" s="9" t="str">
        <f t="shared" si="151"/>
        <v>POSTE DE MADERA TRATADA DE 12 mts. CL.5</v>
      </c>
      <c r="L1243" s="139">
        <f t="shared" si="152"/>
        <v>0.41</v>
      </c>
    </row>
    <row r="1244" spans="1:12" x14ac:dyDescent="0.25">
      <c r="A1244" s="193">
        <f>+'Información ELECTRO PUNO'!A1224</f>
        <v>1223</v>
      </c>
      <c r="B1244" s="26" t="str">
        <f t="shared" si="150"/>
        <v>SICODI</v>
      </c>
      <c r="C1244" s="9" t="str">
        <f t="shared" si="146"/>
        <v>Puno</v>
      </c>
      <c r="D1244" s="9" t="str">
        <f t="shared" si="147"/>
        <v>No Reporta</v>
      </c>
      <c r="E1244" s="9" t="str">
        <f t="shared" si="148"/>
        <v>No Reporta</v>
      </c>
      <c r="F1244" s="194" t="str">
        <f>+'Información ELECTRO PUNO'!E1224</f>
        <v>MT</v>
      </c>
      <c r="G1244" s="194">
        <f>+'Información ELECTRO PUNO'!G1224</f>
        <v>12</v>
      </c>
      <c r="H1244" s="9" t="str">
        <f t="shared" si="149"/>
        <v>Poste</v>
      </c>
      <c r="I1244" s="194" t="str">
        <f>+'Información ELECTRO PUNO'!F1224</f>
        <v>Madera Tratada</v>
      </c>
      <c r="J1244" s="194" t="str">
        <f>+'Información ELECTRO PUNO'!B1224</f>
        <v>PPM20</v>
      </c>
      <c r="K1244" s="9" t="str">
        <f t="shared" si="151"/>
        <v>POSTE DE MADERA TRATADA DE 12 mts. CL.5</v>
      </c>
      <c r="L1244" s="139">
        <f t="shared" si="152"/>
        <v>0.41</v>
      </c>
    </row>
    <row r="1245" spans="1:12" x14ac:dyDescent="0.25">
      <c r="A1245" s="193">
        <f>+'Información ELECTRO PUNO'!A1225</f>
        <v>1224</v>
      </c>
      <c r="B1245" s="26" t="str">
        <f t="shared" si="150"/>
        <v>SICODI</v>
      </c>
      <c r="C1245" s="9" t="str">
        <f t="shared" si="146"/>
        <v>Puno</v>
      </c>
      <c r="D1245" s="9" t="str">
        <f t="shared" si="147"/>
        <v>No Reporta</v>
      </c>
      <c r="E1245" s="9" t="str">
        <f t="shared" si="148"/>
        <v>No Reporta</v>
      </c>
      <c r="F1245" s="194" t="str">
        <f>+'Información ELECTRO PUNO'!E1225</f>
        <v>MT</v>
      </c>
      <c r="G1245" s="194">
        <f>+'Información ELECTRO PUNO'!G1225</f>
        <v>12</v>
      </c>
      <c r="H1245" s="9" t="str">
        <f t="shared" si="149"/>
        <v>Poste</v>
      </c>
      <c r="I1245" s="194" t="str">
        <f>+'Información ELECTRO PUNO'!F1225</f>
        <v>Madera Tratada</v>
      </c>
      <c r="J1245" s="194" t="str">
        <f>+'Información ELECTRO PUNO'!B1225</f>
        <v>PPM20</v>
      </c>
      <c r="K1245" s="9" t="str">
        <f t="shared" si="151"/>
        <v>POSTE DE MADERA TRATADA DE 12 mts. CL.5</v>
      </c>
      <c r="L1245" s="139">
        <f t="shared" si="152"/>
        <v>0.41</v>
      </c>
    </row>
    <row r="1246" spans="1:12" x14ac:dyDescent="0.25">
      <c r="A1246" s="193">
        <f>+'Información ELECTRO PUNO'!A1226</f>
        <v>1225</v>
      </c>
      <c r="B1246" s="26" t="str">
        <f t="shared" si="150"/>
        <v>SICODI</v>
      </c>
      <c r="C1246" s="9" t="str">
        <f t="shared" si="146"/>
        <v>Puno</v>
      </c>
      <c r="D1246" s="9" t="str">
        <f t="shared" si="147"/>
        <v>No Reporta</v>
      </c>
      <c r="E1246" s="9" t="str">
        <f t="shared" si="148"/>
        <v>No Reporta</v>
      </c>
      <c r="F1246" s="194" t="str">
        <f>+'Información ELECTRO PUNO'!E1226</f>
        <v>MT</v>
      </c>
      <c r="G1246" s="194">
        <f>+'Información ELECTRO PUNO'!G1226</f>
        <v>12</v>
      </c>
      <c r="H1246" s="9" t="str">
        <f t="shared" si="149"/>
        <v>Poste</v>
      </c>
      <c r="I1246" s="194" t="str">
        <f>+'Información ELECTRO PUNO'!F1226</f>
        <v>Madera Tratada</v>
      </c>
      <c r="J1246" s="194" t="str">
        <f>+'Información ELECTRO PUNO'!B1226</f>
        <v>PPM20</v>
      </c>
      <c r="K1246" s="9" t="str">
        <f t="shared" si="151"/>
        <v>POSTE DE MADERA TRATADA DE 12 mts. CL.5</v>
      </c>
      <c r="L1246" s="139">
        <f t="shared" si="152"/>
        <v>0.41</v>
      </c>
    </row>
    <row r="1247" spans="1:12" x14ac:dyDescent="0.25">
      <c r="A1247" s="193">
        <f>+'Información ELECTRO PUNO'!A1227</f>
        <v>1226</v>
      </c>
      <c r="B1247" s="26" t="str">
        <f t="shared" si="150"/>
        <v>SICODI</v>
      </c>
      <c r="C1247" s="9" t="str">
        <f t="shared" si="146"/>
        <v>Puno</v>
      </c>
      <c r="D1247" s="9" t="str">
        <f t="shared" si="147"/>
        <v>No Reporta</v>
      </c>
      <c r="E1247" s="9" t="str">
        <f t="shared" si="148"/>
        <v>No Reporta</v>
      </c>
      <c r="F1247" s="194" t="str">
        <f>+'Información ELECTRO PUNO'!E1227</f>
        <v>MT</v>
      </c>
      <c r="G1247" s="194">
        <f>+'Información ELECTRO PUNO'!G1227</f>
        <v>12</v>
      </c>
      <c r="H1247" s="9" t="str">
        <f t="shared" si="149"/>
        <v>Poste</v>
      </c>
      <c r="I1247" s="194" t="str">
        <f>+'Información ELECTRO PUNO'!F1227</f>
        <v>Madera Tratada</v>
      </c>
      <c r="J1247" s="194" t="str">
        <f>+'Información ELECTRO PUNO'!B1227</f>
        <v>PPM20</v>
      </c>
      <c r="K1247" s="9" t="str">
        <f t="shared" si="151"/>
        <v>POSTE DE MADERA TRATADA DE 12 mts. CL.5</v>
      </c>
      <c r="L1247" s="139">
        <f t="shared" si="152"/>
        <v>0.41</v>
      </c>
    </row>
    <row r="1248" spans="1:12" x14ac:dyDescent="0.25">
      <c r="A1248" s="193">
        <f>+'Información ELECTRO PUNO'!A1228</f>
        <v>1227</v>
      </c>
      <c r="B1248" s="26" t="str">
        <f t="shared" si="150"/>
        <v>SICODI</v>
      </c>
      <c r="C1248" s="9" t="str">
        <f t="shared" si="146"/>
        <v>Puno</v>
      </c>
      <c r="D1248" s="9" t="str">
        <f t="shared" si="147"/>
        <v>No Reporta</v>
      </c>
      <c r="E1248" s="9" t="str">
        <f t="shared" si="148"/>
        <v>No Reporta</v>
      </c>
      <c r="F1248" s="194" t="str">
        <f>+'Información ELECTRO PUNO'!E1228</f>
        <v>MT</v>
      </c>
      <c r="G1248" s="194">
        <f>+'Información ELECTRO PUNO'!G1228</f>
        <v>12</v>
      </c>
      <c r="H1248" s="9" t="str">
        <f t="shared" si="149"/>
        <v>Poste</v>
      </c>
      <c r="I1248" s="194" t="str">
        <f>+'Información ELECTRO PUNO'!F1228</f>
        <v>Madera Tratada</v>
      </c>
      <c r="J1248" s="194" t="str">
        <f>+'Información ELECTRO PUNO'!B1228</f>
        <v>PPM20</v>
      </c>
      <c r="K1248" s="9" t="str">
        <f t="shared" si="151"/>
        <v>POSTE DE MADERA TRATADA DE 12 mts. CL.5</v>
      </c>
      <c r="L1248" s="139">
        <f t="shared" si="152"/>
        <v>0.41</v>
      </c>
    </row>
    <row r="1249" spans="1:12" x14ac:dyDescent="0.25">
      <c r="A1249" s="193">
        <f>+'Información ELECTRO PUNO'!A1229</f>
        <v>1228</v>
      </c>
      <c r="B1249" s="26" t="str">
        <f t="shared" si="150"/>
        <v>SICODI</v>
      </c>
      <c r="C1249" s="9" t="str">
        <f t="shared" si="146"/>
        <v>Puno</v>
      </c>
      <c r="D1249" s="9" t="str">
        <f t="shared" si="147"/>
        <v>No Reporta</v>
      </c>
      <c r="E1249" s="9" t="str">
        <f t="shared" si="148"/>
        <v>No Reporta</v>
      </c>
      <c r="F1249" s="194" t="str">
        <f>+'Información ELECTRO PUNO'!E1229</f>
        <v>MT</v>
      </c>
      <c r="G1249" s="194">
        <f>+'Información ELECTRO PUNO'!G1229</f>
        <v>12</v>
      </c>
      <c r="H1249" s="9" t="str">
        <f t="shared" si="149"/>
        <v>Poste</v>
      </c>
      <c r="I1249" s="194" t="str">
        <f>+'Información ELECTRO PUNO'!F1229</f>
        <v>Madera Tratada</v>
      </c>
      <c r="J1249" s="194" t="str">
        <f>+'Información ELECTRO PUNO'!B1229</f>
        <v>PPM20</v>
      </c>
      <c r="K1249" s="9" t="str">
        <f t="shared" si="151"/>
        <v>POSTE DE MADERA TRATADA DE 12 mts. CL.5</v>
      </c>
      <c r="L1249" s="139">
        <f t="shared" si="152"/>
        <v>0.41</v>
      </c>
    </row>
    <row r="1250" spans="1:12" x14ac:dyDescent="0.25">
      <c r="A1250" s="193">
        <f>+'Información ELECTRO PUNO'!A1230</f>
        <v>1229</v>
      </c>
      <c r="B1250" s="26" t="str">
        <f t="shared" si="150"/>
        <v>SICODI</v>
      </c>
      <c r="C1250" s="9" t="str">
        <f t="shared" si="146"/>
        <v>Puno</v>
      </c>
      <c r="D1250" s="9" t="str">
        <f t="shared" si="147"/>
        <v>No Reporta</v>
      </c>
      <c r="E1250" s="9" t="str">
        <f t="shared" si="148"/>
        <v>No Reporta</v>
      </c>
      <c r="F1250" s="194" t="str">
        <f>+'Información ELECTRO PUNO'!E1230</f>
        <v>BT</v>
      </c>
      <c r="G1250" s="194">
        <f>+'Información ELECTRO PUNO'!G1230</f>
        <v>8</v>
      </c>
      <c r="H1250" s="9" t="str">
        <f t="shared" si="149"/>
        <v>Poste</v>
      </c>
      <c r="I1250" s="194" t="str">
        <f>+'Información ELECTRO PUNO'!F1230</f>
        <v>Concreto Armado</v>
      </c>
      <c r="J1250" s="194" t="str">
        <f>+'Información ELECTRO PUNO'!B1230</f>
        <v>PPC06</v>
      </c>
      <c r="K1250" s="9" t="str">
        <f t="shared" si="151"/>
        <v>POSTE DE CONCRETO ARMADO DE  8/300/120/240</v>
      </c>
      <c r="L1250" s="139">
        <f t="shared" si="152"/>
        <v>0.14000000000000001</v>
      </c>
    </row>
    <row r="1251" spans="1:12" x14ac:dyDescent="0.25">
      <c r="A1251" s="193">
        <f>+'Información ELECTRO PUNO'!A1231</f>
        <v>1230</v>
      </c>
      <c r="B1251" s="26" t="str">
        <f t="shared" si="150"/>
        <v>SICODI</v>
      </c>
      <c r="C1251" s="9" t="str">
        <f t="shared" si="146"/>
        <v>Puno</v>
      </c>
      <c r="D1251" s="9" t="str">
        <f t="shared" si="147"/>
        <v>No Reporta</v>
      </c>
      <c r="E1251" s="9" t="str">
        <f t="shared" si="148"/>
        <v>No Reporta</v>
      </c>
      <c r="F1251" s="194" t="str">
        <f>+'Información ELECTRO PUNO'!E1231</f>
        <v>BT</v>
      </c>
      <c r="G1251" s="194">
        <f>+'Información ELECTRO PUNO'!G1231</f>
        <v>8</v>
      </c>
      <c r="H1251" s="9" t="str">
        <f t="shared" si="149"/>
        <v>Poste</v>
      </c>
      <c r="I1251" s="194" t="str">
        <f>+'Información ELECTRO PUNO'!F1231</f>
        <v>Concreto Armado</v>
      </c>
      <c r="J1251" s="194" t="str">
        <f>+'Información ELECTRO PUNO'!B1231</f>
        <v>PPC06</v>
      </c>
      <c r="K1251" s="9" t="str">
        <f t="shared" si="151"/>
        <v>POSTE DE CONCRETO ARMADO DE  8/300/120/240</v>
      </c>
      <c r="L1251" s="139">
        <f t="shared" si="152"/>
        <v>0.14000000000000001</v>
      </c>
    </row>
    <row r="1252" spans="1:12" x14ac:dyDescent="0.25">
      <c r="A1252" s="193">
        <f>+'Información ELECTRO PUNO'!A1232</f>
        <v>1231</v>
      </c>
      <c r="B1252" s="26" t="str">
        <f t="shared" si="150"/>
        <v>SICODI</v>
      </c>
      <c r="C1252" s="9" t="str">
        <f t="shared" si="146"/>
        <v>Puno</v>
      </c>
      <c r="D1252" s="9" t="str">
        <f t="shared" si="147"/>
        <v>No Reporta</v>
      </c>
      <c r="E1252" s="9" t="str">
        <f t="shared" si="148"/>
        <v>No Reporta</v>
      </c>
      <c r="F1252" s="194" t="str">
        <f>+'Información ELECTRO PUNO'!E1232</f>
        <v>MT</v>
      </c>
      <c r="G1252" s="194">
        <f>+'Información ELECTRO PUNO'!G1232</f>
        <v>12</v>
      </c>
      <c r="H1252" s="9" t="str">
        <f t="shared" si="149"/>
        <v>Poste</v>
      </c>
      <c r="I1252" s="194" t="str">
        <f>+'Información ELECTRO PUNO'!F1232</f>
        <v>Madera Tratada</v>
      </c>
      <c r="J1252" s="194" t="str">
        <f>+'Información ELECTRO PUNO'!B1232</f>
        <v>PPM20</v>
      </c>
      <c r="K1252" s="9" t="str">
        <f t="shared" si="151"/>
        <v>POSTE DE MADERA TRATADA DE 12 mts. CL.5</v>
      </c>
      <c r="L1252" s="139">
        <f t="shared" si="152"/>
        <v>0.41</v>
      </c>
    </row>
    <row r="1253" spans="1:12" x14ac:dyDescent="0.25">
      <c r="A1253" s="193">
        <f>+'Información ELECTRO PUNO'!A1233</f>
        <v>1232</v>
      </c>
      <c r="B1253" s="26" t="str">
        <f t="shared" si="150"/>
        <v>SICODI</v>
      </c>
      <c r="C1253" s="9" t="str">
        <f t="shared" si="146"/>
        <v>Puno</v>
      </c>
      <c r="D1253" s="9" t="str">
        <f t="shared" si="147"/>
        <v>No Reporta</v>
      </c>
      <c r="E1253" s="9" t="str">
        <f t="shared" si="148"/>
        <v>No Reporta</v>
      </c>
      <c r="F1253" s="194" t="str">
        <f>+'Información ELECTRO PUNO'!E1233</f>
        <v>MT</v>
      </c>
      <c r="G1253" s="194">
        <f>+'Información ELECTRO PUNO'!G1233</f>
        <v>12</v>
      </c>
      <c r="H1253" s="9" t="str">
        <f t="shared" si="149"/>
        <v>Poste</v>
      </c>
      <c r="I1253" s="194" t="str">
        <f>+'Información ELECTRO PUNO'!F1233</f>
        <v>Madera Tratada</v>
      </c>
      <c r="J1253" s="194" t="str">
        <f>+'Información ELECTRO PUNO'!B1233</f>
        <v>PPM20</v>
      </c>
      <c r="K1253" s="9" t="str">
        <f t="shared" si="151"/>
        <v>POSTE DE MADERA TRATADA DE 12 mts. CL.5</v>
      </c>
      <c r="L1253" s="139">
        <f t="shared" si="152"/>
        <v>0.41</v>
      </c>
    </row>
    <row r="1254" spans="1:12" x14ac:dyDescent="0.25">
      <c r="A1254" s="193">
        <f>+'Información ELECTRO PUNO'!A1234</f>
        <v>1233</v>
      </c>
      <c r="B1254" s="26" t="str">
        <f t="shared" si="150"/>
        <v>SICODI</v>
      </c>
      <c r="C1254" s="9" t="str">
        <f t="shared" si="146"/>
        <v>Puno</v>
      </c>
      <c r="D1254" s="9" t="str">
        <f t="shared" si="147"/>
        <v>No Reporta</v>
      </c>
      <c r="E1254" s="9" t="str">
        <f t="shared" si="148"/>
        <v>No Reporta</v>
      </c>
      <c r="F1254" s="194" t="str">
        <f>+'Información ELECTRO PUNO'!E1234</f>
        <v>MT</v>
      </c>
      <c r="G1254" s="194">
        <f>+'Información ELECTRO PUNO'!G1234</f>
        <v>12</v>
      </c>
      <c r="H1254" s="9" t="str">
        <f t="shared" si="149"/>
        <v>Poste</v>
      </c>
      <c r="I1254" s="194" t="str">
        <f>+'Información ELECTRO PUNO'!F1234</f>
        <v>Madera Tratada</v>
      </c>
      <c r="J1254" s="194" t="str">
        <f>+'Información ELECTRO PUNO'!B1234</f>
        <v>PPM20</v>
      </c>
      <c r="K1254" s="9" t="str">
        <f t="shared" si="151"/>
        <v>POSTE DE MADERA TRATADA DE 12 mts. CL.5</v>
      </c>
      <c r="L1254" s="139">
        <f t="shared" si="152"/>
        <v>0.41</v>
      </c>
    </row>
    <row r="1255" spans="1:12" x14ac:dyDescent="0.25">
      <c r="A1255" s="193">
        <f>+'Información ELECTRO PUNO'!A1235</f>
        <v>1234</v>
      </c>
      <c r="B1255" s="26" t="str">
        <f t="shared" si="150"/>
        <v>SICODI</v>
      </c>
      <c r="C1255" s="9" t="str">
        <f t="shared" si="146"/>
        <v>Puno</v>
      </c>
      <c r="D1255" s="9" t="str">
        <f t="shared" si="147"/>
        <v>No Reporta</v>
      </c>
      <c r="E1255" s="9" t="str">
        <f t="shared" si="148"/>
        <v>No Reporta</v>
      </c>
      <c r="F1255" s="194" t="str">
        <f>+'Información ELECTRO PUNO'!E1235</f>
        <v>MT</v>
      </c>
      <c r="G1255" s="194">
        <f>+'Información ELECTRO PUNO'!G1235</f>
        <v>12</v>
      </c>
      <c r="H1255" s="9" t="str">
        <f t="shared" si="149"/>
        <v>Poste</v>
      </c>
      <c r="I1255" s="194" t="str">
        <f>+'Información ELECTRO PUNO'!F1235</f>
        <v>Madera Tratada</v>
      </c>
      <c r="J1255" s="194" t="str">
        <f>+'Información ELECTRO PUNO'!B1235</f>
        <v>PPM20</v>
      </c>
      <c r="K1255" s="9" t="str">
        <f t="shared" si="151"/>
        <v>POSTE DE MADERA TRATADA DE 12 mts. CL.5</v>
      </c>
      <c r="L1255" s="139">
        <f t="shared" si="152"/>
        <v>0.41</v>
      </c>
    </row>
    <row r="1256" spans="1:12" x14ac:dyDescent="0.25">
      <c r="A1256" s="193">
        <f>+'Información ELECTRO PUNO'!A1236</f>
        <v>1235</v>
      </c>
      <c r="B1256" s="26" t="str">
        <f t="shared" si="150"/>
        <v>SICODI</v>
      </c>
      <c r="C1256" s="9" t="str">
        <f t="shared" si="146"/>
        <v>Puno</v>
      </c>
      <c r="D1256" s="9" t="str">
        <f t="shared" si="147"/>
        <v>No Reporta</v>
      </c>
      <c r="E1256" s="9" t="str">
        <f t="shared" si="148"/>
        <v>No Reporta</v>
      </c>
      <c r="F1256" s="194" t="str">
        <f>+'Información ELECTRO PUNO'!E1236</f>
        <v>MT</v>
      </c>
      <c r="G1256" s="194">
        <f>+'Información ELECTRO PUNO'!G1236</f>
        <v>12</v>
      </c>
      <c r="H1256" s="9" t="str">
        <f t="shared" si="149"/>
        <v>Poste</v>
      </c>
      <c r="I1256" s="194" t="str">
        <f>+'Información ELECTRO PUNO'!F1236</f>
        <v>Madera Tratada</v>
      </c>
      <c r="J1256" s="194" t="str">
        <f>+'Información ELECTRO PUNO'!B1236</f>
        <v>PPM20</v>
      </c>
      <c r="K1256" s="9" t="str">
        <f t="shared" si="151"/>
        <v>POSTE DE MADERA TRATADA DE 12 mts. CL.5</v>
      </c>
      <c r="L1256" s="139">
        <f t="shared" si="152"/>
        <v>0.41</v>
      </c>
    </row>
    <row r="1257" spans="1:12" x14ac:dyDescent="0.25">
      <c r="A1257" s="193">
        <f>+'Información ELECTRO PUNO'!A1237</f>
        <v>1236</v>
      </c>
      <c r="B1257" s="26" t="str">
        <f t="shared" si="150"/>
        <v>SICODI</v>
      </c>
      <c r="C1257" s="9" t="str">
        <f t="shared" si="146"/>
        <v>Puno</v>
      </c>
      <c r="D1257" s="9" t="str">
        <f t="shared" si="147"/>
        <v>No Reporta</v>
      </c>
      <c r="E1257" s="9" t="str">
        <f t="shared" si="148"/>
        <v>No Reporta</v>
      </c>
      <c r="F1257" s="194" t="str">
        <f>+'Información ELECTRO PUNO'!E1237</f>
        <v>MT</v>
      </c>
      <c r="G1257" s="194">
        <f>+'Información ELECTRO PUNO'!G1237</f>
        <v>12</v>
      </c>
      <c r="H1257" s="9" t="str">
        <f t="shared" si="149"/>
        <v>Poste</v>
      </c>
      <c r="I1257" s="194" t="str">
        <f>+'Información ELECTRO PUNO'!F1237</f>
        <v>Madera Tratada</v>
      </c>
      <c r="J1257" s="194" t="str">
        <f>+'Información ELECTRO PUNO'!B1237</f>
        <v>PPM20</v>
      </c>
      <c r="K1257" s="9" t="str">
        <f t="shared" si="151"/>
        <v>POSTE DE MADERA TRATADA DE 12 mts. CL.5</v>
      </c>
      <c r="L1257" s="139">
        <f t="shared" si="152"/>
        <v>0.41</v>
      </c>
    </row>
    <row r="1258" spans="1:12" x14ac:dyDescent="0.25">
      <c r="A1258" s="193">
        <f>+'Información ELECTRO PUNO'!A1238</f>
        <v>1237</v>
      </c>
      <c r="B1258" s="26" t="str">
        <f t="shared" si="150"/>
        <v>SICODI</v>
      </c>
      <c r="C1258" s="9" t="str">
        <f t="shared" si="146"/>
        <v>Puno</v>
      </c>
      <c r="D1258" s="9" t="str">
        <f t="shared" si="147"/>
        <v>No Reporta</v>
      </c>
      <c r="E1258" s="9" t="str">
        <f t="shared" si="148"/>
        <v>No Reporta</v>
      </c>
      <c r="F1258" s="194" t="str">
        <f>+'Información ELECTRO PUNO'!E1238</f>
        <v>MT</v>
      </c>
      <c r="G1258" s="194">
        <f>+'Información ELECTRO PUNO'!G1238</f>
        <v>12</v>
      </c>
      <c r="H1258" s="9" t="str">
        <f t="shared" si="149"/>
        <v>Poste</v>
      </c>
      <c r="I1258" s="194" t="str">
        <f>+'Información ELECTRO PUNO'!F1238</f>
        <v>Madera Tratada</v>
      </c>
      <c r="J1258" s="194" t="str">
        <f>+'Información ELECTRO PUNO'!B1238</f>
        <v>PPM20</v>
      </c>
      <c r="K1258" s="9" t="str">
        <f t="shared" si="151"/>
        <v>POSTE DE MADERA TRATADA DE 12 mts. CL.5</v>
      </c>
      <c r="L1258" s="139">
        <f t="shared" si="152"/>
        <v>0.41</v>
      </c>
    </row>
    <row r="1259" spans="1:12" x14ac:dyDescent="0.25">
      <c r="A1259" s="193">
        <f>+'Información ELECTRO PUNO'!A1239</f>
        <v>1238</v>
      </c>
      <c r="B1259" s="26" t="str">
        <f t="shared" si="150"/>
        <v>SICODI</v>
      </c>
      <c r="C1259" s="9" t="str">
        <f t="shared" si="146"/>
        <v>Puno</v>
      </c>
      <c r="D1259" s="9" t="str">
        <f t="shared" si="147"/>
        <v>No Reporta</v>
      </c>
      <c r="E1259" s="9" t="str">
        <f t="shared" si="148"/>
        <v>No Reporta</v>
      </c>
      <c r="F1259" s="194" t="str">
        <f>+'Información ELECTRO PUNO'!E1239</f>
        <v>MT</v>
      </c>
      <c r="G1259" s="194">
        <f>+'Información ELECTRO PUNO'!G1239</f>
        <v>12</v>
      </c>
      <c r="H1259" s="9" t="str">
        <f t="shared" si="149"/>
        <v>Poste</v>
      </c>
      <c r="I1259" s="194" t="str">
        <f>+'Información ELECTRO PUNO'!F1239</f>
        <v>Madera Tratada</v>
      </c>
      <c r="J1259" s="194" t="str">
        <f>+'Información ELECTRO PUNO'!B1239</f>
        <v>PPM20</v>
      </c>
      <c r="K1259" s="9" t="str">
        <f t="shared" si="151"/>
        <v>POSTE DE MADERA TRATADA DE 12 mts. CL.5</v>
      </c>
      <c r="L1259" s="139">
        <f t="shared" si="152"/>
        <v>0.41</v>
      </c>
    </row>
    <row r="1260" spans="1:12" x14ac:dyDescent="0.25">
      <c r="A1260" s="193">
        <f>+'Información ELECTRO PUNO'!A1240</f>
        <v>1239</v>
      </c>
      <c r="B1260" s="26" t="str">
        <f t="shared" si="150"/>
        <v>SICODI</v>
      </c>
      <c r="C1260" s="9" t="str">
        <f t="shared" si="146"/>
        <v>Puno</v>
      </c>
      <c r="D1260" s="9" t="str">
        <f t="shared" si="147"/>
        <v>No Reporta</v>
      </c>
      <c r="E1260" s="9" t="str">
        <f t="shared" si="148"/>
        <v>No Reporta</v>
      </c>
      <c r="F1260" s="194" t="str">
        <f>+'Información ELECTRO PUNO'!E1240</f>
        <v>MT</v>
      </c>
      <c r="G1260" s="194">
        <f>+'Información ELECTRO PUNO'!G1240</f>
        <v>12</v>
      </c>
      <c r="H1260" s="9" t="str">
        <f t="shared" si="149"/>
        <v>Poste</v>
      </c>
      <c r="I1260" s="194" t="str">
        <f>+'Información ELECTRO PUNO'!F1240</f>
        <v>Madera Tratada</v>
      </c>
      <c r="J1260" s="194" t="str">
        <f>+'Información ELECTRO PUNO'!B1240</f>
        <v>PPM20</v>
      </c>
      <c r="K1260" s="9" t="str">
        <f t="shared" si="151"/>
        <v>POSTE DE MADERA TRATADA DE 12 mts. CL.5</v>
      </c>
      <c r="L1260" s="139">
        <f t="shared" si="152"/>
        <v>0.41</v>
      </c>
    </row>
    <row r="1261" spans="1:12" x14ac:dyDescent="0.25">
      <c r="A1261" s="193">
        <f>+'Información ELECTRO PUNO'!A1241</f>
        <v>1240</v>
      </c>
      <c r="B1261" s="26" t="str">
        <f t="shared" si="150"/>
        <v>SICODI</v>
      </c>
      <c r="C1261" s="9" t="str">
        <f t="shared" si="146"/>
        <v>Puno</v>
      </c>
      <c r="D1261" s="9" t="str">
        <f t="shared" si="147"/>
        <v>No Reporta</v>
      </c>
      <c r="E1261" s="9" t="str">
        <f t="shared" si="148"/>
        <v>No Reporta</v>
      </c>
      <c r="F1261" s="194" t="str">
        <f>+'Información ELECTRO PUNO'!E1241</f>
        <v>MT</v>
      </c>
      <c r="G1261" s="194">
        <f>+'Información ELECTRO PUNO'!G1241</f>
        <v>12</v>
      </c>
      <c r="H1261" s="9" t="str">
        <f t="shared" si="149"/>
        <v>Poste</v>
      </c>
      <c r="I1261" s="194" t="str">
        <f>+'Información ELECTRO PUNO'!F1241</f>
        <v>Madera Tratada</v>
      </c>
      <c r="J1261" s="194" t="str">
        <f>+'Información ELECTRO PUNO'!B1241</f>
        <v>PPM20</v>
      </c>
      <c r="K1261" s="9" t="str">
        <f t="shared" si="151"/>
        <v>POSTE DE MADERA TRATADA DE 12 mts. CL.5</v>
      </c>
      <c r="L1261" s="139">
        <f t="shared" si="152"/>
        <v>0.41</v>
      </c>
    </row>
    <row r="1262" spans="1:12" x14ac:dyDescent="0.25">
      <c r="A1262" s="193">
        <f>+'Información ELECTRO PUNO'!A1242</f>
        <v>1241</v>
      </c>
      <c r="B1262" s="26" t="str">
        <f t="shared" si="150"/>
        <v>SICODI</v>
      </c>
      <c r="C1262" s="9" t="str">
        <f t="shared" si="146"/>
        <v>Puno</v>
      </c>
      <c r="D1262" s="9" t="str">
        <f t="shared" si="147"/>
        <v>No Reporta</v>
      </c>
      <c r="E1262" s="9" t="str">
        <f t="shared" si="148"/>
        <v>No Reporta</v>
      </c>
      <c r="F1262" s="194" t="str">
        <f>+'Información ELECTRO PUNO'!E1242</f>
        <v>MT</v>
      </c>
      <c r="G1262" s="194">
        <f>+'Información ELECTRO PUNO'!G1242</f>
        <v>12</v>
      </c>
      <c r="H1262" s="9" t="str">
        <f t="shared" si="149"/>
        <v>Poste</v>
      </c>
      <c r="I1262" s="194" t="str">
        <f>+'Información ELECTRO PUNO'!F1242</f>
        <v>Madera Tratada</v>
      </c>
      <c r="J1262" s="194" t="str">
        <f>+'Información ELECTRO PUNO'!B1242</f>
        <v>PPM20</v>
      </c>
      <c r="K1262" s="9" t="str">
        <f t="shared" si="151"/>
        <v>POSTE DE MADERA TRATADA DE 12 mts. CL.5</v>
      </c>
      <c r="L1262" s="139">
        <f t="shared" si="152"/>
        <v>0.41</v>
      </c>
    </row>
    <row r="1263" spans="1:12" x14ac:dyDescent="0.25">
      <c r="A1263" s="193">
        <f>+'Información ELECTRO PUNO'!A1243</f>
        <v>1242</v>
      </c>
      <c r="B1263" s="26" t="str">
        <f t="shared" si="150"/>
        <v>SICODI</v>
      </c>
      <c r="C1263" s="9" t="str">
        <f t="shared" si="146"/>
        <v>Puno</v>
      </c>
      <c r="D1263" s="9" t="str">
        <f t="shared" si="147"/>
        <v>No Reporta</v>
      </c>
      <c r="E1263" s="9" t="str">
        <f t="shared" si="148"/>
        <v>No Reporta</v>
      </c>
      <c r="F1263" s="194" t="str">
        <f>+'Información ELECTRO PUNO'!E1243</f>
        <v>MT</v>
      </c>
      <c r="G1263" s="194">
        <f>+'Información ELECTRO PUNO'!G1243</f>
        <v>12</v>
      </c>
      <c r="H1263" s="9" t="str">
        <f t="shared" si="149"/>
        <v>Poste</v>
      </c>
      <c r="I1263" s="194" t="str">
        <f>+'Información ELECTRO PUNO'!F1243</f>
        <v>Madera Tratada</v>
      </c>
      <c r="J1263" s="194" t="str">
        <f>+'Información ELECTRO PUNO'!B1243</f>
        <v>PPM20</v>
      </c>
      <c r="K1263" s="9" t="str">
        <f t="shared" si="151"/>
        <v>POSTE DE MADERA TRATADA DE 12 mts. CL.5</v>
      </c>
      <c r="L1263" s="139">
        <f t="shared" si="152"/>
        <v>0.41</v>
      </c>
    </row>
    <row r="1264" spans="1:12" x14ac:dyDescent="0.25">
      <c r="A1264" s="193">
        <f>+'Información ELECTRO PUNO'!A1244</f>
        <v>1243</v>
      </c>
      <c r="B1264" s="26" t="str">
        <f t="shared" si="150"/>
        <v>SICODI</v>
      </c>
      <c r="C1264" s="9" t="str">
        <f t="shared" si="146"/>
        <v>Puno</v>
      </c>
      <c r="D1264" s="9" t="str">
        <f t="shared" si="147"/>
        <v>No Reporta</v>
      </c>
      <c r="E1264" s="9" t="str">
        <f t="shared" si="148"/>
        <v>No Reporta</v>
      </c>
      <c r="F1264" s="194" t="str">
        <f>+'Información ELECTRO PUNO'!E1244</f>
        <v>MT</v>
      </c>
      <c r="G1264" s="194">
        <f>+'Información ELECTRO PUNO'!G1244</f>
        <v>12</v>
      </c>
      <c r="H1264" s="9" t="str">
        <f t="shared" si="149"/>
        <v>Poste</v>
      </c>
      <c r="I1264" s="194" t="str">
        <f>+'Información ELECTRO PUNO'!F1244</f>
        <v>Madera Tratada</v>
      </c>
      <c r="J1264" s="194" t="str">
        <f>+'Información ELECTRO PUNO'!B1244</f>
        <v>PPM20</v>
      </c>
      <c r="K1264" s="9" t="str">
        <f t="shared" si="151"/>
        <v>POSTE DE MADERA TRATADA DE 12 mts. CL.5</v>
      </c>
      <c r="L1264" s="139">
        <f t="shared" si="152"/>
        <v>0.41</v>
      </c>
    </row>
    <row r="1265" spans="1:12" x14ac:dyDescent="0.25">
      <c r="A1265" s="193">
        <f>+'Información ELECTRO PUNO'!A1245</f>
        <v>1244</v>
      </c>
      <c r="B1265" s="26" t="str">
        <f t="shared" si="150"/>
        <v>SICODI</v>
      </c>
      <c r="C1265" s="9" t="str">
        <f t="shared" si="146"/>
        <v>Puno</v>
      </c>
      <c r="D1265" s="9" t="str">
        <f t="shared" si="147"/>
        <v>No Reporta</v>
      </c>
      <c r="E1265" s="9" t="str">
        <f t="shared" si="148"/>
        <v>No Reporta</v>
      </c>
      <c r="F1265" s="194" t="str">
        <f>+'Información ELECTRO PUNO'!E1245</f>
        <v>MT</v>
      </c>
      <c r="G1265" s="194">
        <f>+'Información ELECTRO PUNO'!G1245</f>
        <v>12</v>
      </c>
      <c r="H1265" s="9" t="str">
        <f t="shared" si="149"/>
        <v>Poste</v>
      </c>
      <c r="I1265" s="194" t="str">
        <f>+'Información ELECTRO PUNO'!F1245</f>
        <v>Madera Tratada</v>
      </c>
      <c r="J1265" s="194" t="str">
        <f>+'Información ELECTRO PUNO'!B1245</f>
        <v>PPM20</v>
      </c>
      <c r="K1265" s="9" t="str">
        <f t="shared" si="151"/>
        <v>POSTE DE MADERA TRATADA DE 12 mts. CL.5</v>
      </c>
      <c r="L1265" s="139">
        <f t="shared" si="152"/>
        <v>0.41</v>
      </c>
    </row>
    <row r="1266" spans="1:12" x14ac:dyDescent="0.25">
      <c r="A1266" s="193">
        <f>+'Información ELECTRO PUNO'!A1246</f>
        <v>1245</v>
      </c>
      <c r="B1266" s="26" t="str">
        <f t="shared" si="150"/>
        <v>SICODI</v>
      </c>
      <c r="C1266" s="9" t="str">
        <f t="shared" si="146"/>
        <v>Puno</v>
      </c>
      <c r="D1266" s="9" t="str">
        <f t="shared" si="147"/>
        <v>No Reporta</v>
      </c>
      <c r="E1266" s="9" t="str">
        <f t="shared" si="148"/>
        <v>No Reporta</v>
      </c>
      <c r="F1266" s="194" t="str">
        <f>+'Información ELECTRO PUNO'!E1246</f>
        <v>MT</v>
      </c>
      <c r="G1266" s="194">
        <f>+'Información ELECTRO PUNO'!G1246</f>
        <v>12</v>
      </c>
      <c r="H1266" s="9" t="str">
        <f t="shared" si="149"/>
        <v>Poste</v>
      </c>
      <c r="I1266" s="194" t="str">
        <f>+'Información ELECTRO PUNO'!F1246</f>
        <v>Madera Tratada</v>
      </c>
      <c r="J1266" s="194" t="str">
        <f>+'Información ELECTRO PUNO'!B1246</f>
        <v>PPM20</v>
      </c>
      <c r="K1266" s="9" t="str">
        <f t="shared" si="151"/>
        <v>POSTE DE MADERA TRATADA DE 12 mts. CL.5</v>
      </c>
      <c r="L1266" s="139">
        <f t="shared" si="152"/>
        <v>0.41</v>
      </c>
    </row>
    <row r="1267" spans="1:12" x14ac:dyDescent="0.25">
      <c r="A1267" s="193">
        <f>+'Información ELECTRO PUNO'!A1247</f>
        <v>1246</v>
      </c>
      <c r="B1267" s="26" t="str">
        <f t="shared" si="150"/>
        <v>SICODI</v>
      </c>
      <c r="C1267" s="9" t="str">
        <f t="shared" si="146"/>
        <v>Puno</v>
      </c>
      <c r="D1267" s="9" t="str">
        <f t="shared" si="147"/>
        <v>No Reporta</v>
      </c>
      <c r="E1267" s="9" t="str">
        <f t="shared" si="148"/>
        <v>No Reporta</v>
      </c>
      <c r="F1267" s="194" t="str">
        <f>+'Información ELECTRO PUNO'!E1247</f>
        <v>MT</v>
      </c>
      <c r="G1267" s="194">
        <f>+'Información ELECTRO PUNO'!G1247</f>
        <v>12</v>
      </c>
      <c r="H1267" s="9" t="str">
        <f t="shared" si="149"/>
        <v>Poste</v>
      </c>
      <c r="I1267" s="194" t="str">
        <f>+'Información ELECTRO PUNO'!F1247</f>
        <v>Madera Tratada</v>
      </c>
      <c r="J1267" s="194" t="str">
        <f>+'Información ELECTRO PUNO'!B1247</f>
        <v>PPM20</v>
      </c>
      <c r="K1267" s="9" t="str">
        <f t="shared" si="151"/>
        <v>POSTE DE MADERA TRATADA DE 12 mts. CL.5</v>
      </c>
      <c r="L1267" s="139">
        <f t="shared" si="152"/>
        <v>0.41</v>
      </c>
    </row>
    <row r="1268" spans="1:12" x14ac:dyDescent="0.25">
      <c r="A1268" s="193">
        <f>+'Información ELECTRO PUNO'!A1248</f>
        <v>1247</v>
      </c>
      <c r="B1268" s="26" t="str">
        <f t="shared" si="150"/>
        <v>SICODI</v>
      </c>
      <c r="C1268" s="9" t="str">
        <f t="shared" si="146"/>
        <v>Puno</v>
      </c>
      <c r="D1268" s="9" t="str">
        <f t="shared" si="147"/>
        <v>No Reporta</v>
      </c>
      <c r="E1268" s="9" t="str">
        <f t="shared" si="148"/>
        <v>No Reporta</v>
      </c>
      <c r="F1268" s="194" t="str">
        <f>+'Información ELECTRO PUNO'!E1248</f>
        <v>MT</v>
      </c>
      <c r="G1268" s="194">
        <f>+'Información ELECTRO PUNO'!G1248</f>
        <v>12</v>
      </c>
      <c r="H1268" s="9" t="str">
        <f t="shared" si="149"/>
        <v>Poste</v>
      </c>
      <c r="I1268" s="194" t="str">
        <f>+'Información ELECTRO PUNO'!F1248</f>
        <v>Madera Tratada</v>
      </c>
      <c r="J1268" s="194" t="str">
        <f>+'Información ELECTRO PUNO'!B1248</f>
        <v>PPM20</v>
      </c>
      <c r="K1268" s="9" t="str">
        <f t="shared" si="151"/>
        <v>POSTE DE MADERA TRATADA DE 12 mts. CL.5</v>
      </c>
      <c r="L1268" s="139">
        <f t="shared" si="152"/>
        <v>0.41</v>
      </c>
    </row>
    <row r="1269" spans="1:12" x14ac:dyDescent="0.25">
      <c r="A1269" s="193">
        <f>+'Información ELECTRO PUNO'!A1249</f>
        <v>1248</v>
      </c>
      <c r="B1269" s="26" t="str">
        <f t="shared" si="150"/>
        <v>SICODI</v>
      </c>
      <c r="C1269" s="9" t="str">
        <f t="shared" si="146"/>
        <v>Puno</v>
      </c>
      <c r="D1269" s="9" t="str">
        <f t="shared" si="147"/>
        <v>No Reporta</v>
      </c>
      <c r="E1269" s="9" t="str">
        <f t="shared" si="148"/>
        <v>No Reporta</v>
      </c>
      <c r="F1269" s="194" t="str">
        <f>+'Información ELECTRO PUNO'!E1249</f>
        <v>MT</v>
      </c>
      <c r="G1269" s="194">
        <f>+'Información ELECTRO PUNO'!G1249</f>
        <v>12</v>
      </c>
      <c r="H1269" s="9" t="str">
        <f t="shared" si="149"/>
        <v>Poste</v>
      </c>
      <c r="I1269" s="194" t="str">
        <f>+'Información ELECTRO PUNO'!F1249</f>
        <v>Madera Tratada</v>
      </c>
      <c r="J1269" s="194" t="str">
        <f>+'Información ELECTRO PUNO'!B1249</f>
        <v>PPM20</v>
      </c>
      <c r="K1269" s="9" t="str">
        <f t="shared" si="151"/>
        <v>POSTE DE MADERA TRATADA DE 12 mts. CL.5</v>
      </c>
      <c r="L1269" s="139">
        <f t="shared" si="152"/>
        <v>0.41</v>
      </c>
    </row>
    <row r="1270" spans="1:12" x14ac:dyDescent="0.25">
      <c r="A1270" s="193">
        <f>+'Información ELECTRO PUNO'!A1250</f>
        <v>1249</v>
      </c>
      <c r="B1270" s="26" t="str">
        <f t="shared" si="150"/>
        <v>SICODI</v>
      </c>
      <c r="C1270" s="9" t="str">
        <f t="shared" si="146"/>
        <v>Puno</v>
      </c>
      <c r="D1270" s="9" t="str">
        <f t="shared" si="147"/>
        <v>No Reporta</v>
      </c>
      <c r="E1270" s="9" t="str">
        <f t="shared" si="148"/>
        <v>No Reporta</v>
      </c>
      <c r="F1270" s="194" t="str">
        <f>+'Información ELECTRO PUNO'!E1250</f>
        <v>MT</v>
      </c>
      <c r="G1270" s="194">
        <f>+'Información ELECTRO PUNO'!G1250</f>
        <v>12</v>
      </c>
      <c r="H1270" s="9" t="str">
        <f t="shared" si="149"/>
        <v>Poste</v>
      </c>
      <c r="I1270" s="194" t="str">
        <f>+'Información ELECTRO PUNO'!F1250</f>
        <v>Madera Tratada</v>
      </c>
      <c r="J1270" s="194" t="str">
        <f>+'Información ELECTRO PUNO'!B1250</f>
        <v>PPM20</v>
      </c>
      <c r="K1270" s="9" t="str">
        <f t="shared" si="151"/>
        <v>POSTE DE MADERA TRATADA DE 12 mts. CL.5</v>
      </c>
      <c r="L1270" s="139">
        <f t="shared" si="152"/>
        <v>0.41</v>
      </c>
    </row>
    <row r="1271" spans="1:12" x14ac:dyDescent="0.25">
      <c r="A1271" s="193">
        <f>+'Información ELECTRO PUNO'!A1251</f>
        <v>1250</v>
      </c>
      <c r="B1271" s="26" t="str">
        <f t="shared" si="150"/>
        <v>SICODI</v>
      </c>
      <c r="C1271" s="9" t="str">
        <f t="shared" si="146"/>
        <v>Puno</v>
      </c>
      <c r="D1271" s="9" t="str">
        <f t="shared" si="147"/>
        <v>No Reporta</v>
      </c>
      <c r="E1271" s="9" t="str">
        <f t="shared" si="148"/>
        <v>No Reporta</v>
      </c>
      <c r="F1271" s="194" t="str">
        <f>+'Información ELECTRO PUNO'!E1251</f>
        <v>MT</v>
      </c>
      <c r="G1271" s="194">
        <f>+'Información ELECTRO PUNO'!G1251</f>
        <v>12</v>
      </c>
      <c r="H1271" s="9" t="str">
        <f t="shared" si="149"/>
        <v>Poste</v>
      </c>
      <c r="I1271" s="194" t="str">
        <f>+'Información ELECTRO PUNO'!F1251</f>
        <v>Madera Tratada</v>
      </c>
      <c r="J1271" s="194" t="str">
        <f>+'Información ELECTRO PUNO'!B1251</f>
        <v>PPM20</v>
      </c>
      <c r="K1271" s="9" t="str">
        <f t="shared" si="151"/>
        <v>POSTE DE MADERA TRATADA DE 12 mts. CL.5</v>
      </c>
      <c r="L1271" s="139">
        <f t="shared" si="152"/>
        <v>0.41</v>
      </c>
    </row>
    <row r="1272" spans="1:12" x14ac:dyDescent="0.25">
      <c r="A1272" s="193">
        <f>+'Información ELECTRO PUNO'!A1252</f>
        <v>1251</v>
      </c>
      <c r="B1272" s="26" t="str">
        <f t="shared" si="150"/>
        <v>SICODI</v>
      </c>
      <c r="C1272" s="9" t="str">
        <f t="shared" si="146"/>
        <v>Puno</v>
      </c>
      <c r="D1272" s="9" t="str">
        <f t="shared" si="147"/>
        <v>No Reporta</v>
      </c>
      <c r="E1272" s="9" t="str">
        <f t="shared" si="148"/>
        <v>No Reporta</v>
      </c>
      <c r="F1272" s="194" t="str">
        <f>+'Información ELECTRO PUNO'!E1252</f>
        <v>MT</v>
      </c>
      <c r="G1272" s="194">
        <f>+'Información ELECTRO PUNO'!G1252</f>
        <v>12</v>
      </c>
      <c r="H1272" s="9" t="str">
        <f t="shared" si="149"/>
        <v>Poste</v>
      </c>
      <c r="I1272" s="194" t="str">
        <f>+'Información ELECTRO PUNO'!F1252</f>
        <v>Madera Tratada</v>
      </c>
      <c r="J1272" s="194" t="str">
        <f>+'Información ELECTRO PUNO'!B1252</f>
        <v>PPM20</v>
      </c>
      <c r="K1272" s="9" t="str">
        <f t="shared" si="151"/>
        <v>POSTE DE MADERA TRATADA DE 12 mts. CL.5</v>
      </c>
      <c r="L1272" s="139">
        <f t="shared" si="152"/>
        <v>0.41</v>
      </c>
    </row>
    <row r="1273" spans="1:12" x14ac:dyDescent="0.25">
      <c r="A1273" s="193">
        <f>+'Información ELECTRO PUNO'!A1253</f>
        <v>1252</v>
      </c>
      <c r="B1273" s="26" t="str">
        <f t="shared" si="150"/>
        <v>SICODI</v>
      </c>
      <c r="C1273" s="9" t="str">
        <f t="shared" si="146"/>
        <v>Puno</v>
      </c>
      <c r="D1273" s="9" t="str">
        <f t="shared" si="147"/>
        <v>No Reporta</v>
      </c>
      <c r="E1273" s="9" t="str">
        <f t="shared" si="148"/>
        <v>No Reporta</v>
      </c>
      <c r="F1273" s="194" t="str">
        <f>+'Información ELECTRO PUNO'!E1253</f>
        <v>BT</v>
      </c>
      <c r="G1273" s="194">
        <f>+'Información ELECTRO PUNO'!G1253</f>
        <v>8</v>
      </c>
      <c r="H1273" s="9" t="str">
        <f t="shared" si="149"/>
        <v>Poste</v>
      </c>
      <c r="I1273" s="194" t="str">
        <f>+'Información ELECTRO PUNO'!F1253</f>
        <v>Concreto Armado</v>
      </c>
      <c r="J1273" s="194" t="str">
        <f>+'Información ELECTRO PUNO'!B1253</f>
        <v>PPC06</v>
      </c>
      <c r="K1273" s="9" t="str">
        <f t="shared" si="151"/>
        <v>POSTE DE CONCRETO ARMADO DE  8/300/120/240</v>
      </c>
      <c r="L1273" s="139">
        <f t="shared" si="152"/>
        <v>0.14000000000000001</v>
      </c>
    </row>
    <row r="1274" spans="1:12" x14ac:dyDescent="0.25">
      <c r="A1274" s="193">
        <f>+'Información ELECTRO PUNO'!A1254</f>
        <v>1253</v>
      </c>
      <c r="B1274" s="26" t="str">
        <f t="shared" si="150"/>
        <v>SICODI</v>
      </c>
      <c r="C1274" s="9" t="str">
        <f t="shared" si="146"/>
        <v>Puno</v>
      </c>
      <c r="D1274" s="9" t="str">
        <f t="shared" si="147"/>
        <v>No Reporta</v>
      </c>
      <c r="E1274" s="9" t="str">
        <f t="shared" si="148"/>
        <v>No Reporta</v>
      </c>
      <c r="F1274" s="194" t="str">
        <f>+'Información ELECTRO PUNO'!E1254</f>
        <v>MT</v>
      </c>
      <c r="G1274" s="194">
        <f>+'Información ELECTRO PUNO'!G1254</f>
        <v>12</v>
      </c>
      <c r="H1274" s="9" t="str">
        <f t="shared" si="149"/>
        <v>Poste</v>
      </c>
      <c r="I1274" s="194" t="str">
        <f>+'Información ELECTRO PUNO'!F1254</f>
        <v>Madera Tratada</v>
      </c>
      <c r="J1274" s="194" t="str">
        <f>+'Información ELECTRO PUNO'!B1254</f>
        <v>PPM20</v>
      </c>
      <c r="K1274" s="9" t="str">
        <f t="shared" si="151"/>
        <v>POSTE DE MADERA TRATADA DE 12 mts. CL.5</v>
      </c>
      <c r="L1274" s="139">
        <f t="shared" si="152"/>
        <v>0.41</v>
      </c>
    </row>
    <row r="1275" spans="1:12" x14ac:dyDescent="0.25">
      <c r="A1275" s="193">
        <f>+'Información ELECTRO PUNO'!A1255</f>
        <v>1254</v>
      </c>
      <c r="B1275" s="26" t="str">
        <f t="shared" si="150"/>
        <v>SICODI</v>
      </c>
      <c r="C1275" s="9" t="str">
        <f t="shared" si="146"/>
        <v>Puno</v>
      </c>
      <c r="D1275" s="9" t="str">
        <f t="shared" si="147"/>
        <v>No Reporta</v>
      </c>
      <c r="E1275" s="9" t="str">
        <f t="shared" si="148"/>
        <v>No Reporta</v>
      </c>
      <c r="F1275" s="194" t="str">
        <f>+'Información ELECTRO PUNO'!E1255</f>
        <v>MT</v>
      </c>
      <c r="G1275" s="194">
        <f>+'Información ELECTRO PUNO'!G1255</f>
        <v>12</v>
      </c>
      <c r="H1275" s="9" t="str">
        <f t="shared" si="149"/>
        <v>Poste</v>
      </c>
      <c r="I1275" s="194" t="str">
        <f>+'Información ELECTRO PUNO'!F1255</f>
        <v>Madera Tratada</v>
      </c>
      <c r="J1275" s="194" t="str">
        <f>+'Información ELECTRO PUNO'!B1255</f>
        <v>PPM20</v>
      </c>
      <c r="K1275" s="9" t="str">
        <f t="shared" si="151"/>
        <v>POSTE DE MADERA TRATADA DE 12 mts. CL.5</v>
      </c>
      <c r="L1275" s="139">
        <f t="shared" si="152"/>
        <v>0.41</v>
      </c>
    </row>
    <row r="1276" spans="1:12" x14ac:dyDescent="0.25">
      <c r="A1276" s="193">
        <f>+'Información ELECTRO PUNO'!A1256</f>
        <v>1255</v>
      </c>
      <c r="B1276" s="26" t="str">
        <f t="shared" si="150"/>
        <v>SICODI</v>
      </c>
      <c r="C1276" s="9" t="str">
        <f t="shared" si="146"/>
        <v>Puno</v>
      </c>
      <c r="D1276" s="9" t="str">
        <f t="shared" si="147"/>
        <v>No Reporta</v>
      </c>
      <c r="E1276" s="9" t="str">
        <f t="shared" si="148"/>
        <v>No Reporta</v>
      </c>
      <c r="F1276" s="194" t="str">
        <f>+'Información ELECTRO PUNO'!E1256</f>
        <v>MT</v>
      </c>
      <c r="G1276" s="194">
        <f>+'Información ELECTRO PUNO'!G1256</f>
        <v>12</v>
      </c>
      <c r="H1276" s="9" t="str">
        <f t="shared" si="149"/>
        <v>Poste</v>
      </c>
      <c r="I1276" s="194" t="str">
        <f>+'Información ELECTRO PUNO'!F1256</f>
        <v>Madera Tratada</v>
      </c>
      <c r="J1276" s="194" t="str">
        <f>+'Información ELECTRO PUNO'!B1256</f>
        <v>PPM20</v>
      </c>
      <c r="K1276" s="9" t="str">
        <f t="shared" si="151"/>
        <v>POSTE DE MADERA TRATADA DE 12 mts. CL.5</v>
      </c>
      <c r="L1276" s="139">
        <f t="shared" si="152"/>
        <v>0.41</v>
      </c>
    </row>
    <row r="1277" spans="1:12" x14ac:dyDescent="0.25">
      <c r="A1277" s="193">
        <f>+'Información ELECTRO PUNO'!A1257</f>
        <v>1256</v>
      </c>
      <c r="B1277" s="26" t="str">
        <f t="shared" si="150"/>
        <v>SICODI</v>
      </c>
      <c r="C1277" s="9" t="str">
        <f t="shared" si="146"/>
        <v>Puno</v>
      </c>
      <c r="D1277" s="9" t="str">
        <f t="shared" si="147"/>
        <v>No Reporta</v>
      </c>
      <c r="E1277" s="9" t="str">
        <f t="shared" si="148"/>
        <v>No Reporta</v>
      </c>
      <c r="F1277" s="194" t="str">
        <f>+'Información ELECTRO PUNO'!E1257</f>
        <v>MT</v>
      </c>
      <c r="G1277" s="194">
        <f>+'Información ELECTRO PUNO'!G1257</f>
        <v>12</v>
      </c>
      <c r="H1277" s="9" t="str">
        <f t="shared" si="149"/>
        <v>Poste</v>
      </c>
      <c r="I1277" s="194" t="str">
        <f>+'Información ELECTRO PUNO'!F1257</f>
        <v>Madera Tratada</v>
      </c>
      <c r="J1277" s="194" t="str">
        <f>+'Información ELECTRO PUNO'!B1257</f>
        <v>PPM20</v>
      </c>
      <c r="K1277" s="9" t="str">
        <f t="shared" si="151"/>
        <v>POSTE DE MADERA TRATADA DE 12 mts. CL.5</v>
      </c>
      <c r="L1277" s="139">
        <f t="shared" si="152"/>
        <v>0.41</v>
      </c>
    </row>
    <row r="1278" spans="1:12" x14ac:dyDescent="0.25">
      <c r="A1278" s="193">
        <f>+'Información ELECTRO PUNO'!A1258</f>
        <v>1257</v>
      </c>
      <c r="B1278" s="26" t="str">
        <f t="shared" si="150"/>
        <v>SICODI</v>
      </c>
      <c r="C1278" s="9" t="str">
        <f t="shared" si="146"/>
        <v>Puno</v>
      </c>
      <c r="D1278" s="9" t="str">
        <f t="shared" si="147"/>
        <v>No Reporta</v>
      </c>
      <c r="E1278" s="9" t="str">
        <f t="shared" si="148"/>
        <v>No Reporta</v>
      </c>
      <c r="F1278" s="194" t="str">
        <f>+'Información ELECTRO PUNO'!E1258</f>
        <v>MT</v>
      </c>
      <c r="G1278" s="194">
        <f>+'Información ELECTRO PUNO'!G1258</f>
        <v>12</v>
      </c>
      <c r="H1278" s="9" t="str">
        <f t="shared" si="149"/>
        <v>Poste</v>
      </c>
      <c r="I1278" s="194" t="str">
        <f>+'Información ELECTRO PUNO'!F1258</f>
        <v>Madera Tratada</v>
      </c>
      <c r="J1278" s="194" t="str">
        <f>+'Información ELECTRO PUNO'!B1258</f>
        <v>PPM20</v>
      </c>
      <c r="K1278" s="9" t="str">
        <f t="shared" si="151"/>
        <v>POSTE DE MADERA TRATADA DE 12 mts. CL.5</v>
      </c>
      <c r="L1278" s="139">
        <f t="shared" si="152"/>
        <v>0.41</v>
      </c>
    </row>
    <row r="1279" spans="1:12" x14ac:dyDescent="0.25">
      <c r="A1279" s="193">
        <f>+'Información ELECTRO PUNO'!A1259</f>
        <v>1258</v>
      </c>
      <c r="B1279" s="26" t="str">
        <f t="shared" si="150"/>
        <v>SICODI</v>
      </c>
      <c r="C1279" s="9" t="str">
        <f t="shared" si="146"/>
        <v>Puno</v>
      </c>
      <c r="D1279" s="9" t="str">
        <f t="shared" si="147"/>
        <v>No Reporta</v>
      </c>
      <c r="E1279" s="9" t="str">
        <f t="shared" si="148"/>
        <v>No Reporta</v>
      </c>
      <c r="F1279" s="194" t="str">
        <f>+'Información ELECTRO PUNO'!E1259</f>
        <v>MT</v>
      </c>
      <c r="G1279" s="194">
        <f>+'Información ELECTRO PUNO'!G1259</f>
        <v>12</v>
      </c>
      <c r="H1279" s="9" t="str">
        <f t="shared" si="149"/>
        <v>Poste</v>
      </c>
      <c r="I1279" s="194" t="str">
        <f>+'Información ELECTRO PUNO'!F1259</f>
        <v>Madera Tratada</v>
      </c>
      <c r="J1279" s="194" t="str">
        <f>+'Información ELECTRO PUNO'!B1259</f>
        <v>PPM20</v>
      </c>
      <c r="K1279" s="9" t="str">
        <f t="shared" si="151"/>
        <v>POSTE DE MADERA TRATADA DE 12 mts. CL.5</v>
      </c>
      <c r="L1279" s="139">
        <f t="shared" si="152"/>
        <v>0.41</v>
      </c>
    </row>
    <row r="1280" spans="1:12" x14ac:dyDescent="0.25">
      <c r="A1280" s="193">
        <f>+'Información ELECTRO PUNO'!A1260</f>
        <v>1259</v>
      </c>
      <c r="B1280" s="26" t="str">
        <f t="shared" si="150"/>
        <v>SICODI</v>
      </c>
      <c r="C1280" s="9" t="str">
        <f t="shared" si="146"/>
        <v>Puno</v>
      </c>
      <c r="D1280" s="9" t="str">
        <f t="shared" si="147"/>
        <v>No Reporta</v>
      </c>
      <c r="E1280" s="9" t="str">
        <f t="shared" si="148"/>
        <v>No Reporta</v>
      </c>
      <c r="F1280" s="194" t="str">
        <f>+'Información ELECTRO PUNO'!E1260</f>
        <v>MT</v>
      </c>
      <c r="G1280" s="194">
        <f>+'Información ELECTRO PUNO'!G1260</f>
        <v>12</v>
      </c>
      <c r="H1280" s="9" t="str">
        <f t="shared" si="149"/>
        <v>Poste</v>
      </c>
      <c r="I1280" s="194" t="str">
        <f>+'Información ELECTRO PUNO'!F1260</f>
        <v>Madera Tratada</v>
      </c>
      <c r="J1280" s="194" t="str">
        <f>+'Información ELECTRO PUNO'!B1260</f>
        <v>PPM20</v>
      </c>
      <c r="K1280" s="9" t="str">
        <f t="shared" si="151"/>
        <v>POSTE DE MADERA TRATADA DE 12 mts. CL.5</v>
      </c>
      <c r="L1280" s="139">
        <f t="shared" si="152"/>
        <v>0.41</v>
      </c>
    </row>
    <row r="1281" spans="1:12" x14ac:dyDescent="0.25">
      <c r="A1281" s="193">
        <f>+'Información ELECTRO PUNO'!A1261</f>
        <v>1260</v>
      </c>
      <c r="B1281" s="26" t="str">
        <f t="shared" si="150"/>
        <v>SICODI</v>
      </c>
      <c r="C1281" s="9" t="str">
        <f t="shared" si="146"/>
        <v>Puno</v>
      </c>
      <c r="D1281" s="9" t="str">
        <f t="shared" si="147"/>
        <v>No Reporta</v>
      </c>
      <c r="E1281" s="9" t="str">
        <f t="shared" si="148"/>
        <v>No Reporta</v>
      </c>
      <c r="F1281" s="194" t="str">
        <f>+'Información ELECTRO PUNO'!E1261</f>
        <v>MT</v>
      </c>
      <c r="G1281" s="194">
        <f>+'Información ELECTRO PUNO'!G1261</f>
        <v>12</v>
      </c>
      <c r="H1281" s="9" t="str">
        <f t="shared" si="149"/>
        <v>Poste</v>
      </c>
      <c r="I1281" s="194" t="str">
        <f>+'Información ELECTRO PUNO'!F1261</f>
        <v>Madera Tratada</v>
      </c>
      <c r="J1281" s="194" t="str">
        <f>+'Información ELECTRO PUNO'!B1261</f>
        <v>PPM20</v>
      </c>
      <c r="K1281" s="9" t="str">
        <f t="shared" si="151"/>
        <v>POSTE DE MADERA TRATADA DE 12 mts. CL.5</v>
      </c>
      <c r="L1281" s="139">
        <f t="shared" si="152"/>
        <v>0.41</v>
      </c>
    </row>
    <row r="1282" spans="1:12" x14ac:dyDescent="0.25">
      <c r="A1282" s="193">
        <f>+'Información ELECTRO PUNO'!A1262</f>
        <v>1261</v>
      </c>
      <c r="B1282" s="26" t="str">
        <f t="shared" si="150"/>
        <v>SICODI</v>
      </c>
      <c r="C1282" s="9" t="str">
        <f t="shared" si="146"/>
        <v>Puno</v>
      </c>
      <c r="D1282" s="9" t="str">
        <f t="shared" si="147"/>
        <v>No Reporta</v>
      </c>
      <c r="E1282" s="9" t="str">
        <f t="shared" si="148"/>
        <v>No Reporta</v>
      </c>
      <c r="F1282" s="194" t="str">
        <f>+'Información ELECTRO PUNO'!E1262</f>
        <v>MT</v>
      </c>
      <c r="G1282" s="194">
        <f>+'Información ELECTRO PUNO'!G1262</f>
        <v>12</v>
      </c>
      <c r="H1282" s="9" t="str">
        <f t="shared" si="149"/>
        <v>Poste</v>
      </c>
      <c r="I1282" s="194" t="str">
        <f>+'Información ELECTRO PUNO'!F1262</f>
        <v>Madera Tratada</v>
      </c>
      <c r="J1282" s="194" t="str">
        <f>+'Información ELECTRO PUNO'!B1262</f>
        <v>PPM20</v>
      </c>
      <c r="K1282" s="9" t="str">
        <f t="shared" si="151"/>
        <v>POSTE DE MADERA TRATADA DE 12 mts. CL.5</v>
      </c>
      <c r="L1282" s="139">
        <f t="shared" si="152"/>
        <v>0.41</v>
      </c>
    </row>
    <row r="1283" spans="1:12" x14ac:dyDescent="0.25">
      <c r="A1283" s="193">
        <f>+'Información ELECTRO PUNO'!A1263</f>
        <v>1262</v>
      </c>
      <c r="B1283" s="26" t="str">
        <f t="shared" si="150"/>
        <v>SICODI</v>
      </c>
      <c r="C1283" s="9" t="str">
        <f t="shared" si="146"/>
        <v>Puno</v>
      </c>
      <c r="D1283" s="9" t="str">
        <f t="shared" si="147"/>
        <v>No Reporta</v>
      </c>
      <c r="E1283" s="9" t="str">
        <f t="shared" si="148"/>
        <v>No Reporta</v>
      </c>
      <c r="F1283" s="194" t="str">
        <f>+'Información ELECTRO PUNO'!E1263</f>
        <v>MT</v>
      </c>
      <c r="G1283" s="194">
        <f>+'Información ELECTRO PUNO'!G1263</f>
        <v>12</v>
      </c>
      <c r="H1283" s="9" t="str">
        <f t="shared" si="149"/>
        <v>Poste</v>
      </c>
      <c r="I1283" s="194" t="str">
        <f>+'Información ELECTRO PUNO'!F1263</f>
        <v>Madera Tratada</v>
      </c>
      <c r="J1283" s="194" t="str">
        <f>+'Información ELECTRO PUNO'!B1263</f>
        <v>PPM20</v>
      </c>
      <c r="K1283" s="9" t="str">
        <f t="shared" si="151"/>
        <v>POSTE DE MADERA TRATADA DE 12 mts. CL.5</v>
      </c>
      <c r="L1283" s="139">
        <f t="shared" si="152"/>
        <v>0.41</v>
      </c>
    </row>
    <row r="1284" spans="1:12" x14ac:dyDescent="0.25">
      <c r="A1284" s="193">
        <f>+'Información ELECTRO PUNO'!A1264</f>
        <v>1263</v>
      </c>
      <c r="B1284" s="26" t="str">
        <f t="shared" si="150"/>
        <v>SICODI</v>
      </c>
      <c r="C1284" s="9" t="str">
        <f t="shared" si="146"/>
        <v>Puno</v>
      </c>
      <c r="D1284" s="9" t="str">
        <f t="shared" si="147"/>
        <v>No Reporta</v>
      </c>
      <c r="E1284" s="9" t="str">
        <f t="shared" si="148"/>
        <v>No Reporta</v>
      </c>
      <c r="F1284" s="194" t="str">
        <f>+'Información ELECTRO PUNO'!E1264</f>
        <v>MT</v>
      </c>
      <c r="G1284" s="194">
        <f>+'Información ELECTRO PUNO'!G1264</f>
        <v>12</v>
      </c>
      <c r="H1284" s="9" t="str">
        <f t="shared" si="149"/>
        <v>Poste</v>
      </c>
      <c r="I1284" s="194" t="str">
        <f>+'Información ELECTRO PUNO'!F1264</f>
        <v>Madera Tratada</v>
      </c>
      <c r="J1284" s="194" t="str">
        <f>+'Información ELECTRO PUNO'!B1264</f>
        <v>PPM20</v>
      </c>
      <c r="K1284" s="9" t="str">
        <f t="shared" si="151"/>
        <v>POSTE DE MADERA TRATADA DE 12 mts. CL.5</v>
      </c>
      <c r="L1284" s="139">
        <f t="shared" si="152"/>
        <v>0.41</v>
      </c>
    </row>
    <row r="1285" spans="1:12" x14ac:dyDescent="0.25">
      <c r="A1285" s="193">
        <f>+'Información ELECTRO PUNO'!A1265</f>
        <v>1264</v>
      </c>
      <c r="B1285" s="26" t="str">
        <f t="shared" si="150"/>
        <v>SICODI</v>
      </c>
      <c r="C1285" s="9" t="str">
        <f t="shared" si="146"/>
        <v>Puno</v>
      </c>
      <c r="D1285" s="9" t="str">
        <f t="shared" si="147"/>
        <v>No Reporta</v>
      </c>
      <c r="E1285" s="9" t="str">
        <f t="shared" si="148"/>
        <v>No Reporta</v>
      </c>
      <c r="F1285" s="194" t="str">
        <f>+'Información ELECTRO PUNO'!E1265</f>
        <v>MT</v>
      </c>
      <c r="G1285" s="194">
        <f>+'Información ELECTRO PUNO'!G1265</f>
        <v>12</v>
      </c>
      <c r="H1285" s="9" t="str">
        <f t="shared" si="149"/>
        <v>Poste</v>
      </c>
      <c r="I1285" s="194" t="str">
        <f>+'Información ELECTRO PUNO'!F1265</f>
        <v>Madera Tratada</v>
      </c>
      <c r="J1285" s="194" t="str">
        <f>+'Información ELECTRO PUNO'!B1265</f>
        <v>PPM20</v>
      </c>
      <c r="K1285" s="9" t="str">
        <f t="shared" si="151"/>
        <v>POSTE DE MADERA TRATADA DE 12 mts. CL.5</v>
      </c>
      <c r="L1285" s="139">
        <f t="shared" si="152"/>
        <v>0.41</v>
      </c>
    </row>
    <row r="1286" spans="1:12" x14ac:dyDescent="0.25">
      <c r="A1286" s="193">
        <f>+'Información ELECTRO PUNO'!A1266</f>
        <v>1265</v>
      </c>
      <c r="B1286" s="26" t="str">
        <f t="shared" si="150"/>
        <v>SICODI</v>
      </c>
      <c r="C1286" s="9" t="str">
        <f t="shared" si="146"/>
        <v>Puno</v>
      </c>
      <c r="D1286" s="9" t="str">
        <f t="shared" si="147"/>
        <v>No Reporta</v>
      </c>
      <c r="E1286" s="9" t="str">
        <f t="shared" si="148"/>
        <v>No Reporta</v>
      </c>
      <c r="F1286" s="194" t="str">
        <f>+'Información ELECTRO PUNO'!E1266</f>
        <v>MT</v>
      </c>
      <c r="G1286" s="194">
        <f>+'Información ELECTRO PUNO'!G1266</f>
        <v>12</v>
      </c>
      <c r="H1286" s="9" t="str">
        <f t="shared" si="149"/>
        <v>Poste</v>
      </c>
      <c r="I1286" s="194" t="str">
        <f>+'Información ELECTRO PUNO'!F1266</f>
        <v>Madera Tratada</v>
      </c>
      <c r="J1286" s="194" t="str">
        <f>+'Información ELECTRO PUNO'!B1266</f>
        <v>PPM20</v>
      </c>
      <c r="K1286" s="9" t="str">
        <f t="shared" si="151"/>
        <v>POSTE DE MADERA TRATADA DE 12 mts. CL.5</v>
      </c>
      <c r="L1286" s="139">
        <f t="shared" si="152"/>
        <v>0.41</v>
      </c>
    </row>
    <row r="1287" spans="1:12" x14ac:dyDescent="0.25">
      <c r="A1287" s="193">
        <f>+'Información ELECTRO PUNO'!A1267</f>
        <v>1266</v>
      </c>
      <c r="B1287" s="26" t="str">
        <f t="shared" si="150"/>
        <v>SICODI</v>
      </c>
      <c r="C1287" s="9" t="str">
        <f t="shared" si="146"/>
        <v>Puno</v>
      </c>
      <c r="D1287" s="9" t="str">
        <f t="shared" si="147"/>
        <v>No Reporta</v>
      </c>
      <c r="E1287" s="9" t="str">
        <f t="shared" si="148"/>
        <v>No Reporta</v>
      </c>
      <c r="F1287" s="194" t="str">
        <f>+'Información ELECTRO PUNO'!E1267</f>
        <v>MT</v>
      </c>
      <c r="G1287" s="194">
        <f>+'Información ELECTRO PUNO'!G1267</f>
        <v>12</v>
      </c>
      <c r="H1287" s="9" t="str">
        <f t="shared" si="149"/>
        <v>Poste</v>
      </c>
      <c r="I1287" s="194" t="str">
        <f>+'Información ELECTRO PUNO'!F1267</f>
        <v>Madera Tratada</v>
      </c>
      <c r="J1287" s="194" t="str">
        <f>+'Información ELECTRO PUNO'!B1267</f>
        <v>PPM20</v>
      </c>
      <c r="K1287" s="9" t="str">
        <f t="shared" si="151"/>
        <v>POSTE DE MADERA TRATADA DE 12 mts. CL.5</v>
      </c>
      <c r="L1287" s="139">
        <f t="shared" si="152"/>
        <v>0.41</v>
      </c>
    </row>
    <row r="1288" spans="1:12" x14ac:dyDescent="0.25">
      <c r="A1288" s="193">
        <f>+'Información ELECTRO PUNO'!A1268</f>
        <v>1267</v>
      </c>
      <c r="B1288" s="26" t="str">
        <f t="shared" si="150"/>
        <v>SICODI</v>
      </c>
      <c r="C1288" s="9" t="str">
        <f t="shared" si="146"/>
        <v>Puno</v>
      </c>
      <c r="D1288" s="9" t="str">
        <f t="shared" si="147"/>
        <v>No Reporta</v>
      </c>
      <c r="E1288" s="9" t="str">
        <f t="shared" si="148"/>
        <v>No Reporta</v>
      </c>
      <c r="F1288" s="194" t="str">
        <f>+'Información ELECTRO PUNO'!E1268</f>
        <v>MT</v>
      </c>
      <c r="G1288" s="194">
        <f>+'Información ELECTRO PUNO'!G1268</f>
        <v>12</v>
      </c>
      <c r="H1288" s="9" t="str">
        <f t="shared" si="149"/>
        <v>Poste</v>
      </c>
      <c r="I1288" s="194" t="str">
        <f>+'Información ELECTRO PUNO'!F1268</f>
        <v>Madera Tratada</v>
      </c>
      <c r="J1288" s="194" t="str">
        <f>+'Información ELECTRO PUNO'!B1268</f>
        <v>PPM20</v>
      </c>
      <c r="K1288" s="9" t="str">
        <f t="shared" si="151"/>
        <v>POSTE DE MADERA TRATADA DE 12 mts. CL.5</v>
      </c>
      <c r="L1288" s="139">
        <f t="shared" si="152"/>
        <v>0.41</v>
      </c>
    </row>
    <row r="1289" spans="1:12" x14ac:dyDescent="0.25">
      <c r="A1289" s="193">
        <f>+'Información ELECTRO PUNO'!A1269</f>
        <v>1268</v>
      </c>
      <c r="B1289" s="26" t="str">
        <f t="shared" si="150"/>
        <v>SICODI</v>
      </c>
      <c r="C1289" s="9" t="str">
        <f t="shared" si="146"/>
        <v>Puno</v>
      </c>
      <c r="D1289" s="9" t="str">
        <f t="shared" si="147"/>
        <v>No Reporta</v>
      </c>
      <c r="E1289" s="9" t="str">
        <f t="shared" si="148"/>
        <v>No Reporta</v>
      </c>
      <c r="F1289" s="194" t="str">
        <f>+'Información ELECTRO PUNO'!E1269</f>
        <v>MT</v>
      </c>
      <c r="G1289" s="194">
        <f>+'Información ELECTRO PUNO'!G1269</f>
        <v>12</v>
      </c>
      <c r="H1289" s="9" t="str">
        <f t="shared" si="149"/>
        <v>Poste</v>
      </c>
      <c r="I1289" s="194" t="str">
        <f>+'Información ELECTRO PUNO'!F1269</f>
        <v>Madera Tratada</v>
      </c>
      <c r="J1289" s="194" t="str">
        <f>+'Información ELECTRO PUNO'!B1269</f>
        <v>PPM20</v>
      </c>
      <c r="K1289" s="9" t="str">
        <f t="shared" si="151"/>
        <v>POSTE DE MADERA TRATADA DE 12 mts. CL.5</v>
      </c>
      <c r="L1289" s="139">
        <f t="shared" si="152"/>
        <v>0.41</v>
      </c>
    </row>
    <row r="1290" spans="1:12" x14ac:dyDescent="0.25">
      <c r="A1290" s="193">
        <f>+'Información ELECTRO PUNO'!A1270</f>
        <v>1269</v>
      </c>
      <c r="B1290" s="26" t="str">
        <f t="shared" si="150"/>
        <v>SICODI</v>
      </c>
      <c r="C1290" s="9" t="str">
        <f t="shared" si="146"/>
        <v>Puno</v>
      </c>
      <c r="D1290" s="9" t="str">
        <f t="shared" si="147"/>
        <v>No Reporta</v>
      </c>
      <c r="E1290" s="9" t="str">
        <f t="shared" si="148"/>
        <v>No Reporta</v>
      </c>
      <c r="F1290" s="194" t="str">
        <f>+'Información ELECTRO PUNO'!E1270</f>
        <v>MT</v>
      </c>
      <c r="G1290" s="194">
        <f>+'Información ELECTRO PUNO'!G1270</f>
        <v>12</v>
      </c>
      <c r="H1290" s="9" t="str">
        <f t="shared" si="149"/>
        <v>Poste</v>
      </c>
      <c r="I1290" s="194" t="str">
        <f>+'Información ELECTRO PUNO'!F1270</f>
        <v>Madera Tratada</v>
      </c>
      <c r="J1290" s="194" t="str">
        <f>+'Información ELECTRO PUNO'!B1270</f>
        <v>PPM20</v>
      </c>
      <c r="K1290" s="9" t="str">
        <f t="shared" si="151"/>
        <v>POSTE DE MADERA TRATADA DE 12 mts. CL.5</v>
      </c>
      <c r="L1290" s="139">
        <f t="shared" si="152"/>
        <v>0.41</v>
      </c>
    </row>
    <row r="1291" spans="1:12" x14ac:dyDescent="0.25">
      <c r="A1291" s="193">
        <f>+'Información ELECTRO PUNO'!A1271</f>
        <v>1270</v>
      </c>
      <c r="B1291" s="26" t="str">
        <f t="shared" si="150"/>
        <v>SICODI</v>
      </c>
      <c r="C1291" s="9" t="str">
        <f t="shared" si="146"/>
        <v>Puno</v>
      </c>
      <c r="D1291" s="9" t="str">
        <f t="shared" si="147"/>
        <v>No Reporta</v>
      </c>
      <c r="E1291" s="9" t="str">
        <f t="shared" si="148"/>
        <v>No Reporta</v>
      </c>
      <c r="F1291" s="194" t="str">
        <f>+'Información ELECTRO PUNO'!E1271</f>
        <v>MT</v>
      </c>
      <c r="G1291" s="194">
        <f>+'Información ELECTRO PUNO'!G1271</f>
        <v>12</v>
      </c>
      <c r="H1291" s="9" t="str">
        <f t="shared" si="149"/>
        <v>Poste</v>
      </c>
      <c r="I1291" s="194" t="str">
        <f>+'Información ELECTRO PUNO'!F1271</f>
        <v>Madera Tratada</v>
      </c>
      <c r="J1291" s="194" t="str">
        <f>+'Información ELECTRO PUNO'!B1271</f>
        <v>PPM20</v>
      </c>
      <c r="K1291" s="9" t="str">
        <f t="shared" si="151"/>
        <v>POSTE DE MADERA TRATADA DE 12 mts. CL.5</v>
      </c>
      <c r="L1291" s="139">
        <f t="shared" si="152"/>
        <v>0.41</v>
      </c>
    </row>
    <row r="1292" spans="1:12" x14ac:dyDescent="0.25">
      <c r="A1292" s="193">
        <f>+'Información ELECTRO PUNO'!A1272</f>
        <v>1271</v>
      </c>
      <c r="B1292" s="26" t="str">
        <f t="shared" si="150"/>
        <v>SICODI</v>
      </c>
      <c r="C1292" s="9" t="str">
        <f t="shared" si="146"/>
        <v>Puno</v>
      </c>
      <c r="D1292" s="9" t="str">
        <f t="shared" si="147"/>
        <v>No Reporta</v>
      </c>
      <c r="E1292" s="9" t="str">
        <f t="shared" si="148"/>
        <v>No Reporta</v>
      </c>
      <c r="F1292" s="194" t="str">
        <f>+'Información ELECTRO PUNO'!E1272</f>
        <v>MT</v>
      </c>
      <c r="G1292" s="194">
        <f>+'Información ELECTRO PUNO'!G1272</f>
        <v>12</v>
      </c>
      <c r="H1292" s="9" t="str">
        <f t="shared" si="149"/>
        <v>Poste</v>
      </c>
      <c r="I1292" s="194" t="str">
        <f>+'Información ELECTRO PUNO'!F1272</f>
        <v>Madera Tratada</v>
      </c>
      <c r="J1292" s="194" t="str">
        <f>+'Información ELECTRO PUNO'!B1272</f>
        <v>PPM20</v>
      </c>
      <c r="K1292" s="9" t="str">
        <f t="shared" si="151"/>
        <v>POSTE DE MADERA TRATADA DE 12 mts. CL.5</v>
      </c>
      <c r="L1292" s="139">
        <f t="shared" si="152"/>
        <v>0.41</v>
      </c>
    </row>
    <row r="1293" spans="1:12" x14ac:dyDescent="0.25">
      <c r="A1293" s="193">
        <f>+'Información ELECTRO PUNO'!A1273</f>
        <v>1272</v>
      </c>
      <c r="B1293" s="26" t="str">
        <f t="shared" si="150"/>
        <v>SICODI</v>
      </c>
      <c r="C1293" s="9" t="str">
        <f t="shared" si="146"/>
        <v>Puno</v>
      </c>
      <c r="D1293" s="9" t="str">
        <f t="shared" si="147"/>
        <v>No Reporta</v>
      </c>
      <c r="E1293" s="9" t="str">
        <f t="shared" si="148"/>
        <v>No Reporta</v>
      </c>
      <c r="F1293" s="194" t="str">
        <f>+'Información ELECTRO PUNO'!E1273</f>
        <v>MT</v>
      </c>
      <c r="G1293" s="194">
        <f>+'Información ELECTRO PUNO'!G1273</f>
        <v>12</v>
      </c>
      <c r="H1293" s="9" t="str">
        <f t="shared" si="149"/>
        <v>Poste</v>
      </c>
      <c r="I1293" s="194" t="str">
        <f>+'Información ELECTRO PUNO'!F1273</f>
        <v>Madera Tratada</v>
      </c>
      <c r="J1293" s="194" t="str">
        <f>+'Información ELECTRO PUNO'!B1273</f>
        <v>PPM20</v>
      </c>
      <c r="K1293" s="9" t="str">
        <f t="shared" si="151"/>
        <v>POSTE DE MADERA TRATADA DE 12 mts. CL.5</v>
      </c>
      <c r="L1293" s="139">
        <f t="shared" si="152"/>
        <v>0.41</v>
      </c>
    </row>
    <row r="1294" spans="1:12" x14ac:dyDescent="0.25">
      <c r="A1294" s="193">
        <f>+'Información ELECTRO PUNO'!A1274</f>
        <v>1273</v>
      </c>
      <c r="B1294" s="26" t="str">
        <f t="shared" si="150"/>
        <v>SICODI</v>
      </c>
      <c r="C1294" s="9" t="str">
        <f t="shared" si="146"/>
        <v>Puno</v>
      </c>
      <c r="D1294" s="9" t="str">
        <f t="shared" si="147"/>
        <v>No Reporta</v>
      </c>
      <c r="E1294" s="9" t="str">
        <f t="shared" si="148"/>
        <v>No Reporta</v>
      </c>
      <c r="F1294" s="194" t="str">
        <f>+'Información ELECTRO PUNO'!E1274</f>
        <v>MT</v>
      </c>
      <c r="G1294" s="194">
        <f>+'Información ELECTRO PUNO'!G1274</f>
        <v>12</v>
      </c>
      <c r="H1294" s="9" t="str">
        <f t="shared" si="149"/>
        <v>Poste</v>
      </c>
      <c r="I1294" s="194" t="str">
        <f>+'Información ELECTRO PUNO'!F1274</f>
        <v>Madera Tratada</v>
      </c>
      <c r="J1294" s="194" t="str">
        <f>+'Información ELECTRO PUNO'!B1274</f>
        <v>PPM20</v>
      </c>
      <c r="K1294" s="9" t="str">
        <f t="shared" si="151"/>
        <v>POSTE DE MADERA TRATADA DE 12 mts. CL.5</v>
      </c>
      <c r="L1294" s="139">
        <f t="shared" si="152"/>
        <v>0.41</v>
      </c>
    </row>
    <row r="1295" spans="1:12" x14ac:dyDescent="0.25">
      <c r="A1295" s="193">
        <f>+'Información ELECTRO PUNO'!A1275</f>
        <v>1274</v>
      </c>
      <c r="B1295" s="26" t="str">
        <f t="shared" si="150"/>
        <v>SICODI</v>
      </c>
      <c r="C1295" s="9" t="str">
        <f t="shared" si="146"/>
        <v>Puno</v>
      </c>
      <c r="D1295" s="9" t="str">
        <f t="shared" si="147"/>
        <v>No Reporta</v>
      </c>
      <c r="E1295" s="9" t="str">
        <f t="shared" si="148"/>
        <v>No Reporta</v>
      </c>
      <c r="F1295" s="194" t="str">
        <f>+'Información ELECTRO PUNO'!E1275</f>
        <v>MT</v>
      </c>
      <c r="G1295" s="194">
        <f>+'Información ELECTRO PUNO'!G1275</f>
        <v>12</v>
      </c>
      <c r="H1295" s="9" t="str">
        <f t="shared" si="149"/>
        <v>Poste</v>
      </c>
      <c r="I1295" s="194" t="str">
        <f>+'Información ELECTRO PUNO'!F1275</f>
        <v>Madera Tratada</v>
      </c>
      <c r="J1295" s="194" t="str">
        <f>+'Información ELECTRO PUNO'!B1275</f>
        <v>PPM20</v>
      </c>
      <c r="K1295" s="9" t="str">
        <f t="shared" si="151"/>
        <v>POSTE DE MADERA TRATADA DE 12 mts. CL.5</v>
      </c>
      <c r="L1295" s="139">
        <f t="shared" si="152"/>
        <v>0.41</v>
      </c>
    </row>
    <row r="1296" spans="1:12" x14ac:dyDescent="0.25">
      <c r="A1296" s="193">
        <f>+'Información ELECTRO PUNO'!A1276</f>
        <v>1275</v>
      </c>
      <c r="B1296" s="26" t="str">
        <f t="shared" si="150"/>
        <v>SICODI</v>
      </c>
      <c r="C1296" s="9" t="str">
        <f t="shared" si="146"/>
        <v>Puno</v>
      </c>
      <c r="D1296" s="9" t="str">
        <f t="shared" si="147"/>
        <v>No Reporta</v>
      </c>
      <c r="E1296" s="9" t="str">
        <f t="shared" si="148"/>
        <v>No Reporta</v>
      </c>
      <c r="F1296" s="194" t="str">
        <f>+'Información ELECTRO PUNO'!E1276</f>
        <v>MT</v>
      </c>
      <c r="G1296" s="194">
        <f>+'Información ELECTRO PUNO'!G1276</f>
        <v>12</v>
      </c>
      <c r="H1296" s="9" t="str">
        <f t="shared" si="149"/>
        <v>Poste</v>
      </c>
      <c r="I1296" s="194" t="str">
        <f>+'Información ELECTRO PUNO'!F1276</f>
        <v>Madera Tratada</v>
      </c>
      <c r="J1296" s="194" t="str">
        <f>+'Información ELECTRO PUNO'!B1276</f>
        <v>PPM20</v>
      </c>
      <c r="K1296" s="9" t="str">
        <f t="shared" si="151"/>
        <v>POSTE DE MADERA TRATADA DE 12 mts. CL.5</v>
      </c>
      <c r="L1296" s="139">
        <f t="shared" si="152"/>
        <v>0.41</v>
      </c>
    </row>
    <row r="1297" spans="1:12" x14ac:dyDescent="0.25">
      <c r="A1297" s="193">
        <f>+'Información ELECTRO PUNO'!A1277</f>
        <v>1276</v>
      </c>
      <c r="B1297" s="26" t="str">
        <f t="shared" si="150"/>
        <v>SICODI</v>
      </c>
      <c r="C1297" s="9" t="str">
        <f t="shared" si="146"/>
        <v>Puno</v>
      </c>
      <c r="D1297" s="9" t="str">
        <f t="shared" si="147"/>
        <v>No Reporta</v>
      </c>
      <c r="E1297" s="9" t="str">
        <f t="shared" si="148"/>
        <v>No Reporta</v>
      </c>
      <c r="F1297" s="194" t="str">
        <f>+'Información ELECTRO PUNO'!E1277</f>
        <v>MT</v>
      </c>
      <c r="G1297" s="194">
        <f>+'Información ELECTRO PUNO'!G1277</f>
        <v>12</v>
      </c>
      <c r="H1297" s="9" t="str">
        <f t="shared" si="149"/>
        <v>Poste</v>
      </c>
      <c r="I1297" s="194" t="str">
        <f>+'Información ELECTRO PUNO'!F1277</f>
        <v>Madera Tratada</v>
      </c>
      <c r="J1297" s="194" t="str">
        <f>+'Información ELECTRO PUNO'!B1277</f>
        <v>PPM20</v>
      </c>
      <c r="K1297" s="9" t="str">
        <f t="shared" si="151"/>
        <v>POSTE DE MADERA TRATADA DE 12 mts. CL.5</v>
      </c>
      <c r="L1297" s="139">
        <f t="shared" si="152"/>
        <v>0.41</v>
      </c>
    </row>
    <row r="1298" spans="1:12" x14ac:dyDescent="0.25">
      <c r="A1298" s="193">
        <f>+'Información ELECTRO PUNO'!A1278</f>
        <v>1277</v>
      </c>
      <c r="B1298" s="26" t="str">
        <f t="shared" si="150"/>
        <v>SICODI</v>
      </c>
      <c r="C1298" s="9" t="str">
        <f t="shared" si="146"/>
        <v>Puno</v>
      </c>
      <c r="D1298" s="9" t="str">
        <f t="shared" si="147"/>
        <v>No Reporta</v>
      </c>
      <c r="E1298" s="9" t="str">
        <f t="shared" si="148"/>
        <v>No Reporta</v>
      </c>
      <c r="F1298" s="194" t="str">
        <f>+'Información ELECTRO PUNO'!E1278</f>
        <v>MT</v>
      </c>
      <c r="G1298" s="194">
        <f>+'Información ELECTRO PUNO'!G1278</f>
        <v>12</v>
      </c>
      <c r="H1298" s="9" t="str">
        <f t="shared" si="149"/>
        <v>Poste</v>
      </c>
      <c r="I1298" s="194" t="str">
        <f>+'Información ELECTRO PUNO'!F1278</f>
        <v>Madera Tratada</v>
      </c>
      <c r="J1298" s="194" t="str">
        <f>+'Información ELECTRO PUNO'!B1278</f>
        <v>PPM20</v>
      </c>
      <c r="K1298" s="9" t="str">
        <f t="shared" si="151"/>
        <v>POSTE DE MADERA TRATADA DE 12 mts. CL.5</v>
      </c>
      <c r="L1298" s="139">
        <f t="shared" si="152"/>
        <v>0.41</v>
      </c>
    </row>
    <row r="1299" spans="1:12" x14ac:dyDescent="0.25">
      <c r="A1299" s="193">
        <f>+'Información ELECTRO PUNO'!A1279</f>
        <v>1278</v>
      </c>
      <c r="B1299" s="26" t="str">
        <f t="shared" si="150"/>
        <v>SICODI</v>
      </c>
      <c r="C1299" s="9" t="str">
        <f t="shared" si="146"/>
        <v>Puno</v>
      </c>
      <c r="D1299" s="9" t="str">
        <f t="shared" si="147"/>
        <v>No Reporta</v>
      </c>
      <c r="E1299" s="9" t="str">
        <f t="shared" si="148"/>
        <v>No Reporta</v>
      </c>
      <c r="F1299" s="194" t="str">
        <f>+'Información ELECTRO PUNO'!E1279</f>
        <v>MT</v>
      </c>
      <c r="G1299" s="194">
        <f>+'Información ELECTRO PUNO'!G1279</f>
        <v>12</v>
      </c>
      <c r="H1299" s="9" t="str">
        <f t="shared" si="149"/>
        <v>Poste</v>
      </c>
      <c r="I1299" s="194" t="str">
        <f>+'Información ELECTRO PUNO'!F1279</f>
        <v>Madera Tratada</v>
      </c>
      <c r="J1299" s="194" t="str">
        <f>+'Información ELECTRO PUNO'!B1279</f>
        <v>PPM20</v>
      </c>
      <c r="K1299" s="9" t="str">
        <f t="shared" si="151"/>
        <v>POSTE DE MADERA TRATADA DE 12 mts. CL.5</v>
      </c>
      <c r="L1299" s="139">
        <f t="shared" si="152"/>
        <v>0.41</v>
      </c>
    </row>
    <row r="1300" spans="1:12" x14ac:dyDescent="0.25">
      <c r="A1300" s="193">
        <f>+'Información ELECTRO PUNO'!A1280</f>
        <v>1279</v>
      </c>
      <c r="B1300" s="26" t="str">
        <f t="shared" si="150"/>
        <v>SICODI</v>
      </c>
      <c r="C1300" s="9" t="str">
        <f t="shared" si="146"/>
        <v>Puno</v>
      </c>
      <c r="D1300" s="9" t="str">
        <f t="shared" si="147"/>
        <v>No Reporta</v>
      </c>
      <c r="E1300" s="9" t="str">
        <f t="shared" si="148"/>
        <v>No Reporta</v>
      </c>
      <c r="F1300" s="194" t="str">
        <f>+'Información ELECTRO PUNO'!E1280</f>
        <v>MT</v>
      </c>
      <c r="G1300" s="194">
        <f>+'Información ELECTRO PUNO'!G1280</f>
        <v>12</v>
      </c>
      <c r="H1300" s="9" t="str">
        <f t="shared" si="149"/>
        <v>Poste</v>
      </c>
      <c r="I1300" s="194" t="str">
        <f>+'Información ELECTRO PUNO'!F1280</f>
        <v>Madera Tratada</v>
      </c>
      <c r="J1300" s="194" t="str">
        <f>+'Información ELECTRO PUNO'!B1280</f>
        <v>PPM20</v>
      </c>
      <c r="K1300" s="9" t="str">
        <f t="shared" si="151"/>
        <v>POSTE DE MADERA TRATADA DE 12 mts. CL.5</v>
      </c>
      <c r="L1300" s="139">
        <f t="shared" si="152"/>
        <v>0.41</v>
      </c>
    </row>
    <row r="1301" spans="1:12" x14ac:dyDescent="0.25">
      <c r="A1301" s="193">
        <f>+'Información ELECTRO PUNO'!A1281</f>
        <v>1280</v>
      </c>
      <c r="B1301" s="26" t="str">
        <f t="shared" si="150"/>
        <v>SICODI</v>
      </c>
      <c r="C1301" s="9" t="str">
        <f t="shared" si="146"/>
        <v>Puno</v>
      </c>
      <c r="D1301" s="9" t="str">
        <f t="shared" si="147"/>
        <v>No Reporta</v>
      </c>
      <c r="E1301" s="9" t="str">
        <f t="shared" si="148"/>
        <v>No Reporta</v>
      </c>
      <c r="F1301" s="194" t="str">
        <f>+'Información ELECTRO PUNO'!E1281</f>
        <v>MT</v>
      </c>
      <c r="G1301" s="194">
        <f>+'Información ELECTRO PUNO'!G1281</f>
        <v>12</v>
      </c>
      <c r="H1301" s="9" t="str">
        <f t="shared" si="149"/>
        <v>Poste</v>
      </c>
      <c r="I1301" s="194" t="str">
        <f>+'Información ELECTRO PUNO'!F1281</f>
        <v>Madera Tratada</v>
      </c>
      <c r="J1301" s="194" t="str">
        <f>+'Información ELECTRO PUNO'!B1281</f>
        <v>PPM20</v>
      </c>
      <c r="K1301" s="9" t="str">
        <f t="shared" si="151"/>
        <v>POSTE DE MADERA TRATADA DE 12 mts. CL.5</v>
      </c>
      <c r="L1301" s="139">
        <f t="shared" si="152"/>
        <v>0.41</v>
      </c>
    </row>
    <row r="1302" spans="1:12" x14ac:dyDescent="0.25">
      <c r="A1302" s="193">
        <f>+'Información ELECTRO PUNO'!A1282</f>
        <v>1281</v>
      </c>
      <c r="B1302" s="26" t="str">
        <f t="shared" si="150"/>
        <v>SICODI</v>
      </c>
      <c r="C1302" s="9" t="str">
        <f t="shared" ref="C1302:C1365" si="153">+$C$10</f>
        <v>Puno</v>
      </c>
      <c r="D1302" s="9" t="str">
        <f t="shared" ref="D1302:D1365" si="154">+$D$10</f>
        <v>No Reporta</v>
      </c>
      <c r="E1302" s="9" t="str">
        <f t="shared" ref="E1302:E1365" si="155">+$E$10</f>
        <v>No Reporta</v>
      </c>
      <c r="F1302" s="194" t="str">
        <f>+'Información ELECTRO PUNO'!E1282</f>
        <v>MT</v>
      </c>
      <c r="G1302" s="194">
        <f>+'Información ELECTRO PUNO'!G1282</f>
        <v>12</v>
      </c>
      <c r="H1302" s="9" t="str">
        <f t="shared" ref="H1302:H1365" si="156">+$H$10</f>
        <v>Poste</v>
      </c>
      <c r="I1302" s="194" t="str">
        <f>+'Información ELECTRO PUNO'!F1282</f>
        <v>Madera Tratada</v>
      </c>
      <c r="J1302" s="194" t="str">
        <f>+'Información ELECTRO PUNO'!B1282</f>
        <v>PPM20</v>
      </c>
      <c r="K1302" s="9" t="str">
        <f t="shared" si="151"/>
        <v>POSTE DE MADERA TRATADA DE 12 mts. CL.5</v>
      </c>
      <c r="L1302" s="139">
        <f t="shared" si="152"/>
        <v>0.41</v>
      </c>
    </row>
    <row r="1303" spans="1:12" x14ac:dyDescent="0.25">
      <c r="A1303" s="193">
        <f>+'Información ELECTRO PUNO'!A1283</f>
        <v>1282</v>
      </c>
      <c r="B1303" s="26" t="str">
        <f t="shared" ref="B1303:B1366" si="157">+INDEX($B$8:$B$16,MATCH(J1303,$J$8:$J$16,0))</f>
        <v>SICODI</v>
      </c>
      <c r="C1303" s="9" t="str">
        <f t="shared" si="153"/>
        <v>Puno</v>
      </c>
      <c r="D1303" s="9" t="str">
        <f t="shared" si="154"/>
        <v>No Reporta</v>
      </c>
      <c r="E1303" s="9" t="str">
        <f t="shared" si="155"/>
        <v>No Reporta</v>
      </c>
      <c r="F1303" s="194" t="str">
        <f>+'Información ELECTRO PUNO'!E1283</f>
        <v>MT</v>
      </c>
      <c r="G1303" s="194">
        <f>+'Información ELECTRO PUNO'!G1283</f>
        <v>12</v>
      </c>
      <c r="H1303" s="9" t="str">
        <f t="shared" si="156"/>
        <v>Poste</v>
      </c>
      <c r="I1303" s="194" t="str">
        <f>+'Información ELECTRO PUNO'!F1283</f>
        <v>Madera Tratada</v>
      </c>
      <c r="J1303" s="194" t="str">
        <f>+'Información ELECTRO PUNO'!B1283</f>
        <v>PPM20</v>
      </c>
      <c r="K1303" s="9" t="str">
        <f t="shared" ref="K1303:K1366" si="158">+VLOOKUP(J1303,$J$8:$K$16,2,FALSE)</f>
        <v>POSTE DE MADERA TRATADA DE 12 mts. CL.5</v>
      </c>
      <c r="L1303" s="139">
        <f t="shared" ref="L1303:L1366" si="159">+VLOOKUP(J1303,$J$8:$U$16,12,FALSE)</f>
        <v>0.41</v>
      </c>
    </row>
    <row r="1304" spans="1:12" x14ac:dyDescent="0.25">
      <c r="A1304" s="193">
        <f>+'Información ELECTRO PUNO'!A1284</f>
        <v>1283</v>
      </c>
      <c r="B1304" s="26" t="str">
        <f t="shared" si="157"/>
        <v>SICODI</v>
      </c>
      <c r="C1304" s="9" t="str">
        <f t="shared" si="153"/>
        <v>Puno</v>
      </c>
      <c r="D1304" s="9" t="str">
        <f t="shared" si="154"/>
        <v>No Reporta</v>
      </c>
      <c r="E1304" s="9" t="str">
        <f t="shared" si="155"/>
        <v>No Reporta</v>
      </c>
      <c r="F1304" s="194" t="str">
        <f>+'Información ELECTRO PUNO'!E1284</f>
        <v>MT</v>
      </c>
      <c r="G1304" s="194">
        <f>+'Información ELECTRO PUNO'!G1284</f>
        <v>12</v>
      </c>
      <c r="H1304" s="9" t="str">
        <f t="shared" si="156"/>
        <v>Poste</v>
      </c>
      <c r="I1304" s="194" t="str">
        <f>+'Información ELECTRO PUNO'!F1284</f>
        <v>Madera Tratada</v>
      </c>
      <c r="J1304" s="194" t="str">
        <f>+'Información ELECTRO PUNO'!B1284</f>
        <v>PPM20</v>
      </c>
      <c r="K1304" s="9" t="str">
        <f t="shared" si="158"/>
        <v>POSTE DE MADERA TRATADA DE 12 mts. CL.5</v>
      </c>
      <c r="L1304" s="139">
        <f t="shared" si="159"/>
        <v>0.41</v>
      </c>
    </row>
    <row r="1305" spans="1:12" x14ac:dyDescent="0.25">
      <c r="A1305" s="193">
        <f>+'Información ELECTRO PUNO'!A1285</f>
        <v>1284</v>
      </c>
      <c r="B1305" s="26" t="str">
        <f t="shared" si="157"/>
        <v>SICODI</v>
      </c>
      <c r="C1305" s="9" t="str">
        <f t="shared" si="153"/>
        <v>Puno</v>
      </c>
      <c r="D1305" s="9" t="str">
        <f t="shared" si="154"/>
        <v>No Reporta</v>
      </c>
      <c r="E1305" s="9" t="str">
        <f t="shared" si="155"/>
        <v>No Reporta</v>
      </c>
      <c r="F1305" s="194" t="str">
        <f>+'Información ELECTRO PUNO'!E1285</f>
        <v>MT</v>
      </c>
      <c r="G1305" s="194">
        <f>+'Información ELECTRO PUNO'!G1285</f>
        <v>12</v>
      </c>
      <c r="H1305" s="9" t="str">
        <f t="shared" si="156"/>
        <v>Poste</v>
      </c>
      <c r="I1305" s="194" t="str">
        <f>+'Información ELECTRO PUNO'!F1285</f>
        <v>Madera Tratada</v>
      </c>
      <c r="J1305" s="194" t="str">
        <f>+'Información ELECTRO PUNO'!B1285</f>
        <v>PPM20</v>
      </c>
      <c r="K1305" s="9" t="str">
        <f t="shared" si="158"/>
        <v>POSTE DE MADERA TRATADA DE 12 mts. CL.5</v>
      </c>
      <c r="L1305" s="139">
        <f t="shared" si="159"/>
        <v>0.41</v>
      </c>
    </row>
    <row r="1306" spans="1:12" x14ac:dyDescent="0.25">
      <c r="A1306" s="193">
        <f>+'Información ELECTRO PUNO'!A1286</f>
        <v>1285</v>
      </c>
      <c r="B1306" s="26" t="str">
        <f t="shared" si="157"/>
        <v>SICODI</v>
      </c>
      <c r="C1306" s="9" t="str">
        <f t="shared" si="153"/>
        <v>Puno</v>
      </c>
      <c r="D1306" s="9" t="str">
        <f t="shared" si="154"/>
        <v>No Reporta</v>
      </c>
      <c r="E1306" s="9" t="str">
        <f t="shared" si="155"/>
        <v>No Reporta</v>
      </c>
      <c r="F1306" s="194" t="str">
        <f>+'Información ELECTRO PUNO'!E1286</f>
        <v>MT</v>
      </c>
      <c r="G1306" s="194">
        <f>+'Información ELECTRO PUNO'!G1286</f>
        <v>12</v>
      </c>
      <c r="H1306" s="9" t="str">
        <f t="shared" si="156"/>
        <v>Poste</v>
      </c>
      <c r="I1306" s="194" t="str">
        <f>+'Información ELECTRO PUNO'!F1286</f>
        <v>Madera Tratada</v>
      </c>
      <c r="J1306" s="194" t="str">
        <f>+'Información ELECTRO PUNO'!B1286</f>
        <v>PPM20</v>
      </c>
      <c r="K1306" s="9" t="str">
        <f t="shared" si="158"/>
        <v>POSTE DE MADERA TRATADA DE 12 mts. CL.5</v>
      </c>
      <c r="L1306" s="139">
        <f t="shared" si="159"/>
        <v>0.41</v>
      </c>
    </row>
    <row r="1307" spans="1:12" x14ac:dyDescent="0.25">
      <c r="A1307" s="193">
        <f>+'Información ELECTRO PUNO'!A1287</f>
        <v>1286</v>
      </c>
      <c r="B1307" s="26" t="str">
        <f t="shared" si="157"/>
        <v>SICODI</v>
      </c>
      <c r="C1307" s="9" t="str">
        <f t="shared" si="153"/>
        <v>Puno</v>
      </c>
      <c r="D1307" s="9" t="str">
        <f t="shared" si="154"/>
        <v>No Reporta</v>
      </c>
      <c r="E1307" s="9" t="str">
        <f t="shared" si="155"/>
        <v>No Reporta</v>
      </c>
      <c r="F1307" s="194" t="str">
        <f>+'Información ELECTRO PUNO'!E1287</f>
        <v>MT</v>
      </c>
      <c r="G1307" s="194">
        <f>+'Información ELECTRO PUNO'!G1287</f>
        <v>12</v>
      </c>
      <c r="H1307" s="9" t="str">
        <f t="shared" si="156"/>
        <v>Poste</v>
      </c>
      <c r="I1307" s="194" t="str">
        <f>+'Información ELECTRO PUNO'!F1287</f>
        <v>Madera Tratada</v>
      </c>
      <c r="J1307" s="194" t="str">
        <f>+'Información ELECTRO PUNO'!B1287</f>
        <v>PPM20</v>
      </c>
      <c r="K1307" s="9" t="str">
        <f t="shared" si="158"/>
        <v>POSTE DE MADERA TRATADA DE 12 mts. CL.5</v>
      </c>
      <c r="L1307" s="139">
        <f t="shared" si="159"/>
        <v>0.41</v>
      </c>
    </row>
    <row r="1308" spans="1:12" x14ac:dyDescent="0.25">
      <c r="A1308" s="193">
        <f>+'Información ELECTRO PUNO'!A1288</f>
        <v>1287</v>
      </c>
      <c r="B1308" s="26" t="str">
        <f t="shared" si="157"/>
        <v>SICODI</v>
      </c>
      <c r="C1308" s="9" t="str">
        <f t="shared" si="153"/>
        <v>Puno</v>
      </c>
      <c r="D1308" s="9" t="str">
        <f t="shared" si="154"/>
        <v>No Reporta</v>
      </c>
      <c r="E1308" s="9" t="str">
        <f t="shared" si="155"/>
        <v>No Reporta</v>
      </c>
      <c r="F1308" s="194" t="str">
        <f>+'Información ELECTRO PUNO'!E1288</f>
        <v>MT</v>
      </c>
      <c r="G1308" s="194">
        <f>+'Información ELECTRO PUNO'!G1288</f>
        <v>12</v>
      </c>
      <c r="H1308" s="9" t="str">
        <f t="shared" si="156"/>
        <v>Poste</v>
      </c>
      <c r="I1308" s="194" t="str">
        <f>+'Información ELECTRO PUNO'!F1288</f>
        <v>Madera Tratada</v>
      </c>
      <c r="J1308" s="194" t="str">
        <f>+'Información ELECTRO PUNO'!B1288</f>
        <v>PPM20</v>
      </c>
      <c r="K1308" s="9" t="str">
        <f t="shared" si="158"/>
        <v>POSTE DE MADERA TRATADA DE 12 mts. CL.5</v>
      </c>
      <c r="L1308" s="139">
        <f t="shared" si="159"/>
        <v>0.41</v>
      </c>
    </row>
    <row r="1309" spans="1:12" x14ac:dyDescent="0.25">
      <c r="A1309" s="193">
        <f>+'Información ELECTRO PUNO'!A1289</f>
        <v>1288</v>
      </c>
      <c r="B1309" s="26" t="str">
        <f t="shared" si="157"/>
        <v>SICODI</v>
      </c>
      <c r="C1309" s="9" t="str">
        <f t="shared" si="153"/>
        <v>Puno</v>
      </c>
      <c r="D1309" s="9" t="str">
        <f t="shared" si="154"/>
        <v>No Reporta</v>
      </c>
      <c r="E1309" s="9" t="str">
        <f t="shared" si="155"/>
        <v>No Reporta</v>
      </c>
      <c r="F1309" s="194" t="str">
        <f>+'Información ELECTRO PUNO'!E1289</f>
        <v>MT</v>
      </c>
      <c r="G1309" s="194">
        <f>+'Información ELECTRO PUNO'!G1289</f>
        <v>12</v>
      </c>
      <c r="H1309" s="9" t="str">
        <f t="shared" si="156"/>
        <v>Poste</v>
      </c>
      <c r="I1309" s="194" t="str">
        <f>+'Información ELECTRO PUNO'!F1289</f>
        <v>Madera Tratada</v>
      </c>
      <c r="J1309" s="194" t="str">
        <f>+'Información ELECTRO PUNO'!B1289</f>
        <v>PPM20</v>
      </c>
      <c r="K1309" s="9" t="str">
        <f t="shared" si="158"/>
        <v>POSTE DE MADERA TRATADA DE 12 mts. CL.5</v>
      </c>
      <c r="L1309" s="139">
        <f t="shared" si="159"/>
        <v>0.41</v>
      </c>
    </row>
    <row r="1310" spans="1:12" x14ac:dyDescent="0.25">
      <c r="A1310" s="193">
        <f>+'Información ELECTRO PUNO'!A1290</f>
        <v>1289</v>
      </c>
      <c r="B1310" s="26" t="str">
        <f t="shared" si="157"/>
        <v>SICODI</v>
      </c>
      <c r="C1310" s="9" t="str">
        <f t="shared" si="153"/>
        <v>Puno</v>
      </c>
      <c r="D1310" s="9" t="str">
        <f t="shared" si="154"/>
        <v>No Reporta</v>
      </c>
      <c r="E1310" s="9" t="str">
        <f t="shared" si="155"/>
        <v>No Reporta</v>
      </c>
      <c r="F1310" s="194" t="str">
        <f>+'Información ELECTRO PUNO'!E1290</f>
        <v>MT</v>
      </c>
      <c r="G1310" s="194">
        <f>+'Información ELECTRO PUNO'!G1290</f>
        <v>12</v>
      </c>
      <c r="H1310" s="9" t="str">
        <f t="shared" si="156"/>
        <v>Poste</v>
      </c>
      <c r="I1310" s="194" t="str">
        <f>+'Información ELECTRO PUNO'!F1290</f>
        <v>Madera Tratada</v>
      </c>
      <c r="J1310" s="194" t="str">
        <f>+'Información ELECTRO PUNO'!B1290</f>
        <v>PPM20</v>
      </c>
      <c r="K1310" s="9" t="str">
        <f t="shared" si="158"/>
        <v>POSTE DE MADERA TRATADA DE 12 mts. CL.5</v>
      </c>
      <c r="L1310" s="139">
        <f t="shared" si="159"/>
        <v>0.41</v>
      </c>
    </row>
    <row r="1311" spans="1:12" x14ac:dyDescent="0.25">
      <c r="A1311" s="193">
        <f>+'Información ELECTRO PUNO'!A1291</f>
        <v>1290</v>
      </c>
      <c r="B1311" s="26" t="str">
        <f t="shared" si="157"/>
        <v>SICODI</v>
      </c>
      <c r="C1311" s="9" t="str">
        <f t="shared" si="153"/>
        <v>Puno</v>
      </c>
      <c r="D1311" s="9" t="str">
        <f t="shared" si="154"/>
        <v>No Reporta</v>
      </c>
      <c r="E1311" s="9" t="str">
        <f t="shared" si="155"/>
        <v>No Reporta</v>
      </c>
      <c r="F1311" s="194" t="str">
        <f>+'Información ELECTRO PUNO'!E1291</f>
        <v>MT</v>
      </c>
      <c r="G1311" s="194">
        <f>+'Información ELECTRO PUNO'!G1291</f>
        <v>12</v>
      </c>
      <c r="H1311" s="9" t="str">
        <f t="shared" si="156"/>
        <v>Poste</v>
      </c>
      <c r="I1311" s="194" t="str">
        <f>+'Información ELECTRO PUNO'!F1291</f>
        <v>Madera Tratada</v>
      </c>
      <c r="J1311" s="194" t="str">
        <f>+'Información ELECTRO PUNO'!B1291</f>
        <v>PPM20</v>
      </c>
      <c r="K1311" s="9" t="str">
        <f t="shared" si="158"/>
        <v>POSTE DE MADERA TRATADA DE 12 mts. CL.5</v>
      </c>
      <c r="L1311" s="139">
        <f t="shared" si="159"/>
        <v>0.41</v>
      </c>
    </row>
    <row r="1312" spans="1:12" x14ac:dyDescent="0.25">
      <c r="A1312" s="193">
        <f>+'Información ELECTRO PUNO'!A1292</f>
        <v>1291</v>
      </c>
      <c r="B1312" s="26" t="str">
        <f t="shared" si="157"/>
        <v>SICODI</v>
      </c>
      <c r="C1312" s="9" t="str">
        <f t="shared" si="153"/>
        <v>Puno</v>
      </c>
      <c r="D1312" s="9" t="str">
        <f t="shared" si="154"/>
        <v>No Reporta</v>
      </c>
      <c r="E1312" s="9" t="str">
        <f t="shared" si="155"/>
        <v>No Reporta</v>
      </c>
      <c r="F1312" s="194" t="str">
        <f>+'Información ELECTRO PUNO'!E1292</f>
        <v>MT</v>
      </c>
      <c r="G1312" s="194">
        <f>+'Información ELECTRO PUNO'!G1292</f>
        <v>12</v>
      </c>
      <c r="H1312" s="9" t="str">
        <f t="shared" si="156"/>
        <v>Poste</v>
      </c>
      <c r="I1312" s="194" t="str">
        <f>+'Información ELECTRO PUNO'!F1292</f>
        <v>Madera Tratada</v>
      </c>
      <c r="J1312" s="194" t="str">
        <f>+'Información ELECTRO PUNO'!B1292</f>
        <v>PPM20</v>
      </c>
      <c r="K1312" s="9" t="str">
        <f t="shared" si="158"/>
        <v>POSTE DE MADERA TRATADA DE 12 mts. CL.5</v>
      </c>
      <c r="L1312" s="139">
        <f t="shared" si="159"/>
        <v>0.41</v>
      </c>
    </row>
    <row r="1313" spans="1:12" x14ac:dyDescent="0.25">
      <c r="A1313" s="193">
        <f>+'Información ELECTRO PUNO'!A1293</f>
        <v>1292</v>
      </c>
      <c r="B1313" s="26" t="str">
        <f t="shared" si="157"/>
        <v>SICODI</v>
      </c>
      <c r="C1313" s="9" t="str">
        <f t="shared" si="153"/>
        <v>Puno</v>
      </c>
      <c r="D1313" s="9" t="str">
        <f t="shared" si="154"/>
        <v>No Reporta</v>
      </c>
      <c r="E1313" s="9" t="str">
        <f t="shared" si="155"/>
        <v>No Reporta</v>
      </c>
      <c r="F1313" s="194" t="str">
        <f>+'Información ELECTRO PUNO'!E1293</f>
        <v>MT</v>
      </c>
      <c r="G1313" s="194">
        <f>+'Información ELECTRO PUNO'!G1293</f>
        <v>12</v>
      </c>
      <c r="H1313" s="9" t="str">
        <f t="shared" si="156"/>
        <v>Poste</v>
      </c>
      <c r="I1313" s="194" t="str">
        <f>+'Información ELECTRO PUNO'!F1293</f>
        <v>Madera Tratada</v>
      </c>
      <c r="J1313" s="194" t="str">
        <f>+'Información ELECTRO PUNO'!B1293</f>
        <v>PPM20</v>
      </c>
      <c r="K1313" s="9" t="str">
        <f t="shared" si="158"/>
        <v>POSTE DE MADERA TRATADA DE 12 mts. CL.5</v>
      </c>
      <c r="L1313" s="139">
        <f t="shared" si="159"/>
        <v>0.41</v>
      </c>
    </row>
    <row r="1314" spans="1:12" x14ac:dyDescent="0.25">
      <c r="A1314" s="193">
        <f>+'Información ELECTRO PUNO'!A1294</f>
        <v>1293</v>
      </c>
      <c r="B1314" s="26" t="str">
        <f t="shared" si="157"/>
        <v>SICODI</v>
      </c>
      <c r="C1314" s="9" t="str">
        <f t="shared" si="153"/>
        <v>Puno</v>
      </c>
      <c r="D1314" s="9" t="str">
        <f t="shared" si="154"/>
        <v>No Reporta</v>
      </c>
      <c r="E1314" s="9" t="str">
        <f t="shared" si="155"/>
        <v>No Reporta</v>
      </c>
      <c r="F1314" s="194" t="str">
        <f>+'Información ELECTRO PUNO'!E1294</f>
        <v>MT</v>
      </c>
      <c r="G1314" s="194">
        <f>+'Información ELECTRO PUNO'!G1294</f>
        <v>12</v>
      </c>
      <c r="H1314" s="9" t="str">
        <f t="shared" si="156"/>
        <v>Poste</v>
      </c>
      <c r="I1314" s="194" t="str">
        <f>+'Información ELECTRO PUNO'!F1294</f>
        <v>Madera Tratada</v>
      </c>
      <c r="J1314" s="194" t="str">
        <f>+'Información ELECTRO PUNO'!B1294</f>
        <v>PPM20</v>
      </c>
      <c r="K1314" s="9" t="str">
        <f t="shared" si="158"/>
        <v>POSTE DE MADERA TRATADA DE 12 mts. CL.5</v>
      </c>
      <c r="L1314" s="139">
        <f t="shared" si="159"/>
        <v>0.41</v>
      </c>
    </row>
    <row r="1315" spans="1:12" x14ac:dyDescent="0.25">
      <c r="A1315" s="193">
        <f>+'Información ELECTRO PUNO'!A1295</f>
        <v>1294</v>
      </c>
      <c r="B1315" s="26" t="str">
        <f t="shared" si="157"/>
        <v>SICODI</v>
      </c>
      <c r="C1315" s="9" t="str">
        <f t="shared" si="153"/>
        <v>Puno</v>
      </c>
      <c r="D1315" s="9" t="str">
        <f t="shared" si="154"/>
        <v>No Reporta</v>
      </c>
      <c r="E1315" s="9" t="str">
        <f t="shared" si="155"/>
        <v>No Reporta</v>
      </c>
      <c r="F1315" s="194" t="str">
        <f>+'Información ELECTRO PUNO'!E1295</f>
        <v>MT</v>
      </c>
      <c r="G1315" s="194">
        <f>+'Información ELECTRO PUNO'!G1295</f>
        <v>12</v>
      </c>
      <c r="H1315" s="9" t="str">
        <f t="shared" si="156"/>
        <v>Poste</v>
      </c>
      <c r="I1315" s="194" t="str">
        <f>+'Información ELECTRO PUNO'!F1295</f>
        <v>Madera Tratada</v>
      </c>
      <c r="J1315" s="194" t="str">
        <f>+'Información ELECTRO PUNO'!B1295</f>
        <v>PPM20</v>
      </c>
      <c r="K1315" s="9" t="str">
        <f t="shared" si="158"/>
        <v>POSTE DE MADERA TRATADA DE 12 mts. CL.5</v>
      </c>
      <c r="L1315" s="139">
        <f t="shared" si="159"/>
        <v>0.41</v>
      </c>
    </row>
    <row r="1316" spans="1:12" x14ac:dyDescent="0.25">
      <c r="A1316" s="193">
        <f>+'Información ELECTRO PUNO'!A1296</f>
        <v>1295</v>
      </c>
      <c r="B1316" s="26" t="str">
        <f t="shared" si="157"/>
        <v>SICODI</v>
      </c>
      <c r="C1316" s="9" t="str">
        <f t="shared" si="153"/>
        <v>Puno</v>
      </c>
      <c r="D1316" s="9" t="str">
        <f t="shared" si="154"/>
        <v>No Reporta</v>
      </c>
      <c r="E1316" s="9" t="str">
        <f t="shared" si="155"/>
        <v>No Reporta</v>
      </c>
      <c r="F1316" s="194" t="str">
        <f>+'Información ELECTRO PUNO'!E1296</f>
        <v>MT</v>
      </c>
      <c r="G1316" s="194">
        <f>+'Información ELECTRO PUNO'!G1296</f>
        <v>12</v>
      </c>
      <c r="H1316" s="9" t="str">
        <f t="shared" si="156"/>
        <v>Poste</v>
      </c>
      <c r="I1316" s="194" t="str">
        <f>+'Información ELECTRO PUNO'!F1296</f>
        <v>Madera Tratada</v>
      </c>
      <c r="J1316" s="194" t="str">
        <f>+'Información ELECTRO PUNO'!B1296</f>
        <v>PPM20</v>
      </c>
      <c r="K1316" s="9" t="str">
        <f t="shared" si="158"/>
        <v>POSTE DE MADERA TRATADA DE 12 mts. CL.5</v>
      </c>
      <c r="L1316" s="139">
        <f t="shared" si="159"/>
        <v>0.41</v>
      </c>
    </row>
    <row r="1317" spans="1:12" x14ac:dyDescent="0.25">
      <c r="A1317" s="193">
        <f>+'Información ELECTRO PUNO'!A1297</f>
        <v>1296</v>
      </c>
      <c r="B1317" s="26" t="str">
        <f t="shared" si="157"/>
        <v>SICODI</v>
      </c>
      <c r="C1317" s="9" t="str">
        <f t="shared" si="153"/>
        <v>Puno</v>
      </c>
      <c r="D1317" s="9" t="str">
        <f t="shared" si="154"/>
        <v>No Reporta</v>
      </c>
      <c r="E1317" s="9" t="str">
        <f t="shared" si="155"/>
        <v>No Reporta</v>
      </c>
      <c r="F1317" s="194" t="str">
        <f>+'Información ELECTRO PUNO'!E1297</f>
        <v>MT</v>
      </c>
      <c r="G1317" s="194">
        <f>+'Información ELECTRO PUNO'!G1297</f>
        <v>12</v>
      </c>
      <c r="H1317" s="9" t="str">
        <f t="shared" si="156"/>
        <v>Poste</v>
      </c>
      <c r="I1317" s="194" t="str">
        <f>+'Información ELECTRO PUNO'!F1297</f>
        <v>Madera Tratada</v>
      </c>
      <c r="J1317" s="194" t="str">
        <f>+'Información ELECTRO PUNO'!B1297</f>
        <v>PPM20</v>
      </c>
      <c r="K1317" s="9" t="str">
        <f t="shared" si="158"/>
        <v>POSTE DE MADERA TRATADA DE 12 mts. CL.5</v>
      </c>
      <c r="L1317" s="139">
        <f t="shared" si="159"/>
        <v>0.41</v>
      </c>
    </row>
    <row r="1318" spans="1:12" x14ac:dyDescent="0.25">
      <c r="A1318" s="193">
        <f>+'Información ELECTRO PUNO'!A1298</f>
        <v>1297</v>
      </c>
      <c r="B1318" s="26" t="str">
        <f t="shared" si="157"/>
        <v>SICODI</v>
      </c>
      <c r="C1318" s="9" t="str">
        <f t="shared" si="153"/>
        <v>Puno</v>
      </c>
      <c r="D1318" s="9" t="str">
        <f t="shared" si="154"/>
        <v>No Reporta</v>
      </c>
      <c r="E1318" s="9" t="str">
        <f t="shared" si="155"/>
        <v>No Reporta</v>
      </c>
      <c r="F1318" s="194" t="str">
        <f>+'Información ELECTRO PUNO'!E1298</f>
        <v>MT</v>
      </c>
      <c r="G1318" s="194">
        <f>+'Información ELECTRO PUNO'!G1298</f>
        <v>12</v>
      </c>
      <c r="H1318" s="9" t="str">
        <f t="shared" si="156"/>
        <v>Poste</v>
      </c>
      <c r="I1318" s="194" t="str">
        <f>+'Información ELECTRO PUNO'!F1298</f>
        <v>Madera Tratada</v>
      </c>
      <c r="J1318" s="194" t="str">
        <f>+'Información ELECTRO PUNO'!B1298</f>
        <v>PPM20</v>
      </c>
      <c r="K1318" s="9" t="str">
        <f t="shared" si="158"/>
        <v>POSTE DE MADERA TRATADA DE 12 mts. CL.5</v>
      </c>
      <c r="L1318" s="139">
        <f t="shared" si="159"/>
        <v>0.41</v>
      </c>
    </row>
    <row r="1319" spans="1:12" x14ac:dyDescent="0.25">
      <c r="A1319" s="193">
        <f>+'Información ELECTRO PUNO'!A1299</f>
        <v>1298</v>
      </c>
      <c r="B1319" s="26" t="str">
        <f t="shared" si="157"/>
        <v>SICODI</v>
      </c>
      <c r="C1319" s="9" t="str">
        <f t="shared" si="153"/>
        <v>Puno</v>
      </c>
      <c r="D1319" s="9" t="str">
        <f t="shared" si="154"/>
        <v>No Reporta</v>
      </c>
      <c r="E1319" s="9" t="str">
        <f t="shared" si="155"/>
        <v>No Reporta</v>
      </c>
      <c r="F1319" s="194" t="str">
        <f>+'Información ELECTRO PUNO'!E1299</f>
        <v>MT</v>
      </c>
      <c r="G1319" s="194">
        <f>+'Información ELECTRO PUNO'!G1299</f>
        <v>12</v>
      </c>
      <c r="H1319" s="9" t="str">
        <f t="shared" si="156"/>
        <v>Poste</v>
      </c>
      <c r="I1319" s="194" t="str">
        <f>+'Información ELECTRO PUNO'!F1299</f>
        <v>Madera Tratada</v>
      </c>
      <c r="J1319" s="194" t="str">
        <f>+'Información ELECTRO PUNO'!B1299</f>
        <v>PPM20</v>
      </c>
      <c r="K1319" s="9" t="str">
        <f t="shared" si="158"/>
        <v>POSTE DE MADERA TRATADA DE 12 mts. CL.5</v>
      </c>
      <c r="L1319" s="139">
        <f t="shared" si="159"/>
        <v>0.41</v>
      </c>
    </row>
    <row r="1320" spans="1:12" x14ac:dyDescent="0.25">
      <c r="A1320" s="193">
        <f>+'Información ELECTRO PUNO'!A1300</f>
        <v>1299</v>
      </c>
      <c r="B1320" s="26" t="str">
        <f t="shared" si="157"/>
        <v>SICODI</v>
      </c>
      <c r="C1320" s="9" t="str">
        <f t="shared" si="153"/>
        <v>Puno</v>
      </c>
      <c r="D1320" s="9" t="str">
        <f t="shared" si="154"/>
        <v>No Reporta</v>
      </c>
      <c r="E1320" s="9" t="str">
        <f t="shared" si="155"/>
        <v>No Reporta</v>
      </c>
      <c r="F1320" s="194" t="str">
        <f>+'Información ELECTRO PUNO'!E1300</f>
        <v>MT</v>
      </c>
      <c r="G1320" s="194">
        <f>+'Información ELECTRO PUNO'!G1300</f>
        <v>12</v>
      </c>
      <c r="H1320" s="9" t="str">
        <f t="shared" si="156"/>
        <v>Poste</v>
      </c>
      <c r="I1320" s="194" t="str">
        <f>+'Información ELECTRO PUNO'!F1300</f>
        <v>Madera Tratada</v>
      </c>
      <c r="J1320" s="194" t="str">
        <f>+'Información ELECTRO PUNO'!B1300</f>
        <v>PPM20</v>
      </c>
      <c r="K1320" s="9" t="str">
        <f t="shared" si="158"/>
        <v>POSTE DE MADERA TRATADA DE 12 mts. CL.5</v>
      </c>
      <c r="L1320" s="139">
        <f t="shared" si="159"/>
        <v>0.41</v>
      </c>
    </row>
    <row r="1321" spans="1:12" x14ac:dyDescent="0.25">
      <c r="A1321" s="193">
        <f>+'Información ELECTRO PUNO'!A1301</f>
        <v>1300</v>
      </c>
      <c r="B1321" s="26" t="str">
        <f t="shared" si="157"/>
        <v>SICODI</v>
      </c>
      <c r="C1321" s="9" t="str">
        <f t="shared" si="153"/>
        <v>Puno</v>
      </c>
      <c r="D1321" s="9" t="str">
        <f t="shared" si="154"/>
        <v>No Reporta</v>
      </c>
      <c r="E1321" s="9" t="str">
        <f t="shared" si="155"/>
        <v>No Reporta</v>
      </c>
      <c r="F1321" s="194" t="str">
        <f>+'Información ELECTRO PUNO'!E1301</f>
        <v>MT</v>
      </c>
      <c r="G1321" s="194">
        <f>+'Información ELECTRO PUNO'!G1301</f>
        <v>12</v>
      </c>
      <c r="H1321" s="9" t="str">
        <f t="shared" si="156"/>
        <v>Poste</v>
      </c>
      <c r="I1321" s="194" t="str">
        <f>+'Información ELECTRO PUNO'!F1301</f>
        <v>Madera Tratada</v>
      </c>
      <c r="J1321" s="194" t="str">
        <f>+'Información ELECTRO PUNO'!B1301</f>
        <v>PPM20</v>
      </c>
      <c r="K1321" s="9" t="str">
        <f t="shared" si="158"/>
        <v>POSTE DE MADERA TRATADA DE 12 mts. CL.5</v>
      </c>
      <c r="L1321" s="139">
        <f t="shared" si="159"/>
        <v>0.41</v>
      </c>
    </row>
    <row r="1322" spans="1:12" x14ac:dyDescent="0.25">
      <c r="A1322" s="193">
        <f>+'Información ELECTRO PUNO'!A1302</f>
        <v>1301</v>
      </c>
      <c r="B1322" s="26" t="str">
        <f t="shared" si="157"/>
        <v>SICODI</v>
      </c>
      <c r="C1322" s="9" t="str">
        <f t="shared" si="153"/>
        <v>Puno</v>
      </c>
      <c r="D1322" s="9" t="str">
        <f t="shared" si="154"/>
        <v>No Reporta</v>
      </c>
      <c r="E1322" s="9" t="str">
        <f t="shared" si="155"/>
        <v>No Reporta</v>
      </c>
      <c r="F1322" s="194" t="str">
        <f>+'Información ELECTRO PUNO'!E1302</f>
        <v>MT</v>
      </c>
      <c r="G1322" s="194">
        <f>+'Información ELECTRO PUNO'!G1302</f>
        <v>12</v>
      </c>
      <c r="H1322" s="9" t="str">
        <f t="shared" si="156"/>
        <v>Poste</v>
      </c>
      <c r="I1322" s="194" t="str">
        <f>+'Información ELECTRO PUNO'!F1302</f>
        <v>Madera Tratada</v>
      </c>
      <c r="J1322" s="194" t="str">
        <f>+'Información ELECTRO PUNO'!B1302</f>
        <v>PPM20</v>
      </c>
      <c r="K1322" s="9" t="str">
        <f t="shared" si="158"/>
        <v>POSTE DE MADERA TRATADA DE 12 mts. CL.5</v>
      </c>
      <c r="L1322" s="139">
        <f t="shared" si="159"/>
        <v>0.41</v>
      </c>
    </row>
    <row r="1323" spans="1:12" x14ac:dyDescent="0.25">
      <c r="A1323" s="193">
        <f>+'Información ELECTRO PUNO'!A1303</f>
        <v>1302</v>
      </c>
      <c r="B1323" s="26" t="str">
        <f t="shared" si="157"/>
        <v>SICODI</v>
      </c>
      <c r="C1323" s="9" t="str">
        <f t="shared" si="153"/>
        <v>Puno</v>
      </c>
      <c r="D1323" s="9" t="str">
        <f t="shared" si="154"/>
        <v>No Reporta</v>
      </c>
      <c r="E1323" s="9" t="str">
        <f t="shared" si="155"/>
        <v>No Reporta</v>
      </c>
      <c r="F1323" s="194" t="str">
        <f>+'Información ELECTRO PUNO'!E1303</f>
        <v>MT</v>
      </c>
      <c r="G1323" s="194">
        <f>+'Información ELECTRO PUNO'!G1303</f>
        <v>12</v>
      </c>
      <c r="H1323" s="9" t="str">
        <f t="shared" si="156"/>
        <v>Poste</v>
      </c>
      <c r="I1323" s="194" t="str">
        <f>+'Información ELECTRO PUNO'!F1303</f>
        <v>Madera Tratada</v>
      </c>
      <c r="J1323" s="194" t="str">
        <f>+'Información ELECTRO PUNO'!B1303</f>
        <v>PPM20</v>
      </c>
      <c r="K1323" s="9" t="str">
        <f t="shared" si="158"/>
        <v>POSTE DE MADERA TRATADA DE 12 mts. CL.5</v>
      </c>
      <c r="L1323" s="139">
        <f t="shared" si="159"/>
        <v>0.41</v>
      </c>
    </row>
    <row r="1324" spans="1:12" x14ac:dyDescent="0.25">
      <c r="A1324" s="193">
        <f>+'Información ELECTRO PUNO'!A1304</f>
        <v>1303</v>
      </c>
      <c r="B1324" s="26" t="str">
        <f t="shared" si="157"/>
        <v>SICODI</v>
      </c>
      <c r="C1324" s="9" t="str">
        <f t="shared" si="153"/>
        <v>Puno</v>
      </c>
      <c r="D1324" s="9" t="str">
        <f t="shared" si="154"/>
        <v>No Reporta</v>
      </c>
      <c r="E1324" s="9" t="str">
        <f t="shared" si="155"/>
        <v>No Reporta</v>
      </c>
      <c r="F1324" s="194" t="str">
        <f>+'Información ELECTRO PUNO'!E1304</f>
        <v>MT</v>
      </c>
      <c r="G1324" s="194">
        <f>+'Información ELECTRO PUNO'!G1304</f>
        <v>12</v>
      </c>
      <c r="H1324" s="9" t="str">
        <f t="shared" si="156"/>
        <v>Poste</v>
      </c>
      <c r="I1324" s="194" t="str">
        <f>+'Información ELECTRO PUNO'!F1304</f>
        <v>Madera Tratada</v>
      </c>
      <c r="J1324" s="194" t="str">
        <f>+'Información ELECTRO PUNO'!B1304</f>
        <v>PPM20</v>
      </c>
      <c r="K1324" s="9" t="str">
        <f t="shared" si="158"/>
        <v>POSTE DE MADERA TRATADA DE 12 mts. CL.5</v>
      </c>
      <c r="L1324" s="139">
        <f t="shared" si="159"/>
        <v>0.41</v>
      </c>
    </row>
    <row r="1325" spans="1:12" x14ac:dyDescent="0.25">
      <c r="A1325" s="193">
        <f>+'Información ELECTRO PUNO'!A1305</f>
        <v>1304</v>
      </c>
      <c r="B1325" s="26" t="str">
        <f t="shared" si="157"/>
        <v>SICODI</v>
      </c>
      <c r="C1325" s="9" t="str">
        <f t="shared" si="153"/>
        <v>Puno</v>
      </c>
      <c r="D1325" s="9" t="str">
        <f t="shared" si="154"/>
        <v>No Reporta</v>
      </c>
      <c r="E1325" s="9" t="str">
        <f t="shared" si="155"/>
        <v>No Reporta</v>
      </c>
      <c r="F1325" s="194" t="str">
        <f>+'Información ELECTRO PUNO'!E1305</f>
        <v>MT</v>
      </c>
      <c r="G1325" s="194">
        <f>+'Información ELECTRO PUNO'!G1305</f>
        <v>12</v>
      </c>
      <c r="H1325" s="9" t="str">
        <f t="shared" si="156"/>
        <v>Poste</v>
      </c>
      <c r="I1325" s="194" t="str">
        <f>+'Información ELECTRO PUNO'!F1305</f>
        <v>Madera Tratada</v>
      </c>
      <c r="J1325" s="194" t="str">
        <f>+'Información ELECTRO PUNO'!B1305</f>
        <v>PPM20</v>
      </c>
      <c r="K1325" s="9" t="str">
        <f t="shared" si="158"/>
        <v>POSTE DE MADERA TRATADA DE 12 mts. CL.5</v>
      </c>
      <c r="L1325" s="139">
        <f t="shared" si="159"/>
        <v>0.41</v>
      </c>
    </row>
    <row r="1326" spans="1:12" x14ac:dyDescent="0.25">
      <c r="A1326" s="193">
        <f>+'Información ELECTRO PUNO'!A1306</f>
        <v>1305</v>
      </c>
      <c r="B1326" s="26" t="str">
        <f t="shared" si="157"/>
        <v>SICODI</v>
      </c>
      <c r="C1326" s="9" t="str">
        <f t="shared" si="153"/>
        <v>Puno</v>
      </c>
      <c r="D1326" s="9" t="str">
        <f t="shared" si="154"/>
        <v>No Reporta</v>
      </c>
      <c r="E1326" s="9" t="str">
        <f t="shared" si="155"/>
        <v>No Reporta</v>
      </c>
      <c r="F1326" s="194" t="str">
        <f>+'Información ELECTRO PUNO'!E1306</f>
        <v>MT</v>
      </c>
      <c r="G1326" s="194">
        <f>+'Información ELECTRO PUNO'!G1306</f>
        <v>12</v>
      </c>
      <c r="H1326" s="9" t="str">
        <f t="shared" si="156"/>
        <v>Poste</v>
      </c>
      <c r="I1326" s="194" t="str">
        <f>+'Información ELECTRO PUNO'!F1306</f>
        <v>Madera Tratada</v>
      </c>
      <c r="J1326" s="194" t="str">
        <f>+'Información ELECTRO PUNO'!B1306</f>
        <v>PPM20</v>
      </c>
      <c r="K1326" s="9" t="str">
        <f t="shared" si="158"/>
        <v>POSTE DE MADERA TRATADA DE 12 mts. CL.5</v>
      </c>
      <c r="L1326" s="139">
        <f t="shared" si="159"/>
        <v>0.41</v>
      </c>
    </row>
    <row r="1327" spans="1:12" x14ac:dyDescent="0.25">
      <c r="A1327" s="193">
        <f>+'Información ELECTRO PUNO'!A1307</f>
        <v>1306</v>
      </c>
      <c r="B1327" s="26" t="str">
        <f t="shared" si="157"/>
        <v>SICODI</v>
      </c>
      <c r="C1327" s="9" t="str">
        <f t="shared" si="153"/>
        <v>Puno</v>
      </c>
      <c r="D1327" s="9" t="str">
        <f t="shared" si="154"/>
        <v>No Reporta</v>
      </c>
      <c r="E1327" s="9" t="str">
        <f t="shared" si="155"/>
        <v>No Reporta</v>
      </c>
      <c r="F1327" s="194" t="str">
        <f>+'Información ELECTRO PUNO'!E1307</f>
        <v>MT</v>
      </c>
      <c r="G1327" s="194">
        <f>+'Información ELECTRO PUNO'!G1307</f>
        <v>12</v>
      </c>
      <c r="H1327" s="9" t="str">
        <f t="shared" si="156"/>
        <v>Poste</v>
      </c>
      <c r="I1327" s="194" t="str">
        <f>+'Información ELECTRO PUNO'!F1307</f>
        <v>Madera Tratada</v>
      </c>
      <c r="J1327" s="194" t="str">
        <f>+'Información ELECTRO PUNO'!B1307</f>
        <v>PPM20</v>
      </c>
      <c r="K1327" s="9" t="str">
        <f t="shared" si="158"/>
        <v>POSTE DE MADERA TRATADA DE 12 mts. CL.5</v>
      </c>
      <c r="L1327" s="139">
        <f t="shared" si="159"/>
        <v>0.41</v>
      </c>
    </row>
    <row r="1328" spans="1:12" x14ac:dyDescent="0.25">
      <c r="A1328" s="193">
        <f>+'Información ELECTRO PUNO'!A1308</f>
        <v>1307</v>
      </c>
      <c r="B1328" s="26" t="str">
        <f t="shared" si="157"/>
        <v>SICODI</v>
      </c>
      <c r="C1328" s="9" t="str">
        <f t="shared" si="153"/>
        <v>Puno</v>
      </c>
      <c r="D1328" s="9" t="str">
        <f t="shared" si="154"/>
        <v>No Reporta</v>
      </c>
      <c r="E1328" s="9" t="str">
        <f t="shared" si="155"/>
        <v>No Reporta</v>
      </c>
      <c r="F1328" s="194" t="str">
        <f>+'Información ELECTRO PUNO'!E1308</f>
        <v>MT</v>
      </c>
      <c r="G1328" s="194">
        <f>+'Información ELECTRO PUNO'!G1308</f>
        <v>12</v>
      </c>
      <c r="H1328" s="9" t="str">
        <f t="shared" si="156"/>
        <v>Poste</v>
      </c>
      <c r="I1328" s="194" t="str">
        <f>+'Información ELECTRO PUNO'!F1308</f>
        <v>Madera Tratada</v>
      </c>
      <c r="J1328" s="194" t="str">
        <f>+'Información ELECTRO PUNO'!B1308</f>
        <v>PPM20</v>
      </c>
      <c r="K1328" s="9" t="str">
        <f t="shared" si="158"/>
        <v>POSTE DE MADERA TRATADA DE 12 mts. CL.5</v>
      </c>
      <c r="L1328" s="139">
        <f t="shared" si="159"/>
        <v>0.41</v>
      </c>
    </row>
    <row r="1329" spans="1:12" x14ac:dyDescent="0.25">
      <c r="A1329" s="193">
        <f>+'Información ELECTRO PUNO'!A1309</f>
        <v>1308</v>
      </c>
      <c r="B1329" s="26" t="str">
        <f t="shared" si="157"/>
        <v>SICODI</v>
      </c>
      <c r="C1329" s="9" t="str">
        <f t="shared" si="153"/>
        <v>Puno</v>
      </c>
      <c r="D1329" s="9" t="str">
        <f t="shared" si="154"/>
        <v>No Reporta</v>
      </c>
      <c r="E1329" s="9" t="str">
        <f t="shared" si="155"/>
        <v>No Reporta</v>
      </c>
      <c r="F1329" s="194" t="str">
        <f>+'Información ELECTRO PUNO'!E1309</f>
        <v>MT</v>
      </c>
      <c r="G1329" s="194">
        <f>+'Información ELECTRO PUNO'!G1309</f>
        <v>12</v>
      </c>
      <c r="H1329" s="9" t="str">
        <f t="shared" si="156"/>
        <v>Poste</v>
      </c>
      <c r="I1329" s="194" t="str">
        <f>+'Información ELECTRO PUNO'!F1309</f>
        <v>Madera Tratada</v>
      </c>
      <c r="J1329" s="194" t="str">
        <f>+'Información ELECTRO PUNO'!B1309</f>
        <v>PPM20</v>
      </c>
      <c r="K1329" s="9" t="str">
        <f t="shared" si="158"/>
        <v>POSTE DE MADERA TRATADA DE 12 mts. CL.5</v>
      </c>
      <c r="L1329" s="139">
        <f t="shared" si="159"/>
        <v>0.41</v>
      </c>
    </row>
    <row r="1330" spans="1:12" x14ac:dyDescent="0.25">
      <c r="A1330" s="193">
        <f>+'Información ELECTRO PUNO'!A1310</f>
        <v>1309</v>
      </c>
      <c r="B1330" s="26" t="str">
        <f t="shared" si="157"/>
        <v>SICODI</v>
      </c>
      <c r="C1330" s="9" t="str">
        <f t="shared" si="153"/>
        <v>Puno</v>
      </c>
      <c r="D1330" s="9" t="str">
        <f t="shared" si="154"/>
        <v>No Reporta</v>
      </c>
      <c r="E1330" s="9" t="str">
        <f t="shared" si="155"/>
        <v>No Reporta</v>
      </c>
      <c r="F1330" s="194" t="str">
        <f>+'Información ELECTRO PUNO'!E1310</f>
        <v>MT</v>
      </c>
      <c r="G1330" s="194">
        <f>+'Información ELECTRO PUNO'!G1310</f>
        <v>12</v>
      </c>
      <c r="H1330" s="9" t="str">
        <f t="shared" si="156"/>
        <v>Poste</v>
      </c>
      <c r="I1330" s="194" t="str">
        <f>+'Información ELECTRO PUNO'!F1310</f>
        <v>Madera Tratada</v>
      </c>
      <c r="J1330" s="194" t="str">
        <f>+'Información ELECTRO PUNO'!B1310</f>
        <v>PPM20</v>
      </c>
      <c r="K1330" s="9" t="str">
        <f t="shared" si="158"/>
        <v>POSTE DE MADERA TRATADA DE 12 mts. CL.5</v>
      </c>
      <c r="L1330" s="139">
        <f t="shared" si="159"/>
        <v>0.41</v>
      </c>
    </row>
    <row r="1331" spans="1:12" x14ac:dyDescent="0.25">
      <c r="A1331" s="193">
        <f>+'Información ELECTRO PUNO'!A1311</f>
        <v>1310</v>
      </c>
      <c r="B1331" s="26" t="str">
        <f t="shared" si="157"/>
        <v>SICODI</v>
      </c>
      <c r="C1331" s="9" t="str">
        <f t="shared" si="153"/>
        <v>Puno</v>
      </c>
      <c r="D1331" s="9" t="str">
        <f t="shared" si="154"/>
        <v>No Reporta</v>
      </c>
      <c r="E1331" s="9" t="str">
        <f t="shared" si="155"/>
        <v>No Reporta</v>
      </c>
      <c r="F1331" s="194" t="str">
        <f>+'Información ELECTRO PUNO'!E1311</f>
        <v>MT</v>
      </c>
      <c r="G1331" s="194">
        <f>+'Información ELECTRO PUNO'!G1311</f>
        <v>12</v>
      </c>
      <c r="H1331" s="9" t="str">
        <f t="shared" si="156"/>
        <v>Poste</v>
      </c>
      <c r="I1331" s="194" t="str">
        <f>+'Información ELECTRO PUNO'!F1311</f>
        <v>Madera Tratada</v>
      </c>
      <c r="J1331" s="194" t="str">
        <f>+'Información ELECTRO PUNO'!B1311</f>
        <v>PPM20</v>
      </c>
      <c r="K1331" s="9" t="str">
        <f t="shared" si="158"/>
        <v>POSTE DE MADERA TRATADA DE 12 mts. CL.5</v>
      </c>
      <c r="L1331" s="139">
        <f t="shared" si="159"/>
        <v>0.41</v>
      </c>
    </row>
    <row r="1332" spans="1:12" x14ac:dyDescent="0.25">
      <c r="A1332" s="193">
        <f>+'Información ELECTRO PUNO'!A1312</f>
        <v>1311</v>
      </c>
      <c r="B1332" s="26" t="str">
        <f t="shared" si="157"/>
        <v>SICODI</v>
      </c>
      <c r="C1332" s="9" t="str">
        <f t="shared" si="153"/>
        <v>Puno</v>
      </c>
      <c r="D1332" s="9" t="str">
        <f t="shared" si="154"/>
        <v>No Reporta</v>
      </c>
      <c r="E1332" s="9" t="str">
        <f t="shared" si="155"/>
        <v>No Reporta</v>
      </c>
      <c r="F1332" s="194" t="str">
        <f>+'Información ELECTRO PUNO'!E1312</f>
        <v>MT</v>
      </c>
      <c r="G1332" s="194">
        <f>+'Información ELECTRO PUNO'!G1312</f>
        <v>12</v>
      </c>
      <c r="H1332" s="9" t="str">
        <f t="shared" si="156"/>
        <v>Poste</v>
      </c>
      <c r="I1332" s="194" t="str">
        <f>+'Información ELECTRO PUNO'!F1312</f>
        <v>Madera Tratada</v>
      </c>
      <c r="J1332" s="194" t="str">
        <f>+'Información ELECTRO PUNO'!B1312</f>
        <v>PPM20</v>
      </c>
      <c r="K1332" s="9" t="str">
        <f t="shared" si="158"/>
        <v>POSTE DE MADERA TRATADA DE 12 mts. CL.5</v>
      </c>
      <c r="L1332" s="139">
        <f t="shared" si="159"/>
        <v>0.41</v>
      </c>
    </row>
    <row r="1333" spans="1:12" x14ac:dyDescent="0.25">
      <c r="A1333" s="193">
        <f>+'Información ELECTRO PUNO'!A1313</f>
        <v>1312</v>
      </c>
      <c r="B1333" s="26" t="str">
        <f t="shared" si="157"/>
        <v>SICODI</v>
      </c>
      <c r="C1333" s="9" t="str">
        <f t="shared" si="153"/>
        <v>Puno</v>
      </c>
      <c r="D1333" s="9" t="str">
        <f t="shared" si="154"/>
        <v>No Reporta</v>
      </c>
      <c r="E1333" s="9" t="str">
        <f t="shared" si="155"/>
        <v>No Reporta</v>
      </c>
      <c r="F1333" s="194" t="str">
        <f>+'Información ELECTRO PUNO'!E1313</f>
        <v>MT</v>
      </c>
      <c r="G1333" s="194">
        <f>+'Información ELECTRO PUNO'!G1313</f>
        <v>12</v>
      </c>
      <c r="H1333" s="9" t="str">
        <f t="shared" si="156"/>
        <v>Poste</v>
      </c>
      <c r="I1333" s="194" t="str">
        <f>+'Información ELECTRO PUNO'!F1313</f>
        <v>Madera Tratada</v>
      </c>
      <c r="J1333" s="194" t="str">
        <f>+'Información ELECTRO PUNO'!B1313</f>
        <v>PPM20</v>
      </c>
      <c r="K1333" s="9" t="str">
        <f t="shared" si="158"/>
        <v>POSTE DE MADERA TRATADA DE 12 mts. CL.5</v>
      </c>
      <c r="L1333" s="139">
        <f t="shared" si="159"/>
        <v>0.41</v>
      </c>
    </row>
    <row r="1334" spans="1:12" x14ac:dyDescent="0.25">
      <c r="A1334" s="193">
        <f>+'Información ELECTRO PUNO'!A1314</f>
        <v>1313</v>
      </c>
      <c r="B1334" s="26" t="str">
        <f t="shared" si="157"/>
        <v>SICODI</v>
      </c>
      <c r="C1334" s="9" t="str">
        <f t="shared" si="153"/>
        <v>Puno</v>
      </c>
      <c r="D1334" s="9" t="str">
        <f t="shared" si="154"/>
        <v>No Reporta</v>
      </c>
      <c r="E1334" s="9" t="str">
        <f t="shared" si="155"/>
        <v>No Reporta</v>
      </c>
      <c r="F1334" s="194" t="str">
        <f>+'Información ELECTRO PUNO'!E1314</f>
        <v>MT</v>
      </c>
      <c r="G1334" s="194">
        <f>+'Información ELECTRO PUNO'!G1314</f>
        <v>12</v>
      </c>
      <c r="H1334" s="9" t="str">
        <f t="shared" si="156"/>
        <v>Poste</v>
      </c>
      <c r="I1334" s="194" t="str">
        <f>+'Información ELECTRO PUNO'!F1314</f>
        <v>Madera Tratada</v>
      </c>
      <c r="J1334" s="194" t="str">
        <f>+'Información ELECTRO PUNO'!B1314</f>
        <v>PPM20</v>
      </c>
      <c r="K1334" s="9" t="str">
        <f t="shared" si="158"/>
        <v>POSTE DE MADERA TRATADA DE 12 mts. CL.5</v>
      </c>
      <c r="L1334" s="139">
        <f t="shared" si="159"/>
        <v>0.41</v>
      </c>
    </row>
    <row r="1335" spans="1:12" x14ac:dyDescent="0.25">
      <c r="A1335" s="193">
        <f>+'Información ELECTRO PUNO'!A1315</f>
        <v>1314</v>
      </c>
      <c r="B1335" s="26" t="str">
        <f t="shared" si="157"/>
        <v>SICODI</v>
      </c>
      <c r="C1335" s="9" t="str">
        <f t="shared" si="153"/>
        <v>Puno</v>
      </c>
      <c r="D1335" s="9" t="str">
        <f t="shared" si="154"/>
        <v>No Reporta</v>
      </c>
      <c r="E1335" s="9" t="str">
        <f t="shared" si="155"/>
        <v>No Reporta</v>
      </c>
      <c r="F1335" s="194" t="str">
        <f>+'Información ELECTRO PUNO'!E1315</f>
        <v>MT</v>
      </c>
      <c r="G1335" s="194">
        <f>+'Información ELECTRO PUNO'!G1315</f>
        <v>12</v>
      </c>
      <c r="H1335" s="9" t="str">
        <f t="shared" si="156"/>
        <v>Poste</v>
      </c>
      <c r="I1335" s="194" t="str">
        <f>+'Información ELECTRO PUNO'!F1315</f>
        <v>Madera Tratada</v>
      </c>
      <c r="J1335" s="194" t="str">
        <f>+'Información ELECTRO PUNO'!B1315</f>
        <v>PPM20</v>
      </c>
      <c r="K1335" s="9" t="str">
        <f t="shared" si="158"/>
        <v>POSTE DE MADERA TRATADA DE 12 mts. CL.5</v>
      </c>
      <c r="L1335" s="139">
        <f t="shared" si="159"/>
        <v>0.41</v>
      </c>
    </row>
    <row r="1336" spans="1:12" x14ac:dyDescent="0.25">
      <c r="A1336" s="193">
        <f>+'Información ELECTRO PUNO'!A1316</f>
        <v>1315</v>
      </c>
      <c r="B1336" s="26" t="str">
        <f t="shared" si="157"/>
        <v>SICODI</v>
      </c>
      <c r="C1336" s="9" t="str">
        <f t="shared" si="153"/>
        <v>Puno</v>
      </c>
      <c r="D1336" s="9" t="str">
        <f t="shared" si="154"/>
        <v>No Reporta</v>
      </c>
      <c r="E1336" s="9" t="str">
        <f t="shared" si="155"/>
        <v>No Reporta</v>
      </c>
      <c r="F1336" s="194" t="str">
        <f>+'Información ELECTRO PUNO'!E1316</f>
        <v>MT</v>
      </c>
      <c r="G1336" s="194">
        <f>+'Información ELECTRO PUNO'!G1316</f>
        <v>12</v>
      </c>
      <c r="H1336" s="9" t="str">
        <f t="shared" si="156"/>
        <v>Poste</v>
      </c>
      <c r="I1336" s="194" t="str">
        <f>+'Información ELECTRO PUNO'!F1316</f>
        <v>Madera Tratada</v>
      </c>
      <c r="J1336" s="194" t="str">
        <f>+'Información ELECTRO PUNO'!B1316</f>
        <v>PPM20</v>
      </c>
      <c r="K1336" s="9" t="str">
        <f t="shared" si="158"/>
        <v>POSTE DE MADERA TRATADA DE 12 mts. CL.5</v>
      </c>
      <c r="L1336" s="139">
        <f t="shared" si="159"/>
        <v>0.41</v>
      </c>
    </row>
    <row r="1337" spans="1:12" x14ac:dyDescent="0.25">
      <c r="A1337" s="193">
        <f>+'Información ELECTRO PUNO'!A1317</f>
        <v>1316</v>
      </c>
      <c r="B1337" s="26" t="str">
        <f t="shared" si="157"/>
        <v>SICODI</v>
      </c>
      <c r="C1337" s="9" t="str">
        <f t="shared" si="153"/>
        <v>Puno</v>
      </c>
      <c r="D1337" s="9" t="str">
        <f t="shared" si="154"/>
        <v>No Reporta</v>
      </c>
      <c r="E1337" s="9" t="str">
        <f t="shared" si="155"/>
        <v>No Reporta</v>
      </c>
      <c r="F1337" s="194" t="str">
        <f>+'Información ELECTRO PUNO'!E1317</f>
        <v>MT</v>
      </c>
      <c r="G1337" s="194">
        <f>+'Información ELECTRO PUNO'!G1317</f>
        <v>12</v>
      </c>
      <c r="H1337" s="9" t="str">
        <f t="shared" si="156"/>
        <v>Poste</v>
      </c>
      <c r="I1337" s="194" t="str">
        <f>+'Información ELECTRO PUNO'!F1317</f>
        <v>Madera Tratada</v>
      </c>
      <c r="J1337" s="194" t="str">
        <f>+'Información ELECTRO PUNO'!B1317</f>
        <v>PPM20</v>
      </c>
      <c r="K1337" s="9" t="str">
        <f t="shared" si="158"/>
        <v>POSTE DE MADERA TRATADA DE 12 mts. CL.5</v>
      </c>
      <c r="L1337" s="139">
        <f t="shared" si="159"/>
        <v>0.41</v>
      </c>
    </row>
    <row r="1338" spans="1:12" x14ac:dyDescent="0.25">
      <c r="A1338" s="193">
        <f>+'Información ELECTRO PUNO'!A1318</f>
        <v>1317</v>
      </c>
      <c r="B1338" s="26" t="str">
        <f t="shared" si="157"/>
        <v>SICODI</v>
      </c>
      <c r="C1338" s="9" t="str">
        <f t="shared" si="153"/>
        <v>Puno</v>
      </c>
      <c r="D1338" s="9" t="str">
        <f t="shared" si="154"/>
        <v>No Reporta</v>
      </c>
      <c r="E1338" s="9" t="str">
        <f t="shared" si="155"/>
        <v>No Reporta</v>
      </c>
      <c r="F1338" s="194" t="str">
        <f>+'Información ELECTRO PUNO'!E1318</f>
        <v>MT</v>
      </c>
      <c r="G1338" s="194">
        <f>+'Información ELECTRO PUNO'!G1318</f>
        <v>12</v>
      </c>
      <c r="H1338" s="9" t="str">
        <f t="shared" si="156"/>
        <v>Poste</v>
      </c>
      <c r="I1338" s="194" t="str">
        <f>+'Información ELECTRO PUNO'!F1318</f>
        <v>Madera Tratada</v>
      </c>
      <c r="J1338" s="194" t="str">
        <f>+'Información ELECTRO PUNO'!B1318</f>
        <v>PPM20</v>
      </c>
      <c r="K1338" s="9" t="str">
        <f t="shared" si="158"/>
        <v>POSTE DE MADERA TRATADA DE 12 mts. CL.5</v>
      </c>
      <c r="L1338" s="139">
        <f t="shared" si="159"/>
        <v>0.41</v>
      </c>
    </row>
    <row r="1339" spans="1:12" x14ac:dyDescent="0.25">
      <c r="A1339" s="193">
        <f>+'Información ELECTRO PUNO'!A1319</f>
        <v>1318</v>
      </c>
      <c r="B1339" s="26" t="str">
        <f t="shared" si="157"/>
        <v>SICODI</v>
      </c>
      <c r="C1339" s="9" t="str">
        <f t="shared" si="153"/>
        <v>Puno</v>
      </c>
      <c r="D1339" s="9" t="str">
        <f t="shared" si="154"/>
        <v>No Reporta</v>
      </c>
      <c r="E1339" s="9" t="str">
        <f t="shared" si="155"/>
        <v>No Reporta</v>
      </c>
      <c r="F1339" s="194" t="str">
        <f>+'Información ELECTRO PUNO'!E1319</f>
        <v>MT</v>
      </c>
      <c r="G1339" s="194">
        <f>+'Información ELECTRO PUNO'!G1319</f>
        <v>12</v>
      </c>
      <c r="H1339" s="9" t="str">
        <f t="shared" si="156"/>
        <v>Poste</v>
      </c>
      <c r="I1339" s="194" t="str">
        <f>+'Información ELECTRO PUNO'!F1319</f>
        <v>Madera Tratada</v>
      </c>
      <c r="J1339" s="194" t="str">
        <f>+'Información ELECTRO PUNO'!B1319</f>
        <v>PPM20</v>
      </c>
      <c r="K1339" s="9" t="str">
        <f t="shared" si="158"/>
        <v>POSTE DE MADERA TRATADA DE 12 mts. CL.5</v>
      </c>
      <c r="L1339" s="139">
        <f t="shared" si="159"/>
        <v>0.41</v>
      </c>
    </row>
    <row r="1340" spans="1:12" x14ac:dyDescent="0.25">
      <c r="A1340" s="193">
        <f>+'Información ELECTRO PUNO'!A1320</f>
        <v>1319</v>
      </c>
      <c r="B1340" s="26" t="str">
        <f t="shared" si="157"/>
        <v>SICODI</v>
      </c>
      <c r="C1340" s="9" t="str">
        <f t="shared" si="153"/>
        <v>Puno</v>
      </c>
      <c r="D1340" s="9" t="str">
        <f t="shared" si="154"/>
        <v>No Reporta</v>
      </c>
      <c r="E1340" s="9" t="str">
        <f t="shared" si="155"/>
        <v>No Reporta</v>
      </c>
      <c r="F1340" s="194" t="str">
        <f>+'Información ELECTRO PUNO'!E1320</f>
        <v>MT</v>
      </c>
      <c r="G1340" s="194">
        <f>+'Información ELECTRO PUNO'!G1320</f>
        <v>12</v>
      </c>
      <c r="H1340" s="9" t="str">
        <f t="shared" si="156"/>
        <v>Poste</v>
      </c>
      <c r="I1340" s="194" t="str">
        <f>+'Información ELECTRO PUNO'!F1320</f>
        <v>Madera Tratada</v>
      </c>
      <c r="J1340" s="194" t="str">
        <f>+'Información ELECTRO PUNO'!B1320</f>
        <v>PPM20</v>
      </c>
      <c r="K1340" s="9" t="str">
        <f t="shared" si="158"/>
        <v>POSTE DE MADERA TRATADA DE 12 mts. CL.5</v>
      </c>
      <c r="L1340" s="139">
        <f t="shared" si="159"/>
        <v>0.41</v>
      </c>
    </row>
    <row r="1341" spans="1:12" x14ac:dyDescent="0.25">
      <c r="A1341" s="193">
        <f>+'Información ELECTRO PUNO'!A1321</f>
        <v>1320</v>
      </c>
      <c r="B1341" s="26" t="str">
        <f t="shared" si="157"/>
        <v>SICODI</v>
      </c>
      <c r="C1341" s="9" t="str">
        <f t="shared" si="153"/>
        <v>Puno</v>
      </c>
      <c r="D1341" s="9" t="str">
        <f t="shared" si="154"/>
        <v>No Reporta</v>
      </c>
      <c r="E1341" s="9" t="str">
        <f t="shared" si="155"/>
        <v>No Reporta</v>
      </c>
      <c r="F1341" s="194" t="str">
        <f>+'Información ELECTRO PUNO'!E1321</f>
        <v>MT</v>
      </c>
      <c r="G1341" s="194">
        <f>+'Información ELECTRO PUNO'!G1321</f>
        <v>12</v>
      </c>
      <c r="H1341" s="9" t="str">
        <f t="shared" si="156"/>
        <v>Poste</v>
      </c>
      <c r="I1341" s="194" t="str">
        <f>+'Información ELECTRO PUNO'!F1321</f>
        <v>Madera Tratada</v>
      </c>
      <c r="J1341" s="194" t="str">
        <f>+'Información ELECTRO PUNO'!B1321</f>
        <v>PPM20</v>
      </c>
      <c r="K1341" s="9" t="str">
        <f t="shared" si="158"/>
        <v>POSTE DE MADERA TRATADA DE 12 mts. CL.5</v>
      </c>
      <c r="L1341" s="139">
        <f t="shared" si="159"/>
        <v>0.41</v>
      </c>
    </row>
    <row r="1342" spans="1:12" x14ac:dyDescent="0.25">
      <c r="A1342" s="193">
        <f>+'Información ELECTRO PUNO'!A1322</f>
        <v>1321</v>
      </c>
      <c r="B1342" s="26" t="str">
        <f t="shared" si="157"/>
        <v>SICODI</v>
      </c>
      <c r="C1342" s="9" t="str">
        <f t="shared" si="153"/>
        <v>Puno</v>
      </c>
      <c r="D1342" s="9" t="str">
        <f t="shared" si="154"/>
        <v>No Reporta</v>
      </c>
      <c r="E1342" s="9" t="str">
        <f t="shared" si="155"/>
        <v>No Reporta</v>
      </c>
      <c r="F1342" s="194" t="str">
        <f>+'Información ELECTRO PUNO'!E1322</f>
        <v>MT</v>
      </c>
      <c r="G1342" s="194">
        <f>+'Información ELECTRO PUNO'!G1322</f>
        <v>12</v>
      </c>
      <c r="H1342" s="9" t="str">
        <f t="shared" si="156"/>
        <v>Poste</v>
      </c>
      <c r="I1342" s="194" t="str">
        <f>+'Información ELECTRO PUNO'!F1322</f>
        <v>Madera Tratada</v>
      </c>
      <c r="J1342" s="194" t="str">
        <f>+'Información ELECTRO PUNO'!B1322</f>
        <v>PPM20</v>
      </c>
      <c r="K1342" s="9" t="str">
        <f t="shared" si="158"/>
        <v>POSTE DE MADERA TRATADA DE 12 mts. CL.5</v>
      </c>
      <c r="L1342" s="139">
        <f t="shared" si="159"/>
        <v>0.41</v>
      </c>
    </row>
    <row r="1343" spans="1:12" x14ac:dyDescent="0.25">
      <c r="A1343" s="193">
        <f>+'Información ELECTRO PUNO'!A1323</f>
        <v>1322</v>
      </c>
      <c r="B1343" s="26" t="str">
        <f t="shared" si="157"/>
        <v>SICODI</v>
      </c>
      <c r="C1343" s="9" t="str">
        <f t="shared" si="153"/>
        <v>Puno</v>
      </c>
      <c r="D1343" s="9" t="str">
        <f t="shared" si="154"/>
        <v>No Reporta</v>
      </c>
      <c r="E1343" s="9" t="str">
        <f t="shared" si="155"/>
        <v>No Reporta</v>
      </c>
      <c r="F1343" s="194" t="str">
        <f>+'Información ELECTRO PUNO'!E1323</f>
        <v>MT</v>
      </c>
      <c r="G1343" s="194">
        <f>+'Información ELECTRO PUNO'!G1323</f>
        <v>12</v>
      </c>
      <c r="H1343" s="9" t="str">
        <f t="shared" si="156"/>
        <v>Poste</v>
      </c>
      <c r="I1343" s="194" t="str">
        <f>+'Información ELECTRO PUNO'!F1323</f>
        <v>Madera Tratada</v>
      </c>
      <c r="J1343" s="194" t="str">
        <f>+'Información ELECTRO PUNO'!B1323</f>
        <v>PPM20</v>
      </c>
      <c r="K1343" s="9" t="str">
        <f t="shared" si="158"/>
        <v>POSTE DE MADERA TRATADA DE 12 mts. CL.5</v>
      </c>
      <c r="L1343" s="139">
        <f t="shared" si="159"/>
        <v>0.41</v>
      </c>
    </row>
    <row r="1344" spans="1:12" x14ac:dyDescent="0.25">
      <c r="A1344" s="193">
        <f>+'Información ELECTRO PUNO'!A1324</f>
        <v>1323</v>
      </c>
      <c r="B1344" s="26" t="str">
        <f t="shared" si="157"/>
        <v>SICODI</v>
      </c>
      <c r="C1344" s="9" t="str">
        <f t="shared" si="153"/>
        <v>Puno</v>
      </c>
      <c r="D1344" s="9" t="str">
        <f t="shared" si="154"/>
        <v>No Reporta</v>
      </c>
      <c r="E1344" s="9" t="str">
        <f t="shared" si="155"/>
        <v>No Reporta</v>
      </c>
      <c r="F1344" s="194" t="str">
        <f>+'Información ELECTRO PUNO'!E1324</f>
        <v>MT</v>
      </c>
      <c r="G1344" s="194">
        <f>+'Información ELECTRO PUNO'!G1324</f>
        <v>12</v>
      </c>
      <c r="H1344" s="9" t="str">
        <f t="shared" si="156"/>
        <v>Poste</v>
      </c>
      <c r="I1344" s="194" t="str">
        <f>+'Información ELECTRO PUNO'!F1324</f>
        <v>Madera Tratada</v>
      </c>
      <c r="J1344" s="194" t="str">
        <f>+'Información ELECTRO PUNO'!B1324</f>
        <v>PPM20</v>
      </c>
      <c r="K1344" s="9" t="str">
        <f t="shared" si="158"/>
        <v>POSTE DE MADERA TRATADA DE 12 mts. CL.5</v>
      </c>
      <c r="L1344" s="139">
        <f t="shared" si="159"/>
        <v>0.41</v>
      </c>
    </row>
    <row r="1345" spans="1:12" x14ac:dyDescent="0.25">
      <c r="A1345" s="193">
        <f>+'Información ELECTRO PUNO'!A1325</f>
        <v>1324</v>
      </c>
      <c r="B1345" s="26" t="str">
        <f t="shared" si="157"/>
        <v>SICODI</v>
      </c>
      <c r="C1345" s="9" t="str">
        <f t="shared" si="153"/>
        <v>Puno</v>
      </c>
      <c r="D1345" s="9" t="str">
        <f t="shared" si="154"/>
        <v>No Reporta</v>
      </c>
      <c r="E1345" s="9" t="str">
        <f t="shared" si="155"/>
        <v>No Reporta</v>
      </c>
      <c r="F1345" s="194" t="str">
        <f>+'Información ELECTRO PUNO'!E1325</f>
        <v>MT</v>
      </c>
      <c r="G1345" s="194">
        <f>+'Información ELECTRO PUNO'!G1325</f>
        <v>12</v>
      </c>
      <c r="H1345" s="9" t="str">
        <f t="shared" si="156"/>
        <v>Poste</v>
      </c>
      <c r="I1345" s="194" t="str">
        <f>+'Información ELECTRO PUNO'!F1325</f>
        <v>Madera Tratada</v>
      </c>
      <c r="J1345" s="194" t="str">
        <f>+'Información ELECTRO PUNO'!B1325</f>
        <v>PPM20</v>
      </c>
      <c r="K1345" s="9" t="str">
        <f t="shared" si="158"/>
        <v>POSTE DE MADERA TRATADA DE 12 mts. CL.5</v>
      </c>
      <c r="L1345" s="139">
        <f t="shared" si="159"/>
        <v>0.41</v>
      </c>
    </row>
    <row r="1346" spans="1:12" x14ac:dyDescent="0.25">
      <c r="A1346" s="193">
        <f>+'Información ELECTRO PUNO'!A1326</f>
        <v>1325</v>
      </c>
      <c r="B1346" s="26" t="str">
        <f t="shared" si="157"/>
        <v>SICODI</v>
      </c>
      <c r="C1346" s="9" t="str">
        <f t="shared" si="153"/>
        <v>Puno</v>
      </c>
      <c r="D1346" s="9" t="str">
        <f t="shared" si="154"/>
        <v>No Reporta</v>
      </c>
      <c r="E1346" s="9" t="str">
        <f t="shared" si="155"/>
        <v>No Reporta</v>
      </c>
      <c r="F1346" s="194" t="str">
        <f>+'Información ELECTRO PUNO'!E1326</f>
        <v>MT</v>
      </c>
      <c r="G1346" s="194">
        <f>+'Información ELECTRO PUNO'!G1326</f>
        <v>12</v>
      </c>
      <c r="H1346" s="9" t="str">
        <f t="shared" si="156"/>
        <v>Poste</v>
      </c>
      <c r="I1346" s="194" t="str">
        <f>+'Información ELECTRO PUNO'!F1326</f>
        <v>Madera Tratada</v>
      </c>
      <c r="J1346" s="194" t="str">
        <f>+'Información ELECTRO PUNO'!B1326</f>
        <v>PPM20</v>
      </c>
      <c r="K1346" s="9" t="str">
        <f t="shared" si="158"/>
        <v>POSTE DE MADERA TRATADA DE 12 mts. CL.5</v>
      </c>
      <c r="L1346" s="139">
        <f t="shared" si="159"/>
        <v>0.41</v>
      </c>
    </row>
    <row r="1347" spans="1:12" x14ac:dyDescent="0.25">
      <c r="A1347" s="193">
        <f>+'Información ELECTRO PUNO'!A1327</f>
        <v>1326</v>
      </c>
      <c r="B1347" s="26" t="str">
        <f t="shared" si="157"/>
        <v>SICODI</v>
      </c>
      <c r="C1347" s="9" t="str">
        <f t="shared" si="153"/>
        <v>Puno</v>
      </c>
      <c r="D1347" s="9" t="str">
        <f t="shared" si="154"/>
        <v>No Reporta</v>
      </c>
      <c r="E1347" s="9" t="str">
        <f t="shared" si="155"/>
        <v>No Reporta</v>
      </c>
      <c r="F1347" s="194" t="str">
        <f>+'Información ELECTRO PUNO'!E1327</f>
        <v>MT</v>
      </c>
      <c r="G1347" s="194">
        <f>+'Información ELECTRO PUNO'!G1327</f>
        <v>12</v>
      </c>
      <c r="H1347" s="9" t="str">
        <f t="shared" si="156"/>
        <v>Poste</v>
      </c>
      <c r="I1347" s="194" t="str">
        <f>+'Información ELECTRO PUNO'!F1327</f>
        <v>Madera Tratada</v>
      </c>
      <c r="J1347" s="194" t="str">
        <f>+'Información ELECTRO PUNO'!B1327</f>
        <v>PPM20</v>
      </c>
      <c r="K1347" s="9" t="str">
        <f t="shared" si="158"/>
        <v>POSTE DE MADERA TRATADA DE 12 mts. CL.5</v>
      </c>
      <c r="L1347" s="139">
        <f t="shared" si="159"/>
        <v>0.41</v>
      </c>
    </row>
    <row r="1348" spans="1:12" x14ac:dyDescent="0.25">
      <c r="A1348" s="193">
        <f>+'Información ELECTRO PUNO'!A1328</f>
        <v>1327</v>
      </c>
      <c r="B1348" s="26" t="str">
        <f t="shared" si="157"/>
        <v>SICODI</v>
      </c>
      <c r="C1348" s="9" t="str">
        <f t="shared" si="153"/>
        <v>Puno</v>
      </c>
      <c r="D1348" s="9" t="str">
        <f t="shared" si="154"/>
        <v>No Reporta</v>
      </c>
      <c r="E1348" s="9" t="str">
        <f t="shared" si="155"/>
        <v>No Reporta</v>
      </c>
      <c r="F1348" s="194" t="str">
        <f>+'Información ELECTRO PUNO'!E1328</f>
        <v>MT</v>
      </c>
      <c r="G1348" s="194">
        <f>+'Información ELECTRO PUNO'!G1328</f>
        <v>12</v>
      </c>
      <c r="H1348" s="9" t="str">
        <f t="shared" si="156"/>
        <v>Poste</v>
      </c>
      <c r="I1348" s="194" t="str">
        <f>+'Información ELECTRO PUNO'!F1328</f>
        <v>Madera Tratada</v>
      </c>
      <c r="J1348" s="194" t="str">
        <f>+'Información ELECTRO PUNO'!B1328</f>
        <v>PPM20</v>
      </c>
      <c r="K1348" s="9" t="str">
        <f t="shared" si="158"/>
        <v>POSTE DE MADERA TRATADA DE 12 mts. CL.5</v>
      </c>
      <c r="L1348" s="139">
        <f t="shared" si="159"/>
        <v>0.41</v>
      </c>
    </row>
    <row r="1349" spans="1:12" x14ac:dyDescent="0.25">
      <c r="A1349" s="193">
        <f>+'Información ELECTRO PUNO'!A1329</f>
        <v>1328</v>
      </c>
      <c r="B1349" s="26" t="str">
        <f t="shared" si="157"/>
        <v>SICODI</v>
      </c>
      <c r="C1349" s="9" t="str">
        <f t="shared" si="153"/>
        <v>Puno</v>
      </c>
      <c r="D1349" s="9" t="str">
        <f t="shared" si="154"/>
        <v>No Reporta</v>
      </c>
      <c r="E1349" s="9" t="str">
        <f t="shared" si="155"/>
        <v>No Reporta</v>
      </c>
      <c r="F1349" s="194" t="str">
        <f>+'Información ELECTRO PUNO'!E1329</f>
        <v>MT</v>
      </c>
      <c r="G1349" s="194">
        <f>+'Información ELECTRO PUNO'!G1329</f>
        <v>12</v>
      </c>
      <c r="H1349" s="9" t="str">
        <f t="shared" si="156"/>
        <v>Poste</v>
      </c>
      <c r="I1349" s="194" t="str">
        <f>+'Información ELECTRO PUNO'!F1329</f>
        <v>Madera Tratada</v>
      </c>
      <c r="J1349" s="194" t="str">
        <f>+'Información ELECTRO PUNO'!B1329</f>
        <v>PPM20</v>
      </c>
      <c r="K1349" s="9" t="str">
        <f t="shared" si="158"/>
        <v>POSTE DE MADERA TRATADA DE 12 mts. CL.5</v>
      </c>
      <c r="L1349" s="139">
        <f t="shared" si="159"/>
        <v>0.41</v>
      </c>
    </row>
    <row r="1350" spans="1:12" x14ac:dyDescent="0.25">
      <c r="A1350" s="193">
        <f>+'Información ELECTRO PUNO'!A1330</f>
        <v>1329</v>
      </c>
      <c r="B1350" s="26" t="str">
        <f t="shared" si="157"/>
        <v>SICODI</v>
      </c>
      <c r="C1350" s="9" t="str">
        <f t="shared" si="153"/>
        <v>Puno</v>
      </c>
      <c r="D1350" s="9" t="str">
        <f t="shared" si="154"/>
        <v>No Reporta</v>
      </c>
      <c r="E1350" s="9" t="str">
        <f t="shared" si="155"/>
        <v>No Reporta</v>
      </c>
      <c r="F1350" s="194" t="str">
        <f>+'Información ELECTRO PUNO'!E1330</f>
        <v>MT</v>
      </c>
      <c r="G1350" s="194">
        <f>+'Información ELECTRO PUNO'!G1330</f>
        <v>12</v>
      </c>
      <c r="H1350" s="9" t="str">
        <f t="shared" si="156"/>
        <v>Poste</v>
      </c>
      <c r="I1350" s="194" t="str">
        <f>+'Información ELECTRO PUNO'!F1330</f>
        <v>Madera Tratada</v>
      </c>
      <c r="J1350" s="194" t="str">
        <f>+'Información ELECTRO PUNO'!B1330</f>
        <v>PPM20</v>
      </c>
      <c r="K1350" s="9" t="str">
        <f t="shared" si="158"/>
        <v>POSTE DE MADERA TRATADA DE 12 mts. CL.5</v>
      </c>
      <c r="L1350" s="139">
        <f t="shared" si="159"/>
        <v>0.41</v>
      </c>
    </row>
    <row r="1351" spans="1:12" x14ac:dyDescent="0.25">
      <c r="A1351" s="193">
        <f>+'Información ELECTRO PUNO'!A1331</f>
        <v>1330</v>
      </c>
      <c r="B1351" s="26" t="str">
        <f t="shared" si="157"/>
        <v>SICODI</v>
      </c>
      <c r="C1351" s="9" t="str">
        <f t="shared" si="153"/>
        <v>Puno</v>
      </c>
      <c r="D1351" s="9" t="str">
        <f t="shared" si="154"/>
        <v>No Reporta</v>
      </c>
      <c r="E1351" s="9" t="str">
        <f t="shared" si="155"/>
        <v>No Reporta</v>
      </c>
      <c r="F1351" s="194" t="str">
        <f>+'Información ELECTRO PUNO'!E1331</f>
        <v>MT</v>
      </c>
      <c r="G1351" s="194">
        <f>+'Información ELECTRO PUNO'!G1331</f>
        <v>12</v>
      </c>
      <c r="H1351" s="9" t="str">
        <f t="shared" si="156"/>
        <v>Poste</v>
      </c>
      <c r="I1351" s="194" t="str">
        <f>+'Información ELECTRO PUNO'!F1331</f>
        <v>Madera Tratada</v>
      </c>
      <c r="J1351" s="194" t="str">
        <f>+'Información ELECTRO PUNO'!B1331</f>
        <v>PPM20</v>
      </c>
      <c r="K1351" s="9" t="str">
        <f t="shared" si="158"/>
        <v>POSTE DE MADERA TRATADA DE 12 mts. CL.5</v>
      </c>
      <c r="L1351" s="139">
        <f t="shared" si="159"/>
        <v>0.41</v>
      </c>
    </row>
    <row r="1352" spans="1:12" x14ac:dyDescent="0.25">
      <c r="A1352" s="193">
        <f>+'Información ELECTRO PUNO'!A1332</f>
        <v>1331</v>
      </c>
      <c r="B1352" s="26" t="str">
        <f t="shared" si="157"/>
        <v>SICODI</v>
      </c>
      <c r="C1352" s="9" t="str">
        <f t="shared" si="153"/>
        <v>Puno</v>
      </c>
      <c r="D1352" s="9" t="str">
        <f t="shared" si="154"/>
        <v>No Reporta</v>
      </c>
      <c r="E1352" s="9" t="str">
        <f t="shared" si="155"/>
        <v>No Reporta</v>
      </c>
      <c r="F1352" s="194" t="str">
        <f>+'Información ELECTRO PUNO'!E1332</f>
        <v>MT</v>
      </c>
      <c r="G1352" s="194">
        <f>+'Información ELECTRO PUNO'!G1332</f>
        <v>12</v>
      </c>
      <c r="H1352" s="9" t="str">
        <f t="shared" si="156"/>
        <v>Poste</v>
      </c>
      <c r="I1352" s="194" t="str">
        <f>+'Información ELECTRO PUNO'!F1332</f>
        <v>Madera Tratada</v>
      </c>
      <c r="J1352" s="194" t="str">
        <f>+'Información ELECTRO PUNO'!B1332</f>
        <v>PPM20</v>
      </c>
      <c r="K1352" s="9" t="str">
        <f t="shared" si="158"/>
        <v>POSTE DE MADERA TRATADA DE 12 mts. CL.5</v>
      </c>
      <c r="L1352" s="139">
        <f t="shared" si="159"/>
        <v>0.41</v>
      </c>
    </row>
    <row r="1353" spans="1:12" x14ac:dyDescent="0.25">
      <c r="A1353" s="193">
        <f>+'Información ELECTRO PUNO'!A1333</f>
        <v>1332</v>
      </c>
      <c r="B1353" s="26" t="str">
        <f t="shared" si="157"/>
        <v>SICODI</v>
      </c>
      <c r="C1353" s="9" t="str">
        <f t="shared" si="153"/>
        <v>Puno</v>
      </c>
      <c r="D1353" s="9" t="str">
        <f t="shared" si="154"/>
        <v>No Reporta</v>
      </c>
      <c r="E1353" s="9" t="str">
        <f t="shared" si="155"/>
        <v>No Reporta</v>
      </c>
      <c r="F1353" s="194" t="str">
        <f>+'Información ELECTRO PUNO'!E1333</f>
        <v>MT</v>
      </c>
      <c r="G1353" s="194">
        <f>+'Información ELECTRO PUNO'!G1333</f>
        <v>12</v>
      </c>
      <c r="H1353" s="9" t="str">
        <f t="shared" si="156"/>
        <v>Poste</v>
      </c>
      <c r="I1353" s="194" t="str">
        <f>+'Información ELECTRO PUNO'!F1333</f>
        <v>Madera Tratada</v>
      </c>
      <c r="J1353" s="194" t="str">
        <f>+'Información ELECTRO PUNO'!B1333</f>
        <v>PPM20</v>
      </c>
      <c r="K1353" s="9" t="str">
        <f t="shared" si="158"/>
        <v>POSTE DE MADERA TRATADA DE 12 mts. CL.5</v>
      </c>
      <c r="L1353" s="139">
        <f t="shared" si="159"/>
        <v>0.41</v>
      </c>
    </row>
    <row r="1354" spans="1:12" x14ac:dyDescent="0.25">
      <c r="A1354" s="193">
        <f>+'Información ELECTRO PUNO'!A1334</f>
        <v>1333</v>
      </c>
      <c r="B1354" s="26" t="str">
        <f t="shared" si="157"/>
        <v>SICODI</v>
      </c>
      <c r="C1354" s="9" t="str">
        <f t="shared" si="153"/>
        <v>Puno</v>
      </c>
      <c r="D1354" s="9" t="str">
        <f t="shared" si="154"/>
        <v>No Reporta</v>
      </c>
      <c r="E1354" s="9" t="str">
        <f t="shared" si="155"/>
        <v>No Reporta</v>
      </c>
      <c r="F1354" s="194" t="str">
        <f>+'Información ELECTRO PUNO'!E1334</f>
        <v>MT</v>
      </c>
      <c r="G1354" s="194">
        <f>+'Información ELECTRO PUNO'!G1334</f>
        <v>12</v>
      </c>
      <c r="H1354" s="9" t="str">
        <f t="shared" si="156"/>
        <v>Poste</v>
      </c>
      <c r="I1354" s="194" t="str">
        <f>+'Información ELECTRO PUNO'!F1334</f>
        <v>Madera Tratada</v>
      </c>
      <c r="J1354" s="194" t="str">
        <f>+'Información ELECTRO PUNO'!B1334</f>
        <v>PPM20</v>
      </c>
      <c r="K1354" s="9" t="str">
        <f t="shared" si="158"/>
        <v>POSTE DE MADERA TRATADA DE 12 mts. CL.5</v>
      </c>
      <c r="L1354" s="139">
        <f t="shared" si="159"/>
        <v>0.41</v>
      </c>
    </row>
    <row r="1355" spans="1:12" x14ac:dyDescent="0.25">
      <c r="A1355" s="193">
        <f>+'Información ELECTRO PUNO'!A1335</f>
        <v>1334</v>
      </c>
      <c r="B1355" s="26" t="str">
        <f t="shared" si="157"/>
        <v>SICODI</v>
      </c>
      <c r="C1355" s="9" t="str">
        <f t="shared" si="153"/>
        <v>Puno</v>
      </c>
      <c r="D1355" s="9" t="str">
        <f t="shared" si="154"/>
        <v>No Reporta</v>
      </c>
      <c r="E1355" s="9" t="str">
        <f t="shared" si="155"/>
        <v>No Reporta</v>
      </c>
      <c r="F1355" s="194" t="str">
        <f>+'Información ELECTRO PUNO'!E1335</f>
        <v>MT</v>
      </c>
      <c r="G1355" s="194">
        <f>+'Información ELECTRO PUNO'!G1335</f>
        <v>12</v>
      </c>
      <c r="H1355" s="9" t="str">
        <f t="shared" si="156"/>
        <v>Poste</v>
      </c>
      <c r="I1355" s="194" t="str">
        <f>+'Información ELECTRO PUNO'!F1335</f>
        <v>Madera Tratada</v>
      </c>
      <c r="J1355" s="194" t="str">
        <f>+'Información ELECTRO PUNO'!B1335</f>
        <v>PPM20</v>
      </c>
      <c r="K1355" s="9" t="str">
        <f t="shared" si="158"/>
        <v>POSTE DE MADERA TRATADA DE 12 mts. CL.5</v>
      </c>
      <c r="L1355" s="139">
        <f t="shared" si="159"/>
        <v>0.41</v>
      </c>
    </row>
    <row r="1356" spans="1:12" x14ac:dyDescent="0.25">
      <c r="A1356" s="193">
        <f>+'Información ELECTRO PUNO'!A1336</f>
        <v>1335</v>
      </c>
      <c r="B1356" s="26" t="str">
        <f t="shared" si="157"/>
        <v>SICODI</v>
      </c>
      <c r="C1356" s="9" t="str">
        <f t="shared" si="153"/>
        <v>Puno</v>
      </c>
      <c r="D1356" s="9" t="str">
        <f t="shared" si="154"/>
        <v>No Reporta</v>
      </c>
      <c r="E1356" s="9" t="str">
        <f t="shared" si="155"/>
        <v>No Reporta</v>
      </c>
      <c r="F1356" s="194" t="str">
        <f>+'Información ELECTRO PUNO'!E1336</f>
        <v>MT</v>
      </c>
      <c r="G1356" s="194">
        <f>+'Información ELECTRO PUNO'!G1336</f>
        <v>12</v>
      </c>
      <c r="H1356" s="9" t="str">
        <f t="shared" si="156"/>
        <v>Poste</v>
      </c>
      <c r="I1356" s="194" t="str">
        <f>+'Información ELECTRO PUNO'!F1336</f>
        <v>Madera Tratada</v>
      </c>
      <c r="J1356" s="194" t="str">
        <f>+'Información ELECTRO PUNO'!B1336</f>
        <v>PPM20</v>
      </c>
      <c r="K1356" s="9" t="str">
        <f t="shared" si="158"/>
        <v>POSTE DE MADERA TRATADA DE 12 mts. CL.5</v>
      </c>
      <c r="L1356" s="139">
        <f t="shared" si="159"/>
        <v>0.41</v>
      </c>
    </row>
    <row r="1357" spans="1:12" x14ac:dyDescent="0.25">
      <c r="A1357" s="193">
        <f>+'Información ELECTRO PUNO'!A1337</f>
        <v>1336</v>
      </c>
      <c r="B1357" s="26" t="str">
        <f t="shared" si="157"/>
        <v>SICODI</v>
      </c>
      <c r="C1357" s="9" t="str">
        <f t="shared" si="153"/>
        <v>Puno</v>
      </c>
      <c r="D1357" s="9" t="str">
        <f t="shared" si="154"/>
        <v>No Reporta</v>
      </c>
      <c r="E1357" s="9" t="str">
        <f t="shared" si="155"/>
        <v>No Reporta</v>
      </c>
      <c r="F1357" s="194" t="str">
        <f>+'Información ELECTRO PUNO'!E1337</f>
        <v>MT</v>
      </c>
      <c r="G1357" s="194">
        <f>+'Información ELECTRO PUNO'!G1337</f>
        <v>12</v>
      </c>
      <c r="H1357" s="9" t="str">
        <f t="shared" si="156"/>
        <v>Poste</v>
      </c>
      <c r="I1357" s="194" t="str">
        <f>+'Información ELECTRO PUNO'!F1337</f>
        <v>Madera Tratada</v>
      </c>
      <c r="J1357" s="194" t="str">
        <f>+'Información ELECTRO PUNO'!B1337</f>
        <v>PPM20</v>
      </c>
      <c r="K1357" s="9" t="str">
        <f t="shared" si="158"/>
        <v>POSTE DE MADERA TRATADA DE 12 mts. CL.5</v>
      </c>
      <c r="L1357" s="139">
        <f t="shared" si="159"/>
        <v>0.41</v>
      </c>
    </row>
    <row r="1358" spans="1:12" x14ac:dyDescent="0.25">
      <c r="A1358" s="193">
        <f>+'Información ELECTRO PUNO'!A1338</f>
        <v>1337</v>
      </c>
      <c r="B1358" s="26" t="str">
        <f t="shared" si="157"/>
        <v>SICODI</v>
      </c>
      <c r="C1358" s="9" t="str">
        <f t="shared" si="153"/>
        <v>Puno</v>
      </c>
      <c r="D1358" s="9" t="str">
        <f t="shared" si="154"/>
        <v>No Reporta</v>
      </c>
      <c r="E1358" s="9" t="str">
        <f t="shared" si="155"/>
        <v>No Reporta</v>
      </c>
      <c r="F1358" s="194" t="str">
        <f>+'Información ELECTRO PUNO'!E1338</f>
        <v>MT</v>
      </c>
      <c r="G1358" s="194">
        <f>+'Información ELECTRO PUNO'!G1338</f>
        <v>12</v>
      </c>
      <c r="H1358" s="9" t="str">
        <f t="shared" si="156"/>
        <v>Poste</v>
      </c>
      <c r="I1358" s="194" t="str">
        <f>+'Información ELECTRO PUNO'!F1338</f>
        <v>Madera Tratada</v>
      </c>
      <c r="J1358" s="194" t="str">
        <f>+'Información ELECTRO PUNO'!B1338</f>
        <v>PPM20</v>
      </c>
      <c r="K1358" s="9" t="str">
        <f t="shared" si="158"/>
        <v>POSTE DE MADERA TRATADA DE 12 mts. CL.5</v>
      </c>
      <c r="L1358" s="139">
        <f t="shared" si="159"/>
        <v>0.41</v>
      </c>
    </row>
    <row r="1359" spans="1:12" x14ac:dyDescent="0.25">
      <c r="A1359" s="193">
        <f>+'Información ELECTRO PUNO'!A1339</f>
        <v>1338</v>
      </c>
      <c r="B1359" s="26" t="str">
        <f t="shared" si="157"/>
        <v>SICODI</v>
      </c>
      <c r="C1359" s="9" t="str">
        <f t="shared" si="153"/>
        <v>Puno</v>
      </c>
      <c r="D1359" s="9" t="str">
        <f t="shared" si="154"/>
        <v>No Reporta</v>
      </c>
      <c r="E1359" s="9" t="str">
        <f t="shared" si="155"/>
        <v>No Reporta</v>
      </c>
      <c r="F1359" s="194" t="str">
        <f>+'Información ELECTRO PUNO'!E1339</f>
        <v>MT</v>
      </c>
      <c r="G1359" s="194">
        <f>+'Información ELECTRO PUNO'!G1339</f>
        <v>12</v>
      </c>
      <c r="H1359" s="9" t="str">
        <f t="shared" si="156"/>
        <v>Poste</v>
      </c>
      <c r="I1359" s="194" t="str">
        <f>+'Información ELECTRO PUNO'!F1339</f>
        <v>Madera Tratada</v>
      </c>
      <c r="J1359" s="194" t="str">
        <f>+'Información ELECTRO PUNO'!B1339</f>
        <v>PPM20</v>
      </c>
      <c r="K1359" s="9" t="str">
        <f t="shared" si="158"/>
        <v>POSTE DE MADERA TRATADA DE 12 mts. CL.5</v>
      </c>
      <c r="L1359" s="139">
        <f t="shared" si="159"/>
        <v>0.41</v>
      </c>
    </row>
    <row r="1360" spans="1:12" x14ac:dyDescent="0.25">
      <c r="A1360" s="193">
        <f>+'Información ELECTRO PUNO'!A1340</f>
        <v>1339</v>
      </c>
      <c r="B1360" s="26" t="str">
        <f t="shared" si="157"/>
        <v>SICODI</v>
      </c>
      <c r="C1360" s="9" t="str">
        <f t="shared" si="153"/>
        <v>Puno</v>
      </c>
      <c r="D1360" s="9" t="str">
        <f t="shared" si="154"/>
        <v>No Reporta</v>
      </c>
      <c r="E1360" s="9" t="str">
        <f t="shared" si="155"/>
        <v>No Reporta</v>
      </c>
      <c r="F1360" s="194" t="str">
        <f>+'Información ELECTRO PUNO'!E1340</f>
        <v>MT</v>
      </c>
      <c r="G1360" s="194">
        <f>+'Información ELECTRO PUNO'!G1340</f>
        <v>12</v>
      </c>
      <c r="H1360" s="9" t="str">
        <f t="shared" si="156"/>
        <v>Poste</v>
      </c>
      <c r="I1360" s="194" t="str">
        <f>+'Información ELECTRO PUNO'!F1340</f>
        <v>Madera Tratada</v>
      </c>
      <c r="J1360" s="194" t="str">
        <f>+'Información ELECTRO PUNO'!B1340</f>
        <v>PPM20</v>
      </c>
      <c r="K1360" s="9" t="str">
        <f t="shared" si="158"/>
        <v>POSTE DE MADERA TRATADA DE 12 mts. CL.5</v>
      </c>
      <c r="L1360" s="139">
        <f t="shared" si="159"/>
        <v>0.41</v>
      </c>
    </row>
    <row r="1361" spans="1:12" x14ac:dyDescent="0.25">
      <c r="A1361" s="193">
        <f>+'Información ELECTRO PUNO'!A1341</f>
        <v>1340</v>
      </c>
      <c r="B1361" s="26" t="str">
        <f t="shared" si="157"/>
        <v>SICODI</v>
      </c>
      <c r="C1361" s="9" t="str">
        <f t="shared" si="153"/>
        <v>Puno</v>
      </c>
      <c r="D1361" s="9" t="str">
        <f t="shared" si="154"/>
        <v>No Reporta</v>
      </c>
      <c r="E1361" s="9" t="str">
        <f t="shared" si="155"/>
        <v>No Reporta</v>
      </c>
      <c r="F1361" s="194" t="str">
        <f>+'Información ELECTRO PUNO'!E1341</f>
        <v>MT</v>
      </c>
      <c r="G1361" s="194">
        <f>+'Información ELECTRO PUNO'!G1341</f>
        <v>12</v>
      </c>
      <c r="H1361" s="9" t="str">
        <f t="shared" si="156"/>
        <v>Poste</v>
      </c>
      <c r="I1361" s="194" t="str">
        <f>+'Información ELECTRO PUNO'!F1341</f>
        <v>Madera Tratada</v>
      </c>
      <c r="J1361" s="194" t="str">
        <f>+'Información ELECTRO PUNO'!B1341</f>
        <v>PPM20</v>
      </c>
      <c r="K1361" s="9" t="str">
        <f t="shared" si="158"/>
        <v>POSTE DE MADERA TRATADA DE 12 mts. CL.5</v>
      </c>
      <c r="L1361" s="139">
        <f t="shared" si="159"/>
        <v>0.41</v>
      </c>
    </row>
    <row r="1362" spans="1:12" x14ac:dyDescent="0.25">
      <c r="A1362" s="193">
        <f>+'Información ELECTRO PUNO'!A1342</f>
        <v>1341</v>
      </c>
      <c r="B1362" s="26" t="str">
        <f t="shared" si="157"/>
        <v>SICODI</v>
      </c>
      <c r="C1362" s="9" t="str">
        <f t="shared" si="153"/>
        <v>Puno</v>
      </c>
      <c r="D1362" s="9" t="str">
        <f t="shared" si="154"/>
        <v>No Reporta</v>
      </c>
      <c r="E1362" s="9" t="str">
        <f t="shared" si="155"/>
        <v>No Reporta</v>
      </c>
      <c r="F1362" s="194" t="str">
        <f>+'Información ELECTRO PUNO'!E1342</f>
        <v>MT</v>
      </c>
      <c r="G1362" s="194">
        <f>+'Información ELECTRO PUNO'!G1342</f>
        <v>12</v>
      </c>
      <c r="H1362" s="9" t="str">
        <f t="shared" si="156"/>
        <v>Poste</v>
      </c>
      <c r="I1362" s="194" t="str">
        <f>+'Información ELECTRO PUNO'!F1342</f>
        <v>Madera Tratada</v>
      </c>
      <c r="J1362" s="194" t="str">
        <f>+'Información ELECTRO PUNO'!B1342</f>
        <v>PPM20</v>
      </c>
      <c r="K1362" s="9" t="str">
        <f t="shared" si="158"/>
        <v>POSTE DE MADERA TRATADA DE 12 mts. CL.5</v>
      </c>
      <c r="L1362" s="139">
        <f t="shared" si="159"/>
        <v>0.41</v>
      </c>
    </row>
    <row r="1363" spans="1:12" x14ac:dyDescent="0.25">
      <c r="A1363" s="193">
        <f>+'Información ELECTRO PUNO'!A1343</f>
        <v>1342</v>
      </c>
      <c r="B1363" s="26" t="str">
        <f t="shared" si="157"/>
        <v>SICODI</v>
      </c>
      <c r="C1363" s="9" t="str">
        <f t="shared" si="153"/>
        <v>Puno</v>
      </c>
      <c r="D1363" s="9" t="str">
        <f t="shared" si="154"/>
        <v>No Reporta</v>
      </c>
      <c r="E1363" s="9" t="str">
        <f t="shared" si="155"/>
        <v>No Reporta</v>
      </c>
      <c r="F1363" s="194" t="str">
        <f>+'Información ELECTRO PUNO'!E1343</f>
        <v>MT</v>
      </c>
      <c r="G1363" s="194">
        <f>+'Información ELECTRO PUNO'!G1343</f>
        <v>12</v>
      </c>
      <c r="H1363" s="9" t="str">
        <f t="shared" si="156"/>
        <v>Poste</v>
      </c>
      <c r="I1363" s="194" t="str">
        <f>+'Información ELECTRO PUNO'!F1343</f>
        <v>Madera Tratada</v>
      </c>
      <c r="J1363" s="194" t="str">
        <f>+'Información ELECTRO PUNO'!B1343</f>
        <v>PPM20</v>
      </c>
      <c r="K1363" s="9" t="str">
        <f t="shared" si="158"/>
        <v>POSTE DE MADERA TRATADA DE 12 mts. CL.5</v>
      </c>
      <c r="L1363" s="139">
        <f t="shared" si="159"/>
        <v>0.41</v>
      </c>
    </row>
    <row r="1364" spans="1:12" x14ac:dyDescent="0.25">
      <c r="A1364" s="193">
        <f>+'Información ELECTRO PUNO'!A1344</f>
        <v>1343</v>
      </c>
      <c r="B1364" s="26" t="str">
        <f t="shared" si="157"/>
        <v>SICODI</v>
      </c>
      <c r="C1364" s="9" t="str">
        <f t="shared" si="153"/>
        <v>Puno</v>
      </c>
      <c r="D1364" s="9" t="str">
        <f t="shared" si="154"/>
        <v>No Reporta</v>
      </c>
      <c r="E1364" s="9" t="str">
        <f t="shared" si="155"/>
        <v>No Reporta</v>
      </c>
      <c r="F1364" s="194" t="str">
        <f>+'Información ELECTRO PUNO'!E1344</f>
        <v>MT</v>
      </c>
      <c r="G1364" s="194">
        <f>+'Información ELECTRO PUNO'!G1344</f>
        <v>12</v>
      </c>
      <c r="H1364" s="9" t="str">
        <f t="shared" si="156"/>
        <v>Poste</v>
      </c>
      <c r="I1364" s="194" t="str">
        <f>+'Información ELECTRO PUNO'!F1344</f>
        <v>Madera Tratada</v>
      </c>
      <c r="J1364" s="194" t="str">
        <f>+'Información ELECTRO PUNO'!B1344</f>
        <v>PPM20</v>
      </c>
      <c r="K1364" s="9" t="str">
        <f t="shared" si="158"/>
        <v>POSTE DE MADERA TRATADA DE 12 mts. CL.5</v>
      </c>
      <c r="L1364" s="139">
        <f t="shared" si="159"/>
        <v>0.41</v>
      </c>
    </row>
    <row r="1365" spans="1:12" x14ac:dyDescent="0.25">
      <c r="A1365" s="193">
        <f>+'Información ELECTRO PUNO'!A1345</f>
        <v>1344</v>
      </c>
      <c r="B1365" s="26" t="str">
        <f t="shared" si="157"/>
        <v>SICODI</v>
      </c>
      <c r="C1365" s="9" t="str">
        <f t="shared" si="153"/>
        <v>Puno</v>
      </c>
      <c r="D1365" s="9" t="str">
        <f t="shared" si="154"/>
        <v>No Reporta</v>
      </c>
      <c r="E1365" s="9" t="str">
        <f t="shared" si="155"/>
        <v>No Reporta</v>
      </c>
      <c r="F1365" s="194" t="str">
        <f>+'Información ELECTRO PUNO'!E1345</f>
        <v>MT</v>
      </c>
      <c r="G1365" s="194">
        <f>+'Información ELECTRO PUNO'!G1345</f>
        <v>12</v>
      </c>
      <c r="H1365" s="9" t="str">
        <f t="shared" si="156"/>
        <v>Poste</v>
      </c>
      <c r="I1365" s="194" t="str">
        <f>+'Información ELECTRO PUNO'!F1345</f>
        <v>Madera Tratada</v>
      </c>
      <c r="J1365" s="194" t="str">
        <f>+'Información ELECTRO PUNO'!B1345</f>
        <v>PPM20</v>
      </c>
      <c r="K1365" s="9" t="str">
        <f t="shared" si="158"/>
        <v>POSTE DE MADERA TRATADA DE 12 mts. CL.5</v>
      </c>
      <c r="L1365" s="139">
        <f t="shared" si="159"/>
        <v>0.41</v>
      </c>
    </row>
    <row r="1366" spans="1:12" x14ac:dyDescent="0.25">
      <c r="A1366" s="193">
        <f>+'Información ELECTRO PUNO'!A1346</f>
        <v>1345</v>
      </c>
      <c r="B1366" s="26" t="str">
        <f t="shared" si="157"/>
        <v>SICODI</v>
      </c>
      <c r="C1366" s="9" t="str">
        <f t="shared" ref="C1366:C1429" si="160">+$C$10</f>
        <v>Puno</v>
      </c>
      <c r="D1366" s="9" t="str">
        <f t="shared" ref="D1366:D1429" si="161">+$D$10</f>
        <v>No Reporta</v>
      </c>
      <c r="E1366" s="9" t="str">
        <f t="shared" ref="E1366:E1429" si="162">+$E$10</f>
        <v>No Reporta</v>
      </c>
      <c r="F1366" s="194" t="str">
        <f>+'Información ELECTRO PUNO'!E1346</f>
        <v>MT</v>
      </c>
      <c r="G1366" s="194">
        <f>+'Información ELECTRO PUNO'!G1346</f>
        <v>12</v>
      </c>
      <c r="H1366" s="9" t="str">
        <f t="shared" ref="H1366:H1429" si="163">+$H$10</f>
        <v>Poste</v>
      </c>
      <c r="I1366" s="194" t="str">
        <f>+'Información ELECTRO PUNO'!F1346</f>
        <v>Madera Tratada</v>
      </c>
      <c r="J1366" s="194" t="str">
        <f>+'Información ELECTRO PUNO'!B1346</f>
        <v>PPM20</v>
      </c>
      <c r="K1366" s="9" t="str">
        <f t="shared" si="158"/>
        <v>POSTE DE MADERA TRATADA DE 12 mts. CL.5</v>
      </c>
      <c r="L1366" s="139">
        <f t="shared" si="159"/>
        <v>0.41</v>
      </c>
    </row>
    <row r="1367" spans="1:12" x14ac:dyDescent="0.25">
      <c r="A1367" s="193">
        <f>+'Información ELECTRO PUNO'!A1347</f>
        <v>1346</v>
      </c>
      <c r="B1367" s="26" t="str">
        <f t="shared" ref="B1367:B1430" si="164">+INDEX($B$8:$B$16,MATCH(J1367,$J$8:$J$16,0))</f>
        <v>SICODI</v>
      </c>
      <c r="C1367" s="9" t="str">
        <f t="shared" si="160"/>
        <v>Puno</v>
      </c>
      <c r="D1367" s="9" t="str">
        <f t="shared" si="161"/>
        <v>No Reporta</v>
      </c>
      <c r="E1367" s="9" t="str">
        <f t="shared" si="162"/>
        <v>No Reporta</v>
      </c>
      <c r="F1367" s="194" t="str">
        <f>+'Información ELECTRO PUNO'!E1347</f>
        <v>MT</v>
      </c>
      <c r="G1367" s="194">
        <f>+'Información ELECTRO PUNO'!G1347</f>
        <v>12</v>
      </c>
      <c r="H1367" s="9" t="str">
        <f t="shared" si="163"/>
        <v>Poste</v>
      </c>
      <c r="I1367" s="194" t="str">
        <f>+'Información ELECTRO PUNO'!F1347</f>
        <v>Madera Tratada</v>
      </c>
      <c r="J1367" s="194" t="str">
        <f>+'Información ELECTRO PUNO'!B1347</f>
        <v>PPM20</v>
      </c>
      <c r="K1367" s="9" t="str">
        <f t="shared" ref="K1367:K1430" si="165">+VLOOKUP(J1367,$J$8:$K$16,2,FALSE)</f>
        <v>POSTE DE MADERA TRATADA DE 12 mts. CL.5</v>
      </c>
      <c r="L1367" s="139">
        <f t="shared" ref="L1367:L1430" si="166">+VLOOKUP(J1367,$J$8:$U$16,12,FALSE)</f>
        <v>0.41</v>
      </c>
    </row>
    <row r="1368" spans="1:12" x14ac:dyDescent="0.25">
      <c r="A1368" s="193">
        <f>+'Información ELECTRO PUNO'!A1348</f>
        <v>1347</v>
      </c>
      <c r="B1368" s="26" t="str">
        <f t="shared" si="164"/>
        <v>SICODI</v>
      </c>
      <c r="C1368" s="9" t="str">
        <f t="shared" si="160"/>
        <v>Puno</v>
      </c>
      <c r="D1368" s="9" t="str">
        <f t="shared" si="161"/>
        <v>No Reporta</v>
      </c>
      <c r="E1368" s="9" t="str">
        <f t="shared" si="162"/>
        <v>No Reporta</v>
      </c>
      <c r="F1368" s="194" t="str">
        <f>+'Información ELECTRO PUNO'!E1348</f>
        <v>MT</v>
      </c>
      <c r="G1368" s="194">
        <f>+'Información ELECTRO PUNO'!G1348</f>
        <v>12</v>
      </c>
      <c r="H1368" s="9" t="str">
        <f t="shared" si="163"/>
        <v>Poste</v>
      </c>
      <c r="I1368" s="194" t="str">
        <f>+'Información ELECTRO PUNO'!F1348</f>
        <v>Madera Tratada</v>
      </c>
      <c r="J1368" s="194" t="str">
        <f>+'Información ELECTRO PUNO'!B1348</f>
        <v>PPM20</v>
      </c>
      <c r="K1368" s="9" t="str">
        <f t="shared" si="165"/>
        <v>POSTE DE MADERA TRATADA DE 12 mts. CL.5</v>
      </c>
      <c r="L1368" s="139">
        <f t="shared" si="166"/>
        <v>0.41</v>
      </c>
    </row>
    <row r="1369" spans="1:12" x14ac:dyDescent="0.25">
      <c r="A1369" s="193">
        <f>+'Información ELECTRO PUNO'!A1349</f>
        <v>1348</v>
      </c>
      <c r="B1369" s="26" t="str">
        <f t="shared" si="164"/>
        <v>SICODI</v>
      </c>
      <c r="C1369" s="9" t="str">
        <f t="shared" si="160"/>
        <v>Puno</v>
      </c>
      <c r="D1369" s="9" t="str">
        <f t="shared" si="161"/>
        <v>No Reporta</v>
      </c>
      <c r="E1369" s="9" t="str">
        <f t="shared" si="162"/>
        <v>No Reporta</v>
      </c>
      <c r="F1369" s="194" t="str">
        <f>+'Información ELECTRO PUNO'!E1349</f>
        <v>MT</v>
      </c>
      <c r="G1369" s="194">
        <f>+'Información ELECTRO PUNO'!G1349</f>
        <v>12</v>
      </c>
      <c r="H1369" s="9" t="str">
        <f t="shared" si="163"/>
        <v>Poste</v>
      </c>
      <c r="I1369" s="194" t="str">
        <f>+'Información ELECTRO PUNO'!F1349</f>
        <v>Madera Tratada</v>
      </c>
      <c r="J1369" s="194" t="str">
        <f>+'Información ELECTRO PUNO'!B1349</f>
        <v>PPM20</v>
      </c>
      <c r="K1369" s="9" t="str">
        <f t="shared" si="165"/>
        <v>POSTE DE MADERA TRATADA DE 12 mts. CL.5</v>
      </c>
      <c r="L1369" s="139">
        <f t="shared" si="166"/>
        <v>0.41</v>
      </c>
    </row>
    <row r="1370" spans="1:12" x14ac:dyDescent="0.25">
      <c r="A1370" s="193">
        <f>+'Información ELECTRO PUNO'!A1350</f>
        <v>1349</v>
      </c>
      <c r="B1370" s="26" t="str">
        <f t="shared" si="164"/>
        <v>SICODI</v>
      </c>
      <c r="C1370" s="9" t="str">
        <f t="shared" si="160"/>
        <v>Puno</v>
      </c>
      <c r="D1370" s="9" t="str">
        <f t="shared" si="161"/>
        <v>No Reporta</v>
      </c>
      <c r="E1370" s="9" t="str">
        <f t="shared" si="162"/>
        <v>No Reporta</v>
      </c>
      <c r="F1370" s="194" t="str">
        <f>+'Información ELECTRO PUNO'!E1350</f>
        <v>MT</v>
      </c>
      <c r="G1370" s="194">
        <f>+'Información ELECTRO PUNO'!G1350</f>
        <v>12</v>
      </c>
      <c r="H1370" s="9" t="str">
        <f t="shared" si="163"/>
        <v>Poste</v>
      </c>
      <c r="I1370" s="194" t="str">
        <f>+'Información ELECTRO PUNO'!F1350</f>
        <v>Madera Tratada</v>
      </c>
      <c r="J1370" s="194" t="str">
        <f>+'Información ELECTRO PUNO'!B1350</f>
        <v>PPM20</v>
      </c>
      <c r="K1370" s="9" t="str">
        <f t="shared" si="165"/>
        <v>POSTE DE MADERA TRATADA DE 12 mts. CL.5</v>
      </c>
      <c r="L1370" s="139">
        <f t="shared" si="166"/>
        <v>0.41</v>
      </c>
    </row>
    <row r="1371" spans="1:12" x14ac:dyDescent="0.25">
      <c r="A1371" s="193">
        <f>+'Información ELECTRO PUNO'!A1351</f>
        <v>1350</v>
      </c>
      <c r="B1371" s="26" t="str">
        <f t="shared" si="164"/>
        <v>SICODI</v>
      </c>
      <c r="C1371" s="9" t="str">
        <f t="shared" si="160"/>
        <v>Puno</v>
      </c>
      <c r="D1371" s="9" t="str">
        <f t="shared" si="161"/>
        <v>No Reporta</v>
      </c>
      <c r="E1371" s="9" t="str">
        <f t="shared" si="162"/>
        <v>No Reporta</v>
      </c>
      <c r="F1371" s="194" t="str">
        <f>+'Información ELECTRO PUNO'!E1351</f>
        <v>MT</v>
      </c>
      <c r="G1371" s="194">
        <f>+'Información ELECTRO PUNO'!G1351</f>
        <v>12</v>
      </c>
      <c r="H1371" s="9" t="str">
        <f t="shared" si="163"/>
        <v>Poste</v>
      </c>
      <c r="I1371" s="194" t="str">
        <f>+'Información ELECTRO PUNO'!F1351</f>
        <v>Madera Tratada</v>
      </c>
      <c r="J1371" s="194" t="str">
        <f>+'Información ELECTRO PUNO'!B1351</f>
        <v>PPM20</v>
      </c>
      <c r="K1371" s="9" t="str">
        <f t="shared" si="165"/>
        <v>POSTE DE MADERA TRATADA DE 12 mts. CL.5</v>
      </c>
      <c r="L1371" s="139">
        <f t="shared" si="166"/>
        <v>0.41</v>
      </c>
    </row>
    <row r="1372" spans="1:12" x14ac:dyDescent="0.25">
      <c r="A1372" s="193">
        <f>+'Información ELECTRO PUNO'!A1352</f>
        <v>1351</v>
      </c>
      <c r="B1372" s="26" t="str">
        <f t="shared" si="164"/>
        <v>SICODI</v>
      </c>
      <c r="C1372" s="9" t="str">
        <f t="shared" si="160"/>
        <v>Puno</v>
      </c>
      <c r="D1372" s="9" t="str">
        <f t="shared" si="161"/>
        <v>No Reporta</v>
      </c>
      <c r="E1372" s="9" t="str">
        <f t="shared" si="162"/>
        <v>No Reporta</v>
      </c>
      <c r="F1372" s="194" t="str">
        <f>+'Información ELECTRO PUNO'!E1352</f>
        <v>MT</v>
      </c>
      <c r="G1372" s="194">
        <f>+'Información ELECTRO PUNO'!G1352</f>
        <v>12</v>
      </c>
      <c r="H1372" s="9" t="str">
        <f t="shared" si="163"/>
        <v>Poste</v>
      </c>
      <c r="I1372" s="194" t="str">
        <f>+'Información ELECTRO PUNO'!F1352</f>
        <v>Madera Tratada</v>
      </c>
      <c r="J1372" s="194" t="str">
        <f>+'Información ELECTRO PUNO'!B1352</f>
        <v>PPM20</v>
      </c>
      <c r="K1372" s="9" t="str">
        <f t="shared" si="165"/>
        <v>POSTE DE MADERA TRATADA DE 12 mts. CL.5</v>
      </c>
      <c r="L1372" s="139">
        <f t="shared" si="166"/>
        <v>0.41</v>
      </c>
    </row>
    <row r="1373" spans="1:12" x14ac:dyDescent="0.25">
      <c r="A1373" s="193">
        <f>+'Información ELECTRO PUNO'!A1353</f>
        <v>1352</v>
      </c>
      <c r="B1373" s="26" t="str">
        <f t="shared" si="164"/>
        <v>SICODI</v>
      </c>
      <c r="C1373" s="9" t="str">
        <f t="shared" si="160"/>
        <v>Puno</v>
      </c>
      <c r="D1373" s="9" t="str">
        <f t="shared" si="161"/>
        <v>No Reporta</v>
      </c>
      <c r="E1373" s="9" t="str">
        <f t="shared" si="162"/>
        <v>No Reporta</v>
      </c>
      <c r="F1373" s="194" t="str">
        <f>+'Información ELECTRO PUNO'!E1353</f>
        <v>MT</v>
      </c>
      <c r="G1373" s="194">
        <f>+'Información ELECTRO PUNO'!G1353</f>
        <v>12</v>
      </c>
      <c r="H1373" s="9" t="str">
        <f t="shared" si="163"/>
        <v>Poste</v>
      </c>
      <c r="I1373" s="194" t="str">
        <f>+'Información ELECTRO PUNO'!F1353</f>
        <v>Madera Tratada</v>
      </c>
      <c r="J1373" s="194" t="str">
        <f>+'Información ELECTRO PUNO'!B1353</f>
        <v>PPM20</v>
      </c>
      <c r="K1373" s="9" t="str">
        <f t="shared" si="165"/>
        <v>POSTE DE MADERA TRATADA DE 12 mts. CL.5</v>
      </c>
      <c r="L1373" s="139">
        <f t="shared" si="166"/>
        <v>0.41</v>
      </c>
    </row>
    <row r="1374" spans="1:12" x14ac:dyDescent="0.25">
      <c r="A1374" s="193">
        <f>+'Información ELECTRO PUNO'!A1354</f>
        <v>1353</v>
      </c>
      <c r="B1374" s="26" t="str">
        <f t="shared" si="164"/>
        <v>SICODI</v>
      </c>
      <c r="C1374" s="9" t="str">
        <f t="shared" si="160"/>
        <v>Puno</v>
      </c>
      <c r="D1374" s="9" t="str">
        <f t="shared" si="161"/>
        <v>No Reporta</v>
      </c>
      <c r="E1374" s="9" t="str">
        <f t="shared" si="162"/>
        <v>No Reporta</v>
      </c>
      <c r="F1374" s="194" t="str">
        <f>+'Información ELECTRO PUNO'!E1354</f>
        <v>MT</v>
      </c>
      <c r="G1374" s="194">
        <f>+'Información ELECTRO PUNO'!G1354</f>
        <v>12</v>
      </c>
      <c r="H1374" s="9" t="str">
        <f t="shared" si="163"/>
        <v>Poste</v>
      </c>
      <c r="I1374" s="194" t="str">
        <f>+'Información ELECTRO PUNO'!F1354</f>
        <v>Madera Tratada</v>
      </c>
      <c r="J1374" s="194" t="str">
        <f>+'Información ELECTRO PUNO'!B1354</f>
        <v>PPM20</v>
      </c>
      <c r="K1374" s="9" t="str">
        <f t="shared" si="165"/>
        <v>POSTE DE MADERA TRATADA DE 12 mts. CL.5</v>
      </c>
      <c r="L1374" s="139">
        <f t="shared" si="166"/>
        <v>0.41</v>
      </c>
    </row>
    <row r="1375" spans="1:12" x14ac:dyDescent="0.25">
      <c r="A1375" s="193">
        <f>+'Información ELECTRO PUNO'!A1355</f>
        <v>1354</v>
      </c>
      <c r="B1375" s="26" t="str">
        <f t="shared" si="164"/>
        <v>SICODI</v>
      </c>
      <c r="C1375" s="9" t="str">
        <f t="shared" si="160"/>
        <v>Puno</v>
      </c>
      <c r="D1375" s="9" t="str">
        <f t="shared" si="161"/>
        <v>No Reporta</v>
      </c>
      <c r="E1375" s="9" t="str">
        <f t="shared" si="162"/>
        <v>No Reporta</v>
      </c>
      <c r="F1375" s="194" t="str">
        <f>+'Información ELECTRO PUNO'!E1355</f>
        <v>MT</v>
      </c>
      <c r="G1375" s="194">
        <f>+'Información ELECTRO PUNO'!G1355</f>
        <v>12</v>
      </c>
      <c r="H1375" s="9" t="str">
        <f t="shared" si="163"/>
        <v>Poste</v>
      </c>
      <c r="I1375" s="194" t="str">
        <f>+'Información ELECTRO PUNO'!F1355</f>
        <v>Madera Tratada</v>
      </c>
      <c r="J1375" s="194" t="str">
        <f>+'Información ELECTRO PUNO'!B1355</f>
        <v>PPM20</v>
      </c>
      <c r="K1375" s="9" t="str">
        <f t="shared" si="165"/>
        <v>POSTE DE MADERA TRATADA DE 12 mts. CL.5</v>
      </c>
      <c r="L1375" s="139">
        <f t="shared" si="166"/>
        <v>0.41</v>
      </c>
    </row>
    <row r="1376" spans="1:12" x14ac:dyDescent="0.25">
      <c r="A1376" s="193">
        <f>+'Información ELECTRO PUNO'!A1356</f>
        <v>1355</v>
      </c>
      <c r="B1376" s="26" t="str">
        <f t="shared" si="164"/>
        <v>SICODI</v>
      </c>
      <c r="C1376" s="9" t="str">
        <f t="shared" si="160"/>
        <v>Puno</v>
      </c>
      <c r="D1376" s="9" t="str">
        <f t="shared" si="161"/>
        <v>No Reporta</v>
      </c>
      <c r="E1376" s="9" t="str">
        <f t="shared" si="162"/>
        <v>No Reporta</v>
      </c>
      <c r="F1376" s="194" t="str">
        <f>+'Información ELECTRO PUNO'!E1356</f>
        <v>MT</v>
      </c>
      <c r="G1376" s="194">
        <f>+'Información ELECTRO PUNO'!G1356</f>
        <v>12</v>
      </c>
      <c r="H1376" s="9" t="str">
        <f t="shared" si="163"/>
        <v>Poste</v>
      </c>
      <c r="I1376" s="194" t="str">
        <f>+'Información ELECTRO PUNO'!F1356</f>
        <v>Madera Tratada</v>
      </c>
      <c r="J1376" s="194" t="str">
        <f>+'Información ELECTRO PUNO'!B1356</f>
        <v>PPM20</v>
      </c>
      <c r="K1376" s="9" t="str">
        <f t="shared" si="165"/>
        <v>POSTE DE MADERA TRATADA DE 12 mts. CL.5</v>
      </c>
      <c r="L1376" s="139">
        <f t="shared" si="166"/>
        <v>0.41</v>
      </c>
    </row>
    <row r="1377" spans="1:12" x14ac:dyDescent="0.25">
      <c r="A1377" s="193">
        <f>+'Información ELECTRO PUNO'!A1357</f>
        <v>1356</v>
      </c>
      <c r="B1377" s="26" t="str">
        <f t="shared" si="164"/>
        <v>SICODI</v>
      </c>
      <c r="C1377" s="9" t="str">
        <f t="shared" si="160"/>
        <v>Puno</v>
      </c>
      <c r="D1377" s="9" t="str">
        <f t="shared" si="161"/>
        <v>No Reporta</v>
      </c>
      <c r="E1377" s="9" t="str">
        <f t="shared" si="162"/>
        <v>No Reporta</v>
      </c>
      <c r="F1377" s="194" t="str">
        <f>+'Información ELECTRO PUNO'!E1357</f>
        <v>MT</v>
      </c>
      <c r="G1377" s="194">
        <f>+'Información ELECTRO PUNO'!G1357</f>
        <v>12</v>
      </c>
      <c r="H1377" s="9" t="str">
        <f t="shared" si="163"/>
        <v>Poste</v>
      </c>
      <c r="I1377" s="194" t="str">
        <f>+'Información ELECTRO PUNO'!F1357</f>
        <v>Madera Tratada</v>
      </c>
      <c r="J1377" s="194" t="str">
        <f>+'Información ELECTRO PUNO'!B1357</f>
        <v>PPM20</v>
      </c>
      <c r="K1377" s="9" t="str">
        <f t="shared" si="165"/>
        <v>POSTE DE MADERA TRATADA DE 12 mts. CL.5</v>
      </c>
      <c r="L1377" s="139">
        <f t="shared" si="166"/>
        <v>0.41</v>
      </c>
    </row>
    <row r="1378" spans="1:12" x14ac:dyDescent="0.25">
      <c r="A1378" s="193">
        <f>+'Información ELECTRO PUNO'!A1358</f>
        <v>1357</v>
      </c>
      <c r="B1378" s="26" t="str">
        <f t="shared" si="164"/>
        <v>SICODI</v>
      </c>
      <c r="C1378" s="9" t="str">
        <f t="shared" si="160"/>
        <v>Puno</v>
      </c>
      <c r="D1378" s="9" t="str">
        <f t="shared" si="161"/>
        <v>No Reporta</v>
      </c>
      <c r="E1378" s="9" t="str">
        <f t="shared" si="162"/>
        <v>No Reporta</v>
      </c>
      <c r="F1378" s="194" t="str">
        <f>+'Información ELECTRO PUNO'!E1358</f>
        <v>MT</v>
      </c>
      <c r="G1378" s="194">
        <f>+'Información ELECTRO PUNO'!G1358</f>
        <v>12</v>
      </c>
      <c r="H1378" s="9" t="str">
        <f t="shared" si="163"/>
        <v>Poste</v>
      </c>
      <c r="I1378" s="194" t="str">
        <f>+'Información ELECTRO PUNO'!F1358</f>
        <v>Madera Tratada</v>
      </c>
      <c r="J1378" s="194" t="str">
        <f>+'Información ELECTRO PUNO'!B1358</f>
        <v>PPM20</v>
      </c>
      <c r="K1378" s="9" t="str">
        <f t="shared" si="165"/>
        <v>POSTE DE MADERA TRATADA DE 12 mts. CL.5</v>
      </c>
      <c r="L1378" s="139">
        <f t="shared" si="166"/>
        <v>0.41</v>
      </c>
    </row>
    <row r="1379" spans="1:12" x14ac:dyDescent="0.25">
      <c r="A1379" s="193">
        <f>+'Información ELECTRO PUNO'!A1359</f>
        <v>1358</v>
      </c>
      <c r="B1379" s="26" t="str">
        <f t="shared" si="164"/>
        <v>SICODI</v>
      </c>
      <c r="C1379" s="9" t="str">
        <f t="shared" si="160"/>
        <v>Puno</v>
      </c>
      <c r="D1379" s="9" t="str">
        <f t="shared" si="161"/>
        <v>No Reporta</v>
      </c>
      <c r="E1379" s="9" t="str">
        <f t="shared" si="162"/>
        <v>No Reporta</v>
      </c>
      <c r="F1379" s="194" t="str">
        <f>+'Información ELECTRO PUNO'!E1359</f>
        <v>MT</v>
      </c>
      <c r="G1379" s="194">
        <f>+'Información ELECTRO PUNO'!G1359</f>
        <v>12</v>
      </c>
      <c r="H1379" s="9" t="str">
        <f t="shared" si="163"/>
        <v>Poste</v>
      </c>
      <c r="I1379" s="194" t="str">
        <f>+'Información ELECTRO PUNO'!F1359</f>
        <v>Madera Tratada</v>
      </c>
      <c r="J1379" s="194" t="str">
        <f>+'Información ELECTRO PUNO'!B1359</f>
        <v>PPM20</v>
      </c>
      <c r="K1379" s="9" t="str">
        <f t="shared" si="165"/>
        <v>POSTE DE MADERA TRATADA DE 12 mts. CL.5</v>
      </c>
      <c r="L1379" s="139">
        <f t="shared" si="166"/>
        <v>0.41</v>
      </c>
    </row>
    <row r="1380" spans="1:12" x14ac:dyDescent="0.25">
      <c r="A1380" s="193">
        <f>+'Información ELECTRO PUNO'!A1360</f>
        <v>1359</v>
      </c>
      <c r="B1380" s="26" t="str">
        <f t="shared" si="164"/>
        <v>SICODI</v>
      </c>
      <c r="C1380" s="9" t="str">
        <f t="shared" si="160"/>
        <v>Puno</v>
      </c>
      <c r="D1380" s="9" t="str">
        <f t="shared" si="161"/>
        <v>No Reporta</v>
      </c>
      <c r="E1380" s="9" t="str">
        <f t="shared" si="162"/>
        <v>No Reporta</v>
      </c>
      <c r="F1380" s="194" t="str">
        <f>+'Información ELECTRO PUNO'!E1360</f>
        <v>MT</v>
      </c>
      <c r="G1380" s="194">
        <f>+'Información ELECTRO PUNO'!G1360</f>
        <v>12</v>
      </c>
      <c r="H1380" s="9" t="str">
        <f t="shared" si="163"/>
        <v>Poste</v>
      </c>
      <c r="I1380" s="194" t="str">
        <f>+'Información ELECTRO PUNO'!F1360</f>
        <v>Madera Tratada</v>
      </c>
      <c r="J1380" s="194" t="str">
        <f>+'Información ELECTRO PUNO'!B1360</f>
        <v>PPM20</v>
      </c>
      <c r="K1380" s="9" t="str">
        <f t="shared" si="165"/>
        <v>POSTE DE MADERA TRATADA DE 12 mts. CL.5</v>
      </c>
      <c r="L1380" s="139">
        <f t="shared" si="166"/>
        <v>0.41</v>
      </c>
    </row>
    <row r="1381" spans="1:12" x14ac:dyDescent="0.25">
      <c r="A1381" s="193">
        <f>+'Información ELECTRO PUNO'!A1361</f>
        <v>1360</v>
      </c>
      <c r="B1381" s="26" t="str">
        <f t="shared" si="164"/>
        <v>SICODI</v>
      </c>
      <c r="C1381" s="9" t="str">
        <f t="shared" si="160"/>
        <v>Puno</v>
      </c>
      <c r="D1381" s="9" t="str">
        <f t="shared" si="161"/>
        <v>No Reporta</v>
      </c>
      <c r="E1381" s="9" t="str">
        <f t="shared" si="162"/>
        <v>No Reporta</v>
      </c>
      <c r="F1381" s="194" t="str">
        <f>+'Información ELECTRO PUNO'!E1361</f>
        <v>MT</v>
      </c>
      <c r="G1381" s="194">
        <f>+'Información ELECTRO PUNO'!G1361</f>
        <v>12</v>
      </c>
      <c r="H1381" s="9" t="str">
        <f t="shared" si="163"/>
        <v>Poste</v>
      </c>
      <c r="I1381" s="194" t="str">
        <f>+'Información ELECTRO PUNO'!F1361</f>
        <v>Madera Tratada</v>
      </c>
      <c r="J1381" s="194" t="str">
        <f>+'Información ELECTRO PUNO'!B1361</f>
        <v>PPM20</v>
      </c>
      <c r="K1381" s="9" t="str">
        <f t="shared" si="165"/>
        <v>POSTE DE MADERA TRATADA DE 12 mts. CL.5</v>
      </c>
      <c r="L1381" s="139">
        <f t="shared" si="166"/>
        <v>0.41</v>
      </c>
    </row>
    <row r="1382" spans="1:12" x14ac:dyDescent="0.25">
      <c r="A1382" s="193">
        <f>+'Información ELECTRO PUNO'!A1362</f>
        <v>1361</v>
      </c>
      <c r="B1382" s="26" t="str">
        <f t="shared" si="164"/>
        <v>SICODI</v>
      </c>
      <c r="C1382" s="9" t="str">
        <f t="shared" si="160"/>
        <v>Puno</v>
      </c>
      <c r="D1382" s="9" t="str">
        <f t="shared" si="161"/>
        <v>No Reporta</v>
      </c>
      <c r="E1382" s="9" t="str">
        <f t="shared" si="162"/>
        <v>No Reporta</v>
      </c>
      <c r="F1382" s="194" t="str">
        <f>+'Información ELECTRO PUNO'!E1362</f>
        <v>MT</v>
      </c>
      <c r="G1382" s="194">
        <f>+'Información ELECTRO PUNO'!G1362</f>
        <v>12</v>
      </c>
      <c r="H1382" s="9" t="str">
        <f t="shared" si="163"/>
        <v>Poste</v>
      </c>
      <c r="I1382" s="194" t="str">
        <f>+'Información ELECTRO PUNO'!F1362</f>
        <v>Madera Tratada</v>
      </c>
      <c r="J1382" s="194" t="str">
        <f>+'Información ELECTRO PUNO'!B1362</f>
        <v>PPM20</v>
      </c>
      <c r="K1382" s="9" t="str">
        <f t="shared" si="165"/>
        <v>POSTE DE MADERA TRATADA DE 12 mts. CL.5</v>
      </c>
      <c r="L1382" s="139">
        <f t="shared" si="166"/>
        <v>0.41</v>
      </c>
    </row>
    <row r="1383" spans="1:12" x14ac:dyDescent="0.25">
      <c r="A1383" s="193">
        <f>+'Información ELECTRO PUNO'!A1363</f>
        <v>1362</v>
      </c>
      <c r="B1383" s="26" t="str">
        <f t="shared" si="164"/>
        <v>SICODI</v>
      </c>
      <c r="C1383" s="9" t="str">
        <f t="shared" si="160"/>
        <v>Puno</v>
      </c>
      <c r="D1383" s="9" t="str">
        <f t="shared" si="161"/>
        <v>No Reporta</v>
      </c>
      <c r="E1383" s="9" t="str">
        <f t="shared" si="162"/>
        <v>No Reporta</v>
      </c>
      <c r="F1383" s="194" t="str">
        <f>+'Información ELECTRO PUNO'!E1363</f>
        <v>MT</v>
      </c>
      <c r="G1383" s="194">
        <f>+'Información ELECTRO PUNO'!G1363</f>
        <v>12</v>
      </c>
      <c r="H1383" s="9" t="str">
        <f t="shared" si="163"/>
        <v>Poste</v>
      </c>
      <c r="I1383" s="194" t="str">
        <f>+'Información ELECTRO PUNO'!F1363</f>
        <v>Madera Tratada</v>
      </c>
      <c r="J1383" s="194" t="str">
        <f>+'Información ELECTRO PUNO'!B1363</f>
        <v>PPM20</v>
      </c>
      <c r="K1383" s="9" t="str">
        <f t="shared" si="165"/>
        <v>POSTE DE MADERA TRATADA DE 12 mts. CL.5</v>
      </c>
      <c r="L1383" s="139">
        <f t="shared" si="166"/>
        <v>0.41</v>
      </c>
    </row>
    <row r="1384" spans="1:12" x14ac:dyDescent="0.25">
      <c r="A1384" s="193">
        <f>+'Información ELECTRO PUNO'!A1364</f>
        <v>1363</v>
      </c>
      <c r="B1384" s="26" t="str">
        <f t="shared" si="164"/>
        <v>SICODI</v>
      </c>
      <c r="C1384" s="9" t="str">
        <f t="shared" si="160"/>
        <v>Puno</v>
      </c>
      <c r="D1384" s="9" t="str">
        <f t="shared" si="161"/>
        <v>No Reporta</v>
      </c>
      <c r="E1384" s="9" t="str">
        <f t="shared" si="162"/>
        <v>No Reporta</v>
      </c>
      <c r="F1384" s="194" t="str">
        <f>+'Información ELECTRO PUNO'!E1364</f>
        <v>MT</v>
      </c>
      <c r="G1384" s="194">
        <f>+'Información ELECTRO PUNO'!G1364</f>
        <v>12</v>
      </c>
      <c r="H1384" s="9" t="str">
        <f t="shared" si="163"/>
        <v>Poste</v>
      </c>
      <c r="I1384" s="194" t="str">
        <f>+'Información ELECTRO PUNO'!F1364</f>
        <v>Madera Tratada</v>
      </c>
      <c r="J1384" s="194" t="str">
        <f>+'Información ELECTRO PUNO'!B1364</f>
        <v>PPM20</v>
      </c>
      <c r="K1384" s="9" t="str">
        <f t="shared" si="165"/>
        <v>POSTE DE MADERA TRATADA DE 12 mts. CL.5</v>
      </c>
      <c r="L1384" s="139">
        <f t="shared" si="166"/>
        <v>0.41</v>
      </c>
    </row>
    <row r="1385" spans="1:12" x14ac:dyDescent="0.25">
      <c r="A1385" s="193">
        <f>+'Información ELECTRO PUNO'!A1365</f>
        <v>1364</v>
      </c>
      <c r="B1385" s="26" t="str">
        <f t="shared" si="164"/>
        <v>SICODI</v>
      </c>
      <c r="C1385" s="9" t="str">
        <f t="shared" si="160"/>
        <v>Puno</v>
      </c>
      <c r="D1385" s="9" t="str">
        <f t="shared" si="161"/>
        <v>No Reporta</v>
      </c>
      <c r="E1385" s="9" t="str">
        <f t="shared" si="162"/>
        <v>No Reporta</v>
      </c>
      <c r="F1385" s="194" t="str">
        <f>+'Información ELECTRO PUNO'!E1365</f>
        <v>MT</v>
      </c>
      <c r="G1385" s="194">
        <f>+'Información ELECTRO PUNO'!G1365</f>
        <v>12</v>
      </c>
      <c r="H1385" s="9" t="str">
        <f t="shared" si="163"/>
        <v>Poste</v>
      </c>
      <c r="I1385" s="194" t="str">
        <f>+'Información ELECTRO PUNO'!F1365</f>
        <v>Madera Tratada</v>
      </c>
      <c r="J1385" s="194" t="str">
        <f>+'Información ELECTRO PUNO'!B1365</f>
        <v>PPM20</v>
      </c>
      <c r="K1385" s="9" t="str">
        <f t="shared" si="165"/>
        <v>POSTE DE MADERA TRATADA DE 12 mts. CL.5</v>
      </c>
      <c r="L1385" s="139">
        <f t="shared" si="166"/>
        <v>0.41</v>
      </c>
    </row>
    <row r="1386" spans="1:12" x14ac:dyDescent="0.25">
      <c r="A1386" s="193">
        <f>+'Información ELECTRO PUNO'!A1366</f>
        <v>1365</v>
      </c>
      <c r="B1386" s="26" t="str">
        <f t="shared" si="164"/>
        <v>SICODI</v>
      </c>
      <c r="C1386" s="9" t="str">
        <f t="shared" si="160"/>
        <v>Puno</v>
      </c>
      <c r="D1386" s="9" t="str">
        <f t="shared" si="161"/>
        <v>No Reporta</v>
      </c>
      <c r="E1386" s="9" t="str">
        <f t="shared" si="162"/>
        <v>No Reporta</v>
      </c>
      <c r="F1386" s="194" t="str">
        <f>+'Información ELECTRO PUNO'!E1366</f>
        <v>MT</v>
      </c>
      <c r="G1386" s="194">
        <f>+'Información ELECTRO PUNO'!G1366</f>
        <v>12</v>
      </c>
      <c r="H1386" s="9" t="str">
        <f t="shared" si="163"/>
        <v>Poste</v>
      </c>
      <c r="I1386" s="194" t="str">
        <f>+'Información ELECTRO PUNO'!F1366</f>
        <v>Madera Tratada</v>
      </c>
      <c r="J1386" s="194" t="str">
        <f>+'Información ELECTRO PUNO'!B1366</f>
        <v>PPM20</v>
      </c>
      <c r="K1386" s="9" t="str">
        <f t="shared" si="165"/>
        <v>POSTE DE MADERA TRATADA DE 12 mts. CL.5</v>
      </c>
      <c r="L1386" s="139">
        <f t="shared" si="166"/>
        <v>0.41</v>
      </c>
    </row>
    <row r="1387" spans="1:12" x14ac:dyDescent="0.25">
      <c r="A1387" s="193">
        <f>+'Información ELECTRO PUNO'!A1367</f>
        <v>1366</v>
      </c>
      <c r="B1387" s="26" t="str">
        <f t="shared" si="164"/>
        <v>SICODI</v>
      </c>
      <c r="C1387" s="9" t="str">
        <f t="shared" si="160"/>
        <v>Puno</v>
      </c>
      <c r="D1387" s="9" t="str">
        <f t="shared" si="161"/>
        <v>No Reporta</v>
      </c>
      <c r="E1387" s="9" t="str">
        <f t="shared" si="162"/>
        <v>No Reporta</v>
      </c>
      <c r="F1387" s="194" t="str">
        <f>+'Información ELECTRO PUNO'!E1367</f>
        <v>MT</v>
      </c>
      <c r="G1387" s="194">
        <f>+'Información ELECTRO PUNO'!G1367</f>
        <v>12</v>
      </c>
      <c r="H1387" s="9" t="str">
        <f t="shared" si="163"/>
        <v>Poste</v>
      </c>
      <c r="I1387" s="194" t="str">
        <f>+'Información ELECTRO PUNO'!F1367</f>
        <v>Madera Tratada</v>
      </c>
      <c r="J1387" s="194" t="str">
        <f>+'Información ELECTRO PUNO'!B1367</f>
        <v>PPM20</v>
      </c>
      <c r="K1387" s="9" t="str">
        <f t="shared" si="165"/>
        <v>POSTE DE MADERA TRATADA DE 12 mts. CL.5</v>
      </c>
      <c r="L1387" s="139">
        <f t="shared" si="166"/>
        <v>0.41</v>
      </c>
    </row>
    <row r="1388" spans="1:12" x14ac:dyDescent="0.25">
      <c r="A1388" s="193">
        <f>+'Información ELECTRO PUNO'!A1368</f>
        <v>1367</v>
      </c>
      <c r="B1388" s="26" t="str">
        <f t="shared" si="164"/>
        <v>SICODI</v>
      </c>
      <c r="C1388" s="9" t="str">
        <f t="shared" si="160"/>
        <v>Puno</v>
      </c>
      <c r="D1388" s="9" t="str">
        <f t="shared" si="161"/>
        <v>No Reporta</v>
      </c>
      <c r="E1388" s="9" t="str">
        <f t="shared" si="162"/>
        <v>No Reporta</v>
      </c>
      <c r="F1388" s="194" t="str">
        <f>+'Información ELECTRO PUNO'!E1368</f>
        <v>MT</v>
      </c>
      <c r="G1388" s="194">
        <f>+'Información ELECTRO PUNO'!G1368</f>
        <v>12</v>
      </c>
      <c r="H1388" s="9" t="str">
        <f t="shared" si="163"/>
        <v>Poste</v>
      </c>
      <c r="I1388" s="194" t="str">
        <f>+'Información ELECTRO PUNO'!F1368</f>
        <v>Madera Tratada</v>
      </c>
      <c r="J1388" s="194" t="str">
        <f>+'Información ELECTRO PUNO'!B1368</f>
        <v>PPM20</v>
      </c>
      <c r="K1388" s="9" t="str">
        <f t="shared" si="165"/>
        <v>POSTE DE MADERA TRATADA DE 12 mts. CL.5</v>
      </c>
      <c r="L1388" s="139">
        <f t="shared" si="166"/>
        <v>0.41</v>
      </c>
    </row>
    <row r="1389" spans="1:12" x14ac:dyDescent="0.25">
      <c r="A1389" s="193">
        <f>+'Información ELECTRO PUNO'!A1369</f>
        <v>1368</v>
      </c>
      <c r="B1389" s="26" t="str">
        <f t="shared" si="164"/>
        <v>SICODI</v>
      </c>
      <c r="C1389" s="9" t="str">
        <f t="shared" si="160"/>
        <v>Puno</v>
      </c>
      <c r="D1389" s="9" t="str">
        <f t="shared" si="161"/>
        <v>No Reporta</v>
      </c>
      <c r="E1389" s="9" t="str">
        <f t="shared" si="162"/>
        <v>No Reporta</v>
      </c>
      <c r="F1389" s="194" t="str">
        <f>+'Información ELECTRO PUNO'!E1369</f>
        <v>MT</v>
      </c>
      <c r="G1389" s="194">
        <f>+'Información ELECTRO PUNO'!G1369</f>
        <v>12</v>
      </c>
      <c r="H1389" s="9" t="str">
        <f t="shared" si="163"/>
        <v>Poste</v>
      </c>
      <c r="I1389" s="194" t="str">
        <f>+'Información ELECTRO PUNO'!F1369</f>
        <v>Madera Tratada</v>
      </c>
      <c r="J1389" s="194" t="str">
        <f>+'Información ELECTRO PUNO'!B1369</f>
        <v>PPM20</v>
      </c>
      <c r="K1389" s="9" t="str">
        <f t="shared" si="165"/>
        <v>POSTE DE MADERA TRATADA DE 12 mts. CL.5</v>
      </c>
      <c r="L1389" s="139">
        <f t="shared" si="166"/>
        <v>0.41</v>
      </c>
    </row>
    <row r="1390" spans="1:12" x14ac:dyDescent="0.25">
      <c r="A1390" s="193">
        <f>+'Información ELECTRO PUNO'!A1370</f>
        <v>1369</v>
      </c>
      <c r="B1390" s="26" t="str">
        <f t="shared" si="164"/>
        <v>SICODI</v>
      </c>
      <c r="C1390" s="9" t="str">
        <f t="shared" si="160"/>
        <v>Puno</v>
      </c>
      <c r="D1390" s="9" t="str">
        <f t="shared" si="161"/>
        <v>No Reporta</v>
      </c>
      <c r="E1390" s="9" t="str">
        <f t="shared" si="162"/>
        <v>No Reporta</v>
      </c>
      <c r="F1390" s="194" t="str">
        <f>+'Información ELECTRO PUNO'!E1370</f>
        <v>MT</v>
      </c>
      <c r="G1390" s="194">
        <f>+'Información ELECTRO PUNO'!G1370</f>
        <v>12</v>
      </c>
      <c r="H1390" s="9" t="str">
        <f t="shared" si="163"/>
        <v>Poste</v>
      </c>
      <c r="I1390" s="194" t="str">
        <f>+'Información ELECTRO PUNO'!F1370</f>
        <v>Madera Tratada</v>
      </c>
      <c r="J1390" s="194" t="str">
        <f>+'Información ELECTRO PUNO'!B1370</f>
        <v>PPM20</v>
      </c>
      <c r="K1390" s="9" t="str">
        <f t="shared" si="165"/>
        <v>POSTE DE MADERA TRATADA DE 12 mts. CL.5</v>
      </c>
      <c r="L1390" s="139">
        <f t="shared" si="166"/>
        <v>0.41</v>
      </c>
    </row>
    <row r="1391" spans="1:12" x14ac:dyDescent="0.25">
      <c r="A1391" s="193">
        <f>+'Información ELECTRO PUNO'!A1371</f>
        <v>1370</v>
      </c>
      <c r="B1391" s="26" t="str">
        <f t="shared" si="164"/>
        <v>SICODI</v>
      </c>
      <c r="C1391" s="9" t="str">
        <f t="shared" si="160"/>
        <v>Puno</v>
      </c>
      <c r="D1391" s="9" t="str">
        <f t="shared" si="161"/>
        <v>No Reporta</v>
      </c>
      <c r="E1391" s="9" t="str">
        <f t="shared" si="162"/>
        <v>No Reporta</v>
      </c>
      <c r="F1391" s="194" t="str">
        <f>+'Información ELECTRO PUNO'!E1371</f>
        <v>MT</v>
      </c>
      <c r="G1391" s="194">
        <f>+'Información ELECTRO PUNO'!G1371</f>
        <v>12</v>
      </c>
      <c r="H1391" s="9" t="str">
        <f t="shared" si="163"/>
        <v>Poste</v>
      </c>
      <c r="I1391" s="194" t="str">
        <f>+'Información ELECTRO PUNO'!F1371</f>
        <v>Madera Tratada</v>
      </c>
      <c r="J1391" s="194" t="str">
        <f>+'Información ELECTRO PUNO'!B1371</f>
        <v>PPM20</v>
      </c>
      <c r="K1391" s="9" t="str">
        <f t="shared" si="165"/>
        <v>POSTE DE MADERA TRATADA DE 12 mts. CL.5</v>
      </c>
      <c r="L1391" s="139">
        <f t="shared" si="166"/>
        <v>0.41</v>
      </c>
    </row>
    <row r="1392" spans="1:12" x14ac:dyDescent="0.25">
      <c r="A1392" s="193">
        <f>+'Información ELECTRO PUNO'!A1372</f>
        <v>1371</v>
      </c>
      <c r="B1392" s="26" t="str">
        <f t="shared" si="164"/>
        <v>SICODI</v>
      </c>
      <c r="C1392" s="9" t="str">
        <f t="shared" si="160"/>
        <v>Puno</v>
      </c>
      <c r="D1392" s="9" t="str">
        <f t="shared" si="161"/>
        <v>No Reporta</v>
      </c>
      <c r="E1392" s="9" t="str">
        <f t="shared" si="162"/>
        <v>No Reporta</v>
      </c>
      <c r="F1392" s="194" t="str">
        <f>+'Información ELECTRO PUNO'!E1372</f>
        <v>MT</v>
      </c>
      <c r="G1392" s="194">
        <f>+'Información ELECTRO PUNO'!G1372</f>
        <v>12</v>
      </c>
      <c r="H1392" s="9" t="str">
        <f t="shared" si="163"/>
        <v>Poste</v>
      </c>
      <c r="I1392" s="194" t="str">
        <f>+'Información ELECTRO PUNO'!F1372</f>
        <v>Madera Tratada</v>
      </c>
      <c r="J1392" s="194" t="str">
        <f>+'Información ELECTRO PUNO'!B1372</f>
        <v>PPM20</v>
      </c>
      <c r="K1392" s="9" t="str">
        <f t="shared" si="165"/>
        <v>POSTE DE MADERA TRATADA DE 12 mts. CL.5</v>
      </c>
      <c r="L1392" s="139">
        <f t="shared" si="166"/>
        <v>0.41</v>
      </c>
    </row>
    <row r="1393" spans="1:12" x14ac:dyDescent="0.25">
      <c r="A1393" s="193">
        <f>+'Información ELECTRO PUNO'!A1373</f>
        <v>1372</v>
      </c>
      <c r="B1393" s="26" t="str">
        <f t="shared" si="164"/>
        <v>SICODI</v>
      </c>
      <c r="C1393" s="9" t="str">
        <f t="shared" si="160"/>
        <v>Puno</v>
      </c>
      <c r="D1393" s="9" t="str">
        <f t="shared" si="161"/>
        <v>No Reporta</v>
      </c>
      <c r="E1393" s="9" t="str">
        <f t="shared" si="162"/>
        <v>No Reporta</v>
      </c>
      <c r="F1393" s="194" t="str">
        <f>+'Información ELECTRO PUNO'!E1373</f>
        <v>MT</v>
      </c>
      <c r="G1393" s="194">
        <f>+'Información ELECTRO PUNO'!G1373</f>
        <v>12</v>
      </c>
      <c r="H1393" s="9" t="str">
        <f t="shared" si="163"/>
        <v>Poste</v>
      </c>
      <c r="I1393" s="194" t="str">
        <f>+'Información ELECTRO PUNO'!F1373</f>
        <v>Madera Tratada</v>
      </c>
      <c r="J1393" s="194" t="str">
        <f>+'Información ELECTRO PUNO'!B1373</f>
        <v>PPM20</v>
      </c>
      <c r="K1393" s="9" t="str">
        <f t="shared" si="165"/>
        <v>POSTE DE MADERA TRATADA DE 12 mts. CL.5</v>
      </c>
      <c r="L1393" s="139">
        <f t="shared" si="166"/>
        <v>0.41</v>
      </c>
    </row>
    <row r="1394" spans="1:12" x14ac:dyDescent="0.25">
      <c r="A1394" s="193">
        <f>+'Información ELECTRO PUNO'!A1374</f>
        <v>1373</v>
      </c>
      <c r="B1394" s="26" t="str">
        <f t="shared" si="164"/>
        <v>SICODI</v>
      </c>
      <c r="C1394" s="9" t="str">
        <f t="shared" si="160"/>
        <v>Puno</v>
      </c>
      <c r="D1394" s="9" t="str">
        <f t="shared" si="161"/>
        <v>No Reporta</v>
      </c>
      <c r="E1394" s="9" t="str">
        <f t="shared" si="162"/>
        <v>No Reporta</v>
      </c>
      <c r="F1394" s="194" t="str">
        <f>+'Información ELECTRO PUNO'!E1374</f>
        <v>MT</v>
      </c>
      <c r="G1394" s="194">
        <f>+'Información ELECTRO PUNO'!G1374</f>
        <v>12</v>
      </c>
      <c r="H1394" s="9" t="str">
        <f t="shared" si="163"/>
        <v>Poste</v>
      </c>
      <c r="I1394" s="194" t="str">
        <f>+'Información ELECTRO PUNO'!F1374</f>
        <v>Madera Tratada</v>
      </c>
      <c r="J1394" s="194" t="str">
        <f>+'Información ELECTRO PUNO'!B1374</f>
        <v>PPM20</v>
      </c>
      <c r="K1394" s="9" t="str">
        <f t="shared" si="165"/>
        <v>POSTE DE MADERA TRATADA DE 12 mts. CL.5</v>
      </c>
      <c r="L1394" s="139">
        <f t="shared" si="166"/>
        <v>0.41</v>
      </c>
    </row>
    <row r="1395" spans="1:12" x14ac:dyDescent="0.25">
      <c r="A1395" s="193">
        <f>+'Información ELECTRO PUNO'!A1375</f>
        <v>1374</v>
      </c>
      <c r="B1395" s="26" t="str">
        <f t="shared" si="164"/>
        <v>SICODI</v>
      </c>
      <c r="C1395" s="9" t="str">
        <f t="shared" si="160"/>
        <v>Puno</v>
      </c>
      <c r="D1395" s="9" t="str">
        <f t="shared" si="161"/>
        <v>No Reporta</v>
      </c>
      <c r="E1395" s="9" t="str">
        <f t="shared" si="162"/>
        <v>No Reporta</v>
      </c>
      <c r="F1395" s="194" t="str">
        <f>+'Información ELECTRO PUNO'!E1375</f>
        <v>MT</v>
      </c>
      <c r="G1395" s="194">
        <f>+'Información ELECTRO PUNO'!G1375</f>
        <v>12</v>
      </c>
      <c r="H1395" s="9" t="str">
        <f t="shared" si="163"/>
        <v>Poste</v>
      </c>
      <c r="I1395" s="194" t="str">
        <f>+'Información ELECTRO PUNO'!F1375</f>
        <v>Madera Tratada</v>
      </c>
      <c r="J1395" s="194" t="str">
        <f>+'Información ELECTRO PUNO'!B1375</f>
        <v>PPM20</v>
      </c>
      <c r="K1395" s="9" t="str">
        <f t="shared" si="165"/>
        <v>POSTE DE MADERA TRATADA DE 12 mts. CL.5</v>
      </c>
      <c r="L1395" s="139">
        <f t="shared" si="166"/>
        <v>0.41</v>
      </c>
    </row>
    <row r="1396" spans="1:12" x14ac:dyDescent="0.25">
      <c r="A1396" s="193">
        <f>+'Información ELECTRO PUNO'!A1376</f>
        <v>1375</v>
      </c>
      <c r="B1396" s="26" t="str">
        <f t="shared" si="164"/>
        <v>SICODI</v>
      </c>
      <c r="C1396" s="9" t="str">
        <f t="shared" si="160"/>
        <v>Puno</v>
      </c>
      <c r="D1396" s="9" t="str">
        <f t="shared" si="161"/>
        <v>No Reporta</v>
      </c>
      <c r="E1396" s="9" t="str">
        <f t="shared" si="162"/>
        <v>No Reporta</v>
      </c>
      <c r="F1396" s="194" t="str">
        <f>+'Información ELECTRO PUNO'!E1376</f>
        <v>MT</v>
      </c>
      <c r="G1396" s="194">
        <f>+'Información ELECTRO PUNO'!G1376</f>
        <v>12</v>
      </c>
      <c r="H1396" s="9" t="str">
        <f t="shared" si="163"/>
        <v>Poste</v>
      </c>
      <c r="I1396" s="194" t="str">
        <f>+'Información ELECTRO PUNO'!F1376</f>
        <v>Madera Tratada</v>
      </c>
      <c r="J1396" s="194" t="str">
        <f>+'Información ELECTRO PUNO'!B1376</f>
        <v>PPM20</v>
      </c>
      <c r="K1396" s="9" t="str">
        <f t="shared" si="165"/>
        <v>POSTE DE MADERA TRATADA DE 12 mts. CL.5</v>
      </c>
      <c r="L1396" s="139">
        <f t="shared" si="166"/>
        <v>0.41</v>
      </c>
    </row>
    <row r="1397" spans="1:12" x14ac:dyDescent="0.25">
      <c r="A1397" s="193">
        <f>+'Información ELECTRO PUNO'!A1377</f>
        <v>1376</v>
      </c>
      <c r="B1397" s="26" t="str">
        <f t="shared" si="164"/>
        <v>SICODI</v>
      </c>
      <c r="C1397" s="9" t="str">
        <f t="shared" si="160"/>
        <v>Puno</v>
      </c>
      <c r="D1397" s="9" t="str">
        <f t="shared" si="161"/>
        <v>No Reporta</v>
      </c>
      <c r="E1397" s="9" t="str">
        <f t="shared" si="162"/>
        <v>No Reporta</v>
      </c>
      <c r="F1397" s="194" t="str">
        <f>+'Información ELECTRO PUNO'!E1377</f>
        <v>MT</v>
      </c>
      <c r="G1397" s="194">
        <f>+'Información ELECTRO PUNO'!G1377</f>
        <v>12</v>
      </c>
      <c r="H1397" s="9" t="str">
        <f t="shared" si="163"/>
        <v>Poste</v>
      </c>
      <c r="I1397" s="194" t="str">
        <f>+'Información ELECTRO PUNO'!F1377</f>
        <v>Madera Tratada</v>
      </c>
      <c r="J1397" s="194" t="str">
        <f>+'Información ELECTRO PUNO'!B1377</f>
        <v>PPM20</v>
      </c>
      <c r="K1397" s="9" t="str">
        <f t="shared" si="165"/>
        <v>POSTE DE MADERA TRATADA DE 12 mts. CL.5</v>
      </c>
      <c r="L1397" s="139">
        <f t="shared" si="166"/>
        <v>0.41</v>
      </c>
    </row>
    <row r="1398" spans="1:12" x14ac:dyDescent="0.25">
      <c r="A1398" s="193">
        <f>+'Información ELECTRO PUNO'!A1378</f>
        <v>1377</v>
      </c>
      <c r="B1398" s="26" t="str">
        <f t="shared" si="164"/>
        <v>SICODI</v>
      </c>
      <c r="C1398" s="9" t="str">
        <f t="shared" si="160"/>
        <v>Puno</v>
      </c>
      <c r="D1398" s="9" t="str">
        <f t="shared" si="161"/>
        <v>No Reporta</v>
      </c>
      <c r="E1398" s="9" t="str">
        <f t="shared" si="162"/>
        <v>No Reporta</v>
      </c>
      <c r="F1398" s="194" t="str">
        <f>+'Información ELECTRO PUNO'!E1378</f>
        <v>MT</v>
      </c>
      <c r="G1398" s="194">
        <f>+'Información ELECTRO PUNO'!G1378</f>
        <v>12</v>
      </c>
      <c r="H1398" s="9" t="str">
        <f t="shared" si="163"/>
        <v>Poste</v>
      </c>
      <c r="I1398" s="194" t="str">
        <f>+'Información ELECTRO PUNO'!F1378</f>
        <v>Madera Tratada</v>
      </c>
      <c r="J1398" s="194" t="str">
        <f>+'Información ELECTRO PUNO'!B1378</f>
        <v>PPM20</v>
      </c>
      <c r="K1398" s="9" t="str">
        <f t="shared" si="165"/>
        <v>POSTE DE MADERA TRATADA DE 12 mts. CL.5</v>
      </c>
      <c r="L1398" s="139">
        <f t="shared" si="166"/>
        <v>0.41</v>
      </c>
    </row>
    <row r="1399" spans="1:12" x14ac:dyDescent="0.25">
      <c r="A1399" s="193">
        <f>+'Información ELECTRO PUNO'!A1379</f>
        <v>1378</v>
      </c>
      <c r="B1399" s="26" t="str">
        <f t="shared" si="164"/>
        <v>SICODI</v>
      </c>
      <c r="C1399" s="9" t="str">
        <f t="shared" si="160"/>
        <v>Puno</v>
      </c>
      <c r="D1399" s="9" t="str">
        <f t="shared" si="161"/>
        <v>No Reporta</v>
      </c>
      <c r="E1399" s="9" t="str">
        <f t="shared" si="162"/>
        <v>No Reporta</v>
      </c>
      <c r="F1399" s="194" t="str">
        <f>+'Información ELECTRO PUNO'!E1379</f>
        <v>MT</v>
      </c>
      <c r="G1399" s="194">
        <f>+'Información ELECTRO PUNO'!G1379</f>
        <v>12</v>
      </c>
      <c r="H1399" s="9" t="str">
        <f t="shared" si="163"/>
        <v>Poste</v>
      </c>
      <c r="I1399" s="194" t="str">
        <f>+'Información ELECTRO PUNO'!F1379</f>
        <v>Madera Tratada</v>
      </c>
      <c r="J1399" s="194" t="str">
        <f>+'Información ELECTRO PUNO'!B1379</f>
        <v>PPM20</v>
      </c>
      <c r="K1399" s="9" t="str">
        <f t="shared" si="165"/>
        <v>POSTE DE MADERA TRATADA DE 12 mts. CL.5</v>
      </c>
      <c r="L1399" s="139">
        <f t="shared" si="166"/>
        <v>0.41</v>
      </c>
    </row>
    <row r="1400" spans="1:12" x14ac:dyDescent="0.25">
      <c r="A1400" s="193">
        <f>+'Información ELECTRO PUNO'!A1380</f>
        <v>1379</v>
      </c>
      <c r="B1400" s="26" t="str">
        <f t="shared" si="164"/>
        <v>SICODI</v>
      </c>
      <c r="C1400" s="9" t="str">
        <f t="shared" si="160"/>
        <v>Puno</v>
      </c>
      <c r="D1400" s="9" t="str">
        <f t="shared" si="161"/>
        <v>No Reporta</v>
      </c>
      <c r="E1400" s="9" t="str">
        <f t="shared" si="162"/>
        <v>No Reporta</v>
      </c>
      <c r="F1400" s="194" t="str">
        <f>+'Información ELECTRO PUNO'!E1380</f>
        <v>MT</v>
      </c>
      <c r="G1400" s="194">
        <f>+'Información ELECTRO PUNO'!G1380</f>
        <v>13</v>
      </c>
      <c r="H1400" s="9" t="str">
        <f t="shared" si="163"/>
        <v>Poste</v>
      </c>
      <c r="I1400" s="194" t="str">
        <f>+'Información ELECTRO PUNO'!F1380</f>
        <v>Concreto Armado C</v>
      </c>
      <c r="J1400" s="194" t="str">
        <f>+'Información ELECTRO PUNO'!B1380</f>
        <v>PPC20</v>
      </c>
      <c r="K1400" s="9" t="str">
        <f t="shared" si="165"/>
        <v>POSTE DE CONCRETO ARMADO DE 13/400/150/345</v>
      </c>
      <c r="L1400" s="139">
        <f t="shared" si="166"/>
        <v>0.54</v>
      </c>
    </row>
    <row r="1401" spans="1:12" x14ac:dyDescent="0.25">
      <c r="A1401" s="193">
        <f>+'Información ELECTRO PUNO'!A1381</f>
        <v>1380</v>
      </c>
      <c r="B1401" s="26" t="str">
        <f t="shared" si="164"/>
        <v>SICODI</v>
      </c>
      <c r="C1401" s="9" t="str">
        <f t="shared" si="160"/>
        <v>Puno</v>
      </c>
      <c r="D1401" s="9" t="str">
        <f t="shared" si="161"/>
        <v>No Reporta</v>
      </c>
      <c r="E1401" s="9" t="str">
        <f t="shared" si="162"/>
        <v>No Reporta</v>
      </c>
      <c r="F1401" s="194" t="str">
        <f>+'Información ELECTRO PUNO'!E1381</f>
        <v>MT</v>
      </c>
      <c r="G1401" s="194">
        <f>+'Información ELECTRO PUNO'!G1381</f>
        <v>13</v>
      </c>
      <c r="H1401" s="9" t="str">
        <f t="shared" si="163"/>
        <v>Poste</v>
      </c>
      <c r="I1401" s="194" t="str">
        <f>+'Información ELECTRO PUNO'!F1381</f>
        <v>Concreto Armado C</v>
      </c>
      <c r="J1401" s="194" t="str">
        <f>+'Información ELECTRO PUNO'!B1381</f>
        <v>PPC20</v>
      </c>
      <c r="K1401" s="9" t="str">
        <f t="shared" si="165"/>
        <v>POSTE DE CONCRETO ARMADO DE 13/400/150/345</v>
      </c>
      <c r="L1401" s="139">
        <f t="shared" si="166"/>
        <v>0.54</v>
      </c>
    </row>
    <row r="1402" spans="1:12" x14ac:dyDescent="0.25">
      <c r="A1402" s="193">
        <f>+'Información ELECTRO PUNO'!A1382</f>
        <v>1381</v>
      </c>
      <c r="B1402" s="26" t="str">
        <f t="shared" si="164"/>
        <v>SICODI</v>
      </c>
      <c r="C1402" s="9" t="str">
        <f t="shared" si="160"/>
        <v>Puno</v>
      </c>
      <c r="D1402" s="9" t="str">
        <f t="shared" si="161"/>
        <v>No Reporta</v>
      </c>
      <c r="E1402" s="9" t="str">
        <f t="shared" si="162"/>
        <v>No Reporta</v>
      </c>
      <c r="F1402" s="194" t="str">
        <f>+'Información ELECTRO PUNO'!E1382</f>
        <v>MT</v>
      </c>
      <c r="G1402" s="194">
        <f>+'Información ELECTRO PUNO'!G1382</f>
        <v>13</v>
      </c>
      <c r="H1402" s="9" t="str">
        <f t="shared" si="163"/>
        <v>Poste</v>
      </c>
      <c r="I1402" s="194" t="str">
        <f>+'Información ELECTRO PUNO'!F1382</f>
        <v>Concreto Armado C</v>
      </c>
      <c r="J1402" s="194" t="str">
        <f>+'Información ELECTRO PUNO'!B1382</f>
        <v>PPC20</v>
      </c>
      <c r="K1402" s="9" t="str">
        <f t="shared" si="165"/>
        <v>POSTE DE CONCRETO ARMADO DE 13/400/150/345</v>
      </c>
      <c r="L1402" s="139">
        <f t="shared" si="166"/>
        <v>0.54</v>
      </c>
    </row>
    <row r="1403" spans="1:12" x14ac:dyDescent="0.25">
      <c r="A1403" s="193">
        <f>+'Información ELECTRO PUNO'!A1383</f>
        <v>1382</v>
      </c>
      <c r="B1403" s="26" t="str">
        <f t="shared" si="164"/>
        <v>SICODI</v>
      </c>
      <c r="C1403" s="9" t="str">
        <f t="shared" si="160"/>
        <v>Puno</v>
      </c>
      <c r="D1403" s="9" t="str">
        <f t="shared" si="161"/>
        <v>No Reporta</v>
      </c>
      <c r="E1403" s="9" t="str">
        <f t="shared" si="162"/>
        <v>No Reporta</v>
      </c>
      <c r="F1403" s="194" t="str">
        <f>+'Información ELECTRO PUNO'!E1383</f>
        <v>MT</v>
      </c>
      <c r="G1403" s="194">
        <f>+'Información ELECTRO PUNO'!G1383</f>
        <v>13</v>
      </c>
      <c r="H1403" s="9" t="str">
        <f t="shared" si="163"/>
        <v>Poste</v>
      </c>
      <c r="I1403" s="194" t="str">
        <f>+'Información ELECTRO PUNO'!F1383</f>
        <v>Concreto Armado C</v>
      </c>
      <c r="J1403" s="194" t="str">
        <f>+'Información ELECTRO PUNO'!B1383</f>
        <v>PPC20</v>
      </c>
      <c r="K1403" s="9" t="str">
        <f t="shared" si="165"/>
        <v>POSTE DE CONCRETO ARMADO DE 13/400/150/345</v>
      </c>
      <c r="L1403" s="139">
        <f t="shared" si="166"/>
        <v>0.54</v>
      </c>
    </row>
    <row r="1404" spans="1:12" x14ac:dyDescent="0.25">
      <c r="A1404" s="193">
        <f>+'Información ELECTRO PUNO'!A1384</f>
        <v>1383</v>
      </c>
      <c r="B1404" s="26" t="str">
        <f t="shared" si="164"/>
        <v>SICODI</v>
      </c>
      <c r="C1404" s="9" t="str">
        <f t="shared" si="160"/>
        <v>Puno</v>
      </c>
      <c r="D1404" s="9" t="str">
        <f t="shared" si="161"/>
        <v>No Reporta</v>
      </c>
      <c r="E1404" s="9" t="str">
        <f t="shared" si="162"/>
        <v>No Reporta</v>
      </c>
      <c r="F1404" s="194" t="str">
        <f>+'Información ELECTRO PUNO'!E1384</f>
        <v>MT</v>
      </c>
      <c r="G1404" s="194">
        <f>+'Información ELECTRO PUNO'!G1384</f>
        <v>13</v>
      </c>
      <c r="H1404" s="9" t="str">
        <f t="shared" si="163"/>
        <v>Poste</v>
      </c>
      <c r="I1404" s="194" t="str">
        <f>+'Información ELECTRO PUNO'!F1384</f>
        <v>Concreto Armado C</v>
      </c>
      <c r="J1404" s="194" t="str">
        <f>+'Información ELECTRO PUNO'!B1384</f>
        <v>PPC20</v>
      </c>
      <c r="K1404" s="9" t="str">
        <f t="shared" si="165"/>
        <v>POSTE DE CONCRETO ARMADO DE 13/400/150/345</v>
      </c>
      <c r="L1404" s="139">
        <f t="shared" si="166"/>
        <v>0.54</v>
      </c>
    </row>
    <row r="1405" spans="1:12" x14ac:dyDescent="0.25">
      <c r="A1405" s="193">
        <f>+'Información ELECTRO PUNO'!A1385</f>
        <v>1384</v>
      </c>
      <c r="B1405" s="26" t="str">
        <f t="shared" si="164"/>
        <v>SICODI</v>
      </c>
      <c r="C1405" s="9" t="str">
        <f t="shared" si="160"/>
        <v>Puno</v>
      </c>
      <c r="D1405" s="9" t="str">
        <f t="shared" si="161"/>
        <v>No Reporta</v>
      </c>
      <c r="E1405" s="9" t="str">
        <f t="shared" si="162"/>
        <v>No Reporta</v>
      </c>
      <c r="F1405" s="194" t="str">
        <f>+'Información ELECTRO PUNO'!E1385</f>
        <v>MT</v>
      </c>
      <c r="G1405" s="194">
        <f>+'Información ELECTRO PUNO'!G1385</f>
        <v>13</v>
      </c>
      <c r="H1405" s="9" t="str">
        <f t="shared" si="163"/>
        <v>Poste</v>
      </c>
      <c r="I1405" s="194" t="str">
        <f>+'Información ELECTRO PUNO'!F1385</f>
        <v>Concreto Armado C</v>
      </c>
      <c r="J1405" s="194" t="str">
        <f>+'Información ELECTRO PUNO'!B1385</f>
        <v>PPC20</v>
      </c>
      <c r="K1405" s="9" t="str">
        <f t="shared" si="165"/>
        <v>POSTE DE CONCRETO ARMADO DE 13/400/150/345</v>
      </c>
      <c r="L1405" s="139">
        <f t="shared" si="166"/>
        <v>0.54</v>
      </c>
    </row>
    <row r="1406" spans="1:12" x14ac:dyDescent="0.25">
      <c r="A1406" s="193">
        <f>+'Información ELECTRO PUNO'!A1386</f>
        <v>1385</v>
      </c>
      <c r="B1406" s="26" t="str">
        <f t="shared" si="164"/>
        <v>SICODI</v>
      </c>
      <c r="C1406" s="9" t="str">
        <f t="shared" si="160"/>
        <v>Puno</v>
      </c>
      <c r="D1406" s="9" t="str">
        <f t="shared" si="161"/>
        <v>No Reporta</v>
      </c>
      <c r="E1406" s="9" t="str">
        <f t="shared" si="162"/>
        <v>No Reporta</v>
      </c>
      <c r="F1406" s="194" t="str">
        <f>+'Información ELECTRO PUNO'!E1386</f>
        <v>MT</v>
      </c>
      <c r="G1406" s="194">
        <f>+'Información ELECTRO PUNO'!G1386</f>
        <v>13</v>
      </c>
      <c r="H1406" s="9" t="str">
        <f t="shared" si="163"/>
        <v>Poste</v>
      </c>
      <c r="I1406" s="194" t="str">
        <f>+'Información ELECTRO PUNO'!F1386</f>
        <v>Concreto Armado C</v>
      </c>
      <c r="J1406" s="194" t="str">
        <f>+'Información ELECTRO PUNO'!B1386</f>
        <v>PPC20</v>
      </c>
      <c r="K1406" s="9" t="str">
        <f t="shared" si="165"/>
        <v>POSTE DE CONCRETO ARMADO DE 13/400/150/345</v>
      </c>
      <c r="L1406" s="139">
        <f t="shared" si="166"/>
        <v>0.54</v>
      </c>
    </row>
    <row r="1407" spans="1:12" x14ac:dyDescent="0.25">
      <c r="A1407" s="193">
        <f>+'Información ELECTRO PUNO'!A1387</f>
        <v>1386</v>
      </c>
      <c r="B1407" s="26" t="str">
        <f t="shared" si="164"/>
        <v>SICODI</v>
      </c>
      <c r="C1407" s="9" t="str">
        <f t="shared" si="160"/>
        <v>Puno</v>
      </c>
      <c r="D1407" s="9" t="str">
        <f t="shared" si="161"/>
        <v>No Reporta</v>
      </c>
      <c r="E1407" s="9" t="str">
        <f t="shared" si="162"/>
        <v>No Reporta</v>
      </c>
      <c r="F1407" s="194" t="str">
        <f>+'Información ELECTRO PUNO'!E1387</f>
        <v>BT</v>
      </c>
      <c r="G1407" s="194">
        <f>+'Información ELECTRO PUNO'!G1387</f>
        <v>8</v>
      </c>
      <c r="H1407" s="9" t="str">
        <f t="shared" si="163"/>
        <v>Poste</v>
      </c>
      <c r="I1407" s="194" t="str">
        <f>+'Información ELECTRO PUNO'!F1387</f>
        <v>Concreto Armado</v>
      </c>
      <c r="J1407" s="194" t="str">
        <f>+'Información ELECTRO PUNO'!B1387</f>
        <v>PPC06</v>
      </c>
      <c r="K1407" s="9" t="str">
        <f t="shared" si="165"/>
        <v>POSTE DE CONCRETO ARMADO DE  8/300/120/240</v>
      </c>
      <c r="L1407" s="139">
        <f t="shared" si="166"/>
        <v>0.14000000000000001</v>
      </c>
    </row>
    <row r="1408" spans="1:12" x14ac:dyDescent="0.25">
      <c r="A1408" s="193">
        <f>+'Información ELECTRO PUNO'!A1388</f>
        <v>1387</v>
      </c>
      <c r="B1408" s="26" t="str">
        <f t="shared" si="164"/>
        <v>SICODI</v>
      </c>
      <c r="C1408" s="9" t="str">
        <f t="shared" si="160"/>
        <v>Puno</v>
      </c>
      <c r="D1408" s="9" t="str">
        <f t="shared" si="161"/>
        <v>No Reporta</v>
      </c>
      <c r="E1408" s="9" t="str">
        <f t="shared" si="162"/>
        <v>No Reporta</v>
      </c>
      <c r="F1408" s="194" t="str">
        <f>+'Información ELECTRO PUNO'!E1388</f>
        <v>MT</v>
      </c>
      <c r="G1408" s="194">
        <f>+'Información ELECTRO PUNO'!G1388</f>
        <v>13</v>
      </c>
      <c r="H1408" s="9" t="str">
        <f t="shared" si="163"/>
        <v>Poste</v>
      </c>
      <c r="I1408" s="194" t="str">
        <f>+'Información ELECTRO PUNO'!F1388</f>
        <v>Concreto Armado C</v>
      </c>
      <c r="J1408" s="194" t="str">
        <f>+'Información ELECTRO PUNO'!B1388</f>
        <v>PPC20</v>
      </c>
      <c r="K1408" s="9" t="str">
        <f t="shared" si="165"/>
        <v>POSTE DE CONCRETO ARMADO DE 13/400/150/345</v>
      </c>
      <c r="L1408" s="139">
        <f t="shared" si="166"/>
        <v>0.54</v>
      </c>
    </row>
    <row r="1409" spans="1:12" x14ac:dyDescent="0.25">
      <c r="A1409" s="193">
        <f>+'Información ELECTRO PUNO'!A1389</f>
        <v>1388</v>
      </c>
      <c r="B1409" s="26" t="str">
        <f t="shared" si="164"/>
        <v>SICODI</v>
      </c>
      <c r="C1409" s="9" t="str">
        <f t="shared" si="160"/>
        <v>Puno</v>
      </c>
      <c r="D1409" s="9" t="str">
        <f t="shared" si="161"/>
        <v>No Reporta</v>
      </c>
      <c r="E1409" s="9" t="str">
        <f t="shared" si="162"/>
        <v>No Reporta</v>
      </c>
      <c r="F1409" s="194" t="str">
        <f>+'Información ELECTRO PUNO'!E1389</f>
        <v>MT</v>
      </c>
      <c r="G1409" s="194">
        <f>+'Información ELECTRO PUNO'!G1389</f>
        <v>13</v>
      </c>
      <c r="H1409" s="9" t="str">
        <f t="shared" si="163"/>
        <v>Poste</v>
      </c>
      <c r="I1409" s="194" t="str">
        <f>+'Información ELECTRO PUNO'!F1389</f>
        <v>Concreto Armado C</v>
      </c>
      <c r="J1409" s="194" t="str">
        <f>+'Información ELECTRO PUNO'!B1389</f>
        <v>PPC20</v>
      </c>
      <c r="K1409" s="9" t="str">
        <f t="shared" si="165"/>
        <v>POSTE DE CONCRETO ARMADO DE 13/400/150/345</v>
      </c>
      <c r="L1409" s="139">
        <f t="shared" si="166"/>
        <v>0.54</v>
      </c>
    </row>
    <row r="1410" spans="1:12" x14ac:dyDescent="0.25">
      <c r="A1410" s="193">
        <f>+'Información ELECTRO PUNO'!A1390</f>
        <v>1389</v>
      </c>
      <c r="B1410" s="26" t="str">
        <f t="shared" si="164"/>
        <v>SICODI</v>
      </c>
      <c r="C1410" s="9" t="str">
        <f t="shared" si="160"/>
        <v>Puno</v>
      </c>
      <c r="D1410" s="9" t="str">
        <f t="shared" si="161"/>
        <v>No Reporta</v>
      </c>
      <c r="E1410" s="9" t="str">
        <f t="shared" si="162"/>
        <v>No Reporta</v>
      </c>
      <c r="F1410" s="194" t="str">
        <f>+'Información ELECTRO PUNO'!E1390</f>
        <v>MT</v>
      </c>
      <c r="G1410" s="194">
        <f>+'Información ELECTRO PUNO'!G1390</f>
        <v>13</v>
      </c>
      <c r="H1410" s="9" t="str">
        <f t="shared" si="163"/>
        <v>Poste</v>
      </c>
      <c r="I1410" s="194" t="str">
        <f>+'Información ELECTRO PUNO'!F1390</f>
        <v>Concreto Armado C</v>
      </c>
      <c r="J1410" s="194" t="str">
        <f>+'Información ELECTRO PUNO'!B1390</f>
        <v>PPC20</v>
      </c>
      <c r="K1410" s="9" t="str">
        <f t="shared" si="165"/>
        <v>POSTE DE CONCRETO ARMADO DE 13/400/150/345</v>
      </c>
      <c r="L1410" s="139">
        <f t="shared" si="166"/>
        <v>0.54</v>
      </c>
    </row>
    <row r="1411" spans="1:12" x14ac:dyDescent="0.25">
      <c r="A1411" s="193">
        <f>+'Información ELECTRO PUNO'!A1391</f>
        <v>1390</v>
      </c>
      <c r="B1411" s="26" t="str">
        <f t="shared" si="164"/>
        <v>SICODI</v>
      </c>
      <c r="C1411" s="9" t="str">
        <f t="shared" si="160"/>
        <v>Puno</v>
      </c>
      <c r="D1411" s="9" t="str">
        <f t="shared" si="161"/>
        <v>No Reporta</v>
      </c>
      <c r="E1411" s="9" t="str">
        <f t="shared" si="162"/>
        <v>No Reporta</v>
      </c>
      <c r="F1411" s="194" t="str">
        <f>+'Información ELECTRO PUNO'!E1391</f>
        <v>MT</v>
      </c>
      <c r="G1411" s="194">
        <f>+'Información ELECTRO PUNO'!G1391</f>
        <v>13</v>
      </c>
      <c r="H1411" s="9" t="str">
        <f t="shared" si="163"/>
        <v>Poste</v>
      </c>
      <c r="I1411" s="194" t="str">
        <f>+'Información ELECTRO PUNO'!F1391</f>
        <v>Concreto Armado C</v>
      </c>
      <c r="J1411" s="194" t="str">
        <f>+'Información ELECTRO PUNO'!B1391</f>
        <v>PPC20</v>
      </c>
      <c r="K1411" s="9" t="str">
        <f t="shared" si="165"/>
        <v>POSTE DE CONCRETO ARMADO DE 13/400/150/345</v>
      </c>
      <c r="L1411" s="139">
        <f t="shared" si="166"/>
        <v>0.54</v>
      </c>
    </row>
    <row r="1412" spans="1:12" x14ac:dyDescent="0.25">
      <c r="A1412" s="193">
        <f>+'Información ELECTRO PUNO'!A1392</f>
        <v>1391</v>
      </c>
      <c r="B1412" s="26" t="str">
        <f t="shared" si="164"/>
        <v>SICODI</v>
      </c>
      <c r="C1412" s="9" t="str">
        <f t="shared" si="160"/>
        <v>Puno</v>
      </c>
      <c r="D1412" s="9" t="str">
        <f t="shared" si="161"/>
        <v>No Reporta</v>
      </c>
      <c r="E1412" s="9" t="str">
        <f t="shared" si="162"/>
        <v>No Reporta</v>
      </c>
      <c r="F1412" s="194" t="str">
        <f>+'Información ELECTRO PUNO'!E1392</f>
        <v>MT</v>
      </c>
      <c r="G1412" s="194">
        <f>+'Información ELECTRO PUNO'!G1392</f>
        <v>13</v>
      </c>
      <c r="H1412" s="9" t="str">
        <f t="shared" si="163"/>
        <v>Poste</v>
      </c>
      <c r="I1412" s="194" t="str">
        <f>+'Información ELECTRO PUNO'!F1392</f>
        <v>Concreto Armado C</v>
      </c>
      <c r="J1412" s="194" t="str">
        <f>+'Información ELECTRO PUNO'!B1392</f>
        <v>PPC20</v>
      </c>
      <c r="K1412" s="9" t="str">
        <f t="shared" si="165"/>
        <v>POSTE DE CONCRETO ARMADO DE 13/400/150/345</v>
      </c>
      <c r="L1412" s="139">
        <f t="shared" si="166"/>
        <v>0.54</v>
      </c>
    </row>
    <row r="1413" spans="1:12" x14ac:dyDescent="0.25">
      <c r="A1413" s="193">
        <f>+'Información ELECTRO PUNO'!A1393</f>
        <v>1392</v>
      </c>
      <c r="B1413" s="26" t="str">
        <f t="shared" si="164"/>
        <v>SICODI</v>
      </c>
      <c r="C1413" s="9" t="str">
        <f t="shared" si="160"/>
        <v>Puno</v>
      </c>
      <c r="D1413" s="9" t="str">
        <f t="shared" si="161"/>
        <v>No Reporta</v>
      </c>
      <c r="E1413" s="9" t="str">
        <f t="shared" si="162"/>
        <v>No Reporta</v>
      </c>
      <c r="F1413" s="194" t="str">
        <f>+'Información ELECTRO PUNO'!E1393</f>
        <v>MT</v>
      </c>
      <c r="G1413" s="194">
        <f>+'Información ELECTRO PUNO'!G1393</f>
        <v>13</v>
      </c>
      <c r="H1413" s="9" t="str">
        <f t="shared" si="163"/>
        <v>Poste</v>
      </c>
      <c r="I1413" s="194" t="str">
        <f>+'Información ELECTRO PUNO'!F1393</f>
        <v>Concreto Armado C</v>
      </c>
      <c r="J1413" s="194" t="str">
        <f>+'Información ELECTRO PUNO'!B1393</f>
        <v>PPC20</v>
      </c>
      <c r="K1413" s="9" t="str">
        <f t="shared" si="165"/>
        <v>POSTE DE CONCRETO ARMADO DE 13/400/150/345</v>
      </c>
      <c r="L1413" s="139">
        <f t="shared" si="166"/>
        <v>0.54</v>
      </c>
    </row>
    <row r="1414" spans="1:12" x14ac:dyDescent="0.25">
      <c r="A1414" s="193">
        <f>+'Información ELECTRO PUNO'!A1394</f>
        <v>1393</v>
      </c>
      <c r="B1414" s="26" t="str">
        <f t="shared" si="164"/>
        <v>SICODI</v>
      </c>
      <c r="C1414" s="9" t="str">
        <f t="shared" si="160"/>
        <v>Puno</v>
      </c>
      <c r="D1414" s="9" t="str">
        <f t="shared" si="161"/>
        <v>No Reporta</v>
      </c>
      <c r="E1414" s="9" t="str">
        <f t="shared" si="162"/>
        <v>No Reporta</v>
      </c>
      <c r="F1414" s="194" t="str">
        <f>+'Información ELECTRO PUNO'!E1394</f>
        <v>MT</v>
      </c>
      <c r="G1414" s="194">
        <f>+'Información ELECTRO PUNO'!G1394</f>
        <v>13</v>
      </c>
      <c r="H1414" s="9" t="str">
        <f t="shared" si="163"/>
        <v>Poste</v>
      </c>
      <c r="I1414" s="194" t="str">
        <f>+'Información ELECTRO PUNO'!F1394</f>
        <v>Concreto Armado C</v>
      </c>
      <c r="J1414" s="194" t="str">
        <f>+'Información ELECTRO PUNO'!B1394</f>
        <v>PPC20</v>
      </c>
      <c r="K1414" s="9" t="str">
        <f t="shared" si="165"/>
        <v>POSTE DE CONCRETO ARMADO DE 13/400/150/345</v>
      </c>
      <c r="L1414" s="139">
        <f t="shared" si="166"/>
        <v>0.54</v>
      </c>
    </row>
    <row r="1415" spans="1:12" x14ac:dyDescent="0.25">
      <c r="A1415" s="193">
        <f>+'Información ELECTRO PUNO'!A1395</f>
        <v>1394</v>
      </c>
      <c r="B1415" s="26" t="str">
        <f t="shared" si="164"/>
        <v>SICODI</v>
      </c>
      <c r="C1415" s="9" t="str">
        <f t="shared" si="160"/>
        <v>Puno</v>
      </c>
      <c r="D1415" s="9" t="str">
        <f t="shared" si="161"/>
        <v>No Reporta</v>
      </c>
      <c r="E1415" s="9" t="str">
        <f t="shared" si="162"/>
        <v>No Reporta</v>
      </c>
      <c r="F1415" s="194" t="str">
        <f>+'Información ELECTRO PUNO'!E1395</f>
        <v>MT</v>
      </c>
      <c r="G1415" s="194">
        <f>+'Información ELECTRO PUNO'!G1395</f>
        <v>13</v>
      </c>
      <c r="H1415" s="9" t="str">
        <f t="shared" si="163"/>
        <v>Poste</v>
      </c>
      <c r="I1415" s="194" t="str">
        <f>+'Información ELECTRO PUNO'!F1395</f>
        <v>Concreto Armado C</v>
      </c>
      <c r="J1415" s="194" t="str">
        <f>+'Información ELECTRO PUNO'!B1395</f>
        <v>PPC20</v>
      </c>
      <c r="K1415" s="9" t="str">
        <f t="shared" si="165"/>
        <v>POSTE DE CONCRETO ARMADO DE 13/400/150/345</v>
      </c>
      <c r="L1415" s="139">
        <f t="shared" si="166"/>
        <v>0.54</v>
      </c>
    </row>
    <row r="1416" spans="1:12" x14ac:dyDescent="0.25">
      <c r="A1416" s="193">
        <f>+'Información ELECTRO PUNO'!A1396</f>
        <v>1395</v>
      </c>
      <c r="B1416" s="26" t="str">
        <f t="shared" si="164"/>
        <v>SICODI</v>
      </c>
      <c r="C1416" s="9" t="str">
        <f t="shared" si="160"/>
        <v>Puno</v>
      </c>
      <c r="D1416" s="9" t="str">
        <f t="shared" si="161"/>
        <v>No Reporta</v>
      </c>
      <c r="E1416" s="9" t="str">
        <f t="shared" si="162"/>
        <v>No Reporta</v>
      </c>
      <c r="F1416" s="194" t="str">
        <f>+'Información ELECTRO PUNO'!E1396</f>
        <v>MT</v>
      </c>
      <c r="G1416" s="194">
        <f>+'Información ELECTRO PUNO'!G1396</f>
        <v>13</v>
      </c>
      <c r="H1416" s="9" t="str">
        <f t="shared" si="163"/>
        <v>Poste</v>
      </c>
      <c r="I1416" s="194" t="str">
        <f>+'Información ELECTRO PUNO'!F1396</f>
        <v>Concreto Armado C</v>
      </c>
      <c r="J1416" s="194" t="str">
        <f>+'Información ELECTRO PUNO'!B1396</f>
        <v>PPC20</v>
      </c>
      <c r="K1416" s="9" t="str">
        <f t="shared" si="165"/>
        <v>POSTE DE CONCRETO ARMADO DE 13/400/150/345</v>
      </c>
      <c r="L1416" s="139">
        <f t="shared" si="166"/>
        <v>0.54</v>
      </c>
    </row>
    <row r="1417" spans="1:12" x14ac:dyDescent="0.25">
      <c r="A1417" s="193">
        <f>+'Información ELECTRO PUNO'!A1397</f>
        <v>1396</v>
      </c>
      <c r="B1417" s="26" t="str">
        <f t="shared" si="164"/>
        <v>SICODI</v>
      </c>
      <c r="C1417" s="9" t="str">
        <f t="shared" si="160"/>
        <v>Puno</v>
      </c>
      <c r="D1417" s="9" t="str">
        <f t="shared" si="161"/>
        <v>No Reporta</v>
      </c>
      <c r="E1417" s="9" t="str">
        <f t="shared" si="162"/>
        <v>No Reporta</v>
      </c>
      <c r="F1417" s="194" t="str">
        <f>+'Información ELECTRO PUNO'!E1397</f>
        <v>BT</v>
      </c>
      <c r="G1417" s="194">
        <f>+'Información ELECTRO PUNO'!G1397</f>
        <v>8</v>
      </c>
      <c r="H1417" s="9" t="str">
        <f t="shared" si="163"/>
        <v>Poste</v>
      </c>
      <c r="I1417" s="194" t="str">
        <f>+'Información ELECTRO PUNO'!F1397</f>
        <v>Concreto Armado</v>
      </c>
      <c r="J1417" s="194" t="str">
        <f>+'Información ELECTRO PUNO'!B1397</f>
        <v>PPC06</v>
      </c>
      <c r="K1417" s="9" t="str">
        <f t="shared" si="165"/>
        <v>POSTE DE CONCRETO ARMADO DE  8/300/120/240</v>
      </c>
      <c r="L1417" s="139">
        <f t="shared" si="166"/>
        <v>0.14000000000000001</v>
      </c>
    </row>
    <row r="1418" spans="1:12" x14ac:dyDescent="0.25">
      <c r="A1418" s="193">
        <f>+'Información ELECTRO PUNO'!A1398</f>
        <v>1397</v>
      </c>
      <c r="B1418" s="26" t="str">
        <f t="shared" si="164"/>
        <v>SICODI</v>
      </c>
      <c r="C1418" s="9" t="str">
        <f t="shared" si="160"/>
        <v>Puno</v>
      </c>
      <c r="D1418" s="9" t="str">
        <f t="shared" si="161"/>
        <v>No Reporta</v>
      </c>
      <c r="E1418" s="9" t="str">
        <f t="shared" si="162"/>
        <v>No Reporta</v>
      </c>
      <c r="F1418" s="194" t="str">
        <f>+'Información ELECTRO PUNO'!E1398</f>
        <v>MT</v>
      </c>
      <c r="G1418" s="194">
        <f>+'Información ELECTRO PUNO'!G1398</f>
        <v>13</v>
      </c>
      <c r="H1418" s="9" t="str">
        <f t="shared" si="163"/>
        <v>Poste</v>
      </c>
      <c r="I1418" s="194" t="str">
        <f>+'Información ELECTRO PUNO'!F1398</f>
        <v>Concreto Armado C</v>
      </c>
      <c r="J1418" s="194" t="str">
        <f>+'Información ELECTRO PUNO'!B1398</f>
        <v>PPC20</v>
      </c>
      <c r="K1418" s="9" t="str">
        <f t="shared" si="165"/>
        <v>POSTE DE CONCRETO ARMADO DE 13/400/150/345</v>
      </c>
      <c r="L1418" s="139">
        <f t="shared" si="166"/>
        <v>0.54</v>
      </c>
    </row>
    <row r="1419" spans="1:12" x14ac:dyDescent="0.25">
      <c r="A1419" s="193">
        <f>+'Información ELECTRO PUNO'!A1399</f>
        <v>1398</v>
      </c>
      <c r="B1419" s="26" t="str">
        <f t="shared" si="164"/>
        <v>SICODI</v>
      </c>
      <c r="C1419" s="9" t="str">
        <f t="shared" si="160"/>
        <v>Puno</v>
      </c>
      <c r="D1419" s="9" t="str">
        <f t="shared" si="161"/>
        <v>No Reporta</v>
      </c>
      <c r="E1419" s="9" t="str">
        <f t="shared" si="162"/>
        <v>No Reporta</v>
      </c>
      <c r="F1419" s="194" t="str">
        <f>+'Información ELECTRO PUNO'!E1399</f>
        <v>BT</v>
      </c>
      <c r="G1419" s="194">
        <f>+'Información ELECTRO PUNO'!G1399</f>
        <v>8</v>
      </c>
      <c r="H1419" s="9" t="str">
        <f t="shared" si="163"/>
        <v>Poste</v>
      </c>
      <c r="I1419" s="194" t="str">
        <f>+'Información ELECTRO PUNO'!F1399</f>
        <v>Concreto Armado</v>
      </c>
      <c r="J1419" s="194" t="str">
        <f>+'Información ELECTRO PUNO'!B1399</f>
        <v>PPC06</v>
      </c>
      <c r="K1419" s="9" t="str">
        <f t="shared" si="165"/>
        <v>POSTE DE CONCRETO ARMADO DE  8/300/120/240</v>
      </c>
      <c r="L1419" s="139">
        <f t="shared" si="166"/>
        <v>0.14000000000000001</v>
      </c>
    </row>
    <row r="1420" spans="1:12" x14ac:dyDescent="0.25">
      <c r="A1420" s="193">
        <f>+'Información ELECTRO PUNO'!A1400</f>
        <v>1399</v>
      </c>
      <c r="B1420" s="26" t="str">
        <f t="shared" si="164"/>
        <v>SICODI</v>
      </c>
      <c r="C1420" s="9" t="str">
        <f t="shared" si="160"/>
        <v>Puno</v>
      </c>
      <c r="D1420" s="9" t="str">
        <f t="shared" si="161"/>
        <v>No Reporta</v>
      </c>
      <c r="E1420" s="9" t="str">
        <f t="shared" si="162"/>
        <v>No Reporta</v>
      </c>
      <c r="F1420" s="194" t="str">
        <f>+'Información ELECTRO PUNO'!E1400</f>
        <v>MT</v>
      </c>
      <c r="G1420" s="194">
        <f>+'Información ELECTRO PUNO'!G1400</f>
        <v>13</v>
      </c>
      <c r="H1420" s="9" t="str">
        <f t="shared" si="163"/>
        <v>Poste</v>
      </c>
      <c r="I1420" s="194" t="str">
        <f>+'Información ELECTRO PUNO'!F1400</f>
        <v>Concreto Armado C</v>
      </c>
      <c r="J1420" s="194" t="str">
        <f>+'Información ELECTRO PUNO'!B1400</f>
        <v>PPC20</v>
      </c>
      <c r="K1420" s="9" t="str">
        <f t="shared" si="165"/>
        <v>POSTE DE CONCRETO ARMADO DE 13/400/150/345</v>
      </c>
      <c r="L1420" s="139">
        <f t="shared" si="166"/>
        <v>0.54</v>
      </c>
    </row>
    <row r="1421" spans="1:12" x14ac:dyDescent="0.25">
      <c r="A1421" s="193">
        <f>+'Información ELECTRO PUNO'!A1401</f>
        <v>1400</v>
      </c>
      <c r="B1421" s="26" t="str">
        <f t="shared" si="164"/>
        <v>SICODI</v>
      </c>
      <c r="C1421" s="9" t="str">
        <f t="shared" si="160"/>
        <v>Puno</v>
      </c>
      <c r="D1421" s="9" t="str">
        <f t="shared" si="161"/>
        <v>No Reporta</v>
      </c>
      <c r="E1421" s="9" t="str">
        <f t="shared" si="162"/>
        <v>No Reporta</v>
      </c>
      <c r="F1421" s="194" t="str">
        <f>+'Información ELECTRO PUNO'!E1401</f>
        <v>MT</v>
      </c>
      <c r="G1421" s="194">
        <f>+'Información ELECTRO PUNO'!G1401</f>
        <v>13</v>
      </c>
      <c r="H1421" s="9" t="str">
        <f t="shared" si="163"/>
        <v>Poste</v>
      </c>
      <c r="I1421" s="194" t="str">
        <f>+'Información ELECTRO PUNO'!F1401</f>
        <v>Concreto Armado C</v>
      </c>
      <c r="J1421" s="194" t="str">
        <f>+'Información ELECTRO PUNO'!B1401</f>
        <v>PPC20</v>
      </c>
      <c r="K1421" s="9" t="str">
        <f t="shared" si="165"/>
        <v>POSTE DE CONCRETO ARMADO DE 13/400/150/345</v>
      </c>
      <c r="L1421" s="139">
        <f t="shared" si="166"/>
        <v>0.54</v>
      </c>
    </row>
    <row r="1422" spans="1:12" x14ac:dyDescent="0.25">
      <c r="A1422" s="193">
        <f>+'Información ELECTRO PUNO'!A1402</f>
        <v>1401</v>
      </c>
      <c r="B1422" s="26" t="str">
        <f t="shared" si="164"/>
        <v>SICODI</v>
      </c>
      <c r="C1422" s="9" t="str">
        <f t="shared" si="160"/>
        <v>Puno</v>
      </c>
      <c r="D1422" s="9" t="str">
        <f t="shared" si="161"/>
        <v>No Reporta</v>
      </c>
      <c r="E1422" s="9" t="str">
        <f t="shared" si="162"/>
        <v>No Reporta</v>
      </c>
      <c r="F1422" s="194" t="str">
        <f>+'Información ELECTRO PUNO'!E1402</f>
        <v>MT</v>
      </c>
      <c r="G1422" s="194">
        <f>+'Información ELECTRO PUNO'!G1402</f>
        <v>12</v>
      </c>
      <c r="H1422" s="9" t="str">
        <f t="shared" si="163"/>
        <v>Poste</v>
      </c>
      <c r="I1422" s="194" t="str">
        <f>+'Información ELECTRO PUNO'!F1402</f>
        <v>Madera Tratada</v>
      </c>
      <c r="J1422" s="194" t="str">
        <f>+'Información ELECTRO PUNO'!B1402</f>
        <v>PPM20</v>
      </c>
      <c r="K1422" s="9" t="str">
        <f t="shared" si="165"/>
        <v>POSTE DE MADERA TRATADA DE 12 mts. CL.5</v>
      </c>
      <c r="L1422" s="139">
        <f t="shared" si="166"/>
        <v>0.41</v>
      </c>
    </row>
    <row r="1423" spans="1:12" x14ac:dyDescent="0.25">
      <c r="A1423" s="193">
        <f>+'Información ELECTRO PUNO'!A1403</f>
        <v>1402</v>
      </c>
      <c r="B1423" s="26" t="str">
        <f t="shared" si="164"/>
        <v>SICODI</v>
      </c>
      <c r="C1423" s="9" t="str">
        <f t="shared" si="160"/>
        <v>Puno</v>
      </c>
      <c r="D1423" s="9" t="str">
        <f t="shared" si="161"/>
        <v>No Reporta</v>
      </c>
      <c r="E1423" s="9" t="str">
        <f t="shared" si="162"/>
        <v>No Reporta</v>
      </c>
      <c r="F1423" s="194" t="str">
        <f>+'Información ELECTRO PUNO'!E1403</f>
        <v>MT</v>
      </c>
      <c r="G1423" s="194">
        <f>+'Información ELECTRO PUNO'!G1403</f>
        <v>12</v>
      </c>
      <c r="H1423" s="9" t="str">
        <f t="shared" si="163"/>
        <v>Poste</v>
      </c>
      <c r="I1423" s="194" t="str">
        <f>+'Información ELECTRO PUNO'!F1403</f>
        <v>Madera Tratada</v>
      </c>
      <c r="J1423" s="194" t="str">
        <f>+'Información ELECTRO PUNO'!B1403</f>
        <v>PPM20</v>
      </c>
      <c r="K1423" s="9" t="str">
        <f t="shared" si="165"/>
        <v>POSTE DE MADERA TRATADA DE 12 mts. CL.5</v>
      </c>
      <c r="L1423" s="139">
        <f t="shared" si="166"/>
        <v>0.41</v>
      </c>
    </row>
    <row r="1424" spans="1:12" x14ac:dyDescent="0.25">
      <c r="A1424" s="193">
        <f>+'Información ELECTRO PUNO'!A1404</f>
        <v>1403</v>
      </c>
      <c r="B1424" s="26" t="str">
        <f t="shared" si="164"/>
        <v>SICODI</v>
      </c>
      <c r="C1424" s="9" t="str">
        <f t="shared" si="160"/>
        <v>Puno</v>
      </c>
      <c r="D1424" s="9" t="str">
        <f t="shared" si="161"/>
        <v>No Reporta</v>
      </c>
      <c r="E1424" s="9" t="str">
        <f t="shared" si="162"/>
        <v>No Reporta</v>
      </c>
      <c r="F1424" s="194" t="str">
        <f>+'Información ELECTRO PUNO'!E1404</f>
        <v>MT</v>
      </c>
      <c r="G1424" s="194">
        <f>+'Información ELECTRO PUNO'!G1404</f>
        <v>13</v>
      </c>
      <c r="H1424" s="9" t="str">
        <f t="shared" si="163"/>
        <v>Poste</v>
      </c>
      <c r="I1424" s="194" t="str">
        <f>+'Información ELECTRO PUNO'!F1404</f>
        <v>Concreto Armado C</v>
      </c>
      <c r="J1424" s="194" t="str">
        <f>+'Información ELECTRO PUNO'!B1404</f>
        <v>PPC20</v>
      </c>
      <c r="K1424" s="9" t="str">
        <f t="shared" si="165"/>
        <v>POSTE DE CONCRETO ARMADO DE 13/400/150/345</v>
      </c>
      <c r="L1424" s="139">
        <f t="shared" si="166"/>
        <v>0.54</v>
      </c>
    </row>
    <row r="1425" spans="1:12" x14ac:dyDescent="0.25">
      <c r="A1425" s="193">
        <f>+'Información ELECTRO PUNO'!A1405</f>
        <v>1404</v>
      </c>
      <c r="B1425" s="26" t="str">
        <f t="shared" si="164"/>
        <v>SICODI</v>
      </c>
      <c r="C1425" s="9" t="str">
        <f t="shared" si="160"/>
        <v>Puno</v>
      </c>
      <c r="D1425" s="9" t="str">
        <f t="shared" si="161"/>
        <v>No Reporta</v>
      </c>
      <c r="E1425" s="9" t="str">
        <f t="shared" si="162"/>
        <v>No Reporta</v>
      </c>
      <c r="F1425" s="194" t="str">
        <f>+'Información ELECTRO PUNO'!E1405</f>
        <v>MT</v>
      </c>
      <c r="G1425" s="194">
        <f>+'Información ELECTRO PUNO'!G1405</f>
        <v>13</v>
      </c>
      <c r="H1425" s="9" t="str">
        <f t="shared" si="163"/>
        <v>Poste</v>
      </c>
      <c r="I1425" s="194" t="str">
        <f>+'Información ELECTRO PUNO'!F1405</f>
        <v>Concreto Armado C</v>
      </c>
      <c r="J1425" s="194" t="str">
        <f>+'Información ELECTRO PUNO'!B1405</f>
        <v>PPC20</v>
      </c>
      <c r="K1425" s="9" t="str">
        <f t="shared" si="165"/>
        <v>POSTE DE CONCRETO ARMADO DE 13/400/150/345</v>
      </c>
      <c r="L1425" s="139">
        <f t="shared" si="166"/>
        <v>0.54</v>
      </c>
    </row>
    <row r="1426" spans="1:12" x14ac:dyDescent="0.25">
      <c r="A1426" s="193">
        <f>+'Información ELECTRO PUNO'!A1406</f>
        <v>1405</v>
      </c>
      <c r="B1426" s="26" t="str">
        <f t="shared" si="164"/>
        <v>SICODI</v>
      </c>
      <c r="C1426" s="9" t="str">
        <f t="shared" si="160"/>
        <v>Puno</v>
      </c>
      <c r="D1426" s="9" t="str">
        <f t="shared" si="161"/>
        <v>No Reporta</v>
      </c>
      <c r="E1426" s="9" t="str">
        <f t="shared" si="162"/>
        <v>No Reporta</v>
      </c>
      <c r="F1426" s="194" t="str">
        <f>+'Información ELECTRO PUNO'!E1406</f>
        <v>MT</v>
      </c>
      <c r="G1426" s="194">
        <f>+'Información ELECTRO PUNO'!G1406</f>
        <v>13</v>
      </c>
      <c r="H1426" s="9" t="str">
        <f t="shared" si="163"/>
        <v>Poste</v>
      </c>
      <c r="I1426" s="194" t="str">
        <f>+'Información ELECTRO PUNO'!F1406</f>
        <v>Concreto Armado C</v>
      </c>
      <c r="J1426" s="194" t="str">
        <f>+'Información ELECTRO PUNO'!B1406</f>
        <v>PPC20</v>
      </c>
      <c r="K1426" s="9" t="str">
        <f t="shared" si="165"/>
        <v>POSTE DE CONCRETO ARMADO DE 13/400/150/345</v>
      </c>
      <c r="L1426" s="139">
        <f t="shared" si="166"/>
        <v>0.54</v>
      </c>
    </row>
    <row r="1427" spans="1:12" x14ac:dyDescent="0.25">
      <c r="A1427" s="193">
        <f>+'Información ELECTRO PUNO'!A1407</f>
        <v>1406</v>
      </c>
      <c r="B1427" s="26" t="str">
        <f t="shared" si="164"/>
        <v>SICODI</v>
      </c>
      <c r="C1427" s="9" t="str">
        <f t="shared" si="160"/>
        <v>Puno</v>
      </c>
      <c r="D1427" s="9" t="str">
        <f t="shared" si="161"/>
        <v>No Reporta</v>
      </c>
      <c r="E1427" s="9" t="str">
        <f t="shared" si="162"/>
        <v>No Reporta</v>
      </c>
      <c r="F1427" s="194" t="str">
        <f>+'Información ELECTRO PUNO'!E1407</f>
        <v>MT</v>
      </c>
      <c r="G1427" s="194">
        <f>+'Información ELECTRO PUNO'!G1407</f>
        <v>13</v>
      </c>
      <c r="H1427" s="9" t="str">
        <f t="shared" si="163"/>
        <v>Poste</v>
      </c>
      <c r="I1427" s="194" t="str">
        <f>+'Información ELECTRO PUNO'!F1407</f>
        <v>Concreto Armado C</v>
      </c>
      <c r="J1427" s="194" t="str">
        <f>+'Información ELECTRO PUNO'!B1407</f>
        <v>PPC20</v>
      </c>
      <c r="K1427" s="9" t="str">
        <f t="shared" si="165"/>
        <v>POSTE DE CONCRETO ARMADO DE 13/400/150/345</v>
      </c>
      <c r="L1427" s="139">
        <f t="shared" si="166"/>
        <v>0.54</v>
      </c>
    </row>
    <row r="1428" spans="1:12" x14ac:dyDescent="0.25">
      <c r="A1428" s="193">
        <f>+'Información ELECTRO PUNO'!A1408</f>
        <v>1407</v>
      </c>
      <c r="B1428" s="26" t="str">
        <f t="shared" si="164"/>
        <v>SICODI</v>
      </c>
      <c r="C1428" s="9" t="str">
        <f t="shared" si="160"/>
        <v>Puno</v>
      </c>
      <c r="D1428" s="9" t="str">
        <f t="shared" si="161"/>
        <v>No Reporta</v>
      </c>
      <c r="E1428" s="9" t="str">
        <f t="shared" si="162"/>
        <v>No Reporta</v>
      </c>
      <c r="F1428" s="194" t="str">
        <f>+'Información ELECTRO PUNO'!E1408</f>
        <v>MT</v>
      </c>
      <c r="G1428" s="194">
        <f>+'Información ELECTRO PUNO'!G1408</f>
        <v>13</v>
      </c>
      <c r="H1428" s="9" t="str">
        <f t="shared" si="163"/>
        <v>Poste</v>
      </c>
      <c r="I1428" s="194" t="str">
        <f>+'Información ELECTRO PUNO'!F1408</f>
        <v>Concreto Armado C</v>
      </c>
      <c r="J1428" s="194" t="str">
        <f>+'Información ELECTRO PUNO'!B1408</f>
        <v>PPC20</v>
      </c>
      <c r="K1428" s="9" t="str">
        <f t="shared" si="165"/>
        <v>POSTE DE CONCRETO ARMADO DE 13/400/150/345</v>
      </c>
      <c r="L1428" s="139">
        <f t="shared" si="166"/>
        <v>0.54</v>
      </c>
    </row>
    <row r="1429" spans="1:12" x14ac:dyDescent="0.25">
      <c r="A1429" s="193">
        <f>+'Información ELECTRO PUNO'!A1409</f>
        <v>1408</v>
      </c>
      <c r="B1429" s="26" t="str">
        <f t="shared" si="164"/>
        <v>SICODI</v>
      </c>
      <c r="C1429" s="9" t="str">
        <f t="shared" si="160"/>
        <v>Puno</v>
      </c>
      <c r="D1429" s="9" t="str">
        <f t="shared" si="161"/>
        <v>No Reporta</v>
      </c>
      <c r="E1429" s="9" t="str">
        <f t="shared" si="162"/>
        <v>No Reporta</v>
      </c>
      <c r="F1429" s="194" t="str">
        <f>+'Información ELECTRO PUNO'!E1409</f>
        <v>MT</v>
      </c>
      <c r="G1429" s="194">
        <f>+'Información ELECTRO PUNO'!G1409</f>
        <v>13</v>
      </c>
      <c r="H1429" s="9" t="str">
        <f t="shared" si="163"/>
        <v>Poste</v>
      </c>
      <c r="I1429" s="194" t="str">
        <f>+'Información ELECTRO PUNO'!F1409</f>
        <v>Concreto Armado C</v>
      </c>
      <c r="J1429" s="194" t="str">
        <f>+'Información ELECTRO PUNO'!B1409</f>
        <v>PPC20</v>
      </c>
      <c r="K1429" s="9" t="str">
        <f t="shared" si="165"/>
        <v>POSTE DE CONCRETO ARMADO DE 13/400/150/345</v>
      </c>
      <c r="L1429" s="139">
        <f t="shared" si="166"/>
        <v>0.54</v>
      </c>
    </row>
    <row r="1430" spans="1:12" x14ac:dyDescent="0.25">
      <c r="A1430" s="193">
        <f>+'Información ELECTRO PUNO'!A1410</f>
        <v>1409</v>
      </c>
      <c r="B1430" s="26" t="str">
        <f t="shared" si="164"/>
        <v>SICODI</v>
      </c>
      <c r="C1430" s="9" t="str">
        <f t="shared" ref="C1430:C1493" si="167">+$C$10</f>
        <v>Puno</v>
      </c>
      <c r="D1430" s="9" t="str">
        <f t="shared" ref="D1430:D1493" si="168">+$D$10</f>
        <v>No Reporta</v>
      </c>
      <c r="E1430" s="9" t="str">
        <f t="shared" ref="E1430:E1493" si="169">+$E$10</f>
        <v>No Reporta</v>
      </c>
      <c r="F1430" s="194" t="str">
        <f>+'Información ELECTRO PUNO'!E1410</f>
        <v>MT</v>
      </c>
      <c r="G1430" s="194">
        <f>+'Información ELECTRO PUNO'!G1410</f>
        <v>13</v>
      </c>
      <c r="H1430" s="9" t="str">
        <f t="shared" ref="H1430:H1493" si="170">+$H$10</f>
        <v>Poste</v>
      </c>
      <c r="I1430" s="194" t="str">
        <f>+'Información ELECTRO PUNO'!F1410</f>
        <v>Concreto Armado C</v>
      </c>
      <c r="J1430" s="194" t="str">
        <f>+'Información ELECTRO PUNO'!B1410</f>
        <v>PPC20</v>
      </c>
      <c r="K1430" s="9" t="str">
        <f t="shared" si="165"/>
        <v>POSTE DE CONCRETO ARMADO DE 13/400/150/345</v>
      </c>
      <c r="L1430" s="139">
        <f t="shared" si="166"/>
        <v>0.54</v>
      </c>
    </row>
    <row r="1431" spans="1:12" x14ac:dyDescent="0.25">
      <c r="A1431" s="193">
        <f>+'Información ELECTRO PUNO'!A1411</f>
        <v>1410</v>
      </c>
      <c r="B1431" s="26" t="str">
        <f t="shared" ref="B1431:B1494" si="171">+INDEX($B$8:$B$16,MATCH(J1431,$J$8:$J$16,0))</f>
        <v>SICODI</v>
      </c>
      <c r="C1431" s="9" t="str">
        <f t="shared" si="167"/>
        <v>Puno</v>
      </c>
      <c r="D1431" s="9" t="str">
        <f t="shared" si="168"/>
        <v>No Reporta</v>
      </c>
      <c r="E1431" s="9" t="str">
        <f t="shared" si="169"/>
        <v>No Reporta</v>
      </c>
      <c r="F1431" s="194" t="str">
        <f>+'Información ELECTRO PUNO'!E1411</f>
        <v>BT</v>
      </c>
      <c r="G1431" s="194">
        <f>+'Información ELECTRO PUNO'!G1411</f>
        <v>8</v>
      </c>
      <c r="H1431" s="9" t="str">
        <f t="shared" si="170"/>
        <v>Poste</v>
      </c>
      <c r="I1431" s="194" t="str">
        <f>+'Información ELECTRO PUNO'!F1411</f>
        <v>Concreto Armado</v>
      </c>
      <c r="J1431" s="194" t="str">
        <f>+'Información ELECTRO PUNO'!B1411</f>
        <v>PPC06</v>
      </c>
      <c r="K1431" s="9" t="str">
        <f t="shared" ref="K1431:K1494" si="172">+VLOOKUP(J1431,$J$8:$K$16,2,FALSE)</f>
        <v>POSTE DE CONCRETO ARMADO DE  8/300/120/240</v>
      </c>
      <c r="L1431" s="139">
        <f t="shared" ref="L1431:L1494" si="173">+VLOOKUP(J1431,$J$8:$U$16,12,FALSE)</f>
        <v>0.14000000000000001</v>
      </c>
    </row>
    <row r="1432" spans="1:12" x14ac:dyDescent="0.25">
      <c r="A1432" s="193">
        <f>+'Información ELECTRO PUNO'!A1412</f>
        <v>1411</v>
      </c>
      <c r="B1432" s="26" t="str">
        <f t="shared" si="171"/>
        <v>SICODI</v>
      </c>
      <c r="C1432" s="9" t="str">
        <f t="shared" si="167"/>
        <v>Puno</v>
      </c>
      <c r="D1432" s="9" t="str">
        <f t="shared" si="168"/>
        <v>No Reporta</v>
      </c>
      <c r="E1432" s="9" t="str">
        <f t="shared" si="169"/>
        <v>No Reporta</v>
      </c>
      <c r="F1432" s="194" t="str">
        <f>+'Información ELECTRO PUNO'!E1412</f>
        <v>MT</v>
      </c>
      <c r="G1432" s="194">
        <f>+'Información ELECTRO PUNO'!G1412</f>
        <v>13</v>
      </c>
      <c r="H1432" s="9" t="str">
        <f t="shared" si="170"/>
        <v>Poste</v>
      </c>
      <c r="I1432" s="194" t="str">
        <f>+'Información ELECTRO PUNO'!F1412</f>
        <v>Concreto Armado C</v>
      </c>
      <c r="J1432" s="194" t="str">
        <f>+'Información ELECTRO PUNO'!B1412</f>
        <v>PPC20</v>
      </c>
      <c r="K1432" s="9" t="str">
        <f t="shared" si="172"/>
        <v>POSTE DE CONCRETO ARMADO DE 13/400/150/345</v>
      </c>
      <c r="L1432" s="139">
        <f t="shared" si="173"/>
        <v>0.54</v>
      </c>
    </row>
    <row r="1433" spans="1:12" x14ac:dyDescent="0.25">
      <c r="A1433" s="193">
        <f>+'Información ELECTRO PUNO'!A1413</f>
        <v>1412</v>
      </c>
      <c r="B1433" s="26" t="str">
        <f t="shared" si="171"/>
        <v>SICODI</v>
      </c>
      <c r="C1433" s="9" t="str">
        <f t="shared" si="167"/>
        <v>Puno</v>
      </c>
      <c r="D1433" s="9" t="str">
        <f t="shared" si="168"/>
        <v>No Reporta</v>
      </c>
      <c r="E1433" s="9" t="str">
        <f t="shared" si="169"/>
        <v>No Reporta</v>
      </c>
      <c r="F1433" s="194" t="str">
        <f>+'Información ELECTRO PUNO'!E1413</f>
        <v>MT</v>
      </c>
      <c r="G1433" s="194">
        <f>+'Información ELECTRO PUNO'!G1413</f>
        <v>13</v>
      </c>
      <c r="H1433" s="9" t="str">
        <f t="shared" si="170"/>
        <v>Poste</v>
      </c>
      <c r="I1433" s="194" t="str">
        <f>+'Información ELECTRO PUNO'!F1413</f>
        <v>Concreto Armado C</v>
      </c>
      <c r="J1433" s="194" t="str">
        <f>+'Información ELECTRO PUNO'!B1413</f>
        <v>PPC20</v>
      </c>
      <c r="K1433" s="9" t="str">
        <f t="shared" si="172"/>
        <v>POSTE DE CONCRETO ARMADO DE 13/400/150/345</v>
      </c>
      <c r="L1433" s="139">
        <f t="shared" si="173"/>
        <v>0.54</v>
      </c>
    </row>
    <row r="1434" spans="1:12" x14ac:dyDescent="0.25">
      <c r="A1434" s="193">
        <f>+'Información ELECTRO PUNO'!A1414</f>
        <v>1413</v>
      </c>
      <c r="B1434" s="26" t="str">
        <f t="shared" si="171"/>
        <v>SICODI</v>
      </c>
      <c r="C1434" s="9" t="str">
        <f t="shared" si="167"/>
        <v>Puno</v>
      </c>
      <c r="D1434" s="9" t="str">
        <f t="shared" si="168"/>
        <v>No Reporta</v>
      </c>
      <c r="E1434" s="9" t="str">
        <f t="shared" si="169"/>
        <v>No Reporta</v>
      </c>
      <c r="F1434" s="194" t="str">
        <f>+'Información ELECTRO PUNO'!E1414</f>
        <v>MT</v>
      </c>
      <c r="G1434" s="194">
        <f>+'Información ELECTRO PUNO'!G1414</f>
        <v>13</v>
      </c>
      <c r="H1434" s="9" t="str">
        <f t="shared" si="170"/>
        <v>Poste</v>
      </c>
      <c r="I1434" s="194" t="str">
        <f>+'Información ELECTRO PUNO'!F1414</f>
        <v>Concreto Armado C</v>
      </c>
      <c r="J1434" s="194" t="str">
        <f>+'Información ELECTRO PUNO'!B1414</f>
        <v>PPC20</v>
      </c>
      <c r="K1434" s="9" t="str">
        <f t="shared" si="172"/>
        <v>POSTE DE CONCRETO ARMADO DE 13/400/150/345</v>
      </c>
      <c r="L1434" s="139">
        <f t="shared" si="173"/>
        <v>0.54</v>
      </c>
    </row>
    <row r="1435" spans="1:12" x14ac:dyDescent="0.25">
      <c r="A1435" s="193">
        <f>+'Información ELECTRO PUNO'!A1415</f>
        <v>1414</v>
      </c>
      <c r="B1435" s="26" t="str">
        <f t="shared" si="171"/>
        <v>SICODI</v>
      </c>
      <c r="C1435" s="9" t="str">
        <f t="shared" si="167"/>
        <v>Puno</v>
      </c>
      <c r="D1435" s="9" t="str">
        <f t="shared" si="168"/>
        <v>No Reporta</v>
      </c>
      <c r="E1435" s="9" t="str">
        <f t="shared" si="169"/>
        <v>No Reporta</v>
      </c>
      <c r="F1435" s="194" t="str">
        <f>+'Información ELECTRO PUNO'!E1415</f>
        <v>BT</v>
      </c>
      <c r="G1435" s="194">
        <f>+'Información ELECTRO PUNO'!G1415</f>
        <v>8</v>
      </c>
      <c r="H1435" s="9" t="str">
        <f t="shared" si="170"/>
        <v>Poste</v>
      </c>
      <c r="I1435" s="194" t="str">
        <f>+'Información ELECTRO PUNO'!F1415</f>
        <v>Concreto Armado</v>
      </c>
      <c r="J1435" s="194" t="str">
        <f>+'Información ELECTRO PUNO'!B1415</f>
        <v>PPC06</v>
      </c>
      <c r="K1435" s="9" t="str">
        <f t="shared" si="172"/>
        <v>POSTE DE CONCRETO ARMADO DE  8/300/120/240</v>
      </c>
      <c r="L1435" s="139">
        <f t="shared" si="173"/>
        <v>0.14000000000000001</v>
      </c>
    </row>
    <row r="1436" spans="1:12" x14ac:dyDescent="0.25">
      <c r="A1436" s="193">
        <f>+'Información ELECTRO PUNO'!A1416</f>
        <v>1415</v>
      </c>
      <c r="B1436" s="26" t="str">
        <f t="shared" si="171"/>
        <v>SICODI</v>
      </c>
      <c r="C1436" s="9" t="str">
        <f t="shared" si="167"/>
        <v>Puno</v>
      </c>
      <c r="D1436" s="9" t="str">
        <f t="shared" si="168"/>
        <v>No Reporta</v>
      </c>
      <c r="E1436" s="9" t="str">
        <f t="shared" si="169"/>
        <v>No Reporta</v>
      </c>
      <c r="F1436" s="194" t="str">
        <f>+'Información ELECTRO PUNO'!E1416</f>
        <v>MT</v>
      </c>
      <c r="G1436" s="194">
        <f>+'Información ELECTRO PUNO'!G1416</f>
        <v>13</v>
      </c>
      <c r="H1436" s="9" t="str">
        <f t="shared" si="170"/>
        <v>Poste</v>
      </c>
      <c r="I1436" s="194" t="str">
        <f>+'Información ELECTRO PUNO'!F1416</f>
        <v>Concreto Armado C</v>
      </c>
      <c r="J1436" s="194" t="str">
        <f>+'Información ELECTRO PUNO'!B1416</f>
        <v>PPC20</v>
      </c>
      <c r="K1436" s="9" t="str">
        <f t="shared" si="172"/>
        <v>POSTE DE CONCRETO ARMADO DE 13/400/150/345</v>
      </c>
      <c r="L1436" s="139">
        <f t="shared" si="173"/>
        <v>0.54</v>
      </c>
    </row>
    <row r="1437" spans="1:12" x14ac:dyDescent="0.25">
      <c r="A1437" s="193">
        <f>+'Información ELECTRO PUNO'!A1417</f>
        <v>1416</v>
      </c>
      <c r="B1437" s="26" t="str">
        <f t="shared" si="171"/>
        <v>SICODI</v>
      </c>
      <c r="C1437" s="9" t="str">
        <f t="shared" si="167"/>
        <v>Puno</v>
      </c>
      <c r="D1437" s="9" t="str">
        <f t="shared" si="168"/>
        <v>No Reporta</v>
      </c>
      <c r="E1437" s="9" t="str">
        <f t="shared" si="169"/>
        <v>No Reporta</v>
      </c>
      <c r="F1437" s="194" t="str">
        <f>+'Información ELECTRO PUNO'!E1417</f>
        <v>MT</v>
      </c>
      <c r="G1437" s="194">
        <f>+'Información ELECTRO PUNO'!G1417</f>
        <v>13</v>
      </c>
      <c r="H1437" s="9" t="str">
        <f t="shared" si="170"/>
        <v>Poste</v>
      </c>
      <c r="I1437" s="194" t="str">
        <f>+'Información ELECTRO PUNO'!F1417</f>
        <v>Concreto Armado C</v>
      </c>
      <c r="J1437" s="194" t="str">
        <f>+'Información ELECTRO PUNO'!B1417</f>
        <v>PPC20</v>
      </c>
      <c r="K1437" s="9" t="str">
        <f t="shared" si="172"/>
        <v>POSTE DE CONCRETO ARMADO DE 13/400/150/345</v>
      </c>
      <c r="L1437" s="139">
        <f t="shared" si="173"/>
        <v>0.54</v>
      </c>
    </row>
    <row r="1438" spans="1:12" x14ac:dyDescent="0.25">
      <c r="A1438" s="193">
        <f>+'Información ELECTRO PUNO'!A1418</f>
        <v>1417</v>
      </c>
      <c r="B1438" s="26" t="str">
        <f t="shared" si="171"/>
        <v>SICODI</v>
      </c>
      <c r="C1438" s="9" t="str">
        <f t="shared" si="167"/>
        <v>Puno</v>
      </c>
      <c r="D1438" s="9" t="str">
        <f t="shared" si="168"/>
        <v>No Reporta</v>
      </c>
      <c r="E1438" s="9" t="str">
        <f t="shared" si="169"/>
        <v>No Reporta</v>
      </c>
      <c r="F1438" s="194" t="str">
        <f>+'Información ELECTRO PUNO'!E1418</f>
        <v>MT</v>
      </c>
      <c r="G1438" s="194">
        <f>+'Información ELECTRO PUNO'!G1418</f>
        <v>13</v>
      </c>
      <c r="H1438" s="9" t="str">
        <f t="shared" si="170"/>
        <v>Poste</v>
      </c>
      <c r="I1438" s="194" t="str">
        <f>+'Información ELECTRO PUNO'!F1418</f>
        <v>Concreto Armado C</v>
      </c>
      <c r="J1438" s="194" t="str">
        <f>+'Información ELECTRO PUNO'!B1418</f>
        <v>PPC20</v>
      </c>
      <c r="K1438" s="9" t="str">
        <f t="shared" si="172"/>
        <v>POSTE DE CONCRETO ARMADO DE 13/400/150/345</v>
      </c>
      <c r="L1438" s="139">
        <f t="shared" si="173"/>
        <v>0.54</v>
      </c>
    </row>
    <row r="1439" spans="1:12" x14ac:dyDescent="0.25">
      <c r="A1439" s="193">
        <f>+'Información ELECTRO PUNO'!A1419</f>
        <v>1418</v>
      </c>
      <c r="B1439" s="26" t="str">
        <f t="shared" si="171"/>
        <v>SICODI</v>
      </c>
      <c r="C1439" s="9" t="str">
        <f t="shared" si="167"/>
        <v>Puno</v>
      </c>
      <c r="D1439" s="9" t="str">
        <f t="shared" si="168"/>
        <v>No Reporta</v>
      </c>
      <c r="E1439" s="9" t="str">
        <f t="shared" si="169"/>
        <v>No Reporta</v>
      </c>
      <c r="F1439" s="194" t="str">
        <f>+'Información ELECTRO PUNO'!E1419</f>
        <v>MT</v>
      </c>
      <c r="G1439" s="194">
        <f>+'Información ELECTRO PUNO'!G1419</f>
        <v>13</v>
      </c>
      <c r="H1439" s="9" t="str">
        <f t="shared" si="170"/>
        <v>Poste</v>
      </c>
      <c r="I1439" s="194" t="str">
        <f>+'Información ELECTRO PUNO'!F1419</f>
        <v>Concreto Armado C</v>
      </c>
      <c r="J1439" s="194" t="str">
        <f>+'Información ELECTRO PUNO'!B1419</f>
        <v>PPC20</v>
      </c>
      <c r="K1439" s="9" t="str">
        <f t="shared" si="172"/>
        <v>POSTE DE CONCRETO ARMADO DE 13/400/150/345</v>
      </c>
      <c r="L1439" s="139">
        <f t="shared" si="173"/>
        <v>0.54</v>
      </c>
    </row>
    <row r="1440" spans="1:12" x14ac:dyDescent="0.25">
      <c r="A1440" s="193">
        <f>+'Información ELECTRO PUNO'!A1420</f>
        <v>1419</v>
      </c>
      <c r="B1440" s="26" t="str">
        <f t="shared" si="171"/>
        <v>SICODI</v>
      </c>
      <c r="C1440" s="9" t="str">
        <f t="shared" si="167"/>
        <v>Puno</v>
      </c>
      <c r="D1440" s="9" t="str">
        <f t="shared" si="168"/>
        <v>No Reporta</v>
      </c>
      <c r="E1440" s="9" t="str">
        <f t="shared" si="169"/>
        <v>No Reporta</v>
      </c>
      <c r="F1440" s="194" t="str">
        <f>+'Información ELECTRO PUNO'!E1420</f>
        <v>MT</v>
      </c>
      <c r="G1440" s="194">
        <f>+'Información ELECTRO PUNO'!G1420</f>
        <v>13</v>
      </c>
      <c r="H1440" s="9" t="str">
        <f t="shared" si="170"/>
        <v>Poste</v>
      </c>
      <c r="I1440" s="194" t="str">
        <f>+'Información ELECTRO PUNO'!F1420</f>
        <v>Concreto Armado C</v>
      </c>
      <c r="J1440" s="194" t="str">
        <f>+'Información ELECTRO PUNO'!B1420</f>
        <v>PPC20</v>
      </c>
      <c r="K1440" s="9" t="str">
        <f t="shared" si="172"/>
        <v>POSTE DE CONCRETO ARMADO DE 13/400/150/345</v>
      </c>
      <c r="L1440" s="139">
        <f t="shared" si="173"/>
        <v>0.54</v>
      </c>
    </row>
    <row r="1441" spans="1:12" x14ac:dyDescent="0.25">
      <c r="A1441" s="193">
        <f>+'Información ELECTRO PUNO'!A1421</f>
        <v>1420</v>
      </c>
      <c r="B1441" s="26" t="str">
        <f t="shared" si="171"/>
        <v>SICODI</v>
      </c>
      <c r="C1441" s="9" t="str">
        <f t="shared" si="167"/>
        <v>Puno</v>
      </c>
      <c r="D1441" s="9" t="str">
        <f t="shared" si="168"/>
        <v>No Reporta</v>
      </c>
      <c r="E1441" s="9" t="str">
        <f t="shared" si="169"/>
        <v>No Reporta</v>
      </c>
      <c r="F1441" s="194" t="str">
        <f>+'Información ELECTRO PUNO'!E1421</f>
        <v>MT</v>
      </c>
      <c r="G1441" s="194">
        <f>+'Información ELECTRO PUNO'!G1421</f>
        <v>13</v>
      </c>
      <c r="H1441" s="9" t="str">
        <f t="shared" si="170"/>
        <v>Poste</v>
      </c>
      <c r="I1441" s="194" t="str">
        <f>+'Información ELECTRO PUNO'!F1421</f>
        <v>Concreto Armado C</v>
      </c>
      <c r="J1441" s="194" t="str">
        <f>+'Información ELECTRO PUNO'!B1421</f>
        <v>PPC20</v>
      </c>
      <c r="K1441" s="9" t="str">
        <f t="shared" si="172"/>
        <v>POSTE DE CONCRETO ARMADO DE 13/400/150/345</v>
      </c>
      <c r="L1441" s="139">
        <f t="shared" si="173"/>
        <v>0.54</v>
      </c>
    </row>
    <row r="1442" spans="1:12" x14ac:dyDescent="0.25">
      <c r="A1442" s="193">
        <f>+'Información ELECTRO PUNO'!A1422</f>
        <v>1421</v>
      </c>
      <c r="B1442" s="26" t="str">
        <f t="shared" si="171"/>
        <v>SICODI</v>
      </c>
      <c r="C1442" s="9" t="str">
        <f t="shared" si="167"/>
        <v>Puno</v>
      </c>
      <c r="D1442" s="9" t="str">
        <f t="shared" si="168"/>
        <v>No Reporta</v>
      </c>
      <c r="E1442" s="9" t="str">
        <f t="shared" si="169"/>
        <v>No Reporta</v>
      </c>
      <c r="F1442" s="194" t="str">
        <f>+'Información ELECTRO PUNO'!E1422</f>
        <v>MT</v>
      </c>
      <c r="G1442" s="194">
        <f>+'Información ELECTRO PUNO'!G1422</f>
        <v>13</v>
      </c>
      <c r="H1442" s="9" t="str">
        <f t="shared" si="170"/>
        <v>Poste</v>
      </c>
      <c r="I1442" s="194" t="str">
        <f>+'Información ELECTRO PUNO'!F1422</f>
        <v>Concreto Armado C</v>
      </c>
      <c r="J1442" s="194" t="str">
        <f>+'Información ELECTRO PUNO'!B1422</f>
        <v>PPC20</v>
      </c>
      <c r="K1442" s="9" t="str">
        <f t="shared" si="172"/>
        <v>POSTE DE CONCRETO ARMADO DE 13/400/150/345</v>
      </c>
      <c r="L1442" s="139">
        <f t="shared" si="173"/>
        <v>0.54</v>
      </c>
    </row>
    <row r="1443" spans="1:12" x14ac:dyDescent="0.25">
      <c r="A1443" s="193">
        <f>+'Información ELECTRO PUNO'!A1423</f>
        <v>1422</v>
      </c>
      <c r="B1443" s="26" t="str">
        <f t="shared" si="171"/>
        <v>SICODI</v>
      </c>
      <c r="C1443" s="9" t="str">
        <f t="shared" si="167"/>
        <v>Puno</v>
      </c>
      <c r="D1443" s="9" t="str">
        <f t="shared" si="168"/>
        <v>No Reporta</v>
      </c>
      <c r="E1443" s="9" t="str">
        <f t="shared" si="169"/>
        <v>No Reporta</v>
      </c>
      <c r="F1443" s="194" t="str">
        <f>+'Información ELECTRO PUNO'!E1423</f>
        <v>MT</v>
      </c>
      <c r="G1443" s="194">
        <f>+'Información ELECTRO PUNO'!G1423</f>
        <v>13</v>
      </c>
      <c r="H1443" s="9" t="str">
        <f t="shared" si="170"/>
        <v>Poste</v>
      </c>
      <c r="I1443" s="194" t="str">
        <f>+'Información ELECTRO PUNO'!F1423</f>
        <v>Concreto Armado C</v>
      </c>
      <c r="J1443" s="194" t="str">
        <f>+'Información ELECTRO PUNO'!B1423</f>
        <v>PPC20</v>
      </c>
      <c r="K1443" s="9" t="str">
        <f t="shared" si="172"/>
        <v>POSTE DE CONCRETO ARMADO DE 13/400/150/345</v>
      </c>
      <c r="L1443" s="139">
        <f t="shared" si="173"/>
        <v>0.54</v>
      </c>
    </row>
    <row r="1444" spans="1:12" x14ac:dyDescent="0.25">
      <c r="A1444" s="193">
        <f>+'Información ELECTRO PUNO'!A1424</f>
        <v>1423</v>
      </c>
      <c r="B1444" s="26" t="str">
        <f t="shared" si="171"/>
        <v>SICODI</v>
      </c>
      <c r="C1444" s="9" t="str">
        <f t="shared" si="167"/>
        <v>Puno</v>
      </c>
      <c r="D1444" s="9" t="str">
        <f t="shared" si="168"/>
        <v>No Reporta</v>
      </c>
      <c r="E1444" s="9" t="str">
        <f t="shared" si="169"/>
        <v>No Reporta</v>
      </c>
      <c r="F1444" s="194" t="str">
        <f>+'Información ELECTRO PUNO'!E1424</f>
        <v>BT</v>
      </c>
      <c r="G1444" s="194">
        <f>+'Información ELECTRO PUNO'!G1424</f>
        <v>8</v>
      </c>
      <c r="H1444" s="9" t="str">
        <f t="shared" si="170"/>
        <v>Poste</v>
      </c>
      <c r="I1444" s="194" t="str">
        <f>+'Información ELECTRO PUNO'!F1424</f>
        <v>Concreto Armado</v>
      </c>
      <c r="J1444" s="194" t="str">
        <f>+'Información ELECTRO PUNO'!B1424</f>
        <v>PPC06</v>
      </c>
      <c r="K1444" s="9" t="str">
        <f t="shared" si="172"/>
        <v>POSTE DE CONCRETO ARMADO DE  8/300/120/240</v>
      </c>
      <c r="L1444" s="139">
        <f t="shared" si="173"/>
        <v>0.14000000000000001</v>
      </c>
    </row>
    <row r="1445" spans="1:12" x14ac:dyDescent="0.25">
      <c r="A1445" s="193">
        <f>+'Información ELECTRO PUNO'!A1425</f>
        <v>1424</v>
      </c>
      <c r="B1445" s="26" t="str">
        <f t="shared" si="171"/>
        <v>SICODI</v>
      </c>
      <c r="C1445" s="9" t="str">
        <f t="shared" si="167"/>
        <v>Puno</v>
      </c>
      <c r="D1445" s="9" t="str">
        <f t="shared" si="168"/>
        <v>No Reporta</v>
      </c>
      <c r="E1445" s="9" t="str">
        <f t="shared" si="169"/>
        <v>No Reporta</v>
      </c>
      <c r="F1445" s="194" t="str">
        <f>+'Información ELECTRO PUNO'!E1425</f>
        <v>MT</v>
      </c>
      <c r="G1445" s="194">
        <f>+'Información ELECTRO PUNO'!G1425</f>
        <v>13</v>
      </c>
      <c r="H1445" s="9" t="str">
        <f t="shared" si="170"/>
        <v>Poste</v>
      </c>
      <c r="I1445" s="194" t="str">
        <f>+'Información ELECTRO PUNO'!F1425</f>
        <v>Concreto Armado C</v>
      </c>
      <c r="J1445" s="194" t="str">
        <f>+'Información ELECTRO PUNO'!B1425</f>
        <v>PPC20</v>
      </c>
      <c r="K1445" s="9" t="str">
        <f t="shared" si="172"/>
        <v>POSTE DE CONCRETO ARMADO DE 13/400/150/345</v>
      </c>
      <c r="L1445" s="139">
        <f t="shared" si="173"/>
        <v>0.54</v>
      </c>
    </row>
    <row r="1446" spans="1:12" x14ac:dyDescent="0.25">
      <c r="A1446" s="193">
        <f>+'Información ELECTRO PUNO'!A1426</f>
        <v>1425</v>
      </c>
      <c r="B1446" s="26" t="str">
        <f t="shared" si="171"/>
        <v>SICODI</v>
      </c>
      <c r="C1446" s="9" t="str">
        <f t="shared" si="167"/>
        <v>Puno</v>
      </c>
      <c r="D1446" s="9" t="str">
        <f t="shared" si="168"/>
        <v>No Reporta</v>
      </c>
      <c r="E1446" s="9" t="str">
        <f t="shared" si="169"/>
        <v>No Reporta</v>
      </c>
      <c r="F1446" s="194" t="str">
        <f>+'Información ELECTRO PUNO'!E1426</f>
        <v>MT</v>
      </c>
      <c r="G1446" s="194">
        <f>+'Información ELECTRO PUNO'!G1426</f>
        <v>13</v>
      </c>
      <c r="H1446" s="9" t="str">
        <f t="shared" si="170"/>
        <v>Poste</v>
      </c>
      <c r="I1446" s="194" t="str">
        <f>+'Información ELECTRO PUNO'!F1426</f>
        <v>Concreto Armado C</v>
      </c>
      <c r="J1446" s="194" t="str">
        <f>+'Información ELECTRO PUNO'!B1426</f>
        <v>PPC20</v>
      </c>
      <c r="K1446" s="9" t="str">
        <f t="shared" si="172"/>
        <v>POSTE DE CONCRETO ARMADO DE 13/400/150/345</v>
      </c>
      <c r="L1446" s="139">
        <f t="shared" si="173"/>
        <v>0.54</v>
      </c>
    </row>
    <row r="1447" spans="1:12" x14ac:dyDescent="0.25">
      <c r="A1447" s="193">
        <f>+'Información ELECTRO PUNO'!A1427</f>
        <v>1426</v>
      </c>
      <c r="B1447" s="26" t="str">
        <f t="shared" si="171"/>
        <v>SICODI</v>
      </c>
      <c r="C1447" s="9" t="str">
        <f t="shared" si="167"/>
        <v>Puno</v>
      </c>
      <c r="D1447" s="9" t="str">
        <f t="shared" si="168"/>
        <v>No Reporta</v>
      </c>
      <c r="E1447" s="9" t="str">
        <f t="shared" si="169"/>
        <v>No Reporta</v>
      </c>
      <c r="F1447" s="194" t="str">
        <f>+'Información ELECTRO PUNO'!E1427</f>
        <v>BT</v>
      </c>
      <c r="G1447" s="194">
        <f>+'Información ELECTRO PUNO'!G1427</f>
        <v>8</v>
      </c>
      <c r="H1447" s="9" t="str">
        <f t="shared" si="170"/>
        <v>Poste</v>
      </c>
      <c r="I1447" s="194" t="str">
        <f>+'Información ELECTRO PUNO'!F1427</f>
        <v>Concreto Armado</v>
      </c>
      <c r="J1447" s="194" t="str">
        <f>+'Información ELECTRO PUNO'!B1427</f>
        <v>PPC06</v>
      </c>
      <c r="K1447" s="9" t="str">
        <f t="shared" si="172"/>
        <v>POSTE DE CONCRETO ARMADO DE  8/300/120/240</v>
      </c>
      <c r="L1447" s="139">
        <f t="shared" si="173"/>
        <v>0.14000000000000001</v>
      </c>
    </row>
    <row r="1448" spans="1:12" x14ac:dyDescent="0.25">
      <c r="A1448" s="193">
        <f>+'Información ELECTRO PUNO'!A1428</f>
        <v>1427</v>
      </c>
      <c r="B1448" s="26" t="str">
        <f t="shared" si="171"/>
        <v>SICODI</v>
      </c>
      <c r="C1448" s="9" t="str">
        <f t="shared" si="167"/>
        <v>Puno</v>
      </c>
      <c r="D1448" s="9" t="str">
        <f t="shared" si="168"/>
        <v>No Reporta</v>
      </c>
      <c r="E1448" s="9" t="str">
        <f t="shared" si="169"/>
        <v>No Reporta</v>
      </c>
      <c r="F1448" s="194" t="str">
        <f>+'Información ELECTRO PUNO'!E1428</f>
        <v>MT</v>
      </c>
      <c r="G1448" s="194">
        <f>+'Información ELECTRO PUNO'!G1428</f>
        <v>13</v>
      </c>
      <c r="H1448" s="9" t="str">
        <f t="shared" si="170"/>
        <v>Poste</v>
      </c>
      <c r="I1448" s="194" t="str">
        <f>+'Información ELECTRO PUNO'!F1428</f>
        <v>Concreto Armado C</v>
      </c>
      <c r="J1448" s="194" t="str">
        <f>+'Información ELECTRO PUNO'!B1428</f>
        <v>PPC20</v>
      </c>
      <c r="K1448" s="9" t="str">
        <f t="shared" si="172"/>
        <v>POSTE DE CONCRETO ARMADO DE 13/400/150/345</v>
      </c>
      <c r="L1448" s="139">
        <f t="shared" si="173"/>
        <v>0.54</v>
      </c>
    </row>
    <row r="1449" spans="1:12" x14ac:dyDescent="0.25">
      <c r="A1449" s="193">
        <f>+'Información ELECTRO PUNO'!A1429</f>
        <v>1428</v>
      </c>
      <c r="B1449" s="26" t="str">
        <f t="shared" si="171"/>
        <v>SICODI</v>
      </c>
      <c r="C1449" s="9" t="str">
        <f t="shared" si="167"/>
        <v>Puno</v>
      </c>
      <c r="D1449" s="9" t="str">
        <f t="shared" si="168"/>
        <v>No Reporta</v>
      </c>
      <c r="E1449" s="9" t="str">
        <f t="shared" si="169"/>
        <v>No Reporta</v>
      </c>
      <c r="F1449" s="194" t="str">
        <f>+'Información ELECTRO PUNO'!E1429</f>
        <v>BT</v>
      </c>
      <c r="G1449" s="194">
        <f>+'Información ELECTRO PUNO'!G1429</f>
        <v>8</v>
      </c>
      <c r="H1449" s="9" t="str">
        <f t="shared" si="170"/>
        <v>Poste</v>
      </c>
      <c r="I1449" s="194" t="str">
        <f>+'Información ELECTRO PUNO'!F1429</f>
        <v>Concreto Armado</v>
      </c>
      <c r="J1449" s="194" t="str">
        <f>+'Información ELECTRO PUNO'!B1429</f>
        <v>PPC06</v>
      </c>
      <c r="K1449" s="9" t="str">
        <f t="shared" si="172"/>
        <v>POSTE DE CONCRETO ARMADO DE  8/300/120/240</v>
      </c>
      <c r="L1449" s="139">
        <f t="shared" si="173"/>
        <v>0.14000000000000001</v>
      </c>
    </row>
    <row r="1450" spans="1:12" x14ac:dyDescent="0.25">
      <c r="A1450" s="193">
        <f>+'Información ELECTRO PUNO'!A1430</f>
        <v>1429</v>
      </c>
      <c r="B1450" s="26" t="str">
        <f t="shared" si="171"/>
        <v>SICODI</v>
      </c>
      <c r="C1450" s="9" t="str">
        <f t="shared" si="167"/>
        <v>Puno</v>
      </c>
      <c r="D1450" s="9" t="str">
        <f t="shared" si="168"/>
        <v>No Reporta</v>
      </c>
      <c r="E1450" s="9" t="str">
        <f t="shared" si="169"/>
        <v>No Reporta</v>
      </c>
      <c r="F1450" s="194" t="str">
        <f>+'Información ELECTRO PUNO'!E1430</f>
        <v>MT</v>
      </c>
      <c r="G1450" s="194">
        <f>+'Información ELECTRO PUNO'!G1430</f>
        <v>13</v>
      </c>
      <c r="H1450" s="9" t="str">
        <f t="shared" si="170"/>
        <v>Poste</v>
      </c>
      <c r="I1450" s="194" t="str">
        <f>+'Información ELECTRO PUNO'!F1430</f>
        <v>Concreto Armado C</v>
      </c>
      <c r="J1450" s="194" t="str">
        <f>+'Información ELECTRO PUNO'!B1430</f>
        <v>PPC20</v>
      </c>
      <c r="K1450" s="9" t="str">
        <f t="shared" si="172"/>
        <v>POSTE DE CONCRETO ARMADO DE 13/400/150/345</v>
      </c>
      <c r="L1450" s="139">
        <f t="shared" si="173"/>
        <v>0.54</v>
      </c>
    </row>
    <row r="1451" spans="1:12" x14ac:dyDescent="0.25">
      <c r="A1451" s="193">
        <f>+'Información ELECTRO PUNO'!A1431</f>
        <v>1430</v>
      </c>
      <c r="B1451" s="26" t="str">
        <f t="shared" si="171"/>
        <v>SICODI</v>
      </c>
      <c r="C1451" s="9" t="str">
        <f t="shared" si="167"/>
        <v>Puno</v>
      </c>
      <c r="D1451" s="9" t="str">
        <f t="shared" si="168"/>
        <v>No Reporta</v>
      </c>
      <c r="E1451" s="9" t="str">
        <f t="shared" si="169"/>
        <v>No Reporta</v>
      </c>
      <c r="F1451" s="194" t="str">
        <f>+'Información ELECTRO PUNO'!E1431</f>
        <v>BT</v>
      </c>
      <c r="G1451" s="194">
        <f>+'Información ELECTRO PUNO'!G1431</f>
        <v>8</v>
      </c>
      <c r="H1451" s="9" t="str">
        <f t="shared" si="170"/>
        <v>Poste</v>
      </c>
      <c r="I1451" s="194" t="str">
        <f>+'Información ELECTRO PUNO'!F1431</f>
        <v>Concreto Armado</v>
      </c>
      <c r="J1451" s="194" t="str">
        <f>+'Información ELECTRO PUNO'!B1431</f>
        <v>PPC06</v>
      </c>
      <c r="K1451" s="9" t="str">
        <f t="shared" si="172"/>
        <v>POSTE DE CONCRETO ARMADO DE  8/300/120/240</v>
      </c>
      <c r="L1451" s="139">
        <f t="shared" si="173"/>
        <v>0.14000000000000001</v>
      </c>
    </row>
    <row r="1452" spans="1:12" x14ac:dyDescent="0.25">
      <c r="A1452" s="193">
        <f>+'Información ELECTRO PUNO'!A1432</f>
        <v>1431</v>
      </c>
      <c r="B1452" s="26" t="str">
        <f t="shared" si="171"/>
        <v>SICODI</v>
      </c>
      <c r="C1452" s="9" t="str">
        <f t="shared" si="167"/>
        <v>Puno</v>
      </c>
      <c r="D1452" s="9" t="str">
        <f t="shared" si="168"/>
        <v>No Reporta</v>
      </c>
      <c r="E1452" s="9" t="str">
        <f t="shared" si="169"/>
        <v>No Reporta</v>
      </c>
      <c r="F1452" s="194" t="str">
        <f>+'Información ELECTRO PUNO'!E1432</f>
        <v>MT</v>
      </c>
      <c r="G1452" s="194">
        <f>+'Información ELECTRO PUNO'!G1432</f>
        <v>13</v>
      </c>
      <c r="H1452" s="9" t="str">
        <f t="shared" si="170"/>
        <v>Poste</v>
      </c>
      <c r="I1452" s="194" t="str">
        <f>+'Información ELECTRO PUNO'!F1432</f>
        <v>Concreto Armado C</v>
      </c>
      <c r="J1452" s="194" t="str">
        <f>+'Información ELECTRO PUNO'!B1432</f>
        <v>PPC20</v>
      </c>
      <c r="K1452" s="9" t="str">
        <f t="shared" si="172"/>
        <v>POSTE DE CONCRETO ARMADO DE 13/400/150/345</v>
      </c>
      <c r="L1452" s="139">
        <f t="shared" si="173"/>
        <v>0.54</v>
      </c>
    </row>
    <row r="1453" spans="1:12" x14ac:dyDescent="0.25">
      <c r="A1453" s="193">
        <f>+'Información ELECTRO PUNO'!A1433</f>
        <v>1432</v>
      </c>
      <c r="B1453" s="26" t="str">
        <f t="shared" si="171"/>
        <v>SICODI</v>
      </c>
      <c r="C1453" s="9" t="str">
        <f t="shared" si="167"/>
        <v>Puno</v>
      </c>
      <c r="D1453" s="9" t="str">
        <f t="shared" si="168"/>
        <v>No Reporta</v>
      </c>
      <c r="E1453" s="9" t="str">
        <f t="shared" si="169"/>
        <v>No Reporta</v>
      </c>
      <c r="F1453" s="194" t="str">
        <f>+'Información ELECTRO PUNO'!E1433</f>
        <v>MT</v>
      </c>
      <c r="G1453" s="194">
        <f>+'Información ELECTRO PUNO'!G1433</f>
        <v>13</v>
      </c>
      <c r="H1453" s="9" t="str">
        <f t="shared" si="170"/>
        <v>Poste</v>
      </c>
      <c r="I1453" s="194" t="str">
        <f>+'Información ELECTRO PUNO'!F1433</f>
        <v>Concreto Armado C</v>
      </c>
      <c r="J1453" s="194" t="str">
        <f>+'Información ELECTRO PUNO'!B1433</f>
        <v>PPC20</v>
      </c>
      <c r="K1453" s="9" t="str">
        <f t="shared" si="172"/>
        <v>POSTE DE CONCRETO ARMADO DE 13/400/150/345</v>
      </c>
      <c r="L1453" s="139">
        <f t="shared" si="173"/>
        <v>0.54</v>
      </c>
    </row>
    <row r="1454" spans="1:12" x14ac:dyDescent="0.25">
      <c r="A1454" s="193">
        <f>+'Información ELECTRO PUNO'!A1434</f>
        <v>1433</v>
      </c>
      <c r="B1454" s="26" t="str">
        <f t="shared" si="171"/>
        <v>SICODI</v>
      </c>
      <c r="C1454" s="9" t="str">
        <f t="shared" si="167"/>
        <v>Puno</v>
      </c>
      <c r="D1454" s="9" t="str">
        <f t="shared" si="168"/>
        <v>No Reporta</v>
      </c>
      <c r="E1454" s="9" t="str">
        <f t="shared" si="169"/>
        <v>No Reporta</v>
      </c>
      <c r="F1454" s="194" t="str">
        <f>+'Información ELECTRO PUNO'!E1434</f>
        <v>MT</v>
      </c>
      <c r="G1454" s="194">
        <f>+'Información ELECTRO PUNO'!G1434</f>
        <v>13</v>
      </c>
      <c r="H1454" s="9" t="str">
        <f t="shared" si="170"/>
        <v>Poste</v>
      </c>
      <c r="I1454" s="194" t="str">
        <f>+'Información ELECTRO PUNO'!F1434</f>
        <v>Concreto Armado C</v>
      </c>
      <c r="J1454" s="194" t="str">
        <f>+'Información ELECTRO PUNO'!B1434</f>
        <v>PPC20</v>
      </c>
      <c r="K1454" s="9" t="str">
        <f t="shared" si="172"/>
        <v>POSTE DE CONCRETO ARMADO DE 13/400/150/345</v>
      </c>
      <c r="L1454" s="139">
        <f t="shared" si="173"/>
        <v>0.54</v>
      </c>
    </row>
    <row r="1455" spans="1:12" x14ac:dyDescent="0.25">
      <c r="A1455" s="193">
        <f>+'Información ELECTRO PUNO'!A1435</f>
        <v>1434</v>
      </c>
      <c r="B1455" s="26" t="str">
        <f t="shared" si="171"/>
        <v>SICODI</v>
      </c>
      <c r="C1455" s="9" t="str">
        <f t="shared" si="167"/>
        <v>Puno</v>
      </c>
      <c r="D1455" s="9" t="str">
        <f t="shared" si="168"/>
        <v>No Reporta</v>
      </c>
      <c r="E1455" s="9" t="str">
        <f t="shared" si="169"/>
        <v>No Reporta</v>
      </c>
      <c r="F1455" s="194" t="str">
        <f>+'Información ELECTRO PUNO'!E1435</f>
        <v>MT</v>
      </c>
      <c r="G1455" s="194">
        <f>+'Información ELECTRO PUNO'!G1435</f>
        <v>13</v>
      </c>
      <c r="H1455" s="9" t="str">
        <f t="shared" si="170"/>
        <v>Poste</v>
      </c>
      <c r="I1455" s="194" t="str">
        <f>+'Información ELECTRO PUNO'!F1435</f>
        <v>Concreto Armado C</v>
      </c>
      <c r="J1455" s="194" t="str">
        <f>+'Información ELECTRO PUNO'!B1435</f>
        <v>PPC20</v>
      </c>
      <c r="K1455" s="9" t="str">
        <f t="shared" si="172"/>
        <v>POSTE DE CONCRETO ARMADO DE 13/400/150/345</v>
      </c>
      <c r="L1455" s="139">
        <f t="shared" si="173"/>
        <v>0.54</v>
      </c>
    </row>
    <row r="1456" spans="1:12" x14ac:dyDescent="0.25">
      <c r="A1456" s="193">
        <f>+'Información ELECTRO PUNO'!A1436</f>
        <v>1435</v>
      </c>
      <c r="B1456" s="26" t="str">
        <f t="shared" si="171"/>
        <v>SICODI</v>
      </c>
      <c r="C1456" s="9" t="str">
        <f t="shared" si="167"/>
        <v>Puno</v>
      </c>
      <c r="D1456" s="9" t="str">
        <f t="shared" si="168"/>
        <v>No Reporta</v>
      </c>
      <c r="E1456" s="9" t="str">
        <f t="shared" si="169"/>
        <v>No Reporta</v>
      </c>
      <c r="F1456" s="194" t="str">
        <f>+'Información ELECTRO PUNO'!E1436</f>
        <v>MT</v>
      </c>
      <c r="G1456" s="194">
        <f>+'Información ELECTRO PUNO'!G1436</f>
        <v>13</v>
      </c>
      <c r="H1456" s="9" t="str">
        <f t="shared" si="170"/>
        <v>Poste</v>
      </c>
      <c r="I1456" s="194" t="str">
        <f>+'Información ELECTRO PUNO'!F1436</f>
        <v>Concreto Armado C</v>
      </c>
      <c r="J1456" s="194" t="str">
        <f>+'Información ELECTRO PUNO'!B1436</f>
        <v>PPC20</v>
      </c>
      <c r="K1456" s="9" t="str">
        <f t="shared" si="172"/>
        <v>POSTE DE CONCRETO ARMADO DE 13/400/150/345</v>
      </c>
      <c r="L1456" s="139">
        <f t="shared" si="173"/>
        <v>0.54</v>
      </c>
    </row>
    <row r="1457" spans="1:12" x14ac:dyDescent="0.25">
      <c r="A1457" s="193">
        <f>+'Información ELECTRO PUNO'!A1437</f>
        <v>1436</v>
      </c>
      <c r="B1457" s="26" t="str">
        <f t="shared" si="171"/>
        <v>SICODI</v>
      </c>
      <c r="C1457" s="9" t="str">
        <f t="shared" si="167"/>
        <v>Puno</v>
      </c>
      <c r="D1457" s="9" t="str">
        <f t="shared" si="168"/>
        <v>No Reporta</v>
      </c>
      <c r="E1457" s="9" t="str">
        <f t="shared" si="169"/>
        <v>No Reporta</v>
      </c>
      <c r="F1457" s="194" t="str">
        <f>+'Información ELECTRO PUNO'!E1437</f>
        <v>MT</v>
      </c>
      <c r="G1457" s="194">
        <f>+'Información ELECTRO PUNO'!G1437</f>
        <v>13</v>
      </c>
      <c r="H1457" s="9" t="str">
        <f t="shared" si="170"/>
        <v>Poste</v>
      </c>
      <c r="I1457" s="194" t="str">
        <f>+'Información ELECTRO PUNO'!F1437</f>
        <v>Concreto Armado C</v>
      </c>
      <c r="J1457" s="194" t="str">
        <f>+'Información ELECTRO PUNO'!B1437</f>
        <v>PPC20</v>
      </c>
      <c r="K1457" s="9" t="str">
        <f t="shared" si="172"/>
        <v>POSTE DE CONCRETO ARMADO DE 13/400/150/345</v>
      </c>
      <c r="L1457" s="139">
        <f t="shared" si="173"/>
        <v>0.54</v>
      </c>
    </row>
    <row r="1458" spans="1:12" x14ac:dyDescent="0.25">
      <c r="A1458" s="193">
        <f>+'Información ELECTRO PUNO'!A1438</f>
        <v>1437</v>
      </c>
      <c r="B1458" s="26" t="str">
        <f t="shared" si="171"/>
        <v>SICODI</v>
      </c>
      <c r="C1458" s="9" t="str">
        <f t="shared" si="167"/>
        <v>Puno</v>
      </c>
      <c r="D1458" s="9" t="str">
        <f t="shared" si="168"/>
        <v>No Reporta</v>
      </c>
      <c r="E1458" s="9" t="str">
        <f t="shared" si="169"/>
        <v>No Reporta</v>
      </c>
      <c r="F1458" s="194" t="str">
        <f>+'Información ELECTRO PUNO'!E1438</f>
        <v>MT</v>
      </c>
      <c r="G1458" s="194">
        <f>+'Información ELECTRO PUNO'!G1438</f>
        <v>13</v>
      </c>
      <c r="H1458" s="9" t="str">
        <f t="shared" si="170"/>
        <v>Poste</v>
      </c>
      <c r="I1458" s="194" t="str">
        <f>+'Información ELECTRO PUNO'!F1438</f>
        <v>Concreto Armado C</v>
      </c>
      <c r="J1458" s="194" t="str">
        <f>+'Información ELECTRO PUNO'!B1438</f>
        <v>PPC20</v>
      </c>
      <c r="K1458" s="9" t="str">
        <f t="shared" si="172"/>
        <v>POSTE DE CONCRETO ARMADO DE 13/400/150/345</v>
      </c>
      <c r="L1458" s="139">
        <f t="shared" si="173"/>
        <v>0.54</v>
      </c>
    </row>
    <row r="1459" spans="1:12" x14ac:dyDescent="0.25">
      <c r="A1459" s="193">
        <f>+'Información ELECTRO PUNO'!A1439</f>
        <v>1438</v>
      </c>
      <c r="B1459" s="26" t="str">
        <f t="shared" si="171"/>
        <v>SICODI</v>
      </c>
      <c r="C1459" s="9" t="str">
        <f t="shared" si="167"/>
        <v>Puno</v>
      </c>
      <c r="D1459" s="9" t="str">
        <f t="shared" si="168"/>
        <v>No Reporta</v>
      </c>
      <c r="E1459" s="9" t="str">
        <f t="shared" si="169"/>
        <v>No Reporta</v>
      </c>
      <c r="F1459" s="194" t="str">
        <f>+'Información ELECTRO PUNO'!E1439</f>
        <v>MT</v>
      </c>
      <c r="G1459" s="194">
        <f>+'Información ELECTRO PUNO'!G1439</f>
        <v>13</v>
      </c>
      <c r="H1459" s="9" t="str">
        <f t="shared" si="170"/>
        <v>Poste</v>
      </c>
      <c r="I1459" s="194" t="str">
        <f>+'Información ELECTRO PUNO'!F1439</f>
        <v>Concreto Armado C</v>
      </c>
      <c r="J1459" s="194" t="str">
        <f>+'Información ELECTRO PUNO'!B1439</f>
        <v>PPC20</v>
      </c>
      <c r="K1459" s="9" t="str">
        <f t="shared" si="172"/>
        <v>POSTE DE CONCRETO ARMADO DE 13/400/150/345</v>
      </c>
      <c r="L1459" s="139">
        <f t="shared" si="173"/>
        <v>0.54</v>
      </c>
    </row>
    <row r="1460" spans="1:12" x14ac:dyDescent="0.25">
      <c r="A1460" s="193">
        <f>+'Información ELECTRO PUNO'!A1440</f>
        <v>1439</v>
      </c>
      <c r="B1460" s="26" t="str">
        <f t="shared" si="171"/>
        <v>SICODI</v>
      </c>
      <c r="C1460" s="9" t="str">
        <f t="shared" si="167"/>
        <v>Puno</v>
      </c>
      <c r="D1460" s="9" t="str">
        <f t="shared" si="168"/>
        <v>No Reporta</v>
      </c>
      <c r="E1460" s="9" t="str">
        <f t="shared" si="169"/>
        <v>No Reporta</v>
      </c>
      <c r="F1460" s="194" t="str">
        <f>+'Información ELECTRO PUNO'!E1440</f>
        <v>MT</v>
      </c>
      <c r="G1460" s="194">
        <f>+'Información ELECTRO PUNO'!G1440</f>
        <v>13</v>
      </c>
      <c r="H1460" s="9" t="str">
        <f t="shared" si="170"/>
        <v>Poste</v>
      </c>
      <c r="I1460" s="194" t="str">
        <f>+'Información ELECTRO PUNO'!F1440</f>
        <v>Concreto Armado C</v>
      </c>
      <c r="J1460" s="194" t="str">
        <f>+'Información ELECTRO PUNO'!B1440</f>
        <v>PPC20</v>
      </c>
      <c r="K1460" s="9" t="str">
        <f t="shared" si="172"/>
        <v>POSTE DE CONCRETO ARMADO DE 13/400/150/345</v>
      </c>
      <c r="L1460" s="139">
        <f t="shared" si="173"/>
        <v>0.54</v>
      </c>
    </row>
    <row r="1461" spans="1:12" x14ac:dyDescent="0.25">
      <c r="A1461" s="193">
        <f>+'Información ELECTRO PUNO'!A1441</f>
        <v>1440</v>
      </c>
      <c r="B1461" s="26" t="str">
        <f t="shared" si="171"/>
        <v>SICODI</v>
      </c>
      <c r="C1461" s="9" t="str">
        <f t="shared" si="167"/>
        <v>Puno</v>
      </c>
      <c r="D1461" s="9" t="str">
        <f t="shared" si="168"/>
        <v>No Reporta</v>
      </c>
      <c r="E1461" s="9" t="str">
        <f t="shared" si="169"/>
        <v>No Reporta</v>
      </c>
      <c r="F1461" s="194" t="str">
        <f>+'Información ELECTRO PUNO'!E1441</f>
        <v>MT</v>
      </c>
      <c r="G1461" s="194">
        <f>+'Información ELECTRO PUNO'!G1441</f>
        <v>13</v>
      </c>
      <c r="H1461" s="9" t="str">
        <f t="shared" si="170"/>
        <v>Poste</v>
      </c>
      <c r="I1461" s="194" t="str">
        <f>+'Información ELECTRO PUNO'!F1441</f>
        <v>Concreto Armado C</v>
      </c>
      <c r="J1461" s="194" t="str">
        <f>+'Información ELECTRO PUNO'!B1441</f>
        <v>PPC20</v>
      </c>
      <c r="K1461" s="9" t="str">
        <f t="shared" si="172"/>
        <v>POSTE DE CONCRETO ARMADO DE 13/400/150/345</v>
      </c>
      <c r="L1461" s="139">
        <f t="shared" si="173"/>
        <v>0.54</v>
      </c>
    </row>
    <row r="1462" spans="1:12" x14ac:dyDescent="0.25">
      <c r="A1462" s="193">
        <f>+'Información ELECTRO PUNO'!A1442</f>
        <v>1441</v>
      </c>
      <c r="B1462" s="26" t="str">
        <f t="shared" si="171"/>
        <v>SICODI</v>
      </c>
      <c r="C1462" s="9" t="str">
        <f t="shared" si="167"/>
        <v>Puno</v>
      </c>
      <c r="D1462" s="9" t="str">
        <f t="shared" si="168"/>
        <v>No Reporta</v>
      </c>
      <c r="E1462" s="9" t="str">
        <f t="shared" si="169"/>
        <v>No Reporta</v>
      </c>
      <c r="F1462" s="194" t="str">
        <f>+'Información ELECTRO PUNO'!E1442</f>
        <v>MT</v>
      </c>
      <c r="G1462" s="194">
        <f>+'Información ELECTRO PUNO'!G1442</f>
        <v>13</v>
      </c>
      <c r="H1462" s="9" t="str">
        <f t="shared" si="170"/>
        <v>Poste</v>
      </c>
      <c r="I1462" s="194" t="str">
        <f>+'Información ELECTRO PUNO'!F1442</f>
        <v>Concreto Armado C</v>
      </c>
      <c r="J1462" s="194" t="str">
        <f>+'Información ELECTRO PUNO'!B1442</f>
        <v>PPC20</v>
      </c>
      <c r="K1462" s="9" t="str">
        <f t="shared" si="172"/>
        <v>POSTE DE CONCRETO ARMADO DE 13/400/150/345</v>
      </c>
      <c r="L1462" s="139">
        <f t="shared" si="173"/>
        <v>0.54</v>
      </c>
    </row>
    <row r="1463" spans="1:12" x14ac:dyDescent="0.25">
      <c r="A1463" s="193">
        <f>+'Información ELECTRO PUNO'!A1443</f>
        <v>1442</v>
      </c>
      <c r="B1463" s="26" t="str">
        <f t="shared" si="171"/>
        <v>SICODI</v>
      </c>
      <c r="C1463" s="9" t="str">
        <f t="shared" si="167"/>
        <v>Puno</v>
      </c>
      <c r="D1463" s="9" t="str">
        <f t="shared" si="168"/>
        <v>No Reporta</v>
      </c>
      <c r="E1463" s="9" t="str">
        <f t="shared" si="169"/>
        <v>No Reporta</v>
      </c>
      <c r="F1463" s="194" t="str">
        <f>+'Información ELECTRO PUNO'!E1443</f>
        <v>MT</v>
      </c>
      <c r="G1463" s="194">
        <f>+'Información ELECTRO PUNO'!G1443</f>
        <v>13</v>
      </c>
      <c r="H1463" s="9" t="str">
        <f t="shared" si="170"/>
        <v>Poste</v>
      </c>
      <c r="I1463" s="194" t="str">
        <f>+'Información ELECTRO PUNO'!F1443</f>
        <v>Concreto Armado C</v>
      </c>
      <c r="J1463" s="194" t="str">
        <f>+'Información ELECTRO PUNO'!B1443</f>
        <v>PPC20</v>
      </c>
      <c r="K1463" s="9" t="str">
        <f t="shared" si="172"/>
        <v>POSTE DE CONCRETO ARMADO DE 13/400/150/345</v>
      </c>
      <c r="L1463" s="139">
        <f t="shared" si="173"/>
        <v>0.54</v>
      </c>
    </row>
    <row r="1464" spans="1:12" x14ac:dyDescent="0.25">
      <c r="A1464" s="193">
        <f>+'Información ELECTRO PUNO'!A1444</f>
        <v>1443</v>
      </c>
      <c r="B1464" s="26" t="str">
        <f t="shared" si="171"/>
        <v>SICODI</v>
      </c>
      <c r="C1464" s="9" t="str">
        <f t="shared" si="167"/>
        <v>Puno</v>
      </c>
      <c r="D1464" s="9" t="str">
        <f t="shared" si="168"/>
        <v>No Reporta</v>
      </c>
      <c r="E1464" s="9" t="str">
        <f t="shared" si="169"/>
        <v>No Reporta</v>
      </c>
      <c r="F1464" s="194" t="str">
        <f>+'Información ELECTRO PUNO'!E1444</f>
        <v>MT</v>
      </c>
      <c r="G1464" s="194">
        <f>+'Información ELECTRO PUNO'!G1444</f>
        <v>13</v>
      </c>
      <c r="H1464" s="9" t="str">
        <f t="shared" si="170"/>
        <v>Poste</v>
      </c>
      <c r="I1464" s="194" t="str">
        <f>+'Información ELECTRO PUNO'!F1444</f>
        <v>Concreto Armado C</v>
      </c>
      <c r="J1464" s="194" t="str">
        <f>+'Información ELECTRO PUNO'!B1444</f>
        <v>PPC20</v>
      </c>
      <c r="K1464" s="9" t="str">
        <f t="shared" si="172"/>
        <v>POSTE DE CONCRETO ARMADO DE 13/400/150/345</v>
      </c>
      <c r="L1464" s="139">
        <f t="shared" si="173"/>
        <v>0.54</v>
      </c>
    </row>
    <row r="1465" spans="1:12" x14ac:dyDescent="0.25">
      <c r="A1465" s="193">
        <f>+'Información ELECTRO PUNO'!A1445</f>
        <v>1444</v>
      </c>
      <c r="B1465" s="26" t="str">
        <f t="shared" si="171"/>
        <v>SICODI</v>
      </c>
      <c r="C1465" s="9" t="str">
        <f t="shared" si="167"/>
        <v>Puno</v>
      </c>
      <c r="D1465" s="9" t="str">
        <f t="shared" si="168"/>
        <v>No Reporta</v>
      </c>
      <c r="E1465" s="9" t="str">
        <f t="shared" si="169"/>
        <v>No Reporta</v>
      </c>
      <c r="F1465" s="194" t="str">
        <f>+'Información ELECTRO PUNO'!E1445</f>
        <v>BT</v>
      </c>
      <c r="G1465" s="194">
        <f>+'Información ELECTRO PUNO'!G1445</f>
        <v>8</v>
      </c>
      <c r="H1465" s="9" t="str">
        <f t="shared" si="170"/>
        <v>Poste</v>
      </c>
      <c r="I1465" s="194" t="str">
        <f>+'Información ELECTRO PUNO'!F1445</f>
        <v>Concreto Armado</v>
      </c>
      <c r="J1465" s="194" t="str">
        <f>+'Información ELECTRO PUNO'!B1445</f>
        <v>PPC06</v>
      </c>
      <c r="K1465" s="9" t="str">
        <f t="shared" si="172"/>
        <v>POSTE DE CONCRETO ARMADO DE  8/300/120/240</v>
      </c>
      <c r="L1465" s="139">
        <f t="shared" si="173"/>
        <v>0.14000000000000001</v>
      </c>
    </row>
    <row r="1466" spans="1:12" x14ac:dyDescent="0.25">
      <c r="A1466" s="193">
        <f>+'Información ELECTRO PUNO'!A1446</f>
        <v>1445</v>
      </c>
      <c r="B1466" s="26" t="str">
        <f t="shared" si="171"/>
        <v>SICODI</v>
      </c>
      <c r="C1466" s="9" t="str">
        <f t="shared" si="167"/>
        <v>Puno</v>
      </c>
      <c r="D1466" s="9" t="str">
        <f t="shared" si="168"/>
        <v>No Reporta</v>
      </c>
      <c r="E1466" s="9" t="str">
        <f t="shared" si="169"/>
        <v>No Reporta</v>
      </c>
      <c r="F1466" s="194" t="str">
        <f>+'Información ELECTRO PUNO'!E1446</f>
        <v>BT</v>
      </c>
      <c r="G1466" s="194">
        <f>+'Información ELECTRO PUNO'!G1446</f>
        <v>8</v>
      </c>
      <c r="H1466" s="9" t="str">
        <f t="shared" si="170"/>
        <v>Poste</v>
      </c>
      <c r="I1466" s="194" t="str">
        <f>+'Información ELECTRO PUNO'!F1446</f>
        <v>Concreto Armado</v>
      </c>
      <c r="J1466" s="194" t="str">
        <f>+'Información ELECTRO PUNO'!B1446</f>
        <v>PPC06</v>
      </c>
      <c r="K1466" s="9" t="str">
        <f t="shared" si="172"/>
        <v>POSTE DE CONCRETO ARMADO DE  8/300/120/240</v>
      </c>
      <c r="L1466" s="139">
        <f t="shared" si="173"/>
        <v>0.14000000000000001</v>
      </c>
    </row>
    <row r="1467" spans="1:12" x14ac:dyDescent="0.25">
      <c r="A1467" s="193">
        <f>+'Información ELECTRO PUNO'!A1447</f>
        <v>1446</v>
      </c>
      <c r="B1467" s="26" t="str">
        <f t="shared" si="171"/>
        <v>SICODI</v>
      </c>
      <c r="C1467" s="9" t="str">
        <f t="shared" si="167"/>
        <v>Puno</v>
      </c>
      <c r="D1467" s="9" t="str">
        <f t="shared" si="168"/>
        <v>No Reporta</v>
      </c>
      <c r="E1467" s="9" t="str">
        <f t="shared" si="169"/>
        <v>No Reporta</v>
      </c>
      <c r="F1467" s="194" t="str">
        <f>+'Información ELECTRO PUNO'!E1447</f>
        <v>BT</v>
      </c>
      <c r="G1467" s="194">
        <f>+'Información ELECTRO PUNO'!G1447</f>
        <v>8</v>
      </c>
      <c r="H1467" s="9" t="str">
        <f t="shared" si="170"/>
        <v>Poste</v>
      </c>
      <c r="I1467" s="194" t="str">
        <f>+'Información ELECTRO PUNO'!F1447</f>
        <v>Concreto Armado</v>
      </c>
      <c r="J1467" s="194" t="str">
        <f>+'Información ELECTRO PUNO'!B1447</f>
        <v>PPC06</v>
      </c>
      <c r="K1467" s="9" t="str">
        <f t="shared" si="172"/>
        <v>POSTE DE CONCRETO ARMADO DE  8/300/120/240</v>
      </c>
      <c r="L1467" s="139">
        <f t="shared" si="173"/>
        <v>0.14000000000000001</v>
      </c>
    </row>
    <row r="1468" spans="1:12" x14ac:dyDescent="0.25">
      <c r="A1468" s="193">
        <f>+'Información ELECTRO PUNO'!A1448</f>
        <v>1447</v>
      </c>
      <c r="B1468" s="26" t="str">
        <f t="shared" si="171"/>
        <v>SICODI</v>
      </c>
      <c r="C1468" s="9" t="str">
        <f t="shared" si="167"/>
        <v>Puno</v>
      </c>
      <c r="D1468" s="9" t="str">
        <f t="shared" si="168"/>
        <v>No Reporta</v>
      </c>
      <c r="E1468" s="9" t="str">
        <f t="shared" si="169"/>
        <v>No Reporta</v>
      </c>
      <c r="F1468" s="194" t="str">
        <f>+'Información ELECTRO PUNO'!E1448</f>
        <v>BT</v>
      </c>
      <c r="G1468" s="194">
        <f>+'Información ELECTRO PUNO'!G1448</f>
        <v>8</v>
      </c>
      <c r="H1468" s="9" t="str">
        <f t="shared" si="170"/>
        <v>Poste</v>
      </c>
      <c r="I1468" s="194" t="str">
        <f>+'Información ELECTRO PUNO'!F1448</f>
        <v>Concreto Armado</v>
      </c>
      <c r="J1468" s="194" t="str">
        <f>+'Información ELECTRO PUNO'!B1448</f>
        <v>PPC06</v>
      </c>
      <c r="K1468" s="9" t="str">
        <f t="shared" si="172"/>
        <v>POSTE DE CONCRETO ARMADO DE  8/300/120/240</v>
      </c>
      <c r="L1468" s="139">
        <f t="shared" si="173"/>
        <v>0.14000000000000001</v>
      </c>
    </row>
    <row r="1469" spans="1:12" x14ac:dyDescent="0.25">
      <c r="A1469" s="193">
        <f>+'Información ELECTRO PUNO'!A1449</f>
        <v>1448</v>
      </c>
      <c r="B1469" s="26" t="str">
        <f t="shared" si="171"/>
        <v>SICODI</v>
      </c>
      <c r="C1469" s="9" t="str">
        <f t="shared" si="167"/>
        <v>Puno</v>
      </c>
      <c r="D1469" s="9" t="str">
        <f t="shared" si="168"/>
        <v>No Reporta</v>
      </c>
      <c r="E1469" s="9" t="str">
        <f t="shared" si="169"/>
        <v>No Reporta</v>
      </c>
      <c r="F1469" s="194" t="str">
        <f>+'Información ELECTRO PUNO'!E1449</f>
        <v>BT</v>
      </c>
      <c r="G1469" s="194">
        <f>+'Información ELECTRO PUNO'!G1449</f>
        <v>8</v>
      </c>
      <c r="H1469" s="9" t="str">
        <f t="shared" si="170"/>
        <v>Poste</v>
      </c>
      <c r="I1469" s="194" t="str">
        <f>+'Información ELECTRO PUNO'!F1449</f>
        <v>Concreto Armado</v>
      </c>
      <c r="J1469" s="194" t="str">
        <f>+'Información ELECTRO PUNO'!B1449</f>
        <v>PPC06</v>
      </c>
      <c r="K1469" s="9" t="str">
        <f t="shared" si="172"/>
        <v>POSTE DE CONCRETO ARMADO DE  8/300/120/240</v>
      </c>
      <c r="L1469" s="139">
        <f t="shared" si="173"/>
        <v>0.14000000000000001</v>
      </c>
    </row>
    <row r="1470" spans="1:12" x14ac:dyDescent="0.25">
      <c r="A1470" s="193">
        <f>+'Información ELECTRO PUNO'!A1450</f>
        <v>1449</v>
      </c>
      <c r="B1470" s="26" t="str">
        <f t="shared" si="171"/>
        <v>SICODI</v>
      </c>
      <c r="C1470" s="9" t="str">
        <f t="shared" si="167"/>
        <v>Puno</v>
      </c>
      <c r="D1470" s="9" t="str">
        <f t="shared" si="168"/>
        <v>No Reporta</v>
      </c>
      <c r="E1470" s="9" t="str">
        <f t="shared" si="169"/>
        <v>No Reporta</v>
      </c>
      <c r="F1470" s="194" t="str">
        <f>+'Información ELECTRO PUNO'!E1450</f>
        <v>BT</v>
      </c>
      <c r="G1470" s="194">
        <f>+'Información ELECTRO PUNO'!G1450</f>
        <v>8</v>
      </c>
      <c r="H1470" s="9" t="str">
        <f t="shared" si="170"/>
        <v>Poste</v>
      </c>
      <c r="I1470" s="194" t="str">
        <f>+'Información ELECTRO PUNO'!F1450</f>
        <v>Concreto Armado</v>
      </c>
      <c r="J1470" s="194" t="str">
        <f>+'Información ELECTRO PUNO'!B1450</f>
        <v>PPC06</v>
      </c>
      <c r="K1470" s="9" t="str">
        <f t="shared" si="172"/>
        <v>POSTE DE CONCRETO ARMADO DE  8/300/120/240</v>
      </c>
      <c r="L1470" s="139">
        <f t="shared" si="173"/>
        <v>0.14000000000000001</v>
      </c>
    </row>
    <row r="1471" spans="1:12" x14ac:dyDescent="0.25">
      <c r="A1471" s="193">
        <f>+'Información ELECTRO PUNO'!A1451</f>
        <v>1450</v>
      </c>
      <c r="B1471" s="26" t="str">
        <f t="shared" si="171"/>
        <v>SICODI</v>
      </c>
      <c r="C1471" s="9" t="str">
        <f t="shared" si="167"/>
        <v>Puno</v>
      </c>
      <c r="D1471" s="9" t="str">
        <f t="shared" si="168"/>
        <v>No Reporta</v>
      </c>
      <c r="E1471" s="9" t="str">
        <f t="shared" si="169"/>
        <v>No Reporta</v>
      </c>
      <c r="F1471" s="194" t="str">
        <f>+'Información ELECTRO PUNO'!E1451</f>
        <v>BT</v>
      </c>
      <c r="G1471" s="194">
        <f>+'Información ELECTRO PUNO'!G1451</f>
        <v>8</v>
      </c>
      <c r="H1471" s="9" t="str">
        <f t="shared" si="170"/>
        <v>Poste</v>
      </c>
      <c r="I1471" s="194" t="str">
        <f>+'Información ELECTRO PUNO'!F1451</f>
        <v>Concreto Armado</v>
      </c>
      <c r="J1471" s="194" t="str">
        <f>+'Información ELECTRO PUNO'!B1451</f>
        <v>PPC06</v>
      </c>
      <c r="K1471" s="9" t="str">
        <f t="shared" si="172"/>
        <v>POSTE DE CONCRETO ARMADO DE  8/300/120/240</v>
      </c>
      <c r="L1471" s="139">
        <f t="shared" si="173"/>
        <v>0.14000000000000001</v>
      </c>
    </row>
    <row r="1472" spans="1:12" x14ac:dyDescent="0.25">
      <c r="A1472" s="193">
        <f>+'Información ELECTRO PUNO'!A1452</f>
        <v>1451</v>
      </c>
      <c r="B1472" s="26" t="str">
        <f t="shared" si="171"/>
        <v>SICODI</v>
      </c>
      <c r="C1472" s="9" t="str">
        <f t="shared" si="167"/>
        <v>Puno</v>
      </c>
      <c r="D1472" s="9" t="str">
        <f t="shared" si="168"/>
        <v>No Reporta</v>
      </c>
      <c r="E1472" s="9" t="str">
        <f t="shared" si="169"/>
        <v>No Reporta</v>
      </c>
      <c r="F1472" s="194" t="str">
        <f>+'Información ELECTRO PUNO'!E1452</f>
        <v>BT</v>
      </c>
      <c r="G1472" s="194">
        <f>+'Información ELECTRO PUNO'!G1452</f>
        <v>8</v>
      </c>
      <c r="H1472" s="9" t="str">
        <f t="shared" si="170"/>
        <v>Poste</v>
      </c>
      <c r="I1472" s="194" t="str">
        <f>+'Información ELECTRO PUNO'!F1452</f>
        <v>Concreto Armado</v>
      </c>
      <c r="J1472" s="194" t="str">
        <f>+'Información ELECTRO PUNO'!B1452</f>
        <v>PPC06</v>
      </c>
      <c r="K1472" s="9" t="str">
        <f t="shared" si="172"/>
        <v>POSTE DE CONCRETO ARMADO DE  8/300/120/240</v>
      </c>
      <c r="L1472" s="139">
        <f t="shared" si="173"/>
        <v>0.14000000000000001</v>
      </c>
    </row>
    <row r="1473" spans="1:12" x14ac:dyDescent="0.25">
      <c r="A1473" s="193">
        <f>+'Información ELECTRO PUNO'!A1453</f>
        <v>1452</v>
      </c>
      <c r="B1473" s="26" t="str">
        <f t="shared" si="171"/>
        <v>SICODI</v>
      </c>
      <c r="C1473" s="9" t="str">
        <f t="shared" si="167"/>
        <v>Puno</v>
      </c>
      <c r="D1473" s="9" t="str">
        <f t="shared" si="168"/>
        <v>No Reporta</v>
      </c>
      <c r="E1473" s="9" t="str">
        <f t="shared" si="169"/>
        <v>No Reporta</v>
      </c>
      <c r="F1473" s="194" t="str">
        <f>+'Información ELECTRO PUNO'!E1453</f>
        <v>BT</v>
      </c>
      <c r="G1473" s="194">
        <f>+'Información ELECTRO PUNO'!G1453</f>
        <v>8</v>
      </c>
      <c r="H1473" s="9" t="str">
        <f t="shared" si="170"/>
        <v>Poste</v>
      </c>
      <c r="I1473" s="194" t="str">
        <f>+'Información ELECTRO PUNO'!F1453</f>
        <v>Concreto Armado</v>
      </c>
      <c r="J1473" s="194" t="str">
        <f>+'Información ELECTRO PUNO'!B1453</f>
        <v>PPC06</v>
      </c>
      <c r="K1473" s="9" t="str">
        <f t="shared" si="172"/>
        <v>POSTE DE CONCRETO ARMADO DE  8/300/120/240</v>
      </c>
      <c r="L1473" s="139">
        <f t="shared" si="173"/>
        <v>0.14000000000000001</v>
      </c>
    </row>
    <row r="1474" spans="1:12" x14ac:dyDescent="0.25">
      <c r="A1474" s="193">
        <f>+'Información ELECTRO PUNO'!A1454</f>
        <v>1453</v>
      </c>
      <c r="B1474" s="26" t="str">
        <f t="shared" si="171"/>
        <v>SICODI</v>
      </c>
      <c r="C1474" s="9" t="str">
        <f t="shared" si="167"/>
        <v>Puno</v>
      </c>
      <c r="D1474" s="9" t="str">
        <f t="shared" si="168"/>
        <v>No Reporta</v>
      </c>
      <c r="E1474" s="9" t="str">
        <f t="shared" si="169"/>
        <v>No Reporta</v>
      </c>
      <c r="F1474" s="194" t="str">
        <f>+'Información ELECTRO PUNO'!E1454</f>
        <v>BT</v>
      </c>
      <c r="G1474" s="194">
        <f>+'Información ELECTRO PUNO'!G1454</f>
        <v>8</v>
      </c>
      <c r="H1474" s="9" t="str">
        <f t="shared" si="170"/>
        <v>Poste</v>
      </c>
      <c r="I1474" s="194" t="str">
        <f>+'Información ELECTRO PUNO'!F1454</f>
        <v>Concreto Armado</v>
      </c>
      <c r="J1474" s="194" t="str">
        <f>+'Información ELECTRO PUNO'!B1454</f>
        <v>PPC06</v>
      </c>
      <c r="K1474" s="9" t="str">
        <f t="shared" si="172"/>
        <v>POSTE DE CONCRETO ARMADO DE  8/300/120/240</v>
      </c>
      <c r="L1474" s="139">
        <f t="shared" si="173"/>
        <v>0.14000000000000001</v>
      </c>
    </row>
    <row r="1475" spans="1:12" x14ac:dyDescent="0.25">
      <c r="A1475" s="193">
        <f>+'Información ELECTRO PUNO'!A1455</f>
        <v>1454</v>
      </c>
      <c r="B1475" s="26" t="str">
        <f t="shared" si="171"/>
        <v>SICODI</v>
      </c>
      <c r="C1475" s="9" t="str">
        <f t="shared" si="167"/>
        <v>Puno</v>
      </c>
      <c r="D1475" s="9" t="str">
        <f t="shared" si="168"/>
        <v>No Reporta</v>
      </c>
      <c r="E1475" s="9" t="str">
        <f t="shared" si="169"/>
        <v>No Reporta</v>
      </c>
      <c r="F1475" s="194" t="str">
        <f>+'Información ELECTRO PUNO'!E1455</f>
        <v>BT</v>
      </c>
      <c r="G1475" s="194">
        <f>+'Información ELECTRO PUNO'!G1455</f>
        <v>8</v>
      </c>
      <c r="H1475" s="9" t="str">
        <f t="shared" si="170"/>
        <v>Poste</v>
      </c>
      <c r="I1475" s="194" t="str">
        <f>+'Información ELECTRO PUNO'!F1455</f>
        <v>Concreto Armado</v>
      </c>
      <c r="J1475" s="194" t="str">
        <f>+'Información ELECTRO PUNO'!B1455</f>
        <v>PPC06</v>
      </c>
      <c r="K1475" s="9" t="str">
        <f t="shared" si="172"/>
        <v>POSTE DE CONCRETO ARMADO DE  8/300/120/240</v>
      </c>
      <c r="L1475" s="139">
        <f t="shared" si="173"/>
        <v>0.14000000000000001</v>
      </c>
    </row>
    <row r="1476" spans="1:12" x14ac:dyDescent="0.25">
      <c r="A1476" s="193">
        <f>+'Información ELECTRO PUNO'!A1456</f>
        <v>1455</v>
      </c>
      <c r="B1476" s="26" t="str">
        <f t="shared" si="171"/>
        <v>SICODI</v>
      </c>
      <c r="C1476" s="9" t="str">
        <f t="shared" si="167"/>
        <v>Puno</v>
      </c>
      <c r="D1476" s="9" t="str">
        <f t="shared" si="168"/>
        <v>No Reporta</v>
      </c>
      <c r="E1476" s="9" t="str">
        <f t="shared" si="169"/>
        <v>No Reporta</v>
      </c>
      <c r="F1476" s="194" t="str">
        <f>+'Información ELECTRO PUNO'!E1456</f>
        <v>BT</v>
      </c>
      <c r="G1476" s="194">
        <f>+'Información ELECTRO PUNO'!G1456</f>
        <v>8</v>
      </c>
      <c r="H1476" s="9" t="str">
        <f t="shared" si="170"/>
        <v>Poste</v>
      </c>
      <c r="I1476" s="194" t="str">
        <f>+'Información ELECTRO PUNO'!F1456</f>
        <v>Concreto Armado</v>
      </c>
      <c r="J1476" s="194" t="str">
        <f>+'Información ELECTRO PUNO'!B1456</f>
        <v>PPC06</v>
      </c>
      <c r="K1476" s="9" t="str">
        <f t="shared" si="172"/>
        <v>POSTE DE CONCRETO ARMADO DE  8/300/120/240</v>
      </c>
      <c r="L1476" s="139">
        <f t="shared" si="173"/>
        <v>0.14000000000000001</v>
      </c>
    </row>
    <row r="1477" spans="1:12" x14ac:dyDescent="0.25">
      <c r="A1477" s="193">
        <f>+'Información ELECTRO PUNO'!A1457</f>
        <v>1456</v>
      </c>
      <c r="B1477" s="26" t="str">
        <f t="shared" si="171"/>
        <v>SICODI</v>
      </c>
      <c r="C1477" s="9" t="str">
        <f t="shared" si="167"/>
        <v>Puno</v>
      </c>
      <c r="D1477" s="9" t="str">
        <f t="shared" si="168"/>
        <v>No Reporta</v>
      </c>
      <c r="E1477" s="9" t="str">
        <f t="shared" si="169"/>
        <v>No Reporta</v>
      </c>
      <c r="F1477" s="194" t="str">
        <f>+'Información ELECTRO PUNO'!E1457</f>
        <v>BT</v>
      </c>
      <c r="G1477" s="194">
        <f>+'Información ELECTRO PUNO'!G1457</f>
        <v>8</v>
      </c>
      <c r="H1477" s="9" t="str">
        <f t="shared" si="170"/>
        <v>Poste</v>
      </c>
      <c r="I1477" s="194" t="str">
        <f>+'Información ELECTRO PUNO'!F1457</f>
        <v>Concreto Armado</v>
      </c>
      <c r="J1477" s="194" t="str">
        <f>+'Información ELECTRO PUNO'!B1457</f>
        <v>PPC06</v>
      </c>
      <c r="K1477" s="9" t="str">
        <f t="shared" si="172"/>
        <v>POSTE DE CONCRETO ARMADO DE  8/300/120/240</v>
      </c>
      <c r="L1477" s="139">
        <f t="shared" si="173"/>
        <v>0.14000000000000001</v>
      </c>
    </row>
    <row r="1478" spans="1:12" x14ac:dyDescent="0.25">
      <c r="A1478" s="193">
        <f>+'Información ELECTRO PUNO'!A1458</f>
        <v>1457</v>
      </c>
      <c r="B1478" s="26" t="str">
        <f t="shared" si="171"/>
        <v>SICODI</v>
      </c>
      <c r="C1478" s="9" t="str">
        <f t="shared" si="167"/>
        <v>Puno</v>
      </c>
      <c r="D1478" s="9" t="str">
        <f t="shared" si="168"/>
        <v>No Reporta</v>
      </c>
      <c r="E1478" s="9" t="str">
        <f t="shared" si="169"/>
        <v>No Reporta</v>
      </c>
      <c r="F1478" s="194" t="str">
        <f>+'Información ELECTRO PUNO'!E1458</f>
        <v>BT</v>
      </c>
      <c r="G1478" s="194">
        <f>+'Información ELECTRO PUNO'!G1458</f>
        <v>8</v>
      </c>
      <c r="H1478" s="9" t="str">
        <f t="shared" si="170"/>
        <v>Poste</v>
      </c>
      <c r="I1478" s="194" t="str">
        <f>+'Información ELECTRO PUNO'!F1458</f>
        <v>Concreto Armado</v>
      </c>
      <c r="J1478" s="194" t="str">
        <f>+'Información ELECTRO PUNO'!B1458</f>
        <v>PPC06</v>
      </c>
      <c r="K1478" s="9" t="str">
        <f t="shared" si="172"/>
        <v>POSTE DE CONCRETO ARMADO DE  8/300/120/240</v>
      </c>
      <c r="L1478" s="139">
        <f t="shared" si="173"/>
        <v>0.14000000000000001</v>
      </c>
    </row>
    <row r="1479" spans="1:12" x14ac:dyDescent="0.25">
      <c r="A1479" s="193">
        <f>+'Información ELECTRO PUNO'!A1459</f>
        <v>1458</v>
      </c>
      <c r="B1479" s="26" t="str">
        <f t="shared" si="171"/>
        <v>SICODI</v>
      </c>
      <c r="C1479" s="9" t="str">
        <f t="shared" si="167"/>
        <v>Puno</v>
      </c>
      <c r="D1479" s="9" t="str">
        <f t="shared" si="168"/>
        <v>No Reporta</v>
      </c>
      <c r="E1479" s="9" t="str">
        <f t="shared" si="169"/>
        <v>No Reporta</v>
      </c>
      <c r="F1479" s="194" t="str">
        <f>+'Información ELECTRO PUNO'!E1459</f>
        <v>BT</v>
      </c>
      <c r="G1479" s="194">
        <f>+'Información ELECTRO PUNO'!G1459</f>
        <v>8</v>
      </c>
      <c r="H1479" s="9" t="str">
        <f t="shared" si="170"/>
        <v>Poste</v>
      </c>
      <c r="I1479" s="194" t="str">
        <f>+'Información ELECTRO PUNO'!F1459</f>
        <v>Concreto Armado</v>
      </c>
      <c r="J1479" s="194" t="str">
        <f>+'Información ELECTRO PUNO'!B1459</f>
        <v>PPC06</v>
      </c>
      <c r="K1479" s="9" t="str">
        <f t="shared" si="172"/>
        <v>POSTE DE CONCRETO ARMADO DE  8/300/120/240</v>
      </c>
      <c r="L1479" s="139">
        <f t="shared" si="173"/>
        <v>0.14000000000000001</v>
      </c>
    </row>
    <row r="1480" spans="1:12" x14ac:dyDescent="0.25">
      <c r="A1480" s="193">
        <f>+'Información ELECTRO PUNO'!A1460</f>
        <v>1459</v>
      </c>
      <c r="B1480" s="26" t="str">
        <f t="shared" si="171"/>
        <v>SICODI</v>
      </c>
      <c r="C1480" s="9" t="str">
        <f t="shared" si="167"/>
        <v>Puno</v>
      </c>
      <c r="D1480" s="9" t="str">
        <f t="shared" si="168"/>
        <v>No Reporta</v>
      </c>
      <c r="E1480" s="9" t="str">
        <f t="shared" si="169"/>
        <v>No Reporta</v>
      </c>
      <c r="F1480" s="194" t="str">
        <f>+'Información ELECTRO PUNO'!E1460</f>
        <v>BT</v>
      </c>
      <c r="G1480" s="194">
        <f>+'Información ELECTRO PUNO'!G1460</f>
        <v>8</v>
      </c>
      <c r="H1480" s="9" t="str">
        <f t="shared" si="170"/>
        <v>Poste</v>
      </c>
      <c r="I1480" s="194" t="str">
        <f>+'Información ELECTRO PUNO'!F1460</f>
        <v>Concreto Armado</v>
      </c>
      <c r="J1480" s="194" t="str">
        <f>+'Información ELECTRO PUNO'!B1460</f>
        <v>PPC06</v>
      </c>
      <c r="K1480" s="9" t="str">
        <f t="shared" si="172"/>
        <v>POSTE DE CONCRETO ARMADO DE  8/300/120/240</v>
      </c>
      <c r="L1480" s="139">
        <f t="shared" si="173"/>
        <v>0.14000000000000001</v>
      </c>
    </row>
    <row r="1481" spans="1:12" x14ac:dyDescent="0.25">
      <c r="A1481" s="193">
        <f>+'Información ELECTRO PUNO'!A1461</f>
        <v>1460</v>
      </c>
      <c r="B1481" s="26" t="str">
        <f t="shared" si="171"/>
        <v>SICODI</v>
      </c>
      <c r="C1481" s="9" t="str">
        <f t="shared" si="167"/>
        <v>Puno</v>
      </c>
      <c r="D1481" s="9" t="str">
        <f t="shared" si="168"/>
        <v>No Reporta</v>
      </c>
      <c r="E1481" s="9" t="str">
        <f t="shared" si="169"/>
        <v>No Reporta</v>
      </c>
      <c r="F1481" s="194" t="str">
        <f>+'Información ELECTRO PUNO'!E1461</f>
        <v>BT</v>
      </c>
      <c r="G1481" s="194">
        <f>+'Información ELECTRO PUNO'!G1461</f>
        <v>8</v>
      </c>
      <c r="H1481" s="9" t="str">
        <f t="shared" si="170"/>
        <v>Poste</v>
      </c>
      <c r="I1481" s="194" t="str">
        <f>+'Información ELECTRO PUNO'!F1461</f>
        <v>Concreto Armado</v>
      </c>
      <c r="J1481" s="194" t="str">
        <f>+'Información ELECTRO PUNO'!B1461</f>
        <v>PPC06</v>
      </c>
      <c r="K1481" s="9" t="str">
        <f t="shared" si="172"/>
        <v>POSTE DE CONCRETO ARMADO DE  8/300/120/240</v>
      </c>
      <c r="L1481" s="139">
        <f t="shared" si="173"/>
        <v>0.14000000000000001</v>
      </c>
    </row>
    <row r="1482" spans="1:12" x14ac:dyDescent="0.25">
      <c r="A1482" s="193">
        <f>+'Información ELECTRO PUNO'!A1462</f>
        <v>1461</v>
      </c>
      <c r="B1482" s="26" t="str">
        <f t="shared" si="171"/>
        <v>SICODI</v>
      </c>
      <c r="C1482" s="9" t="str">
        <f t="shared" si="167"/>
        <v>Puno</v>
      </c>
      <c r="D1482" s="9" t="str">
        <f t="shared" si="168"/>
        <v>No Reporta</v>
      </c>
      <c r="E1482" s="9" t="str">
        <f t="shared" si="169"/>
        <v>No Reporta</v>
      </c>
      <c r="F1482" s="194" t="str">
        <f>+'Información ELECTRO PUNO'!E1462</f>
        <v>BT</v>
      </c>
      <c r="G1482" s="194">
        <f>+'Información ELECTRO PUNO'!G1462</f>
        <v>8</v>
      </c>
      <c r="H1482" s="9" t="str">
        <f t="shared" si="170"/>
        <v>Poste</v>
      </c>
      <c r="I1482" s="194" t="str">
        <f>+'Información ELECTRO PUNO'!F1462</f>
        <v>Concreto Armado</v>
      </c>
      <c r="J1482" s="194" t="str">
        <f>+'Información ELECTRO PUNO'!B1462</f>
        <v>PPC06</v>
      </c>
      <c r="K1482" s="9" t="str">
        <f t="shared" si="172"/>
        <v>POSTE DE CONCRETO ARMADO DE  8/300/120/240</v>
      </c>
      <c r="L1482" s="139">
        <f t="shared" si="173"/>
        <v>0.14000000000000001</v>
      </c>
    </row>
    <row r="1483" spans="1:12" x14ac:dyDescent="0.25">
      <c r="A1483" s="193">
        <f>+'Información ELECTRO PUNO'!A1463</f>
        <v>1462</v>
      </c>
      <c r="B1483" s="26" t="str">
        <f t="shared" si="171"/>
        <v>SICODI</v>
      </c>
      <c r="C1483" s="9" t="str">
        <f t="shared" si="167"/>
        <v>Puno</v>
      </c>
      <c r="D1483" s="9" t="str">
        <f t="shared" si="168"/>
        <v>No Reporta</v>
      </c>
      <c r="E1483" s="9" t="str">
        <f t="shared" si="169"/>
        <v>No Reporta</v>
      </c>
      <c r="F1483" s="194" t="str">
        <f>+'Información ELECTRO PUNO'!E1463</f>
        <v>BT</v>
      </c>
      <c r="G1483" s="194">
        <f>+'Información ELECTRO PUNO'!G1463</f>
        <v>8</v>
      </c>
      <c r="H1483" s="9" t="str">
        <f t="shared" si="170"/>
        <v>Poste</v>
      </c>
      <c r="I1483" s="194" t="str">
        <f>+'Información ELECTRO PUNO'!F1463</f>
        <v>Concreto Armado</v>
      </c>
      <c r="J1483" s="194" t="str">
        <f>+'Información ELECTRO PUNO'!B1463</f>
        <v>PPC06</v>
      </c>
      <c r="K1483" s="9" t="str">
        <f t="shared" si="172"/>
        <v>POSTE DE CONCRETO ARMADO DE  8/300/120/240</v>
      </c>
      <c r="L1483" s="139">
        <f t="shared" si="173"/>
        <v>0.14000000000000001</v>
      </c>
    </row>
    <row r="1484" spans="1:12" x14ac:dyDescent="0.25">
      <c r="A1484" s="193">
        <f>+'Información ELECTRO PUNO'!A1464</f>
        <v>1463</v>
      </c>
      <c r="B1484" s="26" t="str">
        <f t="shared" si="171"/>
        <v>SICODI</v>
      </c>
      <c r="C1484" s="9" t="str">
        <f t="shared" si="167"/>
        <v>Puno</v>
      </c>
      <c r="D1484" s="9" t="str">
        <f t="shared" si="168"/>
        <v>No Reporta</v>
      </c>
      <c r="E1484" s="9" t="str">
        <f t="shared" si="169"/>
        <v>No Reporta</v>
      </c>
      <c r="F1484" s="194" t="str">
        <f>+'Información ELECTRO PUNO'!E1464</f>
        <v>BT</v>
      </c>
      <c r="G1484" s="194">
        <f>+'Información ELECTRO PUNO'!G1464</f>
        <v>8</v>
      </c>
      <c r="H1484" s="9" t="str">
        <f t="shared" si="170"/>
        <v>Poste</v>
      </c>
      <c r="I1484" s="194" t="str">
        <f>+'Información ELECTRO PUNO'!F1464</f>
        <v>Concreto Armado</v>
      </c>
      <c r="J1484" s="194" t="str">
        <f>+'Información ELECTRO PUNO'!B1464</f>
        <v>PPC06</v>
      </c>
      <c r="K1484" s="9" t="str">
        <f t="shared" si="172"/>
        <v>POSTE DE CONCRETO ARMADO DE  8/300/120/240</v>
      </c>
      <c r="L1484" s="139">
        <f t="shared" si="173"/>
        <v>0.14000000000000001</v>
      </c>
    </row>
    <row r="1485" spans="1:12" x14ac:dyDescent="0.25">
      <c r="A1485" s="193">
        <f>+'Información ELECTRO PUNO'!A1465</f>
        <v>1464</v>
      </c>
      <c r="B1485" s="26" t="str">
        <f t="shared" si="171"/>
        <v>SICODI</v>
      </c>
      <c r="C1485" s="9" t="str">
        <f t="shared" si="167"/>
        <v>Puno</v>
      </c>
      <c r="D1485" s="9" t="str">
        <f t="shared" si="168"/>
        <v>No Reporta</v>
      </c>
      <c r="E1485" s="9" t="str">
        <f t="shared" si="169"/>
        <v>No Reporta</v>
      </c>
      <c r="F1485" s="194" t="str">
        <f>+'Información ELECTRO PUNO'!E1465</f>
        <v>BT</v>
      </c>
      <c r="G1485" s="194">
        <f>+'Información ELECTRO PUNO'!G1465</f>
        <v>8</v>
      </c>
      <c r="H1485" s="9" t="str">
        <f t="shared" si="170"/>
        <v>Poste</v>
      </c>
      <c r="I1485" s="194" t="str">
        <f>+'Información ELECTRO PUNO'!F1465</f>
        <v>Concreto Armado</v>
      </c>
      <c r="J1485" s="194" t="str">
        <f>+'Información ELECTRO PUNO'!B1465</f>
        <v>PPC06</v>
      </c>
      <c r="K1485" s="9" t="str">
        <f t="shared" si="172"/>
        <v>POSTE DE CONCRETO ARMADO DE  8/300/120/240</v>
      </c>
      <c r="L1485" s="139">
        <f t="shared" si="173"/>
        <v>0.14000000000000001</v>
      </c>
    </row>
    <row r="1486" spans="1:12" x14ac:dyDescent="0.25">
      <c r="A1486" s="193">
        <f>+'Información ELECTRO PUNO'!A1466</f>
        <v>1465</v>
      </c>
      <c r="B1486" s="26" t="str">
        <f t="shared" si="171"/>
        <v>SICODI</v>
      </c>
      <c r="C1486" s="9" t="str">
        <f t="shared" si="167"/>
        <v>Puno</v>
      </c>
      <c r="D1486" s="9" t="str">
        <f t="shared" si="168"/>
        <v>No Reporta</v>
      </c>
      <c r="E1486" s="9" t="str">
        <f t="shared" si="169"/>
        <v>No Reporta</v>
      </c>
      <c r="F1486" s="194" t="str">
        <f>+'Información ELECTRO PUNO'!E1466</f>
        <v>BT</v>
      </c>
      <c r="G1486" s="194">
        <f>+'Información ELECTRO PUNO'!G1466</f>
        <v>8</v>
      </c>
      <c r="H1486" s="9" t="str">
        <f t="shared" si="170"/>
        <v>Poste</v>
      </c>
      <c r="I1486" s="194" t="str">
        <f>+'Información ELECTRO PUNO'!F1466</f>
        <v>Concreto Armado</v>
      </c>
      <c r="J1486" s="194" t="str">
        <f>+'Información ELECTRO PUNO'!B1466</f>
        <v>PPC06</v>
      </c>
      <c r="K1486" s="9" t="str">
        <f t="shared" si="172"/>
        <v>POSTE DE CONCRETO ARMADO DE  8/300/120/240</v>
      </c>
      <c r="L1486" s="139">
        <f t="shared" si="173"/>
        <v>0.14000000000000001</v>
      </c>
    </row>
    <row r="1487" spans="1:12" x14ac:dyDescent="0.25">
      <c r="A1487" s="193">
        <f>+'Información ELECTRO PUNO'!A1467</f>
        <v>1466</v>
      </c>
      <c r="B1487" s="26" t="str">
        <f t="shared" si="171"/>
        <v>SICODI</v>
      </c>
      <c r="C1487" s="9" t="str">
        <f t="shared" si="167"/>
        <v>Puno</v>
      </c>
      <c r="D1487" s="9" t="str">
        <f t="shared" si="168"/>
        <v>No Reporta</v>
      </c>
      <c r="E1487" s="9" t="str">
        <f t="shared" si="169"/>
        <v>No Reporta</v>
      </c>
      <c r="F1487" s="194" t="str">
        <f>+'Información ELECTRO PUNO'!E1467</f>
        <v>BT</v>
      </c>
      <c r="G1487" s="194">
        <f>+'Información ELECTRO PUNO'!G1467</f>
        <v>8</v>
      </c>
      <c r="H1487" s="9" t="str">
        <f t="shared" si="170"/>
        <v>Poste</v>
      </c>
      <c r="I1487" s="194" t="str">
        <f>+'Información ELECTRO PUNO'!F1467</f>
        <v>Concreto Armado</v>
      </c>
      <c r="J1487" s="194" t="str">
        <f>+'Información ELECTRO PUNO'!B1467</f>
        <v>PPC06</v>
      </c>
      <c r="K1487" s="9" t="str">
        <f t="shared" si="172"/>
        <v>POSTE DE CONCRETO ARMADO DE  8/300/120/240</v>
      </c>
      <c r="L1487" s="139">
        <f t="shared" si="173"/>
        <v>0.14000000000000001</v>
      </c>
    </row>
    <row r="1488" spans="1:12" x14ac:dyDescent="0.25">
      <c r="A1488" s="193">
        <f>+'Información ELECTRO PUNO'!A1468</f>
        <v>1467</v>
      </c>
      <c r="B1488" s="26" t="str">
        <f t="shared" si="171"/>
        <v>SICODI</v>
      </c>
      <c r="C1488" s="9" t="str">
        <f t="shared" si="167"/>
        <v>Puno</v>
      </c>
      <c r="D1488" s="9" t="str">
        <f t="shared" si="168"/>
        <v>No Reporta</v>
      </c>
      <c r="E1488" s="9" t="str">
        <f t="shared" si="169"/>
        <v>No Reporta</v>
      </c>
      <c r="F1488" s="194" t="str">
        <f>+'Información ELECTRO PUNO'!E1468</f>
        <v>BT</v>
      </c>
      <c r="G1488" s="194">
        <f>+'Información ELECTRO PUNO'!G1468</f>
        <v>8</v>
      </c>
      <c r="H1488" s="9" t="str">
        <f t="shared" si="170"/>
        <v>Poste</v>
      </c>
      <c r="I1488" s="194" t="str">
        <f>+'Información ELECTRO PUNO'!F1468</f>
        <v>Concreto Armado</v>
      </c>
      <c r="J1488" s="194" t="str">
        <f>+'Información ELECTRO PUNO'!B1468</f>
        <v>PPC06</v>
      </c>
      <c r="K1488" s="9" t="str">
        <f t="shared" si="172"/>
        <v>POSTE DE CONCRETO ARMADO DE  8/300/120/240</v>
      </c>
      <c r="L1488" s="139">
        <f t="shared" si="173"/>
        <v>0.14000000000000001</v>
      </c>
    </row>
    <row r="1489" spans="1:12" x14ac:dyDescent="0.25">
      <c r="A1489" s="193">
        <f>+'Información ELECTRO PUNO'!A1469</f>
        <v>1468</v>
      </c>
      <c r="B1489" s="26" t="str">
        <f t="shared" si="171"/>
        <v>SICODI</v>
      </c>
      <c r="C1489" s="9" t="str">
        <f t="shared" si="167"/>
        <v>Puno</v>
      </c>
      <c r="D1489" s="9" t="str">
        <f t="shared" si="168"/>
        <v>No Reporta</v>
      </c>
      <c r="E1489" s="9" t="str">
        <f t="shared" si="169"/>
        <v>No Reporta</v>
      </c>
      <c r="F1489" s="194" t="str">
        <f>+'Información ELECTRO PUNO'!E1469</f>
        <v>BT</v>
      </c>
      <c r="G1489" s="194">
        <f>+'Información ELECTRO PUNO'!G1469</f>
        <v>8</v>
      </c>
      <c r="H1489" s="9" t="str">
        <f t="shared" si="170"/>
        <v>Poste</v>
      </c>
      <c r="I1489" s="194" t="str">
        <f>+'Información ELECTRO PUNO'!F1469</f>
        <v>Concreto Armado</v>
      </c>
      <c r="J1489" s="194" t="str">
        <f>+'Información ELECTRO PUNO'!B1469</f>
        <v>PPC06</v>
      </c>
      <c r="K1489" s="9" t="str">
        <f t="shared" si="172"/>
        <v>POSTE DE CONCRETO ARMADO DE  8/300/120/240</v>
      </c>
      <c r="L1489" s="139">
        <f t="shared" si="173"/>
        <v>0.14000000000000001</v>
      </c>
    </row>
    <row r="1490" spans="1:12" x14ac:dyDescent="0.25">
      <c r="A1490" s="193">
        <f>+'Información ELECTRO PUNO'!A1470</f>
        <v>1469</v>
      </c>
      <c r="B1490" s="26" t="str">
        <f t="shared" si="171"/>
        <v>SICODI</v>
      </c>
      <c r="C1490" s="9" t="str">
        <f t="shared" si="167"/>
        <v>Puno</v>
      </c>
      <c r="D1490" s="9" t="str">
        <f t="shared" si="168"/>
        <v>No Reporta</v>
      </c>
      <c r="E1490" s="9" t="str">
        <f t="shared" si="169"/>
        <v>No Reporta</v>
      </c>
      <c r="F1490" s="194" t="str">
        <f>+'Información ELECTRO PUNO'!E1470</f>
        <v>BT</v>
      </c>
      <c r="G1490" s="194">
        <f>+'Información ELECTRO PUNO'!G1470</f>
        <v>8</v>
      </c>
      <c r="H1490" s="9" t="str">
        <f t="shared" si="170"/>
        <v>Poste</v>
      </c>
      <c r="I1490" s="194" t="str">
        <f>+'Información ELECTRO PUNO'!F1470</f>
        <v>Concreto Armado</v>
      </c>
      <c r="J1490" s="194" t="str">
        <f>+'Información ELECTRO PUNO'!B1470</f>
        <v>PPC06</v>
      </c>
      <c r="K1490" s="9" t="str">
        <f t="shared" si="172"/>
        <v>POSTE DE CONCRETO ARMADO DE  8/300/120/240</v>
      </c>
      <c r="L1490" s="139">
        <f t="shared" si="173"/>
        <v>0.14000000000000001</v>
      </c>
    </row>
    <row r="1491" spans="1:12" x14ac:dyDescent="0.25">
      <c r="A1491" s="193">
        <f>+'Información ELECTRO PUNO'!A1471</f>
        <v>1470</v>
      </c>
      <c r="B1491" s="26" t="str">
        <f t="shared" si="171"/>
        <v>SICODI</v>
      </c>
      <c r="C1491" s="9" t="str">
        <f t="shared" si="167"/>
        <v>Puno</v>
      </c>
      <c r="D1491" s="9" t="str">
        <f t="shared" si="168"/>
        <v>No Reporta</v>
      </c>
      <c r="E1491" s="9" t="str">
        <f t="shared" si="169"/>
        <v>No Reporta</v>
      </c>
      <c r="F1491" s="194" t="str">
        <f>+'Información ELECTRO PUNO'!E1471</f>
        <v>BT</v>
      </c>
      <c r="G1491" s="194">
        <f>+'Información ELECTRO PUNO'!G1471</f>
        <v>8</v>
      </c>
      <c r="H1491" s="9" t="str">
        <f t="shared" si="170"/>
        <v>Poste</v>
      </c>
      <c r="I1491" s="194" t="str">
        <f>+'Información ELECTRO PUNO'!F1471</f>
        <v>Concreto Armado</v>
      </c>
      <c r="J1491" s="194" t="str">
        <f>+'Información ELECTRO PUNO'!B1471</f>
        <v>PPC06</v>
      </c>
      <c r="K1491" s="9" t="str">
        <f t="shared" si="172"/>
        <v>POSTE DE CONCRETO ARMADO DE  8/300/120/240</v>
      </c>
      <c r="L1491" s="139">
        <f t="shared" si="173"/>
        <v>0.14000000000000001</v>
      </c>
    </row>
    <row r="1492" spans="1:12" x14ac:dyDescent="0.25">
      <c r="A1492" s="193">
        <f>+'Información ELECTRO PUNO'!A1472</f>
        <v>1471</v>
      </c>
      <c r="B1492" s="26" t="str">
        <f t="shared" si="171"/>
        <v>SICODI</v>
      </c>
      <c r="C1492" s="9" t="str">
        <f t="shared" si="167"/>
        <v>Puno</v>
      </c>
      <c r="D1492" s="9" t="str">
        <f t="shared" si="168"/>
        <v>No Reporta</v>
      </c>
      <c r="E1492" s="9" t="str">
        <f t="shared" si="169"/>
        <v>No Reporta</v>
      </c>
      <c r="F1492" s="194" t="str">
        <f>+'Información ELECTRO PUNO'!E1472</f>
        <v>BT</v>
      </c>
      <c r="G1492" s="194">
        <f>+'Información ELECTRO PUNO'!G1472</f>
        <v>8</v>
      </c>
      <c r="H1492" s="9" t="str">
        <f t="shared" si="170"/>
        <v>Poste</v>
      </c>
      <c r="I1492" s="194" t="str">
        <f>+'Información ELECTRO PUNO'!F1472</f>
        <v>Concreto Armado</v>
      </c>
      <c r="J1492" s="194" t="str">
        <f>+'Información ELECTRO PUNO'!B1472</f>
        <v>PPC06</v>
      </c>
      <c r="K1492" s="9" t="str">
        <f t="shared" si="172"/>
        <v>POSTE DE CONCRETO ARMADO DE  8/300/120/240</v>
      </c>
      <c r="L1492" s="139">
        <f t="shared" si="173"/>
        <v>0.14000000000000001</v>
      </c>
    </row>
    <row r="1493" spans="1:12" x14ac:dyDescent="0.25">
      <c r="A1493" s="193">
        <f>+'Información ELECTRO PUNO'!A1473</f>
        <v>1472</v>
      </c>
      <c r="B1493" s="26" t="str">
        <f t="shared" si="171"/>
        <v>SICODI</v>
      </c>
      <c r="C1493" s="9" t="str">
        <f t="shared" si="167"/>
        <v>Puno</v>
      </c>
      <c r="D1493" s="9" t="str">
        <f t="shared" si="168"/>
        <v>No Reporta</v>
      </c>
      <c r="E1493" s="9" t="str">
        <f t="shared" si="169"/>
        <v>No Reporta</v>
      </c>
      <c r="F1493" s="194" t="str">
        <f>+'Información ELECTRO PUNO'!E1473</f>
        <v>BT</v>
      </c>
      <c r="G1493" s="194">
        <f>+'Información ELECTRO PUNO'!G1473</f>
        <v>8</v>
      </c>
      <c r="H1493" s="9" t="str">
        <f t="shared" si="170"/>
        <v>Poste</v>
      </c>
      <c r="I1493" s="194" t="str">
        <f>+'Información ELECTRO PUNO'!F1473</f>
        <v>Concreto Armado</v>
      </c>
      <c r="J1493" s="194" t="str">
        <f>+'Información ELECTRO PUNO'!B1473</f>
        <v>PPC06</v>
      </c>
      <c r="K1493" s="9" t="str">
        <f t="shared" si="172"/>
        <v>POSTE DE CONCRETO ARMADO DE  8/300/120/240</v>
      </c>
      <c r="L1493" s="139">
        <f t="shared" si="173"/>
        <v>0.14000000000000001</v>
      </c>
    </row>
    <row r="1494" spans="1:12" x14ac:dyDescent="0.25">
      <c r="A1494" s="193">
        <f>+'Información ELECTRO PUNO'!A1474</f>
        <v>1473</v>
      </c>
      <c r="B1494" s="26" t="str">
        <f t="shared" si="171"/>
        <v>SICODI</v>
      </c>
      <c r="C1494" s="9" t="str">
        <f t="shared" ref="C1494:C1557" si="174">+$C$10</f>
        <v>Puno</v>
      </c>
      <c r="D1494" s="9" t="str">
        <f t="shared" ref="D1494:D1557" si="175">+$D$10</f>
        <v>No Reporta</v>
      </c>
      <c r="E1494" s="9" t="str">
        <f t="shared" ref="E1494:E1557" si="176">+$E$10</f>
        <v>No Reporta</v>
      </c>
      <c r="F1494" s="194" t="str">
        <f>+'Información ELECTRO PUNO'!E1474</f>
        <v>BT</v>
      </c>
      <c r="G1494" s="194">
        <f>+'Información ELECTRO PUNO'!G1474</f>
        <v>8</v>
      </c>
      <c r="H1494" s="9" t="str">
        <f t="shared" ref="H1494:H1557" si="177">+$H$10</f>
        <v>Poste</v>
      </c>
      <c r="I1494" s="194" t="str">
        <f>+'Información ELECTRO PUNO'!F1474</f>
        <v>Concreto Armado</v>
      </c>
      <c r="J1494" s="194" t="str">
        <f>+'Información ELECTRO PUNO'!B1474</f>
        <v>PPC06</v>
      </c>
      <c r="K1494" s="9" t="str">
        <f t="shared" si="172"/>
        <v>POSTE DE CONCRETO ARMADO DE  8/300/120/240</v>
      </c>
      <c r="L1494" s="139">
        <f t="shared" si="173"/>
        <v>0.14000000000000001</v>
      </c>
    </row>
    <row r="1495" spans="1:12" x14ac:dyDescent="0.25">
      <c r="A1495" s="193">
        <f>+'Información ELECTRO PUNO'!A1475</f>
        <v>1474</v>
      </c>
      <c r="B1495" s="26" t="str">
        <f t="shared" ref="B1495:B1558" si="178">+INDEX($B$8:$B$16,MATCH(J1495,$J$8:$J$16,0))</f>
        <v>SICODI</v>
      </c>
      <c r="C1495" s="9" t="str">
        <f t="shared" si="174"/>
        <v>Puno</v>
      </c>
      <c r="D1495" s="9" t="str">
        <f t="shared" si="175"/>
        <v>No Reporta</v>
      </c>
      <c r="E1495" s="9" t="str">
        <f t="shared" si="176"/>
        <v>No Reporta</v>
      </c>
      <c r="F1495" s="194" t="str">
        <f>+'Información ELECTRO PUNO'!E1475</f>
        <v>BT</v>
      </c>
      <c r="G1495" s="194">
        <f>+'Información ELECTRO PUNO'!G1475</f>
        <v>8</v>
      </c>
      <c r="H1495" s="9" t="str">
        <f t="shared" si="177"/>
        <v>Poste</v>
      </c>
      <c r="I1495" s="194" t="str">
        <f>+'Información ELECTRO PUNO'!F1475</f>
        <v>Concreto Armado</v>
      </c>
      <c r="J1495" s="194" t="str">
        <f>+'Información ELECTRO PUNO'!B1475</f>
        <v>PPC06</v>
      </c>
      <c r="K1495" s="9" t="str">
        <f t="shared" ref="K1495:K1558" si="179">+VLOOKUP(J1495,$J$8:$K$16,2,FALSE)</f>
        <v>POSTE DE CONCRETO ARMADO DE  8/300/120/240</v>
      </c>
      <c r="L1495" s="139">
        <f t="shared" ref="L1495:L1558" si="180">+VLOOKUP(J1495,$J$8:$U$16,12,FALSE)</f>
        <v>0.14000000000000001</v>
      </c>
    </row>
    <row r="1496" spans="1:12" x14ac:dyDescent="0.25">
      <c r="A1496" s="193">
        <f>+'Información ELECTRO PUNO'!A1476</f>
        <v>1475</v>
      </c>
      <c r="B1496" s="26" t="str">
        <f t="shared" si="178"/>
        <v>SICODI</v>
      </c>
      <c r="C1496" s="9" t="str">
        <f t="shared" si="174"/>
        <v>Puno</v>
      </c>
      <c r="D1496" s="9" t="str">
        <f t="shared" si="175"/>
        <v>No Reporta</v>
      </c>
      <c r="E1496" s="9" t="str">
        <f t="shared" si="176"/>
        <v>No Reporta</v>
      </c>
      <c r="F1496" s="194" t="str">
        <f>+'Información ELECTRO PUNO'!E1476</f>
        <v>BT</v>
      </c>
      <c r="G1496" s="194">
        <f>+'Información ELECTRO PUNO'!G1476</f>
        <v>8</v>
      </c>
      <c r="H1496" s="9" t="str">
        <f t="shared" si="177"/>
        <v>Poste</v>
      </c>
      <c r="I1496" s="194" t="str">
        <f>+'Información ELECTRO PUNO'!F1476</f>
        <v>Concreto Armado</v>
      </c>
      <c r="J1496" s="194" t="str">
        <f>+'Información ELECTRO PUNO'!B1476</f>
        <v>PPC06</v>
      </c>
      <c r="K1496" s="9" t="str">
        <f t="shared" si="179"/>
        <v>POSTE DE CONCRETO ARMADO DE  8/300/120/240</v>
      </c>
      <c r="L1496" s="139">
        <f t="shared" si="180"/>
        <v>0.14000000000000001</v>
      </c>
    </row>
    <row r="1497" spans="1:12" x14ac:dyDescent="0.25">
      <c r="A1497" s="193">
        <f>+'Información ELECTRO PUNO'!A1477</f>
        <v>1476</v>
      </c>
      <c r="B1497" s="26" t="str">
        <f t="shared" si="178"/>
        <v>SICODI</v>
      </c>
      <c r="C1497" s="9" t="str">
        <f t="shared" si="174"/>
        <v>Puno</v>
      </c>
      <c r="D1497" s="9" t="str">
        <f t="shared" si="175"/>
        <v>No Reporta</v>
      </c>
      <c r="E1497" s="9" t="str">
        <f t="shared" si="176"/>
        <v>No Reporta</v>
      </c>
      <c r="F1497" s="194" t="str">
        <f>+'Información ELECTRO PUNO'!E1477</f>
        <v>BT</v>
      </c>
      <c r="G1497" s="194">
        <f>+'Información ELECTRO PUNO'!G1477</f>
        <v>8</v>
      </c>
      <c r="H1497" s="9" t="str">
        <f t="shared" si="177"/>
        <v>Poste</v>
      </c>
      <c r="I1497" s="194" t="str">
        <f>+'Información ELECTRO PUNO'!F1477</f>
        <v>Concreto Armado</v>
      </c>
      <c r="J1497" s="194" t="str">
        <f>+'Información ELECTRO PUNO'!B1477</f>
        <v>PPC06</v>
      </c>
      <c r="K1497" s="9" t="str">
        <f t="shared" si="179"/>
        <v>POSTE DE CONCRETO ARMADO DE  8/300/120/240</v>
      </c>
      <c r="L1497" s="139">
        <f t="shared" si="180"/>
        <v>0.14000000000000001</v>
      </c>
    </row>
    <row r="1498" spans="1:12" x14ac:dyDescent="0.25">
      <c r="A1498" s="193">
        <f>+'Información ELECTRO PUNO'!A1478</f>
        <v>1477</v>
      </c>
      <c r="B1498" s="26" t="str">
        <f t="shared" si="178"/>
        <v>SICODI</v>
      </c>
      <c r="C1498" s="9" t="str">
        <f t="shared" si="174"/>
        <v>Puno</v>
      </c>
      <c r="D1498" s="9" t="str">
        <f t="shared" si="175"/>
        <v>No Reporta</v>
      </c>
      <c r="E1498" s="9" t="str">
        <f t="shared" si="176"/>
        <v>No Reporta</v>
      </c>
      <c r="F1498" s="194" t="str">
        <f>+'Información ELECTRO PUNO'!E1478</f>
        <v>BT</v>
      </c>
      <c r="G1498" s="194">
        <f>+'Información ELECTRO PUNO'!G1478</f>
        <v>8</v>
      </c>
      <c r="H1498" s="9" t="str">
        <f t="shared" si="177"/>
        <v>Poste</v>
      </c>
      <c r="I1498" s="194" t="str">
        <f>+'Información ELECTRO PUNO'!F1478</f>
        <v>Concreto Armado</v>
      </c>
      <c r="J1498" s="194" t="str">
        <f>+'Información ELECTRO PUNO'!B1478</f>
        <v>PPC06</v>
      </c>
      <c r="K1498" s="9" t="str">
        <f t="shared" si="179"/>
        <v>POSTE DE CONCRETO ARMADO DE  8/300/120/240</v>
      </c>
      <c r="L1498" s="139">
        <f t="shared" si="180"/>
        <v>0.14000000000000001</v>
      </c>
    </row>
    <row r="1499" spans="1:12" x14ac:dyDescent="0.25">
      <c r="A1499" s="193">
        <f>+'Información ELECTRO PUNO'!A1479</f>
        <v>1478</v>
      </c>
      <c r="B1499" s="26" t="str">
        <f t="shared" si="178"/>
        <v>SICODI</v>
      </c>
      <c r="C1499" s="9" t="str">
        <f t="shared" si="174"/>
        <v>Puno</v>
      </c>
      <c r="D1499" s="9" t="str">
        <f t="shared" si="175"/>
        <v>No Reporta</v>
      </c>
      <c r="E1499" s="9" t="str">
        <f t="shared" si="176"/>
        <v>No Reporta</v>
      </c>
      <c r="F1499" s="194" t="str">
        <f>+'Información ELECTRO PUNO'!E1479</f>
        <v>BT</v>
      </c>
      <c r="G1499" s="194">
        <f>+'Información ELECTRO PUNO'!G1479</f>
        <v>8</v>
      </c>
      <c r="H1499" s="9" t="str">
        <f t="shared" si="177"/>
        <v>Poste</v>
      </c>
      <c r="I1499" s="194" t="str">
        <f>+'Información ELECTRO PUNO'!F1479</f>
        <v>Concreto Armado</v>
      </c>
      <c r="J1499" s="194" t="str">
        <f>+'Información ELECTRO PUNO'!B1479</f>
        <v>PPC06</v>
      </c>
      <c r="K1499" s="9" t="str">
        <f t="shared" si="179"/>
        <v>POSTE DE CONCRETO ARMADO DE  8/300/120/240</v>
      </c>
      <c r="L1499" s="139">
        <f t="shared" si="180"/>
        <v>0.14000000000000001</v>
      </c>
    </row>
    <row r="1500" spans="1:12" x14ac:dyDescent="0.25">
      <c r="A1500" s="193">
        <f>+'Información ELECTRO PUNO'!A1480</f>
        <v>1479</v>
      </c>
      <c r="B1500" s="26" t="str">
        <f t="shared" si="178"/>
        <v>SICODI</v>
      </c>
      <c r="C1500" s="9" t="str">
        <f t="shared" si="174"/>
        <v>Puno</v>
      </c>
      <c r="D1500" s="9" t="str">
        <f t="shared" si="175"/>
        <v>No Reporta</v>
      </c>
      <c r="E1500" s="9" t="str">
        <f t="shared" si="176"/>
        <v>No Reporta</v>
      </c>
      <c r="F1500" s="194" t="str">
        <f>+'Información ELECTRO PUNO'!E1480</f>
        <v>BT</v>
      </c>
      <c r="G1500" s="194">
        <f>+'Información ELECTRO PUNO'!G1480</f>
        <v>8</v>
      </c>
      <c r="H1500" s="9" t="str">
        <f t="shared" si="177"/>
        <v>Poste</v>
      </c>
      <c r="I1500" s="194" t="str">
        <f>+'Información ELECTRO PUNO'!F1480</f>
        <v>Concreto Armado</v>
      </c>
      <c r="J1500" s="194" t="str">
        <f>+'Información ELECTRO PUNO'!B1480</f>
        <v>PPC06</v>
      </c>
      <c r="K1500" s="9" t="str">
        <f t="shared" si="179"/>
        <v>POSTE DE CONCRETO ARMADO DE  8/300/120/240</v>
      </c>
      <c r="L1500" s="139">
        <f t="shared" si="180"/>
        <v>0.14000000000000001</v>
      </c>
    </row>
    <row r="1501" spans="1:12" x14ac:dyDescent="0.25">
      <c r="A1501" s="193">
        <f>+'Información ELECTRO PUNO'!A1481</f>
        <v>1480</v>
      </c>
      <c r="B1501" s="26" t="str">
        <f t="shared" si="178"/>
        <v>SICODI</v>
      </c>
      <c r="C1501" s="9" t="str">
        <f t="shared" si="174"/>
        <v>Puno</v>
      </c>
      <c r="D1501" s="9" t="str">
        <f t="shared" si="175"/>
        <v>No Reporta</v>
      </c>
      <c r="E1501" s="9" t="str">
        <f t="shared" si="176"/>
        <v>No Reporta</v>
      </c>
      <c r="F1501" s="194" t="str">
        <f>+'Información ELECTRO PUNO'!E1481</f>
        <v>BT</v>
      </c>
      <c r="G1501" s="194">
        <f>+'Información ELECTRO PUNO'!G1481</f>
        <v>8</v>
      </c>
      <c r="H1501" s="9" t="str">
        <f t="shared" si="177"/>
        <v>Poste</v>
      </c>
      <c r="I1501" s="194" t="str">
        <f>+'Información ELECTRO PUNO'!F1481</f>
        <v>Concreto Armado</v>
      </c>
      <c r="J1501" s="194" t="str">
        <f>+'Información ELECTRO PUNO'!B1481</f>
        <v>PPC06</v>
      </c>
      <c r="K1501" s="9" t="str">
        <f t="shared" si="179"/>
        <v>POSTE DE CONCRETO ARMADO DE  8/300/120/240</v>
      </c>
      <c r="L1501" s="139">
        <f t="shared" si="180"/>
        <v>0.14000000000000001</v>
      </c>
    </row>
    <row r="1502" spans="1:12" x14ac:dyDescent="0.25">
      <c r="A1502" s="193">
        <f>+'Información ELECTRO PUNO'!A1482</f>
        <v>1481</v>
      </c>
      <c r="B1502" s="26" t="str">
        <f t="shared" si="178"/>
        <v>SICODI</v>
      </c>
      <c r="C1502" s="9" t="str">
        <f t="shared" si="174"/>
        <v>Puno</v>
      </c>
      <c r="D1502" s="9" t="str">
        <f t="shared" si="175"/>
        <v>No Reporta</v>
      </c>
      <c r="E1502" s="9" t="str">
        <f t="shared" si="176"/>
        <v>No Reporta</v>
      </c>
      <c r="F1502" s="194" t="str">
        <f>+'Información ELECTRO PUNO'!E1482</f>
        <v>BT</v>
      </c>
      <c r="G1502" s="194">
        <f>+'Información ELECTRO PUNO'!G1482</f>
        <v>8</v>
      </c>
      <c r="H1502" s="9" t="str">
        <f t="shared" si="177"/>
        <v>Poste</v>
      </c>
      <c r="I1502" s="194" t="str">
        <f>+'Información ELECTRO PUNO'!F1482</f>
        <v>Concreto Armado</v>
      </c>
      <c r="J1502" s="194" t="str">
        <f>+'Información ELECTRO PUNO'!B1482</f>
        <v>PPC06</v>
      </c>
      <c r="K1502" s="9" t="str">
        <f t="shared" si="179"/>
        <v>POSTE DE CONCRETO ARMADO DE  8/300/120/240</v>
      </c>
      <c r="L1502" s="139">
        <f t="shared" si="180"/>
        <v>0.14000000000000001</v>
      </c>
    </row>
    <row r="1503" spans="1:12" x14ac:dyDescent="0.25">
      <c r="A1503" s="193">
        <f>+'Información ELECTRO PUNO'!A1483</f>
        <v>1482</v>
      </c>
      <c r="B1503" s="26" t="str">
        <f t="shared" si="178"/>
        <v>SICODI</v>
      </c>
      <c r="C1503" s="9" t="str">
        <f t="shared" si="174"/>
        <v>Puno</v>
      </c>
      <c r="D1503" s="9" t="str">
        <f t="shared" si="175"/>
        <v>No Reporta</v>
      </c>
      <c r="E1503" s="9" t="str">
        <f t="shared" si="176"/>
        <v>No Reporta</v>
      </c>
      <c r="F1503" s="194" t="str">
        <f>+'Información ELECTRO PUNO'!E1483</f>
        <v>BT</v>
      </c>
      <c r="G1503" s="194">
        <f>+'Información ELECTRO PUNO'!G1483</f>
        <v>8</v>
      </c>
      <c r="H1503" s="9" t="str">
        <f t="shared" si="177"/>
        <v>Poste</v>
      </c>
      <c r="I1503" s="194" t="str">
        <f>+'Información ELECTRO PUNO'!F1483</f>
        <v>Concreto Armado</v>
      </c>
      <c r="J1503" s="194" t="str">
        <f>+'Información ELECTRO PUNO'!B1483</f>
        <v>PPC06</v>
      </c>
      <c r="K1503" s="9" t="str">
        <f t="shared" si="179"/>
        <v>POSTE DE CONCRETO ARMADO DE  8/300/120/240</v>
      </c>
      <c r="L1503" s="139">
        <f t="shared" si="180"/>
        <v>0.14000000000000001</v>
      </c>
    </row>
    <row r="1504" spans="1:12" x14ac:dyDescent="0.25">
      <c r="A1504" s="193">
        <f>+'Información ELECTRO PUNO'!A1484</f>
        <v>1483</v>
      </c>
      <c r="B1504" s="26" t="str">
        <f t="shared" si="178"/>
        <v>SICODI</v>
      </c>
      <c r="C1504" s="9" t="str">
        <f t="shared" si="174"/>
        <v>Puno</v>
      </c>
      <c r="D1504" s="9" t="str">
        <f t="shared" si="175"/>
        <v>No Reporta</v>
      </c>
      <c r="E1504" s="9" t="str">
        <f t="shared" si="176"/>
        <v>No Reporta</v>
      </c>
      <c r="F1504" s="194" t="str">
        <f>+'Información ELECTRO PUNO'!E1484</f>
        <v>BT</v>
      </c>
      <c r="G1504" s="194">
        <f>+'Información ELECTRO PUNO'!G1484</f>
        <v>8</v>
      </c>
      <c r="H1504" s="9" t="str">
        <f t="shared" si="177"/>
        <v>Poste</v>
      </c>
      <c r="I1504" s="194" t="str">
        <f>+'Información ELECTRO PUNO'!F1484</f>
        <v>Concreto Armado</v>
      </c>
      <c r="J1504" s="194" t="str">
        <f>+'Información ELECTRO PUNO'!B1484</f>
        <v>PPC06</v>
      </c>
      <c r="K1504" s="9" t="str">
        <f t="shared" si="179"/>
        <v>POSTE DE CONCRETO ARMADO DE  8/300/120/240</v>
      </c>
      <c r="L1504" s="139">
        <f t="shared" si="180"/>
        <v>0.14000000000000001</v>
      </c>
    </row>
    <row r="1505" spans="1:12" x14ac:dyDescent="0.25">
      <c r="A1505" s="193">
        <f>+'Información ELECTRO PUNO'!A1485</f>
        <v>1484</v>
      </c>
      <c r="B1505" s="26" t="str">
        <f t="shared" si="178"/>
        <v>SICODI</v>
      </c>
      <c r="C1505" s="9" t="str">
        <f t="shared" si="174"/>
        <v>Puno</v>
      </c>
      <c r="D1505" s="9" t="str">
        <f t="shared" si="175"/>
        <v>No Reporta</v>
      </c>
      <c r="E1505" s="9" t="str">
        <f t="shared" si="176"/>
        <v>No Reporta</v>
      </c>
      <c r="F1505" s="194" t="str">
        <f>+'Información ELECTRO PUNO'!E1485</f>
        <v>BT</v>
      </c>
      <c r="G1505" s="194">
        <f>+'Información ELECTRO PUNO'!G1485</f>
        <v>8</v>
      </c>
      <c r="H1505" s="9" t="str">
        <f t="shared" si="177"/>
        <v>Poste</v>
      </c>
      <c r="I1505" s="194" t="str">
        <f>+'Información ELECTRO PUNO'!F1485</f>
        <v>Concreto Armado</v>
      </c>
      <c r="J1505" s="194" t="str">
        <f>+'Información ELECTRO PUNO'!B1485</f>
        <v>PPC06</v>
      </c>
      <c r="K1505" s="9" t="str">
        <f t="shared" si="179"/>
        <v>POSTE DE CONCRETO ARMADO DE  8/300/120/240</v>
      </c>
      <c r="L1505" s="139">
        <f t="shared" si="180"/>
        <v>0.14000000000000001</v>
      </c>
    </row>
    <row r="1506" spans="1:12" x14ac:dyDescent="0.25">
      <c r="A1506" s="193">
        <f>+'Información ELECTRO PUNO'!A1486</f>
        <v>1485</v>
      </c>
      <c r="B1506" s="26" t="str">
        <f t="shared" si="178"/>
        <v>SICODI</v>
      </c>
      <c r="C1506" s="9" t="str">
        <f t="shared" si="174"/>
        <v>Puno</v>
      </c>
      <c r="D1506" s="9" t="str">
        <f t="shared" si="175"/>
        <v>No Reporta</v>
      </c>
      <c r="E1506" s="9" t="str">
        <f t="shared" si="176"/>
        <v>No Reporta</v>
      </c>
      <c r="F1506" s="194" t="str">
        <f>+'Información ELECTRO PUNO'!E1486</f>
        <v>BT</v>
      </c>
      <c r="G1506" s="194">
        <f>+'Información ELECTRO PUNO'!G1486</f>
        <v>8</v>
      </c>
      <c r="H1506" s="9" t="str">
        <f t="shared" si="177"/>
        <v>Poste</v>
      </c>
      <c r="I1506" s="194" t="str">
        <f>+'Información ELECTRO PUNO'!F1486</f>
        <v>Concreto Armado</v>
      </c>
      <c r="J1506" s="194" t="str">
        <f>+'Información ELECTRO PUNO'!B1486</f>
        <v>PPC06</v>
      </c>
      <c r="K1506" s="9" t="str">
        <f t="shared" si="179"/>
        <v>POSTE DE CONCRETO ARMADO DE  8/300/120/240</v>
      </c>
      <c r="L1506" s="139">
        <f t="shared" si="180"/>
        <v>0.14000000000000001</v>
      </c>
    </row>
    <row r="1507" spans="1:12" x14ac:dyDescent="0.25">
      <c r="A1507" s="193">
        <f>+'Información ELECTRO PUNO'!A1487</f>
        <v>1486</v>
      </c>
      <c r="B1507" s="26" t="str">
        <f t="shared" si="178"/>
        <v>SICODI</v>
      </c>
      <c r="C1507" s="9" t="str">
        <f t="shared" si="174"/>
        <v>Puno</v>
      </c>
      <c r="D1507" s="9" t="str">
        <f t="shared" si="175"/>
        <v>No Reporta</v>
      </c>
      <c r="E1507" s="9" t="str">
        <f t="shared" si="176"/>
        <v>No Reporta</v>
      </c>
      <c r="F1507" s="194" t="str">
        <f>+'Información ELECTRO PUNO'!E1487</f>
        <v>BT</v>
      </c>
      <c r="G1507" s="194">
        <f>+'Información ELECTRO PUNO'!G1487</f>
        <v>8</v>
      </c>
      <c r="H1507" s="9" t="str">
        <f t="shared" si="177"/>
        <v>Poste</v>
      </c>
      <c r="I1507" s="194" t="str">
        <f>+'Información ELECTRO PUNO'!F1487</f>
        <v>Concreto Armado</v>
      </c>
      <c r="J1507" s="194" t="str">
        <f>+'Información ELECTRO PUNO'!B1487</f>
        <v>PPC06</v>
      </c>
      <c r="K1507" s="9" t="str">
        <f t="shared" si="179"/>
        <v>POSTE DE CONCRETO ARMADO DE  8/300/120/240</v>
      </c>
      <c r="L1507" s="139">
        <f t="shared" si="180"/>
        <v>0.14000000000000001</v>
      </c>
    </row>
    <row r="1508" spans="1:12" x14ac:dyDescent="0.25">
      <c r="A1508" s="193">
        <f>+'Información ELECTRO PUNO'!A1488</f>
        <v>1487</v>
      </c>
      <c r="B1508" s="26" t="str">
        <f t="shared" si="178"/>
        <v>SICODI</v>
      </c>
      <c r="C1508" s="9" t="str">
        <f t="shared" si="174"/>
        <v>Puno</v>
      </c>
      <c r="D1508" s="9" t="str">
        <f t="shared" si="175"/>
        <v>No Reporta</v>
      </c>
      <c r="E1508" s="9" t="str">
        <f t="shared" si="176"/>
        <v>No Reporta</v>
      </c>
      <c r="F1508" s="194" t="str">
        <f>+'Información ELECTRO PUNO'!E1488</f>
        <v>BT</v>
      </c>
      <c r="G1508" s="194">
        <f>+'Información ELECTRO PUNO'!G1488</f>
        <v>8</v>
      </c>
      <c r="H1508" s="9" t="str">
        <f t="shared" si="177"/>
        <v>Poste</v>
      </c>
      <c r="I1508" s="194" t="str">
        <f>+'Información ELECTRO PUNO'!F1488</f>
        <v>Concreto Armado</v>
      </c>
      <c r="J1508" s="194" t="str">
        <f>+'Información ELECTRO PUNO'!B1488</f>
        <v>PPC06</v>
      </c>
      <c r="K1508" s="9" t="str">
        <f t="shared" si="179"/>
        <v>POSTE DE CONCRETO ARMADO DE  8/300/120/240</v>
      </c>
      <c r="L1508" s="139">
        <f t="shared" si="180"/>
        <v>0.14000000000000001</v>
      </c>
    </row>
    <row r="1509" spans="1:12" x14ac:dyDescent="0.25">
      <c r="A1509" s="193">
        <f>+'Información ELECTRO PUNO'!A1489</f>
        <v>1488</v>
      </c>
      <c r="B1509" s="26" t="str">
        <f t="shared" si="178"/>
        <v>SICODI</v>
      </c>
      <c r="C1509" s="9" t="str">
        <f t="shared" si="174"/>
        <v>Puno</v>
      </c>
      <c r="D1509" s="9" t="str">
        <f t="shared" si="175"/>
        <v>No Reporta</v>
      </c>
      <c r="E1509" s="9" t="str">
        <f t="shared" si="176"/>
        <v>No Reporta</v>
      </c>
      <c r="F1509" s="194" t="str">
        <f>+'Información ELECTRO PUNO'!E1489</f>
        <v>BT</v>
      </c>
      <c r="G1509" s="194">
        <f>+'Información ELECTRO PUNO'!G1489</f>
        <v>8</v>
      </c>
      <c r="H1509" s="9" t="str">
        <f t="shared" si="177"/>
        <v>Poste</v>
      </c>
      <c r="I1509" s="194" t="str">
        <f>+'Información ELECTRO PUNO'!F1489</f>
        <v>Concreto Armado</v>
      </c>
      <c r="J1509" s="194" t="str">
        <f>+'Información ELECTRO PUNO'!B1489</f>
        <v>PPC06</v>
      </c>
      <c r="K1509" s="9" t="str">
        <f t="shared" si="179"/>
        <v>POSTE DE CONCRETO ARMADO DE  8/300/120/240</v>
      </c>
      <c r="L1509" s="139">
        <f t="shared" si="180"/>
        <v>0.14000000000000001</v>
      </c>
    </row>
    <row r="1510" spans="1:12" x14ac:dyDescent="0.25">
      <c r="A1510" s="193">
        <f>+'Información ELECTRO PUNO'!A1490</f>
        <v>1489</v>
      </c>
      <c r="B1510" s="26" t="str">
        <f t="shared" si="178"/>
        <v>SICODI</v>
      </c>
      <c r="C1510" s="9" t="str">
        <f t="shared" si="174"/>
        <v>Puno</v>
      </c>
      <c r="D1510" s="9" t="str">
        <f t="shared" si="175"/>
        <v>No Reporta</v>
      </c>
      <c r="E1510" s="9" t="str">
        <f t="shared" si="176"/>
        <v>No Reporta</v>
      </c>
      <c r="F1510" s="194" t="str">
        <f>+'Información ELECTRO PUNO'!E1490</f>
        <v>BT</v>
      </c>
      <c r="G1510" s="194">
        <f>+'Información ELECTRO PUNO'!G1490</f>
        <v>8</v>
      </c>
      <c r="H1510" s="9" t="str">
        <f t="shared" si="177"/>
        <v>Poste</v>
      </c>
      <c r="I1510" s="194" t="str">
        <f>+'Información ELECTRO PUNO'!F1490</f>
        <v>Concreto Armado</v>
      </c>
      <c r="J1510" s="194" t="str">
        <f>+'Información ELECTRO PUNO'!B1490</f>
        <v>PPC06</v>
      </c>
      <c r="K1510" s="9" t="str">
        <f t="shared" si="179"/>
        <v>POSTE DE CONCRETO ARMADO DE  8/300/120/240</v>
      </c>
      <c r="L1510" s="139">
        <f t="shared" si="180"/>
        <v>0.14000000000000001</v>
      </c>
    </row>
    <row r="1511" spans="1:12" x14ac:dyDescent="0.25">
      <c r="A1511" s="193">
        <f>+'Información ELECTRO PUNO'!A1491</f>
        <v>1490</v>
      </c>
      <c r="B1511" s="26" t="str">
        <f t="shared" si="178"/>
        <v>SICODI</v>
      </c>
      <c r="C1511" s="9" t="str">
        <f t="shared" si="174"/>
        <v>Puno</v>
      </c>
      <c r="D1511" s="9" t="str">
        <f t="shared" si="175"/>
        <v>No Reporta</v>
      </c>
      <c r="E1511" s="9" t="str">
        <f t="shared" si="176"/>
        <v>No Reporta</v>
      </c>
      <c r="F1511" s="194" t="str">
        <f>+'Información ELECTRO PUNO'!E1491</f>
        <v>BT</v>
      </c>
      <c r="G1511" s="194">
        <f>+'Información ELECTRO PUNO'!G1491</f>
        <v>8</v>
      </c>
      <c r="H1511" s="9" t="str">
        <f t="shared" si="177"/>
        <v>Poste</v>
      </c>
      <c r="I1511" s="194" t="str">
        <f>+'Información ELECTRO PUNO'!F1491</f>
        <v>Concreto Armado</v>
      </c>
      <c r="J1511" s="194" t="str">
        <f>+'Información ELECTRO PUNO'!B1491</f>
        <v>PPC06</v>
      </c>
      <c r="K1511" s="9" t="str">
        <f t="shared" si="179"/>
        <v>POSTE DE CONCRETO ARMADO DE  8/300/120/240</v>
      </c>
      <c r="L1511" s="139">
        <f t="shared" si="180"/>
        <v>0.14000000000000001</v>
      </c>
    </row>
    <row r="1512" spans="1:12" x14ac:dyDescent="0.25">
      <c r="A1512" s="193">
        <f>+'Información ELECTRO PUNO'!A1492</f>
        <v>1491</v>
      </c>
      <c r="B1512" s="26" t="str">
        <f t="shared" si="178"/>
        <v>SICODI</v>
      </c>
      <c r="C1512" s="9" t="str">
        <f t="shared" si="174"/>
        <v>Puno</v>
      </c>
      <c r="D1512" s="9" t="str">
        <f t="shared" si="175"/>
        <v>No Reporta</v>
      </c>
      <c r="E1512" s="9" t="str">
        <f t="shared" si="176"/>
        <v>No Reporta</v>
      </c>
      <c r="F1512" s="194" t="str">
        <f>+'Información ELECTRO PUNO'!E1492</f>
        <v>BT</v>
      </c>
      <c r="G1512" s="194">
        <f>+'Información ELECTRO PUNO'!G1492</f>
        <v>8</v>
      </c>
      <c r="H1512" s="9" t="str">
        <f t="shared" si="177"/>
        <v>Poste</v>
      </c>
      <c r="I1512" s="194" t="str">
        <f>+'Información ELECTRO PUNO'!F1492</f>
        <v>Concreto Armado</v>
      </c>
      <c r="J1512" s="194" t="str">
        <f>+'Información ELECTRO PUNO'!B1492</f>
        <v>PPC06</v>
      </c>
      <c r="K1512" s="9" t="str">
        <f t="shared" si="179"/>
        <v>POSTE DE CONCRETO ARMADO DE  8/300/120/240</v>
      </c>
      <c r="L1512" s="139">
        <f t="shared" si="180"/>
        <v>0.14000000000000001</v>
      </c>
    </row>
    <row r="1513" spans="1:12" x14ac:dyDescent="0.25">
      <c r="A1513" s="193">
        <f>+'Información ELECTRO PUNO'!A1493</f>
        <v>1492</v>
      </c>
      <c r="B1513" s="26" t="str">
        <f t="shared" si="178"/>
        <v>SICODI</v>
      </c>
      <c r="C1513" s="9" t="str">
        <f t="shared" si="174"/>
        <v>Puno</v>
      </c>
      <c r="D1513" s="9" t="str">
        <f t="shared" si="175"/>
        <v>No Reporta</v>
      </c>
      <c r="E1513" s="9" t="str">
        <f t="shared" si="176"/>
        <v>No Reporta</v>
      </c>
      <c r="F1513" s="194" t="str">
        <f>+'Información ELECTRO PUNO'!E1493</f>
        <v>BT</v>
      </c>
      <c r="G1513" s="194">
        <f>+'Información ELECTRO PUNO'!G1493</f>
        <v>8</v>
      </c>
      <c r="H1513" s="9" t="str">
        <f t="shared" si="177"/>
        <v>Poste</v>
      </c>
      <c r="I1513" s="194" t="str">
        <f>+'Información ELECTRO PUNO'!F1493</f>
        <v>Concreto Armado</v>
      </c>
      <c r="J1513" s="194" t="str">
        <f>+'Información ELECTRO PUNO'!B1493</f>
        <v>PPC06</v>
      </c>
      <c r="K1513" s="9" t="str">
        <f t="shared" si="179"/>
        <v>POSTE DE CONCRETO ARMADO DE  8/300/120/240</v>
      </c>
      <c r="L1513" s="139">
        <f t="shared" si="180"/>
        <v>0.14000000000000001</v>
      </c>
    </row>
    <row r="1514" spans="1:12" x14ac:dyDescent="0.25">
      <c r="A1514" s="193">
        <f>+'Información ELECTRO PUNO'!A1494</f>
        <v>1493</v>
      </c>
      <c r="B1514" s="26" t="str">
        <f t="shared" si="178"/>
        <v>SICODI</v>
      </c>
      <c r="C1514" s="9" t="str">
        <f t="shared" si="174"/>
        <v>Puno</v>
      </c>
      <c r="D1514" s="9" t="str">
        <f t="shared" si="175"/>
        <v>No Reporta</v>
      </c>
      <c r="E1514" s="9" t="str">
        <f t="shared" si="176"/>
        <v>No Reporta</v>
      </c>
      <c r="F1514" s="194" t="str">
        <f>+'Información ELECTRO PUNO'!E1494</f>
        <v>BT</v>
      </c>
      <c r="G1514" s="194">
        <f>+'Información ELECTRO PUNO'!G1494</f>
        <v>8</v>
      </c>
      <c r="H1514" s="9" t="str">
        <f t="shared" si="177"/>
        <v>Poste</v>
      </c>
      <c r="I1514" s="194" t="str">
        <f>+'Información ELECTRO PUNO'!F1494</f>
        <v>Concreto Armado</v>
      </c>
      <c r="J1514" s="194" t="str">
        <f>+'Información ELECTRO PUNO'!B1494</f>
        <v>PPC06</v>
      </c>
      <c r="K1514" s="9" t="str">
        <f t="shared" si="179"/>
        <v>POSTE DE CONCRETO ARMADO DE  8/300/120/240</v>
      </c>
      <c r="L1514" s="139">
        <f t="shared" si="180"/>
        <v>0.14000000000000001</v>
      </c>
    </row>
    <row r="1515" spans="1:12" x14ac:dyDescent="0.25">
      <c r="A1515" s="193">
        <f>+'Información ELECTRO PUNO'!A1495</f>
        <v>1494</v>
      </c>
      <c r="B1515" s="26" t="str">
        <f t="shared" si="178"/>
        <v>SICODI</v>
      </c>
      <c r="C1515" s="9" t="str">
        <f t="shared" si="174"/>
        <v>Puno</v>
      </c>
      <c r="D1515" s="9" t="str">
        <f t="shared" si="175"/>
        <v>No Reporta</v>
      </c>
      <c r="E1515" s="9" t="str">
        <f t="shared" si="176"/>
        <v>No Reporta</v>
      </c>
      <c r="F1515" s="194" t="str">
        <f>+'Información ELECTRO PUNO'!E1495</f>
        <v>BT</v>
      </c>
      <c r="G1515" s="194">
        <f>+'Información ELECTRO PUNO'!G1495</f>
        <v>8</v>
      </c>
      <c r="H1515" s="9" t="str">
        <f t="shared" si="177"/>
        <v>Poste</v>
      </c>
      <c r="I1515" s="194" t="str">
        <f>+'Información ELECTRO PUNO'!F1495</f>
        <v>Concreto Armado</v>
      </c>
      <c r="J1515" s="194" t="str">
        <f>+'Información ELECTRO PUNO'!B1495</f>
        <v>PPC06</v>
      </c>
      <c r="K1515" s="9" t="str">
        <f t="shared" si="179"/>
        <v>POSTE DE CONCRETO ARMADO DE  8/300/120/240</v>
      </c>
      <c r="L1515" s="139">
        <f t="shared" si="180"/>
        <v>0.14000000000000001</v>
      </c>
    </row>
    <row r="1516" spans="1:12" x14ac:dyDescent="0.25">
      <c r="A1516" s="193">
        <f>+'Información ELECTRO PUNO'!A1496</f>
        <v>1495</v>
      </c>
      <c r="B1516" s="26" t="str">
        <f t="shared" si="178"/>
        <v>SICODI</v>
      </c>
      <c r="C1516" s="9" t="str">
        <f t="shared" si="174"/>
        <v>Puno</v>
      </c>
      <c r="D1516" s="9" t="str">
        <f t="shared" si="175"/>
        <v>No Reporta</v>
      </c>
      <c r="E1516" s="9" t="str">
        <f t="shared" si="176"/>
        <v>No Reporta</v>
      </c>
      <c r="F1516" s="194" t="str">
        <f>+'Información ELECTRO PUNO'!E1496</f>
        <v>MT</v>
      </c>
      <c r="G1516" s="194">
        <f>+'Información ELECTRO PUNO'!G1496</f>
        <v>13</v>
      </c>
      <c r="H1516" s="9" t="str">
        <f t="shared" si="177"/>
        <v>Poste</v>
      </c>
      <c r="I1516" s="194" t="str">
        <f>+'Información ELECTRO PUNO'!F1496</f>
        <v>Concreto Armado C</v>
      </c>
      <c r="J1516" s="194" t="str">
        <f>+'Información ELECTRO PUNO'!B1496</f>
        <v>PPC20</v>
      </c>
      <c r="K1516" s="9" t="str">
        <f t="shared" si="179"/>
        <v>POSTE DE CONCRETO ARMADO DE 13/400/150/345</v>
      </c>
      <c r="L1516" s="139">
        <f t="shared" si="180"/>
        <v>0.54</v>
      </c>
    </row>
    <row r="1517" spans="1:12" x14ac:dyDescent="0.25">
      <c r="A1517" s="193">
        <f>+'Información ELECTRO PUNO'!A1497</f>
        <v>1496</v>
      </c>
      <c r="B1517" s="26" t="str">
        <f t="shared" si="178"/>
        <v>SICODI</v>
      </c>
      <c r="C1517" s="9" t="str">
        <f t="shared" si="174"/>
        <v>Puno</v>
      </c>
      <c r="D1517" s="9" t="str">
        <f t="shared" si="175"/>
        <v>No Reporta</v>
      </c>
      <c r="E1517" s="9" t="str">
        <f t="shared" si="176"/>
        <v>No Reporta</v>
      </c>
      <c r="F1517" s="194" t="str">
        <f>+'Información ELECTRO PUNO'!E1497</f>
        <v>BT</v>
      </c>
      <c r="G1517" s="194">
        <f>+'Información ELECTRO PUNO'!G1497</f>
        <v>8</v>
      </c>
      <c r="H1517" s="9" t="str">
        <f t="shared" si="177"/>
        <v>Poste</v>
      </c>
      <c r="I1517" s="194" t="str">
        <f>+'Información ELECTRO PUNO'!F1497</f>
        <v>Concreto Armado</v>
      </c>
      <c r="J1517" s="194" t="str">
        <f>+'Información ELECTRO PUNO'!B1497</f>
        <v>PPC06</v>
      </c>
      <c r="K1517" s="9" t="str">
        <f t="shared" si="179"/>
        <v>POSTE DE CONCRETO ARMADO DE  8/300/120/240</v>
      </c>
      <c r="L1517" s="139">
        <f t="shared" si="180"/>
        <v>0.14000000000000001</v>
      </c>
    </row>
    <row r="1518" spans="1:12" x14ac:dyDescent="0.25">
      <c r="A1518" s="193">
        <f>+'Información ELECTRO PUNO'!A1498</f>
        <v>1497</v>
      </c>
      <c r="B1518" s="26" t="str">
        <f t="shared" si="178"/>
        <v>SICODI</v>
      </c>
      <c r="C1518" s="9" t="str">
        <f t="shared" si="174"/>
        <v>Puno</v>
      </c>
      <c r="D1518" s="9" t="str">
        <f t="shared" si="175"/>
        <v>No Reporta</v>
      </c>
      <c r="E1518" s="9" t="str">
        <f t="shared" si="176"/>
        <v>No Reporta</v>
      </c>
      <c r="F1518" s="194" t="str">
        <f>+'Información ELECTRO PUNO'!E1498</f>
        <v>MT</v>
      </c>
      <c r="G1518" s="194">
        <f>+'Información ELECTRO PUNO'!G1498</f>
        <v>13</v>
      </c>
      <c r="H1518" s="9" t="str">
        <f t="shared" si="177"/>
        <v>Poste</v>
      </c>
      <c r="I1518" s="194" t="str">
        <f>+'Información ELECTRO PUNO'!F1498</f>
        <v>Concreto Armado C</v>
      </c>
      <c r="J1518" s="194" t="str">
        <f>+'Información ELECTRO PUNO'!B1498</f>
        <v>PPC20</v>
      </c>
      <c r="K1518" s="9" t="str">
        <f t="shared" si="179"/>
        <v>POSTE DE CONCRETO ARMADO DE 13/400/150/345</v>
      </c>
      <c r="L1518" s="139">
        <f t="shared" si="180"/>
        <v>0.54</v>
      </c>
    </row>
    <row r="1519" spans="1:12" x14ac:dyDescent="0.25">
      <c r="A1519" s="193">
        <f>+'Información ELECTRO PUNO'!A1499</f>
        <v>1498</v>
      </c>
      <c r="B1519" s="26" t="str">
        <f t="shared" si="178"/>
        <v>SICODI</v>
      </c>
      <c r="C1519" s="9" t="str">
        <f t="shared" si="174"/>
        <v>Puno</v>
      </c>
      <c r="D1519" s="9" t="str">
        <f t="shared" si="175"/>
        <v>No Reporta</v>
      </c>
      <c r="E1519" s="9" t="str">
        <f t="shared" si="176"/>
        <v>No Reporta</v>
      </c>
      <c r="F1519" s="194" t="str">
        <f>+'Información ELECTRO PUNO'!E1499</f>
        <v>MT</v>
      </c>
      <c r="G1519" s="194">
        <f>+'Información ELECTRO PUNO'!G1499</f>
        <v>13</v>
      </c>
      <c r="H1519" s="9" t="str">
        <f t="shared" si="177"/>
        <v>Poste</v>
      </c>
      <c r="I1519" s="194" t="str">
        <f>+'Información ELECTRO PUNO'!F1499</f>
        <v>Concreto Armado C</v>
      </c>
      <c r="J1519" s="194" t="str">
        <f>+'Información ELECTRO PUNO'!B1499</f>
        <v>PPC20</v>
      </c>
      <c r="K1519" s="9" t="str">
        <f t="shared" si="179"/>
        <v>POSTE DE CONCRETO ARMADO DE 13/400/150/345</v>
      </c>
      <c r="L1519" s="139">
        <f t="shared" si="180"/>
        <v>0.54</v>
      </c>
    </row>
    <row r="1520" spans="1:12" x14ac:dyDescent="0.25">
      <c r="A1520" s="193">
        <f>+'Información ELECTRO PUNO'!A1500</f>
        <v>1499</v>
      </c>
      <c r="B1520" s="26" t="str">
        <f t="shared" si="178"/>
        <v>SICODI</v>
      </c>
      <c r="C1520" s="9" t="str">
        <f t="shared" si="174"/>
        <v>Puno</v>
      </c>
      <c r="D1520" s="9" t="str">
        <f t="shared" si="175"/>
        <v>No Reporta</v>
      </c>
      <c r="E1520" s="9" t="str">
        <f t="shared" si="176"/>
        <v>No Reporta</v>
      </c>
      <c r="F1520" s="194" t="str">
        <f>+'Información ELECTRO PUNO'!E1500</f>
        <v>MT</v>
      </c>
      <c r="G1520" s="194">
        <f>+'Información ELECTRO PUNO'!G1500</f>
        <v>13</v>
      </c>
      <c r="H1520" s="9" t="str">
        <f t="shared" si="177"/>
        <v>Poste</v>
      </c>
      <c r="I1520" s="194" t="str">
        <f>+'Información ELECTRO PUNO'!F1500</f>
        <v>Concreto Armado C</v>
      </c>
      <c r="J1520" s="194" t="str">
        <f>+'Información ELECTRO PUNO'!B1500</f>
        <v>PPC20</v>
      </c>
      <c r="K1520" s="9" t="str">
        <f t="shared" si="179"/>
        <v>POSTE DE CONCRETO ARMADO DE 13/400/150/345</v>
      </c>
      <c r="L1520" s="139">
        <f t="shared" si="180"/>
        <v>0.54</v>
      </c>
    </row>
    <row r="1521" spans="1:12" x14ac:dyDescent="0.25">
      <c r="A1521" s="193">
        <f>+'Información ELECTRO PUNO'!A1501</f>
        <v>1500</v>
      </c>
      <c r="B1521" s="26" t="str">
        <f t="shared" si="178"/>
        <v>SICODI</v>
      </c>
      <c r="C1521" s="9" t="str">
        <f t="shared" si="174"/>
        <v>Puno</v>
      </c>
      <c r="D1521" s="9" t="str">
        <f t="shared" si="175"/>
        <v>No Reporta</v>
      </c>
      <c r="E1521" s="9" t="str">
        <f t="shared" si="176"/>
        <v>No Reporta</v>
      </c>
      <c r="F1521" s="194" t="str">
        <f>+'Información ELECTRO PUNO'!E1501</f>
        <v>MT</v>
      </c>
      <c r="G1521" s="194">
        <f>+'Información ELECTRO PUNO'!G1501</f>
        <v>13</v>
      </c>
      <c r="H1521" s="9" t="str">
        <f t="shared" si="177"/>
        <v>Poste</v>
      </c>
      <c r="I1521" s="194" t="str">
        <f>+'Información ELECTRO PUNO'!F1501</f>
        <v>Concreto Armado C</v>
      </c>
      <c r="J1521" s="194" t="str">
        <f>+'Información ELECTRO PUNO'!B1501</f>
        <v>PPC20</v>
      </c>
      <c r="K1521" s="9" t="str">
        <f t="shared" si="179"/>
        <v>POSTE DE CONCRETO ARMADO DE 13/400/150/345</v>
      </c>
      <c r="L1521" s="139">
        <f t="shared" si="180"/>
        <v>0.54</v>
      </c>
    </row>
    <row r="1522" spans="1:12" x14ac:dyDescent="0.25">
      <c r="A1522" s="193">
        <f>+'Información ELECTRO PUNO'!A1502</f>
        <v>1501</v>
      </c>
      <c r="B1522" s="26" t="str">
        <f t="shared" si="178"/>
        <v>SICODI</v>
      </c>
      <c r="C1522" s="9" t="str">
        <f t="shared" si="174"/>
        <v>Puno</v>
      </c>
      <c r="D1522" s="9" t="str">
        <f t="shared" si="175"/>
        <v>No Reporta</v>
      </c>
      <c r="E1522" s="9" t="str">
        <f t="shared" si="176"/>
        <v>No Reporta</v>
      </c>
      <c r="F1522" s="194" t="str">
        <f>+'Información ELECTRO PUNO'!E1502</f>
        <v>MT</v>
      </c>
      <c r="G1522" s="194">
        <f>+'Información ELECTRO PUNO'!G1502</f>
        <v>13</v>
      </c>
      <c r="H1522" s="9" t="str">
        <f t="shared" si="177"/>
        <v>Poste</v>
      </c>
      <c r="I1522" s="194" t="str">
        <f>+'Información ELECTRO PUNO'!F1502</f>
        <v>Concreto Armado C</v>
      </c>
      <c r="J1522" s="194" t="str">
        <f>+'Información ELECTRO PUNO'!B1502</f>
        <v>PPC20</v>
      </c>
      <c r="K1522" s="9" t="str">
        <f t="shared" si="179"/>
        <v>POSTE DE CONCRETO ARMADO DE 13/400/150/345</v>
      </c>
      <c r="L1522" s="139">
        <f t="shared" si="180"/>
        <v>0.54</v>
      </c>
    </row>
    <row r="1523" spans="1:12" x14ac:dyDescent="0.25">
      <c r="A1523" s="193">
        <f>+'Información ELECTRO PUNO'!A1503</f>
        <v>1502</v>
      </c>
      <c r="B1523" s="26" t="str">
        <f t="shared" si="178"/>
        <v>SICODI</v>
      </c>
      <c r="C1523" s="9" t="str">
        <f t="shared" si="174"/>
        <v>Puno</v>
      </c>
      <c r="D1523" s="9" t="str">
        <f t="shared" si="175"/>
        <v>No Reporta</v>
      </c>
      <c r="E1523" s="9" t="str">
        <f t="shared" si="176"/>
        <v>No Reporta</v>
      </c>
      <c r="F1523" s="194" t="str">
        <f>+'Información ELECTRO PUNO'!E1503</f>
        <v>MT</v>
      </c>
      <c r="G1523" s="194">
        <f>+'Información ELECTRO PUNO'!G1503</f>
        <v>13</v>
      </c>
      <c r="H1523" s="9" t="str">
        <f t="shared" si="177"/>
        <v>Poste</v>
      </c>
      <c r="I1523" s="194" t="str">
        <f>+'Información ELECTRO PUNO'!F1503</f>
        <v>Concreto Armado C</v>
      </c>
      <c r="J1523" s="194" t="str">
        <f>+'Información ELECTRO PUNO'!B1503</f>
        <v>PPC20</v>
      </c>
      <c r="K1523" s="9" t="str">
        <f t="shared" si="179"/>
        <v>POSTE DE CONCRETO ARMADO DE 13/400/150/345</v>
      </c>
      <c r="L1523" s="139">
        <f t="shared" si="180"/>
        <v>0.54</v>
      </c>
    </row>
    <row r="1524" spans="1:12" x14ac:dyDescent="0.25">
      <c r="A1524" s="193">
        <f>+'Información ELECTRO PUNO'!A1504</f>
        <v>1503</v>
      </c>
      <c r="B1524" s="26" t="str">
        <f t="shared" si="178"/>
        <v>SICODI</v>
      </c>
      <c r="C1524" s="9" t="str">
        <f t="shared" si="174"/>
        <v>Puno</v>
      </c>
      <c r="D1524" s="9" t="str">
        <f t="shared" si="175"/>
        <v>No Reporta</v>
      </c>
      <c r="E1524" s="9" t="str">
        <f t="shared" si="176"/>
        <v>No Reporta</v>
      </c>
      <c r="F1524" s="194" t="str">
        <f>+'Información ELECTRO PUNO'!E1504</f>
        <v>MT</v>
      </c>
      <c r="G1524" s="194">
        <f>+'Información ELECTRO PUNO'!G1504</f>
        <v>13</v>
      </c>
      <c r="H1524" s="9" t="str">
        <f t="shared" si="177"/>
        <v>Poste</v>
      </c>
      <c r="I1524" s="194" t="str">
        <f>+'Información ELECTRO PUNO'!F1504</f>
        <v>Concreto Armado C</v>
      </c>
      <c r="J1524" s="194" t="str">
        <f>+'Información ELECTRO PUNO'!B1504</f>
        <v>PPC20</v>
      </c>
      <c r="K1524" s="9" t="str">
        <f t="shared" si="179"/>
        <v>POSTE DE CONCRETO ARMADO DE 13/400/150/345</v>
      </c>
      <c r="L1524" s="139">
        <f t="shared" si="180"/>
        <v>0.54</v>
      </c>
    </row>
    <row r="1525" spans="1:12" x14ac:dyDescent="0.25">
      <c r="A1525" s="193">
        <f>+'Información ELECTRO PUNO'!A1505</f>
        <v>1504</v>
      </c>
      <c r="B1525" s="26" t="str">
        <f t="shared" si="178"/>
        <v>SICODI</v>
      </c>
      <c r="C1525" s="9" t="str">
        <f t="shared" si="174"/>
        <v>Puno</v>
      </c>
      <c r="D1525" s="9" t="str">
        <f t="shared" si="175"/>
        <v>No Reporta</v>
      </c>
      <c r="E1525" s="9" t="str">
        <f t="shared" si="176"/>
        <v>No Reporta</v>
      </c>
      <c r="F1525" s="194" t="str">
        <f>+'Información ELECTRO PUNO'!E1505</f>
        <v>MT</v>
      </c>
      <c r="G1525" s="194">
        <f>+'Información ELECTRO PUNO'!G1505</f>
        <v>13</v>
      </c>
      <c r="H1525" s="9" t="str">
        <f t="shared" si="177"/>
        <v>Poste</v>
      </c>
      <c r="I1525" s="194" t="str">
        <f>+'Información ELECTRO PUNO'!F1505</f>
        <v>Concreto Armado C</v>
      </c>
      <c r="J1525" s="194" t="str">
        <f>+'Información ELECTRO PUNO'!B1505</f>
        <v>PPC20</v>
      </c>
      <c r="K1525" s="9" t="str">
        <f t="shared" si="179"/>
        <v>POSTE DE CONCRETO ARMADO DE 13/400/150/345</v>
      </c>
      <c r="L1525" s="139">
        <f t="shared" si="180"/>
        <v>0.54</v>
      </c>
    </row>
    <row r="1526" spans="1:12" x14ac:dyDescent="0.25">
      <c r="A1526" s="193">
        <f>+'Información ELECTRO PUNO'!A1506</f>
        <v>1505</v>
      </c>
      <c r="B1526" s="26" t="str">
        <f t="shared" si="178"/>
        <v>SICODI</v>
      </c>
      <c r="C1526" s="9" t="str">
        <f t="shared" si="174"/>
        <v>Puno</v>
      </c>
      <c r="D1526" s="9" t="str">
        <f t="shared" si="175"/>
        <v>No Reporta</v>
      </c>
      <c r="E1526" s="9" t="str">
        <f t="shared" si="176"/>
        <v>No Reporta</v>
      </c>
      <c r="F1526" s="194" t="str">
        <f>+'Información ELECTRO PUNO'!E1506</f>
        <v>MT</v>
      </c>
      <c r="G1526" s="194">
        <f>+'Información ELECTRO PUNO'!G1506</f>
        <v>13</v>
      </c>
      <c r="H1526" s="9" t="str">
        <f t="shared" si="177"/>
        <v>Poste</v>
      </c>
      <c r="I1526" s="194" t="str">
        <f>+'Información ELECTRO PUNO'!F1506</f>
        <v>Concreto Armado C</v>
      </c>
      <c r="J1526" s="194" t="str">
        <f>+'Información ELECTRO PUNO'!B1506</f>
        <v>PPC20</v>
      </c>
      <c r="K1526" s="9" t="str">
        <f t="shared" si="179"/>
        <v>POSTE DE CONCRETO ARMADO DE 13/400/150/345</v>
      </c>
      <c r="L1526" s="139">
        <f t="shared" si="180"/>
        <v>0.54</v>
      </c>
    </row>
    <row r="1527" spans="1:12" x14ac:dyDescent="0.25">
      <c r="A1527" s="193">
        <f>+'Información ELECTRO PUNO'!A1507</f>
        <v>1506</v>
      </c>
      <c r="B1527" s="26" t="str">
        <f t="shared" si="178"/>
        <v>SICODI</v>
      </c>
      <c r="C1527" s="9" t="str">
        <f t="shared" si="174"/>
        <v>Puno</v>
      </c>
      <c r="D1527" s="9" t="str">
        <f t="shared" si="175"/>
        <v>No Reporta</v>
      </c>
      <c r="E1527" s="9" t="str">
        <f t="shared" si="176"/>
        <v>No Reporta</v>
      </c>
      <c r="F1527" s="194" t="str">
        <f>+'Información ELECTRO PUNO'!E1507</f>
        <v>MT</v>
      </c>
      <c r="G1527" s="194">
        <f>+'Información ELECTRO PUNO'!G1507</f>
        <v>13</v>
      </c>
      <c r="H1527" s="9" t="str">
        <f t="shared" si="177"/>
        <v>Poste</v>
      </c>
      <c r="I1527" s="194" t="str">
        <f>+'Información ELECTRO PUNO'!F1507</f>
        <v>Concreto Armado C</v>
      </c>
      <c r="J1527" s="194" t="str">
        <f>+'Información ELECTRO PUNO'!B1507</f>
        <v>PPC20</v>
      </c>
      <c r="K1527" s="9" t="str">
        <f t="shared" si="179"/>
        <v>POSTE DE CONCRETO ARMADO DE 13/400/150/345</v>
      </c>
      <c r="L1527" s="139">
        <f t="shared" si="180"/>
        <v>0.54</v>
      </c>
    </row>
    <row r="1528" spans="1:12" x14ac:dyDescent="0.25">
      <c r="A1528" s="193">
        <f>+'Información ELECTRO PUNO'!A1508</f>
        <v>1507</v>
      </c>
      <c r="B1528" s="26" t="str">
        <f t="shared" si="178"/>
        <v>SICODI</v>
      </c>
      <c r="C1528" s="9" t="str">
        <f t="shared" si="174"/>
        <v>Puno</v>
      </c>
      <c r="D1528" s="9" t="str">
        <f t="shared" si="175"/>
        <v>No Reporta</v>
      </c>
      <c r="E1528" s="9" t="str">
        <f t="shared" si="176"/>
        <v>No Reporta</v>
      </c>
      <c r="F1528" s="194" t="str">
        <f>+'Información ELECTRO PUNO'!E1508</f>
        <v>MT</v>
      </c>
      <c r="G1528" s="194">
        <f>+'Información ELECTRO PUNO'!G1508</f>
        <v>13</v>
      </c>
      <c r="H1528" s="9" t="str">
        <f t="shared" si="177"/>
        <v>Poste</v>
      </c>
      <c r="I1528" s="194" t="str">
        <f>+'Información ELECTRO PUNO'!F1508</f>
        <v>Concreto Armado C</v>
      </c>
      <c r="J1528" s="194" t="str">
        <f>+'Información ELECTRO PUNO'!B1508</f>
        <v>PPC20</v>
      </c>
      <c r="K1528" s="9" t="str">
        <f t="shared" si="179"/>
        <v>POSTE DE CONCRETO ARMADO DE 13/400/150/345</v>
      </c>
      <c r="L1528" s="139">
        <f t="shared" si="180"/>
        <v>0.54</v>
      </c>
    </row>
    <row r="1529" spans="1:12" x14ac:dyDescent="0.25">
      <c r="A1529" s="193">
        <f>+'Información ELECTRO PUNO'!A1509</f>
        <v>1508</v>
      </c>
      <c r="B1529" s="26" t="str">
        <f t="shared" si="178"/>
        <v>SICODI</v>
      </c>
      <c r="C1529" s="9" t="str">
        <f t="shared" si="174"/>
        <v>Puno</v>
      </c>
      <c r="D1529" s="9" t="str">
        <f t="shared" si="175"/>
        <v>No Reporta</v>
      </c>
      <c r="E1529" s="9" t="str">
        <f t="shared" si="176"/>
        <v>No Reporta</v>
      </c>
      <c r="F1529" s="194" t="str">
        <f>+'Información ELECTRO PUNO'!E1509</f>
        <v>MT</v>
      </c>
      <c r="G1529" s="194">
        <f>+'Información ELECTRO PUNO'!G1509</f>
        <v>13</v>
      </c>
      <c r="H1529" s="9" t="str">
        <f t="shared" si="177"/>
        <v>Poste</v>
      </c>
      <c r="I1529" s="194" t="str">
        <f>+'Información ELECTRO PUNO'!F1509</f>
        <v>Concreto Armado C</v>
      </c>
      <c r="J1529" s="194" t="str">
        <f>+'Información ELECTRO PUNO'!B1509</f>
        <v>PPC20</v>
      </c>
      <c r="K1529" s="9" t="str">
        <f t="shared" si="179"/>
        <v>POSTE DE CONCRETO ARMADO DE 13/400/150/345</v>
      </c>
      <c r="L1529" s="139">
        <f t="shared" si="180"/>
        <v>0.54</v>
      </c>
    </row>
    <row r="1530" spans="1:12" x14ac:dyDescent="0.25">
      <c r="A1530" s="193">
        <f>+'Información ELECTRO PUNO'!A1510</f>
        <v>1509</v>
      </c>
      <c r="B1530" s="26" t="str">
        <f t="shared" si="178"/>
        <v>SICODI</v>
      </c>
      <c r="C1530" s="9" t="str">
        <f t="shared" si="174"/>
        <v>Puno</v>
      </c>
      <c r="D1530" s="9" t="str">
        <f t="shared" si="175"/>
        <v>No Reporta</v>
      </c>
      <c r="E1530" s="9" t="str">
        <f t="shared" si="176"/>
        <v>No Reporta</v>
      </c>
      <c r="F1530" s="194" t="str">
        <f>+'Información ELECTRO PUNO'!E1510</f>
        <v>MT</v>
      </c>
      <c r="G1530" s="194">
        <f>+'Información ELECTRO PUNO'!G1510</f>
        <v>13</v>
      </c>
      <c r="H1530" s="9" t="str">
        <f t="shared" si="177"/>
        <v>Poste</v>
      </c>
      <c r="I1530" s="194" t="str">
        <f>+'Información ELECTRO PUNO'!F1510</f>
        <v>Concreto Armado C</v>
      </c>
      <c r="J1530" s="194" t="str">
        <f>+'Información ELECTRO PUNO'!B1510</f>
        <v>PPC20</v>
      </c>
      <c r="K1530" s="9" t="str">
        <f t="shared" si="179"/>
        <v>POSTE DE CONCRETO ARMADO DE 13/400/150/345</v>
      </c>
      <c r="L1530" s="139">
        <f t="shared" si="180"/>
        <v>0.54</v>
      </c>
    </row>
    <row r="1531" spans="1:12" x14ac:dyDescent="0.25">
      <c r="A1531" s="193">
        <f>+'Información ELECTRO PUNO'!A1511</f>
        <v>1510</v>
      </c>
      <c r="B1531" s="26" t="str">
        <f t="shared" si="178"/>
        <v>SICODI</v>
      </c>
      <c r="C1531" s="9" t="str">
        <f t="shared" si="174"/>
        <v>Puno</v>
      </c>
      <c r="D1531" s="9" t="str">
        <f t="shared" si="175"/>
        <v>No Reporta</v>
      </c>
      <c r="E1531" s="9" t="str">
        <f t="shared" si="176"/>
        <v>No Reporta</v>
      </c>
      <c r="F1531" s="194" t="str">
        <f>+'Información ELECTRO PUNO'!E1511</f>
        <v>MT</v>
      </c>
      <c r="G1531" s="194">
        <f>+'Información ELECTRO PUNO'!G1511</f>
        <v>13</v>
      </c>
      <c r="H1531" s="9" t="str">
        <f t="shared" si="177"/>
        <v>Poste</v>
      </c>
      <c r="I1531" s="194" t="str">
        <f>+'Información ELECTRO PUNO'!F1511</f>
        <v>Concreto Armado C</v>
      </c>
      <c r="J1531" s="194" t="str">
        <f>+'Información ELECTRO PUNO'!B1511</f>
        <v>PPC20</v>
      </c>
      <c r="K1531" s="9" t="str">
        <f t="shared" si="179"/>
        <v>POSTE DE CONCRETO ARMADO DE 13/400/150/345</v>
      </c>
      <c r="L1531" s="139">
        <f t="shared" si="180"/>
        <v>0.54</v>
      </c>
    </row>
    <row r="1532" spans="1:12" x14ac:dyDescent="0.25">
      <c r="A1532" s="193">
        <f>+'Información ELECTRO PUNO'!A1512</f>
        <v>1511</v>
      </c>
      <c r="B1532" s="26" t="str">
        <f t="shared" si="178"/>
        <v>SICODI</v>
      </c>
      <c r="C1532" s="9" t="str">
        <f t="shared" si="174"/>
        <v>Puno</v>
      </c>
      <c r="D1532" s="9" t="str">
        <f t="shared" si="175"/>
        <v>No Reporta</v>
      </c>
      <c r="E1532" s="9" t="str">
        <f t="shared" si="176"/>
        <v>No Reporta</v>
      </c>
      <c r="F1532" s="194" t="str">
        <f>+'Información ELECTRO PUNO'!E1512</f>
        <v>MT</v>
      </c>
      <c r="G1532" s="194">
        <f>+'Información ELECTRO PUNO'!G1512</f>
        <v>13</v>
      </c>
      <c r="H1532" s="9" t="str">
        <f t="shared" si="177"/>
        <v>Poste</v>
      </c>
      <c r="I1532" s="194" t="str">
        <f>+'Información ELECTRO PUNO'!F1512</f>
        <v>Concreto Armado C</v>
      </c>
      <c r="J1532" s="194" t="str">
        <f>+'Información ELECTRO PUNO'!B1512</f>
        <v>PPC20</v>
      </c>
      <c r="K1532" s="9" t="str">
        <f t="shared" si="179"/>
        <v>POSTE DE CONCRETO ARMADO DE 13/400/150/345</v>
      </c>
      <c r="L1532" s="139">
        <f t="shared" si="180"/>
        <v>0.54</v>
      </c>
    </row>
    <row r="1533" spans="1:12" x14ac:dyDescent="0.25">
      <c r="A1533" s="193">
        <f>+'Información ELECTRO PUNO'!A1513</f>
        <v>1512</v>
      </c>
      <c r="B1533" s="26" t="str">
        <f t="shared" si="178"/>
        <v>SICODI</v>
      </c>
      <c r="C1533" s="9" t="str">
        <f t="shared" si="174"/>
        <v>Puno</v>
      </c>
      <c r="D1533" s="9" t="str">
        <f t="shared" si="175"/>
        <v>No Reporta</v>
      </c>
      <c r="E1533" s="9" t="str">
        <f t="shared" si="176"/>
        <v>No Reporta</v>
      </c>
      <c r="F1533" s="194" t="str">
        <f>+'Información ELECTRO PUNO'!E1513</f>
        <v>MT</v>
      </c>
      <c r="G1533" s="194">
        <f>+'Información ELECTRO PUNO'!G1513</f>
        <v>13</v>
      </c>
      <c r="H1533" s="9" t="str">
        <f t="shared" si="177"/>
        <v>Poste</v>
      </c>
      <c r="I1533" s="194" t="str">
        <f>+'Información ELECTRO PUNO'!F1513</f>
        <v>Concreto Armado C</v>
      </c>
      <c r="J1533" s="194" t="str">
        <f>+'Información ELECTRO PUNO'!B1513</f>
        <v>PPC20</v>
      </c>
      <c r="K1533" s="9" t="str">
        <f t="shared" si="179"/>
        <v>POSTE DE CONCRETO ARMADO DE 13/400/150/345</v>
      </c>
      <c r="L1533" s="139">
        <f t="shared" si="180"/>
        <v>0.54</v>
      </c>
    </row>
    <row r="1534" spans="1:12" x14ac:dyDescent="0.25">
      <c r="A1534" s="193">
        <f>+'Información ELECTRO PUNO'!A1514</f>
        <v>1513</v>
      </c>
      <c r="B1534" s="26" t="str">
        <f t="shared" si="178"/>
        <v>SICODI</v>
      </c>
      <c r="C1534" s="9" t="str">
        <f t="shared" si="174"/>
        <v>Puno</v>
      </c>
      <c r="D1534" s="9" t="str">
        <f t="shared" si="175"/>
        <v>No Reporta</v>
      </c>
      <c r="E1534" s="9" t="str">
        <f t="shared" si="176"/>
        <v>No Reporta</v>
      </c>
      <c r="F1534" s="194" t="str">
        <f>+'Información ELECTRO PUNO'!E1514</f>
        <v>MT</v>
      </c>
      <c r="G1534" s="194">
        <f>+'Información ELECTRO PUNO'!G1514</f>
        <v>13</v>
      </c>
      <c r="H1534" s="9" t="str">
        <f t="shared" si="177"/>
        <v>Poste</v>
      </c>
      <c r="I1534" s="194" t="str">
        <f>+'Información ELECTRO PUNO'!F1514</f>
        <v>Concreto Armado C</v>
      </c>
      <c r="J1534" s="194" t="str">
        <f>+'Información ELECTRO PUNO'!B1514</f>
        <v>PPC20</v>
      </c>
      <c r="K1534" s="9" t="str">
        <f t="shared" si="179"/>
        <v>POSTE DE CONCRETO ARMADO DE 13/400/150/345</v>
      </c>
      <c r="L1534" s="139">
        <f t="shared" si="180"/>
        <v>0.54</v>
      </c>
    </row>
    <row r="1535" spans="1:12" x14ac:dyDescent="0.25">
      <c r="A1535" s="193">
        <f>+'Información ELECTRO PUNO'!A1515</f>
        <v>1514</v>
      </c>
      <c r="B1535" s="26" t="str">
        <f t="shared" si="178"/>
        <v>SICODI</v>
      </c>
      <c r="C1535" s="9" t="str">
        <f t="shared" si="174"/>
        <v>Puno</v>
      </c>
      <c r="D1535" s="9" t="str">
        <f t="shared" si="175"/>
        <v>No Reporta</v>
      </c>
      <c r="E1535" s="9" t="str">
        <f t="shared" si="176"/>
        <v>No Reporta</v>
      </c>
      <c r="F1535" s="194" t="str">
        <f>+'Información ELECTRO PUNO'!E1515</f>
        <v>MT</v>
      </c>
      <c r="G1535" s="194">
        <f>+'Información ELECTRO PUNO'!G1515</f>
        <v>13</v>
      </c>
      <c r="H1535" s="9" t="str">
        <f t="shared" si="177"/>
        <v>Poste</v>
      </c>
      <c r="I1535" s="194" t="str">
        <f>+'Información ELECTRO PUNO'!F1515</f>
        <v>Concreto Armado C</v>
      </c>
      <c r="J1535" s="194" t="str">
        <f>+'Información ELECTRO PUNO'!B1515</f>
        <v>PPC20</v>
      </c>
      <c r="K1535" s="9" t="str">
        <f t="shared" si="179"/>
        <v>POSTE DE CONCRETO ARMADO DE 13/400/150/345</v>
      </c>
      <c r="L1535" s="139">
        <f t="shared" si="180"/>
        <v>0.54</v>
      </c>
    </row>
    <row r="1536" spans="1:12" x14ac:dyDescent="0.25">
      <c r="A1536" s="193">
        <f>+'Información ELECTRO PUNO'!A1516</f>
        <v>1515</v>
      </c>
      <c r="B1536" s="26" t="str">
        <f t="shared" si="178"/>
        <v>SICODI</v>
      </c>
      <c r="C1536" s="9" t="str">
        <f t="shared" si="174"/>
        <v>Puno</v>
      </c>
      <c r="D1536" s="9" t="str">
        <f t="shared" si="175"/>
        <v>No Reporta</v>
      </c>
      <c r="E1536" s="9" t="str">
        <f t="shared" si="176"/>
        <v>No Reporta</v>
      </c>
      <c r="F1536" s="194" t="str">
        <f>+'Información ELECTRO PUNO'!E1516</f>
        <v>MT</v>
      </c>
      <c r="G1536" s="194">
        <f>+'Información ELECTRO PUNO'!G1516</f>
        <v>13</v>
      </c>
      <c r="H1536" s="9" t="str">
        <f t="shared" si="177"/>
        <v>Poste</v>
      </c>
      <c r="I1536" s="194" t="str">
        <f>+'Información ELECTRO PUNO'!F1516</f>
        <v>Concreto Armado C</v>
      </c>
      <c r="J1536" s="194" t="str">
        <f>+'Información ELECTRO PUNO'!B1516</f>
        <v>PPC20</v>
      </c>
      <c r="K1536" s="9" t="str">
        <f t="shared" si="179"/>
        <v>POSTE DE CONCRETO ARMADO DE 13/400/150/345</v>
      </c>
      <c r="L1536" s="139">
        <f t="shared" si="180"/>
        <v>0.54</v>
      </c>
    </row>
    <row r="1537" spans="1:12" x14ac:dyDescent="0.25">
      <c r="A1537" s="193">
        <f>+'Información ELECTRO PUNO'!A1517</f>
        <v>1516</v>
      </c>
      <c r="B1537" s="26" t="str">
        <f t="shared" si="178"/>
        <v>SICODI</v>
      </c>
      <c r="C1537" s="9" t="str">
        <f t="shared" si="174"/>
        <v>Puno</v>
      </c>
      <c r="D1537" s="9" t="str">
        <f t="shared" si="175"/>
        <v>No Reporta</v>
      </c>
      <c r="E1537" s="9" t="str">
        <f t="shared" si="176"/>
        <v>No Reporta</v>
      </c>
      <c r="F1537" s="194" t="str">
        <f>+'Información ELECTRO PUNO'!E1517</f>
        <v>MT</v>
      </c>
      <c r="G1537" s="194">
        <f>+'Información ELECTRO PUNO'!G1517</f>
        <v>13</v>
      </c>
      <c r="H1537" s="9" t="str">
        <f t="shared" si="177"/>
        <v>Poste</v>
      </c>
      <c r="I1537" s="194" t="str">
        <f>+'Información ELECTRO PUNO'!F1517</f>
        <v>Concreto Armado C</v>
      </c>
      <c r="J1537" s="194" t="str">
        <f>+'Información ELECTRO PUNO'!B1517</f>
        <v>PPC20</v>
      </c>
      <c r="K1537" s="9" t="str">
        <f t="shared" si="179"/>
        <v>POSTE DE CONCRETO ARMADO DE 13/400/150/345</v>
      </c>
      <c r="L1537" s="139">
        <f t="shared" si="180"/>
        <v>0.54</v>
      </c>
    </row>
    <row r="1538" spans="1:12" x14ac:dyDescent="0.25">
      <c r="A1538" s="193">
        <f>+'Información ELECTRO PUNO'!A1518</f>
        <v>1517</v>
      </c>
      <c r="B1538" s="26" t="str">
        <f t="shared" si="178"/>
        <v>SICODI</v>
      </c>
      <c r="C1538" s="9" t="str">
        <f t="shared" si="174"/>
        <v>Puno</v>
      </c>
      <c r="D1538" s="9" t="str">
        <f t="shared" si="175"/>
        <v>No Reporta</v>
      </c>
      <c r="E1538" s="9" t="str">
        <f t="shared" si="176"/>
        <v>No Reporta</v>
      </c>
      <c r="F1538" s="194" t="str">
        <f>+'Información ELECTRO PUNO'!E1518</f>
        <v>MT</v>
      </c>
      <c r="G1538" s="194">
        <f>+'Información ELECTRO PUNO'!G1518</f>
        <v>13</v>
      </c>
      <c r="H1538" s="9" t="str">
        <f t="shared" si="177"/>
        <v>Poste</v>
      </c>
      <c r="I1538" s="194" t="str">
        <f>+'Información ELECTRO PUNO'!F1518</f>
        <v>Concreto Armado C</v>
      </c>
      <c r="J1538" s="194" t="str">
        <f>+'Información ELECTRO PUNO'!B1518</f>
        <v>PPC20</v>
      </c>
      <c r="K1538" s="9" t="str">
        <f t="shared" si="179"/>
        <v>POSTE DE CONCRETO ARMADO DE 13/400/150/345</v>
      </c>
      <c r="L1538" s="139">
        <f t="shared" si="180"/>
        <v>0.54</v>
      </c>
    </row>
    <row r="1539" spans="1:12" x14ac:dyDescent="0.25">
      <c r="A1539" s="193">
        <f>+'Información ELECTRO PUNO'!A1519</f>
        <v>1518</v>
      </c>
      <c r="B1539" s="26" t="str">
        <f t="shared" si="178"/>
        <v>SICODI</v>
      </c>
      <c r="C1539" s="9" t="str">
        <f t="shared" si="174"/>
        <v>Puno</v>
      </c>
      <c r="D1539" s="9" t="str">
        <f t="shared" si="175"/>
        <v>No Reporta</v>
      </c>
      <c r="E1539" s="9" t="str">
        <f t="shared" si="176"/>
        <v>No Reporta</v>
      </c>
      <c r="F1539" s="194" t="str">
        <f>+'Información ELECTRO PUNO'!E1519</f>
        <v>MT</v>
      </c>
      <c r="G1539" s="194">
        <f>+'Información ELECTRO PUNO'!G1519</f>
        <v>13</v>
      </c>
      <c r="H1539" s="9" t="str">
        <f t="shared" si="177"/>
        <v>Poste</v>
      </c>
      <c r="I1539" s="194" t="str">
        <f>+'Información ELECTRO PUNO'!F1519</f>
        <v>Concreto Armado C</v>
      </c>
      <c r="J1539" s="194" t="str">
        <f>+'Información ELECTRO PUNO'!B1519</f>
        <v>PPC20</v>
      </c>
      <c r="K1539" s="9" t="str">
        <f t="shared" si="179"/>
        <v>POSTE DE CONCRETO ARMADO DE 13/400/150/345</v>
      </c>
      <c r="L1539" s="139">
        <f t="shared" si="180"/>
        <v>0.54</v>
      </c>
    </row>
    <row r="1540" spans="1:12" x14ac:dyDescent="0.25">
      <c r="A1540" s="193">
        <f>+'Información ELECTRO PUNO'!A1520</f>
        <v>1519</v>
      </c>
      <c r="B1540" s="26" t="str">
        <f t="shared" si="178"/>
        <v>SICODI</v>
      </c>
      <c r="C1540" s="9" t="str">
        <f t="shared" si="174"/>
        <v>Puno</v>
      </c>
      <c r="D1540" s="9" t="str">
        <f t="shared" si="175"/>
        <v>No Reporta</v>
      </c>
      <c r="E1540" s="9" t="str">
        <f t="shared" si="176"/>
        <v>No Reporta</v>
      </c>
      <c r="F1540" s="194" t="str">
        <f>+'Información ELECTRO PUNO'!E1520</f>
        <v>MT</v>
      </c>
      <c r="G1540" s="194">
        <f>+'Información ELECTRO PUNO'!G1520</f>
        <v>13</v>
      </c>
      <c r="H1540" s="9" t="str">
        <f t="shared" si="177"/>
        <v>Poste</v>
      </c>
      <c r="I1540" s="194" t="str">
        <f>+'Información ELECTRO PUNO'!F1520</f>
        <v>Concreto Armado C</v>
      </c>
      <c r="J1540" s="194" t="str">
        <f>+'Información ELECTRO PUNO'!B1520</f>
        <v>PPC20</v>
      </c>
      <c r="K1540" s="9" t="str">
        <f t="shared" si="179"/>
        <v>POSTE DE CONCRETO ARMADO DE 13/400/150/345</v>
      </c>
      <c r="L1540" s="139">
        <f t="shared" si="180"/>
        <v>0.54</v>
      </c>
    </row>
    <row r="1541" spans="1:12" x14ac:dyDescent="0.25">
      <c r="A1541" s="193">
        <f>+'Información ELECTRO PUNO'!A1521</f>
        <v>1520</v>
      </c>
      <c r="B1541" s="26" t="str">
        <f t="shared" si="178"/>
        <v>SICODI</v>
      </c>
      <c r="C1541" s="9" t="str">
        <f t="shared" si="174"/>
        <v>Puno</v>
      </c>
      <c r="D1541" s="9" t="str">
        <f t="shared" si="175"/>
        <v>No Reporta</v>
      </c>
      <c r="E1541" s="9" t="str">
        <f t="shared" si="176"/>
        <v>No Reporta</v>
      </c>
      <c r="F1541" s="194" t="str">
        <f>+'Información ELECTRO PUNO'!E1521</f>
        <v>MT</v>
      </c>
      <c r="G1541" s="194">
        <f>+'Información ELECTRO PUNO'!G1521</f>
        <v>13</v>
      </c>
      <c r="H1541" s="9" t="str">
        <f t="shared" si="177"/>
        <v>Poste</v>
      </c>
      <c r="I1541" s="194" t="str">
        <f>+'Información ELECTRO PUNO'!F1521</f>
        <v>Concreto Armado C</v>
      </c>
      <c r="J1541" s="194" t="str">
        <f>+'Información ELECTRO PUNO'!B1521</f>
        <v>PPC20</v>
      </c>
      <c r="K1541" s="9" t="str">
        <f t="shared" si="179"/>
        <v>POSTE DE CONCRETO ARMADO DE 13/400/150/345</v>
      </c>
      <c r="L1541" s="139">
        <f t="shared" si="180"/>
        <v>0.54</v>
      </c>
    </row>
    <row r="1542" spans="1:12" x14ac:dyDescent="0.25">
      <c r="A1542" s="193">
        <f>+'Información ELECTRO PUNO'!A1522</f>
        <v>1521</v>
      </c>
      <c r="B1542" s="26" t="str">
        <f t="shared" si="178"/>
        <v>SICODI</v>
      </c>
      <c r="C1542" s="9" t="str">
        <f t="shared" si="174"/>
        <v>Puno</v>
      </c>
      <c r="D1542" s="9" t="str">
        <f t="shared" si="175"/>
        <v>No Reporta</v>
      </c>
      <c r="E1542" s="9" t="str">
        <f t="shared" si="176"/>
        <v>No Reporta</v>
      </c>
      <c r="F1542" s="194" t="str">
        <f>+'Información ELECTRO PUNO'!E1522</f>
        <v>MT</v>
      </c>
      <c r="G1542" s="194">
        <f>+'Información ELECTRO PUNO'!G1522</f>
        <v>13</v>
      </c>
      <c r="H1542" s="9" t="str">
        <f t="shared" si="177"/>
        <v>Poste</v>
      </c>
      <c r="I1542" s="194" t="str">
        <f>+'Información ELECTRO PUNO'!F1522</f>
        <v>Concreto Armado C</v>
      </c>
      <c r="J1542" s="194" t="str">
        <f>+'Información ELECTRO PUNO'!B1522</f>
        <v>PPC20</v>
      </c>
      <c r="K1542" s="9" t="str">
        <f t="shared" si="179"/>
        <v>POSTE DE CONCRETO ARMADO DE 13/400/150/345</v>
      </c>
      <c r="L1542" s="139">
        <f t="shared" si="180"/>
        <v>0.54</v>
      </c>
    </row>
    <row r="1543" spans="1:12" x14ac:dyDescent="0.25">
      <c r="A1543" s="193">
        <f>+'Información ELECTRO PUNO'!A1523</f>
        <v>1522</v>
      </c>
      <c r="B1543" s="26" t="str">
        <f t="shared" si="178"/>
        <v>SICODI</v>
      </c>
      <c r="C1543" s="9" t="str">
        <f t="shared" si="174"/>
        <v>Puno</v>
      </c>
      <c r="D1543" s="9" t="str">
        <f t="shared" si="175"/>
        <v>No Reporta</v>
      </c>
      <c r="E1543" s="9" t="str">
        <f t="shared" si="176"/>
        <v>No Reporta</v>
      </c>
      <c r="F1543" s="194" t="str">
        <f>+'Información ELECTRO PUNO'!E1523</f>
        <v>MT</v>
      </c>
      <c r="G1543" s="194">
        <f>+'Información ELECTRO PUNO'!G1523</f>
        <v>13</v>
      </c>
      <c r="H1543" s="9" t="str">
        <f t="shared" si="177"/>
        <v>Poste</v>
      </c>
      <c r="I1543" s="194" t="str">
        <f>+'Información ELECTRO PUNO'!F1523</f>
        <v>Concreto Armado C</v>
      </c>
      <c r="J1543" s="194" t="str">
        <f>+'Información ELECTRO PUNO'!B1523</f>
        <v>PPC20</v>
      </c>
      <c r="K1543" s="9" t="str">
        <f t="shared" si="179"/>
        <v>POSTE DE CONCRETO ARMADO DE 13/400/150/345</v>
      </c>
      <c r="L1543" s="139">
        <f t="shared" si="180"/>
        <v>0.54</v>
      </c>
    </row>
    <row r="1544" spans="1:12" x14ac:dyDescent="0.25">
      <c r="A1544" s="193">
        <f>+'Información ELECTRO PUNO'!A1524</f>
        <v>1523</v>
      </c>
      <c r="B1544" s="26" t="str">
        <f t="shared" si="178"/>
        <v>SICODI</v>
      </c>
      <c r="C1544" s="9" t="str">
        <f t="shared" si="174"/>
        <v>Puno</v>
      </c>
      <c r="D1544" s="9" t="str">
        <f t="shared" si="175"/>
        <v>No Reporta</v>
      </c>
      <c r="E1544" s="9" t="str">
        <f t="shared" si="176"/>
        <v>No Reporta</v>
      </c>
      <c r="F1544" s="194" t="str">
        <f>+'Información ELECTRO PUNO'!E1524</f>
        <v>MT</v>
      </c>
      <c r="G1544" s="194">
        <f>+'Información ELECTRO PUNO'!G1524</f>
        <v>13</v>
      </c>
      <c r="H1544" s="9" t="str">
        <f t="shared" si="177"/>
        <v>Poste</v>
      </c>
      <c r="I1544" s="194" t="str">
        <f>+'Información ELECTRO PUNO'!F1524</f>
        <v>Concreto Armado C</v>
      </c>
      <c r="J1544" s="194" t="str">
        <f>+'Información ELECTRO PUNO'!B1524</f>
        <v>PPC20</v>
      </c>
      <c r="K1544" s="9" t="str">
        <f t="shared" si="179"/>
        <v>POSTE DE CONCRETO ARMADO DE 13/400/150/345</v>
      </c>
      <c r="L1544" s="139">
        <f t="shared" si="180"/>
        <v>0.54</v>
      </c>
    </row>
    <row r="1545" spans="1:12" x14ac:dyDescent="0.25">
      <c r="A1545" s="193">
        <f>+'Información ELECTRO PUNO'!A1525</f>
        <v>1524</v>
      </c>
      <c r="B1545" s="26" t="str">
        <f t="shared" si="178"/>
        <v>SICODI</v>
      </c>
      <c r="C1545" s="9" t="str">
        <f t="shared" si="174"/>
        <v>Puno</v>
      </c>
      <c r="D1545" s="9" t="str">
        <f t="shared" si="175"/>
        <v>No Reporta</v>
      </c>
      <c r="E1545" s="9" t="str">
        <f t="shared" si="176"/>
        <v>No Reporta</v>
      </c>
      <c r="F1545" s="194" t="str">
        <f>+'Información ELECTRO PUNO'!E1525</f>
        <v>MT</v>
      </c>
      <c r="G1545" s="194">
        <f>+'Información ELECTRO PUNO'!G1525</f>
        <v>13</v>
      </c>
      <c r="H1545" s="9" t="str">
        <f t="shared" si="177"/>
        <v>Poste</v>
      </c>
      <c r="I1545" s="194" t="str">
        <f>+'Información ELECTRO PUNO'!F1525</f>
        <v>Concreto Armado C</v>
      </c>
      <c r="J1545" s="194" t="str">
        <f>+'Información ELECTRO PUNO'!B1525</f>
        <v>PPC20</v>
      </c>
      <c r="K1545" s="9" t="str">
        <f t="shared" si="179"/>
        <v>POSTE DE CONCRETO ARMADO DE 13/400/150/345</v>
      </c>
      <c r="L1545" s="139">
        <f t="shared" si="180"/>
        <v>0.54</v>
      </c>
    </row>
    <row r="1546" spans="1:12" x14ac:dyDescent="0.25">
      <c r="A1546" s="193">
        <f>+'Información ELECTRO PUNO'!A1526</f>
        <v>1525</v>
      </c>
      <c r="B1546" s="26" t="str">
        <f t="shared" si="178"/>
        <v>SICODI</v>
      </c>
      <c r="C1546" s="9" t="str">
        <f t="shared" si="174"/>
        <v>Puno</v>
      </c>
      <c r="D1546" s="9" t="str">
        <f t="shared" si="175"/>
        <v>No Reporta</v>
      </c>
      <c r="E1546" s="9" t="str">
        <f t="shared" si="176"/>
        <v>No Reporta</v>
      </c>
      <c r="F1546" s="194" t="str">
        <f>+'Información ELECTRO PUNO'!E1526</f>
        <v>MT</v>
      </c>
      <c r="G1546" s="194">
        <f>+'Información ELECTRO PUNO'!G1526</f>
        <v>13</v>
      </c>
      <c r="H1546" s="9" t="str">
        <f t="shared" si="177"/>
        <v>Poste</v>
      </c>
      <c r="I1546" s="194" t="str">
        <f>+'Información ELECTRO PUNO'!F1526</f>
        <v>Concreto Armado C</v>
      </c>
      <c r="J1546" s="194" t="str">
        <f>+'Información ELECTRO PUNO'!B1526</f>
        <v>PPC20</v>
      </c>
      <c r="K1546" s="9" t="str">
        <f t="shared" si="179"/>
        <v>POSTE DE CONCRETO ARMADO DE 13/400/150/345</v>
      </c>
      <c r="L1546" s="139">
        <f t="shared" si="180"/>
        <v>0.54</v>
      </c>
    </row>
    <row r="1547" spans="1:12" x14ac:dyDescent="0.25">
      <c r="A1547" s="193">
        <f>+'Información ELECTRO PUNO'!A1527</f>
        <v>1526</v>
      </c>
      <c r="B1547" s="26" t="str">
        <f t="shared" si="178"/>
        <v>SICODI</v>
      </c>
      <c r="C1547" s="9" t="str">
        <f t="shared" si="174"/>
        <v>Puno</v>
      </c>
      <c r="D1547" s="9" t="str">
        <f t="shared" si="175"/>
        <v>No Reporta</v>
      </c>
      <c r="E1547" s="9" t="str">
        <f t="shared" si="176"/>
        <v>No Reporta</v>
      </c>
      <c r="F1547" s="194" t="str">
        <f>+'Información ELECTRO PUNO'!E1527</f>
        <v>MT</v>
      </c>
      <c r="G1547" s="194">
        <f>+'Información ELECTRO PUNO'!G1527</f>
        <v>13</v>
      </c>
      <c r="H1547" s="9" t="str">
        <f t="shared" si="177"/>
        <v>Poste</v>
      </c>
      <c r="I1547" s="194" t="str">
        <f>+'Información ELECTRO PUNO'!F1527</f>
        <v>Concreto Armado C</v>
      </c>
      <c r="J1547" s="194" t="str">
        <f>+'Información ELECTRO PUNO'!B1527</f>
        <v>PPC20</v>
      </c>
      <c r="K1547" s="9" t="str">
        <f t="shared" si="179"/>
        <v>POSTE DE CONCRETO ARMADO DE 13/400/150/345</v>
      </c>
      <c r="L1547" s="139">
        <f t="shared" si="180"/>
        <v>0.54</v>
      </c>
    </row>
    <row r="1548" spans="1:12" x14ac:dyDescent="0.25">
      <c r="A1548" s="193">
        <f>+'Información ELECTRO PUNO'!A1528</f>
        <v>1527</v>
      </c>
      <c r="B1548" s="26" t="str">
        <f t="shared" si="178"/>
        <v>SICODI</v>
      </c>
      <c r="C1548" s="9" t="str">
        <f t="shared" si="174"/>
        <v>Puno</v>
      </c>
      <c r="D1548" s="9" t="str">
        <f t="shared" si="175"/>
        <v>No Reporta</v>
      </c>
      <c r="E1548" s="9" t="str">
        <f t="shared" si="176"/>
        <v>No Reporta</v>
      </c>
      <c r="F1548" s="194" t="str">
        <f>+'Información ELECTRO PUNO'!E1528</f>
        <v>MT</v>
      </c>
      <c r="G1548" s="194">
        <f>+'Información ELECTRO PUNO'!G1528</f>
        <v>13</v>
      </c>
      <c r="H1548" s="9" t="str">
        <f t="shared" si="177"/>
        <v>Poste</v>
      </c>
      <c r="I1548" s="194" t="str">
        <f>+'Información ELECTRO PUNO'!F1528</f>
        <v>Concreto Armado C</v>
      </c>
      <c r="J1548" s="194" t="str">
        <f>+'Información ELECTRO PUNO'!B1528</f>
        <v>PPC20</v>
      </c>
      <c r="K1548" s="9" t="str">
        <f t="shared" si="179"/>
        <v>POSTE DE CONCRETO ARMADO DE 13/400/150/345</v>
      </c>
      <c r="L1548" s="139">
        <f t="shared" si="180"/>
        <v>0.54</v>
      </c>
    </row>
    <row r="1549" spans="1:12" x14ac:dyDescent="0.25">
      <c r="A1549" s="193">
        <f>+'Información ELECTRO PUNO'!A1529</f>
        <v>1528</v>
      </c>
      <c r="B1549" s="26" t="str">
        <f t="shared" si="178"/>
        <v>SICODI</v>
      </c>
      <c r="C1549" s="9" t="str">
        <f t="shared" si="174"/>
        <v>Puno</v>
      </c>
      <c r="D1549" s="9" t="str">
        <f t="shared" si="175"/>
        <v>No Reporta</v>
      </c>
      <c r="E1549" s="9" t="str">
        <f t="shared" si="176"/>
        <v>No Reporta</v>
      </c>
      <c r="F1549" s="194" t="str">
        <f>+'Información ELECTRO PUNO'!E1529</f>
        <v>MT</v>
      </c>
      <c r="G1549" s="194">
        <f>+'Información ELECTRO PUNO'!G1529</f>
        <v>13</v>
      </c>
      <c r="H1549" s="9" t="str">
        <f t="shared" si="177"/>
        <v>Poste</v>
      </c>
      <c r="I1549" s="194" t="str">
        <f>+'Información ELECTRO PUNO'!F1529</f>
        <v>Concreto Armado C</v>
      </c>
      <c r="J1549" s="194" t="str">
        <f>+'Información ELECTRO PUNO'!B1529</f>
        <v>PPC20</v>
      </c>
      <c r="K1549" s="9" t="str">
        <f t="shared" si="179"/>
        <v>POSTE DE CONCRETO ARMADO DE 13/400/150/345</v>
      </c>
      <c r="L1549" s="139">
        <f t="shared" si="180"/>
        <v>0.54</v>
      </c>
    </row>
    <row r="1550" spans="1:12" x14ac:dyDescent="0.25">
      <c r="A1550" s="193">
        <f>+'Información ELECTRO PUNO'!A1530</f>
        <v>1529</v>
      </c>
      <c r="B1550" s="26" t="str">
        <f t="shared" si="178"/>
        <v>SICODI</v>
      </c>
      <c r="C1550" s="9" t="str">
        <f t="shared" si="174"/>
        <v>Puno</v>
      </c>
      <c r="D1550" s="9" t="str">
        <f t="shared" si="175"/>
        <v>No Reporta</v>
      </c>
      <c r="E1550" s="9" t="str">
        <f t="shared" si="176"/>
        <v>No Reporta</v>
      </c>
      <c r="F1550" s="194" t="str">
        <f>+'Información ELECTRO PUNO'!E1530</f>
        <v>MT</v>
      </c>
      <c r="G1550" s="194">
        <f>+'Información ELECTRO PUNO'!G1530</f>
        <v>13</v>
      </c>
      <c r="H1550" s="9" t="str">
        <f t="shared" si="177"/>
        <v>Poste</v>
      </c>
      <c r="I1550" s="194" t="str">
        <f>+'Información ELECTRO PUNO'!F1530</f>
        <v>Concreto Armado C</v>
      </c>
      <c r="J1550" s="194" t="str">
        <f>+'Información ELECTRO PUNO'!B1530</f>
        <v>PPC20</v>
      </c>
      <c r="K1550" s="9" t="str">
        <f t="shared" si="179"/>
        <v>POSTE DE CONCRETO ARMADO DE 13/400/150/345</v>
      </c>
      <c r="L1550" s="139">
        <f t="shared" si="180"/>
        <v>0.54</v>
      </c>
    </row>
    <row r="1551" spans="1:12" x14ac:dyDescent="0.25">
      <c r="A1551" s="193">
        <f>+'Información ELECTRO PUNO'!A1531</f>
        <v>1530</v>
      </c>
      <c r="B1551" s="26" t="str">
        <f t="shared" si="178"/>
        <v>SICODI</v>
      </c>
      <c r="C1551" s="9" t="str">
        <f t="shared" si="174"/>
        <v>Puno</v>
      </c>
      <c r="D1551" s="9" t="str">
        <f t="shared" si="175"/>
        <v>No Reporta</v>
      </c>
      <c r="E1551" s="9" t="str">
        <f t="shared" si="176"/>
        <v>No Reporta</v>
      </c>
      <c r="F1551" s="194" t="str">
        <f>+'Información ELECTRO PUNO'!E1531</f>
        <v>MT</v>
      </c>
      <c r="G1551" s="194">
        <f>+'Información ELECTRO PUNO'!G1531</f>
        <v>13</v>
      </c>
      <c r="H1551" s="9" t="str">
        <f t="shared" si="177"/>
        <v>Poste</v>
      </c>
      <c r="I1551" s="194" t="str">
        <f>+'Información ELECTRO PUNO'!F1531</f>
        <v>Concreto Armado C</v>
      </c>
      <c r="J1551" s="194" t="str">
        <f>+'Información ELECTRO PUNO'!B1531</f>
        <v>PPC20</v>
      </c>
      <c r="K1551" s="9" t="str">
        <f t="shared" si="179"/>
        <v>POSTE DE CONCRETO ARMADO DE 13/400/150/345</v>
      </c>
      <c r="L1551" s="139">
        <f t="shared" si="180"/>
        <v>0.54</v>
      </c>
    </row>
    <row r="1552" spans="1:12" x14ac:dyDescent="0.25">
      <c r="A1552" s="193">
        <f>+'Información ELECTRO PUNO'!A1532</f>
        <v>1531</v>
      </c>
      <c r="B1552" s="26" t="str">
        <f t="shared" si="178"/>
        <v>SICODI</v>
      </c>
      <c r="C1552" s="9" t="str">
        <f t="shared" si="174"/>
        <v>Puno</v>
      </c>
      <c r="D1552" s="9" t="str">
        <f t="shared" si="175"/>
        <v>No Reporta</v>
      </c>
      <c r="E1552" s="9" t="str">
        <f t="shared" si="176"/>
        <v>No Reporta</v>
      </c>
      <c r="F1552" s="194" t="str">
        <f>+'Información ELECTRO PUNO'!E1532</f>
        <v>MT</v>
      </c>
      <c r="G1552" s="194">
        <f>+'Información ELECTRO PUNO'!G1532</f>
        <v>13</v>
      </c>
      <c r="H1552" s="9" t="str">
        <f t="shared" si="177"/>
        <v>Poste</v>
      </c>
      <c r="I1552" s="194" t="str">
        <f>+'Información ELECTRO PUNO'!F1532</f>
        <v>Concreto Armado C</v>
      </c>
      <c r="J1552" s="194" t="str">
        <f>+'Información ELECTRO PUNO'!B1532</f>
        <v>PPC20</v>
      </c>
      <c r="K1552" s="9" t="str">
        <f t="shared" si="179"/>
        <v>POSTE DE CONCRETO ARMADO DE 13/400/150/345</v>
      </c>
      <c r="L1552" s="139">
        <f t="shared" si="180"/>
        <v>0.54</v>
      </c>
    </row>
    <row r="1553" spans="1:12" x14ac:dyDescent="0.25">
      <c r="A1553" s="193">
        <f>+'Información ELECTRO PUNO'!A1533</f>
        <v>1532</v>
      </c>
      <c r="B1553" s="26" t="str">
        <f t="shared" si="178"/>
        <v>SICODI</v>
      </c>
      <c r="C1553" s="9" t="str">
        <f t="shared" si="174"/>
        <v>Puno</v>
      </c>
      <c r="D1553" s="9" t="str">
        <f t="shared" si="175"/>
        <v>No Reporta</v>
      </c>
      <c r="E1553" s="9" t="str">
        <f t="shared" si="176"/>
        <v>No Reporta</v>
      </c>
      <c r="F1553" s="194" t="str">
        <f>+'Información ELECTRO PUNO'!E1533</f>
        <v>MT</v>
      </c>
      <c r="G1553" s="194">
        <f>+'Información ELECTRO PUNO'!G1533</f>
        <v>13</v>
      </c>
      <c r="H1553" s="9" t="str">
        <f t="shared" si="177"/>
        <v>Poste</v>
      </c>
      <c r="I1553" s="194" t="str">
        <f>+'Información ELECTRO PUNO'!F1533</f>
        <v>Concreto Armado C</v>
      </c>
      <c r="J1553" s="194" t="str">
        <f>+'Información ELECTRO PUNO'!B1533</f>
        <v>PPC20</v>
      </c>
      <c r="K1553" s="9" t="str">
        <f t="shared" si="179"/>
        <v>POSTE DE CONCRETO ARMADO DE 13/400/150/345</v>
      </c>
      <c r="L1553" s="139">
        <f t="shared" si="180"/>
        <v>0.54</v>
      </c>
    </row>
    <row r="1554" spans="1:12" x14ac:dyDescent="0.25">
      <c r="A1554" s="193">
        <f>+'Información ELECTRO PUNO'!A1534</f>
        <v>1533</v>
      </c>
      <c r="B1554" s="26" t="str">
        <f t="shared" si="178"/>
        <v>SICODI</v>
      </c>
      <c r="C1554" s="9" t="str">
        <f t="shared" si="174"/>
        <v>Puno</v>
      </c>
      <c r="D1554" s="9" t="str">
        <f t="shared" si="175"/>
        <v>No Reporta</v>
      </c>
      <c r="E1554" s="9" t="str">
        <f t="shared" si="176"/>
        <v>No Reporta</v>
      </c>
      <c r="F1554" s="194" t="str">
        <f>+'Información ELECTRO PUNO'!E1534</f>
        <v>MT</v>
      </c>
      <c r="G1554" s="194">
        <f>+'Información ELECTRO PUNO'!G1534</f>
        <v>13</v>
      </c>
      <c r="H1554" s="9" t="str">
        <f t="shared" si="177"/>
        <v>Poste</v>
      </c>
      <c r="I1554" s="194" t="str">
        <f>+'Información ELECTRO PUNO'!F1534</f>
        <v>Concreto Armado C</v>
      </c>
      <c r="J1554" s="194" t="str">
        <f>+'Información ELECTRO PUNO'!B1534</f>
        <v>PPC20</v>
      </c>
      <c r="K1554" s="9" t="str">
        <f t="shared" si="179"/>
        <v>POSTE DE CONCRETO ARMADO DE 13/400/150/345</v>
      </c>
      <c r="L1554" s="139">
        <f t="shared" si="180"/>
        <v>0.54</v>
      </c>
    </row>
    <row r="1555" spans="1:12" x14ac:dyDescent="0.25">
      <c r="A1555" s="193">
        <f>+'Información ELECTRO PUNO'!A1535</f>
        <v>1534</v>
      </c>
      <c r="B1555" s="26" t="str">
        <f t="shared" si="178"/>
        <v>SICODI</v>
      </c>
      <c r="C1555" s="9" t="str">
        <f t="shared" si="174"/>
        <v>Puno</v>
      </c>
      <c r="D1555" s="9" t="str">
        <f t="shared" si="175"/>
        <v>No Reporta</v>
      </c>
      <c r="E1555" s="9" t="str">
        <f t="shared" si="176"/>
        <v>No Reporta</v>
      </c>
      <c r="F1555" s="194" t="str">
        <f>+'Información ELECTRO PUNO'!E1535</f>
        <v>MT</v>
      </c>
      <c r="G1555" s="194">
        <f>+'Información ELECTRO PUNO'!G1535</f>
        <v>13</v>
      </c>
      <c r="H1555" s="9" t="str">
        <f t="shared" si="177"/>
        <v>Poste</v>
      </c>
      <c r="I1555" s="194" t="str">
        <f>+'Información ELECTRO PUNO'!F1535</f>
        <v>Concreto Armado C</v>
      </c>
      <c r="J1555" s="194" t="str">
        <f>+'Información ELECTRO PUNO'!B1535</f>
        <v>PPC20</v>
      </c>
      <c r="K1555" s="9" t="str">
        <f t="shared" si="179"/>
        <v>POSTE DE CONCRETO ARMADO DE 13/400/150/345</v>
      </c>
      <c r="L1555" s="139">
        <f t="shared" si="180"/>
        <v>0.54</v>
      </c>
    </row>
    <row r="1556" spans="1:12" x14ac:dyDescent="0.25">
      <c r="A1556" s="193">
        <f>+'Información ELECTRO PUNO'!A1536</f>
        <v>1535</v>
      </c>
      <c r="B1556" s="26" t="str">
        <f t="shared" si="178"/>
        <v>SICODI</v>
      </c>
      <c r="C1556" s="9" t="str">
        <f t="shared" si="174"/>
        <v>Puno</v>
      </c>
      <c r="D1556" s="9" t="str">
        <f t="shared" si="175"/>
        <v>No Reporta</v>
      </c>
      <c r="E1556" s="9" t="str">
        <f t="shared" si="176"/>
        <v>No Reporta</v>
      </c>
      <c r="F1556" s="194" t="str">
        <f>+'Información ELECTRO PUNO'!E1536</f>
        <v>MT</v>
      </c>
      <c r="G1556" s="194">
        <f>+'Información ELECTRO PUNO'!G1536</f>
        <v>13</v>
      </c>
      <c r="H1556" s="9" t="str">
        <f t="shared" si="177"/>
        <v>Poste</v>
      </c>
      <c r="I1556" s="194" t="str">
        <f>+'Información ELECTRO PUNO'!F1536</f>
        <v>Concreto Armado C</v>
      </c>
      <c r="J1556" s="194" t="str">
        <f>+'Información ELECTRO PUNO'!B1536</f>
        <v>PPC20</v>
      </c>
      <c r="K1556" s="9" t="str">
        <f t="shared" si="179"/>
        <v>POSTE DE CONCRETO ARMADO DE 13/400/150/345</v>
      </c>
      <c r="L1556" s="139">
        <f t="shared" si="180"/>
        <v>0.54</v>
      </c>
    </row>
    <row r="1557" spans="1:12" x14ac:dyDescent="0.25">
      <c r="A1557" s="193">
        <f>+'Información ELECTRO PUNO'!A1537</f>
        <v>1536</v>
      </c>
      <c r="B1557" s="26" t="str">
        <f t="shared" si="178"/>
        <v>SICODI</v>
      </c>
      <c r="C1557" s="9" t="str">
        <f t="shared" si="174"/>
        <v>Puno</v>
      </c>
      <c r="D1557" s="9" t="str">
        <f t="shared" si="175"/>
        <v>No Reporta</v>
      </c>
      <c r="E1557" s="9" t="str">
        <f t="shared" si="176"/>
        <v>No Reporta</v>
      </c>
      <c r="F1557" s="194" t="str">
        <f>+'Información ELECTRO PUNO'!E1537</f>
        <v>MT</v>
      </c>
      <c r="G1557" s="194">
        <f>+'Información ELECTRO PUNO'!G1537</f>
        <v>13</v>
      </c>
      <c r="H1557" s="9" t="str">
        <f t="shared" si="177"/>
        <v>Poste</v>
      </c>
      <c r="I1557" s="194" t="str">
        <f>+'Información ELECTRO PUNO'!F1537</f>
        <v>Concreto Armado C</v>
      </c>
      <c r="J1557" s="194" t="str">
        <f>+'Información ELECTRO PUNO'!B1537</f>
        <v>PPC20</v>
      </c>
      <c r="K1557" s="9" t="str">
        <f t="shared" si="179"/>
        <v>POSTE DE CONCRETO ARMADO DE 13/400/150/345</v>
      </c>
      <c r="L1557" s="139">
        <f t="shared" si="180"/>
        <v>0.54</v>
      </c>
    </row>
    <row r="1558" spans="1:12" x14ac:dyDescent="0.25">
      <c r="A1558" s="193">
        <f>+'Información ELECTRO PUNO'!A1538</f>
        <v>1537</v>
      </c>
      <c r="B1558" s="26" t="str">
        <f t="shared" si="178"/>
        <v>SICODI</v>
      </c>
      <c r="C1558" s="9" t="str">
        <f t="shared" ref="C1558:C1621" si="181">+$C$10</f>
        <v>Puno</v>
      </c>
      <c r="D1558" s="9" t="str">
        <f t="shared" ref="D1558:D1621" si="182">+$D$10</f>
        <v>No Reporta</v>
      </c>
      <c r="E1558" s="9" t="str">
        <f t="shared" ref="E1558:E1621" si="183">+$E$10</f>
        <v>No Reporta</v>
      </c>
      <c r="F1558" s="194" t="str">
        <f>+'Información ELECTRO PUNO'!E1538</f>
        <v>MT</v>
      </c>
      <c r="G1558" s="194">
        <f>+'Información ELECTRO PUNO'!G1538</f>
        <v>13</v>
      </c>
      <c r="H1558" s="9" t="str">
        <f t="shared" ref="H1558:H1621" si="184">+$H$10</f>
        <v>Poste</v>
      </c>
      <c r="I1558" s="194" t="str">
        <f>+'Información ELECTRO PUNO'!F1538</f>
        <v>Concreto Armado C</v>
      </c>
      <c r="J1558" s="194" t="str">
        <f>+'Información ELECTRO PUNO'!B1538</f>
        <v>PPC20</v>
      </c>
      <c r="K1558" s="9" t="str">
        <f t="shared" si="179"/>
        <v>POSTE DE CONCRETO ARMADO DE 13/400/150/345</v>
      </c>
      <c r="L1558" s="139">
        <f t="shared" si="180"/>
        <v>0.54</v>
      </c>
    </row>
    <row r="1559" spans="1:12" x14ac:dyDescent="0.25">
      <c r="A1559" s="193">
        <f>+'Información ELECTRO PUNO'!A1539</f>
        <v>1538</v>
      </c>
      <c r="B1559" s="26" t="str">
        <f t="shared" ref="B1559:B1622" si="185">+INDEX($B$8:$B$16,MATCH(J1559,$J$8:$J$16,0))</f>
        <v>SICODI</v>
      </c>
      <c r="C1559" s="9" t="str">
        <f t="shared" si="181"/>
        <v>Puno</v>
      </c>
      <c r="D1559" s="9" t="str">
        <f t="shared" si="182"/>
        <v>No Reporta</v>
      </c>
      <c r="E1559" s="9" t="str">
        <f t="shared" si="183"/>
        <v>No Reporta</v>
      </c>
      <c r="F1559" s="194" t="str">
        <f>+'Información ELECTRO PUNO'!E1539</f>
        <v>MT</v>
      </c>
      <c r="G1559" s="194">
        <f>+'Información ELECTRO PUNO'!G1539</f>
        <v>13</v>
      </c>
      <c r="H1559" s="9" t="str">
        <f t="shared" si="184"/>
        <v>Poste</v>
      </c>
      <c r="I1559" s="194" t="str">
        <f>+'Información ELECTRO PUNO'!F1539</f>
        <v>Concreto Armado C</v>
      </c>
      <c r="J1559" s="194" t="str">
        <f>+'Información ELECTRO PUNO'!B1539</f>
        <v>PPC20</v>
      </c>
      <c r="K1559" s="9" t="str">
        <f t="shared" ref="K1559:K1622" si="186">+VLOOKUP(J1559,$J$8:$K$16,2,FALSE)</f>
        <v>POSTE DE CONCRETO ARMADO DE 13/400/150/345</v>
      </c>
      <c r="L1559" s="139">
        <f t="shared" ref="L1559:L1622" si="187">+VLOOKUP(J1559,$J$8:$U$16,12,FALSE)</f>
        <v>0.54</v>
      </c>
    </row>
    <row r="1560" spans="1:12" x14ac:dyDescent="0.25">
      <c r="A1560" s="193">
        <f>+'Información ELECTRO PUNO'!A1540</f>
        <v>1539</v>
      </c>
      <c r="B1560" s="26" t="str">
        <f t="shared" si="185"/>
        <v>SICODI</v>
      </c>
      <c r="C1560" s="9" t="str">
        <f t="shared" si="181"/>
        <v>Puno</v>
      </c>
      <c r="D1560" s="9" t="str">
        <f t="shared" si="182"/>
        <v>No Reporta</v>
      </c>
      <c r="E1560" s="9" t="str">
        <f t="shared" si="183"/>
        <v>No Reporta</v>
      </c>
      <c r="F1560" s="194" t="str">
        <f>+'Información ELECTRO PUNO'!E1540</f>
        <v>MT</v>
      </c>
      <c r="G1560" s="194">
        <f>+'Información ELECTRO PUNO'!G1540</f>
        <v>13</v>
      </c>
      <c r="H1560" s="9" t="str">
        <f t="shared" si="184"/>
        <v>Poste</v>
      </c>
      <c r="I1560" s="194" t="str">
        <f>+'Información ELECTRO PUNO'!F1540</f>
        <v>Concreto Armado C</v>
      </c>
      <c r="J1560" s="194" t="str">
        <f>+'Información ELECTRO PUNO'!B1540</f>
        <v>PPC20</v>
      </c>
      <c r="K1560" s="9" t="str">
        <f t="shared" si="186"/>
        <v>POSTE DE CONCRETO ARMADO DE 13/400/150/345</v>
      </c>
      <c r="L1560" s="139">
        <f t="shared" si="187"/>
        <v>0.54</v>
      </c>
    </row>
    <row r="1561" spans="1:12" x14ac:dyDescent="0.25">
      <c r="A1561" s="193">
        <f>+'Información ELECTRO PUNO'!A1541</f>
        <v>1540</v>
      </c>
      <c r="B1561" s="26" t="str">
        <f t="shared" si="185"/>
        <v>SICODI</v>
      </c>
      <c r="C1561" s="9" t="str">
        <f t="shared" si="181"/>
        <v>Puno</v>
      </c>
      <c r="D1561" s="9" t="str">
        <f t="shared" si="182"/>
        <v>No Reporta</v>
      </c>
      <c r="E1561" s="9" t="str">
        <f t="shared" si="183"/>
        <v>No Reporta</v>
      </c>
      <c r="F1561" s="194" t="str">
        <f>+'Información ELECTRO PUNO'!E1541</f>
        <v>MT</v>
      </c>
      <c r="G1561" s="194">
        <f>+'Información ELECTRO PUNO'!G1541</f>
        <v>13</v>
      </c>
      <c r="H1561" s="9" t="str">
        <f t="shared" si="184"/>
        <v>Poste</v>
      </c>
      <c r="I1561" s="194" t="str">
        <f>+'Información ELECTRO PUNO'!F1541</f>
        <v>Concreto Armado C</v>
      </c>
      <c r="J1561" s="194" t="str">
        <f>+'Información ELECTRO PUNO'!B1541</f>
        <v>PPC20</v>
      </c>
      <c r="K1561" s="9" t="str">
        <f t="shared" si="186"/>
        <v>POSTE DE CONCRETO ARMADO DE 13/400/150/345</v>
      </c>
      <c r="L1561" s="139">
        <f t="shared" si="187"/>
        <v>0.54</v>
      </c>
    </row>
    <row r="1562" spans="1:12" x14ac:dyDescent="0.25">
      <c r="A1562" s="193">
        <f>+'Información ELECTRO PUNO'!A1542</f>
        <v>1541</v>
      </c>
      <c r="B1562" s="26" t="str">
        <f t="shared" si="185"/>
        <v>SICODI</v>
      </c>
      <c r="C1562" s="9" t="str">
        <f t="shared" si="181"/>
        <v>Puno</v>
      </c>
      <c r="D1562" s="9" t="str">
        <f t="shared" si="182"/>
        <v>No Reporta</v>
      </c>
      <c r="E1562" s="9" t="str">
        <f t="shared" si="183"/>
        <v>No Reporta</v>
      </c>
      <c r="F1562" s="194" t="str">
        <f>+'Información ELECTRO PUNO'!E1542</f>
        <v>MT</v>
      </c>
      <c r="G1562" s="194">
        <f>+'Información ELECTRO PUNO'!G1542</f>
        <v>13</v>
      </c>
      <c r="H1562" s="9" t="str">
        <f t="shared" si="184"/>
        <v>Poste</v>
      </c>
      <c r="I1562" s="194" t="str">
        <f>+'Información ELECTRO PUNO'!F1542</f>
        <v>Concreto Armado C</v>
      </c>
      <c r="J1562" s="194" t="str">
        <f>+'Información ELECTRO PUNO'!B1542</f>
        <v>PPC20</v>
      </c>
      <c r="K1562" s="9" t="str">
        <f t="shared" si="186"/>
        <v>POSTE DE CONCRETO ARMADO DE 13/400/150/345</v>
      </c>
      <c r="L1562" s="139">
        <f t="shared" si="187"/>
        <v>0.54</v>
      </c>
    </row>
    <row r="1563" spans="1:12" x14ac:dyDescent="0.25">
      <c r="A1563" s="193">
        <f>+'Información ELECTRO PUNO'!A1543</f>
        <v>1542</v>
      </c>
      <c r="B1563" s="26" t="str">
        <f t="shared" si="185"/>
        <v>SICODI</v>
      </c>
      <c r="C1563" s="9" t="str">
        <f t="shared" si="181"/>
        <v>Puno</v>
      </c>
      <c r="D1563" s="9" t="str">
        <f t="shared" si="182"/>
        <v>No Reporta</v>
      </c>
      <c r="E1563" s="9" t="str">
        <f t="shared" si="183"/>
        <v>No Reporta</v>
      </c>
      <c r="F1563" s="194" t="str">
        <f>+'Información ELECTRO PUNO'!E1543</f>
        <v>MT</v>
      </c>
      <c r="G1563" s="194">
        <f>+'Información ELECTRO PUNO'!G1543</f>
        <v>13</v>
      </c>
      <c r="H1563" s="9" t="str">
        <f t="shared" si="184"/>
        <v>Poste</v>
      </c>
      <c r="I1563" s="194" t="str">
        <f>+'Información ELECTRO PUNO'!F1543</f>
        <v>Concreto Armado C</v>
      </c>
      <c r="J1563" s="194" t="str">
        <f>+'Información ELECTRO PUNO'!B1543</f>
        <v>PPC20</v>
      </c>
      <c r="K1563" s="9" t="str">
        <f t="shared" si="186"/>
        <v>POSTE DE CONCRETO ARMADO DE 13/400/150/345</v>
      </c>
      <c r="L1563" s="139">
        <f t="shared" si="187"/>
        <v>0.54</v>
      </c>
    </row>
    <row r="1564" spans="1:12" x14ac:dyDescent="0.25">
      <c r="A1564" s="193">
        <f>+'Información ELECTRO PUNO'!A1544</f>
        <v>1543</v>
      </c>
      <c r="B1564" s="26" t="str">
        <f t="shared" si="185"/>
        <v>SICODI</v>
      </c>
      <c r="C1564" s="9" t="str">
        <f t="shared" si="181"/>
        <v>Puno</v>
      </c>
      <c r="D1564" s="9" t="str">
        <f t="shared" si="182"/>
        <v>No Reporta</v>
      </c>
      <c r="E1564" s="9" t="str">
        <f t="shared" si="183"/>
        <v>No Reporta</v>
      </c>
      <c r="F1564" s="194" t="str">
        <f>+'Información ELECTRO PUNO'!E1544</f>
        <v>MT</v>
      </c>
      <c r="G1564" s="194">
        <f>+'Información ELECTRO PUNO'!G1544</f>
        <v>13</v>
      </c>
      <c r="H1564" s="9" t="str">
        <f t="shared" si="184"/>
        <v>Poste</v>
      </c>
      <c r="I1564" s="194" t="str">
        <f>+'Información ELECTRO PUNO'!F1544</f>
        <v>Concreto Armado C</v>
      </c>
      <c r="J1564" s="194" t="str">
        <f>+'Información ELECTRO PUNO'!B1544</f>
        <v>PPC20</v>
      </c>
      <c r="K1564" s="9" t="str">
        <f t="shared" si="186"/>
        <v>POSTE DE CONCRETO ARMADO DE 13/400/150/345</v>
      </c>
      <c r="L1564" s="139">
        <f t="shared" si="187"/>
        <v>0.54</v>
      </c>
    </row>
    <row r="1565" spans="1:12" x14ac:dyDescent="0.25">
      <c r="A1565" s="193">
        <f>+'Información ELECTRO PUNO'!A1545</f>
        <v>1544</v>
      </c>
      <c r="B1565" s="26" t="str">
        <f t="shared" si="185"/>
        <v>SICODI</v>
      </c>
      <c r="C1565" s="9" t="str">
        <f t="shared" si="181"/>
        <v>Puno</v>
      </c>
      <c r="D1565" s="9" t="str">
        <f t="shared" si="182"/>
        <v>No Reporta</v>
      </c>
      <c r="E1565" s="9" t="str">
        <f t="shared" si="183"/>
        <v>No Reporta</v>
      </c>
      <c r="F1565" s="194" t="str">
        <f>+'Información ELECTRO PUNO'!E1545</f>
        <v>MT</v>
      </c>
      <c r="G1565" s="194">
        <f>+'Información ELECTRO PUNO'!G1545</f>
        <v>13</v>
      </c>
      <c r="H1565" s="9" t="str">
        <f t="shared" si="184"/>
        <v>Poste</v>
      </c>
      <c r="I1565" s="194" t="str">
        <f>+'Información ELECTRO PUNO'!F1545</f>
        <v>Concreto Armado C</v>
      </c>
      <c r="J1565" s="194" t="str">
        <f>+'Información ELECTRO PUNO'!B1545</f>
        <v>PPC20</v>
      </c>
      <c r="K1565" s="9" t="str">
        <f t="shared" si="186"/>
        <v>POSTE DE CONCRETO ARMADO DE 13/400/150/345</v>
      </c>
      <c r="L1565" s="139">
        <f t="shared" si="187"/>
        <v>0.54</v>
      </c>
    </row>
    <row r="1566" spans="1:12" x14ac:dyDescent="0.25">
      <c r="A1566" s="193">
        <f>+'Información ELECTRO PUNO'!A1546</f>
        <v>1545</v>
      </c>
      <c r="B1566" s="26" t="str">
        <f t="shared" si="185"/>
        <v>SICODI</v>
      </c>
      <c r="C1566" s="9" t="str">
        <f t="shared" si="181"/>
        <v>Puno</v>
      </c>
      <c r="D1566" s="9" t="str">
        <f t="shared" si="182"/>
        <v>No Reporta</v>
      </c>
      <c r="E1566" s="9" t="str">
        <f t="shared" si="183"/>
        <v>No Reporta</v>
      </c>
      <c r="F1566" s="194" t="str">
        <f>+'Información ELECTRO PUNO'!E1546</f>
        <v>MT</v>
      </c>
      <c r="G1566" s="194">
        <f>+'Información ELECTRO PUNO'!G1546</f>
        <v>13</v>
      </c>
      <c r="H1566" s="9" t="str">
        <f t="shared" si="184"/>
        <v>Poste</v>
      </c>
      <c r="I1566" s="194" t="str">
        <f>+'Información ELECTRO PUNO'!F1546</f>
        <v>Concreto Armado C</v>
      </c>
      <c r="J1566" s="194" t="str">
        <f>+'Información ELECTRO PUNO'!B1546</f>
        <v>PPC20</v>
      </c>
      <c r="K1566" s="9" t="str">
        <f t="shared" si="186"/>
        <v>POSTE DE CONCRETO ARMADO DE 13/400/150/345</v>
      </c>
      <c r="L1566" s="139">
        <f t="shared" si="187"/>
        <v>0.54</v>
      </c>
    </row>
    <row r="1567" spans="1:12" x14ac:dyDescent="0.25">
      <c r="A1567" s="193">
        <f>+'Información ELECTRO PUNO'!A1547</f>
        <v>1546</v>
      </c>
      <c r="B1567" s="26" t="str">
        <f t="shared" si="185"/>
        <v>SICODI</v>
      </c>
      <c r="C1567" s="9" t="str">
        <f t="shared" si="181"/>
        <v>Puno</v>
      </c>
      <c r="D1567" s="9" t="str">
        <f t="shared" si="182"/>
        <v>No Reporta</v>
      </c>
      <c r="E1567" s="9" t="str">
        <f t="shared" si="183"/>
        <v>No Reporta</v>
      </c>
      <c r="F1567" s="194" t="str">
        <f>+'Información ELECTRO PUNO'!E1547</f>
        <v>MT</v>
      </c>
      <c r="G1567" s="194">
        <f>+'Información ELECTRO PUNO'!G1547</f>
        <v>13</v>
      </c>
      <c r="H1567" s="9" t="str">
        <f t="shared" si="184"/>
        <v>Poste</v>
      </c>
      <c r="I1567" s="194" t="str">
        <f>+'Información ELECTRO PUNO'!F1547</f>
        <v>Concreto Armado C</v>
      </c>
      <c r="J1567" s="194" t="str">
        <f>+'Información ELECTRO PUNO'!B1547</f>
        <v>PPC20</v>
      </c>
      <c r="K1567" s="9" t="str">
        <f t="shared" si="186"/>
        <v>POSTE DE CONCRETO ARMADO DE 13/400/150/345</v>
      </c>
      <c r="L1567" s="139">
        <f t="shared" si="187"/>
        <v>0.54</v>
      </c>
    </row>
    <row r="1568" spans="1:12" x14ac:dyDescent="0.25">
      <c r="A1568" s="193">
        <f>+'Información ELECTRO PUNO'!A1548</f>
        <v>1547</v>
      </c>
      <c r="B1568" s="26" t="str">
        <f t="shared" si="185"/>
        <v>SICODI</v>
      </c>
      <c r="C1568" s="9" t="str">
        <f t="shared" si="181"/>
        <v>Puno</v>
      </c>
      <c r="D1568" s="9" t="str">
        <f t="shared" si="182"/>
        <v>No Reporta</v>
      </c>
      <c r="E1568" s="9" t="str">
        <f t="shared" si="183"/>
        <v>No Reporta</v>
      </c>
      <c r="F1568" s="194" t="str">
        <f>+'Información ELECTRO PUNO'!E1548</f>
        <v>MT</v>
      </c>
      <c r="G1568" s="194">
        <f>+'Información ELECTRO PUNO'!G1548</f>
        <v>13</v>
      </c>
      <c r="H1568" s="9" t="str">
        <f t="shared" si="184"/>
        <v>Poste</v>
      </c>
      <c r="I1568" s="194" t="str">
        <f>+'Información ELECTRO PUNO'!F1548</f>
        <v>Concreto Armado C</v>
      </c>
      <c r="J1568" s="194" t="str">
        <f>+'Información ELECTRO PUNO'!B1548</f>
        <v>PPC20</v>
      </c>
      <c r="K1568" s="9" t="str">
        <f t="shared" si="186"/>
        <v>POSTE DE CONCRETO ARMADO DE 13/400/150/345</v>
      </c>
      <c r="L1568" s="139">
        <f t="shared" si="187"/>
        <v>0.54</v>
      </c>
    </row>
    <row r="1569" spans="1:12" x14ac:dyDescent="0.25">
      <c r="A1569" s="193">
        <f>+'Información ELECTRO PUNO'!A1549</f>
        <v>1548</v>
      </c>
      <c r="B1569" s="26" t="str">
        <f t="shared" si="185"/>
        <v>SICODI</v>
      </c>
      <c r="C1569" s="9" t="str">
        <f t="shared" si="181"/>
        <v>Puno</v>
      </c>
      <c r="D1569" s="9" t="str">
        <f t="shared" si="182"/>
        <v>No Reporta</v>
      </c>
      <c r="E1569" s="9" t="str">
        <f t="shared" si="183"/>
        <v>No Reporta</v>
      </c>
      <c r="F1569" s="194" t="str">
        <f>+'Información ELECTRO PUNO'!E1549</f>
        <v>MT</v>
      </c>
      <c r="G1569" s="194">
        <f>+'Información ELECTRO PUNO'!G1549</f>
        <v>13</v>
      </c>
      <c r="H1569" s="9" t="str">
        <f t="shared" si="184"/>
        <v>Poste</v>
      </c>
      <c r="I1569" s="194" t="str">
        <f>+'Información ELECTRO PUNO'!F1549</f>
        <v>Concreto Armado C</v>
      </c>
      <c r="J1569" s="194" t="str">
        <f>+'Información ELECTRO PUNO'!B1549</f>
        <v>PPC20</v>
      </c>
      <c r="K1569" s="9" t="str">
        <f t="shared" si="186"/>
        <v>POSTE DE CONCRETO ARMADO DE 13/400/150/345</v>
      </c>
      <c r="L1569" s="139">
        <f t="shared" si="187"/>
        <v>0.54</v>
      </c>
    </row>
    <row r="1570" spans="1:12" x14ac:dyDescent="0.25">
      <c r="A1570" s="193">
        <f>+'Información ELECTRO PUNO'!A1550</f>
        <v>1549</v>
      </c>
      <c r="B1570" s="26" t="str">
        <f t="shared" si="185"/>
        <v>SICODI</v>
      </c>
      <c r="C1570" s="9" t="str">
        <f t="shared" si="181"/>
        <v>Puno</v>
      </c>
      <c r="D1570" s="9" t="str">
        <f t="shared" si="182"/>
        <v>No Reporta</v>
      </c>
      <c r="E1570" s="9" t="str">
        <f t="shared" si="183"/>
        <v>No Reporta</v>
      </c>
      <c r="F1570" s="194" t="str">
        <f>+'Información ELECTRO PUNO'!E1550</f>
        <v>MT</v>
      </c>
      <c r="G1570" s="194">
        <f>+'Información ELECTRO PUNO'!G1550</f>
        <v>13</v>
      </c>
      <c r="H1570" s="9" t="str">
        <f t="shared" si="184"/>
        <v>Poste</v>
      </c>
      <c r="I1570" s="194" t="str">
        <f>+'Información ELECTRO PUNO'!F1550</f>
        <v>Concreto Armado C</v>
      </c>
      <c r="J1570" s="194" t="str">
        <f>+'Información ELECTRO PUNO'!B1550</f>
        <v>PPC20</v>
      </c>
      <c r="K1570" s="9" t="str">
        <f t="shared" si="186"/>
        <v>POSTE DE CONCRETO ARMADO DE 13/400/150/345</v>
      </c>
      <c r="L1570" s="139">
        <f t="shared" si="187"/>
        <v>0.54</v>
      </c>
    </row>
    <row r="1571" spans="1:12" x14ac:dyDescent="0.25">
      <c r="A1571" s="193">
        <f>+'Información ELECTRO PUNO'!A1551</f>
        <v>1550</v>
      </c>
      <c r="B1571" s="26" t="str">
        <f t="shared" si="185"/>
        <v>SICODI</v>
      </c>
      <c r="C1571" s="9" t="str">
        <f t="shared" si="181"/>
        <v>Puno</v>
      </c>
      <c r="D1571" s="9" t="str">
        <f t="shared" si="182"/>
        <v>No Reporta</v>
      </c>
      <c r="E1571" s="9" t="str">
        <f t="shared" si="183"/>
        <v>No Reporta</v>
      </c>
      <c r="F1571" s="194" t="str">
        <f>+'Información ELECTRO PUNO'!E1551</f>
        <v>MT</v>
      </c>
      <c r="G1571" s="194">
        <f>+'Información ELECTRO PUNO'!G1551</f>
        <v>13</v>
      </c>
      <c r="H1571" s="9" t="str">
        <f t="shared" si="184"/>
        <v>Poste</v>
      </c>
      <c r="I1571" s="194" t="str">
        <f>+'Información ELECTRO PUNO'!F1551</f>
        <v>Concreto Armado C</v>
      </c>
      <c r="J1571" s="194" t="str">
        <f>+'Información ELECTRO PUNO'!B1551</f>
        <v>PPC20</v>
      </c>
      <c r="K1571" s="9" t="str">
        <f t="shared" si="186"/>
        <v>POSTE DE CONCRETO ARMADO DE 13/400/150/345</v>
      </c>
      <c r="L1571" s="139">
        <f t="shared" si="187"/>
        <v>0.54</v>
      </c>
    </row>
    <row r="1572" spans="1:12" x14ac:dyDescent="0.25">
      <c r="A1572" s="193">
        <f>+'Información ELECTRO PUNO'!A1552</f>
        <v>1551</v>
      </c>
      <c r="B1572" s="26" t="str">
        <f t="shared" si="185"/>
        <v>SICODI</v>
      </c>
      <c r="C1572" s="9" t="str">
        <f t="shared" si="181"/>
        <v>Puno</v>
      </c>
      <c r="D1572" s="9" t="str">
        <f t="shared" si="182"/>
        <v>No Reporta</v>
      </c>
      <c r="E1572" s="9" t="str">
        <f t="shared" si="183"/>
        <v>No Reporta</v>
      </c>
      <c r="F1572" s="194" t="str">
        <f>+'Información ELECTRO PUNO'!E1552</f>
        <v>MT</v>
      </c>
      <c r="G1572" s="194">
        <f>+'Información ELECTRO PUNO'!G1552</f>
        <v>13</v>
      </c>
      <c r="H1572" s="9" t="str">
        <f t="shared" si="184"/>
        <v>Poste</v>
      </c>
      <c r="I1572" s="194" t="str">
        <f>+'Información ELECTRO PUNO'!F1552</f>
        <v>Concreto Armado C</v>
      </c>
      <c r="J1572" s="194" t="str">
        <f>+'Información ELECTRO PUNO'!B1552</f>
        <v>PPC20</v>
      </c>
      <c r="K1572" s="9" t="str">
        <f t="shared" si="186"/>
        <v>POSTE DE CONCRETO ARMADO DE 13/400/150/345</v>
      </c>
      <c r="L1572" s="139">
        <f t="shared" si="187"/>
        <v>0.54</v>
      </c>
    </row>
    <row r="1573" spans="1:12" x14ac:dyDescent="0.25">
      <c r="A1573" s="193">
        <f>+'Información ELECTRO PUNO'!A1553</f>
        <v>1552</v>
      </c>
      <c r="B1573" s="26" t="str">
        <f t="shared" si="185"/>
        <v>SICODI</v>
      </c>
      <c r="C1573" s="9" t="str">
        <f t="shared" si="181"/>
        <v>Puno</v>
      </c>
      <c r="D1573" s="9" t="str">
        <f t="shared" si="182"/>
        <v>No Reporta</v>
      </c>
      <c r="E1573" s="9" t="str">
        <f t="shared" si="183"/>
        <v>No Reporta</v>
      </c>
      <c r="F1573" s="194" t="str">
        <f>+'Información ELECTRO PUNO'!E1553</f>
        <v>MT</v>
      </c>
      <c r="G1573" s="194">
        <f>+'Información ELECTRO PUNO'!G1553</f>
        <v>13</v>
      </c>
      <c r="H1573" s="9" t="str">
        <f t="shared" si="184"/>
        <v>Poste</v>
      </c>
      <c r="I1573" s="194" t="str">
        <f>+'Información ELECTRO PUNO'!F1553</f>
        <v>Concreto Armado C</v>
      </c>
      <c r="J1573" s="194" t="str">
        <f>+'Información ELECTRO PUNO'!B1553</f>
        <v>PPC20</v>
      </c>
      <c r="K1573" s="9" t="str">
        <f t="shared" si="186"/>
        <v>POSTE DE CONCRETO ARMADO DE 13/400/150/345</v>
      </c>
      <c r="L1573" s="139">
        <f t="shared" si="187"/>
        <v>0.54</v>
      </c>
    </row>
    <row r="1574" spans="1:12" x14ac:dyDescent="0.25">
      <c r="A1574" s="193">
        <f>+'Información ELECTRO PUNO'!A1554</f>
        <v>1553</v>
      </c>
      <c r="B1574" s="26" t="str">
        <f t="shared" si="185"/>
        <v>SICODI</v>
      </c>
      <c r="C1574" s="9" t="str">
        <f t="shared" si="181"/>
        <v>Puno</v>
      </c>
      <c r="D1574" s="9" t="str">
        <f t="shared" si="182"/>
        <v>No Reporta</v>
      </c>
      <c r="E1574" s="9" t="str">
        <f t="shared" si="183"/>
        <v>No Reporta</v>
      </c>
      <c r="F1574" s="194" t="str">
        <f>+'Información ELECTRO PUNO'!E1554</f>
        <v>MT</v>
      </c>
      <c r="G1574" s="194">
        <f>+'Información ELECTRO PUNO'!G1554</f>
        <v>13</v>
      </c>
      <c r="H1574" s="9" t="str">
        <f t="shared" si="184"/>
        <v>Poste</v>
      </c>
      <c r="I1574" s="194" t="str">
        <f>+'Información ELECTRO PUNO'!F1554</f>
        <v>Concreto Armado C</v>
      </c>
      <c r="J1574" s="194" t="str">
        <f>+'Información ELECTRO PUNO'!B1554</f>
        <v>PPC20</v>
      </c>
      <c r="K1574" s="9" t="str">
        <f t="shared" si="186"/>
        <v>POSTE DE CONCRETO ARMADO DE 13/400/150/345</v>
      </c>
      <c r="L1574" s="139">
        <f t="shared" si="187"/>
        <v>0.54</v>
      </c>
    </row>
    <row r="1575" spans="1:12" x14ac:dyDescent="0.25">
      <c r="A1575" s="193">
        <f>+'Información ELECTRO PUNO'!A1555</f>
        <v>1554</v>
      </c>
      <c r="B1575" s="26" t="str">
        <f t="shared" si="185"/>
        <v>SICODI</v>
      </c>
      <c r="C1575" s="9" t="str">
        <f t="shared" si="181"/>
        <v>Puno</v>
      </c>
      <c r="D1575" s="9" t="str">
        <f t="shared" si="182"/>
        <v>No Reporta</v>
      </c>
      <c r="E1575" s="9" t="str">
        <f t="shared" si="183"/>
        <v>No Reporta</v>
      </c>
      <c r="F1575" s="194" t="str">
        <f>+'Información ELECTRO PUNO'!E1555</f>
        <v>MT</v>
      </c>
      <c r="G1575" s="194">
        <f>+'Información ELECTRO PUNO'!G1555</f>
        <v>13</v>
      </c>
      <c r="H1575" s="9" t="str">
        <f t="shared" si="184"/>
        <v>Poste</v>
      </c>
      <c r="I1575" s="194" t="str">
        <f>+'Información ELECTRO PUNO'!F1555</f>
        <v>Concreto Armado C</v>
      </c>
      <c r="J1575" s="194" t="str">
        <f>+'Información ELECTRO PUNO'!B1555</f>
        <v>PPC20</v>
      </c>
      <c r="K1575" s="9" t="str">
        <f t="shared" si="186"/>
        <v>POSTE DE CONCRETO ARMADO DE 13/400/150/345</v>
      </c>
      <c r="L1575" s="139">
        <f t="shared" si="187"/>
        <v>0.54</v>
      </c>
    </row>
    <row r="1576" spans="1:12" x14ac:dyDescent="0.25">
      <c r="A1576" s="193">
        <f>+'Información ELECTRO PUNO'!A1556</f>
        <v>1555</v>
      </c>
      <c r="B1576" s="26" t="str">
        <f t="shared" si="185"/>
        <v>SICODI</v>
      </c>
      <c r="C1576" s="9" t="str">
        <f t="shared" si="181"/>
        <v>Puno</v>
      </c>
      <c r="D1576" s="9" t="str">
        <f t="shared" si="182"/>
        <v>No Reporta</v>
      </c>
      <c r="E1576" s="9" t="str">
        <f t="shared" si="183"/>
        <v>No Reporta</v>
      </c>
      <c r="F1576" s="194" t="str">
        <f>+'Información ELECTRO PUNO'!E1556</f>
        <v>MT</v>
      </c>
      <c r="G1576" s="194">
        <f>+'Información ELECTRO PUNO'!G1556</f>
        <v>13</v>
      </c>
      <c r="H1576" s="9" t="str">
        <f t="shared" si="184"/>
        <v>Poste</v>
      </c>
      <c r="I1576" s="194" t="str">
        <f>+'Información ELECTRO PUNO'!F1556</f>
        <v>Concreto Armado C</v>
      </c>
      <c r="J1576" s="194" t="str">
        <f>+'Información ELECTRO PUNO'!B1556</f>
        <v>PPC20</v>
      </c>
      <c r="K1576" s="9" t="str">
        <f t="shared" si="186"/>
        <v>POSTE DE CONCRETO ARMADO DE 13/400/150/345</v>
      </c>
      <c r="L1576" s="139">
        <f t="shared" si="187"/>
        <v>0.54</v>
      </c>
    </row>
    <row r="1577" spans="1:12" x14ac:dyDescent="0.25">
      <c r="A1577" s="193">
        <f>+'Información ELECTRO PUNO'!A1557</f>
        <v>1556</v>
      </c>
      <c r="B1577" s="26" t="str">
        <f t="shared" si="185"/>
        <v>SICODI</v>
      </c>
      <c r="C1577" s="9" t="str">
        <f t="shared" si="181"/>
        <v>Puno</v>
      </c>
      <c r="D1577" s="9" t="str">
        <f t="shared" si="182"/>
        <v>No Reporta</v>
      </c>
      <c r="E1577" s="9" t="str">
        <f t="shared" si="183"/>
        <v>No Reporta</v>
      </c>
      <c r="F1577" s="194" t="str">
        <f>+'Información ELECTRO PUNO'!E1557</f>
        <v>MT</v>
      </c>
      <c r="G1577" s="194">
        <f>+'Información ELECTRO PUNO'!G1557</f>
        <v>13</v>
      </c>
      <c r="H1577" s="9" t="str">
        <f t="shared" si="184"/>
        <v>Poste</v>
      </c>
      <c r="I1577" s="194" t="str">
        <f>+'Información ELECTRO PUNO'!F1557</f>
        <v>Concreto Armado C</v>
      </c>
      <c r="J1577" s="194" t="str">
        <f>+'Información ELECTRO PUNO'!B1557</f>
        <v>PPC20</v>
      </c>
      <c r="K1577" s="9" t="str">
        <f t="shared" si="186"/>
        <v>POSTE DE CONCRETO ARMADO DE 13/400/150/345</v>
      </c>
      <c r="L1577" s="139">
        <f t="shared" si="187"/>
        <v>0.54</v>
      </c>
    </row>
    <row r="1578" spans="1:12" x14ac:dyDescent="0.25">
      <c r="A1578" s="193">
        <f>+'Información ELECTRO PUNO'!A1558</f>
        <v>1557</v>
      </c>
      <c r="B1578" s="26" t="str">
        <f t="shared" si="185"/>
        <v>SICODI</v>
      </c>
      <c r="C1578" s="9" t="str">
        <f t="shared" si="181"/>
        <v>Puno</v>
      </c>
      <c r="D1578" s="9" t="str">
        <f t="shared" si="182"/>
        <v>No Reporta</v>
      </c>
      <c r="E1578" s="9" t="str">
        <f t="shared" si="183"/>
        <v>No Reporta</v>
      </c>
      <c r="F1578" s="194" t="str">
        <f>+'Información ELECTRO PUNO'!E1558</f>
        <v>MT</v>
      </c>
      <c r="G1578" s="194">
        <f>+'Información ELECTRO PUNO'!G1558</f>
        <v>13</v>
      </c>
      <c r="H1578" s="9" t="str">
        <f t="shared" si="184"/>
        <v>Poste</v>
      </c>
      <c r="I1578" s="194" t="str">
        <f>+'Información ELECTRO PUNO'!F1558</f>
        <v>Concreto Armado C</v>
      </c>
      <c r="J1578" s="194" t="str">
        <f>+'Información ELECTRO PUNO'!B1558</f>
        <v>PPC20</v>
      </c>
      <c r="K1578" s="9" t="str">
        <f t="shared" si="186"/>
        <v>POSTE DE CONCRETO ARMADO DE 13/400/150/345</v>
      </c>
      <c r="L1578" s="139">
        <f t="shared" si="187"/>
        <v>0.54</v>
      </c>
    </row>
    <row r="1579" spans="1:12" x14ac:dyDescent="0.25">
      <c r="A1579" s="193">
        <f>+'Información ELECTRO PUNO'!A1559</f>
        <v>1558</v>
      </c>
      <c r="B1579" s="26" t="str">
        <f t="shared" si="185"/>
        <v>SICODI</v>
      </c>
      <c r="C1579" s="9" t="str">
        <f t="shared" si="181"/>
        <v>Puno</v>
      </c>
      <c r="D1579" s="9" t="str">
        <f t="shared" si="182"/>
        <v>No Reporta</v>
      </c>
      <c r="E1579" s="9" t="str">
        <f t="shared" si="183"/>
        <v>No Reporta</v>
      </c>
      <c r="F1579" s="194" t="str">
        <f>+'Información ELECTRO PUNO'!E1559</f>
        <v>MT</v>
      </c>
      <c r="G1579" s="194">
        <f>+'Información ELECTRO PUNO'!G1559</f>
        <v>13</v>
      </c>
      <c r="H1579" s="9" t="str">
        <f t="shared" si="184"/>
        <v>Poste</v>
      </c>
      <c r="I1579" s="194" t="str">
        <f>+'Información ELECTRO PUNO'!F1559</f>
        <v>Concreto Armado C</v>
      </c>
      <c r="J1579" s="194" t="str">
        <f>+'Información ELECTRO PUNO'!B1559</f>
        <v>PPC20</v>
      </c>
      <c r="K1579" s="9" t="str">
        <f t="shared" si="186"/>
        <v>POSTE DE CONCRETO ARMADO DE 13/400/150/345</v>
      </c>
      <c r="L1579" s="139">
        <f t="shared" si="187"/>
        <v>0.54</v>
      </c>
    </row>
    <row r="1580" spans="1:12" x14ac:dyDescent="0.25">
      <c r="A1580" s="193">
        <f>+'Información ELECTRO PUNO'!A1560</f>
        <v>1559</v>
      </c>
      <c r="B1580" s="26" t="str">
        <f t="shared" si="185"/>
        <v>SICODI</v>
      </c>
      <c r="C1580" s="9" t="str">
        <f t="shared" si="181"/>
        <v>Puno</v>
      </c>
      <c r="D1580" s="9" t="str">
        <f t="shared" si="182"/>
        <v>No Reporta</v>
      </c>
      <c r="E1580" s="9" t="str">
        <f t="shared" si="183"/>
        <v>No Reporta</v>
      </c>
      <c r="F1580" s="194" t="str">
        <f>+'Información ELECTRO PUNO'!E1560</f>
        <v>MT</v>
      </c>
      <c r="G1580" s="194">
        <f>+'Información ELECTRO PUNO'!G1560</f>
        <v>13</v>
      </c>
      <c r="H1580" s="9" t="str">
        <f t="shared" si="184"/>
        <v>Poste</v>
      </c>
      <c r="I1580" s="194" t="str">
        <f>+'Información ELECTRO PUNO'!F1560</f>
        <v>Concreto Armado C</v>
      </c>
      <c r="J1580" s="194" t="str">
        <f>+'Información ELECTRO PUNO'!B1560</f>
        <v>PPC20</v>
      </c>
      <c r="K1580" s="9" t="str">
        <f t="shared" si="186"/>
        <v>POSTE DE CONCRETO ARMADO DE 13/400/150/345</v>
      </c>
      <c r="L1580" s="139">
        <f t="shared" si="187"/>
        <v>0.54</v>
      </c>
    </row>
    <row r="1581" spans="1:12" x14ac:dyDescent="0.25">
      <c r="A1581" s="193">
        <f>+'Información ELECTRO PUNO'!A1561</f>
        <v>1560</v>
      </c>
      <c r="B1581" s="26" t="str">
        <f t="shared" si="185"/>
        <v>SICODI</v>
      </c>
      <c r="C1581" s="9" t="str">
        <f t="shared" si="181"/>
        <v>Puno</v>
      </c>
      <c r="D1581" s="9" t="str">
        <f t="shared" si="182"/>
        <v>No Reporta</v>
      </c>
      <c r="E1581" s="9" t="str">
        <f t="shared" si="183"/>
        <v>No Reporta</v>
      </c>
      <c r="F1581" s="194" t="str">
        <f>+'Información ELECTRO PUNO'!E1561</f>
        <v>MT</v>
      </c>
      <c r="G1581" s="194">
        <f>+'Información ELECTRO PUNO'!G1561</f>
        <v>13</v>
      </c>
      <c r="H1581" s="9" t="str">
        <f t="shared" si="184"/>
        <v>Poste</v>
      </c>
      <c r="I1581" s="194" t="str">
        <f>+'Información ELECTRO PUNO'!F1561</f>
        <v>Concreto Armado C</v>
      </c>
      <c r="J1581" s="194" t="str">
        <f>+'Información ELECTRO PUNO'!B1561</f>
        <v>PPC20</v>
      </c>
      <c r="K1581" s="9" t="str">
        <f t="shared" si="186"/>
        <v>POSTE DE CONCRETO ARMADO DE 13/400/150/345</v>
      </c>
      <c r="L1581" s="139">
        <f t="shared" si="187"/>
        <v>0.54</v>
      </c>
    </row>
    <row r="1582" spans="1:12" x14ac:dyDescent="0.25">
      <c r="A1582" s="193">
        <f>+'Información ELECTRO PUNO'!A1562</f>
        <v>1561</v>
      </c>
      <c r="B1582" s="26" t="str">
        <f t="shared" si="185"/>
        <v>SICODI</v>
      </c>
      <c r="C1582" s="9" t="str">
        <f t="shared" si="181"/>
        <v>Puno</v>
      </c>
      <c r="D1582" s="9" t="str">
        <f t="shared" si="182"/>
        <v>No Reporta</v>
      </c>
      <c r="E1582" s="9" t="str">
        <f t="shared" si="183"/>
        <v>No Reporta</v>
      </c>
      <c r="F1582" s="194" t="str">
        <f>+'Información ELECTRO PUNO'!E1562</f>
        <v>MT</v>
      </c>
      <c r="G1582" s="194">
        <f>+'Información ELECTRO PUNO'!G1562</f>
        <v>13</v>
      </c>
      <c r="H1582" s="9" t="str">
        <f t="shared" si="184"/>
        <v>Poste</v>
      </c>
      <c r="I1582" s="194" t="str">
        <f>+'Información ELECTRO PUNO'!F1562</f>
        <v>Concreto Armado C</v>
      </c>
      <c r="J1582" s="194" t="str">
        <f>+'Información ELECTRO PUNO'!B1562</f>
        <v>PPC20</v>
      </c>
      <c r="K1582" s="9" t="str">
        <f t="shared" si="186"/>
        <v>POSTE DE CONCRETO ARMADO DE 13/400/150/345</v>
      </c>
      <c r="L1582" s="139">
        <f t="shared" si="187"/>
        <v>0.54</v>
      </c>
    </row>
    <row r="1583" spans="1:12" x14ac:dyDescent="0.25">
      <c r="A1583" s="193">
        <f>+'Información ELECTRO PUNO'!A1563</f>
        <v>1562</v>
      </c>
      <c r="B1583" s="26" t="str">
        <f t="shared" si="185"/>
        <v>SICODI</v>
      </c>
      <c r="C1583" s="9" t="str">
        <f t="shared" si="181"/>
        <v>Puno</v>
      </c>
      <c r="D1583" s="9" t="str">
        <f t="shared" si="182"/>
        <v>No Reporta</v>
      </c>
      <c r="E1583" s="9" t="str">
        <f t="shared" si="183"/>
        <v>No Reporta</v>
      </c>
      <c r="F1583" s="194" t="str">
        <f>+'Información ELECTRO PUNO'!E1563</f>
        <v>MT</v>
      </c>
      <c r="G1583" s="194">
        <f>+'Información ELECTRO PUNO'!G1563</f>
        <v>13</v>
      </c>
      <c r="H1583" s="9" t="str">
        <f t="shared" si="184"/>
        <v>Poste</v>
      </c>
      <c r="I1583" s="194" t="str">
        <f>+'Información ELECTRO PUNO'!F1563</f>
        <v>Concreto Armado C</v>
      </c>
      <c r="J1583" s="194" t="str">
        <f>+'Información ELECTRO PUNO'!B1563</f>
        <v>PPC20</v>
      </c>
      <c r="K1583" s="9" t="str">
        <f t="shared" si="186"/>
        <v>POSTE DE CONCRETO ARMADO DE 13/400/150/345</v>
      </c>
      <c r="L1583" s="139">
        <f t="shared" si="187"/>
        <v>0.54</v>
      </c>
    </row>
    <row r="1584" spans="1:12" x14ac:dyDescent="0.25">
      <c r="A1584" s="193">
        <f>+'Información ELECTRO PUNO'!A1564</f>
        <v>1563</v>
      </c>
      <c r="B1584" s="26" t="str">
        <f t="shared" si="185"/>
        <v>SICODI</v>
      </c>
      <c r="C1584" s="9" t="str">
        <f t="shared" si="181"/>
        <v>Puno</v>
      </c>
      <c r="D1584" s="9" t="str">
        <f t="shared" si="182"/>
        <v>No Reporta</v>
      </c>
      <c r="E1584" s="9" t="str">
        <f t="shared" si="183"/>
        <v>No Reporta</v>
      </c>
      <c r="F1584" s="194" t="str">
        <f>+'Información ELECTRO PUNO'!E1564</f>
        <v>MT</v>
      </c>
      <c r="G1584" s="194">
        <f>+'Información ELECTRO PUNO'!G1564</f>
        <v>13</v>
      </c>
      <c r="H1584" s="9" t="str">
        <f t="shared" si="184"/>
        <v>Poste</v>
      </c>
      <c r="I1584" s="194" t="str">
        <f>+'Información ELECTRO PUNO'!F1564</f>
        <v>Concreto Armado C</v>
      </c>
      <c r="J1584" s="194" t="str">
        <f>+'Información ELECTRO PUNO'!B1564</f>
        <v>PPC20</v>
      </c>
      <c r="K1584" s="9" t="str">
        <f t="shared" si="186"/>
        <v>POSTE DE CONCRETO ARMADO DE 13/400/150/345</v>
      </c>
      <c r="L1584" s="139">
        <f t="shared" si="187"/>
        <v>0.54</v>
      </c>
    </row>
    <row r="1585" spans="1:12" x14ac:dyDescent="0.25">
      <c r="A1585" s="193">
        <f>+'Información ELECTRO PUNO'!A1565</f>
        <v>1564</v>
      </c>
      <c r="B1585" s="26" t="str">
        <f t="shared" si="185"/>
        <v>SICODI</v>
      </c>
      <c r="C1585" s="9" t="str">
        <f t="shared" si="181"/>
        <v>Puno</v>
      </c>
      <c r="D1585" s="9" t="str">
        <f t="shared" si="182"/>
        <v>No Reporta</v>
      </c>
      <c r="E1585" s="9" t="str">
        <f t="shared" si="183"/>
        <v>No Reporta</v>
      </c>
      <c r="F1585" s="194" t="str">
        <f>+'Información ELECTRO PUNO'!E1565</f>
        <v>MT</v>
      </c>
      <c r="G1585" s="194">
        <f>+'Información ELECTRO PUNO'!G1565</f>
        <v>13</v>
      </c>
      <c r="H1585" s="9" t="str">
        <f t="shared" si="184"/>
        <v>Poste</v>
      </c>
      <c r="I1585" s="194" t="str">
        <f>+'Información ELECTRO PUNO'!F1565</f>
        <v>Concreto Armado C</v>
      </c>
      <c r="J1585" s="194" t="str">
        <f>+'Información ELECTRO PUNO'!B1565</f>
        <v>PPC20</v>
      </c>
      <c r="K1585" s="9" t="str">
        <f t="shared" si="186"/>
        <v>POSTE DE CONCRETO ARMADO DE 13/400/150/345</v>
      </c>
      <c r="L1585" s="139">
        <f t="shared" si="187"/>
        <v>0.54</v>
      </c>
    </row>
    <row r="1586" spans="1:12" x14ac:dyDescent="0.25">
      <c r="A1586" s="193">
        <f>+'Información ELECTRO PUNO'!A1566</f>
        <v>1565</v>
      </c>
      <c r="B1586" s="26" t="str">
        <f t="shared" si="185"/>
        <v>SICODI</v>
      </c>
      <c r="C1586" s="9" t="str">
        <f t="shared" si="181"/>
        <v>Puno</v>
      </c>
      <c r="D1586" s="9" t="str">
        <f t="shared" si="182"/>
        <v>No Reporta</v>
      </c>
      <c r="E1586" s="9" t="str">
        <f t="shared" si="183"/>
        <v>No Reporta</v>
      </c>
      <c r="F1586" s="194" t="str">
        <f>+'Información ELECTRO PUNO'!E1566</f>
        <v>MT</v>
      </c>
      <c r="G1586" s="194">
        <f>+'Información ELECTRO PUNO'!G1566</f>
        <v>13</v>
      </c>
      <c r="H1586" s="9" t="str">
        <f t="shared" si="184"/>
        <v>Poste</v>
      </c>
      <c r="I1586" s="194" t="str">
        <f>+'Información ELECTRO PUNO'!F1566</f>
        <v>Concreto Armado C</v>
      </c>
      <c r="J1586" s="194" t="str">
        <f>+'Información ELECTRO PUNO'!B1566</f>
        <v>PPC20</v>
      </c>
      <c r="K1586" s="9" t="str">
        <f t="shared" si="186"/>
        <v>POSTE DE CONCRETO ARMADO DE 13/400/150/345</v>
      </c>
      <c r="L1586" s="139">
        <f t="shared" si="187"/>
        <v>0.54</v>
      </c>
    </row>
    <row r="1587" spans="1:12" x14ac:dyDescent="0.25">
      <c r="A1587" s="193">
        <f>+'Información ELECTRO PUNO'!A1567</f>
        <v>1566</v>
      </c>
      <c r="B1587" s="26" t="str">
        <f t="shared" si="185"/>
        <v>SICODI</v>
      </c>
      <c r="C1587" s="9" t="str">
        <f t="shared" si="181"/>
        <v>Puno</v>
      </c>
      <c r="D1587" s="9" t="str">
        <f t="shared" si="182"/>
        <v>No Reporta</v>
      </c>
      <c r="E1587" s="9" t="str">
        <f t="shared" si="183"/>
        <v>No Reporta</v>
      </c>
      <c r="F1587" s="194" t="str">
        <f>+'Información ELECTRO PUNO'!E1567</f>
        <v>MT</v>
      </c>
      <c r="G1587" s="194">
        <f>+'Información ELECTRO PUNO'!G1567</f>
        <v>13</v>
      </c>
      <c r="H1587" s="9" t="str">
        <f t="shared" si="184"/>
        <v>Poste</v>
      </c>
      <c r="I1587" s="194" t="str">
        <f>+'Información ELECTRO PUNO'!F1567</f>
        <v>Concreto Armado C</v>
      </c>
      <c r="J1587" s="194" t="str">
        <f>+'Información ELECTRO PUNO'!B1567</f>
        <v>PPC20</v>
      </c>
      <c r="K1587" s="9" t="str">
        <f t="shared" si="186"/>
        <v>POSTE DE CONCRETO ARMADO DE 13/400/150/345</v>
      </c>
      <c r="L1587" s="139">
        <f t="shared" si="187"/>
        <v>0.54</v>
      </c>
    </row>
    <row r="1588" spans="1:12" x14ac:dyDescent="0.25">
      <c r="A1588" s="193">
        <f>+'Información ELECTRO PUNO'!A1568</f>
        <v>1567</v>
      </c>
      <c r="B1588" s="26" t="str">
        <f t="shared" si="185"/>
        <v>SICODI</v>
      </c>
      <c r="C1588" s="9" t="str">
        <f t="shared" si="181"/>
        <v>Puno</v>
      </c>
      <c r="D1588" s="9" t="str">
        <f t="shared" si="182"/>
        <v>No Reporta</v>
      </c>
      <c r="E1588" s="9" t="str">
        <f t="shared" si="183"/>
        <v>No Reporta</v>
      </c>
      <c r="F1588" s="194" t="str">
        <f>+'Información ELECTRO PUNO'!E1568</f>
        <v>MT</v>
      </c>
      <c r="G1588" s="194">
        <f>+'Información ELECTRO PUNO'!G1568</f>
        <v>13</v>
      </c>
      <c r="H1588" s="9" t="str">
        <f t="shared" si="184"/>
        <v>Poste</v>
      </c>
      <c r="I1588" s="194" t="str">
        <f>+'Información ELECTRO PUNO'!F1568</f>
        <v>Concreto Armado C</v>
      </c>
      <c r="J1588" s="194" t="str">
        <f>+'Información ELECTRO PUNO'!B1568</f>
        <v>PPC20</v>
      </c>
      <c r="K1588" s="9" t="str">
        <f t="shared" si="186"/>
        <v>POSTE DE CONCRETO ARMADO DE 13/400/150/345</v>
      </c>
      <c r="L1588" s="139">
        <f t="shared" si="187"/>
        <v>0.54</v>
      </c>
    </row>
    <row r="1589" spans="1:12" x14ac:dyDescent="0.25">
      <c r="A1589" s="193">
        <f>+'Información ELECTRO PUNO'!A1569</f>
        <v>1568</v>
      </c>
      <c r="B1589" s="26" t="str">
        <f t="shared" si="185"/>
        <v>SICODI</v>
      </c>
      <c r="C1589" s="9" t="str">
        <f t="shared" si="181"/>
        <v>Puno</v>
      </c>
      <c r="D1589" s="9" t="str">
        <f t="shared" si="182"/>
        <v>No Reporta</v>
      </c>
      <c r="E1589" s="9" t="str">
        <f t="shared" si="183"/>
        <v>No Reporta</v>
      </c>
      <c r="F1589" s="194" t="str">
        <f>+'Información ELECTRO PUNO'!E1569</f>
        <v>MT</v>
      </c>
      <c r="G1589" s="194">
        <f>+'Información ELECTRO PUNO'!G1569</f>
        <v>13</v>
      </c>
      <c r="H1589" s="9" t="str">
        <f t="shared" si="184"/>
        <v>Poste</v>
      </c>
      <c r="I1589" s="194" t="str">
        <f>+'Información ELECTRO PUNO'!F1569</f>
        <v>Concreto Armado C</v>
      </c>
      <c r="J1589" s="194" t="str">
        <f>+'Información ELECTRO PUNO'!B1569</f>
        <v>PPC20</v>
      </c>
      <c r="K1589" s="9" t="str">
        <f t="shared" si="186"/>
        <v>POSTE DE CONCRETO ARMADO DE 13/400/150/345</v>
      </c>
      <c r="L1589" s="139">
        <f t="shared" si="187"/>
        <v>0.54</v>
      </c>
    </row>
    <row r="1590" spans="1:12" x14ac:dyDescent="0.25">
      <c r="A1590" s="193">
        <f>+'Información ELECTRO PUNO'!A1570</f>
        <v>1569</v>
      </c>
      <c r="B1590" s="26" t="str">
        <f t="shared" si="185"/>
        <v>SICODI</v>
      </c>
      <c r="C1590" s="9" t="str">
        <f t="shared" si="181"/>
        <v>Puno</v>
      </c>
      <c r="D1590" s="9" t="str">
        <f t="shared" si="182"/>
        <v>No Reporta</v>
      </c>
      <c r="E1590" s="9" t="str">
        <f t="shared" si="183"/>
        <v>No Reporta</v>
      </c>
      <c r="F1590" s="194" t="str">
        <f>+'Información ELECTRO PUNO'!E1570</f>
        <v>MT</v>
      </c>
      <c r="G1590" s="194">
        <f>+'Información ELECTRO PUNO'!G1570</f>
        <v>13</v>
      </c>
      <c r="H1590" s="9" t="str">
        <f t="shared" si="184"/>
        <v>Poste</v>
      </c>
      <c r="I1590" s="194" t="str">
        <f>+'Información ELECTRO PUNO'!F1570</f>
        <v>Concreto Armado C</v>
      </c>
      <c r="J1590" s="194" t="str">
        <f>+'Información ELECTRO PUNO'!B1570</f>
        <v>PPC20</v>
      </c>
      <c r="K1590" s="9" t="str">
        <f t="shared" si="186"/>
        <v>POSTE DE CONCRETO ARMADO DE 13/400/150/345</v>
      </c>
      <c r="L1590" s="139">
        <f t="shared" si="187"/>
        <v>0.54</v>
      </c>
    </row>
    <row r="1591" spans="1:12" x14ac:dyDescent="0.25">
      <c r="A1591" s="193">
        <f>+'Información ELECTRO PUNO'!A1571</f>
        <v>1570</v>
      </c>
      <c r="B1591" s="26" t="str">
        <f t="shared" si="185"/>
        <v>SICODI</v>
      </c>
      <c r="C1591" s="9" t="str">
        <f t="shared" si="181"/>
        <v>Puno</v>
      </c>
      <c r="D1591" s="9" t="str">
        <f t="shared" si="182"/>
        <v>No Reporta</v>
      </c>
      <c r="E1591" s="9" t="str">
        <f t="shared" si="183"/>
        <v>No Reporta</v>
      </c>
      <c r="F1591" s="194" t="str">
        <f>+'Información ELECTRO PUNO'!E1571</f>
        <v>MT</v>
      </c>
      <c r="G1591" s="194">
        <f>+'Información ELECTRO PUNO'!G1571</f>
        <v>13</v>
      </c>
      <c r="H1591" s="9" t="str">
        <f t="shared" si="184"/>
        <v>Poste</v>
      </c>
      <c r="I1591" s="194" t="str">
        <f>+'Información ELECTRO PUNO'!F1571</f>
        <v>Concreto Armado C</v>
      </c>
      <c r="J1591" s="194" t="str">
        <f>+'Información ELECTRO PUNO'!B1571</f>
        <v>PPC20</v>
      </c>
      <c r="K1591" s="9" t="str">
        <f t="shared" si="186"/>
        <v>POSTE DE CONCRETO ARMADO DE 13/400/150/345</v>
      </c>
      <c r="L1591" s="139">
        <f t="shared" si="187"/>
        <v>0.54</v>
      </c>
    </row>
    <row r="1592" spans="1:12" x14ac:dyDescent="0.25">
      <c r="A1592" s="193">
        <f>+'Información ELECTRO PUNO'!A1572</f>
        <v>1571</v>
      </c>
      <c r="B1592" s="26" t="str">
        <f t="shared" si="185"/>
        <v>SICODI</v>
      </c>
      <c r="C1592" s="9" t="str">
        <f t="shared" si="181"/>
        <v>Puno</v>
      </c>
      <c r="D1592" s="9" t="str">
        <f t="shared" si="182"/>
        <v>No Reporta</v>
      </c>
      <c r="E1592" s="9" t="str">
        <f t="shared" si="183"/>
        <v>No Reporta</v>
      </c>
      <c r="F1592" s="194" t="str">
        <f>+'Información ELECTRO PUNO'!E1572</f>
        <v>MT</v>
      </c>
      <c r="G1592" s="194">
        <f>+'Información ELECTRO PUNO'!G1572</f>
        <v>13</v>
      </c>
      <c r="H1592" s="9" t="str">
        <f t="shared" si="184"/>
        <v>Poste</v>
      </c>
      <c r="I1592" s="194" t="str">
        <f>+'Información ELECTRO PUNO'!F1572</f>
        <v>Concreto Armado C</v>
      </c>
      <c r="J1592" s="194" t="str">
        <f>+'Información ELECTRO PUNO'!B1572</f>
        <v>PPC20</v>
      </c>
      <c r="K1592" s="9" t="str">
        <f t="shared" si="186"/>
        <v>POSTE DE CONCRETO ARMADO DE 13/400/150/345</v>
      </c>
      <c r="L1592" s="139">
        <f t="shared" si="187"/>
        <v>0.54</v>
      </c>
    </row>
    <row r="1593" spans="1:12" x14ac:dyDescent="0.25">
      <c r="A1593" s="193">
        <f>+'Información ELECTRO PUNO'!A1573</f>
        <v>1572</v>
      </c>
      <c r="B1593" s="26" t="str">
        <f t="shared" si="185"/>
        <v>SICODI</v>
      </c>
      <c r="C1593" s="9" t="str">
        <f t="shared" si="181"/>
        <v>Puno</v>
      </c>
      <c r="D1593" s="9" t="str">
        <f t="shared" si="182"/>
        <v>No Reporta</v>
      </c>
      <c r="E1593" s="9" t="str">
        <f t="shared" si="183"/>
        <v>No Reporta</v>
      </c>
      <c r="F1593" s="194" t="str">
        <f>+'Información ELECTRO PUNO'!E1573</f>
        <v>MT</v>
      </c>
      <c r="G1593" s="194">
        <f>+'Información ELECTRO PUNO'!G1573</f>
        <v>13</v>
      </c>
      <c r="H1593" s="9" t="str">
        <f t="shared" si="184"/>
        <v>Poste</v>
      </c>
      <c r="I1593" s="194" t="str">
        <f>+'Información ELECTRO PUNO'!F1573</f>
        <v>Concreto Armado C</v>
      </c>
      <c r="J1593" s="194" t="str">
        <f>+'Información ELECTRO PUNO'!B1573</f>
        <v>PPC20</v>
      </c>
      <c r="K1593" s="9" t="str">
        <f t="shared" si="186"/>
        <v>POSTE DE CONCRETO ARMADO DE 13/400/150/345</v>
      </c>
      <c r="L1593" s="139">
        <f t="shared" si="187"/>
        <v>0.54</v>
      </c>
    </row>
    <row r="1594" spans="1:12" x14ac:dyDescent="0.25">
      <c r="A1594" s="193">
        <f>+'Información ELECTRO PUNO'!A1574</f>
        <v>1573</v>
      </c>
      <c r="B1594" s="26" t="str">
        <f t="shared" si="185"/>
        <v>SICODI</v>
      </c>
      <c r="C1594" s="9" t="str">
        <f t="shared" si="181"/>
        <v>Puno</v>
      </c>
      <c r="D1594" s="9" t="str">
        <f t="shared" si="182"/>
        <v>No Reporta</v>
      </c>
      <c r="E1594" s="9" t="str">
        <f t="shared" si="183"/>
        <v>No Reporta</v>
      </c>
      <c r="F1594" s="194" t="str">
        <f>+'Información ELECTRO PUNO'!E1574</f>
        <v>MT</v>
      </c>
      <c r="G1594" s="194">
        <f>+'Información ELECTRO PUNO'!G1574</f>
        <v>13</v>
      </c>
      <c r="H1594" s="9" t="str">
        <f t="shared" si="184"/>
        <v>Poste</v>
      </c>
      <c r="I1594" s="194" t="str">
        <f>+'Información ELECTRO PUNO'!F1574</f>
        <v>Concreto Armado C</v>
      </c>
      <c r="J1594" s="194" t="str">
        <f>+'Información ELECTRO PUNO'!B1574</f>
        <v>PPC20</v>
      </c>
      <c r="K1594" s="9" t="str">
        <f t="shared" si="186"/>
        <v>POSTE DE CONCRETO ARMADO DE 13/400/150/345</v>
      </c>
      <c r="L1594" s="139">
        <f t="shared" si="187"/>
        <v>0.54</v>
      </c>
    </row>
    <row r="1595" spans="1:12" x14ac:dyDescent="0.25">
      <c r="A1595" s="193">
        <f>+'Información ELECTRO PUNO'!A1575</f>
        <v>1574</v>
      </c>
      <c r="B1595" s="26" t="str">
        <f t="shared" si="185"/>
        <v>SICODI</v>
      </c>
      <c r="C1595" s="9" t="str">
        <f t="shared" si="181"/>
        <v>Puno</v>
      </c>
      <c r="D1595" s="9" t="str">
        <f t="shared" si="182"/>
        <v>No Reporta</v>
      </c>
      <c r="E1595" s="9" t="str">
        <f t="shared" si="183"/>
        <v>No Reporta</v>
      </c>
      <c r="F1595" s="194" t="str">
        <f>+'Información ELECTRO PUNO'!E1575</f>
        <v>MT</v>
      </c>
      <c r="G1595" s="194">
        <f>+'Información ELECTRO PUNO'!G1575</f>
        <v>13</v>
      </c>
      <c r="H1595" s="9" t="str">
        <f t="shared" si="184"/>
        <v>Poste</v>
      </c>
      <c r="I1595" s="194" t="str">
        <f>+'Información ELECTRO PUNO'!F1575</f>
        <v>Concreto Armado C</v>
      </c>
      <c r="J1595" s="194" t="str">
        <f>+'Información ELECTRO PUNO'!B1575</f>
        <v>PPC20</v>
      </c>
      <c r="K1595" s="9" t="str">
        <f t="shared" si="186"/>
        <v>POSTE DE CONCRETO ARMADO DE 13/400/150/345</v>
      </c>
      <c r="L1595" s="139">
        <f t="shared" si="187"/>
        <v>0.54</v>
      </c>
    </row>
    <row r="1596" spans="1:12" x14ac:dyDescent="0.25">
      <c r="A1596" s="193">
        <f>+'Información ELECTRO PUNO'!A1576</f>
        <v>1575</v>
      </c>
      <c r="B1596" s="26" t="str">
        <f t="shared" si="185"/>
        <v>SICODI</v>
      </c>
      <c r="C1596" s="9" t="str">
        <f t="shared" si="181"/>
        <v>Puno</v>
      </c>
      <c r="D1596" s="9" t="str">
        <f t="shared" si="182"/>
        <v>No Reporta</v>
      </c>
      <c r="E1596" s="9" t="str">
        <f t="shared" si="183"/>
        <v>No Reporta</v>
      </c>
      <c r="F1596" s="194" t="str">
        <f>+'Información ELECTRO PUNO'!E1576</f>
        <v>MT</v>
      </c>
      <c r="G1596" s="194">
        <f>+'Información ELECTRO PUNO'!G1576</f>
        <v>13</v>
      </c>
      <c r="H1596" s="9" t="str">
        <f t="shared" si="184"/>
        <v>Poste</v>
      </c>
      <c r="I1596" s="194" t="str">
        <f>+'Información ELECTRO PUNO'!F1576</f>
        <v>Concreto Armado C</v>
      </c>
      <c r="J1596" s="194" t="str">
        <f>+'Información ELECTRO PUNO'!B1576</f>
        <v>PPC20</v>
      </c>
      <c r="K1596" s="9" t="str">
        <f t="shared" si="186"/>
        <v>POSTE DE CONCRETO ARMADO DE 13/400/150/345</v>
      </c>
      <c r="L1596" s="139">
        <f t="shared" si="187"/>
        <v>0.54</v>
      </c>
    </row>
    <row r="1597" spans="1:12" x14ac:dyDescent="0.25">
      <c r="A1597" s="193">
        <f>+'Información ELECTRO PUNO'!A1577</f>
        <v>1576</v>
      </c>
      <c r="B1597" s="26" t="str">
        <f t="shared" si="185"/>
        <v>SICODI</v>
      </c>
      <c r="C1597" s="9" t="str">
        <f t="shared" si="181"/>
        <v>Puno</v>
      </c>
      <c r="D1597" s="9" t="str">
        <f t="shared" si="182"/>
        <v>No Reporta</v>
      </c>
      <c r="E1597" s="9" t="str">
        <f t="shared" si="183"/>
        <v>No Reporta</v>
      </c>
      <c r="F1597" s="194" t="str">
        <f>+'Información ELECTRO PUNO'!E1577</f>
        <v>MT</v>
      </c>
      <c r="G1597" s="194">
        <f>+'Información ELECTRO PUNO'!G1577</f>
        <v>13</v>
      </c>
      <c r="H1597" s="9" t="str">
        <f t="shared" si="184"/>
        <v>Poste</v>
      </c>
      <c r="I1597" s="194" t="str">
        <f>+'Información ELECTRO PUNO'!F1577</f>
        <v>Concreto Armado C</v>
      </c>
      <c r="J1597" s="194" t="str">
        <f>+'Información ELECTRO PUNO'!B1577</f>
        <v>PPC20</v>
      </c>
      <c r="K1597" s="9" t="str">
        <f t="shared" si="186"/>
        <v>POSTE DE CONCRETO ARMADO DE 13/400/150/345</v>
      </c>
      <c r="L1597" s="139">
        <f t="shared" si="187"/>
        <v>0.54</v>
      </c>
    </row>
    <row r="1598" spans="1:12" x14ac:dyDescent="0.25">
      <c r="A1598" s="193">
        <f>+'Información ELECTRO PUNO'!A1578</f>
        <v>1577</v>
      </c>
      <c r="B1598" s="26" t="str">
        <f t="shared" si="185"/>
        <v>SICODI</v>
      </c>
      <c r="C1598" s="9" t="str">
        <f t="shared" si="181"/>
        <v>Puno</v>
      </c>
      <c r="D1598" s="9" t="str">
        <f t="shared" si="182"/>
        <v>No Reporta</v>
      </c>
      <c r="E1598" s="9" t="str">
        <f t="shared" si="183"/>
        <v>No Reporta</v>
      </c>
      <c r="F1598" s="194" t="str">
        <f>+'Información ELECTRO PUNO'!E1578</f>
        <v>MT</v>
      </c>
      <c r="G1598" s="194">
        <f>+'Información ELECTRO PUNO'!G1578</f>
        <v>13</v>
      </c>
      <c r="H1598" s="9" t="str">
        <f t="shared" si="184"/>
        <v>Poste</v>
      </c>
      <c r="I1598" s="194" t="str">
        <f>+'Información ELECTRO PUNO'!F1578</f>
        <v>Concreto Armado C</v>
      </c>
      <c r="J1598" s="194" t="str">
        <f>+'Información ELECTRO PUNO'!B1578</f>
        <v>PPC20</v>
      </c>
      <c r="K1598" s="9" t="str">
        <f t="shared" si="186"/>
        <v>POSTE DE CONCRETO ARMADO DE 13/400/150/345</v>
      </c>
      <c r="L1598" s="139">
        <f t="shared" si="187"/>
        <v>0.54</v>
      </c>
    </row>
    <row r="1599" spans="1:12" x14ac:dyDescent="0.25">
      <c r="A1599" s="193">
        <f>+'Información ELECTRO PUNO'!A1579</f>
        <v>1578</v>
      </c>
      <c r="B1599" s="26" t="str">
        <f t="shared" si="185"/>
        <v>SICODI</v>
      </c>
      <c r="C1599" s="9" t="str">
        <f t="shared" si="181"/>
        <v>Puno</v>
      </c>
      <c r="D1599" s="9" t="str">
        <f t="shared" si="182"/>
        <v>No Reporta</v>
      </c>
      <c r="E1599" s="9" t="str">
        <f t="shared" si="183"/>
        <v>No Reporta</v>
      </c>
      <c r="F1599" s="194" t="str">
        <f>+'Información ELECTRO PUNO'!E1579</f>
        <v>MT</v>
      </c>
      <c r="G1599" s="194">
        <f>+'Información ELECTRO PUNO'!G1579</f>
        <v>13</v>
      </c>
      <c r="H1599" s="9" t="str">
        <f t="shared" si="184"/>
        <v>Poste</v>
      </c>
      <c r="I1599" s="194" t="str">
        <f>+'Información ELECTRO PUNO'!F1579</f>
        <v>Concreto Armado C</v>
      </c>
      <c r="J1599" s="194" t="str">
        <f>+'Información ELECTRO PUNO'!B1579</f>
        <v>PPC20</v>
      </c>
      <c r="K1599" s="9" t="str">
        <f t="shared" si="186"/>
        <v>POSTE DE CONCRETO ARMADO DE 13/400/150/345</v>
      </c>
      <c r="L1599" s="139">
        <f t="shared" si="187"/>
        <v>0.54</v>
      </c>
    </row>
    <row r="1600" spans="1:12" x14ac:dyDescent="0.25">
      <c r="A1600" s="193">
        <f>+'Información ELECTRO PUNO'!A1580</f>
        <v>1579</v>
      </c>
      <c r="B1600" s="26" t="str">
        <f t="shared" si="185"/>
        <v>SICODI</v>
      </c>
      <c r="C1600" s="9" t="str">
        <f t="shared" si="181"/>
        <v>Puno</v>
      </c>
      <c r="D1600" s="9" t="str">
        <f t="shared" si="182"/>
        <v>No Reporta</v>
      </c>
      <c r="E1600" s="9" t="str">
        <f t="shared" si="183"/>
        <v>No Reporta</v>
      </c>
      <c r="F1600" s="194" t="str">
        <f>+'Información ELECTRO PUNO'!E1580</f>
        <v>MT</v>
      </c>
      <c r="G1600" s="194">
        <f>+'Información ELECTRO PUNO'!G1580</f>
        <v>13</v>
      </c>
      <c r="H1600" s="9" t="str">
        <f t="shared" si="184"/>
        <v>Poste</v>
      </c>
      <c r="I1600" s="194" t="str">
        <f>+'Información ELECTRO PUNO'!F1580</f>
        <v>Concreto Armado C</v>
      </c>
      <c r="J1600" s="194" t="str">
        <f>+'Información ELECTRO PUNO'!B1580</f>
        <v>PPC20</v>
      </c>
      <c r="K1600" s="9" t="str">
        <f t="shared" si="186"/>
        <v>POSTE DE CONCRETO ARMADO DE 13/400/150/345</v>
      </c>
      <c r="L1600" s="139">
        <f t="shared" si="187"/>
        <v>0.54</v>
      </c>
    </row>
    <row r="1601" spans="1:12" x14ac:dyDescent="0.25">
      <c r="A1601" s="193">
        <f>+'Información ELECTRO PUNO'!A1581</f>
        <v>1580</v>
      </c>
      <c r="B1601" s="26" t="str">
        <f t="shared" si="185"/>
        <v>SICODI</v>
      </c>
      <c r="C1601" s="9" t="str">
        <f t="shared" si="181"/>
        <v>Puno</v>
      </c>
      <c r="D1601" s="9" t="str">
        <f t="shared" si="182"/>
        <v>No Reporta</v>
      </c>
      <c r="E1601" s="9" t="str">
        <f t="shared" si="183"/>
        <v>No Reporta</v>
      </c>
      <c r="F1601" s="194" t="str">
        <f>+'Información ELECTRO PUNO'!E1581</f>
        <v>MT</v>
      </c>
      <c r="G1601" s="194">
        <f>+'Información ELECTRO PUNO'!G1581</f>
        <v>13</v>
      </c>
      <c r="H1601" s="9" t="str">
        <f t="shared" si="184"/>
        <v>Poste</v>
      </c>
      <c r="I1601" s="194" t="str">
        <f>+'Información ELECTRO PUNO'!F1581</f>
        <v>Concreto Armado C</v>
      </c>
      <c r="J1601" s="194" t="str">
        <f>+'Información ELECTRO PUNO'!B1581</f>
        <v>PPC20</v>
      </c>
      <c r="K1601" s="9" t="str">
        <f t="shared" si="186"/>
        <v>POSTE DE CONCRETO ARMADO DE 13/400/150/345</v>
      </c>
      <c r="L1601" s="139">
        <f t="shared" si="187"/>
        <v>0.54</v>
      </c>
    </row>
    <row r="1602" spans="1:12" x14ac:dyDescent="0.25">
      <c r="A1602" s="193">
        <f>+'Información ELECTRO PUNO'!A1582</f>
        <v>1581</v>
      </c>
      <c r="B1602" s="26" t="str">
        <f t="shared" si="185"/>
        <v>SICODI</v>
      </c>
      <c r="C1602" s="9" t="str">
        <f t="shared" si="181"/>
        <v>Puno</v>
      </c>
      <c r="D1602" s="9" t="str">
        <f t="shared" si="182"/>
        <v>No Reporta</v>
      </c>
      <c r="E1602" s="9" t="str">
        <f t="shared" si="183"/>
        <v>No Reporta</v>
      </c>
      <c r="F1602" s="194" t="str">
        <f>+'Información ELECTRO PUNO'!E1582</f>
        <v>MT</v>
      </c>
      <c r="G1602" s="194">
        <f>+'Información ELECTRO PUNO'!G1582</f>
        <v>13</v>
      </c>
      <c r="H1602" s="9" t="str">
        <f t="shared" si="184"/>
        <v>Poste</v>
      </c>
      <c r="I1602" s="194" t="str">
        <f>+'Información ELECTRO PUNO'!F1582</f>
        <v>Concreto Armado C</v>
      </c>
      <c r="J1602" s="194" t="str">
        <f>+'Información ELECTRO PUNO'!B1582</f>
        <v>PPC20</v>
      </c>
      <c r="K1602" s="9" t="str">
        <f t="shared" si="186"/>
        <v>POSTE DE CONCRETO ARMADO DE 13/400/150/345</v>
      </c>
      <c r="L1602" s="139">
        <f t="shared" si="187"/>
        <v>0.54</v>
      </c>
    </row>
    <row r="1603" spans="1:12" x14ac:dyDescent="0.25">
      <c r="A1603" s="193">
        <f>+'Información ELECTRO PUNO'!A1583</f>
        <v>1582</v>
      </c>
      <c r="B1603" s="26" t="str">
        <f t="shared" si="185"/>
        <v>SICODI</v>
      </c>
      <c r="C1603" s="9" t="str">
        <f t="shared" si="181"/>
        <v>Puno</v>
      </c>
      <c r="D1603" s="9" t="str">
        <f t="shared" si="182"/>
        <v>No Reporta</v>
      </c>
      <c r="E1603" s="9" t="str">
        <f t="shared" si="183"/>
        <v>No Reporta</v>
      </c>
      <c r="F1603" s="194" t="str">
        <f>+'Información ELECTRO PUNO'!E1583</f>
        <v>MT</v>
      </c>
      <c r="G1603" s="194">
        <f>+'Información ELECTRO PUNO'!G1583</f>
        <v>13</v>
      </c>
      <c r="H1603" s="9" t="str">
        <f t="shared" si="184"/>
        <v>Poste</v>
      </c>
      <c r="I1603" s="194" t="str">
        <f>+'Información ELECTRO PUNO'!F1583</f>
        <v>Concreto Armado C</v>
      </c>
      <c r="J1603" s="194" t="str">
        <f>+'Información ELECTRO PUNO'!B1583</f>
        <v>PPC20</v>
      </c>
      <c r="K1603" s="9" t="str">
        <f t="shared" si="186"/>
        <v>POSTE DE CONCRETO ARMADO DE 13/400/150/345</v>
      </c>
      <c r="L1603" s="139">
        <f t="shared" si="187"/>
        <v>0.54</v>
      </c>
    </row>
    <row r="1604" spans="1:12" x14ac:dyDescent="0.25">
      <c r="A1604" s="193">
        <f>+'Información ELECTRO PUNO'!A1584</f>
        <v>1583</v>
      </c>
      <c r="B1604" s="26" t="str">
        <f t="shared" si="185"/>
        <v>SICODI</v>
      </c>
      <c r="C1604" s="9" t="str">
        <f t="shared" si="181"/>
        <v>Puno</v>
      </c>
      <c r="D1604" s="9" t="str">
        <f t="shared" si="182"/>
        <v>No Reporta</v>
      </c>
      <c r="E1604" s="9" t="str">
        <f t="shared" si="183"/>
        <v>No Reporta</v>
      </c>
      <c r="F1604" s="194" t="str">
        <f>+'Información ELECTRO PUNO'!E1584</f>
        <v>MT</v>
      </c>
      <c r="G1604" s="194">
        <f>+'Información ELECTRO PUNO'!G1584</f>
        <v>12</v>
      </c>
      <c r="H1604" s="9" t="str">
        <f t="shared" si="184"/>
        <v>Poste</v>
      </c>
      <c r="I1604" s="194" t="str">
        <f>+'Información ELECTRO PUNO'!F1584</f>
        <v>Madera Tratada</v>
      </c>
      <c r="J1604" s="194" t="str">
        <f>+'Información ELECTRO PUNO'!B1584</f>
        <v>PPM20</v>
      </c>
      <c r="K1604" s="9" t="str">
        <f t="shared" si="186"/>
        <v>POSTE DE MADERA TRATADA DE 12 mts. CL.5</v>
      </c>
      <c r="L1604" s="139">
        <f t="shared" si="187"/>
        <v>0.41</v>
      </c>
    </row>
    <row r="1605" spans="1:12" x14ac:dyDescent="0.25">
      <c r="A1605" s="193">
        <f>+'Información ELECTRO PUNO'!A1585</f>
        <v>1584</v>
      </c>
      <c r="B1605" s="26" t="str">
        <f t="shared" si="185"/>
        <v>SICODI</v>
      </c>
      <c r="C1605" s="9" t="str">
        <f t="shared" si="181"/>
        <v>Puno</v>
      </c>
      <c r="D1605" s="9" t="str">
        <f t="shared" si="182"/>
        <v>No Reporta</v>
      </c>
      <c r="E1605" s="9" t="str">
        <f t="shared" si="183"/>
        <v>No Reporta</v>
      </c>
      <c r="F1605" s="194" t="str">
        <f>+'Información ELECTRO PUNO'!E1585</f>
        <v>MT</v>
      </c>
      <c r="G1605" s="194">
        <f>+'Información ELECTRO PUNO'!G1585</f>
        <v>12</v>
      </c>
      <c r="H1605" s="9" t="str">
        <f t="shared" si="184"/>
        <v>Poste</v>
      </c>
      <c r="I1605" s="194" t="str">
        <f>+'Información ELECTRO PUNO'!F1585</f>
        <v>Madera Tratada</v>
      </c>
      <c r="J1605" s="194" t="str">
        <f>+'Información ELECTRO PUNO'!B1585</f>
        <v>PPM20</v>
      </c>
      <c r="K1605" s="9" t="str">
        <f t="shared" si="186"/>
        <v>POSTE DE MADERA TRATADA DE 12 mts. CL.5</v>
      </c>
      <c r="L1605" s="139">
        <f t="shared" si="187"/>
        <v>0.41</v>
      </c>
    </row>
    <row r="1606" spans="1:12" x14ac:dyDescent="0.25">
      <c r="A1606" s="193">
        <f>+'Información ELECTRO PUNO'!A1586</f>
        <v>1585</v>
      </c>
      <c r="B1606" s="26" t="str">
        <f t="shared" si="185"/>
        <v>SICODI</v>
      </c>
      <c r="C1606" s="9" t="str">
        <f t="shared" si="181"/>
        <v>Puno</v>
      </c>
      <c r="D1606" s="9" t="str">
        <f t="shared" si="182"/>
        <v>No Reporta</v>
      </c>
      <c r="E1606" s="9" t="str">
        <f t="shared" si="183"/>
        <v>No Reporta</v>
      </c>
      <c r="F1606" s="194" t="str">
        <f>+'Información ELECTRO PUNO'!E1586</f>
        <v>MT</v>
      </c>
      <c r="G1606" s="194">
        <f>+'Información ELECTRO PUNO'!G1586</f>
        <v>12</v>
      </c>
      <c r="H1606" s="9" t="str">
        <f t="shared" si="184"/>
        <v>Poste</v>
      </c>
      <c r="I1606" s="194" t="str">
        <f>+'Información ELECTRO PUNO'!F1586</f>
        <v>Madera Tratada</v>
      </c>
      <c r="J1606" s="194" t="str">
        <f>+'Información ELECTRO PUNO'!B1586</f>
        <v>PPM20</v>
      </c>
      <c r="K1606" s="9" t="str">
        <f t="shared" si="186"/>
        <v>POSTE DE MADERA TRATADA DE 12 mts. CL.5</v>
      </c>
      <c r="L1606" s="139">
        <f t="shared" si="187"/>
        <v>0.41</v>
      </c>
    </row>
    <row r="1607" spans="1:12" x14ac:dyDescent="0.25">
      <c r="A1607" s="193">
        <f>+'Información ELECTRO PUNO'!A1587</f>
        <v>1586</v>
      </c>
      <c r="B1607" s="26" t="str">
        <f t="shared" si="185"/>
        <v>SICODI</v>
      </c>
      <c r="C1607" s="9" t="str">
        <f t="shared" si="181"/>
        <v>Puno</v>
      </c>
      <c r="D1607" s="9" t="str">
        <f t="shared" si="182"/>
        <v>No Reporta</v>
      </c>
      <c r="E1607" s="9" t="str">
        <f t="shared" si="183"/>
        <v>No Reporta</v>
      </c>
      <c r="F1607" s="194" t="str">
        <f>+'Información ELECTRO PUNO'!E1587</f>
        <v>MT</v>
      </c>
      <c r="G1607" s="194">
        <f>+'Información ELECTRO PUNO'!G1587</f>
        <v>12</v>
      </c>
      <c r="H1607" s="9" t="str">
        <f t="shared" si="184"/>
        <v>Poste</v>
      </c>
      <c r="I1607" s="194" t="str">
        <f>+'Información ELECTRO PUNO'!F1587</f>
        <v>Madera Tratada</v>
      </c>
      <c r="J1607" s="194" t="str">
        <f>+'Información ELECTRO PUNO'!B1587</f>
        <v>PPM20</v>
      </c>
      <c r="K1607" s="9" t="str">
        <f t="shared" si="186"/>
        <v>POSTE DE MADERA TRATADA DE 12 mts. CL.5</v>
      </c>
      <c r="L1607" s="139">
        <f t="shared" si="187"/>
        <v>0.41</v>
      </c>
    </row>
    <row r="1608" spans="1:12" x14ac:dyDescent="0.25">
      <c r="A1608" s="193">
        <f>+'Información ELECTRO PUNO'!A1588</f>
        <v>1587</v>
      </c>
      <c r="B1608" s="26" t="str">
        <f t="shared" si="185"/>
        <v>SICODI</v>
      </c>
      <c r="C1608" s="9" t="str">
        <f t="shared" si="181"/>
        <v>Puno</v>
      </c>
      <c r="D1608" s="9" t="str">
        <f t="shared" si="182"/>
        <v>No Reporta</v>
      </c>
      <c r="E1608" s="9" t="str">
        <f t="shared" si="183"/>
        <v>No Reporta</v>
      </c>
      <c r="F1608" s="194" t="str">
        <f>+'Información ELECTRO PUNO'!E1588</f>
        <v>MT</v>
      </c>
      <c r="G1608" s="194">
        <f>+'Información ELECTRO PUNO'!G1588</f>
        <v>12</v>
      </c>
      <c r="H1608" s="9" t="str">
        <f t="shared" si="184"/>
        <v>Poste</v>
      </c>
      <c r="I1608" s="194" t="str">
        <f>+'Información ELECTRO PUNO'!F1588</f>
        <v>Madera Tratada</v>
      </c>
      <c r="J1608" s="194" t="str">
        <f>+'Información ELECTRO PUNO'!B1588</f>
        <v>PPM20</v>
      </c>
      <c r="K1608" s="9" t="str">
        <f t="shared" si="186"/>
        <v>POSTE DE MADERA TRATADA DE 12 mts. CL.5</v>
      </c>
      <c r="L1608" s="139">
        <f t="shared" si="187"/>
        <v>0.41</v>
      </c>
    </row>
    <row r="1609" spans="1:12" x14ac:dyDescent="0.25">
      <c r="A1609" s="193">
        <f>+'Información ELECTRO PUNO'!A1589</f>
        <v>1588</v>
      </c>
      <c r="B1609" s="26" t="str">
        <f t="shared" si="185"/>
        <v>SICODI</v>
      </c>
      <c r="C1609" s="9" t="str">
        <f t="shared" si="181"/>
        <v>Puno</v>
      </c>
      <c r="D1609" s="9" t="str">
        <f t="shared" si="182"/>
        <v>No Reporta</v>
      </c>
      <c r="E1609" s="9" t="str">
        <f t="shared" si="183"/>
        <v>No Reporta</v>
      </c>
      <c r="F1609" s="194" t="str">
        <f>+'Información ELECTRO PUNO'!E1589</f>
        <v>MT</v>
      </c>
      <c r="G1609" s="194">
        <f>+'Información ELECTRO PUNO'!G1589</f>
        <v>12</v>
      </c>
      <c r="H1609" s="9" t="str">
        <f t="shared" si="184"/>
        <v>Poste</v>
      </c>
      <c r="I1609" s="194" t="str">
        <f>+'Información ELECTRO PUNO'!F1589</f>
        <v>Madera Tratada</v>
      </c>
      <c r="J1609" s="194" t="str">
        <f>+'Información ELECTRO PUNO'!B1589</f>
        <v>PPM20</v>
      </c>
      <c r="K1609" s="9" t="str">
        <f t="shared" si="186"/>
        <v>POSTE DE MADERA TRATADA DE 12 mts. CL.5</v>
      </c>
      <c r="L1609" s="139">
        <f t="shared" si="187"/>
        <v>0.41</v>
      </c>
    </row>
    <row r="1610" spans="1:12" x14ac:dyDescent="0.25">
      <c r="A1610" s="193">
        <f>+'Información ELECTRO PUNO'!A1590</f>
        <v>1589</v>
      </c>
      <c r="B1610" s="26" t="str">
        <f t="shared" si="185"/>
        <v>SICODI</v>
      </c>
      <c r="C1610" s="9" t="str">
        <f t="shared" si="181"/>
        <v>Puno</v>
      </c>
      <c r="D1610" s="9" t="str">
        <f t="shared" si="182"/>
        <v>No Reporta</v>
      </c>
      <c r="E1610" s="9" t="str">
        <f t="shared" si="183"/>
        <v>No Reporta</v>
      </c>
      <c r="F1610" s="194" t="str">
        <f>+'Información ELECTRO PUNO'!E1590</f>
        <v>MT</v>
      </c>
      <c r="G1610" s="194">
        <f>+'Información ELECTRO PUNO'!G1590</f>
        <v>12</v>
      </c>
      <c r="H1610" s="9" t="str">
        <f t="shared" si="184"/>
        <v>Poste</v>
      </c>
      <c r="I1610" s="194" t="str">
        <f>+'Información ELECTRO PUNO'!F1590</f>
        <v>Madera Tratada</v>
      </c>
      <c r="J1610" s="194" t="str">
        <f>+'Información ELECTRO PUNO'!B1590</f>
        <v>PPM20</v>
      </c>
      <c r="K1610" s="9" t="str">
        <f t="shared" si="186"/>
        <v>POSTE DE MADERA TRATADA DE 12 mts. CL.5</v>
      </c>
      <c r="L1610" s="139">
        <f t="shared" si="187"/>
        <v>0.41</v>
      </c>
    </row>
    <row r="1611" spans="1:12" x14ac:dyDescent="0.25">
      <c r="A1611" s="193">
        <f>+'Información ELECTRO PUNO'!A1591</f>
        <v>1590</v>
      </c>
      <c r="B1611" s="26" t="str">
        <f t="shared" si="185"/>
        <v>SICODI</v>
      </c>
      <c r="C1611" s="9" t="str">
        <f t="shared" si="181"/>
        <v>Puno</v>
      </c>
      <c r="D1611" s="9" t="str">
        <f t="shared" si="182"/>
        <v>No Reporta</v>
      </c>
      <c r="E1611" s="9" t="str">
        <f t="shared" si="183"/>
        <v>No Reporta</v>
      </c>
      <c r="F1611" s="194" t="str">
        <f>+'Información ELECTRO PUNO'!E1591</f>
        <v>MT</v>
      </c>
      <c r="G1611" s="194">
        <f>+'Información ELECTRO PUNO'!G1591</f>
        <v>12</v>
      </c>
      <c r="H1611" s="9" t="str">
        <f t="shared" si="184"/>
        <v>Poste</v>
      </c>
      <c r="I1611" s="194" t="str">
        <f>+'Información ELECTRO PUNO'!F1591</f>
        <v>Madera Tratada</v>
      </c>
      <c r="J1611" s="194" t="str">
        <f>+'Información ELECTRO PUNO'!B1591</f>
        <v>PPM20</v>
      </c>
      <c r="K1611" s="9" t="str">
        <f t="shared" si="186"/>
        <v>POSTE DE MADERA TRATADA DE 12 mts. CL.5</v>
      </c>
      <c r="L1611" s="139">
        <f t="shared" si="187"/>
        <v>0.41</v>
      </c>
    </row>
    <row r="1612" spans="1:12" x14ac:dyDescent="0.25">
      <c r="A1612" s="193">
        <f>+'Información ELECTRO PUNO'!A1592</f>
        <v>1591</v>
      </c>
      <c r="B1612" s="26" t="str">
        <f t="shared" si="185"/>
        <v>SICODI</v>
      </c>
      <c r="C1612" s="9" t="str">
        <f t="shared" si="181"/>
        <v>Puno</v>
      </c>
      <c r="D1612" s="9" t="str">
        <f t="shared" si="182"/>
        <v>No Reporta</v>
      </c>
      <c r="E1612" s="9" t="str">
        <f t="shared" si="183"/>
        <v>No Reporta</v>
      </c>
      <c r="F1612" s="194" t="str">
        <f>+'Información ELECTRO PUNO'!E1592</f>
        <v>MT</v>
      </c>
      <c r="G1612" s="194">
        <f>+'Información ELECTRO PUNO'!G1592</f>
        <v>12</v>
      </c>
      <c r="H1612" s="9" t="str">
        <f t="shared" si="184"/>
        <v>Poste</v>
      </c>
      <c r="I1612" s="194" t="str">
        <f>+'Información ELECTRO PUNO'!F1592</f>
        <v>Madera Tratada</v>
      </c>
      <c r="J1612" s="194" t="str">
        <f>+'Información ELECTRO PUNO'!B1592</f>
        <v>PPM20</v>
      </c>
      <c r="K1612" s="9" t="str">
        <f t="shared" si="186"/>
        <v>POSTE DE MADERA TRATADA DE 12 mts. CL.5</v>
      </c>
      <c r="L1612" s="139">
        <f t="shared" si="187"/>
        <v>0.41</v>
      </c>
    </row>
    <row r="1613" spans="1:12" x14ac:dyDescent="0.25">
      <c r="A1613" s="193">
        <f>+'Información ELECTRO PUNO'!A1593</f>
        <v>1592</v>
      </c>
      <c r="B1613" s="26" t="str">
        <f t="shared" si="185"/>
        <v>SICODI</v>
      </c>
      <c r="C1613" s="9" t="str">
        <f t="shared" si="181"/>
        <v>Puno</v>
      </c>
      <c r="D1613" s="9" t="str">
        <f t="shared" si="182"/>
        <v>No Reporta</v>
      </c>
      <c r="E1613" s="9" t="str">
        <f t="shared" si="183"/>
        <v>No Reporta</v>
      </c>
      <c r="F1613" s="194" t="str">
        <f>+'Información ELECTRO PUNO'!E1593</f>
        <v>MT</v>
      </c>
      <c r="G1613" s="194">
        <f>+'Información ELECTRO PUNO'!G1593</f>
        <v>12</v>
      </c>
      <c r="H1613" s="9" t="str">
        <f t="shared" si="184"/>
        <v>Poste</v>
      </c>
      <c r="I1613" s="194" t="str">
        <f>+'Información ELECTRO PUNO'!F1593</f>
        <v>Madera Tratada</v>
      </c>
      <c r="J1613" s="194" t="str">
        <f>+'Información ELECTRO PUNO'!B1593</f>
        <v>PPM20</v>
      </c>
      <c r="K1613" s="9" t="str">
        <f t="shared" si="186"/>
        <v>POSTE DE MADERA TRATADA DE 12 mts. CL.5</v>
      </c>
      <c r="L1613" s="139">
        <f t="shared" si="187"/>
        <v>0.41</v>
      </c>
    </row>
    <row r="1614" spans="1:12" x14ac:dyDescent="0.25">
      <c r="A1614" s="193">
        <f>+'Información ELECTRO PUNO'!A1594</f>
        <v>1593</v>
      </c>
      <c r="B1614" s="26" t="str">
        <f t="shared" si="185"/>
        <v>SICODI</v>
      </c>
      <c r="C1614" s="9" t="str">
        <f t="shared" si="181"/>
        <v>Puno</v>
      </c>
      <c r="D1614" s="9" t="str">
        <f t="shared" si="182"/>
        <v>No Reporta</v>
      </c>
      <c r="E1614" s="9" t="str">
        <f t="shared" si="183"/>
        <v>No Reporta</v>
      </c>
      <c r="F1614" s="194" t="str">
        <f>+'Información ELECTRO PUNO'!E1594</f>
        <v>MT</v>
      </c>
      <c r="G1614" s="194">
        <f>+'Información ELECTRO PUNO'!G1594</f>
        <v>12</v>
      </c>
      <c r="H1614" s="9" t="str">
        <f t="shared" si="184"/>
        <v>Poste</v>
      </c>
      <c r="I1614" s="194" t="str">
        <f>+'Información ELECTRO PUNO'!F1594</f>
        <v>Madera Tratada</v>
      </c>
      <c r="J1614" s="194" t="str">
        <f>+'Información ELECTRO PUNO'!B1594</f>
        <v>PPM20</v>
      </c>
      <c r="K1614" s="9" t="str">
        <f t="shared" si="186"/>
        <v>POSTE DE MADERA TRATADA DE 12 mts. CL.5</v>
      </c>
      <c r="L1614" s="139">
        <f t="shared" si="187"/>
        <v>0.41</v>
      </c>
    </row>
    <row r="1615" spans="1:12" x14ac:dyDescent="0.25">
      <c r="A1615" s="193">
        <f>+'Información ELECTRO PUNO'!A1595</f>
        <v>1594</v>
      </c>
      <c r="B1615" s="26" t="str">
        <f t="shared" si="185"/>
        <v>SICODI</v>
      </c>
      <c r="C1615" s="9" t="str">
        <f t="shared" si="181"/>
        <v>Puno</v>
      </c>
      <c r="D1615" s="9" t="str">
        <f t="shared" si="182"/>
        <v>No Reporta</v>
      </c>
      <c r="E1615" s="9" t="str">
        <f t="shared" si="183"/>
        <v>No Reporta</v>
      </c>
      <c r="F1615" s="194" t="str">
        <f>+'Información ELECTRO PUNO'!E1595</f>
        <v>MT</v>
      </c>
      <c r="G1615" s="194">
        <f>+'Información ELECTRO PUNO'!G1595</f>
        <v>12</v>
      </c>
      <c r="H1615" s="9" t="str">
        <f t="shared" si="184"/>
        <v>Poste</v>
      </c>
      <c r="I1615" s="194" t="str">
        <f>+'Información ELECTRO PUNO'!F1595</f>
        <v>Madera Tratada</v>
      </c>
      <c r="J1615" s="194" t="str">
        <f>+'Información ELECTRO PUNO'!B1595</f>
        <v>PPM20</v>
      </c>
      <c r="K1615" s="9" t="str">
        <f t="shared" si="186"/>
        <v>POSTE DE MADERA TRATADA DE 12 mts. CL.5</v>
      </c>
      <c r="L1615" s="139">
        <f t="shared" si="187"/>
        <v>0.41</v>
      </c>
    </row>
    <row r="1616" spans="1:12" x14ac:dyDescent="0.25">
      <c r="A1616" s="193">
        <f>+'Información ELECTRO PUNO'!A1596</f>
        <v>1595</v>
      </c>
      <c r="B1616" s="26" t="str">
        <f t="shared" si="185"/>
        <v>SICODI</v>
      </c>
      <c r="C1616" s="9" t="str">
        <f t="shared" si="181"/>
        <v>Puno</v>
      </c>
      <c r="D1616" s="9" t="str">
        <f t="shared" si="182"/>
        <v>No Reporta</v>
      </c>
      <c r="E1616" s="9" t="str">
        <f t="shared" si="183"/>
        <v>No Reporta</v>
      </c>
      <c r="F1616" s="194" t="str">
        <f>+'Información ELECTRO PUNO'!E1596</f>
        <v>MT</v>
      </c>
      <c r="G1616" s="194">
        <f>+'Información ELECTRO PUNO'!G1596</f>
        <v>12</v>
      </c>
      <c r="H1616" s="9" t="str">
        <f t="shared" si="184"/>
        <v>Poste</v>
      </c>
      <c r="I1616" s="194" t="str">
        <f>+'Información ELECTRO PUNO'!F1596</f>
        <v>Madera Tratada</v>
      </c>
      <c r="J1616" s="194" t="str">
        <f>+'Información ELECTRO PUNO'!B1596</f>
        <v>PPM20</v>
      </c>
      <c r="K1616" s="9" t="str">
        <f t="shared" si="186"/>
        <v>POSTE DE MADERA TRATADA DE 12 mts. CL.5</v>
      </c>
      <c r="L1616" s="139">
        <f t="shared" si="187"/>
        <v>0.41</v>
      </c>
    </row>
    <row r="1617" spans="1:12" x14ac:dyDescent="0.25">
      <c r="A1617" s="193">
        <f>+'Información ELECTRO PUNO'!A1597</f>
        <v>1596</v>
      </c>
      <c r="B1617" s="26" t="str">
        <f t="shared" si="185"/>
        <v>SICODI</v>
      </c>
      <c r="C1617" s="9" t="str">
        <f t="shared" si="181"/>
        <v>Puno</v>
      </c>
      <c r="D1617" s="9" t="str">
        <f t="shared" si="182"/>
        <v>No Reporta</v>
      </c>
      <c r="E1617" s="9" t="str">
        <f t="shared" si="183"/>
        <v>No Reporta</v>
      </c>
      <c r="F1617" s="194" t="str">
        <f>+'Información ELECTRO PUNO'!E1597</f>
        <v>MT</v>
      </c>
      <c r="G1617" s="194">
        <f>+'Información ELECTRO PUNO'!G1597</f>
        <v>12</v>
      </c>
      <c r="H1617" s="9" t="str">
        <f t="shared" si="184"/>
        <v>Poste</v>
      </c>
      <c r="I1617" s="194" t="str">
        <f>+'Información ELECTRO PUNO'!F1597</f>
        <v>Madera Tratada</v>
      </c>
      <c r="J1617" s="194" t="str">
        <f>+'Información ELECTRO PUNO'!B1597</f>
        <v>PPM20</v>
      </c>
      <c r="K1617" s="9" t="str">
        <f t="shared" si="186"/>
        <v>POSTE DE MADERA TRATADA DE 12 mts. CL.5</v>
      </c>
      <c r="L1617" s="139">
        <f t="shared" si="187"/>
        <v>0.41</v>
      </c>
    </row>
    <row r="1618" spans="1:12" x14ac:dyDescent="0.25">
      <c r="A1618" s="193">
        <f>+'Información ELECTRO PUNO'!A1598</f>
        <v>1597</v>
      </c>
      <c r="B1618" s="26" t="str">
        <f t="shared" si="185"/>
        <v>SICODI</v>
      </c>
      <c r="C1618" s="9" t="str">
        <f t="shared" si="181"/>
        <v>Puno</v>
      </c>
      <c r="D1618" s="9" t="str">
        <f t="shared" si="182"/>
        <v>No Reporta</v>
      </c>
      <c r="E1618" s="9" t="str">
        <f t="shared" si="183"/>
        <v>No Reporta</v>
      </c>
      <c r="F1618" s="194" t="str">
        <f>+'Información ELECTRO PUNO'!E1598</f>
        <v>MT</v>
      </c>
      <c r="G1618" s="194">
        <f>+'Información ELECTRO PUNO'!G1598</f>
        <v>12</v>
      </c>
      <c r="H1618" s="9" t="str">
        <f t="shared" si="184"/>
        <v>Poste</v>
      </c>
      <c r="I1618" s="194" t="str">
        <f>+'Información ELECTRO PUNO'!F1598</f>
        <v>Madera Tratada</v>
      </c>
      <c r="J1618" s="194" t="str">
        <f>+'Información ELECTRO PUNO'!B1598</f>
        <v>PPM20</v>
      </c>
      <c r="K1618" s="9" t="str">
        <f t="shared" si="186"/>
        <v>POSTE DE MADERA TRATADA DE 12 mts. CL.5</v>
      </c>
      <c r="L1618" s="139">
        <f t="shared" si="187"/>
        <v>0.41</v>
      </c>
    </row>
    <row r="1619" spans="1:12" x14ac:dyDescent="0.25">
      <c r="A1619" s="193">
        <f>+'Información ELECTRO PUNO'!A1599</f>
        <v>1598</v>
      </c>
      <c r="B1619" s="26" t="str">
        <f t="shared" si="185"/>
        <v>SICODI</v>
      </c>
      <c r="C1619" s="9" t="str">
        <f t="shared" si="181"/>
        <v>Puno</v>
      </c>
      <c r="D1619" s="9" t="str">
        <f t="shared" si="182"/>
        <v>No Reporta</v>
      </c>
      <c r="E1619" s="9" t="str">
        <f t="shared" si="183"/>
        <v>No Reporta</v>
      </c>
      <c r="F1619" s="194" t="str">
        <f>+'Información ELECTRO PUNO'!E1599</f>
        <v>MT</v>
      </c>
      <c r="G1619" s="194">
        <f>+'Información ELECTRO PUNO'!G1599</f>
        <v>12</v>
      </c>
      <c r="H1619" s="9" t="str">
        <f t="shared" si="184"/>
        <v>Poste</v>
      </c>
      <c r="I1619" s="194" t="str">
        <f>+'Información ELECTRO PUNO'!F1599</f>
        <v>Madera Tratada</v>
      </c>
      <c r="J1619" s="194" t="str">
        <f>+'Información ELECTRO PUNO'!B1599</f>
        <v>PPM20</v>
      </c>
      <c r="K1619" s="9" t="str">
        <f t="shared" si="186"/>
        <v>POSTE DE MADERA TRATADA DE 12 mts. CL.5</v>
      </c>
      <c r="L1619" s="139">
        <f t="shared" si="187"/>
        <v>0.41</v>
      </c>
    </row>
    <row r="1620" spans="1:12" x14ac:dyDescent="0.25">
      <c r="A1620" s="193">
        <f>+'Información ELECTRO PUNO'!A1600</f>
        <v>1599</v>
      </c>
      <c r="B1620" s="26" t="str">
        <f t="shared" si="185"/>
        <v>SICODI</v>
      </c>
      <c r="C1620" s="9" t="str">
        <f t="shared" si="181"/>
        <v>Puno</v>
      </c>
      <c r="D1620" s="9" t="str">
        <f t="shared" si="182"/>
        <v>No Reporta</v>
      </c>
      <c r="E1620" s="9" t="str">
        <f t="shared" si="183"/>
        <v>No Reporta</v>
      </c>
      <c r="F1620" s="194" t="str">
        <f>+'Información ELECTRO PUNO'!E1600</f>
        <v>MT</v>
      </c>
      <c r="G1620" s="194">
        <f>+'Información ELECTRO PUNO'!G1600</f>
        <v>12</v>
      </c>
      <c r="H1620" s="9" t="str">
        <f t="shared" si="184"/>
        <v>Poste</v>
      </c>
      <c r="I1620" s="194" t="str">
        <f>+'Información ELECTRO PUNO'!F1600</f>
        <v>Madera Tratada</v>
      </c>
      <c r="J1620" s="194" t="str">
        <f>+'Información ELECTRO PUNO'!B1600</f>
        <v>PPM20</v>
      </c>
      <c r="K1620" s="9" t="str">
        <f t="shared" si="186"/>
        <v>POSTE DE MADERA TRATADA DE 12 mts. CL.5</v>
      </c>
      <c r="L1620" s="139">
        <f t="shared" si="187"/>
        <v>0.41</v>
      </c>
    </row>
    <row r="1621" spans="1:12" x14ac:dyDescent="0.25">
      <c r="A1621" s="193">
        <f>+'Información ELECTRO PUNO'!A1601</f>
        <v>1600</v>
      </c>
      <c r="B1621" s="26" t="str">
        <f t="shared" si="185"/>
        <v>SICODI</v>
      </c>
      <c r="C1621" s="9" t="str">
        <f t="shared" si="181"/>
        <v>Puno</v>
      </c>
      <c r="D1621" s="9" t="str">
        <f t="shared" si="182"/>
        <v>No Reporta</v>
      </c>
      <c r="E1621" s="9" t="str">
        <f t="shared" si="183"/>
        <v>No Reporta</v>
      </c>
      <c r="F1621" s="194" t="str">
        <f>+'Información ELECTRO PUNO'!E1601</f>
        <v>MT</v>
      </c>
      <c r="G1621" s="194">
        <f>+'Información ELECTRO PUNO'!G1601</f>
        <v>12</v>
      </c>
      <c r="H1621" s="9" t="str">
        <f t="shared" si="184"/>
        <v>Poste</v>
      </c>
      <c r="I1621" s="194" t="str">
        <f>+'Información ELECTRO PUNO'!F1601</f>
        <v>Madera Tratada</v>
      </c>
      <c r="J1621" s="194" t="str">
        <f>+'Información ELECTRO PUNO'!B1601</f>
        <v>PPM20</v>
      </c>
      <c r="K1621" s="9" t="str">
        <f t="shared" si="186"/>
        <v>POSTE DE MADERA TRATADA DE 12 mts. CL.5</v>
      </c>
      <c r="L1621" s="139">
        <f t="shared" si="187"/>
        <v>0.41</v>
      </c>
    </row>
    <row r="1622" spans="1:12" x14ac:dyDescent="0.25">
      <c r="A1622" s="193">
        <f>+'Información ELECTRO PUNO'!A1602</f>
        <v>1601</v>
      </c>
      <c r="B1622" s="26" t="str">
        <f t="shared" si="185"/>
        <v>SICODI</v>
      </c>
      <c r="C1622" s="9" t="str">
        <f t="shared" ref="C1622:C1685" si="188">+$C$10</f>
        <v>Puno</v>
      </c>
      <c r="D1622" s="9" t="str">
        <f t="shared" ref="D1622:D1685" si="189">+$D$10</f>
        <v>No Reporta</v>
      </c>
      <c r="E1622" s="9" t="str">
        <f t="shared" ref="E1622:E1685" si="190">+$E$10</f>
        <v>No Reporta</v>
      </c>
      <c r="F1622" s="194" t="str">
        <f>+'Información ELECTRO PUNO'!E1602</f>
        <v>MT</v>
      </c>
      <c r="G1622" s="194">
        <f>+'Información ELECTRO PUNO'!G1602</f>
        <v>12</v>
      </c>
      <c r="H1622" s="9" t="str">
        <f t="shared" ref="H1622:H1685" si="191">+$H$10</f>
        <v>Poste</v>
      </c>
      <c r="I1622" s="194" t="str">
        <f>+'Información ELECTRO PUNO'!F1602</f>
        <v>Madera Tratada</v>
      </c>
      <c r="J1622" s="194" t="str">
        <f>+'Información ELECTRO PUNO'!B1602</f>
        <v>PPM20</v>
      </c>
      <c r="K1622" s="9" t="str">
        <f t="shared" si="186"/>
        <v>POSTE DE MADERA TRATADA DE 12 mts. CL.5</v>
      </c>
      <c r="L1622" s="139">
        <f t="shared" si="187"/>
        <v>0.41</v>
      </c>
    </row>
    <row r="1623" spans="1:12" x14ac:dyDescent="0.25">
      <c r="A1623" s="193">
        <f>+'Información ELECTRO PUNO'!A1603</f>
        <v>1602</v>
      </c>
      <c r="B1623" s="26" t="str">
        <f t="shared" ref="B1623:B1686" si="192">+INDEX($B$8:$B$16,MATCH(J1623,$J$8:$J$16,0))</f>
        <v>SICODI</v>
      </c>
      <c r="C1623" s="9" t="str">
        <f t="shared" si="188"/>
        <v>Puno</v>
      </c>
      <c r="D1623" s="9" t="str">
        <f t="shared" si="189"/>
        <v>No Reporta</v>
      </c>
      <c r="E1623" s="9" t="str">
        <f t="shared" si="190"/>
        <v>No Reporta</v>
      </c>
      <c r="F1623" s="194" t="str">
        <f>+'Información ELECTRO PUNO'!E1603</f>
        <v>MT</v>
      </c>
      <c r="G1623" s="194">
        <f>+'Información ELECTRO PUNO'!G1603</f>
        <v>12</v>
      </c>
      <c r="H1623" s="9" t="str">
        <f t="shared" si="191"/>
        <v>Poste</v>
      </c>
      <c r="I1623" s="194" t="str">
        <f>+'Información ELECTRO PUNO'!F1603</f>
        <v>Madera Tratada</v>
      </c>
      <c r="J1623" s="194" t="str">
        <f>+'Información ELECTRO PUNO'!B1603</f>
        <v>PPM20</v>
      </c>
      <c r="K1623" s="9" t="str">
        <f t="shared" ref="K1623:K1686" si="193">+VLOOKUP(J1623,$J$8:$K$16,2,FALSE)</f>
        <v>POSTE DE MADERA TRATADA DE 12 mts. CL.5</v>
      </c>
      <c r="L1623" s="139">
        <f t="shared" ref="L1623:L1686" si="194">+VLOOKUP(J1623,$J$8:$U$16,12,FALSE)</f>
        <v>0.41</v>
      </c>
    </row>
    <row r="1624" spans="1:12" x14ac:dyDescent="0.25">
      <c r="A1624" s="193">
        <f>+'Información ELECTRO PUNO'!A1604</f>
        <v>1603</v>
      </c>
      <c r="B1624" s="26" t="str">
        <f t="shared" si="192"/>
        <v>SICODI</v>
      </c>
      <c r="C1624" s="9" t="str">
        <f t="shared" si="188"/>
        <v>Puno</v>
      </c>
      <c r="D1624" s="9" t="str">
        <f t="shared" si="189"/>
        <v>No Reporta</v>
      </c>
      <c r="E1624" s="9" t="str">
        <f t="shared" si="190"/>
        <v>No Reporta</v>
      </c>
      <c r="F1624" s="194" t="str">
        <f>+'Información ELECTRO PUNO'!E1604</f>
        <v>MT</v>
      </c>
      <c r="G1624" s="194">
        <f>+'Información ELECTRO PUNO'!G1604</f>
        <v>12</v>
      </c>
      <c r="H1624" s="9" t="str">
        <f t="shared" si="191"/>
        <v>Poste</v>
      </c>
      <c r="I1624" s="194" t="str">
        <f>+'Información ELECTRO PUNO'!F1604</f>
        <v>Madera Tratada</v>
      </c>
      <c r="J1624" s="194" t="str">
        <f>+'Información ELECTRO PUNO'!B1604</f>
        <v>PPM20</v>
      </c>
      <c r="K1624" s="9" t="str">
        <f t="shared" si="193"/>
        <v>POSTE DE MADERA TRATADA DE 12 mts. CL.5</v>
      </c>
      <c r="L1624" s="139">
        <f t="shared" si="194"/>
        <v>0.41</v>
      </c>
    </row>
    <row r="1625" spans="1:12" x14ac:dyDescent="0.25">
      <c r="A1625" s="193">
        <f>+'Información ELECTRO PUNO'!A1605</f>
        <v>1604</v>
      </c>
      <c r="B1625" s="26" t="str">
        <f t="shared" si="192"/>
        <v>SICODI</v>
      </c>
      <c r="C1625" s="9" t="str">
        <f t="shared" si="188"/>
        <v>Puno</v>
      </c>
      <c r="D1625" s="9" t="str">
        <f t="shared" si="189"/>
        <v>No Reporta</v>
      </c>
      <c r="E1625" s="9" t="str">
        <f t="shared" si="190"/>
        <v>No Reporta</v>
      </c>
      <c r="F1625" s="194" t="str">
        <f>+'Información ELECTRO PUNO'!E1605</f>
        <v>MT</v>
      </c>
      <c r="G1625" s="194">
        <f>+'Información ELECTRO PUNO'!G1605</f>
        <v>12</v>
      </c>
      <c r="H1625" s="9" t="str">
        <f t="shared" si="191"/>
        <v>Poste</v>
      </c>
      <c r="I1625" s="194" t="str">
        <f>+'Información ELECTRO PUNO'!F1605</f>
        <v>Madera Tratada</v>
      </c>
      <c r="J1625" s="194" t="str">
        <f>+'Información ELECTRO PUNO'!B1605</f>
        <v>PPM20</v>
      </c>
      <c r="K1625" s="9" t="str">
        <f t="shared" si="193"/>
        <v>POSTE DE MADERA TRATADA DE 12 mts. CL.5</v>
      </c>
      <c r="L1625" s="139">
        <f t="shared" si="194"/>
        <v>0.41</v>
      </c>
    </row>
    <row r="1626" spans="1:12" x14ac:dyDescent="0.25">
      <c r="A1626" s="193">
        <f>+'Información ELECTRO PUNO'!A1606</f>
        <v>1605</v>
      </c>
      <c r="B1626" s="26" t="str">
        <f t="shared" si="192"/>
        <v>SICODI</v>
      </c>
      <c r="C1626" s="9" t="str">
        <f t="shared" si="188"/>
        <v>Puno</v>
      </c>
      <c r="D1626" s="9" t="str">
        <f t="shared" si="189"/>
        <v>No Reporta</v>
      </c>
      <c r="E1626" s="9" t="str">
        <f t="shared" si="190"/>
        <v>No Reporta</v>
      </c>
      <c r="F1626" s="194" t="str">
        <f>+'Información ELECTRO PUNO'!E1606</f>
        <v>MT</v>
      </c>
      <c r="G1626" s="194">
        <f>+'Información ELECTRO PUNO'!G1606</f>
        <v>12</v>
      </c>
      <c r="H1626" s="9" t="str">
        <f t="shared" si="191"/>
        <v>Poste</v>
      </c>
      <c r="I1626" s="194" t="str">
        <f>+'Información ELECTRO PUNO'!F1606</f>
        <v>Madera Tratada</v>
      </c>
      <c r="J1626" s="194" t="str">
        <f>+'Información ELECTRO PUNO'!B1606</f>
        <v>PPM20</v>
      </c>
      <c r="K1626" s="9" t="str">
        <f t="shared" si="193"/>
        <v>POSTE DE MADERA TRATADA DE 12 mts. CL.5</v>
      </c>
      <c r="L1626" s="139">
        <f t="shared" si="194"/>
        <v>0.41</v>
      </c>
    </row>
    <row r="1627" spans="1:12" x14ac:dyDescent="0.25">
      <c r="A1627" s="193">
        <f>+'Información ELECTRO PUNO'!A1607</f>
        <v>1606</v>
      </c>
      <c r="B1627" s="26" t="str">
        <f t="shared" si="192"/>
        <v>SICODI</v>
      </c>
      <c r="C1627" s="9" t="str">
        <f t="shared" si="188"/>
        <v>Puno</v>
      </c>
      <c r="D1627" s="9" t="str">
        <f t="shared" si="189"/>
        <v>No Reporta</v>
      </c>
      <c r="E1627" s="9" t="str">
        <f t="shared" si="190"/>
        <v>No Reporta</v>
      </c>
      <c r="F1627" s="194" t="str">
        <f>+'Información ELECTRO PUNO'!E1607</f>
        <v>MT</v>
      </c>
      <c r="G1627" s="194">
        <f>+'Información ELECTRO PUNO'!G1607</f>
        <v>12</v>
      </c>
      <c r="H1627" s="9" t="str">
        <f t="shared" si="191"/>
        <v>Poste</v>
      </c>
      <c r="I1627" s="194" t="str">
        <f>+'Información ELECTRO PUNO'!F1607</f>
        <v>Madera Tratada</v>
      </c>
      <c r="J1627" s="194" t="str">
        <f>+'Información ELECTRO PUNO'!B1607</f>
        <v>PPM20</v>
      </c>
      <c r="K1627" s="9" t="str">
        <f t="shared" si="193"/>
        <v>POSTE DE MADERA TRATADA DE 12 mts. CL.5</v>
      </c>
      <c r="L1627" s="139">
        <f t="shared" si="194"/>
        <v>0.41</v>
      </c>
    </row>
    <row r="1628" spans="1:12" x14ac:dyDescent="0.25">
      <c r="A1628" s="193">
        <f>+'Información ELECTRO PUNO'!A1608</f>
        <v>1607</v>
      </c>
      <c r="B1628" s="26" t="str">
        <f t="shared" si="192"/>
        <v>SICODI</v>
      </c>
      <c r="C1628" s="9" t="str">
        <f t="shared" si="188"/>
        <v>Puno</v>
      </c>
      <c r="D1628" s="9" t="str">
        <f t="shared" si="189"/>
        <v>No Reporta</v>
      </c>
      <c r="E1628" s="9" t="str">
        <f t="shared" si="190"/>
        <v>No Reporta</v>
      </c>
      <c r="F1628" s="194" t="str">
        <f>+'Información ELECTRO PUNO'!E1608</f>
        <v>MT</v>
      </c>
      <c r="G1628" s="194">
        <f>+'Información ELECTRO PUNO'!G1608</f>
        <v>12</v>
      </c>
      <c r="H1628" s="9" t="str">
        <f t="shared" si="191"/>
        <v>Poste</v>
      </c>
      <c r="I1628" s="194" t="str">
        <f>+'Información ELECTRO PUNO'!F1608</f>
        <v>Madera Tratada</v>
      </c>
      <c r="J1628" s="194" t="str">
        <f>+'Información ELECTRO PUNO'!B1608</f>
        <v>PPM20</v>
      </c>
      <c r="K1628" s="9" t="str">
        <f t="shared" si="193"/>
        <v>POSTE DE MADERA TRATADA DE 12 mts. CL.5</v>
      </c>
      <c r="L1628" s="139">
        <f t="shared" si="194"/>
        <v>0.41</v>
      </c>
    </row>
    <row r="1629" spans="1:12" x14ac:dyDescent="0.25">
      <c r="A1629" s="193">
        <f>+'Información ELECTRO PUNO'!A1609</f>
        <v>1608</v>
      </c>
      <c r="B1629" s="26" t="str">
        <f t="shared" si="192"/>
        <v>SICODI</v>
      </c>
      <c r="C1629" s="9" t="str">
        <f t="shared" si="188"/>
        <v>Puno</v>
      </c>
      <c r="D1629" s="9" t="str">
        <f t="shared" si="189"/>
        <v>No Reporta</v>
      </c>
      <c r="E1629" s="9" t="str">
        <f t="shared" si="190"/>
        <v>No Reporta</v>
      </c>
      <c r="F1629" s="194" t="str">
        <f>+'Información ELECTRO PUNO'!E1609</f>
        <v>MT</v>
      </c>
      <c r="G1629" s="194">
        <f>+'Información ELECTRO PUNO'!G1609</f>
        <v>12</v>
      </c>
      <c r="H1629" s="9" t="str">
        <f t="shared" si="191"/>
        <v>Poste</v>
      </c>
      <c r="I1629" s="194" t="str">
        <f>+'Información ELECTRO PUNO'!F1609</f>
        <v>Madera Tratada</v>
      </c>
      <c r="J1629" s="194" t="str">
        <f>+'Información ELECTRO PUNO'!B1609</f>
        <v>PPM20</v>
      </c>
      <c r="K1629" s="9" t="str">
        <f t="shared" si="193"/>
        <v>POSTE DE MADERA TRATADA DE 12 mts. CL.5</v>
      </c>
      <c r="L1629" s="139">
        <f t="shared" si="194"/>
        <v>0.41</v>
      </c>
    </row>
    <row r="1630" spans="1:12" x14ac:dyDescent="0.25">
      <c r="A1630" s="193">
        <f>+'Información ELECTRO PUNO'!A1610</f>
        <v>1609</v>
      </c>
      <c r="B1630" s="26" t="str">
        <f t="shared" si="192"/>
        <v>SICODI</v>
      </c>
      <c r="C1630" s="9" t="str">
        <f t="shared" si="188"/>
        <v>Puno</v>
      </c>
      <c r="D1630" s="9" t="str">
        <f t="shared" si="189"/>
        <v>No Reporta</v>
      </c>
      <c r="E1630" s="9" t="str">
        <f t="shared" si="190"/>
        <v>No Reporta</v>
      </c>
      <c r="F1630" s="194" t="str">
        <f>+'Información ELECTRO PUNO'!E1610</f>
        <v>MT</v>
      </c>
      <c r="G1630" s="194">
        <f>+'Información ELECTRO PUNO'!G1610</f>
        <v>12</v>
      </c>
      <c r="H1630" s="9" t="str">
        <f t="shared" si="191"/>
        <v>Poste</v>
      </c>
      <c r="I1630" s="194" t="str">
        <f>+'Información ELECTRO PUNO'!F1610</f>
        <v>Madera Tratada</v>
      </c>
      <c r="J1630" s="194" t="str">
        <f>+'Información ELECTRO PUNO'!B1610</f>
        <v>PPM20</v>
      </c>
      <c r="K1630" s="9" t="str">
        <f t="shared" si="193"/>
        <v>POSTE DE MADERA TRATADA DE 12 mts. CL.5</v>
      </c>
      <c r="L1630" s="139">
        <f t="shared" si="194"/>
        <v>0.41</v>
      </c>
    </row>
    <row r="1631" spans="1:12" x14ac:dyDescent="0.25">
      <c r="A1631" s="193">
        <f>+'Información ELECTRO PUNO'!A1611</f>
        <v>1610</v>
      </c>
      <c r="B1631" s="26" t="str">
        <f t="shared" si="192"/>
        <v>SICODI</v>
      </c>
      <c r="C1631" s="9" t="str">
        <f t="shared" si="188"/>
        <v>Puno</v>
      </c>
      <c r="D1631" s="9" t="str">
        <f t="shared" si="189"/>
        <v>No Reporta</v>
      </c>
      <c r="E1631" s="9" t="str">
        <f t="shared" si="190"/>
        <v>No Reporta</v>
      </c>
      <c r="F1631" s="194" t="str">
        <f>+'Información ELECTRO PUNO'!E1611</f>
        <v>MT</v>
      </c>
      <c r="G1631" s="194">
        <f>+'Información ELECTRO PUNO'!G1611</f>
        <v>12</v>
      </c>
      <c r="H1631" s="9" t="str">
        <f t="shared" si="191"/>
        <v>Poste</v>
      </c>
      <c r="I1631" s="194" t="str">
        <f>+'Información ELECTRO PUNO'!F1611</f>
        <v>Madera Tratada</v>
      </c>
      <c r="J1631" s="194" t="str">
        <f>+'Información ELECTRO PUNO'!B1611</f>
        <v>PPM20</v>
      </c>
      <c r="K1631" s="9" t="str">
        <f t="shared" si="193"/>
        <v>POSTE DE MADERA TRATADA DE 12 mts. CL.5</v>
      </c>
      <c r="L1631" s="139">
        <f t="shared" si="194"/>
        <v>0.41</v>
      </c>
    </row>
    <row r="1632" spans="1:12" x14ac:dyDescent="0.25">
      <c r="A1632" s="193">
        <f>+'Información ELECTRO PUNO'!A1612</f>
        <v>1611</v>
      </c>
      <c r="B1632" s="26" t="str">
        <f t="shared" si="192"/>
        <v>SICODI</v>
      </c>
      <c r="C1632" s="9" t="str">
        <f t="shared" si="188"/>
        <v>Puno</v>
      </c>
      <c r="D1632" s="9" t="str">
        <f t="shared" si="189"/>
        <v>No Reporta</v>
      </c>
      <c r="E1632" s="9" t="str">
        <f t="shared" si="190"/>
        <v>No Reporta</v>
      </c>
      <c r="F1632" s="194" t="str">
        <f>+'Información ELECTRO PUNO'!E1612</f>
        <v>MT</v>
      </c>
      <c r="G1632" s="194">
        <f>+'Información ELECTRO PUNO'!G1612</f>
        <v>12</v>
      </c>
      <c r="H1632" s="9" t="str">
        <f t="shared" si="191"/>
        <v>Poste</v>
      </c>
      <c r="I1632" s="194" t="str">
        <f>+'Información ELECTRO PUNO'!F1612</f>
        <v>Madera Tratada</v>
      </c>
      <c r="J1632" s="194" t="str">
        <f>+'Información ELECTRO PUNO'!B1612</f>
        <v>PPM20</v>
      </c>
      <c r="K1632" s="9" t="str">
        <f t="shared" si="193"/>
        <v>POSTE DE MADERA TRATADA DE 12 mts. CL.5</v>
      </c>
      <c r="L1632" s="139">
        <f t="shared" si="194"/>
        <v>0.41</v>
      </c>
    </row>
    <row r="1633" spans="1:12" x14ac:dyDescent="0.25">
      <c r="A1633" s="193">
        <f>+'Información ELECTRO PUNO'!A1613</f>
        <v>1612</v>
      </c>
      <c r="B1633" s="26" t="str">
        <f t="shared" si="192"/>
        <v>SICODI</v>
      </c>
      <c r="C1633" s="9" t="str">
        <f t="shared" si="188"/>
        <v>Puno</v>
      </c>
      <c r="D1633" s="9" t="str">
        <f t="shared" si="189"/>
        <v>No Reporta</v>
      </c>
      <c r="E1633" s="9" t="str">
        <f t="shared" si="190"/>
        <v>No Reporta</v>
      </c>
      <c r="F1633" s="194" t="str">
        <f>+'Información ELECTRO PUNO'!E1613</f>
        <v>MT</v>
      </c>
      <c r="G1633" s="194">
        <f>+'Información ELECTRO PUNO'!G1613</f>
        <v>12</v>
      </c>
      <c r="H1633" s="9" t="str">
        <f t="shared" si="191"/>
        <v>Poste</v>
      </c>
      <c r="I1633" s="194" t="str">
        <f>+'Información ELECTRO PUNO'!F1613</f>
        <v>Madera Tratada</v>
      </c>
      <c r="J1633" s="194" t="str">
        <f>+'Información ELECTRO PUNO'!B1613</f>
        <v>PPM20</v>
      </c>
      <c r="K1633" s="9" t="str">
        <f t="shared" si="193"/>
        <v>POSTE DE MADERA TRATADA DE 12 mts. CL.5</v>
      </c>
      <c r="L1633" s="139">
        <f t="shared" si="194"/>
        <v>0.41</v>
      </c>
    </row>
    <row r="1634" spans="1:12" x14ac:dyDescent="0.25">
      <c r="A1634" s="193">
        <f>+'Información ELECTRO PUNO'!A1614</f>
        <v>1613</v>
      </c>
      <c r="B1634" s="26" t="str">
        <f t="shared" si="192"/>
        <v>SICODI</v>
      </c>
      <c r="C1634" s="9" t="str">
        <f t="shared" si="188"/>
        <v>Puno</v>
      </c>
      <c r="D1634" s="9" t="str">
        <f t="shared" si="189"/>
        <v>No Reporta</v>
      </c>
      <c r="E1634" s="9" t="str">
        <f t="shared" si="190"/>
        <v>No Reporta</v>
      </c>
      <c r="F1634" s="194" t="str">
        <f>+'Información ELECTRO PUNO'!E1614</f>
        <v>MT</v>
      </c>
      <c r="G1634" s="194">
        <f>+'Información ELECTRO PUNO'!G1614</f>
        <v>12</v>
      </c>
      <c r="H1634" s="9" t="str">
        <f t="shared" si="191"/>
        <v>Poste</v>
      </c>
      <c r="I1634" s="194" t="str">
        <f>+'Información ELECTRO PUNO'!F1614</f>
        <v>Madera Tratada</v>
      </c>
      <c r="J1634" s="194" t="str">
        <f>+'Información ELECTRO PUNO'!B1614</f>
        <v>PPM20</v>
      </c>
      <c r="K1634" s="9" t="str">
        <f t="shared" si="193"/>
        <v>POSTE DE MADERA TRATADA DE 12 mts. CL.5</v>
      </c>
      <c r="L1634" s="139">
        <f t="shared" si="194"/>
        <v>0.41</v>
      </c>
    </row>
    <row r="1635" spans="1:12" x14ac:dyDescent="0.25">
      <c r="A1635" s="193">
        <f>+'Información ELECTRO PUNO'!A1615</f>
        <v>1614</v>
      </c>
      <c r="B1635" s="26" t="str">
        <f t="shared" si="192"/>
        <v>SICODI</v>
      </c>
      <c r="C1635" s="9" t="str">
        <f t="shared" si="188"/>
        <v>Puno</v>
      </c>
      <c r="D1635" s="9" t="str">
        <f t="shared" si="189"/>
        <v>No Reporta</v>
      </c>
      <c r="E1635" s="9" t="str">
        <f t="shared" si="190"/>
        <v>No Reporta</v>
      </c>
      <c r="F1635" s="194" t="str">
        <f>+'Información ELECTRO PUNO'!E1615</f>
        <v>MT</v>
      </c>
      <c r="G1635" s="194">
        <f>+'Información ELECTRO PUNO'!G1615</f>
        <v>12</v>
      </c>
      <c r="H1635" s="9" t="str">
        <f t="shared" si="191"/>
        <v>Poste</v>
      </c>
      <c r="I1635" s="194" t="str">
        <f>+'Información ELECTRO PUNO'!F1615</f>
        <v>Madera Tratada</v>
      </c>
      <c r="J1635" s="194" t="str">
        <f>+'Información ELECTRO PUNO'!B1615</f>
        <v>PPM20</v>
      </c>
      <c r="K1635" s="9" t="str">
        <f t="shared" si="193"/>
        <v>POSTE DE MADERA TRATADA DE 12 mts. CL.5</v>
      </c>
      <c r="L1635" s="139">
        <f t="shared" si="194"/>
        <v>0.41</v>
      </c>
    </row>
    <row r="1636" spans="1:12" x14ac:dyDescent="0.25">
      <c r="A1636" s="193">
        <f>+'Información ELECTRO PUNO'!A1616</f>
        <v>1615</v>
      </c>
      <c r="B1636" s="26" t="str">
        <f t="shared" si="192"/>
        <v>SICODI</v>
      </c>
      <c r="C1636" s="9" t="str">
        <f t="shared" si="188"/>
        <v>Puno</v>
      </c>
      <c r="D1636" s="9" t="str">
        <f t="shared" si="189"/>
        <v>No Reporta</v>
      </c>
      <c r="E1636" s="9" t="str">
        <f t="shared" si="190"/>
        <v>No Reporta</v>
      </c>
      <c r="F1636" s="194" t="str">
        <f>+'Información ELECTRO PUNO'!E1616</f>
        <v>MT</v>
      </c>
      <c r="G1636" s="194">
        <f>+'Información ELECTRO PUNO'!G1616</f>
        <v>12</v>
      </c>
      <c r="H1636" s="9" t="str">
        <f t="shared" si="191"/>
        <v>Poste</v>
      </c>
      <c r="I1636" s="194" t="str">
        <f>+'Información ELECTRO PUNO'!F1616</f>
        <v>Madera Tratada</v>
      </c>
      <c r="J1636" s="194" t="str">
        <f>+'Información ELECTRO PUNO'!B1616</f>
        <v>PPM20</v>
      </c>
      <c r="K1636" s="9" t="str">
        <f t="shared" si="193"/>
        <v>POSTE DE MADERA TRATADA DE 12 mts. CL.5</v>
      </c>
      <c r="L1636" s="139">
        <f t="shared" si="194"/>
        <v>0.41</v>
      </c>
    </row>
    <row r="1637" spans="1:12" x14ac:dyDescent="0.25">
      <c r="A1637" s="193">
        <f>+'Información ELECTRO PUNO'!A1617</f>
        <v>1616</v>
      </c>
      <c r="B1637" s="26" t="str">
        <f t="shared" si="192"/>
        <v>SICODI</v>
      </c>
      <c r="C1637" s="9" t="str">
        <f t="shared" si="188"/>
        <v>Puno</v>
      </c>
      <c r="D1637" s="9" t="str">
        <f t="shared" si="189"/>
        <v>No Reporta</v>
      </c>
      <c r="E1637" s="9" t="str">
        <f t="shared" si="190"/>
        <v>No Reporta</v>
      </c>
      <c r="F1637" s="194" t="str">
        <f>+'Información ELECTRO PUNO'!E1617</f>
        <v>MT</v>
      </c>
      <c r="G1637" s="194">
        <f>+'Información ELECTRO PUNO'!G1617</f>
        <v>12</v>
      </c>
      <c r="H1637" s="9" t="str">
        <f t="shared" si="191"/>
        <v>Poste</v>
      </c>
      <c r="I1637" s="194" t="str">
        <f>+'Información ELECTRO PUNO'!F1617</f>
        <v>Madera Tratada</v>
      </c>
      <c r="J1637" s="194" t="str">
        <f>+'Información ELECTRO PUNO'!B1617</f>
        <v>PPM20</v>
      </c>
      <c r="K1637" s="9" t="str">
        <f t="shared" si="193"/>
        <v>POSTE DE MADERA TRATADA DE 12 mts. CL.5</v>
      </c>
      <c r="L1637" s="139">
        <f t="shared" si="194"/>
        <v>0.41</v>
      </c>
    </row>
    <row r="1638" spans="1:12" x14ac:dyDescent="0.25">
      <c r="A1638" s="193">
        <f>+'Información ELECTRO PUNO'!A1618</f>
        <v>1617</v>
      </c>
      <c r="B1638" s="26" t="str">
        <f t="shared" si="192"/>
        <v>SICODI</v>
      </c>
      <c r="C1638" s="9" t="str">
        <f t="shared" si="188"/>
        <v>Puno</v>
      </c>
      <c r="D1638" s="9" t="str">
        <f t="shared" si="189"/>
        <v>No Reporta</v>
      </c>
      <c r="E1638" s="9" t="str">
        <f t="shared" si="190"/>
        <v>No Reporta</v>
      </c>
      <c r="F1638" s="194" t="str">
        <f>+'Información ELECTRO PUNO'!E1618</f>
        <v>MT</v>
      </c>
      <c r="G1638" s="194">
        <f>+'Información ELECTRO PUNO'!G1618</f>
        <v>12</v>
      </c>
      <c r="H1638" s="9" t="str">
        <f t="shared" si="191"/>
        <v>Poste</v>
      </c>
      <c r="I1638" s="194" t="str">
        <f>+'Información ELECTRO PUNO'!F1618</f>
        <v>Madera Tratada</v>
      </c>
      <c r="J1638" s="194" t="str">
        <f>+'Información ELECTRO PUNO'!B1618</f>
        <v>PPM20</v>
      </c>
      <c r="K1638" s="9" t="str">
        <f t="shared" si="193"/>
        <v>POSTE DE MADERA TRATADA DE 12 mts. CL.5</v>
      </c>
      <c r="L1638" s="139">
        <f t="shared" si="194"/>
        <v>0.41</v>
      </c>
    </row>
    <row r="1639" spans="1:12" x14ac:dyDescent="0.25">
      <c r="A1639" s="193">
        <f>+'Información ELECTRO PUNO'!A1619</f>
        <v>1618</v>
      </c>
      <c r="B1639" s="26" t="str">
        <f t="shared" si="192"/>
        <v>SICODI</v>
      </c>
      <c r="C1639" s="9" t="str">
        <f t="shared" si="188"/>
        <v>Puno</v>
      </c>
      <c r="D1639" s="9" t="str">
        <f t="shared" si="189"/>
        <v>No Reporta</v>
      </c>
      <c r="E1639" s="9" t="str">
        <f t="shared" si="190"/>
        <v>No Reporta</v>
      </c>
      <c r="F1639" s="194" t="str">
        <f>+'Información ELECTRO PUNO'!E1619</f>
        <v>MT</v>
      </c>
      <c r="G1639" s="194">
        <f>+'Información ELECTRO PUNO'!G1619</f>
        <v>12</v>
      </c>
      <c r="H1639" s="9" t="str">
        <f t="shared" si="191"/>
        <v>Poste</v>
      </c>
      <c r="I1639" s="194" t="str">
        <f>+'Información ELECTRO PUNO'!F1619</f>
        <v>Madera Tratada</v>
      </c>
      <c r="J1639" s="194" t="str">
        <f>+'Información ELECTRO PUNO'!B1619</f>
        <v>PPM20</v>
      </c>
      <c r="K1639" s="9" t="str">
        <f t="shared" si="193"/>
        <v>POSTE DE MADERA TRATADA DE 12 mts. CL.5</v>
      </c>
      <c r="L1639" s="139">
        <f t="shared" si="194"/>
        <v>0.41</v>
      </c>
    </row>
    <row r="1640" spans="1:12" x14ac:dyDescent="0.25">
      <c r="A1640" s="193">
        <f>+'Información ELECTRO PUNO'!A1620</f>
        <v>1619</v>
      </c>
      <c r="B1640" s="26" t="str">
        <f t="shared" si="192"/>
        <v>SICODI</v>
      </c>
      <c r="C1640" s="9" t="str">
        <f t="shared" si="188"/>
        <v>Puno</v>
      </c>
      <c r="D1640" s="9" t="str">
        <f t="shared" si="189"/>
        <v>No Reporta</v>
      </c>
      <c r="E1640" s="9" t="str">
        <f t="shared" si="190"/>
        <v>No Reporta</v>
      </c>
      <c r="F1640" s="194" t="str">
        <f>+'Información ELECTRO PUNO'!E1620</f>
        <v>MT</v>
      </c>
      <c r="G1640" s="194">
        <f>+'Información ELECTRO PUNO'!G1620</f>
        <v>12</v>
      </c>
      <c r="H1640" s="9" t="str">
        <f t="shared" si="191"/>
        <v>Poste</v>
      </c>
      <c r="I1640" s="194" t="str">
        <f>+'Información ELECTRO PUNO'!F1620</f>
        <v>Madera Tratada</v>
      </c>
      <c r="J1640" s="194" t="str">
        <f>+'Información ELECTRO PUNO'!B1620</f>
        <v>PPM20</v>
      </c>
      <c r="K1640" s="9" t="str">
        <f t="shared" si="193"/>
        <v>POSTE DE MADERA TRATADA DE 12 mts. CL.5</v>
      </c>
      <c r="L1640" s="139">
        <f t="shared" si="194"/>
        <v>0.41</v>
      </c>
    </row>
    <row r="1641" spans="1:12" x14ac:dyDescent="0.25">
      <c r="A1641" s="193">
        <f>+'Información ELECTRO PUNO'!A1621</f>
        <v>1620</v>
      </c>
      <c r="B1641" s="26" t="str">
        <f t="shared" si="192"/>
        <v>SICODI</v>
      </c>
      <c r="C1641" s="9" t="str">
        <f t="shared" si="188"/>
        <v>Puno</v>
      </c>
      <c r="D1641" s="9" t="str">
        <f t="shared" si="189"/>
        <v>No Reporta</v>
      </c>
      <c r="E1641" s="9" t="str">
        <f t="shared" si="190"/>
        <v>No Reporta</v>
      </c>
      <c r="F1641" s="194" t="str">
        <f>+'Información ELECTRO PUNO'!E1621</f>
        <v>MT</v>
      </c>
      <c r="G1641" s="194">
        <f>+'Información ELECTRO PUNO'!G1621</f>
        <v>12</v>
      </c>
      <c r="H1641" s="9" t="str">
        <f t="shared" si="191"/>
        <v>Poste</v>
      </c>
      <c r="I1641" s="194" t="str">
        <f>+'Información ELECTRO PUNO'!F1621</f>
        <v>Madera Tratada</v>
      </c>
      <c r="J1641" s="194" t="str">
        <f>+'Información ELECTRO PUNO'!B1621</f>
        <v>PPM20</v>
      </c>
      <c r="K1641" s="9" t="str">
        <f t="shared" si="193"/>
        <v>POSTE DE MADERA TRATADA DE 12 mts. CL.5</v>
      </c>
      <c r="L1641" s="139">
        <f t="shared" si="194"/>
        <v>0.41</v>
      </c>
    </row>
    <row r="1642" spans="1:12" x14ac:dyDescent="0.25">
      <c r="A1642" s="193">
        <f>+'Información ELECTRO PUNO'!A1622</f>
        <v>1621</v>
      </c>
      <c r="B1642" s="26" t="str">
        <f t="shared" si="192"/>
        <v>SICODI</v>
      </c>
      <c r="C1642" s="9" t="str">
        <f t="shared" si="188"/>
        <v>Puno</v>
      </c>
      <c r="D1642" s="9" t="str">
        <f t="shared" si="189"/>
        <v>No Reporta</v>
      </c>
      <c r="E1642" s="9" t="str">
        <f t="shared" si="190"/>
        <v>No Reporta</v>
      </c>
      <c r="F1642" s="194" t="str">
        <f>+'Información ELECTRO PUNO'!E1622</f>
        <v>MT</v>
      </c>
      <c r="G1642" s="194">
        <f>+'Información ELECTRO PUNO'!G1622</f>
        <v>12</v>
      </c>
      <c r="H1642" s="9" t="str">
        <f t="shared" si="191"/>
        <v>Poste</v>
      </c>
      <c r="I1642" s="194" t="str">
        <f>+'Información ELECTRO PUNO'!F1622</f>
        <v>Madera Tratada</v>
      </c>
      <c r="J1642" s="194" t="str">
        <f>+'Información ELECTRO PUNO'!B1622</f>
        <v>PPM20</v>
      </c>
      <c r="K1642" s="9" t="str">
        <f t="shared" si="193"/>
        <v>POSTE DE MADERA TRATADA DE 12 mts. CL.5</v>
      </c>
      <c r="L1642" s="139">
        <f t="shared" si="194"/>
        <v>0.41</v>
      </c>
    </row>
    <row r="1643" spans="1:12" x14ac:dyDescent="0.25">
      <c r="A1643" s="193">
        <f>+'Información ELECTRO PUNO'!A1623</f>
        <v>1622</v>
      </c>
      <c r="B1643" s="26" t="str">
        <f t="shared" si="192"/>
        <v>SICODI</v>
      </c>
      <c r="C1643" s="9" t="str">
        <f t="shared" si="188"/>
        <v>Puno</v>
      </c>
      <c r="D1643" s="9" t="str">
        <f t="shared" si="189"/>
        <v>No Reporta</v>
      </c>
      <c r="E1643" s="9" t="str">
        <f t="shared" si="190"/>
        <v>No Reporta</v>
      </c>
      <c r="F1643" s="194" t="str">
        <f>+'Información ELECTRO PUNO'!E1623</f>
        <v>MT</v>
      </c>
      <c r="G1643" s="194">
        <f>+'Información ELECTRO PUNO'!G1623</f>
        <v>12</v>
      </c>
      <c r="H1643" s="9" t="str">
        <f t="shared" si="191"/>
        <v>Poste</v>
      </c>
      <c r="I1643" s="194" t="str">
        <f>+'Información ELECTRO PUNO'!F1623</f>
        <v>Madera Tratada</v>
      </c>
      <c r="J1643" s="194" t="str">
        <f>+'Información ELECTRO PUNO'!B1623</f>
        <v>PPM20</v>
      </c>
      <c r="K1643" s="9" t="str">
        <f t="shared" si="193"/>
        <v>POSTE DE MADERA TRATADA DE 12 mts. CL.5</v>
      </c>
      <c r="L1643" s="139">
        <f t="shared" si="194"/>
        <v>0.41</v>
      </c>
    </row>
    <row r="1644" spans="1:12" x14ac:dyDescent="0.25">
      <c r="A1644" s="193">
        <f>+'Información ELECTRO PUNO'!A1624</f>
        <v>1623</v>
      </c>
      <c r="B1644" s="26" t="str">
        <f t="shared" si="192"/>
        <v>SICODI</v>
      </c>
      <c r="C1644" s="9" t="str">
        <f t="shared" si="188"/>
        <v>Puno</v>
      </c>
      <c r="D1644" s="9" t="str">
        <f t="shared" si="189"/>
        <v>No Reporta</v>
      </c>
      <c r="E1644" s="9" t="str">
        <f t="shared" si="190"/>
        <v>No Reporta</v>
      </c>
      <c r="F1644" s="194" t="str">
        <f>+'Información ELECTRO PUNO'!E1624</f>
        <v>MT</v>
      </c>
      <c r="G1644" s="194">
        <f>+'Información ELECTRO PUNO'!G1624</f>
        <v>12</v>
      </c>
      <c r="H1644" s="9" t="str">
        <f t="shared" si="191"/>
        <v>Poste</v>
      </c>
      <c r="I1644" s="194" t="str">
        <f>+'Información ELECTRO PUNO'!F1624</f>
        <v>Madera Tratada</v>
      </c>
      <c r="J1644" s="194" t="str">
        <f>+'Información ELECTRO PUNO'!B1624</f>
        <v>PPM20</v>
      </c>
      <c r="K1644" s="9" t="str">
        <f t="shared" si="193"/>
        <v>POSTE DE MADERA TRATADA DE 12 mts. CL.5</v>
      </c>
      <c r="L1644" s="139">
        <f t="shared" si="194"/>
        <v>0.41</v>
      </c>
    </row>
    <row r="1645" spans="1:12" x14ac:dyDescent="0.25">
      <c r="A1645" s="193">
        <f>+'Información ELECTRO PUNO'!A1625</f>
        <v>1624</v>
      </c>
      <c r="B1645" s="26" t="str">
        <f t="shared" si="192"/>
        <v>SICODI</v>
      </c>
      <c r="C1645" s="9" t="str">
        <f t="shared" si="188"/>
        <v>Puno</v>
      </c>
      <c r="D1645" s="9" t="str">
        <f t="shared" si="189"/>
        <v>No Reporta</v>
      </c>
      <c r="E1645" s="9" t="str">
        <f t="shared" si="190"/>
        <v>No Reporta</v>
      </c>
      <c r="F1645" s="194" t="str">
        <f>+'Información ELECTRO PUNO'!E1625</f>
        <v>MT</v>
      </c>
      <c r="G1645" s="194">
        <f>+'Información ELECTRO PUNO'!G1625</f>
        <v>12</v>
      </c>
      <c r="H1645" s="9" t="str">
        <f t="shared" si="191"/>
        <v>Poste</v>
      </c>
      <c r="I1645" s="194" t="str">
        <f>+'Información ELECTRO PUNO'!F1625</f>
        <v>Madera Tratada</v>
      </c>
      <c r="J1645" s="194" t="str">
        <f>+'Información ELECTRO PUNO'!B1625</f>
        <v>PPM20</v>
      </c>
      <c r="K1645" s="9" t="str">
        <f t="shared" si="193"/>
        <v>POSTE DE MADERA TRATADA DE 12 mts. CL.5</v>
      </c>
      <c r="L1645" s="139">
        <f t="shared" si="194"/>
        <v>0.41</v>
      </c>
    </row>
    <row r="1646" spans="1:12" x14ac:dyDescent="0.25">
      <c r="A1646" s="193">
        <f>+'Información ELECTRO PUNO'!A1626</f>
        <v>1625</v>
      </c>
      <c r="B1646" s="26" t="str">
        <f t="shared" si="192"/>
        <v>SICODI</v>
      </c>
      <c r="C1646" s="9" t="str">
        <f t="shared" si="188"/>
        <v>Puno</v>
      </c>
      <c r="D1646" s="9" t="str">
        <f t="shared" si="189"/>
        <v>No Reporta</v>
      </c>
      <c r="E1646" s="9" t="str">
        <f t="shared" si="190"/>
        <v>No Reporta</v>
      </c>
      <c r="F1646" s="194" t="str">
        <f>+'Información ELECTRO PUNO'!E1626</f>
        <v>MT</v>
      </c>
      <c r="G1646" s="194">
        <f>+'Información ELECTRO PUNO'!G1626</f>
        <v>12</v>
      </c>
      <c r="H1646" s="9" t="str">
        <f t="shared" si="191"/>
        <v>Poste</v>
      </c>
      <c r="I1646" s="194" t="str">
        <f>+'Información ELECTRO PUNO'!F1626</f>
        <v>Madera Tratada</v>
      </c>
      <c r="J1646" s="194" t="str">
        <f>+'Información ELECTRO PUNO'!B1626</f>
        <v>PPM20</v>
      </c>
      <c r="K1646" s="9" t="str">
        <f t="shared" si="193"/>
        <v>POSTE DE MADERA TRATADA DE 12 mts. CL.5</v>
      </c>
      <c r="L1646" s="139">
        <f t="shared" si="194"/>
        <v>0.41</v>
      </c>
    </row>
    <row r="1647" spans="1:12" x14ac:dyDescent="0.25">
      <c r="A1647" s="193">
        <f>+'Información ELECTRO PUNO'!A1627</f>
        <v>1626</v>
      </c>
      <c r="B1647" s="26" t="str">
        <f t="shared" si="192"/>
        <v>SICODI</v>
      </c>
      <c r="C1647" s="9" t="str">
        <f t="shared" si="188"/>
        <v>Puno</v>
      </c>
      <c r="D1647" s="9" t="str">
        <f t="shared" si="189"/>
        <v>No Reporta</v>
      </c>
      <c r="E1647" s="9" t="str">
        <f t="shared" si="190"/>
        <v>No Reporta</v>
      </c>
      <c r="F1647" s="194" t="str">
        <f>+'Información ELECTRO PUNO'!E1627</f>
        <v>MT</v>
      </c>
      <c r="G1647" s="194">
        <f>+'Información ELECTRO PUNO'!G1627</f>
        <v>12</v>
      </c>
      <c r="H1647" s="9" t="str">
        <f t="shared" si="191"/>
        <v>Poste</v>
      </c>
      <c r="I1647" s="194" t="str">
        <f>+'Información ELECTRO PUNO'!F1627</f>
        <v>Madera Tratada</v>
      </c>
      <c r="J1647" s="194" t="str">
        <f>+'Información ELECTRO PUNO'!B1627</f>
        <v>PPM20</v>
      </c>
      <c r="K1647" s="9" t="str">
        <f t="shared" si="193"/>
        <v>POSTE DE MADERA TRATADA DE 12 mts. CL.5</v>
      </c>
      <c r="L1647" s="139">
        <f t="shared" si="194"/>
        <v>0.41</v>
      </c>
    </row>
    <row r="1648" spans="1:12" x14ac:dyDescent="0.25">
      <c r="A1648" s="193">
        <f>+'Información ELECTRO PUNO'!A1628</f>
        <v>1627</v>
      </c>
      <c r="B1648" s="26" t="str">
        <f t="shared" si="192"/>
        <v>SICODI</v>
      </c>
      <c r="C1648" s="9" t="str">
        <f t="shared" si="188"/>
        <v>Puno</v>
      </c>
      <c r="D1648" s="9" t="str">
        <f t="shared" si="189"/>
        <v>No Reporta</v>
      </c>
      <c r="E1648" s="9" t="str">
        <f t="shared" si="190"/>
        <v>No Reporta</v>
      </c>
      <c r="F1648" s="194" t="str">
        <f>+'Información ELECTRO PUNO'!E1628</f>
        <v>MT</v>
      </c>
      <c r="G1648" s="194">
        <f>+'Información ELECTRO PUNO'!G1628</f>
        <v>12</v>
      </c>
      <c r="H1648" s="9" t="str">
        <f t="shared" si="191"/>
        <v>Poste</v>
      </c>
      <c r="I1648" s="194" t="str">
        <f>+'Información ELECTRO PUNO'!F1628</f>
        <v>Madera Tratada</v>
      </c>
      <c r="J1648" s="194" t="str">
        <f>+'Información ELECTRO PUNO'!B1628</f>
        <v>PPM20</v>
      </c>
      <c r="K1648" s="9" t="str">
        <f t="shared" si="193"/>
        <v>POSTE DE MADERA TRATADA DE 12 mts. CL.5</v>
      </c>
      <c r="L1648" s="139">
        <f t="shared" si="194"/>
        <v>0.41</v>
      </c>
    </row>
    <row r="1649" spans="1:12" x14ac:dyDescent="0.25">
      <c r="A1649" s="193">
        <f>+'Información ELECTRO PUNO'!A1629</f>
        <v>1628</v>
      </c>
      <c r="B1649" s="26" t="str">
        <f t="shared" si="192"/>
        <v>SICODI</v>
      </c>
      <c r="C1649" s="9" t="str">
        <f t="shared" si="188"/>
        <v>Puno</v>
      </c>
      <c r="D1649" s="9" t="str">
        <f t="shared" si="189"/>
        <v>No Reporta</v>
      </c>
      <c r="E1649" s="9" t="str">
        <f t="shared" si="190"/>
        <v>No Reporta</v>
      </c>
      <c r="F1649" s="194" t="str">
        <f>+'Información ELECTRO PUNO'!E1629</f>
        <v>MT</v>
      </c>
      <c r="G1649" s="194">
        <f>+'Información ELECTRO PUNO'!G1629</f>
        <v>12</v>
      </c>
      <c r="H1649" s="9" t="str">
        <f t="shared" si="191"/>
        <v>Poste</v>
      </c>
      <c r="I1649" s="194" t="str">
        <f>+'Información ELECTRO PUNO'!F1629</f>
        <v>Madera Tratada</v>
      </c>
      <c r="J1649" s="194" t="str">
        <f>+'Información ELECTRO PUNO'!B1629</f>
        <v>PPM20</v>
      </c>
      <c r="K1649" s="9" t="str">
        <f t="shared" si="193"/>
        <v>POSTE DE MADERA TRATADA DE 12 mts. CL.5</v>
      </c>
      <c r="L1649" s="139">
        <f t="shared" si="194"/>
        <v>0.41</v>
      </c>
    </row>
    <row r="1650" spans="1:12" x14ac:dyDescent="0.25">
      <c r="A1650" s="193">
        <f>+'Información ELECTRO PUNO'!A1630</f>
        <v>1629</v>
      </c>
      <c r="B1650" s="26" t="str">
        <f t="shared" si="192"/>
        <v>SICODI</v>
      </c>
      <c r="C1650" s="9" t="str">
        <f t="shared" si="188"/>
        <v>Puno</v>
      </c>
      <c r="D1650" s="9" t="str">
        <f t="shared" si="189"/>
        <v>No Reporta</v>
      </c>
      <c r="E1650" s="9" t="str">
        <f t="shared" si="190"/>
        <v>No Reporta</v>
      </c>
      <c r="F1650" s="194" t="str">
        <f>+'Información ELECTRO PUNO'!E1630</f>
        <v>MT</v>
      </c>
      <c r="G1650" s="194">
        <f>+'Información ELECTRO PUNO'!G1630</f>
        <v>12</v>
      </c>
      <c r="H1650" s="9" t="str">
        <f t="shared" si="191"/>
        <v>Poste</v>
      </c>
      <c r="I1650" s="194" t="str">
        <f>+'Información ELECTRO PUNO'!F1630</f>
        <v>Madera Tratada</v>
      </c>
      <c r="J1650" s="194" t="str">
        <f>+'Información ELECTRO PUNO'!B1630</f>
        <v>PPM20</v>
      </c>
      <c r="K1650" s="9" t="str">
        <f t="shared" si="193"/>
        <v>POSTE DE MADERA TRATADA DE 12 mts. CL.5</v>
      </c>
      <c r="L1650" s="139">
        <f t="shared" si="194"/>
        <v>0.41</v>
      </c>
    </row>
    <row r="1651" spans="1:12" x14ac:dyDescent="0.25">
      <c r="A1651" s="193">
        <f>+'Información ELECTRO PUNO'!A1631</f>
        <v>1630</v>
      </c>
      <c r="B1651" s="26" t="str">
        <f t="shared" si="192"/>
        <v>SICODI</v>
      </c>
      <c r="C1651" s="9" t="str">
        <f t="shared" si="188"/>
        <v>Puno</v>
      </c>
      <c r="D1651" s="9" t="str">
        <f t="shared" si="189"/>
        <v>No Reporta</v>
      </c>
      <c r="E1651" s="9" t="str">
        <f t="shared" si="190"/>
        <v>No Reporta</v>
      </c>
      <c r="F1651" s="194" t="str">
        <f>+'Información ELECTRO PUNO'!E1631</f>
        <v>MT</v>
      </c>
      <c r="G1651" s="194">
        <f>+'Información ELECTRO PUNO'!G1631</f>
        <v>12</v>
      </c>
      <c r="H1651" s="9" t="str">
        <f t="shared" si="191"/>
        <v>Poste</v>
      </c>
      <c r="I1651" s="194" t="str">
        <f>+'Información ELECTRO PUNO'!F1631</f>
        <v>Madera Tratada</v>
      </c>
      <c r="J1651" s="194" t="str">
        <f>+'Información ELECTRO PUNO'!B1631</f>
        <v>PPM20</v>
      </c>
      <c r="K1651" s="9" t="str">
        <f t="shared" si="193"/>
        <v>POSTE DE MADERA TRATADA DE 12 mts. CL.5</v>
      </c>
      <c r="L1651" s="139">
        <f t="shared" si="194"/>
        <v>0.41</v>
      </c>
    </row>
    <row r="1652" spans="1:12" x14ac:dyDescent="0.25">
      <c r="A1652" s="193">
        <f>+'Información ELECTRO PUNO'!A1632</f>
        <v>1631</v>
      </c>
      <c r="B1652" s="26" t="str">
        <f t="shared" si="192"/>
        <v>SICODI</v>
      </c>
      <c r="C1652" s="9" t="str">
        <f t="shared" si="188"/>
        <v>Puno</v>
      </c>
      <c r="D1652" s="9" t="str">
        <f t="shared" si="189"/>
        <v>No Reporta</v>
      </c>
      <c r="E1652" s="9" t="str">
        <f t="shared" si="190"/>
        <v>No Reporta</v>
      </c>
      <c r="F1652" s="194" t="str">
        <f>+'Información ELECTRO PUNO'!E1632</f>
        <v>MT</v>
      </c>
      <c r="G1652" s="194">
        <f>+'Información ELECTRO PUNO'!G1632</f>
        <v>12</v>
      </c>
      <c r="H1652" s="9" t="str">
        <f t="shared" si="191"/>
        <v>Poste</v>
      </c>
      <c r="I1652" s="194" t="str">
        <f>+'Información ELECTRO PUNO'!F1632</f>
        <v>Madera Tratada</v>
      </c>
      <c r="J1652" s="194" t="str">
        <f>+'Información ELECTRO PUNO'!B1632</f>
        <v>PPM20</v>
      </c>
      <c r="K1652" s="9" t="str">
        <f t="shared" si="193"/>
        <v>POSTE DE MADERA TRATADA DE 12 mts. CL.5</v>
      </c>
      <c r="L1652" s="139">
        <f t="shared" si="194"/>
        <v>0.41</v>
      </c>
    </row>
    <row r="1653" spans="1:12" x14ac:dyDescent="0.25">
      <c r="A1653" s="193">
        <f>+'Información ELECTRO PUNO'!A1633</f>
        <v>1632</v>
      </c>
      <c r="B1653" s="26" t="str">
        <f t="shared" si="192"/>
        <v>SICODI</v>
      </c>
      <c r="C1653" s="9" t="str">
        <f t="shared" si="188"/>
        <v>Puno</v>
      </c>
      <c r="D1653" s="9" t="str">
        <f t="shared" si="189"/>
        <v>No Reporta</v>
      </c>
      <c r="E1653" s="9" t="str">
        <f t="shared" si="190"/>
        <v>No Reporta</v>
      </c>
      <c r="F1653" s="194" t="str">
        <f>+'Información ELECTRO PUNO'!E1633</f>
        <v>MT</v>
      </c>
      <c r="G1653" s="194">
        <f>+'Información ELECTRO PUNO'!G1633</f>
        <v>12</v>
      </c>
      <c r="H1653" s="9" t="str">
        <f t="shared" si="191"/>
        <v>Poste</v>
      </c>
      <c r="I1653" s="194" t="str">
        <f>+'Información ELECTRO PUNO'!F1633</f>
        <v>Madera Tratada</v>
      </c>
      <c r="J1653" s="194" t="str">
        <f>+'Información ELECTRO PUNO'!B1633</f>
        <v>PPM20</v>
      </c>
      <c r="K1653" s="9" t="str">
        <f t="shared" si="193"/>
        <v>POSTE DE MADERA TRATADA DE 12 mts. CL.5</v>
      </c>
      <c r="L1653" s="139">
        <f t="shared" si="194"/>
        <v>0.41</v>
      </c>
    </row>
    <row r="1654" spans="1:12" x14ac:dyDescent="0.25">
      <c r="A1654" s="193">
        <f>+'Información ELECTRO PUNO'!A1634</f>
        <v>1633</v>
      </c>
      <c r="B1654" s="26" t="str">
        <f t="shared" si="192"/>
        <v>SICODI</v>
      </c>
      <c r="C1654" s="9" t="str">
        <f t="shared" si="188"/>
        <v>Puno</v>
      </c>
      <c r="D1654" s="9" t="str">
        <f t="shared" si="189"/>
        <v>No Reporta</v>
      </c>
      <c r="E1654" s="9" t="str">
        <f t="shared" si="190"/>
        <v>No Reporta</v>
      </c>
      <c r="F1654" s="194" t="str">
        <f>+'Información ELECTRO PUNO'!E1634</f>
        <v>MT</v>
      </c>
      <c r="G1654" s="194">
        <f>+'Información ELECTRO PUNO'!G1634</f>
        <v>12</v>
      </c>
      <c r="H1654" s="9" t="str">
        <f t="shared" si="191"/>
        <v>Poste</v>
      </c>
      <c r="I1654" s="194" t="str">
        <f>+'Información ELECTRO PUNO'!F1634</f>
        <v>Madera Tratada</v>
      </c>
      <c r="J1654" s="194" t="str">
        <f>+'Información ELECTRO PUNO'!B1634</f>
        <v>PPM20</v>
      </c>
      <c r="K1654" s="9" t="str">
        <f t="shared" si="193"/>
        <v>POSTE DE MADERA TRATADA DE 12 mts. CL.5</v>
      </c>
      <c r="L1654" s="139">
        <f t="shared" si="194"/>
        <v>0.41</v>
      </c>
    </row>
    <row r="1655" spans="1:12" x14ac:dyDescent="0.25">
      <c r="A1655" s="193">
        <f>+'Información ELECTRO PUNO'!A1635</f>
        <v>1634</v>
      </c>
      <c r="B1655" s="26" t="str">
        <f t="shared" si="192"/>
        <v>SICODI</v>
      </c>
      <c r="C1655" s="9" t="str">
        <f t="shared" si="188"/>
        <v>Puno</v>
      </c>
      <c r="D1655" s="9" t="str">
        <f t="shared" si="189"/>
        <v>No Reporta</v>
      </c>
      <c r="E1655" s="9" t="str">
        <f t="shared" si="190"/>
        <v>No Reporta</v>
      </c>
      <c r="F1655" s="194" t="str">
        <f>+'Información ELECTRO PUNO'!E1635</f>
        <v>MT</v>
      </c>
      <c r="G1655" s="194">
        <f>+'Información ELECTRO PUNO'!G1635</f>
        <v>12</v>
      </c>
      <c r="H1655" s="9" t="str">
        <f t="shared" si="191"/>
        <v>Poste</v>
      </c>
      <c r="I1655" s="194" t="str">
        <f>+'Información ELECTRO PUNO'!F1635</f>
        <v>Madera Tratada</v>
      </c>
      <c r="J1655" s="194" t="str">
        <f>+'Información ELECTRO PUNO'!B1635</f>
        <v>PPM20</v>
      </c>
      <c r="K1655" s="9" t="str">
        <f t="shared" si="193"/>
        <v>POSTE DE MADERA TRATADA DE 12 mts. CL.5</v>
      </c>
      <c r="L1655" s="139">
        <f t="shared" si="194"/>
        <v>0.41</v>
      </c>
    </row>
    <row r="1656" spans="1:12" x14ac:dyDescent="0.25">
      <c r="A1656" s="193">
        <f>+'Información ELECTRO PUNO'!A1636</f>
        <v>1635</v>
      </c>
      <c r="B1656" s="26" t="str">
        <f t="shared" si="192"/>
        <v>SICODI</v>
      </c>
      <c r="C1656" s="9" t="str">
        <f t="shared" si="188"/>
        <v>Puno</v>
      </c>
      <c r="D1656" s="9" t="str">
        <f t="shared" si="189"/>
        <v>No Reporta</v>
      </c>
      <c r="E1656" s="9" t="str">
        <f t="shared" si="190"/>
        <v>No Reporta</v>
      </c>
      <c r="F1656" s="194" t="str">
        <f>+'Información ELECTRO PUNO'!E1636</f>
        <v>MT</v>
      </c>
      <c r="G1656" s="194">
        <f>+'Información ELECTRO PUNO'!G1636</f>
        <v>12</v>
      </c>
      <c r="H1656" s="9" t="str">
        <f t="shared" si="191"/>
        <v>Poste</v>
      </c>
      <c r="I1656" s="194" t="str">
        <f>+'Información ELECTRO PUNO'!F1636</f>
        <v>Madera Tratada</v>
      </c>
      <c r="J1656" s="194" t="str">
        <f>+'Información ELECTRO PUNO'!B1636</f>
        <v>PPM20</v>
      </c>
      <c r="K1656" s="9" t="str">
        <f t="shared" si="193"/>
        <v>POSTE DE MADERA TRATADA DE 12 mts. CL.5</v>
      </c>
      <c r="L1656" s="139">
        <f t="shared" si="194"/>
        <v>0.41</v>
      </c>
    </row>
    <row r="1657" spans="1:12" x14ac:dyDescent="0.25">
      <c r="A1657" s="193">
        <f>+'Información ELECTRO PUNO'!A1637</f>
        <v>1636</v>
      </c>
      <c r="B1657" s="26" t="str">
        <f t="shared" si="192"/>
        <v>SICODI</v>
      </c>
      <c r="C1657" s="9" t="str">
        <f t="shared" si="188"/>
        <v>Puno</v>
      </c>
      <c r="D1657" s="9" t="str">
        <f t="shared" si="189"/>
        <v>No Reporta</v>
      </c>
      <c r="E1657" s="9" t="str">
        <f t="shared" si="190"/>
        <v>No Reporta</v>
      </c>
      <c r="F1657" s="194" t="str">
        <f>+'Información ELECTRO PUNO'!E1637</f>
        <v>MT</v>
      </c>
      <c r="G1657" s="194">
        <f>+'Información ELECTRO PUNO'!G1637</f>
        <v>12</v>
      </c>
      <c r="H1657" s="9" t="str">
        <f t="shared" si="191"/>
        <v>Poste</v>
      </c>
      <c r="I1657" s="194" t="str">
        <f>+'Información ELECTRO PUNO'!F1637</f>
        <v>Madera Tratada</v>
      </c>
      <c r="J1657" s="194" t="str">
        <f>+'Información ELECTRO PUNO'!B1637</f>
        <v>PPM20</v>
      </c>
      <c r="K1657" s="9" t="str">
        <f t="shared" si="193"/>
        <v>POSTE DE MADERA TRATADA DE 12 mts. CL.5</v>
      </c>
      <c r="L1657" s="139">
        <f t="shared" si="194"/>
        <v>0.41</v>
      </c>
    </row>
    <row r="1658" spans="1:12" x14ac:dyDescent="0.25">
      <c r="A1658" s="193">
        <f>+'Información ELECTRO PUNO'!A1638</f>
        <v>1637</v>
      </c>
      <c r="B1658" s="26" t="str">
        <f t="shared" si="192"/>
        <v>SICODI</v>
      </c>
      <c r="C1658" s="9" t="str">
        <f t="shared" si="188"/>
        <v>Puno</v>
      </c>
      <c r="D1658" s="9" t="str">
        <f t="shared" si="189"/>
        <v>No Reporta</v>
      </c>
      <c r="E1658" s="9" t="str">
        <f t="shared" si="190"/>
        <v>No Reporta</v>
      </c>
      <c r="F1658" s="194" t="str">
        <f>+'Información ELECTRO PUNO'!E1638</f>
        <v>MT</v>
      </c>
      <c r="G1658" s="194">
        <f>+'Información ELECTRO PUNO'!G1638</f>
        <v>12</v>
      </c>
      <c r="H1658" s="9" t="str">
        <f t="shared" si="191"/>
        <v>Poste</v>
      </c>
      <c r="I1658" s="194" t="str">
        <f>+'Información ELECTRO PUNO'!F1638</f>
        <v>Madera Tratada</v>
      </c>
      <c r="J1658" s="194" t="str">
        <f>+'Información ELECTRO PUNO'!B1638</f>
        <v>PPM20</v>
      </c>
      <c r="K1658" s="9" t="str">
        <f t="shared" si="193"/>
        <v>POSTE DE MADERA TRATADA DE 12 mts. CL.5</v>
      </c>
      <c r="L1658" s="139">
        <f t="shared" si="194"/>
        <v>0.41</v>
      </c>
    </row>
    <row r="1659" spans="1:12" x14ac:dyDescent="0.25">
      <c r="A1659" s="193">
        <f>+'Información ELECTRO PUNO'!A1639</f>
        <v>1638</v>
      </c>
      <c r="B1659" s="26" t="str">
        <f t="shared" si="192"/>
        <v>SICODI</v>
      </c>
      <c r="C1659" s="9" t="str">
        <f t="shared" si="188"/>
        <v>Puno</v>
      </c>
      <c r="D1659" s="9" t="str">
        <f t="shared" si="189"/>
        <v>No Reporta</v>
      </c>
      <c r="E1659" s="9" t="str">
        <f t="shared" si="190"/>
        <v>No Reporta</v>
      </c>
      <c r="F1659" s="194" t="str">
        <f>+'Información ELECTRO PUNO'!E1639</f>
        <v>MT</v>
      </c>
      <c r="G1659" s="194">
        <f>+'Información ELECTRO PUNO'!G1639</f>
        <v>12</v>
      </c>
      <c r="H1659" s="9" t="str">
        <f t="shared" si="191"/>
        <v>Poste</v>
      </c>
      <c r="I1659" s="194" t="str">
        <f>+'Información ELECTRO PUNO'!F1639</f>
        <v>Madera Tratada</v>
      </c>
      <c r="J1659" s="194" t="str">
        <f>+'Información ELECTRO PUNO'!B1639</f>
        <v>PPM20</v>
      </c>
      <c r="K1659" s="9" t="str">
        <f t="shared" si="193"/>
        <v>POSTE DE MADERA TRATADA DE 12 mts. CL.5</v>
      </c>
      <c r="L1659" s="139">
        <f t="shared" si="194"/>
        <v>0.41</v>
      </c>
    </row>
    <row r="1660" spans="1:12" x14ac:dyDescent="0.25">
      <c r="A1660" s="193">
        <f>+'Información ELECTRO PUNO'!A1640</f>
        <v>1639</v>
      </c>
      <c r="B1660" s="26" t="str">
        <f t="shared" si="192"/>
        <v>SICODI</v>
      </c>
      <c r="C1660" s="9" t="str">
        <f t="shared" si="188"/>
        <v>Puno</v>
      </c>
      <c r="D1660" s="9" t="str">
        <f t="shared" si="189"/>
        <v>No Reporta</v>
      </c>
      <c r="E1660" s="9" t="str">
        <f t="shared" si="190"/>
        <v>No Reporta</v>
      </c>
      <c r="F1660" s="194" t="str">
        <f>+'Información ELECTRO PUNO'!E1640</f>
        <v>MT</v>
      </c>
      <c r="G1660" s="194">
        <f>+'Información ELECTRO PUNO'!G1640</f>
        <v>12</v>
      </c>
      <c r="H1660" s="9" t="str">
        <f t="shared" si="191"/>
        <v>Poste</v>
      </c>
      <c r="I1660" s="194" t="str">
        <f>+'Información ELECTRO PUNO'!F1640</f>
        <v>Madera Tratada</v>
      </c>
      <c r="J1660" s="194" t="str">
        <f>+'Información ELECTRO PUNO'!B1640</f>
        <v>PPM20</v>
      </c>
      <c r="K1660" s="9" t="str">
        <f t="shared" si="193"/>
        <v>POSTE DE MADERA TRATADA DE 12 mts. CL.5</v>
      </c>
      <c r="L1660" s="139">
        <f t="shared" si="194"/>
        <v>0.41</v>
      </c>
    </row>
    <row r="1661" spans="1:12" x14ac:dyDescent="0.25">
      <c r="A1661" s="193">
        <f>+'Información ELECTRO PUNO'!A1641</f>
        <v>1640</v>
      </c>
      <c r="B1661" s="26" t="str">
        <f t="shared" si="192"/>
        <v>SICODI</v>
      </c>
      <c r="C1661" s="9" t="str">
        <f t="shared" si="188"/>
        <v>Puno</v>
      </c>
      <c r="D1661" s="9" t="str">
        <f t="shared" si="189"/>
        <v>No Reporta</v>
      </c>
      <c r="E1661" s="9" t="str">
        <f t="shared" si="190"/>
        <v>No Reporta</v>
      </c>
      <c r="F1661" s="194" t="str">
        <f>+'Información ELECTRO PUNO'!E1641</f>
        <v>MT</v>
      </c>
      <c r="G1661" s="194">
        <f>+'Información ELECTRO PUNO'!G1641</f>
        <v>12</v>
      </c>
      <c r="H1661" s="9" t="str">
        <f t="shared" si="191"/>
        <v>Poste</v>
      </c>
      <c r="I1661" s="194" t="str">
        <f>+'Información ELECTRO PUNO'!F1641</f>
        <v>Madera Tratada</v>
      </c>
      <c r="J1661" s="194" t="str">
        <f>+'Información ELECTRO PUNO'!B1641</f>
        <v>PPM20</v>
      </c>
      <c r="K1661" s="9" t="str">
        <f t="shared" si="193"/>
        <v>POSTE DE MADERA TRATADA DE 12 mts. CL.5</v>
      </c>
      <c r="L1661" s="139">
        <f t="shared" si="194"/>
        <v>0.41</v>
      </c>
    </row>
    <row r="1662" spans="1:12" x14ac:dyDescent="0.25">
      <c r="A1662" s="193">
        <f>+'Información ELECTRO PUNO'!A1642</f>
        <v>1641</v>
      </c>
      <c r="B1662" s="26" t="str">
        <f t="shared" si="192"/>
        <v>SICODI</v>
      </c>
      <c r="C1662" s="9" t="str">
        <f t="shared" si="188"/>
        <v>Puno</v>
      </c>
      <c r="D1662" s="9" t="str">
        <f t="shared" si="189"/>
        <v>No Reporta</v>
      </c>
      <c r="E1662" s="9" t="str">
        <f t="shared" si="190"/>
        <v>No Reporta</v>
      </c>
      <c r="F1662" s="194" t="str">
        <f>+'Información ELECTRO PUNO'!E1642</f>
        <v>MT</v>
      </c>
      <c r="G1662" s="194">
        <f>+'Información ELECTRO PUNO'!G1642</f>
        <v>12</v>
      </c>
      <c r="H1662" s="9" t="str">
        <f t="shared" si="191"/>
        <v>Poste</v>
      </c>
      <c r="I1662" s="194" t="str">
        <f>+'Información ELECTRO PUNO'!F1642</f>
        <v>Madera Tratada</v>
      </c>
      <c r="J1662" s="194" t="str">
        <f>+'Información ELECTRO PUNO'!B1642</f>
        <v>PPM20</v>
      </c>
      <c r="K1662" s="9" t="str">
        <f t="shared" si="193"/>
        <v>POSTE DE MADERA TRATADA DE 12 mts. CL.5</v>
      </c>
      <c r="L1662" s="139">
        <f t="shared" si="194"/>
        <v>0.41</v>
      </c>
    </row>
    <row r="1663" spans="1:12" x14ac:dyDescent="0.25">
      <c r="A1663" s="193">
        <f>+'Información ELECTRO PUNO'!A1643</f>
        <v>1642</v>
      </c>
      <c r="B1663" s="26" t="str">
        <f t="shared" si="192"/>
        <v>SICODI</v>
      </c>
      <c r="C1663" s="9" t="str">
        <f t="shared" si="188"/>
        <v>Puno</v>
      </c>
      <c r="D1663" s="9" t="str">
        <f t="shared" si="189"/>
        <v>No Reporta</v>
      </c>
      <c r="E1663" s="9" t="str">
        <f t="shared" si="190"/>
        <v>No Reporta</v>
      </c>
      <c r="F1663" s="194" t="str">
        <f>+'Información ELECTRO PUNO'!E1643</f>
        <v>MT</v>
      </c>
      <c r="G1663" s="194">
        <f>+'Información ELECTRO PUNO'!G1643</f>
        <v>12</v>
      </c>
      <c r="H1663" s="9" t="str">
        <f t="shared" si="191"/>
        <v>Poste</v>
      </c>
      <c r="I1663" s="194" t="str">
        <f>+'Información ELECTRO PUNO'!F1643</f>
        <v>Madera Tratada</v>
      </c>
      <c r="J1663" s="194" t="str">
        <f>+'Información ELECTRO PUNO'!B1643</f>
        <v>PPM20</v>
      </c>
      <c r="K1663" s="9" t="str">
        <f t="shared" si="193"/>
        <v>POSTE DE MADERA TRATADA DE 12 mts. CL.5</v>
      </c>
      <c r="L1663" s="139">
        <f t="shared" si="194"/>
        <v>0.41</v>
      </c>
    </row>
    <row r="1664" spans="1:12" x14ac:dyDescent="0.25">
      <c r="A1664" s="193">
        <f>+'Información ELECTRO PUNO'!A1644</f>
        <v>1643</v>
      </c>
      <c r="B1664" s="26" t="str">
        <f t="shared" si="192"/>
        <v>SICODI</v>
      </c>
      <c r="C1664" s="9" t="str">
        <f t="shared" si="188"/>
        <v>Puno</v>
      </c>
      <c r="D1664" s="9" t="str">
        <f t="shared" si="189"/>
        <v>No Reporta</v>
      </c>
      <c r="E1664" s="9" t="str">
        <f t="shared" si="190"/>
        <v>No Reporta</v>
      </c>
      <c r="F1664" s="194" t="str">
        <f>+'Información ELECTRO PUNO'!E1644</f>
        <v>MT</v>
      </c>
      <c r="G1664" s="194">
        <f>+'Información ELECTRO PUNO'!G1644</f>
        <v>12</v>
      </c>
      <c r="H1664" s="9" t="str">
        <f t="shared" si="191"/>
        <v>Poste</v>
      </c>
      <c r="I1664" s="194" t="str">
        <f>+'Información ELECTRO PUNO'!F1644</f>
        <v>Madera Tratada</v>
      </c>
      <c r="J1664" s="194" t="str">
        <f>+'Información ELECTRO PUNO'!B1644</f>
        <v>PPM20</v>
      </c>
      <c r="K1664" s="9" t="str">
        <f t="shared" si="193"/>
        <v>POSTE DE MADERA TRATADA DE 12 mts. CL.5</v>
      </c>
      <c r="L1664" s="139">
        <f t="shared" si="194"/>
        <v>0.41</v>
      </c>
    </row>
    <row r="1665" spans="1:12" x14ac:dyDescent="0.25">
      <c r="A1665" s="193">
        <f>+'Información ELECTRO PUNO'!A1645</f>
        <v>1644</v>
      </c>
      <c r="B1665" s="26" t="str">
        <f t="shared" si="192"/>
        <v>SICODI</v>
      </c>
      <c r="C1665" s="9" t="str">
        <f t="shared" si="188"/>
        <v>Puno</v>
      </c>
      <c r="D1665" s="9" t="str">
        <f t="shared" si="189"/>
        <v>No Reporta</v>
      </c>
      <c r="E1665" s="9" t="str">
        <f t="shared" si="190"/>
        <v>No Reporta</v>
      </c>
      <c r="F1665" s="194" t="str">
        <f>+'Información ELECTRO PUNO'!E1645</f>
        <v>MT</v>
      </c>
      <c r="G1665" s="194">
        <f>+'Información ELECTRO PUNO'!G1645</f>
        <v>12</v>
      </c>
      <c r="H1665" s="9" t="str">
        <f t="shared" si="191"/>
        <v>Poste</v>
      </c>
      <c r="I1665" s="194" t="str">
        <f>+'Información ELECTRO PUNO'!F1645</f>
        <v>Madera Tratada</v>
      </c>
      <c r="J1665" s="194" t="str">
        <f>+'Información ELECTRO PUNO'!B1645</f>
        <v>PPM20</v>
      </c>
      <c r="K1665" s="9" t="str">
        <f t="shared" si="193"/>
        <v>POSTE DE MADERA TRATADA DE 12 mts. CL.5</v>
      </c>
      <c r="L1665" s="139">
        <f t="shared" si="194"/>
        <v>0.41</v>
      </c>
    </row>
    <row r="1666" spans="1:12" x14ac:dyDescent="0.25">
      <c r="A1666" s="193">
        <f>+'Información ELECTRO PUNO'!A1646</f>
        <v>1645</v>
      </c>
      <c r="B1666" s="26" t="str">
        <f t="shared" si="192"/>
        <v>SICODI</v>
      </c>
      <c r="C1666" s="9" t="str">
        <f t="shared" si="188"/>
        <v>Puno</v>
      </c>
      <c r="D1666" s="9" t="str">
        <f t="shared" si="189"/>
        <v>No Reporta</v>
      </c>
      <c r="E1666" s="9" t="str">
        <f t="shared" si="190"/>
        <v>No Reporta</v>
      </c>
      <c r="F1666" s="194" t="str">
        <f>+'Información ELECTRO PUNO'!E1646</f>
        <v>MT</v>
      </c>
      <c r="G1666" s="194">
        <f>+'Información ELECTRO PUNO'!G1646</f>
        <v>12</v>
      </c>
      <c r="H1666" s="9" t="str">
        <f t="shared" si="191"/>
        <v>Poste</v>
      </c>
      <c r="I1666" s="194" t="str">
        <f>+'Información ELECTRO PUNO'!F1646</f>
        <v>Madera Tratada</v>
      </c>
      <c r="J1666" s="194" t="str">
        <f>+'Información ELECTRO PUNO'!B1646</f>
        <v>PPM20</v>
      </c>
      <c r="K1666" s="9" t="str">
        <f t="shared" si="193"/>
        <v>POSTE DE MADERA TRATADA DE 12 mts. CL.5</v>
      </c>
      <c r="L1666" s="139">
        <f t="shared" si="194"/>
        <v>0.41</v>
      </c>
    </row>
    <row r="1667" spans="1:12" x14ac:dyDescent="0.25">
      <c r="A1667" s="193">
        <f>+'Información ELECTRO PUNO'!A1647</f>
        <v>1646</v>
      </c>
      <c r="B1667" s="26" t="str">
        <f t="shared" si="192"/>
        <v>SICODI</v>
      </c>
      <c r="C1667" s="9" t="str">
        <f t="shared" si="188"/>
        <v>Puno</v>
      </c>
      <c r="D1667" s="9" t="str">
        <f t="shared" si="189"/>
        <v>No Reporta</v>
      </c>
      <c r="E1667" s="9" t="str">
        <f t="shared" si="190"/>
        <v>No Reporta</v>
      </c>
      <c r="F1667" s="194" t="str">
        <f>+'Información ELECTRO PUNO'!E1647</f>
        <v>MT</v>
      </c>
      <c r="G1667" s="194">
        <f>+'Información ELECTRO PUNO'!G1647</f>
        <v>12</v>
      </c>
      <c r="H1667" s="9" t="str">
        <f t="shared" si="191"/>
        <v>Poste</v>
      </c>
      <c r="I1667" s="194" t="str">
        <f>+'Información ELECTRO PUNO'!F1647</f>
        <v>Madera Tratada</v>
      </c>
      <c r="J1667" s="194" t="str">
        <f>+'Información ELECTRO PUNO'!B1647</f>
        <v>PPM20</v>
      </c>
      <c r="K1667" s="9" t="str">
        <f t="shared" si="193"/>
        <v>POSTE DE MADERA TRATADA DE 12 mts. CL.5</v>
      </c>
      <c r="L1667" s="139">
        <f t="shared" si="194"/>
        <v>0.41</v>
      </c>
    </row>
    <row r="1668" spans="1:12" x14ac:dyDescent="0.25">
      <c r="A1668" s="193">
        <f>+'Información ELECTRO PUNO'!A1648</f>
        <v>1647</v>
      </c>
      <c r="B1668" s="26" t="str">
        <f t="shared" si="192"/>
        <v>SICODI</v>
      </c>
      <c r="C1668" s="9" t="str">
        <f t="shared" si="188"/>
        <v>Puno</v>
      </c>
      <c r="D1668" s="9" t="str">
        <f t="shared" si="189"/>
        <v>No Reporta</v>
      </c>
      <c r="E1668" s="9" t="str">
        <f t="shared" si="190"/>
        <v>No Reporta</v>
      </c>
      <c r="F1668" s="194" t="str">
        <f>+'Información ELECTRO PUNO'!E1648</f>
        <v>MT</v>
      </c>
      <c r="G1668" s="194">
        <f>+'Información ELECTRO PUNO'!G1648</f>
        <v>12</v>
      </c>
      <c r="H1668" s="9" t="str">
        <f t="shared" si="191"/>
        <v>Poste</v>
      </c>
      <c r="I1668" s="194" t="str">
        <f>+'Información ELECTRO PUNO'!F1648</f>
        <v>Madera Tratada</v>
      </c>
      <c r="J1668" s="194" t="str">
        <f>+'Información ELECTRO PUNO'!B1648</f>
        <v>PPM20</v>
      </c>
      <c r="K1668" s="9" t="str">
        <f t="shared" si="193"/>
        <v>POSTE DE MADERA TRATADA DE 12 mts. CL.5</v>
      </c>
      <c r="L1668" s="139">
        <f t="shared" si="194"/>
        <v>0.41</v>
      </c>
    </row>
    <row r="1669" spans="1:12" x14ac:dyDescent="0.25">
      <c r="A1669" s="193">
        <f>+'Información ELECTRO PUNO'!A1649</f>
        <v>1648</v>
      </c>
      <c r="B1669" s="26" t="str">
        <f t="shared" si="192"/>
        <v>SICODI</v>
      </c>
      <c r="C1669" s="9" t="str">
        <f t="shared" si="188"/>
        <v>Puno</v>
      </c>
      <c r="D1669" s="9" t="str">
        <f t="shared" si="189"/>
        <v>No Reporta</v>
      </c>
      <c r="E1669" s="9" t="str">
        <f t="shared" si="190"/>
        <v>No Reporta</v>
      </c>
      <c r="F1669" s="194" t="str">
        <f>+'Información ELECTRO PUNO'!E1649</f>
        <v>MT</v>
      </c>
      <c r="G1669" s="194">
        <f>+'Información ELECTRO PUNO'!G1649</f>
        <v>12</v>
      </c>
      <c r="H1669" s="9" t="str">
        <f t="shared" si="191"/>
        <v>Poste</v>
      </c>
      <c r="I1669" s="194" t="str">
        <f>+'Información ELECTRO PUNO'!F1649</f>
        <v>Madera Tratada</v>
      </c>
      <c r="J1669" s="194" t="str">
        <f>+'Información ELECTRO PUNO'!B1649</f>
        <v>PPM20</v>
      </c>
      <c r="K1669" s="9" t="str">
        <f t="shared" si="193"/>
        <v>POSTE DE MADERA TRATADA DE 12 mts. CL.5</v>
      </c>
      <c r="L1669" s="139">
        <f t="shared" si="194"/>
        <v>0.41</v>
      </c>
    </row>
    <row r="1670" spans="1:12" x14ac:dyDescent="0.25">
      <c r="A1670" s="193">
        <f>+'Información ELECTRO PUNO'!A1650</f>
        <v>1649</v>
      </c>
      <c r="B1670" s="26" t="str">
        <f t="shared" si="192"/>
        <v>SICODI</v>
      </c>
      <c r="C1670" s="9" t="str">
        <f t="shared" si="188"/>
        <v>Puno</v>
      </c>
      <c r="D1670" s="9" t="str">
        <f t="shared" si="189"/>
        <v>No Reporta</v>
      </c>
      <c r="E1670" s="9" t="str">
        <f t="shared" si="190"/>
        <v>No Reporta</v>
      </c>
      <c r="F1670" s="194" t="str">
        <f>+'Información ELECTRO PUNO'!E1650</f>
        <v>MT</v>
      </c>
      <c r="G1670" s="194">
        <f>+'Información ELECTRO PUNO'!G1650</f>
        <v>12</v>
      </c>
      <c r="H1670" s="9" t="str">
        <f t="shared" si="191"/>
        <v>Poste</v>
      </c>
      <c r="I1670" s="194" t="str">
        <f>+'Información ELECTRO PUNO'!F1650</f>
        <v>Madera Tratada</v>
      </c>
      <c r="J1670" s="194" t="str">
        <f>+'Información ELECTRO PUNO'!B1650</f>
        <v>PPM20</v>
      </c>
      <c r="K1670" s="9" t="str">
        <f t="shared" si="193"/>
        <v>POSTE DE MADERA TRATADA DE 12 mts. CL.5</v>
      </c>
      <c r="L1670" s="139">
        <f t="shared" si="194"/>
        <v>0.41</v>
      </c>
    </row>
    <row r="1671" spans="1:12" x14ac:dyDescent="0.25">
      <c r="A1671" s="193">
        <f>+'Información ELECTRO PUNO'!A1651</f>
        <v>1650</v>
      </c>
      <c r="B1671" s="26" t="str">
        <f t="shared" si="192"/>
        <v>SICODI</v>
      </c>
      <c r="C1671" s="9" t="str">
        <f t="shared" si="188"/>
        <v>Puno</v>
      </c>
      <c r="D1671" s="9" t="str">
        <f t="shared" si="189"/>
        <v>No Reporta</v>
      </c>
      <c r="E1671" s="9" t="str">
        <f t="shared" si="190"/>
        <v>No Reporta</v>
      </c>
      <c r="F1671" s="194" t="str">
        <f>+'Información ELECTRO PUNO'!E1651</f>
        <v>MT</v>
      </c>
      <c r="G1671" s="194">
        <f>+'Información ELECTRO PUNO'!G1651</f>
        <v>12</v>
      </c>
      <c r="H1671" s="9" t="str">
        <f t="shared" si="191"/>
        <v>Poste</v>
      </c>
      <c r="I1671" s="194" t="str">
        <f>+'Información ELECTRO PUNO'!F1651</f>
        <v>Madera Tratada</v>
      </c>
      <c r="J1671" s="194" t="str">
        <f>+'Información ELECTRO PUNO'!B1651</f>
        <v>PPM20</v>
      </c>
      <c r="K1671" s="9" t="str">
        <f t="shared" si="193"/>
        <v>POSTE DE MADERA TRATADA DE 12 mts. CL.5</v>
      </c>
      <c r="L1671" s="139">
        <f t="shared" si="194"/>
        <v>0.41</v>
      </c>
    </row>
    <row r="1672" spans="1:12" x14ac:dyDescent="0.25">
      <c r="A1672" s="193">
        <f>+'Información ELECTRO PUNO'!A1652</f>
        <v>1651</v>
      </c>
      <c r="B1672" s="26" t="str">
        <f t="shared" si="192"/>
        <v>SICODI</v>
      </c>
      <c r="C1672" s="9" t="str">
        <f t="shared" si="188"/>
        <v>Puno</v>
      </c>
      <c r="D1672" s="9" t="str">
        <f t="shared" si="189"/>
        <v>No Reporta</v>
      </c>
      <c r="E1672" s="9" t="str">
        <f t="shared" si="190"/>
        <v>No Reporta</v>
      </c>
      <c r="F1672" s="194" t="str">
        <f>+'Información ELECTRO PUNO'!E1652</f>
        <v>MT</v>
      </c>
      <c r="G1672" s="194">
        <f>+'Información ELECTRO PUNO'!G1652</f>
        <v>12</v>
      </c>
      <c r="H1672" s="9" t="str">
        <f t="shared" si="191"/>
        <v>Poste</v>
      </c>
      <c r="I1672" s="194" t="str">
        <f>+'Información ELECTRO PUNO'!F1652</f>
        <v>Madera Tratada</v>
      </c>
      <c r="J1672" s="194" t="str">
        <f>+'Información ELECTRO PUNO'!B1652</f>
        <v>PPM20</v>
      </c>
      <c r="K1672" s="9" t="str">
        <f t="shared" si="193"/>
        <v>POSTE DE MADERA TRATADA DE 12 mts. CL.5</v>
      </c>
      <c r="L1672" s="139">
        <f t="shared" si="194"/>
        <v>0.41</v>
      </c>
    </row>
    <row r="1673" spans="1:12" x14ac:dyDescent="0.25">
      <c r="A1673" s="193">
        <f>+'Información ELECTRO PUNO'!A1653</f>
        <v>1652</v>
      </c>
      <c r="B1673" s="26" t="str">
        <f t="shared" si="192"/>
        <v>SICODI</v>
      </c>
      <c r="C1673" s="9" t="str">
        <f t="shared" si="188"/>
        <v>Puno</v>
      </c>
      <c r="D1673" s="9" t="str">
        <f t="shared" si="189"/>
        <v>No Reporta</v>
      </c>
      <c r="E1673" s="9" t="str">
        <f t="shared" si="190"/>
        <v>No Reporta</v>
      </c>
      <c r="F1673" s="194" t="str">
        <f>+'Información ELECTRO PUNO'!E1653</f>
        <v>MT</v>
      </c>
      <c r="G1673" s="194">
        <f>+'Información ELECTRO PUNO'!G1653</f>
        <v>12</v>
      </c>
      <c r="H1673" s="9" t="str">
        <f t="shared" si="191"/>
        <v>Poste</v>
      </c>
      <c r="I1673" s="194" t="str">
        <f>+'Información ELECTRO PUNO'!F1653</f>
        <v>Madera Tratada</v>
      </c>
      <c r="J1673" s="194" t="str">
        <f>+'Información ELECTRO PUNO'!B1653</f>
        <v>PPM20</v>
      </c>
      <c r="K1673" s="9" t="str">
        <f t="shared" si="193"/>
        <v>POSTE DE MADERA TRATADA DE 12 mts. CL.5</v>
      </c>
      <c r="L1673" s="139">
        <f t="shared" si="194"/>
        <v>0.41</v>
      </c>
    </row>
    <row r="1674" spans="1:12" x14ac:dyDescent="0.25">
      <c r="A1674" s="193">
        <f>+'Información ELECTRO PUNO'!A1654</f>
        <v>1653</v>
      </c>
      <c r="B1674" s="26" t="str">
        <f t="shared" si="192"/>
        <v>SICODI</v>
      </c>
      <c r="C1674" s="9" t="str">
        <f t="shared" si="188"/>
        <v>Puno</v>
      </c>
      <c r="D1674" s="9" t="str">
        <f t="shared" si="189"/>
        <v>No Reporta</v>
      </c>
      <c r="E1674" s="9" t="str">
        <f t="shared" si="190"/>
        <v>No Reporta</v>
      </c>
      <c r="F1674" s="194" t="str">
        <f>+'Información ELECTRO PUNO'!E1654</f>
        <v>MT</v>
      </c>
      <c r="G1674" s="194">
        <f>+'Información ELECTRO PUNO'!G1654</f>
        <v>12</v>
      </c>
      <c r="H1674" s="9" t="str">
        <f t="shared" si="191"/>
        <v>Poste</v>
      </c>
      <c r="I1674" s="194" t="str">
        <f>+'Información ELECTRO PUNO'!F1654</f>
        <v>Madera Tratada</v>
      </c>
      <c r="J1674" s="194" t="str">
        <f>+'Información ELECTRO PUNO'!B1654</f>
        <v>PPM20</v>
      </c>
      <c r="K1674" s="9" t="str">
        <f t="shared" si="193"/>
        <v>POSTE DE MADERA TRATADA DE 12 mts. CL.5</v>
      </c>
      <c r="L1674" s="139">
        <f t="shared" si="194"/>
        <v>0.41</v>
      </c>
    </row>
    <row r="1675" spans="1:12" x14ac:dyDescent="0.25">
      <c r="A1675" s="193">
        <f>+'Información ELECTRO PUNO'!A1655</f>
        <v>1654</v>
      </c>
      <c r="B1675" s="26" t="str">
        <f t="shared" si="192"/>
        <v>SICODI</v>
      </c>
      <c r="C1675" s="9" t="str">
        <f t="shared" si="188"/>
        <v>Puno</v>
      </c>
      <c r="D1675" s="9" t="str">
        <f t="shared" si="189"/>
        <v>No Reporta</v>
      </c>
      <c r="E1675" s="9" t="str">
        <f t="shared" si="190"/>
        <v>No Reporta</v>
      </c>
      <c r="F1675" s="194" t="str">
        <f>+'Información ELECTRO PUNO'!E1655</f>
        <v>MT</v>
      </c>
      <c r="G1675" s="194">
        <f>+'Información ELECTRO PUNO'!G1655</f>
        <v>12</v>
      </c>
      <c r="H1675" s="9" t="str">
        <f t="shared" si="191"/>
        <v>Poste</v>
      </c>
      <c r="I1675" s="194" t="str">
        <f>+'Información ELECTRO PUNO'!F1655</f>
        <v>Madera Tratada</v>
      </c>
      <c r="J1675" s="194" t="str">
        <f>+'Información ELECTRO PUNO'!B1655</f>
        <v>PPM20</v>
      </c>
      <c r="K1675" s="9" t="str">
        <f t="shared" si="193"/>
        <v>POSTE DE MADERA TRATADA DE 12 mts. CL.5</v>
      </c>
      <c r="L1675" s="139">
        <f t="shared" si="194"/>
        <v>0.41</v>
      </c>
    </row>
    <row r="1676" spans="1:12" x14ac:dyDescent="0.25">
      <c r="A1676" s="193">
        <f>+'Información ELECTRO PUNO'!A1656</f>
        <v>1655</v>
      </c>
      <c r="B1676" s="26" t="str">
        <f t="shared" si="192"/>
        <v>SICODI</v>
      </c>
      <c r="C1676" s="9" t="str">
        <f t="shared" si="188"/>
        <v>Puno</v>
      </c>
      <c r="D1676" s="9" t="str">
        <f t="shared" si="189"/>
        <v>No Reporta</v>
      </c>
      <c r="E1676" s="9" t="str">
        <f t="shared" si="190"/>
        <v>No Reporta</v>
      </c>
      <c r="F1676" s="194" t="str">
        <f>+'Información ELECTRO PUNO'!E1656</f>
        <v>MT</v>
      </c>
      <c r="G1676" s="194">
        <f>+'Información ELECTRO PUNO'!G1656</f>
        <v>12</v>
      </c>
      <c r="H1676" s="9" t="str">
        <f t="shared" si="191"/>
        <v>Poste</v>
      </c>
      <c r="I1676" s="194" t="str">
        <f>+'Información ELECTRO PUNO'!F1656</f>
        <v>Madera Tratada</v>
      </c>
      <c r="J1676" s="194" t="str">
        <f>+'Información ELECTRO PUNO'!B1656</f>
        <v>PPM20</v>
      </c>
      <c r="K1676" s="9" t="str">
        <f t="shared" si="193"/>
        <v>POSTE DE MADERA TRATADA DE 12 mts. CL.5</v>
      </c>
      <c r="L1676" s="139">
        <f t="shared" si="194"/>
        <v>0.41</v>
      </c>
    </row>
    <row r="1677" spans="1:12" x14ac:dyDescent="0.25">
      <c r="A1677" s="193">
        <f>+'Información ELECTRO PUNO'!A1657</f>
        <v>1656</v>
      </c>
      <c r="B1677" s="26" t="str">
        <f t="shared" si="192"/>
        <v>SICODI</v>
      </c>
      <c r="C1677" s="9" t="str">
        <f t="shared" si="188"/>
        <v>Puno</v>
      </c>
      <c r="D1677" s="9" t="str">
        <f t="shared" si="189"/>
        <v>No Reporta</v>
      </c>
      <c r="E1677" s="9" t="str">
        <f t="shared" si="190"/>
        <v>No Reporta</v>
      </c>
      <c r="F1677" s="194" t="str">
        <f>+'Información ELECTRO PUNO'!E1657</f>
        <v>MT</v>
      </c>
      <c r="G1677" s="194">
        <f>+'Información ELECTRO PUNO'!G1657</f>
        <v>12</v>
      </c>
      <c r="H1677" s="9" t="str">
        <f t="shared" si="191"/>
        <v>Poste</v>
      </c>
      <c r="I1677" s="194" t="str">
        <f>+'Información ELECTRO PUNO'!F1657</f>
        <v>Madera Tratada</v>
      </c>
      <c r="J1677" s="194" t="str">
        <f>+'Información ELECTRO PUNO'!B1657</f>
        <v>PPM20</v>
      </c>
      <c r="K1677" s="9" t="str">
        <f t="shared" si="193"/>
        <v>POSTE DE MADERA TRATADA DE 12 mts. CL.5</v>
      </c>
      <c r="L1677" s="139">
        <f t="shared" si="194"/>
        <v>0.41</v>
      </c>
    </row>
    <row r="1678" spans="1:12" x14ac:dyDescent="0.25">
      <c r="A1678" s="193">
        <f>+'Información ELECTRO PUNO'!A1658</f>
        <v>1657</v>
      </c>
      <c r="B1678" s="26" t="str">
        <f t="shared" si="192"/>
        <v>SICODI</v>
      </c>
      <c r="C1678" s="9" t="str">
        <f t="shared" si="188"/>
        <v>Puno</v>
      </c>
      <c r="D1678" s="9" t="str">
        <f t="shared" si="189"/>
        <v>No Reporta</v>
      </c>
      <c r="E1678" s="9" t="str">
        <f t="shared" si="190"/>
        <v>No Reporta</v>
      </c>
      <c r="F1678" s="194" t="str">
        <f>+'Información ELECTRO PUNO'!E1658</f>
        <v>MT</v>
      </c>
      <c r="G1678" s="194">
        <f>+'Información ELECTRO PUNO'!G1658</f>
        <v>12</v>
      </c>
      <c r="H1678" s="9" t="str">
        <f t="shared" si="191"/>
        <v>Poste</v>
      </c>
      <c r="I1678" s="194" t="str">
        <f>+'Información ELECTRO PUNO'!F1658</f>
        <v>Madera Tratada</v>
      </c>
      <c r="J1678" s="194" t="str">
        <f>+'Información ELECTRO PUNO'!B1658</f>
        <v>PPM20</v>
      </c>
      <c r="K1678" s="9" t="str">
        <f t="shared" si="193"/>
        <v>POSTE DE MADERA TRATADA DE 12 mts. CL.5</v>
      </c>
      <c r="L1678" s="139">
        <f t="shared" si="194"/>
        <v>0.41</v>
      </c>
    </row>
    <row r="1679" spans="1:12" x14ac:dyDescent="0.25">
      <c r="A1679" s="193">
        <f>+'Información ELECTRO PUNO'!A1659</f>
        <v>1658</v>
      </c>
      <c r="B1679" s="26" t="str">
        <f t="shared" si="192"/>
        <v>SICODI</v>
      </c>
      <c r="C1679" s="9" t="str">
        <f t="shared" si="188"/>
        <v>Puno</v>
      </c>
      <c r="D1679" s="9" t="str">
        <f t="shared" si="189"/>
        <v>No Reporta</v>
      </c>
      <c r="E1679" s="9" t="str">
        <f t="shared" si="190"/>
        <v>No Reporta</v>
      </c>
      <c r="F1679" s="194" t="str">
        <f>+'Información ELECTRO PUNO'!E1659</f>
        <v>MT</v>
      </c>
      <c r="G1679" s="194">
        <f>+'Información ELECTRO PUNO'!G1659</f>
        <v>12</v>
      </c>
      <c r="H1679" s="9" t="str">
        <f t="shared" si="191"/>
        <v>Poste</v>
      </c>
      <c r="I1679" s="194" t="str">
        <f>+'Información ELECTRO PUNO'!F1659</f>
        <v>Madera Tratada</v>
      </c>
      <c r="J1679" s="194" t="str">
        <f>+'Información ELECTRO PUNO'!B1659</f>
        <v>PPM20</v>
      </c>
      <c r="K1679" s="9" t="str">
        <f t="shared" si="193"/>
        <v>POSTE DE MADERA TRATADA DE 12 mts. CL.5</v>
      </c>
      <c r="L1679" s="139">
        <f t="shared" si="194"/>
        <v>0.41</v>
      </c>
    </row>
    <row r="1680" spans="1:12" x14ac:dyDescent="0.25">
      <c r="A1680" s="193">
        <f>+'Información ELECTRO PUNO'!A1660</f>
        <v>1659</v>
      </c>
      <c r="B1680" s="26" t="str">
        <f t="shared" si="192"/>
        <v>SICODI</v>
      </c>
      <c r="C1680" s="9" t="str">
        <f t="shared" si="188"/>
        <v>Puno</v>
      </c>
      <c r="D1680" s="9" t="str">
        <f t="shared" si="189"/>
        <v>No Reporta</v>
      </c>
      <c r="E1680" s="9" t="str">
        <f t="shared" si="190"/>
        <v>No Reporta</v>
      </c>
      <c r="F1680" s="194" t="str">
        <f>+'Información ELECTRO PUNO'!E1660</f>
        <v>MT</v>
      </c>
      <c r="G1680" s="194">
        <f>+'Información ELECTRO PUNO'!G1660</f>
        <v>12</v>
      </c>
      <c r="H1680" s="9" t="str">
        <f t="shared" si="191"/>
        <v>Poste</v>
      </c>
      <c r="I1680" s="194" t="str">
        <f>+'Información ELECTRO PUNO'!F1660</f>
        <v>Madera Tratada</v>
      </c>
      <c r="J1680" s="194" t="str">
        <f>+'Información ELECTRO PUNO'!B1660</f>
        <v>PPM20</v>
      </c>
      <c r="K1680" s="9" t="str">
        <f t="shared" si="193"/>
        <v>POSTE DE MADERA TRATADA DE 12 mts. CL.5</v>
      </c>
      <c r="L1680" s="139">
        <f t="shared" si="194"/>
        <v>0.41</v>
      </c>
    </row>
    <row r="1681" spans="1:12" x14ac:dyDescent="0.25">
      <c r="A1681" s="193">
        <f>+'Información ELECTRO PUNO'!A1661</f>
        <v>1660</v>
      </c>
      <c r="B1681" s="26" t="str">
        <f t="shared" si="192"/>
        <v>SICODI</v>
      </c>
      <c r="C1681" s="9" t="str">
        <f t="shared" si="188"/>
        <v>Puno</v>
      </c>
      <c r="D1681" s="9" t="str">
        <f t="shared" si="189"/>
        <v>No Reporta</v>
      </c>
      <c r="E1681" s="9" t="str">
        <f t="shared" si="190"/>
        <v>No Reporta</v>
      </c>
      <c r="F1681" s="194" t="str">
        <f>+'Información ELECTRO PUNO'!E1661</f>
        <v>MT</v>
      </c>
      <c r="G1681" s="194">
        <f>+'Información ELECTRO PUNO'!G1661</f>
        <v>12</v>
      </c>
      <c r="H1681" s="9" t="str">
        <f t="shared" si="191"/>
        <v>Poste</v>
      </c>
      <c r="I1681" s="194" t="str">
        <f>+'Información ELECTRO PUNO'!F1661</f>
        <v>Madera Tratada</v>
      </c>
      <c r="J1681" s="194" t="str">
        <f>+'Información ELECTRO PUNO'!B1661</f>
        <v>PPM20</v>
      </c>
      <c r="K1681" s="9" t="str">
        <f t="shared" si="193"/>
        <v>POSTE DE MADERA TRATADA DE 12 mts. CL.5</v>
      </c>
      <c r="L1681" s="139">
        <f t="shared" si="194"/>
        <v>0.41</v>
      </c>
    </row>
    <row r="1682" spans="1:12" x14ac:dyDescent="0.25">
      <c r="A1682" s="193">
        <f>+'Información ELECTRO PUNO'!A1662</f>
        <v>1661</v>
      </c>
      <c r="B1682" s="26" t="str">
        <f t="shared" si="192"/>
        <v>SICODI</v>
      </c>
      <c r="C1682" s="9" t="str">
        <f t="shared" si="188"/>
        <v>Puno</v>
      </c>
      <c r="D1682" s="9" t="str">
        <f t="shared" si="189"/>
        <v>No Reporta</v>
      </c>
      <c r="E1682" s="9" t="str">
        <f t="shared" si="190"/>
        <v>No Reporta</v>
      </c>
      <c r="F1682" s="194" t="str">
        <f>+'Información ELECTRO PUNO'!E1662</f>
        <v>MT</v>
      </c>
      <c r="G1682" s="194">
        <f>+'Información ELECTRO PUNO'!G1662</f>
        <v>12</v>
      </c>
      <c r="H1682" s="9" t="str">
        <f t="shared" si="191"/>
        <v>Poste</v>
      </c>
      <c r="I1682" s="194" t="str">
        <f>+'Información ELECTRO PUNO'!F1662</f>
        <v>Madera Tratada</v>
      </c>
      <c r="J1682" s="194" t="str">
        <f>+'Información ELECTRO PUNO'!B1662</f>
        <v>PPM20</v>
      </c>
      <c r="K1682" s="9" t="str">
        <f t="shared" si="193"/>
        <v>POSTE DE MADERA TRATADA DE 12 mts. CL.5</v>
      </c>
      <c r="L1682" s="139">
        <f t="shared" si="194"/>
        <v>0.41</v>
      </c>
    </row>
    <row r="1683" spans="1:12" x14ac:dyDescent="0.25">
      <c r="A1683" s="193">
        <f>+'Información ELECTRO PUNO'!A1663</f>
        <v>1662</v>
      </c>
      <c r="B1683" s="26" t="str">
        <f t="shared" si="192"/>
        <v>SICODI</v>
      </c>
      <c r="C1683" s="9" t="str">
        <f t="shared" si="188"/>
        <v>Puno</v>
      </c>
      <c r="D1683" s="9" t="str">
        <f t="shared" si="189"/>
        <v>No Reporta</v>
      </c>
      <c r="E1683" s="9" t="str">
        <f t="shared" si="190"/>
        <v>No Reporta</v>
      </c>
      <c r="F1683" s="194" t="str">
        <f>+'Información ELECTRO PUNO'!E1663</f>
        <v>MT</v>
      </c>
      <c r="G1683" s="194">
        <f>+'Información ELECTRO PUNO'!G1663</f>
        <v>12</v>
      </c>
      <c r="H1683" s="9" t="str">
        <f t="shared" si="191"/>
        <v>Poste</v>
      </c>
      <c r="I1683" s="194" t="str">
        <f>+'Información ELECTRO PUNO'!F1663</f>
        <v>Madera Tratada</v>
      </c>
      <c r="J1683" s="194" t="str">
        <f>+'Información ELECTRO PUNO'!B1663</f>
        <v>PPM20</v>
      </c>
      <c r="K1683" s="9" t="str">
        <f t="shared" si="193"/>
        <v>POSTE DE MADERA TRATADA DE 12 mts. CL.5</v>
      </c>
      <c r="L1683" s="139">
        <f t="shared" si="194"/>
        <v>0.41</v>
      </c>
    </row>
    <row r="1684" spans="1:12" x14ac:dyDescent="0.25">
      <c r="A1684" s="193">
        <f>+'Información ELECTRO PUNO'!A1664</f>
        <v>1663</v>
      </c>
      <c r="B1684" s="26" t="str">
        <f t="shared" si="192"/>
        <v>SICODI</v>
      </c>
      <c r="C1684" s="9" t="str">
        <f t="shared" si="188"/>
        <v>Puno</v>
      </c>
      <c r="D1684" s="9" t="str">
        <f t="shared" si="189"/>
        <v>No Reporta</v>
      </c>
      <c r="E1684" s="9" t="str">
        <f t="shared" si="190"/>
        <v>No Reporta</v>
      </c>
      <c r="F1684" s="194" t="str">
        <f>+'Información ELECTRO PUNO'!E1664</f>
        <v>MT</v>
      </c>
      <c r="G1684" s="194">
        <f>+'Información ELECTRO PUNO'!G1664</f>
        <v>12</v>
      </c>
      <c r="H1684" s="9" t="str">
        <f t="shared" si="191"/>
        <v>Poste</v>
      </c>
      <c r="I1684" s="194" t="str">
        <f>+'Información ELECTRO PUNO'!F1664</f>
        <v>Madera Tratada</v>
      </c>
      <c r="J1684" s="194" t="str">
        <f>+'Información ELECTRO PUNO'!B1664</f>
        <v>PPM20</v>
      </c>
      <c r="K1684" s="9" t="str">
        <f t="shared" si="193"/>
        <v>POSTE DE MADERA TRATADA DE 12 mts. CL.5</v>
      </c>
      <c r="L1684" s="139">
        <f t="shared" si="194"/>
        <v>0.41</v>
      </c>
    </row>
    <row r="1685" spans="1:12" x14ac:dyDescent="0.25">
      <c r="A1685" s="193">
        <f>+'Información ELECTRO PUNO'!A1665</f>
        <v>1664</v>
      </c>
      <c r="B1685" s="26" t="str">
        <f t="shared" si="192"/>
        <v>SICODI</v>
      </c>
      <c r="C1685" s="9" t="str">
        <f t="shared" si="188"/>
        <v>Puno</v>
      </c>
      <c r="D1685" s="9" t="str">
        <f t="shared" si="189"/>
        <v>No Reporta</v>
      </c>
      <c r="E1685" s="9" t="str">
        <f t="shared" si="190"/>
        <v>No Reporta</v>
      </c>
      <c r="F1685" s="194" t="str">
        <f>+'Información ELECTRO PUNO'!E1665</f>
        <v>MT</v>
      </c>
      <c r="G1685" s="194">
        <f>+'Información ELECTRO PUNO'!G1665</f>
        <v>12</v>
      </c>
      <c r="H1685" s="9" t="str">
        <f t="shared" si="191"/>
        <v>Poste</v>
      </c>
      <c r="I1685" s="194" t="str">
        <f>+'Información ELECTRO PUNO'!F1665</f>
        <v>Madera Tratada</v>
      </c>
      <c r="J1685" s="194" t="str">
        <f>+'Información ELECTRO PUNO'!B1665</f>
        <v>PPM20</v>
      </c>
      <c r="K1685" s="9" t="str">
        <f t="shared" si="193"/>
        <v>POSTE DE MADERA TRATADA DE 12 mts. CL.5</v>
      </c>
      <c r="L1685" s="139">
        <f t="shared" si="194"/>
        <v>0.41</v>
      </c>
    </row>
    <row r="1686" spans="1:12" x14ac:dyDescent="0.25">
      <c r="A1686" s="193">
        <f>+'Información ELECTRO PUNO'!A1666</f>
        <v>1665</v>
      </c>
      <c r="B1686" s="26" t="str">
        <f t="shared" si="192"/>
        <v>SICODI</v>
      </c>
      <c r="C1686" s="9" t="str">
        <f t="shared" ref="C1686:C1749" si="195">+$C$10</f>
        <v>Puno</v>
      </c>
      <c r="D1686" s="9" t="str">
        <f t="shared" ref="D1686:D1749" si="196">+$D$10</f>
        <v>No Reporta</v>
      </c>
      <c r="E1686" s="9" t="str">
        <f t="shared" ref="E1686:E1749" si="197">+$E$10</f>
        <v>No Reporta</v>
      </c>
      <c r="F1686" s="194" t="str">
        <f>+'Información ELECTRO PUNO'!E1666</f>
        <v>MT</v>
      </c>
      <c r="G1686" s="194">
        <f>+'Información ELECTRO PUNO'!G1666</f>
        <v>12</v>
      </c>
      <c r="H1686" s="9" t="str">
        <f t="shared" ref="H1686:H1749" si="198">+$H$10</f>
        <v>Poste</v>
      </c>
      <c r="I1686" s="194" t="str">
        <f>+'Información ELECTRO PUNO'!F1666</f>
        <v>Madera Tratada</v>
      </c>
      <c r="J1686" s="194" t="str">
        <f>+'Información ELECTRO PUNO'!B1666</f>
        <v>PPM20</v>
      </c>
      <c r="K1686" s="9" t="str">
        <f t="shared" si="193"/>
        <v>POSTE DE MADERA TRATADA DE 12 mts. CL.5</v>
      </c>
      <c r="L1686" s="139">
        <f t="shared" si="194"/>
        <v>0.41</v>
      </c>
    </row>
    <row r="1687" spans="1:12" x14ac:dyDescent="0.25">
      <c r="A1687" s="193">
        <f>+'Información ELECTRO PUNO'!A1667</f>
        <v>1666</v>
      </c>
      <c r="B1687" s="26" t="str">
        <f t="shared" ref="B1687:B1750" si="199">+INDEX($B$8:$B$16,MATCH(J1687,$J$8:$J$16,0))</f>
        <v>SICODI</v>
      </c>
      <c r="C1687" s="9" t="str">
        <f t="shared" si="195"/>
        <v>Puno</v>
      </c>
      <c r="D1687" s="9" t="str">
        <f t="shared" si="196"/>
        <v>No Reporta</v>
      </c>
      <c r="E1687" s="9" t="str">
        <f t="shared" si="197"/>
        <v>No Reporta</v>
      </c>
      <c r="F1687" s="194" t="str">
        <f>+'Información ELECTRO PUNO'!E1667</f>
        <v>MT</v>
      </c>
      <c r="G1687" s="194">
        <f>+'Información ELECTRO PUNO'!G1667</f>
        <v>12</v>
      </c>
      <c r="H1687" s="9" t="str">
        <f t="shared" si="198"/>
        <v>Poste</v>
      </c>
      <c r="I1687" s="194" t="str">
        <f>+'Información ELECTRO PUNO'!F1667</f>
        <v>Madera Tratada</v>
      </c>
      <c r="J1687" s="194" t="str">
        <f>+'Información ELECTRO PUNO'!B1667</f>
        <v>PPM20</v>
      </c>
      <c r="K1687" s="9" t="str">
        <f t="shared" ref="K1687:K1750" si="200">+VLOOKUP(J1687,$J$8:$K$16,2,FALSE)</f>
        <v>POSTE DE MADERA TRATADA DE 12 mts. CL.5</v>
      </c>
      <c r="L1687" s="139">
        <f t="shared" ref="L1687:L1750" si="201">+VLOOKUP(J1687,$J$8:$U$16,12,FALSE)</f>
        <v>0.41</v>
      </c>
    </row>
    <row r="1688" spans="1:12" x14ac:dyDescent="0.25">
      <c r="A1688" s="193">
        <f>+'Información ELECTRO PUNO'!A1668</f>
        <v>1667</v>
      </c>
      <c r="B1688" s="26" t="str">
        <f t="shared" si="199"/>
        <v>SICODI</v>
      </c>
      <c r="C1688" s="9" t="str">
        <f t="shared" si="195"/>
        <v>Puno</v>
      </c>
      <c r="D1688" s="9" t="str">
        <f t="shared" si="196"/>
        <v>No Reporta</v>
      </c>
      <c r="E1688" s="9" t="str">
        <f t="shared" si="197"/>
        <v>No Reporta</v>
      </c>
      <c r="F1688" s="194" t="str">
        <f>+'Información ELECTRO PUNO'!E1668</f>
        <v>MT</v>
      </c>
      <c r="G1688" s="194">
        <f>+'Información ELECTRO PUNO'!G1668</f>
        <v>12</v>
      </c>
      <c r="H1688" s="9" t="str">
        <f t="shared" si="198"/>
        <v>Poste</v>
      </c>
      <c r="I1688" s="194" t="str">
        <f>+'Información ELECTRO PUNO'!F1668</f>
        <v>Madera Tratada</v>
      </c>
      <c r="J1688" s="194" t="str">
        <f>+'Información ELECTRO PUNO'!B1668</f>
        <v>PPM20</v>
      </c>
      <c r="K1688" s="9" t="str">
        <f t="shared" si="200"/>
        <v>POSTE DE MADERA TRATADA DE 12 mts. CL.5</v>
      </c>
      <c r="L1688" s="139">
        <f t="shared" si="201"/>
        <v>0.41</v>
      </c>
    </row>
    <row r="1689" spans="1:12" x14ac:dyDescent="0.25">
      <c r="A1689" s="193">
        <f>+'Información ELECTRO PUNO'!A1669</f>
        <v>1668</v>
      </c>
      <c r="B1689" s="26" t="str">
        <f t="shared" si="199"/>
        <v>SICODI</v>
      </c>
      <c r="C1689" s="9" t="str">
        <f t="shared" si="195"/>
        <v>Puno</v>
      </c>
      <c r="D1689" s="9" t="str">
        <f t="shared" si="196"/>
        <v>No Reporta</v>
      </c>
      <c r="E1689" s="9" t="str">
        <f t="shared" si="197"/>
        <v>No Reporta</v>
      </c>
      <c r="F1689" s="194" t="str">
        <f>+'Información ELECTRO PUNO'!E1669</f>
        <v>MT</v>
      </c>
      <c r="G1689" s="194">
        <f>+'Información ELECTRO PUNO'!G1669</f>
        <v>12</v>
      </c>
      <c r="H1689" s="9" t="str">
        <f t="shared" si="198"/>
        <v>Poste</v>
      </c>
      <c r="I1689" s="194" t="str">
        <f>+'Información ELECTRO PUNO'!F1669</f>
        <v>Madera Tratada</v>
      </c>
      <c r="J1689" s="194" t="str">
        <f>+'Información ELECTRO PUNO'!B1669</f>
        <v>PPM20</v>
      </c>
      <c r="K1689" s="9" t="str">
        <f t="shared" si="200"/>
        <v>POSTE DE MADERA TRATADA DE 12 mts. CL.5</v>
      </c>
      <c r="L1689" s="139">
        <f t="shared" si="201"/>
        <v>0.41</v>
      </c>
    </row>
    <row r="1690" spans="1:12" x14ac:dyDescent="0.25">
      <c r="A1690" s="193">
        <f>+'Información ELECTRO PUNO'!A1670</f>
        <v>1669</v>
      </c>
      <c r="B1690" s="26" t="str">
        <f t="shared" si="199"/>
        <v>SICODI</v>
      </c>
      <c r="C1690" s="9" t="str">
        <f t="shared" si="195"/>
        <v>Puno</v>
      </c>
      <c r="D1690" s="9" t="str">
        <f t="shared" si="196"/>
        <v>No Reporta</v>
      </c>
      <c r="E1690" s="9" t="str">
        <f t="shared" si="197"/>
        <v>No Reporta</v>
      </c>
      <c r="F1690" s="194" t="str">
        <f>+'Información ELECTRO PUNO'!E1670</f>
        <v>MT</v>
      </c>
      <c r="G1690" s="194">
        <f>+'Información ELECTRO PUNO'!G1670</f>
        <v>12</v>
      </c>
      <c r="H1690" s="9" t="str">
        <f t="shared" si="198"/>
        <v>Poste</v>
      </c>
      <c r="I1690" s="194" t="str">
        <f>+'Información ELECTRO PUNO'!F1670</f>
        <v>Madera Tratada</v>
      </c>
      <c r="J1690" s="194" t="str">
        <f>+'Información ELECTRO PUNO'!B1670</f>
        <v>PPM20</v>
      </c>
      <c r="K1690" s="9" t="str">
        <f t="shared" si="200"/>
        <v>POSTE DE MADERA TRATADA DE 12 mts. CL.5</v>
      </c>
      <c r="L1690" s="139">
        <f t="shared" si="201"/>
        <v>0.41</v>
      </c>
    </row>
    <row r="1691" spans="1:12" x14ac:dyDescent="0.25">
      <c r="A1691" s="193">
        <f>+'Información ELECTRO PUNO'!A1671</f>
        <v>1670</v>
      </c>
      <c r="B1691" s="26" t="str">
        <f t="shared" si="199"/>
        <v>SICODI</v>
      </c>
      <c r="C1691" s="9" t="str">
        <f t="shared" si="195"/>
        <v>Puno</v>
      </c>
      <c r="D1691" s="9" t="str">
        <f t="shared" si="196"/>
        <v>No Reporta</v>
      </c>
      <c r="E1691" s="9" t="str">
        <f t="shared" si="197"/>
        <v>No Reporta</v>
      </c>
      <c r="F1691" s="194" t="str">
        <f>+'Información ELECTRO PUNO'!E1671</f>
        <v>MT</v>
      </c>
      <c r="G1691" s="194">
        <f>+'Información ELECTRO PUNO'!G1671</f>
        <v>12</v>
      </c>
      <c r="H1691" s="9" t="str">
        <f t="shared" si="198"/>
        <v>Poste</v>
      </c>
      <c r="I1691" s="194" t="str">
        <f>+'Información ELECTRO PUNO'!F1671</f>
        <v>Madera Tratada</v>
      </c>
      <c r="J1691" s="194" t="str">
        <f>+'Información ELECTRO PUNO'!B1671</f>
        <v>PPM20</v>
      </c>
      <c r="K1691" s="9" t="str">
        <f t="shared" si="200"/>
        <v>POSTE DE MADERA TRATADA DE 12 mts. CL.5</v>
      </c>
      <c r="L1691" s="139">
        <f t="shared" si="201"/>
        <v>0.41</v>
      </c>
    </row>
    <row r="1692" spans="1:12" x14ac:dyDescent="0.25">
      <c r="A1692" s="193">
        <f>+'Información ELECTRO PUNO'!A1672</f>
        <v>1671</v>
      </c>
      <c r="B1692" s="26" t="str">
        <f t="shared" si="199"/>
        <v>SICODI</v>
      </c>
      <c r="C1692" s="9" t="str">
        <f t="shared" si="195"/>
        <v>Puno</v>
      </c>
      <c r="D1692" s="9" t="str">
        <f t="shared" si="196"/>
        <v>No Reporta</v>
      </c>
      <c r="E1692" s="9" t="str">
        <f t="shared" si="197"/>
        <v>No Reporta</v>
      </c>
      <c r="F1692" s="194" t="str">
        <f>+'Información ELECTRO PUNO'!E1672</f>
        <v>MT</v>
      </c>
      <c r="G1692" s="194">
        <f>+'Información ELECTRO PUNO'!G1672</f>
        <v>12</v>
      </c>
      <c r="H1692" s="9" t="str">
        <f t="shared" si="198"/>
        <v>Poste</v>
      </c>
      <c r="I1692" s="194" t="str">
        <f>+'Información ELECTRO PUNO'!F1672</f>
        <v>Madera Tratada</v>
      </c>
      <c r="J1692" s="194" t="str">
        <f>+'Información ELECTRO PUNO'!B1672</f>
        <v>PPM20</v>
      </c>
      <c r="K1692" s="9" t="str">
        <f t="shared" si="200"/>
        <v>POSTE DE MADERA TRATADA DE 12 mts. CL.5</v>
      </c>
      <c r="L1692" s="139">
        <f t="shared" si="201"/>
        <v>0.41</v>
      </c>
    </row>
    <row r="1693" spans="1:12" x14ac:dyDescent="0.25">
      <c r="A1693" s="193">
        <f>+'Información ELECTRO PUNO'!A1673</f>
        <v>1672</v>
      </c>
      <c r="B1693" s="26" t="str">
        <f t="shared" si="199"/>
        <v>SICODI</v>
      </c>
      <c r="C1693" s="9" t="str">
        <f t="shared" si="195"/>
        <v>Puno</v>
      </c>
      <c r="D1693" s="9" t="str">
        <f t="shared" si="196"/>
        <v>No Reporta</v>
      </c>
      <c r="E1693" s="9" t="str">
        <f t="shared" si="197"/>
        <v>No Reporta</v>
      </c>
      <c r="F1693" s="194" t="str">
        <f>+'Información ELECTRO PUNO'!E1673</f>
        <v>MT</v>
      </c>
      <c r="G1693" s="194">
        <f>+'Información ELECTRO PUNO'!G1673</f>
        <v>12</v>
      </c>
      <c r="H1693" s="9" t="str">
        <f t="shared" si="198"/>
        <v>Poste</v>
      </c>
      <c r="I1693" s="194" t="str">
        <f>+'Información ELECTRO PUNO'!F1673</f>
        <v>Madera Tratada</v>
      </c>
      <c r="J1693" s="194" t="str">
        <f>+'Información ELECTRO PUNO'!B1673</f>
        <v>PPM20</v>
      </c>
      <c r="K1693" s="9" t="str">
        <f t="shared" si="200"/>
        <v>POSTE DE MADERA TRATADA DE 12 mts. CL.5</v>
      </c>
      <c r="L1693" s="139">
        <f t="shared" si="201"/>
        <v>0.41</v>
      </c>
    </row>
    <row r="1694" spans="1:12" x14ac:dyDescent="0.25">
      <c r="A1694" s="193">
        <f>+'Información ELECTRO PUNO'!A1674</f>
        <v>1673</v>
      </c>
      <c r="B1694" s="26" t="str">
        <f t="shared" si="199"/>
        <v>SICODI</v>
      </c>
      <c r="C1694" s="9" t="str">
        <f t="shared" si="195"/>
        <v>Puno</v>
      </c>
      <c r="D1694" s="9" t="str">
        <f t="shared" si="196"/>
        <v>No Reporta</v>
      </c>
      <c r="E1694" s="9" t="str">
        <f t="shared" si="197"/>
        <v>No Reporta</v>
      </c>
      <c r="F1694" s="194" t="str">
        <f>+'Información ELECTRO PUNO'!E1674</f>
        <v>MT</v>
      </c>
      <c r="G1694" s="194">
        <f>+'Información ELECTRO PUNO'!G1674</f>
        <v>12</v>
      </c>
      <c r="H1694" s="9" t="str">
        <f t="shared" si="198"/>
        <v>Poste</v>
      </c>
      <c r="I1694" s="194" t="str">
        <f>+'Información ELECTRO PUNO'!F1674</f>
        <v>Madera Tratada</v>
      </c>
      <c r="J1694" s="194" t="str">
        <f>+'Información ELECTRO PUNO'!B1674</f>
        <v>PPM20</v>
      </c>
      <c r="K1694" s="9" t="str">
        <f t="shared" si="200"/>
        <v>POSTE DE MADERA TRATADA DE 12 mts. CL.5</v>
      </c>
      <c r="L1694" s="139">
        <f t="shared" si="201"/>
        <v>0.41</v>
      </c>
    </row>
    <row r="1695" spans="1:12" x14ac:dyDescent="0.25">
      <c r="A1695" s="193">
        <f>+'Información ELECTRO PUNO'!A1675</f>
        <v>1674</v>
      </c>
      <c r="B1695" s="26" t="str">
        <f t="shared" si="199"/>
        <v>SICODI</v>
      </c>
      <c r="C1695" s="9" t="str">
        <f t="shared" si="195"/>
        <v>Puno</v>
      </c>
      <c r="D1695" s="9" t="str">
        <f t="shared" si="196"/>
        <v>No Reporta</v>
      </c>
      <c r="E1695" s="9" t="str">
        <f t="shared" si="197"/>
        <v>No Reporta</v>
      </c>
      <c r="F1695" s="194" t="str">
        <f>+'Información ELECTRO PUNO'!E1675</f>
        <v>MT</v>
      </c>
      <c r="G1695" s="194">
        <f>+'Información ELECTRO PUNO'!G1675</f>
        <v>12</v>
      </c>
      <c r="H1695" s="9" t="str">
        <f t="shared" si="198"/>
        <v>Poste</v>
      </c>
      <c r="I1695" s="194" t="str">
        <f>+'Información ELECTRO PUNO'!F1675</f>
        <v>Madera Tratada</v>
      </c>
      <c r="J1695" s="194" t="str">
        <f>+'Información ELECTRO PUNO'!B1675</f>
        <v>PPM20</v>
      </c>
      <c r="K1695" s="9" t="str">
        <f t="shared" si="200"/>
        <v>POSTE DE MADERA TRATADA DE 12 mts. CL.5</v>
      </c>
      <c r="L1695" s="139">
        <f t="shared" si="201"/>
        <v>0.41</v>
      </c>
    </row>
    <row r="1696" spans="1:12" x14ac:dyDescent="0.25">
      <c r="A1696" s="193">
        <f>+'Información ELECTRO PUNO'!A1676</f>
        <v>1675</v>
      </c>
      <c r="B1696" s="26" t="str">
        <f t="shared" si="199"/>
        <v>SICODI</v>
      </c>
      <c r="C1696" s="9" t="str">
        <f t="shared" si="195"/>
        <v>Puno</v>
      </c>
      <c r="D1696" s="9" t="str">
        <f t="shared" si="196"/>
        <v>No Reporta</v>
      </c>
      <c r="E1696" s="9" t="str">
        <f t="shared" si="197"/>
        <v>No Reporta</v>
      </c>
      <c r="F1696" s="194" t="str">
        <f>+'Información ELECTRO PUNO'!E1676</f>
        <v>MT</v>
      </c>
      <c r="G1696" s="194">
        <f>+'Información ELECTRO PUNO'!G1676</f>
        <v>12</v>
      </c>
      <c r="H1696" s="9" t="str">
        <f t="shared" si="198"/>
        <v>Poste</v>
      </c>
      <c r="I1696" s="194" t="str">
        <f>+'Información ELECTRO PUNO'!F1676</f>
        <v>Madera Tratada</v>
      </c>
      <c r="J1696" s="194" t="str">
        <f>+'Información ELECTRO PUNO'!B1676</f>
        <v>PPM20</v>
      </c>
      <c r="K1696" s="9" t="str">
        <f t="shared" si="200"/>
        <v>POSTE DE MADERA TRATADA DE 12 mts. CL.5</v>
      </c>
      <c r="L1696" s="139">
        <f t="shared" si="201"/>
        <v>0.41</v>
      </c>
    </row>
    <row r="1697" spans="1:12" x14ac:dyDescent="0.25">
      <c r="A1697" s="193">
        <f>+'Información ELECTRO PUNO'!A1677</f>
        <v>1676</v>
      </c>
      <c r="B1697" s="26" t="str">
        <f t="shared" si="199"/>
        <v>SICODI</v>
      </c>
      <c r="C1697" s="9" t="str">
        <f t="shared" si="195"/>
        <v>Puno</v>
      </c>
      <c r="D1697" s="9" t="str">
        <f t="shared" si="196"/>
        <v>No Reporta</v>
      </c>
      <c r="E1697" s="9" t="str">
        <f t="shared" si="197"/>
        <v>No Reporta</v>
      </c>
      <c r="F1697" s="194" t="str">
        <f>+'Información ELECTRO PUNO'!E1677</f>
        <v>MT</v>
      </c>
      <c r="G1697" s="194">
        <f>+'Información ELECTRO PUNO'!G1677</f>
        <v>12</v>
      </c>
      <c r="H1697" s="9" t="str">
        <f t="shared" si="198"/>
        <v>Poste</v>
      </c>
      <c r="I1697" s="194" t="str">
        <f>+'Información ELECTRO PUNO'!F1677</f>
        <v>Madera Tratada</v>
      </c>
      <c r="J1697" s="194" t="str">
        <f>+'Información ELECTRO PUNO'!B1677</f>
        <v>PPM20</v>
      </c>
      <c r="K1697" s="9" t="str">
        <f t="shared" si="200"/>
        <v>POSTE DE MADERA TRATADA DE 12 mts. CL.5</v>
      </c>
      <c r="L1697" s="139">
        <f t="shared" si="201"/>
        <v>0.41</v>
      </c>
    </row>
    <row r="1698" spans="1:12" x14ac:dyDescent="0.25">
      <c r="A1698" s="193">
        <f>+'Información ELECTRO PUNO'!A1678</f>
        <v>1677</v>
      </c>
      <c r="B1698" s="26" t="str">
        <f t="shared" si="199"/>
        <v>SICODI</v>
      </c>
      <c r="C1698" s="9" t="str">
        <f t="shared" si="195"/>
        <v>Puno</v>
      </c>
      <c r="D1698" s="9" t="str">
        <f t="shared" si="196"/>
        <v>No Reporta</v>
      </c>
      <c r="E1698" s="9" t="str">
        <f t="shared" si="197"/>
        <v>No Reporta</v>
      </c>
      <c r="F1698" s="194" t="str">
        <f>+'Información ELECTRO PUNO'!E1678</f>
        <v>MT</v>
      </c>
      <c r="G1698" s="194">
        <f>+'Información ELECTRO PUNO'!G1678</f>
        <v>12</v>
      </c>
      <c r="H1698" s="9" t="str">
        <f t="shared" si="198"/>
        <v>Poste</v>
      </c>
      <c r="I1698" s="194" t="str">
        <f>+'Información ELECTRO PUNO'!F1678</f>
        <v>Madera Tratada</v>
      </c>
      <c r="J1698" s="194" t="str">
        <f>+'Información ELECTRO PUNO'!B1678</f>
        <v>PPM20</v>
      </c>
      <c r="K1698" s="9" t="str">
        <f t="shared" si="200"/>
        <v>POSTE DE MADERA TRATADA DE 12 mts. CL.5</v>
      </c>
      <c r="L1698" s="139">
        <f t="shared" si="201"/>
        <v>0.41</v>
      </c>
    </row>
    <row r="1699" spans="1:12" x14ac:dyDescent="0.25">
      <c r="A1699" s="193">
        <f>+'Información ELECTRO PUNO'!A1679</f>
        <v>1678</v>
      </c>
      <c r="B1699" s="26" t="str">
        <f t="shared" si="199"/>
        <v>SICODI</v>
      </c>
      <c r="C1699" s="9" t="str">
        <f t="shared" si="195"/>
        <v>Puno</v>
      </c>
      <c r="D1699" s="9" t="str">
        <f t="shared" si="196"/>
        <v>No Reporta</v>
      </c>
      <c r="E1699" s="9" t="str">
        <f t="shared" si="197"/>
        <v>No Reporta</v>
      </c>
      <c r="F1699" s="194" t="str">
        <f>+'Información ELECTRO PUNO'!E1679</f>
        <v>MT</v>
      </c>
      <c r="G1699" s="194">
        <f>+'Información ELECTRO PUNO'!G1679</f>
        <v>12</v>
      </c>
      <c r="H1699" s="9" t="str">
        <f t="shared" si="198"/>
        <v>Poste</v>
      </c>
      <c r="I1699" s="194" t="str">
        <f>+'Información ELECTRO PUNO'!F1679</f>
        <v>Madera Tratada</v>
      </c>
      <c r="J1699" s="194" t="str">
        <f>+'Información ELECTRO PUNO'!B1679</f>
        <v>PPM20</v>
      </c>
      <c r="K1699" s="9" t="str">
        <f t="shared" si="200"/>
        <v>POSTE DE MADERA TRATADA DE 12 mts. CL.5</v>
      </c>
      <c r="L1699" s="139">
        <f t="shared" si="201"/>
        <v>0.41</v>
      </c>
    </row>
    <row r="1700" spans="1:12" x14ac:dyDescent="0.25">
      <c r="A1700" s="193">
        <f>+'Información ELECTRO PUNO'!A1680</f>
        <v>1679</v>
      </c>
      <c r="B1700" s="26" t="str">
        <f t="shared" si="199"/>
        <v>SICODI</v>
      </c>
      <c r="C1700" s="9" t="str">
        <f t="shared" si="195"/>
        <v>Puno</v>
      </c>
      <c r="D1700" s="9" t="str">
        <f t="shared" si="196"/>
        <v>No Reporta</v>
      </c>
      <c r="E1700" s="9" t="str">
        <f t="shared" si="197"/>
        <v>No Reporta</v>
      </c>
      <c r="F1700" s="194" t="str">
        <f>+'Información ELECTRO PUNO'!E1680</f>
        <v>MT</v>
      </c>
      <c r="G1700" s="194">
        <f>+'Información ELECTRO PUNO'!G1680</f>
        <v>12</v>
      </c>
      <c r="H1700" s="9" t="str">
        <f t="shared" si="198"/>
        <v>Poste</v>
      </c>
      <c r="I1700" s="194" t="str">
        <f>+'Información ELECTRO PUNO'!F1680</f>
        <v>Madera Tratada</v>
      </c>
      <c r="J1700" s="194" t="str">
        <f>+'Información ELECTRO PUNO'!B1680</f>
        <v>PPM20</v>
      </c>
      <c r="K1700" s="9" t="str">
        <f t="shared" si="200"/>
        <v>POSTE DE MADERA TRATADA DE 12 mts. CL.5</v>
      </c>
      <c r="L1700" s="139">
        <f t="shared" si="201"/>
        <v>0.41</v>
      </c>
    </row>
    <row r="1701" spans="1:12" x14ac:dyDescent="0.25">
      <c r="A1701" s="193">
        <f>+'Información ELECTRO PUNO'!A1681</f>
        <v>1680</v>
      </c>
      <c r="B1701" s="26" t="str">
        <f t="shared" si="199"/>
        <v>SICODI</v>
      </c>
      <c r="C1701" s="9" t="str">
        <f t="shared" si="195"/>
        <v>Puno</v>
      </c>
      <c r="D1701" s="9" t="str">
        <f t="shared" si="196"/>
        <v>No Reporta</v>
      </c>
      <c r="E1701" s="9" t="str">
        <f t="shared" si="197"/>
        <v>No Reporta</v>
      </c>
      <c r="F1701" s="194" t="str">
        <f>+'Información ELECTRO PUNO'!E1681</f>
        <v>MT</v>
      </c>
      <c r="G1701" s="194">
        <f>+'Información ELECTRO PUNO'!G1681</f>
        <v>12</v>
      </c>
      <c r="H1701" s="9" t="str">
        <f t="shared" si="198"/>
        <v>Poste</v>
      </c>
      <c r="I1701" s="194" t="str">
        <f>+'Información ELECTRO PUNO'!F1681</f>
        <v>Madera Tratada</v>
      </c>
      <c r="J1701" s="194" t="str">
        <f>+'Información ELECTRO PUNO'!B1681</f>
        <v>PPM20</v>
      </c>
      <c r="K1701" s="9" t="str">
        <f t="shared" si="200"/>
        <v>POSTE DE MADERA TRATADA DE 12 mts. CL.5</v>
      </c>
      <c r="L1701" s="139">
        <f t="shared" si="201"/>
        <v>0.41</v>
      </c>
    </row>
    <row r="1702" spans="1:12" x14ac:dyDescent="0.25">
      <c r="A1702" s="193">
        <f>+'Información ELECTRO PUNO'!A1682</f>
        <v>1681</v>
      </c>
      <c r="B1702" s="26" t="str">
        <f t="shared" si="199"/>
        <v>SICODI</v>
      </c>
      <c r="C1702" s="9" t="str">
        <f t="shared" si="195"/>
        <v>Puno</v>
      </c>
      <c r="D1702" s="9" t="str">
        <f t="shared" si="196"/>
        <v>No Reporta</v>
      </c>
      <c r="E1702" s="9" t="str">
        <f t="shared" si="197"/>
        <v>No Reporta</v>
      </c>
      <c r="F1702" s="194" t="str">
        <f>+'Información ELECTRO PUNO'!E1682</f>
        <v>MT</v>
      </c>
      <c r="G1702" s="194">
        <f>+'Información ELECTRO PUNO'!G1682</f>
        <v>12</v>
      </c>
      <c r="H1702" s="9" t="str">
        <f t="shared" si="198"/>
        <v>Poste</v>
      </c>
      <c r="I1702" s="194" t="str">
        <f>+'Información ELECTRO PUNO'!F1682</f>
        <v>Madera Tratada</v>
      </c>
      <c r="J1702" s="194" t="str">
        <f>+'Información ELECTRO PUNO'!B1682</f>
        <v>PPM20</v>
      </c>
      <c r="K1702" s="9" t="str">
        <f t="shared" si="200"/>
        <v>POSTE DE MADERA TRATADA DE 12 mts. CL.5</v>
      </c>
      <c r="L1702" s="139">
        <f t="shared" si="201"/>
        <v>0.41</v>
      </c>
    </row>
    <row r="1703" spans="1:12" x14ac:dyDescent="0.25">
      <c r="A1703" s="193">
        <f>+'Información ELECTRO PUNO'!A1683</f>
        <v>1682</v>
      </c>
      <c r="B1703" s="26" t="str">
        <f t="shared" si="199"/>
        <v>SICODI</v>
      </c>
      <c r="C1703" s="9" t="str">
        <f t="shared" si="195"/>
        <v>Puno</v>
      </c>
      <c r="D1703" s="9" t="str">
        <f t="shared" si="196"/>
        <v>No Reporta</v>
      </c>
      <c r="E1703" s="9" t="str">
        <f t="shared" si="197"/>
        <v>No Reporta</v>
      </c>
      <c r="F1703" s="194" t="str">
        <f>+'Información ELECTRO PUNO'!E1683</f>
        <v>MT</v>
      </c>
      <c r="G1703" s="194">
        <f>+'Información ELECTRO PUNO'!G1683</f>
        <v>12</v>
      </c>
      <c r="H1703" s="9" t="str">
        <f t="shared" si="198"/>
        <v>Poste</v>
      </c>
      <c r="I1703" s="194" t="str">
        <f>+'Información ELECTRO PUNO'!F1683</f>
        <v>Madera Tratada</v>
      </c>
      <c r="J1703" s="194" t="str">
        <f>+'Información ELECTRO PUNO'!B1683</f>
        <v>PPM20</v>
      </c>
      <c r="K1703" s="9" t="str">
        <f t="shared" si="200"/>
        <v>POSTE DE MADERA TRATADA DE 12 mts. CL.5</v>
      </c>
      <c r="L1703" s="139">
        <f t="shared" si="201"/>
        <v>0.41</v>
      </c>
    </row>
    <row r="1704" spans="1:12" x14ac:dyDescent="0.25">
      <c r="A1704" s="193">
        <f>+'Información ELECTRO PUNO'!A1684</f>
        <v>1683</v>
      </c>
      <c r="B1704" s="26" t="str">
        <f t="shared" si="199"/>
        <v>SICODI</v>
      </c>
      <c r="C1704" s="9" t="str">
        <f t="shared" si="195"/>
        <v>Puno</v>
      </c>
      <c r="D1704" s="9" t="str">
        <f t="shared" si="196"/>
        <v>No Reporta</v>
      </c>
      <c r="E1704" s="9" t="str">
        <f t="shared" si="197"/>
        <v>No Reporta</v>
      </c>
      <c r="F1704" s="194" t="str">
        <f>+'Información ELECTRO PUNO'!E1684</f>
        <v>MT</v>
      </c>
      <c r="G1704" s="194">
        <f>+'Información ELECTRO PUNO'!G1684</f>
        <v>12</v>
      </c>
      <c r="H1704" s="9" t="str">
        <f t="shared" si="198"/>
        <v>Poste</v>
      </c>
      <c r="I1704" s="194" t="str">
        <f>+'Información ELECTRO PUNO'!F1684</f>
        <v>Madera Tratada</v>
      </c>
      <c r="J1704" s="194" t="str">
        <f>+'Información ELECTRO PUNO'!B1684</f>
        <v>PPM20</v>
      </c>
      <c r="K1704" s="9" t="str">
        <f t="shared" si="200"/>
        <v>POSTE DE MADERA TRATADA DE 12 mts. CL.5</v>
      </c>
      <c r="L1704" s="139">
        <f t="shared" si="201"/>
        <v>0.41</v>
      </c>
    </row>
    <row r="1705" spans="1:12" x14ac:dyDescent="0.25">
      <c r="A1705" s="193">
        <f>+'Información ELECTRO PUNO'!A1685</f>
        <v>1684</v>
      </c>
      <c r="B1705" s="26" t="str">
        <f t="shared" si="199"/>
        <v>SICODI</v>
      </c>
      <c r="C1705" s="9" t="str">
        <f t="shared" si="195"/>
        <v>Puno</v>
      </c>
      <c r="D1705" s="9" t="str">
        <f t="shared" si="196"/>
        <v>No Reporta</v>
      </c>
      <c r="E1705" s="9" t="str">
        <f t="shared" si="197"/>
        <v>No Reporta</v>
      </c>
      <c r="F1705" s="194" t="str">
        <f>+'Información ELECTRO PUNO'!E1685</f>
        <v>MT</v>
      </c>
      <c r="G1705" s="194">
        <f>+'Información ELECTRO PUNO'!G1685</f>
        <v>12</v>
      </c>
      <c r="H1705" s="9" t="str">
        <f t="shared" si="198"/>
        <v>Poste</v>
      </c>
      <c r="I1705" s="194" t="str">
        <f>+'Información ELECTRO PUNO'!F1685</f>
        <v>Madera Tratada</v>
      </c>
      <c r="J1705" s="194" t="str">
        <f>+'Información ELECTRO PUNO'!B1685</f>
        <v>PPM20</v>
      </c>
      <c r="K1705" s="9" t="str">
        <f t="shared" si="200"/>
        <v>POSTE DE MADERA TRATADA DE 12 mts. CL.5</v>
      </c>
      <c r="L1705" s="139">
        <f t="shared" si="201"/>
        <v>0.41</v>
      </c>
    </row>
    <row r="1706" spans="1:12" x14ac:dyDescent="0.25">
      <c r="A1706" s="193">
        <f>+'Información ELECTRO PUNO'!A1686</f>
        <v>1685</v>
      </c>
      <c r="B1706" s="26" t="str">
        <f t="shared" si="199"/>
        <v>SICODI</v>
      </c>
      <c r="C1706" s="9" t="str">
        <f t="shared" si="195"/>
        <v>Puno</v>
      </c>
      <c r="D1706" s="9" t="str">
        <f t="shared" si="196"/>
        <v>No Reporta</v>
      </c>
      <c r="E1706" s="9" t="str">
        <f t="shared" si="197"/>
        <v>No Reporta</v>
      </c>
      <c r="F1706" s="194" t="str">
        <f>+'Información ELECTRO PUNO'!E1686</f>
        <v>MT</v>
      </c>
      <c r="G1706" s="194">
        <f>+'Información ELECTRO PUNO'!G1686</f>
        <v>12</v>
      </c>
      <c r="H1706" s="9" t="str">
        <f t="shared" si="198"/>
        <v>Poste</v>
      </c>
      <c r="I1706" s="194" t="str">
        <f>+'Información ELECTRO PUNO'!F1686</f>
        <v>Madera Tratada</v>
      </c>
      <c r="J1706" s="194" t="str">
        <f>+'Información ELECTRO PUNO'!B1686</f>
        <v>PPM20</v>
      </c>
      <c r="K1706" s="9" t="str">
        <f t="shared" si="200"/>
        <v>POSTE DE MADERA TRATADA DE 12 mts. CL.5</v>
      </c>
      <c r="L1706" s="139">
        <f t="shared" si="201"/>
        <v>0.41</v>
      </c>
    </row>
    <row r="1707" spans="1:12" x14ac:dyDescent="0.25">
      <c r="A1707" s="193">
        <f>+'Información ELECTRO PUNO'!A1687</f>
        <v>1686</v>
      </c>
      <c r="B1707" s="26" t="str">
        <f t="shared" si="199"/>
        <v>SICODI</v>
      </c>
      <c r="C1707" s="9" t="str">
        <f t="shared" si="195"/>
        <v>Puno</v>
      </c>
      <c r="D1707" s="9" t="str">
        <f t="shared" si="196"/>
        <v>No Reporta</v>
      </c>
      <c r="E1707" s="9" t="str">
        <f t="shared" si="197"/>
        <v>No Reporta</v>
      </c>
      <c r="F1707" s="194" t="str">
        <f>+'Información ELECTRO PUNO'!E1687</f>
        <v>MT</v>
      </c>
      <c r="G1707" s="194">
        <f>+'Información ELECTRO PUNO'!G1687</f>
        <v>12</v>
      </c>
      <c r="H1707" s="9" t="str">
        <f t="shared" si="198"/>
        <v>Poste</v>
      </c>
      <c r="I1707" s="194" t="str">
        <f>+'Información ELECTRO PUNO'!F1687</f>
        <v>Madera Tratada</v>
      </c>
      <c r="J1707" s="194" t="str">
        <f>+'Información ELECTRO PUNO'!B1687</f>
        <v>PPM20</v>
      </c>
      <c r="K1707" s="9" t="str">
        <f t="shared" si="200"/>
        <v>POSTE DE MADERA TRATADA DE 12 mts. CL.5</v>
      </c>
      <c r="L1707" s="139">
        <f t="shared" si="201"/>
        <v>0.41</v>
      </c>
    </row>
    <row r="1708" spans="1:12" x14ac:dyDescent="0.25">
      <c r="A1708" s="193">
        <f>+'Información ELECTRO PUNO'!A1688</f>
        <v>1687</v>
      </c>
      <c r="B1708" s="26" t="str">
        <f t="shared" si="199"/>
        <v>SICODI</v>
      </c>
      <c r="C1708" s="9" t="str">
        <f t="shared" si="195"/>
        <v>Puno</v>
      </c>
      <c r="D1708" s="9" t="str">
        <f t="shared" si="196"/>
        <v>No Reporta</v>
      </c>
      <c r="E1708" s="9" t="str">
        <f t="shared" si="197"/>
        <v>No Reporta</v>
      </c>
      <c r="F1708" s="194" t="str">
        <f>+'Información ELECTRO PUNO'!E1688</f>
        <v>MT</v>
      </c>
      <c r="G1708" s="194">
        <f>+'Información ELECTRO PUNO'!G1688</f>
        <v>12</v>
      </c>
      <c r="H1708" s="9" t="str">
        <f t="shared" si="198"/>
        <v>Poste</v>
      </c>
      <c r="I1708" s="194" t="str">
        <f>+'Información ELECTRO PUNO'!F1688</f>
        <v>Madera Tratada</v>
      </c>
      <c r="J1708" s="194" t="str">
        <f>+'Información ELECTRO PUNO'!B1688</f>
        <v>PPM20</v>
      </c>
      <c r="K1708" s="9" t="str">
        <f t="shared" si="200"/>
        <v>POSTE DE MADERA TRATADA DE 12 mts. CL.5</v>
      </c>
      <c r="L1708" s="139">
        <f t="shared" si="201"/>
        <v>0.41</v>
      </c>
    </row>
    <row r="1709" spans="1:12" x14ac:dyDescent="0.25">
      <c r="A1709" s="193">
        <f>+'Información ELECTRO PUNO'!A1689</f>
        <v>1688</v>
      </c>
      <c r="B1709" s="26" t="str">
        <f t="shared" si="199"/>
        <v>SICODI</v>
      </c>
      <c r="C1709" s="9" t="str">
        <f t="shared" si="195"/>
        <v>Puno</v>
      </c>
      <c r="D1709" s="9" t="str">
        <f t="shared" si="196"/>
        <v>No Reporta</v>
      </c>
      <c r="E1709" s="9" t="str">
        <f t="shared" si="197"/>
        <v>No Reporta</v>
      </c>
      <c r="F1709" s="194" t="str">
        <f>+'Información ELECTRO PUNO'!E1689</f>
        <v>MT</v>
      </c>
      <c r="G1709" s="194">
        <f>+'Información ELECTRO PUNO'!G1689</f>
        <v>12</v>
      </c>
      <c r="H1709" s="9" t="str">
        <f t="shared" si="198"/>
        <v>Poste</v>
      </c>
      <c r="I1709" s="194" t="str">
        <f>+'Información ELECTRO PUNO'!F1689</f>
        <v>Madera Tratada</v>
      </c>
      <c r="J1709" s="194" t="str">
        <f>+'Información ELECTRO PUNO'!B1689</f>
        <v>PPM20</v>
      </c>
      <c r="K1709" s="9" t="str">
        <f t="shared" si="200"/>
        <v>POSTE DE MADERA TRATADA DE 12 mts. CL.5</v>
      </c>
      <c r="L1709" s="139">
        <f t="shared" si="201"/>
        <v>0.41</v>
      </c>
    </row>
    <row r="1710" spans="1:12" x14ac:dyDescent="0.25">
      <c r="A1710" s="193">
        <f>+'Información ELECTRO PUNO'!A1690</f>
        <v>1689</v>
      </c>
      <c r="B1710" s="26" t="str">
        <f t="shared" si="199"/>
        <v>SICODI</v>
      </c>
      <c r="C1710" s="9" t="str">
        <f t="shared" si="195"/>
        <v>Puno</v>
      </c>
      <c r="D1710" s="9" t="str">
        <f t="shared" si="196"/>
        <v>No Reporta</v>
      </c>
      <c r="E1710" s="9" t="str">
        <f t="shared" si="197"/>
        <v>No Reporta</v>
      </c>
      <c r="F1710" s="194" t="str">
        <f>+'Información ELECTRO PUNO'!E1690</f>
        <v>MT</v>
      </c>
      <c r="G1710" s="194">
        <f>+'Información ELECTRO PUNO'!G1690</f>
        <v>12</v>
      </c>
      <c r="H1710" s="9" t="str">
        <f t="shared" si="198"/>
        <v>Poste</v>
      </c>
      <c r="I1710" s="194" t="str">
        <f>+'Información ELECTRO PUNO'!F1690</f>
        <v>Madera Tratada</v>
      </c>
      <c r="J1710" s="194" t="str">
        <f>+'Información ELECTRO PUNO'!B1690</f>
        <v>PPM20</v>
      </c>
      <c r="K1710" s="9" t="str">
        <f t="shared" si="200"/>
        <v>POSTE DE MADERA TRATADA DE 12 mts. CL.5</v>
      </c>
      <c r="L1710" s="139">
        <f t="shared" si="201"/>
        <v>0.41</v>
      </c>
    </row>
    <row r="1711" spans="1:12" x14ac:dyDescent="0.25">
      <c r="A1711" s="193">
        <f>+'Información ELECTRO PUNO'!A1691</f>
        <v>1690</v>
      </c>
      <c r="B1711" s="26" t="str">
        <f t="shared" si="199"/>
        <v>SICODI</v>
      </c>
      <c r="C1711" s="9" t="str">
        <f t="shared" si="195"/>
        <v>Puno</v>
      </c>
      <c r="D1711" s="9" t="str">
        <f t="shared" si="196"/>
        <v>No Reporta</v>
      </c>
      <c r="E1711" s="9" t="str">
        <f t="shared" si="197"/>
        <v>No Reporta</v>
      </c>
      <c r="F1711" s="194" t="str">
        <f>+'Información ELECTRO PUNO'!E1691</f>
        <v>MT</v>
      </c>
      <c r="G1711" s="194">
        <f>+'Información ELECTRO PUNO'!G1691</f>
        <v>12</v>
      </c>
      <c r="H1711" s="9" t="str">
        <f t="shared" si="198"/>
        <v>Poste</v>
      </c>
      <c r="I1711" s="194" t="str">
        <f>+'Información ELECTRO PUNO'!F1691</f>
        <v>Madera Tratada</v>
      </c>
      <c r="J1711" s="194" t="str">
        <f>+'Información ELECTRO PUNO'!B1691</f>
        <v>PPM20</v>
      </c>
      <c r="K1711" s="9" t="str">
        <f t="shared" si="200"/>
        <v>POSTE DE MADERA TRATADA DE 12 mts. CL.5</v>
      </c>
      <c r="L1711" s="139">
        <f t="shared" si="201"/>
        <v>0.41</v>
      </c>
    </row>
    <row r="1712" spans="1:12" x14ac:dyDescent="0.25">
      <c r="A1712" s="193">
        <f>+'Información ELECTRO PUNO'!A1692</f>
        <v>1691</v>
      </c>
      <c r="B1712" s="26" t="str">
        <f t="shared" si="199"/>
        <v>SICODI</v>
      </c>
      <c r="C1712" s="9" t="str">
        <f t="shared" si="195"/>
        <v>Puno</v>
      </c>
      <c r="D1712" s="9" t="str">
        <f t="shared" si="196"/>
        <v>No Reporta</v>
      </c>
      <c r="E1712" s="9" t="str">
        <f t="shared" si="197"/>
        <v>No Reporta</v>
      </c>
      <c r="F1712" s="194" t="str">
        <f>+'Información ELECTRO PUNO'!E1692</f>
        <v>MT</v>
      </c>
      <c r="G1712" s="194">
        <f>+'Información ELECTRO PUNO'!G1692</f>
        <v>12</v>
      </c>
      <c r="H1712" s="9" t="str">
        <f t="shared" si="198"/>
        <v>Poste</v>
      </c>
      <c r="I1712" s="194" t="str">
        <f>+'Información ELECTRO PUNO'!F1692</f>
        <v>Madera Tratada</v>
      </c>
      <c r="J1712" s="194" t="str">
        <f>+'Información ELECTRO PUNO'!B1692</f>
        <v>PPM20</v>
      </c>
      <c r="K1712" s="9" t="str">
        <f t="shared" si="200"/>
        <v>POSTE DE MADERA TRATADA DE 12 mts. CL.5</v>
      </c>
      <c r="L1712" s="139">
        <f t="shared" si="201"/>
        <v>0.41</v>
      </c>
    </row>
    <row r="1713" spans="1:12" x14ac:dyDescent="0.25">
      <c r="A1713" s="193">
        <f>+'Información ELECTRO PUNO'!A1693</f>
        <v>1692</v>
      </c>
      <c r="B1713" s="26" t="str">
        <f t="shared" si="199"/>
        <v>SICODI</v>
      </c>
      <c r="C1713" s="9" t="str">
        <f t="shared" si="195"/>
        <v>Puno</v>
      </c>
      <c r="D1713" s="9" t="str">
        <f t="shared" si="196"/>
        <v>No Reporta</v>
      </c>
      <c r="E1713" s="9" t="str">
        <f t="shared" si="197"/>
        <v>No Reporta</v>
      </c>
      <c r="F1713" s="194" t="str">
        <f>+'Información ELECTRO PUNO'!E1693</f>
        <v>MT</v>
      </c>
      <c r="G1713" s="194">
        <f>+'Información ELECTRO PUNO'!G1693</f>
        <v>12</v>
      </c>
      <c r="H1713" s="9" t="str">
        <f t="shared" si="198"/>
        <v>Poste</v>
      </c>
      <c r="I1713" s="194" t="str">
        <f>+'Información ELECTRO PUNO'!F1693</f>
        <v>Madera Tratada</v>
      </c>
      <c r="J1713" s="194" t="str">
        <f>+'Información ELECTRO PUNO'!B1693</f>
        <v>PPM20</v>
      </c>
      <c r="K1713" s="9" t="str">
        <f t="shared" si="200"/>
        <v>POSTE DE MADERA TRATADA DE 12 mts. CL.5</v>
      </c>
      <c r="L1713" s="139">
        <f t="shared" si="201"/>
        <v>0.41</v>
      </c>
    </row>
    <row r="1714" spans="1:12" x14ac:dyDescent="0.25">
      <c r="A1714" s="193">
        <f>+'Información ELECTRO PUNO'!A1694</f>
        <v>1693</v>
      </c>
      <c r="B1714" s="26" t="str">
        <f t="shared" si="199"/>
        <v>SICODI</v>
      </c>
      <c r="C1714" s="9" t="str">
        <f t="shared" si="195"/>
        <v>Puno</v>
      </c>
      <c r="D1714" s="9" t="str">
        <f t="shared" si="196"/>
        <v>No Reporta</v>
      </c>
      <c r="E1714" s="9" t="str">
        <f t="shared" si="197"/>
        <v>No Reporta</v>
      </c>
      <c r="F1714" s="194" t="str">
        <f>+'Información ELECTRO PUNO'!E1694</f>
        <v>MT</v>
      </c>
      <c r="G1714" s="194">
        <f>+'Información ELECTRO PUNO'!G1694</f>
        <v>12</v>
      </c>
      <c r="H1714" s="9" t="str">
        <f t="shared" si="198"/>
        <v>Poste</v>
      </c>
      <c r="I1714" s="194" t="str">
        <f>+'Información ELECTRO PUNO'!F1694</f>
        <v>Madera Tratada</v>
      </c>
      <c r="J1714" s="194" t="str">
        <f>+'Información ELECTRO PUNO'!B1694</f>
        <v>PPM20</v>
      </c>
      <c r="K1714" s="9" t="str">
        <f t="shared" si="200"/>
        <v>POSTE DE MADERA TRATADA DE 12 mts. CL.5</v>
      </c>
      <c r="L1714" s="139">
        <f t="shared" si="201"/>
        <v>0.41</v>
      </c>
    </row>
    <row r="1715" spans="1:12" x14ac:dyDescent="0.25">
      <c r="A1715" s="193">
        <f>+'Información ELECTRO PUNO'!A1695</f>
        <v>1694</v>
      </c>
      <c r="B1715" s="26" t="str">
        <f t="shared" si="199"/>
        <v>SICODI</v>
      </c>
      <c r="C1715" s="9" t="str">
        <f t="shared" si="195"/>
        <v>Puno</v>
      </c>
      <c r="D1715" s="9" t="str">
        <f t="shared" si="196"/>
        <v>No Reporta</v>
      </c>
      <c r="E1715" s="9" t="str">
        <f t="shared" si="197"/>
        <v>No Reporta</v>
      </c>
      <c r="F1715" s="194" t="str">
        <f>+'Información ELECTRO PUNO'!E1695</f>
        <v>MT</v>
      </c>
      <c r="G1715" s="194">
        <f>+'Información ELECTRO PUNO'!G1695</f>
        <v>12</v>
      </c>
      <c r="H1715" s="9" t="str">
        <f t="shared" si="198"/>
        <v>Poste</v>
      </c>
      <c r="I1715" s="194" t="str">
        <f>+'Información ELECTRO PUNO'!F1695</f>
        <v>Madera Tratada</v>
      </c>
      <c r="J1715" s="194" t="str">
        <f>+'Información ELECTRO PUNO'!B1695</f>
        <v>PPM20</v>
      </c>
      <c r="K1715" s="9" t="str">
        <f t="shared" si="200"/>
        <v>POSTE DE MADERA TRATADA DE 12 mts. CL.5</v>
      </c>
      <c r="L1715" s="139">
        <f t="shared" si="201"/>
        <v>0.41</v>
      </c>
    </row>
    <row r="1716" spans="1:12" x14ac:dyDescent="0.25">
      <c r="A1716" s="193">
        <f>+'Información ELECTRO PUNO'!A1696</f>
        <v>1695</v>
      </c>
      <c r="B1716" s="26" t="str">
        <f t="shared" si="199"/>
        <v>SICODI</v>
      </c>
      <c r="C1716" s="9" t="str">
        <f t="shared" si="195"/>
        <v>Puno</v>
      </c>
      <c r="D1716" s="9" t="str">
        <f t="shared" si="196"/>
        <v>No Reporta</v>
      </c>
      <c r="E1716" s="9" t="str">
        <f t="shared" si="197"/>
        <v>No Reporta</v>
      </c>
      <c r="F1716" s="194" t="str">
        <f>+'Información ELECTRO PUNO'!E1696</f>
        <v>MT</v>
      </c>
      <c r="G1716" s="194">
        <f>+'Información ELECTRO PUNO'!G1696</f>
        <v>12</v>
      </c>
      <c r="H1716" s="9" t="str">
        <f t="shared" si="198"/>
        <v>Poste</v>
      </c>
      <c r="I1716" s="194" t="str">
        <f>+'Información ELECTRO PUNO'!F1696</f>
        <v>Madera Tratada</v>
      </c>
      <c r="J1716" s="194" t="str">
        <f>+'Información ELECTRO PUNO'!B1696</f>
        <v>PPM20</v>
      </c>
      <c r="K1716" s="9" t="str">
        <f t="shared" si="200"/>
        <v>POSTE DE MADERA TRATADA DE 12 mts. CL.5</v>
      </c>
      <c r="L1716" s="139">
        <f t="shared" si="201"/>
        <v>0.41</v>
      </c>
    </row>
    <row r="1717" spans="1:12" x14ac:dyDescent="0.25">
      <c r="A1717" s="193">
        <f>+'Información ELECTRO PUNO'!A1697</f>
        <v>1696</v>
      </c>
      <c r="B1717" s="26" t="str">
        <f t="shared" si="199"/>
        <v>SICODI</v>
      </c>
      <c r="C1717" s="9" t="str">
        <f t="shared" si="195"/>
        <v>Puno</v>
      </c>
      <c r="D1717" s="9" t="str">
        <f t="shared" si="196"/>
        <v>No Reporta</v>
      </c>
      <c r="E1717" s="9" t="str">
        <f t="shared" si="197"/>
        <v>No Reporta</v>
      </c>
      <c r="F1717" s="194" t="str">
        <f>+'Información ELECTRO PUNO'!E1697</f>
        <v>MT</v>
      </c>
      <c r="G1717" s="194">
        <f>+'Información ELECTRO PUNO'!G1697</f>
        <v>12</v>
      </c>
      <c r="H1717" s="9" t="str">
        <f t="shared" si="198"/>
        <v>Poste</v>
      </c>
      <c r="I1717" s="194" t="str">
        <f>+'Información ELECTRO PUNO'!F1697</f>
        <v>Madera Tratada</v>
      </c>
      <c r="J1717" s="194" t="str">
        <f>+'Información ELECTRO PUNO'!B1697</f>
        <v>PPM20</v>
      </c>
      <c r="K1717" s="9" t="str">
        <f t="shared" si="200"/>
        <v>POSTE DE MADERA TRATADA DE 12 mts. CL.5</v>
      </c>
      <c r="L1717" s="139">
        <f t="shared" si="201"/>
        <v>0.41</v>
      </c>
    </row>
    <row r="1718" spans="1:12" x14ac:dyDescent="0.25">
      <c r="A1718" s="193">
        <f>+'Información ELECTRO PUNO'!A1698</f>
        <v>1697</v>
      </c>
      <c r="B1718" s="26" t="str">
        <f t="shared" si="199"/>
        <v>SICODI</v>
      </c>
      <c r="C1718" s="9" t="str">
        <f t="shared" si="195"/>
        <v>Puno</v>
      </c>
      <c r="D1718" s="9" t="str">
        <f t="shared" si="196"/>
        <v>No Reporta</v>
      </c>
      <c r="E1718" s="9" t="str">
        <f t="shared" si="197"/>
        <v>No Reporta</v>
      </c>
      <c r="F1718" s="194" t="str">
        <f>+'Información ELECTRO PUNO'!E1698</f>
        <v>MT</v>
      </c>
      <c r="G1718" s="194">
        <f>+'Información ELECTRO PUNO'!G1698</f>
        <v>12</v>
      </c>
      <c r="H1718" s="9" t="str">
        <f t="shared" si="198"/>
        <v>Poste</v>
      </c>
      <c r="I1718" s="194" t="str">
        <f>+'Información ELECTRO PUNO'!F1698</f>
        <v>Madera Tratada</v>
      </c>
      <c r="J1718" s="194" t="str">
        <f>+'Información ELECTRO PUNO'!B1698</f>
        <v>PPM20</v>
      </c>
      <c r="K1718" s="9" t="str">
        <f t="shared" si="200"/>
        <v>POSTE DE MADERA TRATADA DE 12 mts. CL.5</v>
      </c>
      <c r="L1718" s="139">
        <f t="shared" si="201"/>
        <v>0.41</v>
      </c>
    </row>
    <row r="1719" spans="1:12" x14ac:dyDescent="0.25">
      <c r="A1719" s="193">
        <f>+'Información ELECTRO PUNO'!A1699</f>
        <v>1698</v>
      </c>
      <c r="B1719" s="26" t="str">
        <f t="shared" si="199"/>
        <v>SICODI</v>
      </c>
      <c r="C1719" s="9" t="str">
        <f t="shared" si="195"/>
        <v>Puno</v>
      </c>
      <c r="D1719" s="9" t="str">
        <f t="shared" si="196"/>
        <v>No Reporta</v>
      </c>
      <c r="E1719" s="9" t="str">
        <f t="shared" si="197"/>
        <v>No Reporta</v>
      </c>
      <c r="F1719" s="194" t="str">
        <f>+'Información ELECTRO PUNO'!E1699</f>
        <v>MT</v>
      </c>
      <c r="G1719" s="194">
        <f>+'Información ELECTRO PUNO'!G1699</f>
        <v>12</v>
      </c>
      <c r="H1719" s="9" t="str">
        <f t="shared" si="198"/>
        <v>Poste</v>
      </c>
      <c r="I1719" s="194" t="str">
        <f>+'Información ELECTRO PUNO'!F1699</f>
        <v>Madera Tratada</v>
      </c>
      <c r="J1719" s="194" t="str">
        <f>+'Información ELECTRO PUNO'!B1699</f>
        <v>PPM20</v>
      </c>
      <c r="K1719" s="9" t="str">
        <f t="shared" si="200"/>
        <v>POSTE DE MADERA TRATADA DE 12 mts. CL.5</v>
      </c>
      <c r="L1719" s="139">
        <f t="shared" si="201"/>
        <v>0.41</v>
      </c>
    </row>
    <row r="1720" spans="1:12" x14ac:dyDescent="0.25">
      <c r="A1720" s="193">
        <f>+'Información ELECTRO PUNO'!A1700</f>
        <v>1699</v>
      </c>
      <c r="B1720" s="26" t="str">
        <f t="shared" si="199"/>
        <v>SICODI</v>
      </c>
      <c r="C1720" s="9" t="str">
        <f t="shared" si="195"/>
        <v>Puno</v>
      </c>
      <c r="D1720" s="9" t="str">
        <f t="shared" si="196"/>
        <v>No Reporta</v>
      </c>
      <c r="E1720" s="9" t="str">
        <f t="shared" si="197"/>
        <v>No Reporta</v>
      </c>
      <c r="F1720" s="194" t="str">
        <f>+'Información ELECTRO PUNO'!E1700</f>
        <v>MT</v>
      </c>
      <c r="G1720" s="194">
        <f>+'Información ELECTRO PUNO'!G1700</f>
        <v>12</v>
      </c>
      <c r="H1720" s="9" t="str">
        <f t="shared" si="198"/>
        <v>Poste</v>
      </c>
      <c r="I1720" s="194" t="str">
        <f>+'Información ELECTRO PUNO'!F1700</f>
        <v>Madera Tratada</v>
      </c>
      <c r="J1720" s="194" t="str">
        <f>+'Información ELECTRO PUNO'!B1700</f>
        <v>PPM20</v>
      </c>
      <c r="K1720" s="9" t="str">
        <f t="shared" si="200"/>
        <v>POSTE DE MADERA TRATADA DE 12 mts. CL.5</v>
      </c>
      <c r="L1720" s="139">
        <f t="shared" si="201"/>
        <v>0.41</v>
      </c>
    </row>
    <row r="1721" spans="1:12" x14ac:dyDescent="0.25">
      <c r="A1721" s="193">
        <f>+'Información ELECTRO PUNO'!A1701</f>
        <v>1700</v>
      </c>
      <c r="B1721" s="26" t="str">
        <f t="shared" si="199"/>
        <v>SICODI</v>
      </c>
      <c r="C1721" s="9" t="str">
        <f t="shared" si="195"/>
        <v>Puno</v>
      </c>
      <c r="D1721" s="9" t="str">
        <f t="shared" si="196"/>
        <v>No Reporta</v>
      </c>
      <c r="E1721" s="9" t="str">
        <f t="shared" si="197"/>
        <v>No Reporta</v>
      </c>
      <c r="F1721" s="194" t="str">
        <f>+'Información ELECTRO PUNO'!E1701</f>
        <v>MT</v>
      </c>
      <c r="G1721" s="194">
        <f>+'Información ELECTRO PUNO'!G1701</f>
        <v>12</v>
      </c>
      <c r="H1721" s="9" t="str">
        <f t="shared" si="198"/>
        <v>Poste</v>
      </c>
      <c r="I1721" s="194" t="str">
        <f>+'Información ELECTRO PUNO'!F1701</f>
        <v>Madera Tratada</v>
      </c>
      <c r="J1721" s="194" t="str">
        <f>+'Información ELECTRO PUNO'!B1701</f>
        <v>PPM20</v>
      </c>
      <c r="K1721" s="9" t="str">
        <f t="shared" si="200"/>
        <v>POSTE DE MADERA TRATADA DE 12 mts. CL.5</v>
      </c>
      <c r="L1721" s="139">
        <f t="shared" si="201"/>
        <v>0.41</v>
      </c>
    </row>
    <row r="1722" spans="1:12" x14ac:dyDescent="0.25">
      <c r="A1722" s="193">
        <f>+'Información ELECTRO PUNO'!A1702</f>
        <v>1701</v>
      </c>
      <c r="B1722" s="26" t="str">
        <f t="shared" si="199"/>
        <v>SICODI</v>
      </c>
      <c r="C1722" s="9" t="str">
        <f t="shared" si="195"/>
        <v>Puno</v>
      </c>
      <c r="D1722" s="9" t="str">
        <f t="shared" si="196"/>
        <v>No Reporta</v>
      </c>
      <c r="E1722" s="9" t="str">
        <f t="shared" si="197"/>
        <v>No Reporta</v>
      </c>
      <c r="F1722" s="194" t="str">
        <f>+'Información ELECTRO PUNO'!E1702</f>
        <v>MT</v>
      </c>
      <c r="G1722" s="194">
        <f>+'Información ELECTRO PUNO'!G1702</f>
        <v>12</v>
      </c>
      <c r="H1722" s="9" t="str">
        <f t="shared" si="198"/>
        <v>Poste</v>
      </c>
      <c r="I1722" s="194" t="str">
        <f>+'Información ELECTRO PUNO'!F1702</f>
        <v>Madera Tratada</v>
      </c>
      <c r="J1722" s="194" t="str">
        <f>+'Información ELECTRO PUNO'!B1702</f>
        <v>PPM20</v>
      </c>
      <c r="K1722" s="9" t="str">
        <f t="shared" si="200"/>
        <v>POSTE DE MADERA TRATADA DE 12 mts. CL.5</v>
      </c>
      <c r="L1722" s="139">
        <f t="shared" si="201"/>
        <v>0.41</v>
      </c>
    </row>
    <row r="1723" spans="1:12" x14ac:dyDescent="0.25">
      <c r="A1723" s="193">
        <f>+'Información ELECTRO PUNO'!A1703</f>
        <v>1702</v>
      </c>
      <c r="B1723" s="26" t="str">
        <f t="shared" si="199"/>
        <v>SICODI</v>
      </c>
      <c r="C1723" s="9" t="str">
        <f t="shared" si="195"/>
        <v>Puno</v>
      </c>
      <c r="D1723" s="9" t="str">
        <f t="shared" si="196"/>
        <v>No Reporta</v>
      </c>
      <c r="E1723" s="9" t="str">
        <f t="shared" si="197"/>
        <v>No Reporta</v>
      </c>
      <c r="F1723" s="194" t="str">
        <f>+'Información ELECTRO PUNO'!E1703</f>
        <v>MT</v>
      </c>
      <c r="G1723" s="194">
        <f>+'Información ELECTRO PUNO'!G1703</f>
        <v>12</v>
      </c>
      <c r="H1723" s="9" t="str">
        <f t="shared" si="198"/>
        <v>Poste</v>
      </c>
      <c r="I1723" s="194" t="str">
        <f>+'Información ELECTRO PUNO'!F1703</f>
        <v>Madera Tratada</v>
      </c>
      <c r="J1723" s="194" t="str">
        <f>+'Información ELECTRO PUNO'!B1703</f>
        <v>PPM20</v>
      </c>
      <c r="K1723" s="9" t="str">
        <f t="shared" si="200"/>
        <v>POSTE DE MADERA TRATADA DE 12 mts. CL.5</v>
      </c>
      <c r="L1723" s="139">
        <f t="shared" si="201"/>
        <v>0.41</v>
      </c>
    </row>
    <row r="1724" spans="1:12" x14ac:dyDescent="0.25">
      <c r="A1724" s="193">
        <f>+'Información ELECTRO PUNO'!A1704</f>
        <v>1703</v>
      </c>
      <c r="B1724" s="26" t="str">
        <f t="shared" si="199"/>
        <v>SICODI</v>
      </c>
      <c r="C1724" s="9" t="str">
        <f t="shared" si="195"/>
        <v>Puno</v>
      </c>
      <c r="D1724" s="9" t="str">
        <f t="shared" si="196"/>
        <v>No Reporta</v>
      </c>
      <c r="E1724" s="9" t="str">
        <f t="shared" si="197"/>
        <v>No Reporta</v>
      </c>
      <c r="F1724" s="194" t="str">
        <f>+'Información ELECTRO PUNO'!E1704</f>
        <v>MT</v>
      </c>
      <c r="G1724" s="194">
        <f>+'Información ELECTRO PUNO'!G1704</f>
        <v>12</v>
      </c>
      <c r="H1724" s="9" t="str">
        <f t="shared" si="198"/>
        <v>Poste</v>
      </c>
      <c r="I1724" s="194" t="str">
        <f>+'Información ELECTRO PUNO'!F1704</f>
        <v>Madera Tratada</v>
      </c>
      <c r="J1724" s="194" t="str">
        <f>+'Información ELECTRO PUNO'!B1704</f>
        <v>PPM20</v>
      </c>
      <c r="K1724" s="9" t="str">
        <f t="shared" si="200"/>
        <v>POSTE DE MADERA TRATADA DE 12 mts. CL.5</v>
      </c>
      <c r="L1724" s="139">
        <f t="shared" si="201"/>
        <v>0.41</v>
      </c>
    </row>
    <row r="1725" spans="1:12" x14ac:dyDescent="0.25">
      <c r="A1725" s="193">
        <f>+'Información ELECTRO PUNO'!A1705</f>
        <v>1704</v>
      </c>
      <c r="B1725" s="26" t="str">
        <f t="shared" si="199"/>
        <v>SICODI</v>
      </c>
      <c r="C1725" s="9" t="str">
        <f t="shared" si="195"/>
        <v>Puno</v>
      </c>
      <c r="D1725" s="9" t="str">
        <f t="shared" si="196"/>
        <v>No Reporta</v>
      </c>
      <c r="E1725" s="9" t="str">
        <f t="shared" si="197"/>
        <v>No Reporta</v>
      </c>
      <c r="F1725" s="194" t="str">
        <f>+'Información ELECTRO PUNO'!E1705</f>
        <v>MT</v>
      </c>
      <c r="G1725" s="194">
        <f>+'Información ELECTRO PUNO'!G1705</f>
        <v>12</v>
      </c>
      <c r="H1725" s="9" t="str">
        <f t="shared" si="198"/>
        <v>Poste</v>
      </c>
      <c r="I1725" s="194" t="str">
        <f>+'Información ELECTRO PUNO'!F1705</f>
        <v>Madera Tratada</v>
      </c>
      <c r="J1725" s="194" t="str">
        <f>+'Información ELECTRO PUNO'!B1705</f>
        <v>PPM20</v>
      </c>
      <c r="K1725" s="9" t="str">
        <f t="shared" si="200"/>
        <v>POSTE DE MADERA TRATADA DE 12 mts. CL.5</v>
      </c>
      <c r="L1725" s="139">
        <f t="shared" si="201"/>
        <v>0.41</v>
      </c>
    </row>
    <row r="1726" spans="1:12" x14ac:dyDescent="0.25">
      <c r="A1726" s="193">
        <f>+'Información ELECTRO PUNO'!A1706</f>
        <v>1705</v>
      </c>
      <c r="B1726" s="26" t="str">
        <f t="shared" si="199"/>
        <v>SICODI</v>
      </c>
      <c r="C1726" s="9" t="str">
        <f t="shared" si="195"/>
        <v>Puno</v>
      </c>
      <c r="D1726" s="9" t="str">
        <f t="shared" si="196"/>
        <v>No Reporta</v>
      </c>
      <c r="E1726" s="9" t="str">
        <f t="shared" si="197"/>
        <v>No Reporta</v>
      </c>
      <c r="F1726" s="194" t="str">
        <f>+'Información ELECTRO PUNO'!E1706</f>
        <v>MT</v>
      </c>
      <c r="G1726" s="194">
        <f>+'Información ELECTRO PUNO'!G1706</f>
        <v>12</v>
      </c>
      <c r="H1726" s="9" t="str">
        <f t="shared" si="198"/>
        <v>Poste</v>
      </c>
      <c r="I1726" s="194" t="str">
        <f>+'Información ELECTRO PUNO'!F1706</f>
        <v>Madera Tratada</v>
      </c>
      <c r="J1726" s="194" t="str">
        <f>+'Información ELECTRO PUNO'!B1706</f>
        <v>PPM20</v>
      </c>
      <c r="K1726" s="9" t="str">
        <f t="shared" si="200"/>
        <v>POSTE DE MADERA TRATADA DE 12 mts. CL.5</v>
      </c>
      <c r="L1726" s="139">
        <f t="shared" si="201"/>
        <v>0.41</v>
      </c>
    </row>
    <row r="1727" spans="1:12" x14ac:dyDescent="0.25">
      <c r="A1727" s="193">
        <f>+'Información ELECTRO PUNO'!A1707</f>
        <v>1706</v>
      </c>
      <c r="B1727" s="26" t="str">
        <f t="shared" si="199"/>
        <v>SICODI</v>
      </c>
      <c r="C1727" s="9" t="str">
        <f t="shared" si="195"/>
        <v>Puno</v>
      </c>
      <c r="D1727" s="9" t="str">
        <f t="shared" si="196"/>
        <v>No Reporta</v>
      </c>
      <c r="E1727" s="9" t="str">
        <f t="shared" si="197"/>
        <v>No Reporta</v>
      </c>
      <c r="F1727" s="194" t="str">
        <f>+'Información ELECTRO PUNO'!E1707</f>
        <v>MT</v>
      </c>
      <c r="G1727" s="194">
        <f>+'Información ELECTRO PUNO'!G1707</f>
        <v>12</v>
      </c>
      <c r="H1727" s="9" t="str">
        <f t="shared" si="198"/>
        <v>Poste</v>
      </c>
      <c r="I1727" s="194" t="str">
        <f>+'Información ELECTRO PUNO'!F1707</f>
        <v>Madera Tratada</v>
      </c>
      <c r="J1727" s="194" t="str">
        <f>+'Información ELECTRO PUNO'!B1707</f>
        <v>PPM20</v>
      </c>
      <c r="K1727" s="9" t="str">
        <f t="shared" si="200"/>
        <v>POSTE DE MADERA TRATADA DE 12 mts. CL.5</v>
      </c>
      <c r="L1727" s="139">
        <f t="shared" si="201"/>
        <v>0.41</v>
      </c>
    </row>
    <row r="1728" spans="1:12" x14ac:dyDescent="0.25">
      <c r="A1728" s="193">
        <f>+'Información ELECTRO PUNO'!A1708</f>
        <v>1707</v>
      </c>
      <c r="B1728" s="26" t="str">
        <f t="shared" si="199"/>
        <v>SICODI</v>
      </c>
      <c r="C1728" s="9" t="str">
        <f t="shared" si="195"/>
        <v>Puno</v>
      </c>
      <c r="D1728" s="9" t="str">
        <f t="shared" si="196"/>
        <v>No Reporta</v>
      </c>
      <c r="E1728" s="9" t="str">
        <f t="shared" si="197"/>
        <v>No Reporta</v>
      </c>
      <c r="F1728" s="194" t="str">
        <f>+'Información ELECTRO PUNO'!E1708</f>
        <v>MT</v>
      </c>
      <c r="G1728" s="194">
        <f>+'Información ELECTRO PUNO'!G1708</f>
        <v>12</v>
      </c>
      <c r="H1728" s="9" t="str">
        <f t="shared" si="198"/>
        <v>Poste</v>
      </c>
      <c r="I1728" s="194" t="str">
        <f>+'Información ELECTRO PUNO'!F1708</f>
        <v>Madera Tratada</v>
      </c>
      <c r="J1728" s="194" t="str">
        <f>+'Información ELECTRO PUNO'!B1708</f>
        <v>PPM20</v>
      </c>
      <c r="K1728" s="9" t="str">
        <f t="shared" si="200"/>
        <v>POSTE DE MADERA TRATADA DE 12 mts. CL.5</v>
      </c>
      <c r="L1728" s="139">
        <f t="shared" si="201"/>
        <v>0.41</v>
      </c>
    </row>
    <row r="1729" spans="1:12" x14ac:dyDescent="0.25">
      <c r="A1729" s="193">
        <f>+'Información ELECTRO PUNO'!A1709</f>
        <v>1708</v>
      </c>
      <c r="B1729" s="26" t="str">
        <f t="shared" si="199"/>
        <v>SICODI</v>
      </c>
      <c r="C1729" s="9" t="str">
        <f t="shared" si="195"/>
        <v>Puno</v>
      </c>
      <c r="D1729" s="9" t="str">
        <f t="shared" si="196"/>
        <v>No Reporta</v>
      </c>
      <c r="E1729" s="9" t="str">
        <f t="shared" si="197"/>
        <v>No Reporta</v>
      </c>
      <c r="F1729" s="194" t="str">
        <f>+'Información ELECTRO PUNO'!E1709</f>
        <v>MT</v>
      </c>
      <c r="G1729" s="194">
        <f>+'Información ELECTRO PUNO'!G1709</f>
        <v>12</v>
      </c>
      <c r="H1729" s="9" t="str">
        <f t="shared" si="198"/>
        <v>Poste</v>
      </c>
      <c r="I1729" s="194" t="str">
        <f>+'Información ELECTRO PUNO'!F1709</f>
        <v>Madera Tratada</v>
      </c>
      <c r="J1729" s="194" t="str">
        <f>+'Información ELECTRO PUNO'!B1709</f>
        <v>PPM20</v>
      </c>
      <c r="K1729" s="9" t="str">
        <f t="shared" si="200"/>
        <v>POSTE DE MADERA TRATADA DE 12 mts. CL.5</v>
      </c>
      <c r="L1729" s="139">
        <f t="shared" si="201"/>
        <v>0.41</v>
      </c>
    </row>
    <row r="1730" spans="1:12" x14ac:dyDescent="0.25">
      <c r="A1730" s="193">
        <f>+'Información ELECTRO PUNO'!A1710</f>
        <v>1709</v>
      </c>
      <c r="B1730" s="26" t="str">
        <f t="shared" si="199"/>
        <v>SICODI</v>
      </c>
      <c r="C1730" s="9" t="str">
        <f t="shared" si="195"/>
        <v>Puno</v>
      </c>
      <c r="D1730" s="9" t="str">
        <f t="shared" si="196"/>
        <v>No Reporta</v>
      </c>
      <c r="E1730" s="9" t="str">
        <f t="shared" si="197"/>
        <v>No Reporta</v>
      </c>
      <c r="F1730" s="194" t="str">
        <f>+'Información ELECTRO PUNO'!E1710</f>
        <v>MT</v>
      </c>
      <c r="G1730" s="194">
        <f>+'Información ELECTRO PUNO'!G1710</f>
        <v>12</v>
      </c>
      <c r="H1730" s="9" t="str">
        <f t="shared" si="198"/>
        <v>Poste</v>
      </c>
      <c r="I1730" s="194" t="str">
        <f>+'Información ELECTRO PUNO'!F1710</f>
        <v>Madera Tratada</v>
      </c>
      <c r="J1730" s="194" t="str">
        <f>+'Información ELECTRO PUNO'!B1710</f>
        <v>PPM20</v>
      </c>
      <c r="K1730" s="9" t="str">
        <f t="shared" si="200"/>
        <v>POSTE DE MADERA TRATADA DE 12 mts. CL.5</v>
      </c>
      <c r="L1730" s="139">
        <f t="shared" si="201"/>
        <v>0.41</v>
      </c>
    </row>
    <row r="1731" spans="1:12" x14ac:dyDescent="0.25">
      <c r="A1731" s="193">
        <f>+'Información ELECTRO PUNO'!A1711</f>
        <v>1710</v>
      </c>
      <c r="B1731" s="26" t="str">
        <f t="shared" si="199"/>
        <v>SICODI</v>
      </c>
      <c r="C1731" s="9" t="str">
        <f t="shared" si="195"/>
        <v>Puno</v>
      </c>
      <c r="D1731" s="9" t="str">
        <f t="shared" si="196"/>
        <v>No Reporta</v>
      </c>
      <c r="E1731" s="9" t="str">
        <f t="shared" si="197"/>
        <v>No Reporta</v>
      </c>
      <c r="F1731" s="194" t="str">
        <f>+'Información ELECTRO PUNO'!E1711</f>
        <v>MT</v>
      </c>
      <c r="G1731" s="194">
        <f>+'Información ELECTRO PUNO'!G1711</f>
        <v>12</v>
      </c>
      <c r="H1731" s="9" t="str">
        <f t="shared" si="198"/>
        <v>Poste</v>
      </c>
      <c r="I1731" s="194" t="str">
        <f>+'Información ELECTRO PUNO'!F1711</f>
        <v>Madera Tratada</v>
      </c>
      <c r="J1731" s="194" t="str">
        <f>+'Información ELECTRO PUNO'!B1711</f>
        <v>PPM20</v>
      </c>
      <c r="K1731" s="9" t="str">
        <f t="shared" si="200"/>
        <v>POSTE DE MADERA TRATADA DE 12 mts. CL.5</v>
      </c>
      <c r="L1731" s="139">
        <f t="shared" si="201"/>
        <v>0.41</v>
      </c>
    </row>
    <row r="1732" spans="1:12" x14ac:dyDescent="0.25">
      <c r="A1732" s="193">
        <f>+'Información ELECTRO PUNO'!A1712</f>
        <v>1711</v>
      </c>
      <c r="B1732" s="26" t="str">
        <f t="shared" si="199"/>
        <v>SICODI</v>
      </c>
      <c r="C1732" s="9" t="str">
        <f t="shared" si="195"/>
        <v>Puno</v>
      </c>
      <c r="D1732" s="9" t="str">
        <f t="shared" si="196"/>
        <v>No Reporta</v>
      </c>
      <c r="E1732" s="9" t="str">
        <f t="shared" si="197"/>
        <v>No Reporta</v>
      </c>
      <c r="F1732" s="194" t="str">
        <f>+'Información ELECTRO PUNO'!E1712</f>
        <v>MT</v>
      </c>
      <c r="G1732" s="194">
        <f>+'Información ELECTRO PUNO'!G1712</f>
        <v>12</v>
      </c>
      <c r="H1732" s="9" t="str">
        <f t="shared" si="198"/>
        <v>Poste</v>
      </c>
      <c r="I1732" s="194" t="str">
        <f>+'Información ELECTRO PUNO'!F1712</f>
        <v>Madera Tratada</v>
      </c>
      <c r="J1732" s="194" t="str">
        <f>+'Información ELECTRO PUNO'!B1712</f>
        <v>PPM20</v>
      </c>
      <c r="K1732" s="9" t="str">
        <f t="shared" si="200"/>
        <v>POSTE DE MADERA TRATADA DE 12 mts. CL.5</v>
      </c>
      <c r="L1732" s="139">
        <f t="shared" si="201"/>
        <v>0.41</v>
      </c>
    </row>
    <row r="1733" spans="1:12" x14ac:dyDescent="0.25">
      <c r="A1733" s="193">
        <f>+'Información ELECTRO PUNO'!A1713</f>
        <v>1712</v>
      </c>
      <c r="B1733" s="26" t="str">
        <f t="shared" si="199"/>
        <v>SICODI</v>
      </c>
      <c r="C1733" s="9" t="str">
        <f t="shared" si="195"/>
        <v>Puno</v>
      </c>
      <c r="D1733" s="9" t="str">
        <f t="shared" si="196"/>
        <v>No Reporta</v>
      </c>
      <c r="E1733" s="9" t="str">
        <f t="shared" si="197"/>
        <v>No Reporta</v>
      </c>
      <c r="F1733" s="194" t="str">
        <f>+'Información ELECTRO PUNO'!E1713</f>
        <v>MT</v>
      </c>
      <c r="G1733" s="194">
        <f>+'Información ELECTRO PUNO'!G1713</f>
        <v>12</v>
      </c>
      <c r="H1733" s="9" t="str">
        <f t="shared" si="198"/>
        <v>Poste</v>
      </c>
      <c r="I1733" s="194" t="str">
        <f>+'Información ELECTRO PUNO'!F1713</f>
        <v>Madera Tratada</v>
      </c>
      <c r="J1733" s="194" t="str">
        <f>+'Información ELECTRO PUNO'!B1713</f>
        <v>PPM20</v>
      </c>
      <c r="K1733" s="9" t="str">
        <f t="shared" si="200"/>
        <v>POSTE DE MADERA TRATADA DE 12 mts. CL.5</v>
      </c>
      <c r="L1733" s="139">
        <f t="shared" si="201"/>
        <v>0.41</v>
      </c>
    </row>
    <row r="1734" spans="1:12" x14ac:dyDescent="0.25">
      <c r="A1734" s="193">
        <f>+'Información ELECTRO PUNO'!A1714</f>
        <v>1713</v>
      </c>
      <c r="B1734" s="26" t="str">
        <f t="shared" si="199"/>
        <v>SICODI</v>
      </c>
      <c r="C1734" s="9" t="str">
        <f t="shared" si="195"/>
        <v>Puno</v>
      </c>
      <c r="D1734" s="9" t="str">
        <f t="shared" si="196"/>
        <v>No Reporta</v>
      </c>
      <c r="E1734" s="9" t="str">
        <f t="shared" si="197"/>
        <v>No Reporta</v>
      </c>
      <c r="F1734" s="194" t="str">
        <f>+'Información ELECTRO PUNO'!E1714</f>
        <v>MT</v>
      </c>
      <c r="G1734" s="194">
        <f>+'Información ELECTRO PUNO'!G1714</f>
        <v>12</v>
      </c>
      <c r="H1734" s="9" t="str">
        <f t="shared" si="198"/>
        <v>Poste</v>
      </c>
      <c r="I1734" s="194" t="str">
        <f>+'Información ELECTRO PUNO'!F1714</f>
        <v>Madera Tratada</v>
      </c>
      <c r="J1734" s="194" t="str">
        <f>+'Información ELECTRO PUNO'!B1714</f>
        <v>PPM20</v>
      </c>
      <c r="K1734" s="9" t="str">
        <f t="shared" si="200"/>
        <v>POSTE DE MADERA TRATADA DE 12 mts. CL.5</v>
      </c>
      <c r="L1734" s="139">
        <f t="shared" si="201"/>
        <v>0.41</v>
      </c>
    </row>
    <row r="1735" spans="1:12" x14ac:dyDescent="0.25">
      <c r="A1735" s="193">
        <f>+'Información ELECTRO PUNO'!A1715</f>
        <v>1714</v>
      </c>
      <c r="B1735" s="26" t="str">
        <f t="shared" si="199"/>
        <v>SICODI</v>
      </c>
      <c r="C1735" s="9" t="str">
        <f t="shared" si="195"/>
        <v>Puno</v>
      </c>
      <c r="D1735" s="9" t="str">
        <f t="shared" si="196"/>
        <v>No Reporta</v>
      </c>
      <c r="E1735" s="9" t="str">
        <f t="shared" si="197"/>
        <v>No Reporta</v>
      </c>
      <c r="F1735" s="194" t="str">
        <f>+'Información ELECTRO PUNO'!E1715</f>
        <v>MT</v>
      </c>
      <c r="G1735" s="194">
        <f>+'Información ELECTRO PUNO'!G1715</f>
        <v>12</v>
      </c>
      <c r="H1735" s="9" t="str">
        <f t="shared" si="198"/>
        <v>Poste</v>
      </c>
      <c r="I1735" s="194" t="str">
        <f>+'Información ELECTRO PUNO'!F1715</f>
        <v>Madera Tratada</v>
      </c>
      <c r="J1735" s="194" t="str">
        <f>+'Información ELECTRO PUNO'!B1715</f>
        <v>PPM20</v>
      </c>
      <c r="K1735" s="9" t="str">
        <f t="shared" si="200"/>
        <v>POSTE DE MADERA TRATADA DE 12 mts. CL.5</v>
      </c>
      <c r="L1735" s="139">
        <f t="shared" si="201"/>
        <v>0.41</v>
      </c>
    </row>
    <row r="1736" spans="1:12" x14ac:dyDescent="0.25">
      <c r="A1736" s="193">
        <f>+'Información ELECTRO PUNO'!A1716</f>
        <v>1715</v>
      </c>
      <c r="B1736" s="26" t="str">
        <f t="shared" si="199"/>
        <v>SICODI</v>
      </c>
      <c r="C1736" s="9" t="str">
        <f t="shared" si="195"/>
        <v>Puno</v>
      </c>
      <c r="D1736" s="9" t="str">
        <f t="shared" si="196"/>
        <v>No Reporta</v>
      </c>
      <c r="E1736" s="9" t="str">
        <f t="shared" si="197"/>
        <v>No Reporta</v>
      </c>
      <c r="F1736" s="194" t="str">
        <f>+'Información ELECTRO PUNO'!E1716</f>
        <v>MT</v>
      </c>
      <c r="G1736" s="194">
        <f>+'Información ELECTRO PUNO'!G1716</f>
        <v>12</v>
      </c>
      <c r="H1736" s="9" t="str">
        <f t="shared" si="198"/>
        <v>Poste</v>
      </c>
      <c r="I1736" s="194" t="str">
        <f>+'Información ELECTRO PUNO'!F1716</f>
        <v>Madera Tratada</v>
      </c>
      <c r="J1736" s="194" t="str">
        <f>+'Información ELECTRO PUNO'!B1716</f>
        <v>PPM20</v>
      </c>
      <c r="K1736" s="9" t="str">
        <f t="shared" si="200"/>
        <v>POSTE DE MADERA TRATADA DE 12 mts. CL.5</v>
      </c>
      <c r="L1736" s="139">
        <f t="shared" si="201"/>
        <v>0.41</v>
      </c>
    </row>
    <row r="1737" spans="1:12" x14ac:dyDescent="0.25">
      <c r="A1737" s="193">
        <f>+'Información ELECTRO PUNO'!A1717</f>
        <v>1716</v>
      </c>
      <c r="B1737" s="26" t="str">
        <f t="shared" si="199"/>
        <v>SICODI</v>
      </c>
      <c r="C1737" s="9" t="str">
        <f t="shared" si="195"/>
        <v>Puno</v>
      </c>
      <c r="D1737" s="9" t="str">
        <f t="shared" si="196"/>
        <v>No Reporta</v>
      </c>
      <c r="E1737" s="9" t="str">
        <f t="shared" si="197"/>
        <v>No Reporta</v>
      </c>
      <c r="F1737" s="194" t="str">
        <f>+'Información ELECTRO PUNO'!E1717</f>
        <v>MT</v>
      </c>
      <c r="G1737" s="194">
        <f>+'Información ELECTRO PUNO'!G1717</f>
        <v>12</v>
      </c>
      <c r="H1737" s="9" t="str">
        <f t="shared" si="198"/>
        <v>Poste</v>
      </c>
      <c r="I1737" s="194" t="str">
        <f>+'Información ELECTRO PUNO'!F1717</f>
        <v>Madera Tratada</v>
      </c>
      <c r="J1737" s="194" t="str">
        <f>+'Información ELECTRO PUNO'!B1717</f>
        <v>PPM20</v>
      </c>
      <c r="K1737" s="9" t="str">
        <f t="shared" si="200"/>
        <v>POSTE DE MADERA TRATADA DE 12 mts. CL.5</v>
      </c>
      <c r="L1737" s="139">
        <f t="shared" si="201"/>
        <v>0.41</v>
      </c>
    </row>
    <row r="1738" spans="1:12" x14ac:dyDescent="0.25">
      <c r="A1738" s="193">
        <f>+'Información ELECTRO PUNO'!A1718</f>
        <v>1717</v>
      </c>
      <c r="B1738" s="26" t="str">
        <f t="shared" si="199"/>
        <v>SICODI</v>
      </c>
      <c r="C1738" s="9" t="str">
        <f t="shared" si="195"/>
        <v>Puno</v>
      </c>
      <c r="D1738" s="9" t="str">
        <f t="shared" si="196"/>
        <v>No Reporta</v>
      </c>
      <c r="E1738" s="9" t="str">
        <f t="shared" si="197"/>
        <v>No Reporta</v>
      </c>
      <c r="F1738" s="194" t="str">
        <f>+'Información ELECTRO PUNO'!E1718</f>
        <v>MT</v>
      </c>
      <c r="G1738" s="194">
        <f>+'Información ELECTRO PUNO'!G1718</f>
        <v>12</v>
      </c>
      <c r="H1738" s="9" t="str">
        <f t="shared" si="198"/>
        <v>Poste</v>
      </c>
      <c r="I1738" s="194" t="str">
        <f>+'Información ELECTRO PUNO'!F1718</f>
        <v>Madera Tratada</v>
      </c>
      <c r="J1738" s="194" t="str">
        <f>+'Información ELECTRO PUNO'!B1718</f>
        <v>PPM20</v>
      </c>
      <c r="K1738" s="9" t="str">
        <f t="shared" si="200"/>
        <v>POSTE DE MADERA TRATADA DE 12 mts. CL.5</v>
      </c>
      <c r="L1738" s="139">
        <f t="shared" si="201"/>
        <v>0.41</v>
      </c>
    </row>
    <row r="1739" spans="1:12" x14ac:dyDescent="0.25">
      <c r="A1739" s="193">
        <f>+'Información ELECTRO PUNO'!A1719</f>
        <v>1718</v>
      </c>
      <c r="B1739" s="26" t="str">
        <f t="shared" si="199"/>
        <v>SICODI</v>
      </c>
      <c r="C1739" s="9" t="str">
        <f t="shared" si="195"/>
        <v>Puno</v>
      </c>
      <c r="D1739" s="9" t="str">
        <f t="shared" si="196"/>
        <v>No Reporta</v>
      </c>
      <c r="E1739" s="9" t="str">
        <f t="shared" si="197"/>
        <v>No Reporta</v>
      </c>
      <c r="F1739" s="194" t="str">
        <f>+'Información ELECTRO PUNO'!E1719</f>
        <v>MT</v>
      </c>
      <c r="G1739" s="194">
        <f>+'Información ELECTRO PUNO'!G1719</f>
        <v>12</v>
      </c>
      <c r="H1739" s="9" t="str">
        <f t="shared" si="198"/>
        <v>Poste</v>
      </c>
      <c r="I1739" s="194" t="str">
        <f>+'Información ELECTRO PUNO'!F1719</f>
        <v>Madera Tratada</v>
      </c>
      <c r="J1739" s="194" t="str">
        <f>+'Información ELECTRO PUNO'!B1719</f>
        <v>PPM20</v>
      </c>
      <c r="K1739" s="9" t="str">
        <f t="shared" si="200"/>
        <v>POSTE DE MADERA TRATADA DE 12 mts. CL.5</v>
      </c>
      <c r="L1739" s="139">
        <f t="shared" si="201"/>
        <v>0.41</v>
      </c>
    </row>
    <row r="1740" spans="1:12" x14ac:dyDescent="0.25">
      <c r="A1740" s="193">
        <f>+'Información ELECTRO PUNO'!A1720</f>
        <v>1719</v>
      </c>
      <c r="B1740" s="26" t="str">
        <f t="shared" si="199"/>
        <v>SICODI</v>
      </c>
      <c r="C1740" s="9" t="str">
        <f t="shared" si="195"/>
        <v>Puno</v>
      </c>
      <c r="D1740" s="9" t="str">
        <f t="shared" si="196"/>
        <v>No Reporta</v>
      </c>
      <c r="E1740" s="9" t="str">
        <f t="shared" si="197"/>
        <v>No Reporta</v>
      </c>
      <c r="F1740" s="194" t="str">
        <f>+'Información ELECTRO PUNO'!E1720</f>
        <v>MT</v>
      </c>
      <c r="G1740" s="194">
        <f>+'Información ELECTRO PUNO'!G1720</f>
        <v>12</v>
      </c>
      <c r="H1740" s="9" t="str">
        <f t="shared" si="198"/>
        <v>Poste</v>
      </c>
      <c r="I1740" s="194" t="str">
        <f>+'Información ELECTRO PUNO'!F1720</f>
        <v>Madera Tratada</v>
      </c>
      <c r="J1740" s="194" t="str">
        <f>+'Información ELECTRO PUNO'!B1720</f>
        <v>PPM20</v>
      </c>
      <c r="K1740" s="9" t="str">
        <f t="shared" si="200"/>
        <v>POSTE DE MADERA TRATADA DE 12 mts. CL.5</v>
      </c>
      <c r="L1740" s="139">
        <f t="shared" si="201"/>
        <v>0.41</v>
      </c>
    </row>
    <row r="1741" spans="1:12" x14ac:dyDescent="0.25">
      <c r="A1741" s="193">
        <f>+'Información ELECTRO PUNO'!A1721</f>
        <v>1720</v>
      </c>
      <c r="B1741" s="26" t="str">
        <f t="shared" si="199"/>
        <v>SICODI</v>
      </c>
      <c r="C1741" s="9" t="str">
        <f t="shared" si="195"/>
        <v>Puno</v>
      </c>
      <c r="D1741" s="9" t="str">
        <f t="shared" si="196"/>
        <v>No Reporta</v>
      </c>
      <c r="E1741" s="9" t="str">
        <f t="shared" si="197"/>
        <v>No Reporta</v>
      </c>
      <c r="F1741" s="194" t="str">
        <f>+'Información ELECTRO PUNO'!E1721</f>
        <v>MT</v>
      </c>
      <c r="G1741" s="194">
        <f>+'Información ELECTRO PUNO'!G1721</f>
        <v>12</v>
      </c>
      <c r="H1741" s="9" t="str">
        <f t="shared" si="198"/>
        <v>Poste</v>
      </c>
      <c r="I1741" s="194" t="str">
        <f>+'Información ELECTRO PUNO'!F1721</f>
        <v>Madera Tratada</v>
      </c>
      <c r="J1741" s="194" t="str">
        <f>+'Información ELECTRO PUNO'!B1721</f>
        <v>PPM20</v>
      </c>
      <c r="K1741" s="9" t="str">
        <f t="shared" si="200"/>
        <v>POSTE DE MADERA TRATADA DE 12 mts. CL.5</v>
      </c>
      <c r="L1741" s="139">
        <f t="shared" si="201"/>
        <v>0.41</v>
      </c>
    </row>
    <row r="1742" spans="1:12" x14ac:dyDescent="0.25">
      <c r="A1742" s="193">
        <f>+'Información ELECTRO PUNO'!A1722</f>
        <v>1721</v>
      </c>
      <c r="B1742" s="26" t="str">
        <f t="shared" si="199"/>
        <v>SICODI</v>
      </c>
      <c r="C1742" s="9" t="str">
        <f t="shared" si="195"/>
        <v>Puno</v>
      </c>
      <c r="D1742" s="9" t="str">
        <f t="shared" si="196"/>
        <v>No Reporta</v>
      </c>
      <c r="E1742" s="9" t="str">
        <f t="shared" si="197"/>
        <v>No Reporta</v>
      </c>
      <c r="F1742" s="194" t="str">
        <f>+'Información ELECTRO PUNO'!E1722</f>
        <v>MT</v>
      </c>
      <c r="G1742" s="194">
        <f>+'Información ELECTRO PUNO'!G1722</f>
        <v>12</v>
      </c>
      <c r="H1742" s="9" t="str">
        <f t="shared" si="198"/>
        <v>Poste</v>
      </c>
      <c r="I1742" s="194" t="str">
        <f>+'Información ELECTRO PUNO'!F1722</f>
        <v>Madera Tratada</v>
      </c>
      <c r="J1742" s="194" t="str">
        <f>+'Información ELECTRO PUNO'!B1722</f>
        <v>PPM20</v>
      </c>
      <c r="K1742" s="9" t="str">
        <f t="shared" si="200"/>
        <v>POSTE DE MADERA TRATADA DE 12 mts. CL.5</v>
      </c>
      <c r="L1742" s="139">
        <f t="shared" si="201"/>
        <v>0.41</v>
      </c>
    </row>
    <row r="1743" spans="1:12" x14ac:dyDescent="0.25">
      <c r="A1743" s="193">
        <f>+'Información ELECTRO PUNO'!A1723</f>
        <v>1722</v>
      </c>
      <c r="B1743" s="26" t="str">
        <f t="shared" si="199"/>
        <v>SICODI</v>
      </c>
      <c r="C1743" s="9" t="str">
        <f t="shared" si="195"/>
        <v>Puno</v>
      </c>
      <c r="D1743" s="9" t="str">
        <f t="shared" si="196"/>
        <v>No Reporta</v>
      </c>
      <c r="E1743" s="9" t="str">
        <f t="shared" si="197"/>
        <v>No Reporta</v>
      </c>
      <c r="F1743" s="194" t="str">
        <f>+'Información ELECTRO PUNO'!E1723</f>
        <v>MT</v>
      </c>
      <c r="G1743" s="194">
        <f>+'Información ELECTRO PUNO'!G1723</f>
        <v>12</v>
      </c>
      <c r="H1743" s="9" t="str">
        <f t="shared" si="198"/>
        <v>Poste</v>
      </c>
      <c r="I1743" s="194" t="str">
        <f>+'Información ELECTRO PUNO'!F1723</f>
        <v>Madera Tratada</v>
      </c>
      <c r="J1743" s="194" t="str">
        <f>+'Información ELECTRO PUNO'!B1723</f>
        <v>PPM20</v>
      </c>
      <c r="K1743" s="9" t="str">
        <f t="shared" si="200"/>
        <v>POSTE DE MADERA TRATADA DE 12 mts. CL.5</v>
      </c>
      <c r="L1743" s="139">
        <f t="shared" si="201"/>
        <v>0.41</v>
      </c>
    </row>
    <row r="1744" spans="1:12" x14ac:dyDescent="0.25">
      <c r="A1744" s="193">
        <f>+'Información ELECTRO PUNO'!A1724</f>
        <v>1723</v>
      </c>
      <c r="B1744" s="26" t="str">
        <f t="shared" si="199"/>
        <v>SICODI</v>
      </c>
      <c r="C1744" s="9" t="str">
        <f t="shared" si="195"/>
        <v>Puno</v>
      </c>
      <c r="D1744" s="9" t="str">
        <f t="shared" si="196"/>
        <v>No Reporta</v>
      </c>
      <c r="E1744" s="9" t="str">
        <f t="shared" si="197"/>
        <v>No Reporta</v>
      </c>
      <c r="F1744" s="194" t="str">
        <f>+'Información ELECTRO PUNO'!E1724</f>
        <v>MT</v>
      </c>
      <c r="G1744" s="194">
        <f>+'Información ELECTRO PUNO'!G1724</f>
        <v>12</v>
      </c>
      <c r="H1744" s="9" t="str">
        <f t="shared" si="198"/>
        <v>Poste</v>
      </c>
      <c r="I1744" s="194" t="str">
        <f>+'Información ELECTRO PUNO'!F1724</f>
        <v>Madera Tratada</v>
      </c>
      <c r="J1744" s="194" t="str">
        <f>+'Información ELECTRO PUNO'!B1724</f>
        <v>PPM20</v>
      </c>
      <c r="K1744" s="9" t="str">
        <f t="shared" si="200"/>
        <v>POSTE DE MADERA TRATADA DE 12 mts. CL.5</v>
      </c>
      <c r="L1744" s="139">
        <f t="shared" si="201"/>
        <v>0.41</v>
      </c>
    </row>
    <row r="1745" spans="1:12" x14ac:dyDescent="0.25">
      <c r="A1745" s="193">
        <f>+'Información ELECTRO PUNO'!A1725</f>
        <v>1724</v>
      </c>
      <c r="B1745" s="26" t="str">
        <f t="shared" si="199"/>
        <v>SICODI</v>
      </c>
      <c r="C1745" s="9" t="str">
        <f t="shared" si="195"/>
        <v>Puno</v>
      </c>
      <c r="D1745" s="9" t="str">
        <f t="shared" si="196"/>
        <v>No Reporta</v>
      </c>
      <c r="E1745" s="9" t="str">
        <f t="shared" si="197"/>
        <v>No Reporta</v>
      </c>
      <c r="F1745" s="194" t="str">
        <f>+'Información ELECTRO PUNO'!E1725</f>
        <v>MT</v>
      </c>
      <c r="G1745" s="194">
        <f>+'Información ELECTRO PUNO'!G1725</f>
        <v>12</v>
      </c>
      <c r="H1745" s="9" t="str">
        <f t="shared" si="198"/>
        <v>Poste</v>
      </c>
      <c r="I1745" s="194" t="str">
        <f>+'Información ELECTRO PUNO'!F1725</f>
        <v>Madera Tratada</v>
      </c>
      <c r="J1745" s="194" t="str">
        <f>+'Información ELECTRO PUNO'!B1725</f>
        <v>PPM20</v>
      </c>
      <c r="K1745" s="9" t="str">
        <f t="shared" si="200"/>
        <v>POSTE DE MADERA TRATADA DE 12 mts. CL.5</v>
      </c>
      <c r="L1745" s="139">
        <f t="shared" si="201"/>
        <v>0.41</v>
      </c>
    </row>
    <row r="1746" spans="1:12" x14ac:dyDescent="0.25">
      <c r="A1746" s="193">
        <f>+'Información ELECTRO PUNO'!A1726</f>
        <v>1725</v>
      </c>
      <c r="B1746" s="26" t="str">
        <f t="shared" si="199"/>
        <v>SICODI</v>
      </c>
      <c r="C1746" s="9" t="str">
        <f t="shared" si="195"/>
        <v>Puno</v>
      </c>
      <c r="D1746" s="9" t="str">
        <f t="shared" si="196"/>
        <v>No Reporta</v>
      </c>
      <c r="E1746" s="9" t="str">
        <f t="shared" si="197"/>
        <v>No Reporta</v>
      </c>
      <c r="F1746" s="194" t="str">
        <f>+'Información ELECTRO PUNO'!E1726</f>
        <v>MT</v>
      </c>
      <c r="G1746" s="194">
        <f>+'Información ELECTRO PUNO'!G1726</f>
        <v>12</v>
      </c>
      <c r="H1746" s="9" t="str">
        <f t="shared" si="198"/>
        <v>Poste</v>
      </c>
      <c r="I1746" s="194" t="str">
        <f>+'Información ELECTRO PUNO'!F1726</f>
        <v>Madera Tratada</v>
      </c>
      <c r="J1746" s="194" t="str">
        <f>+'Información ELECTRO PUNO'!B1726</f>
        <v>PPM20</v>
      </c>
      <c r="K1746" s="9" t="str">
        <f t="shared" si="200"/>
        <v>POSTE DE MADERA TRATADA DE 12 mts. CL.5</v>
      </c>
      <c r="L1746" s="139">
        <f t="shared" si="201"/>
        <v>0.41</v>
      </c>
    </row>
    <row r="1747" spans="1:12" x14ac:dyDescent="0.25">
      <c r="A1747" s="193">
        <f>+'Información ELECTRO PUNO'!A1727</f>
        <v>1726</v>
      </c>
      <c r="B1747" s="26" t="str">
        <f t="shared" si="199"/>
        <v>SICODI</v>
      </c>
      <c r="C1747" s="9" t="str">
        <f t="shared" si="195"/>
        <v>Puno</v>
      </c>
      <c r="D1747" s="9" t="str">
        <f t="shared" si="196"/>
        <v>No Reporta</v>
      </c>
      <c r="E1747" s="9" t="str">
        <f t="shared" si="197"/>
        <v>No Reporta</v>
      </c>
      <c r="F1747" s="194" t="str">
        <f>+'Información ELECTRO PUNO'!E1727</f>
        <v>MT</v>
      </c>
      <c r="G1747" s="194">
        <f>+'Información ELECTRO PUNO'!G1727</f>
        <v>12</v>
      </c>
      <c r="H1747" s="9" t="str">
        <f t="shared" si="198"/>
        <v>Poste</v>
      </c>
      <c r="I1747" s="194" t="str">
        <f>+'Información ELECTRO PUNO'!F1727</f>
        <v>Madera Tratada</v>
      </c>
      <c r="J1747" s="194" t="str">
        <f>+'Información ELECTRO PUNO'!B1727</f>
        <v>PPM20</v>
      </c>
      <c r="K1747" s="9" t="str">
        <f t="shared" si="200"/>
        <v>POSTE DE MADERA TRATADA DE 12 mts. CL.5</v>
      </c>
      <c r="L1747" s="139">
        <f t="shared" si="201"/>
        <v>0.41</v>
      </c>
    </row>
    <row r="1748" spans="1:12" x14ac:dyDescent="0.25">
      <c r="A1748" s="193">
        <f>+'Información ELECTRO PUNO'!A1728</f>
        <v>1727</v>
      </c>
      <c r="B1748" s="26" t="str">
        <f t="shared" si="199"/>
        <v>SICODI</v>
      </c>
      <c r="C1748" s="9" t="str">
        <f t="shared" si="195"/>
        <v>Puno</v>
      </c>
      <c r="D1748" s="9" t="str">
        <f t="shared" si="196"/>
        <v>No Reporta</v>
      </c>
      <c r="E1748" s="9" t="str">
        <f t="shared" si="197"/>
        <v>No Reporta</v>
      </c>
      <c r="F1748" s="194" t="str">
        <f>+'Información ELECTRO PUNO'!E1728</f>
        <v>MT</v>
      </c>
      <c r="G1748" s="194">
        <f>+'Información ELECTRO PUNO'!G1728</f>
        <v>12</v>
      </c>
      <c r="H1748" s="9" t="str">
        <f t="shared" si="198"/>
        <v>Poste</v>
      </c>
      <c r="I1748" s="194" t="str">
        <f>+'Información ELECTRO PUNO'!F1728</f>
        <v>Madera Tratada</v>
      </c>
      <c r="J1748" s="194" t="str">
        <f>+'Información ELECTRO PUNO'!B1728</f>
        <v>PPM20</v>
      </c>
      <c r="K1748" s="9" t="str">
        <f t="shared" si="200"/>
        <v>POSTE DE MADERA TRATADA DE 12 mts. CL.5</v>
      </c>
      <c r="L1748" s="139">
        <f t="shared" si="201"/>
        <v>0.41</v>
      </c>
    </row>
    <row r="1749" spans="1:12" x14ac:dyDescent="0.25">
      <c r="A1749" s="193">
        <f>+'Información ELECTRO PUNO'!A1729</f>
        <v>1728</v>
      </c>
      <c r="B1749" s="26" t="str">
        <f t="shared" si="199"/>
        <v>SICODI</v>
      </c>
      <c r="C1749" s="9" t="str">
        <f t="shared" si="195"/>
        <v>Puno</v>
      </c>
      <c r="D1749" s="9" t="str">
        <f t="shared" si="196"/>
        <v>No Reporta</v>
      </c>
      <c r="E1749" s="9" t="str">
        <f t="shared" si="197"/>
        <v>No Reporta</v>
      </c>
      <c r="F1749" s="194" t="str">
        <f>+'Información ELECTRO PUNO'!E1729</f>
        <v>MT</v>
      </c>
      <c r="G1749" s="194">
        <f>+'Información ELECTRO PUNO'!G1729</f>
        <v>12</v>
      </c>
      <c r="H1749" s="9" t="str">
        <f t="shared" si="198"/>
        <v>Poste</v>
      </c>
      <c r="I1749" s="194" t="str">
        <f>+'Información ELECTRO PUNO'!F1729</f>
        <v>Madera Tratada</v>
      </c>
      <c r="J1749" s="194" t="str">
        <f>+'Información ELECTRO PUNO'!B1729</f>
        <v>PPM20</v>
      </c>
      <c r="K1749" s="9" t="str">
        <f t="shared" si="200"/>
        <v>POSTE DE MADERA TRATADA DE 12 mts. CL.5</v>
      </c>
      <c r="L1749" s="139">
        <f t="shared" si="201"/>
        <v>0.41</v>
      </c>
    </row>
    <row r="1750" spans="1:12" x14ac:dyDescent="0.25">
      <c r="A1750" s="193">
        <f>+'Información ELECTRO PUNO'!A1730</f>
        <v>1729</v>
      </c>
      <c r="B1750" s="26" t="str">
        <f t="shared" si="199"/>
        <v>SICODI</v>
      </c>
      <c r="C1750" s="9" t="str">
        <f t="shared" ref="C1750:C1813" si="202">+$C$10</f>
        <v>Puno</v>
      </c>
      <c r="D1750" s="9" t="str">
        <f t="shared" ref="D1750:D1813" si="203">+$D$10</f>
        <v>No Reporta</v>
      </c>
      <c r="E1750" s="9" t="str">
        <f t="shared" ref="E1750:E1813" si="204">+$E$10</f>
        <v>No Reporta</v>
      </c>
      <c r="F1750" s="194" t="str">
        <f>+'Información ELECTRO PUNO'!E1730</f>
        <v>MT</v>
      </c>
      <c r="G1750" s="194">
        <f>+'Información ELECTRO PUNO'!G1730</f>
        <v>12</v>
      </c>
      <c r="H1750" s="9" t="str">
        <f t="shared" ref="H1750:H1813" si="205">+$H$10</f>
        <v>Poste</v>
      </c>
      <c r="I1750" s="194" t="str">
        <f>+'Información ELECTRO PUNO'!F1730</f>
        <v>Madera Tratada</v>
      </c>
      <c r="J1750" s="194" t="str">
        <f>+'Información ELECTRO PUNO'!B1730</f>
        <v>PPM20</v>
      </c>
      <c r="K1750" s="9" t="str">
        <f t="shared" si="200"/>
        <v>POSTE DE MADERA TRATADA DE 12 mts. CL.5</v>
      </c>
      <c r="L1750" s="139">
        <f t="shared" si="201"/>
        <v>0.41</v>
      </c>
    </row>
    <row r="1751" spans="1:12" x14ac:dyDescent="0.25">
      <c r="A1751" s="193">
        <f>+'Información ELECTRO PUNO'!A1731</f>
        <v>1730</v>
      </c>
      <c r="B1751" s="26" t="str">
        <f t="shared" ref="B1751:B1814" si="206">+INDEX($B$8:$B$16,MATCH(J1751,$J$8:$J$16,0))</f>
        <v>SICODI</v>
      </c>
      <c r="C1751" s="9" t="str">
        <f t="shared" si="202"/>
        <v>Puno</v>
      </c>
      <c r="D1751" s="9" t="str">
        <f t="shared" si="203"/>
        <v>No Reporta</v>
      </c>
      <c r="E1751" s="9" t="str">
        <f t="shared" si="204"/>
        <v>No Reporta</v>
      </c>
      <c r="F1751" s="194" t="str">
        <f>+'Información ELECTRO PUNO'!E1731</f>
        <v>MT</v>
      </c>
      <c r="G1751" s="194">
        <f>+'Información ELECTRO PUNO'!G1731</f>
        <v>12</v>
      </c>
      <c r="H1751" s="9" t="str">
        <f t="shared" si="205"/>
        <v>Poste</v>
      </c>
      <c r="I1751" s="194" t="str">
        <f>+'Información ELECTRO PUNO'!F1731</f>
        <v>Madera Tratada</v>
      </c>
      <c r="J1751" s="194" t="str">
        <f>+'Información ELECTRO PUNO'!B1731</f>
        <v>PPM20</v>
      </c>
      <c r="K1751" s="9" t="str">
        <f t="shared" ref="K1751:K1814" si="207">+VLOOKUP(J1751,$J$8:$K$16,2,FALSE)</f>
        <v>POSTE DE MADERA TRATADA DE 12 mts. CL.5</v>
      </c>
      <c r="L1751" s="139">
        <f t="shared" ref="L1751:L1814" si="208">+VLOOKUP(J1751,$J$8:$U$16,12,FALSE)</f>
        <v>0.41</v>
      </c>
    </row>
    <row r="1752" spans="1:12" x14ac:dyDescent="0.25">
      <c r="A1752" s="193">
        <f>+'Información ELECTRO PUNO'!A1732</f>
        <v>1731</v>
      </c>
      <c r="B1752" s="26" t="str">
        <f t="shared" si="206"/>
        <v>SICODI</v>
      </c>
      <c r="C1752" s="9" t="str">
        <f t="shared" si="202"/>
        <v>Puno</v>
      </c>
      <c r="D1752" s="9" t="str">
        <f t="shared" si="203"/>
        <v>No Reporta</v>
      </c>
      <c r="E1752" s="9" t="str">
        <f t="shared" si="204"/>
        <v>No Reporta</v>
      </c>
      <c r="F1752" s="194" t="str">
        <f>+'Información ELECTRO PUNO'!E1732</f>
        <v>MT</v>
      </c>
      <c r="G1752" s="194">
        <f>+'Información ELECTRO PUNO'!G1732</f>
        <v>12</v>
      </c>
      <c r="H1752" s="9" t="str">
        <f t="shared" si="205"/>
        <v>Poste</v>
      </c>
      <c r="I1752" s="194" t="str">
        <f>+'Información ELECTRO PUNO'!F1732</f>
        <v>Madera Tratada</v>
      </c>
      <c r="J1752" s="194" t="str">
        <f>+'Información ELECTRO PUNO'!B1732</f>
        <v>PPM20</v>
      </c>
      <c r="K1752" s="9" t="str">
        <f t="shared" si="207"/>
        <v>POSTE DE MADERA TRATADA DE 12 mts. CL.5</v>
      </c>
      <c r="L1752" s="139">
        <f t="shared" si="208"/>
        <v>0.41</v>
      </c>
    </row>
    <row r="1753" spans="1:12" x14ac:dyDescent="0.25">
      <c r="A1753" s="193">
        <f>+'Información ELECTRO PUNO'!A1733</f>
        <v>1732</v>
      </c>
      <c r="B1753" s="26" t="str">
        <f t="shared" si="206"/>
        <v>SICODI</v>
      </c>
      <c r="C1753" s="9" t="str">
        <f t="shared" si="202"/>
        <v>Puno</v>
      </c>
      <c r="D1753" s="9" t="str">
        <f t="shared" si="203"/>
        <v>No Reporta</v>
      </c>
      <c r="E1753" s="9" t="str">
        <f t="shared" si="204"/>
        <v>No Reporta</v>
      </c>
      <c r="F1753" s="194" t="str">
        <f>+'Información ELECTRO PUNO'!E1733</f>
        <v>MT</v>
      </c>
      <c r="G1753" s="194">
        <f>+'Información ELECTRO PUNO'!G1733</f>
        <v>12</v>
      </c>
      <c r="H1753" s="9" t="str">
        <f t="shared" si="205"/>
        <v>Poste</v>
      </c>
      <c r="I1753" s="194" t="str">
        <f>+'Información ELECTRO PUNO'!F1733</f>
        <v>Madera Tratada</v>
      </c>
      <c r="J1753" s="194" t="str">
        <f>+'Información ELECTRO PUNO'!B1733</f>
        <v>PPM20</v>
      </c>
      <c r="K1753" s="9" t="str">
        <f t="shared" si="207"/>
        <v>POSTE DE MADERA TRATADA DE 12 mts. CL.5</v>
      </c>
      <c r="L1753" s="139">
        <f t="shared" si="208"/>
        <v>0.41</v>
      </c>
    </row>
    <row r="1754" spans="1:12" x14ac:dyDescent="0.25">
      <c r="A1754" s="193">
        <f>+'Información ELECTRO PUNO'!A1734</f>
        <v>1733</v>
      </c>
      <c r="B1754" s="26" t="str">
        <f t="shared" si="206"/>
        <v>SICODI</v>
      </c>
      <c r="C1754" s="9" t="str">
        <f t="shared" si="202"/>
        <v>Puno</v>
      </c>
      <c r="D1754" s="9" t="str">
        <f t="shared" si="203"/>
        <v>No Reporta</v>
      </c>
      <c r="E1754" s="9" t="str">
        <f t="shared" si="204"/>
        <v>No Reporta</v>
      </c>
      <c r="F1754" s="194" t="str">
        <f>+'Información ELECTRO PUNO'!E1734</f>
        <v>MT</v>
      </c>
      <c r="G1754" s="194">
        <f>+'Información ELECTRO PUNO'!G1734</f>
        <v>13</v>
      </c>
      <c r="H1754" s="9" t="str">
        <f t="shared" si="205"/>
        <v>Poste</v>
      </c>
      <c r="I1754" s="194" t="str">
        <f>+'Información ELECTRO PUNO'!F1734</f>
        <v>Concreto Armado C</v>
      </c>
      <c r="J1754" s="194" t="str">
        <f>+'Información ELECTRO PUNO'!B1734</f>
        <v>PPC20</v>
      </c>
      <c r="K1754" s="9" t="str">
        <f t="shared" si="207"/>
        <v>POSTE DE CONCRETO ARMADO DE 13/400/150/345</v>
      </c>
      <c r="L1754" s="139">
        <f t="shared" si="208"/>
        <v>0.54</v>
      </c>
    </row>
    <row r="1755" spans="1:12" x14ac:dyDescent="0.25">
      <c r="A1755" s="193">
        <f>+'Información ELECTRO PUNO'!A1735</f>
        <v>1734</v>
      </c>
      <c r="B1755" s="26" t="str">
        <f t="shared" si="206"/>
        <v>SICODI</v>
      </c>
      <c r="C1755" s="9" t="str">
        <f t="shared" si="202"/>
        <v>Puno</v>
      </c>
      <c r="D1755" s="9" t="str">
        <f t="shared" si="203"/>
        <v>No Reporta</v>
      </c>
      <c r="E1755" s="9" t="str">
        <f t="shared" si="204"/>
        <v>No Reporta</v>
      </c>
      <c r="F1755" s="194" t="str">
        <f>+'Información ELECTRO PUNO'!E1735</f>
        <v>MT</v>
      </c>
      <c r="G1755" s="194">
        <f>+'Información ELECTRO PUNO'!G1735</f>
        <v>13</v>
      </c>
      <c r="H1755" s="9" t="str">
        <f t="shared" si="205"/>
        <v>Poste</v>
      </c>
      <c r="I1755" s="194" t="str">
        <f>+'Información ELECTRO PUNO'!F1735</f>
        <v>Concreto Armado C</v>
      </c>
      <c r="J1755" s="194" t="str">
        <f>+'Información ELECTRO PUNO'!B1735</f>
        <v>PPC20</v>
      </c>
      <c r="K1755" s="9" t="str">
        <f t="shared" si="207"/>
        <v>POSTE DE CONCRETO ARMADO DE 13/400/150/345</v>
      </c>
      <c r="L1755" s="139">
        <f t="shared" si="208"/>
        <v>0.54</v>
      </c>
    </row>
    <row r="1756" spans="1:12" x14ac:dyDescent="0.25">
      <c r="A1756" s="193">
        <f>+'Información ELECTRO PUNO'!A1736</f>
        <v>1735</v>
      </c>
      <c r="B1756" s="26" t="str">
        <f t="shared" si="206"/>
        <v>SICODI</v>
      </c>
      <c r="C1756" s="9" t="str">
        <f t="shared" si="202"/>
        <v>Puno</v>
      </c>
      <c r="D1756" s="9" t="str">
        <f t="shared" si="203"/>
        <v>No Reporta</v>
      </c>
      <c r="E1756" s="9" t="str">
        <f t="shared" si="204"/>
        <v>No Reporta</v>
      </c>
      <c r="F1756" s="194" t="str">
        <f>+'Información ELECTRO PUNO'!E1736</f>
        <v>MT</v>
      </c>
      <c r="G1756" s="194">
        <f>+'Información ELECTRO PUNO'!G1736</f>
        <v>13</v>
      </c>
      <c r="H1756" s="9" t="str">
        <f t="shared" si="205"/>
        <v>Poste</v>
      </c>
      <c r="I1756" s="194" t="str">
        <f>+'Información ELECTRO PUNO'!F1736</f>
        <v>Concreto Armado C</v>
      </c>
      <c r="J1756" s="194" t="str">
        <f>+'Información ELECTRO PUNO'!B1736</f>
        <v>PPC20</v>
      </c>
      <c r="K1756" s="9" t="str">
        <f t="shared" si="207"/>
        <v>POSTE DE CONCRETO ARMADO DE 13/400/150/345</v>
      </c>
      <c r="L1756" s="139">
        <f t="shared" si="208"/>
        <v>0.54</v>
      </c>
    </row>
    <row r="1757" spans="1:12" x14ac:dyDescent="0.25">
      <c r="A1757" s="193">
        <f>+'Información ELECTRO PUNO'!A1737</f>
        <v>1736</v>
      </c>
      <c r="B1757" s="26" t="str">
        <f t="shared" si="206"/>
        <v>SICODI</v>
      </c>
      <c r="C1757" s="9" t="str">
        <f t="shared" si="202"/>
        <v>Puno</v>
      </c>
      <c r="D1757" s="9" t="str">
        <f t="shared" si="203"/>
        <v>No Reporta</v>
      </c>
      <c r="E1757" s="9" t="str">
        <f t="shared" si="204"/>
        <v>No Reporta</v>
      </c>
      <c r="F1757" s="194" t="str">
        <f>+'Información ELECTRO PUNO'!E1737</f>
        <v>MT</v>
      </c>
      <c r="G1757" s="194">
        <f>+'Información ELECTRO PUNO'!G1737</f>
        <v>13</v>
      </c>
      <c r="H1757" s="9" t="str">
        <f t="shared" si="205"/>
        <v>Poste</v>
      </c>
      <c r="I1757" s="194" t="str">
        <f>+'Información ELECTRO PUNO'!F1737</f>
        <v>Concreto Armado C</v>
      </c>
      <c r="J1757" s="194" t="str">
        <f>+'Información ELECTRO PUNO'!B1737</f>
        <v>PPC20</v>
      </c>
      <c r="K1757" s="9" t="str">
        <f t="shared" si="207"/>
        <v>POSTE DE CONCRETO ARMADO DE 13/400/150/345</v>
      </c>
      <c r="L1757" s="139">
        <f t="shared" si="208"/>
        <v>0.54</v>
      </c>
    </row>
    <row r="1758" spans="1:12" x14ac:dyDescent="0.25">
      <c r="A1758" s="193">
        <f>+'Información ELECTRO PUNO'!A1738</f>
        <v>1737</v>
      </c>
      <c r="B1758" s="26" t="str">
        <f t="shared" si="206"/>
        <v>SICODI</v>
      </c>
      <c r="C1758" s="9" t="str">
        <f t="shared" si="202"/>
        <v>Puno</v>
      </c>
      <c r="D1758" s="9" t="str">
        <f t="shared" si="203"/>
        <v>No Reporta</v>
      </c>
      <c r="E1758" s="9" t="str">
        <f t="shared" si="204"/>
        <v>No Reporta</v>
      </c>
      <c r="F1758" s="194" t="str">
        <f>+'Información ELECTRO PUNO'!E1738</f>
        <v>MT</v>
      </c>
      <c r="G1758" s="194">
        <f>+'Información ELECTRO PUNO'!G1738</f>
        <v>13</v>
      </c>
      <c r="H1758" s="9" t="str">
        <f t="shared" si="205"/>
        <v>Poste</v>
      </c>
      <c r="I1758" s="194" t="str">
        <f>+'Información ELECTRO PUNO'!F1738</f>
        <v>Concreto Armado C</v>
      </c>
      <c r="J1758" s="194" t="str">
        <f>+'Información ELECTRO PUNO'!B1738</f>
        <v>PPC20</v>
      </c>
      <c r="K1758" s="9" t="str">
        <f t="shared" si="207"/>
        <v>POSTE DE CONCRETO ARMADO DE 13/400/150/345</v>
      </c>
      <c r="L1758" s="139">
        <f t="shared" si="208"/>
        <v>0.54</v>
      </c>
    </row>
    <row r="1759" spans="1:12" x14ac:dyDescent="0.25">
      <c r="A1759" s="193">
        <f>+'Información ELECTRO PUNO'!A1739</f>
        <v>1738</v>
      </c>
      <c r="B1759" s="26" t="str">
        <f t="shared" si="206"/>
        <v>SICODI</v>
      </c>
      <c r="C1759" s="9" t="str">
        <f t="shared" si="202"/>
        <v>Puno</v>
      </c>
      <c r="D1759" s="9" t="str">
        <f t="shared" si="203"/>
        <v>No Reporta</v>
      </c>
      <c r="E1759" s="9" t="str">
        <f t="shared" si="204"/>
        <v>No Reporta</v>
      </c>
      <c r="F1759" s="194" t="str">
        <f>+'Información ELECTRO PUNO'!E1739</f>
        <v>MT</v>
      </c>
      <c r="G1759" s="194">
        <f>+'Información ELECTRO PUNO'!G1739</f>
        <v>13</v>
      </c>
      <c r="H1759" s="9" t="str">
        <f t="shared" si="205"/>
        <v>Poste</v>
      </c>
      <c r="I1759" s="194" t="str">
        <f>+'Información ELECTRO PUNO'!F1739</f>
        <v>Concreto Armado C</v>
      </c>
      <c r="J1759" s="194" t="str">
        <f>+'Información ELECTRO PUNO'!B1739</f>
        <v>PPC20</v>
      </c>
      <c r="K1759" s="9" t="str">
        <f t="shared" si="207"/>
        <v>POSTE DE CONCRETO ARMADO DE 13/400/150/345</v>
      </c>
      <c r="L1759" s="139">
        <f t="shared" si="208"/>
        <v>0.54</v>
      </c>
    </row>
    <row r="1760" spans="1:12" x14ac:dyDescent="0.25">
      <c r="A1760" s="193">
        <f>+'Información ELECTRO PUNO'!A1740</f>
        <v>1739</v>
      </c>
      <c r="B1760" s="26" t="str">
        <f t="shared" si="206"/>
        <v>SICODI</v>
      </c>
      <c r="C1760" s="9" t="str">
        <f t="shared" si="202"/>
        <v>Puno</v>
      </c>
      <c r="D1760" s="9" t="str">
        <f t="shared" si="203"/>
        <v>No Reporta</v>
      </c>
      <c r="E1760" s="9" t="str">
        <f t="shared" si="204"/>
        <v>No Reporta</v>
      </c>
      <c r="F1760" s="194" t="str">
        <f>+'Información ELECTRO PUNO'!E1740</f>
        <v>MT</v>
      </c>
      <c r="G1760" s="194">
        <f>+'Información ELECTRO PUNO'!G1740</f>
        <v>13</v>
      </c>
      <c r="H1760" s="9" t="str">
        <f t="shared" si="205"/>
        <v>Poste</v>
      </c>
      <c r="I1760" s="194" t="str">
        <f>+'Información ELECTRO PUNO'!F1740</f>
        <v>Concreto Armado C</v>
      </c>
      <c r="J1760" s="194" t="str">
        <f>+'Información ELECTRO PUNO'!B1740</f>
        <v>PPC20</v>
      </c>
      <c r="K1760" s="9" t="str">
        <f t="shared" si="207"/>
        <v>POSTE DE CONCRETO ARMADO DE 13/400/150/345</v>
      </c>
      <c r="L1760" s="139">
        <f t="shared" si="208"/>
        <v>0.54</v>
      </c>
    </row>
    <row r="1761" spans="1:12" x14ac:dyDescent="0.25">
      <c r="A1761" s="193">
        <f>+'Información ELECTRO PUNO'!A1741</f>
        <v>1740</v>
      </c>
      <c r="B1761" s="26" t="str">
        <f t="shared" si="206"/>
        <v>SICODI</v>
      </c>
      <c r="C1761" s="9" t="str">
        <f t="shared" si="202"/>
        <v>Puno</v>
      </c>
      <c r="D1761" s="9" t="str">
        <f t="shared" si="203"/>
        <v>No Reporta</v>
      </c>
      <c r="E1761" s="9" t="str">
        <f t="shared" si="204"/>
        <v>No Reporta</v>
      </c>
      <c r="F1761" s="194" t="str">
        <f>+'Información ELECTRO PUNO'!E1741</f>
        <v>MT</v>
      </c>
      <c r="G1761" s="194">
        <f>+'Información ELECTRO PUNO'!G1741</f>
        <v>13</v>
      </c>
      <c r="H1761" s="9" t="str">
        <f t="shared" si="205"/>
        <v>Poste</v>
      </c>
      <c r="I1761" s="194" t="str">
        <f>+'Información ELECTRO PUNO'!F1741</f>
        <v>Concreto Armado C</v>
      </c>
      <c r="J1761" s="194" t="str">
        <f>+'Información ELECTRO PUNO'!B1741</f>
        <v>PPC20</v>
      </c>
      <c r="K1761" s="9" t="str">
        <f t="shared" si="207"/>
        <v>POSTE DE CONCRETO ARMADO DE 13/400/150/345</v>
      </c>
      <c r="L1761" s="139">
        <f t="shared" si="208"/>
        <v>0.54</v>
      </c>
    </row>
    <row r="1762" spans="1:12" x14ac:dyDescent="0.25">
      <c r="A1762" s="193">
        <f>+'Información ELECTRO PUNO'!A1742</f>
        <v>1741</v>
      </c>
      <c r="B1762" s="26" t="str">
        <f t="shared" si="206"/>
        <v>SICODI</v>
      </c>
      <c r="C1762" s="9" t="str">
        <f t="shared" si="202"/>
        <v>Puno</v>
      </c>
      <c r="D1762" s="9" t="str">
        <f t="shared" si="203"/>
        <v>No Reporta</v>
      </c>
      <c r="E1762" s="9" t="str">
        <f t="shared" si="204"/>
        <v>No Reporta</v>
      </c>
      <c r="F1762" s="194" t="str">
        <f>+'Información ELECTRO PUNO'!E1742</f>
        <v>MT</v>
      </c>
      <c r="G1762" s="194">
        <f>+'Información ELECTRO PUNO'!G1742</f>
        <v>13</v>
      </c>
      <c r="H1762" s="9" t="str">
        <f t="shared" si="205"/>
        <v>Poste</v>
      </c>
      <c r="I1762" s="194" t="str">
        <f>+'Información ELECTRO PUNO'!F1742</f>
        <v>Concreto Armado C</v>
      </c>
      <c r="J1762" s="194" t="str">
        <f>+'Información ELECTRO PUNO'!B1742</f>
        <v>PPC20</v>
      </c>
      <c r="K1762" s="9" t="str">
        <f t="shared" si="207"/>
        <v>POSTE DE CONCRETO ARMADO DE 13/400/150/345</v>
      </c>
      <c r="L1762" s="139">
        <f t="shared" si="208"/>
        <v>0.54</v>
      </c>
    </row>
    <row r="1763" spans="1:12" x14ac:dyDescent="0.25">
      <c r="A1763" s="193">
        <f>+'Información ELECTRO PUNO'!A1743</f>
        <v>1742</v>
      </c>
      <c r="B1763" s="26" t="str">
        <f t="shared" si="206"/>
        <v>SICODI</v>
      </c>
      <c r="C1763" s="9" t="str">
        <f t="shared" si="202"/>
        <v>Puno</v>
      </c>
      <c r="D1763" s="9" t="str">
        <f t="shared" si="203"/>
        <v>No Reporta</v>
      </c>
      <c r="E1763" s="9" t="str">
        <f t="shared" si="204"/>
        <v>No Reporta</v>
      </c>
      <c r="F1763" s="194" t="str">
        <f>+'Información ELECTRO PUNO'!E1743</f>
        <v>MT</v>
      </c>
      <c r="G1763" s="194">
        <f>+'Información ELECTRO PUNO'!G1743</f>
        <v>13</v>
      </c>
      <c r="H1763" s="9" t="str">
        <f t="shared" si="205"/>
        <v>Poste</v>
      </c>
      <c r="I1763" s="194" t="str">
        <f>+'Información ELECTRO PUNO'!F1743</f>
        <v>Concreto Armado C</v>
      </c>
      <c r="J1763" s="194" t="str">
        <f>+'Información ELECTRO PUNO'!B1743</f>
        <v>PPC20</v>
      </c>
      <c r="K1763" s="9" t="str">
        <f t="shared" si="207"/>
        <v>POSTE DE CONCRETO ARMADO DE 13/400/150/345</v>
      </c>
      <c r="L1763" s="139">
        <f t="shared" si="208"/>
        <v>0.54</v>
      </c>
    </row>
    <row r="1764" spans="1:12" x14ac:dyDescent="0.25">
      <c r="A1764" s="193">
        <f>+'Información ELECTRO PUNO'!A1744</f>
        <v>1743</v>
      </c>
      <c r="B1764" s="26" t="str">
        <f t="shared" si="206"/>
        <v>SICODI</v>
      </c>
      <c r="C1764" s="9" t="str">
        <f t="shared" si="202"/>
        <v>Puno</v>
      </c>
      <c r="D1764" s="9" t="str">
        <f t="shared" si="203"/>
        <v>No Reporta</v>
      </c>
      <c r="E1764" s="9" t="str">
        <f t="shared" si="204"/>
        <v>No Reporta</v>
      </c>
      <c r="F1764" s="194" t="str">
        <f>+'Información ELECTRO PUNO'!E1744</f>
        <v>MT</v>
      </c>
      <c r="G1764" s="194">
        <f>+'Información ELECTRO PUNO'!G1744</f>
        <v>13</v>
      </c>
      <c r="H1764" s="9" t="str">
        <f t="shared" si="205"/>
        <v>Poste</v>
      </c>
      <c r="I1764" s="194" t="str">
        <f>+'Información ELECTRO PUNO'!F1744</f>
        <v>Concreto Armado C</v>
      </c>
      <c r="J1764" s="194" t="str">
        <f>+'Información ELECTRO PUNO'!B1744</f>
        <v>PPC20</v>
      </c>
      <c r="K1764" s="9" t="str">
        <f t="shared" si="207"/>
        <v>POSTE DE CONCRETO ARMADO DE 13/400/150/345</v>
      </c>
      <c r="L1764" s="139">
        <f t="shared" si="208"/>
        <v>0.54</v>
      </c>
    </row>
    <row r="1765" spans="1:12" x14ac:dyDescent="0.25">
      <c r="A1765" s="193">
        <f>+'Información ELECTRO PUNO'!A1745</f>
        <v>1744</v>
      </c>
      <c r="B1765" s="26" t="str">
        <f t="shared" si="206"/>
        <v>SICODI</v>
      </c>
      <c r="C1765" s="9" t="str">
        <f t="shared" si="202"/>
        <v>Puno</v>
      </c>
      <c r="D1765" s="9" t="str">
        <f t="shared" si="203"/>
        <v>No Reporta</v>
      </c>
      <c r="E1765" s="9" t="str">
        <f t="shared" si="204"/>
        <v>No Reporta</v>
      </c>
      <c r="F1765" s="194" t="str">
        <f>+'Información ELECTRO PUNO'!E1745</f>
        <v>MT</v>
      </c>
      <c r="G1765" s="194">
        <f>+'Información ELECTRO PUNO'!G1745</f>
        <v>13</v>
      </c>
      <c r="H1765" s="9" t="str">
        <f t="shared" si="205"/>
        <v>Poste</v>
      </c>
      <c r="I1765" s="194" t="str">
        <f>+'Información ELECTRO PUNO'!F1745</f>
        <v>Concreto Armado C</v>
      </c>
      <c r="J1765" s="194" t="str">
        <f>+'Información ELECTRO PUNO'!B1745</f>
        <v>PPC20</v>
      </c>
      <c r="K1765" s="9" t="str">
        <f t="shared" si="207"/>
        <v>POSTE DE CONCRETO ARMADO DE 13/400/150/345</v>
      </c>
      <c r="L1765" s="139">
        <f t="shared" si="208"/>
        <v>0.54</v>
      </c>
    </row>
    <row r="1766" spans="1:12" x14ac:dyDescent="0.25">
      <c r="A1766" s="193">
        <f>+'Información ELECTRO PUNO'!A1746</f>
        <v>1745</v>
      </c>
      <c r="B1766" s="26" t="str">
        <f t="shared" si="206"/>
        <v>SICODI</v>
      </c>
      <c r="C1766" s="9" t="str">
        <f t="shared" si="202"/>
        <v>Puno</v>
      </c>
      <c r="D1766" s="9" t="str">
        <f t="shared" si="203"/>
        <v>No Reporta</v>
      </c>
      <c r="E1766" s="9" t="str">
        <f t="shared" si="204"/>
        <v>No Reporta</v>
      </c>
      <c r="F1766" s="194" t="str">
        <f>+'Información ELECTRO PUNO'!E1746</f>
        <v>MT</v>
      </c>
      <c r="G1766" s="194">
        <f>+'Información ELECTRO PUNO'!G1746</f>
        <v>13</v>
      </c>
      <c r="H1766" s="9" t="str">
        <f t="shared" si="205"/>
        <v>Poste</v>
      </c>
      <c r="I1766" s="194" t="str">
        <f>+'Información ELECTRO PUNO'!F1746</f>
        <v>Concreto Armado C</v>
      </c>
      <c r="J1766" s="194" t="str">
        <f>+'Información ELECTRO PUNO'!B1746</f>
        <v>PPC20</v>
      </c>
      <c r="K1766" s="9" t="str">
        <f t="shared" si="207"/>
        <v>POSTE DE CONCRETO ARMADO DE 13/400/150/345</v>
      </c>
      <c r="L1766" s="139">
        <f t="shared" si="208"/>
        <v>0.54</v>
      </c>
    </row>
    <row r="1767" spans="1:12" x14ac:dyDescent="0.25">
      <c r="A1767" s="193">
        <f>+'Información ELECTRO PUNO'!A1747</f>
        <v>1746</v>
      </c>
      <c r="B1767" s="26" t="str">
        <f t="shared" si="206"/>
        <v>SICODI</v>
      </c>
      <c r="C1767" s="9" t="str">
        <f t="shared" si="202"/>
        <v>Puno</v>
      </c>
      <c r="D1767" s="9" t="str">
        <f t="shared" si="203"/>
        <v>No Reporta</v>
      </c>
      <c r="E1767" s="9" t="str">
        <f t="shared" si="204"/>
        <v>No Reporta</v>
      </c>
      <c r="F1767" s="194" t="str">
        <f>+'Información ELECTRO PUNO'!E1747</f>
        <v>MT</v>
      </c>
      <c r="G1767" s="194">
        <f>+'Información ELECTRO PUNO'!G1747</f>
        <v>13</v>
      </c>
      <c r="H1767" s="9" t="str">
        <f t="shared" si="205"/>
        <v>Poste</v>
      </c>
      <c r="I1767" s="194" t="str">
        <f>+'Información ELECTRO PUNO'!F1747</f>
        <v>Concreto Armado C</v>
      </c>
      <c r="J1767" s="194" t="str">
        <f>+'Información ELECTRO PUNO'!B1747</f>
        <v>PPC20</v>
      </c>
      <c r="K1767" s="9" t="str">
        <f t="shared" si="207"/>
        <v>POSTE DE CONCRETO ARMADO DE 13/400/150/345</v>
      </c>
      <c r="L1767" s="139">
        <f t="shared" si="208"/>
        <v>0.54</v>
      </c>
    </row>
    <row r="1768" spans="1:12" x14ac:dyDescent="0.25">
      <c r="A1768" s="193">
        <f>+'Información ELECTRO PUNO'!A1748</f>
        <v>1747</v>
      </c>
      <c r="B1768" s="26" t="str">
        <f t="shared" si="206"/>
        <v>SICODI</v>
      </c>
      <c r="C1768" s="9" t="str">
        <f t="shared" si="202"/>
        <v>Puno</v>
      </c>
      <c r="D1768" s="9" t="str">
        <f t="shared" si="203"/>
        <v>No Reporta</v>
      </c>
      <c r="E1768" s="9" t="str">
        <f t="shared" si="204"/>
        <v>No Reporta</v>
      </c>
      <c r="F1768" s="194" t="str">
        <f>+'Información ELECTRO PUNO'!E1748</f>
        <v>MT</v>
      </c>
      <c r="G1768" s="194">
        <f>+'Información ELECTRO PUNO'!G1748</f>
        <v>13</v>
      </c>
      <c r="H1768" s="9" t="str">
        <f t="shared" si="205"/>
        <v>Poste</v>
      </c>
      <c r="I1768" s="194" t="str">
        <f>+'Información ELECTRO PUNO'!F1748</f>
        <v>Concreto Armado C</v>
      </c>
      <c r="J1768" s="194" t="str">
        <f>+'Información ELECTRO PUNO'!B1748</f>
        <v>PPC20</v>
      </c>
      <c r="K1768" s="9" t="str">
        <f t="shared" si="207"/>
        <v>POSTE DE CONCRETO ARMADO DE 13/400/150/345</v>
      </c>
      <c r="L1768" s="139">
        <f t="shared" si="208"/>
        <v>0.54</v>
      </c>
    </row>
    <row r="1769" spans="1:12" x14ac:dyDescent="0.25">
      <c r="A1769" s="193">
        <f>+'Información ELECTRO PUNO'!A1749</f>
        <v>1748</v>
      </c>
      <c r="B1769" s="26" t="str">
        <f t="shared" si="206"/>
        <v>SICODI</v>
      </c>
      <c r="C1769" s="9" t="str">
        <f t="shared" si="202"/>
        <v>Puno</v>
      </c>
      <c r="D1769" s="9" t="str">
        <f t="shared" si="203"/>
        <v>No Reporta</v>
      </c>
      <c r="E1769" s="9" t="str">
        <f t="shared" si="204"/>
        <v>No Reporta</v>
      </c>
      <c r="F1769" s="194" t="str">
        <f>+'Información ELECTRO PUNO'!E1749</f>
        <v>BT</v>
      </c>
      <c r="G1769" s="194">
        <f>+'Información ELECTRO PUNO'!G1749</f>
        <v>8</v>
      </c>
      <c r="H1769" s="9" t="str">
        <f t="shared" si="205"/>
        <v>Poste</v>
      </c>
      <c r="I1769" s="194" t="str">
        <f>+'Información ELECTRO PUNO'!F1749</f>
        <v>Concreto Armado</v>
      </c>
      <c r="J1769" s="194" t="str">
        <f>+'Información ELECTRO PUNO'!B1749</f>
        <v>PPC06</v>
      </c>
      <c r="K1769" s="9" t="str">
        <f t="shared" si="207"/>
        <v>POSTE DE CONCRETO ARMADO DE  8/300/120/240</v>
      </c>
      <c r="L1769" s="139">
        <f t="shared" si="208"/>
        <v>0.14000000000000001</v>
      </c>
    </row>
    <row r="1770" spans="1:12" x14ac:dyDescent="0.25">
      <c r="A1770" s="193">
        <f>+'Información ELECTRO PUNO'!A1750</f>
        <v>1749</v>
      </c>
      <c r="B1770" s="26" t="str">
        <f t="shared" si="206"/>
        <v>SICODI</v>
      </c>
      <c r="C1770" s="9" t="str">
        <f t="shared" si="202"/>
        <v>Puno</v>
      </c>
      <c r="D1770" s="9" t="str">
        <f t="shared" si="203"/>
        <v>No Reporta</v>
      </c>
      <c r="E1770" s="9" t="str">
        <f t="shared" si="204"/>
        <v>No Reporta</v>
      </c>
      <c r="F1770" s="194" t="str">
        <f>+'Información ELECTRO PUNO'!E1750</f>
        <v>MT</v>
      </c>
      <c r="G1770" s="194">
        <f>+'Información ELECTRO PUNO'!G1750</f>
        <v>13</v>
      </c>
      <c r="H1770" s="9" t="str">
        <f t="shared" si="205"/>
        <v>Poste</v>
      </c>
      <c r="I1770" s="194" t="str">
        <f>+'Información ELECTRO PUNO'!F1750</f>
        <v>Concreto Armado C</v>
      </c>
      <c r="J1770" s="194" t="str">
        <f>+'Información ELECTRO PUNO'!B1750</f>
        <v>PPC20</v>
      </c>
      <c r="K1770" s="9" t="str">
        <f t="shared" si="207"/>
        <v>POSTE DE CONCRETO ARMADO DE 13/400/150/345</v>
      </c>
      <c r="L1770" s="139">
        <f t="shared" si="208"/>
        <v>0.54</v>
      </c>
    </row>
    <row r="1771" spans="1:12" x14ac:dyDescent="0.25">
      <c r="A1771" s="193">
        <f>+'Información ELECTRO PUNO'!A1751</f>
        <v>1750</v>
      </c>
      <c r="B1771" s="26" t="str">
        <f t="shared" si="206"/>
        <v>SICODI</v>
      </c>
      <c r="C1771" s="9" t="str">
        <f t="shared" si="202"/>
        <v>Puno</v>
      </c>
      <c r="D1771" s="9" t="str">
        <f t="shared" si="203"/>
        <v>No Reporta</v>
      </c>
      <c r="E1771" s="9" t="str">
        <f t="shared" si="204"/>
        <v>No Reporta</v>
      </c>
      <c r="F1771" s="194" t="str">
        <f>+'Información ELECTRO PUNO'!E1751</f>
        <v>BT</v>
      </c>
      <c r="G1771" s="194">
        <f>+'Información ELECTRO PUNO'!G1751</f>
        <v>8</v>
      </c>
      <c r="H1771" s="9" t="str">
        <f t="shared" si="205"/>
        <v>Poste</v>
      </c>
      <c r="I1771" s="194" t="str">
        <f>+'Información ELECTRO PUNO'!F1751</f>
        <v>Concreto Armado</v>
      </c>
      <c r="J1771" s="194" t="str">
        <f>+'Información ELECTRO PUNO'!B1751</f>
        <v>PPC06</v>
      </c>
      <c r="K1771" s="9" t="str">
        <f t="shared" si="207"/>
        <v>POSTE DE CONCRETO ARMADO DE  8/300/120/240</v>
      </c>
      <c r="L1771" s="139">
        <f t="shared" si="208"/>
        <v>0.14000000000000001</v>
      </c>
    </row>
    <row r="1772" spans="1:12" x14ac:dyDescent="0.25">
      <c r="A1772" s="193">
        <f>+'Información ELECTRO PUNO'!A1752</f>
        <v>1751</v>
      </c>
      <c r="B1772" s="26" t="str">
        <f t="shared" si="206"/>
        <v>SICODI</v>
      </c>
      <c r="C1772" s="9" t="str">
        <f t="shared" si="202"/>
        <v>Puno</v>
      </c>
      <c r="D1772" s="9" t="str">
        <f t="shared" si="203"/>
        <v>No Reporta</v>
      </c>
      <c r="E1772" s="9" t="str">
        <f t="shared" si="204"/>
        <v>No Reporta</v>
      </c>
      <c r="F1772" s="194" t="str">
        <f>+'Información ELECTRO PUNO'!E1752</f>
        <v>MT</v>
      </c>
      <c r="G1772" s="194">
        <f>+'Información ELECTRO PUNO'!G1752</f>
        <v>13</v>
      </c>
      <c r="H1772" s="9" t="str">
        <f t="shared" si="205"/>
        <v>Poste</v>
      </c>
      <c r="I1772" s="194" t="str">
        <f>+'Información ELECTRO PUNO'!F1752</f>
        <v>Concreto Armado C</v>
      </c>
      <c r="J1772" s="194" t="str">
        <f>+'Información ELECTRO PUNO'!B1752</f>
        <v>PPC20</v>
      </c>
      <c r="K1772" s="9" t="str">
        <f t="shared" si="207"/>
        <v>POSTE DE CONCRETO ARMADO DE 13/400/150/345</v>
      </c>
      <c r="L1772" s="139">
        <f t="shared" si="208"/>
        <v>0.54</v>
      </c>
    </row>
    <row r="1773" spans="1:12" x14ac:dyDescent="0.25">
      <c r="A1773" s="193">
        <f>+'Información ELECTRO PUNO'!A1753</f>
        <v>1752</v>
      </c>
      <c r="B1773" s="26" t="str">
        <f t="shared" si="206"/>
        <v>SICODI</v>
      </c>
      <c r="C1773" s="9" t="str">
        <f t="shared" si="202"/>
        <v>Puno</v>
      </c>
      <c r="D1773" s="9" t="str">
        <f t="shared" si="203"/>
        <v>No Reporta</v>
      </c>
      <c r="E1773" s="9" t="str">
        <f t="shared" si="204"/>
        <v>No Reporta</v>
      </c>
      <c r="F1773" s="194" t="str">
        <f>+'Información ELECTRO PUNO'!E1753</f>
        <v>BT</v>
      </c>
      <c r="G1773" s="194">
        <f>+'Información ELECTRO PUNO'!G1753</f>
        <v>8</v>
      </c>
      <c r="H1773" s="9" t="str">
        <f t="shared" si="205"/>
        <v>Poste</v>
      </c>
      <c r="I1773" s="194" t="str">
        <f>+'Información ELECTRO PUNO'!F1753</f>
        <v>Concreto Armado</v>
      </c>
      <c r="J1773" s="194" t="str">
        <f>+'Información ELECTRO PUNO'!B1753</f>
        <v>PPC06</v>
      </c>
      <c r="K1773" s="9" t="str">
        <f t="shared" si="207"/>
        <v>POSTE DE CONCRETO ARMADO DE  8/300/120/240</v>
      </c>
      <c r="L1773" s="139">
        <f t="shared" si="208"/>
        <v>0.14000000000000001</v>
      </c>
    </row>
    <row r="1774" spans="1:12" x14ac:dyDescent="0.25">
      <c r="A1774" s="193">
        <f>+'Información ELECTRO PUNO'!A1754</f>
        <v>1753</v>
      </c>
      <c r="B1774" s="26" t="str">
        <f t="shared" si="206"/>
        <v>SICODI</v>
      </c>
      <c r="C1774" s="9" t="str">
        <f t="shared" si="202"/>
        <v>Puno</v>
      </c>
      <c r="D1774" s="9" t="str">
        <f t="shared" si="203"/>
        <v>No Reporta</v>
      </c>
      <c r="E1774" s="9" t="str">
        <f t="shared" si="204"/>
        <v>No Reporta</v>
      </c>
      <c r="F1774" s="194" t="str">
        <f>+'Información ELECTRO PUNO'!E1754</f>
        <v>MT</v>
      </c>
      <c r="G1774" s="194">
        <f>+'Información ELECTRO PUNO'!G1754</f>
        <v>13</v>
      </c>
      <c r="H1774" s="9" t="str">
        <f t="shared" si="205"/>
        <v>Poste</v>
      </c>
      <c r="I1774" s="194" t="str">
        <f>+'Información ELECTRO PUNO'!F1754</f>
        <v>Concreto Armado C</v>
      </c>
      <c r="J1774" s="194" t="str">
        <f>+'Información ELECTRO PUNO'!B1754</f>
        <v>PPC20</v>
      </c>
      <c r="K1774" s="9" t="str">
        <f t="shared" si="207"/>
        <v>POSTE DE CONCRETO ARMADO DE 13/400/150/345</v>
      </c>
      <c r="L1774" s="139">
        <f t="shared" si="208"/>
        <v>0.54</v>
      </c>
    </row>
    <row r="1775" spans="1:12" x14ac:dyDescent="0.25">
      <c r="A1775" s="193">
        <f>+'Información ELECTRO PUNO'!A1755</f>
        <v>1754</v>
      </c>
      <c r="B1775" s="26" t="str">
        <f t="shared" si="206"/>
        <v>SICODI</v>
      </c>
      <c r="C1775" s="9" t="str">
        <f t="shared" si="202"/>
        <v>Puno</v>
      </c>
      <c r="D1775" s="9" t="str">
        <f t="shared" si="203"/>
        <v>No Reporta</v>
      </c>
      <c r="E1775" s="9" t="str">
        <f t="shared" si="204"/>
        <v>No Reporta</v>
      </c>
      <c r="F1775" s="194" t="str">
        <f>+'Información ELECTRO PUNO'!E1755</f>
        <v>BT</v>
      </c>
      <c r="G1775" s="194">
        <f>+'Información ELECTRO PUNO'!G1755</f>
        <v>8</v>
      </c>
      <c r="H1775" s="9" t="str">
        <f t="shared" si="205"/>
        <v>Poste</v>
      </c>
      <c r="I1775" s="194" t="str">
        <f>+'Información ELECTRO PUNO'!F1755</f>
        <v>Concreto Armado</v>
      </c>
      <c r="J1775" s="194" t="str">
        <f>+'Información ELECTRO PUNO'!B1755</f>
        <v>PPC06</v>
      </c>
      <c r="K1775" s="9" t="str">
        <f t="shared" si="207"/>
        <v>POSTE DE CONCRETO ARMADO DE  8/300/120/240</v>
      </c>
      <c r="L1775" s="139">
        <f t="shared" si="208"/>
        <v>0.14000000000000001</v>
      </c>
    </row>
    <row r="1776" spans="1:12" x14ac:dyDescent="0.25">
      <c r="A1776" s="193">
        <f>+'Información ELECTRO PUNO'!A1756</f>
        <v>1755</v>
      </c>
      <c r="B1776" s="26" t="str">
        <f t="shared" si="206"/>
        <v>SICODI</v>
      </c>
      <c r="C1776" s="9" t="str">
        <f t="shared" si="202"/>
        <v>Puno</v>
      </c>
      <c r="D1776" s="9" t="str">
        <f t="shared" si="203"/>
        <v>No Reporta</v>
      </c>
      <c r="E1776" s="9" t="str">
        <f t="shared" si="204"/>
        <v>No Reporta</v>
      </c>
      <c r="F1776" s="194" t="str">
        <f>+'Información ELECTRO PUNO'!E1756</f>
        <v>MT</v>
      </c>
      <c r="G1776" s="194">
        <f>+'Información ELECTRO PUNO'!G1756</f>
        <v>13</v>
      </c>
      <c r="H1776" s="9" t="str">
        <f t="shared" si="205"/>
        <v>Poste</v>
      </c>
      <c r="I1776" s="194" t="str">
        <f>+'Información ELECTRO PUNO'!F1756</f>
        <v>Concreto Armado C</v>
      </c>
      <c r="J1776" s="194" t="str">
        <f>+'Información ELECTRO PUNO'!B1756</f>
        <v>PPC20</v>
      </c>
      <c r="K1776" s="9" t="str">
        <f t="shared" si="207"/>
        <v>POSTE DE CONCRETO ARMADO DE 13/400/150/345</v>
      </c>
      <c r="L1776" s="139">
        <f t="shared" si="208"/>
        <v>0.54</v>
      </c>
    </row>
    <row r="1777" spans="1:12" x14ac:dyDescent="0.25">
      <c r="A1777" s="193">
        <f>+'Información ELECTRO PUNO'!A1757</f>
        <v>1756</v>
      </c>
      <c r="B1777" s="26" t="str">
        <f t="shared" si="206"/>
        <v>SICODI</v>
      </c>
      <c r="C1777" s="9" t="str">
        <f t="shared" si="202"/>
        <v>Puno</v>
      </c>
      <c r="D1777" s="9" t="str">
        <f t="shared" si="203"/>
        <v>No Reporta</v>
      </c>
      <c r="E1777" s="9" t="str">
        <f t="shared" si="204"/>
        <v>No Reporta</v>
      </c>
      <c r="F1777" s="194" t="str">
        <f>+'Información ELECTRO PUNO'!E1757</f>
        <v>MT</v>
      </c>
      <c r="G1777" s="194">
        <f>+'Información ELECTRO PUNO'!G1757</f>
        <v>13</v>
      </c>
      <c r="H1777" s="9" t="str">
        <f t="shared" si="205"/>
        <v>Poste</v>
      </c>
      <c r="I1777" s="194" t="str">
        <f>+'Información ELECTRO PUNO'!F1757</f>
        <v>Concreto Armado C</v>
      </c>
      <c r="J1777" s="194" t="str">
        <f>+'Información ELECTRO PUNO'!B1757</f>
        <v>PPC20</v>
      </c>
      <c r="K1777" s="9" t="str">
        <f t="shared" si="207"/>
        <v>POSTE DE CONCRETO ARMADO DE 13/400/150/345</v>
      </c>
      <c r="L1777" s="139">
        <f t="shared" si="208"/>
        <v>0.54</v>
      </c>
    </row>
    <row r="1778" spans="1:12" x14ac:dyDescent="0.25">
      <c r="A1778" s="193">
        <f>+'Información ELECTRO PUNO'!A1758</f>
        <v>1757</v>
      </c>
      <c r="B1778" s="26" t="str">
        <f t="shared" si="206"/>
        <v>SICODI</v>
      </c>
      <c r="C1778" s="9" t="str">
        <f t="shared" si="202"/>
        <v>Puno</v>
      </c>
      <c r="D1778" s="9" t="str">
        <f t="shared" si="203"/>
        <v>No Reporta</v>
      </c>
      <c r="E1778" s="9" t="str">
        <f t="shared" si="204"/>
        <v>No Reporta</v>
      </c>
      <c r="F1778" s="194" t="str">
        <f>+'Información ELECTRO PUNO'!E1758</f>
        <v>MT</v>
      </c>
      <c r="G1778" s="194">
        <f>+'Información ELECTRO PUNO'!G1758</f>
        <v>13</v>
      </c>
      <c r="H1778" s="9" t="str">
        <f t="shared" si="205"/>
        <v>Poste</v>
      </c>
      <c r="I1778" s="194" t="str">
        <f>+'Información ELECTRO PUNO'!F1758</f>
        <v>Concreto Armado C</v>
      </c>
      <c r="J1778" s="194" t="str">
        <f>+'Información ELECTRO PUNO'!B1758</f>
        <v>PPC20</v>
      </c>
      <c r="K1778" s="9" t="str">
        <f t="shared" si="207"/>
        <v>POSTE DE CONCRETO ARMADO DE 13/400/150/345</v>
      </c>
      <c r="L1778" s="139">
        <f t="shared" si="208"/>
        <v>0.54</v>
      </c>
    </row>
    <row r="1779" spans="1:12" x14ac:dyDescent="0.25">
      <c r="A1779" s="193">
        <f>+'Información ELECTRO PUNO'!A1759</f>
        <v>1758</v>
      </c>
      <c r="B1779" s="26" t="str">
        <f t="shared" si="206"/>
        <v>SICODI</v>
      </c>
      <c r="C1779" s="9" t="str">
        <f t="shared" si="202"/>
        <v>Puno</v>
      </c>
      <c r="D1779" s="9" t="str">
        <f t="shared" si="203"/>
        <v>No Reporta</v>
      </c>
      <c r="E1779" s="9" t="str">
        <f t="shared" si="204"/>
        <v>No Reporta</v>
      </c>
      <c r="F1779" s="194" t="str">
        <f>+'Información ELECTRO PUNO'!E1759</f>
        <v>MT</v>
      </c>
      <c r="G1779" s="194">
        <f>+'Información ELECTRO PUNO'!G1759</f>
        <v>13</v>
      </c>
      <c r="H1779" s="9" t="str">
        <f t="shared" si="205"/>
        <v>Poste</v>
      </c>
      <c r="I1779" s="194" t="str">
        <f>+'Información ELECTRO PUNO'!F1759</f>
        <v>Concreto Armado C</v>
      </c>
      <c r="J1779" s="194" t="str">
        <f>+'Información ELECTRO PUNO'!B1759</f>
        <v>PPC20</v>
      </c>
      <c r="K1779" s="9" t="str">
        <f t="shared" si="207"/>
        <v>POSTE DE CONCRETO ARMADO DE 13/400/150/345</v>
      </c>
      <c r="L1779" s="139">
        <f t="shared" si="208"/>
        <v>0.54</v>
      </c>
    </row>
    <row r="1780" spans="1:12" x14ac:dyDescent="0.25">
      <c r="A1780" s="193">
        <f>+'Información ELECTRO PUNO'!A1760</f>
        <v>1759</v>
      </c>
      <c r="B1780" s="26" t="str">
        <f t="shared" si="206"/>
        <v>SICODI</v>
      </c>
      <c r="C1780" s="9" t="str">
        <f t="shared" si="202"/>
        <v>Puno</v>
      </c>
      <c r="D1780" s="9" t="str">
        <f t="shared" si="203"/>
        <v>No Reporta</v>
      </c>
      <c r="E1780" s="9" t="str">
        <f t="shared" si="204"/>
        <v>No Reporta</v>
      </c>
      <c r="F1780" s="194" t="str">
        <f>+'Información ELECTRO PUNO'!E1760</f>
        <v>MT</v>
      </c>
      <c r="G1780" s="194">
        <f>+'Información ELECTRO PUNO'!G1760</f>
        <v>13</v>
      </c>
      <c r="H1780" s="9" t="str">
        <f t="shared" si="205"/>
        <v>Poste</v>
      </c>
      <c r="I1780" s="194" t="str">
        <f>+'Información ELECTRO PUNO'!F1760</f>
        <v>Concreto Armado C</v>
      </c>
      <c r="J1780" s="194" t="str">
        <f>+'Información ELECTRO PUNO'!B1760</f>
        <v>PPC20</v>
      </c>
      <c r="K1780" s="9" t="str">
        <f t="shared" si="207"/>
        <v>POSTE DE CONCRETO ARMADO DE 13/400/150/345</v>
      </c>
      <c r="L1780" s="139">
        <f t="shared" si="208"/>
        <v>0.54</v>
      </c>
    </row>
    <row r="1781" spans="1:12" x14ac:dyDescent="0.25">
      <c r="A1781" s="193">
        <f>+'Información ELECTRO PUNO'!A1761</f>
        <v>1760</v>
      </c>
      <c r="B1781" s="26" t="str">
        <f t="shared" si="206"/>
        <v>SICODI</v>
      </c>
      <c r="C1781" s="9" t="str">
        <f t="shared" si="202"/>
        <v>Puno</v>
      </c>
      <c r="D1781" s="9" t="str">
        <f t="shared" si="203"/>
        <v>No Reporta</v>
      </c>
      <c r="E1781" s="9" t="str">
        <f t="shared" si="204"/>
        <v>No Reporta</v>
      </c>
      <c r="F1781" s="194" t="str">
        <f>+'Información ELECTRO PUNO'!E1761</f>
        <v>BT</v>
      </c>
      <c r="G1781" s="194">
        <f>+'Información ELECTRO PUNO'!G1761</f>
        <v>8</v>
      </c>
      <c r="H1781" s="9" t="str">
        <f t="shared" si="205"/>
        <v>Poste</v>
      </c>
      <c r="I1781" s="194" t="str">
        <f>+'Información ELECTRO PUNO'!F1761</f>
        <v>Concreto Armado</v>
      </c>
      <c r="J1781" s="194" t="str">
        <f>+'Información ELECTRO PUNO'!B1761</f>
        <v>PPC06</v>
      </c>
      <c r="K1781" s="9" t="str">
        <f t="shared" si="207"/>
        <v>POSTE DE CONCRETO ARMADO DE  8/300/120/240</v>
      </c>
      <c r="L1781" s="139">
        <f t="shared" si="208"/>
        <v>0.14000000000000001</v>
      </c>
    </row>
    <row r="1782" spans="1:12" x14ac:dyDescent="0.25">
      <c r="A1782" s="193">
        <f>+'Información ELECTRO PUNO'!A1762</f>
        <v>1761</v>
      </c>
      <c r="B1782" s="26" t="str">
        <f t="shared" si="206"/>
        <v>SICODI</v>
      </c>
      <c r="C1782" s="9" t="str">
        <f t="shared" si="202"/>
        <v>Puno</v>
      </c>
      <c r="D1782" s="9" t="str">
        <f t="shared" si="203"/>
        <v>No Reporta</v>
      </c>
      <c r="E1782" s="9" t="str">
        <f t="shared" si="204"/>
        <v>No Reporta</v>
      </c>
      <c r="F1782" s="194" t="str">
        <f>+'Información ELECTRO PUNO'!E1762</f>
        <v>MT</v>
      </c>
      <c r="G1782" s="194">
        <f>+'Información ELECTRO PUNO'!G1762</f>
        <v>13</v>
      </c>
      <c r="H1782" s="9" t="str">
        <f t="shared" si="205"/>
        <v>Poste</v>
      </c>
      <c r="I1782" s="194" t="str">
        <f>+'Información ELECTRO PUNO'!F1762</f>
        <v>Concreto Armado C</v>
      </c>
      <c r="J1782" s="194" t="str">
        <f>+'Información ELECTRO PUNO'!B1762</f>
        <v>PPC20</v>
      </c>
      <c r="K1782" s="9" t="str">
        <f t="shared" si="207"/>
        <v>POSTE DE CONCRETO ARMADO DE 13/400/150/345</v>
      </c>
      <c r="L1782" s="139">
        <f t="shared" si="208"/>
        <v>0.54</v>
      </c>
    </row>
    <row r="1783" spans="1:12" x14ac:dyDescent="0.25">
      <c r="A1783" s="193">
        <f>+'Información ELECTRO PUNO'!A1763</f>
        <v>1762</v>
      </c>
      <c r="B1783" s="26" t="str">
        <f t="shared" si="206"/>
        <v>SICODI</v>
      </c>
      <c r="C1783" s="9" t="str">
        <f t="shared" si="202"/>
        <v>Puno</v>
      </c>
      <c r="D1783" s="9" t="str">
        <f t="shared" si="203"/>
        <v>No Reporta</v>
      </c>
      <c r="E1783" s="9" t="str">
        <f t="shared" si="204"/>
        <v>No Reporta</v>
      </c>
      <c r="F1783" s="194" t="str">
        <f>+'Información ELECTRO PUNO'!E1763</f>
        <v>BT</v>
      </c>
      <c r="G1783" s="194">
        <f>+'Información ELECTRO PUNO'!G1763</f>
        <v>8</v>
      </c>
      <c r="H1783" s="9" t="str">
        <f t="shared" si="205"/>
        <v>Poste</v>
      </c>
      <c r="I1783" s="194" t="str">
        <f>+'Información ELECTRO PUNO'!F1763</f>
        <v>Concreto Armado</v>
      </c>
      <c r="J1783" s="194" t="str">
        <f>+'Información ELECTRO PUNO'!B1763</f>
        <v>PPC06</v>
      </c>
      <c r="K1783" s="9" t="str">
        <f t="shared" si="207"/>
        <v>POSTE DE CONCRETO ARMADO DE  8/300/120/240</v>
      </c>
      <c r="L1783" s="139">
        <f t="shared" si="208"/>
        <v>0.14000000000000001</v>
      </c>
    </row>
    <row r="1784" spans="1:12" x14ac:dyDescent="0.25">
      <c r="A1784" s="193">
        <f>+'Información ELECTRO PUNO'!A1764</f>
        <v>1763</v>
      </c>
      <c r="B1784" s="26" t="str">
        <f t="shared" si="206"/>
        <v>SICODI</v>
      </c>
      <c r="C1784" s="9" t="str">
        <f t="shared" si="202"/>
        <v>Puno</v>
      </c>
      <c r="D1784" s="9" t="str">
        <f t="shared" si="203"/>
        <v>No Reporta</v>
      </c>
      <c r="E1784" s="9" t="str">
        <f t="shared" si="204"/>
        <v>No Reporta</v>
      </c>
      <c r="F1784" s="194" t="str">
        <f>+'Información ELECTRO PUNO'!E1764</f>
        <v>MT</v>
      </c>
      <c r="G1784" s="194">
        <f>+'Información ELECTRO PUNO'!G1764</f>
        <v>13</v>
      </c>
      <c r="H1784" s="9" t="str">
        <f t="shared" si="205"/>
        <v>Poste</v>
      </c>
      <c r="I1784" s="194" t="str">
        <f>+'Información ELECTRO PUNO'!F1764</f>
        <v>Concreto Armado C</v>
      </c>
      <c r="J1784" s="194" t="str">
        <f>+'Información ELECTRO PUNO'!B1764</f>
        <v>PPC20</v>
      </c>
      <c r="K1784" s="9" t="str">
        <f t="shared" si="207"/>
        <v>POSTE DE CONCRETO ARMADO DE 13/400/150/345</v>
      </c>
      <c r="L1784" s="139">
        <f t="shared" si="208"/>
        <v>0.54</v>
      </c>
    </row>
    <row r="1785" spans="1:12" x14ac:dyDescent="0.25">
      <c r="A1785" s="193">
        <f>+'Información ELECTRO PUNO'!A1765</f>
        <v>1764</v>
      </c>
      <c r="B1785" s="26" t="str">
        <f t="shared" si="206"/>
        <v>SICODI</v>
      </c>
      <c r="C1785" s="9" t="str">
        <f t="shared" si="202"/>
        <v>Puno</v>
      </c>
      <c r="D1785" s="9" t="str">
        <f t="shared" si="203"/>
        <v>No Reporta</v>
      </c>
      <c r="E1785" s="9" t="str">
        <f t="shared" si="204"/>
        <v>No Reporta</v>
      </c>
      <c r="F1785" s="194" t="str">
        <f>+'Información ELECTRO PUNO'!E1765</f>
        <v>BT</v>
      </c>
      <c r="G1785" s="194">
        <f>+'Información ELECTRO PUNO'!G1765</f>
        <v>8</v>
      </c>
      <c r="H1785" s="9" t="str">
        <f t="shared" si="205"/>
        <v>Poste</v>
      </c>
      <c r="I1785" s="194" t="str">
        <f>+'Información ELECTRO PUNO'!F1765</f>
        <v>Concreto Armado</v>
      </c>
      <c r="J1785" s="194" t="str">
        <f>+'Información ELECTRO PUNO'!B1765</f>
        <v>PPC06</v>
      </c>
      <c r="K1785" s="9" t="str">
        <f t="shared" si="207"/>
        <v>POSTE DE CONCRETO ARMADO DE  8/300/120/240</v>
      </c>
      <c r="L1785" s="139">
        <f t="shared" si="208"/>
        <v>0.14000000000000001</v>
      </c>
    </row>
    <row r="1786" spans="1:12" x14ac:dyDescent="0.25">
      <c r="A1786" s="193">
        <f>+'Información ELECTRO PUNO'!A1766</f>
        <v>1765</v>
      </c>
      <c r="B1786" s="26" t="str">
        <f t="shared" si="206"/>
        <v>SICODI</v>
      </c>
      <c r="C1786" s="9" t="str">
        <f t="shared" si="202"/>
        <v>Puno</v>
      </c>
      <c r="D1786" s="9" t="str">
        <f t="shared" si="203"/>
        <v>No Reporta</v>
      </c>
      <c r="E1786" s="9" t="str">
        <f t="shared" si="204"/>
        <v>No Reporta</v>
      </c>
      <c r="F1786" s="194" t="str">
        <f>+'Información ELECTRO PUNO'!E1766</f>
        <v>MT</v>
      </c>
      <c r="G1786" s="194">
        <f>+'Información ELECTRO PUNO'!G1766</f>
        <v>13</v>
      </c>
      <c r="H1786" s="9" t="str">
        <f t="shared" si="205"/>
        <v>Poste</v>
      </c>
      <c r="I1786" s="194" t="str">
        <f>+'Información ELECTRO PUNO'!F1766</f>
        <v>Concreto Armado C</v>
      </c>
      <c r="J1786" s="194" t="str">
        <f>+'Información ELECTRO PUNO'!B1766</f>
        <v>PPC20</v>
      </c>
      <c r="K1786" s="9" t="str">
        <f t="shared" si="207"/>
        <v>POSTE DE CONCRETO ARMADO DE 13/400/150/345</v>
      </c>
      <c r="L1786" s="139">
        <f t="shared" si="208"/>
        <v>0.54</v>
      </c>
    </row>
    <row r="1787" spans="1:12" x14ac:dyDescent="0.25">
      <c r="A1787" s="193">
        <f>+'Información ELECTRO PUNO'!A1767</f>
        <v>1766</v>
      </c>
      <c r="B1787" s="26" t="str">
        <f t="shared" si="206"/>
        <v>SICODI</v>
      </c>
      <c r="C1787" s="9" t="str">
        <f t="shared" si="202"/>
        <v>Puno</v>
      </c>
      <c r="D1787" s="9" t="str">
        <f t="shared" si="203"/>
        <v>No Reporta</v>
      </c>
      <c r="E1787" s="9" t="str">
        <f t="shared" si="204"/>
        <v>No Reporta</v>
      </c>
      <c r="F1787" s="194" t="str">
        <f>+'Información ELECTRO PUNO'!E1767</f>
        <v>MT</v>
      </c>
      <c r="G1787" s="194">
        <f>+'Información ELECTRO PUNO'!G1767</f>
        <v>13</v>
      </c>
      <c r="H1787" s="9" t="str">
        <f t="shared" si="205"/>
        <v>Poste</v>
      </c>
      <c r="I1787" s="194" t="str">
        <f>+'Información ELECTRO PUNO'!F1767</f>
        <v>Concreto Armado C</v>
      </c>
      <c r="J1787" s="194" t="str">
        <f>+'Información ELECTRO PUNO'!B1767</f>
        <v>PPC20</v>
      </c>
      <c r="K1787" s="9" t="str">
        <f t="shared" si="207"/>
        <v>POSTE DE CONCRETO ARMADO DE 13/400/150/345</v>
      </c>
      <c r="L1787" s="139">
        <f t="shared" si="208"/>
        <v>0.54</v>
      </c>
    </row>
    <row r="1788" spans="1:12" x14ac:dyDescent="0.25">
      <c r="A1788" s="193">
        <f>+'Información ELECTRO PUNO'!A1768</f>
        <v>1767</v>
      </c>
      <c r="B1788" s="26" t="str">
        <f t="shared" si="206"/>
        <v>SICODI</v>
      </c>
      <c r="C1788" s="9" t="str">
        <f t="shared" si="202"/>
        <v>Puno</v>
      </c>
      <c r="D1788" s="9" t="str">
        <f t="shared" si="203"/>
        <v>No Reporta</v>
      </c>
      <c r="E1788" s="9" t="str">
        <f t="shared" si="204"/>
        <v>No Reporta</v>
      </c>
      <c r="F1788" s="194" t="str">
        <f>+'Información ELECTRO PUNO'!E1768</f>
        <v>BT</v>
      </c>
      <c r="G1788" s="194">
        <f>+'Información ELECTRO PUNO'!G1768</f>
        <v>8</v>
      </c>
      <c r="H1788" s="9" t="str">
        <f t="shared" si="205"/>
        <v>Poste</v>
      </c>
      <c r="I1788" s="194" t="str">
        <f>+'Información ELECTRO PUNO'!F1768</f>
        <v>Concreto Armado</v>
      </c>
      <c r="J1788" s="194" t="str">
        <f>+'Información ELECTRO PUNO'!B1768</f>
        <v>PPC06</v>
      </c>
      <c r="K1788" s="9" t="str">
        <f t="shared" si="207"/>
        <v>POSTE DE CONCRETO ARMADO DE  8/300/120/240</v>
      </c>
      <c r="L1788" s="139">
        <f t="shared" si="208"/>
        <v>0.14000000000000001</v>
      </c>
    </row>
    <row r="1789" spans="1:12" x14ac:dyDescent="0.25">
      <c r="A1789" s="193">
        <f>+'Información ELECTRO PUNO'!A1769</f>
        <v>1768</v>
      </c>
      <c r="B1789" s="26" t="str">
        <f t="shared" si="206"/>
        <v>SICODI</v>
      </c>
      <c r="C1789" s="9" t="str">
        <f t="shared" si="202"/>
        <v>Puno</v>
      </c>
      <c r="D1789" s="9" t="str">
        <f t="shared" si="203"/>
        <v>No Reporta</v>
      </c>
      <c r="E1789" s="9" t="str">
        <f t="shared" si="204"/>
        <v>No Reporta</v>
      </c>
      <c r="F1789" s="194" t="str">
        <f>+'Información ELECTRO PUNO'!E1769</f>
        <v>MT</v>
      </c>
      <c r="G1789" s="194">
        <f>+'Información ELECTRO PUNO'!G1769</f>
        <v>13</v>
      </c>
      <c r="H1789" s="9" t="str">
        <f t="shared" si="205"/>
        <v>Poste</v>
      </c>
      <c r="I1789" s="194" t="str">
        <f>+'Información ELECTRO PUNO'!F1769</f>
        <v>Concreto Armado C</v>
      </c>
      <c r="J1789" s="194" t="str">
        <f>+'Información ELECTRO PUNO'!B1769</f>
        <v>PPC20</v>
      </c>
      <c r="K1789" s="9" t="str">
        <f t="shared" si="207"/>
        <v>POSTE DE CONCRETO ARMADO DE 13/400/150/345</v>
      </c>
      <c r="L1789" s="139">
        <f t="shared" si="208"/>
        <v>0.54</v>
      </c>
    </row>
    <row r="1790" spans="1:12" x14ac:dyDescent="0.25">
      <c r="A1790" s="193">
        <f>+'Información ELECTRO PUNO'!A1770</f>
        <v>1769</v>
      </c>
      <c r="B1790" s="26" t="str">
        <f t="shared" si="206"/>
        <v>SICODI</v>
      </c>
      <c r="C1790" s="9" t="str">
        <f t="shared" si="202"/>
        <v>Puno</v>
      </c>
      <c r="D1790" s="9" t="str">
        <f t="shared" si="203"/>
        <v>No Reporta</v>
      </c>
      <c r="E1790" s="9" t="str">
        <f t="shared" si="204"/>
        <v>No Reporta</v>
      </c>
      <c r="F1790" s="194" t="str">
        <f>+'Información ELECTRO PUNO'!E1770</f>
        <v>BT</v>
      </c>
      <c r="G1790" s="194">
        <f>+'Información ELECTRO PUNO'!G1770</f>
        <v>8</v>
      </c>
      <c r="H1790" s="9" t="str">
        <f t="shared" si="205"/>
        <v>Poste</v>
      </c>
      <c r="I1790" s="194" t="str">
        <f>+'Información ELECTRO PUNO'!F1770</f>
        <v>Concreto Armado</v>
      </c>
      <c r="J1790" s="194" t="str">
        <f>+'Información ELECTRO PUNO'!B1770</f>
        <v>PPC06</v>
      </c>
      <c r="K1790" s="9" t="str">
        <f t="shared" si="207"/>
        <v>POSTE DE CONCRETO ARMADO DE  8/300/120/240</v>
      </c>
      <c r="L1790" s="139">
        <f t="shared" si="208"/>
        <v>0.14000000000000001</v>
      </c>
    </row>
    <row r="1791" spans="1:12" x14ac:dyDescent="0.25">
      <c r="A1791" s="193">
        <f>+'Información ELECTRO PUNO'!A1771</f>
        <v>1770</v>
      </c>
      <c r="B1791" s="26" t="str">
        <f t="shared" si="206"/>
        <v>SICODI</v>
      </c>
      <c r="C1791" s="9" t="str">
        <f t="shared" si="202"/>
        <v>Puno</v>
      </c>
      <c r="D1791" s="9" t="str">
        <f t="shared" si="203"/>
        <v>No Reporta</v>
      </c>
      <c r="E1791" s="9" t="str">
        <f t="shared" si="204"/>
        <v>No Reporta</v>
      </c>
      <c r="F1791" s="194" t="str">
        <f>+'Información ELECTRO PUNO'!E1771</f>
        <v>MT</v>
      </c>
      <c r="G1791" s="194">
        <f>+'Información ELECTRO PUNO'!G1771</f>
        <v>13</v>
      </c>
      <c r="H1791" s="9" t="str">
        <f t="shared" si="205"/>
        <v>Poste</v>
      </c>
      <c r="I1791" s="194" t="str">
        <f>+'Información ELECTRO PUNO'!F1771</f>
        <v>Concreto Armado C</v>
      </c>
      <c r="J1791" s="194" t="str">
        <f>+'Información ELECTRO PUNO'!B1771</f>
        <v>PPC20</v>
      </c>
      <c r="K1791" s="9" t="str">
        <f t="shared" si="207"/>
        <v>POSTE DE CONCRETO ARMADO DE 13/400/150/345</v>
      </c>
      <c r="L1791" s="139">
        <f t="shared" si="208"/>
        <v>0.54</v>
      </c>
    </row>
    <row r="1792" spans="1:12" x14ac:dyDescent="0.25">
      <c r="A1792" s="193">
        <f>+'Información ELECTRO PUNO'!A1772</f>
        <v>1771</v>
      </c>
      <c r="B1792" s="26" t="str">
        <f t="shared" si="206"/>
        <v>SICODI</v>
      </c>
      <c r="C1792" s="9" t="str">
        <f t="shared" si="202"/>
        <v>Puno</v>
      </c>
      <c r="D1792" s="9" t="str">
        <f t="shared" si="203"/>
        <v>No Reporta</v>
      </c>
      <c r="E1792" s="9" t="str">
        <f t="shared" si="204"/>
        <v>No Reporta</v>
      </c>
      <c r="F1792" s="194" t="str">
        <f>+'Información ELECTRO PUNO'!E1772</f>
        <v>BT</v>
      </c>
      <c r="G1792" s="194">
        <f>+'Información ELECTRO PUNO'!G1772</f>
        <v>8</v>
      </c>
      <c r="H1792" s="9" t="str">
        <f t="shared" si="205"/>
        <v>Poste</v>
      </c>
      <c r="I1792" s="194" t="str">
        <f>+'Información ELECTRO PUNO'!F1772</f>
        <v>Concreto Armado</v>
      </c>
      <c r="J1792" s="194" t="str">
        <f>+'Información ELECTRO PUNO'!B1772</f>
        <v>PPC06</v>
      </c>
      <c r="K1792" s="9" t="str">
        <f t="shared" si="207"/>
        <v>POSTE DE CONCRETO ARMADO DE  8/300/120/240</v>
      </c>
      <c r="L1792" s="139">
        <f t="shared" si="208"/>
        <v>0.14000000000000001</v>
      </c>
    </row>
    <row r="1793" spans="1:12" x14ac:dyDescent="0.25">
      <c r="A1793" s="193">
        <f>+'Información ELECTRO PUNO'!A1773</f>
        <v>1772</v>
      </c>
      <c r="B1793" s="26" t="str">
        <f t="shared" si="206"/>
        <v>SICODI</v>
      </c>
      <c r="C1793" s="9" t="str">
        <f t="shared" si="202"/>
        <v>Puno</v>
      </c>
      <c r="D1793" s="9" t="str">
        <f t="shared" si="203"/>
        <v>No Reporta</v>
      </c>
      <c r="E1793" s="9" t="str">
        <f t="shared" si="204"/>
        <v>No Reporta</v>
      </c>
      <c r="F1793" s="194" t="str">
        <f>+'Información ELECTRO PUNO'!E1773</f>
        <v>MT</v>
      </c>
      <c r="G1793" s="194">
        <f>+'Información ELECTRO PUNO'!G1773</f>
        <v>13</v>
      </c>
      <c r="H1793" s="9" t="str">
        <f t="shared" si="205"/>
        <v>Poste</v>
      </c>
      <c r="I1793" s="194" t="str">
        <f>+'Información ELECTRO PUNO'!F1773</f>
        <v>Concreto Armado C</v>
      </c>
      <c r="J1793" s="194" t="str">
        <f>+'Información ELECTRO PUNO'!B1773</f>
        <v>PPC20</v>
      </c>
      <c r="K1793" s="9" t="str">
        <f t="shared" si="207"/>
        <v>POSTE DE CONCRETO ARMADO DE 13/400/150/345</v>
      </c>
      <c r="L1793" s="139">
        <f t="shared" si="208"/>
        <v>0.54</v>
      </c>
    </row>
    <row r="1794" spans="1:12" x14ac:dyDescent="0.25">
      <c r="A1794" s="193">
        <f>+'Información ELECTRO PUNO'!A1774</f>
        <v>1773</v>
      </c>
      <c r="B1794" s="26" t="str">
        <f t="shared" si="206"/>
        <v>SICODI</v>
      </c>
      <c r="C1794" s="9" t="str">
        <f t="shared" si="202"/>
        <v>Puno</v>
      </c>
      <c r="D1794" s="9" t="str">
        <f t="shared" si="203"/>
        <v>No Reporta</v>
      </c>
      <c r="E1794" s="9" t="str">
        <f t="shared" si="204"/>
        <v>No Reporta</v>
      </c>
      <c r="F1794" s="194" t="str">
        <f>+'Información ELECTRO PUNO'!E1774</f>
        <v>BT</v>
      </c>
      <c r="G1794" s="194">
        <f>+'Información ELECTRO PUNO'!G1774</f>
        <v>8</v>
      </c>
      <c r="H1794" s="9" t="str">
        <f t="shared" si="205"/>
        <v>Poste</v>
      </c>
      <c r="I1794" s="194" t="str">
        <f>+'Información ELECTRO PUNO'!F1774</f>
        <v>Concreto Armado</v>
      </c>
      <c r="J1794" s="194" t="str">
        <f>+'Información ELECTRO PUNO'!B1774</f>
        <v>PPC06</v>
      </c>
      <c r="K1794" s="9" t="str">
        <f t="shared" si="207"/>
        <v>POSTE DE CONCRETO ARMADO DE  8/300/120/240</v>
      </c>
      <c r="L1794" s="139">
        <f t="shared" si="208"/>
        <v>0.14000000000000001</v>
      </c>
    </row>
    <row r="1795" spans="1:12" x14ac:dyDescent="0.25">
      <c r="A1795" s="193">
        <f>+'Información ELECTRO PUNO'!A1775</f>
        <v>1774</v>
      </c>
      <c r="B1795" s="26" t="str">
        <f t="shared" si="206"/>
        <v>SICODI</v>
      </c>
      <c r="C1795" s="9" t="str">
        <f t="shared" si="202"/>
        <v>Puno</v>
      </c>
      <c r="D1795" s="9" t="str">
        <f t="shared" si="203"/>
        <v>No Reporta</v>
      </c>
      <c r="E1795" s="9" t="str">
        <f t="shared" si="204"/>
        <v>No Reporta</v>
      </c>
      <c r="F1795" s="194" t="str">
        <f>+'Información ELECTRO PUNO'!E1775</f>
        <v>BT</v>
      </c>
      <c r="G1795" s="194">
        <f>+'Información ELECTRO PUNO'!G1775</f>
        <v>8</v>
      </c>
      <c r="H1795" s="9" t="str">
        <f t="shared" si="205"/>
        <v>Poste</v>
      </c>
      <c r="I1795" s="194" t="str">
        <f>+'Información ELECTRO PUNO'!F1775</f>
        <v>Concreto Armado</v>
      </c>
      <c r="J1795" s="194" t="str">
        <f>+'Información ELECTRO PUNO'!B1775</f>
        <v>PPC06</v>
      </c>
      <c r="K1795" s="9" t="str">
        <f t="shared" si="207"/>
        <v>POSTE DE CONCRETO ARMADO DE  8/300/120/240</v>
      </c>
      <c r="L1795" s="139">
        <f t="shared" si="208"/>
        <v>0.14000000000000001</v>
      </c>
    </row>
    <row r="1796" spans="1:12" x14ac:dyDescent="0.25">
      <c r="A1796" s="193">
        <f>+'Información ELECTRO PUNO'!A1776</f>
        <v>1775</v>
      </c>
      <c r="B1796" s="26" t="str">
        <f t="shared" si="206"/>
        <v>SICODI</v>
      </c>
      <c r="C1796" s="9" t="str">
        <f t="shared" si="202"/>
        <v>Puno</v>
      </c>
      <c r="D1796" s="9" t="str">
        <f t="shared" si="203"/>
        <v>No Reporta</v>
      </c>
      <c r="E1796" s="9" t="str">
        <f t="shared" si="204"/>
        <v>No Reporta</v>
      </c>
      <c r="F1796" s="194" t="str">
        <f>+'Información ELECTRO PUNO'!E1776</f>
        <v>MT</v>
      </c>
      <c r="G1796" s="194">
        <f>+'Información ELECTRO PUNO'!G1776</f>
        <v>13</v>
      </c>
      <c r="H1796" s="9" t="str">
        <f t="shared" si="205"/>
        <v>Poste</v>
      </c>
      <c r="I1796" s="194" t="str">
        <f>+'Información ELECTRO PUNO'!F1776</f>
        <v>Concreto Armado C</v>
      </c>
      <c r="J1796" s="194" t="str">
        <f>+'Información ELECTRO PUNO'!B1776</f>
        <v>PPC20</v>
      </c>
      <c r="K1796" s="9" t="str">
        <f t="shared" si="207"/>
        <v>POSTE DE CONCRETO ARMADO DE 13/400/150/345</v>
      </c>
      <c r="L1796" s="139">
        <f t="shared" si="208"/>
        <v>0.54</v>
      </c>
    </row>
    <row r="1797" spans="1:12" x14ac:dyDescent="0.25">
      <c r="A1797" s="193">
        <f>+'Información ELECTRO PUNO'!A1777</f>
        <v>1776</v>
      </c>
      <c r="B1797" s="26" t="str">
        <f t="shared" si="206"/>
        <v>SICODI</v>
      </c>
      <c r="C1797" s="9" t="str">
        <f t="shared" si="202"/>
        <v>Puno</v>
      </c>
      <c r="D1797" s="9" t="str">
        <f t="shared" si="203"/>
        <v>No Reporta</v>
      </c>
      <c r="E1797" s="9" t="str">
        <f t="shared" si="204"/>
        <v>No Reporta</v>
      </c>
      <c r="F1797" s="194" t="str">
        <f>+'Información ELECTRO PUNO'!E1777</f>
        <v>BT</v>
      </c>
      <c r="G1797" s="194">
        <f>+'Información ELECTRO PUNO'!G1777</f>
        <v>8</v>
      </c>
      <c r="H1797" s="9" t="str">
        <f t="shared" si="205"/>
        <v>Poste</v>
      </c>
      <c r="I1797" s="194" t="str">
        <f>+'Información ELECTRO PUNO'!F1777</f>
        <v>Concreto Armado</v>
      </c>
      <c r="J1797" s="194" t="str">
        <f>+'Información ELECTRO PUNO'!B1777</f>
        <v>PPC06</v>
      </c>
      <c r="K1797" s="9" t="str">
        <f t="shared" si="207"/>
        <v>POSTE DE CONCRETO ARMADO DE  8/300/120/240</v>
      </c>
      <c r="L1797" s="139">
        <f t="shared" si="208"/>
        <v>0.14000000000000001</v>
      </c>
    </row>
    <row r="1798" spans="1:12" x14ac:dyDescent="0.25">
      <c r="A1798" s="193">
        <f>+'Información ELECTRO PUNO'!A1778</f>
        <v>1777</v>
      </c>
      <c r="B1798" s="26" t="str">
        <f t="shared" si="206"/>
        <v>SICODI</v>
      </c>
      <c r="C1798" s="9" t="str">
        <f t="shared" si="202"/>
        <v>Puno</v>
      </c>
      <c r="D1798" s="9" t="str">
        <f t="shared" si="203"/>
        <v>No Reporta</v>
      </c>
      <c r="E1798" s="9" t="str">
        <f t="shared" si="204"/>
        <v>No Reporta</v>
      </c>
      <c r="F1798" s="194" t="str">
        <f>+'Información ELECTRO PUNO'!E1778</f>
        <v>MT</v>
      </c>
      <c r="G1798" s="194">
        <f>+'Información ELECTRO PUNO'!G1778</f>
        <v>13</v>
      </c>
      <c r="H1798" s="9" t="str">
        <f t="shared" si="205"/>
        <v>Poste</v>
      </c>
      <c r="I1798" s="194" t="str">
        <f>+'Información ELECTRO PUNO'!F1778</f>
        <v>Concreto Armado C</v>
      </c>
      <c r="J1798" s="194" t="str">
        <f>+'Información ELECTRO PUNO'!B1778</f>
        <v>PPC20</v>
      </c>
      <c r="K1798" s="9" t="str">
        <f t="shared" si="207"/>
        <v>POSTE DE CONCRETO ARMADO DE 13/400/150/345</v>
      </c>
      <c r="L1798" s="139">
        <f t="shared" si="208"/>
        <v>0.54</v>
      </c>
    </row>
    <row r="1799" spans="1:12" x14ac:dyDescent="0.25">
      <c r="A1799" s="193">
        <f>+'Información ELECTRO PUNO'!A1779</f>
        <v>1778</v>
      </c>
      <c r="B1799" s="26" t="str">
        <f t="shared" si="206"/>
        <v>SICODI</v>
      </c>
      <c r="C1799" s="9" t="str">
        <f t="shared" si="202"/>
        <v>Puno</v>
      </c>
      <c r="D1799" s="9" t="str">
        <f t="shared" si="203"/>
        <v>No Reporta</v>
      </c>
      <c r="E1799" s="9" t="str">
        <f t="shared" si="204"/>
        <v>No Reporta</v>
      </c>
      <c r="F1799" s="194" t="str">
        <f>+'Información ELECTRO PUNO'!E1779</f>
        <v>BT</v>
      </c>
      <c r="G1799" s="194">
        <f>+'Información ELECTRO PUNO'!G1779</f>
        <v>8</v>
      </c>
      <c r="H1799" s="9" t="str">
        <f t="shared" si="205"/>
        <v>Poste</v>
      </c>
      <c r="I1799" s="194" t="str">
        <f>+'Información ELECTRO PUNO'!F1779</f>
        <v>Concreto Armado</v>
      </c>
      <c r="J1799" s="194" t="str">
        <f>+'Información ELECTRO PUNO'!B1779</f>
        <v>PPC06</v>
      </c>
      <c r="K1799" s="9" t="str">
        <f t="shared" si="207"/>
        <v>POSTE DE CONCRETO ARMADO DE  8/300/120/240</v>
      </c>
      <c r="L1799" s="139">
        <f t="shared" si="208"/>
        <v>0.14000000000000001</v>
      </c>
    </row>
    <row r="1800" spans="1:12" x14ac:dyDescent="0.25">
      <c r="A1800" s="193">
        <f>+'Información ELECTRO PUNO'!A1780</f>
        <v>1779</v>
      </c>
      <c r="B1800" s="26" t="str">
        <f t="shared" si="206"/>
        <v>SICODI</v>
      </c>
      <c r="C1800" s="9" t="str">
        <f t="shared" si="202"/>
        <v>Puno</v>
      </c>
      <c r="D1800" s="9" t="str">
        <f t="shared" si="203"/>
        <v>No Reporta</v>
      </c>
      <c r="E1800" s="9" t="str">
        <f t="shared" si="204"/>
        <v>No Reporta</v>
      </c>
      <c r="F1800" s="194" t="str">
        <f>+'Información ELECTRO PUNO'!E1780</f>
        <v>BT</v>
      </c>
      <c r="G1800" s="194">
        <f>+'Información ELECTRO PUNO'!G1780</f>
        <v>8</v>
      </c>
      <c r="H1800" s="9" t="str">
        <f t="shared" si="205"/>
        <v>Poste</v>
      </c>
      <c r="I1800" s="194" t="str">
        <f>+'Información ELECTRO PUNO'!F1780</f>
        <v>Concreto Armado</v>
      </c>
      <c r="J1800" s="194" t="str">
        <f>+'Información ELECTRO PUNO'!B1780</f>
        <v>PPC06</v>
      </c>
      <c r="K1800" s="9" t="str">
        <f t="shared" si="207"/>
        <v>POSTE DE CONCRETO ARMADO DE  8/300/120/240</v>
      </c>
      <c r="L1800" s="139">
        <f t="shared" si="208"/>
        <v>0.14000000000000001</v>
      </c>
    </row>
    <row r="1801" spans="1:12" x14ac:dyDescent="0.25">
      <c r="A1801" s="193">
        <f>+'Información ELECTRO PUNO'!A1781</f>
        <v>1780</v>
      </c>
      <c r="B1801" s="26" t="str">
        <f t="shared" si="206"/>
        <v>SICODI</v>
      </c>
      <c r="C1801" s="9" t="str">
        <f t="shared" si="202"/>
        <v>Puno</v>
      </c>
      <c r="D1801" s="9" t="str">
        <f t="shared" si="203"/>
        <v>No Reporta</v>
      </c>
      <c r="E1801" s="9" t="str">
        <f t="shared" si="204"/>
        <v>No Reporta</v>
      </c>
      <c r="F1801" s="194" t="str">
        <f>+'Información ELECTRO PUNO'!E1781</f>
        <v>BT</v>
      </c>
      <c r="G1801" s="194">
        <f>+'Información ELECTRO PUNO'!G1781</f>
        <v>8</v>
      </c>
      <c r="H1801" s="9" t="str">
        <f t="shared" si="205"/>
        <v>Poste</v>
      </c>
      <c r="I1801" s="194" t="str">
        <f>+'Información ELECTRO PUNO'!F1781</f>
        <v>Concreto Armado</v>
      </c>
      <c r="J1801" s="194" t="str">
        <f>+'Información ELECTRO PUNO'!B1781</f>
        <v>PPC06</v>
      </c>
      <c r="K1801" s="9" t="str">
        <f t="shared" si="207"/>
        <v>POSTE DE CONCRETO ARMADO DE  8/300/120/240</v>
      </c>
      <c r="L1801" s="139">
        <f t="shared" si="208"/>
        <v>0.14000000000000001</v>
      </c>
    </row>
    <row r="1802" spans="1:12" x14ac:dyDescent="0.25">
      <c r="A1802" s="193">
        <f>+'Información ELECTRO PUNO'!A1782</f>
        <v>1781</v>
      </c>
      <c r="B1802" s="26" t="str">
        <f t="shared" si="206"/>
        <v>SICODI</v>
      </c>
      <c r="C1802" s="9" t="str">
        <f t="shared" si="202"/>
        <v>Puno</v>
      </c>
      <c r="D1802" s="9" t="str">
        <f t="shared" si="203"/>
        <v>No Reporta</v>
      </c>
      <c r="E1802" s="9" t="str">
        <f t="shared" si="204"/>
        <v>No Reporta</v>
      </c>
      <c r="F1802" s="194" t="str">
        <f>+'Información ELECTRO PUNO'!E1782</f>
        <v>BT</v>
      </c>
      <c r="G1802" s="194">
        <f>+'Información ELECTRO PUNO'!G1782</f>
        <v>8</v>
      </c>
      <c r="H1802" s="9" t="str">
        <f t="shared" si="205"/>
        <v>Poste</v>
      </c>
      <c r="I1802" s="194" t="str">
        <f>+'Información ELECTRO PUNO'!F1782</f>
        <v>Concreto Armado</v>
      </c>
      <c r="J1802" s="194" t="str">
        <f>+'Información ELECTRO PUNO'!B1782</f>
        <v>PPC06</v>
      </c>
      <c r="K1802" s="9" t="str">
        <f t="shared" si="207"/>
        <v>POSTE DE CONCRETO ARMADO DE  8/300/120/240</v>
      </c>
      <c r="L1802" s="139">
        <f t="shared" si="208"/>
        <v>0.14000000000000001</v>
      </c>
    </row>
    <row r="1803" spans="1:12" x14ac:dyDescent="0.25">
      <c r="A1803" s="193">
        <f>+'Información ELECTRO PUNO'!A1783</f>
        <v>1782</v>
      </c>
      <c r="B1803" s="26" t="str">
        <f t="shared" si="206"/>
        <v>SICODI</v>
      </c>
      <c r="C1803" s="9" t="str">
        <f t="shared" si="202"/>
        <v>Puno</v>
      </c>
      <c r="D1803" s="9" t="str">
        <f t="shared" si="203"/>
        <v>No Reporta</v>
      </c>
      <c r="E1803" s="9" t="str">
        <f t="shared" si="204"/>
        <v>No Reporta</v>
      </c>
      <c r="F1803" s="194" t="str">
        <f>+'Información ELECTRO PUNO'!E1783</f>
        <v>BT</v>
      </c>
      <c r="G1803" s="194">
        <f>+'Información ELECTRO PUNO'!G1783</f>
        <v>8</v>
      </c>
      <c r="H1803" s="9" t="str">
        <f t="shared" si="205"/>
        <v>Poste</v>
      </c>
      <c r="I1803" s="194" t="str">
        <f>+'Información ELECTRO PUNO'!F1783</f>
        <v>Concreto Armado</v>
      </c>
      <c r="J1803" s="194" t="str">
        <f>+'Información ELECTRO PUNO'!B1783</f>
        <v>PPC06</v>
      </c>
      <c r="K1803" s="9" t="str">
        <f t="shared" si="207"/>
        <v>POSTE DE CONCRETO ARMADO DE  8/300/120/240</v>
      </c>
      <c r="L1803" s="139">
        <f t="shared" si="208"/>
        <v>0.14000000000000001</v>
      </c>
    </row>
    <row r="1804" spans="1:12" x14ac:dyDescent="0.25">
      <c r="A1804" s="193">
        <f>+'Información ELECTRO PUNO'!A1784</f>
        <v>1783</v>
      </c>
      <c r="B1804" s="26" t="str">
        <f t="shared" si="206"/>
        <v>SICODI</v>
      </c>
      <c r="C1804" s="9" t="str">
        <f t="shared" si="202"/>
        <v>Puno</v>
      </c>
      <c r="D1804" s="9" t="str">
        <f t="shared" si="203"/>
        <v>No Reporta</v>
      </c>
      <c r="E1804" s="9" t="str">
        <f t="shared" si="204"/>
        <v>No Reporta</v>
      </c>
      <c r="F1804" s="194" t="str">
        <f>+'Información ELECTRO PUNO'!E1784</f>
        <v>BT</v>
      </c>
      <c r="G1804" s="194">
        <f>+'Información ELECTRO PUNO'!G1784</f>
        <v>8</v>
      </c>
      <c r="H1804" s="9" t="str">
        <f t="shared" si="205"/>
        <v>Poste</v>
      </c>
      <c r="I1804" s="194" t="str">
        <f>+'Información ELECTRO PUNO'!F1784</f>
        <v>Concreto Armado</v>
      </c>
      <c r="J1804" s="194" t="str">
        <f>+'Información ELECTRO PUNO'!B1784</f>
        <v>PPC06</v>
      </c>
      <c r="K1804" s="9" t="str">
        <f t="shared" si="207"/>
        <v>POSTE DE CONCRETO ARMADO DE  8/300/120/240</v>
      </c>
      <c r="L1804" s="139">
        <f t="shared" si="208"/>
        <v>0.14000000000000001</v>
      </c>
    </row>
    <row r="1805" spans="1:12" x14ac:dyDescent="0.25">
      <c r="A1805" s="193">
        <f>+'Información ELECTRO PUNO'!A1785</f>
        <v>1784</v>
      </c>
      <c r="B1805" s="26" t="str">
        <f t="shared" si="206"/>
        <v>SICODI</v>
      </c>
      <c r="C1805" s="9" t="str">
        <f t="shared" si="202"/>
        <v>Puno</v>
      </c>
      <c r="D1805" s="9" t="str">
        <f t="shared" si="203"/>
        <v>No Reporta</v>
      </c>
      <c r="E1805" s="9" t="str">
        <f t="shared" si="204"/>
        <v>No Reporta</v>
      </c>
      <c r="F1805" s="194" t="str">
        <f>+'Información ELECTRO PUNO'!E1785</f>
        <v>BT</v>
      </c>
      <c r="G1805" s="194">
        <f>+'Información ELECTRO PUNO'!G1785</f>
        <v>8</v>
      </c>
      <c r="H1805" s="9" t="str">
        <f t="shared" si="205"/>
        <v>Poste</v>
      </c>
      <c r="I1805" s="194" t="str">
        <f>+'Información ELECTRO PUNO'!F1785</f>
        <v>Concreto Armado</v>
      </c>
      <c r="J1805" s="194" t="str">
        <f>+'Información ELECTRO PUNO'!B1785</f>
        <v>PPC06</v>
      </c>
      <c r="K1805" s="9" t="str">
        <f t="shared" si="207"/>
        <v>POSTE DE CONCRETO ARMADO DE  8/300/120/240</v>
      </c>
      <c r="L1805" s="139">
        <f t="shared" si="208"/>
        <v>0.14000000000000001</v>
      </c>
    </row>
    <row r="1806" spans="1:12" x14ac:dyDescent="0.25">
      <c r="A1806" s="193">
        <f>+'Información ELECTRO PUNO'!A1786</f>
        <v>1785</v>
      </c>
      <c r="B1806" s="26" t="str">
        <f t="shared" si="206"/>
        <v>SICODI</v>
      </c>
      <c r="C1806" s="9" t="str">
        <f t="shared" si="202"/>
        <v>Puno</v>
      </c>
      <c r="D1806" s="9" t="str">
        <f t="shared" si="203"/>
        <v>No Reporta</v>
      </c>
      <c r="E1806" s="9" t="str">
        <f t="shared" si="204"/>
        <v>No Reporta</v>
      </c>
      <c r="F1806" s="194" t="str">
        <f>+'Información ELECTRO PUNO'!E1786</f>
        <v>BT</v>
      </c>
      <c r="G1806" s="194">
        <f>+'Información ELECTRO PUNO'!G1786</f>
        <v>8</v>
      </c>
      <c r="H1806" s="9" t="str">
        <f t="shared" si="205"/>
        <v>Poste</v>
      </c>
      <c r="I1806" s="194" t="str">
        <f>+'Información ELECTRO PUNO'!F1786</f>
        <v>Concreto Armado</v>
      </c>
      <c r="J1806" s="194" t="str">
        <f>+'Información ELECTRO PUNO'!B1786</f>
        <v>PPC06</v>
      </c>
      <c r="K1806" s="9" t="str">
        <f t="shared" si="207"/>
        <v>POSTE DE CONCRETO ARMADO DE  8/300/120/240</v>
      </c>
      <c r="L1806" s="139">
        <f t="shared" si="208"/>
        <v>0.14000000000000001</v>
      </c>
    </row>
    <row r="1807" spans="1:12" x14ac:dyDescent="0.25">
      <c r="A1807" s="193">
        <f>+'Información ELECTRO PUNO'!A1787</f>
        <v>1786</v>
      </c>
      <c r="B1807" s="26" t="str">
        <f t="shared" si="206"/>
        <v>SICODI</v>
      </c>
      <c r="C1807" s="9" t="str">
        <f t="shared" si="202"/>
        <v>Puno</v>
      </c>
      <c r="D1807" s="9" t="str">
        <f t="shared" si="203"/>
        <v>No Reporta</v>
      </c>
      <c r="E1807" s="9" t="str">
        <f t="shared" si="204"/>
        <v>No Reporta</v>
      </c>
      <c r="F1807" s="194" t="str">
        <f>+'Información ELECTRO PUNO'!E1787</f>
        <v>MT</v>
      </c>
      <c r="G1807" s="194">
        <f>+'Información ELECTRO PUNO'!G1787</f>
        <v>13</v>
      </c>
      <c r="H1807" s="9" t="str">
        <f t="shared" si="205"/>
        <v>Poste</v>
      </c>
      <c r="I1807" s="194" t="str">
        <f>+'Información ELECTRO PUNO'!F1787</f>
        <v>Concreto Armado C</v>
      </c>
      <c r="J1807" s="194" t="str">
        <f>+'Información ELECTRO PUNO'!B1787</f>
        <v>PPC20</v>
      </c>
      <c r="K1807" s="9" t="str">
        <f t="shared" si="207"/>
        <v>POSTE DE CONCRETO ARMADO DE 13/400/150/345</v>
      </c>
      <c r="L1807" s="139">
        <f t="shared" si="208"/>
        <v>0.54</v>
      </c>
    </row>
    <row r="1808" spans="1:12" x14ac:dyDescent="0.25">
      <c r="A1808" s="193">
        <f>+'Información ELECTRO PUNO'!A1788</f>
        <v>1787</v>
      </c>
      <c r="B1808" s="26" t="str">
        <f t="shared" si="206"/>
        <v>SICODI</v>
      </c>
      <c r="C1808" s="9" t="str">
        <f t="shared" si="202"/>
        <v>Puno</v>
      </c>
      <c r="D1808" s="9" t="str">
        <f t="shared" si="203"/>
        <v>No Reporta</v>
      </c>
      <c r="E1808" s="9" t="str">
        <f t="shared" si="204"/>
        <v>No Reporta</v>
      </c>
      <c r="F1808" s="194" t="str">
        <f>+'Información ELECTRO PUNO'!E1788</f>
        <v>BT</v>
      </c>
      <c r="G1808" s="194">
        <f>+'Información ELECTRO PUNO'!G1788</f>
        <v>8</v>
      </c>
      <c r="H1808" s="9" t="str">
        <f t="shared" si="205"/>
        <v>Poste</v>
      </c>
      <c r="I1808" s="194" t="str">
        <f>+'Información ELECTRO PUNO'!F1788</f>
        <v>Concreto Armado</v>
      </c>
      <c r="J1808" s="194" t="str">
        <f>+'Información ELECTRO PUNO'!B1788</f>
        <v>PPC06</v>
      </c>
      <c r="K1808" s="9" t="str">
        <f t="shared" si="207"/>
        <v>POSTE DE CONCRETO ARMADO DE  8/300/120/240</v>
      </c>
      <c r="L1808" s="139">
        <f t="shared" si="208"/>
        <v>0.14000000000000001</v>
      </c>
    </row>
    <row r="1809" spans="1:12" x14ac:dyDescent="0.25">
      <c r="A1809" s="193">
        <f>+'Información ELECTRO PUNO'!A1789</f>
        <v>1788</v>
      </c>
      <c r="B1809" s="26" t="str">
        <f t="shared" si="206"/>
        <v>SICODI</v>
      </c>
      <c r="C1809" s="9" t="str">
        <f t="shared" si="202"/>
        <v>Puno</v>
      </c>
      <c r="D1809" s="9" t="str">
        <f t="shared" si="203"/>
        <v>No Reporta</v>
      </c>
      <c r="E1809" s="9" t="str">
        <f t="shared" si="204"/>
        <v>No Reporta</v>
      </c>
      <c r="F1809" s="194" t="str">
        <f>+'Información ELECTRO PUNO'!E1789</f>
        <v>MT</v>
      </c>
      <c r="G1809" s="194">
        <f>+'Información ELECTRO PUNO'!G1789</f>
        <v>13</v>
      </c>
      <c r="H1809" s="9" t="str">
        <f t="shared" si="205"/>
        <v>Poste</v>
      </c>
      <c r="I1809" s="194" t="str">
        <f>+'Información ELECTRO PUNO'!F1789</f>
        <v>Concreto Armado C</v>
      </c>
      <c r="J1809" s="194" t="str">
        <f>+'Información ELECTRO PUNO'!B1789</f>
        <v>PPC20</v>
      </c>
      <c r="K1809" s="9" t="str">
        <f t="shared" si="207"/>
        <v>POSTE DE CONCRETO ARMADO DE 13/400/150/345</v>
      </c>
      <c r="L1809" s="139">
        <f t="shared" si="208"/>
        <v>0.54</v>
      </c>
    </row>
    <row r="1810" spans="1:12" x14ac:dyDescent="0.25">
      <c r="A1810" s="193">
        <f>+'Información ELECTRO PUNO'!A1790</f>
        <v>1789</v>
      </c>
      <c r="B1810" s="26" t="str">
        <f t="shared" si="206"/>
        <v>SICODI</v>
      </c>
      <c r="C1810" s="9" t="str">
        <f t="shared" si="202"/>
        <v>Puno</v>
      </c>
      <c r="D1810" s="9" t="str">
        <f t="shared" si="203"/>
        <v>No Reporta</v>
      </c>
      <c r="E1810" s="9" t="str">
        <f t="shared" si="204"/>
        <v>No Reporta</v>
      </c>
      <c r="F1810" s="194" t="str">
        <f>+'Información ELECTRO PUNO'!E1790</f>
        <v>BT</v>
      </c>
      <c r="G1810" s="194">
        <f>+'Información ELECTRO PUNO'!G1790</f>
        <v>8</v>
      </c>
      <c r="H1810" s="9" t="str">
        <f t="shared" si="205"/>
        <v>Poste</v>
      </c>
      <c r="I1810" s="194" t="str">
        <f>+'Información ELECTRO PUNO'!F1790</f>
        <v>Concreto Armado</v>
      </c>
      <c r="J1810" s="194" t="str">
        <f>+'Información ELECTRO PUNO'!B1790</f>
        <v>PPC06</v>
      </c>
      <c r="K1810" s="9" t="str">
        <f t="shared" si="207"/>
        <v>POSTE DE CONCRETO ARMADO DE  8/300/120/240</v>
      </c>
      <c r="L1810" s="139">
        <f t="shared" si="208"/>
        <v>0.14000000000000001</v>
      </c>
    </row>
    <row r="1811" spans="1:12" x14ac:dyDescent="0.25">
      <c r="A1811" s="193">
        <f>+'Información ELECTRO PUNO'!A1791</f>
        <v>1790</v>
      </c>
      <c r="B1811" s="26" t="str">
        <f t="shared" si="206"/>
        <v>SICODI</v>
      </c>
      <c r="C1811" s="9" t="str">
        <f t="shared" si="202"/>
        <v>Puno</v>
      </c>
      <c r="D1811" s="9" t="str">
        <f t="shared" si="203"/>
        <v>No Reporta</v>
      </c>
      <c r="E1811" s="9" t="str">
        <f t="shared" si="204"/>
        <v>No Reporta</v>
      </c>
      <c r="F1811" s="194" t="str">
        <f>+'Información ELECTRO PUNO'!E1791</f>
        <v>BT</v>
      </c>
      <c r="G1811" s="194">
        <f>+'Información ELECTRO PUNO'!G1791</f>
        <v>8</v>
      </c>
      <c r="H1811" s="9" t="str">
        <f t="shared" si="205"/>
        <v>Poste</v>
      </c>
      <c r="I1811" s="194" t="str">
        <f>+'Información ELECTRO PUNO'!F1791</f>
        <v>Concreto Armado</v>
      </c>
      <c r="J1811" s="194" t="str">
        <f>+'Información ELECTRO PUNO'!B1791</f>
        <v>PPC06</v>
      </c>
      <c r="K1811" s="9" t="str">
        <f t="shared" si="207"/>
        <v>POSTE DE CONCRETO ARMADO DE  8/300/120/240</v>
      </c>
      <c r="L1811" s="139">
        <f t="shared" si="208"/>
        <v>0.14000000000000001</v>
      </c>
    </row>
    <row r="1812" spans="1:12" x14ac:dyDescent="0.25">
      <c r="A1812" s="193">
        <f>+'Información ELECTRO PUNO'!A1792</f>
        <v>1791</v>
      </c>
      <c r="B1812" s="26" t="str">
        <f t="shared" si="206"/>
        <v>SICODI</v>
      </c>
      <c r="C1812" s="9" t="str">
        <f t="shared" si="202"/>
        <v>Puno</v>
      </c>
      <c r="D1812" s="9" t="str">
        <f t="shared" si="203"/>
        <v>No Reporta</v>
      </c>
      <c r="E1812" s="9" t="str">
        <f t="shared" si="204"/>
        <v>No Reporta</v>
      </c>
      <c r="F1812" s="194" t="str">
        <f>+'Información ELECTRO PUNO'!E1792</f>
        <v>BT</v>
      </c>
      <c r="G1812" s="194">
        <f>+'Información ELECTRO PUNO'!G1792</f>
        <v>8</v>
      </c>
      <c r="H1812" s="9" t="str">
        <f t="shared" si="205"/>
        <v>Poste</v>
      </c>
      <c r="I1812" s="194" t="str">
        <f>+'Información ELECTRO PUNO'!F1792</f>
        <v>Concreto Armado</v>
      </c>
      <c r="J1812" s="194" t="str">
        <f>+'Información ELECTRO PUNO'!B1792</f>
        <v>PPC06</v>
      </c>
      <c r="K1812" s="9" t="str">
        <f t="shared" si="207"/>
        <v>POSTE DE CONCRETO ARMADO DE  8/300/120/240</v>
      </c>
      <c r="L1812" s="139">
        <f t="shared" si="208"/>
        <v>0.14000000000000001</v>
      </c>
    </row>
    <row r="1813" spans="1:12" x14ac:dyDescent="0.25">
      <c r="A1813" s="193">
        <f>+'Información ELECTRO PUNO'!A1793</f>
        <v>1792</v>
      </c>
      <c r="B1813" s="26" t="str">
        <f t="shared" si="206"/>
        <v>SICODI</v>
      </c>
      <c r="C1813" s="9" t="str">
        <f t="shared" si="202"/>
        <v>Puno</v>
      </c>
      <c r="D1813" s="9" t="str">
        <f t="shared" si="203"/>
        <v>No Reporta</v>
      </c>
      <c r="E1813" s="9" t="str">
        <f t="shared" si="204"/>
        <v>No Reporta</v>
      </c>
      <c r="F1813" s="194" t="str">
        <f>+'Información ELECTRO PUNO'!E1793</f>
        <v>BT</v>
      </c>
      <c r="G1813" s="194">
        <f>+'Información ELECTRO PUNO'!G1793</f>
        <v>8</v>
      </c>
      <c r="H1813" s="9" t="str">
        <f t="shared" si="205"/>
        <v>Poste</v>
      </c>
      <c r="I1813" s="194" t="str">
        <f>+'Información ELECTRO PUNO'!F1793</f>
        <v>Concreto Armado</v>
      </c>
      <c r="J1813" s="194" t="str">
        <f>+'Información ELECTRO PUNO'!B1793</f>
        <v>PPC06</v>
      </c>
      <c r="K1813" s="9" t="str">
        <f t="shared" si="207"/>
        <v>POSTE DE CONCRETO ARMADO DE  8/300/120/240</v>
      </c>
      <c r="L1813" s="139">
        <f t="shared" si="208"/>
        <v>0.14000000000000001</v>
      </c>
    </row>
    <row r="1814" spans="1:12" x14ac:dyDescent="0.25">
      <c r="A1814" s="193">
        <f>+'Información ELECTRO PUNO'!A1794</f>
        <v>1793</v>
      </c>
      <c r="B1814" s="26" t="str">
        <f t="shared" si="206"/>
        <v>SICODI</v>
      </c>
      <c r="C1814" s="9" t="str">
        <f t="shared" ref="C1814:C1877" si="209">+$C$10</f>
        <v>Puno</v>
      </c>
      <c r="D1814" s="9" t="str">
        <f t="shared" ref="D1814:D1877" si="210">+$D$10</f>
        <v>No Reporta</v>
      </c>
      <c r="E1814" s="9" t="str">
        <f t="shared" ref="E1814:E1877" si="211">+$E$10</f>
        <v>No Reporta</v>
      </c>
      <c r="F1814" s="194" t="str">
        <f>+'Información ELECTRO PUNO'!E1794</f>
        <v>BT</v>
      </c>
      <c r="G1814" s="194">
        <f>+'Información ELECTRO PUNO'!G1794</f>
        <v>8</v>
      </c>
      <c r="H1814" s="9" t="str">
        <f t="shared" ref="H1814:H1877" si="212">+$H$10</f>
        <v>Poste</v>
      </c>
      <c r="I1814" s="194" t="str">
        <f>+'Información ELECTRO PUNO'!F1794</f>
        <v>Concreto Armado</v>
      </c>
      <c r="J1814" s="194" t="str">
        <f>+'Información ELECTRO PUNO'!B1794</f>
        <v>PPC06</v>
      </c>
      <c r="K1814" s="9" t="str">
        <f t="shared" si="207"/>
        <v>POSTE DE CONCRETO ARMADO DE  8/300/120/240</v>
      </c>
      <c r="L1814" s="139">
        <f t="shared" si="208"/>
        <v>0.14000000000000001</v>
      </c>
    </row>
    <row r="1815" spans="1:12" x14ac:dyDescent="0.25">
      <c r="A1815" s="193">
        <f>+'Información ELECTRO PUNO'!A1795</f>
        <v>1794</v>
      </c>
      <c r="B1815" s="26" t="str">
        <f t="shared" ref="B1815:B1878" si="213">+INDEX($B$8:$B$16,MATCH(J1815,$J$8:$J$16,0))</f>
        <v>SICODI</v>
      </c>
      <c r="C1815" s="9" t="str">
        <f t="shared" si="209"/>
        <v>Puno</v>
      </c>
      <c r="D1815" s="9" t="str">
        <f t="shared" si="210"/>
        <v>No Reporta</v>
      </c>
      <c r="E1815" s="9" t="str">
        <f t="shared" si="211"/>
        <v>No Reporta</v>
      </c>
      <c r="F1815" s="194" t="str">
        <f>+'Información ELECTRO PUNO'!E1795</f>
        <v>BT</v>
      </c>
      <c r="G1815" s="194">
        <f>+'Información ELECTRO PUNO'!G1795</f>
        <v>8</v>
      </c>
      <c r="H1815" s="9" t="str">
        <f t="shared" si="212"/>
        <v>Poste</v>
      </c>
      <c r="I1815" s="194" t="str">
        <f>+'Información ELECTRO PUNO'!F1795</f>
        <v>Concreto Armado</v>
      </c>
      <c r="J1815" s="194" t="str">
        <f>+'Información ELECTRO PUNO'!B1795</f>
        <v>PPC06</v>
      </c>
      <c r="K1815" s="9" t="str">
        <f t="shared" ref="K1815:K1878" si="214">+VLOOKUP(J1815,$J$8:$K$16,2,FALSE)</f>
        <v>POSTE DE CONCRETO ARMADO DE  8/300/120/240</v>
      </c>
      <c r="L1815" s="139">
        <f t="shared" ref="L1815:L1878" si="215">+VLOOKUP(J1815,$J$8:$U$16,12,FALSE)</f>
        <v>0.14000000000000001</v>
      </c>
    </row>
    <row r="1816" spans="1:12" x14ac:dyDescent="0.25">
      <c r="A1816" s="193">
        <f>+'Información ELECTRO PUNO'!A1796</f>
        <v>1795</v>
      </c>
      <c r="B1816" s="26" t="str">
        <f t="shared" si="213"/>
        <v>SICODI</v>
      </c>
      <c r="C1816" s="9" t="str">
        <f t="shared" si="209"/>
        <v>Puno</v>
      </c>
      <c r="D1816" s="9" t="str">
        <f t="shared" si="210"/>
        <v>No Reporta</v>
      </c>
      <c r="E1816" s="9" t="str">
        <f t="shared" si="211"/>
        <v>No Reporta</v>
      </c>
      <c r="F1816" s="194" t="str">
        <f>+'Información ELECTRO PUNO'!E1796</f>
        <v>BT</v>
      </c>
      <c r="G1816" s="194">
        <f>+'Información ELECTRO PUNO'!G1796</f>
        <v>8</v>
      </c>
      <c r="H1816" s="9" t="str">
        <f t="shared" si="212"/>
        <v>Poste</v>
      </c>
      <c r="I1816" s="194" t="str">
        <f>+'Información ELECTRO PUNO'!F1796</f>
        <v>Concreto Armado</v>
      </c>
      <c r="J1816" s="194" t="str">
        <f>+'Información ELECTRO PUNO'!B1796</f>
        <v>PPC06</v>
      </c>
      <c r="K1816" s="9" t="str">
        <f t="shared" si="214"/>
        <v>POSTE DE CONCRETO ARMADO DE  8/300/120/240</v>
      </c>
      <c r="L1816" s="139">
        <f t="shared" si="215"/>
        <v>0.14000000000000001</v>
      </c>
    </row>
    <row r="1817" spans="1:12" x14ac:dyDescent="0.25">
      <c r="A1817" s="193">
        <f>+'Información ELECTRO PUNO'!A1797</f>
        <v>1796</v>
      </c>
      <c r="B1817" s="26" t="str">
        <f t="shared" si="213"/>
        <v>SICODI</v>
      </c>
      <c r="C1817" s="9" t="str">
        <f t="shared" si="209"/>
        <v>Puno</v>
      </c>
      <c r="D1817" s="9" t="str">
        <f t="shared" si="210"/>
        <v>No Reporta</v>
      </c>
      <c r="E1817" s="9" t="str">
        <f t="shared" si="211"/>
        <v>No Reporta</v>
      </c>
      <c r="F1817" s="194" t="str">
        <f>+'Información ELECTRO PUNO'!E1797</f>
        <v>BT</v>
      </c>
      <c r="G1817" s="194">
        <f>+'Información ELECTRO PUNO'!G1797</f>
        <v>8</v>
      </c>
      <c r="H1817" s="9" t="str">
        <f t="shared" si="212"/>
        <v>Poste</v>
      </c>
      <c r="I1817" s="194" t="str">
        <f>+'Información ELECTRO PUNO'!F1797</f>
        <v>Concreto Armado</v>
      </c>
      <c r="J1817" s="194" t="str">
        <f>+'Información ELECTRO PUNO'!B1797</f>
        <v>PPC06</v>
      </c>
      <c r="K1817" s="9" t="str">
        <f t="shared" si="214"/>
        <v>POSTE DE CONCRETO ARMADO DE  8/300/120/240</v>
      </c>
      <c r="L1817" s="139">
        <f t="shared" si="215"/>
        <v>0.14000000000000001</v>
      </c>
    </row>
    <row r="1818" spans="1:12" x14ac:dyDescent="0.25">
      <c r="A1818" s="193">
        <f>+'Información ELECTRO PUNO'!A1798</f>
        <v>1797</v>
      </c>
      <c r="B1818" s="26" t="str">
        <f t="shared" si="213"/>
        <v>SICODI</v>
      </c>
      <c r="C1818" s="9" t="str">
        <f t="shared" si="209"/>
        <v>Puno</v>
      </c>
      <c r="D1818" s="9" t="str">
        <f t="shared" si="210"/>
        <v>No Reporta</v>
      </c>
      <c r="E1818" s="9" t="str">
        <f t="shared" si="211"/>
        <v>No Reporta</v>
      </c>
      <c r="F1818" s="194" t="str">
        <f>+'Información ELECTRO PUNO'!E1798</f>
        <v>BT</v>
      </c>
      <c r="G1818" s="194">
        <f>+'Información ELECTRO PUNO'!G1798</f>
        <v>8</v>
      </c>
      <c r="H1818" s="9" t="str">
        <f t="shared" si="212"/>
        <v>Poste</v>
      </c>
      <c r="I1818" s="194" t="str">
        <f>+'Información ELECTRO PUNO'!F1798</f>
        <v>Concreto Armado</v>
      </c>
      <c r="J1818" s="194" t="str">
        <f>+'Información ELECTRO PUNO'!B1798</f>
        <v>PPC06</v>
      </c>
      <c r="K1818" s="9" t="str">
        <f t="shared" si="214"/>
        <v>POSTE DE CONCRETO ARMADO DE  8/300/120/240</v>
      </c>
      <c r="L1818" s="139">
        <f t="shared" si="215"/>
        <v>0.14000000000000001</v>
      </c>
    </row>
    <row r="1819" spans="1:12" x14ac:dyDescent="0.25">
      <c r="A1819" s="193">
        <f>+'Información ELECTRO PUNO'!A1799</f>
        <v>1798</v>
      </c>
      <c r="B1819" s="26" t="str">
        <f t="shared" si="213"/>
        <v>SICODI</v>
      </c>
      <c r="C1819" s="9" t="str">
        <f t="shared" si="209"/>
        <v>Puno</v>
      </c>
      <c r="D1819" s="9" t="str">
        <f t="shared" si="210"/>
        <v>No Reporta</v>
      </c>
      <c r="E1819" s="9" t="str">
        <f t="shared" si="211"/>
        <v>No Reporta</v>
      </c>
      <c r="F1819" s="194" t="str">
        <f>+'Información ELECTRO PUNO'!E1799</f>
        <v>BT</v>
      </c>
      <c r="G1819" s="194">
        <f>+'Información ELECTRO PUNO'!G1799</f>
        <v>8</v>
      </c>
      <c r="H1819" s="9" t="str">
        <f t="shared" si="212"/>
        <v>Poste</v>
      </c>
      <c r="I1819" s="194" t="str">
        <f>+'Información ELECTRO PUNO'!F1799</f>
        <v>Concreto Armado</v>
      </c>
      <c r="J1819" s="194" t="str">
        <f>+'Información ELECTRO PUNO'!B1799</f>
        <v>PPC06</v>
      </c>
      <c r="K1819" s="9" t="str">
        <f t="shared" si="214"/>
        <v>POSTE DE CONCRETO ARMADO DE  8/300/120/240</v>
      </c>
      <c r="L1819" s="139">
        <f t="shared" si="215"/>
        <v>0.14000000000000001</v>
      </c>
    </row>
    <row r="1820" spans="1:12" x14ac:dyDescent="0.25">
      <c r="A1820" s="193">
        <f>+'Información ELECTRO PUNO'!A1800</f>
        <v>1799</v>
      </c>
      <c r="B1820" s="26" t="str">
        <f t="shared" si="213"/>
        <v>SICODI</v>
      </c>
      <c r="C1820" s="9" t="str">
        <f t="shared" si="209"/>
        <v>Puno</v>
      </c>
      <c r="D1820" s="9" t="str">
        <f t="shared" si="210"/>
        <v>No Reporta</v>
      </c>
      <c r="E1820" s="9" t="str">
        <f t="shared" si="211"/>
        <v>No Reporta</v>
      </c>
      <c r="F1820" s="194" t="str">
        <f>+'Información ELECTRO PUNO'!E1800</f>
        <v>BT</v>
      </c>
      <c r="G1820" s="194">
        <f>+'Información ELECTRO PUNO'!G1800</f>
        <v>8</v>
      </c>
      <c r="H1820" s="9" t="str">
        <f t="shared" si="212"/>
        <v>Poste</v>
      </c>
      <c r="I1820" s="194" t="str">
        <f>+'Información ELECTRO PUNO'!F1800</f>
        <v>Concreto Armado</v>
      </c>
      <c r="J1820" s="194" t="str">
        <f>+'Información ELECTRO PUNO'!B1800</f>
        <v>PPC06</v>
      </c>
      <c r="K1820" s="9" t="str">
        <f t="shared" si="214"/>
        <v>POSTE DE CONCRETO ARMADO DE  8/300/120/240</v>
      </c>
      <c r="L1820" s="139">
        <f t="shared" si="215"/>
        <v>0.14000000000000001</v>
      </c>
    </row>
    <row r="1821" spans="1:12" x14ac:dyDescent="0.25">
      <c r="A1821" s="193">
        <f>+'Información ELECTRO PUNO'!A1801</f>
        <v>1800</v>
      </c>
      <c r="B1821" s="26" t="str">
        <f t="shared" si="213"/>
        <v>SICODI</v>
      </c>
      <c r="C1821" s="9" t="str">
        <f t="shared" si="209"/>
        <v>Puno</v>
      </c>
      <c r="D1821" s="9" t="str">
        <f t="shared" si="210"/>
        <v>No Reporta</v>
      </c>
      <c r="E1821" s="9" t="str">
        <f t="shared" si="211"/>
        <v>No Reporta</v>
      </c>
      <c r="F1821" s="194" t="str">
        <f>+'Información ELECTRO PUNO'!E1801</f>
        <v>BT</v>
      </c>
      <c r="G1821" s="194">
        <f>+'Información ELECTRO PUNO'!G1801</f>
        <v>8</v>
      </c>
      <c r="H1821" s="9" t="str">
        <f t="shared" si="212"/>
        <v>Poste</v>
      </c>
      <c r="I1821" s="194" t="str">
        <f>+'Información ELECTRO PUNO'!F1801</f>
        <v>Concreto Armado</v>
      </c>
      <c r="J1821" s="194" t="str">
        <f>+'Información ELECTRO PUNO'!B1801</f>
        <v>PPC06</v>
      </c>
      <c r="K1821" s="9" t="str">
        <f t="shared" si="214"/>
        <v>POSTE DE CONCRETO ARMADO DE  8/300/120/240</v>
      </c>
      <c r="L1821" s="139">
        <f t="shared" si="215"/>
        <v>0.14000000000000001</v>
      </c>
    </row>
    <row r="1822" spans="1:12" x14ac:dyDescent="0.25">
      <c r="A1822" s="193">
        <f>+'Información ELECTRO PUNO'!A1802</f>
        <v>1801</v>
      </c>
      <c r="B1822" s="26" t="str">
        <f t="shared" si="213"/>
        <v>SICODI</v>
      </c>
      <c r="C1822" s="9" t="str">
        <f t="shared" si="209"/>
        <v>Puno</v>
      </c>
      <c r="D1822" s="9" t="str">
        <f t="shared" si="210"/>
        <v>No Reporta</v>
      </c>
      <c r="E1822" s="9" t="str">
        <f t="shared" si="211"/>
        <v>No Reporta</v>
      </c>
      <c r="F1822" s="194" t="str">
        <f>+'Información ELECTRO PUNO'!E1802</f>
        <v>BT</v>
      </c>
      <c r="G1822" s="194">
        <f>+'Información ELECTRO PUNO'!G1802</f>
        <v>8</v>
      </c>
      <c r="H1822" s="9" t="str">
        <f t="shared" si="212"/>
        <v>Poste</v>
      </c>
      <c r="I1822" s="194" t="str">
        <f>+'Información ELECTRO PUNO'!F1802</f>
        <v>Concreto Armado</v>
      </c>
      <c r="J1822" s="194" t="str">
        <f>+'Información ELECTRO PUNO'!B1802</f>
        <v>PPC06</v>
      </c>
      <c r="K1822" s="9" t="str">
        <f t="shared" si="214"/>
        <v>POSTE DE CONCRETO ARMADO DE  8/300/120/240</v>
      </c>
      <c r="L1822" s="139">
        <f t="shared" si="215"/>
        <v>0.14000000000000001</v>
      </c>
    </row>
    <row r="1823" spans="1:12" x14ac:dyDescent="0.25">
      <c r="A1823" s="193">
        <f>+'Información ELECTRO PUNO'!A1803</f>
        <v>1802</v>
      </c>
      <c r="B1823" s="26" t="str">
        <f t="shared" si="213"/>
        <v>SICODI</v>
      </c>
      <c r="C1823" s="9" t="str">
        <f t="shared" si="209"/>
        <v>Puno</v>
      </c>
      <c r="D1823" s="9" t="str">
        <f t="shared" si="210"/>
        <v>No Reporta</v>
      </c>
      <c r="E1823" s="9" t="str">
        <f t="shared" si="211"/>
        <v>No Reporta</v>
      </c>
      <c r="F1823" s="194" t="str">
        <f>+'Información ELECTRO PUNO'!E1803</f>
        <v>BT</v>
      </c>
      <c r="G1823" s="194">
        <f>+'Información ELECTRO PUNO'!G1803</f>
        <v>8</v>
      </c>
      <c r="H1823" s="9" t="str">
        <f t="shared" si="212"/>
        <v>Poste</v>
      </c>
      <c r="I1823" s="194" t="str">
        <f>+'Información ELECTRO PUNO'!F1803</f>
        <v>Concreto Armado</v>
      </c>
      <c r="J1823" s="194" t="str">
        <f>+'Información ELECTRO PUNO'!B1803</f>
        <v>PPC06</v>
      </c>
      <c r="K1823" s="9" t="str">
        <f t="shared" si="214"/>
        <v>POSTE DE CONCRETO ARMADO DE  8/300/120/240</v>
      </c>
      <c r="L1823" s="139">
        <f t="shared" si="215"/>
        <v>0.14000000000000001</v>
      </c>
    </row>
    <row r="1824" spans="1:12" x14ac:dyDescent="0.25">
      <c r="A1824" s="193">
        <f>+'Información ELECTRO PUNO'!A1804</f>
        <v>1803</v>
      </c>
      <c r="B1824" s="26" t="str">
        <f t="shared" si="213"/>
        <v>SICODI</v>
      </c>
      <c r="C1824" s="9" t="str">
        <f t="shared" si="209"/>
        <v>Puno</v>
      </c>
      <c r="D1824" s="9" t="str">
        <f t="shared" si="210"/>
        <v>No Reporta</v>
      </c>
      <c r="E1824" s="9" t="str">
        <f t="shared" si="211"/>
        <v>No Reporta</v>
      </c>
      <c r="F1824" s="194" t="str">
        <f>+'Información ELECTRO PUNO'!E1804</f>
        <v>BT</v>
      </c>
      <c r="G1824" s="194">
        <f>+'Información ELECTRO PUNO'!G1804</f>
        <v>8</v>
      </c>
      <c r="H1824" s="9" t="str">
        <f t="shared" si="212"/>
        <v>Poste</v>
      </c>
      <c r="I1824" s="194" t="str">
        <f>+'Información ELECTRO PUNO'!F1804</f>
        <v>Concreto Armado</v>
      </c>
      <c r="J1824" s="194" t="str">
        <f>+'Información ELECTRO PUNO'!B1804</f>
        <v>PPC06</v>
      </c>
      <c r="K1824" s="9" t="str">
        <f t="shared" si="214"/>
        <v>POSTE DE CONCRETO ARMADO DE  8/300/120/240</v>
      </c>
      <c r="L1824" s="139">
        <f t="shared" si="215"/>
        <v>0.14000000000000001</v>
      </c>
    </row>
    <row r="1825" spans="1:12" x14ac:dyDescent="0.25">
      <c r="A1825" s="193">
        <f>+'Información ELECTRO PUNO'!A1805</f>
        <v>1804</v>
      </c>
      <c r="B1825" s="26" t="str">
        <f t="shared" si="213"/>
        <v>SICODI</v>
      </c>
      <c r="C1825" s="9" t="str">
        <f t="shared" si="209"/>
        <v>Puno</v>
      </c>
      <c r="D1825" s="9" t="str">
        <f t="shared" si="210"/>
        <v>No Reporta</v>
      </c>
      <c r="E1825" s="9" t="str">
        <f t="shared" si="211"/>
        <v>No Reporta</v>
      </c>
      <c r="F1825" s="194" t="str">
        <f>+'Información ELECTRO PUNO'!E1805</f>
        <v>BT</v>
      </c>
      <c r="G1825" s="194">
        <f>+'Información ELECTRO PUNO'!G1805</f>
        <v>8</v>
      </c>
      <c r="H1825" s="9" t="str">
        <f t="shared" si="212"/>
        <v>Poste</v>
      </c>
      <c r="I1825" s="194" t="str">
        <f>+'Información ELECTRO PUNO'!F1805</f>
        <v>Concreto Armado</v>
      </c>
      <c r="J1825" s="194" t="str">
        <f>+'Información ELECTRO PUNO'!B1805</f>
        <v>PPC06</v>
      </c>
      <c r="K1825" s="9" t="str">
        <f t="shared" si="214"/>
        <v>POSTE DE CONCRETO ARMADO DE  8/300/120/240</v>
      </c>
      <c r="L1825" s="139">
        <f t="shared" si="215"/>
        <v>0.14000000000000001</v>
      </c>
    </row>
    <row r="1826" spans="1:12" x14ac:dyDescent="0.25">
      <c r="A1826" s="193">
        <f>+'Información ELECTRO PUNO'!A1806</f>
        <v>1805</v>
      </c>
      <c r="B1826" s="26" t="str">
        <f t="shared" si="213"/>
        <v>SICODI</v>
      </c>
      <c r="C1826" s="9" t="str">
        <f t="shared" si="209"/>
        <v>Puno</v>
      </c>
      <c r="D1826" s="9" t="str">
        <f t="shared" si="210"/>
        <v>No Reporta</v>
      </c>
      <c r="E1826" s="9" t="str">
        <f t="shared" si="211"/>
        <v>No Reporta</v>
      </c>
      <c r="F1826" s="194" t="str">
        <f>+'Información ELECTRO PUNO'!E1806</f>
        <v>MT</v>
      </c>
      <c r="G1826" s="194">
        <f>+'Información ELECTRO PUNO'!G1806</f>
        <v>13</v>
      </c>
      <c r="H1826" s="9" t="str">
        <f t="shared" si="212"/>
        <v>Poste</v>
      </c>
      <c r="I1826" s="194" t="str">
        <f>+'Información ELECTRO PUNO'!F1806</f>
        <v>Concreto Armado C</v>
      </c>
      <c r="J1826" s="194" t="str">
        <f>+'Información ELECTRO PUNO'!B1806</f>
        <v>PPC20</v>
      </c>
      <c r="K1826" s="9" t="str">
        <f t="shared" si="214"/>
        <v>POSTE DE CONCRETO ARMADO DE 13/400/150/345</v>
      </c>
      <c r="L1826" s="139">
        <f t="shared" si="215"/>
        <v>0.54</v>
      </c>
    </row>
    <row r="1827" spans="1:12" x14ac:dyDescent="0.25">
      <c r="A1827" s="193">
        <f>+'Información ELECTRO PUNO'!A1807</f>
        <v>1806</v>
      </c>
      <c r="B1827" s="26" t="str">
        <f t="shared" si="213"/>
        <v>SICODI</v>
      </c>
      <c r="C1827" s="9" t="str">
        <f t="shared" si="209"/>
        <v>Puno</v>
      </c>
      <c r="D1827" s="9" t="str">
        <f t="shared" si="210"/>
        <v>No Reporta</v>
      </c>
      <c r="E1827" s="9" t="str">
        <f t="shared" si="211"/>
        <v>No Reporta</v>
      </c>
      <c r="F1827" s="194" t="str">
        <f>+'Información ELECTRO PUNO'!E1807</f>
        <v>BT</v>
      </c>
      <c r="G1827" s="194">
        <f>+'Información ELECTRO PUNO'!G1807</f>
        <v>8</v>
      </c>
      <c r="H1827" s="9" t="str">
        <f t="shared" si="212"/>
        <v>Poste</v>
      </c>
      <c r="I1827" s="194" t="str">
        <f>+'Información ELECTRO PUNO'!F1807</f>
        <v>Concreto Armado</v>
      </c>
      <c r="J1827" s="194" t="str">
        <f>+'Información ELECTRO PUNO'!B1807</f>
        <v>PPC06</v>
      </c>
      <c r="K1827" s="9" t="str">
        <f t="shared" si="214"/>
        <v>POSTE DE CONCRETO ARMADO DE  8/300/120/240</v>
      </c>
      <c r="L1827" s="139">
        <f t="shared" si="215"/>
        <v>0.14000000000000001</v>
      </c>
    </row>
    <row r="1828" spans="1:12" x14ac:dyDescent="0.25">
      <c r="A1828" s="193">
        <f>+'Información ELECTRO PUNO'!A1808</f>
        <v>1807</v>
      </c>
      <c r="B1828" s="26" t="str">
        <f t="shared" si="213"/>
        <v>SICODI</v>
      </c>
      <c r="C1828" s="9" t="str">
        <f t="shared" si="209"/>
        <v>Puno</v>
      </c>
      <c r="D1828" s="9" t="str">
        <f t="shared" si="210"/>
        <v>No Reporta</v>
      </c>
      <c r="E1828" s="9" t="str">
        <f t="shared" si="211"/>
        <v>No Reporta</v>
      </c>
      <c r="F1828" s="194" t="str">
        <f>+'Información ELECTRO PUNO'!E1808</f>
        <v>BT</v>
      </c>
      <c r="G1828" s="194">
        <f>+'Información ELECTRO PUNO'!G1808</f>
        <v>8</v>
      </c>
      <c r="H1828" s="9" t="str">
        <f t="shared" si="212"/>
        <v>Poste</v>
      </c>
      <c r="I1828" s="194" t="str">
        <f>+'Información ELECTRO PUNO'!F1808</f>
        <v>Concreto Armado</v>
      </c>
      <c r="J1828" s="194" t="str">
        <f>+'Información ELECTRO PUNO'!B1808</f>
        <v>PPC06</v>
      </c>
      <c r="K1828" s="9" t="str">
        <f t="shared" si="214"/>
        <v>POSTE DE CONCRETO ARMADO DE  8/300/120/240</v>
      </c>
      <c r="L1828" s="139">
        <f t="shared" si="215"/>
        <v>0.14000000000000001</v>
      </c>
    </row>
    <row r="1829" spans="1:12" x14ac:dyDescent="0.25">
      <c r="A1829" s="193">
        <f>+'Información ELECTRO PUNO'!A1809</f>
        <v>1808</v>
      </c>
      <c r="B1829" s="26" t="str">
        <f t="shared" si="213"/>
        <v>SICODI</v>
      </c>
      <c r="C1829" s="9" t="str">
        <f t="shared" si="209"/>
        <v>Puno</v>
      </c>
      <c r="D1829" s="9" t="str">
        <f t="shared" si="210"/>
        <v>No Reporta</v>
      </c>
      <c r="E1829" s="9" t="str">
        <f t="shared" si="211"/>
        <v>No Reporta</v>
      </c>
      <c r="F1829" s="194" t="str">
        <f>+'Información ELECTRO PUNO'!E1809</f>
        <v>BT</v>
      </c>
      <c r="G1829" s="194">
        <f>+'Información ELECTRO PUNO'!G1809</f>
        <v>8</v>
      </c>
      <c r="H1829" s="9" t="str">
        <f t="shared" si="212"/>
        <v>Poste</v>
      </c>
      <c r="I1829" s="194" t="str">
        <f>+'Información ELECTRO PUNO'!F1809</f>
        <v>Concreto Armado</v>
      </c>
      <c r="J1829" s="194" t="str">
        <f>+'Información ELECTRO PUNO'!B1809</f>
        <v>PPC06</v>
      </c>
      <c r="K1829" s="9" t="str">
        <f t="shared" si="214"/>
        <v>POSTE DE CONCRETO ARMADO DE  8/300/120/240</v>
      </c>
      <c r="L1829" s="139">
        <f t="shared" si="215"/>
        <v>0.14000000000000001</v>
      </c>
    </row>
    <row r="1830" spans="1:12" x14ac:dyDescent="0.25">
      <c r="A1830" s="193">
        <f>+'Información ELECTRO PUNO'!A1810</f>
        <v>1809</v>
      </c>
      <c r="B1830" s="26" t="str">
        <f t="shared" si="213"/>
        <v>SICODI</v>
      </c>
      <c r="C1830" s="9" t="str">
        <f t="shared" si="209"/>
        <v>Puno</v>
      </c>
      <c r="D1830" s="9" t="str">
        <f t="shared" si="210"/>
        <v>No Reporta</v>
      </c>
      <c r="E1830" s="9" t="str">
        <f t="shared" si="211"/>
        <v>No Reporta</v>
      </c>
      <c r="F1830" s="194" t="str">
        <f>+'Información ELECTRO PUNO'!E1810</f>
        <v>BT</v>
      </c>
      <c r="G1830" s="194">
        <f>+'Información ELECTRO PUNO'!G1810</f>
        <v>8</v>
      </c>
      <c r="H1830" s="9" t="str">
        <f t="shared" si="212"/>
        <v>Poste</v>
      </c>
      <c r="I1830" s="194" t="str">
        <f>+'Información ELECTRO PUNO'!F1810</f>
        <v>Concreto Armado</v>
      </c>
      <c r="J1830" s="194" t="str">
        <f>+'Información ELECTRO PUNO'!B1810</f>
        <v>PPC06</v>
      </c>
      <c r="K1830" s="9" t="str">
        <f t="shared" si="214"/>
        <v>POSTE DE CONCRETO ARMADO DE  8/300/120/240</v>
      </c>
      <c r="L1830" s="139">
        <f t="shared" si="215"/>
        <v>0.14000000000000001</v>
      </c>
    </row>
    <row r="1831" spans="1:12" x14ac:dyDescent="0.25">
      <c r="A1831" s="193">
        <f>+'Información ELECTRO PUNO'!A1811</f>
        <v>1810</v>
      </c>
      <c r="B1831" s="26" t="str">
        <f t="shared" si="213"/>
        <v>SICODI</v>
      </c>
      <c r="C1831" s="9" t="str">
        <f t="shared" si="209"/>
        <v>Puno</v>
      </c>
      <c r="D1831" s="9" t="str">
        <f t="shared" si="210"/>
        <v>No Reporta</v>
      </c>
      <c r="E1831" s="9" t="str">
        <f t="shared" si="211"/>
        <v>No Reporta</v>
      </c>
      <c r="F1831" s="194" t="str">
        <f>+'Información ELECTRO PUNO'!E1811</f>
        <v>BT</v>
      </c>
      <c r="G1831" s="194">
        <f>+'Información ELECTRO PUNO'!G1811</f>
        <v>8</v>
      </c>
      <c r="H1831" s="9" t="str">
        <f t="shared" si="212"/>
        <v>Poste</v>
      </c>
      <c r="I1831" s="194" t="str">
        <f>+'Información ELECTRO PUNO'!F1811</f>
        <v>Concreto Armado</v>
      </c>
      <c r="J1831" s="194" t="str">
        <f>+'Información ELECTRO PUNO'!B1811</f>
        <v>PPC06</v>
      </c>
      <c r="K1831" s="9" t="str">
        <f t="shared" si="214"/>
        <v>POSTE DE CONCRETO ARMADO DE  8/300/120/240</v>
      </c>
      <c r="L1831" s="139">
        <f t="shared" si="215"/>
        <v>0.14000000000000001</v>
      </c>
    </row>
    <row r="1832" spans="1:12" x14ac:dyDescent="0.25">
      <c r="A1832" s="193">
        <f>+'Información ELECTRO PUNO'!A1812</f>
        <v>1811</v>
      </c>
      <c r="B1832" s="26" t="str">
        <f t="shared" si="213"/>
        <v>SICODI</v>
      </c>
      <c r="C1832" s="9" t="str">
        <f t="shared" si="209"/>
        <v>Puno</v>
      </c>
      <c r="D1832" s="9" t="str">
        <f t="shared" si="210"/>
        <v>No Reporta</v>
      </c>
      <c r="E1832" s="9" t="str">
        <f t="shared" si="211"/>
        <v>No Reporta</v>
      </c>
      <c r="F1832" s="194" t="str">
        <f>+'Información ELECTRO PUNO'!E1812</f>
        <v>BT</v>
      </c>
      <c r="G1832" s="194">
        <f>+'Información ELECTRO PUNO'!G1812</f>
        <v>8</v>
      </c>
      <c r="H1832" s="9" t="str">
        <f t="shared" si="212"/>
        <v>Poste</v>
      </c>
      <c r="I1832" s="194" t="str">
        <f>+'Información ELECTRO PUNO'!F1812</f>
        <v>Concreto Armado</v>
      </c>
      <c r="J1832" s="194" t="str">
        <f>+'Información ELECTRO PUNO'!B1812</f>
        <v>PPC06</v>
      </c>
      <c r="K1832" s="9" t="str">
        <f t="shared" si="214"/>
        <v>POSTE DE CONCRETO ARMADO DE  8/300/120/240</v>
      </c>
      <c r="L1832" s="139">
        <f t="shared" si="215"/>
        <v>0.14000000000000001</v>
      </c>
    </row>
    <row r="1833" spans="1:12" x14ac:dyDescent="0.25">
      <c r="A1833" s="193">
        <f>+'Información ELECTRO PUNO'!A1813</f>
        <v>1812</v>
      </c>
      <c r="B1833" s="26" t="str">
        <f t="shared" si="213"/>
        <v>SICODI</v>
      </c>
      <c r="C1833" s="9" t="str">
        <f t="shared" si="209"/>
        <v>Puno</v>
      </c>
      <c r="D1833" s="9" t="str">
        <f t="shared" si="210"/>
        <v>No Reporta</v>
      </c>
      <c r="E1833" s="9" t="str">
        <f t="shared" si="211"/>
        <v>No Reporta</v>
      </c>
      <c r="F1833" s="194" t="str">
        <f>+'Información ELECTRO PUNO'!E1813</f>
        <v>BT</v>
      </c>
      <c r="G1833" s="194">
        <f>+'Información ELECTRO PUNO'!G1813</f>
        <v>8</v>
      </c>
      <c r="H1833" s="9" t="str">
        <f t="shared" si="212"/>
        <v>Poste</v>
      </c>
      <c r="I1833" s="194" t="str">
        <f>+'Información ELECTRO PUNO'!F1813</f>
        <v>Concreto Armado</v>
      </c>
      <c r="J1833" s="194" t="str">
        <f>+'Información ELECTRO PUNO'!B1813</f>
        <v>PPC06</v>
      </c>
      <c r="K1833" s="9" t="str">
        <f t="shared" si="214"/>
        <v>POSTE DE CONCRETO ARMADO DE  8/300/120/240</v>
      </c>
      <c r="L1833" s="139">
        <f t="shared" si="215"/>
        <v>0.14000000000000001</v>
      </c>
    </row>
    <row r="1834" spans="1:12" x14ac:dyDescent="0.25">
      <c r="A1834" s="193">
        <f>+'Información ELECTRO PUNO'!A1814</f>
        <v>1813</v>
      </c>
      <c r="B1834" s="26" t="str">
        <f t="shared" si="213"/>
        <v>SICODI</v>
      </c>
      <c r="C1834" s="9" t="str">
        <f t="shared" si="209"/>
        <v>Puno</v>
      </c>
      <c r="D1834" s="9" t="str">
        <f t="shared" si="210"/>
        <v>No Reporta</v>
      </c>
      <c r="E1834" s="9" t="str">
        <f t="shared" si="211"/>
        <v>No Reporta</v>
      </c>
      <c r="F1834" s="194" t="str">
        <f>+'Información ELECTRO PUNO'!E1814</f>
        <v>BT</v>
      </c>
      <c r="G1834" s="194">
        <f>+'Información ELECTRO PUNO'!G1814</f>
        <v>8</v>
      </c>
      <c r="H1834" s="9" t="str">
        <f t="shared" si="212"/>
        <v>Poste</v>
      </c>
      <c r="I1834" s="194" t="str">
        <f>+'Información ELECTRO PUNO'!F1814</f>
        <v>Concreto Armado</v>
      </c>
      <c r="J1834" s="194" t="str">
        <f>+'Información ELECTRO PUNO'!B1814</f>
        <v>PPC06</v>
      </c>
      <c r="K1834" s="9" t="str">
        <f t="shared" si="214"/>
        <v>POSTE DE CONCRETO ARMADO DE  8/300/120/240</v>
      </c>
      <c r="L1834" s="139">
        <f t="shared" si="215"/>
        <v>0.14000000000000001</v>
      </c>
    </row>
    <row r="1835" spans="1:12" x14ac:dyDescent="0.25">
      <c r="A1835" s="193">
        <f>+'Información ELECTRO PUNO'!A1815</f>
        <v>1814</v>
      </c>
      <c r="B1835" s="26" t="str">
        <f t="shared" si="213"/>
        <v>SICODI</v>
      </c>
      <c r="C1835" s="9" t="str">
        <f t="shared" si="209"/>
        <v>Puno</v>
      </c>
      <c r="D1835" s="9" t="str">
        <f t="shared" si="210"/>
        <v>No Reporta</v>
      </c>
      <c r="E1835" s="9" t="str">
        <f t="shared" si="211"/>
        <v>No Reporta</v>
      </c>
      <c r="F1835" s="194" t="str">
        <f>+'Información ELECTRO PUNO'!E1815</f>
        <v>BT</v>
      </c>
      <c r="G1835" s="194">
        <f>+'Información ELECTRO PUNO'!G1815</f>
        <v>8</v>
      </c>
      <c r="H1835" s="9" t="str">
        <f t="shared" si="212"/>
        <v>Poste</v>
      </c>
      <c r="I1835" s="194" t="str">
        <f>+'Información ELECTRO PUNO'!F1815</f>
        <v>Concreto Armado</v>
      </c>
      <c r="J1835" s="194" t="str">
        <f>+'Información ELECTRO PUNO'!B1815</f>
        <v>PPC06</v>
      </c>
      <c r="K1835" s="9" t="str">
        <f t="shared" si="214"/>
        <v>POSTE DE CONCRETO ARMADO DE  8/300/120/240</v>
      </c>
      <c r="L1835" s="139">
        <f t="shared" si="215"/>
        <v>0.14000000000000001</v>
      </c>
    </row>
    <row r="1836" spans="1:12" x14ac:dyDescent="0.25">
      <c r="A1836" s="193">
        <f>+'Información ELECTRO PUNO'!A1816</f>
        <v>1815</v>
      </c>
      <c r="B1836" s="26" t="str">
        <f t="shared" si="213"/>
        <v>SICODI</v>
      </c>
      <c r="C1836" s="9" t="str">
        <f t="shared" si="209"/>
        <v>Puno</v>
      </c>
      <c r="D1836" s="9" t="str">
        <f t="shared" si="210"/>
        <v>No Reporta</v>
      </c>
      <c r="E1836" s="9" t="str">
        <f t="shared" si="211"/>
        <v>No Reporta</v>
      </c>
      <c r="F1836" s="194" t="str">
        <f>+'Información ELECTRO PUNO'!E1816</f>
        <v>BT</v>
      </c>
      <c r="G1836" s="194">
        <f>+'Información ELECTRO PUNO'!G1816</f>
        <v>8</v>
      </c>
      <c r="H1836" s="9" t="str">
        <f t="shared" si="212"/>
        <v>Poste</v>
      </c>
      <c r="I1836" s="194" t="str">
        <f>+'Información ELECTRO PUNO'!F1816</f>
        <v>Concreto Armado</v>
      </c>
      <c r="J1836" s="194" t="str">
        <f>+'Información ELECTRO PUNO'!B1816</f>
        <v>PPC06</v>
      </c>
      <c r="K1836" s="9" t="str">
        <f t="shared" si="214"/>
        <v>POSTE DE CONCRETO ARMADO DE  8/300/120/240</v>
      </c>
      <c r="L1836" s="139">
        <f t="shared" si="215"/>
        <v>0.14000000000000001</v>
      </c>
    </row>
    <row r="1837" spans="1:12" x14ac:dyDescent="0.25">
      <c r="A1837" s="193">
        <f>+'Información ELECTRO PUNO'!A1817</f>
        <v>1816</v>
      </c>
      <c r="B1837" s="26" t="str">
        <f t="shared" si="213"/>
        <v>SICODI</v>
      </c>
      <c r="C1837" s="9" t="str">
        <f t="shared" si="209"/>
        <v>Puno</v>
      </c>
      <c r="D1837" s="9" t="str">
        <f t="shared" si="210"/>
        <v>No Reporta</v>
      </c>
      <c r="E1837" s="9" t="str">
        <f t="shared" si="211"/>
        <v>No Reporta</v>
      </c>
      <c r="F1837" s="194" t="str">
        <f>+'Información ELECTRO PUNO'!E1817</f>
        <v>BT</v>
      </c>
      <c r="G1837" s="194">
        <f>+'Información ELECTRO PUNO'!G1817</f>
        <v>8</v>
      </c>
      <c r="H1837" s="9" t="str">
        <f t="shared" si="212"/>
        <v>Poste</v>
      </c>
      <c r="I1837" s="194" t="str">
        <f>+'Información ELECTRO PUNO'!F1817</f>
        <v>Concreto Armado</v>
      </c>
      <c r="J1837" s="194" t="str">
        <f>+'Información ELECTRO PUNO'!B1817</f>
        <v>PPC06</v>
      </c>
      <c r="K1837" s="9" t="str">
        <f t="shared" si="214"/>
        <v>POSTE DE CONCRETO ARMADO DE  8/300/120/240</v>
      </c>
      <c r="L1837" s="139">
        <f t="shared" si="215"/>
        <v>0.14000000000000001</v>
      </c>
    </row>
    <row r="1838" spans="1:12" x14ac:dyDescent="0.25">
      <c r="A1838" s="193">
        <f>+'Información ELECTRO PUNO'!A1818</f>
        <v>1817</v>
      </c>
      <c r="B1838" s="26" t="str">
        <f t="shared" si="213"/>
        <v>SICODI</v>
      </c>
      <c r="C1838" s="9" t="str">
        <f t="shared" si="209"/>
        <v>Puno</v>
      </c>
      <c r="D1838" s="9" t="str">
        <f t="shared" si="210"/>
        <v>No Reporta</v>
      </c>
      <c r="E1838" s="9" t="str">
        <f t="shared" si="211"/>
        <v>No Reporta</v>
      </c>
      <c r="F1838" s="194" t="str">
        <f>+'Información ELECTRO PUNO'!E1818</f>
        <v>BT</v>
      </c>
      <c r="G1838" s="194">
        <f>+'Información ELECTRO PUNO'!G1818</f>
        <v>8</v>
      </c>
      <c r="H1838" s="9" t="str">
        <f t="shared" si="212"/>
        <v>Poste</v>
      </c>
      <c r="I1838" s="194" t="str">
        <f>+'Información ELECTRO PUNO'!F1818</f>
        <v>Concreto Armado</v>
      </c>
      <c r="J1838" s="194" t="str">
        <f>+'Información ELECTRO PUNO'!B1818</f>
        <v>PPC06</v>
      </c>
      <c r="K1838" s="9" t="str">
        <f t="shared" si="214"/>
        <v>POSTE DE CONCRETO ARMADO DE  8/300/120/240</v>
      </c>
      <c r="L1838" s="139">
        <f t="shared" si="215"/>
        <v>0.14000000000000001</v>
      </c>
    </row>
    <row r="1839" spans="1:12" x14ac:dyDescent="0.25">
      <c r="A1839" s="193">
        <f>+'Información ELECTRO PUNO'!A1819</f>
        <v>1818</v>
      </c>
      <c r="B1839" s="26" t="str">
        <f t="shared" si="213"/>
        <v>SICODI</v>
      </c>
      <c r="C1839" s="9" t="str">
        <f t="shared" si="209"/>
        <v>Puno</v>
      </c>
      <c r="D1839" s="9" t="str">
        <f t="shared" si="210"/>
        <v>No Reporta</v>
      </c>
      <c r="E1839" s="9" t="str">
        <f t="shared" si="211"/>
        <v>No Reporta</v>
      </c>
      <c r="F1839" s="194" t="str">
        <f>+'Información ELECTRO PUNO'!E1819</f>
        <v>BT</v>
      </c>
      <c r="G1839" s="194">
        <f>+'Información ELECTRO PUNO'!G1819</f>
        <v>8</v>
      </c>
      <c r="H1839" s="9" t="str">
        <f t="shared" si="212"/>
        <v>Poste</v>
      </c>
      <c r="I1839" s="194" t="str">
        <f>+'Información ELECTRO PUNO'!F1819</f>
        <v>Concreto Armado</v>
      </c>
      <c r="J1839" s="194" t="str">
        <f>+'Información ELECTRO PUNO'!B1819</f>
        <v>PPC06</v>
      </c>
      <c r="K1839" s="9" t="str">
        <f t="shared" si="214"/>
        <v>POSTE DE CONCRETO ARMADO DE  8/300/120/240</v>
      </c>
      <c r="L1839" s="139">
        <f t="shared" si="215"/>
        <v>0.14000000000000001</v>
      </c>
    </row>
    <row r="1840" spans="1:12" x14ac:dyDescent="0.25">
      <c r="A1840" s="193">
        <f>+'Información ELECTRO PUNO'!A1820</f>
        <v>1819</v>
      </c>
      <c r="B1840" s="26" t="str">
        <f t="shared" si="213"/>
        <v>SICODI</v>
      </c>
      <c r="C1840" s="9" t="str">
        <f t="shared" si="209"/>
        <v>Puno</v>
      </c>
      <c r="D1840" s="9" t="str">
        <f t="shared" si="210"/>
        <v>No Reporta</v>
      </c>
      <c r="E1840" s="9" t="str">
        <f t="shared" si="211"/>
        <v>No Reporta</v>
      </c>
      <c r="F1840" s="194" t="str">
        <f>+'Información ELECTRO PUNO'!E1820</f>
        <v>BT</v>
      </c>
      <c r="G1840" s="194">
        <f>+'Información ELECTRO PUNO'!G1820</f>
        <v>8</v>
      </c>
      <c r="H1840" s="9" t="str">
        <f t="shared" si="212"/>
        <v>Poste</v>
      </c>
      <c r="I1840" s="194" t="str">
        <f>+'Información ELECTRO PUNO'!F1820</f>
        <v>Concreto Armado</v>
      </c>
      <c r="J1840" s="194" t="str">
        <f>+'Información ELECTRO PUNO'!B1820</f>
        <v>PPC06</v>
      </c>
      <c r="K1840" s="9" t="str">
        <f t="shared" si="214"/>
        <v>POSTE DE CONCRETO ARMADO DE  8/300/120/240</v>
      </c>
      <c r="L1840" s="139">
        <f t="shared" si="215"/>
        <v>0.14000000000000001</v>
      </c>
    </row>
    <row r="1841" spans="1:12" x14ac:dyDescent="0.25">
      <c r="A1841" s="193">
        <f>+'Información ELECTRO PUNO'!A1821</f>
        <v>1820</v>
      </c>
      <c r="B1841" s="26" t="str">
        <f t="shared" si="213"/>
        <v>SICODI</v>
      </c>
      <c r="C1841" s="9" t="str">
        <f t="shared" si="209"/>
        <v>Puno</v>
      </c>
      <c r="D1841" s="9" t="str">
        <f t="shared" si="210"/>
        <v>No Reporta</v>
      </c>
      <c r="E1841" s="9" t="str">
        <f t="shared" si="211"/>
        <v>No Reporta</v>
      </c>
      <c r="F1841" s="194" t="str">
        <f>+'Información ELECTRO PUNO'!E1821</f>
        <v>BT</v>
      </c>
      <c r="G1841" s="194">
        <f>+'Información ELECTRO PUNO'!G1821</f>
        <v>8</v>
      </c>
      <c r="H1841" s="9" t="str">
        <f t="shared" si="212"/>
        <v>Poste</v>
      </c>
      <c r="I1841" s="194" t="str">
        <f>+'Información ELECTRO PUNO'!F1821</f>
        <v>Concreto Armado</v>
      </c>
      <c r="J1841" s="194" t="str">
        <f>+'Información ELECTRO PUNO'!B1821</f>
        <v>PPC06</v>
      </c>
      <c r="K1841" s="9" t="str">
        <f t="shared" si="214"/>
        <v>POSTE DE CONCRETO ARMADO DE  8/300/120/240</v>
      </c>
      <c r="L1841" s="139">
        <f t="shared" si="215"/>
        <v>0.14000000000000001</v>
      </c>
    </row>
    <row r="1842" spans="1:12" x14ac:dyDescent="0.25">
      <c r="A1842" s="193">
        <f>+'Información ELECTRO PUNO'!A1822</f>
        <v>1821</v>
      </c>
      <c r="B1842" s="26" t="str">
        <f t="shared" si="213"/>
        <v>SICODI</v>
      </c>
      <c r="C1842" s="9" t="str">
        <f t="shared" si="209"/>
        <v>Puno</v>
      </c>
      <c r="D1842" s="9" t="str">
        <f t="shared" si="210"/>
        <v>No Reporta</v>
      </c>
      <c r="E1842" s="9" t="str">
        <f t="shared" si="211"/>
        <v>No Reporta</v>
      </c>
      <c r="F1842" s="194" t="str">
        <f>+'Información ELECTRO PUNO'!E1822</f>
        <v>BT</v>
      </c>
      <c r="G1842" s="194">
        <f>+'Información ELECTRO PUNO'!G1822</f>
        <v>8</v>
      </c>
      <c r="H1842" s="9" t="str">
        <f t="shared" si="212"/>
        <v>Poste</v>
      </c>
      <c r="I1842" s="194" t="str">
        <f>+'Información ELECTRO PUNO'!F1822</f>
        <v>Concreto Armado</v>
      </c>
      <c r="J1842" s="194" t="str">
        <f>+'Información ELECTRO PUNO'!B1822</f>
        <v>PPC06</v>
      </c>
      <c r="K1842" s="9" t="str">
        <f t="shared" si="214"/>
        <v>POSTE DE CONCRETO ARMADO DE  8/300/120/240</v>
      </c>
      <c r="L1842" s="139">
        <f t="shared" si="215"/>
        <v>0.14000000000000001</v>
      </c>
    </row>
    <row r="1843" spans="1:12" x14ac:dyDescent="0.25">
      <c r="A1843" s="193">
        <f>+'Información ELECTRO PUNO'!A1823</f>
        <v>1822</v>
      </c>
      <c r="B1843" s="26" t="str">
        <f t="shared" si="213"/>
        <v>SICODI</v>
      </c>
      <c r="C1843" s="9" t="str">
        <f t="shared" si="209"/>
        <v>Puno</v>
      </c>
      <c r="D1843" s="9" t="str">
        <f t="shared" si="210"/>
        <v>No Reporta</v>
      </c>
      <c r="E1843" s="9" t="str">
        <f t="shared" si="211"/>
        <v>No Reporta</v>
      </c>
      <c r="F1843" s="194" t="str">
        <f>+'Información ELECTRO PUNO'!E1823</f>
        <v>BT</v>
      </c>
      <c r="G1843" s="194">
        <f>+'Información ELECTRO PUNO'!G1823</f>
        <v>8</v>
      </c>
      <c r="H1843" s="9" t="str">
        <f t="shared" si="212"/>
        <v>Poste</v>
      </c>
      <c r="I1843" s="194" t="str">
        <f>+'Información ELECTRO PUNO'!F1823</f>
        <v>Concreto Armado</v>
      </c>
      <c r="J1843" s="194" t="str">
        <f>+'Información ELECTRO PUNO'!B1823</f>
        <v>PPC06</v>
      </c>
      <c r="K1843" s="9" t="str">
        <f t="shared" si="214"/>
        <v>POSTE DE CONCRETO ARMADO DE  8/300/120/240</v>
      </c>
      <c r="L1843" s="139">
        <f t="shared" si="215"/>
        <v>0.14000000000000001</v>
      </c>
    </row>
    <row r="1844" spans="1:12" x14ac:dyDescent="0.25">
      <c r="A1844" s="193">
        <f>+'Información ELECTRO PUNO'!A1824</f>
        <v>1823</v>
      </c>
      <c r="B1844" s="26" t="str">
        <f t="shared" si="213"/>
        <v>SICODI</v>
      </c>
      <c r="C1844" s="9" t="str">
        <f t="shared" si="209"/>
        <v>Puno</v>
      </c>
      <c r="D1844" s="9" t="str">
        <f t="shared" si="210"/>
        <v>No Reporta</v>
      </c>
      <c r="E1844" s="9" t="str">
        <f t="shared" si="211"/>
        <v>No Reporta</v>
      </c>
      <c r="F1844" s="194" t="str">
        <f>+'Información ELECTRO PUNO'!E1824</f>
        <v>MT</v>
      </c>
      <c r="G1844" s="194">
        <f>+'Información ELECTRO PUNO'!G1824</f>
        <v>13</v>
      </c>
      <c r="H1844" s="9" t="str">
        <f t="shared" si="212"/>
        <v>Poste</v>
      </c>
      <c r="I1844" s="194" t="str">
        <f>+'Información ELECTRO PUNO'!F1824</f>
        <v>Concreto Armado C</v>
      </c>
      <c r="J1844" s="194" t="str">
        <f>+'Información ELECTRO PUNO'!B1824</f>
        <v>PPC20</v>
      </c>
      <c r="K1844" s="9" t="str">
        <f t="shared" si="214"/>
        <v>POSTE DE CONCRETO ARMADO DE 13/400/150/345</v>
      </c>
      <c r="L1844" s="139">
        <f t="shared" si="215"/>
        <v>0.54</v>
      </c>
    </row>
    <row r="1845" spans="1:12" x14ac:dyDescent="0.25">
      <c r="A1845" s="193">
        <f>+'Información ELECTRO PUNO'!A1825</f>
        <v>1824</v>
      </c>
      <c r="B1845" s="26" t="str">
        <f t="shared" si="213"/>
        <v>SICODI</v>
      </c>
      <c r="C1845" s="9" t="str">
        <f t="shared" si="209"/>
        <v>Puno</v>
      </c>
      <c r="D1845" s="9" t="str">
        <f t="shared" si="210"/>
        <v>No Reporta</v>
      </c>
      <c r="E1845" s="9" t="str">
        <f t="shared" si="211"/>
        <v>No Reporta</v>
      </c>
      <c r="F1845" s="194" t="str">
        <f>+'Información ELECTRO PUNO'!E1825</f>
        <v>BT</v>
      </c>
      <c r="G1845" s="194">
        <f>+'Información ELECTRO PUNO'!G1825</f>
        <v>8</v>
      </c>
      <c r="H1845" s="9" t="str">
        <f t="shared" si="212"/>
        <v>Poste</v>
      </c>
      <c r="I1845" s="194" t="str">
        <f>+'Información ELECTRO PUNO'!F1825</f>
        <v>Concreto Armado</v>
      </c>
      <c r="J1845" s="194" t="str">
        <f>+'Información ELECTRO PUNO'!B1825</f>
        <v>PPC06</v>
      </c>
      <c r="K1845" s="9" t="str">
        <f t="shared" si="214"/>
        <v>POSTE DE CONCRETO ARMADO DE  8/300/120/240</v>
      </c>
      <c r="L1845" s="139">
        <f t="shared" si="215"/>
        <v>0.14000000000000001</v>
      </c>
    </row>
    <row r="1846" spans="1:12" x14ac:dyDescent="0.25">
      <c r="A1846" s="193">
        <f>+'Información ELECTRO PUNO'!A1826</f>
        <v>1825</v>
      </c>
      <c r="B1846" s="26" t="str">
        <f t="shared" si="213"/>
        <v>SICODI</v>
      </c>
      <c r="C1846" s="9" t="str">
        <f t="shared" si="209"/>
        <v>Puno</v>
      </c>
      <c r="D1846" s="9" t="str">
        <f t="shared" si="210"/>
        <v>No Reporta</v>
      </c>
      <c r="E1846" s="9" t="str">
        <f t="shared" si="211"/>
        <v>No Reporta</v>
      </c>
      <c r="F1846" s="194" t="str">
        <f>+'Información ELECTRO PUNO'!E1826</f>
        <v>BT</v>
      </c>
      <c r="G1846" s="194">
        <f>+'Información ELECTRO PUNO'!G1826</f>
        <v>8</v>
      </c>
      <c r="H1846" s="9" t="str">
        <f t="shared" si="212"/>
        <v>Poste</v>
      </c>
      <c r="I1846" s="194" t="str">
        <f>+'Información ELECTRO PUNO'!F1826</f>
        <v>Concreto Armado</v>
      </c>
      <c r="J1846" s="194" t="str">
        <f>+'Información ELECTRO PUNO'!B1826</f>
        <v>PPC06</v>
      </c>
      <c r="K1846" s="9" t="str">
        <f t="shared" si="214"/>
        <v>POSTE DE CONCRETO ARMADO DE  8/300/120/240</v>
      </c>
      <c r="L1846" s="139">
        <f t="shared" si="215"/>
        <v>0.14000000000000001</v>
      </c>
    </row>
    <row r="1847" spans="1:12" x14ac:dyDescent="0.25">
      <c r="A1847" s="193">
        <f>+'Información ELECTRO PUNO'!A1827</f>
        <v>1826</v>
      </c>
      <c r="B1847" s="26" t="str">
        <f t="shared" si="213"/>
        <v>SICODI</v>
      </c>
      <c r="C1847" s="9" t="str">
        <f t="shared" si="209"/>
        <v>Puno</v>
      </c>
      <c r="D1847" s="9" t="str">
        <f t="shared" si="210"/>
        <v>No Reporta</v>
      </c>
      <c r="E1847" s="9" t="str">
        <f t="shared" si="211"/>
        <v>No Reporta</v>
      </c>
      <c r="F1847" s="194" t="str">
        <f>+'Información ELECTRO PUNO'!E1827</f>
        <v>BT</v>
      </c>
      <c r="G1847" s="194">
        <f>+'Información ELECTRO PUNO'!G1827</f>
        <v>8</v>
      </c>
      <c r="H1847" s="9" t="str">
        <f t="shared" si="212"/>
        <v>Poste</v>
      </c>
      <c r="I1847" s="194" t="str">
        <f>+'Información ELECTRO PUNO'!F1827</f>
        <v>Concreto Armado</v>
      </c>
      <c r="J1847" s="194" t="str">
        <f>+'Información ELECTRO PUNO'!B1827</f>
        <v>PPC06</v>
      </c>
      <c r="K1847" s="9" t="str">
        <f t="shared" si="214"/>
        <v>POSTE DE CONCRETO ARMADO DE  8/300/120/240</v>
      </c>
      <c r="L1847" s="139">
        <f t="shared" si="215"/>
        <v>0.14000000000000001</v>
      </c>
    </row>
    <row r="1848" spans="1:12" x14ac:dyDescent="0.25">
      <c r="A1848" s="193">
        <f>+'Información ELECTRO PUNO'!A1828</f>
        <v>1827</v>
      </c>
      <c r="B1848" s="26" t="str">
        <f t="shared" si="213"/>
        <v>SICODI</v>
      </c>
      <c r="C1848" s="9" t="str">
        <f t="shared" si="209"/>
        <v>Puno</v>
      </c>
      <c r="D1848" s="9" t="str">
        <f t="shared" si="210"/>
        <v>No Reporta</v>
      </c>
      <c r="E1848" s="9" t="str">
        <f t="shared" si="211"/>
        <v>No Reporta</v>
      </c>
      <c r="F1848" s="194" t="str">
        <f>+'Información ELECTRO PUNO'!E1828</f>
        <v>BT</v>
      </c>
      <c r="G1848" s="194">
        <f>+'Información ELECTRO PUNO'!G1828</f>
        <v>8</v>
      </c>
      <c r="H1848" s="9" t="str">
        <f t="shared" si="212"/>
        <v>Poste</v>
      </c>
      <c r="I1848" s="194" t="str">
        <f>+'Información ELECTRO PUNO'!F1828</f>
        <v>Concreto Armado</v>
      </c>
      <c r="J1848" s="194" t="str">
        <f>+'Información ELECTRO PUNO'!B1828</f>
        <v>PPC06</v>
      </c>
      <c r="K1848" s="9" t="str">
        <f t="shared" si="214"/>
        <v>POSTE DE CONCRETO ARMADO DE  8/300/120/240</v>
      </c>
      <c r="L1848" s="139">
        <f t="shared" si="215"/>
        <v>0.14000000000000001</v>
      </c>
    </row>
    <row r="1849" spans="1:12" x14ac:dyDescent="0.25">
      <c r="A1849" s="193">
        <f>+'Información ELECTRO PUNO'!A1829</f>
        <v>1828</v>
      </c>
      <c r="B1849" s="26" t="str">
        <f t="shared" si="213"/>
        <v>SICODI</v>
      </c>
      <c r="C1849" s="9" t="str">
        <f t="shared" si="209"/>
        <v>Puno</v>
      </c>
      <c r="D1849" s="9" t="str">
        <f t="shared" si="210"/>
        <v>No Reporta</v>
      </c>
      <c r="E1849" s="9" t="str">
        <f t="shared" si="211"/>
        <v>No Reporta</v>
      </c>
      <c r="F1849" s="194" t="str">
        <f>+'Información ELECTRO PUNO'!E1829</f>
        <v>MT</v>
      </c>
      <c r="G1849" s="194">
        <f>+'Información ELECTRO PUNO'!G1829</f>
        <v>13</v>
      </c>
      <c r="H1849" s="9" t="str">
        <f t="shared" si="212"/>
        <v>Poste</v>
      </c>
      <c r="I1849" s="194" t="str">
        <f>+'Información ELECTRO PUNO'!F1829</f>
        <v>Concreto Armado C</v>
      </c>
      <c r="J1849" s="194" t="str">
        <f>+'Información ELECTRO PUNO'!B1829</f>
        <v>PPC20</v>
      </c>
      <c r="K1849" s="9" t="str">
        <f t="shared" si="214"/>
        <v>POSTE DE CONCRETO ARMADO DE 13/400/150/345</v>
      </c>
      <c r="L1849" s="139">
        <f t="shared" si="215"/>
        <v>0.54</v>
      </c>
    </row>
    <row r="1850" spans="1:12" x14ac:dyDescent="0.25">
      <c r="A1850" s="193">
        <f>+'Información ELECTRO PUNO'!A1830</f>
        <v>1829</v>
      </c>
      <c r="B1850" s="26" t="str">
        <f t="shared" si="213"/>
        <v>SICODI</v>
      </c>
      <c r="C1850" s="9" t="str">
        <f t="shared" si="209"/>
        <v>Puno</v>
      </c>
      <c r="D1850" s="9" t="str">
        <f t="shared" si="210"/>
        <v>No Reporta</v>
      </c>
      <c r="E1850" s="9" t="str">
        <f t="shared" si="211"/>
        <v>No Reporta</v>
      </c>
      <c r="F1850" s="194" t="str">
        <f>+'Información ELECTRO PUNO'!E1830</f>
        <v>BT</v>
      </c>
      <c r="G1850" s="194">
        <f>+'Información ELECTRO PUNO'!G1830</f>
        <v>8</v>
      </c>
      <c r="H1850" s="9" t="str">
        <f t="shared" si="212"/>
        <v>Poste</v>
      </c>
      <c r="I1850" s="194" t="str">
        <f>+'Información ELECTRO PUNO'!F1830</f>
        <v>Concreto Armado</v>
      </c>
      <c r="J1850" s="194" t="str">
        <f>+'Información ELECTRO PUNO'!B1830</f>
        <v>PPC06</v>
      </c>
      <c r="K1850" s="9" t="str">
        <f t="shared" si="214"/>
        <v>POSTE DE CONCRETO ARMADO DE  8/300/120/240</v>
      </c>
      <c r="L1850" s="139">
        <f t="shared" si="215"/>
        <v>0.14000000000000001</v>
      </c>
    </row>
    <row r="1851" spans="1:12" x14ac:dyDescent="0.25">
      <c r="A1851" s="193">
        <f>+'Información ELECTRO PUNO'!A1831</f>
        <v>1830</v>
      </c>
      <c r="B1851" s="26" t="str">
        <f t="shared" si="213"/>
        <v>SICODI</v>
      </c>
      <c r="C1851" s="9" t="str">
        <f t="shared" si="209"/>
        <v>Puno</v>
      </c>
      <c r="D1851" s="9" t="str">
        <f t="shared" si="210"/>
        <v>No Reporta</v>
      </c>
      <c r="E1851" s="9" t="str">
        <f t="shared" si="211"/>
        <v>No Reporta</v>
      </c>
      <c r="F1851" s="194" t="str">
        <f>+'Información ELECTRO PUNO'!E1831</f>
        <v>MT</v>
      </c>
      <c r="G1851" s="194">
        <f>+'Información ELECTRO PUNO'!G1831</f>
        <v>13</v>
      </c>
      <c r="H1851" s="9" t="str">
        <f t="shared" si="212"/>
        <v>Poste</v>
      </c>
      <c r="I1851" s="194" t="str">
        <f>+'Información ELECTRO PUNO'!F1831</f>
        <v>Concreto Armado C</v>
      </c>
      <c r="J1851" s="194" t="str">
        <f>+'Información ELECTRO PUNO'!B1831</f>
        <v>PPC20</v>
      </c>
      <c r="K1851" s="9" t="str">
        <f t="shared" si="214"/>
        <v>POSTE DE CONCRETO ARMADO DE 13/400/150/345</v>
      </c>
      <c r="L1851" s="139">
        <f t="shared" si="215"/>
        <v>0.54</v>
      </c>
    </row>
    <row r="1852" spans="1:12" x14ac:dyDescent="0.25">
      <c r="A1852" s="193">
        <f>+'Información ELECTRO PUNO'!A1832</f>
        <v>1831</v>
      </c>
      <c r="B1852" s="26" t="str">
        <f t="shared" si="213"/>
        <v>SICODI</v>
      </c>
      <c r="C1852" s="9" t="str">
        <f t="shared" si="209"/>
        <v>Puno</v>
      </c>
      <c r="D1852" s="9" t="str">
        <f t="shared" si="210"/>
        <v>No Reporta</v>
      </c>
      <c r="E1852" s="9" t="str">
        <f t="shared" si="211"/>
        <v>No Reporta</v>
      </c>
      <c r="F1852" s="194" t="str">
        <f>+'Información ELECTRO PUNO'!E1832</f>
        <v>MT</v>
      </c>
      <c r="G1852" s="194">
        <f>+'Información ELECTRO PUNO'!G1832</f>
        <v>13</v>
      </c>
      <c r="H1852" s="9" t="str">
        <f t="shared" si="212"/>
        <v>Poste</v>
      </c>
      <c r="I1852" s="194" t="str">
        <f>+'Información ELECTRO PUNO'!F1832</f>
        <v>Concreto Armado C</v>
      </c>
      <c r="J1852" s="194" t="str">
        <f>+'Información ELECTRO PUNO'!B1832</f>
        <v>PPC20</v>
      </c>
      <c r="K1852" s="9" t="str">
        <f t="shared" si="214"/>
        <v>POSTE DE CONCRETO ARMADO DE 13/400/150/345</v>
      </c>
      <c r="L1852" s="139">
        <f t="shared" si="215"/>
        <v>0.54</v>
      </c>
    </row>
    <row r="1853" spans="1:12" x14ac:dyDescent="0.25">
      <c r="A1853" s="193">
        <f>+'Información ELECTRO PUNO'!A1833</f>
        <v>1832</v>
      </c>
      <c r="B1853" s="26" t="str">
        <f t="shared" si="213"/>
        <v>SICODI</v>
      </c>
      <c r="C1853" s="9" t="str">
        <f t="shared" si="209"/>
        <v>Puno</v>
      </c>
      <c r="D1853" s="9" t="str">
        <f t="shared" si="210"/>
        <v>No Reporta</v>
      </c>
      <c r="E1853" s="9" t="str">
        <f t="shared" si="211"/>
        <v>No Reporta</v>
      </c>
      <c r="F1853" s="194" t="str">
        <f>+'Información ELECTRO PUNO'!E1833</f>
        <v>MT</v>
      </c>
      <c r="G1853" s="194">
        <f>+'Información ELECTRO PUNO'!G1833</f>
        <v>13</v>
      </c>
      <c r="H1853" s="9" t="str">
        <f t="shared" si="212"/>
        <v>Poste</v>
      </c>
      <c r="I1853" s="194" t="str">
        <f>+'Información ELECTRO PUNO'!F1833</f>
        <v>Concreto Armado C</v>
      </c>
      <c r="J1853" s="194" t="str">
        <f>+'Información ELECTRO PUNO'!B1833</f>
        <v>PPC20</v>
      </c>
      <c r="K1853" s="9" t="str">
        <f t="shared" si="214"/>
        <v>POSTE DE CONCRETO ARMADO DE 13/400/150/345</v>
      </c>
      <c r="L1853" s="139">
        <f t="shared" si="215"/>
        <v>0.54</v>
      </c>
    </row>
    <row r="1854" spans="1:12" x14ac:dyDescent="0.25">
      <c r="A1854" s="193">
        <f>+'Información ELECTRO PUNO'!A1834</f>
        <v>1833</v>
      </c>
      <c r="B1854" s="26" t="str">
        <f t="shared" si="213"/>
        <v>SICODI</v>
      </c>
      <c r="C1854" s="9" t="str">
        <f t="shared" si="209"/>
        <v>Puno</v>
      </c>
      <c r="D1854" s="9" t="str">
        <f t="shared" si="210"/>
        <v>No Reporta</v>
      </c>
      <c r="E1854" s="9" t="str">
        <f t="shared" si="211"/>
        <v>No Reporta</v>
      </c>
      <c r="F1854" s="194" t="str">
        <f>+'Información ELECTRO PUNO'!E1834</f>
        <v>MT</v>
      </c>
      <c r="G1854" s="194">
        <f>+'Información ELECTRO PUNO'!G1834</f>
        <v>13</v>
      </c>
      <c r="H1854" s="9" t="str">
        <f t="shared" si="212"/>
        <v>Poste</v>
      </c>
      <c r="I1854" s="194" t="str">
        <f>+'Información ELECTRO PUNO'!F1834</f>
        <v>Concreto Armado C</v>
      </c>
      <c r="J1854" s="194" t="str">
        <f>+'Información ELECTRO PUNO'!B1834</f>
        <v>PPC20</v>
      </c>
      <c r="K1854" s="9" t="str">
        <f t="shared" si="214"/>
        <v>POSTE DE CONCRETO ARMADO DE 13/400/150/345</v>
      </c>
      <c r="L1854" s="139">
        <f t="shared" si="215"/>
        <v>0.54</v>
      </c>
    </row>
    <row r="1855" spans="1:12" x14ac:dyDescent="0.25">
      <c r="A1855" s="193">
        <f>+'Información ELECTRO PUNO'!A1835</f>
        <v>1834</v>
      </c>
      <c r="B1855" s="26" t="str">
        <f t="shared" si="213"/>
        <v>SICODI</v>
      </c>
      <c r="C1855" s="9" t="str">
        <f t="shared" si="209"/>
        <v>Puno</v>
      </c>
      <c r="D1855" s="9" t="str">
        <f t="shared" si="210"/>
        <v>No Reporta</v>
      </c>
      <c r="E1855" s="9" t="str">
        <f t="shared" si="211"/>
        <v>No Reporta</v>
      </c>
      <c r="F1855" s="194" t="str">
        <f>+'Información ELECTRO PUNO'!E1835</f>
        <v>MT</v>
      </c>
      <c r="G1855" s="194">
        <f>+'Información ELECTRO PUNO'!G1835</f>
        <v>13</v>
      </c>
      <c r="H1855" s="9" t="str">
        <f t="shared" si="212"/>
        <v>Poste</v>
      </c>
      <c r="I1855" s="194" t="str">
        <f>+'Información ELECTRO PUNO'!F1835</f>
        <v>Concreto Armado C</v>
      </c>
      <c r="J1855" s="194" t="str">
        <f>+'Información ELECTRO PUNO'!B1835</f>
        <v>PPC20</v>
      </c>
      <c r="K1855" s="9" t="str">
        <f t="shared" si="214"/>
        <v>POSTE DE CONCRETO ARMADO DE 13/400/150/345</v>
      </c>
      <c r="L1855" s="139">
        <f t="shared" si="215"/>
        <v>0.54</v>
      </c>
    </row>
    <row r="1856" spans="1:12" x14ac:dyDescent="0.25">
      <c r="A1856" s="193">
        <f>+'Información ELECTRO PUNO'!A1836</f>
        <v>1835</v>
      </c>
      <c r="B1856" s="26" t="str">
        <f t="shared" si="213"/>
        <v>SICODI</v>
      </c>
      <c r="C1856" s="9" t="str">
        <f t="shared" si="209"/>
        <v>Puno</v>
      </c>
      <c r="D1856" s="9" t="str">
        <f t="shared" si="210"/>
        <v>No Reporta</v>
      </c>
      <c r="E1856" s="9" t="str">
        <f t="shared" si="211"/>
        <v>No Reporta</v>
      </c>
      <c r="F1856" s="194" t="str">
        <f>+'Información ELECTRO PUNO'!E1836</f>
        <v>MT</v>
      </c>
      <c r="G1856" s="194">
        <f>+'Información ELECTRO PUNO'!G1836</f>
        <v>13</v>
      </c>
      <c r="H1856" s="9" t="str">
        <f t="shared" si="212"/>
        <v>Poste</v>
      </c>
      <c r="I1856" s="194" t="str">
        <f>+'Información ELECTRO PUNO'!F1836</f>
        <v>Concreto Armado C</v>
      </c>
      <c r="J1856" s="194" t="str">
        <f>+'Información ELECTRO PUNO'!B1836</f>
        <v>PPC20</v>
      </c>
      <c r="K1856" s="9" t="str">
        <f t="shared" si="214"/>
        <v>POSTE DE CONCRETO ARMADO DE 13/400/150/345</v>
      </c>
      <c r="L1856" s="139">
        <f t="shared" si="215"/>
        <v>0.54</v>
      </c>
    </row>
    <row r="1857" spans="1:12" x14ac:dyDescent="0.25">
      <c r="A1857" s="193">
        <f>+'Información ELECTRO PUNO'!A1837</f>
        <v>1836</v>
      </c>
      <c r="B1857" s="26" t="str">
        <f t="shared" si="213"/>
        <v>SICODI</v>
      </c>
      <c r="C1857" s="9" t="str">
        <f t="shared" si="209"/>
        <v>Puno</v>
      </c>
      <c r="D1857" s="9" t="str">
        <f t="shared" si="210"/>
        <v>No Reporta</v>
      </c>
      <c r="E1857" s="9" t="str">
        <f t="shared" si="211"/>
        <v>No Reporta</v>
      </c>
      <c r="F1857" s="194" t="str">
        <f>+'Información ELECTRO PUNO'!E1837</f>
        <v>MT</v>
      </c>
      <c r="G1857" s="194">
        <f>+'Información ELECTRO PUNO'!G1837</f>
        <v>13</v>
      </c>
      <c r="H1857" s="9" t="str">
        <f t="shared" si="212"/>
        <v>Poste</v>
      </c>
      <c r="I1857" s="194" t="str">
        <f>+'Información ELECTRO PUNO'!F1837</f>
        <v>Concreto Armado C</v>
      </c>
      <c r="J1857" s="194" t="str">
        <f>+'Información ELECTRO PUNO'!B1837</f>
        <v>PPC20</v>
      </c>
      <c r="K1857" s="9" t="str">
        <f t="shared" si="214"/>
        <v>POSTE DE CONCRETO ARMADO DE 13/400/150/345</v>
      </c>
      <c r="L1857" s="139">
        <f t="shared" si="215"/>
        <v>0.54</v>
      </c>
    </row>
    <row r="1858" spans="1:12" x14ac:dyDescent="0.25">
      <c r="A1858" s="193">
        <f>+'Información ELECTRO PUNO'!A1838</f>
        <v>1837</v>
      </c>
      <c r="B1858" s="26" t="str">
        <f t="shared" si="213"/>
        <v>SICODI</v>
      </c>
      <c r="C1858" s="9" t="str">
        <f t="shared" si="209"/>
        <v>Puno</v>
      </c>
      <c r="D1858" s="9" t="str">
        <f t="shared" si="210"/>
        <v>No Reporta</v>
      </c>
      <c r="E1858" s="9" t="str">
        <f t="shared" si="211"/>
        <v>No Reporta</v>
      </c>
      <c r="F1858" s="194" t="str">
        <f>+'Información ELECTRO PUNO'!E1838</f>
        <v>MT</v>
      </c>
      <c r="G1858" s="194">
        <f>+'Información ELECTRO PUNO'!G1838</f>
        <v>13</v>
      </c>
      <c r="H1858" s="9" t="str">
        <f t="shared" si="212"/>
        <v>Poste</v>
      </c>
      <c r="I1858" s="194" t="str">
        <f>+'Información ELECTRO PUNO'!F1838</f>
        <v>Concreto Armado C</v>
      </c>
      <c r="J1858" s="194" t="str">
        <f>+'Información ELECTRO PUNO'!B1838</f>
        <v>PPC20</v>
      </c>
      <c r="K1858" s="9" t="str">
        <f t="shared" si="214"/>
        <v>POSTE DE CONCRETO ARMADO DE 13/400/150/345</v>
      </c>
      <c r="L1858" s="139">
        <f t="shared" si="215"/>
        <v>0.54</v>
      </c>
    </row>
    <row r="1859" spans="1:12" x14ac:dyDescent="0.25">
      <c r="A1859" s="193">
        <f>+'Información ELECTRO PUNO'!A1839</f>
        <v>1838</v>
      </c>
      <c r="B1859" s="26" t="str">
        <f t="shared" si="213"/>
        <v>SICODI</v>
      </c>
      <c r="C1859" s="9" t="str">
        <f t="shared" si="209"/>
        <v>Puno</v>
      </c>
      <c r="D1859" s="9" t="str">
        <f t="shared" si="210"/>
        <v>No Reporta</v>
      </c>
      <c r="E1859" s="9" t="str">
        <f t="shared" si="211"/>
        <v>No Reporta</v>
      </c>
      <c r="F1859" s="194" t="str">
        <f>+'Información ELECTRO PUNO'!E1839</f>
        <v>MT</v>
      </c>
      <c r="G1859" s="194">
        <f>+'Información ELECTRO PUNO'!G1839</f>
        <v>13</v>
      </c>
      <c r="H1859" s="9" t="str">
        <f t="shared" si="212"/>
        <v>Poste</v>
      </c>
      <c r="I1859" s="194" t="str">
        <f>+'Información ELECTRO PUNO'!F1839</f>
        <v>Concreto Armado C</v>
      </c>
      <c r="J1859" s="194" t="str">
        <f>+'Información ELECTRO PUNO'!B1839</f>
        <v>PPC20</v>
      </c>
      <c r="K1859" s="9" t="str">
        <f t="shared" si="214"/>
        <v>POSTE DE CONCRETO ARMADO DE 13/400/150/345</v>
      </c>
      <c r="L1859" s="139">
        <f t="shared" si="215"/>
        <v>0.54</v>
      </c>
    </row>
    <row r="1860" spans="1:12" x14ac:dyDescent="0.25">
      <c r="A1860" s="193">
        <f>+'Información ELECTRO PUNO'!A1840</f>
        <v>1839</v>
      </c>
      <c r="B1860" s="26" t="str">
        <f t="shared" si="213"/>
        <v>SICODI</v>
      </c>
      <c r="C1860" s="9" t="str">
        <f t="shared" si="209"/>
        <v>Puno</v>
      </c>
      <c r="D1860" s="9" t="str">
        <f t="shared" si="210"/>
        <v>No Reporta</v>
      </c>
      <c r="E1860" s="9" t="str">
        <f t="shared" si="211"/>
        <v>No Reporta</v>
      </c>
      <c r="F1860" s="194" t="str">
        <f>+'Información ELECTRO PUNO'!E1840</f>
        <v>MT</v>
      </c>
      <c r="G1860" s="194">
        <f>+'Información ELECTRO PUNO'!G1840</f>
        <v>13</v>
      </c>
      <c r="H1860" s="9" t="str">
        <f t="shared" si="212"/>
        <v>Poste</v>
      </c>
      <c r="I1860" s="194" t="str">
        <f>+'Información ELECTRO PUNO'!F1840</f>
        <v>Concreto Armado C</v>
      </c>
      <c r="J1860" s="194" t="str">
        <f>+'Información ELECTRO PUNO'!B1840</f>
        <v>PPC20</v>
      </c>
      <c r="K1860" s="9" t="str">
        <f t="shared" si="214"/>
        <v>POSTE DE CONCRETO ARMADO DE 13/400/150/345</v>
      </c>
      <c r="L1860" s="139">
        <f t="shared" si="215"/>
        <v>0.54</v>
      </c>
    </row>
    <row r="1861" spans="1:12" x14ac:dyDescent="0.25">
      <c r="A1861" s="193">
        <f>+'Información ELECTRO PUNO'!A1841</f>
        <v>1840</v>
      </c>
      <c r="B1861" s="26" t="str">
        <f t="shared" si="213"/>
        <v>SICODI</v>
      </c>
      <c r="C1861" s="9" t="str">
        <f t="shared" si="209"/>
        <v>Puno</v>
      </c>
      <c r="D1861" s="9" t="str">
        <f t="shared" si="210"/>
        <v>No Reporta</v>
      </c>
      <c r="E1861" s="9" t="str">
        <f t="shared" si="211"/>
        <v>No Reporta</v>
      </c>
      <c r="F1861" s="194" t="str">
        <f>+'Información ELECTRO PUNO'!E1841</f>
        <v>MT</v>
      </c>
      <c r="G1861" s="194">
        <f>+'Información ELECTRO PUNO'!G1841</f>
        <v>13</v>
      </c>
      <c r="H1861" s="9" t="str">
        <f t="shared" si="212"/>
        <v>Poste</v>
      </c>
      <c r="I1861" s="194" t="str">
        <f>+'Información ELECTRO PUNO'!F1841</f>
        <v>Concreto Armado C</v>
      </c>
      <c r="J1861" s="194" t="str">
        <f>+'Información ELECTRO PUNO'!B1841</f>
        <v>PPC20</v>
      </c>
      <c r="K1861" s="9" t="str">
        <f t="shared" si="214"/>
        <v>POSTE DE CONCRETO ARMADO DE 13/400/150/345</v>
      </c>
      <c r="L1861" s="139">
        <f t="shared" si="215"/>
        <v>0.54</v>
      </c>
    </row>
    <row r="1862" spans="1:12" x14ac:dyDescent="0.25">
      <c r="A1862" s="193">
        <f>+'Información ELECTRO PUNO'!A1842</f>
        <v>1841</v>
      </c>
      <c r="B1862" s="26" t="str">
        <f t="shared" si="213"/>
        <v>SICODI</v>
      </c>
      <c r="C1862" s="9" t="str">
        <f t="shared" si="209"/>
        <v>Puno</v>
      </c>
      <c r="D1862" s="9" t="str">
        <f t="shared" si="210"/>
        <v>No Reporta</v>
      </c>
      <c r="E1862" s="9" t="str">
        <f t="shared" si="211"/>
        <v>No Reporta</v>
      </c>
      <c r="F1862" s="194" t="str">
        <f>+'Información ELECTRO PUNO'!E1842</f>
        <v>MT</v>
      </c>
      <c r="G1862" s="194">
        <f>+'Información ELECTRO PUNO'!G1842</f>
        <v>13</v>
      </c>
      <c r="H1862" s="9" t="str">
        <f t="shared" si="212"/>
        <v>Poste</v>
      </c>
      <c r="I1862" s="194" t="str">
        <f>+'Información ELECTRO PUNO'!F1842</f>
        <v>Concreto Armado C</v>
      </c>
      <c r="J1862" s="194" t="str">
        <f>+'Información ELECTRO PUNO'!B1842</f>
        <v>PPC20</v>
      </c>
      <c r="K1862" s="9" t="str">
        <f t="shared" si="214"/>
        <v>POSTE DE CONCRETO ARMADO DE 13/400/150/345</v>
      </c>
      <c r="L1862" s="139">
        <f t="shared" si="215"/>
        <v>0.54</v>
      </c>
    </row>
    <row r="1863" spans="1:12" x14ac:dyDescent="0.25">
      <c r="A1863" s="193">
        <f>+'Información ELECTRO PUNO'!A1843</f>
        <v>1842</v>
      </c>
      <c r="B1863" s="26" t="str">
        <f t="shared" si="213"/>
        <v>SICODI</v>
      </c>
      <c r="C1863" s="9" t="str">
        <f t="shared" si="209"/>
        <v>Puno</v>
      </c>
      <c r="D1863" s="9" t="str">
        <f t="shared" si="210"/>
        <v>No Reporta</v>
      </c>
      <c r="E1863" s="9" t="str">
        <f t="shared" si="211"/>
        <v>No Reporta</v>
      </c>
      <c r="F1863" s="194" t="str">
        <f>+'Información ELECTRO PUNO'!E1843</f>
        <v>MT</v>
      </c>
      <c r="G1863" s="194">
        <f>+'Información ELECTRO PUNO'!G1843</f>
        <v>13</v>
      </c>
      <c r="H1863" s="9" t="str">
        <f t="shared" si="212"/>
        <v>Poste</v>
      </c>
      <c r="I1863" s="194" t="str">
        <f>+'Información ELECTRO PUNO'!F1843</f>
        <v>Concreto Armado C</v>
      </c>
      <c r="J1863" s="194" t="str">
        <f>+'Información ELECTRO PUNO'!B1843</f>
        <v>PPC20</v>
      </c>
      <c r="K1863" s="9" t="str">
        <f t="shared" si="214"/>
        <v>POSTE DE CONCRETO ARMADO DE 13/400/150/345</v>
      </c>
      <c r="L1863" s="139">
        <f t="shared" si="215"/>
        <v>0.54</v>
      </c>
    </row>
    <row r="1864" spans="1:12" x14ac:dyDescent="0.25">
      <c r="A1864" s="193">
        <f>+'Información ELECTRO PUNO'!A1844</f>
        <v>1843</v>
      </c>
      <c r="B1864" s="26" t="str">
        <f t="shared" si="213"/>
        <v>SICODI</v>
      </c>
      <c r="C1864" s="9" t="str">
        <f t="shared" si="209"/>
        <v>Puno</v>
      </c>
      <c r="D1864" s="9" t="str">
        <f t="shared" si="210"/>
        <v>No Reporta</v>
      </c>
      <c r="E1864" s="9" t="str">
        <f t="shared" si="211"/>
        <v>No Reporta</v>
      </c>
      <c r="F1864" s="194" t="str">
        <f>+'Información ELECTRO PUNO'!E1844</f>
        <v>MT</v>
      </c>
      <c r="G1864" s="194">
        <f>+'Información ELECTRO PUNO'!G1844</f>
        <v>13</v>
      </c>
      <c r="H1864" s="9" t="str">
        <f t="shared" si="212"/>
        <v>Poste</v>
      </c>
      <c r="I1864" s="194" t="str">
        <f>+'Información ELECTRO PUNO'!F1844</f>
        <v>Concreto Armado C</v>
      </c>
      <c r="J1864" s="194" t="str">
        <f>+'Información ELECTRO PUNO'!B1844</f>
        <v>PPC20</v>
      </c>
      <c r="K1864" s="9" t="str">
        <f t="shared" si="214"/>
        <v>POSTE DE CONCRETO ARMADO DE 13/400/150/345</v>
      </c>
      <c r="L1864" s="139">
        <f t="shared" si="215"/>
        <v>0.54</v>
      </c>
    </row>
    <row r="1865" spans="1:12" x14ac:dyDescent="0.25">
      <c r="A1865" s="193">
        <f>+'Información ELECTRO PUNO'!A1845</f>
        <v>1844</v>
      </c>
      <c r="B1865" s="26" t="str">
        <f t="shared" si="213"/>
        <v>SICODI</v>
      </c>
      <c r="C1865" s="9" t="str">
        <f t="shared" si="209"/>
        <v>Puno</v>
      </c>
      <c r="D1865" s="9" t="str">
        <f t="shared" si="210"/>
        <v>No Reporta</v>
      </c>
      <c r="E1865" s="9" t="str">
        <f t="shared" si="211"/>
        <v>No Reporta</v>
      </c>
      <c r="F1865" s="194" t="str">
        <f>+'Información ELECTRO PUNO'!E1845</f>
        <v>MT</v>
      </c>
      <c r="G1865" s="194">
        <f>+'Información ELECTRO PUNO'!G1845</f>
        <v>13</v>
      </c>
      <c r="H1865" s="9" t="str">
        <f t="shared" si="212"/>
        <v>Poste</v>
      </c>
      <c r="I1865" s="194" t="str">
        <f>+'Información ELECTRO PUNO'!F1845</f>
        <v>Concreto Armado C</v>
      </c>
      <c r="J1865" s="194" t="str">
        <f>+'Información ELECTRO PUNO'!B1845</f>
        <v>PPC20</v>
      </c>
      <c r="K1865" s="9" t="str">
        <f t="shared" si="214"/>
        <v>POSTE DE CONCRETO ARMADO DE 13/400/150/345</v>
      </c>
      <c r="L1865" s="139">
        <f t="shared" si="215"/>
        <v>0.54</v>
      </c>
    </row>
    <row r="1866" spans="1:12" x14ac:dyDescent="0.25">
      <c r="A1866" s="193">
        <f>+'Información ELECTRO PUNO'!A1846</f>
        <v>1845</v>
      </c>
      <c r="B1866" s="26" t="str">
        <f t="shared" si="213"/>
        <v>SICODI</v>
      </c>
      <c r="C1866" s="9" t="str">
        <f t="shared" si="209"/>
        <v>Puno</v>
      </c>
      <c r="D1866" s="9" t="str">
        <f t="shared" si="210"/>
        <v>No Reporta</v>
      </c>
      <c r="E1866" s="9" t="str">
        <f t="shared" si="211"/>
        <v>No Reporta</v>
      </c>
      <c r="F1866" s="194" t="str">
        <f>+'Información ELECTRO PUNO'!E1846</f>
        <v>MT</v>
      </c>
      <c r="G1866" s="194">
        <f>+'Información ELECTRO PUNO'!G1846</f>
        <v>13</v>
      </c>
      <c r="H1866" s="9" t="str">
        <f t="shared" si="212"/>
        <v>Poste</v>
      </c>
      <c r="I1866" s="194" t="str">
        <f>+'Información ELECTRO PUNO'!F1846</f>
        <v>Concreto Armado C</v>
      </c>
      <c r="J1866" s="194" t="str">
        <f>+'Información ELECTRO PUNO'!B1846</f>
        <v>PPC20</v>
      </c>
      <c r="K1866" s="9" t="str">
        <f t="shared" si="214"/>
        <v>POSTE DE CONCRETO ARMADO DE 13/400/150/345</v>
      </c>
      <c r="L1866" s="139">
        <f t="shared" si="215"/>
        <v>0.54</v>
      </c>
    </row>
    <row r="1867" spans="1:12" x14ac:dyDescent="0.25">
      <c r="A1867" s="193">
        <f>+'Información ELECTRO PUNO'!A1847</f>
        <v>1846</v>
      </c>
      <c r="B1867" s="26" t="str">
        <f t="shared" si="213"/>
        <v>SICODI</v>
      </c>
      <c r="C1867" s="9" t="str">
        <f t="shared" si="209"/>
        <v>Puno</v>
      </c>
      <c r="D1867" s="9" t="str">
        <f t="shared" si="210"/>
        <v>No Reporta</v>
      </c>
      <c r="E1867" s="9" t="str">
        <f t="shared" si="211"/>
        <v>No Reporta</v>
      </c>
      <c r="F1867" s="194" t="str">
        <f>+'Información ELECTRO PUNO'!E1847</f>
        <v>MT</v>
      </c>
      <c r="G1867" s="194">
        <f>+'Información ELECTRO PUNO'!G1847</f>
        <v>13</v>
      </c>
      <c r="H1867" s="9" t="str">
        <f t="shared" si="212"/>
        <v>Poste</v>
      </c>
      <c r="I1867" s="194" t="str">
        <f>+'Información ELECTRO PUNO'!F1847</f>
        <v>Concreto Armado C</v>
      </c>
      <c r="J1867" s="194" t="str">
        <f>+'Información ELECTRO PUNO'!B1847</f>
        <v>PPC20</v>
      </c>
      <c r="K1867" s="9" t="str">
        <f t="shared" si="214"/>
        <v>POSTE DE CONCRETO ARMADO DE 13/400/150/345</v>
      </c>
      <c r="L1867" s="139">
        <f t="shared" si="215"/>
        <v>0.54</v>
      </c>
    </row>
    <row r="1868" spans="1:12" x14ac:dyDescent="0.25">
      <c r="A1868" s="193">
        <f>+'Información ELECTRO PUNO'!A1848</f>
        <v>1847</v>
      </c>
      <c r="B1868" s="26" t="str">
        <f t="shared" si="213"/>
        <v>SICODI</v>
      </c>
      <c r="C1868" s="9" t="str">
        <f t="shared" si="209"/>
        <v>Puno</v>
      </c>
      <c r="D1868" s="9" t="str">
        <f t="shared" si="210"/>
        <v>No Reporta</v>
      </c>
      <c r="E1868" s="9" t="str">
        <f t="shared" si="211"/>
        <v>No Reporta</v>
      </c>
      <c r="F1868" s="194" t="str">
        <f>+'Información ELECTRO PUNO'!E1848</f>
        <v>MT</v>
      </c>
      <c r="G1868" s="194">
        <f>+'Información ELECTRO PUNO'!G1848</f>
        <v>13</v>
      </c>
      <c r="H1868" s="9" t="str">
        <f t="shared" si="212"/>
        <v>Poste</v>
      </c>
      <c r="I1868" s="194" t="str">
        <f>+'Información ELECTRO PUNO'!F1848</f>
        <v>Concreto Armado C</v>
      </c>
      <c r="J1868" s="194" t="str">
        <f>+'Información ELECTRO PUNO'!B1848</f>
        <v>PPC20</v>
      </c>
      <c r="K1868" s="9" t="str">
        <f t="shared" si="214"/>
        <v>POSTE DE CONCRETO ARMADO DE 13/400/150/345</v>
      </c>
      <c r="L1868" s="139">
        <f t="shared" si="215"/>
        <v>0.54</v>
      </c>
    </row>
    <row r="1869" spans="1:12" x14ac:dyDescent="0.25">
      <c r="A1869" s="193">
        <f>+'Información ELECTRO PUNO'!A1849</f>
        <v>1848</v>
      </c>
      <c r="B1869" s="26" t="str">
        <f t="shared" si="213"/>
        <v>SICODI</v>
      </c>
      <c r="C1869" s="9" t="str">
        <f t="shared" si="209"/>
        <v>Puno</v>
      </c>
      <c r="D1869" s="9" t="str">
        <f t="shared" si="210"/>
        <v>No Reporta</v>
      </c>
      <c r="E1869" s="9" t="str">
        <f t="shared" si="211"/>
        <v>No Reporta</v>
      </c>
      <c r="F1869" s="194" t="str">
        <f>+'Información ELECTRO PUNO'!E1849</f>
        <v>MT</v>
      </c>
      <c r="G1869" s="194">
        <f>+'Información ELECTRO PUNO'!G1849</f>
        <v>13</v>
      </c>
      <c r="H1869" s="9" t="str">
        <f t="shared" si="212"/>
        <v>Poste</v>
      </c>
      <c r="I1869" s="194" t="str">
        <f>+'Información ELECTRO PUNO'!F1849</f>
        <v>Concreto Armado C</v>
      </c>
      <c r="J1869" s="194" t="str">
        <f>+'Información ELECTRO PUNO'!B1849</f>
        <v>PPC20</v>
      </c>
      <c r="K1869" s="9" t="str">
        <f t="shared" si="214"/>
        <v>POSTE DE CONCRETO ARMADO DE 13/400/150/345</v>
      </c>
      <c r="L1869" s="139">
        <f t="shared" si="215"/>
        <v>0.54</v>
      </c>
    </row>
    <row r="1870" spans="1:12" x14ac:dyDescent="0.25">
      <c r="A1870" s="193">
        <f>+'Información ELECTRO PUNO'!A1850</f>
        <v>1849</v>
      </c>
      <c r="B1870" s="26" t="str">
        <f t="shared" si="213"/>
        <v>SICODI</v>
      </c>
      <c r="C1870" s="9" t="str">
        <f t="shared" si="209"/>
        <v>Puno</v>
      </c>
      <c r="D1870" s="9" t="str">
        <f t="shared" si="210"/>
        <v>No Reporta</v>
      </c>
      <c r="E1870" s="9" t="str">
        <f t="shared" si="211"/>
        <v>No Reporta</v>
      </c>
      <c r="F1870" s="194" t="str">
        <f>+'Información ELECTRO PUNO'!E1850</f>
        <v>MT</v>
      </c>
      <c r="G1870" s="194">
        <f>+'Información ELECTRO PUNO'!G1850</f>
        <v>13</v>
      </c>
      <c r="H1870" s="9" t="str">
        <f t="shared" si="212"/>
        <v>Poste</v>
      </c>
      <c r="I1870" s="194" t="str">
        <f>+'Información ELECTRO PUNO'!F1850</f>
        <v>Concreto Armado C</v>
      </c>
      <c r="J1870" s="194" t="str">
        <f>+'Información ELECTRO PUNO'!B1850</f>
        <v>PPC20</v>
      </c>
      <c r="K1870" s="9" t="str">
        <f t="shared" si="214"/>
        <v>POSTE DE CONCRETO ARMADO DE 13/400/150/345</v>
      </c>
      <c r="L1870" s="139">
        <f t="shared" si="215"/>
        <v>0.54</v>
      </c>
    </row>
    <row r="1871" spans="1:12" x14ac:dyDescent="0.25">
      <c r="A1871" s="193">
        <f>+'Información ELECTRO PUNO'!A1851</f>
        <v>1850</v>
      </c>
      <c r="B1871" s="26" t="str">
        <f t="shared" si="213"/>
        <v>SICODI</v>
      </c>
      <c r="C1871" s="9" t="str">
        <f t="shared" si="209"/>
        <v>Puno</v>
      </c>
      <c r="D1871" s="9" t="str">
        <f t="shared" si="210"/>
        <v>No Reporta</v>
      </c>
      <c r="E1871" s="9" t="str">
        <f t="shared" si="211"/>
        <v>No Reporta</v>
      </c>
      <c r="F1871" s="194" t="str">
        <f>+'Información ELECTRO PUNO'!E1851</f>
        <v>MT</v>
      </c>
      <c r="G1871" s="194">
        <f>+'Información ELECTRO PUNO'!G1851</f>
        <v>13</v>
      </c>
      <c r="H1871" s="9" t="str">
        <f t="shared" si="212"/>
        <v>Poste</v>
      </c>
      <c r="I1871" s="194" t="str">
        <f>+'Información ELECTRO PUNO'!F1851</f>
        <v>Concreto Armado C</v>
      </c>
      <c r="J1871" s="194" t="str">
        <f>+'Información ELECTRO PUNO'!B1851</f>
        <v>PPC20</v>
      </c>
      <c r="K1871" s="9" t="str">
        <f t="shared" si="214"/>
        <v>POSTE DE CONCRETO ARMADO DE 13/400/150/345</v>
      </c>
      <c r="L1871" s="139">
        <f t="shared" si="215"/>
        <v>0.54</v>
      </c>
    </row>
    <row r="1872" spans="1:12" x14ac:dyDescent="0.25">
      <c r="A1872" s="193">
        <f>+'Información ELECTRO PUNO'!A1852</f>
        <v>1851</v>
      </c>
      <c r="B1872" s="26" t="str">
        <f t="shared" si="213"/>
        <v>SICODI</v>
      </c>
      <c r="C1872" s="9" t="str">
        <f t="shared" si="209"/>
        <v>Puno</v>
      </c>
      <c r="D1872" s="9" t="str">
        <f t="shared" si="210"/>
        <v>No Reporta</v>
      </c>
      <c r="E1872" s="9" t="str">
        <f t="shared" si="211"/>
        <v>No Reporta</v>
      </c>
      <c r="F1872" s="194" t="str">
        <f>+'Información ELECTRO PUNO'!E1852</f>
        <v>MT</v>
      </c>
      <c r="G1872" s="194">
        <f>+'Información ELECTRO PUNO'!G1852</f>
        <v>13</v>
      </c>
      <c r="H1872" s="9" t="str">
        <f t="shared" si="212"/>
        <v>Poste</v>
      </c>
      <c r="I1872" s="194" t="str">
        <f>+'Información ELECTRO PUNO'!F1852</f>
        <v>Concreto Armado C</v>
      </c>
      <c r="J1872" s="194" t="str">
        <f>+'Información ELECTRO PUNO'!B1852</f>
        <v>PPC20</v>
      </c>
      <c r="K1872" s="9" t="str">
        <f t="shared" si="214"/>
        <v>POSTE DE CONCRETO ARMADO DE 13/400/150/345</v>
      </c>
      <c r="L1872" s="139">
        <f t="shared" si="215"/>
        <v>0.54</v>
      </c>
    </row>
    <row r="1873" spans="1:12" x14ac:dyDescent="0.25">
      <c r="A1873" s="193">
        <f>+'Información ELECTRO PUNO'!A1853</f>
        <v>1852</v>
      </c>
      <c r="B1873" s="26" t="str">
        <f t="shared" si="213"/>
        <v>SICODI</v>
      </c>
      <c r="C1873" s="9" t="str">
        <f t="shared" si="209"/>
        <v>Puno</v>
      </c>
      <c r="D1873" s="9" t="str">
        <f t="shared" si="210"/>
        <v>No Reporta</v>
      </c>
      <c r="E1873" s="9" t="str">
        <f t="shared" si="211"/>
        <v>No Reporta</v>
      </c>
      <c r="F1873" s="194" t="str">
        <f>+'Información ELECTRO PUNO'!E1853</f>
        <v>MT</v>
      </c>
      <c r="G1873" s="194">
        <f>+'Información ELECTRO PUNO'!G1853</f>
        <v>13</v>
      </c>
      <c r="H1873" s="9" t="str">
        <f t="shared" si="212"/>
        <v>Poste</v>
      </c>
      <c r="I1873" s="194" t="str">
        <f>+'Información ELECTRO PUNO'!F1853</f>
        <v>Concreto Armado C</v>
      </c>
      <c r="J1873" s="194" t="str">
        <f>+'Información ELECTRO PUNO'!B1853</f>
        <v>PPC20</v>
      </c>
      <c r="K1873" s="9" t="str">
        <f t="shared" si="214"/>
        <v>POSTE DE CONCRETO ARMADO DE 13/400/150/345</v>
      </c>
      <c r="L1873" s="139">
        <f t="shared" si="215"/>
        <v>0.54</v>
      </c>
    </row>
    <row r="1874" spans="1:12" x14ac:dyDescent="0.25">
      <c r="A1874" s="193">
        <f>+'Información ELECTRO PUNO'!A1854</f>
        <v>1853</v>
      </c>
      <c r="B1874" s="26" t="str">
        <f t="shared" si="213"/>
        <v>SICODI</v>
      </c>
      <c r="C1874" s="9" t="str">
        <f t="shared" si="209"/>
        <v>Puno</v>
      </c>
      <c r="D1874" s="9" t="str">
        <f t="shared" si="210"/>
        <v>No Reporta</v>
      </c>
      <c r="E1874" s="9" t="str">
        <f t="shared" si="211"/>
        <v>No Reporta</v>
      </c>
      <c r="F1874" s="194" t="str">
        <f>+'Información ELECTRO PUNO'!E1854</f>
        <v>MT</v>
      </c>
      <c r="G1874" s="194">
        <f>+'Información ELECTRO PUNO'!G1854</f>
        <v>13</v>
      </c>
      <c r="H1874" s="9" t="str">
        <f t="shared" si="212"/>
        <v>Poste</v>
      </c>
      <c r="I1874" s="194" t="str">
        <f>+'Información ELECTRO PUNO'!F1854</f>
        <v>Concreto Armado C</v>
      </c>
      <c r="J1874" s="194" t="str">
        <f>+'Información ELECTRO PUNO'!B1854</f>
        <v>PPC20</v>
      </c>
      <c r="K1874" s="9" t="str">
        <f t="shared" si="214"/>
        <v>POSTE DE CONCRETO ARMADO DE 13/400/150/345</v>
      </c>
      <c r="L1874" s="139">
        <f t="shared" si="215"/>
        <v>0.54</v>
      </c>
    </row>
    <row r="1875" spans="1:12" x14ac:dyDescent="0.25">
      <c r="A1875" s="193">
        <f>+'Información ELECTRO PUNO'!A1855</f>
        <v>1854</v>
      </c>
      <c r="B1875" s="26" t="str">
        <f t="shared" si="213"/>
        <v>SICODI</v>
      </c>
      <c r="C1875" s="9" t="str">
        <f t="shared" si="209"/>
        <v>Puno</v>
      </c>
      <c r="D1875" s="9" t="str">
        <f t="shared" si="210"/>
        <v>No Reporta</v>
      </c>
      <c r="E1875" s="9" t="str">
        <f t="shared" si="211"/>
        <v>No Reporta</v>
      </c>
      <c r="F1875" s="194" t="str">
        <f>+'Información ELECTRO PUNO'!E1855</f>
        <v>MT</v>
      </c>
      <c r="G1875" s="194">
        <f>+'Información ELECTRO PUNO'!G1855</f>
        <v>13</v>
      </c>
      <c r="H1875" s="9" t="str">
        <f t="shared" si="212"/>
        <v>Poste</v>
      </c>
      <c r="I1875" s="194" t="str">
        <f>+'Información ELECTRO PUNO'!F1855</f>
        <v>Concreto Armado C</v>
      </c>
      <c r="J1875" s="194" t="str">
        <f>+'Información ELECTRO PUNO'!B1855</f>
        <v>PPC20</v>
      </c>
      <c r="K1875" s="9" t="str">
        <f t="shared" si="214"/>
        <v>POSTE DE CONCRETO ARMADO DE 13/400/150/345</v>
      </c>
      <c r="L1875" s="139">
        <f t="shared" si="215"/>
        <v>0.54</v>
      </c>
    </row>
    <row r="1876" spans="1:12" x14ac:dyDescent="0.25">
      <c r="A1876" s="193">
        <f>+'Información ELECTRO PUNO'!A1856</f>
        <v>1855</v>
      </c>
      <c r="B1876" s="26" t="str">
        <f t="shared" si="213"/>
        <v>SICODI</v>
      </c>
      <c r="C1876" s="9" t="str">
        <f t="shared" si="209"/>
        <v>Puno</v>
      </c>
      <c r="D1876" s="9" t="str">
        <f t="shared" si="210"/>
        <v>No Reporta</v>
      </c>
      <c r="E1876" s="9" t="str">
        <f t="shared" si="211"/>
        <v>No Reporta</v>
      </c>
      <c r="F1876" s="194" t="str">
        <f>+'Información ELECTRO PUNO'!E1856</f>
        <v>MT</v>
      </c>
      <c r="G1876" s="194">
        <f>+'Información ELECTRO PUNO'!G1856</f>
        <v>13</v>
      </c>
      <c r="H1876" s="9" t="str">
        <f t="shared" si="212"/>
        <v>Poste</v>
      </c>
      <c r="I1876" s="194" t="str">
        <f>+'Información ELECTRO PUNO'!F1856</f>
        <v>Concreto Armado C</v>
      </c>
      <c r="J1876" s="194" t="str">
        <f>+'Información ELECTRO PUNO'!B1856</f>
        <v>PPC20</v>
      </c>
      <c r="K1876" s="9" t="str">
        <f t="shared" si="214"/>
        <v>POSTE DE CONCRETO ARMADO DE 13/400/150/345</v>
      </c>
      <c r="L1876" s="139">
        <f t="shared" si="215"/>
        <v>0.54</v>
      </c>
    </row>
    <row r="1877" spans="1:12" x14ac:dyDescent="0.25">
      <c r="A1877" s="193">
        <f>+'Información ELECTRO PUNO'!A1857</f>
        <v>1856</v>
      </c>
      <c r="B1877" s="26" t="str">
        <f t="shared" si="213"/>
        <v>SICODI</v>
      </c>
      <c r="C1877" s="9" t="str">
        <f t="shared" si="209"/>
        <v>Puno</v>
      </c>
      <c r="D1877" s="9" t="str">
        <f t="shared" si="210"/>
        <v>No Reporta</v>
      </c>
      <c r="E1877" s="9" t="str">
        <f t="shared" si="211"/>
        <v>No Reporta</v>
      </c>
      <c r="F1877" s="194" t="str">
        <f>+'Información ELECTRO PUNO'!E1857</f>
        <v>MT</v>
      </c>
      <c r="G1877" s="194">
        <f>+'Información ELECTRO PUNO'!G1857</f>
        <v>13</v>
      </c>
      <c r="H1877" s="9" t="str">
        <f t="shared" si="212"/>
        <v>Poste</v>
      </c>
      <c r="I1877" s="194" t="str">
        <f>+'Información ELECTRO PUNO'!F1857</f>
        <v>Concreto Armado C</v>
      </c>
      <c r="J1877" s="194" t="str">
        <f>+'Información ELECTRO PUNO'!B1857</f>
        <v>PPC20</v>
      </c>
      <c r="K1877" s="9" t="str">
        <f t="shared" si="214"/>
        <v>POSTE DE CONCRETO ARMADO DE 13/400/150/345</v>
      </c>
      <c r="L1877" s="139">
        <f t="shared" si="215"/>
        <v>0.54</v>
      </c>
    </row>
    <row r="1878" spans="1:12" x14ac:dyDescent="0.25">
      <c r="A1878" s="193">
        <f>+'Información ELECTRO PUNO'!A1858</f>
        <v>1857</v>
      </c>
      <c r="B1878" s="26" t="str">
        <f t="shared" si="213"/>
        <v>SICODI</v>
      </c>
      <c r="C1878" s="9" t="str">
        <f t="shared" ref="C1878:C1941" si="216">+$C$10</f>
        <v>Puno</v>
      </c>
      <c r="D1878" s="9" t="str">
        <f t="shared" ref="D1878:D1941" si="217">+$D$10</f>
        <v>No Reporta</v>
      </c>
      <c r="E1878" s="9" t="str">
        <f t="shared" ref="E1878:E1941" si="218">+$E$10</f>
        <v>No Reporta</v>
      </c>
      <c r="F1878" s="194" t="str">
        <f>+'Información ELECTRO PUNO'!E1858</f>
        <v>MT</v>
      </c>
      <c r="G1878" s="194">
        <f>+'Información ELECTRO PUNO'!G1858</f>
        <v>13</v>
      </c>
      <c r="H1878" s="9" t="str">
        <f t="shared" ref="H1878:H1941" si="219">+$H$10</f>
        <v>Poste</v>
      </c>
      <c r="I1878" s="194" t="str">
        <f>+'Información ELECTRO PUNO'!F1858</f>
        <v>Concreto Armado C</v>
      </c>
      <c r="J1878" s="194" t="str">
        <f>+'Información ELECTRO PUNO'!B1858</f>
        <v>PPC20</v>
      </c>
      <c r="K1878" s="9" t="str">
        <f t="shared" si="214"/>
        <v>POSTE DE CONCRETO ARMADO DE 13/400/150/345</v>
      </c>
      <c r="L1878" s="139">
        <f t="shared" si="215"/>
        <v>0.54</v>
      </c>
    </row>
    <row r="1879" spans="1:12" x14ac:dyDescent="0.25">
      <c r="A1879" s="193">
        <f>+'Información ELECTRO PUNO'!A1859</f>
        <v>1858</v>
      </c>
      <c r="B1879" s="26" t="str">
        <f t="shared" ref="B1879:B1942" si="220">+INDEX($B$8:$B$16,MATCH(J1879,$J$8:$J$16,0))</f>
        <v>SICODI</v>
      </c>
      <c r="C1879" s="9" t="str">
        <f t="shared" si="216"/>
        <v>Puno</v>
      </c>
      <c r="D1879" s="9" t="str">
        <f t="shared" si="217"/>
        <v>No Reporta</v>
      </c>
      <c r="E1879" s="9" t="str">
        <f t="shared" si="218"/>
        <v>No Reporta</v>
      </c>
      <c r="F1879" s="194" t="str">
        <f>+'Información ELECTRO PUNO'!E1859</f>
        <v>MT</v>
      </c>
      <c r="G1879" s="194">
        <f>+'Información ELECTRO PUNO'!G1859</f>
        <v>13</v>
      </c>
      <c r="H1879" s="9" t="str">
        <f t="shared" si="219"/>
        <v>Poste</v>
      </c>
      <c r="I1879" s="194" t="str">
        <f>+'Información ELECTRO PUNO'!F1859</f>
        <v>Concreto Armado C</v>
      </c>
      <c r="J1879" s="194" t="str">
        <f>+'Información ELECTRO PUNO'!B1859</f>
        <v>PPC20</v>
      </c>
      <c r="K1879" s="9" t="str">
        <f t="shared" ref="K1879:K1942" si="221">+VLOOKUP(J1879,$J$8:$K$16,2,FALSE)</f>
        <v>POSTE DE CONCRETO ARMADO DE 13/400/150/345</v>
      </c>
      <c r="L1879" s="139">
        <f t="shared" ref="L1879:L1942" si="222">+VLOOKUP(J1879,$J$8:$U$16,12,FALSE)</f>
        <v>0.54</v>
      </c>
    </row>
    <row r="1880" spans="1:12" x14ac:dyDescent="0.25">
      <c r="A1880" s="193">
        <f>+'Información ELECTRO PUNO'!A1860</f>
        <v>1859</v>
      </c>
      <c r="B1880" s="26" t="str">
        <f t="shared" si="220"/>
        <v>SICODI</v>
      </c>
      <c r="C1880" s="9" t="str">
        <f t="shared" si="216"/>
        <v>Puno</v>
      </c>
      <c r="D1880" s="9" t="str">
        <f t="shared" si="217"/>
        <v>No Reporta</v>
      </c>
      <c r="E1880" s="9" t="str">
        <f t="shared" si="218"/>
        <v>No Reporta</v>
      </c>
      <c r="F1880" s="194" t="str">
        <f>+'Información ELECTRO PUNO'!E1860</f>
        <v>MT</v>
      </c>
      <c r="G1880" s="194">
        <f>+'Información ELECTRO PUNO'!G1860</f>
        <v>13</v>
      </c>
      <c r="H1880" s="9" t="str">
        <f t="shared" si="219"/>
        <v>Poste</v>
      </c>
      <c r="I1880" s="194" t="str">
        <f>+'Información ELECTRO PUNO'!F1860</f>
        <v>Concreto Armado C</v>
      </c>
      <c r="J1880" s="194" t="str">
        <f>+'Información ELECTRO PUNO'!B1860</f>
        <v>PPC20</v>
      </c>
      <c r="K1880" s="9" t="str">
        <f t="shared" si="221"/>
        <v>POSTE DE CONCRETO ARMADO DE 13/400/150/345</v>
      </c>
      <c r="L1880" s="139">
        <f t="shared" si="222"/>
        <v>0.54</v>
      </c>
    </row>
    <row r="1881" spans="1:12" x14ac:dyDescent="0.25">
      <c r="A1881" s="193">
        <f>+'Información ELECTRO PUNO'!A1861</f>
        <v>1860</v>
      </c>
      <c r="B1881" s="26" t="str">
        <f t="shared" si="220"/>
        <v>SICODI</v>
      </c>
      <c r="C1881" s="9" t="str">
        <f t="shared" si="216"/>
        <v>Puno</v>
      </c>
      <c r="D1881" s="9" t="str">
        <f t="shared" si="217"/>
        <v>No Reporta</v>
      </c>
      <c r="E1881" s="9" t="str">
        <f t="shared" si="218"/>
        <v>No Reporta</v>
      </c>
      <c r="F1881" s="194" t="str">
        <f>+'Información ELECTRO PUNO'!E1861</f>
        <v>MT</v>
      </c>
      <c r="G1881" s="194">
        <f>+'Información ELECTRO PUNO'!G1861</f>
        <v>13</v>
      </c>
      <c r="H1881" s="9" t="str">
        <f t="shared" si="219"/>
        <v>Poste</v>
      </c>
      <c r="I1881" s="194" t="str">
        <f>+'Información ELECTRO PUNO'!F1861</f>
        <v>Concreto Armado C</v>
      </c>
      <c r="J1881" s="194" t="str">
        <f>+'Información ELECTRO PUNO'!B1861</f>
        <v>PPC20</v>
      </c>
      <c r="K1881" s="9" t="str">
        <f t="shared" si="221"/>
        <v>POSTE DE CONCRETO ARMADO DE 13/400/150/345</v>
      </c>
      <c r="L1881" s="139">
        <f t="shared" si="222"/>
        <v>0.54</v>
      </c>
    </row>
    <row r="1882" spans="1:12" x14ac:dyDescent="0.25">
      <c r="A1882" s="193">
        <f>+'Información ELECTRO PUNO'!A1862</f>
        <v>1861</v>
      </c>
      <c r="B1882" s="26" t="str">
        <f t="shared" si="220"/>
        <v>SICODI</v>
      </c>
      <c r="C1882" s="9" t="str">
        <f t="shared" si="216"/>
        <v>Puno</v>
      </c>
      <c r="D1882" s="9" t="str">
        <f t="shared" si="217"/>
        <v>No Reporta</v>
      </c>
      <c r="E1882" s="9" t="str">
        <f t="shared" si="218"/>
        <v>No Reporta</v>
      </c>
      <c r="F1882" s="194" t="str">
        <f>+'Información ELECTRO PUNO'!E1862</f>
        <v>MT</v>
      </c>
      <c r="G1882" s="194">
        <f>+'Información ELECTRO PUNO'!G1862</f>
        <v>13</v>
      </c>
      <c r="H1882" s="9" t="str">
        <f t="shared" si="219"/>
        <v>Poste</v>
      </c>
      <c r="I1882" s="194" t="str">
        <f>+'Información ELECTRO PUNO'!F1862</f>
        <v>Concreto Armado C</v>
      </c>
      <c r="J1882" s="194" t="str">
        <f>+'Información ELECTRO PUNO'!B1862</f>
        <v>PPC20</v>
      </c>
      <c r="K1882" s="9" t="str">
        <f t="shared" si="221"/>
        <v>POSTE DE CONCRETO ARMADO DE 13/400/150/345</v>
      </c>
      <c r="L1882" s="139">
        <f t="shared" si="222"/>
        <v>0.54</v>
      </c>
    </row>
    <row r="1883" spans="1:12" x14ac:dyDescent="0.25">
      <c r="A1883" s="193">
        <f>+'Información ELECTRO PUNO'!A1863</f>
        <v>1862</v>
      </c>
      <c r="B1883" s="26" t="str">
        <f t="shared" si="220"/>
        <v>SICODI</v>
      </c>
      <c r="C1883" s="9" t="str">
        <f t="shared" si="216"/>
        <v>Puno</v>
      </c>
      <c r="D1883" s="9" t="str">
        <f t="shared" si="217"/>
        <v>No Reporta</v>
      </c>
      <c r="E1883" s="9" t="str">
        <f t="shared" si="218"/>
        <v>No Reporta</v>
      </c>
      <c r="F1883" s="194" t="str">
        <f>+'Información ELECTRO PUNO'!E1863</f>
        <v>MT</v>
      </c>
      <c r="G1883" s="194">
        <f>+'Información ELECTRO PUNO'!G1863</f>
        <v>13</v>
      </c>
      <c r="H1883" s="9" t="str">
        <f t="shared" si="219"/>
        <v>Poste</v>
      </c>
      <c r="I1883" s="194" t="str">
        <f>+'Información ELECTRO PUNO'!F1863</f>
        <v>Concreto Armado C</v>
      </c>
      <c r="J1883" s="194" t="str">
        <f>+'Información ELECTRO PUNO'!B1863</f>
        <v>PPC20</v>
      </c>
      <c r="K1883" s="9" t="str">
        <f t="shared" si="221"/>
        <v>POSTE DE CONCRETO ARMADO DE 13/400/150/345</v>
      </c>
      <c r="L1883" s="139">
        <f t="shared" si="222"/>
        <v>0.54</v>
      </c>
    </row>
    <row r="1884" spans="1:12" x14ac:dyDescent="0.25">
      <c r="A1884" s="193">
        <f>+'Información ELECTRO PUNO'!A1864</f>
        <v>1863</v>
      </c>
      <c r="B1884" s="26" t="str">
        <f t="shared" si="220"/>
        <v>SICODI</v>
      </c>
      <c r="C1884" s="9" t="str">
        <f t="shared" si="216"/>
        <v>Puno</v>
      </c>
      <c r="D1884" s="9" t="str">
        <f t="shared" si="217"/>
        <v>No Reporta</v>
      </c>
      <c r="E1884" s="9" t="str">
        <f t="shared" si="218"/>
        <v>No Reporta</v>
      </c>
      <c r="F1884" s="194" t="str">
        <f>+'Información ELECTRO PUNO'!E1864</f>
        <v>MT</v>
      </c>
      <c r="G1884" s="194">
        <f>+'Información ELECTRO PUNO'!G1864</f>
        <v>13</v>
      </c>
      <c r="H1884" s="9" t="str">
        <f t="shared" si="219"/>
        <v>Poste</v>
      </c>
      <c r="I1884" s="194" t="str">
        <f>+'Información ELECTRO PUNO'!F1864</f>
        <v>Concreto Armado C</v>
      </c>
      <c r="J1884" s="194" t="str">
        <f>+'Información ELECTRO PUNO'!B1864</f>
        <v>PPC20</v>
      </c>
      <c r="K1884" s="9" t="str">
        <f t="shared" si="221"/>
        <v>POSTE DE CONCRETO ARMADO DE 13/400/150/345</v>
      </c>
      <c r="L1884" s="139">
        <f t="shared" si="222"/>
        <v>0.54</v>
      </c>
    </row>
    <row r="1885" spans="1:12" x14ac:dyDescent="0.25">
      <c r="A1885" s="193">
        <f>+'Información ELECTRO PUNO'!A1865</f>
        <v>1864</v>
      </c>
      <c r="B1885" s="26" t="str">
        <f t="shared" si="220"/>
        <v>SICODI</v>
      </c>
      <c r="C1885" s="9" t="str">
        <f t="shared" si="216"/>
        <v>Puno</v>
      </c>
      <c r="D1885" s="9" t="str">
        <f t="shared" si="217"/>
        <v>No Reporta</v>
      </c>
      <c r="E1885" s="9" t="str">
        <f t="shared" si="218"/>
        <v>No Reporta</v>
      </c>
      <c r="F1885" s="194" t="str">
        <f>+'Información ELECTRO PUNO'!E1865</f>
        <v>MT</v>
      </c>
      <c r="G1885" s="194">
        <f>+'Información ELECTRO PUNO'!G1865</f>
        <v>13</v>
      </c>
      <c r="H1885" s="9" t="str">
        <f t="shared" si="219"/>
        <v>Poste</v>
      </c>
      <c r="I1885" s="194" t="str">
        <f>+'Información ELECTRO PUNO'!F1865</f>
        <v>Concreto Armado C</v>
      </c>
      <c r="J1885" s="194" t="str">
        <f>+'Información ELECTRO PUNO'!B1865</f>
        <v>PPC20</v>
      </c>
      <c r="K1885" s="9" t="str">
        <f t="shared" si="221"/>
        <v>POSTE DE CONCRETO ARMADO DE 13/400/150/345</v>
      </c>
      <c r="L1885" s="139">
        <f t="shared" si="222"/>
        <v>0.54</v>
      </c>
    </row>
    <row r="1886" spans="1:12" x14ac:dyDescent="0.25">
      <c r="A1886" s="193">
        <f>+'Información ELECTRO PUNO'!A1866</f>
        <v>1865</v>
      </c>
      <c r="B1886" s="26" t="str">
        <f t="shared" si="220"/>
        <v>SICODI</v>
      </c>
      <c r="C1886" s="9" t="str">
        <f t="shared" si="216"/>
        <v>Puno</v>
      </c>
      <c r="D1886" s="9" t="str">
        <f t="shared" si="217"/>
        <v>No Reporta</v>
      </c>
      <c r="E1886" s="9" t="str">
        <f t="shared" si="218"/>
        <v>No Reporta</v>
      </c>
      <c r="F1886" s="194" t="str">
        <f>+'Información ELECTRO PUNO'!E1866</f>
        <v>MT</v>
      </c>
      <c r="G1886" s="194">
        <f>+'Información ELECTRO PUNO'!G1866</f>
        <v>13</v>
      </c>
      <c r="H1886" s="9" t="str">
        <f t="shared" si="219"/>
        <v>Poste</v>
      </c>
      <c r="I1886" s="194" t="str">
        <f>+'Información ELECTRO PUNO'!F1866</f>
        <v>Concreto Armado C</v>
      </c>
      <c r="J1886" s="194" t="str">
        <f>+'Información ELECTRO PUNO'!B1866</f>
        <v>PPC20</v>
      </c>
      <c r="K1886" s="9" t="str">
        <f t="shared" si="221"/>
        <v>POSTE DE CONCRETO ARMADO DE 13/400/150/345</v>
      </c>
      <c r="L1886" s="139">
        <f t="shared" si="222"/>
        <v>0.54</v>
      </c>
    </row>
    <row r="1887" spans="1:12" x14ac:dyDescent="0.25">
      <c r="A1887" s="193">
        <f>+'Información ELECTRO PUNO'!A1867</f>
        <v>1866</v>
      </c>
      <c r="B1887" s="26" t="str">
        <f t="shared" si="220"/>
        <v>SICODI</v>
      </c>
      <c r="C1887" s="9" t="str">
        <f t="shared" si="216"/>
        <v>Puno</v>
      </c>
      <c r="D1887" s="9" t="str">
        <f t="shared" si="217"/>
        <v>No Reporta</v>
      </c>
      <c r="E1887" s="9" t="str">
        <f t="shared" si="218"/>
        <v>No Reporta</v>
      </c>
      <c r="F1887" s="194" t="str">
        <f>+'Información ELECTRO PUNO'!E1867</f>
        <v>MT</v>
      </c>
      <c r="G1887" s="194">
        <f>+'Información ELECTRO PUNO'!G1867</f>
        <v>13</v>
      </c>
      <c r="H1887" s="9" t="str">
        <f t="shared" si="219"/>
        <v>Poste</v>
      </c>
      <c r="I1887" s="194" t="str">
        <f>+'Información ELECTRO PUNO'!F1867</f>
        <v>Concreto Armado C</v>
      </c>
      <c r="J1887" s="194" t="str">
        <f>+'Información ELECTRO PUNO'!B1867</f>
        <v>PPC20</v>
      </c>
      <c r="K1887" s="9" t="str">
        <f t="shared" si="221"/>
        <v>POSTE DE CONCRETO ARMADO DE 13/400/150/345</v>
      </c>
      <c r="L1887" s="139">
        <f t="shared" si="222"/>
        <v>0.54</v>
      </c>
    </row>
    <row r="1888" spans="1:12" x14ac:dyDescent="0.25">
      <c r="A1888" s="193">
        <f>+'Información ELECTRO PUNO'!A1868</f>
        <v>1867</v>
      </c>
      <c r="B1888" s="26" t="str">
        <f t="shared" si="220"/>
        <v>SICODI</v>
      </c>
      <c r="C1888" s="9" t="str">
        <f t="shared" si="216"/>
        <v>Puno</v>
      </c>
      <c r="D1888" s="9" t="str">
        <f t="shared" si="217"/>
        <v>No Reporta</v>
      </c>
      <c r="E1888" s="9" t="str">
        <f t="shared" si="218"/>
        <v>No Reporta</v>
      </c>
      <c r="F1888" s="194" t="str">
        <f>+'Información ELECTRO PUNO'!E1868</f>
        <v>MT</v>
      </c>
      <c r="G1888" s="194">
        <f>+'Información ELECTRO PUNO'!G1868</f>
        <v>13</v>
      </c>
      <c r="H1888" s="9" t="str">
        <f t="shared" si="219"/>
        <v>Poste</v>
      </c>
      <c r="I1888" s="194" t="str">
        <f>+'Información ELECTRO PUNO'!F1868</f>
        <v>Concreto Armado C</v>
      </c>
      <c r="J1888" s="194" t="str">
        <f>+'Información ELECTRO PUNO'!B1868</f>
        <v>PPC20</v>
      </c>
      <c r="K1888" s="9" t="str">
        <f t="shared" si="221"/>
        <v>POSTE DE CONCRETO ARMADO DE 13/400/150/345</v>
      </c>
      <c r="L1888" s="139">
        <f t="shared" si="222"/>
        <v>0.54</v>
      </c>
    </row>
    <row r="1889" spans="1:12" x14ac:dyDescent="0.25">
      <c r="A1889" s="193">
        <f>+'Información ELECTRO PUNO'!A1869</f>
        <v>1868</v>
      </c>
      <c r="B1889" s="26" t="str">
        <f t="shared" si="220"/>
        <v>SICODI</v>
      </c>
      <c r="C1889" s="9" t="str">
        <f t="shared" si="216"/>
        <v>Puno</v>
      </c>
      <c r="D1889" s="9" t="str">
        <f t="shared" si="217"/>
        <v>No Reporta</v>
      </c>
      <c r="E1889" s="9" t="str">
        <f t="shared" si="218"/>
        <v>No Reporta</v>
      </c>
      <c r="F1889" s="194" t="str">
        <f>+'Información ELECTRO PUNO'!E1869</f>
        <v>MT</v>
      </c>
      <c r="G1889" s="194">
        <f>+'Información ELECTRO PUNO'!G1869</f>
        <v>13</v>
      </c>
      <c r="H1889" s="9" t="str">
        <f t="shared" si="219"/>
        <v>Poste</v>
      </c>
      <c r="I1889" s="194" t="str">
        <f>+'Información ELECTRO PUNO'!F1869</f>
        <v>Concreto Armado C</v>
      </c>
      <c r="J1889" s="194" t="str">
        <f>+'Información ELECTRO PUNO'!B1869</f>
        <v>PPC20</v>
      </c>
      <c r="K1889" s="9" t="str">
        <f t="shared" si="221"/>
        <v>POSTE DE CONCRETO ARMADO DE 13/400/150/345</v>
      </c>
      <c r="L1889" s="139">
        <f t="shared" si="222"/>
        <v>0.54</v>
      </c>
    </row>
    <row r="1890" spans="1:12" x14ac:dyDescent="0.25">
      <c r="A1890" s="193">
        <f>+'Información ELECTRO PUNO'!A1870</f>
        <v>1869</v>
      </c>
      <c r="B1890" s="26" t="str">
        <f t="shared" si="220"/>
        <v>SICODI</v>
      </c>
      <c r="C1890" s="9" t="str">
        <f t="shared" si="216"/>
        <v>Puno</v>
      </c>
      <c r="D1890" s="9" t="str">
        <f t="shared" si="217"/>
        <v>No Reporta</v>
      </c>
      <c r="E1890" s="9" t="str">
        <f t="shared" si="218"/>
        <v>No Reporta</v>
      </c>
      <c r="F1890" s="194" t="str">
        <f>+'Información ELECTRO PUNO'!E1870</f>
        <v>MT</v>
      </c>
      <c r="G1890" s="194">
        <f>+'Información ELECTRO PUNO'!G1870</f>
        <v>13</v>
      </c>
      <c r="H1890" s="9" t="str">
        <f t="shared" si="219"/>
        <v>Poste</v>
      </c>
      <c r="I1890" s="194" t="str">
        <f>+'Información ELECTRO PUNO'!F1870</f>
        <v>Concreto Armado C</v>
      </c>
      <c r="J1890" s="194" t="str">
        <f>+'Información ELECTRO PUNO'!B1870</f>
        <v>PPC20</v>
      </c>
      <c r="K1890" s="9" t="str">
        <f t="shared" si="221"/>
        <v>POSTE DE CONCRETO ARMADO DE 13/400/150/345</v>
      </c>
      <c r="L1890" s="139">
        <f t="shared" si="222"/>
        <v>0.54</v>
      </c>
    </row>
    <row r="1891" spans="1:12" x14ac:dyDescent="0.25">
      <c r="A1891" s="193">
        <f>+'Información ELECTRO PUNO'!A1871</f>
        <v>1870</v>
      </c>
      <c r="B1891" s="26" t="str">
        <f t="shared" si="220"/>
        <v>SICODI</v>
      </c>
      <c r="C1891" s="9" t="str">
        <f t="shared" si="216"/>
        <v>Puno</v>
      </c>
      <c r="D1891" s="9" t="str">
        <f t="shared" si="217"/>
        <v>No Reporta</v>
      </c>
      <c r="E1891" s="9" t="str">
        <f t="shared" si="218"/>
        <v>No Reporta</v>
      </c>
      <c r="F1891" s="194" t="str">
        <f>+'Información ELECTRO PUNO'!E1871</f>
        <v>MT</v>
      </c>
      <c r="G1891" s="194">
        <f>+'Información ELECTRO PUNO'!G1871</f>
        <v>13</v>
      </c>
      <c r="H1891" s="9" t="str">
        <f t="shared" si="219"/>
        <v>Poste</v>
      </c>
      <c r="I1891" s="194" t="str">
        <f>+'Información ELECTRO PUNO'!F1871</f>
        <v>Concreto Armado C</v>
      </c>
      <c r="J1891" s="194" t="str">
        <f>+'Información ELECTRO PUNO'!B1871</f>
        <v>PPC20</v>
      </c>
      <c r="K1891" s="9" t="str">
        <f t="shared" si="221"/>
        <v>POSTE DE CONCRETO ARMADO DE 13/400/150/345</v>
      </c>
      <c r="L1891" s="139">
        <f t="shared" si="222"/>
        <v>0.54</v>
      </c>
    </row>
    <row r="1892" spans="1:12" x14ac:dyDescent="0.25">
      <c r="A1892" s="193">
        <f>+'Información ELECTRO PUNO'!A1872</f>
        <v>1871</v>
      </c>
      <c r="B1892" s="26" t="str">
        <f t="shared" si="220"/>
        <v>SICODI</v>
      </c>
      <c r="C1892" s="9" t="str">
        <f t="shared" si="216"/>
        <v>Puno</v>
      </c>
      <c r="D1892" s="9" t="str">
        <f t="shared" si="217"/>
        <v>No Reporta</v>
      </c>
      <c r="E1892" s="9" t="str">
        <f t="shared" si="218"/>
        <v>No Reporta</v>
      </c>
      <c r="F1892" s="194" t="str">
        <f>+'Información ELECTRO PUNO'!E1872</f>
        <v>MT</v>
      </c>
      <c r="G1892" s="194">
        <f>+'Información ELECTRO PUNO'!G1872</f>
        <v>13</v>
      </c>
      <c r="H1892" s="9" t="str">
        <f t="shared" si="219"/>
        <v>Poste</v>
      </c>
      <c r="I1892" s="194" t="str">
        <f>+'Información ELECTRO PUNO'!F1872</f>
        <v>Concreto Armado C</v>
      </c>
      <c r="J1892" s="194" t="str">
        <f>+'Información ELECTRO PUNO'!B1872</f>
        <v>PPC20</v>
      </c>
      <c r="K1892" s="9" t="str">
        <f t="shared" si="221"/>
        <v>POSTE DE CONCRETO ARMADO DE 13/400/150/345</v>
      </c>
      <c r="L1892" s="139">
        <f t="shared" si="222"/>
        <v>0.54</v>
      </c>
    </row>
    <row r="1893" spans="1:12" x14ac:dyDescent="0.25">
      <c r="A1893" s="193">
        <f>+'Información ELECTRO PUNO'!A1873</f>
        <v>1872</v>
      </c>
      <c r="B1893" s="26" t="str">
        <f t="shared" si="220"/>
        <v>SICODI</v>
      </c>
      <c r="C1893" s="9" t="str">
        <f t="shared" si="216"/>
        <v>Puno</v>
      </c>
      <c r="D1893" s="9" t="str">
        <f t="shared" si="217"/>
        <v>No Reporta</v>
      </c>
      <c r="E1893" s="9" t="str">
        <f t="shared" si="218"/>
        <v>No Reporta</v>
      </c>
      <c r="F1893" s="194" t="str">
        <f>+'Información ELECTRO PUNO'!E1873</f>
        <v>MT</v>
      </c>
      <c r="G1893" s="194">
        <f>+'Información ELECTRO PUNO'!G1873</f>
        <v>13</v>
      </c>
      <c r="H1893" s="9" t="str">
        <f t="shared" si="219"/>
        <v>Poste</v>
      </c>
      <c r="I1893" s="194" t="str">
        <f>+'Información ELECTRO PUNO'!F1873</f>
        <v>Concreto Armado C</v>
      </c>
      <c r="J1893" s="194" t="str">
        <f>+'Información ELECTRO PUNO'!B1873</f>
        <v>PPC20</v>
      </c>
      <c r="K1893" s="9" t="str">
        <f t="shared" si="221"/>
        <v>POSTE DE CONCRETO ARMADO DE 13/400/150/345</v>
      </c>
      <c r="L1893" s="139">
        <f t="shared" si="222"/>
        <v>0.54</v>
      </c>
    </row>
    <row r="1894" spans="1:12" x14ac:dyDescent="0.25">
      <c r="A1894" s="193">
        <f>+'Información ELECTRO PUNO'!A1874</f>
        <v>1873</v>
      </c>
      <c r="B1894" s="26" t="str">
        <f t="shared" si="220"/>
        <v>SICODI</v>
      </c>
      <c r="C1894" s="9" t="str">
        <f t="shared" si="216"/>
        <v>Puno</v>
      </c>
      <c r="D1894" s="9" t="str">
        <f t="shared" si="217"/>
        <v>No Reporta</v>
      </c>
      <c r="E1894" s="9" t="str">
        <f t="shared" si="218"/>
        <v>No Reporta</v>
      </c>
      <c r="F1894" s="194" t="str">
        <f>+'Información ELECTRO PUNO'!E1874</f>
        <v>MT</v>
      </c>
      <c r="G1894" s="194">
        <f>+'Información ELECTRO PUNO'!G1874</f>
        <v>13</v>
      </c>
      <c r="H1894" s="9" t="str">
        <f t="shared" si="219"/>
        <v>Poste</v>
      </c>
      <c r="I1894" s="194" t="str">
        <f>+'Información ELECTRO PUNO'!F1874</f>
        <v>Concreto Armado C</v>
      </c>
      <c r="J1894" s="194" t="str">
        <f>+'Información ELECTRO PUNO'!B1874</f>
        <v>PPC20</v>
      </c>
      <c r="K1894" s="9" t="str">
        <f t="shared" si="221"/>
        <v>POSTE DE CONCRETO ARMADO DE 13/400/150/345</v>
      </c>
      <c r="L1894" s="139">
        <f t="shared" si="222"/>
        <v>0.54</v>
      </c>
    </row>
    <row r="1895" spans="1:12" x14ac:dyDescent="0.25">
      <c r="A1895" s="193">
        <f>+'Información ELECTRO PUNO'!A1875</f>
        <v>1874</v>
      </c>
      <c r="B1895" s="26" t="str">
        <f t="shared" si="220"/>
        <v>SICODI</v>
      </c>
      <c r="C1895" s="9" t="str">
        <f t="shared" si="216"/>
        <v>Puno</v>
      </c>
      <c r="D1895" s="9" t="str">
        <f t="shared" si="217"/>
        <v>No Reporta</v>
      </c>
      <c r="E1895" s="9" t="str">
        <f t="shared" si="218"/>
        <v>No Reporta</v>
      </c>
      <c r="F1895" s="194" t="str">
        <f>+'Información ELECTRO PUNO'!E1875</f>
        <v>MT</v>
      </c>
      <c r="G1895" s="194">
        <f>+'Información ELECTRO PUNO'!G1875</f>
        <v>13</v>
      </c>
      <c r="H1895" s="9" t="str">
        <f t="shared" si="219"/>
        <v>Poste</v>
      </c>
      <c r="I1895" s="194" t="str">
        <f>+'Información ELECTRO PUNO'!F1875</f>
        <v>Concreto Armado C</v>
      </c>
      <c r="J1895" s="194" t="str">
        <f>+'Información ELECTRO PUNO'!B1875</f>
        <v>PPC20</v>
      </c>
      <c r="K1895" s="9" t="str">
        <f t="shared" si="221"/>
        <v>POSTE DE CONCRETO ARMADO DE 13/400/150/345</v>
      </c>
      <c r="L1895" s="139">
        <f t="shared" si="222"/>
        <v>0.54</v>
      </c>
    </row>
    <row r="1896" spans="1:12" x14ac:dyDescent="0.25">
      <c r="A1896" s="193">
        <f>+'Información ELECTRO PUNO'!A1876</f>
        <v>1875</v>
      </c>
      <c r="B1896" s="26" t="str">
        <f t="shared" si="220"/>
        <v>SICODI</v>
      </c>
      <c r="C1896" s="9" t="str">
        <f t="shared" si="216"/>
        <v>Puno</v>
      </c>
      <c r="D1896" s="9" t="str">
        <f t="shared" si="217"/>
        <v>No Reporta</v>
      </c>
      <c r="E1896" s="9" t="str">
        <f t="shared" si="218"/>
        <v>No Reporta</v>
      </c>
      <c r="F1896" s="194" t="str">
        <f>+'Información ELECTRO PUNO'!E1876</f>
        <v>MT</v>
      </c>
      <c r="G1896" s="194">
        <f>+'Información ELECTRO PUNO'!G1876</f>
        <v>13</v>
      </c>
      <c r="H1896" s="9" t="str">
        <f t="shared" si="219"/>
        <v>Poste</v>
      </c>
      <c r="I1896" s="194" t="str">
        <f>+'Información ELECTRO PUNO'!F1876</f>
        <v>Concreto Armado C</v>
      </c>
      <c r="J1896" s="194" t="str">
        <f>+'Información ELECTRO PUNO'!B1876</f>
        <v>PPC20</v>
      </c>
      <c r="K1896" s="9" t="str">
        <f t="shared" si="221"/>
        <v>POSTE DE CONCRETO ARMADO DE 13/400/150/345</v>
      </c>
      <c r="L1896" s="139">
        <f t="shared" si="222"/>
        <v>0.54</v>
      </c>
    </row>
    <row r="1897" spans="1:12" x14ac:dyDescent="0.25">
      <c r="A1897" s="193">
        <f>+'Información ELECTRO PUNO'!A1877</f>
        <v>1876</v>
      </c>
      <c r="B1897" s="26" t="str">
        <f t="shared" si="220"/>
        <v>SICODI</v>
      </c>
      <c r="C1897" s="9" t="str">
        <f t="shared" si="216"/>
        <v>Puno</v>
      </c>
      <c r="D1897" s="9" t="str">
        <f t="shared" si="217"/>
        <v>No Reporta</v>
      </c>
      <c r="E1897" s="9" t="str">
        <f t="shared" si="218"/>
        <v>No Reporta</v>
      </c>
      <c r="F1897" s="194" t="str">
        <f>+'Información ELECTRO PUNO'!E1877</f>
        <v>MT</v>
      </c>
      <c r="G1897" s="194">
        <f>+'Información ELECTRO PUNO'!G1877</f>
        <v>13</v>
      </c>
      <c r="H1897" s="9" t="str">
        <f t="shared" si="219"/>
        <v>Poste</v>
      </c>
      <c r="I1897" s="194" t="str">
        <f>+'Información ELECTRO PUNO'!F1877</f>
        <v>Concreto Armado C</v>
      </c>
      <c r="J1897" s="194" t="str">
        <f>+'Información ELECTRO PUNO'!B1877</f>
        <v>PPC20</v>
      </c>
      <c r="K1897" s="9" t="str">
        <f t="shared" si="221"/>
        <v>POSTE DE CONCRETO ARMADO DE 13/400/150/345</v>
      </c>
      <c r="L1897" s="139">
        <f t="shared" si="222"/>
        <v>0.54</v>
      </c>
    </row>
    <row r="1898" spans="1:12" x14ac:dyDescent="0.25">
      <c r="A1898" s="193">
        <f>+'Información ELECTRO PUNO'!A1878</f>
        <v>1877</v>
      </c>
      <c r="B1898" s="26" t="str">
        <f t="shared" si="220"/>
        <v>SICODI</v>
      </c>
      <c r="C1898" s="9" t="str">
        <f t="shared" si="216"/>
        <v>Puno</v>
      </c>
      <c r="D1898" s="9" t="str">
        <f t="shared" si="217"/>
        <v>No Reporta</v>
      </c>
      <c r="E1898" s="9" t="str">
        <f t="shared" si="218"/>
        <v>No Reporta</v>
      </c>
      <c r="F1898" s="194" t="str">
        <f>+'Información ELECTRO PUNO'!E1878</f>
        <v>MT</v>
      </c>
      <c r="G1898" s="194">
        <f>+'Información ELECTRO PUNO'!G1878</f>
        <v>13</v>
      </c>
      <c r="H1898" s="9" t="str">
        <f t="shared" si="219"/>
        <v>Poste</v>
      </c>
      <c r="I1898" s="194" t="str">
        <f>+'Información ELECTRO PUNO'!F1878</f>
        <v>Concreto Armado C</v>
      </c>
      <c r="J1898" s="194" t="str">
        <f>+'Información ELECTRO PUNO'!B1878</f>
        <v>PPC20</v>
      </c>
      <c r="K1898" s="9" t="str">
        <f t="shared" si="221"/>
        <v>POSTE DE CONCRETO ARMADO DE 13/400/150/345</v>
      </c>
      <c r="L1898" s="139">
        <f t="shared" si="222"/>
        <v>0.54</v>
      </c>
    </row>
    <row r="1899" spans="1:12" x14ac:dyDescent="0.25">
      <c r="A1899" s="193">
        <f>+'Información ELECTRO PUNO'!A1879</f>
        <v>1878</v>
      </c>
      <c r="B1899" s="26" t="str">
        <f t="shared" si="220"/>
        <v>SICODI</v>
      </c>
      <c r="C1899" s="9" t="str">
        <f t="shared" si="216"/>
        <v>Puno</v>
      </c>
      <c r="D1899" s="9" t="str">
        <f t="shared" si="217"/>
        <v>No Reporta</v>
      </c>
      <c r="E1899" s="9" t="str">
        <f t="shared" si="218"/>
        <v>No Reporta</v>
      </c>
      <c r="F1899" s="194" t="str">
        <f>+'Información ELECTRO PUNO'!E1879</f>
        <v>MT</v>
      </c>
      <c r="G1899" s="194">
        <f>+'Información ELECTRO PUNO'!G1879</f>
        <v>13</v>
      </c>
      <c r="H1899" s="9" t="str">
        <f t="shared" si="219"/>
        <v>Poste</v>
      </c>
      <c r="I1899" s="194" t="str">
        <f>+'Información ELECTRO PUNO'!F1879</f>
        <v>Concreto Armado C</v>
      </c>
      <c r="J1899" s="194" t="str">
        <f>+'Información ELECTRO PUNO'!B1879</f>
        <v>PPC20</v>
      </c>
      <c r="K1899" s="9" t="str">
        <f t="shared" si="221"/>
        <v>POSTE DE CONCRETO ARMADO DE 13/400/150/345</v>
      </c>
      <c r="L1899" s="139">
        <f t="shared" si="222"/>
        <v>0.54</v>
      </c>
    </row>
    <row r="1900" spans="1:12" x14ac:dyDescent="0.25">
      <c r="A1900" s="193">
        <f>+'Información ELECTRO PUNO'!A1880</f>
        <v>1879</v>
      </c>
      <c r="B1900" s="26" t="str">
        <f t="shared" si="220"/>
        <v>SICODI</v>
      </c>
      <c r="C1900" s="9" t="str">
        <f t="shared" si="216"/>
        <v>Puno</v>
      </c>
      <c r="D1900" s="9" t="str">
        <f t="shared" si="217"/>
        <v>No Reporta</v>
      </c>
      <c r="E1900" s="9" t="str">
        <f t="shared" si="218"/>
        <v>No Reporta</v>
      </c>
      <c r="F1900" s="194" t="str">
        <f>+'Información ELECTRO PUNO'!E1880</f>
        <v>MT</v>
      </c>
      <c r="G1900" s="194">
        <f>+'Información ELECTRO PUNO'!G1880</f>
        <v>13</v>
      </c>
      <c r="H1900" s="9" t="str">
        <f t="shared" si="219"/>
        <v>Poste</v>
      </c>
      <c r="I1900" s="194" t="str">
        <f>+'Información ELECTRO PUNO'!F1880</f>
        <v>Concreto Armado C</v>
      </c>
      <c r="J1900" s="194" t="str">
        <f>+'Información ELECTRO PUNO'!B1880</f>
        <v>PPC20</v>
      </c>
      <c r="K1900" s="9" t="str">
        <f t="shared" si="221"/>
        <v>POSTE DE CONCRETO ARMADO DE 13/400/150/345</v>
      </c>
      <c r="L1900" s="139">
        <f t="shared" si="222"/>
        <v>0.54</v>
      </c>
    </row>
    <row r="1901" spans="1:12" x14ac:dyDescent="0.25">
      <c r="A1901" s="193">
        <f>+'Información ELECTRO PUNO'!A1881</f>
        <v>1880</v>
      </c>
      <c r="B1901" s="26" t="str">
        <f t="shared" si="220"/>
        <v>SICODI</v>
      </c>
      <c r="C1901" s="9" t="str">
        <f t="shared" si="216"/>
        <v>Puno</v>
      </c>
      <c r="D1901" s="9" t="str">
        <f t="shared" si="217"/>
        <v>No Reporta</v>
      </c>
      <c r="E1901" s="9" t="str">
        <f t="shared" si="218"/>
        <v>No Reporta</v>
      </c>
      <c r="F1901" s="194" t="str">
        <f>+'Información ELECTRO PUNO'!E1881</f>
        <v>MT</v>
      </c>
      <c r="G1901" s="194">
        <f>+'Información ELECTRO PUNO'!G1881</f>
        <v>13</v>
      </c>
      <c r="H1901" s="9" t="str">
        <f t="shared" si="219"/>
        <v>Poste</v>
      </c>
      <c r="I1901" s="194" t="str">
        <f>+'Información ELECTRO PUNO'!F1881</f>
        <v>Concreto Armado C</v>
      </c>
      <c r="J1901" s="194" t="str">
        <f>+'Información ELECTRO PUNO'!B1881</f>
        <v>PPC20</v>
      </c>
      <c r="K1901" s="9" t="str">
        <f t="shared" si="221"/>
        <v>POSTE DE CONCRETO ARMADO DE 13/400/150/345</v>
      </c>
      <c r="L1901" s="139">
        <f t="shared" si="222"/>
        <v>0.54</v>
      </c>
    </row>
    <row r="1902" spans="1:12" x14ac:dyDescent="0.25">
      <c r="A1902" s="193">
        <f>+'Información ELECTRO PUNO'!A1882</f>
        <v>1881</v>
      </c>
      <c r="B1902" s="26" t="str">
        <f t="shared" si="220"/>
        <v>SICODI</v>
      </c>
      <c r="C1902" s="9" t="str">
        <f t="shared" si="216"/>
        <v>Puno</v>
      </c>
      <c r="D1902" s="9" t="str">
        <f t="shared" si="217"/>
        <v>No Reporta</v>
      </c>
      <c r="E1902" s="9" t="str">
        <f t="shared" si="218"/>
        <v>No Reporta</v>
      </c>
      <c r="F1902" s="194" t="str">
        <f>+'Información ELECTRO PUNO'!E1882</f>
        <v>MT</v>
      </c>
      <c r="G1902" s="194">
        <f>+'Información ELECTRO PUNO'!G1882</f>
        <v>13</v>
      </c>
      <c r="H1902" s="9" t="str">
        <f t="shared" si="219"/>
        <v>Poste</v>
      </c>
      <c r="I1902" s="194" t="str">
        <f>+'Información ELECTRO PUNO'!F1882</f>
        <v>Concreto Armado C</v>
      </c>
      <c r="J1902" s="194" t="str">
        <f>+'Información ELECTRO PUNO'!B1882</f>
        <v>PPC20</v>
      </c>
      <c r="K1902" s="9" t="str">
        <f t="shared" si="221"/>
        <v>POSTE DE CONCRETO ARMADO DE 13/400/150/345</v>
      </c>
      <c r="L1902" s="139">
        <f t="shared" si="222"/>
        <v>0.54</v>
      </c>
    </row>
    <row r="1903" spans="1:12" x14ac:dyDescent="0.25">
      <c r="A1903" s="193">
        <f>+'Información ELECTRO PUNO'!A1883</f>
        <v>1882</v>
      </c>
      <c r="B1903" s="26" t="str">
        <f t="shared" si="220"/>
        <v>SICODI</v>
      </c>
      <c r="C1903" s="9" t="str">
        <f t="shared" si="216"/>
        <v>Puno</v>
      </c>
      <c r="D1903" s="9" t="str">
        <f t="shared" si="217"/>
        <v>No Reporta</v>
      </c>
      <c r="E1903" s="9" t="str">
        <f t="shared" si="218"/>
        <v>No Reporta</v>
      </c>
      <c r="F1903" s="194" t="str">
        <f>+'Información ELECTRO PUNO'!E1883</f>
        <v>MT</v>
      </c>
      <c r="G1903" s="194">
        <f>+'Información ELECTRO PUNO'!G1883</f>
        <v>13</v>
      </c>
      <c r="H1903" s="9" t="str">
        <f t="shared" si="219"/>
        <v>Poste</v>
      </c>
      <c r="I1903" s="194" t="str">
        <f>+'Información ELECTRO PUNO'!F1883</f>
        <v>Concreto Armado C</v>
      </c>
      <c r="J1903" s="194" t="str">
        <f>+'Información ELECTRO PUNO'!B1883</f>
        <v>PPC20</v>
      </c>
      <c r="K1903" s="9" t="str">
        <f t="shared" si="221"/>
        <v>POSTE DE CONCRETO ARMADO DE 13/400/150/345</v>
      </c>
      <c r="L1903" s="139">
        <f t="shared" si="222"/>
        <v>0.54</v>
      </c>
    </row>
    <row r="1904" spans="1:12" x14ac:dyDescent="0.25">
      <c r="A1904" s="193">
        <f>+'Información ELECTRO PUNO'!A1884</f>
        <v>1883</v>
      </c>
      <c r="B1904" s="26" t="str">
        <f t="shared" si="220"/>
        <v>SICODI</v>
      </c>
      <c r="C1904" s="9" t="str">
        <f t="shared" si="216"/>
        <v>Puno</v>
      </c>
      <c r="D1904" s="9" t="str">
        <f t="shared" si="217"/>
        <v>No Reporta</v>
      </c>
      <c r="E1904" s="9" t="str">
        <f t="shared" si="218"/>
        <v>No Reporta</v>
      </c>
      <c r="F1904" s="194" t="str">
        <f>+'Información ELECTRO PUNO'!E1884</f>
        <v>MT</v>
      </c>
      <c r="G1904" s="194">
        <f>+'Información ELECTRO PUNO'!G1884</f>
        <v>13</v>
      </c>
      <c r="H1904" s="9" t="str">
        <f t="shared" si="219"/>
        <v>Poste</v>
      </c>
      <c r="I1904" s="194" t="str">
        <f>+'Información ELECTRO PUNO'!F1884</f>
        <v>Concreto Armado C</v>
      </c>
      <c r="J1904" s="194" t="str">
        <f>+'Información ELECTRO PUNO'!B1884</f>
        <v>PPC20</v>
      </c>
      <c r="K1904" s="9" t="str">
        <f t="shared" si="221"/>
        <v>POSTE DE CONCRETO ARMADO DE 13/400/150/345</v>
      </c>
      <c r="L1904" s="139">
        <f t="shared" si="222"/>
        <v>0.54</v>
      </c>
    </row>
    <row r="1905" spans="1:12" x14ac:dyDescent="0.25">
      <c r="A1905" s="193">
        <f>+'Información ELECTRO PUNO'!A1885</f>
        <v>1884</v>
      </c>
      <c r="B1905" s="26" t="str">
        <f t="shared" si="220"/>
        <v>SICODI</v>
      </c>
      <c r="C1905" s="9" t="str">
        <f t="shared" si="216"/>
        <v>Puno</v>
      </c>
      <c r="D1905" s="9" t="str">
        <f t="shared" si="217"/>
        <v>No Reporta</v>
      </c>
      <c r="E1905" s="9" t="str">
        <f t="shared" si="218"/>
        <v>No Reporta</v>
      </c>
      <c r="F1905" s="194" t="str">
        <f>+'Información ELECTRO PUNO'!E1885</f>
        <v>MT</v>
      </c>
      <c r="G1905" s="194">
        <f>+'Información ELECTRO PUNO'!G1885</f>
        <v>13</v>
      </c>
      <c r="H1905" s="9" t="str">
        <f t="shared" si="219"/>
        <v>Poste</v>
      </c>
      <c r="I1905" s="194" t="str">
        <f>+'Información ELECTRO PUNO'!F1885</f>
        <v>Concreto Armado C</v>
      </c>
      <c r="J1905" s="194" t="str">
        <f>+'Información ELECTRO PUNO'!B1885</f>
        <v>PPC20</v>
      </c>
      <c r="K1905" s="9" t="str">
        <f t="shared" si="221"/>
        <v>POSTE DE CONCRETO ARMADO DE 13/400/150/345</v>
      </c>
      <c r="L1905" s="139">
        <f t="shared" si="222"/>
        <v>0.54</v>
      </c>
    </row>
    <row r="1906" spans="1:12" x14ac:dyDescent="0.25">
      <c r="A1906" s="193">
        <f>+'Información ELECTRO PUNO'!A1886</f>
        <v>1885</v>
      </c>
      <c r="B1906" s="26" t="str">
        <f t="shared" si="220"/>
        <v>SICODI</v>
      </c>
      <c r="C1906" s="9" t="str">
        <f t="shared" si="216"/>
        <v>Puno</v>
      </c>
      <c r="D1906" s="9" t="str">
        <f t="shared" si="217"/>
        <v>No Reporta</v>
      </c>
      <c r="E1906" s="9" t="str">
        <f t="shared" si="218"/>
        <v>No Reporta</v>
      </c>
      <c r="F1906" s="194" t="str">
        <f>+'Información ELECTRO PUNO'!E1886</f>
        <v>MT</v>
      </c>
      <c r="G1906" s="194">
        <f>+'Información ELECTRO PUNO'!G1886</f>
        <v>13</v>
      </c>
      <c r="H1906" s="9" t="str">
        <f t="shared" si="219"/>
        <v>Poste</v>
      </c>
      <c r="I1906" s="194" t="str">
        <f>+'Información ELECTRO PUNO'!F1886</f>
        <v>Concreto Armado C</v>
      </c>
      <c r="J1906" s="194" t="str">
        <f>+'Información ELECTRO PUNO'!B1886</f>
        <v>PPC20</v>
      </c>
      <c r="K1906" s="9" t="str">
        <f t="shared" si="221"/>
        <v>POSTE DE CONCRETO ARMADO DE 13/400/150/345</v>
      </c>
      <c r="L1906" s="139">
        <f t="shared" si="222"/>
        <v>0.54</v>
      </c>
    </row>
    <row r="1907" spans="1:12" x14ac:dyDescent="0.25">
      <c r="A1907" s="193">
        <f>+'Información ELECTRO PUNO'!A1887</f>
        <v>1886</v>
      </c>
      <c r="B1907" s="26" t="str">
        <f t="shared" si="220"/>
        <v>SICODI</v>
      </c>
      <c r="C1907" s="9" t="str">
        <f t="shared" si="216"/>
        <v>Puno</v>
      </c>
      <c r="D1907" s="9" t="str">
        <f t="shared" si="217"/>
        <v>No Reporta</v>
      </c>
      <c r="E1907" s="9" t="str">
        <f t="shared" si="218"/>
        <v>No Reporta</v>
      </c>
      <c r="F1907" s="194" t="str">
        <f>+'Información ELECTRO PUNO'!E1887</f>
        <v>MT</v>
      </c>
      <c r="G1907" s="194">
        <f>+'Información ELECTRO PUNO'!G1887</f>
        <v>13</v>
      </c>
      <c r="H1907" s="9" t="str">
        <f t="shared" si="219"/>
        <v>Poste</v>
      </c>
      <c r="I1907" s="194" t="str">
        <f>+'Información ELECTRO PUNO'!F1887</f>
        <v>Concreto Armado C</v>
      </c>
      <c r="J1907" s="194" t="str">
        <f>+'Información ELECTRO PUNO'!B1887</f>
        <v>PPC20</v>
      </c>
      <c r="K1907" s="9" t="str">
        <f t="shared" si="221"/>
        <v>POSTE DE CONCRETO ARMADO DE 13/400/150/345</v>
      </c>
      <c r="L1907" s="139">
        <f t="shared" si="222"/>
        <v>0.54</v>
      </c>
    </row>
    <row r="1908" spans="1:12" x14ac:dyDescent="0.25">
      <c r="A1908" s="193">
        <f>+'Información ELECTRO PUNO'!A1888</f>
        <v>1887</v>
      </c>
      <c r="B1908" s="26" t="str">
        <f t="shared" si="220"/>
        <v>SICODI</v>
      </c>
      <c r="C1908" s="9" t="str">
        <f t="shared" si="216"/>
        <v>Puno</v>
      </c>
      <c r="D1908" s="9" t="str">
        <f t="shared" si="217"/>
        <v>No Reporta</v>
      </c>
      <c r="E1908" s="9" t="str">
        <f t="shared" si="218"/>
        <v>No Reporta</v>
      </c>
      <c r="F1908" s="194" t="str">
        <f>+'Información ELECTRO PUNO'!E1888</f>
        <v>MT</v>
      </c>
      <c r="G1908" s="194">
        <f>+'Información ELECTRO PUNO'!G1888</f>
        <v>13</v>
      </c>
      <c r="H1908" s="9" t="str">
        <f t="shared" si="219"/>
        <v>Poste</v>
      </c>
      <c r="I1908" s="194" t="str">
        <f>+'Información ELECTRO PUNO'!F1888</f>
        <v>Concreto Armado C</v>
      </c>
      <c r="J1908" s="194" t="str">
        <f>+'Información ELECTRO PUNO'!B1888</f>
        <v>PPC20</v>
      </c>
      <c r="K1908" s="9" t="str">
        <f t="shared" si="221"/>
        <v>POSTE DE CONCRETO ARMADO DE 13/400/150/345</v>
      </c>
      <c r="L1908" s="139">
        <f t="shared" si="222"/>
        <v>0.54</v>
      </c>
    </row>
    <row r="1909" spans="1:12" x14ac:dyDescent="0.25">
      <c r="A1909" s="193">
        <f>+'Información ELECTRO PUNO'!A1889</f>
        <v>1888</v>
      </c>
      <c r="B1909" s="26" t="str">
        <f t="shared" si="220"/>
        <v>SICODI</v>
      </c>
      <c r="C1909" s="9" t="str">
        <f t="shared" si="216"/>
        <v>Puno</v>
      </c>
      <c r="D1909" s="9" t="str">
        <f t="shared" si="217"/>
        <v>No Reporta</v>
      </c>
      <c r="E1909" s="9" t="str">
        <f t="shared" si="218"/>
        <v>No Reporta</v>
      </c>
      <c r="F1909" s="194" t="str">
        <f>+'Información ELECTRO PUNO'!E1889</f>
        <v>MT</v>
      </c>
      <c r="G1909" s="194">
        <f>+'Información ELECTRO PUNO'!G1889</f>
        <v>13</v>
      </c>
      <c r="H1909" s="9" t="str">
        <f t="shared" si="219"/>
        <v>Poste</v>
      </c>
      <c r="I1909" s="194" t="str">
        <f>+'Información ELECTRO PUNO'!F1889</f>
        <v>Concreto Armado C</v>
      </c>
      <c r="J1909" s="194" t="str">
        <f>+'Información ELECTRO PUNO'!B1889</f>
        <v>PPC20</v>
      </c>
      <c r="K1909" s="9" t="str">
        <f t="shared" si="221"/>
        <v>POSTE DE CONCRETO ARMADO DE 13/400/150/345</v>
      </c>
      <c r="L1909" s="139">
        <f t="shared" si="222"/>
        <v>0.54</v>
      </c>
    </row>
    <row r="1910" spans="1:12" x14ac:dyDescent="0.25">
      <c r="A1910" s="193">
        <f>+'Información ELECTRO PUNO'!A1890</f>
        <v>1889</v>
      </c>
      <c r="B1910" s="26" t="str">
        <f t="shared" si="220"/>
        <v>SICODI</v>
      </c>
      <c r="C1910" s="9" t="str">
        <f t="shared" si="216"/>
        <v>Puno</v>
      </c>
      <c r="D1910" s="9" t="str">
        <f t="shared" si="217"/>
        <v>No Reporta</v>
      </c>
      <c r="E1910" s="9" t="str">
        <f t="shared" si="218"/>
        <v>No Reporta</v>
      </c>
      <c r="F1910" s="194" t="str">
        <f>+'Información ELECTRO PUNO'!E1890</f>
        <v>MT</v>
      </c>
      <c r="G1910" s="194">
        <f>+'Información ELECTRO PUNO'!G1890</f>
        <v>13</v>
      </c>
      <c r="H1910" s="9" t="str">
        <f t="shared" si="219"/>
        <v>Poste</v>
      </c>
      <c r="I1910" s="194" t="str">
        <f>+'Información ELECTRO PUNO'!F1890</f>
        <v>Concreto Armado C</v>
      </c>
      <c r="J1910" s="194" t="str">
        <f>+'Información ELECTRO PUNO'!B1890</f>
        <v>PPC20</v>
      </c>
      <c r="K1910" s="9" t="str">
        <f t="shared" si="221"/>
        <v>POSTE DE CONCRETO ARMADO DE 13/400/150/345</v>
      </c>
      <c r="L1910" s="139">
        <f t="shared" si="222"/>
        <v>0.54</v>
      </c>
    </row>
    <row r="1911" spans="1:12" x14ac:dyDescent="0.25">
      <c r="A1911" s="193">
        <f>+'Información ELECTRO PUNO'!A1891</f>
        <v>1890</v>
      </c>
      <c r="B1911" s="26" t="str">
        <f t="shared" si="220"/>
        <v>SICODI</v>
      </c>
      <c r="C1911" s="9" t="str">
        <f t="shared" si="216"/>
        <v>Puno</v>
      </c>
      <c r="D1911" s="9" t="str">
        <f t="shared" si="217"/>
        <v>No Reporta</v>
      </c>
      <c r="E1911" s="9" t="str">
        <f t="shared" si="218"/>
        <v>No Reporta</v>
      </c>
      <c r="F1911" s="194" t="str">
        <f>+'Información ELECTRO PUNO'!E1891</f>
        <v>MT</v>
      </c>
      <c r="G1911" s="194">
        <f>+'Información ELECTRO PUNO'!G1891</f>
        <v>13</v>
      </c>
      <c r="H1911" s="9" t="str">
        <f t="shared" si="219"/>
        <v>Poste</v>
      </c>
      <c r="I1911" s="194" t="str">
        <f>+'Información ELECTRO PUNO'!F1891</f>
        <v>Concreto Armado C</v>
      </c>
      <c r="J1911" s="194" t="str">
        <f>+'Información ELECTRO PUNO'!B1891</f>
        <v>PPC20</v>
      </c>
      <c r="K1911" s="9" t="str">
        <f t="shared" si="221"/>
        <v>POSTE DE CONCRETO ARMADO DE 13/400/150/345</v>
      </c>
      <c r="L1911" s="139">
        <f t="shared" si="222"/>
        <v>0.54</v>
      </c>
    </row>
    <row r="1912" spans="1:12" x14ac:dyDescent="0.25">
      <c r="A1912" s="193">
        <f>+'Información ELECTRO PUNO'!A1892</f>
        <v>1891</v>
      </c>
      <c r="B1912" s="26" t="str">
        <f t="shared" si="220"/>
        <v>SICODI</v>
      </c>
      <c r="C1912" s="9" t="str">
        <f t="shared" si="216"/>
        <v>Puno</v>
      </c>
      <c r="D1912" s="9" t="str">
        <f t="shared" si="217"/>
        <v>No Reporta</v>
      </c>
      <c r="E1912" s="9" t="str">
        <f t="shared" si="218"/>
        <v>No Reporta</v>
      </c>
      <c r="F1912" s="194" t="str">
        <f>+'Información ELECTRO PUNO'!E1892</f>
        <v>MT</v>
      </c>
      <c r="G1912" s="194">
        <f>+'Información ELECTRO PUNO'!G1892</f>
        <v>13</v>
      </c>
      <c r="H1912" s="9" t="str">
        <f t="shared" si="219"/>
        <v>Poste</v>
      </c>
      <c r="I1912" s="194" t="str">
        <f>+'Información ELECTRO PUNO'!F1892</f>
        <v>Concreto Armado C</v>
      </c>
      <c r="J1912" s="194" t="str">
        <f>+'Información ELECTRO PUNO'!B1892</f>
        <v>PPC20</v>
      </c>
      <c r="K1912" s="9" t="str">
        <f t="shared" si="221"/>
        <v>POSTE DE CONCRETO ARMADO DE 13/400/150/345</v>
      </c>
      <c r="L1912" s="139">
        <f t="shared" si="222"/>
        <v>0.54</v>
      </c>
    </row>
    <row r="1913" spans="1:12" x14ac:dyDescent="0.25">
      <c r="A1913" s="193">
        <f>+'Información ELECTRO PUNO'!A1893</f>
        <v>1892</v>
      </c>
      <c r="B1913" s="26" t="str">
        <f t="shared" si="220"/>
        <v>SICODI</v>
      </c>
      <c r="C1913" s="9" t="str">
        <f t="shared" si="216"/>
        <v>Puno</v>
      </c>
      <c r="D1913" s="9" t="str">
        <f t="shared" si="217"/>
        <v>No Reporta</v>
      </c>
      <c r="E1913" s="9" t="str">
        <f t="shared" si="218"/>
        <v>No Reporta</v>
      </c>
      <c r="F1913" s="194" t="str">
        <f>+'Información ELECTRO PUNO'!E1893</f>
        <v>MT</v>
      </c>
      <c r="G1913" s="194">
        <f>+'Información ELECTRO PUNO'!G1893</f>
        <v>13</v>
      </c>
      <c r="H1913" s="9" t="str">
        <f t="shared" si="219"/>
        <v>Poste</v>
      </c>
      <c r="I1913" s="194" t="str">
        <f>+'Información ELECTRO PUNO'!F1893</f>
        <v>Concreto Armado C</v>
      </c>
      <c r="J1913" s="194" t="str">
        <f>+'Información ELECTRO PUNO'!B1893</f>
        <v>PPC20</v>
      </c>
      <c r="K1913" s="9" t="str">
        <f t="shared" si="221"/>
        <v>POSTE DE CONCRETO ARMADO DE 13/400/150/345</v>
      </c>
      <c r="L1913" s="139">
        <f t="shared" si="222"/>
        <v>0.54</v>
      </c>
    </row>
    <row r="1914" spans="1:12" x14ac:dyDescent="0.25">
      <c r="A1914" s="193">
        <f>+'Información ELECTRO PUNO'!A1894</f>
        <v>1893</v>
      </c>
      <c r="B1914" s="26" t="str">
        <f t="shared" si="220"/>
        <v>SICODI</v>
      </c>
      <c r="C1914" s="9" t="str">
        <f t="shared" si="216"/>
        <v>Puno</v>
      </c>
      <c r="D1914" s="9" t="str">
        <f t="shared" si="217"/>
        <v>No Reporta</v>
      </c>
      <c r="E1914" s="9" t="str">
        <f t="shared" si="218"/>
        <v>No Reporta</v>
      </c>
      <c r="F1914" s="194" t="str">
        <f>+'Información ELECTRO PUNO'!E1894</f>
        <v>MT</v>
      </c>
      <c r="G1914" s="194">
        <f>+'Información ELECTRO PUNO'!G1894</f>
        <v>13</v>
      </c>
      <c r="H1914" s="9" t="str">
        <f t="shared" si="219"/>
        <v>Poste</v>
      </c>
      <c r="I1914" s="194" t="str">
        <f>+'Información ELECTRO PUNO'!F1894</f>
        <v>Concreto Armado C</v>
      </c>
      <c r="J1914" s="194" t="str">
        <f>+'Información ELECTRO PUNO'!B1894</f>
        <v>PPC20</v>
      </c>
      <c r="K1914" s="9" t="str">
        <f t="shared" si="221"/>
        <v>POSTE DE CONCRETO ARMADO DE 13/400/150/345</v>
      </c>
      <c r="L1914" s="139">
        <f t="shared" si="222"/>
        <v>0.54</v>
      </c>
    </row>
    <row r="1915" spans="1:12" x14ac:dyDescent="0.25">
      <c r="A1915" s="193">
        <f>+'Información ELECTRO PUNO'!A1895</f>
        <v>1894</v>
      </c>
      <c r="B1915" s="26" t="str">
        <f t="shared" si="220"/>
        <v>SICODI</v>
      </c>
      <c r="C1915" s="9" t="str">
        <f t="shared" si="216"/>
        <v>Puno</v>
      </c>
      <c r="D1915" s="9" t="str">
        <f t="shared" si="217"/>
        <v>No Reporta</v>
      </c>
      <c r="E1915" s="9" t="str">
        <f t="shared" si="218"/>
        <v>No Reporta</v>
      </c>
      <c r="F1915" s="194" t="str">
        <f>+'Información ELECTRO PUNO'!E1895</f>
        <v>BT</v>
      </c>
      <c r="G1915" s="194">
        <f>+'Información ELECTRO PUNO'!G1895</f>
        <v>8</v>
      </c>
      <c r="H1915" s="9" t="str">
        <f t="shared" si="219"/>
        <v>Poste</v>
      </c>
      <c r="I1915" s="194" t="str">
        <f>+'Información ELECTRO PUNO'!F1895</f>
        <v>Concreto Armado</v>
      </c>
      <c r="J1915" s="194" t="str">
        <f>+'Información ELECTRO PUNO'!B1895</f>
        <v>PPC06</v>
      </c>
      <c r="K1915" s="9" t="str">
        <f t="shared" si="221"/>
        <v>POSTE DE CONCRETO ARMADO DE  8/300/120/240</v>
      </c>
      <c r="L1915" s="139">
        <f t="shared" si="222"/>
        <v>0.14000000000000001</v>
      </c>
    </row>
    <row r="1916" spans="1:12" x14ac:dyDescent="0.25">
      <c r="A1916" s="193">
        <f>+'Información ELECTRO PUNO'!A1896</f>
        <v>1895</v>
      </c>
      <c r="B1916" s="26" t="str">
        <f t="shared" si="220"/>
        <v>SICODI</v>
      </c>
      <c r="C1916" s="9" t="str">
        <f t="shared" si="216"/>
        <v>Puno</v>
      </c>
      <c r="D1916" s="9" t="str">
        <f t="shared" si="217"/>
        <v>No Reporta</v>
      </c>
      <c r="E1916" s="9" t="str">
        <f t="shared" si="218"/>
        <v>No Reporta</v>
      </c>
      <c r="F1916" s="194" t="str">
        <f>+'Información ELECTRO PUNO'!E1896</f>
        <v>MT</v>
      </c>
      <c r="G1916" s="194">
        <f>+'Información ELECTRO PUNO'!G1896</f>
        <v>13</v>
      </c>
      <c r="H1916" s="9" t="str">
        <f t="shared" si="219"/>
        <v>Poste</v>
      </c>
      <c r="I1916" s="194" t="str">
        <f>+'Información ELECTRO PUNO'!F1896</f>
        <v>Concreto Armado C</v>
      </c>
      <c r="J1916" s="194" t="str">
        <f>+'Información ELECTRO PUNO'!B1896</f>
        <v>PPC20</v>
      </c>
      <c r="K1916" s="9" t="str">
        <f t="shared" si="221"/>
        <v>POSTE DE CONCRETO ARMADO DE 13/400/150/345</v>
      </c>
      <c r="L1916" s="139">
        <f t="shared" si="222"/>
        <v>0.54</v>
      </c>
    </row>
    <row r="1917" spans="1:12" x14ac:dyDescent="0.25">
      <c r="A1917" s="193">
        <f>+'Información ELECTRO PUNO'!A1897</f>
        <v>1896</v>
      </c>
      <c r="B1917" s="26" t="str">
        <f t="shared" si="220"/>
        <v>SICODI</v>
      </c>
      <c r="C1917" s="9" t="str">
        <f t="shared" si="216"/>
        <v>Puno</v>
      </c>
      <c r="D1917" s="9" t="str">
        <f t="shared" si="217"/>
        <v>No Reporta</v>
      </c>
      <c r="E1917" s="9" t="str">
        <f t="shared" si="218"/>
        <v>No Reporta</v>
      </c>
      <c r="F1917" s="194" t="str">
        <f>+'Información ELECTRO PUNO'!E1897</f>
        <v>BT</v>
      </c>
      <c r="G1917" s="194">
        <f>+'Información ELECTRO PUNO'!G1897</f>
        <v>8</v>
      </c>
      <c r="H1917" s="9" t="str">
        <f t="shared" si="219"/>
        <v>Poste</v>
      </c>
      <c r="I1917" s="194" t="str">
        <f>+'Información ELECTRO PUNO'!F1897</f>
        <v>Concreto Armado</v>
      </c>
      <c r="J1917" s="194" t="str">
        <f>+'Información ELECTRO PUNO'!B1897</f>
        <v>PPC06</v>
      </c>
      <c r="K1917" s="9" t="str">
        <f t="shared" si="221"/>
        <v>POSTE DE CONCRETO ARMADO DE  8/300/120/240</v>
      </c>
      <c r="L1917" s="139">
        <f t="shared" si="222"/>
        <v>0.14000000000000001</v>
      </c>
    </row>
    <row r="1918" spans="1:12" x14ac:dyDescent="0.25">
      <c r="A1918" s="193">
        <f>+'Información ELECTRO PUNO'!A1898</f>
        <v>1897</v>
      </c>
      <c r="B1918" s="26" t="str">
        <f t="shared" si="220"/>
        <v>SICODI</v>
      </c>
      <c r="C1918" s="9" t="str">
        <f t="shared" si="216"/>
        <v>Puno</v>
      </c>
      <c r="D1918" s="9" t="str">
        <f t="shared" si="217"/>
        <v>No Reporta</v>
      </c>
      <c r="E1918" s="9" t="str">
        <f t="shared" si="218"/>
        <v>No Reporta</v>
      </c>
      <c r="F1918" s="194" t="str">
        <f>+'Información ELECTRO PUNO'!E1898</f>
        <v>MT</v>
      </c>
      <c r="G1918" s="194">
        <f>+'Información ELECTRO PUNO'!G1898</f>
        <v>13</v>
      </c>
      <c r="H1918" s="9" t="str">
        <f t="shared" si="219"/>
        <v>Poste</v>
      </c>
      <c r="I1918" s="194" t="str">
        <f>+'Información ELECTRO PUNO'!F1898</f>
        <v>Concreto Armado C</v>
      </c>
      <c r="J1918" s="194" t="str">
        <f>+'Información ELECTRO PUNO'!B1898</f>
        <v>PPC20</v>
      </c>
      <c r="K1918" s="9" t="str">
        <f t="shared" si="221"/>
        <v>POSTE DE CONCRETO ARMADO DE 13/400/150/345</v>
      </c>
      <c r="L1918" s="139">
        <f t="shared" si="222"/>
        <v>0.54</v>
      </c>
    </row>
    <row r="1919" spans="1:12" x14ac:dyDescent="0.25">
      <c r="A1919" s="193">
        <f>+'Información ELECTRO PUNO'!A1899</f>
        <v>1898</v>
      </c>
      <c r="B1919" s="26" t="str">
        <f t="shared" si="220"/>
        <v>SICODI</v>
      </c>
      <c r="C1919" s="9" t="str">
        <f t="shared" si="216"/>
        <v>Puno</v>
      </c>
      <c r="D1919" s="9" t="str">
        <f t="shared" si="217"/>
        <v>No Reporta</v>
      </c>
      <c r="E1919" s="9" t="str">
        <f t="shared" si="218"/>
        <v>No Reporta</v>
      </c>
      <c r="F1919" s="194" t="str">
        <f>+'Información ELECTRO PUNO'!E1899</f>
        <v>MT</v>
      </c>
      <c r="G1919" s="194">
        <f>+'Información ELECTRO PUNO'!G1899</f>
        <v>13</v>
      </c>
      <c r="H1919" s="9" t="str">
        <f t="shared" si="219"/>
        <v>Poste</v>
      </c>
      <c r="I1919" s="194" t="str">
        <f>+'Información ELECTRO PUNO'!F1899</f>
        <v>Concreto Armado C</v>
      </c>
      <c r="J1919" s="194" t="str">
        <f>+'Información ELECTRO PUNO'!B1899</f>
        <v>PPC20</v>
      </c>
      <c r="K1919" s="9" t="str">
        <f t="shared" si="221"/>
        <v>POSTE DE CONCRETO ARMADO DE 13/400/150/345</v>
      </c>
      <c r="L1919" s="139">
        <f t="shared" si="222"/>
        <v>0.54</v>
      </c>
    </row>
    <row r="1920" spans="1:12" x14ac:dyDescent="0.25">
      <c r="A1920" s="193">
        <f>+'Información ELECTRO PUNO'!A1900</f>
        <v>1899</v>
      </c>
      <c r="B1920" s="26" t="str">
        <f t="shared" si="220"/>
        <v>SICODI</v>
      </c>
      <c r="C1920" s="9" t="str">
        <f t="shared" si="216"/>
        <v>Puno</v>
      </c>
      <c r="D1920" s="9" t="str">
        <f t="shared" si="217"/>
        <v>No Reporta</v>
      </c>
      <c r="E1920" s="9" t="str">
        <f t="shared" si="218"/>
        <v>No Reporta</v>
      </c>
      <c r="F1920" s="194" t="str">
        <f>+'Información ELECTRO PUNO'!E1900</f>
        <v>MT</v>
      </c>
      <c r="G1920" s="194">
        <f>+'Información ELECTRO PUNO'!G1900</f>
        <v>13</v>
      </c>
      <c r="H1920" s="9" t="str">
        <f t="shared" si="219"/>
        <v>Poste</v>
      </c>
      <c r="I1920" s="194" t="str">
        <f>+'Información ELECTRO PUNO'!F1900</f>
        <v>Concreto Armado C</v>
      </c>
      <c r="J1920" s="194" t="str">
        <f>+'Información ELECTRO PUNO'!B1900</f>
        <v>PPC20</v>
      </c>
      <c r="K1920" s="9" t="str">
        <f t="shared" si="221"/>
        <v>POSTE DE CONCRETO ARMADO DE 13/400/150/345</v>
      </c>
      <c r="L1920" s="139">
        <f t="shared" si="222"/>
        <v>0.54</v>
      </c>
    </row>
    <row r="1921" spans="1:12" x14ac:dyDescent="0.25">
      <c r="A1921" s="193">
        <f>+'Información ELECTRO PUNO'!A1901</f>
        <v>1900</v>
      </c>
      <c r="B1921" s="26" t="str">
        <f t="shared" si="220"/>
        <v>SICODI</v>
      </c>
      <c r="C1921" s="9" t="str">
        <f t="shared" si="216"/>
        <v>Puno</v>
      </c>
      <c r="D1921" s="9" t="str">
        <f t="shared" si="217"/>
        <v>No Reporta</v>
      </c>
      <c r="E1921" s="9" t="str">
        <f t="shared" si="218"/>
        <v>No Reporta</v>
      </c>
      <c r="F1921" s="194" t="str">
        <f>+'Información ELECTRO PUNO'!E1901</f>
        <v>MT</v>
      </c>
      <c r="G1921" s="194">
        <f>+'Información ELECTRO PUNO'!G1901</f>
        <v>13</v>
      </c>
      <c r="H1921" s="9" t="str">
        <f t="shared" si="219"/>
        <v>Poste</v>
      </c>
      <c r="I1921" s="194" t="str">
        <f>+'Información ELECTRO PUNO'!F1901</f>
        <v>Concreto Armado C</v>
      </c>
      <c r="J1921" s="194" t="str">
        <f>+'Información ELECTRO PUNO'!B1901</f>
        <v>PPC20</v>
      </c>
      <c r="K1921" s="9" t="str">
        <f t="shared" si="221"/>
        <v>POSTE DE CONCRETO ARMADO DE 13/400/150/345</v>
      </c>
      <c r="L1921" s="139">
        <f t="shared" si="222"/>
        <v>0.54</v>
      </c>
    </row>
    <row r="1922" spans="1:12" x14ac:dyDescent="0.25">
      <c r="A1922" s="193">
        <f>+'Información ELECTRO PUNO'!A1902</f>
        <v>1901</v>
      </c>
      <c r="B1922" s="26" t="str">
        <f t="shared" si="220"/>
        <v>SICODI</v>
      </c>
      <c r="C1922" s="9" t="str">
        <f t="shared" si="216"/>
        <v>Puno</v>
      </c>
      <c r="D1922" s="9" t="str">
        <f t="shared" si="217"/>
        <v>No Reporta</v>
      </c>
      <c r="E1922" s="9" t="str">
        <f t="shared" si="218"/>
        <v>No Reporta</v>
      </c>
      <c r="F1922" s="194" t="str">
        <f>+'Información ELECTRO PUNO'!E1902</f>
        <v>MT</v>
      </c>
      <c r="G1922" s="194">
        <f>+'Información ELECTRO PUNO'!G1902</f>
        <v>13</v>
      </c>
      <c r="H1922" s="9" t="str">
        <f t="shared" si="219"/>
        <v>Poste</v>
      </c>
      <c r="I1922" s="194" t="str">
        <f>+'Información ELECTRO PUNO'!F1902</f>
        <v>Concreto Armado C</v>
      </c>
      <c r="J1922" s="194" t="str">
        <f>+'Información ELECTRO PUNO'!B1902</f>
        <v>PPC20</v>
      </c>
      <c r="K1922" s="9" t="str">
        <f t="shared" si="221"/>
        <v>POSTE DE CONCRETO ARMADO DE 13/400/150/345</v>
      </c>
      <c r="L1922" s="139">
        <f t="shared" si="222"/>
        <v>0.54</v>
      </c>
    </row>
    <row r="1923" spans="1:12" x14ac:dyDescent="0.25">
      <c r="A1923" s="193">
        <f>+'Información ELECTRO PUNO'!A1903</f>
        <v>1902</v>
      </c>
      <c r="B1923" s="26" t="str">
        <f t="shared" si="220"/>
        <v>SICODI</v>
      </c>
      <c r="C1923" s="9" t="str">
        <f t="shared" si="216"/>
        <v>Puno</v>
      </c>
      <c r="D1923" s="9" t="str">
        <f t="shared" si="217"/>
        <v>No Reporta</v>
      </c>
      <c r="E1923" s="9" t="str">
        <f t="shared" si="218"/>
        <v>No Reporta</v>
      </c>
      <c r="F1923" s="194" t="str">
        <f>+'Información ELECTRO PUNO'!E1903</f>
        <v>MT</v>
      </c>
      <c r="G1923" s="194">
        <f>+'Información ELECTRO PUNO'!G1903</f>
        <v>13</v>
      </c>
      <c r="H1923" s="9" t="str">
        <f t="shared" si="219"/>
        <v>Poste</v>
      </c>
      <c r="I1923" s="194" t="str">
        <f>+'Información ELECTRO PUNO'!F1903</f>
        <v>Concreto Armado C</v>
      </c>
      <c r="J1923" s="194" t="str">
        <f>+'Información ELECTRO PUNO'!B1903</f>
        <v>PPC20</v>
      </c>
      <c r="K1923" s="9" t="str">
        <f t="shared" si="221"/>
        <v>POSTE DE CONCRETO ARMADO DE 13/400/150/345</v>
      </c>
      <c r="L1923" s="139">
        <f t="shared" si="222"/>
        <v>0.54</v>
      </c>
    </row>
    <row r="1924" spans="1:12" x14ac:dyDescent="0.25">
      <c r="A1924" s="193">
        <f>+'Información ELECTRO PUNO'!A1904</f>
        <v>1903</v>
      </c>
      <c r="B1924" s="26" t="str">
        <f t="shared" si="220"/>
        <v>SICODI</v>
      </c>
      <c r="C1924" s="9" t="str">
        <f t="shared" si="216"/>
        <v>Puno</v>
      </c>
      <c r="D1924" s="9" t="str">
        <f t="shared" si="217"/>
        <v>No Reporta</v>
      </c>
      <c r="E1924" s="9" t="str">
        <f t="shared" si="218"/>
        <v>No Reporta</v>
      </c>
      <c r="F1924" s="194" t="str">
        <f>+'Información ELECTRO PUNO'!E1904</f>
        <v>MT</v>
      </c>
      <c r="G1924" s="194">
        <f>+'Información ELECTRO PUNO'!G1904</f>
        <v>13</v>
      </c>
      <c r="H1924" s="9" t="str">
        <f t="shared" si="219"/>
        <v>Poste</v>
      </c>
      <c r="I1924" s="194" t="str">
        <f>+'Información ELECTRO PUNO'!F1904</f>
        <v>Concreto Armado C</v>
      </c>
      <c r="J1924" s="194" t="str">
        <f>+'Información ELECTRO PUNO'!B1904</f>
        <v>PPC20</v>
      </c>
      <c r="K1924" s="9" t="str">
        <f t="shared" si="221"/>
        <v>POSTE DE CONCRETO ARMADO DE 13/400/150/345</v>
      </c>
      <c r="L1924" s="139">
        <f t="shared" si="222"/>
        <v>0.54</v>
      </c>
    </row>
    <row r="1925" spans="1:12" x14ac:dyDescent="0.25">
      <c r="A1925" s="193">
        <f>+'Información ELECTRO PUNO'!A1905</f>
        <v>1904</v>
      </c>
      <c r="B1925" s="26" t="str">
        <f t="shared" si="220"/>
        <v>SICODI</v>
      </c>
      <c r="C1925" s="9" t="str">
        <f t="shared" si="216"/>
        <v>Puno</v>
      </c>
      <c r="D1925" s="9" t="str">
        <f t="shared" si="217"/>
        <v>No Reporta</v>
      </c>
      <c r="E1925" s="9" t="str">
        <f t="shared" si="218"/>
        <v>No Reporta</v>
      </c>
      <c r="F1925" s="194" t="str">
        <f>+'Información ELECTRO PUNO'!E1905</f>
        <v>MT</v>
      </c>
      <c r="G1925" s="194">
        <f>+'Información ELECTRO PUNO'!G1905</f>
        <v>13</v>
      </c>
      <c r="H1925" s="9" t="str">
        <f t="shared" si="219"/>
        <v>Poste</v>
      </c>
      <c r="I1925" s="194" t="str">
        <f>+'Información ELECTRO PUNO'!F1905</f>
        <v>Concreto Armado C</v>
      </c>
      <c r="J1925" s="194" t="str">
        <f>+'Información ELECTRO PUNO'!B1905</f>
        <v>PPC20</v>
      </c>
      <c r="K1925" s="9" t="str">
        <f t="shared" si="221"/>
        <v>POSTE DE CONCRETO ARMADO DE 13/400/150/345</v>
      </c>
      <c r="L1925" s="139">
        <f t="shared" si="222"/>
        <v>0.54</v>
      </c>
    </row>
    <row r="1926" spans="1:12" x14ac:dyDescent="0.25">
      <c r="A1926" s="193">
        <f>+'Información ELECTRO PUNO'!A1906</f>
        <v>1905</v>
      </c>
      <c r="B1926" s="26" t="str">
        <f t="shared" si="220"/>
        <v>SICODI</v>
      </c>
      <c r="C1926" s="9" t="str">
        <f t="shared" si="216"/>
        <v>Puno</v>
      </c>
      <c r="D1926" s="9" t="str">
        <f t="shared" si="217"/>
        <v>No Reporta</v>
      </c>
      <c r="E1926" s="9" t="str">
        <f t="shared" si="218"/>
        <v>No Reporta</v>
      </c>
      <c r="F1926" s="194" t="str">
        <f>+'Información ELECTRO PUNO'!E1906</f>
        <v>MT</v>
      </c>
      <c r="G1926" s="194">
        <f>+'Información ELECTRO PUNO'!G1906</f>
        <v>13</v>
      </c>
      <c r="H1926" s="9" t="str">
        <f t="shared" si="219"/>
        <v>Poste</v>
      </c>
      <c r="I1926" s="194" t="str">
        <f>+'Información ELECTRO PUNO'!F1906</f>
        <v>Concreto Armado C</v>
      </c>
      <c r="J1926" s="194" t="str">
        <f>+'Información ELECTRO PUNO'!B1906</f>
        <v>PPC20</v>
      </c>
      <c r="K1926" s="9" t="str">
        <f t="shared" si="221"/>
        <v>POSTE DE CONCRETO ARMADO DE 13/400/150/345</v>
      </c>
      <c r="L1926" s="139">
        <f t="shared" si="222"/>
        <v>0.54</v>
      </c>
    </row>
    <row r="1927" spans="1:12" x14ac:dyDescent="0.25">
      <c r="A1927" s="193">
        <f>+'Información ELECTRO PUNO'!A1907</f>
        <v>1906</v>
      </c>
      <c r="B1927" s="26" t="str">
        <f t="shared" si="220"/>
        <v>SICODI</v>
      </c>
      <c r="C1927" s="9" t="str">
        <f t="shared" si="216"/>
        <v>Puno</v>
      </c>
      <c r="D1927" s="9" t="str">
        <f t="shared" si="217"/>
        <v>No Reporta</v>
      </c>
      <c r="E1927" s="9" t="str">
        <f t="shared" si="218"/>
        <v>No Reporta</v>
      </c>
      <c r="F1927" s="194" t="str">
        <f>+'Información ELECTRO PUNO'!E1907</f>
        <v>MT</v>
      </c>
      <c r="G1927" s="194">
        <f>+'Información ELECTRO PUNO'!G1907</f>
        <v>13</v>
      </c>
      <c r="H1927" s="9" t="str">
        <f t="shared" si="219"/>
        <v>Poste</v>
      </c>
      <c r="I1927" s="194" t="str">
        <f>+'Información ELECTRO PUNO'!F1907</f>
        <v>Concreto Armado C</v>
      </c>
      <c r="J1927" s="194" t="str">
        <f>+'Información ELECTRO PUNO'!B1907</f>
        <v>PPC20</v>
      </c>
      <c r="K1927" s="9" t="str">
        <f t="shared" si="221"/>
        <v>POSTE DE CONCRETO ARMADO DE 13/400/150/345</v>
      </c>
      <c r="L1927" s="139">
        <f t="shared" si="222"/>
        <v>0.54</v>
      </c>
    </row>
    <row r="1928" spans="1:12" x14ac:dyDescent="0.25">
      <c r="A1928" s="193">
        <f>+'Información ELECTRO PUNO'!A1908</f>
        <v>1907</v>
      </c>
      <c r="B1928" s="26" t="str">
        <f t="shared" si="220"/>
        <v>SICODI</v>
      </c>
      <c r="C1928" s="9" t="str">
        <f t="shared" si="216"/>
        <v>Puno</v>
      </c>
      <c r="D1928" s="9" t="str">
        <f t="shared" si="217"/>
        <v>No Reporta</v>
      </c>
      <c r="E1928" s="9" t="str">
        <f t="shared" si="218"/>
        <v>No Reporta</v>
      </c>
      <c r="F1928" s="194" t="str">
        <f>+'Información ELECTRO PUNO'!E1908</f>
        <v>BT</v>
      </c>
      <c r="G1928" s="194">
        <f>+'Información ELECTRO PUNO'!G1908</f>
        <v>8</v>
      </c>
      <c r="H1928" s="9" t="str">
        <f t="shared" si="219"/>
        <v>Poste</v>
      </c>
      <c r="I1928" s="194" t="str">
        <f>+'Información ELECTRO PUNO'!F1908</f>
        <v>Concreto Armado</v>
      </c>
      <c r="J1928" s="194" t="str">
        <f>+'Información ELECTRO PUNO'!B1908</f>
        <v>PPC06</v>
      </c>
      <c r="K1928" s="9" t="str">
        <f t="shared" si="221"/>
        <v>POSTE DE CONCRETO ARMADO DE  8/300/120/240</v>
      </c>
      <c r="L1928" s="139">
        <f t="shared" si="222"/>
        <v>0.14000000000000001</v>
      </c>
    </row>
    <row r="1929" spans="1:12" x14ac:dyDescent="0.25">
      <c r="A1929" s="193">
        <f>+'Información ELECTRO PUNO'!A1909</f>
        <v>1908</v>
      </c>
      <c r="B1929" s="26" t="str">
        <f t="shared" si="220"/>
        <v>SICODI</v>
      </c>
      <c r="C1929" s="9" t="str">
        <f t="shared" si="216"/>
        <v>Puno</v>
      </c>
      <c r="D1929" s="9" t="str">
        <f t="shared" si="217"/>
        <v>No Reporta</v>
      </c>
      <c r="E1929" s="9" t="str">
        <f t="shared" si="218"/>
        <v>No Reporta</v>
      </c>
      <c r="F1929" s="194" t="str">
        <f>+'Información ELECTRO PUNO'!E1909</f>
        <v>BT</v>
      </c>
      <c r="G1929" s="194">
        <f>+'Información ELECTRO PUNO'!G1909</f>
        <v>8</v>
      </c>
      <c r="H1929" s="9" t="str">
        <f t="shared" si="219"/>
        <v>Poste</v>
      </c>
      <c r="I1929" s="194" t="str">
        <f>+'Información ELECTRO PUNO'!F1909</f>
        <v>Concreto Armado</v>
      </c>
      <c r="J1929" s="194" t="str">
        <f>+'Información ELECTRO PUNO'!B1909</f>
        <v>PPC06</v>
      </c>
      <c r="K1929" s="9" t="str">
        <f t="shared" si="221"/>
        <v>POSTE DE CONCRETO ARMADO DE  8/300/120/240</v>
      </c>
      <c r="L1929" s="139">
        <f t="shared" si="222"/>
        <v>0.14000000000000001</v>
      </c>
    </row>
    <row r="1930" spans="1:12" x14ac:dyDescent="0.25">
      <c r="A1930" s="193">
        <f>+'Información ELECTRO PUNO'!A1910</f>
        <v>1909</v>
      </c>
      <c r="B1930" s="26" t="str">
        <f t="shared" si="220"/>
        <v>SICODI</v>
      </c>
      <c r="C1930" s="9" t="str">
        <f t="shared" si="216"/>
        <v>Puno</v>
      </c>
      <c r="D1930" s="9" t="str">
        <f t="shared" si="217"/>
        <v>No Reporta</v>
      </c>
      <c r="E1930" s="9" t="str">
        <f t="shared" si="218"/>
        <v>No Reporta</v>
      </c>
      <c r="F1930" s="194" t="str">
        <f>+'Información ELECTRO PUNO'!E1910</f>
        <v>BT</v>
      </c>
      <c r="G1930" s="194">
        <f>+'Información ELECTRO PUNO'!G1910</f>
        <v>8</v>
      </c>
      <c r="H1930" s="9" t="str">
        <f t="shared" si="219"/>
        <v>Poste</v>
      </c>
      <c r="I1930" s="194" t="str">
        <f>+'Información ELECTRO PUNO'!F1910</f>
        <v>Concreto Armado</v>
      </c>
      <c r="J1930" s="194" t="str">
        <f>+'Información ELECTRO PUNO'!B1910</f>
        <v>PPC06</v>
      </c>
      <c r="K1930" s="9" t="str">
        <f t="shared" si="221"/>
        <v>POSTE DE CONCRETO ARMADO DE  8/300/120/240</v>
      </c>
      <c r="L1930" s="139">
        <f t="shared" si="222"/>
        <v>0.14000000000000001</v>
      </c>
    </row>
    <row r="1931" spans="1:12" x14ac:dyDescent="0.25">
      <c r="A1931" s="193">
        <f>+'Información ELECTRO PUNO'!A1911</f>
        <v>1910</v>
      </c>
      <c r="B1931" s="26" t="str">
        <f t="shared" si="220"/>
        <v>SICODI</v>
      </c>
      <c r="C1931" s="9" t="str">
        <f t="shared" si="216"/>
        <v>Puno</v>
      </c>
      <c r="D1931" s="9" t="str">
        <f t="shared" si="217"/>
        <v>No Reporta</v>
      </c>
      <c r="E1931" s="9" t="str">
        <f t="shared" si="218"/>
        <v>No Reporta</v>
      </c>
      <c r="F1931" s="194" t="str">
        <f>+'Información ELECTRO PUNO'!E1911</f>
        <v>BT</v>
      </c>
      <c r="G1931" s="194">
        <f>+'Información ELECTRO PUNO'!G1911</f>
        <v>8</v>
      </c>
      <c r="H1931" s="9" t="str">
        <f t="shared" si="219"/>
        <v>Poste</v>
      </c>
      <c r="I1931" s="194" t="str">
        <f>+'Información ELECTRO PUNO'!F1911</f>
        <v>Concreto Armado</v>
      </c>
      <c r="J1931" s="194" t="str">
        <f>+'Información ELECTRO PUNO'!B1911</f>
        <v>PPC06</v>
      </c>
      <c r="K1931" s="9" t="str">
        <f t="shared" si="221"/>
        <v>POSTE DE CONCRETO ARMADO DE  8/300/120/240</v>
      </c>
      <c r="L1931" s="139">
        <f t="shared" si="222"/>
        <v>0.14000000000000001</v>
      </c>
    </row>
    <row r="1932" spans="1:12" x14ac:dyDescent="0.25">
      <c r="A1932" s="193">
        <f>+'Información ELECTRO PUNO'!A1912</f>
        <v>1911</v>
      </c>
      <c r="B1932" s="26" t="str">
        <f t="shared" si="220"/>
        <v>SICODI</v>
      </c>
      <c r="C1932" s="9" t="str">
        <f t="shared" si="216"/>
        <v>Puno</v>
      </c>
      <c r="D1932" s="9" t="str">
        <f t="shared" si="217"/>
        <v>No Reporta</v>
      </c>
      <c r="E1932" s="9" t="str">
        <f t="shared" si="218"/>
        <v>No Reporta</v>
      </c>
      <c r="F1932" s="194" t="str">
        <f>+'Información ELECTRO PUNO'!E1912</f>
        <v>MT</v>
      </c>
      <c r="G1932" s="194">
        <f>+'Información ELECTRO PUNO'!G1912</f>
        <v>13</v>
      </c>
      <c r="H1932" s="9" t="str">
        <f t="shared" si="219"/>
        <v>Poste</v>
      </c>
      <c r="I1932" s="194" t="str">
        <f>+'Información ELECTRO PUNO'!F1912</f>
        <v>Concreto Armado C</v>
      </c>
      <c r="J1932" s="194" t="str">
        <f>+'Información ELECTRO PUNO'!B1912</f>
        <v>PPC20</v>
      </c>
      <c r="K1932" s="9" t="str">
        <f t="shared" si="221"/>
        <v>POSTE DE CONCRETO ARMADO DE 13/400/150/345</v>
      </c>
      <c r="L1932" s="139">
        <f t="shared" si="222"/>
        <v>0.54</v>
      </c>
    </row>
    <row r="1933" spans="1:12" x14ac:dyDescent="0.25">
      <c r="A1933" s="193">
        <f>+'Información ELECTRO PUNO'!A1913</f>
        <v>1912</v>
      </c>
      <c r="B1933" s="26" t="str">
        <f t="shared" si="220"/>
        <v>SICODI</v>
      </c>
      <c r="C1933" s="9" t="str">
        <f t="shared" si="216"/>
        <v>Puno</v>
      </c>
      <c r="D1933" s="9" t="str">
        <f t="shared" si="217"/>
        <v>No Reporta</v>
      </c>
      <c r="E1933" s="9" t="str">
        <f t="shared" si="218"/>
        <v>No Reporta</v>
      </c>
      <c r="F1933" s="194" t="str">
        <f>+'Información ELECTRO PUNO'!E1913</f>
        <v>BT</v>
      </c>
      <c r="G1933" s="194">
        <f>+'Información ELECTRO PUNO'!G1913</f>
        <v>8</v>
      </c>
      <c r="H1933" s="9" t="str">
        <f t="shared" si="219"/>
        <v>Poste</v>
      </c>
      <c r="I1933" s="194" t="str">
        <f>+'Información ELECTRO PUNO'!F1913</f>
        <v>Concreto Armado</v>
      </c>
      <c r="J1933" s="194" t="str">
        <f>+'Información ELECTRO PUNO'!B1913</f>
        <v>PPC06</v>
      </c>
      <c r="K1933" s="9" t="str">
        <f t="shared" si="221"/>
        <v>POSTE DE CONCRETO ARMADO DE  8/300/120/240</v>
      </c>
      <c r="L1933" s="139">
        <f t="shared" si="222"/>
        <v>0.14000000000000001</v>
      </c>
    </row>
    <row r="1934" spans="1:12" x14ac:dyDescent="0.25">
      <c r="A1934" s="193">
        <f>+'Información ELECTRO PUNO'!A1914</f>
        <v>1913</v>
      </c>
      <c r="B1934" s="26" t="str">
        <f t="shared" si="220"/>
        <v>SICODI</v>
      </c>
      <c r="C1934" s="9" t="str">
        <f t="shared" si="216"/>
        <v>Puno</v>
      </c>
      <c r="D1934" s="9" t="str">
        <f t="shared" si="217"/>
        <v>No Reporta</v>
      </c>
      <c r="E1934" s="9" t="str">
        <f t="shared" si="218"/>
        <v>No Reporta</v>
      </c>
      <c r="F1934" s="194" t="str">
        <f>+'Información ELECTRO PUNO'!E1914</f>
        <v>BT</v>
      </c>
      <c r="G1934" s="194">
        <f>+'Información ELECTRO PUNO'!G1914</f>
        <v>8</v>
      </c>
      <c r="H1934" s="9" t="str">
        <f t="shared" si="219"/>
        <v>Poste</v>
      </c>
      <c r="I1934" s="194" t="str">
        <f>+'Información ELECTRO PUNO'!F1914</f>
        <v>Concreto Armado</v>
      </c>
      <c r="J1934" s="194" t="str">
        <f>+'Información ELECTRO PUNO'!B1914</f>
        <v>PPC06</v>
      </c>
      <c r="K1934" s="9" t="str">
        <f t="shared" si="221"/>
        <v>POSTE DE CONCRETO ARMADO DE  8/300/120/240</v>
      </c>
      <c r="L1934" s="139">
        <f t="shared" si="222"/>
        <v>0.14000000000000001</v>
      </c>
    </row>
    <row r="1935" spans="1:12" x14ac:dyDescent="0.25">
      <c r="A1935" s="193">
        <f>+'Información ELECTRO PUNO'!A1915</f>
        <v>1914</v>
      </c>
      <c r="B1935" s="26" t="str">
        <f t="shared" si="220"/>
        <v>SICODI</v>
      </c>
      <c r="C1935" s="9" t="str">
        <f t="shared" si="216"/>
        <v>Puno</v>
      </c>
      <c r="D1935" s="9" t="str">
        <f t="shared" si="217"/>
        <v>No Reporta</v>
      </c>
      <c r="E1935" s="9" t="str">
        <f t="shared" si="218"/>
        <v>No Reporta</v>
      </c>
      <c r="F1935" s="194" t="str">
        <f>+'Información ELECTRO PUNO'!E1915</f>
        <v>BT</v>
      </c>
      <c r="G1935" s="194">
        <f>+'Información ELECTRO PUNO'!G1915</f>
        <v>8</v>
      </c>
      <c r="H1935" s="9" t="str">
        <f t="shared" si="219"/>
        <v>Poste</v>
      </c>
      <c r="I1935" s="194" t="str">
        <f>+'Información ELECTRO PUNO'!F1915</f>
        <v>Concreto Armado</v>
      </c>
      <c r="J1935" s="194" t="str">
        <f>+'Información ELECTRO PUNO'!B1915</f>
        <v>PPC06</v>
      </c>
      <c r="K1935" s="9" t="str">
        <f t="shared" si="221"/>
        <v>POSTE DE CONCRETO ARMADO DE  8/300/120/240</v>
      </c>
      <c r="L1935" s="139">
        <f t="shared" si="222"/>
        <v>0.14000000000000001</v>
      </c>
    </row>
    <row r="1936" spans="1:12" x14ac:dyDescent="0.25">
      <c r="A1936" s="193">
        <f>+'Información ELECTRO PUNO'!A1916</f>
        <v>1915</v>
      </c>
      <c r="B1936" s="26" t="str">
        <f t="shared" si="220"/>
        <v>SICODI</v>
      </c>
      <c r="C1936" s="9" t="str">
        <f t="shared" si="216"/>
        <v>Puno</v>
      </c>
      <c r="D1936" s="9" t="str">
        <f t="shared" si="217"/>
        <v>No Reporta</v>
      </c>
      <c r="E1936" s="9" t="str">
        <f t="shared" si="218"/>
        <v>No Reporta</v>
      </c>
      <c r="F1936" s="194" t="str">
        <f>+'Información ELECTRO PUNO'!E1916</f>
        <v>BT</v>
      </c>
      <c r="G1936" s="194">
        <f>+'Información ELECTRO PUNO'!G1916</f>
        <v>8</v>
      </c>
      <c r="H1936" s="9" t="str">
        <f t="shared" si="219"/>
        <v>Poste</v>
      </c>
      <c r="I1936" s="194" t="str">
        <f>+'Información ELECTRO PUNO'!F1916</f>
        <v>Concreto Armado</v>
      </c>
      <c r="J1936" s="194" t="str">
        <f>+'Información ELECTRO PUNO'!B1916</f>
        <v>PPC06</v>
      </c>
      <c r="K1936" s="9" t="str">
        <f t="shared" si="221"/>
        <v>POSTE DE CONCRETO ARMADO DE  8/300/120/240</v>
      </c>
      <c r="L1936" s="139">
        <f t="shared" si="222"/>
        <v>0.14000000000000001</v>
      </c>
    </row>
    <row r="1937" spans="1:12" x14ac:dyDescent="0.25">
      <c r="A1937" s="193">
        <f>+'Información ELECTRO PUNO'!A1917</f>
        <v>1916</v>
      </c>
      <c r="B1937" s="26" t="str">
        <f t="shared" si="220"/>
        <v>SICODI</v>
      </c>
      <c r="C1937" s="9" t="str">
        <f t="shared" si="216"/>
        <v>Puno</v>
      </c>
      <c r="D1937" s="9" t="str">
        <f t="shared" si="217"/>
        <v>No Reporta</v>
      </c>
      <c r="E1937" s="9" t="str">
        <f t="shared" si="218"/>
        <v>No Reporta</v>
      </c>
      <c r="F1937" s="194" t="str">
        <f>+'Información ELECTRO PUNO'!E1917</f>
        <v>BT</v>
      </c>
      <c r="G1937" s="194">
        <f>+'Información ELECTRO PUNO'!G1917</f>
        <v>8</v>
      </c>
      <c r="H1937" s="9" t="str">
        <f t="shared" si="219"/>
        <v>Poste</v>
      </c>
      <c r="I1937" s="194" t="str">
        <f>+'Información ELECTRO PUNO'!F1917</f>
        <v>Concreto Armado</v>
      </c>
      <c r="J1937" s="194" t="str">
        <f>+'Información ELECTRO PUNO'!B1917</f>
        <v>PPC06</v>
      </c>
      <c r="K1937" s="9" t="str">
        <f t="shared" si="221"/>
        <v>POSTE DE CONCRETO ARMADO DE  8/300/120/240</v>
      </c>
      <c r="L1937" s="139">
        <f t="shared" si="222"/>
        <v>0.14000000000000001</v>
      </c>
    </row>
    <row r="1938" spans="1:12" x14ac:dyDescent="0.25">
      <c r="A1938" s="193">
        <f>+'Información ELECTRO PUNO'!A1918</f>
        <v>1917</v>
      </c>
      <c r="B1938" s="26" t="str">
        <f t="shared" si="220"/>
        <v>SICODI</v>
      </c>
      <c r="C1938" s="9" t="str">
        <f t="shared" si="216"/>
        <v>Puno</v>
      </c>
      <c r="D1938" s="9" t="str">
        <f t="shared" si="217"/>
        <v>No Reporta</v>
      </c>
      <c r="E1938" s="9" t="str">
        <f t="shared" si="218"/>
        <v>No Reporta</v>
      </c>
      <c r="F1938" s="194" t="str">
        <f>+'Información ELECTRO PUNO'!E1918</f>
        <v>BT</v>
      </c>
      <c r="G1938" s="194">
        <f>+'Información ELECTRO PUNO'!G1918</f>
        <v>8</v>
      </c>
      <c r="H1938" s="9" t="str">
        <f t="shared" si="219"/>
        <v>Poste</v>
      </c>
      <c r="I1938" s="194" t="str">
        <f>+'Información ELECTRO PUNO'!F1918</f>
        <v>Concreto Armado</v>
      </c>
      <c r="J1938" s="194" t="str">
        <f>+'Información ELECTRO PUNO'!B1918</f>
        <v>PPC06</v>
      </c>
      <c r="K1938" s="9" t="str">
        <f t="shared" si="221"/>
        <v>POSTE DE CONCRETO ARMADO DE  8/300/120/240</v>
      </c>
      <c r="L1938" s="139">
        <f t="shared" si="222"/>
        <v>0.14000000000000001</v>
      </c>
    </row>
    <row r="1939" spans="1:12" x14ac:dyDescent="0.25">
      <c r="A1939" s="193">
        <f>+'Información ELECTRO PUNO'!A1919</f>
        <v>1918</v>
      </c>
      <c r="B1939" s="26" t="str">
        <f t="shared" si="220"/>
        <v>SICODI</v>
      </c>
      <c r="C1939" s="9" t="str">
        <f t="shared" si="216"/>
        <v>Puno</v>
      </c>
      <c r="D1939" s="9" t="str">
        <f t="shared" si="217"/>
        <v>No Reporta</v>
      </c>
      <c r="E1939" s="9" t="str">
        <f t="shared" si="218"/>
        <v>No Reporta</v>
      </c>
      <c r="F1939" s="194" t="str">
        <f>+'Información ELECTRO PUNO'!E1919</f>
        <v>BT</v>
      </c>
      <c r="G1939" s="194">
        <f>+'Información ELECTRO PUNO'!G1919</f>
        <v>8</v>
      </c>
      <c r="H1939" s="9" t="str">
        <f t="shared" si="219"/>
        <v>Poste</v>
      </c>
      <c r="I1939" s="194" t="str">
        <f>+'Información ELECTRO PUNO'!F1919</f>
        <v>Concreto Armado</v>
      </c>
      <c r="J1939" s="194" t="str">
        <f>+'Información ELECTRO PUNO'!B1919</f>
        <v>PPC06</v>
      </c>
      <c r="K1939" s="9" t="str">
        <f t="shared" si="221"/>
        <v>POSTE DE CONCRETO ARMADO DE  8/300/120/240</v>
      </c>
      <c r="L1939" s="139">
        <f t="shared" si="222"/>
        <v>0.14000000000000001</v>
      </c>
    </row>
    <row r="1940" spans="1:12" x14ac:dyDescent="0.25">
      <c r="A1940" s="193">
        <f>+'Información ELECTRO PUNO'!A1920</f>
        <v>1919</v>
      </c>
      <c r="B1940" s="26" t="str">
        <f t="shared" si="220"/>
        <v>SICODI</v>
      </c>
      <c r="C1940" s="9" t="str">
        <f t="shared" si="216"/>
        <v>Puno</v>
      </c>
      <c r="D1940" s="9" t="str">
        <f t="shared" si="217"/>
        <v>No Reporta</v>
      </c>
      <c r="E1940" s="9" t="str">
        <f t="shared" si="218"/>
        <v>No Reporta</v>
      </c>
      <c r="F1940" s="194" t="str">
        <f>+'Información ELECTRO PUNO'!E1920</f>
        <v>BT</v>
      </c>
      <c r="G1940" s="194">
        <f>+'Información ELECTRO PUNO'!G1920</f>
        <v>8</v>
      </c>
      <c r="H1940" s="9" t="str">
        <f t="shared" si="219"/>
        <v>Poste</v>
      </c>
      <c r="I1940" s="194" t="str">
        <f>+'Información ELECTRO PUNO'!F1920</f>
        <v>Concreto Armado</v>
      </c>
      <c r="J1940" s="194" t="str">
        <f>+'Información ELECTRO PUNO'!B1920</f>
        <v>PPC06</v>
      </c>
      <c r="K1940" s="9" t="str">
        <f t="shared" si="221"/>
        <v>POSTE DE CONCRETO ARMADO DE  8/300/120/240</v>
      </c>
      <c r="L1940" s="139">
        <f t="shared" si="222"/>
        <v>0.14000000000000001</v>
      </c>
    </row>
    <row r="1941" spans="1:12" x14ac:dyDescent="0.25">
      <c r="A1941" s="193">
        <f>+'Información ELECTRO PUNO'!A1921</f>
        <v>1920</v>
      </c>
      <c r="B1941" s="26" t="str">
        <f t="shared" si="220"/>
        <v>SICODI</v>
      </c>
      <c r="C1941" s="9" t="str">
        <f t="shared" si="216"/>
        <v>Puno</v>
      </c>
      <c r="D1941" s="9" t="str">
        <f t="shared" si="217"/>
        <v>No Reporta</v>
      </c>
      <c r="E1941" s="9" t="str">
        <f t="shared" si="218"/>
        <v>No Reporta</v>
      </c>
      <c r="F1941" s="194" t="str">
        <f>+'Información ELECTRO PUNO'!E1921</f>
        <v>BT</v>
      </c>
      <c r="G1941" s="194">
        <f>+'Información ELECTRO PUNO'!G1921</f>
        <v>8</v>
      </c>
      <c r="H1941" s="9" t="str">
        <f t="shared" si="219"/>
        <v>Poste</v>
      </c>
      <c r="I1941" s="194" t="str">
        <f>+'Información ELECTRO PUNO'!F1921</f>
        <v>Concreto Armado</v>
      </c>
      <c r="J1941" s="194" t="str">
        <f>+'Información ELECTRO PUNO'!B1921</f>
        <v>PPC06</v>
      </c>
      <c r="K1941" s="9" t="str">
        <f t="shared" si="221"/>
        <v>POSTE DE CONCRETO ARMADO DE  8/300/120/240</v>
      </c>
      <c r="L1941" s="139">
        <f t="shared" si="222"/>
        <v>0.14000000000000001</v>
      </c>
    </row>
    <row r="1942" spans="1:12" x14ac:dyDescent="0.25">
      <c r="A1942" s="193">
        <f>+'Información ELECTRO PUNO'!A1922</f>
        <v>1921</v>
      </c>
      <c r="B1942" s="26" t="str">
        <f t="shared" si="220"/>
        <v>SICODI</v>
      </c>
      <c r="C1942" s="9" t="str">
        <f t="shared" ref="C1942:C2005" si="223">+$C$10</f>
        <v>Puno</v>
      </c>
      <c r="D1942" s="9" t="str">
        <f t="shared" ref="D1942:D2005" si="224">+$D$10</f>
        <v>No Reporta</v>
      </c>
      <c r="E1942" s="9" t="str">
        <f t="shared" ref="E1942:E2005" si="225">+$E$10</f>
        <v>No Reporta</v>
      </c>
      <c r="F1942" s="194" t="str">
        <f>+'Información ELECTRO PUNO'!E1922</f>
        <v>BT</v>
      </c>
      <c r="G1942" s="194">
        <f>+'Información ELECTRO PUNO'!G1922</f>
        <v>8</v>
      </c>
      <c r="H1942" s="9" t="str">
        <f t="shared" ref="H1942:H2005" si="226">+$H$10</f>
        <v>Poste</v>
      </c>
      <c r="I1942" s="194" t="str">
        <f>+'Información ELECTRO PUNO'!F1922</f>
        <v>Concreto Armado</v>
      </c>
      <c r="J1942" s="194" t="str">
        <f>+'Información ELECTRO PUNO'!B1922</f>
        <v>PPC06</v>
      </c>
      <c r="K1942" s="9" t="str">
        <f t="shared" si="221"/>
        <v>POSTE DE CONCRETO ARMADO DE  8/300/120/240</v>
      </c>
      <c r="L1942" s="139">
        <f t="shared" si="222"/>
        <v>0.14000000000000001</v>
      </c>
    </row>
    <row r="1943" spans="1:12" x14ac:dyDescent="0.25">
      <c r="A1943" s="193">
        <f>+'Información ELECTRO PUNO'!A1923</f>
        <v>1922</v>
      </c>
      <c r="B1943" s="26" t="str">
        <f t="shared" ref="B1943:B2006" si="227">+INDEX($B$8:$B$16,MATCH(J1943,$J$8:$J$16,0))</f>
        <v>SICODI</v>
      </c>
      <c r="C1943" s="9" t="str">
        <f t="shared" si="223"/>
        <v>Puno</v>
      </c>
      <c r="D1943" s="9" t="str">
        <f t="shared" si="224"/>
        <v>No Reporta</v>
      </c>
      <c r="E1943" s="9" t="str">
        <f t="shared" si="225"/>
        <v>No Reporta</v>
      </c>
      <c r="F1943" s="194" t="str">
        <f>+'Información ELECTRO PUNO'!E1923</f>
        <v>BT</v>
      </c>
      <c r="G1943" s="194">
        <f>+'Información ELECTRO PUNO'!G1923</f>
        <v>8</v>
      </c>
      <c r="H1943" s="9" t="str">
        <f t="shared" si="226"/>
        <v>Poste</v>
      </c>
      <c r="I1943" s="194" t="str">
        <f>+'Información ELECTRO PUNO'!F1923</f>
        <v>Concreto Armado</v>
      </c>
      <c r="J1943" s="194" t="str">
        <f>+'Información ELECTRO PUNO'!B1923</f>
        <v>PPC06</v>
      </c>
      <c r="K1943" s="9" t="str">
        <f t="shared" ref="K1943:K2006" si="228">+VLOOKUP(J1943,$J$8:$K$16,2,FALSE)</f>
        <v>POSTE DE CONCRETO ARMADO DE  8/300/120/240</v>
      </c>
      <c r="L1943" s="139">
        <f t="shared" ref="L1943:L2006" si="229">+VLOOKUP(J1943,$J$8:$U$16,12,FALSE)</f>
        <v>0.14000000000000001</v>
      </c>
    </row>
    <row r="1944" spans="1:12" x14ac:dyDescent="0.25">
      <c r="A1944" s="193">
        <f>+'Información ELECTRO PUNO'!A1924</f>
        <v>1923</v>
      </c>
      <c r="B1944" s="26" t="str">
        <f t="shared" si="227"/>
        <v>SICODI</v>
      </c>
      <c r="C1944" s="9" t="str">
        <f t="shared" si="223"/>
        <v>Puno</v>
      </c>
      <c r="D1944" s="9" t="str">
        <f t="shared" si="224"/>
        <v>No Reporta</v>
      </c>
      <c r="E1944" s="9" t="str">
        <f t="shared" si="225"/>
        <v>No Reporta</v>
      </c>
      <c r="F1944" s="194" t="str">
        <f>+'Información ELECTRO PUNO'!E1924</f>
        <v>BT</v>
      </c>
      <c r="G1944" s="194">
        <f>+'Información ELECTRO PUNO'!G1924</f>
        <v>8</v>
      </c>
      <c r="H1944" s="9" t="str">
        <f t="shared" si="226"/>
        <v>Poste</v>
      </c>
      <c r="I1944" s="194" t="str">
        <f>+'Información ELECTRO PUNO'!F1924</f>
        <v>Concreto Armado</v>
      </c>
      <c r="J1944" s="194" t="str">
        <f>+'Información ELECTRO PUNO'!B1924</f>
        <v>PPC06</v>
      </c>
      <c r="K1944" s="9" t="str">
        <f t="shared" si="228"/>
        <v>POSTE DE CONCRETO ARMADO DE  8/300/120/240</v>
      </c>
      <c r="L1944" s="139">
        <f t="shared" si="229"/>
        <v>0.14000000000000001</v>
      </c>
    </row>
    <row r="1945" spans="1:12" x14ac:dyDescent="0.25">
      <c r="A1945" s="193">
        <f>+'Información ELECTRO PUNO'!A1925</f>
        <v>1924</v>
      </c>
      <c r="B1945" s="26" t="str">
        <f t="shared" si="227"/>
        <v>SICODI</v>
      </c>
      <c r="C1945" s="9" t="str">
        <f t="shared" si="223"/>
        <v>Puno</v>
      </c>
      <c r="D1945" s="9" t="str">
        <f t="shared" si="224"/>
        <v>No Reporta</v>
      </c>
      <c r="E1945" s="9" t="str">
        <f t="shared" si="225"/>
        <v>No Reporta</v>
      </c>
      <c r="F1945" s="194" t="str">
        <f>+'Información ELECTRO PUNO'!E1925</f>
        <v>BT</v>
      </c>
      <c r="G1945" s="194">
        <f>+'Información ELECTRO PUNO'!G1925</f>
        <v>8</v>
      </c>
      <c r="H1945" s="9" t="str">
        <f t="shared" si="226"/>
        <v>Poste</v>
      </c>
      <c r="I1945" s="194" t="str">
        <f>+'Información ELECTRO PUNO'!F1925</f>
        <v>Concreto Armado</v>
      </c>
      <c r="J1945" s="194" t="str">
        <f>+'Información ELECTRO PUNO'!B1925</f>
        <v>PPC06</v>
      </c>
      <c r="K1945" s="9" t="str">
        <f t="shared" si="228"/>
        <v>POSTE DE CONCRETO ARMADO DE  8/300/120/240</v>
      </c>
      <c r="L1945" s="139">
        <f t="shared" si="229"/>
        <v>0.14000000000000001</v>
      </c>
    </row>
    <row r="1946" spans="1:12" x14ac:dyDescent="0.25">
      <c r="A1946" s="193">
        <f>+'Información ELECTRO PUNO'!A1926</f>
        <v>1925</v>
      </c>
      <c r="B1946" s="26" t="str">
        <f t="shared" si="227"/>
        <v>SICODI</v>
      </c>
      <c r="C1946" s="9" t="str">
        <f t="shared" si="223"/>
        <v>Puno</v>
      </c>
      <c r="D1946" s="9" t="str">
        <f t="shared" si="224"/>
        <v>No Reporta</v>
      </c>
      <c r="E1946" s="9" t="str">
        <f t="shared" si="225"/>
        <v>No Reporta</v>
      </c>
      <c r="F1946" s="194" t="str">
        <f>+'Información ELECTRO PUNO'!E1926</f>
        <v>BT</v>
      </c>
      <c r="G1946" s="194">
        <f>+'Información ELECTRO PUNO'!G1926</f>
        <v>8</v>
      </c>
      <c r="H1946" s="9" t="str">
        <f t="shared" si="226"/>
        <v>Poste</v>
      </c>
      <c r="I1946" s="194" t="str">
        <f>+'Información ELECTRO PUNO'!F1926</f>
        <v>Concreto Armado</v>
      </c>
      <c r="J1946" s="194" t="str">
        <f>+'Información ELECTRO PUNO'!B1926</f>
        <v>PPC06</v>
      </c>
      <c r="K1946" s="9" t="str">
        <f t="shared" si="228"/>
        <v>POSTE DE CONCRETO ARMADO DE  8/300/120/240</v>
      </c>
      <c r="L1946" s="139">
        <f t="shared" si="229"/>
        <v>0.14000000000000001</v>
      </c>
    </row>
    <row r="1947" spans="1:12" x14ac:dyDescent="0.25">
      <c r="A1947" s="193">
        <f>+'Información ELECTRO PUNO'!A1927</f>
        <v>1926</v>
      </c>
      <c r="B1947" s="26" t="str">
        <f t="shared" si="227"/>
        <v>SICODI</v>
      </c>
      <c r="C1947" s="9" t="str">
        <f t="shared" si="223"/>
        <v>Puno</v>
      </c>
      <c r="D1947" s="9" t="str">
        <f t="shared" si="224"/>
        <v>No Reporta</v>
      </c>
      <c r="E1947" s="9" t="str">
        <f t="shared" si="225"/>
        <v>No Reporta</v>
      </c>
      <c r="F1947" s="194" t="str">
        <f>+'Información ELECTRO PUNO'!E1927</f>
        <v>MT</v>
      </c>
      <c r="G1947" s="194">
        <f>+'Información ELECTRO PUNO'!G1927</f>
        <v>13</v>
      </c>
      <c r="H1947" s="9" t="str">
        <f t="shared" si="226"/>
        <v>Poste</v>
      </c>
      <c r="I1947" s="194" t="str">
        <f>+'Información ELECTRO PUNO'!F1927</f>
        <v>Concreto Armado C</v>
      </c>
      <c r="J1947" s="194" t="str">
        <f>+'Información ELECTRO PUNO'!B1927</f>
        <v>PPC20</v>
      </c>
      <c r="K1947" s="9" t="str">
        <f t="shared" si="228"/>
        <v>POSTE DE CONCRETO ARMADO DE 13/400/150/345</v>
      </c>
      <c r="L1947" s="139">
        <f t="shared" si="229"/>
        <v>0.54</v>
      </c>
    </row>
    <row r="1948" spans="1:12" x14ac:dyDescent="0.25">
      <c r="A1948" s="193">
        <f>+'Información ELECTRO PUNO'!A1928</f>
        <v>1927</v>
      </c>
      <c r="B1948" s="26" t="str">
        <f t="shared" si="227"/>
        <v>MOD_INV_2018</v>
      </c>
      <c r="C1948" s="9" t="str">
        <f t="shared" si="223"/>
        <v>Puno</v>
      </c>
      <c r="D1948" s="9" t="str">
        <f t="shared" si="224"/>
        <v>No Reporta</v>
      </c>
      <c r="E1948" s="9" t="str">
        <f t="shared" si="225"/>
        <v>No Reporta</v>
      </c>
      <c r="F1948" s="194" t="str">
        <f>+'Información ELECTRO PUNO'!E1928</f>
        <v>AT</v>
      </c>
      <c r="G1948" s="194">
        <f>+'Información ELECTRO PUNO'!G1928</f>
        <v>18</v>
      </c>
      <c r="H1948" s="9" t="str">
        <f t="shared" si="226"/>
        <v>Poste</v>
      </c>
      <c r="I1948" s="194" t="str">
        <f>+'Información ELECTRO PUNO'!F1928</f>
        <v>Metalico</v>
      </c>
      <c r="J1948" s="194" t="str">
        <f>+'Información ELECTRO PUNO'!B1928</f>
        <v>PA18/2400</v>
      </c>
      <c r="K1948" s="9" t="str">
        <f t="shared" si="228"/>
        <v>1 Poste autosoportable de acero (18/2400) de suspensión (25°) Tipo SU21-18</v>
      </c>
      <c r="L1948" s="139">
        <f t="shared" si="229"/>
        <v>10.91</v>
      </c>
    </row>
    <row r="1949" spans="1:12" x14ac:dyDescent="0.25">
      <c r="A1949" s="193">
        <f>+'Información ELECTRO PUNO'!A1929</f>
        <v>1928</v>
      </c>
      <c r="B1949" s="26" t="str">
        <f t="shared" si="227"/>
        <v>MOD_INV_2018</v>
      </c>
      <c r="C1949" s="9" t="str">
        <f t="shared" si="223"/>
        <v>Puno</v>
      </c>
      <c r="D1949" s="9" t="str">
        <f t="shared" si="224"/>
        <v>No Reporta</v>
      </c>
      <c r="E1949" s="9" t="str">
        <f t="shared" si="225"/>
        <v>No Reporta</v>
      </c>
      <c r="F1949" s="194" t="str">
        <f>+'Información ELECTRO PUNO'!E1929</f>
        <v>AT</v>
      </c>
      <c r="G1949" s="194">
        <f>+'Información ELECTRO PUNO'!G1929</f>
        <v>18</v>
      </c>
      <c r="H1949" s="9" t="str">
        <f t="shared" si="226"/>
        <v>Poste</v>
      </c>
      <c r="I1949" s="194" t="str">
        <f>+'Información ELECTRO PUNO'!F1929</f>
        <v>Metalico</v>
      </c>
      <c r="J1949" s="194" t="str">
        <f>+'Información ELECTRO PUNO'!B1929</f>
        <v>PA18/2400</v>
      </c>
      <c r="K1949" s="9" t="str">
        <f t="shared" si="228"/>
        <v>1 Poste autosoportable de acero (18/2400) de suspensión (25°) Tipo SU21-18</v>
      </c>
      <c r="L1949" s="139">
        <f t="shared" si="229"/>
        <v>10.91</v>
      </c>
    </row>
    <row r="1950" spans="1:12" x14ac:dyDescent="0.25">
      <c r="A1950" s="193">
        <f>+'Información ELECTRO PUNO'!A1930</f>
        <v>1929</v>
      </c>
      <c r="B1950" s="26" t="str">
        <f t="shared" si="227"/>
        <v>MOD_INV_2018</v>
      </c>
      <c r="C1950" s="9" t="str">
        <f t="shared" si="223"/>
        <v>Puno</v>
      </c>
      <c r="D1950" s="9" t="str">
        <f t="shared" si="224"/>
        <v>No Reporta</v>
      </c>
      <c r="E1950" s="9" t="str">
        <f t="shared" si="225"/>
        <v>No Reporta</v>
      </c>
      <c r="F1950" s="194" t="str">
        <f>+'Información ELECTRO PUNO'!E1930</f>
        <v>AT</v>
      </c>
      <c r="G1950" s="194">
        <f>+'Información ELECTRO PUNO'!G1930</f>
        <v>18</v>
      </c>
      <c r="H1950" s="9" t="str">
        <f t="shared" si="226"/>
        <v>Poste</v>
      </c>
      <c r="I1950" s="194" t="str">
        <f>+'Información ELECTRO PUNO'!F1930</f>
        <v>Metalico</v>
      </c>
      <c r="J1950" s="194" t="str">
        <f>+'Información ELECTRO PUNO'!B1930</f>
        <v>PA18/2400</v>
      </c>
      <c r="K1950" s="9" t="str">
        <f t="shared" si="228"/>
        <v>1 Poste autosoportable de acero (18/2400) de suspensión (25°) Tipo SU21-18</v>
      </c>
      <c r="L1950" s="139">
        <f t="shared" si="229"/>
        <v>10.91</v>
      </c>
    </row>
    <row r="1951" spans="1:12" x14ac:dyDescent="0.25">
      <c r="A1951" s="193">
        <f>+'Información ELECTRO PUNO'!A1931</f>
        <v>1930</v>
      </c>
      <c r="B1951" s="26" t="str">
        <f t="shared" si="227"/>
        <v>MOD_INV_2018</v>
      </c>
      <c r="C1951" s="9" t="str">
        <f t="shared" si="223"/>
        <v>Puno</v>
      </c>
      <c r="D1951" s="9" t="str">
        <f t="shared" si="224"/>
        <v>No Reporta</v>
      </c>
      <c r="E1951" s="9" t="str">
        <f t="shared" si="225"/>
        <v>No Reporta</v>
      </c>
      <c r="F1951" s="194" t="str">
        <f>+'Información ELECTRO PUNO'!E1931</f>
        <v>AT</v>
      </c>
      <c r="G1951" s="194">
        <f>+'Información ELECTRO PUNO'!G1931</f>
        <v>18</v>
      </c>
      <c r="H1951" s="9" t="str">
        <f t="shared" si="226"/>
        <v>Poste</v>
      </c>
      <c r="I1951" s="194" t="str">
        <f>+'Información ELECTRO PUNO'!F1931</f>
        <v>Metalico</v>
      </c>
      <c r="J1951" s="194" t="str">
        <f>+'Información ELECTRO PUNO'!B1931</f>
        <v>PA18/2400</v>
      </c>
      <c r="K1951" s="9" t="str">
        <f t="shared" si="228"/>
        <v>1 Poste autosoportable de acero (18/2400) de suspensión (25°) Tipo SU21-18</v>
      </c>
      <c r="L1951" s="139">
        <f t="shared" si="229"/>
        <v>10.91</v>
      </c>
    </row>
    <row r="1952" spans="1:12" x14ac:dyDescent="0.25">
      <c r="A1952" s="193">
        <f>+'Información ELECTRO PUNO'!A1932</f>
        <v>1931</v>
      </c>
      <c r="B1952" s="26" t="str">
        <f t="shared" si="227"/>
        <v>MOD_INV_2018</v>
      </c>
      <c r="C1952" s="9" t="str">
        <f t="shared" si="223"/>
        <v>Puno</v>
      </c>
      <c r="D1952" s="9" t="str">
        <f t="shared" si="224"/>
        <v>No Reporta</v>
      </c>
      <c r="E1952" s="9" t="str">
        <f t="shared" si="225"/>
        <v>No Reporta</v>
      </c>
      <c r="F1952" s="194" t="str">
        <f>+'Información ELECTRO PUNO'!E1932</f>
        <v>AT</v>
      </c>
      <c r="G1952" s="194">
        <f>+'Información ELECTRO PUNO'!G1932</f>
        <v>18</v>
      </c>
      <c r="H1952" s="9" t="str">
        <f t="shared" si="226"/>
        <v>Poste</v>
      </c>
      <c r="I1952" s="194" t="str">
        <f>+'Información ELECTRO PUNO'!F1932</f>
        <v>Metalico</v>
      </c>
      <c r="J1952" s="194" t="str">
        <f>+'Información ELECTRO PUNO'!B1932</f>
        <v>PA18/2400</v>
      </c>
      <c r="K1952" s="9" t="str">
        <f t="shared" si="228"/>
        <v>1 Poste autosoportable de acero (18/2400) de suspensión (25°) Tipo SU21-18</v>
      </c>
      <c r="L1952" s="139">
        <f t="shared" si="229"/>
        <v>10.91</v>
      </c>
    </row>
    <row r="1953" spans="1:12" x14ac:dyDescent="0.25">
      <c r="A1953" s="193">
        <f>+'Información ELECTRO PUNO'!A1933</f>
        <v>1932</v>
      </c>
      <c r="B1953" s="26" t="str">
        <f t="shared" si="227"/>
        <v>MOD_INV_2018</v>
      </c>
      <c r="C1953" s="9" t="str">
        <f t="shared" si="223"/>
        <v>Puno</v>
      </c>
      <c r="D1953" s="9" t="str">
        <f t="shared" si="224"/>
        <v>No Reporta</v>
      </c>
      <c r="E1953" s="9" t="str">
        <f t="shared" si="225"/>
        <v>No Reporta</v>
      </c>
      <c r="F1953" s="194" t="str">
        <f>+'Información ELECTRO PUNO'!E1933</f>
        <v>AT</v>
      </c>
      <c r="G1953" s="194">
        <f>+'Información ELECTRO PUNO'!G1933</f>
        <v>18</v>
      </c>
      <c r="H1953" s="9" t="str">
        <f t="shared" si="226"/>
        <v>Poste</v>
      </c>
      <c r="I1953" s="194" t="str">
        <f>+'Información ELECTRO PUNO'!F1933</f>
        <v>Metalico</v>
      </c>
      <c r="J1953" s="194" t="str">
        <f>+'Información ELECTRO PUNO'!B1933</f>
        <v>PA18/2400</v>
      </c>
      <c r="K1953" s="9" t="str">
        <f t="shared" si="228"/>
        <v>1 Poste autosoportable de acero (18/2400) de suspensión (25°) Tipo SU21-18</v>
      </c>
      <c r="L1953" s="139">
        <f t="shared" si="229"/>
        <v>10.91</v>
      </c>
    </row>
    <row r="1954" spans="1:12" x14ac:dyDescent="0.25">
      <c r="A1954" s="193">
        <f>+'Información ELECTRO PUNO'!A1934</f>
        <v>1933</v>
      </c>
      <c r="B1954" s="26" t="str">
        <f t="shared" si="227"/>
        <v>MOD_INV_2018</v>
      </c>
      <c r="C1954" s="9" t="str">
        <f t="shared" si="223"/>
        <v>Puno</v>
      </c>
      <c r="D1954" s="9" t="str">
        <f t="shared" si="224"/>
        <v>No Reporta</v>
      </c>
      <c r="E1954" s="9" t="str">
        <f t="shared" si="225"/>
        <v>No Reporta</v>
      </c>
      <c r="F1954" s="194" t="str">
        <f>+'Información ELECTRO PUNO'!E1934</f>
        <v>AT</v>
      </c>
      <c r="G1954" s="194">
        <f>+'Información ELECTRO PUNO'!G1934</f>
        <v>18</v>
      </c>
      <c r="H1954" s="9" t="str">
        <f t="shared" si="226"/>
        <v>Poste</v>
      </c>
      <c r="I1954" s="194" t="str">
        <f>+'Información ELECTRO PUNO'!F1934</f>
        <v>Metalico</v>
      </c>
      <c r="J1954" s="194" t="str">
        <f>+'Información ELECTRO PUNO'!B1934</f>
        <v>PA18/2400</v>
      </c>
      <c r="K1954" s="9" t="str">
        <f t="shared" si="228"/>
        <v>1 Poste autosoportable de acero (18/2400) de suspensión (25°) Tipo SU21-18</v>
      </c>
      <c r="L1954" s="139">
        <f t="shared" si="229"/>
        <v>10.91</v>
      </c>
    </row>
    <row r="1955" spans="1:12" x14ac:dyDescent="0.25">
      <c r="A1955" s="193">
        <f>+'Información ELECTRO PUNO'!A1935</f>
        <v>1934</v>
      </c>
      <c r="B1955" s="26" t="str">
        <f t="shared" si="227"/>
        <v>MOD_INV_2018</v>
      </c>
      <c r="C1955" s="9" t="str">
        <f t="shared" si="223"/>
        <v>Puno</v>
      </c>
      <c r="D1955" s="9" t="str">
        <f t="shared" si="224"/>
        <v>No Reporta</v>
      </c>
      <c r="E1955" s="9" t="str">
        <f t="shared" si="225"/>
        <v>No Reporta</v>
      </c>
      <c r="F1955" s="194" t="str">
        <f>+'Información ELECTRO PUNO'!E1935</f>
        <v>AT</v>
      </c>
      <c r="G1955" s="194">
        <f>+'Información ELECTRO PUNO'!G1935</f>
        <v>18</v>
      </c>
      <c r="H1955" s="9" t="str">
        <f t="shared" si="226"/>
        <v>Poste</v>
      </c>
      <c r="I1955" s="194" t="str">
        <f>+'Información ELECTRO PUNO'!F1935</f>
        <v>Metalico</v>
      </c>
      <c r="J1955" s="194" t="str">
        <f>+'Información ELECTRO PUNO'!B1935</f>
        <v>PA18/2400</v>
      </c>
      <c r="K1955" s="9" t="str">
        <f t="shared" si="228"/>
        <v>1 Poste autosoportable de acero (18/2400) de suspensión (25°) Tipo SU21-18</v>
      </c>
      <c r="L1955" s="139">
        <f t="shared" si="229"/>
        <v>10.91</v>
      </c>
    </row>
    <row r="1956" spans="1:12" x14ac:dyDescent="0.25">
      <c r="A1956" s="193">
        <f>+'Información ELECTRO PUNO'!A1936</f>
        <v>1935</v>
      </c>
      <c r="B1956" s="26" t="str">
        <f t="shared" si="227"/>
        <v>MOD_INV_2018</v>
      </c>
      <c r="C1956" s="9" t="str">
        <f t="shared" si="223"/>
        <v>Puno</v>
      </c>
      <c r="D1956" s="9" t="str">
        <f t="shared" si="224"/>
        <v>No Reporta</v>
      </c>
      <c r="E1956" s="9" t="str">
        <f t="shared" si="225"/>
        <v>No Reporta</v>
      </c>
      <c r="F1956" s="194" t="str">
        <f>+'Información ELECTRO PUNO'!E1936</f>
        <v>AT</v>
      </c>
      <c r="G1956" s="194">
        <f>+'Información ELECTRO PUNO'!G1936</f>
        <v>18</v>
      </c>
      <c r="H1956" s="9" t="str">
        <f t="shared" si="226"/>
        <v>Poste</v>
      </c>
      <c r="I1956" s="194" t="str">
        <f>+'Información ELECTRO PUNO'!F1936</f>
        <v>Metalico</v>
      </c>
      <c r="J1956" s="194" t="str">
        <f>+'Información ELECTRO PUNO'!B1936</f>
        <v>PA18/2400</v>
      </c>
      <c r="K1956" s="9" t="str">
        <f t="shared" si="228"/>
        <v>1 Poste autosoportable de acero (18/2400) de suspensión (25°) Tipo SU21-18</v>
      </c>
      <c r="L1956" s="139">
        <f t="shared" si="229"/>
        <v>10.91</v>
      </c>
    </row>
    <row r="1957" spans="1:12" x14ac:dyDescent="0.25">
      <c r="A1957" s="193">
        <f>+'Información ELECTRO PUNO'!A1937</f>
        <v>1936</v>
      </c>
      <c r="B1957" s="26" t="str">
        <f t="shared" si="227"/>
        <v>MOD_INV_2018</v>
      </c>
      <c r="C1957" s="9" t="str">
        <f t="shared" si="223"/>
        <v>Puno</v>
      </c>
      <c r="D1957" s="9" t="str">
        <f t="shared" si="224"/>
        <v>No Reporta</v>
      </c>
      <c r="E1957" s="9" t="str">
        <f t="shared" si="225"/>
        <v>No Reporta</v>
      </c>
      <c r="F1957" s="194" t="str">
        <f>+'Información ELECTRO PUNO'!E1937</f>
        <v>AT</v>
      </c>
      <c r="G1957" s="194">
        <f>+'Información ELECTRO PUNO'!G1937</f>
        <v>18</v>
      </c>
      <c r="H1957" s="9" t="str">
        <f t="shared" si="226"/>
        <v>Poste</v>
      </c>
      <c r="I1957" s="194" t="str">
        <f>+'Información ELECTRO PUNO'!F1937</f>
        <v>Metalico</v>
      </c>
      <c r="J1957" s="194" t="str">
        <f>+'Información ELECTRO PUNO'!B1937</f>
        <v>PA18/2400</v>
      </c>
      <c r="K1957" s="9" t="str">
        <f t="shared" si="228"/>
        <v>1 Poste autosoportable de acero (18/2400) de suspensión (25°) Tipo SU21-18</v>
      </c>
      <c r="L1957" s="139">
        <f t="shared" si="229"/>
        <v>10.91</v>
      </c>
    </row>
    <row r="1958" spans="1:12" x14ac:dyDescent="0.25">
      <c r="A1958" s="193">
        <f>+'Información ELECTRO PUNO'!A1938</f>
        <v>1937</v>
      </c>
      <c r="B1958" s="26" t="str">
        <f t="shared" si="227"/>
        <v>MOD_INV_2018</v>
      </c>
      <c r="C1958" s="9" t="str">
        <f t="shared" si="223"/>
        <v>Puno</v>
      </c>
      <c r="D1958" s="9" t="str">
        <f t="shared" si="224"/>
        <v>No Reporta</v>
      </c>
      <c r="E1958" s="9" t="str">
        <f t="shared" si="225"/>
        <v>No Reporta</v>
      </c>
      <c r="F1958" s="194" t="str">
        <f>+'Información ELECTRO PUNO'!E1938</f>
        <v>AT</v>
      </c>
      <c r="G1958" s="194">
        <f>+'Información ELECTRO PUNO'!G1938</f>
        <v>18</v>
      </c>
      <c r="H1958" s="9" t="str">
        <f t="shared" si="226"/>
        <v>Poste</v>
      </c>
      <c r="I1958" s="194" t="str">
        <f>+'Información ELECTRO PUNO'!F1938</f>
        <v>Metalico</v>
      </c>
      <c r="J1958" s="194" t="str">
        <f>+'Información ELECTRO PUNO'!B1938</f>
        <v>PA18/2400</v>
      </c>
      <c r="K1958" s="9" t="str">
        <f t="shared" si="228"/>
        <v>1 Poste autosoportable de acero (18/2400) de suspensión (25°) Tipo SU21-18</v>
      </c>
      <c r="L1958" s="139">
        <f t="shared" si="229"/>
        <v>10.91</v>
      </c>
    </row>
    <row r="1959" spans="1:12" x14ac:dyDescent="0.25">
      <c r="A1959" s="193">
        <f>+'Información ELECTRO PUNO'!A1939</f>
        <v>1938</v>
      </c>
      <c r="B1959" s="26" t="str">
        <f t="shared" si="227"/>
        <v>MOD_INV_2018</v>
      </c>
      <c r="C1959" s="9" t="str">
        <f t="shared" si="223"/>
        <v>Puno</v>
      </c>
      <c r="D1959" s="9" t="str">
        <f t="shared" si="224"/>
        <v>No Reporta</v>
      </c>
      <c r="E1959" s="9" t="str">
        <f t="shared" si="225"/>
        <v>No Reporta</v>
      </c>
      <c r="F1959" s="194" t="str">
        <f>+'Información ELECTRO PUNO'!E1939</f>
        <v>AT</v>
      </c>
      <c r="G1959" s="194">
        <f>+'Información ELECTRO PUNO'!G1939</f>
        <v>18</v>
      </c>
      <c r="H1959" s="9" t="str">
        <f t="shared" si="226"/>
        <v>Poste</v>
      </c>
      <c r="I1959" s="194" t="str">
        <f>+'Información ELECTRO PUNO'!F1939</f>
        <v>Metalico</v>
      </c>
      <c r="J1959" s="194" t="str">
        <f>+'Información ELECTRO PUNO'!B1939</f>
        <v>PA18/2400</v>
      </c>
      <c r="K1959" s="9" t="str">
        <f t="shared" si="228"/>
        <v>1 Poste autosoportable de acero (18/2400) de suspensión (25°) Tipo SU21-18</v>
      </c>
      <c r="L1959" s="139">
        <f t="shared" si="229"/>
        <v>10.91</v>
      </c>
    </row>
    <row r="1960" spans="1:12" x14ac:dyDescent="0.25">
      <c r="A1960" s="193">
        <f>+'Información ELECTRO PUNO'!A1940</f>
        <v>1939</v>
      </c>
      <c r="B1960" s="26" t="str">
        <f t="shared" si="227"/>
        <v>MOD_INV_2018</v>
      </c>
      <c r="C1960" s="9" t="str">
        <f t="shared" si="223"/>
        <v>Puno</v>
      </c>
      <c r="D1960" s="9" t="str">
        <f t="shared" si="224"/>
        <v>No Reporta</v>
      </c>
      <c r="E1960" s="9" t="str">
        <f t="shared" si="225"/>
        <v>No Reporta</v>
      </c>
      <c r="F1960" s="194" t="str">
        <f>+'Información ELECTRO PUNO'!E1940</f>
        <v>AT</v>
      </c>
      <c r="G1960" s="194">
        <f>+'Información ELECTRO PUNO'!G1940</f>
        <v>18</v>
      </c>
      <c r="H1960" s="9" t="str">
        <f t="shared" si="226"/>
        <v>Poste</v>
      </c>
      <c r="I1960" s="194" t="str">
        <f>+'Información ELECTRO PUNO'!F1940</f>
        <v>Metalico</v>
      </c>
      <c r="J1960" s="194" t="str">
        <f>+'Información ELECTRO PUNO'!B1940</f>
        <v>PA18/2400</v>
      </c>
      <c r="K1960" s="9" t="str">
        <f t="shared" si="228"/>
        <v>1 Poste autosoportable de acero (18/2400) de suspensión (25°) Tipo SU21-18</v>
      </c>
      <c r="L1960" s="139">
        <f t="shared" si="229"/>
        <v>10.91</v>
      </c>
    </row>
    <row r="1961" spans="1:12" x14ac:dyDescent="0.25">
      <c r="A1961" s="193">
        <f>+'Información ELECTRO PUNO'!A1941</f>
        <v>1940</v>
      </c>
      <c r="B1961" s="26" t="str">
        <f t="shared" si="227"/>
        <v>MOD_INV_2018</v>
      </c>
      <c r="C1961" s="9" t="str">
        <f t="shared" si="223"/>
        <v>Puno</v>
      </c>
      <c r="D1961" s="9" t="str">
        <f t="shared" si="224"/>
        <v>No Reporta</v>
      </c>
      <c r="E1961" s="9" t="str">
        <f t="shared" si="225"/>
        <v>No Reporta</v>
      </c>
      <c r="F1961" s="194" t="str">
        <f>+'Información ELECTRO PUNO'!E1941</f>
        <v>AT</v>
      </c>
      <c r="G1961" s="194">
        <f>+'Información ELECTRO PUNO'!G1941</f>
        <v>18</v>
      </c>
      <c r="H1961" s="9" t="str">
        <f t="shared" si="226"/>
        <v>Poste</v>
      </c>
      <c r="I1961" s="194" t="str">
        <f>+'Información ELECTRO PUNO'!F1941</f>
        <v>Metalico</v>
      </c>
      <c r="J1961" s="194" t="str">
        <f>+'Información ELECTRO PUNO'!B1941</f>
        <v>PA18/2400</v>
      </c>
      <c r="K1961" s="9" t="str">
        <f t="shared" si="228"/>
        <v>1 Poste autosoportable de acero (18/2400) de suspensión (25°) Tipo SU21-18</v>
      </c>
      <c r="L1961" s="139">
        <f t="shared" si="229"/>
        <v>10.91</v>
      </c>
    </row>
    <row r="1962" spans="1:12" x14ac:dyDescent="0.25">
      <c r="A1962" s="193">
        <f>+'Información ELECTRO PUNO'!A1942</f>
        <v>1941</v>
      </c>
      <c r="B1962" s="26" t="str">
        <f t="shared" si="227"/>
        <v>MOD_INV_2018</v>
      </c>
      <c r="C1962" s="9" t="str">
        <f t="shared" si="223"/>
        <v>Puno</v>
      </c>
      <c r="D1962" s="9" t="str">
        <f t="shared" si="224"/>
        <v>No Reporta</v>
      </c>
      <c r="E1962" s="9" t="str">
        <f t="shared" si="225"/>
        <v>No Reporta</v>
      </c>
      <c r="F1962" s="194" t="str">
        <f>+'Información ELECTRO PUNO'!E1942</f>
        <v>AT</v>
      </c>
      <c r="G1962" s="194">
        <f>+'Información ELECTRO PUNO'!G1942</f>
        <v>18</v>
      </c>
      <c r="H1962" s="9" t="str">
        <f t="shared" si="226"/>
        <v>Poste</v>
      </c>
      <c r="I1962" s="194" t="str">
        <f>+'Información ELECTRO PUNO'!F1942</f>
        <v>Metalico</v>
      </c>
      <c r="J1962" s="194" t="str">
        <f>+'Información ELECTRO PUNO'!B1942</f>
        <v>PA18/2400</v>
      </c>
      <c r="K1962" s="9" t="str">
        <f t="shared" si="228"/>
        <v>1 Poste autosoportable de acero (18/2400) de suspensión (25°) Tipo SU21-18</v>
      </c>
      <c r="L1962" s="139">
        <f t="shared" si="229"/>
        <v>10.91</v>
      </c>
    </row>
    <row r="1963" spans="1:12" x14ac:dyDescent="0.25">
      <c r="A1963" s="193">
        <f>+'Información ELECTRO PUNO'!A1943</f>
        <v>1942</v>
      </c>
      <c r="B1963" s="26" t="str">
        <f t="shared" si="227"/>
        <v>MOD_INV_2018</v>
      </c>
      <c r="C1963" s="9" t="str">
        <f t="shared" si="223"/>
        <v>Puno</v>
      </c>
      <c r="D1963" s="9" t="str">
        <f t="shared" si="224"/>
        <v>No Reporta</v>
      </c>
      <c r="E1963" s="9" t="str">
        <f t="shared" si="225"/>
        <v>No Reporta</v>
      </c>
      <c r="F1963" s="194" t="str">
        <f>+'Información ELECTRO PUNO'!E1943</f>
        <v>AT</v>
      </c>
      <c r="G1963" s="194">
        <f>+'Información ELECTRO PUNO'!G1943</f>
        <v>18</v>
      </c>
      <c r="H1963" s="9" t="str">
        <f t="shared" si="226"/>
        <v>Poste</v>
      </c>
      <c r="I1963" s="194" t="str">
        <f>+'Información ELECTRO PUNO'!F1943</f>
        <v>Metalico</v>
      </c>
      <c r="J1963" s="194" t="str">
        <f>+'Información ELECTRO PUNO'!B1943</f>
        <v>PA18/2400</v>
      </c>
      <c r="K1963" s="9" t="str">
        <f t="shared" si="228"/>
        <v>1 Poste autosoportable de acero (18/2400) de suspensión (25°) Tipo SU21-18</v>
      </c>
      <c r="L1963" s="139">
        <f t="shared" si="229"/>
        <v>10.91</v>
      </c>
    </row>
    <row r="1964" spans="1:12" x14ac:dyDescent="0.25">
      <c r="A1964" s="193">
        <f>+'Información ELECTRO PUNO'!A1944</f>
        <v>1943</v>
      </c>
      <c r="B1964" s="26" t="str">
        <f t="shared" si="227"/>
        <v>MOD_INV_2018</v>
      </c>
      <c r="C1964" s="9" t="str">
        <f t="shared" si="223"/>
        <v>Puno</v>
      </c>
      <c r="D1964" s="9" t="str">
        <f t="shared" si="224"/>
        <v>No Reporta</v>
      </c>
      <c r="E1964" s="9" t="str">
        <f t="shared" si="225"/>
        <v>No Reporta</v>
      </c>
      <c r="F1964" s="194" t="str">
        <f>+'Información ELECTRO PUNO'!E1944</f>
        <v>AT</v>
      </c>
      <c r="G1964" s="194">
        <f>+'Información ELECTRO PUNO'!G1944</f>
        <v>18</v>
      </c>
      <c r="H1964" s="9" t="str">
        <f t="shared" si="226"/>
        <v>Poste</v>
      </c>
      <c r="I1964" s="194" t="str">
        <f>+'Información ELECTRO PUNO'!F1944</f>
        <v>Metalico</v>
      </c>
      <c r="J1964" s="194" t="str">
        <f>+'Información ELECTRO PUNO'!B1944</f>
        <v>PA18/2400</v>
      </c>
      <c r="K1964" s="9" t="str">
        <f t="shared" si="228"/>
        <v>1 Poste autosoportable de acero (18/2400) de suspensión (25°) Tipo SU21-18</v>
      </c>
      <c r="L1964" s="139">
        <f t="shared" si="229"/>
        <v>10.91</v>
      </c>
    </row>
    <row r="1965" spans="1:12" x14ac:dyDescent="0.25">
      <c r="A1965" s="193">
        <f>+'Información ELECTRO PUNO'!A1945</f>
        <v>1944</v>
      </c>
      <c r="B1965" s="26" t="str">
        <f t="shared" si="227"/>
        <v>MOD_INV_2018</v>
      </c>
      <c r="C1965" s="9" t="str">
        <f t="shared" si="223"/>
        <v>Puno</v>
      </c>
      <c r="D1965" s="9" t="str">
        <f t="shared" si="224"/>
        <v>No Reporta</v>
      </c>
      <c r="E1965" s="9" t="str">
        <f t="shared" si="225"/>
        <v>No Reporta</v>
      </c>
      <c r="F1965" s="194" t="str">
        <f>+'Información ELECTRO PUNO'!E1945</f>
        <v>AT</v>
      </c>
      <c r="G1965" s="194">
        <f>+'Información ELECTRO PUNO'!G1945</f>
        <v>18</v>
      </c>
      <c r="H1965" s="9" t="str">
        <f t="shared" si="226"/>
        <v>Poste</v>
      </c>
      <c r="I1965" s="194" t="str">
        <f>+'Información ELECTRO PUNO'!F1945</f>
        <v>Metalico</v>
      </c>
      <c r="J1965" s="194" t="str">
        <f>+'Información ELECTRO PUNO'!B1945</f>
        <v>PA18/2400</v>
      </c>
      <c r="K1965" s="9" t="str">
        <f t="shared" si="228"/>
        <v>1 Poste autosoportable de acero (18/2400) de suspensión (25°) Tipo SU21-18</v>
      </c>
      <c r="L1965" s="139">
        <f t="shared" si="229"/>
        <v>10.91</v>
      </c>
    </row>
    <row r="1966" spans="1:12" x14ac:dyDescent="0.25">
      <c r="A1966" s="193">
        <f>+'Información ELECTRO PUNO'!A1946</f>
        <v>1945</v>
      </c>
      <c r="B1966" s="26" t="str">
        <f t="shared" si="227"/>
        <v>MOD_INV_2018</v>
      </c>
      <c r="C1966" s="9" t="str">
        <f t="shared" si="223"/>
        <v>Puno</v>
      </c>
      <c r="D1966" s="9" t="str">
        <f t="shared" si="224"/>
        <v>No Reporta</v>
      </c>
      <c r="E1966" s="9" t="str">
        <f t="shared" si="225"/>
        <v>No Reporta</v>
      </c>
      <c r="F1966" s="194" t="str">
        <f>+'Información ELECTRO PUNO'!E1946</f>
        <v>AT</v>
      </c>
      <c r="G1966" s="194">
        <f>+'Información ELECTRO PUNO'!G1946</f>
        <v>18</v>
      </c>
      <c r="H1966" s="9" t="str">
        <f t="shared" si="226"/>
        <v>Poste</v>
      </c>
      <c r="I1966" s="194" t="str">
        <f>+'Información ELECTRO PUNO'!F1946</f>
        <v>Metalico</v>
      </c>
      <c r="J1966" s="194" t="str">
        <f>+'Información ELECTRO PUNO'!B1946</f>
        <v>PA18/2400</v>
      </c>
      <c r="K1966" s="9" t="str">
        <f t="shared" si="228"/>
        <v>1 Poste autosoportable de acero (18/2400) de suspensión (25°) Tipo SU21-18</v>
      </c>
      <c r="L1966" s="139">
        <f t="shared" si="229"/>
        <v>10.91</v>
      </c>
    </row>
    <row r="1967" spans="1:12" x14ac:dyDescent="0.25">
      <c r="A1967" s="193">
        <f>+'Información ELECTRO PUNO'!A1947</f>
        <v>1946</v>
      </c>
      <c r="B1967" s="26" t="str">
        <f t="shared" si="227"/>
        <v>MOD_INV_2018</v>
      </c>
      <c r="C1967" s="9" t="str">
        <f t="shared" si="223"/>
        <v>Puno</v>
      </c>
      <c r="D1967" s="9" t="str">
        <f t="shared" si="224"/>
        <v>No Reporta</v>
      </c>
      <c r="E1967" s="9" t="str">
        <f t="shared" si="225"/>
        <v>No Reporta</v>
      </c>
      <c r="F1967" s="194" t="str">
        <f>+'Información ELECTRO PUNO'!E1947</f>
        <v>AT</v>
      </c>
      <c r="G1967" s="194">
        <f>+'Información ELECTRO PUNO'!G1947</f>
        <v>18</v>
      </c>
      <c r="H1967" s="9" t="str">
        <f t="shared" si="226"/>
        <v>Poste</v>
      </c>
      <c r="I1967" s="194" t="str">
        <f>+'Información ELECTRO PUNO'!F1947</f>
        <v>Metalico</v>
      </c>
      <c r="J1967" s="194" t="str">
        <f>+'Información ELECTRO PUNO'!B1947</f>
        <v>PA18/2400</v>
      </c>
      <c r="K1967" s="9" t="str">
        <f t="shared" si="228"/>
        <v>1 Poste autosoportable de acero (18/2400) de suspensión (25°) Tipo SU21-18</v>
      </c>
      <c r="L1967" s="139">
        <f t="shared" si="229"/>
        <v>10.91</v>
      </c>
    </row>
    <row r="1968" spans="1:12" x14ac:dyDescent="0.25">
      <c r="A1968" s="193">
        <f>+'Información ELECTRO PUNO'!A1948</f>
        <v>1947</v>
      </c>
      <c r="B1968" s="26" t="str">
        <f t="shared" si="227"/>
        <v>MOD_INV_2018</v>
      </c>
      <c r="C1968" s="9" t="str">
        <f t="shared" si="223"/>
        <v>Puno</v>
      </c>
      <c r="D1968" s="9" t="str">
        <f t="shared" si="224"/>
        <v>No Reporta</v>
      </c>
      <c r="E1968" s="9" t="str">
        <f t="shared" si="225"/>
        <v>No Reporta</v>
      </c>
      <c r="F1968" s="194" t="str">
        <f>+'Información ELECTRO PUNO'!E1948</f>
        <v>AT</v>
      </c>
      <c r="G1968" s="194">
        <f>+'Información ELECTRO PUNO'!G1948</f>
        <v>18</v>
      </c>
      <c r="H1968" s="9" t="str">
        <f t="shared" si="226"/>
        <v>Poste</v>
      </c>
      <c r="I1968" s="194" t="str">
        <f>+'Información ELECTRO PUNO'!F1948</f>
        <v>Metalico</v>
      </c>
      <c r="J1968" s="194" t="str">
        <f>+'Información ELECTRO PUNO'!B1948</f>
        <v>PA18/2400</v>
      </c>
      <c r="K1968" s="9" t="str">
        <f t="shared" si="228"/>
        <v>1 Poste autosoportable de acero (18/2400) de suspensión (25°) Tipo SU21-18</v>
      </c>
      <c r="L1968" s="139">
        <f t="shared" si="229"/>
        <v>10.91</v>
      </c>
    </row>
    <row r="1969" spans="1:12" x14ac:dyDescent="0.25">
      <c r="A1969" s="193">
        <f>+'Información ELECTRO PUNO'!A1949</f>
        <v>1948</v>
      </c>
      <c r="B1969" s="26" t="str">
        <f t="shared" si="227"/>
        <v>MOD_INV_2018</v>
      </c>
      <c r="C1969" s="9" t="str">
        <f t="shared" si="223"/>
        <v>Puno</v>
      </c>
      <c r="D1969" s="9" t="str">
        <f t="shared" si="224"/>
        <v>No Reporta</v>
      </c>
      <c r="E1969" s="9" t="str">
        <f t="shared" si="225"/>
        <v>No Reporta</v>
      </c>
      <c r="F1969" s="194" t="str">
        <f>+'Información ELECTRO PUNO'!E1949</f>
        <v>AT</v>
      </c>
      <c r="G1969" s="194">
        <f>+'Información ELECTRO PUNO'!G1949</f>
        <v>18</v>
      </c>
      <c r="H1969" s="9" t="str">
        <f t="shared" si="226"/>
        <v>Poste</v>
      </c>
      <c r="I1969" s="194" t="str">
        <f>+'Información ELECTRO PUNO'!F1949</f>
        <v>Metalico</v>
      </c>
      <c r="J1969" s="194" t="str">
        <f>+'Información ELECTRO PUNO'!B1949</f>
        <v>PA18/2400</v>
      </c>
      <c r="K1969" s="9" t="str">
        <f t="shared" si="228"/>
        <v>1 Poste autosoportable de acero (18/2400) de suspensión (25°) Tipo SU21-18</v>
      </c>
      <c r="L1969" s="139">
        <f t="shared" si="229"/>
        <v>10.91</v>
      </c>
    </row>
    <row r="1970" spans="1:12" x14ac:dyDescent="0.25">
      <c r="A1970" s="193">
        <f>+'Información ELECTRO PUNO'!A1950</f>
        <v>1949</v>
      </c>
      <c r="B1970" s="26" t="str">
        <f t="shared" si="227"/>
        <v>MOD_INV_2018</v>
      </c>
      <c r="C1970" s="9" t="str">
        <f t="shared" si="223"/>
        <v>Puno</v>
      </c>
      <c r="D1970" s="9" t="str">
        <f t="shared" si="224"/>
        <v>No Reporta</v>
      </c>
      <c r="E1970" s="9" t="str">
        <f t="shared" si="225"/>
        <v>No Reporta</v>
      </c>
      <c r="F1970" s="194" t="str">
        <f>+'Información ELECTRO PUNO'!E1950</f>
        <v>AT</v>
      </c>
      <c r="G1970" s="194">
        <f>+'Información ELECTRO PUNO'!G1950</f>
        <v>18</v>
      </c>
      <c r="H1970" s="9" t="str">
        <f t="shared" si="226"/>
        <v>Poste</v>
      </c>
      <c r="I1970" s="194" t="str">
        <f>+'Información ELECTRO PUNO'!F1950</f>
        <v>Metalico</v>
      </c>
      <c r="J1970" s="194" t="str">
        <f>+'Información ELECTRO PUNO'!B1950</f>
        <v>PA18/2400</v>
      </c>
      <c r="K1970" s="9" t="str">
        <f t="shared" si="228"/>
        <v>1 Poste autosoportable de acero (18/2400) de suspensión (25°) Tipo SU21-18</v>
      </c>
      <c r="L1970" s="139">
        <f t="shared" si="229"/>
        <v>10.91</v>
      </c>
    </row>
    <row r="1971" spans="1:12" x14ac:dyDescent="0.25">
      <c r="A1971" s="193">
        <f>+'Información ELECTRO PUNO'!A1951</f>
        <v>1950</v>
      </c>
      <c r="B1971" s="26" t="str">
        <f t="shared" si="227"/>
        <v>MOD_INV_2018</v>
      </c>
      <c r="C1971" s="9" t="str">
        <f t="shared" si="223"/>
        <v>Puno</v>
      </c>
      <c r="D1971" s="9" t="str">
        <f t="shared" si="224"/>
        <v>No Reporta</v>
      </c>
      <c r="E1971" s="9" t="str">
        <f t="shared" si="225"/>
        <v>No Reporta</v>
      </c>
      <c r="F1971" s="194" t="str">
        <f>+'Información ELECTRO PUNO'!E1951</f>
        <v>AT</v>
      </c>
      <c r="G1971" s="194">
        <f>+'Información ELECTRO PUNO'!G1951</f>
        <v>18</v>
      </c>
      <c r="H1971" s="9" t="str">
        <f t="shared" si="226"/>
        <v>Poste</v>
      </c>
      <c r="I1971" s="194" t="str">
        <f>+'Información ELECTRO PUNO'!F1951</f>
        <v>Metalico</v>
      </c>
      <c r="J1971" s="194" t="str">
        <f>+'Información ELECTRO PUNO'!B1951</f>
        <v>PA18/2400</v>
      </c>
      <c r="K1971" s="9" t="str">
        <f t="shared" si="228"/>
        <v>1 Poste autosoportable de acero (18/2400) de suspensión (25°) Tipo SU21-18</v>
      </c>
      <c r="L1971" s="139">
        <f t="shared" si="229"/>
        <v>10.91</v>
      </c>
    </row>
    <row r="1972" spans="1:12" x14ac:dyDescent="0.25">
      <c r="A1972" s="193">
        <f>+'Información ELECTRO PUNO'!A1952</f>
        <v>1951</v>
      </c>
      <c r="B1972" s="26" t="str">
        <f t="shared" si="227"/>
        <v>MOD_INV_2018</v>
      </c>
      <c r="C1972" s="9" t="str">
        <f t="shared" si="223"/>
        <v>Puno</v>
      </c>
      <c r="D1972" s="9" t="str">
        <f t="shared" si="224"/>
        <v>No Reporta</v>
      </c>
      <c r="E1972" s="9" t="str">
        <f t="shared" si="225"/>
        <v>No Reporta</v>
      </c>
      <c r="F1972" s="194" t="str">
        <f>+'Información ELECTRO PUNO'!E1952</f>
        <v>AT</v>
      </c>
      <c r="G1972" s="194">
        <f>+'Información ELECTRO PUNO'!G1952</f>
        <v>18</v>
      </c>
      <c r="H1972" s="9" t="str">
        <f t="shared" si="226"/>
        <v>Poste</v>
      </c>
      <c r="I1972" s="194" t="str">
        <f>+'Información ELECTRO PUNO'!F1952</f>
        <v>Metalico</v>
      </c>
      <c r="J1972" s="194" t="str">
        <f>+'Información ELECTRO PUNO'!B1952</f>
        <v>PA18/2400</v>
      </c>
      <c r="K1972" s="9" t="str">
        <f t="shared" si="228"/>
        <v>1 Poste autosoportable de acero (18/2400) de suspensión (25°) Tipo SU21-18</v>
      </c>
      <c r="L1972" s="139">
        <f t="shared" si="229"/>
        <v>10.91</v>
      </c>
    </row>
    <row r="1973" spans="1:12" x14ac:dyDescent="0.25">
      <c r="A1973" s="193">
        <f>+'Información ELECTRO PUNO'!A1953</f>
        <v>1952</v>
      </c>
      <c r="B1973" s="26" t="str">
        <f t="shared" si="227"/>
        <v>MOD_INV_2018</v>
      </c>
      <c r="C1973" s="9" t="str">
        <f t="shared" si="223"/>
        <v>Puno</v>
      </c>
      <c r="D1973" s="9" t="str">
        <f t="shared" si="224"/>
        <v>No Reporta</v>
      </c>
      <c r="E1973" s="9" t="str">
        <f t="shared" si="225"/>
        <v>No Reporta</v>
      </c>
      <c r="F1973" s="194" t="str">
        <f>+'Información ELECTRO PUNO'!E1953</f>
        <v>AT</v>
      </c>
      <c r="G1973" s="194">
        <f>+'Información ELECTRO PUNO'!G1953</f>
        <v>18</v>
      </c>
      <c r="H1973" s="9" t="str">
        <f t="shared" si="226"/>
        <v>Poste</v>
      </c>
      <c r="I1973" s="194" t="str">
        <f>+'Información ELECTRO PUNO'!F1953</f>
        <v>Metalico</v>
      </c>
      <c r="J1973" s="194" t="str">
        <f>+'Información ELECTRO PUNO'!B1953</f>
        <v>PA18/2400</v>
      </c>
      <c r="K1973" s="9" t="str">
        <f t="shared" si="228"/>
        <v>1 Poste autosoportable de acero (18/2400) de suspensión (25°) Tipo SU21-18</v>
      </c>
      <c r="L1973" s="139">
        <f t="shared" si="229"/>
        <v>10.91</v>
      </c>
    </row>
    <row r="1974" spans="1:12" x14ac:dyDescent="0.25">
      <c r="A1974" s="193">
        <f>+'Información ELECTRO PUNO'!A1954</f>
        <v>1953</v>
      </c>
      <c r="B1974" s="26" t="str">
        <f t="shared" si="227"/>
        <v>MOD_INV_2018</v>
      </c>
      <c r="C1974" s="9" t="str">
        <f t="shared" si="223"/>
        <v>Puno</v>
      </c>
      <c r="D1974" s="9" t="str">
        <f t="shared" si="224"/>
        <v>No Reporta</v>
      </c>
      <c r="E1974" s="9" t="str">
        <f t="shared" si="225"/>
        <v>No Reporta</v>
      </c>
      <c r="F1974" s="194" t="str">
        <f>+'Información ELECTRO PUNO'!E1954</f>
        <v>AT</v>
      </c>
      <c r="G1974" s="194">
        <f>+'Información ELECTRO PUNO'!G1954</f>
        <v>18</v>
      </c>
      <c r="H1974" s="9" t="str">
        <f t="shared" si="226"/>
        <v>Poste</v>
      </c>
      <c r="I1974" s="194" t="str">
        <f>+'Información ELECTRO PUNO'!F1954</f>
        <v>Metalico</v>
      </c>
      <c r="J1974" s="194" t="str">
        <f>+'Información ELECTRO PUNO'!B1954</f>
        <v>PA18/2400</v>
      </c>
      <c r="K1974" s="9" t="str">
        <f t="shared" si="228"/>
        <v>1 Poste autosoportable de acero (18/2400) de suspensión (25°) Tipo SU21-18</v>
      </c>
      <c r="L1974" s="139">
        <f t="shared" si="229"/>
        <v>10.91</v>
      </c>
    </row>
    <row r="1975" spans="1:12" x14ac:dyDescent="0.25">
      <c r="A1975" s="193">
        <f>+'Información ELECTRO PUNO'!A1955</f>
        <v>1954</v>
      </c>
      <c r="B1975" s="26" t="str">
        <f t="shared" si="227"/>
        <v>MOD_INV_2018</v>
      </c>
      <c r="C1975" s="9" t="str">
        <f t="shared" si="223"/>
        <v>Puno</v>
      </c>
      <c r="D1975" s="9" t="str">
        <f t="shared" si="224"/>
        <v>No Reporta</v>
      </c>
      <c r="E1975" s="9" t="str">
        <f t="shared" si="225"/>
        <v>No Reporta</v>
      </c>
      <c r="F1975" s="194" t="str">
        <f>+'Información ELECTRO PUNO'!E1955</f>
        <v>AT</v>
      </c>
      <c r="G1975" s="194">
        <f>+'Información ELECTRO PUNO'!G1955</f>
        <v>18</v>
      </c>
      <c r="H1975" s="9" t="str">
        <f t="shared" si="226"/>
        <v>Poste</v>
      </c>
      <c r="I1975" s="194" t="str">
        <f>+'Información ELECTRO PUNO'!F1955</f>
        <v>Metalico</v>
      </c>
      <c r="J1975" s="194" t="str">
        <f>+'Información ELECTRO PUNO'!B1955</f>
        <v>PA18/2400</v>
      </c>
      <c r="K1975" s="9" t="str">
        <f t="shared" si="228"/>
        <v>1 Poste autosoportable de acero (18/2400) de suspensión (25°) Tipo SU21-18</v>
      </c>
      <c r="L1975" s="139">
        <f t="shared" si="229"/>
        <v>10.91</v>
      </c>
    </row>
    <row r="1976" spans="1:12" x14ac:dyDescent="0.25">
      <c r="A1976" s="193">
        <f>+'Información ELECTRO PUNO'!A1956</f>
        <v>1955</v>
      </c>
      <c r="B1976" s="26" t="str">
        <f t="shared" si="227"/>
        <v>MOD_INV_2018</v>
      </c>
      <c r="C1976" s="9" t="str">
        <f t="shared" si="223"/>
        <v>Puno</v>
      </c>
      <c r="D1976" s="9" t="str">
        <f t="shared" si="224"/>
        <v>No Reporta</v>
      </c>
      <c r="E1976" s="9" t="str">
        <f t="shared" si="225"/>
        <v>No Reporta</v>
      </c>
      <c r="F1976" s="194" t="str">
        <f>+'Información ELECTRO PUNO'!E1956</f>
        <v>AT</v>
      </c>
      <c r="G1976" s="194">
        <f>+'Información ELECTRO PUNO'!G1956</f>
        <v>18</v>
      </c>
      <c r="H1976" s="9" t="str">
        <f t="shared" si="226"/>
        <v>Poste</v>
      </c>
      <c r="I1976" s="194" t="str">
        <f>+'Información ELECTRO PUNO'!F1956</f>
        <v>Metalico</v>
      </c>
      <c r="J1976" s="194" t="str">
        <f>+'Información ELECTRO PUNO'!B1956</f>
        <v>PA18/2400</v>
      </c>
      <c r="K1976" s="9" t="str">
        <f t="shared" si="228"/>
        <v>1 Poste autosoportable de acero (18/2400) de suspensión (25°) Tipo SU21-18</v>
      </c>
      <c r="L1976" s="139">
        <f t="shared" si="229"/>
        <v>10.91</v>
      </c>
    </row>
    <row r="1977" spans="1:12" x14ac:dyDescent="0.25">
      <c r="A1977" s="193">
        <f>+'Información ELECTRO PUNO'!A1957</f>
        <v>1956</v>
      </c>
      <c r="B1977" s="26" t="str">
        <f t="shared" si="227"/>
        <v>MOD_INV_2018</v>
      </c>
      <c r="C1977" s="9" t="str">
        <f t="shared" si="223"/>
        <v>Puno</v>
      </c>
      <c r="D1977" s="9" t="str">
        <f t="shared" si="224"/>
        <v>No Reporta</v>
      </c>
      <c r="E1977" s="9" t="str">
        <f t="shared" si="225"/>
        <v>No Reporta</v>
      </c>
      <c r="F1977" s="194" t="str">
        <f>+'Información ELECTRO PUNO'!E1957</f>
        <v>AT</v>
      </c>
      <c r="G1977" s="194">
        <f>+'Información ELECTRO PUNO'!G1957</f>
        <v>18</v>
      </c>
      <c r="H1977" s="9" t="str">
        <f t="shared" si="226"/>
        <v>Poste</v>
      </c>
      <c r="I1977" s="194" t="str">
        <f>+'Información ELECTRO PUNO'!F1957</f>
        <v>Metalico</v>
      </c>
      <c r="J1977" s="194" t="str">
        <f>+'Información ELECTRO PUNO'!B1957</f>
        <v>PA18/2400</v>
      </c>
      <c r="K1977" s="9" t="str">
        <f t="shared" si="228"/>
        <v>1 Poste autosoportable de acero (18/2400) de suspensión (25°) Tipo SU21-18</v>
      </c>
      <c r="L1977" s="139">
        <f t="shared" si="229"/>
        <v>10.91</v>
      </c>
    </row>
    <row r="1978" spans="1:12" x14ac:dyDescent="0.25">
      <c r="A1978" s="193">
        <f>+'Información ELECTRO PUNO'!A1958</f>
        <v>1957</v>
      </c>
      <c r="B1978" s="26" t="str">
        <f t="shared" si="227"/>
        <v>MOD_INV_2018</v>
      </c>
      <c r="C1978" s="9" t="str">
        <f t="shared" si="223"/>
        <v>Puno</v>
      </c>
      <c r="D1978" s="9" t="str">
        <f t="shared" si="224"/>
        <v>No Reporta</v>
      </c>
      <c r="E1978" s="9" t="str">
        <f t="shared" si="225"/>
        <v>No Reporta</v>
      </c>
      <c r="F1978" s="194" t="str">
        <f>+'Información ELECTRO PUNO'!E1958</f>
        <v>AT</v>
      </c>
      <c r="G1978" s="194">
        <f>+'Información ELECTRO PUNO'!G1958</f>
        <v>18</v>
      </c>
      <c r="H1978" s="9" t="str">
        <f t="shared" si="226"/>
        <v>Poste</v>
      </c>
      <c r="I1978" s="194" t="str">
        <f>+'Información ELECTRO PUNO'!F1958</f>
        <v>Metalico</v>
      </c>
      <c r="J1978" s="194" t="str">
        <f>+'Información ELECTRO PUNO'!B1958</f>
        <v>PA18/2400</v>
      </c>
      <c r="K1978" s="9" t="str">
        <f t="shared" si="228"/>
        <v>1 Poste autosoportable de acero (18/2400) de suspensión (25°) Tipo SU21-18</v>
      </c>
      <c r="L1978" s="139">
        <f t="shared" si="229"/>
        <v>10.91</v>
      </c>
    </row>
    <row r="1979" spans="1:12" x14ac:dyDescent="0.25">
      <c r="A1979" s="193">
        <f>+'Información ELECTRO PUNO'!A1959</f>
        <v>1958</v>
      </c>
      <c r="B1979" s="26" t="str">
        <f t="shared" si="227"/>
        <v>MOD_INV_2018</v>
      </c>
      <c r="C1979" s="9" t="str">
        <f t="shared" si="223"/>
        <v>Puno</v>
      </c>
      <c r="D1979" s="9" t="str">
        <f t="shared" si="224"/>
        <v>No Reporta</v>
      </c>
      <c r="E1979" s="9" t="str">
        <f t="shared" si="225"/>
        <v>No Reporta</v>
      </c>
      <c r="F1979" s="194" t="str">
        <f>+'Información ELECTRO PUNO'!E1959</f>
        <v>AT</v>
      </c>
      <c r="G1979" s="194">
        <f>+'Información ELECTRO PUNO'!G1959</f>
        <v>18</v>
      </c>
      <c r="H1979" s="9" t="str">
        <f t="shared" si="226"/>
        <v>Poste</v>
      </c>
      <c r="I1979" s="194" t="str">
        <f>+'Información ELECTRO PUNO'!F1959</f>
        <v>Metalico</v>
      </c>
      <c r="J1979" s="194" t="str">
        <f>+'Información ELECTRO PUNO'!B1959</f>
        <v>PA18/2400</v>
      </c>
      <c r="K1979" s="9" t="str">
        <f t="shared" si="228"/>
        <v>1 Poste autosoportable de acero (18/2400) de suspensión (25°) Tipo SU21-18</v>
      </c>
      <c r="L1979" s="139">
        <f t="shared" si="229"/>
        <v>10.91</v>
      </c>
    </row>
    <row r="1980" spans="1:12" x14ac:dyDescent="0.25">
      <c r="A1980" s="193">
        <f>+'Información ELECTRO PUNO'!A1960</f>
        <v>1959</v>
      </c>
      <c r="B1980" s="26" t="str">
        <f t="shared" si="227"/>
        <v>MOD_INV_2018</v>
      </c>
      <c r="C1980" s="9" t="str">
        <f t="shared" si="223"/>
        <v>Puno</v>
      </c>
      <c r="D1980" s="9" t="str">
        <f t="shared" si="224"/>
        <v>No Reporta</v>
      </c>
      <c r="E1980" s="9" t="str">
        <f t="shared" si="225"/>
        <v>No Reporta</v>
      </c>
      <c r="F1980" s="194" t="str">
        <f>+'Información ELECTRO PUNO'!E1960</f>
        <v>AT</v>
      </c>
      <c r="G1980" s="194">
        <f>+'Información ELECTRO PUNO'!G1960</f>
        <v>18</v>
      </c>
      <c r="H1980" s="9" t="str">
        <f t="shared" si="226"/>
        <v>Poste</v>
      </c>
      <c r="I1980" s="194" t="str">
        <f>+'Información ELECTRO PUNO'!F1960</f>
        <v>Metalico</v>
      </c>
      <c r="J1980" s="194" t="str">
        <f>+'Información ELECTRO PUNO'!B1960</f>
        <v>PA18/2400</v>
      </c>
      <c r="K1980" s="9" t="str">
        <f t="shared" si="228"/>
        <v>1 Poste autosoportable de acero (18/2400) de suspensión (25°) Tipo SU21-18</v>
      </c>
      <c r="L1980" s="139">
        <f t="shared" si="229"/>
        <v>10.91</v>
      </c>
    </row>
    <row r="1981" spans="1:12" x14ac:dyDescent="0.25">
      <c r="A1981" s="193">
        <f>+'Información ELECTRO PUNO'!A1961</f>
        <v>1960</v>
      </c>
      <c r="B1981" s="26" t="str">
        <f t="shared" si="227"/>
        <v>MOD_INV_2018</v>
      </c>
      <c r="C1981" s="9" t="str">
        <f t="shared" si="223"/>
        <v>Puno</v>
      </c>
      <c r="D1981" s="9" t="str">
        <f t="shared" si="224"/>
        <v>No Reporta</v>
      </c>
      <c r="E1981" s="9" t="str">
        <f t="shared" si="225"/>
        <v>No Reporta</v>
      </c>
      <c r="F1981" s="194" t="str">
        <f>+'Información ELECTRO PUNO'!E1961</f>
        <v>AT</v>
      </c>
      <c r="G1981" s="194">
        <f>+'Información ELECTRO PUNO'!G1961</f>
        <v>18</v>
      </c>
      <c r="H1981" s="9" t="str">
        <f t="shared" si="226"/>
        <v>Poste</v>
      </c>
      <c r="I1981" s="194" t="str">
        <f>+'Información ELECTRO PUNO'!F1961</f>
        <v>Metalico</v>
      </c>
      <c r="J1981" s="194" t="str">
        <f>+'Información ELECTRO PUNO'!B1961</f>
        <v>PA18/2400</v>
      </c>
      <c r="K1981" s="9" t="str">
        <f t="shared" si="228"/>
        <v>1 Poste autosoportable de acero (18/2400) de suspensión (25°) Tipo SU21-18</v>
      </c>
      <c r="L1981" s="139">
        <f t="shared" si="229"/>
        <v>10.91</v>
      </c>
    </row>
    <row r="1982" spans="1:12" x14ac:dyDescent="0.25">
      <c r="A1982" s="193">
        <f>+'Información ELECTRO PUNO'!A1962</f>
        <v>1961</v>
      </c>
      <c r="B1982" s="26" t="str">
        <f t="shared" si="227"/>
        <v>MOD_INV_2018</v>
      </c>
      <c r="C1982" s="9" t="str">
        <f t="shared" si="223"/>
        <v>Puno</v>
      </c>
      <c r="D1982" s="9" t="str">
        <f t="shared" si="224"/>
        <v>No Reporta</v>
      </c>
      <c r="E1982" s="9" t="str">
        <f t="shared" si="225"/>
        <v>No Reporta</v>
      </c>
      <c r="F1982" s="194" t="str">
        <f>+'Información ELECTRO PUNO'!E1962</f>
        <v>AT</v>
      </c>
      <c r="G1982" s="194">
        <f>+'Información ELECTRO PUNO'!G1962</f>
        <v>18</v>
      </c>
      <c r="H1982" s="9" t="str">
        <f t="shared" si="226"/>
        <v>Poste</v>
      </c>
      <c r="I1982" s="194" t="str">
        <f>+'Información ELECTRO PUNO'!F1962</f>
        <v>Metalico</v>
      </c>
      <c r="J1982" s="194" t="str">
        <f>+'Información ELECTRO PUNO'!B1962</f>
        <v>PA18/2400</v>
      </c>
      <c r="K1982" s="9" t="str">
        <f t="shared" si="228"/>
        <v>1 Poste autosoportable de acero (18/2400) de suspensión (25°) Tipo SU21-18</v>
      </c>
      <c r="L1982" s="139">
        <f t="shared" si="229"/>
        <v>10.91</v>
      </c>
    </row>
    <row r="1983" spans="1:12" x14ac:dyDescent="0.25">
      <c r="A1983" s="193">
        <f>+'Información ELECTRO PUNO'!A1963</f>
        <v>1962</v>
      </c>
      <c r="B1983" s="26" t="str">
        <f t="shared" si="227"/>
        <v>MOD_INV_2018</v>
      </c>
      <c r="C1983" s="9" t="str">
        <f t="shared" si="223"/>
        <v>Puno</v>
      </c>
      <c r="D1983" s="9" t="str">
        <f t="shared" si="224"/>
        <v>No Reporta</v>
      </c>
      <c r="E1983" s="9" t="str">
        <f t="shared" si="225"/>
        <v>No Reporta</v>
      </c>
      <c r="F1983" s="194" t="str">
        <f>+'Información ELECTRO PUNO'!E1963</f>
        <v>AT</v>
      </c>
      <c r="G1983" s="194">
        <f>+'Información ELECTRO PUNO'!G1963</f>
        <v>18</v>
      </c>
      <c r="H1983" s="9" t="str">
        <f t="shared" si="226"/>
        <v>Poste</v>
      </c>
      <c r="I1983" s="194" t="str">
        <f>+'Información ELECTRO PUNO'!F1963</f>
        <v>Metalico</v>
      </c>
      <c r="J1983" s="194" t="str">
        <f>+'Información ELECTRO PUNO'!B1963</f>
        <v>PA18/2400</v>
      </c>
      <c r="K1983" s="9" t="str">
        <f t="shared" si="228"/>
        <v>1 Poste autosoportable de acero (18/2400) de suspensión (25°) Tipo SU21-18</v>
      </c>
      <c r="L1983" s="139">
        <f t="shared" si="229"/>
        <v>10.91</v>
      </c>
    </row>
    <row r="1984" spans="1:12" x14ac:dyDescent="0.25">
      <c r="A1984" s="193">
        <f>+'Información ELECTRO PUNO'!A1964</f>
        <v>1963</v>
      </c>
      <c r="B1984" s="26" t="str">
        <f t="shared" si="227"/>
        <v>MOD_INV_2018</v>
      </c>
      <c r="C1984" s="9" t="str">
        <f t="shared" si="223"/>
        <v>Puno</v>
      </c>
      <c r="D1984" s="9" t="str">
        <f t="shared" si="224"/>
        <v>No Reporta</v>
      </c>
      <c r="E1984" s="9" t="str">
        <f t="shared" si="225"/>
        <v>No Reporta</v>
      </c>
      <c r="F1984" s="194" t="str">
        <f>+'Información ELECTRO PUNO'!E1964</f>
        <v>AT</v>
      </c>
      <c r="G1984" s="194">
        <f>+'Información ELECTRO PUNO'!G1964</f>
        <v>18</v>
      </c>
      <c r="H1984" s="9" t="str">
        <f t="shared" si="226"/>
        <v>Poste</v>
      </c>
      <c r="I1984" s="194" t="str">
        <f>+'Información ELECTRO PUNO'!F1964</f>
        <v>Metalico</v>
      </c>
      <c r="J1984" s="194" t="str">
        <f>+'Información ELECTRO PUNO'!B1964</f>
        <v>PA18/2400</v>
      </c>
      <c r="K1984" s="9" t="str">
        <f t="shared" si="228"/>
        <v>1 Poste autosoportable de acero (18/2400) de suspensión (25°) Tipo SU21-18</v>
      </c>
      <c r="L1984" s="139">
        <f t="shared" si="229"/>
        <v>10.91</v>
      </c>
    </row>
    <row r="1985" spans="1:12" x14ac:dyDescent="0.25">
      <c r="A1985" s="193">
        <f>+'Información ELECTRO PUNO'!A1965</f>
        <v>1964</v>
      </c>
      <c r="B1985" s="26" t="str">
        <f t="shared" si="227"/>
        <v>MOD_INV_2018</v>
      </c>
      <c r="C1985" s="9" t="str">
        <f t="shared" si="223"/>
        <v>Puno</v>
      </c>
      <c r="D1985" s="9" t="str">
        <f t="shared" si="224"/>
        <v>No Reporta</v>
      </c>
      <c r="E1985" s="9" t="str">
        <f t="shared" si="225"/>
        <v>No Reporta</v>
      </c>
      <c r="F1985" s="194" t="str">
        <f>+'Información ELECTRO PUNO'!E1965</f>
        <v>AT</v>
      </c>
      <c r="G1985" s="194">
        <f>+'Información ELECTRO PUNO'!G1965</f>
        <v>18</v>
      </c>
      <c r="H1985" s="9" t="str">
        <f t="shared" si="226"/>
        <v>Poste</v>
      </c>
      <c r="I1985" s="194" t="str">
        <f>+'Información ELECTRO PUNO'!F1965</f>
        <v>Metalico</v>
      </c>
      <c r="J1985" s="194" t="str">
        <f>+'Información ELECTRO PUNO'!B1965</f>
        <v>PA18/2400</v>
      </c>
      <c r="K1985" s="9" t="str">
        <f t="shared" si="228"/>
        <v>1 Poste autosoportable de acero (18/2400) de suspensión (25°) Tipo SU21-18</v>
      </c>
      <c r="L1985" s="139">
        <f t="shared" si="229"/>
        <v>10.91</v>
      </c>
    </row>
    <row r="1986" spans="1:12" x14ac:dyDescent="0.25">
      <c r="A1986" s="193">
        <f>+'Información ELECTRO PUNO'!A1966</f>
        <v>1965</v>
      </c>
      <c r="B1986" s="26" t="str">
        <f t="shared" si="227"/>
        <v>MOD_INV_2018</v>
      </c>
      <c r="C1986" s="9" t="str">
        <f t="shared" si="223"/>
        <v>Puno</v>
      </c>
      <c r="D1986" s="9" t="str">
        <f t="shared" si="224"/>
        <v>No Reporta</v>
      </c>
      <c r="E1986" s="9" t="str">
        <f t="shared" si="225"/>
        <v>No Reporta</v>
      </c>
      <c r="F1986" s="194" t="str">
        <f>+'Información ELECTRO PUNO'!E1966</f>
        <v>AT</v>
      </c>
      <c r="G1986" s="194">
        <f>+'Información ELECTRO PUNO'!G1966</f>
        <v>18</v>
      </c>
      <c r="H1986" s="9" t="str">
        <f t="shared" si="226"/>
        <v>Poste</v>
      </c>
      <c r="I1986" s="194" t="str">
        <f>+'Información ELECTRO PUNO'!F1966</f>
        <v>Metalico</v>
      </c>
      <c r="J1986" s="194" t="str">
        <f>+'Información ELECTRO PUNO'!B1966</f>
        <v>PA18/2400</v>
      </c>
      <c r="K1986" s="9" t="str">
        <f t="shared" si="228"/>
        <v>1 Poste autosoportable de acero (18/2400) de suspensión (25°) Tipo SU21-18</v>
      </c>
      <c r="L1986" s="139">
        <f t="shared" si="229"/>
        <v>10.91</v>
      </c>
    </row>
    <row r="1987" spans="1:12" x14ac:dyDescent="0.25">
      <c r="A1987" s="193">
        <f>+'Información ELECTRO PUNO'!A1967</f>
        <v>1966</v>
      </c>
      <c r="B1987" s="26" t="str">
        <f t="shared" si="227"/>
        <v>MOD_INV_2018</v>
      </c>
      <c r="C1987" s="9" t="str">
        <f t="shared" si="223"/>
        <v>Puno</v>
      </c>
      <c r="D1987" s="9" t="str">
        <f t="shared" si="224"/>
        <v>No Reporta</v>
      </c>
      <c r="E1987" s="9" t="str">
        <f t="shared" si="225"/>
        <v>No Reporta</v>
      </c>
      <c r="F1987" s="194" t="str">
        <f>+'Información ELECTRO PUNO'!E1967</f>
        <v>AT</v>
      </c>
      <c r="G1987" s="194">
        <f>+'Información ELECTRO PUNO'!G1967</f>
        <v>18</v>
      </c>
      <c r="H1987" s="9" t="str">
        <f t="shared" si="226"/>
        <v>Poste</v>
      </c>
      <c r="I1987" s="194" t="str">
        <f>+'Información ELECTRO PUNO'!F1967</f>
        <v>Metalico</v>
      </c>
      <c r="J1987" s="194" t="str">
        <f>+'Información ELECTRO PUNO'!B1967</f>
        <v>PA18/2400</v>
      </c>
      <c r="K1987" s="9" t="str">
        <f t="shared" si="228"/>
        <v>1 Poste autosoportable de acero (18/2400) de suspensión (25°) Tipo SU21-18</v>
      </c>
      <c r="L1987" s="139">
        <f t="shared" si="229"/>
        <v>10.91</v>
      </c>
    </row>
    <row r="1988" spans="1:12" x14ac:dyDescent="0.25">
      <c r="A1988" s="193">
        <f>+'Información ELECTRO PUNO'!A1968</f>
        <v>1967</v>
      </c>
      <c r="B1988" s="26" t="str">
        <f t="shared" si="227"/>
        <v>MOD_INV_2018</v>
      </c>
      <c r="C1988" s="9" t="str">
        <f t="shared" si="223"/>
        <v>Puno</v>
      </c>
      <c r="D1988" s="9" t="str">
        <f t="shared" si="224"/>
        <v>No Reporta</v>
      </c>
      <c r="E1988" s="9" t="str">
        <f t="shared" si="225"/>
        <v>No Reporta</v>
      </c>
      <c r="F1988" s="194" t="str">
        <f>+'Información ELECTRO PUNO'!E1968</f>
        <v>AT</v>
      </c>
      <c r="G1988" s="194">
        <f>+'Información ELECTRO PUNO'!G1968</f>
        <v>18</v>
      </c>
      <c r="H1988" s="9" t="str">
        <f t="shared" si="226"/>
        <v>Poste</v>
      </c>
      <c r="I1988" s="194" t="str">
        <f>+'Información ELECTRO PUNO'!F1968</f>
        <v>Metalico</v>
      </c>
      <c r="J1988" s="194" t="str">
        <f>+'Información ELECTRO PUNO'!B1968</f>
        <v>PA18/2400</v>
      </c>
      <c r="K1988" s="9" t="str">
        <f t="shared" si="228"/>
        <v>1 Poste autosoportable de acero (18/2400) de suspensión (25°) Tipo SU21-18</v>
      </c>
      <c r="L1988" s="139">
        <f t="shared" si="229"/>
        <v>10.91</v>
      </c>
    </row>
    <row r="1989" spans="1:12" x14ac:dyDescent="0.25">
      <c r="A1989" s="193">
        <f>+'Información ELECTRO PUNO'!A1969</f>
        <v>1968</v>
      </c>
      <c r="B1989" s="26" t="str">
        <f t="shared" si="227"/>
        <v>MOD_INV_2018</v>
      </c>
      <c r="C1989" s="9" t="str">
        <f t="shared" si="223"/>
        <v>Puno</v>
      </c>
      <c r="D1989" s="9" t="str">
        <f t="shared" si="224"/>
        <v>No Reporta</v>
      </c>
      <c r="E1989" s="9" t="str">
        <f t="shared" si="225"/>
        <v>No Reporta</v>
      </c>
      <c r="F1989" s="194" t="str">
        <f>+'Información ELECTRO PUNO'!E1969</f>
        <v>AT</v>
      </c>
      <c r="G1989" s="194">
        <f>+'Información ELECTRO PUNO'!G1969</f>
        <v>18</v>
      </c>
      <c r="H1989" s="9" t="str">
        <f t="shared" si="226"/>
        <v>Poste</v>
      </c>
      <c r="I1989" s="194" t="str">
        <f>+'Información ELECTRO PUNO'!F1969</f>
        <v>Metalico</v>
      </c>
      <c r="J1989" s="194" t="str">
        <f>+'Información ELECTRO PUNO'!B1969</f>
        <v>PA18/2400</v>
      </c>
      <c r="K1989" s="9" t="str">
        <f t="shared" si="228"/>
        <v>1 Poste autosoportable de acero (18/2400) de suspensión (25°) Tipo SU21-18</v>
      </c>
      <c r="L1989" s="139">
        <f t="shared" si="229"/>
        <v>10.91</v>
      </c>
    </row>
    <row r="1990" spans="1:12" x14ac:dyDescent="0.25">
      <c r="A1990" s="193">
        <f>+'Información ELECTRO PUNO'!A1970</f>
        <v>1969</v>
      </c>
      <c r="B1990" s="26" t="str">
        <f t="shared" si="227"/>
        <v>MOD_INV_2018</v>
      </c>
      <c r="C1990" s="9" t="str">
        <f t="shared" si="223"/>
        <v>Puno</v>
      </c>
      <c r="D1990" s="9" t="str">
        <f t="shared" si="224"/>
        <v>No Reporta</v>
      </c>
      <c r="E1990" s="9" t="str">
        <f t="shared" si="225"/>
        <v>No Reporta</v>
      </c>
      <c r="F1990" s="194" t="str">
        <f>+'Información ELECTRO PUNO'!E1970</f>
        <v>AT</v>
      </c>
      <c r="G1990" s="194">
        <f>+'Información ELECTRO PUNO'!G1970</f>
        <v>18</v>
      </c>
      <c r="H1990" s="9" t="str">
        <f t="shared" si="226"/>
        <v>Poste</v>
      </c>
      <c r="I1990" s="194" t="str">
        <f>+'Información ELECTRO PUNO'!F1970</f>
        <v>Metalico</v>
      </c>
      <c r="J1990" s="194" t="str">
        <f>+'Información ELECTRO PUNO'!B1970</f>
        <v>PA18/2400</v>
      </c>
      <c r="K1990" s="9" t="str">
        <f t="shared" si="228"/>
        <v>1 Poste autosoportable de acero (18/2400) de suspensión (25°) Tipo SU21-18</v>
      </c>
      <c r="L1990" s="139">
        <f t="shared" si="229"/>
        <v>10.91</v>
      </c>
    </row>
    <row r="1991" spans="1:12" x14ac:dyDescent="0.25">
      <c r="A1991" s="193">
        <f>+'Información ELECTRO PUNO'!A1971</f>
        <v>1970</v>
      </c>
      <c r="B1991" s="26" t="str">
        <f t="shared" si="227"/>
        <v>MOD_INV_2018</v>
      </c>
      <c r="C1991" s="9" t="str">
        <f t="shared" si="223"/>
        <v>Puno</v>
      </c>
      <c r="D1991" s="9" t="str">
        <f t="shared" si="224"/>
        <v>No Reporta</v>
      </c>
      <c r="E1991" s="9" t="str">
        <f t="shared" si="225"/>
        <v>No Reporta</v>
      </c>
      <c r="F1991" s="194" t="str">
        <f>+'Información ELECTRO PUNO'!E1971</f>
        <v>AT</v>
      </c>
      <c r="G1991" s="194">
        <f>+'Información ELECTRO PUNO'!G1971</f>
        <v>18</v>
      </c>
      <c r="H1991" s="9" t="str">
        <f t="shared" si="226"/>
        <v>Poste</v>
      </c>
      <c r="I1991" s="194" t="str">
        <f>+'Información ELECTRO PUNO'!F1971</f>
        <v>Metalico</v>
      </c>
      <c r="J1991" s="194" t="str">
        <f>+'Información ELECTRO PUNO'!B1971</f>
        <v>PA18/2400</v>
      </c>
      <c r="K1991" s="9" t="str">
        <f t="shared" si="228"/>
        <v>1 Poste autosoportable de acero (18/2400) de suspensión (25°) Tipo SU21-18</v>
      </c>
      <c r="L1991" s="139">
        <f t="shared" si="229"/>
        <v>10.91</v>
      </c>
    </row>
    <row r="1992" spans="1:12" x14ac:dyDescent="0.25">
      <c r="A1992" s="193">
        <f>+'Información ELECTRO PUNO'!A1972</f>
        <v>1971</v>
      </c>
      <c r="B1992" s="26" t="str">
        <f t="shared" si="227"/>
        <v>MOD_INV_2018</v>
      </c>
      <c r="C1992" s="9" t="str">
        <f t="shared" si="223"/>
        <v>Puno</v>
      </c>
      <c r="D1992" s="9" t="str">
        <f t="shared" si="224"/>
        <v>No Reporta</v>
      </c>
      <c r="E1992" s="9" t="str">
        <f t="shared" si="225"/>
        <v>No Reporta</v>
      </c>
      <c r="F1992" s="194" t="str">
        <f>+'Información ELECTRO PUNO'!E1972</f>
        <v>AT</v>
      </c>
      <c r="G1992" s="194">
        <f>+'Información ELECTRO PUNO'!G1972</f>
        <v>18</v>
      </c>
      <c r="H1992" s="9" t="str">
        <f t="shared" si="226"/>
        <v>Poste</v>
      </c>
      <c r="I1992" s="194" t="str">
        <f>+'Información ELECTRO PUNO'!F1972</f>
        <v>Metalico</v>
      </c>
      <c r="J1992" s="194" t="str">
        <f>+'Información ELECTRO PUNO'!B1972</f>
        <v>PA18/2400</v>
      </c>
      <c r="K1992" s="9" t="str">
        <f t="shared" si="228"/>
        <v>1 Poste autosoportable de acero (18/2400) de suspensión (25°) Tipo SU21-18</v>
      </c>
      <c r="L1992" s="139">
        <f t="shared" si="229"/>
        <v>10.91</v>
      </c>
    </row>
    <row r="1993" spans="1:12" x14ac:dyDescent="0.25">
      <c r="A1993" s="193">
        <f>+'Información ELECTRO PUNO'!A1973</f>
        <v>1972</v>
      </c>
      <c r="B1993" s="26" t="str">
        <f t="shared" si="227"/>
        <v>MOD_INV_2018</v>
      </c>
      <c r="C1993" s="9" t="str">
        <f t="shared" si="223"/>
        <v>Puno</v>
      </c>
      <c r="D1993" s="9" t="str">
        <f t="shared" si="224"/>
        <v>No Reporta</v>
      </c>
      <c r="E1993" s="9" t="str">
        <f t="shared" si="225"/>
        <v>No Reporta</v>
      </c>
      <c r="F1993" s="194" t="str">
        <f>+'Información ELECTRO PUNO'!E1973</f>
        <v>AT</v>
      </c>
      <c r="G1993" s="194">
        <f>+'Información ELECTRO PUNO'!G1973</f>
        <v>18</v>
      </c>
      <c r="H1993" s="9" t="str">
        <f t="shared" si="226"/>
        <v>Poste</v>
      </c>
      <c r="I1993" s="194" t="str">
        <f>+'Información ELECTRO PUNO'!F1973</f>
        <v>Metalico</v>
      </c>
      <c r="J1993" s="194" t="str">
        <f>+'Información ELECTRO PUNO'!B1973</f>
        <v>PA18/2400</v>
      </c>
      <c r="K1993" s="9" t="str">
        <f t="shared" si="228"/>
        <v>1 Poste autosoportable de acero (18/2400) de suspensión (25°) Tipo SU21-18</v>
      </c>
      <c r="L1993" s="139">
        <f t="shared" si="229"/>
        <v>10.91</v>
      </c>
    </row>
    <row r="1994" spans="1:12" x14ac:dyDescent="0.25">
      <c r="A1994" s="193">
        <f>+'Información ELECTRO PUNO'!A1974</f>
        <v>1973</v>
      </c>
      <c r="B1994" s="26" t="str">
        <f t="shared" si="227"/>
        <v>MOD_INV_2018</v>
      </c>
      <c r="C1994" s="9" t="str">
        <f t="shared" si="223"/>
        <v>Puno</v>
      </c>
      <c r="D1994" s="9" t="str">
        <f t="shared" si="224"/>
        <v>No Reporta</v>
      </c>
      <c r="E1994" s="9" t="str">
        <f t="shared" si="225"/>
        <v>No Reporta</v>
      </c>
      <c r="F1994" s="194" t="str">
        <f>+'Información ELECTRO PUNO'!E1974</f>
        <v>AT</v>
      </c>
      <c r="G1994" s="194">
        <f>+'Información ELECTRO PUNO'!G1974</f>
        <v>18</v>
      </c>
      <c r="H1994" s="9" t="str">
        <f t="shared" si="226"/>
        <v>Poste</v>
      </c>
      <c r="I1994" s="194" t="str">
        <f>+'Información ELECTRO PUNO'!F1974</f>
        <v>Metalico</v>
      </c>
      <c r="J1994" s="194" t="str">
        <f>+'Información ELECTRO PUNO'!B1974</f>
        <v>PA18/2400</v>
      </c>
      <c r="K1994" s="9" t="str">
        <f t="shared" si="228"/>
        <v>1 Poste autosoportable de acero (18/2400) de suspensión (25°) Tipo SU21-18</v>
      </c>
      <c r="L1994" s="139">
        <f t="shared" si="229"/>
        <v>10.91</v>
      </c>
    </row>
    <row r="1995" spans="1:12" x14ac:dyDescent="0.25">
      <c r="A1995" s="193">
        <f>+'Información ELECTRO PUNO'!A1975</f>
        <v>1974</v>
      </c>
      <c r="B1995" s="26" t="str">
        <f t="shared" si="227"/>
        <v>MOD_INV_2018</v>
      </c>
      <c r="C1995" s="9" t="str">
        <f t="shared" si="223"/>
        <v>Puno</v>
      </c>
      <c r="D1995" s="9" t="str">
        <f t="shared" si="224"/>
        <v>No Reporta</v>
      </c>
      <c r="E1995" s="9" t="str">
        <f t="shared" si="225"/>
        <v>No Reporta</v>
      </c>
      <c r="F1995" s="194" t="str">
        <f>+'Información ELECTRO PUNO'!E1975</f>
        <v>AT</v>
      </c>
      <c r="G1995" s="194">
        <f>+'Información ELECTRO PUNO'!G1975</f>
        <v>18</v>
      </c>
      <c r="H1995" s="9" t="str">
        <f t="shared" si="226"/>
        <v>Poste</v>
      </c>
      <c r="I1995" s="194" t="str">
        <f>+'Información ELECTRO PUNO'!F1975</f>
        <v>Metalico</v>
      </c>
      <c r="J1995" s="194" t="str">
        <f>+'Información ELECTRO PUNO'!B1975</f>
        <v>PA18/2400</v>
      </c>
      <c r="K1995" s="9" t="str">
        <f t="shared" si="228"/>
        <v>1 Poste autosoportable de acero (18/2400) de suspensión (25°) Tipo SU21-18</v>
      </c>
      <c r="L1995" s="139">
        <f t="shared" si="229"/>
        <v>10.91</v>
      </c>
    </row>
    <row r="1996" spans="1:12" x14ac:dyDescent="0.25">
      <c r="A1996" s="193">
        <f>+'Información ELECTRO PUNO'!A1976</f>
        <v>1975</v>
      </c>
      <c r="B1996" s="26" t="str">
        <f t="shared" si="227"/>
        <v>MOD_INV_2018</v>
      </c>
      <c r="C1996" s="9" t="str">
        <f t="shared" si="223"/>
        <v>Puno</v>
      </c>
      <c r="D1996" s="9" t="str">
        <f t="shared" si="224"/>
        <v>No Reporta</v>
      </c>
      <c r="E1996" s="9" t="str">
        <f t="shared" si="225"/>
        <v>No Reporta</v>
      </c>
      <c r="F1996" s="194" t="str">
        <f>+'Información ELECTRO PUNO'!E1976</f>
        <v>AT</v>
      </c>
      <c r="G1996" s="194">
        <f>+'Información ELECTRO PUNO'!G1976</f>
        <v>18</v>
      </c>
      <c r="H1996" s="9" t="str">
        <f t="shared" si="226"/>
        <v>Poste</v>
      </c>
      <c r="I1996" s="194" t="str">
        <f>+'Información ELECTRO PUNO'!F1976</f>
        <v>Metalico</v>
      </c>
      <c r="J1996" s="194" t="str">
        <f>+'Información ELECTRO PUNO'!B1976</f>
        <v>PA18/2400</v>
      </c>
      <c r="K1996" s="9" t="str">
        <f t="shared" si="228"/>
        <v>1 Poste autosoportable de acero (18/2400) de suspensión (25°) Tipo SU21-18</v>
      </c>
      <c r="L1996" s="139">
        <f t="shared" si="229"/>
        <v>10.91</v>
      </c>
    </row>
    <row r="1997" spans="1:12" x14ac:dyDescent="0.25">
      <c r="A1997" s="193">
        <f>+'Información ELECTRO PUNO'!A1977</f>
        <v>1976</v>
      </c>
      <c r="B1997" s="26" t="str">
        <f t="shared" si="227"/>
        <v>MOD_INV_2018</v>
      </c>
      <c r="C1997" s="9" t="str">
        <f t="shared" si="223"/>
        <v>Puno</v>
      </c>
      <c r="D1997" s="9" t="str">
        <f t="shared" si="224"/>
        <v>No Reporta</v>
      </c>
      <c r="E1997" s="9" t="str">
        <f t="shared" si="225"/>
        <v>No Reporta</v>
      </c>
      <c r="F1997" s="194" t="str">
        <f>+'Información ELECTRO PUNO'!E1977</f>
        <v>AT</v>
      </c>
      <c r="G1997" s="194">
        <f>+'Información ELECTRO PUNO'!G1977</f>
        <v>18</v>
      </c>
      <c r="H1997" s="9" t="str">
        <f t="shared" si="226"/>
        <v>Poste</v>
      </c>
      <c r="I1997" s="194" t="str">
        <f>+'Información ELECTRO PUNO'!F1977</f>
        <v>Metalico</v>
      </c>
      <c r="J1997" s="194" t="str">
        <f>+'Información ELECTRO PUNO'!B1977</f>
        <v>PA18/2400</v>
      </c>
      <c r="K1997" s="9" t="str">
        <f t="shared" si="228"/>
        <v>1 Poste autosoportable de acero (18/2400) de suspensión (25°) Tipo SU21-18</v>
      </c>
      <c r="L1997" s="139">
        <f t="shared" si="229"/>
        <v>10.91</v>
      </c>
    </row>
    <row r="1998" spans="1:12" x14ac:dyDescent="0.25">
      <c r="A1998" s="193">
        <f>+'Información ELECTRO PUNO'!A1978</f>
        <v>1977</v>
      </c>
      <c r="B1998" s="26" t="str">
        <f t="shared" si="227"/>
        <v>MOD_INV_2018</v>
      </c>
      <c r="C1998" s="9" t="str">
        <f t="shared" si="223"/>
        <v>Puno</v>
      </c>
      <c r="D1998" s="9" t="str">
        <f t="shared" si="224"/>
        <v>No Reporta</v>
      </c>
      <c r="E1998" s="9" t="str">
        <f t="shared" si="225"/>
        <v>No Reporta</v>
      </c>
      <c r="F1998" s="194" t="str">
        <f>+'Información ELECTRO PUNO'!E1978</f>
        <v>AT</v>
      </c>
      <c r="G1998" s="194">
        <f>+'Información ELECTRO PUNO'!G1978</f>
        <v>18</v>
      </c>
      <c r="H1998" s="9" t="str">
        <f t="shared" si="226"/>
        <v>Poste</v>
      </c>
      <c r="I1998" s="194" t="str">
        <f>+'Información ELECTRO PUNO'!F1978</f>
        <v>Metalico</v>
      </c>
      <c r="J1998" s="194" t="str">
        <f>+'Información ELECTRO PUNO'!B1978</f>
        <v>PA18/2400</v>
      </c>
      <c r="K1998" s="9" t="str">
        <f t="shared" si="228"/>
        <v>1 Poste autosoportable de acero (18/2400) de suspensión (25°) Tipo SU21-18</v>
      </c>
      <c r="L1998" s="139">
        <f t="shared" si="229"/>
        <v>10.91</v>
      </c>
    </row>
    <row r="1999" spans="1:12" x14ac:dyDescent="0.25">
      <c r="A1999" s="193">
        <f>+'Información ELECTRO PUNO'!A1979</f>
        <v>1978</v>
      </c>
      <c r="B1999" s="26" t="str">
        <f t="shared" si="227"/>
        <v>MOD_INV_2018</v>
      </c>
      <c r="C1999" s="9" t="str">
        <f t="shared" si="223"/>
        <v>Puno</v>
      </c>
      <c r="D1999" s="9" t="str">
        <f t="shared" si="224"/>
        <v>No Reporta</v>
      </c>
      <c r="E1999" s="9" t="str">
        <f t="shared" si="225"/>
        <v>No Reporta</v>
      </c>
      <c r="F1999" s="194" t="str">
        <f>+'Información ELECTRO PUNO'!E1979</f>
        <v>AT</v>
      </c>
      <c r="G1999" s="194">
        <f>+'Información ELECTRO PUNO'!G1979</f>
        <v>18</v>
      </c>
      <c r="H1999" s="9" t="str">
        <f t="shared" si="226"/>
        <v>Poste</v>
      </c>
      <c r="I1999" s="194" t="str">
        <f>+'Información ELECTRO PUNO'!F1979</f>
        <v>Metalico</v>
      </c>
      <c r="J1999" s="194" t="str">
        <f>+'Información ELECTRO PUNO'!B1979</f>
        <v>PA18/2400</v>
      </c>
      <c r="K1999" s="9" t="str">
        <f t="shared" si="228"/>
        <v>1 Poste autosoportable de acero (18/2400) de suspensión (25°) Tipo SU21-18</v>
      </c>
      <c r="L1999" s="139">
        <f t="shared" si="229"/>
        <v>10.91</v>
      </c>
    </row>
    <row r="2000" spans="1:12" x14ac:dyDescent="0.25">
      <c r="A2000" s="193">
        <f>+'Información ELECTRO PUNO'!A1980</f>
        <v>1979</v>
      </c>
      <c r="B2000" s="26" t="str">
        <f t="shared" si="227"/>
        <v>MOD_INV_2018</v>
      </c>
      <c r="C2000" s="9" t="str">
        <f t="shared" si="223"/>
        <v>Puno</v>
      </c>
      <c r="D2000" s="9" t="str">
        <f t="shared" si="224"/>
        <v>No Reporta</v>
      </c>
      <c r="E2000" s="9" t="str">
        <f t="shared" si="225"/>
        <v>No Reporta</v>
      </c>
      <c r="F2000" s="194" t="str">
        <f>+'Información ELECTRO PUNO'!E1980</f>
        <v>AT</v>
      </c>
      <c r="G2000" s="194">
        <f>+'Información ELECTRO PUNO'!G1980</f>
        <v>18</v>
      </c>
      <c r="H2000" s="9" t="str">
        <f t="shared" si="226"/>
        <v>Poste</v>
      </c>
      <c r="I2000" s="194" t="str">
        <f>+'Información ELECTRO PUNO'!F1980</f>
        <v>Metalico</v>
      </c>
      <c r="J2000" s="194" t="str">
        <f>+'Información ELECTRO PUNO'!B1980</f>
        <v>PA18/2400</v>
      </c>
      <c r="K2000" s="9" t="str">
        <f t="shared" si="228"/>
        <v>1 Poste autosoportable de acero (18/2400) de suspensión (25°) Tipo SU21-18</v>
      </c>
      <c r="L2000" s="139">
        <f t="shared" si="229"/>
        <v>10.91</v>
      </c>
    </row>
    <row r="2001" spans="1:12" x14ac:dyDescent="0.25">
      <c r="A2001" s="193">
        <f>+'Información ELECTRO PUNO'!A1981</f>
        <v>1980</v>
      </c>
      <c r="B2001" s="26" t="str">
        <f t="shared" si="227"/>
        <v>MOD_INV_2018</v>
      </c>
      <c r="C2001" s="9" t="str">
        <f t="shared" si="223"/>
        <v>Puno</v>
      </c>
      <c r="D2001" s="9" t="str">
        <f t="shared" si="224"/>
        <v>No Reporta</v>
      </c>
      <c r="E2001" s="9" t="str">
        <f t="shared" si="225"/>
        <v>No Reporta</v>
      </c>
      <c r="F2001" s="194" t="str">
        <f>+'Información ELECTRO PUNO'!E1981</f>
        <v>AT</v>
      </c>
      <c r="G2001" s="194">
        <f>+'Información ELECTRO PUNO'!G1981</f>
        <v>18</v>
      </c>
      <c r="H2001" s="9" t="str">
        <f t="shared" si="226"/>
        <v>Poste</v>
      </c>
      <c r="I2001" s="194" t="str">
        <f>+'Información ELECTRO PUNO'!F1981</f>
        <v>Metalico</v>
      </c>
      <c r="J2001" s="194" t="str">
        <f>+'Información ELECTRO PUNO'!B1981</f>
        <v>PA18/2400</v>
      </c>
      <c r="K2001" s="9" t="str">
        <f t="shared" si="228"/>
        <v>1 Poste autosoportable de acero (18/2400) de suspensión (25°) Tipo SU21-18</v>
      </c>
      <c r="L2001" s="139">
        <f t="shared" si="229"/>
        <v>10.91</v>
      </c>
    </row>
    <row r="2002" spans="1:12" x14ac:dyDescent="0.25">
      <c r="A2002" s="193">
        <f>+'Información ELECTRO PUNO'!A1982</f>
        <v>1981</v>
      </c>
      <c r="B2002" s="26" t="str">
        <f t="shared" si="227"/>
        <v>MOD_INV_2018</v>
      </c>
      <c r="C2002" s="9" t="str">
        <f t="shared" si="223"/>
        <v>Puno</v>
      </c>
      <c r="D2002" s="9" t="str">
        <f t="shared" si="224"/>
        <v>No Reporta</v>
      </c>
      <c r="E2002" s="9" t="str">
        <f t="shared" si="225"/>
        <v>No Reporta</v>
      </c>
      <c r="F2002" s="194" t="str">
        <f>+'Información ELECTRO PUNO'!E1982</f>
        <v>AT</v>
      </c>
      <c r="G2002" s="194">
        <f>+'Información ELECTRO PUNO'!G1982</f>
        <v>18</v>
      </c>
      <c r="H2002" s="9" t="str">
        <f t="shared" si="226"/>
        <v>Poste</v>
      </c>
      <c r="I2002" s="194" t="str">
        <f>+'Información ELECTRO PUNO'!F1982</f>
        <v>Metalico</v>
      </c>
      <c r="J2002" s="194" t="str">
        <f>+'Información ELECTRO PUNO'!B1982</f>
        <v>PA18/2400</v>
      </c>
      <c r="K2002" s="9" t="str">
        <f t="shared" si="228"/>
        <v>1 Poste autosoportable de acero (18/2400) de suspensión (25°) Tipo SU21-18</v>
      </c>
      <c r="L2002" s="139">
        <f t="shared" si="229"/>
        <v>10.91</v>
      </c>
    </row>
    <row r="2003" spans="1:12" x14ac:dyDescent="0.25">
      <c r="A2003" s="193">
        <f>+'Información ELECTRO PUNO'!A1983</f>
        <v>1982</v>
      </c>
      <c r="B2003" s="26" t="str">
        <f t="shared" si="227"/>
        <v>MOD_INV_2018</v>
      </c>
      <c r="C2003" s="9" t="str">
        <f t="shared" si="223"/>
        <v>Puno</v>
      </c>
      <c r="D2003" s="9" t="str">
        <f t="shared" si="224"/>
        <v>No Reporta</v>
      </c>
      <c r="E2003" s="9" t="str">
        <f t="shared" si="225"/>
        <v>No Reporta</v>
      </c>
      <c r="F2003" s="194" t="str">
        <f>+'Información ELECTRO PUNO'!E1983</f>
        <v>AT</v>
      </c>
      <c r="G2003" s="194">
        <f>+'Información ELECTRO PUNO'!G1983</f>
        <v>18</v>
      </c>
      <c r="H2003" s="9" t="str">
        <f t="shared" si="226"/>
        <v>Poste</v>
      </c>
      <c r="I2003" s="194" t="str">
        <f>+'Información ELECTRO PUNO'!F1983</f>
        <v>Metalico</v>
      </c>
      <c r="J2003" s="194" t="str">
        <f>+'Información ELECTRO PUNO'!B1983</f>
        <v>PA18/2400</v>
      </c>
      <c r="K2003" s="9" t="str">
        <f t="shared" si="228"/>
        <v>1 Poste autosoportable de acero (18/2400) de suspensión (25°) Tipo SU21-18</v>
      </c>
      <c r="L2003" s="139">
        <f t="shared" si="229"/>
        <v>10.91</v>
      </c>
    </row>
    <row r="2004" spans="1:12" x14ac:dyDescent="0.25">
      <c r="A2004" s="193">
        <f>+'Información ELECTRO PUNO'!A1984</f>
        <v>1983</v>
      </c>
      <c r="B2004" s="26" t="str">
        <f t="shared" si="227"/>
        <v>MOD_INV_2018</v>
      </c>
      <c r="C2004" s="9" t="str">
        <f t="shared" si="223"/>
        <v>Puno</v>
      </c>
      <c r="D2004" s="9" t="str">
        <f t="shared" si="224"/>
        <v>No Reporta</v>
      </c>
      <c r="E2004" s="9" t="str">
        <f t="shared" si="225"/>
        <v>No Reporta</v>
      </c>
      <c r="F2004" s="194" t="str">
        <f>+'Información ELECTRO PUNO'!E1984</f>
        <v>AT</v>
      </c>
      <c r="G2004" s="194">
        <f>+'Información ELECTRO PUNO'!G1984</f>
        <v>18</v>
      </c>
      <c r="H2004" s="9" t="str">
        <f t="shared" si="226"/>
        <v>Poste</v>
      </c>
      <c r="I2004" s="194" t="str">
        <f>+'Información ELECTRO PUNO'!F1984</f>
        <v>Metalico</v>
      </c>
      <c r="J2004" s="194" t="str">
        <f>+'Información ELECTRO PUNO'!B1984</f>
        <v>PA18/2400</v>
      </c>
      <c r="K2004" s="9" t="str">
        <f t="shared" si="228"/>
        <v>1 Poste autosoportable de acero (18/2400) de suspensión (25°) Tipo SU21-18</v>
      </c>
      <c r="L2004" s="139">
        <f t="shared" si="229"/>
        <v>10.91</v>
      </c>
    </row>
    <row r="2005" spans="1:12" x14ac:dyDescent="0.25">
      <c r="A2005" s="193">
        <f>+'Información ELECTRO PUNO'!A1985</f>
        <v>1984</v>
      </c>
      <c r="B2005" s="26" t="str">
        <f t="shared" si="227"/>
        <v>MOD_INV_2018</v>
      </c>
      <c r="C2005" s="9" t="str">
        <f t="shared" si="223"/>
        <v>Puno</v>
      </c>
      <c r="D2005" s="9" t="str">
        <f t="shared" si="224"/>
        <v>No Reporta</v>
      </c>
      <c r="E2005" s="9" t="str">
        <f t="shared" si="225"/>
        <v>No Reporta</v>
      </c>
      <c r="F2005" s="194" t="str">
        <f>+'Información ELECTRO PUNO'!E1985</f>
        <v>AT</v>
      </c>
      <c r="G2005" s="194">
        <f>+'Información ELECTRO PUNO'!G1985</f>
        <v>18</v>
      </c>
      <c r="H2005" s="9" t="str">
        <f t="shared" si="226"/>
        <v>Poste</v>
      </c>
      <c r="I2005" s="194" t="str">
        <f>+'Información ELECTRO PUNO'!F1985</f>
        <v>Metalico</v>
      </c>
      <c r="J2005" s="194" t="str">
        <f>+'Información ELECTRO PUNO'!B1985</f>
        <v>PA18/2400</v>
      </c>
      <c r="K2005" s="9" t="str">
        <f t="shared" si="228"/>
        <v>1 Poste autosoportable de acero (18/2400) de suspensión (25°) Tipo SU21-18</v>
      </c>
      <c r="L2005" s="139">
        <f t="shared" si="229"/>
        <v>10.91</v>
      </c>
    </row>
    <row r="2006" spans="1:12" x14ac:dyDescent="0.25">
      <c r="A2006" s="193">
        <f>+'Información ELECTRO PUNO'!A1986</f>
        <v>1985</v>
      </c>
      <c r="B2006" s="26" t="str">
        <f t="shared" si="227"/>
        <v>MOD_INV_2018</v>
      </c>
      <c r="C2006" s="9" t="str">
        <f t="shared" ref="C2006:C2069" si="230">+$C$10</f>
        <v>Puno</v>
      </c>
      <c r="D2006" s="9" t="str">
        <f t="shared" ref="D2006:D2069" si="231">+$D$10</f>
        <v>No Reporta</v>
      </c>
      <c r="E2006" s="9" t="str">
        <f t="shared" ref="E2006:E2069" si="232">+$E$10</f>
        <v>No Reporta</v>
      </c>
      <c r="F2006" s="194" t="str">
        <f>+'Información ELECTRO PUNO'!E1986</f>
        <v>AT</v>
      </c>
      <c r="G2006" s="194">
        <f>+'Información ELECTRO PUNO'!G1986</f>
        <v>18</v>
      </c>
      <c r="H2006" s="9" t="str">
        <f t="shared" ref="H2006:H2069" si="233">+$H$10</f>
        <v>Poste</v>
      </c>
      <c r="I2006" s="194" t="str">
        <f>+'Información ELECTRO PUNO'!F1986</f>
        <v>Metalico</v>
      </c>
      <c r="J2006" s="194" t="str">
        <f>+'Información ELECTRO PUNO'!B1986</f>
        <v>PA18/2400</v>
      </c>
      <c r="K2006" s="9" t="str">
        <f t="shared" si="228"/>
        <v>1 Poste autosoportable de acero (18/2400) de suspensión (25°) Tipo SU21-18</v>
      </c>
      <c r="L2006" s="139">
        <f t="shared" si="229"/>
        <v>10.91</v>
      </c>
    </row>
    <row r="2007" spans="1:12" x14ac:dyDescent="0.25">
      <c r="A2007" s="193">
        <f>+'Información ELECTRO PUNO'!A1987</f>
        <v>1986</v>
      </c>
      <c r="B2007" s="26" t="str">
        <f t="shared" ref="B2007:B2070" si="234">+INDEX($B$8:$B$16,MATCH(J2007,$J$8:$J$16,0))</f>
        <v>MOD_INV_2018</v>
      </c>
      <c r="C2007" s="9" t="str">
        <f t="shared" si="230"/>
        <v>Puno</v>
      </c>
      <c r="D2007" s="9" t="str">
        <f t="shared" si="231"/>
        <v>No Reporta</v>
      </c>
      <c r="E2007" s="9" t="str">
        <f t="shared" si="232"/>
        <v>No Reporta</v>
      </c>
      <c r="F2007" s="194" t="str">
        <f>+'Información ELECTRO PUNO'!E1987</f>
        <v>AT</v>
      </c>
      <c r="G2007" s="194">
        <f>+'Información ELECTRO PUNO'!G1987</f>
        <v>18</v>
      </c>
      <c r="H2007" s="9" t="str">
        <f t="shared" si="233"/>
        <v>Poste</v>
      </c>
      <c r="I2007" s="194" t="str">
        <f>+'Información ELECTRO PUNO'!F1987</f>
        <v>Metalico</v>
      </c>
      <c r="J2007" s="194" t="str">
        <f>+'Información ELECTRO PUNO'!B1987</f>
        <v>PA18/2400</v>
      </c>
      <c r="K2007" s="9" t="str">
        <f t="shared" ref="K2007:K2070" si="235">+VLOOKUP(J2007,$J$8:$K$16,2,FALSE)</f>
        <v>1 Poste autosoportable de acero (18/2400) de suspensión (25°) Tipo SU21-18</v>
      </c>
      <c r="L2007" s="139">
        <f t="shared" ref="L2007:L2070" si="236">+VLOOKUP(J2007,$J$8:$U$16,12,FALSE)</f>
        <v>10.91</v>
      </c>
    </row>
    <row r="2008" spans="1:12" x14ac:dyDescent="0.25">
      <c r="A2008" s="193">
        <f>+'Información ELECTRO PUNO'!A1988</f>
        <v>1987</v>
      </c>
      <c r="B2008" s="26" t="str">
        <f t="shared" si="234"/>
        <v>MOD_INV_2018</v>
      </c>
      <c r="C2008" s="9" t="str">
        <f t="shared" si="230"/>
        <v>Puno</v>
      </c>
      <c r="D2008" s="9" t="str">
        <f t="shared" si="231"/>
        <v>No Reporta</v>
      </c>
      <c r="E2008" s="9" t="str">
        <f t="shared" si="232"/>
        <v>No Reporta</v>
      </c>
      <c r="F2008" s="194" t="str">
        <f>+'Información ELECTRO PUNO'!E1988</f>
        <v>AT</v>
      </c>
      <c r="G2008" s="194">
        <f>+'Información ELECTRO PUNO'!G1988</f>
        <v>18</v>
      </c>
      <c r="H2008" s="9" t="str">
        <f t="shared" si="233"/>
        <v>Poste</v>
      </c>
      <c r="I2008" s="194" t="str">
        <f>+'Información ELECTRO PUNO'!F1988</f>
        <v>Metalico</v>
      </c>
      <c r="J2008" s="194" t="str">
        <f>+'Información ELECTRO PUNO'!B1988</f>
        <v>PA18/2400</v>
      </c>
      <c r="K2008" s="9" t="str">
        <f t="shared" si="235"/>
        <v>1 Poste autosoportable de acero (18/2400) de suspensión (25°) Tipo SU21-18</v>
      </c>
      <c r="L2008" s="139">
        <f t="shared" si="236"/>
        <v>10.91</v>
      </c>
    </row>
    <row r="2009" spans="1:12" x14ac:dyDescent="0.25">
      <c r="A2009" s="193">
        <f>+'Información ELECTRO PUNO'!A1989</f>
        <v>1988</v>
      </c>
      <c r="B2009" s="26" t="str">
        <f t="shared" si="234"/>
        <v>MOD_INV_2018</v>
      </c>
      <c r="C2009" s="9" t="str">
        <f t="shared" si="230"/>
        <v>Puno</v>
      </c>
      <c r="D2009" s="9" t="str">
        <f t="shared" si="231"/>
        <v>No Reporta</v>
      </c>
      <c r="E2009" s="9" t="str">
        <f t="shared" si="232"/>
        <v>No Reporta</v>
      </c>
      <c r="F2009" s="194" t="str">
        <f>+'Información ELECTRO PUNO'!E1989</f>
        <v>AT</v>
      </c>
      <c r="G2009" s="194">
        <f>+'Información ELECTRO PUNO'!G1989</f>
        <v>18</v>
      </c>
      <c r="H2009" s="9" t="str">
        <f t="shared" si="233"/>
        <v>Poste</v>
      </c>
      <c r="I2009" s="194" t="str">
        <f>+'Información ELECTRO PUNO'!F1989</f>
        <v>Metalico</v>
      </c>
      <c r="J2009" s="194" t="str">
        <f>+'Información ELECTRO PUNO'!B1989</f>
        <v>PA18/2400</v>
      </c>
      <c r="K2009" s="9" t="str">
        <f t="shared" si="235"/>
        <v>1 Poste autosoportable de acero (18/2400) de suspensión (25°) Tipo SU21-18</v>
      </c>
      <c r="L2009" s="139">
        <f t="shared" si="236"/>
        <v>10.91</v>
      </c>
    </row>
    <row r="2010" spans="1:12" x14ac:dyDescent="0.25">
      <c r="A2010" s="193">
        <f>+'Información ELECTRO PUNO'!A1990</f>
        <v>1989</v>
      </c>
      <c r="B2010" s="26" t="str">
        <f t="shared" si="234"/>
        <v>MOD_INV_2018</v>
      </c>
      <c r="C2010" s="9" t="str">
        <f t="shared" si="230"/>
        <v>Puno</v>
      </c>
      <c r="D2010" s="9" t="str">
        <f t="shared" si="231"/>
        <v>No Reporta</v>
      </c>
      <c r="E2010" s="9" t="str">
        <f t="shared" si="232"/>
        <v>No Reporta</v>
      </c>
      <c r="F2010" s="194" t="str">
        <f>+'Información ELECTRO PUNO'!E1990</f>
        <v>AT</v>
      </c>
      <c r="G2010" s="194">
        <f>+'Información ELECTRO PUNO'!G1990</f>
        <v>18</v>
      </c>
      <c r="H2010" s="9" t="str">
        <f t="shared" si="233"/>
        <v>Poste</v>
      </c>
      <c r="I2010" s="194" t="str">
        <f>+'Información ELECTRO PUNO'!F1990</f>
        <v>Metalico</v>
      </c>
      <c r="J2010" s="194" t="str">
        <f>+'Información ELECTRO PUNO'!B1990</f>
        <v>PA18/2400</v>
      </c>
      <c r="K2010" s="9" t="str">
        <f t="shared" si="235"/>
        <v>1 Poste autosoportable de acero (18/2400) de suspensión (25°) Tipo SU21-18</v>
      </c>
      <c r="L2010" s="139">
        <f t="shared" si="236"/>
        <v>10.91</v>
      </c>
    </row>
    <row r="2011" spans="1:12" x14ac:dyDescent="0.25">
      <c r="A2011" s="193">
        <f>+'Información ELECTRO PUNO'!A1991</f>
        <v>1990</v>
      </c>
      <c r="B2011" s="26" t="str">
        <f t="shared" si="234"/>
        <v>MOD_INV_2018</v>
      </c>
      <c r="C2011" s="9" t="str">
        <f t="shared" si="230"/>
        <v>Puno</v>
      </c>
      <c r="D2011" s="9" t="str">
        <f t="shared" si="231"/>
        <v>No Reporta</v>
      </c>
      <c r="E2011" s="9" t="str">
        <f t="shared" si="232"/>
        <v>No Reporta</v>
      </c>
      <c r="F2011" s="194" t="str">
        <f>+'Información ELECTRO PUNO'!E1991</f>
        <v>AT</v>
      </c>
      <c r="G2011" s="194">
        <f>+'Información ELECTRO PUNO'!G1991</f>
        <v>18</v>
      </c>
      <c r="H2011" s="9" t="str">
        <f t="shared" si="233"/>
        <v>Poste</v>
      </c>
      <c r="I2011" s="194" t="str">
        <f>+'Información ELECTRO PUNO'!F1991</f>
        <v>Metalico</v>
      </c>
      <c r="J2011" s="194" t="str">
        <f>+'Información ELECTRO PUNO'!B1991</f>
        <v>PA18/2400</v>
      </c>
      <c r="K2011" s="9" t="str">
        <f t="shared" si="235"/>
        <v>1 Poste autosoportable de acero (18/2400) de suspensión (25°) Tipo SU21-18</v>
      </c>
      <c r="L2011" s="139">
        <f t="shared" si="236"/>
        <v>10.91</v>
      </c>
    </row>
    <row r="2012" spans="1:12" x14ac:dyDescent="0.25">
      <c r="A2012" s="193">
        <f>+'Información ELECTRO PUNO'!A1992</f>
        <v>1991</v>
      </c>
      <c r="B2012" s="26" t="str">
        <f t="shared" si="234"/>
        <v>MOD_INV_2018</v>
      </c>
      <c r="C2012" s="9" t="str">
        <f t="shared" si="230"/>
        <v>Puno</v>
      </c>
      <c r="D2012" s="9" t="str">
        <f t="shared" si="231"/>
        <v>No Reporta</v>
      </c>
      <c r="E2012" s="9" t="str">
        <f t="shared" si="232"/>
        <v>No Reporta</v>
      </c>
      <c r="F2012" s="194" t="str">
        <f>+'Información ELECTRO PUNO'!E1992</f>
        <v>AT</v>
      </c>
      <c r="G2012" s="194">
        <f>+'Información ELECTRO PUNO'!G1992</f>
        <v>18</v>
      </c>
      <c r="H2012" s="9" t="str">
        <f t="shared" si="233"/>
        <v>Poste</v>
      </c>
      <c r="I2012" s="194" t="str">
        <f>+'Información ELECTRO PUNO'!F1992</f>
        <v>Metalico</v>
      </c>
      <c r="J2012" s="194" t="str">
        <f>+'Información ELECTRO PUNO'!B1992</f>
        <v>PA18/2400</v>
      </c>
      <c r="K2012" s="9" t="str">
        <f t="shared" si="235"/>
        <v>1 Poste autosoportable de acero (18/2400) de suspensión (25°) Tipo SU21-18</v>
      </c>
      <c r="L2012" s="139">
        <f t="shared" si="236"/>
        <v>10.91</v>
      </c>
    </row>
    <row r="2013" spans="1:12" x14ac:dyDescent="0.25">
      <c r="A2013" s="193">
        <f>+'Información ELECTRO PUNO'!A1993</f>
        <v>1992</v>
      </c>
      <c r="B2013" s="26" t="str">
        <f t="shared" si="234"/>
        <v>MOD_INV_2018</v>
      </c>
      <c r="C2013" s="9" t="str">
        <f t="shared" si="230"/>
        <v>Puno</v>
      </c>
      <c r="D2013" s="9" t="str">
        <f t="shared" si="231"/>
        <v>No Reporta</v>
      </c>
      <c r="E2013" s="9" t="str">
        <f t="shared" si="232"/>
        <v>No Reporta</v>
      </c>
      <c r="F2013" s="194" t="str">
        <f>+'Información ELECTRO PUNO'!E1993</f>
        <v>AT</v>
      </c>
      <c r="G2013" s="194">
        <f>+'Información ELECTRO PUNO'!G1993</f>
        <v>18</v>
      </c>
      <c r="H2013" s="9" t="str">
        <f t="shared" si="233"/>
        <v>Poste</v>
      </c>
      <c r="I2013" s="194" t="str">
        <f>+'Información ELECTRO PUNO'!F1993</f>
        <v>Metalico</v>
      </c>
      <c r="J2013" s="194" t="str">
        <f>+'Información ELECTRO PUNO'!B1993</f>
        <v>PA18/2400</v>
      </c>
      <c r="K2013" s="9" t="str">
        <f t="shared" si="235"/>
        <v>1 Poste autosoportable de acero (18/2400) de suspensión (25°) Tipo SU21-18</v>
      </c>
      <c r="L2013" s="139">
        <f t="shared" si="236"/>
        <v>10.91</v>
      </c>
    </row>
    <row r="2014" spans="1:12" x14ac:dyDescent="0.25">
      <c r="A2014" s="193">
        <f>+'Información ELECTRO PUNO'!A1994</f>
        <v>1993</v>
      </c>
      <c r="B2014" s="26" t="str">
        <f t="shared" si="234"/>
        <v>MOD_INV_2018</v>
      </c>
      <c r="C2014" s="9" t="str">
        <f t="shared" si="230"/>
        <v>Puno</v>
      </c>
      <c r="D2014" s="9" t="str">
        <f t="shared" si="231"/>
        <v>No Reporta</v>
      </c>
      <c r="E2014" s="9" t="str">
        <f t="shared" si="232"/>
        <v>No Reporta</v>
      </c>
      <c r="F2014" s="194" t="str">
        <f>+'Información ELECTRO PUNO'!E1994</f>
        <v>AT</v>
      </c>
      <c r="G2014" s="194">
        <f>+'Información ELECTRO PUNO'!G1994</f>
        <v>18</v>
      </c>
      <c r="H2014" s="9" t="str">
        <f t="shared" si="233"/>
        <v>Poste</v>
      </c>
      <c r="I2014" s="194" t="str">
        <f>+'Información ELECTRO PUNO'!F1994</f>
        <v>Metalico</v>
      </c>
      <c r="J2014" s="194" t="str">
        <f>+'Información ELECTRO PUNO'!B1994</f>
        <v>PA18/2400</v>
      </c>
      <c r="K2014" s="9" t="str">
        <f t="shared" si="235"/>
        <v>1 Poste autosoportable de acero (18/2400) de suspensión (25°) Tipo SU21-18</v>
      </c>
      <c r="L2014" s="139">
        <f t="shared" si="236"/>
        <v>10.91</v>
      </c>
    </row>
    <row r="2015" spans="1:12" x14ac:dyDescent="0.25">
      <c r="A2015" s="193">
        <f>+'Información ELECTRO PUNO'!A1995</f>
        <v>1994</v>
      </c>
      <c r="B2015" s="26" t="str">
        <f t="shared" si="234"/>
        <v>MOD_INV_2018</v>
      </c>
      <c r="C2015" s="9" t="str">
        <f t="shared" si="230"/>
        <v>Puno</v>
      </c>
      <c r="D2015" s="9" t="str">
        <f t="shared" si="231"/>
        <v>No Reporta</v>
      </c>
      <c r="E2015" s="9" t="str">
        <f t="shared" si="232"/>
        <v>No Reporta</v>
      </c>
      <c r="F2015" s="194" t="str">
        <f>+'Información ELECTRO PUNO'!E1995</f>
        <v>AT</v>
      </c>
      <c r="G2015" s="194">
        <f>+'Información ELECTRO PUNO'!G1995</f>
        <v>18</v>
      </c>
      <c r="H2015" s="9" t="str">
        <f t="shared" si="233"/>
        <v>Poste</v>
      </c>
      <c r="I2015" s="194" t="str">
        <f>+'Información ELECTRO PUNO'!F1995</f>
        <v>Metalico</v>
      </c>
      <c r="J2015" s="194" t="str">
        <f>+'Información ELECTRO PUNO'!B1995</f>
        <v>PA18/2400</v>
      </c>
      <c r="K2015" s="9" t="str">
        <f t="shared" si="235"/>
        <v>1 Poste autosoportable de acero (18/2400) de suspensión (25°) Tipo SU21-18</v>
      </c>
      <c r="L2015" s="139">
        <f t="shared" si="236"/>
        <v>10.91</v>
      </c>
    </row>
    <row r="2016" spans="1:12" x14ac:dyDescent="0.25">
      <c r="A2016" s="193">
        <f>+'Información ELECTRO PUNO'!A1996</f>
        <v>1995</v>
      </c>
      <c r="B2016" s="26" t="str">
        <f t="shared" si="234"/>
        <v>MOD_INV_2018</v>
      </c>
      <c r="C2016" s="9" t="str">
        <f t="shared" si="230"/>
        <v>Puno</v>
      </c>
      <c r="D2016" s="9" t="str">
        <f t="shared" si="231"/>
        <v>No Reporta</v>
      </c>
      <c r="E2016" s="9" t="str">
        <f t="shared" si="232"/>
        <v>No Reporta</v>
      </c>
      <c r="F2016" s="194" t="str">
        <f>+'Información ELECTRO PUNO'!E1996</f>
        <v>AT</v>
      </c>
      <c r="G2016" s="194">
        <f>+'Información ELECTRO PUNO'!G1996</f>
        <v>18</v>
      </c>
      <c r="H2016" s="9" t="str">
        <f t="shared" si="233"/>
        <v>Poste</v>
      </c>
      <c r="I2016" s="194" t="str">
        <f>+'Información ELECTRO PUNO'!F1996</f>
        <v>Metalico</v>
      </c>
      <c r="J2016" s="194" t="str">
        <f>+'Información ELECTRO PUNO'!B1996</f>
        <v>PA18/2400</v>
      </c>
      <c r="K2016" s="9" t="str">
        <f t="shared" si="235"/>
        <v>1 Poste autosoportable de acero (18/2400) de suspensión (25°) Tipo SU21-18</v>
      </c>
      <c r="L2016" s="139">
        <f t="shared" si="236"/>
        <v>10.91</v>
      </c>
    </row>
    <row r="2017" spans="1:12" x14ac:dyDescent="0.25">
      <c r="A2017" s="193">
        <f>+'Información ELECTRO PUNO'!A1997</f>
        <v>1996</v>
      </c>
      <c r="B2017" s="26" t="str">
        <f t="shared" si="234"/>
        <v>MOD_INV_2018</v>
      </c>
      <c r="C2017" s="9" t="str">
        <f t="shared" si="230"/>
        <v>Puno</v>
      </c>
      <c r="D2017" s="9" t="str">
        <f t="shared" si="231"/>
        <v>No Reporta</v>
      </c>
      <c r="E2017" s="9" t="str">
        <f t="shared" si="232"/>
        <v>No Reporta</v>
      </c>
      <c r="F2017" s="194" t="str">
        <f>+'Información ELECTRO PUNO'!E1997</f>
        <v>AT</v>
      </c>
      <c r="G2017" s="194">
        <f>+'Información ELECTRO PUNO'!G1997</f>
        <v>18</v>
      </c>
      <c r="H2017" s="9" t="str">
        <f t="shared" si="233"/>
        <v>Poste</v>
      </c>
      <c r="I2017" s="194" t="str">
        <f>+'Información ELECTRO PUNO'!F1997</f>
        <v>Metalico</v>
      </c>
      <c r="J2017" s="194" t="str">
        <f>+'Información ELECTRO PUNO'!B1997</f>
        <v>PA18/2400</v>
      </c>
      <c r="K2017" s="9" t="str">
        <f t="shared" si="235"/>
        <v>1 Poste autosoportable de acero (18/2400) de suspensión (25°) Tipo SU21-18</v>
      </c>
      <c r="L2017" s="139">
        <f t="shared" si="236"/>
        <v>10.91</v>
      </c>
    </row>
    <row r="2018" spans="1:12" x14ac:dyDescent="0.25">
      <c r="A2018" s="193">
        <f>+'Información ELECTRO PUNO'!A1998</f>
        <v>1997</v>
      </c>
      <c r="B2018" s="26" t="str">
        <f t="shared" si="234"/>
        <v>MOD_INV_2018</v>
      </c>
      <c r="C2018" s="9" t="str">
        <f t="shared" si="230"/>
        <v>Puno</v>
      </c>
      <c r="D2018" s="9" t="str">
        <f t="shared" si="231"/>
        <v>No Reporta</v>
      </c>
      <c r="E2018" s="9" t="str">
        <f t="shared" si="232"/>
        <v>No Reporta</v>
      </c>
      <c r="F2018" s="194" t="str">
        <f>+'Información ELECTRO PUNO'!E1998</f>
        <v>AT</v>
      </c>
      <c r="G2018" s="194">
        <f>+'Información ELECTRO PUNO'!G1998</f>
        <v>18</v>
      </c>
      <c r="H2018" s="9" t="str">
        <f t="shared" si="233"/>
        <v>Poste</v>
      </c>
      <c r="I2018" s="194" t="str">
        <f>+'Información ELECTRO PUNO'!F1998</f>
        <v>Metalico</v>
      </c>
      <c r="J2018" s="194" t="str">
        <f>+'Información ELECTRO PUNO'!B1998</f>
        <v>PA18/2400</v>
      </c>
      <c r="K2018" s="9" t="str">
        <f t="shared" si="235"/>
        <v>1 Poste autosoportable de acero (18/2400) de suspensión (25°) Tipo SU21-18</v>
      </c>
      <c r="L2018" s="139">
        <f t="shared" si="236"/>
        <v>10.91</v>
      </c>
    </row>
    <row r="2019" spans="1:12" x14ac:dyDescent="0.25">
      <c r="A2019" s="193">
        <f>+'Información ELECTRO PUNO'!A1999</f>
        <v>1998</v>
      </c>
      <c r="B2019" s="26" t="str">
        <f t="shared" si="234"/>
        <v>MOD_INV_2018</v>
      </c>
      <c r="C2019" s="9" t="str">
        <f t="shared" si="230"/>
        <v>Puno</v>
      </c>
      <c r="D2019" s="9" t="str">
        <f t="shared" si="231"/>
        <v>No Reporta</v>
      </c>
      <c r="E2019" s="9" t="str">
        <f t="shared" si="232"/>
        <v>No Reporta</v>
      </c>
      <c r="F2019" s="194" t="str">
        <f>+'Información ELECTRO PUNO'!E1999</f>
        <v>AT</v>
      </c>
      <c r="G2019" s="194">
        <f>+'Información ELECTRO PUNO'!G1999</f>
        <v>18</v>
      </c>
      <c r="H2019" s="9" t="str">
        <f t="shared" si="233"/>
        <v>Poste</v>
      </c>
      <c r="I2019" s="194" t="str">
        <f>+'Información ELECTRO PUNO'!F1999</f>
        <v>Metalico</v>
      </c>
      <c r="J2019" s="194" t="str">
        <f>+'Información ELECTRO PUNO'!B1999</f>
        <v>PA18/2400</v>
      </c>
      <c r="K2019" s="9" t="str">
        <f t="shared" si="235"/>
        <v>1 Poste autosoportable de acero (18/2400) de suspensión (25°) Tipo SU21-18</v>
      </c>
      <c r="L2019" s="139">
        <f t="shared" si="236"/>
        <v>10.91</v>
      </c>
    </row>
    <row r="2020" spans="1:12" x14ac:dyDescent="0.25">
      <c r="A2020" s="193">
        <f>+'Información ELECTRO PUNO'!A2000</f>
        <v>1999</v>
      </c>
      <c r="B2020" s="26" t="str">
        <f t="shared" si="234"/>
        <v>MOD_INV_2018</v>
      </c>
      <c r="C2020" s="9" t="str">
        <f t="shared" si="230"/>
        <v>Puno</v>
      </c>
      <c r="D2020" s="9" t="str">
        <f t="shared" si="231"/>
        <v>No Reporta</v>
      </c>
      <c r="E2020" s="9" t="str">
        <f t="shared" si="232"/>
        <v>No Reporta</v>
      </c>
      <c r="F2020" s="194" t="str">
        <f>+'Información ELECTRO PUNO'!E2000</f>
        <v>AT</v>
      </c>
      <c r="G2020" s="194">
        <f>+'Información ELECTRO PUNO'!G2000</f>
        <v>18</v>
      </c>
      <c r="H2020" s="9" t="str">
        <f t="shared" si="233"/>
        <v>Poste</v>
      </c>
      <c r="I2020" s="194" t="str">
        <f>+'Información ELECTRO PUNO'!F2000</f>
        <v>Metalico</v>
      </c>
      <c r="J2020" s="194" t="str">
        <f>+'Información ELECTRO PUNO'!B2000</f>
        <v>PA18/2400</v>
      </c>
      <c r="K2020" s="9" t="str">
        <f t="shared" si="235"/>
        <v>1 Poste autosoportable de acero (18/2400) de suspensión (25°) Tipo SU21-18</v>
      </c>
      <c r="L2020" s="139">
        <f t="shared" si="236"/>
        <v>10.91</v>
      </c>
    </row>
    <row r="2021" spans="1:12" x14ac:dyDescent="0.25">
      <c r="A2021" s="193">
        <f>+'Información ELECTRO PUNO'!A2001</f>
        <v>2000</v>
      </c>
      <c r="B2021" s="26" t="str">
        <f t="shared" si="234"/>
        <v>MOD_INV_2018</v>
      </c>
      <c r="C2021" s="9" t="str">
        <f t="shared" si="230"/>
        <v>Puno</v>
      </c>
      <c r="D2021" s="9" t="str">
        <f t="shared" si="231"/>
        <v>No Reporta</v>
      </c>
      <c r="E2021" s="9" t="str">
        <f t="shared" si="232"/>
        <v>No Reporta</v>
      </c>
      <c r="F2021" s="194" t="str">
        <f>+'Información ELECTRO PUNO'!E2001</f>
        <v>AT</v>
      </c>
      <c r="G2021" s="194">
        <f>+'Información ELECTRO PUNO'!G2001</f>
        <v>18</v>
      </c>
      <c r="H2021" s="9" t="str">
        <f t="shared" si="233"/>
        <v>Poste</v>
      </c>
      <c r="I2021" s="194" t="str">
        <f>+'Información ELECTRO PUNO'!F2001</f>
        <v>Metalico</v>
      </c>
      <c r="J2021" s="194" t="str">
        <f>+'Información ELECTRO PUNO'!B2001</f>
        <v>PA18/2400</v>
      </c>
      <c r="K2021" s="9" t="str">
        <f t="shared" si="235"/>
        <v>1 Poste autosoportable de acero (18/2400) de suspensión (25°) Tipo SU21-18</v>
      </c>
      <c r="L2021" s="139">
        <f t="shared" si="236"/>
        <v>10.91</v>
      </c>
    </row>
    <row r="2022" spans="1:12" x14ac:dyDescent="0.25">
      <c r="A2022" s="193">
        <f>+'Información ELECTRO PUNO'!A2002</f>
        <v>2001</v>
      </c>
      <c r="B2022" s="26" t="str">
        <f t="shared" si="234"/>
        <v>MOD_INV_2018</v>
      </c>
      <c r="C2022" s="9" t="str">
        <f t="shared" si="230"/>
        <v>Puno</v>
      </c>
      <c r="D2022" s="9" t="str">
        <f t="shared" si="231"/>
        <v>No Reporta</v>
      </c>
      <c r="E2022" s="9" t="str">
        <f t="shared" si="232"/>
        <v>No Reporta</v>
      </c>
      <c r="F2022" s="194" t="str">
        <f>+'Información ELECTRO PUNO'!E2002</f>
        <v>AT</v>
      </c>
      <c r="G2022" s="194">
        <f>+'Información ELECTRO PUNO'!G2002</f>
        <v>18</v>
      </c>
      <c r="H2022" s="9" t="str">
        <f t="shared" si="233"/>
        <v>Poste</v>
      </c>
      <c r="I2022" s="194" t="str">
        <f>+'Información ELECTRO PUNO'!F2002</f>
        <v>Metalico</v>
      </c>
      <c r="J2022" s="194" t="str">
        <f>+'Información ELECTRO PUNO'!B2002</f>
        <v>PA18/2400</v>
      </c>
      <c r="K2022" s="9" t="str">
        <f t="shared" si="235"/>
        <v>1 Poste autosoportable de acero (18/2400) de suspensión (25°) Tipo SU21-18</v>
      </c>
      <c r="L2022" s="139">
        <f t="shared" si="236"/>
        <v>10.91</v>
      </c>
    </row>
    <row r="2023" spans="1:12" x14ac:dyDescent="0.25">
      <c r="A2023" s="193">
        <f>+'Información ELECTRO PUNO'!A2003</f>
        <v>2002</v>
      </c>
      <c r="B2023" s="26" t="str">
        <f t="shared" si="234"/>
        <v>MOD_INV_2018</v>
      </c>
      <c r="C2023" s="9" t="str">
        <f t="shared" si="230"/>
        <v>Puno</v>
      </c>
      <c r="D2023" s="9" t="str">
        <f t="shared" si="231"/>
        <v>No Reporta</v>
      </c>
      <c r="E2023" s="9" t="str">
        <f t="shared" si="232"/>
        <v>No Reporta</v>
      </c>
      <c r="F2023" s="194" t="str">
        <f>+'Información ELECTRO PUNO'!E2003</f>
        <v>AT</v>
      </c>
      <c r="G2023" s="194">
        <f>+'Información ELECTRO PUNO'!G2003</f>
        <v>18</v>
      </c>
      <c r="H2023" s="9" t="str">
        <f t="shared" si="233"/>
        <v>Poste</v>
      </c>
      <c r="I2023" s="194" t="str">
        <f>+'Información ELECTRO PUNO'!F2003</f>
        <v>Metalico</v>
      </c>
      <c r="J2023" s="194" t="str">
        <f>+'Información ELECTRO PUNO'!B2003</f>
        <v>PA18/2400</v>
      </c>
      <c r="K2023" s="9" t="str">
        <f t="shared" si="235"/>
        <v>1 Poste autosoportable de acero (18/2400) de suspensión (25°) Tipo SU21-18</v>
      </c>
      <c r="L2023" s="139">
        <f t="shared" si="236"/>
        <v>10.91</v>
      </c>
    </row>
    <row r="2024" spans="1:12" x14ac:dyDescent="0.25">
      <c r="A2024" s="193">
        <f>+'Información ELECTRO PUNO'!A2004</f>
        <v>2003</v>
      </c>
      <c r="B2024" s="26" t="str">
        <f t="shared" si="234"/>
        <v>MOD_INV_2018</v>
      </c>
      <c r="C2024" s="9" t="str">
        <f t="shared" si="230"/>
        <v>Puno</v>
      </c>
      <c r="D2024" s="9" t="str">
        <f t="shared" si="231"/>
        <v>No Reporta</v>
      </c>
      <c r="E2024" s="9" t="str">
        <f t="shared" si="232"/>
        <v>No Reporta</v>
      </c>
      <c r="F2024" s="194" t="str">
        <f>+'Información ELECTRO PUNO'!E2004</f>
        <v>AT</v>
      </c>
      <c r="G2024" s="194">
        <f>+'Información ELECTRO PUNO'!G2004</f>
        <v>18</v>
      </c>
      <c r="H2024" s="9" t="str">
        <f t="shared" si="233"/>
        <v>Poste</v>
      </c>
      <c r="I2024" s="194" t="str">
        <f>+'Información ELECTRO PUNO'!F2004</f>
        <v>Metalico</v>
      </c>
      <c r="J2024" s="194" t="str">
        <f>+'Información ELECTRO PUNO'!B2004</f>
        <v>PA18/2400</v>
      </c>
      <c r="K2024" s="9" t="str">
        <f t="shared" si="235"/>
        <v>1 Poste autosoportable de acero (18/2400) de suspensión (25°) Tipo SU21-18</v>
      </c>
      <c r="L2024" s="139">
        <f t="shared" si="236"/>
        <v>10.91</v>
      </c>
    </row>
    <row r="2025" spans="1:12" x14ac:dyDescent="0.25">
      <c r="A2025" s="193">
        <f>+'Información ELECTRO PUNO'!A2005</f>
        <v>2004</v>
      </c>
      <c r="B2025" s="26" t="str">
        <f t="shared" si="234"/>
        <v>MOD_INV_2018</v>
      </c>
      <c r="C2025" s="9" t="str">
        <f t="shared" si="230"/>
        <v>Puno</v>
      </c>
      <c r="D2025" s="9" t="str">
        <f t="shared" si="231"/>
        <v>No Reporta</v>
      </c>
      <c r="E2025" s="9" t="str">
        <f t="shared" si="232"/>
        <v>No Reporta</v>
      </c>
      <c r="F2025" s="194" t="str">
        <f>+'Información ELECTRO PUNO'!E2005</f>
        <v>AT</v>
      </c>
      <c r="G2025" s="194">
        <f>+'Información ELECTRO PUNO'!G2005</f>
        <v>18</v>
      </c>
      <c r="H2025" s="9" t="str">
        <f t="shared" si="233"/>
        <v>Poste</v>
      </c>
      <c r="I2025" s="194" t="str">
        <f>+'Información ELECTRO PUNO'!F2005</f>
        <v>Metalico</v>
      </c>
      <c r="J2025" s="194" t="str">
        <f>+'Información ELECTRO PUNO'!B2005</f>
        <v>PA18/2400</v>
      </c>
      <c r="K2025" s="9" t="str">
        <f t="shared" si="235"/>
        <v>1 Poste autosoportable de acero (18/2400) de suspensión (25°) Tipo SU21-18</v>
      </c>
      <c r="L2025" s="139">
        <f t="shared" si="236"/>
        <v>10.91</v>
      </c>
    </row>
    <row r="2026" spans="1:12" x14ac:dyDescent="0.25">
      <c r="A2026" s="193">
        <f>+'Información ELECTRO PUNO'!A2006</f>
        <v>2005</v>
      </c>
      <c r="B2026" s="26" t="str">
        <f t="shared" si="234"/>
        <v>MOD_INV_2018</v>
      </c>
      <c r="C2026" s="9" t="str">
        <f t="shared" si="230"/>
        <v>Puno</v>
      </c>
      <c r="D2026" s="9" t="str">
        <f t="shared" si="231"/>
        <v>No Reporta</v>
      </c>
      <c r="E2026" s="9" t="str">
        <f t="shared" si="232"/>
        <v>No Reporta</v>
      </c>
      <c r="F2026" s="194" t="str">
        <f>+'Información ELECTRO PUNO'!E2006</f>
        <v>AT</v>
      </c>
      <c r="G2026" s="194">
        <f>+'Información ELECTRO PUNO'!G2006</f>
        <v>18</v>
      </c>
      <c r="H2026" s="9" t="str">
        <f t="shared" si="233"/>
        <v>Poste</v>
      </c>
      <c r="I2026" s="194" t="str">
        <f>+'Información ELECTRO PUNO'!F2006</f>
        <v>Metalico</v>
      </c>
      <c r="J2026" s="194" t="str">
        <f>+'Información ELECTRO PUNO'!B2006</f>
        <v>PA18/2400</v>
      </c>
      <c r="K2026" s="9" t="str">
        <f t="shared" si="235"/>
        <v>1 Poste autosoportable de acero (18/2400) de suspensión (25°) Tipo SU21-18</v>
      </c>
      <c r="L2026" s="139">
        <f t="shared" si="236"/>
        <v>10.91</v>
      </c>
    </row>
    <row r="2027" spans="1:12" x14ac:dyDescent="0.25">
      <c r="A2027" s="193">
        <f>+'Información ELECTRO PUNO'!A2007</f>
        <v>2006</v>
      </c>
      <c r="B2027" s="26" t="str">
        <f t="shared" si="234"/>
        <v>MOD_INV_2018</v>
      </c>
      <c r="C2027" s="9" t="str">
        <f t="shared" si="230"/>
        <v>Puno</v>
      </c>
      <c r="D2027" s="9" t="str">
        <f t="shared" si="231"/>
        <v>No Reporta</v>
      </c>
      <c r="E2027" s="9" t="str">
        <f t="shared" si="232"/>
        <v>No Reporta</v>
      </c>
      <c r="F2027" s="194" t="str">
        <f>+'Información ELECTRO PUNO'!E2007</f>
        <v>AT</v>
      </c>
      <c r="G2027" s="194">
        <f>+'Información ELECTRO PUNO'!G2007</f>
        <v>18</v>
      </c>
      <c r="H2027" s="9" t="str">
        <f t="shared" si="233"/>
        <v>Poste</v>
      </c>
      <c r="I2027" s="194" t="str">
        <f>+'Información ELECTRO PUNO'!F2007</f>
        <v>Metalico</v>
      </c>
      <c r="J2027" s="194" t="str">
        <f>+'Información ELECTRO PUNO'!B2007</f>
        <v>PA18/2400</v>
      </c>
      <c r="K2027" s="9" t="str">
        <f t="shared" si="235"/>
        <v>1 Poste autosoportable de acero (18/2400) de suspensión (25°) Tipo SU21-18</v>
      </c>
      <c r="L2027" s="139">
        <f t="shared" si="236"/>
        <v>10.91</v>
      </c>
    </row>
    <row r="2028" spans="1:12" x14ac:dyDescent="0.25">
      <c r="A2028" s="193">
        <f>+'Información ELECTRO PUNO'!A2008</f>
        <v>2007</v>
      </c>
      <c r="B2028" s="26" t="str">
        <f t="shared" si="234"/>
        <v>MOD_INV_2018</v>
      </c>
      <c r="C2028" s="9" t="str">
        <f t="shared" si="230"/>
        <v>Puno</v>
      </c>
      <c r="D2028" s="9" t="str">
        <f t="shared" si="231"/>
        <v>No Reporta</v>
      </c>
      <c r="E2028" s="9" t="str">
        <f t="shared" si="232"/>
        <v>No Reporta</v>
      </c>
      <c r="F2028" s="194" t="str">
        <f>+'Información ELECTRO PUNO'!E2008</f>
        <v>AT</v>
      </c>
      <c r="G2028" s="194">
        <f>+'Información ELECTRO PUNO'!G2008</f>
        <v>18</v>
      </c>
      <c r="H2028" s="9" t="str">
        <f t="shared" si="233"/>
        <v>Poste</v>
      </c>
      <c r="I2028" s="194" t="str">
        <f>+'Información ELECTRO PUNO'!F2008</f>
        <v>Metalico</v>
      </c>
      <c r="J2028" s="194" t="str">
        <f>+'Información ELECTRO PUNO'!B2008</f>
        <v>PA18/2400</v>
      </c>
      <c r="K2028" s="9" t="str">
        <f t="shared" si="235"/>
        <v>1 Poste autosoportable de acero (18/2400) de suspensión (25°) Tipo SU21-18</v>
      </c>
      <c r="L2028" s="139">
        <f t="shared" si="236"/>
        <v>10.91</v>
      </c>
    </row>
    <row r="2029" spans="1:12" x14ac:dyDescent="0.25">
      <c r="A2029" s="193">
        <f>+'Información ELECTRO PUNO'!A2009</f>
        <v>2008</v>
      </c>
      <c r="B2029" s="26" t="str">
        <f t="shared" si="234"/>
        <v>MOD_INV_2018</v>
      </c>
      <c r="C2029" s="9" t="str">
        <f t="shared" si="230"/>
        <v>Puno</v>
      </c>
      <c r="D2029" s="9" t="str">
        <f t="shared" si="231"/>
        <v>No Reporta</v>
      </c>
      <c r="E2029" s="9" t="str">
        <f t="shared" si="232"/>
        <v>No Reporta</v>
      </c>
      <c r="F2029" s="194" t="str">
        <f>+'Información ELECTRO PUNO'!E2009</f>
        <v>AT</v>
      </c>
      <c r="G2029" s="194">
        <f>+'Información ELECTRO PUNO'!G2009</f>
        <v>18</v>
      </c>
      <c r="H2029" s="9" t="str">
        <f t="shared" si="233"/>
        <v>Poste</v>
      </c>
      <c r="I2029" s="194" t="str">
        <f>+'Información ELECTRO PUNO'!F2009</f>
        <v>Metalico</v>
      </c>
      <c r="J2029" s="194" t="str">
        <f>+'Información ELECTRO PUNO'!B2009</f>
        <v>PA18/2400</v>
      </c>
      <c r="K2029" s="9" t="str">
        <f t="shared" si="235"/>
        <v>1 Poste autosoportable de acero (18/2400) de suspensión (25°) Tipo SU21-18</v>
      </c>
      <c r="L2029" s="139">
        <f t="shared" si="236"/>
        <v>10.91</v>
      </c>
    </row>
    <row r="2030" spans="1:12" x14ac:dyDescent="0.25">
      <c r="A2030" s="193">
        <f>+'Información ELECTRO PUNO'!A2010</f>
        <v>2009</v>
      </c>
      <c r="B2030" s="26" t="str">
        <f t="shared" si="234"/>
        <v>MOD_INV_2018</v>
      </c>
      <c r="C2030" s="9" t="str">
        <f t="shared" si="230"/>
        <v>Puno</v>
      </c>
      <c r="D2030" s="9" t="str">
        <f t="shared" si="231"/>
        <v>No Reporta</v>
      </c>
      <c r="E2030" s="9" t="str">
        <f t="shared" si="232"/>
        <v>No Reporta</v>
      </c>
      <c r="F2030" s="194" t="str">
        <f>+'Información ELECTRO PUNO'!E2010</f>
        <v>AT</v>
      </c>
      <c r="G2030" s="194">
        <f>+'Información ELECTRO PUNO'!G2010</f>
        <v>18</v>
      </c>
      <c r="H2030" s="9" t="str">
        <f t="shared" si="233"/>
        <v>Poste</v>
      </c>
      <c r="I2030" s="194" t="str">
        <f>+'Información ELECTRO PUNO'!F2010</f>
        <v>Metalico</v>
      </c>
      <c r="J2030" s="194" t="str">
        <f>+'Información ELECTRO PUNO'!B2010</f>
        <v>PA18/2400</v>
      </c>
      <c r="K2030" s="9" t="str">
        <f t="shared" si="235"/>
        <v>1 Poste autosoportable de acero (18/2400) de suspensión (25°) Tipo SU21-18</v>
      </c>
      <c r="L2030" s="139">
        <f t="shared" si="236"/>
        <v>10.91</v>
      </c>
    </row>
    <row r="2031" spans="1:12" x14ac:dyDescent="0.25">
      <c r="A2031" s="193">
        <f>+'Información ELECTRO PUNO'!A2011</f>
        <v>2010</v>
      </c>
      <c r="B2031" s="26" t="str">
        <f t="shared" si="234"/>
        <v>MOD_INV_2018</v>
      </c>
      <c r="C2031" s="9" t="str">
        <f t="shared" si="230"/>
        <v>Puno</v>
      </c>
      <c r="D2031" s="9" t="str">
        <f t="shared" si="231"/>
        <v>No Reporta</v>
      </c>
      <c r="E2031" s="9" t="str">
        <f t="shared" si="232"/>
        <v>No Reporta</v>
      </c>
      <c r="F2031" s="194" t="str">
        <f>+'Información ELECTRO PUNO'!E2011</f>
        <v>AT</v>
      </c>
      <c r="G2031" s="194">
        <f>+'Información ELECTRO PUNO'!G2011</f>
        <v>18</v>
      </c>
      <c r="H2031" s="9" t="str">
        <f t="shared" si="233"/>
        <v>Poste</v>
      </c>
      <c r="I2031" s="194" t="str">
        <f>+'Información ELECTRO PUNO'!F2011</f>
        <v>Metalico</v>
      </c>
      <c r="J2031" s="194" t="str">
        <f>+'Información ELECTRO PUNO'!B2011</f>
        <v>PA18/2400</v>
      </c>
      <c r="K2031" s="9" t="str">
        <f t="shared" si="235"/>
        <v>1 Poste autosoportable de acero (18/2400) de suspensión (25°) Tipo SU21-18</v>
      </c>
      <c r="L2031" s="139">
        <f t="shared" si="236"/>
        <v>10.91</v>
      </c>
    </row>
    <row r="2032" spans="1:12" x14ac:dyDescent="0.25">
      <c r="A2032" s="193">
        <f>+'Información ELECTRO PUNO'!A2012</f>
        <v>2011</v>
      </c>
      <c r="B2032" s="26" t="str">
        <f t="shared" si="234"/>
        <v>MOD_INV_2018</v>
      </c>
      <c r="C2032" s="9" t="str">
        <f t="shared" si="230"/>
        <v>Puno</v>
      </c>
      <c r="D2032" s="9" t="str">
        <f t="shared" si="231"/>
        <v>No Reporta</v>
      </c>
      <c r="E2032" s="9" t="str">
        <f t="shared" si="232"/>
        <v>No Reporta</v>
      </c>
      <c r="F2032" s="194" t="str">
        <f>+'Información ELECTRO PUNO'!E2012</f>
        <v>AT</v>
      </c>
      <c r="G2032" s="194">
        <f>+'Información ELECTRO PUNO'!G2012</f>
        <v>18</v>
      </c>
      <c r="H2032" s="9" t="str">
        <f t="shared" si="233"/>
        <v>Poste</v>
      </c>
      <c r="I2032" s="194" t="str">
        <f>+'Información ELECTRO PUNO'!F2012</f>
        <v>Metalico</v>
      </c>
      <c r="J2032" s="194" t="str">
        <f>+'Información ELECTRO PUNO'!B2012</f>
        <v>PA18/2400</v>
      </c>
      <c r="K2032" s="9" t="str">
        <f t="shared" si="235"/>
        <v>1 Poste autosoportable de acero (18/2400) de suspensión (25°) Tipo SU21-18</v>
      </c>
      <c r="L2032" s="139">
        <f t="shared" si="236"/>
        <v>10.91</v>
      </c>
    </row>
    <row r="2033" spans="1:12" x14ac:dyDescent="0.25">
      <c r="A2033" s="193">
        <f>+'Información ELECTRO PUNO'!A2013</f>
        <v>2012</v>
      </c>
      <c r="B2033" s="26" t="str">
        <f t="shared" si="234"/>
        <v>MOD_INV_2018</v>
      </c>
      <c r="C2033" s="9" t="str">
        <f t="shared" si="230"/>
        <v>Puno</v>
      </c>
      <c r="D2033" s="9" t="str">
        <f t="shared" si="231"/>
        <v>No Reporta</v>
      </c>
      <c r="E2033" s="9" t="str">
        <f t="shared" si="232"/>
        <v>No Reporta</v>
      </c>
      <c r="F2033" s="194" t="str">
        <f>+'Información ELECTRO PUNO'!E2013</f>
        <v>AT</v>
      </c>
      <c r="G2033" s="194">
        <f>+'Información ELECTRO PUNO'!G2013</f>
        <v>18</v>
      </c>
      <c r="H2033" s="9" t="str">
        <f t="shared" si="233"/>
        <v>Poste</v>
      </c>
      <c r="I2033" s="194" t="str">
        <f>+'Información ELECTRO PUNO'!F2013</f>
        <v>Metalico</v>
      </c>
      <c r="J2033" s="194" t="str">
        <f>+'Información ELECTRO PUNO'!B2013</f>
        <v>PA18/2400</v>
      </c>
      <c r="K2033" s="9" t="str">
        <f t="shared" si="235"/>
        <v>1 Poste autosoportable de acero (18/2400) de suspensión (25°) Tipo SU21-18</v>
      </c>
      <c r="L2033" s="139">
        <f t="shared" si="236"/>
        <v>10.91</v>
      </c>
    </row>
    <row r="2034" spans="1:12" x14ac:dyDescent="0.25">
      <c r="A2034" s="193">
        <f>+'Información ELECTRO PUNO'!A2014</f>
        <v>2013</v>
      </c>
      <c r="B2034" s="26" t="str">
        <f t="shared" si="234"/>
        <v>MOD_INV_2018</v>
      </c>
      <c r="C2034" s="9" t="str">
        <f t="shared" si="230"/>
        <v>Puno</v>
      </c>
      <c r="D2034" s="9" t="str">
        <f t="shared" si="231"/>
        <v>No Reporta</v>
      </c>
      <c r="E2034" s="9" t="str">
        <f t="shared" si="232"/>
        <v>No Reporta</v>
      </c>
      <c r="F2034" s="194" t="str">
        <f>+'Información ELECTRO PUNO'!E2014</f>
        <v>AT</v>
      </c>
      <c r="G2034" s="194">
        <f>+'Información ELECTRO PUNO'!G2014</f>
        <v>18</v>
      </c>
      <c r="H2034" s="9" t="str">
        <f t="shared" si="233"/>
        <v>Poste</v>
      </c>
      <c r="I2034" s="194" t="str">
        <f>+'Información ELECTRO PUNO'!F2014</f>
        <v>Metalico</v>
      </c>
      <c r="J2034" s="194" t="str">
        <f>+'Información ELECTRO PUNO'!B2014</f>
        <v>PA18/2400</v>
      </c>
      <c r="K2034" s="9" t="str">
        <f t="shared" si="235"/>
        <v>1 Poste autosoportable de acero (18/2400) de suspensión (25°) Tipo SU21-18</v>
      </c>
      <c r="L2034" s="139">
        <f t="shared" si="236"/>
        <v>10.91</v>
      </c>
    </row>
    <row r="2035" spans="1:12" x14ac:dyDescent="0.25">
      <c r="A2035" s="193">
        <f>+'Información ELECTRO PUNO'!A2015</f>
        <v>2014</v>
      </c>
      <c r="B2035" s="26" t="str">
        <f t="shared" si="234"/>
        <v>MOD_INV_2018</v>
      </c>
      <c r="C2035" s="9" t="str">
        <f t="shared" si="230"/>
        <v>Puno</v>
      </c>
      <c r="D2035" s="9" t="str">
        <f t="shared" si="231"/>
        <v>No Reporta</v>
      </c>
      <c r="E2035" s="9" t="str">
        <f t="shared" si="232"/>
        <v>No Reporta</v>
      </c>
      <c r="F2035" s="194" t="str">
        <f>+'Información ELECTRO PUNO'!E2015</f>
        <v>AT</v>
      </c>
      <c r="G2035" s="194">
        <f>+'Información ELECTRO PUNO'!G2015</f>
        <v>18</v>
      </c>
      <c r="H2035" s="9" t="str">
        <f t="shared" si="233"/>
        <v>Poste</v>
      </c>
      <c r="I2035" s="194" t="str">
        <f>+'Información ELECTRO PUNO'!F2015</f>
        <v>Metalico</v>
      </c>
      <c r="J2035" s="194" t="str">
        <f>+'Información ELECTRO PUNO'!B2015</f>
        <v>PA18/2400</v>
      </c>
      <c r="K2035" s="9" t="str">
        <f t="shared" si="235"/>
        <v>1 Poste autosoportable de acero (18/2400) de suspensión (25°) Tipo SU21-18</v>
      </c>
      <c r="L2035" s="139">
        <f t="shared" si="236"/>
        <v>10.91</v>
      </c>
    </row>
    <row r="2036" spans="1:12" x14ac:dyDescent="0.25">
      <c r="A2036" s="193">
        <f>+'Información ELECTRO PUNO'!A2016</f>
        <v>2015</v>
      </c>
      <c r="B2036" s="26" t="str">
        <f t="shared" si="234"/>
        <v>MOD_INV_2018</v>
      </c>
      <c r="C2036" s="9" t="str">
        <f t="shared" si="230"/>
        <v>Puno</v>
      </c>
      <c r="D2036" s="9" t="str">
        <f t="shared" si="231"/>
        <v>No Reporta</v>
      </c>
      <c r="E2036" s="9" t="str">
        <f t="shared" si="232"/>
        <v>No Reporta</v>
      </c>
      <c r="F2036" s="194" t="str">
        <f>+'Información ELECTRO PUNO'!E2016</f>
        <v>AT</v>
      </c>
      <c r="G2036" s="194">
        <f>+'Información ELECTRO PUNO'!G2016</f>
        <v>18</v>
      </c>
      <c r="H2036" s="9" t="str">
        <f t="shared" si="233"/>
        <v>Poste</v>
      </c>
      <c r="I2036" s="194" t="str">
        <f>+'Información ELECTRO PUNO'!F2016</f>
        <v>Metalico</v>
      </c>
      <c r="J2036" s="194" t="str">
        <f>+'Información ELECTRO PUNO'!B2016</f>
        <v>PA18/2400</v>
      </c>
      <c r="K2036" s="9" t="str">
        <f t="shared" si="235"/>
        <v>1 Poste autosoportable de acero (18/2400) de suspensión (25°) Tipo SU21-18</v>
      </c>
      <c r="L2036" s="139">
        <f t="shared" si="236"/>
        <v>10.91</v>
      </c>
    </row>
    <row r="2037" spans="1:12" x14ac:dyDescent="0.25">
      <c r="A2037" s="193">
        <f>+'Información ELECTRO PUNO'!A2017</f>
        <v>2016</v>
      </c>
      <c r="B2037" s="26" t="str">
        <f t="shared" si="234"/>
        <v>MOD_INV_2018</v>
      </c>
      <c r="C2037" s="9" t="str">
        <f t="shared" si="230"/>
        <v>Puno</v>
      </c>
      <c r="D2037" s="9" t="str">
        <f t="shared" si="231"/>
        <v>No Reporta</v>
      </c>
      <c r="E2037" s="9" t="str">
        <f t="shared" si="232"/>
        <v>No Reporta</v>
      </c>
      <c r="F2037" s="194" t="str">
        <f>+'Información ELECTRO PUNO'!E2017</f>
        <v>AT</v>
      </c>
      <c r="G2037" s="194">
        <f>+'Información ELECTRO PUNO'!G2017</f>
        <v>18</v>
      </c>
      <c r="H2037" s="9" t="str">
        <f t="shared" si="233"/>
        <v>Poste</v>
      </c>
      <c r="I2037" s="194" t="str">
        <f>+'Información ELECTRO PUNO'!F2017</f>
        <v>Metalico</v>
      </c>
      <c r="J2037" s="194" t="str">
        <f>+'Información ELECTRO PUNO'!B2017</f>
        <v>PA18/2400</v>
      </c>
      <c r="K2037" s="9" t="str">
        <f t="shared" si="235"/>
        <v>1 Poste autosoportable de acero (18/2400) de suspensión (25°) Tipo SU21-18</v>
      </c>
      <c r="L2037" s="139">
        <f t="shared" si="236"/>
        <v>10.91</v>
      </c>
    </row>
    <row r="2038" spans="1:12" x14ac:dyDescent="0.25">
      <c r="A2038" s="193">
        <f>+'Información ELECTRO PUNO'!A2018</f>
        <v>2017</v>
      </c>
      <c r="B2038" s="26" t="str">
        <f t="shared" si="234"/>
        <v>MOD_INV_2018</v>
      </c>
      <c r="C2038" s="9" t="str">
        <f t="shared" si="230"/>
        <v>Puno</v>
      </c>
      <c r="D2038" s="9" t="str">
        <f t="shared" si="231"/>
        <v>No Reporta</v>
      </c>
      <c r="E2038" s="9" t="str">
        <f t="shared" si="232"/>
        <v>No Reporta</v>
      </c>
      <c r="F2038" s="194" t="str">
        <f>+'Información ELECTRO PUNO'!E2018</f>
        <v>AT</v>
      </c>
      <c r="G2038" s="194">
        <f>+'Información ELECTRO PUNO'!G2018</f>
        <v>18</v>
      </c>
      <c r="H2038" s="9" t="str">
        <f t="shared" si="233"/>
        <v>Poste</v>
      </c>
      <c r="I2038" s="194" t="str">
        <f>+'Información ELECTRO PUNO'!F2018</f>
        <v>Metalico</v>
      </c>
      <c r="J2038" s="194" t="str">
        <f>+'Información ELECTRO PUNO'!B2018</f>
        <v>PA18/2400</v>
      </c>
      <c r="K2038" s="9" t="str">
        <f t="shared" si="235"/>
        <v>1 Poste autosoportable de acero (18/2400) de suspensión (25°) Tipo SU21-18</v>
      </c>
      <c r="L2038" s="139">
        <f t="shared" si="236"/>
        <v>10.91</v>
      </c>
    </row>
    <row r="2039" spans="1:12" x14ac:dyDescent="0.25">
      <c r="A2039" s="193">
        <f>+'Información ELECTRO PUNO'!A2019</f>
        <v>2018</v>
      </c>
      <c r="B2039" s="26" t="str">
        <f t="shared" si="234"/>
        <v>MOD_INV_2018</v>
      </c>
      <c r="C2039" s="9" t="str">
        <f t="shared" si="230"/>
        <v>Puno</v>
      </c>
      <c r="D2039" s="9" t="str">
        <f t="shared" si="231"/>
        <v>No Reporta</v>
      </c>
      <c r="E2039" s="9" t="str">
        <f t="shared" si="232"/>
        <v>No Reporta</v>
      </c>
      <c r="F2039" s="194" t="str">
        <f>+'Información ELECTRO PUNO'!E2019</f>
        <v>AT</v>
      </c>
      <c r="G2039" s="194">
        <f>+'Información ELECTRO PUNO'!G2019</f>
        <v>18</v>
      </c>
      <c r="H2039" s="9" t="str">
        <f t="shared" si="233"/>
        <v>Poste</v>
      </c>
      <c r="I2039" s="194" t="str">
        <f>+'Información ELECTRO PUNO'!F2019</f>
        <v>Metalico</v>
      </c>
      <c r="J2039" s="194" t="str">
        <f>+'Información ELECTRO PUNO'!B2019</f>
        <v>PA18/2400</v>
      </c>
      <c r="K2039" s="9" t="str">
        <f t="shared" si="235"/>
        <v>1 Poste autosoportable de acero (18/2400) de suspensión (25°) Tipo SU21-18</v>
      </c>
      <c r="L2039" s="139">
        <f t="shared" si="236"/>
        <v>10.91</v>
      </c>
    </row>
    <row r="2040" spans="1:12" x14ac:dyDescent="0.25">
      <c r="A2040" s="193">
        <f>+'Información ELECTRO PUNO'!A2020</f>
        <v>2019</v>
      </c>
      <c r="B2040" s="26" t="str">
        <f t="shared" si="234"/>
        <v>MOD_INV_2018</v>
      </c>
      <c r="C2040" s="9" t="str">
        <f t="shared" si="230"/>
        <v>Puno</v>
      </c>
      <c r="D2040" s="9" t="str">
        <f t="shared" si="231"/>
        <v>No Reporta</v>
      </c>
      <c r="E2040" s="9" t="str">
        <f t="shared" si="232"/>
        <v>No Reporta</v>
      </c>
      <c r="F2040" s="194" t="str">
        <f>+'Información ELECTRO PUNO'!E2020</f>
        <v>AT</v>
      </c>
      <c r="G2040" s="194">
        <f>+'Información ELECTRO PUNO'!G2020</f>
        <v>18</v>
      </c>
      <c r="H2040" s="9" t="str">
        <f t="shared" si="233"/>
        <v>Poste</v>
      </c>
      <c r="I2040" s="194" t="str">
        <f>+'Información ELECTRO PUNO'!F2020</f>
        <v>Metalico</v>
      </c>
      <c r="J2040" s="194" t="str">
        <f>+'Información ELECTRO PUNO'!B2020</f>
        <v>PA18/2400</v>
      </c>
      <c r="K2040" s="9" t="str">
        <f t="shared" si="235"/>
        <v>1 Poste autosoportable de acero (18/2400) de suspensión (25°) Tipo SU21-18</v>
      </c>
      <c r="L2040" s="139">
        <f t="shared" si="236"/>
        <v>10.91</v>
      </c>
    </row>
    <row r="2041" spans="1:12" x14ac:dyDescent="0.25">
      <c r="A2041" s="193">
        <f>+'Información ELECTRO PUNO'!A2021</f>
        <v>2020</v>
      </c>
      <c r="B2041" s="26" t="str">
        <f t="shared" si="234"/>
        <v>MOD_INV_2018</v>
      </c>
      <c r="C2041" s="9" t="str">
        <f t="shared" si="230"/>
        <v>Puno</v>
      </c>
      <c r="D2041" s="9" t="str">
        <f t="shared" si="231"/>
        <v>No Reporta</v>
      </c>
      <c r="E2041" s="9" t="str">
        <f t="shared" si="232"/>
        <v>No Reporta</v>
      </c>
      <c r="F2041" s="194" t="str">
        <f>+'Información ELECTRO PUNO'!E2021</f>
        <v>AT</v>
      </c>
      <c r="G2041" s="194">
        <f>+'Información ELECTRO PUNO'!G2021</f>
        <v>18</v>
      </c>
      <c r="H2041" s="9" t="str">
        <f t="shared" si="233"/>
        <v>Poste</v>
      </c>
      <c r="I2041" s="194" t="str">
        <f>+'Información ELECTRO PUNO'!F2021</f>
        <v>Metalico</v>
      </c>
      <c r="J2041" s="194" t="str">
        <f>+'Información ELECTRO PUNO'!B2021</f>
        <v>PA18/2400</v>
      </c>
      <c r="K2041" s="9" t="str">
        <f t="shared" si="235"/>
        <v>1 Poste autosoportable de acero (18/2400) de suspensión (25°) Tipo SU21-18</v>
      </c>
      <c r="L2041" s="139">
        <f t="shared" si="236"/>
        <v>10.91</v>
      </c>
    </row>
    <row r="2042" spans="1:12" x14ac:dyDescent="0.25">
      <c r="A2042" s="193">
        <f>+'Información ELECTRO PUNO'!A2022</f>
        <v>2021</v>
      </c>
      <c r="B2042" s="26" t="str">
        <f t="shared" si="234"/>
        <v>MOD_INV_2018</v>
      </c>
      <c r="C2042" s="9" t="str">
        <f t="shared" si="230"/>
        <v>Puno</v>
      </c>
      <c r="D2042" s="9" t="str">
        <f t="shared" si="231"/>
        <v>No Reporta</v>
      </c>
      <c r="E2042" s="9" t="str">
        <f t="shared" si="232"/>
        <v>No Reporta</v>
      </c>
      <c r="F2042" s="194" t="str">
        <f>+'Información ELECTRO PUNO'!E2022</f>
        <v>AT</v>
      </c>
      <c r="G2042" s="194">
        <f>+'Información ELECTRO PUNO'!G2022</f>
        <v>18</v>
      </c>
      <c r="H2042" s="9" t="str">
        <f t="shared" si="233"/>
        <v>Poste</v>
      </c>
      <c r="I2042" s="194" t="str">
        <f>+'Información ELECTRO PUNO'!F2022</f>
        <v>Metalico</v>
      </c>
      <c r="J2042" s="194" t="str">
        <f>+'Información ELECTRO PUNO'!B2022</f>
        <v>PA18/2400</v>
      </c>
      <c r="K2042" s="9" t="str">
        <f t="shared" si="235"/>
        <v>1 Poste autosoportable de acero (18/2400) de suspensión (25°) Tipo SU21-18</v>
      </c>
      <c r="L2042" s="139">
        <f t="shared" si="236"/>
        <v>10.91</v>
      </c>
    </row>
    <row r="2043" spans="1:12" x14ac:dyDescent="0.25">
      <c r="A2043" s="193">
        <f>+'Información ELECTRO PUNO'!A2023</f>
        <v>2022</v>
      </c>
      <c r="B2043" s="26" t="str">
        <f t="shared" si="234"/>
        <v>MOD_INV_2018</v>
      </c>
      <c r="C2043" s="9" t="str">
        <f t="shared" si="230"/>
        <v>Puno</v>
      </c>
      <c r="D2043" s="9" t="str">
        <f t="shared" si="231"/>
        <v>No Reporta</v>
      </c>
      <c r="E2043" s="9" t="str">
        <f t="shared" si="232"/>
        <v>No Reporta</v>
      </c>
      <c r="F2043" s="194" t="str">
        <f>+'Información ELECTRO PUNO'!E2023</f>
        <v>AT</v>
      </c>
      <c r="G2043" s="194">
        <f>+'Información ELECTRO PUNO'!G2023</f>
        <v>18</v>
      </c>
      <c r="H2043" s="9" t="str">
        <f t="shared" si="233"/>
        <v>Poste</v>
      </c>
      <c r="I2043" s="194" t="str">
        <f>+'Información ELECTRO PUNO'!F2023</f>
        <v>Metalico</v>
      </c>
      <c r="J2043" s="194" t="str">
        <f>+'Información ELECTRO PUNO'!B2023</f>
        <v>PA18/2400</v>
      </c>
      <c r="K2043" s="9" t="str">
        <f t="shared" si="235"/>
        <v>1 Poste autosoportable de acero (18/2400) de suspensión (25°) Tipo SU21-18</v>
      </c>
      <c r="L2043" s="139">
        <f t="shared" si="236"/>
        <v>10.91</v>
      </c>
    </row>
    <row r="2044" spans="1:12" x14ac:dyDescent="0.25">
      <c r="A2044" s="193">
        <f>+'Información ELECTRO PUNO'!A2024</f>
        <v>2023</v>
      </c>
      <c r="B2044" s="26" t="str">
        <f t="shared" si="234"/>
        <v>MOD_INV_2018</v>
      </c>
      <c r="C2044" s="9" t="str">
        <f t="shared" si="230"/>
        <v>Puno</v>
      </c>
      <c r="D2044" s="9" t="str">
        <f t="shared" si="231"/>
        <v>No Reporta</v>
      </c>
      <c r="E2044" s="9" t="str">
        <f t="shared" si="232"/>
        <v>No Reporta</v>
      </c>
      <c r="F2044" s="194" t="str">
        <f>+'Información ELECTRO PUNO'!E2024</f>
        <v>AT</v>
      </c>
      <c r="G2044" s="194">
        <f>+'Información ELECTRO PUNO'!G2024</f>
        <v>18</v>
      </c>
      <c r="H2044" s="9" t="str">
        <f t="shared" si="233"/>
        <v>Poste</v>
      </c>
      <c r="I2044" s="194" t="str">
        <f>+'Información ELECTRO PUNO'!F2024</f>
        <v>Metalico</v>
      </c>
      <c r="J2044" s="194" t="str">
        <f>+'Información ELECTRO PUNO'!B2024</f>
        <v>PA18/2400</v>
      </c>
      <c r="K2044" s="9" t="str">
        <f t="shared" si="235"/>
        <v>1 Poste autosoportable de acero (18/2400) de suspensión (25°) Tipo SU21-18</v>
      </c>
      <c r="L2044" s="139">
        <f t="shared" si="236"/>
        <v>10.91</v>
      </c>
    </row>
    <row r="2045" spans="1:12" x14ac:dyDescent="0.25">
      <c r="A2045" s="193">
        <f>+'Información ELECTRO PUNO'!A2025</f>
        <v>2024</v>
      </c>
      <c r="B2045" s="26" t="str">
        <f t="shared" si="234"/>
        <v>MOD_INV_2018</v>
      </c>
      <c r="C2045" s="9" t="str">
        <f t="shared" si="230"/>
        <v>Puno</v>
      </c>
      <c r="D2045" s="9" t="str">
        <f t="shared" si="231"/>
        <v>No Reporta</v>
      </c>
      <c r="E2045" s="9" t="str">
        <f t="shared" si="232"/>
        <v>No Reporta</v>
      </c>
      <c r="F2045" s="194" t="str">
        <f>+'Información ELECTRO PUNO'!E2025</f>
        <v>AT</v>
      </c>
      <c r="G2045" s="194">
        <f>+'Información ELECTRO PUNO'!G2025</f>
        <v>18</v>
      </c>
      <c r="H2045" s="9" t="str">
        <f t="shared" si="233"/>
        <v>Poste</v>
      </c>
      <c r="I2045" s="194" t="str">
        <f>+'Información ELECTRO PUNO'!F2025</f>
        <v>Metalico</v>
      </c>
      <c r="J2045" s="194" t="str">
        <f>+'Información ELECTRO PUNO'!B2025</f>
        <v>PA18/2400</v>
      </c>
      <c r="K2045" s="9" t="str">
        <f t="shared" si="235"/>
        <v>1 Poste autosoportable de acero (18/2400) de suspensión (25°) Tipo SU21-18</v>
      </c>
      <c r="L2045" s="139">
        <f t="shared" si="236"/>
        <v>10.91</v>
      </c>
    </row>
    <row r="2046" spans="1:12" x14ac:dyDescent="0.25">
      <c r="A2046" s="193">
        <f>+'Información ELECTRO PUNO'!A2026</f>
        <v>2025</v>
      </c>
      <c r="B2046" s="26" t="str">
        <f t="shared" si="234"/>
        <v>MOD_INV_2018</v>
      </c>
      <c r="C2046" s="9" t="str">
        <f t="shared" si="230"/>
        <v>Puno</v>
      </c>
      <c r="D2046" s="9" t="str">
        <f t="shared" si="231"/>
        <v>No Reporta</v>
      </c>
      <c r="E2046" s="9" t="str">
        <f t="shared" si="232"/>
        <v>No Reporta</v>
      </c>
      <c r="F2046" s="194" t="str">
        <f>+'Información ELECTRO PUNO'!E2026</f>
        <v>AT</v>
      </c>
      <c r="G2046" s="194">
        <f>+'Información ELECTRO PUNO'!G2026</f>
        <v>18</v>
      </c>
      <c r="H2046" s="9" t="str">
        <f t="shared" si="233"/>
        <v>Poste</v>
      </c>
      <c r="I2046" s="194" t="str">
        <f>+'Información ELECTRO PUNO'!F2026</f>
        <v>Metalico</v>
      </c>
      <c r="J2046" s="194" t="str">
        <f>+'Información ELECTRO PUNO'!B2026</f>
        <v>PA18/2400</v>
      </c>
      <c r="K2046" s="9" t="str">
        <f t="shared" si="235"/>
        <v>1 Poste autosoportable de acero (18/2400) de suspensión (25°) Tipo SU21-18</v>
      </c>
      <c r="L2046" s="139">
        <f t="shared" si="236"/>
        <v>10.91</v>
      </c>
    </row>
    <row r="2047" spans="1:12" x14ac:dyDescent="0.25">
      <c r="A2047" s="193">
        <f>+'Información ELECTRO PUNO'!A2027</f>
        <v>2026</v>
      </c>
      <c r="B2047" s="26" t="str">
        <f t="shared" si="234"/>
        <v>MOD_INV_2018</v>
      </c>
      <c r="C2047" s="9" t="str">
        <f t="shared" si="230"/>
        <v>Puno</v>
      </c>
      <c r="D2047" s="9" t="str">
        <f t="shared" si="231"/>
        <v>No Reporta</v>
      </c>
      <c r="E2047" s="9" t="str">
        <f t="shared" si="232"/>
        <v>No Reporta</v>
      </c>
      <c r="F2047" s="194" t="str">
        <f>+'Información ELECTRO PUNO'!E2027</f>
        <v>AT</v>
      </c>
      <c r="G2047" s="194">
        <f>+'Información ELECTRO PUNO'!G2027</f>
        <v>18</v>
      </c>
      <c r="H2047" s="9" t="str">
        <f t="shared" si="233"/>
        <v>Poste</v>
      </c>
      <c r="I2047" s="194" t="str">
        <f>+'Información ELECTRO PUNO'!F2027</f>
        <v>Metalico</v>
      </c>
      <c r="J2047" s="194" t="str">
        <f>+'Información ELECTRO PUNO'!B2027</f>
        <v>PA18/2400</v>
      </c>
      <c r="K2047" s="9" t="str">
        <f t="shared" si="235"/>
        <v>1 Poste autosoportable de acero (18/2400) de suspensión (25°) Tipo SU21-18</v>
      </c>
      <c r="L2047" s="139">
        <f t="shared" si="236"/>
        <v>10.91</v>
      </c>
    </row>
    <row r="2048" spans="1:12" x14ac:dyDescent="0.25">
      <c r="A2048" s="193">
        <f>+'Información ELECTRO PUNO'!A2028</f>
        <v>2027</v>
      </c>
      <c r="B2048" s="26" t="str">
        <f t="shared" si="234"/>
        <v>MOD_INV_2018</v>
      </c>
      <c r="C2048" s="9" t="str">
        <f t="shared" si="230"/>
        <v>Puno</v>
      </c>
      <c r="D2048" s="9" t="str">
        <f t="shared" si="231"/>
        <v>No Reporta</v>
      </c>
      <c r="E2048" s="9" t="str">
        <f t="shared" si="232"/>
        <v>No Reporta</v>
      </c>
      <c r="F2048" s="194" t="str">
        <f>+'Información ELECTRO PUNO'!E2028</f>
        <v>AT</v>
      </c>
      <c r="G2048" s="194">
        <f>+'Información ELECTRO PUNO'!G2028</f>
        <v>18</v>
      </c>
      <c r="H2048" s="9" t="str">
        <f t="shared" si="233"/>
        <v>Poste</v>
      </c>
      <c r="I2048" s="194" t="str">
        <f>+'Información ELECTRO PUNO'!F2028</f>
        <v>Metalico</v>
      </c>
      <c r="J2048" s="194" t="str">
        <f>+'Información ELECTRO PUNO'!B2028</f>
        <v>PA18/2400</v>
      </c>
      <c r="K2048" s="9" t="str">
        <f t="shared" si="235"/>
        <v>1 Poste autosoportable de acero (18/2400) de suspensión (25°) Tipo SU21-18</v>
      </c>
      <c r="L2048" s="139">
        <f t="shared" si="236"/>
        <v>10.91</v>
      </c>
    </row>
    <row r="2049" spans="1:12" x14ac:dyDescent="0.25">
      <c r="A2049" s="193">
        <f>+'Información ELECTRO PUNO'!A2029</f>
        <v>2028</v>
      </c>
      <c r="B2049" s="26" t="str">
        <f t="shared" si="234"/>
        <v>MOD_INV_2018</v>
      </c>
      <c r="C2049" s="9" t="str">
        <f t="shared" si="230"/>
        <v>Puno</v>
      </c>
      <c r="D2049" s="9" t="str">
        <f t="shared" si="231"/>
        <v>No Reporta</v>
      </c>
      <c r="E2049" s="9" t="str">
        <f t="shared" si="232"/>
        <v>No Reporta</v>
      </c>
      <c r="F2049" s="194" t="str">
        <f>+'Información ELECTRO PUNO'!E2029</f>
        <v>AT</v>
      </c>
      <c r="G2049" s="194">
        <f>+'Información ELECTRO PUNO'!G2029</f>
        <v>18</v>
      </c>
      <c r="H2049" s="9" t="str">
        <f t="shared" si="233"/>
        <v>Poste</v>
      </c>
      <c r="I2049" s="194" t="str">
        <f>+'Información ELECTRO PUNO'!F2029</f>
        <v>Metalico</v>
      </c>
      <c r="J2049" s="194" t="str">
        <f>+'Información ELECTRO PUNO'!B2029</f>
        <v>PA18/2400</v>
      </c>
      <c r="K2049" s="9" t="str">
        <f t="shared" si="235"/>
        <v>1 Poste autosoportable de acero (18/2400) de suspensión (25°) Tipo SU21-18</v>
      </c>
      <c r="L2049" s="139">
        <f t="shared" si="236"/>
        <v>10.91</v>
      </c>
    </row>
    <row r="2050" spans="1:12" x14ac:dyDescent="0.25">
      <c r="A2050" s="193">
        <f>+'Información ELECTRO PUNO'!A2030</f>
        <v>2029</v>
      </c>
      <c r="B2050" s="26" t="str">
        <f t="shared" si="234"/>
        <v>MOD_INV_2018</v>
      </c>
      <c r="C2050" s="9" t="str">
        <f t="shared" si="230"/>
        <v>Puno</v>
      </c>
      <c r="D2050" s="9" t="str">
        <f t="shared" si="231"/>
        <v>No Reporta</v>
      </c>
      <c r="E2050" s="9" t="str">
        <f t="shared" si="232"/>
        <v>No Reporta</v>
      </c>
      <c r="F2050" s="194" t="str">
        <f>+'Información ELECTRO PUNO'!E2030</f>
        <v>AT</v>
      </c>
      <c r="G2050" s="194">
        <f>+'Información ELECTRO PUNO'!G2030</f>
        <v>18</v>
      </c>
      <c r="H2050" s="9" t="str">
        <f t="shared" si="233"/>
        <v>Poste</v>
      </c>
      <c r="I2050" s="194" t="str">
        <f>+'Información ELECTRO PUNO'!F2030</f>
        <v>Metalico</v>
      </c>
      <c r="J2050" s="194" t="str">
        <f>+'Información ELECTRO PUNO'!B2030</f>
        <v>PA18/2400</v>
      </c>
      <c r="K2050" s="9" t="str">
        <f t="shared" si="235"/>
        <v>1 Poste autosoportable de acero (18/2400) de suspensión (25°) Tipo SU21-18</v>
      </c>
      <c r="L2050" s="139">
        <f t="shared" si="236"/>
        <v>10.91</v>
      </c>
    </row>
    <row r="2051" spans="1:12" x14ac:dyDescent="0.25">
      <c r="A2051" s="193">
        <f>+'Información ELECTRO PUNO'!A2031</f>
        <v>2030</v>
      </c>
      <c r="B2051" s="26" t="str">
        <f t="shared" si="234"/>
        <v>MOD_INV_2018</v>
      </c>
      <c r="C2051" s="9" t="str">
        <f t="shared" si="230"/>
        <v>Puno</v>
      </c>
      <c r="D2051" s="9" t="str">
        <f t="shared" si="231"/>
        <v>No Reporta</v>
      </c>
      <c r="E2051" s="9" t="str">
        <f t="shared" si="232"/>
        <v>No Reporta</v>
      </c>
      <c r="F2051" s="194" t="str">
        <f>+'Información ELECTRO PUNO'!E2031</f>
        <v>AT</v>
      </c>
      <c r="G2051" s="194">
        <f>+'Información ELECTRO PUNO'!G2031</f>
        <v>18</v>
      </c>
      <c r="H2051" s="9" t="str">
        <f t="shared" si="233"/>
        <v>Poste</v>
      </c>
      <c r="I2051" s="194" t="str">
        <f>+'Información ELECTRO PUNO'!F2031</f>
        <v>Metalico</v>
      </c>
      <c r="J2051" s="194" t="str">
        <f>+'Información ELECTRO PUNO'!B2031</f>
        <v>PA18/2400</v>
      </c>
      <c r="K2051" s="9" t="str">
        <f t="shared" si="235"/>
        <v>1 Poste autosoportable de acero (18/2400) de suspensión (25°) Tipo SU21-18</v>
      </c>
      <c r="L2051" s="139">
        <f t="shared" si="236"/>
        <v>10.91</v>
      </c>
    </row>
    <row r="2052" spans="1:12" x14ac:dyDescent="0.25">
      <c r="A2052" s="193">
        <f>+'Información ELECTRO PUNO'!A2032</f>
        <v>2031</v>
      </c>
      <c r="B2052" s="26" t="str">
        <f t="shared" si="234"/>
        <v>MOD_INV_2018</v>
      </c>
      <c r="C2052" s="9" t="str">
        <f t="shared" si="230"/>
        <v>Puno</v>
      </c>
      <c r="D2052" s="9" t="str">
        <f t="shared" si="231"/>
        <v>No Reporta</v>
      </c>
      <c r="E2052" s="9" t="str">
        <f t="shared" si="232"/>
        <v>No Reporta</v>
      </c>
      <c r="F2052" s="194" t="str">
        <f>+'Información ELECTRO PUNO'!E2032</f>
        <v>AT</v>
      </c>
      <c r="G2052" s="194">
        <f>+'Información ELECTRO PUNO'!G2032</f>
        <v>18</v>
      </c>
      <c r="H2052" s="9" t="str">
        <f t="shared" si="233"/>
        <v>Poste</v>
      </c>
      <c r="I2052" s="194" t="str">
        <f>+'Información ELECTRO PUNO'!F2032</f>
        <v>Metalico</v>
      </c>
      <c r="J2052" s="194" t="str">
        <f>+'Información ELECTRO PUNO'!B2032</f>
        <v>PA18/2400</v>
      </c>
      <c r="K2052" s="9" t="str">
        <f t="shared" si="235"/>
        <v>1 Poste autosoportable de acero (18/2400) de suspensión (25°) Tipo SU21-18</v>
      </c>
      <c r="L2052" s="139">
        <f t="shared" si="236"/>
        <v>10.91</v>
      </c>
    </row>
    <row r="2053" spans="1:12" x14ac:dyDescent="0.25">
      <c r="A2053" s="193">
        <f>+'Información ELECTRO PUNO'!A2033</f>
        <v>2032</v>
      </c>
      <c r="B2053" s="26" t="str">
        <f t="shared" si="234"/>
        <v>MOD_INV_2018</v>
      </c>
      <c r="C2053" s="9" t="str">
        <f t="shared" si="230"/>
        <v>Puno</v>
      </c>
      <c r="D2053" s="9" t="str">
        <f t="shared" si="231"/>
        <v>No Reporta</v>
      </c>
      <c r="E2053" s="9" t="str">
        <f t="shared" si="232"/>
        <v>No Reporta</v>
      </c>
      <c r="F2053" s="194" t="str">
        <f>+'Información ELECTRO PUNO'!E2033</f>
        <v>AT</v>
      </c>
      <c r="G2053" s="194">
        <f>+'Información ELECTRO PUNO'!G2033</f>
        <v>18</v>
      </c>
      <c r="H2053" s="9" t="str">
        <f t="shared" si="233"/>
        <v>Poste</v>
      </c>
      <c r="I2053" s="194" t="str">
        <f>+'Información ELECTRO PUNO'!F2033</f>
        <v>Metalico</v>
      </c>
      <c r="J2053" s="194" t="str">
        <f>+'Información ELECTRO PUNO'!B2033</f>
        <v>PA18/2400</v>
      </c>
      <c r="K2053" s="9" t="str">
        <f t="shared" si="235"/>
        <v>1 Poste autosoportable de acero (18/2400) de suspensión (25°) Tipo SU21-18</v>
      </c>
      <c r="L2053" s="139">
        <f t="shared" si="236"/>
        <v>10.91</v>
      </c>
    </row>
    <row r="2054" spans="1:12" x14ac:dyDescent="0.25">
      <c r="A2054" s="193">
        <f>+'Información ELECTRO PUNO'!A2034</f>
        <v>2033</v>
      </c>
      <c r="B2054" s="26" t="str">
        <f t="shared" si="234"/>
        <v>MOD_INV_2018</v>
      </c>
      <c r="C2054" s="9" t="str">
        <f t="shared" si="230"/>
        <v>Puno</v>
      </c>
      <c r="D2054" s="9" t="str">
        <f t="shared" si="231"/>
        <v>No Reporta</v>
      </c>
      <c r="E2054" s="9" t="str">
        <f t="shared" si="232"/>
        <v>No Reporta</v>
      </c>
      <c r="F2054" s="194" t="str">
        <f>+'Información ELECTRO PUNO'!E2034</f>
        <v>AT</v>
      </c>
      <c r="G2054" s="194">
        <f>+'Información ELECTRO PUNO'!G2034</f>
        <v>18</v>
      </c>
      <c r="H2054" s="9" t="str">
        <f t="shared" si="233"/>
        <v>Poste</v>
      </c>
      <c r="I2054" s="194" t="str">
        <f>+'Información ELECTRO PUNO'!F2034</f>
        <v>Metalico</v>
      </c>
      <c r="J2054" s="194" t="str">
        <f>+'Información ELECTRO PUNO'!B2034</f>
        <v>PA18/2400</v>
      </c>
      <c r="K2054" s="9" t="str">
        <f t="shared" si="235"/>
        <v>1 Poste autosoportable de acero (18/2400) de suspensión (25°) Tipo SU21-18</v>
      </c>
      <c r="L2054" s="139">
        <f t="shared" si="236"/>
        <v>10.91</v>
      </c>
    </row>
    <row r="2055" spans="1:12" x14ac:dyDescent="0.25">
      <c r="A2055" s="193">
        <f>+'Información ELECTRO PUNO'!A2035</f>
        <v>2034</v>
      </c>
      <c r="B2055" s="26" t="str">
        <f t="shared" si="234"/>
        <v>MOD_INV_2018</v>
      </c>
      <c r="C2055" s="9" t="str">
        <f t="shared" si="230"/>
        <v>Puno</v>
      </c>
      <c r="D2055" s="9" t="str">
        <f t="shared" si="231"/>
        <v>No Reporta</v>
      </c>
      <c r="E2055" s="9" t="str">
        <f t="shared" si="232"/>
        <v>No Reporta</v>
      </c>
      <c r="F2055" s="194" t="str">
        <f>+'Información ELECTRO PUNO'!E2035</f>
        <v>AT</v>
      </c>
      <c r="G2055" s="194">
        <f>+'Información ELECTRO PUNO'!G2035</f>
        <v>18</v>
      </c>
      <c r="H2055" s="9" t="str">
        <f t="shared" si="233"/>
        <v>Poste</v>
      </c>
      <c r="I2055" s="194" t="str">
        <f>+'Información ELECTRO PUNO'!F2035</f>
        <v>Metalico</v>
      </c>
      <c r="J2055" s="194" t="str">
        <f>+'Información ELECTRO PUNO'!B2035</f>
        <v>PA18/2400</v>
      </c>
      <c r="K2055" s="9" t="str">
        <f t="shared" si="235"/>
        <v>1 Poste autosoportable de acero (18/2400) de suspensión (25°) Tipo SU21-18</v>
      </c>
      <c r="L2055" s="139">
        <f t="shared" si="236"/>
        <v>10.91</v>
      </c>
    </row>
    <row r="2056" spans="1:12" x14ac:dyDescent="0.25">
      <c r="A2056" s="193">
        <f>+'Información ELECTRO PUNO'!A2036</f>
        <v>2035</v>
      </c>
      <c r="B2056" s="26" t="str">
        <f t="shared" si="234"/>
        <v>MOD_INV_2018</v>
      </c>
      <c r="C2056" s="9" t="str">
        <f t="shared" si="230"/>
        <v>Puno</v>
      </c>
      <c r="D2056" s="9" t="str">
        <f t="shared" si="231"/>
        <v>No Reporta</v>
      </c>
      <c r="E2056" s="9" t="str">
        <f t="shared" si="232"/>
        <v>No Reporta</v>
      </c>
      <c r="F2056" s="194" t="str">
        <f>+'Información ELECTRO PUNO'!E2036</f>
        <v>AT</v>
      </c>
      <c r="G2056" s="194">
        <f>+'Información ELECTRO PUNO'!G2036</f>
        <v>18</v>
      </c>
      <c r="H2056" s="9" t="str">
        <f t="shared" si="233"/>
        <v>Poste</v>
      </c>
      <c r="I2056" s="194" t="str">
        <f>+'Información ELECTRO PUNO'!F2036</f>
        <v>Metalico</v>
      </c>
      <c r="J2056" s="194" t="str">
        <f>+'Información ELECTRO PUNO'!B2036</f>
        <v>PA18/2400</v>
      </c>
      <c r="K2056" s="9" t="str">
        <f t="shared" si="235"/>
        <v>1 Poste autosoportable de acero (18/2400) de suspensión (25°) Tipo SU21-18</v>
      </c>
      <c r="L2056" s="139">
        <f t="shared" si="236"/>
        <v>10.91</v>
      </c>
    </row>
    <row r="2057" spans="1:12" x14ac:dyDescent="0.25">
      <c r="A2057" s="193">
        <f>+'Información ELECTRO PUNO'!A2037</f>
        <v>2036</v>
      </c>
      <c r="B2057" s="26" t="str">
        <f t="shared" si="234"/>
        <v>MOD_INV_2018</v>
      </c>
      <c r="C2057" s="9" t="str">
        <f t="shared" si="230"/>
        <v>Puno</v>
      </c>
      <c r="D2057" s="9" t="str">
        <f t="shared" si="231"/>
        <v>No Reporta</v>
      </c>
      <c r="E2057" s="9" t="str">
        <f t="shared" si="232"/>
        <v>No Reporta</v>
      </c>
      <c r="F2057" s="194" t="str">
        <f>+'Información ELECTRO PUNO'!E2037</f>
        <v>AT</v>
      </c>
      <c r="G2057" s="194">
        <f>+'Información ELECTRO PUNO'!G2037</f>
        <v>18</v>
      </c>
      <c r="H2057" s="9" t="str">
        <f t="shared" si="233"/>
        <v>Poste</v>
      </c>
      <c r="I2057" s="194" t="str">
        <f>+'Información ELECTRO PUNO'!F2037</f>
        <v>Metalico</v>
      </c>
      <c r="J2057" s="194" t="str">
        <f>+'Información ELECTRO PUNO'!B2037</f>
        <v>PA18/2400</v>
      </c>
      <c r="K2057" s="9" t="str">
        <f t="shared" si="235"/>
        <v>1 Poste autosoportable de acero (18/2400) de suspensión (25°) Tipo SU21-18</v>
      </c>
      <c r="L2057" s="139">
        <f t="shared" si="236"/>
        <v>10.91</v>
      </c>
    </row>
    <row r="2058" spans="1:12" x14ac:dyDescent="0.25">
      <c r="A2058" s="193">
        <f>+'Información ELECTRO PUNO'!A2038</f>
        <v>2037</v>
      </c>
      <c r="B2058" s="26" t="str">
        <f t="shared" si="234"/>
        <v>MOD_INV_2018</v>
      </c>
      <c r="C2058" s="9" t="str">
        <f t="shared" si="230"/>
        <v>Puno</v>
      </c>
      <c r="D2058" s="9" t="str">
        <f t="shared" si="231"/>
        <v>No Reporta</v>
      </c>
      <c r="E2058" s="9" t="str">
        <f t="shared" si="232"/>
        <v>No Reporta</v>
      </c>
      <c r="F2058" s="194" t="str">
        <f>+'Información ELECTRO PUNO'!E2038</f>
        <v>AT</v>
      </c>
      <c r="G2058" s="194">
        <f>+'Información ELECTRO PUNO'!G2038</f>
        <v>18</v>
      </c>
      <c r="H2058" s="9" t="str">
        <f t="shared" si="233"/>
        <v>Poste</v>
      </c>
      <c r="I2058" s="194" t="str">
        <f>+'Información ELECTRO PUNO'!F2038</f>
        <v>Metalico</v>
      </c>
      <c r="J2058" s="194" t="str">
        <f>+'Información ELECTRO PUNO'!B2038</f>
        <v>PA18/2400</v>
      </c>
      <c r="K2058" s="9" t="str">
        <f t="shared" si="235"/>
        <v>1 Poste autosoportable de acero (18/2400) de suspensión (25°) Tipo SU21-18</v>
      </c>
      <c r="L2058" s="139">
        <f t="shared" si="236"/>
        <v>10.91</v>
      </c>
    </row>
    <row r="2059" spans="1:12" x14ac:dyDescent="0.25">
      <c r="A2059" s="193">
        <f>+'Información ELECTRO PUNO'!A2039</f>
        <v>2038</v>
      </c>
      <c r="B2059" s="26" t="str">
        <f t="shared" si="234"/>
        <v>MOD_INV_2018</v>
      </c>
      <c r="C2059" s="9" t="str">
        <f t="shared" si="230"/>
        <v>Puno</v>
      </c>
      <c r="D2059" s="9" t="str">
        <f t="shared" si="231"/>
        <v>No Reporta</v>
      </c>
      <c r="E2059" s="9" t="str">
        <f t="shared" si="232"/>
        <v>No Reporta</v>
      </c>
      <c r="F2059" s="194" t="str">
        <f>+'Información ELECTRO PUNO'!E2039</f>
        <v>AT</v>
      </c>
      <c r="G2059" s="194">
        <f>+'Información ELECTRO PUNO'!G2039</f>
        <v>18</v>
      </c>
      <c r="H2059" s="9" t="str">
        <f t="shared" si="233"/>
        <v>Poste</v>
      </c>
      <c r="I2059" s="194" t="str">
        <f>+'Información ELECTRO PUNO'!F2039</f>
        <v>Metalico</v>
      </c>
      <c r="J2059" s="194" t="str">
        <f>+'Información ELECTRO PUNO'!B2039</f>
        <v>PA18/2400</v>
      </c>
      <c r="K2059" s="9" t="str">
        <f t="shared" si="235"/>
        <v>1 Poste autosoportable de acero (18/2400) de suspensión (25°) Tipo SU21-18</v>
      </c>
      <c r="L2059" s="139">
        <f t="shared" si="236"/>
        <v>10.91</v>
      </c>
    </row>
    <row r="2060" spans="1:12" x14ac:dyDescent="0.25">
      <c r="A2060" s="193">
        <f>+'Información ELECTRO PUNO'!A2040</f>
        <v>2039</v>
      </c>
      <c r="B2060" s="26" t="str">
        <f t="shared" si="234"/>
        <v>MOD_INV_2018</v>
      </c>
      <c r="C2060" s="9" t="str">
        <f t="shared" si="230"/>
        <v>Puno</v>
      </c>
      <c r="D2060" s="9" t="str">
        <f t="shared" si="231"/>
        <v>No Reporta</v>
      </c>
      <c r="E2060" s="9" t="str">
        <f t="shared" si="232"/>
        <v>No Reporta</v>
      </c>
      <c r="F2060" s="194" t="str">
        <f>+'Información ELECTRO PUNO'!E2040</f>
        <v>AT</v>
      </c>
      <c r="G2060" s="194">
        <f>+'Información ELECTRO PUNO'!G2040</f>
        <v>18</v>
      </c>
      <c r="H2060" s="9" t="str">
        <f t="shared" si="233"/>
        <v>Poste</v>
      </c>
      <c r="I2060" s="194" t="str">
        <f>+'Información ELECTRO PUNO'!F2040</f>
        <v>Metalico</v>
      </c>
      <c r="J2060" s="194" t="str">
        <f>+'Información ELECTRO PUNO'!B2040</f>
        <v>PA18/2400</v>
      </c>
      <c r="K2060" s="9" t="str">
        <f t="shared" si="235"/>
        <v>1 Poste autosoportable de acero (18/2400) de suspensión (25°) Tipo SU21-18</v>
      </c>
      <c r="L2060" s="139">
        <f t="shared" si="236"/>
        <v>10.91</v>
      </c>
    </row>
    <row r="2061" spans="1:12" x14ac:dyDescent="0.25">
      <c r="A2061" s="193">
        <f>+'Información ELECTRO PUNO'!A2041</f>
        <v>2040</v>
      </c>
      <c r="B2061" s="26" t="str">
        <f t="shared" si="234"/>
        <v>MOD_INV_2018</v>
      </c>
      <c r="C2061" s="9" t="str">
        <f t="shared" si="230"/>
        <v>Puno</v>
      </c>
      <c r="D2061" s="9" t="str">
        <f t="shared" si="231"/>
        <v>No Reporta</v>
      </c>
      <c r="E2061" s="9" t="str">
        <f t="shared" si="232"/>
        <v>No Reporta</v>
      </c>
      <c r="F2061" s="194" t="str">
        <f>+'Información ELECTRO PUNO'!E2041</f>
        <v>AT</v>
      </c>
      <c r="G2061" s="194">
        <f>+'Información ELECTRO PUNO'!G2041</f>
        <v>18</v>
      </c>
      <c r="H2061" s="9" t="str">
        <f t="shared" si="233"/>
        <v>Poste</v>
      </c>
      <c r="I2061" s="194" t="str">
        <f>+'Información ELECTRO PUNO'!F2041</f>
        <v>Metalico</v>
      </c>
      <c r="J2061" s="194" t="str">
        <f>+'Información ELECTRO PUNO'!B2041</f>
        <v>PA18/2400</v>
      </c>
      <c r="K2061" s="9" t="str">
        <f t="shared" si="235"/>
        <v>1 Poste autosoportable de acero (18/2400) de suspensión (25°) Tipo SU21-18</v>
      </c>
      <c r="L2061" s="139">
        <f t="shared" si="236"/>
        <v>10.91</v>
      </c>
    </row>
    <row r="2062" spans="1:12" x14ac:dyDescent="0.25">
      <c r="A2062" s="193">
        <f>+'Información ELECTRO PUNO'!A2042</f>
        <v>2041</v>
      </c>
      <c r="B2062" s="26" t="str">
        <f t="shared" si="234"/>
        <v>MOD_INV_2018</v>
      </c>
      <c r="C2062" s="9" t="str">
        <f t="shared" si="230"/>
        <v>Puno</v>
      </c>
      <c r="D2062" s="9" t="str">
        <f t="shared" si="231"/>
        <v>No Reporta</v>
      </c>
      <c r="E2062" s="9" t="str">
        <f t="shared" si="232"/>
        <v>No Reporta</v>
      </c>
      <c r="F2062" s="194" t="str">
        <f>+'Información ELECTRO PUNO'!E2042</f>
        <v>AT</v>
      </c>
      <c r="G2062" s="194">
        <f>+'Información ELECTRO PUNO'!G2042</f>
        <v>18</v>
      </c>
      <c r="H2062" s="9" t="str">
        <f t="shared" si="233"/>
        <v>Poste</v>
      </c>
      <c r="I2062" s="194" t="str">
        <f>+'Información ELECTRO PUNO'!F2042</f>
        <v>Metalico</v>
      </c>
      <c r="J2062" s="194" t="str">
        <f>+'Información ELECTRO PUNO'!B2042</f>
        <v>PA18/2400</v>
      </c>
      <c r="K2062" s="9" t="str">
        <f t="shared" si="235"/>
        <v>1 Poste autosoportable de acero (18/2400) de suspensión (25°) Tipo SU21-18</v>
      </c>
      <c r="L2062" s="139">
        <f t="shared" si="236"/>
        <v>10.91</v>
      </c>
    </row>
    <row r="2063" spans="1:12" x14ac:dyDescent="0.25">
      <c r="A2063" s="193">
        <f>+'Información ELECTRO PUNO'!A2043</f>
        <v>2042</v>
      </c>
      <c r="B2063" s="26" t="str">
        <f t="shared" si="234"/>
        <v>MOD_INV_2018</v>
      </c>
      <c r="C2063" s="9" t="str">
        <f t="shared" si="230"/>
        <v>Puno</v>
      </c>
      <c r="D2063" s="9" t="str">
        <f t="shared" si="231"/>
        <v>No Reporta</v>
      </c>
      <c r="E2063" s="9" t="str">
        <f t="shared" si="232"/>
        <v>No Reporta</v>
      </c>
      <c r="F2063" s="194" t="str">
        <f>+'Información ELECTRO PUNO'!E2043</f>
        <v>AT</v>
      </c>
      <c r="G2063" s="194">
        <f>+'Información ELECTRO PUNO'!G2043</f>
        <v>18</v>
      </c>
      <c r="H2063" s="9" t="str">
        <f t="shared" si="233"/>
        <v>Poste</v>
      </c>
      <c r="I2063" s="194" t="str">
        <f>+'Información ELECTRO PUNO'!F2043</f>
        <v>Metalico</v>
      </c>
      <c r="J2063" s="194" t="str">
        <f>+'Información ELECTRO PUNO'!B2043</f>
        <v>PA18/2400</v>
      </c>
      <c r="K2063" s="9" t="str">
        <f t="shared" si="235"/>
        <v>1 Poste autosoportable de acero (18/2400) de suspensión (25°) Tipo SU21-18</v>
      </c>
      <c r="L2063" s="139">
        <f t="shared" si="236"/>
        <v>10.91</v>
      </c>
    </row>
    <row r="2064" spans="1:12" x14ac:dyDescent="0.25">
      <c r="A2064" s="193">
        <f>+'Información ELECTRO PUNO'!A2044</f>
        <v>2043</v>
      </c>
      <c r="B2064" s="26" t="str">
        <f t="shared" si="234"/>
        <v>MOD_INV_2018</v>
      </c>
      <c r="C2064" s="9" t="str">
        <f t="shared" si="230"/>
        <v>Puno</v>
      </c>
      <c r="D2064" s="9" t="str">
        <f t="shared" si="231"/>
        <v>No Reporta</v>
      </c>
      <c r="E2064" s="9" t="str">
        <f t="shared" si="232"/>
        <v>No Reporta</v>
      </c>
      <c r="F2064" s="194" t="str">
        <f>+'Información ELECTRO PUNO'!E2044</f>
        <v>AT</v>
      </c>
      <c r="G2064" s="194">
        <f>+'Información ELECTRO PUNO'!G2044</f>
        <v>18</v>
      </c>
      <c r="H2064" s="9" t="str">
        <f t="shared" si="233"/>
        <v>Poste</v>
      </c>
      <c r="I2064" s="194" t="str">
        <f>+'Información ELECTRO PUNO'!F2044</f>
        <v>Metalico</v>
      </c>
      <c r="J2064" s="194" t="str">
        <f>+'Información ELECTRO PUNO'!B2044</f>
        <v>PA18/2400</v>
      </c>
      <c r="K2064" s="9" t="str">
        <f t="shared" si="235"/>
        <v>1 Poste autosoportable de acero (18/2400) de suspensión (25°) Tipo SU21-18</v>
      </c>
      <c r="L2064" s="139">
        <f t="shared" si="236"/>
        <v>10.91</v>
      </c>
    </row>
    <row r="2065" spans="1:12" x14ac:dyDescent="0.25">
      <c r="A2065" s="193">
        <f>+'Información ELECTRO PUNO'!A2045</f>
        <v>2044</v>
      </c>
      <c r="B2065" s="26" t="str">
        <f t="shared" si="234"/>
        <v>MOD_INV_2018</v>
      </c>
      <c r="C2065" s="9" t="str">
        <f t="shared" si="230"/>
        <v>Puno</v>
      </c>
      <c r="D2065" s="9" t="str">
        <f t="shared" si="231"/>
        <v>No Reporta</v>
      </c>
      <c r="E2065" s="9" t="str">
        <f t="shared" si="232"/>
        <v>No Reporta</v>
      </c>
      <c r="F2065" s="194" t="str">
        <f>+'Información ELECTRO PUNO'!E2045</f>
        <v>AT</v>
      </c>
      <c r="G2065" s="194">
        <f>+'Información ELECTRO PUNO'!G2045</f>
        <v>18</v>
      </c>
      <c r="H2065" s="9" t="str">
        <f t="shared" si="233"/>
        <v>Poste</v>
      </c>
      <c r="I2065" s="194" t="str">
        <f>+'Información ELECTRO PUNO'!F2045</f>
        <v>Metalico</v>
      </c>
      <c r="J2065" s="194" t="str">
        <f>+'Información ELECTRO PUNO'!B2045</f>
        <v>PA18/2400</v>
      </c>
      <c r="K2065" s="9" t="str">
        <f t="shared" si="235"/>
        <v>1 Poste autosoportable de acero (18/2400) de suspensión (25°) Tipo SU21-18</v>
      </c>
      <c r="L2065" s="139">
        <f t="shared" si="236"/>
        <v>10.91</v>
      </c>
    </row>
    <row r="2066" spans="1:12" x14ac:dyDescent="0.25">
      <c r="A2066" s="193">
        <f>+'Información ELECTRO PUNO'!A2046</f>
        <v>2045</v>
      </c>
      <c r="B2066" s="26" t="str">
        <f t="shared" si="234"/>
        <v>MOD_INV_2018</v>
      </c>
      <c r="C2066" s="9" t="str">
        <f t="shared" si="230"/>
        <v>Puno</v>
      </c>
      <c r="D2066" s="9" t="str">
        <f t="shared" si="231"/>
        <v>No Reporta</v>
      </c>
      <c r="E2066" s="9" t="str">
        <f t="shared" si="232"/>
        <v>No Reporta</v>
      </c>
      <c r="F2066" s="194" t="str">
        <f>+'Información ELECTRO PUNO'!E2046</f>
        <v>AT</v>
      </c>
      <c r="G2066" s="194">
        <f>+'Información ELECTRO PUNO'!G2046</f>
        <v>18</v>
      </c>
      <c r="H2066" s="9" t="str">
        <f t="shared" si="233"/>
        <v>Poste</v>
      </c>
      <c r="I2066" s="194" t="str">
        <f>+'Información ELECTRO PUNO'!F2046</f>
        <v>Metalico</v>
      </c>
      <c r="J2066" s="194" t="str">
        <f>+'Información ELECTRO PUNO'!B2046</f>
        <v>PA18/2400</v>
      </c>
      <c r="K2066" s="9" t="str">
        <f t="shared" si="235"/>
        <v>1 Poste autosoportable de acero (18/2400) de suspensión (25°) Tipo SU21-18</v>
      </c>
      <c r="L2066" s="139">
        <f t="shared" si="236"/>
        <v>10.91</v>
      </c>
    </row>
    <row r="2067" spans="1:12" x14ac:dyDescent="0.25">
      <c r="A2067" s="193">
        <f>+'Información ELECTRO PUNO'!A2047</f>
        <v>2046</v>
      </c>
      <c r="B2067" s="26" t="str">
        <f t="shared" si="234"/>
        <v>MOD_INV_2018</v>
      </c>
      <c r="C2067" s="9" t="str">
        <f t="shared" si="230"/>
        <v>Puno</v>
      </c>
      <c r="D2067" s="9" t="str">
        <f t="shared" si="231"/>
        <v>No Reporta</v>
      </c>
      <c r="E2067" s="9" t="str">
        <f t="shared" si="232"/>
        <v>No Reporta</v>
      </c>
      <c r="F2067" s="194" t="str">
        <f>+'Información ELECTRO PUNO'!E2047</f>
        <v>AT</v>
      </c>
      <c r="G2067" s="194">
        <f>+'Información ELECTRO PUNO'!G2047</f>
        <v>18</v>
      </c>
      <c r="H2067" s="9" t="str">
        <f t="shared" si="233"/>
        <v>Poste</v>
      </c>
      <c r="I2067" s="194" t="str">
        <f>+'Información ELECTRO PUNO'!F2047</f>
        <v>Metalico</v>
      </c>
      <c r="J2067" s="194" t="str">
        <f>+'Información ELECTRO PUNO'!B2047</f>
        <v>PA18/2400</v>
      </c>
      <c r="K2067" s="9" t="str">
        <f t="shared" si="235"/>
        <v>1 Poste autosoportable de acero (18/2400) de suspensión (25°) Tipo SU21-18</v>
      </c>
      <c r="L2067" s="139">
        <f t="shared" si="236"/>
        <v>10.91</v>
      </c>
    </row>
    <row r="2068" spans="1:12" x14ac:dyDescent="0.25">
      <c r="A2068" s="193">
        <f>+'Información ELECTRO PUNO'!A2048</f>
        <v>2047</v>
      </c>
      <c r="B2068" s="26" t="str">
        <f t="shared" si="234"/>
        <v>MOD_INV_2018</v>
      </c>
      <c r="C2068" s="9" t="str">
        <f t="shared" si="230"/>
        <v>Puno</v>
      </c>
      <c r="D2068" s="9" t="str">
        <f t="shared" si="231"/>
        <v>No Reporta</v>
      </c>
      <c r="E2068" s="9" t="str">
        <f t="shared" si="232"/>
        <v>No Reporta</v>
      </c>
      <c r="F2068" s="194" t="str">
        <f>+'Información ELECTRO PUNO'!E2048</f>
        <v>AT</v>
      </c>
      <c r="G2068" s="194">
        <f>+'Información ELECTRO PUNO'!G2048</f>
        <v>18</v>
      </c>
      <c r="H2068" s="9" t="str">
        <f t="shared" si="233"/>
        <v>Poste</v>
      </c>
      <c r="I2068" s="194" t="str">
        <f>+'Información ELECTRO PUNO'!F2048</f>
        <v>Metalico</v>
      </c>
      <c r="J2068" s="194" t="str">
        <f>+'Información ELECTRO PUNO'!B2048</f>
        <v>PA18/2400</v>
      </c>
      <c r="K2068" s="9" t="str">
        <f t="shared" si="235"/>
        <v>1 Poste autosoportable de acero (18/2400) de suspensión (25°) Tipo SU21-18</v>
      </c>
      <c r="L2068" s="139">
        <f t="shared" si="236"/>
        <v>10.91</v>
      </c>
    </row>
    <row r="2069" spans="1:12" x14ac:dyDescent="0.25">
      <c r="A2069" s="193">
        <f>+'Información ELECTRO PUNO'!A2049</f>
        <v>2048</v>
      </c>
      <c r="B2069" s="26" t="str">
        <f t="shared" si="234"/>
        <v>MOD_INV_2018</v>
      </c>
      <c r="C2069" s="9" t="str">
        <f t="shared" si="230"/>
        <v>Puno</v>
      </c>
      <c r="D2069" s="9" t="str">
        <f t="shared" si="231"/>
        <v>No Reporta</v>
      </c>
      <c r="E2069" s="9" t="str">
        <f t="shared" si="232"/>
        <v>No Reporta</v>
      </c>
      <c r="F2069" s="194" t="str">
        <f>+'Información ELECTRO PUNO'!E2049</f>
        <v>AT</v>
      </c>
      <c r="G2069" s="194">
        <f>+'Información ELECTRO PUNO'!G2049</f>
        <v>18</v>
      </c>
      <c r="H2069" s="9" t="str">
        <f t="shared" si="233"/>
        <v>Poste</v>
      </c>
      <c r="I2069" s="194" t="str">
        <f>+'Información ELECTRO PUNO'!F2049</f>
        <v>Metalico</v>
      </c>
      <c r="J2069" s="194" t="str">
        <f>+'Información ELECTRO PUNO'!B2049</f>
        <v>PA18/2400</v>
      </c>
      <c r="K2069" s="9" t="str">
        <f t="shared" si="235"/>
        <v>1 Poste autosoportable de acero (18/2400) de suspensión (25°) Tipo SU21-18</v>
      </c>
      <c r="L2069" s="139">
        <f t="shared" si="236"/>
        <v>10.91</v>
      </c>
    </row>
    <row r="2070" spans="1:12" x14ac:dyDescent="0.25">
      <c r="A2070" s="193">
        <f>+'Información ELECTRO PUNO'!A2050</f>
        <v>2049</v>
      </c>
      <c r="B2070" s="26" t="str">
        <f t="shared" si="234"/>
        <v>MOD_INV_2018</v>
      </c>
      <c r="C2070" s="9" t="str">
        <f t="shared" ref="C2070:C2133" si="237">+$C$10</f>
        <v>Puno</v>
      </c>
      <c r="D2070" s="9" t="str">
        <f t="shared" ref="D2070:D2133" si="238">+$D$10</f>
        <v>No Reporta</v>
      </c>
      <c r="E2070" s="9" t="str">
        <f t="shared" ref="E2070:E2133" si="239">+$E$10</f>
        <v>No Reporta</v>
      </c>
      <c r="F2070" s="194" t="str">
        <f>+'Información ELECTRO PUNO'!E2050</f>
        <v>AT</v>
      </c>
      <c r="G2070" s="194">
        <f>+'Información ELECTRO PUNO'!G2050</f>
        <v>18</v>
      </c>
      <c r="H2070" s="9" t="str">
        <f t="shared" ref="H2070:H2133" si="240">+$H$10</f>
        <v>Poste</v>
      </c>
      <c r="I2070" s="194" t="str">
        <f>+'Información ELECTRO PUNO'!F2050</f>
        <v>Metalico</v>
      </c>
      <c r="J2070" s="194" t="str">
        <f>+'Información ELECTRO PUNO'!B2050</f>
        <v>PA18/2400</v>
      </c>
      <c r="K2070" s="9" t="str">
        <f t="shared" si="235"/>
        <v>1 Poste autosoportable de acero (18/2400) de suspensión (25°) Tipo SU21-18</v>
      </c>
      <c r="L2070" s="139">
        <f t="shared" si="236"/>
        <v>10.91</v>
      </c>
    </row>
    <row r="2071" spans="1:12" x14ac:dyDescent="0.25">
      <c r="A2071" s="193">
        <f>+'Información ELECTRO PUNO'!A2051</f>
        <v>2050</v>
      </c>
      <c r="B2071" s="26" t="str">
        <f t="shared" ref="B2071:B2134" si="241">+INDEX($B$8:$B$16,MATCH(J2071,$J$8:$J$16,0))</f>
        <v>MOD_INV_2018</v>
      </c>
      <c r="C2071" s="9" t="str">
        <f t="shared" si="237"/>
        <v>Puno</v>
      </c>
      <c r="D2071" s="9" t="str">
        <f t="shared" si="238"/>
        <v>No Reporta</v>
      </c>
      <c r="E2071" s="9" t="str">
        <f t="shared" si="239"/>
        <v>No Reporta</v>
      </c>
      <c r="F2071" s="194" t="str">
        <f>+'Información ELECTRO PUNO'!E2051</f>
        <v>AT</v>
      </c>
      <c r="G2071" s="194">
        <f>+'Información ELECTRO PUNO'!G2051</f>
        <v>18</v>
      </c>
      <c r="H2071" s="9" t="str">
        <f t="shared" si="240"/>
        <v>Poste</v>
      </c>
      <c r="I2071" s="194" t="str">
        <f>+'Información ELECTRO PUNO'!F2051</f>
        <v>Metalico</v>
      </c>
      <c r="J2071" s="194" t="str">
        <f>+'Información ELECTRO PUNO'!B2051</f>
        <v>PA18/2400</v>
      </c>
      <c r="K2071" s="9" t="str">
        <f t="shared" ref="K2071:K2134" si="242">+VLOOKUP(J2071,$J$8:$K$16,2,FALSE)</f>
        <v>1 Poste autosoportable de acero (18/2400) de suspensión (25°) Tipo SU21-18</v>
      </c>
      <c r="L2071" s="139">
        <f t="shared" ref="L2071:L2134" si="243">+VLOOKUP(J2071,$J$8:$U$16,12,FALSE)</f>
        <v>10.91</v>
      </c>
    </row>
    <row r="2072" spans="1:12" x14ac:dyDescent="0.25">
      <c r="A2072" s="193">
        <f>+'Información ELECTRO PUNO'!A2052</f>
        <v>2051</v>
      </c>
      <c r="B2072" s="26" t="str">
        <f t="shared" si="241"/>
        <v>MOD_INV_2018</v>
      </c>
      <c r="C2072" s="9" t="str">
        <f t="shared" si="237"/>
        <v>Puno</v>
      </c>
      <c r="D2072" s="9" t="str">
        <f t="shared" si="238"/>
        <v>No Reporta</v>
      </c>
      <c r="E2072" s="9" t="str">
        <f t="shared" si="239"/>
        <v>No Reporta</v>
      </c>
      <c r="F2072" s="194" t="str">
        <f>+'Información ELECTRO PUNO'!E2052</f>
        <v>AT</v>
      </c>
      <c r="G2072" s="194">
        <f>+'Información ELECTRO PUNO'!G2052</f>
        <v>18</v>
      </c>
      <c r="H2072" s="9" t="str">
        <f t="shared" si="240"/>
        <v>Poste</v>
      </c>
      <c r="I2072" s="194" t="str">
        <f>+'Información ELECTRO PUNO'!F2052</f>
        <v>Metalico</v>
      </c>
      <c r="J2072" s="194" t="str">
        <f>+'Información ELECTRO PUNO'!B2052</f>
        <v>PA18/2400</v>
      </c>
      <c r="K2072" s="9" t="str">
        <f t="shared" si="242"/>
        <v>1 Poste autosoportable de acero (18/2400) de suspensión (25°) Tipo SU21-18</v>
      </c>
      <c r="L2072" s="139">
        <f t="shared" si="243"/>
        <v>10.91</v>
      </c>
    </row>
    <row r="2073" spans="1:12" x14ac:dyDescent="0.25">
      <c r="A2073" s="193">
        <f>+'Información ELECTRO PUNO'!A2053</f>
        <v>2052</v>
      </c>
      <c r="B2073" s="26" t="str">
        <f t="shared" si="241"/>
        <v>MOD_INV_2018</v>
      </c>
      <c r="C2073" s="9" t="str">
        <f t="shared" si="237"/>
        <v>Puno</v>
      </c>
      <c r="D2073" s="9" t="str">
        <f t="shared" si="238"/>
        <v>No Reporta</v>
      </c>
      <c r="E2073" s="9" t="str">
        <f t="shared" si="239"/>
        <v>No Reporta</v>
      </c>
      <c r="F2073" s="194" t="str">
        <f>+'Información ELECTRO PUNO'!E2053</f>
        <v>AT</v>
      </c>
      <c r="G2073" s="194">
        <f>+'Información ELECTRO PUNO'!G2053</f>
        <v>18</v>
      </c>
      <c r="H2073" s="9" t="str">
        <f t="shared" si="240"/>
        <v>Poste</v>
      </c>
      <c r="I2073" s="194" t="str">
        <f>+'Información ELECTRO PUNO'!F2053</f>
        <v>Metalico</v>
      </c>
      <c r="J2073" s="194" t="str">
        <f>+'Información ELECTRO PUNO'!B2053</f>
        <v>PA18/2400</v>
      </c>
      <c r="K2073" s="9" t="str">
        <f t="shared" si="242"/>
        <v>1 Poste autosoportable de acero (18/2400) de suspensión (25°) Tipo SU21-18</v>
      </c>
      <c r="L2073" s="139">
        <f t="shared" si="243"/>
        <v>10.91</v>
      </c>
    </row>
    <row r="2074" spans="1:12" x14ac:dyDescent="0.25">
      <c r="A2074" s="193">
        <f>+'Información ELECTRO PUNO'!A2054</f>
        <v>2053</v>
      </c>
      <c r="B2074" s="26" t="str">
        <f t="shared" si="241"/>
        <v>MOD_INV_2018</v>
      </c>
      <c r="C2074" s="9" t="str">
        <f t="shared" si="237"/>
        <v>Puno</v>
      </c>
      <c r="D2074" s="9" t="str">
        <f t="shared" si="238"/>
        <v>No Reporta</v>
      </c>
      <c r="E2074" s="9" t="str">
        <f t="shared" si="239"/>
        <v>No Reporta</v>
      </c>
      <c r="F2074" s="194" t="str">
        <f>+'Información ELECTRO PUNO'!E2054</f>
        <v>AT</v>
      </c>
      <c r="G2074" s="194">
        <f>+'Información ELECTRO PUNO'!G2054</f>
        <v>18</v>
      </c>
      <c r="H2074" s="9" t="str">
        <f t="shared" si="240"/>
        <v>Poste</v>
      </c>
      <c r="I2074" s="194" t="str">
        <f>+'Información ELECTRO PUNO'!F2054</f>
        <v>Metalico</v>
      </c>
      <c r="J2074" s="194" t="str">
        <f>+'Información ELECTRO PUNO'!B2054</f>
        <v>PA18/2400</v>
      </c>
      <c r="K2074" s="9" t="str">
        <f t="shared" si="242"/>
        <v>1 Poste autosoportable de acero (18/2400) de suspensión (25°) Tipo SU21-18</v>
      </c>
      <c r="L2074" s="139">
        <f t="shared" si="243"/>
        <v>10.91</v>
      </c>
    </row>
    <row r="2075" spans="1:12" x14ac:dyDescent="0.25">
      <c r="A2075" s="193">
        <f>+'Información ELECTRO PUNO'!A2055</f>
        <v>2054</v>
      </c>
      <c r="B2075" s="26" t="str">
        <f t="shared" si="241"/>
        <v>MOD_INV_2018</v>
      </c>
      <c r="C2075" s="9" t="str">
        <f t="shared" si="237"/>
        <v>Puno</v>
      </c>
      <c r="D2075" s="9" t="str">
        <f t="shared" si="238"/>
        <v>No Reporta</v>
      </c>
      <c r="E2075" s="9" t="str">
        <f t="shared" si="239"/>
        <v>No Reporta</v>
      </c>
      <c r="F2075" s="194" t="str">
        <f>+'Información ELECTRO PUNO'!E2055</f>
        <v>AT</v>
      </c>
      <c r="G2075" s="194">
        <f>+'Información ELECTRO PUNO'!G2055</f>
        <v>18</v>
      </c>
      <c r="H2075" s="9" t="str">
        <f t="shared" si="240"/>
        <v>Poste</v>
      </c>
      <c r="I2075" s="194" t="str">
        <f>+'Información ELECTRO PUNO'!F2055</f>
        <v>Metalico</v>
      </c>
      <c r="J2075" s="194" t="str">
        <f>+'Información ELECTRO PUNO'!B2055</f>
        <v>PA18/2400</v>
      </c>
      <c r="K2075" s="9" t="str">
        <f t="shared" si="242"/>
        <v>1 Poste autosoportable de acero (18/2400) de suspensión (25°) Tipo SU21-18</v>
      </c>
      <c r="L2075" s="139">
        <f t="shared" si="243"/>
        <v>10.91</v>
      </c>
    </row>
    <row r="2076" spans="1:12" x14ac:dyDescent="0.25">
      <c r="A2076" s="193">
        <f>+'Información ELECTRO PUNO'!A2056</f>
        <v>2055</v>
      </c>
      <c r="B2076" s="26" t="str">
        <f t="shared" si="241"/>
        <v>MOD_INV_2018</v>
      </c>
      <c r="C2076" s="9" t="str">
        <f t="shared" si="237"/>
        <v>Puno</v>
      </c>
      <c r="D2076" s="9" t="str">
        <f t="shared" si="238"/>
        <v>No Reporta</v>
      </c>
      <c r="E2076" s="9" t="str">
        <f t="shared" si="239"/>
        <v>No Reporta</v>
      </c>
      <c r="F2076" s="194" t="str">
        <f>+'Información ELECTRO PUNO'!E2056</f>
        <v>AT</v>
      </c>
      <c r="G2076" s="194">
        <f>+'Información ELECTRO PUNO'!G2056</f>
        <v>18</v>
      </c>
      <c r="H2076" s="9" t="str">
        <f t="shared" si="240"/>
        <v>Poste</v>
      </c>
      <c r="I2076" s="194" t="str">
        <f>+'Información ELECTRO PUNO'!F2056</f>
        <v>Metalico</v>
      </c>
      <c r="J2076" s="194" t="str">
        <f>+'Información ELECTRO PUNO'!B2056</f>
        <v>PA18/2400</v>
      </c>
      <c r="K2076" s="9" t="str">
        <f t="shared" si="242"/>
        <v>1 Poste autosoportable de acero (18/2400) de suspensión (25°) Tipo SU21-18</v>
      </c>
      <c r="L2076" s="139">
        <f t="shared" si="243"/>
        <v>10.91</v>
      </c>
    </row>
    <row r="2077" spans="1:12" x14ac:dyDescent="0.25">
      <c r="A2077" s="193">
        <f>+'Información ELECTRO PUNO'!A2057</f>
        <v>2056</v>
      </c>
      <c r="B2077" s="26" t="str">
        <f t="shared" si="241"/>
        <v>MOD_INV_2018</v>
      </c>
      <c r="C2077" s="9" t="str">
        <f t="shared" si="237"/>
        <v>Puno</v>
      </c>
      <c r="D2077" s="9" t="str">
        <f t="shared" si="238"/>
        <v>No Reporta</v>
      </c>
      <c r="E2077" s="9" t="str">
        <f t="shared" si="239"/>
        <v>No Reporta</v>
      </c>
      <c r="F2077" s="194" t="str">
        <f>+'Información ELECTRO PUNO'!E2057</f>
        <v>AT</v>
      </c>
      <c r="G2077" s="194">
        <f>+'Información ELECTRO PUNO'!G2057</f>
        <v>18</v>
      </c>
      <c r="H2077" s="9" t="str">
        <f t="shared" si="240"/>
        <v>Poste</v>
      </c>
      <c r="I2077" s="194" t="str">
        <f>+'Información ELECTRO PUNO'!F2057</f>
        <v>Metalico</v>
      </c>
      <c r="J2077" s="194" t="str">
        <f>+'Información ELECTRO PUNO'!B2057</f>
        <v>PA18/2400</v>
      </c>
      <c r="K2077" s="9" t="str">
        <f t="shared" si="242"/>
        <v>1 Poste autosoportable de acero (18/2400) de suspensión (25°) Tipo SU21-18</v>
      </c>
      <c r="L2077" s="139">
        <f t="shared" si="243"/>
        <v>10.91</v>
      </c>
    </row>
    <row r="2078" spans="1:12" x14ac:dyDescent="0.25">
      <c r="A2078" s="193">
        <f>+'Información ELECTRO PUNO'!A2058</f>
        <v>2057</v>
      </c>
      <c r="B2078" s="26" t="str">
        <f t="shared" si="241"/>
        <v>MOD_INV_2018</v>
      </c>
      <c r="C2078" s="9" t="str">
        <f t="shared" si="237"/>
        <v>Puno</v>
      </c>
      <c r="D2078" s="9" t="str">
        <f t="shared" si="238"/>
        <v>No Reporta</v>
      </c>
      <c r="E2078" s="9" t="str">
        <f t="shared" si="239"/>
        <v>No Reporta</v>
      </c>
      <c r="F2078" s="194" t="str">
        <f>+'Información ELECTRO PUNO'!E2058</f>
        <v>AT</v>
      </c>
      <c r="G2078" s="194">
        <f>+'Información ELECTRO PUNO'!G2058</f>
        <v>18</v>
      </c>
      <c r="H2078" s="9" t="str">
        <f t="shared" si="240"/>
        <v>Poste</v>
      </c>
      <c r="I2078" s="194" t="str">
        <f>+'Información ELECTRO PUNO'!F2058</f>
        <v>Metalico</v>
      </c>
      <c r="J2078" s="194" t="str">
        <f>+'Información ELECTRO PUNO'!B2058</f>
        <v>PA18/2400</v>
      </c>
      <c r="K2078" s="9" t="str">
        <f t="shared" si="242"/>
        <v>1 Poste autosoportable de acero (18/2400) de suspensión (25°) Tipo SU21-18</v>
      </c>
      <c r="L2078" s="139">
        <f t="shared" si="243"/>
        <v>10.91</v>
      </c>
    </row>
    <row r="2079" spans="1:12" x14ac:dyDescent="0.25">
      <c r="A2079" s="193">
        <f>+'Información ELECTRO PUNO'!A2059</f>
        <v>2058</v>
      </c>
      <c r="B2079" s="26" t="str">
        <f t="shared" si="241"/>
        <v>MOD_INV_2018</v>
      </c>
      <c r="C2079" s="9" t="str">
        <f t="shared" si="237"/>
        <v>Puno</v>
      </c>
      <c r="D2079" s="9" t="str">
        <f t="shared" si="238"/>
        <v>No Reporta</v>
      </c>
      <c r="E2079" s="9" t="str">
        <f t="shared" si="239"/>
        <v>No Reporta</v>
      </c>
      <c r="F2079" s="194" t="str">
        <f>+'Información ELECTRO PUNO'!E2059</f>
        <v>AT</v>
      </c>
      <c r="G2079" s="194">
        <f>+'Información ELECTRO PUNO'!G2059</f>
        <v>18</v>
      </c>
      <c r="H2079" s="9" t="str">
        <f t="shared" si="240"/>
        <v>Poste</v>
      </c>
      <c r="I2079" s="194" t="str">
        <f>+'Información ELECTRO PUNO'!F2059</f>
        <v>Metalico</v>
      </c>
      <c r="J2079" s="194" t="str">
        <f>+'Información ELECTRO PUNO'!B2059</f>
        <v>PA18/2400</v>
      </c>
      <c r="K2079" s="9" t="str">
        <f t="shared" si="242"/>
        <v>1 Poste autosoportable de acero (18/2400) de suspensión (25°) Tipo SU21-18</v>
      </c>
      <c r="L2079" s="139">
        <f t="shared" si="243"/>
        <v>10.91</v>
      </c>
    </row>
    <row r="2080" spans="1:12" x14ac:dyDescent="0.25">
      <c r="A2080" s="193">
        <f>+'Información ELECTRO PUNO'!A2060</f>
        <v>2059</v>
      </c>
      <c r="B2080" s="26" t="str">
        <f t="shared" si="241"/>
        <v>MOD_INV_2018</v>
      </c>
      <c r="C2080" s="9" t="str">
        <f t="shared" si="237"/>
        <v>Puno</v>
      </c>
      <c r="D2080" s="9" t="str">
        <f t="shared" si="238"/>
        <v>No Reporta</v>
      </c>
      <c r="E2080" s="9" t="str">
        <f t="shared" si="239"/>
        <v>No Reporta</v>
      </c>
      <c r="F2080" s="194" t="str">
        <f>+'Información ELECTRO PUNO'!E2060</f>
        <v>AT</v>
      </c>
      <c r="G2080" s="194">
        <f>+'Información ELECTRO PUNO'!G2060</f>
        <v>18</v>
      </c>
      <c r="H2080" s="9" t="str">
        <f t="shared" si="240"/>
        <v>Poste</v>
      </c>
      <c r="I2080" s="194" t="str">
        <f>+'Información ELECTRO PUNO'!F2060</f>
        <v>Metalico</v>
      </c>
      <c r="J2080" s="194" t="str">
        <f>+'Información ELECTRO PUNO'!B2060</f>
        <v>PA18/2400</v>
      </c>
      <c r="K2080" s="9" t="str">
        <f t="shared" si="242"/>
        <v>1 Poste autosoportable de acero (18/2400) de suspensión (25°) Tipo SU21-18</v>
      </c>
      <c r="L2080" s="139">
        <f t="shared" si="243"/>
        <v>10.91</v>
      </c>
    </row>
    <row r="2081" spans="1:12" x14ac:dyDescent="0.25">
      <c r="A2081" s="193">
        <f>+'Información ELECTRO PUNO'!A2061</f>
        <v>2060</v>
      </c>
      <c r="B2081" s="26" t="str">
        <f t="shared" si="241"/>
        <v>MOD_INV_2018</v>
      </c>
      <c r="C2081" s="9" t="str">
        <f t="shared" si="237"/>
        <v>Puno</v>
      </c>
      <c r="D2081" s="9" t="str">
        <f t="shared" si="238"/>
        <v>No Reporta</v>
      </c>
      <c r="E2081" s="9" t="str">
        <f t="shared" si="239"/>
        <v>No Reporta</v>
      </c>
      <c r="F2081" s="194" t="str">
        <f>+'Información ELECTRO PUNO'!E2061</f>
        <v>AT</v>
      </c>
      <c r="G2081" s="194">
        <f>+'Información ELECTRO PUNO'!G2061</f>
        <v>18</v>
      </c>
      <c r="H2081" s="9" t="str">
        <f t="shared" si="240"/>
        <v>Poste</v>
      </c>
      <c r="I2081" s="194" t="str">
        <f>+'Información ELECTRO PUNO'!F2061</f>
        <v>Metalico</v>
      </c>
      <c r="J2081" s="194" t="str">
        <f>+'Información ELECTRO PUNO'!B2061</f>
        <v>PA18/2400</v>
      </c>
      <c r="K2081" s="9" t="str">
        <f t="shared" si="242"/>
        <v>1 Poste autosoportable de acero (18/2400) de suspensión (25°) Tipo SU21-18</v>
      </c>
      <c r="L2081" s="139">
        <f t="shared" si="243"/>
        <v>10.91</v>
      </c>
    </row>
    <row r="2082" spans="1:12" x14ac:dyDescent="0.25">
      <c r="A2082" s="193">
        <f>+'Información ELECTRO PUNO'!A2062</f>
        <v>2061</v>
      </c>
      <c r="B2082" s="26" t="str">
        <f t="shared" si="241"/>
        <v>MOD_INV_2018</v>
      </c>
      <c r="C2082" s="9" t="str">
        <f t="shared" si="237"/>
        <v>Puno</v>
      </c>
      <c r="D2082" s="9" t="str">
        <f t="shared" si="238"/>
        <v>No Reporta</v>
      </c>
      <c r="E2082" s="9" t="str">
        <f t="shared" si="239"/>
        <v>No Reporta</v>
      </c>
      <c r="F2082" s="194" t="str">
        <f>+'Información ELECTRO PUNO'!E2062</f>
        <v>AT</v>
      </c>
      <c r="G2082" s="194">
        <f>+'Información ELECTRO PUNO'!G2062</f>
        <v>18</v>
      </c>
      <c r="H2082" s="9" t="str">
        <f t="shared" si="240"/>
        <v>Poste</v>
      </c>
      <c r="I2082" s="194" t="str">
        <f>+'Información ELECTRO PUNO'!F2062</f>
        <v>Metalico</v>
      </c>
      <c r="J2082" s="194" t="str">
        <f>+'Información ELECTRO PUNO'!B2062</f>
        <v>PA18/2400</v>
      </c>
      <c r="K2082" s="9" t="str">
        <f t="shared" si="242"/>
        <v>1 Poste autosoportable de acero (18/2400) de suspensión (25°) Tipo SU21-18</v>
      </c>
      <c r="L2082" s="139">
        <f t="shared" si="243"/>
        <v>10.91</v>
      </c>
    </row>
    <row r="2083" spans="1:12" x14ac:dyDescent="0.25">
      <c r="A2083" s="193">
        <f>+'Información ELECTRO PUNO'!A2063</f>
        <v>2062</v>
      </c>
      <c r="B2083" s="26" t="str">
        <f t="shared" si="241"/>
        <v>MOD_INV_2018</v>
      </c>
      <c r="C2083" s="9" t="str">
        <f t="shared" si="237"/>
        <v>Puno</v>
      </c>
      <c r="D2083" s="9" t="str">
        <f t="shared" si="238"/>
        <v>No Reporta</v>
      </c>
      <c r="E2083" s="9" t="str">
        <f t="shared" si="239"/>
        <v>No Reporta</v>
      </c>
      <c r="F2083" s="194" t="str">
        <f>+'Información ELECTRO PUNO'!E2063</f>
        <v>AT</v>
      </c>
      <c r="G2083" s="194">
        <f>+'Información ELECTRO PUNO'!G2063</f>
        <v>18</v>
      </c>
      <c r="H2083" s="9" t="str">
        <f t="shared" si="240"/>
        <v>Poste</v>
      </c>
      <c r="I2083" s="194" t="str">
        <f>+'Información ELECTRO PUNO'!F2063</f>
        <v>Metalico</v>
      </c>
      <c r="J2083" s="194" t="str">
        <f>+'Información ELECTRO PUNO'!B2063</f>
        <v>PA18/2400</v>
      </c>
      <c r="K2083" s="9" t="str">
        <f t="shared" si="242"/>
        <v>1 Poste autosoportable de acero (18/2400) de suspensión (25°) Tipo SU21-18</v>
      </c>
      <c r="L2083" s="139">
        <f t="shared" si="243"/>
        <v>10.91</v>
      </c>
    </row>
    <row r="2084" spans="1:12" x14ac:dyDescent="0.25">
      <c r="A2084" s="193">
        <f>+'Información ELECTRO PUNO'!A2064</f>
        <v>2063</v>
      </c>
      <c r="B2084" s="26" t="str">
        <f t="shared" si="241"/>
        <v>MOD_INV_2018</v>
      </c>
      <c r="C2084" s="9" t="str">
        <f t="shared" si="237"/>
        <v>Puno</v>
      </c>
      <c r="D2084" s="9" t="str">
        <f t="shared" si="238"/>
        <v>No Reporta</v>
      </c>
      <c r="E2084" s="9" t="str">
        <f t="shared" si="239"/>
        <v>No Reporta</v>
      </c>
      <c r="F2084" s="194" t="str">
        <f>+'Información ELECTRO PUNO'!E2064</f>
        <v>AT</v>
      </c>
      <c r="G2084" s="194">
        <f>+'Información ELECTRO PUNO'!G2064</f>
        <v>18</v>
      </c>
      <c r="H2084" s="9" t="str">
        <f t="shared" si="240"/>
        <v>Poste</v>
      </c>
      <c r="I2084" s="194" t="str">
        <f>+'Información ELECTRO PUNO'!F2064</f>
        <v>Metalico</v>
      </c>
      <c r="J2084" s="194" t="str">
        <f>+'Información ELECTRO PUNO'!B2064</f>
        <v>PA18/2400</v>
      </c>
      <c r="K2084" s="9" t="str">
        <f t="shared" si="242"/>
        <v>1 Poste autosoportable de acero (18/2400) de suspensión (25°) Tipo SU21-18</v>
      </c>
      <c r="L2084" s="139">
        <f t="shared" si="243"/>
        <v>10.91</v>
      </c>
    </row>
    <row r="2085" spans="1:12" x14ac:dyDescent="0.25">
      <c r="A2085" s="193">
        <f>+'Información ELECTRO PUNO'!A2065</f>
        <v>2064</v>
      </c>
      <c r="B2085" s="26" t="str">
        <f t="shared" si="241"/>
        <v>MOD_INV_2018</v>
      </c>
      <c r="C2085" s="9" t="str">
        <f t="shared" si="237"/>
        <v>Puno</v>
      </c>
      <c r="D2085" s="9" t="str">
        <f t="shared" si="238"/>
        <v>No Reporta</v>
      </c>
      <c r="E2085" s="9" t="str">
        <f t="shared" si="239"/>
        <v>No Reporta</v>
      </c>
      <c r="F2085" s="194" t="str">
        <f>+'Información ELECTRO PUNO'!E2065</f>
        <v>AT</v>
      </c>
      <c r="G2085" s="194">
        <f>+'Información ELECTRO PUNO'!G2065</f>
        <v>18</v>
      </c>
      <c r="H2085" s="9" t="str">
        <f t="shared" si="240"/>
        <v>Poste</v>
      </c>
      <c r="I2085" s="194" t="str">
        <f>+'Información ELECTRO PUNO'!F2065</f>
        <v>Metalico</v>
      </c>
      <c r="J2085" s="194" t="str">
        <f>+'Información ELECTRO PUNO'!B2065</f>
        <v>PA18/2400</v>
      </c>
      <c r="K2085" s="9" t="str">
        <f t="shared" si="242"/>
        <v>1 Poste autosoportable de acero (18/2400) de suspensión (25°) Tipo SU21-18</v>
      </c>
      <c r="L2085" s="139">
        <f t="shared" si="243"/>
        <v>10.91</v>
      </c>
    </row>
    <row r="2086" spans="1:12" x14ac:dyDescent="0.25">
      <c r="A2086" s="193">
        <f>+'Información ELECTRO PUNO'!A2066</f>
        <v>2065</v>
      </c>
      <c r="B2086" s="26" t="str">
        <f t="shared" si="241"/>
        <v>MOD_INV_2018</v>
      </c>
      <c r="C2086" s="9" t="str">
        <f t="shared" si="237"/>
        <v>Puno</v>
      </c>
      <c r="D2086" s="9" t="str">
        <f t="shared" si="238"/>
        <v>No Reporta</v>
      </c>
      <c r="E2086" s="9" t="str">
        <f t="shared" si="239"/>
        <v>No Reporta</v>
      </c>
      <c r="F2086" s="194" t="str">
        <f>+'Información ELECTRO PUNO'!E2066</f>
        <v>AT</v>
      </c>
      <c r="G2086" s="194">
        <f>+'Información ELECTRO PUNO'!G2066</f>
        <v>18</v>
      </c>
      <c r="H2086" s="9" t="str">
        <f t="shared" si="240"/>
        <v>Poste</v>
      </c>
      <c r="I2086" s="194" t="str">
        <f>+'Información ELECTRO PUNO'!F2066</f>
        <v>Metalico</v>
      </c>
      <c r="J2086" s="194" t="str">
        <f>+'Información ELECTRO PUNO'!B2066</f>
        <v>PA18/2400</v>
      </c>
      <c r="K2086" s="9" t="str">
        <f t="shared" si="242"/>
        <v>1 Poste autosoportable de acero (18/2400) de suspensión (25°) Tipo SU21-18</v>
      </c>
      <c r="L2086" s="139">
        <f t="shared" si="243"/>
        <v>10.91</v>
      </c>
    </row>
    <row r="2087" spans="1:12" x14ac:dyDescent="0.25">
      <c r="A2087" s="193">
        <f>+'Información ELECTRO PUNO'!A2067</f>
        <v>2066</v>
      </c>
      <c r="B2087" s="26" t="str">
        <f t="shared" si="241"/>
        <v>MOD_INV_2018</v>
      </c>
      <c r="C2087" s="9" t="str">
        <f t="shared" si="237"/>
        <v>Puno</v>
      </c>
      <c r="D2087" s="9" t="str">
        <f t="shared" si="238"/>
        <v>No Reporta</v>
      </c>
      <c r="E2087" s="9" t="str">
        <f t="shared" si="239"/>
        <v>No Reporta</v>
      </c>
      <c r="F2087" s="194" t="str">
        <f>+'Información ELECTRO PUNO'!E2067</f>
        <v>AT</v>
      </c>
      <c r="G2087" s="194">
        <f>+'Información ELECTRO PUNO'!G2067</f>
        <v>18</v>
      </c>
      <c r="H2087" s="9" t="str">
        <f t="shared" si="240"/>
        <v>Poste</v>
      </c>
      <c r="I2087" s="194" t="str">
        <f>+'Información ELECTRO PUNO'!F2067</f>
        <v>Metalico</v>
      </c>
      <c r="J2087" s="194" t="str">
        <f>+'Información ELECTRO PUNO'!B2067</f>
        <v>PA18/2400</v>
      </c>
      <c r="K2087" s="9" t="str">
        <f t="shared" si="242"/>
        <v>1 Poste autosoportable de acero (18/2400) de suspensión (25°) Tipo SU21-18</v>
      </c>
      <c r="L2087" s="139">
        <f t="shared" si="243"/>
        <v>10.91</v>
      </c>
    </row>
    <row r="2088" spans="1:12" x14ac:dyDescent="0.25">
      <c r="A2088" s="193">
        <f>+'Información ELECTRO PUNO'!A2068</f>
        <v>2067</v>
      </c>
      <c r="B2088" s="26" t="str">
        <f t="shared" si="241"/>
        <v>MOD_INV_2018</v>
      </c>
      <c r="C2088" s="9" t="str">
        <f t="shared" si="237"/>
        <v>Puno</v>
      </c>
      <c r="D2088" s="9" t="str">
        <f t="shared" si="238"/>
        <v>No Reporta</v>
      </c>
      <c r="E2088" s="9" t="str">
        <f t="shared" si="239"/>
        <v>No Reporta</v>
      </c>
      <c r="F2088" s="194" t="str">
        <f>+'Información ELECTRO PUNO'!E2068</f>
        <v>AT</v>
      </c>
      <c r="G2088" s="194">
        <f>+'Información ELECTRO PUNO'!G2068</f>
        <v>18</v>
      </c>
      <c r="H2088" s="9" t="str">
        <f t="shared" si="240"/>
        <v>Poste</v>
      </c>
      <c r="I2088" s="194" t="str">
        <f>+'Información ELECTRO PUNO'!F2068</f>
        <v>Metalico</v>
      </c>
      <c r="J2088" s="194" t="str">
        <f>+'Información ELECTRO PUNO'!B2068</f>
        <v>PA18/2400</v>
      </c>
      <c r="K2088" s="9" t="str">
        <f t="shared" si="242"/>
        <v>1 Poste autosoportable de acero (18/2400) de suspensión (25°) Tipo SU21-18</v>
      </c>
      <c r="L2088" s="139">
        <f t="shared" si="243"/>
        <v>10.91</v>
      </c>
    </row>
    <row r="2089" spans="1:12" x14ac:dyDescent="0.25">
      <c r="A2089" s="193">
        <f>+'Información ELECTRO PUNO'!A2069</f>
        <v>2068</v>
      </c>
      <c r="B2089" s="26" t="str">
        <f t="shared" si="241"/>
        <v>MOD_INV_2018</v>
      </c>
      <c r="C2089" s="9" t="str">
        <f t="shared" si="237"/>
        <v>Puno</v>
      </c>
      <c r="D2089" s="9" t="str">
        <f t="shared" si="238"/>
        <v>No Reporta</v>
      </c>
      <c r="E2089" s="9" t="str">
        <f t="shared" si="239"/>
        <v>No Reporta</v>
      </c>
      <c r="F2089" s="194" t="str">
        <f>+'Información ELECTRO PUNO'!E2069</f>
        <v>AT</v>
      </c>
      <c r="G2089" s="194">
        <f>+'Información ELECTRO PUNO'!G2069</f>
        <v>18</v>
      </c>
      <c r="H2089" s="9" t="str">
        <f t="shared" si="240"/>
        <v>Poste</v>
      </c>
      <c r="I2089" s="194" t="str">
        <f>+'Información ELECTRO PUNO'!F2069</f>
        <v>Metalico</v>
      </c>
      <c r="J2089" s="194" t="str">
        <f>+'Información ELECTRO PUNO'!B2069</f>
        <v>PA18/2400</v>
      </c>
      <c r="K2089" s="9" t="str">
        <f t="shared" si="242"/>
        <v>1 Poste autosoportable de acero (18/2400) de suspensión (25°) Tipo SU21-18</v>
      </c>
      <c r="L2089" s="139">
        <f t="shared" si="243"/>
        <v>10.91</v>
      </c>
    </row>
    <row r="2090" spans="1:12" x14ac:dyDescent="0.25">
      <c r="A2090" s="193">
        <f>+'Información ELECTRO PUNO'!A2070</f>
        <v>2069</v>
      </c>
      <c r="B2090" s="26" t="str">
        <f t="shared" si="241"/>
        <v>MOD_INV_2018</v>
      </c>
      <c r="C2090" s="9" t="str">
        <f t="shared" si="237"/>
        <v>Puno</v>
      </c>
      <c r="D2090" s="9" t="str">
        <f t="shared" si="238"/>
        <v>No Reporta</v>
      </c>
      <c r="E2090" s="9" t="str">
        <f t="shared" si="239"/>
        <v>No Reporta</v>
      </c>
      <c r="F2090" s="194" t="str">
        <f>+'Información ELECTRO PUNO'!E2070</f>
        <v>AT</v>
      </c>
      <c r="G2090" s="194">
        <f>+'Información ELECTRO PUNO'!G2070</f>
        <v>18</v>
      </c>
      <c r="H2090" s="9" t="str">
        <f t="shared" si="240"/>
        <v>Poste</v>
      </c>
      <c r="I2090" s="194" t="str">
        <f>+'Información ELECTRO PUNO'!F2070</f>
        <v>Metalico</v>
      </c>
      <c r="J2090" s="194" t="str">
        <f>+'Información ELECTRO PUNO'!B2070</f>
        <v>PA18/2400</v>
      </c>
      <c r="K2090" s="9" t="str">
        <f t="shared" si="242"/>
        <v>1 Poste autosoportable de acero (18/2400) de suspensión (25°) Tipo SU21-18</v>
      </c>
      <c r="L2090" s="139">
        <f t="shared" si="243"/>
        <v>10.91</v>
      </c>
    </row>
    <row r="2091" spans="1:12" x14ac:dyDescent="0.25">
      <c r="A2091" s="193">
        <f>+'Información ELECTRO PUNO'!A2071</f>
        <v>2070</v>
      </c>
      <c r="B2091" s="26" t="str">
        <f t="shared" si="241"/>
        <v>MOD_INV_2018</v>
      </c>
      <c r="C2091" s="9" t="str">
        <f t="shared" si="237"/>
        <v>Puno</v>
      </c>
      <c r="D2091" s="9" t="str">
        <f t="shared" si="238"/>
        <v>No Reporta</v>
      </c>
      <c r="E2091" s="9" t="str">
        <f t="shared" si="239"/>
        <v>No Reporta</v>
      </c>
      <c r="F2091" s="194" t="str">
        <f>+'Información ELECTRO PUNO'!E2071</f>
        <v>AT</v>
      </c>
      <c r="G2091" s="194">
        <f>+'Información ELECTRO PUNO'!G2071</f>
        <v>18</v>
      </c>
      <c r="H2091" s="9" t="str">
        <f t="shared" si="240"/>
        <v>Poste</v>
      </c>
      <c r="I2091" s="194" t="str">
        <f>+'Información ELECTRO PUNO'!F2071</f>
        <v>Metalico</v>
      </c>
      <c r="J2091" s="194" t="str">
        <f>+'Información ELECTRO PUNO'!B2071</f>
        <v>PA18/2400</v>
      </c>
      <c r="K2091" s="9" t="str">
        <f t="shared" si="242"/>
        <v>1 Poste autosoportable de acero (18/2400) de suspensión (25°) Tipo SU21-18</v>
      </c>
      <c r="L2091" s="139">
        <f t="shared" si="243"/>
        <v>10.91</v>
      </c>
    </row>
    <row r="2092" spans="1:12" x14ac:dyDescent="0.25">
      <c r="A2092" s="193">
        <f>+'Información ELECTRO PUNO'!A2072</f>
        <v>2071</v>
      </c>
      <c r="B2092" s="26" t="str">
        <f t="shared" si="241"/>
        <v>MOD_INV_2018</v>
      </c>
      <c r="C2092" s="9" t="str">
        <f t="shared" si="237"/>
        <v>Puno</v>
      </c>
      <c r="D2092" s="9" t="str">
        <f t="shared" si="238"/>
        <v>No Reporta</v>
      </c>
      <c r="E2092" s="9" t="str">
        <f t="shared" si="239"/>
        <v>No Reporta</v>
      </c>
      <c r="F2092" s="194" t="str">
        <f>+'Información ELECTRO PUNO'!E2072</f>
        <v>AT</v>
      </c>
      <c r="G2092" s="194">
        <f>+'Información ELECTRO PUNO'!G2072</f>
        <v>18</v>
      </c>
      <c r="H2092" s="9" t="str">
        <f t="shared" si="240"/>
        <v>Poste</v>
      </c>
      <c r="I2092" s="194" t="str">
        <f>+'Información ELECTRO PUNO'!F2072</f>
        <v>Metalico</v>
      </c>
      <c r="J2092" s="194" t="str">
        <f>+'Información ELECTRO PUNO'!B2072</f>
        <v>PA18/2400</v>
      </c>
      <c r="K2092" s="9" t="str">
        <f t="shared" si="242"/>
        <v>1 Poste autosoportable de acero (18/2400) de suspensión (25°) Tipo SU21-18</v>
      </c>
      <c r="L2092" s="139">
        <f t="shared" si="243"/>
        <v>10.91</v>
      </c>
    </row>
    <row r="2093" spans="1:12" x14ac:dyDescent="0.25">
      <c r="A2093" s="193">
        <f>+'Información ELECTRO PUNO'!A2073</f>
        <v>2072</v>
      </c>
      <c r="B2093" s="26" t="str">
        <f t="shared" si="241"/>
        <v>MOD_INV_2018</v>
      </c>
      <c r="C2093" s="9" t="str">
        <f t="shared" si="237"/>
        <v>Puno</v>
      </c>
      <c r="D2093" s="9" t="str">
        <f t="shared" si="238"/>
        <v>No Reporta</v>
      </c>
      <c r="E2093" s="9" t="str">
        <f t="shared" si="239"/>
        <v>No Reporta</v>
      </c>
      <c r="F2093" s="194" t="str">
        <f>+'Información ELECTRO PUNO'!E2073</f>
        <v>AT</v>
      </c>
      <c r="G2093" s="194">
        <f>+'Información ELECTRO PUNO'!G2073</f>
        <v>18</v>
      </c>
      <c r="H2093" s="9" t="str">
        <f t="shared" si="240"/>
        <v>Poste</v>
      </c>
      <c r="I2093" s="194" t="str">
        <f>+'Información ELECTRO PUNO'!F2073</f>
        <v>Metalico</v>
      </c>
      <c r="J2093" s="194" t="str">
        <f>+'Información ELECTRO PUNO'!B2073</f>
        <v>PA18/2400</v>
      </c>
      <c r="K2093" s="9" t="str">
        <f t="shared" si="242"/>
        <v>1 Poste autosoportable de acero (18/2400) de suspensión (25°) Tipo SU21-18</v>
      </c>
      <c r="L2093" s="139">
        <f t="shared" si="243"/>
        <v>10.91</v>
      </c>
    </row>
    <row r="2094" spans="1:12" x14ac:dyDescent="0.25">
      <c r="A2094" s="193">
        <f>+'Información ELECTRO PUNO'!A2074</f>
        <v>2073</v>
      </c>
      <c r="B2094" s="26" t="str">
        <f t="shared" si="241"/>
        <v>MOD_INV_2018</v>
      </c>
      <c r="C2094" s="9" t="str">
        <f t="shared" si="237"/>
        <v>Puno</v>
      </c>
      <c r="D2094" s="9" t="str">
        <f t="shared" si="238"/>
        <v>No Reporta</v>
      </c>
      <c r="E2094" s="9" t="str">
        <f t="shared" si="239"/>
        <v>No Reporta</v>
      </c>
      <c r="F2094" s="194" t="str">
        <f>+'Información ELECTRO PUNO'!E2074</f>
        <v>AT</v>
      </c>
      <c r="G2094" s="194">
        <f>+'Información ELECTRO PUNO'!G2074</f>
        <v>18</v>
      </c>
      <c r="H2094" s="9" t="str">
        <f t="shared" si="240"/>
        <v>Poste</v>
      </c>
      <c r="I2094" s="194" t="str">
        <f>+'Información ELECTRO PUNO'!F2074</f>
        <v>Metalico</v>
      </c>
      <c r="J2094" s="194" t="str">
        <f>+'Información ELECTRO PUNO'!B2074</f>
        <v>PA18/2400</v>
      </c>
      <c r="K2094" s="9" t="str">
        <f t="shared" si="242"/>
        <v>1 Poste autosoportable de acero (18/2400) de suspensión (25°) Tipo SU21-18</v>
      </c>
      <c r="L2094" s="139">
        <f t="shared" si="243"/>
        <v>10.91</v>
      </c>
    </row>
    <row r="2095" spans="1:12" x14ac:dyDescent="0.25">
      <c r="A2095" s="193">
        <f>+'Información ELECTRO PUNO'!A2075</f>
        <v>2074</v>
      </c>
      <c r="B2095" s="26" t="str">
        <f t="shared" si="241"/>
        <v>MOD_INV_2018</v>
      </c>
      <c r="C2095" s="9" t="str">
        <f t="shared" si="237"/>
        <v>Puno</v>
      </c>
      <c r="D2095" s="9" t="str">
        <f t="shared" si="238"/>
        <v>No Reporta</v>
      </c>
      <c r="E2095" s="9" t="str">
        <f t="shared" si="239"/>
        <v>No Reporta</v>
      </c>
      <c r="F2095" s="194" t="str">
        <f>+'Información ELECTRO PUNO'!E2075</f>
        <v>AT</v>
      </c>
      <c r="G2095" s="194">
        <f>+'Información ELECTRO PUNO'!G2075</f>
        <v>18</v>
      </c>
      <c r="H2095" s="9" t="str">
        <f t="shared" si="240"/>
        <v>Poste</v>
      </c>
      <c r="I2095" s="194" t="str">
        <f>+'Información ELECTRO PUNO'!F2075</f>
        <v>Metalico</v>
      </c>
      <c r="J2095" s="194" t="str">
        <f>+'Información ELECTRO PUNO'!B2075</f>
        <v>PA18/2400</v>
      </c>
      <c r="K2095" s="9" t="str">
        <f t="shared" si="242"/>
        <v>1 Poste autosoportable de acero (18/2400) de suspensión (25°) Tipo SU21-18</v>
      </c>
      <c r="L2095" s="139">
        <f t="shared" si="243"/>
        <v>10.91</v>
      </c>
    </row>
    <row r="2096" spans="1:12" x14ac:dyDescent="0.25">
      <c r="A2096" s="193">
        <f>+'Información ELECTRO PUNO'!A2076</f>
        <v>2075</v>
      </c>
      <c r="B2096" s="26" t="str">
        <f t="shared" si="241"/>
        <v>MOD_INV_2018</v>
      </c>
      <c r="C2096" s="9" t="str">
        <f t="shared" si="237"/>
        <v>Puno</v>
      </c>
      <c r="D2096" s="9" t="str">
        <f t="shared" si="238"/>
        <v>No Reporta</v>
      </c>
      <c r="E2096" s="9" t="str">
        <f t="shared" si="239"/>
        <v>No Reporta</v>
      </c>
      <c r="F2096" s="194" t="str">
        <f>+'Información ELECTRO PUNO'!E2076</f>
        <v>AT</v>
      </c>
      <c r="G2096" s="194">
        <f>+'Información ELECTRO PUNO'!G2076</f>
        <v>18</v>
      </c>
      <c r="H2096" s="9" t="str">
        <f t="shared" si="240"/>
        <v>Poste</v>
      </c>
      <c r="I2096" s="194" t="str">
        <f>+'Información ELECTRO PUNO'!F2076</f>
        <v>Metalico</v>
      </c>
      <c r="J2096" s="194" t="str">
        <f>+'Información ELECTRO PUNO'!B2076</f>
        <v>PA18/2400</v>
      </c>
      <c r="K2096" s="9" t="str">
        <f t="shared" si="242"/>
        <v>1 Poste autosoportable de acero (18/2400) de suspensión (25°) Tipo SU21-18</v>
      </c>
      <c r="L2096" s="139">
        <f t="shared" si="243"/>
        <v>10.91</v>
      </c>
    </row>
    <row r="2097" spans="1:12" x14ac:dyDescent="0.25">
      <c r="A2097" s="193">
        <f>+'Información ELECTRO PUNO'!A2077</f>
        <v>2076</v>
      </c>
      <c r="B2097" s="26" t="str">
        <f t="shared" si="241"/>
        <v>MOD_INV_2018</v>
      </c>
      <c r="C2097" s="9" t="str">
        <f t="shared" si="237"/>
        <v>Puno</v>
      </c>
      <c r="D2097" s="9" t="str">
        <f t="shared" si="238"/>
        <v>No Reporta</v>
      </c>
      <c r="E2097" s="9" t="str">
        <f t="shared" si="239"/>
        <v>No Reporta</v>
      </c>
      <c r="F2097" s="194" t="str">
        <f>+'Información ELECTRO PUNO'!E2077</f>
        <v>AT</v>
      </c>
      <c r="G2097" s="194">
        <f>+'Información ELECTRO PUNO'!G2077</f>
        <v>18</v>
      </c>
      <c r="H2097" s="9" t="str">
        <f t="shared" si="240"/>
        <v>Poste</v>
      </c>
      <c r="I2097" s="194" t="str">
        <f>+'Información ELECTRO PUNO'!F2077</f>
        <v>Metalico</v>
      </c>
      <c r="J2097" s="194" t="str">
        <f>+'Información ELECTRO PUNO'!B2077</f>
        <v>PA18/2400</v>
      </c>
      <c r="K2097" s="9" t="str">
        <f t="shared" si="242"/>
        <v>1 Poste autosoportable de acero (18/2400) de suspensión (25°) Tipo SU21-18</v>
      </c>
      <c r="L2097" s="139">
        <f t="shared" si="243"/>
        <v>10.91</v>
      </c>
    </row>
    <row r="2098" spans="1:12" x14ac:dyDescent="0.25">
      <c r="A2098" s="193">
        <f>+'Información ELECTRO PUNO'!A2078</f>
        <v>2077</v>
      </c>
      <c r="B2098" s="26" t="str">
        <f t="shared" si="241"/>
        <v>MOD_INV_2018</v>
      </c>
      <c r="C2098" s="9" t="str">
        <f t="shared" si="237"/>
        <v>Puno</v>
      </c>
      <c r="D2098" s="9" t="str">
        <f t="shared" si="238"/>
        <v>No Reporta</v>
      </c>
      <c r="E2098" s="9" t="str">
        <f t="shared" si="239"/>
        <v>No Reporta</v>
      </c>
      <c r="F2098" s="194" t="str">
        <f>+'Información ELECTRO PUNO'!E2078</f>
        <v>AT</v>
      </c>
      <c r="G2098" s="194">
        <f>+'Información ELECTRO PUNO'!G2078</f>
        <v>18</v>
      </c>
      <c r="H2098" s="9" t="str">
        <f t="shared" si="240"/>
        <v>Poste</v>
      </c>
      <c r="I2098" s="194" t="str">
        <f>+'Información ELECTRO PUNO'!F2078</f>
        <v>Metalico</v>
      </c>
      <c r="J2098" s="194" t="str">
        <f>+'Información ELECTRO PUNO'!B2078</f>
        <v>PA18/2400</v>
      </c>
      <c r="K2098" s="9" t="str">
        <f t="shared" si="242"/>
        <v>1 Poste autosoportable de acero (18/2400) de suspensión (25°) Tipo SU21-18</v>
      </c>
      <c r="L2098" s="139">
        <f t="shared" si="243"/>
        <v>10.91</v>
      </c>
    </row>
    <row r="2099" spans="1:12" x14ac:dyDescent="0.25">
      <c r="A2099" s="193">
        <f>+'Información ELECTRO PUNO'!A2079</f>
        <v>2078</v>
      </c>
      <c r="B2099" s="26" t="str">
        <f t="shared" si="241"/>
        <v>MOD_INV_2018</v>
      </c>
      <c r="C2099" s="9" t="str">
        <f t="shared" si="237"/>
        <v>Puno</v>
      </c>
      <c r="D2099" s="9" t="str">
        <f t="shared" si="238"/>
        <v>No Reporta</v>
      </c>
      <c r="E2099" s="9" t="str">
        <f t="shared" si="239"/>
        <v>No Reporta</v>
      </c>
      <c r="F2099" s="194" t="str">
        <f>+'Información ELECTRO PUNO'!E2079</f>
        <v>AT</v>
      </c>
      <c r="G2099" s="194">
        <f>+'Información ELECTRO PUNO'!G2079</f>
        <v>18</v>
      </c>
      <c r="H2099" s="9" t="str">
        <f t="shared" si="240"/>
        <v>Poste</v>
      </c>
      <c r="I2099" s="194" t="str">
        <f>+'Información ELECTRO PUNO'!F2079</f>
        <v>Metalico</v>
      </c>
      <c r="J2099" s="194" t="str">
        <f>+'Información ELECTRO PUNO'!B2079</f>
        <v>PA18/2400</v>
      </c>
      <c r="K2099" s="9" t="str">
        <f t="shared" si="242"/>
        <v>1 Poste autosoportable de acero (18/2400) de suspensión (25°) Tipo SU21-18</v>
      </c>
      <c r="L2099" s="139">
        <f t="shared" si="243"/>
        <v>10.91</v>
      </c>
    </row>
    <row r="2100" spans="1:12" x14ac:dyDescent="0.25">
      <c r="A2100" s="193">
        <f>+'Información ELECTRO PUNO'!A2080</f>
        <v>2079</v>
      </c>
      <c r="B2100" s="26" t="str">
        <f t="shared" si="241"/>
        <v>MOD_INV_2018</v>
      </c>
      <c r="C2100" s="9" t="str">
        <f t="shared" si="237"/>
        <v>Puno</v>
      </c>
      <c r="D2100" s="9" t="str">
        <f t="shared" si="238"/>
        <v>No Reporta</v>
      </c>
      <c r="E2100" s="9" t="str">
        <f t="shared" si="239"/>
        <v>No Reporta</v>
      </c>
      <c r="F2100" s="194" t="str">
        <f>+'Información ELECTRO PUNO'!E2080</f>
        <v>AT</v>
      </c>
      <c r="G2100" s="194">
        <f>+'Información ELECTRO PUNO'!G2080</f>
        <v>18</v>
      </c>
      <c r="H2100" s="9" t="str">
        <f t="shared" si="240"/>
        <v>Poste</v>
      </c>
      <c r="I2100" s="194" t="str">
        <f>+'Información ELECTRO PUNO'!F2080</f>
        <v>Metalico</v>
      </c>
      <c r="J2100" s="194" t="str">
        <f>+'Información ELECTRO PUNO'!B2080</f>
        <v>PA18/2400</v>
      </c>
      <c r="K2100" s="9" t="str">
        <f t="shared" si="242"/>
        <v>1 Poste autosoportable de acero (18/2400) de suspensión (25°) Tipo SU21-18</v>
      </c>
      <c r="L2100" s="139">
        <f t="shared" si="243"/>
        <v>10.91</v>
      </c>
    </row>
    <row r="2101" spans="1:12" x14ac:dyDescent="0.25">
      <c r="A2101" s="193">
        <f>+'Información ELECTRO PUNO'!A2081</f>
        <v>2080</v>
      </c>
      <c r="B2101" s="26" t="str">
        <f t="shared" si="241"/>
        <v>MOD_INV_2018</v>
      </c>
      <c r="C2101" s="9" t="str">
        <f t="shared" si="237"/>
        <v>Puno</v>
      </c>
      <c r="D2101" s="9" t="str">
        <f t="shared" si="238"/>
        <v>No Reporta</v>
      </c>
      <c r="E2101" s="9" t="str">
        <f t="shared" si="239"/>
        <v>No Reporta</v>
      </c>
      <c r="F2101" s="194" t="str">
        <f>+'Información ELECTRO PUNO'!E2081</f>
        <v>AT</v>
      </c>
      <c r="G2101" s="194">
        <f>+'Información ELECTRO PUNO'!G2081</f>
        <v>18</v>
      </c>
      <c r="H2101" s="9" t="str">
        <f t="shared" si="240"/>
        <v>Poste</v>
      </c>
      <c r="I2101" s="194" t="str">
        <f>+'Información ELECTRO PUNO'!F2081</f>
        <v>Metalico</v>
      </c>
      <c r="J2101" s="194" t="str">
        <f>+'Información ELECTRO PUNO'!B2081</f>
        <v>PA18/2400</v>
      </c>
      <c r="K2101" s="9" t="str">
        <f t="shared" si="242"/>
        <v>1 Poste autosoportable de acero (18/2400) de suspensión (25°) Tipo SU21-18</v>
      </c>
      <c r="L2101" s="139">
        <f t="shared" si="243"/>
        <v>10.91</v>
      </c>
    </row>
    <row r="2102" spans="1:12" x14ac:dyDescent="0.25">
      <c r="A2102" s="193">
        <f>+'Información ELECTRO PUNO'!A2082</f>
        <v>2081</v>
      </c>
      <c r="B2102" s="26" t="str">
        <f t="shared" si="241"/>
        <v>MOD_INV_2018</v>
      </c>
      <c r="C2102" s="9" t="str">
        <f t="shared" si="237"/>
        <v>Puno</v>
      </c>
      <c r="D2102" s="9" t="str">
        <f t="shared" si="238"/>
        <v>No Reporta</v>
      </c>
      <c r="E2102" s="9" t="str">
        <f t="shared" si="239"/>
        <v>No Reporta</v>
      </c>
      <c r="F2102" s="194" t="str">
        <f>+'Información ELECTRO PUNO'!E2082</f>
        <v>AT</v>
      </c>
      <c r="G2102" s="194">
        <f>+'Información ELECTRO PUNO'!G2082</f>
        <v>18</v>
      </c>
      <c r="H2102" s="9" t="str">
        <f t="shared" si="240"/>
        <v>Poste</v>
      </c>
      <c r="I2102" s="194" t="str">
        <f>+'Información ELECTRO PUNO'!F2082</f>
        <v>Metalico</v>
      </c>
      <c r="J2102" s="194" t="str">
        <f>+'Información ELECTRO PUNO'!B2082</f>
        <v>PA18/2400</v>
      </c>
      <c r="K2102" s="9" t="str">
        <f t="shared" si="242"/>
        <v>1 Poste autosoportable de acero (18/2400) de suspensión (25°) Tipo SU21-18</v>
      </c>
      <c r="L2102" s="139">
        <f t="shared" si="243"/>
        <v>10.91</v>
      </c>
    </row>
    <row r="2103" spans="1:12" x14ac:dyDescent="0.25">
      <c r="A2103" s="193">
        <f>+'Información ELECTRO PUNO'!A2083</f>
        <v>2082</v>
      </c>
      <c r="B2103" s="26" t="str">
        <f t="shared" si="241"/>
        <v>MOD_INV_2018</v>
      </c>
      <c r="C2103" s="9" t="str">
        <f t="shared" si="237"/>
        <v>Puno</v>
      </c>
      <c r="D2103" s="9" t="str">
        <f t="shared" si="238"/>
        <v>No Reporta</v>
      </c>
      <c r="E2103" s="9" t="str">
        <f t="shared" si="239"/>
        <v>No Reporta</v>
      </c>
      <c r="F2103" s="194" t="str">
        <f>+'Información ELECTRO PUNO'!E2083</f>
        <v>AT</v>
      </c>
      <c r="G2103" s="194">
        <f>+'Información ELECTRO PUNO'!G2083</f>
        <v>18</v>
      </c>
      <c r="H2103" s="9" t="str">
        <f t="shared" si="240"/>
        <v>Poste</v>
      </c>
      <c r="I2103" s="194" t="str">
        <f>+'Información ELECTRO PUNO'!F2083</f>
        <v>Metalico</v>
      </c>
      <c r="J2103" s="194" t="str">
        <f>+'Información ELECTRO PUNO'!B2083</f>
        <v>PA18/2400</v>
      </c>
      <c r="K2103" s="9" t="str">
        <f t="shared" si="242"/>
        <v>1 Poste autosoportable de acero (18/2400) de suspensión (25°) Tipo SU21-18</v>
      </c>
      <c r="L2103" s="139">
        <f t="shared" si="243"/>
        <v>10.91</v>
      </c>
    </row>
    <row r="2104" spans="1:12" x14ac:dyDescent="0.25">
      <c r="A2104" s="193">
        <f>+'Información ELECTRO PUNO'!A2084</f>
        <v>2083</v>
      </c>
      <c r="B2104" s="26" t="str">
        <f t="shared" si="241"/>
        <v>MOD_INV_2018</v>
      </c>
      <c r="C2104" s="9" t="str">
        <f t="shared" si="237"/>
        <v>Puno</v>
      </c>
      <c r="D2104" s="9" t="str">
        <f t="shared" si="238"/>
        <v>No Reporta</v>
      </c>
      <c r="E2104" s="9" t="str">
        <f t="shared" si="239"/>
        <v>No Reporta</v>
      </c>
      <c r="F2104" s="194" t="str">
        <f>+'Información ELECTRO PUNO'!E2084</f>
        <v>AT</v>
      </c>
      <c r="G2104" s="194">
        <f>+'Información ELECTRO PUNO'!G2084</f>
        <v>18</v>
      </c>
      <c r="H2104" s="9" t="str">
        <f t="shared" si="240"/>
        <v>Poste</v>
      </c>
      <c r="I2104" s="194" t="str">
        <f>+'Información ELECTRO PUNO'!F2084</f>
        <v>Metalico</v>
      </c>
      <c r="J2104" s="194" t="str">
        <f>+'Información ELECTRO PUNO'!B2084</f>
        <v>PA18/2400</v>
      </c>
      <c r="K2104" s="9" t="str">
        <f t="shared" si="242"/>
        <v>1 Poste autosoportable de acero (18/2400) de suspensión (25°) Tipo SU21-18</v>
      </c>
      <c r="L2104" s="139">
        <f t="shared" si="243"/>
        <v>10.91</v>
      </c>
    </row>
    <row r="2105" spans="1:12" x14ac:dyDescent="0.25">
      <c r="A2105" s="193">
        <f>+'Información ELECTRO PUNO'!A2085</f>
        <v>2084</v>
      </c>
      <c r="B2105" s="26" t="str">
        <f t="shared" si="241"/>
        <v>MOD_INV_2018</v>
      </c>
      <c r="C2105" s="9" t="str">
        <f t="shared" si="237"/>
        <v>Puno</v>
      </c>
      <c r="D2105" s="9" t="str">
        <f t="shared" si="238"/>
        <v>No Reporta</v>
      </c>
      <c r="E2105" s="9" t="str">
        <f t="shared" si="239"/>
        <v>No Reporta</v>
      </c>
      <c r="F2105" s="194" t="str">
        <f>+'Información ELECTRO PUNO'!E2085</f>
        <v>AT</v>
      </c>
      <c r="G2105" s="194">
        <f>+'Información ELECTRO PUNO'!G2085</f>
        <v>18</v>
      </c>
      <c r="H2105" s="9" t="str">
        <f t="shared" si="240"/>
        <v>Poste</v>
      </c>
      <c r="I2105" s="194" t="str">
        <f>+'Información ELECTRO PUNO'!F2085</f>
        <v>Metalico</v>
      </c>
      <c r="J2105" s="194" t="str">
        <f>+'Información ELECTRO PUNO'!B2085</f>
        <v>PA18/2400</v>
      </c>
      <c r="K2105" s="9" t="str">
        <f t="shared" si="242"/>
        <v>1 Poste autosoportable de acero (18/2400) de suspensión (25°) Tipo SU21-18</v>
      </c>
      <c r="L2105" s="139">
        <f t="shared" si="243"/>
        <v>10.91</v>
      </c>
    </row>
    <row r="2106" spans="1:12" x14ac:dyDescent="0.25">
      <c r="A2106" s="193">
        <f>+'Información ELECTRO PUNO'!A2086</f>
        <v>2085</v>
      </c>
      <c r="B2106" s="26" t="str">
        <f t="shared" si="241"/>
        <v>MOD_INV_2018</v>
      </c>
      <c r="C2106" s="9" t="str">
        <f t="shared" si="237"/>
        <v>Puno</v>
      </c>
      <c r="D2106" s="9" t="str">
        <f t="shared" si="238"/>
        <v>No Reporta</v>
      </c>
      <c r="E2106" s="9" t="str">
        <f t="shared" si="239"/>
        <v>No Reporta</v>
      </c>
      <c r="F2106" s="194" t="str">
        <f>+'Información ELECTRO PUNO'!E2086</f>
        <v>AT</v>
      </c>
      <c r="G2106" s="194">
        <f>+'Información ELECTRO PUNO'!G2086</f>
        <v>18</v>
      </c>
      <c r="H2106" s="9" t="str">
        <f t="shared" si="240"/>
        <v>Poste</v>
      </c>
      <c r="I2106" s="194" t="str">
        <f>+'Información ELECTRO PUNO'!F2086</f>
        <v>Metalico</v>
      </c>
      <c r="J2106" s="194" t="str">
        <f>+'Información ELECTRO PUNO'!B2086</f>
        <v>PA18/2400</v>
      </c>
      <c r="K2106" s="9" t="str">
        <f t="shared" si="242"/>
        <v>1 Poste autosoportable de acero (18/2400) de suspensión (25°) Tipo SU21-18</v>
      </c>
      <c r="L2106" s="139">
        <f t="shared" si="243"/>
        <v>10.91</v>
      </c>
    </row>
    <row r="2107" spans="1:12" x14ac:dyDescent="0.25">
      <c r="A2107" s="193">
        <f>+'Información ELECTRO PUNO'!A2087</f>
        <v>2086</v>
      </c>
      <c r="B2107" s="26" t="str">
        <f t="shared" si="241"/>
        <v>MOD_INV_2018</v>
      </c>
      <c r="C2107" s="9" t="str">
        <f t="shared" si="237"/>
        <v>Puno</v>
      </c>
      <c r="D2107" s="9" t="str">
        <f t="shared" si="238"/>
        <v>No Reporta</v>
      </c>
      <c r="E2107" s="9" t="str">
        <f t="shared" si="239"/>
        <v>No Reporta</v>
      </c>
      <c r="F2107" s="194" t="str">
        <f>+'Información ELECTRO PUNO'!E2087</f>
        <v>AT</v>
      </c>
      <c r="G2107" s="194">
        <f>+'Información ELECTRO PUNO'!G2087</f>
        <v>18</v>
      </c>
      <c r="H2107" s="9" t="str">
        <f t="shared" si="240"/>
        <v>Poste</v>
      </c>
      <c r="I2107" s="194" t="str">
        <f>+'Información ELECTRO PUNO'!F2087</f>
        <v>Metalico</v>
      </c>
      <c r="J2107" s="194" t="str">
        <f>+'Información ELECTRO PUNO'!B2087</f>
        <v>PA18/2400</v>
      </c>
      <c r="K2107" s="9" t="str">
        <f t="shared" si="242"/>
        <v>1 Poste autosoportable de acero (18/2400) de suspensión (25°) Tipo SU21-18</v>
      </c>
      <c r="L2107" s="139">
        <f t="shared" si="243"/>
        <v>10.91</v>
      </c>
    </row>
    <row r="2108" spans="1:12" x14ac:dyDescent="0.25">
      <c r="A2108" s="193">
        <f>+'Información ELECTRO PUNO'!A2088</f>
        <v>2087</v>
      </c>
      <c r="B2108" s="26" t="str">
        <f t="shared" si="241"/>
        <v>MOD_INV_2018</v>
      </c>
      <c r="C2108" s="9" t="str">
        <f t="shared" si="237"/>
        <v>Puno</v>
      </c>
      <c r="D2108" s="9" t="str">
        <f t="shared" si="238"/>
        <v>No Reporta</v>
      </c>
      <c r="E2108" s="9" t="str">
        <f t="shared" si="239"/>
        <v>No Reporta</v>
      </c>
      <c r="F2108" s="194" t="str">
        <f>+'Información ELECTRO PUNO'!E2088</f>
        <v>AT</v>
      </c>
      <c r="G2108" s="194">
        <f>+'Información ELECTRO PUNO'!G2088</f>
        <v>18</v>
      </c>
      <c r="H2108" s="9" t="str">
        <f t="shared" si="240"/>
        <v>Poste</v>
      </c>
      <c r="I2108" s="194" t="str">
        <f>+'Información ELECTRO PUNO'!F2088</f>
        <v>Metalico</v>
      </c>
      <c r="J2108" s="194" t="str">
        <f>+'Información ELECTRO PUNO'!B2088</f>
        <v>PA18/2400</v>
      </c>
      <c r="K2108" s="9" t="str">
        <f t="shared" si="242"/>
        <v>1 Poste autosoportable de acero (18/2400) de suspensión (25°) Tipo SU21-18</v>
      </c>
      <c r="L2108" s="139">
        <f t="shared" si="243"/>
        <v>10.91</v>
      </c>
    </row>
    <row r="2109" spans="1:12" x14ac:dyDescent="0.25">
      <c r="A2109" s="193">
        <f>+'Información ELECTRO PUNO'!A2089</f>
        <v>2088</v>
      </c>
      <c r="B2109" s="26" t="str">
        <f t="shared" si="241"/>
        <v>MOD_INV_2018</v>
      </c>
      <c r="C2109" s="9" t="str">
        <f t="shared" si="237"/>
        <v>Puno</v>
      </c>
      <c r="D2109" s="9" t="str">
        <f t="shared" si="238"/>
        <v>No Reporta</v>
      </c>
      <c r="E2109" s="9" t="str">
        <f t="shared" si="239"/>
        <v>No Reporta</v>
      </c>
      <c r="F2109" s="194" t="str">
        <f>+'Información ELECTRO PUNO'!E2089</f>
        <v>AT</v>
      </c>
      <c r="G2109" s="194">
        <f>+'Información ELECTRO PUNO'!G2089</f>
        <v>18</v>
      </c>
      <c r="H2109" s="9" t="str">
        <f t="shared" si="240"/>
        <v>Poste</v>
      </c>
      <c r="I2109" s="194" t="str">
        <f>+'Información ELECTRO PUNO'!F2089</f>
        <v>Metalico</v>
      </c>
      <c r="J2109" s="194" t="str">
        <f>+'Información ELECTRO PUNO'!B2089</f>
        <v>PA18/2400</v>
      </c>
      <c r="K2109" s="9" t="str">
        <f t="shared" si="242"/>
        <v>1 Poste autosoportable de acero (18/2400) de suspensión (25°) Tipo SU21-18</v>
      </c>
      <c r="L2109" s="139">
        <f t="shared" si="243"/>
        <v>10.91</v>
      </c>
    </row>
    <row r="2110" spans="1:12" x14ac:dyDescent="0.25">
      <c r="A2110" s="193">
        <f>+'Información ELECTRO PUNO'!A2090</f>
        <v>2089</v>
      </c>
      <c r="B2110" s="26" t="str">
        <f t="shared" si="241"/>
        <v>MOD_INV_2018</v>
      </c>
      <c r="C2110" s="9" t="str">
        <f t="shared" si="237"/>
        <v>Puno</v>
      </c>
      <c r="D2110" s="9" t="str">
        <f t="shared" si="238"/>
        <v>No Reporta</v>
      </c>
      <c r="E2110" s="9" t="str">
        <f t="shared" si="239"/>
        <v>No Reporta</v>
      </c>
      <c r="F2110" s="194" t="str">
        <f>+'Información ELECTRO PUNO'!E2090</f>
        <v>AT</v>
      </c>
      <c r="G2110" s="194">
        <f>+'Información ELECTRO PUNO'!G2090</f>
        <v>18</v>
      </c>
      <c r="H2110" s="9" t="str">
        <f t="shared" si="240"/>
        <v>Poste</v>
      </c>
      <c r="I2110" s="194" t="str">
        <f>+'Información ELECTRO PUNO'!F2090</f>
        <v>Metalico</v>
      </c>
      <c r="J2110" s="194" t="str">
        <f>+'Información ELECTRO PUNO'!B2090</f>
        <v>PA18/2400</v>
      </c>
      <c r="K2110" s="9" t="str">
        <f t="shared" si="242"/>
        <v>1 Poste autosoportable de acero (18/2400) de suspensión (25°) Tipo SU21-18</v>
      </c>
      <c r="L2110" s="139">
        <f t="shared" si="243"/>
        <v>10.91</v>
      </c>
    </row>
    <row r="2111" spans="1:12" x14ac:dyDescent="0.25">
      <c r="A2111" s="193">
        <f>+'Información ELECTRO PUNO'!A2091</f>
        <v>2090</v>
      </c>
      <c r="B2111" s="26" t="str">
        <f t="shared" si="241"/>
        <v>MOD_INV_2018</v>
      </c>
      <c r="C2111" s="9" t="str">
        <f t="shared" si="237"/>
        <v>Puno</v>
      </c>
      <c r="D2111" s="9" t="str">
        <f t="shared" si="238"/>
        <v>No Reporta</v>
      </c>
      <c r="E2111" s="9" t="str">
        <f t="shared" si="239"/>
        <v>No Reporta</v>
      </c>
      <c r="F2111" s="194" t="str">
        <f>+'Información ELECTRO PUNO'!E2091</f>
        <v>AT</v>
      </c>
      <c r="G2111" s="194">
        <f>+'Información ELECTRO PUNO'!G2091</f>
        <v>18</v>
      </c>
      <c r="H2111" s="9" t="str">
        <f t="shared" si="240"/>
        <v>Poste</v>
      </c>
      <c r="I2111" s="194" t="str">
        <f>+'Información ELECTRO PUNO'!F2091</f>
        <v>Metalico</v>
      </c>
      <c r="J2111" s="194" t="str">
        <f>+'Información ELECTRO PUNO'!B2091</f>
        <v>PA18/2400</v>
      </c>
      <c r="K2111" s="9" t="str">
        <f t="shared" si="242"/>
        <v>1 Poste autosoportable de acero (18/2400) de suspensión (25°) Tipo SU21-18</v>
      </c>
      <c r="L2111" s="139">
        <f t="shared" si="243"/>
        <v>10.91</v>
      </c>
    </row>
    <row r="2112" spans="1:12" x14ac:dyDescent="0.25">
      <c r="A2112" s="193">
        <f>+'Información ELECTRO PUNO'!A2092</f>
        <v>2091</v>
      </c>
      <c r="B2112" s="26" t="str">
        <f t="shared" si="241"/>
        <v>MOD_INV_2018</v>
      </c>
      <c r="C2112" s="9" t="str">
        <f t="shared" si="237"/>
        <v>Puno</v>
      </c>
      <c r="D2112" s="9" t="str">
        <f t="shared" si="238"/>
        <v>No Reporta</v>
      </c>
      <c r="E2112" s="9" t="str">
        <f t="shared" si="239"/>
        <v>No Reporta</v>
      </c>
      <c r="F2112" s="194" t="str">
        <f>+'Información ELECTRO PUNO'!E2092</f>
        <v>AT</v>
      </c>
      <c r="G2112" s="194">
        <f>+'Información ELECTRO PUNO'!G2092</f>
        <v>18</v>
      </c>
      <c r="H2112" s="9" t="str">
        <f t="shared" si="240"/>
        <v>Poste</v>
      </c>
      <c r="I2112" s="194" t="str">
        <f>+'Información ELECTRO PUNO'!F2092</f>
        <v>Metalico</v>
      </c>
      <c r="J2112" s="194" t="str">
        <f>+'Información ELECTRO PUNO'!B2092</f>
        <v>PA18/2400</v>
      </c>
      <c r="K2112" s="9" t="str">
        <f t="shared" si="242"/>
        <v>1 Poste autosoportable de acero (18/2400) de suspensión (25°) Tipo SU21-18</v>
      </c>
      <c r="L2112" s="139">
        <f t="shared" si="243"/>
        <v>10.91</v>
      </c>
    </row>
    <row r="2113" spans="1:12" x14ac:dyDescent="0.25">
      <c r="A2113" s="193">
        <f>+'Información ELECTRO PUNO'!A2093</f>
        <v>2092</v>
      </c>
      <c r="B2113" s="26" t="str">
        <f t="shared" si="241"/>
        <v>MOD_INV_2018</v>
      </c>
      <c r="C2113" s="9" t="str">
        <f t="shared" si="237"/>
        <v>Puno</v>
      </c>
      <c r="D2113" s="9" t="str">
        <f t="shared" si="238"/>
        <v>No Reporta</v>
      </c>
      <c r="E2113" s="9" t="str">
        <f t="shared" si="239"/>
        <v>No Reporta</v>
      </c>
      <c r="F2113" s="194" t="str">
        <f>+'Información ELECTRO PUNO'!E2093</f>
        <v>AT</v>
      </c>
      <c r="G2113" s="194">
        <f>+'Información ELECTRO PUNO'!G2093</f>
        <v>18</v>
      </c>
      <c r="H2113" s="9" t="str">
        <f t="shared" si="240"/>
        <v>Poste</v>
      </c>
      <c r="I2113" s="194" t="str">
        <f>+'Información ELECTRO PUNO'!F2093</f>
        <v>Metalico</v>
      </c>
      <c r="J2113" s="194" t="str">
        <f>+'Información ELECTRO PUNO'!B2093</f>
        <v>PA18/2400</v>
      </c>
      <c r="K2113" s="9" t="str">
        <f t="shared" si="242"/>
        <v>1 Poste autosoportable de acero (18/2400) de suspensión (25°) Tipo SU21-18</v>
      </c>
      <c r="L2113" s="139">
        <f t="shared" si="243"/>
        <v>10.91</v>
      </c>
    </row>
    <row r="2114" spans="1:12" x14ac:dyDescent="0.25">
      <c r="A2114" s="193">
        <f>+'Información ELECTRO PUNO'!A2094</f>
        <v>2093</v>
      </c>
      <c r="B2114" s="26" t="str">
        <f t="shared" si="241"/>
        <v>MOD_INV_2018</v>
      </c>
      <c r="C2114" s="9" t="str">
        <f t="shared" si="237"/>
        <v>Puno</v>
      </c>
      <c r="D2114" s="9" t="str">
        <f t="shared" si="238"/>
        <v>No Reporta</v>
      </c>
      <c r="E2114" s="9" t="str">
        <f t="shared" si="239"/>
        <v>No Reporta</v>
      </c>
      <c r="F2114" s="194" t="str">
        <f>+'Información ELECTRO PUNO'!E2094</f>
        <v>AT</v>
      </c>
      <c r="G2114" s="194">
        <f>+'Información ELECTRO PUNO'!G2094</f>
        <v>18</v>
      </c>
      <c r="H2114" s="9" t="str">
        <f t="shared" si="240"/>
        <v>Poste</v>
      </c>
      <c r="I2114" s="194" t="str">
        <f>+'Información ELECTRO PUNO'!F2094</f>
        <v>Metalico</v>
      </c>
      <c r="J2114" s="194" t="str">
        <f>+'Información ELECTRO PUNO'!B2094</f>
        <v>PA18/2400</v>
      </c>
      <c r="K2114" s="9" t="str">
        <f t="shared" si="242"/>
        <v>1 Poste autosoportable de acero (18/2400) de suspensión (25°) Tipo SU21-18</v>
      </c>
      <c r="L2114" s="139">
        <f t="shared" si="243"/>
        <v>10.91</v>
      </c>
    </row>
    <row r="2115" spans="1:12" x14ac:dyDescent="0.25">
      <c r="A2115" s="193">
        <f>+'Información ELECTRO PUNO'!A2095</f>
        <v>2094</v>
      </c>
      <c r="B2115" s="26" t="str">
        <f t="shared" si="241"/>
        <v>MOD_INV_2018</v>
      </c>
      <c r="C2115" s="9" t="str">
        <f t="shared" si="237"/>
        <v>Puno</v>
      </c>
      <c r="D2115" s="9" t="str">
        <f t="shared" si="238"/>
        <v>No Reporta</v>
      </c>
      <c r="E2115" s="9" t="str">
        <f t="shared" si="239"/>
        <v>No Reporta</v>
      </c>
      <c r="F2115" s="194" t="str">
        <f>+'Información ELECTRO PUNO'!E2095</f>
        <v>AT</v>
      </c>
      <c r="G2115" s="194">
        <f>+'Información ELECTRO PUNO'!G2095</f>
        <v>18</v>
      </c>
      <c r="H2115" s="9" t="str">
        <f t="shared" si="240"/>
        <v>Poste</v>
      </c>
      <c r="I2115" s="194" t="str">
        <f>+'Información ELECTRO PUNO'!F2095</f>
        <v>Metalico</v>
      </c>
      <c r="J2115" s="194" t="str">
        <f>+'Información ELECTRO PUNO'!B2095</f>
        <v>PA18/2400</v>
      </c>
      <c r="K2115" s="9" t="str">
        <f t="shared" si="242"/>
        <v>1 Poste autosoportable de acero (18/2400) de suspensión (25°) Tipo SU21-18</v>
      </c>
      <c r="L2115" s="139">
        <f t="shared" si="243"/>
        <v>10.91</v>
      </c>
    </row>
    <row r="2116" spans="1:12" x14ac:dyDescent="0.25">
      <c r="A2116" s="193">
        <f>+'Información ELECTRO PUNO'!A2096</f>
        <v>2095</v>
      </c>
      <c r="B2116" s="26" t="str">
        <f t="shared" si="241"/>
        <v>MOD_INV_2018</v>
      </c>
      <c r="C2116" s="9" t="str">
        <f t="shared" si="237"/>
        <v>Puno</v>
      </c>
      <c r="D2116" s="9" t="str">
        <f t="shared" si="238"/>
        <v>No Reporta</v>
      </c>
      <c r="E2116" s="9" t="str">
        <f t="shared" si="239"/>
        <v>No Reporta</v>
      </c>
      <c r="F2116" s="194" t="str">
        <f>+'Información ELECTRO PUNO'!E2096</f>
        <v>AT</v>
      </c>
      <c r="G2116" s="194">
        <f>+'Información ELECTRO PUNO'!G2096</f>
        <v>18</v>
      </c>
      <c r="H2116" s="9" t="str">
        <f t="shared" si="240"/>
        <v>Poste</v>
      </c>
      <c r="I2116" s="194" t="str">
        <f>+'Información ELECTRO PUNO'!F2096</f>
        <v>Metalico</v>
      </c>
      <c r="J2116" s="194" t="str">
        <f>+'Información ELECTRO PUNO'!B2096</f>
        <v>PA18/2400</v>
      </c>
      <c r="K2116" s="9" t="str">
        <f t="shared" si="242"/>
        <v>1 Poste autosoportable de acero (18/2400) de suspensión (25°) Tipo SU21-18</v>
      </c>
      <c r="L2116" s="139">
        <f t="shared" si="243"/>
        <v>10.91</v>
      </c>
    </row>
    <row r="2117" spans="1:12" x14ac:dyDescent="0.25">
      <c r="A2117" s="193">
        <f>+'Información ELECTRO PUNO'!A2097</f>
        <v>2096</v>
      </c>
      <c r="B2117" s="26" t="str">
        <f t="shared" si="241"/>
        <v>MOD_INV_2018</v>
      </c>
      <c r="C2117" s="9" t="str">
        <f t="shared" si="237"/>
        <v>Puno</v>
      </c>
      <c r="D2117" s="9" t="str">
        <f t="shared" si="238"/>
        <v>No Reporta</v>
      </c>
      <c r="E2117" s="9" t="str">
        <f t="shared" si="239"/>
        <v>No Reporta</v>
      </c>
      <c r="F2117" s="194" t="str">
        <f>+'Información ELECTRO PUNO'!E2097</f>
        <v>AT</v>
      </c>
      <c r="G2117" s="194">
        <f>+'Información ELECTRO PUNO'!G2097</f>
        <v>18</v>
      </c>
      <c r="H2117" s="9" t="str">
        <f t="shared" si="240"/>
        <v>Poste</v>
      </c>
      <c r="I2117" s="194" t="str">
        <f>+'Información ELECTRO PUNO'!F2097</f>
        <v>Metalico</v>
      </c>
      <c r="J2117" s="194" t="str">
        <f>+'Información ELECTRO PUNO'!B2097</f>
        <v>PA18/2400</v>
      </c>
      <c r="K2117" s="9" t="str">
        <f t="shared" si="242"/>
        <v>1 Poste autosoportable de acero (18/2400) de suspensión (25°) Tipo SU21-18</v>
      </c>
      <c r="L2117" s="139">
        <f t="shared" si="243"/>
        <v>10.91</v>
      </c>
    </row>
    <row r="2118" spans="1:12" x14ac:dyDescent="0.25">
      <c r="A2118" s="193">
        <f>+'Información ELECTRO PUNO'!A2098</f>
        <v>2097</v>
      </c>
      <c r="B2118" s="26" t="str">
        <f t="shared" si="241"/>
        <v>MOD_INV_2018</v>
      </c>
      <c r="C2118" s="9" t="str">
        <f t="shared" si="237"/>
        <v>Puno</v>
      </c>
      <c r="D2118" s="9" t="str">
        <f t="shared" si="238"/>
        <v>No Reporta</v>
      </c>
      <c r="E2118" s="9" t="str">
        <f t="shared" si="239"/>
        <v>No Reporta</v>
      </c>
      <c r="F2118" s="194" t="str">
        <f>+'Información ELECTRO PUNO'!E2098</f>
        <v>AT</v>
      </c>
      <c r="G2118" s="194">
        <f>+'Información ELECTRO PUNO'!G2098</f>
        <v>18</v>
      </c>
      <c r="H2118" s="9" t="str">
        <f t="shared" si="240"/>
        <v>Poste</v>
      </c>
      <c r="I2118" s="194" t="str">
        <f>+'Información ELECTRO PUNO'!F2098</f>
        <v>Metalico</v>
      </c>
      <c r="J2118" s="194" t="str">
        <f>+'Información ELECTRO PUNO'!B2098</f>
        <v>PA18/2400</v>
      </c>
      <c r="K2118" s="9" t="str">
        <f t="shared" si="242"/>
        <v>1 Poste autosoportable de acero (18/2400) de suspensión (25°) Tipo SU21-18</v>
      </c>
      <c r="L2118" s="139">
        <f t="shared" si="243"/>
        <v>10.91</v>
      </c>
    </row>
    <row r="2119" spans="1:12" x14ac:dyDescent="0.25">
      <c r="A2119" s="193">
        <f>+'Información ELECTRO PUNO'!A2099</f>
        <v>2098</v>
      </c>
      <c r="B2119" s="26" t="str">
        <f t="shared" si="241"/>
        <v>MOD_INV_2018</v>
      </c>
      <c r="C2119" s="9" t="str">
        <f t="shared" si="237"/>
        <v>Puno</v>
      </c>
      <c r="D2119" s="9" t="str">
        <f t="shared" si="238"/>
        <v>No Reporta</v>
      </c>
      <c r="E2119" s="9" t="str">
        <f t="shared" si="239"/>
        <v>No Reporta</v>
      </c>
      <c r="F2119" s="194" t="str">
        <f>+'Información ELECTRO PUNO'!E2099</f>
        <v>AT</v>
      </c>
      <c r="G2119" s="194">
        <f>+'Información ELECTRO PUNO'!G2099</f>
        <v>18</v>
      </c>
      <c r="H2119" s="9" t="str">
        <f t="shared" si="240"/>
        <v>Poste</v>
      </c>
      <c r="I2119" s="194" t="str">
        <f>+'Información ELECTRO PUNO'!F2099</f>
        <v>Metalico</v>
      </c>
      <c r="J2119" s="194" t="str">
        <f>+'Información ELECTRO PUNO'!B2099</f>
        <v>PA18/2400</v>
      </c>
      <c r="K2119" s="9" t="str">
        <f t="shared" si="242"/>
        <v>1 Poste autosoportable de acero (18/2400) de suspensión (25°) Tipo SU21-18</v>
      </c>
      <c r="L2119" s="139">
        <f t="shared" si="243"/>
        <v>10.91</v>
      </c>
    </row>
    <row r="2120" spans="1:12" x14ac:dyDescent="0.25">
      <c r="A2120" s="193">
        <f>+'Información ELECTRO PUNO'!A2100</f>
        <v>2099</v>
      </c>
      <c r="B2120" s="26" t="str">
        <f t="shared" si="241"/>
        <v>MOD_INV_2018</v>
      </c>
      <c r="C2120" s="9" t="str">
        <f t="shared" si="237"/>
        <v>Puno</v>
      </c>
      <c r="D2120" s="9" t="str">
        <f t="shared" si="238"/>
        <v>No Reporta</v>
      </c>
      <c r="E2120" s="9" t="str">
        <f t="shared" si="239"/>
        <v>No Reporta</v>
      </c>
      <c r="F2120" s="194" t="str">
        <f>+'Información ELECTRO PUNO'!E2100</f>
        <v>AT</v>
      </c>
      <c r="G2120" s="194">
        <f>+'Información ELECTRO PUNO'!G2100</f>
        <v>18</v>
      </c>
      <c r="H2120" s="9" t="str">
        <f t="shared" si="240"/>
        <v>Poste</v>
      </c>
      <c r="I2120" s="194" t="str">
        <f>+'Información ELECTRO PUNO'!F2100</f>
        <v>Metalico</v>
      </c>
      <c r="J2120" s="194" t="str">
        <f>+'Información ELECTRO PUNO'!B2100</f>
        <v>PA18/2400</v>
      </c>
      <c r="K2120" s="9" t="str">
        <f t="shared" si="242"/>
        <v>1 Poste autosoportable de acero (18/2400) de suspensión (25°) Tipo SU21-18</v>
      </c>
      <c r="L2120" s="139">
        <f t="shared" si="243"/>
        <v>10.91</v>
      </c>
    </row>
    <row r="2121" spans="1:12" x14ac:dyDescent="0.25">
      <c r="A2121" s="193">
        <f>+'Información ELECTRO PUNO'!A2101</f>
        <v>2100</v>
      </c>
      <c r="B2121" s="26" t="str">
        <f t="shared" si="241"/>
        <v>MOD_INV_2018</v>
      </c>
      <c r="C2121" s="9" t="str">
        <f t="shared" si="237"/>
        <v>Puno</v>
      </c>
      <c r="D2121" s="9" t="str">
        <f t="shared" si="238"/>
        <v>No Reporta</v>
      </c>
      <c r="E2121" s="9" t="str">
        <f t="shared" si="239"/>
        <v>No Reporta</v>
      </c>
      <c r="F2121" s="194" t="str">
        <f>+'Información ELECTRO PUNO'!E2101</f>
        <v>AT</v>
      </c>
      <c r="G2121" s="194">
        <f>+'Información ELECTRO PUNO'!G2101</f>
        <v>18</v>
      </c>
      <c r="H2121" s="9" t="str">
        <f t="shared" si="240"/>
        <v>Poste</v>
      </c>
      <c r="I2121" s="194" t="str">
        <f>+'Información ELECTRO PUNO'!F2101</f>
        <v>Metalico</v>
      </c>
      <c r="J2121" s="194" t="str">
        <f>+'Información ELECTRO PUNO'!B2101</f>
        <v>PA18/2400</v>
      </c>
      <c r="K2121" s="9" t="str">
        <f t="shared" si="242"/>
        <v>1 Poste autosoportable de acero (18/2400) de suspensión (25°) Tipo SU21-18</v>
      </c>
      <c r="L2121" s="139">
        <f t="shared" si="243"/>
        <v>10.91</v>
      </c>
    </row>
    <row r="2122" spans="1:12" x14ac:dyDescent="0.25">
      <c r="A2122" s="193">
        <f>+'Información ELECTRO PUNO'!A2102</f>
        <v>2101</v>
      </c>
      <c r="B2122" s="26" t="str">
        <f t="shared" si="241"/>
        <v>MOD_INV_2018</v>
      </c>
      <c r="C2122" s="9" t="str">
        <f t="shared" si="237"/>
        <v>Puno</v>
      </c>
      <c r="D2122" s="9" t="str">
        <f t="shared" si="238"/>
        <v>No Reporta</v>
      </c>
      <c r="E2122" s="9" t="str">
        <f t="shared" si="239"/>
        <v>No Reporta</v>
      </c>
      <c r="F2122" s="194" t="str">
        <f>+'Información ELECTRO PUNO'!E2102</f>
        <v>AT</v>
      </c>
      <c r="G2122" s="194">
        <f>+'Información ELECTRO PUNO'!G2102</f>
        <v>18</v>
      </c>
      <c r="H2122" s="9" t="str">
        <f t="shared" si="240"/>
        <v>Poste</v>
      </c>
      <c r="I2122" s="194" t="str">
        <f>+'Información ELECTRO PUNO'!F2102</f>
        <v>Metalico</v>
      </c>
      <c r="J2122" s="194" t="str">
        <f>+'Información ELECTRO PUNO'!B2102</f>
        <v>PA18/2400</v>
      </c>
      <c r="K2122" s="9" t="str">
        <f t="shared" si="242"/>
        <v>1 Poste autosoportable de acero (18/2400) de suspensión (25°) Tipo SU21-18</v>
      </c>
      <c r="L2122" s="139">
        <f t="shared" si="243"/>
        <v>10.91</v>
      </c>
    </row>
    <row r="2123" spans="1:12" x14ac:dyDescent="0.25">
      <c r="A2123" s="193">
        <f>+'Información ELECTRO PUNO'!A2103</f>
        <v>2102</v>
      </c>
      <c r="B2123" s="26" t="str">
        <f t="shared" si="241"/>
        <v>MOD_INV_2018</v>
      </c>
      <c r="C2123" s="9" t="str">
        <f t="shared" si="237"/>
        <v>Puno</v>
      </c>
      <c r="D2123" s="9" t="str">
        <f t="shared" si="238"/>
        <v>No Reporta</v>
      </c>
      <c r="E2123" s="9" t="str">
        <f t="shared" si="239"/>
        <v>No Reporta</v>
      </c>
      <c r="F2123" s="194" t="str">
        <f>+'Información ELECTRO PUNO'!E2103</f>
        <v>AT</v>
      </c>
      <c r="G2123" s="194">
        <f>+'Información ELECTRO PUNO'!G2103</f>
        <v>18</v>
      </c>
      <c r="H2123" s="9" t="str">
        <f t="shared" si="240"/>
        <v>Poste</v>
      </c>
      <c r="I2123" s="194" t="str">
        <f>+'Información ELECTRO PUNO'!F2103</f>
        <v>Metalico</v>
      </c>
      <c r="J2123" s="194" t="str">
        <f>+'Información ELECTRO PUNO'!B2103</f>
        <v>PA18/2400</v>
      </c>
      <c r="K2123" s="9" t="str">
        <f t="shared" si="242"/>
        <v>1 Poste autosoportable de acero (18/2400) de suspensión (25°) Tipo SU21-18</v>
      </c>
      <c r="L2123" s="139">
        <f t="shared" si="243"/>
        <v>10.91</v>
      </c>
    </row>
    <row r="2124" spans="1:12" x14ac:dyDescent="0.25">
      <c r="A2124" s="193">
        <f>+'Información ELECTRO PUNO'!A2104</f>
        <v>2103</v>
      </c>
      <c r="B2124" s="26" t="str">
        <f t="shared" si="241"/>
        <v>MOD_INV_2018</v>
      </c>
      <c r="C2124" s="9" t="str">
        <f t="shared" si="237"/>
        <v>Puno</v>
      </c>
      <c r="D2124" s="9" t="str">
        <f t="shared" si="238"/>
        <v>No Reporta</v>
      </c>
      <c r="E2124" s="9" t="str">
        <f t="shared" si="239"/>
        <v>No Reporta</v>
      </c>
      <c r="F2124" s="194" t="str">
        <f>+'Información ELECTRO PUNO'!E2104</f>
        <v>AT</v>
      </c>
      <c r="G2124" s="194">
        <f>+'Información ELECTRO PUNO'!G2104</f>
        <v>18</v>
      </c>
      <c r="H2124" s="9" t="str">
        <f t="shared" si="240"/>
        <v>Poste</v>
      </c>
      <c r="I2124" s="194" t="str">
        <f>+'Información ELECTRO PUNO'!F2104</f>
        <v>Metalico</v>
      </c>
      <c r="J2124" s="194" t="str">
        <f>+'Información ELECTRO PUNO'!B2104</f>
        <v>PA18/2400</v>
      </c>
      <c r="K2124" s="9" t="str">
        <f t="shared" si="242"/>
        <v>1 Poste autosoportable de acero (18/2400) de suspensión (25°) Tipo SU21-18</v>
      </c>
      <c r="L2124" s="139">
        <f t="shared" si="243"/>
        <v>10.91</v>
      </c>
    </row>
    <row r="2125" spans="1:12" x14ac:dyDescent="0.25">
      <c r="A2125" s="193">
        <f>+'Información ELECTRO PUNO'!A2105</f>
        <v>2104</v>
      </c>
      <c r="B2125" s="26" t="str">
        <f t="shared" si="241"/>
        <v>MOD_INV_2018</v>
      </c>
      <c r="C2125" s="9" t="str">
        <f t="shared" si="237"/>
        <v>Puno</v>
      </c>
      <c r="D2125" s="9" t="str">
        <f t="shared" si="238"/>
        <v>No Reporta</v>
      </c>
      <c r="E2125" s="9" t="str">
        <f t="shared" si="239"/>
        <v>No Reporta</v>
      </c>
      <c r="F2125" s="194" t="str">
        <f>+'Información ELECTRO PUNO'!E2105</f>
        <v>AT</v>
      </c>
      <c r="G2125" s="194">
        <f>+'Información ELECTRO PUNO'!G2105</f>
        <v>18</v>
      </c>
      <c r="H2125" s="9" t="str">
        <f t="shared" si="240"/>
        <v>Poste</v>
      </c>
      <c r="I2125" s="194" t="str">
        <f>+'Información ELECTRO PUNO'!F2105</f>
        <v>Metalico</v>
      </c>
      <c r="J2125" s="194" t="str">
        <f>+'Información ELECTRO PUNO'!B2105</f>
        <v>PA18/2400</v>
      </c>
      <c r="K2125" s="9" t="str">
        <f t="shared" si="242"/>
        <v>1 Poste autosoportable de acero (18/2400) de suspensión (25°) Tipo SU21-18</v>
      </c>
      <c r="L2125" s="139">
        <f t="shared" si="243"/>
        <v>10.91</v>
      </c>
    </row>
    <row r="2126" spans="1:12" x14ac:dyDescent="0.25">
      <c r="A2126" s="193">
        <f>+'Información ELECTRO PUNO'!A2106</f>
        <v>2105</v>
      </c>
      <c r="B2126" s="26" t="str">
        <f t="shared" si="241"/>
        <v>MOD_INV_2018</v>
      </c>
      <c r="C2126" s="9" t="str">
        <f t="shared" si="237"/>
        <v>Puno</v>
      </c>
      <c r="D2126" s="9" t="str">
        <f t="shared" si="238"/>
        <v>No Reporta</v>
      </c>
      <c r="E2126" s="9" t="str">
        <f t="shared" si="239"/>
        <v>No Reporta</v>
      </c>
      <c r="F2126" s="194" t="str">
        <f>+'Información ELECTRO PUNO'!E2106</f>
        <v>AT</v>
      </c>
      <c r="G2126" s="194">
        <f>+'Información ELECTRO PUNO'!G2106</f>
        <v>18</v>
      </c>
      <c r="H2126" s="9" t="str">
        <f t="shared" si="240"/>
        <v>Poste</v>
      </c>
      <c r="I2126" s="194" t="str">
        <f>+'Información ELECTRO PUNO'!F2106</f>
        <v>Metalico</v>
      </c>
      <c r="J2126" s="194" t="str">
        <f>+'Información ELECTRO PUNO'!B2106</f>
        <v>PA18/2400</v>
      </c>
      <c r="K2126" s="9" t="str">
        <f t="shared" si="242"/>
        <v>1 Poste autosoportable de acero (18/2400) de suspensión (25°) Tipo SU21-18</v>
      </c>
      <c r="L2126" s="139">
        <f t="shared" si="243"/>
        <v>10.91</v>
      </c>
    </row>
    <row r="2127" spans="1:12" x14ac:dyDescent="0.25">
      <c r="A2127" s="193">
        <f>+'Información ELECTRO PUNO'!A2107</f>
        <v>2106</v>
      </c>
      <c r="B2127" s="26" t="str">
        <f t="shared" si="241"/>
        <v>MOD_INV_2018</v>
      </c>
      <c r="C2127" s="9" t="str">
        <f t="shared" si="237"/>
        <v>Puno</v>
      </c>
      <c r="D2127" s="9" t="str">
        <f t="shared" si="238"/>
        <v>No Reporta</v>
      </c>
      <c r="E2127" s="9" t="str">
        <f t="shared" si="239"/>
        <v>No Reporta</v>
      </c>
      <c r="F2127" s="194" t="str">
        <f>+'Información ELECTRO PUNO'!E2107</f>
        <v>AT</v>
      </c>
      <c r="G2127" s="194">
        <f>+'Información ELECTRO PUNO'!G2107</f>
        <v>18</v>
      </c>
      <c r="H2127" s="9" t="str">
        <f t="shared" si="240"/>
        <v>Poste</v>
      </c>
      <c r="I2127" s="194" t="str">
        <f>+'Información ELECTRO PUNO'!F2107</f>
        <v>Metalico</v>
      </c>
      <c r="J2127" s="194" t="str">
        <f>+'Información ELECTRO PUNO'!B2107</f>
        <v>PA18/2400</v>
      </c>
      <c r="K2127" s="9" t="str">
        <f t="shared" si="242"/>
        <v>1 Poste autosoportable de acero (18/2400) de suspensión (25°) Tipo SU21-18</v>
      </c>
      <c r="L2127" s="139">
        <f t="shared" si="243"/>
        <v>10.91</v>
      </c>
    </row>
    <row r="2128" spans="1:12" x14ac:dyDescent="0.25">
      <c r="A2128" s="193">
        <f>+'Información ELECTRO PUNO'!A2108</f>
        <v>2107</v>
      </c>
      <c r="B2128" s="26" t="str">
        <f t="shared" si="241"/>
        <v>MOD_INV_2018</v>
      </c>
      <c r="C2128" s="9" t="str">
        <f t="shared" si="237"/>
        <v>Puno</v>
      </c>
      <c r="D2128" s="9" t="str">
        <f t="shared" si="238"/>
        <v>No Reporta</v>
      </c>
      <c r="E2128" s="9" t="str">
        <f t="shared" si="239"/>
        <v>No Reporta</v>
      </c>
      <c r="F2128" s="194" t="str">
        <f>+'Información ELECTRO PUNO'!E2108</f>
        <v>AT</v>
      </c>
      <c r="G2128" s="194">
        <f>+'Información ELECTRO PUNO'!G2108</f>
        <v>18</v>
      </c>
      <c r="H2128" s="9" t="str">
        <f t="shared" si="240"/>
        <v>Poste</v>
      </c>
      <c r="I2128" s="194" t="str">
        <f>+'Información ELECTRO PUNO'!F2108</f>
        <v>Metalico</v>
      </c>
      <c r="J2128" s="194" t="str">
        <f>+'Información ELECTRO PUNO'!B2108</f>
        <v>PA18/2400</v>
      </c>
      <c r="K2128" s="9" t="str">
        <f t="shared" si="242"/>
        <v>1 Poste autosoportable de acero (18/2400) de suspensión (25°) Tipo SU21-18</v>
      </c>
      <c r="L2128" s="139">
        <f t="shared" si="243"/>
        <v>10.91</v>
      </c>
    </row>
    <row r="2129" spans="1:12" x14ac:dyDescent="0.25">
      <c r="A2129" s="193">
        <f>+'Información ELECTRO PUNO'!A2109</f>
        <v>2108</v>
      </c>
      <c r="B2129" s="26" t="str">
        <f t="shared" si="241"/>
        <v>MOD_INV_2018</v>
      </c>
      <c r="C2129" s="9" t="str">
        <f t="shared" si="237"/>
        <v>Puno</v>
      </c>
      <c r="D2129" s="9" t="str">
        <f t="shared" si="238"/>
        <v>No Reporta</v>
      </c>
      <c r="E2129" s="9" t="str">
        <f t="shared" si="239"/>
        <v>No Reporta</v>
      </c>
      <c r="F2129" s="194" t="str">
        <f>+'Información ELECTRO PUNO'!E2109</f>
        <v>AT</v>
      </c>
      <c r="G2129" s="194">
        <f>+'Información ELECTRO PUNO'!G2109</f>
        <v>18</v>
      </c>
      <c r="H2129" s="9" t="str">
        <f t="shared" si="240"/>
        <v>Poste</v>
      </c>
      <c r="I2129" s="194" t="str">
        <f>+'Información ELECTRO PUNO'!F2109</f>
        <v>Metalico</v>
      </c>
      <c r="J2129" s="194" t="str">
        <f>+'Información ELECTRO PUNO'!B2109</f>
        <v>PA18/2400</v>
      </c>
      <c r="K2129" s="9" t="str">
        <f t="shared" si="242"/>
        <v>1 Poste autosoportable de acero (18/2400) de suspensión (25°) Tipo SU21-18</v>
      </c>
      <c r="L2129" s="139">
        <f t="shared" si="243"/>
        <v>10.91</v>
      </c>
    </row>
    <row r="2130" spans="1:12" x14ac:dyDescent="0.25">
      <c r="A2130" s="193">
        <f>+'Información ELECTRO PUNO'!A2110</f>
        <v>2109</v>
      </c>
      <c r="B2130" s="26" t="str">
        <f t="shared" si="241"/>
        <v>SICODI</v>
      </c>
      <c r="C2130" s="9" t="str">
        <f t="shared" si="237"/>
        <v>Puno</v>
      </c>
      <c r="D2130" s="9" t="str">
        <f t="shared" si="238"/>
        <v>No Reporta</v>
      </c>
      <c r="E2130" s="9" t="str">
        <f t="shared" si="239"/>
        <v>No Reporta</v>
      </c>
      <c r="F2130" s="194" t="str">
        <f>+'Información ELECTRO PUNO'!E2110</f>
        <v>BT</v>
      </c>
      <c r="G2130" s="194">
        <f>+'Información ELECTRO PUNO'!G2110</f>
        <v>8</v>
      </c>
      <c r="H2130" s="9" t="str">
        <f t="shared" si="240"/>
        <v>Poste</v>
      </c>
      <c r="I2130" s="194" t="str">
        <f>+'Información ELECTRO PUNO'!F2110</f>
        <v>Concreto Armado</v>
      </c>
      <c r="J2130" s="194" t="str">
        <f>+'Información ELECTRO PUNO'!B2110</f>
        <v>PPC06</v>
      </c>
      <c r="K2130" s="9" t="str">
        <f t="shared" si="242"/>
        <v>POSTE DE CONCRETO ARMADO DE  8/300/120/240</v>
      </c>
      <c r="L2130" s="139">
        <f t="shared" si="243"/>
        <v>0.14000000000000001</v>
      </c>
    </row>
    <row r="2131" spans="1:12" x14ac:dyDescent="0.25">
      <c r="A2131" s="193">
        <f>+'Información ELECTRO PUNO'!A2111</f>
        <v>2110</v>
      </c>
      <c r="B2131" s="26" t="str">
        <f t="shared" si="241"/>
        <v>SICODI</v>
      </c>
      <c r="C2131" s="9" t="str">
        <f t="shared" si="237"/>
        <v>Puno</v>
      </c>
      <c r="D2131" s="9" t="str">
        <f t="shared" si="238"/>
        <v>No Reporta</v>
      </c>
      <c r="E2131" s="9" t="str">
        <f t="shared" si="239"/>
        <v>No Reporta</v>
      </c>
      <c r="F2131" s="194" t="str">
        <f>+'Información ELECTRO PUNO'!E2111</f>
        <v>BT</v>
      </c>
      <c r="G2131" s="194">
        <f>+'Información ELECTRO PUNO'!G2111</f>
        <v>8</v>
      </c>
      <c r="H2131" s="9" t="str">
        <f t="shared" si="240"/>
        <v>Poste</v>
      </c>
      <c r="I2131" s="194" t="str">
        <f>+'Información ELECTRO PUNO'!F2111</f>
        <v>Concreto Armado</v>
      </c>
      <c r="J2131" s="194" t="str">
        <f>+'Información ELECTRO PUNO'!B2111</f>
        <v>PPC06</v>
      </c>
      <c r="K2131" s="9" t="str">
        <f t="shared" si="242"/>
        <v>POSTE DE CONCRETO ARMADO DE  8/300/120/240</v>
      </c>
      <c r="L2131" s="139">
        <f t="shared" si="243"/>
        <v>0.14000000000000001</v>
      </c>
    </row>
    <row r="2132" spans="1:12" x14ac:dyDescent="0.25">
      <c r="A2132" s="193">
        <f>+'Información ELECTRO PUNO'!A2112</f>
        <v>2111</v>
      </c>
      <c r="B2132" s="26" t="str">
        <f t="shared" si="241"/>
        <v>SICODI</v>
      </c>
      <c r="C2132" s="9" t="str">
        <f t="shared" si="237"/>
        <v>Puno</v>
      </c>
      <c r="D2132" s="9" t="str">
        <f t="shared" si="238"/>
        <v>No Reporta</v>
      </c>
      <c r="E2132" s="9" t="str">
        <f t="shared" si="239"/>
        <v>No Reporta</v>
      </c>
      <c r="F2132" s="194" t="str">
        <f>+'Información ELECTRO PUNO'!E2112</f>
        <v>BT</v>
      </c>
      <c r="G2132" s="194">
        <f>+'Información ELECTRO PUNO'!G2112</f>
        <v>8</v>
      </c>
      <c r="H2132" s="9" t="str">
        <f t="shared" si="240"/>
        <v>Poste</v>
      </c>
      <c r="I2132" s="194" t="str">
        <f>+'Información ELECTRO PUNO'!F2112</f>
        <v>Concreto Armado</v>
      </c>
      <c r="J2132" s="194" t="str">
        <f>+'Información ELECTRO PUNO'!B2112</f>
        <v>PPC06</v>
      </c>
      <c r="K2132" s="9" t="str">
        <f t="shared" si="242"/>
        <v>POSTE DE CONCRETO ARMADO DE  8/300/120/240</v>
      </c>
      <c r="L2132" s="139">
        <f t="shared" si="243"/>
        <v>0.14000000000000001</v>
      </c>
    </row>
    <row r="2133" spans="1:12" x14ac:dyDescent="0.25">
      <c r="A2133" s="193">
        <f>+'Información ELECTRO PUNO'!A2113</f>
        <v>2112</v>
      </c>
      <c r="B2133" s="26" t="str">
        <f t="shared" si="241"/>
        <v>SICODI</v>
      </c>
      <c r="C2133" s="9" t="str">
        <f t="shared" si="237"/>
        <v>Puno</v>
      </c>
      <c r="D2133" s="9" t="str">
        <f t="shared" si="238"/>
        <v>No Reporta</v>
      </c>
      <c r="E2133" s="9" t="str">
        <f t="shared" si="239"/>
        <v>No Reporta</v>
      </c>
      <c r="F2133" s="194" t="str">
        <f>+'Información ELECTRO PUNO'!E2113</f>
        <v>BT</v>
      </c>
      <c r="G2133" s="194">
        <f>+'Información ELECTRO PUNO'!G2113</f>
        <v>8</v>
      </c>
      <c r="H2133" s="9" t="str">
        <f t="shared" si="240"/>
        <v>Poste</v>
      </c>
      <c r="I2133" s="194" t="str">
        <f>+'Información ELECTRO PUNO'!F2113</f>
        <v>Concreto Armado</v>
      </c>
      <c r="J2133" s="194" t="str">
        <f>+'Información ELECTRO PUNO'!B2113</f>
        <v>PPC06</v>
      </c>
      <c r="K2133" s="9" t="str">
        <f t="shared" si="242"/>
        <v>POSTE DE CONCRETO ARMADO DE  8/300/120/240</v>
      </c>
      <c r="L2133" s="139">
        <f t="shared" si="243"/>
        <v>0.14000000000000001</v>
      </c>
    </row>
    <row r="2134" spans="1:12" x14ac:dyDescent="0.25">
      <c r="A2134" s="193">
        <f>+'Información ELECTRO PUNO'!A2114</f>
        <v>2113</v>
      </c>
      <c r="B2134" s="26" t="str">
        <f t="shared" si="241"/>
        <v>SICODI</v>
      </c>
      <c r="C2134" s="9" t="str">
        <f t="shared" ref="C2134:C2197" si="244">+$C$10</f>
        <v>Puno</v>
      </c>
      <c r="D2134" s="9" t="str">
        <f t="shared" ref="D2134:D2197" si="245">+$D$10</f>
        <v>No Reporta</v>
      </c>
      <c r="E2134" s="9" t="str">
        <f t="shared" ref="E2134:E2197" si="246">+$E$10</f>
        <v>No Reporta</v>
      </c>
      <c r="F2134" s="194" t="str">
        <f>+'Información ELECTRO PUNO'!E2114</f>
        <v>BT</v>
      </c>
      <c r="G2134" s="194">
        <f>+'Información ELECTRO PUNO'!G2114</f>
        <v>8</v>
      </c>
      <c r="H2134" s="9" t="str">
        <f t="shared" ref="H2134:H2197" si="247">+$H$10</f>
        <v>Poste</v>
      </c>
      <c r="I2134" s="194" t="str">
        <f>+'Información ELECTRO PUNO'!F2114</f>
        <v>Concreto Armado</v>
      </c>
      <c r="J2134" s="194" t="str">
        <f>+'Información ELECTRO PUNO'!B2114</f>
        <v>PPC06</v>
      </c>
      <c r="K2134" s="9" t="str">
        <f t="shared" si="242"/>
        <v>POSTE DE CONCRETO ARMADO DE  8/300/120/240</v>
      </c>
      <c r="L2134" s="139">
        <f t="shared" si="243"/>
        <v>0.14000000000000001</v>
      </c>
    </row>
    <row r="2135" spans="1:12" x14ac:dyDescent="0.25">
      <c r="A2135" s="193">
        <f>+'Información ELECTRO PUNO'!A2115</f>
        <v>2114</v>
      </c>
      <c r="B2135" s="26" t="str">
        <f t="shared" ref="B2135:B2198" si="248">+INDEX($B$8:$B$16,MATCH(J2135,$J$8:$J$16,0))</f>
        <v>SICODI</v>
      </c>
      <c r="C2135" s="9" t="str">
        <f t="shared" si="244"/>
        <v>Puno</v>
      </c>
      <c r="D2135" s="9" t="str">
        <f t="shared" si="245"/>
        <v>No Reporta</v>
      </c>
      <c r="E2135" s="9" t="str">
        <f t="shared" si="246"/>
        <v>No Reporta</v>
      </c>
      <c r="F2135" s="194" t="str">
        <f>+'Información ELECTRO PUNO'!E2115</f>
        <v>BT</v>
      </c>
      <c r="G2135" s="194">
        <f>+'Información ELECTRO PUNO'!G2115</f>
        <v>8</v>
      </c>
      <c r="H2135" s="9" t="str">
        <f t="shared" si="247"/>
        <v>Poste</v>
      </c>
      <c r="I2135" s="194" t="str">
        <f>+'Información ELECTRO PUNO'!F2115</f>
        <v>Concreto Armado</v>
      </c>
      <c r="J2135" s="194" t="str">
        <f>+'Información ELECTRO PUNO'!B2115</f>
        <v>PPC06</v>
      </c>
      <c r="K2135" s="9" t="str">
        <f t="shared" ref="K2135:K2198" si="249">+VLOOKUP(J2135,$J$8:$K$16,2,FALSE)</f>
        <v>POSTE DE CONCRETO ARMADO DE  8/300/120/240</v>
      </c>
      <c r="L2135" s="139">
        <f t="shared" ref="L2135:L2198" si="250">+VLOOKUP(J2135,$J$8:$U$16,12,FALSE)</f>
        <v>0.14000000000000001</v>
      </c>
    </row>
    <row r="2136" spans="1:12" x14ac:dyDescent="0.25">
      <c r="A2136" s="193">
        <f>+'Información ELECTRO PUNO'!A2116</f>
        <v>2115</v>
      </c>
      <c r="B2136" s="26" t="str">
        <f t="shared" si="248"/>
        <v>SICODI</v>
      </c>
      <c r="C2136" s="9" t="str">
        <f t="shared" si="244"/>
        <v>Puno</v>
      </c>
      <c r="D2136" s="9" t="str">
        <f t="shared" si="245"/>
        <v>No Reporta</v>
      </c>
      <c r="E2136" s="9" t="str">
        <f t="shared" si="246"/>
        <v>No Reporta</v>
      </c>
      <c r="F2136" s="194" t="str">
        <f>+'Información ELECTRO PUNO'!E2116</f>
        <v>BT</v>
      </c>
      <c r="G2136" s="194">
        <f>+'Información ELECTRO PUNO'!G2116</f>
        <v>8</v>
      </c>
      <c r="H2136" s="9" t="str">
        <f t="shared" si="247"/>
        <v>Poste</v>
      </c>
      <c r="I2136" s="194" t="str">
        <f>+'Información ELECTRO PUNO'!F2116</f>
        <v>Concreto Armado</v>
      </c>
      <c r="J2136" s="194" t="str">
        <f>+'Información ELECTRO PUNO'!B2116</f>
        <v>PPC06</v>
      </c>
      <c r="K2136" s="9" t="str">
        <f t="shared" si="249"/>
        <v>POSTE DE CONCRETO ARMADO DE  8/300/120/240</v>
      </c>
      <c r="L2136" s="139">
        <f t="shared" si="250"/>
        <v>0.14000000000000001</v>
      </c>
    </row>
    <row r="2137" spans="1:12" x14ac:dyDescent="0.25">
      <c r="A2137" s="193">
        <f>+'Información ELECTRO PUNO'!A2117</f>
        <v>2116</v>
      </c>
      <c r="B2137" s="26" t="str">
        <f t="shared" si="248"/>
        <v>SICODI</v>
      </c>
      <c r="C2137" s="9" t="str">
        <f t="shared" si="244"/>
        <v>Puno</v>
      </c>
      <c r="D2137" s="9" t="str">
        <f t="shared" si="245"/>
        <v>No Reporta</v>
      </c>
      <c r="E2137" s="9" t="str">
        <f t="shared" si="246"/>
        <v>No Reporta</v>
      </c>
      <c r="F2137" s="194" t="str">
        <f>+'Información ELECTRO PUNO'!E2117</f>
        <v>BT</v>
      </c>
      <c r="G2137" s="194">
        <f>+'Información ELECTRO PUNO'!G2117</f>
        <v>8</v>
      </c>
      <c r="H2137" s="9" t="str">
        <f t="shared" si="247"/>
        <v>Poste</v>
      </c>
      <c r="I2137" s="194" t="str">
        <f>+'Información ELECTRO PUNO'!F2117</f>
        <v>Concreto Armado</v>
      </c>
      <c r="J2137" s="194" t="str">
        <f>+'Información ELECTRO PUNO'!B2117</f>
        <v>PPC06</v>
      </c>
      <c r="K2137" s="9" t="str">
        <f t="shared" si="249"/>
        <v>POSTE DE CONCRETO ARMADO DE  8/300/120/240</v>
      </c>
      <c r="L2137" s="139">
        <f t="shared" si="250"/>
        <v>0.14000000000000001</v>
      </c>
    </row>
    <row r="2138" spans="1:12" x14ac:dyDescent="0.25">
      <c r="A2138" s="193">
        <f>+'Información ELECTRO PUNO'!A2118</f>
        <v>2117</v>
      </c>
      <c r="B2138" s="26" t="str">
        <f t="shared" si="248"/>
        <v>SICODI</v>
      </c>
      <c r="C2138" s="9" t="str">
        <f t="shared" si="244"/>
        <v>Puno</v>
      </c>
      <c r="D2138" s="9" t="str">
        <f t="shared" si="245"/>
        <v>No Reporta</v>
      </c>
      <c r="E2138" s="9" t="str">
        <f t="shared" si="246"/>
        <v>No Reporta</v>
      </c>
      <c r="F2138" s="194" t="str">
        <f>+'Información ELECTRO PUNO'!E2118</f>
        <v>BT</v>
      </c>
      <c r="G2138" s="194">
        <f>+'Información ELECTRO PUNO'!G2118</f>
        <v>8</v>
      </c>
      <c r="H2138" s="9" t="str">
        <f t="shared" si="247"/>
        <v>Poste</v>
      </c>
      <c r="I2138" s="194" t="str">
        <f>+'Información ELECTRO PUNO'!F2118</f>
        <v>Concreto Armado</v>
      </c>
      <c r="J2138" s="194" t="str">
        <f>+'Información ELECTRO PUNO'!B2118</f>
        <v>PPC06</v>
      </c>
      <c r="K2138" s="9" t="str">
        <f t="shared" si="249"/>
        <v>POSTE DE CONCRETO ARMADO DE  8/300/120/240</v>
      </c>
      <c r="L2138" s="139">
        <f t="shared" si="250"/>
        <v>0.14000000000000001</v>
      </c>
    </row>
    <row r="2139" spans="1:12" x14ac:dyDescent="0.25">
      <c r="A2139" s="193">
        <f>+'Información ELECTRO PUNO'!A2119</f>
        <v>2118</v>
      </c>
      <c r="B2139" s="26" t="str">
        <f t="shared" si="248"/>
        <v>SICODI</v>
      </c>
      <c r="C2139" s="9" t="str">
        <f t="shared" si="244"/>
        <v>Puno</v>
      </c>
      <c r="D2139" s="9" t="str">
        <f t="shared" si="245"/>
        <v>No Reporta</v>
      </c>
      <c r="E2139" s="9" t="str">
        <f t="shared" si="246"/>
        <v>No Reporta</v>
      </c>
      <c r="F2139" s="194" t="str">
        <f>+'Información ELECTRO PUNO'!E2119</f>
        <v>BT</v>
      </c>
      <c r="G2139" s="194">
        <f>+'Información ELECTRO PUNO'!G2119</f>
        <v>8</v>
      </c>
      <c r="H2139" s="9" t="str">
        <f t="shared" si="247"/>
        <v>Poste</v>
      </c>
      <c r="I2139" s="194" t="str">
        <f>+'Información ELECTRO PUNO'!F2119</f>
        <v>Concreto Armado</v>
      </c>
      <c r="J2139" s="194" t="str">
        <f>+'Información ELECTRO PUNO'!B2119</f>
        <v>PPC06</v>
      </c>
      <c r="K2139" s="9" t="str">
        <f t="shared" si="249"/>
        <v>POSTE DE CONCRETO ARMADO DE  8/300/120/240</v>
      </c>
      <c r="L2139" s="139">
        <f t="shared" si="250"/>
        <v>0.14000000000000001</v>
      </c>
    </row>
    <row r="2140" spans="1:12" x14ac:dyDescent="0.25">
      <c r="A2140" s="193">
        <f>+'Información ELECTRO PUNO'!A2120</f>
        <v>2119</v>
      </c>
      <c r="B2140" s="26" t="str">
        <f t="shared" si="248"/>
        <v>SICODI</v>
      </c>
      <c r="C2140" s="9" t="str">
        <f t="shared" si="244"/>
        <v>Puno</v>
      </c>
      <c r="D2140" s="9" t="str">
        <f t="shared" si="245"/>
        <v>No Reporta</v>
      </c>
      <c r="E2140" s="9" t="str">
        <f t="shared" si="246"/>
        <v>No Reporta</v>
      </c>
      <c r="F2140" s="194" t="str">
        <f>+'Información ELECTRO PUNO'!E2120</f>
        <v>BT</v>
      </c>
      <c r="G2140" s="194">
        <f>+'Información ELECTRO PUNO'!G2120</f>
        <v>8</v>
      </c>
      <c r="H2140" s="9" t="str">
        <f t="shared" si="247"/>
        <v>Poste</v>
      </c>
      <c r="I2140" s="194" t="str">
        <f>+'Información ELECTRO PUNO'!F2120</f>
        <v>Concreto Armado</v>
      </c>
      <c r="J2140" s="194" t="str">
        <f>+'Información ELECTRO PUNO'!B2120</f>
        <v>PPC06</v>
      </c>
      <c r="K2140" s="9" t="str">
        <f t="shared" si="249"/>
        <v>POSTE DE CONCRETO ARMADO DE  8/300/120/240</v>
      </c>
      <c r="L2140" s="139">
        <f t="shared" si="250"/>
        <v>0.14000000000000001</v>
      </c>
    </row>
    <row r="2141" spans="1:12" x14ac:dyDescent="0.25">
      <c r="A2141" s="193">
        <f>+'Información ELECTRO PUNO'!A2121</f>
        <v>2120</v>
      </c>
      <c r="B2141" s="26" t="str">
        <f t="shared" si="248"/>
        <v>SICODI</v>
      </c>
      <c r="C2141" s="9" t="str">
        <f t="shared" si="244"/>
        <v>Puno</v>
      </c>
      <c r="D2141" s="9" t="str">
        <f t="shared" si="245"/>
        <v>No Reporta</v>
      </c>
      <c r="E2141" s="9" t="str">
        <f t="shared" si="246"/>
        <v>No Reporta</v>
      </c>
      <c r="F2141" s="194" t="str">
        <f>+'Información ELECTRO PUNO'!E2121</f>
        <v>BT</v>
      </c>
      <c r="G2141" s="194">
        <f>+'Información ELECTRO PUNO'!G2121</f>
        <v>8</v>
      </c>
      <c r="H2141" s="9" t="str">
        <f t="shared" si="247"/>
        <v>Poste</v>
      </c>
      <c r="I2141" s="194" t="str">
        <f>+'Información ELECTRO PUNO'!F2121</f>
        <v>Concreto Armado</v>
      </c>
      <c r="J2141" s="194" t="str">
        <f>+'Información ELECTRO PUNO'!B2121</f>
        <v>PPC06</v>
      </c>
      <c r="K2141" s="9" t="str">
        <f t="shared" si="249"/>
        <v>POSTE DE CONCRETO ARMADO DE  8/300/120/240</v>
      </c>
      <c r="L2141" s="139">
        <f t="shared" si="250"/>
        <v>0.14000000000000001</v>
      </c>
    </row>
    <row r="2142" spans="1:12" x14ac:dyDescent="0.25">
      <c r="A2142" s="193">
        <f>+'Información ELECTRO PUNO'!A2122</f>
        <v>2121</v>
      </c>
      <c r="B2142" s="26" t="str">
        <f t="shared" si="248"/>
        <v>SICODI</v>
      </c>
      <c r="C2142" s="9" t="str">
        <f t="shared" si="244"/>
        <v>Puno</v>
      </c>
      <c r="D2142" s="9" t="str">
        <f t="shared" si="245"/>
        <v>No Reporta</v>
      </c>
      <c r="E2142" s="9" t="str">
        <f t="shared" si="246"/>
        <v>No Reporta</v>
      </c>
      <c r="F2142" s="194" t="str">
        <f>+'Información ELECTRO PUNO'!E2122</f>
        <v>BT</v>
      </c>
      <c r="G2142" s="194">
        <f>+'Información ELECTRO PUNO'!G2122</f>
        <v>8</v>
      </c>
      <c r="H2142" s="9" t="str">
        <f t="shared" si="247"/>
        <v>Poste</v>
      </c>
      <c r="I2142" s="194" t="str">
        <f>+'Información ELECTRO PUNO'!F2122</f>
        <v>Concreto Armado</v>
      </c>
      <c r="J2142" s="194" t="str">
        <f>+'Información ELECTRO PUNO'!B2122</f>
        <v>PPC06</v>
      </c>
      <c r="K2142" s="9" t="str">
        <f t="shared" si="249"/>
        <v>POSTE DE CONCRETO ARMADO DE  8/300/120/240</v>
      </c>
      <c r="L2142" s="139">
        <f t="shared" si="250"/>
        <v>0.14000000000000001</v>
      </c>
    </row>
    <row r="2143" spans="1:12" x14ac:dyDescent="0.25">
      <c r="A2143" s="193">
        <f>+'Información ELECTRO PUNO'!A2123</f>
        <v>2122</v>
      </c>
      <c r="B2143" s="26" t="str">
        <f t="shared" si="248"/>
        <v>SICODI</v>
      </c>
      <c r="C2143" s="9" t="str">
        <f t="shared" si="244"/>
        <v>Puno</v>
      </c>
      <c r="D2143" s="9" t="str">
        <f t="shared" si="245"/>
        <v>No Reporta</v>
      </c>
      <c r="E2143" s="9" t="str">
        <f t="shared" si="246"/>
        <v>No Reporta</v>
      </c>
      <c r="F2143" s="194" t="str">
        <f>+'Información ELECTRO PUNO'!E2123</f>
        <v>BT</v>
      </c>
      <c r="G2143" s="194">
        <f>+'Información ELECTRO PUNO'!G2123</f>
        <v>8</v>
      </c>
      <c r="H2143" s="9" t="str">
        <f t="shared" si="247"/>
        <v>Poste</v>
      </c>
      <c r="I2143" s="194" t="str">
        <f>+'Información ELECTRO PUNO'!F2123</f>
        <v>Concreto Armado</v>
      </c>
      <c r="J2143" s="194" t="str">
        <f>+'Información ELECTRO PUNO'!B2123</f>
        <v>PPC06</v>
      </c>
      <c r="K2143" s="9" t="str">
        <f t="shared" si="249"/>
        <v>POSTE DE CONCRETO ARMADO DE  8/300/120/240</v>
      </c>
      <c r="L2143" s="139">
        <f t="shared" si="250"/>
        <v>0.14000000000000001</v>
      </c>
    </row>
    <row r="2144" spans="1:12" x14ac:dyDescent="0.25">
      <c r="A2144" s="193">
        <f>+'Información ELECTRO PUNO'!A2124</f>
        <v>2123</v>
      </c>
      <c r="B2144" s="26" t="str">
        <f t="shared" si="248"/>
        <v>SICODI</v>
      </c>
      <c r="C2144" s="9" t="str">
        <f t="shared" si="244"/>
        <v>Puno</v>
      </c>
      <c r="D2144" s="9" t="str">
        <f t="shared" si="245"/>
        <v>No Reporta</v>
      </c>
      <c r="E2144" s="9" t="str">
        <f t="shared" si="246"/>
        <v>No Reporta</v>
      </c>
      <c r="F2144" s="194" t="str">
        <f>+'Información ELECTRO PUNO'!E2124</f>
        <v>BT</v>
      </c>
      <c r="G2144" s="194">
        <f>+'Información ELECTRO PUNO'!G2124</f>
        <v>8</v>
      </c>
      <c r="H2144" s="9" t="str">
        <f t="shared" si="247"/>
        <v>Poste</v>
      </c>
      <c r="I2144" s="194" t="str">
        <f>+'Información ELECTRO PUNO'!F2124</f>
        <v>Concreto Armado</v>
      </c>
      <c r="J2144" s="194" t="str">
        <f>+'Información ELECTRO PUNO'!B2124</f>
        <v>PPC06</v>
      </c>
      <c r="K2144" s="9" t="str">
        <f t="shared" si="249"/>
        <v>POSTE DE CONCRETO ARMADO DE  8/300/120/240</v>
      </c>
      <c r="L2144" s="139">
        <f t="shared" si="250"/>
        <v>0.14000000000000001</v>
      </c>
    </row>
    <row r="2145" spans="1:12" x14ac:dyDescent="0.25">
      <c r="A2145" s="193">
        <f>+'Información ELECTRO PUNO'!A2125</f>
        <v>2124</v>
      </c>
      <c r="B2145" s="26" t="str">
        <f t="shared" si="248"/>
        <v>SICODI</v>
      </c>
      <c r="C2145" s="9" t="str">
        <f t="shared" si="244"/>
        <v>Puno</v>
      </c>
      <c r="D2145" s="9" t="str">
        <f t="shared" si="245"/>
        <v>No Reporta</v>
      </c>
      <c r="E2145" s="9" t="str">
        <f t="shared" si="246"/>
        <v>No Reporta</v>
      </c>
      <c r="F2145" s="194" t="str">
        <f>+'Información ELECTRO PUNO'!E2125</f>
        <v>BT</v>
      </c>
      <c r="G2145" s="194">
        <f>+'Información ELECTRO PUNO'!G2125</f>
        <v>8</v>
      </c>
      <c r="H2145" s="9" t="str">
        <f t="shared" si="247"/>
        <v>Poste</v>
      </c>
      <c r="I2145" s="194" t="str">
        <f>+'Información ELECTRO PUNO'!F2125</f>
        <v>Concreto Armado</v>
      </c>
      <c r="J2145" s="194" t="str">
        <f>+'Información ELECTRO PUNO'!B2125</f>
        <v>PPC06</v>
      </c>
      <c r="K2145" s="9" t="str">
        <f t="shared" si="249"/>
        <v>POSTE DE CONCRETO ARMADO DE  8/300/120/240</v>
      </c>
      <c r="L2145" s="139">
        <f t="shared" si="250"/>
        <v>0.14000000000000001</v>
      </c>
    </row>
    <row r="2146" spans="1:12" x14ac:dyDescent="0.25">
      <c r="A2146" s="193">
        <f>+'Información ELECTRO PUNO'!A2126</f>
        <v>2125</v>
      </c>
      <c r="B2146" s="26" t="str">
        <f t="shared" si="248"/>
        <v>SICODI</v>
      </c>
      <c r="C2146" s="9" t="str">
        <f t="shared" si="244"/>
        <v>Puno</v>
      </c>
      <c r="D2146" s="9" t="str">
        <f t="shared" si="245"/>
        <v>No Reporta</v>
      </c>
      <c r="E2146" s="9" t="str">
        <f t="shared" si="246"/>
        <v>No Reporta</v>
      </c>
      <c r="F2146" s="194" t="str">
        <f>+'Información ELECTRO PUNO'!E2126</f>
        <v>BT</v>
      </c>
      <c r="G2146" s="194">
        <f>+'Información ELECTRO PUNO'!G2126</f>
        <v>8</v>
      </c>
      <c r="H2146" s="9" t="str">
        <f t="shared" si="247"/>
        <v>Poste</v>
      </c>
      <c r="I2146" s="194" t="str">
        <f>+'Información ELECTRO PUNO'!F2126</f>
        <v>Concreto Armado</v>
      </c>
      <c r="J2146" s="194" t="str">
        <f>+'Información ELECTRO PUNO'!B2126</f>
        <v>PPC06</v>
      </c>
      <c r="K2146" s="9" t="str">
        <f t="shared" si="249"/>
        <v>POSTE DE CONCRETO ARMADO DE  8/300/120/240</v>
      </c>
      <c r="L2146" s="139">
        <f t="shared" si="250"/>
        <v>0.14000000000000001</v>
      </c>
    </row>
    <row r="2147" spans="1:12" x14ac:dyDescent="0.25">
      <c r="A2147" s="193">
        <f>+'Información ELECTRO PUNO'!A2127</f>
        <v>2126</v>
      </c>
      <c r="B2147" s="26" t="str">
        <f t="shared" si="248"/>
        <v>SICODI</v>
      </c>
      <c r="C2147" s="9" t="str">
        <f t="shared" si="244"/>
        <v>Puno</v>
      </c>
      <c r="D2147" s="9" t="str">
        <f t="shared" si="245"/>
        <v>No Reporta</v>
      </c>
      <c r="E2147" s="9" t="str">
        <f t="shared" si="246"/>
        <v>No Reporta</v>
      </c>
      <c r="F2147" s="194" t="str">
        <f>+'Información ELECTRO PUNO'!E2127</f>
        <v>BT</v>
      </c>
      <c r="G2147" s="194">
        <f>+'Información ELECTRO PUNO'!G2127</f>
        <v>8</v>
      </c>
      <c r="H2147" s="9" t="str">
        <f t="shared" si="247"/>
        <v>Poste</v>
      </c>
      <c r="I2147" s="194" t="str">
        <f>+'Información ELECTRO PUNO'!F2127</f>
        <v>Concreto Armado</v>
      </c>
      <c r="J2147" s="194" t="str">
        <f>+'Información ELECTRO PUNO'!B2127</f>
        <v>PPC06</v>
      </c>
      <c r="K2147" s="9" t="str">
        <f t="shared" si="249"/>
        <v>POSTE DE CONCRETO ARMADO DE  8/300/120/240</v>
      </c>
      <c r="L2147" s="139">
        <f t="shared" si="250"/>
        <v>0.14000000000000001</v>
      </c>
    </row>
    <row r="2148" spans="1:12" x14ac:dyDescent="0.25">
      <c r="A2148" s="193">
        <f>+'Información ELECTRO PUNO'!A2128</f>
        <v>2127</v>
      </c>
      <c r="B2148" s="26" t="str">
        <f t="shared" si="248"/>
        <v>SICODI</v>
      </c>
      <c r="C2148" s="9" t="str">
        <f t="shared" si="244"/>
        <v>Puno</v>
      </c>
      <c r="D2148" s="9" t="str">
        <f t="shared" si="245"/>
        <v>No Reporta</v>
      </c>
      <c r="E2148" s="9" t="str">
        <f t="shared" si="246"/>
        <v>No Reporta</v>
      </c>
      <c r="F2148" s="194" t="str">
        <f>+'Información ELECTRO PUNO'!E2128</f>
        <v>BT</v>
      </c>
      <c r="G2148" s="194">
        <f>+'Información ELECTRO PUNO'!G2128</f>
        <v>8</v>
      </c>
      <c r="H2148" s="9" t="str">
        <f t="shared" si="247"/>
        <v>Poste</v>
      </c>
      <c r="I2148" s="194" t="str">
        <f>+'Información ELECTRO PUNO'!F2128</f>
        <v>Concreto Armado</v>
      </c>
      <c r="J2148" s="194" t="str">
        <f>+'Información ELECTRO PUNO'!B2128</f>
        <v>PPC06</v>
      </c>
      <c r="K2148" s="9" t="str">
        <f t="shared" si="249"/>
        <v>POSTE DE CONCRETO ARMADO DE  8/300/120/240</v>
      </c>
      <c r="L2148" s="139">
        <f t="shared" si="250"/>
        <v>0.14000000000000001</v>
      </c>
    </row>
    <row r="2149" spans="1:12" x14ac:dyDescent="0.25">
      <c r="A2149" s="193">
        <f>+'Información ELECTRO PUNO'!A2129</f>
        <v>2128</v>
      </c>
      <c r="B2149" s="26" t="str">
        <f t="shared" si="248"/>
        <v>SICODI</v>
      </c>
      <c r="C2149" s="9" t="str">
        <f t="shared" si="244"/>
        <v>Puno</v>
      </c>
      <c r="D2149" s="9" t="str">
        <f t="shared" si="245"/>
        <v>No Reporta</v>
      </c>
      <c r="E2149" s="9" t="str">
        <f t="shared" si="246"/>
        <v>No Reporta</v>
      </c>
      <c r="F2149" s="194" t="str">
        <f>+'Información ELECTRO PUNO'!E2129</f>
        <v>BT</v>
      </c>
      <c r="G2149" s="194">
        <f>+'Información ELECTRO PUNO'!G2129</f>
        <v>8</v>
      </c>
      <c r="H2149" s="9" t="str">
        <f t="shared" si="247"/>
        <v>Poste</v>
      </c>
      <c r="I2149" s="194" t="str">
        <f>+'Información ELECTRO PUNO'!F2129</f>
        <v>Concreto Armado</v>
      </c>
      <c r="J2149" s="194" t="str">
        <f>+'Información ELECTRO PUNO'!B2129</f>
        <v>PPC06</v>
      </c>
      <c r="K2149" s="9" t="str">
        <f t="shared" si="249"/>
        <v>POSTE DE CONCRETO ARMADO DE  8/300/120/240</v>
      </c>
      <c r="L2149" s="139">
        <f t="shared" si="250"/>
        <v>0.14000000000000001</v>
      </c>
    </row>
    <row r="2150" spans="1:12" x14ac:dyDescent="0.25">
      <c r="A2150" s="193">
        <f>+'Información ELECTRO PUNO'!A2130</f>
        <v>2129</v>
      </c>
      <c r="B2150" s="26" t="str">
        <f t="shared" si="248"/>
        <v>SICODI</v>
      </c>
      <c r="C2150" s="9" t="str">
        <f t="shared" si="244"/>
        <v>Puno</v>
      </c>
      <c r="D2150" s="9" t="str">
        <f t="shared" si="245"/>
        <v>No Reporta</v>
      </c>
      <c r="E2150" s="9" t="str">
        <f t="shared" si="246"/>
        <v>No Reporta</v>
      </c>
      <c r="F2150" s="194" t="str">
        <f>+'Información ELECTRO PUNO'!E2130</f>
        <v>BT</v>
      </c>
      <c r="G2150" s="194">
        <f>+'Información ELECTRO PUNO'!G2130</f>
        <v>8</v>
      </c>
      <c r="H2150" s="9" t="str">
        <f t="shared" si="247"/>
        <v>Poste</v>
      </c>
      <c r="I2150" s="194" t="str">
        <f>+'Información ELECTRO PUNO'!F2130</f>
        <v>Concreto Armado</v>
      </c>
      <c r="J2150" s="194" t="str">
        <f>+'Información ELECTRO PUNO'!B2130</f>
        <v>PPC06</v>
      </c>
      <c r="K2150" s="9" t="str">
        <f t="shared" si="249"/>
        <v>POSTE DE CONCRETO ARMADO DE  8/300/120/240</v>
      </c>
      <c r="L2150" s="139">
        <f t="shared" si="250"/>
        <v>0.14000000000000001</v>
      </c>
    </row>
    <row r="2151" spans="1:12" x14ac:dyDescent="0.25">
      <c r="A2151" s="193">
        <f>+'Información ELECTRO PUNO'!A2131</f>
        <v>2130</v>
      </c>
      <c r="B2151" s="26" t="str">
        <f t="shared" si="248"/>
        <v>SICODI</v>
      </c>
      <c r="C2151" s="9" t="str">
        <f t="shared" si="244"/>
        <v>Puno</v>
      </c>
      <c r="D2151" s="9" t="str">
        <f t="shared" si="245"/>
        <v>No Reporta</v>
      </c>
      <c r="E2151" s="9" t="str">
        <f t="shared" si="246"/>
        <v>No Reporta</v>
      </c>
      <c r="F2151" s="194" t="str">
        <f>+'Información ELECTRO PUNO'!E2131</f>
        <v>BT</v>
      </c>
      <c r="G2151" s="194">
        <f>+'Información ELECTRO PUNO'!G2131</f>
        <v>8</v>
      </c>
      <c r="H2151" s="9" t="str">
        <f t="shared" si="247"/>
        <v>Poste</v>
      </c>
      <c r="I2151" s="194" t="str">
        <f>+'Información ELECTRO PUNO'!F2131</f>
        <v>Concreto Armado</v>
      </c>
      <c r="J2151" s="194" t="str">
        <f>+'Información ELECTRO PUNO'!B2131</f>
        <v>PPC06</v>
      </c>
      <c r="K2151" s="9" t="str">
        <f t="shared" si="249"/>
        <v>POSTE DE CONCRETO ARMADO DE  8/300/120/240</v>
      </c>
      <c r="L2151" s="139">
        <f t="shared" si="250"/>
        <v>0.14000000000000001</v>
      </c>
    </row>
    <row r="2152" spans="1:12" x14ac:dyDescent="0.25">
      <c r="A2152" s="193">
        <f>+'Información ELECTRO PUNO'!A2132</f>
        <v>2131</v>
      </c>
      <c r="B2152" s="26" t="str">
        <f t="shared" si="248"/>
        <v>SICODI</v>
      </c>
      <c r="C2152" s="9" t="str">
        <f t="shared" si="244"/>
        <v>Puno</v>
      </c>
      <c r="D2152" s="9" t="str">
        <f t="shared" si="245"/>
        <v>No Reporta</v>
      </c>
      <c r="E2152" s="9" t="str">
        <f t="shared" si="246"/>
        <v>No Reporta</v>
      </c>
      <c r="F2152" s="194" t="str">
        <f>+'Información ELECTRO PUNO'!E2132</f>
        <v>BT</v>
      </c>
      <c r="G2152" s="194">
        <f>+'Información ELECTRO PUNO'!G2132</f>
        <v>8</v>
      </c>
      <c r="H2152" s="9" t="str">
        <f t="shared" si="247"/>
        <v>Poste</v>
      </c>
      <c r="I2152" s="194" t="str">
        <f>+'Información ELECTRO PUNO'!F2132</f>
        <v>Concreto Armado</v>
      </c>
      <c r="J2152" s="194" t="str">
        <f>+'Información ELECTRO PUNO'!B2132</f>
        <v>PPC06</v>
      </c>
      <c r="K2152" s="9" t="str">
        <f t="shared" si="249"/>
        <v>POSTE DE CONCRETO ARMADO DE  8/300/120/240</v>
      </c>
      <c r="L2152" s="139">
        <f t="shared" si="250"/>
        <v>0.14000000000000001</v>
      </c>
    </row>
    <row r="2153" spans="1:12" x14ac:dyDescent="0.25">
      <c r="A2153" s="193">
        <f>+'Información ELECTRO PUNO'!A2133</f>
        <v>2132</v>
      </c>
      <c r="B2153" s="26" t="str">
        <f t="shared" si="248"/>
        <v>SICODI</v>
      </c>
      <c r="C2153" s="9" t="str">
        <f t="shared" si="244"/>
        <v>Puno</v>
      </c>
      <c r="D2153" s="9" t="str">
        <f t="shared" si="245"/>
        <v>No Reporta</v>
      </c>
      <c r="E2153" s="9" t="str">
        <f t="shared" si="246"/>
        <v>No Reporta</v>
      </c>
      <c r="F2153" s="194" t="str">
        <f>+'Información ELECTRO PUNO'!E2133</f>
        <v>BT</v>
      </c>
      <c r="G2153" s="194">
        <f>+'Información ELECTRO PUNO'!G2133</f>
        <v>8</v>
      </c>
      <c r="H2153" s="9" t="str">
        <f t="shared" si="247"/>
        <v>Poste</v>
      </c>
      <c r="I2153" s="194" t="str">
        <f>+'Información ELECTRO PUNO'!F2133</f>
        <v>Concreto Armado</v>
      </c>
      <c r="J2153" s="194" t="str">
        <f>+'Información ELECTRO PUNO'!B2133</f>
        <v>PPC06</v>
      </c>
      <c r="K2153" s="9" t="str">
        <f t="shared" si="249"/>
        <v>POSTE DE CONCRETO ARMADO DE  8/300/120/240</v>
      </c>
      <c r="L2153" s="139">
        <f t="shared" si="250"/>
        <v>0.14000000000000001</v>
      </c>
    </row>
    <row r="2154" spans="1:12" x14ac:dyDescent="0.25">
      <c r="A2154" s="193">
        <f>+'Información ELECTRO PUNO'!A2134</f>
        <v>2133</v>
      </c>
      <c r="B2154" s="26" t="str">
        <f t="shared" si="248"/>
        <v>SICODI</v>
      </c>
      <c r="C2154" s="9" t="str">
        <f t="shared" si="244"/>
        <v>Puno</v>
      </c>
      <c r="D2154" s="9" t="str">
        <f t="shared" si="245"/>
        <v>No Reporta</v>
      </c>
      <c r="E2154" s="9" t="str">
        <f t="shared" si="246"/>
        <v>No Reporta</v>
      </c>
      <c r="F2154" s="194" t="str">
        <f>+'Información ELECTRO PUNO'!E2134</f>
        <v>BT</v>
      </c>
      <c r="G2154" s="194">
        <f>+'Información ELECTRO PUNO'!G2134</f>
        <v>8</v>
      </c>
      <c r="H2154" s="9" t="str">
        <f t="shared" si="247"/>
        <v>Poste</v>
      </c>
      <c r="I2154" s="194" t="str">
        <f>+'Información ELECTRO PUNO'!F2134</f>
        <v>Concreto Armado</v>
      </c>
      <c r="J2154" s="194" t="str">
        <f>+'Información ELECTRO PUNO'!B2134</f>
        <v>PPC06</v>
      </c>
      <c r="K2154" s="9" t="str">
        <f t="shared" si="249"/>
        <v>POSTE DE CONCRETO ARMADO DE  8/300/120/240</v>
      </c>
      <c r="L2154" s="139">
        <f t="shared" si="250"/>
        <v>0.14000000000000001</v>
      </c>
    </row>
    <row r="2155" spans="1:12" x14ac:dyDescent="0.25">
      <c r="A2155" s="193">
        <f>+'Información ELECTRO PUNO'!A2135</f>
        <v>2134</v>
      </c>
      <c r="B2155" s="26" t="str">
        <f t="shared" si="248"/>
        <v>SICODI</v>
      </c>
      <c r="C2155" s="9" t="str">
        <f t="shared" si="244"/>
        <v>Puno</v>
      </c>
      <c r="D2155" s="9" t="str">
        <f t="shared" si="245"/>
        <v>No Reporta</v>
      </c>
      <c r="E2155" s="9" t="str">
        <f t="shared" si="246"/>
        <v>No Reporta</v>
      </c>
      <c r="F2155" s="194" t="str">
        <f>+'Información ELECTRO PUNO'!E2135</f>
        <v>BT</v>
      </c>
      <c r="G2155" s="194">
        <f>+'Información ELECTRO PUNO'!G2135</f>
        <v>8</v>
      </c>
      <c r="H2155" s="9" t="str">
        <f t="shared" si="247"/>
        <v>Poste</v>
      </c>
      <c r="I2155" s="194" t="str">
        <f>+'Información ELECTRO PUNO'!F2135</f>
        <v>Concreto Armado</v>
      </c>
      <c r="J2155" s="194" t="str">
        <f>+'Información ELECTRO PUNO'!B2135</f>
        <v>PPC06</v>
      </c>
      <c r="K2155" s="9" t="str">
        <f t="shared" si="249"/>
        <v>POSTE DE CONCRETO ARMADO DE  8/300/120/240</v>
      </c>
      <c r="L2155" s="139">
        <f t="shared" si="250"/>
        <v>0.14000000000000001</v>
      </c>
    </row>
    <row r="2156" spans="1:12" x14ac:dyDescent="0.25">
      <c r="A2156" s="193">
        <f>+'Información ELECTRO PUNO'!A2136</f>
        <v>2135</v>
      </c>
      <c r="B2156" s="26" t="str">
        <f t="shared" si="248"/>
        <v>SICODI</v>
      </c>
      <c r="C2156" s="9" t="str">
        <f t="shared" si="244"/>
        <v>Puno</v>
      </c>
      <c r="D2156" s="9" t="str">
        <f t="shared" si="245"/>
        <v>No Reporta</v>
      </c>
      <c r="E2156" s="9" t="str">
        <f t="shared" si="246"/>
        <v>No Reporta</v>
      </c>
      <c r="F2156" s="194" t="str">
        <f>+'Información ELECTRO PUNO'!E2136</f>
        <v>BT</v>
      </c>
      <c r="G2156" s="194">
        <f>+'Información ELECTRO PUNO'!G2136</f>
        <v>8</v>
      </c>
      <c r="H2156" s="9" t="str">
        <f t="shared" si="247"/>
        <v>Poste</v>
      </c>
      <c r="I2156" s="194" t="str">
        <f>+'Información ELECTRO PUNO'!F2136</f>
        <v>Concreto Armado</v>
      </c>
      <c r="J2156" s="194" t="str">
        <f>+'Información ELECTRO PUNO'!B2136</f>
        <v>PPC06</v>
      </c>
      <c r="K2156" s="9" t="str">
        <f t="shared" si="249"/>
        <v>POSTE DE CONCRETO ARMADO DE  8/300/120/240</v>
      </c>
      <c r="L2156" s="139">
        <f t="shared" si="250"/>
        <v>0.14000000000000001</v>
      </c>
    </row>
    <row r="2157" spans="1:12" x14ac:dyDescent="0.25">
      <c r="A2157" s="193">
        <f>+'Información ELECTRO PUNO'!A2137</f>
        <v>2136</v>
      </c>
      <c r="B2157" s="26" t="str">
        <f t="shared" si="248"/>
        <v>SICODI</v>
      </c>
      <c r="C2157" s="9" t="str">
        <f t="shared" si="244"/>
        <v>Puno</v>
      </c>
      <c r="D2157" s="9" t="str">
        <f t="shared" si="245"/>
        <v>No Reporta</v>
      </c>
      <c r="E2157" s="9" t="str">
        <f t="shared" si="246"/>
        <v>No Reporta</v>
      </c>
      <c r="F2157" s="194" t="str">
        <f>+'Información ELECTRO PUNO'!E2137</f>
        <v>MT</v>
      </c>
      <c r="G2157" s="194">
        <f>+'Información ELECTRO PUNO'!G2137</f>
        <v>13</v>
      </c>
      <c r="H2157" s="9" t="str">
        <f t="shared" si="247"/>
        <v>Poste</v>
      </c>
      <c r="I2157" s="194" t="str">
        <f>+'Información ELECTRO PUNO'!F2137</f>
        <v>Concreto Armado C</v>
      </c>
      <c r="J2157" s="194" t="str">
        <f>+'Información ELECTRO PUNO'!B2137</f>
        <v>PPC20</v>
      </c>
      <c r="K2157" s="9" t="str">
        <f t="shared" si="249"/>
        <v>POSTE DE CONCRETO ARMADO DE 13/400/150/345</v>
      </c>
      <c r="L2157" s="139">
        <f t="shared" si="250"/>
        <v>0.54</v>
      </c>
    </row>
    <row r="2158" spans="1:12" x14ac:dyDescent="0.25">
      <c r="A2158" s="193">
        <f>+'Información ELECTRO PUNO'!A2138</f>
        <v>2137</v>
      </c>
      <c r="B2158" s="26" t="str">
        <f t="shared" si="248"/>
        <v>SICODI</v>
      </c>
      <c r="C2158" s="9" t="str">
        <f t="shared" si="244"/>
        <v>Puno</v>
      </c>
      <c r="D2158" s="9" t="str">
        <f t="shared" si="245"/>
        <v>No Reporta</v>
      </c>
      <c r="E2158" s="9" t="str">
        <f t="shared" si="246"/>
        <v>No Reporta</v>
      </c>
      <c r="F2158" s="194" t="str">
        <f>+'Información ELECTRO PUNO'!E2138</f>
        <v>BT</v>
      </c>
      <c r="G2158" s="194">
        <f>+'Información ELECTRO PUNO'!G2138</f>
        <v>8</v>
      </c>
      <c r="H2158" s="9" t="str">
        <f t="shared" si="247"/>
        <v>Poste</v>
      </c>
      <c r="I2158" s="194" t="str">
        <f>+'Información ELECTRO PUNO'!F2138</f>
        <v>Concreto Armado</v>
      </c>
      <c r="J2158" s="194" t="str">
        <f>+'Información ELECTRO PUNO'!B2138</f>
        <v>PPC06</v>
      </c>
      <c r="K2158" s="9" t="str">
        <f t="shared" si="249"/>
        <v>POSTE DE CONCRETO ARMADO DE  8/300/120/240</v>
      </c>
      <c r="L2158" s="139">
        <f t="shared" si="250"/>
        <v>0.14000000000000001</v>
      </c>
    </row>
    <row r="2159" spans="1:12" x14ac:dyDescent="0.25">
      <c r="A2159" s="193">
        <f>+'Información ELECTRO PUNO'!A2139</f>
        <v>2138</v>
      </c>
      <c r="B2159" s="26" t="str">
        <f t="shared" si="248"/>
        <v>SICODI</v>
      </c>
      <c r="C2159" s="9" t="str">
        <f t="shared" si="244"/>
        <v>Puno</v>
      </c>
      <c r="D2159" s="9" t="str">
        <f t="shared" si="245"/>
        <v>No Reporta</v>
      </c>
      <c r="E2159" s="9" t="str">
        <f t="shared" si="246"/>
        <v>No Reporta</v>
      </c>
      <c r="F2159" s="194" t="str">
        <f>+'Información ELECTRO PUNO'!E2139</f>
        <v>MT</v>
      </c>
      <c r="G2159" s="194">
        <f>+'Información ELECTRO PUNO'!G2139</f>
        <v>13</v>
      </c>
      <c r="H2159" s="9" t="str">
        <f t="shared" si="247"/>
        <v>Poste</v>
      </c>
      <c r="I2159" s="194" t="str">
        <f>+'Información ELECTRO PUNO'!F2139</f>
        <v>Concreto Armado C</v>
      </c>
      <c r="J2159" s="194" t="str">
        <f>+'Información ELECTRO PUNO'!B2139</f>
        <v>PPC20</v>
      </c>
      <c r="K2159" s="9" t="str">
        <f t="shared" si="249"/>
        <v>POSTE DE CONCRETO ARMADO DE 13/400/150/345</v>
      </c>
      <c r="L2159" s="139">
        <f t="shared" si="250"/>
        <v>0.54</v>
      </c>
    </row>
    <row r="2160" spans="1:12" x14ac:dyDescent="0.25">
      <c r="A2160" s="193">
        <f>+'Información ELECTRO PUNO'!A2140</f>
        <v>2139</v>
      </c>
      <c r="B2160" s="26" t="str">
        <f t="shared" si="248"/>
        <v>SICODI</v>
      </c>
      <c r="C2160" s="9" t="str">
        <f t="shared" si="244"/>
        <v>Puno</v>
      </c>
      <c r="D2160" s="9" t="str">
        <f t="shared" si="245"/>
        <v>No Reporta</v>
      </c>
      <c r="E2160" s="9" t="str">
        <f t="shared" si="246"/>
        <v>No Reporta</v>
      </c>
      <c r="F2160" s="194" t="str">
        <f>+'Información ELECTRO PUNO'!E2140</f>
        <v>BT</v>
      </c>
      <c r="G2160" s="194">
        <f>+'Información ELECTRO PUNO'!G2140</f>
        <v>8</v>
      </c>
      <c r="H2160" s="9" t="str">
        <f t="shared" si="247"/>
        <v>Poste</v>
      </c>
      <c r="I2160" s="194" t="str">
        <f>+'Información ELECTRO PUNO'!F2140</f>
        <v>Concreto Armado</v>
      </c>
      <c r="J2160" s="194" t="str">
        <f>+'Información ELECTRO PUNO'!B2140</f>
        <v>PPC06</v>
      </c>
      <c r="K2160" s="9" t="str">
        <f t="shared" si="249"/>
        <v>POSTE DE CONCRETO ARMADO DE  8/300/120/240</v>
      </c>
      <c r="L2160" s="139">
        <f t="shared" si="250"/>
        <v>0.14000000000000001</v>
      </c>
    </row>
    <row r="2161" spans="1:12" x14ac:dyDescent="0.25">
      <c r="A2161" s="193">
        <f>+'Información ELECTRO PUNO'!A2141</f>
        <v>2140</v>
      </c>
      <c r="B2161" s="26" t="str">
        <f t="shared" si="248"/>
        <v>SICODI</v>
      </c>
      <c r="C2161" s="9" t="str">
        <f t="shared" si="244"/>
        <v>Puno</v>
      </c>
      <c r="D2161" s="9" t="str">
        <f t="shared" si="245"/>
        <v>No Reporta</v>
      </c>
      <c r="E2161" s="9" t="str">
        <f t="shared" si="246"/>
        <v>No Reporta</v>
      </c>
      <c r="F2161" s="194" t="str">
        <f>+'Información ELECTRO PUNO'!E2141</f>
        <v>BT</v>
      </c>
      <c r="G2161" s="194">
        <f>+'Información ELECTRO PUNO'!G2141</f>
        <v>8</v>
      </c>
      <c r="H2161" s="9" t="str">
        <f t="shared" si="247"/>
        <v>Poste</v>
      </c>
      <c r="I2161" s="194" t="str">
        <f>+'Información ELECTRO PUNO'!F2141</f>
        <v>Concreto Armado</v>
      </c>
      <c r="J2161" s="194" t="str">
        <f>+'Información ELECTRO PUNO'!B2141</f>
        <v>PPC06</v>
      </c>
      <c r="K2161" s="9" t="str">
        <f t="shared" si="249"/>
        <v>POSTE DE CONCRETO ARMADO DE  8/300/120/240</v>
      </c>
      <c r="L2161" s="139">
        <f t="shared" si="250"/>
        <v>0.14000000000000001</v>
      </c>
    </row>
    <row r="2162" spans="1:12" x14ac:dyDescent="0.25">
      <c r="A2162" s="193">
        <f>+'Información ELECTRO PUNO'!A2142</f>
        <v>2141</v>
      </c>
      <c r="B2162" s="26" t="str">
        <f t="shared" si="248"/>
        <v>SICODI</v>
      </c>
      <c r="C2162" s="9" t="str">
        <f t="shared" si="244"/>
        <v>Puno</v>
      </c>
      <c r="D2162" s="9" t="str">
        <f t="shared" si="245"/>
        <v>No Reporta</v>
      </c>
      <c r="E2162" s="9" t="str">
        <f t="shared" si="246"/>
        <v>No Reporta</v>
      </c>
      <c r="F2162" s="194" t="str">
        <f>+'Información ELECTRO PUNO'!E2142</f>
        <v>BT</v>
      </c>
      <c r="G2162" s="194">
        <f>+'Información ELECTRO PUNO'!G2142</f>
        <v>8</v>
      </c>
      <c r="H2162" s="9" t="str">
        <f t="shared" si="247"/>
        <v>Poste</v>
      </c>
      <c r="I2162" s="194" t="str">
        <f>+'Información ELECTRO PUNO'!F2142</f>
        <v>Concreto Armado</v>
      </c>
      <c r="J2162" s="194" t="str">
        <f>+'Información ELECTRO PUNO'!B2142</f>
        <v>PPC06</v>
      </c>
      <c r="K2162" s="9" t="str">
        <f t="shared" si="249"/>
        <v>POSTE DE CONCRETO ARMADO DE  8/300/120/240</v>
      </c>
      <c r="L2162" s="139">
        <f t="shared" si="250"/>
        <v>0.14000000000000001</v>
      </c>
    </row>
    <row r="2163" spans="1:12" x14ac:dyDescent="0.25">
      <c r="A2163" s="193">
        <f>+'Información ELECTRO PUNO'!A2143</f>
        <v>2142</v>
      </c>
      <c r="B2163" s="26" t="str">
        <f t="shared" si="248"/>
        <v>SICODI</v>
      </c>
      <c r="C2163" s="9" t="str">
        <f t="shared" si="244"/>
        <v>Puno</v>
      </c>
      <c r="D2163" s="9" t="str">
        <f t="shared" si="245"/>
        <v>No Reporta</v>
      </c>
      <c r="E2163" s="9" t="str">
        <f t="shared" si="246"/>
        <v>No Reporta</v>
      </c>
      <c r="F2163" s="194" t="str">
        <f>+'Información ELECTRO PUNO'!E2143</f>
        <v>MT</v>
      </c>
      <c r="G2163" s="194">
        <f>+'Información ELECTRO PUNO'!G2143</f>
        <v>13</v>
      </c>
      <c r="H2163" s="9" t="str">
        <f t="shared" si="247"/>
        <v>Poste</v>
      </c>
      <c r="I2163" s="194" t="str">
        <f>+'Información ELECTRO PUNO'!F2143</f>
        <v>Concreto Armado C</v>
      </c>
      <c r="J2163" s="194" t="str">
        <f>+'Información ELECTRO PUNO'!B2143</f>
        <v>PPC20</v>
      </c>
      <c r="K2163" s="9" t="str">
        <f t="shared" si="249"/>
        <v>POSTE DE CONCRETO ARMADO DE 13/400/150/345</v>
      </c>
      <c r="L2163" s="139">
        <f t="shared" si="250"/>
        <v>0.54</v>
      </c>
    </row>
    <row r="2164" spans="1:12" x14ac:dyDescent="0.25">
      <c r="A2164" s="193">
        <f>+'Información ELECTRO PUNO'!A2144</f>
        <v>2143</v>
      </c>
      <c r="B2164" s="26" t="str">
        <f t="shared" si="248"/>
        <v>SICODI</v>
      </c>
      <c r="C2164" s="9" t="str">
        <f t="shared" si="244"/>
        <v>Puno</v>
      </c>
      <c r="D2164" s="9" t="str">
        <f t="shared" si="245"/>
        <v>No Reporta</v>
      </c>
      <c r="E2164" s="9" t="str">
        <f t="shared" si="246"/>
        <v>No Reporta</v>
      </c>
      <c r="F2164" s="194" t="str">
        <f>+'Información ELECTRO PUNO'!E2144</f>
        <v>MT</v>
      </c>
      <c r="G2164" s="194">
        <f>+'Información ELECTRO PUNO'!G2144</f>
        <v>13</v>
      </c>
      <c r="H2164" s="9" t="str">
        <f t="shared" si="247"/>
        <v>Poste</v>
      </c>
      <c r="I2164" s="194" t="str">
        <f>+'Información ELECTRO PUNO'!F2144</f>
        <v>Concreto Armado C</v>
      </c>
      <c r="J2164" s="194" t="str">
        <f>+'Información ELECTRO PUNO'!B2144</f>
        <v>PPC20</v>
      </c>
      <c r="K2164" s="9" t="str">
        <f t="shared" si="249"/>
        <v>POSTE DE CONCRETO ARMADO DE 13/400/150/345</v>
      </c>
      <c r="L2164" s="139">
        <f t="shared" si="250"/>
        <v>0.54</v>
      </c>
    </row>
    <row r="2165" spans="1:12" x14ac:dyDescent="0.25">
      <c r="A2165" s="193">
        <f>+'Información ELECTRO PUNO'!A2145</f>
        <v>2144</v>
      </c>
      <c r="B2165" s="26" t="str">
        <f t="shared" si="248"/>
        <v>SICODI</v>
      </c>
      <c r="C2165" s="9" t="str">
        <f t="shared" si="244"/>
        <v>Puno</v>
      </c>
      <c r="D2165" s="9" t="str">
        <f t="shared" si="245"/>
        <v>No Reporta</v>
      </c>
      <c r="E2165" s="9" t="str">
        <f t="shared" si="246"/>
        <v>No Reporta</v>
      </c>
      <c r="F2165" s="194" t="str">
        <f>+'Información ELECTRO PUNO'!E2145</f>
        <v>MT</v>
      </c>
      <c r="G2165" s="194">
        <f>+'Información ELECTRO PUNO'!G2145</f>
        <v>13</v>
      </c>
      <c r="H2165" s="9" t="str">
        <f t="shared" si="247"/>
        <v>Poste</v>
      </c>
      <c r="I2165" s="194" t="str">
        <f>+'Información ELECTRO PUNO'!F2145</f>
        <v>Concreto Armado C</v>
      </c>
      <c r="J2165" s="194" t="str">
        <f>+'Información ELECTRO PUNO'!B2145</f>
        <v>PPC20</v>
      </c>
      <c r="K2165" s="9" t="str">
        <f t="shared" si="249"/>
        <v>POSTE DE CONCRETO ARMADO DE 13/400/150/345</v>
      </c>
      <c r="L2165" s="139">
        <f t="shared" si="250"/>
        <v>0.54</v>
      </c>
    </row>
    <row r="2166" spans="1:12" x14ac:dyDescent="0.25">
      <c r="A2166" s="193">
        <f>+'Información ELECTRO PUNO'!A2146</f>
        <v>2145</v>
      </c>
      <c r="B2166" s="26" t="str">
        <f t="shared" si="248"/>
        <v>SICODI</v>
      </c>
      <c r="C2166" s="9" t="str">
        <f t="shared" si="244"/>
        <v>Puno</v>
      </c>
      <c r="D2166" s="9" t="str">
        <f t="shared" si="245"/>
        <v>No Reporta</v>
      </c>
      <c r="E2166" s="9" t="str">
        <f t="shared" si="246"/>
        <v>No Reporta</v>
      </c>
      <c r="F2166" s="194" t="str">
        <f>+'Información ELECTRO PUNO'!E2146</f>
        <v>BT</v>
      </c>
      <c r="G2166" s="194">
        <f>+'Información ELECTRO PUNO'!G2146</f>
        <v>8</v>
      </c>
      <c r="H2166" s="9" t="str">
        <f t="shared" si="247"/>
        <v>Poste</v>
      </c>
      <c r="I2166" s="194" t="str">
        <f>+'Información ELECTRO PUNO'!F2146</f>
        <v>Concreto Armado</v>
      </c>
      <c r="J2166" s="194" t="str">
        <f>+'Información ELECTRO PUNO'!B2146</f>
        <v>PPC06</v>
      </c>
      <c r="K2166" s="9" t="str">
        <f t="shared" si="249"/>
        <v>POSTE DE CONCRETO ARMADO DE  8/300/120/240</v>
      </c>
      <c r="L2166" s="139">
        <f t="shared" si="250"/>
        <v>0.14000000000000001</v>
      </c>
    </row>
    <row r="2167" spans="1:12" x14ac:dyDescent="0.25">
      <c r="A2167" s="193">
        <f>+'Información ELECTRO PUNO'!A2147</f>
        <v>2146</v>
      </c>
      <c r="B2167" s="26" t="str">
        <f t="shared" si="248"/>
        <v>SICODI</v>
      </c>
      <c r="C2167" s="9" t="str">
        <f t="shared" si="244"/>
        <v>Puno</v>
      </c>
      <c r="D2167" s="9" t="str">
        <f t="shared" si="245"/>
        <v>No Reporta</v>
      </c>
      <c r="E2167" s="9" t="str">
        <f t="shared" si="246"/>
        <v>No Reporta</v>
      </c>
      <c r="F2167" s="194" t="str">
        <f>+'Información ELECTRO PUNO'!E2147</f>
        <v>MT</v>
      </c>
      <c r="G2167" s="194">
        <f>+'Información ELECTRO PUNO'!G2147</f>
        <v>13</v>
      </c>
      <c r="H2167" s="9" t="str">
        <f t="shared" si="247"/>
        <v>Poste</v>
      </c>
      <c r="I2167" s="194" t="str">
        <f>+'Información ELECTRO PUNO'!F2147</f>
        <v>Concreto Armado C</v>
      </c>
      <c r="J2167" s="194" t="str">
        <f>+'Información ELECTRO PUNO'!B2147</f>
        <v>PPC20</v>
      </c>
      <c r="K2167" s="9" t="str">
        <f t="shared" si="249"/>
        <v>POSTE DE CONCRETO ARMADO DE 13/400/150/345</v>
      </c>
      <c r="L2167" s="139">
        <f t="shared" si="250"/>
        <v>0.54</v>
      </c>
    </row>
    <row r="2168" spans="1:12" x14ac:dyDescent="0.25">
      <c r="A2168" s="193">
        <f>+'Información ELECTRO PUNO'!A2148</f>
        <v>2147</v>
      </c>
      <c r="B2168" s="26" t="str">
        <f t="shared" si="248"/>
        <v>SICODI</v>
      </c>
      <c r="C2168" s="9" t="str">
        <f t="shared" si="244"/>
        <v>Puno</v>
      </c>
      <c r="D2168" s="9" t="str">
        <f t="shared" si="245"/>
        <v>No Reporta</v>
      </c>
      <c r="E2168" s="9" t="str">
        <f t="shared" si="246"/>
        <v>No Reporta</v>
      </c>
      <c r="F2168" s="194" t="str">
        <f>+'Información ELECTRO PUNO'!E2148</f>
        <v>MT</v>
      </c>
      <c r="G2168" s="194">
        <f>+'Información ELECTRO PUNO'!G2148</f>
        <v>13</v>
      </c>
      <c r="H2168" s="9" t="str">
        <f t="shared" si="247"/>
        <v>Poste</v>
      </c>
      <c r="I2168" s="194" t="str">
        <f>+'Información ELECTRO PUNO'!F2148</f>
        <v>Concreto Armado C</v>
      </c>
      <c r="J2168" s="194" t="str">
        <f>+'Información ELECTRO PUNO'!B2148</f>
        <v>PPC20</v>
      </c>
      <c r="K2168" s="9" t="str">
        <f t="shared" si="249"/>
        <v>POSTE DE CONCRETO ARMADO DE 13/400/150/345</v>
      </c>
      <c r="L2168" s="139">
        <f t="shared" si="250"/>
        <v>0.54</v>
      </c>
    </row>
    <row r="2169" spans="1:12" x14ac:dyDescent="0.25">
      <c r="A2169" s="193">
        <f>+'Información ELECTRO PUNO'!A2149</f>
        <v>2148</v>
      </c>
      <c r="B2169" s="26" t="str">
        <f t="shared" si="248"/>
        <v>SICODI</v>
      </c>
      <c r="C2169" s="9" t="str">
        <f t="shared" si="244"/>
        <v>Puno</v>
      </c>
      <c r="D2169" s="9" t="str">
        <f t="shared" si="245"/>
        <v>No Reporta</v>
      </c>
      <c r="E2169" s="9" t="str">
        <f t="shared" si="246"/>
        <v>No Reporta</v>
      </c>
      <c r="F2169" s="194" t="str">
        <f>+'Información ELECTRO PUNO'!E2149</f>
        <v>MT</v>
      </c>
      <c r="G2169" s="194">
        <f>+'Información ELECTRO PUNO'!G2149</f>
        <v>13</v>
      </c>
      <c r="H2169" s="9" t="str">
        <f t="shared" si="247"/>
        <v>Poste</v>
      </c>
      <c r="I2169" s="194" t="str">
        <f>+'Información ELECTRO PUNO'!F2149</f>
        <v>Concreto Armado C</v>
      </c>
      <c r="J2169" s="194" t="str">
        <f>+'Información ELECTRO PUNO'!B2149</f>
        <v>PPC20</v>
      </c>
      <c r="K2169" s="9" t="str">
        <f t="shared" si="249"/>
        <v>POSTE DE CONCRETO ARMADO DE 13/400/150/345</v>
      </c>
      <c r="L2169" s="139">
        <f t="shared" si="250"/>
        <v>0.54</v>
      </c>
    </row>
    <row r="2170" spans="1:12" x14ac:dyDescent="0.25">
      <c r="A2170" s="193">
        <f>+'Información ELECTRO PUNO'!A2150</f>
        <v>2149</v>
      </c>
      <c r="B2170" s="26" t="str">
        <f t="shared" si="248"/>
        <v>SICODI</v>
      </c>
      <c r="C2170" s="9" t="str">
        <f t="shared" si="244"/>
        <v>Puno</v>
      </c>
      <c r="D2170" s="9" t="str">
        <f t="shared" si="245"/>
        <v>No Reporta</v>
      </c>
      <c r="E2170" s="9" t="str">
        <f t="shared" si="246"/>
        <v>No Reporta</v>
      </c>
      <c r="F2170" s="194" t="str">
        <f>+'Información ELECTRO PUNO'!E2150</f>
        <v>MT</v>
      </c>
      <c r="G2170" s="194">
        <f>+'Información ELECTRO PUNO'!G2150</f>
        <v>13</v>
      </c>
      <c r="H2170" s="9" t="str">
        <f t="shared" si="247"/>
        <v>Poste</v>
      </c>
      <c r="I2170" s="194" t="str">
        <f>+'Información ELECTRO PUNO'!F2150</f>
        <v>Concreto Armado C</v>
      </c>
      <c r="J2170" s="194" t="str">
        <f>+'Información ELECTRO PUNO'!B2150</f>
        <v>PPC20</v>
      </c>
      <c r="K2170" s="9" t="str">
        <f t="shared" si="249"/>
        <v>POSTE DE CONCRETO ARMADO DE 13/400/150/345</v>
      </c>
      <c r="L2170" s="139">
        <f t="shared" si="250"/>
        <v>0.54</v>
      </c>
    </row>
    <row r="2171" spans="1:12" x14ac:dyDescent="0.25">
      <c r="A2171" s="193">
        <f>+'Información ELECTRO PUNO'!A2151</f>
        <v>2150</v>
      </c>
      <c r="B2171" s="26" t="str">
        <f t="shared" si="248"/>
        <v>SICODI</v>
      </c>
      <c r="C2171" s="9" t="str">
        <f t="shared" si="244"/>
        <v>Puno</v>
      </c>
      <c r="D2171" s="9" t="str">
        <f t="shared" si="245"/>
        <v>No Reporta</v>
      </c>
      <c r="E2171" s="9" t="str">
        <f t="shared" si="246"/>
        <v>No Reporta</v>
      </c>
      <c r="F2171" s="194" t="str">
        <f>+'Información ELECTRO PUNO'!E2151</f>
        <v>BT</v>
      </c>
      <c r="G2171" s="194">
        <f>+'Información ELECTRO PUNO'!G2151</f>
        <v>8</v>
      </c>
      <c r="H2171" s="9" t="str">
        <f t="shared" si="247"/>
        <v>Poste</v>
      </c>
      <c r="I2171" s="194" t="str">
        <f>+'Información ELECTRO PUNO'!F2151</f>
        <v>Concreto Armado</v>
      </c>
      <c r="J2171" s="194" t="str">
        <f>+'Información ELECTRO PUNO'!B2151</f>
        <v>PPC06</v>
      </c>
      <c r="K2171" s="9" t="str">
        <f t="shared" si="249"/>
        <v>POSTE DE CONCRETO ARMADO DE  8/300/120/240</v>
      </c>
      <c r="L2171" s="139">
        <f t="shared" si="250"/>
        <v>0.14000000000000001</v>
      </c>
    </row>
    <row r="2172" spans="1:12" x14ac:dyDescent="0.25">
      <c r="A2172" s="193">
        <f>+'Información ELECTRO PUNO'!A2152</f>
        <v>2151</v>
      </c>
      <c r="B2172" s="26" t="str">
        <f t="shared" si="248"/>
        <v>SICODI</v>
      </c>
      <c r="C2172" s="9" t="str">
        <f t="shared" si="244"/>
        <v>Puno</v>
      </c>
      <c r="D2172" s="9" t="str">
        <f t="shared" si="245"/>
        <v>No Reporta</v>
      </c>
      <c r="E2172" s="9" t="str">
        <f t="shared" si="246"/>
        <v>No Reporta</v>
      </c>
      <c r="F2172" s="194" t="str">
        <f>+'Información ELECTRO PUNO'!E2152</f>
        <v>MT</v>
      </c>
      <c r="G2172" s="194">
        <f>+'Información ELECTRO PUNO'!G2152</f>
        <v>13</v>
      </c>
      <c r="H2172" s="9" t="str">
        <f t="shared" si="247"/>
        <v>Poste</v>
      </c>
      <c r="I2172" s="194" t="str">
        <f>+'Información ELECTRO PUNO'!F2152</f>
        <v>Concreto Armado C</v>
      </c>
      <c r="J2172" s="194" t="str">
        <f>+'Información ELECTRO PUNO'!B2152</f>
        <v>PPC20</v>
      </c>
      <c r="K2172" s="9" t="str">
        <f t="shared" si="249"/>
        <v>POSTE DE CONCRETO ARMADO DE 13/400/150/345</v>
      </c>
      <c r="L2172" s="139">
        <f t="shared" si="250"/>
        <v>0.54</v>
      </c>
    </row>
    <row r="2173" spans="1:12" x14ac:dyDescent="0.25">
      <c r="A2173" s="193">
        <f>+'Información ELECTRO PUNO'!A2153</f>
        <v>2152</v>
      </c>
      <c r="B2173" s="26" t="str">
        <f t="shared" si="248"/>
        <v>SICODI</v>
      </c>
      <c r="C2173" s="9" t="str">
        <f t="shared" si="244"/>
        <v>Puno</v>
      </c>
      <c r="D2173" s="9" t="str">
        <f t="shared" si="245"/>
        <v>No Reporta</v>
      </c>
      <c r="E2173" s="9" t="str">
        <f t="shared" si="246"/>
        <v>No Reporta</v>
      </c>
      <c r="F2173" s="194" t="str">
        <f>+'Información ELECTRO PUNO'!E2153</f>
        <v>MT</v>
      </c>
      <c r="G2173" s="194">
        <f>+'Información ELECTRO PUNO'!G2153</f>
        <v>13</v>
      </c>
      <c r="H2173" s="9" t="str">
        <f t="shared" si="247"/>
        <v>Poste</v>
      </c>
      <c r="I2173" s="194" t="str">
        <f>+'Información ELECTRO PUNO'!F2153</f>
        <v>Concreto Armado C</v>
      </c>
      <c r="J2173" s="194" t="str">
        <f>+'Información ELECTRO PUNO'!B2153</f>
        <v>PPC20</v>
      </c>
      <c r="K2173" s="9" t="str">
        <f t="shared" si="249"/>
        <v>POSTE DE CONCRETO ARMADO DE 13/400/150/345</v>
      </c>
      <c r="L2173" s="139">
        <f t="shared" si="250"/>
        <v>0.54</v>
      </c>
    </row>
    <row r="2174" spans="1:12" x14ac:dyDescent="0.25">
      <c r="A2174" s="193">
        <f>+'Información ELECTRO PUNO'!A2154</f>
        <v>2153</v>
      </c>
      <c r="B2174" s="26" t="str">
        <f t="shared" si="248"/>
        <v>SICODI</v>
      </c>
      <c r="C2174" s="9" t="str">
        <f t="shared" si="244"/>
        <v>Puno</v>
      </c>
      <c r="D2174" s="9" t="str">
        <f t="shared" si="245"/>
        <v>No Reporta</v>
      </c>
      <c r="E2174" s="9" t="str">
        <f t="shared" si="246"/>
        <v>No Reporta</v>
      </c>
      <c r="F2174" s="194" t="str">
        <f>+'Información ELECTRO PUNO'!E2154</f>
        <v>MT</v>
      </c>
      <c r="G2174" s="194">
        <f>+'Información ELECTRO PUNO'!G2154</f>
        <v>13</v>
      </c>
      <c r="H2174" s="9" t="str">
        <f t="shared" si="247"/>
        <v>Poste</v>
      </c>
      <c r="I2174" s="194" t="str">
        <f>+'Información ELECTRO PUNO'!F2154</f>
        <v>Concreto Armado C</v>
      </c>
      <c r="J2174" s="194" t="str">
        <f>+'Información ELECTRO PUNO'!B2154</f>
        <v>PPC20</v>
      </c>
      <c r="K2174" s="9" t="str">
        <f t="shared" si="249"/>
        <v>POSTE DE CONCRETO ARMADO DE 13/400/150/345</v>
      </c>
      <c r="L2174" s="139">
        <f t="shared" si="250"/>
        <v>0.54</v>
      </c>
    </row>
    <row r="2175" spans="1:12" x14ac:dyDescent="0.25">
      <c r="A2175" s="193">
        <f>+'Información ELECTRO PUNO'!A2155</f>
        <v>2154</v>
      </c>
      <c r="B2175" s="26" t="str">
        <f t="shared" si="248"/>
        <v>SICODI</v>
      </c>
      <c r="C2175" s="9" t="str">
        <f t="shared" si="244"/>
        <v>Puno</v>
      </c>
      <c r="D2175" s="9" t="str">
        <f t="shared" si="245"/>
        <v>No Reporta</v>
      </c>
      <c r="E2175" s="9" t="str">
        <f t="shared" si="246"/>
        <v>No Reporta</v>
      </c>
      <c r="F2175" s="194" t="str">
        <f>+'Información ELECTRO PUNO'!E2155</f>
        <v>MT</v>
      </c>
      <c r="G2175" s="194">
        <f>+'Información ELECTRO PUNO'!G2155</f>
        <v>13</v>
      </c>
      <c r="H2175" s="9" t="str">
        <f t="shared" si="247"/>
        <v>Poste</v>
      </c>
      <c r="I2175" s="194" t="str">
        <f>+'Información ELECTRO PUNO'!F2155</f>
        <v>Concreto Armado C</v>
      </c>
      <c r="J2175" s="194" t="str">
        <f>+'Información ELECTRO PUNO'!B2155</f>
        <v>PPC20</v>
      </c>
      <c r="K2175" s="9" t="str">
        <f t="shared" si="249"/>
        <v>POSTE DE CONCRETO ARMADO DE 13/400/150/345</v>
      </c>
      <c r="L2175" s="139">
        <f t="shared" si="250"/>
        <v>0.54</v>
      </c>
    </row>
    <row r="2176" spans="1:12" x14ac:dyDescent="0.25">
      <c r="A2176" s="193">
        <f>+'Información ELECTRO PUNO'!A2156</f>
        <v>2155</v>
      </c>
      <c r="B2176" s="26" t="str">
        <f t="shared" si="248"/>
        <v>SICODI</v>
      </c>
      <c r="C2176" s="9" t="str">
        <f t="shared" si="244"/>
        <v>Puno</v>
      </c>
      <c r="D2176" s="9" t="str">
        <f t="shared" si="245"/>
        <v>No Reporta</v>
      </c>
      <c r="E2176" s="9" t="str">
        <f t="shared" si="246"/>
        <v>No Reporta</v>
      </c>
      <c r="F2176" s="194" t="str">
        <f>+'Información ELECTRO PUNO'!E2156</f>
        <v>BT</v>
      </c>
      <c r="G2176" s="194">
        <f>+'Información ELECTRO PUNO'!G2156</f>
        <v>8</v>
      </c>
      <c r="H2176" s="9" t="str">
        <f t="shared" si="247"/>
        <v>Poste</v>
      </c>
      <c r="I2176" s="194" t="str">
        <f>+'Información ELECTRO PUNO'!F2156</f>
        <v>Concreto Armado</v>
      </c>
      <c r="J2176" s="194" t="str">
        <f>+'Información ELECTRO PUNO'!B2156</f>
        <v>PPC06</v>
      </c>
      <c r="K2176" s="9" t="str">
        <f t="shared" si="249"/>
        <v>POSTE DE CONCRETO ARMADO DE  8/300/120/240</v>
      </c>
      <c r="L2176" s="139">
        <f t="shared" si="250"/>
        <v>0.14000000000000001</v>
      </c>
    </row>
    <row r="2177" spans="1:12" x14ac:dyDescent="0.25">
      <c r="A2177" s="193">
        <f>+'Información ELECTRO PUNO'!A2157</f>
        <v>2156</v>
      </c>
      <c r="B2177" s="26" t="str">
        <f t="shared" si="248"/>
        <v>SICODI</v>
      </c>
      <c r="C2177" s="9" t="str">
        <f t="shared" si="244"/>
        <v>Puno</v>
      </c>
      <c r="D2177" s="9" t="str">
        <f t="shared" si="245"/>
        <v>No Reporta</v>
      </c>
      <c r="E2177" s="9" t="str">
        <f t="shared" si="246"/>
        <v>No Reporta</v>
      </c>
      <c r="F2177" s="194" t="str">
        <f>+'Información ELECTRO PUNO'!E2157</f>
        <v>MT</v>
      </c>
      <c r="G2177" s="194">
        <f>+'Información ELECTRO PUNO'!G2157</f>
        <v>13</v>
      </c>
      <c r="H2177" s="9" t="str">
        <f t="shared" si="247"/>
        <v>Poste</v>
      </c>
      <c r="I2177" s="194" t="str">
        <f>+'Información ELECTRO PUNO'!F2157</f>
        <v>Concreto Armado C</v>
      </c>
      <c r="J2177" s="194" t="str">
        <f>+'Información ELECTRO PUNO'!B2157</f>
        <v>PPC20</v>
      </c>
      <c r="K2177" s="9" t="str">
        <f t="shared" si="249"/>
        <v>POSTE DE CONCRETO ARMADO DE 13/400/150/345</v>
      </c>
      <c r="L2177" s="139">
        <f t="shared" si="250"/>
        <v>0.54</v>
      </c>
    </row>
    <row r="2178" spans="1:12" x14ac:dyDescent="0.25">
      <c r="A2178" s="193">
        <f>+'Información ELECTRO PUNO'!A2158</f>
        <v>2157</v>
      </c>
      <c r="B2178" s="26" t="str">
        <f t="shared" si="248"/>
        <v>SICODI</v>
      </c>
      <c r="C2178" s="9" t="str">
        <f t="shared" si="244"/>
        <v>Puno</v>
      </c>
      <c r="D2178" s="9" t="str">
        <f t="shared" si="245"/>
        <v>No Reporta</v>
      </c>
      <c r="E2178" s="9" t="str">
        <f t="shared" si="246"/>
        <v>No Reporta</v>
      </c>
      <c r="F2178" s="194" t="str">
        <f>+'Información ELECTRO PUNO'!E2158</f>
        <v>BT</v>
      </c>
      <c r="G2178" s="194">
        <f>+'Información ELECTRO PUNO'!G2158</f>
        <v>8</v>
      </c>
      <c r="H2178" s="9" t="str">
        <f t="shared" si="247"/>
        <v>Poste</v>
      </c>
      <c r="I2178" s="194" t="str">
        <f>+'Información ELECTRO PUNO'!F2158</f>
        <v>Concreto Armado</v>
      </c>
      <c r="J2178" s="194" t="str">
        <f>+'Información ELECTRO PUNO'!B2158</f>
        <v>PPC06</v>
      </c>
      <c r="K2178" s="9" t="str">
        <f t="shared" si="249"/>
        <v>POSTE DE CONCRETO ARMADO DE  8/300/120/240</v>
      </c>
      <c r="L2178" s="139">
        <f t="shared" si="250"/>
        <v>0.14000000000000001</v>
      </c>
    </row>
    <row r="2179" spans="1:12" x14ac:dyDescent="0.25">
      <c r="A2179" s="193">
        <f>+'Información ELECTRO PUNO'!A2159</f>
        <v>2158</v>
      </c>
      <c r="B2179" s="26" t="str">
        <f t="shared" si="248"/>
        <v>SICODI</v>
      </c>
      <c r="C2179" s="9" t="str">
        <f t="shared" si="244"/>
        <v>Puno</v>
      </c>
      <c r="D2179" s="9" t="str">
        <f t="shared" si="245"/>
        <v>No Reporta</v>
      </c>
      <c r="E2179" s="9" t="str">
        <f t="shared" si="246"/>
        <v>No Reporta</v>
      </c>
      <c r="F2179" s="194" t="str">
        <f>+'Información ELECTRO PUNO'!E2159</f>
        <v>MT</v>
      </c>
      <c r="G2179" s="194">
        <f>+'Información ELECTRO PUNO'!G2159</f>
        <v>13</v>
      </c>
      <c r="H2179" s="9" t="str">
        <f t="shared" si="247"/>
        <v>Poste</v>
      </c>
      <c r="I2179" s="194" t="str">
        <f>+'Información ELECTRO PUNO'!F2159</f>
        <v>Concreto Armado C</v>
      </c>
      <c r="J2179" s="194" t="str">
        <f>+'Información ELECTRO PUNO'!B2159</f>
        <v>PPC20</v>
      </c>
      <c r="K2179" s="9" t="str">
        <f t="shared" si="249"/>
        <v>POSTE DE CONCRETO ARMADO DE 13/400/150/345</v>
      </c>
      <c r="L2179" s="139">
        <f t="shared" si="250"/>
        <v>0.54</v>
      </c>
    </row>
    <row r="2180" spans="1:12" x14ac:dyDescent="0.25">
      <c r="A2180" s="193">
        <f>+'Información ELECTRO PUNO'!A2160</f>
        <v>2159</v>
      </c>
      <c r="B2180" s="26" t="str">
        <f t="shared" si="248"/>
        <v>SICODI</v>
      </c>
      <c r="C2180" s="9" t="str">
        <f t="shared" si="244"/>
        <v>Puno</v>
      </c>
      <c r="D2180" s="9" t="str">
        <f t="shared" si="245"/>
        <v>No Reporta</v>
      </c>
      <c r="E2180" s="9" t="str">
        <f t="shared" si="246"/>
        <v>No Reporta</v>
      </c>
      <c r="F2180" s="194" t="str">
        <f>+'Información ELECTRO PUNO'!E2160</f>
        <v>MT</v>
      </c>
      <c r="G2180" s="194">
        <f>+'Información ELECTRO PUNO'!G2160</f>
        <v>13</v>
      </c>
      <c r="H2180" s="9" t="str">
        <f t="shared" si="247"/>
        <v>Poste</v>
      </c>
      <c r="I2180" s="194" t="str">
        <f>+'Información ELECTRO PUNO'!F2160</f>
        <v>Concreto Armado C</v>
      </c>
      <c r="J2180" s="194" t="str">
        <f>+'Información ELECTRO PUNO'!B2160</f>
        <v>PPC20</v>
      </c>
      <c r="K2180" s="9" t="str">
        <f t="shared" si="249"/>
        <v>POSTE DE CONCRETO ARMADO DE 13/400/150/345</v>
      </c>
      <c r="L2180" s="139">
        <f t="shared" si="250"/>
        <v>0.54</v>
      </c>
    </row>
    <row r="2181" spans="1:12" x14ac:dyDescent="0.25">
      <c r="A2181" s="193">
        <f>+'Información ELECTRO PUNO'!A2161</f>
        <v>2160</v>
      </c>
      <c r="B2181" s="26" t="str">
        <f t="shared" si="248"/>
        <v>SICODI</v>
      </c>
      <c r="C2181" s="9" t="str">
        <f t="shared" si="244"/>
        <v>Puno</v>
      </c>
      <c r="D2181" s="9" t="str">
        <f t="shared" si="245"/>
        <v>No Reporta</v>
      </c>
      <c r="E2181" s="9" t="str">
        <f t="shared" si="246"/>
        <v>No Reporta</v>
      </c>
      <c r="F2181" s="194" t="str">
        <f>+'Información ELECTRO PUNO'!E2161</f>
        <v>MT</v>
      </c>
      <c r="G2181" s="194">
        <f>+'Información ELECTRO PUNO'!G2161</f>
        <v>13</v>
      </c>
      <c r="H2181" s="9" t="str">
        <f t="shared" si="247"/>
        <v>Poste</v>
      </c>
      <c r="I2181" s="194" t="str">
        <f>+'Información ELECTRO PUNO'!F2161</f>
        <v>Concreto Armado C</v>
      </c>
      <c r="J2181" s="194" t="str">
        <f>+'Información ELECTRO PUNO'!B2161</f>
        <v>PPC20</v>
      </c>
      <c r="K2181" s="9" t="str">
        <f t="shared" si="249"/>
        <v>POSTE DE CONCRETO ARMADO DE 13/400/150/345</v>
      </c>
      <c r="L2181" s="139">
        <f t="shared" si="250"/>
        <v>0.54</v>
      </c>
    </row>
    <row r="2182" spans="1:12" x14ac:dyDescent="0.25">
      <c r="A2182" s="193">
        <f>+'Información ELECTRO PUNO'!A2162</f>
        <v>2161</v>
      </c>
      <c r="B2182" s="26" t="str">
        <f t="shared" si="248"/>
        <v>SICODI</v>
      </c>
      <c r="C2182" s="9" t="str">
        <f t="shared" si="244"/>
        <v>Puno</v>
      </c>
      <c r="D2182" s="9" t="str">
        <f t="shared" si="245"/>
        <v>No Reporta</v>
      </c>
      <c r="E2182" s="9" t="str">
        <f t="shared" si="246"/>
        <v>No Reporta</v>
      </c>
      <c r="F2182" s="194" t="str">
        <f>+'Información ELECTRO PUNO'!E2162</f>
        <v>BT</v>
      </c>
      <c r="G2182" s="194">
        <f>+'Información ELECTRO PUNO'!G2162</f>
        <v>8</v>
      </c>
      <c r="H2182" s="9" t="str">
        <f t="shared" si="247"/>
        <v>Poste</v>
      </c>
      <c r="I2182" s="194" t="str">
        <f>+'Información ELECTRO PUNO'!F2162</f>
        <v>Concreto Armado</v>
      </c>
      <c r="J2182" s="194" t="str">
        <f>+'Información ELECTRO PUNO'!B2162</f>
        <v>PPC06</v>
      </c>
      <c r="K2182" s="9" t="str">
        <f t="shared" si="249"/>
        <v>POSTE DE CONCRETO ARMADO DE  8/300/120/240</v>
      </c>
      <c r="L2182" s="139">
        <f t="shared" si="250"/>
        <v>0.14000000000000001</v>
      </c>
    </row>
    <row r="2183" spans="1:12" x14ac:dyDescent="0.25">
      <c r="A2183" s="193">
        <f>+'Información ELECTRO PUNO'!A2163</f>
        <v>2162</v>
      </c>
      <c r="B2183" s="26" t="str">
        <f t="shared" si="248"/>
        <v>SICODI</v>
      </c>
      <c r="C2183" s="9" t="str">
        <f t="shared" si="244"/>
        <v>Puno</v>
      </c>
      <c r="D2183" s="9" t="str">
        <f t="shared" si="245"/>
        <v>No Reporta</v>
      </c>
      <c r="E2183" s="9" t="str">
        <f t="shared" si="246"/>
        <v>No Reporta</v>
      </c>
      <c r="F2183" s="194" t="str">
        <f>+'Información ELECTRO PUNO'!E2163</f>
        <v>BT</v>
      </c>
      <c r="G2183" s="194">
        <f>+'Información ELECTRO PUNO'!G2163</f>
        <v>8</v>
      </c>
      <c r="H2183" s="9" t="str">
        <f t="shared" si="247"/>
        <v>Poste</v>
      </c>
      <c r="I2183" s="194" t="str">
        <f>+'Información ELECTRO PUNO'!F2163</f>
        <v>Concreto Armado</v>
      </c>
      <c r="J2183" s="194" t="str">
        <f>+'Información ELECTRO PUNO'!B2163</f>
        <v>PPC06</v>
      </c>
      <c r="K2183" s="9" t="str">
        <f t="shared" si="249"/>
        <v>POSTE DE CONCRETO ARMADO DE  8/300/120/240</v>
      </c>
      <c r="L2183" s="139">
        <f t="shared" si="250"/>
        <v>0.14000000000000001</v>
      </c>
    </row>
    <row r="2184" spans="1:12" x14ac:dyDescent="0.25">
      <c r="A2184" s="193">
        <f>+'Información ELECTRO PUNO'!A2164</f>
        <v>2163</v>
      </c>
      <c r="B2184" s="26" t="str">
        <f t="shared" si="248"/>
        <v>SICODI</v>
      </c>
      <c r="C2184" s="9" t="str">
        <f t="shared" si="244"/>
        <v>Puno</v>
      </c>
      <c r="D2184" s="9" t="str">
        <f t="shared" si="245"/>
        <v>No Reporta</v>
      </c>
      <c r="E2184" s="9" t="str">
        <f t="shared" si="246"/>
        <v>No Reporta</v>
      </c>
      <c r="F2184" s="194" t="str">
        <f>+'Información ELECTRO PUNO'!E2164</f>
        <v>BT</v>
      </c>
      <c r="G2184" s="194">
        <f>+'Información ELECTRO PUNO'!G2164</f>
        <v>8</v>
      </c>
      <c r="H2184" s="9" t="str">
        <f t="shared" si="247"/>
        <v>Poste</v>
      </c>
      <c r="I2184" s="194" t="str">
        <f>+'Información ELECTRO PUNO'!F2164</f>
        <v>Concreto Armado</v>
      </c>
      <c r="J2184" s="194" t="str">
        <f>+'Información ELECTRO PUNO'!B2164</f>
        <v>PPC06</v>
      </c>
      <c r="K2184" s="9" t="str">
        <f t="shared" si="249"/>
        <v>POSTE DE CONCRETO ARMADO DE  8/300/120/240</v>
      </c>
      <c r="L2184" s="139">
        <f t="shared" si="250"/>
        <v>0.14000000000000001</v>
      </c>
    </row>
    <row r="2185" spans="1:12" x14ac:dyDescent="0.25">
      <c r="A2185" s="193">
        <f>+'Información ELECTRO PUNO'!A2165</f>
        <v>2164</v>
      </c>
      <c r="B2185" s="26" t="str">
        <f t="shared" si="248"/>
        <v>SICODI</v>
      </c>
      <c r="C2185" s="9" t="str">
        <f t="shared" si="244"/>
        <v>Puno</v>
      </c>
      <c r="D2185" s="9" t="str">
        <f t="shared" si="245"/>
        <v>No Reporta</v>
      </c>
      <c r="E2185" s="9" t="str">
        <f t="shared" si="246"/>
        <v>No Reporta</v>
      </c>
      <c r="F2185" s="194" t="str">
        <f>+'Información ELECTRO PUNO'!E2165</f>
        <v>MT</v>
      </c>
      <c r="G2185" s="194">
        <f>+'Información ELECTRO PUNO'!G2165</f>
        <v>13</v>
      </c>
      <c r="H2185" s="9" t="str">
        <f t="shared" si="247"/>
        <v>Poste</v>
      </c>
      <c r="I2185" s="194" t="str">
        <f>+'Información ELECTRO PUNO'!F2165</f>
        <v>Concreto Armado C</v>
      </c>
      <c r="J2185" s="194" t="str">
        <f>+'Información ELECTRO PUNO'!B2165</f>
        <v>PPC20</v>
      </c>
      <c r="K2185" s="9" t="str">
        <f t="shared" si="249"/>
        <v>POSTE DE CONCRETO ARMADO DE 13/400/150/345</v>
      </c>
      <c r="L2185" s="139">
        <f t="shared" si="250"/>
        <v>0.54</v>
      </c>
    </row>
    <row r="2186" spans="1:12" x14ac:dyDescent="0.25">
      <c r="A2186" s="193">
        <f>+'Información ELECTRO PUNO'!A2166</f>
        <v>2165</v>
      </c>
      <c r="B2186" s="26" t="str">
        <f t="shared" si="248"/>
        <v>SICODI</v>
      </c>
      <c r="C2186" s="9" t="str">
        <f t="shared" si="244"/>
        <v>Puno</v>
      </c>
      <c r="D2186" s="9" t="str">
        <f t="shared" si="245"/>
        <v>No Reporta</v>
      </c>
      <c r="E2186" s="9" t="str">
        <f t="shared" si="246"/>
        <v>No Reporta</v>
      </c>
      <c r="F2186" s="194" t="str">
        <f>+'Información ELECTRO PUNO'!E2166</f>
        <v>BT</v>
      </c>
      <c r="G2186" s="194">
        <f>+'Información ELECTRO PUNO'!G2166</f>
        <v>8</v>
      </c>
      <c r="H2186" s="9" t="str">
        <f t="shared" si="247"/>
        <v>Poste</v>
      </c>
      <c r="I2186" s="194" t="str">
        <f>+'Información ELECTRO PUNO'!F2166</f>
        <v>Concreto Armado</v>
      </c>
      <c r="J2186" s="194" t="str">
        <f>+'Información ELECTRO PUNO'!B2166</f>
        <v>PPC06</v>
      </c>
      <c r="K2186" s="9" t="str">
        <f t="shared" si="249"/>
        <v>POSTE DE CONCRETO ARMADO DE  8/300/120/240</v>
      </c>
      <c r="L2186" s="139">
        <f t="shared" si="250"/>
        <v>0.14000000000000001</v>
      </c>
    </row>
    <row r="2187" spans="1:12" x14ac:dyDescent="0.25">
      <c r="A2187" s="193">
        <f>+'Información ELECTRO PUNO'!A2167</f>
        <v>2166</v>
      </c>
      <c r="B2187" s="26" t="str">
        <f t="shared" si="248"/>
        <v>SICODI</v>
      </c>
      <c r="C2187" s="9" t="str">
        <f t="shared" si="244"/>
        <v>Puno</v>
      </c>
      <c r="D2187" s="9" t="str">
        <f t="shared" si="245"/>
        <v>No Reporta</v>
      </c>
      <c r="E2187" s="9" t="str">
        <f t="shared" si="246"/>
        <v>No Reporta</v>
      </c>
      <c r="F2187" s="194" t="str">
        <f>+'Información ELECTRO PUNO'!E2167</f>
        <v>MT</v>
      </c>
      <c r="G2187" s="194">
        <f>+'Información ELECTRO PUNO'!G2167</f>
        <v>13</v>
      </c>
      <c r="H2187" s="9" t="str">
        <f t="shared" si="247"/>
        <v>Poste</v>
      </c>
      <c r="I2187" s="194" t="str">
        <f>+'Información ELECTRO PUNO'!F2167</f>
        <v>Concreto Armado C</v>
      </c>
      <c r="J2187" s="194" t="str">
        <f>+'Información ELECTRO PUNO'!B2167</f>
        <v>PPC20</v>
      </c>
      <c r="K2187" s="9" t="str">
        <f t="shared" si="249"/>
        <v>POSTE DE CONCRETO ARMADO DE 13/400/150/345</v>
      </c>
      <c r="L2187" s="139">
        <f t="shared" si="250"/>
        <v>0.54</v>
      </c>
    </row>
    <row r="2188" spans="1:12" x14ac:dyDescent="0.25">
      <c r="A2188" s="193">
        <f>+'Información ELECTRO PUNO'!A2168</f>
        <v>2167</v>
      </c>
      <c r="B2188" s="26" t="str">
        <f t="shared" si="248"/>
        <v>SICODI</v>
      </c>
      <c r="C2188" s="9" t="str">
        <f t="shared" si="244"/>
        <v>Puno</v>
      </c>
      <c r="D2188" s="9" t="str">
        <f t="shared" si="245"/>
        <v>No Reporta</v>
      </c>
      <c r="E2188" s="9" t="str">
        <f t="shared" si="246"/>
        <v>No Reporta</v>
      </c>
      <c r="F2188" s="194" t="str">
        <f>+'Información ELECTRO PUNO'!E2168</f>
        <v>BT</v>
      </c>
      <c r="G2188" s="194">
        <f>+'Información ELECTRO PUNO'!G2168</f>
        <v>8</v>
      </c>
      <c r="H2188" s="9" t="str">
        <f t="shared" si="247"/>
        <v>Poste</v>
      </c>
      <c r="I2188" s="194" t="str">
        <f>+'Información ELECTRO PUNO'!F2168</f>
        <v>Concreto Armado</v>
      </c>
      <c r="J2188" s="194" t="str">
        <f>+'Información ELECTRO PUNO'!B2168</f>
        <v>PPC06</v>
      </c>
      <c r="K2188" s="9" t="str">
        <f t="shared" si="249"/>
        <v>POSTE DE CONCRETO ARMADO DE  8/300/120/240</v>
      </c>
      <c r="L2188" s="139">
        <f t="shared" si="250"/>
        <v>0.14000000000000001</v>
      </c>
    </row>
    <row r="2189" spans="1:12" x14ac:dyDescent="0.25">
      <c r="A2189" s="193">
        <f>+'Información ELECTRO PUNO'!A2169</f>
        <v>2168</v>
      </c>
      <c r="B2189" s="26" t="str">
        <f t="shared" si="248"/>
        <v>SICODI</v>
      </c>
      <c r="C2189" s="9" t="str">
        <f t="shared" si="244"/>
        <v>Puno</v>
      </c>
      <c r="D2189" s="9" t="str">
        <f t="shared" si="245"/>
        <v>No Reporta</v>
      </c>
      <c r="E2189" s="9" t="str">
        <f t="shared" si="246"/>
        <v>No Reporta</v>
      </c>
      <c r="F2189" s="194" t="str">
        <f>+'Información ELECTRO PUNO'!E2169</f>
        <v>MT</v>
      </c>
      <c r="G2189" s="194">
        <f>+'Información ELECTRO PUNO'!G2169</f>
        <v>13</v>
      </c>
      <c r="H2189" s="9" t="str">
        <f t="shared" si="247"/>
        <v>Poste</v>
      </c>
      <c r="I2189" s="194" t="str">
        <f>+'Información ELECTRO PUNO'!F2169</f>
        <v>Concreto Armado C</v>
      </c>
      <c r="J2189" s="194" t="str">
        <f>+'Información ELECTRO PUNO'!B2169</f>
        <v>PPC20</v>
      </c>
      <c r="K2189" s="9" t="str">
        <f t="shared" si="249"/>
        <v>POSTE DE CONCRETO ARMADO DE 13/400/150/345</v>
      </c>
      <c r="L2189" s="139">
        <f t="shared" si="250"/>
        <v>0.54</v>
      </c>
    </row>
    <row r="2190" spans="1:12" x14ac:dyDescent="0.25">
      <c r="A2190" s="193">
        <f>+'Información ELECTRO PUNO'!A2170</f>
        <v>2169</v>
      </c>
      <c r="B2190" s="26" t="str">
        <f t="shared" si="248"/>
        <v>SICODI</v>
      </c>
      <c r="C2190" s="9" t="str">
        <f t="shared" si="244"/>
        <v>Puno</v>
      </c>
      <c r="D2190" s="9" t="str">
        <f t="shared" si="245"/>
        <v>No Reporta</v>
      </c>
      <c r="E2190" s="9" t="str">
        <f t="shared" si="246"/>
        <v>No Reporta</v>
      </c>
      <c r="F2190" s="194" t="str">
        <f>+'Información ELECTRO PUNO'!E2170</f>
        <v>MT</v>
      </c>
      <c r="G2190" s="194">
        <f>+'Información ELECTRO PUNO'!G2170</f>
        <v>13</v>
      </c>
      <c r="H2190" s="9" t="str">
        <f t="shared" si="247"/>
        <v>Poste</v>
      </c>
      <c r="I2190" s="194" t="str">
        <f>+'Información ELECTRO PUNO'!F2170</f>
        <v>Concreto Armado C</v>
      </c>
      <c r="J2190" s="194" t="str">
        <f>+'Información ELECTRO PUNO'!B2170</f>
        <v>PPC20</v>
      </c>
      <c r="K2190" s="9" t="str">
        <f t="shared" si="249"/>
        <v>POSTE DE CONCRETO ARMADO DE 13/400/150/345</v>
      </c>
      <c r="L2190" s="139">
        <f t="shared" si="250"/>
        <v>0.54</v>
      </c>
    </row>
    <row r="2191" spans="1:12" x14ac:dyDescent="0.25">
      <c r="A2191" s="193">
        <f>+'Información ELECTRO PUNO'!A2171</f>
        <v>2170</v>
      </c>
      <c r="B2191" s="26" t="str">
        <f t="shared" si="248"/>
        <v>SICODI</v>
      </c>
      <c r="C2191" s="9" t="str">
        <f t="shared" si="244"/>
        <v>Puno</v>
      </c>
      <c r="D2191" s="9" t="str">
        <f t="shared" si="245"/>
        <v>No Reporta</v>
      </c>
      <c r="E2191" s="9" t="str">
        <f t="shared" si="246"/>
        <v>No Reporta</v>
      </c>
      <c r="F2191" s="194" t="str">
        <f>+'Información ELECTRO PUNO'!E2171</f>
        <v>MT</v>
      </c>
      <c r="G2191" s="194">
        <f>+'Información ELECTRO PUNO'!G2171</f>
        <v>13</v>
      </c>
      <c r="H2191" s="9" t="str">
        <f t="shared" si="247"/>
        <v>Poste</v>
      </c>
      <c r="I2191" s="194" t="str">
        <f>+'Información ELECTRO PUNO'!F2171</f>
        <v>Concreto Armado C</v>
      </c>
      <c r="J2191" s="194" t="str">
        <f>+'Información ELECTRO PUNO'!B2171</f>
        <v>PPC20</v>
      </c>
      <c r="K2191" s="9" t="str">
        <f t="shared" si="249"/>
        <v>POSTE DE CONCRETO ARMADO DE 13/400/150/345</v>
      </c>
      <c r="L2191" s="139">
        <f t="shared" si="250"/>
        <v>0.54</v>
      </c>
    </row>
    <row r="2192" spans="1:12" x14ac:dyDescent="0.25">
      <c r="A2192" s="193">
        <f>+'Información ELECTRO PUNO'!A2172</f>
        <v>2171</v>
      </c>
      <c r="B2192" s="26" t="str">
        <f t="shared" si="248"/>
        <v>SICODI</v>
      </c>
      <c r="C2192" s="9" t="str">
        <f t="shared" si="244"/>
        <v>Puno</v>
      </c>
      <c r="D2192" s="9" t="str">
        <f t="shared" si="245"/>
        <v>No Reporta</v>
      </c>
      <c r="E2192" s="9" t="str">
        <f t="shared" si="246"/>
        <v>No Reporta</v>
      </c>
      <c r="F2192" s="194" t="str">
        <f>+'Información ELECTRO PUNO'!E2172</f>
        <v>BT</v>
      </c>
      <c r="G2192" s="194">
        <f>+'Información ELECTRO PUNO'!G2172</f>
        <v>8</v>
      </c>
      <c r="H2192" s="9" t="str">
        <f t="shared" si="247"/>
        <v>Poste</v>
      </c>
      <c r="I2192" s="194" t="str">
        <f>+'Información ELECTRO PUNO'!F2172</f>
        <v>Concreto Armado</v>
      </c>
      <c r="J2192" s="194" t="str">
        <f>+'Información ELECTRO PUNO'!B2172</f>
        <v>PPC06</v>
      </c>
      <c r="K2192" s="9" t="str">
        <f t="shared" si="249"/>
        <v>POSTE DE CONCRETO ARMADO DE  8/300/120/240</v>
      </c>
      <c r="L2192" s="139">
        <f t="shared" si="250"/>
        <v>0.14000000000000001</v>
      </c>
    </row>
    <row r="2193" spans="1:12" x14ac:dyDescent="0.25">
      <c r="A2193" s="193">
        <f>+'Información ELECTRO PUNO'!A2173</f>
        <v>2172</v>
      </c>
      <c r="B2193" s="26" t="str">
        <f t="shared" si="248"/>
        <v>SICODI</v>
      </c>
      <c r="C2193" s="9" t="str">
        <f t="shared" si="244"/>
        <v>Puno</v>
      </c>
      <c r="D2193" s="9" t="str">
        <f t="shared" si="245"/>
        <v>No Reporta</v>
      </c>
      <c r="E2193" s="9" t="str">
        <f t="shared" si="246"/>
        <v>No Reporta</v>
      </c>
      <c r="F2193" s="194" t="str">
        <f>+'Información ELECTRO PUNO'!E2173</f>
        <v>BT</v>
      </c>
      <c r="G2193" s="194">
        <f>+'Información ELECTRO PUNO'!G2173</f>
        <v>8</v>
      </c>
      <c r="H2193" s="9" t="str">
        <f t="shared" si="247"/>
        <v>Poste</v>
      </c>
      <c r="I2193" s="194" t="str">
        <f>+'Información ELECTRO PUNO'!F2173</f>
        <v>Concreto Armado</v>
      </c>
      <c r="J2193" s="194" t="str">
        <f>+'Información ELECTRO PUNO'!B2173</f>
        <v>PPC06</v>
      </c>
      <c r="K2193" s="9" t="str">
        <f t="shared" si="249"/>
        <v>POSTE DE CONCRETO ARMADO DE  8/300/120/240</v>
      </c>
      <c r="L2193" s="139">
        <f t="shared" si="250"/>
        <v>0.14000000000000001</v>
      </c>
    </row>
    <row r="2194" spans="1:12" x14ac:dyDescent="0.25">
      <c r="A2194" s="193">
        <f>+'Información ELECTRO PUNO'!A2174</f>
        <v>2173</v>
      </c>
      <c r="B2194" s="26" t="str">
        <f t="shared" si="248"/>
        <v>SICODI</v>
      </c>
      <c r="C2194" s="9" t="str">
        <f t="shared" si="244"/>
        <v>Puno</v>
      </c>
      <c r="D2194" s="9" t="str">
        <f t="shared" si="245"/>
        <v>No Reporta</v>
      </c>
      <c r="E2194" s="9" t="str">
        <f t="shared" si="246"/>
        <v>No Reporta</v>
      </c>
      <c r="F2194" s="194" t="str">
        <f>+'Información ELECTRO PUNO'!E2174</f>
        <v>BT</v>
      </c>
      <c r="G2194" s="194">
        <f>+'Información ELECTRO PUNO'!G2174</f>
        <v>8</v>
      </c>
      <c r="H2194" s="9" t="str">
        <f t="shared" si="247"/>
        <v>Poste</v>
      </c>
      <c r="I2194" s="194" t="str">
        <f>+'Información ELECTRO PUNO'!F2174</f>
        <v>Concreto Armado</v>
      </c>
      <c r="J2194" s="194" t="str">
        <f>+'Información ELECTRO PUNO'!B2174</f>
        <v>PPC06</v>
      </c>
      <c r="K2194" s="9" t="str">
        <f t="shared" si="249"/>
        <v>POSTE DE CONCRETO ARMADO DE  8/300/120/240</v>
      </c>
      <c r="L2194" s="139">
        <f t="shared" si="250"/>
        <v>0.14000000000000001</v>
      </c>
    </row>
    <row r="2195" spans="1:12" x14ac:dyDescent="0.25">
      <c r="A2195" s="193">
        <f>+'Información ELECTRO PUNO'!A2175</f>
        <v>2174</v>
      </c>
      <c r="B2195" s="26" t="str">
        <f t="shared" si="248"/>
        <v>SICODI</v>
      </c>
      <c r="C2195" s="9" t="str">
        <f t="shared" si="244"/>
        <v>Puno</v>
      </c>
      <c r="D2195" s="9" t="str">
        <f t="shared" si="245"/>
        <v>No Reporta</v>
      </c>
      <c r="E2195" s="9" t="str">
        <f t="shared" si="246"/>
        <v>No Reporta</v>
      </c>
      <c r="F2195" s="194" t="str">
        <f>+'Información ELECTRO PUNO'!E2175</f>
        <v>MT</v>
      </c>
      <c r="G2195" s="194">
        <f>+'Información ELECTRO PUNO'!G2175</f>
        <v>13</v>
      </c>
      <c r="H2195" s="9" t="str">
        <f t="shared" si="247"/>
        <v>Poste</v>
      </c>
      <c r="I2195" s="194" t="str">
        <f>+'Información ELECTRO PUNO'!F2175</f>
        <v>Concreto Armado C</v>
      </c>
      <c r="J2195" s="194" t="str">
        <f>+'Información ELECTRO PUNO'!B2175</f>
        <v>PPC20</v>
      </c>
      <c r="K2195" s="9" t="str">
        <f t="shared" si="249"/>
        <v>POSTE DE CONCRETO ARMADO DE 13/400/150/345</v>
      </c>
      <c r="L2195" s="139">
        <f t="shared" si="250"/>
        <v>0.54</v>
      </c>
    </row>
    <row r="2196" spans="1:12" x14ac:dyDescent="0.25">
      <c r="A2196" s="193">
        <f>+'Información ELECTRO PUNO'!A2176</f>
        <v>2175</v>
      </c>
      <c r="B2196" s="26" t="str">
        <f t="shared" si="248"/>
        <v>SICODI</v>
      </c>
      <c r="C2196" s="9" t="str">
        <f t="shared" si="244"/>
        <v>Puno</v>
      </c>
      <c r="D2196" s="9" t="str">
        <f t="shared" si="245"/>
        <v>No Reporta</v>
      </c>
      <c r="E2196" s="9" t="str">
        <f t="shared" si="246"/>
        <v>No Reporta</v>
      </c>
      <c r="F2196" s="194" t="str">
        <f>+'Información ELECTRO PUNO'!E2176</f>
        <v>BT</v>
      </c>
      <c r="G2196" s="194">
        <f>+'Información ELECTRO PUNO'!G2176</f>
        <v>8</v>
      </c>
      <c r="H2196" s="9" t="str">
        <f t="shared" si="247"/>
        <v>Poste</v>
      </c>
      <c r="I2196" s="194" t="str">
        <f>+'Información ELECTRO PUNO'!F2176</f>
        <v>Concreto Armado</v>
      </c>
      <c r="J2196" s="194" t="str">
        <f>+'Información ELECTRO PUNO'!B2176</f>
        <v>PPC06</v>
      </c>
      <c r="K2196" s="9" t="str">
        <f t="shared" si="249"/>
        <v>POSTE DE CONCRETO ARMADO DE  8/300/120/240</v>
      </c>
      <c r="L2196" s="139">
        <f t="shared" si="250"/>
        <v>0.14000000000000001</v>
      </c>
    </row>
    <row r="2197" spans="1:12" x14ac:dyDescent="0.25">
      <c r="A2197" s="193">
        <f>+'Información ELECTRO PUNO'!A2177</f>
        <v>2176</v>
      </c>
      <c r="B2197" s="26" t="str">
        <f t="shared" si="248"/>
        <v>SICODI</v>
      </c>
      <c r="C2197" s="9" t="str">
        <f t="shared" si="244"/>
        <v>Puno</v>
      </c>
      <c r="D2197" s="9" t="str">
        <f t="shared" si="245"/>
        <v>No Reporta</v>
      </c>
      <c r="E2197" s="9" t="str">
        <f t="shared" si="246"/>
        <v>No Reporta</v>
      </c>
      <c r="F2197" s="194" t="str">
        <f>+'Información ELECTRO PUNO'!E2177</f>
        <v>BT</v>
      </c>
      <c r="G2197" s="194">
        <f>+'Información ELECTRO PUNO'!G2177</f>
        <v>8</v>
      </c>
      <c r="H2197" s="9" t="str">
        <f t="shared" si="247"/>
        <v>Poste</v>
      </c>
      <c r="I2197" s="194" t="str">
        <f>+'Información ELECTRO PUNO'!F2177</f>
        <v>Concreto Armado</v>
      </c>
      <c r="J2197" s="194" t="str">
        <f>+'Información ELECTRO PUNO'!B2177</f>
        <v>PPC06</v>
      </c>
      <c r="K2197" s="9" t="str">
        <f t="shared" si="249"/>
        <v>POSTE DE CONCRETO ARMADO DE  8/300/120/240</v>
      </c>
      <c r="L2197" s="139">
        <f t="shared" si="250"/>
        <v>0.14000000000000001</v>
      </c>
    </row>
    <row r="2198" spans="1:12" x14ac:dyDescent="0.25">
      <c r="A2198" s="193">
        <f>+'Información ELECTRO PUNO'!A2178</f>
        <v>2177</v>
      </c>
      <c r="B2198" s="26" t="str">
        <f t="shared" si="248"/>
        <v>SICODI</v>
      </c>
      <c r="C2198" s="9" t="str">
        <f t="shared" ref="C2198:C2261" si="251">+$C$10</f>
        <v>Puno</v>
      </c>
      <c r="D2198" s="9" t="str">
        <f t="shared" ref="D2198:D2261" si="252">+$D$10</f>
        <v>No Reporta</v>
      </c>
      <c r="E2198" s="9" t="str">
        <f t="shared" ref="E2198:E2261" si="253">+$E$10</f>
        <v>No Reporta</v>
      </c>
      <c r="F2198" s="194" t="str">
        <f>+'Información ELECTRO PUNO'!E2178</f>
        <v>BT</v>
      </c>
      <c r="G2198" s="194">
        <f>+'Información ELECTRO PUNO'!G2178</f>
        <v>8</v>
      </c>
      <c r="H2198" s="9" t="str">
        <f t="shared" ref="H2198:H2261" si="254">+$H$10</f>
        <v>Poste</v>
      </c>
      <c r="I2198" s="194" t="str">
        <f>+'Información ELECTRO PUNO'!F2178</f>
        <v>Concreto Armado</v>
      </c>
      <c r="J2198" s="194" t="str">
        <f>+'Información ELECTRO PUNO'!B2178</f>
        <v>PPC06</v>
      </c>
      <c r="K2198" s="9" t="str">
        <f t="shared" si="249"/>
        <v>POSTE DE CONCRETO ARMADO DE  8/300/120/240</v>
      </c>
      <c r="L2198" s="139">
        <f t="shared" si="250"/>
        <v>0.14000000000000001</v>
      </c>
    </row>
    <row r="2199" spans="1:12" x14ac:dyDescent="0.25">
      <c r="A2199" s="193">
        <f>+'Información ELECTRO PUNO'!A2179</f>
        <v>2178</v>
      </c>
      <c r="B2199" s="26" t="str">
        <f t="shared" ref="B2199:B2262" si="255">+INDEX($B$8:$B$16,MATCH(J2199,$J$8:$J$16,0))</f>
        <v>SICODI</v>
      </c>
      <c r="C2199" s="9" t="str">
        <f t="shared" si="251"/>
        <v>Puno</v>
      </c>
      <c r="D2199" s="9" t="str">
        <f t="shared" si="252"/>
        <v>No Reporta</v>
      </c>
      <c r="E2199" s="9" t="str">
        <f t="shared" si="253"/>
        <v>No Reporta</v>
      </c>
      <c r="F2199" s="194" t="str">
        <f>+'Información ELECTRO PUNO'!E2179</f>
        <v>BT</v>
      </c>
      <c r="G2199" s="194">
        <f>+'Información ELECTRO PUNO'!G2179</f>
        <v>8</v>
      </c>
      <c r="H2199" s="9" t="str">
        <f t="shared" si="254"/>
        <v>Poste</v>
      </c>
      <c r="I2199" s="194" t="str">
        <f>+'Información ELECTRO PUNO'!F2179</f>
        <v>Concreto Armado</v>
      </c>
      <c r="J2199" s="194" t="str">
        <f>+'Información ELECTRO PUNO'!B2179</f>
        <v>PPC06</v>
      </c>
      <c r="K2199" s="9" t="str">
        <f t="shared" ref="K2199:K2262" si="256">+VLOOKUP(J2199,$J$8:$K$16,2,FALSE)</f>
        <v>POSTE DE CONCRETO ARMADO DE  8/300/120/240</v>
      </c>
      <c r="L2199" s="139">
        <f t="shared" ref="L2199:L2262" si="257">+VLOOKUP(J2199,$J$8:$U$16,12,FALSE)</f>
        <v>0.14000000000000001</v>
      </c>
    </row>
    <row r="2200" spans="1:12" x14ac:dyDescent="0.25">
      <c r="A2200" s="193">
        <f>+'Información ELECTRO PUNO'!A2180</f>
        <v>2179</v>
      </c>
      <c r="B2200" s="26" t="str">
        <f t="shared" si="255"/>
        <v>SICODI</v>
      </c>
      <c r="C2200" s="9" t="str">
        <f t="shared" si="251"/>
        <v>Puno</v>
      </c>
      <c r="D2200" s="9" t="str">
        <f t="shared" si="252"/>
        <v>No Reporta</v>
      </c>
      <c r="E2200" s="9" t="str">
        <f t="shared" si="253"/>
        <v>No Reporta</v>
      </c>
      <c r="F2200" s="194" t="str">
        <f>+'Información ELECTRO PUNO'!E2180</f>
        <v>BT</v>
      </c>
      <c r="G2200" s="194">
        <f>+'Información ELECTRO PUNO'!G2180</f>
        <v>8</v>
      </c>
      <c r="H2200" s="9" t="str">
        <f t="shared" si="254"/>
        <v>Poste</v>
      </c>
      <c r="I2200" s="194" t="str">
        <f>+'Información ELECTRO PUNO'!F2180</f>
        <v>Concreto Armado</v>
      </c>
      <c r="J2200" s="194" t="str">
        <f>+'Información ELECTRO PUNO'!B2180</f>
        <v>PPC06</v>
      </c>
      <c r="K2200" s="9" t="str">
        <f t="shared" si="256"/>
        <v>POSTE DE CONCRETO ARMADO DE  8/300/120/240</v>
      </c>
      <c r="L2200" s="139">
        <f t="shared" si="257"/>
        <v>0.14000000000000001</v>
      </c>
    </row>
    <row r="2201" spans="1:12" x14ac:dyDescent="0.25">
      <c r="A2201" s="193">
        <f>+'Información ELECTRO PUNO'!A2181</f>
        <v>2180</v>
      </c>
      <c r="B2201" s="26" t="str">
        <f t="shared" si="255"/>
        <v>SICODI</v>
      </c>
      <c r="C2201" s="9" t="str">
        <f t="shared" si="251"/>
        <v>Puno</v>
      </c>
      <c r="D2201" s="9" t="str">
        <f t="shared" si="252"/>
        <v>No Reporta</v>
      </c>
      <c r="E2201" s="9" t="str">
        <f t="shared" si="253"/>
        <v>No Reporta</v>
      </c>
      <c r="F2201" s="194" t="str">
        <f>+'Información ELECTRO PUNO'!E2181</f>
        <v>BT</v>
      </c>
      <c r="G2201" s="194">
        <f>+'Información ELECTRO PUNO'!G2181</f>
        <v>8</v>
      </c>
      <c r="H2201" s="9" t="str">
        <f t="shared" si="254"/>
        <v>Poste</v>
      </c>
      <c r="I2201" s="194" t="str">
        <f>+'Información ELECTRO PUNO'!F2181</f>
        <v>Concreto Armado</v>
      </c>
      <c r="J2201" s="194" t="str">
        <f>+'Información ELECTRO PUNO'!B2181</f>
        <v>PPC06</v>
      </c>
      <c r="K2201" s="9" t="str">
        <f t="shared" si="256"/>
        <v>POSTE DE CONCRETO ARMADO DE  8/300/120/240</v>
      </c>
      <c r="L2201" s="139">
        <f t="shared" si="257"/>
        <v>0.14000000000000001</v>
      </c>
    </row>
    <row r="2202" spans="1:12" x14ac:dyDescent="0.25">
      <c r="A2202" s="193">
        <f>+'Información ELECTRO PUNO'!A2182</f>
        <v>2181</v>
      </c>
      <c r="B2202" s="26" t="str">
        <f t="shared" si="255"/>
        <v>SICODI</v>
      </c>
      <c r="C2202" s="9" t="str">
        <f t="shared" si="251"/>
        <v>Puno</v>
      </c>
      <c r="D2202" s="9" t="str">
        <f t="shared" si="252"/>
        <v>No Reporta</v>
      </c>
      <c r="E2202" s="9" t="str">
        <f t="shared" si="253"/>
        <v>No Reporta</v>
      </c>
      <c r="F2202" s="194" t="str">
        <f>+'Información ELECTRO PUNO'!E2182</f>
        <v>BT</v>
      </c>
      <c r="G2202" s="194">
        <f>+'Información ELECTRO PUNO'!G2182</f>
        <v>8</v>
      </c>
      <c r="H2202" s="9" t="str">
        <f t="shared" si="254"/>
        <v>Poste</v>
      </c>
      <c r="I2202" s="194" t="str">
        <f>+'Información ELECTRO PUNO'!F2182</f>
        <v>Concreto Armado</v>
      </c>
      <c r="J2202" s="194" t="str">
        <f>+'Información ELECTRO PUNO'!B2182</f>
        <v>PPC06</v>
      </c>
      <c r="K2202" s="9" t="str">
        <f t="shared" si="256"/>
        <v>POSTE DE CONCRETO ARMADO DE  8/300/120/240</v>
      </c>
      <c r="L2202" s="139">
        <f t="shared" si="257"/>
        <v>0.14000000000000001</v>
      </c>
    </row>
    <row r="2203" spans="1:12" x14ac:dyDescent="0.25">
      <c r="A2203" s="193">
        <f>+'Información ELECTRO PUNO'!A2183</f>
        <v>2182</v>
      </c>
      <c r="B2203" s="26" t="str">
        <f t="shared" si="255"/>
        <v>SICODI</v>
      </c>
      <c r="C2203" s="9" t="str">
        <f t="shared" si="251"/>
        <v>Puno</v>
      </c>
      <c r="D2203" s="9" t="str">
        <f t="shared" si="252"/>
        <v>No Reporta</v>
      </c>
      <c r="E2203" s="9" t="str">
        <f t="shared" si="253"/>
        <v>No Reporta</v>
      </c>
      <c r="F2203" s="194" t="str">
        <f>+'Información ELECTRO PUNO'!E2183</f>
        <v>BT</v>
      </c>
      <c r="G2203" s="194">
        <f>+'Información ELECTRO PUNO'!G2183</f>
        <v>8</v>
      </c>
      <c r="H2203" s="9" t="str">
        <f t="shared" si="254"/>
        <v>Poste</v>
      </c>
      <c r="I2203" s="194" t="str">
        <f>+'Información ELECTRO PUNO'!F2183</f>
        <v>Concreto Armado</v>
      </c>
      <c r="J2203" s="194" t="str">
        <f>+'Información ELECTRO PUNO'!B2183</f>
        <v>PPC06</v>
      </c>
      <c r="K2203" s="9" t="str">
        <f t="shared" si="256"/>
        <v>POSTE DE CONCRETO ARMADO DE  8/300/120/240</v>
      </c>
      <c r="L2203" s="139">
        <f t="shared" si="257"/>
        <v>0.14000000000000001</v>
      </c>
    </row>
    <row r="2204" spans="1:12" x14ac:dyDescent="0.25">
      <c r="A2204" s="193">
        <f>+'Información ELECTRO PUNO'!A2184</f>
        <v>2183</v>
      </c>
      <c r="B2204" s="26" t="str">
        <f t="shared" si="255"/>
        <v>SICODI</v>
      </c>
      <c r="C2204" s="9" t="str">
        <f t="shared" si="251"/>
        <v>Puno</v>
      </c>
      <c r="D2204" s="9" t="str">
        <f t="shared" si="252"/>
        <v>No Reporta</v>
      </c>
      <c r="E2204" s="9" t="str">
        <f t="shared" si="253"/>
        <v>No Reporta</v>
      </c>
      <c r="F2204" s="194" t="str">
        <f>+'Información ELECTRO PUNO'!E2184</f>
        <v>BT</v>
      </c>
      <c r="G2204" s="194">
        <f>+'Información ELECTRO PUNO'!G2184</f>
        <v>8</v>
      </c>
      <c r="H2204" s="9" t="str">
        <f t="shared" si="254"/>
        <v>Poste</v>
      </c>
      <c r="I2204" s="194" t="str">
        <f>+'Información ELECTRO PUNO'!F2184</f>
        <v>Concreto Armado</v>
      </c>
      <c r="J2204" s="194" t="str">
        <f>+'Información ELECTRO PUNO'!B2184</f>
        <v>PPC06</v>
      </c>
      <c r="K2204" s="9" t="str">
        <f t="shared" si="256"/>
        <v>POSTE DE CONCRETO ARMADO DE  8/300/120/240</v>
      </c>
      <c r="L2204" s="139">
        <f t="shared" si="257"/>
        <v>0.14000000000000001</v>
      </c>
    </row>
    <row r="2205" spans="1:12" x14ac:dyDescent="0.25">
      <c r="A2205" s="193">
        <f>+'Información ELECTRO PUNO'!A2185</f>
        <v>2184</v>
      </c>
      <c r="B2205" s="26" t="str">
        <f t="shared" si="255"/>
        <v>SICODI</v>
      </c>
      <c r="C2205" s="9" t="str">
        <f t="shared" si="251"/>
        <v>Puno</v>
      </c>
      <c r="D2205" s="9" t="str">
        <f t="shared" si="252"/>
        <v>No Reporta</v>
      </c>
      <c r="E2205" s="9" t="str">
        <f t="shared" si="253"/>
        <v>No Reporta</v>
      </c>
      <c r="F2205" s="194" t="str">
        <f>+'Información ELECTRO PUNO'!E2185</f>
        <v>BT</v>
      </c>
      <c r="G2205" s="194">
        <f>+'Información ELECTRO PUNO'!G2185</f>
        <v>8</v>
      </c>
      <c r="H2205" s="9" t="str">
        <f t="shared" si="254"/>
        <v>Poste</v>
      </c>
      <c r="I2205" s="194" t="str">
        <f>+'Información ELECTRO PUNO'!F2185</f>
        <v>Concreto Armado</v>
      </c>
      <c r="J2205" s="194" t="str">
        <f>+'Información ELECTRO PUNO'!B2185</f>
        <v>PPC06</v>
      </c>
      <c r="K2205" s="9" t="str">
        <f t="shared" si="256"/>
        <v>POSTE DE CONCRETO ARMADO DE  8/300/120/240</v>
      </c>
      <c r="L2205" s="139">
        <f t="shared" si="257"/>
        <v>0.14000000000000001</v>
      </c>
    </row>
    <row r="2206" spans="1:12" x14ac:dyDescent="0.25">
      <c r="A2206" s="193">
        <f>+'Información ELECTRO PUNO'!A2186</f>
        <v>2185</v>
      </c>
      <c r="B2206" s="26" t="str">
        <f t="shared" si="255"/>
        <v>SICODI</v>
      </c>
      <c r="C2206" s="9" t="str">
        <f t="shared" si="251"/>
        <v>Puno</v>
      </c>
      <c r="D2206" s="9" t="str">
        <f t="shared" si="252"/>
        <v>No Reporta</v>
      </c>
      <c r="E2206" s="9" t="str">
        <f t="shared" si="253"/>
        <v>No Reporta</v>
      </c>
      <c r="F2206" s="194" t="str">
        <f>+'Información ELECTRO PUNO'!E2186</f>
        <v>MT</v>
      </c>
      <c r="G2206" s="194">
        <f>+'Información ELECTRO PUNO'!G2186</f>
        <v>13</v>
      </c>
      <c r="H2206" s="9" t="str">
        <f t="shared" si="254"/>
        <v>Poste</v>
      </c>
      <c r="I2206" s="194" t="str">
        <f>+'Información ELECTRO PUNO'!F2186</f>
        <v>Concreto Armado C</v>
      </c>
      <c r="J2206" s="194" t="str">
        <f>+'Información ELECTRO PUNO'!B2186</f>
        <v>PPC20</v>
      </c>
      <c r="K2206" s="9" t="str">
        <f t="shared" si="256"/>
        <v>POSTE DE CONCRETO ARMADO DE 13/400/150/345</v>
      </c>
      <c r="L2206" s="139">
        <f t="shared" si="257"/>
        <v>0.54</v>
      </c>
    </row>
    <row r="2207" spans="1:12" x14ac:dyDescent="0.25">
      <c r="A2207" s="193">
        <f>+'Información ELECTRO PUNO'!A2187</f>
        <v>2186</v>
      </c>
      <c r="B2207" s="26" t="str">
        <f t="shared" si="255"/>
        <v>SICODI</v>
      </c>
      <c r="C2207" s="9" t="str">
        <f t="shared" si="251"/>
        <v>Puno</v>
      </c>
      <c r="D2207" s="9" t="str">
        <f t="shared" si="252"/>
        <v>No Reporta</v>
      </c>
      <c r="E2207" s="9" t="str">
        <f t="shared" si="253"/>
        <v>No Reporta</v>
      </c>
      <c r="F2207" s="194" t="str">
        <f>+'Información ELECTRO PUNO'!E2187</f>
        <v>MT</v>
      </c>
      <c r="G2207" s="194">
        <f>+'Información ELECTRO PUNO'!G2187</f>
        <v>13</v>
      </c>
      <c r="H2207" s="9" t="str">
        <f t="shared" si="254"/>
        <v>Poste</v>
      </c>
      <c r="I2207" s="194" t="str">
        <f>+'Información ELECTRO PUNO'!F2187</f>
        <v>Concreto Armado C</v>
      </c>
      <c r="J2207" s="194" t="str">
        <f>+'Información ELECTRO PUNO'!B2187</f>
        <v>PPC20</v>
      </c>
      <c r="K2207" s="9" t="str">
        <f t="shared" si="256"/>
        <v>POSTE DE CONCRETO ARMADO DE 13/400/150/345</v>
      </c>
      <c r="L2207" s="139">
        <f t="shared" si="257"/>
        <v>0.54</v>
      </c>
    </row>
    <row r="2208" spans="1:12" x14ac:dyDescent="0.25">
      <c r="A2208" s="193">
        <f>+'Información ELECTRO PUNO'!A2188</f>
        <v>2187</v>
      </c>
      <c r="B2208" s="26" t="str">
        <f t="shared" si="255"/>
        <v>SICODI</v>
      </c>
      <c r="C2208" s="9" t="str">
        <f t="shared" si="251"/>
        <v>Puno</v>
      </c>
      <c r="D2208" s="9" t="str">
        <f t="shared" si="252"/>
        <v>No Reporta</v>
      </c>
      <c r="E2208" s="9" t="str">
        <f t="shared" si="253"/>
        <v>No Reporta</v>
      </c>
      <c r="F2208" s="194" t="str">
        <f>+'Información ELECTRO PUNO'!E2188</f>
        <v>MT</v>
      </c>
      <c r="G2208" s="194">
        <f>+'Información ELECTRO PUNO'!G2188</f>
        <v>13</v>
      </c>
      <c r="H2208" s="9" t="str">
        <f t="shared" si="254"/>
        <v>Poste</v>
      </c>
      <c r="I2208" s="194" t="str">
        <f>+'Información ELECTRO PUNO'!F2188</f>
        <v>Concreto Armado C</v>
      </c>
      <c r="J2208" s="194" t="str">
        <f>+'Información ELECTRO PUNO'!B2188</f>
        <v>PPC20</v>
      </c>
      <c r="K2208" s="9" t="str">
        <f t="shared" si="256"/>
        <v>POSTE DE CONCRETO ARMADO DE 13/400/150/345</v>
      </c>
      <c r="L2208" s="139">
        <f t="shared" si="257"/>
        <v>0.54</v>
      </c>
    </row>
    <row r="2209" spans="1:12" x14ac:dyDescent="0.25">
      <c r="A2209" s="193">
        <f>+'Información ELECTRO PUNO'!A2189</f>
        <v>2188</v>
      </c>
      <c r="B2209" s="26" t="str">
        <f t="shared" si="255"/>
        <v>SICODI</v>
      </c>
      <c r="C2209" s="9" t="str">
        <f t="shared" si="251"/>
        <v>Puno</v>
      </c>
      <c r="D2209" s="9" t="str">
        <f t="shared" si="252"/>
        <v>No Reporta</v>
      </c>
      <c r="E2209" s="9" t="str">
        <f t="shared" si="253"/>
        <v>No Reporta</v>
      </c>
      <c r="F2209" s="194" t="str">
        <f>+'Información ELECTRO PUNO'!E2189</f>
        <v>MT</v>
      </c>
      <c r="G2209" s="194">
        <f>+'Información ELECTRO PUNO'!G2189</f>
        <v>13</v>
      </c>
      <c r="H2209" s="9" t="str">
        <f t="shared" si="254"/>
        <v>Poste</v>
      </c>
      <c r="I2209" s="194" t="str">
        <f>+'Información ELECTRO PUNO'!F2189</f>
        <v>Concreto Armado C</v>
      </c>
      <c r="J2209" s="194" t="str">
        <f>+'Información ELECTRO PUNO'!B2189</f>
        <v>PPC20</v>
      </c>
      <c r="K2209" s="9" t="str">
        <f t="shared" si="256"/>
        <v>POSTE DE CONCRETO ARMADO DE 13/400/150/345</v>
      </c>
      <c r="L2209" s="139">
        <f t="shared" si="257"/>
        <v>0.54</v>
      </c>
    </row>
    <row r="2210" spans="1:12" x14ac:dyDescent="0.25">
      <c r="A2210" s="193">
        <f>+'Información ELECTRO PUNO'!A2190</f>
        <v>2189</v>
      </c>
      <c r="B2210" s="26" t="str">
        <f t="shared" si="255"/>
        <v>SICODI</v>
      </c>
      <c r="C2210" s="9" t="str">
        <f t="shared" si="251"/>
        <v>Puno</v>
      </c>
      <c r="D2210" s="9" t="str">
        <f t="shared" si="252"/>
        <v>No Reporta</v>
      </c>
      <c r="E2210" s="9" t="str">
        <f t="shared" si="253"/>
        <v>No Reporta</v>
      </c>
      <c r="F2210" s="194" t="str">
        <f>+'Información ELECTRO PUNO'!E2190</f>
        <v>MT</v>
      </c>
      <c r="G2210" s="194">
        <f>+'Información ELECTRO PUNO'!G2190</f>
        <v>13</v>
      </c>
      <c r="H2210" s="9" t="str">
        <f t="shared" si="254"/>
        <v>Poste</v>
      </c>
      <c r="I2210" s="194" t="str">
        <f>+'Información ELECTRO PUNO'!F2190</f>
        <v>Concreto Armado C</v>
      </c>
      <c r="J2210" s="194" t="str">
        <f>+'Información ELECTRO PUNO'!B2190</f>
        <v>PPC20</v>
      </c>
      <c r="K2210" s="9" t="str">
        <f t="shared" si="256"/>
        <v>POSTE DE CONCRETO ARMADO DE 13/400/150/345</v>
      </c>
      <c r="L2210" s="139">
        <f t="shared" si="257"/>
        <v>0.54</v>
      </c>
    </row>
    <row r="2211" spans="1:12" x14ac:dyDescent="0.25">
      <c r="A2211" s="193">
        <f>+'Información ELECTRO PUNO'!A2191</f>
        <v>2190</v>
      </c>
      <c r="B2211" s="26" t="str">
        <f t="shared" si="255"/>
        <v>SICODI</v>
      </c>
      <c r="C2211" s="9" t="str">
        <f t="shared" si="251"/>
        <v>Puno</v>
      </c>
      <c r="D2211" s="9" t="str">
        <f t="shared" si="252"/>
        <v>No Reporta</v>
      </c>
      <c r="E2211" s="9" t="str">
        <f t="shared" si="253"/>
        <v>No Reporta</v>
      </c>
      <c r="F2211" s="194" t="str">
        <f>+'Información ELECTRO PUNO'!E2191</f>
        <v>MT</v>
      </c>
      <c r="G2211" s="194">
        <f>+'Información ELECTRO PUNO'!G2191</f>
        <v>13</v>
      </c>
      <c r="H2211" s="9" t="str">
        <f t="shared" si="254"/>
        <v>Poste</v>
      </c>
      <c r="I2211" s="194" t="str">
        <f>+'Información ELECTRO PUNO'!F2191</f>
        <v>Concreto Armado C</v>
      </c>
      <c r="J2211" s="194" t="str">
        <f>+'Información ELECTRO PUNO'!B2191</f>
        <v>PPC20</v>
      </c>
      <c r="K2211" s="9" t="str">
        <f t="shared" si="256"/>
        <v>POSTE DE CONCRETO ARMADO DE 13/400/150/345</v>
      </c>
      <c r="L2211" s="139">
        <f t="shared" si="257"/>
        <v>0.54</v>
      </c>
    </row>
    <row r="2212" spans="1:12" x14ac:dyDescent="0.25">
      <c r="A2212" s="193">
        <f>+'Información ELECTRO PUNO'!A2192</f>
        <v>2191</v>
      </c>
      <c r="B2212" s="26" t="str">
        <f t="shared" si="255"/>
        <v>SICODI</v>
      </c>
      <c r="C2212" s="9" t="str">
        <f t="shared" si="251"/>
        <v>Puno</v>
      </c>
      <c r="D2212" s="9" t="str">
        <f t="shared" si="252"/>
        <v>No Reporta</v>
      </c>
      <c r="E2212" s="9" t="str">
        <f t="shared" si="253"/>
        <v>No Reporta</v>
      </c>
      <c r="F2212" s="194" t="str">
        <f>+'Información ELECTRO PUNO'!E2192</f>
        <v>MT</v>
      </c>
      <c r="G2212" s="194">
        <f>+'Información ELECTRO PUNO'!G2192</f>
        <v>13</v>
      </c>
      <c r="H2212" s="9" t="str">
        <f t="shared" si="254"/>
        <v>Poste</v>
      </c>
      <c r="I2212" s="194" t="str">
        <f>+'Información ELECTRO PUNO'!F2192</f>
        <v>Concreto Armado C</v>
      </c>
      <c r="J2212" s="194" t="str">
        <f>+'Información ELECTRO PUNO'!B2192</f>
        <v>PPC20</v>
      </c>
      <c r="K2212" s="9" t="str">
        <f t="shared" si="256"/>
        <v>POSTE DE CONCRETO ARMADO DE 13/400/150/345</v>
      </c>
      <c r="L2212" s="139">
        <f t="shared" si="257"/>
        <v>0.54</v>
      </c>
    </row>
    <row r="2213" spans="1:12" x14ac:dyDescent="0.25">
      <c r="A2213" s="193">
        <f>+'Información ELECTRO PUNO'!A2193</f>
        <v>2192</v>
      </c>
      <c r="B2213" s="26" t="str">
        <f t="shared" si="255"/>
        <v>SICODI</v>
      </c>
      <c r="C2213" s="9" t="str">
        <f t="shared" si="251"/>
        <v>Puno</v>
      </c>
      <c r="D2213" s="9" t="str">
        <f t="shared" si="252"/>
        <v>No Reporta</v>
      </c>
      <c r="E2213" s="9" t="str">
        <f t="shared" si="253"/>
        <v>No Reporta</v>
      </c>
      <c r="F2213" s="194" t="str">
        <f>+'Información ELECTRO PUNO'!E2193</f>
        <v>MT</v>
      </c>
      <c r="G2213" s="194">
        <f>+'Información ELECTRO PUNO'!G2193</f>
        <v>13</v>
      </c>
      <c r="H2213" s="9" t="str">
        <f t="shared" si="254"/>
        <v>Poste</v>
      </c>
      <c r="I2213" s="194" t="str">
        <f>+'Información ELECTRO PUNO'!F2193</f>
        <v>Concreto Armado C</v>
      </c>
      <c r="J2213" s="194" t="str">
        <f>+'Información ELECTRO PUNO'!B2193</f>
        <v>PPC20</v>
      </c>
      <c r="K2213" s="9" t="str">
        <f t="shared" si="256"/>
        <v>POSTE DE CONCRETO ARMADO DE 13/400/150/345</v>
      </c>
      <c r="L2213" s="139">
        <f t="shared" si="257"/>
        <v>0.54</v>
      </c>
    </row>
    <row r="2214" spans="1:12" x14ac:dyDescent="0.25">
      <c r="A2214" s="193">
        <f>+'Información ELECTRO PUNO'!A2194</f>
        <v>2193</v>
      </c>
      <c r="B2214" s="26" t="str">
        <f t="shared" si="255"/>
        <v>SICODI</v>
      </c>
      <c r="C2214" s="9" t="str">
        <f t="shared" si="251"/>
        <v>Puno</v>
      </c>
      <c r="D2214" s="9" t="str">
        <f t="shared" si="252"/>
        <v>No Reporta</v>
      </c>
      <c r="E2214" s="9" t="str">
        <f t="shared" si="253"/>
        <v>No Reporta</v>
      </c>
      <c r="F2214" s="194" t="str">
        <f>+'Información ELECTRO PUNO'!E2194</f>
        <v>MT</v>
      </c>
      <c r="G2214" s="194">
        <f>+'Información ELECTRO PUNO'!G2194</f>
        <v>13</v>
      </c>
      <c r="H2214" s="9" t="str">
        <f t="shared" si="254"/>
        <v>Poste</v>
      </c>
      <c r="I2214" s="194" t="str">
        <f>+'Información ELECTRO PUNO'!F2194</f>
        <v>Concreto Armado C</v>
      </c>
      <c r="J2214" s="194" t="str">
        <f>+'Información ELECTRO PUNO'!B2194</f>
        <v>PPC20</v>
      </c>
      <c r="K2214" s="9" t="str">
        <f t="shared" si="256"/>
        <v>POSTE DE CONCRETO ARMADO DE 13/400/150/345</v>
      </c>
      <c r="L2214" s="139">
        <f t="shared" si="257"/>
        <v>0.54</v>
      </c>
    </row>
    <row r="2215" spans="1:12" x14ac:dyDescent="0.25">
      <c r="A2215" s="193">
        <f>+'Información ELECTRO PUNO'!A2195</f>
        <v>2194</v>
      </c>
      <c r="B2215" s="26" t="str">
        <f t="shared" si="255"/>
        <v>SICODI</v>
      </c>
      <c r="C2215" s="9" t="str">
        <f t="shared" si="251"/>
        <v>Puno</v>
      </c>
      <c r="D2215" s="9" t="str">
        <f t="shared" si="252"/>
        <v>No Reporta</v>
      </c>
      <c r="E2215" s="9" t="str">
        <f t="shared" si="253"/>
        <v>No Reporta</v>
      </c>
      <c r="F2215" s="194" t="str">
        <f>+'Información ELECTRO PUNO'!E2195</f>
        <v>MT</v>
      </c>
      <c r="G2215" s="194">
        <f>+'Información ELECTRO PUNO'!G2195</f>
        <v>13</v>
      </c>
      <c r="H2215" s="9" t="str">
        <f t="shared" si="254"/>
        <v>Poste</v>
      </c>
      <c r="I2215" s="194" t="str">
        <f>+'Información ELECTRO PUNO'!F2195</f>
        <v>Concreto Armado C</v>
      </c>
      <c r="J2215" s="194" t="str">
        <f>+'Información ELECTRO PUNO'!B2195</f>
        <v>PPC20</v>
      </c>
      <c r="K2215" s="9" t="str">
        <f t="shared" si="256"/>
        <v>POSTE DE CONCRETO ARMADO DE 13/400/150/345</v>
      </c>
      <c r="L2215" s="139">
        <f t="shared" si="257"/>
        <v>0.54</v>
      </c>
    </row>
    <row r="2216" spans="1:12" x14ac:dyDescent="0.25">
      <c r="A2216" s="193">
        <f>+'Información ELECTRO PUNO'!A2196</f>
        <v>2195</v>
      </c>
      <c r="B2216" s="26" t="str">
        <f t="shared" si="255"/>
        <v>SICODI</v>
      </c>
      <c r="C2216" s="9" t="str">
        <f t="shared" si="251"/>
        <v>Puno</v>
      </c>
      <c r="D2216" s="9" t="str">
        <f t="shared" si="252"/>
        <v>No Reporta</v>
      </c>
      <c r="E2216" s="9" t="str">
        <f t="shared" si="253"/>
        <v>No Reporta</v>
      </c>
      <c r="F2216" s="194" t="str">
        <f>+'Información ELECTRO PUNO'!E2196</f>
        <v>MT</v>
      </c>
      <c r="G2216" s="194">
        <f>+'Información ELECTRO PUNO'!G2196</f>
        <v>13</v>
      </c>
      <c r="H2216" s="9" t="str">
        <f t="shared" si="254"/>
        <v>Poste</v>
      </c>
      <c r="I2216" s="194" t="str">
        <f>+'Información ELECTRO PUNO'!F2196</f>
        <v>Concreto Armado C</v>
      </c>
      <c r="J2216" s="194" t="str">
        <f>+'Información ELECTRO PUNO'!B2196</f>
        <v>PPC20</v>
      </c>
      <c r="K2216" s="9" t="str">
        <f t="shared" si="256"/>
        <v>POSTE DE CONCRETO ARMADO DE 13/400/150/345</v>
      </c>
      <c r="L2216" s="139">
        <f t="shared" si="257"/>
        <v>0.54</v>
      </c>
    </row>
    <row r="2217" spans="1:12" x14ac:dyDescent="0.25">
      <c r="A2217" s="193">
        <f>+'Información ELECTRO PUNO'!A2197</f>
        <v>2196</v>
      </c>
      <c r="B2217" s="26" t="str">
        <f t="shared" si="255"/>
        <v>SICODI</v>
      </c>
      <c r="C2217" s="9" t="str">
        <f t="shared" si="251"/>
        <v>Puno</v>
      </c>
      <c r="D2217" s="9" t="str">
        <f t="shared" si="252"/>
        <v>No Reporta</v>
      </c>
      <c r="E2217" s="9" t="str">
        <f t="shared" si="253"/>
        <v>No Reporta</v>
      </c>
      <c r="F2217" s="194" t="str">
        <f>+'Información ELECTRO PUNO'!E2197</f>
        <v>MT</v>
      </c>
      <c r="G2217" s="194">
        <f>+'Información ELECTRO PUNO'!G2197</f>
        <v>13</v>
      </c>
      <c r="H2217" s="9" t="str">
        <f t="shared" si="254"/>
        <v>Poste</v>
      </c>
      <c r="I2217" s="194" t="str">
        <f>+'Información ELECTRO PUNO'!F2197</f>
        <v>Concreto Armado C</v>
      </c>
      <c r="J2217" s="194" t="str">
        <f>+'Información ELECTRO PUNO'!B2197</f>
        <v>PPC20</v>
      </c>
      <c r="K2217" s="9" t="str">
        <f t="shared" si="256"/>
        <v>POSTE DE CONCRETO ARMADO DE 13/400/150/345</v>
      </c>
      <c r="L2217" s="139">
        <f t="shared" si="257"/>
        <v>0.54</v>
      </c>
    </row>
    <row r="2218" spans="1:12" x14ac:dyDescent="0.25">
      <c r="A2218" s="193">
        <f>+'Información ELECTRO PUNO'!A2198</f>
        <v>2197</v>
      </c>
      <c r="B2218" s="26" t="str">
        <f t="shared" si="255"/>
        <v>SICODI</v>
      </c>
      <c r="C2218" s="9" t="str">
        <f t="shared" si="251"/>
        <v>Puno</v>
      </c>
      <c r="D2218" s="9" t="str">
        <f t="shared" si="252"/>
        <v>No Reporta</v>
      </c>
      <c r="E2218" s="9" t="str">
        <f t="shared" si="253"/>
        <v>No Reporta</v>
      </c>
      <c r="F2218" s="194" t="str">
        <f>+'Información ELECTRO PUNO'!E2198</f>
        <v>MT</v>
      </c>
      <c r="G2218" s="194">
        <f>+'Información ELECTRO PUNO'!G2198</f>
        <v>13</v>
      </c>
      <c r="H2218" s="9" t="str">
        <f t="shared" si="254"/>
        <v>Poste</v>
      </c>
      <c r="I2218" s="194" t="str">
        <f>+'Información ELECTRO PUNO'!F2198</f>
        <v>Concreto Armado C</v>
      </c>
      <c r="J2218" s="194" t="str">
        <f>+'Información ELECTRO PUNO'!B2198</f>
        <v>PPC20</v>
      </c>
      <c r="K2218" s="9" t="str">
        <f t="shared" si="256"/>
        <v>POSTE DE CONCRETO ARMADO DE 13/400/150/345</v>
      </c>
      <c r="L2218" s="139">
        <f t="shared" si="257"/>
        <v>0.54</v>
      </c>
    </row>
    <row r="2219" spans="1:12" x14ac:dyDescent="0.25">
      <c r="A2219" s="193">
        <f>+'Información ELECTRO PUNO'!A2199</f>
        <v>2198</v>
      </c>
      <c r="B2219" s="26" t="str">
        <f t="shared" si="255"/>
        <v>SICODI</v>
      </c>
      <c r="C2219" s="9" t="str">
        <f t="shared" si="251"/>
        <v>Puno</v>
      </c>
      <c r="D2219" s="9" t="str">
        <f t="shared" si="252"/>
        <v>No Reporta</v>
      </c>
      <c r="E2219" s="9" t="str">
        <f t="shared" si="253"/>
        <v>No Reporta</v>
      </c>
      <c r="F2219" s="194" t="str">
        <f>+'Información ELECTRO PUNO'!E2199</f>
        <v>MT</v>
      </c>
      <c r="G2219" s="194">
        <f>+'Información ELECTRO PUNO'!G2199</f>
        <v>13</v>
      </c>
      <c r="H2219" s="9" t="str">
        <f t="shared" si="254"/>
        <v>Poste</v>
      </c>
      <c r="I2219" s="194" t="str">
        <f>+'Información ELECTRO PUNO'!F2199</f>
        <v>Concreto Armado C</v>
      </c>
      <c r="J2219" s="194" t="str">
        <f>+'Información ELECTRO PUNO'!B2199</f>
        <v>PPC20</v>
      </c>
      <c r="K2219" s="9" t="str">
        <f t="shared" si="256"/>
        <v>POSTE DE CONCRETO ARMADO DE 13/400/150/345</v>
      </c>
      <c r="L2219" s="139">
        <f t="shared" si="257"/>
        <v>0.54</v>
      </c>
    </row>
    <row r="2220" spans="1:12" x14ac:dyDescent="0.25">
      <c r="A2220" s="193">
        <f>+'Información ELECTRO PUNO'!A2200</f>
        <v>2199</v>
      </c>
      <c r="B2220" s="26" t="str">
        <f t="shared" si="255"/>
        <v>SICODI</v>
      </c>
      <c r="C2220" s="9" t="str">
        <f t="shared" si="251"/>
        <v>Puno</v>
      </c>
      <c r="D2220" s="9" t="str">
        <f t="shared" si="252"/>
        <v>No Reporta</v>
      </c>
      <c r="E2220" s="9" t="str">
        <f t="shared" si="253"/>
        <v>No Reporta</v>
      </c>
      <c r="F2220" s="194" t="str">
        <f>+'Información ELECTRO PUNO'!E2200</f>
        <v>MT</v>
      </c>
      <c r="G2220" s="194">
        <f>+'Información ELECTRO PUNO'!G2200</f>
        <v>13</v>
      </c>
      <c r="H2220" s="9" t="str">
        <f t="shared" si="254"/>
        <v>Poste</v>
      </c>
      <c r="I2220" s="194" t="str">
        <f>+'Información ELECTRO PUNO'!F2200</f>
        <v>Concreto Armado C</v>
      </c>
      <c r="J2220" s="194" t="str">
        <f>+'Información ELECTRO PUNO'!B2200</f>
        <v>PPC20</v>
      </c>
      <c r="K2220" s="9" t="str">
        <f t="shared" si="256"/>
        <v>POSTE DE CONCRETO ARMADO DE 13/400/150/345</v>
      </c>
      <c r="L2220" s="139">
        <f t="shared" si="257"/>
        <v>0.54</v>
      </c>
    </row>
    <row r="2221" spans="1:12" x14ac:dyDescent="0.25">
      <c r="A2221" s="193">
        <f>+'Información ELECTRO PUNO'!A2201</f>
        <v>2200</v>
      </c>
      <c r="B2221" s="26" t="str">
        <f t="shared" si="255"/>
        <v>SICODI</v>
      </c>
      <c r="C2221" s="9" t="str">
        <f t="shared" si="251"/>
        <v>Puno</v>
      </c>
      <c r="D2221" s="9" t="str">
        <f t="shared" si="252"/>
        <v>No Reporta</v>
      </c>
      <c r="E2221" s="9" t="str">
        <f t="shared" si="253"/>
        <v>No Reporta</v>
      </c>
      <c r="F2221" s="194" t="str">
        <f>+'Información ELECTRO PUNO'!E2201</f>
        <v>MT</v>
      </c>
      <c r="G2221" s="194">
        <f>+'Información ELECTRO PUNO'!G2201</f>
        <v>13</v>
      </c>
      <c r="H2221" s="9" t="str">
        <f t="shared" si="254"/>
        <v>Poste</v>
      </c>
      <c r="I2221" s="194" t="str">
        <f>+'Información ELECTRO PUNO'!F2201</f>
        <v>Concreto Armado C</v>
      </c>
      <c r="J2221" s="194" t="str">
        <f>+'Información ELECTRO PUNO'!B2201</f>
        <v>PPC20</v>
      </c>
      <c r="K2221" s="9" t="str">
        <f t="shared" si="256"/>
        <v>POSTE DE CONCRETO ARMADO DE 13/400/150/345</v>
      </c>
      <c r="L2221" s="139">
        <f t="shared" si="257"/>
        <v>0.54</v>
      </c>
    </row>
    <row r="2222" spans="1:12" x14ac:dyDescent="0.25">
      <c r="A2222" s="193">
        <f>+'Información ELECTRO PUNO'!A2202</f>
        <v>2201</v>
      </c>
      <c r="B2222" s="26" t="str">
        <f t="shared" si="255"/>
        <v>SICODI</v>
      </c>
      <c r="C2222" s="9" t="str">
        <f t="shared" si="251"/>
        <v>Puno</v>
      </c>
      <c r="D2222" s="9" t="str">
        <f t="shared" si="252"/>
        <v>No Reporta</v>
      </c>
      <c r="E2222" s="9" t="str">
        <f t="shared" si="253"/>
        <v>No Reporta</v>
      </c>
      <c r="F2222" s="194" t="str">
        <f>+'Información ELECTRO PUNO'!E2202</f>
        <v>MT</v>
      </c>
      <c r="G2222" s="194">
        <f>+'Información ELECTRO PUNO'!G2202</f>
        <v>13</v>
      </c>
      <c r="H2222" s="9" t="str">
        <f t="shared" si="254"/>
        <v>Poste</v>
      </c>
      <c r="I2222" s="194" t="str">
        <f>+'Información ELECTRO PUNO'!F2202</f>
        <v>Concreto Armado C</v>
      </c>
      <c r="J2222" s="194" t="str">
        <f>+'Información ELECTRO PUNO'!B2202</f>
        <v>PPC20</v>
      </c>
      <c r="K2222" s="9" t="str">
        <f t="shared" si="256"/>
        <v>POSTE DE CONCRETO ARMADO DE 13/400/150/345</v>
      </c>
      <c r="L2222" s="139">
        <f t="shared" si="257"/>
        <v>0.54</v>
      </c>
    </row>
    <row r="2223" spans="1:12" x14ac:dyDescent="0.25">
      <c r="A2223" s="193">
        <f>+'Información ELECTRO PUNO'!A2203</f>
        <v>2202</v>
      </c>
      <c r="B2223" s="26" t="str">
        <f t="shared" si="255"/>
        <v>SICODI</v>
      </c>
      <c r="C2223" s="9" t="str">
        <f t="shared" si="251"/>
        <v>Puno</v>
      </c>
      <c r="D2223" s="9" t="str">
        <f t="shared" si="252"/>
        <v>No Reporta</v>
      </c>
      <c r="E2223" s="9" t="str">
        <f t="shared" si="253"/>
        <v>No Reporta</v>
      </c>
      <c r="F2223" s="194" t="str">
        <f>+'Información ELECTRO PUNO'!E2203</f>
        <v>MT</v>
      </c>
      <c r="G2223" s="194">
        <f>+'Información ELECTRO PUNO'!G2203</f>
        <v>13</v>
      </c>
      <c r="H2223" s="9" t="str">
        <f t="shared" si="254"/>
        <v>Poste</v>
      </c>
      <c r="I2223" s="194" t="str">
        <f>+'Información ELECTRO PUNO'!F2203</f>
        <v>Concreto Armado C</v>
      </c>
      <c r="J2223" s="194" t="str">
        <f>+'Información ELECTRO PUNO'!B2203</f>
        <v>PPC20</v>
      </c>
      <c r="K2223" s="9" t="str">
        <f t="shared" si="256"/>
        <v>POSTE DE CONCRETO ARMADO DE 13/400/150/345</v>
      </c>
      <c r="L2223" s="139">
        <f t="shared" si="257"/>
        <v>0.54</v>
      </c>
    </row>
    <row r="2224" spans="1:12" x14ac:dyDescent="0.25">
      <c r="A2224" s="193">
        <f>+'Información ELECTRO PUNO'!A2204</f>
        <v>2203</v>
      </c>
      <c r="B2224" s="26" t="str">
        <f t="shared" si="255"/>
        <v>SICODI</v>
      </c>
      <c r="C2224" s="9" t="str">
        <f t="shared" si="251"/>
        <v>Puno</v>
      </c>
      <c r="D2224" s="9" t="str">
        <f t="shared" si="252"/>
        <v>No Reporta</v>
      </c>
      <c r="E2224" s="9" t="str">
        <f t="shared" si="253"/>
        <v>No Reporta</v>
      </c>
      <c r="F2224" s="194" t="str">
        <f>+'Información ELECTRO PUNO'!E2204</f>
        <v>MT</v>
      </c>
      <c r="G2224" s="194">
        <f>+'Información ELECTRO PUNO'!G2204</f>
        <v>13</v>
      </c>
      <c r="H2224" s="9" t="str">
        <f t="shared" si="254"/>
        <v>Poste</v>
      </c>
      <c r="I2224" s="194" t="str">
        <f>+'Información ELECTRO PUNO'!F2204</f>
        <v>Concreto Armado C</v>
      </c>
      <c r="J2224" s="194" t="str">
        <f>+'Información ELECTRO PUNO'!B2204</f>
        <v>PPC20</v>
      </c>
      <c r="K2224" s="9" t="str">
        <f t="shared" si="256"/>
        <v>POSTE DE CONCRETO ARMADO DE 13/400/150/345</v>
      </c>
      <c r="L2224" s="139">
        <f t="shared" si="257"/>
        <v>0.54</v>
      </c>
    </row>
    <row r="2225" spans="1:12" x14ac:dyDescent="0.25">
      <c r="A2225" s="193">
        <f>+'Información ELECTRO PUNO'!A2205</f>
        <v>2204</v>
      </c>
      <c r="B2225" s="26" t="str">
        <f t="shared" si="255"/>
        <v>SICODI</v>
      </c>
      <c r="C2225" s="9" t="str">
        <f t="shared" si="251"/>
        <v>Puno</v>
      </c>
      <c r="D2225" s="9" t="str">
        <f t="shared" si="252"/>
        <v>No Reporta</v>
      </c>
      <c r="E2225" s="9" t="str">
        <f t="shared" si="253"/>
        <v>No Reporta</v>
      </c>
      <c r="F2225" s="194" t="str">
        <f>+'Información ELECTRO PUNO'!E2205</f>
        <v>MT</v>
      </c>
      <c r="G2225" s="194">
        <f>+'Información ELECTRO PUNO'!G2205</f>
        <v>13</v>
      </c>
      <c r="H2225" s="9" t="str">
        <f t="shared" si="254"/>
        <v>Poste</v>
      </c>
      <c r="I2225" s="194" t="str">
        <f>+'Información ELECTRO PUNO'!F2205</f>
        <v>Concreto Armado C</v>
      </c>
      <c r="J2225" s="194" t="str">
        <f>+'Información ELECTRO PUNO'!B2205</f>
        <v>PPC20</v>
      </c>
      <c r="K2225" s="9" t="str">
        <f t="shared" si="256"/>
        <v>POSTE DE CONCRETO ARMADO DE 13/400/150/345</v>
      </c>
      <c r="L2225" s="139">
        <f t="shared" si="257"/>
        <v>0.54</v>
      </c>
    </row>
    <row r="2226" spans="1:12" x14ac:dyDescent="0.25">
      <c r="A2226" s="193">
        <f>+'Información ELECTRO PUNO'!A2206</f>
        <v>2205</v>
      </c>
      <c r="B2226" s="26" t="str">
        <f t="shared" si="255"/>
        <v>SICODI</v>
      </c>
      <c r="C2226" s="9" t="str">
        <f t="shared" si="251"/>
        <v>Puno</v>
      </c>
      <c r="D2226" s="9" t="str">
        <f t="shared" si="252"/>
        <v>No Reporta</v>
      </c>
      <c r="E2226" s="9" t="str">
        <f t="shared" si="253"/>
        <v>No Reporta</v>
      </c>
      <c r="F2226" s="194" t="str">
        <f>+'Información ELECTRO PUNO'!E2206</f>
        <v>MT</v>
      </c>
      <c r="G2226" s="194">
        <f>+'Información ELECTRO PUNO'!G2206</f>
        <v>13</v>
      </c>
      <c r="H2226" s="9" t="str">
        <f t="shared" si="254"/>
        <v>Poste</v>
      </c>
      <c r="I2226" s="194" t="str">
        <f>+'Información ELECTRO PUNO'!F2206</f>
        <v>Concreto Armado C</v>
      </c>
      <c r="J2226" s="194" t="str">
        <f>+'Información ELECTRO PUNO'!B2206</f>
        <v>PPC20</v>
      </c>
      <c r="K2226" s="9" t="str">
        <f t="shared" si="256"/>
        <v>POSTE DE CONCRETO ARMADO DE 13/400/150/345</v>
      </c>
      <c r="L2226" s="139">
        <f t="shared" si="257"/>
        <v>0.54</v>
      </c>
    </row>
    <row r="2227" spans="1:12" x14ac:dyDescent="0.25">
      <c r="A2227" s="193">
        <f>+'Información ELECTRO PUNO'!A2207</f>
        <v>2206</v>
      </c>
      <c r="B2227" s="26" t="str">
        <f t="shared" si="255"/>
        <v>SICODI</v>
      </c>
      <c r="C2227" s="9" t="str">
        <f t="shared" si="251"/>
        <v>Puno</v>
      </c>
      <c r="D2227" s="9" t="str">
        <f t="shared" si="252"/>
        <v>No Reporta</v>
      </c>
      <c r="E2227" s="9" t="str">
        <f t="shared" si="253"/>
        <v>No Reporta</v>
      </c>
      <c r="F2227" s="194" t="str">
        <f>+'Información ELECTRO PUNO'!E2207</f>
        <v>MT</v>
      </c>
      <c r="G2227" s="194">
        <f>+'Información ELECTRO PUNO'!G2207</f>
        <v>13</v>
      </c>
      <c r="H2227" s="9" t="str">
        <f t="shared" si="254"/>
        <v>Poste</v>
      </c>
      <c r="I2227" s="194" t="str">
        <f>+'Información ELECTRO PUNO'!F2207</f>
        <v>Concreto Armado C</v>
      </c>
      <c r="J2227" s="194" t="str">
        <f>+'Información ELECTRO PUNO'!B2207</f>
        <v>PPC20</v>
      </c>
      <c r="K2227" s="9" t="str">
        <f t="shared" si="256"/>
        <v>POSTE DE CONCRETO ARMADO DE 13/400/150/345</v>
      </c>
      <c r="L2227" s="139">
        <f t="shared" si="257"/>
        <v>0.54</v>
      </c>
    </row>
    <row r="2228" spans="1:12" x14ac:dyDescent="0.25">
      <c r="A2228" s="193">
        <f>+'Información ELECTRO PUNO'!A2208</f>
        <v>2207</v>
      </c>
      <c r="B2228" s="26" t="str">
        <f t="shared" si="255"/>
        <v>SICODI</v>
      </c>
      <c r="C2228" s="9" t="str">
        <f t="shared" si="251"/>
        <v>Puno</v>
      </c>
      <c r="D2228" s="9" t="str">
        <f t="shared" si="252"/>
        <v>No Reporta</v>
      </c>
      <c r="E2228" s="9" t="str">
        <f t="shared" si="253"/>
        <v>No Reporta</v>
      </c>
      <c r="F2228" s="194" t="str">
        <f>+'Información ELECTRO PUNO'!E2208</f>
        <v>MT</v>
      </c>
      <c r="G2228" s="194">
        <f>+'Información ELECTRO PUNO'!G2208</f>
        <v>13</v>
      </c>
      <c r="H2228" s="9" t="str">
        <f t="shared" si="254"/>
        <v>Poste</v>
      </c>
      <c r="I2228" s="194" t="str">
        <f>+'Información ELECTRO PUNO'!F2208</f>
        <v>Concreto Armado C</v>
      </c>
      <c r="J2228" s="194" t="str">
        <f>+'Información ELECTRO PUNO'!B2208</f>
        <v>PPC20</v>
      </c>
      <c r="K2228" s="9" t="str">
        <f t="shared" si="256"/>
        <v>POSTE DE CONCRETO ARMADO DE 13/400/150/345</v>
      </c>
      <c r="L2228" s="139">
        <f t="shared" si="257"/>
        <v>0.54</v>
      </c>
    </row>
    <row r="2229" spans="1:12" x14ac:dyDescent="0.25">
      <c r="A2229" s="193">
        <f>+'Información ELECTRO PUNO'!A2209</f>
        <v>2208</v>
      </c>
      <c r="B2229" s="26" t="str">
        <f t="shared" si="255"/>
        <v>SICODI</v>
      </c>
      <c r="C2229" s="9" t="str">
        <f t="shared" si="251"/>
        <v>Puno</v>
      </c>
      <c r="D2229" s="9" t="str">
        <f t="shared" si="252"/>
        <v>No Reporta</v>
      </c>
      <c r="E2229" s="9" t="str">
        <f t="shared" si="253"/>
        <v>No Reporta</v>
      </c>
      <c r="F2229" s="194" t="str">
        <f>+'Información ELECTRO PUNO'!E2209</f>
        <v>MT</v>
      </c>
      <c r="G2229" s="194">
        <f>+'Información ELECTRO PUNO'!G2209</f>
        <v>13</v>
      </c>
      <c r="H2229" s="9" t="str">
        <f t="shared" si="254"/>
        <v>Poste</v>
      </c>
      <c r="I2229" s="194" t="str">
        <f>+'Información ELECTRO PUNO'!F2209</f>
        <v>Concreto Armado C</v>
      </c>
      <c r="J2229" s="194" t="str">
        <f>+'Información ELECTRO PUNO'!B2209</f>
        <v>PPC20</v>
      </c>
      <c r="K2229" s="9" t="str">
        <f t="shared" si="256"/>
        <v>POSTE DE CONCRETO ARMADO DE 13/400/150/345</v>
      </c>
      <c r="L2229" s="139">
        <f t="shared" si="257"/>
        <v>0.54</v>
      </c>
    </row>
    <row r="2230" spans="1:12" x14ac:dyDescent="0.25">
      <c r="A2230" s="193">
        <f>+'Información ELECTRO PUNO'!A2210</f>
        <v>2209</v>
      </c>
      <c r="B2230" s="26" t="str">
        <f t="shared" si="255"/>
        <v>SICODI</v>
      </c>
      <c r="C2230" s="9" t="str">
        <f t="shared" si="251"/>
        <v>Puno</v>
      </c>
      <c r="D2230" s="9" t="str">
        <f t="shared" si="252"/>
        <v>No Reporta</v>
      </c>
      <c r="E2230" s="9" t="str">
        <f t="shared" si="253"/>
        <v>No Reporta</v>
      </c>
      <c r="F2230" s="194" t="str">
        <f>+'Información ELECTRO PUNO'!E2210</f>
        <v>MT</v>
      </c>
      <c r="G2230" s="194">
        <f>+'Información ELECTRO PUNO'!G2210</f>
        <v>13</v>
      </c>
      <c r="H2230" s="9" t="str">
        <f t="shared" si="254"/>
        <v>Poste</v>
      </c>
      <c r="I2230" s="194" t="str">
        <f>+'Información ELECTRO PUNO'!F2210</f>
        <v>Concreto Armado C</v>
      </c>
      <c r="J2230" s="194" t="str">
        <f>+'Información ELECTRO PUNO'!B2210</f>
        <v>PPC20</v>
      </c>
      <c r="K2230" s="9" t="str">
        <f t="shared" si="256"/>
        <v>POSTE DE CONCRETO ARMADO DE 13/400/150/345</v>
      </c>
      <c r="L2230" s="139">
        <f t="shared" si="257"/>
        <v>0.54</v>
      </c>
    </row>
    <row r="2231" spans="1:12" x14ac:dyDescent="0.25">
      <c r="A2231" s="193">
        <f>+'Información ELECTRO PUNO'!A2211</f>
        <v>2210</v>
      </c>
      <c r="B2231" s="26" t="str">
        <f t="shared" si="255"/>
        <v>SICODI</v>
      </c>
      <c r="C2231" s="9" t="str">
        <f t="shared" si="251"/>
        <v>Puno</v>
      </c>
      <c r="D2231" s="9" t="str">
        <f t="shared" si="252"/>
        <v>No Reporta</v>
      </c>
      <c r="E2231" s="9" t="str">
        <f t="shared" si="253"/>
        <v>No Reporta</v>
      </c>
      <c r="F2231" s="194" t="str">
        <f>+'Información ELECTRO PUNO'!E2211</f>
        <v>MT</v>
      </c>
      <c r="G2231" s="194">
        <f>+'Información ELECTRO PUNO'!G2211</f>
        <v>13</v>
      </c>
      <c r="H2231" s="9" t="str">
        <f t="shared" si="254"/>
        <v>Poste</v>
      </c>
      <c r="I2231" s="194" t="str">
        <f>+'Información ELECTRO PUNO'!F2211</f>
        <v>Concreto Armado C</v>
      </c>
      <c r="J2231" s="194" t="str">
        <f>+'Información ELECTRO PUNO'!B2211</f>
        <v>PPC20</v>
      </c>
      <c r="K2231" s="9" t="str">
        <f t="shared" si="256"/>
        <v>POSTE DE CONCRETO ARMADO DE 13/400/150/345</v>
      </c>
      <c r="L2231" s="139">
        <f t="shared" si="257"/>
        <v>0.54</v>
      </c>
    </row>
    <row r="2232" spans="1:12" x14ac:dyDescent="0.25">
      <c r="A2232" s="193">
        <f>+'Información ELECTRO PUNO'!A2212</f>
        <v>2211</v>
      </c>
      <c r="B2232" s="26" t="str">
        <f t="shared" si="255"/>
        <v>SICODI</v>
      </c>
      <c r="C2232" s="9" t="str">
        <f t="shared" si="251"/>
        <v>Puno</v>
      </c>
      <c r="D2232" s="9" t="str">
        <f t="shared" si="252"/>
        <v>No Reporta</v>
      </c>
      <c r="E2232" s="9" t="str">
        <f t="shared" si="253"/>
        <v>No Reporta</v>
      </c>
      <c r="F2232" s="194" t="str">
        <f>+'Información ELECTRO PUNO'!E2212</f>
        <v>MT</v>
      </c>
      <c r="G2232" s="194">
        <f>+'Información ELECTRO PUNO'!G2212</f>
        <v>13</v>
      </c>
      <c r="H2232" s="9" t="str">
        <f t="shared" si="254"/>
        <v>Poste</v>
      </c>
      <c r="I2232" s="194" t="str">
        <f>+'Información ELECTRO PUNO'!F2212</f>
        <v>Concreto Armado C</v>
      </c>
      <c r="J2232" s="194" t="str">
        <f>+'Información ELECTRO PUNO'!B2212</f>
        <v>PPC20</v>
      </c>
      <c r="K2232" s="9" t="str">
        <f t="shared" si="256"/>
        <v>POSTE DE CONCRETO ARMADO DE 13/400/150/345</v>
      </c>
      <c r="L2232" s="139">
        <f t="shared" si="257"/>
        <v>0.54</v>
      </c>
    </row>
    <row r="2233" spans="1:12" x14ac:dyDescent="0.25">
      <c r="A2233" s="193">
        <f>+'Información ELECTRO PUNO'!A2213</f>
        <v>2212</v>
      </c>
      <c r="B2233" s="26" t="str">
        <f t="shared" si="255"/>
        <v>SICODI</v>
      </c>
      <c r="C2233" s="9" t="str">
        <f t="shared" si="251"/>
        <v>Puno</v>
      </c>
      <c r="D2233" s="9" t="str">
        <f t="shared" si="252"/>
        <v>No Reporta</v>
      </c>
      <c r="E2233" s="9" t="str">
        <f t="shared" si="253"/>
        <v>No Reporta</v>
      </c>
      <c r="F2233" s="194" t="str">
        <f>+'Información ELECTRO PUNO'!E2213</f>
        <v>MT</v>
      </c>
      <c r="G2233" s="194">
        <f>+'Información ELECTRO PUNO'!G2213</f>
        <v>13</v>
      </c>
      <c r="H2233" s="9" t="str">
        <f t="shared" si="254"/>
        <v>Poste</v>
      </c>
      <c r="I2233" s="194" t="str">
        <f>+'Información ELECTRO PUNO'!F2213</f>
        <v>Concreto Armado C</v>
      </c>
      <c r="J2233" s="194" t="str">
        <f>+'Información ELECTRO PUNO'!B2213</f>
        <v>PPC20</v>
      </c>
      <c r="K2233" s="9" t="str">
        <f t="shared" si="256"/>
        <v>POSTE DE CONCRETO ARMADO DE 13/400/150/345</v>
      </c>
      <c r="L2233" s="139">
        <f t="shared" si="257"/>
        <v>0.54</v>
      </c>
    </row>
    <row r="2234" spans="1:12" x14ac:dyDescent="0.25">
      <c r="A2234" s="193">
        <f>+'Información ELECTRO PUNO'!A2214</f>
        <v>2213</v>
      </c>
      <c r="B2234" s="26" t="str">
        <f t="shared" si="255"/>
        <v>SICODI</v>
      </c>
      <c r="C2234" s="9" t="str">
        <f t="shared" si="251"/>
        <v>Puno</v>
      </c>
      <c r="D2234" s="9" t="str">
        <f t="shared" si="252"/>
        <v>No Reporta</v>
      </c>
      <c r="E2234" s="9" t="str">
        <f t="shared" si="253"/>
        <v>No Reporta</v>
      </c>
      <c r="F2234" s="194" t="str">
        <f>+'Información ELECTRO PUNO'!E2214</f>
        <v>MT</v>
      </c>
      <c r="G2234" s="194">
        <f>+'Información ELECTRO PUNO'!G2214</f>
        <v>13</v>
      </c>
      <c r="H2234" s="9" t="str">
        <f t="shared" si="254"/>
        <v>Poste</v>
      </c>
      <c r="I2234" s="194" t="str">
        <f>+'Información ELECTRO PUNO'!F2214</f>
        <v>Concreto Armado C</v>
      </c>
      <c r="J2234" s="194" t="str">
        <f>+'Información ELECTRO PUNO'!B2214</f>
        <v>PPC20</v>
      </c>
      <c r="K2234" s="9" t="str">
        <f t="shared" si="256"/>
        <v>POSTE DE CONCRETO ARMADO DE 13/400/150/345</v>
      </c>
      <c r="L2234" s="139">
        <f t="shared" si="257"/>
        <v>0.54</v>
      </c>
    </row>
    <row r="2235" spans="1:12" x14ac:dyDescent="0.25">
      <c r="A2235" s="193">
        <f>+'Información ELECTRO PUNO'!A2215</f>
        <v>2214</v>
      </c>
      <c r="B2235" s="26" t="str">
        <f t="shared" si="255"/>
        <v>SICODI</v>
      </c>
      <c r="C2235" s="9" t="str">
        <f t="shared" si="251"/>
        <v>Puno</v>
      </c>
      <c r="D2235" s="9" t="str">
        <f t="shared" si="252"/>
        <v>No Reporta</v>
      </c>
      <c r="E2235" s="9" t="str">
        <f t="shared" si="253"/>
        <v>No Reporta</v>
      </c>
      <c r="F2235" s="194" t="str">
        <f>+'Información ELECTRO PUNO'!E2215</f>
        <v>MT</v>
      </c>
      <c r="G2235" s="194">
        <f>+'Información ELECTRO PUNO'!G2215</f>
        <v>13</v>
      </c>
      <c r="H2235" s="9" t="str">
        <f t="shared" si="254"/>
        <v>Poste</v>
      </c>
      <c r="I2235" s="194" t="str">
        <f>+'Información ELECTRO PUNO'!F2215</f>
        <v>Concreto Armado C</v>
      </c>
      <c r="J2235" s="194" t="str">
        <f>+'Información ELECTRO PUNO'!B2215</f>
        <v>PPC20</v>
      </c>
      <c r="K2235" s="9" t="str">
        <f t="shared" si="256"/>
        <v>POSTE DE CONCRETO ARMADO DE 13/400/150/345</v>
      </c>
      <c r="L2235" s="139">
        <f t="shared" si="257"/>
        <v>0.54</v>
      </c>
    </row>
    <row r="2236" spans="1:12" x14ac:dyDescent="0.25">
      <c r="A2236" s="193">
        <f>+'Información ELECTRO PUNO'!A2216</f>
        <v>2215</v>
      </c>
      <c r="B2236" s="26" t="str">
        <f t="shared" si="255"/>
        <v>SICODI</v>
      </c>
      <c r="C2236" s="9" t="str">
        <f t="shared" si="251"/>
        <v>Puno</v>
      </c>
      <c r="D2236" s="9" t="str">
        <f t="shared" si="252"/>
        <v>No Reporta</v>
      </c>
      <c r="E2236" s="9" t="str">
        <f t="shared" si="253"/>
        <v>No Reporta</v>
      </c>
      <c r="F2236" s="194" t="str">
        <f>+'Información ELECTRO PUNO'!E2216</f>
        <v>MT</v>
      </c>
      <c r="G2236" s="194">
        <f>+'Información ELECTRO PUNO'!G2216</f>
        <v>13</v>
      </c>
      <c r="H2236" s="9" t="str">
        <f t="shared" si="254"/>
        <v>Poste</v>
      </c>
      <c r="I2236" s="194" t="str">
        <f>+'Información ELECTRO PUNO'!F2216</f>
        <v>Concreto Armado C</v>
      </c>
      <c r="J2236" s="194" t="str">
        <f>+'Información ELECTRO PUNO'!B2216</f>
        <v>PPC20</v>
      </c>
      <c r="K2236" s="9" t="str">
        <f t="shared" si="256"/>
        <v>POSTE DE CONCRETO ARMADO DE 13/400/150/345</v>
      </c>
      <c r="L2236" s="139">
        <f t="shared" si="257"/>
        <v>0.54</v>
      </c>
    </row>
    <row r="2237" spans="1:12" x14ac:dyDescent="0.25">
      <c r="A2237" s="193">
        <f>+'Información ELECTRO PUNO'!A2217</f>
        <v>2216</v>
      </c>
      <c r="B2237" s="26" t="str">
        <f t="shared" si="255"/>
        <v>SICODI</v>
      </c>
      <c r="C2237" s="9" t="str">
        <f t="shared" si="251"/>
        <v>Puno</v>
      </c>
      <c r="D2237" s="9" t="str">
        <f t="shared" si="252"/>
        <v>No Reporta</v>
      </c>
      <c r="E2237" s="9" t="str">
        <f t="shared" si="253"/>
        <v>No Reporta</v>
      </c>
      <c r="F2237" s="194" t="str">
        <f>+'Información ELECTRO PUNO'!E2217</f>
        <v>MT</v>
      </c>
      <c r="G2237" s="194">
        <f>+'Información ELECTRO PUNO'!G2217</f>
        <v>13</v>
      </c>
      <c r="H2237" s="9" t="str">
        <f t="shared" si="254"/>
        <v>Poste</v>
      </c>
      <c r="I2237" s="194" t="str">
        <f>+'Información ELECTRO PUNO'!F2217</f>
        <v>Concreto Armado C</v>
      </c>
      <c r="J2237" s="194" t="str">
        <f>+'Información ELECTRO PUNO'!B2217</f>
        <v>PPC20</v>
      </c>
      <c r="K2237" s="9" t="str">
        <f t="shared" si="256"/>
        <v>POSTE DE CONCRETO ARMADO DE 13/400/150/345</v>
      </c>
      <c r="L2237" s="139">
        <f t="shared" si="257"/>
        <v>0.54</v>
      </c>
    </row>
    <row r="2238" spans="1:12" x14ac:dyDescent="0.25">
      <c r="A2238" s="193">
        <f>+'Información ELECTRO PUNO'!A2218</f>
        <v>2217</v>
      </c>
      <c r="B2238" s="26" t="str">
        <f t="shared" si="255"/>
        <v>SICODI</v>
      </c>
      <c r="C2238" s="9" t="str">
        <f t="shared" si="251"/>
        <v>Puno</v>
      </c>
      <c r="D2238" s="9" t="str">
        <f t="shared" si="252"/>
        <v>No Reporta</v>
      </c>
      <c r="E2238" s="9" t="str">
        <f t="shared" si="253"/>
        <v>No Reporta</v>
      </c>
      <c r="F2238" s="194" t="str">
        <f>+'Información ELECTRO PUNO'!E2218</f>
        <v>MT</v>
      </c>
      <c r="G2238" s="194">
        <f>+'Información ELECTRO PUNO'!G2218</f>
        <v>13</v>
      </c>
      <c r="H2238" s="9" t="str">
        <f t="shared" si="254"/>
        <v>Poste</v>
      </c>
      <c r="I2238" s="194" t="str">
        <f>+'Información ELECTRO PUNO'!F2218</f>
        <v>Concreto Armado C</v>
      </c>
      <c r="J2238" s="194" t="str">
        <f>+'Información ELECTRO PUNO'!B2218</f>
        <v>PPC20</v>
      </c>
      <c r="K2238" s="9" t="str">
        <f t="shared" si="256"/>
        <v>POSTE DE CONCRETO ARMADO DE 13/400/150/345</v>
      </c>
      <c r="L2238" s="139">
        <f t="shared" si="257"/>
        <v>0.54</v>
      </c>
    </row>
    <row r="2239" spans="1:12" x14ac:dyDescent="0.25">
      <c r="A2239" s="193">
        <f>+'Información ELECTRO PUNO'!A2219</f>
        <v>2218</v>
      </c>
      <c r="B2239" s="26" t="str">
        <f t="shared" si="255"/>
        <v>SICODI</v>
      </c>
      <c r="C2239" s="9" t="str">
        <f t="shared" si="251"/>
        <v>Puno</v>
      </c>
      <c r="D2239" s="9" t="str">
        <f t="shared" si="252"/>
        <v>No Reporta</v>
      </c>
      <c r="E2239" s="9" t="str">
        <f t="shared" si="253"/>
        <v>No Reporta</v>
      </c>
      <c r="F2239" s="194" t="str">
        <f>+'Información ELECTRO PUNO'!E2219</f>
        <v>MT</v>
      </c>
      <c r="G2239" s="194">
        <f>+'Información ELECTRO PUNO'!G2219</f>
        <v>13</v>
      </c>
      <c r="H2239" s="9" t="str">
        <f t="shared" si="254"/>
        <v>Poste</v>
      </c>
      <c r="I2239" s="194" t="str">
        <f>+'Información ELECTRO PUNO'!F2219</f>
        <v>Concreto Armado C</v>
      </c>
      <c r="J2239" s="194" t="str">
        <f>+'Información ELECTRO PUNO'!B2219</f>
        <v>PPC20</v>
      </c>
      <c r="K2239" s="9" t="str">
        <f t="shared" si="256"/>
        <v>POSTE DE CONCRETO ARMADO DE 13/400/150/345</v>
      </c>
      <c r="L2239" s="139">
        <f t="shared" si="257"/>
        <v>0.54</v>
      </c>
    </row>
    <row r="2240" spans="1:12" x14ac:dyDescent="0.25">
      <c r="A2240" s="193">
        <f>+'Información ELECTRO PUNO'!A2220</f>
        <v>2219</v>
      </c>
      <c r="B2240" s="26" t="str">
        <f t="shared" si="255"/>
        <v>SICODI</v>
      </c>
      <c r="C2240" s="9" t="str">
        <f t="shared" si="251"/>
        <v>Puno</v>
      </c>
      <c r="D2240" s="9" t="str">
        <f t="shared" si="252"/>
        <v>No Reporta</v>
      </c>
      <c r="E2240" s="9" t="str">
        <f t="shared" si="253"/>
        <v>No Reporta</v>
      </c>
      <c r="F2240" s="194" t="str">
        <f>+'Información ELECTRO PUNO'!E2220</f>
        <v>MT</v>
      </c>
      <c r="G2240" s="194">
        <f>+'Información ELECTRO PUNO'!G2220</f>
        <v>13</v>
      </c>
      <c r="H2240" s="9" t="str">
        <f t="shared" si="254"/>
        <v>Poste</v>
      </c>
      <c r="I2240" s="194" t="str">
        <f>+'Información ELECTRO PUNO'!F2220</f>
        <v>Concreto Armado C</v>
      </c>
      <c r="J2240" s="194" t="str">
        <f>+'Información ELECTRO PUNO'!B2220</f>
        <v>PPC20</v>
      </c>
      <c r="K2240" s="9" t="str">
        <f t="shared" si="256"/>
        <v>POSTE DE CONCRETO ARMADO DE 13/400/150/345</v>
      </c>
      <c r="L2240" s="139">
        <f t="shared" si="257"/>
        <v>0.54</v>
      </c>
    </row>
    <row r="2241" spans="1:12" x14ac:dyDescent="0.25">
      <c r="A2241" s="193">
        <f>+'Información ELECTRO PUNO'!A2221</f>
        <v>2220</v>
      </c>
      <c r="B2241" s="26" t="str">
        <f t="shared" si="255"/>
        <v>SICODI</v>
      </c>
      <c r="C2241" s="9" t="str">
        <f t="shared" si="251"/>
        <v>Puno</v>
      </c>
      <c r="D2241" s="9" t="str">
        <f t="shared" si="252"/>
        <v>No Reporta</v>
      </c>
      <c r="E2241" s="9" t="str">
        <f t="shared" si="253"/>
        <v>No Reporta</v>
      </c>
      <c r="F2241" s="194" t="str">
        <f>+'Información ELECTRO PUNO'!E2221</f>
        <v>MT</v>
      </c>
      <c r="G2241" s="194">
        <f>+'Información ELECTRO PUNO'!G2221</f>
        <v>13</v>
      </c>
      <c r="H2241" s="9" t="str">
        <f t="shared" si="254"/>
        <v>Poste</v>
      </c>
      <c r="I2241" s="194" t="str">
        <f>+'Información ELECTRO PUNO'!F2221</f>
        <v>Concreto Armado C</v>
      </c>
      <c r="J2241" s="194" t="str">
        <f>+'Información ELECTRO PUNO'!B2221</f>
        <v>PPC20</v>
      </c>
      <c r="K2241" s="9" t="str">
        <f t="shared" si="256"/>
        <v>POSTE DE CONCRETO ARMADO DE 13/400/150/345</v>
      </c>
      <c r="L2241" s="139">
        <f t="shared" si="257"/>
        <v>0.54</v>
      </c>
    </row>
    <row r="2242" spans="1:12" x14ac:dyDescent="0.25">
      <c r="A2242" s="193">
        <f>+'Información ELECTRO PUNO'!A2222</f>
        <v>2221</v>
      </c>
      <c r="B2242" s="26" t="str">
        <f t="shared" si="255"/>
        <v>SICODI</v>
      </c>
      <c r="C2242" s="9" t="str">
        <f t="shared" si="251"/>
        <v>Puno</v>
      </c>
      <c r="D2242" s="9" t="str">
        <f t="shared" si="252"/>
        <v>No Reporta</v>
      </c>
      <c r="E2242" s="9" t="str">
        <f t="shared" si="253"/>
        <v>No Reporta</v>
      </c>
      <c r="F2242" s="194" t="str">
        <f>+'Información ELECTRO PUNO'!E2222</f>
        <v>MT</v>
      </c>
      <c r="G2242" s="194">
        <f>+'Información ELECTRO PUNO'!G2222</f>
        <v>13</v>
      </c>
      <c r="H2242" s="9" t="str">
        <f t="shared" si="254"/>
        <v>Poste</v>
      </c>
      <c r="I2242" s="194" t="str">
        <f>+'Información ELECTRO PUNO'!F2222</f>
        <v>Concreto Armado C</v>
      </c>
      <c r="J2242" s="194" t="str">
        <f>+'Información ELECTRO PUNO'!B2222</f>
        <v>PPC20</v>
      </c>
      <c r="K2242" s="9" t="str">
        <f t="shared" si="256"/>
        <v>POSTE DE CONCRETO ARMADO DE 13/400/150/345</v>
      </c>
      <c r="L2242" s="139">
        <f t="shared" si="257"/>
        <v>0.54</v>
      </c>
    </row>
    <row r="2243" spans="1:12" x14ac:dyDescent="0.25">
      <c r="A2243" s="193">
        <f>+'Información ELECTRO PUNO'!A2223</f>
        <v>2222</v>
      </c>
      <c r="B2243" s="26" t="str">
        <f t="shared" si="255"/>
        <v>SICODI</v>
      </c>
      <c r="C2243" s="9" t="str">
        <f t="shared" si="251"/>
        <v>Puno</v>
      </c>
      <c r="D2243" s="9" t="str">
        <f t="shared" si="252"/>
        <v>No Reporta</v>
      </c>
      <c r="E2243" s="9" t="str">
        <f t="shared" si="253"/>
        <v>No Reporta</v>
      </c>
      <c r="F2243" s="194" t="str">
        <f>+'Información ELECTRO PUNO'!E2223</f>
        <v>MT</v>
      </c>
      <c r="G2243" s="194">
        <f>+'Información ELECTRO PUNO'!G2223</f>
        <v>13</v>
      </c>
      <c r="H2243" s="9" t="str">
        <f t="shared" si="254"/>
        <v>Poste</v>
      </c>
      <c r="I2243" s="194" t="str">
        <f>+'Información ELECTRO PUNO'!F2223</f>
        <v>Concreto Armado C</v>
      </c>
      <c r="J2243" s="194" t="str">
        <f>+'Información ELECTRO PUNO'!B2223</f>
        <v>PPC20</v>
      </c>
      <c r="K2243" s="9" t="str">
        <f t="shared" si="256"/>
        <v>POSTE DE CONCRETO ARMADO DE 13/400/150/345</v>
      </c>
      <c r="L2243" s="139">
        <f t="shared" si="257"/>
        <v>0.54</v>
      </c>
    </row>
    <row r="2244" spans="1:12" x14ac:dyDescent="0.25">
      <c r="A2244" s="193">
        <f>+'Información ELECTRO PUNO'!A2224</f>
        <v>2223</v>
      </c>
      <c r="B2244" s="26" t="str">
        <f t="shared" si="255"/>
        <v>SICODI</v>
      </c>
      <c r="C2244" s="9" t="str">
        <f t="shared" si="251"/>
        <v>Puno</v>
      </c>
      <c r="D2244" s="9" t="str">
        <f t="shared" si="252"/>
        <v>No Reporta</v>
      </c>
      <c r="E2244" s="9" t="str">
        <f t="shared" si="253"/>
        <v>No Reporta</v>
      </c>
      <c r="F2244" s="194" t="str">
        <f>+'Información ELECTRO PUNO'!E2224</f>
        <v>MT</v>
      </c>
      <c r="G2244" s="194">
        <f>+'Información ELECTRO PUNO'!G2224</f>
        <v>13</v>
      </c>
      <c r="H2244" s="9" t="str">
        <f t="shared" si="254"/>
        <v>Poste</v>
      </c>
      <c r="I2244" s="194" t="str">
        <f>+'Información ELECTRO PUNO'!F2224</f>
        <v>Concreto Armado C</v>
      </c>
      <c r="J2244" s="194" t="str">
        <f>+'Información ELECTRO PUNO'!B2224</f>
        <v>PPC20</v>
      </c>
      <c r="K2244" s="9" t="str">
        <f t="shared" si="256"/>
        <v>POSTE DE CONCRETO ARMADO DE 13/400/150/345</v>
      </c>
      <c r="L2244" s="139">
        <f t="shared" si="257"/>
        <v>0.54</v>
      </c>
    </row>
    <row r="2245" spans="1:12" x14ac:dyDescent="0.25">
      <c r="A2245" s="193">
        <f>+'Información ELECTRO PUNO'!A2225</f>
        <v>2224</v>
      </c>
      <c r="B2245" s="26" t="str">
        <f t="shared" si="255"/>
        <v>SICODI</v>
      </c>
      <c r="C2245" s="9" t="str">
        <f t="shared" si="251"/>
        <v>Puno</v>
      </c>
      <c r="D2245" s="9" t="str">
        <f t="shared" si="252"/>
        <v>No Reporta</v>
      </c>
      <c r="E2245" s="9" t="str">
        <f t="shared" si="253"/>
        <v>No Reporta</v>
      </c>
      <c r="F2245" s="194" t="str">
        <f>+'Información ELECTRO PUNO'!E2225</f>
        <v>MT</v>
      </c>
      <c r="G2245" s="194">
        <f>+'Información ELECTRO PUNO'!G2225</f>
        <v>13</v>
      </c>
      <c r="H2245" s="9" t="str">
        <f t="shared" si="254"/>
        <v>Poste</v>
      </c>
      <c r="I2245" s="194" t="str">
        <f>+'Información ELECTRO PUNO'!F2225</f>
        <v>Concreto Armado C</v>
      </c>
      <c r="J2245" s="194" t="str">
        <f>+'Información ELECTRO PUNO'!B2225</f>
        <v>PPC20</v>
      </c>
      <c r="K2245" s="9" t="str">
        <f t="shared" si="256"/>
        <v>POSTE DE CONCRETO ARMADO DE 13/400/150/345</v>
      </c>
      <c r="L2245" s="139">
        <f t="shared" si="257"/>
        <v>0.54</v>
      </c>
    </row>
    <row r="2246" spans="1:12" x14ac:dyDescent="0.25">
      <c r="A2246" s="193">
        <f>+'Información ELECTRO PUNO'!A2226</f>
        <v>2225</v>
      </c>
      <c r="B2246" s="26" t="str">
        <f t="shared" si="255"/>
        <v>SICODI</v>
      </c>
      <c r="C2246" s="9" t="str">
        <f t="shared" si="251"/>
        <v>Puno</v>
      </c>
      <c r="D2246" s="9" t="str">
        <f t="shared" si="252"/>
        <v>No Reporta</v>
      </c>
      <c r="E2246" s="9" t="str">
        <f t="shared" si="253"/>
        <v>No Reporta</v>
      </c>
      <c r="F2246" s="194" t="str">
        <f>+'Información ELECTRO PUNO'!E2226</f>
        <v>MT</v>
      </c>
      <c r="G2246" s="194">
        <f>+'Información ELECTRO PUNO'!G2226</f>
        <v>13</v>
      </c>
      <c r="H2246" s="9" t="str">
        <f t="shared" si="254"/>
        <v>Poste</v>
      </c>
      <c r="I2246" s="194" t="str">
        <f>+'Información ELECTRO PUNO'!F2226</f>
        <v>Concreto Armado C</v>
      </c>
      <c r="J2246" s="194" t="str">
        <f>+'Información ELECTRO PUNO'!B2226</f>
        <v>PPC20</v>
      </c>
      <c r="K2246" s="9" t="str">
        <f t="shared" si="256"/>
        <v>POSTE DE CONCRETO ARMADO DE 13/400/150/345</v>
      </c>
      <c r="L2246" s="139">
        <f t="shared" si="257"/>
        <v>0.54</v>
      </c>
    </row>
    <row r="2247" spans="1:12" x14ac:dyDescent="0.25">
      <c r="A2247" s="193">
        <f>+'Información ELECTRO PUNO'!A2227</f>
        <v>2226</v>
      </c>
      <c r="B2247" s="26" t="str">
        <f t="shared" si="255"/>
        <v>SICODI</v>
      </c>
      <c r="C2247" s="9" t="str">
        <f t="shared" si="251"/>
        <v>Puno</v>
      </c>
      <c r="D2247" s="9" t="str">
        <f t="shared" si="252"/>
        <v>No Reporta</v>
      </c>
      <c r="E2247" s="9" t="str">
        <f t="shared" si="253"/>
        <v>No Reporta</v>
      </c>
      <c r="F2247" s="194" t="str">
        <f>+'Información ELECTRO PUNO'!E2227</f>
        <v>MT</v>
      </c>
      <c r="G2247" s="194">
        <f>+'Información ELECTRO PUNO'!G2227</f>
        <v>13</v>
      </c>
      <c r="H2247" s="9" t="str">
        <f t="shared" si="254"/>
        <v>Poste</v>
      </c>
      <c r="I2247" s="194" t="str">
        <f>+'Información ELECTRO PUNO'!F2227</f>
        <v>Concreto Armado C</v>
      </c>
      <c r="J2247" s="194" t="str">
        <f>+'Información ELECTRO PUNO'!B2227</f>
        <v>PPC20</v>
      </c>
      <c r="K2247" s="9" t="str">
        <f t="shared" si="256"/>
        <v>POSTE DE CONCRETO ARMADO DE 13/400/150/345</v>
      </c>
      <c r="L2247" s="139">
        <f t="shared" si="257"/>
        <v>0.54</v>
      </c>
    </row>
    <row r="2248" spans="1:12" x14ac:dyDescent="0.25">
      <c r="A2248" s="193">
        <f>+'Información ELECTRO PUNO'!A2228</f>
        <v>2227</v>
      </c>
      <c r="B2248" s="26" t="str">
        <f t="shared" si="255"/>
        <v>SICODI</v>
      </c>
      <c r="C2248" s="9" t="str">
        <f t="shared" si="251"/>
        <v>Puno</v>
      </c>
      <c r="D2248" s="9" t="str">
        <f t="shared" si="252"/>
        <v>No Reporta</v>
      </c>
      <c r="E2248" s="9" t="str">
        <f t="shared" si="253"/>
        <v>No Reporta</v>
      </c>
      <c r="F2248" s="194" t="str">
        <f>+'Información ELECTRO PUNO'!E2228</f>
        <v>MT</v>
      </c>
      <c r="G2248" s="194">
        <f>+'Información ELECTRO PUNO'!G2228</f>
        <v>13</v>
      </c>
      <c r="H2248" s="9" t="str">
        <f t="shared" si="254"/>
        <v>Poste</v>
      </c>
      <c r="I2248" s="194" t="str">
        <f>+'Información ELECTRO PUNO'!F2228</f>
        <v>Concreto Armado C</v>
      </c>
      <c r="J2248" s="194" t="str">
        <f>+'Información ELECTRO PUNO'!B2228</f>
        <v>PPC20</v>
      </c>
      <c r="K2248" s="9" t="str">
        <f t="shared" si="256"/>
        <v>POSTE DE CONCRETO ARMADO DE 13/400/150/345</v>
      </c>
      <c r="L2248" s="139">
        <f t="shared" si="257"/>
        <v>0.54</v>
      </c>
    </row>
    <row r="2249" spans="1:12" x14ac:dyDescent="0.25">
      <c r="A2249" s="193">
        <f>+'Información ELECTRO PUNO'!A2229</f>
        <v>2228</v>
      </c>
      <c r="B2249" s="26" t="str">
        <f t="shared" si="255"/>
        <v>SICODI</v>
      </c>
      <c r="C2249" s="9" t="str">
        <f t="shared" si="251"/>
        <v>Puno</v>
      </c>
      <c r="D2249" s="9" t="str">
        <f t="shared" si="252"/>
        <v>No Reporta</v>
      </c>
      <c r="E2249" s="9" t="str">
        <f t="shared" si="253"/>
        <v>No Reporta</v>
      </c>
      <c r="F2249" s="194" t="str">
        <f>+'Información ELECTRO PUNO'!E2229</f>
        <v>MT</v>
      </c>
      <c r="G2249" s="194">
        <f>+'Información ELECTRO PUNO'!G2229</f>
        <v>13</v>
      </c>
      <c r="H2249" s="9" t="str">
        <f t="shared" si="254"/>
        <v>Poste</v>
      </c>
      <c r="I2249" s="194" t="str">
        <f>+'Información ELECTRO PUNO'!F2229</f>
        <v>Concreto Armado C</v>
      </c>
      <c r="J2249" s="194" t="str">
        <f>+'Información ELECTRO PUNO'!B2229</f>
        <v>PPC20</v>
      </c>
      <c r="K2249" s="9" t="str">
        <f t="shared" si="256"/>
        <v>POSTE DE CONCRETO ARMADO DE 13/400/150/345</v>
      </c>
      <c r="L2249" s="139">
        <f t="shared" si="257"/>
        <v>0.54</v>
      </c>
    </row>
    <row r="2250" spans="1:12" x14ac:dyDescent="0.25">
      <c r="A2250" s="193">
        <f>+'Información ELECTRO PUNO'!A2230</f>
        <v>2229</v>
      </c>
      <c r="B2250" s="26" t="str">
        <f t="shared" si="255"/>
        <v>SICODI</v>
      </c>
      <c r="C2250" s="9" t="str">
        <f t="shared" si="251"/>
        <v>Puno</v>
      </c>
      <c r="D2250" s="9" t="str">
        <f t="shared" si="252"/>
        <v>No Reporta</v>
      </c>
      <c r="E2250" s="9" t="str">
        <f t="shared" si="253"/>
        <v>No Reporta</v>
      </c>
      <c r="F2250" s="194" t="str">
        <f>+'Información ELECTRO PUNO'!E2230</f>
        <v>MT</v>
      </c>
      <c r="G2250" s="194">
        <f>+'Información ELECTRO PUNO'!G2230</f>
        <v>13</v>
      </c>
      <c r="H2250" s="9" t="str">
        <f t="shared" si="254"/>
        <v>Poste</v>
      </c>
      <c r="I2250" s="194" t="str">
        <f>+'Información ELECTRO PUNO'!F2230</f>
        <v>Concreto Armado C</v>
      </c>
      <c r="J2250" s="194" t="str">
        <f>+'Información ELECTRO PUNO'!B2230</f>
        <v>PPC20</v>
      </c>
      <c r="K2250" s="9" t="str">
        <f t="shared" si="256"/>
        <v>POSTE DE CONCRETO ARMADO DE 13/400/150/345</v>
      </c>
      <c r="L2250" s="139">
        <f t="shared" si="257"/>
        <v>0.54</v>
      </c>
    </row>
    <row r="2251" spans="1:12" x14ac:dyDescent="0.25">
      <c r="A2251" s="193">
        <f>+'Información ELECTRO PUNO'!A2231</f>
        <v>2230</v>
      </c>
      <c r="B2251" s="26" t="str">
        <f t="shared" si="255"/>
        <v>SICODI</v>
      </c>
      <c r="C2251" s="9" t="str">
        <f t="shared" si="251"/>
        <v>Puno</v>
      </c>
      <c r="D2251" s="9" t="str">
        <f t="shared" si="252"/>
        <v>No Reporta</v>
      </c>
      <c r="E2251" s="9" t="str">
        <f t="shared" si="253"/>
        <v>No Reporta</v>
      </c>
      <c r="F2251" s="194" t="str">
        <f>+'Información ELECTRO PUNO'!E2231</f>
        <v>MT</v>
      </c>
      <c r="G2251" s="194">
        <f>+'Información ELECTRO PUNO'!G2231</f>
        <v>13</v>
      </c>
      <c r="H2251" s="9" t="str">
        <f t="shared" si="254"/>
        <v>Poste</v>
      </c>
      <c r="I2251" s="194" t="str">
        <f>+'Información ELECTRO PUNO'!F2231</f>
        <v>Concreto Armado C</v>
      </c>
      <c r="J2251" s="194" t="str">
        <f>+'Información ELECTRO PUNO'!B2231</f>
        <v>PPC20</v>
      </c>
      <c r="K2251" s="9" t="str">
        <f t="shared" si="256"/>
        <v>POSTE DE CONCRETO ARMADO DE 13/400/150/345</v>
      </c>
      <c r="L2251" s="139">
        <f t="shared" si="257"/>
        <v>0.54</v>
      </c>
    </row>
    <row r="2252" spans="1:12" x14ac:dyDescent="0.25">
      <c r="A2252" s="193">
        <f>+'Información ELECTRO PUNO'!A2232</f>
        <v>2231</v>
      </c>
      <c r="B2252" s="26" t="str">
        <f t="shared" si="255"/>
        <v>SICODI</v>
      </c>
      <c r="C2252" s="9" t="str">
        <f t="shared" si="251"/>
        <v>Puno</v>
      </c>
      <c r="D2252" s="9" t="str">
        <f t="shared" si="252"/>
        <v>No Reporta</v>
      </c>
      <c r="E2252" s="9" t="str">
        <f t="shared" si="253"/>
        <v>No Reporta</v>
      </c>
      <c r="F2252" s="194" t="str">
        <f>+'Información ELECTRO PUNO'!E2232</f>
        <v>MT</v>
      </c>
      <c r="G2252" s="194">
        <f>+'Información ELECTRO PUNO'!G2232</f>
        <v>13</v>
      </c>
      <c r="H2252" s="9" t="str">
        <f t="shared" si="254"/>
        <v>Poste</v>
      </c>
      <c r="I2252" s="194" t="str">
        <f>+'Información ELECTRO PUNO'!F2232</f>
        <v>Concreto Armado C</v>
      </c>
      <c r="J2252" s="194" t="str">
        <f>+'Información ELECTRO PUNO'!B2232</f>
        <v>PPC20</v>
      </c>
      <c r="K2252" s="9" t="str">
        <f t="shared" si="256"/>
        <v>POSTE DE CONCRETO ARMADO DE 13/400/150/345</v>
      </c>
      <c r="L2252" s="139">
        <f t="shared" si="257"/>
        <v>0.54</v>
      </c>
    </row>
    <row r="2253" spans="1:12" x14ac:dyDescent="0.25">
      <c r="A2253" s="193">
        <f>+'Información ELECTRO PUNO'!A2233</f>
        <v>2232</v>
      </c>
      <c r="B2253" s="26" t="str">
        <f t="shared" si="255"/>
        <v>SICODI</v>
      </c>
      <c r="C2253" s="9" t="str">
        <f t="shared" si="251"/>
        <v>Puno</v>
      </c>
      <c r="D2253" s="9" t="str">
        <f t="shared" si="252"/>
        <v>No Reporta</v>
      </c>
      <c r="E2253" s="9" t="str">
        <f t="shared" si="253"/>
        <v>No Reporta</v>
      </c>
      <c r="F2253" s="194" t="str">
        <f>+'Información ELECTRO PUNO'!E2233</f>
        <v>MT</v>
      </c>
      <c r="G2253" s="194">
        <f>+'Información ELECTRO PUNO'!G2233</f>
        <v>13</v>
      </c>
      <c r="H2253" s="9" t="str">
        <f t="shared" si="254"/>
        <v>Poste</v>
      </c>
      <c r="I2253" s="194" t="str">
        <f>+'Información ELECTRO PUNO'!F2233</f>
        <v>Concreto Armado C</v>
      </c>
      <c r="J2253" s="194" t="str">
        <f>+'Información ELECTRO PUNO'!B2233</f>
        <v>PPC20</v>
      </c>
      <c r="K2253" s="9" t="str">
        <f t="shared" si="256"/>
        <v>POSTE DE CONCRETO ARMADO DE 13/400/150/345</v>
      </c>
      <c r="L2253" s="139">
        <f t="shared" si="257"/>
        <v>0.54</v>
      </c>
    </row>
    <row r="2254" spans="1:12" x14ac:dyDescent="0.25">
      <c r="A2254" s="193">
        <f>+'Información ELECTRO PUNO'!A2234</f>
        <v>2233</v>
      </c>
      <c r="B2254" s="26" t="str">
        <f t="shared" si="255"/>
        <v>SICODI</v>
      </c>
      <c r="C2254" s="9" t="str">
        <f t="shared" si="251"/>
        <v>Puno</v>
      </c>
      <c r="D2254" s="9" t="str">
        <f t="shared" si="252"/>
        <v>No Reporta</v>
      </c>
      <c r="E2254" s="9" t="str">
        <f t="shared" si="253"/>
        <v>No Reporta</v>
      </c>
      <c r="F2254" s="194" t="str">
        <f>+'Información ELECTRO PUNO'!E2234</f>
        <v>MT</v>
      </c>
      <c r="G2254" s="194">
        <f>+'Información ELECTRO PUNO'!G2234</f>
        <v>13</v>
      </c>
      <c r="H2254" s="9" t="str">
        <f t="shared" si="254"/>
        <v>Poste</v>
      </c>
      <c r="I2254" s="194" t="str">
        <f>+'Información ELECTRO PUNO'!F2234</f>
        <v>Concreto Armado C</v>
      </c>
      <c r="J2254" s="194" t="str">
        <f>+'Información ELECTRO PUNO'!B2234</f>
        <v>PPC20</v>
      </c>
      <c r="K2254" s="9" t="str">
        <f t="shared" si="256"/>
        <v>POSTE DE CONCRETO ARMADO DE 13/400/150/345</v>
      </c>
      <c r="L2254" s="139">
        <f t="shared" si="257"/>
        <v>0.54</v>
      </c>
    </row>
    <row r="2255" spans="1:12" x14ac:dyDescent="0.25">
      <c r="A2255" s="193">
        <f>+'Información ELECTRO PUNO'!A2235</f>
        <v>2234</v>
      </c>
      <c r="B2255" s="26" t="str">
        <f t="shared" si="255"/>
        <v>SICODI</v>
      </c>
      <c r="C2255" s="9" t="str">
        <f t="shared" si="251"/>
        <v>Puno</v>
      </c>
      <c r="D2255" s="9" t="str">
        <f t="shared" si="252"/>
        <v>No Reporta</v>
      </c>
      <c r="E2255" s="9" t="str">
        <f t="shared" si="253"/>
        <v>No Reporta</v>
      </c>
      <c r="F2255" s="194" t="str">
        <f>+'Información ELECTRO PUNO'!E2235</f>
        <v>MT</v>
      </c>
      <c r="G2255" s="194">
        <f>+'Información ELECTRO PUNO'!G2235</f>
        <v>13</v>
      </c>
      <c r="H2255" s="9" t="str">
        <f t="shared" si="254"/>
        <v>Poste</v>
      </c>
      <c r="I2255" s="194" t="str">
        <f>+'Información ELECTRO PUNO'!F2235</f>
        <v>Concreto Armado C</v>
      </c>
      <c r="J2255" s="194" t="str">
        <f>+'Información ELECTRO PUNO'!B2235</f>
        <v>PPC20</v>
      </c>
      <c r="K2255" s="9" t="str">
        <f t="shared" si="256"/>
        <v>POSTE DE CONCRETO ARMADO DE 13/400/150/345</v>
      </c>
      <c r="L2255" s="139">
        <f t="shared" si="257"/>
        <v>0.54</v>
      </c>
    </row>
    <row r="2256" spans="1:12" x14ac:dyDescent="0.25">
      <c r="A2256" s="193">
        <f>+'Información ELECTRO PUNO'!A2236</f>
        <v>2235</v>
      </c>
      <c r="B2256" s="26" t="str">
        <f t="shared" si="255"/>
        <v>SICODI</v>
      </c>
      <c r="C2256" s="9" t="str">
        <f t="shared" si="251"/>
        <v>Puno</v>
      </c>
      <c r="D2256" s="9" t="str">
        <f t="shared" si="252"/>
        <v>No Reporta</v>
      </c>
      <c r="E2256" s="9" t="str">
        <f t="shared" si="253"/>
        <v>No Reporta</v>
      </c>
      <c r="F2256" s="194" t="str">
        <f>+'Información ELECTRO PUNO'!E2236</f>
        <v>MT</v>
      </c>
      <c r="G2256" s="194">
        <f>+'Información ELECTRO PUNO'!G2236</f>
        <v>13</v>
      </c>
      <c r="H2256" s="9" t="str">
        <f t="shared" si="254"/>
        <v>Poste</v>
      </c>
      <c r="I2256" s="194" t="str">
        <f>+'Información ELECTRO PUNO'!F2236</f>
        <v>Concreto Armado C</v>
      </c>
      <c r="J2256" s="194" t="str">
        <f>+'Información ELECTRO PUNO'!B2236</f>
        <v>PPC20</v>
      </c>
      <c r="K2256" s="9" t="str">
        <f t="shared" si="256"/>
        <v>POSTE DE CONCRETO ARMADO DE 13/400/150/345</v>
      </c>
      <c r="L2256" s="139">
        <f t="shared" si="257"/>
        <v>0.54</v>
      </c>
    </row>
    <row r="2257" spans="1:12" x14ac:dyDescent="0.25">
      <c r="A2257" s="193">
        <f>+'Información ELECTRO PUNO'!A2237</f>
        <v>2236</v>
      </c>
      <c r="B2257" s="26" t="str">
        <f t="shared" si="255"/>
        <v>SICODI</v>
      </c>
      <c r="C2257" s="9" t="str">
        <f t="shared" si="251"/>
        <v>Puno</v>
      </c>
      <c r="D2257" s="9" t="str">
        <f t="shared" si="252"/>
        <v>No Reporta</v>
      </c>
      <c r="E2257" s="9" t="str">
        <f t="shared" si="253"/>
        <v>No Reporta</v>
      </c>
      <c r="F2257" s="194" t="str">
        <f>+'Información ELECTRO PUNO'!E2237</f>
        <v>MT</v>
      </c>
      <c r="G2257" s="194">
        <f>+'Información ELECTRO PUNO'!G2237</f>
        <v>13</v>
      </c>
      <c r="H2257" s="9" t="str">
        <f t="shared" si="254"/>
        <v>Poste</v>
      </c>
      <c r="I2257" s="194" t="str">
        <f>+'Información ELECTRO PUNO'!F2237</f>
        <v>Concreto Armado C</v>
      </c>
      <c r="J2257" s="194" t="str">
        <f>+'Información ELECTRO PUNO'!B2237</f>
        <v>PPC20</v>
      </c>
      <c r="K2257" s="9" t="str">
        <f t="shared" si="256"/>
        <v>POSTE DE CONCRETO ARMADO DE 13/400/150/345</v>
      </c>
      <c r="L2257" s="139">
        <f t="shared" si="257"/>
        <v>0.54</v>
      </c>
    </row>
    <row r="2258" spans="1:12" x14ac:dyDescent="0.25">
      <c r="A2258" s="193">
        <f>+'Información ELECTRO PUNO'!A2238</f>
        <v>2237</v>
      </c>
      <c r="B2258" s="26" t="str">
        <f t="shared" si="255"/>
        <v>SICODI</v>
      </c>
      <c r="C2258" s="9" t="str">
        <f t="shared" si="251"/>
        <v>Puno</v>
      </c>
      <c r="D2258" s="9" t="str">
        <f t="shared" si="252"/>
        <v>No Reporta</v>
      </c>
      <c r="E2258" s="9" t="str">
        <f t="shared" si="253"/>
        <v>No Reporta</v>
      </c>
      <c r="F2258" s="194" t="str">
        <f>+'Información ELECTRO PUNO'!E2238</f>
        <v>BT</v>
      </c>
      <c r="G2258" s="194">
        <f>+'Información ELECTRO PUNO'!G2238</f>
        <v>8</v>
      </c>
      <c r="H2258" s="9" t="str">
        <f t="shared" si="254"/>
        <v>Poste</v>
      </c>
      <c r="I2258" s="194" t="str">
        <f>+'Información ELECTRO PUNO'!F2238</f>
        <v>Concreto Armado</v>
      </c>
      <c r="J2258" s="194" t="str">
        <f>+'Información ELECTRO PUNO'!B2238</f>
        <v>PPC06</v>
      </c>
      <c r="K2258" s="9" t="str">
        <f t="shared" si="256"/>
        <v>POSTE DE CONCRETO ARMADO DE  8/300/120/240</v>
      </c>
      <c r="L2258" s="139">
        <f t="shared" si="257"/>
        <v>0.14000000000000001</v>
      </c>
    </row>
    <row r="2259" spans="1:12" x14ac:dyDescent="0.25">
      <c r="A2259" s="193">
        <f>+'Información ELECTRO PUNO'!A2239</f>
        <v>2238</v>
      </c>
      <c r="B2259" s="26" t="str">
        <f t="shared" si="255"/>
        <v>SICODI</v>
      </c>
      <c r="C2259" s="9" t="str">
        <f t="shared" si="251"/>
        <v>Puno</v>
      </c>
      <c r="D2259" s="9" t="str">
        <f t="shared" si="252"/>
        <v>No Reporta</v>
      </c>
      <c r="E2259" s="9" t="str">
        <f t="shared" si="253"/>
        <v>No Reporta</v>
      </c>
      <c r="F2259" s="194" t="str">
        <f>+'Información ELECTRO PUNO'!E2239</f>
        <v>BT</v>
      </c>
      <c r="G2259" s="194">
        <f>+'Información ELECTRO PUNO'!G2239</f>
        <v>8</v>
      </c>
      <c r="H2259" s="9" t="str">
        <f t="shared" si="254"/>
        <v>Poste</v>
      </c>
      <c r="I2259" s="194" t="str">
        <f>+'Información ELECTRO PUNO'!F2239</f>
        <v>Concreto Armado</v>
      </c>
      <c r="J2259" s="194" t="str">
        <f>+'Información ELECTRO PUNO'!B2239</f>
        <v>PPC06</v>
      </c>
      <c r="K2259" s="9" t="str">
        <f t="shared" si="256"/>
        <v>POSTE DE CONCRETO ARMADO DE  8/300/120/240</v>
      </c>
      <c r="L2259" s="139">
        <f t="shared" si="257"/>
        <v>0.14000000000000001</v>
      </c>
    </row>
    <row r="2260" spans="1:12" x14ac:dyDescent="0.25">
      <c r="A2260" s="193">
        <f>+'Información ELECTRO PUNO'!A2240</f>
        <v>2239</v>
      </c>
      <c r="B2260" s="26" t="str">
        <f t="shared" si="255"/>
        <v>SICODI</v>
      </c>
      <c r="C2260" s="9" t="str">
        <f t="shared" si="251"/>
        <v>Puno</v>
      </c>
      <c r="D2260" s="9" t="str">
        <f t="shared" si="252"/>
        <v>No Reporta</v>
      </c>
      <c r="E2260" s="9" t="str">
        <f t="shared" si="253"/>
        <v>No Reporta</v>
      </c>
      <c r="F2260" s="194" t="str">
        <f>+'Información ELECTRO PUNO'!E2240</f>
        <v>BT</v>
      </c>
      <c r="G2260" s="194">
        <f>+'Información ELECTRO PUNO'!G2240</f>
        <v>8</v>
      </c>
      <c r="H2260" s="9" t="str">
        <f t="shared" si="254"/>
        <v>Poste</v>
      </c>
      <c r="I2260" s="194" t="str">
        <f>+'Información ELECTRO PUNO'!F2240</f>
        <v>Concreto Armado</v>
      </c>
      <c r="J2260" s="194" t="str">
        <f>+'Información ELECTRO PUNO'!B2240</f>
        <v>PPC06</v>
      </c>
      <c r="K2260" s="9" t="str">
        <f t="shared" si="256"/>
        <v>POSTE DE CONCRETO ARMADO DE  8/300/120/240</v>
      </c>
      <c r="L2260" s="139">
        <f t="shared" si="257"/>
        <v>0.14000000000000001</v>
      </c>
    </row>
    <row r="2261" spans="1:12" x14ac:dyDescent="0.25">
      <c r="A2261" s="193">
        <f>+'Información ELECTRO PUNO'!A2241</f>
        <v>2240</v>
      </c>
      <c r="B2261" s="26" t="str">
        <f t="shared" si="255"/>
        <v>SICODI</v>
      </c>
      <c r="C2261" s="9" t="str">
        <f t="shared" si="251"/>
        <v>Puno</v>
      </c>
      <c r="D2261" s="9" t="str">
        <f t="shared" si="252"/>
        <v>No Reporta</v>
      </c>
      <c r="E2261" s="9" t="str">
        <f t="shared" si="253"/>
        <v>No Reporta</v>
      </c>
      <c r="F2261" s="194" t="str">
        <f>+'Información ELECTRO PUNO'!E2241</f>
        <v>MT</v>
      </c>
      <c r="G2261" s="194">
        <f>+'Información ELECTRO PUNO'!G2241</f>
        <v>13</v>
      </c>
      <c r="H2261" s="9" t="str">
        <f t="shared" si="254"/>
        <v>Poste</v>
      </c>
      <c r="I2261" s="194" t="str">
        <f>+'Información ELECTRO PUNO'!F2241</f>
        <v>Concreto Armado C</v>
      </c>
      <c r="J2261" s="194" t="str">
        <f>+'Información ELECTRO PUNO'!B2241</f>
        <v>PPC20</v>
      </c>
      <c r="K2261" s="9" t="str">
        <f t="shared" si="256"/>
        <v>POSTE DE CONCRETO ARMADO DE 13/400/150/345</v>
      </c>
      <c r="L2261" s="139">
        <f t="shared" si="257"/>
        <v>0.54</v>
      </c>
    </row>
    <row r="2262" spans="1:12" x14ac:dyDescent="0.25">
      <c r="A2262" s="193">
        <f>+'Información ELECTRO PUNO'!A2242</f>
        <v>2241</v>
      </c>
      <c r="B2262" s="26" t="str">
        <f t="shared" si="255"/>
        <v>SICODI</v>
      </c>
      <c r="C2262" s="9" t="str">
        <f t="shared" ref="C2262:C2325" si="258">+$C$10</f>
        <v>Puno</v>
      </c>
      <c r="D2262" s="9" t="str">
        <f t="shared" ref="D2262:D2325" si="259">+$D$10</f>
        <v>No Reporta</v>
      </c>
      <c r="E2262" s="9" t="str">
        <f t="shared" ref="E2262:E2325" si="260">+$E$10</f>
        <v>No Reporta</v>
      </c>
      <c r="F2262" s="194" t="str">
        <f>+'Información ELECTRO PUNO'!E2242</f>
        <v>MT</v>
      </c>
      <c r="G2262" s="194">
        <f>+'Información ELECTRO PUNO'!G2242</f>
        <v>13</v>
      </c>
      <c r="H2262" s="9" t="str">
        <f t="shared" ref="H2262:H2325" si="261">+$H$10</f>
        <v>Poste</v>
      </c>
      <c r="I2262" s="194" t="str">
        <f>+'Información ELECTRO PUNO'!F2242</f>
        <v>Concreto Armado C</v>
      </c>
      <c r="J2262" s="194" t="str">
        <f>+'Información ELECTRO PUNO'!B2242</f>
        <v>PPC20</v>
      </c>
      <c r="K2262" s="9" t="str">
        <f t="shared" si="256"/>
        <v>POSTE DE CONCRETO ARMADO DE 13/400/150/345</v>
      </c>
      <c r="L2262" s="139">
        <f t="shared" si="257"/>
        <v>0.54</v>
      </c>
    </row>
    <row r="2263" spans="1:12" x14ac:dyDescent="0.25">
      <c r="A2263" s="193">
        <f>+'Información ELECTRO PUNO'!A2243</f>
        <v>2242</v>
      </c>
      <c r="B2263" s="26" t="str">
        <f t="shared" ref="B2263:B2326" si="262">+INDEX($B$8:$B$16,MATCH(J2263,$J$8:$J$16,0))</f>
        <v>SICODI</v>
      </c>
      <c r="C2263" s="9" t="str">
        <f t="shared" si="258"/>
        <v>Puno</v>
      </c>
      <c r="D2263" s="9" t="str">
        <f t="shared" si="259"/>
        <v>No Reporta</v>
      </c>
      <c r="E2263" s="9" t="str">
        <f t="shared" si="260"/>
        <v>No Reporta</v>
      </c>
      <c r="F2263" s="194" t="str">
        <f>+'Información ELECTRO PUNO'!E2243</f>
        <v>MT</v>
      </c>
      <c r="G2263" s="194">
        <f>+'Información ELECTRO PUNO'!G2243</f>
        <v>13</v>
      </c>
      <c r="H2263" s="9" t="str">
        <f t="shared" si="261"/>
        <v>Poste</v>
      </c>
      <c r="I2263" s="194" t="str">
        <f>+'Información ELECTRO PUNO'!F2243</f>
        <v>Concreto Armado C</v>
      </c>
      <c r="J2263" s="194" t="str">
        <f>+'Información ELECTRO PUNO'!B2243</f>
        <v>PPC20</v>
      </c>
      <c r="K2263" s="9" t="str">
        <f t="shared" ref="K2263:K2326" si="263">+VLOOKUP(J2263,$J$8:$K$16,2,FALSE)</f>
        <v>POSTE DE CONCRETO ARMADO DE 13/400/150/345</v>
      </c>
      <c r="L2263" s="139">
        <f t="shared" ref="L2263:L2326" si="264">+VLOOKUP(J2263,$J$8:$U$16,12,FALSE)</f>
        <v>0.54</v>
      </c>
    </row>
    <row r="2264" spans="1:12" x14ac:dyDescent="0.25">
      <c r="A2264" s="193">
        <f>+'Información ELECTRO PUNO'!A2244</f>
        <v>2243</v>
      </c>
      <c r="B2264" s="26" t="str">
        <f t="shared" si="262"/>
        <v>SICODI</v>
      </c>
      <c r="C2264" s="9" t="str">
        <f t="shared" si="258"/>
        <v>Puno</v>
      </c>
      <c r="D2264" s="9" t="str">
        <f t="shared" si="259"/>
        <v>No Reporta</v>
      </c>
      <c r="E2264" s="9" t="str">
        <f t="shared" si="260"/>
        <v>No Reporta</v>
      </c>
      <c r="F2264" s="194" t="str">
        <f>+'Información ELECTRO PUNO'!E2244</f>
        <v>MT</v>
      </c>
      <c r="G2264" s="194">
        <f>+'Información ELECTRO PUNO'!G2244</f>
        <v>13</v>
      </c>
      <c r="H2264" s="9" t="str">
        <f t="shared" si="261"/>
        <v>Poste</v>
      </c>
      <c r="I2264" s="194" t="str">
        <f>+'Información ELECTRO PUNO'!F2244</f>
        <v>Concreto Armado C</v>
      </c>
      <c r="J2264" s="194" t="str">
        <f>+'Información ELECTRO PUNO'!B2244</f>
        <v>PPC20</v>
      </c>
      <c r="K2264" s="9" t="str">
        <f t="shared" si="263"/>
        <v>POSTE DE CONCRETO ARMADO DE 13/400/150/345</v>
      </c>
      <c r="L2264" s="139">
        <f t="shared" si="264"/>
        <v>0.54</v>
      </c>
    </row>
    <row r="2265" spans="1:12" x14ac:dyDescent="0.25">
      <c r="A2265" s="193">
        <f>+'Información ELECTRO PUNO'!A2245</f>
        <v>2244</v>
      </c>
      <c r="B2265" s="26" t="str">
        <f t="shared" si="262"/>
        <v>SICODI</v>
      </c>
      <c r="C2265" s="9" t="str">
        <f t="shared" si="258"/>
        <v>Puno</v>
      </c>
      <c r="D2265" s="9" t="str">
        <f t="shared" si="259"/>
        <v>No Reporta</v>
      </c>
      <c r="E2265" s="9" t="str">
        <f t="shared" si="260"/>
        <v>No Reporta</v>
      </c>
      <c r="F2265" s="194" t="str">
        <f>+'Información ELECTRO PUNO'!E2245</f>
        <v>MT</v>
      </c>
      <c r="G2265" s="194">
        <f>+'Información ELECTRO PUNO'!G2245</f>
        <v>13</v>
      </c>
      <c r="H2265" s="9" t="str">
        <f t="shared" si="261"/>
        <v>Poste</v>
      </c>
      <c r="I2265" s="194" t="str">
        <f>+'Información ELECTRO PUNO'!F2245</f>
        <v>Concreto Armado C</v>
      </c>
      <c r="J2265" s="194" t="str">
        <f>+'Información ELECTRO PUNO'!B2245</f>
        <v>PPC20</v>
      </c>
      <c r="K2265" s="9" t="str">
        <f t="shared" si="263"/>
        <v>POSTE DE CONCRETO ARMADO DE 13/400/150/345</v>
      </c>
      <c r="L2265" s="139">
        <f t="shared" si="264"/>
        <v>0.54</v>
      </c>
    </row>
    <row r="2266" spans="1:12" x14ac:dyDescent="0.25">
      <c r="A2266" s="193">
        <f>+'Información ELECTRO PUNO'!A2246</f>
        <v>2245</v>
      </c>
      <c r="B2266" s="26" t="str">
        <f t="shared" si="262"/>
        <v>SICODI</v>
      </c>
      <c r="C2266" s="9" t="str">
        <f t="shared" si="258"/>
        <v>Puno</v>
      </c>
      <c r="D2266" s="9" t="str">
        <f t="shared" si="259"/>
        <v>No Reporta</v>
      </c>
      <c r="E2266" s="9" t="str">
        <f t="shared" si="260"/>
        <v>No Reporta</v>
      </c>
      <c r="F2266" s="194" t="str">
        <f>+'Información ELECTRO PUNO'!E2246</f>
        <v>MT</v>
      </c>
      <c r="G2266" s="194">
        <f>+'Información ELECTRO PUNO'!G2246</f>
        <v>13</v>
      </c>
      <c r="H2266" s="9" t="str">
        <f t="shared" si="261"/>
        <v>Poste</v>
      </c>
      <c r="I2266" s="194" t="str">
        <f>+'Información ELECTRO PUNO'!F2246</f>
        <v>Concreto Armado C</v>
      </c>
      <c r="J2266" s="194" t="str">
        <f>+'Información ELECTRO PUNO'!B2246</f>
        <v>PPC20</v>
      </c>
      <c r="K2266" s="9" t="str">
        <f t="shared" si="263"/>
        <v>POSTE DE CONCRETO ARMADO DE 13/400/150/345</v>
      </c>
      <c r="L2266" s="139">
        <f t="shared" si="264"/>
        <v>0.54</v>
      </c>
    </row>
    <row r="2267" spans="1:12" x14ac:dyDescent="0.25">
      <c r="A2267" s="193">
        <f>+'Información ELECTRO PUNO'!A2247</f>
        <v>2246</v>
      </c>
      <c r="B2267" s="26" t="str">
        <f t="shared" si="262"/>
        <v>SICODI</v>
      </c>
      <c r="C2267" s="9" t="str">
        <f t="shared" si="258"/>
        <v>Puno</v>
      </c>
      <c r="D2267" s="9" t="str">
        <f t="shared" si="259"/>
        <v>No Reporta</v>
      </c>
      <c r="E2267" s="9" t="str">
        <f t="shared" si="260"/>
        <v>No Reporta</v>
      </c>
      <c r="F2267" s="194" t="str">
        <f>+'Información ELECTRO PUNO'!E2247</f>
        <v>MT</v>
      </c>
      <c r="G2267" s="194">
        <f>+'Información ELECTRO PUNO'!G2247</f>
        <v>13</v>
      </c>
      <c r="H2267" s="9" t="str">
        <f t="shared" si="261"/>
        <v>Poste</v>
      </c>
      <c r="I2267" s="194" t="str">
        <f>+'Información ELECTRO PUNO'!F2247</f>
        <v>Concreto Armado C</v>
      </c>
      <c r="J2267" s="194" t="str">
        <f>+'Información ELECTRO PUNO'!B2247</f>
        <v>PPC20</v>
      </c>
      <c r="K2267" s="9" t="str">
        <f t="shared" si="263"/>
        <v>POSTE DE CONCRETO ARMADO DE 13/400/150/345</v>
      </c>
      <c r="L2267" s="139">
        <f t="shared" si="264"/>
        <v>0.54</v>
      </c>
    </row>
    <row r="2268" spans="1:12" x14ac:dyDescent="0.25">
      <c r="A2268" s="193">
        <f>+'Información ELECTRO PUNO'!A2248</f>
        <v>2247</v>
      </c>
      <c r="B2268" s="26" t="str">
        <f t="shared" si="262"/>
        <v>SICODI</v>
      </c>
      <c r="C2268" s="9" t="str">
        <f t="shared" si="258"/>
        <v>Puno</v>
      </c>
      <c r="D2268" s="9" t="str">
        <f t="shared" si="259"/>
        <v>No Reporta</v>
      </c>
      <c r="E2268" s="9" t="str">
        <f t="shared" si="260"/>
        <v>No Reporta</v>
      </c>
      <c r="F2268" s="194" t="str">
        <f>+'Información ELECTRO PUNO'!E2248</f>
        <v>MT</v>
      </c>
      <c r="G2268" s="194">
        <f>+'Información ELECTRO PUNO'!G2248</f>
        <v>13</v>
      </c>
      <c r="H2268" s="9" t="str">
        <f t="shared" si="261"/>
        <v>Poste</v>
      </c>
      <c r="I2268" s="194" t="str">
        <f>+'Información ELECTRO PUNO'!F2248</f>
        <v>Concreto Armado C</v>
      </c>
      <c r="J2268" s="194" t="str">
        <f>+'Información ELECTRO PUNO'!B2248</f>
        <v>PPC20</v>
      </c>
      <c r="K2268" s="9" t="str">
        <f t="shared" si="263"/>
        <v>POSTE DE CONCRETO ARMADO DE 13/400/150/345</v>
      </c>
      <c r="L2268" s="139">
        <f t="shared" si="264"/>
        <v>0.54</v>
      </c>
    </row>
    <row r="2269" spans="1:12" x14ac:dyDescent="0.25">
      <c r="A2269" s="193">
        <f>+'Información ELECTRO PUNO'!A2249</f>
        <v>2248</v>
      </c>
      <c r="B2269" s="26" t="str">
        <f t="shared" si="262"/>
        <v>SICODI</v>
      </c>
      <c r="C2269" s="9" t="str">
        <f t="shared" si="258"/>
        <v>Puno</v>
      </c>
      <c r="D2269" s="9" t="str">
        <f t="shared" si="259"/>
        <v>No Reporta</v>
      </c>
      <c r="E2269" s="9" t="str">
        <f t="shared" si="260"/>
        <v>No Reporta</v>
      </c>
      <c r="F2269" s="194" t="str">
        <f>+'Información ELECTRO PUNO'!E2249</f>
        <v>MT</v>
      </c>
      <c r="G2269" s="194">
        <f>+'Información ELECTRO PUNO'!G2249</f>
        <v>13</v>
      </c>
      <c r="H2269" s="9" t="str">
        <f t="shared" si="261"/>
        <v>Poste</v>
      </c>
      <c r="I2269" s="194" t="str">
        <f>+'Información ELECTRO PUNO'!F2249</f>
        <v>Concreto Armado C</v>
      </c>
      <c r="J2269" s="194" t="str">
        <f>+'Información ELECTRO PUNO'!B2249</f>
        <v>PPC20</v>
      </c>
      <c r="K2269" s="9" t="str">
        <f t="shared" si="263"/>
        <v>POSTE DE CONCRETO ARMADO DE 13/400/150/345</v>
      </c>
      <c r="L2269" s="139">
        <f t="shared" si="264"/>
        <v>0.54</v>
      </c>
    </row>
    <row r="2270" spans="1:12" x14ac:dyDescent="0.25">
      <c r="A2270" s="193">
        <f>+'Información ELECTRO PUNO'!A2250</f>
        <v>2249</v>
      </c>
      <c r="B2270" s="26" t="str">
        <f t="shared" si="262"/>
        <v>SICODI</v>
      </c>
      <c r="C2270" s="9" t="str">
        <f t="shared" si="258"/>
        <v>Puno</v>
      </c>
      <c r="D2270" s="9" t="str">
        <f t="shared" si="259"/>
        <v>No Reporta</v>
      </c>
      <c r="E2270" s="9" t="str">
        <f t="shared" si="260"/>
        <v>No Reporta</v>
      </c>
      <c r="F2270" s="194" t="str">
        <f>+'Información ELECTRO PUNO'!E2250</f>
        <v>MT</v>
      </c>
      <c r="G2270" s="194">
        <f>+'Información ELECTRO PUNO'!G2250</f>
        <v>13</v>
      </c>
      <c r="H2270" s="9" t="str">
        <f t="shared" si="261"/>
        <v>Poste</v>
      </c>
      <c r="I2270" s="194" t="str">
        <f>+'Información ELECTRO PUNO'!F2250</f>
        <v>Concreto Armado C</v>
      </c>
      <c r="J2270" s="194" t="str">
        <f>+'Información ELECTRO PUNO'!B2250</f>
        <v>PPC20</v>
      </c>
      <c r="K2270" s="9" t="str">
        <f t="shared" si="263"/>
        <v>POSTE DE CONCRETO ARMADO DE 13/400/150/345</v>
      </c>
      <c r="L2270" s="139">
        <f t="shared" si="264"/>
        <v>0.54</v>
      </c>
    </row>
    <row r="2271" spans="1:12" x14ac:dyDescent="0.25">
      <c r="A2271" s="193">
        <f>+'Información ELECTRO PUNO'!A2251</f>
        <v>2250</v>
      </c>
      <c r="B2271" s="26" t="str">
        <f t="shared" si="262"/>
        <v>SICODI</v>
      </c>
      <c r="C2271" s="9" t="str">
        <f t="shared" si="258"/>
        <v>Puno</v>
      </c>
      <c r="D2271" s="9" t="str">
        <f t="shared" si="259"/>
        <v>No Reporta</v>
      </c>
      <c r="E2271" s="9" t="str">
        <f t="shared" si="260"/>
        <v>No Reporta</v>
      </c>
      <c r="F2271" s="194" t="str">
        <f>+'Información ELECTRO PUNO'!E2251</f>
        <v>MT</v>
      </c>
      <c r="G2271" s="194">
        <f>+'Información ELECTRO PUNO'!G2251</f>
        <v>13</v>
      </c>
      <c r="H2271" s="9" t="str">
        <f t="shared" si="261"/>
        <v>Poste</v>
      </c>
      <c r="I2271" s="194" t="str">
        <f>+'Información ELECTRO PUNO'!F2251</f>
        <v>Concreto Armado C</v>
      </c>
      <c r="J2271" s="194" t="str">
        <f>+'Información ELECTRO PUNO'!B2251</f>
        <v>PPC20</v>
      </c>
      <c r="K2271" s="9" t="str">
        <f t="shared" si="263"/>
        <v>POSTE DE CONCRETO ARMADO DE 13/400/150/345</v>
      </c>
      <c r="L2271" s="139">
        <f t="shared" si="264"/>
        <v>0.54</v>
      </c>
    </row>
    <row r="2272" spans="1:12" x14ac:dyDescent="0.25">
      <c r="A2272" s="193">
        <f>+'Información ELECTRO PUNO'!A2252</f>
        <v>2251</v>
      </c>
      <c r="B2272" s="26" t="str">
        <f t="shared" si="262"/>
        <v>SICODI</v>
      </c>
      <c r="C2272" s="9" t="str">
        <f t="shared" si="258"/>
        <v>Puno</v>
      </c>
      <c r="D2272" s="9" t="str">
        <f t="shared" si="259"/>
        <v>No Reporta</v>
      </c>
      <c r="E2272" s="9" t="str">
        <f t="shared" si="260"/>
        <v>No Reporta</v>
      </c>
      <c r="F2272" s="194" t="str">
        <f>+'Información ELECTRO PUNO'!E2252</f>
        <v>MT</v>
      </c>
      <c r="G2272" s="194">
        <f>+'Información ELECTRO PUNO'!G2252</f>
        <v>13</v>
      </c>
      <c r="H2272" s="9" t="str">
        <f t="shared" si="261"/>
        <v>Poste</v>
      </c>
      <c r="I2272" s="194" t="str">
        <f>+'Información ELECTRO PUNO'!F2252</f>
        <v>Concreto Armado C</v>
      </c>
      <c r="J2272" s="194" t="str">
        <f>+'Información ELECTRO PUNO'!B2252</f>
        <v>PPC20</v>
      </c>
      <c r="K2272" s="9" t="str">
        <f t="shared" si="263"/>
        <v>POSTE DE CONCRETO ARMADO DE 13/400/150/345</v>
      </c>
      <c r="L2272" s="139">
        <f t="shared" si="264"/>
        <v>0.54</v>
      </c>
    </row>
    <row r="2273" spans="1:12" x14ac:dyDescent="0.25">
      <c r="A2273" s="193">
        <f>+'Información ELECTRO PUNO'!A2253</f>
        <v>2252</v>
      </c>
      <c r="B2273" s="26" t="str">
        <f t="shared" si="262"/>
        <v>SICODI</v>
      </c>
      <c r="C2273" s="9" t="str">
        <f t="shared" si="258"/>
        <v>Puno</v>
      </c>
      <c r="D2273" s="9" t="str">
        <f t="shared" si="259"/>
        <v>No Reporta</v>
      </c>
      <c r="E2273" s="9" t="str">
        <f t="shared" si="260"/>
        <v>No Reporta</v>
      </c>
      <c r="F2273" s="194" t="str">
        <f>+'Información ELECTRO PUNO'!E2253</f>
        <v>MT</v>
      </c>
      <c r="G2273" s="194">
        <f>+'Información ELECTRO PUNO'!G2253</f>
        <v>13</v>
      </c>
      <c r="H2273" s="9" t="str">
        <f t="shared" si="261"/>
        <v>Poste</v>
      </c>
      <c r="I2273" s="194" t="str">
        <f>+'Información ELECTRO PUNO'!F2253</f>
        <v>Concreto Armado C</v>
      </c>
      <c r="J2273" s="194" t="str">
        <f>+'Información ELECTRO PUNO'!B2253</f>
        <v>PPC20</v>
      </c>
      <c r="K2273" s="9" t="str">
        <f t="shared" si="263"/>
        <v>POSTE DE CONCRETO ARMADO DE 13/400/150/345</v>
      </c>
      <c r="L2273" s="139">
        <f t="shared" si="264"/>
        <v>0.54</v>
      </c>
    </row>
    <row r="2274" spans="1:12" x14ac:dyDescent="0.25">
      <c r="A2274" s="193">
        <f>+'Información ELECTRO PUNO'!A2254</f>
        <v>2253</v>
      </c>
      <c r="B2274" s="26" t="str">
        <f t="shared" si="262"/>
        <v>SICODI</v>
      </c>
      <c r="C2274" s="9" t="str">
        <f t="shared" si="258"/>
        <v>Puno</v>
      </c>
      <c r="D2274" s="9" t="str">
        <f t="shared" si="259"/>
        <v>No Reporta</v>
      </c>
      <c r="E2274" s="9" t="str">
        <f t="shared" si="260"/>
        <v>No Reporta</v>
      </c>
      <c r="F2274" s="194" t="str">
        <f>+'Información ELECTRO PUNO'!E2254</f>
        <v>MT</v>
      </c>
      <c r="G2274" s="194">
        <f>+'Información ELECTRO PUNO'!G2254</f>
        <v>13</v>
      </c>
      <c r="H2274" s="9" t="str">
        <f t="shared" si="261"/>
        <v>Poste</v>
      </c>
      <c r="I2274" s="194" t="str">
        <f>+'Información ELECTRO PUNO'!F2254</f>
        <v>Concreto Armado C</v>
      </c>
      <c r="J2274" s="194" t="str">
        <f>+'Información ELECTRO PUNO'!B2254</f>
        <v>PPC20</v>
      </c>
      <c r="K2274" s="9" t="str">
        <f t="shared" si="263"/>
        <v>POSTE DE CONCRETO ARMADO DE 13/400/150/345</v>
      </c>
      <c r="L2274" s="139">
        <f t="shared" si="264"/>
        <v>0.54</v>
      </c>
    </row>
    <row r="2275" spans="1:12" x14ac:dyDescent="0.25">
      <c r="A2275" s="193">
        <f>+'Información ELECTRO PUNO'!A2255</f>
        <v>2254</v>
      </c>
      <c r="B2275" s="26" t="str">
        <f t="shared" si="262"/>
        <v>SICODI</v>
      </c>
      <c r="C2275" s="9" t="str">
        <f t="shared" si="258"/>
        <v>Puno</v>
      </c>
      <c r="D2275" s="9" t="str">
        <f t="shared" si="259"/>
        <v>No Reporta</v>
      </c>
      <c r="E2275" s="9" t="str">
        <f t="shared" si="260"/>
        <v>No Reporta</v>
      </c>
      <c r="F2275" s="194" t="str">
        <f>+'Información ELECTRO PUNO'!E2255</f>
        <v>BT</v>
      </c>
      <c r="G2275" s="194">
        <f>+'Información ELECTRO PUNO'!G2255</f>
        <v>8</v>
      </c>
      <c r="H2275" s="9" t="str">
        <f t="shared" si="261"/>
        <v>Poste</v>
      </c>
      <c r="I2275" s="194" t="str">
        <f>+'Información ELECTRO PUNO'!F2255</f>
        <v>Concreto Armado</v>
      </c>
      <c r="J2275" s="194" t="str">
        <f>+'Información ELECTRO PUNO'!B2255</f>
        <v>PPC06</v>
      </c>
      <c r="K2275" s="9" t="str">
        <f t="shared" si="263"/>
        <v>POSTE DE CONCRETO ARMADO DE  8/300/120/240</v>
      </c>
      <c r="L2275" s="139">
        <f t="shared" si="264"/>
        <v>0.14000000000000001</v>
      </c>
    </row>
    <row r="2276" spans="1:12" x14ac:dyDescent="0.25">
      <c r="A2276" s="193">
        <f>+'Información ELECTRO PUNO'!A2256</f>
        <v>2255</v>
      </c>
      <c r="B2276" s="26" t="str">
        <f t="shared" si="262"/>
        <v>SICODI</v>
      </c>
      <c r="C2276" s="9" t="str">
        <f t="shared" si="258"/>
        <v>Puno</v>
      </c>
      <c r="D2276" s="9" t="str">
        <f t="shared" si="259"/>
        <v>No Reporta</v>
      </c>
      <c r="E2276" s="9" t="str">
        <f t="shared" si="260"/>
        <v>No Reporta</v>
      </c>
      <c r="F2276" s="194" t="str">
        <f>+'Información ELECTRO PUNO'!E2256</f>
        <v>BT</v>
      </c>
      <c r="G2276" s="194">
        <f>+'Información ELECTRO PUNO'!G2256</f>
        <v>8</v>
      </c>
      <c r="H2276" s="9" t="str">
        <f t="shared" si="261"/>
        <v>Poste</v>
      </c>
      <c r="I2276" s="194" t="str">
        <f>+'Información ELECTRO PUNO'!F2256</f>
        <v>Concreto Armado</v>
      </c>
      <c r="J2276" s="194" t="str">
        <f>+'Información ELECTRO PUNO'!B2256</f>
        <v>PPC06</v>
      </c>
      <c r="K2276" s="9" t="str">
        <f t="shared" si="263"/>
        <v>POSTE DE CONCRETO ARMADO DE  8/300/120/240</v>
      </c>
      <c r="L2276" s="139">
        <f t="shared" si="264"/>
        <v>0.14000000000000001</v>
      </c>
    </row>
    <row r="2277" spans="1:12" x14ac:dyDescent="0.25">
      <c r="A2277" s="193">
        <f>+'Información ELECTRO PUNO'!A2257</f>
        <v>2256</v>
      </c>
      <c r="B2277" s="26" t="str">
        <f t="shared" si="262"/>
        <v>SICODI</v>
      </c>
      <c r="C2277" s="9" t="str">
        <f t="shared" si="258"/>
        <v>Puno</v>
      </c>
      <c r="D2277" s="9" t="str">
        <f t="shared" si="259"/>
        <v>No Reporta</v>
      </c>
      <c r="E2277" s="9" t="str">
        <f t="shared" si="260"/>
        <v>No Reporta</v>
      </c>
      <c r="F2277" s="194" t="str">
        <f>+'Información ELECTRO PUNO'!E2257</f>
        <v>BT</v>
      </c>
      <c r="G2277" s="194">
        <f>+'Información ELECTRO PUNO'!G2257</f>
        <v>8</v>
      </c>
      <c r="H2277" s="9" t="str">
        <f t="shared" si="261"/>
        <v>Poste</v>
      </c>
      <c r="I2277" s="194" t="str">
        <f>+'Información ELECTRO PUNO'!F2257</f>
        <v>Concreto Armado</v>
      </c>
      <c r="J2277" s="194" t="str">
        <f>+'Información ELECTRO PUNO'!B2257</f>
        <v>PPC06</v>
      </c>
      <c r="K2277" s="9" t="str">
        <f t="shared" si="263"/>
        <v>POSTE DE CONCRETO ARMADO DE  8/300/120/240</v>
      </c>
      <c r="L2277" s="139">
        <f t="shared" si="264"/>
        <v>0.14000000000000001</v>
      </c>
    </row>
    <row r="2278" spans="1:12" x14ac:dyDescent="0.25">
      <c r="A2278" s="193">
        <f>+'Información ELECTRO PUNO'!A2258</f>
        <v>2257</v>
      </c>
      <c r="B2278" s="26" t="str">
        <f t="shared" si="262"/>
        <v>SICODI</v>
      </c>
      <c r="C2278" s="9" t="str">
        <f t="shared" si="258"/>
        <v>Puno</v>
      </c>
      <c r="D2278" s="9" t="str">
        <f t="shared" si="259"/>
        <v>No Reporta</v>
      </c>
      <c r="E2278" s="9" t="str">
        <f t="shared" si="260"/>
        <v>No Reporta</v>
      </c>
      <c r="F2278" s="194" t="str">
        <f>+'Información ELECTRO PUNO'!E2258</f>
        <v>BT</v>
      </c>
      <c r="G2278" s="194">
        <f>+'Información ELECTRO PUNO'!G2258</f>
        <v>8</v>
      </c>
      <c r="H2278" s="9" t="str">
        <f t="shared" si="261"/>
        <v>Poste</v>
      </c>
      <c r="I2278" s="194" t="str">
        <f>+'Información ELECTRO PUNO'!F2258</f>
        <v>Concreto Armado</v>
      </c>
      <c r="J2278" s="194" t="str">
        <f>+'Información ELECTRO PUNO'!B2258</f>
        <v>PPC06</v>
      </c>
      <c r="K2278" s="9" t="str">
        <f t="shared" si="263"/>
        <v>POSTE DE CONCRETO ARMADO DE  8/300/120/240</v>
      </c>
      <c r="L2278" s="139">
        <f t="shared" si="264"/>
        <v>0.14000000000000001</v>
      </c>
    </row>
    <row r="2279" spans="1:12" x14ac:dyDescent="0.25">
      <c r="A2279" s="193">
        <f>+'Información ELECTRO PUNO'!A2259</f>
        <v>2258</v>
      </c>
      <c r="B2279" s="26" t="str">
        <f t="shared" si="262"/>
        <v>SICODI</v>
      </c>
      <c r="C2279" s="9" t="str">
        <f t="shared" si="258"/>
        <v>Puno</v>
      </c>
      <c r="D2279" s="9" t="str">
        <f t="shared" si="259"/>
        <v>No Reporta</v>
      </c>
      <c r="E2279" s="9" t="str">
        <f t="shared" si="260"/>
        <v>No Reporta</v>
      </c>
      <c r="F2279" s="194" t="str">
        <f>+'Información ELECTRO PUNO'!E2259</f>
        <v>BT</v>
      </c>
      <c r="G2279" s="194">
        <f>+'Información ELECTRO PUNO'!G2259</f>
        <v>8</v>
      </c>
      <c r="H2279" s="9" t="str">
        <f t="shared" si="261"/>
        <v>Poste</v>
      </c>
      <c r="I2279" s="194" t="str">
        <f>+'Información ELECTRO PUNO'!F2259</f>
        <v>Concreto Armado</v>
      </c>
      <c r="J2279" s="194" t="str">
        <f>+'Información ELECTRO PUNO'!B2259</f>
        <v>PPC06</v>
      </c>
      <c r="K2279" s="9" t="str">
        <f t="shared" si="263"/>
        <v>POSTE DE CONCRETO ARMADO DE  8/300/120/240</v>
      </c>
      <c r="L2279" s="139">
        <f t="shared" si="264"/>
        <v>0.14000000000000001</v>
      </c>
    </row>
    <row r="2280" spans="1:12" x14ac:dyDescent="0.25">
      <c r="A2280" s="193">
        <f>+'Información ELECTRO PUNO'!A2260</f>
        <v>2259</v>
      </c>
      <c r="B2280" s="26" t="str">
        <f t="shared" si="262"/>
        <v>SICODI</v>
      </c>
      <c r="C2280" s="9" t="str">
        <f t="shared" si="258"/>
        <v>Puno</v>
      </c>
      <c r="D2280" s="9" t="str">
        <f t="shared" si="259"/>
        <v>No Reporta</v>
      </c>
      <c r="E2280" s="9" t="str">
        <f t="shared" si="260"/>
        <v>No Reporta</v>
      </c>
      <c r="F2280" s="194" t="str">
        <f>+'Información ELECTRO PUNO'!E2260</f>
        <v>BT</v>
      </c>
      <c r="G2280" s="194">
        <f>+'Información ELECTRO PUNO'!G2260</f>
        <v>8</v>
      </c>
      <c r="H2280" s="9" t="str">
        <f t="shared" si="261"/>
        <v>Poste</v>
      </c>
      <c r="I2280" s="194" t="str">
        <f>+'Información ELECTRO PUNO'!F2260</f>
        <v>Concreto Armado</v>
      </c>
      <c r="J2280" s="194" t="str">
        <f>+'Información ELECTRO PUNO'!B2260</f>
        <v>PPC06</v>
      </c>
      <c r="K2280" s="9" t="str">
        <f t="shared" si="263"/>
        <v>POSTE DE CONCRETO ARMADO DE  8/300/120/240</v>
      </c>
      <c r="L2280" s="139">
        <f t="shared" si="264"/>
        <v>0.14000000000000001</v>
      </c>
    </row>
    <row r="2281" spans="1:12" x14ac:dyDescent="0.25">
      <c r="A2281" s="193">
        <f>+'Información ELECTRO PUNO'!A2261</f>
        <v>2260</v>
      </c>
      <c r="B2281" s="26" t="str">
        <f t="shared" si="262"/>
        <v>SICODI</v>
      </c>
      <c r="C2281" s="9" t="str">
        <f t="shared" si="258"/>
        <v>Puno</v>
      </c>
      <c r="D2281" s="9" t="str">
        <f t="shared" si="259"/>
        <v>No Reporta</v>
      </c>
      <c r="E2281" s="9" t="str">
        <f t="shared" si="260"/>
        <v>No Reporta</v>
      </c>
      <c r="F2281" s="194" t="str">
        <f>+'Información ELECTRO PUNO'!E2261</f>
        <v>BT</v>
      </c>
      <c r="G2281" s="194">
        <f>+'Información ELECTRO PUNO'!G2261</f>
        <v>8</v>
      </c>
      <c r="H2281" s="9" t="str">
        <f t="shared" si="261"/>
        <v>Poste</v>
      </c>
      <c r="I2281" s="194" t="str">
        <f>+'Información ELECTRO PUNO'!F2261</f>
        <v>Concreto Armado</v>
      </c>
      <c r="J2281" s="194" t="str">
        <f>+'Información ELECTRO PUNO'!B2261</f>
        <v>PPC06</v>
      </c>
      <c r="K2281" s="9" t="str">
        <f t="shared" si="263"/>
        <v>POSTE DE CONCRETO ARMADO DE  8/300/120/240</v>
      </c>
      <c r="L2281" s="139">
        <f t="shared" si="264"/>
        <v>0.14000000000000001</v>
      </c>
    </row>
    <row r="2282" spans="1:12" x14ac:dyDescent="0.25">
      <c r="A2282" s="193">
        <f>+'Información ELECTRO PUNO'!A2262</f>
        <v>2261</v>
      </c>
      <c r="B2282" s="26" t="str">
        <f t="shared" si="262"/>
        <v>SICODI</v>
      </c>
      <c r="C2282" s="9" t="str">
        <f t="shared" si="258"/>
        <v>Puno</v>
      </c>
      <c r="D2282" s="9" t="str">
        <f t="shared" si="259"/>
        <v>No Reporta</v>
      </c>
      <c r="E2282" s="9" t="str">
        <f t="shared" si="260"/>
        <v>No Reporta</v>
      </c>
      <c r="F2282" s="194" t="str">
        <f>+'Información ELECTRO PUNO'!E2262</f>
        <v>BT</v>
      </c>
      <c r="G2282" s="194">
        <f>+'Información ELECTRO PUNO'!G2262</f>
        <v>8</v>
      </c>
      <c r="H2282" s="9" t="str">
        <f t="shared" si="261"/>
        <v>Poste</v>
      </c>
      <c r="I2282" s="194" t="str">
        <f>+'Información ELECTRO PUNO'!F2262</f>
        <v>Concreto Armado</v>
      </c>
      <c r="J2282" s="194" t="str">
        <f>+'Información ELECTRO PUNO'!B2262</f>
        <v>PPC06</v>
      </c>
      <c r="K2282" s="9" t="str">
        <f t="shared" si="263"/>
        <v>POSTE DE CONCRETO ARMADO DE  8/300/120/240</v>
      </c>
      <c r="L2282" s="139">
        <f t="shared" si="264"/>
        <v>0.14000000000000001</v>
      </c>
    </row>
    <row r="2283" spans="1:12" x14ac:dyDescent="0.25">
      <c r="A2283" s="193">
        <f>+'Información ELECTRO PUNO'!A2263</f>
        <v>2262</v>
      </c>
      <c r="B2283" s="26" t="str">
        <f t="shared" si="262"/>
        <v>SICODI</v>
      </c>
      <c r="C2283" s="9" t="str">
        <f t="shared" si="258"/>
        <v>Puno</v>
      </c>
      <c r="D2283" s="9" t="str">
        <f t="shared" si="259"/>
        <v>No Reporta</v>
      </c>
      <c r="E2283" s="9" t="str">
        <f t="shared" si="260"/>
        <v>No Reporta</v>
      </c>
      <c r="F2283" s="194" t="str">
        <f>+'Información ELECTRO PUNO'!E2263</f>
        <v>BT</v>
      </c>
      <c r="G2283" s="194">
        <f>+'Información ELECTRO PUNO'!G2263</f>
        <v>8</v>
      </c>
      <c r="H2283" s="9" t="str">
        <f t="shared" si="261"/>
        <v>Poste</v>
      </c>
      <c r="I2283" s="194" t="str">
        <f>+'Información ELECTRO PUNO'!F2263</f>
        <v>Concreto Armado</v>
      </c>
      <c r="J2283" s="194" t="str">
        <f>+'Información ELECTRO PUNO'!B2263</f>
        <v>PPC06</v>
      </c>
      <c r="K2283" s="9" t="str">
        <f t="shared" si="263"/>
        <v>POSTE DE CONCRETO ARMADO DE  8/300/120/240</v>
      </c>
      <c r="L2283" s="139">
        <f t="shared" si="264"/>
        <v>0.14000000000000001</v>
      </c>
    </row>
    <row r="2284" spans="1:12" x14ac:dyDescent="0.25">
      <c r="A2284" s="193">
        <f>+'Información ELECTRO PUNO'!A2264</f>
        <v>2263</v>
      </c>
      <c r="B2284" s="26" t="str">
        <f t="shared" si="262"/>
        <v>SICODI</v>
      </c>
      <c r="C2284" s="9" t="str">
        <f t="shared" si="258"/>
        <v>Puno</v>
      </c>
      <c r="D2284" s="9" t="str">
        <f t="shared" si="259"/>
        <v>No Reporta</v>
      </c>
      <c r="E2284" s="9" t="str">
        <f t="shared" si="260"/>
        <v>No Reporta</v>
      </c>
      <c r="F2284" s="194" t="str">
        <f>+'Información ELECTRO PUNO'!E2264</f>
        <v>BT</v>
      </c>
      <c r="G2284" s="194">
        <f>+'Información ELECTRO PUNO'!G2264</f>
        <v>8</v>
      </c>
      <c r="H2284" s="9" t="str">
        <f t="shared" si="261"/>
        <v>Poste</v>
      </c>
      <c r="I2284" s="194" t="str">
        <f>+'Información ELECTRO PUNO'!F2264</f>
        <v>Concreto Armado</v>
      </c>
      <c r="J2284" s="194" t="str">
        <f>+'Información ELECTRO PUNO'!B2264</f>
        <v>PPC06</v>
      </c>
      <c r="K2284" s="9" t="str">
        <f t="shared" si="263"/>
        <v>POSTE DE CONCRETO ARMADO DE  8/300/120/240</v>
      </c>
      <c r="L2284" s="139">
        <f t="shared" si="264"/>
        <v>0.14000000000000001</v>
      </c>
    </row>
    <row r="2285" spans="1:12" x14ac:dyDescent="0.25">
      <c r="A2285" s="193">
        <f>+'Información ELECTRO PUNO'!A2265</f>
        <v>2264</v>
      </c>
      <c r="B2285" s="26" t="str">
        <f t="shared" si="262"/>
        <v>SICODI</v>
      </c>
      <c r="C2285" s="9" t="str">
        <f t="shared" si="258"/>
        <v>Puno</v>
      </c>
      <c r="D2285" s="9" t="str">
        <f t="shared" si="259"/>
        <v>No Reporta</v>
      </c>
      <c r="E2285" s="9" t="str">
        <f t="shared" si="260"/>
        <v>No Reporta</v>
      </c>
      <c r="F2285" s="194" t="str">
        <f>+'Información ELECTRO PUNO'!E2265</f>
        <v>BT</v>
      </c>
      <c r="G2285" s="194">
        <f>+'Información ELECTRO PUNO'!G2265</f>
        <v>8</v>
      </c>
      <c r="H2285" s="9" t="str">
        <f t="shared" si="261"/>
        <v>Poste</v>
      </c>
      <c r="I2285" s="194" t="str">
        <f>+'Información ELECTRO PUNO'!F2265</f>
        <v>Concreto Armado</v>
      </c>
      <c r="J2285" s="194" t="str">
        <f>+'Información ELECTRO PUNO'!B2265</f>
        <v>PPC06</v>
      </c>
      <c r="K2285" s="9" t="str">
        <f t="shared" si="263"/>
        <v>POSTE DE CONCRETO ARMADO DE  8/300/120/240</v>
      </c>
      <c r="L2285" s="139">
        <f t="shared" si="264"/>
        <v>0.14000000000000001</v>
      </c>
    </row>
    <row r="2286" spans="1:12" x14ac:dyDescent="0.25">
      <c r="A2286" s="193">
        <f>+'Información ELECTRO PUNO'!A2266</f>
        <v>2265</v>
      </c>
      <c r="B2286" s="26" t="str">
        <f t="shared" si="262"/>
        <v>SICODI</v>
      </c>
      <c r="C2286" s="9" t="str">
        <f t="shared" si="258"/>
        <v>Puno</v>
      </c>
      <c r="D2286" s="9" t="str">
        <f t="shared" si="259"/>
        <v>No Reporta</v>
      </c>
      <c r="E2286" s="9" t="str">
        <f t="shared" si="260"/>
        <v>No Reporta</v>
      </c>
      <c r="F2286" s="194" t="str">
        <f>+'Información ELECTRO PUNO'!E2266</f>
        <v>BT</v>
      </c>
      <c r="G2286" s="194">
        <f>+'Información ELECTRO PUNO'!G2266</f>
        <v>8</v>
      </c>
      <c r="H2286" s="9" t="str">
        <f t="shared" si="261"/>
        <v>Poste</v>
      </c>
      <c r="I2286" s="194" t="str">
        <f>+'Información ELECTRO PUNO'!F2266</f>
        <v>Concreto Armado</v>
      </c>
      <c r="J2286" s="194" t="str">
        <f>+'Información ELECTRO PUNO'!B2266</f>
        <v>PPC06</v>
      </c>
      <c r="K2286" s="9" t="str">
        <f t="shared" si="263"/>
        <v>POSTE DE CONCRETO ARMADO DE  8/300/120/240</v>
      </c>
      <c r="L2286" s="139">
        <f t="shared" si="264"/>
        <v>0.14000000000000001</v>
      </c>
    </row>
    <row r="2287" spans="1:12" x14ac:dyDescent="0.25">
      <c r="A2287" s="193">
        <f>+'Información ELECTRO PUNO'!A2267</f>
        <v>2266</v>
      </c>
      <c r="B2287" s="26" t="str">
        <f t="shared" si="262"/>
        <v>SICODI</v>
      </c>
      <c r="C2287" s="9" t="str">
        <f t="shared" si="258"/>
        <v>Puno</v>
      </c>
      <c r="D2287" s="9" t="str">
        <f t="shared" si="259"/>
        <v>No Reporta</v>
      </c>
      <c r="E2287" s="9" t="str">
        <f t="shared" si="260"/>
        <v>No Reporta</v>
      </c>
      <c r="F2287" s="194" t="str">
        <f>+'Información ELECTRO PUNO'!E2267</f>
        <v>BT</v>
      </c>
      <c r="G2287" s="194">
        <f>+'Información ELECTRO PUNO'!G2267</f>
        <v>8</v>
      </c>
      <c r="H2287" s="9" t="str">
        <f t="shared" si="261"/>
        <v>Poste</v>
      </c>
      <c r="I2287" s="194" t="str">
        <f>+'Información ELECTRO PUNO'!F2267</f>
        <v>Concreto Armado</v>
      </c>
      <c r="J2287" s="194" t="str">
        <f>+'Información ELECTRO PUNO'!B2267</f>
        <v>PPC06</v>
      </c>
      <c r="K2287" s="9" t="str">
        <f t="shared" si="263"/>
        <v>POSTE DE CONCRETO ARMADO DE  8/300/120/240</v>
      </c>
      <c r="L2287" s="139">
        <f t="shared" si="264"/>
        <v>0.14000000000000001</v>
      </c>
    </row>
    <row r="2288" spans="1:12" x14ac:dyDescent="0.25">
      <c r="A2288" s="193">
        <f>+'Información ELECTRO PUNO'!A2268</f>
        <v>2267</v>
      </c>
      <c r="B2288" s="26" t="str">
        <f t="shared" si="262"/>
        <v>SICODI</v>
      </c>
      <c r="C2288" s="9" t="str">
        <f t="shared" si="258"/>
        <v>Puno</v>
      </c>
      <c r="D2288" s="9" t="str">
        <f t="shared" si="259"/>
        <v>No Reporta</v>
      </c>
      <c r="E2288" s="9" t="str">
        <f t="shared" si="260"/>
        <v>No Reporta</v>
      </c>
      <c r="F2288" s="194" t="str">
        <f>+'Información ELECTRO PUNO'!E2268</f>
        <v>MT</v>
      </c>
      <c r="G2288" s="194">
        <f>+'Información ELECTRO PUNO'!G2268</f>
        <v>13</v>
      </c>
      <c r="H2288" s="9" t="str">
        <f t="shared" si="261"/>
        <v>Poste</v>
      </c>
      <c r="I2288" s="194" t="str">
        <f>+'Información ELECTRO PUNO'!F2268</f>
        <v>Concreto Armado C</v>
      </c>
      <c r="J2288" s="194" t="str">
        <f>+'Información ELECTRO PUNO'!B2268</f>
        <v>PPC20</v>
      </c>
      <c r="K2288" s="9" t="str">
        <f t="shared" si="263"/>
        <v>POSTE DE CONCRETO ARMADO DE 13/400/150/345</v>
      </c>
      <c r="L2288" s="139">
        <f t="shared" si="264"/>
        <v>0.54</v>
      </c>
    </row>
    <row r="2289" spans="1:12" x14ac:dyDescent="0.25">
      <c r="A2289" s="193">
        <f>+'Información ELECTRO PUNO'!A2269</f>
        <v>2268</v>
      </c>
      <c r="B2289" s="26" t="str">
        <f t="shared" si="262"/>
        <v>SICODI</v>
      </c>
      <c r="C2289" s="9" t="str">
        <f t="shared" si="258"/>
        <v>Puno</v>
      </c>
      <c r="D2289" s="9" t="str">
        <f t="shared" si="259"/>
        <v>No Reporta</v>
      </c>
      <c r="E2289" s="9" t="str">
        <f t="shared" si="260"/>
        <v>No Reporta</v>
      </c>
      <c r="F2289" s="194" t="str">
        <f>+'Información ELECTRO PUNO'!E2269</f>
        <v>MT</v>
      </c>
      <c r="G2289" s="194">
        <f>+'Información ELECTRO PUNO'!G2269</f>
        <v>13</v>
      </c>
      <c r="H2289" s="9" t="str">
        <f t="shared" si="261"/>
        <v>Poste</v>
      </c>
      <c r="I2289" s="194" t="str">
        <f>+'Información ELECTRO PUNO'!F2269</f>
        <v>Concreto Armado C</v>
      </c>
      <c r="J2289" s="194" t="str">
        <f>+'Información ELECTRO PUNO'!B2269</f>
        <v>PPC20</v>
      </c>
      <c r="K2289" s="9" t="str">
        <f t="shared" si="263"/>
        <v>POSTE DE CONCRETO ARMADO DE 13/400/150/345</v>
      </c>
      <c r="L2289" s="139">
        <f t="shared" si="264"/>
        <v>0.54</v>
      </c>
    </row>
    <row r="2290" spans="1:12" x14ac:dyDescent="0.25">
      <c r="A2290" s="193">
        <f>+'Información ELECTRO PUNO'!A2270</f>
        <v>2269</v>
      </c>
      <c r="B2290" s="26" t="str">
        <f t="shared" si="262"/>
        <v>SICODI</v>
      </c>
      <c r="C2290" s="9" t="str">
        <f t="shared" si="258"/>
        <v>Puno</v>
      </c>
      <c r="D2290" s="9" t="str">
        <f t="shared" si="259"/>
        <v>No Reporta</v>
      </c>
      <c r="E2290" s="9" t="str">
        <f t="shared" si="260"/>
        <v>No Reporta</v>
      </c>
      <c r="F2290" s="194" t="str">
        <f>+'Información ELECTRO PUNO'!E2270</f>
        <v>MT</v>
      </c>
      <c r="G2290" s="194">
        <f>+'Información ELECTRO PUNO'!G2270</f>
        <v>13</v>
      </c>
      <c r="H2290" s="9" t="str">
        <f t="shared" si="261"/>
        <v>Poste</v>
      </c>
      <c r="I2290" s="194" t="str">
        <f>+'Información ELECTRO PUNO'!F2270</f>
        <v>Concreto Armado C</v>
      </c>
      <c r="J2290" s="194" t="str">
        <f>+'Información ELECTRO PUNO'!B2270</f>
        <v>PPC20</v>
      </c>
      <c r="K2290" s="9" t="str">
        <f t="shared" si="263"/>
        <v>POSTE DE CONCRETO ARMADO DE 13/400/150/345</v>
      </c>
      <c r="L2290" s="139">
        <f t="shared" si="264"/>
        <v>0.54</v>
      </c>
    </row>
    <row r="2291" spans="1:12" x14ac:dyDescent="0.25">
      <c r="A2291" s="193">
        <f>+'Información ELECTRO PUNO'!A2271</f>
        <v>2270</v>
      </c>
      <c r="B2291" s="26" t="str">
        <f t="shared" si="262"/>
        <v>SICODI</v>
      </c>
      <c r="C2291" s="9" t="str">
        <f t="shared" si="258"/>
        <v>Puno</v>
      </c>
      <c r="D2291" s="9" t="str">
        <f t="shared" si="259"/>
        <v>No Reporta</v>
      </c>
      <c r="E2291" s="9" t="str">
        <f t="shared" si="260"/>
        <v>No Reporta</v>
      </c>
      <c r="F2291" s="194" t="str">
        <f>+'Información ELECTRO PUNO'!E2271</f>
        <v>MT</v>
      </c>
      <c r="G2291" s="194">
        <f>+'Información ELECTRO PUNO'!G2271</f>
        <v>13</v>
      </c>
      <c r="H2291" s="9" t="str">
        <f t="shared" si="261"/>
        <v>Poste</v>
      </c>
      <c r="I2291" s="194" t="str">
        <f>+'Información ELECTRO PUNO'!F2271</f>
        <v>Concreto Armado C</v>
      </c>
      <c r="J2291" s="194" t="str">
        <f>+'Información ELECTRO PUNO'!B2271</f>
        <v>PPC20</v>
      </c>
      <c r="K2291" s="9" t="str">
        <f t="shared" si="263"/>
        <v>POSTE DE CONCRETO ARMADO DE 13/400/150/345</v>
      </c>
      <c r="L2291" s="139">
        <f t="shared" si="264"/>
        <v>0.54</v>
      </c>
    </row>
    <row r="2292" spans="1:12" x14ac:dyDescent="0.25">
      <c r="A2292" s="193">
        <f>+'Información ELECTRO PUNO'!A2272</f>
        <v>2271</v>
      </c>
      <c r="B2292" s="26" t="str">
        <f t="shared" si="262"/>
        <v>SICODI</v>
      </c>
      <c r="C2292" s="9" t="str">
        <f t="shared" si="258"/>
        <v>Puno</v>
      </c>
      <c r="D2292" s="9" t="str">
        <f t="shared" si="259"/>
        <v>No Reporta</v>
      </c>
      <c r="E2292" s="9" t="str">
        <f t="shared" si="260"/>
        <v>No Reporta</v>
      </c>
      <c r="F2292" s="194" t="str">
        <f>+'Información ELECTRO PUNO'!E2272</f>
        <v>MT</v>
      </c>
      <c r="G2292" s="194">
        <f>+'Información ELECTRO PUNO'!G2272</f>
        <v>13</v>
      </c>
      <c r="H2292" s="9" t="str">
        <f t="shared" si="261"/>
        <v>Poste</v>
      </c>
      <c r="I2292" s="194" t="str">
        <f>+'Información ELECTRO PUNO'!F2272</f>
        <v>Concreto Armado C</v>
      </c>
      <c r="J2292" s="194" t="str">
        <f>+'Información ELECTRO PUNO'!B2272</f>
        <v>PPC20</v>
      </c>
      <c r="K2292" s="9" t="str">
        <f t="shared" si="263"/>
        <v>POSTE DE CONCRETO ARMADO DE 13/400/150/345</v>
      </c>
      <c r="L2292" s="139">
        <f t="shared" si="264"/>
        <v>0.54</v>
      </c>
    </row>
    <row r="2293" spans="1:12" x14ac:dyDescent="0.25">
      <c r="A2293" s="193">
        <f>+'Información ELECTRO PUNO'!A2273</f>
        <v>2272</v>
      </c>
      <c r="B2293" s="26" t="str">
        <f t="shared" si="262"/>
        <v>SICODI</v>
      </c>
      <c r="C2293" s="9" t="str">
        <f t="shared" si="258"/>
        <v>Puno</v>
      </c>
      <c r="D2293" s="9" t="str">
        <f t="shared" si="259"/>
        <v>No Reporta</v>
      </c>
      <c r="E2293" s="9" t="str">
        <f t="shared" si="260"/>
        <v>No Reporta</v>
      </c>
      <c r="F2293" s="194" t="str">
        <f>+'Información ELECTRO PUNO'!E2273</f>
        <v>MT</v>
      </c>
      <c r="G2293" s="194">
        <f>+'Información ELECTRO PUNO'!G2273</f>
        <v>13</v>
      </c>
      <c r="H2293" s="9" t="str">
        <f t="shared" si="261"/>
        <v>Poste</v>
      </c>
      <c r="I2293" s="194" t="str">
        <f>+'Información ELECTRO PUNO'!F2273</f>
        <v>Concreto Armado C</v>
      </c>
      <c r="J2293" s="194" t="str">
        <f>+'Información ELECTRO PUNO'!B2273</f>
        <v>PPC20</v>
      </c>
      <c r="K2293" s="9" t="str">
        <f t="shared" si="263"/>
        <v>POSTE DE CONCRETO ARMADO DE 13/400/150/345</v>
      </c>
      <c r="L2293" s="139">
        <f t="shared" si="264"/>
        <v>0.54</v>
      </c>
    </row>
    <row r="2294" spans="1:12" x14ac:dyDescent="0.25">
      <c r="A2294" s="193">
        <f>+'Información ELECTRO PUNO'!A2274</f>
        <v>2273</v>
      </c>
      <c r="B2294" s="26" t="str">
        <f t="shared" si="262"/>
        <v>SICODI</v>
      </c>
      <c r="C2294" s="9" t="str">
        <f t="shared" si="258"/>
        <v>Puno</v>
      </c>
      <c r="D2294" s="9" t="str">
        <f t="shared" si="259"/>
        <v>No Reporta</v>
      </c>
      <c r="E2294" s="9" t="str">
        <f t="shared" si="260"/>
        <v>No Reporta</v>
      </c>
      <c r="F2294" s="194" t="str">
        <f>+'Información ELECTRO PUNO'!E2274</f>
        <v>MT</v>
      </c>
      <c r="G2294" s="194">
        <f>+'Información ELECTRO PUNO'!G2274</f>
        <v>13</v>
      </c>
      <c r="H2294" s="9" t="str">
        <f t="shared" si="261"/>
        <v>Poste</v>
      </c>
      <c r="I2294" s="194" t="str">
        <f>+'Información ELECTRO PUNO'!F2274</f>
        <v>Concreto Armado C</v>
      </c>
      <c r="J2294" s="194" t="str">
        <f>+'Información ELECTRO PUNO'!B2274</f>
        <v>PPC20</v>
      </c>
      <c r="K2294" s="9" t="str">
        <f t="shared" si="263"/>
        <v>POSTE DE CONCRETO ARMADO DE 13/400/150/345</v>
      </c>
      <c r="L2294" s="139">
        <f t="shared" si="264"/>
        <v>0.54</v>
      </c>
    </row>
    <row r="2295" spans="1:12" x14ac:dyDescent="0.25">
      <c r="A2295" s="193">
        <f>+'Información ELECTRO PUNO'!A2275</f>
        <v>2274</v>
      </c>
      <c r="B2295" s="26" t="str">
        <f t="shared" si="262"/>
        <v>SICODI</v>
      </c>
      <c r="C2295" s="9" t="str">
        <f t="shared" si="258"/>
        <v>Puno</v>
      </c>
      <c r="D2295" s="9" t="str">
        <f t="shared" si="259"/>
        <v>No Reporta</v>
      </c>
      <c r="E2295" s="9" t="str">
        <f t="shared" si="260"/>
        <v>No Reporta</v>
      </c>
      <c r="F2295" s="194" t="str">
        <f>+'Información ELECTRO PUNO'!E2275</f>
        <v>MT</v>
      </c>
      <c r="G2295" s="194">
        <f>+'Información ELECTRO PUNO'!G2275</f>
        <v>13</v>
      </c>
      <c r="H2295" s="9" t="str">
        <f t="shared" si="261"/>
        <v>Poste</v>
      </c>
      <c r="I2295" s="194" t="str">
        <f>+'Información ELECTRO PUNO'!F2275</f>
        <v>Concreto Armado C</v>
      </c>
      <c r="J2295" s="194" t="str">
        <f>+'Información ELECTRO PUNO'!B2275</f>
        <v>PPC20</v>
      </c>
      <c r="K2295" s="9" t="str">
        <f t="shared" si="263"/>
        <v>POSTE DE CONCRETO ARMADO DE 13/400/150/345</v>
      </c>
      <c r="L2295" s="139">
        <f t="shared" si="264"/>
        <v>0.54</v>
      </c>
    </row>
    <row r="2296" spans="1:12" x14ac:dyDescent="0.25">
      <c r="A2296" s="193">
        <f>+'Información ELECTRO PUNO'!A2276</f>
        <v>2275</v>
      </c>
      <c r="B2296" s="26" t="str">
        <f t="shared" si="262"/>
        <v>SICODI</v>
      </c>
      <c r="C2296" s="9" t="str">
        <f t="shared" si="258"/>
        <v>Puno</v>
      </c>
      <c r="D2296" s="9" t="str">
        <f t="shared" si="259"/>
        <v>No Reporta</v>
      </c>
      <c r="E2296" s="9" t="str">
        <f t="shared" si="260"/>
        <v>No Reporta</v>
      </c>
      <c r="F2296" s="194" t="str">
        <f>+'Información ELECTRO PUNO'!E2276</f>
        <v>MT</v>
      </c>
      <c r="G2296" s="194">
        <f>+'Información ELECTRO PUNO'!G2276</f>
        <v>13</v>
      </c>
      <c r="H2296" s="9" t="str">
        <f t="shared" si="261"/>
        <v>Poste</v>
      </c>
      <c r="I2296" s="194" t="str">
        <f>+'Información ELECTRO PUNO'!F2276</f>
        <v>Concreto Armado C</v>
      </c>
      <c r="J2296" s="194" t="str">
        <f>+'Información ELECTRO PUNO'!B2276</f>
        <v>PPC20</v>
      </c>
      <c r="K2296" s="9" t="str">
        <f t="shared" si="263"/>
        <v>POSTE DE CONCRETO ARMADO DE 13/400/150/345</v>
      </c>
      <c r="L2296" s="139">
        <f t="shared" si="264"/>
        <v>0.54</v>
      </c>
    </row>
    <row r="2297" spans="1:12" x14ac:dyDescent="0.25">
      <c r="A2297" s="193">
        <f>+'Información ELECTRO PUNO'!A2277</f>
        <v>2276</v>
      </c>
      <c r="B2297" s="26" t="str">
        <f t="shared" si="262"/>
        <v>SICODI</v>
      </c>
      <c r="C2297" s="9" t="str">
        <f t="shared" si="258"/>
        <v>Puno</v>
      </c>
      <c r="D2297" s="9" t="str">
        <f t="shared" si="259"/>
        <v>No Reporta</v>
      </c>
      <c r="E2297" s="9" t="str">
        <f t="shared" si="260"/>
        <v>No Reporta</v>
      </c>
      <c r="F2297" s="194" t="str">
        <f>+'Información ELECTRO PUNO'!E2277</f>
        <v>MT</v>
      </c>
      <c r="G2297" s="194">
        <f>+'Información ELECTRO PUNO'!G2277</f>
        <v>13</v>
      </c>
      <c r="H2297" s="9" t="str">
        <f t="shared" si="261"/>
        <v>Poste</v>
      </c>
      <c r="I2297" s="194" t="str">
        <f>+'Información ELECTRO PUNO'!F2277</f>
        <v>Concreto Armado C</v>
      </c>
      <c r="J2297" s="194" t="str">
        <f>+'Información ELECTRO PUNO'!B2277</f>
        <v>PPC20</v>
      </c>
      <c r="K2297" s="9" t="str">
        <f t="shared" si="263"/>
        <v>POSTE DE CONCRETO ARMADO DE 13/400/150/345</v>
      </c>
      <c r="L2297" s="139">
        <f t="shared" si="264"/>
        <v>0.54</v>
      </c>
    </row>
    <row r="2298" spans="1:12" x14ac:dyDescent="0.25">
      <c r="A2298" s="193">
        <f>+'Información ELECTRO PUNO'!A2278</f>
        <v>2277</v>
      </c>
      <c r="B2298" s="26" t="str">
        <f t="shared" si="262"/>
        <v>SICODI</v>
      </c>
      <c r="C2298" s="9" t="str">
        <f t="shared" si="258"/>
        <v>Puno</v>
      </c>
      <c r="D2298" s="9" t="str">
        <f t="shared" si="259"/>
        <v>No Reporta</v>
      </c>
      <c r="E2298" s="9" t="str">
        <f t="shared" si="260"/>
        <v>No Reporta</v>
      </c>
      <c r="F2298" s="194" t="str">
        <f>+'Información ELECTRO PUNO'!E2278</f>
        <v>MT</v>
      </c>
      <c r="G2298" s="194">
        <f>+'Información ELECTRO PUNO'!G2278</f>
        <v>13</v>
      </c>
      <c r="H2298" s="9" t="str">
        <f t="shared" si="261"/>
        <v>Poste</v>
      </c>
      <c r="I2298" s="194" t="str">
        <f>+'Información ELECTRO PUNO'!F2278</f>
        <v>Concreto Armado C</v>
      </c>
      <c r="J2298" s="194" t="str">
        <f>+'Información ELECTRO PUNO'!B2278</f>
        <v>PPC20</v>
      </c>
      <c r="K2298" s="9" t="str">
        <f t="shared" si="263"/>
        <v>POSTE DE CONCRETO ARMADO DE 13/400/150/345</v>
      </c>
      <c r="L2298" s="139">
        <f t="shared" si="264"/>
        <v>0.54</v>
      </c>
    </row>
    <row r="2299" spans="1:12" x14ac:dyDescent="0.25">
      <c r="A2299" s="193">
        <f>+'Información ELECTRO PUNO'!A2279</f>
        <v>2278</v>
      </c>
      <c r="B2299" s="26" t="str">
        <f t="shared" si="262"/>
        <v>SICODI</v>
      </c>
      <c r="C2299" s="9" t="str">
        <f t="shared" si="258"/>
        <v>Puno</v>
      </c>
      <c r="D2299" s="9" t="str">
        <f t="shared" si="259"/>
        <v>No Reporta</v>
      </c>
      <c r="E2299" s="9" t="str">
        <f t="shared" si="260"/>
        <v>No Reporta</v>
      </c>
      <c r="F2299" s="194" t="str">
        <f>+'Información ELECTRO PUNO'!E2279</f>
        <v>MT</v>
      </c>
      <c r="G2299" s="194">
        <f>+'Información ELECTRO PUNO'!G2279</f>
        <v>13</v>
      </c>
      <c r="H2299" s="9" t="str">
        <f t="shared" si="261"/>
        <v>Poste</v>
      </c>
      <c r="I2299" s="194" t="str">
        <f>+'Información ELECTRO PUNO'!F2279</f>
        <v>Concreto Armado C</v>
      </c>
      <c r="J2299" s="194" t="str">
        <f>+'Información ELECTRO PUNO'!B2279</f>
        <v>PPC20</v>
      </c>
      <c r="K2299" s="9" t="str">
        <f t="shared" si="263"/>
        <v>POSTE DE CONCRETO ARMADO DE 13/400/150/345</v>
      </c>
      <c r="L2299" s="139">
        <f t="shared" si="264"/>
        <v>0.54</v>
      </c>
    </row>
    <row r="2300" spans="1:12" x14ac:dyDescent="0.25">
      <c r="A2300" s="193">
        <f>+'Información ELECTRO PUNO'!A2280</f>
        <v>2279</v>
      </c>
      <c r="B2300" s="26" t="str">
        <f t="shared" si="262"/>
        <v>SICODI</v>
      </c>
      <c r="C2300" s="9" t="str">
        <f t="shared" si="258"/>
        <v>Puno</v>
      </c>
      <c r="D2300" s="9" t="str">
        <f t="shared" si="259"/>
        <v>No Reporta</v>
      </c>
      <c r="E2300" s="9" t="str">
        <f t="shared" si="260"/>
        <v>No Reporta</v>
      </c>
      <c r="F2300" s="194" t="str">
        <f>+'Información ELECTRO PUNO'!E2280</f>
        <v>MT</v>
      </c>
      <c r="G2300" s="194">
        <f>+'Información ELECTRO PUNO'!G2280</f>
        <v>13</v>
      </c>
      <c r="H2300" s="9" t="str">
        <f t="shared" si="261"/>
        <v>Poste</v>
      </c>
      <c r="I2300" s="194" t="str">
        <f>+'Información ELECTRO PUNO'!F2280</f>
        <v>Concreto Armado C</v>
      </c>
      <c r="J2300" s="194" t="str">
        <f>+'Información ELECTRO PUNO'!B2280</f>
        <v>PPC20</v>
      </c>
      <c r="K2300" s="9" t="str">
        <f t="shared" si="263"/>
        <v>POSTE DE CONCRETO ARMADO DE 13/400/150/345</v>
      </c>
      <c r="L2300" s="139">
        <f t="shared" si="264"/>
        <v>0.54</v>
      </c>
    </row>
    <row r="2301" spans="1:12" x14ac:dyDescent="0.25">
      <c r="A2301" s="193">
        <f>+'Información ELECTRO PUNO'!A2281</f>
        <v>2280</v>
      </c>
      <c r="B2301" s="26" t="str">
        <f t="shared" si="262"/>
        <v>SICODI</v>
      </c>
      <c r="C2301" s="9" t="str">
        <f t="shared" si="258"/>
        <v>Puno</v>
      </c>
      <c r="D2301" s="9" t="str">
        <f t="shared" si="259"/>
        <v>No Reporta</v>
      </c>
      <c r="E2301" s="9" t="str">
        <f t="shared" si="260"/>
        <v>No Reporta</v>
      </c>
      <c r="F2301" s="194" t="str">
        <f>+'Información ELECTRO PUNO'!E2281</f>
        <v>MT</v>
      </c>
      <c r="G2301" s="194">
        <f>+'Información ELECTRO PUNO'!G2281</f>
        <v>13</v>
      </c>
      <c r="H2301" s="9" t="str">
        <f t="shared" si="261"/>
        <v>Poste</v>
      </c>
      <c r="I2301" s="194" t="str">
        <f>+'Información ELECTRO PUNO'!F2281</f>
        <v>Concreto Armado C</v>
      </c>
      <c r="J2301" s="194" t="str">
        <f>+'Información ELECTRO PUNO'!B2281</f>
        <v>PPC20</v>
      </c>
      <c r="K2301" s="9" t="str">
        <f t="shared" si="263"/>
        <v>POSTE DE CONCRETO ARMADO DE 13/400/150/345</v>
      </c>
      <c r="L2301" s="139">
        <f t="shared" si="264"/>
        <v>0.54</v>
      </c>
    </row>
    <row r="2302" spans="1:12" x14ac:dyDescent="0.25">
      <c r="A2302" s="193">
        <f>+'Información ELECTRO PUNO'!A2282</f>
        <v>2281</v>
      </c>
      <c r="B2302" s="26" t="str">
        <f t="shared" si="262"/>
        <v>SICODI</v>
      </c>
      <c r="C2302" s="9" t="str">
        <f t="shared" si="258"/>
        <v>Puno</v>
      </c>
      <c r="D2302" s="9" t="str">
        <f t="shared" si="259"/>
        <v>No Reporta</v>
      </c>
      <c r="E2302" s="9" t="str">
        <f t="shared" si="260"/>
        <v>No Reporta</v>
      </c>
      <c r="F2302" s="194" t="str">
        <f>+'Información ELECTRO PUNO'!E2282</f>
        <v>MT</v>
      </c>
      <c r="G2302" s="194">
        <f>+'Información ELECTRO PUNO'!G2282</f>
        <v>13</v>
      </c>
      <c r="H2302" s="9" t="str">
        <f t="shared" si="261"/>
        <v>Poste</v>
      </c>
      <c r="I2302" s="194" t="str">
        <f>+'Información ELECTRO PUNO'!F2282</f>
        <v>Concreto Armado C</v>
      </c>
      <c r="J2302" s="194" t="str">
        <f>+'Información ELECTRO PUNO'!B2282</f>
        <v>PPC20</v>
      </c>
      <c r="K2302" s="9" t="str">
        <f t="shared" si="263"/>
        <v>POSTE DE CONCRETO ARMADO DE 13/400/150/345</v>
      </c>
      <c r="L2302" s="139">
        <f t="shared" si="264"/>
        <v>0.54</v>
      </c>
    </row>
    <row r="2303" spans="1:12" x14ac:dyDescent="0.25">
      <c r="A2303" s="193">
        <f>+'Información ELECTRO PUNO'!A2283</f>
        <v>2282</v>
      </c>
      <c r="B2303" s="26" t="str">
        <f t="shared" si="262"/>
        <v>SICODI</v>
      </c>
      <c r="C2303" s="9" t="str">
        <f t="shared" si="258"/>
        <v>Puno</v>
      </c>
      <c r="D2303" s="9" t="str">
        <f t="shared" si="259"/>
        <v>No Reporta</v>
      </c>
      <c r="E2303" s="9" t="str">
        <f t="shared" si="260"/>
        <v>No Reporta</v>
      </c>
      <c r="F2303" s="194" t="str">
        <f>+'Información ELECTRO PUNO'!E2283</f>
        <v>MT</v>
      </c>
      <c r="G2303" s="194">
        <f>+'Información ELECTRO PUNO'!G2283</f>
        <v>13</v>
      </c>
      <c r="H2303" s="9" t="str">
        <f t="shared" si="261"/>
        <v>Poste</v>
      </c>
      <c r="I2303" s="194" t="str">
        <f>+'Información ELECTRO PUNO'!F2283</f>
        <v>Concreto Armado C</v>
      </c>
      <c r="J2303" s="194" t="str">
        <f>+'Información ELECTRO PUNO'!B2283</f>
        <v>PPC20</v>
      </c>
      <c r="K2303" s="9" t="str">
        <f t="shared" si="263"/>
        <v>POSTE DE CONCRETO ARMADO DE 13/400/150/345</v>
      </c>
      <c r="L2303" s="139">
        <f t="shared" si="264"/>
        <v>0.54</v>
      </c>
    </row>
    <row r="2304" spans="1:12" x14ac:dyDescent="0.25">
      <c r="A2304" s="193">
        <f>+'Información ELECTRO PUNO'!A2284</f>
        <v>2283</v>
      </c>
      <c r="B2304" s="26" t="str">
        <f t="shared" si="262"/>
        <v>SICODI</v>
      </c>
      <c r="C2304" s="9" t="str">
        <f t="shared" si="258"/>
        <v>Puno</v>
      </c>
      <c r="D2304" s="9" t="str">
        <f t="shared" si="259"/>
        <v>No Reporta</v>
      </c>
      <c r="E2304" s="9" t="str">
        <f t="shared" si="260"/>
        <v>No Reporta</v>
      </c>
      <c r="F2304" s="194" t="str">
        <f>+'Información ELECTRO PUNO'!E2284</f>
        <v>MT</v>
      </c>
      <c r="G2304" s="194">
        <f>+'Información ELECTRO PUNO'!G2284</f>
        <v>13</v>
      </c>
      <c r="H2304" s="9" t="str">
        <f t="shared" si="261"/>
        <v>Poste</v>
      </c>
      <c r="I2304" s="194" t="str">
        <f>+'Información ELECTRO PUNO'!F2284</f>
        <v>Concreto Armado C</v>
      </c>
      <c r="J2304" s="194" t="str">
        <f>+'Información ELECTRO PUNO'!B2284</f>
        <v>PPC20</v>
      </c>
      <c r="K2304" s="9" t="str">
        <f t="shared" si="263"/>
        <v>POSTE DE CONCRETO ARMADO DE 13/400/150/345</v>
      </c>
      <c r="L2304" s="139">
        <f t="shared" si="264"/>
        <v>0.54</v>
      </c>
    </row>
    <row r="2305" spans="1:12" x14ac:dyDescent="0.25">
      <c r="A2305" s="193">
        <f>+'Información ELECTRO PUNO'!A2285</f>
        <v>2284</v>
      </c>
      <c r="B2305" s="26" t="str">
        <f t="shared" si="262"/>
        <v>SICODI</v>
      </c>
      <c r="C2305" s="9" t="str">
        <f t="shared" si="258"/>
        <v>Puno</v>
      </c>
      <c r="D2305" s="9" t="str">
        <f t="shared" si="259"/>
        <v>No Reporta</v>
      </c>
      <c r="E2305" s="9" t="str">
        <f t="shared" si="260"/>
        <v>No Reporta</v>
      </c>
      <c r="F2305" s="194" t="str">
        <f>+'Información ELECTRO PUNO'!E2285</f>
        <v>MT</v>
      </c>
      <c r="G2305" s="194">
        <f>+'Información ELECTRO PUNO'!G2285</f>
        <v>13</v>
      </c>
      <c r="H2305" s="9" t="str">
        <f t="shared" si="261"/>
        <v>Poste</v>
      </c>
      <c r="I2305" s="194" t="str">
        <f>+'Información ELECTRO PUNO'!F2285</f>
        <v>Concreto Armado C</v>
      </c>
      <c r="J2305" s="194" t="str">
        <f>+'Información ELECTRO PUNO'!B2285</f>
        <v>PPC20</v>
      </c>
      <c r="K2305" s="9" t="str">
        <f t="shared" si="263"/>
        <v>POSTE DE CONCRETO ARMADO DE 13/400/150/345</v>
      </c>
      <c r="L2305" s="139">
        <f t="shared" si="264"/>
        <v>0.54</v>
      </c>
    </row>
    <row r="2306" spans="1:12" x14ac:dyDescent="0.25">
      <c r="A2306" s="193">
        <f>+'Información ELECTRO PUNO'!A2286</f>
        <v>2285</v>
      </c>
      <c r="B2306" s="26" t="str">
        <f t="shared" si="262"/>
        <v>SICODI</v>
      </c>
      <c r="C2306" s="9" t="str">
        <f t="shared" si="258"/>
        <v>Puno</v>
      </c>
      <c r="D2306" s="9" t="str">
        <f t="shared" si="259"/>
        <v>No Reporta</v>
      </c>
      <c r="E2306" s="9" t="str">
        <f t="shared" si="260"/>
        <v>No Reporta</v>
      </c>
      <c r="F2306" s="194" t="str">
        <f>+'Información ELECTRO PUNO'!E2286</f>
        <v>MT</v>
      </c>
      <c r="G2306" s="194">
        <f>+'Información ELECTRO PUNO'!G2286</f>
        <v>13</v>
      </c>
      <c r="H2306" s="9" t="str">
        <f t="shared" si="261"/>
        <v>Poste</v>
      </c>
      <c r="I2306" s="194" t="str">
        <f>+'Información ELECTRO PUNO'!F2286</f>
        <v>Concreto Armado C</v>
      </c>
      <c r="J2306" s="194" t="str">
        <f>+'Información ELECTRO PUNO'!B2286</f>
        <v>PPC20</v>
      </c>
      <c r="K2306" s="9" t="str">
        <f t="shared" si="263"/>
        <v>POSTE DE CONCRETO ARMADO DE 13/400/150/345</v>
      </c>
      <c r="L2306" s="139">
        <f t="shared" si="264"/>
        <v>0.54</v>
      </c>
    </row>
    <row r="2307" spans="1:12" x14ac:dyDescent="0.25">
      <c r="A2307" s="193">
        <f>+'Información ELECTRO PUNO'!A2287</f>
        <v>2286</v>
      </c>
      <c r="B2307" s="26" t="str">
        <f t="shared" si="262"/>
        <v>SICODI</v>
      </c>
      <c r="C2307" s="9" t="str">
        <f t="shared" si="258"/>
        <v>Puno</v>
      </c>
      <c r="D2307" s="9" t="str">
        <f t="shared" si="259"/>
        <v>No Reporta</v>
      </c>
      <c r="E2307" s="9" t="str">
        <f t="shared" si="260"/>
        <v>No Reporta</v>
      </c>
      <c r="F2307" s="194" t="str">
        <f>+'Información ELECTRO PUNO'!E2287</f>
        <v>MT</v>
      </c>
      <c r="G2307" s="194">
        <f>+'Información ELECTRO PUNO'!G2287</f>
        <v>13</v>
      </c>
      <c r="H2307" s="9" t="str">
        <f t="shared" si="261"/>
        <v>Poste</v>
      </c>
      <c r="I2307" s="194" t="str">
        <f>+'Información ELECTRO PUNO'!F2287</f>
        <v>Concreto Armado C</v>
      </c>
      <c r="J2307" s="194" t="str">
        <f>+'Información ELECTRO PUNO'!B2287</f>
        <v>PPC20</v>
      </c>
      <c r="K2307" s="9" t="str">
        <f t="shared" si="263"/>
        <v>POSTE DE CONCRETO ARMADO DE 13/400/150/345</v>
      </c>
      <c r="L2307" s="139">
        <f t="shared" si="264"/>
        <v>0.54</v>
      </c>
    </row>
    <row r="2308" spans="1:12" x14ac:dyDescent="0.25">
      <c r="A2308" s="193">
        <f>+'Información ELECTRO PUNO'!A2288</f>
        <v>2287</v>
      </c>
      <c r="B2308" s="26" t="str">
        <f t="shared" si="262"/>
        <v>SICODI</v>
      </c>
      <c r="C2308" s="9" t="str">
        <f t="shared" si="258"/>
        <v>Puno</v>
      </c>
      <c r="D2308" s="9" t="str">
        <f t="shared" si="259"/>
        <v>No Reporta</v>
      </c>
      <c r="E2308" s="9" t="str">
        <f t="shared" si="260"/>
        <v>No Reporta</v>
      </c>
      <c r="F2308" s="194" t="str">
        <f>+'Información ELECTRO PUNO'!E2288</f>
        <v>MT</v>
      </c>
      <c r="G2308" s="194">
        <f>+'Información ELECTRO PUNO'!G2288</f>
        <v>13</v>
      </c>
      <c r="H2308" s="9" t="str">
        <f t="shared" si="261"/>
        <v>Poste</v>
      </c>
      <c r="I2308" s="194" t="str">
        <f>+'Información ELECTRO PUNO'!F2288</f>
        <v>Concreto Armado C</v>
      </c>
      <c r="J2308" s="194" t="str">
        <f>+'Información ELECTRO PUNO'!B2288</f>
        <v>PPC20</v>
      </c>
      <c r="K2308" s="9" t="str">
        <f t="shared" si="263"/>
        <v>POSTE DE CONCRETO ARMADO DE 13/400/150/345</v>
      </c>
      <c r="L2308" s="139">
        <f t="shared" si="264"/>
        <v>0.54</v>
      </c>
    </row>
    <row r="2309" spans="1:12" x14ac:dyDescent="0.25">
      <c r="A2309" s="193">
        <f>+'Información ELECTRO PUNO'!A2289</f>
        <v>2288</v>
      </c>
      <c r="B2309" s="26" t="str">
        <f t="shared" si="262"/>
        <v>SICODI</v>
      </c>
      <c r="C2309" s="9" t="str">
        <f t="shared" si="258"/>
        <v>Puno</v>
      </c>
      <c r="D2309" s="9" t="str">
        <f t="shared" si="259"/>
        <v>No Reporta</v>
      </c>
      <c r="E2309" s="9" t="str">
        <f t="shared" si="260"/>
        <v>No Reporta</v>
      </c>
      <c r="F2309" s="194" t="str">
        <f>+'Información ELECTRO PUNO'!E2289</f>
        <v>MT</v>
      </c>
      <c r="G2309" s="194">
        <f>+'Información ELECTRO PUNO'!G2289</f>
        <v>13</v>
      </c>
      <c r="H2309" s="9" t="str">
        <f t="shared" si="261"/>
        <v>Poste</v>
      </c>
      <c r="I2309" s="194" t="str">
        <f>+'Información ELECTRO PUNO'!F2289</f>
        <v>Concreto Armado C</v>
      </c>
      <c r="J2309" s="194" t="str">
        <f>+'Información ELECTRO PUNO'!B2289</f>
        <v>PPC20</v>
      </c>
      <c r="K2309" s="9" t="str">
        <f t="shared" si="263"/>
        <v>POSTE DE CONCRETO ARMADO DE 13/400/150/345</v>
      </c>
      <c r="L2309" s="139">
        <f t="shared" si="264"/>
        <v>0.54</v>
      </c>
    </row>
    <row r="2310" spans="1:12" x14ac:dyDescent="0.25">
      <c r="A2310" s="193">
        <f>+'Información ELECTRO PUNO'!A2290</f>
        <v>2289</v>
      </c>
      <c r="B2310" s="26" t="str">
        <f t="shared" si="262"/>
        <v>SICODI</v>
      </c>
      <c r="C2310" s="9" t="str">
        <f t="shared" si="258"/>
        <v>Puno</v>
      </c>
      <c r="D2310" s="9" t="str">
        <f t="shared" si="259"/>
        <v>No Reporta</v>
      </c>
      <c r="E2310" s="9" t="str">
        <f t="shared" si="260"/>
        <v>No Reporta</v>
      </c>
      <c r="F2310" s="194" t="str">
        <f>+'Información ELECTRO PUNO'!E2290</f>
        <v>MT</v>
      </c>
      <c r="G2310" s="194">
        <f>+'Información ELECTRO PUNO'!G2290</f>
        <v>13</v>
      </c>
      <c r="H2310" s="9" t="str">
        <f t="shared" si="261"/>
        <v>Poste</v>
      </c>
      <c r="I2310" s="194" t="str">
        <f>+'Información ELECTRO PUNO'!F2290</f>
        <v>Concreto Armado C</v>
      </c>
      <c r="J2310" s="194" t="str">
        <f>+'Información ELECTRO PUNO'!B2290</f>
        <v>PPC20</v>
      </c>
      <c r="K2310" s="9" t="str">
        <f t="shared" si="263"/>
        <v>POSTE DE CONCRETO ARMADO DE 13/400/150/345</v>
      </c>
      <c r="L2310" s="139">
        <f t="shared" si="264"/>
        <v>0.54</v>
      </c>
    </row>
    <row r="2311" spans="1:12" x14ac:dyDescent="0.25">
      <c r="A2311" s="193">
        <f>+'Información ELECTRO PUNO'!A2291</f>
        <v>2290</v>
      </c>
      <c r="B2311" s="26" t="str">
        <f t="shared" si="262"/>
        <v>SICODI</v>
      </c>
      <c r="C2311" s="9" t="str">
        <f t="shared" si="258"/>
        <v>Puno</v>
      </c>
      <c r="D2311" s="9" t="str">
        <f t="shared" si="259"/>
        <v>No Reporta</v>
      </c>
      <c r="E2311" s="9" t="str">
        <f t="shared" si="260"/>
        <v>No Reporta</v>
      </c>
      <c r="F2311" s="194" t="str">
        <f>+'Información ELECTRO PUNO'!E2291</f>
        <v>MT</v>
      </c>
      <c r="G2311" s="194">
        <f>+'Información ELECTRO PUNO'!G2291</f>
        <v>13</v>
      </c>
      <c r="H2311" s="9" t="str">
        <f t="shared" si="261"/>
        <v>Poste</v>
      </c>
      <c r="I2311" s="194" t="str">
        <f>+'Información ELECTRO PUNO'!F2291</f>
        <v>Concreto Armado C</v>
      </c>
      <c r="J2311" s="194" t="str">
        <f>+'Información ELECTRO PUNO'!B2291</f>
        <v>PPC20</v>
      </c>
      <c r="K2311" s="9" t="str">
        <f t="shared" si="263"/>
        <v>POSTE DE CONCRETO ARMADO DE 13/400/150/345</v>
      </c>
      <c r="L2311" s="139">
        <f t="shared" si="264"/>
        <v>0.54</v>
      </c>
    </row>
    <row r="2312" spans="1:12" x14ac:dyDescent="0.25">
      <c r="A2312" s="193">
        <f>+'Información ELECTRO PUNO'!A2292</f>
        <v>2291</v>
      </c>
      <c r="B2312" s="26" t="str">
        <f t="shared" si="262"/>
        <v>SICODI</v>
      </c>
      <c r="C2312" s="9" t="str">
        <f t="shared" si="258"/>
        <v>Puno</v>
      </c>
      <c r="D2312" s="9" t="str">
        <f t="shared" si="259"/>
        <v>No Reporta</v>
      </c>
      <c r="E2312" s="9" t="str">
        <f t="shared" si="260"/>
        <v>No Reporta</v>
      </c>
      <c r="F2312" s="194" t="str">
        <f>+'Información ELECTRO PUNO'!E2292</f>
        <v>MT</v>
      </c>
      <c r="G2312" s="194">
        <f>+'Información ELECTRO PUNO'!G2292</f>
        <v>13</v>
      </c>
      <c r="H2312" s="9" t="str">
        <f t="shared" si="261"/>
        <v>Poste</v>
      </c>
      <c r="I2312" s="194" t="str">
        <f>+'Información ELECTRO PUNO'!F2292</f>
        <v>Concreto Armado C</v>
      </c>
      <c r="J2312" s="194" t="str">
        <f>+'Información ELECTRO PUNO'!B2292</f>
        <v>PPC20</v>
      </c>
      <c r="K2312" s="9" t="str">
        <f t="shared" si="263"/>
        <v>POSTE DE CONCRETO ARMADO DE 13/400/150/345</v>
      </c>
      <c r="L2312" s="139">
        <f t="shared" si="264"/>
        <v>0.54</v>
      </c>
    </row>
    <row r="2313" spans="1:12" x14ac:dyDescent="0.25">
      <c r="A2313" s="193">
        <f>+'Información ELECTRO PUNO'!A2293</f>
        <v>2292</v>
      </c>
      <c r="B2313" s="26" t="str">
        <f t="shared" si="262"/>
        <v>SICODI</v>
      </c>
      <c r="C2313" s="9" t="str">
        <f t="shared" si="258"/>
        <v>Puno</v>
      </c>
      <c r="D2313" s="9" t="str">
        <f t="shared" si="259"/>
        <v>No Reporta</v>
      </c>
      <c r="E2313" s="9" t="str">
        <f t="shared" si="260"/>
        <v>No Reporta</v>
      </c>
      <c r="F2313" s="194" t="str">
        <f>+'Información ELECTRO PUNO'!E2293</f>
        <v>MT</v>
      </c>
      <c r="G2313" s="194">
        <f>+'Información ELECTRO PUNO'!G2293</f>
        <v>13</v>
      </c>
      <c r="H2313" s="9" t="str">
        <f t="shared" si="261"/>
        <v>Poste</v>
      </c>
      <c r="I2313" s="194" t="str">
        <f>+'Información ELECTRO PUNO'!F2293</f>
        <v>Concreto Armado C</v>
      </c>
      <c r="J2313" s="194" t="str">
        <f>+'Información ELECTRO PUNO'!B2293</f>
        <v>PPC20</v>
      </c>
      <c r="K2313" s="9" t="str">
        <f t="shared" si="263"/>
        <v>POSTE DE CONCRETO ARMADO DE 13/400/150/345</v>
      </c>
      <c r="L2313" s="139">
        <f t="shared" si="264"/>
        <v>0.54</v>
      </c>
    </row>
    <row r="2314" spans="1:12" x14ac:dyDescent="0.25">
      <c r="A2314" s="193">
        <f>+'Información ELECTRO PUNO'!A2294</f>
        <v>2293</v>
      </c>
      <c r="B2314" s="26" t="str">
        <f t="shared" si="262"/>
        <v>SICODI</v>
      </c>
      <c r="C2314" s="9" t="str">
        <f t="shared" si="258"/>
        <v>Puno</v>
      </c>
      <c r="D2314" s="9" t="str">
        <f t="shared" si="259"/>
        <v>No Reporta</v>
      </c>
      <c r="E2314" s="9" t="str">
        <f t="shared" si="260"/>
        <v>No Reporta</v>
      </c>
      <c r="F2314" s="194" t="str">
        <f>+'Información ELECTRO PUNO'!E2294</f>
        <v>MT</v>
      </c>
      <c r="G2314" s="194">
        <f>+'Información ELECTRO PUNO'!G2294</f>
        <v>13</v>
      </c>
      <c r="H2314" s="9" t="str">
        <f t="shared" si="261"/>
        <v>Poste</v>
      </c>
      <c r="I2314" s="194" t="str">
        <f>+'Información ELECTRO PUNO'!F2294</f>
        <v>Concreto Armado C</v>
      </c>
      <c r="J2314" s="194" t="str">
        <f>+'Información ELECTRO PUNO'!B2294</f>
        <v>PPC20</v>
      </c>
      <c r="K2314" s="9" t="str">
        <f t="shared" si="263"/>
        <v>POSTE DE CONCRETO ARMADO DE 13/400/150/345</v>
      </c>
      <c r="L2314" s="139">
        <f t="shared" si="264"/>
        <v>0.54</v>
      </c>
    </row>
    <row r="2315" spans="1:12" x14ac:dyDescent="0.25">
      <c r="A2315" s="193">
        <f>+'Información ELECTRO PUNO'!A2295</f>
        <v>2294</v>
      </c>
      <c r="B2315" s="26" t="str">
        <f t="shared" si="262"/>
        <v>SICODI</v>
      </c>
      <c r="C2315" s="9" t="str">
        <f t="shared" si="258"/>
        <v>Puno</v>
      </c>
      <c r="D2315" s="9" t="str">
        <f t="shared" si="259"/>
        <v>No Reporta</v>
      </c>
      <c r="E2315" s="9" t="str">
        <f t="shared" si="260"/>
        <v>No Reporta</v>
      </c>
      <c r="F2315" s="194" t="str">
        <f>+'Información ELECTRO PUNO'!E2295</f>
        <v>MT</v>
      </c>
      <c r="G2315" s="194">
        <f>+'Información ELECTRO PUNO'!G2295</f>
        <v>13</v>
      </c>
      <c r="H2315" s="9" t="str">
        <f t="shared" si="261"/>
        <v>Poste</v>
      </c>
      <c r="I2315" s="194" t="str">
        <f>+'Información ELECTRO PUNO'!F2295</f>
        <v>Concreto Armado C</v>
      </c>
      <c r="J2315" s="194" t="str">
        <f>+'Información ELECTRO PUNO'!B2295</f>
        <v>PPC20</v>
      </c>
      <c r="K2315" s="9" t="str">
        <f t="shared" si="263"/>
        <v>POSTE DE CONCRETO ARMADO DE 13/400/150/345</v>
      </c>
      <c r="L2315" s="139">
        <f t="shared" si="264"/>
        <v>0.54</v>
      </c>
    </row>
    <row r="2316" spans="1:12" x14ac:dyDescent="0.25">
      <c r="A2316" s="193">
        <f>+'Información ELECTRO PUNO'!A2296</f>
        <v>2295</v>
      </c>
      <c r="B2316" s="26" t="str">
        <f t="shared" si="262"/>
        <v>SICODI</v>
      </c>
      <c r="C2316" s="9" t="str">
        <f t="shared" si="258"/>
        <v>Puno</v>
      </c>
      <c r="D2316" s="9" t="str">
        <f t="shared" si="259"/>
        <v>No Reporta</v>
      </c>
      <c r="E2316" s="9" t="str">
        <f t="shared" si="260"/>
        <v>No Reporta</v>
      </c>
      <c r="F2316" s="194" t="str">
        <f>+'Información ELECTRO PUNO'!E2296</f>
        <v>MT</v>
      </c>
      <c r="G2316" s="194">
        <f>+'Información ELECTRO PUNO'!G2296</f>
        <v>13</v>
      </c>
      <c r="H2316" s="9" t="str">
        <f t="shared" si="261"/>
        <v>Poste</v>
      </c>
      <c r="I2316" s="194" t="str">
        <f>+'Información ELECTRO PUNO'!F2296</f>
        <v>Concreto Armado C</v>
      </c>
      <c r="J2316" s="194" t="str">
        <f>+'Información ELECTRO PUNO'!B2296</f>
        <v>PPC20</v>
      </c>
      <c r="K2316" s="9" t="str">
        <f t="shared" si="263"/>
        <v>POSTE DE CONCRETO ARMADO DE 13/400/150/345</v>
      </c>
      <c r="L2316" s="139">
        <f t="shared" si="264"/>
        <v>0.54</v>
      </c>
    </row>
    <row r="2317" spans="1:12" x14ac:dyDescent="0.25">
      <c r="A2317" s="193">
        <f>+'Información ELECTRO PUNO'!A2297</f>
        <v>2296</v>
      </c>
      <c r="B2317" s="26" t="str">
        <f t="shared" si="262"/>
        <v>SICODI</v>
      </c>
      <c r="C2317" s="9" t="str">
        <f t="shared" si="258"/>
        <v>Puno</v>
      </c>
      <c r="D2317" s="9" t="str">
        <f t="shared" si="259"/>
        <v>No Reporta</v>
      </c>
      <c r="E2317" s="9" t="str">
        <f t="shared" si="260"/>
        <v>No Reporta</v>
      </c>
      <c r="F2317" s="194" t="str">
        <f>+'Información ELECTRO PUNO'!E2297</f>
        <v>MT</v>
      </c>
      <c r="G2317" s="194">
        <f>+'Información ELECTRO PUNO'!G2297</f>
        <v>13</v>
      </c>
      <c r="H2317" s="9" t="str">
        <f t="shared" si="261"/>
        <v>Poste</v>
      </c>
      <c r="I2317" s="194" t="str">
        <f>+'Información ELECTRO PUNO'!F2297</f>
        <v>Concreto Armado C</v>
      </c>
      <c r="J2317" s="194" t="str">
        <f>+'Información ELECTRO PUNO'!B2297</f>
        <v>PPC20</v>
      </c>
      <c r="K2317" s="9" t="str">
        <f t="shared" si="263"/>
        <v>POSTE DE CONCRETO ARMADO DE 13/400/150/345</v>
      </c>
      <c r="L2317" s="139">
        <f t="shared" si="264"/>
        <v>0.54</v>
      </c>
    </row>
    <row r="2318" spans="1:12" x14ac:dyDescent="0.25">
      <c r="A2318" s="193">
        <f>+'Información ELECTRO PUNO'!A2298</f>
        <v>2297</v>
      </c>
      <c r="B2318" s="26" t="str">
        <f t="shared" si="262"/>
        <v>SICODI</v>
      </c>
      <c r="C2318" s="9" t="str">
        <f t="shared" si="258"/>
        <v>Puno</v>
      </c>
      <c r="D2318" s="9" t="str">
        <f t="shared" si="259"/>
        <v>No Reporta</v>
      </c>
      <c r="E2318" s="9" t="str">
        <f t="shared" si="260"/>
        <v>No Reporta</v>
      </c>
      <c r="F2318" s="194" t="str">
        <f>+'Información ELECTRO PUNO'!E2298</f>
        <v>MT</v>
      </c>
      <c r="G2318" s="194">
        <f>+'Información ELECTRO PUNO'!G2298</f>
        <v>13</v>
      </c>
      <c r="H2318" s="9" t="str">
        <f t="shared" si="261"/>
        <v>Poste</v>
      </c>
      <c r="I2318" s="194" t="str">
        <f>+'Información ELECTRO PUNO'!F2298</f>
        <v>Concreto Armado C</v>
      </c>
      <c r="J2318" s="194" t="str">
        <f>+'Información ELECTRO PUNO'!B2298</f>
        <v>PPC20</v>
      </c>
      <c r="K2318" s="9" t="str">
        <f t="shared" si="263"/>
        <v>POSTE DE CONCRETO ARMADO DE 13/400/150/345</v>
      </c>
      <c r="L2318" s="139">
        <f t="shared" si="264"/>
        <v>0.54</v>
      </c>
    </row>
    <row r="2319" spans="1:12" x14ac:dyDescent="0.25">
      <c r="A2319" s="193">
        <f>+'Información ELECTRO PUNO'!A2299</f>
        <v>2298</v>
      </c>
      <c r="B2319" s="26" t="str">
        <f t="shared" si="262"/>
        <v>SICODI</v>
      </c>
      <c r="C2319" s="9" t="str">
        <f t="shared" si="258"/>
        <v>Puno</v>
      </c>
      <c r="D2319" s="9" t="str">
        <f t="shared" si="259"/>
        <v>No Reporta</v>
      </c>
      <c r="E2319" s="9" t="str">
        <f t="shared" si="260"/>
        <v>No Reporta</v>
      </c>
      <c r="F2319" s="194" t="str">
        <f>+'Información ELECTRO PUNO'!E2299</f>
        <v>MT</v>
      </c>
      <c r="G2319" s="194">
        <f>+'Información ELECTRO PUNO'!G2299</f>
        <v>13</v>
      </c>
      <c r="H2319" s="9" t="str">
        <f t="shared" si="261"/>
        <v>Poste</v>
      </c>
      <c r="I2319" s="194" t="str">
        <f>+'Información ELECTRO PUNO'!F2299</f>
        <v>Concreto Armado C</v>
      </c>
      <c r="J2319" s="194" t="str">
        <f>+'Información ELECTRO PUNO'!B2299</f>
        <v>PPC20</v>
      </c>
      <c r="K2319" s="9" t="str">
        <f t="shared" si="263"/>
        <v>POSTE DE CONCRETO ARMADO DE 13/400/150/345</v>
      </c>
      <c r="L2319" s="139">
        <f t="shared" si="264"/>
        <v>0.54</v>
      </c>
    </row>
    <row r="2320" spans="1:12" x14ac:dyDescent="0.25">
      <c r="A2320" s="193">
        <f>+'Información ELECTRO PUNO'!A2300</f>
        <v>2299</v>
      </c>
      <c r="B2320" s="26" t="str">
        <f t="shared" si="262"/>
        <v>SICODI</v>
      </c>
      <c r="C2320" s="9" t="str">
        <f t="shared" si="258"/>
        <v>Puno</v>
      </c>
      <c r="D2320" s="9" t="str">
        <f t="shared" si="259"/>
        <v>No Reporta</v>
      </c>
      <c r="E2320" s="9" t="str">
        <f t="shared" si="260"/>
        <v>No Reporta</v>
      </c>
      <c r="F2320" s="194" t="str">
        <f>+'Información ELECTRO PUNO'!E2300</f>
        <v>MT</v>
      </c>
      <c r="G2320" s="194">
        <f>+'Información ELECTRO PUNO'!G2300</f>
        <v>13</v>
      </c>
      <c r="H2320" s="9" t="str">
        <f t="shared" si="261"/>
        <v>Poste</v>
      </c>
      <c r="I2320" s="194" t="str">
        <f>+'Información ELECTRO PUNO'!F2300</f>
        <v>Concreto Armado C</v>
      </c>
      <c r="J2320" s="194" t="str">
        <f>+'Información ELECTRO PUNO'!B2300</f>
        <v>PPC20</v>
      </c>
      <c r="K2320" s="9" t="str">
        <f t="shared" si="263"/>
        <v>POSTE DE CONCRETO ARMADO DE 13/400/150/345</v>
      </c>
      <c r="L2320" s="139">
        <f t="shared" si="264"/>
        <v>0.54</v>
      </c>
    </row>
    <row r="2321" spans="1:12" x14ac:dyDescent="0.25">
      <c r="A2321" s="193">
        <f>+'Información ELECTRO PUNO'!A2301</f>
        <v>2300</v>
      </c>
      <c r="B2321" s="26" t="str">
        <f t="shared" si="262"/>
        <v>SICODI</v>
      </c>
      <c r="C2321" s="9" t="str">
        <f t="shared" si="258"/>
        <v>Puno</v>
      </c>
      <c r="D2321" s="9" t="str">
        <f t="shared" si="259"/>
        <v>No Reporta</v>
      </c>
      <c r="E2321" s="9" t="str">
        <f t="shared" si="260"/>
        <v>No Reporta</v>
      </c>
      <c r="F2321" s="194" t="str">
        <f>+'Información ELECTRO PUNO'!E2301</f>
        <v>MT</v>
      </c>
      <c r="G2321" s="194">
        <f>+'Información ELECTRO PUNO'!G2301</f>
        <v>13</v>
      </c>
      <c r="H2321" s="9" t="str">
        <f t="shared" si="261"/>
        <v>Poste</v>
      </c>
      <c r="I2321" s="194" t="str">
        <f>+'Información ELECTRO PUNO'!F2301</f>
        <v>Concreto Armado C</v>
      </c>
      <c r="J2321" s="194" t="str">
        <f>+'Información ELECTRO PUNO'!B2301</f>
        <v>PPC20</v>
      </c>
      <c r="K2321" s="9" t="str">
        <f t="shared" si="263"/>
        <v>POSTE DE CONCRETO ARMADO DE 13/400/150/345</v>
      </c>
      <c r="L2321" s="139">
        <f t="shared" si="264"/>
        <v>0.54</v>
      </c>
    </row>
    <row r="2322" spans="1:12" x14ac:dyDescent="0.25">
      <c r="A2322" s="193">
        <f>+'Información ELECTRO PUNO'!A2302</f>
        <v>2301</v>
      </c>
      <c r="B2322" s="26" t="str">
        <f t="shared" si="262"/>
        <v>SICODI</v>
      </c>
      <c r="C2322" s="9" t="str">
        <f t="shared" si="258"/>
        <v>Puno</v>
      </c>
      <c r="D2322" s="9" t="str">
        <f t="shared" si="259"/>
        <v>No Reporta</v>
      </c>
      <c r="E2322" s="9" t="str">
        <f t="shared" si="260"/>
        <v>No Reporta</v>
      </c>
      <c r="F2322" s="194" t="str">
        <f>+'Información ELECTRO PUNO'!E2302</f>
        <v>MT</v>
      </c>
      <c r="G2322" s="194">
        <f>+'Información ELECTRO PUNO'!G2302</f>
        <v>13</v>
      </c>
      <c r="H2322" s="9" t="str">
        <f t="shared" si="261"/>
        <v>Poste</v>
      </c>
      <c r="I2322" s="194" t="str">
        <f>+'Información ELECTRO PUNO'!F2302</f>
        <v>Concreto Armado C</v>
      </c>
      <c r="J2322" s="194" t="str">
        <f>+'Información ELECTRO PUNO'!B2302</f>
        <v>PPC20</v>
      </c>
      <c r="K2322" s="9" t="str">
        <f t="shared" si="263"/>
        <v>POSTE DE CONCRETO ARMADO DE 13/400/150/345</v>
      </c>
      <c r="L2322" s="139">
        <f t="shared" si="264"/>
        <v>0.54</v>
      </c>
    </row>
    <row r="2323" spans="1:12" x14ac:dyDescent="0.25">
      <c r="A2323" s="193">
        <f>+'Información ELECTRO PUNO'!A2303</f>
        <v>2302</v>
      </c>
      <c r="B2323" s="26" t="str">
        <f t="shared" si="262"/>
        <v>SICODI</v>
      </c>
      <c r="C2323" s="9" t="str">
        <f t="shared" si="258"/>
        <v>Puno</v>
      </c>
      <c r="D2323" s="9" t="str">
        <f t="shared" si="259"/>
        <v>No Reporta</v>
      </c>
      <c r="E2323" s="9" t="str">
        <f t="shared" si="260"/>
        <v>No Reporta</v>
      </c>
      <c r="F2323" s="194" t="str">
        <f>+'Información ELECTRO PUNO'!E2303</f>
        <v>MT</v>
      </c>
      <c r="G2323" s="194">
        <f>+'Información ELECTRO PUNO'!G2303</f>
        <v>13</v>
      </c>
      <c r="H2323" s="9" t="str">
        <f t="shared" si="261"/>
        <v>Poste</v>
      </c>
      <c r="I2323" s="194" t="str">
        <f>+'Información ELECTRO PUNO'!F2303</f>
        <v>Concreto Armado C</v>
      </c>
      <c r="J2323" s="194" t="str">
        <f>+'Información ELECTRO PUNO'!B2303</f>
        <v>PPC20</v>
      </c>
      <c r="K2323" s="9" t="str">
        <f t="shared" si="263"/>
        <v>POSTE DE CONCRETO ARMADO DE 13/400/150/345</v>
      </c>
      <c r="L2323" s="139">
        <f t="shared" si="264"/>
        <v>0.54</v>
      </c>
    </row>
    <row r="2324" spans="1:12" x14ac:dyDescent="0.25">
      <c r="A2324" s="193">
        <f>+'Información ELECTRO PUNO'!A2304</f>
        <v>2303</v>
      </c>
      <c r="B2324" s="26" t="str">
        <f t="shared" si="262"/>
        <v>SICODI</v>
      </c>
      <c r="C2324" s="9" t="str">
        <f t="shared" si="258"/>
        <v>Puno</v>
      </c>
      <c r="D2324" s="9" t="str">
        <f t="shared" si="259"/>
        <v>No Reporta</v>
      </c>
      <c r="E2324" s="9" t="str">
        <f t="shared" si="260"/>
        <v>No Reporta</v>
      </c>
      <c r="F2324" s="194" t="str">
        <f>+'Información ELECTRO PUNO'!E2304</f>
        <v>MT</v>
      </c>
      <c r="G2324" s="194">
        <f>+'Información ELECTRO PUNO'!G2304</f>
        <v>13</v>
      </c>
      <c r="H2324" s="9" t="str">
        <f t="shared" si="261"/>
        <v>Poste</v>
      </c>
      <c r="I2324" s="194" t="str">
        <f>+'Información ELECTRO PUNO'!F2304</f>
        <v>Concreto Armado C</v>
      </c>
      <c r="J2324" s="194" t="str">
        <f>+'Información ELECTRO PUNO'!B2304</f>
        <v>PPC20</v>
      </c>
      <c r="K2324" s="9" t="str">
        <f t="shared" si="263"/>
        <v>POSTE DE CONCRETO ARMADO DE 13/400/150/345</v>
      </c>
      <c r="L2324" s="139">
        <f t="shared" si="264"/>
        <v>0.54</v>
      </c>
    </row>
    <row r="2325" spans="1:12" x14ac:dyDescent="0.25">
      <c r="A2325" s="193">
        <f>+'Información ELECTRO PUNO'!A2305</f>
        <v>2304</v>
      </c>
      <c r="B2325" s="26" t="str">
        <f t="shared" si="262"/>
        <v>SICODI</v>
      </c>
      <c r="C2325" s="9" t="str">
        <f t="shared" si="258"/>
        <v>Puno</v>
      </c>
      <c r="D2325" s="9" t="str">
        <f t="shared" si="259"/>
        <v>No Reporta</v>
      </c>
      <c r="E2325" s="9" t="str">
        <f t="shared" si="260"/>
        <v>No Reporta</v>
      </c>
      <c r="F2325" s="194" t="str">
        <f>+'Información ELECTRO PUNO'!E2305</f>
        <v>MT</v>
      </c>
      <c r="G2325" s="194">
        <f>+'Información ELECTRO PUNO'!G2305</f>
        <v>13</v>
      </c>
      <c r="H2325" s="9" t="str">
        <f t="shared" si="261"/>
        <v>Poste</v>
      </c>
      <c r="I2325" s="194" t="str">
        <f>+'Información ELECTRO PUNO'!F2305</f>
        <v>Concreto Armado C</v>
      </c>
      <c r="J2325" s="194" t="str">
        <f>+'Información ELECTRO PUNO'!B2305</f>
        <v>PPC20</v>
      </c>
      <c r="K2325" s="9" t="str">
        <f t="shared" si="263"/>
        <v>POSTE DE CONCRETO ARMADO DE 13/400/150/345</v>
      </c>
      <c r="L2325" s="139">
        <f t="shared" si="264"/>
        <v>0.54</v>
      </c>
    </row>
    <row r="2326" spans="1:12" x14ac:dyDescent="0.25">
      <c r="A2326" s="193">
        <f>+'Información ELECTRO PUNO'!A2306</f>
        <v>2305</v>
      </c>
      <c r="B2326" s="26" t="str">
        <f t="shared" si="262"/>
        <v>SICODI</v>
      </c>
      <c r="C2326" s="9" t="str">
        <f t="shared" ref="C2326:C2389" si="265">+$C$10</f>
        <v>Puno</v>
      </c>
      <c r="D2326" s="9" t="str">
        <f t="shared" ref="D2326:D2389" si="266">+$D$10</f>
        <v>No Reporta</v>
      </c>
      <c r="E2326" s="9" t="str">
        <f t="shared" ref="E2326:E2389" si="267">+$E$10</f>
        <v>No Reporta</v>
      </c>
      <c r="F2326" s="194" t="str">
        <f>+'Información ELECTRO PUNO'!E2306</f>
        <v>MT</v>
      </c>
      <c r="G2326" s="194">
        <f>+'Información ELECTRO PUNO'!G2306</f>
        <v>13</v>
      </c>
      <c r="H2326" s="9" t="str">
        <f t="shared" ref="H2326:H2389" si="268">+$H$10</f>
        <v>Poste</v>
      </c>
      <c r="I2326" s="194" t="str">
        <f>+'Información ELECTRO PUNO'!F2306</f>
        <v>Concreto Armado C</v>
      </c>
      <c r="J2326" s="194" t="str">
        <f>+'Información ELECTRO PUNO'!B2306</f>
        <v>PPC20</v>
      </c>
      <c r="K2326" s="9" t="str">
        <f t="shared" si="263"/>
        <v>POSTE DE CONCRETO ARMADO DE 13/400/150/345</v>
      </c>
      <c r="L2326" s="139">
        <f t="shared" si="264"/>
        <v>0.54</v>
      </c>
    </row>
    <row r="2327" spans="1:12" x14ac:dyDescent="0.25">
      <c r="A2327" s="193">
        <f>+'Información ELECTRO PUNO'!A2307</f>
        <v>2306</v>
      </c>
      <c r="B2327" s="26" t="str">
        <f t="shared" ref="B2327:B2390" si="269">+INDEX($B$8:$B$16,MATCH(J2327,$J$8:$J$16,0))</f>
        <v>SICODI</v>
      </c>
      <c r="C2327" s="9" t="str">
        <f t="shared" si="265"/>
        <v>Puno</v>
      </c>
      <c r="D2327" s="9" t="str">
        <f t="shared" si="266"/>
        <v>No Reporta</v>
      </c>
      <c r="E2327" s="9" t="str">
        <f t="shared" si="267"/>
        <v>No Reporta</v>
      </c>
      <c r="F2327" s="194" t="str">
        <f>+'Información ELECTRO PUNO'!E2307</f>
        <v>MT</v>
      </c>
      <c r="G2327" s="194">
        <f>+'Información ELECTRO PUNO'!G2307</f>
        <v>13</v>
      </c>
      <c r="H2327" s="9" t="str">
        <f t="shared" si="268"/>
        <v>Poste</v>
      </c>
      <c r="I2327" s="194" t="str">
        <f>+'Información ELECTRO PUNO'!F2307</f>
        <v>Concreto Armado C</v>
      </c>
      <c r="J2327" s="194" t="str">
        <f>+'Información ELECTRO PUNO'!B2307</f>
        <v>PPC20</v>
      </c>
      <c r="K2327" s="9" t="str">
        <f t="shared" ref="K2327:K2390" si="270">+VLOOKUP(J2327,$J$8:$K$16,2,FALSE)</f>
        <v>POSTE DE CONCRETO ARMADO DE 13/400/150/345</v>
      </c>
      <c r="L2327" s="139">
        <f t="shared" ref="L2327:L2390" si="271">+VLOOKUP(J2327,$J$8:$U$16,12,FALSE)</f>
        <v>0.54</v>
      </c>
    </row>
    <row r="2328" spans="1:12" x14ac:dyDescent="0.25">
      <c r="A2328" s="193">
        <f>+'Información ELECTRO PUNO'!A2308</f>
        <v>2307</v>
      </c>
      <c r="B2328" s="26" t="str">
        <f t="shared" si="269"/>
        <v>SICODI</v>
      </c>
      <c r="C2328" s="9" t="str">
        <f t="shared" si="265"/>
        <v>Puno</v>
      </c>
      <c r="D2328" s="9" t="str">
        <f t="shared" si="266"/>
        <v>No Reporta</v>
      </c>
      <c r="E2328" s="9" t="str">
        <f t="shared" si="267"/>
        <v>No Reporta</v>
      </c>
      <c r="F2328" s="194" t="str">
        <f>+'Información ELECTRO PUNO'!E2308</f>
        <v>MT</v>
      </c>
      <c r="G2328" s="194">
        <f>+'Información ELECTRO PUNO'!G2308</f>
        <v>13</v>
      </c>
      <c r="H2328" s="9" t="str">
        <f t="shared" si="268"/>
        <v>Poste</v>
      </c>
      <c r="I2328" s="194" t="str">
        <f>+'Información ELECTRO PUNO'!F2308</f>
        <v>Concreto Armado C</v>
      </c>
      <c r="J2328" s="194" t="str">
        <f>+'Información ELECTRO PUNO'!B2308</f>
        <v>PPC20</v>
      </c>
      <c r="K2328" s="9" t="str">
        <f t="shared" si="270"/>
        <v>POSTE DE CONCRETO ARMADO DE 13/400/150/345</v>
      </c>
      <c r="L2328" s="139">
        <f t="shared" si="271"/>
        <v>0.54</v>
      </c>
    </row>
    <row r="2329" spans="1:12" x14ac:dyDescent="0.25">
      <c r="A2329" s="193">
        <f>+'Información ELECTRO PUNO'!A2309</f>
        <v>2308</v>
      </c>
      <c r="B2329" s="26" t="str">
        <f t="shared" si="269"/>
        <v>SICODI</v>
      </c>
      <c r="C2329" s="9" t="str">
        <f t="shared" si="265"/>
        <v>Puno</v>
      </c>
      <c r="D2329" s="9" t="str">
        <f t="shared" si="266"/>
        <v>No Reporta</v>
      </c>
      <c r="E2329" s="9" t="str">
        <f t="shared" si="267"/>
        <v>No Reporta</v>
      </c>
      <c r="F2329" s="194" t="str">
        <f>+'Información ELECTRO PUNO'!E2309</f>
        <v>MT</v>
      </c>
      <c r="G2329" s="194">
        <f>+'Información ELECTRO PUNO'!G2309</f>
        <v>13</v>
      </c>
      <c r="H2329" s="9" t="str">
        <f t="shared" si="268"/>
        <v>Poste</v>
      </c>
      <c r="I2329" s="194" t="str">
        <f>+'Información ELECTRO PUNO'!F2309</f>
        <v>Concreto Armado C</v>
      </c>
      <c r="J2329" s="194" t="str">
        <f>+'Información ELECTRO PUNO'!B2309</f>
        <v>PPC20</v>
      </c>
      <c r="K2329" s="9" t="str">
        <f t="shared" si="270"/>
        <v>POSTE DE CONCRETO ARMADO DE 13/400/150/345</v>
      </c>
      <c r="L2329" s="139">
        <f t="shared" si="271"/>
        <v>0.54</v>
      </c>
    </row>
    <row r="2330" spans="1:12" x14ac:dyDescent="0.25">
      <c r="A2330" s="193">
        <f>+'Información ELECTRO PUNO'!A2310</f>
        <v>2309</v>
      </c>
      <c r="B2330" s="26" t="str">
        <f t="shared" si="269"/>
        <v>SICODI</v>
      </c>
      <c r="C2330" s="9" t="str">
        <f t="shared" si="265"/>
        <v>Puno</v>
      </c>
      <c r="D2330" s="9" t="str">
        <f t="shared" si="266"/>
        <v>No Reporta</v>
      </c>
      <c r="E2330" s="9" t="str">
        <f t="shared" si="267"/>
        <v>No Reporta</v>
      </c>
      <c r="F2330" s="194" t="str">
        <f>+'Información ELECTRO PUNO'!E2310</f>
        <v>MT</v>
      </c>
      <c r="G2330" s="194">
        <f>+'Información ELECTRO PUNO'!G2310</f>
        <v>13</v>
      </c>
      <c r="H2330" s="9" t="str">
        <f t="shared" si="268"/>
        <v>Poste</v>
      </c>
      <c r="I2330" s="194" t="str">
        <f>+'Información ELECTRO PUNO'!F2310</f>
        <v>Concreto Armado C</v>
      </c>
      <c r="J2330" s="194" t="str">
        <f>+'Información ELECTRO PUNO'!B2310</f>
        <v>PPC20</v>
      </c>
      <c r="K2330" s="9" t="str">
        <f t="shared" si="270"/>
        <v>POSTE DE CONCRETO ARMADO DE 13/400/150/345</v>
      </c>
      <c r="L2330" s="139">
        <f t="shared" si="271"/>
        <v>0.54</v>
      </c>
    </row>
    <row r="2331" spans="1:12" x14ac:dyDescent="0.25">
      <c r="A2331" s="193">
        <f>+'Información ELECTRO PUNO'!A2311</f>
        <v>2310</v>
      </c>
      <c r="B2331" s="26" t="str">
        <f t="shared" si="269"/>
        <v>SICODI</v>
      </c>
      <c r="C2331" s="9" t="str">
        <f t="shared" si="265"/>
        <v>Puno</v>
      </c>
      <c r="D2331" s="9" t="str">
        <f t="shared" si="266"/>
        <v>No Reporta</v>
      </c>
      <c r="E2331" s="9" t="str">
        <f t="shared" si="267"/>
        <v>No Reporta</v>
      </c>
      <c r="F2331" s="194" t="str">
        <f>+'Información ELECTRO PUNO'!E2311</f>
        <v>MT</v>
      </c>
      <c r="G2331" s="194">
        <f>+'Información ELECTRO PUNO'!G2311</f>
        <v>13</v>
      </c>
      <c r="H2331" s="9" t="str">
        <f t="shared" si="268"/>
        <v>Poste</v>
      </c>
      <c r="I2331" s="194" t="str">
        <f>+'Información ELECTRO PUNO'!F2311</f>
        <v>Concreto Armado C</v>
      </c>
      <c r="J2331" s="194" t="str">
        <f>+'Información ELECTRO PUNO'!B2311</f>
        <v>PPC20</v>
      </c>
      <c r="K2331" s="9" t="str">
        <f t="shared" si="270"/>
        <v>POSTE DE CONCRETO ARMADO DE 13/400/150/345</v>
      </c>
      <c r="L2331" s="139">
        <f t="shared" si="271"/>
        <v>0.54</v>
      </c>
    </row>
    <row r="2332" spans="1:12" x14ac:dyDescent="0.25">
      <c r="A2332" s="193">
        <f>+'Información ELECTRO PUNO'!A2312</f>
        <v>2311</v>
      </c>
      <c r="B2332" s="26" t="str">
        <f t="shared" si="269"/>
        <v>SICODI</v>
      </c>
      <c r="C2332" s="9" t="str">
        <f t="shared" si="265"/>
        <v>Puno</v>
      </c>
      <c r="D2332" s="9" t="str">
        <f t="shared" si="266"/>
        <v>No Reporta</v>
      </c>
      <c r="E2332" s="9" t="str">
        <f t="shared" si="267"/>
        <v>No Reporta</v>
      </c>
      <c r="F2332" s="194" t="str">
        <f>+'Información ELECTRO PUNO'!E2312</f>
        <v>MT</v>
      </c>
      <c r="G2332" s="194">
        <f>+'Información ELECTRO PUNO'!G2312</f>
        <v>13</v>
      </c>
      <c r="H2332" s="9" t="str">
        <f t="shared" si="268"/>
        <v>Poste</v>
      </c>
      <c r="I2332" s="194" t="str">
        <f>+'Información ELECTRO PUNO'!F2312</f>
        <v>Concreto Armado C</v>
      </c>
      <c r="J2332" s="194" t="str">
        <f>+'Información ELECTRO PUNO'!B2312</f>
        <v>PPC20</v>
      </c>
      <c r="K2332" s="9" t="str">
        <f t="shared" si="270"/>
        <v>POSTE DE CONCRETO ARMADO DE 13/400/150/345</v>
      </c>
      <c r="L2332" s="139">
        <f t="shared" si="271"/>
        <v>0.54</v>
      </c>
    </row>
    <row r="2333" spans="1:12" x14ac:dyDescent="0.25">
      <c r="A2333" s="193">
        <f>+'Información ELECTRO PUNO'!A2313</f>
        <v>2312</v>
      </c>
      <c r="B2333" s="26" t="str">
        <f t="shared" si="269"/>
        <v>SICODI</v>
      </c>
      <c r="C2333" s="9" t="str">
        <f t="shared" si="265"/>
        <v>Puno</v>
      </c>
      <c r="D2333" s="9" t="str">
        <f t="shared" si="266"/>
        <v>No Reporta</v>
      </c>
      <c r="E2333" s="9" t="str">
        <f t="shared" si="267"/>
        <v>No Reporta</v>
      </c>
      <c r="F2333" s="194" t="str">
        <f>+'Información ELECTRO PUNO'!E2313</f>
        <v>MT</v>
      </c>
      <c r="G2333" s="194">
        <f>+'Información ELECTRO PUNO'!G2313</f>
        <v>13</v>
      </c>
      <c r="H2333" s="9" t="str">
        <f t="shared" si="268"/>
        <v>Poste</v>
      </c>
      <c r="I2333" s="194" t="str">
        <f>+'Información ELECTRO PUNO'!F2313</f>
        <v>Concreto Armado C</v>
      </c>
      <c r="J2333" s="194" t="str">
        <f>+'Información ELECTRO PUNO'!B2313</f>
        <v>PPC20</v>
      </c>
      <c r="K2333" s="9" t="str">
        <f t="shared" si="270"/>
        <v>POSTE DE CONCRETO ARMADO DE 13/400/150/345</v>
      </c>
      <c r="L2333" s="139">
        <f t="shared" si="271"/>
        <v>0.54</v>
      </c>
    </row>
    <row r="2334" spans="1:12" x14ac:dyDescent="0.25">
      <c r="A2334" s="193">
        <f>+'Información ELECTRO PUNO'!A2314</f>
        <v>2313</v>
      </c>
      <c r="B2334" s="26" t="str">
        <f t="shared" si="269"/>
        <v>SICODI</v>
      </c>
      <c r="C2334" s="9" t="str">
        <f t="shared" si="265"/>
        <v>Puno</v>
      </c>
      <c r="D2334" s="9" t="str">
        <f t="shared" si="266"/>
        <v>No Reporta</v>
      </c>
      <c r="E2334" s="9" t="str">
        <f t="shared" si="267"/>
        <v>No Reporta</v>
      </c>
      <c r="F2334" s="194" t="str">
        <f>+'Información ELECTRO PUNO'!E2314</f>
        <v>MT</v>
      </c>
      <c r="G2334" s="194">
        <f>+'Información ELECTRO PUNO'!G2314</f>
        <v>13</v>
      </c>
      <c r="H2334" s="9" t="str">
        <f t="shared" si="268"/>
        <v>Poste</v>
      </c>
      <c r="I2334" s="194" t="str">
        <f>+'Información ELECTRO PUNO'!F2314</f>
        <v>Concreto Armado C</v>
      </c>
      <c r="J2334" s="194" t="str">
        <f>+'Información ELECTRO PUNO'!B2314</f>
        <v>PPC20</v>
      </c>
      <c r="K2334" s="9" t="str">
        <f t="shared" si="270"/>
        <v>POSTE DE CONCRETO ARMADO DE 13/400/150/345</v>
      </c>
      <c r="L2334" s="139">
        <f t="shared" si="271"/>
        <v>0.54</v>
      </c>
    </row>
    <row r="2335" spans="1:12" x14ac:dyDescent="0.25">
      <c r="A2335" s="193">
        <f>+'Información ELECTRO PUNO'!A2315</f>
        <v>2314</v>
      </c>
      <c r="B2335" s="26" t="str">
        <f t="shared" si="269"/>
        <v>SICODI</v>
      </c>
      <c r="C2335" s="9" t="str">
        <f t="shared" si="265"/>
        <v>Puno</v>
      </c>
      <c r="D2335" s="9" t="str">
        <f t="shared" si="266"/>
        <v>No Reporta</v>
      </c>
      <c r="E2335" s="9" t="str">
        <f t="shared" si="267"/>
        <v>No Reporta</v>
      </c>
      <c r="F2335" s="194" t="str">
        <f>+'Información ELECTRO PUNO'!E2315</f>
        <v>MT</v>
      </c>
      <c r="G2335" s="194">
        <f>+'Información ELECTRO PUNO'!G2315</f>
        <v>13</v>
      </c>
      <c r="H2335" s="9" t="str">
        <f t="shared" si="268"/>
        <v>Poste</v>
      </c>
      <c r="I2335" s="194" t="str">
        <f>+'Información ELECTRO PUNO'!F2315</f>
        <v>Concreto Armado C</v>
      </c>
      <c r="J2335" s="194" t="str">
        <f>+'Información ELECTRO PUNO'!B2315</f>
        <v>PPC20</v>
      </c>
      <c r="K2335" s="9" t="str">
        <f t="shared" si="270"/>
        <v>POSTE DE CONCRETO ARMADO DE 13/400/150/345</v>
      </c>
      <c r="L2335" s="139">
        <f t="shared" si="271"/>
        <v>0.54</v>
      </c>
    </row>
    <row r="2336" spans="1:12" x14ac:dyDescent="0.25">
      <c r="A2336" s="193">
        <f>+'Información ELECTRO PUNO'!A2316</f>
        <v>2315</v>
      </c>
      <c r="B2336" s="26" t="str">
        <f t="shared" si="269"/>
        <v>SICODI</v>
      </c>
      <c r="C2336" s="9" t="str">
        <f t="shared" si="265"/>
        <v>Puno</v>
      </c>
      <c r="D2336" s="9" t="str">
        <f t="shared" si="266"/>
        <v>No Reporta</v>
      </c>
      <c r="E2336" s="9" t="str">
        <f t="shared" si="267"/>
        <v>No Reporta</v>
      </c>
      <c r="F2336" s="194" t="str">
        <f>+'Información ELECTRO PUNO'!E2316</f>
        <v>MT</v>
      </c>
      <c r="G2336" s="194">
        <f>+'Información ELECTRO PUNO'!G2316</f>
        <v>13</v>
      </c>
      <c r="H2336" s="9" t="str">
        <f t="shared" si="268"/>
        <v>Poste</v>
      </c>
      <c r="I2336" s="194" t="str">
        <f>+'Información ELECTRO PUNO'!F2316</f>
        <v>Concreto Armado C</v>
      </c>
      <c r="J2336" s="194" t="str">
        <f>+'Información ELECTRO PUNO'!B2316</f>
        <v>PPC20</v>
      </c>
      <c r="K2336" s="9" t="str">
        <f t="shared" si="270"/>
        <v>POSTE DE CONCRETO ARMADO DE 13/400/150/345</v>
      </c>
      <c r="L2336" s="139">
        <f t="shared" si="271"/>
        <v>0.54</v>
      </c>
    </row>
    <row r="2337" spans="1:12" x14ac:dyDescent="0.25">
      <c r="A2337" s="193">
        <f>+'Información ELECTRO PUNO'!A2317</f>
        <v>2316</v>
      </c>
      <c r="B2337" s="26" t="str">
        <f t="shared" si="269"/>
        <v>SICODI</v>
      </c>
      <c r="C2337" s="9" t="str">
        <f t="shared" si="265"/>
        <v>Puno</v>
      </c>
      <c r="D2337" s="9" t="str">
        <f t="shared" si="266"/>
        <v>No Reporta</v>
      </c>
      <c r="E2337" s="9" t="str">
        <f t="shared" si="267"/>
        <v>No Reporta</v>
      </c>
      <c r="F2337" s="194" t="str">
        <f>+'Información ELECTRO PUNO'!E2317</f>
        <v>MT</v>
      </c>
      <c r="G2337" s="194">
        <f>+'Información ELECTRO PUNO'!G2317</f>
        <v>13</v>
      </c>
      <c r="H2337" s="9" t="str">
        <f t="shared" si="268"/>
        <v>Poste</v>
      </c>
      <c r="I2337" s="194" t="str">
        <f>+'Información ELECTRO PUNO'!F2317</f>
        <v>Concreto Armado C</v>
      </c>
      <c r="J2337" s="194" t="str">
        <f>+'Información ELECTRO PUNO'!B2317</f>
        <v>PPC20</v>
      </c>
      <c r="K2337" s="9" t="str">
        <f t="shared" si="270"/>
        <v>POSTE DE CONCRETO ARMADO DE 13/400/150/345</v>
      </c>
      <c r="L2337" s="139">
        <f t="shared" si="271"/>
        <v>0.54</v>
      </c>
    </row>
    <row r="2338" spans="1:12" x14ac:dyDescent="0.25">
      <c r="A2338" s="193">
        <f>+'Información ELECTRO PUNO'!A2318</f>
        <v>2317</v>
      </c>
      <c r="B2338" s="26" t="str">
        <f t="shared" si="269"/>
        <v>SICODI</v>
      </c>
      <c r="C2338" s="9" t="str">
        <f t="shared" si="265"/>
        <v>Puno</v>
      </c>
      <c r="D2338" s="9" t="str">
        <f t="shared" si="266"/>
        <v>No Reporta</v>
      </c>
      <c r="E2338" s="9" t="str">
        <f t="shared" si="267"/>
        <v>No Reporta</v>
      </c>
      <c r="F2338" s="194" t="str">
        <f>+'Información ELECTRO PUNO'!E2318</f>
        <v>MT</v>
      </c>
      <c r="G2338" s="194">
        <f>+'Información ELECTRO PUNO'!G2318</f>
        <v>13</v>
      </c>
      <c r="H2338" s="9" t="str">
        <f t="shared" si="268"/>
        <v>Poste</v>
      </c>
      <c r="I2338" s="194" t="str">
        <f>+'Información ELECTRO PUNO'!F2318</f>
        <v>Concreto Armado C</v>
      </c>
      <c r="J2338" s="194" t="str">
        <f>+'Información ELECTRO PUNO'!B2318</f>
        <v>PPC20</v>
      </c>
      <c r="K2338" s="9" t="str">
        <f t="shared" si="270"/>
        <v>POSTE DE CONCRETO ARMADO DE 13/400/150/345</v>
      </c>
      <c r="L2338" s="139">
        <f t="shared" si="271"/>
        <v>0.54</v>
      </c>
    </row>
    <row r="2339" spans="1:12" x14ac:dyDescent="0.25">
      <c r="A2339" s="193">
        <f>+'Información ELECTRO PUNO'!A2319</f>
        <v>2318</v>
      </c>
      <c r="B2339" s="26" t="str">
        <f t="shared" si="269"/>
        <v>SICODI</v>
      </c>
      <c r="C2339" s="9" t="str">
        <f t="shared" si="265"/>
        <v>Puno</v>
      </c>
      <c r="D2339" s="9" t="str">
        <f t="shared" si="266"/>
        <v>No Reporta</v>
      </c>
      <c r="E2339" s="9" t="str">
        <f t="shared" si="267"/>
        <v>No Reporta</v>
      </c>
      <c r="F2339" s="194" t="str">
        <f>+'Información ELECTRO PUNO'!E2319</f>
        <v>MT</v>
      </c>
      <c r="G2339" s="194">
        <f>+'Información ELECTRO PUNO'!G2319</f>
        <v>13</v>
      </c>
      <c r="H2339" s="9" t="str">
        <f t="shared" si="268"/>
        <v>Poste</v>
      </c>
      <c r="I2339" s="194" t="str">
        <f>+'Información ELECTRO PUNO'!F2319</f>
        <v>Concreto Armado C</v>
      </c>
      <c r="J2339" s="194" t="str">
        <f>+'Información ELECTRO PUNO'!B2319</f>
        <v>PPC20</v>
      </c>
      <c r="K2339" s="9" t="str">
        <f t="shared" si="270"/>
        <v>POSTE DE CONCRETO ARMADO DE 13/400/150/345</v>
      </c>
      <c r="L2339" s="139">
        <f t="shared" si="271"/>
        <v>0.54</v>
      </c>
    </row>
    <row r="2340" spans="1:12" x14ac:dyDescent="0.25">
      <c r="A2340" s="193">
        <f>+'Información ELECTRO PUNO'!A2320</f>
        <v>2319</v>
      </c>
      <c r="B2340" s="26" t="str">
        <f t="shared" si="269"/>
        <v>SICODI</v>
      </c>
      <c r="C2340" s="9" t="str">
        <f t="shared" si="265"/>
        <v>Puno</v>
      </c>
      <c r="D2340" s="9" t="str">
        <f t="shared" si="266"/>
        <v>No Reporta</v>
      </c>
      <c r="E2340" s="9" t="str">
        <f t="shared" si="267"/>
        <v>No Reporta</v>
      </c>
      <c r="F2340" s="194" t="str">
        <f>+'Información ELECTRO PUNO'!E2320</f>
        <v>MT</v>
      </c>
      <c r="G2340" s="194">
        <f>+'Información ELECTRO PUNO'!G2320</f>
        <v>13</v>
      </c>
      <c r="H2340" s="9" t="str">
        <f t="shared" si="268"/>
        <v>Poste</v>
      </c>
      <c r="I2340" s="194" t="str">
        <f>+'Información ELECTRO PUNO'!F2320</f>
        <v>Concreto Armado C</v>
      </c>
      <c r="J2340" s="194" t="str">
        <f>+'Información ELECTRO PUNO'!B2320</f>
        <v>PPC20</v>
      </c>
      <c r="K2340" s="9" t="str">
        <f t="shared" si="270"/>
        <v>POSTE DE CONCRETO ARMADO DE 13/400/150/345</v>
      </c>
      <c r="L2340" s="139">
        <f t="shared" si="271"/>
        <v>0.54</v>
      </c>
    </row>
    <row r="2341" spans="1:12" x14ac:dyDescent="0.25">
      <c r="A2341" s="193">
        <f>+'Información ELECTRO PUNO'!A2321</f>
        <v>2320</v>
      </c>
      <c r="B2341" s="26" t="str">
        <f t="shared" si="269"/>
        <v>SICODI</v>
      </c>
      <c r="C2341" s="9" t="str">
        <f t="shared" si="265"/>
        <v>Puno</v>
      </c>
      <c r="D2341" s="9" t="str">
        <f t="shared" si="266"/>
        <v>No Reporta</v>
      </c>
      <c r="E2341" s="9" t="str">
        <f t="shared" si="267"/>
        <v>No Reporta</v>
      </c>
      <c r="F2341" s="194" t="str">
        <f>+'Información ELECTRO PUNO'!E2321</f>
        <v>MT</v>
      </c>
      <c r="G2341" s="194">
        <f>+'Información ELECTRO PUNO'!G2321</f>
        <v>13</v>
      </c>
      <c r="H2341" s="9" t="str">
        <f t="shared" si="268"/>
        <v>Poste</v>
      </c>
      <c r="I2341" s="194" t="str">
        <f>+'Información ELECTRO PUNO'!F2321</f>
        <v>Concreto Armado C</v>
      </c>
      <c r="J2341" s="194" t="str">
        <f>+'Información ELECTRO PUNO'!B2321</f>
        <v>PPC20</v>
      </c>
      <c r="K2341" s="9" t="str">
        <f t="shared" si="270"/>
        <v>POSTE DE CONCRETO ARMADO DE 13/400/150/345</v>
      </c>
      <c r="L2341" s="139">
        <f t="shared" si="271"/>
        <v>0.54</v>
      </c>
    </row>
    <row r="2342" spans="1:12" x14ac:dyDescent="0.25">
      <c r="A2342" s="193">
        <f>+'Información ELECTRO PUNO'!A2322</f>
        <v>2321</v>
      </c>
      <c r="B2342" s="26" t="str">
        <f t="shared" si="269"/>
        <v>SICODI</v>
      </c>
      <c r="C2342" s="9" t="str">
        <f t="shared" si="265"/>
        <v>Puno</v>
      </c>
      <c r="D2342" s="9" t="str">
        <f t="shared" si="266"/>
        <v>No Reporta</v>
      </c>
      <c r="E2342" s="9" t="str">
        <f t="shared" si="267"/>
        <v>No Reporta</v>
      </c>
      <c r="F2342" s="194" t="str">
        <f>+'Información ELECTRO PUNO'!E2322</f>
        <v>MT</v>
      </c>
      <c r="G2342" s="194">
        <f>+'Información ELECTRO PUNO'!G2322</f>
        <v>13</v>
      </c>
      <c r="H2342" s="9" t="str">
        <f t="shared" si="268"/>
        <v>Poste</v>
      </c>
      <c r="I2342" s="194" t="str">
        <f>+'Información ELECTRO PUNO'!F2322</f>
        <v>Concreto Armado C</v>
      </c>
      <c r="J2342" s="194" t="str">
        <f>+'Información ELECTRO PUNO'!B2322</f>
        <v>PPC20</v>
      </c>
      <c r="K2342" s="9" t="str">
        <f t="shared" si="270"/>
        <v>POSTE DE CONCRETO ARMADO DE 13/400/150/345</v>
      </c>
      <c r="L2342" s="139">
        <f t="shared" si="271"/>
        <v>0.54</v>
      </c>
    </row>
    <row r="2343" spans="1:12" x14ac:dyDescent="0.25">
      <c r="A2343" s="193">
        <f>+'Información ELECTRO PUNO'!A2323</f>
        <v>2322</v>
      </c>
      <c r="B2343" s="26" t="str">
        <f t="shared" si="269"/>
        <v>SICODI</v>
      </c>
      <c r="C2343" s="9" t="str">
        <f t="shared" si="265"/>
        <v>Puno</v>
      </c>
      <c r="D2343" s="9" t="str">
        <f t="shared" si="266"/>
        <v>No Reporta</v>
      </c>
      <c r="E2343" s="9" t="str">
        <f t="shared" si="267"/>
        <v>No Reporta</v>
      </c>
      <c r="F2343" s="194" t="str">
        <f>+'Información ELECTRO PUNO'!E2323</f>
        <v>MT</v>
      </c>
      <c r="G2343" s="194">
        <f>+'Información ELECTRO PUNO'!G2323</f>
        <v>13</v>
      </c>
      <c r="H2343" s="9" t="str">
        <f t="shared" si="268"/>
        <v>Poste</v>
      </c>
      <c r="I2343" s="194" t="str">
        <f>+'Información ELECTRO PUNO'!F2323</f>
        <v>Concreto Armado C</v>
      </c>
      <c r="J2343" s="194" t="str">
        <f>+'Información ELECTRO PUNO'!B2323</f>
        <v>PPC20</v>
      </c>
      <c r="K2343" s="9" t="str">
        <f t="shared" si="270"/>
        <v>POSTE DE CONCRETO ARMADO DE 13/400/150/345</v>
      </c>
      <c r="L2343" s="139">
        <f t="shared" si="271"/>
        <v>0.54</v>
      </c>
    </row>
    <row r="2344" spans="1:12" x14ac:dyDescent="0.25">
      <c r="A2344" s="193">
        <f>+'Información ELECTRO PUNO'!A2324</f>
        <v>2323</v>
      </c>
      <c r="B2344" s="26" t="str">
        <f t="shared" si="269"/>
        <v>SICODI</v>
      </c>
      <c r="C2344" s="9" t="str">
        <f t="shared" si="265"/>
        <v>Puno</v>
      </c>
      <c r="D2344" s="9" t="str">
        <f t="shared" si="266"/>
        <v>No Reporta</v>
      </c>
      <c r="E2344" s="9" t="str">
        <f t="shared" si="267"/>
        <v>No Reporta</v>
      </c>
      <c r="F2344" s="194" t="str">
        <f>+'Información ELECTRO PUNO'!E2324</f>
        <v>MT</v>
      </c>
      <c r="G2344" s="194">
        <f>+'Información ELECTRO PUNO'!G2324</f>
        <v>13</v>
      </c>
      <c r="H2344" s="9" t="str">
        <f t="shared" si="268"/>
        <v>Poste</v>
      </c>
      <c r="I2344" s="194" t="str">
        <f>+'Información ELECTRO PUNO'!F2324</f>
        <v>Concreto Armado C</v>
      </c>
      <c r="J2344" s="194" t="str">
        <f>+'Información ELECTRO PUNO'!B2324</f>
        <v>PPC20</v>
      </c>
      <c r="K2344" s="9" t="str">
        <f t="shared" si="270"/>
        <v>POSTE DE CONCRETO ARMADO DE 13/400/150/345</v>
      </c>
      <c r="L2344" s="139">
        <f t="shared" si="271"/>
        <v>0.54</v>
      </c>
    </row>
    <row r="2345" spans="1:12" x14ac:dyDescent="0.25">
      <c r="A2345" s="193">
        <f>+'Información ELECTRO PUNO'!A2325</f>
        <v>2324</v>
      </c>
      <c r="B2345" s="26" t="str">
        <f t="shared" si="269"/>
        <v>SICODI</v>
      </c>
      <c r="C2345" s="9" t="str">
        <f t="shared" si="265"/>
        <v>Puno</v>
      </c>
      <c r="D2345" s="9" t="str">
        <f t="shared" si="266"/>
        <v>No Reporta</v>
      </c>
      <c r="E2345" s="9" t="str">
        <f t="shared" si="267"/>
        <v>No Reporta</v>
      </c>
      <c r="F2345" s="194" t="str">
        <f>+'Información ELECTRO PUNO'!E2325</f>
        <v>MT</v>
      </c>
      <c r="G2345" s="194">
        <f>+'Información ELECTRO PUNO'!G2325</f>
        <v>13</v>
      </c>
      <c r="H2345" s="9" t="str">
        <f t="shared" si="268"/>
        <v>Poste</v>
      </c>
      <c r="I2345" s="194" t="str">
        <f>+'Información ELECTRO PUNO'!F2325</f>
        <v>Concreto Armado C</v>
      </c>
      <c r="J2345" s="194" t="str">
        <f>+'Información ELECTRO PUNO'!B2325</f>
        <v>PPC20</v>
      </c>
      <c r="K2345" s="9" t="str">
        <f t="shared" si="270"/>
        <v>POSTE DE CONCRETO ARMADO DE 13/400/150/345</v>
      </c>
      <c r="L2345" s="139">
        <f t="shared" si="271"/>
        <v>0.54</v>
      </c>
    </row>
    <row r="2346" spans="1:12" x14ac:dyDescent="0.25">
      <c r="A2346" s="193">
        <f>+'Información ELECTRO PUNO'!A2326</f>
        <v>2325</v>
      </c>
      <c r="B2346" s="26" t="str">
        <f t="shared" si="269"/>
        <v>SICODI</v>
      </c>
      <c r="C2346" s="9" t="str">
        <f t="shared" si="265"/>
        <v>Puno</v>
      </c>
      <c r="D2346" s="9" t="str">
        <f t="shared" si="266"/>
        <v>No Reporta</v>
      </c>
      <c r="E2346" s="9" t="str">
        <f t="shared" si="267"/>
        <v>No Reporta</v>
      </c>
      <c r="F2346" s="194" t="str">
        <f>+'Información ELECTRO PUNO'!E2326</f>
        <v>MT</v>
      </c>
      <c r="G2346" s="194">
        <f>+'Información ELECTRO PUNO'!G2326</f>
        <v>13</v>
      </c>
      <c r="H2346" s="9" t="str">
        <f t="shared" si="268"/>
        <v>Poste</v>
      </c>
      <c r="I2346" s="194" t="str">
        <f>+'Información ELECTRO PUNO'!F2326</f>
        <v>Concreto Armado C</v>
      </c>
      <c r="J2346" s="194" t="str">
        <f>+'Información ELECTRO PUNO'!B2326</f>
        <v>PPC20</v>
      </c>
      <c r="K2346" s="9" t="str">
        <f t="shared" si="270"/>
        <v>POSTE DE CONCRETO ARMADO DE 13/400/150/345</v>
      </c>
      <c r="L2346" s="139">
        <f t="shared" si="271"/>
        <v>0.54</v>
      </c>
    </row>
    <row r="2347" spans="1:12" x14ac:dyDescent="0.25">
      <c r="A2347" s="193">
        <f>+'Información ELECTRO PUNO'!A2327</f>
        <v>2326</v>
      </c>
      <c r="B2347" s="26" t="str">
        <f t="shared" si="269"/>
        <v>MOD_INV_2018</v>
      </c>
      <c r="C2347" s="9" t="str">
        <f t="shared" si="265"/>
        <v>Puno</v>
      </c>
      <c r="D2347" s="9" t="str">
        <f t="shared" si="266"/>
        <v>No Reporta</v>
      </c>
      <c r="E2347" s="9" t="str">
        <f t="shared" si="267"/>
        <v>No Reporta</v>
      </c>
      <c r="F2347" s="194" t="str">
        <f>+'Información ELECTRO PUNO'!E2327</f>
        <v>AT</v>
      </c>
      <c r="G2347" s="194">
        <f>+'Información ELECTRO PUNO'!G2327</f>
        <v>18</v>
      </c>
      <c r="H2347" s="9" t="str">
        <f t="shared" si="268"/>
        <v>Poste</v>
      </c>
      <c r="I2347" s="194" t="str">
        <f>+'Información ELECTRO PUNO'!F2327</f>
        <v>Metalico</v>
      </c>
      <c r="J2347" s="194" t="str">
        <f>+'Información ELECTRO PUNO'!B2327</f>
        <v>PA18/2400</v>
      </c>
      <c r="K2347" s="9" t="str">
        <f t="shared" si="270"/>
        <v>1 Poste autosoportable de acero (18/2400) de suspensión (25°) Tipo SU21-18</v>
      </c>
      <c r="L2347" s="139">
        <f t="shared" si="271"/>
        <v>10.91</v>
      </c>
    </row>
    <row r="2348" spans="1:12" x14ac:dyDescent="0.25">
      <c r="A2348" s="193">
        <f>+'Información ELECTRO PUNO'!A2328</f>
        <v>2327</v>
      </c>
      <c r="B2348" s="26" t="str">
        <f t="shared" si="269"/>
        <v>MOD_INV_2018</v>
      </c>
      <c r="C2348" s="9" t="str">
        <f t="shared" si="265"/>
        <v>Puno</v>
      </c>
      <c r="D2348" s="9" t="str">
        <f t="shared" si="266"/>
        <v>No Reporta</v>
      </c>
      <c r="E2348" s="9" t="str">
        <f t="shared" si="267"/>
        <v>No Reporta</v>
      </c>
      <c r="F2348" s="194" t="str">
        <f>+'Información ELECTRO PUNO'!E2328</f>
        <v>AT</v>
      </c>
      <c r="G2348" s="194">
        <f>+'Información ELECTRO PUNO'!G2328</f>
        <v>18</v>
      </c>
      <c r="H2348" s="9" t="str">
        <f t="shared" si="268"/>
        <v>Poste</v>
      </c>
      <c r="I2348" s="194" t="str">
        <f>+'Información ELECTRO PUNO'!F2328</f>
        <v>Metalico</v>
      </c>
      <c r="J2348" s="194" t="str">
        <f>+'Información ELECTRO PUNO'!B2328</f>
        <v>PA18/2400</v>
      </c>
      <c r="K2348" s="9" t="str">
        <f t="shared" si="270"/>
        <v>1 Poste autosoportable de acero (18/2400) de suspensión (25°) Tipo SU21-18</v>
      </c>
      <c r="L2348" s="139">
        <f t="shared" si="271"/>
        <v>10.91</v>
      </c>
    </row>
    <row r="2349" spans="1:12" x14ac:dyDescent="0.25">
      <c r="A2349" s="193">
        <f>+'Información ELECTRO PUNO'!A2329</f>
        <v>2328</v>
      </c>
      <c r="B2349" s="26" t="str">
        <f t="shared" si="269"/>
        <v>MOD_INV_2018</v>
      </c>
      <c r="C2349" s="9" t="str">
        <f t="shared" si="265"/>
        <v>Puno</v>
      </c>
      <c r="D2349" s="9" t="str">
        <f t="shared" si="266"/>
        <v>No Reporta</v>
      </c>
      <c r="E2349" s="9" t="str">
        <f t="shared" si="267"/>
        <v>No Reporta</v>
      </c>
      <c r="F2349" s="194" t="str">
        <f>+'Información ELECTRO PUNO'!E2329</f>
        <v>AT</v>
      </c>
      <c r="G2349" s="194">
        <f>+'Información ELECTRO PUNO'!G2329</f>
        <v>18</v>
      </c>
      <c r="H2349" s="9" t="str">
        <f t="shared" si="268"/>
        <v>Poste</v>
      </c>
      <c r="I2349" s="194" t="str">
        <f>+'Información ELECTRO PUNO'!F2329</f>
        <v>Metalico</v>
      </c>
      <c r="J2349" s="194" t="str">
        <f>+'Información ELECTRO PUNO'!B2329</f>
        <v>PA18/2400</v>
      </c>
      <c r="K2349" s="9" t="str">
        <f t="shared" si="270"/>
        <v>1 Poste autosoportable de acero (18/2400) de suspensión (25°) Tipo SU21-18</v>
      </c>
      <c r="L2349" s="139">
        <f t="shared" si="271"/>
        <v>10.91</v>
      </c>
    </row>
    <row r="2350" spans="1:12" x14ac:dyDescent="0.25">
      <c r="A2350" s="193">
        <f>+'Información ELECTRO PUNO'!A2330</f>
        <v>2329</v>
      </c>
      <c r="B2350" s="26" t="str">
        <f t="shared" si="269"/>
        <v>MOD_INV_2018</v>
      </c>
      <c r="C2350" s="9" t="str">
        <f t="shared" si="265"/>
        <v>Puno</v>
      </c>
      <c r="D2350" s="9" t="str">
        <f t="shared" si="266"/>
        <v>No Reporta</v>
      </c>
      <c r="E2350" s="9" t="str">
        <f t="shared" si="267"/>
        <v>No Reporta</v>
      </c>
      <c r="F2350" s="194" t="str">
        <f>+'Información ELECTRO PUNO'!E2330</f>
        <v>AT</v>
      </c>
      <c r="G2350" s="194">
        <f>+'Información ELECTRO PUNO'!G2330</f>
        <v>18</v>
      </c>
      <c r="H2350" s="9" t="str">
        <f t="shared" si="268"/>
        <v>Poste</v>
      </c>
      <c r="I2350" s="194" t="str">
        <f>+'Información ELECTRO PUNO'!F2330</f>
        <v>Metalico</v>
      </c>
      <c r="J2350" s="194" t="str">
        <f>+'Información ELECTRO PUNO'!B2330</f>
        <v>PA18/2400</v>
      </c>
      <c r="K2350" s="9" t="str">
        <f t="shared" si="270"/>
        <v>1 Poste autosoportable de acero (18/2400) de suspensión (25°) Tipo SU21-18</v>
      </c>
      <c r="L2350" s="139">
        <f t="shared" si="271"/>
        <v>10.91</v>
      </c>
    </row>
    <row r="2351" spans="1:12" x14ac:dyDescent="0.25">
      <c r="A2351" s="193">
        <f>+'Información ELECTRO PUNO'!A2331</f>
        <v>2330</v>
      </c>
      <c r="B2351" s="26" t="str">
        <f t="shared" si="269"/>
        <v>MOD_INV_2018</v>
      </c>
      <c r="C2351" s="9" t="str">
        <f t="shared" si="265"/>
        <v>Puno</v>
      </c>
      <c r="D2351" s="9" t="str">
        <f t="shared" si="266"/>
        <v>No Reporta</v>
      </c>
      <c r="E2351" s="9" t="str">
        <f t="shared" si="267"/>
        <v>No Reporta</v>
      </c>
      <c r="F2351" s="194" t="str">
        <f>+'Información ELECTRO PUNO'!E2331</f>
        <v>AT</v>
      </c>
      <c r="G2351" s="194">
        <f>+'Información ELECTRO PUNO'!G2331</f>
        <v>18</v>
      </c>
      <c r="H2351" s="9" t="str">
        <f t="shared" si="268"/>
        <v>Poste</v>
      </c>
      <c r="I2351" s="194" t="str">
        <f>+'Información ELECTRO PUNO'!F2331</f>
        <v>Metalico</v>
      </c>
      <c r="J2351" s="194" t="str">
        <f>+'Información ELECTRO PUNO'!B2331</f>
        <v>PA18/2400</v>
      </c>
      <c r="K2351" s="9" t="str">
        <f t="shared" si="270"/>
        <v>1 Poste autosoportable de acero (18/2400) de suspensión (25°) Tipo SU21-18</v>
      </c>
      <c r="L2351" s="139">
        <f t="shared" si="271"/>
        <v>10.91</v>
      </c>
    </row>
    <row r="2352" spans="1:12" x14ac:dyDescent="0.25">
      <c r="A2352" s="193">
        <f>+'Información ELECTRO PUNO'!A2332</f>
        <v>2331</v>
      </c>
      <c r="B2352" s="26" t="str">
        <f t="shared" si="269"/>
        <v>MOD_INV_2018</v>
      </c>
      <c r="C2352" s="9" t="str">
        <f t="shared" si="265"/>
        <v>Puno</v>
      </c>
      <c r="D2352" s="9" t="str">
        <f t="shared" si="266"/>
        <v>No Reporta</v>
      </c>
      <c r="E2352" s="9" t="str">
        <f t="shared" si="267"/>
        <v>No Reporta</v>
      </c>
      <c r="F2352" s="194" t="str">
        <f>+'Información ELECTRO PUNO'!E2332</f>
        <v>AT</v>
      </c>
      <c r="G2352" s="194">
        <f>+'Información ELECTRO PUNO'!G2332</f>
        <v>18</v>
      </c>
      <c r="H2352" s="9" t="str">
        <f t="shared" si="268"/>
        <v>Poste</v>
      </c>
      <c r="I2352" s="194" t="str">
        <f>+'Información ELECTRO PUNO'!F2332</f>
        <v>Metalico</v>
      </c>
      <c r="J2352" s="194" t="str">
        <f>+'Información ELECTRO PUNO'!B2332</f>
        <v>PA18/2400</v>
      </c>
      <c r="K2352" s="9" t="str">
        <f t="shared" si="270"/>
        <v>1 Poste autosoportable de acero (18/2400) de suspensión (25°) Tipo SU21-18</v>
      </c>
      <c r="L2352" s="139">
        <f t="shared" si="271"/>
        <v>10.91</v>
      </c>
    </row>
    <row r="2353" spans="1:12" x14ac:dyDescent="0.25">
      <c r="A2353" s="193">
        <f>+'Información ELECTRO PUNO'!A2333</f>
        <v>2332</v>
      </c>
      <c r="B2353" s="26" t="str">
        <f t="shared" si="269"/>
        <v>MOD_INV_2018</v>
      </c>
      <c r="C2353" s="9" t="str">
        <f t="shared" si="265"/>
        <v>Puno</v>
      </c>
      <c r="D2353" s="9" t="str">
        <f t="shared" si="266"/>
        <v>No Reporta</v>
      </c>
      <c r="E2353" s="9" t="str">
        <f t="shared" si="267"/>
        <v>No Reporta</v>
      </c>
      <c r="F2353" s="194" t="str">
        <f>+'Información ELECTRO PUNO'!E2333</f>
        <v>AT</v>
      </c>
      <c r="G2353" s="194">
        <f>+'Información ELECTRO PUNO'!G2333</f>
        <v>18</v>
      </c>
      <c r="H2353" s="9" t="str">
        <f t="shared" si="268"/>
        <v>Poste</v>
      </c>
      <c r="I2353" s="194" t="str">
        <f>+'Información ELECTRO PUNO'!F2333</f>
        <v>Metalico</v>
      </c>
      <c r="J2353" s="194" t="str">
        <f>+'Información ELECTRO PUNO'!B2333</f>
        <v>PA18/2400</v>
      </c>
      <c r="K2353" s="9" t="str">
        <f t="shared" si="270"/>
        <v>1 Poste autosoportable de acero (18/2400) de suspensión (25°) Tipo SU21-18</v>
      </c>
      <c r="L2353" s="139">
        <f t="shared" si="271"/>
        <v>10.91</v>
      </c>
    </row>
    <row r="2354" spans="1:12" x14ac:dyDescent="0.25">
      <c r="A2354" s="193">
        <f>+'Información ELECTRO PUNO'!A2334</f>
        <v>2333</v>
      </c>
      <c r="B2354" s="26" t="str">
        <f t="shared" si="269"/>
        <v>MOD_INV_2018</v>
      </c>
      <c r="C2354" s="9" t="str">
        <f t="shared" si="265"/>
        <v>Puno</v>
      </c>
      <c r="D2354" s="9" t="str">
        <f t="shared" si="266"/>
        <v>No Reporta</v>
      </c>
      <c r="E2354" s="9" t="str">
        <f t="shared" si="267"/>
        <v>No Reporta</v>
      </c>
      <c r="F2354" s="194" t="str">
        <f>+'Información ELECTRO PUNO'!E2334</f>
        <v>AT</v>
      </c>
      <c r="G2354" s="194">
        <f>+'Información ELECTRO PUNO'!G2334</f>
        <v>18</v>
      </c>
      <c r="H2354" s="9" t="str">
        <f t="shared" si="268"/>
        <v>Poste</v>
      </c>
      <c r="I2354" s="194" t="str">
        <f>+'Información ELECTRO PUNO'!F2334</f>
        <v>Metalico</v>
      </c>
      <c r="J2354" s="194" t="str">
        <f>+'Información ELECTRO PUNO'!B2334</f>
        <v>PA18/2400</v>
      </c>
      <c r="K2354" s="9" t="str">
        <f t="shared" si="270"/>
        <v>1 Poste autosoportable de acero (18/2400) de suspensión (25°) Tipo SU21-18</v>
      </c>
      <c r="L2354" s="139">
        <f t="shared" si="271"/>
        <v>10.91</v>
      </c>
    </row>
    <row r="2355" spans="1:12" x14ac:dyDescent="0.25">
      <c r="A2355" s="193">
        <f>+'Información ELECTRO PUNO'!A2335</f>
        <v>2334</v>
      </c>
      <c r="B2355" s="26" t="str">
        <f t="shared" si="269"/>
        <v>MOD_INV_2018</v>
      </c>
      <c r="C2355" s="9" t="str">
        <f t="shared" si="265"/>
        <v>Puno</v>
      </c>
      <c r="D2355" s="9" t="str">
        <f t="shared" si="266"/>
        <v>No Reporta</v>
      </c>
      <c r="E2355" s="9" t="str">
        <f t="shared" si="267"/>
        <v>No Reporta</v>
      </c>
      <c r="F2355" s="194" t="str">
        <f>+'Información ELECTRO PUNO'!E2335</f>
        <v>AT</v>
      </c>
      <c r="G2355" s="194">
        <f>+'Información ELECTRO PUNO'!G2335</f>
        <v>18</v>
      </c>
      <c r="H2355" s="9" t="str">
        <f t="shared" si="268"/>
        <v>Poste</v>
      </c>
      <c r="I2355" s="194" t="str">
        <f>+'Información ELECTRO PUNO'!F2335</f>
        <v>Metalico</v>
      </c>
      <c r="J2355" s="194" t="str">
        <f>+'Información ELECTRO PUNO'!B2335</f>
        <v>PA18/2400</v>
      </c>
      <c r="K2355" s="9" t="str">
        <f t="shared" si="270"/>
        <v>1 Poste autosoportable de acero (18/2400) de suspensión (25°) Tipo SU21-18</v>
      </c>
      <c r="L2355" s="139">
        <f t="shared" si="271"/>
        <v>10.91</v>
      </c>
    </row>
    <row r="2356" spans="1:12" x14ac:dyDescent="0.25">
      <c r="A2356" s="193">
        <f>+'Información ELECTRO PUNO'!A2336</f>
        <v>2335</v>
      </c>
      <c r="B2356" s="26" t="str">
        <f t="shared" si="269"/>
        <v>MOD_INV_2018</v>
      </c>
      <c r="C2356" s="9" t="str">
        <f t="shared" si="265"/>
        <v>Puno</v>
      </c>
      <c r="D2356" s="9" t="str">
        <f t="shared" si="266"/>
        <v>No Reporta</v>
      </c>
      <c r="E2356" s="9" t="str">
        <f t="shared" si="267"/>
        <v>No Reporta</v>
      </c>
      <c r="F2356" s="194" t="str">
        <f>+'Información ELECTRO PUNO'!E2336</f>
        <v>AT</v>
      </c>
      <c r="G2356" s="194">
        <f>+'Información ELECTRO PUNO'!G2336</f>
        <v>18</v>
      </c>
      <c r="H2356" s="9" t="str">
        <f t="shared" si="268"/>
        <v>Poste</v>
      </c>
      <c r="I2356" s="194" t="str">
        <f>+'Información ELECTRO PUNO'!F2336</f>
        <v>Metalico</v>
      </c>
      <c r="J2356" s="194" t="str">
        <f>+'Información ELECTRO PUNO'!B2336</f>
        <v>PA18/2400</v>
      </c>
      <c r="K2356" s="9" t="str">
        <f t="shared" si="270"/>
        <v>1 Poste autosoportable de acero (18/2400) de suspensión (25°) Tipo SU21-18</v>
      </c>
      <c r="L2356" s="139">
        <f t="shared" si="271"/>
        <v>10.91</v>
      </c>
    </row>
    <row r="2357" spans="1:12" x14ac:dyDescent="0.25">
      <c r="A2357" s="193">
        <f>+'Información ELECTRO PUNO'!A2337</f>
        <v>2336</v>
      </c>
      <c r="B2357" s="26" t="str">
        <f t="shared" si="269"/>
        <v>MOD_INV_2018</v>
      </c>
      <c r="C2357" s="9" t="str">
        <f t="shared" si="265"/>
        <v>Puno</v>
      </c>
      <c r="D2357" s="9" t="str">
        <f t="shared" si="266"/>
        <v>No Reporta</v>
      </c>
      <c r="E2357" s="9" t="str">
        <f t="shared" si="267"/>
        <v>No Reporta</v>
      </c>
      <c r="F2357" s="194" t="str">
        <f>+'Información ELECTRO PUNO'!E2337</f>
        <v>AT</v>
      </c>
      <c r="G2357" s="194">
        <f>+'Información ELECTRO PUNO'!G2337</f>
        <v>18</v>
      </c>
      <c r="H2357" s="9" t="str">
        <f t="shared" si="268"/>
        <v>Poste</v>
      </c>
      <c r="I2357" s="194" t="str">
        <f>+'Información ELECTRO PUNO'!F2337</f>
        <v>Metalico</v>
      </c>
      <c r="J2357" s="194" t="str">
        <f>+'Información ELECTRO PUNO'!B2337</f>
        <v>PA18/2400</v>
      </c>
      <c r="K2357" s="9" t="str">
        <f t="shared" si="270"/>
        <v>1 Poste autosoportable de acero (18/2400) de suspensión (25°) Tipo SU21-18</v>
      </c>
      <c r="L2357" s="139">
        <f t="shared" si="271"/>
        <v>10.91</v>
      </c>
    </row>
    <row r="2358" spans="1:12" x14ac:dyDescent="0.25">
      <c r="A2358" s="193">
        <f>+'Información ELECTRO PUNO'!A2338</f>
        <v>2337</v>
      </c>
      <c r="B2358" s="26" t="str">
        <f t="shared" si="269"/>
        <v>MOD_INV_2018</v>
      </c>
      <c r="C2358" s="9" t="str">
        <f t="shared" si="265"/>
        <v>Puno</v>
      </c>
      <c r="D2358" s="9" t="str">
        <f t="shared" si="266"/>
        <v>No Reporta</v>
      </c>
      <c r="E2358" s="9" t="str">
        <f t="shared" si="267"/>
        <v>No Reporta</v>
      </c>
      <c r="F2358" s="194" t="str">
        <f>+'Información ELECTRO PUNO'!E2338</f>
        <v>AT</v>
      </c>
      <c r="G2358" s="194">
        <f>+'Información ELECTRO PUNO'!G2338</f>
        <v>18</v>
      </c>
      <c r="H2358" s="9" t="str">
        <f t="shared" si="268"/>
        <v>Poste</v>
      </c>
      <c r="I2358" s="194" t="str">
        <f>+'Información ELECTRO PUNO'!F2338</f>
        <v>Metalico</v>
      </c>
      <c r="J2358" s="194" t="str">
        <f>+'Información ELECTRO PUNO'!B2338</f>
        <v>PA18/2400</v>
      </c>
      <c r="K2358" s="9" t="str">
        <f t="shared" si="270"/>
        <v>1 Poste autosoportable de acero (18/2400) de suspensión (25°) Tipo SU21-18</v>
      </c>
      <c r="L2358" s="139">
        <f t="shared" si="271"/>
        <v>10.91</v>
      </c>
    </row>
    <row r="2359" spans="1:12" x14ac:dyDescent="0.25">
      <c r="A2359" s="193">
        <f>+'Información ELECTRO PUNO'!A2339</f>
        <v>2338</v>
      </c>
      <c r="B2359" s="26" t="str">
        <f t="shared" si="269"/>
        <v>MOD_INV_2018</v>
      </c>
      <c r="C2359" s="9" t="str">
        <f t="shared" si="265"/>
        <v>Puno</v>
      </c>
      <c r="D2359" s="9" t="str">
        <f t="shared" si="266"/>
        <v>No Reporta</v>
      </c>
      <c r="E2359" s="9" t="str">
        <f t="shared" si="267"/>
        <v>No Reporta</v>
      </c>
      <c r="F2359" s="194" t="str">
        <f>+'Información ELECTRO PUNO'!E2339</f>
        <v>AT</v>
      </c>
      <c r="G2359" s="194">
        <f>+'Información ELECTRO PUNO'!G2339</f>
        <v>18</v>
      </c>
      <c r="H2359" s="9" t="str">
        <f t="shared" si="268"/>
        <v>Poste</v>
      </c>
      <c r="I2359" s="194" t="str">
        <f>+'Información ELECTRO PUNO'!F2339</f>
        <v>Metalico</v>
      </c>
      <c r="J2359" s="194" t="str">
        <f>+'Información ELECTRO PUNO'!B2339</f>
        <v>PA18/2400</v>
      </c>
      <c r="K2359" s="9" t="str">
        <f t="shared" si="270"/>
        <v>1 Poste autosoportable de acero (18/2400) de suspensión (25°) Tipo SU21-18</v>
      </c>
      <c r="L2359" s="139">
        <f t="shared" si="271"/>
        <v>10.91</v>
      </c>
    </row>
    <row r="2360" spans="1:12" x14ac:dyDescent="0.25">
      <c r="A2360" s="193">
        <f>+'Información ELECTRO PUNO'!A2340</f>
        <v>2339</v>
      </c>
      <c r="B2360" s="26" t="str">
        <f t="shared" si="269"/>
        <v>MOD_INV_2018</v>
      </c>
      <c r="C2360" s="9" t="str">
        <f t="shared" si="265"/>
        <v>Puno</v>
      </c>
      <c r="D2360" s="9" t="str">
        <f t="shared" si="266"/>
        <v>No Reporta</v>
      </c>
      <c r="E2360" s="9" t="str">
        <f t="shared" si="267"/>
        <v>No Reporta</v>
      </c>
      <c r="F2360" s="194" t="str">
        <f>+'Información ELECTRO PUNO'!E2340</f>
        <v>AT</v>
      </c>
      <c r="G2360" s="194">
        <f>+'Información ELECTRO PUNO'!G2340</f>
        <v>18</v>
      </c>
      <c r="H2360" s="9" t="str">
        <f t="shared" si="268"/>
        <v>Poste</v>
      </c>
      <c r="I2360" s="194" t="str">
        <f>+'Información ELECTRO PUNO'!F2340</f>
        <v>Metalico</v>
      </c>
      <c r="J2360" s="194" t="str">
        <f>+'Información ELECTRO PUNO'!B2340</f>
        <v>PA18/2400</v>
      </c>
      <c r="K2360" s="9" t="str">
        <f t="shared" si="270"/>
        <v>1 Poste autosoportable de acero (18/2400) de suspensión (25°) Tipo SU21-18</v>
      </c>
      <c r="L2360" s="139">
        <f t="shared" si="271"/>
        <v>10.91</v>
      </c>
    </row>
    <row r="2361" spans="1:12" x14ac:dyDescent="0.25">
      <c r="A2361" s="193">
        <f>+'Información ELECTRO PUNO'!A2341</f>
        <v>2340</v>
      </c>
      <c r="B2361" s="26" t="str">
        <f t="shared" si="269"/>
        <v>MOD_INV_2018</v>
      </c>
      <c r="C2361" s="9" t="str">
        <f t="shared" si="265"/>
        <v>Puno</v>
      </c>
      <c r="D2361" s="9" t="str">
        <f t="shared" si="266"/>
        <v>No Reporta</v>
      </c>
      <c r="E2361" s="9" t="str">
        <f t="shared" si="267"/>
        <v>No Reporta</v>
      </c>
      <c r="F2361" s="194" t="str">
        <f>+'Información ELECTRO PUNO'!E2341</f>
        <v>AT</v>
      </c>
      <c r="G2361" s="194">
        <f>+'Información ELECTRO PUNO'!G2341</f>
        <v>18</v>
      </c>
      <c r="H2361" s="9" t="str">
        <f t="shared" si="268"/>
        <v>Poste</v>
      </c>
      <c r="I2361" s="194" t="str">
        <f>+'Información ELECTRO PUNO'!F2341</f>
        <v>Metalico</v>
      </c>
      <c r="J2361" s="194" t="str">
        <f>+'Información ELECTRO PUNO'!B2341</f>
        <v>PA18/2400</v>
      </c>
      <c r="K2361" s="9" t="str">
        <f t="shared" si="270"/>
        <v>1 Poste autosoportable de acero (18/2400) de suspensión (25°) Tipo SU21-18</v>
      </c>
      <c r="L2361" s="139">
        <f t="shared" si="271"/>
        <v>10.91</v>
      </c>
    </row>
    <row r="2362" spans="1:12" x14ac:dyDescent="0.25">
      <c r="A2362" s="193">
        <f>+'Información ELECTRO PUNO'!A2342</f>
        <v>2341</v>
      </c>
      <c r="B2362" s="26" t="str">
        <f t="shared" si="269"/>
        <v>MOD_INV_2018</v>
      </c>
      <c r="C2362" s="9" t="str">
        <f t="shared" si="265"/>
        <v>Puno</v>
      </c>
      <c r="D2362" s="9" t="str">
        <f t="shared" si="266"/>
        <v>No Reporta</v>
      </c>
      <c r="E2362" s="9" t="str">
        <f t="shared" si="267"/>
        <v>No Reporta</v>
      </c>
      <c r="F2362" s="194" t="str">
        <f>+'Información ELECTRO PUNO'!E2342</f>
        <v>AT</v>
      </c>
      <c r="G2362" s="194">
        <f>+'Información ELECTRO PUNO'!G2342</f>
        <v>18</v>
      </c>
      <c r="H2362" s="9" t="str">
        <f t="shared" si="268"/>
        <v>Poste</v>
      </c>
      <c r="I2362" s="194" t="str">
        <f>+'Información ELECTRO PUNO'!F2342</f>
        <v>Metalico</v>
      </c>
      <c r="J2362" s="194" t="str">
        <f>+'Información ELECTRO PUNO'!B2342</f>
        <v>PA18/2400</v>
      </c>
      <c r="K2362" s="9" t="str">
        <f t="shared" si="270"/>
        <v>1 Poste autosoportable de acero (18/2400) de suspensión (25°) Tipo SU21-18</v>
      </c>
      <c r="L2362" s="139">
        <f t="shared" si="271"/>
        <v>10.91</v>
      </c>
    </row>
    <row r="2363" spans="1:12" x14ac:dyDescent="0.25">
      <c r="A2363" s="193">
        <f>+'Información ELECTRO PUNO'!A2343</f>
        <v>2342</v>
      </c>
      <c r="B2363" s="26" t="str">
        <f t="shared" si="269"/>
        <v>MOD_INV_2018</v>
      </c>
      <c r="C2363" s="9" t="str">
        <f t="shared" si="265"/>
        <v>Puno</v>
      </c>
      <c r="D2363" s="9" t="str">
        <f t="shared" si="266"/>
        <v>No Reporta</v>
      </c>
      <c r="E2363" s="9" t="str">
        <f t="shared" si="267"/>
        <v>No Reporta</v>
      </c>
      <c r="F2363" s="194" t="str">
        <f>+'Información ELECTRO PUNO'!E2343</f>
        <v>AT</v>
      </c>
      <c r="G2363" s="194">
        <f>+'Información ELECTRO PUNO'!G2343</f>
        <v>18</v>
      </c>
      <c r="H2363" s="9" t="str">
        <f t="shared" si="268"/>
        <v>Poste</v>
      </c>
      <c r="I2363" s="194" t="str">
        <f>+'Información ELECTRO PUNO'!F2343</f>
        <v>Metalico</v>
      </c>
      <c r="J2363" s="194" t="str">
        <f>+'Información ELECTRO PUNO'!B2343</f>
        <v>PA18/2400</v>
      </c>
      <c r="K2363" s="9" t="str">
        <f t="shared" si="270"/>
        <v>1 Poste autosoportable de acero (18/2400) de suspensión (25°) Tipo SU21-18</v>
      </c>
      <c r="L2363" s="139">
        <f t="shared" si="271"/>
        <v>10.91</v>
      </c>
    </row>
    <row r="2364" spans="1:12" x14ac:dyDescent="0.25">
      <c r="A2364" s="193">
        <f>+'Información ELECTRO PUNO'!A2344</f>
        <v>2343</v>
      </c>
      <c r="B2364" s="26" t="str">
        <f t="shared" si="269"/>
        <v>MOD_INV_2018</v>
      </c>
      <c r="C2364" s="9" t="str">
        <f t="shared" si="265"/>
        <v>Puno</v>
      </c>
      <c r="D2364" s="9" t="str">
        <f t="shared" si="266"/>
        <v>No Reporta</v>
      </c>
      <c r="E2364" s="9" t="str">
        <f t="shared" si="267"/>
        <v>No Reporta</v>
      </c>
      <c r="F2364" s="194" t="str">
        <f>+'Información ELECTRO PUNO'!E2344</f>
        <v>AT</v>
      </c>
      <c r="G2364" s="194">
        <f>+'Información ELECTRO PUNO'!G2344</f>
        <v>18</v>
      </c>
      <c r="H2364" s="9" t="str">
        <f t="shared" si="268"/>
        <v>Poste</v>
      </c>
      <c r="I2364" s="194" t="str">
        <f>+'Información ELECTRO PUNO'!F2344</f>
        <v>Metalico</v>
      </c>
      <c r="J2364" s="194" t="str">
        <f>+'Información ELECTRO PUNO'!B2344</f>
        <v>PA18/2400</v>
      </c>
      <c r="K2364" s="9" t="str">
        <f t="shared" si="270"/>
        <v>1 Poste autosoportable de acero (18/2400) de suspensión (25°) Tipo SU21-18</v>
      </c>
      <c r="L2364" s="139">
        <f t="shared" si="271"/>
        <v>10.91</v>
      </c>
    </row>
    <row r="2365" spans="1:12" x14ac:dyDescent="0.25">
      <c r="A2365" s="193">
        <f>+'Información ELECTRO PUNO'!A2345</f>
        <v>2344</v>
      </c>
      <c r="B2365" s="26" t="str">
        <f t="shared" si="269"/>
        <v>MOD_INV_2018</v>
      </c>
      <c r="C2365" s="9" t="str">
        <f t="shared" si="265"/>
        <v>Puno</v>
      </c>
      <c r="D2365" s="9" t="str">
        <f t="shared" si="266"/>
        <v>No Reporta</v>
      </c>
      <c r="E2365" s="9" t="str">
        <f t="shared" si="267"/>
        <v>No Reporta</v>
      </c>
      <c r="F2365" s="194" t="str">
        <f>+'Información ELECTRO PUNO'!E2345</f>
        <v>AT</v>
      </c>
      <c r="G2365" s="194">
        <f>+'Información ELECTRO PUNO'!G2345</f>
        <v>18</v>
      </c>
      <c r="H2365" s="9" t="str">
        <f t="shared" si="268"/>
        <v>Poste</v>
      </c>
      <c r="I2365" s="194" t="str">
        <f>+'Información ELECTRO PUNO'!F2345</f>
        <v>Metalico</v>
      </c>
      <c r="J2365" s="194" t="str">
        <f>+'Información ELECTRO PUNO'!B2345</f>
        <v>PA18/2400</v>
      </c>
      <c r="K2365" s="9" t="str">
        <f t="shared" si="270"/>
        <v>1 Poste autosoportable de acero (18/2400) de suspensión (25°) Tipo SU21-18</v>
      </c>
      <c r="L2365" s="139">
        <f t="shared" si="271"/>
        <v>10.91</v>
      </c>
    </row>
    <row r="2366" spans="1:12" x14ac:dyDescent="0.25">
      <c r="A2366" s="193">
        <f>+'Información ELECTRO PUNO'!A2346</f>
        <v>2345</v>
      </c>
      <c r="B2366" s="26" t="str">
        <f t="shared" si="269"/>
        <v>MOD_INV_2018</v>
      </c>
      <c r="C2366" s="9" t="str">
        <f t="shared" si="265"/>
        <v>Puno</v>
      </c>
      <c r="D2366" s="9" t="str">
        <f t="shared" si="266"/>
        <v>No Reporta</v>
      </c>
      <c r="E2366" s="9" t="str">
        <f t="shared" si="267"/>
        <v>No Reporta</v>
      </c>
      <c r="F2366" s="194" t="str">
        <f>+'Información ELECTRO PUNO'!E2346</f>
        <v>AT</v>
      </c>
      <c r="G2366" s="194">
        <f>+'Información ELECTRO PUNO'!G2346</f>
        <v>18</v>
      </c>
      <c r="H2366" s="9" t="str">
        <f t="shared" si="268"/>
        <v>Poste</v>
      </c>
      <c r="I2366" s="194" t="str">
        <f>+'Información ELECTRO PUNO'!F2346</f>
        <v>Metalico</v>
      </c>
      <c r="J2366" s="194" t="str">
        <f>+'Información ELECTRO PUNO'!B2346</f>
        <v>PA18/2400</v>
      </c>
      <c r="K2366" s="9" t="str">
        <f t="shared" si="270"/>
        <v>1 Poste autosoportable de acero (18/2400) de suspensión (25°) Tipo SU21-18</v>
      </c>
      <c r="L2366" s="139">
        <f t="shared" si="271"/>
        <v>10.91</v>
      </c>
    </row>
    <row r="2367" spans="1:12" x14ac:dyDescent="0.25">
      <c r="A2367" s="193">
        <f>+'Información ELECTRO PUNO'!A2347</f>
        <v>2346</v>
      </c>
      <c r="B2367" s="26" t="str">
        <f t="shared" si="269"/>
        <v>MOD_INV_2018</v>
      </c>
      <c r="C2367" s="9" t="str">
        <f t="shared" si="265"/>
        <v>Puno</v>
      </c>
      <c r="D2367" s="9" t="str">
        <f t="shared" si="266"/>
        <v>No Reporta</v>
      </c>
      <c r="E2367" s="9" t="str">
        <f t="shared" si="267"/>
        <v>No Reporta</v>
      </c>
      <c r="F2367" s="194" t="str">
        <f>+'Información ELECTRO PUNO'!E2347</f>
        <v>AT</v>
      </c>
      <c r="G2367" s="194">
        <f>+'Información ELECTRO PUNO'!G2347</f>
        <v>18</v>
      </c>
      <c r="H2367" s="9" t="str">
        <f t="shared" si="268"/>
        <v>Poste</v>
      </c>
      <c r="I2367" s="194" t="str">
        <f>+'Información ELECTRO PUNO'!F2347</f>
        <v>Metalico</v>
      </c>
      <c r="J2367" s="194" t="str">
        <f>+'Información ELECTRO PUNO'!B2347</f>
        <v>PA18/2400</v>
      </c>
      <c r="K2367" s="9" t="str">
        <f t="shared" si="270"/>
        <v>1 Poste autosoportable de acero (18/2400) de suspensión (25°) Tipo SU21-18</v>
      </c>
      <c r="L2367" s="139">
        <f t="shared" si="271"/>
        <v>10.91</v>
      </c>
    </row>
    <row r="2368" spans="1:12" x14ac:dyDescent="0.25">
      <c r="A2368" s="193">
        <f>+'Información ELECTRO PUNO'!A2348</f>
        <v>2347</v>
      </c>
      <c r="B2368" s="26" t="str">
        <f t="shared" si="269"/>
        <v>MOD_INV_2018</v>
      </c>
      <c r="C2368" s="9" t="str">
        <f t="shared" si="265"/>
        <v>Puno</v>
      </c>
      <c r="D2368" s="9" t="str">
        <f t="shared" si="266"/>
        <v>No Reporta</v>
      </c>
      <c r="E2368" s="9" t="str">
        <f t="shared" si="267"/>
        <v>No Reporta</v>
      </c>
      <c r="F2368" s="194" t="str">
        <f>+'Información ELECTRO PUNO'!E2348</f>
        <v>AT</v>
      </c>
      <c r="G2368" s="194">
        <f>+'Información ELECTRO PUNO'!G2348</f>
        <v>18</v>
      </c>
      <c r="H2368" s="9" t="str">
        <f t="shared" si="268"/>
        <v>Poste</v>
      </c>
      <c r="I2368" s="194" t="str">
        <f>+'Información ELECTRO PUNO'!F2348</f>
        <v>Metalico</v>
      </c>
      <c r="J2368" s="194" t="str">
        <f>+'Información ELECTRO PUNO'!B2348</f>
        <v>PA18/2400</v>
      </c>
      <c r="K2368" s="9" t="str">
        <f t="shared" si="270"/>
        <v>1 Poste autosoportable de acero (18/2400) de suspensión (25°) Tipo SU21-18</v>
      </c>
      <c r="L2368" s="139">
        <f t="shared" si="271"/>
        <v>10.91</v>
      </c>
    </row>
    <row r="2369" spans="1:12" x14ac:dyDescent="0.25">
      <c r="A2369" s="193">
        <f>+'Información ELECTRO PUNO'!A2349</f>
        <v>2348</v>
      </c>
      <c r="B2369" s="26" t="str">
        <f t="shared" si="269"/>
        <v>MOD_INV_2018</v>
      </c>
      <c r="C2369" s="9" t="str">
        <f t="shared" si="265"/>
        <v>Puno</v>
      </c>
      <c r="D2369" s="9" t="str">
        <f t="shared" si="266"/>
        <v>No Reporta</v>
      </c>
      <c r="E2369" s="9" t="str">
        <f t="shared" si="267"/>
        <v>No Reporta</v>
      </c>
      <c r="F2369" s="194" t="str">
        <f>+'Información ELECTRO PUNO'!E2349</f>
        <v>AT</v>
      </c>
      <c r="G2369" s="194">
        <f>+'Información ELECTRO PUNO'!G2349</f>
        <v>18</v>
      </c>
      <c r="H2369" s="9" t="str">
        <f t="shared" si="268"/>
        <v>Poste</v>
      </c>
      <c r="I2369" s="194" t="str">
        <f>+'Información ELECTRO PUNO'!F2349</f>
        <v>Metalico</v>
      </c>
      <c r="J2369" s="194" t="str">
        <f>+'Información ELECTRO PUNO'!B2349</f>
        <v>PA18/2400</v>
      </c>
      <c r="K2369" s="9" t="str">
        <f t="shared" si="270"/>
        <v>1 Poste autosoportable de acero (18/2400) de suspensión (25°) Tipo SU21-18</v>
      </c>
      <c r="L2369" s="139">
        <f t="shared" si="271"/>
        <v>10.91</v>
      </c>
    </row>
    <row r="2370" spans="1:12" x14ac:dyDescent="0.25">
      <c r="A2370" s="193">
        <f>+'Información ELECTRO PUNO'!A2350</f>
        <v>2349</v>
      </c>
      <c r="B2370" s="26" t="str">
        <f t="shared" si="269"/>
        <v>MOD_INV_2018</v>
      </c>
      <c r="C2370" s="9" t="str">
        <f t="shared" si="265"/>
        <v>Puno</v>
      </c>
      <c r="D2370" s="9" t="str">
        <f t="shared" si="266"/>
        <v>No Reporta</v>
      </c>
      <c r="E2370" s="9" t="str">
        <f t="shared" si="267"/>
        <v>No Reporta</v>
      </c>
      <c r="F2370" s="194" t="str">
        <f>+'Información ELECTRO PUNO'!E2350</f>
        <v>AT</v>
      </c>
      <c r="G2370" s="194">
        <f>+'Información ELECTRO PUNO'!G2350</f>
        <v>18</v>
      </c>
      <c r="H2370" s="9" t="str">
        <f t="shared" si="268"/>
        <v>Poste</v>
      </c>
      <c r="I2370" s="194" t="str">
        <f>+'Información ELECTRO PUNO'!F2350</f>
        <v>Metalico</v>
      </c>
      <c r="J2370" s="194" t="str">
        <f>+'Información ELECTRO PUNO'!B2350</f>
        <v>PA18/2400</v>
      </c>
      <c r="K2370" s="9" t="str">
        <f t="shared" si="270"/>
        <v>1 Poste autosoportable de acero (18/2400) de suspensión (25°) Tipo SU21-18</v>
      </c>
      <c r="L2370" s="139">
        <f t="shared" si="271"/>
        <v>10.91</v>
      </c>
    </row>
    <row r="2371" spans="1:12" x14ac:dyDescent="0.25">
      <c r="A2371" s="193">
        <f>+'Información ELECTRO PUNO'!A2351</f>
        <v>2350</v>
      </c>
      <c r="B2371" s="26" t="str">
        <f t="shared" si="269"/>
        <v>MOD_INV_2018</v>
      </c>
      <c r="C2371" s="9" t="str">
        <f t="shared" si="265"/>
        <v>Puno</v>
      </c>
      <c r="D2371" s="9" t="str">
        <f t="shared" si="266"/>
        <v>No Reporta</v>
      </c>
      <c r="E2371" s="9" t="str">
        <f t="shared" si="267"/>
        <v>No Reporta</v>
      </c>
      <c r="F2371" s="194" t="str">
        <f>+'Información ELECTRO PUNO'!E2351</f>
        <v>AT</v>
      </c>
      <c r="G2371" s="194">
        <f>+'Información ELECTRO PUNO'!G2351</f>
        <v>18</v>
      </c>
      <c r="H2371" s="9" t="str">
        <f t="shared" si="268"/>
        <v>Poste</v>
      </c>
      <c r="I2371" s="194" t="str">
        <f>+'Información ELECTRO PUNO'!F2351</f>
        <v>Metalico</v>
      </c>
      <c r="J2371" s="194" t="str">
        <f>+'Información ELECTRO PUNO'!B2351</f>
        <v>PA18/2400</v>
      </c>
      <c r="K2371" s="9" t="str">
        <f t="shared" si="270"/>
        <v>1 Poste autosoportable de acero (18/2400) de suspensión (25°) Tipo SU21-18</v>
      </c>
      <c r="L2371" s="139">
        <f t="shared" si="271"/>
        <v>10.91</v>
      </c>
    </row>
    <row r="2372" spans="1:12" x14ac:dyDescent="0.25">
      <c r="A2372" s="193">
        <f>+'Información ELECTRO PUNO'!A2352</f>
        <v>2351</v>
      </c>
      <c r="B2372" s="26" t="str">
        <f t="shared" si="269"/>
        <v>MOD_INV_2018</v>
      </c>
      <c r="C2372" s="9" t="str">
        <f t="shared" si="265"/>
        <v>Puno</v>
      </c>
      <c r="D2372" s="9" t="str">
        <f t="shared" si="266"/>
        <v>No Reporta</v>
      </c>
      <c r="E2372" s="9" t="str">
        <f t="shared" si="267"/>
        <v>No Reporta</v>
      </c>
      <c r="F2372" s="194" t="str">
        <f>+'Información ELECTRO PUNO'!E2352</f>
        <v>AT</v>
      </c>
      <c r="G2372" s="194">
        <f>+'Información ELECTRO PUNO'!G2352</f>
        <v>18</v>
      </c>
      <c r="H2372" s="9" t="str">
        <f t="shared" si="268"/>
        <v>Poste</v>
      </c>
      <c r="I2372" s="194" t="str">
        <f>+'Información ELECTRO PUNO'!F2352</f>
        <v>Metalico</v>
      </c>
      <c r="J2372" s="194" t="str">
        <f>+'Información ELECTRO PUNO'!B2352</f>
        <v>PA18/2400</v>
      </c>
      <c r="K2372" s="9" t="str">
        <f t="shared" si="270"/>
        <v>1 Poste autosoportable de acero (18/2400) de suspensión (25°) Tipo SU21-18</v>
      </c>
      <c r="L2372" s="139">
        <f t="shared" si="271"/>
        <v>10.91</v>
      </c>
    </row>
    <row r="2373" spans="1:12" x14ac:dyDescent="0.25">
      <c r="A2373" s="193">
        <f>+'Información ELECTRO PUNO'!A2353</f>
        <v>2352</v>
      </c>
      <c r="B2373" s="26" t="str">
        <f t="shared" si="269"/>
        <v>MOD_INV_2018</v>
      </c>
      <c r="C2373" s="9" t="str">
        <f t="shared" si="265"/>
        <v>Puno</v>
      </c>
      <c r="D2373" s="9" t="str">
        <f t="shared" si="266"/>
        <v>No Reporta</v>
      </c>
      <c r="E2373" s="9" t="str">
        <f t="shared" si="267"/>
        <v>No Reporta</v>
      </c>
      <c r="F2373" s="194" t="str">
        <f>+'Información ELECTRO PUNO'!E2353</f>
        <v>AT</v>
      </c>
      <c r="G2373" s="194">
        <f>+'Información ELECTRO PUNO'!G2353</f>
        <v>18</v>
      </c>
      <c r="H2373" s="9" t="str">
        <f t="shared" si="268"/>
        <v>Poste</v>
      </c>
      <c r="I2373" s="194" t="str">
        <f>+'Información ELECTRO PUNO'!F2353</f>
        <v>Metalico</v>
      </c>
      <c r="J2373" s="194" t="str">
        <f>+'Información ELECTRO PUNO'!B2353</f>
        <v>PA18/2400</v>
      </c>
      <c r="K2373" s="9" t="str">
        <f t="shared" si="270"/>
        <v>1 Poste autosoportable de acero (18/2400) de suspensión (25°) Tipo SU21-18</v>
      </c>
      <c r="L2373" s="139">
        <f t="shared" si="271"/>
        <v>10.91</v>
      </c>
    </row>
    <row r="2374" spans="1:12" x14ac:dyDescent="0.25">
      <c r="A2374" s="193">
        <f>+'Información ELECTRO PUNO'!A2354</f>
        <v>2353</v>
      </c>
      <c r="B2374" s="26" t="str">
        <f t="shared" si="269"/>
        <v>MOD_INV_2018</v>
      </c>
      <c r="C2374" s="9" t="str">
        <f t="shared" si="265"/>
        <v>Puno</v>
      </c>
      <c r="D2374" s="9" t="str">
        <f t="shared" si="266"/>
        <v>No Reporta</v>
      </c>
      <c r="E2374" s="9" t="str">
        <f t="shared" si="267"/>
        <v>No Reporta</v>
      </c>
      <c r="F2374" s="194" t="str">
        <f>+'Información ELECTRO PUNO'!E2354</f>
        <v>AT</v>
      </c>
      <c r="G2374" s="194">
        <f>+'Información ELECTRO PUNO'!G2354</f>
        <v>18</v>
      </c>
      <c r="H2374" s="9" t="str">
        <f t="shared" si="268"/>
        <v>Poste</v>
      </c>
      <c r="I2374" s="194" t="str">
        <f>+'Información ELECTRO PUNO'!F2354</f>
        <v>Metalico</v>
      </c>
      <c r="J2374" s="194" t="str">
        <f>+'Información ELECTRO PUNO'!B2354</f>
        <v>PA18/2400</v>
      </c>
      <c r="K2374" s="9" t="str">
        <f t="shared" si="270"/>
        <v>1 Poste autosoportable de acero (18/2400) de suspensión (25°) Tipo SU21-18</v>
      </c>
      <c r="L2374" s="139">
        <f t="shared" si="271"/>
        <v>10.91</v>
      </c>
    </row>
    <row r="2375" spans="1:12" x14ac:dyDescent="0.25">
      <c r="A2375" s="193">
        <f>+'Información ELECTRO PUNO'!A2355</f>
        <v>2354</v>
      </c>
      <c r="B2375" s="26" t="str">
        <f t="shared" si="269"/>
        <v>MOD_INV_2018</v>
      </c>
      <c r="C2375" s="9" t="str">
        <f t="shared" si="265"/>
        <v>Puno</v>
      </c>
      <c r="D2375" s="9" t="str">
        <f t="shared" si="266"/>
        <v>No Reporta</v>
      </c>
      <c r="E2375" s="9" t="str">
        <f t="shared" si="267"/>
        <v>No Reporta</v>
      </c>
      <c r="F2375" s="194" t="str">
        <f>+'Información ELECTRO PUNO'!E2355</f>
        <v>AT</v>
      </c>
      <c r="G2375" s="194">
        <f>+'Información ELECTRO PUNO'!G2355</f>
        <v>18</v>
      </c>
      <c r="H2375" s="9" t="str">
        <f t="shared" si="268"/>
        <v>Poste</v>
      </c>
      <c r="I2375" s="194" t="str">
        <f>+'Información ELECTRO PUNO'!F2355</f>
        <v>Metalico</v>
      </c>
      <c r="J2375" s="194" t="str">
        <f>+'Información ELECTRO PUNO'!B2355</f>
        <v>PA18/2400</v>
      </c>
      <c r="K2375" s="9" t="str">
        <f t="shared" si="270"/>
        <v>1 Poste autosoportable de acero (18/2400) de suspensión (25°) Tipo SU21-18</v>
      </c>
      <c r="L2375" s="139">
        <f t="shared" si="271"/>
        <v>10.91</v>
      </c>
    </row>
    <row r="2376" spans="1:12" x14ac:dyDescent="0.25">
      <c r="A2376" s="193">
        <f>+'Información ELECTRO PUNO'!A2356</f>
        <v>2355</v>
      </c>
      <c r="B2376" s="26" t="str">
        <f t="shared" si="269"/>
        <v>MOD_INV_2018</v>
      </c>
      <c r="C2376" s="9" t="str">
        <f t="shared" si="265"/>
        <v>Puno</v>
      </c>
      <c r="D2376" s="9" t="str">
        <f t="shared" si="266"/>
        <v>No Reporta</v>
      </c>
      <c r="E2376" s="9" t="str">
        <f t="shared" si="267"/>
        <v>No Reporta</v>
      </c>
      <c r="F2376" s="194" t="str">
        <f>+'Información ELECTRO PUNO'!E2356</f>
        <v>AT</v>
      </c>
      <c r="G2376" s="194">
        <f>+'Información ELECTRO PUNO'!G2356</f>
        <v>18</v>
      </c>
      <c r="H2376" s="9" t="str">
        <f t="shared" si="268"/>
        <v>Poste</v>
      </c>
      <c r="I2376" s="194" t="str">
        <f>+'Información ELECTRO PUNO'!F2356</f>
        <v>Metalico</v>
      </c>
      <c r="J2376" s="194" t="str">
        <f>+'Información ELECTRO PUNO'!B2356</f>
        <v>PA18/2400</v>
      </c>
      <c r="K2376" s="9" t="str">
        <f t="shared" si="270"/>
        <v>1 Poste autosoportable de acero (18/2400) de suspensión (25°) Tipo SU21-18</v>
      </c>
      <c r="L2376" s="139">
        <f t="shared" si="271"/>
        <v>10.91</v>
      </c>
    </row>
    <row r="2377" spans="1:12" x14ac:dyDescent="0.25">
      <c r="A2377" s="193">
        <f>+'Información ELECTRO PUNO'!A2357</f>
        <v>2356</v>
      </c>
      <c r="B2377" s="26" t="str">
        <f t="shared" si="269"/>
        <v>MOD_INV_2018</v>
      </c>
      <c r="C2377" s="9" t="str">
        <f t="shared" si="265"/>
        <v>Puno</v>
      </c>
      <c r="D2377" s="9" t="str">
        <f t="shared" si="266"/>
        <v>No Reporta</v>
      </c>
      <c r="E2377" s="9" t="str">
        <f t="shared" si="267"/>
        <v>No Reporta</v>
      </c>
      <c r="F2377" s="194" t="str">
        <f>+'Información ELECTRO PUNO'!E2357</f>
        <v>AT</v>
      </c>
      <c r="G2377" s="194">
        <f>+'Información ELECTRO PUNO'!G2357</f>
        <v>18</v>
      </c>
      <c r="H2377" s="9" t="str">
        <f t="shared" si="268"/>
        <v>Poste</v>
      </c>
      <c r="I2377" s="194" t="str">
        <f>+'Información ELECTRO PUNO'!F2357</f>
        <v>Metalico</v>
      </c>
      <c r="J2377" s="194" t="str">
        <f>+'Información ELECTRO PUNO'!B2357</f>
        <v>PA18/2400</v>
      </c>
      <c r="K2377" s="9" t="str">
        <f t="shared" si="270"/>
        <v>1 Poste autosoportable de acero (18/2400) de suspensión (25°) Tipo SU21-18</v>
      </c>
      <c r="L2377" s="139">
        <f t="shared" si="271"/>
        <v>10.91</v>
      </c>
    </row>
    <row r="2378" spans="1:12" x14ac:dyDescent="0.25">
      <c r="A2378" s="193">
        <f>+'Información ELECTRO PUNO'!A2358</f>
        <v>2357</v>
      </c>
      <c r="B2378" s="26" t="str">
        <f t="shared" si="269"/>
        <v>MOD_INV_2018</v>
      </c>
      <c r="C2378" s="9" t="str">
        <f t="shared" si="265"/>
        <v>Puno</v>
      </c>
      <c r="D2378" s="9" t="str">
        <f t="shared" si="266"/>
        <v>No Reporta</v>
      </c>
      <c r="E2378" s="9" t="str">
        <f t="shared" si="267"/>
        <v>No Reporta</v>
      </c>
      <c r="F2378" s="194" t="str">
        <f>+'Información ELECTRO PUNO'!E2358</f>
        <v>AT</v>
      </c>
      <c r="G2378" s="194">
        <f>+'Información ELECTRO PUNO'!G2358</f>
        <v>18</v>
      </c>
      <c r="H2378" s="9" t="str">
        <f t="shared" si="268"/>
        <v>Poste</v>
      </c>
      <c r="I2378" s="194" t="str">
        <f>+'Información ELECTRO PUNO'!F2358</f>
        <v>Metalico</v>
      </c>
      <c r="J2378" s="194" t="str">
        <f>+'Información ELECTRO PUNO'!B2358</f>
        <v>PA18/2400</v>
      </c>
      <c r="K2378" s="9" t="str">
        <f t="shared" si="270"/>
        <v>1 Poste autosoportable de acero (18/2400) de suspensión (25°) Tipo SU21-18</v>
      </c>
      <c r="L2378" s="139">
        <f t="shared" si="271"/>
        <v>10.91</v>
      </c>
    </row>
    <row r="2379" spans="1:12" x14ac:dyDescent="0.25">
      <c r="A2379" s="193">
        <f>+'Información ELECTRO PUNO'!A2359</f>
        <v>2358</v>
      </c>
      <c r="B2379" s="26" t="str">
        <f t="shared" si="269"/>
        <v>MOD_INV_2018</v>
      </c>
      <c r="C2379" s="9" t="str">
        <f t="shared" si="265"/>
        <v>Puno</v>
      </c>
      <c r="D2379" s="9" t="str">
        <f t="shared" si="266"/>
        <v>No Reporta</v>
      </c>
      <c r="E2379" s="9" t="str">
        <f t="shared" si="267"/>
        <v>No Reporta</v>
      </c>
      <c r="F2379" s="194" t="str">
        <f>+'Información ELECTRO PUNO'!E2359</f>
        <v>AT</v>
      </c>
      <c r="G2379" s="194">
        <f>+'Información ELECTRO PUNO'!G2359</f>
        <v>18</v>
      </c>
      <c r="H2379" s="9" t="str">
        <f t="shared" si="268"/>
        <v>Poste</v>
      </c>
      <c r="I2379" s="194" t="str">
        <f>+'Información ELECTRO PUNO'!F2359</f>
        <v>Metalico</v>
      </c>
      <c r="J2379" s="194" t="str">
        <f>+'Información ELECTRO PUNO'!B2359</f>
        <v>PA18/2400</v>
      </c>
      <c r="K2379" s="9" t="str">
        <f t="shared" si="270"/>
        <v>1 Poste autosoportable de acero (18/2400) de suspensión (25°) Tipo SU21-18</v>
      </c>
      <c r="L2379" s="139">
        <f t="shared" si="271"/>
        <v>10.91</v>
      </c>
    </row>
    <row r="2380" spans="1:12" x14ac:dyDescent="0.25">
      <c r="A2380" s="193">
        <f>+'Información ELECTRO PUNO'!A2360</f>
        <v>2359</v>
      </c>
      <c r="B2380" s="26" t="str">
        <f t="shared" si="269"/>
        <v>MOD_INV_2018</v>
      </c>
      <c r="C2380" s="9" t="str">
        <f t="shared" si="265"/>
        <v>Puno</v>
      </c>
      <c r="D2380" s="9" t="str">
        <f t="shared" si="266"/>
        <v>No Reporta</v>
      </c>
      <c r="E2380" s="9" t="str">
        <f t="shared" si="267"/>
        <v>No Reporta</v>
      </c>
      <c r="F2380" s="194" t="str">
        <f>+'Información ELECTRO PUNO'!E2360</f>
        <v>AT</v>
      </c>
      <c r="G2380" s="194">
        <f>+'Información ELECTRO PUNO'!G2360</f>
        <v>18</v>
      </c>
      <c r="H2380" s="9" t="str">
        <f t="shared" si="268"/>
        <v>Poste</v>
      </c>
      <c r="I2380" s="194" t="str">
        <f>+'Información ELECTRO PUNO'!F2360</f>
        <v>Metalico</v>
      </c>
      <c r="J2380" s="194" t="str">
        <f>+'Información ELECTRO PUNO'!B2360</f>
        <v>PA18/2400</v>
      </c>
      <c r="K2380" s="9" t="str">
        <f t="shared" si="270"/>
        <v>1 Poste autosoportable de acero (18/2400) de suspensión (25°) Tipo SU21-18</v>
      </c>
      <c r="L2380" s="139">
        <f t="shared" si="271"/>
        <v>10.91</v>
      </c>
    </row>
    <row r="2381" spans="1:12" x14ac:dyDescent="0.25">
      <c r="A2381" s="193">
        <f>+'Información ELECTRO PUNO'!A2361</f>
        <v>2360</v>
      </c>
      <c r="B2381" s="26" t="str">
        <f t="shared" si="269"/>
        <v>MOD_INV_2018</v>
      </c>
      <c r="C2381" s="9" t="str">
        <f t="shared" si="265"/>
        <v>Puno</v>
      </c>
      <c r="D2381" s="9" t="str">
        <f t="shared" si="266"/>
        <v>No Reporta</v>
      </c>
      <c r="E2381" s="9" t="str">
        <f t="shared" si="267"/>
        <v>No Reporta</v>
      </c>
      <c r="F2381" s="194" t="str">
        <f>+'Información ELECTRO PUNO'!E2361</f>
        <v>AT</v>
      </c>
      <c r="G2381" s="194">
        <f>+'Información ELECTRO PUNO'!G2361</f>
        <v>18</v>
      </c>
      <c r="H2381" s="9" t="str">
        <f t="shared" si="268"/>
        <v>Poste</v>
      </c>
      <c r="I2381" s="194" t="str">
        <f>+'Información ELECTRO PUNO'!F2361</f>
        <v>Metalico</v>
      </c>
      <c r="J2381" s="194" t="str">
        <f>+'Información ELECTRO PUNO'!B2361</f>
        <v>PA18/2400</v>
      </c>
      <c r="K2381" s="9" t="str">
        <f t="shared" si="270"/>
        <v>1 Poste autosoportable de acero (18/2400) de suspensión (25°) Tipo SU21-18</v>
      </c>
      <c r="L2381" s="139">
        <f t="shared" si="271"/>
        <v>10.91</v>
      </c>
    </row>
    <row r="2382" spans="1:12" x14ac:dyDescent="0.25">
      <c r="A2382" s="193">
        <f>+'Información ELECTRO PUNO'!A2362</f>
        <v>2361</v>
      </c>
      <c r="B2382" s="26" t="str">
        <f t="shared" si="269"/>
        <v>MOD_INV_2018</v>
      </c>
      <c r="C2382" s="9" t="str">
        <f t="shared" si="265"/>
        <v>Puno</v>
      </c>
      <c r="D2382" s="9" t="str">
        <f t="shared" si="266"/>
        <v>No Reporta</v>
      </c>
      <c r="E2382" s="9" t="str">
        <f t="shared" si="267"/>
        <v>No Reporta</v>
      </c>
      <c r="F2382" s="194" t="str">
        <f>+'Información ELECTRO PUNO'!E2362</f>
        <v>AT</v>
      </c>
      <c r="G2382" s="194">
        <f>+'Información ELECTRO PUNO'!G2362</f>
        <v>18</v>
      </c>
      <c r="H2382" s="9" t="str">
        <f t="shared" si="268"/>
        <v>Poste</v>
      </c>
      <c r="I2382" s="194" t="str">
        <f>+'Información ELECTRO PUNO'!F2362</f>
        <v>Metalico</v>
      </c>
      <c r="J2382" s="194" t="str">
        <f>+'Información ELECTRO PUNO'!B2362</f>
        <v>PA18/2400</v>
      </c>
      <c r="K2382" s="9" t="str">
        <f t="shared" si="270"/>
        <v>1 Poste autosoportable de acero (18/2400) de suspensión (25°) Tipo SU21-18</v>
      </c>
      <c r="L2382" s="139">
        <f t="shared" si="271"/>
        <v>10.91</v>
      </c>
    </row>
    <row r="2383" spans="1:12" x14ac:dyDescent="0.25">
      <c r="A2383" s="193">
        <f>+'Información ELECTRO PUNO'!A2363</f>
        <v>2362</v>
      </c>
      <c r="B2383" s="26" t="str">
        <f t="shared" si="269"/>
        <v>MOD_INV_2018</v>
      </c>
      <c r="C2383" s="9" t="str">
        <f t="shared" si="265"/>
        <v>Puno</v>
      </c>
      <c r="D2383" s="9" t="str">
        <f t="shared" si="266"/>
        <v>No Reporta</v>
      </c>
      <c r="E2383" s="9" t="str">
        <f t="shared" si="267"/>
        <v>No Reporta</v>
      </c>
      <c r="F2383" s="194" t="str">
        <f>+'Información ELECTRO PUNO'!E2363</f>
        <v>AT</v>
      </c>
      <c r="G2383" s="194">
        <f>+'Información ELECTRO PUNO'!G2363</f>
        <v>18</v>
      </c>
      <c r="H2383" s="9" t="str">
        <f t="shared" si="268"/>
        <v>Poste</v>
      </c>
      <c r="I2383" s="194" t="str">
        <f>+'Información ELECTRO PUNO'!F2363</f>
        <v>Metalico</v>
      </c>
      <c r="J2383" s="194" t="str">
        <f>+'Información ELECTRO PUNO'!B2363</f>
        <v>PA18/2400</v>
      </c>
      <c r="K2383" s="9" t="str">
        <f t="shared" si="270"/>
        <v>1 Poste autosoportable de acero (18/2400) de suspensión (25°) Tipo SU21-18</v>
      </c>
      <c r="L2383" s="139">
        <f t="shared" si="271"/>
        <v>10.91</v>
      </c>
    </row>
    <row r="2384" spans="1:12" x14ac:dyDescent="0.25">
      <c r="A2384" s="193">
        <f>+'Información ELECTRO PUNO'!A2364</f>
        <v>2363</v>
      </c>
      <c r="B2384" s="26" t="str">
        <f t="shared" si="269"/>
        <v>MOD_INV_2018</v>
      </c>
      <c r="C2384" s="9" t="str">
        <f t="shared" si="265"/>
        <v>Puno</v>
      </c>
      <c r="D2384" s="9" t="str">
        <f t="shared" si="266"/>
        <v>No Reporta</v>
      </c>
      <c r="E2384" s="9" t="str">
        <f t="shared" si="267"/>
        <v>No Reporta</v>
      </c>
      <c r="F2384" s="194" t="str">
        <f>+'Información ELECTRO PUNO'!E2364</f>
        <v>AT</v>
      </c>
      <c r="G2384" s="194">
        <f>+'Información ELECTRO PUNO'!G2364</f>
        <v>18</v>
      </c>
      <c r="H2384" s="9" t="str">
        <f t="shared" si="268"/>
        <v>Poste</v>
      </c>
      <c r="I2384" s="194" t="str">
        <f>+'Información ELECTRO PUNO'!F2364</f>
        <v>Metalico</v>
      </c>
      <c r="J2384" s="194" t="str">
        <f>+'Información ELECTRO PUNO'!B2364</f>
        <v>PA18/2400</v>
      </c>
      <c r="K2384" s="9" t="str">
        <f t="shared" si="270"/>
        <v>1 Poste autosoportable de acero (18/2400) de suspensión (25°) Tipo SU21-18</v>
      </c>
      <c r="L2384" s="139">
        <f t="shared" si="271"/>
        <v>10.91</v>
      </c>
    </row>
    <row r="2385" spans="1:12" x14ac:dyDescent="0.25">
      <c r="A2385" s="193">
        <f>+'Información ELECTRO PUNO'!A2365</f>
        <v>2364</v>
      </c>
      <c r="B2385" s="26" t="str">
        <f t="shared" si="269"/>
        <v>MOD_INV_2018</v>
      </c>
      <c r="C2385" s="9" t="str">
        <f t="shared" si="265"/>
        <v>Puno</v>
      </c>
      <c r="D2385" s="9" t="str">
        <f t="shared" si="266"/>
        <v>No Reporta</v>
      </c>
      <c r="E2385" s="9" t="str">
        <f t="shared" si="267"/>
        <v>No Reporta</v>
      </c>
      <c r="F2385" s="194" t="str">
        <f>+'Información ELECTRO PUNO'!E2365</f>
        <v>AT</v>
      </c>
      <c r="G2385" s="194">
        <f>+'Información ELECTRO PUNO'!G2365</f>
        <v>18</v>
      </c>
      <c r="H2385" s="9" t="str">
        <f t="shared" si="268"/>
        <v>Poste</v>
      </c>
      <c r="I2385" s="194" t="str">
        <f>+'Información ELECTRO PUNO'!F2365</f>
        <v>Metalico</v>
      </c>
      <c r="J2385" s="194" t="str">
        <f>+'Información ELECTRO PUNO'!B2365</f>
        <v>PA18/2400</v>
      </c>
      <c r="K2385" s="9" t="str">
        <f t="shared" si="270"/>
        <v>1 Poste autosoportable de acero (18/2400) de suspensión (25°) Tipo SU21-18</v>
      </c>
      <c r="L2385" s="139">
        <f t="shared" si="271"/>
        <v>10.91</v>
      </c>
    </row>
    <row r="2386" spans="1:12" x14ac:dyDescent="0.25">
      <c r="A2386" s="193">
        <f>+'Información ELECTRO PUNO'!A2366</f>
        <v>2365</v>
      </c>
      <c r="B2386" s="26" t="str">
        <f t="shared" si="269"/>
        <v>MOD_INV_2018</v>
      </c>
      <c r="C2386" s="9" t="str">
        <f t="shared" si="265"/>
        <v>Puno</v>
      </c>
      <c r="D2386" s="9" t="str">
        <f t="shared" si="266"/>
        <v>No Reporta</v>
      </c>
      <c r="E2386" s="9" t="str">
        <f t="shared" si="267"/>
        <v>No Reporta</v>
      </c>
      <c r="F2386" s="194" t="str">
        <f>+'Información ELECTRO PUNO'!E2366</f>
        <v>AT</v>
      </c>
      <c r="G2386" s="194">
        <f>+'Información ELECTRO PUNO'!G2366</f>
        <v>18</v>
      </c>
      <c r="H2386" s="9" t="str">
        <f t="shared" si="268"/>
        <v>Poste</v>
      </c>
      <c r="I2386" s="194" t="str">
        <f>+'Información ELECTRO PUNO'!F2366</f>
        <v>Metalico</v>
      </c>
      <c r="J2386" s="194" t="str">
        <f>+'Información ELECTRO PUNO'!B2366</f>
        <v>PA18/2400</v>
      </c>
      <c r="K2386" s="9" t="str">
        <f t="shared" si="270"/>
        <v>1 Poste autosoportable de acero (18/2400) de suspensión (25°) Tipo SU21-18</v>
      </c>
      <c r="L2386" s="139">
        <f t="shared" si="271"/>
        <v>10.91</v>
      </c>
    </row>
    <row r="2387" spans="1:12" x14ac:dyDescent="0.25">
      <c r="A2387" s="193">
        <f>+'Información ELECTRO PUNO'!A2367</f>
        <v>2366</v>
      </c>
      <c r="B2387" s="26" t="str">
        <f t="shared" si="269"/>
        <v>MOD_INV_2018</v>
      </c>
      <c r="C2387" s="9" t="str">
        <f t="shared" si="265"/>
        <v>Puno</v>
      </c>
      <c r="D2387" s="9" t="str">
        <f t="shared" si="266"/>
        <v>No Reporta</v>
      </c>
      <c r="E2387" s="9" t="str">
        <f t="shared" si="267"/>
        <v>No Reporta</v>
      </c>
      <c r="F2387" s="194" t="str">
        <f>+'Información ELECTRO PUNO'!E2367</f>
        <v>AT</v>
      </c>
      <c r="G2387" s="194">
        <f>+'Información ELECTRO PUNO'!G2367</f>
        <v>18</v>
      </c>
      <c r="H2387" s="9" t="str">
        <f t="shared" si="268"/>
        <v>Poste</v>
      </c>
      <c r="I2387" s="194" t="str">
        <f>+'Información ELECTRO PUNO'!F2367</f>
        <v>Metalico</v>
      </c>
      <c r="J2387" s="194" t="str">
        <f>+'Información ELECTRO PUNO'!B2367</f>
        <v>PA18/2400</v>
      </c>
      <c r="K2387" s="9" t="str">
        <f t="shared" si="270"/>
        <v>1 Poste autosoportable de acero (18/2400) de suspensión (25°) Tipo SU21-18</v>
      </c>
      <c r="L2387" s="139">
        <f t="shared" si="271"/>
        <v>10.91</v>
      </c>
    </row>
    <row r="2388" spans="1:12" x14ac:dyDescent="0.25">
      <c r="A2388" s="193">
        <f>+'Información ELECTRO PUNO'!A2368</f>
        <v>2367</v>
      </c>
      <c r="B2388" s="26" t="str">
        <f t="shared" si="269"/>
        <v>MOD_INV_2018</v>
      </c>
      <c r="C2388" s="9" t="str">
        <f t="shared" si="265"/>
        <v>Puno</v>
      </c>
      <c r="D2388" s="9" t="str">
        <f t="shared" si="266"/>
        <v>No Reporta</v>
      </c>
      <c r="E2388" s="9" t="str">
        <f t="shared" si="267"/>
        <v>No Reporta</v>
      </c>
      <c r="F2388" s="194" t="str">
        <f>+'Información ELECTRO PUNO'!E2368</f>
        <v>AT</v>
      </c>
      <c r="G2388" s="194">
        <f>+'Información ELECTRO PUNO'!G2368</f>
        <v>18</v>
      </c>
      <c r="H2388" s="9" t="str">
        <f t="shared" si="268"/>
        <v>Poste</v>
      </c>
      <c r="I2388" s="194" t="str">
        <f>+'Información ELECTRO PUNO'!F2368</f>
        <v>Metalico</v>
      </c>
      <c r="J2388" s="194" t="str">
        <f>+'Información ELECTRO PUNO'!B2368</f>
        <v>PA18/2400</v>
      </c>
      <c r="K2388" s="9" t="str">
        <f t="shared" si="270"/>
        <v>1 Poste autosoportable de acero (18/2400) de suspensión (25°) Tipo SU21-18</v>
      </c>
      <c r="L2388" s="139">
        <f t="shared" si="271"/>
        <v>10.91</v>
      </c>
    </row>
    <row r="2389" spans="1:12" x14ac:dyDescent="0.25">
      <c r="A2389" s="193">
        <f>+'Información ELECTRO PUNO'!A2369</f>
        <v>2368</v>
      </c>
      <c r="B2389" s="26" t="str">
        <f t="shared" si="269"/>
        <v>MOD_INV_2018</v>
      </c>
      <c r="C2389" s="9" t="str">
        <f t="shared" si="265"/>
        <v>Puno</v>
      </c>
      <c r="D2389" s="9" t="str">
        <f t="shared" si="266"/>
        <v>No Reporta</v>
      </c>
      <c r="E2389" s="9" t="str">
        <f t="shared" si="267"/>
        <v>No Reporta</v>
      </c>
      <c r="F2389" s="194" t="str">
        <f>+'Información ELECTRO PUNO'!E2369</f>
        <v>AT</v>
      </c>
      <c r="G2389" s="194">
        <f>+'Información ELECTRO PUNO'!G2369</f>
        <v>18</v>
      </c>
      <c r="H2389" s="9" t="str">
        <f t="shared" si="268"/>
        <v>Poste</v>
      </c>
      <c r="I2389" s="194" t="str">
        <f>+'Información ELECTRO PUNO'!F2369</f>
        <v>Metalico</v>
      </c>
      <c r="J2389" s="194" t="str">
        <f>+'Información ELECTRO PUNO'!B2369</f>
        <v>PA18/2400</v>
      </c>
      <c r="K2389" s="9" t="str">
        <f t="shared" si="270"/>
        <v>1 Poste autosoportable de acero (18/2400) de suspensión (25°) Tipo SU21-18</v>
      </c>
      <c r="L2389" s="139">
        <f t="shared" si="271"/>
        <v>10.91</v>
      </c>
    </row>
    <row r="2390" spans="1:12" x14ac:dyDescent="0.25">
      <c r="A2390" s="193">
        <f>+'Información ELECTRO PUNO'!A2370</f>
        <v>2369</v>
      </c>
      <c r="B2390" s="26" t="str">
        <f t="shared" si="269"/>
        <v>MOD_INV_2018</v>
      </c>
      <c r="C2390" s="9" t="str">
        <f t="shared" ref="C2390:C2453" si="272">+$C$10</f>
        <v>Puno</v>
      </c>
      <c r="D2390" s="9" t="str">
        <f t="shared" ref="D2390:D2453" si="273">+$D$10</f>
        <v>No Reporta</v>
      </c>
      <c r="E2390" s="9" t="str">
        <f t="shared" ref="E2390:E2453" si="274">+$E$10</f>
        <v>No Reporta</v>
      </c>
      <c r="F2390" s="194" t="str">
        <f>+'Información ELECTRO PUNO'!E2370</f>
        <v>AT</v>
      </c>
      <c r="G2390" s="194">
        <f>+'Información ELECTRO PUNO'!G2370</f>
        <v>18</v>
      </c>
      <c r="H2390" s="9" t="str">
        <f t="shared" ref="H2390:H2453" si="275">+$H$10</f>
        <v>Poste</v>
      </c>
      <c r="I2390" s="194" t="str">
        <f>+'Información ELECTRO PUNO'!F2370</f>
        <v>Metalico</v>
      </c>
      <c r="J2390" s="194" t="str">
        <f>+'Información ELECTRO PUNO'!B2370</f>
        <v>PA18/2400</v>
      </c>
      <c r="K2390" s="9" t="str">
        <f t="shared" si="270"/>
        <v>1 Poste autosoportable de acero (18/2400) de suspensión (25°) Tipo SU21-18</v>
      </c>
      <c r="L2390" s="139">
        <f t="shared" si="271"/>
        <v>10.91</v>
      </c>
    </row>
    <row r="2391" spans="1:12" x14ac:dyDescent="0.25">
      <c r="A2391" s="193">
        <f>+'Información ELECTRO PUNO'!A2371</f>
        <v>2370</v>
      </c>
      <c r="B2391" s="26" t="str">
        <f t="shared" ref="B2391:B2454" si="276">+INDEX($B$8:$B$16,MATCH(J2391,$J$8:$J$16,0))</f>
        <v>MOD_INV_2018</v>
      </c>
      <c r="C2391" s="9" t="str">
        <f t="shared" si="272"/>
        <v>Puno</v>
      </c>
      <c r="D2391" s="9" t="str">
        <f t="shared" si="273"/>
        <v>No Reporta</v>
      </c>
      <c r="E2391" s="9" t="str">
        <f t="shared" si="274"/>
        <v>No Reporta</v>
      </c>
      <c r="F2391" s="194" t="str">
        <f>+'Información ELECTRO PUNO'!E2371</f>
        <v>AT</v>
      </c>
      <c r="G2391" s="194">
        <f>+'Información ELECTRO PUNO'!G2371</f>
        <v>18</v>
      </c>
      <c r="H2391" s="9" t="str">
        <f t="shared" si="275"/>
        <v>Poste</v>
      </c>
      <c r="I2391" s="194" t="str">
        <f>+'Información ELECTRO PUNO'!F2371</f>
        <v>Metalico</v>
      </c>
      <c r="J2391" s="194" t="str">
        <f>+'Información ELECTRO PUNO'!B2371</f>
        <v>PA18/2400</v>
      </c>
      <c r="K2391" s="9" t="str">
        <f t="shared" ref="K2391:K2454" si="277">+VLOOKUP(J2391,$J$8:$K$16,2,FALSE)</f>
        <v>1 Poste autosoportable de acero (18/2400) de suspensión (25°) Tipo SU21-18</v>
      </c>
      <c r="L2391" s="139">
        <f t="shared" ref="L2391:L2454" si="278">+VLOOKUP(J2391,$J$8:$U$16,12,FALSE)</f>
        <v>10.91</v>
      </c>
    </row>
    <row r="2392" spans="1:12" x14ac:dyDescent="0.25">
      <c r="A2392" s="193">
        <f>+'Información ELECTRO PUNO'!A2372</f>
        <v>2371</v>
      </c>
      <c r="B2392" s="26" t="str">
        <f t="shared" si="276"/>
        <v>MOD_INV_2018</v>
      </c>
      <c r="C2392" s="9" t="str">
        <f t="shared" si="272"/>
        <v>Puno</v>
      </c>
      <c r="D2392" s="9" t="str">
        <f t="shared" si="273"/>
        <v>No Reporta</v>
      </c>
      <c r="E2392" s="9" t="str">
        <f t="shared" si="274"/>
        <v>No Reporta</v>
      </c>
      <c r="F2392" s="194" t="str">
        <f>+'Información ELECTRO PUNO'!E2372</f>
        <v>AT</v>
      </c>
      <c r="G2392" s="194">
        <f>+'Información ELECTRO PUNO'!G2372</f>
        <v>18</v>
      </c>
      <c r="H2392" s="9" t="str">
        <f t="shared" si="275"/>
        <v>Poste</v>
      </c>
      <c r="I2392" s="194" t="str">
        <f>+'Información ELECTRO PUNO'!F2372</f>
        <v>Metalico</v>
      </c>
      <c r="J2392" s="194" t="str">
        <f>+'Información ELECTRO PUNO'!B2372</f>
        <v>PA18/2400</v>
      </c>
      <c r="K2392" s="9" t="str">
        <f t="shared" si="277"/>
        <v>1 Poste autosoportable de acero (18/2400) de suspensión (25°) Tipo SU21-18</v>
      </c>
      <c r="L2392" s="139">
        <f t="shared" si="278"/>
        <v>10.91</v>
      </c>
    </row>
    <row r="2393" spans="1:12" x14ac:dyDescent="0.25">
      <c r="A2393" s="193">
        <f>+'Información ELECTRO PUNO'!A2373</f>
        <v>2372</v>
      </c>
      <c r="B2393" s="26" t="str">
        <f t="shared" si="276"/>
        <v>MOD_INV_2018</v>
      </c>
      <c r="C2393" s="9" t="str">
        <f t="shared" si="272"/>
        <v>Puno</v>
      </c>
      <c r="D2393" s="9" t="str">
        <f t="shared" si="273"/>
        <v>No Reporta</v>
      </c>
      <c r="E2393" s="9" t="str">
        <f t="shared" si="274"/>
        <v>No Reporta</v>
      </c>
      <c r="F2393" s="194" t="str">
        <f>+'Información ELECTRO PUNO'!E2373</f>
        <v>AT</v>
      </c>
      <c r="G2393" s="194">
        <f>+'Información ELECTRO PUNO'!G2373</f>
        <v>18</v>
      </c>
      <c r="H2393" s="9" t="str">
        <f t="shared" si="275"/>
        <v>Poste</v>
      </c>
      <c r="I2393" s="194" t="str">
        <f>+'Información ELECTRO PUNO'!F2373</f>
        <v>Metalico</v>
      </c>
      <c r="J2393" s="194" t="str">
        <f>+'Información ELECTRO PUNO'!B2373</f>
        <v>PA18/2400</v>
      </c>
      <c r="K2393" s="9" t="str">
        <f t="shared" si="277"/>
        <v>1 Poste autosoportable de acero (18/2400) de suspensión (25°) Tipo SU21-18</v>
      </c>
      <c r="L2393" s="139">
        <f t="shared" si="278"/>
        <v>10.91</v>
      </c>
    </row>
    <row r="2394" spans="1:12" x14ac:dyDescent="0.25">
      <c r="A2394" s="193">
        <f>+'Información ELECTRO PUNO'!A2374</f>
        <v>2373</v>
      </c>
      <c r="B2394" s="26" t="str">
        <f t="shared" si="276"/>
        <v>MOD_INV_2018</v>
      </c>
      <c r="C2394" s="9" t="str">
        <f t="shared" si="272"/>
        <v>Puno</v>
      </c>
      <c r="D2394" s="9" t="str">
        <f t="shared" si="273"/>
        <v>No Reporta</v>
      </c>
      <c r="E2394" s="9" t="str">
        <f t="shared" si="274"/>
        <v>No Reporta</v>
      </c>
      <c r="F2394" s="194" t="str">
        <f>+'Información ELECTRO PUNO'!E2374</f>
        <v>AT</v>
      </c>
      <c r="G2394" s="194">
        <f>+'Información ELECTRO PUNO'!G2374</f>
        <v>18</v>
      </c>
      <c r="H2394" s="9" t="str">
        <f t="shared" si="275"/>
        <v>Poste</v>
      </c>
      <c r="I2394" s="194" t="str">
        <f>+'Información ELECTRO PUNO'!F2374</f>
        <v>Metalico</v>
      </c>
      <c r="J2394" s="194" t="str">
        <f>+'Información ELECTRO PUNO'!B2374</f>
        <v>PA18/2400</v>
      </c>
      <c r="K2394" s="9" t="str">
        <f t="shared" si="277"/>
        <v>1 Poste autosoportable de acero (18/2400) de suspensión (25°) Tipo SU21-18</v>
      </c>
      <c r="L2394" s="139">
        <f t="shared" si="278"/>
        <v>10.91</v>
      </c>
    </row>
    <row r="2395" spans="1:12" x14ac:dyDescent="0.25">
      <c r="A2395" s="193">
        <f>+'Información ELECTRO PUNO'!A2375</f>
        <v>2374</v>
      </c>
      <c r="B2395" s="26" t="str">
        <f t="shared" si="276"/>
        <v>MOD_INV_2018</v>
      </c>
      <c r="C2395" s="9" t="str">
        <f t="shared" si="272"/>
        <v>Puno</v>
      </c>
      <c r="D2395" s="9" t="str">
        <f t="shared" si="273"/>
        <v>No Reporta</v>
      </c>
      <c r="E2395" s="9" t="str">
        <f t="shared" si="274"/>
        <v>No Reporta</v>
      </c>
      <c r="F2395" s="194" t="str">
        <f>+'Información ELECTRO PUNO'!E2375</f>
        <v>AT</v>
      </c>
      <c r="G2395" s="194">
        <f>+'Información ELECTRO PUNO'!G2375</f>
        <v>18</v>
      </c>
      <c r="H2395" s="9" t="str">
        <f t="shared" si="275"/>
        <v>Poste</v>
      </c>
      <c r="I2395" s="194" t="str">
        <f>+'Información ELECTRO PUNO'!F2375</f>
        <v>Metalico</v>
      </c>
      <c r="J2395" s="194" t="str">
        <f>+'Información ELECTRO PUNO'!B2375</f>
        <v>PA18/2400</v>
      </c>
      <c r="K2395" s="9" t="str">
        <f t="shared" si="277"/>
        <v>1 Poste autosoportable de acero (18/2400) de suspensión (25°) Tipo SU21-18</v>
      </c>
      <c r="L2395" s="139">
        <f t="shared" si="278"/>
        <v>10.91</v>
      </c>
    </row>
    <row r="2396" spans="1:12" x14ac:dyDescent="0.25">
      <c r="A2396" s="193">
        <f>+'Información ELECTRO PUNO'!A2376</f>
        <v>2375</v>
      </c>
      <c r="B2396" s="26" t="str">
        <f t="shared" si="276"/>
        <v>MOD_INV_2018</v>
      </c>
      <c r="C2396" s="9" t="str">
        <f t="shared" si="272"/>
        <v>Puno</v>
      </c>
      <c r="D2396" s="9" t="str">
        <f t="shared" si="273"/>
        <v>No Reporta</v>
      </c>
      <c r="E2396" s="9" t="str">
        <f t="shared" si="274"/>
        <v>No Reporta</v>
      </c>
      <c r="F2396" s="194" t="str">
        <f>+'Información ELECTRO PUNO'!E2376</f>
        <v>AT</v>
      </c>
      <c r="G2396" s="194">
        <f>+'Información ELECTRO PUNO'!G2376</f>
        <v>18</v>
      </c>
      <c r="H2396" s="9" t="str">
        <f t="shared" si="275"/>
        <v>Poste</v>
      </c>
      <c r="I2396" s="194" t="str">
        <f>+'Información ELECTRO PUNO'!F2376</f>
        <v>Metalico</v>
      </c>
      <c r="J2396" s="194" t="str">
        <f>+'Información ELECTRO PUNO'!B2376</f>
        <v>PA18/2400</v>
      </c>
      <c r="K2396" s="9" t="str">
        <f t="shared" si="277"/>
        <v>1 Poste autosoportable de acero (18/2400) de suspensión (25°) Tipo SU21-18</v>
      </c>
      <c r="L2396" s="139">
        <f t="shared" si="278"/>
        <v>10.91</v>
      </c>
    </row>
    <row r="2397" spans="1:12" x14ac:dyDescent="0.25">
      <c r="A2397" s="193">
        <f>+'Información ELECTRO PUNO'!A2377</f>
        <v>2376</v>
      </c>
      <c r="B2397" s="26" t="str">
        <f t="shared" si="276"/>
        <v>MOD_INV_2018</v>
      </c>
      <c r="C2397" s="9" t="str">
        <f t="shared" si="272"/>
        <v>Puno</v>
      </c>
      <c r="D2397" s="9" t="str">
        <f t="shared" si="273"/>
        <v>No Reporta</v>
      </c>
      <c r="E2397" s="9" t="str">
        <f t="shared" si="274"/>
        <v>No Reporta</v>
      </c>
      <c r="F2397" s="194" t="str">
        <f>+'Información ELECTRO PUNO'!E2377</f>
        <v>AT</v>
      </c>
      <c r="G2397" s="194">
        <f>+'Información ELECTRO PUNO'!G2377</f>
        <v>18</v>
      </c>
      <c r="H2397" s="9" t="str">
        <f t="shared" si="275"/>
        <v>Poste</v>
      </c>
      <c r="I2397" s="194" t="str">
        <f>+'Información ELECTRO PUNO'!F2377</f>
        <v>Metalico</v>
      </c>
      <c r="J2397" s="194" t="str">
        <f>+'Información ELECTRO PUNO'!B2377</f>
        <v>PA18/2400</v>
      </c>
      <c r="K2397" s="9" t="str">
        <f t="shared" si="277"/>
        <v>1 Poste autosoportable de acero (18/2400) de suspensión (25°) Tipo SU21-18</v>
      </c>
      <c r="L2397" s="139">
        <f t="shared" si="278"/>
        <v>10.91</v>
      </c>
    </row>
    <row r="2398" spans="1:12" x14ac:dyDescent="0.25">
      <c r="A2398" s="193">
        <f>+'Información ELECTRO PUNO'!A2378</f>
        <v>2377</v>
      </c>
      <c r="B2398" s="26" t="str">
        <f t="shared" si="276"/>
        <v>MOD_INV_2018</v>
      </c>
      <c r="C2398" s="9" t="str">
        <f t="shared" si="272"/>
        <v>Puno</v>
      </c>
      <c r="D2398" s="9" t="str">
        <f t="shared" si="273"/>
        <v>No Reporta</v>
      </c>
      <c r="E2398" s="9" t="str">
        <f t="shared" si="274"/>
        <v>No Reporta</v>
      </c>
      <c r="F2398" s="194" t="str">
        <f>+'Información ELECTRO PUNO'!E2378</f>
        <v>AT</v>
      </c>
      <c r="G2398" s="194">
        <f>+'Información ELECTRO PUNO'!G2378</f>
        <v>18</v>
      </c>
      <c r="H2398" s="9" t="str">
        <f t="shared" si="275"/>
        <v>Poste</v>
      </c>
      <c r="I2398" s="194" t="str">
        <f>+'Información ELECTRO PUNO'!F2378</f>
        <v>Metalico</v>
      </c>
      <c r="J2398" s="194" t="str">
        <f>+'Información ELECTRO PUNO'!B2378</f>
        <v>PA18/2400</v>
      </c>
      <c r="K2398" s="9" t="str">
        <f t="shared" si="277"/>
        <v>1 Poste autosoportable de acero (18/2400) de suspensión (25°) Tipo SU21-18</v>
      </c>
      <c r="L2398" s="139">
        <f t="shared" si="278"/>
        <v>10.91</v>
      </c>
    </row>
    <row r="2399" spans="1:12" x14ac:dyDescent="0.25">
      <c r="A2399" s="193">
        <f>+'Información ELECTRO PUNO'!A2379</f>
        <v>2378</v>
      </c>
      <c r="B2399" s="26" t="str">
        <f t="shared" si="276"/>
        <v>MOD_INV_2018</v>
      </c>
      <c r="C2399" s="9" t="str">
        <f t="shared" si="272"/>
        <v>Puno</v>
      </c>
      <c r="D2399" s="9" t="str">
        <f t="shared" si="273"/>
        <v>No Reporta</v>
      </c>
      <c r="E2399" s="9" t="str">
        <f t="shared" si="274"/>
        <v>No Reporta</v>
      </c>
      <c r="F2399" s="194" t="str">
        <f>+'Información ELECTRO PUNO'!E2379</f>
        <v>AT</v>
      </c>
      <c r="G2399" s="194">
        <f>+'Información ELECTRO PUNO'!G2379</f>
        <v>18</v>
      </c>
      <c r="H2399" s="9" t="str">
        <f t="shared" si="275"/>
        <v>Poste</v>
      </c>
      <c r="I2399" s="194" t="str">
        <f>+'Información ELECTRO PUNO'!F2379</f>
        <v>Metalico</v>
      </c>
      <c r="J2399" s="194" t="str">
        <f>+'Información ELECTRO PUNO'!B2379</f>
        <v>PA18/2400</v>
      </c>
      <c r="K2399" s="9" t="str">
        <f t="shared" si="277"/>
        <v>1 Poste autosoportable de acero (18/2400) de suspensión (25°) Tipo SU21-18</v>
      </c>
      <c r="L2399" s="139">
        <f t="shared" si="278"/>
        <v>10.91</v>
      </c>
    </row>
    <row r="2400" spans="1:12" x14ac:dyDescent="0.25">
      <c r="A2400" s="193">
        <f>+'Información ELECTRO PUNO'!A2380</f>
        <v>2379</v>
      </c>
      <c r="B2400" s="26" t="str">
        <f t="shared" si="276"/>
        <v>MOD_INV_2018</v>
      </c>
      <c r="C2400" s="9" t="str">
        <f t="shared" si="272"/>
        <v>Puno</v>
      </c>
      <c r="D2400" s="9" t="str">
        <f t="shared" si="273"/>
        <v>No Reporta</v>
      </c>
      <c r="E2400" s="9" t="str">
        <f t="shared" si="274"/>
        <v>No Reporta</v>
      </c>
      <c r="F2400" s="194" t="str">
        <f>+'Información ELECTRO PUNO'!E2380</f>
        <v>AT</v>
      </c>
      <c r="G2400" s="194">
        <f>+'Información ELECTRO PUNO'!G2380</f>
        <v>18</v>
      </c>
      <c r="H2400" s="9" t="str">
        <f t="shared" si="275"/>
        <v>Poste</v>
      </c>
      <c r="I2400" s="194" t="str">
        <f>+'Información ELECTRO PUNO'!F2380</f>
        <v>Metalico</v>
      </c>
      <c r="J2400" s="194" t="str">
        <f>+'Información ELECTRO PUNO'!B2380</f>
        <v>PA18/2400</v>
      </c>
      <c r="K2400" s="9" t="str">
        <f t="shared" si="277"/>
        <v>1 Poste autosoportable de acero (18/2400) de suspensión (25°) Tipo SU21-18</v>
      </c>
      <c r="L2400" s="139">
        <f t="shared" si="278"/>
        <v>10.91</v>
      </c>
    </row>
    <row r="2401" spans="1:12" x14ac:dyDescent="0.25">
      <c r="A2401" s="193">
        <f>+'Información ELECTRO PUNO'!A2381</f>
        <v>2380</v>
      </c>
      <c r="B2401" s="26" t="str">
        <f t="shared" si="276"/>
        <v>MOD_INV_2018</v>
      </c>
      <c r="C2401" s="9" t="str">
        <f t="shared" si="272"/>
        <v>Puno</v>
      </c>
      <c r="D2401" s="9" t="str">
        <f t="shared" si="273"/>
        <v>No Reporta</v>
      </c>
      <c r="E2401" s="9" t="str">
        <f t="shared" si="274"/>
        <v>No Reporta</v>
      </c>
      <c r="F2401" s="194" t="str">
        <f>+'Información ELECTRO PUNO'!E2381</f>
        <v>AT</v>
      </c>
      <c r="G2401" s="194">
        <f>+'Información ELECTRO PUNO'!G2381</f>
        <v>18</v>
      </c>
      <c r="H2401" s="9" t="str">
        <f t="shared" si="275"/>
        <v>Poste</v>
      </c>
      <c r="I2401" s="194" t="str">
        <f>+'Información ELECTRO PUNO'!F2381</f>
        <v>Metalico</v>
      </c>
      <c r="J2401" s="194" t="str">
        <f>+'Información ELECTRO PUNO'!B2381</f>
        <v>PA18/2400</v>
      </c>
      <c r="K2401" s="9" t="str">
        <f t="shared" si="277"/>
        <v>1 Poste autosoportable de acero (18/2400) de suspensión (25°) Tipo SU21-18</v>
      </c>
      <c r="L2401" s="139">
        <f t="shared" si="278"/>
        <v>10.91</v>
      </c>
    </row>
    <row r="2402" spans="1:12" x14ac:dyDescent="0.25">
      <c r="A2402" s="193">
        <f>+'Información ELECTRO PUNO'!A2382</f>
        <v>2381</v>
      </c>
      <c r="B2402" s="26" t="str">
        <f t="shared" si="276"/>
        <v>MOD_INV_2018</v>
      </c>
      <c r="C2402" s="9" t="str">
        <f t="shared" si="272"/>
        <v>Puno</v>
      </c>
      <c r="D2402" s="9" t="str">
        <f t="shared" si="273"/>
        <v>No Reporta</v>
      </c>
      <c r="E2402" s="9" t="str">
        <f t="shared" si="274"/>
        <v>No Reporta</v>
      </c>
      <c r="F2402" s="194" t="str">
        <f>+'Información ELECTRO PUNO'!E2382</f>
        <v>AT</v>
      </c>
      <c r="G2402" s="194">
        <f>+'Información ELECTRO PUNO'!G2382</f>
        <v>18</v>
      </c>
      <c r="H2402" s="9" t="str">
        <f t="shared" si="275"/>
        <v>Poste</v>
      </c>
      <c r="I2402" s="194" t="str">
        <f>+'Información ELECTRO PUNO'!F2382</f>
        <v>Metalico</v>
      </c>
      <c r="J2402" s="194" t="str">
        <f>+'Información ELECTRO PUNO'!B2382</f>
        <v>PA18/2400</v>
      </c>
      <c r="K2402" s="9" t="str">
        <f t="shared" si="277"/>
        <v>1 Poste autosoportable de acero (18/2400) de suspensión (25°) Tipo SU21-18</v>
      </c>
      <c r="L2402" s="139">
        <f t="shared" si="278"/>
        <v>10.91</v>
      </c>
    </row>
    <row r="2403" spans="1:12" x14ac:dyDescent="0.25">
      <c r="A2403" s="193">
        <f>+'Información ELECTRO PUNO'!A2383</f>
        <v>2382</v>
      </c>
      <c r="B2403" s="26" t="str">
        <f t="shared" si="276"/>
        <v>MOD_INV_2018</v>
      </c>
      <c r="C2403" s="9" t="str">
        <f t="shared" si="272"/>
        <v>Puno</v>
      </c>
      <c r="D2403" s="9" t="str">
        <f t="shared" si="273"/>
        <v>No Reporta</v>
      </c>
      <c r="E2403" s="9" t="str">
        <f t="shared" si="274"/>
        <v>No Reporta</v>
      </c>
      <c r="F2403" s="194" t="str">
        <f>+'Información ELECTRO PUNO'!E2383</f>
        <v>AT</v>
      </c>
      <c r="G2403" s="194">
        <f>+'Información ELECTRO PUNO'!G2383</f>
        <v>18</v>
      </c>
      <c r="H2403" s="9" t="str">
        <f t="shared" si="275"/>
        <v>Poste</v>
      </c>
      <c r="I2403" s="194" t="str">
        <f>+'Información ELECTRO PUNO'!F2383</f>
        <v>Metalico</v>
      </c>
      <c r="J2403" s="194" t="str">
        <f>+'Información ELECTRO PUNO'!B2383</f>
        <v>PA18/2400</v>
      </c>
      <c r="K2403" s="9" t="str">
        <f t="shared" si="277"/>
        <v>1 Poste autosoportable de acero (18/2400) de suspensión (25°) Tipo SU21-18</v>
      </c>
      <c r="L2403" s="139">
        <f t="shared" si="278"/>
        <v>10.91</v>
      </c>
    </row>
    <row r="2404" spans="1:12" x14ac:dyDescent="0.25">
      <c r="A2404" s="193">
        <f>+'Información ELECTRO PUNO'!A2384</f>
        <v>2383</v>
      </c>
      <c r="B2404" s="26" t="str">
        <f t="shared" si="276"/>
        <v>MOD_INV_2018</v>
      </c>
      <c r="C2404" s="9" t="str">
        <f t="shared" si="272"/>
        <v>Puno</v>
      </c>
      <c r="D2404" s="9" t="str">
        <f t="shared" si="273"/>
        <v>No Reporta</v>
      </c>
      <c r="E2404" s="9" t="str">
        <f t="shared" si="274"/>
        <v>No Reporta</v>
      </c>
      <c r="F2404" s="194" t="str">
        <f>+'Información ELECTRO PUNO'!E2384</f>
        <v>AT</v>
      </c>
      <c r="G2404" s="194">
        <f>+'Información ELECTRO PUNO'!G2384</f>
        <v>18</v>
      </c>
      <c r="H2404" s="9" t="str">
        <f t="shared" si="275"/>
        <v>Poste</v>
      </c>
      <c r="I2404" s="194" t="str">
        <f>+'Información ELECTRO PUNO'!F2384</f>
        <v>Metalico</v>
      </c>
      <c r="J2404" s="194" t="str">
        <f>+'Información ELECTRO PUNO'!B2384</f>
        <v>PA18/2400</v>
      </c>
      <c r="K2404" s="9" t="str">
        <f t="shared" si="277"/>
        <v>1 Poste autosoportable de acero (18/2400) de suspensión (25°) Tipo SU21-18</v>
      </c>
      <c r="L2404" s="139">
        <f t="shared" si="278"/>
        <v>10.91</v>
      </c>
    </row>
    <row r="2405" spans="1:12" x14ac:dyDescent="0.25">
      <c r="A2405" s="193">
        <f>+'Información ELECTRO PUNO'!A2385</f>
        <v>2384</v>
      </c>
      <c r="B2405" s="26" t="str">
        <f t="shared" si="276"/>
        <v>MOD_INV_2018</v>
      </c>
      <c r="C2405" s="9" t="str">
        <f t="shared" si="272"/>
        <v>Puno</v>
      </c>
      <c r="D2405" s="9" t="str">
        <f t="shared" si="273"/>
        <v>No Reporta</v>
      </c>
      <c r="E2405" s="9" t="str">
        <f t="shared" si="274"/>
        <v>No Reporta</v>
      </c>
      <c r="F2405" s="194" t="str">
        <f>+'Información ELECTRO PUNO'!E2385</f>
        <v>AT</v>
      </c>
      <c r="G2405" s="194">
        <f>+'Información ELECTRO PUNO'!G2385</f>
        <v>18</v>
      </c>
      <c r="H2405" s="9" t="str">
        <f t="shared" si="275"/>
        <v>Poste</v>
      </c>
      <c r="I2405" s="194" t="str">
        <f>+'Información ELECTRO PUNO'!F2385</f>
        <v>Metalico</v>
      </c>
      <c r="J2405" s="194" t="str">
        <f>+'Información ELECTRO PUNO'!B2385</f>
        <v>PA18/2400</v>
      </c>
      <c r="K2405" s="9" t="str">
        <f t="shared" si="277"/>
        <v>1 Poste autosoportable de acero (18/2400) de suspensión (25°) Tipo SU21-18</v>
      </c>
      <c r="L2405" s="139">
        <f t="shared" si="278"/>
        <v>10.91</v>
      </c>
    </row>
    <row r="2406" spans="1:12" x14ac:dyDescent="0.25">
      <c r="A2406" s="193">
        <f>+'Información ELECTRO PUNO'!A2386</f>
        <v>2385</v>
      </c>
      <c r="B2406" s="26" t="str">
        <f t="shared" si="276"/>
        <v>MOD_INV_2018</v>
      </c>
      <c r="C2406" s="9" t="str">
        <f t="shared" si="272"/>
        <v>Puno</v>
      </c>
      <c r="D2406" s="9" t="str">
        <f t="shared" si="273"/>
        <v>No Reporta</v>
      </c>
      <c r="E2406" s="9" t="str">
        <f t="shared" si="274"/>
        <v>No Reporta</v>
      </c>
      <c r="F2406" s="194" t="str">
        <f>+'Información ELECTRO PUNO'!E2386</f>
        <v>AT</v>
      </c>
      <c r="G2406" s="194">
        <f>+'Información ELECTRO PUNO'!G2386</f>
        <v>18</v>
      </c>
      <c r="H2406" s="9" t="str">
        <f t="shared" si="275"/>
        <v>Poste</v>
      </c>
      <c r="I2406" s="194" t="str">
        <f>+'Información ELECTRO PUNO'!F2386</f>
        <v>Metalico</v>
      </c>
      <c r="J2406" s="194" t="str">
        <f>+'Información ELECTRO PUNO'!B2386</f>
        <v>PA18/2400</v>
      </c>
      <c r="K2406" s="9" t="str">
        <f t="shared" si="277"/>
        <v>1 Poste autosoportable de acero (18/2400) de suspensión (25°) Tipo SU21-18</v>
      </c>
      <c r="L2406" s="139">
        <f t="shared" si="278"/>
        <v>10.91</v>
      </c>
    </row>
    <row r="2407" spans="1:12" x14ac:dyDescent="0.25">
      <c r="A2407" s="193">
        <f>+'Información ELECTRO PUNO'!A2387</f>
        <v>2386</v>
      </c>
      <c r="B2407" s="26" t="str">
        <f t="shared" si="276"/>
        <v>MOD_INV_2018</v>
      </c>
      <c r="C2407" s="9" t="str">
        <f t="shared" si="272"/>
        <v>Puno</v>
      </c>
      <c r="D2407" s="9" t="str">
        <f t="shared" si="273"/>
        <v>No Reporta</v>
      </c>
      <c r="E2407" s="9" t="str">
        <f t="shared" si="274"/>
        <v>No Reporta</v>
      </c>
      <c r="F2407" s="194" t="str">
        <f>+'Información ELECTRO PUNO'!E2387</f>
        <v>AT</v>
      </c>
      <c r="G2407" s="194">
        <f>+'Información ELECTRO PUNO'!G2387</f>
        <v>18</v>
      </c>
      <c r="H2407" s="9" t="str">
        <f t="shared" si="275"/>
        <v>Poste</v>
      </c>
      <c r="I2407" s="194" t="str">
        <f>+'Información ELECTRO PUNO'!F2387</f>
        <v>Metalico</v>
      </c>
      <c r="J2407" s="194" t="str">
        <f>+'Información ELECTRO PUNO'!B2387</f>
        <v>PA18/2400</v>
      </c>
      <c r="K2407" s="9" t="str">
        <f t="shared" si="277"/>
        <v>1 Poste autosoportable de acero (18/2400) de suspensión (25°) Tipo SU21-18</v>
      </c>
      <c r="L2407" s="139">
        <f t="shared" si="278"/>
        <v>10.91</v>
      </c>
    </row>
    <row r="2408" spans="1:12" x14ac:dyDescent="0.25">
      <c r="A2408" s="193">
        <f>+'Información ELECTRO PUNO'!A2388</f>
        <v>2387</v>
      </c>
      <c r="B2408" s="26" t="str">
        <f t="shared" si="276"/>
        <v>MOD_INV_2018</v>
      </c>
      <c r="C2408" s="9" t="str">
        <f t="shared" si="272"/>
        <v>Puno</v>
      </c>
      <c r="D2408" s="9" t="str">
        <f t="shared" si="273"/>
        <v>No Reporta</v>
      </c>
      <c r="E2408" s="9" t="str">
        <f t="shared" si="274"/>
        <v>No Reporta</v>
      </c>
      <c r="F2408" s="194" t="str">
        <f>+'Información ELECTRO PUNO'!E2388</f>
        <v>AT</v>
      </c>
      <c r="G2408" s="194">
        <f>+'Información ELECTRO PUNO'!G2388</f>
        <v>18</v>
      </c>
      <c r="H2408" s="9" t="str">
        <f t="shared" si="275"/>
        <v>Poste</v>
      </c>
      <c r="I2408" s="194" t="str">
        <f>+'Información ELECTRO PUNO'!F2388</f>
        <v>Metalico</v>
      </c>
      <c r="J2408" s="194" t="str">
        <f>+'Información ELECTRO PUNO'!B2388</f>
        <v>PA18/2400</v>
      </c>
      <c r="K2408" s="9" t="str">
        <f t="shared" si="277"/>
        <v>1 Poste autosoportable de acero (18/2400) de suspensión (25°) Tipo SU21-18</v>
      </c>
      <c r="L2408" s="139">
        <f t="shared" si="278"/>
        <v>10.91</v>
      </c>
    </row>
    <row r="2409" spans="1:12" x14ac:dyDescent="0.25">
      <c r="A2409" s="193">
        <f>+'Información ELECTRO PUNO'!A2389</f>
        <v>2388</v>
      </c>
      <c r="B2409" s="26" t="str">
        <f t="shared" si="276"/>
        <v>MOD_INV_2018</v>
      </c>
      <c r="C2409" s="9" t="str">
        <f t="shared" si="272"/>
        <v>Puno</v>
      </c>
      <c r="D2409" s="9" t="str">
        <f t="shared" si="273"/>
        <v>No Reporta</v>
      </c>
      <c r="E2409" s="9" t="str">
        <f t="shared" si="274"/>
        <v>No Reporta</v>
      </c>
      <c r="F2409" s="194" t="str">
        <f>+'Información ELECTRO PUNO'!E2389</f>
        <v>AT</v>
      </c>
      <c r="G2409" s="194">
        <f>+'Información ELECTRO PUNO'!G2389</f>
        <v>18</v>
      </c>
      <c r="H2409" s="9" t="str">
        <f t="shared" si="275"/>
        <v>Poste</v>
      </c>
      <c r="I2409" s="194" t="str">
        <f>+'Información ELECTRO PUNO'!F2389</f>
        <v>Metalico</v>
      </c>
      <c r="J2409" s="194" t="str">
        <f>+'Información ELECTRO PUNO'!B2389</f>
        <v>PA18/2400</v>
      </c>
      <c r="K2409" s="9" t="str">
        <f t="shared" si="277"/>
        <v>1 Poste autosoportable de acero (18/2400) de suspensión (25°) Tipo SU21-18</v>
      </c>
      <c r="L2409" s="139">
        <f t="shared" si="278"/>
        <v>10.91</v>
      </c>
    </row>
    <row r="2410" spans="1:12" x14ac:dyDescent="0.25">
      <c r="A2410" s="193">
        <f>+'Información ELECTRO PUNO'!A2390</f>
        <v>2389</v>
      </c>
      <c r="B2410" s="26" t="str">
        <f t="shared" si="276"/>
        <v>MOD_INV_2018</v>
      </c>
      <c r="C2410" s="9" t="str">
        <f t="shared" si="272"/>
        <v>Puno</v>
      </c>
      <c r="D2410" s="9" t="str">
        <f t="shared" si="273"/>
        <v>No Reporta</v>
      </c>
      <c r="E2410" s="9" t="str">
        <f t="shared" si="274"/>
        <v>No Reporta</v>
      </c>
      <c r="F2410" s="194" t="str">
        <f>+'Información ELECTRO PUNO'!E2390</f>
        <v>AT</v>
      </c>
      <c r="G2410" s="194">
        <f>+'Información ELECTRO PUNO'!G2390</f>
        <v>18</v>
      </c>
      <c r="H2410" s="9" t="str">
        <f t="shared" si="275"/>
        <v>Poste</v>
      </c>
      <c r="I2410" s="194" t="str">
        <f>+'Información ELECTRO PUNO'!F2390</f>
        <v>Metalico</v>
      </c>
      <c r="J2410" s="194" t="str">
        <f>+'Información ELECTRO PUNO'!B2390</f>
        <v>PA18/2400</v>
      </c>
      <c r="K2410" s="9" t="str">
        <f t="shared" si="277"/>
        <v>1 Poste autosoportable de acero (18/2400) de suspensión (25°) Tipo SU21-18</v>
      </c>
      <c r="L2410" s="139">
        <f t="shared" si="278"/>
        <v>10.91</v>
      </c>
    </row>
    <row r="2411" spans="1:12" x14ac:dyDescent="0.25">
      <c r="A2411" s="193">
        <f>+'Información ELECTRO PUNO'!A2391</f>
        <v>2390</v>
      </c>
      <c r="B2411" s="26" t="str">
        <f t="shared" si="276"/>
        <v>MOD_INV_2018</v>
      </c>
      <c r="C2411" s="9" t="str">
        <f t="shared" si="272"/>
        <v>Puno</v>
      </c>
      <c r="D2411" s="9" t="str">
        <f t="shared" si="273"/>
        <v>No Reporta</v>
      </c>
      <c r="E2411" s="9" t="str">
        <f t="shared" si="274"/>
        <v>No Reporta</v>
      </c>
      <c r="F2411" s="194" t="str">
        <f>+'Información ELECTRO PUNO'!E2391</f>
        <v>AT</v>
      </c>
      <c r="G2411" s="194">
        <f>+'Información ELECTRO PUNO'!G2391</f>
        <v>18</v>
      </c>
      <c r="H2411" s="9" t="str">
        <f t="shared" si="275"/>
        <v>Poste</v>
      </c>
      <c r="I2411" s="194" t="str">
        <f>+'Información ELECTRO PUNO'!F2391</f>
        <v>Metalico</v>
      </c>
      <c r="J2411" s="194" t="str">
        <f>+'Información ELECTRO PUNO'!B2391</f>
        <v>PA18/2400</v>
      </c>
      <c r="K2411" s="9" t="str">
        <f t="shared" si="277"/>
        <v>1 Poste autosoportable de acero (18/2400) de suspensión (25°) Tipo SU21-18</v>
      </c>
      <c r="L2411" s="139">
        <f t="shared" si="278"/>
        <v>10.91</v>
      </c>
    </row>
    <row r="2412" spans="1:12" x14ac:dyDescent="0.25">
      <c r="A2412" s="193">
        <f>+'Información ELECTRO PUNO'!A2392</f>
        <v>2391</v>
      </c>
      <c r="B2412" s="26" t="str">
        <f t="shared" si="276"/>
        <v>MOD_INV_2018</v>
      </c>
      <c r="C2412" s="9" t="str">
        <f t="shared" si="272"/>
        <v>Puno</v>
      </c>
      <c r="D2412" s="9" t="str">
        <f t="shared" si="273"/>
        <v>No Reporta</v>
      </c>
      <c r="E2412" s="9" t="str">
        <f t="shared" si="274"/>
        <v>No Reporta</v>
      </c>
      <c r="F2412" s="194" t="str">
        <f>+'Información ELECTRO PUNO'!E2392</f>
        <v>AT</v>
      </c>
      <c r="G2412" s="194">
        <f>+'Información ELECTRO PUNO'!G2392</f>
        <v>18</v>
      </c>
      <c r="H2412" s="9" t="str">
        <f t="shared" si="275"/>
        <v>Poste</v>
      </c>
      <c r="I2412" s="194" t="str">
        <f>+'Información ELECTRO PUNO'!F2392</f>
        <v>Metalico</v>
      </c>
      <c r="J2412" s="194" t="str">
        <f>+'Información ELECTRO PUNO'!B2392</f>
        <v>PA18/2400</v>
      </c>
      <c r="K2412" s="9" t="str">
        <f t="shared" si="277"/>
        <v>1 Poste autosoportable de acero (18/2400) de suspensión (25°) Tipo SU21-18</v>
      </c>
      <c r="L2412" s="139">
        <f t="shared" si="278"/>
        <v>10.91</v>
      </c>
    </row>
    <row r="2413" spans="1:12" x14ac:dyDescent="0.25">
      <c r="A2413" s="193">
        <f>+'Información ELECTRO PUNO'!A2393</f>
        <v>2392</v>
      </c>
      <c r="B2413" s="26" t="str">
        <f t="shared" si="276"/>
        <v>MOD_INV_2018</v>
      </c>
      <c r="C2413" s="9" t="str">
        <f t="shared" si="272"/>
        <v>Puno</v>
      </c>
      <c r="D2413" s="9" t="str">
        <f t="shared" si="273"/>
        <v>No Reporta</v>
      </c>
      <c r="E2413" s="9" t="str">
        <f t="shared" si="274"/>
        <v>No Reporta</v>
      </c>
      <c r="F2413" s="194" t="str">
        <f>+'Información ELECTRO PUNO'!E2393</f>
        <v>AT</v>
      </c>
      <c r="G2413" s="194">
        <f>+'Información ELECTRO PUNO'!G2393</f>
        <v>18</v>
      </c>
      <c r="H2413" s="9" t="str">
        <f t="shared" si="275"/>
        <v>Poste</v>
      </c>
      <c r="I2413" s="194" t="str">
        <f>+'Información ELECTRO PUNO'!F2393</f>
        <v>Metalico</v>
      </c>
      <c r="J2413" s="194" t="str">
        <f>+'Información ELECTRO PUNO'!B2393</f>
        <v>PA18/2400</v>
      </c>
      <c r="K2413" s="9" t="str">
        <f t="shared" si="277"/>
        <v>1 Poste autosoportable de acero (18/2400) de suspensión (25°) Tipo SU21-18</v>
      </c>
      <c r="L2413" s="139">
        <f t="shared" si="278"/>
        <v>10.91</v>
      </c>
    </row>
    <row r="2414" spans="1:12" x14ac:dyDescent="0.25">
      <c r="A2414" s="193">
        <f>+'Información ELECTRO PUNO'!A2394</f>
        <v>2393</v>
      </c>
      <c r="B2414" s="26" t="str">
        <f t="shared" si="276"/>
        <v>MOD_INV_2018</v>
      </c>
      <c r="C2414" s="9" t="str">
        <f t="shared" si="272"/>
        <v>Puno</v>
      </c>
      <c r="D2414" s="9" t="str">
        <f t="shared" si="273"/>
        <v>No Reporta</v>
      </c>
      <c r="E2414" s="9" t="str">
        <f t="shared" si="274"/>
        <v>No Reporta</v>
      </c>
      <c r="F2414" s="194" t="str">
        <f>+'Información ELECTRO PUNO'!E2394</f>
        <v>AT</v>
      </c>
      <c r="G2414" s="194">
        <f>+'Información ELECTRO PUNO'!G2394</f>
        <v>18</v>
      </c>
      <c r="H2414" s="9" t="str">
        <f t="shared" si="275"/>
        <v>Poste</v>
      </c>
      <c r="I2414" s="194" t="str">
        <f>+'Información ELECTRO PUNO'!F2394</f>
        <v>Metalico</v>
      </c>
      <c r="J2414" s="194" t="str">
        <f>+'Información ELECTRO PUNO'!B2394</f>
        <v>PA18/2400</v>
      </c>
      <c r="K2414" s="9" t="str">
        <f t="shared" si="277"/>
        <v>1 Poste autosoportable de acero (18/2400) de suspensión (25°) Tipo SU21-18</v>
      </c>
      <c r="L2414" s="139">
        <f t="shared" si="278"/>
        <v>10.91</v>
      </c>
    </row>
    <row r="2415" spans="1:12" x14ac:dyDescent="0.25">
      <c r="A2415" s="193">
        <f>+'Información ELECTRO PUNO'!A2395</f>
        <v>2394</v>
      </c>
      <c r="B2415" s="26" t="str">
        <f t="shared" si="276"/>
        <v>MOD_INV_2018</v>
      </c>
      <c r="C2415" s="9" t="str">
        <f t="shared" si="272"/>
        <v>Puno</v>
      </c>
      <c r="D2415" s="9" t="str">
        <f t="shared" si="273"/>
        <v>No Reporta</v>
      </c>
      <c r="E2415" s="9" t="str">
        <f t="shared" si="274"/>
        <v>No Reporta</v>
      </c>
      <c r="F2415" s="194" t="str">
        <f>+'Información ELECTRO PUNO'!E2395</f>
        <v>AT</v>
      </c>
      <c r="G2415" s="194">
        <f>+'Información ELECTRO PUNO'!G2395</f>
        <v>18</v>
      </c>
      <c r="H2415" s="9" t="str">
        <f t="shared" si="275"/>
        <v>Poste</v>
      </c>
      <c r="I2415" s="194" t="str">
        <f>+'Información ELECTRO PUNO'!F2395</f>
        <v>Metalico</v>
      </c>
      <c r="J2415" s="194" t="str">
        <f>+'Información ELECTRO PUNO'!B2395</f>
        <v>PA18/2400</v>
      </c>
      <c r="K2415" s="9" t="str">
        <f t="shared" si="277"/>
        <v>1 Poste autosoportable de acero (18/2400) de suspensión (25°) Tipo SU21-18</v>
      </c>
      <c r="L2415" s="139">
        <f t="shared" si="278"/>
        <v>10.91</v>
      </c>
    </row>
    <row r="2416" spans="1:12" x14ac:dyDescent="0.25">
      <c r="A2416" s="193">
        <f>+'Información ELECTRO PUNO'!A2396</f>
        <v>2395</v>
      </c>
      <c r="B2416" s="26" t="str">
        <f t="shared" si="276"/>
        <v>MOD_INV_2018</v>
      </c>
      <c r="C2416" s="9" t="str">
        <f t="shared" si="272"/>
        <v>Puno</v>
      </c>
      <c r="D2416" s="9" t="str">
        <f t="shared" si="273"/>
        <v>No Reporta</v>
      </c>
      <c r="E2416" s="9" t="str">
        <f t="shared" si="274"/>
        <v>No Reporta</v>
      </c>
      <c r="F2416" s="194" t="str">
        <f>+'Información ELECTRO PUNO'!E2396</f>
        <v>AT</v>
      </c>
      <c r="G2416" s="194">
        <f>+'Información ELECTRO PUNO'!G2396</f>
        <v>18</v>
      </c>
      <c r="H2416" s="9" t="str">
        <f t="shared" si="275"/>
        <v>Poste</v>
      </c>
      <c r="I2416" s="194" t="str">
        <f>+'Información ELECTRO PUNO'!F2396</f>
        <v>Metalico</v>
      </c>
      <c r="J2416" s="194" t="str">
        <f>+'Información ELECTRO PUNO'!B2396</f>
        <v>PA18/2400</v>
      </c>
      <c r="K2416" s="9" t="str">
        <f t="shared" si="277"/>
        <v>1 Poste autosoportable de acero (18/2400) de suspensión (25°) Tipo SU21-18</v>
      </c>
      <c r="L2416" s="139">
        <f t="shared" si="278"/>
        <v>10.91</v>
      </c>
    </row>
    <row r="2417" spans="1:12" x14ac:dyDescent="0.25">
      <c r="A2417" s="193">
        <f>+'Información ELECTRO PUNO'!A2397</f>
        <v>2396</v>
      </c>
      <c r="B2417" s="26" t="str">
        <f t="shared" si="276"/>
        <v>MOD_INV_2018</v>
      </c>
      <c r="C2417" s="9" t="str">
        <f t="shared" si="272"/>
        <v>Puno</v>
      </c>
      <c r="D2417" s="9" t="str">
        <f t="shared" si="273"/>
        <v>No Reporta</v>
      </c>
      <c r="E2417" s="9" t="str">
        <f t="shared" si="274"/>
        <v>No Reporta</v>
      </c>
      <c r="F2417" s="194" t="str">
        <f>+'Información ELECTRO PUNO'!E2397</f>
        <v>AT</v>
      </c>
      <c r="G2417" s="194">
        <f>+'Información ELECTRO PUNO'!G2397</f>
        <v>18</v>
      </c>
      <c r="H2417" s="9" t="str">
        <f t="shared" si="275"/>
        <v>Poste</v>
      </c>
      <c r="I2417" s="194" t="str">
        <f>+'Información ELECTRO PUNO'!F2397</f>
        <v>Metalico</v>
      </c>
      <c r="J2417" s="194" t="str">
        <f>+'Información ELECTRO PUNO'!B2397</f>
        <v>PA18/2400</v>
      </c>
      <c r="K2417" s="9" t="str">
        <f t="shared" si="277"/>
        <v>1 Poste autosoportable de acero (18/2400) de suspensión (25°) Tipo SU21-18</v>
      </c>
      <c r="L2417" s="139">
        <f t="shared" si="278"/>
        <v>10.91</v>
      </c>
    </row>
    <row r="2418" spans="1:12" x14ac:dyDescent="0.25">
      <c r="A2418" s="193">
        <f>+'Información ELECTRO PUNO'!A2398</f>
        <v>2397</v>
      </c>
      <c r="B2418" s="26" t="str">
        <f t="shared" si="276"/>
        <v>MOD_INV_2018</v>
      </c>
      <c r="C2418" s="9" t="str">
        <f t="shared" si="272"/>
        <v>Puno</v>
      </c>
      <c r="D2418" s="9" t="str">
        <f t="shared" si="273"/>
        <v>No Reporta</v>
      </c>
      <c r="E2418" s="9" t="str">
        <f t="shared" si="274"/>
        <v>No Reporta</v>
      </c>
      <c r="F2418" s="194" t="str">
        <f>+'Información ELECTRO PUNO'!E2398</f>
        <v>AT</v>
      </c>
      <c r="G2418" s="194">
        <f>+'Información ELECTRO PUNO'!G2398</f>
        <v>18</v>
      </c>
      <c r="H2418" s="9" t="str">
        <f t="shared" si="275"/>
        <v>Poste</v>
      </c>
      <c r="I2418" s="194" t="str">
        <f>+'Información ELECTRO PUNO'!F2398</f>
        <v>Metalico</v>
      </c>
      <c r="J2418" s="194" t="str">
        <f>+'Información ELECTRO PUNO'!B2398</f>
        <v>PA18/2400</v>
      </c>
      <c r="K2418" s="9" t="str">
        <f t="shared" si="277"/>
        <v>1 Poste autosoportable de acero (18/2400) de suspensión (25°) Tipo SU21-18</v>
      </c>
      <c r="L2418" s="139">
        <f t="shared" si="278"/>
        <v>10.91</v>
      </c>
    </row>
    <row r="2419" spans="1:12" x14ac:dyDescent="0.25">
      <c r="A2419" s="193">
        <f>+'Información ELECTRO PUNO'!A2399</f>
        <v>2398</v>
      </c>
      <c r="B2419" s="26" t="str">
        <f t="shared" si="276"/>
        <v>MOD_INV_2018</v>
      </c>
      <c r="C2419" s="9" t="str">
        <f t="shared" si="272"/>
        <v>Puno</v>
      </c>
      <c r="D2419" s="9" t="str">
        <f t="shared" si="273"/>
        <v>No Reporta</v>
      </c>
      <c r="E2419" s="9" t="str">
        <f t="shared" si="274"/>
        <v>No Reporta</v>
      </c>
      <c r="F2419" s="194" t="str">
        <f>+'Información ELECTRO PUNO'!E2399</f>
        <v>AT</v>
      </c>
      <c r="G2419" s="194">
        <f>+'Información ELECTRO PUNO'!G2399</f>
        <v>18</v>
      </c>
      <c r="H2419" s="9" t="str">
        <f t="shared" si="275"/>
        <v>Poste</v>
      </c>
      <c r="I2419" s="194" t="str">
        <f>+'Información ELECTRO PUNO'!F2399</f>
        <v>Metalico</v>
      </c>
      <c r="J2419" s="194" t="str">
        <f>+'Información ELECTRO PUNO'!B2399</f>
        <v>PA18/2400</v>
      </c>
      <c r="K2419" s="9" t="str">
        <f t="shared" si="277"/>
        <v>1 Poste autosoportable de acero (18/2400) de suspensión (25°) Tipo SU21-18</v>
      </c>
      <c r="L2419" s="139">
        <f t="shared" si="278"/>
        <v>10.91</v>
      </c>
    </row>
    <row r="2420" spans="1:12" x14ac:dyDescent="0.25">
      <c r="A2420" s="193">
        <f>+'Información ELECTRO PUNO'!A2400</f>
        <v>2399</v>
      </c>
      <c r="B2420" s="26" t="str">
        <f t="shared" si="276"/>
        <v>MOD_INV_2018</v>
      </c>
      <c r="C2420" s="9" t="str">
        <f t="shared" si="272"/>
        <v>Puno</v>
      </c>
      <c r="D2420" s="9" t="str">
        <f t="shared" si="273"/>
        <v>No Reporta</v>
      </c>
      <c r="E2420" s="9" t="str">
        <f t="shared" si="274"/>
        <v>No Reporta</v>
      </c>
      <c r="F2420" s="194" t="str">
        <f>+'Información ELECTRO PUNO'!E2400</f>
        <v>AT</v>
      </c>
      <c r="G2420" s="194">
        <f>+'Información ELECTRO PUNO'!G2400</f>
        <v>18</v>
      </c>
      <c r="H2420" s="9" t="str">
        <f t="shared" si="275"/>
        <v>Poste</v>
      </c>
      <c r="I2420" s="194" t="str">
        <f>+'Información ELECTRO PUNO'!F2400</f>
        <v>Metalico</v>
      </c>
      <c r="J2420" s="194" t="str">
        <f>+'Información ELECTRO PUNO'!B2400</f>
        <v>PA18/2400</v>
      </c>
      <c r="K2420" s="9" t="str">
        <f t="shared" si="277"/>
        <v>1 Poste autosoportable de acero (18/2400) de suspensión (25°) Tipo SU21-18</v>
      </c>
      <c r="L2420" s="139">
        <f t="shared" si="278"/>
        <v>10.91</v>
      </c>
    </row>
    <row r="2421" spans="1:12" x14ac:dyDescent="0.25">
      <c r="A2421" s="193">
        <f>+'Información ELECTRO PUNO'!A2401</f>
        <v>2400</v>
      </c>
      <c r="B2421" s="26" t="str">
        <f t="shared" si="276"/>
        <v>MOD_INV_2018</v>
      </c>
      <c r="C2421" s="9" t="str">
        <f t="shared" si="272"/>
        <v>Puno</v>
      </c>
      <c r="D2421" s="9" t="str">
        <f t="shared" si="273"/>
        <v>No Reporta</v>
      </c>
      <c r="E2421" s="9" t="str">
        <f t="shared" si="274"/>
        <v>No Reporta</v>
      </c>
      <c r="F2421" s="194" t="str">
        <f>+'Información ELECTRO PUNO'!E2401</f>
        <v>AT</v>
      </c>
      <c r="G2421" s="194">
        <f>+'Información ELECTRO PUNO'!G2401</f>
        <v>18</v>
      </c>
      <c r="H2421" s="9" t="str">
        <f t="shared" si="275"/>
        <v>Poste</v>
      </c>
      <c r="I2421" s="194" t="str">
        <f>+'Información ELECTRO PUNO'!F2401</f>
        <v>Metalico</v>
      </c>
      <c r="J2421" s="194" t="str">
        <f>+'Información ELECTRO PUNO'!B2401</f>
        <v>PA18/2400</v>
      </c>
      <c r="K2421" s="9" t="str">
        <f t="shared" si="277"/>
        <v>1 Poste autosoportable de acero (18/2400) de suspensión (25°) Tipo SU21-18</v>
      </c>
      <c r="L2421" s="139">
        <f t="shared" si="278"/>
        <v>10.91</v>
      </c>
    </row>
    <row r="2422" spans="1:12" x14ac:dyDescent="0.25">
      <c r="A2422" s="193">
        <f>+'Información ELECTRO PUNO'!A2402</f>
        <v>2401</v>
      </c>
      <c r="B2422" s="26" t="str">
        <f t="shared" si="276"/>
        <v>MOD_INV_2018</v>
      </c>
      <c r="C2422" s="9" t="str">
        <f t="shared" si="272"/>
        <v>Puno</v>
      </c>
      <c r="D2422" s="9" t="str">
        <f t="shared" si="273"/>
        <v>No Reporta</v>
      </c>
      <c r="E2422" s="9" t="str">
        <f t="shared" si="274"/>
        <v>No Reporta</v>
      </c>
      <c r="F2422" s="194" t="str">
        <f>+'Información ELECTRO PUNO'!E2402</f>
        <v>AT</v>
      </c>
      <c r="G2422" s="194">
        <f>+'Información ELECTRO PUNO'!G2402</f>
        <v>18</v>
      </c>
      <c r="H2422" s="9" t="str">
        <f t="shared" si="275"/>
        <v>Poste</v>
      </c>
      <c r="I2422" s="194" t="str">
        <f>+'Información ELECTRO PUNO'!F2402</f>
        <v>Metalico</v>
      </c>
      <c r="J2422" s="194" t="str">
        <f>+'Información ELECTRO PUNO'!B2402</f>
        <v>PA18/2400</v>
      </c>
      <c r="K2422" s="9" t="str">
        <f t="shared" si="277"/>
        <v>1 Poste autosoportable de acero (18/2400) de suspensión (25°) Tipo SU21-18</v>
      </c>
      <c r="L2422" s="139">
        <f t="shared" si="278"/>
        <v>10.91</v>
      </c>
    </row>
    <row r="2423" spans="1:12" x14ac:dyDescent="0.25">
      <c r="A2423" s="193">
        <f>+'Información ELECTRO PUNO'!A2403</f>
        <v>2402</v>
      </c>
      <c r="B2423" s="26" t="str">
        <f t="shared" si="276"/>
        <v>MOD_INV_2018</v>
      </c>
      <c r="C2423" s="9" t="str">
        <f t="shared" si="272"/>
        <v>Puno</v>
      </c>
      <c r="D2423" s="9" t="str">
        <f t="shared" si="273"/>
        <v>No Reporta</v>
      </c>
      <c r="E2423" s="9" t="str">
        <f t="shared" si="274"/>
        <v>No Reporta</v>
      </c>
      <c r="F2423" s="194" t="str">
        <f>+'Información ELECTRO PUNO'!E2403</f>
        <v>AT</v>
      </c>
      <c r="G2423" s="194">
        <f>+'Información ELECTRO PUNO'!G2403</f>
        <v>18</v>
      </c>
      <c r="H2423" s="9" t="str">
        <f t="shared" si="275"/>
        <v>Poste</v>
      </c>
      <c r="I2423" s="194" t="str">
        <f>+'Información ELECTRO PUNO'!F2403</f>
        <v>Metalico</v>
      </c>
      <c r="J2423" s="194" t="str">
        <f>+'Información ELECTRO PUNO'!B2403</f>
        <v>PA18/2400</v>
      </c>
      <c r="K2423" s="9" t="str">
        <f t="shared" si="277"/>
        <v>1 Poste autosoportable de acero (18/2400) de suspensión (25°) Tipo SU21-18</v>
      </c>
      <c r="L2423" s="139">
        <f t="shared" si="278"/>
        <v>10.91</v>
      </c>
    </row>
    <row r="2424" spans="1:12" x14ac:dyDescent="0.25">
      <c r="A2424" s="193">
        <f>+'Información ELECTRO PUNO'!A2404</f>
        <v>2403</v>
      </c>
      <c r="B2424" s="26" t="str">
        <f t="shared" si="276"/>
        <v>MOD_INV_2018</v>
      </c>
      <c r="C2424" s="9" t="str">
        <f t="shared" si="272"/>
        <v>Puno</v>
      </c>
      <c r="D2424" s="9" t="str">
        <f t="shared" si="273"/>
        <v>No Reporta</v>
      </c>
      <c r="E2424" s="9" t="str">
        <f t="shared" si="274"/>
        <v>No Reporta</v>
      </c>
      <c r="F2424" s="194" t="str">
        <f>+'Información ELECTRO PUNO'!E2404</f>
        <v>AT</v>
      </c>
      <c r="G2424" s="194">
        <f>+'Información ELECTRO PUNO'!G2404</f>
        <v>18</v>
      </c>
      <c r="H2424" s="9" t="str">
        <f t="shared" si="275"/>
        <v>Poste</v>
      </c>
      <c r="I2424" s="194" t="str">
        <f>+'Información ELECTRO PUNO'!F2404</f>
        <v>Metalico</v>
      </c>
      <c r="J2424" s="194" t="str">
        <f>+'Información ELECTRO PUNO'!B2404</f>
        <v>PA18/2400</v>
      </c>
      <c r="K2424" s="9" t="str">
        <f t="shared" si="277"/>
        <v>1 Poste autosoportable de acero (18/2400) de suspensión (25°) Tipo SU21-18</v>
      </c>
      <c r="L2424" s="139">
        <f t="shared" si="278"/>
        <v>10.91</v>
      </c>
    </row>
    <row r="2425" spans="1:12" x14ac:dyDescent="0.25">
      <c r="A2425" s="193">
        <f>+'Información ELECTRO PUNO'!A2405</f>
        <v>2404</v>
      </c>
      <c r="B2425" s="26" t="str">
        <f t="shared" si="276"/>
        <v>MOD_INV_2018</v>
      </c>
      <c r="C2425" s="9" t="str">
        <f t="shared" si="272"/>
        <v>Puno</v>
      </c>
      <c r="D2425" s="9" t="str">
        <f t="shared" si="273"/>
        <v>No Reporta</v>
      </c>
      <c r="E2425" s="9" t="str">
        <f t="shared" si="274"/>
        <v>No Reporta</v>
      </c>
      <c r="F2425" s="194" t="str">
        <f>+'Información ELECTRO PUNO'!E2405</f>
        <v>AT</v>
      </c>
      <c r="G2425" s="194">
        <f>+'Información ELECTRO PUNO'!G2405</f>
        <v>18</v>
      </c>
      <c r="H2425" s="9" t="str">
        <f t="shared" si="275"/>
        <v>Poste</v>
      </c>
      <c r="I2425" s="194" t="str">
        <f>+'Información ELECTRO PUNO'!F2405</f>
        <v>Metalico</v>
      </c>
      <c r="J2425" s="194" t="str">
        <f>+'Información ELECTRO PUNO'!B2405</f>
        <v>PA18/2400</v>
      </c>
      <c r="K2425" s="9" t="str">
        <f t="shared" si="277"/>
        <v>1 Poste autosoportable de acero (18/2400) de suspensión (25°) Tipo SU21-18</v>
      </c>
      <c r="L2425" s="139">
        <f t="shared" si="278"/>
        <v>10.91</v>
      </c>
    </row>
    <row r="2426" spans="1:12" x14ac:dyDescent="0.25">
      <c r="A2426" s="193">
        <f>+'Información ELECTRO PUNO'!A2406</f>
        <v>2405</v>
      </c>
      <c r="B2426" s="26" t="str">
        <f t="shared" si="276"/>
        <v>MOD_INV_2018</v>
      </c>
      <c r="C2426" s="9" t="str">
        <f t="shared" si="272"/>
        <v>Puno</v>
      </c>
      <c r="D2426" s="9" t="str">
        <f t="shared" si="273"/>
        <v>No Reporta</v>
      </c>
      <c r="E2426" s="9" t="str">
        <f t="shared" si="274"/>
        <v>No Reporta</v>
      </c>
      <c r="F2426" s="194" t="str">
        <f>+'Información ELECTRO PUNO'!E2406</f>
        <v>AT</v>
      </c>
      <c r="G2426" s="194">
        <f>+'Información ELECTRO PUNO'!G2406</f>
        <v>18</v>
      </c>
      <c r="H2426" s="9" t="str">
        <f t="shared" si="275"/>
        <v>Poste</v>
      </c>
      <c r="I2426" s="194" t="str">
        <f>+'Información ELECTRO PUNO'!F2406</f>
        <v>Metalico</v>
      </c>
      <c r="J2426" s="194" t="str">
        <f>+'Información ELECTRO PUNO'!B2406</f>
        <v>PA18/2400</v>
      </c>
      <c r="K2426" s="9" t="str">
        <f t="shared" si="277"/>
        <v>1 Poste autosoportable de acero (18/2400) de suspensión (25°) Tipo SU21-18</v>
      </c>
      <c r="L2426" s="139">
        <f t="shared" si="278"/>
        <v>10.91</v>
      </c>
    </row>
    <row r="2427" spans="1:12" x14ac:dyDescent="0.25">
      <c r="A2427" s="193">
        <f>+'Información ELECTRO PUNO'!A2407</f>
        <v>2406</v>
      </c>
      <c r="B2427" s="26" t="str">
        <f t="shared" si="276"/>
        <v>MOD_INV_2018</v>
      </c>
      <c r="C2427" s="9" t="str">
        <f t="shared" si="272"/>
        <v>Puno</v>
      </c>
      <c r="D2427" s="9" t="str">
        <f t="shared" si="273"/>
        <v>No Reporta</v>
      </c>
      <c r="E2427" s="9" t="str">
        <f t="shared" si="274"/>
        <v>No Reporta</v>
      </c>
      <c r="F2427" s="194" t="str">
        <f>+'Información ELECTRO PUNO'!E2407</f>
        <v>AT</v>
      </c>
      <c r="G2427" s="194">
        <f>+'Información ELECTRO PUNO'!G2407</f>
        <v>18</v>
      </c>
      <c r="H2427" s="9" t="str">
        <f t="shared" si="275"/>
        <v>Poste</v>
      </c>
      <c r="I2427" s="194" t="str">
        <f>+'Información ELECTRO PUNO'!F2407</f>
        <v>Metalico</v>
      </c>
      <c r="J2427" s="194" t="str">
        <f>+'Información ELECTRO PUNO'!B2407</f>
        <v>PA18/2400</v>
      </c>
      <c r="K2427" s="9" t="str">
        <f t="shared" si="277"/>
        <v>1 Poste autosoportable de acero (18/2400) de suspensión (25°) Tipo SU21-18</v>
      </c>
      <c r="L2427" s="139">
        <f t="shared" si="278"/>
        <v>10.91</v>
      </c>
    </row>
    <row r="2428" spans="1:12" x14ac:dyDescent="0.25">
      <c r="A2428" s="193">
        <f>+'Información ELECTRO PUNO'!A2408</f>
        <v>2407</v>
      </c>
      <c r="B2428" s="26" t="str">
        <f t="shared" si="276"/>
        <v>MOD_INV_2018</v>
      </c>
      <c r="C2428" s="9" t="str">
        <f t="shared" si="272"/>
        <v>Puno</v>
      </c>
      <c r="D2428" s="9" t="str">
        <f t="shared" si="273"/>
        <v>No Reporta</v>
      </c>
      <c r="E2428" s="9" t="str">
        <f t="shared" si="274"/>
        <v>No Reporta</v>
      </c>
      <c r="F2428" s="194" t="str">
        <f>+'Información ELECTRO PUNO'!E2408</f>
        <v>AT</v>
      </c>
      <c r="G2428" s="194">
        <f>+'Información ELECTRO PUNO'!G2408</f>
        <v>18</v>
      </c>
      <c r="H2428" s="9" t="str">
        <f t="shared" si="275"/>
        <v>Poste</v>
      </c>
      <c r="I2428" s="194" t="str">
        <f>+'Información ELECTRO PUNO'!F2408</f>
        <v>Metalico</v>
      </c>
      <c r="J2428" s="194" t="str">
        <f>+'Información ELECTRO PUNO'!B2408</f>
        <v>PA18/2400</v>
      </c>
      <c r="K2428" s="9" t="str">
        <f t="shared" si="277"/>
        <v>1 Poste autosoportable de acero (18/2400) de suspensión (25°) Tipo SU21-18</v>
      </c>
      <c r="L2428" s="139">
        <f t="shared" si="278"/>
        <v>10.91</v>
      </c>
    </row>
    <row r="2429" spans="1:12" x14ac:dyDescent="0.25">
      <c r="A2429" s="193">
        <f>+'Información ELECTRO PUNO'!A2409</f>
        <v>2408</v>
      </c>
      <c r="B2429" s="26" t="str">
        <f t="shared" si="276"/>
        <v>MOD_INV_2018</v>
      </c>
      <c r="C2429" s="9" t="str">
        <f t="shared" si="272"/>
        <v>Puno</v>
      </c>
      <c r="D2429" s="9" t="str">
        <f t="shared" si="273"/>
        <v>No Reporta</v>
      </c>
      <c r="E2429" s="9" t="str">
        <f t="shared" si="274"/>
        <v>No Reporta</v>
      </c>
      <c r="F2429" s="194" t="str">
        <f>+'Información ELECTRO PUNO'!E2409</f>
        <v>AT</v>
      </c>
      <c r="G2429" s="194">
        <f>+'Información ELECTRO PUNO'!G2409</f>
        <v>18</v>
      </c>
      <c r="H2429" s="9" t="str">
        <f t="shared" si="275"/>
        <v>Poste</v>
      </c>
      <c r="I2429" s="194" t="str">
        <f>+'Información ELECTRO PUNO'!F2409</f>
        <v>Metalico</v>
      </c>
      <c r="J2429" s="194" t="str">
        <f>+'Información ELECTRO PUNO'!B2409</f>
        <v>PA18/2400</v>
      </c>
      <c r="K2429" s="9" t="str">
        <f t="shared" si="277"/>
        <v>1 Poste autosoportable de acero (18/2400) de suspensión (25°) Tipo SU21-18</v>
      </c>
      <c r="L2429" s="139">
        <f t="shared" si="278"/>
        <v>10.91</v>
      </c>
    </row>
    <row r="2430" spans="1:12" x14ac:dyDescent="0.25">
      <c r="A2430" s="193">
        <f>+'Información ELECTRO PUNO'!A2410</f>
        <v>2409</v>
      </c>
      <c r="B2430" s="26" t="str">
        <f t="shared" si="276"/>
        <v>MOD_INV_2018</v>
      </c>
      <c r="C2430" s="9" t="str">
        <f t="shared" si="272"/>
        <v>Puno</v>
      </c>
      <c r="D2430" s="9" t="str">
        <f t="shared" si="273"/>
        <v>No Reporta</v>
      </c>
      <c r="E2430" s="9" t="str">
        <f t="shared" si="274"/>
        <v>No Reporta</v>
      </c>
      <c r="F2430" s="194" t="str">
        <f>+'Información ELECTRO PUNO'!E2410</f>
        <v>AT</v>
      </c>
      <c r="G2430" s="194">
        <f>+'Información ELECTRO PUNO'!G2410</f>
        <v>18</v>
      </c>
      <c r="H2430" s="9" t="str">
        <f t="shared" si="275"/>
        <v>Poste</v>
      </c>
      <c r="I2430" s="194" t="str">
        <f>+'Información ELECTRO PUNO'!F2410</f>
        <v>Metalico</v>
      </c>
      <c r="J2430" s="194" t="str">
        <f>+'Información ELECTRO PUNO'!B2410</f>
        <v>PA18/2400</v>
      </c>
      <c r="K2430" s="9" t="str">
        <f t="shared" si="277"/>
        <v>1 Poste autosoportable de acero (18/2400) de suspensión (25°) Tipo SU21-18</v>
      </c>
      <c r="L2430" s="139">
        <f t="shared" si="278"/>
        <v>10.91</v>
      </c>
    </row>
    <row r="2431" spans="1:12" x14ac:dyDescent="0.25">
      <c r="A2431" s="193">
        <f>+'Información ELECTRO PUNO'!A2411</f>
        <v>2410</v>
      </c>
      <c r="B2431" s="26" t="str">
        <f t="shared" si="276"/>
        <v>MOD_INV_2018</v>
      </c>
      <c r="C2431" s="9" t="str">
        <f t="shared" si="272"/>
        <v>Puno</v>
      </c>
      <c r="D2431" s="9" t="str">
        <f t="shared" si="273"/>
        <v>No Reporta</v>
      </c>
      <c r="E2431" s="9" t="str">
        <f t="shared" si="274"/>
        <v>No Reporta</v>
      </c>
      <c r="F2431" s="194" t="str">
        <f>+'Información ELECTRO PUNO'!E2411</f>
        <v>AT</v>
      </c>
      <c r="G2431" s="194">
        <f>+'Información ELECTRO PUNO'!G2411</f>
        <v>18</v>
      </c>
      <c r="H2431" s="9" t="str">
        <f t="shared" si="275"/>
        <v>Poste</v>
      </c>
      <c r="I2431" s="194" t="str">
        <f>+'Información ELECTRO PUNO'!F2411</f>
        <v>Metalico</v>
      </c>
      <c r="J2431" s="194" t="str">
        <f>+'Información ELECTRO PUNO'!B2411</f>
        <v>PA18/2400</v>
      </c>
      <c r="K2431" s="9" t="str">
        <f t="shared" si="277"/>
        <v>1 Poste autosoportable de acero (18/2400) de suspensión (25°) Tipo SU21-18</v>
      </c>
      <c r="L2431" s="139">
        <f t="shared" si="278"/>
        <v>10.91</v>
      </c>
    </row>
    <row r="2432" spans="1:12" x14ac:dyDescent="0.25">
      <c r="A2432" s="193">
        <f>+'Información ELECTRO PUNO'!A2412</f>
        <v>2411</v>
      </c>
      <c r="B2432" s="26" t="str">
        <f t="shared" si="276"/>
        <v>MOD_INV_2018</v>
      </c>
      <c r="C2432" s="9" t="str">
        <f t="shared" si="272"/>
        <v>Puno</v>
      </c>
      <c r="D2432" s="9" t="str">
        <f t="shared" si="273"/>
        <v>No Reporta</v>
      </c>
      <c r="E2432" s="9" t="str">
        <f t="shared" si="274"/>
        <v>No Reporta</v>
      </c>
      <c r="F2432" s="194" t="str">
        <f>+'Información ELECTRO PUNO'!E2412</f>
        <v>AT</v>
      </c>
      <c r="G2432" s="194">
        <f>+'Información ELECTRO PUNO'!G2412</f>
        <v>18</v>
      </c>
      <c r="H2432" s="9" t="str">
        <f t="shared" si="275"/>
        <v>Poste</v>
      </c>
      <c r="I2432" s="194" t="str">
        <f>+'Información ELECTRO PUNO'!F2412</f>
        <v>Metalico</v>
      </c>
      <c r="J2432" s="194" t="str">
        <f>+'Información ELECTRO PUNO'!B2412</f>
        <v>PA18/2400</v>
      </c>
      <c r="K2432" s="9" t="str">
        <f t="shared" si="277"/>
        <v>1 Poste autosoportable de acero (18/2400) de suspensión (25°) Tipo SU21-18</v>
      </c>
      <c r="L2432" s="139">
        <f t="shared" si="278"/>
        <v>10.91</v>
      </c>
    </row>
    <row r="2433" spans="1:12" x14ac:dyDescent="0.25">
      <c r="A2433" s="193">
        <f>+'Información ELECTRO PUNO'!A2413</f>
        <v>2412</v>
      </c>
      <c r="B2433" s="26" t="str">
        <f t="shared" si="276"/>
        <v>MOD_INV_2018</v>
      </c>
      <c r="C2433" s="9" t="str">
        <f t="shared" si="272"/>
        <v>Puno</v>
      </c>
      <c r="D2433" s="9" t="str">
        <f t="shared" si="273"/>
        <v>No Reporta</v>
      </c>
      <c r="E2433" s="9" t="str">
        <f t="shared" si="274"/>
        <v>No Reporta</v>
      </c>
      <c r="F2433" s="194" t="str">
        <f>+'Información ELECTRO PUNO'!E2413</f>
        <v>AT</v>
      </c>
      <c r="G2433" s="194">
        <f>+'Información ELECTRO PUNO'!G2413</f>
        <v>18</v>
      </c>
      <c r="H2433" s="9" t="str">
        <f t="shared" si="275"/>
        <v>Poste</v>
      </c>
      <c r="I2433" s="194" t="str">
        <f>+'Información ELECTRO PUNO'!F2413</f>
        <v>Metalico</v>
      </c>
      <c r="J2433" s="194" t="str">
        <f>+'Información ELECTRO PUNO'!B2413</f>
        <v>PA18/2400</v>
      </c>
      <c r="K2433" s="9" t="str">
        <f t="shared" si="277"/>
        <v>1 Poste autosoportable de acero (18/2400) de suspensión (25°) Tipo SU21-18</v>
      </c>
      <c r="L2433" s="139">
        <f t="shared" si="278"/>
        <v>10.91</v>
      </c>
    </row>
    <row r="2434" spans="1:12" x14ac:dyDescent="0.25">
      <c r="A2434" s="193">
        <f>+'Información ELECTRO PUNO'!A2414</f>
        <v>2413</v>
      </c>
      <c r="B2434" s="26" t="str">
        <f t="shared" si="276"/>
        <v>MOD_INV_2018</v>
      </c>
      <c r="C2434" s="9" t="str">
        <f t="shared" si="272"/>
        <v>Puno</v>
      </c>
      <c r="D2434" s="9" t="str">
        <f t="shared" si="273"/>
        <v>No Reporta</v>
      </c>
      <c r="E2434" s="9" t="str">
        <f t="shared" si="274"/>
        <v>No Reporta</v>
      </c>
      <c r="F2434" s="194" t="str">
        <f>+'Información ELECTRO PUNO'!E2414</f>
        <v>AT</v>
      </c>
      <c r="G2434" s="194">
        <f>+'Información ELECTRO PUNO'!G2414</f>
        <v>18</v>
      </c>
      <c r="H2434" s="9" t="str">
        <f t="shared" si="275"/>
        <v>Poste</v>
      </c>
      <c r="I2434" s="194" t="str">
        <f>+'Información ELECTRO PUNO'!F2414</f>
        <v>Metalico</v>
      </c>
      <c r="J2434" s="194" t="str">
        <f>+'Información ELECTRO PUNO'!B2414</f>
        <v>PA18/2400</v>
      </c>
      <c r="K2434" s="9" t="str">
        <f t="shared" si="277"/>
        <v>1 Poste autosoportable de acero (18/2400) de suspensión (25°) Tipo SU21-18</v>
      </c>
      <c r="L2434" s="139">
        <f t="shared" si="278"/>
        <v>10.91</v>
      </c>
    </row>
    <row r="2435" spans="1:12" x14ac:dyDescent="0.25">
      <c r="A2435" s="193">
        <f>+'Información ELECTRO PUNO'!A2415</f>
        <v>2414</v>
      </c>
      <c r="B2435" s="26" t="str">
        <f t="shared" si="276"/>
        <v>MOD_INV_2018</v>
      </c>
      <c r="C2435" s="9" t="str">
        <f t="shared" si="272"/>
        <v>Puno</v>
      </c>
      <c r="D2435" s="9" t="str">
        <f t="shared" si="273"/>
        <v>No Reporta</v>
      </c>
      <c r="E2435" s="9" t="str">
        <f t="shared" si="274"/>
        <v>No Reporta</v>
      </c>
      <c r="F2435" s="194" t="str">
        <f>+'Información ELECTRO PUNO'!E2415</f>
        <v>AT</v>
      </c>
      <c r="G2435" s="194">
        <f>+'Información ELECTRO PUNO'!G2415</f>
        <v>18</v>
      </c>
      <c r="H2435" s="9" t="str">
        <f t="shared" si="275"/>
        <v>Poste</v>
      </c>
      <c r="I2435" s="194" t="str">
        <f>+'Información ELECTRO PUNO'!F2415</f>
        <v>Metalico</v>
      </c>
      <c r="J2435" s="194" t="str">
        <f>+'Información ELECTRO PUNO'!B2415</f>
        <v>PA18/2400</v>
      </c>
      <c r="K2435" s="9" t="str">
        <f t="shared" si="277"/>
        <v>1 Poste autosoportable de acero (18/2400) de suspensión (25°) Tipo SU21-18</v>
      </c>
      <c r="L2435" s="139">
        <f t="shared" si="278"/>
        <v>10.91</v>
      </c>
    </row>
    <row r="2436" spans="1:12" x14ac:dyDescent="0.25">
      <c r="A2436" s="193">
        <f>+'Información ELECTRO PUNO'!A2416</f>
        <v>2415</v>
      </c>
      <c r="B2436" s="26" t="str">
        <f t="shared" si="276"/>
        <v>MOD_INV_2018</v>
      </c>
      <c r="C2436" s="9" t="str">
        <f t="shared" si="272"/>
        <v>Puno</v>
      </c>
      <c r="D2436" s="9" t="str">
        <f t="shared" si="273"/>
        <v>No Reporta</v>
      </c>
      <c r="E2436" s="9" t="str">
        <f t="shared" si="274"/>
        <v>No Reporta</v>
      </c>
      <c r="F2436" s="194" t="str">
        <f>+'Información ELECTRO PUNO'!E2416</f>
        <v>AT</v>
      </c>
      <c r="G2436" s="194">
        <f>+'Información ELECTRO PUNO'!G2416</f>
        <v>18</v>
      </c>
      <c r="H2436" s="9" t="str">
        <f t="shared" si="275"/>
        <v>Poste</v>
      </c>
      <c r="I2436" s="194" t="str">
        <f>+'Información ELECTRO PUNO'!F2416</f>
        <v>Metalico</v>
      </c>
      <c r="J2436" s="194" t="str">
        <f>+'Información ELECTRO PUNO'!B2416</f>
        <v>PA18/2400</v>
      </c>
      <c r="K2436" s="9" t="str">
        <f t="shared" si="277"/>
        <v>1 Poste autosoportable de acero (18/2400) de suspensión (25°) Tipo SU21-18</v>
      </c>
      <c r="L2436" s="139">
        <f t="shared" si="278"/>
        <v>10.91</v>
      </c>
    </row>
    <row r="2437" spans="1:12" x14ac:dyDescent="0.25">
      <c r="A2437" s="193">
        <f>+'Información ELECTRO PUNO'!A2417</f>
        <v>2416</v>
      </c>
      <c r="B2437" s="26" t="str">
        <f t="shared" si="276"/>
        <v>MOD_INV_2018</v>
      </c>
      <c r="C2437" s="9" t="str">
        <f t="shared" si="272"/>
        <v>Puno</v>
      </c>
      <c r="D2437" s="9" t="str">
        <f t="shared" si="273"/>
        <v>No Reporta</v>
      </c>
      <c r="E2437" s="9" t="str">
        <f t="shared" si="274"/>
        <v>No Reporta</v>
      </c>
      <c r="F2437" s="194" t="str">
        <f>+'Información ELECTRO PUNO'!E2417</f>
        <v>AT</v>
      </c>
      <c r="G2437" s="194">
        <f>+'Información ELECTRO PUNO'!G2417</f>
        <v>18</v>
      </c>
      <c r="H2437" s="9" t="str">
        <f t="shared" si="275"/>
        <v>Poste</v>
      </c>
      <c r="I2437" s="194" t="str">
        <f>+'Información ELECTRO PUNO'!F2417</f>
        <v>Metalico</v>
      </c>
      <c r="J2437" s="194" t="str">
        <f>+'Información ELECTRO PUNO'!B2417</f>
        <v>PA18/2400</v>
      </c>
      <c r="K2437" s="9" t="str">
        <f t="shared" si="277"/>
        <v>1 Poste autosoportable de acero (18/2400) de suspensión (25°) Tipo SU21-18</v>
      </c>
      <c r="L2437" s="139">
        <f t="shared" si="278"/>
        <v>10.91</v>
      </c>
    </row>
    <row r="2438" spans="1:12" x14ac:dyDescent="0.25">
      <c r="A2438" s="193">
        <f>+'Información ELECTRO PUNO'!A2418</f>
        <v>2417</v>
      </c>
      <c r="B2438" s="26" t="str">
        <f t="shared" si="276"/>
        <v>MOD_INV_2018</v>
      </c>
      <c r="C2438" s="9" t="str">
        <f t="shared" si="272"/>
        <v>Puno</v>
      </c>
      <c r="D2438" s="9" t="str">
        <f t="shared" si="273"/>
        <v>No Reporta</v>
      </c>
      <c r="E2438" s="9" t="str">
        <f t="shared" si="274"/>
        <v>No Reporta</v>
      </c>
      <c r="F2438" s="194" t="str">
        <f>+'Información ELECTRO PUNO'!E2418</f>
        <v>AT</v>
      </c>
      <c r="G2438" s="194">
        <f>+'Información ELECTRO PUNO'!G2418</f>
        <v>18</v>
      </c>
      <c r="H2438" s="9" t="str">
        <f t="shared" si="275"/>
        <v>Poste</v>
      </c>
      <c r="I2438" s="194" t="str">
        <f>+'Información ELECTRO PUNO'!F2418</f>
        <v>Metalico</v>
      </c>
      <c r="J2438" s="194" t="str">
        <f>+'Información ELECTRO PUNO'!B2418</f>
        <v>PA18/2400</v>
      </c>
      <c r="K2438" s="9" t="str">
        <f t="shared" si="277"/>
        <v>1 Poste autosoportable de acero (18/2400) de suspensión (25°) Tipo SU21-18</v>
      </c>
      <c r="L2438" s="139">
        <f t="shared" si="278"/>
        <v>10.91</v>
      </c>
    </row>
    <row r="2439" spans="1:12" x14ac:dyDescent="0.25">
      <c r="A2439" s="193">
        <f>+'Información ELECTRO PUNO'!A2419</f>
        <v>2418</v>
      </c>
      <c r="B2439" s="26" t="str">
        <f t="shared" si="276"/>
        <v>MOD_INV_2018</v>
      </c>
      <c r="C2439" s="9" t="str">
        <f t="shared" si="272"/>
        <v>Puno</v>
      </c>
      <c r="D2439" s="9" t="str">
        <f t="shared" si="273"/>
        <v>No Reporta</v>
      </c>
      <c r="E2439" s="9" t="str">
        <f t="shared" si="274"/>
        <v>No Reporta</v>
      </c>
      <c r="F2439" s="194" t="str">
        <f>+'Información ELECTRO PUNO'!E2419</f>
        <v>AT</v>
      </c>
      <c r="G2439" s="194">
        <f>+'Información ELECTRO PUNO'!G2419</f>
        <v>18</v>
      </c>
      <c r="H2439" s="9" t="str">
        <f t="shared" si="275"/>
        <v>Poste</v>
      </c>
      <c r="I2439" s="194" t="str">
        <f>+'Información ELECTRO PUNO'!F2419</f>
        <v>Metalico</v>
      </c>
      <c r="J2439" s="194" t="str">
        <f>+'Información ELECTRO PUNO'!B2419</f>
        <v>PA18/2400</v>
      </c>
      <c r="K2439" s="9" t="str">
        <f t="shared" si="277"/>
        <v>1 Poste autosoportable de acero (18/2400) de suspensión (25°) Tipo SU21-18</v>
      </c>
      <c r="L2439" s="139">
        <f t="shared" si="278"/>
        <v>10.91</v>
      </c>
    </row>
    <row r="2440" spans="1:12" x14ac:dyDescent="0.25">
      <c r="A2440" s="193">
        <f>+'Información ELECTRO PUNO'!A2420</f>
        <v>2419</v>
      </c>
      <c r="B2440" s="26" t="str">
        <f t="shared" si="276"/>
        <v>MOD_INV_2018</v>
      </c>
      <c r="C2440" s="9" t="str">
        <f t="shared" si="272"/>
        <v>Puno</v>
      </c>
      <c r="D2440" s="9" t="str">
        <f t="shared" si="273"/>
        <v>No Reporta</v>
      </c>
      <c r="E2440" s="9" t="str">
        <f t="shared" si="274"/>
        <v>No Reporta</v>
      </c>
      <c r="F2440" s="194" t="str">
        <f>+'Información ELECTRO PUNO'!E2420</f>
        <v>AT</v>
      </c>
      <c r="G2440" s="194">
        <f>+'Información ELECTRO PUNO'!G2420</f>
        <v>18</v>
      </c>
      <c r="H2440" s="9" t="str">
        <f t="shared" si="275"/>
        <v>Poste</v>
      </c>
      <c r="I2440" s="194" t="str">
        <f>+'Información ELECTRO PUNO'!F2420</f>
        <v>Metalico</v>
      </c>
      <c r="J2440" s="194" t="str">
        <f>+'Información ELECTRO PUNO'!B2420</f>
        <v>PA18/2400</v>
      </c>
      <c r="K2440" s="9" t="str">
        <f t="shared" si="277"/>
        <v>1 Poste autosoportable de acero (18/2400) de suspensión (25°) Tipo SU21-18</v>
      </c>
      <c r="L2440" s="139">
        <f t="shared" si="278"/>
        <v>10.91</v>
      </c>
    </row>
    <row r="2441" spans="1:12" x14ac:dyDescent="0.25">
      <c r="A2441" s="193">
        <f>+'Información ELECTRO PUNO'!A2421</f>
        <v>2420</v>
      </c>
      <c r="B2441" s="26" t="str">
        <f t="shared" si="276"/>
        <v>MOD_INV_2018</v>
      </c>
      <c r="C2441" s="9" t="str">
        <f t="shared" si="272"/>
        <v>Puno</v>
      </c>
      <c r="D2441" s="9" t="str">
        <f t="shared" si="273"/>
        <v>No Reporta</v>
      </c>
      <c r="E2441" s="9" t="str">
        <f t="shared" si="274"/>
        <v>No Reporta</v>
      </c>
      <c r="F2441" s="194" t="str">
        <f>+'Información ELECTRO PUNO'!E2421</f>
        <v>AT</v>
      </c>
      <c r="G2441" s="194">
        <f>+'Información ELECTRO PUNO'!G2421</f>
        <v>18</v>
      </c>
      <c r="H2441" s="9" t="str">
        <f t="shared" si="275"/>
        <v>Poste</v>
      </c>
      <c r="I2441" s="194" t="str">
        <f>+'Información ELECTRO PUNO'!F2421</f>
        <v>Metalico</v>
      </c>
      <c r="J2441" s="194" t="str">
        <f>+'Información ELECTRO PUNO'!B2421</f>
        <v>PA18/2400</v>
      </c>
      <c r="K2441" s="9" t="str">
        <f t="shared" si="277"/>
        <v>1 Poste autosoportable de acero (18/2400) de suspensión (25°) Tipo SU21-18</v>
      </c>
      <c r="L2441" s="139">
        <f t="shared" si="278"/>
        <v>10.91</v>
      </c>
    </row>
    <row r="2442" spans="1:12" x14ac:dyDescent="0.25">
      <c r="A2442" s="193">
        <f>+'Información ELECTRO PUNO'!A2422</f>
        <v>2421</v>
      </c>
      <c r="B2442" s="26" t="str">
        <f t="shared" si="276"/>
        <v>MOD_INV_2018</v>
      </c>
      <c r="C2442" s="9" t="str">
        <f t="shared" si="272"/>
        <v>Puno</v>
      </c>
      <c r="D2442" s="9" t="str">
        <f t="shared" si="273"/>
        <v>No Reporta</v>
      </c>
      <c r="E2442" s="9" t="str">
        <f t="shared" si="274"/>
        <v>No Reporta</v>
      </c>
      <c r="F2442" s="194" t="str">
        <f>+'Información ELECTRO PUNO'!E2422</f>
        <v>AT</v>
      </c>
      <c r="G2442" s="194">
        <f>+'Información ELECTRO PUNO'!G2422</f>
        <v>18</v>
      </c>
      <c r="H2442" s="9" t="str">
        <f t="shared" si="275"/>
        <v>Poste</v>
      </c>
      <c r="I2442" s="194" t="str">
        <f>+'Información ELECTRO PUNO'!F2422</f>
        <v>Metalico</v>
      </c>
      <c r="J2442" s="194" t="str">
        <f>+'Información ELECTRO PUNO'!B2422</f>
        <v>PA18/2400</v>
      </c>
      <c r="K2442" s="9" t="str">
        <f t="shared" si="277"/>
        <v>1 Poste autosoportable de acero (18/2400) de suspensión (25°) Tipo SU21-18</v>
      </c>
      <c r="L2442" s="139">
        <f t="shared" si="278"/>
        <v>10.91</v>
      </c>
    </row>
    <row r="2443" spans="1:12" x14ac:dyDescent="0.25">
      <c r="A2443" s="193">
        <f>+'Información ELECTRO PUNO'!A2423</f>
        <v>2422</v>
      </c>
      <c r="B2443" s="26" t="str">
        <f t="shared" si="276"/>
        <v>MOD_INV_2018</v>
      </c>
      <c r="C2443" s="9" t="str">
        <f t="shared" si="272"/>
        <v>Puno</v>
      </c>
      <c r="D2443" s="9" t="str">
        <f t="shared" si="273"/>
        <v>No Reporta</v>
      </c>
      <c r="E2443" s="9" t="str">
        <f t="shared" si="274"/>
        <v>No Reporta</v>
      </c>
      <c r="F2443" s="194" t="str">
        <f>+'Información ELECTRO PUNO'!E2423</f>
        <v>AT</v>
      </c>
      <c r="G2443" s="194">
        <f>+'Información ELECTRO PUNO'!G2423</f>
        <v>18</v>
      </c>
      <c r="H2443" s="9" t="str">
        <f t="shared" si="275"/>
        <v>Poste</v>
      </c>
      <c r="I2443" s="194" t="str">
        <f>+'Información ELECTRO PUNO'!F2423</f>
        <v>Metalico</v>
      </c>
      <c r="J2443" s="194" t="str">
        <f>+'Información ELECTRO PUNO'!B2423</f>
        <v>PA18/2400</v>
      </c>
      <c r="K2443" s="9" t="str">
        <f t="shared" si="277"/>
        <v>1 Poste autosoportable de acero (18/2400) de suspensión (25°) Tipo SU21-18</v>
      </c>
      <c r="L2443" s="139">
        <f t="shared" si="278"/>
        <v>10.91</v>
      </c>
    </row>
    <row r="2444" spans="1:12" x14ac:dyDescent="0.25">
      <c r="A2444" s="193">
        <f>+'Información ELECTRO PUNO'!A2424</f>
        <v>2423</v>
      </c>
      <c r="B2444" s="26" t="str">
        <f t="shared" si="276"/>
        <v>MOD_INV_2018</v>
      </c>
      <c r="C2444" s="9" t="str">
        <f t="shared" si="272"/>
        <v>Puno</v>
      </c>
      <c r="D2444" s="9" t="str">
        <f t="shared" si="273"/>
        <v>No Reporta</v>
      </c>
      <c r="E2444" s="9" t="str">
        <f t="shared" si="274"/>
        <v>No Reporta</v>
      </c>
      <c r="F2444" s="194" t="str">
        <f>+'Información ELECTRO PUNO'!E2424</f>
        <v>AT</v>
      </c>
      <c r="G2444" s="194">
        <f>+'Información ELECTRO PUNO'!G2424</f>
        <v>18</v>
      </c>
      <c r="H2444" s="9" t="str">
        <f t="shared" si="275"/>
        <v>Poste</v>
      </c>
      <c r="I2444" s="194" t="str">
        <f>+'Información ELECTRO PUNO'!F2424</f>
        <v>Metalico</v>
      </c>
      <c r="J2444" s="194" t="str">
        <f>+'Información ELECTRO PUNO'!B2424</f>
        <v>PA18/2400</v>
      </c>
      <c r="K2444" s="9" t="str">
        <f t="shared" si="277"/>
        <v>1 Poste autosoportable de acero (18/2400) de suspensión (25°) Tipo SU21-18</v>
      </c>
      <c r="L2444" s="139">
        <f t="shared" si="278"/>
        <v>10.91</v>
      </c>
    </row>
    <row r="2445" spans="1:12" x14ac:dyDescent="0.25">
      <c r="A2445" s="193">
        <f>+'Información ELECTRO PUNO'!A2425</f>
        <v>2424</v>
      </c>
      <c r="B2445" s="26" t="str">
        <f t="shared" si="276"/>
        <v>MOD_INV_2018</v>
      </c>
      <c r="C2445" s="9" t="str">
        <f t="shared" si="272"/>
        <v>Puno</v>
      </c>
      <c r="D2445" s="9" t="str">
        <f t="shared" si="273"/>
        <v>No Reporta</v>
      </c>
      <c r="E2445" s="9" t="str">
        <f t="shared" si="274"/>
        <v>No Reporta</v>
      </c>
      <c r="F2445" s="194" t="str">
        <f>+'Información ELECTRO PUNO'!E2425</f>
        <v>AT</v>
      </c>
      <c r="G2445" s="194">
        <f>+'Información ELECTRO PUNO'!G2425</f>
        <v>18</v>
      </c>
      <c r="H2445" s="9" t="str">
        <f t="shared" si="275"/>
        <v>Poste</v>
      </c>
      <c r="I2445" s="194" t="str">
        <f>+'Información ELECTRO PUNO'!F2425</f>
        <v>Metalico</v>
      </c>
      <c r="J2445" s="194" t="str">
        <f>+'Información ELECTRO PUNO'!B2425</f>
        <v>PA18/2400</v>
      </c>
      <c r="K2445" s="9" t="str">
        <f t="shared" si="277"/>
        <v>1 Poste autosoportable de acero (18/2400) de suspensión (25°) Tipo SU21-18</v>
      </c>
      <c r="L2445" s="139">
        <f t="shared" si="278"/>
        <v>10.91</v>
      </c>
    </row>
    <row r="2446" spans="1:12" x14ac:dyDescent="0.25">
      <c r="A2446" s="193">
        <f>+'Información ELECTRO PUNO'!A2426</f>
        <v>2425</v>
      </c>
      <c r="B2446" s="26" t="str">
        <f t="shared" si="276"/>
        <v>MOD_INV_2018</v>
      </c>
      <c r="C2446" s="9" t="str">
        <f t="shared" si="272"/>
        <v>Puno</v>
      </c>
      <c r="D2446" s="9" t="str">
        <f t="shared" si="273"/>
        <v>No Reporta</v>
      </c>
      <c r="E2446" s="9" t="str">
        <f t="shared" si="274"/>
        <v>No Reporta</v>
      </c>
      <c r="F2446" s="194" t="str">
        <f>+'Información ELECTRO PUNO'!E2426</f>
        <v>AT</v>
      </c>
      <c r="G2446" s="194">
        <f>+'Información ELECTRO PUNO'!G2426</f>
        <v>18</v>
      </c>
      <c r="H2446" s="9" t="str">
        <f t="shared" si="275"/>
        <v>Poste</v>
      </c>
      <c r="I2446" s="194" t="str">
        <f>+'Información ELECTRO PUNO'!F2426</f>
        <v>Metalico</v>
      </c>
      <c r="J2446" s="194" t="str">
        <f>+'Información ELECTRO PUNO'!B2426</f>
        <v>PA18/2400</v>
      </c>
      <c r="K2446" s="9" t="str">
        <f t="shared" si="277"/>
        <v>1 Poste autosoportable de acero (18/2400) de suspensión (25°) Tipo SU21-18</v>
      </c>
      <c r="L2446" s="139">
        <f t="shared" si="278"/>
        <v>10.91</v>
      </c>
    </row>
    <row r="2447" spans="1:12" x14ac:dyDescent="0.25">
      <c r="A2447" s="193">
        <f>+'Información ELECTRO PUNO'!A2427</f>
        <v>2426</v>
      </c>
      <c r="B2447" s="26" t="str">
        <f t="shared" si="276"/>
        <v>MOD_INV_2018</v>
      </c>
      <c r="C2447" s="9" t="str">
        <f t="shared" si="272"/>
        <v>Puno</v>
      </c>
      <c r="D2447" s="9" t="str">
        <f t="shared" si="273"/>
        <v>No Reporta</v>
      </c>
      <c r="E2447" s="9" t="str">
        <f t="shared" si="274"/>
        <v>No Reporta</v>
      </c>
      <c r="F2447" s="194" t="str">
        <f>+'Información ELECTRO PUNO'!E2427</f>
        <v>AT</v>
      </c>
      <c r="G2447" s="194">
        <f>+'Información ELECTRO PUNO'!G2427</f>
        <v>18</v>
      </c>
      <c r="H2447" s="9" t="str">
        <f t="shared" si="275"/>
        <v>Poste</v>
      </c>
      <c r="I2447" s="194" t="str">
        <f>+'Información ELECTRO PUNO'!F2427</f>
        <v>Metalico</v>
      </c>
      <c r="J2447" s="194" t="str">
        <f>+'Información ELECTRO PUNO'!B2427</f>
        <v>PA18/2400</v>
      </c>
      <c r="K2447" s="9" t="str">
        <f t="shared" si="277"/>
        <v>1 Poste autosoportable de acero (18/2400) de suspensión (25°) Tipo SU21-18</v>
      </c>
      <c r="L2447" s="139">
        <f t="shared" si="278"/>
        <v>10.91</v>
      </c>
    </row>
    <row r="2448" spans="1:12" x14ac:dyDescent="0.25">
      <c r="A2448" s="193">
        <f>+'Información ELECTRO PUNO'!A2428</f>
        <v>2427</v>
      </c>
      <c r="B2448" s="26" t="str">
        <f t="shared" si="276"/>
        <v>MOD_INV_2018</v>
      </c>
      <c r="C2448" s="9" t="str">
        <f t="shared" si="272"/>
        <v>Puno</v>
      </c>
      <c r="D2448" s="9" t="str">
        <f t="shared" si="273"/>
        <v>No Reporta</v>
      </c>
      <c r="E2448" s="9" t="str">
        <f t="shared" si="274"/>
        <v>No Reporta</v>
      </c>
      <c r="F2448" s="194" t="str">
        <f>+'Información ELECTRO PUNO'!E2428</f>
        <v>AT</v>
      </c>
      <c r="G2448" s="194">
        <f>+'Información ELECTRO PUNO'!G2428</f>
        <v>18</v>
      </c>
      <c r="H2448" s="9" t="str">
        <f t="shared" si="275"/>
        <v>Poste</v>
      </c>
      <c r="I2448" s="194" t="str">
        <f>+'Información ELECTRO PUNO'!F2428</f>
        <v>Metalico</v>
      </c>
      <c r="J2448" s="194" t="str">
        <f>+'Información ELECTRO PUNO'!B2428</f>
        <v>PA18/2400</v>
      </c>
      <c r="K2448" s="9" t="str">
        <f t="shared" si="277"/>
        <v>1 Poste autosoportable de acero (18/2400) de suspensión (25°) Tipo SU21-18</v>
      </c>
      <c r="L2448" s="139">
        <f t="shared" si="278"/>
        <v>10.91</v>
      </c>
    </row>
    <row r="2449" spans="1:12" x14ac:dyDescent="0.25">
      <c r="A2449" s="193">
        <f>+'Información ELECTRO PUNO'!A2429</f>
        <v>2428</v>
      </c>
      <c r="B2449" s="26" t="str">
        <f t="shared" si="276"/>
        <v>MOD_INV_2018</v>
      </c>
      <c r="C2449" s="9" t="str">
        <f t="shared" si="272"/>
        <v>Puno</v>
      </c>
      <c r="D2449" s="9" t="str">
        <f t="shared" si="273"/>
        <v>No Reporta</v>
      </c>
      <c r="E2449" s="9" t="str">
        <f t="shared" si="274"/>
        <v>No Reporta</v>
      </c>
      <c r="F2449" s="194" t="str">
        <f>+'Información ELECTRO PUNO'!E2429</f>
        <v>AT</v>
      </c>
      <c r="G2449" s="194">
        <f>+'Información ELECTRO PUNO'!G2429</f>
        <v>18</v>
      </c>
      <c r="H2449" s="9" t="str">
        <f t="shared" si="275"/>
        <v>Poste</v>
      </c>
      <c r="I2449" s="194" t="str">
        <f>+'Información ELECTRO PUNO'!F2429</f>
        <v>Metalico</v>
      </c>
      <c r="J2449" s="194" t="str">
        <f>+'Información ELECTRO PUNO'!B2429</f>
        <v>PA18/2400</v>
      </c>
      <c r="K2449" s="9" t="str">
        <f t="shared" si="277"/>
        <v>1 Poste autosoportable de acero (18/2400) de suspensión (25°) Tipo SU21-18</v>
      </c>
      <c r="L2449" s="139">
        <f t="shared" si="278"/>
        <v>10.91</v>
      </c>
    </row>
    <row r="2450" spans="1:12" x14ac:dyDescent="0.25">
      <c r="A2450" s="193">
        <f>+'Información ELECTRO PUNO'!A2430</f>
        <v>2429</v>
      </c>
      <c r="B2450" s="26" t="str">
        <f t="shared" si="276"/>
        <v>MOD_INV_2018</v>
      </c>
      <c r="C2450" s="9" t="str">
        <f t="shared" si="272"/>
        <v>Puno</v>
      </c>
      <c r="D2450" s="9" t="str">
        <f t="shared" si="273"/>
        <v>No Reporta</v>
      </c>
      <c r="E2450" s="9" t="str">
        <f t="shared" si="274"/>
        <v>No Reporta</v>
      </c>
      <c r="F2450" s="194" t="str">
        <f>+'Información ELECTRO PUNO'!E2430</f>
        <v>AT</v>
      </c>
      <c r="G2450" s="194">
        <f>+'Información ELECTRO PUNO'!G2430</f>
        <v>18</v>
      </c>
      <c r="H2450" s="9" t="str">
        <f t="shared" si="275"/>
        <v>Poste</v>
      </c>
      <c r="I2450" s="194" t="str">
        <f>+'Información ELECTRO PUNO'!F2430</f>
        <v>Metalico</v>
      </c>
      <c r="J2450" s="194" t="str">
        <f>+'Información ELECTRO PUNO'!B2430</f>
        <v>PA18/2400</v>
      </c>
      <c r="K2450" s="9" t="str">
        <f t="shared" si="277"/>
        <v>1 Poste autosoportable de acero (18/2400) de suspensión (25°) Tipo SU21-18</v>
      </c>
      <c r="L2450" s="139">
        <f t="shared" si="278"/>
        <v>10.91</v>
      </c>
    </row>
    <row r="2451" spans="1:12" x14ac:dyDescent="0.25">
      <c r="A2451" s="193">
        <f>+'Información ELECTRO PUNO'!A2431</f>
        <v>2430</v>
      </c>
      <c r="B2451" s="26" t="str">
        <f t="shared" si="276"/>
        <v>MOD_INV_2018</v>
      </c>
      <c r="C2451" s="9" t="str">
        <f t="shared" si="272"/>
        <v>Puno</v>
      </c>
      <c r="D2451" s="9" t="str">
        <f t="shared" si="273"/>
        <v>No Reporta</v>
      </c>
      <c r="E2451" s="9" t="str">
        <f t="shared" si="274"/>
        <v>No Reporta</v>
      </c>
      <c r="F2451" s="194" t="str">
        <f>+'Información ELECTRO PUNO'!E2431</f>
        <v>AT</v>
      </c>
      <c r="G2451" s="194">
        <f>+'Información ELECTRO PUNO'!G2431</f>
        <v>18</v>
      </c>
      <c r="H2451" s="9" t="str">
        <f t="shared" si="275"/>
        <v>Poste</v>
      </c>
      <c r="I2451" s="194" t="str">
        <f>+'Información ELECTRO PUNO'!F2431</f>
        <v>Metalico</v>
      </c>
      <c r="J2451" s="194" t="str">
        <f>+'Información ELECTRO PUNO'!B2431</f>
        <v>PA18/2400</v>
      </c>
      <c r="K2451" s="9" t="str">
        <f t="shared" si="277"/>
        <v>1 Poste autosoportable de acero (18/2400) de suspensión (25°) Tipo SU21-18</v>
      </c>
      <c r="L2451" s="139">
        <f t="shared" si="278"/>
        <v>10.91</v>
      </c>
    </row>
    <row r="2452" spans="1:12" x14ac:dyDescent="0.25">
      <c r="A2452" s="193">
        <f>+'Información ELECTRO PUNO'!A2432</f>
        <v>2431</v>
      </c>
      <c r="B2452" s="26" t="str">
        <f t="shared" si="276"/>
        <v>MOD_INV_2018</v>
      </c>
      <c r="C2452" s="9" t="str">
        <f t="shared" si="272"/>
        <v>Puno</v>
      </c>
      <c r="D2452" s="9" t="str">
        <f t="shared" si="273"/>
        <v>No Reporta</v>
      </c>
      <c r="E2452" s="9" t="str">
        <f t="shared" si="274"/>
        <v>No Reporta</v>
      </c>
      <c r="F2452" s="194" t="str">
        <f>+'Información ELECTRO PUNO'!E2432</f>
        <v>AT</v>
      </c>
      <c r="G2452" s="194">
        <f>+'Información ELECTRO PUNO'!G2432</f>
        <v>18</v>
      </c>
      <c r="H2452" s="9" t="str">
        <f t="shared" si="275"/>
        <v>Poste</v>
      </c>
      <c r="I2452" s="194" t="str">
        <f>+'Información ELECTRO PUNO'!F2432</f>
        <v>Metalico</v>
      </c>
      <c r="J2452" s="194" t="str">
        <f>+'Información ELECTRO PUNO'!B2432</f>
        <v>PA18/2400</v>
      </c>
      <c r="K2452" s="9" t="str">
        <f t="shared" si="277"/>
        <v>1 Poste autosoportable de acero (18/2400) de suspensión (25°) Tipo SU21-18</v>
      </c>
      <c r="L2452" s="139">
        <f t="shared" si="278"/>
        <v>10.91</v>
      </c>
    </row>
    <row r="2453" spans="1:12" x14ac:dyDescent="0.25">
      <c r="A2453" s="193">
        <f>+'Información ELECTRO PUNO'!A2433</f>
        <v>2432</v>
      </c>
      <c r="B2453" s="26" t="str">
        <f t="shared" si="276"/>
        <v>MOD_INV_2018</v>
      </c>
      <c r="C2453" s="9" t="str">
        <f t="shared" si="272"/>
        <v>Puno</v>
      </c>
      <c r="D2453" s="9" t="str">
        <f t="shared" si="273"/>
        <v>No Reporta</v>
      </c>
      <c r="E2453" s="9" t="str">
        <f t="shared" si="274"/>
        <v>No Reporta</v>
      </c>
      <c r="F2453" s="194" t="str">
        <f>+'Información ELECTRO PUNO'!E2433</f>
        <v>AT</v>
      </c>
      <c r="G2453" s="194">
        <f>+'Información ELECTRO PUNO'!G2433</f>
        <v>18</v>
      </c>
      <c r="H2453" s="9" t="str">
        <f t="shared" si="275"/>
        <v>Poste</v>
      </c>
      <c r="I2453" s="194" t="str">
        <f>+'Información ELECTRO PUNO'!F2433</f>
        <v>Metalico</v>
      </c>
      <c r="J2453" s="194" t="str">
        <f>+'Información ELECTRO PUNO'!B2433</f>
        <v>PA18/2400</v>
      </c>
      <c r="K2453" s="9" t="str">
        <f t="shared" si="277"/>
        <v>1 Poste autosoportable de acero (18/2400) de suspensión (25°) Tipo SU21-18</v>
      </c>
      <c r="L2453" s="139">
        <f t="shared" si="278"/>
        <v>10.91</v>
      </c>
    </row>
    <row r="2454" spans="1:12" x14ac:dyDescent="0.25">
      <c r="A2454" s="193">
        <f>+'Información ELECTRO PUNO'!A2434</f>
        <v>2433</v>
      </c>
      <c r="B2454" s="26" t="str">
        <f t="shared" si="276"/>
        <v>MOD_INV_2018</v>
      </c>
      <c r="C2454" s="9" t="str">
        <f t="shared" ref="C2454:C2517" si="279">+$C$10</f>
        <v>Puno</v>
      </c>
      <c r="D2454" s="9" t="str">
        <f t="shared" ref="D2454:D2517" si="280">+$D$10</f>
        <v>No Reporta</v>
      </c>
      <c r="E2454" s="9" t="str">
        <f t="shared" ref="E2454:E2517" si="281">+$E$10</f>
        <v>No Reporta</v>
      </c>
      <c r="F2454" s="194" t="str">
        <f>+'Información ELECTRO PUNO'!E2434</f>
        <v>AT</v>
      </c>
      <c r="G2454" s="194">
        <f>+'Información ELECTRO PUNO'!G2434</f>
        <v>18</v>
      </c>
      <c r="H2454" s="9" t="str">
        <f t="shared" ref="H2454:H2517" si="282">+$H$10</f>
        <v>Poste</v>
      </c>
      <c r="I2454" s="194" t="str">
        <f>+'Información ELECTRO PUNO'!F2434</f>
        <v>Metalico</v>
      </c>
      <c r="J2454" s="194" t="str">
        <f>+'Información ELECTRO PUNO'!B2434</f>
        <v>PA18/2400</v>
      </c>
      <c r="K2454" s="9" t="str">
        <f t="shared" si="277"/>
        <v>1 Poste autosoportable de acero (18/2400) de suspensión (25°) Tipo SU21-18</v>
      </c>
      <c r="L2454" s="139">
        <f t="shared" si="278"/>
        <v>10.91</v>
      </c>
    </row>
    <row r="2455" spans="1:12" x14ac:dyDescent="0.25">
      <c r="A2455" s="193">
        <f>+'Información ELECTRO PUNO'!A2435</f>
        <v>2434</v>
      </c>
      <c r="B2455" s="26" t="str">
        <f t="shared" ref="B2455:B2518" si="283">+INDEX($B$8:$B$16,MATCH(J2455,$J$8:$J$16,0))</f>
        <v>MOD_INV_2018</v>
      </c>
      <c r="C2455" s="9" t="str">
        <f t="shared" si="279"/>
        <v>Puno</v>
      </c>
      <c r="D2455" s="9" t="str">
        <f t="shared" si="280"/>
        <v>No Reporta</v>
      </c>
      <c r="E2455" s="9" t="str">
        <f t="shared" si="281"/>
        <v>No Reporta</v>
      </c>
      <c r="F2455" s="194" t="str">
        <f>+'Información ELECTRO PUNO'!E2435</f>
        <v>AT</v>
      </c>
      <c r="G2455" s="194">
        <f>+'Información ELECTRO PUNO'!G2435</f>
        <v>18</v>
      </c>
      <c r="H2455" s="9" t="str">
        <f t="shared" si="282"/>
        <v>Poste</v>
      </c>
      <c r="I2455" s="194" t="str">
        <f>+'Información ELECTRO PUNO'!F2435</f>
        <v>Metalico</v>
      </c>
      <c r="J2455" s="194" t="str">
        <f>+'Información ELECTRO PUNO'!B2435</f>
        <v>PA18/2400</v>
      </c>
      <c r="K2455" s="9" t="str">
        <f t="shared" ref="K2455:K2518" si="284">+VLOOKUP(J2455,$J$8:$K$16,2,FALSE)</f>
        <v>1 Poste autosoportable de acero (18/2400) de suspensión (25°) Tipo SU21-18</v>
      </c>
      <c r="L2455" s="139">
        <f t="shared" ref="L2455:L2518" si="285">+VLOOKUP(J2455,$J$8:$U$16,12,FALSE)</f>
        <v>10.91</v>
      </c>
    </row>
    <row r="2456" spans="1:12" x14ac:dyDescent="0.25">
      <c r="A2456" s="193">
        <f>+'Información ELECTRO PUNO'!A2436</f>
        <v>2435</v>
      </c>
      <c r="B2456" s="26" t="str">
        <f t="shared" si="283"/>
        <v>MOD_INV_2018</v>
      </c>
      <c r="C2456" s="9" t="str">
        <f t="shared" si="279"/>
        <v>Puno</v>
      </c>
      <c r="D2456" s="9" t="str">
        <f t="shared" si="280"/>
        <v>No Reporta</v>
      </c>
      <c r="E2456" s="9" t="str">
        <f t="shared" si="281"/>
        <v>No Reporta</v>
      </c>
      <c r="F2456" s="194" t="str">
        <f>+'Información ELECTRO PUNO'!E2436</f>
        <v>AT</v>
      </c>
      <c r="G2456" s="194">
        <f>+'Información ELECTRO PUNO'!G2436</f>
        <v>18</v>
      </c>
      <c r="H2456" s="9" t="str">
        <f t="shared" si="282"/>
        <v>Poste</v>
      </c>
      <c r="I2456" s="194" t="str">
        <f>+'Información ELECTRO PUNO'!F2436</f>
        <v>Metalico</v>
      </c>
      <c r="J2456" s="194" t="str">
        <f>+'Información ELECTRO PUNO'!B2436</f>
        <v>PA18/2400</v>
      </c>
      <c r="K2456" s="9" t="str">
        <f t="shared" si="284"/>
        <v>1 Poste autosoportable de acero (18/2400) de suspensión (25°) Tipo SU21-18</v>
      </c>
      <c r="L2456" s="139">
        <f t="shared" si="285"/>
        <v>10.91</v>
      </c>
    </row>
    <row r="2457" spans="1:12" x14ac:dyDescent="0.25">
      <c r="A2457" s="193">
        <f>+'Información ELECTRO PUNO'!A2437</f>
        <v>2436</v>
      </c>
      <c r="B2457" s="26" t="str">
        <f t="shared" si="283"/>
        <v>MOD_INV_2018</v>
      </c>
      <c r="C2457" s="9" t="str">
        <f t="shared" si="279"/>
        <v>Puno</v>
      </c>
      <c r="D2457" s="9" t="str">
        <f t="shared" si="280"/>
        <v>No Reporta</v>
      </c>
      <c r="E2457" s="9" t="str">
        <f t="shared" si="281"/>
        <v>No Reporta</v>
      </c>
      <c r="F2457" s="194" t="str">
        <f>+'Información ELECTRO PUNO'!E2437</f>
        <v>AT</v>
      </c>
      <c r="G2457" s="194">
        <f>+'Información ELECTRO PUNO'!G2437</f>
        <v>18</v>
      </c>
      <c r="H2457" s="9" t="str">
        <f t="shared" si="282"/>
        <v>Poste</v>
      </c>
      <c r="I2457" s="194" t="str">
        <f>+'Información ELECTRO PUNO'!F2437</f>
        <v>Metalico</v>
      </c>
      <c r="J2457" s="194" t="str">
        <f>+'Información ELECTRO PUNO'!B2437</f>
        <v>PA18/2400</v>
      </c>
      <c r="K2457" s="9" t="str">
        <f t="shared" si="284"/>
        <v>1 Poste autosoportable de acero (18/2400) de suspensión (25°) Tipo SU21-18</v>
      </c>
      <c r="L2457" s="139">
        <f t="shared" si="285"/>
        <v>10.91</v>
      </c>
    </row>
    <row r="2458" spans="1:12" x14ac:dyDescent="0.25">
      <c r="A2458" s="193">
        <f>+'Información ELECTRO PUNO'!A2438</f>
        <v>2437</v>
      </c>
      <c r="B2458" s="26" t="str">
        <f t="shared" si="283"/>
        <v>MOD_INV_2018</v>
      </c>
      <c r="C2458" s="9" t="str">
        <f t="shared" si="279"/>
        <v>Puno</v>
      </c>
      <c r="D2458" s="9" t="str">
        <f t="shared" si="280"/>
        <v>No Reporta</v>
      </c>
      <c r="E2458" s="9" t="str">
        <f t="shared" si="281"/>
        <v>No Reporta</v>
      </c>
      <c r="F2458" s="194" t="str">
        <f>+'Información ELECTRO PUNO'!E2438</f>
        <v>AT</v>
      </c>
      <c r="G2458" s="194">
        <f>+'Información ELECTRO PUNO'!G2438</f>
        <v>18</v>
      </c>
      <c r="H2458" s="9" t="str">
        <f t="shared" si="282"/>
        <v>Poste</v>
      </c>
      <c r="I2458" s="194" t="str">
        <f>+'Información ELECTRO PUNO'!F2438</f>
        <v>Metalico</v>
      </c>
      <c r="J2458" s="194" t="str">
        <f>+'Información ELECTRO PUNO'!B2438</f>
        <v>PA18/2400</v>
      </c>
      <c r="K2458" s="9" t="str">
        <f t="shared" si="284"/>
        <v>1 Poste autosoportable de acero (18/2400) de suspensión (25°) Tipo SU21-18</v>
      </c>
      <c r="L2458" s="139">
        <f t="shared" si="285"/>
        <v>10.91</v>
      </c>
    </row>
    <row r="2459" spans="1:12" x14ac:dyDescent="0.25">
      <c r="A2459" s="193">
        <f>+'Información ELECTRO PUNO'!A2439</f>
        <v>2438</v>
      </c>
      <c r="B2459" s="26" t="str">
        <f t="shared" si="283"/>
        <v>MOD_INV_2018</v>
      </c>
      <c r="C2459" s="9" t="str">
        <f t="shared" si="279"/>
        <v>Puno</v>
      </c>
      <c r="D2459" s="9" t="str">
        <f t="shared" si="280"/>
        <v>No Reporta</v>
      </c>
      <c r="E2459" s="9" t="str">
        <f t="shared" si="281"/>
        <v>No Reporta</v>
      </c>
      <c r="F2459" s="194" t="str">
        <f>+'Información ELECTRO PUNO'!E2439</f>
        <v>AT</v>
      </c>
      <c r="G2459" s="194">
        <f>+'Información ELECTRO PUNO'!G2439</f>
        <v>18</v>
      </c>
      <c r="H2459" s="9" t="str">
        <f t="shared" si="282"/>
        <v>Poste</v>
      </c>
      <c r="I2459" s="194" t="str">
        <f>+'Información ELECTRO PUNO'!F2439</f>
        <v>Metalico</v>
      </c>
      <c r="J2459" s="194" t="str">
        <f>+'Información ELECTRO PUNO'!B2439</f>
        <v>PA18/2400</v>
      </c>
      <c r="K2459" s="9" t="str">
        <f t="shared" si="284"/>
        <v>1 Poste autosoportable de acero (18/2400) de suspensión (25°) Tipo SU21-18</v>
      </c>
      <c r="L2459" s="139">
        <f t="shared" si="285"/>
        <v>10.91</v>
      </c>
    </row>
    <row r="2460" spans="1:12" x14ac:dyDescent="0.25">
      <c r="A2460" s="193">
        <f>+'Información ELECTRO PUNO'!A2440</f>
        <v>2439</v>
      </c>
      <c r="B2460" s="26" t="str">
        <f t="shared" si="283"/>
        <v>MOD_INV_2018</v>
      </c>
      <c r="C2460" s="9" t="str">
        <f t="shared" si="279"/>
        <v>Puno</v>
      </c>
      <c r="D2460" s="9" t="str">
        <f t="shared" si="280"/>
        <v>No Reporta</v>
      </c>
      <c r="E2460" s="9" t="str">
        <f t="shared" si="281"/>
        <v>No Reporta</v>
      </c>
      <c r="F2460" s="194" t="str">
        <f>+'Información ELECTRO PUNO'!E2440</f>
        <v>AT</v>
      </c>
      <c r="G2460" s="194">
        <f>+'Información ELECTRO PUNO'!G2440</f>
        <v>18</v>
      </c>
      <c r="H2460" s="9" t="str">
        <f t="shared" si="282"/>
        <v>Poste</v>
      </c>
      <c r="I2460" s="194" t="str">
        <f>+'Información ELECTRO PUNO'!F2440</f>
        <v>Metalico</v>
      </c>
      <c r="J2460" s="194" t="str">
        <f>+'Información ELECTRO PUNO'!B2440</f>
        <v>PA18/2400</v>
      </c>
      <c r="K2460" s="9" t="str">
        <f t="shared" si="284"/>
        <v>1 Poste autosoportable de acero (18/2400) de suspensión (25°) Tipo SU21-18</v>
      </c>
      <c r="L2460" s="139">
        <f t="shared" si="285"/>
        <v>10.91</v>
      </c>
    </row>
    <row r="2461" spans="1:12" x14ac:dyDescent="0.25">
      <c r="A2461" s="193">
        <f>+'Información ELECTRO PUNO'!A2441</f>
        <v>2440</v>
      </c>
      <c r="B2461" s="26" t="str">
        <f t="shared" si="283"/>
        <v>MOD_INV_2018</v>
      </c>
      <c r="C2461" s="9" t="str">
        <f t="shared" si="279"/>
        <v>Puno</v>
      </c>
      <c r="D2461" s="9" t="str">
        <f t="shared" si="280"/>
        <v>No Reporta</v>
      </c>
      <c r="E2461" s="9" t="str">
        <f t="shared" si="281"/>
        <v>No Reporta</v>
      </c>
      <c r="F2461" s="194" t="str">
        <f>+'Información ELECTRO PUNO'!E2441</f>
        <v>AT</v>
      </c>
      <c r="G2461" s="194">
        <f>+'Información ELECTRO PUNO'!G2441</f>
        <v>18</v>
      </c>
      <c r="H2461" s="9" t="str">
        <f t="shared" si="282"/>
        <v>Poste</v>
      </c>
      <c r="I2461" s="194" t="str">
        <f>+'Información ELECTRO PUNO'!F2441</f>
        <v>Metalico</v>
      </c>
      <c r="J2461" s="194" t="str">
        <f>+'Información ELECTRO PUNO'!B2441</f>
        <v>PA18/2400</v>
      </c>
      <c r="K2461" s="9" t="str">
        <f t="shared" si="284"/>
        <v>1 Poste autosoportable de acero (18/2400) de suspensión (25°) Tipo SU21-18</v>
      </c>
      <c r="L2461" s="139">
        <f t="shared" si="285"/>
        <v>10.91</v>
      </c>
    </row>
    <row r="2462" spans="1:12" x14ac:dyDescent="0.25">
      <c r="A2462" s="193">
        <f>+'Información ELECTRO PUNO'!A2442</f>
        <v>2441</v>
      </c>
      <c r="B2462" s="26" t="str">
        <f t="shared" si="283"/>
        <v>MOD_INV_2018</v>
      </c>
      <c r="C2462" s="9" t="str">
        <f t="shared" si="279"/>
        <v>Puno</v>
      </c>
      <c r="D2462" s="9" t="str">
        <f t="shared" si="280"/>
        <v>No Reporta</v>
      </c>
      <c r="E2462" s="9" t="str">
        <f t="shared" si="281"/>
        <v>No Reporta</v>
      </c>
      <c r="F2462" s="194" t="str">
        <f>+'Información ELECTRO PUNO'!E2442</f>
        <v>AT</v>
      </c>
      <c r="G2462" s="194">
        <f>+'Información ELECTRO PUNO'!G2442</f>
        <v>18</v>
      </c>
      <c r="H2462" s="9" t="str">
        <f t="shared" si="282"/>
        <v>Poste</v>
      </c>
      <c r="I2462" s="194" t="str">
        <f>+'Información ELECTRO PUNO'!F2442</f>
        <v>Metalico</v>
      </c>
      <c r="J2462" s="194" t="str">
        <f>+'Información ELECTRO PUNO'!B2442</f>
        <v>PA18/2400</v>
      </c>
      <c r="K2462" s="9" t="str">
        <f t="shared" si="284"/>
        <v>1 Poste autosoportable de acero (18/2400) de suspensión (25°) Tipo SU21-18</v>
      </c>
      <c r="L2462" s="139">
        <f t="shared" si="285"/>
        <v>10.91</v>
      </c>
    </row>
    <row r="2463" spans="1:12" x14ac:dyDescent="0.25">
      <c r="A2463" s="193">
        <f>+'Información ELECTRO PUNO'!A2443</f>
        <v>2442</v>
      </c>
      <c r="B2463" s="26" t="str">
        <f t="shared" si="283"/>
        <v>MOD_INV_2018</v>
      </c>
      <c r="C2463" s="9" t="str">
        <f t="shared" si="279"/>
        <v>Puno</v>
      </c>
      <c r="D2463" s="9" t="str">
        <f t="shared" si="280"/>
        <v>No Reporta</v>
      </c>
      <c r="E2463" s="9" t="str">
        <f t="shared" si="281"/>
        <v>No Reporta</v>
      </c>
      <c r="F2463" s="194" t="str">
        <f>+'Información ELECTRO PUNO'!E2443</f>
        <v>AT</v>
      </c>
      <c r="G2463" s="194">
        <f>+'Información ELECTRO PUNO'!G2443</f>
        <v>18</v>
      </c>
      <c r="H2463" s="9" t="str">
        <f t="shared" si="282"/>
        <v>Poste</v>
      </c>
      <c r="I2463" s="194" t="str">
        <f>+'Información ELECTRO PUNO'!F2443</f>
        <v>Metalico</v>
      </c>
      <c r="J2463" s="194" t="str">
        <f>+'Información ELECTRO PUNO'!B2443</f>
        <v>PA18/2400</v>
      </c>
      <c r="K2463" s="9" t="str">
        <f t="shared" si="284"/>
        <v>1 Poste autosoportable de acero (18/2400) de suspensión (25°) Tipo SU21-18</v>
      </c>
      <c r="L2463" s="139">
        <f t="shared" si="285"/>
        <v>10.91</v>
      </c>
    </row>
    <row r="2464" spans="1:12" x14ac:dyDescent="0.25">
      <c r="A2464" s="193">
        <f>+'Información ELECTRO PUNO'!A2444</f>
        <v>2443</v>
      </c>
      <c r="B2464" s="26" t="str">
        <f t="shared" si="283"/>
        <v>MOD_INV_2018</v>
      </c>
      <c r="C2464" s="9" t="str">
        <f t="shared" si="279"/>
        <v>Puno</v>
      </c>
      <c r="D2464" s="9" t="str">
        <f t="shared" si="280"/>
        <v>No Reporta</v>
      </c>
      <c r="E2464" s="9" t="str">
        <f t="shared" si="281"/>
        <v>No Reporta</v>
      </c>
      <c r="F2464" s="194" t="str">
        <f>+'Información ELECTRO PUNO'!E2444</f>
        <v>AT</v>
      </c>
      <c r="G2464" s="194">
        <f>+'Información ELECTRO PUNO'!G2444</f>
        <v>18</v>
      </c>
      <c r="H2464" s="9" t="str">
        <f t="shared" si="282"/>
        <v>Poste</v>
      </c>
      <c r="I2464" s="194" t="str">
        <f>+'Información ELECTRO PUNO'!F2444</f>
        <v>Metalico</v>
      </c>
      <c r="J2464" s="194" t="str">
        <f>+'Información ELECTRO PUNO'!B2444</f>
        <v>PA18/2400</v>
      </c>
      <c r="K2464" s="9" t="str">
        <f t="shared" si="284"/>
        <v>1 Poste autosoportable de acero (18/2400) de suspensión (25°) Tipo SU21-18</v>
      </c>
      <c r="L2464" s="139">
        <f t="shared" si="285"/>
        <v>10.91</v>
      </c>
    </row>
    <row r="2465" spans="1:12" x14ac:dyDescent="0.25">
      <c r="A2465" s="193">
        <f>+'Información ELECTRO PUNO'!A2445</f>
        <v>2444</v>
      </c>
      <c r="B2465" s="26" t="str">
        <f t="shared" si="283"/>
        <v>MOD_INV_2018</v>
      </c>
      <c r="C2465" s="9" t="str">
        <f t="shared" si="279"/>
        <v>Puno</v>
      </c>
      <c r="D2465" s="9" t="str">
        <f t="shared" si="280"/>
        <v>No Reporta</v>
      </c>
      <c r="E2465" s="9" t="str">
        <f t="shared" si="281"/>
        <v>No Reporta</v>
      </c>
      <c r="F2465" s="194" t="str">
        <f>+'Información ELECTRO PUNO'!E2445</f>
        <v>AT</v>
      </c>
      <c r="G2465" s="194">
        <f>+'Información ELECTRO PUNO'!G2445</f>
        <v>18</v>
      </c>
      <c r="H2465" s="9" t="str">
        <f t="shared" si="282"/>
        <v>Poste</v>
      </c>
      <c r="I2465" s="194" t="str">
        <f>+'Información ELECTRO PUNO'!F2445</f>
        <v>Metalico</v>
      </c>
      <c r="J2465" s="194" t="str">
        <f>+'Información ELECTRO PUNO'!B2445</f>
        <v>PA18/2400</v>
      </c>
      <c r="K2465" s="9" t="str">
        <f t="shared" si="284"/>
        <v>1 Poste autosoportable de acero (18/2400) de suspensión (25°) Tipo SU21-18</v>
      </c>
      <c r="L2465" s="139">
        <f t="shared" si="285"/>
        <v>10.91</v>
      </c>
    </row>
    <row r="2466" spans="1:12" x14ac:dyDescent="0.25">
      <c r="A2466" s="193">
        <f>+'Información ELECTRO PUNO'!A2446</f>
        <v>2445</v>
      </c>
      <c r="B2466" s="26" t="str">
        <f t="shared" si="283"/>
        <v>MOD_INV_2018</v>
      </c>
      <c r="C2466" s="9" t="str">
        <f t="shared" si="279"/>
        <v>Puno</v>
      </c>
      <c r="D2466" s="9" t="str">
        <f t="shared" si="280"/>
        <v>No Reporta</v>
      </c>
      <c r="E2466" s="9" t="str">
        <f t="shared" si="281"/>
        <v>No Reporta</v>
      </c>
      <c r="F2466" s="194" t="str">
        <f>+'Información ELECTRO PUNO'!E2446</f>
        <v>AT</v>
      </c>
      <c r="G2466" s="194">
        <f>+'Información ELECTRO PUNO'!G2446</f>
        <v>18</v>
      </c>
      <c r="H2466" s="9" t="str">
        <f t="shared" si="282"/>
        <v>Poste</v>
      </c>
      <c r="I2466" s="194" t="str">
        <f>+'Información ELECTRO PUNO'!F2446</f>
        <v>Metalico</v>
      </c>
      <c r="J2466" s="194" t="str">
        <f>+'Información ELECTRO PUNO'!B2446</f>
        <v>PA18/2400</v>
      </c>
      <c r="K2466" s="9" t="str">
        <f t="shared" si="284"/>
        <v>1 Poste autosoportable de acero (18/2400) de suspensión (25°) Tipo SU21-18</v>
      </c>
      <c r="L2466" s="139">
        <f t="shared" si="285"/>
        <v>10.91</v>
      </c>
    </row>
    <row r="2467" spans="1:12" x14ac:dyDescent="0.25">
      <c r="A2467" s="193">
        <f>+'Información ELECTRO PUNO'!A2447</f>
        <v>2446</v>
      </c>
      <c r="B2467" s="26" t="str">
        <f t="shared" si="283"/>
        <v>MOD_INV_2018</v>
      </c>
      <c r="C2467" s="9" t="str">
        <f t="shared" si="279"/>
        <v>Puno</v>
      </c>
      <c r="D2467" s="9" t="str">
        <f t="shared" si="280"/>
        <v>No Reporta</v>
      </c>
      <c r="E2467" s="9" t="str">
        <f t="shared" si="281"/>
        <v>No Reporta</v>
      </c>
      <c r="F2467" s="194" t="str">
        <f>+'Información ELECTRO PUNO'!E2447</f>
        <v>AT</v>
      </c>
      <c r="G2467" s="194">
        <f>+'Información ELECTRO PUNO'!G2447</f>
        <v>18</v>
      </c>
      <c r="H2467" s="9" t="str">
        <f t="shared" si="282"/>
        <v>Poste</v>
      </c>
      <c r="I2467" s="194" t="str">
        <f>+'Información ELECTRO PUNO'!F2447</f>
        <v>Metalico</v>
      </c>
      <c r="J2467" s="194" t="str">
        <f>+'Información ELECTRO PUNO'!B2447</f>
        <v>PA18/2400</v>
      </c>
      <c r="K2467" s="9" t="str">
        <f t="shared" si="284"/>
        <v>1 Poste autosoportable de acero (18/2400) de suspensión (25°) Tipo SU21-18</v>
      </c>
      <c r="L2467" s="139">
        <f t="shared" si="285"/>
        <v>10.91</v>
      </c>
    </row>
    <row r="2468" spans="1:12" x14ac:dyDescent="0.25">
      <c r="A2468" s="193">
        <f>+'Información ELECTRO PUNO'!A2448</f>
        <v>2447</v>
      </c>
      <c r="B2468" s="26" t="str">
        <f t="shared" si="283"/>
        <v>MOD_INV_2018</v>
      </c>
      <c r="C2468" s="9" t="str">
        <f t="shared" si="279"/>
        <v>Puno</v>
      </c>
      <c r="D2468" s="9" t="str">
        <f t="shared" si="280"/>
        <v>No Reporta</v>
      </c>
      <c r="E2468" s="9" t="str">
        <f t="shared" si="281"/>
        <v>No Reporta</v>
      </c>
      <c r="F2468" s="194" t="str">
        <f>+'Información ELECTRO PUNO'!E2448</f>
        <v>AT</v>
      </c>
      <c r="G2468" s="194">
        <f>+'Información ELECTRO PUNO'!G2448</f>
        <v>18</v>
      </c>
      <c r="H2468" s="9" t="str">
        <f t="shared" si="282"/>
        <v>Poste</v>
      </c>
      <c r="I2468" s="194" t="str">
        <f>+'Información ELECTRO PUNO'!F2448</f>
        <v>Metalico</v>
      </c>
      <c r="J2468" s="194" t="str">
        <f>+'Información ELECTRO PUNO'!B2448</f>
        <v>PA18/2400</v>
      </c>
      <c r="K2468" s="9" t="str">
        <f t="shared" si="284"/>
        <v>1 Poste autosoportable de acero (18/2400) de suspensión (25°) Tipo SU21-18</v>
      </c>
      <c r="L2468" s="139">
        <f t="shared" si="285"/>
        <v>10.91</v>
      </c>
    </row>
    <row r="2469" spans="1:12" x14ac:dyDescent="0.25">
      <c r="A2469" s="193">
        <f>+'Información ELECTRO PUNO'!A2449</f>
        <v>2448</v>
      </c>
      <c r="B2469" s="26" t="str">
        <f t="shared" si="283"/>
        <v>MOD_INV_2018</v>
      </c>
      <c r="C2469" s="9" t="str">
        <f t="shared" si="279"/>
        <v>Puno</v>
      </c>
      <c r="D2469" s="9" t="str">
        <f t="shared" si="280"/>
        <v>No Reporta</v>
      </c>
      <c r="E2469" s="9" t="str">
        <f t="shared" si="281"/>
        <v>No Reporta</v>
      </c>
      <c r="F2469" s="194" t="str">
        <f>+'Información ELECTRO PUNO'!E2449</f>
        <v>AT</v>
      </c>
      <c r="G2469" s="194">
        <f>+'Información ELECTRO PUNO'!G2449</f>
        <v>18</v>
      </c>
      <c r="H2469" s="9" t="str">
        <f t="shared" si="282"/>
        <v>Poste</v>
      </c>
      <c r="I2469" s="194" t="str">
        <f>+'Información ELECTRO PUNO'!F2449</f>
        <v>Metalico</v>
      </c>
      <c r="J2469" s="194" t="str">
        <f>+'Información ELECTRO PUNO'!B2449</f>
        <v>PA18/2400</v>
      </c>
      <c r="K2469" s="9" t="str">
        <f t="shared" si="284"/>
        <v>1 Poste autosoportable de acero (18/2400) de suspensión (25°) Tipo SU21-18</v>
      </c>
      <c r="L2469" s="139">
        <f t="shared" si="285"/>
        <v>10.91</v>
      </c>
    </row>
    <row r="2470" spans="1:12" x14ac:dyDescent="0.25">
      <c r="A2470" s="193">
        <f>+'Información ELECTRO PUNO'!A2450</f>
        <v>2449</v>
      </c>
      <c r="B2470" s="26" t="str">
        <f t="shared" si="283"/>
        <v>MOD_INV_2018</v>
      </c>
      <c r="C2470" s="9" t="str">
        <f t="shared" si="279"/>
        <v>Puno</v>
      </c>
      <c r="D2470" s="9" t="str">
        <f t="shared" si="280"/>
        <v>No Reporta</v>
      </c>
      <c r="E2470" s="9" t="str">
        <f t="shared" si="281"/>
        <v>No Reporta</v>
      </c>
      <c r="F2470" s="194" t="str">
        <f>+'Información ELECTRO PUNO'!E2450</f>
        <v>AT</v>
      </c>
      <c r="G2470" s="194">
        <f>+'Información ELECTRO PUNO'!G2450</f>
        <v>18</v>
      </c>
      <c r="H2470" s="9" t="str">
        <f t="shared" si="282"/>
        <v>Poste</v>
      </c>
      <c r="I2470" s="194" t="str">
        <f>+'Información ELECTRO PUNO'!F2450</f>
        <v>Metalico</v>
      </c>
      <c r="J2470" s="194" t="str">
        <f>+'Información ELECTRO PUNO'!B2450</f>
        <v>PA18/2400</v>
      </c>
      <c r="K2470" s="9" t="str">
        <f t="shared" si="284"/>
        <v>1 Poste autosoportable de acero (18/2400) de suspensión (25°) Tipo SU21-18</v>
      </c>
      <c r="L2470" s="139">
        <f t="shared" si="285"/>
        <v>10.91</v>
      </c>
    </row>
    <row r="2471" spans="1:12" x14ac:dyDescent="0.25">
      <c r="A2471" s="193">
        <f>+'Información ELECTRO PUNO'!A2451</f>
        <v>2450</v>
      </c>
      <c r="B2471" s="26" t="str">
        <f t="shared" si="283"/>
        <v>MOD_INV_2018</v>
      </c>
      <c r="C2471" s="9" t="str">
        <f t="shared" si="279"/>
        <v>Puno</v>
      </c>
      <c r="D2471" s="9" t="str">
        <f t="shared" si="280"/>
        <v>No Reporta</v>
      </c>
      <c r="E2471" s="9" t="str">
        <f t="shared" si="281"/>
        <v>No Reporta</v>
      </c>
      <c r="F2471" s="194" t="str">
        <f>+'Información ELECTRO PUNO'!E2451</f>
        <v>AT</v>
      </c>
      <c r="G2471" s="194">
        <f>+'Información ELECTRO PUNO'!G2451</f>
        <v>18</v>
      </c>
      <c r="H2471" s="9" t="str">
        <f t="shared" si="282"/>
        <v>Poste</v>
      </c>
      <c r="I2471" s="194" t="str">
        <f>+'Información ELECTRO PUNO'!F2451</f>
        <v>Metalico</v>
      </c>
      <c r="J2471" s="194" t="str">
        <f>+'Información ELECTRO PUNO'!B2451</f>
        <v>PA18/2400</v>
      </c>
      <c r="K2471" s="9" t="str">
        <f t="shared" si="284"/>
        <v>1 Poste autosoportable de acero (18/2400) de suspensión (25°) Tipo SU21-18</v>
      </c>
      <c r="L2471" s="139">
        <f t="shared" si="285"/>
        <v>10.91</v>
      </c>
    </row>
    <row r="2472" spans="1:12" x14ac:dyDescent="0.25">
      <c r="A2472" s="193">
        <f>+'Información ELECTRO PUNO'!A2452</f>
        <v>2451</v>
      </c>
      <c r="B2472" s="26" t="str">
        <f t="shared" si="283"/>
        <v>MOD_INV_2018</v>
      </c>
      <c r="C2472" s="9" t="str">
        <f t="shared" si="279"/>
        <v>Puno</v>
      </c>
      <c r="D2472" s="9" t="str">
        <f t="shared" si="280"/>
        <v>No Reporta</v>
      </c>
      <c r="E2472" s="9" t="str">
        <f t="shared" si="281"/>
        <v>No Reporta</v>
      </c>
      <c r="F2472" s="194" t="str">
        <f>+'Información ELECTRO PUNO'!E2452</f>
        <v>AT</v>
      </c>
      <c r="G2472" s="194">
        <f>+'Información ELECTRO PUNO'!G2452</f>
        <v>18</v>
      </c>
      <c r="H2472" s="9" t="str">
        <f t="shared" si="282"/>
        <v>Poste</v>
      </c>
      <c r="I2472" s="194" t="str">
        <f>+'Información ELECTRO PUNO'!F2452</f>
        <v>Metalico</v>
      </c>
      <c r="J2472" s="194" t="str">
        <f>+'Información ELECTRO PUNO'!B2452</f>
        <v>PA18/2400</v>
      </c>
      <c r="K2472" s="9" t="str">
        <f t="shared" si="284"/>
        <v>1 Poste autosoportable de acero (18/2400) de suspensión (25°) Tipo SU21-18</v>
      </c>
      <c r="L2472" s="139">
        <f t="shared" si="285"/>
        <v>10.91</v>
      </c>
    </row>
    <row r="2473" spans="1:12" x14ac:dyDescent="0.25">
      <c r="A2473" s="193">
        <f>+'Información ELECTRO PUNO'!A2453</f>
        <v>2452</v>
      </c>
      <c r="B2473" s="26" t="str">
        <f t="shared" si="283"/>
        <v>MOD_INV_2018</v>
      </c>
      <c r="C2473" s="9" t="str">
        <f t="shared" si="279"/>
        <v>Puno</v>
      </c>
      <c r="D2473" s="9" t="str">
        <f t="shared" si="280"/>
        <v>No Reporta</v>
      </c>
      <c r="E2473" s="9" t="str">
        <f t="shared" si="281"/>
        <v>No Reporta</v>
      </c>
      <c r="F2473" s="194" t="str">
        <f>+'Información ELECTRO PUNO'!E2453</f>
        <v>AT</v>
      </c>
      <c r="G2473" s="194">
        <f>+'Información ELECTRO PUNO'!G2453</f>
        <v>18</v>
      </c>
      <c r="H2473" s="9" t="str">
        <f t="shared" si="282"/>
        <v>Poste</v>
      </c>
      <c r="I2473" s="194" t="str">
        <f>+'Información ELECTRO PUNO'!F2453</f>
        <v>Metalico</v>
      </c>
      <c r="J2473" s="194" t="str">
        <f>+'Información ELECTRO PUNO'!B2453</f>
        <v>PA18/2400</v>
      </c>
      <c r="K2473" s="9" t="str">
        <f t="shared" si="284"/>
        <v>1 Poste autosoportable de acero (18/2400) de suspensión (25°) Tipo SU21-18</v>
      </c>
      <c r="L2473" s="139">
        <f t="shared" si="285"/>
        <v>10.91</v>
      </c>
    </row>
    <row r="2474" spans="1:12" x14ac:dyDescent="0.25">
      <c r="A2474" s="193">
        <f>+'Información ELECTRO PUNO'!A2454</f>
        <v>2453</v>
      </c>
      <c r="B2474" s="26" t="str">
        <f t="shared" si="283"/>
        <v>MOD_INV_2018</v>
      </c>
      <c r="C2474" s="9" t="str">
        <f t="shared" si="279"/>
        <v>Puno</v>
      </c>
      <c r="D2474" s="9" t="str">
        <f t="shared" si="280"/>
        <v>No Reporta</v>
      </c>
      <c r="E2474" s="9" t="str">
        <f t="shared" si="281"/>
        <v>No Reporta</v>
      </c>
      <c r="F2474" s="194" t="str">
        <f>+'Información ELECTRO PUNO'!E2454</f>
        <v>AT</v>
      </c>
      <c r="G2474" s="194">
        <f>+'Información ELECTRO PUNO'!G2454</f>
        <v>18</v>
      </c>
      <c r="H2474" s="9" t="str">
        <f t="shared" si="282"/>
        <v>Poste</v>
      </c>
      <c r="I2474" s="194" t="str">
        <f>+'Información ELECTRO PUNO'!F2454</f>
        <v>Metalico</v>
      </c>
      <c r="J2474" s="194" t="str">
        <f>+'Información ELECTRO PUNO'!B2454</f>
        <v>PA18/2400</v>
      </c>
      <c r="K2474" s="9" t="str">
        <f t="shared" si="284"/>
        <v>1 Poste autosoportable de acero (18/2400) de suspensión (25°) Tipo SU21-18</v>
      </c>
      <c r="L2474" s="139">
        <f t="shared" si="285"/>
        <v>10.91</v>
      </c>
    </row>
    <row r="2475" spans="1:12" x14ac:dyDescent="0.25">
      <c r="A2475" s="193">
        <f>+'Información ELECTRO PUNO'!A2455</f>
        <v>2454</v>
      </c>
      <c r="B2475" s="26" t="str">
        <f t="shared" si="283"/>
        <v>MOD_INV_2018</v>
      </c>
      <c r="C2475" s="9" t="str">
        <f t="shared" si="279"/>
        <v>Puno</v>
      </c>
      <c r="D2475" s="9" t="str">
        <f t="shared" si="280"/>
        <v>No Reporta</v>
      </c>
      <c r="E2475" s="9" t="str">
        <f t="shared" si="281"/>
        <v>No Reporta</v>
      </c>
      <c r="F2475" s="194" t="str">
        <f>+'Información ELECTRO PUNO'!E2455</f>
        <v>AT</v>
      </c>
      <c r="G2475" s="194">
        <f>+'Información ELECTRO PUNO'!G2455</f>
        <v>18</v>
      </c>
      <c r="H2475" s="9" t="str">
        <f t="shared" si="282"/>
        <v>Poste</v>
      </c>
      <c r="I2475" s="194" t="str">
        <f>+'Información ELECTRO PUNO'!F2455</f>
        <v>Metalico</v>
      </c>
      <c r="J2475" s="194" t="str">
        <f>+'Información ELECTRO PUNO'!B2455</f>
        <v>PA18/2400</v>
      </c>
      <c r="K2475" s="9" t="str">
        <f t="shared" si="284"/>
        <v>1 Poste autosoportable de acero (18/2400) de suspensión (25°) Tipo SU21-18</v>
      </c>
      <c r="L2475" s="139">
        <f t="shared" si="285"/>
        <v>10.91</v>
      </c>
    </row>
    <row r="2476" spans="1:12" x14ac:dyDescent="0.25">
      <c r="A2476" s="193">
        <f>+'Información ELECTRO PUNO'!A2456</f>
        <v>2455</v>
      </c>
      <c r="B2476" s="26" t="str">
        <f t="shared" si="283"/>
        <v>MOD_INV_2018</v>
      </c>
      <c r="C2476" s="9" t="str">
        <f t="shared" si="279"/>
        <v>Puno</v>
      </c>
      <c r="D2476" s="9" t="str">
        <f t="shared" si="280"/>
        <v>No Reporta</v>
      </c>
      <c r="E2476" s="9" t="str">
        <f t="shared" si="281"/>
        <v>No Reporta</v>
      </c>
      <c r="F2476" s="194" t="str">
        <f>+'Información ELECTRO PUNO'!E2456</f>
        <v>AT</v>
      </c>
      <c r="G2476" s="194">
        <f>+'Información ELECTRO PUNO'!G2456</f>
        <v>18</v>
      </c>
      <c r="H2476" s="9" t="str">
        <f t="shared" si="282"/>
        <v>Poste</v>
      </c>
      <c r="I2476" s="194" t="str">
        <f>+'Información ELECTRO PUNO'!F2456</f>
        <v>Metalico</v>
      </c>
      <c r="J2476" s="194" t="str">
        <f>+'Información ELECTRO PUNO'!B2456</f>
        <v>PA18/2400</v>
      </c>
      <c r="K2476" s="9" t="str">
        <f t="shared" si="284"/>
        <v>1 Poste autosoportable de acero (18/2400) de suspensión (25°) Tipo SU21-18</v>
      </c>
      <c r="L2476" s="139">
        <f t="shared" si="285"/>
        <v>10.91</v>
      </c>
    </row>
    <row r="2477" spans="1:12" x14ac:dyDescent="0.25">
      <c r="A2477" s="193">
        <f>+'Información ELECTRO PUNO'!A2457</f>
        <v>2456</v>
      </c>
      <c r="B2477" s="26" t="str">
        <f t="shared" si="283"/>
        <v>MOD_INV_2018</v>
      </c>
      <c r="C2477" s="9" t="str">
        <f t="shared" si="279"/>
        <v>Puno</v>
      </c>
      <c r="D2477" s="9" t="str">
        <f t="shared" si="280"/>
        <v>No Reporta</v>
      </c>
      <c r="E2477" s="9" t="str">
        <f t="shared" si="281"/>
        <v>No Reporta</v>
      </c>
      <c r="F2477" s="194" t="str">
        <f>+'Información ELECTRO PUNO'!E2457</f>
        <v>AT</v>
      </c>
      <c r="G2477" s="194">
        <f>+'Información ELECTRO PUNO'!G2457</f>
        <v>18</v>
      </c>
      <c r="H2477" s="9" t="str">
        <f t="shared" si="282"/>
        <v>Poste</v>
      </c>
      <c r="I2477" s="194" t="str">
        <f>+'Información ELECTRO PUNO'!F2457</f>
        <v>Metalico</v>
      </c>
      <c r="J2477" s="194" t="str">
        <f>+'Información ELECTRO PUNO'!B2457</f>
        <v>PA18/2400</v>
      </c>
      <c r="K2477" s="9" t="str">
        <f t="shared" si="284"/>
        <v>1 Poste autosoportable de acero (18/2400) de suspensión (25°) Tipo SU21-18</v>
      </c>
      <c r="L2477" s="139">
        <f t="shared" si="285"/>
        <v>10.91</v>
      </c>
    </row>
    <row r="2478" spans="1:12" x14ac:dyDescent="0.25">
      <c r="A2478" s="193">
        <f>+'Información ELECTRO PUNO'!A2458</f>
        <v>2457</v>
      </c>
      <c r="B2478" s="26" t="str">
        <f t="shared" si="283"/>
        <v>MOD_INV_2018</v>
      </c>
      <c r="C2478" s="9" t="str">
        <f t="shared" si="279"/>
        <v>Puno</v>
      </c>
      <c r="D2478" s="9" t="str">
        <f t="shared" si="280"/>
        <v>No Reporta</v>
      </c>
      <c r="E2478" s="9" t="str">
        <f t="shared" si="281"/>
        <v>No Reporta</v>
      </c>
      <c r="F2478" s="194" t="str">
        <f>+'Información ELECTRO PUNO'!E2458</f>
        <v>AT</v>
      </c>
      <c r="G2478" s="194">
        <f>+'Información ELECTRO PUNO'!G2458</f>
        <v>18</v>
      </c>
      <c r="H2478" s="9" t="str">
        <f t="shared" si="282"/>
        <v>Poste</v>
      </c>
      <c r="I2478" s="194" t="str">
        <f>+'Información ELECTRO PUNO'!F2458</f>
        <v>Metalico</v>
      </c>
      <c r="J2478" s="194" t="str">
        <f>+'Información ELECTRO PUNO'!B2458</f>
        <v>PA18/2400</v>
      </c>
      <c r="K2478" s="9" t="str">
        <f t="shared" si="284"/>
        <v>1 Poste autosoportable de acero (18/2400) de suspensión (25°) Tipo SU21-18</v>
      </c>
      <c r="L2478" s="139">
        <f t="shared" si="285"/>
        <v>10.91</v>
      </c>
    </row>
    <row r="2479" spans="1:12" x14ac:dyDescent="0.25">
      <c r="A2479" s="193">
        <f>+'Información ELECTRO PUNO'!A2459</f>
        <v>2458</v>
      </c>
      <c r="B2479" s="26" t="str">
        <f t="shared" si="283"/>
        <v>MOD_INV_2018</v>
      </c>
      <c r="C2479" s="9" t="str">
        <f t="shared" si="279"/>
        <v>Puno</v>
      </c>
      <c r="D2479" s="9" t="str">
        <f t="shared" si="280"/>
        <v>No Reporta</v>
      </c>
      <c r="E2479" s="9" t="str">
        <f t="shared" si="281"/>
        <v>No Reporta</v>
      </c>
      <c r="F2479" s="194" t="str">
        <f>+'Información ELECTRO PUNO'!E2459</f>
        <v>AT</v>
      </c>
      <c r="G2479" s="194">
        <f>+'Información ELECTRO PUNO'!G2459</f>
        <v>18</v>
      </c>
      <c r="H2479" s="9" t="str">
        <f t="shared" si="282"/>
        <v>Poste</v>
      </c>
      <c r="I2479" s="194" t="str">
        <f>+'Información ELECTRO PUNO'!F2459</f>
        <v>Metalico</v>
      </c>
      <c r="J2479" s="194" t="str">
        <f>+'Información ELECTRO PUNO'!B2459</f>
        <v>PA18/2400</v>
      </c>
      <c r="K2479" s="9" t="str">
        <f t="shared" si="284"/>
        <v>1 Poste autosoportable de acero (18/2400) de suspensión (25°) Tipo SU21-18</v>
      </c>
      <c r="L2479" s="139">
        <f t="shared" si="285"/>
        <v>10.91</v>
      </c>
    </row>
    <row r="2480" spans="1:12" x14ac:dyDescent="0.25">
      <c r="A2480" s="193">
        <f>+'Información ELECTRO PUNO'!A2460</f>
        <v>2459</v>
      </c>
      <c r="B2480" s="26" t="str">
        <f t="shared" si="283"/>
        <v>MOD_INV_2018</v>
      </c>
      <c r="C2480" s="9" t="str">
        <f t="shared" si="279"/>
        <v>Puno</v>
      </c>
      <c r="D2480" s="9" t="str">
        <f t="shared" si="280"/>
        <v>No Reporta</v>
      </c>
      <c r="E2480" s="9" t="str">
        <f t="shared" si="281"/>
        <v>No Reporta</v>
      </c>
      <c r="F2480" s="194" t="str">
        <f>+'Información ELECTRO PUNO'!E2460</f>
        <v>AT</v>
      </c>
      <c r="G2480" s="194">
        <f>+'Información ELECTRO PUNO'!G2460</f>
        <v>18</v>
      </c>
      <c r="H2480" s="9" t="str">
        <f t="shared" si="282"/>
        <v>Poste</v>
      </c>
      <c r="I2480" s="194" t="str">
        <f>+'Información ELECTRO PUNO'!F2460</f>
        <v>Metalico</v>
      </c>
      <c r="J2480" s="194" t="str">
        <f>+'Información ELECTRO PUNO'!B2460</f>
        <v>PA18/2400</v>
      </c>
      <c r="K2480" s="9" t="str">
        <f t="shared" si="284"/>
        <v>1 Poste autosoportable de acero (18/2400) de suspensión (25°) Tipo SU21-18</v>
      </c>
      <c r="L2480" s="139">
        <f t="shared" si="285"/>
        <v>10.91</v>
      </c>
    </row>
    <row r="2481" spans="1:12" x14ac:dyDescent="0.25">
      <c r="A2481" s="193">
        <f>+'Información ELECTRO PUNO'!A2461</f>
        <v>2460</v>
      </c>
      <c r="B2481" s="26" t="str">
        <f t="shared" si="283"/>
        <v>MOD_INV_2018</v>
      </c>
      <c r="C2481" s="9" t="str">
        <f t="shared" si="279"/>
        <v>Puno</v>
      </c>
      <c r="D2481" s="9" t="str">
        <f t="shared" si="280"/>
        <v>No Reporta</v>
      </c>
      <c r="E2481" s="9" t="str">
        <f t="shared" si="281"/>
        <v>No Reporta</v>
      </c>
      <c r="F2481" s="194" t="str">
        <f>+'Información ELECTRO PUNO'!E2461</f>
        <v>AT</v>
      </c>
      <c r="G2481" s="194">
        <f>+'Información ELECTRO PUNO'!G2461</f>
        <v>18</v>
      </c>
      <c r="H2481" s="9" t="str">
        <f t="shared" si="282"/>
        <v>Poste</v>
      </c>
      <c r="I2481" s="194" t="str">
        <f>+'Información ELECTRO PUNO'!F2461</f>
        <v>Metalico</v>
      </c>
      <c r="J2481" s="194" t="str">
        <f>+'Información ELECTRO PUNO'!B2461</f>
        <v>PA18/2400</v>
      </c>
      <c r="K2481" s="9" t="str">
        <f t="shared" si="284"/>
        <v>1 Poste autosoportable de acero (18/2400) de suspensión (25°) Tipo SU21-18</v>
      </c>
      <c r="L2481" s="139">
        <f t="shared" si="285"/>
        <v>10.91</v>
      </c>
    </row>
    <row r="2482" spans="1:12" x14ac:dyDescent="0.25">
      <c r="A2482" s="193">
        <f>+'Información ELECTRO PUNO'!A2462</f>
        <v>2461</v>
      </c>
      <c r="B2482" s="26" t="str">
        <f t="shared" si="283"/>
        <v>MOD_INV_2018</v>
      </c>
      <c r="C2482" s="9" t="str">
        <f t="shared" si="279"/>
        <v>Puno</v>
      </c>
      <c r="D2482" s="9" t="str">
        <f t="shared" si="280"/>
        <v>No Reporta</v>
      </c>
      <c r="E2482" s="9" t="str">
        <f t="shared" si="281"/>
        <v>No Reporta</v>
      </c>
      <c r="F2482" s="194" t="str">
        <f>+'Información ELECTRO PUNO'!E2462</f>
        <v>AT</v>
      </c>
      <c r="G2482" s="194">
        <f>+'Información ELECTRO PUNO'!G2462</f>
        <v>18</v>
      </c>
      <c r="H2482" s="9" t="str">
        <f t="shared" si="282"/>
        <v>Poste</v>
      </c>
      <c r="I2482" s="194" t="str">
        <f>+'Información ELECTRO PUNO'!F2462</f>
        <v>Metalico</v>
      </c>
      <c r="J2482" s="194" t="str">
        <f>+'Información ELECTRO PUNO'!B2462</f>
        <v>PA18/2400</v>
      </c>
      <c r="K2482" s="9" t="str">
        <f t="shared" si="284"/>
        <v>1 Poste autosoportable de acero (18/2400) de suspensión (25°) Tipo SU21-18</v>
      </c>
      <c r="L2482" s="139">
        <f t="shared" si="285"/>
        <v>10.91</v>
      </c>
    </row>
    <row r="2483" spans="1:12" x14ac:dyDescent="0.25">
      <c r="A2483" s="193">
        <f>+'Información ELECTRO PUNO'!A2463</f>
        <v>2462</v>
      </c>
      <c r="B2483" s="26" t="str">
        <f t="shared" si="283"/>
        <v>MOD_INV_2018</v>
      </c>
      <c r="C2483" s="9" t="str">
        <f t="shared" si="279"/>
        <v>Puno</v>
      </c>
      <c r="D2483" s="9" t="str">
        <f t="shared" si="280"/>
        <v>No Reporta</v>
      </c>
      <c r="E2483" s="9" t="str">
        <f t="shared" si="281"/>
        <v>No Reporta</v>
      </c>
      <c r="F2483" s="194" t="str">
        <f>+'Información ELECTRO PUNO'!E2463</f>
        <v>AT</v>
      </c>
      <c r="G2483" s="194">
        <f>+'Información ELECTRO PUNO'!G2463</f>
        <v>18</v>
      </c>
      <c r="H2483" s="9" t="str">
        <f t="shared" si="282"/>
        <v>Poste</v>
      </c>
      <c r="I2483" s="194" t="str">
        <f>+'Información ELECTRO PUNO'!F2463</f>
        <v>Metalico</v>
      </c>
      <c r="J2483" s="194" t="str">
        <f>+'Información ELECTRO PUNO'!B2463</f>
        <v>PA18/2400</v>
      </c>
      <c r="K2483" s="9" t="str">
        <f t="shared" si="284"/>
        <v>1 Poste autosoportable de acero (18/2400) de suspensión (25°) Tipo SU21-18</v>
      </c>
      <c r="L2483" s="139">
        <f t="shared" si="285"/>
        <v>10.91</v>
      </c>
    </row>
    <row r="2484" spans="1:12" x14ac:dyDescent="0.25">
      <c r="A2484" s="193">
        <f>+'Información ELECTRO PUNO'!A2464</f>
        <v>2463</v>
      </c>
      <c r="B2484" s="26" t="str">
        <f t="shared" si="283"/>
        <v>MOD_INV_2018</v>
      </c>
      <c r="C2484" s="9" t="str">
        <f t="shared" si="279"/>
        <v>Puno</v>
      </c>
      <c r="D2484" s="9" t="str">
        <f t="shared" si="280"/>
        <v>No Reporta</v>
      </c>
      <c r="E2484" s="9" t="str">
        <f t="shared" si="281"/>
        <v>No Reporta</v>
      </c>
      <c r="F2484" s="194" t="str">
        <f>+'Información ELECTRO PUNO'!E2464</f>
        <v>AT</v>
      </c>
      <c r="G2484" s="194">
        <f>+'Información ELECTRO PUNO'!G2464</f>
        <v>18</v>
      </c>
      <c r="H2484" s="9" t="str">
        <f t="shared" si="282"/>
        <v>Poste</v>
      </c>
      <c r="I2484" s="194" t="str">
        <f>+'Información ELECTRO PUNO'!F2464</f>
        <v>Metalico</v>
      </c>
      <c r="J2484" s="194" t="str">
        <f>+'Información ELECTRO PUNO'!B2464</f>
        <v>PA18/2400</v>
      </c>
      <c r="K2484" s="9" t="str">
        <f t="shared" si="284"/>
        <v>1 Poste autosoportable de acero (18/2400) de suspensión (25°) Tipo SU21-18</v>
      </c>
      <c r="L2484" s="139">
        <f t="shared" si="285"/>
        <v>10.91</v>
      </c>
    </row>
    <row r="2485" spans="1:12" x14ac:dyDescent="0.25">
      <c r="A2485" s="193">
        <f>+'Información ELECTRO PUNO'!A2465</f>
        <v>2464</v>
      </c>
      <c r="B2485" s="26" t="str">
        <f t="shared" si="283"/>
        <v>MOD_INV_2018</v>
      </c>
      <c r="C2485" s="9" t="str">
        <f t="shared" si="279"/>
        <v>Puno</v>
      </c>
      <c r="D2485" s="9" t="str">
        <f t="shared" si="280"/>
        <v>No Reporta</v>
      </c>
      <c r="E2485" s="9" t="str">
        <f t="shared" si="281"/>
        <v>No Reporta</v>
      </c>
      <c r="F2485" s="194" t="str">
        <f>+'Información ELECTRO PUNO'!E2465</f>
        <v>AT</v>
      </c>
      <c r="G2485" s="194">
        <f>+'Información ELECTRO PUNO'!G2465</f>
        <v>18</v>
      </c>
      <c r="H2485" s="9" t="str">
        <f t="shared" si="282"/>
        <v>Poste</v>
      </c>
      <c r="I2485" s="194" t="str">
        <f>+'Información ELECTRO PUNO'!F2465</f>
        <v>Metalico</v>
      </c>
      <c r="J2485" s="194" t="str">
        <f>+'Información ELECTRO PUNO'!B2465</f>
        <v>PA18/2400</v>
      </c>
      <c r="K2485" s="9" t="str">
        <f t="shared" si="284"/>
        <v>1 Poste autosoportable de acero (18/2400) de suspensión (25°) Tipo SU21-18</v>
      </c>
      <c r="L2485" s="139">
        <f t="shared" si="285"/>
        <v>10.91</v>
      </c>
    </row>
    <row r="2486" spans="1:12" x14ac:dyDescent="0.25">
      <c r="A2486" s="193">
        <f>+'Información ELECTRO PUNO'!A2466</f>
        <v>2465</v>
      </c>
      <c r="B2486" s="26" t="str">
        <f t="shared" si="283"/>
        <v>MOD_INV_2018</v>
      </c>
      <c r="C2486" s="9" t="str">
        <f t="shared" si="279"/>
        <v>Puno</v>
      </c>
      <c r="D2486" s="9" t="str">
        <f t="shared" si="280"/>
        <v>No Reporta</v>
      </c>
      <c r="E2486" s="9" t="str">
        <f t="shared" si="281"/>
        <v>No Reporta</v>
      </c>
      <c r="F2486" s="194" t="str">
        <f>+'Información ELECTRO PUNO'!E2466</f>
        <v>AT</v>
      </c>
      <c r="G2486" s="194">
        <f>+'Información ELECTRO PUNO'!G2466</f>
        <v>18</v>
      </c>
      <c r="H2486" s="9" t="str">
        <f t="shared" si="282"/>
        <v>Poste</v>
      </c>
      <c r="I2486" s="194" t="str">
        <f>+'Información ELECTRO PUNO'!F2466</f>
        <v>Metalico</v>
      </c>
      <c r="J2486" s="194" t="str">
        <f>+'Información ELECTRO PUNO'!B2466</f>
        <v>PA18/2400</v>
      </c>
      <c r="K2486" s="9" t="str">
        <f t="shared" si="284"/>
        <v>1 Poste autosoportable de acero (18/2400) de suspensión (25°) Tipo SU21-18</v>
      </c>
      <c r="L2486" s="139">
        <f t="shared" si="285"/>
        <v>10.91</v>
      </c>
    </row>
    <row r="2487" spans="1:12" x14ac:dyDescent="0.25">
      <c r="A2487" s="193">
        <f>+'Información ELECTRO PUNO'!A2467</f>
        <v>2466</v>
      </c>
      <c r="B2487" s="26" t="str">
        <f t="shared" si="283"/>
        <v>MOD_INV_2018</v>
      </c>
      <c r="C2487" s="9" t="str">
        <f t="shared" si="279"/>
        <v>Puno</v>
      </c>
      <c r="D2487" s="9" t="str">
        <f t="shared" si="280"/>
        <v>No Reporta</v>
      </c>
      <c r="E2487" s="9" t="str">
        <f t="shared" si="281"/>
        <v>No Reporta</v>
      </c>
      <c r="F2487" s="194" t="str">
        <f>+'Información ELECTRO PUNO'!E2467</f>
        <v>AT</v>
      </c>
      <c r="G2487" s="194">
        <f>+'Información ELECTRO PUNO'!G2467</f>
        <v>18</v>
      </c>
      <c r="H2487" s="9" t="str">
        <f t="shared" si="282"/>
        <v>Poste</v>
      </c>
      <c r="I2487" s="194" t="str">
        <f>+'Información ELECTRO PUNO'!F2467</f>
        <v>Metalico</v>
      </c>
      <c r="J2487" s="194" t="str">
        <f>+'Información ELECTRO PUNO'!B2467</f>
        <v>PA18/2400</v>
      </c>
      <c r="K2487" s="9" t="str">
        <f t="shared" si="284"/>
        <v>1 Poste autosoportable de acero (18/2400) de suspensión (25°) Tipo SU21-18</v>
      </c>
      <c r="L2487" s="139">
        <f t="shared" si="285"/>
        <v>10.91</v>
      </c>
    </row>
    <row r="2488" spans="1:12" x14ac:dyDescent="0.25">
      <c r="A2488" s="193">
        <f>+'Información ELECTRO PUNO'!A2468</f>
        <v>2467</v>
      </c>
      <c r="B2488" s="26" t="str">
        <f t="shared" si="283"/>
        <v>MOD_INV_2018</v>
      </c>
      <c r="C2488" s="9" t="str">
        <f t="shared" si="279"/>
        <v>Puno</v>
      </c>
      <c r="D2488" s="9" t="str">
        <f t="shared" si="280"/>
        <v>No Reporta</v>
      </c>
      <c r="E2488" s="9" t="str">
        <f t="shared" si="281"/>
        <v>No Reporta</v>
      </c>
      <c r="F2488" s="194" t="str">
        <f>+'Información ELECTRO PUNO'!E2468</f>
        <v>AT</v>
      </c>
      <c r="G2488" s="194">
        <f>+'Información ELECTRO PUNO'!G2468</f>
        <v>18</v>
      </c>
      <c r="H2488" s="9" t="str">
        <f t="shared" si="282"/>
        <v>Poste</v>
      </c>
      <c r="I2488" s="194" t="str">
        <f>+'Información ELECTRO PUNO'!F2468</f>
        <v>Metalico</v>
      </c>
      <c r="J2488" s="194" t="str">
        <f>+'Información ELECTRO PUNO'!B2468</f>
        <v>PA18/2400</v>
      </c>
      <c r="K2488" s="9" t="str">
        <f t="shared" si="284"/>
        <v>1 Poste autosoportable de acero (18/2400) de suspensión (25°) Tipo SU21-18</v>
      </c>
      <c r="L2488" s="139">
        <f t="shared" si="285"/>
        <v>10.91</v>
      </c>
    </row>
    <row r="2489" spans="1:12" x14ac:dyDescent="0.25">
      <c r="A2489" s="193">
        <f>+'Información ELECTRO PUNO'!A2469</f>
        <v>2468</v>
      </c>
      <c r="B2489" s="26" t="str">
        <f t="shared" si="283"/>
        <v>MOD_INV_2018</v>
      </c>
      <c r="C2489" s="9" t="str">
        <f t="shared" si="279"/>
        <v>Puno</v>
      </c>
      <c r="D2489" s="9" t="str">
        <f t="shared" si="280"/>
        <v>No Reporta</v>
      </c>
      <c r="E2489" s="9" t="str">
        <f t="shared" si="281"/>
        <v>No Reporta</v>
      </c>
      <c r="F2489" s="194" t="str">
        <f>+'Información ELECTRO PUNO'!E2469</f>
        <v>AT</v>
      </c>
      <c r="G2489" s="194">
        <f>+'Información ELECTRO PUNO'!G2469</f>
        <v>18</v>
      </c>
      <c r="H2489" s="9" t="str">
        <f t="shared" si="282"/>
        <v>Poste</v>
      </c>
      <c r="I2489" s="194" t="str">
        <f>+'Información ELECTRO PUNO'!F2469</f>
        <v>Metalico</v>
      </c>
      <c r="J2489" s="194" t="str">
        <f>+'Información ELECTRO PUNO'!B2469</f>
        <v>PA18/2400</v>
      </c>
      <c r="K2489" s="9" t="str">
        <f t="shared" si="284"/>
        <v>1 Poste autosoportable de acero (18/2400) de suspensión (25°) Tipo SU21-18</v>
      </c>
      <c r="L2489" s="139">
        <f t="shared" si="285"/>
        <v>10.91</v>
      </c>
    </row>
    <row r="2490" spans="1:12" x14ac:dyDescent="0.25">
      <c r="A2490" s="193">
        <f>+'Información ELECTRO PUNO'!A2470</f>
        <v>2469</v>
      </c>
      <c r="B2490" s="26" t="str">
        <f t="shared" si="283"/>
        <v>MOD_INV_2018</v>
      </c>
      <c r="C2490" s="9" t="str">
        <f t="shared" si="279"/>
        <v>Puno</v>
      </c>
      <c r="D2490" s="9" t="str">
        <f t="shared" si="280"/>
        <v>No Reporta</v>
      </c>
      <c r="E2490" s="9" t="str">
        <f t="shared" si="281"/>
        <v>No Reporta</v>
      </c>
      <c r="F2490" s="194" t="str">
        <f>+'Información ELECTRO PUNO'!E2470</f>
        <v>AT</v>
      </c>
      <c r="G2490" s="194">
        <f>+'Información ELECTRO PUNO'!G2470</f>
        <v>18</v>
      </c>
      <c r="H2490" s="9" t="str">
        <f t="shared" si="282"/>
        <v>Poste</v>
      </c>
      <c r="I2490" s="194" t="str">
        <f>+'Información ELECTRO PUNO'!F2470</f>
        <v>Metalico</v>
      </c>
      <c r="J2490" s="194" t="str">
        <f>+'Información ELECTRO PUNO'!B2470</f>
        <v>PA18/2400</v>
      </c>
      <c r="K2490" s="9" t="str">
        <f t="shared" si="284"/>
        <v>1 Poste autosoportable de acero (18/2400) de suspensión (25°) Tipo SU21-18</v>
      </c>
      <c r="L2490" s="139">
        <f t="shared" si="285"/>
        <v>10.91</v>
      </c>
    </row>
    <row r="2491" spans="1:12" x14ac:dyDescent="0.25">
      <c r="A2491" s="193">
        <f>+'Información ELECTRO PUNO'!A2471</f>
        <v>2470</v>
      </c>
      <c r="B2491" s="26" t="str">
        <f t="shared" si="283"/>
        <v>MOD_INV_2018</v>
      </c>
      <c r="C2491" s="9" t="str">
        <f t="shared" si="279"/>
        <v>Puno</v>
      </c>
      <c r="D2491" s="9" t="str">
        <f t="shared" si="280"/>
        <v>No Reporta</v>
      </c>
      <c r="E2491" s="9" t="str">
        <f t="shared" si="281"/>
        <v>No Reporta</v>
      </c>
      <c r="F2491" s="194" t="str">
        <f>+'Información ELECTRO PUNO'!E2471</f>
        <v>AT</v>
      </c>
      <c r="G2491" s="194">
        <f>+'Información ELECTRO PUNO'!G2471</f>
        <v>18</v>
      </c>
      <c r="H2491" s="9" t="str">
        <f t="shared" si="282"/>
        <v>Poste</v>
      </c>
      <c r="I2491" s="194" t="str">
        <f>+'Información ELECTRO PUNO'!F2471</f>
        <v>Metalico</v>
      </c>
      <c r="J2491" s="194" t="str">
        <f>+'Información ELECTRO PUNO'!B2471</f>
        <v>PA18/2400</v>
      </c>
      <c r="K2491" s="9" t="str">
        <f t="shared" si="284"/>
        <v>1 Poste autosoportable de acero (18/2400) de suspensión (25°) Tipo SU21-18</v>
      </c>
      <c r="L2491" s="139">
        <f t="shared" si="285"/>
        <v>10.91</v>
      </c>
    </row>
    <row r="2492" spans="1:12" x14ac:dyDescent="0.25">
      <c r="A2492" s="193">
        <f>+'Información ELECTRO PUNO'!A2472</f>
        <v>2471</v>
      </c>
      <c r="B2492" s="26" t="str">
        <f t="shared" si="283"/>
        <v>MOD_INV_2018</v>
      </c>
      <c r="C2492" s="9" t="str">
        <f t="shared" si="279"/>
        <v>Puno</v>
      </c>
      <c r="D2492" s="9" t="str">
        <f t="shared" si="280"/>
        <v>No Reporta</v>
      </c>
      <c r="E2492" s="9" t="str">
        <f t="shared" si="281"/>
        <v>No Reporta</v>
      </c>
      <c r="F2492" s="194" t="str">
        <f>+'Información ELECTRO PUNO'!E2472</f>
        <v>AT</v>
      </c>
      <c r="G2492" s="194">
        <f>+'Información ELECTRO PUNO'!G2472</f>
        <v>18</v>
      </c>
      <c r="H2492" s="9" t="str">
        <f t="shared" si="282"/>
        <v>Poste</v>
      </c>
      <c r="I2492" s="194" t="str">
        <f>+'Información ELECTRO PUNO'!F2472</f>
        <v>Metalico</v>
      </c>
      <c r="J2492" s="194" t="str">
        <f>+'Información ELECTRO PUNO'!B2472</f>
        <v>PA18/2400</v>
      </c>
      <c r="K2492" s="9" t="str">
        <f t="shared" si="284"/>
        <v>1 Poste autosoportable de acero (18/2400) de suspensión (25°) Tipo SU21-18</v>
      </c>
      <c r="L2492" s="139">
        <f t="shared" si="285"/>
        <v>10.91</v>
      </c>
    </row>
    <row r="2493" spans="1:12" x14ac:dyDescent="0.25">
      <c r="A2493" s="193">
        <f>+'Información ELECTRO PUNO'!A2473</f>
        <v>2472</v>
      </c>
      <c r="B2493" s="26" t="str">
        <f t="shared" si="283"/>
        <v>MOD_INV_2018</v>
      </c>
      <c r="C2493" s="9" t="str">
        <f t="shared" si="279"/>
        <v>Puno</v>
      </c>
      <c r="D2493" s="9" t="str">
        <f t="shared" si="280"/>
        <v>No Reporta</v>
      </c>
      <c r="E2493" s="9" t="str">
        <f t="shared" si="281"/>
        <v>No Reporta</v>
      </c>
      <c r="F2493" s="194" t="str">
        <f>+'Información ELECTRO PUNO'!E2473</f>
        <v>AT</v>
      </c>
      <c r="G2493" s="194">
        <f>+'Información ELECTRO PUNO'!G2473</f>
        <v>18</v>
      </c>
      <c r="H2493" s="9" t="str">
        <f t="shared" si="282"/>
        <v>Poste</v>
      </c>
      <c r="I2493" s="194" t="str">
        <f>+'Información ELECTRO PUNO'!F2473</f>
        <v>Metalico</v>
      </c>
      <c r="J2493" s="194" t="str">
        <f>+'Información ELECTRO PUNO'!B2473</f>
        <v>PA18/2400</v>
      </c>
      <c r="K2493" s="9" t="str">
        <f t="shared" si="284"/>
        <v>1 Poste autosoportable de acero (18/2400) de suspensión (25°) Tipo SU21-18</v>
      </c>
      <c r="L2493" s="139">
        <f t="shared" si="285"/>
        <v>10.91</v>
      </c>
    </row>
    <row r="2494" spans="1:12" x14ac:dyDescent="0.25">
      <c r="A2494" s="193">
        <f>+'Información ELECTRO PUNO'!A2474</f>
        <v>2473</v>
      </c>
      <c r="B2494" s="26" t="str">
        <f t="shared" si="283"/>
        <v>MOD_INV_2018</v>
      </c>
      <c r="C2494" s="9" t="str">
        <f t="shared" si="279"/>
        <v>Puno</v>
      </c>
      <c r="D2494" s="9" t="str">
        <f t="shared" si="280"/>
        <v>No Reporta</v>
      </c>
      <c r="E2494" s="9" t="str">
        <f t="shared" si="281"/>
        <v>No Reporta</v>
      </c>
      <c r="F2494" s="194" t="str">
        <f>+'Información ELECTRO PUNO'!E2474</f>
        <v>AT</v>
      </c>
      <c r="G2494" s="194">
        <f>+'Información ELECTRO PUNO'!G2474</f>
        <v>18</v>
      </c>
      <c r="H2494" s="9" t="str">
        <f t="shared" si="282"/>
        <v>Poste</v>
      </c>
      <c r="I2494" s="194" t="str">
        <f>+'Información ELECTRO PUNO'!F2474</f>
        <v>Metalico</v>
      </c>
      <c r="J2494" s="194" t="str">
        <f>+'Información ELECTRO PUNO'!B2474</f>
        <v>PA18/2400</v>
      </c>
      <c r="K2494" s="9" t="str">
        <f t="shared" si="284"/>
        <v>1 Poste autosoportable de acero (18/2400) de suspensión (25°) Tipo SU21-18</v>
      </c>
      <c r="L2494" s="139">
        <f t="shared" si="285"/>
        <v>10.91</v>
      </c>
    </row>
    <row r="2495" spans="1:12" x14ac:dyDescent="0.25">
      <c r="A2495" s="193">
        <f>+'Información ELECTRO PUNO'!A2475</f>
        <v>2474</v>
      </c>
      <c r="B2495" s="26" t="str">
        <f t="shared" si="283"/>
        <v>MOD_INV_2018</v>
      </c>
      <c r="C2495" s="9" t="str">
        <f t="shared" si="279"/>
        <v>Puno</v>
      </c>
      <c r="D2495" s="9" t="str">
        <f t="shared" si="280"/>
        <v>No Reporta</v>
      </c>
      <c r="E2495" s="9" t="str">
        <f t="shared" si="281"/>
        <v>No Reporta</v>
      </c>
      <c r="F2495" s="194" t="str">
        <f>+'Información ELECTRO PUNO'!E2475</f>
        <v>AT</v>
      </c>
      <c r="G2495" s="194">
        <f>+'Información ELECTRO PUNO'!G2475</f>
        <v>18</v>
      </c>
      <c r="H2495" s="9" t="str">
        <f t="shared" si="282"/>
        <v>Poste</v>
      </c>
      <c r="I2495" s="194" t="str">
        <f>+'Información ELECTRO PUNO'!F2475</f>
        <v>Metalico</v>
      </c>
      <c r="J2495" s="194" t="str">
        <f>+'Información ELECTRO PUNO'!B2475</f>
        <v>PA18/2400</v>
      </c>
      <c r="K2495" s="9" t="str">
        <f t="shared" si="284"/>
        <v>1 Poste autosoportable de acero (18/2400) de suspensión (25°) Tipo SU21-18</v>
      </c>
      <c r="L2495" s="139">
        <f t="shared" si="285"/>
        <v>10.91</v>
      </c>
    </row>
    <row r="2496" spans="1:12" x14ac:dyDescent="0.25">
      <c r="A2496" s="193">
        <f>+'Información ELECTRO PUNO'!A2476</f>
        <v>2475</v>
      </c>
      <c r="B2496" s="26" t="str">
        <f t="shared" si="283"/>
        <v>MOD_INV_2018</v>
      </c>
      <c r="C2496" s="9" t="str">
        <f t="shared" si="279"/>
        <v>Puno</v>
      </c>
      <c r="D2496" s="9" t="str">
        <f t="shared" si="280"/>
        <v>No Reporta</v>
      </c>
      <c r="E2496" s="9" t="str">
        <f t="shared" si="281"/>
        <v>No Reporta</v>
      </c>
      <c r="F2496" s="194" t="str">
        <f>+'Información ELECTRO PUNO'!E2476</f>
        <v>AT</v>
      </c>
      <c r="G2496" s="194">
        <f>+'Información ELECTRO PUNO'!G2476</f>
        <v>18</v>
      </c>
      <c r="H2496" s="9" t="str">
        <f t="shared" si="282"/>
        <v>Poste</v>
      </c>
      <c r="I2496" s="194" t="str">
        <f>+'Información ELECTRO PUNO'!F2476</f>
        <v>Metalico</v>
      </c>
      <c r="J2496" s="194" t="str">
        <f>+'Información ELECTRO PUNO'!B2476</f>
        <v>PA18/2400</v>
      </c>
      <c r="K2496" s="9" t="str">
        <f t="shared" si="284"/>
        <v>1 Poste autosoportable de acero (18/2400) de suspensión (25°) Tipo SU21-18</v>
      </c>
      <c r="L2496" s="139">
        <f t="shared" si="285"/>
        <v>10.91</v>
      </c>
    </row>
    <row r="2497" spans="1:12" x14ac:dyDescent="0.25">
      <c r="A2497" s="193">
        <f>+'Información ELECTRO PUNO'!A2477</f>
        <v>2476</v>
      </c>
      <c r="B2497" s="26" t="str">
        <f t="shared" si="283"/>
        <v>MOD_INV_2018</v>
      </c>
      <c r="C2497" s="9" t="str">
        <f t="shared" si="279"/>
        <v>Puno</v>
      </c>
      <c r="D2497" s="9" t="str">
        <f t="shared" si="280"/>
        <v>No Reporta</v>
      </c>
      <c r="E2497" s="9" t="str">
        <f t="shared" si="281"/>
        <v>No Reporta</v>
      </c>
      <c r="F2497" s="194" t="str">
        <f>+'Información ELECTRO PUNO'!E2477</f>
        <v>AT</v>
      </c>
      <c r="G2497" s="194">
        <f>+'Información ELECTRO PUNO'!G2477</f>
        <v>18</v>
      </c>
      <c r="H2497" s="9" t="str">
        <f t="shared" si="282"/>
        <v>Poste</v>
      </c>
      <c r="I2497" s="194" t="str">
        <f>+'Información ELECTRO PUNO'!F2477</f>
        <v>Metalico</v>
      </c>
      <c r="J2497" s="194" t="str">
        <f>+'Información ELECTRO PUNO'!B2477</f>
        <v>PA18/2400</v>
      </c>
      <c r="K2497" s="9" t="str">
        <f t="shared" si="284"/>
        <v>1 Poste autosoportable de acero (18/2400) de suspensión (25°) Tipo SU21-18</v>
      </c>
      <c r="L2497" s="139">
        <f t="shared" si="285"/>
        <v>10.91</v>
      </c>
    </row>
    <row r="2498" spans="1:12" x14ac:dyDescent="0.25">
      <c r="A2498" s="193">
        <f>+'Información ELECTRO PUNO'!A2478</f>
        <v>2477</v>
      </c>
      <c r="B2498" s="26" t="str">
        <f t="shared" si="283"/>
        <v>MOD_INV_2018</v>
      </c>
      <c r="C2498" s="9" t="str">
        <f t="shared" si="279"/>
        <v>Puno</v>
      </c>
      <c r="D2498" s="9" t="str">
        <f t="shared" si="280"/>
        <v>No Reporta</v>
      </c>
      <c r="E2498" s="9" t="str">
        <f t="shared" si="281"/>
        <v>No Reporta</v>
      </c>
      <c r="F2498" s="194" t="str">
        <f>+'Información ELECTRO PUNO'!E2478</f>
        <v>AT</v>
      </c>
      <c r="G2498" s="194">
        <f>+'Información ELECTRO PUNO'!G2478</f>
        <v>18</v>
      </c>
      <c r="H2498" s="9" t="str">
        <f t="shared" si="282"/>
        <v>Poste</v>
      </c>
      <c r="I2498" s="194" t="str">
        <f>+'Información ELECTRO PUNO'!F2478</f>
        <v>Metalico</v>
      </c>
      <c r="J2498" s="194" t="str">
        <f>+'Información ELECTRO PUNO'!B2478</f>
        <v>PA18/2400</v>
      </c>
      <c r="K2498" s="9" t="str">
        <f t="shared" si="284"/>
        <v>1 Poste autosoportable de acero (18/2400) de suspensión (25°) Tipo SU21-18</v>
      </c>
      <c r="L2498" s="139">
        <f t="shared" si="285"/>
        <v>10.91</v>
      </c>
    </row>
    <row r="2499" spans="1:12" x14ac:dyDescent="0.25">
      <c r="A2499" s="193">
        <f>+'Información ELECTRO PUNO'!A2479</f>
        <v>2478</v>
      </c>
      <c r="B2499" s="26" t="str">
        <f t="shared" si="283"/>
        <v>MOD_INV_2018</v>
      </c>
      <c r="C2499" s="9" t="str">
        <f t="shared" si="279"/>
        <v>Puno</v>
      </c>
      <c r="D2499" s="9" t="str">
        <f t="shared" si="280"/>
        <v>No Reporta</v>
      </c>
      <c r="E2499" s="9" t="str">
        <f t="shared" si="281"/>
        <v>No Reporta</v>
      </c>
      <c r="F2499" s="194" t="str">
        <f>+'Información ELECTRO PUNO'!E2479</f>
        <v>AT</v>
      </c>
      <c r="G2499" s="194">
        <f>+'Información ELECTRO PUNO'!G2479</f>
        <v>18</v>
      </c>
      <c r="H2499" s="9" t="str">
        <f t="shared" si="282"/>
        <v>Poste</v>
      </c>
      <c r="I2499" s="194" t="str">
        <f>+'Información ELECTRO PUNO'!F2479</f>
        <v>Metalico</v>
      </c>
      <c r="J2499" s="194" t="str">
        <f>+'Información ELECTRO PUNO'!B2479</f>
        <v>PA18/2400</v>
      </c>
      <c r="K2499" s="9" t="str">
        <f t="shared" si="284"/>
        <v>1 Poste autosoportable de acero (18/2400) de suspensión (25°) Tipo SU21-18</v>
      </c>
      <c r="L2499" s="139">
        <f t="shared" si="285"/>
        <v>10.91</v>
      </c>
    </row>
    <row r="2500" spans="1:12" x14ac:dyDescent="0.25">
      <c r="A2500" s="193">
        <f>+'Información ELECTRO PUNO'!A2480</f>
        <v>2479</v>
      </c>
      <c r="B2500" s="26" t="str">
        <f t="shared" si="283"/>
        <v>MOD_INV_2018</v>
      </c>
      <c r="C2500" s="9" t="str">
        <f t="shared" si="279"/>
        <v>Puno</v>
      </c>
      <c r="D2500" s="9" t="str">
        <f t="shared" si="280"/>
        <v>No Reporta</v>
      </c>
      <c r="E2500" s="9" t="str">
        <f t="shared" si="281"/>
        <v>No Reporta</v>
      </c>
      <c r="F2500" s="194" t="str">
        <f>+'Información ELECTRO PUNO'!E2480</f>
        <v>AT</v>
      </c>
      <c r="G2500" s="194">
        <f>+'Información ELECTRO PUNO'!G2480</f>
        <v>18</v>
      </c>
      <c r="H2500" s="9" t="str">
        <f t="shared" si="282"/>
        <v>Poste</v>
      </c>
      <c r="I2500" s="194" t="str">
        <f>+'Información ELECTRO PUNO'!F2480</f>
        <v>Metalico</v>
      </c>
      <c r="J2500" s="194" t="str">
        <f>+'Información ELECTRO PUNO'!B2480</f>
        <v>PA18/2400</v>
      </c>
      <c r="K2500" s="9" t="str">
        <f t="shared" si="284"/>
        <v>1 Poste autosoportable de acero (18/2400) de suspensión (25°) Tipo SU21-18</v>
      </c>
      <c r="L2500" s="139">
        <f t="shared" si="285"/>
        <v>10.91</v>
      </c>
    </row>
    <row r="2501" spans="1:12" x14ac:dyDescent="0.25">
      <c r="A2501" s="193">
        <f>+'Información ELECTRO PUNO'!A2481</f>
        <v>2480</v>
      </c>
      <c r="B2501" s="26" t="str">
        <f t="shared" si="283"/>
        <v>MOD_INV_2018</v>
      </c>
      <c r="C2501" s="9" t="str">
        <f t="shared" si="279"/>
        <v>Puno</v>
      </c>
      <c r="D2501" s="9" t="str">
        <f t="shared" si="280"/>
        <v>No Reporta</v>
      </c>
      <c r="E2501" s="9" t="str">
        <f t="shared" si="281"/>
        <v>No Reporta</v>
      </c>
      <c r="F2501" s="194" t="str">
        <f>+'Información ELECTRO PUNO'!E2481</f>
        <v>AT</v>
      </c>
      <c r="G2501" s="194">
        <f>+'Información ELECTRO PUNO'!G2481</f>
        <v>18</v>
      </c>
      <c r="H2501" s="9" t="str">
        <f t="shared" si="282"/>
        <v>Poste</v>
      </c>
      <c r="I2501" s="194" t="str">
        <f>+'Información ELECTRO PUNO'!F2481</f>
        <v>Metalico</v>
      </c>
      <c r="J2501" s="194" t="str">
        <f>+'Información ELECTRO PUNO'!B2481</f>
        <v>PA18/2400</v>
      </c>
      <c r="K2501" s="9" t="str">
        <f t="shared" si="284"/>
        <v>1 Poste autosoportable de acero (18/2400) de suspensión (25°) Tipo SU21-18</v>
      </c>
      <c r="L2501" s="139">
        <f t="shared" si="285"/>
        <v>10.91</v>
      </c>
    </row>
    <row r="2502" spans="1:12" x14ac:dyDescent="0.25">
      <c r="A2502" s="193">
        <f>+'Información ELECTRO PUNO'!A2482</f>
        <v>2481</v>
      </c>
      <c r="B2502" s="26" t="str">
        <f t="shared" si="283"/>
        <v>MOD_INV_2018</v>
      </c>
      <c r="C2502" s="9" t="str">
        <f t="shared" si="279"/>
        <v>Puno</v>
      </c>
      <c r="D2502" s="9" t="str">
        <f t="shared" si="280"/>
        <v>No Reporta</v>
      </c>
      <c r="E2502" s="9" t="str">
        <f t="shared" si="281"/>
        <v>No Reporta</v>
      </c>
      <c r="F2502" s="194" t="str">
        <f>+'Información ELECTRO PUNO'!E2482</f>
        <v>AT</v>
      </c>
      <c r="G2502" s="194">
        <f>+'Información ELECTRO PUNO'!G2482</f>
        <v>18</v>
      </c>
      <c r="H2502" s="9" t="str">
        <f t="shared" si="282"/>
        <v>Poste</v>
      </c>
      <c r="I2502" s="194" t="str">
        <f>+'Información ELECTRO PUNO'!F2482</f>
        <v>Metalico</v>
      </c>
      <c r="J2502" s="194" t="str">
        <f>+'Información ELECTRO PUNO'!B2482</f>
        <v>PA18/2400</v>
      </c>
      <c r="K2502" s="9" t="str">
        <f t="shared" si="284"/>
        <v>1 Poste autosoportable de acero (18/2400) de suspensión (25°) Tipo SU21-18</v>
      </c>
      <c r="L2502" s="139">
        <f t="shared" si="285"/>
        <v>10.91</v>
      </c>
    </row>
    <row r="2503" spans="1:12" x14ac:dyDescent="0.25">
      <c r="A2503" s="193">
        <f>+'Información ELECTRO PUNO'!A2483</f>
        <v>2482</v>
      </c>
      <c r="B2503" s="26" t="str">
        <f t="shared" si="283"/>
        <v>MOD_INV_2018</v>
      </c>
      <c r="C2503" s="9" t="str">
        <f t="shared" si="279"/>
        <v>Puno</v>
      </c>
      <c r="D2503" s="9" t="str">
        <f t="shared" si="280"/>
        <v>No Reporta</v>
      </c>
      <c r="E2503" s="9" t="str">
        <f t="shared" si="281"/>
        <v>No Reporta</v>
      </c>
      <c r="F2503" s="194" t="str">
        <f>+'Información ELECTRO PUNO'!E2483</f>
        <v>AT</v>
      </c>
      <c r="G2503" s="194">
        <f>+'Información ELECTRO PUNO'!G2483</f>
        <v>18</v>
      </c>
      <c r="H2503" s="9" t="str">
        <f t="shared" si="282"/>
        <v>Poste</v>
      </c>
      <c r="I2503" s="194" t="str">
        <f>+'Información ELECTRO PUNO'!F2483</f>
        <v>Metalico</v>
      </c>
      <c r="J2503" s="194" t="str">
        <f>+'Información ELECTRO PUNO'!B2483</f>
        <v>PA18/2400</v>
      </c>
      <c r="K2503" s="9" t="str">
        <f t="shared" si="284"/>
        <v>1 Poste autosoportable de acero (18/2400) de suspensión (25°) Tipo SU21-18</v>
      </c>
      <c r="L2503" s="139">
        <f t="shared" si="285"/>
        <v>10.91</v>
      </c>
    </row>
    <row r="2504" spans="1:12" x14ac:dyDescent="0.25">
      <c r="A2504" s="193">
        <f>+'Información ELECTRO PUNO'!A2484</f>
        <v>2483</v>
      </c>
      <c r="B2504" s="26" t="str">
        <f t="shared" si="283"/>
        <v>MOD_INV_2018</v>
      </c>
      <c r="C2504" s="9" t="str">
        <f t="shared" si="279"/>
        <v>Puno</v>
      </c>
      <c r="D2504" s="9" t="str">
        <f t="shared" si="280"/>
        <v>No Reporta</v>
      </c>
      <c r="E2504" s="9" t="str">
        <f t="shared" si="281"/>
        <v>No Reporta</v>
      </c>
      <c r="F2504" s="194" t="str">
        <f>+'Información ELECTRO PUNO'!E2484</f>
        <v>AT</v>
      </c>
      <c r="G2504" s="194">
        <f>+'Información ELECTRO PUNO'!G2484</f>
        <v>18</v>
      </c>
      <c r="H2504" s="9" t="str">
        <f t="shared" si="282"/>
        <v>Poste</v>
      </c>
      <c r="I2504" s="194" t="str">
        <f>+'Información ELECTRO PUNO'!F2484</f>
        <v>Metalico</v>
      </c>
      <c r="J2504" s="194" t="str">
        <f>+'Información ELECTRO PUNO'!B2484</f>
        <v>PA18/2400</v>
      </c>
      <c r="K2504" s="9" t="str">
        <f t="shared" si="284"/>
        <v>1 Poste autosoportable de acero (18/2400) de suspensión (25°) Tipo SU21-18</v>
      </c>
      <c r="L2504" s="139">
        <f t="shared" si="285"/>
        <v>10.91</v>
      </c>
    </row>
    <row r="2505" spans="1:12" x14ac:dyDescent="0.25">
      <c r="A2505" s="193">
        <f>+'Información ELECTRO PUNO'!A2485</f>
        <v>2484</v>
      </c>
      <c r="B2505" s="26" t="str">
        <f t="shared" si="283"/>
        <v>MOD_INV_2018</v>
      </c>
      <c r="C2505" s="9" t="str">
        <f t="shared" si="279"/>
        <v>Puno</v>
      </c>
      <c r="D2505" s="9" t="str">
        <f t="shared" si="280"/>
        <v>No Reporta</v>
      </c>
      <c r="E2505" s="9" t="str">
        <f t="shared" si="281"/>
        <v>No Reporta</v>
      </c>
      <c r="F2505" s="194" t="str">
        <f>+'Información ELECTRO PUNO'!E2485</f>
        <v>AT</v>
      </c>
      <c r="G2505" s="194">
        <f>+'Información ELECTRO PUNO'!G2485</f>
        <v>18</v>
      </c>
      <c r="H2505" s="9" t="str">
        <f t="shared" si="282"/>
        <v>Poste</v>
      </c>
      <c r="I2505" s="194" t="str">
        <f>+'Información ELECTRO PUNO'!F2485</f>
        <v>Metalico</v>
      </c>
      <c r="J2505" s="194" t="str">
        <f>+'Información ELECTRO PUNO'!B2485</f>
        <v>PA18/2400</v>
      </c>
      <c r="K2505" s="9" t="str">
        <f t="shared" si="284"/>
        <v>1 Poste autosoportable de acero (18/2400) de suspensión (25°) Tipo SU21-18</v>
      </c>
      <c r="L2505" s="139">
        <f t="shared" si="285"/>
        <v>10.91</v>
      </c>
    </row>
    <row r="2506" spans="1:12" x14ac:dyDescent="0.25">
      <c r="A2506" s="193">
        <f>+'Información ELECTRO PUNO'!A2486</f>
        <v>2485</v>
      </c>
      <c r="B2506" s="26" t="str">
        <f t="shared" si="283"/>
        <v>MOD_INV_2018</v>
      </c>
      <c r="C2506" s="9" t="str">
        <f t="shared" si="279"/>
        <v>Puno</v>
      </c>
      <c r="D2506" s="9" t="str">
        <f t="shared" si="280"/>
        <v>No Reporta</v>
      </c>
      <c r="E2506" s="9" t="str">
        <f t="shared" si="281"/>
        <v>No Reporta</v>
      </c>
      <c r="F2506" s="194" t="str">
        <f>+'Información ELECTRO PUNO'!E2486</f>
        <v>AT</v>
      </c>
      <c r="G2506" s="194">
        <f>+'Información ELECTRO PUNO'!G2486</f>
        <v>18</v>
      </c>
      <c r="H2506" s="9" t="str">
        <f t="shared" si="282"/>
        <v>Poste</v>
      </c>
      <c r="I2506" s="194" t="str">
        <f>+'Información ELECTRO PUNO'!F2486</f>
        <v>Metalico</v>
      </c>
      <c r="J2506" s="194" t="str">
        <f>+'Información ELECTRO PUNO'!B2486</f>
        <v>PA18/2400</v>
      </c>
      <c r="K2506" s="9" t="str">
        <f t="shared" si="284"/>
        <v>1 Poste autosoportable de acero (18/2400) de suspensión (25°) Tipo SU21-18</v>
      </c>
      <c r="L2506" s="139">
        <f t="shared" si="285"/>
        <v>10.91</v>
      </c>
    </row>
    <row r="2507" spans="1:12" x14ac:dyDescent="0.25">
      <c r="A2507" s="193">
        <f>+'Información ELECTRO PUNO'!A2487</f>
        <v>2486</v>
      </c>
      <c r="B2507" s="26" t="str">
        <f t="shared" si="283"/>
        <v>MOD_INV_2018</v>
      </c>
      <c r="C2507" s="9" t="str">
        <f t="shared" si="279"/>
        <v>Puno</v>
      </c>
      <c r="D2507" s="9" t="str">
        <f t="shared" si="280"/>
        <v>No Reporta</v>
      </c>
      <c r="E2507" s="9" t="str">
        <f t="shared" si="281"/>
        <v>No Reporta</v>
      </c>
      <c r="F2507" s="194" t="str">
        <f>+'Información ELECTRO PUNO'!E2487</f>
        <v>AT</v>
      </c>
      <c r="G2507" s="194">
        <f>+'Información ELECTRO PUNO'!G2487</f>
        <v>18</v>
      </c>
      <c r="H2507" s="9" t="str">
        <f t="shared" si="282"/>
        <v>Poste</v>
      </c>
      <c r="I2507" s="194" t="str">
        <f>+'Información ELECTRO PUNO'!F2487</f>
        <v>Metalico</v>
      </c>
      <c r="J2507" s="194" t="str">
        <f>+'Información ELECTRO PUNO'!B2487</f>
        <v>PA18/2400</v>
      </c>
      <c r="K2507" s="9" t="str">
        <f t="shared" si="284"/>
        <v>1 Poste autosoportable de acero (18/2400) de suspensión (25°) Tipo SU21-18</v>
      </c>
      <c r="L2507" s="139">
        <f t="shared" si="285"/>
        <v>10.91</v>
      </c>
    </row>
    <row r="2508" spans="1:12" x14ac:dyDescent="0.25">
      <c r="A2508" s="193">
        <f>+'Información ELECTRO PUNO'!A2488</f>
        <v>2487</v>
      </c>
      <c r="B2508" s="26" t="str">
        <f t="shared" si="283"/>
        <v>MOD_INV_2018</v>
      </c>
      <c r="C2508" s="9" t="str">
        <f t="shared" si="279"/>
        <v>Puno</v>
      </c>
      <c r="D2508" s="9" t="str">
        <f t="shared" si="280"/>
        <v>No Reporta</v>
      </c>
      <c r="E2508" s="9" t="str">
        <f t="shared" si="281"/>
        <v>No Reporta</v>
      </c>
      <c r="F2508" s="194" t="str">
        <f>+'Información ELECTRO PUNO'!E2488</f>
        <v>AT</v>
      </c>
      <c r="G2508" s="194">
        <f>+'Información ELECTRO PUNO'!G2488</f>
        <v>18</v>
      </c>
      <c r="H2508" s="9" t="str">
        <f t="shared" si="282"/>
        <v>Poste</v>
      </c>
      <c r="I2508" s="194" t="str">
        <f>+'Información ELECTRO PUNO'!F2488</f>
        <v>Metalico</v>
      </c>
      <c r="J2508" s="194" t="str">
        <f>+'Información ELECTRO PUNO'!B2488</f>
        <v>PA18/2400</v>
      </c>
      <c r="K2508" s="9" t="str">
        <f t="shared" si="284"/>
        <v>1 Poste autosoportable de acero (18/2400) de suspensión (25°) Tipo SU21-18</v>
      </c>
      <c r="L2508" s="139">
        <f t="shared" si="285"/>
        <v>10.91</v>
      </c>
    </row>
    <row r="2509" spans="1:12" x14ac:dyDescent="0.25">
      <c r="A2509" s="193">
        <f>+'Información ELECTRO PUNO'!A2489</f>
        <v>2488</v>
      </c>
      <c r="B2509" s="26" t="str">
        <f t="shared" si="283"/>
        <v>MOD_INV_2018</v>
      </c>
      <c r="C2509" s="9" t="str">
        <f t="shared" si="279"/>
        <v>Puno</v>
      </c>
      <c r="D2509" s="9" t="str">
        <f t="shared" si="280"/>
        <v>No Reporta</v>
      </c>
      <c r="E2509" s="9" t="str">
        <f t="shared" si="281"/>
        <v>No Reporta</v>
      </c>
      <c r="F2509" s="194" t="str">
        <f>+'Información ELECTRO PUNO'!E2489</f>
        <v>AT</v>
      </c>
      <c r="G2509" s="194">
        <f>+'Información ELECTRO PUNO'!G2489</f>
        <v>18</v>
      </c>
      <c r="H2509" s="9" t="str">
        <f t="shared" si="282"/>
        <v>Poste</v>
      </c>
      <c r="I2509" s="194" t="str">
        <f>+'Información ELECTRO PUNO'!F2489</f>
        <v>Metalico</v>
      </c>
      <c r="J2509" s="194" t="str">
        <f>+'Información ELECTRO PUNO'!B2489</f>
        <v>PA18/2400</v>
      </c>
      <c r="K2509" s="9" t="str">
        <f t="shared" si="284"/>
        <v>1 Poste autosoportable de acero (18/2400) de suspensión (25°) Tipo SU21-18</v>
      </c>
      <c r="L2509" s="139">
        <f t="shared" si="285"/>
        <v>10.91</v>
      </c>
    </row>
    <row r="2510" spans="1:12" x14ac:dyDescent="0.25">
      <c r="A2510" s="193">
        <f>+'Información ELECTRO PUNO'!A2490</f>
        <v>2489</v>
      </c>
      <c r="B2510" s="26" t="str">
        <f t="shared" si="283"/>
        <v>MOD_INV_2018</v>
      </c>
      <c r="C2510" s="9" t="str">
        <f t="shared" si="279"/>
        <v>Puno</v>
      </c>
      <c r="D2510" s="9" t="str">
        <f t="shared" si="280"/>
        <v>No Reporta</v>
      </c>
      <c r="E2510" s="9" t="str">
        <f t="shared" si="281"/>
        <v>No Reporta</v>
      </c>
      <c r="F2510" s="194" t="str">
        <f>+'Información ELECTRO PUNO'!E2490</f>
        <v>AT</v>
      </c>
      <c r="G2510" s="194">
        <f>+'Información ELECTRO PUNO'!G2490</f>
        <v>18</v>
      </c>
      <c r="H2510" s="9" t="str">
        <f t="shared" si="282"/>
        <v>Poste</v>
      </c>
      <c r="I2510" s="194" t="str">
        <f>+'Información ELECTRO PUNO'!F2490</f>
        <v>Metalico</v>
      </c>
      <c r="J2510" s="194" t="str">
        <f>+'Información ELECTRO PUNO'!B2490</f>
        <v>PA18/2400</v>
      </c>
      <c r="K2510" s="9" t="str">
        <f t="shared" si="284"/>
        <v>1 Poste autosoportable de acero (18/2400) de suspensión (25°) Tipo SU21-18</v>
      </c>
      <c r="L2510" s="139">
        <f t="shared" si="285"/>
        <v>10.91</v>
      </c>
    </row>
    <row r="2511" spans="1:12" x14ac:dyDescent="0.25">
      <c r="A2511" s="193">
        <f>+'Información ELECTRO PUNO'!A2491</f>
        <v>2490</v>
      </c>
      <c r="B2511" s="26" t="str">
        <f t="shared" si="283"/>
        <v>MOD_INV_2018</v>
      </c>
      <c r="C2511" s="9" t="str">
        <f t="shared" si="279"/>
        <v>Puno</v>
      </c>
      <c r="D2511" s="9" t="str">
        <f t="shared" si="280"/>
        <v>No Reporta</v>
      </c>
      <c r="E2511" s="9" t="str">
        <f t="shared" si="281"/>
        <v>No Reporta</v>
      </c>
      <c r="F2511" s="194" t="str">
        <f>+'Información ELECTRO PUNO'!E2491</f>
        <v>AT</v>
      </c>
      <c r="G2511" s="194">
        <f>+'Información ELECTRO PUNO'!G2491</f>
        <v>18</v>
      </c>
      <c r="H2511" s="9" t="str">
        <f t="shared" si="282"/>
        <v>Poste</v>
      </c>
      <c r="I2511" s="194" t="str">
        <f>+'Información ELECTRO PUNO'!F2491</f>
        <v>Metalico</v>
      </c>
      <c r="J2511" s="194" t="str">
        <f>+'Información ELECTRO PUNO'!B2491</f>
        <v>PA18/2400</v>
      </c>
      <c r="K2511" s="9" t="str">
        <f t="shared" si="284"/>
        <v>1 Poste autosoportable de acero (18/2400) de suspensión (25°) Tipo SU21-18</v>
      </c>
      <c r="L2511" s="139">
        <f t="shared" si="285"/>
        <v>10.91</v>
      </c>
    </row>
    <row r="2512" spans="1:12" x14ac:dyDescent="0.25">
      <c r="A2512" s="193">
        <f>+'Información ELECTRO PUNO'!A2492</f>
        <v>2491</v>
      </c>
      <c r="B2512" s="26" t="str">
        <f t="shared" si="283"/>
        <v>MOD_INV_2018</v>
      </c>
      <c r="C2512" s="9" t="str">
        <f t="shared" si="279"/>
        <v>Puno</v>
      </c>
      <c r="D2512" s="9" t="str">
        <f t="shared" si="280"/>
        <v>No Reporta</v>
      </c>
      <c r="E2512" s="9" t="str">
        <f t="shared" si="281"/>
        <v>No Reporta</v>
      </c>
      <c r="F2512" s="194" t="str">
        <f>+'Información ELECTRO PUNO'!E2492</f>
        <v>AT</v>
      </c>
      <c r="G2512" s="194">
        <f>+'Información ELECTRO PUNO'!G2492</f>
        <v>18</v>
      </c>
      <c r="H2512" s="9" t="str">
        <f t="shared" si="282"/>
        <v>Poste</v>
      </c>
      <c r="I2512" s="194" t="str">
        <f>+'Información ELECTRO PUNO'!F2492</f>
        <v>Metalico</v>
      </c>
      <c r="J2512" s="194" t="str">
        <f>+'Información ELECTRO PUNO'!B2492</f>
        <v>PA18/2400</v>
      </c>
      <c r="K2512" s="9" t="str">
        <f t="shared" si="284"/>
        <v>1 Poste autosoportable de acero (18/2400) de suspensión (25°) Tipo SU21-18</v>
      </c>
      <c r="L2512" s="139">
        <f t="shared" si="285"/>
        <v>10.91</v>
      </c>
    </row>
    <row r="2513" spans="1:12" x14ac:dyDescent="0.25">
      <c r="A2513" s="193">
        <f>+'Información ELECTRO PUNO'!A2493</f>
        <v>2492</v>
      </c>
      <c r="B2513" s="26" t="str">
        <f t="shared" si="283"/>
        <v>MOD_INV_2018</v>
      </c>
      <c r="C2513" s="9" t="str">
        <f t="shared" si="279"/>
        <v>Puno</v>
      </c>
      <c r="D2513" s="9" t="str">
        <f t="shared" si="280"/>
        <v>No Reporta</v>
      </c>
      <c r="E2513" s="9" t="str">
        <f t="shared" si="281"/>
        <v>No Reporta</v>
      </c>
      <c r="F2513" s="194" t="str">
        <f>+'Información ELECTRO PUNO'!E2493</f>
        <v>AT</v>
      </c>
      <c r="G2513" s="194">
        <f>+'Información ELECTRO PUNO'!G2493</f>
        <v>18</v>
      </c>
      <c r="H2513" s="9" t="str">
        <f t="shared" si="282"/>
        <v>Poste</v>
      </c>
      <c r="I2513" s="194" t="str">
        <f>+'Información ELECTRO PUNO'!F2493</f>
        <v>Metalico</v>
      </c>
      <c r="J2513" s="194" t="str">
        <f>+'Información ELECTRO PUNO'!B2493</f>
        <v>PA18/2400</v>
      </c>
      <c r="K2513" s="9" t="str">
        <f t="shared" si="284"/>
        <v>1 Poste autosoportable de acero (18/2400) de suspensión (25°) Tipo SU21-18</v>
      </c>
      <c r="L2513" s="139">
        <f t="shared" si="285"/>
        <v>10.91</v>
      </c>
    </row>
    <row r="2514" spans="1:12" x14ac:dyDescent="0.25">
      <c r="A2514" s="193">
        <f>+'Información ELECTRO PUNO'!A2494</f>
        <v>2493</v>
      </c>
      <c r="B2514" s="26" t="str">
        <f t="shared" si="283"/>
        <v>MOD_INV_2018</v>
      </c>
      <c r="C2514" s="9" t="str">
        <f t="shared" si="279"/>
        <v>Puno</v>
      </c>
      <c r="D2514" s="9" t="str">
        <f t="shared" si="280"/>
        <v>No Reporta</v>
      </c>
      <c r="E2514" s="9" t="str">
        <f t="shared" si="281"/>
        <v>No Reporta</v>
      </c>
      <c r="F2514" s="194" t="str">
        <f>+'Información ELECTRO PUNO'!E2494</f>
        <v>AT</v>
      </c>
      <c r="G2514" s="194">
        <f>+'Información ELECTRO PUNO'!G2494</f>
        <v>18</v>
      </c>
      <c r="H2514" s="9" t="str">
        <f t="shared" si="282"/>
        <v>Poste</v>
      </c>
      <c r="I2514" s="194" t="str">
        <f>+'Información ELECTRO PUNO'!F2494</f>
        <v>Metalico</v>
      </c>
      <c r="J2514" s="194" t="str">
        <f>+'Información ELECTRO PUNO'!B2494</f>
        <v>PA18/2400</v>
      </c>
      <c r="K2514" s="9" t="str">
        <f t="shared" si="284"/>
        <v>1 Poste autosoportable de acero (18/2400) de suspensión (25°) Tipo SU21-18</v>
      </c>
      <c r="L2514" s="139">
        <f t="shared" si="285"/>
        <v>10.91</v>
      </c>
    </row>
    <row r="2515" spans="1:12" x14ac:dyDescent="0.25">
      <c r="A2515" s="193">
        <f>+'Información ELECTRO PUNO'!A2495</f>
        <v>2494</v>
      </c>
      <c r="B2515" s="26" t="str">
        <f t="shared" si="283"/>
        <v>MOD_INV_2018</v>
      </c>
      <c r="C2515" s="9" t="str">
        <f t="shared" si="279"/>
        <v>Puno</v>
      </c>
      <c r="D2515" s="9" t="str">
        <f t="shared" si="280"/>
        <v>No Reporta</v>
      </c>
      <c r="E2515" s="9" t="str">
        <f t="shared" si="281"/>
        <v>No Reporta</v>
      </c>
      <c r="F2515" s="194" t="str">
        <f>+'Información ELECTRO PUNO'!E2495</f>
        <v>AT</v>
      </c>
      <c r="G2515" s="194">
        <f>+'Información ELECTRO PUNO'!G2495</f>
        <v>18</v>
      </c>
      <c r="H2515" s="9" t="str">
        <f t="shared" si="282"/>
        <v>Poste</v>
      </c>
      <c r="I2515" s="194" t="str">
        <f>+'Información ELECTRO PUNO'!F2495</f>
        <v>Metalico</v>
      </c>
      <c r="J2515" s="194" t="str">
        <f>+'Información ELECTRO PUNO'!B2495</f>
        <v>PA18/2400</v>
      </c>
      <c r="K2515" s="9" t="str">
        <f t="shared" si="284"/>
        <v>1 Poste autosoportable de acero (18/2400) de suspensión (25°) Tipo SU21-18</v>
      </c>
      <c r="L2515" s="139">
        <f t="shared" si="285"/>
        <v>10.91</v>
      </c>
    </row>
    <row r="2516" spans="1:12" x14ac:dyDescent="0.25">
      <c r="A2516" s="193">
        <f>+'Información ELECTRO PUNO'!A2496</f>
        <v>2495</v>
      </c>
      <c r="B2516" s="26" t="str">
        <f t="shared" si="283"/>
        <v>MOD_INV_2018</v>
      </c>
      <c r="C2516" s="9" t="str">
        <f t="shared" si="279"/>
        <v>Puno</v>
      </c>
      <c r="D2516" s="9" t="str">
        <f t="shared" si="280"/>
        <v>No Reporta</v>
      </c>
      <c r="E2516" s="9" t="str">
        <f t="shared" si="281"/>
        <v>No Reporta</v>
      </c>
      <c r="F2516" s="194" t="str">
        <f>+'Información ELECTRO PUNO'!E2496</f>
        <v>AT</v>
      </c>
      <c r="G2516" s="194">
        <f>+'Información ELECTRO PUNO'!G2496</f>
        <v>18</v>
      </c>
      <c r="H2516" s="9" t="str">
        <f t="shared" si="282"/>
        <v>Poste</v>
      </c>
      <c r="I2516" s="194" t="str">
        <f>+'Información ELECTRO PUNO'!F2496</f>
        <v>Metalico</v>
      </c>
      <c r="J2516" s="194" t="str">
        <f>+'Información ELECTRO PUNO'!B2496</f>
        <v>PA18/2400</v>
      </c>
      <c r="K2516" s="9" t="str">
        <f t="shared" si="284"/>
        <v>1 Poste autosoportable de acero (18/2400) de suspensión (25°) Tipo SU21-18</v>
      </c>
      <c r="L2516" s="139">
        <f t="shared" si="285"/>
        <v>10.91</v>
      </c>
    </row>
    <row r="2517" spans="1:12" x14ac:dyDescent="0.25">
      <c r="A2517" s="193">
        <f>+'Información ELECTRO PUNO'!A2497</f>
        <v>2496</v>
      </c>
      <c r="B2517" s="26" t="str">
        <f t="shared" si="283"/>
        <v>MOD_INV_2018</v>
      </c>
      <c r="C2517" s="9" t="str">
        <f t="shared" si="279"/>
        <v>Puno</v>
      </c>
      <c r="D2517" s="9" t="str">
        <f t="shared" si="280"/>
        <v>No Reporta</v>
      </c>
      <c r="E2517" s="9" t="str">
        <f t="shared" si="281"/>
        <v>No Reporta</v>
      </c>
      <c r="F2517" s="194" t="str">
        <f>+'Información ELECTRO PUNO'!E2497</f>
        <v>AT</v>
      </c>
      <c r="G2517" s="194">
        <f>+'Información ELECTRO PUNO'!G2497</f>
        <v>18</v>
      </c>
      <c r="H2517" s="9" t="str">
        <f t="shared" si="282"/>
        <v>Poste</v>
      </c>
      <c r="I2517" s="194" t="str">
        <f>+'Información ELECTRO PUNO'!F2497</f>
        <v>Metalico</v>
      </c>
      <c r="J2517" s="194" t="str">
        <f>+'Información ELECTRO PUNO'!B2497</f>
        <v>PA18/2400</v>
      </c>
      <c r="K2517" s="9" t="str">
        <f t="shared" si="284"/>
        <v>1 Poste autosoportable de acero (18/2400) de suspensión (25°) Tipo SU21-18</v>
      </c>
      <c r="L2517" s="139">
        <f t="shared" si="285"/>
        <v>10.91</v>
      </c>
    </row>
    <row r="2518" spans="1:12" x14ac:dyDescent="0.25">
      <c r="A2518" s="193">
        <f>+'Información ELECTRO PUNO'!A2498</f>
        <v>2497</v>
      </c>
      <c r="B2518" s="26" t="str">
        <f t="shared" si="283"/>
        <v>MOD_INV_2018</v>
      </c>
      <c r="C2518" s="9" t="str">
        <f t="shared" ref="C2518:C2581" si="286">+$C$10</f>
        <v>Puno</v>
      </c>
      <c r="D2518" s="9" t="str">
        <f t="shared" ref="D2518:D2581" si="287">+$D$10</f>
        <v>No Reporta</v>
      </c>
      <c r="E2518" s="9" t="str">
        <f t="shared" ref="E2518:E2581" si="288">+$E$10</f>
        <v>No Reporta</v>
      </c>
      <c r="F2518" s="194" t="str">
        <f>+'Información ELECTRO PUNO'!E2498</f>
        <v>AT</v>
      </c>
      <c r="G2518" s="194">
        <f>+'Información ELECTRO PUNO'!G2498</f>
        <v>18</v>
      </c>
      <c r="H2518" s="9" t="str">
        <f t="shared" ref="H2518:H2581" si="289">+$H$10</f>
        <v>Poste</v>
      </c>
      <c r="I2518" s="194" t="str">
        <f>+'Información ELECTRO PUNO'!F2498</f>
        <v>Metalico</v>
      </c>
      <c r="J2518" s="194" t="str">
        <f>+'Información ELECTRO PUNO'!B2498</f>
        <v>PA18/2400</v>
      </c>
      <c r="K2518" s="9" t="str">
        <f t="shared" si="284"/>
        <v>1 Poste autosoportable de acero (18/2400) de suspensión (25°) Tipo SU21-18</v>
      </c>
      <c r="L2518" s="139">
        <f t="shared" si="285"/>
        <v>10.91</v>
      </c>
    </row>
    <row r="2519" spans="1:12" x14ac:dyDescent="0.25">
      <c r="A2519" s="193">
        <f>+'Información ELECTRO PUNO'!A2499</f>
        <v>2498</v>
      </c>
      <c r="B2519" s="26" t="str">
        <f t="shared" ref="B2519:B2582" si="290">+INDEX($B$8:$B$16,MATCH(J2519,$J$8:$J$16,0))</f>
        <v>MOD_INV_2018</v>
      </c>
      <c r="C2519" s="9" t="str">
        <f t="shared" si="286"/>
        <v>Puno</v>
      </c>
      <c r="D2519" s="9" t="str">
        <f t="shared" si="287"/>
        <v>No Reporta</v>
      </c>
      <c r="E2519" s="9" t="str">
        <f t="shared" si="288"/>
        <v>No Reporta</v>
      </c>
      <c r="F2519" s="194" t="str">
        <f>+'Información ELECTRO PUNO'!E2499</f>
        <v>AT</v>
      </c>
      <c r="G2519" s="194">
        <f>+'Información ELECTRO PUNO'!G2499</f>
        <v>18</v>
      </c>
      <c r="H2519" s="9" t="str">
        <f t="shared" si="289"/>
        <v>Poste</v>
      </c>
      <c r="I2519" s="194" t="str">
        <f>+'Información ELECTRO PUNO'!F2499</f>
        <v>Metalico</v>
      </c>
      <c r="J2519" s="194" t="str">
        <f>+'Información ELECTRO PUNO'!B2499</f>
        <v>PA18/2400</v>
      </c>
      <c r="K2519" s="9" t="str">
        <f t="shared" ref="K2519:K2582" si="291">+VLOOKUP(J2519,$J$8:$K$16,2,FALSE)</f>
        <v>1 Poste autosoportable de acero (18/2400) de suspensión (25°) Tipo SU21-18</v>
      </c>
      <c r="L2519" s="139">
        <f t="shared" ref="L2519:L2582" si="292">+VLOOKUP(J2519,$J$8:$U$16,12,FALSE)</f>
        <v>10.91</v>
      </c>
    </row>
    <row r="2520" spans="1:12" x14ac:dyDescent="0.25">
      <c r="A2520" s="193">
        <f>+'Información ELECTRO PUNO'!A2500</f>
        <v>2499</v>
      </c>
      <c r="B2520" s="26" t="str">
        <f t="shared" si="290"/>
        <v>MOD_INV_2018</v>
      </c>
      <c r="C2520" s="9" t="str">
        <f t="shared" si="286"/>
        <v>Puno</v>
      </c>
      <c r="D2520" s="9" t="str">
        <f t="shared" si="287"/>
        <v>No Reporta</v>
      </c>
      <c r="E2520" s="9" t="str">
        <f t="shared" si="288"/>
        <v>No Reporta</v>
      </c>
      <c r="F2520" s="194" t="str">
        <f>+'Información ELECTRO PUNO'!E2500</f>
        <v>AT</v>
      </c>
      <c r="G2520" s="194">
        <f>+'Información ELECTRO PUNO'!G2500</f>
        <v>18</v>
      </c>
      <c r="H2520" s="9" t="str">
        <f t="shared" si="289"/>
        <v>Poste</v>
      </c>
      <c r="I2520" s="194" t="str">
        <f>+'Información ELECTRO PUNO'!F2500</f>
        <v>Metalico</v>
      </c>
      <c r="J2520" s="194" t="str">
        <f>+'Información ELECTRO PUNO'!B2500</f>
        <v>PA18/2400</v>
      </c>
      <c r="K2520" s="9" t="str">
        <f t="shared" si="291"/>
        <v>1 Poste autosoportable de acero (18/2400) de suspensión (25°) Tipo SU21-18</v>
      </c>
      <c r="L2520" s="139">
        <f t="shared" si="292"/>
        <v>10.91</v>
      </c>
    </row>
    <row r="2521" spans="1:12" x14ac:dyDescent="0.25">
      <c r="A2521" s="193">
        <f>+'Información ELECTRO PUNO'!A2501</f>
        <v>2500</v>
      </c>
      <c r="B2521" s="26" t="str">
        <f t="shared" si="290"/>
        <v>MOD_INV_2018</v>
      </c>
      <c r="C2521" s="9" t="str">
        <f t="shared" si="286"/>
        <v>Puno</v>
      </c>
      <c r="D2521" s="9" t="str">
        <f t="shared" si="287"/>
        <v>No Reporta</v>
      </c>
      <c r="E2521" s="9" t="str">
        <f t="shared" si="288"/>
        <v>No Reporta</v>
      </c>
      <c r="F2521" s="194" t="str">
        <f>+'Información ELECTRO PUNO'!E2501</f>
        <v>AT</v>
      </c>
      <c r="G2521" s="194">
        <f>+'Información ELECTRO PUNO'!G2501</f>
        <v>18</v>
      </c>
      <c r="H2521" s="9" t="str">
        <f t="shared" si="289"/>
        <v>Poste</v>
      </c>
      <c r="I2521" s="194" t="str">
        <f>+'Información ELECTRO PUNO'!F2501</f>
        <v>Metalico</v>
      </c>
      <c r="J2521" s="194" t="str">
        <f>+'Información ELECTRO PUNO'!B2501</f>
        <v>PA18/2400</v>
      </c>
      <c r="K2521" s="9" t="str">
        <f t="shared" si="291"/>
        <v>1 Poste autosoportable de acero (18/2400) de suspensión (25°) Tipo SU21-18</v>
      </c>
      <c r="L2521" s="139">
        <f t="shared" si="292"/>
        <v>10.91</v>
      </c>
    </row>
    <row r="2522" spans="1:12" x14ac:dyDescent="0.25">
      <c r="A2522" s="193">
        <f>+'Información ELECTRO PUNO'!A2502</f>
        <v>2501</v>
      </c>
      <c r="B2522" s="26" t="str">
        <f t="shared" si="290"/>
        <v>MOD_INV_2018</v>
      </c>
      <c r="C2522" s="9" t="str">
        <f t="shared" si="286"/>
        <v>Puno</v>
      </c>
      <c r="D2522" s="9" t="str">
        <f t="shared" si="287"/>
        <v>No Reporta</v>
      </c>
      <c r="E2522" s="9" t="str">
        <f t="shared" si="288"/>
        <v>No Reporta</v>
      </c>
      <c r="F2522" s="194" t="str">
        <f>+'Información ELECTRO PUNO'!E2502</f>
        <v>AT</v>
      </c>
      <c r="G2522" s="194">
        <f>+'Información ELECTRO PUNO'!G2502</f>
        <v>18</v>
      </c>
      <c r="H2522" s="9" t="str">
        <f t="shared" si="289"/>
        <v>Poste</v>
      </c>
      <c r="I2522" s="194" t="str">
        <f>+'Información ELECTRO PUNO'!F2502</f>
        <v>Metalico</v>
      </c>
      <c r="J2522" s="194" t="str">
        <f>+'Información ELECTRO PUNO'!B2502</f>
        <v>PA18/2400</v>
      </c>
      <c r="K2522" s="9" t="str">
        <f t="shared" si="291"/>
        <v>1 Poste autosoportable de acero (18/2400) de suspensión (25°) Tipo SU21-18</v>
      </c>
      <c r="L2522" s="139">
        <f t="shared" si="292"/>
        <v>10.91</v>
      </c>
    </row>
    <row r="2523" spans="1:12" x14ac:dyDescent="0.25">
      <c r="A2523" s="193">
        <f>+'Información ELECTRO PUNO'!A2503</f>
        <v>2502</v>
      </c>
      <c r="B2523" s="26" t="str">
        <f t="shared" si="290"/>
        <v>MOD_INV_2018</v>
      </c>
      <c r="C2523" s="9" t="str">
        <f t="shared" si="286"/>
        <v>Puno</v>
      </c>
      <c r="D2523" s="9" t="str">
        <f t="shared" si="287"/>
        <v>No Reporta</v>
      </c>
      <c r="E2523" s="9" t="str">
        <f t="shared" si="288"/>
        <v>No Reporta</v>
      </c>
      <c r="F2523" s="194" t="str">
        <f>+'Información ELECTRO PUNO'!E2503</f>
        <v>AT</v>
      </c>
      <c r="G2523" s="194">
        <f>+'Información ELECTRO PUNO'!G2503</f>
        <v>18</v>
      </c>
      <c r="H2523" s="9" t="str">
        <f t="shared" si="289"/>
        <v>Poste</v>
      </c>
      <c r="I2523" s="194" t="str">
        <f>+'Información ELECTRO PUNO'!F2503</f>
        <v>Metalico</v>
      </c>
      <c r="J2523" s="194" t="str">
        <f>+'Información ELECTRO PUNO'!B2503</f>
        <v>PA18/2400</v>
      </c>
      <c r="K2523" s="9" t="str">
        <f t="shared" si="291"/>
        <v>1 Poste autosoportable de acero (18/2400) de suspensión (25°) Tipo SU21-18</v>
      </c>
      <c r="L2523" s="139">
        <f t="shared" si="292"/>
        <v>10.91</v>
      </c>
    </row>
    <row r="2524" spans="1:12" x14ac:dyDescent="0.25">
      <c r="A2524" s="193">
        <f>+'Información ELECTRO PUNO'!A2504</f>
        <v>2503</v>
      </c>
      <c r="B2524" s="26" t="str">
        <f t="shared" si="290"/>
        <v>MOD_INV_2018</v>
      </c>
      <c r="C2524" s="9" t="str">
        <f t="shared" si="286"/>
        <v>Puno</v>
      </c>
      <c r="D2524" s="9" t="str">
        <f t="shared" si="287"/>
        <v>No Reporta</v>
      </c>
      <c r="E2524" s="9" t="str">
        <f t="shared" si="288"/>
        <v>No Reporta</v>
      </c>
      <c r="F2524" s="194" t="str">
        <f>+'Información ELECTRO PUNO'!E2504</f>
        <v>AT</v>
      </c>
      <c r="G2524" s="194">
        <f>+'Información ELECTRO PUNO'!G2504</f>
        <v>18</v>
      </c>
      <c r="H2524" s="9" t="str">
        <f t="shared" si="289"/>
        <v>Poste</v>
      </c>
      <c r="I2524" s="194" t="str">
        <f>+'Información ELECTRO PUNO'!F2504</f>
        <v>Metalico</v>
      </c>
      <c r="J2524" s="194" t="str">
        <f>+'Información ELECTRO PUNO'!B2504</f>
        <v>PA18/2400</v>
      </c>
      <c r="K2524" s="9" t="str">
        <f t="shared" si="291"/>
        <v>1 Poste autosoportable de acero (18/2400) de suspensión (25°) Tipo SU21-18</v>
      </c>
      <c r="L2524" s="139">
        <f t="shared" si="292"/>
        <v>10.91</v>
      </c>
    </row>
    <row r="2525" spans="1:12" x14ac:dyDescent="0.25">
      <c r="A2525" s="193">
        <f>+'Información ELECTRO PUNO'!A2505</f>
        <v>2504</v>
      </c>
      <c r="B2525" s="26" t="str">
        <f t="shared" si="290"/>
        <v>MOD_INV_2018</v>
      </c>
      <c r="C2525" s="9" t="str">
        <f t="shared" si="286"/>
        <v>Puno</v>
      </c>
      <c r="D2525" s="9" t="str">
        <f t="shared" si="287"/>
        <v>No Reporta</v>
      </c>
      <c r="E2525" s="9" t="str">
        <f t="shared" si="288"/>
        <v>No Reporta</v>
      </c>
      <c r="F2525" s="194" t="str">
        <f>+'Información ELECTRO PUNO'!E2505</f>
        <v>AT</v>
      </c>
      <c r="G2525" s="194">
        <f>+'Información ELECTRO PUNO'!G2505</f>
        <v>18</v>
      </c>
      <c r="H2525" s="9" t="str">
        <f t="shared" si="289"/>
        <v>Poste</v>
      </c>
      <c r="I2525" s="194" t="str">
        <f>+'Información ELECTRO PUNO'!F2505</f>
        <v>Metalico</v>
      </c>
      <c r="J2525" s="194" t="str">
        <f>+'Información ELECTRO PUNO'!B2505</f>
        <v>PA18/2400</v>
      </c>
      <c r="K2525" s="9" t="str">
        <f t="shared" si="291"/>
        <v>1 Poste autosoportable de acero (18/2400) de suspensión (25°) Tipo SU21-18</v>
      </c>
      <c r="L2525" s="139">
        <f t="shared" si="292"/>
        <v>10.91</v>
      </c>
    </row>
    <row r="2526" spans="1:12" x14ac:dyDescent="0.25">
      <c r="A2526" s="193">
        <f>+'Información ELECTRO PUNO'!A2506</f>
        <v>2505</v>
      </c>
      <c r="B2526" s="26" t="str">
        <f t="shared" si="290"/>
        <v>MOD_INV_2018</v>
      </c>
      <c r="C2526" s="9" t="str">
        <f t="shared" si="286"/>
        <v>Puno</v>
      </c>
      <c r="D2526" s="9" t="str">
        <f t="shared" si="287"/>
        <v>No Reporta</v>
      </c>
      <c r="E2526" s="9" t="str">
        <f t="shared" si="288"/>
        <v>No Reporta</v>
      </c>
      <c r="F2526" s="194" t="str">
        <f>+'Información ELECTRO PUNO'!E2506</f>
        <v>AT</v>
      </c>
      <c r="G2526" s="194">
        <f>+'Información ELECTRO PUNO'!G2506</f>
        <v>18</v>
      </c>
      <c r="H2526" s="9" t="str">
        <f t="shared" si="289"/>
        <v>Poste</v>
      </c>
      <c r="I2526" s="194" t="str">
        <f>+'Información ELECTRO PUNO'!F2506</f>
        <v>Metalico</v>
      </c>
      <c r="J2526" s="194" t="str">
        <f>+'Información ELECTRO PUNO'!B2506</f>
        <v>PA18/2400</v>
      </c>
      <c r="K2526" s="9" t="str">
        <f t="shared" si="291"/>
        <v>1 Poste autosoportable de acero (18/2400) de suspensión (25°) Tipo SU21-18</v>
      </c>
      <c r="L2526" s="139">
        <f t="shared" si="292"/>
        <v>10.91</v>
      </c>
    </row>
    <row r="2527" spans="1:12" x14ac:dyDescent="0.25">
      <c r="A2527" s="193">
        <f>+'Información ELECTRO PUNO'!A2507</f>
        <v>2506</v>
      </c>
      <c r="B2527" s="26" t="str">
        <f t="shared" si="290"/>
        <v>MOD_INV_2018</v>
      </c>
      <c r="C2527" s="9" t="str">
        <f t="shared" si="286"/>
        <v>Puno</v>
      </c>
      <c r="D2527" s="9" t="str">
        <f t="shared" si="287"/>
        <v>No Reporta</v>
      </c>
      <c r="E2527" s="9" t="str">
        <f t="shared" si="288"/>
        <v>No Reporta</v>
      </c>
      <c r="F2527" s="194" t="str">
        <f>+'Información ELECTRO PUNO'!E2507</f>
        <v>AT</v>
      </c>
      <c r="G2527" s="194">
        <f>+'Información ELECTRO PUNO'!G2507</f>
        <v>18</v>
      </c>
      <c r="H2527" s="9" t="str">
        <f t="shared" si="289"/>
        <v>Poste</v>
      </c>
      <c r="I2527" s="194" t="str">
        <f>+'Información ELECTRO PUNO'!F2507</f>
        <v>Metalico</v>
      </c>
      <c r="J2527" s="194" t="str">
        <f>+'Información ELECTRO PUNO'!B2507</f>
        <v>PA18/2400</v>
      </c>
      <c r="K2527" s="9" t="str">
        <f t="shared" si="291"/>
        <v>1 Poste autosoportable de acero (18/2400) de suspensión (25°) Tipo SU21-18</v>
      </c>
      <c r="L2527" s="139">
        <f t="shared" si="292"/>
        <v>10.91</v>
      </c>
    </row>
    <row r="2528" spans="1:12" x14ac:dyDescent="0.25">
      <c r="A2528" s="193">
        <f>+'Información ELECTRO PUNO'!A2508</f>
        <v>2507</v>
      </c>
      <c r="B2528" s="26" t="str">
        <f t="shared" si="290"/>
        <v>MOD_INV_2018</v>
      </c>
      <c r="C2528" s="9" t="str">
        <f t="shared" si="286"/>
        <v>Puno</v>
      </c>
      <c r="D2528" s="9" t="str">
        <f t="shared" si="287"/>
        <v>No Reporta</v>
      </c>
      <c r="E2528" s="9" t="str">
        <f t="shared" si="288"/>
        <v>No Reporta</v>
      </c>
      <c r="F2528" s="194" t="str">
        <f>+'Información ELECTRO PUNO'!E2508</f>
        <v>AT</v>
      </c>
      <c r="G2528" s="194">
        <f>+'Información ELECTRO PUNO'!G2508</f>
        <v>18</v>
      </c>
      <c r="H2528" s="9" t="str">
        <f t="shared" si="289"/>
        <v>Poste</v>
      </c>
      <c r="I2528" s="194" t="str">
        <f>+'Información ELECTRO PUNO'!F2508</f>
        <v>Metalico</v>
      </c>
      <c r="J2528" s="194" t="str">
        <f>+'Información ELECTRO PUNO'!B2508</f>
        <v>PA18/2400</v>
      </c>
      <c r="K2528" s="9" t="str">
        <f t="shared" si="291"/>
        <v>1 Poste autosoportable de acero (18/2400) de suspensión (25°) Tipo SU21-18</v>
      </c>
      <c r="L2528" s="139">
        <f t="shared" si="292"/>
        <v>10.91</v>
      </c>
    </row>
    <row r="2529" spans="1:12" x14ac:dyDescent="0.25">
      <c r="A2529" s="193">
        <f>+'Información ELECTRO PUNO'!A2509</f>
        <v>2508</v>
      </c>
      <c r="B2529" s="26" t="str">
        <f t="shared" si="290"/>
        <v>MOD_INV_2018</v>
      </c>
      <c r="C2529" s="9" t="str">
        <f t="shared" si="286"/>
        <v>Puno</v>
      </c>
      <c r="D2529" s="9" t="str">
        <f t="shared" si="287"/>
        <v>No Reporta</v>
      </c>
      <c r="E2529" s="9" t="str">
        <f t="shared" si="288"/>
        <v>No Reporta</v>
      </c>
      <c r="F2529" s="194" t="str">
        <f>+'Información ELECTRO PUNO'!E2509</f>
        <v>AT</v>
      </c>
      <c r="G2529" s="194">
        <f>+'Información ELECTRO PUNO'!G2509</f>
        <v>18</v>
      </c>
      <c r="H2529" s="9" t="str">
        <f t="shared" si="289"/>
        <v>Poste</v>
      </c>
      <c r="I2529" s="194" t="str">
        <f>+'Información ELECTRO PUNO'!F2509</f>
        <v>Metalico</v>
      </c>
      <c r="J2529" s="194" t="str">
        <f>+'Información ELECTRO PUNO'!B2509</f>
        <v>PA18/2400</v>
      </c>
      <c r="K2529" s="9" t="str">
        <f t="shared" si="291"/>
        <v>1 Poste autosoportable de acero (18/2400) de suspensión (25°) Tipo SU21-18</v>
      </c>
      <c r="L2529" s="139">
        <f t="shared" si="292"/>
        <v>10.91</v>
      </c>
    </row>
    <row r="2530" spans="1:12" x14ac:dyDescent="0.25">
      <c r="A2530" s="193">
        <f>+'Información ELECTRO PUNO'!A2510</f>
        <v>2509</v>
      </c>
      <c r="B2530" s="26" t="str">
        <f t="shared" si="290"/>
        <v>MOD_INV_2018</v>
      </c>
      <c r="C2530" s="9" t="str">
        <f t="shared" si="286"/>
        <v>Puno</v>
      </c>
      <c r="D2530" s="9" t="str">
        <f t="shared" si="287"/>
        <v>No Reporta</v>
      </c>
      <c r="E2530" s="9" t="str">
        <f t="shared" si="288"/>
        <v>No Reporta</v>
      </c>
      <c r="F2530" s="194" t="str">
        <f>+'Información ELECTRO PUNO'!E2510</f>
        <v>AT</v>
      </c>
      <c r="G2530" s="194">
        <f>+'Información ELECTRO PUNO'!G2510</f>
        <v>18</v>
      </c>
      <c r="H2530" s="9" t="str">
        <f t="shared" si="289"/>
        <v>Poste</v>
      </c>
      <c r="I2530" s="194" t="str">
        <f>+'Información ELECTRO PUNO'!F2510</f>
        <v>Metalico</v>
      </c>
      <c r="J2530" s="194" t="str">
        <f>+'Información ELECTRO PUNO'!B2510</f>
        <v>PA18/2400</v>
      </c>
      <c r="K2530" s="9" t="str">
        <f t="shared" si="291"/>
        <v>1 Poste autosoportable de acero (18/2400) de suspensión (25°) Tipo SU21-18</v>
      </c>
      <c r="L2530" s="139">
        <f t="shared" si="292"/>
        <v>10.91</v>
      </c>
    </row>
    <row r="2531" spans="1:12" x14ac:dyDescent="0.25">
      <c r="A2531" s="193">
        <f>+'Información ELECTRO PUNO'!A2511</f>
        <v>2510</v>
      </c>
      <c r="B2531" s="26" t="str">
        <f t="shared" si="290"/>
        <v>MOD_INV_2018</v>
      </c>
      <c r="C2531" s="9" t="str">
        <f t="shared" si="286"/>
        <v>Puno</v>
      </c>
      <c r="D2531" s="9" t="str">
        <f t="shared" si="287"/>
        <v>No Reporta</v>
      </c>
      <c r="E2531" s="9" t="str">
        <f t="shared" si="288"/>
        <v>No Reporta</v>
      </c>
      <c r="F2531" s="194" t="str">
        <f>+'Información ELECTRO PUNO'!E2511</f>
        <v>AT</v>
      </c>
      <c r="G2531" s="194">
        <f>+'Información ELECTRO PUNO'!G2511</f>
        <v>18</v>
      </c>
      <c r="H2531" s="9" t="str">
        <f t="shared" si="289"/>
        <v>Poste</v>
      </c>
      <c r="I2531" s="194" t="str">
        <f>+'Información ELECTRO PUNO'!F2511</f>
        <v>Metalico</v>
      </c>
      <c r="J2531" s="194" t="str">
        <f>+'Información ELECTRO PUNO'!B2511</f>
        <v>PA18/2400</v>
      </c>
      <c r="K2531" s="9" t="str">
        <f t="shared" si="291"/>
        <v>1 Poste autosoportable de acero (18/2400) de suspensión (25°) Tipo SU21-18</v>
      </c>
      <c r="L2531" s="139">
        <f t="shared" si="292"/>
        <v>10.91</v>
      </c>
    </row>
    <row r="2532" spans="1:12" x14ac:dyDescent="0.25">
      <c r="A2532" s="193">
        <f>+'Información ELECTRO PUNO'!A2512</f>
        <v>2511</v>
      </c>
      <c r="B2532" s="26" t="str">
        <f t="shared" si="290"/>
        <v>MOD_INV_2018</v>
      </c>
      <c r="C2532" s="9" t="str">
        <f t="shared" si="286"/>
        <v>Puno</v>
      </c>
      <c r="D2532" s="9" t="str">
        <f t="shared" si="287"/>
        <v>No Reporta</v>
      </c>
      <c r="E2532" s="9" t="str">
        <f t="shared" si="288"/>
        <v>No Reporta</v>
      </c>
      <c r="F2532" s="194" t="str">
        <f>+'Información ELECTRO PUNO'!E2512</f>
        <v>AT</v>
      </c>
      <c r="G2532" s="194">
        <f>+'Información ELECTRO PUNO'!G2512</f>
        <v>18</v>
      </c>
      <c r="H2532" s="9" t="str">
        <f t="shared" si="289"/>
        <v>Poste</v>
      </c>
      <c r="I2532" s="194" t="str">
        <f>+'Información ELECTRO PUNO'!F2512</f>
        <v>Metalico</v>
      </c>
      <c r="J2532" s="194" t="str">
        <f>+'Información ELECTRO PUNO'!B2512</f>
        <v>PA18/2400</v>
      </c>
      <c r="K2532" s="9" t="str">
        <f t="shared" si="291"/>
        <v>1 Poste autosoportable de acero (18/2400) de suspensión (25°) Tipo SU21-18</v>
      </c>
      <c r="L2532" s="139">
        <f t="shared" si="292"/>
        <v>10.91</v>
      </c>
    </row>
    <row r="2533" spans="1:12" x14ac:dyDescent="0.25">
      <c r="A2533" s="193">
        <f>+'Información ELECTRO PUNO'!A2513</f>
        <v>2512</v>
      </c>
      <c r="B2533" s="26" t="str">
        <f t="shared" si="290"/>
        <v>MOD_INV_2018</v>
      </c>
      <c r="C2533" s="9" t="str">
        <f t="shared" si="286"/>
        <v>Puno</v>
      </c>
      <c r="D2533" s="9" t="str">
        <f t="shared" si="287"/>
        <v>No Reporta</v>
      </c>
      <c r="E2533" s="9" t="str">
        <f t="shared" si="288"/>
        <v>No Reporta</v>
      </c>
      <c r="F2533" s="194" t="str">
        <f>+'Información ELECTRO PUNO'!E2513</f>
        <v>AT</v>
      </c>
      <c r="G2533" s="194">
        <f>+'Información ELECTRO PUNO'!G2513</f>
        <v>18</v>
      </c>
      <c r="H2533" s="9" t="str">
        <f t="shared" si="289"/>
        <v>Poste</v>
      </c>
      <c r="I2533" s="194" t="str">
        <f>+'Información ELECTRO PUNO'!F2513</f>
        <v>Metalico</v>
      </c>
      <c r="J2533" s="194" t="str">
        <f>+'Información ELECTRO PUNO'!B2513</f>
        <v>PA18/2400</v>
      </c>
      <c r="K2533" s="9" t="str">
        <f t="shared" si="291"/>
        <v>1 Poste autosoportable de acero (18/2400) de suspensión (25°) Tipo SU21-18</v>
      </c>
      <c r="L2533" s="139">
        <f t="shared" si="292"/>
        <v>10.91</v>
      </c>
    </row>
    <row r="2534" spans="1:12" x14ac:dyDescent="0.25">
      <c r="A2534" s="193">
        <f>+'Información ELECTRO PUNO'!A2514</f>
        <v>2513</v>
      </c>
      <c r="B2534" s="26" t="str">
        <f t="shared" si="290"/>
        <v>MOD_INV_2018</v>
      </c>
      <c r="C2534" s="9" t="str">
        <f t="shared" si="286"/>
        <v>Puno</v>
      </c>
      <c r="D2534" s="9" t="str">
        <f t="shared" si="287"/>
        <v>No Reporta</v>
      </c>
      <c r="E2534" s="9" t="str">
        <f t="shared" si="288"/>
        <v>No Reporta</v>
      </c>
      <c r="F2534" s="194" t="str">
        <f>+'Información ELECTRO PUNO'!E2514</f>
        <v>AT</v>
      </c>
      <c r="G2534" s="194">
        <f>+'Información ELECTRO PUNO'!G2514</f>
        <v>18</v>
      </c>
      <c r="H2534" s="9" t="str">
        <f t="shared" si="289"/>
        <v>Poste</v>
      </c>
      <c r="I2534" s="194" t="str">
        <f>+'Información ELECTRO PUNO'!F2514</f>
        <v>Metalico</v>
      </c>
      <c r="J2534" s="194" t="str">
        <f>+'Información ELECTRO PUNO'!B2514</f>
        <v>PA18/2400</v>
      </c>
      <c r="K2534" s="9" t="str">
        <f t="shared" si="291"/>
        <v>1 Poste autosoportable de acero (18/2400) de suspensión (25°) Tipo SU21-18</v>
      </c>
      <c r="L2534" s="139">
        <f t="shared" si="292"/>
        <v>10.91</v>
      </c>
    </row>
    <row r="2535" spans="1:12" x14ac:dyDescent="0.25">
      <c r="A2535" s="193">
        <f>+'Información ELECTRO PUNO'!A2515</f>
        <v>2514</v>
      </c>
      <c r="B2535" s="26" t="str">
        <f t="shared" si="290"/>
        <v>MOD_INV_2018</v>
      </c>
      <c r="C2535" s="9" t="str">
        <f t="shared" si="286"/>
        <v>Puno</v>
      </c>
      <c r="D2535" s="9" t="str">
        <f t="shared" si="287"/>
        <v>No Reporta</v>
      </c>
      <c r="E2535" s="9" t="str">
        <f t="shared" si="288"/>
        <v>No Reporta</v>
      </c>
      <c r="F2535" s="194" t="str">
        <f>+'Información ELECTRO PUNO'!E2515</f>
        <v>AT</v>
      </c>
      <c r="G2535" s="194">
        <f>+'Información ELECTRO PUNO'!G2515</f>
        <v>18</v>
      </c>
      <c r="H2535" s="9" t="str">
        <f t="shared" si="289"/>
        <v>Poste</v>
      </c>
      <c r="I2535" s="194" t="str">
        <f>+'Información ELECTRO PUNO'!F2515</f>
        <v>Metalico</v>
      </c>
      <c r="J2535" s="194" t="str">
        <f>+'Información ELECTRO PUNO'!B2515</f>
        <v>PA18/2400</v>
      </c>
      <c r="K2535" s="9" t="str">
        <f t="shared" si="291"/>
        <v>1 Poste autosoportable de acero (18/2400) de suspensión (25°) Tipo SU21-18</v>
      </c>
      <c r="L2535" s="139">
        <f t="shared" si="292"/>
        <v>10.91</v>
      </c>
    </row>
    <row r="2536" spans="1:12" x14ac:dyDescent="0.25">
      <c r="A2536" s="193">
        <f>+'Información ELECTRO PUNO'!A2516</f>
        <v>2515</v>
      </c>
      <c r="B2536" s="26" t="str">
        <f t="shared" si="290"/>
        <v>MOD_INV_2018</v>
      </c>
      <c r="C2536" s="9" t="str">
        <f t="shared" si="286"/>
        <v>Puno</v>
      </c>
      <c r="D2536" s="9" t="str">
        <f t="shared" si="287"/>
        <v>No Reporta</v>
      </c>
      <c r="E2536" s="9" t="str">
        <f t="shared" si="288"/>
        <v>No Reporta</v>
      </c>
      <c r="F2536" s="194" t="str">
        <f>+'Información ELECTRO PUNO'!E2516</f>
        <v>AT</v>
      </c>
      <c r="G2536" s="194">
        <f>+'Información ELECTRO PUNO'!G2516</f>
        <v>18</v>
      </c>
      <c r="H2536" s="9" t="str">
        <f t="shared" si="289"/>
        <v>Poste</v>
      </c>
      <c r="I2536" s="194" t="str">
        <f>+'Información ELECTRO PUNO'!F2516</f>
        <v>Metalico</v>
      </c>
      <c r="J2536" s="194" t="str">
        <f>+'Información ELECTRO PUNO'!B2516</f>
        <v>PA18/2400</v>
      </c>
      <c r="K2536" s="9" t="str">
        <f t="shared" si="291"/>
        <v>1 Poste autosoportable de acero (18/2400) de suspensión (25°) Tipo SU21-18</v>
      </c>
      <c r="L2536" s="139">
        <f t="shared" si="292"/>
        <v>10.91</v>
      </c>
    </row>
    <row r="2537" spans="1:12" x14ac:dyDescent="0.25">
      <c r="A2537" s="193">
        <f>+'Información ELECTRO PUNO'!A2517</f>
        <v>2516</v>
      </c>
      <c r="B2537" s="26" t="str">
        <f t="shared" si="290"/>
        <v>MOD_INV_2018</v>
      </c>
      <c r="C2537" s="9" t="str">
        <f t="shared" si="286"/>
        <v>Puno</v>
      </c>
      <c r="D2537" s="9" t="str">
        <f t="shared" si="287"/>
        <v>No Reporta</v>
      </c>
      <c r="E2537" s="9" t="str">
        <f t="shared" si="288"/>
        <v>No Reporta</v>
      </c>
      <c r="F2537" s="194" t="str">
        <f>+'Información ELECTRO PUNO'!E2517</f>
        <v>AT</v>
      </c>
      <c r="G2537" s="194">
        <f>+'Información ELECTRO PUNO'!G2517</f>
        <v>18</v>
      </c>
      <c r="H2537" s="9" t="str">
        <f t="shared" si="289"/>
        <v>Poste</v>
      </c>
      <c r="I2537" s="194" t="str">
        <f>+'Información ELECTRO PUNO'!F2517</f>
        <v>Metalico</v>
      </c>
      <c r="J2537" s="194" t="str">
        <f>+'Información ELECTRO PUNO'!B2517</f>
        <v>PA18/2400</v>
      </c>
      <c r="K2537" s="9" t="str">
        <f t="shared" si="291"/>
        <v>1 Poste autosoportable de acero (18/2400) de suspensión (25°) Tipo SU21-18</v>
      </c>
      <c r="L2537" s="139">
        <f t="shared" si="292"/>
        <v>10.91</v>
      </c>
    </row>
    <row r="2538" spans="1:12" x14ac:dyDescent="0.25">
      <c r="A2538" s="193">
        <f>+'Información ELECTRO PUNO'!A2518</f>
        <v>2517</v>
      </c>
      <c r="B2538" s="26" t="str">
        <f t="shared" si="290"/>
        <v>MOD_INV_2018</v>
      </c>
      <c r="C2538" s="9" t="str">
        <f t="shared" si="286"/>
        <v>Puno</v>
      </c>
      <c r="D2538" s="9" t="str">
        <f t="shared" si="287"/>
        <v>No Reporta</v>
      </c>
      <c r="E2538" s="9" t="str">
        <f t="shared" si="288"/>
        <v>No Reporta</v>
      </c>
      <c r="F2538" s="194" t="str">
        <f>+'Información ELECTRO PUNO'!E2518</f>
        <v>AT</v>
      </c>
      <c r="G2538" s="194">
        <f>+'Información ELECTRO PUNO'!G2518</f>
        <v>18</v>
      </c>
      <c r="H2538" s="9" t="str">
        <f t="shared" si="289"/>
        <v>Poste</v>
      </c>
      <c r="I2538" s="194" t="str">
        <f>+'Información ELECTRO PUNO'!F2518</f>
        <v>Metalico</v>
      </c>
      <c r="J2538" s="194" t="str">
        <f>+'Información ELECTRO PUNO'!B2518</f>
        <v>PA18/2400</v>
      </c>
      <c r="K2538" s="9" t="str">
        <f t="shared" si="291"/>
        <v>1 Poste autosoportable de acero (18/2400) de suspensión (25°) Tipo SU21-18</v>
      </c>
      <c r="L2538" s="139">
        <f t="shared" si="292"/>
        <v>10.91</v>
      </c>
    </row>
    <row r="2539" spans="1:12" x14ac:dyDescent="0.25">
      <c r="A2539" s="193">
        <f>+'Información ELECTRO PUNO'!A2519</f>
        <v>2518</v>
      </c>
      <c r="B2539" s="26" t="str">
        <f t="shared" si="290"/>
        <v>MOD_INV_2018</v>
      </c>
      <c r="C2539" s="9" t="str">
        <f t="shared" si="286"/>
        <v>Puno</v>
      </c>
      <c r="D2539" s="9" t="str">
        <f t="shared" si="287"/>
        <v>No Reporta</v>
      </c>
      <c r="E2539" s="9" t="str">
        <f t="shared" si="288"/>
        <v>No Reporta</v>
      </c>
      <c r="F2539" s="194" t="str">
        <f>+'Información ELECTRO PUNO'!E2519</f>
        <v>AT</v>
      </c>
      <c r="G2539" s="194">
        <f>+'Información ELECTRO PUNO'!G2519</f>
        <v>18</v>
      </c>
      <c r="H2539" s="9" t="str">
        <f t="shared" si="289"/>
        <v>Poste</v>
      </c>
      <c r="I2539" s="194" t="str">
        <f>+'Información ELECTRO PUNO'!F2519</f>
        <v>Metalico</v>
      </c>
      <c r="J2539" s="194" t="str">
        <f>+'Información ELECTRO PUNO'!B2519</f>
        <v>PA18/2400</v>
      </c>
      <c r="K2539" s="9" t="str">
        <f t="shared" si="291"/>
        <v>1 Poste autosoportable de acero (18/2400) de suspensión (25°) Tipo SU21-18</v>
      </c>
      <c r="L2539" s="139">
        <f t="shared" si="292"/>
        <v>10.91</v>
      </c>
    </row>
    <row r="2540" spans="1:12" x14ac:dyDescent="0.25">
      <c r="A2540" s="193">
        <f>+'Información ELECTRO PUNO'!A2520</f>
        <v>2519</v>
      </c>
      <c r="B2540" s="26" t="str">
        <f t="shared" si="290"/>
        <v>MOD_INV_2018</v>
      </c>
      <c r="C2540" s="9" t="str">
        <f t="shared" si="286"/>
        <v>Puno</v>
      </c>
      <c r="D2540" s="9" t="str">
        <f t="shared" si="287"/>
        <v>No Reporta</v>
      </c>
      <c r="E2540" s="9" t="str">
        <f t="shared" si="288"/>
        <v>No Reporta</v>
      </c>
      <c r="F2540" s="194" t="str">
        <f>+'Información ELECTRO PUNO'!E2520</f>
        <v>AT</v>
      </c>
      <c r="G2540" s="194">
        <f>+'Información ELECTRO PUNO'!G2520</f>
        <v>18</v>
      </c>
      <c r="H2540" s="9" t="str">
        <f t="shared" si="289"/>
        <v>Poste</v>
      </c>
      <c r="I2540" s="194" t="str">
        <f>+'Información ELECTRO PUNO'!F2520</f>
        <v>Metalico</v>
      </c>
      <c r="J2540" s="194" t="str">
        <f>+'Información ELECTRO PUNO'!B2520</f>
        <v>PA18/2400</v>
      </c>
      <c r="K2540" s="9" t="str">
        <f t="shared" si="291"/>
        <v>1 Poste autosoportable de acero (18/2400) de suspensión (25°) Tipo SU21-18</v>
      </c>
      <c r="L2540" s="139">
        <f t="shared" si="292"/>
        <v>10.91</v>
      </c>
    </row>
    <row r="2541" spans="1:12" x14ac:dyDescent="0.25">
      <c r="A2541" s="193">
        <f>+'Información ELECTRO PUNO'!A2521</f>
        <v>2520</v>
      </c>
      <c r="B2541" s="26" t="str">
        <f t="shared" si="290"/>
        <v>MOD_INV_2018</v>
      </c>
      <c r="C2541" s="9" t="str">
        <f t="shared" si="286"/>
        <v>Puno</v>
      </c>
      <c r="D2541" s="9" t="str">
        <f t="shared" si="287"/>
        <v>No Reporta</v>
      </c>
      <c r="E2541" s="9" t="str">
        <f t="shared" si="288"/>
        <v>No Reporta</v>
      </c>
      <c r="F2541" s="194" t="str">
        <f>+'Información ELECTRO PUNO'!E2521</f>
        <v>AT</v>
      </c>
      <c r="G2541" s="194">
        <f>+'Información ELECTRO PUNO'!G2521</f>
        <v>18</v>
      </c>
      <c r="H2541" s="9" t="str">
        <f t="shared" si="289"/>
        <v>Poste</v>
      </c>
      <c r="I2541" s="194" t="str">
        <f>+'Información ELECTRO PUNO'!F2521</f>
        <v>Metalico</v>
      </c>
      <c r="J2541" s="194" t="str">
        <f>+'Información ELECTRO PUNO'!B2521</f>
        <v>PA18/2400</v>
      </c>
      <c r="K2541" s="9" t="str">
        <f t="shared" si="291"/>
        <v>1 Poste autosoportable de acero (18/2400) de suspensión (25°) Tipo SU21-18</v>
      </c>
      <c r="L2541" s="139">
        <f t="shared" si="292"/>
        <v>10.91</v>
      </c>
    </row>
    <row r="2542" spans="1:12" x14ac:dyDescent="0.25">
      <c r="A2542" s="193">
        <f>+'Información ELECTRO PUNO'!A2522</f>
        <v>2521</v>
      </c>
      <c r="B2542" s="26" t="str">
        <f t="shared" si="290"/>
        <v>MOD_INV_2018</v>
      </c>
      <c r="C2542" s="9" t="str">
        <f t="shared" si="286"/>
        <v>Puno</v>
      </c>
      <c r="D2542" s="9" t="str">
        <f t="shared" si="287"/>
        <v>No Reporta</v>
      </c>
      <c r="E2542" s="9" t="str">
        <f t="shared" si="288"/>
        <v>No Reporta</v>
      </c>
      <c r="F2542" s="194" t="str">
        <f>+'Información ELECTRO PUNO'!E2522</f>
        <v>AT</v>
      </c>
      <c r="G2542" s="194">
        <f>+'Información ELECTRO PUNO'!G2522</f>
        <v>18</v>
      </c>
      <c r="H2542" s="9" t="str">
        <f t="shared" si="289"/>
        <v>Poste</v>
      </c>
      <c r="I2542" s="194" t="str">
        <f>+'Información ELECTRO PUNO'!F2522</f>
        <v>Metalico</v>
      </c>
      <c r="J2542" s="194" t="str">
        <f>+'Información ELECTRO PUNO'!B2522</f>
        <v>PA18/2400</v>
      </c>
      <c r="K2542" s="9" t="str">
        <f t="shared" si="291"/>
        <v>1 Poste autosoportable de acero (18/2400) de suspensión (25°) Tipo SU21-18</v>
      </c>
      <c r="L2542" s="139">
        <f t="shared" si="292"/>
        <v>10.91</v>
      </c>
    </row>
    <row r="2543" spans="1:12" x14ac:dyDescent="0.25">
      <c r="A2543" s="193">
        <f>+'Información ELECTRO PUNO'!A2523</f>
        <v>2522</v>
      </c>
      <c r="B2543" s="26" t="str">
        <f t="shared" si="290"/>
        <v>MOD_INV_2018</v>
      </c>
      <c r="C2543" s="9" t="str">
        <f t="shared" si="286"/>
        <v>Puno</v>
      </c>
      <c r="D2543" s="9" t="str">
        <f t="shared" si="287"/>
        <v>No Reporta</v>
      </c>
      <c r="E2543" s="9" t="str">
        <f t="shared" si="288"/>
        <v>No Reporta</v>
      </c>
      <c r="F2543" s="194" t="str">
        <f>+'Información ELECTRO PUNO'!E2523</f>
        <v>AT</v>
      </c>
      <c r="G2543" s="194">
        <f>+'Información ELECTRO PUNO'!G2523</f>
        <v>18</v>
      </c>
      <c r="H2543" s="9" t="str">
        <f t="shared" si="289"/>
        <v>Poste</v>
      </c>
      <c r="I2543" s="194" t="str">
        <f>+'Información ELECTRO PUNO'!F2523</f>
        <v>Metalico</v>
      </c>
      <c r="J2543" s="194" t="str">
        <f>+'Información ELECTRO PUNO'!B2523</f>
        <v>PA18/2400</v>
      </c>
      <c r="K2543" s="9" t="str">
        <f t="shared" si="291"/>
        <v>1 Poste autosoportable de acero (18/2400) de suspensión (25°) Tipo SU21-18</v>
      </c>
      <c r="L2543" s="139">
        <f t="shared" si="292"/>
        <v>10.91</v>
      </c>
    </row>
    <row r="2544" spans="1:12" x14ac:dyDescent="0.25">
      <c r="A2544" s="193">
        <f>+'Información ELECTRO PUNO'!A2524</f>
        <v>2523</v>
      </c>
      <c r="B2544" s="26" t="str">
        <f t="shared" si="290"/>
        <v>MOD_INV_2018</v>
      </c>
      <c r="C2544" s="9" t="str">
        <f t="shared" si="286"/>
        <v>Puno</v>
      </c>
      <c r="D2544" s="9" t="str">
        <f t="shared" si="287"/>
        <v>No Reporta</v>
      </c>
      <c r="E2544" s="9" t="str">
        <f t="shared" si="288"/>
        <v>No Reporta</v>
      </c>
      <c r="F2544" s="194" t="str">
        <f>+'Información ELECTRO PUNO'!E2524</f>
        <v>AT</v>
      </c>
      <c r="G2544" s="194">
        <f>+'Información ELECTRO PUNO'!G2524</f>
        <v>18</v>
      </c>
      <c r="H2544" s="9" t="str">
        <f t="shared" si="289"/>
        <v>Poste</v>
      </c>
      <c r="I2544" s="194" t="str">
        <f>+'Información ELECTRO PUNO'!F2524</f>
        <v>Metalico</v>
      </c>
      <c r="J2544" s="194" t="str">
        <f>+'Información ELECTRO PUNO'!B2524</f>
        <v>PA18/2400</v>
      </c>
      <c r="K2544" s="9" t="str">
        <f t="shared" si="291"/>
        <v>1 Poste autosoportable de acero (18/2400) de suspensión (25°) Tipo SU21-18</v>
      </c>
      <c r="L2544" s="139">
        <f t="shared" si="292"/>
        <v>10.91</v>
      </c>
    </row>
    <row r="2545" spans="1:12" x14ac:dyDescent="0.25">
      <c r="A2545" s="193">
        <f>+'Información ELECTRO PUNO'!A2525</f>
        <v>2524</v>
      </c>
      <c r="B2545" s="26" t="str">
        <f t="shared" si="290"/>
        <v>MOD_INV_2018</v>
      </c>
      <c r="C2545" s="9" t="str">
        <f t="shared" si="286"/>
        <v>Puno</v>
      </c>
      <c r="D2545" s="9" t="str">
        <f t="shared" si="287"/>
        <v>No Reporta</v>
      </c>
      <c r="E2545" s="9" t="str">
        <f t="shared" si="288"/>
        <v>No Reporta</v>
      </c>
      <c r="F2545" s="194" t="str">
        <f>+'Información ELECTRO PUNO'!E2525</f>
        <v>AT</v>
      </c>
      <c r="G2545" s="194">
        <f>+'Información ELECTRO PUNO'!G2525</f>
        <v>18</v>
      </c>
      <c r="H2545" s="9" t="str">
        <f t="shared" si="289"/>
        <v>Poste</v>
      </c>
      <c r="I2545" s="194" t="str">
        <f>+'Información ELECTRO PUNO'!F2525</f>
        <v>Metalico</v>
      </c>
      <c r="J2545" s="194" t="str">
        <f>+'Información ELECTRO PUNO'!B2525</f>
        <v>PA18/2400</v>
      </c>
      <c r="K2545" s="9" t="str">
        <f t="shared" si="291"/>
        <v>1 Poste autosoportable de acero (18/2400) de suspensión (25°) Tipo SU21-18</v>
      </c>
      <c r="L2545" s="139">
        <f t="shared" si="292"/>
        <v>10.91</v>
      </c>
    </row>
    <row r="2546" spans="1:12" x14ac:dyDescent="0.25">
      <c r="A2546" s="193">
        <f>+'Información ELECTRO PUNO'!A2526</f>
        <v>2525</v>
      </c>
      <c r="B2546" s="26" t="str">
        <f t="shared" si="290"/>
        <v>MOD_INV_2018</v>
      </c>
      <c r="C2546" s="9" t="str">
        <f t="shared" si="286"/>
        <v>Puno</v>
      </c>
      <c r="D2546" s="9" t="str">
        <f t="shared" si="287"/>
        <v>No Reporta</v>
      </c>
      <c r="E2546" s="9" t="str">
        <f t="shared" si="288"/>
        <v>No Reporta</v>
      </c>
      <c r="F2546" s="194" t="str">
        <f>+'Información ELECTRO PUNO'!E2526</f>
        <v>AT</v>
      </c>
      <c r="G2546" s="194">
        <f>+'Información ELECTRO PUNO'!G2526</f>
        <v>18</v>
      </c>
      <c r="H2546" s="9" t="str">
        <f t="shared" si="289"/>
        <v>Poste</v>
      </c>
      <c r="I2546" s="194" t="str">
        <f>+'Información ELECTRO PUNO'!F2526</f>
        <v>Metalico</v>
      </c>
      <c r="J2546" s="194" t="str">
        <f>+'Información ELECTRO PUNO'!B2526</f>
        <v>PA18/2400</v>
      </c>
      <c r="K2546" s="9" t="str">
        <f t="shared" si="291"/>
        <v>1 Poste autosoportable de acero (18/2400) de suspensión (25°) Tipo SU21-18</v>
      </c>
      <c r="L2546" s="139">
        <f t="shared" si="292"/>
        <v>10.91</v>
      </c>
    </row>
    <row r="2547" spans="1:12" x14ac:dyDescent="0.25">
      <c r="A2547" s="193">
        <f>+'Información ELECTRO PUNO'!A2527</f>
        <v>2526</v>
      </c>
      <c r="B2547" s="26" t="str">
        <f t="shared" si="290"/>
        <v>MOD_INV_2018</v>
      </c>
      <c r="C2547" s="9" t="str">
        <f t="shared" si="286"/>
        <v>Puno</v>
      </c>
      <c r="D2547" s="9" t="str">
        <f t="shared" si="287"/>
        <v>No Reporta</v>
      </c>
      <c r="E2547" s="9" t="str">
        <f t="shared" si="288"/>
        <v>No Reporta</v>
      </c>
      <c r="F2547" s="194" t="str">
        <f>+'Información ELECTRO PUNO'!E2527</f>
        <v>AT</v>
      </c>
      <c r="G2547" s="194">
        <f>+'Información ELECTRO PUNO'!G2527</f>
        <v>18</v>
      </c>
      <c r="H2547" s="9" t="str">
        <f t="shared" si="289"/>
        <v>Poste</v>
      </c>
      <c r="I2547" s="194" t="str">
        <f>+'Información ELECTRO PUNO'!F2527</f>
        <v>Metalico</v>
      </c>
      <c r="J2547" s="194" t="str">
        <f>+'Información ELECTRO PUNO'!B2527</f>
        <v>PA18/2400</v>
      </c>
      <c r="K2547" s="9" t="str">
        <f t="shared" si="291"/>
        <v>1 Poste autosoportable de acero (18/2400) de suspensión (25°) Tipo SU21-18</v>
      </c>
      <c r="L2547" s="139">
        <f t="shared" si="292"/>
        <v>10.91</v>
      </c>
    </row>
    <row r="2548" spans="1:12" x14ac:dyDescent="0.25">
      <c r="A2548" s="193">
        <f>+'Información ELECTRO PUNO'!A2528</f>
        <v>2527</v>
      </c>
      <c r="B2548" s="26" t="str">
        <f t="shared" si="290"/>
        <v>MOD_INV_2018</v>
      </c>
      <c r="C2548" s="9" t="str">
        <f t="shared" si="286"/>
        <v>Puno</v>
      </c>
      <c r="D2548" s="9" t="str">
        <f t="shared" si="287"/>
        <v>No Reporta</v>
      </c>
      <c r="E2548" s="9" t="str">
        <f t="shared" si="288"/>
        <v>No Reporta</v>
      </c>
      <c r="F2548" s="194" t="str">
        <f>+'Información ELECTRO PUNO'!E2528</f>
        <v>AT</v>
      </c>
      <c r="G2548" s="194">
        <f>+'Información ELECTRO PUNO'!G2528</f>
        <v>18</v>
      </c>
      <c r="H2548" s="9" t="str">
        <f t="shared" si="289"/>
        <v>Poste</v>
      </c>
      <c r="I2548" s="194" t="str">
        <f>+'Información ELECTRO PUNO'!F2528</f>
        <v>Metalico</v>
      </c>
      <c r="J2548" s="194" t="str">
        <f>+'Información ELECTRO PUNO'!B2528</f>
        <v>PA18/2400</v>
      </c>
      <c r="K2548" s="9" t="str">
        <f t="shared" si="291"/>
        <v>1 Poste autosoportable de acero (18/2400) de suspensión (25°) Tipo SU21-18</v>
      </c>
      <c r="L2548" s="139">
        <f t="shared" si="292"/>
        <v>10.91</v>
      </c>
    </row>
    <row r="2549" spans="1:12" x14ac:dyDescent="0.25">
      <c r="A2549" s="193">
        <f>+'Información ELECTRO PUNO'!A2529</f>
        <v>2528</v>
      </c>
      <c r="B2549" s="26" t="str">
        <f t="shared" si="290"/>
        <v>MOD_INV_2018</v>
      </c>
      <c r="C2549" s="9" t="str">
        <f t="shared" si="286"/>
        <v>Puno</v>
      </c>
      <c r="D2549" s="9" t="str">
        <f t="shared" si="287"/>
        <v>No Reporta</v>
      </c>
      <c r="E2549" s="9" t="str">
        <f t="shared" si="288"/>
        <v>No Reporta</v>
      </c>
      <c r="F2549" s="194" t="str">
        <f>+'Información ELECTRO PUNO'!E2529</f>
        <v>AT</v>
      </c>
      <c r="G2549" s="194">
        <f>+'Información ELECTRO PUNO'!G2529</f>
        <v>18</v>
      </c>
      <c r="H2549" s="9" t="str">
        <f t="shared" si="289"/>
        <v>Poste</v>
      </c>
      <c r="I2549" s="194" t="str">
        <f>+'Información ELECTRO PUNO'!F2529</f>
        <v>Metalico</v>
      </c>
      <c r="J2549" s="194" t="str">
        <f>+'Información ELECTRO PUNO'!B2529</f>
        <v>PA18/2400</v>
      </c>
      <c r="K2549" s="9" t="str">
        <f t="shared" si="291"/>
        <v>1 Poste autosoportable de acero (18/2400) de suspensión (25°) Tipo SU21-18</v>
      </c>
      <c r="L2549" s="139">
        <f t="shared" si="292"/>
        <v>10.91</v>
      </c>
    </row>
    <row r="2550" spans="1:12" x14ac:dyDescent="0.25">
      <c r="A2550" s="193">
        <f>+'Información ELECTRO PUNO'!A2530</f>
        <v>2529</v>
      </c>
      <c r="B2550" s="26" t="str">
        <f t="shared" si="290"/>
        <v>MOD_INV_2018</v>
      </c>
      <c r="C2550" s="9" t="str">
        <f t="shared" si="286"/>
        <v>Puno</v>
      </c>
      <c r="D2550" s="9" t="str">
        <f t="shared" si="287"/>
        <v>No Reporta</v>
      </c>
      <c r="E2550" s="9" t="str">
        <f t="shared" si="288"/>
        <v>No Reporta</v>
      </c>
      <c r="F2550" s="194" t="str">
        <f>+'Información ELECTRO PUNO'!E2530</f>
        <v>AT</v>
      </c>
      <c r="G2550" s="194">
        <f>+'Información ELECTRO PUNO'!G2530</f>
        <v>18</v>
      </c>
      <c r="H2550" s="9" t="str">
        <f t="shared" si="289"/>
        <v>Poste</v>
      </c>
      <c r="I2550" s="194" t="str">
        <f>+'Información ELECTRO PUNO'!F2530</f>
        <v>Metalico</v>
      </c>
      <c r="J2550" s="194" t="str">
        <f>+'Información ELECTRO PUNO'!B2530</f>
        <v>PA18/2400</v>
      </c>
      <c r="K2550" s="9" t="str">
        <f t="shared" si="291"/>
        <v>1 Poste autosoportable de acero (18/2400) de suspensión (25°) Tipo SU21-18</v>
      </c>
      <c r="L2550" s="139">
        <f t="shared" si="292"/>
        <v>10.91</v>
      </c>
    </row>
    <row r="2551" spans="1:12" x14ac:dyDescent="0.25">
      <c r="A2551" s="193">
        <f>+'Información ELECTRO PUNO'!A2531</f>
        <v>2530</v>
      </c>
      <c r="B2551" s="26" t="str">
        <f t="shared" si="290"/>
        <v>MOD_INV_2018</v>
      </c>
      <c r="C2551" s="9" t="str">
        <f t="shared" si="286"/>
        <v>Puno</v>
      </c>
      <c r="D2551" s="9" t="str">
        <f t="shared" si="287"/>
        <v>No Reporta</v>
      </c>
      <c r="E2551" s="9" t="str">
        <f t="shared" si="288"/>
        <v>No Reporta</v>
      </c>
      <c r="F2551" s="194" t="str">
        <f>+'Información ELECTRO PUNO'!E2531</f>
        <v>AT</v>
      </c>
      <c r="G2551" s="194">
        <f>+'Información ELECTRO PUNO'!G2531</f>
        <v>18</v>
      </c>
      <c r="H2551" s="9" t="str">
        <f t="shared" si="289"/>
        <v>Poste</v>
      </c>
      <c r="I2551" s="194" t="str">
        <f>+'Información ELECTRO PUNO'!F2531</f>
        <v>Metalico</v>
      </c>
      <c r="J2551" s="194" t="str">
        <f>+'Información ELECTRO PUNO'!B2531</f>
        <v>PA18/2400</v>
      </c>
      <c r="K2551" s="9" t="str">
        <f t="shared" si="291"/>
        <v>1 Poste autosoportable de acero (18/2400) de suspensión (25°) Tipo SU21-18</v>
      </c>
      <c r="L2551" s="139">
        <f t="shared" si="292"/>
        <v>10.91</v>
      </c>
    </row>
    <row r="2552" spans="1:12" x14ac:dyDescent="0.25">
      <c r="A2552" s="193">
        <f>+'Información ELECTRO PUNO'!A2532</f>
        <v>2531</v>
      </c>
      <c r="B2552" s="26" t="str">
        <f t="shared" si="290"/>
        <v>MOD_INV_2018</v>
      </c>
      <c r="C2552" s="9" t="str">
        <f t="shared" si="286"/>
        <v>Puno</v>
      </c>
      <c r="D2552" s="9" t="str">
        <f t="shared" si="287"/>
        <v>No Reporta</v>
      </c>
      <c r="E2552" s="9" t="str">
        <f t="shared" si="288"/>
        <v>No Reporta</v>
      </c>
      <c r="F2552" s="194" t="str">
        <f>+'Información ELECTRO PUNO'!E2532</f>
        <v>AT</v>
      </c>
      <c r="G2552" s="194">
        <f>+'Información ELECTRO PUNO'!G2532</f>
        <v>18</v>
      </c>
      <c r="H2552" s="9" t="str">
        <f t="shared" si="289"/>
        <v>Poste</v>
      </c>
      <c r="I2552" s="194" t="str">
        <f>+'Información ELECTRO PUNO'!F2532</f>
        <v>Metalico</v>
      </c>
      <c r="J2552" s="194" t="str">
        <f>+'Información ELECTRO PUNO'!B2532</f>
        <v>PA18/2400</v>
      </c>
      <c r="K2552" s="9" t="str">
        <f t="shared" si="291"/>
        <v>1 Poste autosoportable de acero (18/2400) de suspensión (25°) Tipo SU21-18</v>
      </c>
      <c r="L2552" s="139">
        <f t="shared" si="292"/>
        <v>10.91</v>
      </c>
    </row>
    <row r="2553" spans="1:12" x14ac:dyDescent="0.25">
      <c r="A2553" s="193">
        <f>+'Información ELECTRO PUNO'!A2533</f>
        <v>2532</v>
      </c>
      <c r="B2553" s="26" t="str">
        <f t="shared" si="290"/>
        <v>MOD_INV_2018</v>
      </c>
      <c r="C2553" s="9" t="str">
        <f t="shared" si="286"/>
        <v>Puno</v>
      </c>
      <c r="D2553" s="9" t="str">
        <f t="shared" si="287"/>
        <v>No Reporta</v>
      </c>
      <c r="E2553" s="9" t="str">
        <f t="shared" si="288"/>
        <v>No Reporta</v>
      </c>
      <c r="F2553" s="194" t="str">
        <f>+'Información ELECTRO PUNO'!E2533</f>
        <v>AT</v>
      </c>
      <c r="G2553" s="194">
        <f>+'Información ELECTRO PUNO'!G2533</f>
        <v>18</v>
      </c>
      <c r="H2553" s="9" t="str">
        <f t="shared" si="289"/>
        <v>Poste</v>
      </c>
      <c r="I2553" s="194" t="str">
        <f>+'Información ELECTRO PUNO'!F2533</f>
        <v>Metalico</v>
      </c>
      <c r="J2553" s="194" t="str">
        <f>+'Información ELECTRO PUNO'!B2533</f>
        <v>PA18/2400</v>
      </c>
      <c r="K2553" s="9" t="str">
        <f t="shared" si="291"/>
        <v>1 Poste autosoportable de acero (18/2400) de suspensión (25°) Tipo SU21-18</v>
      </c>
      <c r="L2553" s="139">
        <f t="shared" si="292"/>
        <v>10.91</v>
      </c>
    </row>
    <row r="2554" spans="1:12" x14ac:dyDescent="0.25">
      <c r="A2554" s="193">
        <f>+'Información ELECTRO PUNO'!A2534</f>
        <v>2533</v>
      </c>
      <c r="B2554" s="26" t="str">
        <f t="shared" si="290"/>
        <v>MOD_INV_2018</v>
      </c>
      <c r="C2554" s="9" t="str">
        <f t="shared" si="286"/>
        <v>Puno</v>
      </c>
      <c r="D2554" s="9" t="str">
        <f t="shared" si="287"/>
        <v>No Reporta</v>
      </c>
      <c r="E2554" s="9" t="str">
        <f t="shared" si="288"/>
        <v>No Reporta</v>
      </c>
      <c r="F2554" s="194" t="str">
        <f>+'Información ELECTRO PUNO'!E2534</f>
        <v>AT</v>
      </c>
      <c r="G2554" s="194">
        <f>+'Información ELECTRO PUNO'!G2534</f>
        <v>18</v>
      </c>
      <c r="H2554" s="9" t="str">
        <f t="shared" si="289"/>
        <v>Poste</v>
      </c>
      <c r="I2554" s="194" t="str">
        <f>+'Información ELECTRO PUNO'!F2534</f>
        <v>Metalico</v>
      </c>
      <c r="J2554" s="194" t="str">
        <f>+'Información ELECTRO PUNO'!B2534</f>
        <v>PA18/2400</v>
      </c>
      <c r="K2554" s="9" t="str">
        <f t="shared" si="291"/>
        <v>1 Poste autosoportable de acero (18/2400) de suspensión (25°) Tipo SU21-18</v>
      </c>
      <c r="L2554" s="139">
        <f t="shared" si="292"/>
        <v>10.91</v>
      </c>
    </row>
    <row r="2555" spans="1:12" x14ac:dyDescent="0.25">
      <c r="A2555" s="193">
        <f>+'Información ELECTRO PUNO'!A2535</f>
        <v>2534</v>
      </c>
      <c r="B2555" s="26" t="str">
        <f t="shared" si="290"/>
        <v>MOD_INV_2018</v>
      </c>
      <c r="C2555" s="9" t="str">
        <f t="shared" si="286"/>
        <v>Puno</v>
      </c>
      <c r="D2555" s="9" t="str">
        <f t="shared" si="287"/>
        <v>No Reporta</v>
      </c>
      <c r="E2555" s="9" t="str">
        <f t="shared" si="288"/>
        <v>No Reporta</v>
      </c>
      <c r="F2555" s="194" t="str">
        <f>+'Información ELECTRO PUNO'!E2535</f>
        <v>AT</v>
      </c>
      <c r="G2555" s="194">
        <f>+'Información ELECTRO PUNO'!G2535</f>
        <v>18</v>
      </c>
      <c r="H2555" s="9" t="str">
        <f t="shared" si="289"/>
        <v>Poste</v>
      </c>
      <c r="I2555" s="194" t="str">
        <f>+'Información ELECTRO PUNO'!F2535</f>
        <v>Metalico</v>
      </c>
      <c r="J2555" s="194" t="str">
        <f>+'Información ELECTRO PUNO'!B2535</f>
        <v>PA18/2400</v>
      </c>
      <c r="K2555" s="9" t="str">
        <f t="shared" si="291"/>
        <v>1 Poste autosoportable de acero (18/2400) de suspensión (25°) Tipo SU21-18</v>
      </c>
      <c r="L2555" s="139">
        <f t="shared" si="292"/>
        <v>10.91</v>
      </c>
    </row>
    <row r="2556" spans="1:12" x14ac:dyDescent="0.25">
      <c r="A2556" s="193">
        <f>+'Información ELECTRO PUNO'!A2536</f>
        <v>2535</v>
      </c>
      <c r="B2556" s="26" t="str">
        <f t="shared" si="290"/>
        <v>MOD_INV_2018</v>
      </c>
      <c r="C2556" s="9" t="str">
        <f t="shared" si="286"/>
        <v>Puno</v>
      </c>
      <c r="D2556" s="9" t="str">
        <f t="shared" si="287"/>
        <v>No Reporta</v>
      </c>
      <c r="E2556" s="9" t="str">
        <f t="shared" si="288"/>
        <v>No Reporta</v>
      </c>
      <c r="F2556" s="194" t="str">
        <f>+'Información ELECTRO PUNO'!E2536</f>
        <v>AT</v>
      </c>
      <c r="G2556" s="194">
        <f>+'Información ELECTRO PUNO'!G2536</f>
        <v>18</v>
      </c>
      <c r="H2556" s="9" t="str">
        <f t="shared" si="289"/>
        <v>Poste</v>
      </c>
      <c r="I2556" s="194" t="str">
        <f>+'Información ELECTRO PUNO'!F2536</f>
        <v>Metalico</v>
      </c>
      <c r="J2556" s="194" t="str">
        <f>+'Información ELECTRO PUNO'!B2536</f>
        <v>PA18/2400</v>
      </c>
      <c r="K2556" s="9" t="str">
        <f t="shared" si="291"/>
        <v>1 Poste autosoportable de acero (18/2400) de suspensión (25°) Tipo SU21-18</v>
      </c>
      <c r="L2556" s="139">
        <f t="shared" si="292"/>
        <v>10.91</v>
      </c>
    </row>
    <row r="2557" spans="1:12" x14ac:dyDescent="0.25">
      <c r="A2557" s="193">
        <f>+'Información ELECTRO PUNO'!A2537</f>
        <v>2536</v>
      </c>
      <c r="B2557" s="26" t="str">
        <f t="shared" si="290"/>
        <v>MOD_INV_2018</v>
      </c>
      <c r="C2557" s="9" t="str">
        <f t="shared" si="286"/>
        <v>Puno</v>
      </c>
      <c r="D2557" s="9" t="str">
        <f t="shared" si="287"/>
        <v>No Reporta</v>
      </c>
      <c r="E2557" s="9" t="str">
        <f t="shared" si="288"/>
        <v>No Reporta</v>
      </c>
      <c r="F2557" s="194" t="str">
        <f>+'Información ELECTRO PUNO'!E2537</f>
        <v>AT</v>
      </c>
      <c r="G2557" s="194">
        <f>+'Información ELECTRO PUNO'!G2537</f>
        <v>18</v>
      </c>
      <c r="H2557" s="9" t="str">
        <f t="shared" si="289"/>
        <v>Poste</v>
      </c>
      <c r="I2557" s="194" t="str">
        <f>+'Información ELECTRO PUNO'!F2537</f>
        <v>Metalico</v>
      </c>
      <c r="J2557" s="194" t="str">
        <f>+'Información ELECTRO PUNO'!B2537</f>
        <v>PA18/2400</v>
      </c>
      <c r="K2557" s="9" t="str">
        <f t="shared" si="291"/>
        <v>1 Poste autosoportable de acero (18/2400) de suspensión (25°) Tipo SU21-18</v>
      </c>
      <c r="L2557" s="139">
        <f t="shared" si="292"/>
        <v>10.91</v>
      </c>
    </row>
    <row r="2558" spans="1:12" x14ac:dyDescent="0.25">
      <c r="A2558" s="193">
        <f>+'Información ELECTRO PUNO'!A2538</f>
        <v>2537</v>
      </c>
      <c r="B2558" s="26" t="str">
        <f t="shared" si="290"/>
        <v>MOD_INV_2018</v>
      </c>
      <c r="C2558" s="9" t="str">
        <f t="shared" si="286"/>
        <v>Puno</v>
      </c>
      <c r="D2558" s="9" t="str">
        <f t="shared" si="287"/>
        <v>No Reporta</v>
      </c>
      <c r="E2558" s="9" t="str">
        <f t="shared" si="288"/>
        <v>No Reporta</v>
      </c>
      <c r="F2558" s="194" t="str">
        <f>+'Información ELECTRO PUNO'!E2538</f>
        <v>AT</v>
      </c>
      <c r="G2558" s="194">
        <f>+'Información ELECTRO PUNO'!G2538</f>
        <v>18</v>
      </c>
      <c r="H2558" s="9" t="str">
        <f t="shared" si="289"/>
        <v>Poste</v>
      </c>
      <c r="I2558" s="194" t="str">
        <f>+'Información ELECTRO PUNO'!F2538</f>
        <v>Metalico</v>
      </c>
      <c r="J2558" s="194" t="str">
        <f>+'Información ELECTRO PUNO'!B2538</f>
        <v>PA18/2400</v>
      </c>
      <c r="K2558" s="9" t="str">
        <f t="shared" si="291"/>
        <v>1 Poste autosoportable de acero (18/2400) de suspensión (25°) Tipo SU21-18</v>
      </c>
      <c r="L2558" s="139">
        <f t="shared" si="292"/>
        <v>10.91</v>
      </c>
    </row>
    <row r="2559" spans="1:12" x14ac:dyDescent="0.25">
      <c r="A2559" s="193">
        <f>+'Información ELECTRO PUNO'!A2539</f>
        <v>2538</v>
      </c>
      <c r="B2559" s="26" t="str">
        <f t="shared" si="290"/>
        <v>MOD_INV_2018</v>
      </c>
      <c r="C2559" s="9" t="str">
        <f t="shared" si="286"/>
        <v>Puno</v>
      </c>
      <c r="D2559" s="9" t="str">
        <f t="shared" si="287"/>
        <v>No Reporta</v>
      </c>
      <c r="E2559" s="9" t="str">
        <f t="shared" si="288"/>
        <v>No Reporta</v>
      </c>
      <c r="F2559" s="194" t="str">
        <f>+'Información ELECTRO PUNO'!E2539</f>
        <v>AT</v>
      </c>
      <c r="G2559" s="194">
        <f>+'Información ELECTRO PUNO'!G2539</f>
        <v>18</v>
      </c>
      <c r="H2559" s="9" t="str">
        <f t="shared" si="289"/>
        <v>Poste</v>
      </c>
      <c r="I2559" s="194" t="str">
        <f>+'Información ELECTRO PUNO'!F2539</f>
        <v>Metalico</v>
      </c>
      <c r="J2559" s="194" t="str">
        <f>+'Información ELECTRO PUNO'!B2539</f>
        <v>PA18/2400</v>
      </c>
      <c r="K2559" s="9" t="str">
        <f t="shared" si="291"/>
        <v>1 Poste autosoportable de acero (18/2400) de suspensión (25°) Tipo SU21-18</v>
      </c>
      <c r="L2559" s="139">
        <f t="shared" si="292"/>
        <v>10.91</v>
      </c>
    </row>
    <row r="2560" spans="1:12" x14ac:dyDescent="0.25">
      <c r="A2560" s="193">
        <f>+'Información ELECTRO PUNO'!A2540</f>
        <v>2539</v>
      </c>
      <c r="B2560" s="26" t="str">
        <f t="shared" si="290"/>
        <v>MOD_INV_2018</v>
      </c>
      <c r="C2560" s="9" t="str">
        <f t="shared" si="286"/>
        <v>Puno</v>
      </c>
      <c r="D2560" s="9" t="str">
        <f t="shared" si="287"/>
        <v>No Reporta</v>
      </c>
      <c r="E2560" s="9" t="str">
        <f t="shared" si="288"/>
        <v>No Reporta</v>
      </c>
      <c r="F2560" s="194" t="str">
        <f>+'Información ELECTRO PUNO'!E2540</f>
        <v>AT</v>
      </c>
      <c r="G2560" s="194">
        <f>+'Información ELECTRO PUNO'!G2540</f>
        <v>18</v>
      </c>
      <c r="H2560" s="9" t="str">
        <f t="shared" si="289"/>
        <v>Poste</v>
      </c>
      <c r="I2560" s="194" t="str">
        <f>+'Información ELECTRO PUNO'!F2540</f>
        <v>Metalico</v>
      </c>
      <c r="J2560" s="194" t="str">
        <f>+'Información ELECTRO PUNO'!B2540</f>
        <v>PA18/2400</v>
      </c>
      <c r="K2560" s="9" t="str">
        <f t="shared" si="291"/>
        <v>1 Poste autosoportable de acero (18/2400) de suspensión (25°) Tipo SU21-18</v>
      </c>
      <c r="L2560" s="139">
        <f t="shared" si="292"/>
        <v>10.91</v>
      </c>
    </row>
    <row r="2561" spans="1:12" x14ac:dyDescent="0.25">
      <c r="A2561" s="193">
        <f>+'Información ELECTRO PUNO'!A2541</f>
        <v>2540</v>
      </c>
      <c r="B2561" s="26" t="str">
        <f t="shared" si="290"/>
        <v>MOD_INV_2018</v>
      </c>
      <c r="C2561" s="9" t="str">
        <f t="shared" si="286"/>
        <v>Puno</v>
      </c>
      <c r="D2561" s="9" t="str">
        <f t="shared" si="287"/>
        <v>No Reporta</v>
      </c>
      <c r="E2561" s="9" t="str">
        <f t="shared" si="288"/>
        <v>No Reporta</v>
      </c>
      <c r="F2561" s="194" t="str">
        <f>+'Información ELECTRO PUNO'!E2541</f>
        <v>AT</v>
      </c>
      <c r="G2561" s="194">
        <f>+'Información ELECTRO PUNO'!G2541</f>
        <v>18</v>
      </c>
      <c r="H2561" s="9" t="str">
        <f t="shared" si="289"/>
        <v>Poste</v>
      </c>
      <c r="I2561" s="194" t="str">
        <f>+'Información ELECTRO PUNO'!F2541</f>
        <v>Metalico</v>
      </c>
      <c r="J2561" s="194" t="str">
        <f>+'Información ELECTRO PUNO'!B2541</f>
        <v>PA18/2400</v>
      </c>
      <c r="K2561" s="9" t="str">
        <f t="shared" si="291"/>
        <v>1 Poste autosoportable de acero (18/2400) de suspensión (25°) Tipo SU21-18</v>
      </c>
      <c r="L2561" s="139">
        <f t="shared" si="292"/>
        <v>10.91</v>
      </c>
    </row>
    <row r="2562" spans="1:12" x14ac:dyDescent="0.25">
      <c r="A2562" s="193">
        <f>+'Información ELECTRO PUNO'!A2542</f>
        <v>2541</v>
      </c>
      <c r="B2562" s="26" t="str">
        <f t="shared" si="290"/>
        <v>MOD_INV_2018</v>
      </c>
      <c r="C2562" s="9" t="str">
        <f t="shared" si="286"/>
        <v>Puno</v>
      </c>
      <c r="D2562" s="9" t="str">
        <f t="shared" si="287"/>
        <v>No Reporta</v>
      </c>
      <c r="E2562" s="9" t="str">
        <f t="shared" si="288"/>
        <v>No Reporta</v>
      </c>
      <c r="F2562" s="194" t="str">
        <f>+'Información ELECTRO PUNO'!E2542</f>
        <v>AT</v>
      </c>
      <c r="G2562" s="194">
        <f>+'Información ELECTRO PUNO'!G2542</f>
        <v>18</v>
      </c>
      <c r="H2562" s="9" t="str">
        <f t="shared" si="289"/>
        <v>Poste</v>
      </c>
      <c r="I2562" s="194" t="str">
        <f>+'Información ELECTRO PUNO'!F2542</f>
        <v>Metalico</v>
      </c>
      <c r="J2562" s="194" t="str">
        <f>+'Información ELECTRO PUNO'!B2542</f>
        <v>PA18/2400</v>
      </c>
      <c r="K2562" s="9" t="str">
        <f t="shared" si="291"/>
        <v>1 Poste autosoportable de acero (18/2400) de suspensión (25°) Tipo SU21-18</v>
      </c>
      <c r="L2562" s="139">
        <f t="shared" si="292"/>
        <v>10.91</v>
      </c>
    </row>
    <row r="2563" spans="1:12" x14ac:dyDescent="0.25">
      <c r="A2563" s="193">
        <f>+'Información ELECTRO PUNO'!A2543</f>
        <v>2542</v>
      </c>
      <c r="B2563" s="26" t="str">
        <f t="shared" si="290"/>
        <v>MOD_INV_2018</v>
      </c>
      <c r="C2563" s="9" t="str">
        <f t="shared" si="286"/>
        <v>Puno</v>
      </c>
      <c r="D2563" s="9" t="str">
        <f t="shared" si="287"/>
        <v>No Reporta</v>
      </c>
      <c r="E2563" s="9" t="str">
        <f t="shared" si="288"/>
        <v>No Reporta</v>
      </c>
      <c r="F2563" s="194" t="str">
        <f>+'Información ELECTRO PUNO'!E2543</f>
        <v>AT</v>
      </c>
      <c r="G2563" s="194">
        <f>+'Información ELECTRO PUNO'!G2543</f>
        <v>18</v>
      </c>
      <c r="H2563" s="9" t="str">
        <f t="shared" si="289"/>
        <v>Poste</v>
      </c>
      <c r="I2563" s="194" t="str">
        <f>+'Información ELECTRO PUNO'!F2543</f>
        <v>Metalico</v>
      </c>
      <c r="J2563" s="194" t="str">
        <f>+'Información ELECTRO PUNO'!B2543</f>
        <v>PA18/2400</v>
      </c>
      <c r="K2563" s="9" t="str">
        <f t="shared" si="291"/>
        <v>1 Poste autosoportable de acero (18/2400) de suspensión (25°) Tipo SU21-18</v>
      </c>
      <c r="L2563" s="139">
        <f t="shared" si="292"/>
        <v>10.91</v>
      </c>
    </row>
    <row r="2564" spans="1:12" x14ac:dyDescent="0.25">
      <c r="A2564" s="193">
        <f>+'Información ELECTRO PUNO'!A2544</f>
        <v>2543</v>
      </c>
      <c r="B2564" s="26" t="str">
        <f t="shared" si="290"/>
        <v>MOD_INV_2018</v>
      </c>
      <c r="C2564" s="9" t="str">
        <f t="shared" si="286"/>
        <v>Puno</v>
      </c>
      <c r="D2564" s="9" t="str">
        <f t="shared" si="287"/>
        <v>No Reporta</v>
      </c>
      <c r="E2564" s="9" t="str">
        <f t="shared" si="288"/>
        <v>No Reporta</v>
      </c>
      <c r="F2564" s="194" t="str">
        <f>+'Información ELECTRO PUNO'!E2544</f>
        <v>AT</v>
      </c>
      <c r="G2564" s="194">
        <f>+'Información ELECTRO PUNO'!G2544</f>
        <v>18</v>
      </c>
      <c r="H2564" s="9" t="str">
        <f t="shared" si="289"/>
        <v>Poste</v>
      </c>
      <c r="I2564" s="194" t="str">
        <f>+'Información ELECTRO PUNO'!F2544</f>
        <v>Metalico</v>
      </c>
      <c r="J2564" s="194" t="str">
        <f>+'Información ELECTRO PUNO'!B2544</f>
        <v>PA18/2400</v>
      </c>
      <c r="K2564" s="9" t="str">
        <f t="shared" si="291"/>
        <v>1 Poste autosoportable de acero (18/2400) de suspensión (25°) Tipo SU21-18</v>
      </c>
      <c r="L2564" s="139">
        <f t="shared" si="292"/>
        <v>10.91</v>
      </c>
    </row>
    <row r="2565" spans="1:12" x14ac:dyDescent="0.25">
      <c r="A2565" s="193">
        <f>+'Información ELECTRO PUNO'!A2545</f>
        <v>2544</v>
      </c>
      <c r="B2565" s="26" t="str">
        <f t="shared" si="290"/>
        <v>MOD_INV_2018</v>
      </c>
      <c r="C2565" s="9" t="str">
        <f t="shared" si="286"/>
        <v>Puno</v>
      </c>
      <c r="D2565" s="9" t="str">
        <f t="shared" si="287"/>
        <v>No Reporta</v>
      </c>
      <c r="E2565" s="9" t="str">
        <f t="shared" si="288"/>
        <v>No Reporta</v>
      </c>
      <c r="F2565" s="194" t="str">
        <f>+'Información ELECTRO PUNO'!E2545</f>
        <v>AT</v>
      </c>
      <c r="G2565" s="194">
        <f>+'Información ELECTRO PUNO'!G2545</f>
        <v>18</v>
      </c>
      <c r="H2565" s="9" t="str">
        <f t="shared" si="289"/>
        <v>Poste</v>
      </c>
      <c r="I2565" s="194" t="str">
        <f>+'Información ELECTRO PUNO'!F2545</f>
        <v>Metalico</v>
      </c>
      <c r="J2565" s="194" t="str">
        <f>+'Información ELECTRO PUNO'!B2545</f>
        <v>PA18/2400</v>
      </c>
      <c r="K2565" s="9" t="str">
        <f t="shared" si="291"/>
        <v>1 Poste autosoportable de acero (18/2400) de suspensión (25°) Tipo SU21-18</v>
      </c>
      <c r="L2565" s="139">
        <f t="shared" si="292"/>
        <v>10.91</v>
      </c>
    </row>
    <row r="2566" spans="1:12" x14ac:dyDescent="0.25">
      <c r="A2566" s="193">
        <f>+'Información ELECTRO PUNO'!A2546</f>
        <v>2545</v>
      </c>
      <c r="B2566" s="26" t="str">
        <f t="shared" si="290"/>
        <v>MOD_INV_2018</v>
      </c>
      <c r="C2566" s="9" t="str">
        <f t="shared" si="286"/>
        <v>Puno</v>
      </c>
      <c r="D2566" s="9" t="str">
        <f t="shared" si="287"/>
        <v>No Reporta</v>
      </c>
      <c r="E2566" s="9" t="str">
        <f t="shared" si="288"/>
        <v>No Reporta</v>
      </c>
      <c r="F2566" s="194" t="str">
        <f>+'Información ELECTRO PUNO'!E2546</f>
        <v>AT</v>
      </c>
      <c r="G2566" s="194">
        <f>+'Información ELECTRO PUNO'!G2546</f>
        <v>18</v>
      </c>
      <c r="H2566" s="9" t="str">
        <f t="shared" si="289"/>
        <v>Poste</v>
      </c>
      <c r="I2566" s="194" t="str">
        <f>+'Información ELECTRO PUNO'!F2546</f>
        <v>Metalico</v>
      </c>
      <c r="J2566" s="194" t="str">
        <f>+'Información ELECTRO PUNO'!B2546</f>
        <v>PA18/2400</v>
      </c>
      <c r="K2566" s="9" t="str">
        <f t="shared" si="291"/>
        <v>1 Poste autosoportable de acero (18/2400) de suspensión (25°) Tipo SU21-18</v>
      </c>
      <c r="L2566" s="139">
        <f t="shared" si="292"/>
        <v>10.91</v>
      </c>
    </row>
    <row r="2567" spans="1:12" x14ac:dyDescent="0.25">
      <c r="A2567" s="193">
        <f>+'Información ELECTRO PUNO'!A2547</f>
        <v>2546</v>
      </c>
      <c r="B2567" s="26" t="str">
        <f t="shared" si="290"/>
        <v>MOD_INV_2018</v>
      </c>
      <c r="C2567" s="9" t="str">
        <f t="shared" si="286"/>
        <v>Puno</v>
      </c>
      <c r="D2567" s="9" t="str">
        <f t="shared" si="287"/>
        <v>No Reporta</v>
      </c>
      <c r="E2567" s="9" t="str">
        <f t="shared" si="288"/>
        <v>No Reporta</v>
      </c>
      <c r="F2567" s="194" t="str">
        <f>+'Información ELECTRO PUNO'!E2547</f>
        <v>AT</v>
      </c>
      <c r="G2567" s="194">
        <f>+'Información ELECTRO PUNO'!G2547</f>
        <v>18</v>
      </c>
      <c r="H2567" s="9" t="str">
        <f t="shared" si="289"/>
        <v>Poste</v>
      </c>
      <c r="I2567" s="194" t="str">
        <f>+'Información ELECTRO PUNO'!F2547</f>
        <v>Metalico</v>
      </c>
      <c r="J2567" s="194" t="str">
        <f>+'Información ELECTRO PUNO'!B2547</f>
        <v>PA18/2400</v>
      </c>
      <c r="K2567" s="9" t="str">
        <f t="shared" si="291"/>
        <v>1 Poste autosoportable de acero (18/2400) de suspensión (25°) Tipo SU21-18</v>
      </c>
      <c r="L2567" s="139">
        <f t="shared" si="292"/>
        <v>10.91</v>
      </c>
    </row>
    <row r="2568" spans="1:12" x14ac:dyDescent="0.25">
      <c r="A2568" s="193">
        <f>+'Información ELECTRO PUNO'!A2548</f>
        <v>2547</v>
      </c>
      <c r="B2568" s="26" t="str">
        <f t="shared" si="290"/>
        <v>MOD_INV_2018</v>
      </c>
      <c r="C2568" s="9" t="str">
        <f t="shared" si="286"/>
        <v>Puno</v>
      </c>
      <c r="D2568" s="9" t="str">
        <f t="shared" si="287"/>
        <v>No Reporta</v>
      </c>
      <c r="E2568" s="9" t="str">
        <f t="shared" si="288"/>
        <v>No Reporta</v>
      </c>
      <c r="F2568" s="194" t="str">
        <f>+'Información ELECTRO PUNO'!E2548</f>
        <v>AT</v>
      </c>
      <c r="G2568" s="194">
        <f>+'Información ELECTRO PUNO'!G2548</f>
        <v>18</v>
      </c>
      <c r="H2568" s="9" t="str">
        <f t="shared" si="289"/>
        <v>Poste</v>
      </c>
      <c r="I2568" s="194" t="str">
        <f>+'Información ELECTRO PUNO'!F2548</f>
        <v>Metalico</v>
      </c>
      <c r="J2568" s="194" t="str">
        <f>+'Información ELECTRO PUNO'!B2548</f>
        <v>PA18/2400</v>
      </c>
      <c r="K2568" s="9" t="str">
        <f t="shared" si="291"/>
        <v>1 Poste autosoportable de acero (18/2400) de suspensión (25°) Tipo SU21-18</v>
      </c>
      <c r="L2568" s="139">
        <f t="shared" si="292"/>
        <v>10.91</v>
      </c>
    </row>
    <row r="2569" spans="1:12" x14ac:dyDescent="0.25">
      <c r="A2569" s="193">
        <f>+'Información ELECTRO PUNO'!A2549</f>
        <v>2548</v>
      </c>
      <c r="B2569" s="26" t="str">
        <f t="shared" si="290"/>
        <v>MOD_INV_2018</v>
      </c>
      <c r="C2569" s="9" t="str">
        <f t="shared" si="286"/>
        <v>Puno</v>
      </c>
      <c r="D2569" s="9" t="str">
        <f t="shared" si="287"/>
        <v>No Reporta</v>
      </c>
      <c r="E2569" s="9" t="str">
        <f t="shared" si="288"/>
        <v>No Reporta</v>
      </c>
      <c r="F2569" s="194" t="str">
        <f>+'Información ELECTRO PUNO'!E2549</f>
        <v>AT</v>
      </c>
      <c r="G2569" s="194">
        <f>+'Información ELECTRO PUNO'!G2549</f>
        <v>18</v>
      </c>
      <c r="H2569" s="9" t="str">
        <f t="shared" si="289"/>
        <v>Poste</v>
      </c>
      <c r="I2569" s="194" t="str">
        <f>+'Información ELECTRO PUNO'!F2549</f>
        <v>Metalico</v>
      </c>
      <c r="J2569" s="194" t="str">
        <f>+'Información ELECTRO PUNO'!B2549</f>
        <v>PA18/2400</v>
      </c>
      <c r="K2569" s="9" t="str">
        <f t="shared" si="291"/>
        <v>1 Poste autosoportable de acero (18/2400) de suspensión (25°) Tipo SU21-18</v>
      </c>
      <c r="L2569" s="139">
        <f t="shared" si="292"/>
        <v>10.91</v>
      </c>
    </row>
    <row r="2570" spans="1:12" x14ac:dyDescent="0.25">
      <c r="A2570" s="193">
        <f>+'Información ELECTRO PUNO'!A2550</f>
        <v>2549</v>
      </c>
      <c r="B2570" s="26" t="str">
        <f t="shared" si="290"/>
        <v>MOD_INV_2018</v>
      </c>
      <c r="C2570" s="9" t="str">
        <f t="shared" si="286"/>
        <v>Puno</v>
      </c>
      <c r="D2570" s="9" t="str">
        <f t="shared" si="287"/>
        <v>No Reporta</v>
      </c>
      <c r="E2570" s="9" t="str">
        <f t="shared" si="288"/>
        <v>No Reporta</v>
      </c>
      <c r="F2570" s="194" t="str">
        <f>+'Información ELECTRO PUNO'!E2550</f>
        <v>AT</v>
      </c>
      <c r="G2570" s="194">
        <f>+'Información ELECTRO PUNO'!G2550</f>
        <v>18</v>
      </c>
      <c r="H2570" s="9" t="str">
        <f t="shared" si="289"/>
        <v>Poste</v>
      </c>
      <c r="I2570" s="194" t="str">
        <f>+'Información ELECTRO PUNO'!F2550</f>
        <v>Metalico</v>
      </c>
      <c r="J2570" s="194" t="str">
        <f>+'Información ELECTRO PUNO'!B2550</f>
        <v>PA18/2400</v>
      </c>
      <c r="K2570" s="9" t="str">
        <f t="shared" si="291"/>
        <v>1 Poste autosoportable de acero (18/2400) de suspensión (25°) Tipo SU21-18</v>
      </c>
      <c r="L2570" s="139">
        <f t="shared" si="292"/>
        <v>10.91</v>
      </c>
    </row>
    <row r="2571" spans="1:12" x14ac:dyDescent="0.25">
      <c r="A2571" s="193">
        <f>+'Información ELECTRO PUNO'!A2551</f>
        <v>2550</v>
      </c>
      <c r="B2571" s="26" t="str">
        <f t="shared" si="290"/>
        <v>MOD_INV_2018</v>
      </c>
      <c r="C2571" s="9" t="str">
        <f t="shared" si="286"/>
        <v>Puno</v>
      </c>
      <c r="D2571" s="9" t="str">
        <f t="shared" si="287"/>
        <v>No Reporta</v>
      </c>
      <c r="E2571" s="9" t="str">
        <f t="shared" si="288"/>
        <v>No Reporta</v>
      </c>
      <c r="F2571" s="194" t="str">
        <f>+'Información ELECTRO PUNO'!E2551</f>
        <v>AT</v>
      </c>
      <c r="G2571" s="194">
        <f>+'Información ELECTRO PUNO'!G2551</f>
        <v>18</v>
      </c>
      <c r="H2571" s="9" t="str">
        <f t="shared" si="289"/>
        <v>Poste</v>
      </c>
      <c r="I2571" s="194" t="str">
        <f>+'Información ELECTRO PUNO'!F2551</f>
        <v>Metalico</v>
      </c>
      <c r="J2571" s="194" t="str">
        <f>+'Información ELECTRO PUNO'!B2551</f>
        <v>PA18/2400</v>
      </c>
      <c r="K2571" s="9" t="str">
        <f t="shared" si="291"/>
        <v>1 Poste autosoportable de acero (18/2400) de suspensión (25°) Tipo SU21-18</v>
      </c>
      <c r="L2571" s="139">
        <f t="shared" si="292"/>
        <v>10.91</v>
      </c>
    </row>
    <row r="2572" spans="1:12" x14ac:dyDescent="0.25">
      <c r="A2572" s="193">
        <f>+'Información ELECTRO PUNO'!A2552</f>
        <v>2551</v>
      </c>
      <c r="B2572" s="26" t="str">
        <f t="shared" si="290"/>
        <v>MOD_INV_2018</v>
      </c>
      <c r="C2572" s="9" t="str">
        <f t="shared" si="286"/>
        <v>Puno</v>
      </c>
      <c r="D2572" s="9" t="str">
        <f t="shared" si="287"/>
        <v>No Reporta</v>
      </c>
      <c r="E2572" s="9" t="str">
        <f t="shared" si="288"/>
        <v>No Reporta</v>
      </c>
      <c r="F2572" s="194" t="str">
        <f>+'Información ELECTRO PUNO'!E2552</f>
        <v>AT</v>
      </c>
      <c r="G2572" s="194">
        <f>+'Información ELECTRO PUNO'!G2552</f>
        <v>18</v>
      </c>
      <c r="H2572" s="9" t="str">
        <f t="shared" si="289"/>
        <v>Poste</v>
      </c>
      <c r="I2572" s="194" t="str">
        <f>+'Información ELECTRO PUNO'!F2552</f>
        <v>Metalico</v>
      </c>
      <c r="J2572" s="194" t="str">
        <f>+'Información ELECTRO PUNO'!B2552</f>
        <v>PA18/2400</v>
      </c>
      <c r="K2572" s="9" t="str">
        <f t="shared" si="291"/>
        <v>1 Poste autosoportable de acero (18/2400) de suspensión (25°) Tipo SU21-18</v>
      </c>
      <c r="L2572" s="139">
        <f t="shared" si="292"/>
        <v>10.91</v>
      </c>
    </row>
    <row r="2573" spans="1:12" x14ac:dyDescent="0.25">
      <c r="A2573" s="193">
        <f>+'Información ELECTRO PUNO'!A2553</f>
        <v>2552</v>
      </c>
      <c r="B2573" s="26" t="str">
        <f t="shared" si="290"/>
        <v>MOD_INV_2018</v>
      </c>
      <c r="C2573" s="9" t="str">
        <f t="shared" si="286"/>
        <v>Puno</v>
      </c>
      <c r="D2573" s="9" t="str">
        <f t="shared" si="287"/>
        <v>No Reporta</v>
      </c>
      <c r="E2573" s="9" t="str">
        <f t="shared" si="288"/>
        <v>No Reporta</v>
      </c>
      <c r="F2573" s="194" t="str">
        <f>+'Información ELECTRO PUNO'!E2553</f>
        <v>AT</v>
      </c>
      <c r="G2573" s="194">
        <f>+'Información ELECTRO PUNO'!G2553</f>
        <v>18</v>
      </c>
      <c r="H2573" s="9" t="str">
        <f t="shared" si="289"/>
        <v>Poste</v>
      </c>
      <c r="I2573" s="194" t="str">
        <f>+'Información ELECTRO PUNO'!F2553</f>
        <v>Metalico</v>
      </c>
      <c r="J2573" s="194" t="str">
        <f>+'Información ELECTRO PUNO'!B2553</f>
        <v>PA18/2400</v>
      </c>
      <c r="K2573" s="9" t="str">
        <f t="shared" si="291"/>
        <v>1 Poste autosoportable de acero (18/2400) de suspensión (25°) Tipo SU21-18</v>
      </c>
      <c r="L2573" s="139">
        <f t="shared" si="292"/>
        <v>10.91</v>
      </c>
    </row>
    <row r="2574" spans="1:12" x14ac:dyDescent="0.25">
      <c r="A2574" s="193">
        <f>+'Información ELECTRO PUNO'!A2554</f>
        <v>2553</v>
      </c>
      <c r="B2574" s="26" t="str">
        <f t="shared" si="290"/>
        <v>MOD_INV_2018</v>
      </c>
      <c r="C2574" s="9" t="str">
        <f t="shared" si="286"/>
        <v>Puno</v>
      </c>
      <c r="D2574" s="9" t="str">
        <f t="shared" si="287"/>
        <v>No Reporta</v>
      </c>
      <c r="E2574" s="9" t="str">
        <f t="shared" si="288"/>
        <v>No Reporta</v>
      </c>
      <c r="F2574" s="194" t="str">
        <f>+'Información ELECTRO PUNO'!E2554</f>
        <v>AT</v>
      </c>
      <c r="G2574" s="194">
        <f>+'Información ELECTRO PUNO'!G2554</f>
        <v>18</v>
      </c>
      <c r="H2574" s="9" t="str">
        <f t="shared" si="289"/>
        <v>Poste</v>
      </c>
      <c r="I2574" s="194" t="str">
        <f>+'Información ELECTRO PUNO'!F2554</f>
        <v>Metalico</v>
      </c>
      <c r="J2574" s="194" t="str">
        <f>+'Información ELECTRO PUNO'!B2554</f>
        <v>PA18/2400</v>
      </c>
      <c r="K2574" s="9" t="str">
        <f t="shared" si="291"/>
        <v>1 Poste autosoportable de acero (18/2400) de suspensión (25°) Tipo SU21-18</v>
      </c>
      <c r="L2574" s="139">
        <f t="shared" si="292"/>
        <v>10.91</v>
      </c>
    </row>
    <row r="2575" spans="1:12" x14ac:dyDescent="0.25">
      <c r="A2575" s="193">
        <f>+'Información ELECTRO PUNO'!A2555</f>
        <v>2554</v>
      </c>
      <c r="B2575" s="26" t="str">
        <f t="shared" si="290"/>
        <v>MOD_INV_2018</v>
      </c>
      <c r="C2575" s="9" t="str">
        <f t="shared" si="286"/>
        <v>Puno</v>
      </c>
      <c r="D2575" s="9" t="str">
        <f t="shared" si="287"/>
        <v>No Reporta</v>
      </c>
      <c r="E2575" s="9" t="str">
        <f t="shared" si="288"/>
        <v>No Reporta</v>
      </c>
      <c r="F2575" s="194" t="str">
        <f>+'Información ELECTRO PUNO'!E2555</f>
        <v>AT</v>
      </c>
      <c r="G2575" s="194">
        <f>+'Información ELECTRO PUNO'!G2555</f>
        <v>18</v>
      </c>
      <c r="H2575" s="9" t="str">
        <f t="shared" si="289"/>
        <v>Poste</v>
      </c>
      <c r="I2575" s="194" t="str">
        <f>+'Información ELECTRO PUNO'!F2555</f>
        <v>Metalico</v>
      </c>
      <c r="J2575" s="194" t="str">
        <f>+'Información ELECTRO PUNO'!B2555</f>
        <v>PA18/2400</v>
      </c>
      <c r="K2575" s="9" t="str">
        <f t="shared" si="291"/>
        <v>1 Poste autosoportable de acero (18/2400) de suspensión (25°) Tipo SU21-18</v>
      </c>
      <c r="L2575" s="139">
        <f t="shared" si="292"/>
        <v>10.91</v>
      </c>
    </row>
    <row r="2576" spans="1:12" x14ac:dyDescent="0.25">
      <c r="A2576" s="193">
        <f>+'Información ELECTRO PUNO'!A2556</f>
        <v>2555</v>
      </c>
      <c r="B2576" s="26" t="str">
        <f t="shared" si="290"/>
        <v>MOD_INV_2018</v>
      </c>
      <c r="C2576" s="9" t="str">
        <f t="shared" si="286"/>
        <v>Puno</v>
      </c>
      <c r="D2576" s="9" t="str">
        <f t="shared" si="287"/>
        <v>No Reporta</v>
      </c>
      <c r="E2576" s="9" t="str">
        <f t="shared" si="288"/>
        <v>No Reporta</v>
      </c>
      <c r="F2576" s="194" t="str">
        <f>+'Información ELECTRO PUNO'!E2556</f>
        <v>AT</v>
      </c>
      <c r="G2576" s="194">
        <f>+'Información ELECTRO PUNO'!G2556</f>
        <v>18</v>
      </c>
      <c r="H2576" s="9" t="str">
        <f t="shared" si="289"/>
        <v>Poste</v>
      </c>
      <c r="I2576" s="194" t="str">
        <f>+'Información ELECTRO PUNO'!F2556</f>
        <v>Metalico</v>
      </c>
      <c r="J2576" s="194" t="str">
        <f>+'Información ELECTRO PUNO'!B2556</f>
        <v>PA18/2400</v>
      </c>
      <c r="K2576" s="9" t="str">
        <f t="shared" si="291"/>
        <v>1 Poste autosoportable de acero (18/2400) de suspensión (25°) Tipo SU21-18</v>
      </c>
      <c r="L2576" s="139">
        <f t="shared" si="292"/>
        <v>10.91</v>
      </c>
    </row>
    <row r="2577" spans="1:12" x14ac:dyDescent="0.25">
      <c r="A2577" s="193">
        <f>+'Información ELECTRO PUNO'!A2557</f>
        <v>2556</v>
      </c>
      <c r="B2577" s="26" t="str">
        <f t="shared" si="290"/>
        <v>MOD_INV_2018</v>
      </c>
      <c r="C2577" s="9" t="str">
        <f t="shared" si="286"/>
        <v>Puno</v>
      </c>
      <c r="D2577" s="9" t="str">
        <f t="shared" si="287"/>
        <v>No Reporta</v>
      </c>
      <c r="E2577" s="9" t="str">
        <f t="shared" si="288"/>
        <v>No Reporta</v>
      </c>
      <c r="F2577" s="194" t="str">
        <f>+'Información ELECTRO PUNO'!E2557</f>
        <v>AT</v>
      </c>
      <c r="G2577" s="194">
        <f>+'Información ELECTRO PUNO'!G2557</f>
        <v>18</v>
      </c>
      <c r="H2577" s="9" t="str">
        <f t="shared" si="289"/>
        <v>Poste</v>
      </c>
      <c r="I2577" s="194" t="str">
        <f>+'Información ELECTRO PUNO'!F2557</f>
        <v>Metalico</v>
      </c>
      <c r="J2577" s="194" t="str">
        <f>+'Información ELECTRO PUNO'!B2557</f>
        <v>PA18/2400</v>
      </c>
      <c r="K2577" s="9" t="str">
        <f t="shared" si="291"/>
        <v>1 Poste autosoportable de acero (18/2400) de suspensión (25°) Tipo SU21-18</v>
      </c>
      <c r="L2577" s="139">
        <f t="shared" si="292"/>
        <v>10.91</v>
      </c>
    </row>
    <row r="2578" spans="1:12" x14ac:dyDescent="0.25">
      <c r="A2578" s="193">
        <f>+'Información ELECTRO PUNO'!A2558</f>
        <v>2557</v>
      </c>
      <c r="B2578" s="26" t="str">
        <f t="shared" si="290"/>
        <v>MOD_INV_2018</v>
      </c>
      <c r="C2578" s="9" t="str">
        <f t="shared" si="286"/>
        <v>Puno</v>
      </c>
      <c r="D2578" s="9" t="str">
        <f t="shared" si="287"/>
        <v>No Reporta</v>
      </c>
      <c r="E2578" s="9" t="str">
        <f t="shared" si="288"/>
        <v>No Reporta</v>
      </c>
      <c r="F2578" s="194" t="str">
        <f>+'Información ELECTRO PUNO'!E2558</f>
        <v>AT</v>
      </c>
      <c r="G2578" s="194">
        <f>+'Información ELECTRO PUNO'!G2558</f>
        <v>18</v>
      </c>
      <c r="H2578" s="9" t="str">
        <f t="shared" si="289"/>
        <v>Poste</v>
      </c>
      <c r="I2578" s="194" t="str">
        <f>+'Información ELECTRO PUNO'!F2558</f>
        <v>Metalico</v>
      </c>
      <c r="J2578" s="194" t="str">
        <f>+'Información ELECTRO PUNO'!B2558</f>
        <v>PA18/2400</v>
      </c>
      <c r="K2578" s="9" t="str">
        <f t="shared" si="291"/>
        <v>1 Poste autosoportable de acero (18/2400) de suspensión (25°) Tipo SU21-18</v>
      </c>
      <c r="L2578" s="139">
        <f t="shared" si="292"/>
        <v>10.91</v>
      </c>
    </row>
    <row r="2579" spans="1:12" x14ac:dyDescent="0.25">
      <c r="A2579" s="193">
        <f>+'Información ELECTRO PUNO'!A2559</f>
        <v>2558</v>
      </c>
      <c r="B2579" s="26" t="str">
        <f t="shared" si="290"/>
        <v>SICODI</v>
      </c>
      <c r="C2579" s="9" t="str">
        <f t="shared" si="286"/>
        <v>Puno</v>
      </c>
      <c r="D2579" s="9" t="str">
        <f t="shared" si="287"/>
        <v>No Reporta</v>
      </c>
      <c r="E2579" s="9" t="str">
        <f t="shared" si="288"/>
        <v>No Reporta</v>
      </c>
      <c r="F2579" s="194" t="str">
        <f>+'Información ELECTRO PUNO'!E2559</f>
        <v>MT</v>
      </c>
      <c r="G2579" s="194">
        <f>+'Información ELECTRO PUNO'!G2559</f>
        <v>13</v>
      </c>
      <c r="H2579" s="9" t="str">
        <f t="shared" si="289"/>
        <v>Poste</v>
      </c>
      <c r="I2579" s="194" t="str">
        <f>+'Información ELECTRO PUNO'!F2559</f>
        <v>Concreto Armado C</v>
      </c>
      <c r="J2579" s="194" t="str">
        <f>+'Información ELECTRO PUNO'!B2559</f>
        <v>PPC20</v>
      </c>
      <c r="K2579" s="9" t="str">
        <f t="shared" si="291"/>
        <v>POSTE DE CONCRETO ARMADO DE 13/400/150/345</v>
      </c>
      <c r="L2579" s="139">
        <f t="shared" si="292"/>
        <v>0.54</v>
      </c>
    </row>
    <row r="2580" spans="1:12" x14ac:dyDescent="0.25">
      <c r="A2580" s="193">
        <f>+'Información ELECTRO PUNO'!A2560</f>
        <v>2559</v>
      </c>
      <c r="B2580" s="26" t="str">
        <f t="shared" si="290"/>
        <v>SICODI</v>
      </c>
      <c r="C2580" s="9" t="str">
        <f t="shared" si="286"/>
        <v>Puno</v>
      </c>
      <c r="D2580" s="9" t="str">
        <f t="shared" si="287"/>
        <v>No Reporta</v>
      </c>
      <c r="E2580" s="9" t="str">
        <f t="shared" si="288"/>
        <v>No Reporta</v>
      </c>
      <c r="F2580" s="194" t="str">
        <f>+'Información ELECTRO PUNO'!E2560</f>
        <v>MT</v>
      </c>
      <c r="G2580" s="194">
        <f>+'Información ELECTRO PUNO'!G2560</f>
        <v>13</v>
      </c>
      <c r="H2580" s="9" t="str">
        <f t="shared" si="289"/>
        <v>Poste</v>
      </c>
      <c r="I2580" s="194" t="str">
        <f>+'Información ELECTRO PUNO'!F2560</f>
        <v>Concreto Armado C</v>
      </c>
      <c r="J2580" s="194" t="str">
        <f>+'Información ELECTRO PUNO'!B2560</f>
        <v>PPC20</v>
      </c>
      <c r="K2580" s="9" t="str">
        <f t="shared" si="291"/>
        <v>POSTE DE CONCRETO ARMADO DE 13/400/150/345</v>
      </c>
      <c r="L2580" s="139">
        <f t="shared" si="292"/>
        <v>0.54</v>
      </c>
    </row>
    <row r="2581" spans="1:12" x14ac:dyDescent="0.25">
      <c r="A2581" s="193">
        <f>+'Información ELECTRO PUNO'!A2561</f>
        <v>2560</v>
      </c>
      <c r="B2581" s="26" t="str">
        <f t="shared" si="290"/>
        <v>SICODI</v>
      </c>
      <c r="C2581" s="9" t="str">
        <f t="shared" si="286"/>
        <v>Puno</v>
      </c>
      <c r="D2581" s="9" t="str">
        <f t="shared" si="287"/>
        <v>No Reporta</v>
      </c>
      <c r="E2581" s="9" t="str">
        <f t="shared" si="288"/>
        <v>No Reporta</v>
      </c>
      <c r="F2581" s="194" t="str">
        <f>+'Información ELECTRO PUNO'!E2561</f>
        <v>MT</v>
      </c>
      <c r="G2581" s="194">
        <f>+'Información ELECTRO PUNO'!G2561</f>
        <v>13</v>
      </c>
      <c r="H2581" s="9" t="str">
        <f t="shared" si="289"/>
        <v>Poste</v>
      </c>
      <c r="I2581" s="194" t="str">
        <f>+'Información ELECTRO PUNO'!F2561</f>
        <v>Concreto Armado C</v>
      </c>
      <c r="J2581" s="194" t="str">
        <f>+'Información ELECTRO PUNO'!B2561</f>
        <v>PPC20</v>
      </c>
      <c r="K2581" s="9" t="str">
        <f t="shared" si="291"/>
        <v>POSTE DE CONCRETO ARMADO DE 13/400/150/345</v>
      </c>
      <c r="L2581" s="139">
        <f t="shared" si="292"/>
        <v>0.54</v>
      </c>
    </row>
    <row r="2582" spans="1:12" x14ac:dyDescent="0.25">
      <c r="A2582" s="193">
        <f>+'Información ELECTRO PUNO'!A2562</f>
        <v>2561</v>
      </c>
      <c r="B2582" s="26" t="str">
        <f t="shared" si="290"/>
        <v>SICODI</v>
      </c>
      <c r="C2582" s="9" t="str">
        <f t="shared" ref="C2582:C2645" si="293">+$C$10</f>
        <v>Puno</v>
      </c>
      <c r="D2582" s="9" t="str">
        <f t="shared" ref="D2582:D2645" si="294">+$D$10</f>
        <v>No Reporta</v>
      </c>
      <c r="E2582" s="9" t="str">
        <f t="shared" ref="E2582:E2645" si="295">+$E$10</f>
        <v>No Reporta</v>
      </c>
      <c r="F2582" s="194" t="str">
        <f>+'Información ELECTRO PUNO'!E2562</f>
        <v>MT</v>
      </c>
      <c r="G2582" s="194">
        <f>+'Información ELECTRO PUNO'!G2562</f>
        <v>13</v>
      </c>
      <c r="H2582" s="9" t="str">
        <f t="shared" ref="H2582:H2645" si="296">+$H$10</f>
        <v>Poste</v>
      </c>
      <c r="I2582" s="194" t="str">
        <f>+'Información ELECTRO PUNO'!F2562</f>
        <v>Concreto Armado C</v>
      </c>
      <c r="J2582" s="194" t="str">
        <f>+'Información ELECTRO PUNO'!B2562</f>
        <v>PPC20</v>
      </c>
      <c r="K2582" s="9" t="str">
        <f t="shared" si="291"/>
        <v>POSTE DE CONCRETO ARMADO DE 13/400/150/345</v>
      </c>
      <c r="L2582" s="139">
        <f t="shared" si="292"/>
        <v>0.54</v>
      </c>
    </row>
    <row r="2583" spans="1:12" x14ac:dyDescent="0.25">
      <c r="A2583" s="193">
        <f>+'Información ELECTRO PUNO'!A2563</f>
        <v>2562</v>
      </c>
      <c r="B2583" s="26" t="str">
        <f t="shared" ref="B2583:B2646" si="297">+INDEX($B$8:$B$16,MATCH(J2583,$J$8:$J$16,0))</f>
        <v>SICODI</v>
      </c>
      <c r="C2583" s="9" t="str">
        <f t="shared" si="293"/>
        <v>Puno</v>
      </c>
      <c r="D2583" s="9" t="str">
        <f t="shared" si="294"/>
        <v>No Reporta</v>
      </c>
      <c r="E2583" s="9" t="str">
        <f t="shared" si="295"/>
        <v>No Reporta</v>
      </c>
      <c r="F2583" s="194" t="str">
        <f>+'Información ELECTRO PUNO'!E2563</f>
        <v>MT</v>
      </c>
      <c r="G2583" s="194">
        <f>+'Información ELECTRO PUNO'!G2563</f>
        <v>13</v>
      </c>
      <c r="H2583" s="9" t="str">
        <f t="shared" si="296"/>
        <v>Poste</v>
      </c>
      <c r="I2583" s="194" t="str">
        <f>+'Información ELECTRO PUNO'!F2563</f>
        <v>Concreto Armado C</v>
      </c>
      <c r="J2583" s="194" t="str">
        <f>+'Información ELECTRO PUNO'!B2563</f>
        <v>PPC20</v>
      </c>
      <c r="K2583" s="9" t="str">
        <f t="shared" ref="K2583:K2646" si="298">+VLOOKUP(J2583,$J$8:$K$16,2,FALSE)</f>
        <v>POSTE DE CONCRETO ARMADO DE 13/400/150/345</v>
      </c>
      <c r="L2583" s="139">
        <f t="shared" ref="L2583:L2646" si="299">+VLOOKUP(J2583,$J$8:$U$16,12,FALSE)</f>
        <v>0.54</v>
      </c>
    </row>
    <row r="2584" spans="1:12" x14ac:dyDescent="0.25">
      <c r="A2584" s="193">
        <f>+'Información ELECTRO PUNO'!A2564</f>
        <v>2563</v>
      </c>
      <c r="B2584" s="26" t="str">
        <f t="shared" si="297"/>
        <v>SICODI</v>
      </c>
      <c r="C2584" s="9" t="str">
        <f t="shared" si="293"/>
        <v>Puno</v>
      </c>
      <c r="D2584" s="9" t="str">
        <f t="shared" si="294"/>
        <v>No Reporta</v>
      </c>
      <c r="E2584" s="9" t="str">
        <f t="shared" si="295"/>
        <v>No Reporta</v>
      </c>
      <c r="F2584" s="194" t="str">
        <f>+'Información ELECTRO PUNO'!E2564</f>
        <v>MT</v>
      </c>
      <c r="G2584" s="194">
        <f>+'Información ELECTRO PUNO'!G2564</f>
        <v>13</v>
      </c>
      <c r="H2584" s="9" t="str">
        <f t="shared" si="296"/>
        <v>Poste</v>
      </c>
      <c r="I2584" s="194" t="str">
        <f>+'Información ELECTRO PUNO'!F2564</f>
        <v>Concreto Armado C</v>
      </c>
      <c r="J2584" s="194" t="str">
        <f>+'Información ELECTRO PUNO'!B2564</f>
        <v>PPC20</v>
      </c>
      <c r="K2584" s="9" t="str">
        <f t="shared" si="298"/>
        <v>POSTE DE CONCRETO ARMADO DE 13/400/150/345</v>
      </c>
      <c r="L2584" s="139">
        <f t="shared" si="299"/>
        <v>0.54</v>
      </c>
    </row>
    <row r="2585" spans="1:12" x14ac:dyDescent="0.25">
      <c r="A2585" s="193">
        <f>+'Información ELECTRO PUNO'!A2565</f>
        <v>2564</v>
      </c>
      <c r="B2585" s="26" t="str">
        <f t="shared" si="297"/>
        <v>SICODI</v>
      </c>
      <c r="C2585" s="9" t="str">
        <f t="shared" si="293"/>
        <v>Puno</v>
      </c>
      <c r="D2585" s="9" t="str">
        <f t="shared" si="294"/>
        <v>No Reporta</v>
      </c>
      <c r="E2585" s="9" t="str">
        <f t="shared" si="295"/>
        <v>No Reporta</v>
      </c>
      <c r="F2585" s="194" t="str">
        <f>+'Información ELECTRO PUNO'!E2565</f>
        <v>MT</v>
      </c>
      <c r="G2585" s="194">
        <f>+'Información ELECTRO PUNO'!G2565</f>
        <v>13</v>
      </c>
      <c r="H2585" s="9" t="str">
        <f t="shared" si="296"/>
        <v>Poste</v>
      </c>
      <c r="I2585" s="194" t="str">
        <f>+'Información ELECTRO PUNO'!F2565</f>
        <v>Concreto Armado C</v>
      </c>
      <c r="J2585" s="194" t="str">
        <f>+'Información ELECTRO PUNO'!B2565</f>
        <v>PPC20</v>
      </c>
      <c r="K2585" s="9" t="str">
        <f t="shared" si="298"/>
        <v>POSTE DE CONCRETO ARMADO DE 13/400/150/345</v>
      </c>
      <c r="L2585" s="139">
        <f t="shared" si="299"/>
        <v>0.54</v>
      </c>
    </row>
    <row r="2586" spans="1:12" x14ac:dyDescent="0.25">
      <c r="A2586" s="193">
        <f>+'Información ELECTRO PUNO'!A2566</f>
        <v>2565</v>
      </c>
      <c r="B2586" s="26" t="str">
        <f t="shared" si="297"/>
        <v>SICODI</v>
      </c>
      <c r="C2586" s="9" t="str">
        <f t="shared" si="293"/>
        <v>Puno</v>
      </c>
      <c r="D2586" s="9" t="str">
        <f t="shared" si="294"/>
        <v>No Reporta</v>
      </c>
      <c r="E2586" s="9" t="str">
        <f t="shared" si="295"/>
        <v>No Reporta</v>
      </c>
      <c r="F2586" s="194" t="str">
        <f>+'Información ELECTRO PUNO'!E2566</f>
        <v>MT</v>
      </c>
      <c r="G2586" s="194">
        <f>+'Información ELECTRO PUNO'!G2566</f>
        <v>13</v>
      </c>
      <c r="H2586" s="9" t="str">
        <f t="shared" si="296"/>
        <v>Poste</v>
      </c>
      <c r="I2586" s="194" t="str">
        <f>+'Información ELECTRO PUNO'!F2566</f>
        <v>Concreto Armado C</v>
      </c>
      <c r="J2586" s="194" t="str">
        <f>+'Información ELECTRO PUNO'!B2566</f>
        <v>PPC20</v>
      </c>
      <c r="K2586" s="9" t="str">
        <f t="shared" si="298"/>
        <v>POSTE DE CONCRETO ARMADO DE 13/400/150/345</v>
      </c>
      <c r="L2586" s="139">
        <f t="shared" si="299"/>
        <v>0.54</v>
      </c>
    </row>
    <row r="2587" spans="1:12" x14ac:dyDescent="0.25">
      <c r="A2587" s="193">
        <f>+'Información ELECTRO PUNO'!A2567</f>
        <v>2566</v>
      </c>
      <c r="B2587" s="26" t="str">
        <f t="shared" si="297"/>
        <v>SICODI</v>
      </c>
      <c r="C2587" s="9" t="str">
        <f t="shared" si="293"/>
        <v>Puno</v>
      </c>
      <c r="D2587" s="9" t="str">
        <f t="shared" si="294"/>
        <v>No Reporta</v>
      </c>
      <c r="E2587" s="9" t="str">
        <f t="shared" si="295"/>
        <v>No Reporta</v>
      </c>
      <c r="F2587" s="194" t="str">
        <f>+'Información ELECTRO PUNO'!E2567</f>
        <v>MT</v>
      </c>
      <c r="G2587" s="194">
        <f>+'Información ELECTRO PUNO'!G2567</f>
        <v>13</v>
      </c>
      <c r="H2587" s="9" t="str">
        <f t="shared" si="296"/>
        <v>Poste</v>
      </c>
      <c r="I2587" s="194" t="str">
        <f>+'Información ELECTRO PUNO'!F2567</f>
        <v>Concreto Armado C</v>
      </c>
      <c r="J2587" s="194" t="str">
        <f>+'Información ELECTRO PUNO'!B2567</f>
        <v>PPC20</v>
      </c>
      <c r="K2587" s="9" t="str">
        <f t="shared" si="298"/>
        <v>POSTE DE CONCRETO ARMADO DE 13/400/150/345</v>
      </c>
      <c r="L2587" s="139">
        <f t="shared" si="299"/>
        <v>0.54</v>
      </c>
    </row>
    <row r="2588" spans="1:12" x14ac:dyDescent="0.25">
      <c r="A2588" s="193">
        <f>+'Información ELECTRO PUNO'!A2568</f>
        <v>2567</v>
      </c>
      <c r="B2588" s="26" t="str">
        <f t="shared" si="297"/>
        <v>SICODI</v>
      </c>
      <c r="C2588" s="9" t="str">
        <f t="shared" si="293"/>
        <v>Puno</v>
      </c>
      <c r="D2588" s="9" t="str">
        <f t="shared" si="294"/>
        <v>No Reporta</v>
      </c>
      <c r="E2588" s="9" t="str">
        <f t="shared" si="295"/>
        <v>No Reporta</v>
      </c>
      <c r="F2588" s="194" t="str">
        <f>+'Información ELECTRO PUNO'!E2568</f>
        <v>MT</v>
      </c>
      <c r="G2588" s="194">
        <f>+'Información ELECTRO PUNO'!G2568</f>
        <v>13</v>
      </c>
      <c r="H2588" s="9" t="str">
        <f t="shared" si="296"/>
        <v>Poste</v>
      </c>
      <c r="I2588" s="194" t="str">
        <f>+'Información ELECTRO PUNO'!F2568</f>
        <v>Concreto Armado C</v>
      </c>
      <c r="J2588" s="194" t="str">
        <f>+'Información ELECTRO PUNO'!B2568</f>
        <v>PPC20</v>
      </c>
      <c r="K2588" s="9" t="str">
        <f t="shared" si="298"/>
        <v>POSTE DE CONCRETO ARMADO DE 13/400/150/345</v>
      </c>
      <c r="L2588" s="139">
        <f t="shared" si="299"/>
        <v>0.54</v>
      </c>
    </row>
    <row r="2589" spans="1:12" x14ac:dyDescent="0.25">
      <c r="A2589" s="193">
        <f>+'Información ELECTRO PUNO'!A2569</f>
        <v>2568</v>
      </c>
      <c r="B2589" s="26" t="str">
        <f t="shared" si="297"/>
        <v>SICODI</v>
      </c>
      <c r="C2589" s="9" t="str">
        <f t="shared" si="293"/>
        <v>Puno</v>
      </c>
      <c r="D2589" s="9" t="str">
        <f t="shared" si="294"/>
        <v>No Reporta</v>
      </c>
      <c r="E2589" s="9" t="str">
        <f t="shared" si="295"/>
        <v>No Reporta</v>
      </c>
      <c r="F2589" s="194" t="str">
        <f>+'Información ELECTRO PUNO'!E2569</f>
        <v>MT</v>
      </c>
      <c r="G2589" s="194">
        <f>+'Información ELECTRO PUNO'!G2569</f>
        <v>13</v>
      </c>
      <c r="H2589" s="9" t="str">
        <f t="shared" si="296"/>
        <v>Poste</v>
      </c>
      <c r="I2589" s="194" t="str">
        <f>+'Información ELECTRO PUNO'!F2569</f>
        <v>Concreto Armado C</v>
      </c>
      <c r="J2589" s="194" t="str">
        <f>+'Información ELECTRO PUNO'!B2569</f>
        <v>PPC20</v>
      </c>
      <c r="K2589" s="9" t="str">
        <f t="shared" si="298"/>
        <v>POSTE DE CONCRETO ARMADO DE 13/400/150/345</v>
      </c>
      <c r="L2589" s="139">
        <f t="shared" si="299"/>
        <v>0.54</v>
      </c>
    </row>
    <row r="2590" spans="1:12" x14ac:dyDescent="0.25">
      <c r="A2590" s="193">
        <f>+'Información ELECTRO PUNO'!A2570</f>
        <v>2569</v>
      </c>
      <c r="B2590" s="26" t="str">
        <f t="shared" si="297"/>
        <v>SICODI</v>
      </c>
      <c r="C2590" s="9" t="str">
        <f t="shared" si="293"/>
        <v>Puno</v>
      </c>
      <c r="D2590" s="9" t="str">
        <f t="shared" si="294"/>
        <v>No Reporta</v>
      </c>
      <c r="E2590" s="9" t="str">
        <f t="shared" si="295"/>
        <v>No Reporta</v>
      </c>
      <c r="F2590" s="194" t="str">
        <f>+'Información ELECTRO PUNO'!E2570</f>
        <v>MT</v>
      </c>
      <c r="G2590" s="194">
        <f>+'Información ELECTRO PUNO'!G2570</f>
        <v>13</v>
      </c>
      <c r="H2590" s="9" t="str">
        <f t="shared" si="296"/>
        <v>Poste</v>
      </c>
      <c r="I2590" s="194" t="str">
        <f>+'Información ELECTRO PUNO'!F2570</f>
        <v>Concreto Armado C</v>
      </c>
      <c r="J2590" s="194" t="str">
        <f>+'Información ELECTRO PUNO'!B2570</f>
        <v>PPC20</v>
      </c>
      <c r="K2590" s="9" t="str">
        <f t="shared" si="298"/>
        <v>POSTE DE CONCRETO ARMADO DE 13/400/150/345</v>
      </c>
      <c r="L2590" s="139">
        <f t="shared" si="299"/>
        <v>0.54</v>
      </c>
    </row>
    <row r="2591" spans="1:12" x14ac:dyDescent="0.25">
      <c r="A2591" s="193">
        <f>+'Información ELECTRO PUNO'!A2571</f>
        <v>2570</v>
      </c>
      <c r="B2591" s="26" t="str">
        <f t="shared" si="297"/>
        <v>SICODI</v>
      </c>
      <c r="C2591" s="9" t="str">
        <f t="shared" si="293"/>
        <v>Puno</v>
      </c>
      <c r="D2591" s="9" t="str">
        <f t="shared" si="294"/>
        <v>No Reporta</v>
      </c>
      <c r="E2591" s="9" t="str">
        <f t="shared" si="295"/>
        <v>No Reporta</v>
      </c>
      <c r="F2591" s="194" t="str">
        <f>+'Información ELECTRO PUNO'!E2571</f>
        <v>MT</v>
      </c>
      <c r="G2591" s="194">
        <f>+'Información ELECTRO PUNO'!G2571</f>
        <v>13</v>
      </c>
      <c r="H2591" s="9" t="str">
        <f t="shared" si="296"/>
        <v>Poste</v>
      </c>
      <c r="I2591" s="194" t="str">
        <f>+'Información ELECTRO PUNO'!F2571</f>
        <v>Concreto Armado C</v>
      </c>
      <c r="J2591" s="194" t="str">
        <f>+'Información ELECTRO PUNO'!B2571</f>
        <v>PPC20</v>
      </c>
      <c r="K2591" s="9" t="str">
        <f t="shared" si="298"/>
        <v>POSTE DE CONCRETO ARMADO DE 13/400/150/345</v>
      </c>
      <c r="L2591" s="139">
        <f t="shared" si="299"/>
        <v>0.54</v>
      </c>
    </row>
    <row r="2592" spans="1:12" x14ac:dyDescent="0.25">
      <c r="A2592" s="193">
        <f>+'Información ELECTRO PUNO'!A2572</f>
        <v>2571</v>
      </c>
      <c r="B2592" s="26" t="str">
        <f t="shared" si="297"/>
        <v>SICODI</v>
      </c>
      <c r="C2592" s="9" t="str">
        <f t="shared" si="293"/>
        <v>Puno</v>
      </c>
      <c r="D2592" s="9" t="str">
        <f t="shared" si="294"/>
        <v>No Reporta</v>
      </c>
      <c r="E2592" s="9" t="str">
        <f t="shared" si="295"/>
        <v>No Reporta</v>
      </c>
      <c r="F2592" s="194" t="str">
        <f>+'Información ELECTRO PUNO'!E2572</f>
        <v>MT</v>
      </c>
      <c r="G2592" s="194">
        <f>+'Información ELECTRO PUNO'!G2572</f>
        <v>13</v>
      </c>
      <c r="H2592" s="9" t="str">
        <f t="shared" si="296"/>
        <v>Poste</v>
      </c>
      <c r="I2592" s="194" t="str">
        <f>+'Información ELECTRO PUNO'!F2572</f>
        <v>Concreto Armado C</v>
      </c>
      <c r="J2592" s="194" t="str">
        <f>+'Información ELECTRO PUNO'!B2572</f>
        <v>PPC20</v>
      </c>
      <c r="K2592" s="9" t="str">
        <f t="shared" si="298"/>
        <v>POSTE DE CONCRETO ARMADO DE 13/400/150/345</v>
      </c>
      <c r="L2592" s="139">
        <f t="shared" si="299"/>
        <v>0.54</v>
      </c>
    </row>
    <row r="2593" spans="1:12" x14ac:dyDescent="0.25">
      <c r="A2593" s="193">
        <f>+'Información ELECTRO PUNO'!A2573</f>
        <v>2572</v>
      </c>
      <c r="B2593" s="26" t="str">
        <f t="shared" si="297"/>
        <v>SICODI</v>
      </c>
      <c r="C2593" s="9" t="str">
        <f t="shared" si="293"/>
        <v>Puno</v>
      </c>
      <c r="D2593" s="9" t="str">
        <f t="shared" si="294"/>
        <v>No Reporta</v>
      </c>
      <c r="E2593" s="9" t="str">
        <f t="shared" si="295"/>
        <v>No Reporta</v>
      </c>
      <c r="F2593" s="194" t="str">
        <f>+'Información ELECTRO PUNO'!E2573</f>
        <v>MT</v>
      </c>
      <c r="G2593" s="194">
        <f>+'Información ELECTRO PUNO'!G2573</f>
        <v>13</v>
      </c>
      <c r="H2593" s="9" t="str">
        <f t="shared" si="296"/>
        <v>Poste</v>
      </c>
      <c r="I2593" s="194" t="str">
        <f>+'Información ELECTRO PUNO'!F2573</f>
        <v>Concreto Armado C</v>
      </c>
      <c r="J2593" s="194" t="str">
        <f>+'Información ELECTRO PUNO'!B2573</f>
        <v>PPC20</v>
      </c>
      <c r="K2593" s="9" t="str">
        <f t="shared" si="298"/>
        <v>POSTE DE CONCRETO ARMADO DE 13/400/150/345</v>
      </c>
      <c r="L2593" s="139">
        <f t="shared" si="299"/>
        <v>0.54</v>
      </c>
    </row>
    <row r="2594" spans="1:12" x14ac:dyDescent="0.25">
      <c r="A2594" s="193">
        <f>+'Información ELECTRO PUNO'!A2574</f>
        <v>2573</v>
      </c>
      <c r="B2594" s="26" t="str">
        <f t="shared" si="297"/>
        <v>SICODI</v>
      </c>
      <c r="C2594" s="9" t="str">
        <f t="shared" si="293"/>
        <v>Puno</v>
      </c>
      <c r="D2594" s="9" t="str">
        <f t="shared" si="294"/>
        <v>No Reporta</v>
      </c>
      <c r="E2594" s="9" t="str">
        <f t="shared" si="295"/>
        <v>No Reporta</v>
      </c>
      <c r="F2594" s="194" t="str">
        <f>+'Información ELECTRO PUNO'!E2574</f>
        <v>MT</v>
      </c>
      <c r="G2594" s="194">
        <f>+'Información ELECTRO PUNO'!G2574</f>
        <v>13</v>
      </c>
      <c r="H2594" s="9" t="str">
        <f t="shared" si="296"/>
        <v>Poste</v>
      </c>
      <c r="I2594" s="194" t="str">
        <f>+'Información ELECTRO PUNO'!F2574</f>
        <v>Concreto Armado C</v>
      </c>
      <c r="J2594" s="194" t="str">
        <f>+'Información ELECTRO PUNO'!B2574</f>
        <v>PPC20</v>
      </c>
      <c r="K2594" s="9" t="str">
        <f t="shared" si="298"/>
        <v>POSTE DE CONCRETO ARMADO DE 13/400/150/345</v>
      </c>
      <c r="L2594" s="139">
        <f t="shared" si="299"/>
        <v>0.54</v>
      </c>
    </row>
    <row r="2595" spans="1:12" x14ac:dyDescent="0.25">
      <c r="A2595" s="193">
        <f>+'Información ELECTRO PUNO'!A2575</f>
        <v>2574</v>
      </c>
      <c r="B2595" s="26" t="str">
        <f t="shared" si="297"/>
        <v>SICODI</v>
      </c>
      <c r="C2595" s="9" t="str">
        <f t="shared" si="293"/>
        <v>Puno</v>
      </c>
      <c r="D2595" s="9" t="str">
        <f t="shared" si="294"/>
        <v>No Reporta</v>
      </c>
      <c r="E2595" s="9" t="str">
        <f t="shared" si="295"/>
        <v>No Reporta</v>
      </c>
      <c r="F2595" s="194" t="str">
        <f>+'Información ELECTRO PUNO'!E2575</f>
        <v>BT</v>
      </c>
      <c r="G2595" s="194">
        <f>+'Información ELECTRO PUNO'!G2575</f>
        <v>8</v>
      </c>
      <c r="H2595" s="9" t="str">
        <f t="shared" si="296"/>
        <v>Poste</v>
      </c>
      <c r="I2595" s="194" t="str">
        <f>+'Información ELECTRO PUNO'!F2575</f>
        <v>Concreto Armado</v>
      </c>
      <c r="J2595" s="194" t="str">
        <f>+'Información ELECTRO PUNO'!B2575</f>
        <v>PPC06</v>
      </c>
      <c r="K2595" s="9" t="str">
        <f t="shared" si="298"/>
        <v>POSTE DE CONCRETO ARMADO DE  8/300/120/240</v>
      </c>
      <c r="L2595" s="139">
        <f t="shared" si="299"/>
        <v>0.14000000000000001</v>
      </c>
    </row>
    <row r="2596" spans="1:12" x14ac:dyDescent="0.25">
      <c r="A2596" s="193">
        <f>+'Información ELECTRO PUNO'!A2576</f>
        <v>2575</v>
      </c>
      <c r="B2596" s="26" t="str">
        <f t="shared" si="297"/>
        <v>SICODI</v>
      </c>
      <c r="C2596" s="9" t="str">
        <f t="shared" si="293"/>
        <v>Puno</v>
      </c>
      <c r="D2596" s="9" t="str">
        <f t="shared" si="294"/>
        <v>No Reporta</v>
      </c>
      <c r="E2596" s="9" t="str">
        <f t="shared" si="295"/>
        <v>No Reporta</v>
      </c>
      <c r="F2596" s="194" t="str">
        <f>+'Información ELECTRO PUNO'!E2576</f>
        <v>MT</v>
      </c>
      <c r="G2596" s="194">
        <f>+'Información ELECTRO PUNO'!G2576</f>
        <v>13</v>
      </c>
      <c r="H2596" s="9" t="str">
        <f t="shared" si="296"/>
        <v>Poste</v>
      </c>
      <c r="I2596" s="194" t="str">
        <f>+'Información ELECTRO PUNO'!F2576</f>
        <v>Concreto Armado C</v>
      </c>
      <c r="J2596" s="194" t="str">
        <f>+'Información ELECTRO PUNO'!B2576</f>
        <v>PPC20</v>
      </c>
      <c r="K2596" s="9" t="str">
        <f t="shared" si="298"/>
        <v>POSTE DE CONCRETO ARMADO DE 13/400/150/345</v>
      </c>
      <c r="L2596" s="139">
        <f t="shared" si="299"/>
        <v>0.54</v>
      </c>
    </row>
    <row r="2597" spans="1:12" x14ac:dyDescent="0.25">
      <c r="A2597" s="193">
        <f>+'Información ELECTRO PUNO'!A2577</f>
        <v>2576</v>
      </c>
      <c r="B2597" s="26" t="str">
        <f t="shared" si="297"/>
        <v>SICODI</v>
      </c>
      <c r="C2597" s="9" t="str">
        <f t="shared" si="293"/>
        <v>Puno</v>
      </c>
      <c r="D2597" s="9" t="str">
        <f t="shared" si="294"/>
        <v>No Reporta</v>
      </c>
      <c r="E2597" s="9" t="str">
        <f t="shared" si="295"/>
        <v>No Reporta</v>
      </c>
      <c r="F2597" s="194" t="str">
        <f>+'Información ELECTRO PUNO'!E2577</f>
        <v>BT</v>
      </c>
      <c r="G2597" s="194">
        <f>+'Información ELECTRO PUNO'!G2577</f>
        <v>8</v>
      </c>
      <c r="H2597" s="9" t="str">
        <f t="shared" si="296"/>
        <v>Poste</v>
      </c>
      <c r="I2597" s="194" t="str">
        <f>+'Información ELECTRO PUNO'!F2577</f>
        <v>Concreto Armado</v>
      </c>
      <c r="J2597" s="194" t="str">
        <f>+'Información ELECTRO PUNO'!B2577</f>
        <v>PPC06</v>
      </c>
      <c r="K2597" s="9" t="str">
        <f t="shared" si="298"/>
        <v>POSTE DE CONCRETO ARMADO DE  8/300/120/240</v>
      </c>
      <c r="L2597" s="139">
        <f t="shared" si="299"/>
        <v>0.14000000000000001</v>
      </c>
    </row>
    <row r="2598" spans="1:12" x14ac:dyDescent="0.25">
      <c r="A2598" s="193">
        <f>+'Información ELECTRO PUNO'!A2578</f>
        <v>2577</v>
      </c>
      <c r="B2598" s="26" t="str">
        <f t="shared" si="297"/>
        <v>SICODI</v>
      </c>
      <c r="C2598" s="9" t="str">
        <f t="shared" si="293"/>
        <v>Puno</v>
      </c>
      <c r="D2598" s="9" t="str">
        <f t="shared" si="294"/>
        <v>No Reporta</v>
      </c>
      <c r="E2598" s="9" t="str">
        <f t="shared" si="295"/>
        <v>No Reporta</v>
      </c>
      <c r="F2598" s="194" t="str">
        <f>+'Información ELECTRO PUNO'!E2578</f>
        <v>MT</v>
      </c>
      <c r="G2598" s="194">
        <f>+'Información ELECTRO PUNO'!G2578</f>
        <v>13</v>
      </c>
      <c r="H2598" s="9" t="str">
        <f t="shared" si="296"/>
        <v>Poste</v>
      </c>
      <c r="I2598" s="194" t="str">
        <f>+'Información ELECTRO PUNO'!F2578</f>
        <v>Concreto Armado C</v>
      </c>
      <c r="J2598" s="194" t="str">
        <f>+'Información ELECTRO PUNO'!B2578</f>
        <v>PPC20</v>
      </c>
      <c r="K2598" s="9" t="str">
        <f t="shared" si="298"/>
        <v>POSTE DE CONCRETO ARMADO DE 13/400/150/345</v>
      </c>
      <c r="L2598" s="139">
        <f t="shared" si="299"/>
        <v>0.54</v>
      </c>
    </row>
    <row r="2599" spans="1:12" x14ac:dyDescent="0.25">
      <c r="A2599" s="193">
        <f>+'Información ELECTRO PUNO'!A2579</f>
        <v>2578</v>
      </c>
      <c r="B2599" s="26" t="str">
        <f t="shared" si="297"/>
        <v>SICODI</v>
      </c>
      <c r="C2599" s="9" t="str">
        <f t="shared" si="293"/>
        <v>Puno</v>
      </c>
      <c r="D2599" s="9" t="str">
        <f t="shared" si="294"/>
        <v>No Reporta</v>
      </c>
      <c r="E2599" s="9" t="str">
        <f t="shared" si="295"/>
        <v>No Reporta</v>
      </c>
      <c r="F2599" s="194" t="str">
        <f>+'Información ELECTRO PUNO'!E2579</f>
        <v>BT</v>
      </c>
      <c r="G2599" s="194">
        <f>+'Información ELECTRO PUNO'!G2579</f>
        <v>8</v>
      </c>
      <c r="H2599" s="9" t="str">
        <f t="shared" si="296"/>
        <v>Poste</v>
      </c>
      <c r="I2599" s="194" t="str">
        <f>+'Información ELECTRO PUNO'!F2579</f>
        <v>Concreto Armado</v>
      </c>
      <c r="J2599" s="194" t="str">
        <f>+'Información ELECTRO PUNO'!B2579</f>
        <v>PPC06</v>
      </c>
      <c r="K2599" s="9" t="str">
        <f t="shared" si="298"/>
        <v>POSTE DE CONCRETO ARMADO DE  8/300/120/240</v>
      </c>
      <c r="L2599" s="139">
        <f t="shared" si="299"/>
        <v>0.14000000000000001</v>
      </c>
    </row>
    <row r="2600" spans="1:12" x14ac:dyDescent="0.25">
      <c r="A2600" s="193">
        <f>+'Información ELECTRO PUNO'!A2580</f>
        <v>2579</v>
      </c>
      <c r="B2600" s="26" t="str">
        <f t="shared" si="297"/>
        <v>SICODI</v>
      </c>
      <c r="C2600" s="9" t="str">
        <f t="shared" si="293"/>
        <v>Puno</v>
      </c>
      <c r="D2600" s="9" t="str">
        <f t="shared" si="294"/>
        <v>No Reporta</v>
      </c>
      <c r="E2600" s="9" t="str">
        <f t="shared" si="295"/>
        <v>No Reporta</v>
      </c>
      <c r="F2600" s="194" t="str">
        <f>+'Información ELECTRO PUNO'!E2580</f>
        <v>BT</v>
      </c>
      <c r="G2600" s="194">
        <f>+'Información ELECTRO PUNO'!G2580</f>
        <v>8</v>
      </c>
      <c r="H2600" s="9" t="str">
        <f t="shared" si="296"/>
        <v>Poste</v>
      </c>
      <c r="I2600" s="194" t="str">
        <f>+'Información ELECTRO PUNO'!F2580</f>
        <v>Concreto Armado</v>
      </c>
      <c r="J2600" s="194" t="str">
        <f>+'Información ELECTRO PUNO'!B2580</f>
        <v>PPC06</v>
      </c>
      <c r="K2600" s="9" t="str">
        <f t="shared" si="298"/>
        <v>POSTE DE CONCRETO ARMADO DE  8/300/120/240</v>
      </c>
      <c r="L2600" s="139">
        <f t="shared" si="299"/>
        <v>0.14000000000000001</v>
      </c>
    </row>
    <row r="2601" spans="1:12" x14ac:dyDescent="0.25">
      <c r="A2601" s="193">
        <f>+'Información ELECTRO PUNO'!A2581</f>
        <v>2580</v>
      </c>
      <c r="B2601" s="26" t="str">
        <f t="shared" si="297"/>
        <v>SICODI</v>
      </c>
      <c r="C2601" s="9" t="str">
        <f t="shared" si="293"/>
        <v>Puno</v>
      </c>
      <c r="D2601" s="9" t="str">
        <f t="shared" si="294"/>
        <v>No Reporta</v>
      </c>
      <c r="E2601" s="9" t="str">
        <f t="shared" si="295"/>
        <v>No Reporta</v>
      </c>
      <c r="F2601" s="194" t="str">
        <f>+'Información ELECTRO PUNO'!E2581</f>
        <v>BT</v>
      </c>
      <c r="G2601" s="194">
        <f>+'Información ELECTRO PUNO'!G2581</f>
        <v>8</v>
      </c>
      <c r="H2601" s="9" t="str">
        <f t="shared" si="296"/>
        <v>Poste</v>
      </c>
      <c r="I2601" s="194" t="str">
        <f>+'Información ELECTRO PUNO'!F2581</f>
        <v>Concreto Armado</v>
      </c>
      <c r="J2601" s="194" t="str">
        <f>+'Información ELECTRO PUNO'!B2581</f>
        <v>PPC06</v>
      </c>
      <c r="K2601" s="9" t="str">
        <f t="shared" si="298"/>
        <v>POSTE DE CONCRETO ARMADO DE  8/300/120/240</v>
      </c>
      <c r="L2601" s="139">
        <f t="shared" si="299"/>
        <v>0.14000000000000001</v>
      </c>
    </row>
    <row r="2602" spans="1:12" x14ac:dyDescent="0.25">
      <c r="A2602" s="193">
        <f>+'Información ELECTRO PUNO'!A2582</f>
        <v>2581</v>
      </c>
      <c r="B2602" s="26" t="str">
        <f t="shared" si="297"/>
        <v>SICODI</v>
      </c>
      <c r="C2602" s="9" t="str">
        <f t="shared" si="293"/>
        <v>Puno</v>
      </c>
      <c r="D2602" s="9" t="str">
        <f t="shared" si="294"/>
        <v>No Reporta</v>
      </c>
      <c r="E2602" s="9" t="str">
        <f t="shared" si="295"/>
        <v>No Reporta</v>
      </c>
      <c r="F2602" s="194" t="str">
        <f>+'Información ELECTRO PUNO'!E2582</f>
        <v>BT</v>
      </c>
      <c r="G2602" s="194">
        <f>+'Información ELECTRO PUNO'!G2582</f>
        <v>8</v>
      </c>
      <c r="H2602" s="9" t="str">
        <f t="shared" si="296"/>
        <v>Poste</v>
      </c>
      <c r="I2602" s="194" t="str">
        <f>+'Información ELECTRO PUNO'!F2582</f>
        <v>Concreto Armado</v>
      </c>
      <c r="J2602" s="194" t="str">
        <f>+'Información ELECTRO PUNO'!B2582</f>
        <v>PPC06</v>
      </c>
      <c r="K2602" s="9" t="str">
        <f t="shared" si="298"/>
        <v>POSTE DE CONCRETO ARMADO DE  8/300/120/240</v>
      </c>
      <c r="L2602" s="139">
        <f t="shared" si="299"/>
        <v>0.14000000000000001</v>
      </c>
    </row>
    <row r="2603" spans="1:12" x14ac:dyDescent="0.25">
      <c r="A2603" s="193">
        <f>+'Información ELECTRO PUNO'!A2583</f>
        <v>2582</v>
      </c>
      <c r="B2603" s="26" t="str">
        <f t="shared" si="297"/>
        <v>SICODI</v>
      </c>
      <c r="C2603" s="9" t="str">
        <f t="shared" si="293"/>
        <v>Puno</v>
      </c>
      <c r="D2603" s="9" t="str">
        <f t="shared" si="294"/>
        <v>No Reporta</v>
      </c>
      <c r="E2603" s="9" t="str">
        <f t="shared" si="295"/>
        <v>No Reporta</v>
      </c>
      <c r="F2603" s="194" t="str">
        <f>+'Información ELECTRO PUNO'!E2583</f>
        <v>BT</v>
      </c>
      <c r="G2603" s="194">
        <f>+'Información ELECTRO PUNO'!G2583</f>
        <v>8</v>
      </c>
      <c r="H2603" s="9" t="str">
        <f t="shared" si="296"/>
        <v>Poste</v>
      </c>
      <c r="I2603" s="194" t="str">
        <f>+'Información ELECTRO PUNO'!F2583</f>
        <v>Concreto Armado</v>
      </c>
      <c r="J2603" s="194" t="str">
        <f>+'Información ELECTRO PUNO'!B2583</f>
        <v>PPC06</v>
      </c>
      <c r="K2603" s="9" t="str">
        <f t="shared" si="298"/>
        <v>POSTE DE CONCRETO ARMADO DE  8/300/120/240</v>
      </c>
      <c r="L2603" s="139">
        <f t="shared" si="299"/>
        <v>0.14000000000000001</v>
      </c>
    </row>
    <row r="2604" spans="1:12" x14ac:dyDescent="0.25">
      <c r="A2604" s="193">
        <f>+'Información ELECTRO PUNO'!A2584</f>
        <v>2583</v>
      </c>
      <c r="B2604" s="26" t="str">
        <f t="shared" si="297"/>
        <v>SICODI</v>
      </c>
      <c r="C2604" s="9" t="str">
        <f t="shared" si="293"/>
        <v>Puno</v>
      </c>
      <c r="D2604" s="9" t="str">
        <f t="shared" si="294"/>
        <v>No Reporta</v>
      </c>
      <c r="E2604" s="9" t="str">
        <f t="shared" si="295"/>
        <v>No Reporta</v>
      </c>
      <c r="F2604" s="194" t="str">
        <f>+'Información ELECTRO PUNO'!E2584</f>
        <v>BT</v>
      </c>
      <c r="G2604" s="194">
        <f>+'Información ELECTRO PUNO'!G2584</f>
        <v>8</v>
      </c>
      <c r="H2604" s="9" t="str">
        <f t="shared" si="296"/>
        <v>Poste</v>
      </c>
      <c r="I2604" s="194" t="str">
        <f>+'Información ELECTRO PUNO'!F2584</f>
        <v>Concreto Armado</v>
      </c>
      <c r="J2604" s="194" t="str">
        <f>+'Información ELECTRO PUNO'!B2584</f>
        <v>PPC06</v>
      </c>
      <c r="K2604" s="9" t="str">
        <f t="shared" si="298"/>
        <v>POSTE DE CONCRETO ARMADO DE  8/300/120/240</v>
      </c>
      <c r="L2604" s="139">
        <f t="shared" si="299"/>
        <v>0.14000000000000001</v>
      </c>
    </row>
    <row r="2605" spans="1:12" x14ac:dyDescent="0.25">
      <c r="A2605" s="193">
        <f>+'Información ELECTRO PUNO'!A2585</f>
        <v>2584</v>
      </c>
      <c r="B2605" s="26" t="str">
        <f t="shared" si="297"/>
        <v>SICODI</v>
      </c>
      <c r="C2605" s="9" t="str">
        <f t="shared" si="293"/>
        <v>Puno</v>
      </c>
      <c r="D2605" s="9" t="str">
        <f t="shared" si="294"/>
        <v>No Reporta</v>
      </c>
      <c r="E2605" s="9" t="str">
        <f t="shared" si="295"/>
        <v>No Reporta</v>
      </c>
      <c r="F2605" s="194" t="str">
        <f>+'Información ELECTRO PUNO'!E2585</f>
        <v>BT</v>
      </c>
      <c r="G2605" s="194">
        <f>+'Información ELECTRO PUNO'!G2585</f>
        <v>8</v>
      </c>
      <c r="H2605" s="9" t="str">
        <f t="shared" si="296"/>
        <v>Poste</v>
      </c>
      <c r="I2605" s="194" t="str">
        <f>+'Información ELECTRO PUNO'!F2585</f>
        <v>Concreto Armado</v>
      </c>
      <c r="J2605" s="194" t="str">
        <f>+'Información ELECTRO PUNO'!B2585</f>
        <v>PPC06</v>
      </c>
      <c r="K2605" s="9" t="str">
        <f t="shared" si="298"/>
        <v>POSTE DE CONCRETO ARMADO DE  8/300/120/240</v>
      </c>
      <c r="L2605" s="139">
        <f t="shared" si="299"/>
        <v>0.14000000000000001</v>
      </c>
    </row>
    <row r="2606" spans="1:12" x14ac:dyDescent="0.25">
      <c r="A2606" s="193">
        <f>+'Información ELECTRO PUNO'!A2586</f>
        <v>2585</v>
      </c>
      <c r="B2606" s="26" t="str">
        <f t="shared" si="297"/>
        <v>SICODI</v>
      </c>
      <c r="C2606" s="9" t="str">
        <f t="shared" si="293"/>
        <v>Puno</v>
      </c>
      <c r="D2606" s="9" t="str">
        <f t="shared" si="294"/>
        <v>No Reporta</v>
      </c>
      <c r="E2606" s="9" t="str">
        <f t="shared" si="295"/>
        <v>No Reporta</v>
      </c>
      <c r="F2606" s="194" t="str">
        <f>+'Información ELECTRO PUNO'!E2586</f>
        <v>BT</v>
      </c>
      <c r="G2606" s="194">
        <f>+'Información ELECTRO PUNO'!G2586</f>
        <v>8</v>
      </c>
      <c r="H2606" s="9" t="str">
        <f t="shared" si="296"/>
        <v>Poste</v>
      </c>
      <c r="I2606" s="194" t="str">
        <f>+'Información ELECTRO PUNO'!F2586</f>
        <v>Concreto Armado</v>
      </c>
      <c r="J2606" s="194" t="str">
        <f>+'Información ELECTRO PUNO'!B2586</f>
        <v>PPC06</v>
      </c>
      <c r="K2606" s="9" t="str">
        <f t="shared" si="298"/>
        <v>POSTE DE CONCRETO ARMADO DE  8/300/120/240</v>
      </c>
      <c r="L2606" s="139">
        <f t="shared" si="299"/>
        <v>0.14000000000000001</v>
      </c>
    </row>
    <row r="2607" spans="1:12" x14ac:dyDescent="0.25">
      <c r="A2607" s="193">
        <f>+'Información ELECTRO PUNO'!A2587</f>
        <v>2586</v>
      </c>
      <c r="B2607" s="26" t="str">
        <f t="shared" si="297"/>
        <v>SICODI</v>
      </c>
      <c r="C2607" s="9" t="str">
        <f t="shared" si="293"/>
        <v>Puno</v>
      </c>
      <c r="D2607" s="9" t="str">
        <f t="shared" si="294"/>
        <v>No Reporta</v>
      </c>
      <c r="E2607" s="9" t="str">
        <f t="shared" si="295"/>
        <v>No Reporta</v>
      </c>
      <c r="F2607" s="194" t="str">
        <f>+'Información ELECTRO PUNO'!E2587</f>
        <v>BT</v>
      </c>
      <c r="G2607" s="194">
        <f>+'Información ELECTRO PUNO'!G2587</f>
        <v>8</v>
      </c>
      <c r="H2607" s="9" t="str">
        <f t="shared" si="296"/>
        <v>Poste</v>
      </c>
      <c r="I2607" s="194" t="str">
        <f>+'Información ELECTRO PUNO'!F2587</f>
        <v>Concreto Armado</v>
      </c>
      <c r="J2607" s="194" t="str">
        <f>+'Información ELECTRO PUNO'!B2587</f>
        <v>PPC06</v>
      </c>
      <c r="K2607" s="9" t="str">
        <f t="shared" si="298"/>
        <v>POSTE DE CONCRETO ARMADO DE  8/300/120/240</v>
      </c>
      <c r="L2607" s="139">
        <f t="shared" si="299"/>
        <v>0.14000000000000001</v>
      </c>
    </row>
    <row r="2608" spans="1:12" x14ac:dyDescent="0.25">
      <c r="A2608" s="193">
        <f>+'Información ELECTRO PUNO'!A2588</f>
        <v>2587</v>
      </c>
      <c r="B2608" s="26" t="str">
        <f t="shared" si="297"/>
        <v>SICODI</v>
      </c>
      <c r="C2608" s="9" t="str">
        <f t="shared" si="293"/>
        <v>Puno</v>
      </c>
      <c r="D2608" s="9" t="str">
        <f t="shared" si="294"/>
        <v>No Reporta</v>
      </c>
      <c r="E2608" s="9" t="str">
        <f t="shared" si="295"/>
        <v>No Reporta</v>
      </c>
      <c r="F2608" s="194" t="str">
        <f>+'Información ELECTRO PUNO'!E2588</f>
        <v>BT</v>
      </c>
      <c r="G2608" s="194">
        <f>+'Información ELECTRO PUNO'!G2588</f>
        <v>8</v>
      </c>
      <c r="H2608" s="9" t="str">
        <f t="shared" si="296"/>
        <v>Poste</v>
      </c>
      <c r="I2608" s="194" t="str">
        <f>+'Información ELECTRO PUNO'!F2588</f>
        <v>Concreto Armado</v>
      </c>
      <c r="J2608" s="194" t="str">
        <f>+'Información ELECTRO PUNO'!B2588</f>
        <v>PPC06</v>
      </c>
      <c r="K2608" s="9" t="str">
        <f t="shared" si="298"/>
        <v>POSTE DE CONCRETO ARMADO DE  8/300/120/240</v>
      </c>
      <c r="L2608" s="139">
        <f t="shared" si="299"/>
        <v>0.14000000000000001</v>
      </c>
    </row>
    <row r="2609" spans="1:12" x14ac:dyDescent="0.25">
      <c r="A2609" s="193">
        <f>+'Información ELECTRO PUNO'!A2589</f>
        <v>2588</v>
      </c>
      <c r="B2609" s="26" t="str">
        <f t="shared" si="297"/>
        <v>SICODI</v>
      </c>
      <c r="C2609" s="9" t="str">
        <f t="shared" si="293"/>
        <v>Puno</v>
      </c>
      <c r="D2609" s="9" t="str">
        <f t="shared" si="294"/>
        <v>No Reporta</v>
      </c>
      <c r="E2609" s="9" t="str">
        <f t="shared" si="295"/>
        <v>No Reporta</v>
      </c>
      <c r="F2609" s="194" t="str">
        <f>+'Información ELECTRO PUNO'!E2589</f>
        <v>MT</v>
      </c>
      <c r="G2609" s="194">
        <f>+'Información ELECTRO PUNO'!G2589</f>
        <v>13</v>
      </c>
      <c r="H2609" s="9" t="str">
        <f t="shared" si="296"/>
        <v>Poste</v>
      </c>
      <c r="I2609" s="194" t="str">
        <f>+'Información ELECTRO PUNO'!F2589</f>
        <v>Concreto Armado C</v>
      </c>
      <c r="J2609" s="194" t="str">
        <f>+'Información ELECTRO PUNO'!B2589</f>
        <v>PPC20</v>
      </c>
      <c r="K2609" s="9" t="str">
        <f t="shared" si="298"/>
        <v>POSTE DE CONCRETO ARMADO DE 13/400/150/345</v>
      </c>
      <c r="L2609" s="139">
        <f t="shared" si="299"/>
        <v>0.54</v>
      </c>
    </row>
    <row r="2610" spans="1:12" x14ac:dyDescent="0.25">
      <c r="A2610" s="193">
        <f>+'Información ELECTRO PUNO'!A2590</f>
        <v>2589</v>
      </c>
      <c r="B2610" s="26" t="str">
        <f t="shared" si="297"/>
        <v>SICODI</v>
      </c>
      <c r="C2610" s="9" t="str">
        <f t="shared" si="293"/>
        <v>Puno</v>
      </c>
      <c r="D2610" s="9" t="str">
        <f t="shared" si="294"/>
        <v>No Reporta</v>
      </c>
      <c r="E2610" s="9" t="str">
        <f t="shared" si="295"/>
        <v>No Reporta</v>
      </c>
      <c r="F2610" s="194" t="str">
        <f>+'Información ELECTRO PUNO'!E2590</f>
        <v>BT</v>
      </c>
      <c r="G2610" s="194">
        <f>+'Información ELECTRO PUNO'!G2590</f>
        <v>8</v>
      </c>
      <c r="H2610" s="9" t="str">
        <f t="shared" si="296"/>
        <v>Poste</v>
      </c>
      <c r="I2610" s="194" t="str">
        <f>+'Información ELECTRO PUNO'!F2590</f>
        <v>Concreto Armado</v>
      </c>
      <c r="J2610" s="194" t="str">
        <f>+'Información ELECTRO PUNO'!B2590</f>
        <v>PPC06</v>
      </c>
      <c r="K2610" s="9" t="str">
        <f t="shared" si="298"/>
        <v>POSTE DE CONCRETO ARMADO DE  8/300/120/240</v>
      </c>
      <c r="L2610" s="139">
        <f t="shared" si="299"/>
        <v>0.14000000000000001</v>
      </c>
    </row>
    <row r="2611" spans="1:12" x14ac:dyDescent="0.25">
      <c r="A2611" s="193">
        <f>+'Información ELECTRO PUNO'!A2591</f>
        <v>2590</v>
      </c>
      <c r="B2611" s="26" t="str">
        <f t="shared" si="297"/>
        <v>SICODI</v>
      </c>
      <c r="C2611" s="9" t="str">
        <f t="shared" si="293"/>
        <v>Puno</v>
      </c>
      <c r="D2611" s="9" t="str">
        <f t="shared" si="294"/>
        <v>No Reporta</v>
      </c>
      <c r="E2611" s="9" t="str">
        <f t="shared" si="295"/>
        <v>No Reporta</v>
      </c>
      <c r="F2611" s="194" t="str">
        <f>+'Información ELECTRO PUNO'!E2591</f>
        <v>MT</v>
      </c>
      <c r="G2611" s="194">
        <f>+'Información ELECTRO PUNO'!G2591</f>
        <v>13</v>
      </c>
      <c r="H2611" s="9" t="str">
        <f t="shared" si="296"/>
        <v>Poste</v>
      </c>
      <c r="I2611" s="194" t="str">
        <f>+'Información ELECTRO PUNO'!F2591</f>
        <v>Concreto Armado C</v>
      </c>
      <c r="J2611" s="194" t="str">
        <f>+'Información ELECTRO PUNO'!B2591</f>
        <v>PPC20</v>
      </c>
      <c r="K2611" s="9" t="str">
        <f t="shared" si="298"/>
        <v>POSTE DE CONCRETO ARMADO DE 13/400/150/345</v>
      </c>
      <c r="L2611" s="139">
        <f t="shared" si="299"/>
        <v>0.54</v>
      </c>
    </row>
    <row r="2612" spans="1:12" x14ac:dyDescent="0.25">
      <c r="A2612" s="193">
        <f>+'Información ELECTRO PUNO'!A2592</f>
        <v>2591</v>
      </c>
      <c r="B2612" s="26" t="str">
        <f t="shared" si="297"/>
        <v>SICODI</v>
      </c>
      <c r="C2612" s="9" t="str">
        <f t="shared" si="293"/>
        <v>Puno</v>
      </c>
      <c r="D2612" s="9" t="str">
        <f t="shared" si="294"/>
        <v>No Reporta</v>
      </c>
      <c r="E2612" s="9" t="str">
        <f t="shared" si="295"/>
        <v>No Reporta</v>
      </c>
      <c r="F2612" s="194" t="str">
        <f>+'Información ELECTRO PUNO'!E2592</f>
        <v>MT</v>
      </c>
      <c r="G2612" s="194">
        <f>+'Información ELECTRO PUNO'!G2592</f>
        <v>13</v>
      </c>
      <c r="H2612" s="9" t="str">
        <f t="shared" si="296"/>
        <v>Poste</v>
      </c>
      <c r="I2612" s="194" t="str">
        <f>+'Información ELECTRO PUNO'!F2592</f>
        <v>Concreto Armado C</v>
      </c>
      <c r="J2612" s="194" t="str">
        <f>+'Información ELECTRO PUNO'!B2592</f>
        <v>PPC20</v>
      </c>
      <c r="K2612" s="9" t="str">
        <f t="shared" si="298"/>
        <v>POSTE DE CONCRETO ARMADO DE 13/400/150/345</v>
      </c>
      <c r="L2612" s="139">
        <f t="shared" si="299"/>
        <v>0.54</v>
      </c>
    </row>
    <row r="2613" spans="1:12" x14ac:dyDescent="0.25">
      <c r="A2613" s="193">
        <f>+'Información ELECTRO PUNO'!A2593</f>
        <v>2592</v>
      </c>
      <c r="B2613" s="26" t="str">
        <f t="shared" si="297"/>
        <v>SICODI</v>
      </c>
      <c r="C2613" s="9" t="str">
        <f t="shared" si="293"/>
        <v>Puno</v>
      </c>
      <c r="D2613" s="9" t="str">
        <f t="shared" si="294"/>
        <v>No Reporta</v>
      </c>
      <c r="E2613" s="9" t="str">
        <f t="shared" si="295"/>
        <v>No Reporta</v>
      </c>
      <c r="F2613" s="194" t="str">
        <f>+'Información ELECTRO PUNO'!E2593</f>
        <v>MT</v>
      </c>
      <c r="G2613" s="194">
        <f>+'Información ELECTRO PUNO'!G2593</f>
        <v>13</v>
      </c>
      <c r="H2613" s="9" t="str">
        <f t="shared" si="296"/>
        <v>Poste</v>
      </c>
      <c r="I2613" s="194" t="str">
        <f>+'Información ELECTRO PUNO'!F2593</f>
        <v>Concreto Armado C</v>
      </c>
      <c r="J2613" s="194" t="str">
        <f>+'Información ELECTRO PUNO'!B2593</f>
        <v>PPC20</v>
      </c>
      <c r="K2613" s="9" t="str">
        <f t="shared" si="298"/>
        <v>POSTE DE CONCRETO ARMADO DE 13/400/150/345</v>
      </c>
      <c r="L2613" s="139">
        <f t="shared" si="299"/>
        <v>0.54</v>
      </c>
    </row>
    <row r="2614" spans="1:12" x14ac:dyDescent="0.25">
      <c r="A2614" s="193">
        <f>+'Información ELECTRO PUNO'!A2594</f>
        <v>2593</v>
      </c>
      <c r="B2614" s="26" t="str">
        <f t="shared" si="297"/>
        <v>SICODI</v>
      </c>
      <c r="C2614" s="9" t="str">
        <f t="shared" si="293"/>
        <v>Puno</v>
      </c>
      <c r="D2614" s="9" t="str">
        <f t="shared" si="294"/>
        <v>No Reporta</v>
      </c>
      <c r="E2614" s="9" t="str">
        <f t="shared" si="295"/>
        <v>No Reporta</v>
      </c>
      <c r="F2614" s="194" t="str">
        <f>+'Información ELECTRO PUNO'!E2594</f>
        <v>MT</v>
      </c>
      <c r="G2614" s="194">
        <f>+'Información ELECTRO PUNO'!G2594</f>
        <v>13</v>
      </c>
      <c r="H2614" s="9" t="str">
        <f t="shared" si="296"/>
        <v>Poste</v>
      </c>
      <c r="I2614" s="194" t="str">
        <f>+'Información ELECTRO PUNO'!F2594</f>
        <v>Concreto Armado C</v>
      </c>
      <c r="J2614" s="194" t="str">
        <f>+'Información ELECTRO PUNO'!B2594</f>
        <v>PPC20</v>
      </c>
      <c r="K2614" s="9" t="str">
        <f t="shared" si="298"/>
        <v>POSTE DE CONCRETO ARMADO DE 13/400/150/345</v>
      </c>
      <c r="L2614" s="139">
        <f t="shared" si="299"/>
        <v>0.54</v>
      </c>
    </row>
    <row r="2615" spans="1:12" x14ac:dyDescent="0.25">
      <c r="A2615" s="193">
        <f>+'Información ELECTRO PUNO'!A2595</f>
        <v>2594</v>
      </c>
      <c r="B2615" s="26" t="str">
        <f t="shared" si="297"/>
        <v>SICODI</v>
      </c>
      <c r="C2615" s="9" t="str">
        <f t="shared" si="293"/>
        <v>Puno</v>
      </c>
      <c r="D2615" s="9" t="str">
        <f t="shared" si="294"/>
        <v>No Reporta</v>
      </c>
      <c r="E2615" s="9" t="str">
        <f t="shared" si="295"/>
        <v>No Reporta</v>
      </c>
      <c r="F2615" s="194" t="str">
        <f>+'Información ELECTRO PUNO'!E2595</f>
        <v>MT</v>
      </c>
      <c r="G2615" s="194">
        <f>+'Información ELECTRO PUNO'!G2595</f>
        <v>13</v>
      </c>
      <c r="H2615" s="9" t="str">
        <f t="shared" si="296"/>
        <v>Poste</v>
      </c>
      <c r="I2615" s="194" t="str">
        <f>+'Información ELECTRO PUNO'!F2595</f>
        <v>Concreto Armado C</v>
      </c>
      <c r="J2615" s="194" t="str">
        <f>+'Información ELECTRO PUNO'!B2595</f>
        <v>PPC20</v>
      </c>
      <c r="K2615" s="9" t="str">
        <f t="shared" si="298"/>
        <v>POSTE DE CONCRETO ARMADO DE 13/400/150/345</v>
      </c>
      <c r="L2615" s="139">
        <f t="shared" si="299"/>
        <v>0.54</v>
      </c>
    </row>
    <row r="2616" spans="1:12" x14ac:dyDescent="0.25">
      <c r="A2616" s="193">
        <f>+'Información ELECTRO PUNO'!A2596</f>
        <v>2595</v>
      </c>
      <c r="B2616" s="26" t="str">
        <f t="shared" si="297"/>
        <v>SICODI</v>
      </c>
      <c r="C2616" s="9" t="str">
        <f t="shared" si="293"/>
        <v>Puno</v>
      </c>
      <c r="D2616" s="9" t="str">
        <f t="shared" si="294"/>
        <v>No Reporta</v>
      </c>
      <c r="E2616" s="9" t="str">
        <f t="shared" si="295"/>
        <v>No Reporta</v>
      </c>
      <c r="F2616" s="194" t="str">
        <f>+'Información ELECTRO PUNO'!E2596</f>
        <v>MT</v>
      </c>
      <c r="G2616" s="194">
        <f>+'Información ELECTRO PUNO'!G2596</f>
        <v>13</v>
      </c>
      <c r="H2616" s="9" t="str">
        <f t="shared" si="296"/>
        <v>Poste</v>
      </c>
      <c r="I2616" s="194" t="str">
        <f>+'Información ELECTRO PUNO'!F2596</f>
        <v>Concreto Armado C</v>
      </c>
      <c r="J2616" s="194" t="str">
        <f>+'Información ELECTRO PUNO'!B2596</f>
        <v>PPC20</v>
      </c>
      <c r="K2616" s="9" t="str">
        <f t="shared" si="298"/>
        <v>POSTE DE CONCRETO ARMADO DE 13/400/150/345</v>
      </c>
      <c r="L2616" s="139">
        <f t="shared" si="299"/>
        <v>0.54</v>
      </c>
    </row>
    <row r="2617" spans="1:12" x14ac:dyDescent="0.25">
      <c r="A2617" s="193">
        <f>+'Información ELECTRO PUNO'!A2597</f>
        <v>2596</v>
      </c>
      <c r="B2617" s="26" t="str">
        <f t="shared" si="297"/>
        <v>SICODI</v>
      </c>
      <c r="C2617" s="9" t="str">
        <f t="shared" si="293"/>
        <v>Puno</v>
      </c>
      <c r="D2617" s="9" t="str">
        <f t="shared" si="294"/>
        <v>No Reporta</v>
      </c>
      <c r="E2617" s="9" t="str">
        <f t="shared" si="295"/>
        <v>No Reporta</v>
      </c>
      <c r="F2617" s="194" t="str">
        <f>+'Información ELECTRO PUNO'!E2597</f>
        <v>MT</v>
      </c>
      <c r="G2617" s="194">
        <f>+'Información ELECTRO PUNO'!G2597</f>
        <v>13</v>
      </c>
      <c r="H2617" s="9" t="str">
        <f t="shared" si="296"/>
        <v>Poste</v>
      </c>
      <c r="I2617" s="194" t="str">
        <f>+'Información ELECTRO PUNO'!F2597</f>
        <v>Concreto Armado C</v>
      </c>
      <c r="J2617" s="194" t="str">
        <f>+'Información ELECTRO PUNO'!B2597</f>
        <v>PPC20</v>
      </c>
      <c r="K2617" s="9" t="str">
        <f t="shared" si="298"/>
        <v>POSTE DE CONCRETO ARMADO DE 13/400/150/345</v>
      </c>
      <c r="L2617" s="139">
        <f t="shared" si="299"/>
        <v>0.54</v>
      </c>
    </row>
    <row r="2618" spans="1:12" x14ac:dyDescent="0.25">
      <c r="A2618" s="193">
        <f>+'Información ELECTRO PUNO'!A2598</f>
        <v>2597</v>
      </c>
      <c r="B2618" s="26" t="str">
        <f t="shared" si="297"/>
        <v>SICODI</v>
      </c>
      <c r="C2618" s="9" t="str">
        <f t="shared" si="293"/>
        <v>Puno</v>
      </c>
      <c r="D2618" s="9" t="str">
        <f t="shared" si="294"/>
        <v>No Reporta</v>
      </c>
      <c r="E2618" s="9" t="str">
        <f t="shared" si="295"/>
        <v>No Reporta</v>
      </c>
      <c r="F2618" s="194" t="str">
        <f>+'Información ELECTRO PUNO'!E2598</f>
        <v>MT</v>
      </c>
      <c r="G2618" s="194">
        <f>+'Información ELECTRO PUNO'!G2598</f>
        <v>13</v>
      </c>
      <c r="H2618" s="9" t="str">
        <f t="shared" si="296"/>
        <v>Poste</v>
      </c>
      <c r="I2618" s="194" t="str">
        <f>+'Información ELECTRO PUNO'!F2598</f>
        <v>Concreto Armado C</v>
      </c>
      <c r="J2618" s="194" t="str">
        <f>+'Información ELECTRO PUNO'!B2598</f>
        <v>PPC20</v>
      </c>
      <c r="K2618" s="9" t="str">
        <f t="shared" si="298"/>
        <v>POSTE DE CONCRETO ARMADO DE 13/400/150/345</v>
      </c>
      <c r="L2618" s="139">
        <f t="shared" si="299"/>
        <v>0.54</v>
      </c>
    </row>
    <row r="2619" spans="1:12" x14ac:dyDescent="0.25">
      <c r="A2619" s="193">
        <f>+'Información ELECTRO PUNO'!A2599</f>
        <v>2598</v>
      </c>
      <c r="B2619" s="26" t="str">
        <f t="shared" si="297"/>
        <v>SICODI</v>
      </c>
      <c r="C2619" s="9" t="str">
        <f t="shared" si="293"/>
        <v>Puno</v>
      </c>
      <c r="D2619" s="9" t="str">
        <f t="shared" si="294"/>
        <v>No Reporta</v>
      </c>
      <c r="E2619" s="9" t="str">
        <f t="shared" si="295"/>
        <v>No Reporta</v>
      </c>
      <c r="F2619" s="194" t="str">
        <f>+'Información ELECTRO PUNO'!E2599</f>
        <v>MT</v>
      </c>
      <c r="G2619" s="194">
        <f>+'Información ELECTRO PUNO'!G2599</f>
        <v>13</v>
      </c>
      <c r="H2619" s="9" t="str">
        <f t="shared" si="296"/>
        <v>Poste</v>
      </c>
      <c r="I2619" s="194" t="str">
        <f>+'Información ELECTRO PUNO'!F2599</f>
        <v>Concreto Armado C</v>
      </c>
      <c r="J2619" s="194" t="str">
        <f>+'Información ELECTRO PUNO'!B2599</f>
        <v>PPC20</v>
      </c>
      <c r="K2619" s="9" t="str">
        <f t="shared" si="298"/>
        <v>POSTE DE CONCRETO ARMADO DE 13/400/150/345</v>
      </c>
      <c r="L2619" s="139">
        <f t="shared" si="299"/>
        <v>0.54</v>
      </c>
    </row>
    <row r="2620" spans="1:12" x14ac:dyDescent="0.25">
      <c r="A2620" s="193">
        <f>+'Información ELECTRO PUNO'!A2600</f>
        <v>2599</v>
      </c>
      <c r="B2620" s="26" t="str">
        <f t="shared" si="297"/>
        <v>SICODI</v>
      </c>
      <c r="C2620" s="9" t="str">
        <f t="shared" si="293"/>
        <v>Puno</v>
      </c>
      <c r="D2620" s="9" t="str">
        <f t="shared" si="294"/>
        <v>No Reporta</v>
      </c>
      <c r="E2620" s="9" t="str">
        <f t="shared" si="295"/>
        <v>No Reporta</v>
      </c>
      <c r="F2620" s="194" t="str">
        <f>+'Información ELECTRO PUNO'!E2600</f>
        <v>MT</v>
      </c>
      <c r="G2620" s="194">
        <f>+'Información ELECTRO PUNO'!G2600</f>
        <v>13</v>
      </c>
      <c r="H2620" s="9" t="str">
        <f t="shared" si="296"/>
        <v>Poste</v>
      </c>
      <c r="I2620" s="194" t="str">
        <f>+'Información ELECTRO PUNO'!F2600</f>
        <v>Concreto Armado C</v>
      </c>
      <c r="J2620" s="194" t="str">
        <f>+'Información ELECTRO PUNO'!B2600</f>
        <v>PPC20</v>
      </c>
      <c r="K2620" s="9" t="str">
        <f t="shared" si="298"/>
        <v>POSTE DE CONCRETO ARMADO DE 13/400/150/345</v>
      </c>
      <c r="L2620" s="139">
        <f t="shared" si="299"/>
        <v>0.54</v>
      </c>
    </row>
    <row r="2621" spans="1:12" x14ac:dyDescent="0.25">
      <c r="A2621" s="193">
        <f>+'Información ELECTRO PUNO'!A2601</f>
        <v>2600</v>
      </c>
      <c r="B2621" s="26" t="str">
        <f t="shared" si="297"/>
        <v>SICODI</v>
      </c>
      <c r="C2621" s="9" t="str">
        <f t="shared" si="293"/>
        <v>Puno</v>
      </c>
      <c r="D2621" s="9" t="str">
        <f t="shared" si="294"/>
        <v>No Reporta</v>
      </c>
      <c r="E2621" s="9" t="str">
        <f t="shared" si="295"/>
        <v>No Reporta</v>
      </c>
      <c r="F2621" s="194" t="str">
        <f>+'Información ELECTRO PUNO'!E2601</f>
        <v>MT</v>
      </c>
      <c r="G2621" s="194">
        <f>+'Información ELECTRO PUNO'!G2601</f>
        <v>13</v>
      </c>
      <c r="H2621" s="9" t="str">
        <f t="shared" si="296"/>
        <v>Poste</v>
      </c>
      <c r="I2621" s="194" t="str">
        <f>+'Información ELECTRO PUNO'!F2601</f>
        <v>Concreto Armado C</v>
      </c>
      <c r="J2621" s="194" t="str">
        <f>+'Información ELECTRO PUNO'!B2601</f>
        <v>PPC20</v>
      </c>
      <c r="K2621" s="9" t="str">
        <f t="shared" si="298"/>
        <v>POSTE DE CONCRETO ARMADO DE 13/400/150/345</v>
      </c>
      <c r="L2621" s="139">
        <f t="shared" si="299"/>
        <v>0.54</v>
      </c>
    </row>
    <row r="2622" spans="1:12" x14ac:dyDescent="0.25">
      <c r="A2622" s="193">
        <f>+'Información ELECTRO PUNO'!A2602</f>
        <v>2601</v>
      </c>
      <c r="B2622" s="26" t="str">
        <f t="shared" si="297"/>
        <v>SICODI</v>
      </c>
      <c r="C2622" s="9" t="str">
        <f t="shared" si="293"/>
        <v>Puno</v>
      </c>
      <c r="D2622" s="9" t="str">
        <f t="shared" si="294"/>
        <v>No Reporta</v>
      </c>
      <c r="E2622" s="9" t="str">
        <f t="shared" si="295"/>
        <v>No Reporta</v>
      </c>
      <c r="F2622" s="194" t="str">
        <f>+'Información ELECTRO PUNO'!E2602</f>
        <v>MT</v>
      </c>
      <c r="G2622" s="194">
        <f>+'Información ELECTRO PUNO'!G2602</f>
        <v>13</v>
      </c>
      <c r="H2622" s="9" t="str">
        <f t="shared" si="296"/>
        <v>Poste</v>
      </c>
      <c r="I2622" s="194" t="str">
        <f>+'Información ELECTRO PUNO'!F2602</f>
        <v>Concreto Armado C</v>
      </c>
      <c r="J2622" s="194" t="str">
        <f>+'Información ELECTRO PUNO'!B2602</f>
        <v>PPC20</v>
      </c>
      <c r="K2622" s="9" t="str">
        <f t="shared" si="298"/>
        <v>POSTE DE CONCRETO ARMADO DE 13/400/150/345</v>
      </c>
      <c r="L2622" s="139">
        <f t="shared" si="299"/>
        <v>0.54</v>
      </c>
    </row>
    <row r="2623" spans="1:12" x14ac:dyDescent="0.25">
      <c r="A2623" s="193">
        <f>+'Información ELECTRO PUNO'!A2603</f>
        <v>2602</v>
      </c>
      <c r="B2623" s="26" t="str">
        <f t="shared" si="297"/>
        <v>SICODI</v>
      </c>
      <c r="C2623" s="9" t="str">
        <f t="shared" si="293"/>
        <v>Puno</v>
      </c>
      <c r="D2623" s="9" t="str">
        <f t="shared" si="294"/>
        <v>No Reporta</v>
      </c>
      <c r="E2623" s="9" t="str">
        <f t="shared" si="295"/>
        <v>No Reporta</v>
      </c>
      <c r="F2623" s="194" t="str">
        <f>+'Información ELECTRO PUNO'!E2603</f>
        <v>MT</v>
      </c>
      <c r="G2623" s="194">
        <f>+'Información ELECTRO PUNO'!G2603</f>
        <v>13</v>
      </c>
      <c r="H2623" s="9" t="str">
        <f t="shared" si="296"/>
        <v>Poste</v>
      </c>
      <c r="I2623" s="194" t="str">
        <f>+'Información ELECTRO PUNO'!F2603</f>
        <v>Concreto Armado C</v>
      </c>
      <c r="J2623" s="194" t="str">
        <f>+'Información ELECTRO PUNO'!B2603</f>
        <v>PPC20</v>
      </c>
      <c r="K2623" s="9" t="str">
        <f t="shared" si="298"/>
        <v>POSTE DE CONCRETO ARMADO DE 13/400/150/345</v>
      </c>
      <c r="L2623" s="139">
        <f t="shared" si="299"/>
        <v>0.54</v>
      </c>
    </row>
    <row r="2624" spans="1:12" x14ac:dyDescent="0.25">
      <c r="A2624" s="193">
        <f>+'Información ELECTRO PUNO'!A2604</f>
        <v>2603</v>
      </c>
      <c r="B2624" s="26" t="str">
        <f t="shared" si="297"/>
        <v>SICODI</v>
      </c>
      <c r="C2624" s="9" t="str">
        <f t="shared" si="293"/>
        <v>Puno</v>
      </c>
      <c r="D2624" s="9" t="str">
        <f t="shared" si="294"/>
        <v>No Reporta</v>
      </c>
      <c r="E2624" s="9" t="str">
        <f t="shared" si="295"/>
        <v>No Reporta</v>
      </c>
      <c r="F2624" s="194" t="str">
        <f>+'Información ELECTRO PUNO'!E2604</f>
        <v>MT</v>
      </c>
      <c r="G2624" s="194">
        <f>+'Información ELECTRO PUNO'!G2604</f>
        <v>13</v>
      </c>
      <c r="H2624" s="9" t="str">
        <f t="shared" si="296"/>
        <v>Poste</v>
      </c>
      <c r="I2624" s="194" t="str">
        <f>+'Información ELECTRO PUNO'!F2604</f>
        <v>Concreto Armado C</v>
      </c>
      <c r="J2624" s="194" t="str">
        <f>+'Información ELECTRO PUNO'!B2604</f>
        <v>PPC20</v>
      </c>
      <c r="K2624" s="9" t="str">
        <f t="shared" si="298"/>
        <v>POSTE DE CONCRETO ARMADO DE 13/400/150/345</v>
      </c>
      <c r="L2624" s="139">
        <f t="shared" si="299"/>
        <v>0.54</v>
      </c>
    </row>
    <row r="2625" spans="1:12" x14ac:dyDescent="0.25">
      <c r="A2625" s="193">
        <f>+'Información ELECTRO PUNO'!A2605</f>
        <v>2604</v>
      </c>
      <c r="B2625" s="26" t="str">
        <f t="shared" si="297"/>
        <v>SICODI</v>
      </c>
      <c r="C2625" s="9" t="str">
        <f t="shared" si="293"/>
        <v>Puno</v>
      </c>
      <c r="D2625" s="9" t="str">
        <f t="shared" si="294"/>
        <v>No Reporta</v>
      </c>
      <c r="E2625" s="9" t="str">
        <f t="shared" si="295"/>
        <v>No Reporta</v>
      </c>
      <c r="F2625" s="194" t="str">
        <f>+'Información ELECTRO PUNO'!E2605</f>
        <v>MT</v>
      </c>
      <c r="G2625" s="194">
        <f>+'Información ELECTRO PUNO'!G2605</f>
        <v>13</v>
      </c>
      <c r="H2625" s="9" t="str">
        <f t="shared" si="296"/>
        <v>Poste</v>
      </c>
      <c r="I2625" s="194" t="str">
        <f>+'Información ELECTRO PUNO'!F2605</f>
        <v>Concreto Armado C</v>
      </c>
      <c r="J2625" s="194" t="str">
        <f>+'Información ELECTRO PUNO'!B2605</f>
        <v>PPC20</v>
      </c>
      <c r="K2625" s="9" t="str">
        <f t="shared" si="298"/>
        <v>POSTE DE CONCRETO ARMADO DE 13/400/150/345</v>
      </c>
      <c r="L2625" s="139">
        <f t="shared" si="299"/>
        <v>0.54</v>
      </c>
    </row>
    <row r="2626" spans="1:12" x14ac:dyDescent="0.25">
      <c r="A2626" s="193">
        <f>+'Información ELECTRO PUNO'!A2606</f>
        <v>2605</v>
      </c>
      <c r="B2626" s="26" t="str">
        <f t="shared" si="297"/>
        <v>SICODI</v>
      </c>
      <c r="C2626" s="9" t="str">
        <f t="shared" si="293"/>
        <v>Puno</v>
      </c>
      <c r="D2626" s="9" t="str">
        <f t="shared" si="294"/>
        <v>No Reporta</v>
      </c>
      <c r="E2626" s="9" t="str">
        <f t="shared" si="295"/>
        <v>No Reporta</v>
      </c>
      <c r="F2626" s="194" t="str">
        <f>+'Información ELECTRO PUNO'!E2606</f>
        <v>MT</v>
      </c>
      <c r="G2626" s="194">
        <f>+'Información ELECTRO PUNO'!G2606</f>
        <v>13</v>
      </c>
      <c r="H2626" s="9" t="str">
        <f t="shared" si="296"/>
        <v>Poste</v>
      </c>
      <c r="I2626" s="194" t="str">
        <f>+'Información ELECTRO PUNO'!F2606</f>
        <v>Concreto Armado C</v>
      </c>
      <c r="J2626" s="194" t="str">
        <f>+'Información ELECTRO PUNO'!B2606</f>
        <v>PPC20</v>
      </c>
      <c r="K2626" s="9" t="str">
        <f t="shared" si="298"/>
        <v>POSTE DE CONCRETO ARMADO DE 13/400/150/345</v>
      </c>
      <c r="L2626" s="139">
        <f t="shared" si="299"/>
        <v>0.54</v>
      </c>
    </row>
    <row r="2627" spans="1:12" x14ac:dyDescent="0.25">
      <c r="A2627" s="193">
        <f>+'Información ELECTRO PUNO'!A2607</f>
        <v>2606</v>
      </c>
      <c r="B2627" s="26" t="str">
        <f t="shared" si="297"/>
        <v>SICODI</v>
      </c>
      <c r="C2627" s="9" t="str">
        <f t="shared" si="293"/>
        <v>Puno</v>
      </c>
      <c r="D2627" s="9" t="str">
        <f t="shared" si="294"/>
        <v>No Reporta</v>
      </c>
      <c r="E2627" s="9" t="str">
        <f t="shared" si="295"/>
        <v>No Reporta</v>
      </c>
      <c r="F2627" s="194" t="str">
        <f>+'Información ELECTRO PUNO'!E2607</f>
        <v>MT</v>
      </c>
      <c r="G2627" s="194">
        <f>+'Información ELECTRO PUNO'!G2607</f>
        <v>13</v>
      </c>
      <c r="H2627" s="9" t="str">
        <f t="shared" si="296"/>
        <v>Poste</v>
      </c>
      <c r="I2627" s="194" t="str">
        <f>+'Información ELECTRO PUNO'!F2607</f>
        <v>Concreto Armado C</v>
      </c>
      <c r="J2627" s="194" t="str">
        <f>+'Información ELECTRO PUNO'!B2607</f>
        <v>PPC20</v>
      </c>
      <c r="K2627" s="9" t="str">
        <f t="shared" si="298"/>
        <v>POSTE DE CONCRETO ARMADO DE 13/400/150/345</v>
      </c>
      <c r="L2627" s="139">
        <f t="shared" si="299"/>
        <v>0.54</v>
      </c>
    </row>
    <row r="2628" spans="1:12" x14ac:dyDescent="0.25">
      <c r="A2628" s="193">
        <f>+'Información ELECTRO PUNO'!A2608</f>
        <v>2607</v>
      </c>
      <c r="B2628" s="26" t="str">
        <f t="shared" si="297"/>
        <v>SICODI</v>
      </c>
      <c r="C2628" s="9" t="str">
        <f t="shared" si="293"/>
        <v>Puno</v>
      </c>
      <c r="D2628" s="9" t="str">
        <f t="shared" si="294"/>
        <v>No Reporta</v>
      </c>
      <c r="E2628" s="9" t="str">
        <f t="shared" si="295"/>
        <v>No Reporta</v>
      </c>
      <c r="F2628" s="194" t="str">
        <f>+'Información ELECTRO PUNO'!E2608</f>
        <v>MT</v>
      </c>
      <c r="G2628" s="194">
        <f>+'Información ELECTRO PUNO'!G2608</f>
        <v>13</v>
      </c>
      <c r="H2628" s="9" t="str">
        <f t="shared" si="296"/>
        <v>Poste</v>
      </c>
      <c r="I2628" s="194" t="str">
        <f>+'Información ELECTRO PUNO'!F2608</f>
        <v>Concreto Armado C</v>
      </c>
      <c r="J2628" s="194" t="str">
        <f>+'Información ELECTRO PUNO'!B2608</f>
        <v>PPC20</v>
      </c>
      <c r="K2628" s="9" t="str">
        <f t="shared" si="298"/>
        <v>POSTE DE CONCRETO ARMADO DE 13/400/150/345</v>
      </c>
      <c r="L2628" s="139">
        <f t="shared" si="299"/>
        <v>0.54</v>
      </c>
    </row>
    <row r="2629" spans="1:12" x14ac:dyDescent="0.25">
      <c r="A2629" s="193">
        <f>+'Información ELECTRO PUNO'!A2609</f>
        <v>2608</v>
      </c>
      <c r="B2629" s="26" t="str">
        <f t="shared" si="297"/>
        <v>SICODI</v>
      </c>
      <c r="C2629" s="9" t="str">
        <f t="shared" si="293"/>
        <v>Puno</v>
      </c>
      <c r="D2629" s="9" t="str">
        <f t="shared" si="294"/>
        <v>No Reporta</v>
      </c>
      <c r="E2629" s="9" t="str">
        <f t="shared" si="295"/>
        <v>No Reporta</v>
      </c>
      <c r="F2629" s="194" t="str">
        <f>+'Información ELECTRO PUNO'!E2609</f>
        <v>MT</v>
      </c>
      <c r="G2629" s="194">
        <f>+'Información ELECTRO PUNO'!G2609</f>
        <v>13</v>
      </c>
      <c r="H2629" s="9" t="str">
        <f t="shared" si="296"/>
        <v>Poste</v>
      </c>
      <c r="I2629" s="194" t="str">
        <f>+'Información ELECTRO PUNO'!F2609</f>
        <v>Concreto Armado C</v>
      </c>
      <c r="J2629" s="194" t="str">
        <f>+'Información ELECTRO PUNO'!B2609</f>
        <v>PPC20</v>
      </c>
      <c r="K2629" s="9" t="str">
        <f t="shared" si="298"/>
        <v>POSTE DE CONCRETO ARMADO DE 13/400/150/345</v>
      </c>
      <c r="L2629" s="139">
        <f t="shared" si="299"/>
        <v>0.54</v>
      </c>
    </row>
    <row r="2630" spans="1:12" x14ac:dyDescent="0.25">
      <c r="A2630" s="193">
        <f>+'Información ELECTRO PUNO'!A2610</f>
        <v>2609</v>
      </c>
      <c r="B2630" s="26" t="str">
        <f t="shared" si="297"/>
        <v>SICODI</v>
      </c>
      <c r="C2630" s="9" t="str">
        <f t="shared" si="293"/>
        <v>Puno</v>
      </c>
      <c r="D2630" s="9" t="str">
        <f t="shared" si="294"/>
        <v>No Reporta</v>
      </c>
      <c r="E2630" s="9" t="str">
        <f t="shared" si="295"/>
        <v>No Reporta</v>
      </c>
      <c r="F2630" s="194" t="str">
        <f>+'Información ELECTRO PUNO'!E2610</f>
        <v>MT</v>
      </c>
      <c r="G2630" s="194">
        <f>+'Información ELECTRO PUNO'!G2610</f>
        <v>13</v>
      </c>
      <c r="H2630" s="9" t="str">
        <f t="shared" si="296"/>
        <v>Poste</v>
      </c>
      <c r="I2630" s="194" t="str">
        <f>+'Información ELECTRO PUNO'!F2610</f>
        <v>Concreto Armado C</v>
      </c>
      <c r="J2630" s="194" t="str">
        <f>+'Información ELECTRO PUNO'!B2610</f>
        <v>PPC20</v>
      </c>
      <c r="K2630" s="9" t="str">
        <f t="shared" si="298"/>
        <v>POSTE DE CONCRETO ARMADO DE 13/400/150/345</v>
      </c>
      <c r="L2630" s="139">
        <f t="shared" si="299"/>
        <v>0.54</v>
      </c>
    </row>
    <row r="2631" spans="1:12" x14ac:dyDescent="0.25">
      <c r="A2631" s="193">
        <f>+'Información ELECTRO PUNO'!A2611</f>
        <v>2610</v>
      </c>
      <c r="B2631" s="26" t="str">
        <f t="shared" si="297"/>
        <v>SICODI</v>
      </c>
      <c r="C2631" s="9" t="str">
        <f t="shared" si="293"/>
        <v>Puno</v>
      </c>
      <c r="D2631" s="9" t="str">
        <f t="shared" si="294"/>
        <v>No Reporta</v>
      </c>
      <c r="E2631" s="9" t="str">
        <f t="shared" si="295"/>
        <v>No Reporta</v>
      </c>
      <c r="F2631" s="194" t="str">
        <f>+'Información ELECTRO PUNO'!E2611</f>
        <v>MT</v>
      </c>
      <c r="G2631" s="194">
        <f>+'Información ELECTRO PUNO'!G2611</f>
        <v>13</v>
      </c>
      <c r="H2631" s="9" t="str">
        <f t="shared" si="296"/>
        <v>Poste</v>
      </c>
      <c r="I2631" s="194" t="str">
        <f>+'Información ELECTRO PUNO'!F2611</f>
        <v>Concreto Armado C</v>
      </c>
      <c r="J2631" s="194" t="str">
        <f>+'Información ELECTRO PUNO'!B2611</f>
        <v>PPC20</v>
      </c>
      <c r="K2631" s="9" t="str">
        <f t="shared" si="298"/>
        <v>POSTE DE CONCRETO ARMADO DE 13/400/150/345</v>
      </c>
      <c r="L2631" s="139">
        <f t="shared" si="299"/>
        <v>0.54</v>
      </c>
    </row>
    <row r="2632" spans="1:12" x14ac:dyDescent="0.25">
      <c r="A2632" s="193">
        <f>+'Información ELECTRO PUNO'!A2612</f>
        <v>2611</v>
      </c>
      <c r="B2632" s="26" t="str">
        <f t="shared" si="297"/>
        <v>SICODI</v>
      </c>
      <c r="C2632" s="9" t="str">
        <f t="shared" si="293"/>
        <v>Puno</v>
      </c>
      <c r="D2632" s="9" t="str">
        <f t="shared" si="294"/>
        <v>No Reporta</v>
      </c>
      <c r="E2632" s="9" t="str">
        <f t="shared" si="295"/>
        <v>No Reporta</v>
      </c>
      <c r="F2632" s="194" t="str">
        <f>+'Información ELECTRO PUNO'!E2612</f>
        <v>MT</v>
      </c>
      <c r="G2632" s="194">
        <f>+'Información ELECTRO PUNO'!G2612</f>
        <v>13</v>
      </c>
      <c r="H2632" s="9" t="str">
        <f t="shared" si="296"/>
        <v>Poste</v>
      </c>
      <c r="I2632" s="194" t="str">
        <f>+'Información ELECTRO PUNO'!F2612</f>
        <v>Concreto Armado C</v>
      </c>
      <c r="J2632" s="194" t="str">
        <f>+'Información ELECTRO PUNO'!B2612</f>
        <v>PPC20</v>
      </c>
      <c r="K2632" s="9" t="str">
        <f t="shared" si="298"/>
        <v>POSTE DE CONCRETO ARMADO DE 13/400/150/345</v>
      </c>
      <c r="L2632" s="139">
        <f t="shared" si="299"/>
        <v>0.54</v>
      </c>
    </row>
    <row r="2633" spans="1:12" x14ac:dyDescent="0.25">
      <c r="A2633" s="193">
        <f>+'Información ELECTRO PUNO'!A2613</f>
        <v>2612</v>
      </c>
      <c r="B2633" s="26" t="str">
        <f t="shared" si="297"/>
        <v>SICODI</v>
      </c>
      <c r="C2633" s="9" t="str">
        <f t="shared" si="293"/>
        <v>Puno</v>
      </c>
      <c r="D2633" s="9" t="str">
        <f t="shared" si="294"/>
        <v>No Reporta</v>
      </c>
      <c r="E2633" s="9" t="str">
        <f t="shared" si="295"/>
        <v>No Reporta</v>
      </c>
      <c r="F2633" s="194" t="str">
        <f>+'Información ELECTRO PUNO'!E2613</f>
        <v>MT</v>
      </c>
      <c r="G2633" s="194">
        <f>+'Información ELECTRO PUNO'!G2613</f>
        <v>13</v>
      </c>
      <c r="H2633" s="9" t="str">
        <f t="shared" si="296"/>
        <v>Poste</v>
      </c>
      <c r="I2633" s="194" t="str">
        <f>+'Información ELECTRO PUNO'!F2613</f>
        <v>Concreto Armado C</v>
      </c>
      <c r="J2633" s="194" t="str">
        <f>+'Información ELECTRO PUNO'!B2613</f>
        <v>PPC20</v>
      </c>
      <c r="K2633" s="9" t="str">
        <f t="shared" si="298"/>
        <v>POSTE DE CONCRETO ARMADO DE 13/400/150/345</v>
      </c>
      <c r="L2633" s="139">
        <f t="shared" si="299"/>
        <v>0.54</v>
      </c>
    </row>
    <row r="2634" spans="1:12" x14ac:dyDescent="0.25">
      <c r="A2634" s="193">
        <f>+'Información ELECTRO PUNO'!A2614</f>
        <v>2613</v>
      </c>
      <c r="B2634" s="26" t="str">
        <f t="shared" si="297"/>
        <v>SICODI</v>
      </c>
      <c r="C2634" s="9" t="str">
        <f t="shared" si="293"/>
        <v>Puno</v>
      </c>
      <c r="D2634" s="9" t="str">
        <f t="shared" si="294"/>
        <v>No Reporta</v>
      </c>
      <c r="E2634" s="9" t="str">
        <f t="shared" si="295"/>
        <v>No Reporta</v>
      </c>
      <c r="F2634" s="194" t="str">
        <f>+'Información ELECTRO PUNO'!E2614</f>
        <v>BT</v>
      </c>
      <c r="G2634" s="194">
        <f>+'Información ELECTRO PUNO'!G2614</f>
        <v>8</v>
      </c>
      <c r="H2634" s="9" t="str">
        <f t="shared" si="296"/>
        <v>Poste</v>
      </c>
      <c r="I2634" s="194" t="str">
        <f>+'Información ELECTRO PUNO'!F2614</f>
        <v>Concreto Armado</v>
      </c>
      <c r="J2634" s="194" t="str">
        <f>+'Información ELECTRO PUNO'!B2614</f>
        <v>PPC06</v>
      </c>
      <c r="K2634" s="9" t="str">
        <f t="shared" si="298"/>
        <v>POSTE DE CONCRETO ARMADO DE  8/300/120/240</v>
      </c>
      <c r="L2634" s="139">
        <f t="shared" si="299"/>
        <v>0.14000000000000001</v>
      </c>
    </row>
    <row r="2635" spans="1:12" x14ac:dyDescent="0.25">
      <c r="A2635" s="193">
        <f>+'Información ELECTRO PUNO'!A2615</f>
        <v>2614</v>
      </c>
      <c r="B2635" s="26" t="str">
        <f t="shared" si="297"/>
        <v>SICODI</v>
      </c>
      <c r="C2635" s="9" t="str">
        <f t="shared" si="293"/>
        <v>Puno</v>
      </c>
      <c r="D2635" s="9" t="str">
        <f t="shared" si="294"/>
        <v>No Reporta</v>
      </c>
      <c r="E2635" s="9" t="str">
        <f t="shared" si="295"/>
        <v>No Reporta</v>
      </c>
      <c r="F2635" s="194" t="str">
        <f>+'Información ELECTRO PUNO'!E2615</f>
        <v>BT</v>
      </c>
      <c r="G2635" s="194">
        <f>+'Información ELECTRO PUNO'!G2615</f>
        <v>8</v>
      </c>
      <c r="H2635" s="9" t="str">
        <f t="shared" si="296"/>
        <v>Poste</v>
      </c>
      <c r="I2635" s="194" t="str">
        <f>+'Información ELECTRO PUNO'!F2615</f>
        <v>Concreto Armado</v>
      </c>
      <c r="J2635" s="194" t="str">
        <f>+'Información ELECTRO PUNO'!B2615</f>
        <v>PPC06</v>
      </c>
      <c r="K2635" s="9" t="str">
        <f t="shared" si="298"/>
        <v>POSTE DE CONCRETO ARMADO DE  8/300/120/240</v>
      </c>
      <c r="L2635" s="139">
        <f t="shared" si="299"/>
        <v>0.14000000000000001</v>
      </c>
    </row>
    <row r="2636" spans="1:12" x14ac:dyDescent="0.25">
      <c r="A2636" s="193">
        <f>+'Información ELECTRO PUNO'!A2616</f>
        <v>2615</v>
      </c>
      <c r="B2636" s="26" t="str">
        <f t="shared" si="297"/>
        <v>SICODI</v>
      </c>
      <c r="C2636" s="9" t="str">
        <f t="shared" si="293"/>
        <v>Puno</v>
      </c>
      <c r="D2636" s="9" t="str">
        <f t="shared" si="294"/>
        <v>No Reporta</v>
      </c>
      <c r="E2636" s="9" t="str">
        <f t="shared" si="295"/>
        <v>No Reporta</v>
      </c>
      <c r="F2636" s="194" t="str">
        <f>+'Información ELECTRO PUNO'!E2616</f>
        <v>BT</v>
      </c>
      <c r="G2636" s="194">
        <f>+'Información ELECTRO PUNO'!G2616</f>
        <v>8</v>
      </c>
      <c r="H2636" s="9" t="str">
        <f t="shared" si="296"/>
        <v>Poste</v>
      </c>
      <c r="I2636" s="194" t="str">
        <f>+'Información ELECTRO PUNO'!F2616</f>
        <v>Concreto Armado</v>
      </c>
      <c r="J2636" s="194" t="str">
        <f>+'Información ELECTRO PUNO'!B2616</f>
        <v>PPC06</v>
      </c>
      <c r="K2636" s="9" t="str">
        <f t="shared" si="298"/>
        <v>POSTE DE CONCRETO ARMADO DE  8/300/120/240</v>
      </c>
      <c r="L2636" s="139">
        <f t="shared" si="299"/>
        <v>0.14000000000000001</v>
      </c>
    </row>
    <row r="2637" spans="1:12" x14ac:dyDescent="0.25">
      <c r="A2637" s="193">
        <f>+'Información ELECTRO PUNO'!A2617</f>
        <v>2616</v>
      </c>
      <c r="B2637" s="26" t="str">
        <f t="shared" si="297"/>
        <v>SICODI</v>
      </c>
      <c r="C2637" s="9" t="str">
        <f t="shared" si="293"/>
        <v>Puno</v>
      </c>
      <c r="D2637" s="9" t="str">
        <f t="shared" si="294"/>
        <v>No Reporta</v>
      </c>
      <c r="E2637" s="9" t="str">
        <f t="shared" si="295"/>
        <v>No Reporta</v>
      </c>
      <c r="F2637" s="194" t="str">
        <f>+'Información ELECTRO PUNO'!E2617</f>
        <v>MT</v>
      </c>
      <c r="G2637" s="194">
        <f>+'Información ELECTRO PUNO'!G2617</f>
        <v>13</v>
      </c>
      <c r="H2637" s="9" t="str">
        <f t="shared" si="296"/>
        <v>Poste</v>
      </c>
      <c r="I2637" s="194" t="str">
        <f>+'Información ELECTRO PUNO'!F2617</f>
        <v>Concreto Armado C</v>
      </c>
      <c r="J2637" s="194" t="str">
        <f>+'Información ELECTRO PUNO'!B2617</f>
        <v>PPC20</v>
      </c>
      <c r="K2637" s="9" t="str">
        <f t="shared" si="298"/>
        <v>POSTE DE CONCRETO ARMADO DE 13/400/150/345</v>
      </c>
      <c r="L2637" s="139">
        <f t="shared" si="299"/>
        <v>0.54</v>
      </c>
    </row>
    <row r="2638" spans="1:12" x14ac:dyDescent="0.25">
      <c r="A2638" s="193">
        <f>+'Información ELECTRO PUNO'!A2618</f>
        <v>2617</v>
      </c>
      <c r="B2638" s="26" t="str">
        <f t="shared" si="297"/>
        <v>SICODI</v>
      </c>
      <c r="C2638" s="9" t="str">
        <f t="shared" si="293"/>
        <v>Puno</v>
      </c>
      <c r="D2638" s="9" t="str">
        <f t="shared" si="294"/>
        <v>No Reporta</v>
      </c>
      <c r="E2638" s="9" t="str">
        <f t="shared" si="295"/>
        <v>No Reporta</v>
      </c>
      <c r="F2638" s="194" t="str">
        <f>+'Información ELECTRO PUNO'!E2618</f>
        <v>MT</v>
      </c>
      <c r="G2638" s="194">
        <f>+'Información ELECTRO PUNO'!G2618</f>
        <v>13</v>
      </c>
      <c r="H2638" s="9" t="str">
        <f t="shared" si="296"/>
        <v>Poste</v>
      </c>
      <c r="I2638" s="194" t="str">
        <f>+'Información ELECTRO PUNO'!F2618</f>
        <v>Concreto Armado C</v>
      </c>
      <c r="J2638" s="194" t="str">
        <f>+'Información ELECTRO PUNO'!B2618</f>
        <v>PPC20</v>
      </c>
      <c r="K2638" s="9" t="str">
        <f t="shared" si="298"/>
        <v>POSTE DE CONCRETO ARMADO DE 13/400/150/345</v>
      </c>
      <c r="L2638" s="139">
        <f t="shared" si="299"/>
        <v>0.54</v>
      </c>
    </row>
    <row r="2639" spans="1:12" x14ac:dyDescent="0.25">
      <c r="A2639" s="193">
        <f>+'Información ELECTRO PUNO'!A2619</f>
        <v>2618</v>
      </c>
      <c r="B2639" s="26" t="str">
        <f t="shared" si="297"/>
        <v>SICODI</v>
      </c>
      <c r="C2639" s="9" t="str">
        <f t="shared" si="293"/>
        <v>Puno</v>
      </c>
      <c r="D2639" s="9" t="str">
        <f t="shared" si="294"/>
        <v>No Reporta</v>
      </c>
      <c r="E2639" s="9" t="str">
        <f t="shared" si="295"/>
        <v>No Reporta</v>
      </c>
      <c r="F2639" s="194" t="str">
        <f>+'Información ELECTRO PUNO'!E2619</f>
        <v>MT</v>
      </c>
      <c r="G2639" s="194">
        <f>+'Información ELECTRO PUNO'!G2619</f>
        <v>13</v>
      </c>
      <c r="H2639" s="9" t="str">
        <f t="shared" si="296"/>
        <v>Poste</v>
      </c>
      <c r="I2639" s="194" t="str">
        <f>+'Información ELECTRO PUNO'!F2619</f>
        <v>Concreto Armado C</v>
      </c>
      <c r="J2639" s="194" t="str">
        <f>+'Información ELECTRO PUNO'!B2619</f>
        <v>PPC20</v>
      </c>
      <c r="K2639" s="9" t="str">
        <f t="shared" si="298"/>
        <v>POSTE DE CONCRETO ARMADO DE 13/400/150/345</v>
      </c>
      <c r="L2639" s="139">
        <f t="shared" si="299"/>
        <v>0.54</v>
      </c>
    </row>
    <row r="2640" spans="1:12" x14ac:dyDescent="0.25">
      <c r="A2640" s="193">
        <f>+'Información ELECTRO PUNO'!A2620</f>
        <v>2619</v>
      </c>
      <c r="B2640" s="26" t="str">
        <f t="shared" si="297"/>
        <v>SICODI</v>
      </c>
      <c r="C2640" s="9" t="str">
        <f t="shared" si="293"/>
        <v>Puno</v>
      </c>
      <c r="D2640" s="9" t="str">
        <f t="shared" si="294"/>
        <v>No Reporta</v>
      </c>
      <c r="E2640" s="9" t="str">
        <f t="shared" si="295"/>
        <v>No Reporta</v>
      </c>
      <c r="F2640" s="194" t="str">
        <f>+'Información ELECTRO PUNO'!E2620</f>
        <v>MT</v>
      </c>
      <c r="G2640" s="194">
        <f>+'Información ELECTRO PUNO'!G2620</f>
        <v>13</v>
      </c>
      <c r="H2640" s="9" t="str">
        <f t="shared" si="296"/>
        <v>Poste</v>
      </c>
      <c r="I2640" s="194" t="str">
        <f>+'Información ELECTRO PUNO'!F2620</f>
        <v>Concreto Armado C</v>
      </c>
      <c r="J2640" s="194" t="str">
        <f>+'Información ELECTRO PUNO'!B2620</f>
        <v>PPC20</v>
      </c>
      <c r="K2640" s="9" t="str">
        <f t="shared" si="298"/>
        <v>POSTE DE CONCRETO ARMADO DE 13/400/150/345</v>
      </c>
      <c r="L2640" s="139">
        <f t="shared" si="299"/>
        <v>0.54</v>
      </c>
    </row>
    <row r="2641" spans="1:12" x14ac:dyDescent="0.25">
      <c r="A2641" s="193">
        <f>+'Información ELECTRO PUNO'!A2621</f>
        <v>2620</v>
      </c>
      <c r="B2641" s="26" t="str">
        <f t="shared" si="297"/>
        <v>SICODI</v>
      </c>
      <c r="C2641" s="9" t="str">
        <f t="shared" si="293"/>
        <v>Puno</v>
      </c>
      <c r="D2641" s="9" t="str">
        <f t="shared" si="294"/>
        <v>No Reporta</v>
      </c>
      <c r="E2641" s="9" t="str">
        <f t="shared" si="295"/>
        <v>No Reporta</v>
      </c>
      <c r="F2641" s="194" t="str">
        <f>+'Información ELECTRO PUNO'!E2621</f>
        <v>MT</v>
      </c>
      <c r="G2641" s="194">
        <f>+'Información ELECTRO PUNO'!G2621</f>
        <v>13</v>
      </c>
      <c r="H2641" s="9" t="str">
        <f t="shared" si="296"/>
        <v>Poste</v>
      </c>
      <c r="I2641" s="194" t="str">
        <f>+'Información ELECTRO PUNO'!F2621</f>
        <v>Concreto Armado C</v>
      </c>
      <c r="J2641" s="194" t="str">
        <f>+'Información ELECTRO PUNO'!B2621</f>
        <v>PPC20</v>
      </c>
      <c r="K2641" s="9" t="str">
        <f t="shared" si="298"/>
        <v>POSTE DE CONCRETO ARMADO DE 13/400/150/345</v>
      </c>
      <c r="L2641" s="139">
        <f t="shared" si="299"/>
        <v>0.54</v>
      </c>
    </row>
    <row r="2642" spans="1:12" x14ac:dyDescent="0.25">
      <c r="A2642" s="193">
        <f>+'Información ELECTRO PUNO'!A2622</f>
        <v>2621</v>
      </c>
      <c r="B2642" s="26" t="str">
        <f t="shared" si="297"/>
        <v>SICODI</v>
      </c>
      <c r="C2642" s="9" t="str">
        <f t="shared" si="293"/>
        <v>Puno</v>
      </c>
      <c r="D2642" s="9" t="str">
        <f t="shared" si="294"/>
        <v>No Reporta</v>
      </c>
      <c r="E2642" s="9" t="str">
        <f t="shared" si="295"/>
        <v>No Reporta</v>
      </c>
      <c r="F2642" s="194" t="str">
        <f>+'Información ELECTRO PUNO'!E2622</f>
        <v>MT</v>
      </c>
      <c r="G2642" s="194">
        <f>+'Información ELECTRO PUNO'!G2622</f>
        <v>13</v>
      </c>
      <c r="H2642" s="9" t="str">
        <f t="shared" si="296"/>
        <v>Poste</v>
      </c>
      <c r="I2642" s="194" t="str">
        <f>+'Información ELECTRO PUNO'!F2622</f>
        <v>Concreto Armado C</v>
      </c>
      <c r="J2642" s="194" t="str">
        <f>+'Información ELECTRO PUNO'!B2622</f>
        <v>PPC20</v>
      </c>
      <c r="K2642" s="9" t="str">
        <f t="shared" si="298"/>
        <v>POSTE DE CONCRETO ARMADO DE 13/400/150/345</v>
      </c>
      <c r="L2642" s="139">
        <f t="shared" si="299"/>
        <v>0.54</v>
      </c>
    </row>
    <row r="2643" spans="1:12" x14ac:dyDescent="0.25">
      <c r="A2643" s="193">
        <f>+'Información ELECTRO PUNO'!A2623</f>
        <v>2622</v>
      </c>
      <c r="B2643" s="26" t="str">
        <f t="shared" si="297"/>
        <v>SICODI</v>
      </c>
      <c r="C2643" s="9" t="str">
        <f t="shared" si="293"/>
        <v>Puno</v>
      </c>
      <c r="D2643" s="9" t="str">
        <f t="shared" si="294"/>
        <v>No Reporta</v>
      </c>
      <c r="E2643" s="9" t="str">
        <f t="shared" si="295"/>
        <v>No Reporta</v>
      </c>
      <c r="F2643" s="194" t="str">
        <f>+'Información ELECTRO PUNO'!E2623</f>
        <v>MT</v>
      </c>
      <c r="G2643" s="194">
        <f>+'Información ELECTRO PUNO'!G2623</f>
        <v>13</v>
      </c>
      <c r="H2643" s="9" t="str">
        <f t="shared" si="296"/>
        <v>Poste</v>
      </c>
      <c r="I2643" s="194" t="str">
        <f>+'Información ELECTRO PUNO'!F2623</f>
        <v>Concreto Armado C</v>
      </c>
      <c r="J2643" s="194" t="str">
        <f>+'Información ELECTRO PUNO'!B2623</f>
        <v>PPC20</v>
      </c>
      <c r="K2643" s="9" t="str">
        <f t="shared" si="298"/>
        <v>POSTE DE CONCRETO ARMADO DE 13/400/150/345</v>
      </c>
      <c r="L2643" s="139">
        <f t="shared" si="299"/>
        <v>0.54</v>
      </c>
    </row>
    <row r="2644" spans="1:12" x14ac:dyDescent="0.25">
      <c r="A2644" s="193">
        <f>+'Información ELECTRO PUNO'!A2624</f>
        <v>2623</v>
      </c>
      <c r="B2644" s="26" t="str">
        <f t="shared" si="297"/>
        <v>SICODI</v>
      </c>
      <c r="C2644" s="9" t="str">
        <f t="shared" si="293"/>
        <v>Puno</v>
      </c>
      <c r="D2644" s="9" t="str">
        <f t="shared" si="294"/>
        <v>No Reporta</v>
      </c>
      <c r="E2644" s="9" t="str">
        <f t="shared" si="295"/>
        <v>No Reporta</v>
      </c>
      <c r="F2644" s="194" t="str">
        <f>+'Información ELECTRO PUNO'!E2624</f>
        <v>MT</v>
      </c>
      <c r="G2644" s="194">
        <f>+'Información ELECTRO PUNO'!G2624</f>
        <v>13</v>
      </c>
      <c r="H2644" s="9" t="str">
        <f t="shared" si="296"/>
        <v>Poste</v>
      </c>
      <c r="I2644" s="194" t="str">
        <f>+'Información ELECTRO PUNO'!F2624</f>
        <v>Concreto Armado C</v>
      </c>
      <c r="J2644" s="194" t="str">
        <f>+'Información ELECTRO PUNO'!B2624</f>
        <v>PPC20</v>
      </c>
      <c r="K2644" s="9" t="str">
        <f t="shared" si="298"/>
        <v>POSTE DE CONCRETO ARMADO DE 13/400/150/345</v>
      </c>
      <c r="L2644" s="139">
        <f t="shared" si="299"/>
        <v>0.54</v>
      </c>
    </row>
    <row r="2645" spans="1:12" x14ac:dyDescent="0.25">
      <c r="A2645" s="193">
        <f>+'Información ELECTRO PUNO'!A2625</f>
        <v>2624</v>
      </c>
      <c r="B2645" s="26" t="str">
        <f t="shared" si="297"/>
        <v>SICODI</v>
      </c>
      <c r="C2645" s="9" t="str">
        <f t="shared" si="293"/>
        <v>Puno</v>
      </c>
      <c r="D2645" s="9" t="str">
        <f t="shared" si="294"/>
        <v>No Reporta</v>
      </c>
      <c r="E2645" s="9" t="str">
        <f t="shared" si="295"/>
        <v>No Reporta</v>
      </c>
      <c r="F2645" s="194" t="str">
        <f>+'Información ELECTRO PUNO'!E2625</f>
        <v>MT</v>
      </c>
      <c r="G2645" s="194">
        <f>+'Información ELECTRO PUNO'!G2625</f>
        <v>13</v>
      </c>
      <c r="H2645" s="9" t="str">
        <f t="shared" si="296"/>
        <v>Poste</v>
      </c>
      <c r="I2645" s="194" t="str">
        <f>+'Información ELECTRO PUNO'!F2625</f>
        <v>Concreto Armado C</v>
      </c>
      <c r="J2645" s="194" t="str">
        <f>+'Información ELECTRO PUNO'!B2625</f>
        <v>PPC20</v>
      </c>
      <c r="K2645" s="9" t="str">
        <f t="shared" si="298"/>
        <v>POSTE DE CONCRETO ARMADO DE 13/400/150/345</v>
      </c>
      <c r="L2645" s="139">
        <f t="shared" si="299"/>
        <v>0.54</v>
      </c>
    </row>
    <row r="2646" spans="1:12" x14ac:dyDescent="0.25">
      <c r="A2646" s="193">
        <f>+'Información ELECTRO PUNO'!A2626</f>
        <v>2625</v>
      </c>
      <c r="B2646" s="26" t="str">
        <f t="shared" si="297"/>
        <v>SICODI</v>
      </c>
      <c r="C2646" s="9" t="str">
        <f t="shared" ref="C2646:C2709" si="300">+$C$10</f>
        <v>Puno</v>
      </c>
      <c r="D2646" s="9" t="str">
        <f t="shared" ref="D2646:D2709" si="301">+$D$10</f>
        <v>No Reporta</v>
      </c>
      <c r="E2646" s="9" t="str">
        <f t="shared" ref="E2646:E2709" si="302">+$E$10</f>
        <v>No Reporta</v>
      </c>
      <c r="F2646" s="194" t="str">
        <f>+'Información ELECTRO PUNO'!E2626</f>
        <v>MT</v>
      </c>
      <c r="G2646" s="194">
        <f>+'Información ELECTRO PUNO'!G2626</f>
        <v>13</v>
      </c>
      <c r="H2646" s="9" t="str">
        <f t="shared" ref="H2646:H2709" si="303">+$H$10</f>
        <v>Poste</v>
      </c>
      <c r="I2646" s="194" t="str">
        <f>+'Información ELECTRO PUNO'!F2626</f>
        <v>Concreto Armado C</v>
      </c>
      <c r="J2646" s="194" t="str">
        <f>+'Información ELECTRO PUNO'!B2626</f>
        <v>PPC20</v>
      </c>
      <c r="K2646" s="9" t="str">
        <f t="shared" si="298"/>
        <v>POSTE DE CONCRETO ARMADO DE 13/400/150/345</v>
      </c>
      <c r="L2646" s="139">
        <f t="shared" si="299"/>
        <v>0.54</v>
      </c>
    </row>
    <row r="2647" spans="1:12" x14ac:dyDescent="0.25">
      <c r="A2647" s="193">
        <f>+'Información ELECTRO PUNO'!A2627</f>
        <v>2626</v>
      </c>
      <c r="B2647" s="26" t="str">
        <f t="shared" ref="B2647:B2710" si="304">+INDEX($B$8:$B$16,MATCH(J2647,$J$8:$J$16,0))</f>
        <v>SICODI</v>
      </c>
      <c r="C2647" s="9" t="str">
        <f t="shared" si="300"/>
        <v>Puno</v>
      </c>
      <c r="D2647" s="9" t="str">
        <f t="shared" si="301"/>
        <v>No Reporta</v>
      </c>
      <c r="E2647" s="9" t="str">
        <f t="shared" si="302"/>
        <v>No Reporta</v>
      </c>
      <c r="F2647" s="194" t="str">
        <f>+'Información ELECTRO PUNO'!E2627</f>
        <v>MT</v>
      </c>
      <c r="G2647" s="194">
        <f>+'Información ELECTRO PUNO'!G2627</f>
        <v>13</v>
      </c>
      <c r="H2647" s="9" t="str">
        <f t="shared" si="303"/>
        <v>Poste</v>
      </c>
      <c r="I2647" s="194" t="str">
        <f>+'Información ELECTRO PUNO'!F2627</f>
        <v>Concreto Armado C</v>
      </c>
      <c r="J2647" s="194" t="str">
        <f>+'Información ELECTRO PUNO'!B2627</f>
        <v>PPC20</v>
      </c>
      <c r="K2647" s="9" t="str">
        <f t="shared" ref="K2647:K2710" si="305">+VLOOKUP(J2647,$J$8:$K$16,2,FALSE)</f>
        <v>POSTE DE CONCRETO ARMADO DE 13/400/150/345</v>
      </c>
      <c r="L2647" s="139">
        <f t="shared" ref="L2647:L2710" si="306">+VLOOKUP(J2647,$J$8:$U$16,12,FALSE)</f>
        <v>0.54</v>
      </c>
    </row>
    <row r="2648" spans="1:12" x14ac:dyDescent="0.25">
      <c r="A2648" s="193">
        <f>+'Información ELECTRO PUNO'!A2628</f>
        <v>2627</v>
      </c>
      <c r="B2648" s="26" t="str">
        <f t="shared" si="304"/>
        <v>SICODI</v>
      </c>
      <c r="C2648" s="9" t="str">
        <f t="shared" si="300"/>
        <v>Puno</v>
      </c>
      <c r="D2648" s="9" t="str">
        <f t="shared" si="301"/>
        <v>No Reporta</v>
      </c>
      <c r="E2648" s="9" t="str">
        <f t="shared" si="302"/>
        <v>No Reporta</v>
      </c>
      <c r="F2648" s="194" t="str">
        <f>+'Información ELECTRO PUNO'!E2628</f>
        <v>MT</v>
      </c>
      <c r="G2648" s="194">
        <f>+'Información ELECTRO PUNO'!G2628</f>
        <v>13</v>
      </c>
      <c r="H2648" s="9" t="str">
        <f t="shared" si="303"/>
        <v>Poste</v>
      </c>
      <c r="I2648" s="194" t="str">
        <f>+'Información ELECTRO PUNO'!F2628</f>
        <v>Concreto Armado C</v>
      </c>
      <c r="J2648" s="194" t="str">
        <f>+'Información ELECTRO PUNO'!B2628</f>
        <v>PPC20</v>
      </c>
      <c r="K2648" s="9" t="str">
        <f t="shared" si="305"/>
        <v>POSTE DE CONCRETO ARMADO DE 13/400/150/345</v>
      </c>
      <c r="L2648" s="139">
        <f t="shared" si="306"/>
        <v>0.54</v>
      </c>
    </row>
    <row r="2649" spans="1:12" x14ac:dyDescent="0.25">
      <c r="A2649" s="193">
        <f>+'Información ELECTRO PUNO'!A2629</f>
        <v>2628</v>
      </c>
      <c r="B2649" s="26" t="str">
        <f t="shared" si="304"/>
        <v>SICODI</v>
      </c>
      <c r="C2649" s="9" t="str">
        <f t="shared" si="300"/>
        <v>Puno</v>
      </c>
      <c r="D2649" s="9" t="str">
        <f t="shared" si="301"/>
        <v>No Reporta</v>
      </c>
      <c r="E2649" s="9" t="str">
        <f t="shared" si="302"/>
        <v>No Reporta</v>
      </c>
      <c r="F2649" s="194" t="str">
        <f>+'Información ELECTRO PUNO'!E2629</f>
        <v>MT</v>
      </c>
      <c r="G2649" s="194">
        <f>+'Información ELECTRO PUNO'!G2629</f>
        <v>13</v>
      </c>
      <c r="H2649" s="9" t="str">
        <f t="shared" si="303"/>
        <v>Poste</v>
      </c>
      <c r="I2649" s="194" t="str">
        <f>+'Información ELECTRO PUNO'!F2629</f>
        <v>Concreto Armado C</v>
      </c>
      <c r="J2649" s="194" t="str">
        <f>+'Información ELECTRO PUNO'!B2629</f>
        <v>PPC20</v>
      </c>
      <c r="K2649" s="9" t="str">
        <f t="shared" si="305"/>
        <v>POSTE DE CONCRETO ARMADO DE 13/400/150/345</v>
      </c>
      <c r="L2649" s="139">
        <f t="shared" si="306"/>
        <v>0.54</v>
      </c>
    </row>
    <row r="2650" spans="1:12" x14ac:dyDescent="0.25">
      <c r="A2650" s="193">
        <f>+'Información ELECTRO PUNO'!A2630</f>
        <v>2629</v>
      </c>
      <c r="B2650" s="26" t="str">
        <f t="shared" si="304"/>
        <v>SICODI</v>
      </c>
      <c r="C2650" s="9" t="str">
        <f t="shared" si="300"/>
        <v>Puno</v>
      </c>
      <c r="D2650" s="9" t="str">
        <f t="shared" si="301"/>
        <v>No Reporta</v>
      </c>
      <c r="E2650" s="9" t="str">
        <f t="shared" si="302"/>
        <v>No Reporta</v>
      </c>
      <c r="F2650" s="194" t="str">
        <f>+'Información ELECTRO PUNO'!E2630</f>
        <v>MT</v>
      </c>
      <c r="G2650" s="194">
        <f>+'Información ELECTRO PUNO'!G2630</f>
        <v>13</v>
      </c>
      <c r="H2650" s="9" t="str">
        <f t="shared" si="303"/>
        <v>Poste</v>
      </c>
      <c r="I2650" s="194" t="str">
        <f>+'Información ELECTRO PUNO'!F2630</f>
        <v>Concreto Armado C</v>
      </c>
      <c r="J2650" s="194" t="str">
        <f>+'Información ELECTRO PUNO'!B2630</f>
        <v>PPC20</v>
      </c>
      <c r="K2650" s="9" t="str">
        <f t="shared" si="305"/>
        <v>POSTE DE CONCRETO ARMADO DE 13/400/150/345</v>
      </c>
      <c r="L2650" s="139">
        <f t="shared" si="306"/>
        <v>0.54</v>
      </c>
    </row>
    <row r="2651" spans="1:12" x14ac:dyDescent="0.25">
      <c r="A2651" s="193">
        <f>+'Información ELECTRO PUNO'!A2631</f>
        <v>2630</v>
      </c>
      <c r="B2651" s="26" t="str">
        <f t="shared" si="304"/>
        <v>SICODI</v>
      </c>
      <c r="C2651" s="9" t="str">
        <f t="shared" si="300"/>
        <v>Puno</v>
      </c>
      <c r="D2651" s="9" t="str">
        <f t="shared" si="301"/>
        <v>No Reporta</v>
      </c>
      <c r="E2651" s="9" t="str">
        <f t="shared" si="302"/>
        <v>No Reporta</v>
      </c>
      <c r="F2651" s="194" t="str">
        <f>+'Información ELECTRO PUNO'!E2631</f>
        <v>MT</v>
      </c>
      <c r="G2651" s="194">
        <f>+'Información ELECTRO PUNO'!G2631</f>
        <v>13</v>
      </c>
      <c r="H2651" s="9" t="str">
        <f t="shared" si="303"/>
        <v>Poste</v>
      </c>
      <c r="I2651" s="194" t="str">
        <f>+'Información ELECTRO PUNO'!F2631</f>
        <v>Concreto Armado C</v>
      </c>
      <c r="J2651" s="194" t="str">
        <f>+'Información ELECTRO PUNO'!B2631</f>
        <v>PPC20</v>
      </c>
      <c r="K2651" s="9" t="str">
        <f t="shared" si="305"/>
        <v>POSTE DE CONCRETO ARMADO DE 13/400/150/345</v>
      </c>
      <c r="L2651" s="139">
        <f t="shared" si="306"/>
        <v>0.54</v>
      </c>
    </row>
    <row r="2652" spans="1:12" x14ac:dyDescent="0.25">
      <c r="A2652" s="193">
        <f>+'Información ELECTRO PUNO'!A2632</f>
        <v>2631</v>
      </c>
      <c r="B2652" s="26" t="str">
        <f t="shared" si="304"/>
        <v>SICODI</v>
      </c>
      <c r="C2652" s="9" t="str">
        <f t="shared" si="300"/>
        <v>Puno</v>
      </c>
      <c r="D2652" s="9" t="str">
        <f t="shared" si="301"/>
        <v>No Reporta</v>
      </c>
      <c r="E2652" s="9" t="str">
        <f t="shared" si="302"/>
        <v>No Reporta</v>
      </c>
      <c r="F2652" s="194" t="str">
        <f>+'Información ELECTRO PUNO'!E2632</f>
        <v>MT</v>
      </c>
      <c r="G2652" s="194">
        <f>+'Información ELECTRO PUNO'!G2632</f>
        <v>13</v>
      </c>
      <c r="H2652" s="9" t="str">
        <f t="shared" si="303"/>
        <v>Poste</v>
      </c>
      <c r="I2652" s="194" t="str">
        <f>+'Información ELECTRO PUNO'!F2632</f>
        <v>Concreto Armado C</v>
      </c>
      <c r="J2652" s="194" t="str">
        <f>+'Información ELECTRO PUNO'!B2632</f>
        <v>PPC20</v>
      </c>
      <c r="K2652" s="9" t="str">
        <f t="shared" si="305"/>
        <v>POSTE DE CONCRETO ARMADO DE 13/400/150/345</v>
      </c>
      <c r="L2652" s="139">
        <f t="shared" si="306"/>
        <v>0.54</v>
      </c>
    </row>
    <row r="2653" spans="1:12" x14ac:dyDescent="0.25">
      <c r="A2653" s="193">
        <f>+'Información ELECTRO PUNO'!A2633</f>
        <v>2632</v>
      </c>
      <c r="B2653" s="26" t="str">
        <f t="shared" si="304"/>
        <v>SICODI</v>
      </c>
      <c r="C2653" s="9" t="str">
        <f t="shared" si="300"/>
        <v>Puno</v>
      </c>
      <c r="D2653" s="9" t="str">
        <f t="shared" si="301"/>
        <v>No Reporta</v>
      </c>
      <c r="E2653" s="9" t="str">
        <f t="shared" si="302"/>
        <v>No Reporta</v>
      </c>
      <c r="F2653" s="194" t="str">
        <f>+'Información ELECTRO PUNO'!E2633</f>
        <v>MT</v>
      </c>
      <c r="G2653" s="194">
        <f>+'Información ELECTRO PUNO'!G2633</f>
        <v>13</v>
      </c>
      <c r="H2653" s="9" t="str">
        <f t="shared" si="303"/>
        <v>Poste</v>
      </c>
      <c r="I2653" s="194" t="str">
        <f>+'Información ELECTRO PUNO'!F2633</f>
        <v>Concreto Armado C</v>
      </c>
      <c r="J2653" s="194" t="str">
        <f>+'Información ELECTRO PUNO'!B2633</f>
        <v>PPC20</v>
      </c>
      <c r="K2653" s="9" t="str">
        <f t="shared" si="305"/>
        <v>POSTE DE CONCRETO ARMADO DE 13/400/150/345</v>
      </c>
      <c r="L2653" s="139">
        <f t="shared" si="306"/>
        <v>0.54</v>
      </c>
    </row>
    <row r="2654" spans="1:12" x14ac:dyDescent="0.25">
      <c r="A2654" s="193">
        <f>+'Información ELECTRO PUNO'!A2634</f>
        <v>2633</v>
      </c>
      <c r="B2654" s="26" t="str">
        <f t="shared" si="304"/>
        <v>SICODI</v>
      </c>
      <c r="C2654" s="9" t="str">
        <f t="shared" si="300"/>
        <v>Puno</v>
      </c>
      <c r="D2654" s="9" t="str">
        <f t="shared" si="301"/>
        <v>No Reporta</v>
      </c>
      <c r="E2654" s="9" t="str">
        <f t="shared" si="302"/>
        <v>No Reporta</v>
      </c>
      <c r="F2654" s="194" t="str">
        <f>+'Información ELECTRO PUNO'!E2634</f>
        <v>MT</v>
      </c>
      <c r="G2654" s="194">
        <f>+'Información ELECTRO PUNO'!G2634</f>
        <v>13</v>
      </c>
      <c r="H2654" s="9" t="str">
        <f t="shared" si="303"/>
        <v>Poste</v>
      </c>
      <c r="I2654" s="194" t="str">
        <f>+'Información ELECTRO PUNO'!F2634</f>
        <v>Concreto Armado C</v>
      </c>
      <c r="J2654" s="194" t="str">
        <f>+'Información ELECTRO PUNO'!B2634</f>
        <v>PPC20</v>
      </c>
      <c r="K2654" s="9" t="str">
        <f t="shared" si="305"/>
        <v>POSTE DE CONCRETO ARMADO DE 13/400/150/345</v>
      </c>
      <c r="L2654" s="139">
        <f t="shared" si="306"/>
        <v>0.54</v>
      </c>
    </row>
    <row r="2655" spans="1:12" x14ac:dyDescent="0.25">
      <c r="A2655" s="193">
        <f>+'Información ELECTRO PUNO'!A2635</f>
        <v>2634</v>
      </c>
      <c r="B2655" s="26" t="str">
        <f t="shared" si="304"/>
        <v>SICODI</v>
      </c>
      <c r="C2655" s="9" t="str">
        <f t="shared" si="300"/>
        <v>Puno</v>
      </c>
      <c r="D2655" s="9" t="str">
        <f t="shared" si="301"/>
        <v>No Reporta</v>
      </c>
      <c r="E2655" s="9" t="str">
        <f t="shared" si="302"/>
        <v>No Reporta</v>
      </c>
      <c r="F2655" s="194" t="str">
        <f>+'Información ELECTRO PUNO'!E2635</f>
        <v>MT</v>
      </c>
      <c r="G2655" s="194">
        <f>+'Información ELECTRO PUNO'!G2635</f>
        <v>13</v>
      </c>
      <c r="H2655" s="9" t="str">
        <f t="shared" si="303"/>
        <v>Poste</v>
      </c>
      <c r="I2655" s="194" t="str">
        <f>+'Información ELECTRO PUNO'!F2635</f>
        <v>Concreto Armado C</v>
      </c>
      <c r="J2655" s="194" t="str">
        <f>+'Información ELECTRO PUNO'!B2635</f>
        <v>PPC20</v>
      </c>
      <c r="K2655" s="9" t="str">
        <f t="shared" si="305"/>
        <v>POSTE DE CONCRETO ARMADO DE 13/400/150/345</v>
      </c>
      <c r="L2655" s="139">
        <f t="shared" si="306"/>
        <v>0.54</v>
      </c>
    </row>
    <row r="2656" spans="1:12" x14ac:dyDescent="0.25">
      <c r="A2656" s="193">
        <f>+'Información ELECTRO PUNO'!A2636</f>
        <v>2635</v>
      </c>
      <c r="B2656" s="26" t="str">
        <f t="shared" si="304"/>
        <v>SICODI</v>
      </c>
      <c r="C2656" s="9" t="str">
        <f t="shared" si="300"/>
        <v>Puno</v>
      </c>
      <c r="D2656" s="9" t="str">
        <f t="shared" si="301"/>
        <v>No Reporta</v>
      </c>
      <c r="E2656" s="9" t="str">
        <f t="shared" si="302"/>
        <v>No Reporta</v>
      </c>
      <c r="F2656" s="194" t="str">
        <f>+'Información ELECTRO PUNO'!E2636</f>
        <v>MT</v>
      </c>
      <c r="G2656" s="194">
        <f>+'Información ELECTRO PUNO'!G2636</f>
        <v>13</v>
      </c>
      <c r="H2656" s="9" t="str">
        <f t="shared" si="303"/>
        <v>Poste</v>
      </c>
      <c r="I2656" s="194" t="str">
        <f>+'Información ELECTRO PUNO'!F2636</f>
        <v>Concreto Armado C</v>
      </c>
      <c r="J2656" s="194" t="str">
        <f>+'Información ELECTRO PUNO'!B2636</f>
        <v>PPC20</v>
      </c>
      <c r="K2656" s="9" t="str">
        <f t="shared" si="305"/>
        <v>POSTE DE CONCRETO ARMADO DE 13/400/150/345</v>
      </c>
      <c r="L2656" s="139">
        <f t="shared" si="306"/>
        <v>0.54</v>
      </c>
    </row>
    <row r="2657" spans="1:12" x14ac:dyDescent="0.25">
      <c r="A2657" s="193">
        <f>+'Información ELECTRO PUNO'!A2637</f>
        <v>2636</v>
      </c>
      <c r="B2657" s="26" t="str">
        <f t="shared" si="304"/>
        <v>SICODI</v>
      </c>
      <c r="C2657" s="9" t="str">
        <f t="shared" si="300"/>
        <v>Puno</v>
      </c>
      <c r="D2657" s="9" t="str">
        <f t="shared" si="301"/>
        <v>No Reporta</v>
      </c>
      <c r="E2657" s="9" t="str">
        <f t="shared" si="302"/>
        <v>No Reporta</v>
      </c>
      <c r="F2657" s="194" t="str">
        <f>+'Información ELECTRO PUNO'!E2637</f>
        <v>BT</v>
      </c>
      <c r="G2657" s="194">
        <f>+'Información ELECTRO PUNO'!G2637</f>
        <v>8</v>
      </c>
      <c r="H2657" s="9" t="str">
        <f t="shared" si="303"/>
        <v>Poste</v>
      </c>
      <c r="I2657" s="194" t="str">
        <f>+'Información ELECTRO PUNO'!F2637</f>
        <v>Concreto Armado</v>
      </c>
      <c r="J2657" s="194" t="str">
        <f>+'Información ELECTRO PUNO'!B2637</f>
        <v>PPC06</v>
      </c>
      <c r="K2657" s="9" t="str">
        <f t="shared" si="305"/>
        <v>POSTE DE CONCRETO ARMADO DE  8/300/120/240</v>
      </c>
      <c r="L2657" s="139">
        <f t="shared" si="306"/>
        <v>0.14000000000000001</v>
      </c>
    </row>
    <row r="2658" spans="1:12" x14ac:dyDescent="0.25">
      <c r="A2658" s="193">
        <f>+'Información ELECTRO PUNO'!A2638</f>
        <v>2637</v>
      </c>
      <c r="B2658" s="26" t="str">
        <f t="shared" si="304"/>
        <v>SICODI</v>
      </c>
      <c r="C2658" s="9" t="str">
        <f t="shared" si="300"/>
        <v>Puno</v>
      </c>
      <c r="D2658" s="9" t="str">
        <f t="shared" si="301"/>
        <v>No Reporta</v>
      </c>
      <c r="E2658" s="9" t="str">
        <f t="shared" si="302"/>
        <v>No Reporta</v>
      </c>
      <c r="F2658" s="194" t="str">
        <f>+'Información ELECTRO PUNO'!E2638</f>
        <v>BT</v>
      </c>
      <c r="G2658" s="194">
        <f>+'Información ELECTRO PUNO'!G2638</f>
        <v>8</v>
      </c>
      <c r="H2658" s="9" t="str">
        <f t="shared" si="303"/>
        <v>Poste</v>
      </c>
      <c r="I2658" s="194" t="str">
        <f>+'Información ELECTRO PUNO'!F2638</f>
        <v>Concreto Armado</v>
      </c>
      <c r="J2658" s="194" t="str">
        <f>+'Información ELECTRO PUNO'!B2638</f>
        <v>PPC06</v>
      </c>
      <c r="K2658" s="9" t="str">
        <f t="shared" si="305"/>
        <v>POSTE DE CONCRETO ARMADO DE  8/300/120/240</v>
      </c>
      <c r="L2658" s="139">
        <f t="shared" si="306"/>
        <v>0.14000000000000001</v>
      </c>
    </row>
    <row r="2659" spans="1:12" x14ac:dyDescent="0.25">
      <c r="A2659" s="193">
        <f>+'Información ELECTRO PUNO'!A2639</f>
        <v>2638</v>
      </c>
      <c r="B2659" s="26" t="str">
        <f t="shared" si="304"/>
        <v>SICODI</v>
      </c>
      <c r="C2659" s="9" t="str">
        <f t="shared" si="300"/>
        <v>Puno</v>
      </c>
      <c r="D2659" s="9" t="str">
        <f t="shared" si="301"/>
        <v>No Reporta</v>
      </c>
      <c r="E2659" s="9" t="str">
        <f t="shared" si="302"/>
        <v>No Reporta</v>
      </c>
      <c r="F2659" s="194" t="str">
        <f>+'Información ELECTRO PUNO'!E2639</f>
        <v>BT</v>
      </c>
      <c r="G2659" s="194">
        <f>+'Información ELECTRO PUNO'!G2639</f>
        <v>8</v>
      </c>
      <c r="H2659" s="9" t="str">
        <f t="shared" si="303"/>
        <v>Poste</v>
      </c>
      <c r="I2659" s="194" t="str">
        <f>+'Información ELECTRO PUNO'!F2639</f>
        <v>Concreto Armado</v>
      </c>
      <c r="J2659" s="194" t="str">
        <f>+'Información ELECTRO PUNO'!B2639</f>
        <v>PPC06</v>
      </c>
      <c r="K2659" s="9" t="str">
        <f t="shared" si="305"/>
        <v>POSTE DE CONCRETO ARMADO DE  8/300/120/240</v>
      </c>
      <c r="L2659" s="139">
        <f t="shared" si="306"/>
        <v>0.14000000000000001</v>
      </c>
    </row>
    <row r="2660" spans="1:12" x14ac:dyDescent="0.25">
      <c r="A2660" s="193">
        <f>+'Información ELECTRO PUNO'!A2640</f>
        <v>2639</v>
      </c>
      <c r="B2660" s="26" t="str">
        <f t="shared" si="304"/>
        <v>SICODI</v>
      </c>
      <c r="C2660" s="9" t="str">
        <f t="shared" si="300"/>
        <v>Puno</v>
      </c>
      <c r="D2660" s="9" t="str">
        <f t="shared" si="301"/>
        <v>No Reporta</v>
      </c>
      <c r="E2660" s="9" t="str">
        <f t="shared" si="302"/>
        <v>No Reporta</v>
      </c>
      <c r="F2660" s="194" t="str">
        <f>+'Información ELECTRO PUNO'!E2640</f>
        <v>MT</v>
      </c>
      <c r="G2660" s="194">
        <f>+'Información ELECTRO PUNO'!G2640</f>
        <v>13</v>
      </c>
      <c r="H2660" s="9" t="str">
        <f t="shared" si="303"/>
        <v>Poste</v>
      </c>
      <c r="I2660" s="194" t="str">
        <f>+'Información ELECTRO PUNO'!F2640</f>
        <v>Concreto Armado C</v>
      </c>
      <c r="J2660" s="194" t="str">
        <f>+'Información ELECTRO PUNO'!B2640</f>
        <v>PPC20</v>
      </c>
      <c r="K2660" s="9" t="str">
        <f t="shared" si="305"/>
        <v>POSTE DE CONCRETO ARMADO DE 13/400/150/345</v>
      </c>
      <c r="L2660" s="139">
        <f t="shared" si="306"/>
        <v>0.54</v>
      </c>
    </row>
    <row r="2661" spans="1:12" x14ac:dyDescent="0.25">
      <c r="A2661" s="193">
        <f>+'Información ELECTRO PUNO'!A2641</f>
        <v>2640</v>
      </c>
      <c r="B2661" s="26" t="str">
        <f t="shared" si="304"/>
        <v>SICODI</v>
      </c>
      <c r="C2661" s="9" t="str">
        <f t="shared" si="300"/>
        <v>Puno</v>
      </c>
      <c r="D2661" s="9" t="str">
        <f t="shared" si="301"/>
        <v>No Reporta</v>
      </c>
      <c r="E2661" s="9" t="str">
        <f t="shared" si="302"/>
        <v>No Reporta</v>
      </c>
      <c r="F2661" s="194" t="str">
        <f>+'Información ELECTRO PUNO'!E2641</f>
        <v>BT</v>
      </c>
      <c r="G2661" s="194">
        <f>+'Información ELECTRO PUNO'!G2641</f>
        <v>8</v>
      </c>
      <c r="H2661" s="9" t="str">
        <f t="shared" si="303"/>
        <v>Poste</v>
      </c>
      <c r="I2661" s="194" t="str">
        <f>+'Información ELECTRO PUNO'!F2641</f>
        <v>Concreto Armado</v>
      </c>
      <c r="J2661" s="194" t="str">
        <f>+'Información ELECTRO PUNO'!B2641</f>
        <v>PPC06</v>
      </c>
      <c r="K2661" s="9" t="str">
        <f t="shared" si="305"/>
        <v>POSTE DE CONCRETO ARMADO DE  8/300/120/240</v>
      </c>
      <c r="L2661" s="139">
        <f t="shared" si="306"/>
        <v>0.14000000000000001</v>
      </c>
    </row>
    <row r="2662" spans="1:12" x14ac:dyDescent="0.25">
      <c r="A2662" s="193">
        <f>+'Información ELECTRO PUNO'!A2642</f>
        <v>2641</v>
      </c>
      <c r="B2662" s="26" t="str">
        <f t="shared" si="304"/>
        <v>SICODI</v>
      </c>
      <c r="C2662" s="9" t="str">
        <f t="shared" si="300"/>
        <v>Puno</v>
      </c>
      <c r="D2662" s="9" t="str">
        <f t="shared" si="301"/>
        <v>No Reporta</v>
      </c>
      <c r="E2662" s="9" t="str">
        <f t="shared" si="302"/>
        <v>No Reporta</v>
      </c>
      <c r="F2662" s="194" t="str">
        <f>+'Información ELECTRO PUNO'!E2642</f>
        <v>BT</v>
      </c>
      <c r="G2662" s="194">
        <f>+'Información ELECTRO PUNO'!G2642</f>
        <v>8</v>
      </c>
      <c r="H2662" s="9" t="str">
        <f t="shared" si="303"/>
        <v>Poste</v>
      </c>
      <c r="I2662" s="194" t="str">
        <f>+'Información ELECTRO PUNO'!F2642</f>
        <v>Concreto Armado</v>
      </c>
      <c r="J2662" s="194" t="str">
        <f>+'Información ELECTRO PUNO'!B2642</f>
        <v>PPC06</v>
      </c>
      <c r="K2662" s="9" t="str">
        <f t="shared" si="305"/>
        <v>POSTE DE CONCRETO ARMADO DE  8/300/120/240</v>
      </c>
      <c r="L2662" s="139">
        <f t="shared" si="306"/>
        <v>0.14000000000000001</v>
      </c>
    </row>
    <row r="2663" spans="1:12" x14ac:dyDescent="0.25">
      <c r="A2663" s="193">
        <f>+'Información ELECTRO PUNO'!A2643</f>
        <v>2642</v>
      </c>
      <c r="B2663" s="26" t="str">
        <f t="shared" si="304"/>
        <v>SICODI</v>
      </c>
      <c r="C2663" s="9" t="str">
        <f t="shared" si="300"/>
        <v>Puno</v>
      </c>
      <c r="D2663" s="9" t="str">
        <f t="shared" si="301"/>
        <v>No Reporta</v>
      </c>
      <c r="E2663" s="9" t="str">
        <f t="shared" si="302"/>
        <v>No Reporta</v>
      </c>
      <c r="F2663" s="194" t="str">
        <f>+'Información ELECTRO PUNO'!E2643</f>
        <v>MT</v>
      </c>
      <c r="G2663" s="194">
        <f>+'Información ELECTRO PUNO'!G2643</f>
        <v>13</v>
      </c>
      <c r="H2663" s="9" t="str">
        <f t="shared" si="303"/>
        <v>Poste</v>
      </c>
      <c r="I2663" s="194" t="str">
        <f>+'Información ELECTRO PUNO'!F2643</f>
        <v>Concreto Armado C</v>
      </c>
      <c r="J2663" s="194" t="str">
        <f>+'Información ELECTRO PUNO'!B2643</f>
        <v>PPC20</v>
      </c>
      <c r="K2663" s="9" t="str">
        <f t="shared" si="305"/>
        <v>POSTE DE CONCRETO ARMADO DE 13/400/150/345</v>
      </c>
      <c r="L2663" s="139">
        <f t="shared" si="306"/>
        <v>0.54</v>
      </c>
    </row>
    <row r="2664" spans="1:12" x14ac:dyDescent="0.25">
      <c r="A2664" s="193">
        <f>+'Información ELECTRO PUNO'!A2644</f>
        <v>2643</v>
      </c>
      <c r="B2664" s="26" t="str">
        <f t="shared" si="304"/>
        <v>SICODI</v>
      </c>
      <c r="C2664" s="9" t="str">
        <f t="shared" si="300"/>
        <v>Puno</v>
      </c>
      <c r="D2664" s="9" t="str">
        <f t="shared" si="301"/>
        <v>No Reporta</v>
      </c>
      <c r="E2664" s="9" t="str">
        <f t="shared" si="302"/>
        <v>No Reporta</v>
      </c>
      <c r="F2664" s="194" t="str">
        <f>+'Información ELECTRO PUNO'!E2644</f>
        <v>BT</v>
      </c>
      <c r="G2664" s="194">
        <f>+'Información ELECTRO PUNO'!G2644</f>
        <v>8</v>
      </c>
      <c r="H2664" s="9" t="str">
        <f t="shared" si="303"/>
        <v>Poste</v>
      </c>
      <c r="I2664" s="194" t="str">
        <f>+'Información ELECTRO PUNO'!F2644</f>
        <v>Concreto Armado</v>
      </c>
      <c r="J2664" s="194" t="str">
        <f>+'Información ELECTRO PUNO'!B2644</f>
        <v>PPC06</v>
      </c>
      <c r="K2664" s="9" t="str">
        <f t="shared" si="305"/>
        <v>POSTE DE CONCRETO ARMADO DE  8/300/120/240</v>
      </c>
      <c r="L2664" s="139">
        <f t="shared" si="306"/>
        <v>0.14000000000000001</v>
      </c>
    </row>
    <row r="2665" spans="1:12" x14ac:dyDescent="0.25">
      <c r="A2665" s="193">
        <f>+'Información ELECTRO PUNO'!A2645</f>
        <v>2644</v>
      </c>
      <c r="B2665" s="26" t="str">
        <f t="shared" si="304"/>
        <v>SICODI</v>
      </c>
      <c r="C2665" s="9" t="str">
        <f t="shared" si="300"/>
        <v>Puno</v>
      </c>
      <c r="D2665" s="9" t="str">
        <f t="shared" si="301"/>
        <v>No Reporta</v>
      </c>
      <c r="E2665" s="9" t="str">
        <f t="shared" si="302"/>
        <v>No Reporta</v>
      </c>
      <c r="F2665" s="194" t="str">
        <f>+'Información ELECTRO PUNO'!E2645</f>
        <v>MT</v>
      </c>
      <c r="G2665" s="194">
        <f>+'Información ELECTRO PUNO'!G2645</f>
        <v>13</v>
      </c>
      <c r="H2665" s="9" t="str">
        <f t="shared" si="303"/>
        <v>Poste</v>
      </c>
      <c r="I2665" s="194" t="str">
        <f>+'Información ELECTRO PUNO'!F2645</f>
        <v>Concreto Armado C</v>
      </c>
      <c r="J2665" s="194" t="str">
        <f>+'Información ELECTRO PUNO'!B2645</f>
        <v>PPC20</v>
      </c>
      <c r="K2665" s="9" t="str">
        <f t="shared" si="305"/>
        <v>POSTE DE CONCRETO ARMADO DE 13/400/150/345</v>
      </c>
      <c r="L2665" s="139">
        <f t="shared" si="306"/>
        <v>0.54</v>
      </c>
    </row>
    <row r="2666" spans="1:12" x14ac:dyDescent="0.25">
      <c r="A2666" s="193">
        <f>+'Información ELECTRO PUNO'!A2646</f>
        <v>2645</v>
      </c>
      <c r="B2666" s="26" t="str">
        <f t="shared" si="304"/>
        <v>SICODI</v>
      </c>
      <c r="C2666" s="9" t="str">
        <f t="shared" si="300"/>
        <v>Puno</v>
      </c>
      <c r="D2666" s="9" t="str">
        <f t="shared" si="301"/>
        <v>No Reporta</v>
      </c>
      <c r="E2666" s="9" t="str">
        <f t="shared" si="302"/>
        <v>No Reporta</v>
      </c>
      <c r="F2666" s="194" t="str">
        <f>+'Información ELECTRO PUNO'!E2646</f>
        <v>MT</v>
      </c>
      <c r="G2666" s="194">
        <f>+'Información ELECTRO PUNO'!G2646</f>
        <v>13</v>
      </c>
      <c r="H2666" s="9" t="str">
        <f t="shared" si="303"/>
        <v>Poste</v>
      </c>
      <c r="I2666" s="194" t="str">
        <f>+'Información ELECTRO PUNO'!F2646</f>
        <v>Concreto Armado C</v>
      </c>
      <c r="J2666" s="194" t="str">
        <f>+'Información ELECTRO PUNO'!B2646</f>
        <v>PPC20</v>
      </c>
      <c r="K2666" s="9" t="str">
        <f t="shared" si="305"/>
        <v>POSTE DE CONCRETO ARMADO DE 13/400/150/345</v>
      </c>
      <c r="L2666" s="139">
        <f t="shared" si="306"/>
        <v>0.54</v>
      </c>
    </row>
    <row r="2667" spans="1:12" x14ac:dyDescent="0.25">
      <c r="A2667" s="193">
        <f>+'Información ELECTRO PUNO'!A2647</f>
        <v>2646</v>
      </c>
      <c r="B2667" s="26" t="str">
        <f t="shared" si="304"/>
        <v>SICODI</v>
      </c>
      <c r="C2667" s="9" t="str">
        <f t="shared" si="300"/>
        <v>Puno</v>
      </c>
      <c r="D2667" s="9" t="str">
        <f t="shared" si="301"/>
        <v>No Reporta</v>
      </c>
      <c r="E2667" s="9" t="str">
        <f t="shared" si="302"/>
        <v>No Reporta</v>
      </c>
      <c r="F2667" s="194" t="str">
        <f>+'Información ELECTRO PUNO'!E2647</f>
        <v>MT</v>
      </c>
      <c r="G2667" s="194">
        <f>+'Información ELECTRO PUNO'!G2647</f>
        <v>13</v>
      </c>
      <c r="H2667" s="9" t="str">
        <f t="shared" si="303"/>
        <v>Poste</v>
      </c>
      <c r="I2667" s="194" t="str">
        <f>+'Información ELECTRO PUNO'!F2647</f>
        <v>Concreto Armado C</v>
      </c>
      <c r="J2667" s="194" t="str">
        <f>+'Información ELECTRO PUNO'!B2647</f>
        <v>PPC20</v>
      </c>
      <c r="K2667" s="9" t="str">
        <f t="shared" si="305"/>
        <v>POSTE DE CONCRETO ARMADO DE 13/400/150/345</v>
      </c>
      <c r="L2667" s="139">
        <f t="shared" si="306"/>
        <v>0.54</v>
      </c>
    </row>
    <row r="2668" spans="1:12" x14ac:dyDescent="0.25">
      <c r="A2668" s="193">
        <f>+'Información ELECTRO PUNO'!A2648</f>
        <v>2647</v>
      </c>
      <c r="B2668" s="26" t="str">
        <f t="shared" si="304"/>
        <v>SICODI</v>
      </c>
      <c r="C2668" s="9" t="str">
        <f t="shared" si="300"/>
        <v>Puno</v>
      </c>
      <c r="D2668" s="9" t="str">
        <f t="shared" si="301"/>
        <v>No Reporta</v>
      </c>
      <c r="E2668" s="9" t="str">
        <f t="shared" si="302"/>
        <v>No Reporta</v>
      </c>
      <c r="F2668" s="194" t="str">
        <f>+'Información ELECTRO PUNO'!E2648</f>
        <v>MT</v>
      </c>
      <c r="G2668" s="194">
        <f>+'Información ELECTRO PUNO'!G2648</f>
        <v>13</v>
      </c>
      <c r="H2668" s="9" t="str">
        <f t="shared" si="303"/>
        <v>Poste</v>
      </c>
      <c r="I2668" s="194" t="str">
        <f>+'Información ELECTRO PUNO'!F2648</f>
        <v>Concreto Armado C</v>
      </c>
      <c r="J2668" s="194" t="str">
        <f>+'Información ELECTRO PUNO'!B2648</f>
        <v>PPC20</v>
      </c>
      <c r="K2668" s="9" t="str">
        <f t="shared" si="305"/>
        <v>POSTE DE CONCRETO ARMADO DE 13/400/150/345</v>
      </c>
      <c r="L2668" s="139">
        <f t="shared" si="306"/>
        <v>0.54</v>
      </c>
    </row>
    <row r="2669" spans="1:12" x14ac:dyDescent="0.25">
      <c r="A2669" s="193">
        <f>+'Información ELECTRO PUNO'!A2649</f>
        <v>2648</v>
      </c>
      <c r="B2669" s="26" t="str">
        <f t="shared" si="304"/>
        <v>SICODI</v>
      </c>
      <c r="C2669" s="9" t="str">
        <f t="shared" si="300"/>
        <v>Puno</v>
      </c>
      <c r="D2669" s="9" t="str">
        <f t="shared" si="301"/>
        <v>No Reporta</v>
      </c>
      <c r="E2669" s="9" t="str">
        <f t="shared" si="302"/>
        <v>No Reporta</v>
      </c>
      <c r="F2669" s="194" t="str">
        <f>+'Información ELECTRO PUNO'!E2649</f>
        <v>MT</v>
      </c>
      <c r="G2669" s="194">
        <f>+'Información ELECTRO PUNO'!G2649</f>
        <v>13</v>
      </c>
      <c r="H2669" s="9" t="str">
        <f t="shared" si="303"/>
        <v>Poste</v>
      </c>
      <c r="I2669" s="194" t="str">
        <f>+'Información ELECTRO PUNO'!F2649</f>
        <v>Concreto Armado C</v>
      </c>
      <c r="J2669" s="194" t="str">
        <f>+'Información ELECTRO PUNO'!B2649</f>
        <v>PPC20</v>
      </c>
      <c r="K2669" s="9" t="str">
        <f t="shared" si="305"/>
        <v>POSTE DE CONCRETO ARMADO DE 13/400/150/345</v>
      </c>
      <c r="L2669" s="139">
        <f t="shared" si="306"/>
        <v>0.54</v>
      </c>
    </row>
    <row r="2670" spans="1:12" x14ac:dyDescent="0.25">
      <c r="A2670" s="193">
        <f>+'Información ELECTRO PUNO'!A2650</f>
        <v>2649</v>
      </c>
      <c r="B2670" s="26" t="str">
        <f t="shared" si="304"/>
        <v>SICODI</v>
      </c>
      <c r="C2670" s="9" t="str">
        <f t="shared" si="300"/>
        <v>Puno</v>
      </c>
      <c r="D2670" s="9" t="str">
        <f t="shared" si="301"/>
        <v>No Reporta</v>
      </c>
      <c r="E2670" s="9" t="str">
        <f t="shared" si="302"/>
        <v>No Reporta</v>
      </c>
      <c r="F2670" s="194" t="str">
        <f>+'Información ELECTRO PUNO'!E2650</f>
        <v>MT</v>
      </c>
      <c r="G2670" s="194">
        <f>+'Información ELECTRO PUNO'!G2650</f>
        <v>13</v>
      </c>
      <c r="H2670" s="9" t="str">
        <f t="shared" si="303"/>
        <v>Poste</v>
      </c>
      <c r="I2670" s="194" t="str">
        <f>+'Información ELECTRO PUNO'!F2650</f>
        <v>Concreto Armado C</v>
      </c>
      <c r="J2670" s="194" t="str">
        <f>+'Información ELECTRO PUNO'!B2650</f>
        <v>PPC20</v>
      </c>
      <c r="K2670" s="9" t="str">
        <f t="shared" si="305"/>
        <v>POSTE DE CONCRETO ARMADO DE 13/400/150/345</v>
      </c>
      <c r="L2670" s="139">
        <f t="shared" si="306"/>
        <v>0.54</v>
      </c>
    </row>
    <row r="2671" spans="1:12" x14ac:dyDescent="0.25">
      <c r="A2671" s="193">
        <f>+'Información ELECTRO PUNO'!A2651</f>
        <v>2650</v>
      </c>
      <c r="B2671" s="26" t="str">
        <f t="shared" si="304"/>
        <v>SICODI</v>
      </c>
      <c r="C2671" s="9" t="str">
        <f t="shared" si="300"/>
        <v>Puno</v>
      </c>
      <c r="D2671" s="9" t="str">
        <f t="shared" si="301"/>
        <v>No Reporta</v>
      </c>
      <c r="E2671" s="9" t="str">
        <f t="shared" si="302"/>
        <v>No Reporta</v>
      </c>
      <c r="F2671" s="194" t="str">
        <f>+'Información ELECTRO PUNO'!E2651</f>
        <v>BT</v>
      </c>
      <c r="G2671" s="194">
        <f>+'Información ELECTRO PUNO'!G2651</f>
        <v>8</v>
      </c>
      <c r="H2671" s="9" t="str">
        <f t="shared" si="303"/>
        <v>Poste</v>
      </c>
      <c r="I2671" s="194" t="str">
        <f>+'Información ELECTRO PUNO'!F2651</f>
        <v>Concreto Armado</v>
      </c>
      <c r="J2671" s="194" t="str">
        <f>+'Información ELECTRO PUNO'!B2651</f>
        <v>PPC06</v>
      </c>
      <c r="K2671" s="9" t="str">
        <f t="shared" si="305"/>
        <v>POSTE DE CONCRETO ARMADO DE  8/300/120/240</v>
      </c>
      <c r="L2671" s="139">
        <f t="shared" si="306"/>
        <v>0.14000000000000001</v>
      </c>
    </row>
    <row r="2672" spans="1:12" x14ac:dyDescent="0.25">
      <c r="A2672" s="193">
        <f>+'Información ELECTRO PUNO'!A2652</f>
        <v>2651</v>
      </c>
      <c r="B2672" s="26" t="str">
        <f t="shared" si="304"/>
        <v>SICODI</v>
      </c>
      <c r="C2672" s="9" t="str">
        <f t="shared" si="300"/>
        <v>Puno</v>
      </c>
      <c r="D2672" s="9" t="str">
        <f t="shared" si="301"/>
        <v>No Reporta</v>
      </c>
      <c r="E2672" s="9" t="str">
        <f t="shared" si="302"/>
        <v>No Reporta</v>
      </c>
      <c r="F2672" s="194" t="str">
        <f>+'Información ELECTRO PUNO'!E2652</f>
        <v>BT</v>
      </c>
      <c r="G2672" s="194">
        <f>+'Información ELECTRO PUNO'!G2652</f>
        <v>8</v>
      </c>
      <c r="H2672" s="9" t="str">
        <f t="shared" si="303"/>
        <v>Poste</v>
      </c>
      <c r="I2672" s="194" t="str">
        <f>+'Información ELECTRO PUNO'!F2652</f>
        <v>Concreto Armado</v>
      </c>
      <c r="J2672" s="194" t="str">
        <f>+'Información ELECTRO PUNO'!B2652</f>
        <v>PPC06</v>
      </c>
      <c r="K2672" s="9" t="str">
        <f t="shared" si="305"/>
        <v>POSTE DE CONCRETO ARMADO DE  8/300/120/240</v>
      </c>
      <c r="L2672" s="139">
        <f t="shared" si="306"/>
        <v>0.14000000000000001</v>
      </c>
    </row>
    <row r="2673" spans="1:12" x14ac:dyDescent="0.25">
      <c r="A2673" s="193">
        <f>+'Información ELECTRO PUNO'!A2653</f>
        <v>2652</v>
      </c>
      <c r="B2673" s="26" t="str">
        <f t="shared" si="304"/>
        <v>SICODI</v>
      </c>
      <c r="C2673" s="9" t="str">
        <f t="shared" si="300"/>
        <v>Puno</v>
      </c>
      <c r="D2673" s="9" t="str">
        <f t="shared" si="301"/>
        <v>No Reporta</v>
      </c>
      <c r="E2673" s="9" t="str">
        <f t="shared" si="302"/>
        <v>No Reporta</v>
      </c>
      <c r="F2673" s="194" t="str">
        <f>+'Información ELECTRO PUNO'!E2653</f>
        <v>BT</v>
      </c>
      <c r="G2673" s="194">
        <f>+'Información ELECTRO PUNO'!G2653</f>
        <v>8</v>
      </c>
      <c r="H2673" s="9" t="str">
        <f t="shared" si="303"/>
        <v>Poste</v>
      </c>
      <c r="I2673" s="194" t="str">
        <f>+'Información ELECTRO PUNO'!F2653</f>
        <v>Concreto Armado</v>
      </c>
      <c r="J2673" s="194" t="str">
        <f>+'Información ELECTRO PUNO'!B2653</f>
        <v>PPC06</v>
      </c>
      <c r="K2673" s="9" t="str">
        <f t="shared" si="305"/>
        <v>POSTE DE CONCRETO ARMADO DE  8/300/120/240</v>
      </c>
      <c r="L2673" s="139">
        <f t="shared" si="306"/>
        <v>0.14000000000000001</v>
      </c>
    </row>
    <row r="2674" spans="1:12" x14ac:dyDescent="0.25">
      <c r="A2674" s="193">
        <f>+'Información ELECTRO PUNO'!A2654</f>
        <v>2653</v>
      </c>
      <c r="B2674" s="26" t="str">
        <f t="shared" si="304"/>
        <v>SICODI</v>
      </c>
      <c r="C2674" s="9" t="str">
        <f t="shared" si="300"/>
        <v>Puno</v>
      </c>
      <c r="D2674" s="9" t="str">
        <f t="shared" si="301"/>
        <v>No Reporta</v>
      </c>
      <c r="E2674" s="9" t="str">
        <f t="shared" si="302"/>
        <v>No Reporta</v>
      </c>
      <c r="F2674" s="194" t="str">
        <f>+'Información ELECTRO PUNO'!E2654</f>
        <v>BT</v>
      </c>
      <c r="G2674" s="194">
        <f>+'Información ELECTRO PUNO'!G2654</f>
        <v>8</v>
      </c>
      <c r="H2674" s="9" t="str">
        <f t="shared" si="303"/>
        <v>Poste</v>
      </c>
      <c r="I2674" s="194" t="str">
        <f>+'Información ELECTRO PUNO'!F2654</f>
        <v>Concreto Armado</v>
      </c>
      <c r="J2674" s="194" t="str">
        <f>+'Información ELECTRO PUNO'!B2654</f>
        <v>PPC06</v>
      </c>
      <c r="K2674" s="9" t="str">
        <f t="shared" si="305"/>
        <v>POSTE DE CONCRETO ARMADO DE  8/300/120/240</v>
      </c>
      <c r="L2674" s="139">
        <f t="shared" si="306"/>
        <v>0.14000000000000001</v>
      </c>
    </row>
    <row r="2675" spans="1:12" x14ac:dyDescent="0.25">
      <c r="A2675" s="193">
        <f>+'Información ELECTRO PUNO'!A2655</f>
        <v>2654</v>
      </c>
      <c r="B2675" s="26" t="str">
        <f t="shared" si="304"/>
        <v>SICODI</v>
      </c>
      <c r="C2675" s="9" t="str">
        <f t="shared" si="300"/>
        <v>Puno</v>
      </c>
      <c r="D2675" s="9" t="str">
        <f t="shared" si="301"/>
        <v>No Reporta</v>
      </c>
      <c r="E2675" s="9" t="str">
        <f t="shared" si="302"/>
        <v>No Reporta</v>
      </c>
      <c r="F2675" s="194" t="str">
        <f>+'Información ELECTRO PUNO'!E2655</f>
        <v>BT</v>
      </c>
      <c r="G2675" s="194">
        <f>+'Información ELECTRO PUNO'!G2655</f>
        <v>8</v>
      </c>
      <c r="H2675" s="9" t="str">
        <f t="shared" si="303"/>
        <v>Poste</v>
      </c>
      <c r="I2675" s="194" t="str">
        <f>+'Información ELECTRO PUNO'!F2655</f>
        <v>Concreto Armado</v>
      </c>
      <c r="J2675" s="194" t="str">
        <f>+'Información ELECTRO PUNO'!B2655</f>
        <v>PPC06</v>
      </c>
      <c r="K2675" s="9" t="str">
        <f t="shared" si="305"/>
        <v>POSTE DE CONCRETO ARMADO DE  8/300/120/240</v>
      </c>
      <c r="L2675" s="139">
        <f t="shared" si="306"/>
        <v>0.14000000000000001</v>
      </c>
    </row>
    <row r="2676" spans="1:12" x14ac:dyDescent="0.25">
      <c r="A2676" s="193">
        <f>+'Información ELECTRO PUNO'!A2656</f>
        <v>2655</v>
      </c>
      <c r="B2676" s="26" t="str">
        <f t="shared" si="304"/>
        <v>SICODI</v>
      </c>
      <c r="C2676" s="9" t="str">
        <f t="shared" si="300"/>
        <v>Puno</v>
      </c>
      <c r="D2676" s="9" t="str">
        <f t="shared" si="301"/>
        <v>No Reporta</v>
      </c>
      <c r="E2676" s="9" t="str">
        <f t="shared" si="302"/>
        <v>No Reporta</v>
      </c>
      <c r="F2676" s="194" t="str">
        <f>+'Información ELECTRO PUNO'!E2656</f>
        <v>BT</v>
      </c>
      <c r="G2676" s="194">
        <f>+'Información ELECTRO PUNO'!G2656</f>
        <v>8</v>
      </c>
      <c r="H2676" s="9" t="str">
        <f t="shared" si="303"/>
        <v>Poste</v>
      </c>
      <c r="I2676" s="194" t="str">
        <f>+'Información ELECTRO PUNO'!F2656</f>
        <v>Concreto Armado</v>
      </c>
      <c r="J2676" s="194" t="str">
        <f>+'Información ELECTRO PUNO'!B2656</f>
        <v>PPC06</v>
      </c>
      <c r="K2676" s="9" t="str">
        <f t="shared" si="305"/>
        <v>POSTE DE CONCRETO ARMADO DE  8/300/120/240</v>
      </c>
      <c r="L2676" s="139">
        <f t="shared" si="306"/>
        <v>0.14000000000000001</v>
      </c>
    </row>
    <row r="2677" spans="1:12" x14ac:dyDescent="0.25">
      <c r="A2677" s="193">
        <f>+'Información ELECTRO PUNO'!A2657</f>
        <v>2656</v>
      </c>
      <c r="B2677" s="26" t="str">
        <f t="shared" si="304"/>
        <v>SICODI</v>
      </c>
      <c r="C2677" s="9" t="str">
        <f t="shared" si="300"/>
        <v>Puno</v>
      </c>
      <c r="D2677" s="9" t="str">
        <f t="shared" si="301"/>
        <v>No Reporta</v>
      </c>
      <c r="E2677" s="9" t="str">
        <f t="shared" si="302"/>
        <v>No Reporta</v>
      </c>
      <c r="F2677" s="194" t="str">
        <f>+'Información ELECTRO PUNO'!E2657</f>
        <v>BT</v>
      </c>
      <c r="G2677" s="194">
        <f>+'Información ELECTRO PUNO'!G2657</f>
        <v>8</v>
      </c>
      <c r="H2677" s="9" t="str">
        <f t="shared" si="303"/>
        <v>Poste</v>
      </c>
      <c r="I2677" s="194" t="str">
        <f>+'Información ELECTRO PUNO'!F2657</f>
        <v>Concreto Armado</v>
      </c>
      <c r="J2677" s="194" t="str">
        <f>+'Información ELECTRO PUNO'!B2657</f>
        <v>PPC06</v>
      </c>
      <c r="K2677" s="9" t="str">
        <f t="shared" si="305"/>
        <v>POSTE DE CONCRETO ARMADO DE  8/300/120/240</v>
      </c>
      <c r="L2677" s="139">
        <f t="shared" si="306"/>
        <v>0.14000000000000001</v>
      </c>
    </row>
    <row r="2678" spans="1:12" x14ac:dyDescent="0.25">
      <c r="A2678" s="193">
        <f>+'Información ELECTRO PUNO'!A2658</f>
        <v>2657</v>
      </c>
      <c r="B2678" s="26" t="str">
        <f t="shared" si="304"/>
        <v>MOD_INV_2018</v>
      </c>
      <c r="C2678" s="9" t="str">
        <f t="shared" si="300"/>
        <v>Puno</v>
      </c>
      <c r="D2678" s="9" t="str">
        <f t="shared" si="301"/>
        <v>No Reporta</v>
      </c>
      <c r="E2678" s="9" t="str">
        <f t="shared" si="302"/>
        <v>No Reporta</v>
      </c>
      <c r="F2678" s="194" t="str">
        <f>+'Información ELECTRO PUNO'!E2658</f>
        <v>AT</v>
      </c>
      <c r="G2678" s="194">
        <f>+'Información ELECTRO PUNO'!G2658</f>
        <v>18</v>
      </c>
      <c r="H2678" s="9" t="str">
        <f t="shared" si="303"/>
        <v>Poste</v>
      </c>
      <c r="I2678" s="194" t="str">
        <f>+'Información ELECTRO PUNO'!F2658</f>
        <v>Metalico</v>
      </c>
      <c r="J2678" s="194" t="str">
        <f>+'Información ELECTRO PUNO'!B2658</f>
        <v>PA18/2400</v>
      </c>
      <c r="K2678" s="9" t="str">
        <f t="shared" si="305"/>
        <v>1 Poste autosoportable de acero (18/2400) de suspensión (25°) Tipo SU21-18</v>
      </c>
      <c r="L2678" s="139">
        <f t="shared" si="306"/>
        <v>10.91</v>
      </c>
    </row>
    <row r="2679" spans="1:12" x14ac:dyDescent="0.25">
      <c r="A2679" s="193">
        <f>+'Información ELECTRO PUNO'!A2659</f>
        <v>2658</v>
      </c>
      <c r="B2679" s="26" t="str">
        <f t="shared" si="304"/>
        <v>MOD_INV_2018</v>
      </c>
      <c r="C2679" s="9" t="str">
        <f t="shared" si="300"/>
        <v>Puno</v>
      </c>
      <c r="D2679" s="9" t="str">
        <f t="shared" si="301"/>
        <v>No Reporta</v>
      </c>
      <c r="E2679" s="9" t="str">
        <f t="shared" si="302"/>
        <v>No Reporta</v>
      </c>
      <c r="F2679" s="194" t="str">
        <f>+'Información ELECTRO PUNO'!E2659</f>
        <v>AT</v>
      </c>
      <c r="G2679" s="194">
        <f>+'Información ELECTRO PUNO'!G2659</f>
        <v>18</v>
      </c>
      <c r="H2679" s="9" t="str">
        <f t="shared" si="303"/>
        <v>Poste</v>
      </c>
      <c r="I2679" s="194" t="str">
        <f>+'Información ELECTRO PUNO'!F2659</f>
        <v>Metalico</v>
      </c>
      <c r="J2679" s="194" t="str">
        <f>+'Información ELECTRO PUNO'!B2659</f>
        <v>PA18/2400</v>
      </c>
      <c r="K2679" s="9" t="str">
        <f t="shared" si="305"/>
        <v>1 Poste autosoportable de acero (18/2400) de suspensión (25°) Tipo SU21-18</v>
      </c>
      <c r="L2679" s="139">
        <f t="shared" si="306"/>
        <v>10.91</v>
      </c>
    </row>
    <row r="2680" spans="1:12" x14ac:dyDescent="0.25">
      <c r="A2680" s="193">
        <f>+'Información ELECTRO PUNO'!A2660</f>
        <v>2659</v>
      </c>
      <c r="B2680" s="26" t="str">
        <f t="shared" si="304"/>
        <v>SICODI</v>
      </c>
      <c r="C2680" s="9" t="str">
        <f t="shared" si="300"/>
        <v>Puno</v>
      </c>
      <c r="D2680" s="9" t="str">
        <f t="shared" si="301"/>
        <v>No Reporta</v>
      </c>
      <c r="E2680" s="9" t="str">
        <f t="shared" si="302"/>
        <v>No Reporta</v>
      </c>
      <c r="F2680" s="194" t="str">
        <f>+'Información ELECTRO PUNO'!E2660</f>
        <v>MT</v>
      </c>
      <c r="G2680" s="194">
        <f>+'Información ELECTRO PUNO'!G2660</f>
        <v>13</v>
      </c>
      <c r="H2680" s="9" t="str">
        <f t="shared" si="303"/>
        <v>Poste</v>
      </c>
      <c r="I2680" s="194" t="str">
        <f>+'Información ELECTRO PUNO'!F2660</f>
        <v>Concreto Armado C</v>
      </c>
      <c r="J2680" s="194" t="str">
        <f>+'Información ELECTRO PUNO'!B2660</f>
        <v>PPC20</v>
      </c>
      <c r="K2680" s="9" t="str">
        <f t="shared" si="305"/>
        <v>POSTE DE CONCRETO ARMADO DE 13/400/150/345</v>
      </c>
      <c r="L2680" s="139">
        <f t="shared" si="306"/>
        <v>0.54</v>
      </c>
    </row>
    <row r="2681" spans="1:12" x14ac:dyDescent="0.25">
      <c r="A2681" s="193">
        <f>+'Información ELECTRO PUNO'!A2661</f>
        <v>2660</v>
      </c>
      <c r="B2681" s="26" t="str">
        <f t="shared" si="304"/>
        <v>SICODI</v>
      </c>
      <c r="C2681" s="9" t="str">
        <f t="shared" si="300"/>
        <v>Puno</v>
      </c>
      <c r="D2681" s="9" t="str">
        <f t="shared" si="301"/>
        <v>No Reporta</v>
      </c>
      <c r="E2681" s="9" t="str">
        <f t="shared" si="302"/>
        <v>No Reporta</v>
      </c>
      <c r="F2681" s="194" t="str">
        <f>+'Información ELECTRO PUNO'!E2661</f>
        <v>MT</v>
      </c>
      <c r="G2681" s="194">
        <f>+'Información ELECTRO PUNO'!G2661</f>
        <v>13</v>
      </c>
      <c r="H2681" s="9" t="str">
        <f t="shared" si="303"/>
        <v>Poste</v>
      </c>
      <c r="I2681" s="194" t="str">
        <f>+'Información ELECTRO PUNO'!F2661</f>
        <v>Concreto Armado C</v>
      </c>
      <c r="J2681" s="194" t="str">
        <f>+'Información ELECTRO PUNO'!B2661</f>
        <v>PPC20</v>
      </c>
      <c r="K2681" s="9" t="str">
        <f t="shared" si="305"/>
        <v>POSTE DE CONCRETO ARMADO DE 13/400/150/345</v>
      </c>
      <c r="L2681" s="139">
        <f t="shared" si="306"/>
        <v>0.54</v>
      </c>
    </row>
    <row r="2682" spans="1:12" x14ac:dyDescent="0.25">
      <c r="A2682" s="193">
        <f>+'Información ELECTRO PUNO'!A2662</f>
        <v>2661</v>
      </c>
      <c r="B2682" s="26" t="str">
        <f t="shared" si="304"/>
        <v>SICODI</v>
      </c>
      <c r="C2682" s="9" t="str">
        <f t="shared" si="300"/>
        <v>Puno</v>
      </c>
      <c r="D2682" s="9" t="str">
        <f t="shared" si="301"/>
        <v>No Reporta</v>
      </c>
      <c r="E2682" s="9" t="str">
        <f t="shared" si="302"/>
        <v>No Reporta</v>
      </c>
      <c r="F2682" s="194" t="str">
        <f>+'Información ELECTRO PUNO'!E2662</f>
        <v>MT</v>
      </c>
      <c r="G2682" s="194">
        <f>+'Información ELECTRO PUNO'!G2662</f>
        <v>13</v>
      </c>
      <c r="H2682" s="9" t="str">
        <f t="shared" si="303"/>
        <v>Poste</v>
      </c>
      <c r="I2682" s="194" t="str">
        <f>+'Información ELECTRO PUNO'!F2662</f>
        <v>Concreto Armado C</v>
      </c>
      <c r="J2682" s="194" t="str">
        <f>+'Información ELECTRO PUNO'!B2662</f>
        <v>PPC20</v>
      </c>
      <c r="K2682" s="9" t="str">
        <f t="shared" si="305"/>
        <v>POSTE DE CONCRETO ARMADO DE 13/400/150/345</v>
      </c>
      <c r="L2682" s="139">
        <f t="shared" si="306"/>
        <v>0.54</v>
      </c>
    </row>
    <row r="2683" spans="1:12" x14ac:dyDescent="0.25">
      <c r="A2683" s="193">
        <f>+'Información ELECTRO PUNO'!A2663</f>
        <v>2662</v>
      </c>
      <c r="B2683" s="26" t="str">
        <f t="shared" si="304"/>
        <v>SICODI</v>
      </c>
      <c r="C2683" s="9" t="str">
        <f t="shared" si="300"/>
        <v>Puno</v>
      </c>
      <c r="D2683" s="9" t="str">
        <f t="shared" si="301"/>
        <v>No Reporta</v>
      </c>
      <c r="E2683" s="9" t="str">
        <f t="shared" si="302"/>
        <v>No Reporta</v>
      </c>
      <c r="F2683" s="194" t="str">
        <f>+'Información ELECTRO PUNO'!E2663</f>
        <v>MT</v>
      </c>
      <c r="G2683" s="194">
        <f>+'Información ELECTRO PUNO'!G2663</f>
        <v>13</v>
      </c>
      <c r="H2683" s="9" t="str">
        <f t="shared" si="303"/>
        <v>Poste</v>
      </c>
      <c r="I2683" s="194" t="str">
        <f>+'Información ELECTRO PUNO'!F2663</f>
        <v>Concreto Armado C</v>
      </c>
      <c r="J2683" s="194" t="str">
        <f>+'Información ELECTRO PUNO'!B2663</f>
        <v>PPC20</v>
      </c>
      <c r="K2683" s="9" t="str">
        <f t="shared" si="305"/>
        <v>POSTE DE CONCRETO ARMADO DE 13/400/150/345</v>
      </c>
      <c r="L2683" s="139">
        <f t="shared" si="306"/>
        <v>0.54</v>
      </c>
    </row>
    <row r="2684" spans="1:12" x14ac:dyDescent="0.25">
      <c r="A2684" s="193">
        <f>+'Información ELECTRO PUNO'!A2664</f>
        <v>2663</v>
      </c>
      <c r="B2684" s="26" t="str">
        <f t="shared" si="304"/>
        <v>SICODI</v>
      </c>
      <c r="C2684" s="9" t="str">
        <f t="shared" si="300"/>
        <v>Puno</v>
      </c>
      <c r="D2684" s="9" t="str">
        <f t="shared" si="301"/>
        <v>No Reporta</v>
      </c>
      <c r="E2684" s="9" t="str">
        <f t="shared" si="302"/>
        <v>No Reporta</v>
      </c>
      <c r="F2684" s="194" t="str">
        <f>+'Información ELECTRO PUNO'!E2664</f>
        <v>MT</v>
      </c>
      <c r="G2684" s="194">
        <f>+'Información ELECTRO PUNO'!G2664</f>
        <v>13</v>
      </c>
      <c r="H2684" s="9" t="str">
        <f t="shared" si="303"/>
        <v>Poste</v>
      </c>
      <c r="I2684" s="194" t="str">
        <f>+'Información ELECTRO PUNO'!F2664</f>
        <v>Concreto Armado C</v>
      </c>
      <c r="J2684" s="194" t="str">
        <f>+'Información ELECTRO PUNO'!B2664</f>
        <v>PPC20</v>
      </c>
      <c r="K2684" s="9" t="str">
        <f t="shared" si="305"/>
        <v>POSTE DE CONCRETO ARMADO DE 13/400/150/345</v>
      </c>
      <c r="L2684" s="139">
        <f t="shared" si="306"/>
        <v>0.54</v>
      </c>
    </row>
    <row r="2685" spans="1:12" x14ac:dyDescent="0.25">
      <c r="A2685" s="193">
        <f>+'Información ELECTRO PUNO'!A2665</f>
        <v>2664</v>
      </c>
      <c r="B2685" s="26" t="str">
        <f t="shared" si="304"/>
        <v>SICODI</v>
      </c>
      <c r="C2685" s="9" t="str">
        <f t="shared" si="300"/>
        <v>Puno</v>
      </c>
      <c r="D2685" s="9" t="str">
        <f t="shared" si="301"/>
        <v>No Reporta</v>
      </c>
      <c r="E2685" s="9" t="str">
        <f t="shared" si="302"/>
        <v>No Reporta</v>
      </c>
      <c r="F2685" s="194" t="str">
        <f>+'Información ELECTRO PUNO'!E2665</f>
        <v>MT</v>
      </c>
      <c r="G2685" s="194">
        <f>+'Información ELECTRO PUNO'!G2665</f>
        <v>13</v>
      </c>
      <c r="H2685" s="9" t="str">
        <f t="shared" si="303"/>
        <v>Poste</v>
      </c>
      <c r="I2685" s="194" t="str">
        <f>+'Información ELECTRO PUNO'!F2665</f>
        <v>Concreto Armado C</v>
      </c>
      <c r="J2685" s="194" t="str">
        <f>+'Información ELECTRO PUNO'!B2665</f>
        <v>PPC20</v>
      </c>
      <c r="K2685" s="9" t="str">
        <f t="shared" si="305"/>
        <v>POSTE DE CONCRETO ARMADO DE 13/400/150/345</v>
      </c>
      <c r="L2685" s="139">
        <f t="shared" si="306"/>
        <v>0.54</v>
      </c>
    </row>
    <row r="2686" spans="1:12" x14ac:dyDescent="0.25">
      <c r="A2686" s="193">
        <f>+'Información ELECTRO PUNO'!A2666</f>
        <v>2665</v>
      </c>
      <c r="B2686" s="26" t="str">
        <f t="shared" si="304"/>
        <v>SICODI</v>
      </c>
      <c r="C2686" s="9" t="str">
        <f t="shared" si="300"/>
        <v>Puno</v>
      </c>
      <c r="D2686" s="9" t="str">
        <f t="shared" si="301"/>
        <v>No Reporta</v>
      </c>
      <c r="E2686" s="9" t="str">
        <f t="shared" si="302"/>
        <v>No Reporta</v>
      </c>
      <c r="F2686" s="194" t="str">
        <f>+'Información ELECTRO PUNO'!E2666</f>
        <v>MT</v>
      </c>
      <c r="G2686" s="194">
        <f>+'Información ELECTRO PUNO'!G2666</f>
        <v>13</v>
      </c>
      <c r="H2686" s="9" t="str">
        <f t="shared" si="303"/>
        <v>Poste</v>
      </c>
      <c r="I2686" s="194" t="str">
        <f>+'Información ELECTRO PUNO'!F2666</f>
        <v>Concreto Armado C</v>
      </c>
      <c r="J2686" s="194" t="str">
        <f>+'Información ELECTRO PUNO'!B2666</f>
        <v>PPC20</v>
      </c>
      <c r="K2686" s="9" t="str">
        <f t="shared" si="305"/>
        <v>POSTE DE CONCRETO ARMADO DE 13/400/150/345</v>
      </c>
      <c r="L2686" s="139">
        <f t="shared" si="306"/>
        <v>0.54</v>
      </c>
    </row>
    <row r="2687" spans="1:12" x14ac:dyDescent="0.25">
      <c r="A2687" s="193">
        <f>+'Información ELECTRO PUNO'!A2667</f>
        <v>2666</v>
      </c>
      <c r="B2687" s="26" t="str">
        <f t="shared" si="304"/>
        <v>SICODI</v>
      </c>
      <c r="C2687" s="9" t="str">
        <f t="shared" si="300"/>
        <v>Puno</v>
      </c>
      <c r="D2687" s="9" t="str">
        <f t="shared" si="301"/>
        <v>No Reporta</v>
      </c>
      <c r="E2687" s="9" t="str">
        <f t="shared" si="302"/>
        <v>No Reporta</v>
      </c>
      <c r="F2687" s="194" t="str">
        <f>+'Información ELECTRO PUNO'!E2667</f>
        <v>MT</v>
      </c>
      <c r="G2687" s="194">
        <f>+'Información ELECTRO PUNO'!G2667</f>
        <v>13</v>
      </c>
      <c r="H2687" s="9" t="str">
        <f t="shared" si="303"/>
        <v>Poste</v>
      </c>
      <c r="I2687" s="194" t="str">
        <f>+'Información ELECTRO PUNO'!F2667</f>
        <v>Concreto Armado C</v>
      </c>
      <c r="J2687" s="194" t="str">
        <f>+'Información ELECTRO PUNO'!B2667</f>
        <v>PPC20</v>
      </c>
      <c r="K2687" s="9" t="str">
        <f t="shared" si="305"/>
        <v>POSTE DE CONCRETO ARMADO DE 13/400/150/345</v>
      </c>
      <c r="L2687" s="139">
        <f t="shared" si="306"/>
        <v>0.54</v>
      </c>
    </row>
    <row r="2688" spans="1:12" x14ac:dyDescent="0.25">
      <c r="A2688" s="193">
        <f>+'Información ELECTRO PUNO'!A2668</f>
        <v>2667</v>
      </c>
      <c r="B2688" s="26" t="str">
        <f t="shared" si="304"/>
        <v>SICODI</v>
      </c>
      <c r="C2688" s="9" t="str">
        <f t="shared" si="300"/>
        <v>Puno</v>
      </c>
      <c r="D2688" s="9" t="str">
        <f t="shared" si="301"/>
        <v>No Reporta</v>
      </c>
      <c r="E2688" s="9" t="str">
        <f t="shared" si="302"/>
        <v>No Reporta</v>
      </c>
      <c r="F2688" s="194" t="str">
        <f>+'Información ELECTRO PUNO'!E2668</f>
        <v>MT</v>
      </c>
      <c r="G2688" s="194">
        <f>+'Información ELECTRO PUNO'!G2668</f>
        <v>13</v>
      </c>
      <c r="H2688" s="9" t="str">
        <f t="shared" si="303"/>
        <v>Poste</v>
      </c>
      <c r="I2688" s="194" t="str">
        <f>+'Información ELECTRO PUNO'!F2668</f>
        <v>Concreto Armado C</v>
      </c>
      <c r="J2688" s="194" t="str">
        <f>+'Información ELECTRO PUNO'!B2668</f>
        <v>PPC20</v>
      </c>
      <c r="K2688" s="9" t="str">
        <f t="shared" si="305"/>
        <v>POSTE DE CONCRETO ARMADO DE 13/400/150/345</v>
      </c>
      <c r="L2688" s="139">
        <f t="shared" si="306"/>
        <v>0.54</v>
      </c>
    </row>
    <row r="2689" spans="1:12" x14ac:dyDescent="0.25">
      <c r="A2689" s="193">
        <f>+'Información ELECTRO PUNO'!A2669</f>
        <v>2668</v>
      </c>
      <c r="B2689" s="26" t="str">
        <f t="shared" si="304"/>
        <v>SICODI</v>
      </c>
      <c r="C2689" s="9" t="str">
        <f t="shared" si="300"/>
        <v>Puno</v>
      </c>
      <c r="D2689" s="9" t="str">
        <f t="shared" si="301"/>
        <v>No Reporta</v>
      </c>
      <c r="E2689" s="9" t="str">
        <f t="shared" si="302"/>
        <v>No Reporta</v>
      </c>
      <c r="F2689" s="194" t="str">
        <f>+'Información ELECTRO PUNO'!E2669</f>
        <v>MT</v>
      </c>
      <c r="G2689" s="194">
        <f>+'Información ELECTRO PUNO'!G2669</f>
        <v>13</v>
      </c>
      <c r="H2689" s="9" t="str">
        <f t="shared" si="303"/>
        <v>Poste</v>
      </c>
      <c r="I2689" s="194" t="str">
        <f>+'Información ELECTRO PUNO'!F2669</f>
        <v>Concreto Armado C</v>
      </c>
      <c r="J2689" s="194" t="str">
        <f>+'Información ELECTRO PUNO'!B2669</f>
        <v>PPC20</v>
      </c>
      <c r="K2689" s="9" t="str">
        <f t="shared" si="305"/>
        <v>POSTE DE CONCRETO ARMADO DE 13/400/150/345</v>
      </c>
      <c r="L2689" s="139">
        <f t="shared" si="306"/>
        <v>0.54</v>
      </c>
    </row>
    <row r="2690" spans="1:12" x14ac:dyDescent="0.25">
      <c r="A2690" s="193">
        <f>+'Información ELECTRO PUNO'!A2670</f>
        <v>2669</v>
      </c>
      <c r="B2690" s="26" t="str">
        <f t="shared" si="304"/>
        <v>SICODI</v>
      </c>
      <c r="C2690" s="9" t="str">
        <f t="shared" si="300"/>
        <v>Puno</v>
      </c>
      <c r="D2690" s="9" t="str">
        <f t="shared" si="301"/>
        <v>No Reporta</v>
      </c>
      <c r="E2690" s="9" t="str">
        <f t="shared" si="302"/>
        <v>No Reporta</v>
      </c>
      <c r="F2690" s="194" t="str">
        <f>+'Información ELECTRO PUNO'!E2670</f>
        <v>MT</v>
      </c>
      <c r="G2690" s="194">
        <f>+'Información ELECTRO PUNO'!G2670</f>
        <v>13</v>
      </c>
      <c r="H2690" s="9" t="str">
        <f t="shared" si="303"/>
        <v>Poste</v>
      </c>
      <c r="I2690" s="194" t="str">
        <f>+'Información ELECTRO PUNO'!F2670</f>
        <v>Concreto Armado C</v>
      </c>
      <c r="J2690" s="194" t="str">
        <f>+'Información ELECTRO PUNO'!B2670</f>
        <v>PPC20</v>
      </c>
      <c r="K2690" s="9" t="str">
        <f t="shared" si="305"/>
        <v>POSTE DE CONCRETO ARMADO DE 13/400/150/345</v>
      </c>
      <c r="L2690" s="139">
        <f t="shared" si="306"/>
        <v>0.54</v>
      </c>
    </row>
    <row r="2691" spans="1:12" x14ac:dyDescent="0.25">
      <c r="A2691" s="193">
        <f>+'Información ELECTRO PUNO'!A2671</f>
        <v>2670</v>
      </c>
      <c r="B2691" s="26" t="str">
        <f t="shared" si="304"/>
        <v>SICODI</v>
      </c>
      <c r="C2691" s="9" t="str">
        <f t="shared" si="300"/>
        <v>Puno</v>
      </c>
      <c r="D2691" s="9" t="str">
        <f t="shared" si="301"/>
        <v>No Reporta</v>
      </c>
      <c r="E2691" s="9" t="str">
        <f t="shared" si="302"/>
        <v>No Reporta</v>
      </c>
      <c r="F2691" s="194" t="str">
        <f>+'Información ELECTRO PUNO'!E2671</f>
        <v>MT</v>
      </c>
      <c r="G2691" s="194">
        <f>+'Información ELECTRO PUNO'!G2671</f>
        <v>13</v>
      </c>
      <c r="H2691" s="9" t="str">
        <f t="shared" si="303"/>
        <v>Poste</v>
      </c>
      <c r="I2691" s="194" t="str">
        <f>+'Información ELECTRO PUNO'!F2671</f>
        <v>Concreto Armado C</v>
      </c>
      <c r="J2691" s="194" t="str">
        <f>+'Información ELECTRO PUNO'!B2671</f>
        <v>PPC20</v>
      </c>
      <c r="K2691" s="9" t="str">
        <f t="shared" si="305"/>
        <v>POSTE DE CONCRETO ARMADO DE 13/400/150/345</v>
      </c>
      <c r="L2691" s="139">
        <f t="shared" si="306"/>
        <v>0.54</v>
      </c>
    </row>
    <row r="2692" spans="1:12" x14ac:dyDescent="0.25">
      <c r="A2692" s="193">
        <f>+'Información ELECTRO PUNO'!A2672</f>
        <v>2671</v>
      </c>
      <c r="B2692" s="26" t="str">
        <f t="shared" si="304"/>
        <v>SICODI</v>
      </c>
      <c r="C2692" s="9" t="str">
        <f t="shared" si="300"/>
        <v>Puno</v>
      </c>
      <c r="D2692" s="9" t="str">
        <f t="shared" si="301"/>
        <v>No Reporta</v>
      </c>
      <c r="E2692" s="9" t="str">
        <f t="shared" si="302"/>
        <v>No Reporta</v>
      </c>
      <c r="F2692" s="194" t="str">
        <f>+'Información ELECTRO PUNO'!E2672</f>
        <v>MT</v>
      </c>
      <c r="G2692" s="194">
        <f>+'Información ELECTRO PUNO'!G2672</f>
        <v>13</v>
      </c>
      <c r="H2692" s="9" t="str">
        <f t="shared" si="303"/>
        <v>Poste</v>
      </c>
      <c r="I2692" s="194" t="str">
        <f>+'Información ELECTRO PUNO'!F2672</f>
        <v>Concreto Armado C</v>
      </c>
      <c r="J2692" s="194" t="str">
        <f>+'Información ELECTRO PUNO'!B2672</f>
        <v>PPC20</v>
      </c>
      <c r="K2692" s="9" t="str">
        <f t="shared" si="305"/>
        <v>POSTE DE CONCRETO ARMADO DE 13/400/150/345</v>
      </c>
      <c r="L2692" s="139">
        <f t="shared" si="306"/>
        <v>0.54</v>
      </c>
    </row>
    <row r="2693" spans="1:12" x14ac:dyDescent="0.25">
      <c r="A2693" s="193">
        <f>+'Información ELECTRO PUNO'!A2673</f>
        <v>2672</v>
      </c>
      <c r="B2693" s="26" t="str">
        <f t="shared" si="304"/>
        <v>SICODI</v>
      </c>
      <c r="C2693" s="9" t="str">
        <f t="shared" si="300"/>
        <v>Puno</v>
      </c>
      <c r="D2693" s="9" t="str">
        <f t="shared" si="301"/>
        <v>No Reporta</v>
      </c>
      <c r="E2693" s="9" t="str">
        <f t="shared" si="302"/>
        <v>No Reporta</v>
      </c>
      <c r="F2693" s="194" t="str">
        <f>+'Información ELECTRO PUNO'!E2673</f>
        <v>MT</v>
      </c>
      <c r="G2693" s="194">
        <f>+'Información ELECTRO PUNO'!G2673</f>
        <v>13</v>
      </c>
      <c r="H2693" s="9" t="str">
        <f t="shared" si="303"/>
        <v>Poste</v>
      </c>
      <c r="I2693" s="194" t="str">
        <f>+'Información ELECTRO PUNO'!F2673</f>
        <v>Concreto Armado C</v>
      </c>
      <c r="J2693" s="194" t="str">
        <f>+'Información ELECTRO PUNO'!B2673</f>
        <v>PPC20</v>
      </c>
      <c r="K2693" s="9" t="str">
        <f t="shared" si="305"/>
        <v>POSTE DE CONCRETO ARMADO DE 13/400/150/345</v>
      </c>
      <c r="L2693" s="139">
        <f t="shared" si="306"/>
        <v>0.54</v>
      </c>
    </row>
    <row r="2694" spans="1:12" x14ac:dyDescent="0.25">
      <c r="A2694" s="193">
        <f>+'Información ELECTRO PUNO'!A2674</f>
        <v>2673</v>
      </c>
      <c r="B2694" s="26" t="str">
        <f t="shared" si="304"/>
        <v>SICODI</v>
      </c>
      <c r="C2694" s="9" t="str">
        <f t="shared" si="300"/>
        <v>Puno</v>
      </c>
      <c r="D2694" s="9" t="str">
        <f t="shared" si="301"/>
        <v>No Reporta</v>
      </c>
      <c r="E2694" s="9" t="str">
        <f t="shared" si="302"/>
        <v>No Reporta</v>
      </c>
      <c r="F2694" s="194" t="str">
        <f>+'Información ELECTRO PUNO'!E2674</f>
        <v>MT</v>
      </c>
      <c r="G2694" s="194">
        <f>+'Información ELECTRO PUNO'!G2674</f>
        <v>13</v>
      </c>
      <c r="H2694" s="9" t="str">
        <f t="shared" si="303"/>
        <v>Poste</v>
      </c>
      <c r="I2694" s="194" t="str">
        <f>+'Información ELECTRO PUNO'!F2674</f>
        <v>Concreto Armado C</v>
      </c>
      <c r="J2694" s="194" t="str">
        <f>+'Información ELECTRO PUNO'!B2674</f>
        <v>PPC20</v>
      </c>
      <c r="K2694" s="9" t="str">
        <f t="shared" si="305"/>
        <v>POSTE DE CONCRETO ARMADO DE 13/400/150/345</v>
      </c>
      <c r="L2694" s="139">
        <f t="shared" si="306"/>
        <v>0.54</v>
      </c>
    </row>
    <row r="2695" spans="1:12" x14ac:dyDescent="0.25">
      <c r="A2695" s="193">
        <f>+'Información ELECTRO PUNO'!A2675</f>
        <v>2674</v>
      </c>
      <c r="B2695" s="26" t="str">
        <f t="shared" si="304"/>
        <v>SICODI</v>
      </c>
      <c r="C2695" s="9" t="str">
        <f t="shared" si="300"/>
        <v>Puno</v>
      </c>
      <c r="D2695" s="9" t="str">
        <f t="shared" si="301"/>
        <v>No Reporta</v>
      </c>
      <c r="E2695" s="9" t="str">
        <f t="shared" si="302"/>
        <v>No Reporta</v>
      </c>
      <c r="F2695" s="194" t="str">
        <f>+'Información ELECTRO PUNO'!E2675</f>
        <v>MT</v>
      </c>
      <c r="G2695" s="194">
        <f>+'Información ELECTRO PUNO'!G2675</f>
        <v>13</v>
      </c>
      <c r="H2695" s="9" t="str">
        <f t="shared" si="303"/>
        <v>Poste</v>
      </c>
      <c r="I2695" s="194" t="str">
        <f>+'Información ELECTRO PUNO'!F2675</f>
        <v>Concreto Armado C</v>
      </c>
      <c r="J2695" s="194" t="str">
        <f>+'Información ELECTRO PUNO'!B2675</f>
        <v>PPC20</v>
      </c>
      <c r="K2695" s="9" t="str">
        <f t="shared" si="305"/>
        <v>POSTE DE CONCRETO ARMADO DE 13/400/150/345</v>
      </c>
      <c r="L2695" s="139">
        <f t="shared" si="306"/>
        <v>0.54</v>
      </c>
    </row>
    <row r="2696" spans="1:12" x14ac:dyDescent="0.25">
      <c r="A2696" s="193">
        <f>+'Información ELECTRO PUNO'!A2676</f>
        <v>2675</v>
      </c>
      <c r="B2696" s="26" t="str">
        <f t="shared" si="304"/>
        <v>SICODI</v>
      </c>
      <c r="C2696" s="9" t="str">
        <f t="shared" si="300"/>
        <v>Puno</v>
      </c>
      <c r="D2696" s="9" t="str">
        <f t="shared" si="301"/>
        <v>No Reporta</v>
      </c>
      <c r="E2696" s="9" t="str">
        <f t="shared" si="302"/>
        <v>No Reporta</v>
      </c>
      <c r="F2696" s="194" t="str">
        <f>+'Información ELECTRO PUNO'!E2676</f>
        <v>MT</v>
      </c>
      <c r="G2696" s="194">
        <f>+'Información ELECTRO PUNO'!G2676</f>
        <v>13</v>
      </c>
      <c r="H2696" s="9" t="str">
        <f t="shared" si="303"/>
        <v>Poste</v>
      </c>
      <c r="I2696" s="194" t="str">
        <f>+'Información ELECTRO PUNO'!F2676</f>
        <v>Concreto Armado C</v>
      </c>
      <c r="J2696" s="194" t="str">
        <f>+'Información ELECTRO PUNO'!B2676</f>
        <v>PPC20</v>
      </c>
      <c r="K2696" s="9" t="str">
        <f t="shared" si="305"/>
        <v>POSTE DE CONCRETO ARMADO DE 13/400/150/345</v>
      </c>
      <c r="L2696" s="139">
        <f t="shared" si="306"/>
        <v>0.54</v>
      </c>
    </row>
    <row r="2697" spans="1:12" x14ac:dyDescent="0.25">
      <c r="A2697" s="193">
        <f>+'Información ELECTRO PUNO'!A2677</f>
        <v>2676</v>
      </c>
      <c r="B2697" s="26" t="str">
        <f t="shared" si="304"/>
        <v>SICODI</v>
      </c>
      <c r="C2697" s="9" t="str">
        <f t="shared" si="300"/>
        <v>Puno</v>
      </c>
      <c r="D2697" s="9" t="str">
        <f t="shared" si="301"/>
        <v>No Reporta</v>
      </c>
      <c r="E2697" s="9" t="str">
        <f t="shared" si="302"/>
        <v>No Reporta</v>
      </c>
      <c r="F2697" s="194" t="str">
        <f>+'Información ELECTRO PUNO'!E2677</f>
        <v>MT</v>
      </c>
      <c r="G2697" s="194">
        <f>+'Información ELECTRO PUNO'!G2677</f>
        <v>13</v>
      </c>
      <c r="H2697" s="9" t="str">
        <f t="shared" si="303"/>
        <v>Poste</v>
      </c>
      <c r="I2697" s="194" t="str">
        <f>+'Información ELECTRO PUNO'!F2677</f>
        <v>Concreto Armado C</v>
      </c>
      <c r="J2697" s="194" t="str">
        <f>+'Información ELECTRO PUNO'!B2677</f>
        <v>PPC20</v>
      </c>
      <c r="K2697" s="9" t="str">
        <f t="shared" si="305"/>
        <v>POSTE DE CONCRETO ARMADO DE 13/400/150/345</v>
      </c>
      <c r="L2697" s="139">
        <f t="shared" si="306"/>
        <v>0.54</v>
      </c>
    </row>
    <row r="2698" spans="1:12" x14ac:dyDescent="0.25">
      <c r="A2698" s="193">
        <f>+'Información ELECTRO PUNO'!A2678</f>
        <v>2677</v>
      </c>
      <c r="B2698" s="26" t="str">
        <f t="shared" si="304"/>
        <v>SICODI</v>
      </c>
      <c r="C2698" s="9" t="str">
        <f t="shared" si="300"/>
        <v>Puno</v>
      </c>
      <c r="D2698" s="9" t="str">
        <f t="shared" si="301"/>
        <v>No Reporta</v>
      </c>
      <c r="E2698" s="9" t="str">
        <f t="shared" si="302"/>
        <v>No Reporta</v>
      </c>
      <c r="F2698" s="194" t="str">
        <f>+'Información ELECTRO PUNO'!E2678</f>
        <v>MT</v>
      </c>
      <c r="G2698" s="194">
        <f>+'Información ELECTRO PUNO'!G2678</f>
        <v>13</v>
      </c>
      <c r="H2698" s="9" t="str">
        <f t="shared" si="303"/>
        <v>Poste</v>
      </c>
      <c r="I2698" s="194" t="str">
        <f>+'Información ELECTRO PUNO'!F2678</f>
        <v>Concreto Armado C</v>
      </c>
      <c r="J2698" s="194" t="str">
        <f>+'Información ELECTRO PUNO'!B2678</f>
        <v>PPC20</v>
      </c>
      <c r="K2698" s="9" t="str">
        <f t="shared" si="305"/>
        <v>POSTE DE CONCRETO ARMADO DE 13/400/150/345</v>
      </c>
      <c r="L2698" s="139">
        <f t="shared" si="306"/>
        <v>0.54</v>
      </c>
    </row>
    <row r="2699" spans="1:12" x14ac:dyDescent="0.25">
      <c r="A2699" s="193">
        <f>+'Información ELECTRO PUNO'!A2679</f>
        <v>2678</v>
      </c>
      <c r="B2699" s="26" t="str">
        <f t="shared" si="304"/>
        <v>SICODI</v>
      </c>
      <c r="C2699" s="9" t="str">
        <f t="shared" si="300"/>
        <v>Puno</v>
      </c>
      <c r="D2699" s="9" t="str">
        <f t="shared" si="301"/>
        <v>No Reporta</v>
      </c>
      <c r="E2699" s="9" t="str">
        <f t="shared" si="302"/>
        <v>No Reporta</v>
      </c>
      <c r="F2699" s="194" t="str">
        <f>+'Información ELECTRO PUNO'!E2679</f>
        <v>MT</v>
      </c>
      <c r="G2699" s="194">
        <f>+'Información ELECTRO PUNO'!G2679</f>
        <v>13</v>
      </c>
      <c r="H2699" s="9" t="str">
        <f t="shared" si="303"/>
        <v>Poste</v>
      </c>
      <c r="I2699" s="194" t="str">
        <f>+'Información ELECTRO PUNO'!F2679</f>
        <v>Concreto Armado C</v>
      </c>
      <c r="J2699" s="194" t="str">
        <f>+'Información ELECTRO PUNO'!B2679</f>
        <v>PPC20</v>
      </c>
      <c r="K2699" s="9" t="str">
        <f t="shared" si="305"/>
        <v>POSTE DE CONCRETO ARMADO DE 13/400/150/345</v>
      </c>
      <c r="L2699" s="139">
        <f t="shared" si="306"/>
        <v>0.54</v>
      </c>
    </row>
    <row r="2700" spans="1:12" x14ac:dyDescent="0.25">
      <c r="A2700" s="193">
        <f>+'Información ELECTRO PUNO'!A2680</f>
        <v>2679</v>
      </c>
      <c r="B2700" s="26" t="str">
        <f t="shared" si="304"/>
        <v>SICODI</v>
      </c>
      <c r="C2700" s="9" t="str">
        <f t="shared" si="300"/>
        <v>Puno</v>
      </c>
      <c r="D2700" s="9" t="str">
        <f t="shared" si="301"/>
        <v>No Reporta</v>
      </c>
      <c r="E2700" s="9" t="str">
        <f t="shared" si="302"/>
        <v>No Reporta</v>
      </c>
      <c r="F2700" s="194" t="str">
        <f>+'Información ELECTRO PUNO'!E2680</f>
        <v>MT</v>
      </c>
      <c r="G2700" s="194">
        <f>+'Información ELECTRO PUNO'!G2680</f>
        <v>13</v>
      </c>
      <c r="H2700" s="9" t="str">
        <f t="shared" si="303"/>
        <v>Poste</v>
      </c>
      <c r="I2700" s="194" t="str">
        <f>+'Información ELECTRO PUNO'!F2680</f>
        <v>Concreto Armado C</v>
      </c>
      <c r="J2700" s="194" t="str">
        <f>+'Información ELECTRO PUNO'!B2680</f>
        <v>PPC20</v>
      </c>
      <c r="K2700" s="9" t="str">
        <f t="shared" si="305"/>
        <v>POSTE DE CONCRETO ARMADO DE 13/400/150/345</v>
      </c>
      <c r="L2700" s="139">
        <f t="shared" si="306"/>
        <v>0.54</v>
      </c>
    </row>
    <row r="2701" spans="1:12" x14ac:dyDescent="0.25">
      <c r="A2701" s="193">
        <f>+'Información ELECTRO PUNO'!A2681</f>
        <v>2680</v>
      </c>
      <c r="B2701" s="26" t="str">
        <f t="shared" si="304"/>
        <v>SICODI</v>
      </c>
      <c r="C2701" s="9" t="str">
        <f t="shared" si="300"/>
        <v>Puno</v>
      </c>
      <c r="D2701" s="9" t="str">
        <f t="shared" si="301"/>
        <v>No Reporta</v>
      </c>
      <c r="E2701" s="9" t="str">
        <f t="shared" si="302"/>
        <v>No Reporta</v>
      </c>
      <c r="F2701" s="194" t="str">
        <f>+'Información ELECTRO PUNO'!E2681</f>
        <v>MT</v>
      </c>
      <c r="G2701" s="194">
        <f>+'Información ELECTRO PUNO'!G2681</f>
        <v>13</v>
      </c>
      <c r="H2701" s="9" t="str">
        <f t="shared" si="303"/>
        <v>Poste</v>
      </c>
      <c r="I2701" s="194" t="str">
        <f>+'Información ELECTRO PUNO'!F2681</f>
        <v>Concreto Armado C</v>
      </c>
      <c r="J2701" s="194" t="str">
        <f>+'Información ELECTRO PUNO'!B2681</f>
        <v>PPC20</v>
      </c>
      <c r="K2701" s="9" t="str">
        <f t="shared" si="305"/>
        <v>POSTE DE CONCRETO ARMADO DE 13/400/150/345</v>
      </c>
      <c r="L2701" s="139">
        <f t="shared" si="306"/>
        <v>0.54</v>
      </c>
    </row>
    <row r="2702" spans="1:12" x14ac:dyDescent="0.25">
      <c r="A2702" s="193">
        <f>+'Información ELECTRO PUNO'!A2682</f>
        <v>2681</v>
      </c>
      <c r="B2702" s="26" t="str">
        <f t="shared" si="304"/>
        <v>SICODI</v>
      </c>
      <c r="C2702" s="9" t="str">
        <f t="shared" si="300"/>
        <v>Puno</v>
      </c>
      <c r="D2702" s="9" t="str">
        <f t="shared" si="301"/>
        <v>No Reporta</v>
      </c>
      <c r="E2702" s="9" t="str">
        <f t="shared" si="302"/>
        <v>No Reporta</v>
      </c>
      <c r="F2702" s="194" t="str">
        <f>+'Información ELECTRO PUNO'!E2682</f>
        <v>MT</v>
      </c>
      <c r="G2702" s="194">
        <f>+'Información ELECTRO PUNO'!G2682</f>
        <v>13</v>
      </c>
      <c r="H2702" s="9" t="str">
        <f t="shared" si="303"/>
        <v>Poste</v>
      </c>
      <c r="I2702" s="194" t="str">
        <f>+'Información ELECTRO PUNO'!F2682</f>
        <v>Concreto Armado C</v>
      </c>
      <c r="J2702" s="194" t="str">
        <f>+'Información ELECTRO PUNO'!B2682</f>
        <v>PPC20</v>
      </c>
      <c r="K2702" s="9" t="str">
        <f t="shared" si="305"/>
        <v>POSTE DE CONCRETO ARMADO DE 13/400/150/345</v>
      </c>
      <c r="L2702" s="139">
        <f t="shared" si="306"/>
        <v>0.54</v>
      </c>
    </row>
    <row r="2703" spans="1:12" x14ac:dyDescent="0.25">
      <c r="A2703" s="193">
        <f>+'Información ELECTRO PUNO'!A2683</f>
        <v>2682</v>
      </c>
      <c r="B2703" s="26" t="str">
        <f t="shared" si="304"/>
        <v>SICODI</v>
      </c>
      <c r="C2703" s="9" t="str">
        <f t="shared" si="300"/>
        <v>Puno</v>
      </c>
      <c r="D2703" s="9" t="str">
        <f t="shared" si="301"/>
        <v>No Reporta</v>
      </c>
      <c r="E2703" s="9" t="str">
        <f t="shared" si="302"/>
        <v>No Reporta</v>
      </c>
      <c r="F2703" s="194" t="str">
        <f>+'Información ELECTRO PUNO'!E2683</f>
        <v>MT</v>
      </c>
      <c r="G2703" s="194">
        <f>+'Información ELECTRO PUNO'!G2683</f>
        <v>13</v>
      </c>
      <c r="H2703" s="9" t="str">
        <f t="shared" si="303"/>
        <v>Poste</v>
      </c>
      <c r="I2703" s="194" t="str">
        <f>+'Información ELECTRO PUNO'!F2683</f>
        <v>Concreto Armado C</v>
      </c>
      <c r="J2703" s="194" t="str">
        <f>+'Información ELECTRO PUNO'!B2683</f>
        <v>PPC20</v>
      </c>
      <c r="K2703" s="9" t="str">
        <f t="shared" si="305"/>
        <v>POSTE DE CONCRETO ARMADO DE 13/400/150/345</v>
      </c>
      <c r="L2703" s="139">
        <f t="shared" si="306"/>
        <v>0.54</v>
      </c>
    </row>
    <row r="2704" spans="1:12" x14ac:dyDescent="0.25">
      <c r="A2704" s="193">
        <f>+'Información ELECTRO PUNO'!A2684</f>
        <v>2683</v>
      </c>
      <c r="B2704" s="26" t="str">
        <f t="shared" si="304"/>
        <v>SICODI</v>
      </c>
      <c r="C2704" s="9" t="str">
        <f t="shared" si="300"/>
        <v>Puno</v>
      </c>
      <c r="D2704" s="9" t="str">
        <f t="shared" si="301"/>
        <v>No Reporta</v>
      </c>
      <c r="E2704" s="9" t="str">
        <f t="shared" si="302"/>
        <v>No Reporta</v>
      </c>
      <c r="F2704" s="194" t="str">
        <f>+'Información ELECTRO PUNO'!E2684</f>
        <v>MT</v>
      </c>
      <c r="G2704" s="194">
        <f>+'Información ELECTRO PUNO'!G2684</f>
        <v>13</v>
      </c>
      <c r="H2704" s="9" t="str">
        <f t="shared" si="303"/>
        <v>Poste</v>
      </c>
      <c r="I2704" s="194" t="str">
        <f>+'Información ELECTRO PUNO'!F2684</f>
        <v>Concreto Armado C</v>
      </c>
      <c r="J2704" s="194" t="str">
        <f>+'Información ELECTRO PUNO'!B2684</f>
        <v>PPC20</v>
      </c>
      <c r="K2704" s="9" t="str">
        <f t="shared" si="305"/>
        <v>POSTE DE CONCRETO ARMADO DE 13/400/150/345</v>
      </c>
      <c r="L2704" s="139">
        <f t="shared" si="306"/>
        <v>0.54</v>
      </c>
    </row>
    <row r="2705" spans="1:12" x14ac:dyDescent="0.25">
      <c r="A2705" s="193">
        <f>+'Información ELECTRO PUNO'!A2685</f>
        <v>2684</v>
      </c>
      <c r="B2705" s="26" t="str">
        <f t="shared" si="304"/>
        <v>SICODI</v>
      </c>
      <c r="C2705" s="9" t="str">
        <f t="shared" si="300"/>
        <v>Puno</v>
      </c>
      <c r="D2705" s="9" t="str">
        <f t="shared" si="301"/>
        <v>No Reporta</v>
      </c>
      <c r="E2705" s="9" t="str">
        <f t="shared" si="302"/>
        <v>No Reporta</v>
      </c>
      <c r="F2705" s="194" t="str">
        <f>+'Información ELECTRO PUNO'!E2685</f>
        <v>MT</v>
      </c>
      <c r="G2705" s="194">
        <f>+'Información ELECTRO PUNO'!G2685</f>
        <v>13</v>
      </c>
      <c r="H2705" s="9" t="str">
        <f t="shared" si="303"/>
        <v>Poste</v>
      </c>
      <c r="I2705" s="194" t="str">
        <f>+'Información ELECTRO PUNO'!F2685</f>
        <v>Concreto Armado C</v>
      </c>
      <c r="J2705" s="194" t="str">
        <f>+'Información ELECTRO PUNO'!B2685</f>
        <v>PPC20</v>
      </c>
      <c r="K2705" s="9" t="str">
        <f t="shared" si="305"/>
        <v>POSTE DE CONCRETO ARMADO DE 13/400/150/345</v>
      </c>
      <c r="L2705" s="139">
        <f t="shared" si="306"/>
        <v>0.54</v>
      </c>
    </row>
    <row r="2706" spans="1:12" x14ac:dyDescent="0.25">
      <c r="A2706" s="193">
        <f>+'Información ELECTRO PUNO'!A2686</f>
        <v>2685</v>
      </c>
      <c r="B2706" s="26" t="str">
        <f t="shared" si="304"/>
        <v>SICODI</v>
      </c>
      <c r="C2706" s="9" t="str">
        <f t="shared" si="300"/>
        <v>Puno</v>
      </c>
      <c r="D2706" s="9" t="str">
        <f t="shared" si="301"/>
        <v>No Reporta</v>
      </c>
      <c r="E2706" s="9" t="str">
        <f t="shared" si="302"/>
        <v>No Reporta</v>
      </c>
      <c r="F2706" s="194" t="str">
        <f>+'Información ELECTRO PUNO'!E2686</f>
        <v>MT</v>
      </c>
      <c r="G2706" s="194">
        <f>+'Información ELECTRO PUNO'!G2686</f>
        <v>13</v>
      </c>
      <c r="H2706" s="9" t="str">
        <f t="shared" si="303"/>
        <v>Poste</v>
      </c>
      <c r="I2706" s="194" t="str">
        <f>+'Información ELECTRO PUNO'!F2686</f>
        <v>Concreto Armado C</v>
      </c>
      <c r="J2706" s="194" t="str">
        <f>+'Información ELECTRO PUNO'!B2686</f>
        <v>PPC20</v>
      </c>
      <c r="K2706" s="9" t="str">
        <f t="shared" si="305"/>
        <v>POSTE DE CONCRETO ARMADO DE 13/400/150/345</v>
      </c>
      <c r="L2706" s="139">
        <f t="shared" si="306"/>
        <v>0.54</v>
      </c>
    </row>
    <row r="2707" spans="1:12" x14ac:dyDescent="0.25">
      <c r="A2707" s="193">
        <f>+'Información ELECTRO PUNO'!A2687</f>
        <v>2686</v>
      </c>
      <c r="B2707" s="26" t="str">
        <f t="shared" si="304"/>
        <v>SICODI</v>
      </c>
      <c r="C2707" s="9" t="str">
        <f t="shared" si="300"/>
        <v>Puno</v>
      </c>
      <c r="D2707" s="9" t="str">
        <f t="shared" si="301"/>
        <v>No Reporta</v>
      </c>
      <c r="E2707" s="9" t="str">
        <f t="shared" si="302"/>
        <v>No Reporta</v>
      </c>
      <c r="F2707" s="194" t="str">
        <f>+'Información ELECTRO PUNO'!E2687</f>
        <v>MT</v>
      </c>
      <c r="G2707" s="194">
        <f>+'Información ELECTRO PUNO'!G2687</f>
        <v>13</v>
      </c>
      <c r="H2707" s="9" t="str">
        <f t="shared" si="303"/>
        <v>Poste</v>
      </c>
      <c r="I2707" s="194" t="str">
        <f>+'Información ELECTRO PUNO'!F2687</f>
        <v>Concreto Armado C</v>
      </c>
      <c r="J2707" s="194" t="str">
        <f>+'Información ELECTRO PUNO'!B2687</f>
        <v>PPC20</v>
      </c>
      <c r="K2707" s="9" t="str">
        <f t="shared" si="305"/>
        <v>POSTE DE CONCRETO ARMADO DE 13/400/150/345</v>
      </c>
      <c r="L2707" s="139">
        <f t="shared" si="306"/>
        <v>0.54</v>
      </c>
    </row>
    <row r="2708" spans="1:12" x14ac:dyDescent="0.25">
      <c r="A2708" s="193">
        <f>+'Información ELECTRO PUNO'!A2688</f>
        <v>2687</v>
      </c>
      <c r="B2708" s="26" t="str">
        <f t="shared" si="304"/>
        <v>SICODI</v>
      </c>
      <c r="C2708" s="9" t="str">
        <f t="shared" si="300"/>
        <v>Puno</v>
      </c>
      <c r="D2708" s="9" t="str">
        <f t="shared" si="301"/>
        <v>No Reporta</v>
      </c>
      <c r="E2708" s="9" t="str">
        <f t="shared" si="302"/>
        <v>No Reporta</v>
      </c>
      <c r="F2708" s="194" t="str">
        <f>+'Información ELECTRO PUNO'!E2688</f>
        <v>MT</v>
      </c>
      <c r="G2708" s="194">
        <f>+'Información ELECTRO PUNO'!G2688</f>
        <v>13</v>
      </c>
      <c r="H2708" s="9" t="str">
        <f t="shared" si="303"/>
        <v>Poste</v>
      </c>
      <c r="I2708" s="194" t="str">
        <f>+'Información ELECTRO PUNO'!F2688</f>
        <v>Concreto Armado C</v>
      </c>
      <c r="J2708" s="194" t="str">
        <f>+'Información ELECTRO PUNO'!B2688</f>
        <v>PPC20</v>
      </c>
      <c r="K2708" s="9" t="str">
        <f t="shared" si="305"/>
        <v>POSTE DE CONCRETO ARMADO DE 13/400/150/345</v>
      </c>
      <c r="L2708" s="139">
        <f t="shared" si="306"/>
        <v>0.54</v>
      </c>
    </row>
    <row r="2709" spans="1:12" x14ac:dyDescent="0.25">
      <c r="A2709" s="193">
        <f>+'Información ELECTRO PUNO'!A2689</f>
        <v>2688</v>
      </c>
      <c r="B2709" s="26" t="str">
        <f t="shared" si="304"/>
        <v>SICODI</v>
      </c>
      <c r="C2709" s="9" t="str">
        <f t="shared" si="300"/>
        <v>Puno</v>
      </c>
      <c r="D2709" s="9" t="str">
        <f t="shared" si="301"/>
        <v>No Reporta</v>
      </c>
      <c r="E2709" s="9" t="str">
        <f t="shared" si="302"/>
        <v>No Reporta</v>
      </c>
      <c r="F2709" s="194" t="str">
        <f>+'Información ELECTRO PUNO'!E2689</f>
        <v>MT</v>
      </c>
      <c r="G2709" s="194">
        <f>+'Información ELECTRO PUNO'!G2689</f>
        <v>13</v>
      </c>
      <c r="H2709" s="9" t="str">
        <f t="shared" si="303"/>
        <v>Poste</v>
      </c>
      <c r="I2709" s="194" t="str">
        <f>+'Información ELECTRO PUNO'!F2689</f>
        <v>Concreto Armado C</v>
      </c>
      <c r="J2709" s="194" t="str">
        <f>+'Información ELECTRO PUNO'!B2689</f>
        <v>PPC20</v>
      </c>
      <c r="K2709" s="9" t="str">
        <f t="shared" si="305"/>
        <v>POSTE DE CONCRETO ARMADO DE 13/400/150/345</v>
      </c>
      <c r="L2709" s="139">
        <f t="shared" si="306"/>
        <v>0.54</v>
      </c>
    </row>
    <row r="2710" spans="1:12" x14ac:dyDescent="0.25">
      <c r="A2710" s="193">
        <f>+'Información ELECTRO PUNO'!A2690</f>
        <v>2689</v>
      </c>
      <c r="B2710" s="26" t="str">
        <f t="shared" si="304"/>
        <v>SICODI</v>
      </c>
      <c r="C2710" s="9" t="str">
        <f t="shared" ref="C2710:C2773" si="307">+$C$10</f>
        <v>Puno</v>
      </c>
      <c r="D2710" s="9" t="str">
        <f t="shared" ref="D2710:D2773" si="308">+$D$10</f>
        <v>No Reporta</v>
      </c>
      <c r="E2710" s="9" t="str">
        <f t="shared" ref="E2710:E2773" si="309">+$E$10</f>
        <v>No Reporta</v>
      </c>
      <c r="F2710" s="194" t="str">
        <f>+'Información ELECTRO PUNO'!E2690</f>
        <v>MT</v>
      </c>
      <c r="G2710" s="194">
        <f>+'Información ELECTRO PUNO'!G2690</f>
        <v>13</v>
      </c>
      <c r="H2710" s="9" t="str">
        <f t="shared" ref="H2710:H2773" si="310">+$H$10</f>
        <v>Poste</v>
      </c>
      <c r="I2710" s="194" t="str">
        <f>+'Información ELECTRO PUNO'!F2690</f>
        <v>Concreto Armado C</v>
      </c>
      <c r="J2710" s="194" t="str">
        <f>+'Información ELECTRO PUNO'!B2690</f>
        <v>PPC20</v>
      </c>
      <c r="K2710" s="9" t="str">
        <f t="shared" si="305"/>
        <v>POSTE DE CONCRETO ARMADO DE 13/400/150/345</v>
      </c>
      <c r="L2710" s="139">
        <f t="shared" si="306"/>
        <v>0.54</v>
      </c>
    </row>
    <row r="2711" spans="1:12" x14ac:dyDescent="0.25">
      <c r="A2711" s="193">
        <f>+'Información ELECTRO PUNO'!A2691</f>
        <v>2690</v>
      </c>
      <c r="B2711" s="26" t="str">
        <f t="shared" ref="B2711:B2774" si="311">+INDEX($B$8:$B$16,MATCH(J2711,$J$8:$J$16,0))</f>
        <v>SICODI</v>
      </c>
      <c r="C2711" s="9" t="str">
        <f t="shared" si="307"/>
        <v>Puno</v>
      </c>
      <c r="D2711" s="9" t="str">
        <f t="shared" si="308"/>
        <v>No Reporta</v>
      </c>
      <c r="E2711" s="9" t="str">
        <f t="shared" si="309"/>
        <v>No Reporta</v>
      </c>
      <c r="F2711" s="194" t="str">
        <f>+'Información ELECTRO PUNO'!E2691</f>
        <v>MT</v>
      </c>
      <c r="G2711" s="194">
        <f>+'Información ELECTRO PUNO'!G2691</f>
        <v>13</v>
      </c>
      <c r="H2711" s="9" t="str">
        <f t="shared" si="310"/>
        <v>Poste</v>
      </c>
      <c r="I2711" s="194" t="str">
        <f>+'Información ELECTRO PUNO'!F2691</f>
        <v>Concreto Armado C</v>
      </c>
      <c r="J2711" s="194" t="str">
        <f>+'Información ELECTRO PUNO'!B2691</f>
        <v>PPC20</v>
      </c>
      <c r="K2711" s="9" t="str">
        <f t="shared" ref="K2711:K2774" si="312">+VLOOKUP(J2711,$J$8:$K$16,2,FALSE)</f>
        <v>POSTE DE CONCRETO ARMADO DE 13/400/150/345</v>
      </c>
      <c r="L2711" s="139">
        <f t="shared" ref="L2711:L2774" si="313">+VLOOKUP(J2711,$J$8:$U$16,12,FALSE)</f>
        <v>0.54</v>
      </c>
    </row>
    <row r="2712" spans="1:12" x14ac:dyDescent="0.25">
      <c r="A2712" s="193">
        <f>+'Información ELECTRO PUNO'!A2692</f>
        <v>2691</v>
      </c>
      <c r="B2712" s="26" t="str">
        <f t="shared" si="311"/>
        <v>SICODI</v>
      </c>
      <c r="C2712" s="9" t="str">
        <f t="shared" si="307"/>
        <v>Puno</v>
      </c>
      <c r="D2712" s="9" t="str">
        <f t="shared" si="308"/>
        <v>No Reporta</v>
      </c>
      <c r="E2712" s="9" t="str">
        <f t="shared" si="309"/>
        <v>No Reporta</v>
      </c>
      <c r="F2712" s="194" t="str">
        <f>+'Información ELECTRO PUNO'!E2692</f>
        <v>MT</v>
      </c>
      <c r="G2712" s="194">
        <f>+'Información ELECTRO PUNO'!G2692</f>
        <v>13</v>
      </c>
      <c r="H2712" s="9" t="str">
        <f t="shared" si="310"/>
        <v>Poste</v>
      </c>
      <c r="I2712" s="194" t="str">
        <f>+'Información ELECTRO PUNO'!F2692</f>
        <v>Concreto Armado C</v>
      </c>
      <c r="J2712" s="194" t="str">
        <f>+'Información ELECTRO PUNO'!B2692</f>
        <v>PPC20</v>
      </c>
      <c r="K2712" s="9" t="str">
        <f t="shared" si="312"/>
        <v>POSTE DE CONCRETO ARMADO DE 13/400/150/345</v>
      </c>
      <c r="L2712" s="139">
        <f t="shared" si="313"/>
        <v>0.54</v>
      </c>
    </row>
    <row r="2713" spans="1:12" x14ac:dyDescent="0.25">
      <c r="A2713" s="193">
        <f>+'Información ELECTRO PUNO'!A2693</f>
        <v>2692</v>
      </c>
      <c r="B2713" s="26" t="str">
        <f t="shared" si="311"/>
        <v>SICODI</v>
      </c>
      <c r="C2713" s="9" t="str">
        <f t="shared" si="307"/>
        <v>Puno</v>
      </c>
      <c r="D2713" s="9" t="str">
        <f t="shared" si="308"/>
        <v>No Reporta</v>
      </c>
      <c r="E2713" s="9" t="str">
        <f t="shared" si="309"/>
        <v>No Reporta</v>
      </c>
      <c r="F2713" s="194" t="str">
        <f>+'Información ELECTRO PUNO'!E2693</f>
        <v>MT</v>
      </c>
      <c r="G2713" s="194">
        <f>+'Información ELECTRO PUNO'!G2693</f>
        <v>13</v>
      </c>
      <c r="H2713" s="9" t="str">
        <f t="shared" si="310"/>
        <v>Poste</v>
      </c>
      <c r="I2713" s="194" t="str">
        <f>+'Información ELECTRO PUNO'!F2693</f>
        <v>Concreto Armado C</v>
      </c>
      <c r="J2713" s="194" t="str">
        <f>+'Información ELECTRO PUNO'!B2693</f>
        <v>PPC20</v>
      </c>
      <c r="K2713" s="9" t="str">
        <f t="shared" si="312"/>
        <v>POSTE DE CONCRETO ARMADO DE 13/400/150/345</v>
      </c>
      <c r="L2713" s="139">
        <f t="shared" si="313"/>
        <v>0.54</v>
      </c>
    </row>
    <row r="2714" spans="1:12" x14ac:dyDescent="0.25">
      <c r="A2714" s="193">
        <f>+'Información ELECTRO PUNO'!A2694</f>
        <v>2693</v>
      </c>
      <c r="B2714" s="26" t="str">
        <f t="shared" si="311"/>
        <v>SICODI</v>
      </c>
      <c r="C2714" s="9" t="str">
        <f t="shared" si="307"/>
        <v>Puno</v>
      </c>
      <c r="D2714" s="9" t="str">
        <f t="shared" si="308"/>
        <v>No Reporta</v>
      </c>
      <c r="E2714" s="9" t="str">
        <f t="shared" si="309"/>
        <v>No Reporta</v>
      </c>
      <c r="F2714" s="194" t="str">
        <f>+'Información ELECTRO PUNO'!E2694</f>
        <v>BT</v>
      </c>
      <c r="G2714" s="194">
        <f>+'Información ELECTRO PUNO'!G2694</f>
        <v>8</v>
      </c>
      <c r="H2714" s="9" t="str">
        <f t="shared" si="310"/>
        <v>Poste</v>
      </c>
      <c r="I2714" s="194" t="str">
        <f>+'Información ELECTRO PUNO'!F2694</f>
        <v>Concreto Armado</v>
      </c>
      <c r="J2714" s="194" t="str">
        <f>+'Información ELECTRO PUNO'!B2694</f>
        <v>PPC06</v>
      </c>
      <c r="K2714" s="9" t="str">
        <f t="shared" si="312"/>
        <v>POSTE DE CONCRETO ARMADO DE  8/300/120/240</v>
      </c>
      <c r="L2714" s="139">
        <f t="shared" si="313"/>
        <v>0.14000000000000001</v>
      </c>
    </row>
    <row r="2715" spans="1:12" x14ac:dyDescent="0.25">
      <c r="A2715" s="193">
        <f>+'Información ELECTRO PUNO'!A2695</f>
        <v>2694</v>
      </c>
      <c r="B2715" s="26" t="str">
        <f t="shared" si="311"/>
        <v>SICODI</v>
      </c>
      <c r="C2715" s="9" t="str">
        <f t="shared" si="307"/>
        <v>Puno</v>
      </c>
      <c r="D2715" s="9" t="str">
        <f t="shared" si="308"/>
        <v>No Reporta</v>
      </c>
      <c r="E2715" s="9" t="str">
        <f t="shared" si="309"/>
        <v>No Reporta</v>
      </c>
      <c r="F2715" s="194" t="str">
        <f>+'Información ELECTRO PUNO'!E2695</f>
        <v>BT</v>
      </c>
      <c r="G2715" s="194">
        <f>+'Información ELECTRO PUNO'!G2695</f>
        <v>8</v>
      </c>
      <c r="H2715" s="9" t="str">
        <f t="shared" si="310"/>
        <v>Poste</v>
      </c>
      <c r="I2715" s="194" t="str">
        <f>+'Información ELECTRO PUNO'!F2695</f>
        <v>Concreto Armado</v>
      </c>
      <c r="J2715" s="194" t="str">
        <f>+'Información ELECTRO PUNO'!B2695</f>
        <v>PPC06</v>
      </c>
      <c r="K2715" s="9" t="str">
        <f t="shared" si="312"/>
        <v>POSTE DE CONCRETO ARMADO DE  8/300/120/240</v>
      </c>
      <c r="L2715" s="139">
        <f t="shared" si="313"/>
        <v>0.14000000000000001</v>
      </c>
    </row>
    <row r="2716" spans="1:12" x14ac:dyDescent="0.25">
      <c r="A2716" s="193">
        <f>+'Información ELECTRO PUNO'!A2696</f>
        <v>2695</v>
      </c>
      <c r="B2716" s="26" t="str">
        <f t="shared" si="311"/>
        <v>SICODI</v>
      </c>
      <c r="C2716" s="9" t="str">
        <f t="shared" si="307"/>
        <v>Puno</v>
      </c>
      <c r="D2716" s="9" t="str">
        <f t="shared" si="308"/>
        <v>No Reporta</v>
      </c>
      <c r="E2716" s="9" t="str">
        <f t="shared" si="309"/>
        <v>No Reporta</v>
      </c>
      <c r="F2716" s="194" t="str">
        <f>+'Información ELECTRO PUNO'!E2696</f>
        <v>BT</v>
      </c>
      <c r="G2716" s="194">
        <f>+'Información ELECTRO PUNO'!G2696</f>
        <v>8</v>
      </c>
      <c r="H2716" s="9" t="str">
        <f t="shared" si="310"/>
        <v>Poste</v>
      </c>
      <c r="I2716" s="194" t="str">
        <f>+'Información ELECTRO PUNO'!F2696</f>
        <v>Concreto Armado</v>
      </c>
      <c r="J2716" s="194" t="str">
        <f>+'Información ELECTRO PUNO'!B2696</f>
        <v>PPC06</v>
      </c>
      <c r="K2716" s="9" t="str">
        <f t="shared" si="312"/>
        <v>POSTE DE CONCRETO ARMADO DE  8/300/120/240</v>
      </c>
      <c r="L2716" s="139">
        <f t="shared" si="313"/>
        <v>0.14000000000000001</v>
      </c>
    </row>
    <row r="2717" spans="1:12" x14ac:dyDescent="0.25">
      <c r="A2717" s="193">
        <f>+'Información ELECTRO PUNO'!A2697</f>
        <v>2696</v>
      </c>
      <c r="B2717" s="26" t="str">
        <f t="shared" si="311"/>
        <v>SICODI</v>
      </c>
      <c r="C2717" s="9" t="str">
        <f t="shared" si="307"/>
        <v>Puno</v>
      </c>
      <c r="D2717" s="9" t="str">
        <f t="shared" si="308"/>
        <v>No Reporta</v>
      </c>
      <c r="E2717" s="9" t="str">
        <f t="shared" si="309"/>
        <v>No Reporta</v>
      </c>
      <c r="F2717" s="194" t="str">
        <f>+'Información ELECTRO PUNO'!E2697</f>
        <v>BT</v>
      </c>
      <c r="G2717" s="194">
        <f>+'Información ELECTRO PUNO'!G2697</f>
        <v>8</v>
      </c>
      <c r="H2717" s="9" t="str">
        <f t="shared" si="310"/>
        <v>Poste</v>
      </c>
      <c r="I2717" s="194" t="str">
        <f>+'Información ELECTRO PUNO'!F2697</f>
        <v>Concreto Armado</v>
      </c>
      <c r="J2717" s="194" t="str">
        <f>+'Información ELECTRO PUNO'!B2697</f>
        <v>PPC06</v>
      </c>
      <c r="K2717" s="9" t="str">
        <f t="shared" si="312"/>
        <v>POSTE DE CONCRETO ARMADO DE  8/300/120/240</v>
      </c>
      <c r="L2717" s="139">
        <f t="shared" si="313"/>
        <v>0.14000000000000001</v>
      </c>
    </row>
    <row r="2718" spans="1:12" x14ac:dyDescent="0.25">
      <c r="A2718" s="193">
        <f>+'Información ELECTRO PUNO'!A2698</f>
        <v>2697</v>
      </c>
      <c r="B2718" s="26" t="str">
        <f t="shared" si="311"/>
        <v>SICODI</v>
      </c>
      <c r="C2718" s="9" t="str">
        <f t="shared" si="307"/>
        <v>Puno</v>
      </c>
      <c r="D2718" s="9" t="str">
        <f t="shared" si="308"/>
        <v>No Reporta</v>
      </c>
      <c r="E2718" s="9" t="str">
        <f t="shared" si="309"/>
        <v>No Reporta</v>
      </c>
      <c r="F2718" s="194" t="str">
        <f>+'Información ELECTRO PUNO'!E2698</f>
        <v>BT</v>
      </c>
      <c r="G2718" s="194">
        <f>+'Información ELECTRO PUNO'!G2698</f>
        <v>8</v>
      </c>
      <c r="H2718" s="9" t="str">
        <f t="shared" si="310"/>
        <v>Poste</v>
      </c>
      <c r="I2718" s="194" t="str">
        <f>+'Información ELECTRO PUNO'!F2698</f>
        <v>Concreto Armado</v>
      </c>
      <c r="J2718" s="194" t="str">
        <f>+'Información ELECTRO PUNO'!B2698</f>
        <v>PPC06</v>
      </c>
      <c r="K2718" s="9" t="str">
        <f t="shared" si="312"/>
        <v>POSTE DE CONCRETO ARMADO DE  8/300/120/240</v>
      </c>
      <c r="L2718" s="139">
        <f t="shared" si="313"/>
        <v>0.14000000000000001</v>
      </c>
    </row>
    <row r="2719" spans="1:12" x14ac:dyDescent="0.25">
      <c r="A2719" s="193">
        <f>+'Información ELECTRO PUNO'!A2699</f>
        <v>2698</v>
      </c>
      <c r="B2719" s="26" t="str">
        <f t="shared" si="311"/>
        <v>SICODI</v>
      </c>
      <c r="C2719" s="9" t="str">
        <f t="shared" si="307"/>
        <v>Puno</v>
      </c>
      <c r="D2719" s="9" t="str">
        <f t="shared" si="308"/>
        <v>No Reporta</v>
      </c>
      <c r="E2719" s="9" t="str">
        <f t="shared" si="309"/>
        <v>No Reporta</v>
      </c>
      <c r="F2719" s="194" t="str">
        <f>+'Información ELECTRO PUNO'!E2699</f>
        <v>MT</v>
      </c>
      <c r="G2719" s="194">
        <f>+'Información ELECTRO PUNO'!G2699</f>
        <v>13</v>
      </c>
      <c r="H2719" s="9" t="str">
        <f t="shared" si="310"/>
        <v>Poste</v>
      </c>
      <c r="I2719" s="194" t="str">
        <f>+'Información ELECTRO PUNO'!F2699</f>
        <v>Concreto Armado C</v>
      </c>
      <c r="J2719" s="194" t="str">
        <f>+'Información ELECTRO PUNO'!B2699</f>
        <v>PPC20</v>
      </c>
      <c r="K2719" s="9" t="str">
        <f t="shared" si="312"/>
        <v>POSTE DE CONCRETO ARMADO DE 13/400/150/345</v>
      </c>
      <c r="L2719" s="139">
        <f t="shared" si="313"/>
        <v>0.54</v>
      </c>
    </row>
    <row r="2720" spans="1:12" x14ac:dyDescent="0.25">
      <c r="A2720" s="193">
        <f>+'Información ELECTRO PUNO'!A2700</f>
        <v>2699</v>
      </c>
      <c r="B2720" s="26" t="str">
        <f t="shared" si="311"/>
        <v>SICODI</v>
      </c>
      <c r="C2720" s="9" t="str">
        <f t="shared" si="307"/>
        <v>Puno</v>
      </c>
      <c r="D2720" s="9" t="str">
        <f t="shared" si="308"/>
        <v>No Reporta</v>
      </c>
      <c r="E2720" s="9" t="str">
        <f t="shared" si="309"/>
        <v>No Reporta</v>
      </c>
      <c r="F2720" s="194" t="str">
        <f>+'Información ELECTRO PUNO'!E2700</f>
        <v>MT</v>
      </c>
      <c r="G2720" s="194">
        <f>+'Información ELECTRO PUNO'!G2700</f>
        <v>13</v>
      </c>
      <c r="H2720" s="9" t="str">
        <f t="shared" si="310"/>
        <v>Poste</v>
      </c>
      <c r="I2720" s="194" t="str">
        <f>+'Información ELECTRO PUNO'!F2700</f>
        <v>Concreto Armado C</v>
      </c>
      <c r="J2720" s="194" t="str">
        <f>+'Información ELECTRO PUNO'!B2700</f>
        <v>PPC20</v>
      </c>
      <c r="K2720" s="9" t="str">
        <f t="shared" si="312"/>
        <v>POSTE DE CONCRETO ARMADO DE 13/400/150/345</v>
      </c>
      <c r="L2720" s="139">
        <f t="shared" si="313"/>
        <v>0.54</v>
      </c>
    </row>
    <row r="2721" spans="1:12" x14ac:dyDescent="0.25">
      <c r="A2721" s="193">
        <f>+'Información ELECTRO PUNO'!A2701</f>
        <v>2700</v>
      </c>
      <c r="B2721" s="26" t="str">
        <f t="shared" si="311"/>
        <v>SICODI</v>
      </c>
      <c r="C2721" s="9" t="str">
        <f t="shared" si="307"/>
        <v>Puno</v>
      </c>
      <c r="D2721" s="9" t="str">
        <f t="shared" si="308"/>
        <v>No Reporta</v>
      </c>
      <c r="E2721" s="9" t="str">
        <f t="shared" si="309"/>
        <v>No Reporta</v>
      </c>
      <c r="F2721" s="194" t="str">
        <f>+'Información ELECTRO PUNO'!E2701</f>
        <v>MT</v>
      </c>
      <c r="G2721" s="194">
        <f>+'Información ELECTRO PUNO'!G2701</f>
        <v>13</v>
      </c>
      <c r="H2721" s="9" t="str">
        <f t="shared" si="310"/>
        <v>Poste</v>
      </c>
      <c r="I2721" s="194" t="str">
        <f>+'Información ELECTRO PUNO'!F2701</f>
        <v>Concreto Armado C</v>
      </c>
      <c r="J2721" s="194" t="str">
        <f>+'Información ELECTRO PUNO'!B2701</f>
        <v>PPC20</v>
      </c>
      <c r="K2721" s="9" t="str">
        <f t="shared" si="312"/>
        <v>POSTE DE CONCRETO ARMADO DE 13/400/150/345</v>
      </c>
      <c r="L2721" s="139">
        <f t="shared" si="313"/>
        <v>0.54</v>
      </c>
    </row>
    <row r="2722" spans="1:12" x14ac:dyDescent="0.25">
      <c r="A2722" s="193">
        <f>+'Información ELECTRO PUNO'!A2702</f>
        <v>2701</v>
      </c>
      <c r="B2722" s="26" t="str">
        <f t="shared" si="311"/>
        <v>SICODI</v>
      </c>
      <c r="C2722" s="9" t="str">
        <f t="shared" si="307"/>
        <v>Puno</v>
      </c>
      <c r="D2722" s="9" t="str">
        <f t="shared" si="308"/>
        <v>No Reporta</v>
      </c>
      <c r="E2722" s="9" t="str">
        <f t="shared" si="309"/>
        <v>No Reporta</v>
      </c>
      <c r="F2722" s="194" t="str">
        <f>+'Información ELECTRO PUNO'!E2702</f>
        <v>MT</v>
      </c>
      <c r="G2722" s="194">
        <f>+'Información ELECTRO PUNO'!G2702</f>
        <v>13</v>
      </c>
      <c r="H2722" s="9" t="str">
        <f t="shared" si="310"/>
        <v>Poste</v>
      </c>
      <c r="I2722" s="194" t="str">
        <f>+'Información ELECTRO PUNO'!F2702</f>
        <v>Concreto Armado C</v>
      </c>
      <c r="J2722" s="194" t="str">
        <f>+'Información ELECTRO PUNO'!B2702</f>
        <v>PPC20</v>
      </c>
      <c r="K2722" s="9" t="str">
        <f t="shared" si="312"/>
        <v>POSTE DE CONCRETO ARMADO DE 13/400/150/345</v>
      </c>
      <c r="L2722" s="139">
        <f t="shared" si="313"/>
        <v>0.54</v>
      </c>
    </row>
    <row r="2723" spans="1:12" x14ac:dyDescent="0.25">
      <c r="A2723" s="193">
        <f>+'Información ELECTRO PUNO'!A2703</f>
        <v>2702</v>
      </c>
      <c r="B2723" s="26" t="str">
        <f t="shared" si="311"/>
        <v>SICODI</v>
      </c>
      <c r="C2723" s="9" t="str">
        <f t="shared" si="307"/>
        <v>Puno</v>
      </c>
      <c r="D2723" s="9" t="str">
        <f t="shared" si="308"/>
        <v>No Reporta</v>
      </c>
      <c r="E2723" s="9" t="str">
        <f t="shared" si="309"/>
        <v>No Reporta</v>
      </c>
      <c r="F2723" s="194" t="str">
        <f>+'Información ELECTRO PUNO'!E2703</f>
        <v>MT</v>
      </c>
      <c r="G2723" s="194">
        <f>+'Información ELECTRO PUNO'!G2703</f>
        <v>13</v>
      </c>
      <c r="H2723" s="9" t="str">
        <f t="shared" si="310"/>
        <v>Poste</v>
      </c>
      <c r="I2723" s="194" t="str">
        <f>+'Información ELECTRO PUNO'!F2703</f>
        <v>Concreto Armado C</v>
      </c>
      <c r="J2723" s="194" t="str">
        <f>+'Información ELECTRO PUNO'!B2703</f>
        <v>PPC20</v>
      </c>
      <c r="K2723" s="9" t="str">
        <f t="shared" si="312"/>
        <v>POSTE DE CONCRETO ARMADO DE 13/400/150/345</v>
      </c>
      <c r="L2723" s="139">
        <f t="shared" si="313"/>
        <v>0.54</v>
      </c>
    </row>
    <row r="2724" spans="1:12" x14ac:dyDescent="0.25">
      <c r="A2724" s="193">
        <f>+'Información ELECTRO PUNO'!A2704</f>
        <v>2703</v>
      </c>
      <c r="B2724" s="26" t="str">
        <f t="shared" si="311"/>
        <v>SICODI</v>
      </c>
      <c r="C2724" s="9" t="str">
        <f t="shared" si="307"/>
        <v>Puno</v>
      </c>
      <c r="D2724" s="9" t="str">
        <f t="shared" si="308"/>
        <v>No Reporta</v>
      </c>
      <c r="E2724" s="9" t="str">
        <f t="shared" si="309"/>
        <v>No Reporta</v>
      </c>
      <c r="F2724" s="194" t="str">
        <f>+'Información ELECTRO PUNO'!E2704</f>
        <v>MT</v>
      </c>
      <c r="G2724" s="194">
        <f>+'Información ELECTRO PUNO'!G2704</f>
        <v>13</v>
      </c>
      <c r="H2724" s="9" t="str">
        <f t="shared" si="310"/>
        <v>Poste</v>
      </c>
      <c r="I2724" s="194" t="str">
        <f>+'Información ELECTRO PUNO'!F2704</f>
        <v>Concreto Armado C</v>
      </c>
      <c r="J2724" s="194" t="str">
        <f>+'Información ELECTRO PUNO'!B2704</f>
        <v>PPC20</v>
      </c>
      <c r="K2724" s="9" t="str">
        <f t="shared" si="312"/>
        <v>POSTE DE CONCRETO ARMADO DE 13/400/150/345</v>
      </c>
      <c r="L2724" s="139">
        <f t="shared" si="313"/>
        <v>0.54</v>
      </c>
    </row>
    <row r="2725" spans="1:12" x14ac:dyDescent="0.25">
      <c r="A2725" s="193">
        <f>+'Información ELECTRO PUNO'!A2705</f>
        <v>2704</v>
      </c>
      <c r="B2725" s="26" t="str">
        <f t="shared" si="311"/>
        <v>SICODI</v>
      </c>
      <c r="C2725" s="9" t="str">
        <f t="shared" si="307"/>
        <v>Puno</v>
      </c>
      <c r="D2725" s="9" t="str">
        <f t="shared" si="308"/>
        <v>No Reporta</v>
      </c>
      <c r="E2725" s="9" t="str">
        <f t="shared" si="309"/>
        <v>No Reporta</v>
      </c>
      <c r="F2725" s="194" t="str">
        <f>+'Información ELECTRO PUNO'!E2705</f>
        <v>MT</v>
      </c>
      <c r="G2725" s="194">
        <f>+'Información ELECTRO PUNO'!G2705</f>
        <v>13</v>
      </c>
      <c r="H2725" s="9" t="str">
        <f t="shared" si="310"/>
        <v>Poste</v>
      </c>
      <c r="I2725" s="194" t="str">
        <f>+'Información ELECTRO PUNO'!F2705</f>
        <v>Concreto Armado C</v>
      </c>
      <c r="J2725" s="194" t="str">
        <f>+'Información ELECTRO PUNO'!B2705</f>
        <v>PPC20</v>
      </c>
      <c r="K2725" s="9" t="str">
        <f t="shared" si="312"/>
        <v>POSTE DE CONCRETO ARMADO DE 13/400/150/345</v>
      </c>
      <c r="L2725" s="139">
        <f t="shared" si="313"/>
        <v>0.54</v>
      </c>
    </row>
    <row r="2726" spans="1:12" x14ac:dyDescent="0.25">
      <c r="A2726" s="193">
        <f>+'Información ELECTRO PUNO'!A2706</f>
        <v>2705</v>
      </c>
      <c r="B2726" s="26" t="str">
        <f t="shared" si="311"/>
        <v>SICODI</v>
      </c>
      <c r="C2726" s="9" t="str">
        <f t="shared" si="307"/>
        <v>Puno</v>
      </c>
      <c r="D2726" s="9" t="str">
        <f t="shared" si="308"/>
        <v>No Reporta</v>
      </c>
      <c r="E2726" s="9" t="str">
        <f t="shared" si="309"/>
        <v>No Reporta</v>
      </c>
      <c r="F2726" s="194" t="str">
        <f>+'Información ELECTRO PUNO'!E2706</f>
        <v>MT</v>
      </c>
      <c r="G2726" s="194">
        <f>+'Información ELECTRO PUNO'!G2706</f>
        <v>13</v>
      </c>
      <c r="H2726" s="9" t="str">
        <f t="shared" si="310"/>
        <v>Poste</v>
      </c>
      <c r="I2726" s="194" t="str">
        <f>+'Información ELECTRO PUNO'!F2706</f>
        <v>Concreto Armado C</v>
      </c>
      <c r="J2726" s="194" t="str">
        <f>+'Información ELECTRO PUNO'!B2706</f>
        <v>PPC20</v>
      </c>
      <c r="K2726" s="9" t="str">
        <f t="shared" si="312"/>
        <v>POSTE DE CONCRETO ARMADO DE 13/400/150/345</v>
      </c>
      <c r="L2726" s="139">
        <f t="shared" si="313"/>
        <v>0.54</v>
      </c>
    </row>
    <row r="2727" spans="1:12" x14ac:dyDescent="0.25">
      <c r="A2727" s="193">
        <f>+'Información ELECTRO PUNO'!A2707</f>
        <v>2706</v>
      </c>
      <c r="B2727" s="26" t="str">
        <f t="shared" si="311"/>
        <v>SICODI</v>
      </c>
      <c r="C2727" s="9" t="str">
        <f t="shared" si="307"/>
        <v>Puno</v>
      </c>
      <c r="D2727" s="9" t="str">
        <f t="shared" si="308"/>
        <v>No Reporta</v>
      </c>
      <c r="E2727" s="9" t="str">
        <f t="shared" si="309"/>
        <v>No Reporta</v>
      </c>
      <c r="F2727" s="194" t="str">
        <f>+'Información ELECTRO PUNO'!E2707</f>
        <v>BT</v>
      </c>
      <c r="G2727" s="194">
        <f>+'Información ELECTRO PUNO'!G2707</f>
        <v>8</v>
      </c>
      <c r="H2727" s="9" t="str">
        <f t="shared" si="310"/>
        <v>Poste</v>
      </c>
      <c r="I2727" s="194" t="str">
        <f>+'Información ELECTRO PUNO'!F2707</f>
        <v>Concreto Armado</v>
      </c>
      <c r="J2727" s="194" t="str">
        <f>+'Información ELECTRO PUNO'!B2707</f>
        <v>PPC06</v>
      </c>
      <c r="K2727" s="9" t="str">
        <f t="shared" si="312"/>
        <v>POSTE DE CONCRETO ARMADO DE  8/300/120/240</v>
      </c>
      <c r="L2727" s="139">
        <f t="shared" si="313"/>
        <v>0.14000000000000001</v>
      </c>
    </row>
    <row r="2728" spans="1:12" x14ac:dyDescent="0.25">
      <c r="A2728" s="193">
        <f>+'Información ELECTRO PUNO'!A2708</f>
        <v>2707</v>
      </c>
      <c r="B2728" s="26" t="str">
        <f t="shared" si="311"/>
        <v>SICODI</v>
      </c>
      <c r="C2728" s="9" t="str">
        <f t="shared" si="307"/>
        <v>Puno</v>
      </c>
      <c r="D2728" s="9" t="str">
        <f t="shared" si="308"/>
        <v>No Reporta</v>
      </c>
      <c r="E2728" s="9" t="str">
        <f t="shared" si="309"/>
        <v>No Reporta</v>
      </c>
      <c r="F2728" s="194" t="str">
        <f>+'Información ELECTRO PUNO'!E2708</f>
        <v>BT</v>
      </c>
      <c r="G2728" s="194">
        <f>+'Información ELECTRO PUNO'!G2708</f>
        <v>8</v>
      </c>
      <c r="H2728" s="9" t="str">
        <f t="shared" si="310"/>
        <v>Poste</v>
      </c>
      <c r="I2728" s="194" t="str">
        <f>+'Información ELECTRO PUNO'!F2708</f>
        <v>Concreto Armado</v>
      </c>
      <c r="J2728" s="194" t="str">
        <f>+'Información ELECTRO PUNO'!B2708</f>
        <v>PPC06</v>
      </c>
      <c r="K2728" s="9" t="str">
        <f t="shared" si="312"/>
        <v>POSTE DE CONCRETO ARMADO DE  8/300/120/240</v>
      </c>
      <c r="L2728" s="139">
        <f t="shared" si="313"/>
        <v>0.14000000000000001</v>
      </c>
    </row>
    <row r="2729" spans="1:12" x14ac:dyDescent="0.25">
      <c r="A2729" s="193">
        <f>+'Información ELECTRO PUNO'!A2709</f>
        <v>2708</v>
      </c>
      <c r="B2729" s="26" t="str">
        <f t="shared" si="311"/>
        <v>SICODI</v>
      </c>
      <c r="C2729" s="9" t="str">
        <f t="shared" si="307"/>
        <v>Puno</v>
      </c>
      <c r="D2729" s="9" t="str">
        <f t="shared" si="308"/>
        <v>No Reporta</v>
      </c>
      <c r="E2729" s="9" t="str">
        <f t="shared" si="309"/>
        <v>No Reporta</v>
      </c>
      <c r="F2729" s="194" t="str">
        <f>+'Información ELECTRO PUNO'!E2709</f>
        <v>BT</v>
      </c>
      <c r="G2729" s="194">
        <f>+'Información ELECTRO PUNO'!G2709</f>
        <v>8</v>
      </c>
      <c r="H2729" s="9" t="str">
        <f t="shared" si="310"/>
        <v>Poste</v>
      </c>
      <c r="I2729" s="194" t="str">
        <f>+'Información ELECTRO PUNO'!F2709</f>
        <v>Concreto Armado</v>
      </c>
      <c r="J2729" s="194" t="str">
        <f>+'Información ELECTRO PUNO'!B2709</f>
        <v>PPC06</v>
      </c>
      <c r="K2729" s="9" t="str">
        <f t="shared" si="312"/>
        <v>POSTE DE CONCRETO ARMADO DE  8/300/120/240</v>
      </c>
      <c r="L2729" s="139">
        <f t="shared" si="313"/>
        <v>0.14000000000000001</v>
      </c>
    </row>
    <row r="2730" spans="1:12" x14ac:dyDescent="0.25">
      <c r="A2730" s="193">
        <f>+'Información ELECTRO PUNO'!A2710</f>
        <v>2709</v>
      </c>
      <c r="B2730" s="26" t="str">
        <f t="shared" si="311"/>
        <v>SICODI</v>
      </c>
      <c r="C2730" s="9" t="str">
        <f t="shared" si="307"/>
        <v>Puno</v>
      </c>
      <c r="D2730" s="9" t="str">
        <f t="shared" si="308"/>
        <v>No Reporta</v>
      </c>
      <c r="E2730" s="9" t="str">
        <f t="shared" si="309"/>
        <v>No Reporta</v>
      </c>
      <c r="F2730" s="194" t="str">
        <f>+'Información ELECTRO PUNO'!E2710</f>
        <v>BT</v>
      </c>
      <c r="G2730" s="194">
        <f>+'Información ELECTRO PUNO'!G2710</f>
        <v>8</v>
      </c>
      <c r="H2730" s="9" t="str">
        <f t="shared" si="310"/>
        <v>Poste</v>
      </c>
      <c r="I2730" s="194" t="str">
        <f>+'Información ELECTRO PUNO'!F2710</f>
        <v>Concreto Armado</v>
      </c>
      <c r="J2730" s="194" t="str">
        <f>+'Información ELECTRO PUNO'!B2710</f>
        <v>PPC06</v>
      </c>
      <c r="K2730" s="9" t="str">
        <f t="shared" si="312"/>
        <v>POSTE DE CONCRETO ARMADO DE  8/300/120/240</v>
      </c>
      <c r="L2730" s="139">
        <f t="shared" si="313"/>
        <v>0.14000000000000001</v>
      </c>
    </row>
    <row r="2731" spans="1:12" x14ac:dyDescent="0.25">
      <c r="A2731" s="193">
        <f>+'Información ELECTRO PUNO'!A2711</f>
        <v>2710</v>
      </c>
      <c r="B2731" s="26" t="str">
        <f t="shared" si="311"/>
        <v>SICODI</v>
      </c>
      <c r="C2731" s="9" t="str">
        <f t="shared" si="307"/>
        <v>Puno</v>
      </c>
      <c r="D2731" s="9" t="str">
        <f t="shared" si="308"/>
        <v>No Reporta</v>
      </c>
      <c r="E2731" s="9" t="str">
        <f t="shared" si="309"/>
        <v>No Reporta</v>
      </c>
      <c r="F2731" s="194" t="str">
        <f>+'Información ELECTRO PUNO'!E2711</f>
        <v>BT</v>
      </c>
      <c r="G2731" s="194">
        <f>+'Información ELECTRO PUNO'!G2711</f>
        <v>8</v>
      </c>
      <c r="H2731" s="9" t="str">
        <f t="shared" si="310"/>
        <v>Poste</v>
      </c>
      <c r="I2731" s="194" t="str">
        <f>+'Información ELECTRO PUNO'!F2711</f>
        <v>Concreto Armado</v>
      </c>
      <c r="J2731" s="194" t="str">
        <f>+'Información ELECTRO PUNO'!B2711</f>
        <v>PPC06</v>
      </c>
      <c r="K2731" s="9" t="str">
        <f t="shared" si="312"/>
        <v>POSTE DE CONCRETO ARMADO DE  8/300/120/240</v>
      </c>
      <c r="L2731" s="139">
        <f t="shared" si="313"/>
        <v>0.14000000000000001</v>
      </c>
    </row>
    <row r="2732" spans="1:12" x14ac:dyDescent="0.25">
      <c r="A2732" s="193">
        <f>+'Información ELECTRO PUNO'!A2712</f>
        <v>2711</v>
      </c>
      <c r="B2732" s="26" t="str">
        <f t="shared" si="311"/>
        <v>SICODI</v>
      </c>
      <c r="C2732" s="9" t="str">
        <f t="shared" si="307"/>
        <v>Puno</v>
      </c>
      <c r="D2732" s="9" t="str">
        <f t="shared" si="308"/>
        <v>No Reporta</v>
      </c>
      <c r="E2732" s="9" t="str">
        <f t="shared" si="309"/>
        <v>No Reporta</v>
      </c>
      <c r="F2732" s="194" t="str">
        <f>+'Información ELECTRO PUNO'!E2712</f>
        <v>BT</v>
      </c>
      <c r="G2732" s="194">
        <f>+'Información ELECTRO PUNO'!G2712</f>
        <v>8</v>
      </c>
      <c r="H2732" s="9" t="str">
        <f t="shared" si="310"/>
        <v>Poste</v>
      </c>
      <c r="I2732" s="194" t="str">
        <f>+'Información ELECTRO PUNO'!F2712</f>
        <v>Concreto Armado</v>
      </c>
      <c r="J2732" s="194" t="str">
        <f>+'Información ELECTRO PUNO'!B2712</f>
        <v>PPC06</v>
      </c>
      <c r="K2732" s="9" t="str">
        <f t="shared" si="312"/>
        <v>POSTE DE CONCRETO ARMADO DE  8/300/120/240</v>
      </c>
      <c r="L2732" s="139">
        <f t="shared" si="313"/>
        <v>0.14000000000000001</v>
      </c>
    </row>
    <row r="2733" spans="1:12" x14ac:dyDescent="0.25">
      <c r="A2733" s="193">
        <f>+'Información ELECTRO PUNO'!A2713</f>
        <v>2712</v>
      </c>
      <c r="B2733" s="26" t="str">
        <f t="shared" si="311"/>
        <v>SICODI</v>
      </c>
      <c r="C2733" s="9" t="str">
        <f t="shared" si="307"/>
        <v>Puno</v>
      </c>
      <c r="D2733" s="9" t="str">
        <f t="shared" si="308"/>
        <v>No Reporta</v>
      </c>
      <c r="E2733" s="9" t="str">
        <f t="shared" si="309"/>
        <v>No Reporta</v>
      </c>
      <c r="F2733" s="194" t="str">
        <f>+'Información ELECTRO PUNO'!E2713</f>
        <v>BT</v>
      </c>
      <c r="G2733" s="194">
        <f>+'Información ELECTRO PUNO'!G2713</f>
        <v>8</v>
      </c>
      <c r="H2733" s="9" t="str">
        <f t="shared" si="310"/>
        <v>Poste</v>
      </c>
      <c r="I2733" s="194" t="str">
        <f>+'Información ELECTRO PUNO'!F2713</f>
        <v>Concreto Armado</v>
      </c>
      <c r="J2733" s="194" t="str">
        <f>+'Información ELECTRO PUNO'!B2713</f>
        <v>PPC06</v>
      </c>
      <c r="K2733" s="9" t="str">
        <f t="shared" si="312"/>
        <v>POSTE DE CONCRETO ARMADO DE  8/300/120/240</v>
      </c>
      <c r="L2733" s="139">
        <f t="shared" si="313"/>
        <v>0.14000000000000001</v>
      </c>
    </row>
    <row r="2734" spans="1:12" x14ac:dyDescent="0.25">
      <c r="A2734" s="193">
        <f>+'Información ELECTRO PUNO'!A2714</f>
        <v>2713</v>
      </c>
      <c r="B2734" s="26" t="str">
        <f t="shared" si="311"/>
        <v>SICODI</v>
      </c>
      <c r="C2734" s="9" t="str">
        <f t="shared" si="307"/>
        <v>Puno</v>
      </c>
      <c r="D2734" s="9" t="str">
        <f t="shared" si="308"/>
        <v>No Reporta</v>
      </c>
      <c r="E2734" s="9" t="str">
        <f t="shared" si="309"/>
        <v>No Reporta</v>
      </c>
      <c r="F2734" s="194" t="str">
        <f>+'Información ELECTRO PUNO'!E2714</f>
        <v>BT</v>
      </c>
      <c r="G2734" s="194">
        <f>+'Información ELECTRO PUNO'!G2714</f>
        <v>8</v>
      </c>
      <c r="H2734" s="9" t="str">
        <f t="shared" si="310"/>
        <v>Poste</v>
      </c>
      <c r="I2734" s="194" t="str">
        <f>+'Información ELECTRO PUNO'!F2714</f>
        <v>Concreto Armado</v>
      </c>
      <c r="J2734" s="194" t="str">
        <f>+'Información ELECTRO PUNO'!B2714</f>
        <v>PPC06</v>
      </c>
      <c r="K2734" s="9" t="str">
        <f t="shared" si="312"/>
        <v>POSTE DE CONCRETO ARMADO DE  8/300/120/240</v>
      </c>
      <c r="L2734" s="139">
        <f t="shared" si="313"/>
        <v>0.14000000000000001</v>
      </c>
    </row>
    <row r="2735" spans="1:12" x14ac:dyDescent="0.25">
      <c r="A2735" s="193">
        <f>+'Información ELECTRO PUNO'!A2715</f>
        <v>2714</v>
      </c>
      <c r="B2735" s="26" t="str">
        <f t="shared" si="311"/>
        <v>SICODI</v>
      </c>
      <c r="C2735" s="9" t="str">
        <f t="shared" si="307"/>
        <v>Puno</v>
      </c>
      <c r="D2735" s="9" t="str">
        <f t="shared" si="308"/>
        <v>No Reporta</v>
      </c>
      <c r="E2735" s="9" t="str">
        <f t="shared" si="309"/>
        <v>No Reporta</v>
      </c>
      <c r="F2735" s="194" t="str">
        <f>+'Información ELECTRO PUNO'!E2715</f>
        <v>BT</v>
      </c>
      <c r="G2735" s="194">
        <f>+'Información ELECTRO PUNO'!G2715</f>
        <v>8</v>
      </c>
      <c r="H2735" s="9" t="str">
        <f t="shared" si="310"/>
        <v>Poste</v>
      </c>
      <c r="I2735" s="194" t="str">
        <f>+'Información ELECTRO PUNO'!F2715</f>
        <v>Concreto Armado</v>
      </c>
      <c r="J2735" s="194" t="str">
        <f>+'Información ELECTRO PUNO'!B2715</f>
        <v>PPC06</v>
      </c>
      <c r="K2735" s="9" t="str">
        <f t="shared" si="312"/>
        <v>POSTE DE CONCRETO ARMADO DE  8/300/120/240</v>
      </c>
      <c r="L2735" s="139">
        <f t="shared" si="313"/>
        <v>0.14000000000000001</v>
      </c>
    </row>
    <row r="2736" spans="1:12" x14ac:dyDescent="0.25">
      <c r="A2736" s="193">
        <f>+'Información ELECTRO PUNO'!A2716</f>
        <v>2715</v>
      </c>
      <c r="B2736" s="26" t="str">
        <f t="shared" si="311"/>
        <v>SICODI</v>
      </c>
      <c r="C2736" s="9" t="str">
        <f t="shared" si="307"/>
        <v>Puno</v>
      </c>
      <c r="D2736" s="9" t="str">
        <f t="shared" si="308"/>
        <v>No Reporta</v>
      </c>
      <c r="E2736" s="9" t="str">
        <f t="shared" si="309"/>
        <v>No Reporta</v>
      </c>
      <c r="F2736" s="194" t="str">
        <f>+'Información ELECTRO PUNO'!E2716</f>
        <v>BT</v>
      </c>
      <c r="G2736" s="194">
        <f>+'Información ELECTRO PUNO'!G2716</f>
        <v>8</v>
      </c>
      <c r="H2736" s="9" t="str">
        <f t="shared" si="310"/>
        <v>Poste</v>
      </c>
      <c r="I2736" s="194" t="str">
        <f>+'Información ELECTRO PUNO'!F2716</f>
        <v>Concreto Armado</v>
      </c>
      <c r="J2736" s="194" t="str">
        <f>+'Información ELECTRO PUNO'!B2716</f>
        <v>PPC06</v>
      </c>
      <c r="K2736" s="9" t="str">
        <f t="shared" si="312"/>
        <v>POSTE DE CONCRETO ARMADO DE  8/300/120/240</v>
      </c>
      <c r="L2736" s="139">
        <f t="shared" si="313"/>
        <v>0.14000000000000001</v>
      </c>
    </row>
    <row r="2737" spans="1:12" x14ac:dyDescent="0.25">
      <c r="A2737" s="193">
        <f>+'Información ELECTRO PUNO'!A2717</f>
        <v>2716</v>
      </c>
      <c r="B2737" s="26" t="str">
        <f t="shared" si="311"/>
        <v>SICODI</v>
      </c>
      <c r="C2737" s="9" t="str">
        <f t="shared" si="307"/>
        <v>Puno</v>
      </c>
      <c r="D2737" s="9" t="str">
        <f t="shared" si="308"/>
        <v>No Reporta</v>
      </c>
      <c r="E2737" s="9" t="str">
        <f t="shared" si="309"/>
        <v>No Reporta</v>
      </c>
      <c r="F2737" s="194" t="str">
        <f>+'Información ELECTRO PUNO'!E2717</f>
        <v>BT</v>
      </c>
      <c r="G2737" s="194">
        <f>+'Información ELECTRO PUNO'!G2717</f>
        <v>8</v>
      </c>
      <c r="H2737" s="9" t="str">
        <f t="shared" si="310"/>
        <v>Poste</v>
      </c>
      <c r="I2737" s="194" t="str">
        <f>+'Información ELECTRO PUNO'!F2717</f>
        <v>Concreto Armado</v>
      </c>
      <c r="J2737" s="194" t="str">
        <f>+'Información ELECTRO PUNO'!B2717</f>
        <v>PPC06</v>
      </c>
      <c r="K2737" s="9" t="str">
        <f t="shared" si="312"/>
        <v>POSTE DE CONCRETO ARMADO DE  8/300/120/240</v>
      </c>
      <c r="L2737" s="139">
        <f t="shared" si="313"/>
        <v>0.14000000000000001</v>
      </c>
    </row>
    <row r="2738" spans="1:12" x14ac:dyDescent="0.25">
      <c r="A2738" s="193">
        <f>+'Información ELECTRO PUNO'!A2718</f>
        <v>2717</v>
      </c>
      <c r="B2738" s="26" t="str">
        <f t="shared" si="311"/>
        <v>SICODI</v>
      </c>
      <c r="C2738" s="9" t="str">
        <f t="shared" si="307"/>
        <v>Puno</v>
      </c>
      <c r="D2738" s="9" t="str">
        <f t="shared" si="308"/>
        <v>No Reporta</v>
      </c>
      <c r="E2738" s="9" t="str">
        <f t="shared" si="309"/>
        <v>No Reporta</v>
      </c>
      <c r="F2738" s="194" t="str">
        <f>+'Información ELECTRO PUNO'!E2718</f>
        <v>BT</v>
      </c>
      <c r="G2738" s="194">
        <f>+'Información ELECTRO PUNO'!G2718</f>
        <v>8</v>
      </c>
      <c r="H2738" s="9" t="str">
        <f t="shared" si="310"/>
        <v>Poste</v>
      </c>
      <c r="I2738" s="194" t="str">
        <f>+'Información ELECTRO PUNO'!F2718</f>
        <v>Concreto Armado</v>
      </c>
      <c r="J2738" s="194" t="str">
        <f>+'Información ELECTRO PUNO'!B2718</f>
        <v>PPC06</v>
      </c>
      <c r="K2738" s="9" t="str">
        <f t="shared" si="312"/>
        <v>POSTE DE CONCRETO ARMADO DE  8/300/120/240</v>
      </c>
      <c r="L2738" s="139">
        <f t="shared" si="313"/>
        <v>0.14000000000000001</v>
      </c>
    </row>
    <row r="2739" spans="1:12" x14ac:dyDescent="0.25">
      <c r="A2739" s="193">
        <f>+'Información ELECTRO PUNO'!A2719</f>
        <v>2718</v>
      </c>
      <c r="B2739" s="26" t="str">
        <f t="shared" si="311"/>
        <v>SICODI</v>
      </c>
      <c r="C2739" s="9" t="str">
        <f t="shared" si="307"/>
        <v>Puno</v>
      </c>
      <c r="D2739" s="9" t="str">
        <f t="shared" si="308"/>
        <v>No Reporta</v>
      </c>
      <c r="E2739" s="9" t="str">
        <f t="shared" si="309"/>
        <v>No Reporta</v>
      </c>
      <c r="F2739" s="194" t="str">
        <f>+'Información ELECTRO PUNO'!E2719</f>
        <v>BT</v>
      </c>
      <c r="G2739" s="194">
        <f>+'Información ELECTRO PUNO'!G2719</f>
        <v>8</v>
      </c>
      <c r="H2739" s="9" t="str">
        <f t="shared" si="310"/>
        <v>Poste</v>
      </c>
      <c r="I2739" s="194" t="str">
        <f>+'Información ELECTRO PUNO'!F2719</f>
        <v>Concreto Armado</v>
      </c>
      <c r="J2739" s="194" t="str">
        <f>+'Información ELECTRO PUNO'!B2719</f>
        <v>PPC06</v>
      </c>
      <c r="K2739" s="9" t="str">
        <f t="shared" si="312"/>
        <v>POSTE DE CONCRETO ARMADO DE  8/300/120/240</v>
      </c>
      <c r="L2739" s="139">
        <f t="shared" si="313"/>
        <v>0.14000000000000001</v>
      </c>
    </row>
    <row r="2740" spans="1:12" x14ac:dyDescent="0.25">
      <c r="A2740" s="193">
        <f>+'Información ELECTRO PUNO'!A2720</f>
        <v>2719</v>
      </c>
      <c r="B2740" s="26" t="str">
        <f t="shared" si="311"/>
        <v>MOD_INV_2018</v>
      </c>
      <c r="C2740" s="9" t="str">
        <f t="shared" si="307"/>
        <v>Puno</v>
      </c>
      <c r="D2740" s="9" t="str">
        <f t="shared" si="308"/>
        <v>No Reporta</v>
      </c>
      <c r="E2740" s="9" t="str">
        <f t="shared" si="309"/>
        <v>No Reporta</v>
      </c>
      <c r="F2740" s="194" t="str">
        <f>+'Información ELECTRO PUNO'!E2720</f>
        <v>AT</v>
      </c>
      <c r="G2740" s="194">
        <f>+'Información ELECTRO PUNO'!G2720</f>
        <v>25</v>
      </c>
      <c r="H2740" s="9" t="str">
        <f t="shared" si="310"/>
        <v>Poste</v>
      </c>
      <c r="I2740" s="194" t="str">
        <f>+'Información ELECTRO PUNO'!F2720</f>
        <v>Estructura de Acero</v>
      </c>
      <c r="J2740" s="194" t="str">
        <f>+'Información ELECTRO PUNO'!B2720</f>
        <v>PA21/7000</v>
      </c>
      <c r="K2740" s="9" t="str">
        <f t="shared" si="312"/>
        <v>1 Poste autosoportable de acero (21/7000) de ángulo mayor y terminal (90°) Tipo ATU1-21</v>
      </c>
      <c r="L2740" s="139">
        <f t="shared" si="313"/>
        <v>24.75</v>
      </c>
    </row>
    <row r="2741" spans="1:12" x14ac:dyDescent="0.25">
      <c r="A2741" s="193">
        <f>+'Información ELECTRO PUNO'!A2721</f>
        <v>2720</v>
      </c>
      <c r="B2741" s="26" t="str">
        <f t="shared" si="311"/>
        <v>MOD_INV_2018</v>
      </c>
      <c r="C2741" s="9" t="str">
        <f t="shared" si="307"/>
        <v>Puno</v>
      </c>
      <c r="D2741" s="9" t="str">
        <f t="shared" si="308"/>
        <v>No Reporta</v>
      </c>
      <c r="E2741" s="9" t="str">
        <f t="shared" si="309"/>
        <v>No Reporta</v>
      </c>
      <c r="F2741" s="194" t="str">
        <f>+'Información ELECTRO PUNO'!E2721</f>
        <v>AT</v>
      </c>
      <c r="G2741" s="194">
        <f>+'Información ELECTRO PUNO'!G2721</f>
        <v>25</v>
      </c>
      <c r="H2741" s="9" t="str">
        <f t="shared" si="310"/>
        <v>Poste</v>
      </c>
      <c r="I2741" s="194" t="str">
        <f>+'Información ELECTRO PUNO'!F2721</f>
        <v>Estructura de Acero</v>
      </c>
      <c r="J2741" s="194" t="str">
        <f>+'Información ELECTRO PUNO'!B2721</f>
        <v>PA21/7000</v>
      </c>
      <c r="K2741" s="9" t="str">
        <f t="shared" si="312"/>
        <v>1 Poste autosoportable de acero (21/7000) de ángulo mayor y terminal (90°) Tipo ATU1-21</v>
      </c>
      <c r="L2741" s="139">
        <f t="shared" si="313"/>
        <v>24.75</v>
      </c>
    </row>
    <row r="2742" spans="1:12" x14ac:dyDescent="0.25">
      <c r="A2742" s="193">
        <f>+'Información ELECTRO PUNO'!A2722</f>
        <v>2721</v>
      </c>
      <c r="B2742" s="26" t="str">
        <f t="shared" si="311"/>
        <v>MOD_INV_2018</v>
      </c>
      <c r="C2742" s="9" t="str">
        <f t="shared" si="307"/>
        <v>Puno</v>
      </c>
      <c r="D2742" s="9" t="str">
        <f t="shared" si="308"/>
        <v>No Reporta</v>
      </c>
      <c r="E2742" s="9" t="str">
        <f t="shared" si="309"/>
        <v>No Reporta</v>
      </c>
      <c r="F2742" s="194" t="str">
        <f>+'Información ELECTRO PUNO'!E2722</f>
        <v>AT</v>
      </c>
      <c r="G2742" s="194">
        <f>+'Información ELECTRO PUNO'!G2722</f>
        <v>25</v>
      </c>
      <c r="H2742" s="9" t="str">
        <f t="shared" si="310"/>
        <v>Poste</v>
      </c>
      <c r="I2742" s="194" t="str">
        <f>+'Información ELECTRO PUNO'!F2722</f>
        <v>Estructura de Acero</v>
      </c>
      <c r="J2742" s="194" t="str">
        <f>+'Información ELECTRO PUNO'!B2722</f>
        <v>PA21/7000</v>
      </c>
      <c r="K2742" s="9" t="str">
        <f t="shared" si="312"/>
        <v>1 Poste autosoportable de acero (21/7000) de ángulo mayor y terminal (90°) Tipo ATU1-21</v>
      </c>
      <c r="L2742" s="139">
        <f t="shared" si="313"/>
        <v>24.75</v>
      </c>
    </row>
    <row r="2743" spans="1:12" x14ac:dyDescent="0.25">
      <c r="A2743" s="193">
        <f>+'Información ELECTRO PUNO'!A2723</f>
        <v>2722</v>
      </c>
      <c r="B2743" s="26" t="str">
        <f t="shared" si="311"/>
        <v>MOD_INV_2018</v>
      </c>
      <c r="C2743" s="9" t="str">
        <f t="shared" si="307"/>
        <v>Puno</v>
      </c>
      <c r="D2743" s="9" t="str">
        <f t="shared" si="308"/>
        <v>No Reporta</v>
      </c>
      <c r="E2743" s="9" t="str">
        <f t="shared" si="309"/>
        <v>No Reporta</v>
      </c>
      <c r="F2743" s="194" t="str">
        <f>+'Información ELECTRO PUNO'!E2723</f>
        <v>AT</v>
      </c>
      <c r="G2743" s="194">
        <f>+'Información ELECTRO PUNO'!G2723</f>
        <v>25</v>
      </c>
      <c r="H2743" s="9" t="str">
        <f t="shared" si="310"/>
        <v>Poste</v>
      </c>
      <c r="I2743" s="194" t="str">
        <f>+'Información ELECTRO PUNO'!F2723</f>
        <v>Estructura de Acero</v>
      </c>
      <c r="J2743" s="194" t="str">
        <f>+'Información ELECTRO PUNO'!B2723</f>
        <v>PA21/7000</v>
      </c>
      <c r="K2743" s="9" t="str">
        <f t="shared" si="312"/>
        <v>1 Poste autosoportable de acero (21/7000) de ángulo mayor y terminal (90°) Tipo ATU1-21</v>
      </c>
      <c r="L2743" s="139">
        <f t="shared" si="313"/>
        <v>24.75</v>
      </c>
    </row>
    <row r="2744" spans="1:12" x14ac:dyDescent="0.25">
      <c r="A2744" s="193">
        <f>+'Información ELECTRO PUNO'!A2724</f>
        <v>2723</v>
      </c>
      <c r="B2744" s="26" t="str">
        <f t="shared" si="311"/>
        <v>MOD_INV_2018</v>
      </c>
      <c r="C2744" s="9" t="str">
        <f t="shared" si="307"/>
        <v>Puno</v>
      </c>
      <c r="D2744" s="9" t="str">
        <f t="shared" si="308"/>
        <v>No Reporta</v>
      </c>
      <c r="E2744" s="9" t="str">
        <f t="shared" si="309"/>
        <v>No Reporta</v>
      </c>
      <c r="F2744" s="194" t="str">
        <f>+'Información ELECTRO PUNO'!E2724</f>
        <v>AT</v>
      </c>
      <c r="G2744" s="194">
        <f>+'Información ELECTRO PUNO'!G2724</f>
        <v>25</v>
      </c>
      <c r="H2744" s="9" t="str">
        <f t="shared" si="310"/>
        <v>Poste</v>
      </c>
      <c r="I2744" s="194" t="str">
        <f>+'Información ELECTRO PUNO'!F2724</f>
        <v>Estructura de Acero</v>
      </c>
      <c r="J2744" s="194" t="str">
        <f>+'Información ELECTRO PUNO'!B2724</f>
        <v>PA21/7000</v>
      </c>
      <c r="K2744" s="9" t="str">
        <f t="shared" si="312"/>
        <v>1 Poste autosoportable de acero (21/7000) de ángulo mayor y terminal (90°) Tipo ATU1-21</v>
      </c>
      <c r="L2744" s="139">
        <f t="shared" si="313"/>
        <v>24.75</v>
      </c>
    </row>
    <row r="2745" spans="1:12" x14ac:dyDescent="0.25">
      <c r="A2745" s="193">
        <f>+'Información ELECTRO PUNO'!A2725</f>
        <v>2724</v>
      </c>
      <c r="B2745" s="26" t="str">
        <f t="shared" si="311"/>
        <v>MOD_INV_2018</v>
      </c>
      <c r="C2745" s="9" t="str">
        <f t="shared" si="307"/>
        <v>Puno</v>
      </c>
      <c r="D2745" s="9" t="str">
        <f t="shared" si="308"/>
        <v>No Reporta</v>
      </c>
      <c r="E2745" s="9" t="str">
        <f t="shared" si="309"/>
        <v>No Reporta</v>
      </c>
      <c r="F2745" s="194" t="str">
        <f>+'Información ELECTRO PUNO'!E2725</f>
        <v>AT</v>
      </c>
      <c r="G2745" s="194">
        <f>+'Información ELECTRO PUNO'!G2725</f>
        <v>25</v>
      </c>
      <c r="H2745" s="9" t="str">
        <f t="shared" si="310"/>
        <v>Poste</v>
      </c>
      <c r="I2745" s="194" t="str">
        <f>+'Información ELECTRO PUNO'!F2725</f>
        <v>Estructura de Acero</v>
      </c>
      <c r="J2745" s="194" t="str">
        <f>+'Información ELECTRO PUNO'!B2725</f>
        <v>PA21/7000</v>
      </c>
      <c r="K2745" s="9" t="str">
        <f t="shared" si="312"/>
        <v>1 Poste autosoportable de acero (21/7000) de ángulo mayor y terminal (90°) Tipo ATU1-21</v>
      </c>
      <c r="L2745" s="139">
        <f t="shared" si="313"/>
        <v>24.75</v>
      </c>
    </row>
    <row r="2746" spans="1:12" x14ac:dyDescent="0.25">
      <c r="A2746" s="193">
        <f>+'Información ELECTRO PUNO'!A2726</f>
        <v>2725</v>
      </c>
      <c r="B2746" s="26" t="str">
        <f t="shared" si="311"/>
        <v>MOD_INV_2018</v>
      </c>
      <c r="C2746" s="9" t="str">
        <f t="shared" si="307"/>
        <v>Puno</v>
      </c>
      <c r="D2746" s="9" t="str">
        <f t="shared" si="308"/>
        <v>No Reporta</v>
      </c>
      <c r="E2746" s="9" t="str">
        <f t="shared" si="309"/>
        <v>No Reporta</v>
      </c>
      <c r="F2746" s="194" t="str">
        <f>+'Información ELECTRO PUNO'!E2726</f>
        <v>AT</v>
      </c>
      <c r="G2746" s="194">
        <f>+'Información ELECTRO PUNO'!G2726</f>
        <v>25</v>
      </c>
      <c r="H2746" s="9" t="str">
        <f t="shared" si="310"/>
        <v>Poste</v>
      </c>
      <c r="I2746" s="194" t="str">
        <f>+'Información ELECTRO PUNO'!F2726</f>
        <v>Estructura de Acero</v>
      </c>
      <c r="J2746" s="194" t="str">
        <f>+'Información ELECTRO PUNO'!B2726</f>
        <v>PA21/7000</v>
      </c>
      <c r="K2746" s="9" t="str">
        <f t="shared" si="312"/>
        <v>1 Poste autosoportable de acero (21/7000) de ángulo mayor y terminal (90°) Tipo ATU1-21</v>
      </c>
      <c r="L2746" s="139">
        <f t="shared" si="313"/>
        <v>24.75</v>
      </c>
    </row>
    <row r="2747" spans="1:12" x14ac:dyDescent="0.25">
      <c r="A2747" s="193">
        <f>+'Información ELECTRO PUNO'!A2727</f>
        <v>2726</v>
      </c>
      <c r="B2747" s="26" t="str">
        <f t="shared" si="311"/>
        <v>MOD_INV_2018</v>
      </c>
      <c r="C2747" s="9" t="str">
        <f t="shared" si="307"/>
        <v>Puno</v>
      </c>
      <c r="D2747" s="9" t="str">
        <f t="shared" si="308"/>
        <v>No Reporta</v>
      </c>
      <c r="E2747" s="9" t="str">
        <f t="shared" si="309"/>
        <v>No Reporta</v>
      </c>
      <c r="F2747" s="194" t="str">
        <f>+'Información ELECTRO PUNO'!E2727</f>
        <v>AT</v>
      </c>
      <c r="G2747" s="194">
        <f>+'Información ELECTRO PUNO'!G2727</f>
        <v>25</v>
      </c>
      <c r="H2747" s="9" t="str">
        <f t="shared" si="310"/>
        <v>Poste</v>
      </c>
      <c r="I2747" s="194" t="str">
        <f>+'Información ELECTRO PUNO'!F2727</f>
        <v>Estructura de Acero</v>
      </c>
      <c r="J2747" s="194" t="str">
        <f>+'Información ELECTRO PUNO'!B2727</f>
        <v>PA21/7000</v>
      </c>
      <c r="K2747" s="9" t="str">
        <f t="shared" si="312"/>
        <v>1 Poste autosoportable de acero (21/7000) de ángulo mayor y terminal (90°) Tipo ATU1-21</v>
      </c>
      <c r="L2747" s="139">
        <f t="shared" si="313"/>
        <v>24.75</v>
      </c>
    </row>
    <row r="2748" spans="1:12" x14ac:dyDescent="0.25">
      <c r="A2748" s="193">
        <f>+'Información ELECTRO PUNO'!A2728</f>
        <v>2727</v>
      </c>
      <c r="B2748" s="26" t="str">
        <f t="shared" si="311"/>
        <v>MOD_INV_2018</v>
      </c>
      <c r="C2748" s="9" t="str">
        <f t="shared" si="307"/>
        <v>Puno</v>
      </c>
      <c r="D2748" s="9" t="str">
        <f t="shared" si="308"/>
        <v>No Reporta</v>
      </c>
      <c r="E2748" s="9" t="str">
        <f t="shared" si="309"/>
        <v>No Reporta</v>
      </c>
      <c r="F2748" s="194" t="str">
        <f>+'Información ELECTRO PUNO'!E2728</f>
        <v>AT</v>
      </c>
      <c r="G2748" s="194">
        <f>+'Información ELECTRO PUNO'!G2728</f>
        <v>25</v>
      </c>
      <c r="H2748" s="9" t="str">
        <f t="shared" si="310"/>
        <v>Poste</v>
      </c>
      <c r="I2748" s="194" t="str">
        <f>+'Información ELECTRO PUNO'!F2728</f>
        <v>Estructura de Acero</v>
      </c>
      <c r="J2748" s="194" t="str">
        <f>+'Información ELECTRO PUNO'!B2728</f>
        <v>PA21/7000</v>
      </c>
      <c r="K2748" s="9" t="str">
        <f t="shared" si="312"/>
        <v>1 Poste autosoportable de acero (21/7000) de ángulo mayor y terminal (90°) Tipo ATU1-21</v>
      </c>
      <c r="L2748" s="139">
        <f t="shared" si="313"/>
        <v>24.75</v>
      </c>
    </row>
    <row r="2749" spans="1:12" x14ac:dyDescent="0.25">
      <c r="A2749" s="193">
        <f>+'Información ELECTRO PUNO'!A2729</f>
        <v>2728</v>
      </c>
      <c r="B2749" s="26" t="str">
        <f t="shared" si="311"/>
        <v>MOD_INV_2018</v>
      </c>
      <c r="C2749" s="9" t="str">
        <f t="shared" si="307"/>
        <v>Puno</v>
      </c>
      <c r="D2749" s="9" t="str">
        <f t="shared" si="308"/>
        <v>No Reporta</v>
      </c>
      <c r="E2749" s="9" t="str">
        <f t="shared" si="309"/>
        <v>No Reporta</v>
      </c>
      <c r="F2749" s="194" t="str">
        <f>+'Información ELECTRO PUNO'!E2729</f>
        <v>AT</v>
      </c>
      <c r="G2749" s="194">
        <f>+'Información ELECTRO PUNO'!G2729</f>
        <v>25</v>
      </c>
      <c r="H2749" s="9" t="str">
        <f t="shared" si="310"/>
        <v>Poste</v>
      </c>
      <c r="I2749" s="194" t="str">
        <f>+'Información ELECTRO PUNO'!F2729</f>
        <v>Estructura de Acero</v>
      </c>
      <c r="J2749" s="194" t="str">
        <f>+'Información ELECTRO PUNO'!B2729</f>
        <v>PA21/7000</v>
      </c>
      <c r="K2749" s="9" t="str">
        <f t="shared" si="312"/>
        <v>1 Poste autosoportable de acero (21/7000) de ángulo mayor y terminal (90°) Tipo ATU1-21</v>
      </c>
      <c r="L2749" s="139">
        <f t="shared" si="313"/>
        <v>24.75</v>
      </c>
    </row>
    <row r="2750" spans="1:12" x14ac:dyDescent="0.25">
      <c r="A2750" s="193">
        <f>+'Información ELECTRO PUNO'!A2730</f>
        <v>2729</v>
      </c>
      <c r="B2750" s="26" t="str">
        <f t="shared" si="311"/>
        <v>MOD_INV_2018</v>
      </c>
      <c r="C2750" s="9" t="str">
        <f t="shared" si="307"/>
        <v>Puno</v>
      </c>
      <c r="D2750" s="9" t="str">
        <f t="shared" si="308"/>
        <v>No Reporta</v>
      </c>
      <c r="E2750" s="9" t="str">
        <f t="shared" si="309"/>
        <v>No Reporta</v>
      </c>
      <c r="F2750" s="194" t="str">
        <f>+'Información ELECTRO PUNO'!E2730</f>
        <v>AT</v>
      </c>
      <c r="G2750" s="194">
        <f>+'Información ELECTRO PUNO'!G2730</f>
        <v>25</v>
      </c>
      <c r="H2750" s="9" t="str">
        <f t="shared" si="310"/>
        <v>Poste</v>
      </c>
      <c r="I2750" s="194" t="str">
        <f>+'Información ELECTRO PUNO'!F2730</f>
        <v>Estructura de Acero</v>
      </c>
      <c r="J2750" s="194" t="str">
        <f>+'Información ELECTRO PUNO'!B2730</f>
        <v>PA21/7000</v>
      </c>
      <c r="K2750" s="9" t="str">
        <f t="shared" si="312"/>
        <v>1 Poste autosoportable de acero (21/7000) de ángulo mayor y terminal (90°) Tipo ATU1-21</v>
      </c>
      <c r="L2750" s="139">
        <f t="shared" si="313"/>
        <v>24.75</v>
      </c>
    </row>
    <row r="2751" spans="1:12" x14ac:dyDescent="0.25">
      <c r="A2751" s="193">
        <f>+'Información ELECTRO PUNO'!A2731</f>
        <v>2730</v>
      </c>
      <c r="B2751" s="26" t="str">
        <f t="shared" si="311"/>
        <v>MOD_INV_2018</v>
      </c>
      <c r="C2751" s="9" t="str">
        <f t="shared" si="307"/>
        <v>Puno</v>
      </c>
      <c r="D2751" s="9" t="str">
        <f t="shared" si="308"/>
        <v>No Reporta</v>
      </c>
      <c r="E2751" s="9" t="str">
        <f t="shared" si="309"/>
        <v>No Reporta</v>
      </c>
      <c r="F2751" s="194" t="str">
        <f>+'Información ELECTRO PUNO'!E2731</f>
        <v>AT</v>
      </c>
      <c r="G2751" s="194">
        <f>+'Información ELECTRO PUNO'!G2731</f>
        <v>25</v>
      </c>
      <c r="H2751" s="9" t="str">
        <f t="shared" si="310"/>
        <v>Poste</v>
      </c>
      <c r="I2751" s="194" t="str">
        <f>+'Información ELECTRO PUNO'!F2731</f>
        <v>Estructura de Acero</v>
      </c>
      <c r="J2751" s="194" t="str">
        <f>+'Información ELECTRO PUNO'!B2731</f>
        <v>PA21/7000</v>
      </c>
      <c r="K2751" s="9" t="str">
        <f t="shared" si="312"/>
        <v>1 Poste autosoportable de acero (21/7000) de ángulo mayor y terminal (90°) Tipo ATU1-21</v>
      </c>
      <c r="L2751" s="139">
        <f t="shared" si="313"/>
        <v>24.75</v>
      </c>
    </row>
    <row r="2752" spans="1:12" x14ac:dyDescent="0.25">
      <c r="A2752" s="193">
        <f>+'Información ELECTRO PUNO'!A2732</f>
        <v>2731</v>
      </c>
      <c r="B2752" s="26" t="str">
        <f t="shared" si="311"/>
        <v>MOD_INV_2018</v>
      </c>
      <c r="C2752" s="9" t="str">
        <f t="shared" si="307"/>
        <v>Puno</v>
      </c>
      <c r="D2752" s="9" t="str">
        <f t="shared" si="308"/>
        <v>No Reporta</v>
      </c>
      <c r="E2752" s="9" t="str">
        <f t="shared" si="309"/>
        <v>No Reporta</v>
      </c>
      <c r="F2752" s="194" t="str">
        <f>+'Información ELECTRO PUNO'!E2732</f>
        <v>AT</v>
      </c>
      <c r="G2752" s="194">
        <f>+'Información ELECTRO PUNO'!G2732</f>
        <v>25</v>
      </c>
      <c r="H2752" s="9" t="str">
        <f t="shared" si="310"/>
        <v>Poste</v>
      </c>
      <c r="I2752" s="194" t="str">
        <f>+'Información ELECTRO PUNO'!F2732</f>
        <v>Estructura de Acero</v>
      </c>
      <c r="J2752" s="194" t="str">
        <f>+'Información ELECTRO PUNO'!B2732</f>
        <v>PA21/7000</v>
      </c>
      <c r="K2752" s="9" t="str">
        <f t="shared" si="312"/>
        <v>1 Poste autosoportable de acero (21/7000) de ángulo mayor y terminal (90°) Tipo ATU1-21</v>
      </c>
      <c r="L2752" s="139">
        <f t="shared" si="313"/>
        <v>24.75</v>
      </c>
    </row>
    <row r="2753" spans="1:12" x14ac:dyDescent="0.25">
      <c r="A2753" s="193">
        <f>+'Información ELECTRO PUNO'!A2733</f>
        <v>2732</v>
      </c>
      <c r="B2753" s="26" t="str">
        <f t="shared" si="311"/>
        <v>MOD_INV_2018</v>
      </c>
      <c r="C2753" s="9" t="str">
        <f t="shared" si="307"/>
        <v>Puno</v>
      </c>
      <c r="D2753" s="9" t="str">
        <f t="shared" si="308"/>
        <v>No Reporta</v>
      </c>
      <c r="E2753" s="9" t="str">
        <f t="shared" si="309"/>
        <v>No Reporta</v>
      </c>
      <c r="F2753" s="194" t="str">
        <f>+'Información ELECTRO PUNO'!E2733</f>
        <v>AT</v>
      </c>
      <c r="G2753" s="194">
        <f>+'Información ELECTRO PUNO'!G2733</f>
        <v>25</v>
      </c>
      <c r="H2753" s="9" t="str">
        <f t="shared" si="310"/>
        <v>Poste</v>
      </c>
      <c r="I2753" s="194" t="str">
        <f>+'Información ELECTRO PUNO'!F2733</f>
        <v>Estructura de Acero</v>
      </c>
      <c r="J2753" s="194" t="str">
        <f>+'Información ELECTRO PUNO'!B2733</f>
        <v>PA21/7000</v>
      </c>
      <c r="K2753" s="9" t="str">
        <f t="shared" si="312"/>
        <v>1 Poste autosoportable de acero (21/7000) de ángulo mayor y terminal (90°) Tipo ATU1-21</v>
      </c>
      <c r="L2753" s="139">
        <f t="shared" si="313"/>
        <v>24.75</v>
      </c>
    </row>
    <row r="2754" spans="1:12" x14ac:dyDescent="0.25">
      <c r="A2754" s="193">
        <f>+'Información ELECTRO PUNO'!A2734</f>
        <v>2733</v>
      </c>
      <c r="B2754" s="26" t="str">
        <f t="shared" si="311"/>
        <v>MOD_INV_2018</v>
      </c>
      <c r="C2754" s="9" t="str">
        <f t="shared" si="307"/>
        <v>Puno</v>
      </c>
      <c r="D2754" s="9" t="str">
        <f t="shared" si="308"/>
        <v>No Reporta</v>
      </c>
      <c r="E2754" s="9" t="str">
        <f t="shared" si="309"/>
        <v>No Reporta</v>
      </c>
      <c r="F2754" s="194" t="str">
        <f>+'Información ELECTRO PUNO'!E2734</f>
        <v>AT</v>
      </c>
      <c r="G2754" s="194">
        <f>+'Información ELECTRO PUNO'!G2734</f>
        <v>25</v>
      </c>
      <c r="H2754" s="9" t="str">
        <f t="shared" si="310"/>
        <v>Poste</v>
      </c>
      <c r="I2754" s="194" t="str">
        <f>+'Información ELECTRO PUNO'!F2734</f>
        <v>Estructura de Acero</v>
      </c>
      <c r="J2754" s="194" t="str">
        <f>+'Información ELECTRO PUNO'!B2734</f>
        <v>PA21/7000</v>
      </c>
      <c r="K2754" s="9" t="str">
        <f t="shared" si="312"/>
        <v>1 Poste autosoportable de acero (21/7000) de ángulo mayor y terminal (90°) Tipo ATU1-21</v>
      </c>
      <c r="L2754" s="139">
        <f t="shared" si="313"/>
        <v>24.75</v>
      </c>
    </row>
    <row r="2755" spans="1:12" x14ac:dyDescent="0.25">
      <c r="A2755" s="193">
        <f>+'Información ELECTRO PUNO'!A2735</f>
        <v>2734</v>
      </c>
      <c r="B2755" s="26" t="str">
        <f t="shared" si="311"/>
        <v>MOD_INV_2018</v>
      </c>
      <c r="C2755" s="9" t="str">
        <f t="shared" si="307"/>
        <v>Puno</v>
      </c>
      <c r="D2755" s="9" t="str">
        <f t="shared" si="308"/>
        <v>No Reporta</v>
      </c>
      <c r="E2755" s="9" t="str">
        <f t="shared" si="309"/>
        <v>No Reporta</v>
      </c>
      <c r="F2755" s="194" t="str">
        <f>+'Información ELECTRO PUNO'!E2735</f>
        <v>AT</v>
      </c>
      <c r="G2755" s="194">
        <f>+'Información ELECTRO PUNO'!G2735</f>
        <v>25</v>
      </c>
      <c r="H2755" s="9" t="str">
        <f t="shared" si="310"/>
        <v>Poste</v>
      </c>
      <c r="I2755" s="194" t="str">
        <f>+'Información ELECTRO PUNO'!F2735</f>
        <v>Estructura de Acero</v>
      </c>
      <c r="J2755" s="194" t="str">
        <f>+'Información ELECTRO PUNO'!B2735</f>
        <v>PA21/7000</v>
      </c>
      <c r="K2755" s="9" t="str">
        <f t="shared" si="312"/>
        <v>1 Poste autosoportable de acero (21/7000) de ángulo mayor y terminal (90°) Tipo ATU1-21</v>
      </c>
      <c r="L2755" s="139">
        <f t="shared" si="313"/>
        <v>24.75</v>
      </c>
    </row>
    <row r="2756" spans="1:12" x14ac:dyDescent="0.25">
      <c r="A2756" s="193">
        <f>+'Información ELECTRO PUNO'!A2736</f>
        <v>2735</v>
      </c>
      <c r="B2756" s="26" t="str">
        <f t="shared" si="311"/>
        <v>MOD_INV_2018</v>
      </c>
      <c r="C2756" s="9" t="str">
        <f t="shared" si="307"/>
        <v>Puno</v>
      </c>
      <c r="D2756" s="9" t="str">
        <f t="shared" si="308"/>
        <v>No Reporta</v>
      </c>
      <c r="E2756" s="9" t="str">
        <f t="shared" si="309"/>
        <v>No Reporta</v>
      </c>
      <c r="F2756" s="194" t="str">
        <f>+'Información ELECTRO PUNO'!E2736</f>
        <v>AT</v>
      </c>
      <c r="G2756" s="194">
        <f>+'Información ELECTRO PUNO'!G2736</f>
        <v>25</v>
      </c>
      <c r="H2756" s="9" t="str">
        <f t="shared" si="310"/>
        <v>Poste</v>
      </c>
      <c r="I2756" s="194" t="str">
        <f>+'Información ELECTRO PUNO'!F2736</f>
        <v>Estructura de Acero</v>
      </c>
      <c r="J2756" s="194" t="str">
        <f>+'Información ELECTRO PUNO'!B2736</f>
        <v>PA21/7000</v>
      </c>
      <c r="K2756" s="9" t="str">
        <f t="shared" si="312"/>
        <v>1 Poste autosoportable de acero (21/7000) de ángulo mayor y terminal (90°) Tipo ATU1-21</v>
      </c>
      <c r="L2756" s="139">
        <f t="shared" si="313"/>
        <v>24.75</v>
      </c>
    </row>
    <row r="2757" spans="1:12" x14ac:dyDescent="0.25">
      <c r="A2757" s="193">
        <f>+'Información ELECTRO PUNO'!A2737</f>
        <v>2736</v>
      </c>
      <c r="B2757" s="26" t="str">
        <f t="shared" si="311"/>
        <v>MOD_INV_2018</v>
      </c>
      <c r="C2757" s="9" t="str">
        <f t="shared" si="307"/>
        <v>Puno</v>
      </c>
      <c r="D2757" s="9" t="str">
        <f t="shared" si="308"/>
        <v>No Reporta</v>
      </c>
      <c r="E2757" s="9" t="str">
        <f t="shared" si="309"/>
        <v>No Reporta</v>
      </c>
      <c r="F2757" s="194" t="str">
        <f>+'Información ELECTRO PUNO'!E2737</f>
        <v>AT</v>
      </c>
      <c r="G2757" s="194">
        <f>+'Información ELECTRO PUNO'!G2737</f>
        <v>25</v>
      </c>
      <c r="H2757" s="9" t="str">
        <f t="shared" si="310"/>
        <v>Poste</v>
      </c>
      <c r="I2757" s="194" t="str">
        <f>+'Información ELECTRO PUNO'!F2737</f>
        <v>Estructura de Acero</v>
      </c>
      <c r="J2757" s="194" t="str">
        <f>+'Información ELECTRO PUNO'!B2737</f>
        <v>PA21/7000</v>
      </c>
      <c r="K2757" s="9" t="str">
        <f t="shared" si="312"/>
        <v>1 Poste autosoportable de acero (21/7000) de ángulo mayor y terminal (90°) Tipo ATU1-21</v>
      </c>
      <c r="L2757" s="139">
        <f t="shared" si="313"/>
        <v>24.75</v>
      </c>
    </row>
    <row r="2758" spans="1:12" x14ac:dyDescent="0.25">
      <c r="A2758" s="193">
        <f>+'Información ELECTRO PUNO'!A2738</f>
        <v>2737</v>
      </c>
      <c r="B2758" s="26" t="str">
        <f t="shared" si="311"/>
        <v>MOD_INV_2018</v>
      </c>
      <c r="C2758" s="9" t="str">
        <f t="shared" si="307"/>
        <v>Puno</v>
      </c>
      <c r="D2758" s="9" t="str">
        <f t="shared" si="308"/>
        <v>No Reporta</v>
      </c>
      <c r="E2758" s="9" t="str">
        <f t="shared" si="309"/>
        <v>No Reporta</v>
      </c>
      <c r="F2758" s="194" t="str">
        <f>+'Información ELECTRO PUNO'!E2738</f>
        <v>AT</v>
      </c>
      <c r="G2758" s="194">
        <f>+'Información ELECTRO PUNO'!G2738</f>
        <v>25</v>
      </c>
      <c r="H2758" s="9" t="str">
        <f t="shared" si="310"/>
        <v>Poste</v>
      </c>
      <c r="I2758" s="194" t="str">
        <f>+'Información ELECTRO PUNO'!F2738</f>
        <v>Estructura de Acero</v>
      </c>
      <c r="J2758" s="194" t="str">
        <f>+'Información ELECTRO PUNO'!B2738</f>
        <v>PA21/7000</v>
      </c>
      <c r="K2758" s="9" t="str">
        <f t="shared" si="312"/>
        <v>1 Poste autosoportable de acero (21/7000) de ángulo mayor y terminal (90°) Tipo ATU1-21</v>
      </c>
      <c r="L2758" s="139">
        <f t="shared" si="313"/>
        <v>24.75</v>
      </c>
    </row>
    <row r="2759" spans="1:12" x14ac:dyDescent="0.25">
      <c r="A2759" s="193">
        <f>+'Información ELECTRO PUNO'!A2739</f>
        <v>2738</v>
      </c>
      <c r="B2759" s="26" t="str">
        <f t="shared" si="311"/>
        <v>MOD_INV_2018</v>
      </c>
      <c r="C2759" s="9" t="str">
        <f t="shared" si="307"/>
        <v>Puno</v>
      </c>
      <c r="D2759" s="9" t="str">
        <f t="shared" si="308"/>
        <v>No Reporta</v>
      </c>
      <c r="E2759" s="9" t="str">
        <f t="shared" si="309"/>
        <v>No Reporta</v>
      </c>
      <c r="F2759" s="194" t="str">
        <f>+'Información ELECTRO PUNO'!E2739</f>
        <v>AT</v>
      </c>
      <c r="G2759" s="194">
        <f>+'Información ELECTRO PUNO'!G2739</f>
        <v>25</v>
      </c>
      <c r="H2759" s="9" t="str">
        <f t="shared" si="310"/>
        <v>Poste</v>
      </c>
      <c r="I2759" s="194" t="str">
        <f>+'Información ELECTRO PUNO'!F2739</f>
        <v>Estructura de Acero</v>
      </c>
      <c r="J2759" s="194" t="str">
        <f>+'Información ELECTRO PUNO'!B2739</f>
        <v>PA21/7000</v>
      </c>
      <c r="K2759" s="9" t="str">
        <f t="shared" si="312"/>
        <v>1 Poste autosoportable de acero (21/7000) de ángulo mayor y terminal (90°) Tipo ATU1-21</v>
      </c>
      <c r="L2759" s="139">
        <f t="shared" si="313"/>
        <v>24.75</v>
      </c>
    </row>
    <row r="2760" spans="1:12" x14ac:dyDescent="0.25">
      <c r="A2760" s="193">
        <f>+'Información ELECTRO PUNO'!A2740</f>
        <v>2739</v>
      </c>
      <c r="B2760" s="26" t="str">
        <f t="shared" si="311"/>
        <v>MOD_INV_2018</v>
      </c>
      <c r="C2760" s="9" t="str">
        <f t="shared" si="307"/>
        <v>Puno</v>
      </c>
      <c r="D2760" s="9" t="str">
        <f t="shared" si="308"/>
        <v>No Reporta</v>
      </c>
      <c r="E2760" s="9" t="str">
        <f t="shared" si="309"/>
        <v>No Reporta</v>
      </c>
      <c r="F2760" s="194" t="str">
        <f>+'Información ELECTRO PUNO'!E2740</f>
        <v>AT</v>
      </c>
      <c r="G2760" s="194">
        <f>+'Información ELECTRO PUNO'!G2740</f>
        <v>25</v>
      </c>
      <c r="H2760" s="9" t="str">
        <f t="shared" si="310"/>
        <v>Poste</v>
      </c>
      <c r="I2760" s="194" t="str">
        <f>+'Información ELECTRO PUNO'!F2740</f>
        <v>Estructura de Acero</v>
      </c>
      <c r="J2760" s="194" t="str">
        <f>+'Información ELECTRO PUNO'!B2740</f>
        <v>PA21/7000</v>
      </c>
      <c r="K2760" s="9" t="str">
        <f t="shared" si="312"/>
        <v>1 Poste autosoportable de acero (21/7000) de ángulo mayor y terminal (90°) Tipo ATU1-21</v>
      </c>
      <c r="L2760" s="139">
        <f t="shared" si="313"/>
        <v>24.75</v>
      </c>
    </row>
    <row r="2761" spans="1:12" x14ac:dyDescent="0.25">
      <c r="A2761" s="193">
        <f>+'Información ELECTRO PUNO'!A2741</f>
        <v>2740</v>
      </c>
      <c r="B2761" s="26" t="str">
        <f t="shared" si="311"/>
        <v>MOD_INV_2018</v>
      </c>
      <c r="C2761" s="9" t="str">
        <f t="shared" si="307"/>
        <v>Puno</v>
      </c>
      <c r="D2761" s="9" t="str">
        <f t="shared" si="308"/>
        <v>No Reporta</v>
      </c>
      <c r="E2761" s="9" t="str">
        <f t="shared" si="309"/>
        <v>No Reporta</v>
      </c>
      <c r="F2761" s="194" t="str">
        <f>+'Información ELECTRO PUNO'!E2741</f>
        <v>AT</v>
      </c>
      <c r="G2761" s="194">
        <f>+'Información ELECTRO PUNO'!G2741</f>
        <v>25</v>
      </c>
      <c r="H2761" s="9" t="str">
        <f t="shared" si="310"/>
        <v>Poste</v>
      </c>
      <c r="I2761" s="194" t="str">
        <f>+'Información ELECTRO PUNO'!F2741</f>
        <v>Estructura de Acero</v>
      </c>
      <c r="J2761" s="194" t="str">
        <f>+'Información ELECTRO PUNO'!B2741</f>
        <v>PA21/7000</v>
      </c>
      <c r="K2761" s="9" t="str">
        <f t="shared" si="312"/>
        <v>1 Poste autosoportable de acero (21/7000) de ángulo mayor y terminal (90°) Tipo ATU1-21</v>
      </c>
      <c r="L2761" s="139">
        <f t="shared" si="313"/>
        <v>24.75</v>
      </c>
    </row>
    <row r="2762" spans="1:12" x14ac:dyDescent="0.25">
      <c r="A2762" s="193">
        <f>+'Información ELECTRO PUNO'!A2742</f>
        <v>2741</v>
      </c>
      <c r="B2762" s="26" t="str">
        <f t="shared" si="311"/>
        <v>MOD_INV_2018</v>
      </c>
      <c r="C2762" s="9" t="str">
        <f t="shared" si="307"/>
        <v>Puno</v>
      </c>
      <c r="D2762" s="9" t="str">
        <f t="shared" si="308"/>
        <v>No Reporta</v>
      </c>
      <c r="E2762" s="9" t="str">
        <f t="shared" si="309"/>
        <v>No Reporta</v>
      </c>
      <c r="F2762" s="194" t="str">
        <f>+'Información ELECTRO PUNO'!E2742</f>
        <v>AT</v>
      </c>
      <c r="G2762" s="194">
        <f>+'Información ELECTRO PUNO'!G2742</f>
        <v>25</v>
      </c>
      <c r="H2762" s="9" t="str">
        <f t="shared" si="310"/>
        <v>Poste</v>
      </c>
      <c r="I2762" s="194" t="str">
        <f>+'Información ELECTRO PUNO'!F2742</f>
        <v>Estructura de Acero</v>
      </c>
      <c r="J2762" s="194" t="str">
        <f>+'Información ELECTRO PUNO'!B2742</f>
        <v>PA21/7000</v>
      </c>
      <c r="K2762" s="9" t="str">
        <f t="shared" si="312"/>
        <v>1 Poste autosoportable de acero (21/7000) de ángulo mayor y terminal (90°) Tipo ATU1-21</v>
      </c>
      <c r="L2762" s="139">
        <f t="shared" si="313"/>
        <v>24.75</v>
      </c>
    </row>
    <row r="2763" spans="1:12" x14ac:dyDescent="0.25">
      <c r="A2763" s="193">
        <f>+'Información ELECTRO PUNO'!A2743</f>
        <v>2742</v>
      </c>
      <c r="B2763" s="26" t="str">
        <f t="shared" si="311"/>
        <v>MOD_INV_2018</v>
      </c>
      <c r="C2763" s="9" t="str">
        <f t="shared" si="307"/>
        <v>Puno</v>
      </c>
      <c r="D2763" s="9" t="str">
        <f t="shared" si="308"/>
        <v>No Reporta</v>
      </c>
      <c r="E2763" s="9" t="str">
        <f t="shared" si="309"/>
        <v>No Reporta</v>
      </c>
      <c r="F2763" s="194" t="str">
        <f>+'Información ELECTRO PUNO'!E2743</f>
        <v>AT</v>
      </c>
      <c r="G2763" s="194">
        <f>+'Información ELECTRO PUNO'!G2743</f>
        <v>25</v>
      </c>
      <c r="H2763" s="9" t="str">
        <f t="shared" si="310"/>
        <v>Poste</v>
      </c>
      <c r="I2763" s="194" t="str">
        <f>+'Información ELECTRO PUNO'!F2743</f>
        <v>Estructura de Acero</v>
      </c>
      <c r="J2763" s="194" t="str">
        <f>+'Información ELECTRO PUNO'!B2743</f>
        <v>PA21/7000</v>
      </c>
      <c r="K2763" s="9" t="str">
        <f t="shared" si="312"/>
        <v>1 Poste autosoportable de acero (21/7000) de ángulo mayor y terminal (90°) Tipo ATU1-21</v>
      </c>
      <c r="L2763" s="139">
        <f t="shared" si="313"/>
        <v>24.75</v>
      </c>
    </row>
    <row r="2764" spans="1:12" x14ac:dyDescent="0.25">
      <c r="A2764" s="193">
        <f>+'Información ELECTRO PUNO'!A2744</f>
        <v>2743</v>
      </c>
      <c r="B2764" s="26" t="str">
        <f t="shared" si="311"/>
        <v>MOD_INV_2018</v>
      </c>
      <c r="C2764" s="9" t="str">
        <f t="shared" si="307"/>
        <v>Puno</v>
      </c>
      <c r="D2764" s="9" t="str">
        <f t="shared" si="308"/>
        <v>No Reporta</v>
      </c>
      <c r="E2764" s="9" t="str">
        <f t="shared" si="309"/>
        <v>No Reporta</v>
      </c>
      <c r="F2764" s="194" t="str">
        <f>+'Información ELECTRO PUNO'!E2744</f>
        <v>AT</v>
      </c>
      <c r="G2764" s="194">
        <f>+'Información ELECTRO PUNO'!G2744</f>
        <v>25</v>
      </c>
      <c r="H2764" s="9" t="str">
        <f t="shared" si="310"/>
        <v>Poste</v>
      </c>
      <c r="I2764" s="194" t="str">
        <f>+'Información ELECTRO PUNO'!F2744</f>
        <v>Estructura de Acero</v>
      </c>
      <c r="J2764" s="194" t="str">
        <f>+'Información ELECTRO PUNO'!B2744</f>
        <v>PA21/7000</v>
      </c>
      <c r="K2764" s="9" t="str">
        <f t="shared" si="312"/>
        <v>1 Poste autosoportable de acero (21/7000) de ángulo mayor y terminal (90°) Tipo ATU1-21</v>
      </c>
      <c r="L2764" s="139">
        <f t="shared" si="313"/>
        <v>24.75</v>
      </c>
    </row>
    <row r="2765" spans="1:12" x14ac:dyDescent="0.25">
      <c r="A2765" s="193">
        <f>+'Información ELECTRO PUNO'!A2745</f>
        <v>2744</v>
      </c>
      <c r="B2765" s="26" t="str">
        <f t="shared" si="311"/>
        <v>MOD_INV_2018</v>
      </c>
      <c r="C2765" s="9" t="str">
        <f t="shared" si="307"/>
        <v>Puno</v>
      </c>
      <c r="D2765" s="9" t="str">
        <f t="shared" si="308"/>
        <v>No Reporta</v>
      </c>
      <c r="E2765" s="9" t="str">
        <f t="shared" si="309"/>
        <v>No Reporta</v>
      </c>
      <c r="F2765" s="194" t="str">
        <f>+'Información ELECTRO PUNO'!E2745</f>
        <v>AT</v>
      </c>
      <c r="G2765" s="194">
        <f>+'Información ELECTRO PUNO'!G2745</f>
        <v>25</v>
      </c>
      <c r="H2765" s="9" t="str">
        <f t="shared" si="310"/>
        <v>Poste</v>
      </c>
      <c r="I2765" s="194" t="str">
        <f>+'Información ELECTRO PUNO'!F2745</f>
        <v>Estructura de Acero</v>
      </c>
      <c r="J2765" s="194" t="str">
        <f>+'Información ELECTRO PUNO'!B2745</f>
        <v>PA21/7000</v>
      </c>
      <c r="K2765" s="9" t="str">
        <f t="shared" si="312"/>
        <v>1 Poste autosoportable de acero (21/7000) de ángulo mayor y terminal (90°) Tipo ATU1-21</v>
      </c>
      <c r="L2765" s="139">
        <f t="shared" si="313"/>
        <v>24.75</v>
      </c>
    </row>
    <row r="2766" spans="1:12" x14ac:dyDescent="0.25">
      <c r="A2766" s="193">
        <f>+'Información ELECTRO PUNO'!A2746</f>
        <v>2745</v>
      </c>
      <c r="B2766" s="26" t="str">
        <f t="shared" si="311"/>
        <v>MOD_INV_2018</v>
      </c>
      <c r="C2766" s="9" t="str">
        <f t="shared" si="307"/>
        <v>Puno</v>
      </c>
      <c r="D2766" s="9" t="str">
        <f t="shared" si="308"/>
        <v>No Reporta</v>
      </c>
      <c r="E2766" s="9" t="str">
        <f t="shared" si="309"/>
        <v>No Reporta</v>
      </c>
      <c r="F2766" s="194" t="str">
        <f>+'Información ELECTRO PUNO'!E2746</f>
        <v>AT</v>
      </c>
      <c r="G2766" s="194">
        <f>+'Información ELECTRO PUNO'!G2746</f>
        <v>25</v>
      </c>
      <c r="H2766" s="9" t="str">
        <f t="shared" si="310"/>
        <v>Poste</v>
      </c>
      <c r="I2766" s="194" t="str">
        <f>+'Información ELECTRO PUNO'!F2746</f>
        <v>Estructura de Acero</v>
      </c>
      <c r="J2766" s="194" t="str">
        <f>+'Información ELECTRO PUNO'!B2746</f>
        <v>PA21/7000</v>
      </c>
      <c r="K2766" s="9" t="str">
        <f t="shared" si="312"/>
        <v>1 Poste autosoportable de acero (21/7000) de ángulo mayor y terminal (90°) Tipo ATU1-21</v>
      </c>
      <c r="L2766" s="139">
        <f t="shared" si="313"/>
        <v>24.75</v>
      </c>
    </row>
    <row r="2767" spans="1:12" x14ac:dyDescent="0.25">
      <c r="A2767" s="193">
        <f>+'Información ELECTRO PUNO'!A2747</f>
        <v>2746</v>
      </c>
      <c r="B2767" s="26" t="str">
        <f t="shared" si="311"/>
        <v>MOD_INV_2018</v>
      </c>
      <c r="C2767" s="9" t="str">
        <f t="shared" si="307"/>
        <v>Puno</v>
      </c>
      <c r="D2767" s="9" t="str">
        <f t="shared" si="308"/>
        <v>No Reporta</v>
      </c>
      <c r="E2767" s="9" t="str">
        <f t="shared" si="309"/>
        <v>No Reporta</v>
      </c>
      <c r="F2767" s="194" t="str">
        <f>+'Información ELECTRO PUNO'!E2747</f>
        <v>AT</v>
      </c>
      <c r="G2767" s="194">
        <f>+'Información ELECTRO PUNO'!G2747</f>
        <v>25</v>
      </c>
      <c r="H2767" s="9" t="str">
        <f t="shared" si="310"/>
        <v>Poste</v>
      </c>
      <c r="I2767" s="194" t="str">
        <f>+'Información ELECTRO PUNO'!F2747</f>
        <v>Estructura de Acero</v>
      </c>
      <c r="J2767" s="194" t="str">
        <f>+'Información ELECTRO PUNO'!B2747</f>
        <v>PA21/7000</v>
      </c>
      <c r="K2767" s="9" t="str">
        <f t="shared" si="312"/>
        <v>1 Poste autosoportable de acero (21/7000) de ángulo mayor y terminal (90°) Tipo ATU1-21</v>
      </c>
      <c r="L2767" s="139">
        <f t="shared" si="313"/>
        <v>24.75</v>
      </c>
    </row>
    <row r="2768" spans="1:12" x14ac:dyDescent="0.25">
      <c r="A2768" s="193">
        <f>+'Información ELECTRO PUNO'!A2748</f>
        <v>2747</v>
      </c>
      <c r="B2768" s="26" t="str">
        <f t="shared" si="311"/>
        <v>MOD_INV_2018</v>
      </c>
      <c r="C2768" s="9" t="str">
        <f t="shared" si="307"/>
        <v>Puno</v>
      </c>
      <c r="D2768" s="9" t="str">
        <f t="shared" si="308"/>
        <v>No Reporta</v>
      </c>
      <c r="E2768" s="9" t="str">
        <f t="shared" si="309"/>
        <v>No Reporta</v>
      </c>
      <c r="F2768" s="194" t="str">
        <f>+'Información ELECTRO PUNO'!E2748</f>
        <v>AT</v>
      </c>
      <c r="G2768" s="194">
        <f>+'Información ELECTRO PUNO'!G2748</f>
        <v>25</v>
      </c>
      <c r="H2768" s="9" t="str">
        <f t="shared" si="310"/>
        <v>Poste</v>
      </c>
      <c r="I2768" s="194" t="str">
        <f>+'Información ELECTRO PUNO'!F2748</f>
        <v>Estructura de Acero</v>
      </c>
      <c r="J2768" s="194" t="str">
        <f>+'Información ELECTRO PUNO'!B2748</f>
        <v>PA21/7000</v>
      </c>
      <c r="K2768" s="9" t="str">
        <f t="shared" si="312"/>
        <v>1 Poste autosoportable de acero (21/7000) de ángulo mayor y terminal (90°) Tipo ATU1-21</v>
      </c>
      <c r="L2768" s="139">
        <f t="shared" si="313"/>
        <v>24.75</v>
      </c>
    </row>
    <row r="2769" spans="1:12" x14ac:dyDescent="0.25">
      <c r="A2769" s="193">
        <f>+'Información ELECTRO PUNO'!A2749</f>
        <v>2748</v>
      </c>
      <c r="B2769" s="26" t="str">
        <f t="shared" si="311"/>
        <v>MOD_INV_2018</v>
      </c>
      <c r="C2769" s="9" t="str">
        <f t="shared" si="307"/>
        <v>Puno</v>
      </c>
      <c r="D2769" s="9" t="str">
        <f t="shared" si="308"/>
        <v>No Reporta</v>
      </c>
      <c r="E2769" s="9" t="str">
        <f t="shared" si="309"/>
        <v>No Reporta</v>
      </c>
      <c r="F2769" s="194" t="str">
        <f>+'Información ELECTRO PUNO'!E2749</f>
        <v>AT</v>
      </c>
      <c r="G2769" s="194">
        <f>+'Información ELECTRO PUNO'!G2749</f>
        <v>25</v>
      </c>
      <c r="H2769" s="9" t="str">
        <f t="shared" si="310"/>
        <v>Poste</v>
      </c>
      <c r="I2769" s="194" t="str">
        <f>+'Información ELECTRO PUNO'!F2749</f>
        <v>Estructura de Acero</v>
      </c>
      <c r="J2769" s="194" t="str">
        <f>+'Información ELECTRO PUNO'!B2749</f>
        <v>PA21/7000</v>
      </c>
      <c r="K2769" s="9" t="str">
        <f t="shared" si="312"/>
        <v>1 Poste autosoportable de acero (21/7000) de ángulo mayor y terminal (90°) Tipo ATU1-21</v>
      </c>
      <c r="L2769" s="139">
        <f t="shared" si="313"/>
        <v>24.75</v>
      </c>
    </row>
    <row r="2770" spans="1:12" x14ac:dyDescent="0.25">
      <c r="A2770" s="193">
        <f>+'Información ELECTRO PUNO'!A2750</f>
        <v>2749</v>
      </c>
      <c r="B2770" s="26" t="str">
        <f t="shared" si="311"/>
        <v>MOD_INV_2018</v>
      </c>
      <c r="C2770" s="9" t="str">
        <f t="shared" si="307"/>
        <v>Puno</v>
      </c>
      <c r="D2770" s="9" t="str">
        <f t="shared" si="308"/>
        <v>No Reporta</v>
      </c>
      <c r="E2770" s="9" t="str">
        <f t="shared" si="309"/>
        <v>No Reporta</v>
      </c>
      <c r="F2770" s="194" t="str">
        <f>+'Información ELECTRO PUNO'!E2750</f>
        <v>AT</v>
      </c>
      <c r="G2770" s="194">
        <f>+'Información ELECTRO PUNO'!G2750</f>
        <v>25</v>
      </c>
      <c r="H2770" s="9" t="str">
        <f t="shared" si="310"/>
        <v>Poste</v>
      </c>
      <c r="I2770" s="194" t="str">
        <f>+'Información ELECTRO PUNO'!F2750</f>
        <v>Estructura de Acero</v>
      </c>
      <c r="J2770" s="194" t="str">
        <f>+'Información ELECTRO PUNO'!B2750</f>
        <v>PA21/7000</v>
      </c>
      <c r="K2770" s="9" t="str">
        <f t="shared" si="312"/>
        <v>1 Poste autosoportable de acero (21/7000) de ángulo mayor y terminal (90°) Tipo ATU1-21</v>
      </c>
      <c r="L2770" s="139">
        <f t="shared" si="313"/>
        <v>24.75</v>
      </c>
    </row>
    <row r="2771" spans="1:12" x14ac:dyDescent="0.25">
      <c r="A2771" s="193">
        <f>+'Información ELECTRO PUNO'!A2751</f>
        <v>2750</v>
      </c>
      <c r="B2771" s="26" t="str">
        <f t="shared" si="311"/>
        <v>MOD_INV_2018</v>
      </c>
      <c r="C2771" s="9" t="str">
        <f t="shared" si="307"/>
        <v>Puno</v>
      </c>
      <c r="D2771" s="9" t="str">
        <f t="shared" si="308"/>
        <v>No Reporta</v>
      </c>
      <c r="E2771" s="9" t="str">
        <f t="shared" si="309"/>
        <v>No Reporta</v>
      </c>
      <c r="F2771" s="194" t="str">
        <f>+'Información ELECTRO PUNO'!E2751</f>
        <v>AT</v>
      </c>
      <c r="G2771" s="194">
        <f>+'Información ELECTRO PUNO'!G2751</f>
        <v>25</v>
      </c>
      <c r="H2771" s="9" t="str">
        <f t="shared" si="310"/>
        <v>Poste</v>
      </c>
      <c r="I2771" s="194" t="str">
        <f>+'Información ELECTRO PUNO'!F2751</f>
        <v>Estructura de Acero</v>
      </c>
      <c r="J2771" s="194" t="str">
        <f>+'Información ELECTRO PUNO'!B2751</f>
        <v>PA21/7000</v>
      </c>
      <c r="K2771" s="9" t="str">
        <f t="shared" si="312"/>
        <v>1 Poste autosoportable de acero (21/7000) de ángulo mayor y terminal (90°) Tipo ATU1-21</v>
      </c>
      <c r="L2771" s="139">
        <f t="shared" si="313"/>
        <v>24.75</v>
      </c>
    </row>
    <row r="2772" spans="1:12" x14ac:dyDescent="0.25">
      <c r="A2772" s="193">
        <f>+'Información ELECTRO PUNO'!A2752</f>
        <v>2751</v>
      </c>
      <c r="B2772" s="26" t="str">
        <f t="shared" si="311"/>
        <v>MOD_INV_2018</v>
      </c>
      <c r="C2772" s="9" t="str">
        <f t="shared" si="307"/>
        <v>Puno</v>
      </c>
      <c r="D2772" s="9" t="str">
        <f t="shared" si="308"/>
        <v>No Reporta</v>
      </c>
      <c r="E2772" s="9" t="str">
        <f t="shared" si="309"/>
        <v>No Reporta</v>
      </c>
      <c r="F2772" s="194" t="str">
        <f>+'Información ELECTRO PUNO'!E2752</f>
        <v>AT</v>
      </c>
      <c r="G2772" s="194">
        <f>+'Información ELECTRO PUNO'!G2752</f>
        <v>25</v>
      </c>
      <c r="H2772" s="9" t="str">
        <f t="shared" si="310"/>
        <v>Poste</v>
      </c>
      <c r="I2772" s="194" t="str">
        <f>+'Información ELECTRO PUNO'!F2752</f>
        <v>Estructura de Acero</v>
      </c>
      <c r="J2772" s="194" t="str">
        <f>+'Información ELECTRO PUNO'!B2752</f>
        <v>PA21/7000</v>
      </c>
      <c r="K2772" s="9" t="str">
        <f t="shared" si="312"/>
        <v>1 Poste autosoportable de acero (21/7000) de ángulo mayor y terminal (90°) Tipo ATU1-21</v>
      </c>
      <c r="L2772" s="139">
        <f t="shared" si="313"/>
        <v>24.75</v>
      </c>
    </row>
    <row r="2773" spans="1:12" x14ac:dyDescent="0.25">
      <c r="A2773" s="193">
        <f>+'Información ELECTRO PUNO'!A2753</f>
        <v>2752</v>
      </c>
      <c r="B2773" s="26" t="str">
        <f t="shared" si="311"/>
        <v>MOD_INV_2018</v>
      </c>
      <c r="C2773" s="9" t="str">
        <f t="shared" si="307"/>
        <v>Puno</v>
      </c>
      <c r="D2773" s="9" t="str">
        <f t="shared" si="308"/>
        <v>No Reporta</v>
      </c>
      <c r="E2773" s="9" t="str">
        <f t="shared" si="309"/>
        <v>No Reporta</v>
      </c>
      <c r="F2773" s="194" t="str">
        <f>+'Información ELECTRO PUNO'!E2753</f>
        <v>AT</v>
      </c>
      <c r="G2773" s="194">
        <f>+'Información ELECTRO PUNO'!G2753</f>
        <v>25</v>
      </c>
      <c r="H2773" s="9" t="str">
        <f t="shared" si="310"/>
        <v>Poste</v>
      </c>
      <c r="I2773" s="194" t="str">
        <f>+'Información ELECTRO PUNO'!F2753</f>
        <v>Estructura de Acero</v>
      </c>
      <c r="J2773" s="194" t="str">
        <f>+'Información ELECTRO PUNO'!B2753</f>
        <v>PA21/7000</v>
      </c>
      <c r="K2773" s="9" t="str">
        <f t="shared" si="312"/>
        <v>1 Poste autosoportable de acero (21/7000) de ángulo mayor y terminal (90°) Tipo ATU1-21</v>
      </c>
      <c r="L2773" s="139">
        <f t="shared" si="313"/>
        <v>24.75</v>
      </c>
    </row>
    <row r="2774" spans="1:12" x14ac:dyDescent="0.25">
      <c r="A2774" s="193">
        <f>+'Información ELECTRO PUNO'!A2754</f>
        <v>2753</v>
      </c>
      <c r="B2774" s="26" t="str">
        <f t="shared" si="311"/>
        <v>MOD_INV_2018</v>
      </c>
      <c r="C2774" s="9" t="str">
        <f t="shared" ref="C2774:C2837" si="314">+$C$10</f>
        <v>Puno</v>
      </c>
      <c r="D2774" s="9" t="str">
        <f t="shared" ref="D2774:D2837" si="315">+$D$10</f>
        <v>No Reporta</v>
      </c>
      <c r="E2774" s="9" t="str">
        <f t="shared" ref="E2774:E2837" si="316">+$E$10</f>
        <v>No Reporta</v>
      </c>
      <c r="F2774" s="194" t="str">
        <f>+'Información ELECTRO PUNO'!E2754</f>
        <v>AT</v>
      </c>
      <c r="G2774" s="194">
        <f>+'Información ELECTRO PUNO'!G2754</f>
        <v>25</v>
      </c>
      <c r="H2774" s="9" t="str">
        <f t="shared" ref="H2774:H2837" si="317">+$H$10</f>
        <v>Poste</v>
      </c>
      <c r="I2774" s="194" t="str">
        <f>+'Información ELECTRO PUNO'!F2754</f>
        <v>Estructura de Acero</v>
      </c>
      <c r="J2774" s="194" t="str">
        <f>+'Información ELECTRO PUNO'!B2754</f>
        <v>PA21/7000</v>
      </c>
      <c r="K2774" s="9" t="str">
        <f t="shared" si="312"/>
        <v>1 Poste autosoportable de acero (21/7000) de ángulo mayor y terminal (90°) Tipo ATU1-21</v>
      </c>
      <c r="L2774" s="139">
        <f t="shared" si="313"/>
        <v>24.75</v>
      </c>
    </row>
    <row r="2775" spans="1:12" x14ac:dyDescent="0.25">
      <c r="A2775" s="193">
        <f>+'Información ELECTRO PUNO'!A2755</f>
        <v>2754</v>
      </c>
      <c r="B2775" s="26" t="str">
        <f t="shared" ref="B2775:B2838" si="318">+INDEX($B$8:$B$16,MATCH(J2775,$J$8:$J$16,0))</f>
        <v>MOD_INV_2018</v>
      </c>
      <c r="C2775" s="9" t="str">
        <f t="shared" si="314"/>
        <v>Puno</v>
      </c>
      <c r="D2775" s="9" t="str">
        <f t="shared" si="315"/>
        <v>No Reporta</v>
      </c>
      <c r="E2775" s="9" t="str">
        <f t="shared" si="316"/>
        <v>No Reporta</v>
      </c>
      <c r="F2775" s="194" t="str">
        <f>+'Información ELECTRO PUNO'!E2755</f>
        <v>AT</v>
      </c>
      <c r="G2775" s="194">
        <f>+'Información ELECTRO PUNO'!G2755</f>
        <v>25</v>
      </c>
      <c r="H2775" s="9" t="str">
        <f t="shared" si="317"/>
        <v>Poste</v>
      </c>
      <c r="I2775" s="194" t="str">
        <f>+'Información ELECTRO PUNO'!F2755</f>
        <v>Estructura de Acero</v>
      </c>
      <c r="J2775" s="194" t="str">
        <f>+'Información ELECTRO PUNO'!B2755</f>
        <v>PA21/7000</v>
      </c>
      <c r="K2775" s="9" t="str">
        <f t="shared" ref="K2775:K2838" si="319">+VLOOKUP(J2775,$J$8:$K$16,2,FALSE)</f>
        <v>1 Poste autosoportable de acero (21/7000) de ángulo mayor y terminal (90°) Tipo ATU1-21</v>
      </c>
      <c r="L2775" s="139">
        <f t="shared" ref="L2775:L2838" si="320">+VLOOKUP(J2775,$J$8:$U$16,12,FALSE)</f>
        <v>24.75</v>
      </c>
    </row>
    <row r="2776" spans="1:12" x14ac:dyDescent="0.25">
      <c r="A2776" s="193">
        <f>+'Información ELECTRO PUNO'!A2756</f>
        <v>2755</v>
      </c>
      <c r="B2776" s="26" t="str">
        <f t="shared" si="318"/>
        <v>MOD_INV_2018</v>
      </c>
      <c r="C2776" s="9" t="str">
        <f t="shared" si="314"/>
        <v>Puno</v>
      </c>
      <c r="D2776" s="9" t="str">
        <f t="shared" si="315"/>
        <v>No Reporta</v>
      </c>
      <c r="E2776" s="9" t="str">
        <f t="shared" si="316"/>
        <v>No Reporta</v>
      </c>
      <c r="F2776" s="194" t="str">
        <f>+'Información ELECTRO PUNO'!E2756</f>
        <v>AT</v>
      </c>
      <c r="G2776" s="194">
        <f>+'Información ELECTRO PUNO'!G2756</f>
        <v>25</v>
      </c>
      <c r="H2776" s="9" t="str">
        <f t="shared" si="317"/>
        <v>Poste</v>
      </c>
      <c r="I2776" s="194" t="str">
        <f>+'Información ELECTRO PUNO'!F2756</f>
        <v>Estructura de Acero</v>
      </c>
      <c r="J2776" s="194" t="str">
        <f>+'Información ELECTRO PUNO'!B2756</f>
        <v>PA21/7000</v>
      </c>
      <c r="K2776" s="9" t="str">
        <f t="shared" si="319"/>
        <v>1 Poste autosoportable de acero (21/7000) de ángulo mayor y terminal (90°) Tipo ATU1-21</v>
      </c>
      <c r="L2776" s="139">
        <f t="shared" si="320"/>
        <v>24.75</v>
      </c>
    </row>
    <row r="2777" spans="1:12" x14ac:dyDescent="0.25">
      <c r="A2777" s="193">
        <f>+'Información ELECTRO PUNO'!A2757</f>
        <v>2756</v>
      </c>
      <c r="B2777" s="26" t="str">
        <f t="shared" si="318"/>
        <v>MOD_INV_2018</v>
      </c>
      <c r="C2777" s="9" t="str">
        <f t="shared" si="314"/>
        <v>Puno</v>
      </c>
      <c r="D2777" s="9" t="str">
        <f t="shared" si="315"/>
        <v>No Reporta</v>
      </c>
      <c r="E2777" s="9" t="str">
        <f t="shared" si="316"/>
        <v>No Reporta</v>
      </c>
      <c r="F2777" s="194" t="str">
        <f>+'Información ELECTRO PUNO'!E2757</f>
        <v>AT</v>
      </c>
      <c r="G2777" s="194">
        <f>+'Información ELECTRO PUNO'!G2757</f>
        <v>25</v>
      </c>
      <c r="H2777" s="9" t="str">
        <f t="shared" si="317"/>
        <v>Poste</v>
      </c>
      <c r="I2777" s="194" t="str">
        <f>+'Información ELECTRO PUNO'!F2757</f>
        <v>Estructura de Acero</v>
      </c>
      <c r="J2777" s="194" t="str">
        <f>+'Información ELECTRO PUNO'!B2757</f>
        <v>PA21/7000</v>
      </c>
      <c r="K2777" s="9" t="str">
        <f t="shared" si="319"/>
        <v>1 Poste autosoportable de acero (21/7000) de ángulo mayor y terminal (90°) Tipo ATU1-21</v>
      </c>
      <c r="L2777" s="139">
        <f t="shared" si="320"/>
        <v>24.75</v>
      </c>
    </row>
    <row r="2778" spans="1:12" x14ac:dyDescent="0.25">
      <c r="A2778" s="193">
        <f>+'Información ELECTRO PUNO'!A2758</f>
        <v>2757</v>
      </c>
      <c r="B2778" s="26" t="str">
        <f t="shared" si="318"/>
        <v>MOD_INV_2018</v>
      </c>
      <c r="C2778" s="9" t="str">
        <f t="shared" si="314"/>
        <v>Puno</v>
      </c>
      <c r="D2778" s="9" t="str">
        <f t="shared" si="315"/>
        <v>No Reporta</v>
      </c>
      <c r="E2778" s="9" t="str">
        <f t="shared" si="316"/>
        <v>No Reporta</v>
      </c>
      <c r="F2778" s="194" t="str">
        <f>+'Información ELECTRO PUNO'!E2758</f>
        <v>AT</v>
      </c>
      <c r="G2778" s="194">
        <f>+'Información ELECTRO PUNO'!G2758</f>
        <v>25</v>
      </c>
      <c r="H2778" s="9" t="str">
        <f t="shared" si="317"/>
        <v>Poste</v>
      </c>
      <c r="I2778" s="194" t="str">
        <f>+'Información ELECTRO PUNO'!F2758</f>
        <v>Estructura de Acero</v>
      </c>
      <c r="J2778" s="194" t="str">
        <f>+'Información ELECTRO PUNO'!B2758</f>
        <v>PA21/7000</v>
      </c>
      <c r="K2778" s="9" t="str">
        <f t="shared" si="319"/>
        <v>1 Poste autosoportable de acero (21/7000) de ángulo mayor y terminal (90°) Tipo ATU1-21</v>
      </c>
      <c r="L2778" s="139">
        <f t="shared" si="320"/>
        <v>24.75</v>
      </c>
    </row>
    <row r="2779" spans="1:12" x14ac:dyDescent="0.25">
      <c r="A2779" s="193">
        <f>+'Información ELECTRO PUNO'!A2759</f>
        <v>2758</v>
      </c>
      <c r="B2779" s="26" t="str">
        <f t="shared" si="318"/>
        <v>MOD_INV_2018</v>
      </c>
      <c r="C2779" s="9" t="str">
        <f t="shared" si="314"/>
        <v>Puno</v>
      </c>
      <c r="D2779" s="9" t="str">
        <f t="shared" si="315"/>
        <v>No Reporta</v>
      </c>
      <c r="E2779" s="9" t="str">
        <f t="shared" si="316"/>
        <v>No Reporta</v>
      </c>
      <c r="F2779" s="194" t="str">
        <f>+'Información ELECTRO PUNO'!E2759</f>
        <v>AT</v>
      </c>
      <c r="G2779" s="194">
        <f>+'Información ELECTRO PUNO'!G2759</f>
        <v>25</v>
      </c>
      <c r="H2779" s="9" t="str">
        <f t="shared" si="317"/>
        <v>Poste</v>
      </c>
      <c r="I2779" s="194" t="str">
        <f>+'Información ELECTRO PUNO'!F2759</f>
        <v>Estructura de Acero</v>
      </c>
      <c r="J2779" s="194" t="str">
        <f>+'Información ELECTRO PUNO'!B2759</f>
        <v>PA21/7000</v>
      </c>
      <c r="K2779" s="9" t="str">
        <f t="shared" si="319"/>
        <v>1 Poste autosoportable de acero (21/7000) de ángulo mayor y terminal (90°) Tipo ATU1-21</v>
      </c>
      <c r="L2779" s="139">
        <f t="shared" si="320"/>
        <v>24.75</v>
      </c>
    </row>
    <row r="2780" spans="1:12" x14ac:dyDescent="0.25">
      <c r="A2780" s="193">
        <f>+'Información ELECTRO PUNO'!A2760</f>
        <v>2759</v>
      </c>
      <c r="B2780" s="26" t="str">
        <f t="shared" si="318"/>
        <v>MOD_INV_2018</v>
      </c>
      <c r="C2780" s="9" t="str">
        <f t="shared" si="314"/>
        <v>Puno</v>
      </c>
      <c r="D2780" s="9" t="str">
        <f t="shared" si="315"/>
        <v>No Reporta</v>
      </c>
      <c r="E2780" s="9" t="str">
        <f t="shared" si="316"/>
        <v>No Reporta</v>
      </c>
      <c r="F2780" s="194" t="str">
        <f>+'Información ELECTRO PUNO'!E2760</f>
        <v>AT</v>
      </c>
      <c r="G2780" s="194">
        <f>+'Información ELECTRO PUNO'!G2760</f>
        <v>25</v>
      </c>
      <c r="H2780" s="9" t="str">
        <f t="shared" si="317"/>
        <v>Poste</v>
      </c>
      <c r="I2780" s="194" t="str">
        <f>+'Información ELECTRO PUNO'!F2760</f>
        <v>Estructura de Acero</v>
      </c>
      <c r="J2780" s="194" t="str">
        <f>+'Información ELECTRO PUNO'!B2760</f>
        <v>PA21/7000</v>
      </c>
      <c r="K2780" s="9" t="str">
        <f t="shared" si="319"/>
        <v>1 Poste autosoportable de acero (21/7000) de ángulo mayor y terminal (90°) Tipo ATU1-21</v>
      </c>
      <c r="L2780" s="139">
        <f t="shared" si="320"/>
        <v>24.75</v>
      </c>
    </row>
    <row r="2781" spans="1:12" x14ac:dyDescent="0.25">
      <c r="A2781" s="193">
        <f>+'Información ELECTRO PUNO'!A2761</f>
        <v>2760</v>
      </c>
      <c r="B2781" s="26" t="str">
        <f t="shared" si="318"/>
        <v>MOD_INV_2018</v>
      </c>
      <c r="C2781" s="9" t="str">
        <f t="shared" si="314"/>
        <v>Puno</v>
      </c>
      <c r="D2781" s="9" t="str">
        <f t="shared" si="315"/>
        <v>No Reporta</v>
      </c>
      <c r="E2781" s="9" t="str">
        <f t="shared" si="316"/>
        <v>No Reporta</v>
      </c>
      <c r="F2781" s="194" t="str">
        <f>+'Información ELECTRO PUNO'!E2761</f>
        <v>AT</v>
      </c>
      <c r="G2781" s="194">
        <f>+'Información ELECTRO PUNO'!G2761</f>
        <v>25</v>
      </c>
      <c r="H2781" s="9" t="str">
        <f t="shared" si="317"/>
        <v>Poste</v>
      </c>
      <c r="I2781" s="194" t="str">
        <f>+'Información ELECTRO PUNO'!F2761</f>
        <v>Estructura de Acero</v>
      </c>
      <c r="J2781" s="194" t="str">
        <f>+'Información ELECTRO PUNO'!B2761</f>
        <v>PA21/7000</v>
      </c>
      <c r="K2781" s="9" t="str">
        <f t="shared" si="319"/>
        <v>1 Poste autosoportable de acero (21/7000) de ángulo mayor y terminal (90°) Tipo ATU1-21</v>
      </c>
      <c r="L2781" s="139">
        <f t="shared" si="320"/>
        <v>24.75</v>
      </c>
    </row>
    <row r="2782" spans="1:12" x14ac:dyDescent="0.25">
      <c r="A2782" s="193">
        <f>+'Información ELECTRO PUNO'!A2762</f>
        <v>2761</v>
      </c>
      <c r="B2782" s="26" t="str">
        <f t="shared" si="318"/>
        <v>MOD_INV_2018</v>
      </c>
      <c r="C2782" s="9" t="str">
        <f t="shared" si="314"/>
        <v>Puno</v>
      </c>
      <c r="D2782" s="9" t="str">
        <f t="shared" si="315"/>
        <v>No Reporta</v>
      </c>
      <c r="E2782" s="9" t="str">
        <f t="shared" si="316"/>
        <v>No Reporta</v>
      </c>
      <c r="F2782" s="194" t="str">
        <f>+'Información ELECTRO PUNO'!E2762</f>
        <v>AT</v>
      </c>
      <c r="G2782" s="194">
        <f>+'Información ELECTRO PUNO'!G2762</f>
        <v>25</v>
      </c>
      <c r="H2782" s="9" t="str">
        <f t="shared" si="317"/>
        <v>Poste</v>
      </c>
      <c r="I2782" s="194" t="str">
        <f>+'Información ELECTRO PUNO'!F2762</f>
        <v>Estructura de Acero</v>
      </c>
      <c r="J2782" s="194" t="str">
        <f>+'Información ELECTRO PUNO'!B2762</f>
        <v>PA21/7000</v>
      </c>
      <c r="K2782" s="9" t="str">
        <f t="shared" si="319"/>
        <v>1 Poste autosoportable de acero (21/7000) de ángulo mayor y terminal (90°) Tipo ATU1-21</v>
      </c>
      <c r="L2782" s="139">
        <f t="shared" si="320"/>
        <v>24.75</v>
      </c>
    </row>
    <row r="2783" spans="1:12" x14ac:dyDescent="0.25">
      <c r="A2783" s="193">
        <f>+'Información ELECTRO PUNO'!A2763</f>
        <v>2762</v>
      </c>
      <c r="B2783" s="26" t="str">
        <f t="shared" si="318"/>
        <v>MOD_INV_2018</v>
      </c>
      <c r="C2783" s="9" t="str">
        <f t="shared" si="314"/>
        <v>Puno</v>
      </c>
      <c r="D2783" s="9" t="str">
        <f t="shared" si="315"/>
        <v>No Reporta</v>
      </c>
      <c r="E2783" s="9" t="str">
        <f t="shared" si="316"/>
        <v>No Reporta</v>
      </c>
      <c r="F2783" s="194" t="str">
        <f>+'Información ELECTRO PUNO'!E2763</f>
        <v>AT</v>
      </c>
      <c r="G2783" s="194">
        <f>+'Información ELECTRO PUNO'!G2763</f>
        <v>25</v>
      </c>
      <c r="H2783" s="9" t="str">
        <f t="shared" si="317"/>
        <v>Poste</v>
      </c>
      <c r="I2783" s="194" t="str">
        <f>+'Información ELECTRO PUNO'!F2763</f>
        <v>Estructura de Acero</v>
      </c>
      <c r="J2783" s="194" t="str">
        <f>+'Información ELECTRO PUNO'!B2763</f>
        <v>PA21/7000</v>
      </c>
      <c r="K2783" s="9" t="str">
        <f t="shared" si="319"/>
        <v>1 Poste autosoportable de acero (21/7000) de ángulo mayor y terminal (90°) Tipo ATU1-21</v>
      </c>
      <c r="L2783" s="139">
        <f t="shared" si="320"/>
        <v>24.75</v>
      </c>
    </row>
    <row r="2784" spans="1:12" x14ac:dyDescent="0.25">
      <c r="A2784" s="193">
        <f>+'Información ELECTRO PUNO'!A2764</f>
        <v>2763</v>
      </c>
      <c r="B2784" s="26" t="str">
        <f t="shared" si="318"/>
        <v>MOD_INV_2018</v>
      </c>
      <c r="C2784" s="9" t="str">
        <f t="shared" si="314"/>
        <v>Puno</v>
      </c>
      <c r="D2784" s="9" t="str">
        <f t="shared" si="315"/>
        <v>No Reporta</v>
      </c>
      <c r="E2784" s="9" t="str">
        <f t="shared" si="316"/>
        <v>No Reporta</v>
      </c>
      <c r="F2784" s="194" t="str">
        <f>+'Información ELECTRO PUNO'!E2764</f>
        <v>AT</v>
      </c>
      <c r="G2784" s="194">
        <f>+'Información ELECTRO PUNO'!G2764</f>
        <v>25</v>
      </c>
      <c r="H2784" s="9" t="str">
        <f t="shared" si="317"/>
        <v>Poste</v>
      </c>
      <c r="I2784" s="194" t="str">
        <f>+'Información ELECTRO PUNO'!F2764</f>
        <v>Estructura de Acero</v>
      </c>
      <c r="J2784" s="194" t="str">
        <f>+'Información ELECTRO PUNO'!B2764</f>
        <v>PA21/7000</v>
      </c>
      <c r="K2784" s="9" t="str">
        <f t="shared" si="319"/>
        <v>1 Poste autosoportable de acero (21/7000) de ángulo mayor y terminal (90°) Tipo ATU1-21</v>
      </c>
      <c r="L2784" s="139">
        <f t="shared" si="320"/>
        <v>24.75</v>
      </c>
    </row>
    <row r="2785" spans="1:12" x14ac:dyDescent="0.25">
      <c r="A2785" s="193">
        <f>+'Información ELECTRO PUNO'!A2765</f>
        <v>2764</v>
      </c>
      <c r="B2785" s="26" t="str">
        <f t="shared" si="318"/>
        <v>MOD_INV_2018</v>
      </c>
      <c r="C2785" s="9" t="str">
        <f t="shared" si="314"/>
        <v>Puno</v>
      </c>
      <c r="D2785" s="9" t="str">
        <f t="shared" si="315"/>
        <v>No Reporta</v>
      </c>
      <c r="E2785" s="9" t="str">
        <f t="shared" si="316"/>
        <v>No Reporta</v>
      </c>
      <c r="F2785" s="194" t="str">
        <f>+'Información ELECTRO PUNO'!E2765</f>
        <v>AT</v>
      </c>
      <c r="G2785" s="194">
        <f>+'Información ELECTRO PUNO'!G2765</f>
        <v>25</v>
      </c>
      <c r="H2785" s="9" t="str">
        <f t="shared" si="317"/>
        <v>Poste</v>
      </c>
      <c r="I2785" s="194" t="str">
        <f>+'Información ELECTRO PUNO'!F2765</f>
        <v>Estructura de Acero</v>
      </c>
      <c r="J2785" s="194" t="str">
        <f>+'Información ELECTRO PUNO'!B2765</f>
        <v>PA21/7000</v>
      </c>
      <c r="K2785" s="9" t="str">
        <f t="shared" si="319"/>
        <v>1 Poste autosoportable de acero (21/7000) de ángulo mayor y terminal (90°) Tipo ATU1-21</v>
      </c>
      <c r="L2785" s="139">
        <f t="shared" si="320"/>
        <v>24.75</v>
      </c>
    </row>
    <row r="2786" spans="1:12" x14ac:dyDescent="0.25">
      <c r="A2786" s="193">
        <f>+'Información ELECTRO PUNO'!A2766</f>
        <v>2765</v>
      </c>
      <c r="B2786" s="26" t="str">
        <f t="shared" si="318"/>
        <v>MOD_INV_2018</v>
      </c>
      <c r="C2786" s="9" t="str">
        <f t="shared" si="314"/>
        <v>Puno</v>
      </c>
      <c r="D2786" s="9" t="str">
        <f t="shared" si="315"/>
        <v>No Reporta</v>
      </c>
      <c r="E2786" s="9" t="str">
        <f t="shared" si="316"/>
        <v>No Reporta</v>
      </c>
      <c r="F2786" s="194" t="str">
        <f>+'Información ELECTRO PUNO'!E2766</f>
        <v>AT</v>
      </c>
      <c r="G2786" s="194">
        <f>+'Información ELECTRO PUNO'!G2766</f>
        <v>25</v>
      </c>
      <c r="H2786" s="9" t="str">
        <f t="shared" si="317"/>
        <v>Poste</v>
      </c>
      <c r="I2786" s="194" t="str">
        <f>+'Información ELECTRO PUNO'!F2766</f>
        <v>Estructura de Acero</v>
      </c>
      <c r="J2786" s="194" t="str">
        <f>+'Información ELECTRO PUNO'!B2766</f>
        <v>PA21/7000</v>
      </c>
      <c r="K2786" s="9" t="str">
        <f t="shared" si="319"/>
        <v>1 Poste autosoportable de acero (21/7000) de ángulo mayor y terminal (90°) Tipo ATU1-21</v>
      </c>
      <c r="L2786" s="139">
        <f t="shared" si="320"/>
        <v>24.75</v>
      </c>
    </row>
    <row r="2787" spans="1:12" x14ac:dyDescent="0.25">
      <c r="A2787" s="193">
        <f>+'Información ELECTRO PUNO'!A2767</f>
        <v>2766</v>
      </c>
      <c r="B2787" s="26" t="str">
        <f t="shared" si="318"/>
        <v>MOD_INV_2018</v>
      </c>
      <c r="C2787" s="9" t="str">
        <f t="shared" si="314"/>
        <v>Puno</v>
      </c>
      <c r="D2787" s="9" t="str">
        <f t="shared" si="315"/>
        <v>No Reporta</v>
      </c>
      <c r="E2787" s="9" t="str">
        <f t="shared" si="316"/>
        <v>No Reporta</v>
      </c>
      <c r="F2787" s="194" t="str">
        <f>+'Información ELECTRO PUNO'!E2767</f>
        <v>AT</v>
      </c>
      <c r="G2787" s="194">
        <f>+'Información ELECTRO PUNO'!G2767</f>
        <v>25</v>
      </c>
      <c r="H2787" s="9" t="str">
        <f t="shared" si="317"/>
        <v>Poste</v>
      </c>
      <c r="I2787" s="194" t="str">
        <f>+'Información ELECTRO PUNO'!F2767</f>
        <v>Estructura de Acero</v>
      </c>
      <c r="J2787" s="194" t="str">
        <f>+'Información ELECTRO PUNO'!B2767</f>
        <v>PA21/7000</v>
      </c>
      <c r="K2787" s="9" t="str">
        <f t="shared" si="319"/>
        <v>1 Poste autosoportable de acero (21/7000) de ángulo mayor y terminal (90°) Tipo ATU1-21</v>
      </c>
      <c r="L2787" s="139">
        <f t="shared" si="320"/>
        <v>24.75</v>
      </c>
    </row>
    <row r="2788" spans="1:12" x14ac:dyDescent="0.25">
      <c r="A2788" s="193">
        <f>+'Información ELECTRO PUNO'!A2768</f>
        <v>2767</v>
      </c>
      <c r="B2788" s="26" t="str">
        <f t="shared" si="318"/>
        <v>MOD_INV_2018</v>
      </c>
      <c r="C2788" s="9" t="str">
        <f t="shared" si="314"/>
        <v>Puno</v>
      </c>
      <c r="D2788" s="9" t="str">
        <f t="shared" si="315"/>
        <v>No Reporta</v>
      </c>
      <c r="E2788" s="9" t="str">
        <f t="shared" si="316"/>
        <v>No Reporta</v>
      </c>
      <c r="F2788" s="194" t="str">
        <f>+'Información ELECTRO PUNO'!E2768</f>
        <v>AT</v>
      </c>
      <c r="G2788" s="194">
        <f>+'Información ELECTRO PUNO'!G2768</f>
        <v>25</v>
      </c>
      <c r="H2788" s="9" t="str">
        <f t="shared" si="317"/>
        <v>Poste</v>
      </c>
      <c r="I2788" s="194" t="str">
        <f>+'Información ELECTRO PUNO'!F2768</f>
        <v>Estructura de Acero</v>
      </c>
      <c r="J2788" s="194" t="str">
        <f>+'Información ELECTRO PUNO'!B2768</f>
        <v>PA21/7000</v>
      </c>
      <c r="K2788" s="9" t="str">
        <f t="shared" si="319"/>
        <v>1 Poste autosoportable de acero (21/7000) de ángulo mayor y terminal (90°) Tipo ATU1-21</v>
      </c>
      <c r="L2788" s="139">
        <f t="shared" si="320"/>
        <v>24.75</v>
      </c>
    </row>
    <row r="2789" spans="1:12" x14ac:dyDescent="0.25">
      <c r="A2789" s="193">
        <f>+'Información ELECTRO PUNO'!A2769</f>
        <v>2768</v>
      </c>
      <c r="B2789" s="26" t="str">
        <f t="shared" si="318"/>
        <v>MOD_INV_2018</v>
      </c>
      <c r="C2789" s="9" t="str">
        <f t="shared" si="314"/>
        <v>Puno</v>
      </c>
      <c r="D2789" s="9" t="str">
        <f t="shared" si="315"/>
        <v>No Reporta</v>
      </c>
      <c r="E2789" s="9" t="str">
        <f t="shared" si="316"/>
        <v>No Reporta</v>
      </c>
      <c r="F2789" s="194" t="str">
        <f>+'Información ELECTRO PUNO'!E2769</f>
        <v>AT</v>
      </c>
      <c r="G2789" s="194">
        <f>+'Información ELECTRO PUNO'!G2769</f>
        <v>25</v>
      </c>
      <c r="H2789" s="9" t="str">
        <f t="shared" si="317"/>
        <v>Poste</v>
      </c>
      <c r="I2789" s="194" t="str">
        <f>+'Información ELECTRO PUNO'!F2769</f>
        <v>Estructura de Acero</v>
      </c>
      <c r="J2789" s="194" t="str">
        <f>+'Información ELECTRO PUNO'!B2769</f>
        <v>PA21/7000</v>
      </c>
      <c r="K2789" s="9" t="str">
        <f t="shared" si="319"/>
        <v>1 Poste autosoportable de acero (21/7000) de ángulo mayor y terminal (90°) Tipo ATU1-21</v>
      </c>
      <c r="L2789" s="139">
        <f t="shared" si="320"/>
        <v>24.75</v>
      </c>
    </row>
    <row r="2790" spans="1:12" x14ac:dyDescent="0.25">
      <c r="A2790" s="193">
        <f>+'Información ELECTRO PUNO'!A2770</f>
        <v>2769</v>
      </c>
      <c r="B2790" s="26" t="str">
        <f t="shared" si="318"/>
        <v>MOD_INV_2018</v>
      </c>
      <c r="C2790" s="9" t="str">
        <f t="shared" si="314"/>
        <v>Puno</v>
      </c>
      <c r="D2790" s="9" t="str">
        <f t="shared" si="315"/>
        <v>No Reporta</v>
      </c>
      <c r="E2790" s="9" t="str">
        <f t="shared" si="316"/>
        <v>No Reporta</v>
      </c>
      <c r="F2790" s="194" t="str">
        <f>+'Información ELECTRO PUNO'!E2770</f>
        <v>AT</v>
      </c>
      <c r="G2790" s="194">
        <f>+'Información ELECTRO PUNO'!G2770</f>
        <v>25</v>
      </c>
      <c r="H2790" s="9" t="str">
        <f t="shared" si="317"/>
        <v>Poste</v>
      </c>
      <c r="I2790" s="194" t="str">
        <f>+'Información ELECTRO PUNO'!F2770</f>
        <v>Estructura de Acero</v>
      </c>
      <c r="J2790" s="194" t="str">
        <f>+'Información ELECTRO PUNO'!B2770</f>
        <v>PA21/7000</v>
      </c>
      <c r="K2790" s="9" t="str">
        <f t="shared" si="319"/>
        <v>1 Poste autosoportable de acero (21/7000) de ángulo mayor y terminal (90°) Tipo ATU1-21</v>
      </c>
      <c r="L2790" s="139">
        <f t="shared" si="320"/>
        <v>24.75</v>
      </c>
    </row>
    <row r="2791" spans="1:12" x14ac:dyDescent="0.25">
      <c r="A2791" s="193">
        <f>+'Información ELECTRO PUNO'!A2771</f>
        <v>2770</v>
      </c>
      <c r="B2791" s="26" t="str">
        <f t="shared" si="318"/>
        <v>MOD_INV_2018</v>
      </c>
      <c r="C2791" s="9" t="str">
        <f t="shared" si="314"/>
        <v>Puno</v>
      </c>
      <c r="D2791" s="9" t="str">
        <f t="shared" si="315"/>
        <v>No Reporta</v>
      </c>
      <c r="E2791" s="9" t="str">
        <f t="shared" si="316"/>
        <v>No Reporta</v>
      </c>
      <c r="F2791" s="194" t="str">
        <f>+'Información ELECTRO PUNO'!E2771</f>
        <v>AT</v>
      </c>
      <c r="G2791" s="194">
        <f>+'Información ELECTRO PUNO'!G2771</f>
        <v>25</v>
      </c>
      <c r="H2791" s="9" t="str">
        <f t="shared" si="317"/>
        <v>Poste</v>
      </c>
      <c r="I2791" s="194" t="str">
        <f>+'Información ELECTRO PUNO'!F2771</f>
        <v>Estructura de Acero</v>
      </c>
      <c r="J2791" s="194" t="str">
        <f>+'Información ELECTRO PUNO'!B2771</f>
        <v>PA21/7000</v>
      </c>
      <c r="K2791" s="9" t="str">
        <f t="shared" si="319"/>
        <v>1 Poste autosoportable de acero (21/7000) de ángulo mayor y terminal (90°) Tipo ATU1-21</v>
      </c>
      <c r="L2791" s="139">
        <f t="shared" si="320"/>
        <v>24.75</v>
      </c>
    </row>
    <row r="2792" spans="1:12" x14ac:dyDescent="0.25">
      <c r="A2792" s="193">
        <f>+'Información ELECTRO PUNO'!A2772</f>
        <v>2771</v>
      </c>
      <c r="B2792" s="26" t="str">
        <f t="shared" si="318"/>
        <v>MOD_INV_2018</v>
      </c>
      <c r="C2792" s="9" t="str">
        <f t="shared" si="314"/>
        <v>Puno</v>
      </c>
      <c r="D2792" s="9" t="str">
        <f t="shared" si="315"/>
        <v>No Reporta</v>
      </c>
      <c r="E2792" s="9" t="str">
        <f t="shared" si="316"/>
        <v>No Reporta</v>
      </c>
      <c r="F2792" s="194" t="str">
        <f>+'Información ELECTRO PUNO'!E2772</f>
        <v>AT</v>
      </c>
      <c r="G2792" s="194">
        <f>+'Información ELECTRO PUNO'!G2772</f>
        <v>25</v>
      </c>
      <c r="H2792" s="9" t="str">
        <f t="shared" si="317"/>
        <v>Poste</v>
      </c>
      <c r="I2792" s="194" t="str">
        <f>+'Información ELECTRO PUNO'!F2772</f>
        <v>Estructura de Acero</v>
      </c>
      <c r="J2792" s="194" t="str">
        <f>+'Información ELECTRO PUNO'!B2772</f>
        <v>PA21/7000</v>
      </c>
      <c r="K2792" s="9" t="str">
        <f t="shared" si="319"/>
        <v>1 Poste autosoportable de acero (21/7000) de ángulo mayor y terminal (90°) Tipo ATU1-21</v>
      </c>
      <c r="L2792" s="139">
        <f t="shared" si="320"/>
        <v>24.75</v>
      </c>
    </row>
    <row r="2793" spans="1:12" x14ac:dyDescent="0.25">
      <c r="A2793" s="193">
        <f>+'Información ELECTRO PUNO'!A2773</f>
        <v>2772</v>
      </c>
      <c r="B2793" s="26" t="str">
        <f t="shared" si="318"/>
        <v>MOD_INV_2018</v>
      </c>
      <c r="C2793" s="9" t="str">
        <f t="shared" si="314"/>
        <v>Puno</v>
      </c>
      <c r="D2793" s="9" t="str">
        <f t="shared" si="315"/>
        <v>No Reporta</v>
      </c>
      <c r="E2793" s="9" t="str">
        <f t="shared" si="316"/>
        <v>No Reporta</v>
      </c>
      <c r="F2793" s="194" t="str">
        <f>+'Información ELECTRO PUNO'!E2773</f>
        <v>AT</v>
      </c>
      <c r="G2793" s="194">
        <f>+'Información ELECTRO PUNO'!G2773</f>
        <v>25</v>
      </c>
      <c r="H2793" s="9" t="str">
        <f t="shared" si="317"/>
        <v>Poste</v>
      </c>
      <c r="I2793" s="194" t="str">
        <f>+'Información ELECTRO PUNO'!F2773</f>
        <v>Estructura de Acero</v>
      </c>
      <c r="J2793" s="194" t="str">
        <f>+'Información ELECTRO PUNO'!B2773</f>
        <v>PA21/7000</v>
      </c>
      <c r="K2793" s="9" t="str">
        <f t="shared" si="319"/>
        <v>1 Poste autosoportable de acero (21/7000) de ángulo mayor y terminal (90°) Tipo ATU1-21</v>
      </c>
      <c r="L2793" s="139">
        <f t="shared" si="320"/>
        <v>24.75</v>
      </c>
    </row>
    <row r="2794" spans="1:12" x14ac:dyDescent="0.25">
      <c r="A2794" s="193">
        <f>+'Información ELECTRO PUNO'!A2774</f>
        <v>2773</v>
      </c>
      <c r="B2794" s="26" t="str">
        <f t="shared" si="318"/>
        <v>MOD_INV_2018</v>
      </c>
      <c r="C2794" s="9" t="str">
        <f t="shared" si="314"/>
        <v>Puno</v>
      </c>
      <c r="D2794" s="9" t="str">
        <f t="shared" si="315"/>
        <v>No Reporta</v>
      </c>
      <c r="E2794" s="9" t="str">
        <f t="shared" si="316"/>
        <v>No Reporta</v>
      </c>
      <c r="F2794" s="194" t="str">
        <f>+'Información ELECTRO PUNO'!E2774</f>
        <v>AT</v>
      </c>
      <c r="G2794" s="194">
        <f>+'Información ELECTRO PUNO'!G2774</f>
        <v>25</v>
      </c>
      <c r="H2794" s="9" t="str">
        <f t="shared" si="317"/>
        <v>Poste</v>
      </c>
      <c r="I2794" s="194" t="str">
        <f>+'Información ELECTRO PUNO'!F2774</f>
        <v>Estructura de Acero</v>
      </c>
      <c r="J2794" s="194" t="str">
        <f>+'Información ELECTRO PUNO'!B2774</f>
        <v>PA21/7000</v>
      </c>
      <c r="K2794" s="9" t="str">
        <f t="shared" si="319"/>
        <v>1 Poste autosoportable de acero (21/7000) de ángulo mayor y terminal (90°) Tipo ATU1-21</v>
      </c>
      <c r="L2794" s="139">
        <f t="shared" si="320"/>
        <v>24.75</v>
      </c>
    </row>
    <row r="2795" spans="1:12" x14ac:dyDescent="0.25">
      <c r="A2795" s="193">
        <f>+'Información ELECTRO PUNO'!A2775</f>
        <v>2774</v>
      </c>
      <c r="B2795" s="26" t="str">
        <f t="shared" si="318"/>
        <v>MOD_INV_2018</v>
      </c>
      <c r="C2795" s="9" t="str">
        <f t="shared" si="314"/>
        <v>Puno</v>
      </c>
      <c r="D2795" s="9" t="str">
        <f t="shared" si="315"/>
        <v>No Reporta</v>
      </c>
      <c r="E2795" s="9" t="str">
        <f t="shared" si="316"/>
        <v>No Reporta</v>
      </c>
      <c r="F2795" s="194" t="str">
        <f>+'Información ELECTRO PUNO'!E2775</f>
        <v>AT</v>
      </c>
      <c r="G2795" s="194">
        <f>+'Información ELECTRO PUNO'!G2775</f>
        <v>25</v>
      </c>
      <c r="H2795" s="9" t="str">
        <f t="shared" si="317"/>
        <v>Poste</v>
      </c>
      <c r="I2795" s="194" t="str">
        <f>+'Información ELECTRO PUNO'!F2775</f>
        <v>Estructura de Acero</v>
      </c>
      <c r="J2795" s="194" t="str">
        <f>+'Información ELECTRO PUNO'!B2775</f>
        <v>PA21/7000</v>
      </c>
      <c r="K2795" s="9" t="str">
        <f t="shared" si="319"/>
        <v>1 Poste autosoportable de acero (21/7000) de ángulo mayor y terminal (90°) Tipo ATU1-21</v>
      </c>
      <c r="L2795" s="139">
        <f t="shared" si="320"/>
        <v>24.75</v>
      </c>
    </row>
    <row r="2796" spans="1:12" x14ac:dyDescent="0.25">
      <c r="A2796" s="193">
        <f>+'Información ELECTRO PUNO'!A2776</f>
        <v>2775</v>
      </c>
      <c r="B2796" s="26" t="str">
        <f t="shared" si="318"/>
        <v>MOD_INV_2018</v>
      </c>
      <c r="C2796" s="9" t="str">
        <f t="shared" si="314"/>
        <v>Puno</v>
      </c>
      <c r="D2796" s="9" t="str">
        <f t="shared" si="315"/>
        <v>No Reporta</v>
      </c>
      <c r="E2796" s="9" t="str">
        <f t="shared" si="316"/>
        <v>No Reporta</v>
      </c>
      <c r="F2796" s="194" t="str">
        <f>+'Información ELECTRO PUNO'!E2776</f>
        <v>AT</v>
      </c>
      <c r="G2796" s="194">
        <f>+'Información ELECTRO PUNO'!G2776</f>
        <v>25</v>
      </c>
      <c r="H2796" s="9" t="str">
        <f t="shared" si="317"/>
        <v>Poste</v>
      </c>
      <c r="I2796" s="194" t="str">
        <f>+'Información ELECTRO PUNO'!F2776</f>
        <v>Estructura de Acero</v>
      </c>
      <c r="J2796" s="194" t="str">
        <f>+'Información ELECTRO PUNO'!B2776</f>
        <v>PA21/7000</v>
      </c>
      <c r="K2796" s="9" t="str">
        <f t="shared" si="319"/>
        <v>1 Poste autosoportable de acero (21/7000) de ángulo mayor y terminal (90°) Tipo ATU1-21</v>
      </c>
      <c r="L2796" s="139">
        <f t="shared" si="320"/>
        <v>24.75</v>
      </c>
    </row>
    <row r="2797" spans="1:12" x14ac:dyDescent="0.25">
      <c r="A2797" s="193">
        <f>+'Información ELECTRO PUNO'!A2777</f>
        <v>2776</v>
      </c>
      <c r="B2797" s="26" t="str">
        <f t="shared" si="318"/>
        <v>MOD_INV_2018</v>
      </c>
      <c r="C2797" s="9" t="str">
        <f t="shared" si="314"/>
        <v>Puno</v>
      </c>
      <c r="D2797" s="9" t="str">
        <f t="shared" si="315"/>
        <v>No Reporta</v>
      </c>
      <c r="E2797" s="9" t="str">
        <f t="shared" si="316"/>
        <v>No Reporta</v>
      </c>
      <c r="F2797" s="194" t="str">
        <f>+'Información ELECTRO PUNO'!E2777</f>
        <v>AT</v>
      </c>
      <c r="G2797" s="194">
        <f>+'Información ELECTRO PUNO'!G2777</f>
        <v>25</v>
      </c>
      <c r="H2797" s="9" t="str">
        <f t="shared" si="317"/>
        <v>Poste</v>
      </c>
      <c r="I2797" s="194" t="str">
        <f>+'Información ELECTRO PUNO'!F2777</f>
        <v>Estructura de Acero</v>
      </c>
      <c r="J2797" s="194" t="str">
        <f>+'Información ELECTRO PUNO'!B2777</f>
        <v>PA21/7000</v>
      </c>
      <c r="K2797" s="9" t="str">
        <f t="shared" si="319"/>
        <v>1 Poste autosoportable de acero (21/7000) de ángulo mayor y terminal (90°) Tipo ATU1-21</v>
      </c>
      <c r="L2797" s="139">
        <f t="shared" si="320"/>
        <v>24.75</v>
      </c>
    </row>
    <row r="2798" spans="1:12" x14ac:dyDescent="0.25">
      <c r="A2798" s="193">
        <f>+'Información ELECTRO PUNO'!A2778</f>
        <v>2777</v>
      </c>
      <c r="B2798" s="26" t="str">
        <f t="shared" si="318"/>
        <v>MOD_INV_2018</v>
      </c>
      <c r="C2798" s="9" t="str">
        <f t="shared" si="314"/>
        <v>Puno</v>
      </c>
      <c r="D2798" s="9" t="str">
        <f t="shared" si="315"/>
        <v>No Reporta</v>
      </c>
      <c r="E2798" s="9" t="str">
        <f t="shared" si="316"/>
        <v>No Reporta</v>
      </c>
      <c r="F2798" s="194" t="str">
        <f>+'Información ELECTRO PUNO'!E2778</f>
        <v>AT</v>
      </c>
      <c r="G2798" s="194">
        <f>+'Información ELECTRO PUNO'!G2778</f>
        <v>25</v>
      </c>
      <c r="H2798" s="9" t="str">
        <f t="shared" si="317"/>
        <v>Poste</v>
      </c>
      <c r="I2798" s="194" t="str">
        <f>+'Información ELECTRO PUNO'!F2778</f>
        <v>Estructura de Acero</v>
      </c>
      <c r="J2798" s="194" t="str">
        <f>+'Información ELECTRO PUNO'!B2778</f>
        <v>PA21/7000</v>
      </c>
      <c r="K2798" s="9" t="str">
        <f t="shared" si="319"/>
        <v>1 Poste autosoportable de acero (21/7000) de ángulo mayor y terminal (90°) Tipo ATU1-21</v>
      </c>
      <c r="L2798" s="139">
        <f t="shared" si="320"/>
        <v>24.75</v>
      </c>
    </row>
    <row r="2799" spans="1:12" x14ac:dyDescent="0.25">
      <c r="A2799" s="193">
        <f>+'Información ELECTRO PUNO'!A2779</f>
        <v>2778</v>
      </c>
      <c r="B2799" s="26" t="str">
        <f t="shared" si="318"/>
        <v>MOD_INV_2018</v>
      </c>
      <c r="C2799" s="9" t="str">
        <f t="shared" si="314"/>
        <v>Puno</v>
      </c>
      <c r="D2799" s="9" t="str">
        <f t="shared" si="315"/>
        <v>No Reporta</v>
      </c>
      <c r="E2799" s="9" t="str">
        <f t="shared" si="316"/>
        <v>No Reporta</v>
      </c>
      <c r="F2799" s="194" t="str">
        <f>+'Información ELECTRO PUNO'!E2779</f>
        <v>AT</v>
      </c>
      <c r="G2799" s="194">
        <f>+'Información ELECTRO PUNO'!G2779</f>
        <v>25</v>
      </c>
      <c r="H2799" s="9" t="str">
        <f t="shared" si="317"/>
        <v>Poste</v>
      </c>
      <c r="I2799" s="194" t="str">
        <f>+'Información ELECTRO PUNO'!F2779</f>
        <v>Estructura de Acero</v>
      </c>
      <c r="J2799" s="194" t="str">
        <f>+'Información ELECTRO PUNO'!B2779</f>
        <v>PA21/7000</v>
      </c>
      <c r="K2799" s="9" t="str">
        <f t="shared" si="319"/>
        <v>1 Poste autosoportable de acero (21/7000) de ángulo mayor y terminal (90°) Tipo ATU1-21</v>
      </c>
      <c r="L2799" s="139">
        <f t="shared" si="320"/>
        <v>24.75</v>
      </c>
    </row>
    <row r="2800" spans="1:12" x14ac:dyDescent="0.25">
      <c r="A2800" s="193">
        <f>+'Información ELECTRO PUNO'!A2780</f>
        <v>2779</v>
      </c>
      <c r="B2800" s="26" t="str">
        <f t="shared" si="318"/>
        <v>MOD_INV_2018</v>
      </c>
      <c r="C2800" s="9" t="str">
        <f t="shared" si="314"/>
        <v>Puno</v>
      </c>
      <c r="D2800" s="9" t="str">
        <f t="shared" si="315"/>
        <v>No Reporta</v>
      </c>
      <c r="E2800" s="9" t="str">
        <f t="shared" si="316"/>
        <v>No Reporta</v>
      </c>
      <c r="F2800" s="194" t="str">
        <f>+'Información ELECTRO PUNO'!E2780</f>
        <v>AT</v>
      </c>
      <c r="G2800" s="194">
        <f>+'Información ELECTRO PUNO'!G2780</f>
        <v>25</v>
      </c>
      <c r="H2800" s="9" t="str">
        <f t="shared" si="317"/>
        <v>Poste</v>
      </c>
      <c r="I2800" s="194" t="str">
        <f>+'Información ELECTRO PUNO'!F2780</f>
        <v>Estructura de Acero</v>
      </c>
      <c r="J2800" s="194" t="str">
        <f>+'Información ELECTRO PUNO'!B2780</f>
        <v>PA21/7000</v>
      </c>
      <c r="K2800" s="9" t="str">
        <f t="shared" si="319"/>
        <v>1 Poste autosoportable de acero (21/7000) de ángulo mayor y terminal (90°) Tipo ATU1-21</v>
      </c>
      <c r="L2800" s="139">
        <f t="shared" si="320"/>
        <v>24.75</v>
      </c>
    </row>
    <row r="2801" spans="1:12" x14ac:dyDescent="0.25">
      <c r="A2801" s="193">
        <f>+'Información ELECTRO PUNO'!A2781</f>
        <v>2780</v>
      </c>
      <c r="B2801" s="26" t="str">
        <f t="shared" si="318"/>
        <v>MOD_INV_2018</v>
      </c>
      <c r="C2801" s="9" t="str">
        <f t="shared" si="314"/>
        <v>Puno</v>
      </c>
      <c r="D2801" s="9" t="str">
        <f t="shared" si="315"/>
        <v>No Reporta</v>
      </c>
      <c r="E2801" s="9" t="str">
        <f t="shared" si="316"/>
        <v>No Reporta</v>
      </c>
      <c r="F2801" s="194" t="str">
        <f>+'Información ELECTRO PUNO'!E2781</f>
        <v>AT</v>
      </c>
      <c r="G2801" s="194">
        <f>+'Información ELECTRO PUNO'!G2781</f>
        <v>25</v>
      </c>
      <c r="H2801" s="9" t="str">
        <f t="shared" si="317"/>
        <v>Poste</v>
      </c>
      <c r="I2801" s="194" t="str">
        <f>+'Información ELECTRO PUNO'!F2781</f>
        <v>Estructura de Acero</v>
      </c>
      <c r="J2801" s="194" t="str">
        <f>+'Información ELECTRO PUNO'!B2781</f>
        <v>PA21/7000</v>
      </c>
      <c r="K2801" s="9" t="str">
        <f t="shared" si="319"/>
        <v>1 Poste autosoportable de acero (21/7000) de ángulo mayor y terminal (90°) Tipo ATU1-21</v>
      </c>
      <c r="L2801" s="139">
        <f t="shared" si="320"/>
        <v>24.75</v>
      </c>
    </row>
    <row r="2802" spans="1:12" x14ac:dyDescent="0.25">
      <c r="A2802" s="193">
        <f>+'Información ELECTRO PUNO'!A2782</f>
        <v>2781</v>
      </c>
      <c r="B2802" s="26" t="str">
        <f t="shared" si="318"/>
        <v>MOD_INV_2018</v>
      </c>
      <c r="C2802" s="9" t="str">
        <f t="shared" si="314"/>
        <v>Puno</v>
      </c>
      <c r="D2802" s="9" t="str">
        <f t="shared" si="315"/>
        <v>No Reporta</v>
      </c>
      <c r="E2802" s="9" t="str">
        <f t="shared" si="316"/>
        <v>No Reporta</v>
      </c>
      <c r="F2802" s="194" t="str">
        <f>+'Información ELECTRO PUNO'!E2782</f>
        <v>AT</v>
      </c>
      <c r="G2802" s="194">
        <f>+'Información ELECTRO PUNO'!G2782</f>
        <v>25</v>
      </c>
      <c r="H2802" s="9" t="str">
        <f t="shared" si="317"/>
        <v>Poste</v>
      </c>
      <c r="I2802" s="194" t="str">
        <f>+'Información ELECTRO PUNO'!F2782</f>
        <v>Estructura de Acero</v>
      </c>
      <c r="J2802" s="194" t="str">
        <f>+'Información ELECTRO PUNO'!B2782</f>
        <v>PA21/7000</v>
      </c>
      <c r="K2802" s="9" t="str">
        <f t="shared" si="319"/>
        <v>1 Poste autosoportable de acero (21/7000) de ángulo mayor y terminal (90°) Tipo ATU1-21</v>
      </c>
      <c r="L2802" s="139">
        <f t="shared" si="320"/>
        <v>24.75</v>
      </c>
    </row>
    <row r="2803" spans="1:12" x14ac:dyDescent="0.25">
      <c r="A2803" s="193">
        <f>+'Información ELECTRO PUNO'!A2783</f>
        <v>2782</v>
      </c>
      <c r="B2803" s="26" t="str">
        <f t="shared" si="318"/>
        <v>MOD_INV_2018</v>
      </c>
      <c r="C2803" s="9" t="str">
        <f t="shared" si="314"/>
        <v>Puno</v>
      </c>
      <c r="D2803" s="9" t="str">
        <f t="shared" si="315"/>
        <v>No Reporta</v>
      </c>
      <c r="E2803" s="9" t="str">
        <f t="shared" si="316"/>
        <v>No Reporta</v>
      </c>
      <c r="F2803" s="194" t="str">
        <f>+'Información ELECTRO PUNO'!E2783</f>
        <v>AT</v>
      </c>
      <c r="G2803" s="194">
        <f>+'Información ELECTRO PUNO'!G2783</f>
        <v>25</v>
      </c>
      <c r="H2803" s="9" t="str">
        <f t="shared" si="317"/>
        <v>Poste</v>
      </c>
      <c r="I2803" s="194" t="str">
        <f>+'Información ELECTRO PUNO'!F2783</f>
        <v>Estructura de Acero</v>
      </c>
      <c r="J2803" s="194" t="str">
        <f>+'Información ELECTRO PUNO'!B2783</f>
        <v>PA21/7000</v>
      </c>
      <c r="K2803" s="9" t="str">
        <f t="shared" si="319"/>
        <v>1 Poste autosoportable de acero (21/7000) de ángulo mayor y terminal (90°) Tipo ATU1-21</v>
      </c>
      <c r="L2803" s="139">
        <f t="shared" si="320"/>
        <v>24.75</v>
      </c>
    </row>
    <row r="2804" spans="1:12" x14ac:dyDescent="0.25">
      <c r="A2804" s="193">
        <f>+'Información ELECTRO PUNO'!A2784</f>
        <v>2783</v>
      </c>
      <c r="B2804" s="26" t="str">
        <f t="shared" si="318"/>
        <v>MOD_INV_2018</v>
      </c>
      <c r="C2804" s="9" t="str">
        <f t="shared" si="314"/>
        <v>Puno</v>
      </c>
      <c r="D2804" s="9" t="str">
        <f t="shared" si="315"/>
        <v>No Reporta</v>
      </c>
      <c r="E2804" s="9" t="str">
        <f t="shared" si="316"/>
        <v>No Reporta</v>
      </c>
      <c r="F2804" s="194" t="str">
        <f>+'Información ELECTRO PUNO'!E2784</f>
        <v>AT</v>
      </c>
      <c r="G2804" s="194">
        <f>+'Información ELECTRO PUNO'!G2784</f>
        <v>25</v>
      </c>
      <c r="H2804" s="9" t="str">
        <f t="shared" si="317"/>
        <v>Poste</v>
      </c>
      <c r="I2804" s="194" t="str">
        <f>+'Información ELECTRO PUNO'!F2784</f>
        <v>Estructura de Acero</v>
      </c>
      <c r="J2804" s="194" t="str">
        <f>+'Información ELECTRO PUNO'!B2784</f>
        <v>PA21/7000</v>
      </c>
      <c r="K2804" s="9" t="str">
        <f t="shared" si="319"/>
        <v>1 Poste autosoportable de acero (21/7000) de ángulo mayor y terminal (90°) Tipo ATU1-21</v>
      </c>
      <c r="L2804" s="139">
        <f t="shared" si="320"/>
        <v>24.75</v>
      </c>
    </row>
    <row r="2805" spans="1:12" x14ac:dyDescent="0.25">
      <c r="A2805" s="193">
        <f>+'Información ELECTRO PUNO'!A2785</f>
        <v>2784</v>
      </c>
      <c r="B2805" s="26" t="str">
        <f t="shared" si="318"/>
        <v>MOD_INV_2018</v>
      </c>
      <c r="C2805" s="9" t="str">
        <f t="shared" si="314"/>
        <v>Puno</v>
      </c>
      <c r="D2805" s="9" t="str">
        <f t="shared" si="315"/>
        <v>No Reporta</v>
      </c>
      <c r="E2805" s="9" t="str">
        <f t="shared" si="316"/>
        <v>No Reporta</v>
      </c>
      <c r="F2805" s="194" t="str">
        <f>+'Información ELECTRO PUNO'!E2785</f>
        <v>AT</v>
      </c>
      <c r="G2805" s="194">
        <f>+'Información ELECTRO PUNO'!G2785</f>
        <v>25</v>
      </c>
      <c r="H2805" s="9" t="str">
        <f t="shared" si="317"/>
        <v>Poste</v>
      </c>
      <c r="I2805" s="194" t="str">
        <f>+'Información ELECTRO PUNO'!F2785</f>
        <v>Estructura de Acero</v>
      </c>
      <c r="J2805" s="194" t="str">
        <f>+'Información ELECTRO PUNO'!B2785</f>
        <v>PA21/7000</v>
      </c>
      <c r="K2805" s="9" t="str">
        <f t="shared" si="319"/>
        <v>1 Poste autosoportable de acero (21/7000) de ángulo mayor y terminal (90°) Tipo ATU1-21</v>
      </c>
      <c r="L2805" s="139">
        <f t="shared" si="320"/>
        <v>24.75</v>
      </c>
    </row>
    <row r="2806" spans="1:12" x14ac:dyDescent="0.25">
      <c r="A2806" s="193">
        <f>+'Información ELECTRO PUNO'!A2786</f>
        <v>2785</v>
      </c>
      <c r="B2806" s="26" t="str">
        <f t="shared" si="318"/>
        <v>MOD_INV_2018</v>
      </c>
      <c r="C2806" s="9" t="str">
        <f t="shared" si="314"/>
        <v>Puno</v>
      </c>
      <c r="D2806" s="9" t="str">
        <f t="shared" si="315"/>
        <v>No Reporta</v>
      </c>
      <c r="E2806" s="9" t="str">
        <f t="shared" si="316"/>
        <v>No Reporta</v>
      </c>
      <c r="F2806" s="194" t="str">
        <f>+'Información ELECTRO PUNO'!E2786</f>
        <v>AT</v>
      </c>
      <c r="G2806" s="194">
        <f>+'Información ELECTRO PUNO'!G2786</f>
        <v>25</v>
      </c>
      <c r="H2806" s="9" t="str">
        <f t="shared" si="317"/>
        <v>Poste</v>
      </c>
      <c r="I2806" s="194" t="str">
        <f>+'Información ELECTRO PUNO'!F2786</f>
        <v>Estructura de Acero</v>
      </c>
      <c r="J2806" s="194" t="str">
        <f>+'Información ELECTRO PUNO'!B2786</f>
        <v>PA21/7000</v>
      </c>
      <c r="K2806" s="9" t="str">
        <f t="shared" si="319"/>
        <v>1 Poste autosoportable de acero (21/7000) de ángulo mayor y terminal (90°) Tipo ATU1-21</v>
      </c>
      <c r="L2806" s="139">
        <f t="shared" si="320"/>
        <v>24.75</v>
      </c>
    </row>
    <row r="2807" spans="1:12" x14ac:dyDescent="0.25">
      <c r="A2807" s="193">
        <f>+'Información ELECTRO PUNO'!A2787</f>
        <v>2786</v>
      </c>
      <c r="B2807" s="26" t="str">
        <f t="shared" si="318"/>
        <v>MOD_INV_2018</v>
      </c>
      <c r="C2807" s="9" t="str">
        <f t="shared" si="314"/>
        <v>Puno</v>
      </c>
      <c r="D2807" s="9" t="str">
        <f t="shared" si="315"/>
        <v>No Reporta</v>
      </c>
      <c r="E2807" s="9" t="str">
        <f t="shared" si="316"/>
        <v>No Reporta</v>
      </c>
      <c r="F2807" s="194" t="str">
        <f>+'Información ELECTRO PUNO'!E2787</f>
        <v>AT</v>
      </c>
      <c r="G2807" s="194">
        <f>+'Información ELECTRO PUNO'!G2787</f>
        <v>25</v>
      </c>
      <c r="H2807" s="9" t="str">
        <f t="shared" si="317"/>
        <v>Poste</v>
      </c>
      <c r="I2807" s="194" t="str">
        <f>+'Información ELECTRO PUNO'!F2787</f>
        <v>Estructura de Acero</v>
      </c>
      <c r="J2807" s="194" t="str">
        <f>+'Información ELECTRO PUNO'!B2787</f>
        <v>PA21/7000</v>
      </c>
      <c r="K2807" s="9" t="str">
        <f t="shared" si="319"/>
        <v>1 Poste autosoportable de acero (21/7000) de ángulo mayor y terminal (90°) Tipo ATU1-21</v>
      </c>
      <c r="L2807" s="139">
        <f t="shared" si="320"/>
        <v>24.75</v>
      </c>
    </row>
    <row r="2808" spans="1:12" x14ac:dyDescent="0.25">
      <c r="A2808" s="193">
        <f>+'Información ELECTRO PUNO'!A2788</f>
        <v>2787</v>
      </c>
      <c r="B2808" s="26" t="str">
        <f t="shared" si="318"/>
        <v>MOD_INV_2018</v>
      </c>
      <c r="C2808" s="9" t="str">
        <f t="shared" si="314"/>
        <v>Puno</v>
      </c>
      <c r="D2808" s="9" t="str">
        <f t="shared" si="315"/>
        <v>No Reporta</v>
      </c>
      <c r="E2808" s="9" t="str">
        <f t="shared" si="316"/>
        <v>No Reporta</v>
      </c>
      <c r="F2808" s="194" t="str">
        <f>+'Información ELECTRO PUNO'!E2788</f>
        <v>AT</v>
      </c>
      <c r="G2808" s="194">
        <f>+'Información ELECTRO PUNO'!G2788</f>
        <v>25</v>
      </c>
      <c r="H2808" s="9" t="str">
        <f t="shared" si="317"/>
        <v>Poste</v>
      </c>
      <c r="I2808" s="194" t="str">
        <f>+'Información ELECTRO PUNO'!F2788</f>
        <v>Estructura de Acero</v>
      </c>
      <c r="J2808" s="194" t="str">
        <f>+'Información ELECTRO PUNO'!B2788</f>
        <v>PA21/7000</v>
      </c>
      <c r="K2808" s="9" t="str">
        <f t="shared" si="319"/>
        <v>1 Poste autosoportable de acero (21/7000) de ángulo mayor y terminal (90°) Tipo ATU1-21</v>
      </c>
      <c r="L2808" s="139">
        <f t="shared" si="320"/>
        <v>24.75</v>
      </c>
    </row>
    <row r="2809" spans="1:12" x14ac:dyDescent="0.25">
      <c r="A2809" s="193">
        <f>+'Información ELECTRO PUNO'!A2789</f>
        <v>2788</v>
      </c>
      <c r="B2809" s="26" t="str">
        <f t="shared" si="318"/>
        <v>MOD_INV_2018</v>
      </c>
      <c r="C2809" s="9" t="str">
        <f t="shared" si="314"/>
        <v>Puno</v>
      </c>
      <c r="D2809" s="9" t="str">
        <f t="shared" si="315"/>
        <v>No Reporta</v>
      </c>
      <c r="E2809" s="9" t="str">
        <f t="shared" si="316"/>
        <v>No Reporta</v>
      </c>
      <c r="F2809" s="194" t="str">
        <f>+'Información ELECTRO PUNO'!E2789</f>
        <v>AT</v>
      </c>
      <c r="G2809" s="194">
        <f>+'Información ELECTRO PUNO'!G2789</f>
        <v>25</v>
      </c>
      <c r="H2809" s="9" t="str">
        <f t="shared" si="317"/>
        <v>Poste</v>
      </c>
      <c r="I2809" s="194" t="str">
        <f>+'Información ELECTRO PUNO'!F2789</f>
        <v>Estructura de Acero</v>
      </c>
      <c r="J2809" s="194" t="str">
        <f>+'Información ELECTRO PUNO'!B2789</f>
        <v>PA21/7000</v>
      </c>
      <c r="K2809" s="9" t="str">
        <f t="shared" si="319"/>
        <v>1 Poste autosoportable de acero (21/7000) de ángulo mayor y terminal (90°) Tipo ATU1-21</v>
      </c>
      <c r="L2809" s="139">
        <f t="shared" si="320"/>
        <v>24.75</v>
      </c>
    </row>
    <row r="2810" spans="1:12" x14ac:dyDescent="0.25">
      <c r="A2810" s="193">
        <f>+'Información ELECTRO PUNO'!A2790</f>
        <v>2789</v>
      </c>
      <c r="B2810" s="26" t="str">
        <f t="shared" si="318"/>
        <v>MOD_INV_2018</v>
      </c>
      <c r="C2810" s="9" t="str">
        <f t="shared" si="314"/>
        <v>Puno</v>
      </c>
      <c r="D2810" s="9" t="str">
        <f t="shared" si="315"/>
        <v>No Reporta</v>
      </c>
      <c r="E2810" s="9" t="str">
        <f t="shared" si="316"/>
        <v>No Reporta</v>
      </c>
      <c r="F2810" s="194" t="str">
        <f>+'Información ELECTRO PUNO'!E2790</f>
        <v>AT</v>
      </c>
      <c r="G2810" s="194">
        <f>+'Información ELECTRO PUNO'!G2790</f>
        <v>25</v>
      </c>
      <c r="H2810" s="9" t="str">
        <f t="shared" si="317"/>
        <v>Poste</v>
      </c>
      <c r="I2810" s="194" t="str">
        <f>+'Información ELECTRO PUNO'!F2790</f>
        <v>Estructura de Acero</v>
      </c>
      <c r="J2810" s="194" t="str">
        <f>+'Información ELECTRO PUNO'!B2790</f>
        <v>PA21/7000</v>
      </c>
      <c r="K2810" s="9" t="str">
        <f t="shared" si="319"/>
        <v>1 Poste autosoportable de acero (21/7000) de ángulo mayor y terminal (90°) Tipo ATU1-21</v>
      </c>
      <c r="L2810" s="139">
        <f t="shared" si="320"/>
        <v>24.75</v>
      </c>
    </row>
    <row r="2811" spans="1:12" x14ac:dyDescent="0.25">
      <c r="A2811" s="193">
        <f>+'Información ELECTRO PUNO'!A2791</f>
        <v>2790</v>
      </c>
      <c r="B2811" s="26" t="str">
        <f t="shared" si="318"/>
        <v>MOD_INV_2018</v>
      </c>
      <c r="C2811" s="9" t="str">
        <f t="shared" si="314"/>
        <v>Puno</v>
      </c>
      <c r="D2811" s="9" t="str">
        <f t="shared" si="315"/>
        <v>No Reporta</v>
      </c>
      <c r="E2811" s="9" t="str">
        <f t="shared" si="316"/>
        <v>No Reporta</v>
      </c>
      <c r="F2811" s="194" t="str">
        <f>+'Información ELECTRO PUNO'!E2791</f>
        <v>AT</v>
      </c>
      <c r="G2811" s="194">
        <f>+'Información ELECTRO PUNO'!G2791</f>
        <v>25</v>
      </c>
      <c r="H2811" s="9" t="str">
        <f t="shared" si="317"/>
        <v>Poste</v>
      </c>
      <c r="I2811" s="194" t="str">
        <f>+'Información ELECTRO PUNO'!F2791</f>
        <v>Estructura de Acero</v>
      </c>
      <c r="J2811" s="194" t="str">
        <f>+'Información ELECTRO PUNO'!B2791</f>
        <v>PA21/7000</v>
      </c>
      <c r="K2811" s="9" t="str">
        <f t="shared" si="319"/>
        <v>1 Poste autosoportable de acero (21/7000) de ángulo mayor y terminal (90°) Tipo ATU1-21</v>
      </c>
      <c r="L2811" s="139">
        <f t="shared" si="320"/>
        <v>24.75</v>
      </c>
    </row>
    <row r="2812" spans="1:12" x14ac:dyDescent="0.25">
      <c r="A2812" s="193">
        <f>+'Información ELECTRO PUNO'!A2792</f>
        <v>2791</v>
      </c>
      <c r="B2812" s="26" t="str">
        <f t="shared" si="318"/>
        <v>MOD_INV_2018</v>
      </c>
      <c r="C2812" s="9" t="str">
        <f t="shared" si="314"/>
        <v>Puno</v>
      </c>
      <c r="D2812" s="9" t="str">
        <f t="shared" si="315"/>
        <v>No Reporta</v>
      </c>
      <c r="E2812" s="9" t="str">
        <f t="shared" si="316"/>
        <v>No Reporta</v>
      </c>
      <c r="F2812" s="194" t="str">
        <f>+'Información ELECTRO PUNO'!E2792</f>
        <v>AT</v>
      </c>
      <c r="G2812" s="194">
        <f>+'Información ELECTRO PUNO'!G2792</f>
        <v>25</v>
      </c>
      <c r="H2812" s="9" t="str">
        <f t="shared" si="317"/>
        <v>Poste</v>
      </c>
      <c r="I2812" s="194" t="str">
        <f>+'Información ELECTRO PUNO'!F2792</f>
        <v>Estructura de Acero</v>
      </c>
      <c r="J2812" s="194" t="str">
        <f>+'Información ELECTRO PUNO'!B2792</f>
        <v>PA21/7000</v>
      </c>
      <c r="K2812" s="9" t="str">
        <f t="shared" si="319"/>
        <v>1 Poste autosoportable de acero (21/7000) de ángulo mayor y terminal (90°) Tipo ATU1-21</v>
      </c>
      <c r="L2812" s="139">
        <f t="shared" si="320"/>
        <v>24.75</v>
      </c>
    </row>
    <row r="2813" spans="1:12" x14ac:dyDescent="0.25">
      <c r="A2813" s="193">
        <f>+'Información ELECTRO PUNO'!A2793</f>
        <v>2792</v>
      </c>
      <c r="B2813" s="26" t="str">
        <f t="shared" si="318"/>
        <v>MOD_INV_2018</v>
      </c>
      <c r="C2813" s="9" t="str">
        <f t="shared" si="314"/>
        <v>Puno</v>
      </c>
      <c r="D2813" s="9" t="str">
        <f t="shared" si="315"/>
        <v>No Reporta</v>
      </c>
      <c r="E2813" s="9" t="str">
        <f t="shared" si="316"/>
        <v>No Reporta</v>
      </c>
      <c r="F2813" s="194" t="str">
        <f>+'Información ELECTRO PUNO'!E2793</f>
        <v>AT</v>
      </c>
      <c r="G2813" s="194">
        <f>+'Información ELECTRO PUNO'!G2793</f>
        <v>25</v>
      </c>
      <c r="H2813" s="9" t="str">
        <f t="shared" si="317"/>
        <v>Poste</v>
      </c>
      <c r="I2813" s="194" t="str">
        <f>+'Información ELECTRO PUNO'!F2793</f>
        <v>Estructura de Acero</v>
      </c>
      <c r="J2813" s="194" t="str">
        <f>+'Información ELECTRO PUNO'!B2793</f>
        <v>PA21/7000</v>
      </c>
      <c r="K2813" s="9" t="str">
        <f t="shared" si="319"/>
        <v>1 Poste autosoportable de acero (21/7000) de ángulo mayor y terminal (90°) Tipo ATU1-21</v>
      </c>
      <c r="L2813" s="139">
        <f t="shared" si="320"/>
        <v>24.75</v>
      </c>
    </row>
    <row r="2814" spans="1:12" x14ac:dyDescent="0.25">
      <c r="A2814" s="193">
        <f>+'Información ELECTRO PUNO'!A2794</f>
        <v>2793</v>
      </c>
      <c r="B2814" s="26" t="str">
        <f t="shared" si="318"/>
        <v>MOD_INV_2018</v>
      </c>
      <c r="C2814" s="9" t="str">
        <f t="shared" si="314"/>
        <v>Puno</v>
      </c>
      <c r="D2814" s="9" t="str">
        <f t="shared" si="315"/>
        <v>No Reporta</v>
      </c>
      <c r="E2814" s="9" t="str">
        <f t="shared" si="316"/>
        <v>No Reporta</v>
      </c>
      <c r="F2814" s="194" t="str">
        <f>+'Información ELECTRO PUNO'!E2794</f>
        <v>AT</v>
      </c>
      <c r="G2814" s="194">
        <f>+'Información ELECTRO PUNO'!G2794</f>
        <v>25</v>
      </c>
      <c r="H2814" s="9" t="str">
        <f t="shared" si="317"/>
        <v>Poste</v>
      </c>
      <c r="I2814" s="194" t="str">
        <f>+'Información ELECTRO PUNO'!F2794</f>
        <v>Estructura de Acero</v>
      </c>
      <c r="J2814" s="194" t="str">
        <f>+'Información ELECTRO PUNO'!B2794</f>
        <v>PA21/7000</v>
      </c>
      <c r="K2814" s="9" t="str">
        <f t="shared" si="319"/>
        <v>1 Poste autosoportable de acero (21/7000) de ángulo mayor y terminal (90°) Tipo ATU1-21</v>
      </c>
      <c r="L2814" s="139">
        <f t="shared" si="320"/>
        <v>24.75</v>
      </c>
    </row>
    <row r="2815" spans="1:12" x14ac:dyDescent="0.25">
      <c r="A2815" s="193">
        <f>+'Información ELECTRO PUNO'!A2795</f>
        <v>2794</v>
      </c>
      <c r="B2815" s="26" t="str">
        <f t="shared" si="318"/>
        <v>MOD_INV_2018</v>
      </c>
      <c r="C2815" s="9" t="str">
        <f t="shared" si="314"/>
        <v>Puno</v>
      </c>
      <c r="D2815" s="9" t="str">
        <f t="shared" si="315"/>
        <v>No Reporta</v>
      </c>
      <c r="E2815" s="9" t="str">
        <f t="shared" si="316"/>
        <v>No Reporta</v>
      </c>
      <c r="F2815" s="194" t="str">
        <f>+'Información ELECTRO PUNO'!E2795</f>
        <v>AT</v>
      </c>
      <c r="G2815" s="194">
        <f>+'Información ELECTRO PUNO'!G2795</f>
        <v>25</v>
      </c>
      <c r="H2815" s="9" t="str">
        <f t="shared" si="317"/>
        <v>Poste</v>
      </c>
      <c r="I2815" s="194" t="str">
        <f>+'Información ELECTRO PUNO'!F2795</f>
        <v>Estructura de Acero</v>
      </c>
      <c r="J2815" s="194" t="str">
        <f>+'Información ELECTRO PUNO'!B2795</f>
        <v>PA21/7000</v>
      </c>
      <c r="K2815" s="9" t="str">
        <f t="shared" si="319"/>
        <v>1 Poste autosoportable de acero (21/7000) de ángulo mayor y terminal (90°) Tipo ATU1-21</v>
      </c>
      <c r="L2815" s="139">
        <f t="shared" si="320"/>
        <v>24.75</v>
      </c>
    </row>
    <row r="2816" spans="1:12" x14ac:dyDescent="0.25">
      <c r="A2816" s="193">
        <f>+'Información ELECTRO PUNO'!A2796</f>
        <v>2795</v>
      </c>
      <c r="B2816" s="26" t="str">
        <f t="shared" si="318"/>
        <v>MOD_INV_2018</v>
      </c>
      <c r="C2816" s="9" t="str">
        <f t="shared" si="314"/>
        <v>Puno</v>
      </c>
      <c r="D2816" s="9" t="str">
        <f t="shared" si="315"/>
        <v>No Reporta</v>
      </c>
      <c r="E2816" s="9" t="str">
        <f t="shared" si="316"/>
        <v>No Reporta</v>
      </c>
      <c r="F2816" s="194" t="str">
        <f>+'Información ELECTRO PUNO'!E2796</f>
        <v>AT</v>
      </c>
      <c r="G2816" s="194">
        <f>+'Información ELECTRO PUNO'!G2796</f>
        <v>25</v>
      </c>
      <c r="H2816" s="9" t="str">
        <f t="shared" si="317"/>
        <v>Poste</v>
      </c>
      <c r="I2816" s="194" t="str">
        <f>+'Información ELECTRO PUNO'!F2796</f>
        <v>Estructura de Acero</v>
      </c>
      <c r="J2816" s="194" t="str">
        <f>+'Información ELECTRO PUNO'!B2796</f>
        <v>PA21/7000</v>
      </c>
      <c r="K2816" s="9" t="str">
        <f t="shared" si="319"/>
        <v>1 Poste autosoportable de acero (21/7000) de ángulo mayor y terminal (90°) Tipo ATU1-21</v>
      </c>
      <c r="L2816" s="139">
        <f t="shared" si="320"/>
        <v>24.75</v>
      </c>
    </row>
    <row r="2817" spans="1:12" x14ac:dyDescent="0.25">
      <c r="A2817" s="193">
        <f>+'Información ELECTRO PUNO'!A2797</f>
        <v>2796</v>
      </c>
      <c r="B2817" s="26" t="str">
        <f t="shared" si="318"/>
        <v>MOD_INV_2018</v>
      </c>
      <c r="C2817" s="9" t="str">
        <f t="shared" si="314"/>
        <v>Puno</v>
      </c>
      <c r="D2817" s="9" t="str">
        <f t="shared" si="315"/>
        <v>No Reporta</v>
      </c>
      <c r="E2817" s="9" t="str">
        <f t="shared" si="316"/>
        <v>No Reporta</v>
      </c>
      <c r="F2817" s="194" t="str">
        <f>+'Información ELECTRO PUNO'!E2797</f>
        <v>AT</v>
      </c>
      <c r="G2817" s="194">
        <f>+'Información ELECTRO PUNO'!G2797</f>
        <v>25</v>
      </c>
      <c r="H2817" s="9" t="str">
        <f t="shared" si="317"/>
        <v>Poste</v>
      </c>
      <c r="I2817" s="194" t="str">
        <f>+'Información ELECTRO PUNO'!F2797</f>
        <v>Estructura de Acero</v>
      </c>
      <c r="J2817" s="194" t="str">
        <f>+'Información ELECTRO PUNO'!B2797</f>
        <v>PA21/7000</v>
      </c>
      <c r="K2817" s="9" t="str">
        <f t="shared" si="319"/>
        <v>1 Poste autosoportable de acero (21/7000) de ángulo mayor y terminal (90°) Tipo ATU1-21</v>
      </c>
      <c r="L2817" s="139">
        <f t="shared" si="320"/>
        <v>24.75</v>
      </c>
    </row>
    <row r="2818" spans="1:12" x14ac:dyDescent="0.25">
      <c r="A2818" s="193">
        <f>+'Información ELECTRO PUNO'!A2798</f>
        <v>2797</v>
      </c>
      <c r="B2818" s="26" t="str">
        <f t="shared" si="318"/>
        <v>MOD_INV_2018</v>
      </c>
      <c r="C2818" s="9" t="str">
        <f t="shared" si="314"/>
        <v>Puno</v>
      </c>
      <c r="D2818" s="9" t="str">
        <f t="shared" si="315"/>
        <v>No Reporta</v>
      </c>
      <c r="E2818" s="9" t="str">
        <f t="shared" si="316"/>
        <v>No Reporta</v>
      </c>
      <c r="F2818" s="194" t="str">
        <f>+'Información ELECTRO PUNO'!E2798</f>
        <v>AT</v>
      </c>
      <c r="G2818" s="194">
        <f>+'Información ELECTRO PUNO'!G2798</f>
        <v>25</v>
      </c>
      <c r="H2818" s="9" t="str">
        <f t="shared" si="317"/>
        <v>Poste</v>
      </c>
      <c r="I2818" s="194" t="str">
        <f>+'Información ELECTRO PUNO'!F2798</f>
        <v>Estructura de Acero</v>
      </c>
      <c r="J2818" s="194" t="str">
        <f>+'Información ELECTRO PUNO'!B2798</f>
        <v>PA21/7000</v>
      </c>
      <c r="K2818" s="9" t="str">
        <f t="shared" si="319"/>
        <v>1 Poste autosoportable de acero (21/7000) de ángulo mayor y terminal (90°) Tipo ATU1-21</v>
      </c>
      <c r="L2818" s="139">
        <f t="shared" si="320"/>
        <v>24.75</v>
      </c>
    </row>
    <row r="2819" spans="1:12" x14ac:dyDescent="0.25">
      <c r="A2819" s="193">
        <f>+'Información ELECTRO PUNO'!A2799</f>
        <v>2798</v>
      </c>
      <c r="B2819" s="26" t="str">
        <f t="shared" si="318"/>
        <v>MOD_INV_2018</v>
      </c>
      <c r="C2819" s="9" t="str">
        <f t="shared" si="314"/>
        <v>Puno</v>
      </c>
      <c r="D2819" s="9" t="str">
        <f t="shared" si="315"/>
        <v>No Reporta</v>
      </c>
      <c r="E2819" s="9" t="str">
        <f t="shared" si="316"/>
        <v>No Reporta</v>
      </c>
      <c r="F2819" s="194" t="str">
        <f>+'Información ELECTRO PUNO'!E2799</f>
        <v>AT</v>
      </c>
      <c r="G2819" s="194">
        <f>+'Información ELECTRO PUNO'!G2799</f>
        <v>25</v>
      </c>
      <c r="H2819" s="9" t="str">
        <f t="shared" si="317"/>
        <v>Poste</v>
      </c>
      <c r="I2819" s="194" t="str">
        <f>+'Información ELECTRO PUNO'!F2799</f>
        <v>Estructura de Acero</v>
      </c>
      <c r="J2819" s="194" t="str">
        <f>+'Información ELECTRO PUNO'!B2799</f>
        <v>PA21/7000</v>
      </c>
      <c r="K2819" s="9" t="str">
        <f t="shared" si="319"/>
        <v>1 Poste autosoportable de acero (21/7000) de ángulo mayor y terminal (90°) Tipo ATU1-21</v>
      </c>
      <c r="L2819" s="139">
        <f t="shared" si="320"/>
        <v>24.75</v>
      </c>
    </row>
    <row r="2820" spans="1:12" x14ac:dyDescent="0.25">
      <c r="A2820" s="193">
        <f>+'Información ELECTRO PUNO'!A2800</f>
        <v>2799</v>
      </c>
      <c r="B2820" s="26" t="str">
        <f t="shared" si="318"/>
        <v>MOD_INV_2018</v>
      </c>
      <c r="C2820" s="9" t="str">
        <f t="shared" si="314"/>
        <v>Puno</v>
      </c>
      <c r="D2820" s="9" t="str">
        <f t="shared" si="315"/>
        <v>No Reporta</v>
      </c>
      <c r="E2820" s="9" t="str">
        <f t="shared" si="316"/>
        <v>No Reporta</v>
      </c>
      <c r="F2820" s="194" t="str">
        <f>+'Información ELECTRO PUNO'!E2800</f>
        <v>AT</v>
      </c>
      <c r="G2820" s="194">
        <f>+'Información ELECTRO PUNO'!G2800</f>
        <v>25</v>
      </c>
      <c r="H2820" s="9" t="str">
        <f t="shared" si="317"/>
        <v>Poste</v>
      </c>
      <c r="I2820" s="194" t="str">
        <f>+'Información ELECTRO PUNO'!F2800</f>
        <v>Estructura de Acero</v>
      </c>
      <c r="J2820" s="194" t="str">
        <f>+'Información ELECTRO PUNO'!B2800</f>
        <v>PA21/7000</v>
      </c>
      <c r="K2820" s="9" t="str">
        <f t="shared" si="319"/>
        <v>1 Poste autosoportable de acero (21/7000) de ángulo mayor y terminal (90°) Tipo ATU1-21</v>
      </c>
      <c r="L2820" s="139">
        <f t="shared" si="320"/>
        <v>24.75</v>
      </c>
    </row>
    <row r="2821" spans="1:12" x14ac:dyDescent="0.25">
      <c r="A2821" s="193">
        <f>+'Información ELECTRO PUNO'!A2801</f>
        <v>2800</v>
      </c>
      <c r="B2821" s="26" t="str">
        <f t="shared" si="318"/>
        <v>MOD_INV_2018</v>
      </c>
      <c r="C2821" s="9" t="str">
        <f t="shared" si="314"/>
        <v>Puno</v>
      </c>
      <c r="D2821" s="9" t="str">
        <f t="shared" si="315"/>
        <v>No Reporta</v>
      </c>
      <c r="E2821" s="9" t="str">
        <f t="shared" si="316"/>
        <v>No Reporta</v>
      </c>
      <c r="F2821" s="194" t="str">
        <f>+'Información ELECTRO PUNO'!E2801</f>
        <v>AT</v>
      </c>
      <c r="G2821" s="194">
        <f>+'Información ELECTRO PUNO'!G2801</f>
        <v>25</v>
      </c>
      <c r="H2821" s="9" t="str">
        <f t="shared" si="317"/>
        <v>Poste</v>
      </c>
      <c r="I2821" s="194" t="str">
        <f>+'Información ELECTRO PUNO'!F2801</f>
        <v>Estructura de Acero</v>
      </c>
      <c r="J2821" s="194" t="str">
        <f>+'Información ELECTRO PUNO'!B2801</f>
        <v>PA21/7000</v>
      </c>
      <c r="K2821" s="9" t="str">
        <f t="shared" si="319"/>
        <v>1 Poste autosoportable de acero (21/7000) de ángulo mayor y terminal (90°) Tipo ATU1-21</v>
      </c>
      <c r="L2821" s="139">
        <f t="shared" si="320"/>
        <v>24.75</v>
      </c>
    </row>
    <row r="2822" spans="1:12" x14ac:dyDescent="0.25">
      <c r="A2822" s="193">
        <f>+'Información ELECTRO PUNO'!A2802</f>
        <v>2801</v>
      </c>
      <c r="B2822" s="26" t="str">
        <f t="shared" si="318"/>
        <v>MOD_INV_2018</v>
      </c>
      <c r="C2822" s="9" t="str">
        <f t="shared" si="314"/>
        <v>Puno</v>
      </c>
      <c r="D2822" s="9" t="str">
        <f t="shared" si="315"/>
        <v>No Reporta</v>
      </c>
      <c r="E2822" s="9" t="str">
        <f t="shared" si="316"/>
        <v>No Reporta</v>
      </c>
      <c r="F2822" s="194" t="str">
        <f>+'Información ELECTRO PUNO'!E2802</f>
        <v>AT</v>
      </c>
      <c r="G2822" s="194">
        <f>+'Información ELECTRO PUNO'!G2802</f>
        <v>25</v>
      </c>
      <c r="H2822" s="9" t="str">
        <f t="shared" si="317"/>
        <v>Poste</v>
      </c>
      <c r="I2822" s="194" t="str">
        <f>+'Información ELECTRO PUNO'!F2802</f>
        <v>Estructura de Acero</v>
      </c>
      <c r="J2822" s="194" t="str">
        <f>+'Información ELECTRO PUNO'!B2802</f>
        <v>PA21/7000</v>
      </c>
      <c r="K2822" s="9" t="str">
        <f t="shared" si="319"/>
        <v>1 Poste autosoportable de acero (21/7000) de ángulo mayor y terminal (90°) Tipo ATU1-21</v>
      </c>
      <c r="L2822" s="139">
        <f t="shared" si="320"/>
        <v>24.75</v>
      </c>
    </row>
    <row r="2823" spans="1:12" x14ac:dyDescent="0.25">
      <c r="A2823" s="193">
        <f>+'Información ELECTRO PUNO'!A2803</f>
        <v>2802</v>
      </c>
      <c r="B2823" s="26" t="str">
        <f t="shared" si="318"/>
        <v>MOD_INV_2018</v>
      </c>
      <c r="C2823" s="9" t="str">
        <f t="shared" si="314"/>
        <v>Puno</v>
      </c>
      <c r="D2823" s="9" t="str">
        <f t="shared" si="315"/>
        <v>No Reporta</v>
      </c>
      <c r="E2823" s="9" t="str">
        <f t="shared" si="316"/>
        <v>No Reporta</v>
      </c>
      <c r="F2823" s="194" t="str">
        <f>+'Información ELECTRO PUNO'!E2803</f>
        <v>AT</v>
      </c>
      <c r="G2823" s="194">
        <f>+'Información ELECTRO PUNO'!G2803</f>
        <v>25</v>
      </c>
      <c r="H2823" s="9" t="str">
        <f t="shared" si="317"/>
        <v>Poste</v>
      </c>
      <c r="I2823" s="194" t="str">
        <f>+'Información ELECTRO PUNO'!F2803</f>
        <v>Estructura de Acero</v>
      </c>
      <c r="J2823" s="194" t="str">
        <f>+'Información ELECTRO PUNO'!B2803</f>
        <v>PA21/7000</v>
      </c>
      <c r="K2823" s="9" t="str">
        <f t="shared" si="319"/>
        <v>1 Poste autosoportable de acero (21/7000) de ángulo mayor y terminal (90°) Tipo ATU1-21</v>
      </c>
      <c r="L2823" s="139">
        <f t="shared" si="320"/>
        <v>24.75</v>
      </c>
    </row>
    <row r="2824" spans="1:12" x14ac:dyDescent="0.25">
      <c r="A2824" s="193">
        <f>+'Información ELECTRO PUNO'!A2804</f>
        <v>2803</v>
      </c>
      <c r="B2824" s="26" t="str">
        <f t="shared" si="318"/>
        <v>MOD_INV_2018</v>
      </c>
      <c r="C2824" s="9" t="str">
        <f t="shared" si="314"/>
        <v>Puno</v>
      </c>
      <c r="D2824" s="9" t="str">
        <f t="shared" si="315"/>
        <v>No Reporta</v>
      </c>
      <c r="E2824" s="9" t="str">
        <f t="shared" si="316"/>
        <v>No Reporta</v>
      </c>
      <c r="F2824" s="194" t="str">
        <f>+'Información ELECTRO PUNO'!E2804</f>
        <v>AT</v>
      </c>
      <c r="G2824" s="194">
        <f>+'Información ELECTRO PUNO'!G2804</f>
        <v>25</v>
      </c>
      <c r="H2824" s="9" t="str">
        <f t="shared" si="317"/>
        <v>Poste</v>
      </c>
      <c r="I2824" s="194" t="str">
        <f>+'Información ELECTRO PUNO'!F2804</f>
        <v>Estructura de Acero</v>
      </c>
      <c r="J2824" s="194" t="str">
        <f>+'Información ELECTRO PUNO'!B2804</f>
        <v>PA21/7000</v>
      </c>
      <c r="K2824" s="9" t="str">
        <f t="shared" si="319"/>
        <v>1 Poste autosoportable de acero (21/7000) de ángulo mayor y terminal (90°) Tipo ATU1-21</v>
      </c>
      <c r="L2824" s="139">
        <f t="shared" si="320"/>
        <v>24.75</v>
      </c>
    </row>
    <row r="2825" spans="1:12" x14ac:dyDescent="0.25">
      <c r="A2825" s="193">
        <f>+'Información ELECTRO PUNO'!A2805</f>
        <v>2804</v>
      </c>
      <c r="B2825" s="26" t="str">
        <f t="shared" si="318"/>
        <v>MOD_INV_2018</v>
      </c>
      <c r="C2825" s="9" t="str">
        <f t="shared" si="314"/>
        <v>Puno</v>
      </c>
      <c r="D2825" s="9" t="str">
        <f t="shared" si="315"/>
        <v>No Reporta</v>
      </c>
      <c r="E2825" s="9" t="str">
        <f t="shared" si="316"/>
        <v>No Reporta</v>
      </c>
      <c r="F2825" s="194" t="str">
        <f>+'Información ELECTRO PUNO'!E2805</f>
        <v>AT</v>
      </c>
      <c r="G2825" s="194">
        <f>+'Información ELECTRO PUNO'!G2805</f>
        <v>25</v>
      </c>
      <c r="H2825" s="9" t="str">
        <f t="shared" si="317"/>
        <v>Poste</v>
      </c>
      <c r="I2825" s="194" t="str">
        <f>+'Información ELECTRO PUNO'!F2805</f>
        <v>Estructura de Acero</v>
      </c>
      <c r="J2825" s="194" t="str">
        <f>+'Información ELECTRO PUNO'!B2805</f>
        <v>PA21/7000</v>
      </c>
      <c r="K2825" s="9" t="str">
        <f t="shared" si="319"/>
        <v>1 Poste autosoportable de acero (21/7000) de ángulo mayor y terminal (90°) Tipo ATU1-21</v>
      </c>
      <c r="L2825" s="139">
        <f t="shared" si="320"/>
        <v>24.75</v>
      </c>
    </row>
    <row r="2826" spans="1:12" x14ac:dyDescent="0.25">
      <c r="A2826" s="193">
        <f>+'Información ELECTRO PUNO'!A2806</f>
        <v>2805</v>
      </c>
      <c r="B2826" s="26" t="str">
        <f t="shared" si="318"/>
        <v>MOD_INV_2018</v>
      </c>
      <c r="C2826" s="9" t="str">
        <f t="shared" si="314"/>
        <v>Puno</v>
      </c>
      <c r="D2826" s="9" t="str">
        <f t="shared" si="315"/>
        <v>No Reporta</v>
      </c>
      <c r="E2826" s="9" t="str">
        <f t="shared" si="316"/>
        <v>No Reporta</v>
      </c>
      <c r="F2826" s="194" t="str">
        <f>+'Información ELECTRO PUNO'!E2806</f>
        <v>AT</v>
      </c>
      <c r="G2826" s="194">
        <f>+'Información ELECTRO PUNO'!G2806</f>
        <v>25</v>
      </c>
      <c r="H2826" s="9" t="str">
        <f t="shared" si="317"/>
        <v>Poste</v>
      </c>
      <c r="I2826" s="194" t="str">
        <f>+'Información ELECTRO PUNO'!F2806</f>
        <v>Estructura de Acero</v>
      </c>
      <c r="J2826" s="194" t="str">
        <f>+'Información ELECTRO PUNO'!B2806</f>
        <v>PA21/7000</v>
      </c>
      <c r="K2826" s="9" t="str">
        <f t="shared" si="319"/>
        <v>1 Poste autosoportable de acero (21/7000) de ángulo mayor y terminal (90°) Tipo ATU1-21</v>
      </c>
      <c r="L2826" s="139">
        <f t="shared" si="320"/>
        <v>24.75</v>
      </c>
    </row>
    <row r="2827" spans="1:12" x14ac:dyDescent="0.25">
      <c r="A2827" s="193">
        <f>+'Información ELECTRO PUNO'!A2807</f>
        <v>2806</v>
      </c>
      <c r="B2827" s="26" t="str">
        <f t="shared" si="318"/>
        <v>MOD_INV_2018</v>
      </c>
      <c r="C2827" s="9" t="str">
        <f t="shared" si="314"/>
        <v>Puno</v>
      </c>
      <c r="D2827" s="9" t="str">
        <f t="shared" si="315"/>
        <v>No Reporta</v>
      </c>
      <c r="E2827" s="9" t="str">
        <f t="shared" si="316"/>
        <v>No Reporta</v>
      </c>
      <c r="F2827" s="194" t="str">
        <f>+'Información ELECTRO PUNO'!E2807</f>
        <v>AT</v>
      </c>
      <c r="G2827" s="194">
        <f>+'Información ELECTRO PUNO'!G2807</f>
        <v>25</v>
      </c>
      <c r="H2827" s="9" t="str">
        <f t="shared" si="317"/>
        <v>Poste</v>
      </c>
      <c r="I2827" s="194" t="str">
        <f>+'Información ELECTRO PUNO'!F2807</f>
        <v>Estructura de Acero</v>
      </c>
      <c r="J2827" s="194" t="str">
        <f>+'Información ELECTRO PUNO'!B2807</f>
        <v>PA21/7000</v>
      </c>
      <c r="K2827" s="9" t="str">
        <f t="shared" si="319"/>
        <v>1 Poste autosoportable de acero (21/7000) de ángulo mayor y terminal (90°) Tipo ATU1-21</v>
      </c>
      <c r="L2827" s="139">
        <f t="shared" si="320"/>
        <v>24.75</v>
      </c>
    </row>
    <row r="2828" spans="1:12" x14ac:dyDescent="0.25">
      <c r="A2828" s="193">
        <f>+'Información ELECTRO PUNO'!A2808</f>
        <v>2807</v>
      </c>
      <c r="B2828" s="26" t="str">
        <f t="shared" si="318"/>
        <v>MOD_INV_2018</v>
      </c>
      <c r="C2828" s="9" t="str">
        <f t="shared" si="314"/>
        <v>Puno</v>
      </c>
      <c r="D2828" s="9" t="str">
        <f t="shared" si="315"/>
        <v>No Reporta</v>
      </c>
      <c r="E2828" s="9" t="str">
        <f t="shared" si="316"/>
        <v>No Reporta</v>
      </c>
      <c r="F2828" s="194" t="str">
        <f>+'Información ELECTRO PUNO'!E2808</f>
        <v>AT</v>
      </c>
      <c r="G2828" s="194">
        <f>+'Información ELECTRO PUNO'!G2808</f>
        <v>25</v>
      </c>
      <c r="H2828" s="9" t="str">
        <f t="shared" si="317"/>
        <v>Poste</v>
      </c>
      <c r="I2828" s="194" t="str">
        <f>+'Información ELECTRO PUNO'!F2808</f>
        <v>Estructura de Acero</v>
      </c>
      <c r="J2828" s="194" t="str">
        <f>+'Información ELECTRO PUNO'!B2808</f>
        <v>PA21/7000</v>
      </c>
      <c r="K2828" s="9" t="str">
        <f t="shared" si="319"/>
        <v>1 Poste autosoportable de acero (21/7000) de ángulo mayor y terminal (90°) Tipo ATU1-21</v>
      </c>
      <c r="L2828" s="139">
        <f t="shared" si="320"/>
        <v>24.75</v>
      </c>
    </row>
    <row r="2829" spans="1:12" x14ac:dyDescent="0.25">
      <c r="A2829" s="193">
        <f>+'Información ELECTRO PUNO'!A2809</f>
        <v>2808</v>
      </c>
      <c r="B2829" s="26" t="str">
        <f t="shared" si="318"/>
        <v>MOD_INV_2018</v>
      </c>
      <c r="C2829" s="9" t="str">
        <f t="shared" si="314"/>
        <v>Puno</v>
      </c>
      <c r="D2829" s="9" t="str">
        <f t="shared" si="315"/>
        <v>No Reporta</v>
      </c>
      <c r="E2829" s="9" t="str">
        <f t="shared" si="316"/>
        <v>No Reporta</v>
      </c>
      <c r="F2829" s="194" t="str">
        <f>+'Información ELECTRO PUNO'!E2809</f>
        <v>AT</v>
      </c>
      <c r="G2829" s="194">
        <f>+'Información ELECTRO PUNO'!G2809</f>
        <v>25</v>
      </c>
      <c r="H2829" s="9" t="str">
        <f t="shared" si="317"/>
        <v>Poste</v>
      </c>
      <c r="I2829" s="194" t="str">
        <f>+'Información ELECTRO PUNO'!F2809</f>
        <v>Estructura de Acero</v>
      </c>
      <c r="J2829" s="194" t="str">
        <f>+'Información ELECTRO PUNO'!B2809</f>
        <v>PA21/7000</v>
      </c>
      <c r="K2829" s="9" t="str">
        <f t="shared" si="319"/>
        <v>1 Poste autosoportable de acero (21/7000) de ángulo mayor y terminal (90°) Tipo ATU1-21</v>
      </c>
      <c r="L2829" s="139">
        <f t="shared" si="320"/>
        <v>24.75</v>
      </c>
    </row>
    <row r="2830" spans="1:12" x14ac:dyDescent="0.25">
      <c r="A2830" s="193">
        <f>+'Información ELECTRO PUNO'!A2810</f>
        <v>2809</v>
      </c>
      <c r="B2830" s="26" t="str">
        <f t="shared" si="318"/>
        <v>MOD_INV_2018</v>
      </c>
      <c r="C2830" s="9" t="str">
        <f t="shared" si="314"/>
        <v>Puno</v>
      </c>
      <c r="D2830" s="9" t="str">
        <f t="shared" si="315"/>
        <v>No Reporta</v>
      </c>
      <c r="E2830" s="9" t="str">
        <f t="shared" si="316"/>
        <v>No Reporta</v>
      </c>
      <c r="F2830" s="194" t="str">
        <f>+'Información ELECTRO PUNO'!E2810</f>
        <v>AT</v>
      </c>
      <c r="G2830" s="194">
        <f>+'Información ELECTRO PUNO'!G2810</f>
        <v>25</v>
      </c>
      <c r="H2830" s="9" t="str">
        <f t="shared" si="317"/>
        <v>Poste</v>
      </c>
      <c r="I2830" s="194" t="str">
        <f>+'Información ELECTRO PUNO'!F2810</f>
        <v>Estructura de Acero</v>
      </c>
      <c r="J2830" s="194" t="str">
        <f>+'Información ELECTRO PUNO'!B2810</f>
        <v>PA21/7000</v>
      </c>
      <c r="K2830" s="9" t="str">
        <f t="shared" si="319"/>
        <v>1 Poste autosoportable de acero (21/7000) de ángulo mayor y terminal (90°) Tipo ATU1-21</v>
      </c>
      <c r="L2830" s="139">
        <f t="shared" si="320"/>
        <v>24.75</v>
      </c>
    </row>
    <row r="2831" spans="1:12" x14ac:dyDescent="0.25">
      <c r="A2831" s="193">
        <f>+'Información ELECTRO PUNO'!A2811</f>
        <v>2810</v>
      </c>
      <c r="B2831" s="26" t="str">
        <f t="shared" si="318"/>
        <v>MOD_INV_2018</v>
      </c>
      <c r="C2831" s="9" t="str">
        <f t="shared" si="314"/>
        <v>Puno</v>
      </c>
      <c r="D2831" s="9" t="str">
        <f t="shared" si="315"/>
        <v>No Reporta</v>
      </c>
      <c r="E2831" s="9" t="str">
        <f t="shared" si="316"/>
        <v>No Reporta</v>
      </c>
      <c r="F2831" s="194" t="str">
        <f>+'Información ELECTRO PUNO'!E2811</f>
        <v>AT</v>
      </c>
      <c r="G2831" s="194">
        <f>+'Información ELECTRO PUNO'!G2811</f>
        <v>25</v>
      </c>
      <c r="H2831" s="9" t="str">
        <f t="shared" si="317"/>
        <v>Poste</v>
      </c>
      <c r="I2831" s="194" t="str">
        <f>+'Información ELECTRO PUNO'!F2811</f>
        <v>Estructura de Acero</v>
      </c>
      <c r="J2831" s="194" t="str">
        <f>+'Información ELECTRO PUNO'!B2811</f>
        <v>PA21/7000</v>
      </c>
      <c r="K2831" s="9" t="str">
        <f t="shared" si="319"/>
        <v>1 Poste autosoportable de acero (21/7000) de ángulo mayor y terminal (90°) Tipo ATU1-21</v>
      </c>
      <c r="L2831" s="139">
        <f t="shared" si="320"/>
        <v>24.75</v>
      </c>
    </row>
    <row r="2832" spans="1:12" x14ac:dyDescent="0.25">
      <c r="A2832" s="193">
        <f>+'Información ELECTRO PUNO'!A2812</f>
        <v>2811</v>
      </c>
      <c r="B2832" s="26" t="str">
        <f t="shared" si="318"/>
        <v>MOD_INV_2018</v>
      </c>
      <c r="C2832" s="9" t="str">
        <f t="shared" si="314"/>
        <v>Puno</v>
      </c>
      <c r="D2832" s="9" t="str">
        <f t="shared" si="315"/>
        <v>No Reporta</v>
      </c>
      <c r="E2832" s="9" t="str">
        <f t="shared" si="316"/>
        <v>No Reporta</v>
      </c>
      <c r="F2832" s="194" t="str">
        <f>+'Información ELECTRO PUNO'!E2812</f>
        <v>AT</v>
      </c>
      <c r="G2832" s="194">
        <f>+'Información ELECTRO PUNO'!G2812</f>
        <v>25</v>
      </c>
      <c r="H2832" s="9" t="str">
        <f t="shared" si="317"/>
        <v>Poste</v>
      </c>
      <c r="I2832" s="194" t="str">
        <f>+'Información ELECTRO PUNO'!F2812</f>
        <v>Estructura de Acero</v>
      </c>
      <c r="J2832" s="194" t="str">
        <f>+'Información ELECTRO PUNO'!B2812</f>
        <v>PA21/7000</v>
      </c>
      <c r="K2832" s="9" t="str">
        <f t="shared" si="319"/>
        <v>1 Poste autosoportable de acero (21/7000) de ángulo mayor y terminal (90°) Tipo ATU1-21</v>
      </c>
      <c r="L2832" s="139">
        <f t="shared" si="320"/>
        <v>24.75</v>
      </c>
    </row>
    <row r="2833" spans="1:12" x14ac:dyDescent="0.25">
      <c r="A2833" s="193">
        <f>+'Información ELECTRO PUNO'!A2813</f>
        <v>2812</v>
      </c>
      <c r="B2833" s="26" t="str">
        <f t="shared" si="318"/>
        <v>MOD_INV_2018</v>
      </c>
      <c r="C2833" s="9" t="str">
        <f t="shared" si="314"/>
        <v>Puno</v>
      </c>
      <c r="D2833" s="9" t="str">
        <f t="shared" si="315"/>
        <v>No Reporta</v>
      </c>
      <c r="E2833" s="9" t="str">
        <f t="shared" si="316"/>
        <v>No Reporta</v>
      </c>
      <c r="F2833" s="194" t="str">
        <f>+'Información ELECTRO PUNO'!E2813</f>
        <v>AT</v>
      </c>
      <c r="G2833" s="194">
        <f>+'Información ELECTRO PUNO'!G2813</f>
        <v>25</v>
      </c>
      <c r="H2833" s="9" t="str">
        <f t="shared" si="317"/>
        <v>Poste</v>
      </c>
      <c r="I2833" s="194" t="str">
        <f>+'Información ELECTRO PUNO'!F2813</f>
        <v>Estructura de Acero</v>
      </c>
      <c r="J2833" s="194" t="str">
        <f>+'Información ELECTRO PUNO'!B2813</f>
        <v>PA21/7000</v>
      </c>
      <c r="K2833" s="9" t="str">
        <f t="shared" si="319"/>
        <v>1 Poste autosoportable de acero (21/7000) de ángulo mayor y terminal (90°) Tipo ATU1-21</v>
      </c>
      <c r="L2833" s="139">
        <f t="shared" si="320"/>
        <v>24.75</v>
      </c>
    </row>
    <row r="2834" spans="1:12" x14ac:dyDescent="0.25">
      <c r="A2834" s="193">
        <f>+'Información ELECTRO PUNO'!A2814</f>
        <v>2813</v>
      </c>
      <c r="B2834" s="26" t="str">
        <f t="shared" si="318"/>
        <v>MOD_INV_2018</v>
      </c>
      <c r="C2834" s="9" t="str">
        <f t="shared" si="314"/>
        <v>Puno</v>
      </c>
      <c r="D2834" s="9" t="str">
        <f t="shared" si="315"/>
        <v>No Reporta</v>
      </c>
      <c r="E2834" s="9" t="str">
        <f t="shared" si="316"/>
        <v>No Reporta</v>
      </c>
      <c r="F2834" s="194" t="str">
        <f>+'Información ELECTRO PUNO'!E2814</f>
        <v>AT</v>
      </c>
      <c r="G2834" s="194">
        <f>+'Información ELECTRO PUNO'!G2814</f>
        <v>25</v>
      </c>
      <c r="H2834" s="9" t="str">
        <f t="shared" si="317"/>
        <v>Poste</v>
      </c>
      <c r="I2834" s="194" t="str">
        <f>+'Información ELECTRO PUNO'!F2814</f>
        <v>Estructura de Acero</v>
      </c>
      <c r="J2834" s="194" t="str">
        <f>+'Información ELECTRO PUNO'!B2814</f>
        <v>PA21/7000</v>
      </c>
      <c r="K2834" s="9" t="str">
        <f t="shared" si="319"/>
        <v>1 Poste autosoportable de acero (21/7000) de ángulo mayor y terminal (90°) Tipo ATU1-21</v>
      </c>
      <c r="L2834" s="139">
        <f t="shared" si="320"/>
        <v>24.75</v>
      </c>
    </row>
    <row r="2835" spans="1:12" x14ac:dyDescent="0.25">
      <c r="A2835" s="193">
        <f>+'Información ELECTRO PUNO'!A2815</f>
        <v>2814</v>
      </c>
      <c r="B2835" s="26" t="str">
        <f t="shared" si="318"/>
        <v>MOD_INV_2018</v>
      </c>
      <c r="C2835" s="9" t="str">
        <f t="shared" si="314"/>
        <v>Puno</v>
      </c>
      <c r="D2835" s="9" t="str">
        <f t="shared" si="315"/>
        <v>No Reporta</v>
      </c>
      <c r="E2835" s="9" t="str">
        <f t="shared" si="316"/>
        <v>No Reporta</v>
      </c>
      <c r="F2835" s="194" t="str">
        <f>+'Información ELECTRO PUNO'!E2815</f>
        <v>AT</v>
      </c>
      <c r="G2835" s="194">
        <f>+'Información ELECTRO PUNO'!G2815</f>
        <v>25</v>
      </c>
      <c r="H2835" s="9" t="str">
        <f t="shared" si="317"/>
        <v>Poste</v>
      </c>
      <c r="I2835" s="194" t="str">
        <f>+'Información ELECTRO PUNO'!F2815</f>
        <v>Estructura de Acero</v>
      </c>
      <c r="J2835" s="194" t="str">
        <f>+'Información ELECTRO PUNO'!B2815</f>
        <v>PA21/7000</v>
      </c>
      <c r="K2835" s="9" t="str">
        <f t="shared" si="319"/>
        <v>1 Poste autosoportable de acero (21/7000) de ángulo mayor y terminal (90°) Tipo ATU1-21</v>
      </c>
      <c r="L2835" s="139">
        <f t="shared" si="320"/>
        <v>24.75</v>
      </c>
    </row>
    <row r="2836" spans="1:12" x14ac:dyDescent="0.25">
      <c r="A2836" s="193">
        <f>+'Información ELECTRO PUNO'!A2816</f>
        <v>2815</v>
      </c>
      <c r="B2836" s="26" t="str">
        <f t="shared" si="318"/>
        <v>MOD_INV_2018</v>
      </c>
      <c r="C2836" s="9" t="str">
        <f t="shared" si="314"/>
        <v>Puno</v>
      </c>
      <c r="D2836" s="9" t="str">
        <f t="shared" si="315"/>
        <v>No Reporta</v>
      </c>
      <c r="E2836" s="9" t="str">
        <f t="shared" si="316"/>
        <v>No Reporta</v>
      </c>
      <c r="F2836" s="194" t="str">
        <f>+'Información ELECTRO PUNO'!E2816</f>
        <v>AT</v>
      </c>
      <c r="G2836" s="194">
        <f>+'Información ELECTRO PUNO'!G2816</f>
        <v>25</v>
      </c>
      <c r="H2836" s="9" t="str">
        <f t="shared" si="317"/>
        <v>Poste</v>
      </c>
      <c r="I2836" s="194" t="str">
        <f>+'Información ELECTRO PUNO'!F2816</f>
        <v>Estructura de Acero</v>
      </c>
      <c r="J2836" s="194" t="str">
        <f>+'Información ELECTRO PUNO'!B2816</f>
        <v>PA21/7000</v>
      </c>
      <c r="K2836" s="9" t="str">
        <f t="shared" si="319"/>
        <v>1 Poste autosoportable de acero (21/7000) de ángulo mayor y terminal (90°) Tipo ATU1-21</v>
      </c>
      <c r="L2836" s="139">
        <f t="shared" si="320"/>
        <v>24.75</v>
      </c>
    </row>
    <row r="2837" spans="1:12" x14ac:dyDescent="0.25">
      <c r="A2837" s="193">
        <f>+'Información ELECTRO PUNO'!A2817</f>
        <v>2816</v>
      </c>
      <c r="B2837" s="26" t="str">
        <f t="shared" si="318"/>
        <v>MOD_INV_2018</v>
      </c>
      <c r="C2837" s="9" t="str">
        <f t="shared" si="314"/>
        <v>Puno</v>
      </c>
      <c r="D2837" s="9" t="str">
        <f t="shared" si="315"/>
        <v>No Reporta</v>
      </c>
      <c r="E2837" s="9" t="str">
        <f t="shared" si="316"/>
        <v>No Reporta</v>
      </c>
      <c r="F2837" s="194" t="str">
        <f>+'Información ELECTRO PUNO'!E2817</f>
        <v>AT</v>
      </c>
      <c r="G2837" s="194">
        <f>+'Información ELECTRO PUNO'!G2817</f>
        <v>25</v>
      </c>
      <c r="H2837" s="9" t="str">
        <f t="shared" si="317"/>
        <v>Poste</v>
      </c>
      <c r="I2837" s="194" t="str">
        <f>+'Información ELECTRO PUNO'!F2817</f>
        <v>Estructura de Acero</v>
      </c>
      <c r="J2837" s="194" t="str">
        <f>+'Información ELECTRO PUNO'!B2817</f>
        <v>PA21/7000</v>
      </c>
      <c r="K2837" s="9" t="str">
        <f t="shared" si="319"/>
        <v>1 Poste autosoportable de acero (21/7000) de ángulo mayor y terminal (90°) Tipo ATU1-21</v>
      </c>
      <c r="L2837" s="139">
        <f t="shared" si="320"/>
        <v>24.75</v>
      </c>
    </row>
    <row r="2838" spans="1:12" x14ac:dyDescent="0.25">
      <c r="A2838" s="193">
        <f>+'Información ELECTRO PUNO'!A2818</f>
        <v>2817</v>
      </c>
      <c r="B2838" s="26" t="str">
        <f t="shared" si="318"/>
        <v>MOD_INV_2018</v>
      </c>
      <c r="C2838" s="9" t="str">
        <f t="shared" ref="C2838:C2901" si="321">+$C$10</f>
        <v>Puno</v>
      </c>
      <c r="D2838" s="9" t="str">
        <f t="shared" ref="D2838:D2901" si="322">+$D$10</f>
        <v>No Reporta</v>
      </c>
      <c r="E2838" s="9" t="str">
        <f t="shared" ref="E2838:E2901" si="323">+$E$10</f>
        <v>No Reporta</v>
      </c>
      <c r="F2838" s="194" t="str">
        <f>+'Información ELECTRO PUNO'!E2818</f>
        <v>AT</v>
      </c>
      <c r="G2838" s="194">
        <f>+'Información ELECTRO PUNO'!G2818</f>
        <v>25</v>
      </c>
      <c r="H2838" s="9" t="str">
        <f t="shared" ref="H2838:H2901" si="324">+$H$10</f>
        <v>Poste</v>
      </c>
      <c r="I2838" s="194" t="str">
        <f>+'Información ELECTRO PUNO'!F2818</f>
        <v>Estructura de Acero</v>
      </c>
      <c r="J2838" s="194" t="str">
        <f>+'Información ELECTRO PUNO'!B2818</f>
        <v>PA21/7000</v>
      </c>
      <c r="K2838" s="9" t="str">
        <f t="shared" si="319"/>
        <v>1 Poste autosoportable de acero (21/7000) de ángulo mayor y terminal (90°) Tipo ATU1-21</v>
      </c>
      <c r="L2838" s="139">
        <f t="shared" si="320"/>
        <v>24.75</v>
      </c>
    </row>
    <row r="2839" spans="1:12" x14ac:dyDescent="0.25">
      <c r="A2839" s="193">
        <f>+'Información ELECTRO PUNO'!A2819</f>
        <v>2818</v>
      </c>
      <c r="B2839" s="26" t="str">
        <f t="shared" ref="B2839:B2902" si="325">+INDEX($B$8:$B$16,MATCH(J2839,$J$8:$J$16,0))</f>
        <v>MOD_INV_2018</v>
      </c>
      <c r="C2839" s="9" t="str">
        <f t="shared" si="321"/>
        <v>Puno</v>
      </c>
      <c r="D2839" s="9" t="str">
        <f t="shared" si="322"/>
        <v>No Reporta</v>
      </c>
      <c r="E2839" s="9" t="str">
        <f t="shared" si="323"/>
        <v>No Reporta</v>
      </c>
      <c r="F2839" s="194" t="str">
        <f>+'Información ELECTRO PUNO'!E2819</f>
        <v>AT</v>
      </c>
      <c r="G2839" s="194">
        <f>+'Información ELECTRO PUNO'!G2819</f>
        <v>25</v>
      </c>
      <c r="H2839" s="9" t="str">
        <f t="shared" si="324"/>
        <v>Poste</v>
      </c>
      <c r="I2839" s="194" t="str">
        <f>+'Información ELECTRO PUNO'!F2819</f>
        <v>Estructura de Acero</v>
      </c>
      <c r="J2839" s="194" t="str">
        <f>+'Información ELECTRO PUNO'!B2819</f>
        <v>PA21/7000</v>
      </c>
      <c r="K2839" s="9" t="str">
        <f t="shared" ref="K2839:K2902" si="326">+VLOOKUP(J2839,$J$8:$K$16,2,FALSE)</f>
        <v>1 Poste autosoportable de acero (21/7000) de ángulo mayor y terminal (90°) Tipo ATU1-21</v>
      </c>
      <c r="L2839" s="139">
        <f t="shared" ref="L2839:L2902" si="327">+VLOOKUP(J2839,$J$8:$U$16,12,FALSE)</f>
        <v>24.75</v>
      </c>
    </row>
    <row r="2840" spans="1:12" x14ac:dyDescent="0.25">
      <c r="A2840" s="193">
        <f>+'Información ELECTRO PUNO'!A2820</f>
        <v>2819</v>
      </c>
      <c r="B2840" s="26" t="str">
        <f t="shared" si="325"/>
        <v>MOD_INV_2018</v>
      </c>
      <c r="C2840" s="9" t="str">
        <f t="shared" si="321"/>
        <v>Puno</v>
      </c>
      <c r="D2840" s="9" t="str">
        <f t="shared" si="322"/>
        <v>No Reporta</v>
      </c>
      <c r="E2840" s="9" t="str">
        <f t="shared" si="323"/>
        <v>No Reporta</v>
      </c>
      <c r="F2840" s="194" t="str">
        <f>+'Información ELECTRO PUNO'!E2820</f>
        <v>AT</v>
      </c>
      <c r="G2840" s="194">
        <f>+'Información ELECTRO PUNO'!G2820</f>
        <v>25</v>
      </c>
      <c r="H2840" s="9" t="str">
        <f t="shared" si="324"/>
        <v>Poste</v>
      </c>
      <c r="I2840" s="194" t="str">
        <f>+'Información ELECTRO PUNO'!F2820</f>
        <v>Estructura de Acero</v>
      </c>
      <c r="J2840" s="194" t="str">
        <f>+'Información ELECTRO PUNO'!B2820</f>
        <v>PA21/7000</v>
      </c>
      <c r="K2840" s="9" t="str">
        <f t="shared" si="326"/>
        <v>1 Poste autosoportable de acero (21/7000) de ángulo mayor y terminal (90°) Tipo ATU1-21</v>
      </c>
      <c r="L2840" s="139">
        <f t="shared" si="327"/>
        <v>24.75</v>
      </c>
    </row>
    <row r="2841" spans="1:12" x14ac:dyDescent="0.25">
      <c r="A2841" s="193">
        <f>+'Información ELECTRO PUNO'!A2821</f>
        <v>2820</v>
      </c>
      <c r="B2841" s="26" t="str">
        <f t="shared" si="325"/>
        <v>MOD_INV_2018</v>
      </c>
      <c r="C2841" s="9" t="str">
        <f t="shared" si="321"/>
        <v>Puno</v>
      </c>
      <c r="D2841" s="9" t="str">
        <f t="shared" si="322"/>
        <v>No Reporta</v>
      </c>
      <c r="E2841" s="9" t="str">
        <f t="shared" si="323"/>
        <v>No Reporta</v>
      </c>
      <c r="F2841" s="194" t="str">
        <f>+'Información ELECTRO PUNO'!E2821</f>
        <v>AT</v>
      </c>
      <c r="G2841" s="194">
        <f>+'Información ELECTRO PUNO'!G2821</f>
        <v>25</v>
      </c>
      <c r="H2841" s="9" t="str">
        <f t="shared" si="324"/>
        <v>Poste</v>
      </c>
      <c r="I2841" s="194" t="str">
        <f>+'Información ELECTRO PUNO'!F2821</f>
        <v>Estructura de Acero</v>
      </c>
      <c r="J2841" s="194" t="str">
        <f>+'Información ELECTRO PUNO'!B2821</f>
        <v>PA21/7000</v>
      </c>
      <c r="K2841" s="9" t="str">
        <f t="shared" si="326"/>
        <v>1 Poste autosoportable de acero (21/7000) de ángulo mayor y terminal (90°) Tipo ATU1-21</v>
      </c>
      <c r="L2841" s="139">
        <f t="shared" si="327"/>
        <v>24.75</v>
      </c>
    </row>
    <row r="2842" spans="1:12" x14ac:dyDescent="0.25">
      <c r="A2842" s="193">
        <f>+'Información ELECTRO PUNO'!A2822</f>
        <v>2821</v>
      </c>
      <c r="B2842" s="26" t="str">
        <f t="shared" si="325"/>
        <v>MOD_INV_2018</v>
      </c>
      <c r="C2842" s="9" t="str">
        <f t="shared" si="321"/>
        <v>Puno</v>
      </c>
      <c r="D2842" s="9" t="str">
        <f t="shared" si="322"/>
        <v>No Reporta</v>
      </c>
      <c r="E2842" s="9" t="str">
        <f t="shared" si="323"/>
        <v>No Reporta</v>
      </c>
      <c r="F2842" s="194" t="str">
        <f>+'Información ELECTRO PUNO'!E2822</f>
        <v>AT</v>
      </c>
      <c r="G2842" s="194">
        <f>+'Información ELECTRO PUNO'!G2822</f>
        <v>25</v>
      </c>
      <c r="H2842" s="9" t="str">
        <f t="shared" si="324"/>
        <v>Poste</v>
      </c>
      <c r="I2842" s="194" t="str">
        <f>+'Información ELECTRO PUNO'!F2822</f>
        <v>Estructura de Acero</v>
      </c>
      <c r="J2842" s="194" t="str">
        <f>+'Información ELECTRO PUNO'!B2822</f>
        <v>PA21/7000</v>
      </c>
      <c r="K2842" s="9" t="str">
        <f t="shared" si="326"/>
        <v>1 Poste autosoportable de acero (21/7000) de ángulo mayor y terminal (90°) Tipo ATU1-21</v>
      </c>
      <c r="L2842" s="139">
        <f t="shared" si="327"/>
        <v>24.75</v>
      </c>
    </row>
    <row r="2843" spans="1:12" x14ac:dyDescent="0.25">
      <c r="A2843" s="193">
        <f>+'Información ELECTRO PUNO'!A2823</f>
        <v>2822</v>
      </c>
      <c r="B2843" s="26" t="str">
        <f t="shared" si="325"/>
        <v>MOD_INV_2018</v>
      </c>
      <c r="C2843" s="9" t="str">
        <f t="shared" si="321"/>
        <v>Puno</v>
      </c>
      <c r="D2843" s="9" t="str">
        <f t="shared" si="322"/>
        <v>No Reporta</v>
      </c>
      <c r="E2843" s="9" t="str">
        <f t="shared" si="323"/>
        <v>No Reporta</v>
      </c>
      <c r="F2843" s="194" t="str">
        <f>+'Información ELECTRO PUNO'!E2823</f>
        <v>AT</v>
      </c>
      <c r="G2843" s="194">
        <f>+'Información ELECTRO PUNO'!G2823</f>
        <v>25</v>
      </c>
      <c r="H2843" s="9" t="str">
        <f t="shared" si="324"/>
        <v>Poste</v>
      </c>
      <c r="I2843" s="194" t="str">
        <f>+'Información ELECTRO PUNO'!F2823</f>
        <v>Estructura de Acero</v>
      </c>
      <c r="J2843" s="194" t="str">
        <f>+'Información ELECTRO PUNO'!B2823</f>
        <v>PA21/7000</v>
      </c>
      <c r="K2843" s="9" t="str">
        <f t="shared" si="326"/>
        <v>1 Poste autosoportable de acero (21/7000) de ángulo mayor y terminal (90°) Tipo ATU1-21</v>
      </c>
      <c r="L2843" s="139">
        <f t="shared" si="327"/>
        <v>24.75</v>
      </c>
    </row>
    <row r="2844" spans="1:12" x14ac:dyDescent="0.25">
      <c r="A2844" s="193">
        <f>+'Información ELECTRO PUNO'!A2824</f>
        <v>2823</v>
      </c>
      <c r="B2844" s="26" t="str">
        <f t="shared" si="325"/>
        <v>MOD_INV_2018</v>
      </c>
      <c r="C2844" s="9" t="str">
        <f t="shared" si="321"/>
        <v>Puno</v>
      </c>
      <c r="D2844" s="9" t="str">
        <f t="shared" si="322"/>
        <v>No Reporta</v>
      </c>
      <c r="E2844" s="9" t="str">
        <f t="shared" si="323"/>
        <v>No Reporta</v>
      </c>
      <c r="F2844" s="194" t="str">
        <f>+'Información ELECTRO PUNO'!E2824</f>
        <v>AT</v>
      </c>
      <c r="G2844" s="194">
        <f>+'Información ELECTRO PUNO'!G2824</f>
        <v>25</v>
      </c>
      <c r="H2844" s="9" t="str">
        <f t="shared" si="324"/>
        <v>Poste</v>
      </c>
      <c r="I2844" s="194" t="str">
        <f>+'Información ELECTRO PUNO'!F2824</f>
        <v>Estructura de Acero</v>
      </c>
      <c r="J2844" s="194" t="str">
        <f>+'Información ELECTRO PUNO'!B2824</f>
        <v>PA21/7000</v>
      </c>
      <c r="K2844" s="9" t="str">
        <f t="shared" si="326"/>
        <v>1 Poste autosoportable de acero (21/7000) de ángulo mayor y terminal (90°) Tipo ATU1-21</v>
      </c>
      <c r="L2844" s="139">
        <f t="shared" si="327"/>
        <v>24.75</v>
      </c>
    </row>
    <row r="2845" spans="1:12" x14ac:dyDescent="0.25">
      <c r="A2845" s="193">
        <f>+'Información ELECTRO PUNO'!A2825</f>
        <v>2824</v>
      </c>
      <c r="B2845" s="26" t="str">
        <f t="shared" si="325"/>
        <v>SICODI</v>
      </c>
      <c r="C2845" s="9" t="str">
        <f t="shared" si="321"/>
        <v>Puno</v>
      </c>
      <c r="D2845" s="9" t="str">
        <f t="shared" si="322"/>
        <v>No Reporta</v>
      </c>
      <c r="E2845" s="9" t="str">
        <f t="shared" si="323"/>
        <v>No Reporta</v>
      </c>
      <c r="F2845" s="194" t="str">
        <f>+'Información ELECTRO PUNO'!E2825</f>
        <v>MT</v>
      </c>
      <c r="G2845" s="194">
        <f>+'Información ELECTRO PUNO'!G2825</f>
        <v>13</v>
      </c>
      <c r="H2845" s="9" t="str">
        <f t="shared" si="324"/>
        <v>Poste</v>
      </c>
      <c r="I2845" s="194" t="str">
        <f>+'Información ELECTRO PUNO'!F2825</f>
        <v>Concreto Armado C</v>
      </c>
      <c r="J2845" s="194" t="str">
        <f>+'Información ELECTRO PUNO'!B2825</f>
        <v>PPC20</v>
      </c>
      <c r="K2845" s="9" t="str">
        <f t="shared" si="326"/>
        <v>POSTE DE CONCRETO ARMADO DE 13/400/150/345</v>
      </c>
      <c r="L2845" s="139">
        <f t="shared" si="327"/>
        <v>0.54</v>
      </c>
    </row>
    <row r="2846" spans="1:12" x14ac:dyDescent="0.25">
      <c r="A2846" s="193">
        <f>+'Información ELECTRO PUNO'!A2826</f>
        <v>2825</v>
      </c>
      <c r="B2846" s="26" t="str">
        <f t="shared" si="325"/>
        <v>SICODI</v>
      </c>
      <c r="C2846" s="9" t="str">
        <f t="shared" si="321"/>
        <v>Puno</v>
      </c>
      <c r="D2846" s="9" t="str">
        <f t="shared" si="322"/>
        <v>No Reporta</v>
      </c>
      <c r="E2846" s="9" t="str">
        <f t="shared" si="323"/>
        <v>No Reporta</v>
      </c>
      <c r="F2846" s="194" t="str">
        <f>+'Información ELECTRO PUNO'!E2826</f>
        <v>MT</v>
      </c>
      <c r="G2846" s="194">
        <f>+'Información ELECTRO PUNO'!G2826</f>
        <v>13</v>
      </c>
      <c r="H2846" s="9" t="str">
        <f t="shared" si="324"/>
        <v>Poste</v>
      </c>
      <c r="I2846" s="194" t="str">
        <f>+'Información ELECTRO PUNO'!F2826</f>
        <v>Concreto Armado C</v>
      </c>
      <c r="J2846" s="194" t="str">
        <f>+'Información ELECTRO PUNO'!B2826</f>
        <v>PPC20</v>
      </c>
      <c r="K2846" s="9" t="str">
        <f t="shared" si="326"/>
        <v>POSTE DE CONCRETO ARMADO DE 13/400/150/345</v>
      </c>
      <c r="L2846" s="139">
        <f t="shared" si="327"/>
        <v>0.54</v>
      </c>
    </row>
    <row r="2847" spans="1:12" x14ac:dyDescent="0.25">
      <c r="A2847" s="193">
        <f>+'Información ELECTRO PUNO'!A2827</f>
        <v>2826</v>
      </c>
      <c r="B2847" s="26" t="str">
        <f t="shared" si="325"/>
        <v>SICODI</v>
      </c>
      <c r="C2847" s="9" t="str">
        <f t="shared" si="321"/>
        <v>Puno</v>
      </c>
      <c r="D2847" s="9" t="str">
        <f t="shared" si="322"/>
        <v>No Reporta</v>
      </c>
      <c r="E2847" s="9" t="str">
        <f t="shared" si="323"/>
        <v>No Reporta</v>
      </c>
      <c r="F2847" s="194" t="str">
        <f>+'Información ELECTRO PUNO'!E2827</f>
        <v>MT</v>
      </c>
      <c r="G2847" s="194">
        <f>+'Información ELECTRO PUNO'!G2827</f>
        <v>13</v>
      </c>
      <c r="H2847" s="9" t="str">
        <f t="shared" si="324"/>
        <v>Poste</v>
      </c>
      <c r="I2847" s="194" t="str">
        <f>+'Información ELECTRO PUNO'!F2827</f>
        <v>Concreto Armado C</v>
      </c>
      <c r="J2847" s="194" t="str">
        <f>+'Información ELECTRO PUNO'!B2827</f>
        <v>PPC20</v>
      </c>
      <c r="K2847" s="9" t="str">
        <f t="shared" si="326"/>
        <v>POSTE DE CONCRETO ARMADO DE 13/400/150/345</v>
      </c>
      <c r="L2847" s="139">
        <f t="shared" si="327"/>
        <v>0.54</v>
      </c>
    </row>
    <row r="2848" spans="1:12" x14ac:dyDescent="0.25">
      <c r="A2848" s="193">
        <f>+'Información ELECTRO PUNO'!A2828</f>
        <v>2827</v>
      </c>
      <c r="B2848" s="26" t="str">
        <f t="shared" si="325"/>
        <v>SICODI</v>
      </c>
      <c r="C2848" s="9" t="str">
        <f t="shared" si="321"/>
        <v>Puno</v>
      </c>
      <c r="D2848" s="9" t="str">
        <f t="shared" si="322"/>
        <v>No Reporta</v>
      </c>
      <c r="E2848" s="9" t="str">
        <f t="shared" si="323"/>
        <v>No Reporta</v>
      </c>
      <c r="F2848" s="194" t="str">
        <f>+'Información ELECTRO PUNO'!E2828</f>
        <v>MT</v>
      </c>
      <c r="G2848" s="194">
        <f>+'Información ELECTRO PUNO'!G2828</f>
        <v>13</v>
      </c>
      <c r="H2848" s="9" t="str">
        <f t="shared" si="324"/>
        <v>Poste</v>
      </c>
      <c r="I2848" s="194" t="str">
        <f>+'Información ELECTRO PUNO'!F2828</f>
        <v>Concreto Armado C</v>
      </c>
      <c r="J2848" s="194" t="str">
        <f>+'Información ELECTRO PUNO'!B2828</f>
        <v>PPC20</v>
      </c>
      <c r="K2848" s="9" t="str">
        <f t="shared" si="326"/>
        <v>POSTE DE CONCRETO ARMADO DE 13/400/150/345</v>
      </c>
      <c r="L2848" s="139">
        <f t="shared" si="327"/>
        <v>0.54</v>
      </c>
    </row>
    <row r="2849" spans="1:12" x14ac:dyDescent="0.25">
      <c r="A2849" s="193">
        <f>+'Información ELECTRO PUNO'!A2829</f>
        <v>2828</v>
      </c>
      <c r="B2849" s="26" t="str">
        <f t="shared" si="325"/>
        <v>SICODI</v>
      </c>
      <c r="C2849" s="9" t="str">
        <f t="shared" si="321"/>
        <v>Puno</v>
      </c>
      <c r="D2849" s="9" t="str">
        <f t="shared" si="322"/>
        <v>No Reporta</v>
      </c>
      <c r="E2849" s="9" t="str">
        <f t="shared" si="323"/>
        <v>No Reporta</v>
      </c>
      <c r="F2849" s="194" t="str">
        <f>+'Información ELECTRO PUNO'!E2829</f>
        <v>MT</v>
      </c>
      <c r="G2849" s="194">
        <f>+'Información ELECTRO PUNO'!G2829</f>
        <v>13</v>
      </c>
      <c r="H2849" s="9" t="str">
        <f t="shared" si="324"/>
        <v>Poste</v>
      </c>
      <c r="I2849" s="194" t="str">
        <f>+'Información ELECTRO PUNO'!F2829</f>
        <v>Concreto Armado C</v>
      </c>
      <c r="J2849" s="194" t="str">
        <f>+'Información ELECTRO PUNO'!B2829</f>
        <v>PPC20</v>
      </c>
      <c r="K2849" s="9" t="str">
        <f t="shared" si="326"/>
        <v>POSTE DE CONCRETO ARMADO DE 13/400/150/345</v>
      </c>
      <c r="L2849" s="139">
        <f t="shared" si="327"/>
        <v>0.54</v>
      </c>
    </row>
    <row r="2850" spans="1:12" x14ac:dyDescent="0.25">
      <c r="A2850" s="193">
        <f>+'Información ELECTRO PUNO'!A2830</f>
        <v>2829</v>
      </c>
      <c r="B2850" s="26" t="str">
        <f t="shared" si="325"/>
        <v>SICODI</v>
      </c>
      <c r="C2850" s="9" t="str">
        <f t="shared" si="321"/>
        <v>Puno</v>
      </c>
      <c r="D2850" s="9" t="str">
        <f t="shared" si="322"/>
        <v>No Reporta</v>
      </c>
      <c r="E2850" s="9" t="str">
        <f t="shared" si="323"/>
        <v>No Reporta</v>
      </c>
      <c r="F2850" s="194" t="str">
        <f>+'Información ELECTRO PUNO'!E2830</f>
        <v>BT</v>
      </c>
      <c r="G2850" s="194">
        <f>+'Información ELECTRO PUNO'!G2830</f>
        <v>8</v>
      </c>
      <c r="H2850" s="9" t="str">
        <f t="shared" si="324"/>
        <v>Poste</v>
      </c>
      <c r="I2850" s="194" t="str">
        <f>+'Información ELECTRO PUNO'!F2830</f>
        <v>Concreto Armado</v>
      </c>
      <c r="J2850" s="194" t="str">
        <f>+'Información ELECTRO PUNO'!B2830</f>
        <v>PPC06</v>
      </c>
      <c r="K2850" s="9" t="str">
        <f t="shared" si="326"/>
        <v>POSTE DE CONCRETO ARMADO DE  8/300/120/240</v>
      </c>
      <c r="L2850" s="139">
        <f t="shared" si="327"/>
        <v>0.14000000000000001</v>
      </c>
    </row>
    <row r="2851" spans="1:12" x14ac:dyDescent="0.25">
      <c r="A2851" s="193">
        <f>+'Información ELECTRO PUNO'!A2831</f>
        <v>2830</v>
      </c>
      <c r="B2851" s="26" t="str">
        <f t="shared" si="325"/>
        <v>SICODI</v>
      </c>
      <c r="C2851" s="9" t="str">
        <f t="shared" si="321"/>
        <v>Puno</v>
      </c>
      <c r="D2851" s="9" t="str">
        <f t="shared" si="322"/>
        <v>No Reporta</v>
      </c>
      <c r="E2851" s="9" t="str">
        <f t="shared" si="323"/>
        <v>No Reporta</v>
      </c>
      <c r="F2851" s="194" t="str">
        <f>+'Información ELECTRO PUNO'!E2831</f>
        <v>BT</v>
      </c>
      <c r="G2851" s="194">
        <f>+'Información ELECTRO PUNO'!G2831</f>
        <v>8</v>
      </c>
      <c r="H2851" s="9" t="str">
        <f t="shared" si="324"/>
        <v>Poste</v>
      </c>
      <c r="I2851" s="194" t="str">
        <f>+'Información ELECTRO PUNO'!F2831</f>
        <v>Concreto Armado</v>
      </c>
      <c r="J2851" s="194" t="str">
        <f>+'Información ELECTRO PUNO'!B2831</f>
        <v>PPC06</v>
      </c>
      <c r="K2851" s="9" t="str">
        <f t="shared" si="326"/>
        <v>POSTE DE CONCRETO ARMADO DE  8/300/120/240</v>
      </c>
      <c r="L2851" s="139">
        <f t="shared" si="327"/>
        <v>0.14000000000000001</v>
      </c>
    </row>
    <row r="2852" spans="1:12" x14ac:dyDescent="0.25">
      <c r="A2852" s="193">
        <f>+'Información ELECTRO PUNO'!A2832</f>
        <v>2831</v>
      </c>
      <c r="B2852" s="26" t="str">
        <f t="shared" si="325"/>
        <v>SICODI</v>
      </c>
      <c r="C2852" s="9" t="str">
        <f t="shared" si="321"/>
        <v>Puno</v>
      </c>
      <c r="D2852" s="9" t="str">
        <f t="shared" si="322"/>
        <v>No Reporta</v>
      </c>
      <c r="E2852" s="9" t="str">
        <f t="shared" si="323"/>
        <v>No Reporta</v>
      </c>
      <c r="F2852" s="194" t="str">
        <f>+'Información ELECTRO PUNO'!E2832</f>
        <v>BT</v>
      </c>
      <c r="G2852" s="194">
        <f>+'Información ELECTRO PUNO'!G2832</f>
        <v>8</v>
      </c>
      <c r="H2852" s="9" t="str">
        <f t="shared" si="324"/>
        <v>Poste</v>
      </c>
      <c r="I2852" s="194" t="str">
        <f>+'Información ELECTRO PUNO'!F2832</f>
        <v>Concreto Armado</v>
      </c>
      <c r="J2852" s="194" t="str">
        <f>+'Información ELECTRO PUNO'!B2832</f>
        <v>PPC06</v>
      </c>
      <c r="K2852" s="9" t="str">
        <f t="shared" si="326"/>
        <v>POSTE DE CONCRETO ARMADO DE  8/300/120/240</v>
      </c>
      <c r="L2852" s="139">
        <f t="shared" si="327"/>
        <v>0.14000000000000001</v>
      </c>
    </row>
    <row r="2853" spans="1:12" x14ac:dyDescent="0.25">
      <c r="A2853" s="193">
        <f>+'Información ELECTRO PUNO'!A2833</f>
        <v>2832</v>
      </c>
      <c r="B2853" s="26" t="str">
        <f t="shared" si="325"/>
        <v>SICODI</v>
      </c>
      <c r="C2853" s="9" t="str">
        <f t="shared" si="321"/>
        <v>Puno</v>
      </c>
      <c r="D2853" s="9" t="str">
        <f t="shared" si="322"/>
        <v>No Reporta</v>
      </c>
      <c r="E2853" s="9" t="str">
        <f t="shared" si="323"/>
        <v>No Reporta</v>
      </c>
      <c r="F2853" s="194" t="str">
        <f>+'Información ELECTRO PUNO'!E2833</f>
        <v>BT</v>
      </c>
      <c r="G2853" s="194">
        <f>+'Información ELECTRO PUNO'!G2833</f>
        <v>8</v>
      </c>
      <c r="H2853" s="9" t="str">
        <f t="shared" si="324"/>
        <v>Poste</v>
      </c>
      <c r="I2853" s="194" t="str">
        <f>+'Información ELECTRO PUNO'!F2833</f>
        <v>Concreto Armado</v>
      </c>
      <c r="J2853" s="194" t="str">
        <f>+'Información ELECTRO PUNO'!B2833</f>
        <v>PPC06</v>
      </c>
      <c r="K2853" s="9" t="str">
        <f t="shared" si="326"/>
        <v>POSTE DE CONCRETO ARMADO DE  8/300/120/240</v>
      </c>
      <c r="L2853" s="139">
        <f t="shared" si="327"/>
        <v>0.14000000000000001</v>
      </c>
    </row>
    <row r="2854" spans="1:12" x14ac:dyDescent="0.25">
      <c r="A2854" s="193">
        <f>+'Información ELECTRO PUNO'!A2834</f>
        <v>2833</v>
      </c>
      <c r="B2854" s="26" t="str">
        <f t="shared" si="325"/>
        <v>SICODI</v>
      </c>
      <c r="C2854" s="9" t="str">
        <f t="shared" si="321"/>
        <v>Puno</v>
      </c>
      <c r="D2854" s="9" t="str">
        <f t="shared" si="322"/>
        <v>No Reporta</v>
      </c>
      <c r="E2854" s="9" t="str">
        <f t="shared" si="323"/>
        <v>No Reporta</v>
      </c>
      <c r="F2854" s="194" t="str">
        <f>+'Información ELECTRO PUNO'!E2834</f>
        <v>BT</v>
      </c>
      <c r="G2854" s="194">
        <f>+'Información ELECTRO PUNO'!G2834</f>
        <v>8</v>
      </c>
      <c r="H2854" s="9" t="str">
        <f t="shared" si="324"/>
        <v>Poste</v>
      </c>
      <c r="I2854" s="194" t="str">
        <f>+'Información ELECTRO PUNO'!F2834</f>
        <v>Concreto Armado</v>
      </c>
      <c r="J2854" s="194" t="str">
        <f>+'Información ELECTRO PUNO'!B2834</f>
        <v>PPC06</v>
      </c>
      <c r="K2854" s="9" t="str">
        <f t="shared" si="326"/>
        <v>POSTE DE CONCRETO ARMADO DE  8/300/120/240</v>
      </c>
      <c r="L2854" s="139">
        <f t="shared" si="327"/>
        <v>0.14000000000000001</v>
      </c>
    </row>
    <row r="2855" spans="1:12" x14ac:dyDescent="0.25">
      <c r="A2855" s="193">
        <f>+'Información ELECTRO PUNO'!A2835</f>
        <v>2834</v>
      </c>
      <c r="B2855" s="26" t="str">
        <f t="shared" si="325"/>
        <v>SICODI</v>
      </c>
      <c r="C2855" s="9" t="str">
        <f t="shared" si="321"/>
        <v>Puno</v>
      </c>
      <c r="D2855" s="9" t="str">
        <f t="shared" si="322"/>
        <v>No Reporta</v>
      </c>
      <c r="E2855" s="9" t="str">
        <f t="shared" si="323"/>
        <v>No Reporta</v>
      </c>
      <c r="F2855" s="194" t="str">
        <f>+'Información ELECTRO PUNO'!E2835</f>
        <v>BT</v>
      </c>
      <c r="G2855" s="194">
        <f>+'Información ELECTRO PUNO'!G2835</f>
        <v>8</v>
      </c>
      <c r="H2855" s="9" t="str">
        <f t="shared" si="324"/>
        <v>Poste</v>
      </c>
      <c r="I2855" s="194" t="str">
        <f>+'Información ELECTRO PUNO'!F2835</f>
        <v>Concreto Armado</v>
      </c>
      <c r="J2855" s="194" t="str">
        <f>+'Información ELECTRO PUNO'!B2835</f>
        <v>PPC06</v>
      </c>
      <c r="K2855" s="9" t="str">
        <f t="shared" si="326"/>
        <v>POSTE DE CONCRETO ARMADO DE  8/300/120/240</v>
      </c>
      <c r="L2855" s="139">
        <f t="shared" si="327"/>
        <v>0.14000000000000001</v>
      </c>
    </row>
    <row r="2856" spans="1:12" x14ac:dyDescent="0.25">
      <c r="A2856" s="193">
        <f>+'Información ELECTRO PUNO'!A2836</f>
        <v>2835</v>
      </c>
      <c r="B2856" s="26" t="str">
        <f t="shared" si="325"/>
        <v>SICODI</v>
      </c>
      <c r="C2856" s="9" t="str">
        <f t="shared" si="321"/>
        <v>Puno</v>
      </c>
      <c r="D2856" s="9" t="str">
        <f t="shared" si="322"/>
        <v>No Reporta</v>
      </c>
      <c r="E2856" s="9" t="str">
        <f t="shared" si="323"/>
        <v>No Reporta</v>
      </c>
      <c r="F2856" s="194" t="str">
        <f>+'Información ELECTRO PUNO'!E2836</f>
        <v>BT</v>
      </c>
      <c r="G2856" s="194">
        <f>+'Información ELECTRO PUNO'!G2836</f>
        <v>8</v>
      </c>
      <c r="H2856" s="9" t="str">
        <f t="shared" si="324"/>
        <v>Poste</v>
      </c>
      <c r="I2856" s="194" t="str">
        <f>+'Información ELECTRO PUNO'!F2836</f>
        <v>Concreto Armado</v>
      </c>
      <c r="J2856" s="194" t="str">
        <f>+'Información ELECTRO PUNO'!B2836</f>
        <v>PPC06</v>
      </c>
      <c r="K2856" s="9" t="str">
        <f t="shared" si="326"/>
        <v>POSTE DE CONCRETO ARMADO DE  8/300/120/240</v>
      </c>
      <c r="L2856" s="139">
        <f t="shared" si="327"/>
        <v>0.14000000000000001</v>
      </c>
    </row>
    <row r="2857" spans="1:12" x14ac:dyDescent="0.25">
      <c r="A2857" s="193">
        <f>+'Información ELECTRO PUNO'!A2837</f>
        <v>2836</v>
      </c>
      <c r="B2857" s="26" t="str">
        <f t="shared" si="325"/>
        <v>SICODI</v>
      </c>
      <c r="C2857" s="9" t="str">
        <f t="shared" si="321"/>
        <v>Puno</v>
      </c>
      <c r="D2857" s="9" t="str">
        <f t="shared" si="322"/>
        <v>No Reporta</v>
      </c>
      <c r="E2857" s="9" t="str">
        <f t="shared" si="323"/>
        <v>No Reporta</v>
      </c>
      <c r="F2857" s="194" t="str">
        <f>+'Información ELECTRO PUNO'!E2837</f>
        <v>BT</v>
      </c>
      <c r="G2857" s="194">
        <f>+'Información ELECTRO PUNO'!G2837</f>
        <v>8</v>
      </c>
      <c r="H2857" s="9" t="str">
        <f t="shared" si="324"/>
        <v>Poste</v>
      </c>
      <c r="I2857" s="194" t="str">
        <f>+'Información ELECTRO PUNO'!F2837</f>
        <v>Concreto Armado</v>
      </c>
      <c r="J2857" s="194" t="str">
        <f>+'Información ELECTRO PUNO'!B2837</f>
        <v>PPC06</v>
      </c>
      <c r="K2857" s="9" t="str">
        <f t="shared" si="326"/>
        <v>POSTE DE CONCRETO ARMADO DE  8/300/120/240</v>
      </c>
      <c r="L2857" s="139">
        <f t="shared" si="327"/>
        <v>0.14000000000000001</v>
      </c>
    </row>
    <row r="2858" spans="1:12" x14ac:dyDescent="0.25">
      <c r="A2858" s="193">
        <f>+'Información ELECTRO PUNO'!A2838</f>
        <v>2837</v>
      </c>
      <c r="B2858" s="26" t="str">
        <f t="shared" si="325"/>
        <v>SICODI</v>
      </c>
      <c r="C2858" s="9" t="str">
        <f t="shared" si="321"/>
        <v>Puno</v>
      </c>
      <c r="D2858" s="9" t="str">
        <f t="shared" si="322"/>
        <v>No Reporta</v>
      </c>
      <c r="E2858" s="9" t="str">
        <f t="shared" si="323"/>
        <v>No Reporta</v>
      </c>
      <c r="F2858" s="194" t="str">
        <f>+'Información ELECTRO PUNO'!E2838</f>
        <v>BT</v>
      </c>
      <c r="G2858" s="194">
        <f>+'Información ELECTRO PUNO'!G2838</f>
        <v>8</v>
      </c>
      <c r="H2858" s="9" t="str">
        <f t="shared" si="324"/>
        <v>Poste</v>
      </c>
      <c r="I2858" s="194" t="str">
        <f>+'Información ELECTRO PUNO'!F2838</f>
        <v>Concreto Armado</v>
      </c>
      <c r="J2858" s="194" t="str">
        <f>+'Información ELECTRO PUNO'!B2838</f>
        <v>PPC06</v>
      </c>
      <c r="K2858" s="9" t="str">
        <f t="shared" si="326"/>
        <v>POSTE DE CONCRETO ARMADO DE  8/300/120/240</v>
      </c>
      <c r="L2858" s="139">
        <f t="shared" si="327"/>
        <v>0.14000000000000001</v>
      </c>
    </row>
    <row r="2859" spans="1:12" x14ac:dyDescent="0.25">
      <c r="A2859" s="193">
        <f>+'Información ELECTRO PUNO'!A2839</f>
        <v>2838</v>
      </c>
      <c r="B2859" s="26" t="str">
        <f t="shared" si="325"/>
        <v>SICODI</v>
      </c>
      <c r="C2859" s="9" t="str">
        <f t="shared" si="321"/>
        <v>Puno</v>
      </c>
      <c r="D2859" s="9" t="str">
        <f t="shared" si="322"/>
        <v>No Reporta</v>
      </c>
      <c r="E2859" s="9" t="str">
        <f t="shared" si="323"/>
        <v>No Reporta</v>
      </c>
      <c r="F2859" s="194" t="str">
        <f>+'Información ELECTRO PUNO'!E2839</f>
        <v>BT</v>
      </c>
      <c r="G2859" s="194">
        <f>+'Información ELECTRO PUNO'!G2839</f>
        <v>8</v>
      </c>
      <c r="H2859" s="9" t="str">
        <f t="shared" si="324"/>
        <v>Poste</v>
      </c>
      <c r="I2859" s="194" t="str">
        <f>+'Información ELECTRO PUNO'!F2839</f>
        <v>Concreto Armado</v>
      </c>
      <c r="J2859" s="194" t="str">
        <f>+'Información ELECTRO PUNO'!B2839</f>
        <v>PPC06</v>
      </c>
      <c r="K2859" s="9" t="str">
        <f t="shared" si="326"/>
        <v>POSTE DE CONCRETO ARMADO DE  8/300/120/240</v>
      </c>
      <c r="L2859" s="139">
        <f t="shared" si="327"/>
        <v>0.14000000000000001</v>
      </c>
    </row>
    <row r="2860" spans="1:12" x14ac:dyDescent="0.25">
      <c r="A2860" s="193">
        <f>+'Información ELECTRO PUNO'!A2840</f>
        <v>2839</v>
      </c>
      <c r="B2860" s="26" t="str">
        <f t="shared" si="325"/>
        <v>SICODI</v>
      </c>
      <c r="C2860" s="9" t="str">
        <f t="shared" si="321"/>
        <v>Puno</v>
      </c>
      <c r="D2860" s="9" t="str">
        <f t="shared" si="322"/>
        <v>No Reporta</v>
      </c>
      <c r="E2860" s="9" t="str">
        <f t="shared" si="323"/>
        <v>No Reporta</v>
      </c>
      <c r="F2860" s="194" t="str">
        <f>+'Información ELECTRO PUNO'!E2840</f>
        <v>BT</v>
      </c>
      <c r="G2860" s="194">
        <f>+'Información ELECTRO PUNO'!G2840</f>
        <v>8</v>
      </c>
      <c r="H2860" s="9" t="str">
        <f t="shared" si="324"/>
        <v>Poste</v>
      </c>
      <c r="I2860" s="194" t="str">
        <f>+'Información ELECTRO PUNO'!F2840</f>
        <v>Concreto Armado</v>
      </c>
      <c r="J2860" s="194" t="str">
        <f>+'Información ELECTRO PUNO'!B2840</f>
        <v>PPC06</v>
      </c>
      <c r="K2860" s="9" t="str">
        <f t="shared" si="326"/>
        <v>POSTE DE CONCRETO ARMADO DE  8/300/120/240</v>
      </c>
      <c r="L2860" s="139">
        <f t="shared" si="327"/>
        <v>0.14000000000000001</v>
      </c>
    </row>
    <row r="2861" spans="1:12" x14ac:dyDescent="0.25">
      <c r="A2861" s="193">
        <f>+'Información ELECTRO PUNO'!A2841</f>
        <v>2840</v>
      </c>
      <c r="B2861" s="26" t="str">
        <f t="shared" si="325"/>
        <v>SICODI</v>
      </c>
      <c r="C2861" s="9" t="str">
        <f t="shared" si="321"/>
        <v>Puno</v>
      </c>
      <c r="D2861" s="9" t="str">
        <f t="shared" si="322"/>
        <v>No Reporta</v>
      </c>
      <c r="E2861" s="9" t="str">
        <f t="shared" si="323"/>
        <v>No Reporta</v>
      </c>
      <c r="F2861" s="194" t="str">
        <f>+'Información ELECTRO PUNO'!E2841</f>
        <v>BT</v>
      </c>
      <c r="G2861" s="194">
        <f>+'Información ELECTRO PUNO'!G2841</f>
        <v>8</v>
      </c>
      <c r="H2861" s="9" t="str">
        <f t="shared" si="324"/>
        <v>Poste</v>
      </c>
      <c r="I2861" s="194" t="str">
        <f>+'Información ELECTRO PUNO'!F2841</f>
        <v>Concreto Armado</v>
      </c>
      <c r="J2861" s="194" t="str">
        <f>+'Información ELECTRO PUNO'!B2841</f>
        <v>PPC06</v>
      </c>
      <c r="K2861" s="9" t="str">
        <f t="shared" si="326"/>
        <v>POSTE DE CONCRETO ARMADO DE  8/300/120/240</v>
      </c>
      <c r="L2861" s="139">
        <f t="shared" si="327"/>
        <v>0.14000000000000001</v>
      </c>
    </row>
    <row r="2862" spans="1:12" x14ac:dyDescent="0.25">
      <c r="A2862" s="193">
        <f>+'Información ELECTRO PUNO'!A2842</f>
        <v>2841</v>
      </c>
      <c r="B2862" s="26" t="str">
        <f t="shared" si="325"/>
        <v>SICODI</v>
      </c>
      <c r="C2862" s="9" t="str">
        <f t="shared" si="321"/>
        <v>Puno</v>
      </c>
      <c r="D2862" s="9" t="str">
        <f t="shared" si="322"/>
        <v>No Reporta</v>
      </c>
      <c r="E2862" s="9" t="str">
        <f t="shared" si="323"/>
        <v>No Reporta</v>
      </c>
      <c r="F2862" s="194" t="str">
        <f>+'Información ELECTRO PUNO'!E2842</f>
        <v>BT</v>
      </c>
      <c r="G2862" s="194">
        <f>+'Información ELECTRO PUNO'!G2842</f>
        <v>8</v>
      </c>
      <c r="H2862" s="9" t="str">
        <f t="shared" si="324"/>
        <v>Poste</v>
      </c>
      <c r="I2862" s="194" t="str">
        <f>+'Información ELECTRO PUNO'!F2842</f>
        <v>Concreto Armado</v>
      </c>
      <c r="J2862" s="194" t="str">
        <f>+'Información ELECTRO PUNO'!B2842</f>
        <v>PPC06</v>
      </c>
      <c r="K2862" s="9" t="str">
        <f t="shared" si="326"/>
        <v>POSTE DE CONCRETO ARMADO DE  8/300/120/240</v>
      </c>
      <c r="L2862" s="139">
        <f t="shared" si="327"/>
        <v>0.14000000000000001</v>
      </c>
    </row>
    <row r="2863" spans="1:12" x14ac:dyDescent="0.25">
      <c r="A2863" s="193">
        <f>+'Información ELECTRO PUNO'!A2843</f>
        <v>2842</v>
      </c>
      <c r="B2863" s="26" t="str">
        <f t="shared" si="325"/>
        <v>SICODI</v>
      </c>
      <c r="C2863" s="9" t="str">
        <f t="shared" si="321"/>
        <v>Puno</v>
      </c>
      <c r="D2863" s="9" t="str">
        <f t="shared" si="322"/>
        <v>No Reporta</v>
      </c>
      <c r="E2863" s="9" t="str">
        <f t="shared" si="323"/>
        <v>No Reporta</v>
      </c>
      <c r="F2863" s="194" t="str">
        <f>+'Información ELECTRO PUNO'!E2843</f>
        <v>BT</v>
      </c>
      <c r="G2863" s="194">
        <f>+'Información ELECTRO PUNO'!G2843</f>
        <v>8</v>
      </c>
      <c r="H2863" s="9" t="str">
        <f t="shared" si="324"/>
        <v>Poste</v>
      </c>
      <c r="I2863" s="194" t="str">
        <f>+'Información ELECTRO PUNO'!F2843</f>
        <v>Concreto Armado</v>
      </c>
      <c r="J2863" s="194" t="str">
        <f>+'Información ELECTRO PUNO'!B2843</f>
        <v>PPC06</v>
      </c>
      <c r="K2863" s="9" t="str">
        <f t="shared" si="326"/>
        <v>POSTE DE CONCRETO ARMADO DE  8/300/120/240</v>
      </c>
      <c r="L2863" s="139">
        <f t="shared" si="327"/>
        <v>0.14000000000000001</v>
      </c>
    </row>
    <row r="2864" spans="1:12" x14ac:dyDescent="0.25">
      <c r="A2864" s="193">
        <f>+'Información ELECTRO PUNO'!A2844</f>
        <v>2843</v>
      </c>
      <c r="B2864" s="26" t="str">
        <f t="shared" si="325"/>
        <v>SICODI</v>
      </c>
      <c r="C2864" s="9" t="str">
        <f t="shared" si="321"/>
        <v>Puno</v>
      </c>
      <c r="D2864" s="9" t="str">
        <f t="shared" si="322"/>
        <v>No Reporta</v>
      </c>
      <c r="E2864" s="9" t="str">
        <f t="shared" si="323"/>
        <v>No Reporta</v>
      </c>
      <c r="F2864" s="194" t="str">
        <f>+'Información ELECTRO PUNO'!E2844</f>
        <v>BT</v>
      </c>
      <c r="G2864" s="194">
        <f>+'Información ELECTRO PUNO'!G2844</f>
        <v>8</v>
      </c>
      <c r="H2864" s="9" t="str">
        <f t="shared" si="324"/>
        <v>Poste</v>
      </c>
      <c r="I2864" s="194" t="str">
        <f>+'Información ELECTRO PUNO'!F2844</f>
        <v>Concreto Armado</v>
      </c>
      <c r="J2864" s="194" t="str">
        <f>+'Información ELECTRO PUNO'!B2844</f>
        <v>PPC06</v>
      </c>
      <c r="K2864" s="9" t="str">
        <f t="shared" si="326"/>
        <v>POSTE DE CONCRETO ARMADO DE  8/300/120/240</v>
      </c>
      <c r="L2864" s="139">
        <f t="shared" si="327"/>
        <v>0.14000000000000001</v>
      </c>
    </row>
    <row r="2865" spans="1:12" x14ac:dyDescent="0.25">
      <c r="A2865" s="193">
        <f>+'Información ELECTRO PUNO'!A2845</f>
        <v>2844</v>
      </c>
      <c r="B2865" s="26" t="str">
        <f t="shared" si="325"/>
        <v>SICODI</v>
      </c>
      <c r="C2865" s="9" t="str">
        <f t="shared" si="321"/>
        <v>Puno</v>
      </c>
      <c r="D2865" s="9" t="str">
        <f t="shared" si="322"/>
        <v>No Reporta</v>
      </c>
      <c r="E2865" s="9" t="str">
        <f t="shared" si="323"/>
        <v>No Reporta</v>
      </c>
      <c r="F2865" s="194" t="str">
        <f>+'Información ELECTRO PUNO'!E2845</f>
        <v>BT</v>
      </c>
      <c r="G2865" s="194">
        <f>+'Información ELECTRO PUNO'!G2845</f>
        <v>8</v>
      </c>
      <c r="H2865" s="9" t="str">
        <f t="shared" si="324"/>
        <v>Poste</v>
      </c>
      <c r="I2865" s="194" t="str">
        <f>+'Información ELECTRO PUNO'!F2845</f>
        <v>Concreto Armado</v>
      </c>
      <c r="J2865" s="194" t="str">
        <f>+'Información ELECTRO PUNO'!B2845</f>
        <v>PPC06</v>
      </c>
      <c r="K2865" s="9" t="str">
        <f t="shared" si="326"/>
        <v>POSTE DE CONCRETO ARMADO DE  8/300/120/240</v>
      </c>
      <c r="L2865" s="139">
        <f t="shared" si="327"/>
        <v>0.14000000000000001</v>
      </c>
    </row>
    <row r="2866" spans="1:12" x14ac:dyDescent="0.25">
      <c r="A2866" s="193">
        <f>+'Información ELECTRO PUNO'!A2846</f>
        <v>2845</v>
      </c>
      <c r="B2866" s="26" t="str">
        <f t="shared" si="325"/>
        <v>SICODI</v>
      </c>
      <c r="C2866" s="9" t="str">
        <f t="shared" si="321"/>
        <v>Puno</v>
      </c>
      <c r="D2866" s="9" t="str">
        <f t="shared" si="322"/>
        <v>No Reporta</v>
      </c>
      <c r="E2866" s="9" t="str">
        <f t="shared" si="323"/>
        <v>No Reporta</v>
      </c>
      <c r="F2866" s="194" t="str">
        <f>+'Información ELECTRO PUNO'!E2846</f>
        <v>BT</v>
      </c>
      <c r="G2866" s="194">
        <f>+'Información ELECTRO PUNO'!G2846</f>
        <v>8</v>
      </c>
      <c r="H2866" s="9" t="str">
        <f t="shared" si="324"/>
        <v>Poste</v>
      </c>
      <c r="I2866" s="194" t="str">
        <f>+'Información ELECTRO PUNO'!F2846</f>
        <v>Concreto Armado</v>
      </c>
      <c r="J2866" s="194" t="str">
        <f>+'Información ELECTRO PUNO'!B2846</f>
        <v>PPC06</v>
      </c>
      <c r="K2866" s="9" t="str">
        <f t="shared" si="326"/>
        <v>POSTE DE CONCRETO ARMADO DE  8/300/120/240</v>
      </c>
      <c r="L2866" s="139">
        <f t="shared" si="327"/>
        <v>0.14000000000000001</v>
      </c>
    </row>
    <row r="2867" spans="1:12" x14ac:dyDescent="0.25">
      <c r="A2867" s="193">
        <f>+'Información ELECTRO PUNO'!A2847</f>
        <v>2846</v>
      </c>
      <c r="B2867" s="26" t="str">
        <f t="shared" si="325"/>
        <v>SICODI</v>
      </c>
      <c r="C2867" s="9" t="str">
        <f t="shared" si="321"/>
        <v>Puno</v>
      </c>
      <c r="D2867" s="9" t="str">
        <f t="shared" si="322"/>
        <v>No Reporta</v>
      </c>
      <c r="E2867" s="9" t="str">
        <f t="shared" si="323"/>
        <v>No Reporta</v>
      </c>
      <c r="F2867" s="194" t="str">
        <f>+'Información ELECTRO PUNO'!E2847</f>
        <v>BT</v>
      </c>
      <c r="G2867" s="194">
        <f>+'Información ELECTRO PUNO'!G2847</f>
        <v>8</v>
      </c>
      <c r="H2867" s="9" t="str">
        <f t="shared" si="324"/>
        <v>Poste</v>
      </c>
      <c r="I2867" s="194" t="str">
        <f>+'Información ELECTRO PUNO'!F2847</f>
        <v>Concreto Armado</v>
      </c>
      <c r="J2867" s="194" t="str">
        <f>+'Información ELECTRO PUNO'!B2847</f>
        <v>PPC06</v>
      </c>
      <c r="K2867" s="9" t="str">
        <f t="shared" si="326"/>
        <v>POSTE DE CONCRETO ARMADO DE  8/300/120/240</v>
      </c>
      <c r="L2867" s="139">
        <f t="shared" si="327"/>
        <v>0.14000000000000001</v>
      </c>
    </row>
    <row r="2868" spans="1:12" x14ac:dyDescent="0.25">
      <c r="A2868" s="193">
        <f>+'Información ELECTRO PUNO'!A2848</f>
        <v>2847</v>
      </c>
      <c r="B2868" s="26" t="str">
        <f t="shared" si="325"/>
        <v>SICODI</v>
      </c>
      <c r="C2868" s="9" t="str">
        <f t="shared" si="321"/>
        <v>Puno</v>
      </c>
      <c r="D2868" s="9" t="str">
        <f t="shared" si="322"/>
        <v>No Reporta</v>
      </c>
      <c r="E2868" s="9" t="str">
        <f t="shared" si="323"/>
        <v>No Reporta</v>
      </c>
      <c r="F2868" s="194" t="str">
        <f>+'Información ELECTRO PUNO'!E2848</f>
        <v>MT</v>
      </c>
      <c r="G2868" s="194">
        <f>+'Información ELECTRO PUNO'!G2848</f>
        <v>13</v>
      </c>
      <c r="H2868" s="9" t="str">
        <f t="shared" si="324"/>
        <v>Poste</v>
      </c>
      <c r="I2868" s="194" t="str">
        <f>+'Información ELECTRO PUNO'!F2848</f>
        <v>Concreto Armado C</v>
      </c>
      <c r="J2868" s="194" t="str">
        <f>+'Información ELECTRO PUNO'!B2848</f>
        <v>PPC20</v>
      </c>
      <c r="K2868" s="9" t="str">
        <f t="shared" si="326"/>
        <v>POSTE DE CONCRETO ARMADO DE 13/400/150/345</v>
      </c>
      <c r="L2868" s="139">
        <f t="shared" si="327"/>
        <v>0.54</v>
      </c>
    </row>
    <row r="2869" spans="1:12" x14ac:dyDescent="0.25">
      <c r="A2869" s="193">
        <f>+'Información ELECTRO PUNO'!A2849</f>
        <v>2848</v>
      </c>
      <c r="B2869" s="26" t="str">
        <f t="shared" si="325"/>
        <v>SICODI</v>
      </c>
      <c r="C2869" s="9" t="str">
        <f t="shared" si="321"/>
        <v>Puno</v>
      </c>
      <c r="D2869" s="9" t="str">
        <f t="shared" si="322"/>
        <v>No Reporta</v>
      </c>
      <c r="E2869" s="9" t="str">
        <f t="shared" si="323"/>
        <v>No Reporta</v>
      </c>
      <c r="F2869" s="194" t="str">
        <f>+'Información ELECTRO PUNO'!E2849</f>
        <v>MT</v>
      </c>
      <c r="G2869" s="194">
        <f>+'Información ELECTRO PUNO'!G2849</f>
        <v>13</v>
      </c>
      <c r="H2869" s="9" t="str">
        <f t="shared" si="324"/>
        <v>Poste</v>
      </c>
      <c r="I2869" s="194" t="str">
        <f>+'Información ELECTRO PUNO'!F2849</f>
        <v>Concreto Armado C</v>
      </c>
      <c r="J2869" s="194" t="str">
        <f>+'Información ELECTRO PUNO'!B2849</f>
        <v>PPC20</v>
      </c>
      <c r="K2869" s="9" t="str">
        <f t="shared" si="326"/>
        <v>POSTE DE CONCRETO ARMADO DE 13/400/150/345</v>
      </c>
      <c r="L2869" s="139">
        <f t="shared" si="327"/>
        <v>0.54</v>
      </c>
    </row>
    <row r="2870" spans="1:12" x14ac:dyDescent="0.25">
      <c r="A2870" s="193">
        <f>+'Información ELECTRO PUNO'!A2850</f>
        <v>2849</v>
      </c>
      <c r="B2870" s="26" t="str">
        <f t="shared" si="325"/>
        <v>SICODI</v>
      </c>
      <c r="C2870" s="9" t="str">
        <f t="shared" si="321"/>
        <v>Puno</v>
      </c>
      <c r="D2870" s="9" t="str">
        <f t="shared" si="322"/>
        <v>No Reporta</v>
      </c>
      <c r="E2870" s="9" t="str">
        <f t="shared" si="323"/>
        <v>No Reporta</v>
      </c>
      <c r="F2870" s="194" t="str">
        <f>+'Información ELECTRO PUNO'!E2850</f>
        <v>MT</v>
      </c>
      <c r="G2870" s="194">
        <f>+'Información ELECTRO PUNO'!G2850</f>
        <v>13</v>
      </c>
      <c r="H2870" s="9" t="str">
        <f t="shared" si="324"/>
        <v>Poste</v>
      </c>
      <c r="I2870" s="194" t="str">
        <f>+'Información ELECTRO PUNO'!F2850</f>
        <v>Concreto Armado C</v>
      </c>
      <c r="J2870" s="194" t="str">
        <f>+'Información ELECTRO PUNO'!B2850</f>
        <v>PPC20</v>
      </c>
      <c r="K2870" s="9" t="str">
        <f t="shared" si="326"/>
        <v>POSTE DE CONCRETO ARMADO DE 13/400/150/345</v>
      </c>
      <c r="L2870" s="139">
        <f t="shared" si="327"/>
        <v>0.54</v>
      </c>
    </row>
    <row r="2871" spans="1:12" x14ac:dyDescent="0.25">
      <c r="A2871" s="193">
        <f>+'Información ELECTRO PUNO'!A2851</f>
        <v>2850</v>
      </c>
      <c r="B2871" s="26" t="str">
        <f t="shared" si="325"/>
        <v>SICODI</v>
      </c>
      <c r="C2871" s="9" t="str">
        <f t="shared" si="321"/>
        <v>Puno</v>
      </c>
      <c r="D2871" s="9" t="str">
        <f t="shared" si="322"/>
        <v>No Reporta</v>
      </c>
      <c r="E2871" s="9" t="str">
        <f t="shared" si="323"/>
        <v>No Reporta</v>
      </c>
      <c r="F2871" s="194" t="str">
        <f>+'Información ELECTRO PUNO'!E2851</f>
        <v>MT</v>
      </c>
      <c r="G2871" s="194">
        <f>+'Información ELECTRO PUNO'!G2851</f>
        <v>13</v>
      </c>
      <c r="H2871" s="9" t="str">
        <f t="shared" si="324"/>
        <v>Poste</v>
      </c>
      <c r="I2871" s="194" t="str">
        <f>+'Información ELECTRO PUNO'!F2851</f>
        <v>Concreto Armado C</v>
      </c>
      <c r="J2871" s="194" t="str">
        <f>+'Información ELECTRO PUNO'!B2851</f>
        <v>PPC20</v>
      </c>
      <c r="K2871" s="9" t="str">
        <f t="shared" si="326"/>
        <v>POSTE DE CONCRETO ARMADO DE 13/400/150/345</v>
      </c>
      <c r="L2871" s="139">
        <f t="shared" si="327"/>
        <v>0.54</v>
      </c>
    </row>
    <row r="2872" spans="1:12" x14ac:dyDescent="0.25">
      <c r="A2872" s="193">
        <f>+'Información ELECTRO PUNO'!A2852</f>
        <v>2851</v>
      </c>
      <c r="B2872" s="26" t="str">
        <f t="shared" si="325"/>
        <v>SICODI</v>
      </c>
      <c r="C2872" s="9" t="str">
        <f t="shared" si="321"/>
        <v>Puno</v>
      </c>
      <c r="D2872" s="9" t="str">
        <f t="shared" si="322"/>
        <v>No Reporta</v>
      </c>
      <c r="E2872" s="9" t="str">
        <f t="shared" si="323"/>
        <v>No Reporta</v>
      </c>
      <c r="F2872" s="194" t="str">
        <f>+'Información ELECTRO PUNO'!E2852</f>
        <v>MT</v>
      </c>
      <c r="G2872" s="194">
        <f>+'Información ELECTRO PUNO'!G2852</f>
        <v>13</v>
      </c>
      <c r="H2872" s="9" t="str">
        <f t="shared" si="324"/>
        <v>Poste</v>
      </c>
      <c r="I2872" s="194" t="str">
        <f>+'Información ELECTRO PUNO'!F2852</f>
        <v>Concreto Armado C</v>
      </c>
      <c r="J2872" s="194" t="str">
        <f>+'Información ELECTRO PUNO'!B2852</f>
        <v>PPC20</v>
      </c>
      <c r="K2872" s="9" t="str">
        <f t="shared" si="326"/>
        <v>POSTE DE CONCRETO ARMADO DE 13/400/150/345</v>
      </c>
      <c r="L2872" s="139">
        <f t="shared" si="327"/>
        <v>0.54</v>
      </c>
    </row>
    <row r="2873" spans="1:12" x14ac:dyDescent="0.25">
      <c r="A2873" s="193">
        <f>+'Información ELECTRO PUNO'!A2853</f>
        <v>2852</v>
      </c>
      <c r="B2873" s="26" t="str">
        <f t="shared" si="325"/>
        <v>SICODI</v>
      </c>
      <c r="C2873" s="9" t="str">
        <f t="shared" si="321"/>
        <v>Puno</v>
      </c>
      <c r="D2873" s="9" t="str">
        <f t="shared" si="322"/>
        <v>No Reporta</v>
      </c>
      <c r="E2873" s="9" t="str">
        <f t="shared" si="323"/>
        <v>No Reporta</v>
      </c>
      <c r="F2873" s="194" t="str">
        <f>+'Información ELECTRO PUNO'!E2853</f>
        <v>MT</v>
      </c>
      <c r="G2873" s="194">
        <f>+'Información ELECTRO PUNO'!G2853</f>
        <v>13</v>
      </c>
      <c r="H2873" s="9" t="str">
        <f t="shared" si="324"/>
        <v>Poste</v>
      </c>
      <c r="I2873" s="194" t="str">
        <f>+'Información ELECTRO PUNO'!F2853</f>
        <v>Concreto Armado C</v>
      </c>
      <c r="J2873" s="194" t="str">
        <f>+'Información ELECTRO PUNO'!B2853</f>
        <v>PPC20</v>
      </c>
      <c r="K2873" s="9" t="str">
        <f t="shared" si="326"/>
        <v>POSTE DE CONCRETO ARMADO DE 13/400/150/345</v>
      </c>
      <c r="L2873" s="139">
        <f t="shared" si="327"/>
        <v>0.54</v>
      </c>
    </row>
    <row r="2874" spans="1:12" x14ac:dyDescent="0.25">
      <c r="A2874" s="193">
        <f>+'Información ELECTRO PUNO'!A2854</f>
        <v>2853</v>
      </c>
      <c r="B2874" s="26" t="str">
        <f t="shared" si="325"/>
        <v>SICODI</v>
      </c>
      <c r="C2874" s="9" t="str">
        <f t="shared" si="321"/>
        <v>Puno</v>
      </c>
      <c r="D2874" s="9" t="str">
        <f t="shared" si="322"/>
        <v>No Reporta</v>
      </c>
      <c r="E2874" s="9" t="str">
        <f t="shared" si="323"/>
        <v>No Reporta</v>
      </c>
      <c r="F2874" s="194" t="str">
        <f>+'Información ELECTRO PUNO'!E2854</f>
        <v>MT</v>
      </c>
      <c r="G2874" s="194">
        <f>+'Información ELECTRO PUNO'!G2854</f>
        <v>13</v>
      </c>
      <c r="H2874" s="9" t="str">
        <f t="shared" si="324"/>
        <v>Poste</v>
      </c>
      <c r="I2874" s="194" t="str">
        <f>+'Información ELECTRO PUNO'!F2854</f>
        <v>Concreto Armado C</v>
      </c>
      <c r="J2874" s="194" t="str">
        <f>+'Información ELECTRO PUNO'!B2854</f>
        <v>PPC20</v>
      </c>
      <c r="K2874" s="9" t="str">
        <f t="shared" si="326"/>
        <v>POSTE DE CONCRETO ARMADO DE 13/400/150/345</v>
      </c>
      <c r="L2874" s="139">
        <f t="shared" si="327"/>
        <v>0.54</v>
      </c>
    </row>
    <row r="2875" spans="1:12" x14ac:dyDescent="0.25">
      <c r="A2875" s="193">
        <f>+'Información ELECTRO PUNO'!A2855</f>
        <v>2854</v>
      </c>
      <c r="B2875" s="26" t="str">
        <f t="shared" si="325"/>
        <v>SICODI</v>
      </c>
      <c r="C2875" s="9" t="str">
        <f t="shared" si="321"/>
        <v>Puno</v>
      </c>
      <c r="D2875" s="9" t="str">
        <f t="shared" si="322"/>
        <v>No Reporta</v>
      </c>
      <c r="E2875" s="9" t="str">
        <f t="shared" si="323"/>
        <v>No Reporta</v>
      </c>
      <c r="F2875" s="194" t="str">
        <f>+'Información ELECTRO PUNO'!E2855</f>
        <v>MT</v>
      </c>
      <c r="G2875" s="194">
        <f>+'Información ELECTRO PUNO'!G2855</f>
        <v>13</v>
      </c>
      <c r="H2875" s="9" t="str">
        <f t="shared" si="324"/>
        <v>Poste</v>
      </c>
      <c r="I2875" s="194" t="str">
        <f>+'Información ELECTRO PUNO'!F2855</f>
        <v>Concreto Armado C</v>
      </c>
      <c r="J2875" s="194" t="str">
        <f>+'Información ELECTRO PUNO'!B2855</f>
        <v>PPC20</v>
      </c>
      <c r="K2875" s="9" t="str">
        <f t="shared" si="326"/>
        <v>POSTE DE CONCRETO ARMADO DE 13/400/150/345</v>
      </c>
      <c r="L2875" s="139">
        <f t="shared" si="327"/>
        <v>0.54</v>
      </c>
    </row>
    <row r="2876" spans="1:12" x14ac:dyDescent="0.25">
      <c r="A2876" s="193">
        <f>+'Información ELECTRO PUNO'!A2856</f>
        <v>2855</v>
      </c>
      <c r="B2876" s="26" t="str">
        <f t="shared" si="325"/>
        <v>SICODI</v>
      </c>
      <c r="C2876" s="9" t="str">
        <f t="shared" si="321"/>
        <v>Puno</v>
      </c>
      <c r="D2876" s="9" t="str">
        <f t="shared" si="322"/>
        <v>No Reporta</v>
      </c>
      <c r="E2876" s="9" t="str">
        <f t="shared" si="323"/>
        <v>No Reporta</v>
      </c>
      <c r="F2876" s="194" t="str">
        <f>+'Información ELECTRO PUNO'!E2856</f>
        <v>MT</v>
      </c>
      <c r="G2876" s="194">
        <f>+'Información ELECTRO PUNO'!G2856</f>
        <v>13</v>
      </c>
      <c r="H2876" s="9" t="str">
        <f t="shared" si="324"/>
        <v>Poste</v>
      </c>
      <c r="I2876" s="194" t="str">
        <f>+'Información ELECTRO PUNO'!F2856</f>
        <v>Concreto Armado C</v>
      </c>
      <c r="J2876" s="194" t="str">
        <f>+'Información ELECTRO PUNO'!B2856</f>
        <v>PPC20</v>
      </c>
      <c r="K2876" s="9" t="str">
        <f t="shared" si="326"/>
        <v>POSTE DE CONCRETO ARMADO DE 13/400/150/345</v>
      </c>
      <c r="L2876" s="139">
        <f t="shared" si="327"/>
        <v>0.54</v>
      </c>
    </row>
    <row r="2877" spans="1:12" x14ac:dyDescent="0.25">
      <c r="A2877" s="193">
        <f>+'Información ELECTRO PUNO'!A2857</f>
        <v>2856</v>
      </c>
      <c r="B2877" s="26" t="str">
        <f t="shared" si="325"/>
        <v>SICODI</v>
      </c>
      <c r="C2877" s="9" t="str">
        <f t="shared" si="321"/>
        <v>Puno</v>
      </c>
      <c r="D2877" s="9" t="str">
        <f t="shared" si="322"/>
        <v>No Reporta</v>
      </c>
      <c r="E2877" s="9" t="str">
        <f t="shared" si="323"/>
        <v>No Reporta</v>
      </c>
      <c r="F2877" s="194" t="str">
        <f>+'Información ELECTRO PUNO'!E2857</f>
        <v>MT</v>
      </c>
      <c r="G2877" s="194">
        <f>+'Información ELECTRO PUNO'!G2857</f>
        <v>13</v>
      </c>
      <c r="H2877" s="9" t="str">
        <f t="shared" si="324"/>
        <v>Poste</v>
      </c>
      <c r="I2877" s="194" t="str">
        <f>+'Información ELECTRO PUNO'!F2857</f>
        <v>Concreto Armado C</v>
      </c>
      <c r="J2877" s="194" t="str">
        <f>+'Información ELECTRO PUNO'!B2857</f>
        <v>PPC20</v>
      </c>
      <c r="K2877" s="9" t="str">
        <f t="shared" si="326"/>
        <v>POSTE DE CONCRETO ARMADO DE 13/400/150/345</v>
      </c>
      <c r="L2877" s="139">
        <f t="shared" si="327"/>
        <v>0.54</v>
      </c>
    </row>
    <row r="2878" spans="1:12" x14ac:dyDescent="0.25">
      <c r="A2878" s="193">
        <f>+'Información ELECTRO PUNO'!A2858</f>
        <v>2857</v>
      </c>
      <c r="B2878" s="26" t="str">
        <f t="shared" si="325"/>
        <v>SICODI</v>
      </c>
      <c r="C2878" s="9" t="str">
        <f t="shared" si="321"/>
        <v>Puno</v>
      </c>
      <c r="D2878" s="9" t="str">
        <f t="shared" si="322"/>
        <v>No Reporta</v>
      </c>
      <c r="E2878" s="9" t="str">
        <f t="shared" si="323"/>
        <v>No Reporta</v>
      </c>
      <c r="F2878" s="194" t="str">
        <f>+'Información ELECTRO PUNO'!E2858</f>
        <v>MT</v>
      </c>
      <c r="G2878" s="194">
        <f>+'Información ELECTRO PUNO'!G2858</f>
        <v>13</v>
      </c>
      <c r="H2878" s="9" t="str">
        <f t="shared" si="324"/>
        <v>Poste</v>
      </c>
      <c r="I2878" s="194" t="str">
        <f>+'Información ELECTRO PUNO'!F2858</f>
        <v>Concreto Armado C</v>
      </c>
      <c r="J2878" s="194" t="str">
        <f>+'Información ELECTRO PUNO'!B2858</f>
        <v>PPC20</v>
      </c>
      <c r="K2878" s="9" t="str">
        <f t="shared" si="326"/>
        <v>POSTE DE CONCRETO ARMADO DE 13/400/150/345</v>
      </c>
      <c r="L2878" s="139">
        <f t="shared" si="327"/>
        <v>0.54</v>
      </c>
    </row>
    <row r="2879" spans="1:12" x14ac:dyDescent="0.25">
      <c r="A2879" s="193">
        <f>+'Información ELECTRO PUNO'!A2859</f>
        <v>2858</v>
      </c>
      <c r="B2879" s="26" t="str">
        <f t="shared" si="325"/>
        <v>SICODI</v>
      </c>
      <c r="C2879" s="9" t="str">
        <f t="shared" si="321"/>
        <v>Puno</v>
      </c>
      <c r="D2879" s="9" t="str">
        <f t="shared" si="322"/>
        <v>No Reporta</v>
      </c>
      <c r="E2879" s="9" t="str">
        <f t="shared" si="323"/>
        <v>No Reporta</v>
      </c>
      <c r="F2879" s="194" t="str">
        <f>+'Información ELECTRO PUNO'!E2859</f>
        <v>MT</v>
      </c>
      <c r="G2879" s="194">
        <f>+'Información ELECTRO PUNO'!G2859</f>
        <v>13</v>
      </c>
      <c r="H2879" s="9" t="str">
        <f t="shared" si="324"/>
        <v>Poste</v>
      </c>
      <c r="I2879" s="194" t="str">
        <f>+'Información ELECTRO PUNO'!F2859</f>
        <v>Concreto Armado C</v>
      </c>
      <c r="J2879" s="194" t="str">
        <f>+'Información ELECTRO PUNO'!B2859</f>
        <v>PPC20</v>
      </c>
      <c r="K2879" s="9" t="str">
        <f t="shared" si="326"/>
        <v>POSTE DE CONCRETO ARMADO DE 13/400/150/345</v>
      </c>
      <c r="L2879" s="139">
        <f t="shared" si="327"/>
        <v>0.54</v>
      </c>
    </row>
    <row r="2880" spans="1:12" x14ac:dyDescent="0.25">
      <c r="A2880" s="193">
        <f>+'Información ELECTRO PUNO'!A2860</f>
        <v>2859</v>
      </c>
      <c r="B2880" s="26" t="str">
        <f t="shared" si="325"/>
        <v>SICODI</v>
      </c>
      <c r="C2880" s="9" t="str">
        <f t="shared" si="321"/>
        <v>Puno</v>
      </c>
      <c r="D2880" s="9" t="str">
        <f t="shared" si="322"/>
        <v>No Reporta</v>
      </c>
      <c r="E2880" s="9" t="str">
        <f t="shared" si="323"/>
        <v>No Reporta</v>
      </c>
      <c r="F2880" s="194" t="str">
        <f>+'Información ELECTRO PUNO'!E2860</f>
        <v>MT</v>
      </c>
      <c r="G2880" s="194">
        <f>+'Información ELECTRO PUNO'!G2860</f>
        <v>13</v>
      </c>
      <c r="H2880" s="9" t="str">
        <f t="shared" si="324"/>
        <v>Poste</v>
      </c>
      <c r="I2880" s="194" t="str">
        <f>+'Información ELECTRO PUNO'!F2860</f>
        <v>Concreto Armado C</v>
      </c>
      <c r="J2880" s="194" t="str">
        <f>+'Información ELECTRO PUNO'!B2860</f>
        <v>PPC20</v>
      </c>
      <c r="K2880" s="9" t="str">
        <f t="shared" si="326"/>
        <v>POSTE DE CONCRETO ARMADO DE 13/400/150/345</v>
      </c>
      <c r="L2880" s="139">
        <f t="shared" si="327"/>
        <v>0.54</v>
      </c>
    </row>
    <row r="2881" spans="1:12" x14ac:dyDescent="0.25">
      <c r="A2881" s="193">
        <f>+'Información ELECTRO PUNO'!A2861</f>
        <v>2860</v>
      </c>
      <c r="B2881" s="26" t="str">
        <f t="shared" si="325"/>
        <v>SICODI</v>
      </c>
      <c r="C2881" s="9" t="str">
        <f t="shared" si="321"/>
        <v>Puno</v>
      </c>
      <c r="D2881" s="9" t="str">
        <f t="shared" si="322"/>
        <v>No Reporta</v>
      </c>
      <c r="E2881" s="9" t="str">
        <f t="shared" si="323"/>
        <v>No Reporta</v>
      </c>
      <c r="F2881" s="194" t="str">
        <f>+'Información ELECTRO PUNO'!E2861</f>
        <v>MT</v>
      </c>
      <c r="G2881" s="194">
        <f>+'Información ELECTRO PUNO'!G2861</f>
        <v>13</v>
      </c>
      <c r="H2881" s="9" t="str">
        <f t="shared" si="324"/>
        <v>Poste</v>
      </c>
      <c r="I2881" s="194" t="str">
        <f>+'Información ELECTRO PUNO'!F2861</f>
        <v>Concreto Armado C</v>
      </c>
      <c r="J2881" s="194" t="str">
        <f>+'Información ELECTRO PUNO'!B2861</f>
        <v>PPC20</v>
      </c>
      <c r="K2881" s="9" t="str">
        <f t="shared" si="326"/>
        <v>POSTE DE CONCRETO ARMADO DE 13/400/150/345</v>
      </c>
      <c r="L2881" s="139">
        <f t="shared" si="327"/>
        <v>0.54</v>
      </c>
    </row>
    <row r="2882" spans="1:12" x14ac:dyDescent="0.25">
      <c r="A2882" s="193">
        <f>+'Información ELECTRO PUNO'!A2862</f>
        <v>2861</v>
      </c>
      <c r="B2882" s="26" t="str">
        <f t="shared" si="325"/>
        <v>SICODI</v>
      </c>
      <c r="C2882" s="9" t="str">
        <f t="shared" si="321"/>
        <v>Puno</v>
      </c>
      <c r="D2882" s="9" t="str">
        <f t="shared" si="322"/>
        <v>No Reporta</v>
      </c>
      <c r="E2882" s="9" t="str">
        <f t="shared" si="323"/>
        <v>No Reporta</v>
      </c>
      <c r="F2882" s="194" t="str">
        <f>+'Información ELECTRO PUNO'!E2862</f>
        <v>MT</v>
      </c>
      <c r="G2882" s="194">
        <f>+'Información ELECTRO PUNO'!G2862</f>
        <v>13</v>
      </c>
      <c r="H2882" s="9" t="str">
        <f t="shared" si="324"/>
        <v>Poste</v>
      </c>
      <c r="I2882" s="194" t="str">
        <f>+'Información ELECTRO PUNO'!F2862</f>
        <v>Concreto Armado C</v>
      </c>
      <c r="J2882" s="194" t="str">
        <f>+'Información ELECTRO PUNO'!B2862</f>
        <v>PPC20</v>
      </c>
      <c r="K2882" s="9" t="str">
        <f t="shared" si="326"/>
        <v>POSTE DE CONCRETO ARMADO DE 13/400/150/345</v>
      </c>
      <c r="L2882" s="139">
        <f t="shared" si="327"/>
        <v>0.54</v>
      </c>
    </row>
    <row r="2883" spans="1:12" x14ac:dyDescent="0.25">
      <c r="A2883" s="193">
        <f>+'Información ELECTRO PUNO'!A2863</f>
        <v>2862</v>
      </c>
      <c r="B2883" s="26" t="str">
        <f t="shared" si="325"/>
        <v>SICODI</v>
      </c>
      <c r="C2883" s="9" t="str">
        <f t="shared" si="321"/>
        <v>Puno</v>
      </c>
      <c r="D2883" s="9" t="str">
        <f t="shared" si="322"/>
        <v>No Reporta</v>
      </c>
      <c r="E2883" s="9" t="str">
        <f t="shared" si="323"/>
        <v>No Reporta</v>
      </c>
      <c r="F2883" s="194" t="str">
        <f>+'Información ELECTRO PUNO'!E2863</f>
        <v>MT</v>
      </c>
      <c r="G2883" s="194">
        <f>+'Información ELECTRO PUNO'!G2863</f>
        <v>13</v>
      </c>
      <c r="H2883" s="9" t="str">
        <f t="shared" si="324"/>
        <v>Poste</v>
      </c>
      <c r="I2883" s="194" t="str">
        <f>+'Información ELECTRO PUNO'!F2863</f>
        <v>Concreto Armado C</v>
      </c>
      <c r="J2883" s="194" t="str">
        <f>+'Información ELECTRO PUNO'!B2863</f>
        <v>PPC20</v>
      </c>
      <c r="K2883" s="9" t="str">
        <f t="shared" si="326"/>
        <v>POSTE DE CONCRETO ARMADO DE 13/400/150/345</v>
      </c>
      <c r="L2883" s="139">
        <f t="shared" si="327"/>
        <v>0.54</v>
      </c>
    </row>
    <row r="2884" spans="1:12" x14ac:dyDescent="0.25">
      <c r="A2884" s="193">
        <f>+'Información ELECTRO PUNO'!A2864</f>
        <v>2863</v>
      </c>
      <c r="B2884" s="26" t="str">
        <f t="shared" si="325"/>
        <v>SICODI</v>
      </c>
      <c r="C2884" s="9" t="str">
        <f t="shared" si="321"/>
        <v>Puno</v>
      </c>
      <c r="D2884" s="9" t="str">
        <f t="shared" si="322"/>
        <v>No Reporta</v>
      </c>
      <c r="E2884" s="9" t="str">
        <f t="shared" si="323"/>
        <v>No Reporta</v>
      </c>
      <c r="F2884" s="194" t="str">
        <f>+'Información ELECTRO PUNO'!E2864</f>
        <v>MT</v>
      </c>
      <c r="G2884" s="194">
        <f>+'Información ELECTRO PUNO'!G2864</f>
        <v>13</v>
      </c>
      <c r="H2884" s="9" t="str">
        <f t="shared" si="324"/>
        <v>Poste</v>
      </c>
      <c r="I2884" s="194" t="str">
        <f>+'Información ELECTRO PUNO'!F2864</f>
        <v>Concreto Armado C</v>
      </c>
      <c r="J2884" s="194" t="str">
        <f>+'Información ELECTRO PUNO'!B2864</f>
        <v>PPC20</v>
      </c>
      <c r="K2884" s="9" t="str">
        <f t="shared" si="326"/>
        <v>POSTE DE CONCRETO ARMADO DE 13/400/150/345</v>
      </c>
      <c r="L2884" s="139">
        <f t="shared" si="327"/>
        <v>0.54</v>
      </c>
    </row>
    <row r="2885" spans="1:12" x14ac:dyDescent="0.25">
      <c r="A2885" s="193">
        <f>+'Información ELECTRO PUNO'!A2865</f>
        <v>2864</v>
      </c>
      <c r="B2885" s="26" t="str">
        <f t="shared" si="325"/>
        <v>SICODI</v>
      </c>
      <c r="C2885" s="9" t="str">
        <f t="shared" si="321"/>
        <v>Puno</v>
      </c>
      <c r="D2885" s="9" t="str">
        <f t="shared" si="322"/>
        <v>No Reporta</v>
      </c>
      <c r="E2885" s="9" t="str">
        <f t="shared" si="323"/>
        <v>No Reporta</v>
      </c>
      <c r="F2885" s="194" t="str">
        <f>+'Información ELECTRO PUNO'!E2865</f>
        <v>MT</v>
      </c>
      <c r="G2885" s="194">
        <f>+'Información ELECTRO PUNO'!G2865</f>
        <v>13</v>
      </c>
      <c r="H2885" s="9" t="str">
        <f t="shared" si="324"/>
        <v>Poste</v>
      </c>
      <c r="I2885" s="194" t="str">
        <f>+'Información ELECTRO PUNO'!F2865</f>
        <v>Concreto Armado C</v>
      </c>
      <c r="J2885" s="194" t="str">
        <f>+'Información ELECTRO PUNO'!B2865</f>
        <v>PPC20</v>
      </c>
      <c r="K2885" s="9" t="str">
        <f t="shared" si="326"/>
        <v>POSTE DE CONCRETO ARMADO DE 13/400/150/345</v>
      </c>
      <c r="L2885" s="139">
        <f t="shared" si="327"/>
        <v>0.54</v>
      </c>
    </row>
    <row r="2886" spans="1:12" x14ac:dyDescent="0.25">
      <c r="A2886" s="193">
        <f>+'Información ELECTRO PUNO'!A2866</f>
        <v>2865</v>
      </c>
      <c r="B2886" s="26" t="str">
        <f t="shared" si="325"/>
        <v>SICODI</v>
      </c>
      <c r="C2886" s="9" t="str">
        <f t="shared" si="321"/>
        <v>Puno</v>
      </c>
      <c r="D2886" s="9" t="str">
        <f t="shared" si="322"/>
        <v>No Reporta</v>
      </c>
      <c r="E2886" s="9" t="str">
        <f t="shared" si="323"/>
        <v>No Reporta</v>
      </c>
      <c r="F2886" s="194" t="str">
        <f>+'Información ELECTRO PUNO'!E2866</f>
        <v>MT</v>
      </c>
      <c r="G2886" s="194">
        <f>+'Información ELECTRO PUNO'!G2866</f>
        <v>13</v>
      </c>
      <c r="H2886" s="9" t="str">
        <f t="shared" si="324"/>
        <v>Poste</v>
      </c>
      <c r="I2886" s="194" t="str">
        <f>+'Información ELECTRO PUNO'!F2866</f>
        <v>Concreto Armado C</v>
      </c>
      <c r="J2886" s="194" t="str">
        <f>+'Información ELECTRO PUNO'!B2866</f>
        <v>PPC20</v>
      </c>
      <c r="K2886" s="9" t="str">
        <f t="shared" si="326"/>
        <v>POSTE DE CONCRETO ARMADO DE 13/400/150/345</v>
      </c>
      <c r="L2886" s="139">
        <f t="shared" si="327"/>
        <v>0.54</v>
      </c>
    </row>
    <row r="2887" spans="1:12" x14ac:dyDescent="0.25">
      <c r="A2887" s="193">
        <f>+'Información ELECTRO PUNO'!A2867</f>
        <v>2866</v>
      </c>
      <c r="B2887" s="26" t="str">
        <f t="shared" si="325"/>
        <v>SICODI</v>
      </c>
      <c r="C2887" s="9" t="str">
        <f t="shared" si="321"/>
        <v>Puno</v>
      </c>
      <c r="D2887" s="9" t="str">
        <f t="shared" si="322"/>
        <v>No Reporta</v>
      </c>
      <c r="E2887" s="9" t="str">
        <f t="shared" si="323"/>
        <v>No Reporta</v>
      </c>
      <c r="F2887" s="194" t="str">
        <f>+'Información ELECTRO PUNO'!E2867</f>
        <v>MT</v>
      </c>
      <c r="G2887" s="194">
        <f>+'Información ELECTRO PUNO'!G2867</f>
        <v>13</v>
      </c>
      <c r="H2887" s="9" t="str">
        <f t="shared" si="324"/>
        <v>Poste</v>
      </c>
      <c r="I2887" s="194" t="str">
        <f>+'Información ELECTRO PUNO'!F2867</f>
        <v>Concreto Armado C</v>
      </c>
      <c r="J2887" s="194" t="str">
        <f>+'Información ELECTRO PUNO'!B2867</f>
        <v>PPC20</v>
      </c>
      <c r="K2887" s="9" t="str">
        <f t="shared" si="326"/>
        <v>POSTE DE CONCRETO ARMADO DE 13/400/150/345</v>
      </c>
      <c r="L2887" s="139">
        <f t="shared" si="327"/>
        <v>0.54</v>
      </c>
    </row>
    <row r="2888" spans="1:12" x14ac:dyDescent="0.25">
      <c r="A2888" s="193">
        <f>+'Información ELECTRO PUNO'!A2868</f>
        <v>2867</v>
      </c>
      <c r="B2888" s="26" t="str">
        <f t="shared" si="325"/>
        <v>SICODI</v>
      </c>
      <c r="C2888" s="9" t="str">
        <f t="shared" si="321"/>
        <v>Puno</v>
      </c>
      <c r="D2888" s="9" t="str">
        <f t="shared" si="322"/>
        <v>No Reporta</v>
      </c>
      <c r="E2888" s="9" t="str">
        <f t="shared" si="323"/>
        <v>No Reporta</v>
      </c>
      <c r="F2888" s="194" t="str">
        <f>+'Información ELECTRO PUNO'!E2868</f>
        <v>MT</v>
      </c>
      <c r="G2888" s="194">
        <f>+'Información ELECTRO PUNO'!G2868</f>
        <v>13</v>
      </c>
      <c r="H2888" s="9" t="str">
        <f t="shared" si="324"/>
        <v>Poste</v>
      </c>
      <c r="I2888" s="194" t="str">
        <f>+'Información ELECTRO PUNO'!F2868</f>
        <v>Concreto Armado C</v>
      </c>
      <c r="J2888" s="194" t="str">
        <f>+'Información ELECTRO PUNO'!B2868</f>
        <v>PPC20</v>
      </c>
      <c r="K2888" s="9" t="str">
        <f t="shared" si="326"/>
        <v>POSTE DE CONCRETO ARMADO DE 13/400/150/345</v>
      </c>
      <c r="L2888" s="139">
        <f t="shared" si="327"/>
        <v>0.54</v>
      </c>
    </row>
    <row r="2889" spans="1:12" x14ac:dyDescent="0.25">
      <c r="A2889" s="193">
        <f>+'Información ELECTRO PUNO'!A2869</f>
        <v>2868</v>
      </c>
      <c r="B2889" s="26" t="str">
        <f t="shared" si="325"/>
        <v>SICODI</v>
      </c>
      <c r="C2889" s="9" t="str">
        <f t="shared" si="321"/>
        <v>Puno</v>
      </c>
      <c r="D2889" s="9" t="str">
        <f t="shared" si="322"/>
        <v>No Reporta</v>
      </c>
      <c r="E2889" s="9" t="str">
        <f t="shared" si="323"/>
        <v>No Reporta</v>
      </c>
      <c r="F2889" s="194" t="str">
        <f>+'Información ELECTRO PUNO'!E2869</f>
        <v>MT</v>
      </c>
      <c r="G2889" s="194">
        <f>+'Información ELECTRO PUNO'!G2869</f>
        <v>13</v>
      </c>
      <c r="H2889" s="9" t="str">
        <f t="shared" si="324"/>
        <v>Poste</v>
      </c>
      <c r="I2889" s="194" t="str">
        <f>+'Información ELECTRO PUNO'!F2869</f>
        <v>Concreto Armado C</v>
      </c>
      <c r="J2889" s="194" t="str">
        <f>+'Información ELECTRO PUNO'!B2869</f>
        <v>PPC20</v>
      </c>
      <c r="K2889" s="9" t="str">
        <f t="shared" si="326"/>
        <v>POSTE DE CONCRETO ARMADO DE 13/400/150/345</v>
      </c>
      <c r="L2889" s="139">
        <f t="shared" si="327"/>
        <v>0.54</v>
      </c>
    </row>
    <row r="2890" spans="1:12" x14ac:dyDescent="0.25">
      <c r="A2890" s="193">
        <f>+'Información ELECTRO PUNO'!A2870</f>
        <v>2869</v>
      </c>
      <c r="B2890" s="26" t="str">
        <f t="shared" si="325"/>
        <v>SICODI</v>
      </c>
      <c r="C2890" s="9" t="str">
        <f t="shared" si="321"/>
        <v>Puno</v>
      </c>
      <c r="D2890" s="9" t="str">
        <f t="shared" si="322"/>
        <v>No Reporta</v>
      </c>
      <c r="E2890" s="9" t="str">
        <f t="shared" si="323"/>
        <v>No Reporta</v>
      </c>
      <c r="F2890" s="194" t="str">
        <f>+'Información ELECTRO PUNO'!E2870</f>
        <v>MT</v>
      </c>
      <c r="G2890" s="194">
        <f>+'Información ELECTRO PUNO'!G2870</f>
        <v>13</v>
      </c>
      <c r="H2890" s="9" t="str">
        <f t="shared" si="324"/>
        <v>Poste</v>
      </c>
      <c r="I2890" s="194" t="str">
        <f>+'Información ELECTRO PUNO'!F2870</f>
        <v>Concreto Armado C</v>
      </c>
      <c r="J2890" s="194" t="str">
        <f>+'Información ELECTRO PUNO'!B2870</f>
        <v>PPC20</v>
      </c>
      <c r="K2890" s="9" t="str">
        <f t="shared" si="326"/>
        <v>POSTE DE CONCRETO ARMADO DE 13/400/150/345</v>
      </c>
      <c r="L2890" s="139">
        <f t="shared" si="327"/>
        <v>0.54</v>
      </c>
    </row>
    <row r="2891" spans="1:12" x14ac:dyDescent="0.25">
      <c r="A2891" s="193">
        <f>+'Información ELECTRO PUNO'!A2871</f>
        <v>2870</v>
      </c>
      <c r="B2891" s="26" t="str">
        <f t="shared" si="325"/>
        <v>SICODI</v>
      </c>
      <c r="C2891" s="9" t="str">
        <f t="shared" si="321"/>
        <v>Puno</v>
      </c>
      <c r="D2891" s="9" t="str">
        <f t="shared" si="322"/>
        <v>No Reporta</v>
      </c>
      <c r="E2891" s="9" t="str">
        <f t="shared" si="323"/>
        <v>No Reporta</v>
      </c>
      <c r="F2891" s="194" t="str">
        <f>+'Información ELECTRO PUNO'!E2871</f>
        <v>MT</v>
      </c>
      <c r="G2891" s="194">
        <f>+'Información ELECTRO PUNO'!G2871</f>
        <v>13</v>
      </c>
      <c r="H2891" s="9" t="str">
        <f t="shared" si="324"/>
        <v>Poste</v>
      </c>
      <c r="I2891" s="194" t="str">
        <f>+'Información ELECTRO PUNO'!F2871</f>
        <v>Concreto Armado C</v>
      </c>
      <c r="J2891" s="194" t="str">
        <f>+'Información ELECTRO PUNO'!B2871</f>
        <v>PPC20</v>
      </c>
      <c r="K2891" s="9" t="str">
        <f t="shared" si="326"/>
        <v>POSTE DE CONCRETO ARMADO DE 13/400/150/345</v>
      </c>
      <c r="L2891" s="139">
        <f t="shared" si="327"/>
        <v>0.54</v>
      </c>
    </row>
    <row r="2892" spans="1:12" x14ac:dyDescent="0.25">
      <c r="A2892" s="193">
        <f>+'Información ELECTRO PUNO'!A2872</f>
        <v>2871</v>
      </c>
      <c r="B2892" s="26" t="str">
        <f t="shared" si="325"/>
        <v>SICODI</v>
      </c>
      <c r="C2892" s="9" t="str">
        <f t="shared" si="321"/>
        <v>Puno</v>
      </c>
      <c r="D2892" s="9" t="str">
        <f t="shared" si="322"/>
        <v>No Reporta</v>
      </c>
      <c r="E2892" s="9" t="str">
        <f t="shared" si="323"/>
        <v>No Reporta</v>
      </c>
      <c r="F2892" s="194" t="str">
        <f>+'Información ELECTRO PUNO'!E2872</f>
        <v>MT</v>
      </c>
      <c r="G2892" s="194">
        <f>+'Información ELECTRO PUNO'!G2872</f>
        <v>12</v>
      </c>
      <c r="H2892" s="9" t="str">
        <f t="shared" si="324"/>
        <v>Poste</v>
      </c>
      <c r="I2892" s="194" t="str">
        <f>+'Información ELECTRO PUNO'!F2872</f>
        <v>Madera Tratada</v>
      </c>
      <c r="J2892" s="194" t="str">
        <f>+'Información ELECTRO PUNO'!B2872</f>
        <v>PPM20</v>
      </c>
      <c r="K2892" s="9" t="str">
        <f t="shared" si="326"/>
        <v>POSTE DE MADERA TRATADA DE 12 mts. CL.5</v>
      </c>
      <c r="L2892" s="139">
        <f t="shared" si="327"/>
        <v>0.41</v>
      </c>
    </row>
    <row r="2893" spans="1:12" x14ac:dyDescent="0.25">
      <c r="A2893" s="193">
        <f>+'Información ELECTRO PUNO'!A2873</f>
        <v>2872</v>
      </c>
      <c r="B2893" s="26" t="str">
        <f t="shared" si="325"/>
        <v>SICODI</v>
      </c>
      <c r="C2893" s="9" t="str">
        <f t="shared" si="321"/>
        <v>Puno</v>
      </c>
      <c r="D2893" s="9" t="str">
        <f t="shared" si="322"/>
        <v>No Reporta</v>
      </c>
      <c r="E2893" s="9" t="str">
        <f t="shared" si="323"/>
        <v>No Reporta</v>
      </c>
      <c r="F2893" s="194" t="str">
        <f>+'Información ELECTRO PUNO'!E2873</f>
        <v>MT</v>
      </c>
      <c r="G2893" s="194">
        <f>+'Información ELECTRO PUNO'!G2873</f>
        <v>12</v>
      </c>
      <c r="H2893" s="9" t="str">
        <f t="shared" si="324"/>
        <v>Poste</v>
      </c>
      <c r="I2893" s="194" t="str">
        <f>+'Información ELECTRO PUNO'!F2873</f>
        <v>Madera Tratada</v>
      </c>
      <c r="J2893" s="194" t="str">
        <f>+'Información ELECTRO PUNO'!B2873</f>
        <v>PPM20</v>
      </c>
      <c r="K2893" s="9" t="str">
        <f t="shared" si="326"/>
        <v>POSTE DE MADERA TRATADA DE 12 mts. CL.5</v>
      </c>
      <c r="L2893" s="139">
        <f t="shared" si="327"/>
        <v>0.41</v>
      </c>
    </row>
    <row r="2894" spans="1:12" x14ac:dyDescent="0.25">
      <c r="A2894" s="193">
        <f>+'Información ELECTRO PUNO'!A2874</f>
        <v>2873</v>
      </c>
      <c r="B2894" s="26" t="str">
        <f t="shared" si="325"/>
        <v>SICODI</v>
      </c>
      <c r="C2894" s="9" t="str">
        <f t="shared" si="321"/>
        <v>Puno</v>
      </c>
      <c r="D2894" s="9" t="str">
        <f t="shared" si="322"/>
        <v>No Reporta</v>
      </c>
      <c r="E2894" s="9" t="str">
        <f t="shared" si="323"/>
        <v>No Reporta</v>
      </c>
      <c r="F2894" s="194" t="str">
        <f>+'Información ELECTRO PUNO'!E2874</f>
        <v>MT</v>
      </c>
      <c r="G2894" s="194">
        <f>+'Información ELECTRO PUNO'!G2874</f>
        <v>12</v>
      </c>
      <c r="H2894" s="9" t="str">
        <f t="shared" si="324"/>
        <v>Poste</v>
      </c>
      <c r="I2894" s="194" t="str">
        <f>+'Información ELECTRO PUNO'!F2874</f>
        <v>Madera Tratada</v>
      </c>
      <c r="J2894" s="194" t="str">
        <f>+'Información ELECTRO PUNO'!B2874</f>
        <v>PPM20</v>
      </c>
      <c r="K2894" s="9" t="str">
        <f t="shared" si="326"/>
        <v>POSTE DE MADERA TRATADA DE 12 mts. CL.5</v>
      </c>
      <c r="L2894" s="139">
        <f t="shared" si="327"/>
        <v>0.41</v>
      </c>
    </row>
    <row r="2895" spans="1:12" x14ac:dyDescent="0.25">
      <c r="A2895" s="193">
        <f>+'Información ELECTRO PUNO'!A2875</f>
        <v>2874</v>
      </c>
      <c r="B2895" s="26" t="str">
        <f t="shared" si="325"/>
        <v>SICODI</v>
      </c>
      <c r="C2895" s="9" t="str">
        <f t="shared" si="321"/>
        <v>Puno</v>
      </c>
      <c r="D2895" s="9" t="str">
        <f t="shared" si="322"/>
        <v>No Reporta</v>
      </c>
      <c r="E2895" s="9" t="str">
        <f t="shared" si="323"/>
        <v>No Reporta</v>
      </c>
      <c r="F2895" s="194" t="str">
        <f>+'Información ELECTRO PUNO'!E2875</f>
        <v>MT</v>
      </c>
      <c r="G2895" s="194">
        <f>+'Información ELECTRO PUNO'!G2875</f>
        <v>12</v>
      </c>
      <c r="H2895" s="9" t="str">
        <f t="shared" si="324"/>
        <v>Poste</v>
      </c>
      <c r="I2895" s="194" t="str">
        <f>+'Información ELECTRO PUNO'!F2875</f>
        <v>Madera Tratada</v>
      </c>
      <c r="J2895" s="194" t="str">
        <f>+'Información ELECTRO PUNO'!B2875</f>
        <v>PPM20</v>
      </c>
      <c r="K2895" s="9" t="str">
        <f t="shared" si="326"/>
        <v>POSTE DE MADERA TRATADA DE 12 mts. CL.5</v>
      </c>
      <c r="L2895" s="139">
        <f t="shared" si="327"/>
        <v>0.41</v>
      </c>
    </row>
    <row r="2896" spans="1:12" x14ac:dyDescent="0.25">
      <c r="A2896" s="193">
        <f>+'Información ELECTRO PUNO'!A2876</f>
        <v>2875</v>
      </c>
      <c r="B2896" s="26" t="str">
        <f t="shared" si="325"/>
        <v>SICODI</v>
      </c>
      <c r="C2896" s="9" t="str">
        <f t="shared" si="321"/>
        <v>Puno</v>
      </c>
      <c r="D2896" s="9" t="str">
        <f t="shared" si="322"/>
        <v>No Reporta</v>
      </c>
      <c r="E2896" s="9" t="str">
        <f t="shared" si="323"/>
        <v>No Reporta</v>
      </c>
      <c r="F2896" s="194" t="str">
        <f>+'Información ELECTRO PUNO'!E2876</f>
        <v>MT</v>
      </c>
      <c r="G2896" s="194">
        <f>+'Información ELECTRO PUNO'!G2876</f>
        <v>12</v>
      </c>
      <c r="H2896" s="9" t="str">
        <f t="shared" si="324"/>
        <v>Poste</v>
      </c>
      <c r="I2896" s="194" t="str">
        <f>+'Información ELECTRO PUNO'!F2876</f>
        <v>Madera Tratada</v>
      </c>
      <c r="J2896" s="194" t="str">
        <f>+'Información ELECTRO PUNO'!B2876</f>
        <v>PPM20</v>
      </c>
      <c r="K2896" s="9" t="str">
        <f t="shared" si="326"/>
        <v>POSTE DE MADERA TRATADA DE 12 mts. CL.5</v>
      </c>
      <c r="L2896" s="139">
        <f t="shared" si="327"/>
        <v>0.41</v>
      </c>
    </row>
    <row r="2897" spans="1:12" x14ac:dyDescent="0.25">
      <c r="A2897" s="193">
        <f>+'Información ELECTRO PUNO'!A2877</f>
        <v>2876</v>
      </c>
      <c r="B2897" s="26" t="str">
        <f t="shared" si="325"/>
        <v>SICODI</v>
      </c>
      <c r="C2897" s="9" t="str">
        <f t="shared" si="321"/>
        <v>Puno</v>
      </c>
      <c r="D2897" s="9" t="str">
        <f t="shared" si="322"/>
        <v>No Reporta</v>
      </c>
      <c r="E2897" s="9" t="str">
        <f t="shared" si="323"/>
        <v>No Reporta</v>
      </c>
      <c r="F2897" s="194" t="str">
        <f>+'Información ELECTRO PUNO'!E2877</f>
        <v>MT</v>
      </c>
      <c r="G2897" s="194">
        <f>+'Información ELECTRO PUNO'!G2877</f>
        <v>12</v>
      </c>
      <c r="H2897" s="9" t="str">
        <f t="shared" si="324"/>
        <v>Poste</v>
      </c>
      <c r="I2897" s="194" t="str">
        <f>+'Información ELECTRO PUNO'!F2877</f>
        <v>Madera Tratada</v>
      </c>
      <c r="J2897" s="194" t="str">
        <f>+'Información ELECTRO PUNO'!B2877</f>
        <v>PPM20</v>
      </c>
      <c r="K2897" s="9" t="str">
        <f t="shared" si="326"/>
        <v>POSTE DE MADERA TRATADA DE 12 mts. CL.5</v>
      </c>
      <c r="L2897" s="139">
        <f t="shared" si="327"/>
        <v>0.41</v>
      </c>
    </row>
    <row r="2898" spans="1:12" x14ac:dyDescent="0.25">
      <c r="A2898" s="193">
        <f>+'Información ELECTRO PUNO'!A2878</f>
        <v>2877</v>
      </c>
      <c r="B2898" s="26" t="str">
        <f t="shared" si="325"/>
        <v>SICODI</v>
      </c>
      <c r="C2898" s="9" t="str">
        <f t="shared" si="321"/>
        <v>Puno</v>
      </c>
      <c r="D2898" s="9" t="str">
        <f t="shared" si="322"/>
        <v>No Reporta</v>
      </c>
      <c r="E2898" s="9" t="str">
        <f t="shared" si="323"/>
        <v>No Reporta</v>
      </c>
      <c r="F2898" s="194" t="str">
        <f>+'Información ELECTRO PUNO'!E2878</f>
        <v>MT</v>
      </c>
      <c r="G2898" s="194">
        <f>+'Información ELECTRO PUNO'!G2878</f>
        <v>12</v>
      </c>
      <c r="H2898" s="9" t="str">
        <f t="shared" si="324"/>
        <v>Poste</v>
      </c>
      <c r="I2898" s="194" t="str">
        <f>+'Información ELECTRO PUNO'!F2878</f>
        <v>Madera Tratada</v>
      </c>
      <c r="J2898" s="194" t="str">
        <f>+'Información ELECTRO PUNO'!B2878</f>
        <v>PPM20</v>
      </c>
      <c r="K2898" s="9" t="str">
        <f t="shared" si="326"/>
        <v>POSTE DE MADERA TRATADA DE 12 mts. CL.5</v>
      </c>
      <c r="L2898" s="139">
        <f t="shared" si="327"/>
        <v>0.41</v>
      </c>
    </row>
    <row r="2899" spans="1:12" x14ac:dyDescent="0.25">
      <c r="A2899" s="193">
        <f>+'Información ELECTRO PUNO'!A2879</f>
        <v>2878</v>
      </c>
      <c r="B2899" s="26" t="str">
        <f t="shared" si="325"/>
        <v>SICODI</v>
      </c>
      <c r="C2899" s="9" t="str">
        <f t="shared" si="321"/>
        <v>Puno</v>
      </c>
      <c r="D2899" s="9" t="str">
        <f t="shared" si="322"/>
        <v>No Reporta</v>
      </c>
      <c r="E2899" s="9" t="str">
        <f t="shared" si="323"/>
        <v>No Reporta</v>
      </c>
      <c r="F2899" s="194" t="str">
        <f>+'Información ELECTRO PUNO'!E2879</f>
        <v>MT</v>
      </c>
      <c r="G2899" s="194">
        <f>+'Información ELECTRO PUNO'!G2879</f>
        <v>12</v>
      </c>
      <c r="H2899" s="9" t="str">
        <f t="shared" si="324"/>
        <v>Poste</v>
      </c>
      <c r="I2899" s="194" t="str">
        <f>+'Información ELECTRO PUNO'!F2879</f>
        <v>Madera Tratada</v>
      </c>
      <c r="J2899" s="194" t="str">
        <f>+'Información ELECTRO PUNO'!B2879</f>
        <v>PPM20</v>
      </c>
      <c r="K2899" s="9" t="str">
        <f t="shared" si="326"/>
        <v>POSTE DE MADERA TRATADA DE 12 mts. CL.5</v>
      </c>
      <c r="L2899" s="139">
        <f t="shared" si="327"/>
        <v>0.41</v>
      </c>
    </row>
    <row r="2900" spans="1:12" x14ac:dyDescent="0.25">
      <c r="A2900" s="193">
        <f>+'Información ELECTRO PUNO'!A2880</f>
        <v>2879</v>
      </c>
      <c r="B2900" s="26" t="str">
        <f t="shared" si="325"/>
        <v>SICODI</v>
      </c>
      <c r="C2900" s="9" t="str">
        <f t="shared" si="321"/>
        <v>Puno</v>
      </c>
      <c r="D2900" s="9" t="str">
        <f t="shared" si="322"/>
        <v>No Reporta</v>
      </c>
      <c r="E2900" s="9" t="str">
        <f t="shared" si="323"/>
        <v>No Reporta</v>
      </c>
      <c r="F2900" s="194" t="str">
        <f>+'Información ELECTRO PUNO'!E2880</f>
        <v>MT</v>
      </c>
      <c r="G2900" s="194">
        <f>+'Información ELECTRO PUNO'!G2880</f>
        <v>12</v>
      </c>
      <c r="H2900" s="9" t="str">
        <f t="shared" si="324"/>
        <v>Poste</v>
      </c>
      <c r="I2900" s="194" t="str">
        <f>+'Información ELECTRO PUNO'!F2880</f>
        <v>Madera Tratada</v>
      </c>
      <c r="J2900" s="194" t="str">
        <f>+'Información ELECTRO PUNO'!B2880</f>
        <v>PPM20</v>
      </c>
      <c r="K2900" s="9" t="str">
        <f t="shared" si="326"/>
        <v>POSTE DE MADERA TRATADA DE 12 mts. CL.5</v>
      </c>
      <c r="L2900" s="139">
        <f t="shared" si="327"/>
        <v>0.41</v>
      </c>
    </row>
    <row r="2901" spans="1:12" x14ac:dyDescent="0.25">
      <c r="A2901" s="193">
        <f>+'Información ELECTRO PUNO'!A2881</f>
        <v>2880</v>
      </c>
      <c r="B2901" s="26" t="str">
        <f t="shared" si="325"/>
        <v>SICODI</v>
      </c>
      <c r="C2901" s="9" t="str">
        <f t="shared" si="321"/>
        <v>Puno</v>
      </c>
      <c r="D2901" s="9" t="str">
        <f t="shared" si="322"/>
        <v>No Reporta</v>
      </c>
      <c r="E2901" s="9" t="str">
        <f t="shared" si="323"/>
        <v>No Reporta</v>
      </c>
      <c r="F2901" s="194" t="str">
        <f>+'Información ELECTRO PUNO'!E2881</f>
        <v>MT</v>
      </c>
      <c r="G2901" s="194">
        <f>+'Información ELECTRO PUNO'!G2881</f>
        <v>12</v>
      </c>
      <c r="H2901" s="9" t="str">
        <f t="shared" si="324"/>
        <v>Poste</v>
      </c>
      <c r="I2901" s="194" t="str">
        <f>+'Información ELECTRO PUNO'!F2881</f>
        <v>Madera Tratada</v>
      </c>
      <c r="J2901" s="194" t="str">
        <f>+'Información ELECTRO PUNO'!B2881</f>
        <v>PPM20</v>
      </c>
      <c r="K2901" s="9" t="str">
        <f t="shared" si="326"/>
        <v>POSTE DE MADERA TRATADA DE 12 mts. CL.5</v>
      </c>
      <c r="L2901" s="139">
        <f t="shared" si="327"/>
        <v>0.41</v>
      </c>
    </row>
    <row r="2902" spans="1:12" x14ac:dyDescent="0.25">
      <c r="A2902" s="193">
        <f>+'Información ELECTRO PUNO'!A2882</f>
        <v>2881</v>
      </c>
      <c r="B2902" s="26" t="str">
        <f t="shared" si="325"/>
        <v>SICODI</v>
      </c>
      <c r="C2902" s="9" t="str">
        <f t="shared" ref="C2902:C2965" si="328">+$C$10</f>
        <v>Puno</v>
      </c>
      <c r="D2902" s="9" t="str">
        <f t="shared" ref="D2902:D2965" si="329">+$D$10</f>
        <v>No Reporta</v>
      </c>
      <c r="E2902" s="9" t="str">
        <f t="shared" ref="E2902:E2965" si="330">+$E$10</f>
        <v>No Reporta</v>
      </c>
      <c r="F2902" s="194" t="str">
        <f>+'Información ELECTRO PUNO'!E2882</f>
        <v>MT</v>
      </c>
      <c r="G2902" s="194">
        <f>+'Información ELECTRO PUNO'!G2882</f>
        <v>12</v>
      </c>
      <c r="H2902" s="9" t="str">
        <f t="shared" ref="H2902:H2965" si="331">+$H$10</f>
        <v>Poste</v>
      </c>
      <c r="I2902" s="194" t="str">
        <f>+'Información ELECTRO PUNO'!F2882</f>
        <v>Madera Tratada</v>
      </c>
      <c r="J2902" s="194" t="str">
        <f>+'Información ELECTRO PUNO'!B2882</f>
        <v>PPM20</v>
      </c>
      <c r="K2902" s="9" t="str">
        <f t="shared" si="326"/>
        <v>POSTE DE MADERA TRATADA DE 12 mts. CL.5</v>
      </c>
      <c r="L2902" s="139">
        <f t="shared" si="327"/>
        <v>0.41</v>
      </c>
    </row>
    <row r="2903" spans="1:12" x14ac:dyDescent="0.25">
      <c r="A2903" s="193">
        <f>+'Información ELECTRO PUNO'!A2883</f>
        <v>2882</v>
      </c>
      <c r="B2903" s="26" t="str">
        <f t="shared" ref="B2903:B2966" si="332">+INDEX($B$8:$B$16,MATCH(J2903,$J$8:$J$16,0))</f>
        <v>SICODI</v>
      </c>
      <c r="C2903" s="9" t="str">
        <f t="shared" si="328"/>
        <v>Puno</v>
      </c>
      <c r="D2903" s="9" t="str">
        <f t="shared" si="329"/>
        <v>No Reporta</v>
      </c>
      <c r="E2903" s="9" t="str">
        <f t="shared" si="330"/>
        <v>No Reporta</v>
      </c>
      <c r="F2903" s="194" t="str">
        <f>+'Información ELECTRO PUNO'!E2883</f>
        <v>MT</v>
      </c>
      <c r="G2903" s="194">
        <f>+'Información ELECTRO PUNO'!G2883</f>
        <v>12</v>
      </c>
      <c r="H2903" s="9" t="str">
        <f t="shared" si="331"/>
        <v>Poste</v>
      </c>
      <c r="I2903" s="194" t="str">
        <f>+'Información ELECTRO PUNO'!F2883</f>
        <v>Madera Tratada</v>
      </c>
      <c r="J2903" s="194" t="str">
        <f>+'Información ELECTRO PUNO'!B2883</f>
        <v>PPM20</v>
      </c>
      <c r="K2903" s="9" t="str">
        <f t="shared" ref="K2903:K2966" si="333">+VLOOKUP(J2903,$J$8:$K$16,2,FALSE)</f>
        <v>POSTE DE MADERA TRATADA DE 12 mts. CL.5</v>
      </c>
      <c r="L2903" s="139">
        <f t="shared" ref="L2903:L2966" si="334">+VLOOKUP(J2903,$J$8:$U$16,12,FALSE)</f>
        <v>0.41</v>
      </c>
    </row>
    <row r="2904" spans="1:12" x14ac:dyDescent="0.25">
      <c r="A2904" s="193">
        <f>+'Información ELECTRO PUNO'!A2884</f>
        <v>2883</v>
      </c>
      <c r="B2904" s="26" t="str">
        <f t="shared" si="332"/>
        <v>SICODI</v>
      </c>
      <c r="C2904" s="9" t="str">
        <f t="shared" si="328"/>
        <v>Puno</v>
      </c>
      <c r="D2904" s="9" t="str">
        <f t="shared" si="329"/>
        <v>No Reporta</v>
      </c>
      <c r="E2904" s="9" t="str">
        <f t="shared" si="330"/>
        <v>No Reporta</v>
      </c>
      <c r="F2904" s="194" t="str">
        <f>+'Información ELECTRO PUNO'!E2884</f>
        <v>MT</v>
      </c>
      <c r="G2904" s="194">
        <f>+'Información ELECTRO PUNO'!G2884</f>
        <v>12</v>
      </c>
      <c r="H2904" s="9" t="str">
        <f t="shared" si="331"/>
        <v>Poste</v>
      </c>
      <c r="I2904" s="194" t="str">
        <f>+'Información ELECTRO PUNO'!F2884</f>
        <v>Madera Tratada</v>
      </c>
      <c r="J2904" s="194" t="str">
        <f>+'Información ELECTRO PUNO'!B2884</f>
        <v>PPM20</v>
      </c>
      <c r="K2904" s="9" t="str">
        <f t="shared" si="333"/>
        <v>POSTE DE MADERA TRATADA DE 12 mts. CL.5</v>
      </c>
      <c r="L2904" s="139">
        <f t="shared" si="334"/>
        <v>0.41</v>
      </c>
    </row>
    <row r="2905" spans="1:12" x14ac:dyDescent="0.25">
      <c r="A2905" s="193">
        <f>+'Información ELECTRO PUNO'!A2885</f>
        <v>2884</v>
      </c>
      <c r="B2905" s="26" t="str">
        <f t="shared" si="332"/>
        <v>SICODI</v>
      </c>
      <c r="C2905" s="9" t="str">
        <f t="shared" si="328"/>
        <v>Puno</v>
      </c>
      <c r="D2905" s="9" t="str">
        <f t="shared" si="329"/>
        <v>No Reporta</v>
      </c>
      <c r="E2905" s="9" t="str">
        <f t="shared" si="330"/>
        <v>No Reporta</v>
      </c>
      <c r="F2905" s="194" t="str">
        <f>+'Información ELECTRO PUNO'!E2885</f>
        <v>MT</v>
      </c>
      <c r="G2905" s="194">
        <f>+'Información ELECTRO PUNO'!G2885</f>
        <v>12</v>
      </c>
      <c r="H2905" s="9" t="str">
        <f t="shared" si="331"/>
        <v>Poste</v>
      </c>
      <c r="I2905" s="194" t="str">
        <f>+'Información ELECTRO PUNO'!F2885</f>
        <v>Madera Tratada</v>
      </c>
      <c r="J2905" s="194" t="str">
        <f>+'Información ELECTRO PUNO'!B2885</f>
        <v>PPM20</v>
      </c>
      <c r="K2905" s="9" t="str">
        <f t="shared" si="333"/>
        <v>POSTE DE MADERA TRATADA DE 12 mts. CL.5</v>
      </c>
      <c r="L2905" s="139">
        <f t="shared" si="334"/>
        <v>0.41</v>
      </c>
    </row>
    <row r="2906" spans="1:12" x14ac:dyDescent="0.25">
      <c r="A2906" s="193">
        <f>+'Información ELECTRO PUNO'!A2886</f>
        <v>2885</v>
      </c>
      <c r="B2906" s="26" t="str">
        <f t="shared" si="332"/>
        <v>SICODI</v>
      </c>
      <c r="C2906" s="9" t="str">
        <f t="shared" si="328"/>
        <v>Puno</v>
      </c>
      <c r="D2906" s="9" t="str">
        <f t="shared" si="329"/>
        <v>No Reporta</v>
      </c>
      <c r="E2906" s="9" t="str">
        <f t="shared" si="330"/>
        <v>No Reporta</v>
      </c>
      <c r="F2906" s="194" t="str">
        <f>+'Información ELECTRO PUNO'!E2886</f>
        <v>MT</v>
      </c>
      <c r="G2906" s="194">
        <f>+'Información ELECTRO PUNO'!G2886</f>
        <v>12</v>
      </c>
      <c r="H2906" s="9" t="str">
        <f t="shared" si="331"/>
        <v>Poste</v>
      </c>
      <c r="I2906" s="194" t="str">
        <f>+'Información ELECTRO PUNO'!F2886</f>
        <v>Madera Tratada</v>
      </c>
      <c r="J2906" s="194" t="str">
        <f>+'Información ELECTRO PUNO'!B2886</f>
        <v>PPM20</v>
      </c>
      <c r="K2906" s="9" t="str">
        <f t="shared" si="333"/>
        <v>POSTE DE MADERA TRATADA DE 12 mts. CL.5</v>
      </c>
      <c r="L2906" s="139">
        <f t="shared" si="334"/>
        <v>0.41</v>
      </c>
    </row>
    <row r="2907" spans="1:12" x14ac:dyDescent="0.25">
      <c r="A2907" s="193">
        <f>+'Información ELECTRO PUNO'!A2887</f>
        <v>2886</v>
      </c>
      <c r="B2907" s="26" t="str">
        <f t="shared" si="332"/>
        <v>SICODI</v>
      </c>
      <c r="C2907" s="9" t="str">
        <f t="shared" si="328"/>
        <v>Puno</v>
      </c>
      <c r="D2907" s="9" t="str">
        <f t="shared" si="329"/>
        <v>No Reporta</v>
      </c>
      <c r="E2907" s="9" t="str">
        <f t="shared" si="330"/>
        <v>No Reporta</v>
      </c>
      <c r="F2907" s="194" t="str">
        <f>+'Información ELECTRO PUNO'!E2887</f>
        <v>MT</v>
      </c>
      <c r="G2907" s="194">
        <f>+'Información ELECTRO PUNO'!G2887</f>
        <v>12</v>
      </c>
      <c r="H2907" s="9" t="str">
        <f t="shared" si="331"/>
        <v>Poste</v>
      </c>
      <c r="I2907" s="194" t="str">
        <f>+'Información ELECTRO PUNO'!F2887</f>
        <v>Madera Tratada</v>
      </c>
      <c r="J2907" s="194" t="str">
        <f>+'Información ELECTRO PUNO'!B2887</f>
        <v>PPM20</v>
      </c>
      <c r="K2907" s="9" t="str">
        <f t="shared" si="333"/>
        <v>POSTE DE MADERA TRATADA DE 12 mts. CL.5</v>
      </c>
      <c r="L2907" s="139">
        <f t="shared" si="334"/>
        <v>0.41</v>
      </c>
    </row>
    <row r="2908" spans="1:12" x14ac:dyDescent="0.25">
      <c r="A2908" s="193">
        <f>+'Información ELECTRO PUNO'!A2888</f>
        <v>2887</v>
      </c>
      <c r="B2908" s="26" t="str">
        <f t="shared" si="332"/>
        <v>SICODI</v>
      </c>
      <c r="C2908" s="9" t="str">
        <f t="shared" si="328"/>
        <v>Puno</v>
      </c>
      <c r="D2908" s="9" t="str">
        <f t="shared" si="329"/>
        <v>No Reporta</v>
      </c>
      <c r="E2908" s="9" t="str">
        <f t="shared" si="330"/>
        <v>No Reporta</v>
      </c>
      <c r="F2908" s="194" t="str">
        <f>+'Información ELECTRO PUNO'!E2888</f>
        <v>MT</v>
      </c>
      <c r="G2908" s="194">
        <f>+'Información ELECTRO PUNO'!G2888</f>
        <v>12</v>
      </c>
      <c r="H2908" s="9" t="str">
        <f t="shared" si="331"/>
        <v>Poste</v>
      </c>
      <c r="I2908" s="194" t="str">
        <f>+'Información ELECTRO PUNO'!F2888</f>
        <v>Madera Tratada</v>
      </c>
      <c r="J2908" s="194" t="str">
        <f>+'Información ELECTRO PUNO'!B2888</f>
        <v>PPM20</v>
      </c>
      <c r="K2908" s="9" t="str">
        <f t="shared" si="333"/>
        <v>POSTE DE MADERA TRATADA DE 12 mts. CL.5</v>
      </c>
      <c r="L2908" s="139">
        <f t="shared" si="334"/>
        <v>0.41</v>
      </c>
    </row>
    <row r="2909" spans="1:12" x14ac:dyDescent="0.25">
      <c r="A2909" s="193">
        <f>+'Información ELECTRO PUNO'!A2889</f>
        <v>2888</v>
      </c>
      <c r="B2909" s="26" t="str">
        <f t="shared" si="332"/>
        <v>SICODI</v>
      </c>
      <c r="C2909" s="9" t="str">
        <f t="shared" si="328"/>
        <v>Puno</v>
      </c>
      <c r="D2909" s="9" t="str">
        <f t="shared" si="329"/>
        <v>No Reporta</v>
      </c>
      <c r="E2909" s="9" t="str">
        <f t="shared" si="330"/>
        <v>No Reporta</v>
      </c>
      <c r="F2909" s="194" t="str">
        <f>+'Información ELECTRO PUNO'!E2889</f>
        <v>MT</v>
      </c>
      <c r="G2909" s="194">
        <f>+'Información ELECTRO PUNO'!G2889</f>
        <v>12</v>
      </c>
      <c r="H2909" s="9" t="str">
        <f t="shared" si="331"/>
        <v>Poste</v>
      </c>
      <c r="I2909" s="194" t="str">
        <f>+'Información ELECTRO PUNO'!F2889</f>
        <v>Madera Tratada</v>
      </c>
      <c r="J2909" s="194" t="str">
        <f>+'Información ELECTRO PUNO'!B2889</f>
        <v>PPM20</v>
      </c>
      <c r="K2909" s="9" t="str">
        <f t="shared" si="333"/>
        <v>POSTE DE MADERA TRATADA DE 12 mts. CL.5</v>
      </c>
      <c r="L2909" s="139">
        <f t="shared" si="334"/>
        <v>0.41</v>
      </c>
    </row>
    <row r="2910" spans="1:12" x14ac:dyDescent="0.25">
      <c r="A2910" s="193">
        <f>+'Información ELECTRO PUNO'!A2890</f>
        <v>2889</v>
      </c>
      <c r="B2910" s="26" t="str">
        <f t="shared" si="332"/>
        <v>SICODI</v>
      </c>
      <c r="C2910" s="9" t="str">
        <f t="shared" si="328"/>
        <v>Puno</v>
      </c>
      <c r="D2910" s="9" t="str">
        <f t="shared" si="329"/>
        <v>No Reporta</v>
      </c>
      <c r="E2910" s="9" t="str">
        <f t="shared" si="330"/>
        <v>No Reporta</v>
      </c>
      <c r="F2910" s="194" t="str">
        <f>+'Información ELECTRO PUNO'!E2890</f>
        <v>MT</v>
      </c>
      <c r="G2910" s="194">
        <f>+'Información ELECTRO PUNO'!G2890</f>
        <v>12</v>
      </c>
      <c r="H2910" s="9" t="str">
        <f t="shared" si="331"/>
        <v>Poste</v>
      </c>
      <c r="I2910" s="194" t="str">
        <f>+'Información ELECTRO PUNO'!F2890</f>
        <v>Madera Tratada</v>
      </c>
      <c r="J2910" s="194" t="str">
        <f>+'Información ELECTRO PUNO'!B2890</f>
        <v>PPM20</v>
      </c>
      <c r="K2910" s="9" t="str">
        <f t="shared" si="333"/>
        <v>POSTE DE MADERA TRATADA DE 12 mts. CL.5</v>
      </c>
      <c r="L2910" s="139">
        <f t="shared" si="334"/>
        <v>0.41</v>
      </c>
    </row>
    <row r="2911" spans="1:12" x14ac:dyDescent="0.25">
      <c r="A2911" s="193">
        <f>+'Información ELECTRO PUNO'!A2891</f>
        <v>2890</v>
      </c>
      <c r="B2911" s="26" t="str">
        <f t="shared" si="332"/>
        <v>SICODI</v>
      </c>
      <c r="C2911" s="9" t="str">
        <f t="shared" si="328"/>
        <v>Puno</v>
      </c>
      <c r="D2911" s="9" t="str">
        <f t="shared" si="329"/>
        <v>No Reporta</v>
      </c>
      <c r="E2911" s="9" t="str">
        <f t="shared" si="330"/>
        <v>No Reporta</v>
      </c>
      <c r="F2911" s="194" t="str">
        <f>+'Información ELECTRO PUNO'!E2891</f>
        <v>MT</v>
      </c>
      <c r="G2911" s="194">
        <f>+'Información ELECTRO PUNO'!G2891</f>
        <v>12</v>
      </c>
      <c r="H2911" s="9" t="str">
        <f t="shared" si="331"/>
        <v>Poste</v>
      </c>
      <c r="I2911" s="194" t="str">
        <f>+'Información ELECTRO PUNO'!F2891</f>
        <v>Madera Tratada</v>
      </c>
      <c r="J2911" s="194" t="str">
        <f>+'Información ELECTRO PUNO'!B2891</f>
        <v>PPM20</v>
      </c>
      <c r="K2911" s="9" t="str">
        <f t="shared" si="333"/>
        <v>POSTE DE MADERA TRATADA DE 12 mts. CL.5</v>
      </c>
      <c r="L2911" s="139">
        <f t="shared" si="334"/>
        <v>0.41</v>
      </c>
    </row>
    <row r="2912" spans="1:12" x14ac:dyDescent="0.25">
      <c r="A2912" s="193">
        <f>+'Información ELECTRO PUNO'!A2892</f>
        <v>2891</v>
      </c>
      <c r="B2912" s="26" t="str">
        <f t="shared" si="332"/>
        <v>SICODI</v>
      </c>
      <c r="C2912" s="9" t="str">
        <f t="shared" si="328"/>
        <v>Puno</v>
      </c>
      <c r="D2912" s="9" t="str">
        <f t="shared" si="329"/>
        <v>No Reporta</v>
      </c>
      <c r="E2912" s="9" t="str">
        <f t="shared" si="330"/>
        <v>No Reporta</v>
      </c>
      <c r="F2912" s="194" t="str">
        <f>+'Información ELECTRO PUNO'!E2892</f>
        <v>MT</v>
      </c>
      <c r="G2912" s="194">
        <f>+'Información ELECTRO PUNO'!G2892</f>
        <v>12</v>
      </c>
      <c r="H2912" s="9" t="str">
        <f t="shared" si="331"/>
        <v>Poste</v>
      </c>
      <c r="I2912" s="194" t="str">
        <f>+'Información ELECTRO PUNO'!F2892</f>
        <v>Madera Tratada</v>
      </c>
      <c r="J2912" s="194" t="str">
        <f>+'Información ELECTRO PUNO'!B2892</f>
        <v>PPM20</v>
      </c>
      <c r="K2912" s="9" t="str">
        <f t="shared" si="333"/>
        <v>POSTE DE MADERA TRATADA DE 12 mts. CL.5</v>
      </c>
      <c r="L2912" s="139">
        <f t="shared" si="334"/>
        <v>0.41</v>
      </c>
    </row>
    <row r="2913" spans="1:12" x14ac:dyDescent="0.25">
      <c r="A2913" s="193">
        <f>+'Información ELECTRO PUNO'!A2893</f>
        <v>2892</v>
      </c>
      <c r="B2913" s="26" t="str">
        <f t="shared" si="332"/>
        <v>SICODI</v>
      </c>
      <c r="C2913" s="9" t="str">
        <f t="shared" si="328"/>
        <v>Puno</v>
      </c>
      <c r="D2913" s="9" t="str">
        <f t="shared" si="329"/>
        <v>No Reporta</v>
      </c>
      <c r="E2913" s="9" t="str">
        <f t="shared" si="330"/>
        <v>No Reporta</v>
      </c>
      <c r="F2913" s="194" t="str">
        <f>+'Información ELECTRO PUNO'!E2893</f>
        <v>MT</v>
      </c>
      <c r="G2913" s="194">
        <f>+'Información ELECTRO PUNO'!G2893</f>
        <v>12</v>
      </c>
      <c r="H2913" s="9" t="str">
        <f t="shared" si="331"/>
        <v>Poste</v>
      </c>
      <c r="I2913" s="194" t="str">
        <f>+'Información ELECTRO PUNO'!F2893</f>
        <v>Madera Tratada</v>
      </c>
      <c r="J2913" s="194" t="str">
        <f>+'Información ELECTRO PUNO'!B2893</f>
        <v>PPM20</v>
      </c>
      <c r="K2913" s="9" t="str">
        <f t="shared" si="333"/>
        <v>POSTE DE MADERA TRATADA DE 12 mts. CL.5</v>
      </c>
      <c r="L2913" s="139">
        <f t="shared" si="334"/>
        <v>0.41</v>
      </c>
    </row>
    <row r="2914" spans="1:12" x14ac:dyDescent="0.25">
      <c r="A2914" s="193">
        <f>+'Información ELECTRO PUNO'!A2894</f>
        <v>2893</v>
      </c>
      <c r="B2914" s="26" t="str">
        <f t="shared" si="332"/>
        <v>SICODI</v>
      </c>
      <c r="C2914" s="9" t="str">
        <f t="shared" si="328"/>
        <v>Puno</v>
      </c>
      <c r="D2914" s="9" t="str">
        <f t="shared" si="329"/>
        <v>No Reporta</v>
      </c>
      <c r="E2914" s="9" t="str">
        <f t="shared" si="330"/>
        <v>No Reporta</v>
      </c>
      <c r="F2914" s="194" t="str">
        <f>+'Información ELECTRO PUNO'!E2894</f>
        <v>MT</v>
      </c>
      <c r="G2914" s="194">
        <f>+'Información ELECTRO PUNO'!G2894</f>
        <v>12</v>
      </c>
      <c r="H2914" s="9" t="str">
        <f t="shared" si="331"/>
        <v>Poste</v>
      </c>
      <c r="I2914" s="194" t="str">
        <f>+'Información ELECTRO PUNO'!F2894</f>
        <v>Madera Tratada</v>
      </c>
      <c r="J2914" s="194" t="str">
        <f>+'Información ELECTRO PUNO'!B2894</f>
        <v>PPM20</v>
      </c>
      <c r="K2914" s="9" t="str">
        <f t="shared" si="333"/>
        <v>POSTE DE MADERA TRATADA DE 12 mts. CL.5</v>
      </c>
      <c r="L2914" s="139">
        <f t="shared" si="334"/>
        <v>0.41</v>
      </c>
    </row>
    <row r="2915" spans="1:12" x14ac:dyDescent="0.25">
      <c r="A2915" s="193">
        <f>+'Información ELECTRO PUNO'!A2895</f>
        <v>2894</v>
      </c>
      <c r="B2915" s="26" t="str">
        <f t="shared" si="332"/>
        <v>SICODI</v>
      </c>
      <c r="C2915" s="9" t="str">
        <f t="shared" si="328"/>
        <v>Puno</v>
      </c>
      <c r="D2915" s="9" t="str">
        <f t="shared" si="329"/>
        <v>No Reporta</v>
      </c>
      <c r="E2915" s="9" t="str">
        <f t="shared" si="330"/>
        <v>No Reporta</v>
      </c>
      <c r="F2915" s="194" t="str">
        <f>+'Información ELECTRO PUNO'!E2895</f>
        <v>MT</v>
      </c>
      <c r="G2915" s="194">
        <f>+'Información ELECTRO PUNO'!G2895</f>
        <v>12</v>
      </c>
      <c r="H2915" s="9" t="str">
        <f t="shared" si="331"/>
        <v>Poste</v>
      </c>
      <c r="I2915" s="194" t="str">
        <f>+'Información ELECTRO PUNO'!F2895</f>
        <v>Madera Tratada</v>
      </c>
      <c r="J2915" s="194" t="str">
        <f>+'Información ELECTRO PUNO'!B2895</f>
        <v>PPM20</v>
      </c>
      <c r="K2915" s="9" t="str">
        <f t="shared" si="333"/>
        <v>POSTE DE MADERA TRATADA DE 12 mts. CL.5</v>
      </c>
      <c r="L2915" s="139">
        <f t="shared" si="334"/>
        <v>0.41</v>
      </c>
    </row>
    <row r="2916" spans="1:12" x14ac:dyDescent="0.25">
      <c r="A2916" s="193">
        <f>+'Información ELECTRO PUNO'!A2896</f>
        <v>2895</v>
      </c>
      <c r="B2916" s="26" t="str">
        <f t="shared" si="332"/>
        <v>SICODI</v>
      </c>
      <c r="C2916" s="9" t="str">
        <f t="shared" si="328"/>
        <v>Puno</v>
      </c>
      <c r="D2916" s="9" t="str">
        <f t="shared" si="329"/>
        <v>No Reporta</v>
      </c>
      <c r="E2916" s="9" t="str">
        <f t="shared" si="330"/>
        <v>No Reporta</v>
      </c>
      <c r="F2916" s="194" t="str">
        <f>+'Información ELECTRO PUNO'!E2896</f>
        <v>MT</v>
      </c>
      <c r="G2916" s="194">
        <f>+'Información ELECTRO PUNO'!G2896</f>
        <v>12</v>
      </c>
      <c r="H2916" s="9" t="str">
        <f t="shared" si="331"/>
        <v>Poste</v>
      </c>
      <c r="I2916" s="194" t="str">
        <f>+'Información ELECTRO PUNO'!F2896</f>
        <v>Madera Tratada</v>
      </c>
      <c r="J2916" s="194" t="str">
        <f>+'Información ELECTRO PUNO'!B2896</f>
        <v>PPM20</v>
      </c>
      <c r="K2916" s="9" t="str">
        <f t="shared" si="333"/>
        <v>POSTE DE MADERA TRATADA DE 12 mts. CL.5</v>
      </c>
      <c r="L2916" s="139">
        <f t="shared" si="334"/>
        <v>0.41</v>
      </c>
    </row>
    <row r="2917" spans="1:12" x14ac:dyDescent="0.25">
      <c r="A2917" s="193">
        <f>+'Información ELECTRO PUNO'!A2897</f>
        <v>2896</v>
      </c>
      <c r="B2917" s="26" t="str">
        <f t="shared" si="332"/>
        <v>SICODI</v>
      </c>
      <c r="C2917" s="9" t="str">
        <f t="shared" si="328"/>
        <v>Puno</v>
      </c>
      <c r="D2917" s="9" t="str">
        <f t="shared" si="329"/>
        <v>No Reporta</v>
      </c>
      <c r="E2917" s="9" t="str">
        <f t="shared" si="330"/>
        <v>No Reporta</v>
      </c>
      <c r="F2917" s="194" t="str">
        <f>+'Información ELECTRO PUNO'!E2897</f>
        <v>MT</v>
      </c>
      <c r="G2917" s="194">
        <f>+'Información ELECTRO PUNO'!G2897</f>
        <v>12</v>
      </c>
      <c r="H2917" s="9" t="str">
        <f t="shared" si="331"/>
        <v>Poste</v>
      </c>
      <c r="I2917" s="194" t="str">
        <f>+'Información ELECTRO PUNO'!F2897</f>
        <v>Madera Tratada</v>
      </c>
      <c r="J2917" s="194" t="str">
        <f>+'Información ELECTRO PUNO'!B2897</f>
        <v>PPM20</v>
      </c>
      <c r="K2917" s="9" t="str">
        <f t="shared" si="333"/>
        <v>POSTE DE MADERA TRATADA DE 12 mts. CL.5</v>
      </c>
      <c r="L2917" s="139">
        <f t="shared" si="334"/>
        <v>0.41</v>
      </c>
    </row>
    <row r="2918" spans="1:12" x14ac:dyDescent="0.25">
      <c r="A2918" s="193">
        <f>+'Información ELECTRO PUNO'!A2898</f>
        <v>2897</v>
      </c>
      <c r="B2918" s="26" t="str">
        <f t="shared" si="332"/>
        <v>SICODI</v>
      </c>
      <c r="C2918" s="9" t="str">
        <f t="shared" si="328"/>
        <v>Puno</v>
      </c>
      <c r="D2918" s="9" t="str">
        <f t="shared" si="329"/>
        <v>No Reporta</v>
      </c>
      <c r="E2918" s="9" t="str">
        <f t="shared" si="330"/>
        <v>No Reporta</v>
      </c>
      <c r="F2918" s="194" t="str">
        <f>+'Información ELECTRO PUNO'!E2898</f>
        <v>MT</v>
      </c>
      <c r="G2918" s="194">
        <f>+'Información ELECTRO PUNO'!G2898</f>
        <v>12</v>
      </c>
      <c r="H2918" s="9" t="str">
        <f t="shared" si="331"/>
        <v>Poste</v>
      </c>
      <c r="I2918" s="194" t="str">
        <f>+'Información ELECTRO PUNO'!F2898</f>
        <v>Madera Tratada</v>
      </c>
      <c r="J2918" s="194" t="str">
        <f>+'Información ELECTRO PUNO'!B2898</f>
        <v>PPM20</v>
      </c>
      <c r="K2918" s="9" t="str">
        <f t="shared" si="333"/>
        <v>POSTE DE MADERA TRATADA DE 12 mts. CL.5</v>
      </c>
      <c r="L2918" s="139">
        <f t="shared" si="334"/>
        <v>0.41</v>
      </c>
    </row>
    <row r="2919" spans="1:12" x14ac:dyDescent="0.25">
      <c r="A2919" s="193">
        <f>+'Información ELECTRO PUNO'!A2899</f>
        <v>2898</v>
      </c>
      <c r="B2919" s="26" t="str">
        <f t="shared" si="332"/>
        <v>SICODI</v>
      </c>
      <c r="C2919" s="9" t="str">
        <f t="shared" si="328"/>
        <v>Puno</v>
      </c>
      <c r="D2919" s="9" t="str">
        <f t="shared" si="329"/>
        <v>No Reporta</v>
      </c>
      <c r="E2919" s="9" t="str">
        <f t="shared" si="330"/>
        <v>No Reporta</v>
      </c>
      <c r="F2919" s="194" t="str">
        <f>+'Información ELECTRO PUNO'!E2899</f>
        <v>MT</v>
      </c>
      <c r="G2919" s="194">
        <f>+'Información ELECTRO PUNO'!G2899</f>
        <v>12</v>
      </c>
      <c r="H2919" s="9" t="str">
        <f t="shared" si="331"/>
        <v>Poste</v>
      </c>
      <c r="I2919" s="194" t="str">
        <f>+'Información ELECTRO PUNO'!F2899</f>
        <v>Madera Tratada</v>
      </c>
      <c r="J2919" s="194" t="str">
        <f>+'Información ELECTRO PUNO'!B2899</f>
        <v>PPM20</v>
      </c>
      <c r="K2919" s="9" t="str">
        <f t="shared" si="333"/>
        <v>POSTE DE MADERA TRATADA DE 12 mts. CL.5</v>
      </c>
      <c r="L2919" s="139">
        <f t="shared" si="334"/>
        <v>0.41</v>
      </c>
    </row>
    <row r="2920" spans="1:12" x14ac:dyDescent="0.25">
      <c r="A2920" s="193">
        <f>+'Información ELECTRO PUNO'!A2900</f>
        <v>2899</v>
      </c>
      <c r="B2920" s="26" t="str">
        <f t="shared" si="332"/>
        <v>SICODI</v>
      </c>
      <c r="C2920" s="9" t="str">
        <f t="shared" si="328"/>
        <v>Puno</v>
      </c>
      <c r="D2920" s="9" t="str">
        <f t="shared" si="329"/>
        <v>No Reporta</v>
      </c>
      <c r="E2920" s="9" t="str">
        <f t="shared" si="330"/>
        <v>No Reporta</v>
      </c>
      <c r="F2920" s="194" t="str">
        <f>+'Información ELECTRO PUNO'!E2900</f>
        <v>MT</v>
      </c>
      <c r="G2920" s="194">
        <f>+'Información ELECTRO PUNO'!G2900</f>
        <v>12</v>
      </c>
      <c r="H2920" s="9" t="str">
        <f t="shared" si="331"/>
        <v>Poste</v>
      </c>
      <c r="I2920" s="194" t="str">
        <f>+'Información ELECTRO PUNO'!F2900</f>
        <v>Madera Tratada</v>
      </c>
      <c r="J2920" s="194" t="str">
        <f>+'Información ELECTRO PUNO'!B2900</f>
        <v>PPM20</v>
      </c>
      <c r="K2920" s="9" t="str">
        <f t="shared" si="333"/>
        <v>POSTE DE MADERA TRATADA DE 12 mts. CL.5</v>
      </c>
      <c r="L2920" s="139">
        <f t="shared" si="334"/>
        <v>0.41</v>
      </c>
    </row>
    <row r="2921" spans="1:12" x14ac:dyDescent="0.25">
      <c r="A2921" s="193">
        <f>+'Información ELECTRO PUNO'!A2901</f>
        <v>2900</v>
      </c>
      <c r="B2921" s="26" t="str">
        <f t="shared" si="332"/>
        <v>SICODI</v>
      </c>
      <c r="C2921" s="9" t="str">
        <f t="shared" si="328"/>
        <v>Puno</v>
      </c>
      <c r="D2921" s="9" t="str">
        <f t="shared" si="329"/>
        <v>No Reporta</v>
      </c>
      <c r="E2921" s="9" t="str">
        <f t="shared" si="330"/>
        <v>No Reporta</v>
      </c>
      <c r="F2921" s="194" t="str">
        <f>+'Información ELECTRO PUNO'!E2901</f>
        <v>MT</v>
      </c>
      <c r="G2921" s="194">
        <f>+'Información ELECTRO PUNO'!G2901</f>
        <v>12</v>
      </c>
      <c r="H2921" s="9" t="str">
        <f t="shared" si="331"/>
        <v>Poste</v>
      </c>
      <c r="I2921" s="194" t="str">
        <f>+'Información ELECTRO PUNO'!F2901</f>
        <v>Madera Tratada</v>
      </c>
      <c r="J2921" s="194" t="str">
        <f>+'Información ELECTRO PUNO'!B2901</f>
        <v>PPM20</v>
      </c>
      <c r="K2921" s="9" t="str">
        <f t="shared" si="333"/>
        <v>POSTE DE MADERA TRATADA DE 12 mts. CL.5</v>
      </c>
      <c r="L2921" s="139">
        <f t="shared" si="334"/>
        <v>0.41</v>
      </c>
    </row>
    <row r="2922" spans="1:12" x14ac:dyDescent="0.25">
      <c r="A2922" s="193">
        <f>+'Información ELECTRO PUNO'!A2902</f>
        <v>2901</v>
      </c>
      <c r="B2922" s="26" t="str">
        <f t="shared" si="332"/>
        <v>SICODI</v>
      </c>
      <c r="C2922" s="9" t="str">
        <f t="shared" si="328"/>
        <v>Puno</v>
      </c>
      <c r="D2922" s="9" t="str">
        <f t="shared" si="329"/>
        <v>No Reporta</v>
      </c>
      <c r="E2922" s="9" t="str">
        <f t="shared" si="330"/>
        <v>No Reporta</v>
      </c>
      <c r="F2922" s="194" t="str">
        <f>+'Información ELECTRO PUNO'!E2902</f>
        <v>MT</v>
      </c>
      <c r="G2922" s="194">
        <f>+'Información ELECTRO PUNO'!G2902</f>
        <v>12</v>
      </c>
      <c r="H2922" s="9" t="str">
        <f t="shared" si="331"/>
        <v>Poste</v>
      </c>
      <c r="I2922" s="194" t="str">
        <f>+'Información ELECTRO PUNO'!F2902</f>
        <v>Madera Tratada</v>
      </c>
      <c r="J2922" s="194" t="str">
        <f>+'Información ELECTRO PUNO'!B2902</f>
        <v>PPM20</v>
      </c>
      <c r="K2922" s="9" t="str">
        <f t="shared" si="333"/>
        <v>POSTE DE MADERA TRATADA DE 12 mts. CL.5</v>
      </c>
      <c r="L2922" s="139">
        <f t="shared" si="334"/>
        <v>0.41</v>
      </c>
    </row>
    <row r="2923" spans="1:12" x14ac:dyDescent="0.25">
      <c r="A2923" s="193">
        <f>+'Información ELECTRO PUNO'!A2903</f>
        <v>2902</v>
      </c>
      <c r="B2923" s="26" t="str">
        <f t="shared" si="332"/>
        <v>SICODI</v>
      </c>
      <c r="C2923" s="9" t="str">
        <f t="shared" si="328"/>
        <v>Puno</v>
      </c>
      <c r="D2923" s="9" t="str">
        <f t="shared" si="329"/>
        <v>No Reporta</v>
      </c>
      <c r="E2923" s="9" t="str">
        <f t="shared" si="330"/>
        <v>No Reporta</v>
      </c>
      <c r="F2923" s="194" t="str">
        <f>+'Información ELECTRO PUNO'!E2903</f>
        <v>MT</v>
      </c>
      <c r="G2923" s="194">
        <f>+'Información ELECTRO PUNO'!G2903</f>
        <v>12</v>
      </c>
      <c r="H2923" s="9" t="str">
        <f t="shared" si="331"/>
        <v>Poste</v>
      </c>
      <c r="I2923" s="194" t="str">
        <f>+'Información ELECTRO PUNO'!F2903</f>
        <v>Madera Tratada</v>
      </c>
      <c r="J2923" s="194" t="str">
        <f>+'Información ELECTRO PUNO'!B2903</f>
        <v>PPM20</v>
      </c>
      <c r="K2923" s="9" t="str">
        <f t="shared" si="333"/>
        <v>POSTE DE MADERA TRATADA DE 12 mts. CL.5</v>
      </c>
      <c r="L2923" s="139">
        <f t="shared" si="334"/>
        <v>0.41</v>
      </c>
    </row>
    <row r="2924" spans="1:12" x14ac:dyDescent="0.25">
      <c r="A2924" s="193">
        <f>+'Información ELECTRO PUNO'!A2904</f>
        <v>2903</v>
      </c>
      <c r="B2924" s="26" t="str">
        <f t="shared" si="332"/>
        <v>SICODI</v>
      </c>
      <c r="C2924" s="9" t="str">
        <f t="shared" si="328"/>
        <v>Puno</v>
      </c>
      <c r="D2924" s="9" t="str">
        <f t="shared" si="329"/>
        <v>No Reporta</v>
      </c>
      <c r="E2924" s="9" t="str">
        <f t="shared" si="330"/>
        <v>No Reporta</v>
      </c>
      <c r="F2924" s="194" t="str">
        <f>+'Información ELECTRO PUNO'!E2904</f>
        <v>MT</v>
      </c>
      <c r="G2924" s="194">
        <f>+'Información ELECTRO PUNO'!G2904</f>
        <v>12</v>
      </c>
      <c r="H2924" s="9" t="str">
        <f t="shared" si="331"/>
        <v>Poste</v>
      </c>
      <c r="I2924" s="194" t="str">
        <f>+'Información ELECTRO PUNO'!F2904</f>
        <v>Madera Tratada</v>
      </c>
      <c r="J2924" s="194" t="str">
        <f>+'Información ELECTRO PUNO'!B2904</f>
        <v>PPM20</v>
      </c>
      <c r="K2924" s="9" t="str">
        <f t="shared" si="333"/>
        <v>POSTE DE MADERA TRATADA DE 12 mts. CL.5</v>
      </c>
      <c r="L2924" s="139">
        <f t="shared" si="334"/>
        <v>0.41</v>
      </c>
    </row>
    <row r="2925" spans="1:12" x14ac:dyDescent="0.25">
      <c r="A2925" s="193">
        <f>+'Información ELECTRO PUNO'!A2905</f>
        <v>2904</v>
      </c>
      <c r="B2925" s="26" t="str">
        <f t="shared" si="332"/>
        <v>SICODI</v>
      </c>
      <c r="C2925" s="9" t="str">
        <f t="shared" si="328"/>
        <v>Puno</v>
      </c>
      <c r="D2925" s="9" t="str">
        <f t="shared" si="329"/>
        <v>No Reporta</v>
      </c>
      <c r="E2925" s="9" t="str">
        <f t="shared" si="330"/>
        <v>No Reporta</v>
      </c>
      <c r="F2925" s="194" t="str">
        <f>+'Información ELECTRO PUNO'!E2905</f>
        <v>MT</v>
      </c>
      <c r="G2925" s="194">
        <f>+'Información ELECTRO PUNO'!G2905</f>
        <v>12</v>
      </c>
      <c r="H2925" s="9" t="str">
        <f t="shared" si="331"/>
        <v>Poste</v>
      </c>
      <c r="I2925" s="194" t="str">
        <f>+'Información ELECTRO PUNO'!F2905</f>
        <v>Madera Tratada</v>
      </c>
      <c r="J2925" s="194" t="str">
        <f>+'Información ELECTRO PUNO'!B2905</f>
        <v>PPM20</v>
      </c>
      <c r="K2925" s="9" t="str">
        <f t="shared" si="333"/>
        <v>POSTE DE MADERA TRATADA DE 12 mts. CL.5</v>
      </c>
      <c r="L2925" s="139">
        <f t="shared" si="334"/>
        <v>0.41</v>
      </c>
    </row>
    <row r="2926" spans="1:12" x14ac:dyDescent="0.25">
      <c r="A2926" s="193">
        <f>+'Información ELECTRO PUNO'!A2906</f>
        <v>2905</v>
      </c>
      <c r="B2926" s="26" t="str">
        <f t="shared" si="332"/>
        <v>SICODI</v>
      </c>
      <c r="C2926" s="9" t="str">
        <f t="shared" si="328"/>
        <v>Puno</v>
      </c>
      <c r="D2926" s="9" t="str">
        <f t="shared" si="329"/>
        <v>No Reporta</v>
      </c>
      <c r="E2926" s="9" t="str">
        <f t="shared" si="330"/>
        <v>No Reporta</v>
      </c>
      <c r="F2926" s="194" t="str">
        <f>+'Información ELECTRO PUNO'!E2906</f>
        <v>MT</v>
      </c>
      <c r="G2926" s="194">
        <f>+'Información ELECTRO PUNO'!G2906</f>
        <v>12</v>
      </c>
      <c r="H2926" s="9" t="str">
        <f t="shared" si="331"/>
        <v>Poste</v>
      </c>
      <c r="I2926" s="194" t="str">
        <f>+'Información ELECTRO PUNO'!F2906</f>
        <v>Madera Tratada</v>
      </c>
      <c r="J2926" s="194" t="str">
        <f>+'Información ELECTRO PUNO'!B2906</f>
        <v>PPM20</v>
      </c>
      <c r="K2926" s="9" t="str">
        <f t="shared" si="333"/>
        <v>POSTE DE MADERA TRATADA DE 12 mts. CL.5</v>
      </c>
      <c r="L2926" s="139">
        <f t="shared" si="334"/>
        <v>0.41</v>
      </c>
    </row>
    <row r="2927" spans="1:12" x14ac:dyDescent="0.25">
      <c r="A2927" s="193">
        <f>+'Información ELECTRO PUNO'!A2907</f>
        <v>2906</v>
      </c>
      <c r="B2927" s="26" t="str">
        <f t="shared" si="332"/>
        <v>SICODI</v>
      </c>
      <c r="C2927" s="9" t="str">
        <f t="shared" si="328"/>
        <v>Puno</v>
      </c>
      <c r="D2927" s="9" t="str">
        <f t="shared" si="329"/>
        <v>No Reporta</v>
      </c>
      <c r="E2927" s="9" t="str">
        <f t="shared" si="330"/>
        <v>No Reporta</v>
      </c>
      <c r="F2927" s="194" t="str">
        <f>+'Información ELECTRO PUNO'!E2907</f>
        <v>MT</v>
      </c>
      <c r="G2927" s="194">
        <f>+'Información ELECTRO PUNO'!G2907</f>
        <v>12</v>
      </c>
      <c r="H2927" s="9" t="str">
        <f t="shared" si="331"/>
        <v>Poste</v>
      </c>
      <c r="I2927" s="194" t="str">
        <f>+'Información ELECTRO PUNO'!F2907</f>
        <v>Madera Tratada</v>
      </c>
      <c r="J2927" s="194" t="str">
        <f>+'Información ELECTRO PUNO'!B2907</f>
        <v>PPM20</v>
      </c>
      <c r="K2927" s="9" t="str">
        <f t="shared" si="333"/>
        <v>POSTE DE MADERA TRATADA DE 12 mts. CL.5</v>
      </c>
      <c r="L2927" s="139">
        <f t="shared" si="334"/>
        <v>0.41</v>
      </c>
    </row>
    <row r="2928" spans="1:12" x14ac:dyDescent="0.25">
      <c r="A2928" s="193">
        <f>+'Información ELECTRO PUNO'!A2908</f>
        <v>2907</v>
      </c>
      <c r="B2928" s="26" t="str">
        <f t="shared" si="332"/>
        <v>SICODI</v>
      </c>
      <c r="C2928" s="9" t="str">
        <f t="shared" si="328"/>
        <v>Puno</v>
      </c>
      <c r="D2928" s="9" t="str">
        <f t="shared" si="329"/>
        <v>No Reporta</v>
      </c>
      <c r="E2928" s="9" t="str">
        <f t="shared" si="330"/>
        <v>No Reporta</v>
      </c>
      <c r="F2928" s="194" t="str">
        <f>+'Información ELECTRO PUNO'!E2908</f>
        <v>MT</v>
      </c>
      <c r="G2928" s="194">
        <f>+'Información ELECTRO PUNO'!G2908</f>
        <v>12</v>
      </c>
      <c r="H2928" s="9" t="str">
        <f t="shared" si="331"/>
        <v>Poste</v>
      </c>
      <c r="I2928" s="194" t="str">
        <f>+'Información ELECTRO PUNO'!F2908</f>
        <v>Madera Tratada</v>
      </c>
      <c r="J2928" s="194" t="str">
        <f>+'Información ELECTRO PUNO'!B2908</f>
        <v>PPM20</v>
      </c>
      <c r="K2928" s="9" t="str">
        <f t="shared" si="333"/>
        <v>POSTE DE MADERA TRATADA DE 12 mts. CL.5</v>
      </c>
      <c r="L2928" s="139">
        <f t="shared" si="334"/>
        <v>0.41</v>
      </c>
    </row>
    <row r="2929" spans="1:12" x14ac:dyDescent="0.25">
      <c r="A2929" s="193">
        <f>+'Información ELECTRO PUNO'!A2909</f>
        <v>2908</v>
      </c>
      <c r="B2929" s="26" t="str">
        <f t="shared" si="332"/>
        <v>SICODI</v>
      </c>
      <c r="C2929" s="9" t="str">
        <f t="shared" si="328"/>
        <v>Puno</v>
      </c>
      <c r="D2929" s="9" t="str">
        <f t="shared" si="329"/>
        <v>No Reporta</v>
      </c>
      <c r="E2929" s="9" t="str">
        <f t="shared" si="330"/>
        <v>No Reporta</v>
      </c>
      <c r="F2929" s="194" t="str">
        <f>+'Información ELECTRO PUNO'!E2909</f>
        <v>MT</v>
      </c>
      <c r="G2929" s="194">
        <f>+'Información ELECTRO PUNO'!G2909</f>
        <v>12</v>
      </c>
      <c r="H2929" s="9" t="str">
        <f t="shared" si="331"/>
        <v>Poste</v>
      </c>
      <c r="I2929" s="194" t="str">
        <f>+'Información ELECTRO PUNO'!F2909</f>
        <v>Madera Tratada</v>
      </c>
      <c r="J2929" s="194" t="str">
        <f>+'Información ELECTRO PUNO'!B2909</f>
        <v>PPM20</v>
      </c>
      <c r="K2929" s="9" t="str">
        <f t="shared" si="333"/>
        <v>POSTE DE MADERA TRATADA DE 12 mts. CL.5</v>
      </c>
      <c r="L2929" s="139">
        <f t="shared" si="334"/>
        <v>0.41</v>
      </c>
    </row>
    <row r="2930" spans="1:12" x14ac:dyDescent="0.25">
      <c r="A2930" s="193">
        <f>+'Información ELECTRO PUNO'!A2910</f>
        <v>2909</v>
      </c>
      <c r="B2930" s="26" t="str">
        <f t="shared" si="332"/>
        <v>SICODI</v>
      </c>
      <c r="C2930" s="9" t="str">
        <f t="shared" si="328"/>
        <v>Puno</v>
      </c>
      <c r="D2930" s="9" t="str">
        <f t="shared" si="329"/>
        <v>No Reporta</v>
      </c>
      <c r="E2930" s="9" t="str">
        <f t="shared" si="330"/>
        <v>No Reporta</v>
      </c>
      <c r="F2930" s="194" t="str">
        <f>+'Información ELECTRO PUNO'!E2910</f>
        <v>MT</v>
      </c>
      <c r="G2930" s="194">
        <f>+'Información ELECTRO PUNO'!G2910</f>
        <v>12</v>
      </c>
      <c r="H2930" s="9" t="str">
        <f t="shared" si="331"/>
        <v>Poste</v>
      </c>
      <c r="I2930" s="194" t="str">
        <f>+'Información ELECTRO PUNO'!F2910</f>
        <v>Madera Tratada</v>
      </c>
      <c r="J2930" s="194" t="str">
        <f>+'Información ELECTRO PUNO'!B2910</f>
        <v>PPM20</v>
      </c>
      <c r="K2930" s="9" t="str">
        <f t="shared" si="333"/>
        <v>POSTE DE MADERA TRATADA DE 12 mts. CL.5</v>
      </c>
      <c r="L2930" s="139">
        <f t="shared" si="334"/>
        <v>0.41</v>
      </c>
    </row>
    <row r="2931" spans="1:12" x14ac:dyDescent="0.25">
      <c r="A2931" s="193">
        <f>+'Información ELECTRO PUNO'!A2911</f>
        <v>2910</v>
      </c>
      <c r="B2931" s="26" t="str">
        <f t="shared" si="332"/>
        <v>SICODI</v>
      </c>
      <c r="C2931" s="9" t="str">
        <f t="shared" si="328"/>
        <v>Puno</v>
      </c>
      <c r="D2931" s="9" t="str">
        <f t="shared" si="329"/>
        <v>No Reporta</v>
      </c>
      <c r="E2931" s="9" t="str">
        <f t="shared" si="330"/>
        <v>No Reporta</v>
      </c>
      <c r="F2931" s="194" t="str">
        <f>+'Información ELECTRO PUNO'!E2911</f>
        <v>MT</v>
      </c>
      <c r="G2931" s="194">
        <f>+'Información ELECTRO PUNO'!G2911</f>
        <v>12</v>
      </c>
      <c r="H2931" s="9" t="str">
        <f t="shared" si="331"/>
        <v>Poste</v>
      </c>
      <c r="I2931" s="194" t="str">
        <f>+'Información ELECTRO PUNO'!F2911</f>
        <v>Madera Tratada</v>
      </c>
      <c r="J2931" s="194" t="str">
        <f>+'Información ELECTRO PUNO'!B2911</f>
        <v>PPM20</v>
      </c>
      <c r="K2931" s="9" t="str">
        <f t="shared" si="333"/>
        <v>POSTE DE MADERA TRATADA DE 12 mts. CL.5</v>
      </c>
      <c r="L2931" s="139">
        <f t="shared" si="334"/>
        <v>0.41</v>
      </c>
    </row>
    <row r="2932" spans="1:12" x14ac:dyDescent="0.25">
      <c r="A2932" s="193">
        <f>+'Información ELECTRO PUNO'!A2912</f>
        <v>2911</v>
      </c>
      <c r="B2932" s="26" t="str">
        <f t="shared" si="332"/>
        <v>SICODI</v>
      </c>
      <c r="C2932" s="9" t="str">
        <f t="shared" si="328"/>
        <v>Puno</v>
      </c>
      <c r="D2932" s="9" t="str">
        <f t="shared" si="329"/>
        <v>No Reporta</v>
      </c>
      <c r="E2932" s="9" t="str">
        <f t="shared" si="330"/>
        <v>No Reporta</v>
      </c>
      <c r="F2932" s="194" t="str">
        <f>+'Información ELECTRO PUNO'!E2912</f>
        <v>MT</v>
      </c>
      <c r="G2932" s="194">
        <f>+'Información ELECTRO PUNO'!G2912</f>
        <v>12</v>
      </c>
      <c r="H2932" s="9" t="str">
        <f t="shared" si="331"/>
        <v>Poste</v>
      </c>
      <c r="I2932" s="194" t="str">
        <f>+'Información ELECTRO PUNO'!F2912</f>
        <v>Madera Tratada</v>
      </c>
      <c r="J2932" s="194" t="str">
        <f>+'Información ELECTRO PUNO'!B2912</f>
        <v>PPM20</v>
      </c>
      <c r="K2932" s="9" t="str">
        <f t="shared" si="333"/>
        <v>POSTE DE MADERA TRATADA DE 12 mts. CL.5</v>
      </c>
      <c r="L2932" s="139">
        <f t="shared" si="334"/>
        <v>0.41</v>
      </c>
    </row>
    <row r="2933" spans="1:12" x14ac:dyDescent="0.25">
      <c r="A2933" s="193">
        <f>+'Información ELECTRO PUNO'!A2913</f>
        <v>2912</v>
      </c>
      <c r="B2933" s="26" t="str">
        <f t="shared" si="332"/>
        <v>SICODI</v>
      </c>
      <c r="C2933" s="9" t="str">
        <f t="shared" si="328"/>
        <v>Puno</v>
      </c>
      <c r="D2933" s="9" t="str">
        <f t="shared" si="329"/>
        <v>No Reporta</v>
      </c>
      <c r="E2933" s="9" t="str">
        <f t="shared" si="330"/>
        <v>No Reporta</v>
      </c>
      <c r="F2933" s="194" t="str">
        <f>+'Información ELECTRO PUNO'!E2913</f>
        <v>MT</v>
      </c>
      <c r="G2933" s="194">
        <f>+'Información ELECTRO PUNO'!G2913</f>
        <v>12</v>
      </c>
      <c r="H2933" s="9" t="str">
        <f t="shared" si="331"/>
        <v>Poste</v>
      </c>
      <c r="I2933" s="194" t="str">
        <f>+'Información ELECTRO PUNO'!F2913</f>
        <v>Madera Tratada</v>
      </c>
      <c r="J2933" s="194" t="str">
        <f>+'Información ELECTRO PUNO'!B2913</f>
        <v>PPM20</v>
      </c>
      <c r="K2933" s="9" t="str">
        <f t="shared" si="333"/>
        <v>POSTE DE MADERA TRATADA DE 12 mts. CL.5</v>
      </c>
      <c r="L2933" s="139">
        <f t="shared" si="334"/>
        <v>0.41</v>
      </c>
    </row>
    <row r="2934" spans="1:12" x14ac:dyDescent="0.25">
      <c r="A2934" s="193">
        <f>+'Información ELECTRO PUNO'!A2914</f>
        <v>2913</v>
      </c>
      <c r="B2934" s="26" t="str">
        <f t="shared" si="332"/>
        <v>SICODI</v>
      </c>
      <c r="C2934" s="9" t="str">
        <f t="shared" si="328"/>
        <v>Puno</v>
      </c>
      <c r="D2934" s="9" t="str">
        <f t="shared" si="329"/>
        <v>No Reporta</v>
      </c>
      <c r="E2934" s="9" t="str">
        <f t="shared" si="330"/>
        <v>No Reporta</v>
      </c>
      <c r="F2934" s="194" t="str">
        <f>+'Información ELECTRO PUNO'!E2914</f>
        <v>MT</v>
      </c>
      <c r="G2934" s="194">
        <f>+'Información ELECTRO PUNO'!G2914</f>
        <v>12</v>
      </c>
      <c r="H2934" s="9" t="str">
        <f t="shared" si="331"/>
        <v>Poste</v>
      </c>
      <c r="I2934" s="194" t="str">
        <f>+'Información ELECTRO PUNO'!F2914</f>
        <v>Madera Tratada</v>
      </c>
      <c r="J2934" s="194" t="str">
        <f>+'Información ELECTRO PUNO'!B2914</f>
        <v>PPM20</v>
      </c>
      <c r="K2934" s="9" t="str">
        <f t="shared" si="333"/>
        <v>POSTE DE MADERA TRATADA DE 12 mts. CL.5</v>
      </c>
      <c r="L2934" s="139">
        <f t="shared" si="334"/>
        <v>0.41</v>
      </c>
    </row>
    <row r="2935" spans="1:12" x14ac:dyDescent="0.25">
      <c r="A2935" s="193">
        <f>+'Información ELECTRO PUNO'!A2915</f>
        <v>2914</v>
      </c>
      <c r="B2935" s="26" t="str">
        <f t="shared" si="332"/>
        <v>SICODI</v>
      </c>
      <c r="C2935" s="9" t="str">
        <f t="shared" si="328"/>
        <v>Puno</v>
      </c>
      <c r="D2935" s="9" t="str">
        <f t="shared" si="329"/>
        <v>No Reporta</v>
      </c>
      <c r="E2935" s="9" t="str">
        <f t="shared" si="330"/>
        <v>No Reporta</v>
      </c>
      <c r="F2935" s="194" t="str">
        <f>+'Información ELECTRO PUNO'!E2915</f>
        <v>MT</v>
      </c>
      <c r="G2935" s="194">
        <f>+'Información ELECTRO PUNO'!G2915</f>
        <v>12</v>
      </c>
      <c r="H2935" s="9" t="str">
        <f t="shared" si="331"/>
        <v>Poste</v>
      </c>
      <c r="I2935" s="194" t="str">
        <f>+'Información ELECTRO PUNO'!F2915</f>
        <v>Madera Tratada</v>
      </c>
      <c r="J2935" s="194" t="str">
        <f>+'Información ELECTRO PUNO'!B2915</f>
        <v>PPM20</v>
      </c>
      <c r="K2935" s="9" t="str">
        <f t="shared" si="333"/>
        <v>POSTE DE MADERA TRATADA DE 12 mts. CL.5</v>
      </c>
      <c r="L2935" s="139">
        <f t="shared" si="334"/>
        <v>0.41</v>
      </c>
    </row>
    <row r="2936" spans="1:12" x14ac:dyDescent="0.25">
      <c r="A2936" s="193">
        <f>+'Información ELECTRO PUNO'!A2916</f>
        <v>2915</v>
      </c>
      <c r="B2936" s="26" t="str">
        <f t="shared" si="332"/>
        <v>SICODI</v>
      </c>
      <c r="C2936" s="9" t="str">
        <f t="shared" si="328"/>
        <v>Puno</v>
      </c>
      <c r="D2936" s="9" t="str">
        <f t="shared" si="329"/>
        <v>No Reporta</v>
      </c>
      <c r="E2936" s="9" t="str">
        <f t="shared" si="330"/>
        <v>No Reporta</v>
      </c>
      <c r="F2936" s="194" t="str">
        <f>+'Información ELECTRO PUNO'!E2916</f>
        <v>MT</v>
      </c>
      <c r="G2936" s="194">
        <f>+'Información ELECTRO PUNO'!G2916</f>
        <v>12</v>
      </c>
      <c r="H2936" s="9" t="str">
        <f t="shared" si="331"/>
        <v>Poste</v>
      </c>
      <c r="I2936" s="194" t="str">
        <f>+'Información ELECTRO PUNO'!F2916</f>
        <v>Madera Tratada</v>
      </c>
      <c r="J2936" s="194" t="str">
        <f>+'Información ELECTRO PUNO'!B2916</f>
        <v>PPM20</v>
      </c>
      <c r="K2936" s="9" t="str">
        <f t="shared" si="333"/>
        <v>POSTE DE MADERA TRATADA DE 12 mts. CL.5</v>
      </c>
      <c r="L2936" s="139">
        <f t="shared" si="334"/>
        <v>0.41</v>
      </c>
    </row>
    <row r="2937" spans="1:12" x14ac:dyDescent="0.25">
      <c r="A2937" s="193">
        <f>+'Información ELECTRO PUNO'!A2917</f>
        <v>2916</v>
      </c>
      <c r="B2937" s="26" t="str">
        <f t="shared" si="332"/>
        <v>SICODI</v>
      </c>
      <c r="C2937" s="9" t="str">
        <f t="shared" si="328"/>
        <v>Puno</v>
      </c>
      <c r="D2937" s="9" t="str">
        <f t="shared" si="329"/>
        <v>No Reporta</v>
      </c>
      <c r="E2937" s="9" t="str">
        <f t="shared" si="330"/>
        <v>No Reporta</v>
      </c>
      <c r="F2937" s="194" t="str">
        <f>+'Información ELECTRO PUNO'!E2917</f>
        <v>MT</v>
      </c>
      <c r="G2937" s="194">
        <f>+'Información ELECTRO PUNO'!G2917</f>
        <v>12</v>
      </c>
      <c r="H2937" s="9" t="str">
        <f t="shared" si="331"/>
        <v>Poste</v>
      </c>
      <c r="I2937" s="194" t="str">
        <f>+'Información ELECTRO PUNO'!F2917</f>
        <v>Madera Tratada</v>
      </c>
      <c r="J2937" s="194" t="str">
        <f>+'Información ELECTRO PUNO'!B2917</f>
        <v>PPM20</v>
      </c>
      <c r="K2937" s="9" t="str">
        <f t="shared" si="333"/>
        <v>POSTE DE MADERA TRATADA DE 12 mts. CL.5</v>
      </c>
      <c r="L2937" s="139">
        <f t="shared" si="334"/>
        <v>0.41</v>
      </c>
    </row>
    <row r="2938" spans="1:12" x14ac:dyDescent="0.25">
      <c r="A2938" s="193">
        <f>+'Información ELECTRO PUNO'!A2918</f>
        <v>2917</v>
      </c>
      <c r="B2938" s="26" t="str">
        <f t="shared" si="332"/>
        <v>SICODI</v>
      </c>
      <c r="C2938" s="9" t="str">
        <f t="shared" si="328"/>
        <v>Puno</v>
      </c>
      <c r="D2938" s="9" t="str">
        <f t="shared" si="329"/>
        <v>No Reporta</v>
      </c>
      <c r="E2938" s="9" t="str">
        <f t="shared" si="330"/>
        <v>No Reporta</v>
      </c>
      <c r="F2938" s="194" t="str">
        <f>+'Información ELECTRO PUNO'!E2918</f>
        <v>MT</v>
      </c>
      <c r="G2938" s="194">
        <f>+'Información ELECTRO PUNO'!G2918</f>
        <v>12</v>
      </c>
      <c r="H2938" s="9" t="str">
        <f t="shared" si="331"/>
        <v>Poste</v>
      </c>
      <c r="I2938" s="194" t="str">
        <f>+'Información ELECTRO PUNO'!F2918</f>
        <v>Madera Tratada</v>
      </c>
      <c r="J2938" s="194" t="str">
        <f>+'Información ELECTRO PUNO'!B2918</f>
        <v>PPM20</v>
      </c>
      <c r="K2938" s="9" t="str">
        <f t="shared" si="333"/>
        <v>POSTE DE MADERA TRATADA DE 12 mts. CL.5</v>
      </c>
      <c r="L2938" s="139">
        <f t="shared" si="334"/>
        <v>0.41</v>
      </c>
    </row>
    <row r="2939" spans="1:12" x14ac:dyDescent="0.25">
      <c r="A2939" s="193">
        <f>+'Información ELECTRO PUNO'!A2919</f>
        <v>2918</v>
      </c>
      <c r="B2939" s="26" t="str">
        <f t="shared" si="332"/>
        <v>SICODI</v>
      </c>
      <c r="C2939" s="9" t="str">
        <f t="shared" si="328"/>
        <v>Puno</v>
      </c>
      <c r="D2939" s="9" t="str">
        <f t="shared" si="329"/>
        <v>No Reporta</v>
      </c>
      <c r="E2939" s="9" t="str">
        <f t="shared" si="330"/>
        <v>No Reporta</v>
      </c>
      <c r="F2939" s="194" t="str">
        <f>+'Información ELECTRO PUNO'!E2919</f>
        <v>MT</v>
      </c>
      <c r="G2939" s="194">
        <f>+'Información ELECTRO PUNO'!G2919</f>
        <v>12</v>
      </c>
      <c r="H2939" s="9" t="str">
        <f t="shared" si="331"/>
        <v>Poste</v>
      </c>
      <c r="I2939" s="194" t="str">
        <f>+'Información ELECTRO PUNO'!F2919</f>
        <v>Madera Tratada</v>
      </c>
      <c r="J2939" s="194" t="str">
        <f>+'Información ELECTRO PUNO'!B2919</f>
        <v>PPM20</v>
      </c>
      <c r="K2939" s="9" t="str">
        <f t="shared" si="333"/>
        <v>POSTE DE MADERA TRATADA DE 12 mts. CL.5</v>
      </c>
      <c r="L2939" s="139">
        <f t="shared" si="334"/>
        <v>0.41</v>
      </c>
    </row>
    <row r="2940" spans="1:12" x14ac:dyDescent="0.25">
      <c r="A2940" s="193">
        <f>+'Información ELECTRO PUNO'!A2920</f>
        <v>2919</v>
      </c>
      <c r="B2940" s="26" t="str">
        <f t="shared" si="332"/>
        <v>SICODI</v>
      </c>
      <c r="C2940" s="9" t="str">
        <f t="shared" si="328"/>
        <v>Puno</v>
      </c>
      <c r="D2940" s="9" t="str">
        <f t="shared" si="329"/>
        <v>No Reporta</v>
      </c>
      <c r="E2940" s="9" t="str">
        <f t="shared" si="330"/>
        <v>No Reporta</v>
      </c>
      <c r="F2940" s="194" t="str">
        <f>+'Información ELECTRO PUNO'!E2920</f>
        <v>MT</v>
      </c>
      <c r="G2940" s="194">
        <f>+'Información ELECTRO PUNO'!G2920</f>
        <v>12</v>
      </c>
      <c r="H2940" s="9" t="str">
        <f t="shared" si="331"/>
        <v>Poste</v>
      </c>
      <c r="I2940" s="194" t="str">
        <f>+'Información ELECTRO PUNO'!F2920</f>
        <v>Madera Tratada</v>
      </c>
      <c r="J2940" s="194" t="str">
        <f>+'Información ELECTRO PUNO'!B2920</f>
        <v>PPM20</v>
      </c>
      <c r="K2940" s="9" t="str">
        <f t="shared" si="333"/>
        <v>POSTE DE MADERA TRATADA DE 12 mts. CL.5</v>
      </c>
      <c r="L2940" s="139">
        <f t="shared" si="334"/>
        <v>0.41</v>
      </c>
    </row>
    <row r="2941" spans="1:12" x14ac:dyDescent="0.25">
      <c r="A2941" s="193">
        <f>+'Información ELECTRO PUNO'!A2921</f>
        <v>2920</v>
      </c>
      <c r="B2941" s="26" t="str">
        <f t="shared" si="332"/>
        <v>SICODI</v>
      </c>
      <c r="C2941" s="9" t="str">
        <f t="shared" si="328"/>
        <v>Puno</v>
      </c>
      <c r="D2941" s="9" t="str">
        <f t="shared" si="329"/>
        <v>No Reporta</v>
      </c>
      <c r="E2941" s="9" t="str">
        <f t="shared" si="330"/>
        <v>No Reporta</v>
      </c>
      <c r="F2941" s="194" t="str">
        <f>+'Información ELECTRO PUNO'!E2921</f>
        <v>MT</v>
      </c>
      <c r="G2941" s="194">
        <f>+'Información ELECTRO PUNO'!G2921</f>
        <v>12</v>
      </c>
      <c r="H2941" s="9" t="str">
        <f t="shared" si="331"/>
        <v>Poste</v>
      </c>
      <c r="I2941" s="194" t="str">
        <f>+'Información ELECTRO PUNO'!F2921</f>
        <v>Madera Tratada</v>
      </c>
      <c r="J2941" s="194" t="str">
        <f>+'Información ELECTRO PUNO'!B2921</f>
        <v>PPM20</v>
      </c>
      <c r="K2941" s="9" t="str">
        <f t="shared" si="333"/>
        <v>POSTE DE MADERA TRATADA DE 12 mts. CL.5</v>
      </c>
      <c r="L2941" s="139">
        <f t="shared" si="334"/>
        <v>0.41</v>
      </c>
    </row>
    <row r="2942" spans="1:12" x14ac:dyDescent="0.25">
      <c r="A2942" s="193">
        <f>+'Información ELECTRO PUNO'!A2922</f>
        <v>2921</v>
      </c>
      <c r="B2942" s="26" t="str">
        <f t="shared" si="332"/>
        <v>SICODI</v>
      </c>
      <c r="C2942" s="9" t="str">
        <f t="shared" si="328"/>
        <v>Puno</v>
      </c>
      <c r="D2942" s="9" t="str">
        <f t="shared" si="329"/>
        <v>No Reporta</v>
      </c>
      <c r="E2942" s="9" t="str">
        <f t="shared" si="330"/>
        <v>No Reporta</v>
      </c>
      <c r="F2942" s="194" t="str">
        <f>+'Información ELECTRO PUNO'!E2922</f>
        <v>MT</v>
      </c>
      <c r="G2942" s="194">
        <f>+'Información ELECTRO PUNO'!G2922</f>
        <v>12</v>
      </c>
      <c r="H2942" s="9" t="str">
        <f t="shared" si="331"/>
        <v>Poste</v>
      </c>
      <c r="I2942" s="194" t="str">
        <f>+'Información ELECTRO PUNO'!F2922</f>
        <v>Madera Tratada</v>
      </c>
      <c r="J2942" s="194" t="str">
        <f>+'Información ELECTRO PUNO'!B2922</f>
        <v>PPM20</v>
      </c>
      <c r="K2942" s="9" t="str">
        <f t="shared" si="333"/>
        <v>POSTE DE MADERA TRATADA DE 12 mts. CL.5</v>
      </c>
      <c r="L2942" s="139">
        <f t="shared" si="334"/>
        <v>0.41</v>
      </c>
    </row>
    <row r="2943" spans="1:12" x14ac:dyDescent="0.25">
      <c r="A2943" s="193">
        <f>+'Información ELECTRO PUNO'!A2923</f>
        <v>2922</v>
      </c>
      <c r="B2943" s="26" t="str">
        <f t="shared" si="332"/>
        <v>SICODI</v>
      </c>
      <c r="C2943" s="9" t="str">
        <f t="shared" si="328"/>
        <v>Puno</v>
      </c>
      <c r="D2943" s="9" t="str">
        <f t="shared" si="329"/>
        <v>No Reporta</v>
      </c>
      <c r="E2943" s="9" t="str">
        <f t="shared" si="330"/>
        <v>No Reporta</v>
      </c>
      <c r="F2943" s="194" t="str">
        <f>+'Información ELECTRO PUNO'!E2923</f>
        <v>MT</v>
      </c>
      <c r="G2943" s="194">
        <f>+'Información ELECTRO PUNO'!G2923</f>
        <v>12</v>
      </c>
      <c r="H2943" s="9" t="str">
        <f t="shared" si="331"/>
        <v>Poste</v>
      </c>
      <c r="I2943" s="194" t="str">
        <f>+'Información ELECTRO PUNO'!F2923</f>
        <v>Madera Tratada</v>
      </c>
      <c r="J2943" s="194" t="str">
        <f>+'Información ELECTRO PUNO'!B2923</f>
        <v>PPM20</v>
      </c>
      <c r="K2943" s="9" t="str">
        <f t="shared" si="333"/>
        <v>POSTE DE MADERA TRATADA DE 12 mts. CL.5</v>
      </c>
      <c r="L2943" s="139">
        <f t="shared" si="334"/>
        <v>0.41</v>
      </c>
    </row>
    <row r="2944" spans="1:12" x14ac:dyDescent="0.25">
      <c r="A2944" s="193">
        <f>+'Información ELECTRO PUNO'!A2924</f>
        <v>2923</v>
      </c>
      <c r="B2944" s="26" t="str">
        <f t="shared" si="332"/>
        <v>SICODI</v>
      </c>
      <c r="C2944" s="9" t="str">
        <f t="shared" si="328"/>
        <v>Puno</v>
      </c>
      <c r="D2944" s="9" t="str">
        <f t="shared" si="329"/>
        <v>No Reporta</v>
      </c>
      <c r="E2944" s="9" t="str">
        <f t="shared" si="330"/>
        <v>No Reporta</v>
      </c>
      <c r="F2944" s="194" t="str">
        <f>+'Información ELECTRO PUNO'!E2924</f>
        <v>MT</v>
      </c>
      <c r="G2944" s="194">
        <f>+'Información ELECTRO PUNO'!G2924</f>
        <v>12</v>
      </c>
      <c r="H2944" s="9" t="str">
        <f t="shared" si="331"/>
        <v>Poste</v>
      </c>
      <c r="I2944" s="194" t="str">
        <f>+'Información ELECTRO PUNO'!F2924</f>
        <v>Madera Tratada</v>
      </c>
      <c r="J2944" s="194" t="str">
        <f>+'Información ELECTRO PUNO'!B2924</f>
        <v>PPM20</v>
      </c>
      <c r="K2944" s="9" t="str">
        <f t="shared" si="333"/>
        <v>POSTE DE MADERA TRATADA DE 12 mts. CL.5</v>
      </c>
      <c r="L2944" s="139">
        <f t="shared" si="334"/>
        <v>0.41</v>
      </c>
    </row>
    <row r="2945" spans="1:12" x14ac:dyDescent="0.25">
      <c r="A2945" s="193">
        <f>+'Información ELECTRO PUNO'!A2925</f>
        <v>2924</v>
      </c>
      <c r="B2945" s="26" t="str">
        <f t="shared" si="332"/>
        <v>SICODI</v>
      </c>
      <c r="C2945" s="9" t="str">
        <f t="shared" si="328"/>
        <v>Puno</v>
      </c>
      <c r="D2945" s="9" t="str">
        <f t="shared" si="329"/>
        <v>No Reporta</v>
      </c>
      <c r="E2945" s="9" t="str">
        <f t="shared" si="330"/>
        <v>No Reporta</v>
      </c>
      <c r="F2945" s="194" t="str">
        <f>+'Información ELECTRO PUNO'!E2925</f>
        <v>MT</v>
      </c>
      <c r="G2945" s="194">
        <f>+'Información ELECTRO PUNO'!G2925</f>
        <v>12</v>
      </c>
      <c r="H2945" s="9" t="str">
        <f t="shared" si="331"/>
        <v>Poste</v>
      </c>
      <c r="I2945" s="194" t="str">
        <f>+'Información ELECTRO PUNO'!F2925</f>
        <v>Madera Tratada</v>
      </c>
      <c r="J2945" s="194" t="str">
        <f>+'Información ELECTRO PUNO'!B2925</f>
        <v>PPM20</v>
      </c>
      <c r="K2945" s="9" t="str">
        <f t="shared" si="333"/>
        <v>POSTE DE MADERA TRATADA DE 12 mts. CL.5</v>
      </c>
      <c r="L2945" s="139">
        <f t="shared" si="334"/>
        <v>0.41</v>
      </c>
    </row>
    <row r="2946" spans="1:12" x14ac:dyDescent="0.25">
      <c r="A2946" s="193">
        <f>+'Información ELECTRO PUNO'!A2926</f>
        <v>2925</v>
      </c>
      <c r="B2946" s="26" t="str">
        <f t="shared" si="332"/>
        <v>SICODI</v>
      </c>
      <c r="C2946" s="9" t="str">
        <f t="shared" si="328"/>
        <v>Puno</v>
      </c>
      <c r="D2946" s="9" t="str">
        <f t="shared" si="329"/>
        <v>No Reporta</v>
      </c>
      <c r="E2946" s="9" t="str">
        <f t="shared" si="330"/>
        <v>No Reporta</v>
      </c>
      <c r="F2946" s="194" t="str">
        <f>+'Información ELECTRO PUNO'!E2926</f>
        <v>MT</v>
      </c>
      <c r="G2946" s="194">
        <f>+'Información ELECTRO PUNO'!G2926</f>
        <v>12</v>
      </c>
      <c r="H2946" s="9" t="str">
        <f t="shared" si="331"/>
        <v>Poste</v>
      </c>
      <c r="I2946" s="194" t="str">
        <f>+'Información ELECTRO PUNO'!F2926</f>
        <v>Madera Tratada</v>
      </c>
      <c r="J2946" s="194" t="str">
        <f>+'Información ELECTRO PUNO'!B2926</f>
        <v>PPM20</v>
      </c>
      <c r="K2946" s="9" t="str">
        <f t="shared" si="333"/>
        <v>POSTE DE MADERA TRATADA DE 12 mts. CL.5</v>
      </c>
      <c r="L2946" s="139">
        <f t="shared" si="334"/>
        <v>0.41</v>
      </c>
    </row>
    <row r="2947" spans="1:12" x14ac:dyDescent="0.25">
      <c r="A2947" s="193">
        <f>+'Información ELECTRO PUNO'!A2927</f>
        <v>2926</v>
      </c>
      <c r="B2947" s="26" t="str">
        <f t="shared" si="332"/>
        <v>SICODI</v>
      </c>
      <c r="C2947" s="9" t="str">
        <f t="shared" si="328"/>
        <v>Puno</v>
      </c>
      <c r="D2947" s="9" t="str">
        <f t="shared" si="329"/>
        <v>No Reporta</v>
      </c>
      <c r="E2947" s="9" t="str">
        <f t="shared" si="330"/>
        <v>No Reporta</v>
      </c>
      <c r="F2947" s="194" t="str">
        <f>+'Información ELECTRO PUNO'!E2927</f>
        <v>MT</v>
      </c>
      <c r="G2947" s="194">
        <f>+'Información ELECTRO PUNO'!G2927</f>
        <v>12</v>
      </c>
      <c r="H2947" s="9" t="str">
        <f t="shared" si="331"/>
        <v>Poste</v>
      </c>
      <c r="I2947" s="194" t="str">
        <f>+'Información ELECTRO PUNO'!F2927</f>
        <v>Madera Tratada</v>
      </c>
      <c r="J2947" s="194" t="str">
        <f>+'Información ELECTRO PUNO'!B2927</f>
        <v>PPM20</v>
      </c>
      <c r="K2947" s="9" t="str">
        <f t="shared" si="333"/>
        <v>POSTE DE MADERA TRATADA DE 12 mts. CL.5</v>
      </c>
      <c r="L2947" s="139">
        <f t="shared" si="334"/>
        <v>0.41</v>
      </c>
    </row>
    <row r="2948" spans="1:12" x14ac:dyDescent="0.25">
      <c r="A2948" s="193">
        <f>+'Información ELECTRO PUNO'!A2928</f>
        <v>2927</v>
      </c>
      <c r="B2948" s="26" t="str">
        <f t="shared" si="332"/>
        <v>SICODI</v>
      </c>
      <c r="C2948" s="9" t="str">
        <f t="shared" si="328"/>
        <v>Puno</v>
      </c>
      <c r="D2948" s="9" t="str">
        <f t="shared" si="329"/>
        <v>No Reporta</v>
      </c>
      <c r="E2948" s="9" t="str">
        <f t="shared" si="330"/>
        <v>No Reporta</v>
      </c>
      <c r="F2948" s="194" t="str">
        <f>+'Información ELECTRO PUNO'!E2928</f>
        <v>MT</v>
      </c>
      <c r="G2948" s="194">
        <f>+'Información ELECTRO PUNO'!G2928</f>
        <v>12</v>
      </c>
      <c r="H2948" s="9" t="str">
        <f t="shared" si="331"/>
        <v>Poste</v>
      </c>
      <c r="I2948" s="194" t="str">
        <f>+'Información ELECTRO PUNO'!F2928</f>
        <v>Madera Tratada</v>
      </c>
      <c r="J2948" s="194" t="str">
        <f>+'Información ELECTRO PUNO'!B2928</f>
        <v>PPM20</v>
      </c>
      <c r="K2948" s="9" t="str">
        <f t="shared" si="333"/>
        <v>POSTE DE MADERA TRATADA DE 12 mts. CL.5</v>
      </c>
      <c r="L2948" s="139">
        <f t="shared" si="334"/>
        <v>0.41</v>
      </c>
    </row>
    <row r="2949" spans="1:12" x14ac:dyDescent="0.25">
      <c r="A2949" s="193">
        <f>+'Información ELECTRO PUNO'!A2929</f>
        <v>2928</v>
      </c>
      <c r="B2949" s="26" t="str">
        <f t="shared" si="332"/>
        <v>SICODI</v>
      </c>
      <c r="C2949" s="9" t="str">
        <f t="shared" si="328"/>
        <v>Puno</v>
      </c>
      <c r="D2949" s="9" t="str">
        <f t="shared" si="329"/>
        <v>No Reporta</v>
      </c>
      <c r="E2949" s="9" t="str">
        <f t="shared" si="330"/>
        <v>No Reporta</v>
      </c>
      <c r="F2949" s="194" t="str">
        <f>+'Información ELECTRO PUNO'!E2929</f>
        <v>MT</v>
      </c>
      <c r="G2949" s="194">
        <f>+'Información ELECTRO PUNO'!G2929</f>
        <v>12</v>
      </c>
      <c r="H2949" s="9" t="str">
        <f t="shared" si="331"/>
        <v>Poste</v>
      </c>
      <c r="I2949" s="194" t="str">
        <f>+'Información ELECTRO PUNO'!F2929</f>
        <v>Madera Tratada</v>
      </c>
      <c r="J2949" s="194" t="str">
        <f>+'Información ELECTRO PUNO'!B2929</f>
        <v>PPM20</v>
      </c>
      <c r="K2949" s="9" t="str">
        <f t="shared" si="333"/>
        <v>POSTE DE MADERA TRATADA DE 12 mts. CL.5</v>
      </c>
      <c r="L2949" s="139">
        <f t="shared" si="334"/>
        <v>0.41</v>
      </c>
    </row>
    <row r="2950" spans="1:12" x14ac:dyDescent="0.25">
      <c r="A2950" s="193">
        <f>+'Información ELECTRO PUNO'!A2930</f>
        <v>2929</v>
      </c>
      <c r="B2950" s="26" t="str">
        <f t="shared" si="332"/>
        <v>SICODI</v>
      </c>
      <c r="C2950" s="9" t="str">
        <f t="shared" si="328"/>
        <v>Puno</v>
      </c>
      <c r="D2950" s="9" t="str">
        <f t="shared" si="329"/>
        <v>No Reporta</v>
      </c>
      <c r="E2950" s="9" t="str">
        <f t="shared" si="330"/>
        <v>No Reporta</v>
      </c>
      <c r="F2950" s="194" t="str">
        <f>+'Información ELECTRO PUNO'!E2930</f>
        <v>MT</v>
      </c>
      <c r="G2950" s="194">
        <f>+'Información ELECTRO PUNO'!G2930</f>
        <v>12</v>
      </c>
      <c r="H2950" s="9" t="str">
        <f t="shared" si="331"/>
        <v>Poste</v>
      </c>
      <c r="I2950" s="194" t="str">
        <f>+'Información ELECTRO PUNO'!F2930</f>
        <v>Madera Tratada</v>
      </c>
      <c r="J2950" s="194" t="str">
        <f>+'Información ELECTRO PUNO'!B2930</f>
        <v>PPM20</v>
      </c>
      <c r="K2950" s="9" t="str">
        <f t="shared" si="333"/>
        <v>POSTE DE MADERA TRATADA DE 12 mts. CL.5</v>
      </c>
      <c r="L2950" s="139">
        <f t="shared" si="334"/>
        <v>0.41</v>
      </c>
    </row>
    <row r="2951" spans="1:12" x14ac:dyDescent="0.25">
      <c r="A2951" s="193">
        <f>+'Información ELECTRO PUNO'!A2931</f>
        <v>2930</v>
      </c>
      <c r="B2951" s="26" t="str">
        <f t="shared" si="332"/>
        <v>SICODI</v>
      </c>
      <c r="C2951" s="9" t="str">
        <f t="shared" si="328"/>
        <v>Puno</v>
      </c>
      <c r="D2951" s="9" t="str">
        <f t="shared" si="329"/>
        <v>No Reporta</v>
      </c>
      <c r="E2951" s="9" t="str">
        <f t="shared" si="330"/>
        <v>No Reporta</v>
      </c>
      <c r="F2951" s="194" t="str">
        <f>+'Información ELECTRO PUNO'!E2931</f>
        <v>MT</v>
      </c>
      <c r="G2951" s="194">
        <f>+'Información ELECTRO PUNO'!G2931</f>
        <v>12</v>
      </c>
      <c r="H2951" s="9" t="str">
        <f t="shared" si="331"/>
        <v>Poste</v>
      </c>
      <c r="I2951" s="194" t="str">
        <f>+'Información ELECTRO PUNO'!F2931</f>
        <v>Madera Tratada</v>
      </c>
      <c r="J2951" s="194" t="str">
        <f>+'Información ELECTRO PUNO'!B2931</f>
        <v>PPM20</v>
      </c>
      <c r="K2951" s="9" t="str">
        <f t="shared" si="333"/>
        <v>POSTE DE MADERA TRATADA DE 12 mts. CL.5</v>
      </c>
      <c r="L2951" s="139">
        <f t="shared" si="334"/>
        <v>0.41</v>
      </c>
    </row>
    <row r="2952" spans="1:12" x14ac:dyDescent="0.25">
      <c r="A2952" s="193">
        <f>+'Información ELECTRO PUNO'!A2932</f>
        <v>2931</v>
      </c>
      <c r="B2952" s="26" t="str">
        <f t="shared" si="332"/>
        <v>SICODI</v>
      </c>
      <c r="C2952" s="9" t="str">
        <f t="shared" si="328"/>
        <v>Puno</v>
      </c>
      <c r="D2952" s="9" t="str">
        <f t="shared" si="329"/>
        <v>No Reporta</v>
      </c>
      <c r="E2952" s="9" t="str">
        <f t="shared" si="330"/>
        <v>No Reporta</v>
      </c>
      <c r="F2952" s="194" t="str">
        <f>+'Información ELECTRO PUNO'!E2932</f>
        <v>MT</v>
      </c>
      <c r="G2952" s="194">
        <f>+'Información ELECTRO PUNO'!G2932</f>
        <v>12</v>
      </c>
      <c r="H2952" s="9" t="str">
        <f t="shared" si="331"/>
        <v>Poste</v>
      </c>
      <c r="I2952" s="194" t="str">
        <f>+'Información ELECTRO PUNO'!F2932</f>
        <v>Madera Tratada</v>
      </c>
      <c r="J2952" s="194" t="str">
        <f>+'Información ELECTRO PUNO'!B2932</f>
        <v>PPM20</v>
      </c>
      <c r="K2952" s="9" t="str">
        <f t="shared" si="333"/>
        <v>POSTE DE MADERA TRATADA DE 12 mts. CL.5</v>
      </c>
      <c r="L2952" s="139">
        <f t="shared" si="334"/>
        <v>0.41</v>
      </c>
    </row>
    <row r="2953" spans="1:12" x14ac:dyDescent="0.25">
      <c r="A2953" s="193">
        <f>+'Información ELECTRO PUNO'!A2933</f>
        <v>2932</v>
      </c>
      <c r="B2953" s="26" t="str">
        <f t="shared" si="332"/>
        <v>SICODI</v>
      </c>
      <c r="C2953" s="9" t="str">
        <f t="shared" si="328"/>
        <v>Puno</v>
      </c>
      <c r="D2953" s="9" t="str">
        <f t="shared" si="329"/>
        <v>No Reporta</v>
      </c>
      <c r="E2953" s="9" t="str">
        <f t="shared" si="330"/>
        <v>No Reporta</v>
      </c>
      <c r="F2953" s="194" t="str">
        <f>+'Información ELECTRO PUNO'!E2933</f>
        <v>MT</v>
      </c>
      <c r="G2953" s="194">
        <f>+'Información ELECTRO PUNO'!G2933</f>
        <v>12</v>
      </c>
      <c r="H2953" s="9" t="str">
        <f t="shared" si="331"/>
        <v>Poste</v>
      </c>
      <c r="I2953" s="194" t="str">
        <f>+'Información ELECTRO PUNO'!F2933</f>
        <v>Madera Tratada</v>
      </c>
      <c r="J2953" s="194" t="str">
        <f>+'Información ELECTRO PUNO'!B2933</f>
        <v>PPM20</v>
      </c>
      <c r="K2953" s="9" t="str">
        <f t="shared" si="333"/>
        <v>POSTE DE MADERA TRATADA DE 12 mts. CL.5</v>
      </c>
      <c r="L2953" s="139">
        <f t="shared" si="334"/>
        <v>0.41</v>
      </c>
    </row>
    <row r="2954" spans="1:12" x14ac:dyDescent="0.25">
      <c r="A2954" s="193">
        <f>+'Información ELECTRO PUNO'!A2934</f>
        <v>2933</v>
      </c>
      <c r="B2954" s="26" t="str">
        <f t="shared" si="332"/>
        <v>SICODI</v>
      </c>
      <c r="C2954" s="9" t="str">
        <f t="shared" si="328"/>
        <v>Puno</v>
      </c>
      <c r="D2954" s="9" t="str">
        <f t="shared" si="329"/>
        <v>No Reporta</v>
      </c>
      <c r="E2954" s="9" t="str">
        <f t="shared" si="330"/>
        <v>No Reporta</v>
      </c>
      <c r="F2954" s="194" t="str">
        <f>+'Información ELECTRO PUNO'!E2934</f>
        <v>MT</v>
      </c>
      <c r="G2954" s="194">
        <f>+'Información ELECTRO PUNO'!G2934</f>
        <v>12</v>
      </c>
      <c r="H2954" s="9" t="str">
        <f t="shared" si="331"/>
        <v>Poste</v>
      </c>
      <c r="I2954" s="194" t="str">
        <f>+'Información ELECTRO PUNO'!F2934</f>
        <v>Madera Tratada</v>
      </c>
      <c r="J2954" s="194" t="str">
        <f>+'Información ELECTRO PUNO'!B2934</f>
        <v>PPM20</v>
      </c>
      <c r="K2954" s="9" t="str">
        <f t="shared" si="333"/>
        <v>POSTE DE MADERA TRATADA DE 12 mts. CL.5</v>
      </c>
      <c r="L2954" s="139">
        <f t="shared" si="334"/>
        <v>0.41</v>
      </c>
    </row>
    <row r="2955" spans="1:12" x14ac:dyDescent="0.25">
      <c r="A2955" s="193">
        <f>+'Información ELECTRO PUNO'!A2935</f>
        <v>2934</v>
      </c>
      <c r="B2955" s="26" t="str">
        <f t="shared" si="332"/>
        <v>SICODI</v>
      </c>
      <c r="C2955" s="9" t="str">
        <f t="shared" si="328"/>
        <v>Puno</v>
      </c>
      <c r="D2955" s="9" t="str">
        <f t="shared" si="329"/>
        <v>No Reporta</v>
      </c>
      <c r="E2955" s="9" t="str">
        <f t="shared" si="330"/>
        <v>No Reporta</v>
      </c>
      <c r="F2955" s="194" t="str">
        <f>+'Información ELECTRO PUNO'!E2935</f>
        <v>MT</v>
      </c>
      <c r="G2955" s="194">
        <f>+'Información ELECTRO PUNO'!G2935</f>
        <v>12</v>
      </c>
      <c r="H2955" s="9" t="str">
        <f t="shared" si="331"/>
        <v>Poste</v>
      </c>
      <c r="I2955" s="194" t="str">
        <f>+'Información ELECTRO PUNO'!F2935</f>
        <v>Madera Tratada</v>
      </c>
      <c r="J2955" s="194" t="str">
        <f>+'Información ELECTRO PUNO'!B2935</f>
        <v>PPM20</v>
      </c>
      <c r="K2955" s="9" t="str">
        <f t="shared" si="333"/>
        <v>POSTE DE MADERA TRATADA DE 12 mts. CL.5</v>
      </c>
      <c r="L2955" s="139">
        <f t="shared" si="334"/>
        <v>0.41</v>
      </c>
    </row>
    <row r="2956" spans="1:12" x14ac:dyDescent="0.25">
      <c r="A2956" s="193">
        <f>+'Información ELECTRO PUNO'!A2936</f>
        <v>2935</v>
      </c>
      <c r="B2956" s="26" t="str">
        <f t="shared" si="332"/>
        <v>SICODI</v>
      </c>
      <c r="C2956" s="9" t="str">
        <f t="shared" si="328"/>
        <v>Puno</v>
      </c>
      <c r="D2956" s="9" t="str">
        <f t="shared" si="329"/>
        <v>No Reporta</v>
      </c>
      <c r="E2956" s="9" t="str">
        <f t="shared" si="330"/>
        <v>No Reporta</v>
      </c>
      <c r="F2956" s="194" t="str">
        <f>+'Información ELECTRO PUNO'!E2936</f>
        <v>MT</v>
      </c>
      <c r="G2956" s="194">
        <f>+'Información ELECTRO PUNO'!G2936</f>
        <v>12</v>
      </c>
      <c r="H2956" s="9" t="str">
        <f t="shared" si="331"/>
        <v>Poste</v>
      </c>
      <c r="I2956" s="194" t="str">
        <f>+'Información ELECTRO PUNO'!F2936</f>
        <v>Madera Tratada</v>
      </c>
      <c r="J2956" s="194" t="str">
        <f>+'Información ELECTRO PUNO'!B2936</f>
        <v>PPM20</v>
      </c>
      <c r="K2956" s="9" t="str">
        <f t="shared" si="333"/>
        <v>POSTE DE MADERA TRATADA DE 12 mts. CL.5</v>
      </c>
      <c r="L2956" s="139">
        <f t="shared" si="334"/>
        <v>0.41</v>
      </c>
    </row>
    <row r="2957" spans="1:12" x14ac:dyDescent="0.25">
      <c r="A2957" s="193">
        <f>+'Información ELECTRO PUNO'!A2937</f>
        <v>2936</v>
      </c>
      <c r="B2957" s="26" t="str">
        <f t="shared" si="332"/>
        <v>SICODI</v>
      </c>
      <c r="C2957" s="9" t="str">
        <f t="shared" si="328"/>
        <v>Puno</v>
      </c>
      <c r="D2957" s="9" t="str">
        <f t="shared" si="329"/>
        <v>No Reporta</v>
      </c>
      <c r="E2957" s="9" t="str">
        <f t="shared" si="330"/>
        <v>No Reporta</v>
      </c>
      <c r="F2957" s="194" t="str">
        <f>+'Información ELECTRO PUNO'!E2937</f>
        <v>MT</v>
      </c>
      <c r="G2957" s="194">
        <f>+'Información ELECTRO PUNO'!G2937</f>
        <v>12</v>
      </c>
      <c r="H2957" s="9" t="str">
        <f t="shared" si="331"/>
        <v>Poste</v>
      </c>
      <c r="I2957" s="194" t="str">
        <f>+'Información ELECTRO PUNO'!F2937</f>
        <v>Madera Tratada</v>
      </c>
      <c r="J2957" s="194" t="str">
        <f>+'Información ELECTRO PUNO'!B2937</f>
        <v>PPM20</v>
      </c>
      <c r="K2957" s="9" t="str">
        <f t="shared" si="333"/>
        <v>POSTE DE MADERA TRATADA DE 12 mts. CL.5</v>
      </c>
      <c r="L2957" s="139">
        <f t="shared" si="334"/>
        <v>0.41</v>
      </c>
    </row>
    <row r="2958" spans="1:12" x14ac:dyDescent="0.25">
      <c r="A2958" s="193">
        <f>+'Información ELECTRO PUNO'!A2938</f>
        <v>2937</v>
      </c>
      <c r="B2958" s="26" t="str">
        <f t="shared" si="332"/>
        <v>SICODI</v>
      </c>
      <c r="C2958" s="9" t="str">
        <f t="shared" si="328"/>
        <v>Puno</v>
      </c>
      <c r="D2958" s="9" t="str">
        <f t="shared" si="329"/>
        <v>No Reporta</v>
      </c>
      <c r="E2958" s="9" t="str">
        <f t="shared" si="330"/>
        <v>No Reporta</v>
      </c>
      <c r="F2958" s="194" t="str">
        <f>+'Información ELECTRO PUNO'!E2938</f>
        <v>MT</v>
      </c>
      <c r="G2958" s="194">
        <f>+'Información ELECTRO PUNO'!G2938</f>
        <v>12</v>
      </c>
      <c r="H2958" s="9" t="str">
        <f t="shared" si="331"/>
        <v>Poste</v>
      </c>
      <c r="I2958" s="194" t="str">
        <f>+'Información ELECTRO PUNO'!F2938</f>
        <v>Madera Tratada</v>
      </c>
      <c r="J2958" s="194" t="str">
        <f>+'Información ELECTRO PUNO'!B2938</f>
        <v>PPM20</v>
      </c>
      <c r="K2958" s="9" t="str">
        <f t="shared" si="333"/>
        <v>POSTE DE MADERA TRATADA DE 12 mts. CL.5</v>
      </c>
      <c r="L2958" s="139">
        <f t="shared" si="334"/>
        <v>0.41</v>
      </c>
    </row>
    <row r="2959" spans="1:12" x14ac:dyDescent="0.25">
      <c r="A2959" s="193">
        <f>+'Información ELECTRO PUNO'!A2939</f>
        <v>2938</v>
      </c>
      <c r="B2959" s="26" t="str">
        <f t="shared" si="332"/>
        <v>SICODI</v>
      </c>
      <c r="C2959" s="9" t="str">
        <f t="shared" si="328"/>
        <v>Puno</v>
      </c>
      <c r="D2959" s="9" t="str">
        <f t="shared" si="329"/>
        <v>No Reporta</v>
      </c>
      <c r="E2959" s="9" t="str">
        <f t="shared" si="330"/>
        <v>No Reporta</v>
      </c>
      <c r="F2959" s="194" t="str">
        <f>+'Información ELECTRO PUNO'!E2939</f>
        <v>MT</v>
      </c>
      <c r="G2959" s="194">
        <f>+'Información ELECTRO PUNO'!G2939</f>
        <v>12</v>
      </c>
      <c r="H2959" s="9" t="str">
        <f t="shared" si="331"/>
        <v>Poste</v>
      </c>
      <c r="I2959" s="194" t="str">
        <f>+'Información ELECTRO PUNO'!F2939</f>
        <v>Madera Tratada</v>
      </c>
      <c r="J2959" s="194" t="str">
        <f>+'Información ELECTRO PUNO'!B2939</f>
        <v>PPM20</v>
      </c>
      <c r="K2959" s="9" t="str">
        <f t="shared" si="333"/>
        <v>POSTE DE MADERA TRATADA DE 12 mts. CL.5</v>
      </c>
      <c r="L2959" s="139">
        <f t="shared" si="334"/>
        <v>0.41</v>
      </c>
    </row>
    <row r="2960" spans="1:12" x14ac:dyDescent="0.25">
      <c r="A2960" s="193">
        <f>+'Información ELECTRO PUNO'!A2940</f>
        <v>2939</v>
      </c>
      <c r="B2960" s="26" t="str">
        <f t="shared" si="332"/>
        <v>SICODI</v>
      </c>
      <c r="C2960" s="9" t="str">
        <f t="shared" si="328"/>
        <v>Puno</v>
      </c>
      <c r="D2960" s="9" t="str">
        <f t="shared" si="329"/>
        <v>No Reporta</v>
      </c>
      <c r="E2960" s="9" t="str">
        <f t="shared" si="330"/>
        <v>No Reporta</v>
      </c>
      <c r="F2960" s="194" t="str">
        <f>+'Información ELECTRO PUNO'!E2940</f>
        <v>MT</v>
      </c>
      <c r="G2960" s="194">
        <f>+'Información ELECTRO PUNO'!G2940</f>
        <v>12</v>
      </c>
      <c r="H2960" s="9" t="str">
        <f t="shared" si="331"/>
        <v>Poste</v>
      </c>
      <c r="I2960" s="194" t="str">
        <f>+'Información ELECTRO PUNO'!F2940</f>
        <v>Madera Tratada</v>
      </c>
      <c r="J2960" s="194" t="str">
        <f>+'Información ELECTRO PUNO'!B2940</f>
        <v>PPM20</v>
      </c>
      <c r="K2960" s="9" t="str">
        <f t="shared" si="333"/>
        <v>POSTE DE MADERA TRATADA DE 12 mts. CL.5</v>
      </c>
      <c r="L2960" s="139">
        <f t="shared" si="334"/>
        <v>0.41</v>
      </c>
    </row>
    <row r="2961" spans="1:12" x14ac:dyDescent="0.25">
      <c r="A2961" s="193">
        <f>+'Información ELECTRO PUNO'!A2941</f>
        <v>2940</v>
      </c>
      <c r="B2961" s="26" t="str">
        <f t="shared" si="332"/>
        <v>SICODI</v>
      </c>
      <c r="C2961" s="9" t="str">
        <f t="shared" si="328"/>
        <v>Puno</v>
      </c>
      <c r="D2961" s="9" t="str">
        <f t="shared" si="329"/>
        <v>No Reporta</v>
      </c>
      <c r="E2961" s="9" t="str">
        <f t="shared" si="330"/>
        <v>No Reporta</v>
      </c>
      <c r="F2961" s="194" t="str">
        <f>+'Información ELECTRO PUNO'!E2941</f>
        <v>MT</v>
      </c>
      <c r="G2961" s="194">
        <f>+'Información ELECTRO PUNO'!G2941</f>
        <v>12</v>
      </c>
      <c r="H2961" s="9" t="str">
        <f t="shared" si="331"/>
        <v>Poste</v>
      </c>
      <c r="I2961" s="194" t="str">
        <f>+'Información ELECTRO PUNO'!F2941</f>
        <v>Madera Tratada</v>
      </c>
      <c r="J2961" s="194" t="str">
        <f>+'Información ELECTRO PUNO'!B2941</f>
        <v>PPM20</v>
      </c>
      <c r="K2961" s="9" t="str">
        <f t="shared" si="333"/>
        <v>POSTE DE MADERA TRATADA DE 12 mts. CL.5</v>
      </c>
      <c r="L2961" s="139">
        <f t="shared" si="334"/>
        <v>0.41</v>
      </c>
    </row>
    <row r="2962" spans="1:12" x14ac:dyDescent="0.25">
      <c r="A2962" s="193">
        <f>+'Información ELECTRO PUNO'!A2942</f>
        <v>2941</v>
      </c>
      <c r="B2962" s="26" t="str">
        <f t="shared" si="332"/>
        <v>SICODI</v>
      </c>
      <c r="C2962" s="9" t="str">
        <f t="shared" si="328"/>
        <v>Puno</v>
      </c>
      <c r="D2962" s="9" t="str">
        <f t="shared" si="329"/>
        <v>No Reporta</v>
      </c>
      <c r="E2962" s="9" t="str">
        <f t="shared" si="330"/>
        <v>No Reporta</v>
      </c>
      <c r="F2962" s="194" t="str">
        <f>+'Información ELECTRO PUNO'!E2942</f>
        <v>MT</v>
      </c>
      <c r="G2962" s="194">
        <f>+'Información ELECTRO PUNO'!G2942</f>
        <v>12</v>
      </c>
      <c r="H2962" s="9" t="str">
        <f t="shared" si="331"/>
        <v>Poste</v>
      </c>
      <c r="I2962" s="194" t="str">
        <f>+'Información ELECTRO PUNO'!F2942</f>
        <v>Madera Tratada</v>
      </c>
      <c r="J2962" s="194" t="str">
        <f>+'Información ELECTRO PUNO'!B2942</f>
        <v>PPM20</v>
      </c>
      <c r="K2962" s="9" t="str">
        <f t="shared" si="333"/>
        <v>POSTE DE MADERA TRATADA DE 12 mts. CL.5</v>
      </c>
      <c r="L2962" s="139">
        <f t="shared" si="334"/>
        <v>0.41</v>
      </c>
    </row>
    <row r="2963" spans="1:12" x14ac:dyDescent="0.25">
      <c r="A2963" s="193">
        <f>+'Información ELECTRO PUNO'!A2943</f>
        <v>2942</v>
      </c>
      <c r="B2963" s="26" t="str">
        <f t="shared" si="332"/>
        <v>SICODI</v>
      </c>
      <c r="C2963" s="9" t="str">
        <f t="shared" si="328"/>
        <v>Puno</v>
      </c>
      <c r="D2963" s="9" t="str">
        <f t="shared" si="329"/>
        <v>No Reporta</v>
      </c>
      <c r="E2963" s="9" t="str">
        <f t="shared" si="330"/>
        <v>No Reporta</v>
      </c>
      <c r="F2963" s="194" t="str">
        <f>+'Información ELECTRO PUNO'!E2943</f>
        <v>MT</v>
      </c>
      <c r="G2963" s="194">
        <f>+'Información ELECTRO PUNO'!G2943</f>
        <v>12</v>
      </c>
      <c r="H2963" s="9" t="str">
        <f t="shared" si="331"/>
        <v>Poste</v>
      </c>
      <c r="I2963" s="194" t="str">
        <f>+'Información ELECTRO PUNO'!F2943</f>
        <v>Madera Tratada</v>
      </c>
      <c r="J2963" s="194" t="str">
        <f>+'Información ELECTRO PUNO'!B2943</f>
        <v>PPM20</v>
      </c>
      <c r="K2963" s="9" t="str">
        <f t="shared" si="333"/>
        <v>POSTE DE MADERA TRATADA DE 12 mts. CL.5</v>
      </c>
      <c r="L2963" s="139">
        <f t="shared" si="334"/>
        <v>0.41</v>
      </c>
    </row>
    <row r="2964" spans="1:12" x14ac:dyDescent="0.25">
      <c r="A2964" s="193">
        <f>+'Información ELECTRO PUNO'!A2944</f>
        <v>2943</v>
      </c>
      <c r="B2964" s="26" t="str">
        <f t="shared" si="332"/>
        <v>SICODI</v>
      </c>
      <c r="C2964" s="9" t="str">
        <f t="shared" si="328"/>
        <v>Puno</v>
      </c>
      <c r="D2964" s="9" t="str">
        <f t="shared" si="329"/>
        <v>No Reporta</v>
      </c>
      <c r="E2964" s="9" t="str">
        <f t="shared" si="330"/>
        <v>No Reporta</v>
      </c>
      <c r="F2964" s="194" t="str">
        <f>+'Información ELECTRO PUNO'!E2944</f>
        <v>MT</v>
      </c>
      <c r="G2964" s="194">
        <f>+'Información ELECTRO PUNO'!G2944</f>
        <v>12</v>
      </c>
      <c r="H2964" s="9" t="str">
        <f t="shared" si="331"/>
        <v>Poste</v>
      </c>
      <c r="I2964" s="194" t="str">
        <f>+'Información ELECTRO PUNO'!F2944</f>
        <v>Madera Tratada</v>
      </c>
      <c r="J2964" s="194" t="str">
        <f>+'Información ELECTRO PUNO'!B2944</f>
        <v>PPM20</v>
      </c>
      <c r="K2964" s="9" t="str">
        <f t="shared" si="333"/>
        <v>POSTE DE MADERA TRATADA DE 12 mts. CL.5</v>
      </c>
      <c r="L2964" s="139">
        <f t="shared" si="334"/>
        <v>0.41</v>
      </c>
    </row>
    <row r="2965" spans="1:12" x14ac:dyDescent="0.25">
      <c r="A2965" s="193">
        <f>+'Información ELECTRO PUNO'!A2945</f>
        <v>2944</v>
      </c>
      <c r="B2965" s="26" t="str">
        <f t="shared" si="332"/>
        <v>SICODI</v>
      </c>
      <c r="C2965" s="9" t="str">
        <f t="shared" si="328"/>
        <v>Puno</v>
      </c>
      <c r="D2965" s="9" t="str">
        <f t="shared" si="329"/>
        <v>No Reporta</v>
      </c>
      <c r="E2965" s="9" t="str">
        <f t="shared" si="330"/>
        <v>No Reporta</v>
      </c>
      <c r="F2965" s="194" t="str">
        <f>+'Información ELECTRO PUNO'!E2945</f>
        <v>MT</v>
      </c>
      <c r="G2965" s="194">
        <f>+'Información ELECTRO PUNO'!G2945</f>
        <v>12</v>
      </c>
      <c r="H2965" s="9" t="str">
        <f t="shared" si="331"/>
        <v>Poste</v>
      </c>
      <c r="I2965" s="194" t="str">
        <f>+'Información ELECTRO PUNO'!F2945</f>
        <v>Madera Tratada</v>
      </c>
      <c r="J2965" s="194" t="str">
        <f>+'Información ELECTRO PUNO'!B2945</f>
        <v>PPM20</v>
      </c>
      <c r="K2965" s="9" t="str">
        <f t="shared" si="333"/>
        <v>POSTE DE MADERA TRATADA DE 12 mts. CL.5</v>
      </c>
      <c r="L2965" s="139">
        <f t="shared" si="334"/>
        <v>0.41</v>
      </c>
    </row>
    <row r="2966" spans="1:12" x14ac:dyDescent="0.25">
      <c r="A2966" s="193">
        <f>+'Información ELECTRO PUNO'!A2946</f>
        <v>2945</v>
      </c>
      <c r="B2966" s="26" t="str">
        <f t="shared" si="332"/>
        <v>SICODI</v>
      </c>
      <c r="C2966" s="9" t="str">
        <f t="shared" ref="C2966:C3029" si="335">+$C$10</f>
        <v>Puno</v>
      </c>
      <c r="D2966" s="9" t="str">
        <f t="shared" ref="D2966:D3029" si="336">+$D$10</f>
        <v>No Reporta</v>
      </c>
      <c r="E2966" s="9" t="str">
        <f t="shared" ref="E2966:E3029" si="337">+$E$10</f>
        <v>No Reporta</v>
      </c>
      <c r="F2966" s="194" t="str">
        <f>+'Información ELECTRO PUNO'!E2946</f>
        <v>MT</v>
      </c>
      <c r="G2966" s="194">
        <f>+'Información ELECTRO PUNO'!G2946</f>
        <v>12</v>
      </c>
      <c r="H2966" s="9" t="str">
        <f t="shared" ref="H2966:H3029" si="338">+$H$10</f>
        <v>Poste</v>
      </c>
      <c r="I2966" s="194" t="str">
        <f>+'Información ELECTRO PUNO'!F2946</f>
        <v>Madera Tratada</v>
      </c>
      <c r="J2966" s="194" t="str">
        <f>+'Información ELECTRO PUNO'!B2946</f>
        <v>PPM20</v>
      </c>
      <c r="K2966" s="9" t="str">
        <f t="shared" si="333"/>
        <v>POSTE DE MADERA TRATADA DE 12 mts. CL.5</v>
      </c>
      <c r="L2966" s="139">
        <f t="shared" si="334"/>
        <v>0.41</v>
      </c>
    </row>
    <row r="2967" spans="1:12" x14ac:dyDescent="0.25">
      <c r="A2967" s="193">
        <f>+'Información ELECTRO PUNO'!A2947</f>
        <v>2946</v>
      </c>
      <c r="B2967" s="26" t="str">
        <f t="shared" ref="B2967:B3030" si="339">+INDEX($B$8:$B$16,MATCH(J2967,$J$8:$J$16,0))</f>
        <v>SICODI</v>
      </c>
      <c r="C2967" s="9" t="str">
        <f t="shared" si="335"/>
        <v>Puno</v>
      </c>
      <c r="D2967" s="9" t="str">
        <f t="shared" si="336"/>
        <v>No Reporta</v>
      </c>
      <c r="E2967" s="9" t="str">
        <f t="shared" si="337"/>
        <v>No Reporta</v>
      </c>
      <c r="F2967" s="194" t="str">
        <f>+'Información ELECTRO PUNO'!E2947</f>
        <v>MT</v>
      </c>
      <c r="G2967" s="194">
        <f>+'Información ELECTRO PUNO'!G2947</f>
        <v>12</v>
      </c>
      <c r="H2967" s="9" t="str">
        <f t="shared" si="338"/>
        <v>Poste</v>
      </c>
      <c r="I2967" s="194" t="str">
        <f>+'Información ELECTRO PUNO'!F2947</f>
        <v>Madera Tratada</v>
      </c>
      <c r="J2967" s="194" t="str">
        <f>+'Información ELECTRO PUNO'!B2947</f>
        <v>PPM20</v>
      </c>
      <c r="K2967" s="9" t="str">
        <f t="shared" ref="K2967:K3030" si="340">+VLOOKUP(J2967,$J$8:$K$16,2,FALSE)</f>
        <v>POSTE DE MADERA TRATADA DE 12 mts. CL.5</v>
      </c>
      <c r="L2967" s="139">
        <f t="shared" ref="L2967:L3030" si="341">+VLOOKUP(J2967,$J$8:$U$16,12,FALSE)</f>
        <v>0.41</v>
      </c>
    </row>
    <row r="2968" spans="1:12" x14ac:dyDescent="0.25">
      <c r="A2968" s="193">
        <f>+'Información ELECTRO PUNO'!A2948</f>
        <v>2947</v>
      </c>
      <c r="B2968" s="26" t="str">
        <f t="shared" si="339"/>
        <v>SICODI</v>
      </c>
      <c r="C2968" s="9" t="str">
        <f t="shared" si="335"/>
        <v>Puno</v>
      </c>
      <c r="D2968" s="9" t="str">
        <f t="shared" si="336"/>
        <v>No Reporta</v>
      </c>
      <c r="E2968" s="9" t="str">
        <f t="shared" si="337"/>
        <v>No Reporta</v>
      </c>
      <c r="F2968" s="194" t="str">
        <f>+'Información ELECTRO PUNO'!E2948</f>
        <v>MT</v>
      </c>
      <c r="G2968" s="194">
        <f>+'Información ELECTRO PUNO'!G2948</f>
        <v>12</v>
      </c>
      <c r="H2968" s="9" t="str">
        <f t="shared" si="338"/>
        <v>Poste</v>
      </c>
      <c r="I2968" s="194" t="str">
        <f>+'Información ELECTRO PUNO'!F2948</f>
        <v>Madera Tratada</v>
      </c>
      <c r="J2968" s="194" t="str">
        <f>+'Información ELECTRO PUNO'!B2948</f>
        <v>PPM20</v>
      </c>
      <c r="K2968" s="9" t="str">
        <f t="shared" si="340"/>
        <v>POSTE DE MADERA TRATADA DE 12 mts. CL.5</v>
      </c>
      <c r="L2968" s="139">
        <f t="shared" si="341"/>
        <v>0.41</v>
      </c>
    </row>
    <row r="2969" spans="1:12" x14ac:dyDescent="0.25">
      <c r="A2969" s="193">
        <f>+'Información ELECTRO PUNO'!A2949</f>
        <v>2948</v>
      </c>
      <c r="B2969" s="26" t="str">
        <f t="shared" si="339"/>
        <v>SICODI</v>
      </c>
      <c r="C2969" s="9" t="str">
        <f t="shared" si="335"/>
        <v>Puno</v>
      </c>
      <c r="D2969" s="9" t="str">
        <f t="shared" si="336"/>
        <v>No Reporta</v>
      </c>
      <c r="E2969" s="9" t="str">
        <f t="shared" si="337"/>
        <v>No Reporta</v>
      </c>
      <c r="F2969" s="194" t="str">
        <f>+'Información ELECTRO PUNO'!E2949</f>
        <v>MT</v>
      </c>
      <c r="G2969" s="194">
        <f>+'Información ELECTRO PUNO'!G2949</f>
        <v>12</v>
      </c>
      <c r="H2969" s="9" t="str">
        <f t="shared" si="338"/>
        <v>Poste</v>
      </c>
      <c r="I2969" s="194" t="str">
        <f>+'Información ELECTRO PUNO'!F2949</f>
        <v>Madera Tratada</v>
      </c>
      <c r="J2969" s="194" t="str">
        <f>+'Información ELECTRO PUNO'!B2949</f>
        <v>PPM20</v>
      </c>
      <c r="K2969" s="9" t="str">
        <f t="shared" si="340"/>
        <v>POSTE DE MADERA TRATADA DE 12 mts. CL.5</v>
      </c>
      <c r="L2969" s="139">
        <f t="shared" si="341"/>
        <v>0.41</v>
      </c>
    </row>
    <row r="2970" spans="1:12" x14ac:dyDescent="0.25">
      <c r="A2970" s="193">
        <f>+'Información ELECTRO PUNO'!A2950</f>
        <v>2949</v>
      </c>
      <c r="B2970" s="26" t="str">
        <f t="shared" si="339"/>
        <v>SICODI</v>
      </c>
      <c r="C2970" s="9" t="str">
        <f t="shared" si="335"/>
        <v>Puno</v>
      </c>
      <c r="D2970" s="9" t="str">
        <f t="shared" si="336"/>
        <v>No Reporta</v>
      </c>
      <c r="E2970" s="9" t="str">
        <f t="shared" si="337"/>
        <v>No Reporta</v>
      </c>
      <c r="F2970" s="194" t="str">
        <f>+'Información ELECTRO PUNO'!E2950</f>
        <v>MT</v>
      </c>
      <c r="G2970" s="194">
        <f>+'Información ELECTRO PUNO'!G2950</f>
        <v>12</v>
      </c>
      <c r="H2970" s="9" t="str">
        <f t="shared" si="338"/>
        <v>Poste</v>
      </c>
      <c r="I2970" s="194" t="str">
        <f>+'Información ELECTRO PUNO'!F2950</f>
        <v>Madera Tratada</v>
      </c>
      <c r="J2970" s="194" t="str">
        <f>+'Información ELECTRO PUNO'!B2950</f>
        <v>PPM20</v>
      </c>
      <c r="K2970" s="9" t="str">
        <f t="shared" si="340"/>
        <v>POSTE DE MADERA TRATADA DE 12 mts. CL.5</v>
      </c>
      <c r="L2970" s="139">
        <f t="shared" si="341"/>
        <v>0.41</v>
      </c>
    </row>
    <row r="2971" spans="1:12" x14ac:dyDescent="0.25">
      <c r="A2971" s="193">
        <f>+'Información ELECTRO PUNO'!A2951</f>
        <v>2950</v>
      </c>
      <c r="B2971" s="26" t="str">
        <f t="shared" si="339"/>
        <v>SICODI</v>
      </c>
      <c r="C2971" s="9" t="str">
        <f t="shared" si="335"/>
        <v>Puno</v>
      </c>
      <c r="D2971" s="9" t="str">
        <f t="shared" si="336"/>
        <v>No Reporta</v>
      </c>
      <c r="E2971" s="9" t="str">
        <f t="shared" si="337"/>
        <v>No Reporta</v>
      </c>
      <c r="F2971" s="194" t="str">
        <f>+'Información ELECTRO PUNO'!E2951</f>
        <v>MT</v>
      </c>
      <c r="G2971" s="194">
        <f>+'Información ELECTRO PUNO'!G2951</f>
        <v>12</v>
      </c>
      <c r="H2971" s="9" t="str">
        <f t="shared" si="338"/>
        <v>Poste</v>
      </c>
      <c r="I2971" s="194" t="str">
        <f>+'Información ELECTRO PUNO'!F2951</f>
        <v>Madera Tratada</v>
      </c>
      <c r="J2971" s="194" t="str">
        <f>+'Información ELECTRO PUNO'!B2951</f>
        <v>PPM20</v>
      </c>
      <c r="K2971" s="9" t="str">
        <f t="shared" si="340"/>
        <v>POSTE DE MADERA TRATADA DE 12 mts. CL.5</v>
      </c>
      <c r="L2971" s="139">
        <f t="shared" si="341"/>
        <v>0.41</v>
      </c>
    </row>
    <row r="2972" spans="1:12" x14ac:dyDescent="0.25">
      <c r="A2972" s="193">
        <f>+'Información ELECTRO PUNO'!A2952</f>
        <v>2951</v>
      </c>
      <c r="B2972" s="26" t="str">
        <f t="shared" si="339"/>
        <v>SICODI</v>
      </c>
      <c r="C2972" s="9" t="str">
        <f t="shared" si="335"/>
        <v>Puno</v>
      </c>
      <c r="D2972" s="9" t="str">
        <f t="shared" si="336"/>
        <v>No Reporta</v>
      </c>
      <c r="E2972" s="9" t="str">
        <f t="shared" si="337"/>
        <v>No Reporta</v>
      </c>
      <c r="F2972" s="194" t="str">
        <f>+'Información ELECTRO PUNO'!E2952</f>
        <v>MT</v>
      </c>
      <c r="G2972" s="194">
        <f>+'Información ELECTRO PUNO'!G2952</f>
        <v>12</v>
      </c>
      <c r="H2972" s="9" t="str">
        <f t="shared" si="338"/>
        <v>Poste</v>
      </c>
      <c r="I2972" s="194" t="str">
        <f>+'Información ELECTRO PUNO'!F2952</f>
        <v>Madera Tratada</v>
      </c>
      <c r="J2972" s="194" t="str">
        <f>+'Información ELECTRO PUNO'!B2952</f>
        <v>PPM20</v>
      </c>
      <c r="K2972" s="9" t="str">
        <f t="shared" si="340"/>
        <v>POSTE DE MADERA TRATADA DE 12 mts. CL.5</v>
      </c>
      <c r="L2972" s="139">
        <f t="shared" si="341"/>
        <v>0.41</v>
      </c>
    </row>
    <row r="2973" spans="1:12" x14ac:dyDescent="0.25">
      <c r="A2973" s="193">
        <f>+'Información ELECTRO PUNO'!A2953</f>
        <v>2952</v>
      </c>
      <c r="B2973" s="26" t="str">
        <f t="shared" si="339"/>
        <v>MOD_INV_2018</v>
      </c>
      <c r="C2973" s="9" t="str">
        <f t="shared" si="335"/>
        <v>Puno</v>
      </c>
      <c r="D2973" s="9" t="str">
        <f t="shared" si="336"/>
        <v>No Reporta</v>
      </c>
      <c r="E2973" s="9" t="str">
        <f t="shared" si="337"/>
        <v>No Reporta</v>
      </c>
      <c r="F2973" s="194" t="str">
        <f>+'Información ELECTRO PUNO'!E2953</f>
        <v>AT</v>
      </c>
      <c r="G2973" s="194">
        <f>+'Información ELECTRO PUNO'!G2953</f>
        <v>25</v>
      </c>
      <c r="H2973" s="9" t="str">
        <f t="shared" si="338"/>
        <v>Poste</v>
      </c>
      <c r="I2973" s="194" t="str">
        <f>+'Información ELECTRO PUNO'!F2953</f>
        <v>Estructura de Acero</v>
      </c>
      <c r="J2973" s="194" t="str">
        <f>+'Información ELECTRO PUNO'!B2953</f>
        <v>PA21/7000</v>
      </c>
      <c r="K2973" s="9" t="str">
        <f t="shared" si="340"/>
        <v>1 Poste autosoportable de acero (21/7000) de ángulo mayor y terminal (90°) Tipo ATU1-21</v>
      </c>
      <c r="L2973" s="139">
        <f t="shared" si="341"/>
        <v>24.75</v>
      </c>
    </row>
    <row r="2974" spans="1:12" x14ac:dyDescent="0.25">
      <c r="A2974" s="193">
        <f>+'Información ELECTRO PUNO'!A2954</f>
        <v>2953</v>
      </c>
      <c r="B2974" s="26" t="str">
        <f t="shared" si="339"/>
        <v>MOD_INV_2018</v>
      </c>
      <c r="C2974" s="9" t="str">
        <f t="shared" si="335"/>
        <v>Puno</v>
      </c>
      <c r="D2974" s="9" t="str">
        <f t="shared" si="336"/>
        <v>No Reporta</v>
      </c>
      <c r="E2974" s="9" t="str">
        <f t="shared" si="337"/>
        <v>No Reporta</v>
      </c>
      <c r="F2974" s="194" t="str">
        <f>+'Información ELECTRO PUNO'!E2954</f>
        <v>AT</v>
      </c>
      <c r="G2974" s="194">
        <f>+'Información ELECTRO PUNO'!G2954</f>
        <v>25</v>
      </c>
      <c r="H2974" s="9" t="str">
        <f t="shared" si="338"/>
        <v>Poste</v>
      </c>
      <c r="I2974" s="194" t="str">
        <f>+'Información ELECTRO PUNO'!F2954</f>
        <v>Estructura de Acero</v>
      </c>
      <c r="J2974" s="194" t="str">
        <f>+'Información ELECTRO PUNO'!B2954</f>
        <v>PA21/7000</v>
      </c>
      <c r="K2974" s="9" t="str">
        <f t="shared" si="340"/>
        <v>1 Poste autosoportable de acero (21/7000) de ángulo mayor y terminal (90°) Tipo ATU1-21</v>
      </c>
      <c r="L2974" s="139">
        <f t="shared" si="341"/>
        <v>24.75</v>
      </c>
    </row>
    <row r="2975" spans="1:12" x14ac:dyDescent="0.25">
      <c r="A2975" s="193">
        <f>+'Información ELECTRO PUNO'!A2955</f>
        <v>2954</v>
      </c>
      <c r="B2975" s="26" t="str">
        <f t="shared" si="339"/>
        <v>MOD_INV_2018</v>
      </c>
      <c r="C2975" s="9" t="str">
        <f t="shared" si="335"/>
        <v>Puno</v>
      </c>
      <c r="D2975" s="9" t="str">
        <f t="shared" si="336"/>
        <v>No Reporta</v>
      </c>
      <c r="E2975" s="9" t="str">
        <f t="shared" si="337"/>
        <v>No Reporta</v>
      </c>
      <c r="F2975" s="194" t="str">
        <f>+'Información ELECTRO PUNO'!E2955</f>
        <v>AT</v>
      </c>
      <c r="G2975" s="194">
        <f>+'Información ELECTRO PUNO'!G2955</f>
        <v>25</v>
      </c>
      <c r="H2975" s="9" t="str">
        <f t="shared" si="338"/>
        <v>Poste</v>
      </c>
      <c r="I2975" s="194" t="str">
        <f>+'Información ELECTRO PUNO'!F2955</f>
        <v>Estructura de Acero</v>
      </c>
      <c r="J2975" s="194" t="str">
        <f>+'Información ELECTRO PUNO'!B2955</f>
        <v>PA21/7000</v>
      </c>
      <c r="K2975" s="9" t="str">
        <f t="shared" si="340"/>
        <v>1 Poste autosoportable de acero (21/7000) de ángulo mayor y terminal (90°) Tipo ATU1-21</v>
      </c>
      <c r="L2975" s="139">
        <f t="shared" si="341"/>
        <v>24.75</v>
      </c>
    </row>
    <row r="2976" spans="1:12" x14ac:dyDescent="0.25">
      <c r="A2976" s="193">
        <f>+'Información ELECTRO PUNO'!A2956</f>
        <v>2955</v>
      </c>
      <c r="B2976" s="26" t="str">
        <f t="shared" si="339"/>
        <v>MOD_INV_2018</v>
      </c>
      <c r="C2976" s="9" t="str">
        <f t="shared" si="335"/>
        <v>Puno</v>
      </c>
      <c r="D2976" s="9" t="str">
        <f t="shared" si="336"/>
        <v>No Reporta</v>
      </c>
      <c r="E2976" s="9" t="str">
        <f t="shared" si="337"/>
        <v>No Reporta</v>
      </c>
      <c r="F2976" s="194" t="str">
        <f>+'Información ELECTRO PUNO'!E2956</f>
        <v>AT</v>
      </c>
      <c r="G2976" s="194">
        <f>+'Información ELECTRO PUNO'!G2956</f>
        <v>25</v>
      </c>
      <c r="H2976" s="9" t="str">
        <f t="shared" si="338"/>
        <v>Poste</v>
      </c>
      <c r="I2976" s="194" t="str">
        <f>+'Información ELECTRO PUNO'!F2956</f>
        <v>Estructura de Acero</v>
      </c>
      <c r="J2976" s="194" t="str">
        <f>+'Información ELECTRO PUNO'!B2956</f>
        <v>PA21/7000</v>
      </c>
      <c r="K2976" s="9" t="str">
        <f t="shared" si="340"/>
        <v>1 Poste autosoportable de acero (21/7000) de ángulo mayor y terminal (90°) Tipo ATU1-21</v>
      </c>
      <c r="L2976" s="139">
        <f t="shared" si="341"/>
        <v>24.75</v>
      </c>
    </row>
    <row r="2977" spans="1:12" x14ac:dyDescent="0.25">
      <c r="A2977" s="193">
        <f>+'Información ELECTRO PUNO'!A2957</f>
        <v>2956</v>
      </c>
      <c r="B2977" s="26" t="str">
        <f t="shared" si="339"/>
        <v>MOD_INV_2018</v>
      </c>
      <c r="C2977" s="9" t="str">
        <f t="shared" si="335"/>
        <v>Puno</v>
      </c>
      <c r="D2977" s="9" t="str">
        <f t="shared" si="336"/>
        <v>No Reporta</v>
      </c>
      <c r="E2977" s="9" t="str">
        <f t="shared" si="337"/>
        <v>No Reporta</v>
      </c>
      <c r="F2977" s="194" t="str">
        <f>+'Información ELECTRO PUNO'!E2957</f>
        <v>AT</v>
      </c>
      <c r="G2977" s="194">
        <f>+'Información ELECTRO PUNO'!G2957</f>
        <v>25</v>
      </c>
      <c r="H2977" s="9" t="str">
        <f t="shared" si="338"/>
        <v>Poste</v>
      </c>
      <c r="I2977" s="194" t="str">
        <f>+'Información ELECTRO PUNO'!F2957</f>
        <v>Estructura de Acero</v>
      </c>
      <c r="J2977" s="194" t="str">
        <f>+'Información ELECTRO PUNO'!B2957</f>
        <v>PA21/7000</v>
      </c>
      <c r="K2977" s="9" t="str">
        <f t="shared" si="340"/>
        <v>1 Poste autosoportable de acero (21/7000) de ángulo mayor y terminal (90°) Tipo ATU1-21</v>
      </c>
      <c r="L2977" s="139">
        <f t="shared" si="341"/>
        <v>24.75</v>
      </c>
    </row>
    <row r="2978" spans="1:12" x14ac:dyDescent="0.25">
      <c r="A2978" s="193">
        <f>+'Información ELECTRO PUNO'!A2958</f>
        <v>2957</v>
      </c>
      <c r="B2978" s="26" t="str">
        <f t="shared" si="339"/>
        <v>MOD_INV_2018</v>
      </c>
      <c r="C2978" s="9" t="str">
        <f t="shared" si="335"/>
        <v>Puno</v>
      </c>
      <c r="D2978" s="9" t="str">
        <f t="shared" si="336"/>
        <v>No Reporta</v>
      </c>
      <c r="E2978" s="9" t="str">
        <f t="shared" si="337"/>
        <v>No Reporta</v>
      </c>
      <c r="F2978" s="194" t="str">
        <f>+'Información ELECTRO PUNO'!E2958</f>
        <v>AT</v>
      </c>
      <c r="G2978" s="194">
        <f>+'Información ELECTRO PUNO'!G2958</f>
        <v>25</v>
      </c>
      <c r="H2978" s="9" t="str">
        <f t="shared" si="338"/>
        <v>Poste</v>
      </c>
      <c r="I2978" s="194" t="str">
        <f>+'Información ELECTRO PUNO'!F2958</f>
        <v>Estructura de Acero</v>
      </c>
      <c r="J2978" s="194" t="str">
        <f>+'Información ELECTRO PUNO'!B2958</f>
        <v>PA21/7000</v>
      </c>
      <c r="K2978" s="9" t="str">
        <f t="shared" si="340"/>
        <v>1 Poste autosoportable de acero (21/7000) de ángulo mayor y terminal (90°) Tipo ATU1-21</v>
      </c>
      <c r="L2978" s="139">
        <f t="shared" si="341"/>
        <v>24.75</v>
      </c>
    </row>
    <row r="2979" spans="1:12" x14ac:dyDescent="0.25">
      <c r="A2979" s="193">
        <f>+'Información ELECTRO PUNO'!A2959</f>
        <v>2958</v>
      </c>
      <c r="B2979" s="26" t="str">
        <f t="shared" si="339"/>
        <v>MOD_INV_2018</v>
      </c>
      <c r="C2979" s="9" t="str">
        <f t="shared" si="335"/>
        <v>Puno</v>
      </c>
      <c r="D2979" s="9" t="str">
        <f t="shared" si="336"/>
        <v>No Reporta</v>
      </c>
      <c r="E2979" s="9" t="str">
        <f t="shared" si="337"/>
        <v>No Reporta</v>
      </c>
      <c r="F2979" s="194" t="str">
        <f>+'Información ELECTRO PUNO'!E2959</f>
        <v>AT</v>
      </c>
      <c r="G2979" s="194">
        <f>+'Información ELECTRO PUNO'!G2959</f>
        <v>25</v>
      </c>
      <c r="H2979" s="9" t="str">
        <f t="shared" si="338"/>
        <v>Poste</v>
      </c>
      <c r="I2979" s="194" t="str">
        <f>+'Información ELECTRO PUNO'!F2959</f>
        <v>Estructura de Acero</v>
      </c>
      <c r="J2979" s="194" t="str">
        <f>+'Información ELECTRO PUNO'!B2959</f>
        <v>PA21/7000</v>
      </c>
      <c r="K2979" s="9" t="str">
        <f t="shared" si="340"/>
        <v>1 Poste autosoportable de acero (21/7000) de ángulo mayor y terminal (90°) Tipo ATU1-21</v>
      </c>
      <c r="L2979" s="139">
        <f t="shared" si="341"/>
        <v>24.75</v>
      </c>
    </row>
    <row r="2980" spans="1:12" x14ac:dyDescent="0.25">
      <c r="A2980" s="193">
        <f>+'Información ELECTRO PUNO'!A2960</f>
        <v>2959</v>
      </c>
      <c r="B2980" s="26" t="str">
        <f t="shared" si="339"/>
        <v>MOD_INV_2018</v>
      </c>
      <c r="C2980" s="9" t="str">
        <f t="shared" si="335"/>
        <v>Puno</v>
      </c>
      <c r="D2980" s="9" t="str">
        <f t="shared" si="336"/>
        <v>No Reporta</v>
      </c>
      <c r="E2980" s="9" t="str">
        <f t="shared" si="337"/>
        <v>No Reporta</v>
      </c>
      <c r="F2980" s="194" t="str">
        <f>+'Información ELECTRO PUNO'!E2960</f>
        <v>AT</v>
      </c>
      <c r="G2980" s="194">
        <f>+'Información ELECTRO PUNO'!G2960</f>
        <v>25</v>
      </c>
      <c r="H2980" s="9" t="str">
        <f t="shared" si="338"/>
        <v>Poste</v>
      </c>
      <c r="I2980" s="194" t="str">
        <f>+'Información ELECTRO PUNO'!F2960</f>
        <v>Estructura de Acero</v>
      </c>
      <c r="J2980" s="194" t="str">
        <f>+'Información ELECTRO PUNO'!B2960</f>
        <v>PA21/7000</v>
      </c>
      <c r="K2980" s="9" t="str">
        <f t="shared" si="340"/>
        <v>1 Poste autosoportable de acero (21/7000) de ángulo mayor y terminal (90°) Tipo ATU1-21</v>
      </c>
      <c r="L2980" s="139">
        <f t="shared" si="341"/>
        <v>24.75</v>
      </c>
    </row>
    <row r="2981" spans="1:12" x14ac:dyDescent="0.25">
      <c r="A2981" s="193">
        <f>+'Información ELECTRO PUNO'!A2961</f>
        <v>2960</v>
      </c>
      <c r="B2981" s="26" t="str">
        <f t="shared" si="339"/>
        <v>MOD_INV_2018</v>
      </c>
      <c r="C2981" s="9" t="str">
        <f t="shared" si="335"/>
        <v>Puno</v>
      </c>
      <c r="D2981" s="9" t="str">
        <f t="shared" si="336"/>
        <v>No Reporta</v>
      </c>
      <c r="E2981" s="9" t="str">
        <f t="shared" si="337"/>
        <v>No Reporta</v>
      </c>
      <c r="F2981" s="194" t="str">
        <f>+'Información ELECTRO PUNO'!E2961</f>
        <v>AT</v>
      </c>
      <c r="G2981" s="194">
        <f>+'Información ELECTRO PUNO'!G2961</f>
        <v>25</v>
      </c>
      <c r="H2981" s="9" t="str">
        <f t="shared" si="338"/>
        <v>Poste</v>
      </c>
      <c r="I2981" s="194" t="str">
        <f>+'Información ELECTRO PUNO'!F2961</f>
        <v>Estructura de Acero</v>
      </c>
      <c r="J2981" s="194" t="str">
        <f>+'Información ELECTRO PUNO'!B2961</f>
        <v>PA21/7000</v>
      </c>
      <c r="K2981" s="9" t="str">
        <f t="shared" si="340"/>
        <v>1 Poste autosoportable de acero (21/7000) de ángulo mayor y terminal (90°) Tipo ATU1-21</v>
      </c>
      <c r="L2981" s="139">
        <f t="shared" si="341"/>
        <v>24.75</v>
      </c>
    </row>
    <row r="2982" spans="1:12" x14ac:dyDescent="0.25">
      <c r="A2982" s="193">
        <f>+'Información ELECTRO PUNO'!A2962</f>
        <v>2961</v>
      </c>
      <c r="B2982" s="26" t="str">
        <f t="shared" si="339"/>
        <v>MOD_INV_2018</v>
      </c>
      <c r="C2982" s="9" t="str">
        <f t="shared" si="335"/>
        <v>Puno</v>
      </c>
      <c r="D2982" s="9" t="str">
        <f t="shared" si="336"/>
        <v>No Reporta</v>
      </c>
      <c r="E2982" s="9" t="str">
        <f t="shared" si="337"/>
        <v>No Reporta</v>
      </c>
      <c r="F2982" s="194" t="str">
        <f>+'Información ELECTRO PUNO'!E2962</f>
        <v>AT</v>
      </c>
      <c r="G2982" s="194">
        <f>+'Información ELECTRO PUNO'!G2962</f>
        <v>25</v>
      </c>
      <c r="H2982" s="9" t="str">
        <f t="shared" si="338"/>
        <v>Poste</v>
      </c>
      <c r="I2982" s="194" t="str">
        <f>+'Información ELECTRO PUNO'!F2962</f>
        <v>Estructura de Acero</v>
      </c>
      <c r="J2982" s="194" t="str">
        <f>+'Información ELECTRO PUNO'!B2962</f>
        <v>PA21/7000</v>
      </c>
      <c r="K2982" s="9" t="str">
        <f t="shared" si="340"/>
        <v>1 Poste autosoportable de acero (21/7000) de ángulo mayor y terminal (90°) Tipo ATU1-21</v>
      </c>
      <c r="L2982" s="139">
        <f t="shared" si="341"/>
        <v>24.75</v>
      </c>
    </row>
    <row r="2983" spans="1:12" x14ac:dyDescent="0.25">
      <c r="A2983" s="193">
        <f>+'Información ELECTRO PUNO'!A2963</f>
        <v>2962</v>
      </c>
      <c r="B2983" s="26" t="str">
        <f t="shared" si="339"/>
        <v>MOD_INV_2018</v>
      </c>
      <c r="C2983" s="9" t="str">
        <f t="shared" si="335"/>
        <v>Puno</v>
      </c>
      <c r="D2983" s="9" t="str">
        <f t="shared" si="336"/>
        <v>No Reporta</v>
      </c>
      <c r="E2983" s="9" t="str">
        <f t="shared" si="337"/>
        <v>No Reporta</v>
      </c>
      <c r="F2983" s="194" t="str">
        <f>+'Información ELECTRO PUNO'!E2963</f>
        <v>AT</v>
      </c>
      <c r="G2983" s="194">
        <f>+'Información ELECTRO PUNO'!G2963</f>
        <v>25</v>
      </c>
      <c r="H2983" s="9" t="str">
        <f t="shared" si="338"/>
        <v>Poste</v>
      </c>
      <c r="I2983" s="194" t="str">
        <f>+'Información ELECTRO PUNO'!F2963</f>
        <v>Estructura de Acero</v>
      </c>
      <c r="J2983" s="194" t="str">
        <f>+'Información ELECTRO PUNO'!B2963</f>
        <v>PA21/7000</v>
      </c>
      <c r="K2983" s="9" t="str">
        <f t="shared" si="340"/>
        <v>1 Poste autosoportable de acero (21/7000) de ángulo mayor y terminal (90°) Tipo ATU1-21</v>
      </c>
      <c r="L2983" s="139">
        <f t="shared" si="341"/>
        <v>24.75</v>
      </c>
    </row>
    <row r="2984" spans="1:12" x14ac:dyDescent="0.25">
      <c r="A2984" s="193">
        <f>+'Información ELECTRO PUNO'!A2964</f>
        <v>2963</v>
      </c>
      <c r="B2984" s="26" t="str">
        <f t="shared" si="339"/>
        <v>MOD_INV_2018</v>
      </c>
      <c r="C2984" s="9" t="str">
        <f t="shared" si="335"/>
        <v>Puno</v>
      </c>
      <c r="D2984" s="9" t="str">
        <f t="shared" si="336"/>
        <v>No Reporta</v>
      </c>
      <c r="E2984" s="9" t="str">
        <f t="shared" si="337"/>
        <v>No Reporta</v>
      </c>
      <c r="F2984" s="194" t="str">
        <f>+'Información ELECTRO PUNO'!E2964</f>
        <v>AT</v>
      </c>
      <c r="G2984" s="194">
        <f>+'Información ELECTRO PUNO'!G2964</f>
        <v>25</v>
      </c>
      <c r="H2984" s="9" t="str">
        <f t="shared" si="338"/>
        <v>Poste</v>
      </c>
      <c r="I2984" s="194" t="str">
        <f>+'Información ELECTRO PUNO'!F2964</f>
        <v>Estructura de Acero</v>
      </c>
      <c r="J2984" s="194" t="str">
        <f>+'Información ELECTRO PUNO'!B2964</f>
        <v>PA21/7000</v>
      </c>
      <c r="K2984" s="9" t="str">
        <f t="shared" si="340"/>
        <v>1 Poste autosoportable de acero (21/7000) de ángulo mayor y terminal (90°) Tipo ATU1-21</v>
      </c>
      <c r="L2984" s="139">
        <f t="shared" si="341"/>
        <v>24.75</v>
      </c>
    </row>
    <row r="2985" spans="1:12" x14ac:dyDescent="0.25">
      <c r="A2985" s="193">
        <f>+'Información ELECTRO PUNO'!A2965</f>
        <v>2964</v>
      </c>
      <c r="B2985" s="26" t="str">
        <f t="shared" si="339"/>
        <v>MOD_INV_2018</v>
      </c>
      <c r="C2985" s="9" t="str">
        <f t="shared" si="335"/>
        <v>Puno</v>
      </c>
      <c r="D2985" s="9" t="str">
        <f t="shared" si="336"/>
        <v>No Reporta</v>
      </c>
      <c r="E2985" s="9" t="str">
        <f t="shared" si="337"/>
        <v>No Reporta</v>
      </c>
      <c r="F2985" s="194" t="str">
        <f>+'Información ELECTRO PUNO'!E2965</f>
        <v>AT</v>
      </c>
      <c r="G2985" s="194">
        <f>+'Información ELECTRO PUNO'!G2965</f>
        <v>25</v>
      </c>
      <c r="H2985" s="9" t="str">
        <f t="shared" si="338"/>
        <v>Poste</v>
      </c>
      <c r="I2985" s="194" t="str">
        <f>+'Información ELECTRO PUNO'!F2965</f>
        <v>Estructura de Acero</v>
      </c>
      <c r="J2985" s="194" t="str">
        <f>+'Información ELECTRO PUNO'!B2965</f>
        <v>PA21/7000</v>
      </c>
      <c r="K2985" s="9" t="str">
        <f t="shared" si="340"/>
        <v>1 Poste autosoportable de acero (21/7000) de ángulo mayor y terminal (90°) Tipo ATU1-21</v>
      </c>
      <c r="L2985" s="139">
        <f t="shared" si="341"/>
        <v>24.75</v>
      </c>
    </row>
    <row r="2986" spans="1:12" x14ac:dyDescent="0.25">
      <c r="A2986" s="193">
        <f>+'Información ELECTRO PUNO'!A2966</f>
        <v>2965</v>
      </c>
      <c r="B2986" s="26" t="str">
        <f t="shared" si="339"/>
        <v>MOD_INV_2018</v>
      </c>
      <c r="C2986" s="9" t="str">
        <f t="shared" si="335"/>
        <v>Puno</v>
      </c>
      <c r="D2986" s="9" t="str">
        <f t="shared" si="336"/>
        <v>No Reporta</v>
      </c>
      <c r="E2986" s="9" t="str">
        <f t="shared" si="337"/>
        <v>No Reporta</v>
      </c>
      <c r="F2986" s="194" t="str">
        <f>+'Información ELECTRO PUNO'!E2966</f>
        <v>AT</v>
      </c>
      <c r="G2986" s="194">
        <f>+'Información ELECTRO PUNO'!G2966</f>
        <v>25</v>
      </c>
      <c r="H2986" s="9" t="str">
        <f t="shared" si="338"/>
        <v>Poste</v>
      </c>
      <c r="I2986" s="194" t="str">
        <f>+'Información ELECTRO PUNO'!F2966</f>
        <v>Estructura de Acero</v>
      </c>
      <c r="J2986" s="194" t="str">
        <f>+'Información ELECTRO PUNO'!B2966</f>
        <v>PA21/7000</v>
      </c>
      <c r="K2986" s="9" t="str">
        <f t="shared" si="340"/>
        <v>1 Poste autosoportable de acero (21/7000) de ángulo mayor y terminal (90°) Tipo ATU1-21</v>
      </c>
      <c r="L2986" s="139">
        <f t="shared" si="341"/>
        <v>24.75</v>
      </c>
    </row>
    <row r="2987" spans="1:12" x14ac:dyDescent="0.25">
      <c r="A2987" s="193">
        <f>+'Información ELECTRO PUNO'!A2967</f>
        <v>2966</v>
      </c>
      <c r="B2987" s="26" t="str">
        <f t="shared" si="339"/>
        <v>MOD_INV_2018</v>
      </c>
      <c r="C2987" s="9" t="str">
        <f t="shared" si="335"/>
        <v>Puno</v>
      </c>
      <c r="D2987" s="9" t="str">
        <f t="shared" si="336"/>
        <v>No Reporta</v>
      </c>
      <c r="E2987" s="9" t="str">
        <f t="shared" si="337"/>
        <v>No Reporta</v>
      </c>
      <c r="F2987" s="194" t="str">
        <f>+'Información ELECTRO PUNO'!E2967</f>
        <v>AT</v>
      </c>
      <c r="G2987" s="194">
        <f>+'Información ELECTRO PUNO'!G2967</f>
        <v>25</v>
      </c>
      <c r="H2987" s="9" t="str">
        <f t="shared" si="338"/>
        <v>Poste</v>
      </c>
      <c r="I2987" s="194" t="str">
        <f>+'Información ELECTRO PUNO'!F2967</f>
        <v>Estructura de Acero</v>
      </c>
      <c r="J2987" s="194" t="str">
        <f>+'Información ELECTRO PUNO'!B2967</f>
        <v>PA21/7000</v>
      </c>
      <c r="K2987" s="9" t="str">
        <f t="shared" si="340"/>
        <v>1 Poste autosoportable de acero (21/7000) de ángulo mayor y terminal (90°) Tipo ATU1-21</v>
      </c>
      <c r="L2987" s="139">
        <f t="shared" si="341"/>
        <v>24.75</v>
      </c>
    </row>
    <row r="2988" spans="1:12" x14ac:dyDescent="0.25">
      <c r="A2988" s="193">
        <f>+'Información ELECTRO PUNO'!A2968</f>
        <v>2967</v>
      </c>
      <c r="B2988" s="26" t="str">
        <f t="shared" si="339"/>
        <v>MOD_INV_2018</v>
      </c>
      <c r="C2988" s="9" t="str">
        <f t="shared" si="335"/>
        <v>Puno</v>
      </c>
      <c r="D2988" s="9" t="str">
        <f t="shared" si="336"/>
        <v>No Reporta</v>
      </c>
      <c r="E2988" s="9" t="str">
        <f t="shared" si="337"/>
        <v>No Reporta</v>
      </c>
      <c r="F2988" s="194" t="str">
        <f>+'Información ELECTRO PUNO'!E2968</f>
        <v>AT</v>
      </c>
      <c r="G2988" s="194">
        <f>+'Información ELECTRO PUNO'!G2968</f>
        <v>25</v>
      </c>
      <c r="H2988" s="9" t="str">
        <f t="shared" si="338"/>
        <v>Poste</v>
      </c>
      <c r="I2988" s="194" t="str">
        <f>+'Información ELECTRO PUNO'!F2968</f>
        <v>Estructura de Acero</v>
      </c>
      <c r="J2988" s="194" t="str">
        <f>+'Información ELECTRO PUNO'!B2968</f>
        <v>PA21/7000</v>
      </c>
      <c r="K2988" s="9" t="str">
        <f t="shared" si="340"/>
        <v>1 Poste autosoportable de acero (21/7000) de ángulo mayor y terminal (90°) Tipo ATU1-21</v>
      </c>
      <c r="L2988" s="139">
        <f t="shared" si="341"/>
        <v>24.75</v>
      </c>
    </row>
    <row r="2989" spans="1:12" x14ac:dyDescent="0.25">
      <c r="A2989" s="193">
        <f>+'Información ELECTRO PUNO'!A2969</f>
        <v>2968</v>
      </c>
      <c r="B2989" s="26" t="str">
        <f t="shared" si="339"/>
        <v>MOD_INV_2018</v>
      </c>
      <c r="C2989" s="9" t="str">
        <f t="shared" si="335"/>
        <v>Puno</v>
      </c>
      <c r="D2989" s="9" t="str">
        <f t="shared" si="336"/>
        <v>No Reporta</v>
      </c>
      <c r="E2989" s="9" t="str">
        <f t="shared" si="337"/>
        <v>No Reporta</v>
      </c>
      <c r="F2989" s="194" t="str">
        <f>+'Información ELECTRO PUNO'!E2969</f>
        <v>AT</v>
      </c>
      <c r="G2989" s="194">
        <f>+'Información ELECTRO PUNO'!G2969</f>
        <v>25</v>
      </c>
      <c r="H2989" s="9" t="str">
        <f t="shared" si="338"/>
        <v>Poste</v>
      </c>
      <c r="I2989" s="194" t="str">
        <f>+'Información ELECTRO PUNO'!F2969</f>
        <v>Estructura de Acero</v>
      </c>
      <c r="J2989" s="194" t="str">
        <f>+'Información ELECTRO PUNO'!B2969</f>
        <v>PA21/7000</v>
      </c>
      <c r="K2989" s="9" t="str">
        <f t="shared" si="340"/>
        <v>1 Poste autosoportable de acero (21/7000) de ángulo mayor y terminal (90°) Tipo ATU1-21</v>
      </c>
      <c r="L2989" s="139">
        <f t="shared" si="341"/>
        <v>24.75</v>
      </c>
    </row>
    <row r="2990" spans="1:12" x14ac:dyDescent="0.25">
      <c r="A2990" s="193">
        <f>+'Información ELECTRO PUNO'!A2970</f>
        <v>2969</v>
      </c>
      <c r="B2990" s="26" t="str">
        <f t="shared" si="339"/>
        <v>MOD_INV_2018</v>
      </c>
      <c r="C2990" s="9" t="str">
        <f t="shared" si="335"/>
        <v>Puno</v>
      </c>
      <c r="D2990" s="9" t="str">
        <f t="shared" si="336"/>
        <v>No Reporta</v>
      </c>
      <c r="E2990" s="9" t="str">
        <f t="shared" si="337"/>
        <v>No Reporta</v>
      </c>
      <c r="F2990" s="194" t="str">
        <f>+'Información ELECTRO PUNO'!E2970</f>
        <v>AT</v>
      </c>
      <c r="G2990" s="194">
        <f>+'Información ELECTRO PUNO'!G2970</f>
        <v>25</v>
      </c>
      <c r="H2990" s="9" t="str">
        <f t="shared" si="338"/>
        <v>Poste</v>
      </c>
      <c r="I2990" s="194" t="str">
        <f>+'Información ELECTRO PUNO'!F2970</f>
        <v>Estructura de Acero</v>
      </c>
      <c r="J2990" s="194" t="str">
        <f>+'Información ELECTRO PUNO'!B2970</f>
        <v>PA21/7000</v>
      </c>
      <c r="K2990" s="9" t="str">
        <f t="shared" si="340"/>
        <v>1 Poste autosoportable de acero (21/7000) de ángulo mayor y terminal (90°) Tipo ATU1-21</v>
      </c>
      <c r="L2990" s="139">
        <f t="shared" si="341"/>
        <v>24.75</v>
      </c>
    </row>
    <row r="2991" spans="1:12" x14ac:dyDescent="0.25">
      <c r="A2991" s="193">
        <f>+'Información ELECTRO PUNO'!A2971</f>
        <v>2970</v>
      </c>
      <c r="B2991" s="26" t="str">
        <f t="shared" si="339"/>
        <v>MOD_INV_2018</v>
      </c>
      <c r="C2991" s="9" t="str">
        <f t="shared" si="335"/>
        <v>Puno</v>
      </c>
      <c r="D2991" s="9" t="str">
        <f t="shared" si="336"/>
        <v>No Reporta</v>
      </c>
      <c r="E2991" s="9" t="str">
        <f t="shared" si="337"/>
        <v>No Reporta</v>
      </c>
      <c r="F2991" s="194" t="str">
        <f>+'Información ELECTRO PUNO'!E2971</f>
        <v>AT</v>
      </c>
      <c r="G2991" s="194">
        <f>+'Información ELECTRO PUNO'!G2971</f>
        <v>25</v>
      </c>
      <c r="H2991" s="9" t="str">
        <f t="shared" si="338"/>
        <v>Poste</v>
      </c>
      <c r="I2991" s="194" t="str">
        <f>+'Información ELECTRO PUNO'!F2971</f>
        <v>Estructura de Acero</v>
      </c>
      <c r="J2991" s="194" t="str">
        <f>+'Información ELECTRO PUNO'!B2971</f>
        <v>PA21/7000</v>
      </c>
      <c r="K2991" s="9" t="str">
        <f t="shared" si="340"/>
        <v>1 Poste autosoportable de acero (21/7000) de ángulo mayor y terminal (90°) Tipo ATU1-21</v>
      </c>
      <c r="L2991" s="139">
        <f t="shared" si="341"/>
        <v>24.75</v>
      </c>
    </row>
    <row r="2992" spans="1:12" x14ac:dyDescent="0.25">
      <c r="A2992" s="193">
        <f>+'Información ELECTRO PUNO'!A2972</f>
        <v>2971</v>
      </c>
      <c r="B2992" s="26" t="str">
        <f t="shared" si="339"/>
        <v>MOD_INV_2018</v>
      </c>
      <c r="C2992" s="9" t="str">
        <f t="shared" si="335"/>
        <v>Puno</v>
      </c>
      <c r="D2992" s="9" t="str">
        <f t="shared" si="336"/>
        <v>No Reporta</v>
      </c>
      <c r="E2992" s="9" t="str">
        <f t="shared" si="337"/>
        <v>No Reporta</v>
      </c>
      <c r="F2992" s="194" t="str">
        <f>+'Información ELECTRO PUNO'!E2972</f>
        <v>AT</v>
      </c>
      <c r="G2992" s="194">
        <f>+'Información ELECTRO PUNO'!G2972</f>
        <v>25</v>
      </c>
      <c r="H2992" s="9" t="str">
        <f t="shared" si="338"/>
        <v>Poste</v>
      </c>
      <c r="I2992" s="194" t="str">
        <f>+'Información ELECTRO PUNO'!F2972</f>
        <v>Estructura de Acero</v>
      </c>
      <c r="J2992" s="194" t="str">
        <f>+'Información ELECTRO PUNO'!B2972</f>
        <v>PA21/7000</v>
      </c>
      <c r="K2992" s="9" t="str">
        <f t="shared" si="340"/>
        <v>1 Poste autosoportable de acero (21/7000) de ángulo mayor y terminal (90°) Tipo ATU1-21</v>
      </c>
      <c r="L2992" s="139">
        <f t="shared" si="341"/>
        <v>24.75</v>
      </c>
    </row>
    <row r="2993" spans="1:12" x14ac:dyDescent="0.25">
      <c r="A2993" s="193">
        <f>+'Información ELECTRO PUNO'!A2973</f>
        <v>2972</v>
      </c>
      <c r="B2993" s="26" t="str">
        <f t="shared" si="339"/>
        <v>MOD_INV_2018</v>
      </c>
      <c r="C2993" s="9" t="str">
        <f t="shared" si="335"/>
        <v>Puno</v>
      </c>
      <c r="D2993" s="9" t="str">
        <f t="shared" si="336"/>
        <v>No Reporta</v>
      </c>
      <c r="E2993" s="9" t="str">
        <f t="shared" si="337"/>
        <v>No Reporta</v>
      </c>
      <c r="F2993" s="194" t="str">
        <f>+'Información ELECTRO PUNO'!E2973</f>
        <v>AT</v>
      </c>
      <c r="G2993" s="194">
        <f>+'Información ELECTRO PUNO'!G2973</f>
        <v>25</v>
      </c>
      <c r="H2993" s="9" t="str">
        <f t="shared" si="338"/>
        <v>Poste</v>
      </c>
      <c r="I2993" s="194" t="str">
        <f>+'Información ELECTRO PUNO'!F2973</f>
        <v>Estructura de Acero</v>
      </c>
      <c r="J2993" s="194" t="str">
        <f>+'Información ELECTRO PUNO'!B2973</f>
        <v>PA21/7000</v>
      </c>
      <c r="K2993" s="9" t="str">
        <f t="shared" si="340"/>
        <v>1 Poste autosoportable de acero (21/7000) de ángulo mayor y terminal (90°) Tipo ATU1-21</v>
      </c>
      <c r="L2993" s="139">
        <f t="shared" si="341"/>
        <v>24.75</v>
      </c>
    </row>
    <row r="2994" spans="1:12" x14ac:dyDescent="0.25">
      <c r="A2994" s="193">
        <f>+'Información ELECTRO PUNO'!A2974</f>
        <v>2973</v>
      </c>
      <c r="B2994" s="26" t="str">
        <f t="shared" si="339"/>
        <v>MOD_INV_2018</v>
      </c>
      <c r="C2994" s="9" t="str">
        <f t="shared" si="335"/>
        <v>Puno</v>
      </c>
      <c r="D2994" s="9" t="str">
        <f t="shared" si="336"/>
        <v>No Reporta</v>
      </c>
      <c r="E2994" s="9" t="str">
        <f t="shared" si="337"/>
        <v>No Reporta</v>
      </c>
      <c r="F2994" s="194" t="str">
        <f>+'Información ELECTRO PUNO'!E2974</f>
        <v>AT</v>
      </c>
      <c r="G2994" s="194">
        <f>+'Información ELECTRO PUNO'!G2974</f>
        <v>25</v>
      </c>
      <c r="H2994" s="9" t="str">
        <f t="shared" si="338"/>
        <v>Poste</v>
      </c>
      <c r="I2994" s="194" t="str">
        <f>+'Información ELECTRO PUNO'!F2974</f>
        <v>Estructura de Acero</v>
      </c>
      <c r="J2994" s="194" t="str">
        <f>+'Información ELECTRO PUNO'!B2974</f>
        <v>PA21/7000</v>
      </c>
      <c r="K2994" s="9" t="str">
        <f t="shared" si="340"/>
        <v>1 Poste autosoportable de acero (21/7000) de ángulo mayor y terminal (90°) Tipo ATU1-21</v>
      </c>
      <c r="L2994" s="139">
        <f t="shared" si="341"/>
        <v>24.75</v>
      </c>
    </row>
    <row r="2995" spans="1:12" x14ac:dyDescent="0.25">
      <c r="A2995" s="193">
        <f>+'Información ELECTRO PUNO'!A2975</f>
        <v>2974</v>
      </c>
      <c r="B2995" s="26" t="str">
        <f t="shared" si="339"/>
        <v>MOD_INV_2018</v>
      </c>
      <c r="C2995" s="9" t="str">
        <f t="shared" si="335"/>
        <v>Puno</v>
      </c>
      <c r="D2995" s="9" t="str">
        <f t="shared" si="336"/>
        <v>No Reporta</v>
      </c>
      <c r="E2995" s="9" t="str">
        <f t="shared" si="337"/>
        <v>No Reporta</v>
      </c>
      <c r="F2995" s="194" t="str">
        <f>+'Información ELECTRO PUNO'!E2975</f>
        <v>AT</v>
      </c>
      <c r="G2995" s="194">
        <f>+'Información ELECTRO PUNO'!G2975</f>
        <v>25</v>
      </c>
      <c r="H2995" s="9" t="str">
        <f t="shared" si="338"/>
        <v>Poste</v>
      </c>
      <c r="I2995" s="194" t="str">
        <f>+'Información ELECTRO PUNO'!F2975</f>
        <v>Estructura de Acero</v>
      </c>
      <c r="J2995" s="194" t="str">
        <f>+'Información ELECTRO PUNO'!B2975</f>
        <v>PA21/7000</v>
      </c>
      <c r="K2995" s="9" t="str">
        <f t="shared" si="340"/>
        <v>1 Poste autosoportable de acero (21/7000) de ángulo mayor y terminal (90°) Tipo ATU1-21</v>
      </c>
      <c r="L2995" s="139">
        <f t="shared" si="341"/>
        <v>24.75</v>
      </c>
    </row>
    <row r="2996" spans="1:12" x14ac:dyDescent="0.25">
      <c r="A2996" s="193">
        <f>+'Información ELECTRO PUNO'!A2976</f>
        <v>2975</v>
      </c>
      <c r="B2996" s="26" t="str">
        <f t="shared" si="339"/>
        <v>MOD_INV_2018</v>
      </c>
      <c r="C2996" s="9" t="str">
        <f t="shared" si="335"/>
        <v>Puno</v>
      </c>
      <c r="D2996" s="9" t="str">
        <f t="shared" si="336"/>
        <v>No Reporta</v>
      </c>
      <c r="E2996" s="9" t="str">
        <f t="shared" si="337"/>
        <v>No Reporta</v>
      </c>
      <c r="F2996" s="194" t="str">
        <f>+'Información ELECTRO PUNO'!E2976</f>
        <v>AT</v>
      </c>
      <c r="G2996" s="194">
        <f>+'Información ELECTRO PUNO'!G2976</f>
        <v>25</v>
      </c>
      <c r="H2996" s="9" t="str">
        <f t="shared" si="338"/>
        <v>Poste</v>
      </c>
      <c r="I2996" s="194" t="str">
        <f>+'Información ELECTRO PUNO'!F2976</f>
        <v>Estructura de Acero</v>
      </c>
      <c r="J2996" s="194" t="str">
        <f>+'Información ELECTRO PUNO'!B2976</f>
        <v>PA21/7000</v>
      </c>
      <c r="K2996" s="9" t="str">
        <f t="shared" si="340"/>
        <v>1 Poste autosoportable de acero (21/7000) de ángulo mayor y terminal (90°) Tipo ATU1-21</v>
      </c>
      <c r="L2996" s="139">
        <f t="shared" si="341"/>
        <v>24.75</v>
      </c>
    </row>
    <row r="2997" spans="1:12" x14ac:dyDescent="0.25">
      <c r="A2997" s="193">
        <f>+'Información ELECTRO PUNO'!A2977</f>
        <v>2976</v>
      </c>
      <c r="B2997" s="26" t="str">
        <f t="shared" si="339"/>
        <v>MOD_INV_2018</v>
      </c>
      <c r="C2997" s="9" t="str">
        <f t="shared" si="335"/>
        <v>Puno</v>
      </c>
      <c r="D2997" s="9" t="str">
        <f t="shared" si="336"/>
        <v>No Reporta</v>
      </c>
      <c r="E2997" s="9" t="str">
        <f t="shared" si="337"/>
        <v>No Reporta</v>
      </c>
      <c r="F2997" s="194" t="str">
        <f>+'Información ELECTRO PUNO'!E2977</f>
        <v>AT</v>
      </c>
      <c r="G2997" s="194">
        <f>+'Información ELECTRO PUNO'!G2977</f>
        <v>25</v>
      </c>
      <c r="H2997" s="9" t="str">
        <f t="shared" si="338"/>
        <v>Poste</v>
      </c>
      <c r="I2997" s="194" t="str">
        <f>+'Información ELECTRO PUNO'!F2977</f>
        <v>Estructura de Acero</v>
      </c>
      <c r="J2997" s="194" t="str">
        <f>+'Información ELECTRO PUNO'!B2977</f>
        <v>PA21/7000</v>
      </c>
      <c r="K2997" s="9" t="str">
        <f t="shared" si="340"/>
        <v>1 Poste autosoportable de acero (21/7000) de ángulo mayor y terminal (90°) Tipo ATU1-21</v>
      </c>
      <c r="L2997" s="139">
        <f t="shared" si="341"/>
        <v>24.75</v>
      </c>
    </row>
    <row r="2998" spans="1:12" x14ac:dyDescent="0.25">
      <c r="A2998" s="193">
        <f>+'Información ELECTRO PUNO'!A2978</f>
        <v>2977</v>
      </c>
      <c r="B2998" s="26" t="str">
        <f t="shared" si="339"/>
        <v>MOD_INV_2018</v>
      </c>
      <c r="C2998" s="9" t="str">
        <f t="shared" si="335"/>
        <v>Puno</v>
      </c>
      <c r="D2998" s="9" t="str">
        <f t="shared" si="336"/>
        <v>No Reporta</v>
      </c>
      <c r="E2998" s="9" t="str">
        <f t="shared" si="337"/>
        <v>No Reporta</v>
      </c>
      <c r="F2998" s="194" t="str">
        <f>+'Información ELECTRO PUNO'!E2978</f>
        <v>AT</v>
      </c>
      <c r="G2998" s="194">
        <f>+'Información ELECTRO PUNO'!G2978</f>
        <v>25</v>
      </c>
      <c r="H2998" s="9" t="str">
        <f t="shared" si="338"/>
        <v>Poste</v>
      </c>
      <c r="I2998" s="194" t="str">
        <f>+'Información ELECTRO PUNO'!F2978</f>
        <v>Estructura de Acero</v>
      </c>
      <c r="J2998" s="194" t="str">
        <f>+'Información ELECTRO PUNO'!B2978</f>
        <v>PA21/7000</v>
      </c>
      <c r="K2998" s="9" t="str">
        <f t="shared" si="340"/>
        <v>1 Poste autosoportable de acero (21/7000) de ángulo mayor y terminal (90°) Tipo ATU1-21</v>
      </c>
      <c r="L2998" s="139">
        <f t="shared" si="341"/>
        <v>24.75</v>
      </c>
    </row>
    <row r="2999" spans="1:12" x14ac:dyDescent="0.25">
      <c r="A2999" s="193">
        <f>+'Información ELECTRO PUNO'!A2979</f>
        <v>2978</v>
      </c>
      <c r="B2999" s="26" t="str">
        <f t="shared" si="339"/>
        <v>MOD_INV_2018</v>
      </c>
      <c r="C2999" s="9" t="str">
        <f t="shared" si="335"/>
        <v>Puno</v>
      </c>
      <c r="D2999" s="9" t="str">
        <f t="shared" si="336"/>
        <v>No Reporta</v>
      </c>
      <c r="E2999" s="9" t="str">
        <f t="shared" si="337"/>
        <v>No Reporta</v>
      </c>
      <c r="F2999" s="194" t="str">
        <f>+'Información ELECTRO PUNO'!E2979</f>
        <v>AT</v>
      </c>
      <c r="G2999" s="194">
        <f>+'Información ELECTRO PUNO'!G2979</f>
        <v>25</v>
      </c>
      <c r="H2999" s="9" t="str">
        <f t="shared" si="338"/>
        <v>Poste</v>
      </c>
      <c r="I2999" s="194" t="str">
        <f>+'Información ELECTRO PUNO'!F2979</f>
        <v>Estructura de Acero</v>
      </c>
      <c r="J2999" s="194" t="str">
        <f>+'Información ELECTRO PUNO'!B2979</f>
        <v>PA21/7000</v>
      </c>
      <c r="K2999" s="9" t="str">
        <f t="shared" si="340"/>
        <v>1 Poste autosoportable de acero (21/7000) de ángulo mayor y terminal (90°) Tipo ATU1-21</v>
      </c>
      <c r="L2999" s="139">
        <f t="shared" si="341"/>
        <v>24.75</v>
      </c>
    </row>
    <row r="3000" spans="1:12" x14ac:dyDescent="0.25">
      <c r="A3000" s="193">
        <f>+'Información ELECTRO PUNO'!A2980</f>
        <v>2979</v>
      </c>
      <c r="B3000" s="26" t="str">
        <f t="shared" si="339"/>
        <v>MOD_INV_2018</v>
      </c>
      <c r="C3000" s="9" t="str">
        <f t="shared" si="335"/>
        <v>Puno</v>
      </c>
      <c r="D3000" s="9" t="str">
        <f t="shared" si="336"/>
        <v>No Reporta</v>
      </c>
      <c r="E3000" s="9" t="str">
        <f t="shared" si="337"/>
        <v>No Reporta</v>
      </c>
      <c r="F3000" s="194" t="str">
        <f>+'Información ELECTRO PUNO'!E2980</f>
        <v>AT</v>
      </c>
      <c r="G3000" s="194">
        <f>+'Información ELECTRO PUNO'!G2980</f>
        <v>25</v>
      </c>
      <c r="H3000" s="9" t="str">
        <f t="shared" si="338"/>
        <v>Poste</v>
      </c>
      <c r="I3000" s="194" t="str">
        <f>+'Información ELECTRO PUNO'!F2980</f>
        <v>Estructura de Acero</v>
      </c>
      <c r="J3000" s="194" t="str">
        <f>+'Información ELECTRO PUNO'!B2980</f>
        <v>PA21/7000</v>
      </c>
      <c r="K3000" s="9" t="str">
        <f t="shared" si="340"/>
        <v>1 Poste autosoportable de acero (21/7000) de ángulo mayor y terminal (90°) Tipo ATU1-21</v>
      </c>
      <c r="L3000" s="139">
        <f t="shared" si="341"/>
        <v>24.75</v>
      </c>
    </row>
    <row r="3001" spans="1:12" x14ac:dyDescent="0.25">
      <c r="A3001" s="193">
        <f>+'Información ELECTRO PUNO'!A2981</f>
        <v>2980</v>
      </c>
      <c r="B3001" s="26" t="str">
        <f t="shared" si="339"/>
        <v>MOD_INV_2018</v>
      </c>
      <c r="C3001" s="9" t="str">
        <f t="shared" si="335"/>
        <v>Puno</v>
      </c>
      <c r="D3001" s="9" t="str">
        <f t="shared" si="336"/>
        <v>No Reporta</v>
      </c>
      <c r="E3001" s="9" t="str">
        <f t="shared" si="337"/>
        <v>No Reporta</v>
      </c>
      <c r="F3001" s="194" t="str">
        <f>+'Información ELECTRO PUNO'!E2981</f>
        <v>AT</v>
      </c>
      <c r="G3001" s="194">
        <f>+'Información ELECTRO PUNO'!G2981</f>
        <v>25</v>
      </c>
      <c r="H3001" s="9" t="str">
        <f t="shared" si="338"/>
        <v>Poste</v>
      </c>
      <c r="I3001" s="194" t="str">
        <f>+'Información ELECTRO PUNO'!F2981</f>
        <v>Estructura de Acero</v>
      </c>
      <c r="J3001" s="194" t="str">
        <f>+'Información ELECTRO PUNO'!B2981</f>
        <v>PA21/7000</v>
      </c>
      <c r="K3001" s="9" t="str">
        <f t="shared" si="340"/>
        <v>1 Poste autosoportable de acero (21/7000) de ángulo mayor y terminal (90°) Tipo ATU1-21</v>
      </c>
      <c r="L3001" s="139">
        <f t="shared" si="341"/>
        <v>24.75</v>
      </c>
    </row>
    <row r="3002" spans="1:12" x14ac:dyDescent="0.25">
      <c r="A3002" s="193">
        <f>+'Información ELECTRO PUNO'!A2982</f>
        <v>2981</v>
      </c>
      <c r="B3002" s="26" t="str">
        <f t="shared" si="339"/>
        <v>MOD_INV_2018</v>
      </c>
      <c r="C3002" s="9" t="str">
        <f t="shared" si="335"/>
        <v>Puno</v>
      </c>
      <c r="D3002" s="9" t="str">
        <f t="shared" si="336"/>
        <v>No Reporta</v>
      </c>
      <c r="E3002" s="9" t="str">
        <f t="shared" si="337"/>
        <v>No Reporta</v>
      </c>
      <c r="F3002" s="194" t="str">
        <f>+'Información ELECTRO PUNO'!E2982</f>
        <v>AT</v>
      </c>
      <c r="G3002" s="194">
        <f>+'Información ELECTRO PUNO'!G2982</f>
        <v>25</v>
      </c>
      <c r="H3002" s="9" t="str">
        <f t="shared" si="338"/>
        <v>Poste</v>
      </c>
      <c r="I3002" s="194" t="str">
        <f>+'Información ELECTRO PUNO'!F2982</f>
        <v>Estructura de Acero</v>
      </c>
      <c r="J3002" s="194" t="str">
        <f>+'Información ELECTRO PUNO'!B2982</f>
        <v>PA21/7000</v>
      </c>
      <c r="K3002" s="9" t="str">
        <f t="shared" si="340"/>
        <v>1 Poste autosoportable de acero (21/7000) de ángulo mayor y terminal (90°) Tipo ATU1-21</v>
      </c>
      <c r="L3002" s="139">
        <f t="shared" si="341"/>
        <v>24.75</v>
      </c>
    </row>
    <row r="3003" spans="1:12" x14ac:dyDescent="0.25">
      <c r="A3003" s="193">
        <f>+'Información ELECTRO PUNO'!A2983</f>
        <v>2982</v>
      </c>
      <c r="B3003" s="26" t="str">
        <f t="shared" si="339"/>
        <v>MOD_INV_2018</v>
      </c>
      <c r="C3003" s="9" t="str">
        <f t="shared" si="335"/>
        <v>Puno</v>
      </c>
      <c r="D3003" s="9" t="str">
        <f t="shared" si="336"/>
        <v>No Reporta</v>
      </c>
      <c r="E3003" s="9" t="str">
        <f t="shared" si="337"/>
        <v>No Reporta</v>
      </c>
      <c r="F3003" s="194" t="str">
        <f>+'Información ELECTRO PUNO'!E2983</f>
        <v>AT</v>
      </c>
      <c r="G3003" s="194">
        <f>+'Información ELECTRO PUNO'!G2983</f>
        <v>25</v>
      </c>
      <c r="H3003" s="9" t="str">
        <f t="shared" si="338"/>
        <v>Poste</v>
      </c>
      <c r="I3003" s="194" t="str">
        <f>+'Información ELECTRO PUNO'!F2983</f>
        <v>Estructura de Acero</v>
      </c>
      <c r="J3003" s="194" t="str">
        <f>+'Información ELECTRO PUNO'!B2983</f>
        <v>PA21/7000</v>
      </c>
      <c r="K3003" s="9" t="str">
        <f t="shared" si="340"/>
        <v>1 Poste autosoportable de acero (21/7000) de ángulo mayor y terminal (90°) Tipo ATU1-21</v>
      </c>
      <c r="L3003" s="139">
        <f t="shared" si="341"/>
        <v>24.75</v>
      </c>
    </row>
    <row r="3004" spans="1:12" x14ac:dyDescent="0.25">
      <c r="A3004" s="193">
        <f>+'Información ELECTRO PUNO'!A2984</f>
        <v>2983</v>
      </c>
      <c r="B3004" s="26" t="str">
        <f t="shared" si="339"/>
        <v>MOD_INV_2018</v>
      </c>
      <c r="C3004" s="9" t="str">
        <f t="shared" si="335"/>
        <v>Puno</v>
      </c>
      <c r="D3004" s="9" t="str">
        <f t="shared" si="336"/>
        <v>No Reporta</v>
      </c>
      <c r="E3004" s="9" t="str">
        <f t="shared" si="337"/>
        <v>No Reporta</v>
      </c>
      <c r="F3004" s="194" t="str">
        <f>+'Información ELECTRO PUNO'!E2984</f>
        <v>AT</v>
      </c>
      <c r="G3004" s="194">
        <f>+'Información ELECTRO PUNO'!G2984</f>
        <v>25</v>
      </c>
      <c r="H3004" s="9" t="str">
        <f t="shared" si="338"/>
        <v>Poste</v>
      </c>
      <c r="I3004" s="194" t="str">
        <f>+'Información ELECTRO PUNO'!F2984</f>
        <v>Estructura de Acero</v>
      </c>
      <c r="J3004" s="194" t="str">
        <f>+'Información ELECTRO PUNO'!B2984</f>
        <v>PA21/7000</v>
      </c>
      <c r="K3004" s="9" t="str">
        <f t="shared" si="340"/>
        <v>1 Poste autosoportable de acero (21/7000) de ángulo mayor y terminal (90°) Tipo ATU1-21</v>
      </c>
      <c r="L3004" s="139">
        <f t="shared" si="341"/>
        <v>24.75</v>
      </c>
    </row>
    <row r="3005" spans="1:12" x14ac:dyDescent="0.25">
      <c r="A3005" s="193">
        <f>+'Información ELECTRO PUNO'!A2985</f>
        <v>2984</v>
      </c>
      <c r="B3005" s="26" t="str">
        <f t="shared" si="339"/>
        <v>MOD_INV_2018</v>
      </c>
      <c r="C3005" s="9" t="str">
        <f t="shared" si="335"/>
        <v>Puno</v>
      </c>
      <c r="D3005" s="9" t="str">
        <f t="shared" si="336"/>
        <v>No Reporta</v>
      </c>
      <c r="E3005" s="9" t="str">
        <f t="shared" si="337"/>
        <v>No Reporta</v>
      </c>
      <c r="F3005" s="194" t="str">
        <f>+'Información ELECTRO PUNO'!E2985</f>
        <v>AT</v>
      </c>
      <c r="G3005" s="194">
        <f>+'Información ELECTRO PUNO'!G2985</f>
        <v>25</v>
      </c>
      <c r="H3005" s="9" t="str">
        <f t="shared" si="338"/>
        <v>Poste</v>
      </c>
      <c r="I3005" s="194" t="str">
        <f>+'Información ELECTRO PUNO'!F2985</f>
        <v>Estructura de Acero</v>
      </c>
      <c r="J3005" s="194" t="str">
        <f>+'Información ELECTRO PUNO'!B2985</f>
        <v>PA21/7000</v>
      </c>
      <c r="K3005" s="9" t="str">
        <f t="shared" si="340"/>
        <v>1 Poste autosoportable de acero (21/7000) de ángulo mayor y terminal (90°) Tipo ATU1-21</v>
      </c>
      <c r="L3005" s="139">
        <f t="shared" si="341"/>
        <v>24.75</v>
      </c>
    </row>
    <row r="3006" spans="1:12" x14ac:dyDescent="0.25">
      <c r="A3006" s="193">
        <f>+'Información ELECTRO PUNO'!A2986</f>
        <v>2985</v>
      </c>
      <c r="B3006" s="26" t="str">
        <f t="shared" si="339"/>
        <v>MOD_INV_2018</v>
      </c>
      <c r="C3006" s="9" t="str">
        <f t="shared" si="335"/>
        <v>Puno</v>
      </c>
      <c r="D3006" s="9" t="str">
        <f t="shared" si="336"/>
        <v>No Reporta</v>
      </c>
      <c r="E3006" s="9" t="str">
        <f t="shared" si="337"/>
        <v>No Reporta</v>
      </c>
      <c r="F3006" s="194" t="str">
        <f>+'Información ELECTRO PUNO'!E2986</f>
        <v>AT</v>
      </c>
      <c r="G3006" s="194">
        <f>+'Información ELECTRO PUNO'!G2986</f>
        <v>25</v>
      </c>
      <c r="H3006" s="9" t="str">
        <f t="shared" si="338"/>
        <v>Poste</v>
      </c>
      <c r="I3006" s="194" t="str">
        <f>+'Información ELECTRO PUNO'!F2986</f>
        <v>Estructura de Acero</v>
      </c>
      <c r="J3006" s="194" t="str">
        <f>+'Información ELECTRO PUNO'!B2986</f>
        <v>PA21/7000</v>
      </c>
      <c r="K3006" s="9" t="str">
        <f t="shared" si="340"/>
        <v>1 Poste autosoportable de acero (21/7000) de ángulo mayor y terminal (90°) Tipo ATU1-21</v>
      </c>
      <c r="L3006" s="139">
        <f t="shared" si="341"/>
        <v>24.75</v>
      </c>
    </row>
    <row r="3007" spans="1:12" x14ac:dyDescent="0.25">
      <c r="A3007" s="193">
        <f>+'Información ELECTRO PUNO'!A2987</f>
        <v>2986</v>
      </c>
      <c r="B3007" s="26" t="str">
        <f t="shared" si="339"/>
        <v>MOD_INV_2018</v>
      </c>
      <c r="C3007" s="9" t="str">
        <f t="shared" si="335"/>
        <v>Puno</v>
      </c>
      <c r="D3007" s="9" t="str">
        <f t="shared" si="336"/>
        <v>No Reporta</v>
      </c>
      <c r="E3007" s="9" t="str">
        <f t="shared" si="337"/>
        <v>No Reporta</v>
      </c>
      <c r="F3007" s="194" t="str">
        <f>+'Información ELECTRO PUNO'!E2987</f>
        <v>AT</v>
      </c>
      <c r="G3007" s="194">
        <f>+'Información ELECTRO PUNO'!G2987</f>
        <v>25</v>
      </c>
      <c r="H3007" s="9" t="str">
        <f t="shared" si="338"/>
        <v>Poste</v>
      </c>
      <c r="I3007" s="194" t="str">
        <f>+'Información ELECTRO PUNO'!F2987</f>
        <v>Estructura de Acero</v>
      </c>
      <c r="J3007" s="194" t="str">
        <f>+'Información ELECTRO PUNO'!B2987</f>
        <v>PA21/7000</v>
      </c>
      <c r="K3007" s="9" t="str">
        <f t="shared" si="340"/>
        <v>1 Poste autosoportable de acero (21/7000) de ángulo mayor y terminal (90°) Tipo ATU1-21</v>
      </c>
      <c r="L3007" s="139">
        <f t="shared" si="341"/>
        <v>24.75</v>
      </c>
    </row>
    <row r="3008" spans="1:12" x14ac:dyDescent="0.25">
      <c r="A3008" s="193">
        <f>+'Información ELECTRO PUNO'!A2988</f>
        <v>2987</v>
      </c>
      <c r="B3008" s="26" t="str">
        <f t="shared" si="339"/>
        <v>MOD_INV_2018</v>
      </c>
      <c r="C3008" s="9" t="str">
        <f t="shared" si="335"/>
        <v>Puno</v>
      </c>
      <c r="D3008" s="9" t="str">
        <f t="shared" si="336"/>
        <v>No Reporta</v>
      </c>
      <c r="E3008" s="9" t="str">
        <f t="shared" si="337"/>
        <v>No Reporta</v>
      </c>
      <c r="F3008" s="194" t="str">
        <f>+'Información ELECTRO PUNO'!E2988</f>
        <v>AT</v>
      </c>
      <c r="G3008" s="194">
        <f>+'Información ELECTRO PUNO'!G2988</f>
        <v>25</v>
      </c>
      <c r="H3008" s="9" t="str">
        <f t="shared" si="338"/>
        <v>Poste</v>
      </c>
      <c r="I3008" s="194" t="str">
        <f>+'Información ELECTRO PUNO'!F2988</f>
        <v>Estructura de Acero</v>
      </c>
      <c r="J3008" s="194" t="str">
        <f>+'Información ELECTRO PUNO'!B2988</f>
        <v>PA21/7000</v>
      </c>
      <c r="K3008" s="9" t="str">
        <f t="shared" si="340"/>
        <v>1 Poste autosoportable de acero (21/7000) de ángulo mayor y terminal (90°) Tipo ATU1-21</v>
      </c>
      <c r="L3008" s="139">
        <f t="shared" si="341"/>
        <v>24.75</v>
      </c>
    </row>
    <row r="3009" spans="1:12" x14ac:dyDescent="0.25">
      <c r="A3009" s="193">
        <f>+'Información ELECTRO PUNO'!A2989</f>
        <v>2988</v>
      </c>
      <c r="B3009" s="26" t="str">
        <f t="shared" si="339"/>
        <v>MOD_INV_2018</v>
      </c>
      <c r="C3009" s="9" t="str">
        <f t="shared" si="335"/>
        <v>Puno</v>
      </c>
      <c r="D3009" s="9" t="str">
        <f t="shared" si="336"/>
        <v>No Reporta</v>
      </c>
      <c r="E3009" s="9" t="str">
        <f t="shared" si="337"/>
        <v>No Reporta</v>
      </c>
      <c r="F3009" s="194" t="str">
        <f>+'Información ELECTRO PUNO'!E2989</f>
        <v>AT</v>
      </c>
      <c r="G3009" s="194">
        <f>+'Información ELECTRO PUNO'!G2989</f>
        <v>25</v>
      </c>
      <c r="H3009" s="9" t="str">
        <f t="shared" si="338"/>
        <v>Poste</v>
      </c>
      <c r="I3009" s="194" t="str">
        <f>+'Información ELECTRO PUNO'!F2989</f>
        <v>Estructura de Acero</v>
      </c>
      <c r="J3009" s="194" t="str">
        <f>+'Información ELECTRO PUNO'!B2989</f>
        <v>PA21/7000</v>
      </c>
      <c r="K3009" s="9" t="str">
        <f t="shared" si="340"/>
        <v>1 Poste autosoportable de acero (21/7000) de ángulo mayor y terminal (90°) Tipo ATU1-21</v>
      </c>
      <c r="L3009" s="139">
        <f t="shared" si="341"/>
        <v>24.75</v>
      </c>
    </row>
    <row r="3010" spans="1:12" x14ac:dyDescent="0.25">
      <c r="A3010" s="193">
        <f>+'Información ELECTRO PUNO'!A2990</f>
        <v>2989</v>
      </c>
      <c r="B3010" s="26" t="str">
        <f t="shared" si="339"/>
        <v>MOD_INV_2018</v>
      </c>
      <c r="C3010" s="9" t="str">
        <f t="shared" si="335"/>
        <v>Puno</v>
      </c>
      <c r="D3010" s="9" t="str">
        <f t="shared" si="336"/>
        <v>No Reporta</v>
      </c>
      <c r="E3010" s="9" t="str">
        <f t="shared" si="337"/>
        <v>No Reporta</v>
      </c>
      <c r="F3010" s="194" t="str">
        <f>+'Información ELECTRO PUNO'!E2990</f>
        <v>AT</v>
      </c>
      <c r="G3010" s="194">
        <f>+'Información ELECTRO PUNO'!G2990</f>
        <v>25</v>
      </c>
      <c r="H3010" s="9" t="str">
        <f t="shared" si="338"/>
        <v>Poste</v>
      </c>
      <c r="I3010" s="194" t="str">
        <f>+'Información ELECTRO PUNO'!F2990</f>
        <v>Estructura de Acero</v>
      </c>
      <c r="J3010" s="194" t="str">
        <f>+'Información ELECTRO PUNO'!B2990</f>
        <v>PA21/7000</v>
      </c>
      <c r="K3010" s="9" t="str">
        <f t="shared" si="340"/>
        <v>1 Poste autosoportable de acero (21/7000) de ángulo mayor y terminal (90°) Tipo ATU1-21</v>
      </c>
      <c r="L3010" s="139">
        <f t="shared" si="341"/>
        <v>24.75</v>
      </c>
    </row>
    <row r="3011" spans="1:12" x14ac:dyDescent="0.25">
      <c r="A3011" s="193">
        <f>+'Información ELECTRO PUNO'!A2991</f>
        <v>2990</v>
      </c>
      <c r="B3011" s="26" t="str">
        <f t="shared" si="339"/>
        <v>MOD_INV_2018</v>
      </c>
      <c r="C3011" s="9" t="str">
        <f t="shared" si="335"/>
        <v>Puno</v>
      </c>
      <c r="D3011" s="9" t="str">
        <f t="shared" si="336"/>
        <v>No Reporta</v>
      </c>
      <c r="E3011" s="9" t="str">
        <f t="shared" si="337"/>
        <v>No Reporta</v>
      </c>
      <c r="F3011" s="194" t="str">
        <f>+'Información ELECTRO PUNO'!E2991</f>
        <v>AT</v>
      </c>
      <c r="G3011" s="194">
        <f>+'Información ELECTRO PUNO'!G2991</f>
        <v>25</v>
      </c>
      <c r="H3011" s="9" t="str">
        <f t="shared" si="338"/>
        <v>Poste</v>
      </c>
      <c r="I3011" s="194" t="str">
        <f>+'Información ELECTRO PUNO'!F2991</f>
        <v>Estructura de Acero</v>
      </c>
      <c r="J3011" s="194" t="str">
        <f>+'Información ELECTRO PUNO'!B2991</f>
        <v>PA21/7000</v>
      </c>
      <c r="K3011" s="9" t="str">
        <f t="shared" si="340"/>
        <v>1 Poste autosoportable de acero (21/7000) de ángulo mayor y terminal (90°) Tipo ATU1-21</v>
      </c>
      <c r="L3011" s="139">
        <f t="shared" si="341"/>
        <v>24.75</v>
      </c>
    </row>
    <row r="3012" spans="1:12" x14ac:dyDescent="0.25">
      <c r="A3012" s="193">
        <f>+'Información ELECTRO PUNO'!A2992</f>
        <v>2991</v>
      </c>
      <c r="B3012" s="26" t="str">
        <f t="shared" si="339"/>
        <v>MOD_INV_2018</v>
      </c>
      <c r="C3012" s="9" t="str">
        <f t="shared" si="335"/>
        <v>Puno</v>
      </c>
      <c r="D3012" s="9" t="str">
        <f t="shared" si="336"/>
        <v>No Reporta</v>
      </c>
      <c r="E3012" s="9" t="str">
        <f t="shared" si="337"/>
        <v>No Reporta</v>
      </c>
      <c r="F3012" s="194" t="str">
        <f>+'Información ELECTRO PUNO'!E2992</f>
        <v>AT</v>
      </c>
      <c r="G3012" s="194">
        <f>+'Información ELECTRO PUNO'!G2992</f>
        <v>25</v>
      </c>
      <c r="H3012" s="9" t="str">
        <f t="shared" si="338"/>
        <v>Poste</v>
      </c>
      <c r="I3012" s="194" t="str">
        <f>+'Información ELECTRO PUNO'!F2992</f>
        <v>Estructura de Acero</v>
      </c>
      <c r="J3012" s="194" t="str">
        <f>+'Información ELECTRO PUNO'!B2992</f>
        <v>PA21/7000</v>
      </c>
      <c r="K3012" s="9" t="str">
        <f t="shared" si="340"/>
        <v>1 Poste autosoportable de acero (21/7000) de ángulo mayor y terminal (90°) Tipo ATU1-21</v>
      </c>
      <c r="L3012" s="139">
        <f t="shared" si="341"/>
        <v>24.75</v>
      </c>
    </row>
    <row r="3013" spans="1:12" x14ac:dyDescent="0.25">
      <c r="A3013" s="193">
        <f>+'Información ELECTRO PUNO'!A2993</f>
        <v>2992</v>
      </c>
      <c r="B3013" s="26" t="str">
        <f t="shared" si="339"/>
        <v>MOD_INV_2018</v>
      </c>
      <c r="C3013" s="9" t="str">
        <f t="shared" si="335"/>
        <v>Puno</v>
      </c>
      <c r="D3013" s="9" t="str">
        <f t="shared" si="336"/>
        <v>No Reporta</v>
      </c>
      <c r="E3013" s="9" t="str">
        <f t="shared" si="337"/>
        <v>No Reporta</v>
      </c>
      <c r="F3013" s="194" t="str">
        <f>+'Información ELECTRO PUNO'!E2993</f>
        <v>AT</v>
      </c>
      <c r="G3013" s="194">
        <f>+'Información ELECTRO PUNO'!G2993</f>
        <v>25</v>
      </c>
      <c r="H3013" s="9" t="str">
        <f t="shared" si="338"/>
        <v>Poste</v>
      </c>
      <c r="I3013" s="194" t="str">
        <f>+'Información ELECTRO PUNO'!F2993</f>
        <v>Estructura de Acero</v>
      </c>
      <c r="J3013" s="194" t="str">
        <f>+'Información ELECTRO PUNO'!B2993</f>
        <v>PA21/7000</v>
      </c>
      <c r="K3013" s="9" t="str">
        <f t="shared" si="340"/>
        <v>1 Poste autosoportable de acero (21/7000) de ángulo mayor y terminal (90°) Tipo ATU1-21</v>
      </c>
      <c r="L3013" s="139">
        <f t="shared" si="341"/>
        <v>24.75</v>
      </c>
    </row>
    <row r="3014" spans="1:12" x14ac:dyDescent="0.25">
      <c r="A3014" s="193">
        <f>+'Información ELECTRO PUNO'!A2994</f>
        <v>2993</v>
      </c>
      <c r="B3014" s="26" t="str">
        <f t="shared" si="339"/>
        <v>MOD_INV_2018</v>
      </c>
      <c r="C3014" s="9" t="str">
        <f t="shared" si="335"/>
        <v>Puno</v>
      </c>
      <c r="D3014" s="9" t="str">
        <f t="shared" si="336"/>
        <v>No Reporta</v>
      </c>
      <c r="E3014" s="9" t="str">
        <f t="shared" si="337"/>
        <v>No Reporta</v>
      </c>
      <c r="F3014" s="194" t="str">
        <f>+'Información ELECTRO PUNO'!E2994</f>
        <v>AT</v>
      </c>
      <c r="G3014" s="194">
        <f>+'Información ELECTRO PUNO'!G2994</f>
        <v>25</v>
      </c>
      <c r="H3014" s="9" t="str">
        <f t="shared" si="338"/>
        <v>Poste</v>
      </c>
      <c r="I3014" s="194" t="str">
        <f>+'Información ELECTRO PUNO'!F2994</f>
        <v>Estructura de Acero</v>
      </c>
      <c r="J3014" s="194" t="str">
        <f>+'Información ELECTRO PUNO'!B2994</f>
        <v>PA21/7000</v>
      </c>
      <c r="K3014" s="9" t="str">
        <f t="shared" si="340"/>
        <v>1 Poste autosoportable de acero (21/7000) de ángulo mayor y terminal (90°) Tipo ATU1-21</v>
      </c>
      <c r="L3014" s="139">
        <f t="shared" si="341"/>
        <v>24.75</v>
      </c>
    </row>
    <row r="3015" spans="1:12" x14ac:dyDescent="0.25">
      <c r="A3015" s="193">
        <f>+'Información ELECTRO PUNO'!A2995</f>
        <v>2994</v>
      </c>
      <c r="B3015" s="26" t="str">
        <f t="shared" si="339"/>
        <v>MOD_INV_2018</v>
      </c>
      <c r="C3015" s="9" t="str">
        <f t="shared" si="335"/>
        <v>Puno</v>
      </c>
      <c r="D3015" s="9" t="str">
        <f t="shared" si="336"/>
        <v>No Reporta</v>
      </c>
      <c r="E3015" s="9" t="str">
        <f t="shared" si="337"/>
        <v>No Reporta</v>
      </c>
      <c r="F3015" s="194" t="str">
        <f>+'Información ELECTRO PUNO'!E2995</f>
        <v>AT</v>
      </c>
      <c r="G3015" s="194">
        <f>+'Información ELECTRO PUNO'!G2995</f>
        <v>25</v>
      </c>
      <c r="H3015" s="9" t="str">
        <f t="shared" si="338"/>
        <v>Poste</v>
      </c>
      <c r="I3015" s="194" t="str">
        <f>+'Información ELECTRO PUNO'!F2995</f>
        <v>Estructura de Acero</v>
      </c>
      <c r="J3015" s="194" t="str">
        <f>+'Información ELECTRO PUNO'!B2995</f>
        <v>PA21/7000</v>
      </c>
      <c r="K3015" s="9" t="str">
        <f t="shared" si="340"/>
        <v>1 Poste autosoportable de acero (21/7000) de ángulo mayor y terminal (90°) Tipo ATU1-21</v>
      </c>
      <c r="L3015" s="139">
        <f t="shared" si="341"/>
        <v>24.75</v>
      </c>
    </row>
    <row r="3016" spans="1:12" x14ac:dyDescent="0.25">
      <c r="A3016" s="193">
        <f>+'Información ELECTRO PUNO'!A2996</f>
        <v>2995</v>
      </c>
      <c r="B3016" s="26" t="str">
        <f t="shared" si="339"/>
        <v>MOD_INV_2018</v>
      </c>
      <c r="C3016" s="9" t="str">
        <f t="shared" si="335"/>
        <v>Puno</v>
      </c>
      <c r="D3016" s="9" t="str">
        <f t="shared" si="336"/>
        <v>No Reporta</v>
      </c>
      <c r="E3016" s="9" t="str">
        <f t="shared" si="337"/>
        <v>No Reporta</v>
      </c>
      <c r="F3016" s="194" t="str">
        <f>+'Información ELECTRO PUNO'!E2996</f>
        <v>AT</v>
      </c>
      <c r="G3016" s="194">
        <f>+'Información ELECTRO PUNO'!G2996</f>
        <v>25</v>
      </c>
      <c r="H3016" s="9" t="str">
        <f t="shared" si="338"/>
        <v>Poste</v>
      </c>
      <c r="I3016" s="194" t="str">
        <f>+'Información ELECTRO PUNO'!F2996</f>
        <v>Estructura de Acero</v>
      </c>
      <c r="J3016" s="194" t="str">
        <f>+'Información ELECTRO PUNO'!B2996</f>
        <v>PA21/7000</v>
      </c>
      <c r="K3016" s="9" t="str">
        <f t="shared" si="340"/>
        <v>1 Poste autosoportable de acero (21/7000) de ángulo mayor y terminal (90°) Tipo ATU1-21</v>
      </c>
      <c r="L3016" s="139">
        <f t="shared" si="341"/>
        <v>24.75</v>
      </c>
    </row>
    <row r="3017" spans="1:12" x14ac:dyDescent="0.25">
      <c r="A3017" s="193">
        <f>+'Información ELECTRO PUNO'!A2997</f>
        <v>2996</v>
      </c>
      <c r="B3017" s="26" t="str">
        <f t="shared" si="339"/>
        <v>MOD_INV_2018</v>
      </c>
      <c r="C3017" s="9" t="str">
        <f t="shared" si="335"/>
        <v>Puno</v>
      </c>
      <c r="D3017" s="9" t="str">
        <f t="shared" si="336"/>
        <v>No Reporta</v>
      </c>
      <c r="E3017" s="9" t="str">
        <f t="shared" si="337"/>
        <v>No Reporta</v>
      </c>
      <c r="F3017" s="194" t="str">
        <f>+'Información ELECTRO PUNO'!E2997</f>
        <v>AT</v>
      </c>
      <c r="G3017" s="194">
        <f>+'Información ELECTRO PUNO'!G2997</f>
        <v>25</v>
      </c>
      <c r="H3017" s="9" t="str">
        <f t="shared" si="338"/>
        <v>Poste</v>
      </c>
      <c r="I3017" s="194" t="str">
        <f>+'Información ELECTRO PUNO'!F2997</f>
        <v>Estructura de Acero</v>
      </c>
      <c r="J3017" s="194" t="str">
        <f>+'Información ELECTRO PUNO'!B2997</f>
        <v>PA21/7000</v>
      </c>
      <c r="K3017" s="9" t="str">
        <f t="shared" si="340"/>
        <v>1 Poste autosoportable de acero (21/7000) de ángulo mayor y terminal (90°) Tipo ATU1-21</v>
      </c>
      <c r="L3017" s="139">
        <f t="shared" si="341"/>
        <v>24.75</v>
      </c>
    </row>
    <row r="3018" spans="1:12" x14ac:dyDescent="0.25">
      <c r="A3018" s="193">
        <f>+'Información ELECTRO PUNO'!A2998</f>
        <v>2997</v>
      </c>
      <c r="B3018" s="26" t="str">
        <f t="shared" si="339"/>
        <v>MOD_INV_2018</v>
      </c>
      <c r="C3018" s="9" t="str">
        <f t="shared" si="335"/>
        <v>Puno</v>
      </c>
      <c r="D3018" s="9" t="str">
        <f t="shared" si="336"/>
        <v>No Reporta</v>
      </c>
      <c r="E3018" s="9" t="str">
        <f t="shared" si="337"/>
        <v>No Reporta</v>
      </c>
      <c r="F3018" s="194" t="str">
        <f>+'Información ELECTRO PUNO'!E2998</f>
        <v>AT</v>
      </c>
      <c r="G3018" s="194">
        <f>+'Información ELECTRO PUNO'!G2998</f>
        <v>25</v>
      </c>
      <c r="H3018" s="9" t="str">
        <f t="shared" si="338"/>
        <v>Poste</v>
      </c>
      <c r="I3018" s="194" t="str">
        <f>+'Información ELECTRO PUNO'!F2998</f>
        <v>Estructura de Acero</v>
      </c>
      <c r="J3018" s="194" t="str">
        <f>+'Información ELECTRO PUNO'!B2998</f>
        <v>PA21/7000</v>
      </c>
      <c r="K3018" s="9" t="str">
        <f t="shared" si="340"/>
        <v>1 Poste autosoportable de acero (21/7000) de ángulo mayor y terminal (90°) Tipo ATU1-21</v>
      </c>
      <c r="L3018" s="139">
        <f t="shared" si="341"/>
        <v>24.75</v>
      </c>
    </row>
    <row r="3019" spans="1:12" x14ac:dyDescent="0.25">
      <c r="A3019" s="193">
        <f>+'Información ELECTRO PUNO'!A2999</f>
        <v>2998</v>
      </c>
      <c r="B3019" s="26" t="str">
        <f t="shared" si="339"/>
        <v>MOD_INV_2018</v>
      </c>
      <c r="C3019" s="9" t="str">
        <f t="shared" si="335"/>
        <v>Puno</v>
      </c>
      <c r="D3019" s="9" t="str">
        <f t="shared" si="336"/>
        <v>No Reporta</v>
      </c>
      <c r="E3019" s="9" t="str">
        <f t="shared" si="337"/>
        <v>No Reporta</v>
      </c>
      <c r="F3019" s="194" t="str">
        <f>+'Información ELECTRO PUNO'!E2999</f>
        <v>AT</v>
      </c>
      <c r="G3019" s="194">
        <f>+'Información ELECTRO PUNO'!G2999</f>
        <v>25</v>
      </c>
      <c r="H3019" s="9" t="str">
        <f t="shared" si="338"/>
        <v>Poste</v>
      </c>
      <c r="I3019" s="194" t="str">
        <f>+'Información ELECTRO PUNO'!F2999</f>
        <v>Estructura de Acero</v>
      </c>
      <c r="J3019" s="194" t="str">
        <f>+'Información ELECTRO PUNO'!B2999</f>
        <v>PA21/7000</v>
      </c>
      <c r="K3019" s="9" t="str">
        <f t="shared" si="340"/>
        <v>1 Poste autosoportable de acero (21/7000) de ángulo mayor y terminal (90°) Tipo ATU1-21</v>
      </c>
      <c r="L3019" s="139">
        <f t="shared" si="341"/>
        <v>24.75</v>
      </c>
    </row>
    <row r="3020" spans="1:12" x14ac:dyDescent="0.25">
      <c r="A3020" s="193">
        <f>+'Información ELECTRO PUNO'!A3000</f>
        <v>2999</v>
      </c>
      <c r="B3020" s="26" t="str">
        <f t="shared" si="339"/>
        <v>MOD_INV_2018</v>
      </c>
      <c r="C3020" s="9" t="str">
        <f t="shared" si="335"/>
        <v>Puno</v>
      </c>
      <c r="D3020" s="9" t="str">
        <f t="shared" si="336"/>
        <v>No Reporta</v>
      </c>
      <c r="E3020" s="9" t="str">
        <f t="shared" si="337"/>
        <v>No Reporta</v>
      </c>
      <c r="F3020" s="194" t="str">
        <f>+'Información ELECTRO PUNO'!E3000</f>
        <v>AT</v>
      </c>
      <c r="G3020" s="194">
        <f>+'Información ELECTRO PUNO'!G3000</f>
        <v>25</v>
      </c>
      <c r="H3020" s="9" t="str">
        <f t="shared" si="338"/>
        <v>Poste</v>
      </c>
      <c r="I3020" s="194" t="str">
        <f>+'Información ELECTRO PUNO'!F3000</f>
        <v>Estructura de Acero</v>
      </c>
      <c r="J3020" s="194" t="str">
        <f>+'Información ELECTRO PUNO'!B3000</f>
        <v>PA21/7000</v>
      </c>
      <c r="K3020" s="9" t="str">
        <f t="shared" si="340"/>
        <v>1 Poste autosoportable de acero (21/7000) de ángulo mayor y terminal (90°) Tipo ATU1-21</v>
      </c>
      <c r="L3020" s="139">
        <f t="shared" si="341"/>
        <v>24.75</v>
      </c>
    </row>
    <row r="3021" spans="1:12" x14ac:dyDescent="0.25">
      <c r="A3021" s="193">
        <f>+'Información ELECTRO PUNO'!A3001</f>
        <v>3000</v>
      </c>
      <c r="B3021" s="26" t="str">
        <f t="shared" si="339"/>
        <v>MOD_INV_2018</v>
      </c>
      <c r="C3021" s="9" t="str">
        <f t="shared" si="335"/>
        <v>Puno</v>
      </c>
      <c r="D3021" s="9" t="str">
        <f t="shared" si="336"/>
        <v>No Reporta</v>
      </c>
      <c r="E3021" s="9" t="str">
        <f t="shared" si="337"/>
        <v>No Reporta</v>
      </c>
      <c r="F3021" s="194" t="str">
        <f>+'Información ELECTRO PUNO'!E3001</f>
        <v>AT</v>
      </c>
      <c r="G3021" s="194">
        <f>+'Información ELECTRO PUNO'!G3001</f>
        <v>25</v>
      </c>
      <c r="H3021" s="9" t="str">
        <f t="shared" si="338"/>
        <v>Poste</v>
      </c>
      <c r="I3021" s="194" t="str">
        <f>+'Información ELECTRO PUNO'!F3001</f>
        <v>Estructura de Acero</v>
      </c>
      <c r="J3021" s="194" t="str">
        <f>+'Información ELECTRO PUNO'!B3001</f>
        <v>PA21/7000</v>
      </c>
      <c r="K3021" s="9" t="str">
        <f t="shared" si="340"/>
        <v>1 Poste autosoportable de acero (21/7000) de ángulo mayor y terminal (90°) Tipo ATU1-21</v>
      </c>
      <c r="L3021" s="139">
        <f t="shared" si="341"/>
        <v>24.75</v>
      </c>
    </row>
    <row r="3022" spans="1:12" x14ac:dyDescent="0.25">
      <c r="A3022" s="193">
        <f>+'Información ELECTRO PUNO'!A3002</f>
        <v>3001</v>
      </c>
      <c r="B3022" s="26" t="str">
        <f t="shared" si="339"/>
        <v>MOD_INV_2018</v>
      </c>
      <c r="C3022" s="9" t="str">
        <f t="shared" si="335"/>
        <v>Puno</v>
      </c>
      <c r="D3022" s="9" t="str">
        <f t="shared" si="336"/>
        <v>No Reporta</v>
      </c>
      <c r="E3022" s="9" t="str">
        <f t="shared" si="337"/>
        <v>No Reporta</v>
      </c>
      <c r="F3022" s="194" t="str">
        <f>+'Información ELECTRO PUNO'!E3002</f>
        <v>AT</v>
      </c>
      <c r="G3022" s="194">
        <f>+'Información ELECTRO PUNO'!G3002</f>
        <v>25</v>
      </c>
      <c r="H3022" s="9" t="str">
        <f t="shared" si="338"/>
        <v>Poste</v>
      </c>
      <c r="I3022" s="194" t="str">
        <f>+'Información ELECTRO PUNO'!F3002</f>
        <v>Estructura de Acero</v>
      </c>
      <c r="J3022" s="194" t="str">
        <f>+'Información ELECTRO PUNO'!B3002</f>
        <v>PA21/7000</v>
      </c>
      <c r="K3022" s="9" t="str">
        <f t="shared" si="340"/>
        <v>1 Poste autosoportable de acero (21/7000) de ángulo mayor y terminal (90°) Tipo ATU1-21</v>
      </c>
      <c r="L3022" s="139">
        <f t="shared" si="341"/>
        <v>24.75</v>
      </c>
    </row>
    <row r="3023" spans="1:12" x14ac:dyDescent="0.25">
      <c r="A3023" s="193">
        <f>+'Información ELECTRO PUNO'!A3003</f>
        <v>3002</v>
      </c>
      <c r="B3023" s="26" t="str">
        <f t="shared" si="339"/>
        <v>MOD_INV_2018</v>
      </c>
      <c r="C3023" s="9" t="str">
        <f t="shared" si="335"/>
        <v>Puno</v>
      </c>
      <c r="D3023" s="9" t="str">
        <f t="shared" si="336"/>
        <v>No Reporta</v>
      </c>
      <c r="E3023" s="9" t="str">
        <f t="shared" si="337"/>
        <v>No Reporta</v>
      </c>
      <c r="F3023" s="194" t="str">
        <f>+'Información ELECTRO PUNO'!E3003</f>
        <v>AT</v>
      </c>
      <c r="G3023" s="194">
        <f>+'Información ELECTRO PUNO'!G3003</f>
        <v>25</v>
      </c>
      <c r="H3023" s="9" t="str">
        <f t="shared" si="338"/>
        <v>Poste</v>
      </c>
      <c r="I3023" s="194" t="str">
        <f>+'Información ELECTRO PUNO'!F3003</f>
        <v>Estructura de Acero</v>
      </c>
      <c r="J3023" s="194" t="str">
        <f>+'Información ELECTRO PUNO'!B3003</f>
        <v>PA21/7000</v>
      </c>
      <c r="K3023" s="9" t="str">
        <f t="shared" si="340"/>
        <v>1 Poste autosoportable de acero (21/7000) de ángulo mayor y terminal (90°) Tipo ATU1-21</v>
      </c>
      <c r="L3023" s="139">
        <f t="shared" si="341"/>
        <v>24.75</v>
      </c>
    </row>
    <row r="3024" spans="1:12" x14ac:dyDescent="0.25">
      <c r="A3024" s="193">
        <f>+'Información ELECTRO PUNO'!A3004</f>
        <v>3003</v>
      </c>
      <c r="B3024" s="26" t="str">
        <f t="shared" si="339"/>
        <v>MOD_INV_2018</v>
      </c>
      <c r="C3024" s="9" t="str">
        <f t="shared" si="335"/>
        <v>Puno</v>
      </c>
      <c r="D3024" s="9" t="str">
        <f t="shared" si="336"/>
        <v>No Reporta</v>
      </c>
      <c r="E3024" s="9" t="str">
        <f t="shared" si="337"/>
        <v>No Reporta</v>
      </c>
      <c r="F3024" s="194" t="str">
        <f>+'Información ELECTRO PUNO'!E3004</f>
        <v>AT</v>
      </c>
      <c r="G3024" s="194">
        <f>+'Información ELECTRO PUNO'!G3004</f>
        <v>25</v>
      </c>
      <c r="H3024" s="9" t="str">
        <f t="shared" si="338"/>
        <v>Poste</v>
      </c>
      <c r="I3024" s="194" t="str">
        <f>+'Información ELECTRO PUNO'!F3004</f>
        <v>Estructura de Acero</v>
      </c>
      <c r="J3024" s="194" t="str">
        <f>+'Información ELECTRO PUNO'!B3004</f>
        <v>PA21/7000</v>
      </c>
      <c r="K3024" s="9" t="str">
        <f t="shared" si="340"/>
        <v>1 Poste autosoportable de acero (21/7000) de ángulo mayor y terminal (90°) Tipo ATU1-21</v>
      </c>
      <c r="L3024" s="139">
        <f t="shared" si="341"/>
        <v>24.75</v>
      </c>
    </row>
    <row r="3025" spans="1:12" x14ac:dyDescent="0.25">
      <c r="A3025" s="193">
        <f>+'Información ELECTRO PUNO'!A3005</f>
        <v>3004</v>
      </c>
      <c r="B3025" s="26" t="str">
        <f t="shared" si="339"/>
        <v>MOD_INV_2018</v>
      </c>
      <c r="C3025" s="9" t="str">
        <f t="shared" si="335"/>
        <v>Puno</v>
      </c>
      <c r="D3025" s="9" t="str">
        <f t="shared" si="336"/>
        <v>No Reporta</v>
      </c>
      <c r="E3025" s="9" t="str">
        <f t="shared" si="337"/>
        <v>No Reporta</v>
      </c>
      <c r="F3025" s="194" t="str">
        <f>+'Información ELECTRO PUNO'!E3005</f>
        <v>AT</v>
      </c>
      <c r="G3025" s="194">
        <f>+'Información ELECTRO PUNO'!G3005</f>
        <v>25</v>
      </c>
      <c r="H3025" s="9" t="str">
        <f t="shared" si="338"/>
        <v>Poste</v>
      </c>
      <c r="I3025" s="194" t="str">
        <f>+'Información ELECTRO PUNO'!F3005</f>
        <v>Estructura de Acero</v>
      </c>
      <c r="J3025" s="194" t="str">
        <f>+'Información ELECTRO PUNO'!B3005</f>
        <v>PA21/7000</v>
      </c>
      <c r="K3025" s="9" t="str">
        <f t="shared" si="340"/>
        <v>1 Poste autosoportable de acero (21/7000) de ángulo mayor y terminal (90°) Tipo ATU1-21</v>
      </c>
      <c r="L3025" s="139">
        <f t="shared" si="341"/>
        <v>24.75</v>
      </c>
    </row>
    <row r="3026" spans="1:12" x14ac:dyDescent="0.25">
      <c r="A3026" s="193">
        <f>+'Información ELECTRO PUNO'!A3006</f>
        <v>3005</v>
      </c>
      <c r="B3026" s="26" t="str">
        <f t="shared" si="339"/>
        <v>MOD_INV_2018</v>
      </c>
      <c r="C3026" s="9" t="str">
        <f t="shared" si="335"/>
        <v>Puno</v>
      </c>
      <c r="D3026" s="9" t="str">
        <f t="shared" si="336"/>
        <v>No Reporta</v>
      </c>
      <c r="E3026" s="9" t="str">
        <f t="shared" si="337"/>
        <v>No Reporta</v>
      </c>
      <c r="F3026" s="194" t="str">
        <f>+'Información ELECTRO PUNO'!E3006</f>
        <v>AT</v>
      </c>
      <c r="G3026" s="194">
        <f>+'Información ELECTRO PUNO'!G3006</f>
        <v>25</v>
      </c>
      <c r="H3026" s="9" t="str">
        <f t="shared" si="338"/>
        <v>Poste</v>
      </c>
      <c r="I3026" s="194" t="str">
        <f>+'Información ELECTRO PUNO'!F3006</f>
        <v>Estructura de Acero</v>
      </c>
      <c r="J3026" s="194" t="str">
        <f>+'Información ELECTRO PUNO'!B3006</f>
        <v>PA21/7000</v>
      </c>
      <c r="K3026" s="9" t="str">
        <f t="shared" si="340"/>
        <v>1 Poste autosoportable de acero (21/7000) de ángulo mayor y terminal (90°) Tipo ATU1-21</v>
      </c>
      <c r="L3026" s="139">
        <f t="shared" si="341"/>
        <v>24.75</v>
      </c>
    </row>
    <row r="3027" spans="1:12" x14ac:dyDescent="0.25">
      <c r="A3027" s="193">
        <f>+'Información ELECTRO PUNO'!A3007</f>
        <v>3006</v>
      </c>
      <c r="B3027" s="26" t="str">
        <f t="shared" si="339"/>
        <v>MOD_INV_2018</v>
      </c>
      <c r="C3027" s="9" t="str">
        <f t="shared" si="335"/>
        <v>Puno</v>
      </c>
      <c r="D3027" s="9" t="str">
        <f t="shared" si="336"/>
        <v>No Reporta</v>
      </c>
      <c r="E3027" s="9" t="str">
        <f t="shared" si="337"/>
        <v>No Reporta</v>
      </c>
      <c r="F3027" s="194" t="str">
        <f>+'Información ELECTRO PUNO'!E3007</f>
        <v>AT</v>
      </c>
      <c r="G3027" s="194">
        <f>+'Información ELECTRO PUNO'!G3007</f>
        <v>25</v>
      </c>
      <c r="H3027" s="9" t="str">
        <f t="shared" si="338"/>
        <v>Poste</v>
      </c>
      <c r="I3027" s="194" t="str">
        <f>+'Información ELECTRO PUNO'!F3007</f>
        <v>Estructura de Acero</v>
      </c>
      <c r="J3027" s="194" t="str">
        <f>+'Información ELECTRO PUNO'!B3007</f>
        <v>PA21/7000</v>
      </c>
      <c r="K3027" s="9" t="str">
        <f t="shared" si="340"/>
        <v>1 Poste autosoportable de acero (21/7000) de ángulo mayor y terminal (90°) Tipo ATU1-21</v>
      </c>
      <c r="L3027" s="139">
        <f t="shared" si="341"/>
        <v>24.75</v>
      </c>
    </row>
    <row r="3028" spans="1:12" x14ac:dyDescent="0.25">
      <c r="A3028" s="193">
        <f>+'Información ELECTRO PUNO'!A3008</f>
        <v>3007</v>
      </c>
      <c r="B3028" s="26" t="str">
        <f t="shared" si="339"/>
        <v>MOD_INV_2018</v>
      </c>
      <c r="C3028" s="9" t="str">
        <f t="shared" si="335"/>
        <v>Puno</v>
      </c>
      <c r="D3028" s="9" t="str">
        <f t="shared" si="336"/>
        <v>No Reporta</v>
      </c>
      <c r="E3028" s="9" t="str">
        <f t="shared" si="337"/>
        <v>No Reporta</v>
      </c>
      <c r="F3028" s="194" t="str">
        <f>+'Información ELECTRO PUNO'!E3008</f>
        <v>AT</v>
      </c>
      <c r="G3028" s="194">
        <f>+'Información ELECTRO PUNO'!G3008</f>
        <v>25</v>
      </c>
      <c r="H3028" s="9" t="str">
        <f t="shared" si="338"/>
        <v>Poste</v>
      </c>
      <c r="I3028" s="194" t="str">
        <f>+'Información ELECTRO PUNO'!F3008</f>
        <v>Estructura de Acero</v>
      </c>
      <c r="J3028" s="194" t="str">
        <f>+'Información ELECTRO PUNO'!B3008</f>
        <v>PA21/7000</v>
      </c>
      <c r="K3028" s="9" t="str">
        <f t="shared" si="340"/>
        <v>1 Poste autosoportable de acero (21/7000) de ángulo mayor y terminal (90°) Tipo ATU1-21</v>
      </c>
      <c r="L3028" s="139">
        <f t="shared" si="341"/>
        <v>24.75</v>
      </c>
    </row>
    <row r="3029" spans="1:12" x14ac:dyDescent="0.25">
      <c r="A3029" s="193">
        <f>+'Información ELECTRO PUNO'!A3009</f>
        <v>3008</v>
      </c>
      <c r="B3029" s="26" t="str">
        <f t="shared" si="339"/>
        <v>MOD_INV_2018</v>
      </c>
      <c r="C3029" s="9" t="str">
        <f t="shared" si="335"/>
        <v>Puno</v>
      </c>
      <c r="D3029" s="9" t="str">
        <f t="shared" si="336"/>
        <v>No Reporta</v>
      </c>
      <c r="E3029" s="9" t="str">
        <f t="shared" si="337"/>
        <v>No Reporta</v>
      </c>
      <c r="F3029" s="194" t="str">
        <f>+'Información ELECTRO PUNO'!E3009</f>
        <v>AT</v>
      </c>
      <c r="G3029" s="194">
        <f>+'Información ELECTRO PUNO'!G3009</f>
        <v>25</v>
      </c>
      <c r="H3029" s="9" t="str">
        <f t="shared" si="338"/>
        <v>Poste</v>
      </c>
      <c r="I3029" s="194" t="str">
        <f>+'Información ELECTRO PUNO'!F3009</f>
        <v>Estructura de Acero</v>
      </c>
      <c r="J3029" s="194" t="str">
        <f>+'Información ELECTRO PUNO'!B3009</f>
        <v>PA21/7000</v>
      </c>
      <c r="K3029" s="9" t="str">
        <f t="shared" si="340"/>
        <v>1 Poste autosoportable de acero (21/7000) de ángulo mayor y terminal (90°) Tipo ATU1-21</v>
      </c>
      <c r="L3029" s="139">
        <f t="shared" si="341"/>
        <v>24.75</v>
      </c>
    </row>
    <row r="3030" spans="1:12" x14ac:dyDescent="0.25">
      <c r="A3030" s="193">
        <f>+'Información ELECTRO PUNO'!A3010</f>
        <v>3009</v>
      </c>
      <c r="B3030" s="26" t="str">
        <f t="shared" si="339"/>
        <v>MOD_INV_2018</v>
      </c>
      <c r="C3030" s="9" t="str">
        <f t="shared" ref="C3030:C3093" si="342">+$C$10</f>
        <v>Puno</v>
      </c>
      <c r="D3030" s="9" t="str">
        <f t="shared" ref="D3030:D3093" si="343">+$D$10</f>
        <v>No Reporta</v>
      </c>
      <c r="E3030" s="9" t="str">
        <f t="shared" ref="E3030:E3093" si="344">+$E$10</f>
        <v>No Reporta</v>
      </c>
      <c r="F3030" s="194" t="str">
        <f>+'Información ELECTRO PUNO'!E3010</f>
        <v>AT</v>
      </c>
      <c r="G3030" s="194">
        <f>+'Información ELECTRO PUNO'!G3010</f>
        <v>25</v>
      </c>
      <c r="H3030" s="9" t="str">
        <f t="shared" ref="H3030:H3093" si="345">+$H$10</f>
        <v>Poste</v>
      </c>
      <c r="I3030" s="194" t="str">
        <f>+'Información ELECTRO PUNO'!F3010</f>
        <v>Estructura de Acero</v>
      </c>
      <c r="J3030" s="194" t="str">
        <f>+'Información ELECTRO PUNO'!B3010</f>
        <v>PA21/7000</v>
      </c>
      <c r="K3030" s="9" t="str">
        <f t="shared" si="340"/>
        <v>1 Poste autosoportable de acero (21/7000) de ángulo mayor y terminal (90°) Tipo ATU1-21</v>
      </c>
      <c r="L3030" s="139">
        <f t="shared" si="341"/>
        <v>24.75</v>
      </c>
    </row>
    <row r="3031" spans="1:12" x14ac:dyDescent="0.25">
      <c r="A3031" s="193">
        <f>+'Información ELECTRO PUNO'!A3011</f>
        <v>3010</v>
      </c>
      <c r="B3031" s="26" t="str">
        <f t="shared" ref="B3031:B3094" si="346">+INDEX($B$8:$B$16,MATCH(J3031,$J$8:$J$16,0))</f>
        <v>MOD_INV_2018</v>
      </c>
      <c r="C3031" s="9" t="str">
        <f t="shared" si="342"/>
        <v>Puno</v>
      </c>
      <c r="D3031" s="9" t="str">
        <f t="shared" si="343"/>
        <v>No Reporta</v>
      </c>
      <c r="E3031" s="9" t="str">
        <f t="shared" si="344"/>
        <v>No Reporta</v>
      </c>
      <c r="F3031" s="194" t="str">
        <f>+'Información ELECTRO PUNO'!E3011</f>
        <v>AT</v>
      </c>
      <c r="G3031" s="194">
        <f>+'Información ELECTRO PUNO'!G3011</f>
        <v>25</v>
      </c>
      <c r="H3031" s="9" t="str">
        <f t="shared" si="345"/>
        <v>Poste</v>
      </c>
      <c r="I3031" s="194" t="str">
        <f>+'Información ELECTRO PUNO'!F3011</f>
        <v>Estructura de Acero</v>
      </c>
      <c r="J3031" s="194" t="str">
        <f>+'Información ELECTRO PUNO'!B3011</f>
        <v>PA21/7000</v>
      </c>
      <c r="K3031" s="9" t="str">
        <f t="shared" ref="K3031:K3094" si="347">+VLOOKUP(J3031,$J$8:$K$16,2,FALSE)</f>
        <v>1 Poste autosoportable de acero (21/7000) de ángulo mayor y terminal (90°) Tipo ATU1-21</v>
      </c>
      <c r="L3031" s="139">
        <f t="shared" ref="L3031:L3094" si="348">+VLOOKUP(J3031,$J$8:$U$16,12,FALSE)</f>
        <v>24.75</v>
      </c>
    </row>
    <row r="3032" spans="1:12" x14ac:dyDescent="0.25">
      <c r="A3032" s="193">
        <f>+'Información ELECTRO PUNO'!A3012</f>
        <v>3011</v>
      </c>
      <c r="B3032" s="26" t="str">
        <f t="shared" si="346"/>
        <v>MOD_INV_2018</v>
      </c>
      <c r="C3032" s="9" t="str">
        <f t="shared" si="342"/>
        <v>Puno</v>
      </c>
      <c r="D3032" s="9" t="str">
        <f t="shared" si="343"/>
        <v>No Reporta</v>
      </c>
      <c r="E3032" s="9" t="str">
        <f t="shared" si="344"/>
        <v>No Reporta</v>
      </c>
      <c r="F3032" s="194" t="str">
        <f>+'Información ELECTRO PUNO'!E3012</f>
        <v>AT</v>
      </c>
      <c r="G3032" s="194">
        <f>+'Información ELECTRO PUNO'!G3012</f>
        <v>25</v>
      </c>
      <c r="H3032" s="9" t="str">
        <f t="shared" si="345"/>
        <v>Poste</v>
      </c>
      <c r="I3032" s="194" t="str">
        <f>+'Información ELECTRO PUNO'!F3012</f>
        <v>Estructura de Acero</v>
      </c>
      <c r="J3032" s="194" t="str">
        <f>+'Información ELECTRO PUNO'!B3012</f>
        <v>PA21/7000</v>
      </c>
      <c r="K3032" s="9" t="str">
        <f t="shared" si="347"/>
        <v>1 Poste autosoportable de acero (21/7000) de ángulo mayor y terminal (90°) Tipo ATU1-21</v>
      </c>
      <c r="L3032" s="139">
        <f t="shared" si="348"/>
        <v>24.75</v>
      </c>
    </row>
    <row r="3033" spans="1:12" x14ac:dyDescent="0.25">
      <c r="A3033" s="193">
        <f>+'Información ELECTRO PUNO'!A3013</f>
        <v>3012</v>
      </c>
      <c r="B3033" s="26" t="str">
        <f t="shared" si="346"/>
        <v>MOD_INV_2018</v>
      </c>
      <c r="C3033" s="9" t="str">
        <f t="shared" si="342"/>
        <v>Puno</v>
      </c>
      <c r="D3033" s="9" t="str">
        <f t="shared" si="343"/>
        <v>No Reporta</v>
      </c>
      <c r="E3033" s="9" t="str">
        <f t="shared" si="344"/>
        <v>No Reporta</v>
      </c>
      <c r="F3033" s="194" t="str">
        <f>+'Información ELECTRO PUNO'!E3013</f>
        <v>AT</v>
      </c>
      <c r="G3033" s="194">
        <f>+'Información ELECTRO PUNO'!G3013</f>
        <v>25</v>
      </c>
      <c r="H3033" s="9" t="str">
        <f t="shared" si="345"/>
        <v>Poste</v>
      </c>
      <c r="I3033" s="194" t="str">
        <f>+'Información ELECTRO PUNO'!F3013</f>
        <v>Estructura de Acero</v>
      </c>
      <c r="J3033" s="194" t="str">
        <f>+'Información ELECTRO PUNO'!B3013</f>
        <v>PA21/7000</v>
      </c>
      <c r="K3033" s="9" t="str">
        <f t="shared" si="347"/>
        <v>1 Poste autosoportable de acero (21/7000) de ángulo mayor y terminal (90°) Tipo ATU1-21</v>
      </c>
      <c r="L3033" s="139">
        <f t="shared" si="348"/>
        <v>24.75</v>
      </c>
    </row>
    <row r="3034" spans="1:12" x14ac:dyDescent="0.25">
      <c r="A3034" s="193">
        <f>+'Información ELECTRO PUNO'!A3014</f>
        <v>3013</v>
      </c>
      <c r="B3034" s="26" t="str">
        <f t="shared" si="346"/>
        <v>MOD_INV_2018</v>
      </c>
      <c r="C3034" s="9" t="str">
        <f t="shared" si="342"/>
        <v>Puno</v>
      </c>
      <c r="D3034" s="9" t="str">
        <f t="shared" si="343"/>
        <v>No Reporta</v>
      </c>
      <c r="E3034" s="9" t="str">
        <f t="shared" si="344"/>
        <v>No Reporta</v>
      </c>
      <c r="F3034" s="194" t="str">
        <f>+'Información ELECTRO PUNO'!E3014</f>
        <v>AT</v>
      </c>
      <c r="G3034" s="194">
        <f>+'Información ELECTRO PUNO'!G3014</f>
        <v>25</v>
      </c>
      <c r="H3034" s="9" t="str">
        <f t="shared" si="345"/>
        <v>Poste</v>
      </c>
      <c r="I3034" s="194" t="str">
        <f>+'Información ELECTRO PUNO'!F3014</f>
        <v>Estructura de Acero</v>
      </c>
      <c r="J3034" s="194" t="str">
        <f>+'Información ELECTRO PUNO'!B3014</f>
        <v>PA21/7000</v>
      </c>
      <c r="K3034" s="9" t="str">
        <f t="shared" si="347"/>
        <v>1 Poste autosoportable de acero (21/7000) de ángulo mayor y terminal (90°) Tipo ATU1-21</v>
      </c>
      <c r="L3034" s="139">
        <f t="shared" si="348"/>
        <v>24.75</v>
      </c>
    </row>
    <row r="3035" spans="1:12" x14ac:dyDescent="0.25">
      <c r="A3035" s="193">
        <f>+'Información ELECTRO PUNO'!A3015</f>
        <v>3014</v>
      </c>
      <c r="B3035" s="26" t="str">
        <f t="shared" si="346"/>
        <v>MOD_INV_2018</v>
      </c>
      <c r="C3035" s="9" t="str">
        <f t="shared" si="342"/>
        <v>Puno</v>
      </c>
      <c r="D3035" s="9" t="str">
        <f t="shared" si="343"/>
        <v>No Reporta</v>
      </c>
      <c r="E3035" s="9" t="str">
        <f t="shared" si="344"/>
        <v>No Reporta</v>
      </c>
      <c r="F3035" s="194" t="str">
        <f>+'Información ELECTRO PUNO'!E3015</f>
        <v>AT</v>
      </c>
      <c r="G3035" s="194">
        <f>+'Información ELECTRO PUNO'!G3015</f>
        <v>25</v>
      </c>
      <c r="H3035" s="9" t="str">
        <f t="shared" si="345"/>
        <v>Poste</v>
      </c>
      <c r="I3035" s="194" t="str">
        <f>+'Información ELECTRO PUNO'!F3015</f>
        <v>Estructura de Acero</v>
      </c>
      <c r="J3035" s="194" t="str">
        <f>+'Información ELECTRO PUNO'!B3015</f>
        <v>PA21/7000</v>
      </c>
      <c r="K3035" s="9" t="str">
        <f t="shared" si="347"/>
        <v>1 Poste autosoportable de acero (21/7000) de ángulo mayor y terminal (90°) Tipo ATU1-21</v>
      </c>
      <c r="L3035" s="139">
        <f t="shared" si="348"/>
        <v>24.75</v>
      </c>
    </row>
    <row r="3036" spans="1:12" x14ac:dyDescent="0.25">
      <c r="A3036" s="193">
        <f>+'Información ELECTRO PUNO'!A3016</f>
        <v>3015</v>
      </c>
      <c r="B3036" s="26" t="str">
        <f t="shared" si="346"/>
        <v>MOD_INV_2018</v>
      </c>
      <c r="C3036" s="9" t="str">
        <f t="shared" si="342"/>
        <v>Puno</v>
      </c>
      <c r="D3036" s="9" t="str">
        <f t="shared" si="343"/>
        <v>No Reporta</v>
      </c>
      <c r="E3036" s="9" t="str">
        <f t="shared" si="344"/>
        <v>No Reporta</v>
      </c>
      <c r="F3036" s="194" t="str">
        <f>+'Información ELECTRO PUNO'!E3016</f>
        <v>AT</v>
      </c>
      <c r="G3036" s="194">
        <f>+'Información ELECTRO PUNO'!G3016</f>
        <v>25</v>
      </c>
      <c r="H3036" s="9" t="str">
        <f t="shared" si="345"/>
        <v>Poste</v>
      </c>
      <c r="I3036" s="194" t="str">
        <f>+'Información ELECTRO PUNO'!F3016</f>
        <v>Estructura de Acero</v>
      </c>
      <c r="J3036" s="194" t="str">
        <f>+'Información ELECTRO PUNO'!B3016</f>
        <v>PA21/7000</v>
      </c>
      <c r="K3036" s="9" t="str">
        <f t="shared" si="347"/>
        <v>1 Poste autosoportable de acero (21/7000) de ángulo mayor y terminal (90°) Tipo ATU1-21</v>
      </c>
      <c r="L3036" s="139">
        <f t="shared" si="348"/>
        <v>24.75</v>
      </c>
    </row>
    <row r="3037" spans="1:12" x14ac:dyDescent="0.25">
      <c r="A3037" s="193">
        <f>+'Información ELECTRO PUNO'!A3017</f>
        <v>3016</v>
      </c>
      <c r="B3037" s="26" t="str">
        <f t="shared" si="346"/>
        <v>MOD_INV_2018</v>
      </c>
      <c r="C3037" s="9" t="str">
        <f t="shared" si="342"/>
        <v>Puno</v>
      </c>
      <c r="D3037" s="9" t="str">
        <f t="shared" si="343"/>
        <v>No Reporta</v>
      </c>
      <c r="E3037" s="9" t="str">
        <f t="shared" si="344"/>
        <v>No Reporta</v>
      </c>
      <c r="F3037" s="194" t="str">
        <f>+'Información ELECTRO PUNO'!E3017</f>
        <v>AT</v>
      </c>
      <c r="G3037" s="194">
        <f>+'Información ELECTRO PUNO'!G3017</f>
        <v>25</v>
      </c>
      <c r="H3037" s="9" t="str">
        <f t="shared" si="345"/>
        <v>Poste</v>
      </c>
      <c r="I3037" s="194" t="str">
        <f>+'Información ELECTRO PUNO'!F3017</f>
        <v>Estructura de Acero</v>
      </c>
      <c r="J3037" s="194" t="str">
        <f>+'Información ELECTRO PUNO'!B3017</f>
        <v>PA21/7000</v>
      </c>
      <c r="K3037" s="9" t="str">
        <f t="shared" si="347"/>
        <v>1 Poste autosoportable de acero (21/7000) de ángulo mayor y terminal (90°) Tipo ATU1-21</v>
      </c>
      <c r="L3037" s="139">
        <f t="shared" si="348"/>
        <v>24.75</v>
      </c>
    </row>
    <row r="3038" spans="1:12" x14ac:dyDescent="0.25">
      <c r="A3038" s="193">
        <f>+'Información ELECTRO PUNO'!A3018</f>
        <v>3017</v>
      </c>
      <c r="B3038" s="26" t="str">
        <f t="shared" si="346"/>
        <v>MOD_INV_2018</v>
      </c>
      <c r="C3038" s="9" t="str">
        <f t="shared" si="342"/>
        <v>Puno</v>
      </c>
      <c r="D3038" s="9" t="str">
        <f t="shared" si="343"/>
        <v>No Reporta</v>
      </c>
      <c r="E3038" s="9" t="str">
        <f t="shared" si="344"/>
        <v>No Reporta</v>
      </c>
      <c r="F3038" s="194" t="str">
        <f>+'Información ELECTRO PUNO'!E3018</f>
        <v>AT</v>
      </c>
      <c r="G3038" s="194">
        <f>+'Información ELECTRO PUNO'!G3018</f>
        <v>25</v>
      </c>
      <c r="H3038" s="9" t="str">
        <f t="shared" si="345"/>
        <v>Poste</v>
      </c>
      <c r="I3038" s="194" t="str">
        <f>+'Información ELECTRO PUNO'!F3018</f>
        <v>Estructura de Acero</v>
      </c>
      <c r="J3038" s="194" t="str">
        <f>+'Información ELECTRO PUNO'!B3018</f>
        <v>PA21/7000</v>
      </c>
      <c r="K3038" s="9" t="str">
        <f t="shared" si="347"/>
        <v>1 Poste autosoportable de acero (21/7000) de ángulo mayor y terminal (90°) Tipo ATU1-21</v>
      </c>
      <c r="L3038" s="139">
        <f t="shared" si="348"/>
        <v>24.75</v>
      </c>
    </row>
    <row r="3039" spans="1:12" x14ac:dyDescent="0.25">
      <c r="A3039" s="193">
        <f>+'Información ELECTRO PUNO'!A3019</f>
        <v>3018</v>
      </c>
      <c r="B3039" s="26" t="str">
        <f t="shared" si="346"/>
        <v>MOD_INV_2018</v>
      </c>
      <c r="C3039" s="9" t="str">
        <f t="shared" si="342"/>
        <v>Puno</v>
      </c>
      <c r="D3039" s="9" t="str">
        <f t="shared" si="343"/>
        <v>No Reporta</v>
      </c>
      <c r="E3039" s="9" t="str">
        <f t="shared" si="344"/>
        <v>No Reporta</v>
      </c>
      <c r="F3039" s="194" t="str">
        <f>+'Información ELECTRO PUNO'!E3019</f>
        <v>AT</v>
      </c>
      <c r="G3039" s="194">
        <f>+'Información ELECTRO PUNO'!G3019</f>
        <v>25</v>
      </c>
      <c r="H3039" s="9" t="str">
        <f t="shared" si="345"/>
        <v>Poste</v>
      </c>
      <c r="I3039" s="194" t="str">
        <f>+'Información ELECTRO PUNO'!F3019</f>
        <v>Estructura de Acero</v>
      </c>
      <c r="J3039" s="194" t="str">
        <f>+'Información ELECTRO PUNO'!B3019</f>
        <v>PA21/7000</v>
      </c>
      <c r="K3039" s="9" t="str">
        <f t="shared" si="347"/>
        <v>1 Poste autosoportable de acero (21/7000) de ángulo mayor y terminal (90°) Tipo ATU1-21</v>
      </c>
      <c r="L3039" s="139">
        <f t="shared" si="348"/>
        <v>24.75</v>
      </c>
    </row>
    <row r="3040" spans="1:12" x14ac:dyDescent="0.25">
      <c r="A3040" s="193">
        <f>+'Información ELECTRO PUNO'!A3020</f>
        <v>3019</v>
      </c>
      <c r="B3040" s="26" t="str">
        <f t="shared" si="346"/>
        <v>MOD_INV_2018</v>
      </c>
      <c r="C3040" s="9" t="str">
        <f t="shared" si="342"/>
        <v>Puno</v>
      </c>
      <c r="D3040" s="9" t="str">
        <f t="shared" si="343"/>
        <v>No Reporta</v>
      </c>
      <c r="E3040" s="9" t="str">
        <f t="shared" si="344"/>
        <v>No Reporta</v>
      </c>
      <c r="F3040" s="194" t="str">
        <f>+'Información ELECTRO PUNO'!E3020</f>
        <v>AT</v>
      </c>
      <c r="G3040" s="194">
        <f>+'Información ELECTRO PUNO'!G3020</f>
        <v>25</v>
      </c>
      <c r="H3040" s="9" t="str">
        <f t="shared" si="345"/>
        <v>Poste</v>
      </c>
      <c r="I3040" s="194" t="str">
        <f>+'Información ELECTRO PUNO'!F3020</f>
        <v>Estructura de Acero</v>
      </c>
      <c r="J3040" s="194" t="str">
        <f>+'Información ELECTRO PUNO'!B3020</f>
        <v>PA21/7000</v>
      </c>
      <c r="K3040" s="9" t="str">
        <f t="shared" si="347"/>
        <v>1 Poste autosoportable de acero (21/7000) de ángulo mayor y terminal (90°) Tipo ATU1-21</v>
      </c>
      <c r="L3040" s="139">
        <f t="shared" si="348"/>
        <v>24.75</v>
      </c>
    </row>
    <row r="3041" spans="1:12" x14ac:dyDescent="0.25">
      <c r="A3041" s="193">
        <f>+'Información ELECTRO PUNO'!A3021</f>
        <v>3020</v>
      </c>
      <c r="B3041" s="26" t="str">
        <f t="shared" si="346"/>
        <v>MOD_INV_2018</v>
      </c>
      <c r="C3041" s="9" t="str">
        <f t="shared" si="342"/>
        <v>Puno</v>
      </c>
      <c r="D3041" s="9" t="str">
        <f t="shared" si="343"/>
        <v>No Reporta</v>
      </c>
      <c r="E3041" s="9" t="str">
        <f t="shared" si="344"/>
        <v>No Reporta</v>
      </c>
      <c r="F3041" s="194" t="str">
        <f>+'Información ELECTRO PUNO'!E3021</f>
        <v>AT</v>
      </c>
      <c r="G3041" s="194">
        <f>+'Información ELECTRO PUNO'!G3021</f>
        <v>25</v>
      </c>
      <c r="H3041" s="9" t="str">
        <f t="shared" si="345"/>
        <v>Poste</v>
      </c>
      <c r="I3041" s="194" t="str">
        <f>+'Información ELECTRO PUNO'!F3021</f>
        <v>Estructura de Acero</v>
      </c>
      <c r="J3041" s="194" t="str">
        <f>+'Información ELECTRO PUNO'!B3021</f>
        <v>PA21/7000</v>
      </c>
      <c r="K3041" s="9" t="str">
        <f t="shared" si="347"/>
        <v>1 Poste autosoportable de acero (21/7000) de ángulo mayor y terminal (90°) Tipo ATU1-21</v>
      </c>
      <c r="L3041" s="139">
        <f t="shared" si="348"/>
        <v>24.75</v>
      </c>
    </row>
    <row r="3042" spans="1:12" x14ac:dyDescent="0.25">
      <c r="A3042" s="193">
        <f>+'Información ELECTRO PUNO'!A3022</f>
        <v>3021</v>
      </c>
      <c r="B3042" s="26" t="str">
        <f t="shared" si="346"/>
        <v>MOD_INV_2018</v>
      </c>
      <c r="C3042" s="9" t="str">
        <f t="shared" si="342"/>
        <v>Puno</v>
      </c>
      <c r="D3042" s="9" t="str">
        <f t="shared" si="343"/>
        <v>No Reporta</v>
      </c>
      <c r="E3042" s="9" t="str">
        <f t="shared" si="344"/>
        <v>No Reporta</v>
      </c>
      <c r="F3042" s="194" t="str">
        <f>+'Información ELECTRO PUNO'!E3022</f>
        <v>AT</v>
      </c>
      <c r="G3042" s="194">
        <f>+'Información ELECTRO PUNO'!G3022</f>
        <v>25</v>
      </c>
      <c r="H3042" s="9" t="str">
        <f t="shared" si="345"/>
        <v>Poste</v>
      </c>
      <c r="I3042" s="194" t="str">
        <f>+'Información ELECTRO PUNO'!F3022</f>
        <v>Estructura de Acero</v>
      </c>
      <c r="J3042" s="194" t="str">
        <f>+'Información ELECTRO PUNO'!B3022</f>
        <v>PA21/7000</v>
      </c>
      <c r="K3042" s="9" t="str">
        <f t="shared" si="347"/>
        <v>1 Poste autosoportable de acero (21/7000) de ángulo mayor y terminal (90°) Tipo ATU1-21</v>
      </c>
      <c r="L3042" s="139">
        <f t="shared" si="348"/>
        <v>24.75</v>
      </c>
    </row>
    <row r="3043" spans="1:12" x14ac:dyDescent="0.25">
      <c r="A3043" s="193">
        <f>+'Información ELECTRO PUNO'!A3023</f>
        <v>3022</v>
      </c>
      <c r="B3043" s="26" t="str">
        <f t="shared" si="346"/>
        <v>MOD_INV_2018</v>
      </c>
      <c r="C3043" s="9" t="str">
        <f t="shared" si="342"/>
        <v>Puno</v>
      </c>
      <c r="D3043" s="9" t="str">
        <f t="shared" si="343"/>
        <v>No Reporta</v>
      </c>
      <c r="E3043" s="9" t="str">
        <f t="shared" si="344"/>
        <v>No Reporta</v>
      </c>
      <c r="F3043" s="194" t="str">
        <f>+'Información ELECTRO PUNO'!E3023</f>
        <v>AT</v>
      </c>
      <c r="G3043" s="194">
        <f>+'Información ELECTRO PUNO'!G3023</f>
        <v>25</v>
      </c>
      <c r="H3043" s="9" t="str">
        <f t="shared" si="345"/>
        <v>Poste</v>
      </c>
      <c r="I3043" s="194" t="str">
        <f>+'Información ELECTRO PUNO'!F3023</f>
        <v>Estructura de Acero</v>
      </c>
      <c r="J3043" s="194" t="str">
        <f>+'Información ELECTRO PUNO'!B3023</f>
        <v>PA21/7000</v>
      </c>
      <c r="K3043" s="9" t="str">
        <f t="shared" si="347"/>
        <v>1 Poste autosoportable de acero (21/7000) de ángulo mayor y terminal (90°) Tipo ATU1-21</v>
      </c>
      <c r="L3043" s="139">
        <f t="shared" si="348"/>
        <v>24.75</v>
      </c>
    </row>
    <row r="3044" spans="1:12" x14ac:dyDescent="0.25">
      <c r="A3044" s="193">
        <f>+'Información ELECTRO PUNO'!A3024</f>
        <v>3023</v>
      </c>
      <c r="B3044" s="26" t="str">
        <f t="shared" si="346"/>
        <v>MOD_INV_2018</v>
      </c>
      <c r="C3044" s="9" t="str">
        <f t="shared" si="342"/>
        <v>Puno</v>
      </c>
      <c r="D3044" s="9" t="str">
        <f t="shared" si="343"/>
        <v>No Reporta</v>
      </c>
      <c r="E3044" s="9" t="str">
        <f t="shared" si="344"/>
        <v>No Reporta</v>
      </c>
      <c r="F3044" s="194" t="str">
        <f>+'Información ELECTRO PUNO'!E3024</f>
        <v>AT</v>
      </c>
      <c r="G3044" s="194">
        <f>+'Información ELECTRO PUNO'!G3024</f>
        <v>25</v>
      </c>
      <c r="H3044" s="9" t="str">
        <f t="shared" si="345"/>
        <v>Poste</v>
      </c>
      <c r="I3044" s="194" t="str">
        <f>+'Información ELECTRO PUNO'!F3024</f>
        <v>Estructura de Acero</v>
      </c>
      <c r="J3044" s="194" t="str">
        <f>+'Información ELECTRO PUNO'!B3024</f>
        <v>PA21/7000</v>
      </c>
      <c r="K3044" s="9" t="str">
        <f t="shared" si="347"/>
        <v>1 Poste autosoportable de acero (21/7000) de ángulo mayor y terminal (90°) Tipo ATU1-21</v>
      </c>
      <c r="L3044" s="139">
        <f t="shared" si="348"/>
        <v>24.75</v>
      </c>
    </row>
    <row r="3045" spans="1:12" x14ac:dyDescent="0.25">
      <c r="A3045" s="193">
        <f>+'Información ELECTRO PUNO'!A3025</f>
        <v>3024</v>
      </c>
      <c r="B3045" s="26" t="str">
        <f t="shared" si="346"/>
        <v>MOD_INV_2018</v>
      </c>
      <c r="C3045" s="9" t="str">
        <f t="shared" si="342"/>
        <v>Puno</v>
      </c>
      <c r="D3045" s="9" t="str">
        <f t="shared" si="343"/>
        <v>No Reporta</v>
      </c>
      <c r="E3045" s="9" t="str">
        <f t="shared" si="344"/>
        <v>No Reporta</v>
      </c>
      <c r="F3045" s="194" t="str">
        <f>+'Información ELECTRO PUNO'!E3025</f>
        <v>AT</v>
      </c>
      <c r="G3045" s="194">
        <f>+'Información ELECTRO PUNO'!G3025</f>
        <v>25</v>
      </c>
      <c r="H3045" s="9" t="str">
        <f t="shared" si="345"/>
        <v>Poste</v>
      </c>
      <c r="I3045" s="194" t="str">
        <f>+'Información ELECTRO PUNO'!F3025</f>
        <v>Estructura de Acero</v>
      </c>
      <c r="J3045" s="194" t="str">
        <f>+'Información ELECTRO PUNO'!B3025</f>
        <v>PA21/7000</v>
      </c>
      <c r="K3045" s="9" t="str">
        <f t="shared" si="347"/>
        <v>1 Poste autosoportable de acero (21/7000) de ángulo mayor y terminal (90°) Tipo ATU1-21</v>
      </c>
      <c r="L3045" s="139">
        <f t="shared" si="348"/>
        <v>24.75</v>
      </c>
    </row>
    <row r="3046" spans="1:12" x14ac:dyDescent="0.25">
      <c r="A3046" s="193">
        <f>+'Información ELECTRO PUNO'!A3026</f>
        <v>3025</v>
      </c>
      <c r="B3046" s="26" t="str">
        <f t="shared" si="346"/>
        <v>MOD_INV_2018</v>
      </c>
      <c r="C3046" s="9" t="str">
        <f t="shared" si="342"/>
        <v>Puno</v>
      </c>
      <c r="D3046" s="9" t="str">
        <f t="shared" si="343"/>
        <v>No Reporta</v>
      </c>
      <c r="E3046" s="9" t="str">
        <f t="shared" si="344"/>
        <v>No Reporta</v>
      </c>
      <c r="F3046" s="194" t="str">
        <f>+'Información ELECTRO PUNO'!E3026</f>
        <v>AT</v>
      </c>
      <c r="G3046" s="194">
        <f>+'Información ELECTRO PUNO'!G3026</f>
        <v>25</v>
      </c>
      <c r="H3046" s="9" t="str">
        <f t="shared" si="345"/>
        <v>Poste</v>
      </c>
      <c r="I3046" s="194" t="str">
        <f>+'Información ELECTRO PUNO'!F3026</f>
        <v>Estructura de Acero</v>
      </c>
      <c r="J3046" s="194" t="str">
        <f>+'Información ELECTRO PUNO'!B3026</f>
        <v>PA21/7000</v>
      </c>
      <c r="K3046" s="9" t="str">
        <f t="shared" si="347"/>
        <v>1 Poste autosoportable de acero (21/7000) de ángulo mayor y terminal (90°) Tipo ATU1-21</v>
      </c>
      <c r="L3046" s="139">
        <f t="shared" si="348"/>
        <v>24.75</v>
      </c>
    </row>
    <row r="3047" spans="1:12" x14ac:dyDescent="0.25">
      <c r="A3047" s="193">
        <f>+'Información ELECTRO PUNO'!A3027</f>
        <v>3026</v>
      </c>
      <c r="B3047" s="26" t="str">
        <f t="shared" si="346"/>
        <v>MOD_INV_2018</v>
      </c>
      <c r="C3047" s="9" t="str">
        <f t="shared" si="342"/>
        <v>Puno</v>
      </c>
      <c r="D3047" s="9" t="str">
        <f t="shared" si="343"/>
        <v>No Reporta</v>
      </c>
      <c r="E3047" s="9" t="str">
        <f t="shared" si="344"/>
        <v>No Reporta</v>
      </c>
      <c r="F3047" s="194" t="str">
        <f>+'Información ELECTRO PUNO'!E3027</f>
        <v>AT</v>
      </c>
      <c r="G3047" s="194">
        <f>+'Información ELECTRO PUNO'!G3027</f>
        <v>25</v>
      </c>
      <c r="H3047" s="9" t="str">
        <f t="shared" si="345"/>
        <v>Poste</v>
      </c>
      <c r="I3047" s="194" t="str">
        <f>+'Información ELECTRO PUNO'!F3027</f>
        <v>Estructura de Acero</v>
      </c>
      <c r="J3047" s="194" t="str">
        <f>+'Información ELECTRO PUNO'!B3027</f>
        <v>PA21/7000</v>
      </c>
      <c r="K3047" s="9" t="str">
        <f t="shared" si="347"/>
        <v>1 Poste autosoportable de acero (21/7000) de ángulo mayor y terminal (90°) Tipo ATU1-21</v>
      </c>
      <c r="L3047" s="139">
        <f t="shared" si="348"/>
        <v>24.75</v>
      </c>
    </row>
    <row r="3048" spans="1:12" x14ac:dyDescent="0.25">
      <c r="A3048" s="193">
        <f>+'Información ELECTRO PUNO'!A3028</f>
        <v>3027</v>
      </c>
      <c r="B3048" s="26" t="str">
        <f t="shared" si="346"/>
        <v>MOD_INV_2018</v>
      </c>
      <c r="C3048" s="9" t="str">
        <f t="shared" si="342"/>
        <v>Puno</v>
      </c>
      <c r="D3048" s="9" t="str">
        <f t="shared" si="343"/>
        <v>No Reporta</v>
      </c>
      <c r="E3048" s="9" t="str">
        <f t="shared" si="344"/>
        <v>No Reporta</v>
      </c>
      <c r="F3048" s="194" t="str">
        <f>+'Información ELECTRO PUNO'!E3028</f>
        <v>AT</v>
      </c>
      <c r="G3048" s="194">
        <f>+'Información ELECTRO PUNO'!G3028</f>
        <v>25</v>
      </c>
      <c r="H3048" s="9" t="str">
        <f t="shared" si="345"/>
        <v>Poste</v>
      </c>
      <c r="I3048" s="194" t="str">
        <f>+'Información ELECTRO PUNO'!F3028</f>
        <v>Estructura de Acero</v>
      </c>
      <c r="J3048" s="194" t="str">
        <f>+'Información ELECTRO PUNO'!B3028</f>
        <v>PA21/7000</v>
      </c>
      <c r="K3048" s="9" t="str">
        <f t="shared" si="347"/>
        <v>1 Poste autosoportable de acero (21/7000) de ángulo mayor y terminal (90°) Tipo ATU1-21</v>
      </c>
      <c r="L3048" s="139">
        <f t="shared" si="348"/>
        <v>24.75</v>
      </c>
    </row>
    <row r="3049" spans="1:12" x14ac:dyDescent="0.25">
      <c r="A3049" s="193">
        <f>+'Información ELECTRO PUNO'!A3029</f>
        <v>3028</v>
      </c>
      <c r="B3049" s="26" t="str">
        <f t="shared" si="346"/>
        <v>MOD_INV_2018</v>
      </c>
      <c r="C3049" s="9" t="str">
        <f t="shared" si="342"/>
        <v>Puno</v>
      </c>
      <c r="D3049" s="9" t="str">
        <f t="shared" si="343"/>
        <v>No Reporta</v>
      </c>
      <c r="E3049" s="9" t="str">
        <f t="shared" si="344"/>
        <v>No Reporta</v>
      </c>
      <c r="F3049" s="194" t="str">
        <f>+'Información ELECTRO PUNO'!E3029</f>
        <v>AT</v>
      </c>
      <c r="G3049" s="194">
        <f>+'Información ELECTRO PUNO'!G3029</f>
        <v>25</v>
      </c>
      <c r="H3049" s="9" t="str">
        <f t="shared" si="345"/>
        <v>Poste</v>
      </c>
      <c r="I3049" s="194" t="str">
        <f>+'Información ELECTRO PUNO'!F3029</f>
        <v>Estructura de Acero</v>
      </c>
      <c r="J3049" s="194" t="str">
        <f>+'Información ELECTRO PUNO'!B3029</f>
        <v>PA21/7000</v>
      </c>
      <c r="K3049" s="9" t="str">
        <f t="shared" si="347"/>
        <v>1 Poste autosoportable de acero (21/7000) de ángulo mayor y terminal (90°) Tipo ATU1-21</v>
      </c>
      <c r="L3049" s="139">
        <f t="shared" si="348"/>
        <v>24.75</v>
      </c>
    </row>
    <row r="3050" spans="1:12" x14ac:dyDescent="0.25">
      <c r="A3050" s="193">
        <f>+'Información ELECTRO PUNO'!A3030</f>
        <v>3029</v>
      </c>
      <c r="B3050" s="26" t="str">
        <f t="shared" si="346"/>
        <v>MOD_INV_2018</v>
      </c>
      <c r="C3050" s="9" t="str">
        <f t="shared" si="342"/>
        <v>Puno</v>
      </c>
      <c r="D3050" s="9" t="str">
        <f t="shared" si="343"/>
        <v>No Reporta</v>
      </c>
      <c r="E3050" s="9" t="str">
        <f t="shared" si="344"/>
        <v>No Reporta</v>
      </c>
      <c r="F3050" s="194" t="str">
        <f>+'Información ELECTRO PUNO'!E3030</f>
        <v>AT</v>
      </c>
      <c r="G3050" s="194">
        <f>+'Información ELECTRO PUNO'!G3030</f>
        <v>25</v>
      </c>
      <c r="H3050" s="9" t="str">
        <f t="shared" si="345"/>
        <v>Poste</v>
      </c>
      <c r="I3050" s="194" t="str">
        <f>+'Información ELECTRO PUNO'!F3030</f>
        <v>Estructura de Acero</v>
      </c>
      <c r="J3050" s="194" t="str">
        <f>+'Información ELECTRO PUNO'!B3030</f>
        <v>PA21/7000</v>
      </c>
      <c r="K3050" s="9" t="str">
        <f t="shared" si="347"/>
        <v>1 Poste autosoportable de acero (21/7000) de ángulo mayor y terminal (90°) Tipo ATU1-21</v>
      </c>
      <c r="L3050" s="139">
        <f t="shared" si="348"/>
        <v>24.75</v>
      </c>
    </row>
    <row r="3051" spans="1:12" x14ac:dyDescent="0.25">
      <c r="A3051" s="193">
        <f>+'Información ELECTRO PUNO'!A3031</f>
        <v>3030</v>
      </c>
      <c r="B3051" s="26" t="str">
        <f t="shared" si="346"/>
        <v>MOD_INV_2018</v>
      </c>
      <c r="C3051" s="9" t="str">
        <f t="shared" si="342"/>
        <v>Puno</v>
      </c>
      <c r="D3051" s="9" t="str">
        <f t="shared" si="343"/>
        <v>No Reporta</v>
      </c>
      <c r="E3051" s="9" t="str">
        <f t="shared" si="344"/>
        <v>No Reporta</v>
      </c>
      <c r="F3051" s="194" t="str">
        <f>+'Información ELECTRO PUNO'!E3031</f>
        <v>AT</v>
      </c>
      <c r="G3051" s="194">
        <f>+'Información ELECTRO PUNO'!G3031</f>
        <v>25</v>
      </c>
      <c r="H3051" s="9" t="str">
        <f t="shared" si="345"/>
        <v>Poste</v>
      </c>
      <c r="I3051" s="194" t="str">
        <f>+'Información ELECTRO PUNO'!F3031</f>
        <v>Estructura de Acero</v>
      </c>
      <c r="J3051" s="194" t="str">
        <f>+'Información ELECTRO PUNO'!B3031</f>
        <v>PA21/7000</v>
      </c>
      <c r="K3051" s="9" t="str">
        <f t="shared" si="347"/>
        <v>1 Poste autosoportable de acero (21/7000) de ángulo mayor y terminal (90°) Tipo ATU1-21</v>
      </c>
      <c r="L3051" s="139">
        <f t="shared" si="348"/>
        <v>24.75</v>
      </c>
    </row>
    <row r="3052" spans="1:12" x14ac:dyDescent="0.25">
      <c r="A3052" s="193">
        <f>+'Información ELECTRO PUNO'!A3032</f>
        <v>3031</v>
      </c>
      <c r="B3052" s="26" t="str">
        <f t="shared" si="346"/>
        <v>MOD_INV_2018</v>
      </c>
      <c r="C3052" s="9" t="str">
        <f t="shared" si="342"/>
        <v>Puno</v>
      </c>
      <c r="D3052" s="9" t="str">
        <f t="shared" si="343"/>
        <v>No Reporta</v>
      </c>
      <c r="E3052" s="9" t="str">
        <f t="shared" si="344"/>
        <v>No Reporta</v>
      </c>
      <c r="F3052" s="194" t="str">
        <f>+'Información ELECTRO PUNO'!E3032</f>
        <v>AT</v>
      </c>
      <c r="G3052" s="194">
        <f>+'Información ELECTRO PUNO'!G3032</f>
        <v>25</v>
      </c>
      <c r="H3052" s="9" t="str">
        <f t="shared" si="345"/>
        <v>Poste</v>
      </c>
      <c r="I3052" s="194" t="str">
        <f>+'Información ELECTRO PUNO'!F3032</f>
        <v>Estructura de Acero</v>
      </c>
      <c r="J3052" s="194" t="str">
        <f>+'Información ELECTRO PUNO'!B3032</f>
        <v>PA21/7000</v>
      </c>
      <c r="K3052" s="9" t="str">
        <f t="shared" si="347"/>
        <v>1 Poste autosoportable de acero (21/7000) de ángulo mayor y terminal (90°) Tipo ATU1-21</v>
      </c>
      <c r="L3052" s="139">
        <f t="shared" si="348"/>
        <v>24.75</v>
      </c>
    </row>
    <row r="3053" spans="1:12" x14ac:dyDescent="0.25">
      <c r="A3053" s="193">
        <f>+'Información ELECTRO PUNO'!A3033</f>
        <v>3032</v>
      </c>
      <c r="B3053" s="26" t="str">
        <f t="shared" si="346"/>
        <v>MOD_INV_2018</v>
      </c>
      <c r="C3053" s="9" t="str">
        <f t="shared" si="342"/>
        <v>Puno</v>
      </c>
      <c r="D3053" s="9" t="str">
        <f t="shared" si="343"/>
        <v>No Reporta</v>
      </c>
      <c r="E3053" s="9" t="str">
        <f t="shared" si="344"/>
        <v>No Reporta</v>
      </c>
      <c r="F3053" s="194" t="str">
        <f>+'Información ELECTRO PUNO'!E3033</f>
        <v>AT</v>
      </c>
      <c r="G3053" s="194">
        <f>+'Información ELECTRO PUNO'!G3033</f>
        <v>25</v>
      </c>
      <c r="H3053" s="9" t="str">
        <f t="shared" si="345"/>
        <v>Poste</v>
      </c>
      <c r="I3053" s="194" t="str">
        <f>+'Información ELECTRO PUNO'!F3033</f>
        <v>Estructura de Acero</v>
      </c>
      <c r="J3053" s="194" t="str">
        <f>+'Información ELECTRO PUNO'!B3033</f>
        <v>PA21/7000</v>
      </c>
      <c r="K3053" s="9" t="str">
        <f t="shared" si="347"/>
        <v>1 Poste autosoportable de acero (21/7000) de ángulo mayor y terminal (90°) Tipo ATU1-21</v>
      </c>
      <c r="L3053" s="139">
        <f t="shared" si="348"/>
        <v>24.75</v>
      </c>
    </row>
    <row r="3054" spans="1:12" x14ac:dyDescent="0.25">
      <c r="A3054" s="193">
        <f>+'Información ELECTRO PUNO'!A3034</f>
        <v>3033</v>
      </c>
      <c r="B3054" s="26" t="str">
        <f t="shared" si="346"/>
        <v>MOD_INV_2018</v>
      </c>
      <c r="C3054" s="9" t="str">
        <f t="shared" si="342"/>
        <v>Puno</v>
      </c>
      <c r="D3054" s="9" t="str">
        <f t="shared" si="343"/>
        <v>No Reporta</v>
      </c>
      <c r="E3054" s="9" t="str">
        <f t="shared" si="344"/>
        <v>No Reporta</v>
      </c>
      <c r="F3054" s="194" t="str">
        <f>+'Información ELECTRO PUNO'!E3034</f>
        <v>AT</v>
      </c>
      <c r="G3054" s="194">
        <f>+'Información ELECTRO PUNO'!G3034</f>
        <v>25</v>
      </c>
      <c r="H3054" s="9" t="str">
        <f t="shared" si="345"/>
        <v>Poste</v>
      </c>
      <c r="I3054" s="194" t="str">
        <f>+'Información ELECTRO PUNO'!F3034</f>
        <v>Estructura de Acero</v>
      </c>
      <c r="J3054" s="194" t="str">
        <f>+'Información ELECTRO PUNO'!B3034</f>
        <v>PA21/7000</v>
      </c>
      <c r="K3054" s="9" t="str">
        <f t="shared" si="347"/>
        <v>1 Poste autosoportable de acero (21/7000) de ángulo mayor y terminal (90°) Tipo ATU1-21</v>
      </c>
      <c r="L3054" s="139">
        <f t="shared" si="348"/>
        <v>24.75</v>
      </c>
    </row>
    <row r="3055" spans="1:12" x14ac:dyDescent="0.25">
      <c r="A3055" s="193">
        <f>+'Información ELECTRO PUNO'!A3035</f>
        <v>3034</v>
      </c>
      <c r="B3055" s="26" t="str">
        <f t="shared" si="346"/>
        <v>MOD_INV_2018</v>
      </c>
      <c r="C3055" s="9" t="str">
        <f t="shared" si="342"/>
        <v>Puno</v>
      </c>
      <c r="D3055" s="9" t="str">
        <f t="shared" si="343"/>
        <v>No Reporta</v>
      </c>
      <c r="E3055" s="9" t="str">
        <f t="shared" si="344"/>
        <v>No Reporta</v>
      </c>
      <c r="F3055" s="194" t="str">
        <f>+'Información ELECTRO PUNO'!E3035</f>
        <v>AT</v>
      </c>
      <c r="G3055" s="194">
        <f>+'Información ELECTRO PUNO'!G3035</f>
        <v>25</v>
      </c>
      <c r="H3055" s="9" t="str">
        <f t="shared" si="345"/>
        <v>Poste</v>
      </c>
      <c r="I3055" s="194" t="str">
        <f>+'Información ELECTRO PUNO'!F3035</f>
        <v>Estructura de Acero</v>
      </c>
      <c r="J3055" s="194" t="str">
        <f>+'Información ELECTRO PUNO'!B3035</f>
        <v>PA21/7000</v>
      </c>
      <c r="K3055" s="9" t="str">
        <f t="shared" si="347"/>
        <v>1 Poste autosoportable de acero (21/7000) de ángulo mayor y terminal (90°) Tipo ATU1-21</v>
      </c>
      <c r="L3055" s="139">
        <f t="shared" si="348"/>
        <v>24.75</v>
      </c>
    </row>
    <row r="3056" spans="1:12" x14ac:dyDescent="0.25">
      <c r="A3056" s="193">
        <f>+'Información ELECTRO PUNO'!A3036</f>
        <v>3035</v>
      </c>
      <c r="B3056" s="26" t="str">
        <f t="shared" si="346"/>
        <v>MOD_INV_2018</v>
      </c>
      <c r="C3056" s="9" t="str">
        <f t="shared" si="342"/>
        <v>Puno</v>
      </c>
      <c r="D3056" s="9" t="str">
        <f t="shared" si="343"/>
        <v>No Reporta</v>
      </c>
      <c r="E3056" s="9" t="str">
        <f t="shared" si="344"/>
        <v>No Reporta</v>
      </c>
      <c r="F3056" s="194" t="str">
        <f>+'Información ELECTRO PUNO'!E3036</f>
        <v>AT</v>
      </c>
      <c r="G3056" s="194">
        <f>+'Información ELECTRO PUNO'!G3036</f>
        <v>25</v>
      </c>
      <c r="H3056" s="9" t="str">
        <f t="shared" si="345"/>
        <v>Poste</v>
      </c>
      <c r="I3056" s="194" t="str">
        <f>+'Información ELECTRO PUNO'!F3036</f>
        <v>Estructura de Acero</v>
      </c>
      <c r="J3056" s="194" t="str">
        <f>+'Información ELECTRO PUNO'!B3036</f>
        <v>PA21/7000</v>
      </c>
      <c r="K3056" s="9" t="str">
        <f t="shared" si="347"/>
        <v>1 Poste autosoportable de acero (21/7000) de ángulo mayor y terminal (90°) Tipo ATU1-21</v>
      </c>
      <c r="L3056" s="139">
        <f t="shared" si="348"/>
        <v>24.75</v>
      </c>
    </row>
    <row r="3057" spans="1:12" x14ac:dyDescent="0.25">
      <c r="A3057" s="193">
        <f>+'Información ELECTRO PUNO'!A3037</f>
        <v>3036</v>
      </c>
      <c r="B3057" s="26" t="str">
        <f t="shared" si="346"/>
        <v>MOD_INV_2018</v>
      </c>
      <c r="C3057" s="9" t="str">
        <f t="shared" si="342"/>
        <v>Puno</v>
      </c>
      <c r="D3057" s="9" t="str">
        <f t="shared" si="343"/>
        <v>No Reporta</v>
      </c>
      <c r="E3057" s="9" t="str">
        <f t="shared" si="344"/>
        <v>No Reporta</v>
      </c>
      <c r="F3057" s="194" t="str">
        <f>+'Información ELECTRO PUNO'!E3037</f>
        <v>AT</v>
      </c>
      <c r="G3057" s="194">
        <f>+'Información ELECTRO PUNO'!G3037</f>
        <v>25</v>
      </c>
      <c r="H3057" s="9" t="str">
        <f t="shared" si="345"/>
        <v>Poste</v>
      </c>
      <c r="I3057" s="194" t="str">
        <f>+'Información ELECTRO PUNO'!F3037</f>
        <v>Estructura de Acero</v>
      </c>
      <c r="J3057" s="194" t="str">
        <f>+'Información ELECTRO PUNO'!B3037</f>
        <v>PA21/7000</v>
      </c>
      <c r="K3057" s="9" t="str">
        <f t="shared" si="347"/>
        <v>1 Poste autosoportable de acero (21/7000) de ángulo mayor y terminal (90°) Tipo ATU1-21</v>
      </c>
      <c r="L3057" s="139">
        <f t="shared" si="348"/>
        <v>24.75</v>
      </c>
    </row>
    <row r="3058" spans="1:12" x14ac:dyDescent="0.25">
      <c r="A3058" s="193">
        <f>+'Información ELECTRO PUNO'!A3038</f>
        <v>3037</v>
      </c>
      <c r="B3058" s="26" t="str">
        <f t="shared" si="346"/>
        <v>MOD_INV_2018</v>
      </c>
      <c r="C3058" s="9" t="str">
        <f t="shared" si="342"/>
        <v>Puno</v>
      </c>
      <c r="D3058" s="9" t="str">
        <f t="shared" si="343"/>
        <v>No Reporta</v>
      </c>
      <c r="E3058" s="9" t="str">
        <f t="shared" si="344"/>
        <v>No Reporta</v>
      </c>
      <c r="F3058" s="194" t="str">
        <f>+'Información ELECTRO PUNO'!E3038</f>
        <v>AT</v>
      </c>
      <c r="G3058" s="194">
        <f>+'Información ELECTRO PUNO'!G3038</f>
        <v>25</v>
      </c>
      <c r="H3058" s="9" t="str">
        <f t="shared" si="345"/>
        <v>Poste</v>
      </c>
      <c r="I3058" s="194" t="str">
        <f>+'Información ELECTRO PUNO'!F3038</f>
        <v>Estructura de Acero</v>
      </c>
      <c r="J3058" s="194" t="str">
        <f>+'Información ELECTRO PUNO'!B3038</f>
        <v>PA21/7000</v>
      </c>
      <c r="K3058" s="9" t="str">
        <f t="shared" si="347"/>
        <v>1 Poste autosoportable de acero (21/7000) de ángulo mayor y terminal (90°) Tipo ATU1-21</v>
      </c>
      <c r="L3058" s="139">
        <f t="shared" si="348"/>
        <v>24.75</v>
      </c>
    </row>
    <row r="3059" spans="1:12" x14ac:dyDescent="0.25">
      <c r="A3059" s="193">
        <f>+'Información ELECTRO PUNO'!A3039</f>
        <v>3038</v>
      </c>
      <c r="B3059" s="26" t="str">
        <f t="shared" si="346"/>
        <v>MOD_INV_2018</v>
      </c>
      <c r="C3059" s="9" t="str">
        <f t="shared" si="342"/>
        <v>Puno</v>
      </c>
      <c r="D3059" s="9" t="str">
        <f t="shared" si="343"/>
        <v>No Reporta</v>
      </c>
      <c r="E3059" s="9" t="str">
        <f t="shared" si="344"/>
        <v>No Reporta</v>
      </c>
      <c r="F3059" s="194" t="str">
        <f>+'Información ELECTRO PUNO'!E3039</f>
        <v>AT</v>
      </c>
      <c r="G3059" s="194">
        <f>+'Información ELECTRO PUNO'!G3039</f>
        <v>25</v>
      </c>
      <c r="H3059" s="9" t="str">
        <f t="shared" si="345"/>
        <v>Poste</v>
      </c>
      <c r="I3059" s="194" t="str">
        <f>+'Información ELECTRO PUNO'!F3039</f>
        <v>Estructura de Acero</v>
      </c>
      <c r="J3059" s="194" t="str">
        <f>+'Información ELECTRO PUNO'!B3039</f>
        <v>PA21/7000</v>
      </c>
      <c r="K3059" s="9" t="str">
        <f t="shared" si="347"/>
        <v>1 Poste autosoportable de acero (21/7000) de ángulo mayor y terminal (90°) Tipo ATU1-21</v>
      </c>
      <c r="L3059" s="139">
        <f t="shared" si="348"/>
        <v>24.75</v>
      </c>
    </row>
    <row r="3060" spans="1:12" x14ac:dyDescent="0.25">
      <c r="A3060" s="193">
        <f>+'Información ELECTRO PUNO'!A3040</f>
        <v>3039</v>
      </c>
      <c r="B3060" s="26" t="str">
        <f t="shared" si="346"/>
        <v>MOD_INV_2018</v>
      </c>
      <c r="C3060" s="9" t="str">
        <f t="shared" si="342"/>
        <v>Puno</v>
      </c>
      <c r="D3060" s="9" t="str">
        <f t="shared" si="343"/>
        <v>No Reporta</v>
      </c>
      <c r="E3060" s="9" t="str">
        <f t="shared" si="344"/>
        <v>No Reporta</v>
      </c>
      <c r="F3060" s="194" t="str">
        <f>+'Información ELECTRO PUNO'!E3040</f>
        <v>AT</v>
      </c>
      <c r="G3060" s="194">
        <f>+'Información ELECTRO PUNO'!G3040</f>
        <v>25</v>
      </c>
      <c r="H3060" s="9" t="str">
        <f t="shared" si="345"/>
        <v>Poste</v>
      </c>
      <c r="I3060" s="194" t="str">
        <f>+'Información ELECTRO PUNO'!F3040</f>
        <v>Estructura de Acero</v>
      </c>
      <c r="J3060" s="194" t="str">
        <f>+'Información ELECTRO PUNO'!B3040</f>
        <v>PA21/7000</v>
      </c>
      <c r="K3060" s="9" t="str">
        <f t="shared" si="347"/>
        <v>1 Poste autosoportable de acero (21/7000) de ángulo mayor y terminal (90°) Tipo ATU1-21</v>
      </c>
      <c r="L3060" s="139">
        <f t="shared" si="348"/>
        <v>24.75</v>
      </c>
    </row>
    <row r="3061" spans="1:12" x14ac:dyDescent="0.25">
      <c r="A3061" s="193">
        <f>+'Información ELECTRO PUNO'!A3041</f>
        <v>3040</v>
      </c>
      <c r="B3061" s="26" t="str">
        <f t="shared" si="346"/>
        <v>MOD_INV_2018</v>
      </c>
      <c r="C3061" s="9" t="str">
        <f t="shared" si="342"/>
        <v>Puno</v>
      </c>
      <c r="D3061" s="9" t="str">
        <f t="shared" si="343"/>
        <v>No Reporta</v>
      </c>
      <c r="E3061" s="9" t="str">
        <f t="shared" si="344"/>
        <v>No Reporta</v>
      </c>
      <c r="F3061" s="194" t="str">
        <f>+'Información ELECTRO PUNO'!E3041</f>
        <v>AT</v>
      </c>
      <c r="G3061" s="194">
        <f>+'Información ELECTRO PUNO'!G3041</f>
        <v>25</v>
      </c>
      <c r="H3061" s="9" t="str">
        <f t="shared" si="345"/>
        <v>Poste</v>
      </c>
      <c r="I3061" s="194" t="str">
        <f>+'Información ELECTRO PUNO'!F3041</f>
        <v>Estructura de Acero</v>
      </c>
      <c r="J3061" s="194" t="str">
        <f>+'Información ELECTRO PUNO'!B3041</f>
        <v>PA21/7000</v>
      </c>
      <c r="K3061" s="9" t="str">
        <f t="shared" si="347"/>
        <v>1 Poste autosoportable de acero (21/7000) de ángulo mayor y terminal (90°) Tipo ATU1-21</v>
      </c>
      <c r="L3061" s="139">
        <f t="shared" si="348"/>
        <v>24.75</v>
      </c>
    </row>
    <row r="3062" spans="1:12" x14ac:dyDescent="0.25">
      <c r="A3062" s="193">
        <f>+'Información ELECTRO PUNO'!A3042</f>
        <v>3041</v>
      </c>
      <c r="B3062" s="26" t="str">
        <f t="shared" si="346"/>
        <v>MOD_INV_2018</v>
      </c>
      <c r="C3062" s="9" t="str">
        <f t="shared" si="342"/>
        <v>Puno</v>
      </c>
      <c r="D3062" s="9" t="str">
        <f t="shared" si="343"/>
        <v>No Reporta</v>
      </c>
      <c r="E3062" s="9" t="str">
        <f t="shared" si="344"/>
        <v>No Reporta</v>
      </c>
      <c r="F3062" s="194" t="str">
        <f>+'Información ELECTRO PUNO'!E3042</f>
        <v>AT</v>
      </c>
      <c r="G3062" s="194">
        <f>+'Información ELECTRO PUNO'!G3042</f>
        <v>25</v>
      </c>
      <c r="H3062" s="9" t="str">
        <f t="shared" si="345"/>
        <v>Poste</v>
      </c>
      <c r="I3062" s="194" t="str">
        <f>+'Información ELECTRO PUNO'!F3042</f>
        <v>Estructura de Acero</v>
      </c>
      <c r="J3062" s="194" t="str">
        <f>+'Información ELECTRO PUNO'!B3042</f>
        <v>PA21/7000</v>
      </c>
      <c r="K3062" s="9" t="str">
        <f t="shared" si="347"/>
        <v>1 Poste autosoportable de acero (21/7000) de ángulo mayor y terminal (90°) Tipo ATU1-21</v>
      </c>
      <c r="L3062" s="139">
        <f t="shared" si="348"/>
        <v>24.75</v>
      </c>
    </row>
    <row r="3063" spans="1:12" x14ac:dyDescent="0.25">
      <c r="A3063" s="193">
        <f>+'Información ELECTRO PUNO'!A3043</f>
        <v>3042</v>
      </c>
      <c r="B3063" s="26" t="str">
        <f t="shared" si="346"/>
        <v>MOD_INV_2018</v>
      </c>
      <c r="C3063" s="9" t="str">
        <f t="shared" si="342"/>
        <v>Puno</v>
      </c>
      <c r="D3063" s="9" t="str">
        <f t="shared" si="343"/>
        <v>No Reporta</v>
      </c>
      <c r="E3063" s="9" t="str">
        <f t="shared" si="344"/>
        <v>No Reporta</v>
      </c>
      <c r="F3063" s="194" t="str">
        <f>+'Información ELECTRO PUNO'!E3043</f>
        <v>AT</v>
      </c>
      <c r="G3063" s="194">
        <f>+'Información ELECTRO PUNO'!G3043</f>
        <v>25</v>
      </c>
      <c r="H3063" s="9" t="str">
        <f t="shared" si="345"/>
        <v>Poste</v>
      </c>
      <c r="I3063" s="194" t="str">
        <f>+'Información ELECTRO PUNO'!F3043</f>
        <v>Estructura de Acero</v>
      </c>
      <c r="J3063" s="194" t="str">
        <f>+'Información ELECTRO PUNO'!B3043</f>
        <v>PA21/7000</v>
      </c>
      <c r="K3063" s="9" t="str">
        <f t="shared" si="347"/>
        <v>1 Poste autosoportable de acero (21/7000) de ángulo mayor y terminal (90°) Tipo ATU1-21</v>
      </c>
      <c r="L3063" s="139">
        <f t="shared" si="348"/>
        <v>24.75</v>
      </c>
    </row>
    <row r="3064" spans="1:12" x14ac:dyDescent="0.25">
      <c r="A3064" s="193">
        <f>+'Información ELECTRO PUNO'!A3044</f>
        <v>3043</v>
      </c>
      <c r="B3064" s="26" t="str">
        <f t="shared" si="346"/>
        <v>MOD_INV_2018</v>
      </c>
      <c r="C3064" s="9" t="str">
        <f t="shared" si="342"/>
        <v>Puno</v>
      </c>
      <c r="D3064" s="9" t="str">
        <f t="shared" si="343"/>
        <v>No Reporta</v>
      </c>
      <c r="E3064" s="9" t="str">
        <f t="shared" si="344"/>
        <v>No Reporta</v>
      </c>
      <c r="F3064" s="194" t="str">
        <f>+'Información ELECTRO PUNO'!E3044</f>
        <v>AT</v>
      </c>
      <c r="G3064" s="194">
        <f>+'Información ELECTRO PUNO'!G3044</f>
        <v>25</v>
      </c>
      <c r="H3064" s="9" t="str">
        <f t="shared" si="345"/>
        <v>Poste</v>
      </c>
      <c r="I3064" s="194" t="str">
        <f>+'Información ELECTRO PUNO'!F3044</f>
        <v>Estructura de Acero</v>
      </c>
      <c r="J3064" s="194" t="str">
        <f>+'Información ELECTRO PUNO'!B3044</f>
        <v>PA21/7000</v>
      </c>
      <c r="K3064" s="9" t="str">
        <f t="shared" si="347"/>
        <v>1 Poste autosoportable de acero (21/7000) de ángulo mayor y terminal (90°) Tipo ATU1-21</v>
      </c>
      <c r="L3064" s="139">
        <f t="shared" si="348"/>
        <v>24.75</v>
      </c>
    </row>
    <row r="3065" spans="1:12" x14ac:dyDescent="0.25">
      <c r="A3065" s="193">
        <f>+'Información ELECTRO PUNO'!A3045</f>
        <v>3044</v>
      </c>
      <c r="B3065" s="26" t="str">
        <f t="shared" si="346"/>
        <v>MOD_INV_2018</v>
      </c>
      <c r="C3065" s="9" t="str">
        <f t="shared" si="342"/>
        <v>Puno</v>
      </c>
      <c r="D3065" s="9" t="str">
        <f t="shared" si="343"/>
        <v>No Reporta</v>
      </c>
      <c r="E3065" s="9" t="str">
        <f t="shared" si="344"/>
        <v>No Reporta</v>
      </c>
      <c r="F3065" s="194" t="str">
        <f>+'Información ELECTRO PUNO'!E3045</f>
        <v>AT</v>
      </c>
      <c r="G3065" s="194">
        <f>+'Información ELECTRO PUNO'!G3045</f>
        <v>25</v>
      </c>
      <c r="H3065" s="9" t="str">
        <f t="shared" si="345"/>
        <v>Poste</v>
      </c>
      <c r="I3065" s="194" t="str">
        <f>+'Información ELECTRO PUNO'!F3045</f>
        <v>Estructura de Acero</v>
      </c>
      <c r="J3065" s="194" t="str">
        <f>+'Información ELECTRO PUNO'!B3045</f>
        <v>PA21/7000</v>
      </c>
      <c r="K3065" s="9" t="str">
        <f t="shared" si="347"/>
        <v>1 Poste autosoportable de acero (21/7000) de ángulo mayor y terminal (90°) Tipo ATU1-21</v>
      </c>
      <c r="L3065" s="139">
        <f t="shared" si="348"/>
        <v>24.75</v>
      </c>
    </row>
    <row r="3066" spans="1:12" x14ac:dyDescent="0.25">
      <c r="A3066" s="193">
        <f>+'Información ELECTRO PUNO'!A3046</f>
        <v>3045</v>
      </c>
      <c r="B3066" s="26" t="str">
        <f t="shared" si="346"/>
        <v>MOD_INV_2018</v>
      </c>
      <c r="C3066" s="9" t="str">
        <f t="shared" si="342"/>
        <v>Puno</v>
      </c>
      <c r="D3066" s="9" t="str">
        <f t="shared" si="343"/>
        <v>No Reporta</v>
      </c>
      <c r="E3066" s="9" t="str">
        <f t="shared" si="344"/>
        <v>No Reporta</v>
      </c>
      <c r="F3066" s="194" t="str">
        <f>+'Información ELECTRO PUNO'!E3046</f>
        <v>AT</v>
      </c>
      <c r="G3066" s="194">
        <f>+'Información ELECTRO PUNO'!G3046</f>
        <v>25</v>
      </c>
      <c r="H3066" s="9" t="str">
        <f t="shared" si="345"/>
        <v>Poste</v>
      </c>
      <c r="I3066" s="194" t="str">
        <f>+'Información ELECTRO PUNO'!F3046</f>
        <v>Estructura de Acero</v>
      </c>
      <c r="J3066" s="194" t="str">
        <f>+'Información ELECTRO PUNO'!B3046</f>
        <v>PA21/7000</v>
      </c>
      <c r="K3066" s="9" t="str">
        <f t="shared" si="347"/>
        <v>1 Poste autosoportable de acero (21/7000) de ángulo mayor y terminal (90°) Tipo ATU1-21</v>
      </c>
      <c r="L3066" s="139">
        <f t="shared" si="348"/>
        <v>24.75</v>
      </c>
    </row>
    <row r="3067" spans="1:12" x14ac:dyDescent="0.25">
      <c r="A3067" s="193">
        <f>+'Información ELECTRO PUNO'!A3047</f>
        <v>3046</v>
      </c>
      <c r="B3067" s="26" t="str">
        <f t="shared" si="346"/>
        <v>MOD_INV_2018</v>
      </c>
      <c r="C3067" s="9" t="str">
        <f t="shared" si="342"/>
        <v>Puno</v>
      </c>
      <c r="D3067" s="9" t="str">
        <f t="shared" si="343"/>
        <v>No Reporta</v>
      </c>
      <c r="E3067" s="9" t="str">
        <f t="shared" si="344"/>
        <v>No Reporta</v>
      </c>
      <c r="F3067" s="194" t="str">
        <f>+'Información ELECTRO PUNO'!E3047</f>
        <v>AT</v>
      </c>
      <c r="G3067" s="194">
        <f>+'Información ELECTRO PUNO'!G3047</f>
        <v>25</v>
      </c>
      <c r="H3067" s="9" t="str">
        <f t="shared" si="345"/>
        <v>Poste</v>
      </c>
      <c r="I3067" s="194" t="str">
        <f>+'Información ELECTRO PUNO'!F3047</f>
        <v>Estructura de Acero</v>
      </c>
      <c r="J3067" s="194" t="str">
        <f>+'Información ELECTRO PUNO'!B3047</f>
        <v>PA21/7000</v>
      </c>
      <c r="K3067" s="9" t="str">
        <f t="shared" si="347"/>
        <v>1 Poste autosoportable de acero (21/7000) de ángulo mayor y terminal (90°) Tipo ATU1-21</v>
      </c>
      <c r="L3067" s="139">
        <f t="shared" si="348"/>
        <v>24.75</v>
      </c>
    </row>
    <row r="3068" spans="1:12" x14ac:dyDescent="0.25">
      <c r="A3068" s="193">
        <f>+'Información ELECTRO PUNO'!A3048</f>
        <v>3047</v>
      </c>
      <c r="B3068" s="26" t="str">
        <f t="shared" si="346"/>
        <v>SICODI</v>
      </c>
      <c r="C3068" s="9" t="str">
        <f t="shared" si="342"/>
        <v>Puno</v>
      </c>
      <c r="D3068" s="9" t="str">
        <f t="shared" si="343"/>
        <v>No Reporta</v>
      </c>
      <c r="E3068" s="9" t="str">
        <f t="shared" si="344"/>
        <v>No Reporta</v>
      </c>
      <c r="F3068" s="194" t="str">
        <f>+'Información ELECTRO PUNO'!E3048</f>
        <v>MT</v>
      </c>
      <c r="G3068" s="194">
        <f>+'Información ELECTRO PUNO'!G3048</f>
        <v>12</v>
      </c>
      <c r="H3068" s="9" t="str">
        <f t="shared" si="345"/>
        <v>Poste</v>
      </c>
      <c r="I3068" s="194" t="str">
        <f>+'Información ELECTRO PUNO'!F3048</f>
        <v>Madera Tratada</v>
      </c>
      <c r="J3068" s="194" t="str">
        <f>+'Información ELECTRO PUNO'!B3048</f>
        <v>PPM20</v>
      </c>
      <c r="K3068" s="9" t="str">
        <f t="shared" si="347"/>
        <v>POSTE DE MADERA TRATADA DE 12 mts. CL.5</v>
      </c>
      <c r="L3068" s="139">
        <f t="shared" si="348"/>
        <v>0.41</v>
      </c>
    </row>
    <row r="3069" spans="1:12" x14ac:dyDescent="0.25">
      <c r="A3069" s="193">
        <f>+'Información ELECTRO PUNO'!A3049</f>
        <v>3048</v>
      </c>
      <c r="B3069" s="26" t="str">
        <f t="shared" si="346"/>
        <v>SICODI</v>
      </c>
      <c r="C3069" s="9" t="str">
        <f t="shared" si="342"/>
        <v>Puno</v>
      </c>
      <c r="D3069" s="9" t="str">
        <f t="shared" si="343"/>
        <v>No Reporta</v>
      </c>
      <c r="E3069" s="9" t="str">
        <f t="shared" si="344"/>
        <v>No Reporta</v>
      </c>
      <c r="F3069" s="194" t="str">
        <f>+'Información ELECTRO PUNO'!E3049</f>
        <v>MT</v>
      </c>
      <c r="G3069" s="194">
        <f>+'Información ELECTRO PUNO'!G3049</f>
        <v>12</v>
      </c>
      <c r="H3069" s="9" t="str">
        <f t="shared" si="345"/>
        <v>Poste</v>
      </c>
      <c r="I3069" s="194" t="str">
        <f>+'Información ELECTRO PUNO'!F3049</f>
        <v>Madera Tratada</v>
      </c>
      <c r="J3069" s="194" t="str">
        <f>+'Información ELECTRO PUNO'!B3049</f>
        <v>PPM20</v>
      </c>
      <c r="K3069" s="9" t="str">
        <f t="shared" si="347"/>
        <v>POSTE DE MADERA TRATADA DE 12 mts. CL.5</v>
      </c>
      <c r="L3069" s="139">
        <f t="shared" si="348"/>
        <v>0.41</v>
      </c>
    </row>
    <row r="3070" spans="1:12" x14ac:dyDescent="0.25">
      <c r="A3070" s="193">
        <f>+'Información ELECTRO PUNO'!A3050</f>
        <v>3049</v>
      </c>
      <c r="B3070" s="26" t="str">
        <f t="shared" si="346"/>
        <v>SICODI</v>
      </c>
      <c r="C3070" s="9" t="str">
        <f t="shared" si="342"/>
        <v>Puno</v>
      </c>
      <c r="D3070" s="9" t="str">
        <f t="shared" si="343"/>
        <v>No Reporta</v>
      </c>
      <c r="E3070" s="9" t="str">
        <f t="shared" si="344"/>
        <v>No Reporta</v>
      </c>
      <c r="F3070" s="194" t="str">
        <f>+'Información ELECTRO PUNO'!E3050</f>
        <v>MT</v>
      </c>
      <c r="G3070" s="194">
        <f>+'Información ELECTRO PUNO'!G3050</f>
        <v>12</v>
      </c>
      <c r="H3070" s="9" t="str">
        <f t="shared" si="345"/>
        <v>Poste</v>
      </c>
      <c r="I3070" s="194" t="str">
        <f>+'Información ELECTRO PUNO'!F3050</f>
        <v>Madera Tratada</v>
      </c>
      <c r="J3070" s="194" t="str">
        <f>+'Información ELECTRO PUNO'!B3050</f>
        <v>PPM20</v>
      </c>
      <c r="K3070" s="9" t="str">
        <f t="shared" si="347"/>
        <v>POSTE DE MADERA TRATADA DE 12 mts. CL.5</v>
      </c>
      <c r="L3070" s="139">
        <f t="shared" si="348"/>
        <v>0.41</v>
      </c>
    </row>
    <row r="3071" spans="1:12" x14ac:dyDescent="0.25">
      <c r="A3071" s="193">
        <f>+'Información ELECTRO PUNO'!A3051</f>
        <v>3050</v>
      </c>
      <c r="B3071" s="26" t="str">
        <f t="shared" si="346"/>
        <v>SICODI</v>
      </c>
      <c r="C3071" s="9" t="str">
        <f t="shared" si="342"/>
        <v>Puno</v>
      </c>
      <c r="D3071" s="9" t="str">
        <f t="shared" si="343"/>
        <v>No Reporta</v>
      </c>
      <c r="E3071" s="9" t="str">
        <f t="shared" si="344"/>
        <v>No Reporta</v>
      </c>
      <c r="F3071" s="194" t="str">
        <f>+'Información ELECTRO PUNO'!E3051</f>
        <v>MT</v>
      </c>
      <c r="G3071" s="194">
        <f>+'Información ELECTRO PUNO'!G3051</f>
        <v>12</v>
      </c>
      <c r="H3071" s="9" t="str">
        <f t="shared" si="345"/>
        <v>Poste</v>
      </c>
      <c r="I3071" s="194" t="str">
        <f>+'Información ELECTRO PUNO'!F3051</f>
        <v>Madera Tratada</v>
      </c>
      <c r="J3071" s="194" t="str">
        <f>+'Información ELECTRO PUNO'!B3051</f>
        <v>PPM20</v>
      </c>
      <c r="K3071" s="9" t="str">
        <f t="shared" si="347"/>
        <v>POSTE DE MADERA TRATADA DE 12 mts. CL.5</v>
      </c>
      <c r="L3071" s="139">
        <f t="shared" si="348"/>
        <v>0.41</v>
      </c>
    </row>
    <row r="3072" spans="1:12" x14ac:dyDescent="0.25">
      <c r="A3072" s="193">
        <f>+'Información ELECTRO PUNO'!A3052</f>
        <v>3051</v>
      </c>
      <c r="B3072" s="26" t="str">
        <f t="shared" si="346"/>
        <v>SICODI</v>
      </c>
      <c r="C3072" s="9" t="str">
        <f t="shared" si="342"/>
        <v>Puno</v>
      </c>
      <c r="D3072" s="9" t="str">
        <f t="shared" si="343"/>
        <v>No Reporta</v>
      </c>
      <c r="E3072" s="9" t="str">
        <f t="shared" si="344"/>
        <v>No Reporta</v>
      </c>
      <c r="F3072" s="194" t="str">
        <f>+'Información ELECTRO PUNO'!E3052</f>
        <v>MT</v>
      </c>
      <c r="G3072" s="194">
        <f>+'Información ELECTRO PUNO'!G3052</f>
        <v>12</v>
      </c>
      <c r="H3072" s="9" t="str">
        <f t="shared" si="345"/>
        <v>Poste</v>
      </c>
      <c r="I3072" s="194" t="str">
        <f>+'Información ELECTRO PUNO'!F3052</f>
        <v>Madera Tratada</v>
      </c>
      <c r="J3072" s="194" t="str">
        <f>+'Información ELECTRO PUNO'!B3052</f>
        <v>PPM20</v>
      </c>
      <c r="K3072" s="9" t="str">
        <f t="shared" si="347"/>
        <v>POSTE DE MADERA TRATADA DE 12 mts. CL.5</v>
      </c>
      <c r="L3072" s="139">
        <f t="shared" si="348"/>
        <v>0.41</v>
      </c>
    </row>
    <row r="3073" spans="1:12" x14ac:dyDescent="0.25">
      <c r="A3073" s="193">
        <f>+'Información ELECTRO PUNO'!A3053</f>
        <v>3052</v>
      </c>
      <c r="B3073" s="26" t="str">
        <f t="shared" si="346"/>
        <v>SICODI</v>
      </c>
      <c r="C3073" s="9" t="str">
        <f t="shared" si="342"/>
        <v>Puno</v>
      </c>
      <c r="D3073" s="9" t="str">
        <f t="shared" si="343"/>
        <v>No Reporta</v>
      </c>
      <c r="E3073" s="9" t="str">
        <f t="shared" si="344"/>
        <v>No Reporta</v>
      </c>
      <c r="F3073" s="194" t="str">
        <f>+'Información ELECTRO PUNO'!E3053</f>
        <v>MT</v>
      </c>
      <c r="G3073" s="194">
        <f>+'Información ELECTRO PUNO'!G3053</f>
        <v>12</v>
      </c>
      <c r="H3073" s="9" t="str">
        <f t="shared" si="345"/>
        <v>Poste</v>
      </c>
      <c r="I3073" s="194" t="str">
        <f>+'Información ELECTRO PUNO'!F3053</f>
        <v>Madera Tratada</v>
      </c>
      <c r="J3073" s="194" t="str">
        <f>+'Información ELECTRO PUNO'!B3053</f>
        <v>PPM20</v>
      </c>
      <c r="K3073" s="9" t="str">
        <f t="shared" si="347"/>
        <v>POSTE DE MADERA TRATADA DE 12 mts. CL.5</v>
      </c>
      <c r="L3073" s="139">
        <f t="shared" si="348"/>
        <v>0.41</v>
      </c>
    </row>
    <row r="3074" spans="1:12" x14ac:dyDescent="0.25">
      <c r="A3074" s="193">
        <f>+'Información ELECTRO PUNO'!A3054</f>
        <v>3053</v>
      </c>
      <c r="B3074" s="26" t="str">
        <f t="shared" si="346"/>
        <v>SICODI</v>
      </c>
      <c r="C3074" s="9" t="str">
        <f t="shared" si="342"/>
        <v>Puno</v>
      </c>
      <c r="D3074" s="9" t="str">
        <f t="shared" si="343"/>
        <v>No Reporta</v>
      </c>
      <c r="E3074" s="9" t="str">
        <f t="shared" si="344"/>
        <v>No Reporta</v>
      </c>
      <c r="F3074" s="194" t="str">
        <f>+'Información ELECTRO PUNO'!E3054</f>
        <v>MT</v>
      </c>
      <c r="G3074" s="194">
        <f>+'Información ELECTRO PUNO'!G3054</f>
        <v>12</v>
      </c>
      <c r="H3074" s="9" t="str">
        <f t="shared" si="345"/>
        <v>Poste</v>
      </c>
      <c r="I3074" s="194" t="str">
        <f>+'Información ELECTRO PUNO'!F3054</f>
        <v>Madera Tratada</v>
      </c>
      <c r="J3074" s="194" t="str">
        <f>+'Información ELECTRO PUNO'!B3054</f>
        <v>PPM20</v>
      </c>
      <c r="K3074" s="9" t="str">
        <f t="shared" si="347"/>
        <v>POSTE DE MADERA TRATADA DE 12 mts. CL.5</v>
      </c>
      <c r="L3074" s="139">
        <f t="shared" si="348"/>
        <v>0.41</v>
      </c>
    </row>
    <row r="3075" spans="1:12" x14ac:dyDescent="0.25">
      <c r="A3075" s="193">
        <f>+'Información ELECTRO PUNO'!A3055</f>
        <v>3054</v>
      </c>
      <c r="B3075" s="26" t="str">
        <f t="shared" si="346"/>
        <v>SICODI</v>
      </c>
      <c r="C3075" s="9" t="str">
        <f t="shared" si="342"/>
        <v>Puno</v>
      </c>
      <c r="D3075" s="9" t="str">
        <f t="shared" si="343"/>
        <v>No Reporta</v>
      </c>
      <c r="E3075" s="9" t="str">
        <f t="shared" si="344"/>
        <v>No Reporta</v>
      </c>
      <c r="F3075" s="194" t="str">
        <f>+'Información ELECTRO PUNO'!E3055</f>
        <v>MT</v>
      </c>
      <c r="G3075" s="194">
        <f>+'Información ELECTRO PUNO'!G3055</f>
        <v>12</v>
      </c>
      <c r="H3075" s="9" t="str">
        <f t="shared" si="345"/>
        <v>Poste</v>
      </c>
      <c r="I3075" s="194" t="str">
        <f>+'Información ELECTRO PUNO'!F3055</f>
        <v>Madera Tratada</v>
      </c>
      <c r="J3075" s="194" t="str">
        <f>+'Información ELECTRO PUNO'!B3055</f>
        <v>PPM20</v>
      </c>
      <c r="K3075" s="9" t="str">
        <f t="shared" si="347"/>
        <v>POSTE DE MADERA TRATADA DE 12 mts. CL.5</v>
      </c>
      <c r="L3075" s="139">
        <f t="shared" si="348"/>
        <v>0.41</v>
      </c>
    </row>
    <row r="3076" spans="1:12" x14ac:dyDescent="0.25">
      <c r="A3076" s="193">
        <f>+'Información ELECTRO PUNO'!A3056</f>
        <v>3055</v>
      </c>
      <c r="B3076" s="26" t="str">
        <f t="shared" si="346"/>
        <v>SICODI</v>
      </c>
      <c r="C3076" s="9" t="str">
        <f t="shared" si="342"/>
        <v>Puno</v>
      </c>
      <c r="D3076" s="9" t="str">
        <f t="shared" si="343"/>
        <v>No Reporta</v>
      </c>
      <c r="E3076" s="9" t="str">
        <f t="shared" si="344"/>
        <v>No Reporta</v>
      </c>
      <c r="F3076" s="194" t="str">
        <f>+'Información ELECTRO PUNO'!E3056</f>
        <v>MT</v>
      </c>
      <c r="G3076" s="194">
        <f>+'Información ELECTRO PUNO'!G3056</f>
        <v>12</v>
      </c>
      <c r="H3076" s="9" t="str">
        <f t="shared" si="345"/>
        <v>Poste</v>
      </c>
      <c r="I3076" s="194" t="str">
        <f>+'Información ELECTRO PUNO'!F3056</f>
        <v>Madera Tratada</v>
      </c>
      <c r="J3076" s="194" t="str">
        <f>+'Información ELECTRO PUNO'!B3056</f>
        <v>PPM20</v>
      </c>
      <c r="K3076" s="9" t="str">
        <f t="shared" si="347"/>
        <v>POSTE DE MADERA TRATADA DE 12 mts. CL.5</v>
      </c>
      <c r="L3076" s="139">
        <f t="shared" si="348"/>
        <v>0.41</v>
      </c>
    </row>
    <row r="3077" spans="1:12" x14ac:dyDescent="0.25">
      <c r="A3077" s="193">
        <f>+'Información ELECTRO PUNO'!A3057</f>
        <v>3056</v>
      </c>
      <c r="B3077" s="26" t="str">
        <f t="shared" si="346"/>
        <v>SICODI</v>
      </c>
      <c r="C3077" s="9" t="str">
        <f t="shared" si="342"/>
        <v>Puno</v>
      </c>
      <c r="D3077" s="9" t="str">
        <f t="shared" si="343"/>
        <v>No Reporta</v>
      </c>
      <c r="E3077" s="9" t="str">
        <f t="shared" si="344"/>
        <v>No Reporta</v>
      </c>
      <c r="F3077" s="194" t="str">
        <f>+'Información ELECTRO PUNO'!E3057</f>
        <v>MT</v>
      </c>
      <c r="G3077" s="194">
        <f>+'Información ELECTRO PUNO'!G3057</f>
        <v>12</v>
      </c>
      <c r="H3077" s="9" t="str">
        <f t="shared" si="345"/>
        <v>Poste</v>
      </c>
      <c r="I3077" s="194" t="str">
        <f>+'Información ELECTRO PUNO'!F3057</f>
        <v>Madera Tratada</v>
      </c>
      <c r="J3077" s="194" t="str">
        <f>+'Información ELECTRO PUNO'!B3057</f>
        <v>PPM20</v>
      </c>
      <c r="K3077" s="9" t="str">
        <f t="shared" si="347"/>
        <v>POSTE DE MADERA TRATADA DE 12 mts. CL.5</v>
      </c>
      <c r="L3077" s="139">
        <f t="shared" si="348"/>
        <v>0.41</v>
      </c>
    </row>
    <row r="3078" spans="1:12" x14ac:dyDescent="0.25">
      <c r="A3078" s="193">
        <f>+'Información ELECTRO PUNO'!A3058</f>
        <v>3057</v>
      </c>
      <c r="B3078" s="26" t="str">
        <f t="shared" si="346"/>
        <v>SICODI</v>
      </c>
      <c r="C3078" s="9" t="str">
        <f t="shared" si="342"/>
        <v>Puno</v>
      </c>
      <c r="D3078" s="9" t="str">
        <f t="shared" si="343"/>
        <v>No Reporta</v>
      </c>
      <c r="E3078" s="9" t="str">
        <f t="shared" si="344"/>
        <v>No Reporta</v>
      </c>
      <c r="F3078" s="194" t="str">
        <f>+'Información ELECTRO PUNO'!E3058</f>
        <v>MT</v>
      </c>
      <c r="G3078" s="194">
        <f>+'Información ELECTRO PUNO'!G3058</f>
        <v>12</v>
      </c>
      <c r="H3078" s="9" t="str">
        <f t="shared" si="345"/>
        <v>Poste</v>
      </c>
      <c r="I3078" s="194" t="str">
        <f>+'Información ELECTRO PUNO'!F3058</f>
        <v>Madera Tratada</v>
      </c>
      <c r="J3078" s="194" t="str">
        <f>+'Información ELECTRO PUNO'!B3058</f>
        <v>PPM20</v>
      </c>
      <c r="K3078" s="9" t="str">
        <f t="shared" si="347"/>
        <v>POSTE DE MADERA TRATADA DE 12 mts. CL.5</v>
      </c>
      <c r="L3078" s="139">
        <f t="shared" si="348"/>
        <v>0.41</v>
      </c>
    </row>
    <row r="3079" spans="1:12" x14ac:dyDescent="0.25">
      <c r="A3079" s="193">
        <f>+'Información ELECTRO PUNO'!A3059</f>
        <v>3058</v>
      </c>
      <c r="B3079" s="26" t="str">
        <f t="shared" si="346"/>
        <v>SICODI</v>
      </c>
      <c r="C3079" s="9" t="str">
        <f t="shared" si="342"/>
        <v>Puno</v>
      </c>
      <c r="D3079" s="9" t="str">
        <f t="shared" si="343"/>
        <v>No Reporta</v>
      </c>
      <c r="E3079" s="9" t="str">
        <f t="shared" si="344"/>
        <v>No Reporta</v>
      </c>
      <c r="F3079" s="194" t="str">
        <f>+'Información ELECTRO PUNO'!E3059</f>
        <v>MT</v>
      </c>
      <c r="G3079" s="194">
        <f>+'Información ELECTRO PUNO'!G3059</f>
        <v>12</v>
      </c>
      <c r="H3079" s="9" t="str">
        <f t="shared" si="345"/>
        <v>Poste</v>
      </c>
      <c r="I3079" s="194" t="str">
        <f>+'Información ELECTRO PUNO'!F3059</f>
        <v>Madera Tratada</v>
      </c>
      <c r="J3079" s="194" t="str">
        <f>+'Información ELECTRO PUNO'!B3059</f>
        <v>PPM20</v>
      </c>
      <c r="K3079" s="9" t="str">
        <f t="shared" si="347"/>
        <v>POSTE DE MADERA TRATADA DE 12 mts. CL.5</v>
      </c>
      <c r="L3079" s="139">
        <f t="shared" si="348"/>
        <v>0.41</v>
      </c>
    </row>
    <row r="3080" spans="1:12" x14ac:dyDescent="0.25">
      <c r="A3080" s="193">
        <f>+'Información ELECTRO PUNO'!A3060</f>
        <v>3059</v>
      </c>
      <c r="B3080" s="26" t="str">
        <f t="shared" si="346"/>
        <v>SICODI</v>
      </c>
      <c r="C3080" s="9" t="str">
        <f t="shared" si="342"/>
        <v>Puno</v>
      </c>
      <c r="D3080" s="9" t="str">
        <f t="shared" si="343"/>
        <v>No Reporta</v>
      </c>
      <c r="E3080" s="9" t="str">
        <f t="shared" si="344"/>
        <v>No Reporta</v>
      </c>
      <c r="F3080" s="194" t="str">
        <f>+'Información ELECTRO PUNO'!E3060</f>
        <v>MT</v>
      </c>
      <c r="G3080" s="194">
        <f>+'Información ELECTRO PUNO'!G3060</f>
        <v>12</v>
      </c>
      <c r="H3080" s="9" t="str">
        <f t="shared" si="345"/>
        <v>Poste</v>
      </c>
      <c r="I3080" s="194" t="str">
        <f>+'Información ELECTRO PUNO'!F3060</f>
        <v>Madera Tratada</v>
      </c>
      <c r="J3080" s="194" t="str">
        <f>+'Información ELECTRO PUNO'!B3060</f>
        <v>PPM20</v>
      </c>
      <c r="K3080" s="9" t="str">
        <f t="shared" si="347"/>
        <v>POSTE DE MADERA TRATADA DE 12 mts. CL.5</v>
      </c>
      <c r="L3080" s="139">
        <f t="shared" si="348"/>
        <v>0.41</v>
      </c>
    </row>
    <row r="3081" spans="1:12" x14ac:dyDescent="0.25">
      <c r="A3081" s="193">
        <f>+'Información ELECTRO PUNO'!A3061</f>
        <v>3060</v>
      </c>
      <c r="B3081" s="26" t="str">
        <f t="shared" si="346"/>
        <v>SICODI</v>
      </c>
      <c r="C3081" s="9" t="str">
        <f t="shared" si="342"/>
        <v>Puno</v>
      </c>
      <c r="D3081" s="9" t="str">
        <f t="shared" si="343"/>
        <v>No Reporta</v>
      </c>
      <c r="E3081" s="9" t="str">
        <f t="shared" si="344"/>
        <v>No Reporta</v>
      </c>
      <c r="F3081" s="194" t="str">
        <f>+'Información ELECTRO PUNO'!E3061</f>
        <v>MT</v>
      </c>
      <c r="G3081" s="194">
        <f>+'Información ELECTRO PUNO'!G3061</f>
        <v>12</v>
      </c>
      <c r="H3081" s="9" t="str">
        <f t="shared" si="345"/>
        <v>Poste</v>
      </c>
      <c r="I3081" s="194" t="str">
        <f>+'Información ELECTRO PUNO'!F3061</f>
        <v>Madera Tratada</v>
      </c>
      <c r="J3081" s="194" t="str">
        <f>+'Información ELECTRO PUNO'!B3061</f>
        <v>PPM20</v>
      </c>
      <c r="K3081" s="9" t="str">
        <f t="shared" si="347"/>
        <v>POSTE DE MADERA TRATADA DE 12 mts. CL.5</v>
      </c>
      <c r="L3081" s="139">
        <f t="shared" si="348"/>
        <v>0.41</v>
      </c>
    </row>
    <row r="3082" spans="1:12" x14ac:dyDescent="0.25">
      <c r="A3082" s="193">
        <f>+'Información ELECTRO PUNO'!A3062</f>
        <v>3061</v>
      </c>
      <c r="B3082" s="26" t="str">
        <f t="shared" si="346"/>
        <v>SICODI</v>
      </c>
      <c r="C3082" s="9" t="str">
        <f t="shared" si="342"/>
        <v>Puno</v>
      </c>
      <c r="D3082" s="9" t="str">
        <f t="shared" si="343"/>
        <v>No Reporta</v>
      </c>
      <c r="E3082" s="9" t="str">
        <f t="shared" si="344"/>
        <v>No Reporta</v>
      </c>
      <c r="F3082" s="194" t="str">
        <f>+'Información ELECTRO PUNO'!E3062</f>
        <v>MT</v>
      </c>
      <c r="G3082" s="194">
        <f>+'Información ELECTRO PUNO'!G3062</f>
        <v>12</v>
      </c>
      <c r="H3082" s="9" t="str">
        <f t="shared" si="345"/>
        <v>Poste</v>
      </c>
      <c r="I3082" s="194" t="str">
        <f>+'Información ELECTRO PUNO'!F3062</f>
        <v>Madera Tratada</v>
      </c>
      <c r="J3082" s="194" t="str">
        <f>+'Información ELECTRO PUNO'!B3062</f>
        <v>PPM20</v>
      </c>
      <c r="K3082" s="9" t="str">
        <f t="shared" si="347"/>
        <v>POSTE DE MADERA TRATADA DE 12 mts. CL.5</v>
      </c>
      <c r="L3082" s="139">
        <f t="shared" si="348"/>
        <v>0.41</v>
      </c>
    </row>
    <row r="3083" spans="1:12" x14ac:dyDescent="0.25">
      <c r="A3083" s="193">
        <f>+'Información ELECTRO PUNO'!A3063</f>
        <v>3062</v>
      </c>
      <c r="B3083" s="26" t="str">
        <f t="shared" si="346"/>
        <v>SICODI</v>
      </c>
      <c r="C3083" s="9" t="str">
        <f t="shared" si="342"/>
        <v>Puno</v>
      </c>
      <c r="D3083" s="9" t="str">
        <f t="shared" si="343"/>
        <v>No Reporta</v>
      </c>
      <c r="E3083" s="9" t="str">
        <f t="shared" si="344"/>
        <v>No Reporta</v>
      </c>
      <c r="F3083" s="194" t="str">
        <f>+'Información ELECTRO PUNO'!E3063</f>
        <v>MT</v>
      </c>
      <c r="G3083" s="194">
        <f>+'Información ELECTRO PUNO'!G3063</f>
        <v>12</v>
      </c>
      <c r="H3083" s="9" t="str">
        <f t="shared" si="345"/>
        <v>Poste</v>
      </c>
      <c r="I3083" s="194" t="str">
        <f>+'Información ELECTRO PUNO'!F3063</f>
        <v>Madera Tratada</v>
      </c>
      <c r="J3083" s="194" t="str">
        <f>+'Información ELECTRO PUNO'!B3063</f>
        <v>PPM20</v>
      </c>
      <c r="K3083" s="9" t="str">
        <f t="shared" si="347"/>
        <v>POSTE DE MADERA TRATADA DE 12 mts. CL.5</v>
      </c>
      <c r="L3083" s="139">
        <f t="shared" si="348"/>
        <v>0.41</v>
      </c>
    </row>
    <row r="3084" spans="1:12" x14ac:dyDescent="0.25">
      <c r="A3084" s="193">
        <f>+'Información ELECTRO PUNO'!A3064</f>
        <v>3063</v>
      </c>
      <c r="B3084" s="26" t="str">
        <f t="shared" si="346"/>
        <v>SICODI</v>
      </c>
      <c r="C3084" s="9" t="str">
        <f t="shared" si="342"/>
        <v>Puno</v>
      </c>
      <c r="D3084" s="9" t="str">
        <f t="shared" si="343"/>
        <v>No Reporta</v>
      </c>
      <c r="E3084" s="9" t="str">
        <f t="shared" si="344"/>
        <v>No Reporta</v>
      </c>
      <c r="F3084" s="194" t="str">
        <f>+'Información ELECTRO PUNO'!E3064</f>
        <v>MT</v>
      </c>
      <c r="G3084" s="194">
        <f>+'Información ELECTRO PUNO'!G3064</f>
        <v>12</v>
      </c>
      <c r="H3084" s="9" t="str">
        <f t="shared" si="345"/>
        <v>Poste</v>
      </c>
      <c r="I3084" s="194" t="str">
        <f>+'Información ELECTRO PUNO'!F3064</f>
        <v>Madera Tratada</v>
      </c>
      <c r="J3084" s="194" t="str">
        <f>+'Información ELECTRO PUNO'!B3064</f>
        <v>PPM20</v>
      </c>
      <c r="K3084" s="9" t="str">
        <f t="shared" si="347"/>
        <v>POSTE DE MADERA TRATADA DE 12 mts. CL.5</v>
      </c>
      <c r="L3084" s="139">
        <f t="shared" si="348"/>
        <v>0.41</v>
      </c>
    </row>
    <row r="3085" spans="1:12" x14ac:dyDescent="0.25">
      <c r="A3085" s="193">
        <f>+'Información ELECTRO PUNO'!A3065</f>
        <v>3064</v>
      </c>
      <c r="B3085" s="26" t="str">
        <f t="shared" si="346"/>
        <v>SICODI</v>
      </c>
      <c r="C3085" s="9" t="str">
        <f t="shared" si="342"/>
        <v>Puno</v>
      </c>
      <c r="D3085" s="9" t="str">
        <f t="shared" si="343"/>
        <v>No Reporta</v>
      </c>
      <c r="E3085" s="9" t="str">
        <f t="shared" si="344"/>
        <v>No Reporta</v>
      </c>
      <c r="F3085" s="194" t="str">
        <f>+'Información ELECTRO PUNO'!E3065</f>
        <v>MT</v>
      </c>
      <c r="G3085" s="194">
        <f>+'Información ELECTRO PUNO'!G3065</f>
        <v>12</v>
      </c>
      <c r="H3085" s="9" t="str">
        <f t="shared" si="345"/>
        <v>Poste</v>
      </c>
      <c r="I3085" s="194" t="str">
        <f>+'Información ELECTRO PUNO'!F3065</f>
        <v>Madera Tratada</v>
      </c>
      <c r="J3085" s="194" t="str">
        <f>+'Información ELECTRO PUNO'!B3065</f>
        <v>PPM20</v>
      </c>
      <c r="K3085" s="9" t="str">
        <f t="shared" si="347"/>
        <v>POSTE DE MADERA TRATADA DE 12 mts. CL.5</v>
      </c>
      <c r="L3085" s="139">
        <f t="shared" si="348"/>
        <v>0.41</v>
      </c>
    </row>
    <row r="3086" spans="1:12" x14ac:dyDescent="0.25">
      <c r="A3086" s="193">
        <f>+'Información ELECTRO PUNO'!A3066</f>
        <v>3065</v>
      </c>
      <c r="B3086" s="26" t="str">
        <f t="shared" si="346"/>
        <v>SICODI</v>
      </c>
      <c r="C3086" s="9" t="str">
        <f t="shared" si="342"/>
        <v>Puno</v>
      </c>
      <c r="D3086" s="9" t="str">
        <f t="shared" si="343"/>
        <v>No Reporta</v>
      </c>
      <c r="E3086" s="9" t="str">
        <f t="shared" si="344"/>
        <v>No Reporta</v>
      </c>
      <c r="F3086" s="194" t="str">
        <f>+'Información ELECTRO PUNO'!E3066</f>
        <v>MT</v>
      </c>
      <c r="G3086" s="194">
        <f>+'Información ELECTRO PUNO'!G3066</f>
        <v>12</v>
      </c>
      <c r="H3086" s="9" t="str">
        <f t="shared" si="345"/>
        <v>Poste</v>
      </c>
      <c r="I3086" s="194" t="str">
        <f>+'Información ELECTRO PUNO'!F3066</f>
        <v>Madera Tratada</v>
      </c>
      <c r="J3086" s="194" t="str">
        <f>+'Información ELECTRO PUNO'!B3066</f>
        <v>PPM20</v>
      </c>
      <c r="K3086" s="9" t="str">
        <f t="shared" si="347"/>
        <v>POSTE DE MADERA TRATADA DE 12 mts. CL.5</v>
      </c>
      <c r="L3086" s="139">
        <f t="shared" si="348"/>
        <v>0.41</v>
      </c>
    </row>
    <row r="3087" spans="1:12" x14ac:dyDescent="0.25">
      <c r="A3087" s="193">
        <f>+'Información ELECTRO PUNO'!A3067</f>
        <v>3066</v>
      </c>
      <c r="B3087" s="26" t="str">
        <f t="shared" si="346"/>
        <v>SICODI</v>
      </c>
      <c r="C3087" s="9" t="str">
        <f t="shared" si="342"/>
        <v>Puno</v>
      </c>
      <c r="D3087" s="9" t="str">
        <f t="shared" si="343"/>
        <v>No Reporta</v>
      </c>
      <c r="E3087" s="9" t="str">
        <f t="shared" si="344"/>
        <v>No Reporta</v>
      </c>
      <c r="F3087" s="194" t="str">
        <f>+'Información ELECTRO PUNO'!E3067</f>
        <v>MT</v>
      </c>
      <c r="G3087" s="194">
        <f>+'Información ELECTRO PUNO'!G3067</f>
        <v>12</v>
      </c>
      <c r="H3087" s="9" t="str">
        <f t="shared" si="345"/>
        <v>Poste</v>
      </c>
      <c r="I3087" s="194" t="str">
        <f>+'Información ELECTRO PUNO'!F3067</f>
        <v>Madera Tratada</v>
      </c>
      <c r="J3087" s="194" t="str">
        <f>+'Información ELECTRO PUNO'!B3067</f>
        <v>PPM20</v>
      </c>
      <c r="K3087" s="9" t="str">
        <f t="shared" si="347"/>
        <v>POSTE DE MADERA TRATADA DE 12 mts. CL.5</v>
      </c>
      <c r="L3087" s="139">
        <f t="shared" si="348"/>
        <v>0.41</v>
      </c>
    </row>
    <row r="3088" spans="1:12" x14ac:dyDescent="0.25">
      <c r="A3088" s="193">
        <f>+'Información ELECTRO PUNO'!A3068</f>
        <v>3067</v>
      </c>
      <c r="B3088" s="26" t="str">
        <f t="shared" si="346"/>
        <v>SICODI</v>
      </c>
      <c r="C3088" s="9" t="str">
        <f t="shared" si="342"/>
        <v>Puno</v>
      </c>
      <c r="D3088" s="9" t="str">
        <f t="shared" si="343"/>
        <v>No Reporta</v>
      </c>
      <c r="E3088" s="9" t="str">
        <f t="shared" si="344"/>
        <v>No Reporta</v>
      </c>
      <c r="F3088" s="194" t="str">
        <f>+'Información ELECTRO PUNO'!E3068</f>
        <v>MT</v>
      </c>
      <c r="G3088" s="194">
        <f>+'Información ELECTRO PUNO'!G3068</f>
        <v>12</v>
      </c>
      <c r="H3088" s="9" t="str">
        <f t="shared" si="345"/>
        <v>Poste</v>
      </c>
      <c r="I3088" s="194" t="str">
        <f>+'Información ELECTRO PUNO'!F3068</f>
        <v>Madera Tratada</v>
      </c>
      <c r="J3088" s="194" t="str">
        <f>+'Información ELECTRO PUNO'!B3068</f>
        <v>PPM20</v>
      </c>
      <c r="K3088" s="9" t="str">
        <f t="shared" si="347"/>
        <v>POSTE DE MADERA TRATADA DE 12 mts. CL.5</v>
      </c>
      <c r="L3088" s="139">
        <f t="shared" si="348"/>
        <v>0.41</v>
      </c>
    </row>
    <row r="3089" spans="1:12" x14ac:dyDescent="0.25">
      <c r="A3089" s="193">
        <f>+'Información ELECTRO PUNO'!A3069</f>
        <v>3068</v>
      </c>
      <c r="B3089" s="26" t="str">
        <f t="shared" si="346"/>
        <v>SICODI</v>
      </c>
      <c r="C3089" s="9" t="str">
        <f t="shared" si="342"/>
        <v>Puno</v>
      </c>
      <c r="D3089" s="9" t="str">
        <f t="shared" si="343"/>
        <v>No Reporta</v>
      </c>
      <c r="E3089" s="9" t="str">
        <f t="shared" si="344"/>
        <v>No Reporta</v>
      </c>
      <c r="F3089" s="194" t="str">
        <f>+'Información ELECTRO PUNO'!E3069</f>
        <v>MT</v>
      </c>
      <c r="G3089" s="194">
        <f>+'Información ELECTRO PUNO'!G3069</f>
        <v>12</v>
      </c>
      <c r="H3089" s="9" t="str">
        <f t="shared" si="345"/>
        <v>Poste</v>
      </c>
      <c r="I3089" s="194" t="str">
        <f>+'Información ELECTRO PUNO'!F3069</f>
        <v>Madera Tratada</v>
      </c>
      <c r="J3089" s="194" t="str">
        <f>+'Información ELECTRO PUNO'!B3069</f>
        <v>PPM20</v>
      </c>
      <c r="K3089" s="9" t="str">
        <f t="shared" si="347"/>
        <v>POSTE DE MADERA TRATADA DE 12 mts. CL.5</v>
      </c>
      <c r="L3089" s="139">
        <f t="shared" si="348"/>
        <v>0.41</v>
      </c>
    </row>
    <row r="3090" spans="1:12" x14ac:dyDescent="0.25">
      <c r="A3090" s="193">
        <f>+'Información ELECTRO PUNO'!A3070</f>
        <v>3069</v>
      </c>
      <c r="B3090" s="26" t="str">
        <f t="shared" si="346"/>
        <v>SICODI</v>
      </c>
      <c r="C3090" s="9" t="str">
        <f t="shared" si="342"/>
        <v>Puno</v>
      </c>
      <c r="D3090" s="9" t="str">
        <f t="shared" si="343"/>
        <v>No Reporta</v>
      </c>
      <c r="E3090" s="9" t="str">
        <f t="shared" si="344"/>
        <v>No Reporta</v>
      </c>
      <c r="F3090" s="194" t="str">
        <f>+'Información ELECTRO PUNO'!E3070</f>
        <v>MT</v>
      </c>
      <c r="G3090" s="194">
        <f>+'Información ELECTRO PUNO'!G3070</f>
        <v>12</v>
      </c>
      <c r="H3090" s="9" t="str">
        <f t="shared" si="345"/>
        <v>Poste</v>
      </c>
      <c r="I3090" s="194" t="str">
        <f>+'Información ELECTRO PUNO'!F3070</f>
        <v>Madera Tratada</v>
      </c>
      <c r="J3090" s="194" t="str">
        <f>+'Información ELECTRO PUNO'!B3070</f>
        <v>PPM20</v>
      </c>
      <c r="K3090" s="9" t="str">
        <f t="shared" si="347"/>
        <v>POSTE DE MADERA TRATADA DE 12 mts. CL.5</v>
      </c>
      <c r="L3090" s="139">
        <f t="shared" si="348"/>
        <v>0.41</v>
      </c>
    </row>
    <row r="3091" spans="1:12" x14ac:dyDescent="0.25">
      <c r="A3091" s="193">
        <f>+'Información ELECTRO PUNO'!A3071</f>
        <v>3070</v>
      </c>
      <c r="B3091" s="26" t="str">
        <f t="shared" si="346"/>
        <v>SICODI</v>
      </c>
      <c r="C3091" s="9" t="str">
        <f t="shared" si="342"/>
        <v>Puno</v>
      </c>
      <c r="D3091" s="9" t="str">
        <f t="shared" si="343"/>
        <v>No Reporta</v>
      </c>
      <c r="E3091" s="9" t="str">
        <f t="shared" si="344"/>
        <v>No Reporta</v>
      </c>
      <c r="F3091" s="194" t="str">
        <f>+'Información ELECTRO PUNO'!E3071</f>
        <v>MT</v>
      </c>
      <c r="G3091" s="194">
        <f>+'Información ELECTRO PUNO'!G3071</f>
        <v>12</v>
      </c>
      <c r="H3091" s="9" t="str">
        <f t="shared" si="345"/>
        <v>Poste</v>
      </c>
      <c r="I3091" s="194" t="str">
        <f>+'Información ELECTRO PUNO'!F3071</f>
        <v>Madera Tratada</v>
      </c>
      <c r="J3091" s="194" t="str">
        <f>+'Información ELECTRO PUNO'!B3071</f>
        <v>PPM20</v>
      </c>
      <c r="K3091" s="9" t="str">
        <f t="shared" si="347"/>
        <v>POSTE DE MADERA TRATADA DE 12 mts. CL.5</v>
      </c>
      <c r="L3091" s="139">
        <f t="shared" si="348"/>
        <v>0.41</v>
      </c>
    </row>
    <row r="3092" spans="1:12" x14ac:dyDescent="0.25">
      <c r="A3092" s="193">
        <f>+'Información ELECTRO PUNO'!A3072</f>
        <v>3071</v>
      </c>
      <c r="B3092" s="26" t="str">
        <f t="shared" si="346"/>
        <v>SICODI</v>
      </c>
      <c r="C3092" s="9" t="str">
        <f t="shared" si="342"/>
        <v>Puno</v>
      </c>
      <c r="D3092" s="9" t="str">
        <f t="shared" si="343"/>
        <v>No Reporta</v>
      </c>
      <c r="E3092" s="9" t="str">
        <f t="shared" si="344"/>
        <v>No Reporta</v>
      </c>
      <c r="F3092" s="194" t="str">
        <f>+'Información ELECTRO PUNO'!E3072</f>
        <v>MT</v>
      </c>
      <c r="G3092" s="194">
        <f>+'Información ELECTRO PUNO'!G3072</f>
        <v>12</v>
      </c>
      <c r="H3092" s="9" t="str">
        <f t="shared" si="345"/>
        <v>Poste</v>
      </c>
      <c r="I3092" s="194" t="str">
        <f>+'Información ELECTRO PUNO'!F3072</f>
        <v>Madera Tratada</v>
      </c>
      <c r="J3092" s="194" t="str">
        <f>+'Información ELECTRO PUNO'!B3072</f>
        <v>PPM20</v>
      </c>
      <c r="K3092" s="9" t="str">
        <f t="shared" si="347"/>
        <v>POSTE DE MADERA TRATADA DE 12 mts. CL.5</v>
      </c>
      <c r="L3092" s="139">
        <f t="shared" si="348"/>
        <v>0.41</v>
      </c>
    </row>
    <row r="3093" spans="1:12" x14ac:dyDescent="0.25">
      <c r="A3093" s="193">
        <f>+'Información ELECTRO PUNO'!A3073</f>
        <v>3072</v>
      </c>
      <c r="B3093" s="26" t="str">
        <f t="shared" si="346"/>
        <v>SICODI</v>
      </c>
      <c r="C3093" s="9" t="str">
        <f t="shared" si="342"/>
        <v>Puno</v>
      </c>
      <c r="D3093" s="9" t="str">
        <f t="shared" si="343"/>
        <v>No Reporta</v>
      </c>
      <c r="E3093" s="9" t="str">
        <f t="shared" si="344"/>
        <v>No Reporta</v>
      </c>
      <c r="F3093" s="194" t="str">
        <f>+'Información ELECTRO PUNO'!E3073</f>
        <v>MT</v>
      </c>
      <c r="G3093" s="194">
        <f>+'Información ELECTRO PUNO'!G3073</f>
        <v>12</v>
      </c>
      <c r="H3093" s="9" t="str">
        <f t="shared" si="345"/>
        <v>Poste</v>
      </c>
      <c r="I3093" s="194" t="str">
        <f>+'Información ELECTRO PUNO'!F3073</f>
        <v>Madera Tratada</v>
      </c>
      <c r="J3093" s="194" t="str">
        <f>+'Información ELECTRO PUNO'!B3073</f>
        <v>PPM20</v>
      </c>
      <c r="K3093" s="9" t="str">
        <f t="shared" si="347"/>
        <v>POSTE DE MADERA TRATADA DE 12 mts. CL.5</v>
      </c>
      <c r="L3093" s="139">
        <f t="shared" si="348"/>
        <v>0.41</v>
      </c>
    </row>
    <row r="3094" spans="1:12" x14ac:dyDescent="0.25">
      <c r="A3094" s="193">
        <f>+'Información ELECTRO PUNO'!A3074</f>
        <v>3073</v>
      </c>
      <c r="B3094" s="26" t="str">
        <f t="shared" si="346"/>
        <v>SICODI</v>
      </c>
      <c r="C3094" s="9" t="str">
        <f t="shared" ref="C3094:C3157" si="349">+$C$10</f>
        <v>Puno</v>
      </c>
      <c r="D3094" s="9" t="str">
        <f t="shared" ref="D3094:D3157" si="350">+$D$10</f>
        <v>No Reporta</v>
      </c>
      <c r="E3094" s="9" t="str">
        <f t="shared" ref="E3094:E3157" si="351">+$E$10</f>
        <v>No Reporta</v>
      </c>
      <c r="F3094" s="194" t="str">
        <f>+'Información ELECTRO PUNO'!E3074</f>
        <v>MT</v>
      </c>
      <c r="G3094" s="194">
        <f>+'Información ELECTRO PUNO'!G3074</f>
        <v>12</v>
      </c>
      <c r="H3094" s="9" t="str">
        <f t="shared" ref="H3094:H3157" si="352">+$H$10</f>
        <v>Poste</v>
      </c>
      <c r="I3094" s="194" t="str">
        <f>+'Información ELECTRO PUNO'!F3074</f>
        <v>Madera Tratada</v>
      </c>
      <c r="J3094" s="194" t="str">
        <f>+'Información ELECTRO PUNO'!B3074</f>
        <v>PPM20</v>
      </c>
      <c r="K3094" s="9" t="str">
        <f t="shared" si="347"/>
        <v>POSTE DE MADERA TRATADA DE 12 mts. CL.5</v>
      </c>
      <c r="L3094" s="139">
        <f t="shared" si="348"/>
        <v>0.41</v>
      </c>
    </row>
    <row r="3095" spans="1:12" x14ac:dyDescent="0.25">
      <c r="A3095" s="193">
        <f>+'Información ELECTRO PUNO'!A3075</f>
        <v>3074</v>
      </c>
      <c r="B3095" s="26" t="str">
        <f t="shared" ref="B3095:B3158" si="353">+INDEX($B$8:$B$16,MATCH(J3095,$J$8:$J$16,0))</f>
        <v>SICODI</v>
      </c>
      <c r="C3095" s="9" t="str">
        <f t="shared" si="349"/>
        <v>Puno</v>
      </c>
      <c r="D3095" s="9" t="str">
        <f t="shared" si="350"/>
        <v>No Reporta</v>
      </c>
      <c r="E3095" s="9" t="str">
        <f t="shared" si="351"/>
        <v>No Reporta</v>
      </c>
      <c r="F3095" s="194" t="str">
        <f>+'Información ELECTRO PUNO'!E3075</f>
        <v>MT</v>
      </c>
      <c r="G3095" s="194">
        <f>+'Información ELECTRO PUNO'!G3075</f>
        <v>12</v>
      </c>
      <c r="H3095" s="9" t="str">
        <f t="shared" si="352"/>
        <v>Poste</v>
      </c>
      <c r="I3095" s="194" t="str">
        <f>+'Información ELECTRO PUNO'!F3075</f>
        <v>Madera Tratada</v>
      </c>
      <c r="J3095" s="194" t="str">
        <f>+'Información ELECTRO PUNO'!B3075</f>
        <v>PPM20</v>
      </c>
      <c r="K3095" s="9" t="str">
        <f t="shared" ref="K3095:K3158" si="354">+VLOOKUP(J3095,$J$8:$K$16,2,FALSE)</f>
        <v>POSTE DE MADERA TRATADA DE 12 mts. CL.5</v>
      </c>
      <c r="L3095" s="139">
        <f t="shared" ref="L3095:L3158" si="355">+VLOOKUP(J3095,$J$8:$U$16,12,FALSE)</f>
        <v>0.41</v>
      </c>
    </row>
    <row r="3096" spans="1:12" x14ac:dyDescent="0.25">
      <c r="A3096" s="193">
        <f>+'Información ELECTRO PUNO'!A3076</f>
        <v>3075</v>
      </c>
      <c r="B3096" s="26" t="str">
        <f t="shared" si="353"/>
        <v>SICODI</v>
      </c>
      <c r="C3096" s="9" t="str">
        <f t="shared" si="349"/>
        <v>Puno</v>
      </c>
      <c r="D3096" s="9" t="str">
        <f t="shared" si="350"/>
        <v>No Reporta</v>
      </c>
      <c r="E3096" s="9" t="str">
        <f t="shared" si="351"/>
        <v>No Reporta</v>
      </c>
      <c r="F3096" s="194" t="str">
        <f>+'Información ELECTRO PUNO'!E3076</f>
        <v>MT</v>
      </c>
      <c r="G3096" s="194">
        <f>+'Información ELECTRO PUNO'!G3076</f>
        <v>12</v>
      </c>
      <c r="H3096" s="9" t="str">
        <f t="shared" si="352"/>
        <v>Poste</v>
      </c>
      <c r="I3096" s="194" t="str">
        <f>+'Información ELECTRO PUNO'!F3076</f>
        <v>Madera Tratada</v>
      </c>
      <c r="J3096" s="194" t="str">
        <f>+'Información ELECTRO PUNO'!B3076</f>
        <v>PPM20</v>
      </c>
      <c r="K3096" s="9" t="str">
        <f t="shared" si="354"/>
        <v>POSTE DE MADERA TRATADA DE 12 mts. CL.5</v>
      </c>
      <c r="L3096" s="139">
        <f t="shared" si="355"/>
        <v>0.41</v>
      </c>
    </row>
    <row r="3097" spans="1:12" x14ac:dyDescent="0.25">
      <c r="A3097" s="193">
        <f>+'Información ELECTRO PUNO'!A3077</f>
        <v>3076</v>
      </c>
      <c r="B3097" s="26" t="str">
        <f t="shared" si="353"/>
        <v>SICODI</v>
      </c>
      <c r="C3097" s="9" t="str">
        <f t="shared" si="349"/>
        <v>Puno</v>
      </c>
      <c r="D3097" s="9" t="str">
        <f t="shared" si="350"/>
        <v>No Reporta</v>
      </c>
      <c r="E3097" s="9" t="str">
        <f t="shared" si="351"/>
        <v>No Reporta</v>
      </c>
      <c r="F3097" s="194" t="str">
        <f>+'Información ELECTRO PUNO'!E3077</f>
        <v>MT</v>
      </c>
      <c r="G3097" s="194">
        <f>+'Información ELECTRO PUNO'!G3077</f>
        <v>12</v>
      </c>
      <c r="H3097" s="9" t="str">
        <f t="shared" si="352"/>
        <v>Poste</v>
      </c>
      <c r="I3097" s="194" t="str">
        <f>+'Información ELECTRO PUNO'!F3077</f>
        <v>Madera Tratada</v>
      </c>
      <c r="J3097" s="194" t="str">
        <f>+'Información ELECTRO PUNO'!B3077</f>
        <v>PPM20</v>
      </c>
      <c r="K3097" s="9" t="str">
        <f t="shared" si="354"/>
        <v>POSTE DE MADERA TRATADA DE 12 mts. CL.5</v>
      </c>
      <c r="L3097" s="139">
        <f t="shared" si="355"/>
        <v>0.41</v>
      </c>
    </row>
    <row r="3098" spans="1:12" x14ac:dyDescent="0.25">
      <c r="A3098" s="193">
        <f>+'Información ELECTRO PUNO'!A3078</f>
        <v>3077</v>
      </c>
      <c r="B3098" s="26" t="str">
        <f t="shared" si="353"/>
        <v>SICODI</v>
      </c>
      <c r="C3098" s="9" t="str">
        <f t="shared" si="349"/>
        <v>Puno</v>
      </c>
      <c r="D3098" s="9" t="str">
        <f t="shared" si="350"/>
        <v>No Reporta</v>
      </c>
      <c r="E3098" s="9" t="str">
        <f t="shared" si="351"/>
        <v>No Reporta</v>
      </c>
      <c r="F3098" s="194" t="str">
        <f>+'Información ELECTRO PUNO'!E3078</f>
        <v>MT</v>
      </c>
      <c r="G3098" s="194">
        <f>+'Información ELECTRO PUNO'!G3078</f>
        <v>12</v>
      </c>
      <c r="H3098" s="9" t="str">
        <f t="shared" si="352"/>
        <v>Poste</v>
      </c>
      <c r="I3098" s="194" t="str">
        <f>+'Información ELECTRO PUNO'!F3078</f>
        <v>Madera Tratada</v>
      </c>
      <c r="J3098" s="194" t="str">
        <f>+'Información ELECTRO PUNO'!B3078</f>
        <v>PPM20</v>
      </c>
      <c r="K3098" s="9" t="str">
        <f t="shared" si="354"/>
        <v>POSTE DE MADERA TRATADA DE 12 mts. CL.5</v>
      </c>
      <c r="L3098" s="139">
        <f t="shared" si="355"/>
        <v>0.41</v>
      </c>
    </row>
    <row r="3099" spans="1:12" x14ac:dyDescent="0.25">
      <c r="A3099" s="193">
        <f>+'Información ELECTRO PUNO'!A3079</f>
        <v>3078</v>
      </c>
      <c r="B3099" s="26" t="str">
        <f t="shared" si="353"/>
        <v>SICODI</v>
      </c>
      <c r="C3099" s="9" t="str">
        <f t="shared" si="349"/>
        <v>Puno</v>
      </c>
      <c r="D3099" s="9" t="str">
        <f t="shared" si="350"/>
        <v>No Reporta</v>
      </c>
      <c r="E3099" s="9" t="str">
        <f t="shared" si="351"/>
        <v>No Reporta</v>
      </c>
      <c r="F3099" s="194" t="str">
        <f>+'Información ELECTRO PUNO'!E3079</f>
        <v>MT</v>
      </c>
      <c r="G3099" s="194">
        <f>+'Información ELECTRO PUNO'!G3079</f>
        <v>12</v>
      </c>
      <c r="H3099" s="9" t="str">
        <f t="shared" si="352"/>
        <v>Poste</v>
      </c>
      <c r="I3099" s="194" t="str">
        <f>+'Información ELECTRO PUNO'!F3079</f>
        <v>Madera Tratada</v>
      </c>
      <c r="J3099" s="194" t="str">
        <f>+'Información ELECTRO PUNO'!B3079</f>
        <v>PPM20</v>
      </c>
      <c r="K3099" s="9" t="str">
        <f t="shared" si="354"/>
        <v>POSTE DE MADERA TRATADA DE 12 mts. CL.5</v>
      </c>
      <c r="L3099" s="139">
        <f t="shared" si="355"/>
        <v>0.41</v>
      </c>
    </row>
    <row r="3100" spans="1:12" x14ac:dyDescent="0.25">
      <c r="A3100" s="193">
        <f>+'Información ELECTRO PUNO'!A3080</f>
        <v>3079</v>
      </c>
      <c r="B3100" s="26" t="str">
        <f t="shared" si="353"/>
        <v>SICODI</v>
      </c>
      <c r="C3100" s="9" t="str">
        <f t="shared" si="349"/>
        <v>Puno</v>
      </c>
      <c r="D3100" s="9" t="str">
        <f t="shared" si="350"/>
        <v>No Reporta</v>
      </c>
      <c r="E3100" s="9" t="str">
        <f t="shared" si="351"/>
        <v>No Reporta</v>
      </c>
      <c r="F3100" s="194" t="str">
        <f>+'Información ELECTRO PUNO'!E3080</f>
        <v>MT</v>
      </c>
      <c r="G3100" s="194">
        <f>+'Información ELECTRO PUNO'!G3080</f>
        <v>12</v>
      </c>
      <c r="H3100" s="9" t="str">
        <f t="shared" si="352"/>
        <v>Poste</v>
      </c>
      <c r="I3100" s="194" t="str">
        <f>+'Información ELECTRO PUNO'!F3080</f>
        <v>Madera Tratada</v>
      </c>
      <c r="J3100" s="194" t="str">
        <f>+'Información ELECTRO PUNO'!B3080</f>
        <v>PPM20</v>
      </c>
      <c r="K3100" s="9" t="str">
        <f t="shared" si="354"/>
        <v>POSTE DE MADERA TRATADA DE 12 mts. CL.5</v>
      </c>
      <c r="L3100" s="139">
        <f t="shared" si="355"/>
        <v>0.41</v>
      </c>
    </row>
    <row r="3101" spans="1:12" x14ac:dyDescent="0.25">
      <c r="A3101" s="193">
        <f>+'Información ELECTRO PUNO'!A3081</f>
        <v>3080</v>
      </c>
      <c r="B3101" s="26" t="str">
        <f t="shared" si="353"/>
        <v>SICODI</v>
      </c>
      <c r="C3101" s="9" t="str">
        <f t="shared" si="349"/>
        <v>Puno</v>
      </c>
      <c r="D3101" s="9" t="str">
        <f t="shared" si="350"/>
        <v>No Reporta</v>
      </c>
      <c r="E3101" s="9" t="str">
        <f t="shared" si="351"/>
        <v>No Reporta</v>
      </c>
      <c r="F3101" s="194" t="str">
        <f>+'Información ELECTRO PUNO'!E3081</f>
        <v>MT</v>
      </c>
      <c r="G3101" s="194">
        <f>+'Información ELECTRO PUNO'!G3081</f>
        <v>12</v>
      </c>
      <c r="H3101" s="9" t="str">
        <f t="shared" si="352"/>
        <v>Poste</v>
      </c>
      <c r="I3101" s="194" t="str">
        <f>+'Información ELECTRO PUNO'!F3081</f>
        <v>Madera Tratada</v>
      </c>
      <c r="J3101" s="194" t="str">
        <f>+'Información ELECTRO PUNO'!B3081</f>
        <v>PPM20</v>
      </c>
      <c r="K3101" s="9" t="str">
        <f t="shared" si="354"/>
        <v>POSTE DE MADERA TRATADA DE 12 mts. CL.5</v>
      </c>
      <c r="L3101" s="139">
        <f t="shared" si="355"/>
        <v>0.41</v>
      </c>
    </row>
    <row r="3102" spans="1:12" x14ac:dyDescent="0.25">
      <c r="A3102" s="193">
        <f>+'Información ELECTRO PUNO'!A3082</f>
        <v>3081</v>
      </c>
      <c r="B3102" s="26" t="str">
        <f t="shared" si="353"/>
        <v>SICODI</v>
      </c>
      <c r="C3102" s="9" t="str">
        <f t="shared" si="349"/>
        <v>Puno</v>
      </c>
      <c r="D3102" s="9" t="str">
        <f t="shared" si="350"/>
        <v>No Reporta</v>
      </c>
      <c r="E3102" s="9" t="str">
        <f t="shared" si="351"/>
        <v>No Reporta</v>
      </c>
      <c r="F3102" s="194" t="str">
        <f>+'Información ELECTRO PUNO'!E3082</f>
        <v>MT</v>
      </c>
      <c r="G3102" s="194">
        <f>+'Información ELECTRO PUNO'!G3082</f>
        <v>12</v>
      </c>
      <c r="H3102" s="9" t="str">
        <f t="shared" si="352"/>
        <v>Poste</v>
      </c>
      <c r="I3102" s="194" t="str">
        <f>+'Información ELECTRO PUNO'!F3082</f>
        <v>Madera Tratada</v>
      </c>
      <c r="J3102" s="194" t="str">
        <f>+'Información ELECTRO PUNO'!B3082</f>
        <v>PPM20</v>
      </c>
      <c r="K3102" s="9" t="str">
        <f t="shared" si="354"/>
        <v>POSTE DE MADERA TRATADA DE 12 mts. CL.5</v>
      </c>
      <c r="L3102" s="139">
        <f t="shared" si="355"/>
        <v>0.41</v>
      </c>
    </row>
    <row r="3103" spans="1:12" x14ac:dyDescent="0.25">
      <c r="A3103" s="193">
        <f>+'Información ELECTRO PUNO'!A3083</f>
        <v>3082</v>
      </c>
      <c r="B3103" s="26" t="str">
        <f t="shared" si="353"/>
        <v>SICODI</v>
      </c>
      <c r="C3103" s="9" t="str">
        <f t="shared" si="349"/>
        <v>Puno</v>
      </c>
      <c r="D3103" s="9" t="str">
        <f t="shared" si="350"/>
        <v>No Reporta</v>
      </c>
      <c r="E3103" s="9" t="str">
        <f t="shared" si="351"/>
        <v>No Reporta</v>
      </c>
      <c r="F3103" s="194" t="str">
        <f>+'Información ELECTRO PUNO'!E3083</f>
        <v>MT</v>
      </c>
      <c r="G3103" s="194">
        <f>+'Información ELECTRO PUNO'!G3083</f>
        <v>12</v>
      </c>
      <c r="H3103" s="9" t="str">
        <f t="shared" si="352"/>
        <v>Poste</v>
      </c>
      <c r="I3103" s="194" t="str">
        <f>+'Información ELECTRO PUNO'!F3083</f>
        <v>Madera Tratada</v>
      </c>
      <c r="J3103" s="194" t="str">
        <f>+'Información ELECTRO PUNO'!B3083</f>
        <v>PPM20</v>
      </c>
      <c r="K3103" s="9" t="str">
        <f t="shared" si="354"/>
        <v>POSTE DE MADERA TRATADA DE 12 mts. CL.5</v>
      </c>
      <c r="L3103" s="139">
        <f t="shared" si="355"/>
        <v>0.41</v>
      </c>
    </row>
    <row r="3104" spans="1:12" x14ac:dyDescent="0.25">
      <c r="A3104" s="193">
        <f>+'Información ELECTRO PUNO'!A3084</f>
        <v>3083</v>
      </c>
      <c r="B3104" s="26" t="str">
        <f t="shared" si="353"/>
        <v>SICODI</v>
      </c>
      <c r="C3104" s="9" t="str">
        <f t="shared" si="349"/>
        <v>Puno</v>
      </c>
      <c r="D3104" s="9" t="str">
        <f t="shared" si="350"/>
        <v>No Reporta</v>
      </c>
      <c r="E3104" s="9" t="str">
        <f t="shared" si="351"/>
        <v>No Reporta</v>
      </c>
      <c r="F3104" s="194" t="str">
        <f>+'Información ELECTRO PUNO'!E3084</f>
        <v>MT</v>
      </c>
      <c r="G3104" s="194">
        <f>+'Información ELECTRO PUNO'!G3084</f>
        <v>12</v>
      </c>
      <c r="H3104" s="9" t="str">
        <f t="shared" si="352"/>
        <v>Poste</v>
      </c>
      <c r="I3104" s="194" t="str">
        <f>+'Información ELECTRO PUNO'!F3084</f>
        <v>Madera Tratada</v>
      </c>
      <c r="J3104" s="194" t="str">
        <f>+'Información ELECTRO PUNO'!B3084</f>
        <v>PPM20</v>
      </c>
      <c r="K3104" s="9" t="str">
        <f t="shared" si="354"/>
        <v>POSTE DE MADERA TRATADA DE 12 mts. CL.5</v>
      </c>
      <c r="L3104" s="139">
        <f t="shared" si="355"/>
        <v>0.41</v>
      </c>
    </row>
    <row r="3105" spans="1:12" x14ac:dyDescent="0.25">
      <c r="A3105" s="193">
        <f>+'Información ELECTRO PUNO'!A3085</f>
        <v>3084</v>
      </c>
      <c r="B3105" s="26" t="str">
        <f t="shared" si="353"/>
        <v>SICODI</v>
      </c>
      <c r="C3105" s="9" t="str">
        <f t="shared" si="349"/>
        <v>Puno</v>
      </c>
      <c r="D3105" s="9" t="str">
        <f t="shared" si="350"/>
        <v>No Reporta</v>
      </c>
      <c r="E3105" s="9" t="str">
        <f t="shared" si="351"/>
        <v>No Reporta</v>
      </c>
      <c r="F3105" s="194" t="str">
        <f>+'Información ELECTRO PUNO'!E3085</f>
        <v>MT</v>
      </c>
      <c r="G3105" s="194">
        <f>+'Información ELECTRO PUNO'!G3085</f>
        <v>12</v>
      </c>
      <c r="H3105" s="9" t="str">
        <f t="shared" si="352"/>
        <v>Poste</v>
      </c>
      <c r="I3105" s="194" t="str">
        <f>+'Información ELECTRO PUNO'!F3085</f>
        <v>Madera Tratada</v>
      </c>
      <c r="J3105" s="194" t="str">
        <f>+'Información ELECTRO PUNO'!B3085</f>
        <v>PPM20</v>
      </c>
      <c r="K3105" s="9" t="str">
        <f t="shared" si="354"/>
        <v>POSTE DE MADERA TRATADA DE 12 mts. CL.5</v>
      </c>
      <c r="L3105" s="139">
        <f t="shared" si="355"/>
        <v>0.41</v>
      </c>
    </row>
    <row r="3106" spans="1:12" x14ac:dyDescent="0.25">
      <c r="A3106" s="193">
        <f>+'Información ELECTRO PUNO'!A3086</f>
        <v>3085</v>
      </c>
      <c r="B3106" s="26" t="str">
        <f t="shared" si="353"/>
        <v>SICODI</v>
      </c>
      <c r="C3106" s="9" t="str">
        <f t="shared" si="349"/>
        <v>Puno</v>
      </c>
      <c r="D3106" s="9" t="str">
        <f t="shared" si="350"/>
        <v>No Reporta</v>
      </c>
      <c r="E3106" s="9" t="str">
        <f t="shared" si="351"/>
        <v>No Reporta</v>
      </c>
      <c r="F3106" s="194" t="str">
        <f>+'Información ELECTRO PUNO'!E3086</f>
        <v>MT</v>
      </c>
      <c r="G3106" s="194">
        <f>+'Información ELECTRO PUNO'!G3086</f>
        <v>12</v>
      </c>
      <c r="H3106" s="9" t="str">
        <f t="shared" si="352"/>
        <v>Poste</v>
      </c>
      <c r="I3106" s="194" t="str">
        <f>+'Información ELECTRO PUNO'!F3086</f>
        <v>Madera Tratada</v>
      </c>
      <c r="J3106" s="194" t="str">
        <f>+'Información ELECTRO PUNO'!B3086</f>
        <v>PPM20</v>
      </c>
      <c r="K3106" s="9" t="str">
        <f t="shared" si="354"/>
        <v>POSTE DE MADERA TRATADA DE 12 mts. CL.5</v>
      </c>
      <c r="L3106" s="139">
        <f t="shared" si="355"/>
        <v>0.41</v>
      </c>
    </row>
    <row r="3107" spans="1:12" x14ac:dyDescent="0.25">
      <c r="A3107" s="193">
        <f>+'Información ELECTRO PUNO'!A3087</f>
        <v>3086</v>
      </c>
      <c r="B3107" s="26" t="str">
        <f t="shared" si="353"/>
        <v>SICODI</v>
      </c>
      <c r="C3107" s="9" t="str">
        <f t="shared" si="349"/>
        <v>Puno</v>
      </c>
      <c r="D3107" s="9" t="str">
        <f t="shared" si="350"/>
        <v>No Reporta</v>
      </c>
      <c r="E3107" s="9" t="str">
        <f t="shared" si="351"/>
        <v>No Reporta</v>
      </c>
      <c r="F3107" s="194" t="str">
        <f>+'Información ELECTRO PUNO'!E3087</f>
        <v>MT</v>
      </c>
      <c r="G3107" s="194">
        <f>+'Información ELECTRO PUNO'!G3087</f>
        <v>12</v>
      </c>
      <c r="H3107" s="9" t="str">
        <f t="shared" si="352"/>
        <v>Poste</v>
      </c>
      <c r="I3107" s="194" t="str">
        <f>+'Información ELECTRO PUNO'!F3087</f>
        <v>Madera Tratada</v>
      </c>
      <c r="J3107" s="194" t="str">
        <f>+'Información ELECTRO PUNO'!B3087</f>
        <v>PPM20</v>
      </c>
      <c r="K3107" s="9" t="str">
        <f t="shared" si="354"/>
        <v>POSTE DE MADERA TRATADA DE 12 mts. CL.5</v>
      </c>
      <c r="L3107" s="139">
        <f t="shared" si="355"/>
        <v>0.41</v>
      </c>
    </row>
    <row r="3108" spans="1:12" x14ac:dyDescent="0.25">
      <c r="A3108" s="193">
        <f>+'Información ELECTRO PUNO'!A3088</f>
        <v>3087</v>
      </c>
      <c r="B3108" s="26" t="str">
        <f t="shared" si="353"/>
        <v>SICODI</v>
      </c>
      <c r="C3108" s="9" t="str">
        <f t="shared" si="349"/>
        <v>Puno</v>
      </c>
      <c r="D3108" s="9" t="str">
        <f t="shared" si="350"/>
        <v>No Reporta</v>
      </c>
      <c r="E3108" s="9" t="str">
        <f t="shared" si="351"/>
        <v>No Reporta</v>
      </c>
      <c r="F3108" s="194" t="str">
        <f>+'Información ELECTRO PUNO'!E3088</f>
        <v>MT</v>
      </c>
      <c r="G3108" s="194">
        <f>+'Información ELECTRO PUNO'!G3088</f>
        <v>12</v>
      </c>
      <c r="H3108" s="9" t="str">
        <f t="shared" si="352"/>
        <v>Poste</v>
      </c>
      <c r="I3108" s="194" t="str">
        <f>+'Información ELECTRO PUNO'!F3088</f>
        <v>Madera Tratada</v>
      </c>
      <c r="J3108" s="194" t="str">
        <f>+'Información ELECTRO PUNO'!B3088</f>
        <v>PPM20</v>
      </c>
      <c r="K3108" s="9" t="str">
        <f t="shared" si="354"/>
        <v>POSTE DE MADERA TRATADA DE 12 mts. CL.5</v>
      </c>
      <c r="L3108" s="139">
        <f t="shared" si="355"/>
        <v>0.41</v>
      </c>
    </row>
    <row r="3109" spans="1:12" x14ac:dyDescent="0.25">
      <c r="A3109" s="193">
        <f>+'Información ELECTRO PUNO'!A3089</f>
        <v>3088</v>
      </c>
      <c r="B3109" s="26" t="str">
        <f t="shared" si="353"/>
        <v>SICODI</v>
      </c>
      <c r="C3109" s="9" t="str">
        <f t="shared" si="349"/>
        <v>Puno</v>
      </c>
      <c r="D3109" s="9" t="str">
        <f t="shared" si="350"/>
        <v>No Reporta</v>
      </c>
      <c r="E3109" s="9" t="str">
        <f t="shared" si="351"/>
        <v>No Reporta</v>
      </c>
      <c r="F3109" s="194" t="str">
        <f>+'Información ELECTRO PUNO'!E3089</f>
        <v>MT</v>
      </c>
      <c r="G3109" s="194">
        <f>+'Información ELECTRO PUNO'!G3089</f>
        <v>12</v>
      </c>
      <c r="H3109" s="9" t="str">
        <f t="shared" si="352"/>
        <v>Poste</v>
      </c>
      <c r="I3109" s="194" t="str">
        <f>+'Información ELECTRO PUNO'!F3089</f>
        <v>Madera Tratada</v>
      </c>
      <c r="J3109" s="194" t="str">
        <f>+'Información ELECTRO PUNO'!B3089</f>
        <v>PPM20</v>
      </c>
      <c r="K3109" s="9" t="str">
        <f t="shared" si="354"/>
        <v>POSTE DE MADERA TRATADA DE 12 mts. CL.5</v>
      </c>
      <c r="L3109" s="139">
        <f t="shared" si="355"/>
        <v>0.41</v>
      </c>
    </row>
    <row r="3110" spans="1:12" x14ac:dyDescent="0.25">
      <c r="A3110" s="193">
        <f>+'Información ELECTRO PUNO'!A3090</f>
        <v>3089</v>
      </c>
      <c r="B3110" s="26" t="str">
        <f t="shared" si="353"/>
        <v>SICODI</v>
      </c>
      <c r="C3110" s="9" t="str">
        <f t="shared" si="349"/>
        <v>Puno</v>
      </c>
      <c r="D3110" s="9" t="str">
        <f t="shared" si="350"/>
        <v>No Reporta</v>
      </c>
      <c r="E3110" s="9" t="str">
        <f t="shared" si="351"/>
        <v>No Reporta</v>
      </c>
      <c r="F3110" s="194" t="str">
        <f>+'Información ELECTRO PUNO'!E3090</f>
        <v>MT</v>
      </c>
      <c r="G3110" s="194">
        <f>+'Información ELECTRO PUNO'!G3090</f>
        <v>12</v>
      </c>
      <c r="H3110" s="9" t="str">
        <f t="shared" si="352"/>
        <v>Poste</v>
      </c>
      <c r="I3110" s="194" t="str">
        <f>+'Información ELECTRO PUNO'!F3090</f>
        <v>Madera Tratada</v>
      </c>
      <c r="J3110" s="194" t="str">
        <f>+'Información ELECTRO PUNO'!B3090</f>
        <v>PPM20</v>
      </c>
      <c r="K3110" s="9" t="str">
        <f t="shared" si="354"/>
        <v>POSTE DE MADERA TRATADA DE 12 mts. CL.5</v>
      </c>
      <c r="L3110" s="139">
        <f t="shared" si="355"/>
        <v>0.41</v>
      </c>
    </row>
    <row r="3111" spans="1:12" x14ac:dyDescent="0.25">
      <c r="A3111" s="193">
        <f>+'Información ELECTRO PUNO'!A3091</f>
        <v>3090</v>
      </c>
      <c r="B3111" s="26" t="str">
        <f t="shared" si="353"/>
        <v>SICODI</v>
      </c>
      <c r="C3111" s="9" t="str">
        <f t="shared" si="349"/>
        <v>Puno</v>
      </c>
      <c r="D3111" s="9" t="str">
        <f t="shared" si="350"/>
        <v>No Reporta</v>
      </c>
      <c r="E3111" s="9" t="str">
        <f t="shared" si="351"/>
        <v>No Reporta</v>
      </c>
      <c r="F3111" s="194" t="str">
        <f>+'Información ELECTRO PUNO'!E3091</f>
        <v>MT</v>
      </c>
      <c r="G3111" s="194">
        <f>+'Información ELECTRO PUNO'!G3091</f>
        <v>12</v>
      </c>
      <c r="H3111" s="9" t="str">
        <f t="shared" si="352"/>
        <v>Poste</v>
      </c>
      <c r="I3111" s="194" t="str">
        <f>+'Información ELECTRO PUNO'!F3091</f>
        <v>Madera Tratada</v>
      </c>
      <c r="J3111" s="194" t="str">
        <f>+'Información ELECTRO PUNO'!B3091</f>
        <v>PPM20</v>
      </c>
      <c r="K3111" s="9" t="str">
        <f t="shared" si="354"/>
        <v>POSTE DE MADERA TRATADA DE 12 mts. CL.5</v>
      </c>
      <c r="L3111" s="139">
        <f t="shared" si="355"/>
        <v>0.41</v>
      </c>
    </row>
    <row r="3112" spans="1:12" x14ac:dyDescent="0.25">
      <c r="A3112" s="193">
        <f>+'Información ELECTRO PUNO'!A3092</f>
        <v>3091</v>
      </c>
      <c r="B3112" s="26" t="str">
        <f t="shared" si="353"/>
        <v>SICODI</v>
      </c>
      <c r="C3112" s="9" t="str">
        <f t="shared" si="349"/>
        <v>Puno</v>
      </c>
      <c r="D3112" s="9" t="str">
        <f t="shared" si="350"/>
        <v>No Reporta</v>
      </c>
      <c r="E3112" s="9" t="str">
        <f t="shared" si="351"/>
        <v>No Reporta</v>
      </c>
      <c r="F3112" s="194" t="str">
        <f>+'Información ELECTRO PUNO'!E3092</f>
        <v>MT</v>
      </c>
      <c r="G3112" s="194">
        <f>+'Información ELECTRO PUNO'!G3092</f>
        <v>12</v>
      </c>
      <c r="H3112" s="9" t="str">
        <f t="shared" si="352"/>
        <v>Poste</v>
      </c>
      <c r="I3112" s="194" t="str">
        <f>+'Información ELECTRO PUNO'!F3092</f>
        <v>Madera Tratada</v>
      </c>
      <c r="J3112" s="194" t="str">
        <f>+'Información ELECTRO PUNO'!B3092</f>
        <v>PPM20</v>
      </c>
      <c r="K3112" s="9" t="str">
        <f t="shared" si="354"/>
        <v>POSTE DE MADERA TRATADA DE 12 mts. CL.5</v>
      </c>
      <c r="L3112" s="139">
        <f t="shared" si="355"/>
        <v>0.41</v>
      </c>
    </row>
    <row r="3113" spans="1:12" x14ac:dyDescent="0.25">
      <c r="A3113" s="193">
        <f>+'Información ELECTRO PUNO'!A3093</f>
        <v>3092</v>
      </c>
      <c r="B3113" s="26" t="str">
        <f t="shared" si="353"/>
        <v>SICODI</v>
      </c>
      <c r="C3113" s="9" t="str">
        <f t="shared" si="349"/>
        <v>Puno</v>
      </c>
      <c r="D3113" s="9" t="str">
        <f t="shared" si="350"/>
        <v>No Reporta</v>
      </c>
      <c r="E3113" s="9" t="str">
        <f t="shared" si="351"/>
        <v>No Reporta</v>
      </c>
      <c r="F3113" s="194" t="str">
        <f>+'Información ELECTRO PUNO'!E3093</f>
        <v>MT</v>
      </c>
      <c r="G3113" s="194">
        <f>+'Información ELECTRO PUNO'!G3093</f>
        <v>12</v>
      </c>
      <c r="H3113" s="9" t="str">
        <f t="shared" si="352"/>
        <v>Poste</v>
      </c>
      <c r="I3113" s="194" t="str">
        <f>+'Información ELECTRO PUNO'!F3093</f>
        <v>Madera Tratada</v>
      </c>
      <c r="J3113" s="194" t="str">
        <f>+'Información ELECTRO PUNO'!B3093</f>
        <v>PPM20</v>
      </c>
      <c r="K3113" s="9" t="str">
        <f t="shared" si="354"/>
        <v>POSTE DE MADERA TRATADA DE 12 mts. CL.5</v>
      </c>
      <c r="L3113" s="139">
        <f t="shared" si="355"/>
        <v>0.41</v>
      </c>
    </row>
    <row r="3114" spans="1:12" x14ac:dyDescent="0.25">
      <c r="A3114" s="193">
        <f>+'Información ELECTRO PUNO'!A3094</f>
        <v>3093</v>
      </c>
      <c r="B3114" s="26" t="str">
        <f t="shared" si="353"/>
        <v>SICODI</v>
      </c>
      <c r="C3114" s="9" t="str">
        <f t="shared" si="349"/>
        <v>Puno</v>
      </c>
      <c r="D3114" s="9" t="str">
        <f t="shared" si="350"/>
        <v>No Reporta</v>
      </c>
      <c r="E3114" s="9" t="str">
        <f t="shared" si="351"/>
        <v>No Reporta</v>
      </c>
      <c r="F3114" s="194" t="str">
        <f>+'Información ELECTRO PUNO'!E3094</f>
        <v>MT</v>
      </c>
      <c r="G3114" s="194">
        <f>+'Información ELECTRO PUNO'!G3094</f>
        <v>12</v>
      </c>
      <c r="H3114" s="9" t="str">
        <f t="shared" si="352"/>
        <v>Poste</v>
      </c>
      <c r="I3114" s="194" t="str">
        <f>+'Información ELECTRO PUNO'!F3094</f>
        <v>Madera Tratada</v>
      </c>
      <c r="J3114" s="194" t="str">
        <f>+'Información ELECTRO PUNO'!B3094</f>
        <v>PPM20</v>
      </c>
      <c r="K3114" s="9" t="str">
        <f t="shared" si="354"/>
        <v>POSTE DE MADERA TRATADA DE 12 mts. CL.5</v>
      </c>
      <c r="L3114" s="139">
        <f t="shared" si="355"/>
        <v>0.41</v>
      </c>
    </row>
    <row r="3115" spans="1:12" x14ac:dyDescent="0.25">
      <c r="A3115" s="193">
        <f>+'Información ELECTRO PUNO'!A3095</f>
        <v>3094</v>
      </c>
      <c r="B3115" s="26" t="str">
        <f t="shared" si="353"/>
        <v>SICODI</v>
      </c>
      <c r="C3115" s="9" t="str">
        <f t="shared" si="349"/>
        <v>Puno</v>
      </c>
      <c r="D3115" s="9" t="str">
        <f t="shared" si="350"/>
        <v>No Reporta</v>
      </c>
      <c r="E3115" s="9" t="str">
        <f t="shared" si="351"/>
        <v>No Reporta</v>
      </c>
      <c r="F3115" s="194" t="str">
        <f>+'Información ELECTRO PUNO'!E3095</f>
        <v>MT</v>
      </c>
      <c r="G3115" s="194">
        <f>+'Información ELECTRO PUNO'!G3095</f>
        <v>12</v>
      </c>
      <c r="H3115" s="9" t="str">
        <f t="shared" si="352"/>
        <v>Poste</v>
      </c>
      <c r="I3115" s="194" t="str">
        <f>+'Información ELECTRO PUNO'!F3095</f>
        <v>Madera Tratada</v>
      </c>
      <c r="J3115" s="194" t="str">
        <f>+'Información ELECTRO PUNO'!B3095</f>
        <v>PPM20</v>
      </c>
      <c r="K3115" s="9" t="str">
        <f t="shared" si="354"/>
        <v>POSTE DE MADERA TRATADA DE 12 mts. CL.5</v>
      </c>
      <c r="L3115" s="139">
        <f t="shared" si="355"/>
        <v>0.41</v>
      </c>
    </row>
    <row r="3116" spans="1:12" x14ac:dyDescent="0.25">
      <c r="A3116" s="193">
        <f>+'Información ELECTRO PUNO'!A3096</f>
        <v>3095</v>
      </c>
      <c r="B3116" s="26" t="str">
        <f t="shared" si="353"/>
        <v>SICODI</v>
      </c>
      <c r="C3116" s="9" t="str">
        <f t="shared" si="349"/>
        <v>Puno</v>
      </c>
      <c r="D3116" s="9" t="str">
        <f t="shared" si="350"/>
        <v>No Reporta</v>
      </c>
      <c r="E3116" s="9" t="str">
        <f t="shared" si="351"/>
        <v>No Reporta</v>
      </c>
      <c r="F3116" s="194" t="str">
        <f>+'Información ELECTRO PUNO'!E3096</f>
        <v>MT</v>
      </c>
      <c r="G3116" s="194">
        <f>+'Información ELECTRO PUNO'!G3096</f>
        <v>12</v>
      </c>
      <c r="H3116" s="9" t="str">
        <f t="shared" si="352"/>
        <v>Poste</v>
      </c>
      <c r="I3116" s="194" t="str">
        <f>+'Información ELECTRO PUNO'!F3096</f>
        <v>Madera Tratada</v>
      </c>
      <c r="J3116" s="194" t="str">
        <f>+'Información ELECTRO PUNO'!B3096</f>
        <v>PPM20</v>
      </c>
      <c r="K3116" s="9" t="str">
        <f t="shared" si="354"/>
        <v>POSTE DE MADERA TRATADA DE 12 mts. CL.5</v>
      </c>
      <c r="L3116" s="139">
        <f t="shared" si="355"/>
        <v>0.41</v>
      </c>
    </row>
    <row r="3117" spans="1:12" x14ac:dyDescent="0.25">
      <c r="A3117" s="193">
        <f>+'Información ELECTRO PUNO'!A3097</f>
        <v>3096</v>
      </c>
      <c r="B3117" s="26" t="str">
        <f t="shared" si="353"/>
        <v>SICODI</v>
      </c>
      <c r="C3117" s="9" t="str">
        <f t="shared" si="349"/>
        <v>Puno</v>
      </c>
      <c r="D3117" s="9" t="str">
        <f t="shared" si="350"/>
        <v>No Reporta</v>
      </c>
      <c r="E3117" s="9" t="str">
        <f t="shared" si="351"/>
        <v>No Reporta</v>
      </c>
      <c r="F3117" s="194" t="str">
        <f>+'Información ELECTRO PUNO'!E3097</f>
        <v>MT</v>
      </c>
      <c r="G3117" s="194">
        <f>+'Información ELECTRO PUNO'!G3097</f>
        <v>12</v>
      </c>
      <c r="H3117" s="9" t="str">
        <f t="shared" si="352"/>
        <v>Poste</v>
      </c>
      <c r="I3117" s="194" t="str">
        <f>+'Información ELECTRO PUNO'!F3097</f>
        <v>Madera Tratada</v>
      </c>
      <c r="J3117" s="194" t="str">
        <f>+'Información ELECTRO PUNO'!B3097</f>
        <v>PPM20</v>
      </c>
      <c r="K3117" s="9" t="str">
        <f t="shared" si="354"/>
        <v>POSTE DE MADERA TRATADA DE 12 mts. CL.5</v>
      </c>
      <c r="L3117" s="139">
        <f t="shared" si="355"/>
        <v>0.41</v>
      </c>
    </row>
    <row r="3118" spans="1:12" x14ac:dyDescent="0.25">
      <c r="A3118" s="193">
        <f>+'Información ELECTRO PUNO'!A3098</f>
        <v>3097</v>
      </c>
      <c r="B3118" s="26" t="str">
        <f t="shared" si="353"/>
        <v>SICODI</v>
      </c>
      <c r="C3118" s="9" t="str">
        <f t="shared" si="349"/>
        <v>Puno</v>
      </c>
      <c r="D3118" s="9" t="str">
        <f t="shared" si="350"/>
        <v>No Reporta</v>
      </c>
      <c r="E3118" s="9" t="str">
        <f t="shared" si="351"/>
        <v>No Reporta</v>
      </c>
      <c r="F3118" s="194" t="str">
        <f>+'Información ELECTRO PUNO'!E3098</f>
        <v>MT</v>
      </c>
      <c r="G3118" s="194">
        <f>+'Información ELECTRO PUNO'!G3098</f>
        <v>12</v>
      </c>
      <c r="H3118" s="9" t="str">
        <f t="shared" si="352"/>
        <v>Poste</v>
      </c>
      <c r="I3118" s="194" t="str">
        <f>+'Información ELECTRO PUNO'!F3098</f>
        <v>Madera Tratada</v>
      </c>
      <c r="J3118" s="194" t="str">
        <f>+'Información ELECTRO PUNO'!B3098</f>
        <v>PPM20</v>
      </c>
      <c r="K3118" s="9" t="str">
        <f t="shared" si="354"/>
        <v>POSTE DE MADERA TRATADA DE 12 mts. CL.5</v>
      </c>
      <c r="L3118" s="139">
        <f t="shared" si="355"/>
        <v>0.41</v>
      </c>
    </row>
    <row r="3119" spans="1:12" x14ac:dyDescent="0.25">
      <c r="A3119" s="193">
        <f>+'Información ELECTRO PUNO'!A3099</f>
        <v>3098</v>
      </c>
      <c r="B3119" s="26" t="str">
        <f t="shared" si="353"/>
        <v>SICODI</v>
      </c>
      <c r="C3119" s="9" t="str">
        <f t="shared" si="349"/>
        <v>Puno</v>
      </c>
      <c r="D3119" s="9" t="str">
        <f t="shared" si="350"/>
        <v>No Reporta</v>
      </c>
      <c r="E3119" s="9" t="str">
        <f t="shared" si="351"/>
        <v>No Reporta</v>
      </c>
      <c r="F3119" s="194" t="str">
        <f>+'Información ELECTRO PUNO'!E3099</f>
        <v>MT</v>
      </c>
      <c r="G3119" s="194">
        <f>+'Información ELECTRO PUNO'!G3099</f>
        <v>12</v>
      </c>
      <c r="H3119" s="9" t="str">
        <f t="shared" si="352"/>
        <v>Poste</v>
      </c>
      <c r="I3119" s="194" t="str">
        <f>+'Información ELECTRO PUNO'!F3099</f>
        <v>Madera Tratada</v>
      </c>
      <c r="J3119" s="194" t="str">
        <f>+'Información ELECTRO PUNO'!B3099</f>
        <v>PPM20</v>
      </c>
      <c r="K3119" s="9" t="str">
        <f t="shared" si="354"/>
        <v>POSTE DE MADERA TRATADA DE 12 mts. CL.5</v>
      </c>
      <c r="L3119" s="139">
        <f t="shared" si="355"/>
        <v>0.41</v>
      </c>
    </row>
    <row r="3120" spans="1:12" x14ac:dyDescent="0.25">
      <c r="A3120" s="193">
        <f>+'Información ELECTRO PUNO'!A3100</f>
        <v>3099</v>
      </c>
      <c r="B3120" s="26" t="str">
        <f t="shared" si="353"/>
        <v>SICODI</v>
      </c>
      <c r="C3120" s="9" t="str">
        <f t="shared" si="349"/>
        <v>Puno</v>
      </c>
      <c r="D3120" s="9" t="str">
        <f t="shared" si="350"/>
        <v>No Reporta</v>
      </c>
      <c r="E3120" s="9" t="str">
        <f t="shared" si="351"/>
        <v>No Reporta</v>
      </c>
      <c r="F3120" s="194" t="str">
        <f>+'Información ELECTRO PUNO'!E3100</f>
        <v>MT</v>
      </c>
      <c r="G3120" s="194">
        <f>+'Información ELECTRO PUNO'!G3100</f>
        <v>12</v>
      </c>
      <c r="H3120" s="9" t="str">
        <f t="shared" si="352"/>
        <v>Poste</v>
      </c>
      <c r="I3120" s="194" t="str">
        <f>+'Información ELECTRO PUNO'!F3100</f>
        <v>Madera Tratada</v>
      </c>
      <c r="J3120" s="194" t="str">
        <f>+'Información ELECTRO PUNO'!B3100</f>
        <v>PPM20</v>
      </c>
      <c r="K3120" s="9" t="str">
        <f t="shared" si="354"/>
        <v>POSTE DE MADERA TRATADA DE 12 mts. CL.5</v>
      </c>
      <c r="L3120" s="139">
        <f t="shared" si="355"/>
        <v>0.41</v>
      </c>
    </row>
    <row r="3121" spans="1:12" x14ac:dyDescent="0.25">
      <c r="A3121" s="193">
        <f>+'Información ELECTRO PUNO'!A3101</f>
        <v>3100</v>
      </c>
      <c r="B3121" s="26" t="str">
        <f t="shared" si="353"/>
        <v>SICODI</v>
      </c>
      <c r="C3121" s="9" t="str">
        <f t="shared" si="349"/>
        <v>Puno</v>
      </c>
      <c r="D3121" s="9" t="str">
        <f t="shared" si="350"/>
        <v>No Reporta</v>
      </c>
      <c r="E3121" s="9" t="str">
        <f t="shared" si="351"/>
        <v>No Reporta</v>
      </c>
      <c r="F3121" s="194" t="str">
        <f>+'Información ELECTRO PUNO'!E3101</f>
        <v>MT</v>
      </c>
      <c r="G3121" s="194">
        <f>+'Información ELECTRO PUNO'!G3101</f>
        <v>12</v>
      </c>
      <c r="H3121" s="9" t="str">
        <f t="shared" si="352"/>
        <v>Poste</v>
      </c>
      <c r="I3121" s="194" t="str">
        <f>+'Información ELECTRO PUNO'!F3101</f>
        <v>Madera Tratada</v>
      </c>
      <c r="J3121" s="194" t="str">
        <f>+'Información ELECTRO PUNO'!B3101</f>
        <v>PPM20</v>
      </c>
      <c r="K3121" s="9" t="str">
        <f t="shared" si="354"/>
        <v>POSTE DE MADERA TRATADA DE 12 mts. CL.5</v>
      </c>
      <c r="L3121" s="139">
        <f t="shared" si="355"/>
        <v>0.41</v>
      </c>
    </row>
    <row r="3122" spans="1:12" x14ac:dyDescent="0.25">
      <c r="A3122" s="193">
        <f>+'Información ELECTRO PUNO'!A3102</f>
        <v>3101</v>
      </c>
      <c r="B3122" s="26" t="str">
        <f t="shared" si="353"/>
        <v>SICODI</v>
      </c>
      <c r="C3122" s="9" t="str">
        <f t="shared" si="349"/>
        <v>Puno</v>
      </c>
      <c r="D3122" s="9" t="str">
        <f t="shared" si="350"/>
        <v>No Reporta</v>
      </c>
      <c r="E3122" s="9" t="str">
        <f t="shared" si="351"/>
        <v>No Reporta</v>
      </c>
      <c r="F3122" s="194" t="str">
        <f>+'Información ELECTRO PUNO'!E3102</f>
        <v>MT</v>
      </c>
      <c r="G3122" s="194">
        <f>+'Información ELECTRO PUNO'!G3102</f>
        <v>12</v>
      </c>
      <c r="H3122" s="9" t="str">
        <f t="shared" si="352"/>
        <v>Poste</v>
      </c>
      <c r="I3122" s="194" t="str">
        <f>+'Información ELECTRO PUNO'!F3102</f>
        <v>Madera Tratada</v>
      </c>
      <c r="J3122" s="194" t="str">
        <f>+'Información ELECTRO PUNO'!B3102</f>
        <v>PPM20</v>
      </c>
      <c r="K3122" s="9" t="str">
        <f t="shared" si="354"/>
        <v>POSTE DE MADERA TRATADA DE 12 mts. CL.5</v>
      </c>
      <c r="L3122" s="139">
        <f t="shared" si="355"/>
        <v>0.41</v>
      </c>
    </row>
    <row r="3123" spans="1:12" x14ac:dyDescent="0.25">
      <c r="A3123" s="193">
        <f>+'Información ELECTRO PUNO'!A3103</f>
        <v>3102</v>
      </c>
      <c r="B3123" s="26" t="str">
        <f t="shared" si="353"/>
        <v>SICODI</v>
      </c>
      <c r="C3123" s="9" t="str">
        <f t="shared" si="349"/>
        <v>Puno</v>
      </c>
      <c r="D3123" s="9" t="str">
        <f t="shared" si="350"/>
        <v>No Reporta</v>
      </c>
      <c r="E3123" s="9" t="str">
        <f t="shared" si="351"/>
        <v>No Reporta</v>
      </c>
      <c r="F3123" s="194" t="str">
        <f>+'Información ELECTRO PUNO'!E3103</f>
        <v>MT</v>
      </c>
      <c r="G3123" s="194">
        <f>+'Información ELECTRO PUNO'!G3103</f>
        <v>12</v>
      </c>
      <c r="H3123" s="9" t="str">
        <f t="shared" si="352"/>
        <v>Poste</v>
      </c>
      <c r="I3123" s="194" t="str">
        <f>+'Información ELECTRO PUNO'!F3103</f>
        <v>Madera Tratada</v>
      </c>
      <c r="J3123" s="194" t="str">
        <f>+'Información ELECTRO PUNO'!B3103</f>
        <v>PPM20</v>
      </c>
      <c r="K3123" s="9" t="str">
        <f t="shared" si="354"/>
        <v>POSTE DE MADERA TRATADA DE 12 mts. CL.5</v>
      </c>
      <c r="L3123" s="139">
        <f t="shared" si="355"/>
        <v>0.41</v>
      </c>
    </row>
    <row r="3124" spans="1:12" x14ac:dyDescent="0.25">
      <c r="A3124" s="193">
        <f>+'Información ELECTRO PUNO'!A3104</f>
        <v>3103</v>
      </c>
      <c r="B3124" s="26" t="str">
        <f t="shared" si="353"/>
        <v>SICODI</v>
      </c>
      <c r="C3124" s="9" t="str">
        <f t="shared" si="349"/>
        <v>Puno</v>
      </c>
      <c r="D3124" s="9" t="str">
        <f t="shared" si="350"/>
        <v>No Reporta</v>
      </c>
      <c r="E3124" s="9" t="str">
        <f t="shared" si="351"/>
        <v>No Reporta</v>
      </c>
      <c r="F3124" s="194" t="str">
        <f>+'Información ELECTRO PUNO'!E3104</f>
        <v>MT</v>
      </c>
      <c r="G3124" s="194">
        <f>+'Información ELECTRO PUNO'!G3104</f>
        <v>12</v>
      </c>
      <c r="H3124" s="9" t="str">
        <f t="shared" si="352"/>
        <v>Poste</v>
      </c>
      <c r="I3124" s="194" t="str">
        <f>+'Información ELECTRO PUNO'!F3104</f>
        <v>Madera Tratada</v>
      </c>
      <c r="J3124" s="194" t="str">
        <f>+'Información ELECTRO PUNO'!B3104</f>
        <v>PPM20</v>
      </c>
      <c r="K3124" s="9" t="str">
        <f t="shared" si="354"/>
        <v>POSTE DE MADERA TRATADA DE 12 mts. CL.5</v>
      </c>
      <c r="L3124" s="139">
        <f t="shared" si="355"/>
        <v>0.41</v>
      </c>
    </row>
    <row r="3125" spans="1:12" x14ac:dyDescent="0.25">
      <c r="A3125" s="193">
        <f>+'Información ELECTRO PUNO'!A3105</f>
        <v>3104</v>
      </c>
      <c r="B3125" s="26" t="str">
        <f t="shared" si="353"/>
        <v>SICODI</v>
      </c>
      <c r="C3125" s="9" t="str">
        <f t="shared" si="349"/>
        <v>Puno</v>
      </c>
      <c r="D3125" s="9" t="str">
        <f t="shared" si="350"/>
        <v>No Reporta</v>
      </c>
      <c r="E3125" s="9" t="str">
        <f t="shared" si="351"/>
        <v>No Reporta</v>
      </c>
      <c r="F3125" s="194" t="str">
        <f>+'Información ELECTRO PUNO'!E3105</f>
        <v>MT</v>
      </c>
      <c r="G3125" s="194">
        <f>+'Información ELECTRO PUNO'!G3105</f>
        <v>12</v>
      </c>
      <c r="H3125" s="9" t="str">
        <f t="shared" si="352"/>
        <v>Poste</v>
      </c>
      <c r="I3125" s="194" t="str">
        <f>+'Información ELECTRO PUNO'!F3105</f>
        <v>Madera Tratada</v>
      </c>
      <c r="J3125" s="194" t="str">
        <f>+'Información ELECTRO PUNO'!B3105</f>
        <v>PPM20</v>
      </c>
      <c r="K3125" s="9" t="str">
        <f t="shared" si="354"/>
        <v>POSTE DE MADERA TRATADA DE 12 mts. CL.5</v>
      </c>
      <c r="L3125" s="139">
        <f t="shared" si="355"/>
        <v>0.41</v>
      </c>
    </row>
    <row r="3126" spans="1:12" x14ac:dyDescent="0.25">
      <c r="A3126" s="193">
        <f>+'Información ELECTRO PUNO'!A3106</f>
        <v>3105</v>
      </c>
      <c r="B3126" s="26" t="str">
        <f t="shared" si="353"/>
        <v>SICODI</v>
      </c>
      <c r="C3126" s="9" t="str">
        <f t="shared" si="349"/>
        <v>Puno</v>
      </c>
      <c r="D3126" s="9" t="str">
        <f t="shared" si="350"/>
        <v>No Reporta</v>
      </c>
      <c r="E3126" s="9" t="str">
        <f t="shared" si="351"/>
        <v>No Reporta</v>
      </c>
      <c r="F3126" s="194" t="str">
        <f>+'Información ELECTRO PUNO'!E3106</f>
        <v>MT</v>
      </c>
      <c r="G3126" s="194">
        <f>+'Información ELECTRO PUNO'!G3106</f>
        <v>12</v>
      </c>
      <c r="H3126" s="9" t="str">
        <f t="shared" si="352"/>
        <v>Poste</v>
      </c>
      <c r="I3126" s="194" t="str">
        <f>+'Información ELECTRO PUNO'!F3106</f>
        <v>Madera Tratada</v>
      </c>
      <c r="J3126" s="194" t="str">
        <f>+'Información ELECTRO PUNO'!B3106</f>
        <v>PPM20</v>
      </c>
      <c r="K3126" s="9" t="str">
        <f t="shared" si="354"/>
        <v>POSTE DE MADERA TRATADA DE 12 mts. CL.5</v>
      </c>
      <c r="L3126" s="139">
        <f t="shared" si="355"/>
        <v>0.41</v>
      </c>
    </row>
    <row r="3127" spans="1:12" x14ac:dyDescent="0.25">
      <c r="A3127" s="193">
        <f>+'Información ELECTRO PUNO'!A3107</f>
        <v>3106</v>
      </c>
      <c r="B3127" s="26" t="str">
        <f t="shared" si="353"/>
        <v>SICODI</v>
      </c>
      <c r="C3127" s="9" t="str">
        <f t="shared" si="349"/>
        <v>Puno</v>
      </c>
      <c r="D3127" s="9" t="str">
        <f t="shared" si="350"/>
        <v>No Reporta</v>
      </c>
      <c r="E3127" s="9" t="str">
        <f t="shared" si="351"/>
        <v>No Reporta</v>
      </c>
      <c r="F3127" s="194" t="str">
        <f>+'Información ELECTRO PUNO'!E3107</f>
        <v>MT</v>
      </c>
      <c r="G3127" s="194">
        <f>+'Información ELECTRO PUNO'!G3107</f>
        <v>12</v>
      </c>
      <c r="H3127" s="9" t="str">
        <f t="shared" si="352"/>
        <v>Poste</v>
      </c>
      <c r="I3127" s="194" t="str">
        <f>+'Información ELECTRO PUNO'!F3107</f>
        <v>Madera Tratada</v>
      </c>
      <c r="J3127" s="194" t="str">
        <f>+'Información ELECTRO PUNO'!B3107</f>
        <v>PPM20</v>
      </c>
      <c r="K3127" s="9" t="str">
        <f t="shared" si="354"/>
        <v>POSTE DE MADERA TRATADA DE 12 mts. CL.5</v>
      </c>
      <c r="L3127" s="139">
        <f t="shared" si="355"/>
        <v>0.41</v>
      </c>
    </row>
    <row r="3128" spans="1:12" x14ac:dyDescent="0.25">
      <c r="A3128" s="193">
        <f>+'Información ELECTRO PUNO'!A3108</f>
        <v>3107</v>
      </c>
      <c r="B3128" s="26" t="str">
        <f t="shared" si="353"/>
        <v>SICODI</v>
      </c>
      <c r="C3128" s="9" t="str">
        <f t="shared" si="349"/>
        <v>Puno</v>
      </c>
      <c r="D3128" s="9" t="str">
        <f t="shared" si="350"/>
        <v>No Reporta</v>
      </c>
      <c r="E3128" s="9" t="str">
        <f t="shared" si="351"/>
        <v>No Reporta</v>
      </c>
      <c r="F3128" s="194" t="str">
        <f>+'Información ELECTRO PUNO'!E3108</f>
        <v>MT</v>
      </c>
      <c r="G3128" s="194">
        <f>+'Información ELECTRO PUNO'!G3108</f>
        <v>12</v>
      </c>
      <c r="H3128" s="9" t="str">
        <f t="shared" si="352"/>
        <v>Poste</v>
      </c>
      <c r="I3128" s="194" t="str">
        <f>+'Información ELECTRO PUNO'!F3108</f>
        <v>Madera Tratada</v>
      </c>
      <c r="J3128" s="194" t="str">
        <f>+'Información ELECTRO PUNO'!B3108</f>
        <v>PPM20</v>
      </c>
      <c r="K3128" s="9" t="str">
        <f t="shared" si="354"/>
        <v>POSTE DE MADERA TRATADA DE 12 mts. CL.5</v>
      </c>
      <c r="L3128" s="139">
        <f t="shared" si="355"/>
        <v>0.41</v>
      </c>
    </row>
    <row r="3129" spans="1:12" x14ac:dyDescent="0.25">
      <c r="A3129" s="193">
        <f>+'Información ELECTRO PUNO'!A3109</f>
        <v>3108</v>
      </c>
      <c r="B3129" s="26" t="str">
        <f t="shared" si="353"/>
        <v>SICODI</v>
      </c>
      <c r="C3129" s="9" t="str">
        <f t="shared" si="349"/>
        <v>Puno</v>
      </c>
      <c r="D3129" s="9" t="str">
        <f t="shared" si="350"/>
        <v>No Reporta</v>
      </c>
      <c r="E3129" s="9" t="str">
        <f t="shared" si="351"/>
        <v>No Reporta</v>
      </c>
      <c r="F3129" s="194" t="str">
        <f>+'Información ELECTRO PUNO'!E3109</f>
        <v>MT</v>
      </c>
      <c r="G3129" s="194">
        <f>+'Información ELECTRO PUNO'!G3109</f>
        <v>12</v>
      </c>
      <c r="H3129" s="9" t="str">
        <f t="shared" si="352"/>
        <v>Poste</v>
      </c>
      <c r="I3129" s="194" t="str">
        <f>+'Información ELECTRO PUNO'!F3109</f>
        <v>Madera Tratada</v>
      </c>
      <c r="J3129" s="194" t="str">
        <f>+'Información ELECTRO PUNO'!B3109</f>
        <v>PPM20</v>
      </c>
      <c r="K3129" s="9" t="str">
        <f t="shared" si="354"/>
        <v>POSTE DE MADERA TRATADA DE 12 mts. CL.5</v>
      </c>
      <c r="L3129" s="139">
        <f t="shared" si="355"/>
        <v>0.41</v>
      </c>
    </row>
    <row r="3130" spans="1:12" x14ac:dyDescent="0.25">
      <c r="A3130" s="193">
        <f>+'Información ELECTRO PUNO'!A3110</f>
        <v>3109</v>
      </c>
      <c r="B3130" s="26" t="str">
        <f t="shared" si="353"/>
        <v>SICODI</v>
      </c>
      <c r="C3130" s="9" t="str">
        <f t="shared" si="349"/>
        <v>Puno</v>
      </c>
      <c r="D3130" s="9" t="str">
        <f t="shared" si="350"/>
        <v>No Reporta</v>
      </c>
      <c r="E3130" s="9" t="str">
        <f t="shared" si="351"/>
        <v>No Reporta</v>
      </c>
      <c r="F3130" s="194" t="str">
        <f>+'Información ELECTRO PUNO'!E3110</f>
        <v>MT</v>
      </c>
      <c r="G3130" s="194">
        <f>+'Información ELECTRO PUNO'!G3110</f>
        <v>12</v>
      </c>
      <c r="H3130" s="9" t="str">
        <f t="shared" si="352"/>
        <v>Poste</v>
      </c>
      <c r="I3130" s="194" t="str">
        <f>+'Información ELECTRO PUNO'!F3110</f>
        <v>Madera Tratada</v>
      </c>
      <c r="J3130" s="194" t="str">
        <f>+'Información ELECTRO PUNO'!B3110</f>
        <v>PPM20</v>
      </c>
      <c r="K3130" s="9" t="str">
        <f t="shared" si="354"/>
        <v>POSTE DE MADERA TRATADA DE 12 mts. CL.5</v>
      </c>
      <c r="L3130" s="139">
        <f t="shared" si="355"/>
        <v>0.41</v>
      </c>
    </row>
    <row r="3131" spans="1:12" x14ac:dyDescent="0.25">
      <c r="A3131" s="193">
        <f>+'Información ELECTRO PUNO'!A3111</f>
        <v>3110</v>
      </c>
      <c r="B3131" s="26" t="str">
        <f t="shared" si="353"/>
        <v>SICODI</v>
      </c>
      <c r="C3131" s="9" t="str">
        <f t="shared" si="349"/>
        <v>Puno</v>
      </c>
      <c r="D3131" s="9" t="str">
        <f t="shared" si="350"/>
        <v>No Reporta</v>
      </c>
      <c r="E3131" s="9" t="str">
        <f t="shared" si="351"/>
        <v>No Reporta</v>
      </c>
      <c r="F3131" s="194" t="str">
        <f>+'Información ELECTRO PUNO'!E3111</f>
        <v>MT</v>
      </c>
      <c r="G3131" s="194">
        <f>+'Información ELECTRO PUNO'!G3111</f>
        <v>12</v>
      </c>
      <c r="H3131" s="9" t="str">
        <f t="shared" si="352"/>
        <v>Poste</v>
      </c>
      <c r="I3131" s="194" t="str">
        <f>+'Información ELECTRO PUNO'!F3111</f>
        <v>Madera Tratada</v>
      </c>
      <c r="J3131" s="194" t="str">
        <f>+'Información ELECTRO PUNO'!B3111</f>
        <v>PPM20</v>
      </c>
      <c r="K3131" s="9" t="str">
        <f t="shared" si="354"/>
        <v>POSTE DE MADERA TRATADA DE 12 mts. CL.5</v>
      </c>
      <c r="L3131" s="139">
        <f t="shared" si="355"/>
        <v>0.41</v>
      </c>
    </row>
    <row r="3132" spans="1:12" x14ac:dyDescent="0.25">
      <c r="A3132" s="193">
        <f>+'Información ELECTRO PUNO'!A3112</f>
        <v>3111</v>
      </c>
      <c r="B3132" s="26" t="str">
        <f t="shared" si="353"/>
        <v>SICODI</v>
      </c>
      <c r="C3132" s="9" t="str">
        <f t="shared" si="349"/>
        <v>Puno</v>
      </c>
      <c r="D3132" s="9" t="str">
        <f t="shared" si="350"/>
        <v>No Reporta</v>
      </c>
      <c r="E3132" s="9" t="str">
        <f t="shared" si="351"/>
        <v>No Reporta</v>
      </c>
      <c r="F3132" s="194" t="str">
        <f>+'Información ELECTRO PUNO'!E3112</f>
        <v>MT</v>
      </c>
      <c r="G3132" s="194">
        <f>+'Información ELECTRO PUNO'!G3112</f>
        <v>12</v>
      </c>
      <c r="H3132" s="9" t="str">
        <f t="shared" si="352"/>
        <v>Poste</v>
      </c>
      <c r="I3132" s="194" t="str">
        <f>+'Información ELECTRO PUNO'!F3112</f>
        <v>Madera Tratada</v>
      </c>
      <c r="J3132" s="194" t="str">
        <f>+'Información ELECTRO PUNO'!B3112</f>
        <v>PPM20</v>
      </c>
      <c r="K3132" s="9" t="str">
        <f t="shared" si="354"/>
        <v>POSTE DE MADERA TRATADA DE 12 mts. CL.5</v>
      </c>
      <c r="L3132" s="139">
        <f t="shared" si="355"/>
        <v>0.41</v>
      </c>
    </row>
    <row r="3133" spans="1:12" x14ac:dyDescent="0.25">
      <c r="A3133" s="193">
        <f>+'Información ELECTRO PUNO'!A3113</f>
        <v>3112</v>
      </c>
      <c r="B3133" s="26" t="str">
        <f t="shared" si="353"/>
        <v>SICODI</v>
      </c>
      <c r="C3133" s="9" t="str">
        <f t="shared" si="349"/>
        <v>Puno</v>
      </c>
      <c r="D3133" s="9" t="str">
        <f t="shared" si="350"/>
        <v>No Reporta</v>
      </c>
      <c r="E3133" s="9" t="str">
        <f t="shared" si="351"/>
        <v>No Reporta</v>
      </c>
      <c r="F3133" s="194" t="str">
        <f>+'Información ELECTRO PUNO'!E3113</f>
        <v>MT</v>
      </c>
      <c r="G3133" s="194">
        <f>+'Información ELECTRO PUNO'!G3113</f>
        <v>12</v>
      </c>
      <c r="H3133" s="9" t="str">
        <f t="shared" si="352"/>
        <v>Poste</v>
      </c>
      <c r="I3133" s="194" t="str">
        <f>+'Información ELECTRO PUNO'!F3113</f>
        <v>Madera Tratada</v>
      </c>
      <c r="J3133" s="194" t="str">
        <f>+'Información ELECTRO PUNO'!B3113</f>
        <v>PPM20</v>
      </c>
      <c r="K3133" s="9" t="str">
        <f t="shared" si="354"/>
        <v>POSTE DE MADERA TRATADA DE 12 mts. CL.5</v>
      </c>
      <c r="L3133" s="139">
        <f t="shared" si="355"/>
        <v>0.41</v>
      </c>
    </row>
    <row r="3134" spans="1:12" x14ac:dyDescent="0.25">
      <c r="A3134" s="193">
        <f>+'Información ELECTRO PUNO'!A3114</f>
        <v>3113</v>
      </c>
      <c r="B3134" s="26" t="str">
        <f t="shared" si="353"/>
        <v>SICODI</v>
      </c>
      <c r="C3134" s="9" t="str">
        <f t="shared" si="349"/>
        <v>Puno</v>
      </c>
      <c r="D3134" s="9" t="str">
        <f t="shared" si="350"/>
        <v>No Reporta</v>
      </c>
      <c r="E3134" s="9" t="str">
        <f t="shared" si="351"/>
        <v>No Reporta</v>
      </c>
      <c r="F3134" s="194" t="str">
        <f>+'Información ELECTRO PUNO'!E3114</f>
        <v>MT</v>
      </c>
      <c r="G3134" s="194">
        <f>+'Información ELECTRO PUNO'!G3114</f>
        <v>12</v>
      </c>
      <c r="H3134" s="9" t="str">
        <f t="shared" si="352"/>
        <v>Poste</v>
      </c>
      <c r="I3134" s="194" t="str">
        <f>+'Información ELECTRO PUNO'!F3114</f>
        <v>Madera Tratada</v>
      </c>
      <c r="J3134" s="194" t="str">
        <f>+'Información ELECTRO PUNO'!B3114</f>
        <v>PPM20</v>
      </c>
      <c r="K3134" s="9" t="str">
        <f t="shared" si="354"/>
        <v>POSTE DE MADERA TRATADA DE 12 mts. CL.5</v>
      </c>
      <c r="L3134" s="139">
        <f t="shared" si="355"/>
        <v>0.41</v>
      </c>
    </row>
    <row r="3135" spans="1:12" x14ac:dyDescent="0.25">
      <c r="A3135" s="193">
        <f>+'Información ELECTRO PUNO'!A3115</f>
        <v>3114</v>
      </c>
      <c r="B3135" s="26" t="str">
        <f t="shared" si="353"/>
        <v>SICODI</v>
      </c>
      <c r="C3135" s="9" t="str">
        <f t="shared" si="349"/>
        <v>Puno</v>
      </c>
      <c r="D3135" s="9" t="str">
        <f t="shared" si="350"/>
        <v>No Reporta</v>
      </c>
      <c r="E3135" s="9" t="str">
        <f t="shared" si="351"/>
        <v>No Reporta</v>
      </c>
      <c r="F3135" s="194" t="str">
        <f>+'Información ELECTRO PUNO'!E3115</f>
        <v>MT</v>
      </c>
      <c r="G3135" s="194">
        <f>+'Información ELECTRO PUNO'!G3115</f>
        <v>12</v>
      </c>
      <c r="H3135" s="9" t="str">
        <f t="shared" si="352"/>
        <v>Poste</v>
      </c>
      <c r="I3135" s="194" t="str">
        <f>+'Información ELECTRO PUNO'!F3115</f>
        <v>Madera Tratada</v>
      </c>
      <c r="J3135" s="194" t="str">
        <f>+'Información ELECTRO PUNO'!B3115</f>
        <v>PPM20</v>
      </c>
      <c r="K3135" s="9" t="str">
        <f t="shared" si="354"/>
        <v>POSTE DE MADERA TRATADA DE 12 mts. CL.5</v>
      </c>
      <c r="L3135" s="139">
        <f t="shared" si="355"/>
        <v>0.41</v>
      </c>
    </row>
    <row r="3136" spans="1:12" x14ac:dyDescent="0.25">
      <c r="A3136" s="193">
        <f>+'Información ELECTRO PUNO'!A3116</f>
        <v>3115</v>
      </c>
      <c r="B3136" s="26" t="str">
        <f t="shared" si="353"/>
        <v>SICODI</v>
      </c>
      <c r="C3136" s="9" t="str">
        <f t="shared" si="349"/>
        <v>Puno</v>
      </c>
      <c r="D3136" s="9" t="str">
        <f t="shared" si="350"/>
        <v>No Reporta</v>
      </c>
      <c r="E3136" s="9" t="str">
        <f t="shared" si="351"/>
        <v>No Reporta</v>
      </c>
      <c r="F3136" s="194" t="str">
        <f>+'Información ELECTRO PUNO'!E3116</f>
        <v>MT</v>
      </c>
      <c r="G3136" s="194">
        <f>+'Información ELECTRO PUNO'!G3116</f>
        <v>12</v>
      </c>
      <c r="H3136" s="9" t="str">
        <f t="shared" si="352"/>
        <v>Poste</v>
      </c>
      <c r="I3136" s="194" t="str">
        <f>+'Información ELECTRO PUNO'!F3116</f>
        <v>Madera Tratada</v>
      </c>
      <c r="J3136" s="194" t="str">
        <f>+'Información ELECTRO PUNO'!B3116</f>
        <v>PPM20</v>
      </c>
      <c r="K3136" s="9" t="str">
        <f t="shared" si="354"/>
        <v>POSTE DE MADERA TRATADA DE 12 mts. CL.5</v>
      </c>
      <c r="L3136" s="139">
        <f t="shared" si="355"/>
        <v>0.41</v>
      </c>
    </row>
    <row r="3137" spans="1:12" x14ac:dyDescent="0.25">
      <c r="A3137" s="193">
        <f>+'Información ELECTRO PUNO'!A3117</f>
        <v>3116</v>
      </c>
      <c r="B3137" s="26" t="str">
        <f t="shared" si="353"/>
        <v>SICODI</v>
      </c>
      <c r="C3137" s="9" t="str">
        <f t="shared" si="349"/>
        <v>Puno</v>
      </c>
      <c r="D3137" s="9" t="str">
        <f t="shared" si="350"/>
        <v>No Reporta</v>
      </c>
      <c r="E3137" s="9" t="str">
        <f t="shared" si="351"/>
        <v>No Reporta</v>
      </c>
      <c r="F3137" s="194" t="str">
        <f>+'Información ELECTRO PUNO'!E3117</f>
        <v>MT</v>
      </c>
      <c r="G3137" s="194">
        <f>+'Información ELECTRO PUNO'!G3117</f>
        <v>12</v>
      </c>
      <c r="H3137" s="9" t="str">
        <f t="shared" si="352"/>
        <v>Poste</v>
      </c>
      <c r="I3137" s="194" t="str">
        <f>+'Información ELECTRO PUNO'!F3117</f>
        <v>Madera Tratada</v>
      </c>
      <c r="J3137" s="194" t="str">
        <f>+'Información ELECTRO PUNO'!B3117</f>
        <v>PPM20</v>
      </c>
      <c r="K3137" s="9" t="str">
        <f t="shared" si="354"/>
        <v>POSTE DE MADERA TRATADA DE 12 mts. CL.5</v>
      </c>
      <c r="L3137" s="139">
        <f t="shared" si="355"/>
        <v>0.41</v>
      </c>
    </row>
    <row r="3138" spans="1:12" x14ac:dyDescent="0.25">
      <c r="A3138" s="193">
        <f>+'Información ELECTRO PUNO'!A3118</f>
        <v>3117</v>
      </c>
      <c r="B3138" s="26" t="str">
        <f t="shared" si="353"/>
        <v>SICODI</v>
      </c>
      <c r="C3138" s="9" t="str">
        <f t="shared" si="349"/>
        <v>Puno</v>
      </c>
      <c r="D3138" s="9" t="str">
        <f t="shared" si="350"/>
        <v>No Reporta</v>
      </c>
      <c r="E3138" s="9" t="str">
        <f t="shared" si="351"/>
        <v>No Reporta</v>
      </c>
      <c r="F3138" s="194" t="str">
        <f>+'Información ELECTRO PUNO'!E3118</f>
        <v>MT</v>
      </c>
      <c r="G3138" s="194">
        <f>+'Información ELECTRO PUNO'!G3118</f>
        <v>12</v>
      </c>
      <c r="H3138" s="9" t="str">
        <f t="shared" si="352"/>
        <v>Poste</v>
      </c>
      <c r="I3138" s="194" t="str">
        <f>+'Información ELECTRO PUNO'!F3118</f>
        <v>Madera Tratada</v>
      </c>
      <c r="J3138" s="194" t="str">
        <f>+'Información ELECTRO PUNO'!B3118</f>
        <v>PPM20</v>
      </c>
      <c r="K3138" s="9" t="str">
        <f t="shared" si="354"/>
        <v>POSTE DE MADERA TRATADA DE 12 mts. CL.5</v>
      </c>
      <c r="L3138" s="139">
        <f t="shared" si="355"/>
        <v>0.41</v>
      </c>
    </row>
    <row r="3139" spans="1:12" x14ac:dyDescent="0.25">
      <c r="A3139" s="193">
        <f>+'Información ELECTRO PUNO'!A3119</f>
        <v>3118</v>
      </c>
      <c r="B3139" s="26" t="str">
        <f t="shared" si="353"/>
        <v>SICODI</v>
      </c>
      <c r="C3139" s="9" t="str">
        <f t="shared" si="349"/>
        <v>Puno</v>
      </c>
      <c r="D3139" s="9" t="str">
        <f t="shared" si="350"/>
        <v>No Reporta</v>
      </c>
      <c r="E3139" s="9" t="str">
        <f t="shared" si="351"/>
        <v>No Reporta</v>
      </c>
      <c r="F3139" s="194" t="str">
        <f>+'Información ELECTRO PUNO'!E3119</f>
        <v>MT</v>
      </c>
      <c r="G3139" s="194">
        <f>+'Información ELECTRO PUNO'!G3119</f>
        <v>12</v>
      </c>
      <c r="H3139" s="9" t="str">
        <f t="shared" si="352"/>
        <v>Poste</v>
      </c>
      <c r="I3139" s="194" t="str">
        <f>+'Información ELECTRO PUNO'!F3119</f>
        <v>Madera Tratada</v>
      </c>
      <c r="J3139" s="194" t="str">
        <f>+'Información ELECTRO PUNO'!B3119</f>
        <v>PPM20</v>
      </c>
      <c r="K3139" s="9" t="str">
        <f t="shared" si="354"/>
        <v>POSTE DE MADERA TRATADA DE 12 mts. CL.5</v>
      </c>
      <c r="L3139" s="139">
        <f t="shared" si="355"/>
        <v>0.41</v>
      </c>
    </row>
    <row r="3140" spans="1:12" x14ac:dyDescent="0.25">
      <c r="A3140" s="193">
        <f>+'Información ELECTRO PUNO'!A3120</f>
        <v>3119</v>
      </c>
      <c r="B3140" s="26" t="str">
        <f t="shared" si="353"/>
        <v>SICODI</v>
      </c>
      <c r="C3140" s="9" t="str">
        <f t="shared" si="349"/>
        <v>Puno</v>
      </c>
      <c r="D3140" s="9" t="str">
        <f t="shared" si="350"/>
        <v>No Reporta</v>
      </c>
      <c r="E3140" s="9" t="str">
        <f t="shared" si="351"/>
        <v>No Reporta</v>
      </c>
      <c r="F3140" s="194" t="str">
        <f>+'Información ELECTRO PUNO'!E3120</f>
        <v>MT</v>
      </c>
      <c r="G3140" s="194">
        <f>+'Información ELECTRO PUNO'!G3120</f>
        <v>12</v>
      </c>
      <c r="H3140" s="9" t="str">
        <f t="shared" si="352"/>
        <v>Poste</v>
      </c>
      <c r="I3140" s="194" t="str">
        <f>+'Información ELECTRO PUNO'!F3120</f>
        <v>Madera Tratada</v>
      </c>
      <c r="J3140" s="194" t="str">
        <f>+'Información ELECTRO PUNO'!B3120</f>
        <v>PPM20</v>
      </c>
      <c r="K3140" s="9" t="str">
        <f t="shared" si="354"/>
        <v>POSTE DE MADERA TRATADA DE 12 mts. CL.5</v>
      </c>
      <c r="L3140" s="139">
        <f t="shared" si="355"/>
        <v>0.41</v>
      </c>
    </row>
    <row r="3141" spans="1:12" x14ac:dyDescent="0.25">
      <c r="A3141" s="193">
        <f>+'Información ELECTRO PUNO'!A3121</f>
        <v>3120</v>
      </c>
      <c r="B3141" s="26" t="str">
        <f t="shared" si="353"/>
        <v>SICODI</v>
      </c>
      <c r="C3141" s="9" t="str">
        <f t="shared" si="349"/>
        <v>Puno</v>
      </c>
      <c r="D3141" s="9" t="str">
        <f t="shared" si="350"/>
        <v>No Reporta</v>
      </c>
      <c r="E3141" s="9" t="str">
        <f t="shared" si="351"/>
        <v>No Reporta</v>
      </c>
      <c r="F3141" s="194" t="str">
        <f>+'Información ELECTRO PUNO'!E3121</f>
        <v>MT</v>
      </c>
      <c r="G3141" s="194">
        <f>+'Información ELECTRO PUNO'!G3121</f>
        <v>12</v>
      </c>
      <c r="H3141" s="9" t="str">
        <f t="shared" si="352"/>
        <v>Poste</v>
      </c>
      <c r="I3141" s="194" t="str">
        <f>+'Información ELECTRO PUNO'!F3121</f>
        <v>Madera Tratada</v>
      </c>
      <c r="J3141" s="194" t="str">
        <f>+'Información ELECTRO PUNO'!B3121</f>
        <v>PPM20</v>
      </c>
      <c r="K3141" s="9" t="str">
        <f t="shared" si="354"/>
        <v>POSTE DE MADERA TRATADA DE 12 mts. CL.5</v>
      </c>
      <c r="L3141" s="139">
        <f t="shared" si="355"/>
        <v>0.41</v>
      </c>
    </row>
    <row r="3142" spans="1:12" x14ac:dyDescent="0.25">
      <c r="A3142" s="193">
        <f>+'Información ELECTRO PUNO'!A3122</f>
        <v>3121</v>
      </c>
      <c r="B3142" s="26" t="str">
        <f t="shared" si="353"/>
        <v>SICODI</v>
      </c>
      <c r="C3142" s="9" t="str">
        <f t="shared" si="349"/>
        <v>Puno</v>
      </c>
      <c r="D3142" s="9" t="str">
        <f t="shared" si="350"/>
        <v>No Reporta</v>
      </c>
      <c r="E3142" s="9" t="str">
        <f t="shared" si="351"/>
        <v>No Reporta</v>
      </c>
      <c r="F3142" s="194" t="str">
        <f>+'Información ELECTRO PUNO'!E3122</f>
        <v>MT</v>
      </c>
      <c r="G3142" s="194">
        <f>+'Información ELECTRO PUNO'!G3122</f>
        <v>12</v>
      </c>
      <c r="H3142" s="9" t="str">
        <f t="shared" si="352"/>
        <v>Poste</v>
      </c>
      <c r="I3142" s="194" t="str">
        <f>+'Información ELECTRO PUNO'!F3122</f>
        <v>Madera Tratada</v>
      </c>
      <c r="J3142" s="194" t="str">
        <f>+'Información ELECTRO PUNO'!B3122</f>
        <v>PPM20</v>
      </c>
      <c r="K3142" s="9" t="str">
        <f t="shared" si="354"/>
        <v>POSTE DE MADERA TRATADA DE 12 mts. CL.5</v>
      </c>
      <c r="L3142" s="139">
        <f t="shared" si="355"/>
        <v>0.41</v>
      </c>
    </row>
    <row r="3143" spans="1:12" x14ac:dyDescent="0.25">
      <c r="A3143" s="193">
        <f>+'Información ELECTRO PUNO'!A3123</f>
        <v>3122</v>
      </c>
      <c r="B3143" s="26" t="str">
        <f t="shared" si="353"/>
        <v>SICODI</v>
      </c>
      <c r="C3143" s="9" t="str">
        <f t="shared" si="349"/>
        <v>Puno</v>
      </c>
      <c r="D3143" s="9" t="str">
        <f t="shared" si="350"/>
        <v>No Reporta</v>
      </c>
      <c r="E3143" s="9" t="str">
        <f t="shared" si="351"/>
        <v>No Reporta</v>
      </c>
      <c r="F3143" s="194" t="str">
        <f>+'Información ELECTRO PUNO'!E3123</f>
        <v>MT</v>
      </c>
      <c r="G3143" s="194">
        <f>+'Información ELECTRO PUNO'!G3123</f>
        <v>12</v>
      </c>
      <c r="H3143" s="9" t="str">
        <f t="shared" si="352"/>
        <v>Poste</v>
      </c>
      <c r="I3143" s="194" t="str">
        <f>+'Información ELECTRO PUNO'!F3123</f>
        <v>Madera Tratada</v>
      </c>
      <c r="J3143" s="194" t="str">
        <f>+'Información ELECTRO PUNO'!B3123</f>
        <v>PPM20</v>
      </c>
      <c r="K3143" s="9" t="str">
        <f t="shared" si="354"/>
        <v>POSTE DE MADERA TRATADA DE 12 mts. CL.5</v>
      </c>
      <c r="L3143" s="139">
        <f t="shared" si="355"/>
        <v>0.41</v>
      </c>
    </row>
    <row r="3144" spans="1:12" x14ac:dyDescent="0.25">
      <c r="A3144" s="193">
        <f>+'Información ELECTRO PUNO'!A3124</f>
        <v>3123</v>
      </c>
      <c r="B3144" s="26" t="str">
        <f t="shared" si="353"/>
        <v>SICODI</v>
      </c>
      <c r="C3144" s="9" t="str">
        <f t="shared" si="349"/>
        <v>Puno</v>
      </c>
      <c r="D3144" s="9" t="str">
        <f t="shared" si="350"/>
        <v>No Reporta</v>
      </c>
      <c r="E3144" s="9" t="str">
        <f t="shared" si="351"/>
        <v>No Reporta</v>
      </c>
      <c r="F3144" s="194" t="str">
        <f>+'Información ELECTRO PUNO'!E3124</f>
        <v>MT</v>
      </c>
      <c r="G3144" s="194">
        <f>+'Información ELECTRO PUNO'!G3124</f>
        <v>12</v>
      </c>
      <c r="H3144" s="9" t="str">
        <f t="shared" si="352"/>
        <v>Poste</v>
      </c>
      <c r="I3144" s="194" t="str">
        <f>+'Información ELECTRO PUNO'!F3124</f>
        <v>Madera Tratada</v>
      </c>
      <c r="J3144" s="194" t="str">
        <f>+'Información ELECTRO PUNO'!B3124</f>
        <v>PPM20</v>
      </c>
      <c r="K3144" s="9" t="str">
        <f t="shared" si="354"/>
        <v>POSTE DE MADERA TRATADA DE 12 mts. CL.5</v>
      </c>
      <c r="L3144" s="139">
        <f t="shared" si="355"/>
        <v>0.41</v>
      </c>
    </row>
    <row r="3145" spans="1:12" x14ac:dyDescent="0.25">
      <c r="A3145" s="193">
        <f>+'Información ELECTRO PUNO'!A3125</f>
        <v>3124</v>
      </c>
      <c r="B3145" s="26" t="str">
        <f t="shared" si="353"/>
        <v>SICODI</v>
      </c>
      <c r="C3145" s="9" t="str">
        <f t="shared" si="349"/>
        <v>Puno</v>
      </c>
      <c r="D3145" s="9" t="str">
        <f t="shared" si="350"/>
        <v>No Reporta</v>
      </c>
      <c r="E3145" s="9" t="str">
        <f t="shared" si="351"/>
        <v>No Reporta</v>
      </c>
      <c r="F3145" s="194" t="str">
        <f>+'Información ELECTRO PUNO'!E3125</f>
        <v>MT</v>
      </c>
      <c r="G3145" s="194">
        <f>+'Información ELECTRO PUNO'!G3125</f>
        <v>12</v>
      </c>
      <c r="H3145" s="9" t="str">
        <f t="shared" si="352"/>
        <v>Poste</v>
      </c>
      <c r="I3145" s="194" t="str">
        <f>+'Información ELECTRO PUNO'!F3125</f>
        <v>Madera Tratada</v>
      </c>
      <c r="J3145" s="194" t="str">
        <f>+'Información ELECTRO PUNO'!B3125</f>
        <v>PPM20</v>
      </c>
      <c r="K3145" s="9" t="str">
        <f t="shared" si="354"/>
        <v>POSTE DE MADERA TRATADA DE 12 mts. CL.5</v>
      </c>
      <c r="L3145" s="139">
        <f t="shared" si="355"/>
        <v>0.41</v>
      </c>
    </row>
    <row r="3146" spans="1:12" x14ac:dyDescent="0.25">
      <c r="A3146" s="193">
        <f>+'Información ELECTRO PUNO'!A3126</f>
        <v>3125</v>
      </c>
      <c r="B3146" s="26" t="str">
        <f t="shared" si="353"/>
        <v>SICODI</v>
      </c>
      <c r="C3146" s="9" t="str">
        <f t="shared" si="349"/>
        <v>Puno</v>
      </c>
      <c r="D3146" s="9" t="str">
        <f t="shared" si="350"/>
        <v>No Reporta</v>
      </c>
      <c r="E3146" s="9" t="str">
        <f t="shared" si="351"/>
        <v>No Reporta</v>
      </c>
      <c r="F3146" s="194" t="str">
        <f>+'Información ELECTRO PUNO'!E3126</f>
        <v>MT</v>
      </c>
      <c r="G3146" s="194">
        <f>+'Información ELECTRO PUNO'!G3126</f>
        <v>12</v>
      </c>
      <c r="H3146" s="9" t="str">
        <f t="shared" si="352"/>
        <v>Poste</v>
      </c>
      <c r="I3146" s="194" t="str">
        <f>+'Información ELECTRO PUNO'!F3126</f>
        <v>Madera Tratada</v>
      </c>
      <c r="J3146" s="194" t="str">
        <f>+'Información ELECTRO PUNO'!B3126</f>
        <v>PPM20</v>
      </c>
      <c r="K3146" s="9" t="str">
        <f t="shared" si="354"/>
        <v>POSTE DE MADERA TRATADA DE 12 mts. CL.5</v>
      </c>
      <c r="L3146" s="139">
        <f t="shared" si="355"/>
        <v>0.41</v>
      </c>
    </row>
    <row r="3147" spans="1:12" x14ac:dyDescent="0.25">
      <c r="A3147" s="193">
        <f>+'Información ELECTRO PUNO'!A3127</f>
        <v>3126</v>
      </c>
      <c r="B3147" s="26" t="str">
        <f t="shared" si="353"/>
        <v>SICODI</v>
      </c>
      <c r="C3147" s="9" t="str">
        <f t="shared" si="349"/>
        <v>Puno</v>
      </c>
      <c r="D3147" s="9" t="str">
        <f t="shared" si="350"/>
        <v>No Reporta</v>
      </c>
      <c r="E3147" s="9" t="str">
        <f t="shared" si="351"/>
        <v>No Reporta</v>
      </c>
      <c r="F3147" s="194" t="str">
        <f>+'Información ELECTRO PUNO'!E3127</f>
        <v>MT</v>
      </c>
      <c r="G3147" s="194">
        <f>+'Información ELECTRO PUNO'!G3127</f>
        <v>12</v>
      </c>
      <c r="H3147" s="9" t="str">
        <f t="shared" si="352"/>
        <v>Poste</v>
      </c>
      <c r="I3147" s="194" t="str">
        <f>+'Información ELECTRO PUNO'!F3127</f>
        <v>Madera Tratada</v>
      </c>
      <c r="J3147" s="194" t="str">
        <f>+'Información ELECTRO PUNO'!B3127</f>
        <v>PPM20</v>
      </c>
      <c r="K3147" s="9" t="str">
        <f t="shared" si="354"/>
        <v>POSTE DE MADERA TRATADA DE 12 mts. CL.5</v>
      </c>
      <c r="L3147" s="139">
        <f t="shared" si="355"/>
        <v>0.41</v>
      </c>
    </row>
    <row r="3148" spans="1:12" x14ac:dyDescent="0.25">
      <c r="A3148" s="193">
        <f>+'Información ELECTRO PUNO'!A3128</f>
        <v>3127</v>
      </c>
      <c r="B3148" s="26" t="str">
        <f t="shared" si="353"/>
        <v>SICODI</v>
      </c>
      <c r="C3148" s="9" t="str">
        <f t="shared" si="349"/>
        <v>Puno</v>
      </c>
      <c r="D3148" s="9" t="str">
        <f t="shared" si="350"/>
        <v>No Reporta</v>
      </c>
      <c r="E3148" s="9" t="str">
        <f t="shared" si="351"/>
        <v>No Reporta</v>
      </c>
      <c r="F3148" s="194" t="str">
        <f>+'Información ELECTRO PUNO'!E3128</f>
        <v>MT</v>
      </c>
      <c r="G3148" s="194">
        <f>+'Información ELECTRO PUNO'!G3128</f>
        <v>12</v>
      </c>
      <c r="H3148" s="9" t="str">
        <f t="shared" si="352"/>
        <v>Poste</v>
      </c>
      <c r="I3148" s="194" t="str">
        <f>+'Información ELECTRO PUNO'!F3128</f>
        <v>Madera Tratada</v>
      </c>
      <c r="J3148" s="194" t="str">
        <f>+'Información ELECTRO PUNO'!B3128</f>
        <v>PPM20</v>
      </c>
      <c r="K3148" s="9" t="str">
        <f t="shared" si="354"/>
        <v>POSTE DE MADERA TRATADA DE 12 mts. CL.5</v>
      </c>
      <c r="L3148" s="139">
        <f t="shared" si="355"/>
        <v>0.41</v>
      </c>
    </row>
    <row r="3149" spans="1:12" x14ac:dyDescent="0.25">
      <c r="A3149" s="193">
        <f>+'Información ELECTRO PUNO'!A3129</f>
        <v>3128</v>
      </c>
      <c r="B3149" s="26" t="str">
        <f t="shared" si="353"/>
        <v>SICODI</v>
      </c>
      <c r="C3149" s="9" t="str">
        <f t="shared" si="349"/>
        <v>Puno</v>
      </c>
      <c r="D3149" s="9" t="str">
        <f t="shared" si="350"/>
        <v>No Reporta</v>
      </c>
      <c r="E3149" s="9" t="str">
        <f t="shared" si="351"/>
        <v>No Reporta</v>
      </c>
      <c r="F3149" s="194" t="str">
        <f>+'Información ELECTRO PUNO'!E3129</f>
        <v>MT</v>
      </c>
      <c r="G3149" s="194">
        <f>+'Información ELECTRO PUNO'!G3129</f>
        <v>12</v>
      </c>
      <c r="H3149" s="9" t="str">
        <f t="shared" si="352"/>
        <v>Poste</v>
      </c>
      <c r="I3149" s="194" t="str">
        <f>+'Información ELECTRO PUNO'!F3129</f>
        <v>Madera Tratada</v>
      </c>
      <c r="J3149" s="194" t="str">
        <f>+'Información ELECTRO PUNO'!B3129</f>
        <v>PPM20</v>
      </c>
      <c r="K3149" s="9" t="str">
        <f t="shared" si="354"/>
        <v>POSTE DE MADERA TRATADA DE 12 mts. CL.5</v>
      </c>
      <c r="L3149" s="139">
        <f t="shared" si="355"/>
        <v>0.41</v>
      </c>
    </row>
    <row r="3150" spans="1:12" x14ac:dyDescent="0.25">
      <c r="A3150" s="193">
        <f>+'Información ELECTRO PUNO'!A3130</f>
        <v>3129</v>
      </c>
      <c r="B3150" s="26" t="str">
        <f t="shared" si="353"/>
        <v>SICODI</v>
      </c>
      <c r="C3150" s="9" t="str">
        <f t="shared" si="349"/>
        <v>Puno</v>
      </c>
      <c r="D3150" s="9" t="str">
        <f t="shared" si="350"/>
        <v>No Reporta</v>
      </c>
      <c r="E3150" s="9" t="str">
        <f t="shared" si="351"/>
        <v>No Reporta</v>
      </c>
      <c r="F3150" s="194" t="str">
        <f>+'Información ELECTRO PUNO'!E3130</f>
        <v>MT</v>
      </c>
      <c r="G3150" s="194">
        <f>+'Información ELECTRO PUNO'!G3130</f>
        <v>12</v>
      </c>
      <c r="H3150" s="9" t="str">
        <f t="shared" si="352"/>
        <v>Poste</v>
      </c>
      <c r="I3150" s="194" t="str">
        <f>+'Información ELECTRO PUNO'!F3130</f>
        <v>Madera Tratada</v>
      </c>
      <c r="J3150" s="194" t="str">
        <f>+'Información ELECTRO PUNO'!B3130</f>
        <v>PPM20</v>
      </c>
      <c r="K3150" s="9" t="str">
        <f t="shared" si="354"/>
        <v>POSTE DE MADERA TRATADA DE 12 mts. CL.5</v>
      </c>
      <c r="L3150" s="139">
        <f t="shared" si="355"/>
        <v>0.41</v>
      </c>
    </row>
    <row r="3151" spans="1:12" x14ac:dyDescent="0.25">
      <c r="A3151" s="193">
        <f>+'Información ELECTRO PUNO'!A3131</f>
        <v>3130</v>
      </c>
      <c r="B3151" s="26" t="str">
        <f t="shared" si="353"/>
        <v>SICODI</v>
      </c>
      <c r="C3151" s="9" t="str">
        <f t="shared" si="349"/>
        <v>Puno</v>
      </c>
      <c r="D3151" s="9" t="str">
        <f t="shared" si="350"/>
        <v>No Reporta</v>
      </c>
      <c r="E3151" s="9" t="str">
        <f t="shared" si="351"/>
        <v>No Reporta</v>
      </c>
      <c r="F3151" s="194" t="str">
        <f>+'Información ELECTRO PUNO'!E3131</f>
        <v>MT</v>
      </c>
      <c r="G3151" s="194">
        <f>+'Información ELECTRO PUNO'!G3131</f>
        <v>12</v>
      </c>
      <c r="H3151" s="9" t="str">
        <f t="shared" si="352"/>
        <v>Poste</v>
      </c>
      <c r="I3151" s="194" t="str">
        <f>+'Información ELECTRO PUNO'!F3131</f>
        <v>Madera Tratada</v>
      </c>
      <c r="J3151" s="194" t="str">
        <f>+'Información ELECTRO PUNO'!B3131</f>
        <v>PPM20</v>
      </c>
      <c r="K3151" s="9" t="str">
        <f t="shared" si="354"/>
        <v>POSTE DE MADERA TRATADA DE 12 mts. CL.5</v>
      </c>
      <c r="L3151" s="139">
        <f t="shared" si="355"/>
        <v>0.41</v>
      </c>
    </row>
    <row r="3152" spans="1:12" x14ac:dyDescent="0.25">
      <c r="A3152" s="193">
        <f>+'Información ELECTRO PUNO'!A3132</f>
        <v>3131</v>
      </c>
      <c r="B3152" s="26" t="str">
        <f t="shared" si="353"/>
        <v>SICODI</v>
      </c>
      <c r="C3152" s="9" t="str">
        <f t="shared" si="349"/>
        <v>Puno</v>
      </c>
      <c r="D3152" s="9" t="str">
        <f t="shared" si="350"/>
        <v>No Reporta</v>
      </c>
      <c r="E3152" s="9" t="str">
        <f t="shared" si="351"/>
        <v>No Reporta</v>
      </c>
      <c r="F3152" s="194" t="str">
        <f>+'Información ELECTRO PUNO'!E3132</f>
        <v>MT</v>
      </c>
      <c r="G3152" s="194">
        <f>+'Información ELECTRO PUNO'!G3132</f>
        <v>12</v>
      </c>
      <c r="H3152" s="9" t="str">
        <f t="shared" si="352"/>
        <v>Poste</v>
      </c>
      <c r="I3152" s="194" t="str">
        <f>+'Información ELECTRO PUNO'!F3132</f>
        <v>Madera Tratada</v>
      </c>
      <c r="J3152" s="194" t="str">
        <f>+'Información ELECTRO PUNO'!B3132</f>
        <v>PPM20</v>
      </c>
      <c r="K3152" s="9" t="str">
        <f t="shared" si="354"/>
        <v>POSTE DE MADERA TRATADA DE 12 mts. CL.5</v>
      </c>
      <c r="L3152" s="139">
        <f t="shared" si="355"/>
        <v>0.41</v>
      </c>
    </row>
    <row r="3153" spans="1:12" x14ac:dyDescent="0.25">
      <c r="A3153" s="193">
        <f>+'Información ELECTRO PUNO'!A3133</f>
        <v>3132</v>
      </c>
      <c r="B3153" s="26" t="str">
        <f t="shared" si="353"/>
        <v>SICODI</v>
      </c>
      <c r="C3153" s="9" t="str">
        <f t="shared" si="349"/>
        <v>Puno</v>
      </c>
      <c r="D3153" s="9" t="str">
        <f t="shared" si="350"/>
        <v>No Reporta</v>
      </c>
      <c r="E3153" s="9" t="str">
        <f t="shared" si="351"/>
        <v>No Reporta</v>
      </c>
      <c r="F3153" s="194" t="str">
        <f>+'Información ELECTRO PUNO'!E3133</f>
        <v>MT</v>
      </c>
      <c r="G3153" s="194">
        <f>+'Información ELECTRO PUNO'!G3133</f>
        <v>12</v>
      </c>
      <c r="H3153" s="9" t="str">
        <f t="shared" si="352"/>
        <v>Poste</v>
      </c>
      <c r="I3153" s="194" t="str">
        <f>+'Información ELECTRO PUNO'!F3133</f>
        <v>Madera Tratada</v>
      </c>
      <c r="J3153" s="194" t="str">
        <f>+'Información ELECTRO PUNO'!B3133</f>
        <v>PPM20</v>
      </c>
      <c r="K3153" s="9" t="str">
        <f t="shared" si="354"/>
        <v>POSTE DE MADERA TRATADA DE 12 mts. CL.5</v>
      </c>
      <c r="L3153" s="139">
        <f t="shared" si="355"/>
        <v>0.41</v>
      </c>
    </row>
    <row r="3154" spans="1:12" x14ac:dyDescent="0.25">
      <c r="A3154" s="193">
        <f>+'Información ELECTRO PUNO'!A3134</f>
        <v>3133</v>
      </c>
      <c r="B3154" s="26" t="str">
        <f t="shared" si="353"/>
        <v>SICODI</v>
      </c>
      <c r="C3154" s="9" t="str">
        <f t="shared" si="349"/>
        <v>Puno</v>
      </c>
      <c r="D3154" s="9" t="str">
        <f t="shared" si="350"/>
        <v>No Reporta</v>
      </c>
      <c r="E3154" s="9" t="str">
        <f t="shared" si="351"/>
        <v>No Reporta</v>
      </c>
      <c r="F3154" s="194" t="str">
        <f>+'Información ELECTRO PUNO'!E3134</f>
        <v>MT</v>
      </c>
      <c r="G3154" s="194">
        <f>+'Información ELECTRO PUNO'!G3134</f>
        <v>12</v>
      </c>
      <c r="H3154" s="9" t="str">
        <f t="shared" si="352"/>
        <v>Poste</v>
      </c>
      <c r="I3154" s="194" t="str">
        <f>+'Información ELECTRO PUNO'!F3134</f>
        <v>Madera Tratada</v>
      </c>
      <c r="J3154" s="194" t="str">
        <f>+'Información ELECTRO PUNO'!B3134</f>
        <v>PPM20</v>
      </c>
      <c r="K3154" s="9" t="str">
        <f t="shared" si="354"/>
        <v>POSTE DE MADERA TRATADA DE 12 mts. CL.5</v>
      </c>
      <c r="L3154" s="139">
        <f t="shared" si="355"/>
        <v>0.41</v>
      </c>
    </row>
    <row r="3155" spans="1:12" x14ac:dyDescent="0.25">
      <c r="A3155" s="193">
        <f>+'Información ELECTRO PUNO'!A3135</f>
        <v>3134</v>
      </c>
      <c r="B3155" s="26" t="str">
        <f t="shared" si="353"/>
        <v>SICODI</v>
      </c>
      <c r="C3155" s="9" t="str">
        <f t="shared" si="349"/>
        <v>Puno</v>
      </c>
      <c r="D3155" s="9" t="str">
        <f t="shared" si="350"/>
        <v>No Reporta</v>
      </c>
      <c r="E3155" s="9" t="str">
        <f t="shared" si="351"/>
        <v>No Reporta</v>
      </c>
      <c r="F3155" s="194" t="str">
        <f>+'Información ELECTRO PUNO'!E3135</f>
        <v>MT</v>
      </c>
      <c r="G3155" s="194">
        <f>+'Información ELECTRO PUNO'!G3135</f>
        <v>12</v>
      </c>
      <c r="H3155" s="9" t="str">
        <f t="shared" si="352"/>
        <v>Poste</v>
      </c>
      <c r="I3155" s="194" t="str">
        <f>+'Información ELECTRO PUNO'!F3135</f>
        <v>Madera Tratada</v>
      </c>
      <c r="J3155" s="194" t="str">
        <f>+'Información ELECTRO PUNO'!B3135</f>
        <v>PPM20</v>
      </c>
      <c r="K3155" s="9" t="str">
        <f t="shared" si="354"/>
        <v>POSTE DE MADERA TRATADA DE 12 mts. CL.5</v>
      </c>
      <c r="L3155" s="139">
        <f t="shared" si="355"/>
        <v>0.41</v>
      </c>
    </row>
    <row r="3156" spans="1:12" x14ac:dyDescent="0.25">
      <c r="A3156" s="193">
        <f>+'Información ELECTRO PUNO'!A3136</f>
        <v>3135</v>
      </c>
      <c r="B3156" s="26" t="str">
        <f t="shared" si="353"/>
        <v>SICODI</v>
      </c>
      <c r="C3156" s="9" t="str">
        <f t="shared" si="349"/>
        <v>Puno</v>
      </c>
      <c r="D3156" s="9" t="str">
        <f t="shared" si="350"/>
        <v>No Reporta</v>
      </c>
      <c r="E3156" s="9" t="str">
        <f t="shared" si="351"/>
        <v>No Reporta</v>
      </c>
      <c r="F3156" s="194" t="str">
        <f>+'Información ELECTRO PUNO'!E3136</f>
        <v>MT</v>
      </c>
      <c r="G3156" s="194">
        <f>+'Información ELECTRO PUNO'!G3136</f>
        <v>12</v>
      </c>
      <c r="H3156" s="9" t="str">
        <f t="shared" si="352"/>
        <v>Poste</v>
      </c>
      <c r="I3156" s="194" t="str">
        <f>+'Información ELECTRO PUNO'!F3136</f>
        <v>Madera Tratada</v>
      </c>
      <c r="J3156" s="194" t="str">
        <f>+'Información ELECTRO PUNO'!B3136</f>
        <v>PPM20</v>
      </c>
      <c r="K3156" s="9" t="str">
        <f t="shared" si="354"/>
        <v>POSTE DE MADERA TRATADA DE 12 mts. CL.5</v>
      </c>
      <c r="L3156" s="139">
        <f t="shared" si="355"/>
        <v>0.41</v>
      </c>
    </row>
    <row r="3157" spans="1:12" x14ac:dyDescent="0.25">
      <c r="A3157" s="193">
        <f>+'Información ELECTRO PUNO'!A3137</f>
        <v>3136</v>
      </c>
      <c r="B3157" s="26" t="str">
        <f t="shared" si="353"/>
        <v>SICODI</v>
      </c>
      <c r="C3157" s="9" t="str">
        <f t="shared" si="349"/>
        <v>Puno</v>
      </c>
      <c r="D3157" s="9" t="str">
        <f t="shared" si="350"/>
        <v>No Reporta</v>
      </c>
      <c r="E3157" s="9" t="str">
        <f t="shared" si="351"/>
        <v>No Reporta</v>
      </c>
      <c r="F3157" s="194" t="str">
        <f>+'Información ELECTRO PUNO'!E3137</f>
        <v>MT</v>
      </c>
      <c r="G3157" s="194">
        <f>+'Información ELECTRO PUNO'!G3137</f>
        <v>12</v>
      </c>
      <c r="H3157" s="9" t="str">
        <f t="shared" si="352"/>
        <v>Poste</v>
      </c>
      <c r="I3157" s="194" t="str">
        <f>+'Información ELECTRO PUNO'!F3137</f>
        <v>Madera Tratada</v>
      </c>
      <c r="J3157" s="194" t="str">
        <f>+'Información ELECTRO PUNO'!B3137</f>
        <v>PPM20</v>
      </c>
      <c r="K3157" s="9" t="str">
        <f t="shared" si="354"/>
        <v>POSTE DE MADERA TRATADA DE 12 mts. CL.5</v>
      </c>
      <c r="L3157" s="139">
        <f t="shared" si="355"/>
        <v>0.41</v>
      </c>
    </row>
    <row r="3158" spans="1:12" x14ac:dyDescent="0.25">
      <c r="A3158" s="193">
        <f>+'Información ELECTRO PUNO'!A3138</f>
        <v>3137</v>
      </c>
      <c r="B3158" s="26" t="str">
        <f t="shared" si="353"/>
        <v>SICODI</v>
      </c>
      <c r="C3158" s="9" t="str">
        <f t="shared" ref="C3158:C3221" si="356">+$C$10</f>
        <v>Puno</v>
      </c>
      <c r="D3158" s="9" t="str">
        <f t="shared" ref="D3158:D3221" si="357">+$D$10</f>
        <v>No Reporta</v>
      </c>
      <c r="E3158" s="9" t="str">
        <f t="shared" ref="E3158:E3221" si="358">+$E$10</f>
        <v>No Reporta</v>
      </c>
      <c r="F3158" s="194" t="str">
        <f>+'Información ELECTRO PUNO'!E3138</f>
        <v>MT</v>
      </c>
      <c r="G3158" s="194">
        <f>+'Información ELECTRO PUNO'!G3138</f>
        <v>12</v>
      </c>
      <c r="H3158" s="9" t="str">
        <f t="shared" ref="H3158:H3221" si="359">+$H$10</f>
        <v>Poste</v>
      </c>
      <c r="I3158" s="194" t="str">
        <f>+'Información ELECTRO PUNO'!F3138</f>
        <v>Madera Tratada</v>
      </c>
      <c r="J3158" s="194" t="str">
        <f>+'Información ELECTRO PUNO'!B3138</f>
        <v>PPM20</v>
      </c>
      <c r="K3158" s="9" t="str">
        <f t="shared" si="354"/>
        <v>POSTE DE MADERA TRATADA DE 12 mts. CL.5</v>
      </c>
      <c r="L3158" s="139">
        <f t="shared" si="355"/>
        <v>0.41</v>
      </c>
    </row>
    <row r="3159" spans="1:12" x14ac:dyDescent="0.25">
      <c r="A3159" s="193">
        <f>+'Información ELECTRO PUNO'!A3139</f>
        <v>3138</v>
      </c>
      <c r="B3159" s="26" t="str">
        <f t="shared" ref="B3159:B3222" si="360">+INDEX($B$8:$B$16,MATCH(J3159,$J$8:$J$16,0))</f>
        <v>SICODI</v>
      </c>
      <c r="C3159" s="9" t="str">
        <f t="shared" si="356"/>
        <v>Puno</v>
      </c>
      <c r="D3159" s="9" t="str">
        <f t="shared" si="357"/>
        <v>No Reporta</v>
      </c>
      <c r="E3159" s="9" t="str">
        <f t="shared" si="358"/>
        <v>No Reporta</v>
      </c>
      <c r="F3159" s="194" t="str">
        <f>+'Información ELECTRO PUNO'!E3139</f>
        <v>MT</v>
      </c>
      <c r="G3159" s="194">
        <f>+'Información ELECTRO PUNO'!G3139</f>
        <v>12</v>
      </c>
      <c r="H3159" s="9" t="str">
        <f t="shared" si="359"/>
        <v>Poste</v>
      </c>
      <c r="I3159" s="194" t="str">
        <f>+'Información ELECTRO PUNO'!F3139</f>
        <v>Madera Tratada</v>
      </c>
      <c r="J3159" s="194" t="str">
        <f>+'Información ELECTRO PUNO'!B3139</f>
        <v>PPM20</v>
      </c>
      <c r="K3159" s="9" t="str">
        <f t="shared" ref="K3159:K3222" si="361">+VLOOKUP(J3159,$J$8:$K$16,2,FALSE)</f>
        <v>POSTE DE MADERA TRATADA DE 12 mts. CL.5</v>
      </c>
      <c r="L3159" s="139">
        <f t="shared" ref="L3159:L3222" si="362">+VLOOKUP(J3159,$J$8:$U$16,12,FALSE)</f>
        <v>0.41</v>
      </c>
    </row>
    <row r="3160" spans="1:12" x14ac:dyDescent="0.25">
      <c r="A3160" s="193">
        <f>+'Información ELECTRO PUNO'!A3140</f>
        <v>3139</v>
      </c>
      <c r="B3160" s="26" t="str">
        <f t="shared" si="360"/>
        <v>SICODI</v>
      </c>
      <c r="C3160" s="9" t="str">
        <f t="shared" si="356"/>
        <v>Puno</v>
      </c>
      <c r="D3160" s="9" t="str">
        <f t="shared" si="357"/>
        <v>No Reporta</v>
      </c>
      <c r="E3160" s="9" t="str">
        <f t="shared" si="358"/>
        <v>No Reporta</v>
      </c>
      <c r="F3160" s="194" t="str">
        <f>+'Información ELECTRO PUNO'!E3140</f>
        <v>MT</v>
      </c>
      <c r="G3160" s="194">
        <f>+'Información ELECTRO PUNO'!G3140</f>
        <v>12</v>
      </c>
      <c r="H3160" s="9" t="str">
        <f t="shared" si="359"/>
        <v>Poste</v>
      </c>
      <c r="I3160" s="194" t="str">
        <f>+'Información ELECTRO PUNO'!F3140</f>
        <v>Madera Tratada</v>
      </c>
      <c r="J3160" s="194" t="str">
        <f>+'Información ELECTRO PUNO'!B3140</f>
        <v>PPM20</v>
      </c>
      <c r="K3160" s="9" t="str">
        <f t="shared" si="361"/>
        <v>POSTE DE MADERA TRATADA DE 12 mts. CL.5</v>
      </c>
      <c r="L3160" s="139">
        <f t="shared" si="362"/>
        <v>0.41</v>
      </c>
    </row>
    <row r="3161" spans="1:12" x14ac:dyDescent="0.25">
      <c r="A3161" s="193">
        <f>+'Información ELECTRO PUNO'!A3141</f>
        <v>3140</v>
      </c>
      <c r="B3161" s="26" t="str">
        <f t="shared" si="360"/>
        <v>SICODI</v>
      </c>
      <c r="C3161" s="9" t="str">
        <f t="shared" si="356"/>
        <v>Puno</v>
      </c>
      <c r="D3161" s="9" t="str">
        <f t="shared" si="357"/>
        <v>No Reporta</v>
      </c>
      <c r="E3161" s="9" t="str">
        <f t="shared" si="358"/>
        <v>No Reporta</v>
      </c>
      <c r="F3161" s="194" t="str">
        <f>+'Información ELECTRO PUNO'!E3141</f>
        <v>MT</v>
      </c>
      <c r="G3161" s="194">
        <f>+'Información ELECTRO PUNO'!G3141</f>
        <v>12</v>
      </c>
      <c r="H3161" s="9" t="str">
        <f t="shared" si="359"/>
        <v>Poste</v>
      </c>
      <c r="I3161" s="194" t="str">
        <f>+'Información ELECTRO PUNO'!F3141</f>
        <v>Madera Tratada</v>
      </c>
      <c r="J3161" s="194" t="str">
        <f>+'Información ELECTRO PUNO'!B3141</f>
        <v>PPM20</v>
      </c>
      <c r="K3161" s="9" t="str">
        <f t="shared" si="361"/>
        <v>POSTE DE MADERA TRATADA DE 12 mts. CL.5</v>
      </c>
      <c r="L3161" s="139">
        <f t="shared" si="362"/>
        <v>0.41</v>
      </c>
    </row>
    <row r="3162" spans="1:12" x14ac:dyDescent="0.25">
      <c r="A3162" s="193">
        <f>+'Información ELECTRO PUNO'!A3142</f>
        <v>3141</v>
      </c>
      <c r="B3162" s="26" t="str">
        <f t="shared" si="360"/>
        <v>SICODI</v>
      </c>
      <c r="C3162" s="9" t="str">
        <f t="shared" si="356"/>
        <v>Puno</v>
      </c>
      <c r="D3162" s="9" t="str">
        <f t="shared" si="357"/>
        <v>No Reporta</v>
      </c>
      <c r="E3162" s="9" t="str">
        <f t="shared" si="358"/>
        <v>No Reporta</v>
      </c>
      <c r="F3162" s="194" t="str">
        <f>+'Información ELECTRO PUNO'!E3142</f>
        <v>MT</v>
      </c>
      <c r="G3162" s="194">
        <f>+'Información ELECTRO PUNO'!G3142</f>
        <v>12</v>
      </c>
      <c r="H3162" s="9" t="str">
        <f t="shared" si="359"/>
        <v>Poste</v>
      </c>
      <c r="I3162" s="194" t="str">
        <f>+'Información ELECTRO PUNO'!F3142</f>
        <v>Madera Tratada</v>
      </c>
      <c r="J3162" s="194" t="str">
        <f>+'Información ELECTRO PUNO'!B3142</f>
        <v>PPM20</v>
      </c>
      <c r="K3162" s="9" t="str">
        <f t="shared" si="361"/>
        <v>POSTE DE MADERA TRATADA DE 12 mts. CL.5</v>
      </c>
      <c r="L3162" s="139">
        <f t="shared" si="362"/>
        <v>0.41</v>
      </c>
    </row>
    <row r="3163" spans="1:12" x14ac:dyDescent="0.25">
      <c r="A3163" s="193">
        <f>+'Información ELECTRO PUNO'!A3143</f>
        <v>3142</v>
      </c>
      <c r="B3163" s="26" t="str">
        <f t="shared" si="360"/>
        <v>SICODI</v>
      </c>
      <c r="C3163" s="9" t="str">
        <f t="shared" si="356"/>
        <v>Puno</v>
      </c>
      <c r="D3163" s="9" t="str">
        <f t="shared" si="357"/>
        <v>No Reporta</v>
      </c>
      <c r="E3163" s="9" t="str">
        <f t="shared" si="358"/>
        <v>No Reporta</v>
      </c>
      <c r="F3163" s="194" t="str">
        <f>+'Información ELECTRO PUNO'!E3143</f>
        <v>MT</v>
      </c>
      <c r="G3163" s="194">
        <f>+'Información ELECTRO PUNO'!G3143</f>
        <v>12</v>
      </c>
      <c r="H3163" s="9" t="str">
        <f t="shared" si="359"/>
        <v>Poste</v>
      </c>
      <c r="I3163" s="194" t="str">
        <f>+'Información ELECTRO PUNO'!F3143</f>
        <v>Madera Tratada</v>
      </c>
      <c r="J3163" s="194" t="str">
        <f>+'Información ELECTRO PUNO'!B3143</f>
        <v>PPM20</v>
      </c>
      <c r="K3163" s="9" t="str">
        <f t="shared" si="361"/>
        <v>POSTE DE MADERA TRATADA DE 12 mts. CL.5</v>
      </c>
      <c r="L3163" s="139">
        <f t="shared" si="362"/>
        <v>0.41</v>
      </c>
    </row>
    <row r="3164" spans="1:12" x14ac:dyDescent="0.25">
      <c r="A3164" s="193">
        <f>+'Información ELECTRO PUNO'!A3144</f>
        <v>3143</v>
      </c>
      <c r="B3164" s="26" t="str">
        <f t="shared" si="360"/>
        <v>SICODI</v>
      </c>
      <c r="C3164" s="9" t="str">
        <f t="shared" si="356"/>
        <v>Puno</v>
      </c>
      <c r="D3164" s="9" t="str">
        <f t="shared" si="357"/>
        <v>No Reporta</v>
      </c>
      <c r="E3164" s="9" t="str">
        <f t="shared" si="358"/>
        <v>No Reporta</v>
      </c>
      <c r="F3164" s="194" t="str">
        <f>+'Información ELECTRO PUNO'!E3144</f>
        <v>MT</v>
      </c>
      <c r="G3164" s="194">
        <f>+'Información ELECTRO PUNO'!G3144</f>
        <v>12</v>
      </c>
      <c r="H3164" s="9" t="str">
        <f t="shared" si="359"/>
        <v>Poste</v>
      </c>
      <c r="I3164" s="194" t="str">
        <f>+'Información ELECTRO PUNO'!F3144</f>
        <v>Madera Tratada</v>
      </c>
      <c r="J3164" s="194" t="str">
        <f>+'Información ELECTRO PUNO'!B3144</f>
        <v>PPM20</v>
      </c>
      <c r="K3164" s="9" t="str">
        <f t="shared" si="361"/>
        <v>POSTE DE MADERA TRATADA DE 12 mts. CL.5</v>
      </c>
      <c r="L3164" s="139">
        <f t="shared" si="362"/>
        <v>0.41</v>
      </c>
    </row>
    <row r="3165" spans="1:12" x14ac:dyDescent="0.25">
      <c r="A3165" s="193">
        <f>+'Información ELECTRO PUNO'!A3145</f>
        <v>3144</v>
      </c>
      <c r="B3165" s="26" t="str">
        <f t="shared" si="360"/>
        <v>SICODI</v>
      </c>
      <c r="C3165" s="9" t="str">
        <f t="shared" si="356"/>
        <v>Puno</v>
      </c>
      <c r="D3165" s="9" t="str">
        <f t="shared" si="357"/>
        <v>No Reporta</v>
      </c>
      <c r="E3165" s="9" t="str">
        <f t="shared" si="358"/>
        <v>No Reporta</v>
      </c>
      <c r="F3165" s="194" t="str">
        <f>+'Información ELECTRO PUNO'!E3145</f>
        <v>MT</v>
      </c>
      <c r="G3165" s="194">
        <f>+'Información ELECTRO PUNO'!G3145</f>
        <v>12</v>
      </c>
      <c r="H3165" s="9" t="str">
        <f t="shared" si="359"/>
        <v>Poste</v>
      </c>
      <c r="I3165" s="194" t="str">
        <f>+'Información ELECTRO PUNO'!F3145</f>
        <v>Madera Tratada</v>
      </c>
      <c r="J3165" s="194" t="str">
        <f>+'Información ELECTRO PUNO'!B3145</f>
        <v>PPM20</v>
      </c>
      <c r="K3165" s="9" t="str">
        <f t="shared" si="361"/>
        <v>POSTE DE MADERA TRATADA DE 12 mts. CL.5</v>
      </c>
      <c r="L3165" s="139">
        <f t="shared" si="362"/>
        <v>0.41</v>
      </c>
    </row>
    <row r="3166" spans="1:12" x14ac:dyDescent="0.25">
      <c r="A3166" s="193">
        <f>+'Información ELECTRO PUNO'!A3146</f>
        <v>3145</v>
      </c>
      <c r="B3166" s="26" t="str">
        <f t="shared" si="360"/>
        <v>SICODI</v>
      </c>
      <c r="C3166" s="9" t="str">
        <f t="shared" si="356"/>
        <v>Puno</v>
      </c>
      <c r="D3166" s="9" t="str">
        <f t="shared" si="357"/>
        <v>No Reporta</v>
      </c>
      <c r="E3166" s="9" t="str">
        <f t="shared" si="358"/>
        <v>No Reporta</v>
      </c>
      <c r="F3166" s="194" t="str">
        <f>+'Información ELECTRO PUNO'!E3146</f>
        <v>MT</v>
      </c>
      <c r="G3166" s="194">
        <f>+'Información ELECTRO PUNO'!G3146</f>
        <v>12</v>
      </c>
      <c r="H3166" s="9" t="str">
        <f t="shared" si="359"/>
        <v>Poste</v>
      </c>
      <c r="I3166" s="194" t="str">
        <f>+'Información ELECTRO PUNO'!F3146</f>
        <v>Madera Tratada</v>
      </c>
      <c r="J3166" s="194" t="str">
        <f>+'Información ELECTRO PUNO'!B3146</f>
        <v>PPM20</v>
      </c>
      <c r="K3166" s="9" t="str">
        <f t="shared" si="361"/>
        <v>POSTE DE MADERA TRATADA DE 12 mts. CL.5</v>
      </c>
      <c r="L3166" s="139">
        <f t="shared" si="362"/>
        <v>0.41</v>
      </c>
    </row>
    <row r="3167" spans="1:12" x14ac:dyDescent="0.25">
      <c r="A3167" s="193">
        <f>+'Información ELECTRO PUNO'!A3147</f>
        <v>3146</v>
      </c>
      <c r="B3167" s="26" t="str">
        <f t="shared" si="360"/>
        <v>SICODI</v>
      </c>
      <c r="C3167" s="9" t="str">
        <f t="shared" si="356"/>
        <v>Puno</v>
      </c>
      <c r="D3167" s="9" t="str">
        <f t="shared" si="357"/>
        <v>No Reporta</v>
      </c>
      <c r="E3167" s="9" t="str">
        <f t="shared" si="358"/>
        <v>No Reporta</v>
      </c>
      <c r="F3167" s="194" t="str">
        <f>+'Información ELECTRO PUNO'!E3147</f>
        <v>MT</v>
      </c>
      <c r="G3167" s="194">
        <f>+'Información ELECTRO PUNO'!G3147</f>
        <v>12</v>
      </c>
      <c r="H3167" s="9" t="str">
        <f t="shared" si="359"/>
        <v>Poste</v>
      </c>
      <c r="I3167" s="194" t="str">
        <f>+'Información ELECTRO PUNO'!F3147</f>
        <v>Madera Tratada</v>
      </c>
      <c r="J3167" s="194" t="str">
        <f>+'Información ELECTRO PUNO'!B3147</f>
        <v>PPM20</v>
      </c>
      <c r="K3167" s="9" t="str">
        <f t="shared" si="361"/>
        <v>POSTE DE MADERA TRATADA DE 12 mts. CL.5</v>
      </c>
      <c r="L3167" s="139">
        <f t="shared" si="362"/>
        <v>0.41</v>
      </c>
    </row>
    <row r="3168" spans="1:12" x14ac:dyDescent="0.25">
      <c r="A3168" s="193">
        <f>+'Información ELECTRO PUNO'!A3148</f>
        <v>3147</v>
      </c>
      <c r="B3168" s="26" t="str">
        <f t="shared" si="360"/>
        <v>SICODI</v>
      </c>
      <c r="C3168" s="9" t="str">
        <f t="shared" si="356"/>
        <v>Puno</v>
      </c>
      <c r="D3168" s="9" t="str">
        <f t="shared" si="357"/>
        <v>No Reporta</v>
      </c>
      <c r="E3168" s="9" t="str">
        <f t="shared" si="358"/>
        <v>No Reporta</v>
      </c>
      <c r="F3168" s="194" t="str">
        <f>+'Información ELECTRO PUNO'!E3148</f>
        <v>MT</v>
      </c>
      <c r="G3168" s="194">
        <f>+'Información ELECTRO PUNO'!G3148</f>
        <v>12</v>
      </c>
      <c r="H3168" s="9" t="str">
        <f t="shared" si="359"/>
        <v>Poste</v>
      </c>
      <c r="I3168" s="194" t="str">
        <f>+'Información ELECTRO PUNO'!F3148</f>
        <v>Madera Tratada</v>
      </c>
      <c r="J3168" s="194" t="str">
        <f>+'Información ELECTRO PUNO'!B3148</f>
        <v>PPM20</v>
      </c>
      <c r="K3168" s="9" t="str">
        <f t="shared" si="361"/>
        <v>POSTE DE MADERA TRATADA DE 12 mts. CL.5</v>
      </c>
      <c r="L3168" s="139">
        <f t="shared" si="362"/>
        <v>0.41</v>
      </c>
    </row>
    <row r="3169" spans="1:12" x14ac:dyDescent="0.25">
      <c r="A3169" s="193">
        <f>+'Información ELECTRO PUNO'!A3149</f>
        <v>3148</v>
      </c>
      <c r="B3169" s="26" t="str">
        <f t="shared" si="360"/>
        <v>SICODI</v>
      </c>
      <c r="C3169" s="9" t="str">
        <f t="shared" si="356"/>
        <v>Puno</v>
      </c>
      <c r="D3169" s="9" t="str">
        <f t="shared" si="357"/>
        <v>No Reporta</v>
      </c>
      <c r="E3169" s="9" t="str">
        <f t="shared" si="358"/>
        <v>No Reporta</v>
      </c>
      <c r="F3169" s="194" t="str">
        <f>+'Información ELECTRO PUNO'!E3149</f>
        <v>MT</v>
      </c>
      <c r="G3169" s="194">
        <f>+'Información ELECTRO PUNO'!G3149</f>
        <v>12</v>
      </c>
      <c r="H3169" s="9" t="str">
        <f t="shared" si="359"/>
        <v>Poste</v>
      </c>
      <c r="I3169" s="194" t="str">
        <f>+'Información ELECTRO PUNO'!F3149</f>
        <v>Madera Tratada</v>
      </c>
      <c r="J3169" s="194" t="str">
        <f>+'Información ELECTRO PUNO'!B3149</f>
        <v>PPM20</v>
      </c>
      <c r="K3169" s="9" t="str">
        <f t="shared" si="361"/>
        <v>POSTE DE MADERA TRATADA DE 12 mts. CL.5</v>
      </c>
      <c r="L3169" s="139">
        <f t="shared" si="362"/>
        <v>0.41</v>
      </c>
    </row>
    <row r="3170" spans="1:12" x14ac:dyDescent="0.25">
      <c r="A3170" s="193">
        <f>+'Información ELECTRO PUNO'!A3150</f>
        <v>3149</v>
      </c>
      <c r="B3170" s="26" t="str">
        <f t="shared" si="360"/>
        <v>SICODI</v>
      </c>
      <c r="C3170" s="9" t="str">
        <f t="shared" si="356"/>
        <v>Puno</v>
      </c>
      <c r="D3170" s="9" t="str">
        <f t="shared" si="357"/>
        <v>No Reporta</v>
      </c>
      <c r="E3170" s="9" t="str">
        <f t="shared" si="358"/>
        <v>No Reporta</v>
      </c>
      <c r="F3170" s="194" t="str">
        <f>+'Información ELECTRO PUNO'!E3150</f>
        <v>MT</v>
      </c>
      <c r="G3170" s="194">
        <f>+'Información ELECTRO PUNO'!G3150</f>
        <v>12</v>
      </c>
      <c r="H3170" s="9" t="str">
        <f t="shared" si="359"/>
        <v>Poste</v>
      </c>
      <c r="I3170" s="194" t="str">
        <f>+'Información ELECTRO PUNO'!F3150</f>
        <v>Madera Tratada</v>
      </c>
      <c r="J3170" s="194" t="str">
        <f>+'Información ELECTRO PUNO'!B3150</f>
        <v>PPM20</v>
      </c>
      <c r="K3170" s="9" t="str">
        <f t="shared" si="361"/>
        <v>POSTE DE MADERA TRATADA DE 12 mts. CL.5</v>
      </c>
      <c r="L3170" s="139">
        <f t="shared" si="362"/>
        <v>0.41</v>
      </c>
    </row>
    <row r="3171" spans="1:12" x14ac:dyDescent="0.25">
      <c r="A3171" s="193">
        <f>+'Información ELECTRO PUNO'!A3151</f>
        <v>3150</v>
      </c>
      <c r="B3171" s="26" t="str">
        <f t="shared" si="360"/>
        <v>SICODI</v>
      </c>
      <c r="C3171" s="9" t="str">
        <f t="shared" si="356"/>
        <v>Puno</v>
      </c>
      <c r="D3171" s="9" t="str">
        <f t="shared" si="357"/>
        <v>No Reporta</v>
      </c>
      <c r="E3171" s="9" t="str">
        <f t="shared" si="358"/>
        <v>No Reporta</v>
      </c>
      <c r="F3171" s="194" t="str">
        <f>+'Información ELECTRO PUNO'!E3151</f>
        <v>MT</v>
      </c>
      <c r="G3171" s="194">
        <f>+'Información ELECTRO PUNO'!G3151</f>
        <v>12</v>
      </c>
      <c r="H3171" s="9" t="str">
        <f t="shared" si="359"/>
        <v>Poste</v>
      </c>
      <c r="I3171" s="194" t="str">
        <f>+'Información ELECTRO PUNO'!F3151</f>
        <v>Madera Tratada</v>
      </c>
      <c r="J3171" s="194" t="str">
        <f>+'Información ELECTRO PUNO'!B3151</f>
        <v>PPM20</v>
      </c>
      <c r="K3171" s="9" t="str">
        <f t="shared" si="361"/>
        <v>POSTE DE MADERA TRATADA DE 12 mts. CL.5</v>
      </c>
      <c r="L3171" s="139">
        <f t="shared" si="362"/>
        <v>0.41</v>
      </c>
    </row>
    <row r="3172" spans="1:12" x14ac:dyDescent="0.25">
      <c r="A3172" s="193">
        <f>+'Información ELECTRO PUNO'!A3152</f>
        <v>3151</v>
      </c>
      <c r="B3172" s="26" t="str">
        <f t="shared" si="360"/>
        <v>SICODI</v>
      </c>
      <c r="C3172" s="9" t="str">
        <f t="shared" si="356"/>
        <v>Puno</v>
      </c>
      <c r="D3172" s="9" t="str">
        <f t="shared" si="357"/>
        <v>No Reporta</v>
      </c>
      <c r="E3172" s="9" t="str">
        <f t="shared" si="358"/>
        <v>No Reporta</v>
      </c>
      <c r="F3172" s="194" t="str">
        <f>+'Información ELECTRO PUNO'!E3152</f>
        <v>MT</v>
      </c>
      <c r="G3172" s="194">
        <f>+'Información ELECTRO PUNO'!G3152</f>
        <v>12</v>
      </c>
      <c r="H3172" s="9" t="str">
        <f t="shared" si="359"/>
        <v>Poste</v>
      </c>
      <c r="I3172" s="194" t="str">
        <f>+'Información ELECTRO PUNO'!F3152</f>
        <v>Madera Tratada</v>
      </c>
      <c r="J3172" s="194" t="str">
        <f>+'Información ELECTRO PUNO'!B3152</f>
        <v>PPM20</v>
      </c>
      <c r="K3172" s="9" t="str">
        <f t="shared" si="361"/>
        <v>POSTE DE MADERA TRATADA DE 12 mts. CL.5</v>
      </c>
      <c r="L3172" s="139">
        <f t="shared" si="362"/>
        <v>0.41</v>
      </c>
    </row>
    <row r="3173" spans="1:12" x14ac:dyDescent="0.25">
      <c r="A3173" s="193">
        <f>+'Información ELECTRO PUNO'!A3153</f>
        <v>3152</v>
      </c>
      <c r="B3173" s="26" t="str">
        <f t="shared" si="360"/>
        <v>SICODI</v>
      </c>
      <c r="C3173" s="9" t="str">
        <f t="shared" si="356"/>
        <v>Puno</v>
      </c>
      <c r="D3173" s="9" t="str">
        <f t="shared" si="357"/>
        <v>No Reporta</v>
      </c>
      <c r="E3173" s="9" t="str">
        <f t="shared" si="358"/>
        <v>No Reporta</v>
      </c>
      <c r="F3173" s="194" t="str">
        <f>+'Información ELECTRO PUNO'!E3153</f>
        <v>MT</v>
      </c>
      <c r="G3173" s="194">
        <f>+'Información ELECTRO PUNO'!G3153</f>
        <v>12</v>
      </c>
      <c r="H3173" s="9" t="str">
        <f t="shared" si="359"/>
        <v>Poste</v>
      </c>
      <c r="I3173" s="194" t="str">
        <f>+'Información ELECTRO PUNO'!F3153</f>
        <v>Madera Tratada</v>
      </c>
      <c r="J3173" s="194" t="str">
        <f>+'Información ELECTRO PUNO'!B3153</f>
        <v>PPM20</v>
      </c>
      <c r="K3173" s="9" t="str">
        <f t="shared" si="361"/>
        <v>POSTE DE MADERA TRATADA DE 12 mts. CL.5</v>
      </c>
      <c r="L3173" s="139">
        <f t="shared" si="362"/>
        <v>0.41</v>
      </c>
    </row>
    <row r="3174" spans="1:12" x14ac:dyDescent="0.25">
      <c r="A3174" s="193">
        <f>+'Información ELECTRO PUNO'!A3154</f>
        <v>3153</v>
      </c>
      <c r="B3174" s="26" t="str">
        <f t="shared" si="360"/>
        <v>SICODI</v>
      </c>
      <c r="C3174" s="9" t="str">
        <f t="shared" si="356"/>
        <v>Puno</v>
      </c>
      <c r="D3174" s="9" t="str">
        <f t="shared" si="357"/>
        <v>No Reporta</v>
      </c>
      <c r="E3174" s="9" t="str">
        <f t="shared" si="358"/>
        <v>No Reporta</v>
      </c>
      <c r="F3174" s="194" t="str">
        <f>+'Información ELECTRO PUNO'!E3154</f>
        <v>MT</v>
      </c>
      <c r="G3174" s="194">
        <f>+'Información ELECTRO PUNO'!G3154</f>
        <v>12</v>
      </c>
      <c r="H3174" s="9" t="str">
        <f t="shared" si="359"/>
        <v>Poste</v>
      </c>
      <c r="I3174" s="194" t="str">
        <f>+'Información ELECTRO PUNO'!F3154</f>
        <v>Madera Tratada</v>
      </c>
      <c r="J3174" s="194" t="str">
        <f>+'Información ELECTRO PUNO'!B3154</f>
        <v>PPM20</v>
      </c>
      <c r="K3174" s="9" t="str">
        <f t="shared" si="361"/>
        <v>POSTE DE MADERA TRATADA DE 12 mts. CL.5</v>
      </c>
      <c r="L3174" s="139">
        <f t="shared" si="362"/>
        <v>0.41</v>
      </c>
    </row>
    <row r="3175" spans="1:12" x14ac:dyDescent="0.25">
      <c r="A3175" s="193">
        <f>+'Información ELECTRO PUNO'!A3155</f>
        <v>3154</v>
      </c>
      <c r="B3175" s="26" t="str">
        <f t="shared" si="360"/>
        <v>SICODI</v>
      </c>
      <c r="C3175" s="9" t="str">
        <f t="shared" si="356"/>
        <v>Puno</v>
      </c>
      <c r="D3175" s="9" t="str">
        <f t="shared" si="357"/>
        <v>No Reporta</v>
      </c>
      <c r="E3175" s="9" t="str">
        <f t="shared" si="358"/>
        <v>No Reporta</v>
      </c>
      <c r="F3175" s="194" t="str">
        <f>+'Información ELECTRO PUNO'!E3155</f>
        <v>MT</v>
      </c>
      <c r="G3175" s="194">
        <f>+'Información ELECTRO PUNO'!G3155</f>
        <v>12</v>
      </c>
      <c r="H3175" s="9" t="str">
        <f t="shared" si="359"/>
        <v>Poste</v>
      </c>
      <c r="I3175" s="194" t="str">
        <f>+'Información ELECTRO PUNO'!F3155</f>
        <v>Madera Tratada</v>
      </c>
      <c r="J3175" s="194" t="str">
        <f>+'Información ELECTRO PUNO'!B3155</f>
        <v>PPM20</v>
      </c>
      <c r="K3175" s="9" t="str">
        <f t="shared" si="361"/>
        <v>POSTE DE MADERA TRATADA DE 12 mts. CL.5</v>
      </c>
      <c r="L3175" s="139">
        <f t="shared" si="362"/>
        <v>0.41</v>
      </c>
    </row>
    <row r="3176" spans="1:12" x14ac:dyDescent="0.25">
      <c r="A3176" s="193">
        <f>+'Información ELECTRO PUNO'!A3156</f>
        <v>3155</v>
      </c>
      <c r="B3176" s="26" t="str">
        <f t="shared" si="360"/>
        <v>SICODI</v>
      </c>
      <c r="C3176" s="9" t="str">
        <f t="shared" si="356"/>
        <v>Puno</v>
      </c>
      <c r="D3176" s="9" t="str">
        <f t="shared" si="357"/>
        <v>No Reporta</v>
      </c>
      <c r="E3176" s="9" t="str">
        <f t="shared" si="358"/>
        <v>No Reporta</v>
      </c>
      <c r="F3176" s="194" t="str">
        <f>+'Información ELECTRO PUNO'!E3156</f>
        <v>MT</v>
      </c>
      <c r="G3176" s="194">
        <f>+'Información ELECTRO PUNO'!G3156</f>
        <v>12</v>
      </c>
      <c r="H3176" s="9" t="str">
        <f t="shared" si="359"/>
        <v>Poste</v>
      </c>
      <c r="I3176" s="194" t="str">
        <f>+'Información ELECTRO PUNO'!F3156</f>
        <v>Madera Tratada</v>
      </c>
      <c r="J3176" s="194" t="str">
        <f>+'Información ELECTRO PUNO'!B3156</f>
        <v>PPM20</v>
      </c>
      <c r="K3176" s="9" t="str">
        <f t="shared" si="361"/>
        <v>POSTE DE MADERA TRATADA DE 12 mts. CL.5</v>
      </c>
      <c r="L3176" s="139">
        <f t="shared" si="362"/>
        <v>0.41</v>
      </c>
    </row>
    <row r="3177" spans="1:12" x14ac:dyDescent="0.25">
      <c r="A3177" s="193">
        <f>+'Información ELECTRO PUNO'!A3157</f>
        <v>3156</v>
      </c>
      <c r="B3177" s="26" t="str">
        <f t="shared" si="360"/>
        <v>SICODI</v>
      </c>
      <c r="C3177" s="9" t="str">
        <f t="shared" si="356"/>
        <v>Puno</v>
      </c>
      <c r="D3177" s="9" t="str">
        <f t="shared" si="357"/>
        <v>No Reporta</v>
      </c>
      <c r="E3177" s="9" t="str">
        <f t="shared" si="358"/>
        <v>No Reporta</v>
      </c>
      <c r="F3177" s="194" t="str">
        <f>+'Información ELECTRO PUNO'!E3157</f>
        <v>MT</v>
      </c>
      <c r="G3177" s="194">
        <f>+'Información ELECTRO PUNO'!G3157</f>
        <v>12</v>
      </c>
      <c r="H3177" s="9" t="str">
        <f t="shared" si="359"/>
        <v>Poste</v>
      </c>
      <c r="I3177" s="194" t="str">
        <f>+'Información ELECTRO PUNO'!F3157</f>
        <v>Madera Tratada</v>
      </c>
      <c r="J3177" s="194" t="str">
        <f>+'Información ELECTRO PUNO'!B3157</f>
        <v>PPM20</v>
      </c>
      <c r="K3177" s="9" t="str">
        <f t="shared" si="361"/>
        <v>POSTE DE MADERA TRATADA DE 12 mts. CL.5</v>
      </c>
      <c r="L3177" s="139">
        <f t="shared" si="362"/>
        <v>0.41</v>
      </c>
    </row>
    <row r="3178" spans="1:12" x14ac:dyDescent="0.25">
      <c r="A3178" s="193">
        <f>+'Información ELECTRO PUNO'!A3158</f>
        <v>3157</v>
      </c>
      <c r="B3178" s="26" t="str">
        <f t="shared" si="360"/>
        <v>SICODI</v>
      </c>
      <c r="C3178" s="9" t="str">
        <f t="shared" si="356"/>
        <v>Puno</v>
      </c>
      <c r="D3178" s="9" t="str">
        <f t="shared" si="357"/>
        <v>No Reporta</v>
      </c>
      <c r="E3178" s="9" t="str">
        <f t="shared" si="358"/>
        <v>No Reporta</v>
      </c>
      <c r="F3178" s="194" t="str">
        <f>+'Información ELECTRO PUNO'!E3158</f>
        <v>MT</v>
      </c>
      <c r="G3178" s="194">
        <f>+'Información ELECTRO PUNO'!G3158</f>
        <v>12</v>
      </c>
      <c r="H3178" s="9" t="str">
        <f t="shared" si="359"/>
        <v>Poste</v>
      </c>
      <c r="I3178" s="194" t="str">
        <f>+'Información ELECTRO PUNO'!F3158</f>
        <v>Madera Tratada</v>
      </c>
      <c r="J3178" s="194" t="str">
        <f>+'Información ELECTRO PUNO'!B3158</f>
        <v>PPM20</v>
      </c>
      <c r="K3178" s="9" t="str">
        <f t="shared" si="361"/>
        <v>POSTE DE MADERA TRATADA DE 12 mts. CL.5</v>
      </c>
      <c r="L3178" s="139">
        <f t="shared" si="362"/>
        <v>0.41</v>
      </c>
    </row>
    <row r="3179" spans="1:12" x14ac:dyDescent="0.25">
      <c r="A3179" s="193">
        <f>+'Información ELECTRO PUNO'!A3159</f>
        <v>3158</v>
      </c>
      <c r="B3179" s="26" t="str">
        <f t="shared" si="360"/>
        <v>SICODI</v>
      </c>
      <c r="C3179" s="9" t="str">
        <f t="shared" si="356"/>
        <v>Puno</v>
      </c>
      <c r="D3179" s="9" t="str">
        <f t="shared" si="357"/>
        <v>No Reporta</v>
      </c>
      <c r="E3179" s="9" t="str">
        <f t="shared" si="358"/>
        <v>No Reporta</v>
      </c>
      <c r="F3179" s="194" t="str">
        <f>+'Información ELECTRO PUNO'!E3159</f>
        <v>MT</v>
      </c>
      <c r="G3179" s="194">
        <f>+'Información ELECTRO PUNO'!G3159</f>
        <v>12</v>
      </c>
      <c r="H3179" s="9" t="str">
        <f t="shared" si="359"/>
        <v>Poste</v>
      </c>
      <c r="I3179" s="194" t="str">
        <f>+'Información ELECTRO PUNO'!F3159</f>
        <v>Madera Tratada</v>
      </c>
      <c r="J3179" s="194" t="str">
        <f>+'Información ELECTRO PUNO'!B3159</f>
        <v>PPM20</v>
      </c>
      <c r="K3179" s="9" t="str">
        <f t="shared" si="361"/>
        <v>POSTE DE MADERA TRATADA DE 12 mts. CL.5</v>
      </c>
      <c r="L3179" s="139">
        <f t="shared" si="362"/>
        <v>0.41</v>
      </c>
    </row>
    <row r="3180" spans="1:12" x14ac:dyDescent="0.25">
      <c r="A3180" s="193">
        <f>+'Información ELECTRO PUNO'!A3160</f>
        <v>3159</v>
      </c>
      <c r="B3180" s="26" t="str">
        <f t="shared" si="360"/>
        <v>SICODI</v>
      </c>
      <c r="C3180" s="9" t="str">
        <f t="shared" si="356"/>
        <v>Puno</v>
      </c>
      <c r="D3180" s="9" t="str">
        <f t="shared" si="357"/>
        <v>No Reporta</v>
      </c>
      <c r="E3180" s="9" t="str">
        <f t="shared" si="358"/>
        <v>No Reporta</v>
      </c>
      <c r="F3180" s="194" t="str">
        <f>+'Información ELECTRO PUNO'!E3160</f>
        <v>MT</v>
      </c>
      <c r="G3180" s="194">
        <f>+'Información ELECTRO PUNO'!G3160</f>
        <v>12</v>
      </c>
      <c r="H3180" s="9" t="str">
        <f t="shared" si="359"/>
        <v>Poste</v>
      </c>
      <c r="I3180" s="194" t="str">
        <f>+'Información ELECTRO PUNO'!F3160</f>
        <v>Madera Tratada</v>
      </c>
      <c r="J3180" s="194" t="str">
        <f>+'Información ELECTRO PUNO'!B3160</f>
        <v>PPM20</v>
      </c>
      <c r="K3180" s="9" t="str">
        <f t="shared" si="361"/>
        <v>POSTE DE MADERA TRATADA DE 12 mts. CL.5</v>
      </c>
      <c r="L3180" s="139">
        <f t="shared" si="362"/>
        <v>0.41</v>
      </c>
    </row>
    <row r="3181" spans="1:12" x14ac:dyDescent="0.25">
      <c r="A3181" s="193">
        <f>+'Información ELECTRO PUNO'!A3161</f>
        <v>3160</v>
      </c>
      <c r="B3181" s="26" t="str">
        <f t="shared" si="360"/>
        <v>SICODI</v>
      </c>
      <c r="C3181" s="9" t="str">
        <f t="shared" si="356"/>
        <v>Puno</v>
      </c>
      <c r="D3181" s="9" t="str">
        <f t="shared" si="357"/>
        <v>No Reporta</v>
      </c>
      <c r="E3181" s="9" t="str">
        <f t="shared" si="358"/>
        <v>No Reporta</v>
      </c>
      <c r="F3181" s="194" t="str">
        <f>+'Información ELECTRO PUNO'!E3161</f>
        <v>MT</v>
      </c>
      <c r="G3181" s="194">
        <f>+'Información ELECTRO PUNO'!G3161</f>
        <v>12</v>
      </c>
      <c r="H3181" s="9" t="str">
        <f t="shared" si="359"/>
        <v>Poste</v>
      </c>
      <c r="I3181" s="194" t="str">
        <f>+'Información ELECTRO PUNO'!F3161</f>
        <v>Madera Tratada</v>
      </c>
      <c r="J3181" s="194" t="str">
        <f>+'Información ELECTRO PUNO'!B3161</f>
        <v>PPM20</v>
      </c>
      <c r="K3181" s="9" t="str">
        <f t="shared" si="361"/>
        <v>POSTE DE MADERA TRATADA DE 12 mts. CL.5</v>
      </c>
      <c r="L3181" s="139">
        <f t="shared" si="362"/>
        <v>0.41</v>
      </c>
    </row>
    <row r="3182" spans="1:12" x14ac:dyDescent="0.25">
      <c r="A3182" s="193">
        <f>+'Información ELECTRO PUNO'!A3162</f>
        <v>3161</v>
      </c>
      <c r="B3182" s="26" t="str">
        <f t="shared" si="360"/>
        <v>SICODI</v>
      </c>
      <c r="C3182" s="9" t="str">
        <f t="shared" si="356"/>
        <v>Puno</v>
      </c>
      <c r="D3182" s="9" t="str">
        <f t="shared" si="357"/>
        <v>No Reporta</v>
      </c>
      <c r="E3182" s="9" t="str">
        <f t="shared" si="358"/>
        <v>No Reporta</v>
      </c>
      <c r="F3182" s="194" t="str">
        <f>+'Información ELECTRO PUNO'!E3162</f>
        <v>MT</v>
      </c>
      <c r="G3182" s="194">
        <f>+'Información ELECTRO PUNO'!G3162</f>
        <v>12</v>
      </c>
      <c r="H3182" s="9" t="str">
        <f t="shared" si="359"/>
        <v>Poste</v>
      </c>
      <c r="I3182" s="194" t="str">
        <f>+'Información ELECTRO PUNO'!F3162</f>
        <v>Madera Tratada</v>
      </c>
      <c r="J3182" s="194" t="str">
        <f>+'Información ELECTRO PUNO'!B3162</f>
        <v>PPM20</v>
      </c>
      <c r="K3182" s="9" t="str">
        <f t="shared" si="361"/>
        <v>POSTE DE MADERA TRATADA DE 12 mts. CL.5</v>
      </c>
      <c r="L3182" s="139">
        <f t="shared" si="362"/>
        <v>0.41</v>
      </c>
    </row>
    <row r="3183" spans="1:12" x14ac:dyDescent="0.25">
      <c r="A3183" s="193">
        <f>+'Información ELECTRO PUNO'!A3163</f>
        <v>3162</v>
      </c>
      <c r="B3183" s="26" t="str">
        <f t="shared" si="360"/>
        <v>SICODI</v>
      </c>
      <c r="C3183" s="9" t="str">
        <f t="shared" si="356"/>
        <v>Puno</v>
      </c>
      <c r="D3183" s="9" t="str">
        <f t="shared" si="357"/>
        <v>No Reporta</v>
      </c>
      <c r="E3183" s="9" t="str">
        <f t="shared" si="358"/>
        <v>No Reporta</v>
      </c>
      <c r="F3183" s="194" t="str">
        <f>+'Información ELECTRO PUNO'!E3163</f>
        <v>MT</v>
      </c>
      <c r="G3183" s="194">
        <f>+'Información ELECTRO PUNO'!G3163</f>
        <v>12</v>
      </c>
      <c r="H3183" s="9" t="str">
        <f t="shared" si="359"/>
        <v>Poste</v>
      </c>
      <c r="I3183" s="194" t="str">
        <f>+'Información ELECTRO PUNO'!F3163</f>
        <v>Madera Tratada</v>
      </c>
      <c r="J3183" s="194" t="str">
        <f>+'Información ELECTRO PUNO'!B3163</f>
        <v>PPM20</v>
      </c>
      <c r="K3183" s="9" t="str">
        <f t="shared" si="361"/>
        <v>POSTE DE MADERA TRATADA DE 12 mts. CL.5</v>
      </c>
      <c r="L3183" s="139">
        <f t="shared" si="362"/>
        <v>0.41</v>
      </c>
    </row>
    <row r="3184" spans="1:12" x14ac:dyDescent="0.25">
      <c r="A3184" s="193">
        <f>+'Información ELECTRO PUNO'!A3164</f>
        <v>3163</v>
      </c>
      <c r="B3184" s="26" t="str">
        <f t="shared" si="360"/>
        <v>SICODI</v>
      </c>
      <c r="C3184" s="9" t="str">
        <f t="shared" si="356"/>
        <v>Puno</v>
      </c>
      <c r="D3184" s="9" t="str">
        <f t="shared" si="357"/>
        <v>No Reporta</v>
      </c>
      <c r="E3184" s="9" t="str">
        <f t="shared" si="358"/>
        <v>No Reporta</v>
      </c>
      <c r="F3184" s="194" t="str">
        <f>+'Información ELECTRO PUNO'!E3164</f>
        <v>MT</v>
      </c>
      <c r="G3184" s="194">
        <f>+'Información ELECTRO PUNO'!G3164</f>
        <v>12</v>
      </c>
      <c r="H3184" s="9" t="str">
        <f t="shared" si="359"/>
        <v>Poste</v>
      </c>
      <c r="I3184" s="194" t="str">
        <f>+'Información ELECTRO PUNO'!F3164</f>
        <v>Madera Tratada</v>
      </c>
      <c r="J3184" s="194" t="str">
        <f>+'Información ELECTRO PUNO'!B3164</f>
        <v>PPM20</v>
      </c>
      <c r="K3184" s="9" t="str">
        <f t="shared" si="361"/>
        <v>POSTE DE MADERA TRATADA DE 12 mts. CL.5</v>
      </c>
      <c r="L3184" s="139">
        <f t="shared" si="362"/>
        <v>0.41</v>
      </c>
    </row>
    <row r="3185" spans="1:12" x14ac:dyDescent="0.25">
      <c r="A3185" s="193">
        <f>+'Información ELECTRO PUNO'!A3165</f>
        <v>3164</v>
      </c>
      <c r="B3185" s="26" t="str">
        <f t="shared" si="360"/>
        <v>SICODI</v>
      </c>
      <c r="C3185" s="9" t="str">
        <f t="shared" si="356"/>
        <v>Puno</v>
      </c>
      <c r="D3185" s="9" t="str">
        <f t="shared" si="357"/>
        <v>No Reporta</v>
      </c>
      <c r="E3185" s="9" t="str">
        <f t="shared" si="358"/>
        <v>No Reporta</v>
      </c>
      <c r="F3185" s="194" t="str">
        <f>+'Información ELECTRO PUNO'!E3165</f>
        <v>MT</v>
      </c>
      <c r="G3185" s="194">
        <f>+'Información ELECTRO PUNO'!G3165</f>
        <v>12</v>
      </c>
      <c r="H3185" s="9" t="str">
        <f t="shared" si="359"/>
        <v>Poste</v>
      </c>
      <c r="I3185" s="194" t="str">
        <f>+'Información ELECTRO PUNO'!F3165</f>
        <v>Madera Tratada</v>
      </c>
      <c r="J3185" s="194" t="str">
        <f>+'Información ELECTRO PUNO'!B3165</f>
        <v>PPM20</v>
      </c>
      <c r="K3185" s="9" t="str">
        <f t="shared" si="361"/>
        <v>POSTE DE MADERA TRATADA DE 12 mts. CL.5</v>
      </c>
      <c r="L3185" s="139">
        <f t="shared" si="362"/>
        <v>0.41</v>
      </c>
    </row>
    <row r="3186" spans="1:12" x14ac:dyDescent="0.25">
      <c r="A3186" s="193">
        <f>+'Información ELECTRO PUNO'!A3166</f>
        <v>3165</v>
      </c>
      <c r="B3186" s="26" t="str">
        <f t="shared" si="360"/>
        <v>SICODI</v>
      </c>
      <c r="C3186" s="9" t="str">
        <f t="shared" si="356"/>
        <v>Puno</v>
      </c>
      <c r="D3186" s="9" t="str">
        <f t="shared" si="357"/>
        <v>No Reporta</v>
      </c>
      <c r="E3186" s="9" t="str">
        <f t="shared" si="358"/>
        <v>No Reporta</v>
      </c>
      <c r="F3186" s="194" t="str">
        <f>+'Información ELECTRO PUNO'!E3166</f>
        <v>MT</v>
      </c>
      <c r="G3186" s="194">
        <f>+'Información ELECTRO PUNO'!G3166</f>
        <v>12</v>
      </c>
      <c r="H3186" s="9" t="str">
        <f t="shared" si="359"/>
        <v>Poste</v>
      </c>
      <c r="I3186" s="194" t="str">
        <f>+'Información ELECTRO PUNO'!F3166</f>
        <v>Madera Tratada</v>
      </c>
      <c r="J3186" s="194" t="str">
        <f>+'Información ELECTRO PUNO'!B3166</f>
        <v>PPM20</v>
      </c>
      <c r="K3186" s="9" t="str">
        <f t="shared" si="361"/>
        <v>POSTE DE MADERA TRATADA DE 12 mts. CL.5</v>
      </c>
      <c r="L3186" s="139">
        <f t="shared" si="362"/>
        <v>0.41</v>
      </c>
    </row>
    <row r="3187" spans="1:12" x14ac:dyDescent="0.25">
      <c r="A3187" s="193">
        <f>+'Información ELECTRO PUNO'!A3167</f>
        <v>3166</v>
      </c>
      <c r="B3187" s="26" t="str">
        <f t="shared" si="360"/>
        <v>SICODI</v>
      </c>
      <c r="C3187" s="9" t="str">
        <f t="shared" si="356"/>
        <v>Puno</v>
      </c>
      <c r="D3187" s="9" t="str">
        <f t="shared" si="357"/>
        <v>No Reporta</v>
      </c>
      <c r="E3187" s="9" t="str">
        <f t="shared" si="358"/>
        <v>No Reporta</v>
      </c>
      <c r="F3187" s="194" t="str">
        <f>+'Información ELECTRO PUNO'!E3167</f>
        <v>MT</v>
      </c>
      <c r="G3187" s="194">
        <f>+'Información ELECTRO PUNO'!G3167</f>
        <v>12</v>
      </c>
      <c r="H3187" s="9" t="str">
        <f t="shared" si="359"/>
        <v>Poste</v>
      </c>
      <c r="I3187" s="194" t="str">
        <f>+'Información ELECTRO PUNO'!F3167</f>
        <v>Madera Tratada</v>
      </c>
      <c r="J3187" s="194" t="str">
        <f>+'Información ELECTRO PUNO'!B3167</f>
        <v>PPM20</v>
      </c>
      <c r="K3187" s="9" t="str">
        <f t="shared" si="361"/>
        <v>POSTE DE MADERA TRATADA DE 12 mts. CL.5</v>
      </c>
      <c r="L3187" s="139">
        <f t="shared" si="362"/>
        <v>0.41</v>
      </c>
    </row>
    <row r="3188" spans="1:12" x14ac:dyDescent="0.25">
      <c r="A3188" s="193">
        <f>+'Información ELECTRO PUNO'!A3168</f>
        <v>3167</v>
      </c>
      <c r="B3188" s="26" t="str">
        <f t="shared" si="360"/>
        <v>SICODI</v>
      </c>
      <c r="C3188" s="9" t="str">
        <f t="shared" si="356"/>
        <v>Puno</v>
      </c>
      <c r="D3188" s="9" t="str">
        <f t="shared" si="357"/>
        <v>No Reporta</v>
      </c>
      <c r="E3188" s="9" t="str">
        <f t="shared" si="358"/>
        <v>No Reporta</v>
      </c>
      <c r="F3188" s="194" t="str">
        <f>+'Información ELECTRO PUNO'!E3168</f>
        <v>MT</v>
      </c>
      <c r="G3188" s="194">
        <f>+'Información ELECTRO PUNO'!G3168</f>
        <v>12</v>
      </c>
      <c r="H3188" s="9" t="str">
        <f t="shared" si="359"/>
        <v>Poste</v>
      </c>
      <c r="I3188" s="194" t="str">
        <f>+'Información ELECTRO PUNO'!F3168</f>
        <v>Madera Tratada</v>
      </c>
      <c r="J3188" s="194" t="str">
        <f>+'Información ELECTRO PUNO'!B3168</f>
        <v>PPM20</v>
      </c>
      <c r="K3188" s="9" t="str">
        <f t="shared" si="361"/>
        <v>POSTE DE MADERA TRATADA DE 12 mts. CL.5</v>
      </c>
      <c r="L3188" s="139">
        <f t="shared" si="362"/>
        <v>0.41</v>
      </c>
    </row>
    <row r="3189" spans="1:12" x14ac:dyDescent="0.25">
      <c r="A3189" s="193">
        <f>+'Información ELECTRO PUNO'!A3169</f>
        <v>3168</v>
      </c>
      <c r="B3189" s="26" t="str">
        <f t="shared" si="360"/>
        <v>SICODI</v>
      </c>
      <c r="C3189" s="9" t="str">
        <f t="shared" si="356"/>
        <v>Puno</v>
      </c>
      <c r="D3189" s="9" t="str">
        <f t="shared" si="357"/>
        <v>No Reporta</v>
      </c>
      <c r="E3189" s="9" t="str">
        <f t="shared" si="358"/>
        <v>No Reporta</v>
      </c>
      <c r="F3189" s="194" t="str">
        <f>+'Información ELECTRO PUNO'!E3169</f>
        <v>MT</v>
      </c>
      <c r="G3189" s="194">
        <f>+'Información ELECTRO PUNO'!G3169</f>
        <v>12</v>
      </c>
      <c r="H3189" s="9" t="str">
        <f t="shared" si="359"/>
        <v>Poste</v>
      </c>
      <c r="I3189" s="194" t="str">
        <f>+'Información ELECTRO PUNO'!F3169</f>
        <v>Madera Tratada</v>
      </c>
      <c r="J3189" s="194" t="str">
        <f>+'Información ELECTRO PUNO'!B3169</f>
        <v>PPM20</v>
      </c>
      <c r="K3189" s="9" t="str">
        <f t="shared" si="361"/>
        <v>POSTE DE MADERA TRATADA DE 12 mts. CL.5</v>
      </c>
      <c r="L3189" s="139">
        <f t="shared" si="362"/>
        <v>0.41</v>
      </c>
    </row>
    <row r="3190" spans="1:12" x14ac:dyDescent="0.25">
      <c r="A3190" s="193">
        <f>+'Información ELECTRO PUNO'!A3170</f>
        <v>3169</v>
      </c>
      <c r="B3190" s="26" t="str">
        <f t="shared" si="360"/>
        <v>SICODI</v>
      </c>
      <c r="C3190" s="9" t="str">
        <f t="shared" si="356"/>
        <v>Puno</v>
      </c>
      <c r="D3190" s="9" t="str">
        <f t="shared" si="357"/>
        <v>No Reporta</v>
      </c>
      <c r="E3190" s="9" t="str">
        <f t="shared" si="358"/>
        <v>No Reporta</v>
      </c>
      <c r="F3190" s="194" t="str">
        <f>+'Información ELECTRO PUNO'!E3170</f>
        <v>MT</v>
      </c>
      <c r="G3190" s="194">
        <f>+'Información ELECTRO PUNO'!G3170</f>
        <v>12</v>
      </c>
      <c r="H3190" s="9" t="str">
        <f t="shared" si="359"/>
        <v>Poste</v>
      </c>
      <c r="I3190" s="194" t="str">
        <f>+'Información ELECTRO PUNO'!F3170</f>
        <v>Madera Tratada</v>
      </c>
      <c r="J3190" s="194" t="str">
        <f>+'Información ELECTRO PUNO'!B3170</f>
        <v>PPM20</v>
      </c>
      <c r="K3190" s="9" t="str">
        <f t="shared" si="361"/>
        <v>POSTE DE MADERA TRATADA DE 12 mts. CL.5</v>
      </c>
      <c r="L3190" s="139">
        <f t="shared" si="362"/>
        <v>0.41</v>
      </c>
    </row>
    <row r="3191" spans="1:12" x14ac:dyDescent="0.25">
      <c r="A3191" s="193">
        <f>+'Información ELECTRO PUNO'!A3171</f>
        <v>3170</v>
      </c>
      <c r="B3191" s="26" t="str">
        <f t="shared" si="360"/>
        <v>SICODI</v>
      </c>
      <c r="C3191" s="9" t="str">
        <f t="shared" si="356"/>
        <v>Puno</v>
      </c>
      <c r="D3191" s="9" t="str">
        <f t="shared" si="357"/>
        <v>No Reporta</v>
      </c>
      <c r="E3191" s="9" t="str">
        <f t="shared" si="358"/>
        <v>No Reporta</v>
      </c>
      <c r="F3191" s="194" t="str">
        <f>+'Información ELECTRO PUNO'!E3171</f>
        <v>MT</v>
      </c>
      <c r="G3191" s="194">
        <f>+'Información ELECTRO PUNO'!G3171</f>
        <v>12</v>
      </c>
      <c r="H3191" s="9" t="str">
        <f t="shared" si="359"/>
        <v>Poste</v>
      </c>
      <c r="I3191" s="194" t="str">
        <f>+'Información ELECTRO PUNO'!F3171</f>
        <v>Madera Tratada</v>
      </c>
      <c r="J3191" s="194" t="str">
        <f>+'Información ELECTRO PUNO'!B3171</f>
        <v>PPM20</v>
      </c>
      <c r="K3191" s="9" t="str">
        <f t="shared" si="361"/>
        <v>POSTE DE MADERA TRATADA DE 12 mts. CL.5</v>
      </c>
      <c r="L3191" s="139">
        <f t="shared" si="362"/>
        <v>0.41</v>
      </c>
    </row>
    <row r="3192" spans="1:12" x14ac:dyDescent="0.25">
      <c r="A3192" s="193">
        <f>+'Información ELECTRO PUNO'!A3172</f>
        <v>3171</v>
      </c>
      <c r="B3192" s="26" t="str">
        <f t="shared" si="360"/>
        <v>SICODI</v>
      </c>
      <c r="C3192" s="9" t="str">
        <f t="shared" si="356"/>
        <v>Puno</v>
      </c>
      <c r="D3192" s="9" t="str">
        <f t="shared" si="357"/>
        <v>No Reporta</v>
      </c>
      <c r="E3192" s="9" t="str">
        <f t="shared" si="358"/>
        <v>No Reporta</v>
      </c>
      <c r="F3192" s="194" t="str">
        <f>+'Información ELECTRO PUNO'!E3172</f>
        <v>MT</v>
      </c>
      <c r="G3192" s="194">
        <f>+'Información ELECTRO PUNO'!G3172</f>
        <v>12</v>
      </c>
      <c r="H3192" s="9" t="str">
        <f t="shared" si="359"/>
        <v>Poste</v>
      </c>
      <c r="I3192" s="194" t="str">
        <f>+'Información ELECTRO PUNO'!F3172</f>
        <v>Madera Tratada</v>
      </c>
      <c r="J3192" s="194" t="str">
        <f>+'Información ELECTRO PUNO'!B3172</f>
        <v>PPM20</v>
      </c>
      <c r="K3192" s="9" t="str">
        <f t="shared" si="361"/>
        <v>POSTE DE MADERA TRATADA DE 12 mts. CL.5</v>
      </c>
      <c r="L3192" s="139">
        <f t="shared" si="362"/>
        <v>0.41</v>
      </c>
    </row>
    <row r="3193" spans="1:12" x14ac:dyDescent="0.25">
      <c r="A3193" s="193">
        <f>+'Información ELECTRO PUNO'!A3173</f>
        <v>3172</v>
      </c>
      <c r="B3193" s="26" t="str">
        <f t="shared" si="360"/>
        <v>SICODI</v>
      </c>
      <c r="C3193" s="9" t="str">
        <f t="shared" si="356"/>
        <v>Puno</v>
      </c>
      <c r="D3193" s="9" t="str">
        <f t="shared" si="357"/>
        <v>No Reporta</v>
      </c>
      <c r="E3193" s="9" t="str">
        <f t="shared" si="358"/>
        <v>No Reporta</v>
      </c>
      <c r="F3193" s="194" t="str">
        <f>+'Información ELECTRO PUNO'!E3173</f>
        <v>MT</v>
      </c>
      <c r="G3193" s="194">
        <f>+'Información ELECTRO PUNO'!G3173</f>
        <v>12</v>
      </c>
      <c r="H3193" s="9" t="str">
        <f t="shared" si="359"/>
        <v>Poste</v>
      </c>
      <c r="I3193" s="194" t="str">
        <f>+'Información ELECTRO PUNO'!F3173</f>
        <v>Madera Tratada</v>
      </c>
      <c r="J3193" s="194" t="str">
        <f>+'Información ELECTRO PUNO'!B3173</f>
        <v>PPM20</v>
      </c>
      <c r="K3193" s="9" t="str">
        <f t="shared" si="361"/>
        <v>POSTE DE MADERA TRATADA DE 12 mts. CL.5</v>
      </c>
      <c r="L3193" s="139">
        <f t="shared" si="362"/>
        <v>0.41</v>
      </c>
    </row>
    <row r="3194" spans="1:12" x14ac:dyDescent="0.25">
      <c r="A3194" s="193">
        <f>+'Información ELECTRO PUNO'!A3174</f>
        <v>3173</v>
      </c>
      <c r="B3194" s="26" t="str">
        <f t="shared" si="360"/>
        <v>SICODI</v>
      </c>
      <c r="C3194" s="9" t="str">
        <f t="shared" si="356"/>
        <v>Puno</v>
      </c>
      <c r="D3194" s="9" t="str">
        <f t="shared" si="357"/>
        <v>No Reporta</v>
      </c>
      <c r="E3194" s="9" t="str">
        <f t="shared" si="358"/>
        <v>No Reporta</v>
      </c>
      <c r="F3194" s="194" t="str">
        <f>+'Información ELECTRO PUNO'!E3174</f>
        <v>MT</v>
      </c>
      <c r="G3194" s="194">
        <f>+'Información ELECTRO PUNO'!G3174</f>
        <v>12</v>
      </c>
      <c r="H3194" s="9" t="str">
        <f t="shared" si="359"/>
        <v>Poste</v>
      </c>
      <c r="I3194" s="194" t="str">
        <f>+'Información ELECTRO PUNO'!F3174</f>
        <v>Madera Tratada</v>
      </c>
      <c r="J3194" s="194" t="str">
        <f>+'Información ELECTRO PUNO'!B3174</f>
        <v>PPM20</v>
      </c>
      <c r="K3194" s="9" t="str">
        <f t="shared" si="361"/>
        <v>POSTE DE MADERA TRATADA DE 12 mts. CL.5</v>
      </c>
      <c r="L3194" s="139">
        <f t="shared" si="362"/>
        <v>0.41</v>
      </c>
    </row>
    <row r="3195" spans="1:12" x14ac:dyDescent="0.25">
      <c r="A3195" s="193">
        <f>+'Información ELECTRO PUNO'!A3175</f>
        <v>3174</v>
      </c>
      <c r="B3195" s="26" t="str">
        <f t="shared" si="360"/>
        <v>SICODI</v>
      </c>
      <c r="C3195" s="9" t="str">
        <f t="shared" si="356"/>
        <v>Puno</v>
      </c>
      <c r="D3195" s="9" t="str">
        <f t="shared" si="357"/>
        <v>No Reporta</v>
      </c>
      <c r="E3195" s="9" t="str">
        <f t="shared" si="358"/>
        <v>No Reporta</v>
      </c>
      <c r="F3195" s="194" t="str">
        <f>+'Información ELECTRO PUNO'!E3175</f>
        <v>MT</v>
      </c>
      <c r="G3195" s="194">
        <f>+'Información ELECTRO PUNO'!G3175</f>
        <v>12</v>
      </c>
      <c r="H3195" s="9" t="str">
        <f t="shared" si="359"/>
        <v>Poste</v>
      </c>
      <c r="I3195" s="194" t="str">
        <f>+'Información ELECTRO PUNO'!F3175</f>
        <v>Madera Tratada</v>
      </c>
      <c r="J3195" s="194" t="str">
        <f>+'Información ELECTRO PUNO'!B3175</f>
        <v>PPM20</v>
      </c>
      <c r="K3195" s="9" t="str">
        <f t="shared" si="361"/>
        <v>POSTE DE MADERA TRATADA DE 12 mts. CL.5</v>
      </c>
      <c r="L3195" s="139">
        <f t="shared" si="362"/>
        <v>0.41</v>
      </c>
    </row>
    <row r="3196" spans="1:12" x14ac:dyDescent="0.25">
      <c r="A3196" s="193">
        <f>+'Información ELECTRO PUNO'!A3176</f>
        <v>3175</v>
      </c>
      <c r="B3196" s="26" t="str">
        <f t="shared" si="360"/>
        <v>SICODI</v>
      </c>
      <c r="C3196" s="9" t="str">
        <f t="shared" si="356"/>
        <v>Puno</v>
      </c>
      <c r="D3196" s="9" t="str">
        <f t="shared" si="357"/>
        <v>No Reporta</v>
      </c>
      <c r="E3196" s="9" t="str">
        <f t="shared" si="358"/>
        <v>No Reporta</v>
      </c>
      <c r="F3196" s="194" t="str">
        <f>+'Información ELECTRO PUNO'!E3176</f>
        <v>MT</v>
      </c>
      <c r="G3196" s="194">
        <f>+'Información ELECTRO PUNO'!G3176</f>
        <v>12</v>
      </c>
      <c r="H3196" s="9" t="str">
        <f t="shared" si="359"/>
        <v>Poste</v>
      </c>
      <c r="I3196" s="194" t="str">
        <f>+'Información ELECTRO PUNO'!F3176</f>
        <v>Madera Tratada</v>
      </c>
      <c r="J3196" s="194" t="str">
        <f>+'Información ELECTRO PUNO'!B3176</f>
        <v>PPM20</v>
      </c>
      <c r="K3196" s="9" t="str">
        <f t="shared" si="361"/>
        <v>POSTE DE MADERA TRATADA DE 12 mts. CL.5</v>
      </c>
      <c r="L3196" s="139">
        <f t="shared" si="362"/>
        <v>0.41</v>
      </c>
    </row>
    <row r="3197" spans="1:12" x14ac:dyDescent="0.25">
      <c r="A3197" s="193">
        <f>+'Información ELECTRO PUNO'!A3177</f>
        <v>3176</v>
      </c>
      <c r="B3197" s="26" t="str">
        <f t="shared" si="360"/>
        <v>SICODI</v>
      </c>
      <c r="C3197" s="9" t="str">
        <f t="shared" si="356"/>
        <v>Puno</v>
      </c>
      <c r="D3197" s="9" t="str">
        <f t="shared" si="357"/>
        <v>No Reporta</v>
      </c>
      <c r="E3197" s="9" t="str">
        <f t="shared" si="358"/>
        <v>No Reporta</v>
      </c>
      <c r="F3197" s="194" t="str">
        <f>+'Información ELECTRO PUNO'!E3177</f>
        <v>MT</v>
      </c>
      <c r="G3197" s="194">
        <f>+'Información ELECTRO PUNO'!G3177</f>
        <v>12</v>
      </c>
      <c r="H3197" s="9" t="str">
        <f t="shared" si="359"/>
        <v>Poste</v>
      </c>
      <c r="I3197" s="194" t="str">
        <f>+'Información ELECTRO PUNO'!F3177</f>
        <v>Madera Tratada</v>
      </c>
      <c r="J3197" s="194" t="str">
        <f>+'Información ELECTRO PUNO'!B3177</f>
        <v>PPM20</v>
      </c>
      <c r="K3197" s="9" t="str">
        <f t="shared" si="361"/>
        <v>POSTE DE MADERA TRATADA DE 12 mts. CL.5</v>
      </c>
      <c r="L3197" s="139">
        <f t="shared" si="362"/>
        <v>0.41</v>
      </c>
    </row>
    <row r="3198" spans="1:12" x14ac:dyDescent="0.25">
      <c r="A3198" s="193">
        <f>+'Información ELECTRO PUNO'!A3178</f>
        <v>3177</v>
      </c>
      <c r="B3198" s="26" t="str">
        <f t="shared" si="360"/>
        <v>SICODI</v>
      </c>
      <c r="C3198" s="9" t="str">
        <f t="shared" si="356"/>
        <v>Puno</v>
      </c>
      <c r="D3198" s="9" t="str">
        <f t="shared" si="357"/>
        <v>No Reporta</v>
      </c>
      <c r="E3198" s="9" t="str">
        <f t="shared" si="358"/>
        <v>No Reporta</v>
      </c>
      <c r="F3198" s="194" t="str">
        <f>+'Información ELECTRO PUNO'!E3178</f>
        <v>MT</v>
      </c>
      <c r="G3198" s="194">
        <f>+'Información ELECTRO PUNO'!G3178</f>
        <v>12</v>
      </c>
      <c r="H3198" s="9" t="str">
        <f t="shared" si="359"/>
        <v>Poste</v>
      </c>
      <c r="I3198" s="194" t="str">
        <f>+'Información ELECTRO PUNO'!F3178</f>
        <v>Madera Tratada</v>
      </c>
      <c r="J3198" s="194" t="str">
        <f>+'Información ELECTRO PUNO'!B3178</f>
        <v>PPM20</v>
      </c>
      <c r="K3198" s="9" t="str">
        <f t="shared" si="361"/>
        <v>POSTE DE MADERA TRATADA DE 12 mts. CL.5</v>
      </c>
      <c r="L3198" s="139">
        <f t="shared" si="362"/>
        <v>0.41</v>
      </c>
    </row>
    <row r="3199" spans="1:12" x14ac:dyDescent="0.25">
      <c r="A3199" s="193">
        <f>+'Información ELECTRO PUNO'!A3179</f>
        <v>3178</v>
      </c>
      <c r="B3199" s="26" t="str">
        <f t="shared" si="360"/>
        <v>SICODI</v>
      </c>
      <c r="C3199" s="9" t="str">
        <f t="shared" si="356"/>
        <v>Puno</v>
      </c>
      <c r="D3199" s="9" t="str">
        <f t="shared" si="357"/>
        <v>No Reporta</v>
      </c>
      <c r="E3199" s="9" t="str">
        <f t="shared" si="358"/>
        <v>No Reporta</v>
      </c>
      <c r="F3199" s="194" t="str">
        <f>+'Información ELECTRO PUNO'!E3179</f>
        <v>MT</v>
      </c>
      <c r="G3199" s="194">
        <f>+'Información ELECTRO PUNO'!G3179</f>
        <v>12</v>
      </c>
      <c r="H3199" s="9" t="str">
        <f t="shared" si="359"/>
        <v>Poste</v>
      </c>
      <c r="I3199" s="194" t="str">
        <f>+'Información ELECTRO PUNO'!F3179</f>
        <v>Madera Tratada</v>
      </c>
      <c r="J3199" s="194" t="str">
        <f>+'Información ELECTRO PUNO'!B3179</f>
        <v>PPM20</v>
      </c>
      <c r="K3199" s="9" t="str">
        <f t="shared" si="361"/>
        <v>POSTE DE MADERA TRATADA DE 12 mts. CL.5</v>
      </c>
      <c r="L3199" s="139">
        <f t="shared" si="362"/>
        <v>0.41</v>
      </c>
    </row>
    <row r="3200" spans="1:12" x14ac:dyDescent="0.25">
      <c r="A3200" s="193">
        <f>+'Información ELECTRO PUNO'!A3180</f>
        <v>3179</v>
      </c>
      <c r="B3200" s="26" t="str">
        <f t="shared" si="360"/>
        <v>SICODI</v>
      </c>
      <c r="C3200" s="9" t="str">
        <f t="shared" si="356"/>
        <v>Puno</v>
      </c>
      <c r="D3200" s="9" t="str">
        <f t="shared" si="357"/>
        <v>No Reporta</v>
      </c>
      <c r="E3200" s="9" t="str">
        <f t="shared" si="358"/>
        <v>No Reporta</v>
      </c>
      <c r="F3200" s="194" t="str">
        <f>+'Información ELECTRO PUNO'!E3180</f>
        <v>MT</v>
      </c>
      <c r="G3200" s="194">
        <f>+'Información ELECTRO PUNO'!G3180</f>
        <v>12</v>
      </c>
      <c r="H3200" s="9" t="str">
        <f t="shared" si="359"/>
        <v>Poste</v>
      </c>
      <c r="I3200" s="194" t="str">
        <f>+'Información ELECTRO PUNO'!F3180</f>
        <v>Madera Tratada</v>
      </c>
      <c r="J3200" s="194" t="str">
        <f>+'Información ELECTRO PUNO'!B3180</f>
        <v>PPM20</v>
      </c>
      <c r="K3200" s="9" t="str">
        <f t="shared" si="361"/>
        <v>POSTE DE MADERA TRATADA DE 12 mts. CL.5</v>
      </c>
      <c r="L3200" s="139">
        <f t="shared" si="362"/>
        <v>0.41</v>
      </c>
    </row>
    <row r="3201" spans="1:12" x14ac:dyDescent="0.25">
      <c r="A3201" s="193">
        <f>+'Información ELECTRO PUNO'!A3181</f>
        <v>3180</v>
      </c>
      <c r="B3201" s="26" t="str">
        <f t="shared" si="360"/>
        <v>SICODI</v>
      </c>
      <c r="C3201" s="9" t="str">
        <f t="shared" si="356"/>
        <v>Puno</v>
      </c>
      <c r="D3201" s="9" t="str">
        <f t="shared" si="357"/>
        <v>No Reporta</v>
      </c>
      <c r="E3201" s="9" t="str">
        <f t="shared" si="358"/>
        <v>No Reporta</v>
      </c>
      <c r="F3201" s="194" t="str">
        <f>+'Información ELECTRO PUNO'!E3181</f>
        <v>MT</v>
      </c>
      <c r="G3201" s="194">
        <f>+'Información ELECTRO PUNO'!G3181</f>
        <v>12</v>
      </c>
      <c r="H3201" s="9" t="str">
        <f t="shared" si="359"/>
        <v>Poste</v>
      </c>
      <c r="I3201" s="194" t="str">
        <f>+'Información ELECTRO PUNO'!F3181</f>
        <v>Madera Tratada</v>
      </c>
      <c r="J3201" s="194" t="str">
        <f>+'Información ELECTRO PUNO'!B3181</f>
        <v>PPM20</v>
      </c>
      <c r="K3201" s="9" t="str">
        <f t="shared" si="361"/>
        <v>POSTE DE MADERA TRATADA DE 12 mts. CL.5</v>
      </c>
      <c r="L3201" s="139">
        <f t="shared" si="362"/>
        <v>0.41</v>
      </c>
    </row>
    <row r="3202" spans="1:12" x14ac:dyDescent="0.25">
      <c r="A3202" s="193">
        <f>+'Información ELECTRO PUNO'!A3182</f>
        <v>3181</v>
      </c>
      <c r="B3202" s="26" t="str">
        <f t="shared" si="360"/>
        <v>SICODI</v>
      </c>
      <c r="C3202" s="9" t="str">
        <f t="shared" si="356"/>
        <v>Puno</v>
      </c>
      <c r="D3202" s="9" t="str">
        <f t="shared" si="357"/>
        <v>No Reporta</v>
      </c>
      <c r="E3202" s="9" t="str">
        <f t="shared" si="358"/>
        <v>No Reporta</v>
      </c>
      <c r="F3202" s="194" t="str">
        <f>+'Información ELECTRO PUNO'!E3182</f>
        <v>MT</v>
      </c>
      <c r="G3202" s="194">
        <f>+'Información ELECTRO PUNO'!G3182</f>
        <v>12</v>
      </c>
      <c r="H3202" s="9" t="str">
        <f t="shared" si="359"/>
        <v>Poste</v>
      </c>
      <c r="I3202" s="194" t="str">
        <f>+'Información ELECTRO PUNO'!F3182</f>
        <v>Madera Tratada</v>
      </c>
      <c r="J3202" s="194" t="str">
        <f>+'Información ELECTRO PUNO'!B3182</f>
        <v>PPM20</v>
      </c>
      <c r="K3202" s="9" t="str">
        <f t="shared" si="361"/>
        <v>POSTE DE MADERA TRATADA DE 12 mts. CL.5</v>
      </c>
      <c r="L3202" s="139">
        <f t="shared" si="362"/>
        <v>0.41</v>
      </c>
    </row>
    <row r="3203" spans="1:12" x14ac:dyDescent="0.25">
      <c r="A3203" s="193">
        <f>+'Información ELECTRO PUNO'!A3183</f>
        <v>3182</v>
      </c>
      <c r="B3203" s="26" t="str">
        <f t="shared" si="360"/>
        <v>SICODI</v>
      </c>
      <c r="C3203" s="9" t="str">
        <f t="shared" si="356"/>
        <v>Puno</v>
      </c>
      <c r="D3203" s="9" t="str">
        <f t="shared" si="357"/>
        <v>No Reporta</v>
      </c>
      <c r="E3203" s="9" t="str">
        <f t="shared" si="358"/>
        <v>No Reporta</v>
      </c>
      <c r="F3203" s="194" t="str">
        <f>+'Información ELECTRO PUNO'!E3183</f>
        <v>MT</v>
      </c>
      <c r="G3203" s="194">
        <f>+'Información ELECTRO PUNO'!G3183</f>
        <v>12</v>
      </c>
      <c r="H3203" s="9" t="str">
        <f t="shared" si="359"/>
        <v>Poste</v>
      </c>
      <c r="I3203" s="194" t="str">
        <f>+'Información ELECTRO PUNO'!F3183</f>
        <v>Madera Tratada</v>
      </c>
      <c r="J3203" s="194" t="str">
        <f>+'Información ELECTRO PUNO'!B3183</f>
        <v>PPM20</v>
      </c>
      <c r="K3203" s="9" t="str">
        <f t="shared" si="361"/>
        <v>POSTE DE MADERA TRATADA DE 12 mts. CL.5</v>
      </c>
      <c r="L3203" s="139">
        <f t="shared" si="362"/>
        <v>0.41</v>
      </c>
    </row>
    <row r="3204" spans="1:12" x14ac:dyDescent="0.25">
      <c r="A3204" s="193">
        <f>+'Información ELECTRO PUNO'!A3184</f>
        <v>3183</v>
      </c>
      <c r="B3204" s="26" t="str">
        <f t="shared" si="360"/>
        <v>SICODI</v>
      </c>
      <c r="C3204" s="9" t="str">
        <f t="shared" si="356"/>
        <v>Puno</v>
      </c>
      <c r="D3204" s="9" t="str">
        <f t="shared" si="357"/>
        <v>No Reporta</v>
      </c>
      <c r="E3204" s="9" t="str">
        <f t="shared" si="358"/>
        <v>No Reporta</v>
      </c>
      <c r="F3204" s="194" t="str">
        <f>+'Información ELECTRO PUNO'!E3184</f>
        <v>MT</v>
      </c>
      <c r="G3204" s="194">
        <f>+'Información ELECTRO PUNO'!G3184</f>
        <v>12</v>
      </c>
      <c r="H3204" s="9" t="str">
        <f t="shared" si="359"/>
        <v>Poste</v>
      </c>
      <c r="I3204" s="194" t="str">
        <f>+'Información ELECTRO PUNO'!F3184</f>
        <v>Madera Tratada</v>
      </c>
      <c r="J3204" s="194" t="str">
        <f>+'Información ELECTRO PUNO'!B3184</f>
        <v>PPM20</v>
      </c>
      <c r="K3204" s="9" t="str">
        <f t="shared" si="361"/>
        <v>POSTE DE MADERA TRATADA DE 12 mts. CL.5</v>
      </c>
      <c r="L3204" s="139">
        <f t="shared" si="362"/>
        <v>0.41</v>
      </c>
    </row>
    <row r="3205" spans="1:12" x14ac:dyDescent="0.25">
      <c r="A3205" s="193">
        <f>+'Información ELECTRO PUNO'!A3185</f>
        <v>3184</v>
      </c>
      <c r="B3205" s="26" t="str">
        <f t="shared" si="360"/>
        <v>SICODI</v>
      </c>
      <c r="C3205" s="9" t="str">
        <f t="shared" si="356"/>
        <v>Puno</v>
      </c>
      <c r="D3205" s="9" t="str">
        <f t="shared" si="357"/>
        <v>No Reporta</v>
      </c>
      <c r="E3205" s="9" t="str">
        <f t="shared" si="358"/>
        <v>No Reporta</v>
      </c>
      <c r="F3205" s="194" t="str">
        <f>+'Información ELECTRO PUNO'!E3185</f>
        <v>MT</v>
      </c>
      <c r="G3205" s="194">
        <f>+'Información ELECTRO PUNO'!G3185</f>
        <v>12</v>
      </c>
      <c r="H3205" s="9" t="str">
        <f t="shared" si="359"/>
        <v>Poste</v>
      </c>
      <c r="I3205" s="194" t="str">
        <f>+'Información ELECTRO PUNO'!F3185</f>
        <v>Madera Tratada</v>
      </c>
      <c r="J3205" s="194" t="str">
        <f>+'Información ELECTRO PUNO'!B3185</f>
        <v>PPM20</v>
      </c>
      <c r="K3205" s="9" t="str">
        <f t="shared" si="361"/>
        <v>POSTE DE MADERA TRATADA DE 12 mts. CL.5</v>
      </c>
      <c r="L3205" s="139">
        <f t="shared" si="362"/>
        <v>0.41</v>
      </c>
    </row>
    <row r="3206" spans="1:12" x14ac:dyDescent="0.25">
      <c r="A3206" s="193">
        <f>+'Información ELECTRO PUNO'!A3186</f>
        <v>3185</v>
      </c>
      <c r="B3206" s="26" t="str">
        <f t="shared" si="360"/>
        <v>SICODI</v>
      </c>
      <c r="C3206" s="9" t="str">
        <f t="shared" si="356"/>
        <v>Puno</v>
      </c>
      <c r="D3206" s="9" t="str">
        <f t="shared" si="357"/>
        <v>No Reporta</v>
      </c>
      <c r="E3206" s="9" t="str">
        <f t="shared" si="358"/>
        <v>No Reporta</v>
      </c>
      <c r="F3206" s="194" t="str">
        <f>+'Información ELECTRO PUNO'!E3186</f>
        <v>MT</v>
      </c>
      <c r="G3206" s="194">
        <f>+'Información ELECTRO PUNO'!G3186</f>
        <v>12</v>
      </c>
      <c r="H3206" s="9" t="str">
        <f t="shared" si="359"/>
        <v>Poste</v>
      </c>
      <c r="I3206" s="194" t="str">
        <f>+'Información ELECTRO PUNO'!F3186</f>
        <v>Madera Tratada</v>
      </c>
      <c r="J3206" s="194" t="str">
        <f>+'Información ELECTRO PUNO'!B3186</f>
        <v>PPM20</v>
      </c>
      <c r="K3206" s="9" t="str">
        <f t="shared" si="361"/>
        <v>POSTE DE MADERA TRATADA DE 12 mts. CL.5</v>
      </c>
      <c r="L3206" s="139">
        <f t="shared" si="362"/>
        <v>0.41</v>
      </c>
    </row>
    <row r="3207" spans="1:12" x14ac:dyDescent="0.25">
      <c r="A3207" s="193">
        <f>+'Información ELECTRO PUNO'!A3187</f>
        <v>3186</v>
      </c>
      <c r="B3207" s="26" t="str">
        <f t="shared" si="360"/>
        <v>SICODI</v>
      </c>
      <c r="C3207" s="9" t="str">
        <f t="shared" si="356"/>
        <v>Puno</v>
      </c>
      <c r="D3207" s="9" t="str">
        <f t="shared" si="357"/>
        <v>No Reporta</v>
      </c>
      <c r="E3207" s="9" t="str">
        <f t="shared" si="358"/>
        <v>No Reporta</v>
      </c>
      <c r="F3207" s="194" t="str">
        <f>+'Información ELECTRO PUNO'!E3187</f>
        <v>MT</v>
      </c>
      <c r="G3207" s="194">
        <f>+'Información ELECTRO PUNO'!G3187</f>
        <v>12</v>
      </c>
      <c r="H3207" s="9" t="str">
        <f t="shared" si="359"/>
        <v>Poste</v>
      </c>
      <c r="I3207" s="194" t="str">
        <f>+'Información ELECTRO PUNO'!F3187</f>
        <v>Madera Tratada</v>
      </c>
      <c r="J3207" s="194" t="str">
        <f>+'Información ELECTRO PUNO'!B3187</f>
        <v>PPM20</v>
      </c>
      <c r="K3207" s="9" t="str">
        <f t="shared" si="361"/>
        <v>POSTE DE MADERA TRATADA DE 12 mts. CL.5</v>
      </c>
      <c r="L3207" s="139">
        <f t="shared" si="362"/>
        <v>0.41</v>
      </c>
    </row>
    <row r="3208" spans="1:12" x14ac:dyDescent="0.25">
      <c r="A3208" s="193">
        <f>+'Información ELECTRO PUNO'!A3188</f>
        <v>3187</v>
      </c>
      <c r="B3208" s="26" t="str">
        <f t="shared" si="360"/>
        <v>SICODI</v>
      </c>
      <c r="C3208" s="9" t="str">
        <f t="shared" si="356"/>
        <v>Puno</v>
      </c>
      <c r="D3208" s="9" t="str">
        <f t="shared" si="357"/>
        <v>No Reporta</v>
      </c>
      <c r="E3208" s="9" t="str">
        <f t="shared" si="358"/>
        <v>No Reporta</v>
      </c>
      <c r="F3208" s="194" t="str">
        <f>+'Información ELECTRO PUNO'!E3188</f>
        <v>MT</v>
      </c>
      <c r="G3208" s="194">
        <f>+'Información ELECTRO PUNO'!G3188</f>
        <v>12</v>
      </c>
      <c r="H3208" s="9" t="str">
        <f t="shared" si="359"/>
        <v>Poste</v>
      </c>
      <c r="I3208" s="194" t="str">
        <f>+'Información ELECTRO PUNO'!F3188</f>
        <v>Madera Tratada</v>
      </c>
      <c r="J3208" s="194" t="str">
        <f>+'Información ELECTRO PUNO'!B3188</f>
        <v>PPM20</v>
      </c>
      <c r="K3208" s="9" t="str">
        <f t="shared" si="361"/>
        <v>POSTE DE MADERA TRATADA DE 12 mts. CL.5</v>
      </c>
      <c r="L3208" s="139">
        <f t="shared" si="362"/>
        <v>0.41</v>
      </c>
    </row>
    <row r="3209" spans="1:12" x14ac:dyDescent="0.25">
      <c r="A3209" s="193">
        <f>+'Información ELECTRO PUNO'!A3189</f>
        <v>3188</v>
      </c>
      <c r="B3209" s="26" t="str">
        <f t="shared" si="360"/>
        <v>SICODI</v>
      </c>
      <c r="C3209" s="9" t="str">
        <f t="shared" si="356"/>
        <v>Puno</v>
      </c>
      <c r="D3209" s="9" t="str">
        <f t="shared" si="357"/>
        <v>No Reporta</v>
      </c>
      <c r="E3209" s="9" t="str">
        <f t="shared" si="358"/>
        <v>No Reporta</v>
      </c>
      <c r="F3209" s="194" t="str">
        <f>+'Información ELECTRO PUNO'!E3189</f>
        <v>MT</v>
      </c>
      <c r="G3209" s="194">
        <f>+'Información ELECTRO PUNO'!G3189</f>
        <v>12</v>
      </c>
      <c r="H3209" s="9" t="str">
        <f t="shared" si="359"/>
        <v>Poste</v>
      </c>
      <c r="I3209" s="194" t="str">
        <f>+'Información ELECTRO PUNO'!F3189</f>
        <v>Madera Tratada</v>
      </c>
      <c r="J3209" s="194" t="str">
        <f>+'Información ELECTRO PUNO'!B3189</f>
        <v>PPM20</v>
      </c>
      <c r="K3209" s="9" t="str">
        <f t="shared" si="361"/>
        <v>POSTE DE MADERA TRATADA DE 12 mts. CL.5</v>
      </c>
      <c r="L3209" s="139">
        <f t="shared" si="362"/>
        <v>0.41</v>
      </c>
    </row>
    <row r="3210" spans="1:12" x14ac:dyDescent="0.25">
      <c r="A3210" s="193">
        <f>+'Información ELECTRO PUNO'!A3190</f>
        <v>3189</v>
      </c>
      <c r="B3210" s="26" t="str">
        <f t="shared" si="360"/>
        <v>SICODI</v>
      </c>
      <c r="C3210" s="9" t="str">
        <f t="shared" si="356"/>
        <v>Puno</v>
      </c>
      <c r="D3210" s="9" t="str">
        <f t="shared" si="357"/>
        <v>No Reporta</v>
      </c>
      <c r="E3210" s="9" t="str">
        <f t="shared" si="358"/>
        <v>No Reporta</v>
      </c>
      <c r="F3210" s="194" t="str">
        <f>+'Información ELECTRO PUNO'!E3190</f>
        <v>MT</v>
      </c>
      <c r="G3210" s="194">
        <f>+'Información ELECTRO PUNO'!G3190</f>
        <v>12</v>
      </c>
      <c r="H3210" s="9" t="str">
        <f t="shared" si="359"/>
        <v>Poste</v>
      </c>
      <c r="I3210" s="194" t="str">
        <f>+'Información ELECTRO PUNO'!F3190</f>
        <v>Madera Tratada</v>
      </c>
      <c r="J3210" s="194" t="str">
        <f>+'Información ELECTRO PUNO'!B3190</f>
        <v>PPM20</v>
      </c>
      <c r="K3210" s="9" t="str">
        <f t="shared" si="361"/>
        <v>POSTE DE MADERA TRATADA DE 12 mts. CL.5</v>
      </c>
      <c r="L3210" s="139">
        <f t="shared" si="362"/>
        <v>0.41</v>
      </c>
    </row>
    <row r="3211" spans="1:12" x14ac:dyDescent="0.25">
      <c r="A3211" s="193">
        <f>+'Información ELECTRO PUNO'!A3191</f>
        <v>3190</v>
      </c>
      <c r="B3211" s="26" t="str">
        <f t="shared" si="360"/>
        <v>SICODI</v>
      </c>
      <c r="C3211" s="9" t="str">
        <f t="shared" si="356"/>
        <v>Puno</v>
      </c>
      <c r="D3211" s="9" t="str">
        <f t="shared" si="357"/>
        <v>No Reporta</v>
      </c>
      <c r="E3211" s="9" t="str">
        <f t="shared" si="358"/>
        <v>No Reporta</v>
      </c>
      <c r="F3211" s="194" t="str">
        <f>+'Información ELECTRO PUNO'!E3191</f>
        <v>MT</v>
      </c>
      <c r="G3211" s="194">
        <f>+'Información ELECTRO PUNO'!G3191</f>
        <v>12</v>
      </c>
      <c r="H3211" s="9" t="str">
        <f t="shared" si="359"/>
        <v>Poste</v>
      </c>
      <c r="I3211" s="194" t="str">
        <f>+'Información ELECTRO PUNO'!F3191</f>
        <v>Madera Tratada</v>
      </c>
      <c r="J3211" s="194" t="str">
        <f>+'Información ELECTRO PUNO'!B3191</f>
        <v>PPM20</v>
      </c>
      <c r="K3211" s="9" t="str">
        <f t="shared" si="361"/>
        <v>POSTE DE MADERA TRATADA DE 12 mts. CL.5</v>
      </c>
      <c r="L3211" s="139">
        <f t="shared" si="362"/>
        <v>0.41</v>
      </c>
    </row>
    <row r="3212" spans="1:12" x14ac:dyDescent="0.25">
      <c r="A3212" s="193">
        <f>+'Información ELECTRO PUNO'!A3192</f>
        <v>3191</v>
      </c>
      <c r="B3212" s="26" t="str">
        <f t="shared" si="360"/>
        <v>SICODI</v>
      </c>
      <c r="C3212" s="9" t="str">
        <f t="shared" si="356"/>
        <v>Puno</v>
      </c>
      <c r="D3212" s="9" t="str">
        <f t="shared" si="357"/>
        <v>No Reporta</v>
      </c>
      <c r="E3212" s="9" t="str">
        <f t="shared" si="358"/>
        <v>No Reporta</v>
      </c>
      <c r="F3212" s="194" t="str">
        <f>+'Información ELECTRO PUNO'!E3192</f>
        <v>MT</v>
      </c>
      <c r="G3212" s="194">
        <f>+'Información ELECTRO PUNO'!G3192</f>
        <v>12</v>
      </c>
      <c r="H3212" s="9" t="str">
        <f t="shared" si="359"/>
        <v>Poste</v>
      </c>
      <c r="I3212" s="194" t="str">
        <f>+'Información ELECTRO PUNO'!F3192</f>
        <v>Madera Tratada</v>
      </c>
      <c r="J3212" s="194" t="str">
        <f>+'Información ELECTRO PUNO'!B3192</f>
        <v>PPM20</v>
      </c>
      <c r="K3212" s="9" t="str">
        <f t="shared" si="361"/>
        <v>POSTE DE MADERA TRATADA DE 12 mts. CL.5</v>
      </c>
      <c r="L3212" s="139">
        <f t="shared" si="362"/>
        <v>0.41</v>
      </c>
    </row>
    <row r="3213" spans="1:12" x14ac:dyDescent="0.25">
      <c r="A3213" s="193">
        <f>+'Información ELECTRO PUNO'!A3193</f>
        <v>3192</v>
      </c>
      <c r="B3213" s="26" t="str">
        <f t="shared" si="360"/>
        <v>SICODI</v>
      </c>
      <c r="C3213" s="9" t="str">
        <f t="shared" si="356"/>
        <v>Puno</v>
      </c>
      <c r="D3213" s="9" t="str">
        <f t="shared" si="357"/>
        <v>No Reporta</v>
      </c>
      <c r="E3213" s="9" t="str">
        <f t="shared" si="358"/>
        <v>No Reporta</v>
      </c>
      <c r="F3213" s="194" t="str">
        <f>+'Información ELECTRO PUNO'!E3193</f>
        <v>MT</v>
      </c>
      <c r="G3213" s="194">
        <f>+'Información ELECTRO PUNO'!G3193</f>
        <v>12</v>
      </c>
      <c r="H3213" s="9" t="str">
        <f t="shared" si="359"/>
        <v>Poste</v>
      </c>
      <c r="I3213" s="194" t="str">
        <f>+'Información ELECTRO PUNO'!F3193</f>
        <v>Madera Tratada</v>
      </c>
      <c r="J3213" s="194" t="str">
        <f>+'Información ELECTRO PUNO'!B3193</f>
        <v>PPM20</v>
      </c>
      <c r="K3213" s="9" t="str">
        <f t="shared" si="361"/>
        <v>POSTE DE MADERA TRATADA DE 12 mts. CL.5</v>
      </c>
      <c r="L3213" s="139">
        <f t="shared" si="362"/>
        <v>0.41</v>
      </c>
    </row>
    <row r="3214" spans="1:12" x14ac:dyDescent="0.25">
      <c r="A3214" s="193">
        <f>+'Información ELECTRO PUNO'!A3194</f>
        <v>3193</v>
      </c>
      <c r="B3214" s="26" t="str">
        <f t="shared" si="360"/>
        <v>SICODI</v>
      </c>
      <c r="C3214" s="9" t="str">
        <f t="shared" si="356"/>
        <v>Puno</v>
      </c>
      <c r="D3214" s="9" t="str">
        <f t="shared" si="357"/>
        <v>No Reporta</v>
      </c>
      <c r="E3214" s="9" t="str">
        <f t="shared" si="358"/>
        <v>No Reporta</v>
      </c>
      <c r="F3214" s="194" t="str">
        <f>+'Información ELECTRO PUNO'!E3194</f>
        <v>MT</v>
      </c>
      <c r="G3214" s="194">
        <f>+'Información ELECTRO PUNO'!G3194</f>
        <v>12</v>
      </c>
      <c r="H3214" s="9" t="str">
        <f t="shared" si="359"/>
        <v>Poste</v>
      </c>
      <c r="I3214" s="194" t="str">
        <f>+'Información ELECTRO PUNO'!F3194</f>
        <v>Madera Tratada</v>
      </c>
      <c r="J3214" s="194" t="str">
        <f>+'Información ELECTRO PUNO'!B3194</f>
        <v>PPM20</v>
      </c>
      <c r="K3214" s="9" t="str">
        <f t="shared" si="361"/>
        <v>POSTE DE MADERA TRATADA DE 12 mts. CL.5</v>
      </c>
      <c r="L3214" s="139">
        <f t="shared" si="362"/>
        <v>0.41</v>
      </c>
    </row>
    <row r="3215" spans="1:12" x14ac:dyDescent="0.25">
      <c r="A3215" s="193">
        <f>+'Información ELECTRO PUNO'!A3195</f>
        <v>3194</v>
      </c>
      <c r="B3215" s="26" t="str">
        <f t="shared" si="360"/>
        <v>SICODI</v>
      </c>
      <c r="C3215" s="9" t="str">
        <f t="shared" si="356"/>
        <v>Puno</v>
      </c>
      <c r="D3215" s="9" t="str">
        <f t="shared" si="357"/>
        <v>No Reporta</v>
      </c>
      <c r="E3215" s="9" t="str">
        <f t="shared" si="358"/>
        <v>No Reporta</v>
      </c>
      <c r="F3215" s="194" t="str">
        <f>+'Información ELECTRO PUNO'!E3195</f>
        <v>MT</v>
      </c>
      <c r="G3215" s="194">
        <f>+'Información ELECTRO PUNO'!G3195</f>
        <v>12</v>
      </c>
      <c r="H3215" s="9" t="str">
        <f t="shared" si="359"/>
        <v>Poste</v>
      </c>
      <c r="I3215" s="194" t="str">
        <f>+'Información ELECTRO PUNO'!F3195</f>
        <v>Madera Tratada</v>
      </c>
      <c r="J3215" s="194" t="str">
        <f>+'Información ELECTRO PUNO'!B3195</f>
        <v>PPM20</v>
      </c>
      <c r="K3215" s="9" t="str">
        <f t="shared" si="361"/>
        <v>POSTE DE MADERA TRATADA DE 12 mts. CL.5</v>
      </c>
      <c r="L3215" s="139">
        <f t="shared" si="362"/>
        <v>0.41</v>
      </c>
    </row>
    <row r="3216" spans="1:12" x14ac:dyDescent="0.25">
      <c r="A3216" s="193">
        <f>+'Información ELECTRO PUNO'!A3196</f>
        <v>3195</v>
      </c>
      <c r="B3216" s="26" t="str">
        <f t="shared" si="360"/>
        <v>SICODI</v>
      </c>
      <c r="C3216" s="9" t="str">
        <f t="shared" si="356"/>
        <v>Puno</v>
      </c>
      <c r="D3216" s="9" t="str">
        <f t="shared" si="357"/>
        <v>No Reporta</v>
      </c>
      <c r="E3216" s="9" t="str">
        <f t="shared" si="358"/>
        <v>No Reporta</v>
      </c>
      <c r="F3216" s="194" t="str">
        <f>+'Información ELECTRO PUNO'!E3196</f>
        <v>MT</v>
      </c>
      <c r="G3216" s="194">
        <f>+'Información ELECTRO PUNO'!G3196</f>
        <v>12</v>
      </c>
      <c r="H3216" s="9" t="str">
        <f t="shared" si="359"/>
        <v>Poste</v>
      </c>
      <c r="I3216" s="194" t="str">
        <f>+'Información ELECTRO PUNO'!F3196</f>
        <v>Madera Tratada</v>
      </c>
      <c r="J3216" s="194" t="str">
        <f>+'Información ELECTRO PUNO'!B3196</f>
        <v>PPM20</v>
      </c>
      <c r="K3216" s="9" t="str">
        <f t="shared" si="361"/>
        <v>POSTE DE MADERA TRATADA DE 12 mts. CL.5</v>
      </c>
      <c r="L3216" s="139">
        <f t="shared" si="362"/>
        <v>0.41</v>
      </c>
    </row>
    <row r="3217" spans="1:12" x14ac:dyDescent="0.25">
      <c r="A3217" s="193">
        <f>+'Información ELECTRO PUNO'!A3197</f>
        <v>3196</v>
      </c>
      <c r="B3217" s="26" t="str">
        <f t="shared" si="360"/>
        <v>SICODI</v>
      </c>
      <c r="C3217" s="9" t="str">
        <f t="shared" si="356"/>
        <v>Puno</v>
      </c>
      <c r="D3217" s="9" t="str">
        <f t="shared" si="357"/>
        <v>No Reporta</v>
      </c>
      <c r="E3217" s="9" t="str">
        <f t="shared" si="358"/>
        <v>No Reporta</v>
      </c>
      <c r="F3217" s="194" t="str">
        <f>+'Información ELECTRO PUNO'!E3197</f>
        <v>MT</v>
      </c>
      <c r="G3217" s="194">
        <f>+'Información ELECTRO PUNO'!G3197</f>
        <v>12</v>
      </c>
      <c r="H3217" s="9" t="str">
        <f t="shared" si="359"/>
        <v>Poste</v>
      </c>
      <c r="I3217" s="194" t="str">
        <f>+'Información ELECTRO PUNO'!F3197</f>
        <v>Madera Tratada</v>
      </c>
      <c r="J3217" s="194" t="str">
        <f>+'Información ELECTRO PUNO'!B3197</f>
        <v>PPM20</v>
      </c>
      <c r="K3217" s="9" t="str">
        <f t="shared" si="361"/>
        <v>POSTE DE MADERA TRATADA DE 12 mts. CL.5</v>
      </c>
      <c r="L3217" s="139">
        <f t="shared" si="362"/>
        <v>0.41</v>
      </c>
    </row>
    <row r="3218" spans="1:12" x14ac:dyDescent="0.25">
      <c r="A3218" s="193">
        <f>+'Información ELECTRO PUNO'!A3198</f>
        <v>3197</v>
      </c>
      <c r="B3218" s="26" t="str">
        <f t="shared" si="360"/>
        <v>SICODI</v>
      </c>
      <c r="C3218" s="9" t="str">
        <f t="shared" si="356"/>
        <v>Puno</v>
      </c>
      <c r="D3218" s="9" t="str">
        <f t="shared" si="357"/>
        <v>No Reporta</v>
      </c>
      <c r="E3218" s="9" t="str">
        <f t="shared" si="358"/>
        <v>No Reporta</v>
      </c>
      <c r="F3218" s="194" t="str">
        <f>+'Información ELECTRO PUNO'!E3198</f>
        <v>MT</v>
      </c>
      <c r="G3218" s="194">
        <f>+'Información ELECTRO PUNO'!G3198</f>
        <v>12</v>
      </c>
      <c r="H3218" s="9" t="str">
        <f t="shared" si="359"/>
        <v>Poste</v>
      </c>
      <c r="I3218" s="194" t="str">
        <f>+'Información ELECTRO PUNO'!F3198</f>
        <v>Madera Tratada</v>
      </c>
      <c r="J3218" s="194" t="str">
        <f>+'Información ELECTRO PUNO'!B3198</f>
        <v>PPM20</v>
      </c>
      <c r="K3218" s="9" t="str">
        <f t="shared" si="361"/>
        <v>POSTE DE MADERA TRATADA DE 12 mts. CL.5</v>
      </c>
      <c r="L3218" s="139">
        <f t="shared" si="362"/>
        <v>0.41</v>
      </c>
    </row>
    <row r="3219" spans="1:12" x14ac:dyDescent="0.25">
      <c r="A3219" s="193">
        <f>+'Información ELECTRO PUNO'!A3199</f>
        <v>3198</v>
      </c>
      <c r="B3219" s="26" t="str">
        <f t="shared" si="360"/>
        <v>SICODI</v>
      </c>
      <c r="C3219" s="9" t="str">
        <f t="shared" si="356"/>
        <v>Puno</v>
      </c>
      <c r="D3219" s="9" t="str">
        <f t="shared" si="357"/>
        <v>No Reporta</v>
      </c>
      <c r="E3219" s="9" t="str">
        <f t="shared" si="358"/>
        <v>No Reporta</v>
      </c>
      <c r="F3219" s="194" t="str">
        <f>+'Información ELECTRO PUNO'!E3199</f>
        <v>MT</v>
      </c>
      <c r="G3219" s="194">
        <f>+'Información ELECTRO PUNO'!G3199</f>
        <v>12</v>
      </c>
      <c r="H3219" s="9" t="str">
        <f t="shared" si="359"/>
        <v>Poste</v>
      </c>
      <c r="I3219" s="194" t="str">
        <f>+'Información ELECTRO PUNO'!F3199</f>
        <v>Madera Tratada</v>
      </c>
      <c r="J3219" s="194" t="str">
        <f>+'Información ELECTRO PUNO'!B3199</f>
        <v>PPM20</v>
      </c>
      <c r="K3219" s="9" t="str">
        <f t="shared" si="361"/>
        <v>POSTE DE MADERA TRATADA DE 12 mts. CL.5</v>
      </c>
      <c r="L3219" s="139">
        <f t="shared" si="362"/>
        <v>0.41</v>
      </c>
    </row>
    <row r="3220" spans="1:12" x14ac:dyDescent="0.25">
      <c r="A3220" s="193">
        <f>+'Información ELECTRO PUNO'!A3200</f>
        <v>3199</v>
      </c>
      <c r="B3220" s="26" t="str">
        <f t="shared" si="360"/>
        <v>SICODI</v>
      </c>
      <c r="C3220" s="9" t="str">
        <f t="shared" si="356"/>
        <v>Puno</v>
      </c>
      <c r="D3220" s="9" t="str">
        <f t="shared" si="357"/>
        <v>No Reporta</v>
      </c>
      <c r="E3220" s="9" t="str">
        <f t="shared" si="358"/>
        <v>No Reporta</v>
      </c>
      <c r="F3220" s="194" t="str">
        <f>+'Información ELECTRO PUNO'!E3200</f>
        <v>MT</v>
      </c>
      <c r="G3220" s="194">
        <f>+'Información ELECTRO PUNO'!G3200</f>
        <v>12</v>
      </c>
      <c r="H3220" s="9" t="str">
        <f t="shared" si="359"/>
        <v>Poste</v>
      </c>
      <c r="I3220" s="194" t="str">
        <f>+'Información ELECTRO PUNO'!F3200</f>
        <v>Madera Tratada</v>
      </c>
      <c r="J3220" s="194" t="str">
        <f>+'Información ELECTRO PUNO'!B3200</f>
        <v>PPM20</v>
      </c>
      <c r="K3220" s="9" t="str">
        <f t="shared" si="361"/>
        <v>POSTE DE MADERA TRATADA DE 12 mts. CL.5</v>
      </c>
      <c r="L3220" s="139">
        <f t="shared" si="362"/>
        <v>0.41</v>
      </c>
    </row>
    <row r="3221" spans="1:12" x14ac:dyDescent="0.25">
      <c r="A3221" s="193">
        <f>+'Información ELECTRO PUNO'!A3201</f>
        <v>3200</v>
      </c>
      <c r="B3221" s="26" t="str">
        <f t="shared" si="360"/>
        <v>SICODI</v>
      </c>
      <c r="C3221" s="9" t="str">
        <f t="shared" si="356"/>
        <v>Puno</v>
      </c>
      <c r="D3221" s="9" t="str">
        <f t="shared" si="357"/>
        <v>No Reporta</v>
      </c>
      <c r="E3221" s="9" t="str">
        <f t="shared" si="358"/>
        <v>No Reporta</v>
      </c>
      <c r="F3221" s="194" t="str">
        <f>+'Información ELECTRO PUNO'!E3201</f>
        <v>MT</v>
      </c>
      <c r="G3221" s="194">
        <f>+'Información ELECTRO PUNO'!G3201</f>
        <v>12</v>
      </c>
      <c r="H3221" s="9" t="str">
        <f t="shared" si="359"/>
        <v>Poste</v>
      </c>
      <c r="I3221" s="194" t="str">
        <f>+'Información ELECTRO PUNO'!F3201</f>
        <v>Madera Tratada</v>
      </c>
      <c r="J3221" s="194" t="str">
        <f>+'Información ELECTRO PUNO'!B3201</f>
        <v>PPM20</v>
      </c>
      <c r="K3221" s="9" t="str">
        <f t="shared" si="361"/>
        <v>POSTE DE MADERA TRATADA DE 12 mts. CL.5</v>
      </c>
      <c r="L3221" s="139">
        <f t="shared" si="362"/>
        <v>0.41</v>
      </c>
    </row>
    <row r="3222" spans="1:12" x14ac:dyDescent="0.25">
      <c r="A3222" s="193">
        <f>+'Información ELECTRO PUNO'!A3202</f>
        <v>3201</v>
      </c>
      <c r="B3222" s="26" t="str">
        <f t="shared" si="360"/>
        <v>SICODI</v>
      </c>
      <c r="C3222" s="9" t="str">
        <f t="shared" ref="C3222:C3285" si="363">+$C$10</f>
        <v>Puno</v>
      </c>
      <c r="D3222" s="9" t="str">
        <f t="shared" ref="D3222:D3285" si="364">+$D$10</f>
        <v>No Reporta</v>
      </c>
      <c r="E3222" s="9" t="str">
        <f t="shared" ref="E3222:E3285" si="365">+$E$10</f>
        <v>No Reporta</v>
      </c>
      <c r="F3222" s="194" t="str">
        <f>+'Información ELECTRO PUNO'!E3202</f>
        <v>MT</v>
      </c>
      <c r="G3222" s="194">
        <f>+'Información ELECTRO PUNO'!G3202</f>
        <v>12</v>
      </c>
      <c r="H3222" s="9" t="str">
        <f t="shared" ref="H3222:H3285" si="366">+$H$10</f>
        <v>Poste</v>
      </c>
      <c r="I3222" s="194" t="str">
        <f>+'Información ELECTRO PUNO'!F3202</f>
        <v>Madera Tratada</v>
      </c>
      <c r="J3222" s="194" t="str">
        <f>+'Información ELECTRO PUNO'!B3202</f>
        <v>PPM20</v>
      </c>
      <c r="K3222" s="9" t="str">
        <f t="shared" si="361"/>
        <v>POSTE DE MADERA TRATADA DE 12 mts. CL.5</v>
      </c>
      <c r="L3222" s="139">
        <f t="shared" si="362"/>
        <v>0.41</v>
      </c>
    </row>
    <row r="3223" spans="1:12" x14ac:dyDescent="0.25">
      <c r="A3223" s="193">
        <f>+'Información ELECTRO PUNO'!A3203</f>
        <v>3202</v>
      </c>
      <c r="B3223" s="26" t="str">
        <f t="shared" ref="B3223:B3286" si="367">+INDEX($B$8:$B$16,MATCH(J3223,$J$8:$J$16,0))</f>
        <v>SICODI</v>
      </c>
      <c r="C3223" s="9" t="str">
        <f t="shared" si="363"/>
        <v>Puno</v>
      </c>
      <c r="D3223" s="9" t="str">
        <f t="shared" si="364"/>
        <v>No Reporta</v>
      </c>
      <c r="E3223" s="9" t="str">
        <f t="shared" si="365"/>
        <v>No Reporta</v>
      </c>
      <c r="F3223" s="194" t="str">
        <f>+'Información ELECTRO PUNO'!E3203</f>
        <v>MT</v>
      </c>
      <c r="G3223" s="194">
        <f>+'Información ELECTRO PUNO'!G3203</f>
        <v>12</v>
      </c>
      <c r="H3223" s="9" t="str">
        <f t="shared" si="366"/>
        <v>Poste</v>
      </c>
      <c r="I3223" s="194" t="str">
        <f>+'Información ELECTRO PUNO'!F3203</f>
        <v>Madera Tratada</v>
      </c>
      <c r="J3223" s="194" t="str">
        <f>+'Información ELECTRO PUNO'!B3203</f>
        <v>PPM20</v>
      </c>
      <c r="K3223" s="9" t="str">
        <f t="shared" ref="K3223:K3286" si="368">+VLOOKUP(J3223,$J$8:$K$16,2,FALSE)</f>
        <v>POSTE DE MADERA TRATADA DE 12 mts. CL.5</v>
      </c>
      <c r="L3223" s="139">
        <f t="shared" ref="L3223:L3286" si="369">+VLOOKUP(J3223,$J$8:$U$16,12,FALSE)</f>
        <v>0.41</v>
      </c>
    </row>
    <row r="3224" spans="1:12" x14ac:dyDescent="0.25">
      <c r="A3224" s="193">
        <f>+'Información ELECTRO PUNO'!A3204</f>
        <v>3203</v>
      </c>
      <c r="B3224" s="26" t="str">
        <f t="shared" si="367"/>
        <v>SICODI</v>
      </c>
      <c r="C3224" s="9" t="str">
        <f t="shared" si="363"/>
        <v>Puno</v>
      </c>
      <c r="D3224" s="9" t="str">
        <f t="shared" si="364"/>
        <v>No Reporta</v>
      </c>
      <c r="E3224" s="9" t="str">
        <f t="shared" si="365"/>
        <v>No Reporta</v>
      </c>
      <c r="F3224" s="194" t="str">
        <f>+'Información ELECTRO PUNO'!E3204</f>
        <v>MT</v>
      </c>
      <c r="G3224" s="194">
        <f>+'Información ELECTRO PUNO'!G3204</f>
        <v>12</v>
      </c>
      <c r="H3224" s="9" t="str">
        <f t="shared" si="366"/>
        <v>Poste</v>
      </c>
      <c r="I3224" s="194" t="str">
        <f>+'Información ELECTRO PUNO'!F3204</f>
        <v>Madera Tratada</v>
      </c>
      <c r="J3224" s="194" t="str">
        <f>+'Información ELECTRO PUNO'!B3204</f>
        <v>PPM20</v>
      </c>
      <c r="K3224" s="9" t="str">
        <f t="shared" si="368"/>
        <v>POSTE DE MADERA TRATADA DE 12 mts. CL.5</v>
      </c>
      <c r="L3224" s="139">
        <f t="shared" si="369"/>
        <v>0.41</v>
      </c>
    </row>
    <row r="3225" spans="1:12" x14ac:dyDescent="0.25">
      <c r="A3225" s="193">
        <f>+'Información ELECTRO PUNO'!A3205</f>
        <v>3204</v>
      </c>
      <c r="B3225" s="26" t="str">
        <f t="shared" si="367"/>
        <v>SICODI</v>
      </c>
      <c r="C3225" s="9" t="str">
        <f t="shared" si="363"/>
        <v>Puno</v>
      </c>
      <c r="D3225" s="9" t="str">
        <f t="shared" si="364"/>
        <v>No Reporta</v>
      </c>
      <c r="E3225" s="9" t="str">
        <f t="shared" si="365"/>
        <v>No Reporta</v>
      </c>
      <c r="F3225" s="194" t="str">
        <f>+'Información ELECTRO PUNO'!E3205</f>
        <v>MT</v>
      </c>
      <c r="G3225" s="194">
        <f>+'Información ELECTRO PUNO'!G3205</f>
        <v>12</v>
      </c>
      <c r="H3225" s="9" t="str">
        <f t="shared" si="366"/>
        <v>Poste</v>
      </c>
      <c r="I3225" s="194" t="str">
        <f>+'Información ELECTRO PUNO'!F3205</f>
        <v>Madera Tratada</v>
      </c>
      <c r="J3225" s="194" t="str">
        <f>+'Información ELECTRO PUNO'!B3205</f>
        <v>PPM20</v>
      </c>
      <c r="K3225" s="9" t="str">
        <f t="shared" si="368"/>
        <v>POSTE DE MADERA TRATADA DE 12 mts. CL.5</v>
      </c>
      <c r="L3225" s="139">
        <f t="shared" si="369"/>
        <v>0.41</v>
      </c>
    </row>
    <row r="3226" spans="1:12" x14ac:dyDescent="0.25">
      <c r="A3226" s="193">
        <f>+'Información ELECTRO PUNO'!A3206</f>
        <v>3205</v>
      </c>
      <c r="B3226" s="26" t="str">
        <f t="shared" si="367"/>
        <v>SICODI</v>
      </c>
      <c r="C3226" s="9" t="str">
        <f t="shared" si="363"/>
        <v>Puno</v>
      </c>
      <c r="D3226" s="9" t="str">
        <f t="shared" si="364"/>
        <v>No Reporta</v>
      </c>
      <c r="E3226" s="9" t="str">
        <f t="shared" si="365"/>
        <v>No Reporta</v>
      </c>
      <c r="F3226" s="194" t="str">
        <f>+'Información ELECTRO PUNO'!E3206</f>
        <v>MT</v>
      </c>
      <c r="G3226" s="194">
        <f>+'Información ELECTRO PUNO'!G3206</f>
        <v>12</v>
      </c>
      <c r="H3226" s="9" t="str">
        <f t="shared" si="366"/>
        <v>Poste</v>
      </c>
      <c r="I3226" s="194" t="str">
        <f>+'Información ELECTRO PUNO'!F3206</f>
        <v>Madera Tratada</v>
      </c>
      <c r="J3226" s="194" t="str">
        <f>+'Información ELECTRO PUNO'!B3206</f>
        <v>PPM20</v>
      </c>
      <c r="K3226" s="9" t="str">
        <f t="shared" si="368"/>
        <v>POSTE DE MADERA TRATADA DE 12 mts. CL.5</v>
      </c>
      <c r="L3226" s="139">
        <f t="shared" si="369"/>
        <v>0.41</v>
      </c>
    </row>
    <row r="3227" spans="1:12" x14ac:dyDescent="0.25">
      <c r="A3227" s="193">
        <f>+'Información ELECTRO PUNO'!A3207</f>
        <v>3206</v>
      </c>
      <c r="B3227" s="26" t="str">
        <f t="shared" si="367"/>
        <v>SICODI</v>
      </c>
      <c r="C3227" s="9" t="str">
        <f t="shared" si="363"/>
        <v>Puno</v>
      </c>
      <c r="D3227" s="9" t="str">
        <f t="shared" si="364"/>
        <v>No Reporta</v>
      </c>
      <c r="E3227" s="9" t="str">
        <f t="shared" si="365"/>
        <v>No Reporta</v>
      </c>
      <c r="F3227" s="194" t="str">
        <f>+'Información ELECTRO PUNO'!E3207</f>
        <v>MT</v>
      </c>
      <c r="G3227" s="194">
        <f>+'Información ELECTRO PUNO'!G3207</f>
        <v>12</v>
      </c>
      <c r="H3227" s="9" t="str">
        <f t="shared" si="366"/>
        <v>Poste</v>
      </c>
      <c r="I3227" s="194" t="str">
        <f>+'Información ELECTRO PUNO'!F3207</f>
        <v>Madera Tratada</v>
      </c>
      <c r="J3227" s="194" t="str">
        <f>+'Información ELECTRO PUNO'!B3207</f>
        <v>PPM20</v>
      </c>
      <c r="K3227" s="9" t="str">
        <f t="shared" si="368"/>
        <v>POSTE DE MADERA TRATADA DE 12 mts. CL.5</v>
      </c>
      <c r="L3227" s="139">
        <f t="shared" si="369"/>
        <v>0.41</v>
      </c>
    </row>
    <row r="3228" spans="1:12" x14ac:dyDescent="0.25">
      <c r="A3228" s="193">
        <f>+'Información ELECTRO PUNO'!A3208</f>
        <v>3207</v>
      </c>
      <c r="B3228" s="26" t="str">
        <f t="shared" si="367"/>
        <v>SICODI</v>
      </c>
      <c r="C3228" s="9" t="str">
        <f t="shared" si="363"/>
        <v>Puno</v>
      </c>
      <c r="D3228" s="9" t="str">
        <f t="shared" si="364"/>
        <v>No Reporta</v>
      </c>
      <c r="E3228" s="9" t="str">
        <f t="shared" si="365"/>
        <v>No Reporta</v>
      </c>
      <c r="F3228" s="194" t="str">
        <f>+'Información ELECTRO PUNO'!E3208</f>
        <v>MT</v>
      </c>
      <c r="G3228" s="194">
        <f>+'Información ELECTRO PUNO'!G3208</f>
        <v>12</v>
      </c>
      <c r="H3228" s="9" t="str">
        <f t="shared" si="366"/>
        <v>Poste</v>
      </c>
      <c r="I3228" s="194" t="str">
        <f>+'Información ELECTRO PUNO'!F3208</f>
        <v>Madera Tratada</v>
      </c>
      <c r="J3228" s="194" t="str">
        <f>+'Información ELECTRO PUNO'!B3208</f>
        <v>PPM20</v>
      </c>
      <c r="K3228" s="9" t="str">
        <f t="shared" si="368"/>
        <v>POSTE DE MADERA TRATADA DE 12 mts. CL.5</v>
      </c>
      <c r="L3228" s="139">
        <f t="shared" si="369"/>
        <v>0.41</v>
      </c>
    </row>
    <row r="3229" spans="1:12" x14ac:dyDescent="0.25">
      <c r="A3229" s="193">
        <f>+'Información ELECTRO PUNO'!A3209</f>
        <v>3208</v>
      </c>
      <c r="B3229" s="26" t="str">
        <f t="shared" si="367"/>
        <v>SICODI</v>
      </c>
      <c r="C3229" s="9" t="str">
        <f t="shared" si="363"/>
        <v>Puno</v>
      </c>
      <c r="D3229" s="9" t="str">
        <f t="shared" si="364"/>
        <v>No Reporta</v>
      </c>
      <c r="E3229" s="9" t="str">
        <f t="shared" si="365"/>
        <v>No Reporta</v>
      </c>
      <c r="F3229" s="194" t="str">
        <f>+'Información ELECTRO PUNO'!E3209</f>
        <v>MT</v>
      </c>
      <c r="G3229" s="194">
        <f>+'Información ELECTRO PUNO'!G3209</f>
        <v>12</v>
      </c>
      <c r="H3229" s="9" t="str">
        <f t="shared" si="366"/>
        <v>Poste</v>
      </c>
      <c r="I3229" s="194" t="str">
        <f>+'Información ELECTRO PUNO'!F3209</f>
        <v>Madera Tratada</v>
      </c>
      <c r="J3229" s="194" t="str">
        <f>+'Información ELECTRO PUNO'!B3209</f>
        <v>PPM20</v>
      </c>
      <c r="K3229" s="9" t="str">
        <f t="shared" si="368"/>
        <v>POSTE DE MADERA TRATADA DE 12 mts. CL.5</v>
      </c>
      <c r="L3229" s="139">
        <f t="shared" si="369"/>
        <v>0.41</v>
      </c>
    </row>
    <row r="3230" spans="1:12" x14ac:dyDescent="0.25">
      <c r="A3230" s="193">
        <f>+'Información ELECTRO PUNO'!A3210</f>
        <v>3209</v>
      </c>
      <c r="B3230" s="26" t="str">
        <f t="shared" si="367"/>
        <v>SICODI</v>
      </c>
      <c r="C3230" s="9" t="str">
        <f t="shared" si="363"/>
        <v>Puno</v>
      </c>
      <c r="D3230" s="9" t="str">
        <f t="shared" si="364"/>
        <v>No Reporta</v>
      </c>
      <c r="E3230" s="9" t="str">
        <f t="shared" si="365"/>
        <v>No Reporta</v>
      </c>
      <c r="F3230" s="194" t="str">
        <f>+'Información ELECTRO PUNO'!E3210</f>
        <v>MT</v>
      </c>
      <c r="G3230" s="194">
        <f>+'Información ELECTRO PUNO'!G3210</f>
        <v>12</v>
      </c>
      <c r="H3230" s="9" t="str">
        <f t="shared" si="366"/>
        <v>Poste</v>
      </c>
      <c r="I3230" s="194" t="str">
        <f>+'Información ELECTRO PUNO'!F3210</f>
        <v>Madera Tratada</v>
      </c>
      <c r="J3230" s="194" t="str">
        <f>+'Información ELECTRO PUNO'!B3210</f>
        <v>PPM20</v>
      </c>
      <c r="K3230" s="9" t="str">
        <f t="shared" si="368"/>
        <v>POSTE DE MADERA TRATADA DE 12 mts. CL.5</v>
      </c>
      <c r="L3230" s="139">
        <f t="shared" si="369"/>
        <v>0.41</v>
      </c>
    </row>
    <row r="3231" spans="1:12" x14ac:dyDescent="0.25">
      <c r="A3231" s="193">
        <f>+'Información ELECTRO PUNO'!A3211</f>
        <v>3210</v>
      </c>
      <c r="B3231" s="26" t="str">
        <f t="shared" si="367"/>
        <v>SICODI</v>
      </c>
      <c r="C3231" s="9" t="str">
        <f t="shared" si="363"/>
        <v>Puno</v>
      </c>
      <c r="D3231" s="9" t="str">
        <f t="shared" si="364"/>
        <v>No Reporta</v>
      </c>
      <c r="E3231" s="9" t="str">
        <f t="shared" si="365"/>
        <v>No Reporta</v>
      </c>
      <c r="F3231" s="194" t="str">
        <f>+'Información ELECTRO PUNO'!E3211</f>
        <v>MT</v>
      </c>
      <c r="G3231" s="194">
        <f>+'Información ELECTRO PUNO'!G3211</f>
        <v>12</v>
      </c>
      <c r="H3231" s="9" t="str">
        <f t="shared" si="366"/>
        <v>Poste</v>
      </c>
      <c r="I3231" s="194" t="str">
        <f>+'Información ELECTRO PUNO'!F3211</f>
        <v>Madera Tratada</v>
      </c>
      <c r="J3231" s="194" t="str">
        <f>+'Información ELECTRO PUNO'!B3211</f>
        <v>PPM20</v>
      </c>
      <c r="K3231" s="9" t="str">
        <f t="shared" si="368"/>
        <v>POSTE DE MADERA TRATADA DE 12 mts. CL.5</v>
      </c>
      <c r="L3231" s="139">
        <f t="shared" si="369"/>
        <v>0.41</v>
      </c>
    </row>
    <row r="3232" spans="1:12" x14ac:dyDescent="0.25">
      <c r="A3232" s="193">
        <f>+'Información ELECTRO PUNO'!A3212</f>
        <v>3211</v>
      </c>
      <c r="B3232" s="26" t="str">
        <f t="shared" si="367"/>
        <v>SICODI</v>
      </c>
      <c r="C3232" s="9" t="str">
        <f t="shared" si="363"/>
        <v>Puno</v>
      </c>
      <c r="D3232" s="9" t="str">
        <f t="shared" si="364"/>
        <v>No Reporta</v>
      </c>
      <c r="E3232" s="9" t="str">
        <f t="shared" si="365"/>
        <v>No Reporta</v>
      </c>
      <c r="F3232" s="194" t="str">
        <f>+'Información ELECTRO PUNO'!E3212</f>
        <v>MT</v>
      </c>
      <c r="G3232" s="194">
        <f>+'Información ELECTRO PUNO'!G3212</f>
        <v>12</v>
      </c>
      <c r="H3232" s="9" t="str">
        <f t="shared" si="366"/>
        <v>Poste</v>
      </c>
      <c r="I3232" s="194" t="str">
        <f>+'Información ELECTRO PUNO'!F3212</f>
        <v>Madera Tratada</v>
      </c>
      <c r="J3232" s="194" t="str">
        <f>+'Información ELECTRO PUNO'!B3212</f>
        <v>PPM20</v>
      </c>
      <c r="K3232" s="9" t="str">
        <f t="shared" si="368"/>
        <v>POSTE DE MADERA TRATADA DE 12 mts. CL.5</v>
      </c>
      <c r="L3232" s="139">
        <f t="shared" si="369"/>
        <v>0.41</v>
      </c>
    </row>
    <row r="3233" spans="1:12" x14ac:dyDescent="0.25">
      <c r="A3233" s="193">
        <f>+'Información ELECTRO PUNO'!A3213</f>
        <v>3212</v>
      </c>
      <c r="B3233" s="26" t="str">
        <f t="shared" si="367"/>
        <v>SICODI</v>
      </c>
      <c r="C3233" s="9" t="str">
        <f t="shared" si="363"/>
        <v>Puno</v>
      </c>
      <c r="D3233" s="9" t="str">
        <f t="shared" si="364"/>
        <v>No Reporta</v>
      </c>
      <c r="E3233" s="9" t="str">
        <f t="shared" si="365"/>
        <v>No Reporta</v>
      </c>
      <c r="F3233" s="194" t="str">
        <f>+'Información ELECTRO PUNO'!E3213</f>
        <v>MT</v>
      </c>
      <c r="G3233" s="194">
        <f>+'Información ELECTRO PUNO'!G3213</f>
        <v>12</v>
      </c>
      <c r="H3233" s="9" t="str">
        <f t="shared" si="366"/>
        <v>Poste</v>
      </c>
      <c r="I3233" s="194" t="str">
        <f>+'Información ELECTRO PUNO'!F3213</f>
        <v>Madera Tratada</v>
      </c>
      <c r="J3233" s="194" t="str">
        <f>+'Información ELECTRO PUNO'!B3213</f>
        <v>PPM20</v>
      </c>
      <c r="K3233" s="9" t="str">
        <f t="shared" si="368"/>
        <v>POSTE DE MADERA TRATADA DE 12 mts. CL.5</v>
      </c>
      <c r="L3233" s="139">
        <f t="shared" si="369"/>
        <v>0.41</v>
      </c>
    </row>
    <row r="3234" spans="1:12" x14ac:dyDescent="0.25">
      <c r="A3234" s="193">
        <f>+'Información ELECTRO PUNO'!A3214</f>
        <v>3213</v>
      </c>
      <c r="B3234" s="26" t="str">
        <f t="shared" si="367"/>
        <v>SICODI</v>
      </c>
      <c r="C3234" s="9" t="str">
        <f t="shared" si="363"/>
        <v>Puno</v>
      </c>
      <c r="D3234" s="9" t="str">
        <f t="shared" si="364"/>
        <v>No Reporta</v>
      </c>
      <c r="E3234" s="9" t="str">
        <f t="shared" si="365"/>
        <v>No Reporta</v>
      </c>
      <c r="F3234" s="194" t="str">
        <f>+'Información ELECTRO PUNO'!E3214</f>
        <v>MT</v>
      </c>
      <c r="G3234" s="194">
        <f>+'Información ELECTRO PUNO'!G3214</f>
        <v>12</v>
      </c>
      <c r="H3234" s="9" t="str">
        <f t="shared" si="366"/>
        <v>Poste</v>
      </c>
      <c r="I3234" s="194" t="str">
        <f>+'Información ELECTRO PUNO'!F3214</f>
        <v>Madera Tratada</v>
      </c>
      <c r="J3234" s="194" t="str">
        <f>+'Información ELECTRO PUNO'!B3214</f>
        <v>PPM20</v>
      </c>
      <c r="K3234" s="9" t="str">
        <f t="shared" si="368"/>
        <v>POSTE DE MADERA TRATADA DE 12 mts. CL.5</v>
      </c>
      <c r="L3234" s="139">
        <f t="shared" si="369"/>
        <v>0.41</v>
      </c>
    </row>
    <row r="3235" spans="1:12" x14ac:dyDescent="0.25">
      <c r="A3235" s="193">
        <f>+'Información ELECTRO PUNO'!A3215</f>
        <v>3214</v>
      </c>
      <c r="B3235" s="26" t="str">
        <f t="shared" si="367"/>
        <v>SICODI</v>
      </c>
      <c r="C3235" s="9" t="str">
        <f t="shared" si="363"/>
        <v>Puno</v>
      </c>
      <c r="D3235" s="9" t="str">
        <f t="shared" si="364"/>
        <v>No Reporta</v>
      </c>
      <c r="E3235" s="9" t="str">
        <f t="shared" si="365"/>
        <v>No Reporta</v>
      </c>
      <c r="F3235" s="194" t="str">
        <f>+'Información ELECTRO PUNO'!E3215</f>
        <v>MT</v>
      </c>
      <c r="G3235" s="194">
        <f>+'Información ELECTRO PUNO'!G3215</f>
        <v>12</v>
      </c>
      <c r="H3235" s="9" t="str">
        <f t="shared" si="366"/>
        <v>Poste</v>
      </c>
      <c r="I3235" s="194" t="str">
        <f>+'Información ELECTRO PUNO'!F3215</f>
        <v>Madera Tratada</v>
      </c>
      <c r="J3235" s="194" t="str">
        <f>+'Información ELECTRO PUNO'!B3215</f>
        <v>PPM20</v>
      </c>
      <c r="K3235" s="9" t="str">
        <f t="shared" si="368"/>
        <v>POSTE DE MADERA TRATADA DE 12 mts. CL.5</v>
      </c>
      <c r="L3235" s="139">
        <f t="shared" si="369"/>
        <v>0.41</v>
      </c>
    </row>
    <row r="3236" spans="1:12" x14ac:dyDescent="0.25">
      <c r="A3236" s="193">
        <f>+'Información ELECTRO PUNO'!A3216</f>
        <v>3215</v>
      </c>
      <c r="B3236" s="26" t="str">
        <f t="shared" si="367"/>
        <v>SICODI</v>
      </c>
      <c r="C3236" s="9" t="str">
        <f t="shared" si="363"/>
        <v>Puno</v>
      </c>
      <c r="D3236" s="9" t="str">
        <f t="shared" si="364"/>
        <v>No Reporta</v>
      </c>
      <c r="E3236" s="9" t="str">
        <f t="shared" si="365"/>
        <v>No Reporta</v>
      </c>
      <c r="F3236" s="194" t="str">
        <f>+'Información ELECTRO PUNO'!E3216</f>
        <v>MT</v>
      </c>
      <c r="G3236" s="194">
        <f>+'Información ELECTRO PUNO'!G3216</f>
        <v>12</v>
      </c>
      <c r="H3236" s="9" t="str">
        <f t="shared" si="366"/>
        <v>Poste</v>
      </c>
      <c r="I3236" s="194" t="str">
        <f>+'Información ELECTRO PUNO'!F3216</f>
        <v>Madera Tratada</v>
      </c>
      <c r="J3236" s="194" t="str">
        <f>+'Información ELECTRO PUNO'!B3216</f>
        <v>PPM20</v>
      </c>
      <c r="K3236" s="9" t="str">
        <f t="shared" si="368"/>
        <v>POSTE DE MADERA TRATADA DE 12 mts. CL.5</v>
      </c>
      <c r="L3236" s="139">
        <f t="shared" si="369"/>
        <v>0.41</v>
      </c>
    </row>
    <row r="3237" spans="1:12" x14ac:dyDescent="0.25">
      <c r="A3237" s="193">
        <f>+'Información ELECTRO PUNO'!A3217</f>
        <v>3216</v>
      </c>
      <c r="B3237" s="26" t="str">
        <f t="shared" si="367"/>
        <v>SICODI</v>
      </c>
      <c r="C3237" s="9" t="str">
        <f t="shared" si="363"/>
        <v>Puno</v>
      </c>
      <c r="D3237" s="9" t="str">
        <f t="shared" si="364"/>
        <v>No Reporta</v>
      </c>
      <c r="E3237" s="9" t="str">
        <f t="shared" si="365"/>
        <v>No Reporta</v>
      </c>
      <c r="F3237" s="194" t="str">
        <f>+'Información ELECTRO PUNO'!E3217</f>
        <v>MT</v>
      </c>
      <c r="G3237" s="194">
        <f>+'Información ELECTRO PUNO'!G3217</f>
        <v>12</v>
      </c>
      <c r="H3237" s="9" t="str">
        <f t="shared" si="366"/>
        <v>Poste</v>
      </c>
      <c r="I3237" s="194" t="str">
        <f>+'Información ELECTRO PUNO'!F3217</f>
        <v>Madera Tratada</v>
      </c>
      <c r="J3237" s="194" t="str">
        <f>+'Información ELECTRO PUNO'!B3217</f>
        <v>PPM20</v>
      </c>
      <c r="K3237" s="9" t="str">
        <f t="shared" si="368"/>
        <v>POSTE DE MADERA TRATADA DE 12 mts. CL.5</v>
      </c>
      <c r="L3237" s="139">
        <f t="shared" si="369"/>
        <v>0.41</v>
      </c>
    </row>
    <row r="3238" spans="1:12" x14ac:dyDescent="0.25">
      <c r="A3238" s="193">
        <f>+'Información ELECTRO PUNO'!A3218</f>
        <v>3217</v>
      </c>
      <c r="B3238" s="26" t="str">
        <f t="shared" si="367"/>
        <v>SICODI</v>
      </c>
      <c r="C3238" s="9" t="str">
        <f t="shared" si="363"/>
        <v>Puno</v>
      </c>
      <c r="D3238" s="9" t="str">
        <f t="shared" si="364"/>
        <v>No Reporta</v>
      </c>
      <c r="E3238" s="9" t="str">
        <f t="shared" si="365"/>
        <v>No Reporta</v>
      </c>
      <c r="F3238" s="194" t="str">
        <f>+'Información ELECTRO PUNO'!E3218</f>
        <v>MT</v>
      </c>
      <c r="G3238" s="194">
        <f>+'Información ELECTRO PUNO'!G3218</f>
        <v>12</v>
      </c>
      <c r="H3238" s="9" t="str">
        <f t="shared" si="366"/>
        <v>Poste</v>
      </c>
      <c r="I3238" s="194" t="str">
        <f>+'Información ELECTRO PUNO'!F3218</f>
        <v>Madera Tratada</v>
      </c>
      <c r="J3238" s="194" t="str">
        <f>+'Información ELECTRO PUNO'!B3218</f>
        <v>PPM20</v>
      </c>
      <c r="K3238" s="9" t="str">
        <f t="shared" si="368"/>
        <v>POSTE DE MADERA TRATADA DE 12 mts. CL.5</v>
      </c>
      <c r="L3238" s="139">
        <f t="shared" si="369"/>
        <v>0.41</v>
      </c>
    </row>
    <row r="3239" spans="1:12" x14ac:dyDescent="0.25">
      <c r="A3239" s="193">
        <f>+'Información ELECTRO PUNO'!A3219</f>
        <v>3218</v>
      </c>
      <c r="B3239" s="26" t="str">
        <f t="shared" si="367"/>
        <v>SICODI</v>
      </c>
      <c r="C3239" s="9" t="str">
        <f t="shared" si="363"/>
        <v>Puno</v>
      </c>
      <c r="D3239" s="9" t="str">
        <f t="shared" si="364"/>
        <v>No Reporta</v>
      </c>
      <c r="E3239" s="9" t="str">
        <f t="shared" si="365"/>
        <v>No Reporta</v>
      </c>
      <c r="F3239" s="194" t="str">
        <f>+'Información ELECTRO PUNO'!E3219</f>
        <v>MT</v>
      </c>
      <c r="G3239" s="194">
        <f>+'Información ELECTRO PUNO'!G3219</f>
        <v>12</v>
      </c>
      <c r="H3239" s="9" t="str">
        <f t="shared" si="366"/>
        <v>Poste</v>
      </c>
      <c r="I3239" s="194" t="str">
        <f>+'Información ELECTRO PUNO'!F3219</f>
        <v>Madera Tratada</v>
      </c>
      <c r="J3239" s="194" t="str">
        <f>+'Información ELECTRO PUNO'!B3219</f>
        <v>PPM20</v>
      </c>
      <c r="K3239" s="9" t="str">
        <f t="shared" si="368"/>
        <v>POSTE DE MADERA TRATADA DE 12 mts. CL.5</v>
      </c>
      <c r="L3239" s="139">
        <f t="shared" si="369"/>
        <v>0.41</v>
      </c>
    </row>
    <row r="3240" spans="1:12" x14ac:dyDescent="0.25">
      <c r="A3240" s="193">
        <f>+'Información ELECTRO PUNO'!A3220</f>
        <v>3219</v>
      </c>
      <c r="B3240" s="26" t="str">
        <f t="shared" si="367"/>
        <v>SICODI</v>
      </c>
      <c r="C3240" s="9" t="str">
        <f t="shared" si="363"/>
        <v>Puno</v>
      </c>
      <c r="D3240" s="9" t="str">
        <f t="shared" si="364"/>
        <v>No Reporta</v>
      </c>
      <c r="E3240" s="9" t="str">
        <f t="shared" si="365"/>
        <v>No Reporta</v>
      </c>
      <c r="F3240" s="194" t="str">
        <f>+'Información ELECTRO PUNO'!E3220</f>
        <v>MT</v>
      </c>
      <c r="G3240" s="194">
        <f>+'Información ELECTRO PUNO'!G3220</f>
        <v>12</v>
      </c>
      <c r="H3240" s="9" t="str">
        <f t="shared" si="366"/>
        <v>Poste</v>
      </c>
      <c r="I3240" s="194" t="str">
        <f>+'Información ELECTRO PUNO'!F3220</f>
        <v>Madera Tratada</v>
      </c>
      <c r="J3240" s="194" t="str">
        <f>+'Información ELECTRO PUNO'!B3220</f>
        <v>PPM20</v>
      </c>
      <c r="K3240" s="9" t="str">
        <f t="shared" si="368"/>
        <v>POSTE DE MADERA TRATADA DE 12 mts. CL.5</v>
      </c>
      <c r="L3240" s="139">
        <f t="shared" si="369"/>
        <v>0.41</v>
      </c>
    </row>
    <row r="3241" spans="1:12" x14ac:dyDescent="0.25">
      <c r="A3241" s="193">
        <f>+'Información ELECTRO PUNO'!A3221</f>
        <v>3220</v>
      </c>
      <c r="B3241" s="26" t="str">
        <f t="shared" si="367"/>
        <v>SICODI</v>
      </c>
      <c r="C3241" s="9" t="str">
        <f t="shared" si="363"/>
        <v>Puno</v>
      </c>
      <c r="D3241" s="9" t="str">
        <f t="shared" si="364"/>
        <v>No Reporta</v>
      </c>
      <c r="E3241" s="9" t="str">
        <f t="shared" si="365"/>
        <v>No Reporta</v>
      </c>
      <c r="F3241" s="194" t="str">
        <f>+'Información ELECTRO PUNO'!E3221</f>
        <v>MT</v>
      </c>
      <c r="G3241" s="194">
        <f>+'Información ELECTRO PUNO'!G3221</f>
        <v>12</v>
      </c>
      <c r="H3241" s="9" t="str">
        <f t="shared" si="366"/>
        <v>Poste</v>
      </c>
      <c r="I3241" s="194" t="str">
        <f>+'Información ELECTRO PUNO'!F3221</f>
        <v>Madera Tratada</v>
      </c>
      <c r="J3241" s="194" t="str">
        <f>+'Información ELECTRO PUNO'!B3221</f>
        <v>PPM20</v>
      </c>
      <c r="K3241" s="9" t="str">
        <f t="shared" si="368"/>
        <v>POSTE DE MADERA TRATADA DE 12 mts. CL.5</v>
      </c>
      <c r="L3241" s="139">
        <f t="shared" si="369"/>
        <v>0.41</v>
      </c>
    </row>
    <row r="3242" spans="1:12" x14ac:dyDescent="0.25">
      <c r="A3242" s="193">
        <f>+'Información ELECTRO PUNO'!A3222</f>
        <v>3221</v>
      </c>
      <c r="B3242" s="26" t="str">
        <f t="shared" si="367"/>
        <v>SICODI</v>
      </c>
      <c r="C3242" s="9" t="str">
        <f t="shared" si="363"/>
        <v>Puno</v>
      </c>
      <c r="D3242" s="9" t="str">
        <f t="shared" si="364"/>
        <v>No Reporta</v>
      </c>
      <c r="E3242" s="9" t="str">
        <f t="shared" si="365"/>
        <v>No Reporta</v>
      </c>
      <c r="F3242" s="194" t="str">
        <f>+'Información ELECTRO PUNO'!E3222</f>
        <v>MT</v>
      </c>
      <c r="G3242" s="194">
        <f>+'Información ELECTRO PUNO'!G3222</f>
        <v>12</v>
      </c>
      <c r="H3242" s="9" t="str">
        <f t="shared" si="366"/>
        <v>Poste</v>
      </c>
      <c r="I3242" s="194" t="str">
        <f>+'Información ELECTRO PUNO'!F3222</f>
        <v>Madera Tratada</v>
      </c>
      <c r="J3242" s="194" t="str">
        <f>+'Información ELECTRO PUNO'!B3222</f>
        <v>PPM20</v>
      </c>
      <c r="K3242" s="9" t="str">
        <f t="shared" si="368"/>
        <v>POSTE DE MADERA TRATADA DE 12 mts. CL.5</v>
      </c>
      <c r="L3242" s="139">
        <f t="shared" si="369"/>
        <v>0.41</v>
      </c>
    </row>
    <row r="3243" spans="1:12" x14ac:dyDescent="0.25">
      <c r="A3243" s="193">
        <f>+'Información ELECTRO PUNO'!A3223</f>
        <v>3222</v>
      </c>
      <c r="B3243" s="26" t="str">
        <f t="shared" si="367"/>
        <v>SICODI</v>
      </c>
      <c r="C3243" s="9" t="str">
        <f t="shared" si="363"/>
        <v>Puno</v>
      </c>
      <c r="D3243" s="9" t="str">
        <f t="shared" si="364"/>
        <v>No Reporta</v>
      </c>
      <c r="E3243" s="9" t="str">
        <f t="shared" si="365"/>
        <v>No Reporta</v>
      </c>
      <c r="F3243" s="194" t="str">
        <f>+'Información ELECTRO PUNO'!E3223</f>
        <v>MT</v>
      </c>
      <c r="G3243" s="194">
        <f>+'Información ELECTRO PUNO'!G3223</f>
        <v>12</v>
      </c>
      <c r="H3243" s="9" t="str">
        <f t="shared" si="366"/>
        <v>Poste</v>
      </c>
      <c r="I3243" s="194" t="str">
        <f>+'Información ELECTRO PUNO'!F3223</f>
        <v>Madera Tratada</v>
      </c>
      <c r="J3243" s="194" t="str">
        <f>+'Información ELECTRO PUNO'!B3223</f>
        <v>PPM20</v>
      </c>
      <c r="K3243" s="9" t="str">
        <f t="shared" si="368"/>
        <v>POSTE DE MADERA TRATADA DE 12 mts. CL.5</v>
      </c>
      <c r="L3243" s="139">
        <f t="shared" si="369"/>
        <v>0.41</v>
      </c>
    </row>
    <row r="3244" spans="1:12" x14ac:dyDescent="0.25">
      <c r="A3244" s="193">
        <f>+'Información ELECTRO PUNO'!A3224</f>
        <v>3223</v>
      </c>
      <c r="B3244" s="26" t="str">
        <f t="shared" si="367"/>
        <v>SICODI</v>
      </c>
      <c r="C3244" s="9" t="str">
        <f t="shared" si="363"/>
        <v>Puno</v>
      </c>
      <c r="D3244" s="9" t="str">
        <f t="shared" si="364"/>
        <v>No Reporta</v>
      </c>
      <c r="E3244" s="9" t="str">
        <f t="shared" si="365"/>
        <v>No Reporta</v>
      </c>
      <c r="F3244" s="194" t="str">
        <f>+'Información ELECTRO PUNO'!E3224</f>
        <v>MT</v>
      </c>
      <c r="G3244" s="194">
        <f>+'Información ELECTRO PUNO'!G3224</f>
        <v>12</v>
      </c>
      <c r="H3244" s="9" t="str">
        <f t="shared" si="366"/>
        <v>Poste</v>
      </c>
      <c r="I3244" s="194" t="str">
        <f>+'Información ELECTRO PUNO'!F3224</f>
        <v>Madera Tratada</v>
      </c>
      <c r="J3244" s="194" t="str">
        <f>+'Información ELECTRO PUNO'!B3224</f>
        <v>PPM20</v>
      </c>
      <c r="K3244" s="9" t="str">
        <f t="shared" si="368"/>
        <v>POSTE DE MADERA TRATADA DE 12 mts. CL.5</v>
      </c>
      <c r="L3244" s="139">
        <f t="shared" si="369"/>
        <v>0.41</v>
      </c>
    </row>
    <row r="3245" spans="1:12" x14ac:dyDescent="0.25">
      <c r="A3245" s="193">
        <f>+'Información ELECTRO PUNO'!A3225</f>
        <v>3224</v>
      </c>
      <c r="B3245" s="26" t="str">
        <f t="shared" si="367"/>
        <v>SICODI</v>
      </c>
      <c r="C3245" s="9" t="str">
        <f t="shared" si="363"/>
        <v>Puno</v>
      </c>
      <c r="D3245" s="9" t="str">
        <f t="shared" si="364"/>
        <v>No Reporta</v>
      </c>
      <c r="E3245" s="9" t="str">
        <f t="shared" si="365"/>
        <v>No Reporta</v>
      </c>
      <c r="F3245" s="194" t="str">
        <f>+'Información ELECTRO PUNO'!E3225</f>
        <v>MT</v>
      </c>
      <c r="G3245" s="194">
        <f>+'Información ELECTRO PUNO'!G3225</f>
        <v>12</v>
      </c>
      <c r="H3245" s="9" t="str">
        <f t="shared" si="366"/>
        <v>Poste</v>
      </c>
      <c r="I3245" s="194" t="str">
        <f>+'Información ELECTRO PUNO'!F3225</f>
        <v>Madera Tratada</v>
      </c>
      <c r="J3245" s="194" t="str">
        <f>+'Información ELECTRO PUNO'!B3225</f>
        <v>PPM20</v>
      </c>
      <c r="K3245" s="9" t="str">
        <f t="shared" si="368"/>
        <v>POSTE DE MADERA TRATADA DE 12 mts. CL.5</v>
      </c>
      <c r="L3245" s="139">
        <f t="shared" si="369"/>
        <v>0.41</v>
      </c>
    </row>
    <row r="3246" spans="1:12" x14ac:dyDescent="0.25">
      <c r="A3246" s="193">
        <f>+'Información ELECTRO PUNO'!A3226</f>
        <v>3225</v>
      </c>
      <c r="B3246" s="26" t="str">
        <f t="shared" si="367"/>
        <v>SICODI</v>
      </c>
      <c r="C3246" s="9" t="str">
        <f t="shared" si="363"/>
        <v>Puno</v>
      </c>
      <c r="D3246" s="9" t="str">
        <f t="shared" si="364"/>
        <v>No Reporta</v>
      </c>
      <c r="E3246" s="9" t="str">
        <f t="shared" si="365"/>
        <v>No Reporta</v>
      </c>
      <c r="F3246" s="194" t="str">
        <f>+'Información ELECTRO PUNO'!E3226</f>
        <v>MT</v>
      </c>
      <c r="G3246" s="194">
        <f>+'Información ELECTRO PUNO'!G3226</f>
        <v>12</v>
      </c>
      <c r="H3246" s="9" t="str">
        <f t="shared" si="366"/>
        <v>Poste</v>
      </c>
      <c r="I3246" s="194" t="str">
        <f>+'Información ELECTRO PUNO'!F3226</f>
        <v>Madera Tratada</v>
      </c>
      <c r="J3246" s="194" t="str">
        <f>+'Información ELECTRO PUNO'!B3226</f>
        <v>PPM20</v>
      </c>
      <c r="K3246" s="9" t="str">
        <f t="shared" si="368"/>
        <v>POSTE DE MADERA TRATADA DE 12 mts. CL.5</v>
      </c>
      <c r="L3246" s="139">
        <f t="shared" si="369"/>
        <v>0.41</v>
      </c>
    </row>
    <row r="3247" spans="1:12" x14ac:dyDescent="0.25">
      <c r="A3247" s="193">
        <f>+'Información ELECTRO PUNO'!A3227</f>
        <v>3226</v>
      </c>
      <c r="B3247" s="26" t="str">
        <f t="shared" si="367"/>
        <v>SICODI</v>
      </c>
      <c r="C3247" s="9" t="str">
        <f t="shared" si="363"/>
        <v>Puno</v>
      </c>
      <c r="D3247" s="9" t="str">
        <f t="shared" si="364"/>
        <v>No Reporta</v>
      </c>
      <c r="E3247" s="9" t="str">
        <f t="shared" si="365"/>
        <v>No Reporta</v>
      </c>
      <c r="F3247" s="194" t="str">
        <f>+'Información ELECTRO PUNO'!E3227</f>
        <v>MT</v>
      </c>
      <c r="G3247" s="194">
        <f>+'Información ELECTRO PUNO'!G3227</f>
        <v>12</v>
      </c>
      <c r="H3247" s="9" t="str">
        <f t="shared" si="366"/>
        <v>Poste</v>
      </c>
      <c r="I3247" s="194" t="str">
        <f>+'Información ELECTRO PUNO'!F3227</f>
        <v>Madera Tratada</v>
      </c>
      <c r="J3247" s="194" t="str">
        <f>+'Información ELECTRO PUNO'!B3227</f>
        <v>PPM20</v>
      </c>
      <c r="K3247" s="9" t="str">
        <f t="shared" si="368"/>
        <v>POSTE DE MADERA TRATADA DE 12 mts. CL.5</v>
      </c>
      <c r="L3247" s="139">
        <f t="shared" si="369"/>
        <v>0.41</v>
      </c>
    </row>
    <row r="3248" spans="1:12" x14ac:dyDescent="0.25">
      <c r="A3248" s="193">
        <f>+'Información ELECTRO PUNO'!A3228</f>
        <v>3227</v>
      </c>
      <c r="B3248" s="26" t="str">
        <f t="shared" si="367"/>
        <v>SICODI</v>
      </c>
      <c r="C3248" s="9" t="str">
        <f t="shared" si="363"/>
        <v>Puno</v>
      </c>
      <c r="D3248" s="9" t="str">
        <f t="shared" si="364"/>
        <v>No Reporta</v>
      </c>
      <c r="E3248" s="9" t="str">
        <f t="shared" si="365"/>
        <v>No Reporta</v>
      </c>
      <c r="F3248" s="194" t="str">
        <f>+'Información ELECTRO PUNO'!E3228</f>
        <v>MT</v>
      </c>
      <c r="G3248" s="194">
        <f>+'Información ELECTRO PUNO'!G3228</f>
        <v>12</v>
      </c>
      <c r="H3248" s="9" t="str">
        <f t="shared" si="366"/>
        <v>Poste</v>
      </c>
      <c r="I3248" s="194" t="str">
        <f>+'Información ELECTRO PUNO'!F3228</f>
        <v>Madera Tratada</v>
      </c>
      <c r="J3248" s="194" t="str">
        <f>+'Información ELECTRO PUNO'!B3228</f>
        <v>PPM20</v>
      </c>
      <c r="K3248" s="9" t="str">
        <f t="shared" si="368"/>
        <v>POSTE DE MADERA TRATADA DE 12 mts. CL.5</v>
      </c>
      <c r="L3248" s="139">
        <f t="shared" si="369"/>
        <v>0.41</v>
      </c>
    </row>
    <row r="3249" spans="1:12" x14ac:dyDescent="0.25">
      <c r="A3249" s="193">
        <f>+'Información ELECTRO PUNO'!A3229</f>
        <v>3228</v>
      </c>
      <c r="B3249" s="26" t="str">
        <f t="shared" si="367"/>
        <v>SICODI</v>
      </c>
      <c r="C3249" s="9" t="str">
        <f t="shared" si="363"/>
        <v>Puno</v>
      </c>
      <c r="D3249" s="9" t="str">
        <f t="shared" si="364"/>
        <v>No Reporta</v>
      </c>
      <c r="E3249" s="9" t="str">
        <f t="shared" si="365"/>
        <v>No Reporta</v>
      </c>
      <c r="F3249" s="194" t="str">
        <f>+'Información ELECTRO PUNO'!E3229</f>
        <v>MT</v>
      </c>
      <c r="G3249" s="194">
        <f>+'Información ELECTRO PUNO'!G3229</f>
        <v>12</v>
      </c>
      <c r="H3249" s="9" t="str">
        <f t="shared" si="366"/>
        <v>Poste</v>
      </c>
      <c r="I3249" s="194" t="str">
        <f>+'Información ELECTRO PUNO'!F3229</f>
        <v>Madera Tratada</v>
      </c>
      <c r="J3249" s="194" t="str">
        <f>+'Información ELECTRO PUNO'!B3229</f>
        <v>PPM20</v>
      </c>
      <c r="K3249" s="9" t="str">
        <f t="shared" si="368"/>
        <v>POSTE DE MADERA TRATADA DE 12 mts. CL.5</v>
      </c>
      <c r="L3249" s="139">
        <f t="shared" si="369"/>
        <v>0.41</v>
      </c>
    </row>
    <row r="3250" spans="1:12" x14ac:dyDescent="0.25">
      <c r="A3250" s="193">
        <f>+'Información ELECTRO PUNO'!A3230</f>
        <v>3229</v>
      </c>
      <c r="B3250" s="26" t="str">
        <f t="shared" si="367"/>
        <v>SICODI</v>
      </c>
      <c r="C3250" s="9" t="str">
        <f t="shared" si="363"/>
        <v>Puno</v>
      </c>
      <c r="D3250" s="9" t="str">
        <f t="shared" si="364"/>
        <v>No Reporta</v>
      </c>
      <c r="E3250" s="9" t="str">
        <f t="shared" si="365"/>
        <v>No Reporta</v>
      </c>
      <c r="F3250" s="194" t="str">
        <f>+'Información ELECTRO PUNO'!E3230</f>
        <v>MT</v>
      </c>
      <c r="G3250" s="194">
        <f>+'Información ELECTRO PUNO'!G3230</f>
        <v>12</v>
      </c>
      <c r="H3250" s="9" t="str">
        <f t="shared" si="366"/>
        <v>Poste</v>
      </c>
      <c r="I3250" s="194" t="str">
        <f>+'Información ELECTRO PUNO'!F3230</f>
        <v>Madera Tratada</v>
      </c>
      <c r="J3250" s="194" t="str">
        <f>+'Información ELECTRO PUNO'!B3230</f>
        <v>PPM20</v>
      </c>
      <c r="K3250" s="9" t="str">
        <f t="shared" si="368"/>
        <v>POSTE DE MADERA TRATADA DE 12 mts. CL.5</v>
      </c>
      <c r="L3250" s="139">
        <f t="shared" si="369"/>
        <v>0.41</v>
      </c>
    </row>
    <row r="3251" spans="1:12" x14ac:dyDescent="0.25">
      <c r="A3251" s="193">
        <f>+'Información ELECTRO PUNO'!A3231</f>
        <v>3230</v>
      </c>
      <c r="B3251" s="26" t="str">
        <f t="shared" si="367"/>
        <v>SICODI</v>
      </c>
      <c r="C3251" s="9" t="str">
        <f t="shared" si="363"/>
        <v>Puno</v>
      </c>
      <c r="D3251" s="9" t="str">
        <f t="shared" si="364"/>
        <v>No Reporta</v>
      </c>
      <c r="E3251" s="9" t="str">
        <f t="shared" si="365"/>
        <v>No Reporta</v>
      </c>
      <c r="F3251" s="194" t="str">
        <f>+'Información ELECTRO PUNO'!E3231</f>
        <v>MT</v>
      </c>
      <c r="G3251" s="194">
        <f>+'Información ELECTRO PUNO'!G3231</f>
        <v>12</v>
      </c>
      <c r="H3251" s="9" t="str">
        <f t="shared" si="366"/>
        <v>Poste</v>
      </c>
      <c r="I3251" s="194" t="str">
        <f>+'Información ELECTRO PUNO'!F3231</f>
        <v>Madera Tratada</v>
      </c>
      <c r="J3251" s="194" t="str">
        <f>+'Información ELECTRO PUNO'!B3231</f>
        <v>PPM20</v>
      </c>
      <c r="K3251" s="9" t="str">
        <f t="shared" si="368"/>
        <v>POSTE DE MADERA TRATADA DE 12 mts. CL.5</v>
      </c>
      <c r="L3251" s="139">
        <f t="shared" si="369"/>
        <v>0.41</v>
      </c>
    </row>
    <row r="3252" spans="1:12" x14ac:dyDescent="0.25">
      <c r="A3252" s="193">
        <f>+'Información ELECTRO PUNO'!A3232</f>
        <v>3231</v>
      </c>
      <c r="B3252" s="26" t="str">
        <f t="shared" si="367"/>
        <v>SICODI</v>
      </c>
      <c r="C3252" s="9" t="str">
        <f t="shared" si="363"/>
        <v>Puno</v>
      </c>
      <c r="D3252" s="9" t="str">
        <f t="shared" si="364"/>
        <v>No Reporta</v>
      </c>
      <c r="E3252" s="9" t="str">
        <f t="shared" si="365"/>
        <v>No Reporta</v>
      </c>
      <c r="F3252" s="194" t="str">
        <f>+'Información ELECTRO PUNO'!E3232</f>
        <v>MT</v>
      </c>
      <c r="G3252" s="194">
        <f>+'Información ELECTRO PUNO'!G3232</f>
        <v>12</v>
      </c>
      <c r="H3252" s="9" t="str">
        <f t="shared" si="366"/>
        <v>Poste</v>
      </c>
      <c r="I3252" s="194" t="str">
        <f>+'Información ELECTRO PUNO'!F3232</f>
        <v>Madera Tratada</v>
      </c>
      <c r="J3252" s="194" t="str">
        <f>+'Información ELECTRO PUNO'!B3232</f>
        <v>PPM20</v>
      </c>
      <c r="K3252" s="9" t="str">
        <f t="shared" si="368"/>
        <v>POSTE DE MADERA TRATADA DE 12 mts. CL.5</v>
      </c>
      <c r="L3252" s="139">
        <f t="shared" si="369"/>
        <v>0.41</v>
      </c>
    </row>
    <row r="3253" spans="1:12" x14ac:dyDescent="0.25">
      <c r="A3253" s="193">
        <f>+'Información ELECTRO PUNO'!A3233</f>
        <v>3232</v>
      </c>
      <c r="B3253" s="26" t="str">
        <f t="shared" si="367"/>
        <v>SICODI</v>
      </c>
      <c r="C3253" s="9" t="str">
        <f t="shared" si="363"/>
        <v>Puno</v>
      </c>
      <c r="D3253" s="9" t="str">
        <f t="shared" si="364"/>
        <v>No Reporta</v>
      </c>
      <c r="E3253" s="9" t="str">
        <f t="shared" si="365"/>
        <v>No Reporta</v>
      </c>
      <c r="F3253" s="194" t="str">
        <f>+'Información ELECTRO PUNO'!E3233</f>
        <v>MT</v>
      </c>
      <c r="G3253" s="194">
        <f>+'Información ELECTRO PUNO'!G3233</f>
        <v>12</v>
      </c>
      <c r="H3253" s="9" t="str">
        <f t="shared" si="366"/>
        <v>Poste</v>
      </c>
      <c r="I3253" s="194" t="str">
        <f>+'Información ELECTRO PUNO'!F3233</f>
        <v>Madera Tratada</v>
      </c>
      <c r="J3253" s="194" t="str">
        <f>+'Información ELECTRO PUNO'!B3233</f>
        <v>PPM20</v>
      </c>
      <c r="K3253" s="9" t="str">
        <f t="shared" si="368"/>
        <v>POSTE DE MADERA TRATADA DE 12 mts. CL.5</v>
      </c>
      <c r="L3253" s="139">
        <f t="shared" si="369"/>
        <v>0.41</v>
      </c>
    </row>
    <row r="3254" spans="1:12" x14ac:dyDescent="0.25">
      <c r="A3254" s="193">
        <f>+'Información ELECTRO PUNO'!A3234</f>
        <v>3233</v>
      </c>
      <c r="B3254" s="26" t="str">
        <f t="shared" si="367"/>
        <v>SICODI</v>
      </c>
      <c r="C3254" s="9" t="str">
        <f t="shared" si="363"/>
        <v>Puno</v>
      </c>
      <c r="D3254" s="9" t="str">
        <f t="shared" si="364"/>
        <v>No Reporta</v>
      </c>
      <c r="E3254" s="9" t="str">
        <f t="shared" si="365"/>
        <v>No Reporta</v>
      </c>
      <c r="F3254" s="194" t="str">
        <f>+'Información ELECTRO PUNO'!E3234</f>
        <v>MT</v>
      </c>
      <c r="G3254" s="194">
        <f>+'Información ELECTRO PUNO'!G3234</f>
        <v>12</v>
      </c>
      <c r="H3254" s="9" t="str">
        <f t="shared" si="366"/>
        <v>Poste</v>
      </c>
      <c r="I3254" s="194" t="str">
        <f>+'Información ELECTRO PUNO'!F3234</f>
        <v>Madera Tratada</v>
      </c>
      <c r="J3254" s="194" t="str">
        <f>+'Información ELECTRO PUNO'!B3234</f>
        <v>PPM20</v>
      </c>
      <c r="K3254" s="9" t="str">
        <f t="shared" si="368"/>
        <v>POSTE DE MADERA TRATADA DE 12 mts. CL.5</v>
      </c>
      <c r="L3254" s="139">
        <f t="shared" si="369"/>
        <v>0.41</v>
      </c>
    </row>
    <row r="3255" spans="1:12" x14ac:dyDescent="0.25">
      <c r="A3255" s="193">
        <f>+'Información ELECTRO PUNO'!A3235</f>
        <v>3234</v>
      </c>
      <c r="B3255" s="26" t="str">
        <f t="shared" si="367"/>
        <v>SICODI</v>
      </c>
      <c r="C3255" s="9" t="str">
        <f t="shared" si="363"/>
        <v>Puno</v>
      </c>
      <c r="D3255" s="9" t="str">
        <f t="shared" si="364"/>
        <v>No Reporta</v>
      </c>
      <c r="E3255" s="9" t="str">
        <f t="shared" si="365"/>
        <v>No Reporta</v>
      </c>
      <c r="F3255" s="194" t="str">
        <f>+'Información ELECTRO PUNO'!E3235</f>
        <v>MT</v>
      </c>
      <c r="G3255" s="194">
        <f>+'Información ELECTRO PUNO'!G3235</f>
        <v>12</v>
      </c>
      <c r="H3255" s="9" t="str">
        <f t="shared" si="366"/>
        <v>Poste</v>
      </c>
      <c r="I3255" s="194" t="str">
        <f>+'Información ELECTRO PUNO'!F3235</f>
        <v>Madera Tratada</v>
      </c>
      <c r="J3255" s="194" t="str">
        <f>+'Información ELECTRO PUNO'!B3235</f>
        <v>PPM20</v>
      </c>
      <c r="K3255" s="9" t="str">
        <f t="shared" si="368"/>
        <v>POSTE DE MADERA TRATADA DE 12 mts. CL.5</v>
      </c>
      <c r="L3255" s="139">
        <f t="shared" si="369"/>
        <v>0.41</v>
      </c>
    </row>
    <row r="3256" spans="1:12" x14ac:dyDescent="0.25">
      <c r="A3256" s="193">
        <f>+'Información ELECTRO PUNO'!A3236</f>
        <v>3235</v>
      </c>
      <c r="B3256" s="26" t="str">
        <f t="shared" si="367"/>
        <v>SICODI</v>
      </c>
      <c r="C3256" s="9" t="str">
        <f t="shared" si="363"/>
        <v>Puno</v>
      </c>
      <c r="D3256" s="9" t="str">
        <f t="shared" si="364"/>
        <v>No Reporta</v>
      </c>
      <c r="E3256" s="9" t="str">
        <f t="shared" si="365"/>
        <v>No Reporta</v>
      </c>
      <c r="F3256" s="194" t="str">
        <f>+'Información ELECTRO PUNO'!E3236</f>
        <v>MT</v>
      </c>
      <c r="G3256" s="194">
        <f>+'Información ELECTRO PUNO'!G3236</f>
        <v>12</v>
      </c>
      <c r="H3256" s="9" t="str">
        <f t="shared" si="366"/>
        <v>Poste</v>
      </c>
      <c r="I3256" s="194" t="str">
        <f>+'Información ELECTRO PUNO'!F3236</f>
        <v>Madera Tratada</v>
      </c>
      <c r="J3256" s="194" t="str">
        <f>+'Información ELECTRO PUNO'!B3236</f>
        <v>PPM20</v>
      </c>
      <c r="K3256" s="9" t="str">
        <f t="shared" si="368"/>
        <v>POSTE DE MADERA TRATADA DE 12 mts. CL.5</v>
      </c>
      <c r="L3256" s="139">
        <f t="shared" si="369"/>
        <v>0.41</v>
      </c>
    </row>
    <row r="3257" spans="1:12" x14ac:dyDescent="0.25">
      <c r="A3257" s="193">
        <f>+'Información ELECTRO PUNO'!A3237</f>
        <v>3236</v>
      </c>
      <c r="B3257" s="26" t="str">
        <f t="shared" si="367"/>
        <v>SICODI</v>
      </c>
      <c r="C3257" s="9" t="str">
        <f t="shared" si="363"/>
        <v>Puno</v>
      </c>
      <c r="D3257" s="9" t="str">
        <f t="shared" si="364"/>
        <v>No Reporta</v>
      </c>
      <c r="E3257" s="9" t="str">
        <f t="shared" si="365"/>
        <v>No Reporta</v>
      </c>
      <c r="F3257" s="194" t="str">
        <f>+'Información ELECTRO PUNO'!E3237</f>
        <v>MT</v>
      </c>
      <c r="G3257" s="194">
        <f>+'Información ELECTRO PUNO'!G3237</f>
        <v>12</v>
      </c>
      <c r="H3257" s="9" t="str">
        <f t="shared" si="366"/>
        <v>Poste</v>
      </c>
      <c r="I3257" s="194" t="str">
        <f>+'Información ELECTRO PUNO'!F3237</f>
        <v>Madera Tratada</v>
      </c>
      <c r="J3257" s="194" t="str">
        <f>+'Información ELECTRO PUNO'!B3237</f>
        <v>PPM20</v>
      </c>
      <c r="K3257" s="9" t="str">
        <f t="shared" si="368"/>
        <v>POSTE DE MADERA TRATADA DE 12 mts. CL.5</v>
      </c>
      <c r="L3257" s="139">
        <f t="shared" si="369"/>
        <v>0.41</v>
      </c>
    </row>
    <row r="3258" spans="1:12" x14ac:dyDescent="0.25">
      <c r="A3258" s="193">
        <f>+'Información ELECTRO PUNO'!A3238</f>
        <v>3237</v>
      </c>
      <c r="B3258" s="26" t="str">
        <f t="shared" si="367"/>
        <v>SICODI</v>
      </c>
      <c r="C3258" s="9" t="str">
        <f t="shared" si="363"/>
        <v>Puno</v>
      </c>
      <c r="D3258" s="9" t="str">
        <f t="shared" si="364"/>
        <v>No Reporta</v>
      </c>
      <c r="E3258" s="9" t="str">
        <f t="shared" si="365"/>
        <v>No Reporta</v>
      </c>
      <c r="F3258" s="194" t="str">
        <f>+'Información ELECTRO PUNO'!E3238</f>
        <v>MT</v>
      </c>
      <c r="G3258" s="194">
        <f>+'Información ELECTRO PUNO'!G3238</f>
        <v>12</v>
      </c>
      <c r="H3258" s="9" t="str">
        <f t="shared" si="366"/>
        <v>Poste</v>
      </c>
      <c r="I3258" s="194" t="str">
        <f>+'Información ELECTRO PUNO'!F3238</f>
        <v>Madera Tratada</v>
      </c>
      <c r="J3258" s="194" t="str">
        <f>+'Información ELECTRO PUNO'!B3238</f>
        <v>PPM20</v>
      </c>
      <c r="K3258" s="9" t="str">
        <f t="shared" si="368"/>
        <v>POSTE DE MADERA TRATADA DE 12 mts. CL.5</v>
      </c>
      <c r="L3258" s="139">
        <f t="shared" si="369"/>
        <v>0.41</v>
      </c>
    </row>
    <row r="3259" spans="1:12" x14ac:dyDescent="0.25">
      <c r="A3259" s="193">
        <f>+'Información ELECTRO PUNO'!A3239</f>
        <v>3238</v>
      </c>
      <c r="B3259" s="26" t="str">
        <f t="shared" si="367"/>
        <v>SICODI</v>
      </c>
      <c r="C3259" s="9" t="str">
        <f t="shared" si="363"/>
        <v>Puno</v>
      </c>
      <c r="D3259" s="9" t="str">
        <f t="shared" si="364"/>
        <v>No Reporta</v>
      </c>
      <c r="E3259" s="9" t="str">
        <f t="shared" si="365"/>
        <v>No Reporta</v>
      </c>
      <c r="F3259" s="194" t="str">
        <f>+'Información ELECTRO PUNO'!E3239</f>
        <v>MT</v>
      </c>
      <c r="G3259" s="194">
        <f>+'Información ELECTRO PUNO'!G3239</f>
        <v>12</v>
      </c>
      <c r="H3259" s="9" t="str">
        <f t="shared" si="366"/>
        <v>Poste</v>
      </c>
      <c r="I3259" s="194" t="str">
        <f>+'Información ELECTRO PUNO'!F3239</f>
        <v>Madera Tratada</v>
      </c>
      <c r="J3259" s="194" t="str">
        <f>+'Información ELECTRO PUNO'!B3239</f>
        <v>PPM20</v>
      </c>
      <c r="K3259" s="9" t="str">
        <f t="shared" si="368"/>
        <v>POSTE DE MADERA TRATADA DE 12 mts. CL.5</v>
      </c>
      <c r="L3259" s="139">
        <f t="shared" si="369"/>
        <v>0.41</v>
      </c>
    </row>
    <row r="3260" spans="1:12" x14ac:dyDescent="0.25">
      <c r="A3260" s="193">
        <f>+'Información ELECTRO PUNO'!A3240</f>
        <v>3239</v>
      </c>
      <c r="B3260" s="26" t="str">
        <f t="shared" si="367"/>
        <v>SICODI</v>
      </c>
      <c r="C3260" s="9" t="str">
        <f t="shared" si="363"/>
        <v>Puno</v>
      </c>
      <c r="D3260" s="9" t="str">
        <f t="shared" si="364"/>
        <v>No Reporta</v>
      </c>
      <c r="E3260" s="9" t="str">
        <f t="shared" si="365"/>
        <v>No Reporta</v>
      </c>
      <c r="F3260" s="194" t="str">
        <f>+'Información ELECTRO PUNO'!E3240</f>
        <v>MT</v>
      </c>
      <c r="G3260" s="194">
        <f>+'Información ELECTRO PUNO'!G3240</f>
        <v>12</v>
      </c>
      <c r="H3260" s="9" t="str">
        <f t="shared" si="366"/>
        <v>Poste</v>
      </c>
      <c r="I3260" s="194" t="str">
        <f>+'Información ELECTRO PUNO'!F3240</f>
        <v>Madera Tratada</v>
      </c>
      <c r="J3260" s="194" t="str">
        <f>+'Información ELECTRO PUNO'!B3240</f>
        <v>PPM20</v>
      </c>
      <c r="K3260" s="9" t="str">
        <f t="shared" si="368"/>
        <v>POSTE DE MADERA TRATADA DE 12 mts. CL.5</v>
      </c>
      <c r="L3260" s="139">
        <f t="shared" si="369"/>
        <v>0.41</v>
      </c>
    </row>
    <row r="3261" spans="1:12" x14ac:dyDescent="0.25">
      <c r="A3261" s="193">
        <f>+'Información ELECTRO PUNO'!A3241</f>
        <v>3240</v>
      </c>
      <c r="B3261" s="26" t="str">
        <f t="shared" si="367"/>
        <v>SICODI</v>
      </c>
      <c r="C3261" s="9" t="str">
        <f t="shared" si="363"/>
        <v>Puno</v>
      </c>
      <c r="D3261" s="9" t="str">
        <f t="shared" si="364"/>
        <v>No Reporta</v>
      </c>
      <c r="E3261" s="9" t="str">
        <f t="shared" si="365"/>
        <v>No Reporta</v>
      </c>
      <c r="F3261" s="194" t="str">
        <f>+'Información ELECTRO PUNO'!E3241</f>
        <v>MT</v>
      </c>
      <c r="G3261" s="194">
        <f>+'Información ELECTRO PUNO'!G3241</f>
        <v>12</v>
      </c>
      <c r="H3261" s="9" t="str">
        <f t="shared" si="366"/>
        <v>Poste</v>
      </c>
      <c r="I3261" s="194" t="str">
        <f>+'Información ELECTRO PUNO'!F3241</f>
        <v>Madera Tratada</v>
      </c>
      <c r="J3261" s="194" t="str">
        <f>+'Información ELECTRO PUNO'!B3241</f>
        <v>PPM20</v>
      </c>
      <c r="K3261" s="9" t="str">
        <f t="shared" si="368"/>
        <v>POSTE DE MADERA TRATADA DE 12 mts. CL.5</v>
      </c>
      <c r="L3261" s="139">
        <f t="shared" si="369"/>
        <v>0.41</v>
      </c>
    </row>
    <row r="3262" spans="1:12" x14ac:dyDescent="0.25">
      <c r="A3262" s="193">
        <f>+'Información ELECTRO PUNO'!A3242</f>
        <v>3241</v>
      </c>
      <c r="B3262" s="26" t="str">
        <f t="shared" si="367"/>
        <v>SICODI</v>
      </c>
      <c r="C3262" s="9" t="str">
        <f t="shared" si="363"/>
        <v>Puno</v>
      </c>
      <c r="D3262" s="9" t="str">
        <f t="shared" si="364"/>
        <v>No Reporta</v>
      </c>
      <c r="E3262" s="9" t="str">
        <f t="shared" si="365"/>
        <v>No Reporta</v>
      </c>
      <c r="F3262" s="194" t="str">
        <f>+'Información ELECTRO PUNO'!E3242</f>
        <v>MT</v>
      </c>
      <c r="G3262" s="194">
        <f>+'Información ELECTRO PUNO'!G3242</f>
        <v>12</v>
      </c>
      <c r="H3262" s="9" t="str">
        <f t="shared" si="366"/>
        <v>Poste</v>
      </c>
      <c r="I3262" s="194" t="str">
        <f>+'Información ELECTRO PUNO'!F3242</f>
        <v>Madera Tratada</v>
      </c>
      <c r="J3262" s="194" t="str">
        <f>+'Información ELECTRO PUNO'!B3242</f>
        <v>PPM20</v>
      </c>
      <c r="K3262" s="9" t="str">
        <f t="shared" si="368"/>
        <v>POSTE DE MADERA TRATADA DE 12 mts. CL.5</v>
      </c>
      <c r="L3262" s="139">
        <f t="shared" si="369"/>
        <v>0.41</v>
      </c>
    </row>
    <row r="3263" spans="1:12" x14ac:dyDescent="0.25">
      <c r="A3263" s="193">
        <f>+'Información ELECTRO PUNO'!A3243</f>
        <v>3242</v>
      </c>
      <c r="B3263" s="26" t="str">
        <f t="shared" si="367"/>
        <v>SICODI</v>
      </c>
      <c r="C3263" s="9" t="str">
        <f t="shared" si="363"/>
        <v>Puno</v>
      </c>
      <c r="D3263" s="9" t="str">
        <f t="shared" si="364"/>
        <v>No Reporta</v>
      </c>
      <c r="E3263" s="9" t="str">
        <f t="shared" si="365"/>
        <v>No Reporta</v>
      </c>
      <c r="F3263" s="194" t="str">
        <f>+'Información ELECTRO PUNO'!E3243</f>
        <v>MT</v>
      </c>
      <c r="G3263" s="194">
        <f>+'Información ELECTRO PUNO'!G3243</f>
        <v>12</v>
      </c>
      <c r="H3263" s="9" t="str">
        <f t="shared" si="366"/>
        <v>Poste</v>
      </c>
      <c r="I3263" s="194" t="str">
        <f>+'Información ELECTRO PUNO'!F3243</f>
        <v>Madera Tratada</v>
      </c>
      <c r="J3263" s="194" t="str">
        <f>+'Información ELECTRO PUNO'!B3243</f>
        <v>PPM20</v>
      </c>
      <c r="K3263" s="9" t="str">
        <f t="shared" si="368"/>
        <v>POSTE DE MADERA TRATADA DE 12 mts. CL.5</v>
      </c>
      <c r="L3263" s="139">
        <f t="shared" si="369"/>
        <v>0.41</v>
      </c>
    </row>
    <row r="3264" spans="1:12" x14ac:dyDescent="0.25">
      <c r="A3264" s="193">
        <f>+'Información ELECTRO PUNO'!A3244</f>
        <v>3243</v>
      </c>
      <c r="B3264" s="26" t="str">
        <f t="shared" si="367"/>
        <v>SICODI</v>
      </c>
      <c r="C3264" s="9" t="str">
        <f t="shared" si="363"/>
        <v>Puno</v>
      </c>
      <c r="D3264" s="9" t="str">
        <f t="shared" si="364"/>
        <v>No Reporta</v>
      </c>
      <c r="E3264" s="9" t="str">
        <f t="shared" si="365"/>
        <v>No Reporta</v>
      </c>
      <c r="F3264" s="194" t="str">
        <f>+'Información ELECTRO PUNO'!E3244</f>
        <v>MT</v>
      </c>
      <c r="G3264" s="194">
        <f>+'Información ELECTRO PUNO'!G3244</f>
        <v>12</v>
      </c>
      <c r="H3264" s="9" t="str">
        <f t="shared" si="366"/>
        <v>Poste</v>
      </c>
      <c r="I3264" s="194" t="str">
        <f>+'Información ELECTRO PUNO'!F3244</f>
        <v>Madera Tratada</v>
      </c>
      <c r="J3264" s="194" t="str">
        <f>+'Información ELECTRO PUNO'!B3244</f>
        <v>PPM20</v>
      </c>
      <c r="K3264" s="9" t="str">
        <f t="shared" si="368"/>
        <v>POSTE DE MADERA TRATADA DE 12 mts. CL.5</v>
      </c>
      <c r="L3264" s="139">
        <f t="shared" si="369"/>
        <v>0.41</v>
      </c>
    </row>
    <row r="3265" spans="1:12" x14ac:dyDescent="0.25">
      <c r="A3265" s="193">
        <f>+'Información ELECTRO PUNO'!A3245</f>
        <v>3244</v>
      </c>
      <c r="B3265" s="26" t="str">
        <f t="shared" si="367"/>
        <v>SICODI</v>
      </c>
      <c r="C3265" s="9" t="str">
        <f t="shared" si="363"/>
        <v>Puno</v>
      </c>
      <c r="D3265" s="9" t="str">
        <f t="shared" si="364"/>
        <v>No Reporta</v>
      </c>
      <c r="E3265" s="9" t="str">
        <f t="shared" si="365"/>
        <v>No Reporta</v>
      </c>
      <c r="F3265" s="194" t="str">
        <f>+'Información ELECTRO PUNO'!E3245</f>
        <v>MT</v>
      </c>
      <c r="G3265" s="194">
        <f>+'Información ELECTRO PUNO'!G3245</f>
        <v>12</v>
      </c>
      <c r="H3265" s="9" t="str">
        <f t="shared" si="366"/>
        <v>Poste</v>
      </c>
      <c r="I3265" s="194" t="str">
        <f>+'Información ELECTRO PUNO'!F3245</f>
        <v>Madera Tratada</v>
      </c>
      <c r="J3265" s="194" t="str">
        <f>+'Información ELECTRO PUNO'!B3245</f>
        <v>PPM20</v>
      </c>
      <c r="K3265" s="9" t="str">
        <f t="shared" si="368"/>
        <v>POSTE DE MADERA TRATADA DE 12 mts. CL.5</v>
      </c>
      <c r="L3265" s="139">
        <f t="shared" si="369"/>
        <v>0.41</v>
      </c>
    </row>
    <row r="3266" spans="1:12" x14ac:dyDescent="0.25">
      <c r="A3266" s="193">
        <f>+'Información ELECTRO PUNO'!A3246</f>
        <v>3245</v>
      </c>
      <c r="B3266" s="26" t="str">
        <f t="shared" si="367"/>
        <v>SICODI</v>
      </c>
      <c r="C3266" s="9" t="str">
        <f t="shared" si="363"/>
        <v>Puno</v>
      </c>
      <c r="D3266" s="9" t="str">
        <f t="shared" si="364"/>
        <v>No Reporta</v>
      </c>
      <c r="E3266" s="9" t="str">
        <f t="shared" si="365"/>
        <v>No Reporta</v>
      </c>
      <c r="F3266" s="194" t="str">
        <f>+'Información ELECTRO PUNO'!E3246</f>
        <v>MT</v>
      </c>
      <c r="G3266" s="194">
        <f>+'Información ELECTRO PUNO'!G3246</f>
        <v>12</v>
      </c>
      <c r="H3266" s="9" t="str">
        <f t="shared" si="366"/>
        <v>Poste</v>
      </c>
      <c r="I3266" s="194" t="str">
        <f>+'Información ELECTRO PUNO'!F3246</f>
        <v>Madera Tratada</v>
      </c>
      <c r="J3266" s="194" t="str">
        <f>+'Información ELECTRO PUNO'!B3246</f>
        <v>PPM20</v>
      </c>
      <c r="K3266" s="9" t="str">
        <f t="shared" si="368"/>
        <v>POSTE DE MADERA TRATADA DE 12 mts. CL.5</v>
      </c>
      <c r="L3266" s="139">
        <f t="shared" si="369"/>
        <v>0.41</v>
      </c>
    </row>
    <row r="3267" spans="1:12" x14ac:dyDescent="0.25">
      <c r="A3267" s="193">
        <f>+'Información ELECTRO PUNO'!A3247</f>
        <v>3246</v>
      </c>
      <c r="B3267" s="26" t="str">
        <f t="shared" si="367"/>
        <v>SICODI</v>
      </c>
      <c r="C3267" s="9" t="str">
        <f t="shared" si="363"/>
        <v>Puno</v>
      </c>
      <c r="D3267" s="9" t="str">
        <f t="shared" si="364"/>
        <v>No Reporta</v>
      </c>
      <c r="E3267" s="9" t="str">
        <f t="shared" si="365"/>
        <v>No Reporta</v>
      </c>
      <c r="F3267" s="194" t="str">
        <f>+'Información ELECTRO PUNO'!E3247</f>
        <v>MT</v>
      </c>
      <c r="G3267" s="194">
        <f>+'Información ELECTRO PUNO'!G3247</f>
        <v>12</v>
      </c>
      <c r="H3267" s="9" t="str">
        <f t="shared" si="366"/>
        <v>Poste</v>
      </c>
      <c r="I3267" s="194" t="str">
        <f>+'Información ELECTRO PUNO'!F3247</f>
        <v>Madera Tratada</v>
      </c>
      <c r="J3267" s="194" t="str">
        <f>+'Información ELECTRO PUNO'!B3247</f>
        <v>PPM20</v>
      </c>
      <c r="K3267" s="9" t="str">
        <f t="shared" si="368"/>
        <v>POSTE DE MADERA TRATADA DE 12 mts. CL.5</v>
      </c>
      <c r="L3267" s="139">
        <f t="shared" si="369"/>
        <v>0.41</v>
      </c>
    </row>
    <row r="3268" spans="1:12" x14ac:dyDescent="0.25">
      <c r="A3268" s="193">
        <f>+'Información ELECTRO PUNO'!A3248</f>
        <v>3247</v>
      </c>
      <c r="B3268" s="26" t="str">
        <f t="shared" si="367"/>
        <v>SICODI</v>
      </c>
      <c r="C3268" s="9" t="str">
        <f t="shared" si="363"/>
        <v>Puno</v>
      </c>
      <c r="D3268" s="9" t="str">
        <f t="shared" si="364"/>
        <v>No Reporta</v>
      </c>
      <c r="E3268" s="9" t="str">
        <f t="shared" si="365"/>
        <v>No Reporta</v>
      </c>
      <c r="F3268" s="194" t="str">
        <f>+'Información ELECTRO PUNO'!E3248</f>
        <v>MT</v>
      </c>
      <c r="G3268" s="194">
        <f>+'Información ELECTRO PUNO'!G3248</f>
        <v>12</v>
      </c>
      <c r="H3268" s="9" t="str">
        <f t="shared" si="366"/>
        <v>Poste</v>
      </c>
      <c r="I3268" s="194" t="str">
        <f>+'Información ELECTRO PUNO'!F3248</f>
        <v>Madera Tratada</v>
      </c>
      <c r="J3268" s="194" t="str">
        <f>+'Información ELECTRO PUNO'!B3248</f>
        <v>PPM20</v>
      </c>
      <c r="K3268" s="9" t="str">
        <f t="shared" si="368"/>
        <v>POSTE DE MADERA TRATADA DE 12 mts. CL.5</v>
      </c>
      <c r="L3268" s="139">
        <f t="shared" si="369"/>
        <v>0.41</v>
      </c>
    </row>
    <row r="3269" spans="1:12" x14ac:dyDescent="0.25">
      <c r="A3269" s="193">
        <f>+'Información ELECTRO PUNO'!A3249</f>
        <v>3248</v>
      </c>
      <c r="B3269" s="26" t="str">
        <f t="shared" si="367"/>
        <v>SICODI</v>
      </c>
      <c r="C3269" s="9" t="str">
        <f t="shared" si="363"/>
        <v>Puno</v>
      </c>
      <c r="D3269" s="9" t="str">
        <f t="shared" si="364"/>
        <v>No Reporta</v>
      </c>
      <c r="E3269" s="9" t="str">
        <f t="shared" si="365"/>
        <v>No Reporta</v>
      </c>
      <c r="F3269" s="194" t="str">
        <f>+'Información ELECTRO PUNO'!E3249</f>
        <v>MT</v>
      </c>
      <c r="G3269" s="194">
        <f>+'Información ELECTRO PUNO'!G3249</f>
        <v>12</v>
      </c>
      <c r="H3269" s="9" t="str">
        <f t="shared" si="366"/>
        <v>Poste</v>
      </c>
      <c r="I3269" s="194" t="str">
        <f>+'Información ELECTRO PUNO'!F3249</f>
        <v>Madera Tratada</v>
      </c>
      <c r="J3269" s="194" t="str">
        <f>+'Información ELECTRO PUNO'!B3249</f>
        <v>PPM20</v>
      </c>
      <c r="K3269" s="9" t="str">
        <f t="shared" si="368"/>
        <v>POSTE DE MADERA TRATADA DE 12 mts. CL.5</v>
      </c>
      <c r="L3269" s="139">
        <f t="shared" si="369"/>
        <v>0.41</v>
      </c>
    </row>
    <row r="3270" spans="1:12" x14ac:dyDescent="0.25">
      <c r="A3270" s="193">
        <f>+'Información ELECTRO PUNO'!A3250</f>
        <v>3249</v>
      </c>
      <c r="B3270" s="26" t="str">
        <f t="shared" si="367"/>
        <v>SICODI</v>
      </c>
      <c r="C3270" s="9" t="str">
        <f t="shared" si="363"/>
        <v>Puno</v>
      </c>
      <c r="D3270" s="9" t="str">
        <f t="shared" si="364"/>
        <v>No Reporta</v>
      </c>
      <c r="E3270" s="9" t="str">
        <f t="shared" si="365"/>
        <v>No Reporta</v>
      </c>
      <c r="F3270" s="194" t="str">
        <f>+'Información ELECTRO PUNO'!E3250</f>
        <v>MT</v>
      </c>
      <c r="G3270" s="194">
        <f>+'Información ELECTRO PUNO'!G3250</f>
        <v>12</v>
      </c>
      <c r="H3270" s="9" t="str">
        <f t="shared" si="366"/>
        <v>Poste</v>
      </c>
      <c r="I3270" s="194" t="str">
        <f>+'Información ELECTRO PUNO'!F3250</f>
        <v>Madera Tratada</v>
      </c>
      <c r="J3270" s="194" t="str">
        <f>+'Información ELECTRO PUNO'!B3250</f>
        <v>PPM20</v>
      </c>
      <c r="K3270" s="9" t="str">
        <f t="shared" si="368"/>
        <v>POSTE DE MADERA TRATADA DE 12 mts. CL.5</v>
      </c>
      <c r="L3270" s="139">
        <f t="shared" si="369"/>
        <v>0.41</v>
      </c>
    </row>
    <row r="3271" spans="1:12" x14ac:dyDescent="0.25">
      <c r="A3271" s="193">
        <f>+'Información ELECTRO PUNO'!A3251</f>
        <v>3250</v>
      </c>
      <c r="B3271" s="26" t="str">
        <f t="shared" si="367"/>
        <v>SICODI</v>
      </c>
      <c r="C3271" s="9" t="str">
        <f t="shared" si="363"/>
        <v>Puno</v>
      </c>
      <c r="D3271" s="9" t="str">
        <f t="shared" si="364"/>
        <v>No Reporta</v>
      </c>
      <c r="E3271" s="9" t="str">
        <f t="shared" si="365"/>
        <v>No Reporta</v>
      </c>
      <c r="F3271" s="194" t="str">
        <f>+'Información ELECTRO PUNO'!E3251</f>
        <v>MT</v>
      </c>
      <c r="G3271" s="194">
        <f>+'Información ELECTRO PUNO'!G3251</f>
        <v>12</v>
      </c>
      <c r="H3271" s="9" t="str">
        <f t="shared" si="366"/>
        <v>Poste</v>
      </c>
      <c r="I3271" s="194" t="str">
        <f>+'Información ELECTRO PUNO'!F3251</f>
        <v>Madera Tratada</v>
      </c>
      <c r="J3271" s="194" t="str">
        <f>+'Información ELECTRO PUNO'!B3251</f>
        <v>PPM20</v>
      </c>
      <c r="K3271" s="9" t="str">
        <f t="shared" si="368"/>
        <v>POSTE DE MADERA TRATADA DE 12 mts. CL.5</v>
      </c>
      <c r="L3271" s="139">
        <f t="shared" si="369"/>
        <v>0.41</v>
      </c>
    </row>
    <row r="3272" spans="1:12" x14ac:dyDescent="0.25">
      <c r="A3272" s="193">
        <f>+'Información ELECTRO PUNO'!A3252</f>
        <v>3251</v>
      </c>
      <c r="B3272" s="26" t="str">
        <f t="shared" si="367"/>
        <v>SICODI</v>
      </c>
      <c r="C3272" s="9" t="str">
        <f t="shared" si="363"/>
        <v>Puno</v>
      </c>
      <c r="D3272" s="9" t="str">
        <f t="shared" si="364"/>
        <v>No Reporta</v>
      </c>
      <c r="E3272" s="9" t="str">
        <f t="shared" si="365"/>
        <v>No Reporta</v>
      </c>
      <c r="F3272" s="194" t="str">
        <f>+'Información ELECTRO PUNO'!E3252</f>
        <v>MT</v>
      </c>
      <c r="G3272" s="194">
        <f>+'Información ELECTRO PUNO'!G3252</f>
        <v>12</v>
      </c>
      <c r="H3272" s="9" t="str">
        <f t="shared" si="366"/>
        <v>Poste</v>
      </c>
      <c r="I3272" s="194" t="str">
        <f>+'Información ELECTRO PUNO'!F3252</f>
        <v>Madera Tratada</v>
      </c>
      <c r="J3272" s="194" t="str">
        <f>+'Información ELECTRO PUNO'!B3252</f>
        <v>PPM20</v>
      </c>
      <c r="K3272" s="9" t="str">
        <f t="shared" si="368"/>
        <v>POSTE DE MADERA TRATADA DE 12 mts. CL.5</v>
      </c>
      <c r="L3272" s="139">
        <f t="shared" si="369"/>
        <v>0.41</v>
      </c>
    </row>
    <row r="3273" spans="1:12" x14ac:dyDescent="0.25">
      <c r="A3273" s="193">
        <f>+'Información ELECTRO PUNO'!A3253</f>
        <v>3252</v>
      </c>
      <c r="B3273" s="26" t="str">
        <f t="shared" si="367"/>
        <v>SICODI</v>
      </c>
      <c r="C3273" s="9" t="str">
        <f t="shared" si="363"/>
        <v>Puno</v>
      </c>
      <c r="D3273" s="9" t="str">
        <f t="shared" si="364"/>
        <v>No Reporta</v>
      </c>
      <c r="E3273" s="9" t="str">
        <f t="shared" si="365"/>
        <v>No Reporta</v>
      </c>
      <c r="F3273" s="194" t="str">
        <f>+'Información ELECTRO PUNO'!E3253</f>
        <v>MT</v>
      </c>
      <c r="G3273" s="194">
        <f>+'Información ELECTRO PUNO'!G3253</f>
        <v>12</v>
      </c>
      <c r="H3273" s="9" t="str">
        <f t="shared" si="366"/>
        <v>Poste</v>
      </c>
      <c r="I3273" s="194" t="str">
        <f>+'Información ELECTRO PUNO'!F3253</f>
        <v>Madera Tratada</v>
      </c>
      <c r="J3273" s="194" t="str">
        <f>+'Información ELECTRO PUNO'!B3253</f>
        <v>PPM20</v>
      </c>
      <c r="K3273" s="9" t="str">
        <f t="shared" si="368"/>
        <v>POSTE DE MADERA TRATADA DE 12 mts. CL.5</v>
      </c>
      <c r="L3273" s="139">
        <f t="shared" si="369"/>
        <v>0.41</v>
      </c>
    </row>
    <row r="3274" spans="1:12" x14ac:dyDescent="0.25">
      <c r="A3274" s="193">
        <f>+'Información ELECTRO PUNO'!A3254</f>
        <v>3253</v>
      </c>
      <c r="B3274" s="26" t="str">
        <f t="shared" si="367"/>
        <v>SICODI</v>
      </c>
      <c r="C3274" s="9" t="str">
        <f t="shared" si="363"/>
        <v>Puno</v>
      </c>
      <c r="D3274" s="9" t="str">
        <f t="shared" si="364"/>
        <v>No Reporta</v>
      </c>
      <c r="E3274" s="9" t="str">
        <f t="shared" si="365"/>
        <v>No Reporta</v>
      </c>
      <c r="F3274" s="194" t="str">
        <f>+'Información ELECTRO PUNO'!E3254</f>
        <v>MT</v>
      </c>
      <c r="G3274" s="194">
        <f>+'Información ELECTRO PUNO'!G3254</f>
        <v>12</v>
      </c>
      <c r="H3274" s="9" t="str">
        <f t="shared" si="366"/>
        <v>Poste</v>
      </c>
      <c r="I3274" s="194" t="str">
        <f>+'Información ELECTRO PUNO'!F3254</f>
        <v>Madera Tratada</v>
      </c>
      <c r="J3274" s="194" t="str">
        <f>+'Información ELECTRO PUNO'!B3254</f>
        <v>PPM20</v>
      </c>
      <c r="K3274" s="9" t="str">
        <f t="shared" si="368"/>
        <v>POSTE DE MADERA TRATADA DE 12 mts. CL.5</v>
      </c>
      <c r="L3274" s="139">
        <f t="shared" si="369"/>
        <v>0.41</v>
      </c>
    </row>
    <row r="3275" spans="1:12" x14ac:dyDescent="0.25">
      <c r="A3275" s="193">
        <f>+'Información ELECTRO PUNO'!A3255</f>
        <v>3254</v>
      </c>
      <c r="B3275" s="26" t="str">
        <f t="shared" si="367"/>
        <v>SICODI</v>
      </c>
      <c r="C3275" s="9" t="str">
        <f t="shared" si="363"/>
        <v>Puno</v>
      </c>
      <c r="D3275" s="9" t="str">
        <f t="shared" si="364"/>
        <v>No Reporta</v>
      </c>
      <c r="E3275" s="9" t="str">
        <f t="shared" si="365"/>
        <v>No Reporta</v>
      </c>
      <c r="F3275" s="194" t="str">
        <f>+'Información ELECTRO PUNO'!E3255</f>
        <v>MT</v>
      </c>
      <c r="G3275" s="194">
        <f>+'Información ELECTRO PUNO'!G3255</f>
        <v>12</v>
      </c>
      <c r="H3275" s="9" t="str">
        <f t="shared" si="366"/>
        <v>Poste</v>
      </c>
      <c r="I3275" s="194" t="str">
        <f>+'Información ELECTRO PUNO'!F3255</f>
        <v>Madera Tratada</v>
      </c>
      <c r="J3275" s="194" t="str">
        <f>+'Información ELECTRO PUNO'!B3255</f>
        <v>PPM20</v>
      </c>
      <c r="K3275" s="9" t="str">
        <f t="shared" si="368"/>
        <v>POSTE DE MADERA TRATADA DE 12 mts. CL.5</v>
      </c>
      <c r="L3275" s="139">
        <f t="shared" si="369"/>
        <v>0.41</v>
      </c>
    </row>
    <row r="3276" spans="1:12" x14ac:dyDescent="0.25">
      <c r="A3276" s="193">
        <f>+'Información ELECTRO PUNO'!A3256</f>
        <v>3255</v>
      </c>
      <c r="B3276" s="26" t="str">
        <f t="shared" si="367"/>
        <v>SICODI</v>
      </c>
      <c r="C3276" s="9" t="str">
        <f t="shared" si="363"/>
        <v>Puno</v>
      </c>
      <c r="D3276" s="9" t="str">
        <f t="shared" si="364"/>
        <v>No Reporta</v>
      </c>
      <c r="E3276" s="9" t="str">
        <f t="shared" si="365"/>
        <v>No Reporta</v>
      </c>
      <c r="F3276" s="194" t="str">
        <f>+'Información ELECTRO PUNO'!E3256</f>
        <v>MT</v>
      </c>
      <c r="G3276" s="194">
        <f>+'Información ELECTRO PUNO'!G3256</f>
        <v>12</v>
      </c>
      <c r="H3276" s="9" t="str">
        <f t="shared" si="366"/>
        <v>Poste</v>
      </c>
      <c r="I3276" s="194" t="str">
        <f>+'Información ELECTRO PUNO'!F3256</f>
        <v>Madera Tratada</v>
      </c>
      <c r="J3276" s="194" t="str">
        <f>+'Información ELECTRO PUNO'!B3256</f>
        <v>PPM20</v>
      </c>
      <c r="K3276" s="9" t="str">
        <f t="shared" si="368"/>
        <v>POSTE DE MADERA TRATADA DE 12 mts. CL.5</v>
      </c>
      <c r="L3276" s="139">
        <f t="shared" si="369"/>
        <v>0.41</v>
      </c>
    </row>
    <row r="3277" spans="1:12" x14ac:dyDescent="0.25">
      <c r="A3277" s="193">
        <f>+'Información ELECTRO PUNO'!A3257</f>
        <v>3256</v>
      </c>
      <c r="B3277" s="26" t="str">
        <f t="shared" si="367"/>
        <v>SICODI</v>
      </c>
      <c r="C3277" s="9" t="str">
        <f t="shared" si="363"/>
        <v>Puno</v>
      </c>
      <c r="D3277" s="9" t="str">
        <f t="shared" si="364"/>
        <v>No Reporta</v>
      </c>
      <c r="E3277" s="9" t="str">
        <f t="shared" si="365"/>
        <v>No Reporta</v>
      </c>
      <c r="F3277" s="194" t="str">
        <f>+'Información ELECTRO PUNO'!E3257</f>
        <v>MT</v>
      </c>
      <c r="G3277" s="194">
        <f>+'Información ELECTRO PUNO'!G3257</f>
        <v>12</v>
      </c>
      <c r="H3277" s="9" t="str">
        <f t="shared" si="366"/>
        <v>Poste</v>
      </c>
      <c r="I3277" s="194" t="str">
        <f>+'Información ELECTRO PUNO'!F3257</f>
        <v>Madera Tratada</v>
      </c>
      <c r="J3277" s="194" t="str">
        <f>+'Información ELECTRO PUNO'!B3257</f>
        <v>PPM20</v>
      </c>
      <c r="K3277" s="9" t="str">
        <f t="shared" si="368"/>
        <v>POSTE DE MADERA TRATADA DE 12 mts. CL.5</v>
      </c>
      <c r="L3277" s="139">
        <f t="shared" si="369"/>
        <v>0.41</v>
      </c>
    </row>
    <row r="3278" spans="1:12" x14ac:dyDescent="0.25">
      <c r="A3278" s="193">
        <f>+'Información ELECTRO PUNO'!A3258</f>
        <v>3257</v>
      </c>
      <c r="B3278" s="26" t="str">
        <f t="shared" si="367"/>
        <v>SICODI</v>
      </c>
      <c r="C3278" s="9" t="str">
        <f t="shared" si="363"/>
        <v>Puno</v>
      </c>
      <c r="D3278" s="9" t="str">
        <f t="shared" si="364"/>
        <v>No Reporta</v>
      </c>
      <c r="E3278" s="9" t="str">
        <f t="shared" si="365"/>
        <v>No Reporta</v>
      </c>
      <c r="F3278" s="194" t="str">
        <f>+'Información ELECTRO PUNO'!E3258</f>
        <v>MT</v>
      </c>
      <c r="G3278" s="194">
        <f>+'Información ELECTRO PUNO'!G3258</f>
        <v>12</v>
      </c>
      <c r="H3278" s="9" t="str">
        <f t="shared" si="366"/>
        <v>Poste</v>
      </c>
      <c r="I3278" s="194" t="str">
        <f>+'Información ELECTRO PUNO'!F3258</f>
        <v>Madera Tratada</v>
      </c>
      <c r="J3278" s="194" t="str">
        <f>+'Información ELECTRO PUNO'!B3258</f>
        <v>PPM20</v>
      </c>
      <c r="K3278" s="9" t="str">
        <f t="shared" si="368"/>
        <v>POSTE DE MADERA TRATADA DE 12 mts. CL.5</v>
      </c>
      <c r="L3278" s="139">
        <f t="shared" si="369"/>
        <v>0.41</v>
      </c>
    </row>
    <row r="3279" spans="1:12" x14ac:dyDescent="0.25">
      <c r="A3279" s="193">
        <f>+'Información ELECTRO PUNO'!A3259</f>
        <v>3258</v>
      </c>
      <c r="B3279" s="26" t="str">
        <f t="shared" si="367"/>
        <v>SICODI</v>
      </c>
      <c r="C3279" s="9" t="str">
        <f t="shared" si="363"/>
        <v>Puno</v>
      </c>
      <c r="D3279" s="9" t="str">
        <f t="shared" si="364"/>
        <v>No Reporta</v>
      </c>
      <c r="E3279" s="9" t="str">
        <f t="shared" si="365"/>
        <v>No Reporta</v>
      </c>
      <c r="F3279" s="194" t="str">
        <f>+'Información ELECTRO PUNO'!E3259</f>
        <v>MT</v>
      </c>
      <c r="G3279" s="194">
        <f>+'Información ELECTRO PUNO'!G3259</f>
        <v>12</v>
      </c>
      <c r="H3279" s="9" t="str">
        <f t="shared" si="366"/>
        <v>Poste</v>
      </c>
      <c r="I3279" s="194" t="str">
        <f>+'Información ELECTRO PUNO'!F3259</f>
        <v>Madera Tratada</v>
      </c>
      <c r="J3279" s="194" t="str">
        <f>+'Información ELECTRO PUNO'!B3259</f>
        <v>PPM20</v>
      </c>
      <c r="K3279" s="9" t="str">
        <f t="shared" si="368"/>
        <v>POSTE DE MADERA TRATADA DE 12 mts. CL.5</v>
      </c>
      <c r="L3279" s="139">
        <f t="shared" si="369"/>
        <v>0.41</v>
      </c>
    </row>
    <row r="3280" spans="1:12" x14ac:dyDescent="0.25">
      <c r="A3280" s="193">
        <f>+'Información ELECTRO PUNO'!A3260</f>
        <v>3259</v>
      </c>
      <c r="B3280" s="26" t="str">
        <f t="shared" si="367"/>
        <v>SICODI</v>
      </c>
      <c r="C3280" s="9" t="str">
        <f t="shared" si="363"/>
        <v>Puno</v>
      </c>
      <c r="D3280" s="9" t="str">
        <f t="shared" si="364"/>
        <v>No Reporta</v>
      </c>
      <c r="E3280" s="9" t="str">
        <f t="shared" si="365"/>
        <v>No Reporta</v>
      </c>
      <c r="F3280" s="194" t="str">
        <f>+'Información ELECTRO PUNO'!E3260</f>
        <v>MT</v>
      </c>
      <c r="G3280" s="194">
        <f>+'Información ELECTRO PUNO'!G3260</f>
        <v>12</v>
      </c>
      <c r="H3280" s="9" t="str">
        <f t="shared" si="366"/>
        <v>Poste</v>
      </c>
      <c r="I3280" s="194" t="str">
        <f>+'Información ELECTRO PUNO'!F3260</f>
        <v>Madera Tratada</v>
      </c>
      <c r="J3280" s="194" t="str">
        <f>+'Información ELECTRO PUNO'!B3260</f>
        <v>PPM20</v>
      </c>
      <c r="K3280" s="9" t="str">
        <f t="shared" si="368"/>
        <v>POSTE DE MADERA TRATADA DE 12 mts. CL.5</v>
      </c>
      <c r="L3280" s="139">
        <f t="shared" si="369"/>
        <v>0.41</v>
      </c>
    </row>
    <row r="3281" spans="1:12" x14ac:dyDescent="0.25">
      <c r="A3281" s="193">
        <f>+'Información ELECTRO PUNO'!A3261</f>
        <v>3260</v>
      </c>
      <c r="B3281" s="26" t="str">
        <f t="shared" si="367"/>
        <v>SICODI</v>
      </c>
      <c r="C3281" s="9" t="str">
        <f t="shared" si="363"/>
        <v>Puno</v>
      </c>
      <c r="D3281" s="9" t="str">
        <f t="shared" si="364"/>
        <v>No Reporta</v>
      </c>
      <c r="E3281" s="9" t="str">
        <f t="shared" si="365"/>
        <v>No Reporta</v>
      </c>
      <c r="F3281" s="194" t="str">
        <f>+'Información ELECTRO PUNO'!E3261</f>
        <v>MT</v>
      </c>
      <c r="G3281" s="194">
        <f>+'Información ELECTRO PUNO'!G3261</f>
        <v>12</v>
      </c>
      <c r="H3281" s="9" t="str">
        <f t="shared" si="366"/>
        <v>Poste</v>
      </c>
      <c r="I3281" s="194" t="str">
        <f>+'Información ELECTRO PUNO'!F3261</f>
        <v>Madera Tratada</v>
      </c>
      <c r="J3281" s="194" t="str">
        <f>+'Información ELECTRO PUNO'!B3261</f>
        <v>PPM20</v>
      </c>
      <c r="K3281" s="9" t="str">
        <f t="shared" si="368"/>
        <v>POSTE DE MADERA TRATADA DE 12 mts. CL.5</v>
      </c>
      <c r="L3281" s="139">
        <f t="shared" si="369"/>
        <v>0.41</v>
      </c>
    </row>
    <row r="3282" spans="1:12" x14ac:dyDescent="0.25">
      <c r="A3282" s="193">
        <f>+'Información ELECTRO PUNO'!A3262</f>
        <v>3261</v>
      </c>
      <c r="B3282" s="26" t="str">
        <f t="shared" si="367"/>
        <v>SICODI</v>
      </c>
      <c r="C3282" s="9" t="str">
        <f t="shared" si="363"/>
        <v>Puno</v>
      </c>
      <c r="D3282" s="9" t="str">
        <f t="shared" si="364"/>
        <v>No Reporta</v>
      </c>
      <c r="E3282" s="9" t="str">
        <f t="shared" si="365"/>
        <v>No Reporta</v>
      </c>
      <c r="F3282" s="194" t="str">
        <f>+'Información ELECTRO PUNO'!E3262</f>
        <v>MT</v>
      </c>
      <c r="G3282" s="194">
        <f>+'Información ELECTRO PUNO'!G3262</f>
        <v>12</v>
      </c>
      <c r="H3282" s="9" t="str">
        <f t="shared" si="366"/>
        <v>Poste</v>
      </c>
      <c r="I3282" s="194" t="str">
        <f>+'Información ELECTRO PUNO'!F3262</f>
        <v>Madera Tratada</v>
      </c>
      <c r="J3282" s="194" t="str">
        <f>+'Información ELECTRO PUNO'!B3262</f>
        <v>PPM20</v>
      </c>
      <c r="K3282" s="9" t="str">
        <f t="shared" si="368"/>
        <v>POSTE DE MADERA TRATADA DE 12 mts. CL.5</v>
      </c>
      <c r="L3282" s="139">
        <f t="shared" si="369"/>
        <v>0.41</v>
      </c>
    </row>
    <row r="3283" spans="1:12" x14ac:dyDescent="0.25">
      <c r="A3283" s="193">
        <f>+'Información ELECTRO PUNO'!A3263</f>
        <v>3262</v>
      </c>
      <c r="B3283" s="26" t="str">
        <f t="shared" si="367"/>
        <v>SICODI</v>
      </c>
      <c r="C3283" s="9" t="str">
        <f t="shared" si="363"/>
        <v>Puno</v>
      </c>
      <c r="D3283" s="9" t="str">
        <f t="shared" si="364"/>
        <v>No Reporta</v>
      </c>
      <c r="E3283" s="9" t="str">
        <f t="shared" si="365"/>
        <v>No Reporta</v>
      </c>
      <c r="F3283" s="194" t="str">
        <f>+'Información ELECTRO PUNO'!E3263</f>
        <v>MT</v>
      </c>
      <c r="G3283" s="194">
        <f>+'Información ELECTRO PUNO'!G3263</f>
        <v>12</v>
      </c>
      <c r="H3283" s="9" t="str">
        <f t="shared" si="366"/>
        <v>Poste</v>
      </c>
      <c r="I3283" s="194" t="str">
        <f>+'Información ELECTRO PUNO'!F3263</f>
        <v>Madera Tratada</v>
      </c>
      <c r="J3283" s="194" t="str">
        <f>+'Información ELECTRO PUNO'!B3263</f>
        <v>PPM20</v>
      </c>
      <c r="K3283" s="9" t="str">
        <f t="shared" si="368"/>
        <v>POSTE DE MADERA TRATADA DE 12 mts. CL.5</v>
      </c>
      <c r="L3283" s="139">
        <f t="shared" si="369"/>
        <v>0.41</v>
      </c>
    </row>
    <row r="3284" spans="1:12" x14ac:dyDescent="0.25">
      <c r="A3284" s="193">
        <f>+'Información ELECTRO PUNO'!A3264</f>
        <v>3263</v>
      </c>
      <c r="B3284" s="26" t="str">
        <f t="shared" si="367"/>
        <v>SICODI</v>
      </c>
      <c r="C3284" s="9" t="str">
        <f t="shared" si="363"/>
        <v>Puno</v>
      </c>
      <c r="D3284" s="9" t="str">
        <f t="shared" si="364"/>
        <v>No Reporta</v>
      </c>
      <c r="E3284" s="9" t="str">
        <f t="shared" si="365"/>
        <v>No Reporta</v>
      </c>
      <c r="F3284" s="194" t="str">
        <f>+'Información ELECTRO PUNO'!E3264</f>
        <v>MT</v>
      </c>
      <c r="G3284" s="194">
        <f>+'Información ELECTRO PUNO'!G3264</f>
        <v>12</v>
      </c>
      <c r="H3284" s="9" t="str">
        <f t="shared" si="366"/>
        <v>Poste</v>
      </c>
      <c r="I3284" s="194" t="str">
        <f>+'Información ELECTRO PUNO'!F3264</f>
        <v>Madera Tratada</v>
      </c>
      <c r="J3284" s="194" t="str">
        <f>+'Información ELECTRO PUNO'!B3264</f>
        <v>PPM20</v>
      </c>
      <c r="K3284" s="9" t="str">
        <f t="shared" si="368"/>
        <v>POSTE DE MADERA TRATADA DE 12 mts. CL.5</v>
      </c>
      <c r="L3284" s="139">
        <f t="shared" si="369"/>
        <v>0.41</v>
      </c>
    </row>
    <row r="3285" spans="1:12" x14ac:dyDescent="0.25">
      <c r="A3285" s="193">
        <f>+'Información ELECTRO PUNO'!A3265</f>
        <v>3264</v>
      </c>
      <c r="B3285" s="26" t="str">
        <f t="shared" si="367"/>
        <v>SICODI</v>
      </c>
      <c r="C3285" s="9" t="str">
        <f t="shared" si="363"/>
        <v>Puno</v>
      </c>
      <c r="D3285" s="9" t="str">
        <f t="shared" si="364"/>
        <v>No Reporta</v>
      </c>
      <c r="E3285" s="9" t="str">
        <f t="shared" si="365"/>
        <v>No Reporta</v>
      </c>
      <c r="F3285" s="194" t="str">
        <f>+'Información ELECTRO PUNO'!E3265</f>
        <v>MT</v>
      </c>
      <c r="G3285" s="194">
        <f>+'Información ELECTRO PUNO'!G3265</f>
        <v>12</v>
      </c>
      <c r="H3285" s="9" t="str">
        <f t="shared" si="366"/>
        <v>Poste</v>
      </c>
      <c r="I3285" s="194" t="str">
        <f>+'Información ELECTRO PUNO'!F3265</f>
        <v>Madera Tratada</v>
      </c>
      <c r="J3285" s="194" t="str">
        <f>+'Información ELECTRO PUNO'!B3265</f>
        <v>PPM20</v>
      </c>
      <c r="K3285" s="9" t="str">
        <f t="shared" si="368"/>
        <v>POSTE DE MADERA TRATADA DE 12 mts. CL.5</v>
      </c>
      <c r="L3285" s="139">
        <f t="shared" si="369"/>
        <v>0.41</v>
      </c>
    </row>
    <row r="3286" spans="1:12" x14ac:dyDescent="0.25">
      <c r="A3286" s="193">
        <f>+'Información ELECTRO PUNO'!A3266</f>
        <v>3265</v>
      </c>
      <c r="B3286" s="26" t="str">
        <f t="shared" si="367"/>
        <v>SICODI</v>
      </c>
      <c r="C3286" s="9" t="str">
        <f t="shared" ref="C3286:C3349" si="370">+$C$10</f>
        <v>Puno</v>
      </c>
      <c r="D3286" s="9" t="str">
        <f t="shared" ref="D3286:D3349" si="371">+$D$10</f>
        <v>No Reporta</v>
      </c>
      <c r="E3286" s="9" t="str">
        <f t="shared" ref="E3286:E3349" si="372">+$E$10</f>
        <v>No Reporta</v>
      </c>
      <c r="F3286" s="194" t="str">
        <f>+'Información ELECTRO PUNO'!E3266</f>
        <v>MT</v>
      </c>
      <c r="G3286" s="194">
        <f>+'Información ELECTRO PUNO'!G3266</f>
        <v>12</v>
      </c>
      <c r="H3286" s="9" t="str">
        <f t="shared" ref="H3286:H3349" si="373">+$H$10</f>
        <v>Poste</v>
      </c>
      <c r="I3286" s="194" t="str">
        <f>+'Información ELECTRO PUNO'!F3266</f>
        <v>Madera Tratada</v>
      </c>
      <c r="J3286" s="194" t="str">
        <f>+'Información ELECTRO PUNO'!B3266</f>
        <v>PPM20</v>
      </c>
      <c r="K3286" s="9" t="str">
        <f t="shared" si="368"/>
        <v>POSTE DE MADERA TRATADA DE 12 mts. CL.5</v>
      </c>
      <c r="L3286" s="139">
        <f t="shared" si="369"/>
        <v>0.41</v>
      </c>
    </row>
    <row r="3287" spans="1:12" x14ac:dyDescent="0.25">
      <c r="A3287" s="193">
        <f>+'Información ELECTRO PUNO'!A3267</f>
        <v>3266</v>
      </c>
      <c r="B3287" s="26" t="str">
        <f t="shared" ref="B3287:B3350" si="374">+INDEX($B$8:$B$16,MATCH(J3287,$J$8:$J$16,0))</f>
        <v>SICODI</v>
      </c>
      <c r="C3287" s="9" t="str">
        <f t="shared" si="370"/>
        <v>Puno</v>
      </c>
      <c r="D3287" s="9" t="str">
        <f t="shared" si="371"/>
        <v>No Reporta</v>
      </c>
      <c r="E3287" s="9" t="str">
        <f t="shared" si="372"/>
        <v>No Reporta</v>
      </c>
      <c r="F3287" s="194" t="str">
        <f>+'Información ELECTRO PUNO'!E3267</f>
        <v>MT</v>
      </c>
      <c r="G3287" s="194">
        <f>+'Información ELECTRO PUNO'!G3267</f>
        <v>12</v>
      </c>
      <c r="H3287" s="9" t="str">
        <f t="shared" si="373"/>
        <v>Poste</v>
      </c>
      <c r="I3287" s="194" t="str">
        <f>+'Información ELECTRO PUNO'!F3267</f>
        <v>Madera Tratada</v>
      </c>
      <c r="J3287" s="194" t="str">
        <f>+'Información ELECTRO PUNO'!B3267</f>
        <v>PPM20</v>
      </c>
      <c r="K3287" s="9" t="str">
        <f t="shared" ref="K3287:K3350" si="375">+VLOOKUP(J3287,$J$8:$K$16,2,FALSE)</f>
        <v>POSTE DE MADERA TRATADA DE 12 mts. CL.5</v>
      </c>
      <c r="L3287" s="139">
        <f t="shared" ref="L3287:L3350" si="376">+VLOOKUP(J3287,$J$8:$U$16,12,FALSE)</f>
        <v>0.41</v>
      </c>
    </row>
    <row r="3288" spans="1:12" x14ac:dyDescent="0.25">
      <c r="A3288" s="193">
        <f>+'Información ELECTRO PUNO'!A3268</f>
        <v>3267</v>
      </c>
      <c r="B3288" s="26" t="str">
        <f t="shared" si="374"/>
        <v>SICODI</v>
      </c>
      <c r="C3288" s="9" t="str">
        <f t="shared" si="370"/>
        <v>Puno</v>
      </c>
      <c r="D3288" s="9" t="str">
        <f t="shared" si="371"/>
        <v>No Reporta</v>
      </c>
      <c r="E3288" s="9" t="str">
        <f t="shared" si="372"/>
        <v>No Reporta</v>
      </c>
      <c r="F3288" s="194" t="str">
        <f>+'Información ELECTRO PUNO'!E3268</f>
        <v>MT</v>
      </c>
      <c r="G3288" s="194">
        <f>+'Información ELECTRO PUNO'!G3268</f>
        <v>12</v>
      </c>
      <c r="H3288" s="9" t="str">
        <f t="shared" si="373"/>
        <v>Poste</v>
      </c>
      <c r="I3288" s="194" t="str">
        <f>+'Información ELECTRO PUNO'!F3268</f>
        <v>Madera Tratada</v>
      </c>
      <c r="J3288" s="194" t="str">
        <f>+'Información ELECTRO PUNO'!B3268</f>
        <v>PPM20</v>
      </c>
      <c r="K3288" s="9" t="str">
        <f t="shared" si="375"/>
        <v>POSTE DE MADERA TRATADA DE 12 mts. CL.5</v>
      </c>
      <c r="L3288" s="139">
        <f t="shared" si="376"/>
        <v>0.41</v>
      </c>
    </row>
    <row r="3289" spans="1:12" x14ac:dyDescent="0.25">
      <c r="A3289" s="193">
        <f>+'Información ELECTRO PUNO'!A3269</f>
        <v>3268</v>
      </c>
      <c r="B3289" s="26" t="str">
        <f t="shared" si="374"/>
        <v>SICODI</v>
      </c>
      <c r="C3289" s="9" t="str">
        <f t="shared" si="370"/>
        <v>Puno</v>
      </c>
      <c r="D3289" s="9" t="str">
        <f t="shared" si="371"/>
        <v>No Reporta</v>
      </c>
      <c r="E3289" s="9" t="str">
        <f t="shared" si="372"/>
        <v>No Reporta</v>
      </c>
      <c r="F3289" s="194" t="str">
        <f>+'Información ELECTRO PUNO'!E3269</f>
        <v>MT</v>
      </c>
      <c r="G3289" s="194">
        <f>+'Información ELECTRO PUNO'!G3269</f>
        <v>12</v>
      </c>
      <c r="H3289" s="9" t="str">
        <f t="shared" si="373"/>
        <v>Poste</v>
      </c>
      <c r="I3289" s="194" t="str">
        <f>+'Información ELECTRO PUNO'!F3269</f>
        <v>Madera Tratada</v>
      </c>
      <c r="J3289" s="194" t="str">
        <f>+'Información ELECTRO PUNO'!B3269</f>
        <v>PPM20</v>
      </c>
      <c r="K3289" s="9" t="str">
        <f t="shared" si="375"/>
        <v>POSTE DE MADERA TRATADA DE 12 mts. CL.5</v>
      </c>
      <c r="L3289" s="139">
        <f t="shared" si="376"/>
        <v>0.41</v>
      </c>
    </row>
    <row r="3290" spans="1:12" x14ac:dyDescent="0.25">
      <c r="A3290" s="193">
        <f>+'Información ELECTRO PUNO'!A3270</f>
        <v>3269</v>
      </c>
      <c r="B3290" s="26" t="str">
        <f t="shared" si="374"/>
        <v>SICODI</v>
      </c>
      <c r="C3290" s="9" t="str">
        <f t="shared" si="370"/>
        <v>Puno</v>
      </c>
      <c r="D3290" s="9" t="str">
        <f t="shared" si="371"/>
        <v>No Reporta</v>
      </c>
      <c r="E3290" s="9" t="str">
        <f t="shared" si="372"/>
        <v>No Reporta</v>
      </c>
      <c r="F3290" s="194" t="str">
        <f>+'Información ELECTRO PUNO'!E3270</f>
        <v>MT</v>
      </c>
      <c r="G3290" s="194">
        <f>+'Información ELECTRO PUNO'!G3270</f>
        <v>12</v>
      </c>
      <c r="H3290" s="9" t="str">
        <f t="shared" si="373"/>
        <v>Poste</v>
      </c>
      <c r="I3290" s="194" t="str">
        <f>+'Información ELECTRO PUNO'!F3270</f>
        <v>Madera Tratada</v>
      </c>
      <c r="J3290" s="194" t="str">
        <f>+'Información ELECTRO PUNO'!B3270</f>
        <v>PPM20</v>
      </c>
      <c r="K3290" s="9" t="str">
        <f t="shared" si="375"/>
        <v>POSTE DE MADERA TRATADA DE 12 mts. CL.5</v>
      </c>
      <c r="L3290" s="139">
        <f t="shared" si="376"/>
        <v>0.41</v>
      </c>
    </row>
    <row r="3291" spans="1:12" x14ac:dyDescent="0.25">
      <c r="A3291" s="193">
        <f>+'Información ELECTRO PUNO'!A3271</f>
        <v>3270</v>
      </c>
      <c r="B3291" s="26" t="str">
        <f t="shared" si="374"/>
        <v>SICODI</v>
      </c>
      <c r="C3291" s="9" t="str">
        <f t="shared" si="370"/>
        <v>Puno</v>
      </c>
      <c r="D3291" s="9" t="str">
        <f t="shared" si="371"/>
        <v>No Reporta</v>
      </c>
      <c r="E3291" s="9" t="str">
        <f t="shared" si="372"/>
        <v>No Reporta</v>
      </c>
      <c r="F3291" s="194" t="str">
        <f>+'Información ELECTRO PUNO'!E3271</f>
        <v>MT</v>
      </c>
      <c r="G3291" s="194">
        <f>+'Información ELECTRO PUNO'!G3271</f>
        <v>12</v>
      </c>
      <c r="H3291" s="9" t="str">
        <f t="shared" si="373"/>
        <v>Poste</v>
      </c>
      <c r="I3291" s="194" t="str">
        <f>+'Información ELECTRO PUNO'!F3271</f>
        <v>Madera Tratada</v>
      </c>
      <c r="J3291" s="194" t="str">
        <f>+'Información ELECTRO PUNO'!B3271</f>
        <v>PPM20</v>
      </c>
      <c r="K3291" s="9" t="str">
        <f t="shared" si="375"/>
        <v>POSTE DE MADERA TRATADA DE 12 mts. CL.5</v>
      </c>
      <c r="L3291" s="139">
        <f t="shared" si="376"/>
        <v>0.41</v>
      </c>
    </row>
    <row r="3292" spans="1:12" x14ac:dyDescent="0.25">
      <c r="A3292" s="193">
        <f>+'Información ELECTRO PUNO'!A3272</f>
        <v>3271</v>
      </c>
      <c r="B3292" s="26" t="str">
        <f t="shared" si="374"/>
        <v>SICODI</v>
      </c>
      <c r="C3292" s="9" t="str">
        <f t="shared" si="370"/>
        <v>Puno</v>
      </c>
      <c r="D3292" s="9" t="str">
        <f t="shared" si="371"/>
        <v>No Reporta</v>
      </c>
      <c r="E3292" s="9" t="str">
        <f t="shared" si="372"/>
        <v>No Reporta</v>
      </c>
      <c r="F3292" s="194" t="str">
        <f>+'Información ELECTRO PUNO'!E3272</f>
        <v>MT</v>
      </c>
      <c r="G3292" s="194">
        <f>+'Información ELECTRO PUNO'!G3272</f>
        <v>12</v>
      </c>
      <c r="H3292" s="9" t="str">
        <f t="shared" si="373"/>
        <v>Poste</v>
      </c>
      <c r="I3292" s="194" t="str">
        <f>+'Información ELECTRO PUNO'!F3272</f>
        <v>Madera Tratada</v>
      </c>
      <c r="J3292" s="194" t="str">
        <f>+'Información ELECTRO PUNO'!B3272</f>
        <v>PPM20</v>
      </c>
      <c r="K3292" s="9" t="str">
        <f t="shared" si="375"/>
        <v>POSTE DE MADERA TRATADA DE 12 mts. CL.5</v>
      </c>
      <c r="L3292" s="139">
        <f t="shared" si="376"/>
        <v>0.41</v>
      </c>
    </row>
    <row r="3293" spans="1:12" x14ac:dyDescent="0.25">
      <c r="A3293" s="193">
        <f>+'Información ELECTRO PUNO'!A3273</f>
        <v>3272</v>
      </c>
      <c r="B3293" s="26" t="str">
        <f t="shared" si="374"/>
        <v>SICODI</v>
      </c>
      <c r="C3293" s="9" t="str">
        <f t="shared" si="370"/>
        <v>Puno</v>
      </c>
      <c r="D3293" s="9" t="str">
        <f t="shared" si="371"/>
        <v>No Reporta</v>
      </c>
      <c r="E3293" s="9" t="str">
        <f t="shared" si="372"/>
        <v>No Reporta</v>
      </c>
      <c r="F3293" s="194" t="str">
        <f>+'Información ELECTRO PUNO'!E3273</f>
        <v>MT</v>
      </c>
      <c r="G3293" s="194">
        <f>+'Información ELECTRO PUNO'!G3273</f>
        <v>12</v>
      </c>
      <c r="H3293" s="9" t="str">
        <f t="shared" si="373"/>
        <v>Poste</v>
      </c>
      <c r="I3293" s="194" t="str">
        <f>+'Información ELECTRO PUNO'!F3273</f>
        <v>Madera Tratada</v>
      </c>
      <c r="J3293" s="194" t="str">
        <f>+'Información ELECTRO PUNO'!B3273</f>
        <v>PPM20</v>
      </c>
      <c r="K3293" s="9" t="str">
        <f t="shared" si="375"/>
        <v>POSTE DE MADERA TRATADA DE 12 mts. CL.5</v>
      </c>
      <c r="L3293" s="139">
        <f t="shared" si="376"/>
        <v>0.41</v>
      </c>
    </row>
    <row r="3294" spans="1:12" x14ac:dyDescent="0.25">
      <c r="A3294" s="193">
        <f>+'Información ELECTRO PUNO'!A3274</f>
        <v>3273</v>
      </c>
      <c r="B3294" s="26" t="str">
        <f t="shared" si="374"/>
        <v>SICODI</v>
      </c>
      <c r="C3294" s="9" t="str">
        <f t="shared" si="370"/>
        <v>Puno</v>
      </c>
      <c r="D3294" s="9" t="str">
        <f t="shared" si="371"/>
        <v>No Reporta</v>
      </c>
      <c r="E3294" s="9" t="str">
        <f t="shared" si="372"/>
        <v>No Reporta</v>
      </c>
      <c r="F3294" s="194" t="str">
        <f>+'Información ELECTRO PUNO'!E3274</f>
        <v>MT</v>
      </c>
      <c r="G3294" s="194">
        <f>+'Información ELECTRO PUNO'!G3274</f>
        <v>12</v>
      </c>
      <c r="H3294" s="9" t="str">
        <f t="shared" si="373"/>
        <v>Poste</v>
      </c>
      <c r="I3294" s="194" t="str">
        <f>+'Información ELECTRO PUNO'!F3274</f>
        <v>Madera Tratada</v>
      </c>
      <c r="J3294" s="194" t="str">
        <f>+'Información ELECTRO PUNO'!B3274</f>
        <v>PPM20</v>
      </c>
      <c r="K3294" s="9" t="str">
        <f t="shared" si="375"/>
        <v>POSTE DE MADERA TRATADA DE 12 mts. CL.5</v>
      </c>
      <c r="L3294" s="139">
        <f t="shared" si="376"/>
        <v>0.41</v>
      </c>
    </row>
    <row r="3295" spans="1:12" x14ac:dyDescent="0.25">
      <c r="A3295" s="193">
        <f>+'Información ELECTRO PUNO'!A3275</f>
        <v>3274</v>
      </c>
      <c r="B3295" s="26" t="str">
        <f t="shared" si="374"/>
        <v>SICODI</v>
      </c>
      <c r="C3295" s="9" t="str">
        <f t="shared" si="370"/>
        <v>Puno</v>
      </c>
      <c r="D3295" s="9" t="str">
        <f t="shared" si="371"/>
        <v>No Reporta</v>
      </c>
      <c r="E3295" s="9" t="str">
        <f t="shared" si="372"/>
        <v>No Reporta</v>
      </c>
      <c r="F3295" s="194" t="str">
        <f>+'Información ELECTRO PUNO'!E3275</f>
        <v>MT</v>
      </c>
      <c r="G3295" s="194">
        <f>+'Información ELECTRO PUNO'!G3275</f>
        <v>12</v>
      </c>
      <c r="H3295" s="9" t="str">
        <f t="shared" si="373"/>
        <v>Poste</v>
      </c>
      <c r="I3295" s="194" t="str">
        <f>+'Información ELECTRO PUNO'!F3275</f>
        <v>Madera Tratada</v>
      </c>
      <c r="J3295" s="194" t="str">
        <f>+'Información ELECTRO PUNO'!B3275</f>
        <v>PPM20</v>
      </c>
      <c r="K3295" s="9" t="str">
        <f t="shared" si="375"/>
        <v>POSTE DE MADERA TRATADA DE 12 mts. CL.5</v>
      </c>
      <c r="L3295" s="139">
        <f t="shared" si="376"/>
        <v>0.41</v>
      </c>
    </row>
    <row r="3296" spans="1:12" x14ac:dyDescent="0.25">
      <c r="A3296" s="193">
        <f>+'Información ELECTRO PUNO'!A3276</f>
        <v>3275</v>
      </c>
      <c r="B3296" s="26" t="str">
        <f t="shared" si="374"/>
        <v>SICODI</v>
      </c>
      <c r="C3296" s="9" t="str">
        <f t="shared" si="370"/>
        <v>Puno</v>
      </c>
      <c r="D3296" s="9" t="str">
        <f t="shared" si="371"/>
        <v>No Reporta</v>
      </c>
      <c r="E3296" s="9" t="str">
        <f t="shared" si="372"/>
        <v>No Reporta</v>
      </c>
      <c r="F3296" s="194" t="str">
        <f>+'Información ELECTRO PUNO'!E3276</f>
        <v>MT</v>
      </c>
      <c r="G3296" s="194">
        <f>+'Información ELECTRO PUNO'!G3276</f>
        <v>12</v>
      </c>
      <c r="H3296" s="9" t="str">
        <f t="shared" si="373"/>
        <v>Poste</v>
      </c>
      <c r="I3296" s="194" t="str">
        <f>+'Información ELECTRO PUNO'!F3276</f>
        <v>Madera Tratada</v>
      </c>
      <c r="J3296" s="194" t="str">
        <f>+'Información ELECTRO PUNO'!B3276</f>
        <v>PPM20</v>
      </c>
      <c r="K3296" s="9" t="str">
        <f t="shared" si="375"/>
        <v>POSTE DE MADERA TRATADA DE 12 mts. CL.5</v>
      </c>
      <c r="L3296" s="139">
        <f t="shared" si="376"/>
        <v>0.41</v>
      </c>
    </row>
    <row r="3297" spans="1:12" x14ac:dyDescent="0.25">
      <c r="A3297" s="193">
        <f>+'Información ELECTRO PUNO'!A3277</f>
        <v>3276</v>
      </c>
      <c r="B3297" s="26" t="str">
        <f t="shared" si="374"/>
        <v>SICODI</v>
      </c>
      <c r="C3297" s="9" t="str">
        <f t="shared" si="370"/>
        <v>Puno</v>
      </c>
      <c r="D3297" s="9" t="str">
        <f t="shared" si="371"/>
        <v>No Reporta</v>
      </c>
      <c r="E3297" s="9" t="str">
        <f t="shared" si="372"/>
        <v>No Reporta</v>
      </c>
      <c r="F3297" s="194" t="str">
        <f>+'Información ELECTRO PUNO'!E3277</f>
        <v>MT</v>
      </c>
      <c r="G3297" s="194">
        <f>+'Información ELECTRO PUNO'!G3277</f>
        <v>12</v>
      </c>
      <c r="H3297" s="9" t="str">
        <f t="shared" si="373"/>
        <v>Poste</v>
      </c>
      <c r="I3297" s="194" t="str">
        <f>+'Información ELECTRO PUNO'!F3277</f>
        <v>Madera Tratada</v>
      </c>
      <c r="J3297" s="194" t="str">
        <f>+'Información ELECTRO PUNO'!B3277</f>
        <v>PPM20</v>
      </c>
      <c r="K3297" s="9" t="str">
        <f t="shared" si="375"/>
        <v>POSTE DE MADERA TRATADA DE 12 mts. CL.5</v>
      </c>
      <c r="L3297" s="139">
        <f t="shared" si="376"/>
        <v>0.41</v>
      </c>
    </row>
    <row r="3298" spans="1:12" x14ac:dyDescent="0.25">
      <c r="A3298" s="193">
        <f>+'Información ELECTRO PUNO'!A3278</f>
        <v>3277</v>
      </c>
      <c r="B3298" s="26" t="str">
        <f t="shared" si="374"/>
        <v>SICODI</v>
      </c>
      <c r="C3298" s="9" t="str">
        <f t="shared" si="370"/>
        <v>Puno</v>
      </c>
      <c r="D3298" s="9" t="str">
        <f t="shared" si="371"/>
        <v>No Reporta</v>
      </c>
      <c r="E3298" s="9" t="str">
        <f t="shared" si="372"/>
        <v>No Reporta</v>
      </c>
      <c r="F3298" s="194" t="str">
        <f>+'Información ELECTRO PUNO'!E3278</f>
        <v>MT</v>
      </c>
      <c r="G3298" s="194">
        <f>+'Información ELECTRO PUNO'!G3278</f>
        <v>12</v>
      </c>
      <c r="H3298" s="9" t="str">
        <f t="shared" si="373"/>
        <v>Poste</v>
      </c>
      <c r="I3298" s="194" t="str">
        <f>+'Información ELECTRO PUNO'!F3278</f>
        <v>Madera Tratada</v>
      </c>
      <c r="J3298" s="194" t="str">
        <f>+'Información ELECTRO PUNO'!B3278</f>
        <v>PPM20</v>
      </c>
      <c r="K3298" s="9" t="str">
        <f t="shared" si="375"/>
        <v>POSTE DE MADERA TRATADA DE 12 mts. CL.5</v>
      </c>
      <c r="L3298" s="139">
        <f t="shared" si="376"/>
        <v>0.41</v>
      </c>
    </row>
    <row r="3299" spans="1:12" x14ac:dyDescent="0.25">
      <c r="A3299" s="193">
        <f>+'Información ELECTRO PUNO'!A3279</f>
        <v>3278</v>
      </c>
      <c r="B3299" s="26" t="str">
        <f t="shared" si="374"/>
        <v>SICODI</v>
      </c>
      <c r="C3299" s="9" t="str">
        <f t="shared" si="370"/>
        <v>Puno</v>
      </c>
      <c r="D3299" s="9" t="str">
        <f t="shared" si="371"/>
        <v>No Reporta</v>
      </c>
      <c r="E3299" s="9" t="str">
        <f t="shared" si="372"/>
        <v>No Reporta</v>
      </c>
      <c r="F3299" s="194" t="str">
        <f>+'Información ELECTRO PUNO'!E3279</f>
        <v>MT</v>
      </c>
      <c r="G3299" s="194">
        <f>+'Información ELECTRO PUNO'!G3279</f>
        <v>12</v>
      </c>
      <c r="H3299" s="9" t="str">
        <f t="shared" si="373"/>
        <v>Poste</v>
      </c>
      <c r="I3299" s="194" t="str">
        <f>+'Información ELECTRO PUNO'!F3279</f>
        <v>Madera Tratada</v>
      </c>
      <c r="J3299" s="194" t="str">
        <f>+'Información ELECTRO PUNO'!B3279</f>
        <v>PPM20</v>
      </c>
      <c r="K3299" s="9" t="str">
        <f t="shared" si="375"/>
        <v>POSTE DE MADERA TRATADA DE 12 mts. CL.5</v>
      </c>
      <c r="L3299" s="139">
        <f t="shared" si="376"/>
        <v>0.41</v>
      </c>
    </row>
    <row r="3300" spans="1:12" x14ac:dyDescent="0.25">
      <c r="A3300" s="193">
        <f>+'Información ELECTRO PUNO'!A3280</f>
        <v>3279</v>
      </c>
      <c r="B3300" s="26" t="str">
        <f t="shared" si="374"/>
        <v>SICODI</v>
      </c>
      <c r="C3300" s="9" t="str">
        <f t="shared" si="370"/>
        <v>Puno</v>
      </c>
      <c r="D3300" s="9" t="str">
        <f t="shared" si="371"/>
        <v>No Reporta</v>
      </c>
      <c r="E3300" s="9" t="str">
        <f t="shared" si="372"/>
        <v>No Reporta</v>
      </c>
      <c r="F3300" s="194" t="str">
        <f>+'Información ELECTRO PUNO'!E3280</f>
        <v>MT</v>
      </c>
      <c r="G3300" s="194">
        <f>+'Información ELECTRO PUNO'!G3280</f>
        <v>12</v>
      </c>
      <c r="H3300" s="9" t="str">
        <f t="shared" si="373"/>
        <v>Poste</v>
      </c>
      <c r="I3300" s="194" t="str">
        <f>+'Información ELECTRO PUNO'!F3280</f>
        <v>Madera Tratada</v>
      </c>
      <c r="J3300" s="194" t="str">
        <f>+'Información ELECTRO PUNO'!B3280</f>
        <v>PPM20</v>
      </c>
      <c r="K3300" s="9" t="str">
        <f t="shared" si="375"/>
        <v>POSTE DE MADERA TRATADA DE 12 mts. CL.5</v>
      </c>
      <c r="L3300" s="139">
        <f t="shared" si="376"/>
        <v>0.41</v>
      </c>
    </row>
    <row r="3301" spans="1:12" x14ac:dyDescent="0.25">
      <c r="A3301" s="193">
        <f>+'Información ELECTRO PUNO'!A3281</f>
        <v>3280</v>
      </c>
      <c r="B3301" s="26" t="str">
        <f t="shared" si="374"/>
        <v>SICODI</v>
      </c>
      <c r="C3301" s="9" t="str">
        <f t="shared" si="370"/>
        <v>Puno</v>
      </c>
      <c r="D3301" s="9" t="str">
        <f t="shared" si="371"/>
        <v>No Reporta</v>
      </c>
      <c r="E3301" s="9" t="str">
        <f t="shared" si="372"/>
        <v>No Reporta</v>
      </c>
      <c r="F3301" s="194" t="str">
        <f>+'Información ELECTRO PUNO'!E3281</f>
        <v>MT</v>
      </c>
      <c r="G3301" s="194">
        <f>+'Información ELECTRO PUNO'!G3281</f>
        <v>12</v>
      </c>
      <c r="H3301" s="9" t="str">
        <f t="shared" si="373"/>
        <v>Poste</v>
      </c>
      <c r="I3301" s="194" t="str">
        <f>+'Información ELECTRO PUNO'!F3281</f>
        <v>Madera Tratada</v>
      </c>
      <c r="J3301" s="194" t="str">
        <f>+'Información ELECTRO PUNO'!B3281</f>
        <v>PPM20</v>
      </c>
      <c r="K3301" s="9" t="str">
        <f t="shared" si="375"/>
        <v>POSTE DE MADERA TRATADA DE 12 mts. CL.5</v>
      </c>
      <c r="L3301" s="139">
        <f t="shared" si="376"/>
        <v>0.41</v>
      </c>
    </row>
    <row r="3302" spans="1:12" x14ac:dyDescent="0.25">
      <c r="A3302" s="193">
        <f>+'Información ELECTRO PUNO'!A3282</f>
        <v>3281</v>
      </c>
      <c r="B3302" s="26" t="str">
        <f t="shared" si="374"/>
        <v>SICODI</v>
      </c>
      <c r="C3302" s="9" t="str">
        <f t="shared" si="370"/>
        <v>Puno</v>
      </c>
      <c r="D3302" s="9" t="str">
        <f t="shared" si="371"/>
        <v>No Reporta</v>
      </c>
      <c r="E3302" s="9" t="str">
        <f t="shared" si="372"/>
        <v>No Reporta</v>
      </c>
      <c r="F3302" s="194" t="str">
        <f>+'Información ELECTRO PUNO'!E3282</f>
        <v>MT</v>
      </c>
      <c r="G3302" s="194">
        <f>+'Información ELECTRO PUNO'!G3282</f>
        <v>12</v>
      </c>
      <c r="H3302" s="9" t="str">
        <f t="shared" si="373"/>
        <v>Poste</v>
      </c>
      <c r="I3302" s="194" t="str">
        <f>+'Información ELECTRO PUNO'!F3282</f>
        <v>Madera Tratada</v>
      </c>
      <c r="J3302" s="194" t="str">
        <f>+'Información ELECTRO PUNO'!B3282</f>
        <v>PPM20</v>
      </c>
      <c r="K3302" s="9" t="str">
        <f t="shared" si="375"/>
        <v>POSTE DE MADERA TRATADA DE 12 mts. CL.5</v>
      </c>
      <c r="L3302" s="139">
        <f t="shared" si="376"/>
        <v>0.41</v>
      </c>
    </row>
    <row r="3303" spans="1:12" x14ac:dyDescent="0.25">
      <c r="A3303" s="193">
        <f>+'Información ELECTRO PUNO'!A3283</f>
        <v>3282</v>
      </c>
      <c r="B3303" s="26" t="str">
        <f t="shared" si="374"/>
        <v>SICODI</v>
      </c>
      <c r="C3303" s="9" t="str">
        <f t="shared" si="370"/>
        <v>Puno</v>
      </c>
      <c r="D3303" s="9" t="str">
        <f t="shared" si="371"/>
        <v>No Reporta</v>
      </c>
      <c r="E3303" s="9" t="str">
        <f t="shared" si="372"/>
        <v>No Reporta</v>
      </c>
      <c r="F3303" s="194" t="str">
        <f>+'Información ELECTRO PUNO'!E3283</f>
        <v>MT</v>
      </c>
      <c r="G3303" s="194">
        <f>+'Información ELECTRO PUNO'!G3283</f>
        <v>12</v>
      </c>
      <c r="H3303" s="9" t="str">
        <f t="shared" si="373"/>
        <v>Poste</v>
      </c>
      <c r="I3303" s="194" t="str">
        <f>+'Información ELECTRO PUNO'!F3283</f>
        <v>Madera Tratada</v>
      </c>
      <c r="J3303" s="194" t="str">
        <f>+'Información ELECTRO PUNO'!B3283</f>
        <v>PPM20</v>
      </c>
      <c r="K3303" s="9" t="str">
        <f t="shared" si="375"/>
        <v>POSTE DE MADERA TRATADA DE 12 mts. CL.5</v>
      </c>
      <c r="L3303" s="139">
        <f t="shared" si="376"/>
        <v>0.41</v>
      </c>
    </row>
    <row r="3304" spans="1:12" x14ac:dyDescent="0.25">
      <c r="A3304" s="193">
        <f>+'Información ELECTRO PUNO'!A3284</f>
        <v>3283</v>
      </c>
      <c r="B3304" s="26" t="str">
        <f t="shared" si="374"/>
        <v>SICODI</v>
      </c>
      <c r="C3304" s="9" t="str">
        <f t="shared" si="370"/>
        <v>Puno</v>
      </c>
      <c r="D3304" s="9" t="str">
        <f t="shared" si="371"/>
        <v>No Reporta</v>
      </c>
      <c r="E3304" s="9" t="str">
        <f t="shared" si="372"/>
        <v>No Reporta</v>
      </c>
      <c r="F3304" s="194" t="str">
        <f>+'Información ELECTRO PUNO'!E3284</f>
        <v>MT</v>
      </c>
      <c r="G3304" s="194">
        <f>+'Información ELECTRO PUNO'!G3284</f>
        <v>12</v>
      </c>
      <c r="H3304" s="9" t="str">
        <f t="shared" si="373"/>
        <v>Poste</v>
      </c>
      <c r="I3304" s="194" t="str">
        <f>+'Información ELECTRO PUNO'!F3284</f>
        <v>Madera Tratada</v>
      </c>
      <c r="J3304" s="194" t="str">
        <f>+'Información ELECTRO PUNO'!B3284</f>
        <v>PPM20</v>
      </c>
      <c r="K3304" s="9" t="str">
        <f t="shared" si="375"/>
        <v>POSTE DE MADERA TRATADA DE 12 mts. CL.5</v>
      </c>
      <c r="L3304" s="139">
        <f t="shared" si="376"/>
        <v>0.41</v>
      </c>
    </row>
    <row r="3305" spans="1:12" x14ac:dyDescent="0.25">
      <c r="A3305" s="193">
        <f>+'Información ELECTRO PUNO'!A3285</f>
        <v>3284</v>
      </c>
      <c r="B3305" s="26" t="str">
        <f t="shared" si="374"/>
        <v>SICODI</v>
      </c>
      <c r="C3305" s="9" t="str">
        <f t="shared" si="370"/>
        <v>Puno</v>
      </c>
      <c r="D3305" s="9" t="str">
        <f t="shared" si="371"/>
        <v>No Reporta</v>
      </c>
      <c r="E3305" s="9" t="str">
        <f t="shared" si="372"/>
        <v>No Reporta</v>
      </c>
      <c r="F3305" s="194" t="str">
        <f>+'Información ELECTRO PUNO'!E3285</f>
        <v>MT</v>
      </c>
      <c r="G3305" s="194">
        <f>+'Información ELECTRO PUNO'!G3285</f>
        <v>12</v>
      </c>
      <c r="H3305" s="9" t="str">
        <f t="shared" si="373"/>
        <v>Poste</v>
      </c>
      <c r="I3305" s="194" t="str">
        <f>+'Información ELECTRO PUNO'!F3285</f>
        <v>Madera Tratada</v>
      </c>
      <c r="J3305" s="194" t="str">
        <f>+'Información ELECTRO PUNO'!B3285</f>
        <v>PPM20</v>
      </c>
      <c r="K3305" s="9" t="str">
        <f t="shared" si="375"/>
        <v>POSTE DE MADERA TRATADA DE 12 mts. CL.5</v>
      </c>
      <c r="L3305" s="139">
        <f t="shared" si="376"/>
        <v>0.41</v>
      </c>
    </row>
    <row r="3306" spans="1:12" x14ac:dyDescent="0.25">
      <c r="A3306" s="193">
        <f>+'Información ELECTRO PUNO'!A3286</f>
        <v>3285</v>
      </c>
      <c r="B3306" s="26" t="str">
        <f t="shared" si="374"/>
        <v>SICODI</v>
      </c>
      <c r="C3306" s="9" t="str">
        <f t="shared" si="370"/>
        <v>Puno</v>
      </c>
      <c r="D3306" s="9" t="str">
        <f t="shared" si="371"/>
        <v>No Reporta</v>
      </c>
      <c r="E3306" s="9" t="str">
        <f t="shared" si="372"/>
        <v>No Reporta</v>
      </c>
      <c r="F3306" s="194" t="str">
        <f>+'Información ELECTRO PUNO'!E3286</f>
        <v>MT</v>
      </c>
      <c r="G3306" s="194">
        <f>+'Información ELECTRO PUNO'!G3286</f>
        <v>12</v>
      </c>
      <c r="H3306" s="9" t="str">
        <f t="shared" si="373"/>
        <v>Poste</v>
      </c>
      <c r="I3306" s="194" t="str">
        <f>+'Información ELECTRO PUNO'!F3286</f>
        <v>Madera Tratada</v>
      </c>
      <c r="J3306" s="194" t="str">
        <f>+'Información ELECTRO PUNO'!B3286</f>
        <v>PPM20</v>
      </c>
      <c r="K3306" s="9" t="str">
        <f t="shared" si="375"/>
        <v>POSTE DE MADERA TRATADA DE 12 mts. CL.5</v>
      </c>
      <c r="L3306" s="139">
        <f t="shared" si="376"/>
        <v>0.41</v>
      </c>
    </row>
    <row r="3307" spans="1:12" x14ac:dyDescent="0.25">
      <c r="A3307" s="193">
        <f>+'Información ELECTRO PUNO'!A3287</f>
        <v>3286</v>
      </c>
      <c r="B3307" s="26" t="str">
        <f t="shared" si="374"/>
        <v>SICODI</v>
      </c>
      <c r="C3307" s="9" t="str">
        <f t="shared" si="370"/>
        <v>Puno</v>
      </c>
      <c r="D3307" s="9" t="str">
        <f t="shared" si="371"/>
        <v>No Reporta</v>
      </c>
      <c r="E3307" s="9" t="str">
        <f t="shared" si="372"/>
        <v>No Reporta</v>
      </c>
      <c r="F3307" s="194" t="str">
        <f>+'Información ELECTRO PUNO'!E3287</f>
        <v>MT</v>
      </c>
      <c r="G3307" s="194">
        <f>+'Información ELECTRO PUNO'!G3287</f>
        <v>12</v>
      </c>
      <c r="H3307" s="9" t="str">
        <f t="shared" si="373"/>
        <v>Poste</v>
      </c>
      <c r="I3307" s="194" t="str">
        <f>+'Información ELECTRO PUNO'!F3287</f>
        <v>Madera Tratada</v>
      </c>
      <c r="J3307" s="194" t="str">
        <f>+'Información ELECTRO PUNO'!B3287</f>
        <v>PPM20</v>
      </c>
      <c r="K3307" s="9" t="str">
        <f t="shared" si="375"/>
        <v>POSTE DE MADERA TRATADA DE 12 mts. CL.5</v>
      </c>
      <c r="L3307" s="139">
        <f t="shared" si="376"/>
        <v>0.41</v>
      </c>
    </row>
    <row r="3308" spans="1:12" x14ac:dyDescent="0.25">
      <c r="A3308" s="193">
        <f>+'Información ELECTRO PUNO'!A3288</f>
        <v>3287</v>
      </c>
      <c r="B3308" s="26" t="str">
        <f t="shared" si="374"/>
        <v>SICODI</v>
      </c>
      <c r="C3308" s="9" t="str">
        <f t="shared" si="370"/>
        <v>Puno</v>
      </c>
      <c r="D3308" s="9" t="str">
        <f t="shared" si="371"/>
        <v>No Reporta</v>
      </c>
      <c r="E3308" s="9" t="str">
        <f t="shared" si="372"/>
        <v>No Reporta</v>
      </c>
      <c r="F3308" s="194" t="str">
        <f>+'Información ELECTRO PUNO'!E3288</f>
        <v>MT</v>
      </c>
      <c r="G3308" s="194">
        <f>+'Información ELECTRO PUNO'!G3288</f>
        <v>12</v>
      </c>
      <c r="H3308" s="9" t="str">
        <f t="shared" si="373"/>
        <v>Poste</v>
      </c>
      <c r="I3308" s="194" t="str">
        <f>+'Información ELECTRO PUNO'!F3288</f>
        <v>Madera Tratada</v>
      </c>
      <c r="J3308" s="194" t="str">
        <f>+'Información ELECTRO PUNO'!B3288</f>
        <v>PPM20</v>
      </c>
      <c r="K3308" s="9" t="str">
        <f t="shared" si="375"/>
        <v>POSTE DE MADERA TRATADA DE 12 mts. CL.5</v>
      </c>
      <c r="L3308" s="139">
        <f t="shared" si="376"/>
        <v>0.41</v>
      </c>
    </row>
    <row r="3309" spans="1:12" x14ac:dyDescent="0.25">
      <c r="A3309" s="193">
        <f>+'Información ELECTRO PUNO'!A3289</f>
        <v>3288</v>
      </c>
      <c r="B3309" s="26" t="str">
        <f t="shared" si="374"/>
        <v>SICODI</v>
      </c>
      <c r="C3309" s="9" t="str">
        <f t="shared" si="370"/>
        <v>Puno</v>
      </c>
      <c r="D3309" s="9" t="str">
        <f t="shared" si="371"/>
        <v>No Reporta</v>
      </c>
      <c r="E3309" s="9" t="str">
        <f t="shared" si="372"/>
        <v>No Reporta</v>
      </c>
      <c r="F3309" s="194" t="str">
        <f>+'Información ELECTRO PUNO'!E3289</f>
        <v>MT</v>
      </c>
      <c r="G3309" s="194">
        <f>+'Información ELECTRO PUNO'!G3289</f>
        <v>12</v>
      </c>
      <c r="H3309" s="9" t="str">
        <f t="shared" si="373"/>
        <v>Poste</v>
      </c>
      <c r="I3309" s="194" t="str">
        <f>+'Información ELECTRO PUNO'!F3289</f>
        <v>Madera Tratada</v>
      </c>
      <c r="J3309" s="194" t="str">
        <f>+'Información ELECTRO PUNO'!B3289</f>
        <v>PPM20</v>
      </c>
      <c r="K3309" s="9" t="str">
        <f t="shared" si="375"/>
        <v>POSTE DE MADERA TRATADA DE 12 mts. CL.5</v>
      </c>
      <c r="L3309" s="139">
        <f t="shared" si="376"/>
        <v>0.41</v>
      </c>
    </row>
    <row r="3310" spans="1:12" x14ac:dyDescent="0.25">
      <c r="A3310" s="193">
        <f>+'Información ELECTRO PUNO'!A3290</f>
        <v>3289</v>
      </c>
      <c r="B3310" s="26" t="str">
        <f t="shared" si="374"/>
        <v>SICODI</v>
      </c>
      <c r="C3310" s="9" t="str">
        <f t="shared" si="370"/>
        <v>Puno</v>
      </c>
      <c r="D3310" s="9" t="str">
        <f t="shared" si="371"/>
        <v>No Reporta</v>
      </c>
      <c r="E3310" s="9" t="str">
        <f t="shared" si="372"/>
        <v>No Reporta</v>
      </c>
      <c r="F3310" s="194" t="str">
        <f>+'Información ELECTRO PUNO'!E3290</f>
        <v>MT</v>
      </c>
      <c r="G3310" s="194">
        <f>+'Información ELECTRO PUNO'!G3290</f>
        <v>12</v>
      </c>
      <c r="H3310" s="9" t="str">
        <f t="shared" si="373"/>
        <v>Poste</v>
      </c>
      <c r="I3310" s="194" t="str">
        <f>+'Información ELECTRO PUNO'!F3290</f>
        <v>Madera Tratada</v>
      </c>
      <c r="J3310" s="194" t="str">
        <f>+'Información ELECTRO PUNO'!B3290</f>
        <v>PPM20</v>
      </c>
      <c r="K3310" s="9" t="str">
        <f t="shared" si="375"/>
        <v>POSTE DE MADERA TRATADA DE 12 mts. CL.5</v>
      </c>
      <c r="L3310" s="139">
        <f t="shared" si="376"/>
        <v>0.41</v>
      </c>
    </row>
    <row r="3311" spans="1:12" x14ac:dyDescent="0.25">
      <c r="A3311" s="193">
        <f>+'Información ELECTRO PUNO'!A3291</f>
        <v>3290</v>
      </c>
      <c r="B3311" s="26" t="str">
        <f t="shared" si="374"/>
        <v>SICODI</v>
      </c>
      <c r="C3311" s="9" t="str">
        <f t="shared" si="370"/>
        <v>Puno</v>
      </c>
      <c r="D3311" s="9" t="str">
        <f t="shared" si="371"/>
        <v>No Reporta</v>
      </c>
      <c r="E3311" s="9" t="str">
        <f t="shared" si="372"/>
        <v>No Reporta</v>
      </c>
      <c r="F3311" s="194" t="str">
        <f>+'Información ELECTRO PUNO'!E3291</f>
        <v>MT</v>
      </c>
      <c r="G3311" s="194">
        <f>+'Información ELECTRO PUNO'!G3291</f>
        <v>12</v>
      </c>
      <c r="H3311" s="9" t="str">
        <f t="shared" si="373"/>
        <v>Poste</v>
      </c>
      <c r="I3311" s="194" t="str">
        <f>+'Información ELECTRO PUNO'!F3291</f>
        <v>Madera Tratada</v>
      </c>
      <c r="J3311" s="194" t="str">
        <f>+'Información ELECTRO PUNO'!B3291</f>
        <v>PPM20</v>
      </c>
      <c r="K3311" s="9" t="str">
        <f t="shared" si="375"/>
        <v>POSTE DE MADERA TRATADA DE 12 mts. CL.5</v>
      </c>
      <c r="L3311" s="139">
        <f t="shared" si="376"/>
        <v>0.41</v>
      </c>
    </row>
    <row r="3312" spans="1:12" x14ac:dyDescent="0.25">
      <c r="A3312" s="193">
        <f>+'Información ELECTRO PUNO'!A3292</f>
        <v>3291</v>
      </c>
      <c r="B3312" s="26" t="str">
        <f t="shared" si="374"/>
        <v>SICODI</v>
      </c>
      <c r="C3312" s="9" t="str">
        <f t="shared" si="370"/>
        <v>Puno</v>
      </c>
      <c r="D3312" s="9" t="str">
        <f t="shared" si="371"/>
        <v>No Reporta</v>
      </c>
      <c r="E3312" s="9" t="str">
        <f t="shared" si="372"/>
        <v>No Reporta</v>
      </c>
      <c r="F3312" s="194" t="str">
        <f>+'Información ELECTRO PUNO'!E3292</f>
        <v>MT</v>
      </c>
      <c r="G3312" s="194">
        <f>+'Información ELECTRO PUNO'!G3292</f>
        <v>12</v>
      </c>
      <c r="H3312" s="9" t="str">
        <f t="shared" si="373"/>
        <v>Poste</v>
      </c>
      <c r="I3312" s="194" t="str">
        <f>+'Información ELECTRO PUNO'!F3292</f>
        <v>Madera Tratada</v>
      </c>
      <c r="J3312" s="194" t="str">
        <f>+'Información ELECTRO PUNO'!B3292</f>
        <v>PPM20</v>
      </c>
      <c r="K3312" s="9" t="str">
        <f t="shared" si="375"/>
        <v>POSTE DE MADERA TRATADA DE 12 mts. CL.5</v>
      </c>
      <c r="L3312" s="139">
        <f t="shared" si="376"/>
        <v>0.41</v>
      </c>
    </row>
    <row r="3313" spans="1:12" x14ac:dyDescent="0.25">
      <c r="A3313" s="193">
        <f>+'Información ELECTRO PUNO'!A3293</f>
        <v>3292</v>
      </c>
      <c r="B3313" s="26" t="str">
        <f t="shared" si="374"/>
        <v>SICODI</v>
      </c>
      <c r="C3313" s="9" t="str">
        <f t="shared" si="370"/>
        <v>Puno</v>
      </c>
      <c r="D3313" s="9" t="str">
        <f t="shared" si="371"/>
        <v>No Reporta</v>
      </c>
      <c r="E3313" s="9" t="str">
        <f t="shared" si="372"/>
        <v>No Reporta</v>
      </c>
      <c r="F3313" s="194" t="str">
        <f>+'Información ELECTRO PUNO'!E3293</f>
        <v>MT</v>
      </c>
      <c r="G3313" s="194">
        <f>+'Información ELECTRO PUNO'!G3293</f>
        <v>12</v>
      </c>
      <c r="H3313" s="9" t="str">
        <f t="shared" si="373"/>
        <v>Poste</v>
      </c>
      <c r="I3313" s="194" t="str">
        <f>+'Información ELECTRO PUNO'!F3293</f>
        <v>Madera Tratada</v>
      </c>
      <c r="J3313" s="194" t="str">
        <f>+'Información ELECTRO PUNO'!B3293</f>
        <v>PPM20</v>
      </c>
      <c r="K3313" s="9" t="str">
        <f t="shared" si="375"/>
        <v>POSTE DE MADERA TRATADA DE 12 mts. CL.5</v>
      </c>
      <c r="L3313" s="139">
        <f t="shared" si="376"/>
        <v>0.41</v>
      </c>
    </row>
    <row r="3314" spans="1:12" x14ac:dyDescent="0.25">
      <c r="A3314" s="193">
        <f>+'Información ELECTRO PUNO'!A3294</f>
        <v>3293</v>
      </c>
      <c r="B3314" s="26" t="str">
        <f t="shared" si="374"/>
        <v>SICODI</v>
      </c>
      <c r="C3314" s="9" t="str">
        <f t="shared" si="370"/>
        <v>Puno</v>
      </c>
      <c r="D3314" s="9" t="str">
        <f t="shared" si="371"/>
        <v>No Reporta</v>
      </c>
      <c r="E3314" s="9" t="str">
        <f t="shared" si="372"/>
        <v>No Reporta</v>
      </c>
      <c r="F3314" s="194" t="str">
        <f>+'Información ELECTRO PUNO'!E3294</f>
        <v>MT</v>
      </c>
      <c r="G3314" s="194">
        <f>+'Información ELECTRO PUNO'!G3294</f>
        <v>12</v>
      </c>
      <c r="H3314" s="9" t="str">
        <f t="shared" si="373"/>
        <v>Poste</v>
      </c>
      <c r="I3314" s="194" t="str">
        <f>+'Información ELECTRO PUNO'!F3294</f>
        <v>Madera Tratada</v>
      </c>
      <c r="J3314" s="194" t="str">
        <f>+'Información ELECTRO PUNO'!B3294</f>
        <v>PPM20</v>
      </c>
      <c r="K3314" s="9" t="str">
        <f t="shared" si="375"/>
        <v>POSTE DE MADERA TRATADA DE 12 mts. CL.5</v>
      </c>
      <c r="L3314" s="139">
        <f t="shared" si="376"/>
        <v>0.41</v>
      </c>
    </row>
    <row r="3315" spans="1:12" x14ac:dyDescent="0.25">
      <c r="A3315" s="193">
        <f>+'Información ELECTRO PUNO'!A3295</f>
        <v>3294</v>
      </c>
      <c r="B3315" s="26" t="str">
        <f t="shared" si="374"/>
        <v>SICODI</v>
      </c>
      <c r="C3315" s="9" t="str">
        <f t="shared" si="370"/>
        <v>Puno</v>
      </c>
      <c r="D3315" s="9" t="str">
        <f t="shared" si="371"/>
        <v>No Reporta</v>
      </c>
      <c r="E3315" s="9" t="str">
        <f t="shared" si="372"/>
        <v>No Reporta</v>
      </c>
      <c r="F3315" s="194" t="str">
        <f>+'Información ELECTRO PUNO'!E3295</f>
        <v>MT</v>
      </c>
      <c r="G3315" s="194">
        <f>+'Información ELECTRO PUNO'!G3295</f>
        <v>12</v>
      </c>
      <c r="H3315" s="9" t="str">
        <f t="shared" si="373"/>
        <v>Poste</v>
      </c>
      <c r="I3315" s="194" t="str">
        <f>+'Información ELECTRO PUNO'!F3295</f>
        <v>Madera Tratada</v>
      </c>
      <c r="J3315" s="194" t="str">
        <f>+'Información ELECTRO PUNO'!B3295</f>
        <v>PPM20</v>
      </c>
      <c r="K3315" s="9" t="str">
        <f t="shared" si="375"/>
        <v>POSTE DE MADERA TRATADA DE 12 mts. CL.5</v>
      </c>
      <c r="L3315" s="139">
        <f t="shared" si="376"/>
        <v>0.41</v>
      </c>
    </row>
    <row r="3316" spans="1:12" x14ac:dyDescent="0.25">
      <c r="A3316" s="193">
        <f>+'Información ELECTRO PUNO'!A3296</f>
        <v>3295</v>
      </c>
      <c r="B3316" s="26" t="str">
        <f t="shared" si="374"/>
        <v>SICODI</v>
      </c>
      <c r="C3316" s="9" t="str">
        <f t="shared" si="370"/>
        <v>Puno</v>
      </c>
      <c r="D3316" s="9" t="str">
        <f t="shared" si="371"/>
        <v>No Reporta</v>
      </c>
      <c r="E3316" s="9" t="str">
        <f t="shared" si="372"/>
        <v>No Reporta</v>
      </c>
      <c r="F3316" s="194" t="str">
        <f>+'Información ELECTRO PUNO'!E3296</f>
        <v>MT</v>
      </c>
      <c r="G3316" s="194">
        <f>+'Información ELECTRO PUNO'!G3296</f>
        <v>12</v>
      </c>
      <c r="H3316" s="9" t="str">
        <f t="shared" si="373"/>
        <v>Poste</v>
      </c>
      <c r="I3316" s="194" t="str">
        <f>+'Información ELECTRO PUNO'!F3296</f>
        <v>Madera Tratada</v>
      </c>
      <c r="J3316" s="194" t="str">
        <f>+'Información ELECTRO PUNO'!B3296</f>
        <v>PPM20</v>
      </c>
      <c r="K3316" s="9" t="str">
        <f t="shared" si="375"/>
        <v>POSTE DE MADERA TRATADA DE 12 mts. CL.5</v>
      </c>
      <c r="L3316" s="139">
        <f t="shared" si="376"/>
        <v>0.41</v>
      </c>
    </row>
    <row r="3317" spans="1:12" x14ac:dyDescent="0.25">
      <c r="A3317" s="193">
        <f>+'Información ELECTRO PUNO'!A3297</f>
        <v>3296</v>
      </c>
      <c r="B3317" s="26" t="str">
        <f t="shared" si="374"/>
        <v>SICODI</v>
      </c>
      <c r="C3317" s="9" t="str">
        <f t="shared" si="370"/>
        <v>Puno</v>
      </c>
      <c r="D3317" s="9" t="str">
        <f t="shared" si="371"/>
        <v>No Reporta</v>
      </c>
      <c r="E3317" s="9" t="str">
        <f t="shared" si="372"/>
        <v>No Reporta</v>
      </c>
      <c r="F3317" s="194" t="str">
        <f>+'Información ELECTRO PUNO'!E3297</f>
        <v>MT</v>
      </c>
      <c r="G3317" s="194">
        <f>+'Información ELECTRO PUNO'!G3297</f>
        <v>12</v>
      </c>
      <c r="H3317" s="9" t="str">
        <f t="shared" si="373"/>
        <v>Poste</v>
      </c>
      <c r="I3317" s="194" t="str">
        <f>+'Información ELECTRO PUNO'!F3297</f>
        <v>Madera Tratada</v>
      </c>
      <c r="J3317" s="194" t="str">
        <f>+'Información ELECTRO PUNO'!B3297</f>
        <v>PPM20</v>
      </c>
      <c r="K3317" s="9" t="str">
        <f t="shared" si="375"/>
        <v>POSTE DE MADERA TRATADA DE 12 mts. CL.5</v>
      </c>
      <c r="L3317" s="139">
        <f t="shared" si="376"/>
        <v>0.41</v>
      </c>
    </row>
    <row r="3318" spans="1:12" x14ac:dyDescent="0.25">
      <c r="A3318" s="193">
        <f>+'Información ELECTRO PUNO'!A3298</f>
        <v>3297</v>
      </c>
      <c r="B3318" s="26" t="str">
        <f t="shared" si="374"/>
        <v>SICODI</v>
      </c>
      <c r="C3318" s="9" t="str">
        <f t="shared" si="370"/>
        <v>Puno</v>
      </c>
      <c r="D3318" s="9" t="str">
        <f t="shared" si="371"/>
        <v>No Reporta</v>
      </c>
      <c r="E3318" s="9" t="str">
        <f t="shared" si="372"/>
        <v>No Reporta</v>
      </c>
      <c r="F3318" s="194" t="str">
        <f>+'Información ELECTRO PUNO'!E3298</f>
        <v>MT</v>
      </c>
      <c r="G3318" s="194">
        <f>+'Información ELECTRO PUNO'!G3298</f>
        <v>12</v>
      </c>
      <c r="H3318" s="9" t="str">
        <f t="shared" si="373"/>
        <v>Poste</v>
      </c>
      <c r="I3318" s="194" t="str">
        <f>+'Información ELECTRO PUNO'!F3298</f>
        <v>Madera Tratada</v>
      </c>
      <c r="J3318" s="194" t="str">
        <f>+'Información ELECTRO PUNO'!B3298</f>
        <v>PPM20</v>
      </c>
      <c r="K3318" s="9" t="str">
        <f t="shared" si="375"/>
        <v>POSTE DE MADERA TRATADA DE 12 mts. CL.5</v>
      </c>
      <c r="L3318" s="139">
        <f t="shared" si="376"/>
        <v>0.41</v>
      </c>
    </row>
    <row r="3319" spans="1:12" x14ac:dyDescent="0.25">
      <c r="A3319" s="193">
        <f>+'Información ELECTRO PUNO'!A3299</f>
        <v>3298</v>
      </c>
      <c r="B3319" s="26" t="str">
        <f t="shared" si="374"/>
        <v>SICODI</v>
      </c>
      <c r="C3319" s="9" t="str">
        <f t="shared" si="370"/>
        <v>Puno</v>
      </c>
      <c r="D3319" s="9" t="str">
        <f t="shared" si="371"/>
        <v>No Reporta</v>
      </c>
      <c r="E3319" s="9" t="str">
        <f t="shared" si="372"/>
        <v>No Reporta</v>
      </c>
      <c r="F3319" s="194" t="str">
        <f>+'Información ELECTRO PUNO'!E3299</f>
        <v>MT</v>
      </c>
      <c r="G3319" s="194">
        <f>+'Información ELECTRO PUNO'!G3299</f>
        <v>12</v>
      </c>
      <c r="H3319" s="9" t="str">
        <f t="shared" si="373"/>
        <v>Poste</v>
      </c>
      <c r="I3319" s="194" t="str">
        <f>+'Información ELECTRO PUNO'!F3299</f>
        <v>Madera Tratada</v>
      </c>
      <c r="J3319" s="194" t="str">
        <f>+'Información ELECTRO PUNO'!B3299</f>
        <v>PPM20</v>
      </c>
      <c r="K3319" s="9" t="str">
        <f t="shared" si="375"/>
        <v>POSTE DE MADERA TRATADA DE 12 mts. CL.5</v>
      </c>
      <c r="L3319" s="139">
        <f t="shared" si="376"/>
        <v>0.41</v>
      </c>
    </row>
    <row r="3320" spans="1:12" x14ac:dyDescent="0.25">
      <c r="A3320" s="193">
        <f>+'Información ELECTRO PUNO'!A3300</f>
        <v>3299</v>
      </c>
      <c r="B3320" s="26" t="str">
        <f t="shared" si="374"/>
        <v>SICODI</v>
      </c>
      <c r="C3320" s="9" t="str">
        <f t="shared" si="370"/>
        <v>Puno</v>
      </c>
      <c r="D3320" s="9" t="str">
        <f t="shared" si="371"/>
        <v>No Reporta</v>
      </c>
      <c r="E3320" s="9" t="str">
        <f t="shared" si="372"/>
        <v>No Reporta</v>
      </c>
      <c r="F3320" s="194" t="str">
        <f>+'Información ELECTRO PUNO'!E3300</f>
        <v>MT</v>
      </c>
      <c r="G3320" s="194">
        <f>+'Información ELECTRO PUNO'!G3300</f>
        <v>12</v>
      </c>
      <c r="H3320" s="9" t="str">
        <f t="shared" si="373"/>
        <v>Poste</v>
      </c>
      <c r="I3320" s="194" t="str">
        <f>+'Información ELECTRO PUNO'!F3300</f>
        <v>Madera Tratada</v>
      </c>
      <c r="J3320" s="194" t="str">
        <f>+'Información ELECTRO PUNO'!B3300</f>
        <v>PPM20</v>
      </c>
      <c r="K3320" s="9" t="str">
        <f t="shared" si="375"/>
        <v>POSTE DE MADERA TRATADA DE 12 mts. CL.5</v>
      </c>
      <c r="L3320" s="139">
        <f t="shared" si="376"/>
        <v>0.41</v>
      </c>
    </row>
    <row r="3321" spans="1:12" x14ac:dyDescent="0.25">
      <c r="A3321" s="193">
        <f>+'Información ELECTRO PUNO'!A3301</f>
        <v>3300</v>
      </c>
      <c r="B3321" s="26" t="str">
        <f t="shared" si="374"/>
        <v>SICODI</v>
      </c>
      <c r="C3321" s="9" t="str">
        <f t="shared" si="370"/>
        <v>Puno</v>
      </c>
      <c r="D3321" s="9" t="str">
        <f t="shared" si="371"/>
        <v>No Reporta</v>
      </c>
      <c r="E3321" s="9" t="str">
        <f t="shared" si="372"/>
        <v>No Reporta</v>
      </c>
      <c r="F3321" s="194" t="str">
        <f>+'Información ELECTRO PUNO'!E3301</f>
        <v>MT</v>
      </c>
      <c r="G3321" s="194">
        <f>+'Información ELECTRO PUNO'!G3301</f>
        <v>12</v>
      </c>
      <c r="H3321" s="9" t="str">
        <f t="shared" si="373"/>
        <v>Poste</v>
      </c>
      <c r="I3321" s="194" t="str">
        <f>+'Información ELECTRO PUNO'!F3301</f>
        <v>Madera Tratada</v>
      </c>
      <c r="J3321" s="194" t="str">
        <f>+'Información ELECTRO PUNO'!B3301</f>
        <v>PPM20</v>
      </c>
      <c r="K3321" s="9" t="str">
        <f t="shared" si="375"/>
        <v>POSTE DE MADERA TRATADA DE 12 mts. CL.5</v>
      </c>
      <c r="L3321" s="139">
        <f t="shared" si="376"/>
        <v>0.41</v>
      </c>
    </row>
    <row r="3322" spans="1:12" x14ac:dyDescent="0.25">
      <c r="A3322" s="193">
        <f>+'Información ELECTRO PUNO'!A3302</f>
        <v>3301</v>
      </c>
      <c r="B3322" s="26" t="str">
        <f t="shared" si="374"/>
        <v>SICODI</v>
      </c>
      <c r="C3322" s="9" t="str">
        <f t="shared" si="370"/>
        <v>Puno</v>
      </c>
      <c r="D3322" s="9" t="str">
        <f t="shared" si="371"/>
        <v>No Reporta</v>
      </c>
      <c r="E3322" s="9" t="str">
        <f t="shared" si="372"/>
        <v>No Reporta</v>
      </c>
      <c r="F3322" s="194" t="str">
        <f>+'Información ELECTRO PUNO'!E3302</f>
        <v>MT</v>
      </c>
      <c r="G3322" s="194">
        <f>+'Información ELECTRO PUNO'!G3302</f>
        <v>12</v>
      </c>
      <c r="H3322" s="9" t="str">
        <f t="shared" si="373"/>
        <v>Poste</v>
      </c>
      <c r="I3322" s="194" t="str">
        <f>+'Información ELECTRO PUNO'!F3302</f>
        <v>Madera Tratada</v>
      </c>
      <c r="J3322" s="194" t="str">
        <f>+'Información ELECTRO PUNO'!B3302</f>
        <v>PPM20</v>
      </c>
      <c r="K3322" s="9" t="str">
        <f t="shared" si="375"/>
        <v>POSTE DE MADERA TRATADA DE 12 mts. CL.5</v>
      </c>
      <c r="L3322" s="139">
        <f t="shared" si="376"/>
        <v>0.41</v>
      </c>
    </row>
    <row r="3323" spans="1:12" x14ac:dyDescent="0.25">
      <c r="A3323" s="193">
        <f>+'Información ELECTRO PUNO'!A3303</f>
        <v>3302</v>
      </c>
      <c r="B3323" s="26" t="str">
        <f t="shared" si="374"/>
        <v>SICODI</v>
      </c>
      <c r="C3323" s="9" t="str">
        <f t="shared" si="370"/>
        <v>Puno</v>
      </c>
      <c r="D3323" s="9" t="str">
        <f t="shared" si="371"/>
        <v>No Reporta</v>
      </c>
      <c r="E3323" s="9" t="str">
        <f t="shared" si="372"/>
        <v>No Reporta</v>
      </c>
      <c r="F3323" s="194" t="str">
        <f>+'Información ELECTRO PUNO'!E3303</f>
        <v>MT</v>
      </c>
      <c r="G3323" s="194">
        <f>+'Información ELECTRO PUNO'!G3303</f>
        <v>12</v>
      </c>
      <c r="H3323" s="9" t="str">
        <f t="shared" si="373"/>
        <v>Poste</v>
      </c>
      <c r="I3323" s="194" t="str">
        <f>+'Información ELECTRO PUNO'!F3303</f>
        <v>Madera Tratada</v>
      </c>
      <c r="J3323" s="194" t="str">
        <f>+'Información ELECTRO PUNO'!B3303</f>
        <v>PPM20</v>
      </c>
      <c r="K3323" s="9" t="str">
        <f t="shared" si="375"/>
        <v>POSTE DE MADERA TRATADA DE 12 mts. CL.5</v>
      </c>
      <c r="L3323" s="139">
        <f t="shared" si="376"/>
        <v>0.41</v>
      </c>
    </row>
    <row r="3324" spans="1:12" x14ac:dyDescent="0.25">
      <c r="A3324" s="193">
        <f>+'Información ELECTRO PUNO'!A3304</f>
        <v>3303</v>
      </c>
      <c r="B3324" s="26" t="str">
        <f t="shared" si="374"/>
        <v>SICODI</v>
      </c>
      <c r="C3324" s="9" t="str">
        <f t="shared" si="370"/>
        <v>Puno</v>
      </c>
      <c r="D3324" s="9" t="str">
        <f t="shared" si="371"/>
        <v>No Reporta</v>
      </c>
      <c r="E3324" s="9" t="str">
        <f t="shared" si="372"/>
        <v>No Reporta</v>
      </c>
      <c r="F3324" s="194" t="str">
        <f>+'Información ELECTRO PUNO'!E3304</f>
        <v>MT</v>
      </c>
      <c r="G3324" s="194">
        <f>+'Información ELECTRO PUNO'!G3304</f>
        <v>12</v>
      </c>
      <c r="H3324" s="9" t="str">
        <f t="shared" si="373"/>
        <v>Poste</v>
      </c>
      <c r="I3324" s="194" t="str">
        <f>+'Información ELECTRO PUNO'!F3304</f>
        <v>Madera Tratada</v>
      </c>
      <c r="J3324" s="194" t="str">
        <f>+'Información ELECTRO PUNO'!B3304</f>
        <v>PPM20</v>
      </c>
      <c r="K3324" s="9" t="str">
        <f t="shared" si="375"/>
        <v>POSTE DE MADERA TRATADA DE 12 mts. CL.5</v>
      </c>
      <c r="L3324" s="139">
        <f t="shared" si="376"/>
        <v>0.41</v>
      </c>
    </row>
    <row r="3325" spans="1:12" x14ac:dyDescent="0.25">
      <c r="A3325" s="193">
        <f>+'Información ELECTRO PUNO'!A3305</f>
        <v>3304</v>
      </c>
      <c r="B3325" s="26" t="str">
        <f t="shared" si="374"/>
        <v>SICODI</v>
      </c>
      <c r="C3325" s="9" t="str">
        <f t="shared" si="370"/>
        <v>Puno</v>
      </c>
      <c r="D3325" s="9" t="str">
        <f t="shared" si="371"/>
        <v>No Reporta</v>
      </c>
      <c r="E3325" s="9" t="str">
        <f t="shared" si="372"/>
        <v>No Reporta</v>
      </c>
      <c r="F3325" s="194" t="str">
        <f>+'Información ELECTRO PUNO'!E3305</f>
        <v>MT</v>
      </c>
      <c r="G3325" s="194">
        <f>+'Información ELECTRO PUNO'!G3305</f>
        <v>12</v>
      </c>
      <c r="H3325" s="9" t="str">
        <f t="shared" si="373"/>
        <v>Poste</v>
      </c>
      <c r="I3325" s="194" t="str">
        <f>+'Información ELECTRO PUNO'!F3305</f>
        <v>Madera Tratada</v>
      </c>
      <c r="J3325" s="194" t="str">
        <f>+'Información ELECTRO PUNO'!B3305</f>
        <v>PPM20</v>
      </c>
      <c r="K3325" s="9" t="str">
        <f t="shared" si="375"/>
        <v>POSTE DE MADERA TRATADA DE 12 mts. CL.5</v>
      </c>
      <c r="L3325" s="139">
        <f t="shared" si="376"/>
        <v>0.41</v>
      </c>
    </row>
    <row r="3326" spans="1:12" x14ac:dyDescent="0.25">
      <c r="A3326" s="193">
        <f>+'Información ELECTRO PUNO'!A3306</f>
        <v>3305</v>
      </c>
      <c r="B3326" s="26" t="str">
        <f t="shared" si="374"/>
        <v>SICODI</v>
      </c>
      <c r="C3326" s="9" t="str">
        <f t="shared" si="370"/>
        <v>Puno</v>
      </c>
      <c r="D3326" s="9" t="str">
        <f t="shared" si="371"/>
        <v>No Reporta</v>
      </c>
      <c r="E3326" s="9" t="str">
        <f t="shared" si="372"/>
        <v>No Reporta</v>
      </c>
      <c r="F3326" s="194" t="str">
        <f>+'Información ELECTRO PUNO'!E3306</f>
        <v>MT</v>
      </c>
      <c r="G3326" s="194">
        <f>+'Información ELECTRO PUNO'!G3306</f>
        <v>12</v>
      </c>
      <c r="H3326" s="9" t="str">
        <f t="shared" si="373"/>
        <v>Poste</v>
      </c>
      <c r="I3326" s="194" t="str">
        <f>+'Información ELECTRO PUNO'!F3306</f>
        <v>Madera Tratada</v>
      </c>
      <c r="J3326" s="194" t="str">
        <f>+'Información ELECTRO PUNO'!B3306</f>
        <v>PPM20</v>
      </c>
      <c r="K3326" s="9" t="str">
        <f t="shared" si="375"/>
        <v>POSTE DE MADERA TRATADA DE 12 mts. CL.5</v>
      </c>
      <c r="L3326" s="139">
        <f t="shared" si="376"/>
        <v>0.41</v>
      </c>
    </row>
    <row r="3327" spans="1:12" x14ac:dyDescent="0.25">
      <c r="A3327" s="193">
        <f>+'Información ELECTRO PUNO'!A3307</f>
        <v>3306</v>
      </c>
      <c r="B3327" s="26" t="str">
        <f t="shared" si="374"/>
        <v>SICODI</v>
      </c>
      <c r="C3327" s="9" t="str">
        <f t="shared" si="370"/>
        <v>Puno</v>
      </c>
      <c r="D3327" s="9" t="str">
        <f t="shared" si="371"/>
        <v>No Reporta</v>
      </c>
      <c r="E3327" s="9" t="str">
        <f t="shared" si="372"/>
        <v>No Reporta</v>
      </c>
      <c r="F3327" s="194" t="str">
        <f>+'Información ELECTRO PUNO'!E3307</f>
        <v>MT</v>
      </c>
      <c r="G3327" s="194">
        <f>+'Información ELECTRO PUNO'!G3307</f>
        <v>12</v>
      </c>
      <c r="H3327" s="9" t="str">
        <f t="shared" si="373"/>
        <v>Poste</v>
      </c>
      <c r="I3327" s="194" t="str">
        <f>+'Información ELECTRO PUNO'!F3307</f>
        <v>Madera Tratada</v>
      </c>
      <c r="J3327" s="194" t="str">
        <f>+'Información ELECTRO PUNO'!B3307</f>
        <v>PPM20</v>
      </c>
      <c r="K3327" s="9" t="str">
        <f t="shared" si="375"/>
        <v>POSTE DE MADERA TRATADA DE 12 mts. CL.5</v>
      </c>
      <c r="L3327" s="139">
        <f t="shared" si="376"/>
        <v>0.41</v>
      </c>
    </row>
    <row r="3328" spans="1:12" x14ac:dyDescent="0.25">
      <c r="A3328" s="193">
        <f>+'Información ELECTRO PUNO'!A3308</f>
        <v>3307</v>
      </c>
      <c r="B3328" s="26" t="str">
        <f t="shared" si="374"/>
        <v>SICODI</v>
      </c>
      <c r="C3328" s="9" t="str">
        <f t="shared" si="370"/>
        <v>Puno</v>
      </c>
      <c r="D3328" s="9" t="str">
        <f t="shared" si="371"/>
        <v>No Reporta</v>
      </c>
      <c r="E3328" s="9" t="str">
        <f t="shared" si="372"/>
        <v>No Reporta</v>
      </c>
      <c r="F3328" s="194" t="str">
        <f>+'Información ELECTRO PUNO'!E3308</f>
        <v>MT</v>
      </c>
      <c r="G3328" s="194">
        <f>+'Información ELECTRO PUNO'!G3308</f>
        <v>12</v>
      </c>
      <c r="H3328" s="9" t="str">
        <f t="shared" si="373"/>
        <v>Poste</v>
      </c>
      <c r="I3328" s="194" t="str">
        <f>+'Información ELECTRO PUNO'!F3308</f>
        <v>Madera Tratada</v>
      </c>
      <c r="J3328" s="194" t="str">
        <f>+'Información ELECTRO PUNO'!B3308</f>
        <v>PPM20</v>
      </c>
      <c r="K3328" s="9" t="str">
        <f t="shared" si="375"/>
        <v>POSTE DE MADERA TRATADA DE 12 mts. CL.5</v>
      </c>
      <c r="L3328" s="139">
        <f t="shared" si="376"/>
        <v>0.41</v>
      </c>
    </row>
    <row r="3329" spans="1:12" x14ac:dyDescent="0.25">
      <c r="A3329" s="193">
        <f>+'Información ELECTRO PUNO'!A3309</f>
        <v>3308</v>
      </c>
      <c r="B3329" s="26" t="str">
        <f t="shared" si="374"/>
        <v>SICODI</v>
      </c>
      <c r="C3329" s="9" t="str">
        <f t="shared" si="370"/>
        <v>Puno</v>
      </c>
      <c r="D3329" s="9" t="str">
        <f t="shared" si="371"/>
        <v>No Reporta</v>
      </c>
      <c r="E3329" s="9" t="str">
        <f t="shared" si="372"/>
        <v>No Reporta</v>
      </c>
      <c r="F3329" s="194" t="str">
        <f>+'Información ELECTRO PUNO'!E3309</f>
        <v>MT</v>
      </c>
      <c r="G3329" s="194">
        <f>+'Información ELECTRO PUNO'!G3309</f>
        <v>12</v>
      </c>
      <c r="H3329" s="9" t="str">
        <f t="shared" si="373"/>
        <v>Poste</v>
      </c>
      <c r="I3329" s="194" t="str">
        <f>+'Información ELECTRO PUNO'!F3309</f>
        <v>Madera Tratada</v>
      </c>
      <c r="J3329" s="194" t="str">
        <f>+'Información ELECTRO PUNO'!B3309</f>
        <v>PPM20</v>
      </c>
      <c r="K3329" s="9" t="str">
        <f t="shared" si="375"/>
        <v>POSTE DE MADERA TRATADA DE 12 mts. CL.5</v>
      </c>
      <c r="L3329" s="139">
        <f t="shared" si="376"/>
        <v>0.41</v>
      </c>
    </row>
    <row r="3330" spans="1:12" x14ac:dyDescent="0.25">
      <c r="A3330" s="193">
        <f>+'Información ELECTRO PUNO'!A3310</f>
        <v>3309</v>
      </c>
      <c r="B3330" s="26" t="str">
        <f t="shared" si="374"/>
        <v>SICODI</v>
      </c>
      <c r="C3330" s="9" t="str">
        <f t="shared" si="370"/>
        <v>Puno</v>
      </c>
      <c r="D3330" s="9" t="str">
        <f t="shared" si="371"/>
        <v>No Reporta</v>
      </c>
      <c r="E3330" s="9" t="str">
        <f t="shared" si="372"/>
        <v>No Reporta</v>
      </c>
      <c r="F3330" s="194" t="str">
        <f>+'Información ELECTRO PUNO'!E3310</f>
        <v>MT</v>
      </c>
      <c r="G3330" s="194">
        <f>+'Información ELECTRO PUNO'!G3310</f>
        <v>12</v>
      </c>
      <c r="H3330" s="9" t="str">
        <f t="shared" si="373"/>
        <v>Poste</v>
      </c>
      <c r="I3330" s="194" t="str">
        <f>+'Información ELECTRO PUNO'!F3310</f>
        <v>Madera Tratada</v>
      </c>
      <c r="J3330" s="194" t="str">
        <f>+'Información ELECTRO PUNO'!B3310</f>
        <v>PPM20</v>
      </c>
      <c r="K3330" s="9" t="str">
        <f t="shared" si="375"/>
        <v>POSTE DE MADERA TRATADA DE 12 mts. CL.5</v>
      </c>
      <c r="L3330" s="139">
        <f t="shared" si="376"/>
        <v>0.41</v>
      </c>
    </row>
    <row r="3331" spans="1:12" x14ac:dyDescent="0.25">
      <c r="A3331" s="193">
        <f>+'Información ELECTRO PUNO'!A3311</f>
        <v>3310</v>
      </c>
      <c r="B3331" s="26" t="str">
        <f t="shared" si="374"/>
        <v>SICODI</v>
      </c>
      <c r="C3331" s="9" t="str">
        <f t="shared" si="370"/>
        <v>Puno</v>
      </c>
      <c r="D3331" s="9" t="str">
        <f t="shared" si="371"/>
        <v>No Reporta</v>
      </c>
      <c r="E3331" s="9" t="str">
        <f t="shared" si="372"/>
        <v>No Reporta</v>
      </c>
      <c r="F3331" s="194" t="str">
        <f>+'Información ELECTRO PUNO'!E3311</f>
        <v>MT</v>
      </c>
      <c r="G3331" s="194">
        <f>+'Información ELECTRO PUNO'!G3311</f>
        <v>12</v>
      </c>
      <c r="H3331" s="9" t="str">
        <f t="shared" si="373"/>
        <v>Poste</v>
      </c>
      <c r="I3331" s="194" t="str">
        <f>+'Información ELECTRO PUNO'!F3311</f>
        <v>Madera Tratada</v>
      </c>
      <c r="J3331" s="194" t="str">
        <f>+'Información ELECTRO PUNO'!B3311</f>
        <v>PPM20</v>
      </c>
      <c r="K3331" s="9" t="str">
        <f t="shared" si="375"/>
        <v>POSTE DE MADERA TRATADA DE 12 mts. CL.5</v>
      </c>
      <c r="L3331" s="139">
        <f t="shared" si="376"/>
        <v>0.41</v>
      </c>
    </row>
    <row r="3332" spans="1:12" x14ac:dyDescent="0.25">
      <c r="A3332" s="193">
        <f>+'Información ELECTRO PUNO'!A3312</f>
        <v>3311</v>
      </c>
      <c r="B3332" s="26" t="str">
        <f t="shared" si="374"/>
        <v>SICODI</v>
      </c>
      <c r="C3332" s="9" t="str">
        <f t="shared" si="370"/>
        <v>Puno</v>
      </c>
      <c r="D3332" s="9" t="str">
        <f t="shared" si="371"/>
        <v>No Reporta</v>
      </c>
      <c r="E3332" s="9" t="str">
        <f t="shared" si="372"/>
        <v>No Reporta</v>
      </c>
      <c r="F3332" s="194" t="str">
        <f>+'Información ELECTRO PUNO'!E3312</f>
        <v>MT</v>
      </c>
      <c r="G3332" s="194">
        <f>+'Información ELECTRO PUNO'!G3312</f>
        <v>12</v>
      </c>
      <c r="H3332" s="9" t="str">
        <f t="shared" si="373"/>
        <v>Poste</v>
      </c>
      <c r="I3332" s="194" t="str">
        <f>+'Información ELECTRO PUNO'!F3312</f>
        <v>Madera Tratada</v>
      </c>
      <c r="J3332" s="194" t="str">
        <f>+'Información ELECTRO PUNO'!B3312</f>
        <v>PPM20</v>
      </c>
      <c r="K3332" s="9" t="str">
        <f t="shared" si="375"/>
        <v>POSTE DE MADERA TRATADA DE 12 mts. CL.5</v>
      </c>
      <c r="L3332" s="139">
        <f t="shared" si="376"/>
        <v>0.41</v>
      </c>
    </row>
    <row r="3333" spans="1:12" x14ac:dyDescent="0.25">
      <c r="A3333" s="193">
        <f>+'Información ELECTRO PUNO'!A3313</f>
        <v>3312</v>
      </c>
      <c r="B3333" s="26" t="str">
        <f t="shared" si="374"/>
        <v>SICODI</v>
      </c>
      <c r="C3333" s="9" t="str">
        <f t="shared" si="370"/>
        <v>Puno</v>
      </c>
      <c r="D3333" s="9" t="str">
        <f t="shared" si="371"/>
        <v>No Reporta</v>
      </c>
      <c r="E3333" s="9" t="str">
        <f t="shared" si="372"/>
        <v>No Reporta</v>
      </c>
      <c r="F3333" s="194" t="str">
        <f>+'Información ELECTRO PUNO'!E3313</f>
        <v>MT</v>
      </c>
      <c r="G3333" s="194">
        <f>+'Información ELECTRO PUNO'!G3313</f>
        <v>12</v>
      </c>
      <c r="H3333" s="9" t="str">
        <f t="shared" si="373"/>
        <v>Poste</v>
      </c>
      <c r="I3333" s="194" t="str">
        <f>+'Información ELECTRO PUNO'!F3313</f>
        <v>Madera Tratada</v>
      </c>
      <c r="J3333" s="194" t="str">
        <f>+'Información ELECTRO PUNO'!B3313</f>
        <v>PPM20</v>
      </c>
      <c r="K3333" s="9" t="str">
        <f t="shared" si="375"/>
        <v>POSTE DE MADERA TRATADA DE 12 mts. CL.5</v>
      </c>
      <c r="L3333" s="139">
        <f t="shared" si="376"/>
        <v>0.41</v>
      </c>
    </row>
    <row r="3334" spans="1:12" x14ac:dyDescent="0.25">
      <c r="A3334" s="193">
        <f>+'Información ELECTRO PUNO'!A3314</f>
        <v>3313</v>
      </c>
      <c r="B3334" s="26" t="str">
        <f t="shared" si="374"/>
        <v>SICODI</v>
      </c>
      <c r="C3334" s="9" t="str">
        <f t="shared" si="370"/>
        <v>Puno</v>
      </c>
      <c r="D3334" s="9" t="str">
        <f t="shared" si="371"/>
        <v>No Reporta</v>
      </c>
      <c r="E3334" s="9" t="str">
        <f t="shared" si="372"/>
        <v>No Reporta</v>
      </c>
      <c r="F3334" s="194" t="str">
        <f>+'Información ELECTRO PUNO'!E3314</f>
        <v>MT</v>
      </c>
      <c r="G3334" s="194">
        <f>+'Información ELECTRO PUNO'!G3314</f>
        <v>12</v>
      </c>
      <c r="H3334" s="9" t="str">
        <f t="shared" si="373"/>
        <v>Poste</v>
      </c>
      <c r="I3334" s="194" t="str">
        <f>+'Información ELECTRO PUNO'!F3314</f>
        <v>Madera Tratada</v>
      </c>
      <c r="J3334" s="194" t="str">
        <f>+'Información ELECTRO PUNO'!B3314</f>
        <v>PPM20</v>
      </c>
      <c r="K3334" s="9" t="str">
        <f t="shared" si="375"/>
        <v>POSTE DE MADERA TRATADA DE 12 mts. CL.5</v>
      </c>
      <c r="L3334" s="139">
        <f t="shared" si="376"/>
        <v>0.41</v>
      </c>
    </row>
    <row r="3335" spans="1:12" x14ac:dyDescent="0.25">
      <c r="A3335" s="193">
        <f>+'Información ELECTRO PUNO'!A3315</f>
        <v>3314</v>
      </c>
      <c r="B3335" s="26" t="str">
        <f t="shared" si="374"/>
        <v>SICODI</v>
      </c>
      <c r="C3335" s="9" t="str">
        <f t="shared" si="370"/>
        <v>Puno</v>
      </c>
      <c r="D3335" s="9" t="str">
        <f t="shared" si="371"/>
        <v>No Reporta</v>
      </c>
      <c r="E3335" s="9" t="str">
        <f t="shared" si="372"/>
        <v>No Reporta</v>
      </c>
      <c r="F3335" s="194" t="str">
        <f>+'Información ELECTRO PUNO'!E3315</f>
        <v>MT</v>
      </c>
      <c r="G3335" s="194">
        <f>+'Información ELECTRO PUNO'!G3315</f>
        <v>12</v>
      </c>
      <c r="H3335" s="9" t="str">
        <f t="shared" si="373"/>
        <v>Poste</v>
      </c>
      <c r="I3335" s="194" t="str">
        <f>+'Información ELECTRO PUNO'!F3315</f>
        <v>Madera Tratada</v>
      </c>
      <c r="J3335" s="194" t="str">
        <f>+'Información ELECTRO PUNO'!B3315</f>
        <v>PPM20</v>
      </c>
      <c r="K3335" s="9" t="str">
        <f t="shared" si="375"/>
        <v>POSTE DE MADERA TRATADA DE 12 mts. CL.5</v>
      </c>
      <c r="L3335" s="139">
        <f t="shared" si="376"/>
        <v>0.41</v>
      </c>
    </row>
    <row r="3336" spans="1:12" x14ac:dyDescent="0.25">
      <c r="A3336" s="193">
        <f>+'Información ELECTRO PUNO'!A3316</f>
        <v>3315</v>
      </c>
      <c r="B3336" s="26" t="str">
        <f t="shared" si="374"/>
        <v>SICODI</v>
      </c>
      <c r="C3336" s="9" t="str">
        <f t="shared" si="370"/>
        <v>Puno</v>
      </c>
      <c r="D3336" s="9" t="str">
        <f t="shared" si="371"/>
        <v>No Reporta</v>
      </c>
      <c r="E3336" s="9" t="str">
        <f t="shared" si="372"/>
        <v>No Reporta</v>
      </c>
      <c r="F3336" s="194" t="str">
        <f>+'Información ELECTRO PUNO'!E3316</f>
        <v>MT</v>
      </c>
      <c r="G3336" s="194">
        <f>+'Información ELECTRO PUNO'!G3316</f>
        <v>12</v>
      </c>
      <c r="H3336" s="9" t="str">
        <f t="shared" si="373"/>
        <v>Poste</v>
      </c>
      <c r="I3336" s="194" t="str">
        <f>+'Información ELECTRO PUNO'!F3316</f>
        <v>Madera Tratada</v>
      </c>
      <c r="J3336" s="194" t="str">
        <f>+'Información ELECTRO PUNO'!B3316</f>
        <v>PPM20</v>
      </c>
      <c r="K3336" s="9" t="str">
        <f t="shared" si="375"/>
        <v>POSTE DE MADERA TRATADA DE 12 mts. CL.5</v>
      </c>
      <c r="L3336" s="139">
        <f t="shared" si="376"/>
        <v>0.41</v>
      </c>
    </row>
    <row r="3337" spans="1:12" x14ac:dyDescent="0.25">
      <c r="A3337" s="193">
        <f>+'Información ELECTRO PUNO'!A3317</f>
        <v>3316</v>
      </c>
      <c r="B3337" s="26" t="str">
        <f t="shared" si="374"/>
        <v>SICODI</v>
      </c>
      <c r="C3337" s="9" t="str">
        <f t="shared" si="370"/>
        <v>Puno</v>
      </c>
      <c r="D3337" s="9" t="str">
        <f t="shared" si="371"/>
        <v>No Reporta</v>
      </c>
      <c r="E3337" s="9" t="str">
        <f t="shared" si="372"/>
        <v>No Reporta</v>
      </c>
      <c r="F3337" s="194" t="str">
        <f>+'Información ELECTRO PUNO'!E3317</f>
        <v>MT</v>
      </c>
      <c r="G3337" s="194">
        <f>+'Información ELECTRO PUNO'!G3317</f>
        <v>12</v>
      </c>
      <c r="H3337" s="9" t="str">
        <f t="shared" si="373"/>
        <v>Poste</v>
      </c>
      <c r="I3337" s="194" t="str">
        <f>+'Información ELECTRO PUNO'!F3317</f>
        <v>Madera Tratada</v>
      </c>
      <c r="J3337" s="194" t="str">
        <f>+'Información ELECTRO PUNO'!B3317</f>
        <v>PPM20</v>
      </c>
      <c r="K3337" s="9" t="str">
        <f t="shared" si="375"/>
        <v>POSTE DE MADERA TRATADA DE 12 mts. CL.5</v>
      </c>
      <c r="L3337" s="139">
        <f t="shared" si="376"/>
        <v>0.41</v>
      </c>
    </row>
    <row r="3338" spans="1:12" x14ac:dyDescent="0.25">
      <c r="A3338" s="193">
        <f>+'Información ELECTRO PUNO'!A3318</f>
        <v>3317</v>
      </c>
      <c r="B3338" s="26" t="str">
        <f t="shared" si="374"/>
        <v>SICODI</v>
      </c>
      <c r="C3338" s="9" t="str">
        <f t="shared" si="370"/>
        <v>Puno</v>
      </c>
      <c r="D3338" s="9" t="str">
        <f t="shared" si="371"/>
        <v>No Reporta</v>
      </c>
      <c r="E3338" s="9" t="str">
        <f t="shared" si="372"/>
        <v>No Reporta</v>
      </c>
      <c r="F3338" s="194" t="str">
        <f>+'Información ELECTRO PUNO'!E3318</f>
        <v>MT</v>
      </c>
      <c r="G3338" s="194">
        <f>+'Información ELECTRO PUNO'!G3318</f>
        <v>12</v>
      </c>
      <c r="H3338" s="9" t="str">
        <f t="shared" si="373"/>
        <v>Poste</v>
      </c>
      <c r="I3338" s="194" t="str">
        <f>+'Información ELECTRO PUNO'!F3318</f>
        <v>Madera Tratada</v>
      </c>
      <c r="J3338" s="194" t="str">
        <f>+'Información ELECTRO PUNO'!B3318</f>
        <v>PPM20</v>
      </c>
      <c r="K3338" s="9" t="str">
        <f t="shared" si="375"/>
        <v>POSTE DE MADERA TRATADA DE 12 mts. CL.5</v>
      </c>
      <c r="L3338" s="139">
        <f t="shared" si="376"/>
        <v>0.41</v>
      </c>
    </row>
    <row r="3339" spans="1:12" x14ac:dyDescent="0.25">
      <c r="A3339" s="193">
        <f>+'Información ELECTRO PUNO'!A3319</f>
        <v>3318</v>
      </c>
      <c r="B3339" s="26" t="str">
        <f t="shared" si="374"/>
        <v>SICODI</v>
      </c>
      <c r="C3339" s="9" t="str">
        <f t="shared" si="370"/>
        <v>Puno</v>
      </c>
      <c r="D3339" s="9" t="str">
        <f t="shared" si="371"/>
        <v>No Reporta</v>
      </c>
      <c r="E3339" s="9" t="str">
        <f t="shared" si="372"/>
        <v>No Reporta</v>
      </c>
      <c r="F3339" s="194" t="str">
        <f>+'Información ELECTRO PUNO'!E3319</f>
        <v>MT</v>
      </c>
      <c r="G3339" s="194">
        <f>+'Información ELECTRO PUNO'!G3319</f>
        <v>12</v>
      </c>
      <c r="H3339" s="9" t="str">
        <f t="shared" si="373"/>
        <v>Poste</v>
      </c>
      <c r="I3339" s="194" t="str">
        <f>+'Información ELECTRO PUNO'!F3319</f>
        <v>Madera Tratada</v>
      </c>
      <c r="J3339" s="194" t="str">
        <f>+'Información ELECTRO PUNO'!B3319</f>
        <v>PPM20</v>
      </c>
      <c r="K3339" s="9" t="str">
        <f t="shared" si="375"/>
        <v>POSTE DE MADERA TRATADA DE 12 mts. CL.5</v>
      </c>
      <c r="L3339" s="139">
        <f t="shared" si="376"/>
        <v>0.41</v>
      </c>
    </row>
    <row r="3340" spans="1:12" x14ac:dyDescent="0.25">
      <c r="A3340" s="193">
        <f>+'Información ELECTRO PUNO'!A3320</f>
        <v>3319</v>
      </c>
      <c r="B3340" s="26" t="str">
        <f t="shared" si="374"/>
        <v>SICODI</v>
      </c>
      <c r="C3340" s="9" t="str">
        <f t="shared" si="370"/>
        <v>Puno</v>
      </c>
      <c r="D3340" s="9" t="str">
        <f t="shared" si="371"/>
        <v>No Reporta</v>
      </c>
      <c r="E3340" s="9" t="str">
        <f t="shared" si="372"/>
        <v>No Reporta</v>
      </c>
      <c r="F3340" s="194" t="str">
        <f>+'Información ELECTRO PUNO'!E3320</f>
        <v>MT</v>
      </c>
      <c r="G3340" s="194">
        <f>+'Información ELECTRO PUNO'!G3320</f>
        <v>12</v>
      </c>
      <c r="H3340" s="9" t="str">
        <f t="shared" si="373"/>
        <v>Poste</v>
      </c>
      <c r="I3340" s="194" t="str">
        <f>+'Información ELECTRO PUNO'!F3320</f>
        <v>Madera Tratada</v>
      </c>
      <c r="J3340" s="194" t="str">
        <f>+'Información ELECTRO PUNO'!B3320</f>
        <v>PPM20</v>
      </c>
      <c r="K3340" s="9" t="str">
        <f t="shared" si="375"/>
        <v>POSTE DE MADERA TRATADA DE 12 mts. CL.5</v>
      </c>
      <c r="L3340" s="139">
        <f t="shared" si="376"/>
        <v>0.41</v>
      </c>
    </row>
    <row r="3341" spans="1:12" x14ac:dyDescent="0.25">
      <c r="A3341" s="193">
        <f>+'Información ELECTRO PUNO'!A3321</f>
        <v>3320</v>
      </c>
      <c r="B3341" s="26" t="str">
        <f t="shared" si="374"/>
        <v>SICODI</v>
      </c>
      <c r="C3341" s="9" t="str">
        <f t="shared" si="370"/>
        <v>Puno</v>
      </c>
      <c r="D3341" s="9" t="str">
        <f t="shared" si="371"/>
        <v>No Reporta</v>
      </c>
      <c r="E3341" s="9" t="str">
        <f t="shared" si="372"/>
        <v>No Reporta</v>
      </c>
      <c r="F3341" s="194" t="str">
        <f>+'Información ELECTRO PUNO'!E3321</f>
        <v>MT</v>
      </c>
      <c r="G3341" s="194">
        <f>+'Información ELECTRO PUNO'!G3321</f>
        <v>12</v>
      </c>
      <c r="H3341" s="9" t="str">
        <f t="shared" si="373"/>
        <v>Poste</v>
      </c>
      <c r="I3341" s="194" t="str">
        <f>+'Información ELECTRO PUNO'!F3321</f>
        <v>Madera Tratada</v>
      </c>
      <c r="J3341" s="194" t="str">
        <f>+'Información ELECTRO PUNO'!B3321</f>
        <v>PPM20</v>
      </c>
      <c r="K3341" s="9" t="str">
        <f t="shared" si="375"/>
        <v>POSTE DE MADERA TRATADA DE 12 mts. CL.5</v>
      </c>
      <c r="L3341" s="139">
        <f t="shared" si="376"/>
        <v>0.41</v>
      </c>
    </row>
    <row r="3342" spans="1:12" x14ac:dyDescent="0.25">
      <c r="A3342" s="193">
        <f>+'Información ELECTRO PUNO'!A3322</f>
        <v>3321</v>
      </c>
      <c r="B3342" s="26" t="str">
        <f t="shared" si="374"/>
        <v>SICODI</v>
      </c>
      <c r="C3342" s="9" t="str">
        <f t="shared" si="370"/>
        <v>Puno</v>
      </c>
      <c r="D3342" s="9" t="str">
        <f t="shared" si="371"/>
        <v>No Reporta</v>
      </c>
      <c r="E3342" s="9" t="str">
        <f t="shared" si="372"/>
        <v>No Reporta</v>
      </c>
      <c r="F3342" s="194" t="str">
        <f>+'Información ELECTRO PUNO'!E3322</f>
        <v>MT</v>
      </c>
      <c r="G3342" s="194">
        <f>+'Información ELECTRO PUNO'!G3322</f>
        <v>12</v>
      </c>
      <c r="H3342" s="9" t="str">
        <f t="shared" si="373"/>
        <v>Poste</v>
      </c>
      <c r="I3342" s="194" t="str">
        <f>+'Información ELECTRO PUNO'!F3322</f>
        <v>Madera Tratada</v>
      </c>
      <c r="J3342" s="194" t="str">
        <f>+'Información ELECTRO PUNO'!B3322</f>
        <v>PPM20</v>
      </c>
      <c r="K3342" s="9" t="str">
        <f t="shared" si="375"/>
        <v>POSTE DE MADERA TRATADA DE 12 mts. CL.5</v>
      </c>
      <c r="L3342" s="139">
        <f t="shared" si="376"/>
        <v>0.41</v>
      </c>
    </row>
    <row r="3343" spans="1:12" x14ac:dyDescent="0.25">
      <c r="A3343" s="193">
        <f>+'Información ELECTRO PUNO'!A3323</f>
        <v>3322</v>
      </c>
      <c r="B3343" s="26" t="str">
        <f t="shared" si="374"/>
        <v>SICODI</v>
      </c>
      <c r="C3343" s="9" t="str">
        <f t="shared" si="370"/>
        <v>Puno</v>
      </c>
      <c r="D3343" s="9" t="str">
        <f t="shared" si="371"/>
        <v>No Reporta</v>
      </c>
      <c r="E3343" s="9" t="str">
        <f t="shared" si="372"/>
        <v>No Reporta</v>
      </c>
      <c r="F3343" s="194" t="str">
        <f>+'Información ELECTRO PUNO'!E3323</f>
        <v>MT</v>
      </c>
      <c r="G3343" s="194">
        <f>+'Información ELECTRO PUNO'!G3323</f>
        <v>12</v>
      </c>
      <c r="H3343" s="9" t="str">
        <f t="shared" si="373"/>
        <v>Poste</v>
      </c>
      <c r="I3343" s="194" t="str">
        <f>+'Información ELECTRO PUNO'!F3323</f>
        <v>Madera Tratada</v>
      </c>
      <c r="J3343" s="194" t="str">
        <f>+'Información ELECTRO PUNO'!B3323</f>
        <v>PPM20</v>
      </c>
      <c r="K3343" s="9" t="str">
        <f t="shared" si="375"/>
        <v>POSTE DE MADERA TRATADA DE 12 mts. CL.5</v>
      </c>
      <c r="L3343" s="139">
        <f t="shared" si="376"/>
        <v>0.41</v>
      </c>
    </row>
    <row r="3344" spans="1:12" x14ac:dyDescent="0.25">
      <c r="A3344" s="193">
        <f>+'Información ELECTRO PUNO'!A3324</f>
        <v>3323</v>
      </c>
      <c r="B3344" s="26" t="str">
        <f t="shared" si="374"/>
        <v>SICODI</v>
      </c>
      <c r="C3344" s="9" t="str">
        <f t="shared" si="370"/>
        <v>Puno</v>
      </c>
      <c r="D3344" s="9" t="str">
        <f t="shared" si="371"/>
        <v>No Reporta</v>
      </c>
      <c r="E3344" s="9" t="str">
        <f t="shared" si="372"/>
        <v>No Reporta</v>
      </c>
      <c r="F3344" s="194" t="str">
        <f>+'Información ELECTRO PUNO'!E3324</f>
        <v>MT</v>
      </c>
      <c r="G3344" s="194">
        <f>+'Información ELECTRO PUNO'!G3324</f>
        <v>12</v>
      </c>
      <c r="H3344" s="9" t="str">
        <f t="shared" si="373"/>
        <v>Poste</v>
      </c>
      <c r="I3344" s="194" t="str">
        <f>+'Información ELECTRO PUNO'!F3324</f>
        <v>Madera Tratada</v>
      </c>
      <c r="J3344" s="194" t="str">
        <f>+'Información ELECTRO PUNO'!B3324</f>
        <v>PPM20</v>
      </c>
      <c r="K3344" s="9" t="str">
        <f t="shared" si="375"/>
        <v>POSTE DE MADERA TRATADA DE 12 mts. CL.5</v>
      </c>
      <c r="L3344" s="139">
        <f t="shared" si="376"/>
        <v>0.41</v>
      </c>
    </row>
    <row r="3345" spans="1:12" x14ac:dyDescent="0.25">
      <c r="A3345" s="193">
        <f>+'Información ELECTRO PUNO'!A3325</f>
        <v>3324</v>
      </c>
      <c r="B3345" s="26" t="str">
        <f t="shared" si="374"/>
        <v>SICODI</v>
      </c>
      <c r="C3345" s="9" t="str">
        <f t="shared" si="370"/>
        <v>Puno</v>
      </c>
      <c r="D3345" s="9" t="str">
        <f t="shared" si="371"/>
        <v>No Reporta</v>
      </c>
      <c r="E3345" s="9" t="str">
        <f t="shared" si="372"/>
        <v>No Reporta</v>
      </c>
      <c r="F3345" s="194" t="str">
        <f>+'Información ELECTRO PUNO'!E3325</f>
        <v>MT</v>
      </c>
      <c r="G3345" s="194">
        <f>+'Información ELECTRO PUNO'!G3325</f>
        <v>12</v>
      </c>
      <c r="H3345" s="9" t="str">
        <f t="shared" si="373"/>
        <v>Poste</v>
      </c>
      <c r="I3345" s="194" t="str">
        <f>+'Información ELECTRO PUNO'!F3325</f>
        <v>Madera Tratada</v>
      </c>
      <c r="J3345" s="194" t="str">
        <f>+'Información ELECTRO PUNO'!B3325</f>
        <v>PPM20</v>
      </c>
      <c r="K3345" s="9" t="str">
        <f t="shared" si="375"/>
        <v>POSTE DE MADERA TRATADA DE 12 mts. CL.5</v>
      </c>
      <c r="L3345" s="139">
        <f t="shared" si="376"/>
        <v>0.41</v>
      </c>
    </row>
    <row r="3346" spans="1:12" x14ac:dyDescent="0.25">
      <c r="A3346" s="193">
        <f>+'Información ELECTRO PUNO'!A3326</f>
        <v>3325</v>
      </c>
      <c r="B3346" s="26" t="str">
        <f t="shared" si="374"/>
        <v>SICODI</v>
      </c>
      <c r="C3346" s="9" t="str">
        <f t="shared" si="370"/>
        <v>Puno</v>
      </c>
      <c r="D3346" s="9" t="str">
        <f t="shared" si="371"/>
        <v>No Reporta</v>
      </c>
      <c r="E3346" s="9" t="str">
        <f t="shared" si="372"/>
        <v>No Reporta</v>
      </c>
      <c r="F3346" s="194" t="str">
        <f>+'Información ELECTRO PUNO'!E3326</f>
        <v>MT</v>
      </c>
      <c r="G3346" s="194">
        <f>+'Información ELECTRO PUNO'!G3326</f>
        <v>12</v>
      </c>
      <c r="H3346" s="9" t="str">
        <f t="shared" si="373"/>
        <v>Poste</v>
      </c>
      <c r="I3346" s="194" t="str">
        <f>+'Información ELECTRO PUNO'!F3326</f>
        <v>Madera Tratada</v>
      </c>
      <c r="J3346" s="194" t="str">
        <f>+'Información ELECTRO PUNO'!B3326</f>
        <v>PPM20</v>
      </c>
      <c r="K3346" s="9" t="str">
        <f t="shared" si="375"/>
        <v>POSTE DE MADERA TRATADA DE 12 mts. CL.5</v>
      </c>
      <c r="L3346" s="139">
        <f t="shared" si="376"/>
        <v>0.41</v>
      </c>
    </row>
    <row r="3347" spans="1:12" x14ac:dyDescent="0.25">
      <c r="A3347" s="193">
        <f>+'Información ELECTRO PUNO'!A3327</f>
        <v>3326</v>
      </c>
      <c r="B3347" s="26" t="str">
        <f t="shared" si="374"/>
        <v>SICODI</v>
      </c>
      <c r="C3347" s="9" t="str">
        <f t="shared" si="370"/>
        <v>Puno</v>
      </c>
      <c r="D3347" s="9" t="str">
        <f t="shared" si="371"/>
        <v>No Reporta</v>
      </c>
      <c r="E3347" s="9" t="str">
        <f t="shared" si="372"/>
        <v>No Reporta</v>
      </c>
      <c r="F3347" s="194" t="str">
        <f>+'Información ELECTRO PUNO'!E3327</f>
        <v>MT</v>
      </c>
      <c r="G3347" s="194">
        <f>+'Información ELECTRO PUNO'!G3327</f>
        <v>12</v>
      </c>
      <c r="H3347" s="9" t="str">
        <f t="shared" si="373"/>
        <v>Poste</v>
      </c>
      <c r="I3347" s="194" t="str">
        <f>+'Información ELECTRO PUNO'!F3327</f>
        <v>Madera Tratada</v>
      </c>
      <c r="J3347" s="194" t="str">
        <f>+'Información ELECTRO PUNO'!B3327</f>
        <v>PPM20</v>
      </c>
      <c r="K3347" s="9" t="str">
        <f t="shared" si="375"/>
        <v>POSTE DE MADERA TRATADA DE 12 mts. CL.5</v>
      </c>
      <c r="L3347" s="139">
        <f t="shared" si="376"/>
        <v>0.41</v>
      </c>
    </row>
    <row r="3348" spans="1:12" x14ac:dyDescent="0.25">
      <c r="A3348" s="193">
        <f>+'Información ELECTRO PUNO'!A3328</f>
        <v>3327</v>
      </c>
      <c r="B3348" s="26" t="str">
        <f t="shared" si="374"/>
        <v>SICODI</v>
      </c>
      <c r="C3348" s="9" t="str">
        <f t="shared" si="370"/>
        <v>Puno</v>
      </c>
      <c r="D3348" s="9" t="str">
        <f t="shared" si="371"/>
        <v>No Reporta</v>
      </c>
      <c r="E3348" s="9" t="str">
        <f t="shared" si="372"/>
        <v>No Reporta</v>
      </c>
      <c r="F3348" s="194" t="str">
        <f>+'Información ELECTRO PUNO'!E3328</f>
        <v>MT</v>
      </c>
      <c r="G3348" s="194">
        <f>+'Información ELECTRO PUNO'!G3328</f>
        <v>12</v>
      </c>
      <c r="H3348" s="9" t="str">
        <f t="shared" si="373"/>
        <v>Poste</v>
      </c>
      <c r="I3348" s="194" t="str">
        <f>+'Información ELECTRO PUNO'!F3328</f>
        <v>Madera Tratada</v>
      </c>
      <c r="J3348" s="194" t="str">
        <f>+'Información ELECTRO PUNO'!B3328</f>
        <v>PPM20</v>
      </c>
      <c r="K3348" s="9" t="str">
        <f t="shared" si="375"/>
        <v>POSTE DE MADERA TRATADA DE 12 mts. CL.5</v>
      </c>
      <c r="L3348" s="139">
        <f t="shared" si="376"/>
        <v>0.41</v>
      </c>
    </row>
    <row r="3349" spans="1:12" x14ac:dyDescent="0.25">
      <c r="A3349" s="193">
        <f>+'Información ELECTRO PUNO'!A3329</f>
        <v>3328</v>
      </c>
      <c r="B3349" s="26" t="str">
        <f t="shared" si="374"/>
        <v>SICODI</v>
      </c>
      <c r="C3349" s="9" t="str">
        <f t="shared" si="370"/>
        <v>Puno</v>
      </c>
      <c r="D3349" s="9" t="str">
        <f t="shared" si="371"/>
        <v>No Reporta</v>
      </c>
      <c r="E3349" s="9" t="str">
        <f t="shared" si="372"/>
        <v>No Reporta</v>
      </c>
      <c r="F3349" s="194" t="str">
        <f>+'Información ELECTRO PUNO'!E3329</f>
        <v>MT</v>
      </c>
      <c r="G3349" s="194">
        <f>+'Información ELECTRO PUNO'!G3329</f>
        <v>12</v>
      </c>
      <c r="H3349" s="9" t="str">
        <f t="shared" si="373"/>
        <v>Poste</v>
      </c>
      <c r="I3349" s="194" t="str">
        <f>+'Información ELECTRO PUNO'!F3329</f>
        <v>Madera Tratada</v>
      </c>
      <c r="J3349" s="194" t="str">
        <f>+'Información ELECTRO PUNO'!B3329</f>
        <v>PPM20</v>
      </c>
      <c r="K3349" s="9" t="str">
        <f t="shared" si="375"/>
        <v>POSTE DE MADERA TRATADA DE 12 mts. CL.5</v>
      </c>
      <c r="L3349" s="139">
        <f t="shared" si="376"/>
        <v>0.41</v>
      </c>
    </row>
    <row r="3350" spans="1:12" x14ac:dyDescent="0.25">
      <c r="A3350" s="193">
        <f>+'Información ELECTRO PUNO'!A3330</f>
        <v>3329</v>
      </c>
      <c r="B3350" s="26" t="str">
        <f t="shared" si="374"/>
        <v>SICODI</v>
      </c>
      <c r="C3350" s="9" t="str">
        <f t="shared" ref="C3350:C3413" si="377">+$C$10</f>
        <v>Puno</v>
      </c>
      <c r="D3350" s="9" t="str">
        <f t="shared" ref="D3350:D3413" si="378">+$D$10</f>
        <v>No Reporta</v>
      </c>
      <c r="E3350" s="9" t="str">
        <f t="shared" ref="E3350:E3413" si="379">+$E$10</f>
        <v>No Reporta</v>
      </c>
      <c r="F3350" s="194" t="str">
        <f>+'Información ELECTRO PUNO'!E3330</f>
        <v>MT</v>
      </c>
      <c r="G3350" s="194">
        <f>+'Información ELECTRO PUNO'!G3330</f>
        <v>12</v>
      </c>
      <c r="H3350" s="9" t="str">
        <f t="shared" ref="H3350:H3413" si="380">+$H$10</f>
        <v>Poste</v>
      </c>
      <c r="I3350" s="194" t="str">
        <f>+'Información ELECTRO PUNO'!F3330</f>
        <v>Madera Tratada</v>
      </c>
      <c r="J3350" s="194" t="str">
        <f>+'Información ELECTRO PUNO'!B3330</f>
        <v>PPM20</v>
      </c>
      <c r="K3350" s="9" t="str">
        <f t="shared" si="375"/>
        <v>POSTE DE MADERA TRATADA DE 12 mts. CL.5</v>
      </c>
      <c r="L3350" s="139">
        <f t="shared" si="376"/>
        <v>0.41</v>
      </c>
    </row>
    <row r="3351" spans="1:12" x14ac:dyDescent="0.25">
      <c r="A3351" s="193">
        <f>+'Información ELECTRO PUNO'!A3331</f>
        <v>3330</v>
      </c>
      <c r="B3351" s="26" t="str">
        <f t="shared" ref="B3351:B3414" si="381">+INDEX($B$8:$B$16,MATCH(J3351,$J$8:$J$16,0))</f>
        <v>SICODI</v>
      </c>
      <c r="C3351" s="9" t="str">
        <f t="shared" si="377"/>
        <v>Puno</v>
      </c>
      <c r="D3351" s="9" t="str">
        <f t="shared" si="378"/>
        <v>No Reporta</v>
      </c>
      <c r="E3351" s="9" t="str">
        <f t="shared" si="379"/>
        <v>No Reporta</v>
      </c>
      <c r="F3351" s="194" t="str">
        <f>+'Información ELECTRO PUNO'!E3331</f>
        <v>MT</v>
      </c>
      <c r="G3351" s="194">
        <f>+'Información ELECTRO PUNO'!G3331</f>
        <v>12</v>
      </c>
      <c r="H3351" s="9" t="str">
        <f t="shared" si="380"/>
        <v>Poste</v>
      </c>
      <c r="I3351" s="194" t="str">
        <f>+'Información ELECTRO PUNO'!F3331</f>
        <v>Madera Tratada</v>
      </c>
      <c r="J3351" s="194" t="str">
        <f>+'Información ELECTRO PUNO'!B3331</f>
        <v>PPM20</v>
      </c>
      <c r="K3351" s="9" t="str">
        <f t="shared" ref="K3351:K3414" si="382">+VLOOKUP(J3351,$J$8:$K$16,2,FALSE)</f>
        <v>POSTE DE MADERA TRATADA DE 12 mts. CL.5</v>
      </c>
      <c r="L3351" s="139">
        <f t="shared" ref="L3351:L3414" si="383">+VLOOKUP(J3351,$J$8:$U$16,12,FALSE)</f>
        <v>0.41</v>
      </c>
    </row>
    <row r="3352" spans="1:12" x14ac:dyDescent="0.25">
      <c r="A3352" s="193">
        <f>+'Información ELECTRO PUNO'!A3332</f>
        <v>3331</v>
      </c>
      <c r="B3352" s="26" t="str">
        <f t="shared" si="381"/>
        <v>SICODI</v>
      </c>
      <c r="C3352" s="9" t="str">
        <f t="shared" si="377"/>
        <v>Puno</v>
      </c>
      <c r="D3352" s="9" t="str">
        <f t="shared" si="378"/>
        <v>No Reporta</v>
      </c>
      <c r="E3352" s="9" t="str">
        <f t="shared" si="379"/>
        <v>No Reporta</v>
      </c>
      <c r="F3352" s="194" t="str">
        <f>+'Información ELECTRO PUNO'!E3332</f>
        <v>MT</v>
      </c>
      <c r="G3352" s="194">
        <f>+'Información ELECTRO PUNO'!G3332</f>
        <v>12</v>
      </c>
      <c r="H3352" s="9" t="str">
        <f t="shared" si="380"/>
        <v>Poste</v>
      </c>
      <c r="I3352" s="194" t="str">
        <f>+'Información ELECTRO PUNO'!F3332</f>
        <v>Madera Tratada</v>
      </c>
      <c r="J3352" s="194" t="str">
        <f>+'Información ELECTRO PUNO'!B3332</f>
        <v>PPM20</v>
      </c>
      <c r="K3352" s="9" t="str">
        <f t="shared" si="382"/>
        <v>POSTE DE MADERA TRATADA DE 12 mts. CL.5</v>
      </c>
      <c r="L3352" s="139">
        <f t="shared" si="383"/>
        <v>0.41</v>
      </c>
    </row>
    <row r="3353" spans="1:12" x14ac:dyDescent="0.25">
      <c r="A3353" s="193">
        <f>+'Información ELECTRO PUNO'!A3333</f>
        <v>3332</v>
      </c>
      <c r="B3353" s="26" t="str">
        <f t="shared" si="381"/>
        <v>SICODI</v>
      </c>
      <c r="C3353" s="9" t="str">
        <f t="shared" si="377"/>
        <v>Puno</v>
      </c>
      <c r="D3353" s="9" t="str">
        <f t="shared" si="378"/>
        <v>No Reporta</v>
      </c>
      <c r="E3353" s="9" t="str">
        <f t="shared" si="379"/>
        <v>No Reporta</v>
      </c>
      <c r="F3353" s="194" t="str">
        <f>+'Información ELECTRO PUNO'!E3333</f>
        <v>MT</v>
      </c>
      <c r="G3353" s="194">
        <f>+'Información ELECTRO PUNO'!G3333</f>
        <v>12</v>
      </c>
      <c r="H3353" s="9" t="str">
        <f t="shared" si="380"/>
        <v>Poste</v>
      </c>
      <c r="I3353" s="194" t="str">
        <f>+'Información ELECTRO PUNO'!F3333</f>
        <v>Madera Tratada</v>
      </c>
      <c r="J3353" s="194" t="str">
        <f>+'Información ELECTRO PUNO'!B3333</f>
        <v>PPM20</v>
      </c>
      <c r="K3353" s="9" t="str">
        <f t="shared" si="382"/>
        <v>POSTE DE MADERA TRATADA DE 12 mts. CL.5</v>
      </c>
      <c r="L3353" s="139">
        <f t="shared" si="383"/>
        <v>0.41</v>
      </c>
    </row>
    <row r="3354" spans="1:12" x14ac:dyDescent="0.25">
      <c r="A3354" s="193">
        <f>+'Información ELECTRO PUNO'!A3334</f>
        <v>3333</v>
      </c>
      <c r="B3354" s="26" t="str">
        <f t="shared" si="381"/>
        <v>SICODI</v>
      </c>
      <c r="C3354" s="9" t="str">
        <f t="shared" si="377"/>
        <v>Puno</v>
      </c>
      <c r="D3354" s="9" t="str">
        <f t="shared" si="378"/>
        <v>No Reporta</v>
      </c>
      <c r="E3354" s="9" t="str">
        <f t="shared" si="379"/>
        <v>No Reporta</v>
      </c>
      <c r="F3354" s="194" t="str">
        <f>+'Información ELECTRO PUNO'!E3334</f>
        <v>MT</v>
      </c>
      <c r="G3354" s="194">
        <f>+'Información ELECTRO PUNO'!G3334</f>
        <v>12</v>
      </c>
      <c r="H3354" s="9" t="str">
        <f t="shared" si="380"/>
        <v>Poste</v>
      </c>
      <c r="I3354" s="194" t="str">
        <f>+'Información ELECTRO PUNO'!F3334</f>
        <v>Madera Tratada</v>
      </c>
      <c r="J3354" s="194" t="str">
        <f>+'Información ELECTRO PUNO'!B3334</f>
        <v>PPM20</v>
      </c>
      <c r="K3354" s="9" t="str">
        <f t="shared" si="382"/>
        <v>POSTE DE MADERA TRATADA DE 12 mts. CL.5</v>
      </c>
      <c r="L3354" s="139">
        <f t="shared" si="383"/>
        <v>0.41</v>
      </c>
    </row>
    <row r="3355" spans="1:12" x14ac:dyDescent="0.25">
      <c r="A3355" s="193">
        <f>+'Información ELECTRO PUNO'!A3335</f>
        <v>3334</v>
      </c>
      <c r="B3355" s="26" t="str">
        <f t="shared" si="381"/>
        <v>SICODI</v>
      </c>
      <c r="C3355" s="9" t="str">
        <f t="shared" si="377"/>
        <v>Puno</v>
      </c>
      <c r="D3355" s="9" t="str">
        <f t="shared" si="378"/>
        <v>No Reporta</v>
      </c>
      <c r="E3355" s="9" t="str">
        <f t="shared" si="379"/>
        <v>No Reporta</v>
      </c>
      <c r="F3355" s="194" t="str">
        <f>+'Información ELECTRO PUNO'!E3335</f>
        <v>MT</v>
      </c>
      <c r="G3355" s="194">
        <f>+'Información ELECTRO PUNO'!G3335</f>
        <v>12</v>
      </c>
      <c r="H3355" s="9" t="str">
        <f t="shared" si="380"/>
        <v>Poste</v>
      </c>
      <c r="I3355" s="194" t="str">
        <f>+'Información ELECTRO PUNO'!F3335</f>
        <v>Madera Tratada</v>
      </c>
      <c r="J3355" s="194" t="str">
        <f>+'Información ELECTRO PUNO'!B3335</f>
        <v>PPM20</v>
      </c>
      <c r="K3355" s="9" t="str">
        <f t="shared" si="382"/>
        <v>POSTE DE MADERA TRATADA DE 12 mts. CL.5</v>
      </c>
      <c r="L3355" s="139">
        <f t="shared" si="383"/>
        <v>0.41</v>
      </c>
    </row>
    <row r="3356" spans="1:12" x14ac:dyDescent="0.25">
      <c r="A3356" s="193">
        <f>+'Información ELECTRO PUNO'!A3336</f>
        <v>3335</v>
      </c>
      <c r="B3356" s="26" t="str">
        <f t="shared" si="381"/>
        <v>SICODI</v>
      </c>
      <c r="C3356" s="9" t="str">
        <f t="shared" si="377"/>
        <v>Puno</v>
      </c>
      <c r="D3356" s="9" t="str">
        <f t="shared" si="378"/>
        <v>No Reporta</v>
      </c>
      <c r="E3356" s="9" t="str">
        <f t="shared" si="379"/>
        <v>No Reporta</v>
      </c>
      <c r="F3356" s="194" t="str">
        <f>+'Información ELECTRO PUNO'!E3336</f>
        <v>MT</v>
      </c>
      <c r="G3356" s="194">
        <f>+'Información ELECTRO PUNO'!G3336</f>
        <v>12</v>
      </c>
      <c r="H3356" s="9" t="str">
        <f t="shared" si="380"/>
        <v>Poste</v>
      </c>
      <c r="I3356" s="194" t="str">
        <f>+'Información ELECTRO PUNO'!F3336</f>
        <v>Madera Tratada</v>
      </c>
      <c r="J3356" s="194" t="str">
        <f>+'Información ELECTRO PUNO'!B3336</f>
        <v>PPM20</v>
      </c>
      <c r="K3356" s="9" t="str">
        <f t="shared" si="382"/>
        <v>POSTE DE MADERA TRATADA DE 12 mts. CL.5</v>
      </c>
      <c r="L3356" s="139">
        <f t="shared" si="383"/>
        <v>0.41</v>
      </c>
    </row>
    <row r="3357" spans="1:12" x14ac:dyDescent="0.25">
      <c r="A3357" s="193">
        <f>+'Información ELECTRO PUNO'!A3337</f>
        <v>3336</v>
      </c>
      <c r="B3357" s="26" t="str">
        <f t="shared" si="381"/>
        <v>SICODI</v>
      </c>
      <c r="C3357" s="9" t="str">
        <f t="shared" si="377"/>
        <v>Puno</v>
      </c>
      <c r="D3357" s="9" t="str">
        <f t="shared" si="378"/>
        <v>No Reporta</v>
      </c>
      <c r="E3357" s="9" t="str">
        <f t="shared" si="379"/>
        <v>No Reporta</v>
      </c>
      <c r="F3357" s="194" t="str">
        <f>+'Información ELECTRO PUNO'!E3337</f>
        <v>MT</v>
      </c>
      <c r="G3357" s="194">
        <f>+'Información ELECTRO PUNO'!G3337</f>
        <v>12</v>
      </c>
      <c r="H3357" s="9" t="str">
        <f t="shared" si="380"/>
        <v>Poste</v>
      </c>
      <c r="I3357" s="194" t="str">
        <f>+'Información ELECTRO PUNO'!F3337</f>
        <v>Madera Tratada</v>
      </c>
      <c r="J3357" s="194" t="str">
        <f>+'Información ELECTRO PUNO'!B3337</f>
        <v>PPM20</v>
      </c>
      <c r="K3357" s="9" t="str">
        <f t="shared" si="382"/>
        <v>POSTE DE MADERA TRATADA DE 12 mts. CL.5</v>
      </c>
      <c r="L3357" s="139">
        <f t="shared" si="383"/>
        <v>0.41</v>
      </c>
    </row>
    <row r="3358" spans="1:12" x14ac:dyDescent="0.25">
      <c r="A3358" s="193">
        <f>+'Información ELECTRO PUNO'!A3338</f>
        <v>3337</v>
      </c>
      <c r="B3358" s="26" t="str">
        <f t="shared" si="381"/>
        <v>SICODI</v>
      </c>
      <c r="C3358" s="9" t="str">
        <f t="shared" si="377"/>
        <v>Puno</v>
      </c>
      <c r="D3358" s="9" t="str">
        <f t="shared" si="378"/>
        <v>No Reporta</v>
      </c>
      <c r="E3358" s="9" t="str">
        <f t="shared" si="379"/>
        <v>No Reporta</v>
      </c>
      <c r="F3358" s="194" t="str">
        <f>+'Información ELECTRO PUNO'!E3338</f>
        <v>MT</v>
      </c>
      <c r="G3358" s="194">
        <f>+'Información ELECTRO PUNO'!G3338</f>
        <v>12</v>
      </c>
      <c r="H3358" s="9" t="str">
        <f t="shared" si="380"/>
        <v>Poste</v>
      </c>
      <c r="I3358" s="194" t="str">
        <f>+'Información ELECTRO PUNO'!F3338</f>
        <v>Madera Tratada</v>
      </c>
      <c r="J3358" s="194" t="str">
        <f>+'Información ELECTRO PUNO'!B3338</f>
        <v>PPM20</v>
      </c>
      <c r="K3358" s="9" t="str">
        <f t="shared" si="382"/>
        <v>POSTE DE MADERA TRATADA DE 12 mts. CL.5</v>
      </c>
      <c r="L3358" s="139">
        <f t="shared" si="383"/>
        <v>0.41</v>
      </c>
    </row>
    <row r="3359" spans="1:12" x14ac:dyDescent="0.25">
      <c r="A3359" s="193">
        <f>+'Información ELECTRO PUNO'!A3339</f>
        <v>3338</v>
      </c>
      <c r="B3359" s="26" t="str">
        <f t="shared" si="381"/>
        <v>SICODI</v>
      </c>
      <c r="C3359" s="9" t="str">
        <f t="shared" si="377"/>
        <v>Puno</v>
      </c>
      <c r="D3359" s="9" t="str">
        <f t="shared" si="378"/>
        <v>No Reporta</v>
      </c>
      <c r="E3359" s="9" t="str">
        <f t="shared" si="379"/>
        <v>No Reporta</v>
      </c>
      <c r="F3359" s="194" t="str">
        <f>+'Información ELECTRO PUNO'!E3339</f>
        <v>MT</v>
      </c>
      <c r="G3359" s="194">
        <f>+'Información ELECTRO PUNO'!G3339</f>
        <v>12</v>
      </c>
      <c r="H3359" s="9" t="str">
        <f t="shared" si="380"/>
        <v>Poste</v>
      </c>
      <c r="I3359" s="194" t="str">
        <f>+'Información ELECTRO PUNO'!F3339</f>
        <v>Madera Tratada</v>
      </c>
      <c r="J3359" s="194" t="str">
        <f>+'Información ELECTRO PUNO'!B3339</f>
        <v>PPM20</v>
      </c>
      <c r="K3359" s="9" t="str">
        <f t="shared" si="382"/>
        <v>POSTE DE MADERA TRATADA DE 12 mts. CL.5</v>
      </c>
      <c r="L3359" s="139">
        <f t="shared" si="383"/>
        <v>0.41</v>
      </c>
    </row>
    <row r="3360" spans="1:12" x14ac:dyDescent="0.25">
      <c r="A3360" s="193">
        <f>+'Información ELECTRO PUNO'!A3340</f>
        <v>3339</v>
      </c>
      <c r="B3360" s="26" t="str">
        <f t="shared" si="381"/>
        <v>SICODI</v>
      </c>
      <c r="C3360" s="9" t="str">
        <f t="shared" si="377"/>
        <v>Puno</v>
      </c>
      <c r="D3360" s="9" t="str">
        <f t="shared" si="378"/>
        <v>No Reporta</v>
      </c>
      <c r="E3360" s="9" t="str">
        <f t="shared" si="379"/>
        <v>No Reporta</v>
      </c>
      <c r="F3360" s="194" t="str">
        <f>+'Información ELECTRO PUNO'!E3340</f>
        <v>MT</v>
      </c>
      <c r="G3360" s="194">
        <f>+'Información ELECTRO PUNO'!G3340</f>
        <v>12</v>
      </c>
      <c r="H3360" s="9" t="str">
        <f t="shared" si="380"/>
        <v>Poste</v>
      </c>
      <c r="I3360" s="194" t="str">
        <f>+'Información ELECTRO PUNO'!F3340</f>
        <v>Madera Tratada</v>
      </c>
      <c r="J3360" s="194" t="str">
        <f>+'Información ELECTRO PUNO'!B3340</f>
        <v>PPM20</v>
      </c>
      <c r="K3360" s="9" t="str">
        <f t="shared" si="382"/>
        <v>POSTE DE MADERA TRATADA DE 12 mts. CL.5</v>
      </c>
      <c r="L3360" s="139">
        <f t="shared" si="383"/>
        <v>0.41</v>
      </c>
    </row>
    <row r="3361" spans="1:12" x14ac:dyDescent="0.25">
      <c r="A3361" s="193">
        <f>+'Información ELECTRO PUNO'!A3341</f>
        <v>3340</v>
      </c>
      <c r="B3361" s="26" t="str">
        <f t="shared" si="381"/>
        <v>SICODI</v>
      </c>
      <c r="C3361" s="9" t="str">
        <f t="shared" si="377"/>
        <v>Puno</v>
      </c>
      <c r="D3361" s="9" t="str">
        <f t="shared" si="378"/>
        <v>No Reporta</v>
      </c>
      <c r="E3361" s="9" t="str">
        <f t="shared" si="379"/>
        <v>No Reporta</v>
      </c>
      <c r="F3361" s="194" t="str">
        <f>+'Información ELECTRO PUNO'!E3341</f>
        <v>MT</v>
      </c>
      <c r="G3361" s="194">
        <f>+'Información ELECTRO PUNO'!G3341</f>
        <v>12</v>
      </c>
      <c r="H3361" s="9" t="str">
        <f t="shared" si="380"/>
        <v>Poste</v>
      </c>
      <c r="I3361" s="194" t="str">
        <f>+'Información ELECTRO PUNO'!F3341</f>
        <v>Madera Tratada</v>
      </c>
      <c r="J3361" s="194" t="str">
        <f>+'Información ELECTRO PUNO'!B3341</f>
        <v>PPM20</v>
      </c>
      <c r="K3361" s="9" t="str">
        <f t="shared" si="382"/>
        <v>POSTE DE MADERA TRATADA DE 12 mts. CL.5</v>
      </c>
      <c r="L3361" s="139">
        <f t="shared" si="383"/>
        <v>0.41</v>
      </c>
    </row>
    <row r="3362" spans="1:12" x14ac:dyDescent="0.25">
      <c r="A3362" s="193">
        <f>+'Información ELECTRO PUNO'!A3342</f>
        <v>3341</v>
      </c>
      <c r="B3362" s="26" t="str">
        <f t="shared" si="381"/>
        <v>SICODI</v>
      </c>
      <c r="C3362" s="9" t="str">
        <f t="shared" si="377"/>
        <v>Puno</v>
      </c>
      <c r="D3362" s="9" t="str">
        <f t="shared" si="378"/>
        <v>No Reporta</v>
      </c>
      <c r="E3362" s="9" t="str">
        <f t="shared" si="379"/>
        <v>No Reporta</v>
      </c>
      <c r="F3362" s="194" t="str">
        <f>+'Información ELECTRO PUNO'!E3342</f>
        <v>MT</v>
      </c>
      <c r="G3362" s="194">
        <f>+'Información ELECTRO PUNO'!G3342</f>
        <v>12</v>
      </c>
      <c r="H3362" s="9" t="str">
        <f t="shared" si="380"/>
        <v>Poste</v>
      </c>
      <c r="I3362" s="194" t="str">
        <f>+'Información ELECTRO PUNO'!F3342</f>
        <v>Madera Tratada</v>
      </c>
      <c r="J3362" s="194" t="str">
        <f>+'Información ELECTRO PUNO'!B3342</f>
        <v>PPM20</v>
      </c>
      <c r="K3362" s="9" t="str">
        <f t="shared" si="382"/>
        <v>POSTE DE MADERA TRATADA DE 12 mts. CL.5</v>
      </c>
      <c r="L3362" s="139">
        <f t="shared" si="383"/>
        <v>0.41</v>
      </c>
    </row>
    <row r="3363" spans="1:12" x14ac:dyDescent="0.25">
      <c r="A3363" s="193">
        <f>+'Información ELECTRO PUNO'!A3343</f>
        <v>3342</v>
      </c>
      <c r="B3363" s="26" t="str">
        <f t="shared" si="381"/>
        <v>SICODI</v>
      </c>
      <c r="C3363" s="9" t="str">
        <f t="shared" si="377"/>
        <v>Puno</v>
      </c>
      <c r="D3363" s="9" t="str">
        <f t="shared" si="378"/>
        <v>No Reporta</v>
      </c>
      <c r="E3363" s="9" t="str">
        <f t="shared" si="379"/>
        <v>No Reporta</v>
      </c>
      <c r="F3363" s="194" t="str">
        <f>+'Información ELECTRO PUNO'!E3343</f>
        <v>MT</v>
      </c>
      <c r="G3363" s="194">
        <f>+'Información ELECTRO PUNO'!G3343</f>
        <v>12</v>
      </c>
      <c r="H3363" s="9" t="str">
        <f t="shared" si="380"/>
        <v>Poste</v>
      </c>
      <c r="I3363" s="194" t="str">
        <f>+'Información ELECTRO PUNO'!F3343</f>
        <v>Madera Tratada</v>
      </c>
      <c r="J3363" s="194" t="str">
        <f>+'Información ELECTRO PUNO'!B3343</f>
        <v>PPM20</v>
      </c>
      <c r="K3363" s="9" t="str">
        <f t="shared" si="382"/>
        <v>POSTE DE MADERA TRATADA DE 12 mts. CL.5</v>
      </c>
      <c r="L3363" s="139">
        <f t="shared" si="383"/>
        <v>0.41</v>
      </c>
    </row>
    <row r="3364" spans="1:12" x14ac:dyDescent="0.25">
      <c r="A3364" s="193">
        <f>+'Información ELECTRO PUNO'!A3344</f>
        <v>3343</v>
      </c>
      <c r="B3364" s="26" t="str">
        <f t="shared" si="381"/>
        <v>SICODI</v>
      </c>
      <c r="C3364" s="9" t="str">
        <f t="shared" si="377"/>
        <v>Puno</v>
      </c>
      <c r="D3364" s="9" t="str">
        <f t="shared" si="378"/>
        <v>No Reporta</v>
      </c>
      <c r="E3364" s="9" t="str">
        <f t="shared" si="379"/>
        <v>No Reporta</v>
      </c>
      <c r="F3364" s="194" t="str">
        <f>+'Información ELECTRO PUNO'!E3344</f>
        <v>MT</v>
      </c>
      <c r="G3364" s="194">
        <f>+'Información ELECTRO PUNO'!G3344</f>
        <v>12</v>
      </c>
      <c r="H3364" s="9" t="str">
        <f t="shared" si="380"/>
        <v>Poste</v>
      </c>
      <c r="I3364" s="194" t="str">
        <f>+'Información ELECTRO PUNO'!F3344</f>
        <v>Madera Tratada</v>
      </c>
      <c r="J3364" s="194" t="str">
        <f>+'Información ELECTRO PUNO'!B3344</f>
        <v>PPM20</v>
      </c>
      <c r="K3364" s="9" t="str">
        <f t="shared" si="382"/>
        <v>POSTE DE MADERA TRATADA DE 12 mts. CL.5</v>
      </c>
      <c r="L3364" s="139">
        <f t="shared" si="383"/>
        <v>0.41</v>
      </c>
    </row>
    <row r="3365" spans="1:12" x14ac:dyDescent="0.25">
      <c r="A3365" s="193">
        <f>+'Información ELECTRO PUNO'!A3345</f>
        <v>3344</v>
      </c>
      <c r="B3365" s="26" t="str">
        <f t="shared" si="381"/>
        <v>SICODI</v>
      </c>
      <c r="C3365" s="9" t="str">
        <f t="shared" si="377"/>
        <v>Puno</v>
      </c>
      <c r="D3365" s="9" t="str">
        <f t="shared" si="378"/>
        <v>No Reporta</v>
      </c>
      <c r="E3365" s="9" t="str">
        <f t="shared" si="379"/>
        <v>No Reporta</v>
      </c>
      <c r="F3365" s="194" t="str">
        <f>+'Información ELECTRO PUNO'!E3345</f>
        <v>MT</v>
      </c>
      <c r="G3365" s="194">
        <f>+'Información ELECTRO PUNO'!G3345</f>
        <v>12</v>
      </c>
      <c r="H3365" s="9" t="str">
        <f t="shared" si="380"/>
        <v>Poste</v>
      </c>
      <c r="I3365" s="194" t="str">
        <f>+'Información ELECTRO PUNO'!F3345</f>
        <v>Madera Tratada</v>
      </c>
      <c r="J3365" s="194" t="str">
        <f>+'Información ELECTRO PUNO'!B3345</f>
        <v>PPM20</v>
      </c>
      <c r="K3365" s="9" t="str">
        <f t="shared" si="382"/>
        <v>POSTE DE MADERA TRATADA DE 12 mts. CL.5</v>
      </c>
      <c r="L3365" s="139">
        <f t="shared" si="383"/>
        <v>0.41</v>
      </c>
    </row>
    <row r="3366" spans="1:12" x14ac:dyDescent="0.25">
      <c r="A3366" s="193">
        <f>+'Información ELECTRO PUNO'!A3346</f>
        <v>3345</v>
      </c>
      <c r="B3366" s="26" t="str">
        <f t="shared" si="381"/>
        <v>SICODI</v>
      </c>
      <c r="C3366" s="9" t="str">
        <f t="shared" si="377"/>
        <v>Puno</v>
      </c>
      <c r="D3366" s="9" t="str">
        <f t="shared" si="378"/>
        <v>No Reporta</v>
      </c>
      <c r="E3366" s="9" t="str">
        <f t="shared" si="379"/>
        <v>No Reporta</v>
      </c>
      <c r="F3366" s="194" t="str">
        <f>+'Información ELECTRO PUNO'!E3346</f>
        <v>MT</v>
      </c>
      <c r="G3366" s="194">
        <f>+'Información ELECTRO PUNO'!G3346</f>
        <v>12</v>
      </c>
      <c r="H3366" s="9" t="str">
        <f t="shared" si="380"/>
        <v>Poste</v>
      </c>
      <c r="I3366" s="194" t="str">
        <f>+'Información ELECTRO PUNO'!F3346</f>
        <v>Madera Tratada</v>
      </c>
      <c r="J3366" s="194" t="str">
        <f>+'Información ELECTRO PUNO'!B3346</f>
        <v>PPM20</v>
      </c>
      <c r="K3366" s="9" t="str">
        <f t="shared" si="382"/>
        <v>POSTE DE MADERA TRATADA DE 12 mts. CL.5</v>
      </c>
      <c r="L3366" s="139">
        <f t="shared" si="383"/>
        <v>0.41</v>
      </c>
    </row>
    <row r="3367" spans="1:12" x14ac:dyDescent="0.25">
      <c r="A3367" s="193">
        <f>+'Información ELECTRO PUNO'!A3347</f>
        <v>3346</v>
      </c>
      <c r="B3367" s="26" t="str">
        <f t="shared" si="381"/>
        <v>SICODI</v>
      </c>
      <c r="C3367" s="9" t="str">
        <f t="shared" si="377"/>
        <v>Puno</v>
      </c>
      <c r="D3367" s="9" t="str">
        <f t="shared" si="378"/>
        <v>No Reporta</v>
      </c>
      <c r="E3367" s="9" t="str">
        <f t="shared" si="379"/>
        <v>No Reporta</v>
      </c>
      <c r="F3367" s="194" t="str">
        <f>+'Información ELECTRO PUNO'!E3347</f>
        <v>MT</v>
      </c>
      <c r="G3367" s="194">
        <f>+'Información ELECTRO PUNO'!G3347</f>
        <v>12</v>
      </c>
      <c r="H3367" s="9" t="str">
        <f t="shared" si="380"/>
        <v>Poste</v>
      </c>
      <c r="I3367" s="194" t="str">
        <f>+'Información ELECTRO PUNO'!F3347</f>
        <v>Madera Tratada</v>
      </c>
      <c r="J3367" s="194" t="str">
        <f>+'Información ELECTRO PUNO'!B3347</f>
        <v>PPM20</v>
      </c>
      <c r="K3367" s="9" t="str">
        <f t="shared" si="382"/>
        <v>POSTE DE MADERA TRATADA DE 12 mts. CL.5</v>
      </c>
      <c r="L3367" s="139">
        <f t="shared" si="383"/>
        <v>0.41</v>
      </c>
    </row>
    <row r="3368" spans="1:12" x14ac:dyDescent="0.25">
      <c r="A3368" s="193">
        <f>+'Información ELECTRO PUNO'!A3348</f>
        <v>3347</v>
      </c>
      <c r="B3368" s="26" t="str">
        <f t="shared" si="381"/>
        <v>SICODI</v>
      </c>
      <c r="C3368" s="9" t="str">
        <f t="shared" si="377"/>
        <v>Puno</v>
      </c>
      <c r="D3368" s="9" t="str">
        <f t="shared" si="378"/>
        <v>No Reporta</v>
      </c>
      <c r="E3368" s="9" t="str">
        <f t="shared" si="379"/>
        <v>No Reporta</v>
      </c>
      <c r="F3368" s="194" t="str">
        <f>+'Información ELECTRO PUNO'!E3348</f>
        <v>MT</v>
      </c>
      <c r="G3368" s="194">
        <f>+'Información ELECTRO PUNO'!G3348</f>
        <v>12</v>
      </c>
      <c r="H3368" s="9" t="str">
        <f t="shared" si="380"/>
        <v>Poste</v>
      </c>
      <c r="I3368" s="194" t="str">
        <f>+'Información ELECTRO PUNO'!F3348</f>
        <v>Madera Tratada</v>
      </c>
      <c r="J3368" s="194" t="str">
        <f>+'Información ELECTRO PUNO'!B3348</f>
        <v>PPM20</v>
      </c>
      <c r="K3368" s="9" t="str">
        <f t="shared" si="382"/>
        <v>POSTE DE MADERA TRATADA DE 12 mts. CL.5</v>
      </c>
      <c r="L3368" s="139">
        <f t="shared" si="383"/>
        <v>0.41</v>
      </c>
    </row>
    <row r="3369" spans="1:12" x14ac:dyDescent="0.25">
      <c r="A3369" s="193">
        <f>+'Información ELECTRO PUNO'!A3349</f>
        <v>3348</v>
      </c>
      <c r="B3369" s="26" t="str">
        <f t="shared" si="381"/>
        <v>SICODI</v>
      </c>
      <c r="C3369" s="9" t="str">
        <f t="shared" si="377"/>
        <v>Puno</v>
      </c>
      <c r="D3369" s="9" t="str">
        <f t="shared" si="378"/>
        <v>No Reporta</v>
      </c>
      <c r="E3369" s="9" t="str">
        <f t="shared" si="379"/>
        <v>No Reporta</v>
      </c>
      <c r="F3369" s="194" t="str">
        <f>+'Información ELECTRO PUNO'!E3349</f>
        <v>MT</v>
      </c>
      <c r="G3369" s="194">
        <f>+'Información ELECTRO PUNO'!G3349</f>
        <v>12</v>
      </c>
      <c r="H3369" s="9" t="str">
        <f t="shared" si="380"/>
        <v>Poste</v>
      </c>
      <c r="I3369" s="194" t="str">
        <f>+'Información ELECTRO PUNO'!F3349</f>
        <v>Madera Tratada</v>
      </c>
      <c r="J3369" s="194" t="str">
        <f>+'Información ELECTRO PUNO'!B3349</f>
        <v>PPM20</v>
      </c>
      <c r="K3369" s="9" t="str">
        <f t="shared" si="382"/>
        <v>POSTE DE MADERA TRATADA DE 12 mts. CL.5</v>
      </c>
      <c r="L3369" s="139">
        <f t="shared" si="383"/>
        <v>0.41</v>
      </c>
    </row>
    <row r="3370" spans="1:12" x14ac:dyDescent="0.25">
      <c r="A3370" s="193">
        <f>+'Información ELECTRO PUNO'!A3350</f>
        <v>3349</v>
      </c>
      <c r="B3370" s="26" t="str">
        <f t="shared" si="381"/>
        <v>SICODI</v>
      </c>
      <c r="C3370" s="9" t="str">
        <f t="shared" si="377"/>
        <v>Puno</v>
      </c>
      <c r="D3370" s="9" t="str">
        <f t="shared" si="378"/>
        <v>No Reporta</v>
      </c>
      <c r="E3370" s="9" t="str">
        <f t="shared" si="379"/>
        <v>No Reporta</v>
      </c>
      <c r="F3370" s="194" t="str">
        <f>+'Información ELECTRO PUNO'!E3350</f>
        <v>MT</v>
      </c>
      <c r="G3370" s="194">
        <f>+'Información ELECTRO PUNO'!G3350</f>
        <v>12</v>
      </c>
      <c r="H3370" s="9" t="str">
        <f t="shared" si="380"/>
        <v>Poste</v>
      </c>
      <c r="I3370" s="194" t="str">
        <f>+'Información ELECTRO PUNO'!F3350</f>
        <v>Madera Tratada</v>
      </c>
      <c r="J3370" s="194" t="str">
        <f>+'Información ELECTRO PUNO'!B3350</f>
        <v>PPM20</v>
      </c>
      <c r="K3370" s="9" t="str">
        <f t="shared" si="382"/>
        <v>POSTE DE MADERA TRATADA DE 12 mts. CL.5</v>
      </c>
      <c r="L3370" s="139">
        <f t="shared" si="383"/>
        <v>0.41</v>
      </c>
    </row>
    <row r="3371" spans="1:12" x14ac:dyDescent="0.25">
      <c r="A3371" s="193">
        <f>+'Información ELECTRO PUNO'!A3351</f>
        <v>3350</v>
      </c>
      <c r="B3371" s="26" t="str">
        <f t="shared" si="381"/>
        <v>SICODI</v>
      </c>
      <c r="C3371" s="9" t="str">
        <f t="shared" si="377"/>
        <v>Puno</v>
      </c>
      <c r="D3371" s="9" t="str">
        <f t="shared" si="378"/>
        <v>No Reporta</v>
      </c>
      <c r="E3371" s="9" t="str">
        <f t="shared" si="379"/>
        <v>No Reporta</v>
      </c>
      <c r="F3371" s="194" t="str">
        <f>+'Información ELECTRO PUNO'!E3351</f>
        <v>MT</v>
      </c>
      <c r="G3371" s="194">
        <f>+'Información ELECTRO PUNO'!G3351</f>
        <v>12</v>
      </c>
      <c r="H3371" s="9" t="str">
        <f t="shared" si="380"/>
        <v>Poste</v>
      </c>
      <c r="I3371" s="194" t="str">
        <f>+'Información ELECTRO PUNO'!F3351</f>
        <v>Madera Tratada</v>
      </c>
      <c r="J3371" s="194" t="str">
        <f>+'Información ELECTRO PUNO'!B3351</f>
        <v>PPM20</v>
      </c>
      <c r="K3371" s="9" t="str">
        <f t="shared" si="382"/>
        <v>POSTE DE MADERA TRATADA DE 12 mts. CL.5</v>
      </c>
      <c r="L3371" s="139">
        <f t="shared" si="383"/>
        <v>0.41</v>
      </c>
    </row>
    <row r="3372" spans="1:12" x14ac:dyDescent="0.25">
      <c r="A3372" s="193">
        <f>+'Información ELECTRO PUNO'!A3352</f>
        <v>3351</v>
      </c>
      <c r="B3372" s="26" t="str">
        <f t="shared" si="381"/>
        <v>SICODI</v>
      </c>
      <c r="C3372" s="9" t="str">
        <f t="shared" si="377"/>
        <v>Puno</v>
      </c>
      <c r="D3372" s="9" t="str">
        <f t="shared" si="378"/>
        <v>No Reporta</v>
      </c>
      <c r="E3372" s="9" t="str">
        <f t="shared" si="379"/>
        <v>No Reporta</v>
      </c>
      <c r="F3372" s="194" t="str">
        <f>+'Información ELECTRO PUNO'!E3352</f>
        <v>MT</v>
      </c>
      <c r="G3372" s="194">
        <f>+'Información ELECTRO PUNO'!G3352</f>
        <v>12</v>
      </c>
      <c r="H3372" s="9" t="str">
        <f t="shared" si="380"/>
        <v>Poste</v>
      </c>
      <c r="I3372" s="194" t="str">
        <f>+'Información ELECTRO PUNO'!F3352</f>
        <v>Madera Tratada</v>
      </c>
      <c r="J3372" s="194" t="str">
        <f>+'Información ELECTRO PUNO'!B3352</f>
        <v>PPM20</v>
      </c>
      <c r="K3372" s="9" t="str">
        <f t="shared" si="382"/>
        <v>POSTE DE MADERA TRATADA DE 12 mts. CL.5</v>
      </c>
      <c r="L3372" s="139">
        <f t="shared" si="383"/>
        <v>0.41</v>
      </c>
    </row>
    <row r="3373" spans="1:12" x14ac:dyDescent="0.25">
      <c r="A3373" s="193">
        <f>+'Información ELECTRO PUNO'!A3353</f>
        <v>3352</v>
      </c>
      <c r="B3373" s="26" t="str">
        <f t="shared" si="381"/>
        <v>SICODI</v>
      </c>
      <c r="C3373" s="9" t="str">
        <f t="shared" si="377"/>
        <v>Puno</v>
      </c>
      <c r="D3373" s="9" t="str">
        <f t="shared" si="378"/>
        <v>No Reporta</v>
      </c>
      <c r="E3373" s="9" t="str">
        <f t="shared" si="379"/>
        <v>No Reporta</v>
      </c>
      <c r="F3373" s="194" t="str">
        <f>+'Información ELECTRO PUNO'!E3353</f>
        <v>MT</v>
      </c>
      <c r="G3373" s="194">
        <f>+'Información ELECTRO PUNO'!G3353</f>
        <v>12</v>
      </c>
      <c r="H3373" s="9" t="str">
        <f t="shared" si="380"/>
        <v>Poste</v>
      </c>
      <c r="I3373" s="194" t="str">
        <f>+'Información ELECTRO PUNO'!F3353</f>
        <v>Madera Tratada</v>
      </c>
      <c r="J3373" s="194" t="str">
        <f>+'Información ELECTRO PUNO'!B3353</f>
        <v>PPM20</v>
      </c>
      <c r="K3373" s="9" t="str">
        <f t="shared" si="382"/>
        <v>POSTE DE MADERA TRATADA DE 12 mts. CL.5</v>
      </c>
      <c r="L3373" s="139">
        <f t="shared" si="383"/>
        <v>0.41</v>
      </c>
    </row>
    <row r="3374" spans="1:12" x14ac:dyDescent="0.25">
      <c r="A3374" s="193">
        <f>+'Información ELECTRO PUNO'!A3354</f>
        <v>3353</v>
      </c>
      <c r="B3374" s="26" t="str">
        <f t="shared" si="381"/>
        <v>SICODI</v>
      </c>
      <c r="C3374" s="9" t="str">
        <f t="shared" si="377"/>
        <v>Puno</v>
      </c>
      <c r="D3374" s="9" t="str">
        <f t="shared" si="378"/>
        <v>No Reporta</v>
      </c>
      <c r="E3374" s="9" t="str">
        <f t="shared" si="379"/>
        <v>No Reporta</v>
      </c>
      <c r="F3374" s="194" t="str">
        <f>+'Información ELECTRO PUNO'!E3354</f>
        <v>MT</v>
      </c>
      <c r="G3374" s="194">
        <f>+'Información ELECTRO PUNO'!G3354</f>
        <v>12</v>
      </c>
      <c r="H3374" s="9" t="str">
        <f t="shared" si="380"/>
        <v>Poste</v>
      </c>
      <c r="I3374" s="194" t="str">
        <f>+'Información ELECTRO PUNO'!F3354</f>
        <v>Madera Tratada</v>
      </c>
      <c r="J3374" s="194" t="str">
        <f>+'Información ELECTRO PUNO'!B3354</f>
        <v>PPM20</v>
      </c>
      <c r="K3374" s="9" t="str">
        <f t="shared" si="382"/>
        <v>POSTE DE MADERA TRATADA DE 12 mts. CL.5</v>
      </c>
      <c r="L3374" s="139">
        <f t="shared" si="383"/>
        <v>0.41</v>
      </c>
    </row>
    <row r="3375" spans="1:12" x14ac:dyDescent="0.25">
      <c r="A3375" s="193">
        <f>+'Información ELECTRO PUNO'!A3355</f>
        <v>3354</v>
      </c>
      <c r="B3375" s="26" t="str">
        <f t="shared" si="381"/>
        <v>SICODI</v>
      </c>
      <c r="C3375" s="9" t="str">
        <f t="shared" si="377"/>
        <v>Puno</v>
      </c>
      <c r="D3375" s="9" t="str">
        <f t="shared" si="378"/>
        <v>No Reporta</v>
      </c>
      <c r="E3375" s="9" t="str">
        <f t="shared" si="379"/>
        <v>No Reporta</v>
      </c>
      <c r="F3375" s="194" t="str">
        <f>+'Información ELECTRO PUNO'!E3355</f>
        <v>MT</v>
      </c>
      <c r="G3375" s="194">
        <f>+'Información ELECTRO PUNO'!G3355</f>
        <v>12</v>
      </c>
      <c r="H3375" s="9" t="str">
        <f t="shared" si="380"/>
        <v>Poste</v>
      </c>
      <c r="I3375" s="194" t="str">
        <f>+'Información ELECTRO PUNO'!F3355</f>
        <v>Madera Tratada</v>
      </c>
      <c r="J3375" s="194" t="str">
        <f>+'Información ELECTRO PUNO'!B3355</f>
        <v>PPM20</v>
      </c>
      <c r="K3375" s="9" t="str">
        <f t="shared" si="382"/>
        <v>POSTE DE MADERA TRATADA DE 12 mts. CL.5</v>
      </c>
      <c r="L3375" s="139">
        <f t="shared" si="383"/>
        <v>0.41</v>
      </c>
    </row>
    <row r="3376" spans="1:12" x14ac:dyDescent="0.25">
      <c r="A3376" s="193">
        <f>+'Información ELECTRO PUNO'!A3356</f>
        <v>3355</v>
      </c>
      <c r="B3376" s="26" t="str">
        <f t="shared" si="381"/>
        <v>SICODI</v>
      </c>
      <c r="C3376" s="9" t="str">
        <f t="shared" si="377"/>
        <v>Puno</v>
      </c>
      <c r="D3376" s="9" t="str">
        <f t="shared" si="378"/>
        <v>No Reporta</v>
      </c>
      <c r="E3376" s="9" t="str">
        <f t="shared" si="379"/>
        <v>No Reporta</v>
      </c>
      <c r="F3376" s="194" t="str">
        <f>+'Información ELECTRO PUNO'!E3356</f>
        <v>MT</v>
      </c>
      <c r="G3376" s="194">
        <f>+'Información ELECTRO PUNO'!G3356</f>
        <v>12</v>
      </c>
      <c r="H3376" s="9" t="str">
        <f t="shared" si="380"/>
        <v>Poste</v>
      </c>
      <c r="I3376" s="194" t="str">
        <f>+'Información ELECTRO PUNO'!F3356</f>
        <v>Madera Tratada</v>
      </c>
      <c r="J3376" s="194" t="str">
        <f>+'Información ELECTRO PUNO'!B3356</f>
        <v>PPM20</v>
      </c>
      <c r="K3376" s="9" t="str">
        <f t="shared" si="382"/>
        <v>POSTE DE MADERA TRATADA DE 12 mts. CL.5</v>
      </c>
      <c r="L3376" s="139">
        <f t="shared" si="383"/>
        <v>0.41</v>
      </c>
    </row>
    <row r="3377" spans="1:12" x14ac:dyDescent="0.25">
      <c r="A3377" s="193">
        <f>+'Información ELECTRO PUNO'!A3357</f>
        <v>3356</v>
      </c>
      <c r="B3377" s="26" t="str">
        <f t="shared" si="381"/>
        <v>SICODI</v>
      </c>
      <c r="C3377" s="9" t="str">
        <f t="shared" si="377"/>
        <v>Puno</v>
      </c>
      <c r="D3377" s="9" t="str">
        <f t="shared" si="378"/>
        <v>No Reporta</v>
      </c>
      <c r="E3377" s="9" t="str">
        <f t="shared" si="379"/>
        <v>No Reporta</v>
      </c>
      <c r="F3377" s="194" t="str">
        <f>+'Información ELECTRO PUNO'!E3357</f>
        <v>MT</v>
      </c>
      <c r="G3377" s="194">
        <f>+'Información ELECTRO PUNO'!G3357</f>
        <v>12</v>
      </c>
      <c r="H3377" s="9" t="str">
        <f t="shared" si="380"/>
        <v>Poste</v>
      </c>
      <c r="I3377" s="194" t="str">
        <f>+'Información ELECTRO PUNO'!F3357</f>
        <v>Madera Tratada</v>
      </c>
      <c r="J3377" s="194" t="str">
        <f>+'Información ELECTRO PUNO'!B3357</f>
        <v>PPM20</v>
      </c>
      <c r="K3377" s="9" t="str">
        <f t="shared" si="382"/>
        <v>POSTE DE MADERA TRATADA DE 12 mts. CL.5</v>
      </c>
      <c r="L3377" s="139">
        <f t="shared" si="383"/>
        <v>0.41</v>
      </c>
    </row>
    <row r="3378" spans="1:12" x14ac:dyDescent="0.25">
      <c r="A3378" s="193">
        <f>+'Información ELECTRO PUNO'!A3358</f>
        <v>3357</v>
      </c>
      <c r="B3378" s="26" t="str">
        <f t="shared" si="381"/>
        <v>SICODI</v>
      </c>
      <c r="C3378" s="9" t="str">
        <f t="shared" si="377"/>
        <v>Puno</v>
      </c>
      <c r="D3378" s="9" t="str">
        <f t="shared" si="378"/>
        <v>No Reporta</v>
      </c>
      <c r="E3378" s="9" t="str">
        <f t="shared" si="379"/>
        <v>No Reporta</v>
      </c>
      <c r="F3378" s="194" t="str">
        <f>+'Información ELECTRO PUNO'!E3358</f>
        <v>MT</v>
      </c>
      <c r="G3378" s="194">
        <f>+'Información ELECTRO PUNO'!G3358</f>
        <v>12</v>
      </c>
      <c r="H3378" s="9" t="str">
        <f t="shared" si="380"/>
        <v>Poste</v>
      </c>
      <c r="I3378" s="194" t="str">
        <f>+'Información ELECTRO PUNO'!F3358</f>
        <v>Madera Tratada</v>
      </c>
      <c r="J3378" s="194" t="str">
        <f>+'Información ELECTRO PUNO'!B3358</f>
        <v>PPM20</v>
      </c>
      <c r="K3378" s="9" t="str">
        <f t="shared" si="382"/>
        <v>POSTE DE MADERA TRATADA DE 12 mts. CL.5</v>
      </c>
      <c r="L3378" s="139">
        <f t="shared" si="383"/>
        <v>0.41</v>
      </c>
    </row>
    <row r="3379" spans="1:12" x14ac:dyDescent="0.25">
      <c r="A3379" s="193">
        <f>+'Información ELECTRO PUNO'!A3359</f>
        <v>3358</v>
      </c>
      <c r="B3379" s="26" t="str">
        <f t="shared" si="381"/>
        <v>SICODI</v>
      </c>
      <c r="C3379" s="9" t="str">
        <f t="shared" si="377"/>
        <v>Puno</v>
      </c>
      <c r="D3379" s="9" t="str">
        <f t="shared" si="378"/>
        <v>No Reporta</v>
      </c>
      <c r="E3379" s="9" t="str">
        <f t="shared" si="379"/>
        <v>No Reporta</v>
      </c>
      <c r="F3379" s="194" t="str">
        <f>+'Información ELECTRO PUNO'!E3359</f>
        <v>MT</v>
      </c>
      <c r="G3379" s="194">
        <f>+'Información ELECTRO PUNO'!G3359</f>
        <v>12</v>
      </c>
      <c r="H3379" s="9" t="str">
        <f t="shared" si="380"/>
        <v>Poste</v>
      </c>
      <c r="I3379" s="194" t="str">
        <f>+'Información ELECTRO PUNO'!F3359</f>
        <v>Madera Tratada</v>
      </c>
      <c r="J3379" s="194" t="str">
        <f>+'Información ELECTRO PUNO'!B3359</f>
        <v>PPM20</v>
      </c>
      <c r="K3379" s="9" t="str">
        <f t="shared" si="382"/>
        <v>POSTE DE MADERA TRATADA DE 12 mts. CL.5</v>
      </c>
      <c r="L3379" s="139">
        <f t="shared" si="383"/>
        <v>0.41</v>
      </c>
    </row>
    <row r="3380" spans="1:12" x14ac:dyDescent="0.25">
      <c r="A3380" s="193">
        <f>+'Información ELECTRO PUNO'!A3360</f>
        <v>3359</v>
      </c>
      <c r="B3380" s="26" t="str">
        <f t="shared" si="381"/>
        <v>SICODI</v>
      </c>
      <c r="C3380" s="9" t="str">
        <f t="shared" si="377"/>
        <v>Puno</v>
      </c>
      <c r="D3380" s="9" t="str">
        <f t="shared" si="378"/>
        <v>No Reporta</v>
      </c>
      <c r="E3380" s="9" t="str">
        <f t="shared" si="379"/>
        <v>No Reporta</v>
      </c>
      <c r="F3380" s="194" t="str">
        <f>+'Información ELECTRO PUNO'!E3360</f>
        <v>MT</v>
      </c>
      <c r="G3380" s="194">
        <f>+'Información ELECTRO PUNO'!G3360</f>
        <v>12</v>
      </c>
      <c r="H3380" s="9" t="str">
        <f t="shared" si="380"/>
        <v>Poste</v>
      </c>
      <c r="I3380" s="194" t="str">
        <f>+'Información ELECTRO PUNO'!F3360</f>
        <v>Madera Tratada</v>
      </c>
      <c r="J3380" s="194" t="str">
        <f>+'Información ELECTRO PUNO'!B3360</f>
        <v>PPM20</v>
      </c>
      <c r="K3380" s="9" t="str">
        <f t="shared" si="382"/>
        <v>POSTE DE MADERA TRATADA DE 12 mts. CL.5</v>
      </c>
      <c r="L3380" s="139">
        <f t="shared" si="383"/>
        <v>0.41</v>
      </c>
    </row>
    <row r="3381" spans="1:12" x14ac:dyDescent="0.25">
      <c r="A3381" s="193">
        <f>+'Información ELECTRO PUNO'!A3361</f>
        <v>3360</v>
      </c>
      <c r="B3381" s="26" t="str">
        <f t="shared" si="381"/>
        <v>SICODI</v>
      </c>
      <c r="C3381" s="9" t="str">
        <f t="shared" si="377"/>
        <v>Puno</v>
      </c>
      <c r="D3381" s="9" t="str">
        <f t="shared" si="378"/>
        <v>No Reporta</v>
      </c>
      <c r="E3381" s="9" t="str">
        <f t="shared" si="379"/>
        <v>No Reporta</v>
      </c>
      <c r="F3381" s="194" t="str">
        <f>+'Información ELECTRO PUNO'!E3361</f>
        <v>MT</v>
      </c>
      <c r="G3381" s="194">
        <f>+'Información ELECTRO PUNO'!G3361</f>
        <v>12</v>
      </c>
      <c r="H3381" s="9" t="str">
        <f t="shared" si="380"/>
        <v>Poste</v>
      </c>
      <c r="I3381" s="194" t="str">
        <f>+'Información ELECTRO PUNO'!F3361</f>
        <v>Madera Tratada</v>
      </c>
      <c r="J3381" s="194" t="str">
        <f>+'Información ELECTRO PUNO'!B3361</f>
        <v>PPM20</v>
      </c>
      <c r="K3381" s="9" t="str">
        <f t="shared" si="382"/>
        <v>POSTE DE MADERA TRATADA DE 12 mts. CL.5</v>
      </c>
      <c r="L3381" s="139">
        <f t="shared" si="383"/>
        <v>0.41</v>
      </c>
    </row>
    <row r="3382" spans="1:12" x14ac:dyDescent="0.25">
      <c r="A3382" s="193">
        <f>+'Información ELECTRO PUNO'!A3362</f>
        <v>3361</v>
      </c>
      <c r="B3382" s="26" t="str">
        <f t="shared" si="381"/>
        <v>SICODI</v>
      </c>
      <c r="C3382" s="9" t="str">
        <f t="shared" si="377"/>
        <v>Puno</v>
      </c>
      <c r="D3382" s="9" t="str">
        <f t="shared" si="378"/>
        <v>No Reporta</v>
      </c>
      <c r="E3382" s="9" t="str">
        <f t="shared" si="379"/>
        <v>No Reporta</v>
      </c>
      <c r="F3382" s="194" t="str">
        <f>+'Información ELECTRO PUNO'!E3362</f>
        <v>MT</v>
      </c>
      <c r="G3382" s="194">
        <f>+'Información ELECTRO PUNO'!G3362</f>
        <v>12</v>
      </c>
      <c r="H3382" s="9" t="str">
        <f t="shared" si="380"/>
        <v>Poste</v>
      </c>
      <c r="I3382" s="194" t="str">
        <f>+'Información ELECTRO PUNO'!F3362</f>
        <v>Madera Tratada</v>
      </c>
      <c r="J3382" s="194" t="str">
        <f>+'Información ELECTRO PUNO'!B3362</f>
        <v>PPM20</v>
      </c>
      <c r="K3382" s="9" t="str">
        <f t="shared" si="382"/>
        <v>POSTE DE MADERA TRATADA DE 12 mts. CL.5</v>
      </c>
      <c r="L3382" s="139">
        <f t="shared" si="383"/>
        <v>0.41</v>
      </c>
    </row>
    <row r="3383" spans="1:12" x14ac:dyDescent="0.25">
      <c r="A3383" s="193">
        <f>+'Información ELECTRO PUNO'!A3363</f>
        <v>3362</v>
      </c>
      <c r="B3383" s="26" t="str">
        <f t="shared" si="381"/>
        <v>SICODI</v>
      </c>
      <c r="C3383" s="9" t="str">
        <f t="shared" si="377"/>
        <v>Puno</v>
      </c>
      <c r="D3383" s="9" t="str">
        <f t="shared" si="378"/>
        <v>No Reporta</v>
      </c>
      <c r="E3383" s="9" t="str">
        <f t="shared" si="379"/>
        <v>No Reporta</v>
      </c>
      <c r="F3383" s="194" t="str">
        <f>+'Información ELECTRO PUNO'!E3363</f>
        <v>MT</v>
      </c>
      <c r="G3383" s="194">
        <f>+'Información ELECTRO PUNO'!G3363</f>
        <v>12</v>
      </c>
      <c r="H3383" s="9" t="str">
        <f t="shared" si="380"/>
        <v>Poste</v>
      </c>
      <c r="I3383" s="194" t="str">
        <f>+'Información ELECTRO PUNO'!F3363</f>
        <v>Madera Tratada</v>
      </c>
      <c r="J3383" s="194" t="str">
        <f>+'Información ELECTRO PUNO'!B3363</f>
        <v>PPM20</v>
      </c>
      <c r="K3383" s="9" t="str">
        <f t="shared" si="382"/>
        <v>POSTE DE MADERA TRATADA DE 12 mts. CL.5</v>
      </c>
      <c r="L3383" s="139">
        <f t="shared" si="383"/>
        <v>0.41</v>
      </c>
    </row>
    <row r="3384" spans="1:12" x14ac:dyDescent="0.25">
      <c r="A3384" s="193">
        <f>+'Información ELECTRO PUNO'!A3364</f>
        <v>3363</v>
      </c>
      <c r="B3384" s="26" t="str">
        <f t="shared" si="381"/>
        <v>SICODI</v>
      </c>
      <c r="C3384" s="9" t="str">
        <f t="shared" si="377"/>
        <v>Puno</v>
      </c>
      <c r="D3384" s="9" t="str">
        <f t="shared" si="378"/>
        <v>No Reporta</v>
      </c>
      <c r="E3384" s="9" t="str">
        <f t="shared" si="379"/>
        <v>No Reporta</v>
      </c>
      <c r="F3384" s="194" t="str">
        <f>+'Información ELECTRO PUNO'!E3364</f>
        <v>MT</v>
      </c>
      <c r="G3384" s="194">
        <f>+'Información ELECTRO PUNO'!G3364</f>
        <v>12</v>
      </c>
      <c r="H3384" s="9" t="str">
        <f t="shared" si="380"/>
        <v>Poste</v>
      </c>
      <c r="I3384" s="194" t="str">
        <f>+'Información ELECTRO PUNO'!F3364</f>
        <v>Madera Tratada</v>
      </c>
      <c r="J3384" s="194" t="str">
        <f>+'Información ELECTRO PUNO'!B3364</f>
        <v>PPM20</v>
      </c>
      <c r="K3384" s="9" t="str">
        <f t="shared" si="382"/>
        <v>POSTE DE MADERA TRATADA DE 12 mts. CL.5</v>
      </c>
      <c r="L3384" s="139">
        <f t="shared" si="383"/>
        <v>0.41</v>
      </c>
    </row>
    <row r="3385" spans="1:12" x14ac:dyDescent="0.25">
      <c r="A3385" s="193">
        <f>+'Información ELECTRO PUNO'!A3365</f>
        <v>3364</v>
      </c>
      <c r="B3385" s="26" t="str">
        <f t="shared" si="381"/>
        <v>SICODI</v>
      </c>
      <c r="C3385" s="9" t="str">
        <f t="shared" si="377"/>
        <v>Puno</v>
      </c>
      <c r="D3385" s="9" t="str">
        <f t="shared" si="378"/>
        <v>No Reporta</v>
      </c>
      <c r="E3385" s="9" t="str">
        <f t="shared" si="379"/>
        <v>No Reporta</v>
      </c>
      <c r="F3385" s="194" t="str">
        <f>+'Información ELECTRO PUNO'!E3365</f>
        <v>MT</v>
      </c>
      <c r="G3385" s="194">
        <f>+'Información ELECTRO PUNO'!G3365</f>
        <v>12</v>
      </c>
      <c r="H3385" s="9" t="str">
        <f t="shared" si="380"/>
        <v>Poste</v>
      </c>
      <c r="I3385" s="194" t="str">
        <f>+'Información ELECTRO PUNO'!F3365</f>
        <v>Madera Tratada</v>
      </c>
      <c r="J3385" s="194" t="str">
        <f>+'Información ELECTRO PUNO'!B3365</f>
        <v>PPM20</v>
      </c>
      <c r="K3385" s="9" t="str">
        <f t="shared" si="382"/>
        <v>POSTE DE MADERA TRATADA DE 12 mts. CL.5</v>
      </c>
      <c r="L3385" s="139">
        <f t="shared" si="383"/>
        <v>0.41</v>
      </c>
    </row>
    <row r="3386" spans="1:12" x14ac:dyDescent="0.25">
      <c r="A3386" s="193">
        <f>+'Información ELECTRO PUNO'!A3366</f>
        <v>3365</v>
      </c>
      <c r="B3386" s="26" t="str">
        <f t="shared" si="381"/>
        <v>SICODI</v>
      </c>
      <c r="C3386" s="9" t="str">
        <f t="shared" si="377"/>
        <v>Puno</v>
      </c>
      <c r="D3386" s="9" t="str">
        <f t="shared" si="378"/>
        <v>No Reporta</v>
      </c>
      <c r="E3386" s="9" t="str">
        <f t="shared" si="379"/>
        <v>No Reporta</v>
      </c>
      <c r="F3386" s="194" t="str">
        <f>+'Información ELECTRO PUNO'!E3366</f>
        <v>BT</v>
      </c>
      <c r="G3386" s="194">
        <f>+'Información ELECTRO PUNO'!G3366</f>
        <v>8</v>
      </c>
      <c r="H3386" s="9" t="str">
        <f t="shared" si="380"/>
        <v>Poste</v>
      </c>
      <c r="I3386" s="194" t="str">
        <f>+'Información ELECTRO PUNO'!F3366</f>
        <v>Concreto Armado</v>
      </c>
      <c r="J3386" s="194" t="str">
        <f>+'Información ELECTRO PUNO'!B3366</f>
        <v>PPC06</v>
      </c>
      <c r="K3386" s="9" t="str">
        <f t="shared" si="382"/>
        <v>POSTE DE CONCRETO ARMADO DE  8/300/120/240</v>
      </c>
      <c r="L3386" s="139">
        <f t="shared" si="383"/>
        <v>0.14000000000000001</v>
      </c>
    </row>
    <row r="3387" spans="1:12" x14ac:dyDescent="0.25">
      <c r="A3387" s="193">
        <f>+'Información ELECTRO PUNO'!A3367</f>
        <v>3366</v>
      </c>
      <c r="B3387" s="26" t="str">
        <f t="shared" si="381"/>
        <v>SICODI</v>
      </c>
      <c r="C3387" s="9" t="str">
        <f t="shared" si="377"/>
        <v>Puno</v>
      </c>
      <c r="D3387" s="9" t="str">
        <f t="shared" si="378"/>
        <v>No Reporta</v>
      </c>
      <c r="E3387" s="9" t="str">
        <f t="shared" si="379"/>
        <v>No Reporta</v>
      </c>
      <c r="F3387" s="194" t="str">
        <f>+'Información ELECTRO PUNO'!E3367</f>
        <v>BT</v>
      </c>
      <c r="G3387" s="194">
        <f>+'Información ELECTRO PUNO'!G3367</f>
        <v>8</v>
      </c>
      <c r="H3387" s="9" t="str">
        <f t="shared" si="380"/>
        <v>Poste</v>
      </c>
      <c r="I3387" s="194" t="str">
        <f>+'Información ELECTRO PUNO'!F3367</f>
        <v>Concreto Armado</v>
      </c>
      <c r="J3387" s="194" t="str">
        <f>+'Información ELECTRO PUNO'!B3367</f>
        <v>PPC06</v>
      </c>
      <c r="K3387" s="9" t="str">
        <f t="shared" si="382"/>
        <v>POSTE DE CONCRETO ARMADO DE  8/300/120/240</v>
      </c>
      <c r="L3387" s="139">
        <f t="shared" si="383"/>
        <v>0.14000000000000001</v>
      </c>
    </row>
    <row r="3388" spans="1:12" x14ac:dyDescent="0.25">
      <c r="A3388" s="193">
        <f>+'Información ELECTRO PUNO'!A3368</f>
        <v>3367</v>
      </c>
      <c r="B3388" s="26" t="str">
        <f t="shared" si="381"/>
        <v>SICODI</v>
      </c>
      <c r="C3388" s="9" t="str">
        <f t="shared" si="377"/>
        <v>Puno</v>
      </c>
      <c r="D3388" s="9" t="str">
        <f t="shared" si="378"/>
        <v>No Reporta</v>
      </c>
      <c r="E3388" s="9" t="str">
        <f t="shared" si="379"/>
        <v>No Reporta</v>
      </c>
      <c r="F3388" s="194" t="str">
        <f>+'Información ELECTRO PUNO'!E3368</f>
        <v>BT</v>
      </c>
      <c r="G3388" s="194">
        <f>+'Información ELECTRO PUNO'!G3368</f>
        <v>8</v>
      </c>
      <c r="H3388" s="9" t="str">
        <f t="shared" si="380"/>
        <v>Poste</v>
      </c>
      <c r="I3388" s="194" t="str">
        <f>+'Información ELECTRO PUNO'!F3368</f>
        <v>Concreto Armado</v>
      </c>
      <c r="J3388" s="194" t="str">
        <f>+'Información ELECTRO PUNO'!B3368</f>
        <v>PPC06</v>
      </c>
      <c r="K3388" s="9" t="str">
        <f t="shared" si="382"/>
        <v>POSTE DE CONCRETO ARMADO DE  8/300/120/240</v>
      </c>
      <c r="L3388" s="139">
        <f t="shared" si="383"/>
        <v>0.14000000000000001</v>
      </c>
    </row>
    <row r="3389" spans="1:12" x14ac:dyDescent="0.25">
      <c r="A3389" s="193">
        <f>+'Información ELECTRO PUNO'!A3369</f>
        <v>3368</v>
      </c>
      <c r="B3389" s="26" t="str">
        <f t="shared" si="381"/>
        <v>SICODI</v>
      </c>
      <c r="C3389" s="9" t="str">
        <f t="shared" si="377"/>
        <v>Puno</v>
      </c>
      <c r="D3389" s="9" t="str">
        <f t="shared" si="378"/>
        <v>No Reporta</v>
      </c>
      <c r="E3389" s="9" t="str">
        <f t="shared" si="379"/>
        <v>No Reporta</v>
      </c>
      <c r="F3389" s="194" t="str">
        <f>+'Información ELECTRO PUNO'!E3369</f>
        <v>BT</v>
      </c>
      <c r="G3389" s="194">
        <f>+'Información ELECTRO PUNO'!G3369</f>
        <v>8</v>
      </c>
      <c r="H3389" s="9" t="str">
        <f t="shared" si="380"/>
        <v>Poste</v>
      </c>
      <c r="I3389" s="194" t="str">
        <f>+'Información ELECTRO PUNO'!F3369</f>
        <v>Concreto Armado</v>
      </c>
      <c r="J3389" s="194" t="str">
        <f>+'Información ELECTRO PUNO'!B3369</f>
        <v>PPC06</v>
      </c>
      <c r="K3389" s="9" t="str">
        <f t="shared" si="382"/>
        <v>POSTE DE CONCRETO ARMADO DE  8/300/120/240</v>
      </c>
      <c r="L3389" s="139">
        <f t="shared" si="383"/>
        <v>0.14000000000000001</v>
      </c>
    </row>
    <row r="3390" spans="1:12" x14ac:dyDescent="0.25">
      <c r="A3390" s="193">
        <f>+'Información ELECTRO PUNO'!A3370</f>
        <v>3369</v>
      </c>
      <c r="B3390" s="26" t="str">
        <f t="shared" si="381"/>
        <v>SICODI</v>
      </c>
      <c r="C3390" s="9" t="str">
        <f t="shared" si="377"/>
        <v>Puno</v>
      </c>
      <c r="D3390" s="9" t="str">
        <f t="shared" si="378"/>
        <v>No Reporta</v>
      </c>
      <c r="E3390" s="9" t="str">
        <f t="shared" si="379"/>
        <v>No Reporta</v>
      </c>
      <c r="F3390" s="194" t="str">
        <f>+'Información ELECTRO PUNO'!E3370</f>
        <v>BT</v>
      </c>
      <c r="G3390" s="194">
        <f>+'Información ELECTRO PUNO'!G3370</f>
        <v>8</v>
      </c>
      <c r="H3390" s="9" t="str">
        <f t="shared" si="380"/>
        <v>Poste</v>
      </c>
      <c r="I3390" s="194" t="str">
        <f>+'Información ELECTRO PUNO'!F3370</f>
        <v>Concreto Armado</v>
      </c>
      <c r="J3390" s="194" t="str">
        <f>+'Información ELECTRO PUNO'!B3370</f>
        <v>PPC06</v>
      </c>
      <c r="K3390" s="9" t="str">
        <f t="shared" si="382"/>
        <v>POSTE DE CONCRETO ARMADO DE  8/300/120/240</v>
      </c>
      <c r="L3390" s="139">
        <f t="shared" si="383"/>
        <v>0.14000000000000001</v>
      </c>
    </row>
    <row r="3391" spans="1:12" x14ac:dyDescent="0.25">
      <c r="A3391" s="193">
        <f>+'Información ELECTRO PUNO'!A3371</f>
        <v>3370</v>
      </c>
      <c r="B3391" s="26" t="str">
        <f t="shared" si="381"/>
        <v>SICODI</v>
      </c>
      <c r="C3391" s="9" t="str">
        <f t="shared" si="377"/>
        <v>Puno</v>
      </c>
      <c r="D3391" s="9" t="str">
        <f t="shared" si="378"/>
        <v>No Reporta</v>
      </c>
      <c r="E3391" s="9" t="str">
        <f t="shared" si="379"/>
        <v>No Reporta</v>
      </c>
      <c r="F3391" s="194" t="str">
        <f>+'Información ELECTRO PUNO'!E3371</f>
        <v>BT</v>
      </c>
      <c r="G3391" s="194">
        <f>+'Información ELECTRO PUNO'!G3371</f>
        <v>8</v>
      </c>
      <c r="H3391" s="9" t="str">
        <f t="shared" si="380"/>
        <v>Poste</v>
      </c>
      <c r="I3391" s="194" t="str">
        <f>+'Información ELECTRO PUNO'!F3371</f>
        <v>Concreto Armado</v>
      </c>
      <c r="J3391" s="194" t="str">
        <f>+'Información ELECTRO PUNO'!B3371</f>
        <v>PPC06</v>
      </c>
      <c r="K3391" s="9" t="str">
        <f t="shared" si="382"/>
        <v>POSTE DE CONCRETO ARMADO DE  8/300/120/240</v>
      </c>
      <c r="L3391" s="139">
        <f t="shared" si="383"/>
        <v>0.14000000000000001</v>
      </c>
    </row>
    <row r="3392" spans="1:12" x14ac:dyDescent="0.25">
      <c r="A3392" s="193">
        <f>+'Información ELECTRO PUNO'!A3372</f>
        <v>3371</v>
      </c>
      <c r="B3392" s="26" t="str">
        <f t="shared" si="381"/>
        <v>SICODI</v>
      </c>
      <c r="C3392" s="9" t="str">
        <f t="shared" si="377"/>
        <v>Puno</v>
      </c>
      <c r="D3392" s="9" t="str">
        <f t="shared" si="378"/>
        <v>No Reporta</v>
      </c>
      <c r="E3392" s="9" t="str">
        <f t="shared" si="379"/>
        <v>No Reporta</v>
      </c>
      <c r="F3392" s="194" t="str">
        <f>+'Información ELECTRO PUNO'!E3372</f>
        <v>BT</v>
      </c>
      <c r="G3392" s="194">
        <f>+'Información ELECTRO PUNO'!G3372</f>
        <v>8</v>
      </c>
      <c r="H3392" s="9" t="str">
        <f t="shared" si="380"/>
        <v>Poste</v>
      </c>
      <c r="I3392" s="194" t="str">
        <f>+'Información ELECTRO PUNO'!F3372</f>
        <v>Concreto Armado</v>
      </c>
      <c r="J3392" s="194" t="str">
        <f>+'Información ELECTRO PUNO'!B3372</f>
        <v>PPC06</v>
      </c>
      <c r="K3392" s="9" t="str">
        <f t="shared" si="382"/>
        <v>POSTE DE CONCRETO ARMADO DE  8/300/120/240</v>
      </c>
      <c r="L3392" s="139">
        <f t="shared" si="383"/>
        <v>0.14000000000000001</v>
      </c>
    </row>
    <row r="3393" spans="1:12" x14ac:dyDescent="0.25">
      <c r="A3393" s="193">
        <f>+'Información ELECTRO PUNO'!A3373</f>
        <v>3372</v>
      </c>
      <c r="B3393" s="26" t="str">
        <f t="shared" si="381"/>
        <v>SICODI</v>
      </c>
      <c r="C3393" s="9" t="str">
        <f t="shared" si="377"/>
        <v>Puno</v>
      </c>
      <c r="D3393" s="9" t="str">
        <f t="shared" si="378"/>
        <v>No Reporta</v>
      </c>
      <c r="E3393" s="9" t="str">
        <f t="shared" si="379"/>
        <v>No Reporta</v>
      </c>
      <c r="F3393" s="194" t="str">
        <f>+'Información ELECTRO PUNO'!E3373</f>
        <v>BT</v>
      </c>
      <c r="G3393" s="194">
        <f>+'Información ELECTRO PUNO'!G3373</f>
        <v>8</v>
      </c>
      <c r="H3393" s="9" t="str">
        <f t="shared" si="380"/>
        <v>Poste</v>
      </c>
      <c r="I3393" s="194" t="str">
        <f>+'Información ELECTRO PUNO'!F3373</f>
        <v>Concreto Armado</v>
      </c>
      <c r="J3393" s="194" t="str">
        <f>+'Información ELECTRO PUNO'!B3373</f>
        <v>PPC06</v>
      </c>
      <c r="K3393" s="9" t="str">
        <f t="shared" si="382"/>
        <v>POSTE DE CONCRETO ARMADO DE  8/300/120/240</v>
      </c>
      <c r="L3393" s="139">
        <f t="shared" si="383"/>
        <v>0.14000000000000001</v>
      </c>
    </row>
    <row r="3394" spans="1:12" x14ac:dyDescent="0.25">
      <c r="A3394" s="193">
        <f>+'Información ELECTRO PUNO'!A3374</f>
        <v>3373</v>
      </c>
      <c r="B3394" s="26" t="str">
        <f t="shared" si="381"/>
        <v>SICODI</v>
      </c>
      <c r="C3394" s="9" t="str">
        <f t="shared" si="377"/>
        <v>Puno</v>
      </c>
      <c r="D3394" s="9" t="str">
        <f t="shared" si="378"/>
        <v>No Reporta</v>
      </c>
      <c r="E3394" s="9" t="str">
        <f t="shared" si="379"/>
        <v>No Reporta</v>
      </c>
      <c r="F3394" s="194" t="str">
        <f>+'Información ELECTRO PUNO'!E3374</f>
        <v>BT</v>
      </c>
      <c r="G3394" s="194">
        <f>+'Información ELECTRO PUNO'!G3374</f>
        <v>8</v>
      </c>
      <c r="H3394" s="9" t="str">
        <f t="shared" si="380"/>
        <v>Poste</v>
      </c>
      <c r="I3394" s="194" t="str">
        <f>+'Información ELECTRO PUNO'!F3374</f>
        <v>Concreto Armado</v>
      </c>
      <c r="J3394" s="194" t="str">
        <f>+'Información ELECTRO PUNO'!B3374</f>
        <v>PPC06</v>
      </c>
      <c r="K3394" s="9" t="str">
        <f t="shared" si="382"/>
        <v>POSTE DE CONCRETO ARMADO DE  8/300/120/240</v>
      </c>
      <c r="L3394" s="139">
        <f t="shared" si="383"/>
        <v>0.14000000000000001</v>
      </c>
    </row>
    <row r="3395" spans="1:12" x14ac:dyDescent="0.25">
      <c r="A3395" s="193">
        <f>+'Información ELECTRO PUNO'!A3375</f>
        <v>3374</v>
      </c>
      <c r="B3395" s="26" t="str">
        <f t="shared" si="381"/>
        <v>SICODI</v>
      </c>
      <c r="C3395" s="9" t="str">
        <f t="shared" si="377"/>
        <v>Puno</v>
      </c>
      <c r="D3395" s="9" t="str">
        <f t="shared" si="378"/>
        <v>No Reporta</v>
      </c>
      <c r="E3395" s="9" t="str">
        <f t="shared" si="379"/>
        <v>No Reporta</v>
      </c>
      <c r="F3395" s="194" t="str">
        <f>+'Información ELECTRO PUNO'!E3375</f>
        <v>BT</v>
      </c>
      <c r="G3395" s="194">
        <f>+'Información ELECTRO PUNO'!G3375</f>
        <v>8</v>
      </c>
      <c r="H3395" s="9" t="str">
        <f t="shared" si="380"/>
        <v>Poste</v>
      </c>
      <c r="I3395" s="194" t="str">
        <f>+'Información ELECTRO PUNO'!F3375</f>
        <v>Concreto Armado</v>
      </c>
      <c r="J3395" s="194" t="str">
        <f>+'Información ELECTRO PUNO'!B3375</f>
        <v>PPC06</v>
      </c>
      <c r="K3395" s="9" t="str">
        <f t="shared" si="382"/>
        <v>POSTE DE CONCRETO ARMADO DE  8/300/120/240</v>
      </c>
      <c r="L3395" s="139">
        <f t="shared" si="383"/>
        <v>0.14000000000000001</v>
      </c>
    </row>
    <row r="3396" spans="1:12" x14ac:dyDescent="0.25">
      <c r="A3396" s="193">
        <f>+'Información ELECTRO PUNO'!A3376</f>
        <v>3375</v>
      </c>
      <c r="B3396" s="26" t="str">
        <f t="shared" si="381"/>
        <v>SICODI</v>
      </c>
      <c r="C3396" s="9" t="str">
        <f t="shared" si="377"/>
        <v>Puno</v>
      </c>
      <c r="D3396" s="9" t="str">
        <f t="shared" si="378"/>
        <v>No Reporta</v>
      </c>
      <c r="E3396" s="9" t="str">
        <f t="shared" si="379"/>
        <v>No Reporta</v>
      </c>
      <c r="F3396" s="194" t="str">
        <f>+'Información ELECTRO PUNO'!E3376</f>
        <v>BT</v>
      </c>
      <c r="G3396" s="194">
        <f>+'Información ELECTRO PUNO'!G3376</f>
        <v>8</v>
      </c>
      <c r="H3396" s="9" t="str">
        <f t="shared" si="380"/>
        <v>Poste</v>
      </c>
      <c r="I3396" s="194" t="str">
        <f>+'Información ELECTRO PUNO'!F3376</f>
        <v>Concreto Armado</v>
      </c>
      <c r="J3396" s="194" t="str">
        <f>+'Información ELECTRO PUNO'!B3376</f>
        <v>PPC06</v>
      </c>
      <c r="K3396" s="9" t="str">
        <f t="shared" si="382"/>
        <v>POSTE DE CONCRETO ARMADO DE  8/300/120/240</v>
      </c>
      <c r="L3396" s="139">
        <f t="shared" si="383"/>
        <v>0.14000000000000001</v>
      </c>
    </row>
    <row r="3397" spans="1:12" x14ac:dyDescent="0.25">
      <c r="A3397" s="193">
        <f>+'Información ELECTRO PUNO'!A3377</f>
        <v>3376</v>
      </c>
      <c r="B3397" s="26" t="str">
        <f t="shared" si="381"/>
        <v>SICODI</v>
      </c>
      <c r="C3397" s="9" t="str">
        <f t="shared" si="377"/>
        <v>Puno</v>
      </c>
      <c r="D3397" s="9" t="str">
        <f t="shared" si="378"/>
        <v>No Reporta</v>
      </c>
      <c r="E3397" s="9" t="str">
        <f t="shared" si="379"/>
        <v>No Reporta</v>
      </c>
      <c r="F3397" s="194" t="str">
        <f>+'Información ELECTRO PUNO'!E3377</f>
        <v>BT</v>
      </c>
      <c r="G3397" s="194">
        <f>+'Información ELECTRO PUNO'!G3377</f>
        <v>8</v>
      </c>
      <c r="H3397" s="9" t="str">
        <f t="shared" si="380"/>
        <v>Poste</v>
      </c>
      <c r="I3397" s="194" t="str">
        <f>+'Información ELECTRO PUNO'!F3377</f>
        <v>Concreto Armado</v>
      </c>
      <c r="J3397" s="194" t="str">
        <f>+'Información ELECTRO PUNO'!B3377</f>
        <v>PPC06</v>
      </c>
      <c r="K3397" s="9" t="str">
        <f t="shared" si="382"/>
        <v>POSTE DE CONCRETO ARMADO DE  8/300/120/240</v>
      </c>
      <c r="L3397" s="139">
        <f t="shared" si="383"/>
        <v>0.14000000000000001</v>
      </c>
    </row>
    <row r="3398" spans="1:12" x14ac:dyDescent="0.25">
      <c r="A3398" s="193">
        <f>+'Información ELECTRO PUNO'!A3378</f>
        <v>3377</v>
      </c>
      <c r="B3398" s="26" t="str">
        <f t="shared" si="381"/>
        <v>SICODI</v>
      </c>
      <c r="C3398" s="9" t="str">
        <f t="shared" si="377"/>
        <v>Puno</v>
      </c>
      <c r="D3398" s="9" t="str">
        <f t="shared" si="378"/>
        <v>No Reporta</v>
      </c>
      <c r="E3398" s="9" t="str">
        <f t="shared" si="379"/>
        <v>No Reporta</v>
      </c>
      <c r="F3398" s="194" t="str">
        <f>+'Información ELECTRO PUNO'!E3378</f>
        <v>BT</v>
      </c>
      <c r="G3398" s="194">
        <f>+'Información ELECTRO PUNO'!G3378</f>
        <v>8</v>
      </c>
      <c r="H3398" s="9" t="str">
        <f t="shared" si="380"/>
        <v>Poste</v>
      </c>
      <c r="I3398" s="194" t="str">
        <f>+'Información ELECTRO PUNO'!F3378</f>
        <v>Concreto Armado</v>
      </c>
      <c r="J3398" s="194" t="str">
        <f>+'Información ELECTRO PUNO'!B3378</f>
        <v>PPC06</v>
      </c>
      <c r="K3398" s="9" t="str">
        <f t="shared" si="382"/>
        <v>POSTE DE CONCRETO ARMADO DE  8/300/120/240</v>
      </c>
      <c r="L3398" s="139">
        <f t="shared" si="383"/>
        <v>0.14000000000000001</v>
      </c>
    </row>
    <row r="3399" spans="1:12" x14ac:dyDescent="0.25">
      <c r="A3399" s="193">
        <f>+'Información ELECTRO PUNO'!A3379</f>
        <v>3378</v>
      </c>
      <c r="B3399" s="26" t="str">
        <f t="shared" si="381"/>
        <v>SICODI</v>
      </c>
      <c r="C3399" s="9" t="str">
        <f t="shared" si="377"/>
        <v>Puno</v>
      </c>
      <c r="D3399" s="9" t="str">
        <f t="shared" si="378"/>
        <v>No Reporta</v>
      </c>
      <c r="E3399" s="9" t="str">
        <f t="shared" si="379"/>
        <v>No Reporta</v>
      </c>
      <c r="F3399" s="194" t="str">
        <f>+'Información ELECTRO PUNO'!E3379</f>
        <v>BT</v>
      </c>
      <c r="G3399" s="194">
        <f>+'Información ELECTRO PUNO'!G3379</f>
        <v>8</v>
      </c>
      <c r="H3399" s="9" t="str">
        <f t="shared" si="380"/>
        <v>Poste</v>
      </c>
      <c r="I3399" s="194" t="str">
        <f>+'Información ELECTRO PUNO'!F3379</f>
        <v>Concreto Armado</v>
      </c>
      <c r="J3399" s="194" t="str">
        <f>+'Información ELECTRO PUNO'!B3379</f>
        <v>PPC06</v>
      </c>
      <c r="K3399" s="9" t="str">
        <f t="shared" si="382"/>
        <v>POSTE DE CONCRETO ARMADO DE  8/300/120/240</v>
      </c>
      <c r="L3399" s="139">
        <f t="shared" si="383"/>
        <v>0.14000000000000001</v>
      </c>
    </row>
    <row r="3400" spans="1:12" x14ac:dyDescent="0.25">
      <c r="A3400" s="193">
        <f>+'Información ELECTRO PUNO'!A3380</f>
        <v>3379</v>
      </c>
      <c r="B3400" s="26" t="str">
        <f t="shared" si="381"/>
        <v>SICODI</v>
      </c>
      <c r="C3400" s="9" t="str">
        <f t="shared" si="377"/>
        <v>Puno</v>
      </c>
      <c r="D3400" s="9" t="str">
        <f t="shared" si="378"/>
        <v>No Reporta</v>
      </c>
      <c r="E3400" s="9" t="str">
        <f t="shared" si="379"/>
        <v>No Reporta</v>
      </c>
      <c r="F3400" s="194" t="str">
        <f>+'Información ELECTRO PUNO'!E3380</f>
        <v>BT</v>
      </c>
      <c r="G3400" s="194">
        <f>+'Información ELECTRO PUNO'!G3380</f>
        <v>8</v>
      </c>
      <c r="H3400" s="9" t="str">
        <f t="shared" si="380"/>
        <v>Poste</v>
      </c>
      <c r="I3400" s="194" t="str">
        <f>+'Información ELECTRO PUNO'!F3380</f>
        <v>Concreto Armado</v>
      </c>
      <c r="J3400" s="194" t="str">
        <f>+'Información ELECTRO PUNO'!B3380</f>
        <v>PPC06</v>
      </c>
      <c r="K3400" s="9" t="str">
        <f t="shared" si="382"/>
        <v>POSTE DE CONCRETO ARMADO DE  8/300/120/240</v>
      </c>
      <c r="L3400" s="139">
        <f t="shared" si="383"/>
        <v>0.14000000000000001</v>
      </c>
    </row>
    <row r="3401" spans="1:12" x14ac:dyDescent="0.25">
      <c r="A3401" s="193">
        <f>+'Información ELECTRO PUNO'!A3381</f>
        <v>3380</v>
      </c>
      <c r="B3401" s="26" t="str">
        <f t="shared" si="381"/>
        <v>SICODI</v>
      </c>
      <c r="C3401" s="9" t="str">
        <f t="shared" si="377"/>
        <v>Puno</v>
      </c>
      <c r="D3401" s="9" t="str">
        <f t="shared" si="378"/>
        <v>No Reporta</v>
      </c>
      <c r="E3401" s="9" t="str">
        <f t="shared" si="379"/>
        <v>No Reporta</v>
      </c>
      <c r="F3401" s="194" t="str">
        <f>+'Información ELECTRO PUNO'!E3381</f>
        <v>BT</v>
      </c>
      <c r="G3401" s="194">
        <f>+'Información ELECTRO PUNO'!G3381</f>
        <v>8</v>
      </c>
      <c r="H3401" s="9" t="str">
        <f t="shared" si="380"/>
        <v>Poste</v>
      </c>
      <c r="I3401" s="194" t="str">
        <f>+'Información ELECTRO PUNO'!F3381</f>
        <v>Concreto Armado</v>
      </c>
      <c r="J3401" s="194" t="str">
        <f>+'Información ELECTRO PUNO'!B3381</f>
        <v>PPC06</v>
      </c>
      <c r="K3401" s="9" t="str">
        <f t="shared" si="382"/>
        <v>POSTE DE CONCRETO ARMADO DE  8/300/120/240</v>
      </c>
      <c r="L3401" s="139">
        <f t="shared" si="383"/>
        <v>0.14000000000000001</v>
      </c>
    </row>
    <row r="3402" spans="1:12" x14ac:dyDescent="0.25">
      <c r="A3402" s="193">
        <f>+'Información ELECTRO PUNO'!A3382</f>
        <v>3381</v>
      </c>
      <c r="B3402" s="26" t="str">
        <f t="shared" si="381"/>
        <v>SICODI</v>
      </c>
      <c r="C3402" s="9" t="str">
        <f t="shared" si="377"/>
        <v>Puno</v>
      </c>
      <c r="D3402" s="9" t="str">
        <f t="shared" si="378"/>
        <v>No Reporta</v>
      </c>
      <c r="E3402" s="9" t="str">
        <f t="shared" si="379"/>
        <v>No Reporta</v>
      </c>
      <c r="F3402" s="194" t="str">
        <f>+'Información ELECTRO PUNO'!E3382</f>
        <v>BT</v>
      </c>
      <c r="G3402" s="194">
        <f>+'Información ELECTRO PUNO'!G3382</f>
        <v>8</v>
      </c>
      <c r="H3402" s="9" t="str">
        <f t="shared" si="380"/>
        <v>Poste</v>
      </c>
      <c r="I3402" s="194" t="str">
        <f>+'Información ELECTRO PUNO'!F3382</f>
        <v>Concreto Armado</v>
      </c>
      <c r="J3402" s="194" t="str">
        <f>+'Información ELECTRO PUNO'!B3382</f>
        <v>PPC06</v>
      </c>
      <c r="K3402" s="9" t="str">
        <f t="shared" si="382"/>
        <v>POSTE DE CONCRETO ARMADO DE  8/300/120/240</v>
      </c>
      <c r="L3402" s="139">
        <f t="shared" si="383"/>
        <v>0.14000000000000001</v>
      </c>
    </row>
    <row r="3403" spans="1:12" x14ac:dyDescent="0.25">
      <c r="A3403" s="193">
        <f>+'Información ELECTRO PUNO'!A3383</f>
        <v>3382</v>
      </c>
      <c r="B3403" s="26" t="str">
        <f t="shared" si="381"/>
        <v>SICODI</v>
      </c>
      <c r="C3403" s="9" t="str">
        <f t="shared" si="377"/>
        <v>Puno</v>
      </c>
      <c r="D3403" s="9" t="str">
        <f t="shared" si="378"/>
        <v>No Reporta</v>
      </c>
      <c r="E3403" s="9" t="str">
        <f t="shared" si="379"/>
        <v>No Reporta</v>
      </c>
      <c r="F3403" s="194" t="str">
        <f>+'Información ELECTRO PUNO'!E3383</f>
        <v>BT</v>
      </c>
      <c r="G3403" s="194">
        <f>+'Información ELECTRO PUNO'!G3383</f>
        <v>8</v>
      </c>
      <c r="H3403" s="9" t="str">
        <f t="shared" si="380"/>
        <v>Poste</v>
      </c>
      <c r="I3403" s="194" t="str">
        <f>+'Información ELECTRO PUNO'!F3383</f>
        <v>Concreto Armado</v>
      </c>
      <c r="J3403" s="194" t="str">
        <f>+'Información ELECTRO PUNO'!B3383</f>
        <v>PPC06</v>
      </c>
      <c r="K3403" s="9" t="str">
        <f t="shared" si="382"/>
        <v>POSTE DE CONCRETO ARMADO DE  8/300/120/240</v>
      </c>
      <c r="L3403" s="139">
        <f t="shared" si="383"/>
        <v>0.14000000000000001</v>
      </c>
    </row>
    <row r="3404" spans="1:12" x14ac:dyDescent="0.25">
      <c r="A3404" s="193">
        <f>+'Información ELECTRO PUNO'!A3384</f>
        <v>3383</v>
      </c>
      <c r="B3404" s="26" t="str">
        <f t="shared" si="381"/>
        <v>SICODI</v>
      </c>
      <c r="C3404" s="9" t="str">
        <f t="shared" si="377"/>
        <v>Puno</v>
      </c>
      <c r="D3404" s="9" t="str">
        <f t="shared" si="378"/>
        <v>No Reporta</v>
      </c>
      <c r="E3404" s="9" t="str">
        <f t="shared" si="379"/>
        <v>No Reporta</v>
      </c>
      <c r="F3404" s="194" t="str">
        <f>+'Información ELECTRO PUNO'!E3384</f>
        <v>BT</v>
      </c>
      <c r="G3404" s="194">
        <f>+'Información ELECTRO PUNO'!G3384</f>
        <v>8</v>
      </c>
      <c r="H3404" s="9" t="str">
        <f t="shared" si="380"/>
        <v>Poste</v>
      </c>
      <c r="I3404" s="194" t="str">
        <f>+'Información ELECTRO PUNO'!F3384</f>
        <v>Concreto Armado</v>
      </c>
      <c r="J3404" s="194" t="str">
        <f>+'Información ELECTRO PUNO'!B3384</f>
        <v>PPC06</v>
      </c>
      <c r="K3404" s="9" t="str">
        <f t="shared" si="382"/>
        <v>POSTE DE CONCRETO ARMADO DE  8/300/120/240</v>
      </c>
      <c r="L3404" s="139">
        <f t="shared" si="383"/>
        <v>0.14000000000000001</v>
      </c>
    </row>
    <row r="3405" spans="1:12" x14ac:dyDescent="0.25">
      <c r="A3405" s="193">
        <f>+'Información ELECTRO PUNO'!A3385</f>
        <v>3384</v>
      </c>
      <c r="B3405" s="26" t="str">
        <f t="shared" si="381"/>
        <v>SICODI</v>
      </c>
      <c r="C3405" s="9" t="str">
        <f t="shared" si="377"/>
        <v>Puno</v>
      </c>
      <c r="D3405" s="9" t="str">
        <f t="shared" si="378"/>
        <v>No Reporta</v>
      </c>
      <c r="E3405" s="9" t="str">
        <f t="shared" si="379"/>
        <v>No Reporta</v>
      </c>
      <c r="F3405" s="194" t="str">
        <f>+'Información ELECTRO PUNO'!E3385</f>
        <v>BT</v>
      </c>
      <c r="G3405" s="194">
        <f>+'Información ELECTRO PUNO'!G3385</f>
        <v>8</v>
      </c>
      <c r="H3405" s="9" t="str">
        <f t="shared" si="380"/>
        <v>Poste</v>
      </c>
      <c r="I3405" s="194" t="str">
        <f>+'Información ELECTRO PUNO'!F3385</f>
        <v>Concreto Armado</v>
      </c>
      <c r="J3405" s="194" t="str">
        <f>+'Información ELECTRO PUNO'!B3385</f>
        <v>PPC06</v>
      </c>
      <c r="K3405" s="9" t="str">
        <f t="shared" si="382"/>
        <v>POSTE DE CONCRETO ARMADO DE  8/300/120/240</v>
      </c>
      <c r="L3405" s="139">
        <f t="shared" si="383"/>
        <v>0.14000000000000001</v>
      </c>
    </row>
    <row r="3406" spans="1:12" x14ac:dyDescent="0.25">
      <c r="A3406" s="193">
        <f>+'Información ELECTRO PUNO'!A3386</f>
        <v>3385</v>
      </c>
      <c r="B3406" s="26" t="str">
        <f t="shared" si="381"/>
        <v>SICODI</v>
      </c>
      <c r="C3406" s="9" t="str">
        <f t="shared" si="377"/>
        <v>Puno</v>
      </c>
      <c r="D3406" s="9" t="str">
        <f t="shared" si="378"/>
        <v>No Reporta</v>
      </c>
      <c r="E3406" s="9" t="str">
        <f t="shared" si="379"/>
        <v>No Reporta</v>
      </c>
      <c r="F3406" s="194" t="str">
        <f>+'Información ELECTRO PUNO'!E3386</f>
        <v>BT</v>
      </c>
      <c r="G3406" s="194">
        <f>+'Información ELECTRO PUNO'!G3386</f>
        <v>8</v>
      </c>
      <c r="H3406" s="9" t="str">
        <f t="shared" si="380"/>
        <v>Poste</v>
      </c>
      <c r="I3406" s="194" t="str">
        <f>+'Información ELECTRO PUNO'!F3386</f>
        <v>Concreto Armado</v>
      </c>
      <c r="J3406" s="194" t="str">
        <f>+'Información ELECTRO PUNO'!B3386</f>
        <v>PPC06</v>
      </c>
      <c r="K3406" s="9" t="str">
        <f t="shared" si="382"/>
        <v>POSTE DE CONCRETO ARMADO DE  8/300/120/240</v>
      </c>
      <c r="L3406" s="139">
        <f t="shared" si="383"/>
        <v>0.14000000000000001</v>
      </c>
    </row>
    <row r="3407" spans="1:12" x14ac:dyDescent="0.25">
      <c r="A3407" s="193">
        <f>+'Información ELECTRO PUNO'!A3387</f>
        <v>3386</v>
      </c>
      <c r="B3407" s="26" t="str">
        <f t="shared" si="381"/>
        <v>SICODI</v>
      </c>
      <c r="C3407" s="9" t="str">
        <f t="shared" si="377"/>
        <v>Puno</v>
      </c>
      <c r="D3407" s="9" t="str">
        <f t="shared" si="378"/>
        <v>No Reporta</v>
      </c>
      <c r="E3407" s="9" t="str">
        <f t="shared" si="379"/>
        <v>No Reporta</v>
      </c>
      <c r="F3407" s="194" t="str">
        <f>+'Información ELECTRO PUNO'!E3387</f>
        <v>BT</v>
      </c>
      <c r="G3407" s="194">
        <f>+'Información ELECTRO PUNO'!G3387</f>
        <v>8</v>
      </c>
      <c r="H3407" s="9" t="str">
        <f t="shared" si="380"/>
        <v>Poste</v>
      </c>
      <c r="I3407" s="194" t="str">
        <f>+'Información ELECTRO PUNO'!F3387</f>
        <v>Concreto Armado</v>
      </c>
      <c r="J3407" s="194" t="str">
        <f>+'Información ELECTRO PUNO'!B3387</f>
        <v>PPC06</v>
      </c>
      <c r="K3407" s="9" t="str">
        <f t="shared" si="382"/>
        <v>POSTE DE CONCRETO ARMADO DE  8/300/120/240</v>
      </c>
      <c r="L3407" s="139">
        <f t="shared" si="383"/>
        <v>0.14000000000000001</v>
      </c>
    </row>
    <row r="3408" spans="1:12" x14ac:dyDescent="0.25">
      <c r="A3408" s="193">
        <f>+'Información ELECTRO PUNO'!A3388</f>
        <v>3387</v>
      </c>
      <c r="B3408" s="26" t="str">
        <f t="shared" si="381"/>
        <v>SICODI</v>
      </c>
      <c r="C3408" s="9" t="str">
        <f t="shared" si="377"/>
        <v>Puno</v>
      </c>
      <c r="D3408" s="9" t="str">
        <f t="shared" si="378"/>
        <v>No Reporta</v>
      </c>
      <c r="E3408" s="9" t="str">
        <f t="shared" si="379"/>
        <v>No Reporta</v>
      </c>
      <c r="F3408" s="194" t="str">
        <f>+'Información ELECTRO PUNO'!E3388</f>
        <v>BT</v>
      </c>
      <c r="G3408" s="194">
        <f>+'Información ELECTRO PUNO'!G3388</f>
        <v>8</v>
      </c>
      <c r="H3408" s="9" t="str">
        <f t="shared" si="380"/>
        <v>Poste</v>
      </c>
      <c r="I3408" s="194" t="str">
        <f>+'Información ELECTRO PUNO'!F3388</f>
        <v>Concreto Armado</v>
      </c>
      <c r="J3408" s="194" t="str">
        <f>+'Información ELECTRO PUNO'!B3388</f>
        <v>PPC06</v>
      </c>
      <c r="K3408" s="9" t="str">
        <f t="shared" si="382"/>
        <v>POSTE DE CONCRETO ARMADO DE  8/300/120/240</v>
      </c>
      <c r="L3408" s="139">
        <f t="shared" si="383"/>
        <v>0.14000000000000001</v>
      </c>
    </row>
    <row r="3409" spans="1:12" x14ac:dyDescent="0.25">
      <c r="A3409" s="193">
        <f>+'Información ELECTRO PUNO'!A3389</f>
        <v>3388</v>
      </c>
      <c r="B3409" s="26" t="str">
        <f t="shared" si="381"/>
        <v>SICODI</v>
      </c>
      <c r="C3409" s="9" t="str">
        <f t="shared" si="377"/>
        <v>Puno</v>
      </c>
      <c r="D3409" s="9" t="str">
        <f t="shared" si="378"/>
        <v>No Reporta</v>
      </c>
      <c r="E3409" s="9" t="str">
        <f t="shared" si="379"/>
        <v>No Reporta</v>
      </c>
      <c r="F3409" s="194" t="str">
        <f>+'Información ELECTRO PUNO'!E3389</f>
        <v>BT</v>
      </c>
      <c r="G3409" s="194">
        <f>+'Información ELECTRO PUNO'!G3389</f>
        <v>8</v>
      </c>
      <c r="H3409" s="9" t="str">
        <f t="shared" si="380"/>
        <v>Poste</v>
      </c>
      <c r="I3409" s="194" t="str">
        <f>+'Información ELECTRO PUNO'!F3389</f>
        <v>Concreto Armado</v>
      </c>
      <c r="J3409" s="194" t="str">
        <f>+'Información ELECTRO PUNO'!B3389</f>
        <v>PPC06</v>
      </c>
      <c r="K3409" s="9" t="str">
        <f t="shared" si="382"/>
        <v>POSTE DE CONCRETO ARMADO DE  8/300/120/240</v>
      </c>
      <c r="L3409" s="139">
        <f t="shared" si="383"/>
        <v>0.14000000000000001</v>
      </c>
    </row>
    <row r="3410" spans="1:12" x14ac:dyDescent="0.25">
      <c r="A3410" s="193">
        <f>+'Información ELECTRO PUNO'!A3390</f>
        <v>3389</v>
      </c>
      <c r="B3410" s="26" t="str">
        <f t="shared" si="381"/>
        <v>SICODI</v>
      </c>
      <c r="C3410" s="9" t="str">
        <f t="shared" si="377"/>
        <v>Puno</v>
      </c>
      <c r="D3410" s="9" t="str">
        <f t="shared" si="378"/>
        <v>No Reporta</v>
      </c>
      <c r="E3410" s="9" t="str">
        <f t="shared" si="379"/>
        <v>No Reporta</v>
      </c>
      <c r="F3410" s="194" t="str">
        <f>+'Información ELECTRO PUNO'!E3390</f>
        <v>BT</v>
      </c>
      <c r="G3410" s="194">
        <f>+'Información ELECTRO PUNO'!G3390</f>
        <v>8</v>
      </c>
      <c r="H3410" s="9" t="str">
        <f t="shared" si="380"/>
        <v>Poste</v>
      </c>
      <c r="I3410" s="194" t="str">
        <f>+'Información ELECTRO PUNO'!F3390</f>
        <v>Concreto Armado</v>
      </c>
      <c r="J3410" s="194" t="str">
        <f>+'Información ELECTRO PUNO'!B3390</f>
        <v>PPC06</v>
      </c>
      <c r="K3410" s="9" t="str">
        <f t="shared" si="382"/>
        <v>POSTE DE CONCRETO ARMADO DE  8/300/120/240</v>
      </c>
      <c r="L3410" s="139">
        <f t="shared" si="383"/>
        <v>0.14000000000000001</v>
      </c>
    </row>
    <row r="3411" spans="1:12" x14ac:dyDescent="0.25">
      <c r="A3411" s="193">
        <f>+'Información ELECTRO PUNO'!A3391</f>
        <v>3390</v>
      </c>
      <c r="B3411" s="26" t="str">
        <f t="shared" si="381"/>
        <v>SICODI</v>
      </c>
      <c r="C3411" s="9" t="str">
        <f t="shared" si="377"/>
        <v>Puno</v>
      </c>
      <c r="D3411" s="9" t="str">
        <f t="shared" si="378"/>
        <v>No Reporta</v>
      </c>
      <c r="E3411" s="9" t="str">
        <f t="shared" si="379"/>
        <v>No Reporta</v>
      </c>
      <c r="F3411" s="194" t="str">
        <f>+'Información ELECTRO PUNO'!E3391</f>
        <v>BT</v>
      </c>
      <c r="G3411" s="194">
        <f>+'Información ELECTRO PUNO'!G3391</f>
        <v>8</v>
      </c>
      <c r="H3411" s="9" t="str">
        <f t="shared" si="380"/>
        <v>Poste</v>
      </c>
      <c r="I3411" s="194" t="str">
        <f>+'Información ELECTRO PUNO'!F3391</f>
        <v>Concreto Armado</v>
      </c>
      <c r="J3411" s="194" t="str">
        <f>+'Información ELECTRO PUNO'!B3391</f>
        <v>PPC06</v>
      </c>
      <c r="K3411" s="9" t="str">
        <f t="shared" si="382"/>
        <v>POSTE DE CONCRETO ARMADO DE  8/300/120/240</v>
      </c>
      <c r="L3411" s="139">
        <f t="shared" si="383"/>
        <v>0.14000000000000001</v>
      </c>
    </row>
    <row r="3412" spans="1:12" x14ac:dyDescent="0.25">
      <c r="A3412" s="193">
        <f>+'Información ELECTRO PUNO'!A3392</f>
        <v>3391</v>
      </c>
      <c r="B3412" s="26" t="str">
        <f t="shared" si="381"/>
        <v>SICODI</v>
      </c>
      <c r="C3412" s="9" t="str">
        <f t="shared" si="377"/>
        <v>Puno</v>
      </c>
      <c r="D3412" s="9" t="str">
        <f t="shared" si="378"/>
        <v>No Reporta</v>
      </c>
      <c r="E3412" s="9" t="str">
        <f t="shared" si="379"/>
        <v>No Reporta</v>
      </c>
      <c r="F3412" s="194" t="str">
        <f>+'Información ELECTRO PUNO'!E3392</f>
        <v>BT</v>
      </c>
      <c r="G3412" s="194">
        <f>+'Información ELECTRO PUNO'!G3392</f>
        <v>8</v>
      </c>
      <c r="H3412" s="9" t="str">
        <f t="shared" si="380"/>
        <v>Poste</v>
      </c>
      <c r="I3412" s="194" t="str">
        <f>+'Información ELECTRO PUNO'!F3392</f>
        <v>Concreto Armado</v>
      </c>
      <c r="J3412" s="194" t="str">
        <f>+'Información ELECTRO PUNO'!B3392</f>
        <v>PPC06</v>
      </c>
      <c r="K3412" s="9" t="str">
        <f t="shared" si="382"/>
        <v>POSTE DE CONCRETO ARMADO DE  8/300/120/240</v>
      </c>
      <c r="L3412" s="139">
        <f t="shared" si="383"/>
        <v>0.14000000000000001</v>
      </c>
    </row>
    <row r="3413" spans="1:12" x14ac:dyDescent="0.25">
      <c r="A3413" s="193">
        <f>+'Información ELECTRO PUNO'!A3393</f>
        <v>3392</v>
      </c>
      <c r="B3413" s="26" t="str">
        <f t="shared" si="381"/>
        <v>SICODI</v>
      </c>
      <c r="C3413" s="9" t="str">
        <f t="shared" si="377"/>
        <v>Puno</v>
      </c>
      <c r="D3413" s="9" t="str">
        <f t="shared" si="378"/>
        <v>No Reporta</v>
      </c>
      <c r="E3413" s="9" t="str">
        <f t="shared" si="379"/>
        <v>No Reporta</v>
      </c>
      <c r="F3413" s="194" t="str">
        <f>+'Información ELECTRO PUNO'!E3393</f>
        <v>BT</v>
      </c>
      <c r="G3413" s="194">
        <f>+'Información ELECTRO PUNO'!G3393</f>
        <v>8</v>
      </c>
      <c r="H3413" s="9" t="str">
        <f t="shared" si="380"/>
        <v>Poste</v>
      </c>
      <c r="I3413" s="194" t="str">
        <f>+'Información ELECTRO PUNO'!F3393</f>
        <v>Concreto Armado</v>
      </c>
      <c r="J3413" s="194" t="str">
        <f>+'Información ELECTRO PUNO'!B3393</f>
        <v>PPC06</v>
      </c>
      <c r="K3413" s="9" t="str">
        <f t="shared" si="382"/>
        <v>POSTE DE CONCRETO ARMADO DE  8/300/120/240</v>
      </c>
      <c r="L3413" s="139">
        <f t="shared" si="383"/>
        <v>0.14000000000000001</v>
      </c>
    </row>
    <row r="3414" spans="1:12" x14ac:dyDescent="0.25">
      <c r="A3414" s="193">
        <f>+'Información ELECTRO PUNO'!A3394</f>
        <v>3393</v>
      </c>
      <c r="B3414" s="26" t="str">
        <f t="shared" si="381"/>
        <v>SICODI</v>
      </c>
      <c r="C3414" s="9" t="str">
        <f t="shared" ref="C3414:C3477" si="384">+$C$10</f>
        <v>Puno</v>
      </c>
      <c r="D3414" s="9" t="str">
        <f t="shared" ref="D3414:D3477" si="385">+$D$10</f>
        <v>No Reporta</v>
      </c>
      <c r="E3414" s="9" t="str">
        <f t="shared" ref="E3414:E3477" si="386">+$E$10</f>
        <v>No Reporta</v>
      </c>
      <c r="F3414" s="194" t="str">
        <f>+'Información ELECTRO PUNO'!E3394</f>
        <v>BT</v>
      </c>
      <c r="G3414" s="194">
        <f>+'Información ELECTRO PUNO'!G3394</f>
        <v>8</v>
      </c>
      <c r="H3414" s="9" t="str">
        <f t="shared" ref="H3414:H3477" si="387">+$H$10</f>
        <v>Poste</v>
      </c>
      <c r="I3414" s="194" t="str">
        <f>+'Información ELECTRO PUNO'!F3394</f>
        <v>Concreto Armado</v>
      </c>
      <c r="J3414" s="194" t="str">
        <f>+'Información ELECTRO PUNO'!B3394</f>
        <v>PPC06</v>
      </c>
      <c r="K3414" s="9" t="str">
        <f t="shared" si="382"/>
        <v>POSTE DE CONCRETO ARMADO DE  8/300/120/240</v>
      </c>
      <c r="L3414" s="139">
        <f t="shared" si="383"/>
        <v>0.14000000000000001</v>
      </c>
    </row>
    <row r="3415" spans="1:12" x14ac:dyDescent="0.25">
      <c r="A3415" s="193">
        <f>+'Información ELECTRO PUNO'!A3395</f>
        <v>3394</v>
      </c>
      <c r="B3415" s="26" t="str">
        <f t="shared" ref="B3415:B3478" si="388">+INDEX($B$8:$B$16,MATCH(J3415,$J$8:$J$16,0))</f>
        <v>SICODI</v>
      </c>
      <c r="C3415" s="9" t="str">
        <f t="shared" si="384"/>
        <v>Puno</v>
      </c>
      <c r="D3415" s="9" t="str">
        <f t="shared" si="385"/>
        <v>No Reporta</v>
      </c>
      <c r="E3415" s="9" t="str">
        <f t="shared" si="386"/>
        <v>No Reporta</v>
      </c>
      <c r="F3415" s="194" t="str">
        <f>+'Información ELECTRO PUNO'!E3395</f>
        <v>BT</v>
      </c>
      <c r="G3415" s="194">
        <f>+'Información ELECTRO PUNO'!G3395</f>
        <v>8</v>
      </c>
      <c r="H3415" s="9" t="str">
        <f t="shared" si="387"/>
        <v>Poste</v>
      </c>
      <c r="I3415" s="194" t="str">
        <f>+'Información ELECTRO PUNO'!F3395</f>
        <v>Concreto Armado</v>
      </c>
      <c r="J3415" s="194" t="str">
        <f>+'Información ELECTRO PUNO'!B3395</f>
        <v>PPC06</v>
      </c>
      <c r="K3415" s="9" t="str">
        <f t="shared" ref="K3415:K3478" si="389">+VLOOKUP(J3415,$J$8:$K$16,2,FALSE)</f>
        <v>POSTE DE CONCRETO ARMADO DE  8/300/120/240</v>
      </c>
      <c r="L3415" s="139">
        <f t="shared" ref="L3415:L3478" si="390">+VLOOKUP(J3415,$J$8:$U$16,12,FALSE)</f>
        <v>0.14000000000000001</v>
      </c>
    </row>
    <row r="3416" spans="1:12" x14ac:dyDescent="0.25">
      <c r="A3416" s="193">
        <f>+'Información ELECTRO PUNO'!A3396</f>
        <v>3395</v>
      </c>
      <c r="B3416" s="26" t="str">
        <f t="shared" si="388"/>
        <v>SICODI</v>
      </c>
      <c r="C3416" s="9" t="str">
        <f t="shared" si="384"/>
        <v>Puno</v>
      </c>
      <c r="D3416" s="9" t="str">
        <f t="shared" si="385"/>
        <v>No Reporta</v>
      </c>
      <c r="E3416" s="9" t="str">
        <f t="shared" si="386"/>
        <v>No Reporta</v>
      </c>
      <c r="F3416" s="194" t="str">
        <f>+'Información ELECTRO PUNO'!E3396</f>
        <v>BT</v>
      </c>
      <c r="G3416" s="194">
        <f>+'Información ELECTRO PUNO'!G3396</f>
        <v>8</v>
      </c>
      <c r="H3416" s="9" t="str">
        <f t="shared" si="387"/>
        <v>Poste</v>
      </c>
      <c r="I3416" s="194" t="str">
        <f>+'Información ELECTRO PUNO'!F3396</f>
        <v>Concreto Armado</v>
      </c>
      <c r="J3416" s="194" t="str">
        <f>+'Información ELECTRO PUNO'!B3396</f>
        <v>PPC06</v>
      </c>
      <c r="K3416" s="9" t="str">
        <f t="shared" si="389"/>
        <v>POSTE DE CONCRETO ARMADO DE  8/300/120/240</v>
      </c>
      <c r="L3416" s="139">
        <f t="shared" si="390"/>
        <v>0.14000000000000001</v>
      </c>
    </row>
    <row r="3417" spans="1:12" x14ac:dyDescent="0.25">
      <c r="A3417" s="193">
        <f>+'Información ELECTRO PUNO'!A3397</f>
        <v>3396</v>
      </c>
      <c r="B3417" s="26" t="str">
        <f t="shared" si="388"/>
        <v>SICODI</v>
      </c>
      <c r="C3417" s="9" t="str">
        <f t="shared" si="384"/>
        <v>Puno</v>
      </c>
      <c r="D3417" s="9" t="str">
        <f t="shared" si="385"/>
        <v>No Reporta</v>
      </c>
      <c r="E3417" s="9" t="str">
        <f t="shared" si="386"/>
        <v>No Reporta</v>
      </c>
      <c r="F3417" s="194" t="str">
        <f>+'Información ELECTRO PUNO'!E3397</f>
        <v>BT</v>
      </c>
      <c r="G3417" s="194">
        <f>+'Información ELECTRO PUNO'!G3397</f>
        <v>8</v>
      </c>
      <c r="H3417" s="9" t="str">
        <f t="shared" si="387"/>
        <v>Poste</v>
      </c>
      <c r="I3417" s="194" t="str">
        <f>+'Información ELECTRO PUNO'!F3397</f>
        <v>Concreto Armado</v>
      </c>
      <c r="J3417" s="194" t="str">
        <f>+'Información ELECTRO PUNO'!B3397</f>
        <v>PPC06</v>
      </c>
      <c r="K3417" s="9" t="str">
        <f t="shared" si="389"/>
        <v>POSTE DE CONCRETO ARMADO DE  8/300/120/240</v>
      </c>
      <c r="L3417" s="139">
        <f t="shared" si="390"/>
        <v>0.14000000000000001</v>
      </c>
    </row>
    <row r="3418" spans="1:12" x14ac:dyDescent="0.25">
      <c r="A3418" s="193">
        <f>+'Información ELECTRO PUNO'!A3398</f>
        <v>3397</v>
      </c>
      <c r="B3418" s="26" t="str">
        <f t="shared" si="388"/>
        <v>SICODI</v>
      </c>
      <c r="C3418" s="9" t="str">
        <f t="shared" si="384"/>
        <v>Puno</v>
      </c>
      <c r="D3418" s="9" t="str">
        <f t="shared" si="385"/>
        <v>No Reporta</v>
      </c>
      <c r="E3418" s="9" t="str">
        <f t="shared" si="386"/>
        <v>No Reporta</v>
      </c>
      <c r="F3418" s="194" t="str">
        <f>+'Información ELECTRO PUNO'!E3398</f>
        <v>BT</v>
      </c>
      <c r="G3418" s="194">
        <f>+'Información ELECTRO PUNO'!G3398</f>
        <v>8</v>
      </c>
      <c r="H3418" s="9" t="str">
        <f t="shared" si="387"/>
        <v>Poste</v>
      </c>
      <c r="I3418" s="194" t="str">
        <f>+'Información ELECTRO PUNO'!F3398</f>
        <v>Concreto Armado</v>
      </c>
      <c r="J3418" s="194" t="str">
        <f>+'Información ELECTRO PUNO'!B3398</f>
        <v>PPC06</v>
      </c>
      <c r="K3418" s="9" t="str">
        <f t="shared" si="389"/>
        <v>POSTE DE CONCRETO ARMADO DE  8/300/120/240</v>
      </c>
      <c r="L3418" s="139">
        <f t="shared" si="390"/>
        <v>0.14000000000000001</v>
      </c>
    </row>
    <row r="3419" spans="1:12" x14ac:dyDescent="0.25">
      <c r="A3419" s="193">
        <f>+'Información ELECTRO PUNO'!A3399</f>
        <v>3398</v>
      </c>
      <c r="B3419" s="26" t="str">
        <f t="shared" si="388"/>
        <v>SICODI</v>
      </c>
      <c r="C3419" s="9" t="str">
        <f t="shared" si="384"/>
        <v>Puno</v>
      </c>
      <c r="D3419" s="9" t="str">
        <f t="shared" si="385"/>
        <v>No Reporta</v>
      </c>
      <c r="E3419" s="9" t="str">
        <f t="shared" si="386"/>
        <v>No Reporta</v>
      </c>
      <c r="F3419" s="194" t="str">
        <f>+'Información ELECTRO PUNO'!E3399</f>
        <v>BT</v>
      </c>
      <c r="G3419" s="194">
        <f>+'Información ELECTRO PUNO'!G3399</f>
        <v>8</v>
      </c>
      <c r="H3419" s="9" t="str">
        <f t="shared" si="387"/>
        <v>Poste</v>
      </c>
      <c r="I3419" s="194" t="str">
        <f>+'Información ELECTRO PUNO'!F3399</f>
        <v>Concreto Armado</v>
      </c>
      <c r="J3419" s="194" t="str">
        <f>+'Información ELECTRO PUNO'!B3399</f>
        <v>PPC06</v>
      </c>
      <c r="K3419" s="9" t="str">
        <f t="shared" si="389"/>
        <v>POSTE DE CONCRETO ARMADO DE  8/300/120/240</v>
      </c>
      <c r="L3419" s="139">
        <f t="shared" si="390"/>
        <v>0.14000000000000001</v>
      </c>
    </row>
    <row r="3420" spans="1:12" x14ac:dyDescent="0.25">
      <c r="A3420" s="193">
        <f>+'Información ELECTRO PUNO'!A3400</f>
        <v>3399</v>
      </c>
      <c r="B3420" s="26" t="str">
        <f t="shared" si="388"/>
        <v>SICODI</v>
      </c>
      <c r="C3420" s="9" t="str">
        <f t="shared" si="384"/>
        <v>Puno</v>
      </c>
      <c r="D3420" s="9" t="str">
        <f t="shared" si="385"/>
        <v>No Reporta</v>
      </c>
      <c r="E3420" s="9" t="str">
        <f t="shared" si="386"/>
        <v>No Reporta</v>
      </c>
      <c r="F3420" s="194" t="str">
        <f>+'Información ELECTRO PUNO'!E3400</f>
        <v>BT</v>
      </c>
      <c r="G3420" s="194">
        <f>+'Información ELECTRO PUNO'!G3400</f>
        <v>8</v>
      </c>
      <c r="H3420" s="9" t="str">
        <f t="shared" si="387"/>
        <v>Poste</v>
      </c>
      <c r="I3420" s="194" t="str">
        <f>+'Información ELECTRO PUNO'!F3400</f>
        <v>Concreto Armado</v>
      </c>
      <c r="J3420" s="194" t="str">
        <f>+'Información ELECTRO PUNO'!B3400</f>
        <v>PPC06</v>
      </c>
      <c r="K3420" s="9" t="str">
        <f t="shared" si="389"/>
        <v>POSTE DE CONCRETO ARMADO DE  8/300/120/240</v>
      </c>
      <c r="L3420" s="139">
        <f t="shared" si="390"/>
        <v>0.14000000000000001</v>
      </c>
    </row>
    <row r="3421" spans="1:12" x14ac:dyDescent="0.25">
      <c r="A3421" s="193">
        <f>+'Información ELECTRO PUNO'!A3401</f>
        <v>3400</v>
      </c>
      <c r="B3421" s="26" t="str">
        <f t="shared" si="388"/>
        <v>SICODI</v>
      </c>
      <c r="C3421" s="9" t="str">
        <f t="shared" si="384"/>
        <v>Puno</v>
      </c>
      <c r="D3421" s="9" t="str">
        <f t="shared" si="385"/>
        <v>No Reporta</v>
      </c>
      <c r="E3421" s="9" t="str">
        <f t="shared" si="386"/>
        <v>No Reporta</v>
      </c>
      <c r="F3421" s="194" t="str">
        <f>+'Información ELECTRO PUNO'!E3401</f>
        <v>BT</v>
      </c>
      <c r="G3421" s="194">
        <f>+'Información ELECTRO PUNO'!G3401</f>
        <v>8</v>
      </c>
      <c r="H3421" s="9" t="str">
        <f t="shared" si="387"/>
        <v>Poste</v>
      </c>
      <c r="I3421" s="194" t="str">
        <f>+'Información ELECTRO PUNO'!F3401</f>
        <v>Concreto Armado</v>
      </c>
      <c r="J3421" s="194" t="str">
        <f>+'Información ELECTRO PUNO'!B3401</f>
        <v>PPC06</v>
      </c>
      <c r="K3421" s="9" t="str">
        <f t="shared" si="389"/>
        <v>POSTE DE CONCRETO ARMADO DE  8/300/120/240</v>
      </c>
      <c r="L3421" s="139">
        <f t="shared" si="390"/>
        <v>0.14000000000000001</v>
      </c>
    </row>
    <row r="3422" spans="1:12" x14ac:dyDescent="0.25">
      <c r="A3422" s="193">
        <f>+'Información ELECTRO PUNO'!A3402</f>
        <v>3401</v>
      </c>
      <c r="B3422" s="26" t="str">
        <f t="shared" si="388"/>
        <v>SICODI</v>
      </c>
      <c r="C3422" s="9" t="str">
        <f t="shared" si="384"/>
        <v>Puno</v>
      </c>
      <c r="D3422" s="9" t="str">
        <f t="shared" si="385"/>
        <v>No Reporta</v>
      </c>
      <c r="E3422" s="9" t="str">
        <f t="shared" si="386"/>
        <v>No Reporta</v>
      </c>
      <c r="F3422" s="194" t="str">
        <f>+'Información ELECTRO PUNO'!E3402</f>
        <v>BT</v>
      </c>
      <c r="G3422" s="194">
        <f>+'Información ELECTRO PUNO'!G3402</f>
        <v>8</v>
      </c>
      <c r="H3422" s="9" t="str">
        <f t="shared" si="387"/>
        <v>Poste</v>
      </c>
      <c r="I3422" s="194" t="str">
        <f>+'Información ELECTRO PUNO'!F3402</f>
        <v>Concreto Armado</v>
      </c>
      <c r="J3422" s="194" t="str">
        <f>+'Información ELECTRO PUNO'!B3402</f>
        <v>PPC06</v>
      </c>
      <c r="K3422" s="9" t="str">
        <f t="shared" si="389"/>
        <v>POSTE DE CONCRETO ARMADO DE  8/300/120/240</v>
      </c>
      <c r="L3422" s="139">
        <f t="shared" si="390"/>
        <v>0.14000000000000001</v>
      </c>
    </row>
    <row r="3423" spans="1:12" x14ac:dyDescent="0.25">
      <c r="A3423" s="193">
        <f>+'Información ELECTRO PUNO'!A3403</f>
        <v>3402</v>
      </c>
      <c r="B3423" s="26" t="str">
        <f t="shared" si="388"/>
        <v>SICODI</v>
      </c>
      <c r="C3423" s="9" t="str">
        <f t="shared" si="384"/>
        <v>Puno</v>
      </c>
      <c r="D3423" s="9" t="str">
        <f t="shared" si="385"/>
        <v>No Reporta</v>
      </c>
      <c r="E3423" s="9" t="str">
        <f t="shared" si="386"/>
        <v>No Reporta</v>
      </c>
      <c r="F3423" s="194" t="str">
        <f>+'Información ELECTRO PUNO'!E3403</f>
        <v>BT</v>
      </c>
      <c r="G3423" s="194">
        <f>+'Información ELECTRO PUNO'!G3403</f>
        <v>8</v>
      </c>
      <c r="H3423" s="9" t="str">
        <f t="shared" si="387"/>
        <v>Poste</v>
      </c>
      <c r="I3423" s="194" t="str">
        <f>+'Información ELECTRO PUNO'!F3403</f>
        <v>Concreto Armado</v>
      </c>
      <c r="J3423" s="194" t="str">
        <f>+'Información ELECTRO PUNO'!B3403</f>
        <v>PPC06</v>
      </c>
      <c r="K3423" s="9" t="str">
        <f t="shared" si="389"/>
        <v>POSTE DE CONCRETO ARMADO DE  8/300/120/240</v>
      </c>
      <c r="L3423" s="139">
        <f t="shared" si="390"/>
        <v>0.14000000000000001</v>
      </c>
    </row>
    <row r="3424" spans="1:12" x14ac:dyDescent="0.25">
      <c r="A3424" s="193">
        <f>+'Información ELECTRO PUNO'!A3404</f>
        <v>3403</v>
      </c>
      <c r="B3424" s="26" t="str">
        <f t="shared" si="388"/>
        <v>SICODI</v>
      </c>
      <c r="C3424" s="9" t="str">
        <f t="shared" si="384"/>
        <v>Puno</v>
      </c>
      <c r="D3424" s="9" t="str">
        <f t="shared" si="385"/>
        <v>No Reporta</v>
      </c>
      <c r="E3424" s="9" t="str">
        <f t="shared" si="386"/>
        <v>No Reporta</v>
      </c>
      <c r="F3424" s="194" t="str">
        <f>+'Información ELECTRO PUNO'!E3404</f>
        <v>BT</v>
      </c>
      <c r="G3424" s="194">
        <f>+'Información ELECTRO PUNO'!G3404</f>
        <v>8</v>
      </c>
      <c r="H3424" s="9" t="str">
        <f t="shared" si="387"/>
        <v>Poste</v>
      </c>
      <c r="I3424" s="194" t="str">
        <f>+'Información ELECTRO PUNO'!F3404</f>
        <v>Concreto Armado</v>
      </c>
      <c r="J3424" s="194" t="str">
        <f>+'Información ELECTRO PUNO'!B3404</f>
        <v>PPC06</v>
      </c>
      <c r="K3424" s="9" t="str">
        <f t="shared" si="389"/>
        <v>POSTE DE CONCRETO ARMADO DE  8/300/120/240</v>
      </c>
      <c r="L3424" s="139">
        <f t="shared" si="390"/>
        <v>0.14000000000000001</v>
      </c>
    </row>
    <row r="3425" spans="1:12" x14ac:dyDescent="0.25">
      <c r="A3425" s="193">
        <f>+'Información ELECTRO PUNO'!A3405</f>
        <v>3404</v>
      </c>
      <c r="B3425" s="26" t="str">
        <f t="shared" si="388"/>
        <v>SICODI</v>
      </c>
      <c r="C3425" s="9" t="str">
        <f t="shared" si="384"/>
        <v>Puno</v>
      </c>
      <c r="D3425" s="9" t="str">
        <f t="shared" si="385"/>
        <v>No Reporta</v>
      </c>
      <c r="E3425" s="9" t="str">
        <f t="shared" si="386"/>
        <v>No Reporta</v>
      </c>
      <c r="F3425" s="194" t="str">
        <f>+'Información ELECTRO PUNO'!E3405</f>
        <v>BT</v>
      </c>
      <c r="G3425" s="194">
        <f>+'Información ELECTRO PUNO'!G3405</f>
        <v>8</v>
      </c>
      <c r="H3425" s="9" t="str">
        <f t="shared" si="387"/>
        <v>Poste</v>
      </c>
      <c r="I3425" s="194" t="str">
        <f>+'Información ELECTRO PUNO'!F3405</f>
        <v>Concreto Armado</v>
      </c>
      <c r="J3425" s="194" t="str">
        <f>+'Información ELECTRO PUNO'!B3405</f>
        <v>PPC06</v>
      </c>
      <c r="K3425" s="9" t="str">
        <f t="shared" si="389"/>
        <v>POSTE DE CONCRETO ARMADO DE  8/300/120/240</v>
      </c>
      <c r="L3425" s="139">
        <f t="shared" si="390"/>
        <v>0.14000000000000001</v>
      </c>
    </row>
    <row r="3426" spans="1:12" x14ac:dyDescent="0.25">
      <c r="A3426" s="193">
        <f>+'Información ELECTRO PUNO'!A3406</f>
        <v>3405</v>
      </c>
      <c r="B3426" s="26" t="str">
        <f t="shared" si="388"/>
        <v>SICODI</v>
      </c>
      <c r="C3426" s="9" t="str">
        <f t="shared" si="384"/>
        <v>Puno</v>
      </c>
      <c r="D3426" s="9" t="str">
        <f t="shared" si="385"/>
        <v>No Reporta</v>
      </c>
      <c r="E3426" s="9" t="str">
        <f t="shared" si="386"/>
        <v>No Reporta</v>
      </c>
      <c r="F3426" s="194" t="str">
        <f>+'Información ELECTRO PUNO'!E3406</f>
        <v>BT</v>
      </c>
      <c r="G3426" s="194">
        <f>+'Información ELECTRO PUNO'!G3406</f>
        <v>8</v>
      </c>
      <c r="H3426" s="9" t="str">
        <f t="shared" si="387"/>
        <v>Poste</v>
      </c>
      <c r="I3426" s="194" t="str">
        <f>+'Información ELECTRO PUNO'!F3406</f>
        <v>Concreto Armado</v>
      </c>
      <c r="J3426" s="194" t="str">
        <f>+'Información ELECTRO PUNO'!B3406</f>
        <v>PPC06</v>
      </c>
      <c r="K3426" s="9" t="str">
        <f t="shared" si="389"/>
        <v>POSTE DE CONCRETO ARMADO DE  8/300/120/240</v>
      </c>
      <c r="L3426" s="139">
        <f t="shared" si="390"/>
        <v>0.14000000000000001</v>
      </c>
    </row>
    <row r="3427" spans="1:12" x14ac:dyDescent="0.25">
      <c r="A3427" s="193">
        <f>+'Información ELECTRO PUNO'!A3407</f>
        <v>3406</v>
      </c>
      <c r="B3427" s="26" t="str">
        <f t="shared" si="388"/>
        <v>SICODI</v>
      </c>
      <c r="C3427" s="9" t="str">
        <f t="shared" si="384"/>
        <v>Puno</v>
      </c>
      <c r="D3427" s="9" t="str">
        <f t="shared" si="385"/>
        <v>No Reporta</v>
      </c>
      <c r="E3427" s="9" t="str">
        <f t="shared" si="386"/>
        <v>No Reporta</v>
      </c>
      <c r="F3427" s="194" t="str">
        <f>+'Información ELECTRO PUNO'!E3407</f>
        <v>BT</v>
      </c>
      <c r="G3427" s="194">
        <f>+'Información ELECTRO PUNO'!G3407</f>
        <v>8</v>
      </c>
      <c r="H3427" s="9" t="str">
        <f t="shared" si="387"/>
        <v>Poste</v>
      </c>
      <c r="I3427" s="194" t="str">
        <f>+'Información ELECTRO PUNO'!F3407</f>
        <v>Concreto Armado</v>
      </c>
      <c r="J3427" s="194" t="str">
        <f>+'Información ELECTRO PUNO'!B3407</f>
        <v>PPC06</v>
      </c>
      <c r="K3427" s="9" t="str">
        <f t="shared" si="389"/>
        <v>POSTE DE CONCRETO ARMADO DE  8/300/120/240</v>
      </c>
      <c r="L3427" s="139">
        <f t="shared" si="390"/>
        <v>0.14000000000000001</v>
      </c>
    </row>
    <row r="3428" spans="1:12" x14ac:dyDescent="0.25">
      <c r="A3428" s="193">
        <f>+'Información ELECTRO PUNO'!A3408</f>
        <v>3407</v>
      </c>
      <c r="B3428" s="26" t="str">
        <f t="shared" si="388"/>
        <v>SICODI</v>
      </c>
      <c r="C3428" s="9" t="str">
        <f t="shared" si="384"/>
        <v>Puno</v>
      </c>
      <c r="D3428" s="9" t="str">
        <f t="shared" si="385"/>
        <v>No Reporta</v>
      </c>
      <c r="E3428" s="9" t="str">
        <f t="shared" si="386"/>
        <v>No Reporta</v>
      </c>
      <c r="F3428" s="194" t="str">
        <f>+'Información ELECTRO PUNO'!E3408</f>
        <v>BT</v>
      </c>
      <c r="G3428" s="194">
        <f>+'Información ELECTRO PUNO'!G3408</f>
        <v>8</v>
      </c>
      <c r="H3428" s="9" t="str">
        <f t="shared" si="387"/>
        <v>Poste</v>
      </c>
      <c r="I3428" s="194" t="str">
        <f>+'Información ELECTRO PUNO'!F3408</f>
        <v>Concreto Armado</v>
      </c>
      <c r="J3428" s="194" t="str">
        <f>+'Información ELECTRO PUNO'!B3408</f>
        <v>PPC06</v>
      </c>
      <c r="K3428" s="9" t="str">
        <f t="shared" si="389"/>
        <v>POSTE DE CONCRETO ARMADO DE  8/300/120/240</v>
      </c>
      <c r="L3428" s="139">
        <f t="shared" si="390"/>
        <v>0.14000000000000001</v>
      </c>
    </row>
    <row r="3429" spans="1:12" x14ac:dyDescent="0.25">
      <c r="A3429" s="193">
        <f>+'Información ELECTRO PUNO'!A3409</f>
        <v>3408</v>
      </c>
      <c r="B3429" s="26" t="str">
        <f t="shared" si="388"/>
        <v>SICODI</v>
      </c>
      <c r="C3429" s="9" t="str">
        <f t="shared" si="384"/>
        <v>Puno</v>
      </c>
      <c r="D3429" s="9" t="str">
        <f t="shared" si="385"/>
        <v>No Reporta</v>
      </c>
      <c r="E3429" s="9" t="str">
        <f t="shared" si="386"/>
        <v>No Reporta</v>
      </c>
      <c r="F3429" s="194" t="str">
        <f>+'Información ELECTRO PUNO'!E3409</f>
        <v>BT</v>
      </c>
      <c r="G3429" s="194">
        <f>+'Información ELECTRO PUNO'!G3409</f>
        <v>8</v>
      </c>
      <c r="H3429" s="9" t="str">
        <f t="shared" si="387"/>
        <v>Poste</v>
      </c>
      <c r="I3429" s="194" t="str">
        <f>+'Información ELECTRO PUNO'!F3409</f>
        <v>Concreto Armado</v>
      </c>
      <c r="J3429" s="194" t="str">
        <f>+'Información ELECTRO PUNO'!B3409</f>
        <v>PPC06</v>
      </c>
      <c r="K3429" s="9" t="str">
        <f t="shared" si="389"/>
        <v>POSTE DE CONCRETO ARMADO DE  8/300/120/240</v>
      </c>
      <c r="L3429" s="139">
        <f t="shared" si="390"/>
        <v>0.14000000000000001</v>
      </c>
    </row>
    <row r="3430" spans="1:12" x14ac:dyDescent="0.25">
      <c r="A3430" s="193">
        <f>+'Información ELECTRO PUNO'!A3410</f>
        <v>3409</v>
      </c>
      <c r="B3430" s="26" t="str">
        <f t="shared" si="388"/>
        <v>SICODI</v>
      </c>
      <c r="C3430" s="9" t="str">
        <f t="shared" si="384"/>
        <v>Puno</v>
      </c>
      <c r="D3430" s="9" t="str">
        <f t="shared" si="385"/>
        <v>No Reporta</v>
      </c>
      <c r="E3430" s="9" t="str">
        <f t="shared" si="386"/>
        <v>No Reporta</v>
      </c>
      <c r="F3430" s="194" t="str">
        <f>+'Información ELECTRO PUNO'!E3410</f>
        <v>BT</v>
      </c>
      <c r="G3430" s="194">
        <f>+'Información ELECTRO PUNO'!G3410</f>
        <v>8</v>
      </c>
      <c r="H3430" s="9" t="str">
        <f t="shared" si="387"/>
        <v>Poste</v>
      </c>
      <c r="I3430" s="194" t="str">
        <f>+'Información ELECTRO PUNO'!F3410</f>
        <v>Concreto Armado</v>
      </c>
      <c r="J3430" s="194" t="str">
        <f>+'Información ELECTRO PUNO'!B3410</f>
        <v>PPC06</v>
      </c>
      <c r="K3430" s="9" t="str">
        <f t="shared" si="389"/>
        <v>POSTE DE CONCRETO ARMADO DE  8/300/120/240</v>
      </c>
      <c r="L3430" s="139">
        <f t="shared" si="390"/>
        <v>0.14000000000000001</v>
      </c>
    </row>
    <row r="3431" spans="1:12" x14ac:dyDescent="0.25">
      <c r="A3431" s="193">
        <f>+'Información ELECTRO PUNO'!A3411</f>
        <v>3410</v>
      </c>
      <c r="B3431" s="26" t="str">
        <f t="shared" si="388"/>
        <v>SICODI</v>
      </c>
      <c r="C3431" s="9" t="str">
        <f t="shared" si="384"/>
        <v>Puno</v>
      </c>
      <c r="D3431" s="9" t="str">
        <f t="shared" si="385"/>
        <v>No Reporta</v>
      </c>
      <c r="E3431" s="9" t="str">
        <f t="shared" si="386"/>
        <v>No Reporta</v>
      </c>
      <c r="F3431" s="194" t="str">
        <f>+'Información ELECTRO PUNO'!E3411</f>
        <v>BT</v>
      </c>
      <c r="G3431" s="194">
        <f>+'Información ELECTRO PUNO'!G3411</f>
        <v>8</v>
      </c>
      <c r="H3431" s="9" t="str">
        <f t="shared" si="387"/>
        <v>Poste</v>
      </c>
      <c r="I3431" s="194" t="str">
        <f>+'Información ELECTRO PUNO'!F3411</f>
        <v>Concreto Armado</v>
      </c>
      <c r="J3431" s="194" t="str">
        <f>+'Información ELECTRO PUNO'!B3411</f>
        <v>PPC06</v>
      </c>
      <c r="K3431" s="9" t="str">
        <f t="shared" si="389"/>
        <v>POSTE DE CONCRETO ARMADO DE  8/300/120/240</v>
      </c>
      <c r="L3431" s="139">
        <f t="shared" si="390"/>
        <v>0.14000000000000001</v>
      </c>
    </row>
    <row r="3432" spans="1:12" x14ac:dyDescent="0.25">
      <c r="A3432" s="193">
        <f>+'Información ELECTRO PUNO'!A3412</f>
        <v>3411</v>
      </c>
      <c r="B3432" s="26" t="str">
        <f t="shared" si="388"/>
        <v>SICODI</v>
      </c>
      <c r="C3432" s="9" t="str">
        <f t="shared" si="384"/>
        <v>Puno</v>
      </c>
      <c r="D3432" s="9" t="str">
        <f t="shared" si="385"/>
        <v>No Reporta</v>
      </c>
      <c r="E3432" s="9" t="str">
        <f t="shared" si="386"/>
        <v>No Reporta</v>
      </c>
      <c r="F3432" s="194" t="str">
        <f>+'Información ELECTRO PUNO'!E3412</f>
        <v>BT</v>
      </c>
      <c r="G3432" s="194">
        <f>+'Información ELECTRO PUNO'!G3412</f>
        <v>8</v>
      </c>
      <c r="H3432" s="9" t="str">
        <f t="shared" si="387"/>
        <v>Poste</v>
      </c>
      <c r="I3432" s="194" t="str">
        <f>+'Información ELECTRO PUNO'!F3412</f>
        <v>Concreto Armado</v>
      </c>
      <c r="J3432" s="194" t="str">
        <f>+'Información ELECTRO PUNO'!B3412</f>
        <v>PPC06</v>
      </c>
      <c r="K3432" s="9" t="str">
        <f t="shared" si="389"/>
        <v>POSTE DE CONCRETO ARMADO DE  8/300/120/240</v>
      </c>
      <c r="L3432" s="139">
        <f t="shared" si="390"/>
        <v>0.14000000000000001</v>
      </c>
    </row>
    <row r="3433" spans="1:12" x14ac:dyDescent="0.25">
      <c r="A3433" s="193">
        <f>+'Información ELECTRO PUNO'!A3413</f>
        <v>3412</v>
      </c>
      <c r="B3433" s="26" t="str">
        <f t="shared" si="388"/>
        <v>SICODI</v>
      </c>
      <c r="C3433" s="9" t="str">
        <f t="shared" si="384"/>
        <v>Puno</v>
      </c>
      <c r="D3433" s="9" t="str">
        <f t="shared" si="385"/>
        <v>No Reporta</v>
      </c>
      <c r="E3433" s="9" t="str">
        <f t="shared" si="386"/>
        <v>No Reporta</v>
      </c>
      <c r="F3433" s="194" t="str">
        <f>+'Información ELECTRO PUNO'!E3413</f>
        <v>BT</v>
      </c>
      <c r="G3433" s="194">
        <f>+'Información ELECTRO PUNO'!G3413</f>
        <v>8</v>
      </c>
      <c r="H3433" s="9" t="str">
        <f t="shared" si="387"/>
        <v>Poste</v>
      </c>
      <c r="I3433" s="194" t="str">
        <f>+'Información ELECTRO PUNO'!F3413</f>
        <v>Concreto Armado</v>
      </c>
      <c r="J3433" s="194" t="str">
        <f>+'Información ELECTRO PUNO'!B3413</f>
        <v>PPC06</v>
      </c>
      <c r="K3433" s="9" t="str">
        <f t="shared" si="389"/>
        <v>POSTE DE CONCRETO ARMADO DE  8/300/120/240</v>
      </c>
      <c r="L3433" s="139">
        <f t="shared" si="390"/>
        <v>0.14000000000000001</v>
      </c>
    </row>
    <row r="3434" spans="1:12" x14ac:dyDescent="0.25">
      <c r="A3434" s="193">
        <f>+'Información ELECTRO PUNO'!A3414</f>
        <v>3413</v>
      </c>
      <c r="B3434" s="26" t="str">
        <f t="shared" si="388"/>
        <v>SICODI</v>
      </c>
      <c r="C3434" s="9" t="str">
        <f t="shared" si="384"/>
        <v>Puno</v>
      </c>
      <c r="D3434" s="9" t="str">
        <f t="shared" si="385"/>
        <v>No Reporta</v>
      </c>
      <c r="E3434" s="9" t="str">
        <f t="shared" si="386"/>
        <v>No Reporta</v>
      </c>
      <c r="F3434" s="194" t="str">
        <f>+'Información ELECTRO PUNO'!E3414</f>
        <v>MT</v>
      </c>
      <c r="G3434" s="194">
        <f>+'Información ELECTRO PUNO'!G3414</f>
        <v>12</v>
      </c>
      <c r="H3434" s="9" t="str">
        <f t="shared" si="387"/>
        <v>Poste</v>
      </c>
      <c r="I3434" s="194" t="str">
        <f>+'Información ELECTRO PUNO'!F3414</f>
        <v>Madera Tratada</v>
      </c>
      <c r="J3434" s="194" t="str">
        <f>+'Información ELECTRO PUNO'!B3414</f>
        <v>PPM20</v>
      </c>
      <c r="K3434" s="9" t="str">
        <f t="shared" si="389"/>
        <v>POSTE DE MADERA TRATADA DE 12 mts. CL.5</v>
      </c>
      <c r="L3434" s="139">
        <f t="shared" si="390"/>
        <v>0.41</v>
      </c>
    </row>
    <row r="3435" spans="1:12" x14ac:dyDescent="0.25">
      <c r="A3435" s="193">
        <f>+'Información ELECTRO PUNO'!A3415</f>
        <v>3414</v>
      </c>
      <c r="B3435" s="26" t="str">
        <f t="shared" si="388"/>
        <v>SICODI</v>
      </c>
      <c r="C3435" s="9" t="str">
        <f t="shared" si="384"/>
        <v>Puno</v>
      </c>
      <c r="D3435" s="9" t="str">
        <f t="shared" si="385"/>
        <v>No Reporta</v>
      </c>
      <c r="E3435" s="9" t="str">
        <f t="shared" si="386"/>
        <v>No Reporta</v>
      </c>
      <c r="F3435" s="194" t="str">
        <f>+'Información ELECTRO PUNO'!E3415</f>
        <v>MT</v>
      </c>
      <c r="G3435" s="194">
        <f>+'Información ELECTRO PUNO'!G3415</f>
        <v>12</v>
      </c>
      <c r="H3435" s="9" t="str">
        <f t="shared" si="387"/>
        <v>Poste</v>
      </c>
      <c r="I3435" s="194" t="str">
        <f>+'Información ELECTRO PUNO'!F3415</f>
        <v>Madera Tratada</v>
      </c>
      <c r="J3435" s="194" t="str">
        <f>+'Información ELECTRO PUNO'!B3415</f>
        <v>PPM20</v>
      </c>
      <c r="K3435" s="9" t="str">
        <f t="shared" si="389"/>
        <v>POSTE DE MADERA TRATADA DE 12 mts. CL.5</v>
      </c>
      <c r="L3435" s="139">
        <f t="shared" si="390"/>
        <v>0.41</v>
      </c>
    </row>
    <row r="3436" spans="1:12" x14ac:dyDescent="0.25">
      <c r="A3436" s="193">
        <f>+'Información ELECTRO PUNO'!A3416</f>
        <v>3415</v>
      </c>
      <c r="B3436" s="26" t="str">
        <f t="shared" si="388"/>
        <v>SICODI</v>
      </c>
      <c r="C3436" s="9" t="str">
        <f t="shared" si="384"/>
        <v>Puno</v>
      </c>
      <c r="D3436" s="9" t="str">
        <f t="shared" si="385"/>
        <v>No Reporta</v>
      </c>
      <c r="E3436" s="9" t="str">
        <f t="shared" si="386"/>
        <v>No Reporta</v>
      </c>
      <c r="F3436" s="194" t="str">
        <f>+'Información ELECTRO PUNO'!E3416</f>
        <v>MT</v>
      </c>
      <c r="G3436" s="194">
        <f>+'Información ELECTRO PUNO'!G3416</f>
        <v>12</v>
      </c>
      <c r="H3436" s="9" t="str">
        <f t="shared" si="387"/>
        <v>Poste</v>
      </c>
      <c r="I3436" s="194" t="str">
        <f>+'Información ELECTRO PUNO'!F3416</f>
        <v>Madera Tratada</v>
      </c>
      <c r="J3436" s="194" t="str">
        <f>+'Información ELECTRO PUNO'!B3416</f>
        <v>PPM20</v>
      </c>
      <c r="K3436" s="9" t="str">
        <f t="shared" si="389"/>
        <v>POSTE DE MADERA TRATADA DE 12 mts. CL.5</v>
      </c>
      <c r="L3436" s="139">
        <f t="shared" si="390"/>
        <v>0.41</v>
      </c>
    </row>
    <row r="3437" spans="1:12" x14ac:dyDescent="0.25">
      <c r="A3437" s="193">
        <f>+'Información ELECTRO PUNO'!A3417</f>
        <v>3416</v>
      </c>
      <c r="B3437" s="26" t="str">
        <f t="shared" si="388"/>
        <v>SICODI</v>
      </c>
      <c r="C3437" s="9" t="str">
        <f t="shared" si="384"/>
        <v>Puno</v>
      </c>
      <c r="D3437" s="9" t="str">
        <f t="shared" si="385"/>
        <v>No Reporta</v>
      </c>
      <c r="E3437" s="9" t="str">
        <f t="shared" si="386"/>
        <v>No Reporta</v>
      </c>
      <c r="F3437" s="194" t="str">
        <f>+'Información ELECTRO PUNO'!E3417</f>
        <v>MT</v>
      </c>
      <c r="G3437" s="194">
        <f>+'Información ELECTRO PUNO'!G3417</f>
        <v>12</v>
      </c>
      <c r="H3437" s="9" t="str">
        <f t="shared" si="387"/>
        <v>Poste</v>
      </c>
      <c r="I3437" s="194" t="str">
        <f>+'Información ELECTRO PUNO'!F3417</f>
        <v>Madera Tratada</v>
      </c>
      <c r="J3437" s="194" t="str">
        <f>+'Información ELECTRO PUNO'!B3417</f>
        <v>PPM20</v>
      </c>
      <c r="K3437" s="9" t="str">
        <f t="shared" si="389"/>
        <v>POSTE DE MADERA TRATADA DE 12 mts. CL.5</v>
      </c>
      <c r="L3437" s="139">
        <f t="shared" si="390"/>
        <v>0.41</v>
      </c>
    </row>
    <row r="3438" spans="1:12" x14ac:dyDescent="0.25">
      <c r="A3438" s="193">
        <f>+'Información ELECTRO PUNO'!A3418</f>
        <v>3417</v>
      </c>
      <c r="B3438" s="26" t="str">
        <f t="shared" si="388"/>
        <v>SICODI</v>
      </c>
      <c r="C3438" s="9" t="str">
        <f t="shared" si="384"/>
        <v>Puno</v>
      </c>
      <c r="D3438" s="9" t="str">
        <f t="shared" si="385"/>
        <v>No Reporta</v>
      </c>
      <c r="E3438" s="9" t="str">
        <f t="shared" si="386"/>
        <v>No Reporta</v>
      </c>
      <c r="F3438" s="194" t="str">
        <f>+'Información ELECTRO PUNO'!E3418</f>
        <v>MT</v>
      </c>
      <c r="G3438" s="194">
        <f>+'Información ELECTRO PUNO'!G3418</f>
        <v>12</v>
      </c>
      <c r="H3438" s="9" t="str">
        <f t="shared" si="387"/>
        <v>Poste</v>
      </c>
      <c r="I3438" s="194" t="str">
        <f>+'Información ELECTRO PUNO'!F3418</f>
        <v>Madera Tratada</v>
      </c>
      <c r="J3438" s="194" t="str">
        <f>+'Información ELECTRO PUNO'!B3418</f>
        <v>PPM20</v>
      </c>
      <c r="K3438" s="9" t="str">
        <f t="shared" si="389"/>
        <v>POSTE DE MADERA TRATADA DE 12 mts. CL.5</v>
      </c>
      <c r="L3438" s="139">
        <f t="shared" si="390"/>
        <v>0.41</v>
      </c>
    </row>
    <row r="3439" spans="1:12" x14ac:dyDescent="0.25">
      <c r="A3439" s="193">
        <f>+'Información ELECTRO PUNO'!A3419</f>
        <v>3418</v>
      </c>
      <c r="B3439" s="26" t="str">
        <f t="shared" si="388"/>
        <v>SICODI</v>
      </c>
      <c r="C3439" s="9" t="str">
        <f t="shared" si="384"/>
        <v>Puno</v>
      </c>
      <c r="D3439" s="9" t="str">
        <f t="shared" si="385"/>
        <v>No Reporta</v>
      </c>
      <c r="E3439" s="9" t="str">
        <f t="shared" si="386"/>
        <v>No Reporta</v>
      </c>
      <c r="F3439" s="194" t="str">
        <f>+'Información ELECTRO PUNO'!E3419</f>
        <v>MT</v>
      </c>
      <c r="G3439" s="194">
        <f>+'Información ELECTRO PUNO'!G3419</f>
        <v>12</v>
      </c>
      <c r="H3439" s="9" t="str">
        <f t="shared" si="387"/>
        <v>Poste</v>
      </c>
      <c r="I3439" s="194" t="str">
        <f>+'Información ELECTRO PUNO'!F3419</f>
        <v>Madera Tratada</v>
      </c>
      <c r="J3439" s="194" t="str">
        <f>+'Información ELECTRO PUNO'!B3419</f>
        <v>PPM20</v>
      </c>
      <c r="K3439" s="9" t="str">
        <f t="shared" si="389"/>
        <v>POSTE DE MADERA TRATADA DE 12 mts. CL.5</v>
      </c>
      <c r="L3439" s="139">
        <f t="shared" si="390"/>
        <v>0.41</v>
      </c>
    </row>
    <row r="3440" spans="1:12" x14ac:dyDescent="0.25">
      <c r="A3440" s="193">
        <f>+'Información ELECTRO PUNO'!A3420</f>
        <v>3419</v>
      </c>
      <c r="B3440" s="26" t="str">
        <f t="shared" si="388"/>
        <v>SICODI</v>
      </c>
      <c r="C3440" s="9" t="str">
        <f t="shared" si="384"/>
        <v>Puno</v>
      </c>
      <c r="D3440" s="9" t="str">
        <f t="shared" si="385"/>
        <v>No Reporta</v>
      </c>
      <c r="E3440" s="9" t="str">
        <f t="shared" si="386"/>
        <v>No Reporta</v>
      </c>
      <c r="F3440" s="194" t="str">
        <f>+'Información ELECTRO PUNO'!E3420</f>
        <v>MT</v>
      </c>
      <c r="G3440" s="194">
        <f>+'Información ELECTRO PUNO'!G3420</f>
        <v>12</v>
      </c>
      <c r="H3440" s="9" t="str">
        <f t="shared" si="387"/>
        <v>Poste</v>
      </c>
      <c r="I3440" s="194" t="str">
        <f>+'Información ELECTRO PUNO'!F3420</f>
        <v>Madera Tratada</v>
      </c>
      <c r="J3440" s="194" t="str">
        <f>+'Información ELECTRO PUNO'!B3420</f>
        <v>PPM20</v>
      </c>
      <c r="K3440" s="9" t="str">
        <f t="shared" si="389"/>
        <v>POSTE DE MADERA TRATADA DE 12 mts. CL.5</v>
      </c>
      <c r="L3440" s="139">
        <f t="shared" si="390"/>
        <v>0.41</v>
      </c>
    </row>
    <row r="3441" spans="1:12" x14ac:dyDescent="0.25">
      <c r="A3441" s="193">
        <f>+'Información ELECTRO PUNO'!A3421</f>
        <v>3420</v>
      </c>
      <c r="B3441" s="26" t="str">
        <f t="shared" si="388"/>
        <v>SICODI</v>
      </c>
      <c r="C3441" s="9" t="str">
        <f t="shared" si="384"/>
        <v>Puno</v>
      </c>
      <c r="D3441" s="9" t="str">
        <f t="shared" si="385"/>
        <v>No Reporta</v>
      </c>
      <c r="E3441" s="9" t="str">
        <f t="shared" si="386"/>
        <v>No Reporta</v>
      </c>
      <c r="F3441" s="194" t="str">
        <f>+'Información ELECTRO PUNO'!E3421</f>
        <v>MT</v>
      </c>
      <c r="G3441" s="194">
        <f>+'Información ELECTRO PUNO'!G3421</f>
        <v>12</v>
      </c>
      <c r="H3441" s="9" t="str">
        <f t="shared" si="387"/>
        <v>Poste</v>
      </c>
      <c r="I3441" s="194" t="str">
        <f>+'Información ELECTRO PUNO'!F3421</f>
        <v>Madera Tratada</v>
      </c>
      <c r="J3441" s="194" t="str">
        <f>+'Información ELECTRO PUNO'!B3421</f>
        <v>PPM20</v>
      </c>
      <c r="K3441" s="9" t="str">
        <f t="shared" si="389"/>
        <v>POSTE DE MADERA TRATADA DE 12 mts. CL.5</v>
      </c>
      <c r="L3441" s="139">
        <f t="shared" si="390"/>
        <v>0.41</v>
      </c>
    </row>
    <row r="3442" spans="1:12" x14ac:dyDescent="0.25">
      <c r="A3442" s="193">
        <f>+'Información ELECTRO PUNO'!A3422</f>
        <v>3421</v>
      </c>
      <c r="B3442" s="26" t="str">
        <f t="shared" si="388"/>
        <v>SICODI</v>
      </c>
      <c r="C3442" s="9" t="str">
        <f t="shared" si="384"/>
        <v>Puno</v>
      </c>
      <c r="D3442" s="9" t="str">
        <f t="shared" si="385"/>
        <v>No Reporta</v>
      </c>
      <c r="E3442" s="9" t="str">
        <f t="shared" si="386"/>
        <v>No Reporta</v>
      </c>
      <c r="F3442" s="194" t="str">
        <f>+'Información ELECTRO PUNO'!E3422</f>
        <v>MT</v>
      </c>
      <c r="G3442" s="194">
        <f>+'Información ELECTRO PUNO'!G3422</f>
        <v>12</v>
      </c>
      <c r="H3442" s="9" t="str">
        <f t="shared" si="387"/>
        <v>Poste</v>
      </c>
      <c r="I3442" s="194" t="str">
        <f>+'Información ELECTRO PUNO'!F3422</f>
        <v>Madera Tratada</v>
      </c>
      <c r="J3442" s="194" t="str">
        <f>+'Información ELECTRO PUNO'!B3422</f>
        <v>PPM20</v>
      </c>
      <c r="K3442" s="9" t="str">
        <f t="shared" si="389"/>
        <v>POSTE DE MADERA TRATADA DE 12 mts. CL.5</v>
      </c>
      <c r="L3442" s="139">
        <f t="shared" si="390"/>
        <v>0.41</v>
      </c>
    </row>
    <row r="3443" spans="1:12" x14ac:dyDescent="0.25">
      <c r="A3443" s="193">
        <f>+'Información ELECTRO PUNO'!A3423</f>
        <v>3422</v>
      </c>
      <c r="B3443" s="26" t="str">
        <f t="shared" si="388"/>
        <v>SICODI</v>
      </c>
      <c r="C3443" s="9" t="str">
        <f t="shared" si="384"/>
        <v>Puno</v>
      </c>
      <c r="D3443" s="9" t="str">
        <f t="shared" si="385"/>
        <v>No Reporta</v>
      </c>
      <c r="E3443" s="9" t="str">
        <f t="shared" si="386"/>
        <v>No Reporta</v>
      </c>
      <c r="F3443" s="194" t="str">
        <f>+'Información ELECTRO PUNO'!E3423</f>
        <v>MT</v>
      </c>
      <c r="G3443" s="194">
        <f>+'Información ELECTRO PUNO'!G3423</f>
        <v>12</v>
      </c>
      <c r="H3443" s="9" t="str">
        <f t="shared" si="387"/>
        <v>Poste</v>
      </c>
      <c r="I3443" s="194" t="str">
        <f>+'Información ELECTRO PUNO'!F3423</f>
        <v>Madera Tratada</v>
      </c>
      <c r="J3443" s="194" t="str">
        <f>+'Información ELECTRO PUNO'!B3423</f>
        <v>PPM20</v>
      </c>
      <c r="K3443" s="9" t="str">
        <f t="shared" si="389"/>
        <v>POSTE DE MADERA TRATADA DE 12 mts. CL.5</v>
      </c>
      <c r="L3443" s="139">
        <f t="shared" si="390"/>
        <v>0.41</v>
      </c>
    </row>
    <row r="3444" spans="1:12" x14ac:dyDescent="0.25">
      <c r="A3444" s="193">
        <f>+'Información ELECTRO PUNO'!A3424</f>
        <v>3423</v>
      </c>
      <c r="B3444" s="26" t="str">
        <f t="shared" si="388"/>
        <v>SICODI</v>
      </c>
      <c r="C3444" s="9" t="str">
        <f t="shared" si="384"/>
        <v>Puno</v>
      </c>
      <c r="D3444" s="9" t="str">
        <f t="shared" si="385"/>
        <v>No Reporta</v>
      </c>
      <c r="E3444" s="9" t="str">
        <f t="shared" si="386"/>
        <v>No Reporta</v>
      </c>
      <c r="F3444" s="194" t="str">
        <f>+'Información ELECTRO PUNO'!E3424</f>
        <v>MT</v>
      </c>
      <c r="G3444" s="194">
        <f>+'Información ELECTRO PUNO'!G3424</f>
        <v>12</v>
      </c>
      <c r="H3444" s="9" t="str">
        <f t="shared" si="387"/>
        <v>Poste</v>
      </c>
      <c r="I3444" s="194" t="str">
        <f>+'Información ELECTRO PUNO'!F3424</f>
        <v>Madera Tratada</v>
      </c>
      <c r="J3444" s="194" t="str">
        <f>+'Información ELECTRO PUNO'!B3424</f>
        <v>PPM20</v>
      </c>
      <c r="K3444" s="9" t="str">
        <f t="shared" si="389"/>
        <v>POSTE DE MADERA TRATADA DE 12 mts. CL.5</v>
      </c>
      <c r="L3444" s="139">
        <f t="shared" si="390"/>
        <v>0.41</v>
      </c>
    </row>
    <row r="3445" spans="1:12" x14ac:dyDescent="0.25">
      <c r="A3445" s="193">
        <f>+'Información ELECTRO PUNO'!A3425</f>
        <v>3424</v>
      </c>
      <c r="B3445" s="26" t="str">
        <f t="shared" si="388"/>
        <v>SICODI</v>
      </c>
      <c r="C3445" s="9" t="str">
        <f t="shared" si="384"/>
        <v>Puno</v>
      </c>
      <c r="D3445" s="9" t="str">
        <f t="shared" si="385"/>
        <v>No Reporta</v>
      </c>
      <c r="E3445" s="9" t="str">
        <f t="shared" si="386"/>
        <v>No Reporta</v>
      </c>
      <c r="F3445" s="194" t="str">
        <f>+'Información ELECTRO PUNO'!E3425</f>
        <v>MT</v>
      </c>
      <c r="G3445" s="194">
        <f>+'Información ELECTRO PUNO'!G3425</f>
        <v>12</v>
      </c>
      <c r="H3445" s="9" t="str">
        <f t="shared" si="387"/>
        <v>Poste</v>
      </c>
      <c r="I3445" s="194" t="str">
        <f>+'Información ELECTRO PUNO'!F3425</f>
        <v>Madera Tratada</v>
      </c>
      <c r="J3445" s="194" t="str">
        <f>+'Información ELECTRO PUNO'!B3425</f>
        <v>PPM20</v>
      </c>
      <c r="K3445" s="9" t="str">
        <f t="shared" si="389"/>
        <v>POSTE DE MADERA TRATADA DE 12 mts. CL.5</v>
      </c>
      <c r="L3445" s="139">
        <f t="shared" si="390"/>
        <v>0.41</v>
      </c>
    </row>
    <row r="3446" spans="1:12" x14ac:dyDescent="0.25">
      <c r="A3446" s="193">
        <f>+'Información ELECTRO PUNO'!A3426</f>
        <v>3425</v>
      </c>
      <c r="B3446" s="26" t="str">
        <f t="shared" si="388"/>
        <v>SICODI</v>
      </c>
      <c r="C3446" s="9" t="str">
        <f t="shared" si="384"/>
        <v>Puno</v>
      </c>
      <c r="D3446" s="9" t="str">
        <f t="shared" si="385"/>
        <v>No Reporta</v>
      </c>
      <c r="E3446" s="9" t="str">
        <f t="shared" si="386"/>
        <v>No Reporta</v>
      </c>
      <c r="F3446" s="194" t="str">
        <f>+'Información ELECTRO PUNO'!E3426</f>
        <v>MT</v>
      </c>
      <c r="G3446" s="194">
        <f>+'Información ELECTRO PUNO'!G3426</f>
        <v>12</v>
      </c>
      <c r="H3446" s="9" t="str">
        <f t="shared" si="387"/>
        <v>Poste</v>
      </c>
      <c r="I3446" s="194" t="str">
        <f>+'Información ELECTRO PUNO'!F3426</f>
        <v>Madera Tratada</v>
      </c>
      <c r="J3446" s="194" t="str">
        <f>+'Información ELECTRO PUNO'!B3426</f>
        <v>PPM20</v>
      </c>
      <c r="K3446" s="9" t="str">
        <f t="shared" si="389"/>
        <v>POSTE DE MADERA TRATADA DE 12 mts. CL.5</v>
      </c>
      <c r="L3446" s="139">
        <f t="shared" si="390"/>
        <v>0.41</v>
      </c>
    </row>
    <row r="3447" spans="1:12" x14ac:dyDescent="0.25">
      <c r="A3447" s="193">
        <f>+'Información ELECTRO PUNO'!A3427</f>
        <v>3426</v>
      </c>
      <c r="B3447" s="26" t="str">
        <f t="shared" si="388"/>
        <v>SICODI</v>
      </c>
      <c r="C3447" s="9" t="str">
        <f t="shared" si="384"/>
        <v>Puno</v>
      </c>
      <c r="D3447" s="9" t="str">
        <f t="shared" si="385"/>
        <v>No Reporta</v>
      </c>
      <c r="E3447" s="9" t="str">
        <f t="shared" si="386"/>
        <v>No Reporta</v>
      </c>
      <c r="F3447" s="194" t="str">
        <f>+'Información ELECTRO PUNO'!E3427</f>
        <v>MT</v>
      </c>
      <c r="G3447" s="194">
        <f>+'Información ELECTRO PUNO'!G3427</f>
        <v>12</v>
      </c>
      <c r="H3447" s="9" t="str">
        <f t="shared" si="387"/>
        <v>Poste</v>
      </c>
      <c r="I3447" s="194" t="str">
        <f>+'Información ELECTRO PUNO'!F3427</f>
        <v>Madera Tratada</v>
      </c>
      <c r="J3447" s="194" t="str">
        <f>+'Información ELECTRO PUNO'!B3427</f>
        <v>PPM20</v>
      </c>
      <c r="K3447" s="9" t="str">
        <f t="shared" si="389"/>
        <v>POSTE DE MADERA TRATADA DE 12 mts. CL.5</v>
      </c>
      <c r="L3447" s="139">
        <f t="shared" si="390"/>
        <v>0.41</v>
      </c>
    </row>
    <row r="3448" spans="1:12" x14ac:dyDescent="0.25">
      <c r="A3448" s="193">
        <f>+'Información ELECTRO PUNO'!A3428</f>
        <v>3427</v>
      </c>
      <c r="B3448" s="26" t="str">
        <f t="shared" si="388"/>
        <v>SICODI</v>
      </c>
      <c r="C3448" s="9" t="str">
        <f t="shared" si="384"/>
        <v>Puno</v>
      </c>
      <c r="D3448" s="9" t="str">
        <f t="shared" si="385"/>
        <v>No Reporta</v>
      </c>
      <c r="E3448" s="9" t="str">
        <f t="shared" si="386"/>
        <v>No Reporta</v>
      </c>
      <c r="F3448" s="194" t="str">
        <f>+'Información ELECTRO PUNO'!E3428</f>
        <v>MT</v>
      </c>
      <c r="G3448" s="194">
        <f>+'Información ELECTRO PUNO'!G3428</f>
        <v>12</v>
      </c>
      <c r="H3448" s="9" t="str">
        <f t="shared" si="387"/>
        <v>Poste</v>
      </c>
      <c r="I3448" s="194" t="str">
        <f>+'Información ELECTRO PUNO'!F3428</f>
        <v>Madera Tratada</v>
      </c>
      <c r="J3448" s="194" t="str">
        <f>+'Información ELECTRO PUNO'!B3428</f>
        <v>PPM20</v>
      </c>
      <c r="K3448" s="9" t="str">
        <f t="shared" si="389"/>
        <v>POSTE DE MADERA TRATADA DE 12 mts. CL.5</v>
      </c>
      <c r="L3448" s="139">
        <f t="shared" si="390"/>
        <v>0.41</v>
      </c>
    </row>
    <row r="3449" spans="1:12" x14ac:dyDescent="0.25">
      <c r="A3449" s="193">
        <f>+'Información ELECTRO PUNO'!A3429</f>
        <v>3428</v>
      </c>
      <c r="B3449" s="26" t="str">
        <f t="shared" si="388"/>
        <v>SICODI</v>
      </c>
      <c r="C3449" s="9" t="str">
        <f t="shared" si="384"/>
        <v>Puno</v>
      </c>
      <c r="D3449" s="9" t="str">
        <f t="shared" si="385"/>
        <v>No Reporta</v>
      </c>
      <c r="E3449" s="9" t="str">
        <f t="shared" si="386"/>
        <v>No Reporta</v>
      </c>
      <c r="F3449" s="194" t="str">
        <f>+'Información ELECTRO PUNO'!E3429</f>
        <v>MT</v>
      </c>
      <c r="G3449" s="194">
        <f>+'Información ELECTRO PUNO'!G3429</f>
        <v>12</v>
      </c>
      <c r="H3449" s="9" t="str">
        <f t="shared" si="387"/>
        <v>Poste</v>
      </c>
      <c r="I3449" s="194" t="str">
        <f>+'Información ELECTRO PUNO'!F3429</f>
        <v>Madera Tratada</v>
      </c>
      <c r="J3449" s="194" t="str">
        <f>+'Información ELECTRO PUNO'!B3429</f>
        <v>PPM20</v>
      </c>
      <c r="K3449" s="9" t="str">
        <f t="shared" si="389"/>
        <v>POSTE DE MADERA TRATADA DE 12 mts. CL.5</v>
      </c>
      <c r="L3449" s="139">
        <f t="shared" si="390"/>
        <v>0.41</v>
      </c>
    </row>
    <row r="3450" spans="1:12" x14ac:dyDescent="0.25">
      <c r="A3450" s="193">
        <f>+'Información ELECTRO PUNO'!A3430</f>
        <v>3429</v>
      </c>
      <c r="B3450" s="26" t="str">
        <f t="shared" si="388"/>
        <v>SICODI</v>
      </c>
      <c r="C3450" s="9" t="str">
        <f t="shared" si="384"/>
        <v>Puno</v>
      </c>
      <c r="D3450" s="9" t="str">
        <f t="shared" si="385"/>
        <v>No Reporta</v>
      </c>
      <c r="E3450" s="9" t="str">
        <f t="shared" si="386"/>
        <v>No Reporta</v>
      </c>
      <c r="F3450" s="194" t="str">
        <f>+'Información ELECTRO PUNO'!E3430</f>
        <v>MT</v>
      </c>
      <c r="G3450" s="194">
        <f>+'Información ELECTRO PUNO'!G3430</f>
        <v>12</v>
      </c>
      <c r="H3450" s="9" t="str">
        <f t="shared" si="387"/>
        <v>Poste</v>
      </c>
      <c r="I3450" s="194" t="str">
        <f>+'Información ELECTRO PUNO'!F3430</f>
        <v>Madera Tratada</v>
      </c>
      <c r="J3450" s="194" t="str">
        <f>+'Información ELECTRO PUNO'!B3430</f>
        <v>PPM20</v>
      </c>
      <c r="K3450" s="9" t="str">
        <f t="shared" si="389"/>
        <v>POSTE DE MADERA TRATADA DE 12 mts. CL.5</v>
      </c>
      <c r="L3450" s="139">
        <f t="shared" si="390"/>
        <v>0.41</v>
      </c>
    </row>
    <row r="3451" spans="1:12" x14ac:dyDescent="0.25">
      <c r="A3451" s="193">
        <f>+'Información ELECTRO PUNO'!A3431</f>
        <v>3430</v>
      </c>
      <c r="B3451" s="26" t="str">
        <f t="shared" si="388"/>
        <v>SICODI</v>
      </c>
      <c r="C3451" s="9" t="str">
        <f t="shared" si="384"/>
        <v>Puno</v>
      </c>
      <c r="D3451" s="9" t="str">
        <f t="shared" si="385"/>
        <v>No Reporta</v>
      </c>
      <c r="E3451" s="9" t="str">
        <f t="shared" si="386"/>
        <v>No Reporta</v>
      </c>
      <c r="F3451" s="194" t="str">
        <f>+'Información ELECTRO PUNO'!E3431</f>
        <v>MT</v>
      </c>
      <c r="G3451" s="194">
        <f>+'Información ELECTRO PUNO'!G3431</f>
        <v>12</v>
      </c>
      <c r="H3451" s="9" t="str">
        <f t="shared" si="387"/>
        <v>Poste</v>
      </c>
      <c r="I3451" s="194" t="str">
        <f>+'Información ELECTRO PUNO'!F3431</f>
        <v>Madera Tratada</v>
      </c>
      <c r="J3451" s="194" t="str">
        <f>+'Información ELECTRO PUNO'!B3431</f>
        <v>PPM20</v>
      </c>
      <c r="K3451" s="9" t="str">
        <f t="shared" si="389"/>
        <v>POSTE DE MADERA TRATADA DE 12 mts. CL.5</v>
      </c>
      <c r="L3451" s="139">
        <f t="shared" si="390"/>
        <v>0.41</v>
      </c>
    </row>
    <row r="3452" spans="1:12" x14ac:dyDescent="0.25">
      <c r="A3452" s="193">
        <f>+'Información ELECTRO PUNO'!A3432</f>
        <v>3431</v>
      </c>
      <c r="B3452" s="26" t="str">
        <f t="shared" si="388"/>
        <v>SICODI</v>
      </c>
      <c r="C3452" s="9" t="str">
        <f t="shared" si="384"/>
        <v>Puno</v>
      </c>
      <c r="D3452" s="9" t="str">
        <f t="shared" si="385"/>
        <v>No Reporta</v>
      </c>
      <c r="E3452" s="9" t="str">
        <f t="shared" si="386"/>
        <v>No Reporta</v>
      </c>
      <c r="F3452" s="194" t="str">
        <f>+'Información ELECTRO PUNO'!E3432</f>
        <v>MT</v>
      </c>
      <c r="G3452" s="194">
        <f>+'Información ELECTRO PUNO'!G3432</f>
        <v>12</v>
      </c>
      <c r="H3452" s="9" t="str">
        <f t="shared" si="387"/>
        <v>Poste</v>
      </c>
      <c r="I3452" s="194" t="str">
        <f>+'Información ELECTRO PUNO'!F3432</f>
        <v>Madera Tratada</v>
      </c>
      <c r="J3452" s="194" t="str">
        <f>+'Información ELECTRO PUNO'!B3432</f>
        <v>PPM20</v>
      </c>
      <c r="K3452" s="9" t="str">
        <f t="shared" si="389"/>
        <v>POSTE DE MADERA TRATADA DE 12 mts. CL.5</v>
      </c>
      <c r="L3452" s="139">
        <f t="shared" si="390"/>
        <v>0.41</v>
      </c>
    </row>
    <row r="3453" spans="1:12" x14ac:dyDescent="0.25">
      <c r="A3453" s="193">
        <f>+'Información ELECTRO PUNO'!A3433</f>
        <v>3432</v>
      </c>
      <c r="B3453" s="26" t="str">
        <f t="shared" si="388"/>
        <v>SICODI</v>
      </c>
      <c r="C3453" s="9" t="str">
        <f t="shared" si="384"/>
        <v>Puno</v>
      </c>
      <c r="D3453" s="9" t="str">
        <f t="shared" si="385"/>
        <v>No Reporta</v>
      </c>
      <c r="E3453" s="9" t="str">
        <f t="shared" si="386"/>
        <v>No Reporta</v>
      </c>
      <c r="F3453" s="194" t="str">
        <f>+'Información ELECTRO PUNO'!E3433</f>
        <v>MT</v>
      </c>
      <c r="G3453" s="194">
        <f>+'Información ELECTRO PUNO'!G3433</f>
        <v>12</v>
      </c>
      <c r="H3453" s="9" t="str">
        <f t="shared" si="387"/>
        <v>Poste</v>
      </c>
      <c r="I3453" s="194" t="str">
        <f>+'Información ELECTRO PUNO'!F3433</f>
        <v>Madera Tratada</v>
      </c>
      <c r="J3453" s="194" t="str">
        <f>+'Información ELECTRO PUNO'!B3433</f>
        <v>PPM20</v>
      </c>
      <c r="K3453" s="9" t="str">
        <f t="shared" si="389"/>
        <v>POSTE DE MADERA TRATADA DE 12 mts. CL.5</v>
      </c>
      <c r="L3453" s="139">
        <f t="shared" si="390"/>
        <v>0.41</v>
      </c>
    </row>
    <row r="3454" spans="1:12" x14ac:dyDescent="0.25">
      <c r="A3454" s="193">
        <f>+'Información ELECTRO PUNO'!A3434</f>
        <v>3433</v>
      </c>
      <c r="B3454" s="26" t="str">
        <f t="shared" si="388"/>
        <v>SICODI</v>
      </c>
      <c r="C3454" s="9" t="str">
        <f t="shared" si="384"/>
        <v>Puno</v>
      </c>
      <c r="D3454" s="9" t="str">
        <f t="shared" si="385"/>
        <v>No Reporta</v>
      </c>
      <c r="E3454" s="9" t="str">
        <f t="shared" si="386"/>
        <v>No Reporta</v>
      </c>
      <c r="F3454" s="194" t="str">
        <f>+'Información ELECTRO PUNO'!E3434</f>
        <v>MT</v>
      </c>
      <c r="G3454" s="194">
        <f>+'Información ELECTRO PUNO'!G3434</f>
        <v>12</v>
      </c>
      <c r="H3454" s="9" t="str">
        <f t="shared" si="387"/>
        <v>Poste</v>
      </c>
      <c r="I3454" s="194" t="str">
        <f>+'Información ELECTRO PUNO'!F3434</f>
        <v>Madera Tratada</v>
      </c>
      <c r="J3454" s="194" t="str">
        <f>+'Información ELECTRO PUNO'!B3434</f>
        <v>PPM20</v>
      </c>
      <c r="K3454" s="9" t="str">
        <f t="shared" si="389"/>
        <v>POSTE DE MADERA TRATADA DE 12 mts. CL.5</v>
      </c>
      <c r="L3454" s="139">
        <f t="shared" si="390"/>
        <v>0.41</v>
      </c>
    </row>
    <row r="3455" spans="1:12" x14ac:dyDescent="0.25">
      <c r="A3455" s="193">
        <f>+'Información ELECTRO PUNO'!A3435</f>
        <v>3434</v>
      </c>
      <c r="B3455" s="26" t="str">
        <f t="shared" si="388"/>
        <v>SICODI</v>
      </c>
      <c r="C3455" s="9" t="str">
        <f t="shared" si="384"/>
        <v>Puno</v>
      </c>
      <c r="D3455" s="9" t="str">
        <f t="shared" si="385"/>
        <v>No Reporta</v>
      </c>
      <c r="E3455" s="9" t="str">
        <f t="shared" si="386"/>
        <v>No Reporta</v>
      </c>
      <c r="F3455" s="194" t="str">
        <f>+'Información ELECTRO PUNO'!E3435</f>
        <v>MT</v>
      </c>
      <c r="G3455" s="194">
        <f>+'Información ELECTRO PUNO'!G3435</f>
        <v>12</v>
      </c>
      <c r="H3455" s="9" t="str">
        <f t="shared" si="387"/>
        <v>Poste</v>
      </c>
      <c r="I3455" s="194" t="str">
        <f>+'Información ELECTRO PUNO'!F3435</f>
        <v>Madera Tratada</v>
      </c>
      <c r="J3455" s="194" t="str">
        <f>+'Información ELECTRO PUNO'!B3435</f>
        <v>PPM20</v>
      </c>
      <c r="K3455" s="9" t="str">
        <f t="shared" si="389"/>
        <v>POSTE DE MADERA TRATADA DE 12 mts. CL.5</v>
      </c>
      <c r="L3455" s="139">
        <f t="shared" si="390"/>
        <v>0.41</v>
      </c>
    </row>
    <row r="3456" spans="1:12" x14ac:dyDescent="0.25">
      <c r="A3456" s="193">
        <f>+'Información ELECTRO PUNO'!A3436</f>
        <v>3435</v>
      </c>
      <c r="B3456" s="26" t="str">
        <f t="shared" si="388"/>
        <v>SICODI</v>
      </c>
      <c r="C3456" s="9" t="str">
        <f t="shared" si="384"/>
        <v>Puno</v>
      </c>
      <c r="D3456" s="9" t="str">
        <f t="shared" si="385"/>
        <v>No Reporta</v>
      </c>
      <c r="E3456" s="9" t="str">
        <f t="shared" si="386"/>
        <v>No Reporta</v>
      </c>
      <c r="F3456" s="194" t="str">
        <f>+'Información ELECTRO PUNO'!E3436</f>
        <v>MT</v>
      </c>
      <c r="G3456" s="194">
        <f>+'Información ELECTRO PUNO'!G3436</f>
        <v>12</v>
      </c>
      <c r="H3456" s="9" t="str">
        <f t="shared" si="387"/>
        <v>Poste</v>
      </c>
      <c r="I3456" s="194" t="str">
        <f>+'Información ELECTRO PUNO'!F3436</f>
        <v>Madera Tratada</v>
      </c>
      <c r="J3456" s="194" t="str">
        <f>+'Información ELECTRO PUNO'!B3436</f>
        <v>PPM20</v>
      </c>
      <c r="K3456" s="9" t="str">
        <f t="shared" si="389"/>
        <v>POSTE DE MADERA TRATADA DE 12 mts. CL.5</v>
      </c>
      <c r="L3456" s="139">
        <f t="shared" si="390"/>
        <v>0.41</v>
      </c>
    </row>
    <row r="3457" spans="1:12" x14ac:dyDescent="0.25">
      <c r="A3457" s="193">
        <f>+'Información ELECTRO PUNO'!A3437</f>
        <v>3436</v>
      </c>
      <c r="B3457" s="26" t="str">
        <f t="shared" si="388"/>
        <v>SICODI</v>
      </c>
      <c r="C3457" s="9" t="str">
        <f t="shared" si="384"/>
        <v>Puno</v>
      </c>
      <c r="D3457" s="9" t="str">
        <f t="shared" si="385"/>
        <v>No Reporta</v>
      </c>
      <c r="E3457" s="9" t="str">
        <f t="shared" si="386"/>
        <v>No Reporta</v>
      </c>
      <c r="F3457" s="194" t="str">
        <f>+'Información ELECTRO PUNO'!E3437</f>
        <v>MT</v>
      </c>
      <c r="G3457" s="194">
        <f>+'Información ELECTRO PUNO'!G3437</f>
        <v>12</v>
      </c>
      <c r="H3457" s="9" t="str">
        <f t="shared" si="387"/>
        <v>Poste</v>
      </c>
      <c r="I3457" s="194" t="str">
        <f>+'Información ELECTRO PUNO'!F3437</f>
        <v>Madera Tratada</v>
      </c>
      <c r="J3457" s="194" t="str">
        <f>+'Información ELECTRO PUNO'!B3437</f>
        <v>PPM20</v>
      </c>
      <c r="K3457" s="9" t="str">
        <f t="shared" si="389"/>
        <v>POSTE DE MADERA TRATADA DE 12 mts. CL.5</v>
      </c>
      <c r="L3457" s="139">
        <f t="shared" si="390"/>
        <v>0.41</v>
      </c>
    </row>
    <row r="3458" spans="1:12" x14ac:dyDescent="0.25">
      <c r="A3458" s="193">
        <f>+'Información ELECTRO PUNO'!A3438</f>
        <v>3437</v>
      </c>
      <c r="B3458" s="26" t="str">
        <f t="shared" si="388"/>
        <v>SICODI</v>
      </c>
      <c r="C3458" s="9" t="str">
        <f t="shared" si="384"/>
        <v>Puno</v>
      </c>
      <c r="D3458" s="9" t="str">
        <f t="shared" si="385"/>
        <v>No Reporta</v>
      </c>
      <c r="E3458" s="9" t="str">
        <f t="shared" si="386"/>
        <v>No Reporta</v>
      </c>
      <c r="F3458" s="194" t="str">
        <f>+'Información ELECTRO PUNO'!E3438</f>
        <v>MT</v>
      </c>
      <c r="G3458" s="194">
        <f>+'Información ELECTRO PUNO'!G3438</f>
        <v>12</v>
      </c>
      <c r="H3458" s="9" t="str">
        <f t="shared" si="387"/>
        <v>Poste</v>
      </c>
      <c r="I3458" s="194" t="str">
        <f>+'Información ELECTRO PUNO'!F3438</f>
        <v>Madera Tratada</v>
      </c>
      <c r="J3458" s="194" t="str">
        <f>+'Información ELECTRO PUNO'!B3438</f>
        <v>PPM20</v>
      </c>
      <c r="K3458" s="9" t="str">
        <f t="shared" si="389"/>
        <v>POSTE DE MADERA TRATADA DE 12 mts. CL.5</v>
      </c>
      <c r="L3458" s="139">
        <f t="shared" si="390"/>
        <v>0.41</v>
      </c>
    </row>
    <row r="3459" spans="1:12" x14ac:dyDescent="0.25">
      <c r="A3459" s="193">
        <f>+'Información ELECTRO PUNO'!A3439</f>
        <v>3438</v>
      </c>
      <c r="B3459" s="26" t="str">
        <f t="shared" si="388"/>
        <v>SICODI</v>
      </c>
      <c r="C3459" s="9" t="str">
        <f t="shared" si="384"/>
        <v>Puno</v>
      </c>
      <c r="D3459" s="9" t="str">
        <f t="shared" si="385"/>
        <v>No Reporta</v>
      </c>
      <c r="E3459" s="9" t="str">
        <f t="shared" si="386"/>
        <v>No Reporta</v>
      </c>
      <c r="F3459" s="194" t="str">
        <f>+'Información ELECTRO PUNO'!E3439</f>
        <v>MT</v>
      </c>
      <c r="G3459" s="194">
        <f>+'Información ELECTRO PUNO'!G3439</f>
        <v>12</v>
      </c>
      <c r="H3459" s="9" t="str">
        <f t="shared" si="387"/>
        <v>Poste</v>
      </c>
      <c r="I3459" s="194" t="str">
        <f>+'Información ELECTRO PUNO'!F3439</f>
        <v>Madera Tratada</v>
      </c>
      <c r="J3459" s="194" t="str">
        <f>+'Información ELECTRO PUNO'!B3439</f>
        <v>PPM20</v>
      </c>
      <c r="K3459" s="9" t="str">
        <f t="shared" si="389"/>
        <v>POSTE DE MADERA TRATADA DE 12 mts. CL.5</v>
      </c>
      <c r="L3459" s="139">
        <f t="shared" si="390"/>
        <v>0.41</v>
      </c>
    </row>
    <row r="3460" spans="1:12" x14ac:dyDescent="0.25">
      <c r="A3460" s="193">
        <f>+'Información ELECTRO PUNO'!A3440</f>
        <v>3439</v>
      </c>
      <c r="B3460" s="26" t="str">
        <f t="shared" si="388"/>
        <v>SICODI</v>
      </c>
      <c r="C3460" s="9" t="str">
        <f t="shared" si="384"/>
        <v>Puno</v>
      </c>
      <c r="D3460" s="9" t="str">
        <f t="shared" si="385"/>
        <v>No Reporta</v>
      </c>
      <c r="E3460" s="9" t="str">
        <f t="shared" si="386"/>
        <v>No Reporta</v>
      </c>
      <c r="F3460" s="194" t="str">
        <f>+'Información ELECTRO PUNO'!E3440</f>
        <v>MT</v>
      </c>
      <c r="G3460" s="194">
        <f>+'Información ELECTRO PUNO'!G3440</f>
        <v>12</v>
      </c>
      <c r="H3460" s="9" t="str">
        <f t="shared" si="387"/>
        <v>Poste</v>
      </c>
      <c r="I3460" s="194" t="str">
        <f>+'Información ELECTRO PUNO'!F3440</f>
        <v>Madera Tratada</v>
      </c>
      <c r="J3460" s="194" t="str">
        <f>+'Información ELECTRO PUNO'!B3440</f>
        <v>PPM20</v>
      </c>
      <c r="K3460" s="9" t="str">
        <f t="shared" si="389"/>
        <v>POSTE DE MADERA TRATADA DE 12 mts. CL.5</v>
      </c>
      <c r="L3460" s="139">
        <f t="shared" si="390"/>
        <v>0.41</v>
      </c>
    </row>
    <row r="3461" spans="1:12" x14ac:dyDescent="0.25">
      <c r="A3461" s="193">
        <f>+'Información ELECTRO PUNO'!A3441</f>
        <v>3440</v>
      </c>
      <c r="B3461" s="26" t="str">
        <f t="shared" si="388"/>
        <v>SICODI</v>
      </c>
      <c r="C3461" s="9" t="str">
        <f t="shared" si="384"/>
        <v>Puno</v>
      </c>
      <c r="D3461" s="9" t="str">
        <f t="shared" si="385"/>
        <v>No Reporta</v>
      </c>
      <c r="E3461" s="9" t="str">
        <f t="shared" si="386"/>
        <v>No Reporta</v>
      </c>
      <c r="F3461" s="194" t="str">
        <f>+'Información ELECTRO PUNO'!E3441</f>
        <v>MT</v>
      </c>
      <c r="G3461" s="194">
        <f>+'Información ELECTRO PUNO'!G3441</f>
        <v>12</v>
      </c>
      <c r="H3461" s="9" t="str">
        <f t="shared" si="387"/>
        <v>Poste</v>
      </c>
      <c r="I3461" s="194" t="str">
        <f>+'Información ELECTRO PUNO'!F3441</f>
        <v>Madera Tratada</v>
      </c>
      <c r="J3461" s="194" t="str">
        <f>+'Información ELECTRO PUNO'!B3441</f>
        <v>PPM20</v>
      </c>
      <c r="K3461" s="9" t="str">
        <f t="shared" si="389"/>
        <v>POSTE DE MADERA TRATADA DE 12 mts. CL.5</v>
      </c>
      <c r="L3461" s="139">
        <f t="shared" si="390"/>
        <v>0.41</v>
      </c>
    </row>
    <row r="3462" spans="1:12" x14ac:dyDescent="0.25">
      <c r="A3462" s="193">
        <f>+'Información ELECTRO PUNO'!A3442</f>
        <v>3441</v>
      </c>
      <c r="B3462" s="26" t="str">
        <f t="shared" si="388"/>
        <v>SICODI</v>
      </c>
      <c r="C3462" s="9" t="str">
        <f t="shared" si="384"/>
        <v>Puno</v>
      </c>
      <c r="D3462" s="9" t="str">
        <f t="shared" si="385"/>
        <v>No Reporta</v>
      </c>
      <c r="E3462" s="9" t="str">
        <f t="shared" si="386"/>
        <v>No Reporta</v>
      </c>
      <c r="F3462" s="194" t="str">
        <f>+'Información ELECTRO PUNO'!E3442</f>
        <v>MT</v>
      </c>
      <c r="G3462" s="194">
        <f>+'Información ELECTRO PUNO'!G3442</f>
        <v>12</v>
      </c>
      <c r="H3462" s="9" t="str">
        <f t="shared" si="387"/>
        <v>Poste</v>
      </c>
      <c r="I3462" s="194" t="str">
        <f>+'Información ELECTRO PUNO'!F3442</f>
        <v>Madera Tratada</v>
      </c>
      <c r="J3462" s="194" t="str">
        <f>+'Información ELECTRO PUNO'!B3442</f>
        <v>PPM20</v>
      </c>
      <c r="K3462" s="9" t="str">
        <f t="shared" si="389"/>
        <v>POSTE DE MADERA TRATADA DE 12 mts. CL.5</v>
      </c>
      <c r="L3462" s="139">
        <f t="shared" si="390"/>
        <v>0.41</v>
      </c>
    </row>
    <row r="3463" spans="1:12" x14ac:dyDescent="0.25">
      <c r="A3463" s="193">
        <f>+'Información ELECTRO PUNO'!A3443</f>
        <v>3442</v>
      </c>
      <c r="B3463" s="26" t="str">
        <f t="shared" si="388"/>
        <v>SICODI</v>
      </c>
      <c r="C3463" s="9" t="str">
        <f t="shared" si="384"/>
        <v>Puno</v>
      </c>
      <c r="D3463" s="9" t="str">
        <f t="shared" si="385"/>
        <v>No Reporta</v>
      </c>
      <c r="E3463" s="9" t="str">
        <f t="shared" si="386"/>
        <v>No Reporta</v>
      </c>
      <c r="F3463" s="194" t="str">
        <f>+'Información ELECTRO PUNO'!E3443</f>
        <v>MT</v>
      </c>
      <c r="G3463" s="194">
        <f>+'Información ELECTRO PUNO'!G3443</f>
        <v>12</v>
      </c>
      <c r="H3463" s="9" t="str">
        <f t="shared" si="387"/>
        <v>Poste</v>
      </c>
      <c r="I3463" s="194" t="str">
        <f>+'Información ELECTRO PUNO'!F3443</f>
        <v>Madera Tratada</v>
      </c>
      <c r="J3463" s="194" t="str">
        <f>+'Información ELECTRO PUNO'!B3443</f>
        <v>PPM20</v>
      </c>
      <c r="K3463" s="9" t="str">
        <f t="shared" si="389"/>
        <v>POSTE DE MADERA TRATADA DE 12 mts. CL.5</v>
      </c>
      <c r="L3463" s="139">
        <f t="shared" si="390"/>
        <v>0.41</v>
      </c>
    </row>
    <row r="3464" spans="1:12" x14ac:dyDescent="0.25">
      <c r="A3464" s="193">
        <f>+'Información ELECTRO PUNO'!A3444</f>
        <v>3443</v>
      </c>
      <c r="B3464" s="26" t="str">
        <f t="shared" si="388"/>
        <v>SICODI</v>
      </c>
      <c r="C3464" s="9" t="str">
        <f t="shared" si="384"/>
        <v>Puno</v>
      </c>
      <c r="D3464" s="9" t="str">
        <f t="shared" si="385"/>
        <v>No Reporta</v>
      </c>
      <c r="E3464" s="9" t="str">
        <f t="shared" si="386"/>
        <v>No Reporta</v>
      </c>
      <c r="F3464" s="194" t="str">
        <f>+'Información ELECTRO PUNO'!E3444</f>
        <v>MT</v>
      </c>
      <c r="G3464" s="194">
        <f>+'Información ELECTRO PUNO'!G3444</f>
        <v>12</v>
      </c>
      <c r="H3464" s="9" t="str">
        <f t="shared" si="387"/>
        <v>Poste</v>
      </c>
      <c r="I3464" s="194" t="str">
        <f>+'Información ELECTRO PUNO'!F3444</f>
        <v>Madera Tratada</v>
      </c>
      <c r="J3464" s="194" t="str">
        <f>+'Información ELECTRO PUNO'!B3444</f>
        <v>PPM20</v>
      </c>
      <c r="K3464" s="9" t="str">
        <f t="shared" si="389"/>
        <v>POSTE DE MADERA TRATADA DE 12 mts. CL.5</v>
      </c>
      <c r="L3464" s="139">
        <f t="shared" si="390"/>
        <v>0.41</v>
      </c>
    </row>
    <row r="3465" spans="1:12" x14ac:dyDescent="0.25">
      <c r="A3465" s="193">
        <f>+'Información ELECTRO PUNO'!A3445</f>
        <v>3444</v>
      </c>
      <c r="B3465" s="26" t="str">
        <f t="shared" si="388"/>
        <v>SICODI</v>
      </c>
      <c r="C3465" s="9" t="str">
        <f t="shared" si="384"/>
        <v>Puno</v>
      </c>
      <c r="D3465" s="9" t="str">
        <f t="shared" si="385"/>
        <v>No Reporta</v>
      </c>
      <c r="E3465" s="9" t="str">
        <f t="shared" si="386"/>
        <v>No Reporta</v>
      </c>
      <c r="F3465" s="194" t="str">
        <f>+'Información ELECTRO PUNO'!E3445</f>
        <v>MT</v>
      </c>
      <c r="G3465" s="194">
        <f>+'Información ELECTRO PUNO'!G3445</f>
        <v>12</v>
      </c>
      <c r="H3465" s="9" t="str">
        <f t="shared" si="387"/>
        <v>Poste</v>
      </c>
      <c r="I3465" s="194" t="str">
        <f>+'Información ELECTRO PUNO'!F3445</f>
        <v>Madera Tratada</v>
      </c>
      <c r="J3465" s="194" t="str">
        <f>+'Información ELECTRO PUNO'!B3445</f>
        <v>PPM20</v>
      </c>
      <c r="K3465" s="9" t="str">
        <f t="shared" si="389"/>
        <v>POSTE DE MADERA TRATADA DE 12 mts. CL.5</v>
      </c>
      <c r="L3465" s="139">
        <f t="shared" si="390"/>
        <v>0.41</v>
      </c>
    </row>
    <row r="3466" spans="1:12" x14ac:dyDescent="0.25">
      <c r="A3466" s="193">
        <f>+'Información ELECTRO PUNO'!A3446</f>
        <v>3445</v>
      </c>
      <c r="B3466" s="26" t="str">
        <f t="shared" si="388"/>
        <v>SICODI</v>
      </c>
      <c r="C3466" s="9" t="str">
        <f t="shared" si="384"/>
        <v>Puno</v>
      </c>
      <c r="D3466" s="9" t="str">
        <f t="shared" si="385"/>
        <v>No Reporta</v>
      </c>
      <c r="E3466" s="9" t="str">
        <f t="shared" si="386"/>
        <v>No Reporta</v>
      </c>
      <c r="F3466" s="194" t="str">
        <f>+'Información ELECTRO PUNO'!E3446</f>
        <v>MT</v>
      </c>
      <c r="G3466" s="194">
        <f>+'Información ELECTRO PUNO'!G3446</f>
        <v>12</v>
      </c>
      <c r="H3466" s="9" t="str">
        <f t="shared" si="387"/>
        <v>Poste</v>
      </c>
      <c r="I3466" s="194" t="str">
        <f>+'Información ELECTRO PUNO'!F3446</f>
        <v>Madera Tratada</v>
      </c>
      <c r="J3466" s="194" t="str">
        <f>+'Información ELECTRO PUNO'!B3446</f>
        <v>PPM20</v>
      </c>
      <c r="K3466" s="9" t="str">
        <f t="shared" si="389"/>
        <v>POSTE DE MADERA TRATADA DE 12 mts. CL.5</v>
      </c>
      <c r="L3466" s="139">
        <f t="shared" si="390"/>
        <v>0.41</v>
      </c>
    </row>
    <row r="3467" spans="1:12" x14ac:dyDescent="0.25">
      <c r="A3467" s="193">
        <f>+'Información ELECTRO PUNO'!A3447</f>
        <v>3446</v>
      </c>
      <c r="B3467" s="26" t="str">
        <f t="shared" si="388"/>
        <v>SICODI</v>
      </c>
      <c r="C3467" s="9" t="str">
        <f t="shared" si="384"/>
        <v>Puno</v>
      </c>
      <c r="D3467" s="9" t="str">
        <f t="shared" si="385"/>
        <v>No Reporta</v>
      </c>
      <c r="E3467" s="9" t="str">
        <f t="shared" si="386"/>
        <v>No Reporta</v>
      </c>
      <c r="F3467" s="194" t="str">
        <f>+'Información ELECTRO PUNO'!E3447</f>
        <v>MT</v>
      </c>
      <c r="G3467" s="194">
        <f>+'Información ELECTRO PUNO'!G3447</f>
        <v>12</v>
      </c>
      <c r="H3467" s="9" t="str">
        <f t="shared" si="387"/>
        <v>Poste</v>
      </c>
      <c r="I3467" s="194" t="str">
        <f>+'Información ELECTRO PUNO'!F3447</f>
        <v>Madera Tratada</v>
      </c>
      <c r="J3467" s="194" t="str">
        <f>+'Información ELECTRO PUNO'!B3447</f>
        <v>PPM20</v>
      </c>
      <c r="K3467" s="9" t="str">
        <f t="shared" si="389"/>
        <v>POSTE DE MADERA TRATADA DE 12 mts. CL.5</v>
      </c>
      <c r="L3467" s="139">
        <f t="shared" si="390"/>
        <v>0.41</v>
      </c>
    </row>
    <row r="3468" spans="1:12" x14ac:dyDescent="0.25">
      <c r="A3468" s="193">
        <f>+'Información ELECTRO PUNO'!A3448</f>
        <v>3447</v>
      </c>
      <c r="B3468" s="26" t="str">
        <f t="shared" si="388"/>
        <v>SICODI</v>
      </c>
      <c r="C3468" s="9" t="str">
        <f t="shared" si="384"/>
        <v>Puno</v>
      </c>
      <c r="D3468" s="9" t="str">
        <f t="shared" si="385"/>
        <v>No Reporta</v>
      </c>
      <c r="E3468" s="9" t="str">
        <f t="shared" si="386"/>
        <v>No Reporta</v>
      </c>
      <c r="F3468" s="194" t="str">
        <f>+'Información ELECTRO PUNO'!E3448</f>
        <v>MT</v>
      </c>
      <c r="G3468" s="194">
        <f>+'Información ELECTRO PUNO'!G3448</f>
        <v>12</v>
      </c>
      <c r="H3468" s="9" t="str">
        <f t="shared" si="387"/>
        <v>Poste</v>
      </c>
      <c r="I3468" s="194" t="str">
        <f>+'Información ELECTRO PUNO'!F3448</f>
        <v>Madera Tratada</v>
      </c>
      <c r="J3468" s="194" t="str">
        <f>+'Información ELECTRO PUNO'!B3448</f>
        <v>PPM20</v>
      </c>
      <c r="K3468" s="9" t="str">
        <f t="shared" si="389"/>
        <v>POSTE DE MADERA TRATADA DE 12 mts. CL.5</v>
      </c>
      <c r="L3468" s="139">
        <f t="shared" si="390"/>
        <v>0.41</v>
      </c>
    </row>
    <row r="3469" spans="1:12" x14ac:dyDescent="0.25">
      <c r="A3469" s="193">
        <f>+'Información ELECTRO PUNO'!A3449</f>
        <v>3448</v>
      </c>
      <c r="B3469" s="26" t="str">
        <f t="shared" si="388"/>
        <v>SICODI</v>
      </c>
      <c r="C3469" s="9" t="str">
        <f t="shared" si="384"/>
        <v>Puno</v>
      </c>
      <c r="D3469" s="9" t="str">
        <f t="shared" si="385"/>
        <v>No Reporta</v>
      </c>
      <c r="E3469" s="9" t="str">
        <f t="shared" si="386"/>
        <v>No Reporta</v>
      </c>
      <c r="F3469" s="194" t="str">
        <f>+'Información ELECTRO PUNO'!E3449</f>
        <v>MT</v>
      </c>
      <c r="G3469" s="194">
        <f>+'Información ELECTRO PUNO'!G3449</f>
        <v>12</v>
      </c>
      <c r="H3469" s="9" t="str">
        <f t="shared" si="387"/>
        <v>Poste</v>
      </c>
      <c r="I3469" s="194" t="str">
        <f>+'Información ELECTRO PUNO'!F3449</f>
        <v>Madera Tratada</v>
      </c>
      <c r="J3469" s="194" t="str">
        <f>+'Información ELECTRO PUNO'!B3449</f>
        <v>PPM20</v>
      </c>
      <c r="K3469" s="9" t="str">
        <f t="shared" si="389"/>
        <v>POSTE DE MADERA TRATADA DE 12 mts. CL.5</v>
      </c>
      <c r="L3469" s="139">
        <f t="shared" si="390"/>
        <v>0.41</v>
      </c>
    </row>
    <row r="3470" spans="1:12" x14ac:dyDescent="0.25">
      <c r="A3470" s="193">
        <f>+'Información ELECTRO PUNO'!A3450</f>
        <v>3449</v>
      </c>
      <c r="B3470" s="26" t="str">
        <f t="shared" si="388"/>
        <v>SICODI</v>
      </c>
      <c r="C3470" s="9" t="str">
        <f t="shared" si="384"/>
        <v>Puno</v>
      </c>
      <c r="D3470" s="9" t="str">
        <f t="shared" si="385"/>
        <v>No Reporta</v>
      </c>
      <c r="E3470" s="9" t="str">
        <f t="shared" si="386"/>
        <v>No Reporta</v>
      </c>
      <c r="F3470" s="194" t="str">
        <f>+'Información ELECTRO PUNO'!E3450</f>
        <v>MT</v>
      </c>
      <c r="G3470" s="194">
        <f>+'Información ELECTRO PUNO'!G3450</f>
        <v>12</v>
      </c>
      <c r="H3470" s="9" t="str">
        <f t="shared" si="387"/>
        <v>Poste</v>
      </c>
      <c r="I3470" s="194" t="str">
        <f>+'Información ELECTRO PUNO'!F3450</f>
        <v>Madera Tratada</v>
      </c>
      <c r="J3470" s="194" t="str">
        <f>+'Información ELECTRO PUNO'!B3450</f>
        <v>PPM20</v>
      </c>
      <c r="K3470" s="9" t="str">
        <f t="shared" si="389"/>
        <v>POSTE DE MADERA TRATADA DE 12 mts. CL.5</v>
      </c>
      <c r="L3470" s="139">
        <f t="shared" si="390"/>
        <v>0.41</v>
      </c>
    </row>
    <row r="3471" spans="1:12" x14ac:dyDescent="0.25">
      <c r="A3471" s="193">
        <f>+'Información ELECTRO PUNO'!A3451</f>
        <v>3450</v>
      </c>
      <c r="B3471" s="26" t="str">
        <f t="shared" si="388"/>
        <v>SICODI</v>
      </c>
      <c r="C3471" s="9" t="str">
        <f t="shared" si="384"/>
        <v>Puno</v>
      </c>
      <c r="D3471" s="9" t="str">
        <f t="shared" si="385"/>
        <v>No Reporta</v>
      </c>
      <c r="E3471" s="9" t="str">
        <f t="shared" si="386"/>
        <v>No Reporta</v>
      </c>
      <c r="F3471" s="194" t="str">
        <f>+'Información ELECTRO PUNO'!E3451</f>
        <v>MT</v>
      </c>
      <c r="G3471" s="194">
        <f>+'Información ELECTRO PUNO'!G3451</f>
        <v>12</v>
      </c>
      <c r="H3471" s="9" t="str">
        <f t="shared" si="387"/>
        <v>Poste</v>
      </c>
      <c r="I3471" s="194" t="str">
        <f>+'Información ELECTRO PUNO'!F3451</f>
        <v>Madera Tratada</v>
      </c>
      <c r="J3471" s="194" t="str">
        <f>+'Información ELECTRO PUNO'!B3451</f>
        <v>PPM20</v>
      </c>
      <c r="K3471" s="9" t="str">
        <f t="shared" si="389"/>
        <v>POSTE DE MADERA TRATADA DE 12 mts. CL.5</v>
      </c>
      <c r="L3471" s="139">
        <f t="shared" si="390"/>
        <v>0.41</v>
      </c>
    </row>
    <row r="3472" spans="1:12" x14ac:dyDescent="0.25">
      <c r="A3472" s="193">
        <f>+'Información ELECTRO PUNO'!A3452</f>
        <v>3451</v>
      </c>
      <c r="B3472" s="26" t="str">
        <f t="shared" si="388"/>
        <v>SICODI</v>
      </c>
      <c r="C3472" s="9" t="str">
        <f t="shared" si="384"/>
        <v>Puno</v>
      </c>
      <c r="D3472" s="9" t="str">
        <f t="shared" si="385"/>
        <v>No Reporta</v>
      </c>
      <c r="E3472" s="9" t="str">
        <f t="shared" si="386"/>
        <v>No Reporta</v>
      </c>
      <c r="F3472" s="194" t="str">
        <f>+'Información ELECTRO PUNO'!E3452</f>
        <v>MT</v>
      </c>
      <c r="G3472" s="194">
        <f>+'Información ELECTRO PUNO'!G3452</f>
        <v>12</v>
      </c>
      <c r="H3472" s="9" t="str">
        <f t="shared" si="387"/>
        <v>Poste</v>
      </c>
      <c r="I3472" s="194" t="str">
        <f>+'Información ELECTRO PUNO'!F3452</f>
        <v>Madera Tratada</v>
      </c>
      <c r="J3472" s="194" t="str">
        <f>+'Información ELECTRO PUNO'!B3452</f>
        <v>PPM20</v>
      </c>
      <c r="K3472" s="9" t="str">
        <f t="shared" si="389"/>
        <v>POSTE DE MADERA TRATADA DE 12 mts. CL.5</v>
      </c>
      <c r="L3472" s="139">
        <f t="shared" si="390"/>
        <v>0.41</v>
      </c>
    </row>
    <row r="3473" spans="1:12" x14ac:dyDescent="0.25">
      <c r="A3473" s="193">
        <f>+'Información ELECTRO PUNO'!A3453</f>
        <v>3452</v>
      </c>
      <c r="B3473" s="26" t="str">
        <f t="shared" si="388"/>
        <v>SICODI</v>
      </c>
      <c r="C3473" s="9" t="str">
        <f t="shared" si="384"/>
        <v>Puno</v>
      </c>
      <c r="D3473" s="9" t="str">
        <f t="shared" si="385"/>
        <v>No Reporta</v>
      </c>
      <c r="E3473" s="9" t="str">
        <f t="shared" si="386"/>
        <v>No Reporta</v>
      </c>
      <c r="F3473" s="194" t="str">
        <f>+'Información ELECTRO PUNO'!E3453</f>
        <v>MT</v>
      </c>
      <c r="G3473" s="194">
        <f>+'Información ELECTRO PUNO'!G3453</f>
        <v>12</v>
      </c>
      <c r="H3473" s="9" t="str">
        <f t="shared" si="387"/>
        <v>Poste</v>
      </c>
      <c r="I3473" s="194" t="str">
        <f>+'Información ELECTRO PUNO'!F3453</f>
        <v>Madera Tratada</v>
      </c>
      <c r="J3473" s="194" t="str">
        <f>+'Información ELECTRO PUNO'!B3453</f>
        <v>PPM20</v>
      </c>
      <c r="K3473" s="9" t="str">
        <f t="shared" si="389"/>
        <v>POSTE DE MADERA TRATADA DE 12 mts. CL.5</v>
      </c>
      <c r="L3473" s="139">
        <f t="shared" si="390"/>
        <v>0.41</v>
      </c>
    </row>
    <row r="3474" spans="1:12" x14ac:dyDescent="0.25">
      <c r="A3474" s="193">
        <f>+'Información ELECTRO PUNO'!A3454</f>
        <v>3453</v>
      </c>
      <c r="B3474" s="26" t="str">
        <f t="shared" si="388"/>
        <v>SICODI</v>
      </c>
      <c r="C3474" s="9" t="str">
        <f t="shared" si="384"/>
        <v>Puno</v>
      </c>
      <c r="D3474" s="9" t="str">
        <f t="shared" si="385"/>
        <v>No Reporta</v>
      </c>
      <c r="E3474" s="9" t="str">
        <f t="shared" si="386"/>
        <v>No Reporta</v>
      </c>
      <c r="F3474" s="194" t="str">
        <f>+'Información ELECTRO PUNO'!E3454</f>
        <v>MT</v>
      </c>
      <c r="G3474" s="194">
        <f>+'Información ELECTRO PUNO'!G3454</f>
        <v>12</v>
      </c>
      <c r="H3474" s="9" t="str">
        <f t="shared" si="387"/>
        <v>Poste</v>
      </c>
      <c r="I3474" s="194" t="str">
        <f>+'Información ELECTRO PUNO'!F3454</f>
        <v>Madera Tratada</v>
      </c>
      <c r="J3474" s="194" t="str">
        <f>+'Información ELECTRO PUNO'!B3454</f>
        <v>PPM20</v>
      </c>
      <c r="K3474" s="9" t="str">
        <f t="shared" si="389"/>
        <v>POSTE DE MADERA TRATADA DE 12 mts. CL.5</v>
      </c>
      <c r="L3474" s="139">
        <f t="shared" si="390"/>
        <v>0.41</v>
      </c>
    </row>
    <row r="3475" spans="1:12" x14ac:dyDescent="0.25">
      <c r="A3475" s="193">
        <f>+'Información ELECTRO PUNO'!A3455</f>
        <v>3454</v>
      </c>
      <c r="B3475" s="26" t="str">
        <f t="shared" si="388"/>
        <v>SICODI</v>
      </c>
      <c r="C3475" s="9" t="str">
        <f t="shared" si="384"/>
        <v>Puno</v>
      </c>
      <c r="D3475" s="9" t="str">
        <f t="shared" si="385"/>
        <v>No Reporta</v>
      </c>
      <c r="E3475" s="9" t="str">
        <f t="shared" si="386"/>
        <v>No Reporta</v>
      </c>
      <c r="F3475" s="194" t="str">
        <f>+'Información ELECTRO PUNO'!E3455</f>
        <v>MT</v>
      </c>
      <c r="G3475" s="194">
        <f>+'Información ELECTRO PUNO'!G3455</f>
        <v>12</v>
      </c>
      <c r="H3475" s="9" t="str">
        <f t="shared" si="387"/>
        <v>Poste</v>
      </c>
      <c r="I3475" s="194" t="str">
        <f>+'Información ELECTRO PUNO'!F3455</f>
        <v>Madera Tratada</v>
      </c>
      <c r="J3475" s="194" t="str">
        <f>+'Información ELECTRO PUNO'!B3455</f>
        <v>PPM20</v>
      </c>
      <c r="K3475" s="9" t="str">
        <f t="shared" si="389"/>
        <v>POSTE DE MADERA TRATADA DE 12 mts. CL.5</v>
      </c>
      <c r="L3475" s="139">
        <f t="shared" si="390"/>
        <v>0.41</v>
      </c>
    </row>
    <row r="3476" spans="1:12" x14ac:dyDescent="0.25">
      <c r="A3476" s="193">
        <f>+'Información ELECTRO PUNO'!A3456</f>
        <v>3455</v>
      </c>
      <c r="B3476" s="26" t="str">
        <f t="shared" si="388"/>
        <v>SICODI</v>
      </c>
      <c r="C3476" s="9" t="str">
        <f t="shared" si="384"/>
        <v>Puno</v>
      </c>
      <c r="D3476" s="9" t="str">
        <f t="shared" si="385"/>
        <v>No Reporta</v>
      </c>
      <c r="E3476" s="9" t="str">
        <f t="shared" si="386"/>
        <v>No Reporta</v>
      </c>
      <c r="F3476" s="194" t="str">
        <f>+'Información ELECTRO PUNO'!E3456</f>
        <v>MT</v>
      </c>
      <c r="G3476" s="194">
        <f>+'Información ELECTRO PUNO'!G3456</f>
        <v>12</v>
      </c>
      <c r="H3476" s="9" t="str">
        <f t="shared" si="387"/>
        <v>Poste</v>
      </c>
      <c r="I3476" s="194" t="str">
        <f>+'Información ELECTRO PUNO'!F3456</f>
        <v>Madera Tratada</v>
      </c>
      <c r="J3476" s="194" t="str">
        <f>+'Información ELECTRO PUNO'!B3456</f>
        <v>PPM20</v>
      </c>
      <c r="K3476" s="9" t="str">
        <f t="shared" si="389"/>
        <v>POSTE DE MADERA TRATADA DE 12 mts. CL.5</v>
      </c>
      <c r="L3476" s="139">
        <f t="shared" si="390"/>
        <v>0.41</v>
      </c>
    </row>
    <row r="3477" spans="1:12" x14ac:dyDescent="0.25">
      <c r="A3477" s="193">
        <f>+'Información ELECTRO PUNO'!A3457</f>
        <v>3456</v>
      </c>
      <c r="B3477" s="26" t="str">
        <f t="shared" si="388"/>
        <v>SICODI</v>
      </c>
      <c r="C3477" s="9" t="str">
        <f t="shared" si="384"/>
        <v>Puno</v>
      </c>
      <c r="D3477" s="9" t="str">
        <f t="shared" si="385"/>
        <v>No Reporta</v>
      </c>
      <c r="E3477" s="9" t="str">
        <f t="shared" si="386"/>
        <v>No Reporta</v>
      </c>
      <c r="F3477" s="194" t="str">
        <f>+'Información ELECTRO PUNO'!E3457</f>
        <v>MT</v>
      </c>
      <c r="G3477" s="194">
        <f>+'Información ELECTRO PUNO'!G3457</f>
        <v>12</v>
      </c>
      <c r="H3477" s="9" t="str">
        <f t="shared" si="387"/>
        <v>Poste</v>
      </c>
      <c r="I3477" s="194" t="str">
        <f>+'Información ELECTRO PUNO'!F3457</f>
        <v>Madera Tratada</v>
      </c>
      <c r="J3477" s="194" t="str">
        <f>+'Información ELECTRO PUNO'!B3457</f>
        <v>PPM20</v>
      </c>
      <c r="K3477" s="9" t="str">
        <f t="shared" si="389"/>
        <v>POSTE DE MADERA TRATADA DE 12 mts. CL.5</v>
      </c>
      <c r="L3477" s="139">
        <f t="shared" si="390"/>
        <v>0.41</v>
      </c>
    </row>
    <row r="3478" spans="1:12" x14ac:dyDescent="0.25">
      <c r="A3478" s="193">
        <f>+'Información ELECTRO PUNO'!A3458</f>
        <v>3457</v>
      </c>
      <c r="B3478" s="26" t="str">
        <f t="shared" si="388"/>
        <v>SICODI</v>
      </c>
      <c r="C3478" s="9" t="str">
        <f t="shared" ref="C3478:C3541" si="391">+$C$10</f>
        <v>Puno</v>
      </c>
      <c r="D3478" s="9" t="str">
        <f t="shared" ref="D3478:D3541" si="392">+$D$10</f>
        <v>No Reporta</v>
      </c>
      <c r="E3478" s="9" t="str">
        <f t="shared" ref="E3478:E3541" si="393">+$E$10</f>
        <v>No Reporta</v>
      </c>
      <c r="F3478" s="194" t="str">
        <f>+'Información ELECTRO PUNO'!E3458</f>
        <v>MT</v>
      </c>
      <c r="G3478" s="194">
        <f>+'Información ELECTRO PUNO'!G3458</f>
        <v>12</v>
      </c>
      <c r="H3478" s="9" t="str">
        <f t="shared" ref="H3478:H3541" si="394">+$H$10</f>
        <v>Poste</v>
      </c>
      <c r="I3478" s="194" t="str">
        <f>+'Información ELECTRO PUNO'!F3458</f>
        <v>Madera Tratada</v>
      </c>
      <c r="J3478" s="194" t="str">
        <f>+'Información ELECTRO PUNO'!B3458</f>
        <v>PPM20</v>
      </c>
      <c r="K3478" s="9" t="str">
        <f t="shared" si="389"/>
        <v>POSTE DE MADERA TRATADA DE 12 mts. CL.5</v>
      </c>
      <c r="L3478" s="139">
        <f t="shared" si="390"/>
        <v>0.41</v>
      </c>
    </row>
    <row r="3479" spans="1:12" x14ac:dyDescent="0.25">
      <c r="A3479" s="193">
        <f>+'Información ELECTRO PUNO'!A3459</f>
        <v>3458</v>
      </c>
      <c r="B3479" s="26" t="str">
        <f t="shared" ref="B3479:B3542" si="395">+INDEX($B$8:$B$16,MATCH(J3479,$J$8:$J$16,0))</f>
        <v>SICODI</v>
      </c>
      <c r="C3479" s="9" t="str">
        <f t="shared" si="391"/>
        <v>Puno</v>
      </c>
      <c r="D3479" s="9" t="str">
        <f t="shared" si="392"/>
        <v>No Reporta</v>
      </c>
      <c r="E3479" s="9" t="str">
        <f t="shared" si="393"/>
        <v>No Reporta</v>
      </c>
      <c r="F3479" s="194" t="str">
        <f>+'Información ELECTRO PUNO'!E3459</f>
        <v>MT</v>
      </c>
      <c r="G3479" s="194">
        <f>+'Información ELECTRO PUNO'!G3459</f>
        <v>12</v>
      </c>
      <c r="H3479" s="9" t="str">
        <f t="shared" si="394"/>
        <v>Poste</v>
      </c>
      <c r="I3479" s="194" t="str">
        <f>+'Información ELECTRO PUNO'!F3459</f>
        <v>Madera Tratada</v>
      </c>
      <c r="J3479" s="194" t="str">
        <f>+'Información ELECTRO PUNO'!B3459</f>
        <v>PPM20</v>
      </c>
      <c r="K3479" s="9" t="str">
        <f t="shared" ref="K3479:K3542" si="396">+VLOOKUP(J3479,$J$8:$K$16,2,FALSE)</f>
        <v>POSTE DE MADERA TRATADA DE 12 mts. CL.5</v>
      </c>
      <c r="L3479" s="139">
        <f t="shared" ref="L3479:L3542" si="397">+VLOOKUP(J3479,$J$8:$U$16,12,FALSE)</f>
        <v>0.41</v>
      </c>
    </row>
    <row r="3480" spans="1:12" x14ac:dyDescent="0.25">
      <c r="A3480" s="193">
        <f>+'Información ELECTRO PUNO'!A3460</f>
        <v>3459</v>
      </c>
      <c r="B3480" s="26" t="str">
        <f t="shared" si="395"/>
        <v>SICODI</v>
      </c>
      <c r="C3480" s="9" t="str">
        <f t="shared" si="391"/>
        <v>Puno</v>
      </c>
      <c r="D3480" s="9" t="str">
        <f t="shared" si="392"/>
        <v>No Reporta</v>
      </c>
      <c r="E3480" s="9" t="str">
        <f t="shared" si="393"/>
        <v>No Reporta</v>
      </c>
      <c r="F3480" s="194" t="str">
        <f>+'Información ELECTRO PUNO'!E3460</f>
        <v>MT</v>
      </c>
      <c r="G3480" s="194">
        <f>+'Información ELECTRO PUNO'!G3460</f>
        <v>12</v>
      </c>
      <c r="H3480" s="9" t="str">
        <f t="shared" si="394"/>
        <v>Poste</v>
      </c>
      <c r="I3480" s="194" t="str">
        <f>+'Información ELECTRO PUNO'!F3460</f>
        <v>Madera Tratada</v>
      </c>
      <c r="J3480" s="194" t="str">
        <f>+'Información ELECTRO PUNO'!B3460</f>
        <v>PPM20</v>
      </c>
      <c r="K3480" s="9" t="str">
        <f t="shared" si="396"/>
        <v>POSTE DE MADERA TRATADA DE 12 mts. CL.5</v>
      </c>
      <c r="L3480" s="139">
        <f t="shared" si="397"/>
        <v>0.41</v>
      </c>
    </row>
    <row r="3481" spans="1:12" x14ac:dyDescent="0.25">
      <c r="A3481" s="193">
        <f>+'Información ELECTRO PUNO'!A3461</f>
        <v>3460</v>
      </c>
      <c r="B3481" s="26" t="str">
        <f t="shared" si="395"/>
        <v>SICODI</v>
      </c>
      <c r="C3481" s="9" t="str">
        <f t="shared" si="391"/>
        <v>Puno</v>
      </c>
      <c r="D3481" s="9" t="str">
        <f t="shared" si="392"/>
        <v>No Reporta</v>
      </c>
      <c r="E3481" s="9" t="str">
        <f t="shared" si="393"/>
        <v>No Reporta</v>
      </c>
      <c r="F3481" s="194" t="str">
        <f>+'Información ELECTRO PUNO'!E3461</f>
        <v>MT</v>
      </c>
      <c r="G3481" s="194">
        <f>+'Información ELECTRO PUNO'!G3461</f>
        <v>12</v>
      </c>
      <c r="H3481" s="9" t="str">
        <f t="shared" si="394"/>
        <v>Poste</v>
      </c>
      <c r="I3481" s="194" t="str">
        <f>+'Información ELECTRO PUNO'!F3461</f>
        <v>Madera Tratada</v>
      </c>
      <c r="J3481" s="194" t="str">
        <f>+'Información ELECTRO PUNO'!B3461</f>
        <v>PPM20</v>
      </c>
      <c r="K3481" s="9" t="str">
        <f t="shared" si="396"/>
        <v>POSTE DE MADERA TRATADA DE 12 mts. CL.5</v>
      </c>
      <c r="L3481" s="139">
        <f t="shared" si="397"/>
        <v>0.41</v>
      </c>
    </row>
    <row r="3482" spans="1:12" x14ac:dyDescent="0.25">
      <c r="A3482" s="193">
        <f>+'Información ELECTRO PUNO'!A3462</f>
        <v>3461</v>
      </c>
      <c r="B3482" s="26" t="str">
        <f t="shared" si="395"/>
        <v>SICODI</v>
      </c>
      <c r="C3482" s="9" t="str">
        <f t="shared" si="391"/>
        <v>Puno</v>
      </c>
      <c r="D3482" s="9" t="str">
        <f t="shared" si="392"/>
        <v>No Reporta</v>
      </c>
      <c r="E3482" s="9" t="str">
        <f t="shared" si="393"/>
        <v>No Reporta</v>
      </c>
      <c r="F3482" s="194" t="str">
        <f>+'Información ELECTRO PUNO'!E3462</f>
        <v>MT</v>
      </c>
      <c r="G3482" s="194">
        <f>+'Información ELECTRO PUNO'!G3462</f>
        <v>12</v>
      </c>
      <c r="H3482" s="9" t="str">
        <f t="shared" si="394"/>
        <v>Poste</v>
      </c>
      <c r="I3482" s="194" t="str">
        <f>+'Información ELECTRO PUNO'!F3462</f>
        <v>Madera Tratada</v>
      </c>
      <c r="J3482" s="194" t="str">
        <f>+'Información ELECTRO PUNO'!B3462</f>
        <v>PPM20</v>
      </c>
      <c r="K3482" s="9" t="str">
        <f t="shared" si="396"/>
        <v>POSTE DE MADERA TRATADA DE 12 mts. CL.5</v>
      </c>
      <c r="L3482" s="139">
        <f t="shared" si="397"/>
        <v>0.41</v>
      </c>
    </row>
    <row r="3483" spans="1:12" x14ac:dyDescent="0.25">
      <c r="A3483" s="193">
        <f>+'Información ELECTRO PUNO'!A3463</f>
        <v>3462</v>
      </c>
      <c r="B3483" s="26" t="str">
        <f t="shared" si="395"/>
        <v>SICODI</v>
      </c>
      <c r="C3483" s="9" t="str">
        <f t="shared" si="391"/>
        <v>Puno</v>
      </c>
      <c r="D3483" s="9" t="str">
        <f t="shared" si="392"/>
        <v>No Reporta</v>
      </c>
      <c r="E3483" s="9" t="str">
        <f t="shared" si="393"/>
        <v>No Reporta</v>
      </c>
      <c r="F3483" s="194" t="str">
        <f>+'Información ELECTRO PUNO'!E3463</f>
        <v>MT</v>
      </c>
      <c r="G3483" s="194">
        <f>+'Información ELECTRO PUNO'!G3463</f>
        <v>12</v>
      </c>
      <c r="H3483" s="9" t="str">
        <f t="shared" si="394"/>
        <v>Poste</v>
      </c>
      <c r="I3483" s="194" t="str">
        <f>+'Información ELECTRO PUNO'!F3463</f>
        <v>Madera Tratada</v>
      </c>
      <c r="J3483" s="194" t="str">
        <f>+'Información ELECTRO PUNO'!B3463</f>
        <v>PPM20</v>
      </c>
      <c r="K3483" s="9" t="str">
        <f t="shared" si="396"/>
        <v>POSTE DE MADERA TRATADA DE 12 mts. CL.5</v>
      </c>
      <c r="L3483" s="139">
        <f t="shared" si="397"/>
        <v>0.41</v>
      </c>
    </row>
    <row r="3484" spans="1:12" x14ac:dyDescent="0.25">
      <c r="A3484" s="193">
        <f>+'Información ELECTRO PUNO'!A3464</f>
        <v>3463</v>
      </c>
      <c r="B3484" s="26" t="str">
        <f t="shared" si="395"/>
        <v>SICODI</v>
      </c>
      <c r="C3484" s="9" t="str">
        <f t="shared" si="391"/>
        <v>Puno</v>
      </c>
      <c r="D3484" s="9" t="str">
        <f t="shared" si="392"/>
        <v>No Reporta</v>
      </c>
      <c r="E3484" s="9" t="str">
        <f t="shared" si="393"/>
        <v>No Reporta</v>
      </c>
      <c r="F3484" s="194" t="str">
        <f>+'Información ELECTRO PUNO'!E3464</f>
        <v>MT</v>
      </c>
      <c r="G3484" s="194">
        <f>+'Información ELECTRO PUNO'!G3464</f>
        <v>12</v>
      </c>
      <c r="H3484" s="9" t="str">
        <f t="shared" si="394"/>
        <v>Poste</v>
      </c>
      <c r="I3484" s="194" t="str">
        <f>+'Información ELECTRO PUNO'!F3464</f>
        <v>Madera Tratada</v>
      </c>
      <c r="J3484" s="194" t="str">
        <f>+'Información ELECTRO PUNO'!B3464</f>
        <v>PPM20</v>
      </c>
      <c r="K3484" s="9" t="str">
        <f t="shared" si="396"/>
        <v>POSTE DE MADERA TRATADA DE 12 mts. CL.5</v>
      </c>
      <c r="L3484" s="139">
        <f t="shared" si="397"/>
        <v>0.41</v>
      </c>
    </row>
    <row r="3485" spans="1:12" x14ac:dyDescent="0.25">
      <c r="A3485" s="193">
        <f>+'Información ELECTRO PUNO'!A3465</f>
        <v>3464</v>
      </c>
      <c r="B3485" s="26" t="str">
        <f t="shared" si="395"/>
        <v>SICODI</v>
      </c>
      <c r="C3485" s="9" t="str">
        <f t="shared" si="391"/>
        <v>Puno</v>
      </c>
      <c r="D3485" s="9" t="str">
        <f t="shared" si="392"/>
        <v>No Reporta</v>
      </c>
      <c r="E3485" s="9" t="str">
        <f t="shared" si="393"/>
        <v>No Reporta</v>
      </c>
      <c r="F3485" s="194" t="str">
        <f>+'Información ELECTRO PUNO'!E3465</f>
        <v>MT</v>
      </c>
      <c r="G3485" s="194">
        <f>+'Información ELECTRO PUNO'!G3465</f>
        <v>12</v>
      </c>
      <c r="H3485" s="9" t="str">
        <f t="shared" si="394"/>
        <v>Poste</v>
      </c>
      <c r="I3485" s="194" t="str">
        <f>+'Información ELECTRO PUNO'!F3465</f>
        <v>Madera Tratada</v>
      </c>
      <c r="J3485" s="194" t="str">
        <f>+'Información ELECTRO PUNO'!B3465</f>
        <v>PPM20</v>
      </c>
      <c r="K3485" s="9" t="str">
        <f t="shared" si="396"/>
        <v>POSTE DE MADERA TRATADA DE 12 mts. CL.5</v>
      </c>
      <c r="L3485" s="139">
        <f t="shared" si="397"/>
        <v>0.41</v>
      </c>
    </row>
    <row r="3486" spans="1:12" x14ac:dyDescent="0.25">
      <c r="A3486" s="193">
        <f>+'Información ELECTRO PUNO'!A3466</f>
        <v>3465</v>
      </c>
      <c r="B3486" s="26" t="str">
        <f t="shared" si="395"/>
        <v>SICODI</v>
      </c>
      <c r="C3486" s="9" t="str">
        <f t="shared" si="391"/>
        <v>Puno</v>
      </c>
      <c r="D3486" s="9" t="str">
        <f t="shared" si="392"/>
        <v>No Reporta</v>
      </c>
      <c r="E3486" s="9" t="str">
        <f t="shared" si="393"/>
        <v>No Reporta</v>
      </c>
      <c r="F3486" s="194" t="str">
        <f>+'Información ELECTRO PUNO'!E3466</f>
        <v>MT</v>
      </c>
      <c r="G3486" s="194">
        <f>+'Información ELECTRO PUNO'!G3466</f>
        <v>12</v>
      </c>
      <c r="H3486" s="9" t="str">
        <f t="shared" si="394"/>
        <v>Poste</v>
      </c>
      <c r="I3486" s="194" t="str">
        <f>+'Información ELECTRO PUNO'!F3466</f>
        <v>Madera Tratada</v>
      </c>
      <c r="J3486" s="194" t="str">
        <f>+'Información ELECTRO PUNO'!B3466</f>
        <v>PPM20</v>
      </c>
      <c r="K3486" s="9" t="str">
        <f t="shared" si="396"/>
        <v>POSTE DE MADERA TRATADA DE 12 mts. CL.5</v>
      </c>
      <c r="L3486" s="139">
        <f t="shared" si="397"/>
        <v>0.41</v>
      </c>
    </row>
    <row r="3487" spans="1:12" x14ac:dyDescent="0.25">
      <c r="A3487" s="193">
        <f>+'Información ELECTRO PUNO'!A3467</f>
        <v>3466</v>
      </c>
      <c r="B3487" s="26" t="str">
        <f t="shared" si="395"/>
        <v>SICODI</v>
      </c>
      <c r="C3487" s="9" t="str">
        <f t="shared" si="391"/>
        <v>Puno</v>
      </c>
      <c r="D3487" s="9" t="str">
        <f t="shared" si="392"/>
        <v>No Reporta</v>
      </c>
      <c r="E3487" s="9" t="str">
        <f t="shared" si="393"/>
        <v>No Reporta</v>
      </c>
      <c r="F3487" s="194" t="str">
        <f>+'Información ELECTRO PUNO'!E3467</f>
        <v>MT</v>
      </c>
      <c r="G3487" s="194">
        <f>+'Información ELECTRO PUNO'!G3467</f>
        <v>12</v>
      </c>
      <c r="H3487" s="9" t="str">
        <f t="shared" si="394"/>
        <v>Poste</v>
      </c>
      <c r="I3487" s="194" t="str">
        <f>+'Información ELECTRO PUNO'!F3467</f>
        <v>Madera Tratada</v>
      </c>
      <c r="J3487" s="194" t="str">
        <f>+'Información ELECTRO PUNO'!B3467</f>
        <v>PPM20</v>
      </c>
      <c r="K3487" s="9" t="str">
        <f t="shared" si="396"/>
        <v>POSTE DE MADERA TRATADA DE 12 mts. CL.5</v>
      </c>
      <c r="L3487" s="139">
        <f t="shared" si="397"/>
        <v>0.41</v>
      </c>
    </row>
    <row r="3488" spans="1:12" x14ac:dyDescent="0.25">
      <c r="A3488" s="193">
        <f>+'Información ELECTRO PUNO'!A3468</f>
        <v>3467</v>
      </c>
      <c r="B3488" s="26" t="str">
        <f t="shared" si="395"/>
        <v>SICODI</v>
      </c>
      <c r="C3488" s="9" t="str">
        <f t="shared" si="391"/>
        <v>Puno</v>
      </c>
      <c r="D3488" s="9" t="str">
        <f t="shared" si="392"/>
        <v>No Reporta</v>
      </c>
      <c r="E3488" s="9" t="str">
        <f t="shared" si="393"/>
        <v>No Reporta</v>
      </c>
      <c r="F3488" s="194" t="str">
        <f>+'Información ELECTRO PUNO'!E3468</f>
        <v>MT</v>
      </c>
      <c r="G3488" s="194">
        <f>+'Información ELECTRO PUNO'!G3468</f>
        <v>12</v>
      </c>
      <c r="H3488" s="9" t="str">
        <f t="shared" si="394"/>
        <v>Poste</v>
      </c>
      <c r="I3488" s="194" t="str">
        <f>+'Información ELECTRO PUNO'!F3468</f>
        <v>Madera Tratada</v>
      </c>
      <c r="J3488" s="194" t="str">
        <f>+'Información ELECTRO PUNO'!B3468</f>
        <v>PPM20</v>
      </c>
      <c r="K3488" s="9" t="str">
        <f t="shared" si="396"/>
        <v>POSTE DE MADERA TRATADA DE 12 mts. CL.5</v>
      </c>
      <c r="L3488" s="139">
        <f t="shared" si="397"/>
        <v>0.41</v>
      </c>
    </row>
    <row r="3489" spans="1:12" x14ac:dyDescent="0.25">
      <c r="A3489" s="193">
        <f>+'Información ELECTRO PUNO'!A3469</f>
        <v>3468</v>
      </c>
      <c r="B3489" s="26" t="str">
        <f t="shared" si="395"/>
        <v>SICODI</v>
      </c>
      <c r="C3489" s="9" t="str">
        <f t="shared" si="391"/>
        <v>Puno</v>
      </c>
      <c r="D3489" s="9" t="str">
        <f t="shared" si="392"/>
        <v>No Reporta</v>
      </c>
      <c r="E3489" s="9" t="str">
        <f t="shared" si="393"/>
        <v>No Reporta</v>
      </c>
      <c r="F3489" s="194" t="str">
        <f>+'Información ELECTRO PUNO'!E3469</f>
        <v>MT</v>
      </c>
      <c r="G3489" s="194">
        <f>+'Información ELECTRO PUNO'!G3469</f>
        <v>12</v>
      </c>
      <c r="H3489" s="9" t="str">
        <f t="shared" si="394"/>
        <v>Poste</v>
      </c>
      <c r="I3489" s="194" t="str">
        <f>+'Información ELECTRO PUNO'!F3469</f>
        <v>Madera Tratada</v>
      </c>
      <c r="J3489" s="194" t="str">
        <f>+'Información ELECTRO PUNO'!B3469</f>
        <v>PPM20</v>
      </c>
      <c r="K3489" s="9" t="str">
        <f t="shared" si="396"/>
        <v>POSTE DE MADERA TRATADA DE 12 mts. CL.5</v>
      </c>
      <c r="L3489" s="139">
        <f t="shared" si="397"/>
        <v>0.41</v>
      </c>
    </row>
    <row r="3490" spans="1:12" x14ac:dyDescent="0.25">
      <c r="A3490" s="193">
        <f>+'Información ELECTRO PUNO'!A3470</f>
        <v>3469</v>
      </c>
      <c r="B3490" s="26" t="str">
        <f t="shared" si="395"/>
        <v>SICODI</v>
      </c>
      <c r="C3490" s="9" t="str">
        <f t="shared" si="391"/>
        <v>Puno</v>
      </c>
      <c r="D3490" s="9" t="str">
        <f t="shared" si="392"/>
        <v>No Reporta</v>
      </c>
      <c r="E3490" s="9" t="str">
        <f t="shared" si="393"/>
        <v>No Reporta</v>
      </c>
      <c r="F3490" s="194" t="str">
        <f>+'Información ELECTRO PUNO'!E3470</f>
        <v>MT</v>
      </c>
      <c r="G3490" s="194">
        <f>+'Información ELECTRO PUNO'!G3470</f>
        <v>12</v>
      </c>
      <c r="H3490" s="9" t="str">
        <f t="shared" si="394"/>
        <v>Poste</v>
      </c>
      <c r="I3490" s="194" t="str">
        <f>+'Información ELECTRO PUNO'!F3470</f>
        <v>Madera Tratada</v>
      </c>
      <c r="J3490" s="194" t="str">
        <f>+'Información ELECTRO PUNO'!B3470</f>
        <v>PPM20</v>
      </c>
      <c r="K3490" s="9" t="str">
        <f t="shared" si="396"/>
        <v>POSTE DE MADERA TRATADA DE 12 mts. CL.5</v>
      </c>
      <c r="L3490" s="139">
        <f t="shared" si="397"/>
        <v>0.41</v>
      </c>
    </row>
    <row r="3491" spans="1:12" x14ac:dyDescent="0.25">
      <c r="A3491" s="193">
        <f>+'Información ELECTRO PUNO'!A3471</f>
        <v>3470</v>
      </c>
      <c r="B3491" s="26" t="str">
        <f t="shared" si="395"/>
        <v>SICODI</v>
      </c>
      <c r="C3491" s="9" t="str">
        <f t="shared" si="391"/>
        <v>Puno</v>
      </c>
      <c r="D3491" s="9" t="str">
        <f t="shared" si="392"/>
        <v>No Reporta</v>
      </c>
      <c r="E3491" s="9" t="str">
        <f t="shared" si="393"/>
        <v>No Reporta</v>
      </c>
      <c r="F3491" s="194" t="str">
        <f>+'Información ELECTRO PUNO'!E3471</f>
        <v>MT</v>
      </c>
      <c r="G3491" s="194">
        <f>+'Información ELECTRO PUNO'!G3471</f>
        <v>12</v>
      </c>
      <c r="H3491" s="9" t="str">
        <f t="shared" si="394"/>
        <v>Poste</v>
      </c>
      <c r="I3491" s="194" t="str">
        <f>+'Información ELECTRO PUNO'!F3471</f>
        <v>Madera Tratada</v>
      </c>
      <c r="J3491" s="194" t="str">
        <f>+'Información ELECTRO PUNO'!B3471</f>
        <v>PPM20</v>
      </c>
      <c r="K3491" s="9" t="str">
        <f t="shared" si="396"/>
        <v>POSTE DE MADERA TRATADA DE 12 mts. CL.5</v>
      </c>
      <c r="L3491" s="139">
        <f t="shared" si="397"/>
        <v>0.41</v>
      </c>
    </row>
    <row r="3492" spans="1:12" x14ac:dyDescent="0.25">
      <c r="A3492" s="193">
        <f>+'Información ELECTRO PUNO'!A3472</f>
        <v>3471</v>
      </c>
      <c r="B3492" s="26" t="str">
        <f t="shared" si="395"/>
        <v>SICODI</v>
      </c>
      <c r="C3492" s="9" t="str">
        <f t="shared" si="391"/>
        <v>Puno</v>
      </c>
      <c r="D3492" s="9" t="str">
        <f t="shared" si="392"/>
        <v>No Reporta</v>
      </c>
      <c r="E3492" s="9" t="str">
        <f t="shared" si="393"/>
        <v>No Reporta</v>
      </c>
      <c r="F3492" s="194" t="str">
        <f>+'Información ELECTRO PUNO'!E3472</f>
        <v>MT</v>
      </c>
      <c r="G3492" s="194">
        <f>+'Información ELECTRO PUNO'!G3472</f>
        <v>12</v>
      </c>
      <c r="H3492" s="9" t="str">
        <f t="shared" si="394"/>
        <v>Poste</v>
      </c>
      <c r="I3492" s="194" t="str">
        <f>+'Información ELECTRO PUNO'!F3472</f>
        <v>Madera Tratada</v>
      </c>
      <c r="J3492" s="194" t="str">
        <f>+'Información ELECTRO PUNO'!B3472</f>
        <v>PPM20</v>
      </c>
      <c r="K3492" s="9" t="str">
        <f t="shared" si="396"/>
        <v>POSTE DE MADERA TRATADA DE 12 mts. CL.5</v>
      </c>
      <c r="L3492" s="139">
        <f t="shared" si="397"/>
        <v>0.41</v>
      </c>
    </row>
    <row r="3493" spans="1:12" x14ac:dyDescent="0.25">
      <c r="A3493" s="193">
        <f>+'Información ELECTRO PUNO'!A3473</f>
        <v>3472</v>
      </c>
      <c r="B3493" s="26" t="str">
        <f t="shared" si="395"/>
        <v>SICODI</v>
      </c>
      <c r="C3493" s="9" t="str">
        <f t="shared" si="391"/>
        <v>Puno</v>
      </c>
      <c r="D3493" s="9" t="str">
        <f t="shared" si="392"/>
        <v>No Reporta</v>
      </c>
      <c r="E3493" s="9" t="str">
        <f t="shared" si="393"/>
        <v>No Reporta</v>
      </c>
      <c r="F3493" s="194" t="str">
        <f>+'Información ELECTRO PUNO'!E3473</f>
        <v>MT</v>
      </c>
      <c r="G3493" s="194">
        <f>+'Información ELECTRO PUNO'!G3473</f>
        <v>12</v>
      </c>
      <c r="H3493" s="9" t="str">
        <f t="shared" si="394"/>
        <v>Poste</v>
      </c>
      <c r="I3493" s="194" t="str">
        <f>+'Información ELECTRO PUNO'!F3473</f>
        <v>Madera Tratada</v>
      </c>
      <c r="J3493" s="194" t="str">
        <f>+'Información ELECTRO PUNO'!B3473</f>
        <v>PPM20</v>
      </c>
      <c r="K3493" s="9" t="str">
        <f t="shared" si="396"/>
        <v>POSTE DE MADERA TRATADA DE 12 mts. CL.5</v>
      </c>
      <c r="L3493" s="139">
        <f t="shared" si="397"/>
        <v>0.41</v>
      </c>
    </row>
    <row r="3494" spans="1:12" x14ac:dyDescent="0.25">
      <c r="A3494" s="193">
        <f>+'Información ELECTRO PUNO'!A3474</f>
        <v>3473</v>
      </c>
      <c r="B3494" s="26" t="str">
        <f t="shared" si="395"/>
        <v>SICODI</v>
      </c>
      <c r="C3494" s="9" t="str">
        <f t="shared" si="391"/>
        <v>Puno</v>
      </c>
      <c r="D3494" s="9" t="str">
        <f t="shared" si="392"/>
        <v>No Reporta</v>
      </c>
      <c r="E3494" s="9" t="str">
        <f t="shared" si="393"/>
        <v>No Reporta</v>
      </c>
      <c r="F3494" s="194" t="str">
        <f>+'Información ELECTRO PUNO'!E3474</f>
        <v>MT</v>
      </c>
      <c r="G3494" s="194">
        <f>+'Información ELECTRO PUNO'!G3474</f>
        <v>12</v>
      </c>
      <c r="H3494" s="9" t="str">
        <f t="shared" si="394"/>
        <v>Poste</v>
      </c>
      <c r="I3494" s="194" t="str">
        <f>+'Información ELECTRO PUNO'!F3474</f>
        <v>Madera Tratada</v>
      </c>
      <c r="J3494" s="194" t="str">
        <f>+'Información ELECTRO PUNO'!B3474</f>
        <v>PPM20</v>
      </c>
      <c r="K3494" s="9" t="str">
        <f t="shared" si="396"/>
        <v>POSTE DE MADERA TRATADA DE 12 mts. CL.5</v>
      </c>
      <c r="L3494" s="139">
        <f t="shared" si="397"/>
        <v>0.41</v>
      </c>
    </row>
    <row r="3495" spans="1:12" x14ac:dyDescent="0.25">
      <c r="A3495" s="193">
        <f>+'Información ELECTRO PUNO'!A3475</f>
        <v>3474</v>
      </c>
      <c r="B3495" s="26" t="str">
        <f t="shared" si="395"/>
        <v>SICODI</v>
      </c>
      <c r="C3495" s="9" t="str">
        <f t="shared" si="391"/>
        <v>Puno</v>
      </c>
      <c r="D3495" s="9" t="str">
        <f t="shared" si="392"/>
        <v>No Reporta</v>
      </c>
      <c r="E3495" s="9" t="str">
        <f t="shared" si="393"/>
        <v>No Reporta</v>
      </c>
      <c r="F3495" s="194" t="str">
        <f>+'Información ELECTRO PUNO'!E3475</f>
        <v>MT</v>
      </c>
      <c r="G3495" s="194">
        <f>+'Información ELECTRO PUNO'!G3475</f>
        <v>12</v>
      </c>
      <c r="H3495" s="9" t="str">
        <f t="shared" si="394"/>
        <v>Poste</v>
      </c>
      <c r="I3495" s="194" t="str">
        <f>+'Información ELECTRO PUNO'!F3475</f>
        <v>Madera Tratada</v>
      </c>
      <c r="J3495" s="194" t="str">
        <f>+'Información ELECTRO PUNO'!B3475</f>
        <v>PPM20</v>
      </c>
      <c r="K3495" s="9" t="str">
        <f t="shared" si="396"/>
        <v>POSTE DE MADERA TRATADA DE 12 mts. CL.5</v>
      </c>
      <c r="L3495" s="139">
        <f t="shared" si="397"/>
        <v>0.41</v>
      </c>
    </row>
    <row r="3496" spans="1:12" x14ac:dyDescent="0.25">
      <c r="A3496" s="193">
        <f>+'Información ELECTRO PUNO'!A3476</f>
        <v>3475</v>
      </c>
      <c r="B3496" s="26" t="str">
        <f t="shared" si="395"/>
        <v>SICODI</v>
      </c>
      <c r="C3496" s="9" t="str">
        <f t="shared" si="391"/>
        <v>Puno</v>
      </c>
      <c r="D3496" s="9" t="str">
        <f t="shared" si="392"/>
        <v>No Reporta</v>
      </c>
      <c r="E3496" s="9" t="str">
        <f t="shared" si="393"/>
        <v>No Reporta</v>
      </c>
      <c r="F3496" s="194" t="str">
        <f>+'Información ELECTRO PUNO'!E3476</f>
        <v>MT</v>
      </c>
      <c r="G3496" s="194">
        <f>+'Información ELECTRO PUNO'!G3476</f>
        <v>12</v>
      </c>
      <c r="H3496" s="9" t="str">
        <f t="shared" si="394"/>
        <v>Poste</v>
      </c>
      <c r="I3496" s="194" t="str">
        <f>+'Información ELECTRO PUNO'!F3476</f>
        <v>Madera Tratada</v>
      </c>
      <c r="J3496" s="194" t="str">
        <f>+'Información ELECTRO PUNO'!B3476</f>
        <v>PPM20</v>
      </c>
      <c r="K3496" s="9" t="str">
        <f t="shared" si="396"/>
        <v>POSTE DE MADERA TRATADA DE 12 mts. CL.5</v>
      </c>
      <c r="L3496" s="139">
        <f t="shared" si="397"/>
        <v>0.41</v>
      </c>
    </row>
    <row r="3497" spans="1:12" x14ac:dyDescent="0.25">
      <c r="A3497" s="193">
        <f>+'Información ELECTRO PUNO'!A3477</f>
        <v>3476</v>
      </c>
      <c r="B3497" s="26" t="str">
        <f t="shared" si="395"/>
        <v>SICODI</v>
      </c>
      <c r="C3497" s="9" t="str">
        <f t="shared" si="391"/>
        <v>Puno</v>
      </c>
      <c r="D3497" s="9" t="str">
        <f t="shared" si="392"/>
        <v>No Reporta</v>
      </c>
      <c r="E3497" s="9" t="str">
        <f t="shared" si="393"/>
        <v>No Reporta</v>
      </c>
      <c r="F3497" s="194" t="str">
        <f>+'Información ELECTRO PUNO'!E3477</f>
        <v>MT</v>
      </c>
      <c r="G3497" s="194">
        <f>+'Información ELECTRO PUNO'!G3477</f>
        <v>12</v>
      </c>
      <c r="H3497" s="9" t="str">
        <f t="shared" si="394"/>
        <v>Poste</v>
      </c>
      <c r="I3497" s="194" t="str">
        <f>+'Información ELECTRO PUNO'!F3477</f>
        <v>Madera Tratada</v>
      </c>
      <c r="J3497" s="194" t="str">
        <f>+'Información ELECTRO PUNO'!B3477</f>
        <v>PPM20</v>
      </c>
      <c r="K3497" s="9" t="str">
        <f t="shared" si="396"/>
        <v>POSTE DE MADERA TRATADA DE 12 mts. CL.5</v>
      </c>
      <c r="L3497" s="139">
        <f t="shared" si="397"/>
        <v>0.41</v>
      </c>
    </row>
    <row r="3498" spans="1:12" x14ac:dyDescent="0.25">
      <c r="A3498" s="193">
        <f>+'Información ELECTRO PUNO'!A3478</f>
        <v>3477</v>
      </c>
      <c r="B3498" s="26" t="str">
        <f t="shared" si="395"/>
        <v>SICODI</v>
      </c>
      <c r="C3498" s="9" t="str">
        <f t="shared" si="391"/>
        <v>Puno</v>
      </c>
      <c r="D3498" s="9" t="str">
        <f t="shared" si="392"/>
        <v>No Reporta</v>
      </c>
      <c r="E3498" s="9" t="str">
        <f t="shared" si="393"/>
        <v>No Reporta</v>
      </c>
      <c r="F3498" s="194" t="str">
        <f>+'Información ELECTRO PUNO'!E3478</f>
        <v>MT</v>
      </c>
      <c r="G3498" s="194">
        <f>+'Información ELECTRO PUNO'!G3478</f>
        <v>12</v>
      </c>
      <c r="H3498" s="9" t="str">
        <f t="shared" si="394"/>
        <v>Poste</v>
      </c>
      <c r="I3498" s="194" t="str">
        <f>+'Información ELECTRO PUNO'!F3478</f>
        <v>Madera Tratada</v>
      </c>
      <c r="J3498" s="194" t="str">
        <f>+'Información ELECTRO PUNO'!B3478</f>
        <v>PPM20</v>
      </c>
      <c r="K3498" s="9" t="str">
        <f t="shared" si="396"/>
        <v>POSTE DE MADERA TRATADA DE 12 mts. CL.5</v>
      </c>
      <c r="L3498" s="139">
        <f t="shared" si="397"/>
        <v>0.41</v>
      </c>
    </row>
    <row r="3499" spans="1:12" x14ac:dyDescent="0.25">
      <c r="A3499" s="193">
        <f>+'Información ELECTRO PUNO'!A3479</f>
        <v>3478</v>
      </c>
      <c r="B3499" s="26" t="str">
        <f t="shared" si="395"/>
        <v>SICODI</v>
      </c>
      <c r="C3499" s="9" t="str">
        <f t="shared" si="391"/>
        <v>Puno</v>
      </c>
      <c r="D3499" s="9" t="str">
        <f t="shared" si="392"/>
        <v>No Reporta</v>
      </c>
      <c r="E3499" s="9" t="str">
        <f t="shared" si="393"/>
        <v>No Reporta</v>
      </c>
      <c r="F3499" s="194" t="str">
        <f>+'Información ELECTRO PUNO'!E3479</f>
        <v>MT</v>
      </c>
      <c r="G3499" s="194">
        <f>+'Información ELECTRO PUNO'!G3479</f>
        <v>12</v>
      </c>
      <c r="H3499" s="9" t="str">
        <f t="shared" si="394"/>
        <v>Poste</v>
      </c>
      <c r="I3499" s="194" t="str">
        <f>+'Información ELECTRO PUNO'!F3479</f>
        <v>Madera Tratada</v>
      </c>
      <c r="J3499" s="194" t="str">
        <f>+'Información ELECTRO PUNO'!B3479</f>
        <v>PPM20</v>
      </c>
      <c r="K3499" s="9" t="str">
        <f t="shared" si="396"/>
        <v>POSTE DE MADERA TRATADA DE 12 mts. CL.5</v>
      </c>
      <c r="L3499" s="139">
        <f t="shared" si="397"/>
        <v>0.41</v>
      </c>
    </row>
    <row r="3500" spans="1:12" x14ac:dyDescent="0.25">
      <c r="A3500" s="193">
        <f>+'Información ELECTRO PUNO'!A3480</f>
        <v>3479</v>
      </c>
      <c r="B3500" s="26" t="str">
        <f t="shared" si="395"/>
        <v>SICODI</v>
      </c>
      <c r="C3500" s="9" t="str">
        <f t="shared" si="391"/>
        <v>Puno</v>
      </c>
      <c r="D3500" s="9" t="str">
        <f t="shared" si="392"/>
        <v>No Reporta</v>
      </c>
      <c r="E3500" s="9" t="str">
        <f t="shared" si="393"/>
        <v>No Reporta</v>
      </c>
      <c r="F3500" s="194" t="str">
        <f>+'Información ELECTRO PUNO'!E3480</f>
        <v>MT</v>
      </c>
      <c r="G3500" s="194">
        <f>+'Información ELECTRO PUNO'!G3480</f>
        <v>12</v>
      </c>
      <c r="H3500" s="9" t="str">
        <f t="shared" si="394"/>
        <v>Poste</v>
      </c>
      <c r="I3500" s="194" t="str">
        <f>+'Información ELECTRO PUNO'!F3480</f>
        <v>Madera Tratada</v>
      </c>
      <c r="J3500" s="194" t="str">
        <f>+'Información ELECTRO PUNO'!B3480</f>
        <v>PPM20</v>
      </c>
      <c r="K3500" s="9" t="str">
        <f t="shared" si="396"/>
        <v>POSTE DE MADERA TRATADA DE 12 mts. CL.5</v>
      </c>
      <c r="L3500" s="139">
        <f t="shared" si="397"/>
        <v>0.41</v>
      </c>
    </row>
    <row r="3501" spans="1:12" x14ac:dyDescent="0.25">
      <c r="A3501" s="193">
        <f>+'Información ELECTRO PUNO'!A3481</f>
        <v>3480</v>
      </c>
      <c r="B3501" s="26" t="str">
        <f t="shared" si="395"/>
        <v>SICODI</v>
      </c>
      <c r="C3501" s="9" t="str">
        <f t="shared" si="391"/>
        <v>Puno</v>
      </c>
      <c r="D3501" s="9" t="str">
        <f t="shared" si="392"/>
        <v>No Reporta</v>
      </c>
      <c r="E3501" s="9" t="str">
        <f t="shared" si="393"/>
        <v>No Reporta</v>
      </c>
      <c r="F3501" s="194" t="str">
        <f>+'Información ELECTRO PUNO'!E3481</f>
        <v>MT</v>
      </c>
      <c r="G3501" s="194">
        <f>+'Información ELECTRO PUNO'!G3481</f>
        <v>12</v>
      </c>
      <c r="H3501" s="9" t="str">
        <f t="shared" si="394"/>
        <v>Poste</v>
      </c>
      <c r="I3501" s="194" t="str">
        <f>+'Información ELECTRO PUNO'!F3481</f>
        <v>Madera Tratada</v>
      </c>
      <c r="J3501" s="194" t="str">
        <f>+'Información ELECTRO PUNO'!B3481</f>
        <v>PPM20</v>
      </c>
      <c r="K3501" s="9" t="str">
        <f t="shared" si="396"/>
        <v>POSTE DE MADERA TRATADA DE 12 mts. CL.5</v>
      </c>
      <c r="L3501" s="139">
        <f t="shared" si="397"/>
        <v>0.41</v>
      </c>
    </row>
    <row r="3502" spans="1:12" x14ac:dyDescent="0.25">
      <c r="A3502" s="193">
        <f>+'Información ELECTRO PUNO'!A3482</f>
        <v>3481</v>
      </c>
      <c r="B3502" s="26" t="str">
        <f t="shared" si="395"/>
        <v>SICODI</v>
      </c>
      <c r="C3502" s="9" t="str">
        <f t="shared" si="391"/>
        <v>Puno</v>
      </c>
      <c r="D3502" s="9" t="str">
        <f t="shared" si="392"/>
        <v>No Reporta</v>
      </c>
      <c r="E3502" s="9" t="str">
        <f t="shared" si="393"/>
        <v>No Reporta</v>
      </c>
      <c r="F3502" s="194" t="str">
        <f>+'Información ELECTRO PUNO'!E3482</f>
        <v>MT</v>
      </c>
      <c r="G3502" s="194">
        <f>+'Información ELECTRO PUNO'!G3482</f>
        <v>12</v>
      </c>
      <c r="H3502" s="9" t="str">
        <f t="shared" si="394"/>
        <v>Poste</v>
      </c>
      <c r="I3502" s="194" t="str">
        <f>+'Información ELECTRO PUNO'!F3482</f>
        <v>Madera Tratada</v>
      </c>
      <c r="J3502" s="194" t="str">
        <f>+'Información ELECTRO PUNO'!B3482</f>
        <v>PPM20</v>
      </c>
      <c r="K3502" s="9" t="str">
        <f t="shared" si="396"/>
        <v>POSTE DE MADERA TRATADA DE 12 mts. CL.5</v>
      </c>
      <c r="L3502" s="139">
        <f t="shared" si="397"/>
        <v>0.41</v>
      </c>
    </row>
    <row r="3503" spans="1:12" x14ac:dyDescent="0.25">
      <c r="A3503" s="193">
        <f>+'Información ELECTRO PUNO'!A3483</f>
        <v>3482</v>
      </c>
      <c r="B3503" s="26" t="str">
        <f t="shared" si="395"/>
        <v>SICODI</v>
      </c>
      <c r="C3503" s="9" t="str">
        <f t="shared" si="391"/>
        <v>Puno</v>
      </c>
      <c r="D3503" s="9" t="str">
        <f t="shared" si="392"/>
        <v>No Reporta</v>
      </c>
      <c r="E3503" s="9" t="str">
        <f t="shared" si="393"/>
        <v>No Reporta</v>
      </c>
      <c r="F3503" s="194" t="str">
        <f>+'Información ELECTRO PUNO'!E3483</f>
        <v>MT</v>
      </c>
      <c r="G3503" s="194">
        <f>+'Información ELECTRO PUNO'!G3483</f>
        <v>12</v>
      </c>
      <c r="H3503" s="9" t="str">
        <f t="shared" si="394"/>
        <v>Poste</v>
      </c>
      <c r="I3503" s="194" t="str">
        <f>+'Información ELECTRO PUNO'!F3483</f>
        <v>Madera Tratada</v>
      </c>
      <c r="J3503" s="194" t="str">
        <f>+'Información ELECTRO PUNO'!B3483</f>
        <v>PPM20</v>
      </c>
      <c r="K3503" s="9" t="str">
        <f t="shared" si="396"/>
        <v>POSTE DE MADERA TRATADA DE 12 mts. CL.5</v>
      </c>
      <c r="L3503" s="139">
        <f t="shared" si="397"/>
        <v>0.41</v>
      </c>
    </row>
    <row r="3504" spans="1:12" x14ac:dyDescent="0.25">
      <c r="A3504" s="193">
        <f>+'Información ELECTRO PUNO'!A3484</f>
        <v>3483</v>
      </c>
      <c r="B3504" s="26" t="str">
        <f t="shared" si="395"/>
        <v>SICODI</v>
      </c>
      <c r="C3504" s="9" t="str">
        <f t="shared" si="391"/>
        <v>Puno</v>
      </c>
      <c r="D3504" s="9" t="str">
        <f t="shared" si="392"/>
        <v>No Reporta</v>
      </c>
      <c r="E3504" s="9" t="str">
        <f t="shared" si="393"/>
        <v>No Reporta</v>
      </c>
      <c r="F3504" s="194" t="str">
        <f>+'Información ELECTRO PUNO'!E3484</f>
        <v>MT</v>
      </c>
      <c r="G3504" s="194">
        <f>+'Información ELECTRO PUNO'!G3484</f>
        <v>12</v>
      </c>
      <c r="H3504" s="9" t="str">
        <f t="shared" si="394"/>
        <v>Poste</v>
      </c>
      <c r="I3504" s="194" t="str">
        <f>+'Información ELECTRO PUNO'!F3484</f>
        <v>Madera Tratada</v>
      </c>
      <c r="J3504" s="194" t="str">
        <f>+'Información ELECTRO PUNO'!B3484</f>
        <v>PPM20</v>
      </c>
      <c r="K3504" s="9" t="str">
        <f t="shared" si="396"/>
        <v>POSTE DE MADERA TRATADA DE 12 mts. CL.5</v>
      </c>
      <c r="L3504" s="139">
        <f t="shared" si="397"/>
        <v>0.41</v>
      </c>
    </row>
    <row r="3505" spans="1:12" x14ac:dyDescent="0.25">
      <c r="A3505" s="193">
        <f>+'Información ELECTRO PUNO'!A3485</f>
        <v>3484</v>
      </c>
      <c r="B3505" s="26" t="str">
        <f t="shared" si="395"/>
        <v>SICODI</v>
      </c>
      <c r="C3505" s="9" t="str">
        <f t="shared" si="391"/>
        <v>Puno</v>
      </c>
      <c r="D3505" s="9" t="str">
        <f t="shared" si="392"/>
        <v>No Reporta</v>
      </c>
      <c r="E3505" s="9" t="str">
        <f t="shared" si="393"/>
        <v>No Reporta</v>
      </c>
      <c r="F3505" s="194" t="str">
        <f>+'Información ELECTRO PUNO'!E3485</f>
        <v>MT</v>
      </c>
      <c r="G3505" s="194">
        <f>+'Información ELECTRO PUNO'!G3485</f>
        <v>12</v>
      </c>
      <c r="H3505" s="9" t="str">
        <f t="shared" si="394"/>
        <v>Poste</v>
      </c>
      <c r="I3505" s="194" t="str">
        <f>+'Información ELECTRO PUNO'!F3485</f>
        <v>Madera Tratada</v>
      </c>
      <c r="J3505" s="194" t="str">
        <f>+'Información ELECTRO PUNO'!B3485</f>
        <v>PPM20</v>
      </c>
      <c r="K3505" s="9" t="str">
        <f t="shared" si="396"/>
        <v>POSTE DE MADERA TRATADA DE 12 mts. CL.5</v>
      </c>
      <c r="L3505" s="139">
        <f t="shared" si="397"/>
        <v>0.41</v>
      </c>
    </row>
    <row r="3506" spans="1:12" x14ac:dyDescent="0.25">
      <c r="A3506" s="193">
        <f>+'Información ELECTRO PUNO'!A3486</f>
        <v>3485</v>
      </c>
      <c r="B3506" s="26" t="str">
        <f t="shared" si="395"/>
        <v>SICODI</v>
      </c>
      <c r="C3506" s="9" t="str">
        <f t="shared" si="391"/>
        <v>Puno</v>
      </c>
      <c r="D3506" s="9" t="str">
        <f t="shared" si="392"/>
        <v>No Reporta</v>
      </c>
      <c r="E3506" s="9" t="str">
        <f t="shared" si="393"/>
        <v>No Reporta</v>
      </c>
      <c r="F3506" s="194" t="str">
        <f>+'Información ELECTRO PUNO'!E3486</f>
        <v>MT</v>
      </c>
      <c r="G3506" s="194">
        <f>+'Información ELECTRO PUNO'!G3486</f>
        <v>12</v>
      </c>
      <c r="H3506" s="9" t="str">
        <f t="shared" si="394"/>
        <v>Poste</v>
      </c>
      <c r="I3506" s="194" t="str">
        <f>+'Información ELECTRO PUNO'!F3486</f>
        <v>Madera Tratada</v>
      </c>
      <c r="J3506" s="194" t="str">
        <f>+'Información ELECTRO PUNO'!B3486</f>
        <v>PPM20</v>
      </c>
      <c r="K3506" s="9" t="str">
        <f t="shared" si="396"/>
        <v>POSTE DE MADERA TRATADA DE 12 mts. CL.5</v>
      </c>
      <c r="L3506" s="139">
        <f t="shared" si="397"/>
        <v>0.41</v>
      </c>
    </row>
    <row r="3507" spans="1:12" x14ac:dyDescent="0.25">
      <c r="A3507" s="193">
        <f>+'Información ELECTRO PUNO'!A3487</f>
        <v>3486</v>
      </c>
      <c r="B3507" s="26" t="str">
        <f t="shared" si="395"/>
        <v>SICODI</v>
      </c>
      <c r="C3507" s="9" t="str">
        <f t="shared" si="391"/>
        <v>Puno</v>
      </c>
      <c r="D3507" s="9" t="str">
        <f t="shared" si="392"/>
        <v>No Reporta</v>
      </c>
      <c r="E3507" s="9" t="str">
        <f t="shared" si="393"/>
        <v>No Reporta</v>
      </c>
      <c r="F3507" s="194" t="str">
        <f>+'Información ELECTRO PUNO'!E3487</f>
        <v>MT</v>
      </c>
      <c r="G3507" s="194">
        <f>+'Información ELECTRO PUNO'!G3487</f>
        <v>12</v>
      </c>
      <c r="H3507" s="9" t="str">
        <f t="shared" si="394"/>
        <v>Poste</v>
      </c>
      <c r="I3507" s="194" t="str">
        <f>+'Información ELECTRO PUNO'!F3487</f>
        <v>Madera Tratada</v>
      </c>
      <c r="J3507" s="194" t="str">
        <f>+'Información ELECTRO PUNO'!B3487</f>
        <v>PPM20</v>
      </c>
      <c r="K3507" s="9" t="str">
        <f t="shared" si="396"/>
        <v>POSTE DE MADERA TRATADA DE 12 mts. CL.5</v>
      </c>
      <c r="L3507" s="139">
        <f t="shared" si="397"/>
        <v>0.41</v>
      </c>
    </row>
    <row r="3508" spans="1:12" x14ac:dyDescent="0.25">
      <c r="A3508" s="193">
        <f>+'Información ELECTRO PUNO'!A3488</f>
        <v>3487</v>
      </c>
      <c r="B3508" s="26" t="str">
        <f t="shared" si="395"/>
        <v>SICODI</v>
      </c>
      <c r="C3508" s="9" t="str">
        <f t="shared" si="391"/>
        <v>Puno</v>
      </c>
      <c r="D3508" s="9" t="str">
        <f t="shared" si="392"/>
        <v>No Reporta</v>
      </c>
      <c r="E3508" s="9" t="str">
        <f t="shared" si="393"/>
        <v>No Reporta</v>
      </c>
      <c r="F3508" s="194" t="str">
        <f>+'Información ELECTRO PUNO'!E3488</f>
        <v>MT</v>
      </c>
      <c r="G3508" s="194">
        <f>+'Información ELECTRO PUNO'!G3488</f>
        <v>12</v>
      </c>
      <c r="H3508" s="9" t="str">
        <f t="shared" si="394"/>
        <v>Poste</v>
      </c>
      <c r="I3508" s="194" t="str">
        <f>+'Información ELECTRO PUNO'!F3488</f>
        <v>Madera Tratada</v>
      </c>
      <c r="J3508" s="194" t="str">
        <f>+'Información ELECTRO PUNO'!B3488</f>
        <v>PPM20</v>
      </c>
      <c r="K3508" s="9" t="str">
        <f t="shared" si="396"/>
        <v>POSTE DE MADERA TRATADA DE 12 mts. CL.5</v>
      </c>
      <c r="L3508" s="139">
        <f t="shared" si="397"/>
        <v>0.41</v>
      </c>
    </row>
    <row r="3509" spans="1:12" x14ac:dyDescent="0.25">
      <c r="A3509" s="193">
        <f>+'Información ELECTRO PUNO'!A3489</f>
        <v>3488</v>
      </c>
      <c r="B3509" s="26" t="str">
        <f t="shared" si="395"/>
        <v>SICODI</v>
      </c>
      <c r="C3509" s="9" t="str">
        <f t="shared" si="391"/>
        <v>Puno</v>
      </c>
      <c r="D3509" s="9" t="str">
        <f t="shared" si="392"/>
        <v>No Reporta</v>
      </c>
      <c r="E3509" s="9" t="str">
        <f t="shared" si="393"/>
        <v>No Reporta</v>
      </c>
      <c r="F3509" s="194" t="str">
        <f>+'Información ELECTRO PUNO'!E3489</f>
        <v>MT</v>
      </c>
      <c r="G3509" s="194">
        <f>+'Información ELECTRO PUNO'!G3489</f>
        <v>12</v>
      </c>
      <c r="H3509" s="9" t="str">
        <f t="shared" si="394"/>
        <v>Poste</v>
      </c>
      <c r="I3509" s="194" t="str">
        <f>+'Información ELECTRO PUNO'!F3489</f>
        <v>Madera Tratada</v>
      </c>
      <c r="J3509" s="194" t="str">
        <f>+'Información ELECTRO PUNO'!B3489</f>
        <v>PPM20</v>
      </c>
      <c r="K3509" s="9" t="str">
        <f t="shared" si="396"/>
        <v>POSTE DE MADERA TRATADA DE 12 mts. CL.5</v>
      </c>
      <c r="L3509" s="139">
        <f t="shared" si="397"/>
        <v>0.41</v>
      </c>
    </row>
    <row r="3510" spans="1:12" x14ac:dyDescent="0.25">
      <c r="A3510" s="193">
        <f>+'Información ELECTRO PUNO'!A3490</f>
        <v>3489</v>
      </c>
      <c r="B3510" s="26" t="str">
        <f t="shared" si="395"/>
        <v>SICODI</v>
      </c>
      <c r="C3510" s="9" t="str">
        <f t="shared" si="391"/>
        <v>Puno</v>
      </c>
      <c r="D3510" s="9" t="str">
        <f t="shared" si="392"/>
        <v>No Reporta</v>
      </c>
      <c r="E3510" s="9" t="str">
        <f t="shared" si="393"/>
        <v>No Reporta</v>
      </c>
      <c r="F3510" s="194" t="str">
        <f>+'Información ELECTRO PUNO'!E3490</f>
        <v>MT</v>
      </c>
      <c r="G3510" s="194">
        <f>+'Información ELECTRO PUNO'!G3490</f>
        <v>12</v>
      </c>
      <c r="H3510" s="9" t="str">
        <f t="shared" si="394"/>
        <v>Poste</v>
      </c>
      <c r="I3510" s="194" t="str">
        <f>+'Información ELECTRO PUNO'!F3490</f>
        <v>Madera Tratada</v>
      </c>
      <c r="J3510" s="194" t="str">
        <f>+'Información ELECTRO PUNO'!B3490</f>
        <v>PPM20</v>
      </c>
      <c r="K3510" s="9" t="str">
        <f t="shared" si="396"/>
        <v>POSTE DE MADERA TRATADA DE 12 mts. CL.5</v>
      </c>
      <c r="L3510" s="139">
        <f t="shared" si="397"/>
        <v>0.41</v>
      </c>
    </row>
    <row r="3511" spans="1:12" x14ac:dyDescent="0.25">
      <c r="A3511" s="193">
        <f>+'Información ELECTRO PUNO'!A3491</f>
        <v>3490</v>
      </c>
      <c r="B3511" s="26" t="str">
        <f t="shared" si="395"/>
        <v>SICODI</v>
      </c>
      <c r="C3511" s="9" t="str">
        <f t="shared" si="391"/>
        <v>Puno</v>
      </c>
      <c r="D3511" s="9" t="str">
        <f t="shared" si="392"/>
        <v>No Reporta</v>
      </c>
      <c r="E3511" s="9" t="str">
        <f t="shared" si="393"/>
        <v>No Reporta</v>
      </c>
      <c r="F3511" s="194" t="str">
        <f>+'Información ELECTRO PUNO'!E3491</f>
        <v>MT</v>
      </c>
      <c r="G3511" s="194">
        <f>+'Información ELECTRO PUNO'!G3491</f>
        <v>12</v>
      </c>
      <c r="H3511" s="9" t="str">
        <f t="shared" si="394"/>
        <v>Poste</v>
      </c>
      <c r="I3511" s="194" t="str">
        <f>+'Información ELECTRO PUNO'!F3491</f>
        <v>Madera Tratada</v>
      </c>
      <c r="J3511" s="194" t="str">
        <f>+'Información ELECTRO PUNO'!B3491</f>
        <v>PPM20</v>
      </c>
      <c r="K3511" s="9" t="str">
        <f t="shared" si="396"/>
        <v>POSTE DE MADERA TRATADA DE 12 mts. CL.5</v>
      </c>
      <c r="L3511" s="139">
        <f t="shared" si="397"/>
        <v>0.41</v>
      </c>
    </row>
    <row r="3512" spans="1:12" x14ac:dyDescent="0.25">
      <c r="A3512" s="193">
        <f>+'Información ELECTRO PUNO'!A3492</f>
        <v>3491</v>
      </c>
      <c r="B3512" s="26" t="str">
        <f t="shared" si="395"/>
        <v>SICODI</v>
      </c>
      <c r="C3512" s="9" t="str">
        <f t="shared" si="391"/>
        <v>Puno</v>
      </c>
      <c r="D3512" s="9" t="str">
        <f t="shared" si="392"/>
        <v>No Reporta</v>
      </c>
      <c r="E3512" s="9" t="str">
        <f t="shared" si="393"/>
        <v>No Reporta</v>
      </c>
      <c r="F3512" s="194" t="str">
        <f>+'Información ELECTRO PUNO'!E3492</f>
        <v>MT</v>
      </c>
      <c r="G3512" s="194">
        <f>+'Información ELECTRO PUNO'!G3492</f>
        <v>12</v>
      </c>
      <c r="H3512" s="9" t="str">
        <f t="shared" si="394"/>
        <v>Poste</v>
      </c>
      <c r="I3512" s="194" t="str">
        <f>+'Información ELECTRO PUNO'!F3492</f>
        <v>Madera Tratada</v>
      </c>
      <c r="J3512" s="194" t="str">
        <f>+'Información ELECTRO PUNO'!B3492</f>
        <v>PPM20</v>
      </c>
      <c r="K3512" s="9" t="str">
        <f t="shared" si="396"/>
        <v>POSTE DE MADERA TRATADA DE 12 mts. CL.5</v>
      </c>
      <c r="L3512" s="139">
        <f t="shared" si="397"/>
        <v>0.41</v>
      </c>
    </row>
    <row r="3513" spans="1:12" x14ac:dyDescent="0.25">
      <c r="A3513" s="193">
        <f>+'Información ELECTRO PUNO'!A3493</f>
        <v>3492</v>
      </c>
      <c r="B3513" s="26" t="str">
        <f t="shared" si="395"/>
        <v>SICODI</v>
      </c>
      <c r="C3513" s="9" t="str">
        <f t="shared" si="391"/>
        <v>Puno</v>
      </c>
      <c r="D3513" s="9" t="str">
        <f t="shared" si="392"/>
        <v>No Reporta</v>
      </c>
      <c r="E3513" s="9" t="str">
        <f t="shared" si="393"/>
        <v>No Reporta</v>
      </c>
      <c r="F3513" s="194" t="str">
        <f>+'Información ELECTRO PUNO'!E3493</f>
        <v>MT</v>
      </c>
      <c r="G3513" s="194">
        <f>+'Información ELECTRO PUNO'!G3493</f>
        <v>12</v>
      </c>
      <c r="H3513" s="9" t="str">
        <f t="shared" si="394"/>
        <v>Poste</v>
      </c>
      <c r="I3513" s="194" t="str">
        <f>+'Información ELECTRO PUNO'!F3493</f>
        <v>Madera Tratada</v>
      </c>
      <c r="J3513" s="194" t="str">
        <f>+'Información ELECTRO PUNO'!B3493</f>
        <v>PPM20</v>
      </c>
      <c r="K3513" s="9" t="str">
        <f t="shared" si="396"/>
        <v>POSTE DE MADERA TRATADA DE 12 mts. CL.5</v>
      </c>
      <c r="L3513" s="139">
        <f t="shared" si="397"/>
        <v>0.41</v>
      </c>
    </row>
    <row r="3514" spans="1:12" x14ac:dyDescent="0.25">
      <c r="A3514" s="193">
        <f>+'Información ELECTRO PUNO'!A3494</f>
        <v>3493</v>
      </c>
      <c r="B3514" s="26" t="str">
        <f t="shared" si="395"/>
        <v>SICODI</v>
      </c>
      <c r="C3514" s="9" t="str">
        <f t="shared" si="391"/>
        <v>Puno</v>
      </c>
      <c r="D3514" s="9" t="str">
        <f t="shared" si="392"/>
        <v>No Reporta</v>
      </c>
      <c r="E3514" s="9" t="str">
        <f t="shared" si="393"/>
        <v>No Reporta</v>
      </c>
      <c r="F3514" s="194" t="str">
        <f>+'Información ELECTRO PUNO'!E3494</f>
        <v>MT</v>
      </c>
      <c r="G3514" s="194">
        <f>+'Información ELECTRO PUNO'!G3494</f>
        <v>12</v>
      </c>
      <c r="H3514" s="9" t="str">
        <f t="shared" si="394"/>
        <v>Poste</v>
      </c>
      <c r="I3514" s="194" t="str">
        <f>+'Información ELECTRO PUNO'!F3494</f>
        <v>Madera Tratada</v>
      </c>
      <c r="J3514" s="194" t="str">
        <f>+'Información ELECTRO PUNO'!B3494</f>
        <v>PPM20</v>
      </c>
      <c r="K3514" s="9" t="str">
        <f t="shared" si="396"/>
        <v>POSTE DE MADERA TRATADA DE 12 mts. CL.5</v>
      </c>
      <c r="L3514" s="139">
        <f t="shared" si="397"/>
        <v>0.41</v>
      </c>
    </row>
    <row r="3515" spans="1:12" x14ac:dyDescent="0.25">
      <c r="A3515" s="193">
        <f>+'Información ELECTRO PUNO'!A3495</f>
        <v>3494</v>
      </c>
      <c r="B3515" s="26" t="str">
        <f t="shared" si="395"/>
        <v>SICODI</v>
      </c>
      <c r="C3515" s="9" t="str">
        <f t="shared" si="391"/>
        <v>Puno</v>
      </c>
      <c r="D3515" s="9" t="str">
        <f t="shared" si="392"/>
        <v>No Reporta</v>
      </c>
      <c r="E3515" s="9" t="str">
        <f t="shared" si="393"/>
        <v>No Reporta</v>
      </c>
      <c r="F3515" s="194" t="str">
        <f>+'Información ELECTRO PUNO'!E3495</f>
        <v>MT</v>
      </c>
      <c r="G3515" s="194">
        <f>+'Información ELECTRO PUNO'!G3495</f>
        <v>12</v>
      </c>
      <c r="H3515" s="9" t="str">
        <f t="shared" si="394"/>
        <v>Poste</v>
      </c>
      <c r="I3515" s="194" t="str">
        <f>+'Información ELECTRO PUNO'!F3495</f>
        <v>Madera Tratada</v>
      </c>
      <c r="J3515" s="194" t="str">
        <f>+'Información ELECTRO PUNO'!B3495</f>
        <v>PPM20</v>
      </c>
      <c r="K3515" s="9" t="str">
        <f t="shared" si="396"/>
        <v>POSTE DE MADERA TRATADA DE 12 mts. CL.5</v>
      </c>
      <c r="L3515" s="139">
        <f t="shared" si="397"/>
        <v>0.41</v>
      </c>
    </row>
    <row r="3516" spans="1:12" x14ac:dyDescent="0.25">
      <c r="A3516" s="193">
        <f>+'Información ELECTRO PUNO'!A3496</f>
        <v>3495</v>
      </c>
      <c r="B3516" s="26" t="str">
        <f t="shared" si="395"/>
        <v>SICODI</v>
      </c>
      <c r="C3516" s="9" t="str">
        <f t="shared" si="391"/>
        <v>Puno</v>
      </c>
      <c r="D3516" s="9" t="str">
        <f t="shared" si="392"/>
        <v>No Reporta</v>
      </c>
      <c r="E3516" s="9" t="str">
        <f t="shared" si="393"/>
        <v>No Reporta</v>
      </c>
      <c r="F3516" s="194" t="str">
        <f>+'Información ELECTRO PUNO'!E3496</f>
        <v>MT</v>
      </c>
      <c r="G3516" s="194">
        <f>+'Información ELECTRO PUNO'!G3496</f>
        <v>12</v>
      </c>
      <c r="H3516" s="9" t="str">
        <f t="shared" si="394"/>
        <v>Poste</v>
      </c>
      <c r="I3516" s="194" t="str">
        <f>+'Información ELECTRO PUNO'!F3496</f>
        <v>Madera Tratada</v>
      </c>
      <c r="J3516" s="194" t="str">
        <f>+'Información ELECTRO PUNO'!B3496</f>
        <v>PPM20</v>
      </c>
      <c r="K3516" s="9" t="str">
        <f t="shared" si="396"/>
        <v>POSTE DE MADERA TRATADA DE 12 mts. CL.5</v>
      </c>
      <c r="L3516" s="139">
        <f t="shared" si="397"/>
        <v>0.41</v>
      </c>
    </row>
    <row r="3517" spans="1:12" x14ac:dyDescent="0.25">
      <c r="A3517" s="193">
        <f>+'Información ELECTRO PUNO'!A3497</f>
        <v>3496</v>
      </c>
      <c r="B3517" s="26" t="str">
        <f t="shared" si="395"/>
        <v>SICODI</v>
      </c>
      <c r="C3517" s="9" t="str">
        <f t="shared" si="391"/>
        <v>Puno</v>
      </c>
      <c r="D3517" s="9" t="str">
        <f t="shared" si="392"/>
        <v>No Reporta</v>
      </c>
      <c r="E3517" s="9" t="str">
        <f t="shared" si="393"/>
        <v>No Reporta</v>
      </c>
      <c r="F3517" s="194" t="str">
        <f>+'Información ELECTRO PUNO'!E3497</f>
        <v>MT</v>
      </c>
      <c r="G3517" s="194">
        <f>+'Información ELECTRO PUNO'!G3497</f>
        <v>12</v>
      </c>
      <c r="H3517" s="9" t="str">
        <f t="shared" si="394"/>
        <v>Poste</v>
      </c>
      <c r="I3517" s="194" t="str">
        <f>+'Información ELECTRO PUNO'!F3497</f>
        <v>Madera Tratada</v>
      </c>
      <c r="J3517" s="194" t="str">
        <f>+'Información ELECTRO PUNO'!B3497</f>
        <v>PPM20</v>
      </c>
      <c r="K3517" s="9" t="str">
        <f t="shared" si="396"/>
        <v>POSTE DE MADERA TRATADA DE 12 mts. CL.5</v>
      </c>
      <c r="L3517" s="139">
        <f t="shared" si="397"/>
        <v>0.41</v>
      </c>
    </row>
    <row r="3518" spans="1:12" x14ac:dyDescent="0.25">
      <c r="A3518" s="193">
        <f>+'Información ELECTRO PUNO'!A3498</f>
        <v>3497</v>
      </c>
      <c r="B3518" s="26" t="str">
        <f t="shared" si="395"/>
        <v>SICODI</v>
      </c>
      <c r="C3518" s="9" t="str">
        <f t="shared" si="391"/>
        <v>Puno</v>
      </c>
      <c r="D3518" s="9" t="str">
        <f t="shared" si="392"/>
        <v>No Reporta</v>
      </c>
      <c r="E3518" s="9" t="str">
        <f t="shared" si="393"/>
        <v>No Reporta</v>
      </c>
      <c r="F3518" s="194" t="str">
        <f>+'Información ELECTRO PUNO'!E3498</f>
        <v>MT</v>
      </c>
      <c r="G3518" s="194">
        <f>+'Información ELECTRO PUNO'!G3498</f>
        <v>12</v>
      </c>
      <c r="H3518" s="9" t="str">
        <f t="shared" si="394"/>
        <v>Poste</v>
      </c>
      <c r="I3518" s="194" t="str">
        <f>+'Información ELECTRO PUNO'!F3498</f>
        <v>Madera Tratada</v>
      </c>
      <c r="J3518" s="194" t="str">
        <f>+'Información ELECTRO PUNO'!B3498</f>
        <v>PPM20</v>
      </c>
      <c r="K3518" s="9" t="str">
        <f t="shared" si="396"/>
        <v>POSTE DE MADERA TRATADA DE 12 mts. CL.5</v>
      </c>
      <c r="L3518" s="139">
        <f t="shared" si="397"/>
        <v>0.41</v>
      </c>
    </row>
    <row r="3519" spans="1:12" x14ac:dyDescent="0.25">
      <c r="A3519" s="193">
        <f>+'Información ELECTRO PUNO'!A3499</f>
        <v>3498</v>
      </c>
      <c r="B3519" s="26" t="str">
        <f t="shared" si="395"/>
        <v>SICODI</v>
      </c>
      <c r="C3519" s="9" t="str">
        <f t="shared" si="391"/>
        <v>Puno</v>
      </c>
      <c r="D3519" s="9" t="str">
        <f t="shared" si="392"/>
        <v>No Reporta</v>
      </c>
      <c r="E3519" s="9" t="str">
        <f t="shared" si="393"/>
        <v>No Reporta</v>
      </c>
      <c r="F3519" s="194" t="str">
        <f>+'Información ELECTRO PUNO'!E3499</f>
        <v>MT</v>
      </c>
      <c r="G3519" s="194">
        <f>+'Información ELECTRO PUNO'!G3499</f>
        <v>12</v>
      </c>
      <c r="H3519" s="9" t="str">
        <f t="shared" si="394"/>
        <v>Poste</v>
      </c>
      <c r="I3519" s="194" t="str">
        <f>+'Información ELECTRO PUNO'!F3499</f>
        <v>Madera Tratada</v>
      </c>
      <c r="J3519" s="194" t="str">
        <f>+'Información ELECTRO PUNO'!B3499</f>
        <v>PPM20</v>
      </c>
      <c r="K3519" s="9" t="str">
        <f t="shared" si="396"/>
        <v>POSTE DE MADERA TRATADA DE 12 mts. CL.5</v>
      </c>
      <c r="L3519" s="139">
        <f t="shared" si="397"/>
        <v>0.41</v>
      </c>
    </row>
    <row r="3520" spans="1:12" x14ac:dyDescent="0.25">
      <c r="A3520" s="193">
        <f>+'Información ELECTRO PUNO'!A3500</f>
        <v>3499</v>
      </c>
      <c r="B3520" s="26" t="str">
        <f t="shared" si="395"/>
        <v>SICODI</v>
      </c>
      <c r="C3520" s="9" t="str">
        <f t="shared" si="391"/>
        <v>Puno</v>
      </c>
      <c r="D3520" s="9" t="str">
        <f t="shared" si="392"/>
        <v>No Reporta</v>
      </c>
      <c r="E3520" s="9" t="str">
        <f t="shared" si="393"/>
        <v>No Reporta</v>
      </c>
      <c r="F3520" s="194" t="str">
        <f>+'Información ELECTRO PUNO'!E3500</f>
        <v>MT</v>
      </c>
      <c r="G3520" s="194">
        <f>+'Información ELECTRO PUNO'!G3500</f>
        <v>12</v>
      </c>
      <c r="H3520" s="9" t="str">
        <f t="shared" si="394"/>
        <v>Poste</v>
      </c>
      <c r="I3520" s="194" t="str">
        <f>+'Información ELECTRO PUNO'!F3500</f>
        <v>Madera Tratada</v>
      </c>
      <c r="J3520" s="194" t="str">
        <f>+'Información ELECTRO PUNO'!B3500</f>
        <v>PPM20</v>
      </c>
      <c r="K3520" s="9" t="str">
        <f t="shared" si="396"/>
        <v>POSTE DE MADERA TRATADA DE 12 mts. CL.5</v>
      </c>
      <c r="L3520" s="139">
        <f t="shared" si="397"/>
        <v>0.41</v>
      </c>
    </row>
    <row r="3521" spans="1:12" x14ac:dyDescent="0.25">
      <c r="A3521" s="193">
        <f>+'Información ELECTRO PUNO'!A3501</f>
        <v>3500</v>
      </c>
      <c r="B3521" s="26" t="str">
        <f t="shared" si="395"/>
        <v>SICODI</v>
      </c>
      <c r="C3521" s="9" t="str">
        <f t="shared" si="391"/>
        <v>Puno</v>
      </c>
      <c r="D3521" s="9" t="str">
        <f t="shared" si="392"/>
        <v>No Reporta</v>
      </c>
      <c r="E3521" s="9" t="str">
        <f t="shared" si="393"/>
        <v>No Reporta</v>
      </c>
      <c r="F3521" s="194" t="str">
        <f>+'Información ELECTRO PUNO'!E3501</f>
        <v>MT</v>
      </c>
      <c r="G3521" s="194">
        <f>+'Información ELECTRO PUNO'!G3501</f>
        <v>12</v>
      </c>
      <c r="H3521" s="9" t="str">
        <f t="shared" si="394"/>
        <v>Poste</v>
      </c>
      <c r="I3521" s="194" t="str">
        <f>+'Información ELECTRO PUNO'!F3501</f>
        <v>Madera Tratada</v>
      </c>
      <c r="J3521" s="194" t="str">
        <f>+'Información ELECTRO PUNO'!B3501</f>
        <v>PPM20</v>
      </c>
      <c r="K3521" s="9" t="str">
        <f t="shared" si="396"/>
        <v>POSTE DE MADERA TRATADA DE 12 mts. CL.5</v>
      </c>
      <c r="L3521" s="139">
        <f t="shared" si="397"/>
        <v>0.41</v>
      </c>
    </row>
    <row r="3522" spans="1:12" x14ac:dyDescent="0.25">
      <c r="A3522" s="193">
        <f>+'Información ELECTRO PUNO'!A3502</f>
        <v>3501</v>
      </c>
      <c r="B3522" s="26" t="str">
        <f t="shared" si="395"/>
        <v>SICODI</v>
      </c>
      <c r="C3522" s="9" t="str">
        <f t="shared" si="391"/>
        <v>Puno</v>
      </c>
      <c r="D3522" s="9" t="str">
        <f t="shared" si="392"/>
        <v>No Reporta</v>
      </c>
      <c r="E3522" s="9" t="str">
        <f t="shared" si="393"/>
        <v>No Reporta</v>
      </c>
      <c r="F3522" s="194" t="str">
        <f>+'Información ELECTRO PUNO'!E3502</f>
        <v>MT</v>
      </c>
      <c r="G3522" s="194">
        <f>+'Información ELECTRO PUNO'!G3502</f>
        <v>12</v>
      </c>
      <c r="H3522" s="9" t="str">
        <f t="shared" si="394"/>
        <v>Poste</v>
      </c>
      <c r="I3522" s="194" t="str">
        <f>+'Información ELECTRO PUNO'!F3502</f>
        <v>Madera Tratada</v>
      </c>
      <c r="J3522" s="194" t="str">
        <f>+'Información ELECTRO PUNO'!B3502</f>
        <v>PPM20</v>
      </c>
      <c r="K3522" s="9" t="str">
        <f t="shared" si="396"/>
        <v>POSTE DE MADERA TRATADA DE 12 mts. CL.5</v>
      </c>
      <c r="L3522" s="139">
        <f t="shared" si="397"/>
        <v>0.41</v>
      </c>
    </row>
    <row r="3523" spans="1:12" x14ac:dyDescent="0.25">
      <c r="A3523" s="193">
        <f>+'Información ELECTRO PUNO'!A3503</f>
        <v>3502</v>
      </c>
      <c r="B3523" s="26" t="str">
        <f t="shared" si="395"/>
        <v>SICODI</v>
      </c>
      <c r="C3523" s="9" t="str">
        <f t="shared" si="391"/>
        <v>Puno</v>
      </c>
      <c r="D3523" s="9" t="str">
        <f t="shared" si="392"/>
        <v>No Reporta</v>
      </c>
      <c r="E3523" s="9" t="str">
        <f t="shared" si="393"/>
        <v>No Reporta</v>
      </c>
      <c r="F3523" s="194" t="str">
        <f>+'Información ELECTRO PUNO'!E3503</f>
        <v>MT</v>
      </c>
      <c r="G3523" s="194">
        <f>+'Información ELECTRO PUNO'!G3503</f>
        <v>12</v>
      </c>
      <c r="H3523" s="9" t="str">
        <f t="shared" si="394"/>
        <v>Poste</v>
      </c>
      <c r="I3523" s="194" t="str">
        <f>+'Información ELECTRO PUNO'!F3503</f>
        <v>Madera Tratada</v>
      </c>
      <c r="J3523" s="194" t="str">
        <f>+'Información ELECTRO PUNO'!B3503</f>
        <v>PPM20</v>
      </c>
      <c r="K3523" s="9" t="str">
        <f t="shared" si="396"/>
        <v>POSTE DE MADERA TRATADA DE 12 mts. CL.5</v>
      </c>
      <c r="L3523" s="139">
        <f t="shared" si="397"/>
        <v>0.41</v>
      </c>
    </row>
    <row r="3524" spans="1:12" x14ac:dyDescent="0.25">
      <c r="A3524" s="193">
        <f>+'Información ELECTRO PUNO'!A3504</f>
        <v>3503</v>
      </c>
      <c r="B3524" s="26" t="str">
        <f t="shared" si="395"/>
        <v>SICODI</v>
      </c>
      <c r="C3524" s="9" t="str">
        <f t="shared" si="391"/>
        <v>Puno</v>
      </c>
      <c r="D3524" s="9" t="str">
        <f t="shared" si="392"/>
        <v>No Reporta</v>
      </c>
      <c r="E3524" s="9" t="str">
        <f t="shared" si="393"/>
        <v>No Reporta</v>
      </c>
      <c r="F3524" s="194" t="str">
        <f>+'Información ELECTRO PUNO'!E3504</f>
        <v>MT</v>
      </c>
      <c r="G3524" s="194">
        <f>+'Información ELECTRO PUNO'!G3504</f>
        <v>12</v>
      </c>
      <c r="H3524" s="9" t="str">
        <f t="shared" si="394"/>
        <v>Poste</v>
      </c>
      <c r="I3524" s="194" t="str">
        <f>+'Información ELECTRO PUNO'!F3504</f>
        <v>Madera Tratada</v>
      </c>
      <c r="J3524" s="194" t="str">
        <f>+'Información ELECTRO PUNO'!B3504</f>
        <v>PPM20</v>
      </c>
      <c r="K3524" s="9" t="str">
        <f t="shared" si="396"/>
        <v>POSTE DE MADERA TRATADA DE 12 mts. CL.5</v>
      </c>
      <c r="L3524" s="139">
        <f t="shared" si="397"/>
        <v>0.41</v>
      </c>
    </row>
    <row r="3525" spans="1:12" x14ac:dyDescent="0.25">
      <c r="A3525" s="193">
        <f>+'Información ELECTRO PUNO'!A3505</f>
        <v>3504</v>
      </c>
      <c r="B3525" s="26" t="str">
        <f t="shared" si="395"/>
        <v>SICODI</v>
      </c>
      <c r="C3525" s="9" t="str">
        <f t="shared" si="391"/>
        <v>Puno</v>
      </c>
      <c r="D3525" s="9" t="str">
        <f t="shared" si="392"/>
        <v>No Reporta</v>
      </c>
      <c r="E3525" s="9" t="str">
        <f t="shared" si="393"/>
        <v>No Reporta</v>
      </c>
      <c r="F3525" s="194" t="str">
        <f>+'Información ELECTRO PUNO'!E3505</f>
        <v>MT</v>
      </c>
      <c r="G3525" s="194">
        <f>+'Información ELECTRO PUNO'!G3505</f>
        <v>12</v>
      </c>
      <c r="H3525" s="9" t="str">
        <f t="shared" si="394"/>
        <v>Poste</v>
      </c>
      <c r="I3525" s="194" t="str">
        <f>+'Información ELECTRO PUNO'!F3505</f>
        <v>Madera Tratada</v>
      </c>
      <c r="J3525" s="194" t="str">
        <f>+'Información ELECTRO PUNO'!B3505</f>
        <v>PPM20</v>
      </c>
      <c r="K3525" s="9" t="str">
        <f t="shared" si="396"/>
        <v>POSTE DE MADERA TRATADA DE 12 mts. CL.5</v>
      </c>
      <c r="L3525" s="139">
        <f t="shared" si="397"/>
        <v>0.41</v>
      </c>
    </row>
    <row r="3526" spans="1:12" x14ac:dyDescent="0.25">
      <c r="A3526" s="193">
        <f>+'Información ELECTRO PUNO'!A3506</f>
        <v>3505</v>
      </c>
      <c r="B3526" s="26" t="str">
        <f t="shared" si="395"/>
        <v>SICODI</v>
      </c>
      <c r="C3526" s="9" t="str">
        <f t="shared" si="391"/>
        <v>Puno</v>
      </c>
      <c r="D3526" s="9" t="str">
        <f t="shared" si="392"/>
        <v>No Reporta</v>
      </c>
      <c r="E3526" s="9" t="str">
        <f t="shared" si="393"/>
        <v>No Reporta</v>
      </c>
      <c r="F3526" s="194" t="str">
        <f>+'Información ELECTRO PUNO'!E3506</f>
        <v>MT</v>
      </c>
      <c r="G3526" s="194">
        <f>+'Información ELECTRO PUNO'!G3506</f>
        <v>12</v>
      </c>
      <c r="H3526" s="9" t="str">
        <f t="shared" si="394"/>
        <v>Poste</v>
      </c>
      <c r="I3526" s="194" t="str">
        <f>+'Información ELECTRO PUNO'!F3506</f>
        <v>Madera Tratada</v>
      </c>
      <c r="J3526" s="194" t="str">
        <f>+'Información ELECTRO PUNO'!B3506</f>
        <v>PPM20</v>
      </c>
      <c r="K3526" s="9" t="str">
        <f t="shared" si="396"/>
        <v>POSTE DE MADERA TRATADA DE 12 mts. CL.5</v>
      </c>
      <c r="L3526" s="139">
        <f t="shared" si="397"/>
        <v>0.41</v>
      </c>
    </row>
    <row r="3527" spans="1:12" x14ac:dyDescent="0.25">
      <c r="A3527" s="193">
        <f>+'Información ELECTRO PUNO'!A3507</f>
        <v>3506</v>
      </c>
      <c r="B3527" s="26" t="str">
        <f t="shared" si="395"/>
        <v>SICODI</v>
      </c>
      <c r="C3527" s="9" t="str">
        <f t="shared" si="391"/>
        <v>Puno</v>
      </c>
      <c r="D3527" s="9" t="str">
        <f t="shared" si="392"/>
        <v>No Reporta</v>
      </c>
      <c r="E3527" s="9" t="str">
        <f t="shared" si="393"/>
        <v>No Reporta</v>
      </c>
      <c r="F3527" s="194" t="str">
        <f>+'Información ELECTRO PUNO'!E3507</f>
        <v>MT</v>
      </c>
      <c r="G3527" s="194">
        <f>+'Información ELECTRO PUNO'!G3507</f>
        <v>12</v>
      </c>
      <c r="H3527" s="9" t="str">
        <f t="shared" si="394"/>
        <v>Poste</v>
      </c>
      <c r="I3527" s="194" t="str">
        <f>+'Información ELECTRO PUNO'!F3507</f>
        <v>Madera Tratada</v>
      </c>
      <c r="J3527" s="194" t="str">
        <f>+'Información ELECTRO PUNO'!B3507</f>
        <v>PPM20</v>
      </c>
      <c r="K3527" s="9" t="str">
        <f t="shared" si="396"/>
        <v>POSTE DE MADERA TRATADA DE 12 mts. CL.5</v>
      </c>
      <c r="L3527" s="139">
        <f t="shared" si="397"/>
        <v>0.41</v>
      </c>
    </row>
    <row r="3528" spans="1:12" x14ac:dyDescent="0.25">
      <c r="A3528" s="193">
        <f>+'Información ELECTRO PUNO'!A3508</f>
        <v>3507</v>
      </c>
      <c r="B3528" s="26" t="str">
        <f t="shared" si="395"/>
        <v>SICODI</v>
      </c>
      <c r="C3528" s="9" t="str">
        <f t="shared" si="391"/>
        <v>Puno</v>
      </c>
      <c r="D3528" s="9" t="str">
        <f t="shared" si="392"/>
        <v>No Reporta</v>
      </c>
      <c r="E3528" s="9" t="str">
        <f t="shared" si="393"/>
        <v>No Reporta</v>
      </c>
      <c r="F3528" s="194" t="str">
        <f>+'Información ELECTRO PUNO'!E3508</f>
        <v>MT</v>
      </c>
      <c r="G3528" s="194">
        <f>+'Información ELECTRO PUNO'!G3508</f>
        <v>12</v>
      </c>
      <c r="H3528" s="9" t="str">
        <f t="shared" si="394"/>
        <v>Poste</v>
      </c>
      <c r="I3528" s="194" t="str">
        <f>+'Información ELECTRO PUNO'!F3508</f>
        <v>Madera Tratada</v>
      </c>
      <c r="J3528" s="194" t="str">
        <f>+'Información ELECTRO PUNO'!B3508</f>
        <v>PPM20</v>
      </c>
      <c r="K3528" s="9" t="str">
        <f t="shared" si="396"/>
        <v>POSTE DE MADERA TRATADA DE 12 mts. CL.5</v>
      </c>
      <c r="L3528" s="139">
        <f t="shared" si="397"/>
        <v>0.41</v>
      </c>
    </row>
    <row r="3529" spans="1:12" x14ac:dyDescent="0.25">
      <c r="A3529" s="193">
        <f>+'Información ELECTRO PUNO'!A3509</f>
        <v>3508</v>
      </c>
      <c r="B3529" s="26" t="str">
        <f t="shared" si="395"/>
        <v>SICODI</v>
      </c>
      <c r="C3529" s="9" t="str">
        <f t="shared" si="391"/>
        <v>Puno</v>
      </c>
      <c r="D3529" s="9" t="str">
        <f t="shared" si="392"/>
        <v>No Reporta</v>
      </c>
      <c r="E3529" s="9" t="str">
        <f t="shared" si="393"/>
        <v>No Reporta</v>
      </c>
      <c r="F3529" s="194" t="str">
        <f>+'Información ELECTRO PUNO'!E3509</f>
        <v>MT</v>
      </c>
      <c r="G3529" s="194">
        <f>+'Información ELECTRO PUNO'!G3509</f>
        <v>12</v>
      </c>
      <c r="H3529" s="9" t="str">
        <f t="shared" si="394"/>
        <v>Poste</v>
      </c>
      <c r="I3529" s="194" t="str">
        <f>+'Información ELECTRO PUNO'!F3509</f>
        <v>Madera Tratada</v>
      </c>
      <c r="J3529" s="194" t="str">
        <f>+'Información ELECTRO PUNO'!B3509</f>
        <v>PPM20</v>
      </c>
      <c r="K3529" s="9" t="str">
        <f t="shared" si="396"/>
        <v>POSTE DE MADERA TRATADA DE 12 mts. CL.5</v>
      </c>
      <c r="L3529" s="139">
        <f t="shared" si="397"/>
        <v>0.41</v>
      </c>
    </row>
    <row r="3530" spans="1:12" x14ac:dyDescent="0.25">
      <c r="A3530" s="193">
        <f>+'Información ELECTRO PUNO'!A3510</f>
        <v>3509</v>
      </c>
      <c r="B3530" s="26" t="str">
        <f t="shared" si="395"/>
        <v>SICODI</v>
      </c>
      <c r="C3530" s="9" t="str">
        <f t="shared" si="391"/>
        <v>Puno</v>
      </c>
      <c r="D3530" s="9" t="str">
        <f t="shared" si="392"/>
        <v>No Reporta</v>
      </c>
      <c r="E3530" s="9" t="str">
        <f t="shared" si="393"/>
        <v>No Reporta</v>
      </c>
      <c r="F3530" s="194" t="str">
        <f>+'Información ELECTRO PUNO'!E3510</f>
        <v>MT</v>
      </c>
      <c r="G3530" s="194">
        <f>+'Información ELECTRO PUNO'!G3510</f>
        <v>12</v>
      </c>
      <c r="H3530" s="9" t="str">
        <f t="shared" si="394"/>
        <v>Poste</v>
      </c>
      <c r="I3530" s="194" t="str">
        <f>+'Información ELECTRO PUNO'!F3510</f>
        <v>Madera Tratada</v>
      </c>
      <c r="J3530" s="194" t="str">
        <f>+'Información ELECTRO PUNO'!B3510</f>
        <v>PPM20</v>
      </c>
      <c r="K3530" s="9" t="str">
        <f t="shared" si="396"/>
        <v>POSTE DE MADERA TRATADA DE 12 mts. CL.5</v>
      </c>
      <c r="L3530" s="139">
        <f t="shared" si="397"/>
        <v>0.41</v>
      </c>
    </row>
    <row r="3531" spans="1:12" x14ac:dyDescent="0.25">
      <c r="A3531" s="193">
        <f>+'Información ELECTRO PUNO'!A3511</f>
        <v>3510</v>
      </c>
      <c r="B3531" s="26" t="str">
        <f t="shared" si="395"/>
        <v>SICODI</v>
      </c>
      <c r="C3531" s="9" t="str">
        <f t="shared" si="391"/>
        <v>Puno</v>
      </c>
      <c r="D3531" s="9" t="str">
        <f t="shared" si="392"/>
        <v>No Reporta</v>
      </c>
      <c r="E3531" s="9" t="str">
        <f t="shared" si="393"/>
        <v>No Reporta</v>
      </c>
      <c r="F3531" s="194" t="str">
        <f>+'Información ELECTRO PUNO'!E3511</f>
        <v>MT</v>
      </c>
      <c r="G3531" s="194">
        <f>+'Información ELECTRO PUNO'!G3511</f>
        <v>12</v>
      </c>
      <c r="H3531" s="9" t="str">
        <f t="shared" si="394"/>
        <v>Poste</v>
      </c>
      <c r="I3531" s="194" t="str">
        <f>+'Información ELECTRO PUNO'!F3511</f>
        <v>Madera Tratada</v>
      </c>
      <c r="J3531" s="194" t="str">
        <f>+'Información ELECTRO PUNO'!B3511</f>
        <v>PPM20</v>
      </c>
      <c r="K3531" s="9" t="str">
        <f t="shared" si="396"/>
        <v>POSTE DE MADERA TRATADA DE 12 mts. CL.5</v>
      </c>
      <c r="L3531" s="139">
        <f t="shared" si="397"/>
        <v>0.41</v>
      </c>
    </row>
    <row r="3532" spans="1:12" x14ac:dyDescent="0.25">
      <c r="A3532" s="193">
        <f>+'Información ELECTRO PUNO'!A3512</f>
        <v>3511</v>
      </c>
      <c r="B3532" s="26" t="str">
        <f t="shared" si="395"/>
        <v>SICODI</v>
      </c>
      <c r="C3532" s="9" t="str">
        <f t="shared" si="391"/>
        <v>Puno</v>
      </c>
      <c r="D3532" s="9" t="str">
        <f t="shared" si="392"/>
        <v>No Reporta</v>
      </c>
      <c r="E3532" s="9" t="str">
        <f t="shared" si="393"/>
        <v>No Reporta</v>
      </c>
      <c r="F3532" s="194" t="str">
        <f>+'Información ELECTRO PUNO'!E3512</f>
        <v>MT</v>
      </c>
      <c r="G3532" s="194">
        <f>+'Información ELECTRO PUNO'!G3512</f>
        <v>12</v>
      </c>
      <c r="H3532" s="9" t="str">
        <f t="shared" si="394"/>
        <v>Poste</v>
      </c>
      <c r="I3532" s="194" t="str">
        <f>+'Información ELECTRO PUNO'!F3512</f>
        <v>Madera Tratada</v>
      </c>
      <c r="J3532" s="194" t="str">
        <f>+'Información ELECTRO PUNO'!B3512</f>
        <v>PPM20</v>
      </c>
      <c r="K3532" s="9" t="str">
        <f t="shared" si="396"/>
        <v>POSTE DE MADERA TRATADA DE 12 mts. CL.5</v>
      </c>
      <c r="L3532" s="139">
        <f t="shared" si="397"/>
        <v>0.41</v>
      </c>
    </row>
    <row r="3533" spans="1:12" x14ac:dyDescent="0.25">
      <c r="A3533" s="193">
        <f>+'Información ELECTRO PUNO'!A3513</f>
        <v>3512</v>
      </c>
      <c r="B3533" s="26" t="str">
        <f t="shared" si="395"/>
        <v>SICODI</v>
      </c>
      <c r="C3533" s="9" t="str">
        <f t="shared" si="391"/>
        <v>Puno</v>
      </c>
      <c r="D3533" s="9" t="str">
        <f t="shared" si="392"/>
        <v>No Reporta</v>
      </c>
      <c r="E3533" s="9" t="str">
        <f t="shared" si="393"/>
        <v>No Reporta</v>
      </c>
      <c r="F3533" s="194" t="str">
        <f>+'Información ELECTRO PUNO'!E3513</f>
        <v>MT</v>
      </c>
      <c r="G3533" s="194">
        <f>+'Información ELECTRO PUNO'!G3513</f>
        <v>12</v>
      </c>
      <c r="H3533" s="9" t="str">
        <f t="shared" si="394"/>
        <v>Poste</v>
      </c>
      <c r="I3533" s="194" t="str">
        <f>+'Información ELECTRO PUNO'!F3513</f>
        <v>Madera Tratada</v>
      </c>
      <c r="J3533" s="194" t="str">
        <f>+'Información ELECTRO PUNO'!B3513</f>
        <v>PPM20</v>
      </c>
      <c r="K3533" s="9" t="str">
        <f t="shared" si="396"/>
        <v>POSTE DE MADERA TRATADA DE 12 mts. CL.5</v>
      </c>
      <c r="L3533" s="139">
        <f t="shared" si="397"/>
        <v>0.41</v>
      </c>
    </row>
    <row r="3534" spans="1:12" x14ac:dyDescent="0.25">
      <c r="A3534" s="193">
        <f>+'Información ELECTRO PUNO'!A3514</f>
        <v>3513</v>
      </c>
      <c r="B3534" s="26" t="str">
        <f t="shared" si="395"/>
        <v>SICODI</v>
      </c>
      <c r="C3534" s="9" t="str">
        <f t="shared" si="391"/>
        <v>Puno</v>
      </c>
      <c r="D3534" s="9" t="str">
        <f t="shared" si="392"/>
        <v>No Reporta</v>
      </c>
      <c r="E3534" s="9" t="str">
        <f t="shared" si="393"/>
        <v>No Reporta</v>
      </c>
      <c r="F3534" s="194" t="str">
        <f>+'Información ELECTRO PUNO'!E3514</f>
        <v>MT</v>
      </c>
      <c r="G3534" s="194">
        <f>+'Información ELECTRO PUNO'!G3514</f>
        <v>12</v>
      </c>
      <c r="H3534" s="9" t="str">
        <f t="shared" si="394"/>
        <v>Poste</v>
      </c>
      <c r="I3534" s="194" t="str">
        <f>+'Información ELECTRO PUNO'!F3514</f>
        <v>Madera Tratada</v>
      </c>
      <c r="J3534" s="194" t="str">
        <f>+'Información ELECTRO PUNO'!B3514</f>
        <v>PPM20</v>
      </c>
      <c r="K3534" s="9" t="str">
        <f t="shared" si="396"/>
        <v>POSTE DE MADERA TRATADA DE 12 mts. CL.5</v>
      </c>
      <c r="L3534" s="139">
        <f t="shared" si="397"/>
        <v>0.41</v>
      </c>
    </row>
    <row r="3535" spans="1:12" x14ac:dyDescent="0.25">
      <c r="A3535" s="193">
        <f>+'Información ELECTRO PUNO'!A3515</f>
        <v>3514</v>
      </c>
      <c r="B3535" s="26" t="str">
        <f t="shared" si="395"/>
        <v>SICODI</v>
      </c>
      <c r="C3535" s="9" t="str">
        <f t="shared" si="391"/>
        <v>Puno</v>
      </c>
      <c r="D3535" s="9" t="str">
        <f t="shared" si="392"/>
        <v>No Reporta</v>
      </c>
      <c r="E3535" s="9" t="str">
        <f t="shared" si="393"/>
        <v>No Reporta</v>
      </c>
      <c r="F3535" s="194" t="str">
        <f>+'Información ELECTRO PUNO'!E3515</f>
        <v>MT</v>
      </c>
      <c r="G3535" s="194">
        <f>+'Información ELECTRO PUNO'!G3515</f>
        <v>12</v>
      </c>
      <c r="H3535" s="9" t="str">
        <f t="shared" si="394"/>
        <v>Poste</v>
      </c>
      <c r="I3535" s="194" t="str">
        <f>+'Información ELECTRO PUNO'!F3515</f>
        <v>Madera Tratada</v>
      </c>
      <c r="J3535" s="194" t="str">
        <f>+'Información ELECTRO PUNO'!B3515</f>
        <v>PPM20</v>
      </c>
      <c r="K3535" s="9" t="str">
        <f t="shared" si="396"/>
        <v>POSTE DE MADERA TRATADA DE 12 mts. CL.5</v>
      </c>
      <c r="L3535" s="139">
        <f t="shared" si="397"/>
        <v>0.41</v>
      </c>
    </row>
    <row r="3536" spans="1:12" x14ac:dyDescent="0.25">
      <c r="A3536" s="193">
        <f>+'Información ELECTRO PUNO'!A3516</f>
        <v>3515</v>
      </c>
      <c r="B3536" s="26" t="str">
        <f t="shared" si="395"/>
        <v>SICODI</v>
      </c>
      <c r="C3536" s="9" t="str">
        <f t="shared" si="391"/>
        <v>Puno</v>
      </c>
      <c r="D3536" s="9" t="str">
        <f t="shared" si="392"/>
        <v>No Reporta</v>
      </c>
      <c r="E3536" s="9" t="str">
        <f t="shared" si="393"/>
        <v>No Reporta</v>
      </c>
      <c r="F3536" s="194" t="str">
        <f>+'Información ELECTRO PUNO'!E3516</f>
        <v>MT</v>
      </c>
      <c r="G3536" s="194">
        <f>+'Información ELECTRO PUNO'!G3516</f>
        <v>12</v>
      </c>
      <c r="H3536" s="9" t="str">
        <f t="shared" si="394"/>
        <v>Poste</v>
      </c>
      <c r="I3536" s="194" t="str">
        <f>+'Información ELECTRO PUNO'!F3516</f>
        <v>Madera Tratada</v>
      </c>
      <c r="J3536" s="194" t="str">
        <f>+'Información ELECTRO PUNO'!B3516</f>
        <v>PPM20</v>
      </c>
      <c r="K3536" s="9" t="str">
        <f t="shared" si="396"/>
        <v>POSTE DE MADERA TRATADA DE 12 mts. CL.5</v>
      </c>
      <c r="L3536" s="139">
        <f t="shared" si="397"/>
        <v>0.41</v>
      </c>
    </row>
    <row r="3537" spans="1:12" x14ac:dyDescent="0.25">
      <c r="A3537" s="193">
        <f>+'Información ELECTRO PUNO'!A3517</f>
        <v>3516</v>
      </c>
      <c r="B3537" s="26" t="str">
        <f t="shared" si="395"/>
        <v>SICODI</v>
      </c>
      <c r="C3537" s="9" t="str">
        <f t="shared" si="391"/>
        <v>Puno</v>
      </c>
      <c r="D3537" s="9" t="str">
        <f t="shared" si="392"/>
        <v>No Reporta</v>
      </c>
      <c r="E3537" s="9" t="str">
        <f t="shared" si="393"/>
        <v>No Reporta</v>
      </c>
      <c r="F3537" s="194" t="str">
        <f>+'Información ELECTRO PUNO'!E3517</f>
        <v>MT</v>
      </c>
      <c r="G3537" s="194">
        <f>+'Información ELECTRO PUNO'!G3517</f>
        <v>12</v>
      </c>
      <c r="H3537" s="9" t="str">
        <f t="shared" si="394"/>
        <v>Poste</v>
      </c>
      <c r="I3537" s="194" t="str">
        <f>+'Información ELECTRO PUNO'!F3517</f>
        <v>Madera Tratada</v>
      </c>
      <c r="J3537" s="194" t="str">
        <f>+'Información ELECTRO PUNO'!B3517</f>
        <v>PPM20</v>
      </c>
      <c r="K3537" s="9" t="str">
        <f t="shared" si="396"/>
        <v>POSTE DE MADERA TRATADA DE 12 mts. CL.5</v>
      </c>
      <c r="L3537" s="139">
        <f t="shared" si="397"/>
        <v>0.41</v>
      </c>
    </row>
    <row r="3538" spans="1:12" x14ac:dyDescent="0.25">
      <c r="A3538" s="193">
        <f>+'Información ELECTRO PUNO'!A3518</f>
        <v>3517</v>
      </c>
      <c r="B3538" s="26" t="str">
        <f t="shared" si="395"/>
        <v>SICODI</v>
      </c>
      <c r="C3538" s="9" t="str">
        <f t="shared" si="391"/>
        <v>Puno</v>
      </c>
      <c r="D3538" s="9" t="str">
        <f t="shared" si="392"/>
        <v>No Reporta</v>
      </c>
      <c r="E3538" s="9" t="str">
        <f t="shared" si="393"/>
        <v>No Reporta</v>
      </c>
      <c r="F3538" s="194" t="str">
        <f>+'Información ELECTRO PUNO'!E3518</f>
        <v>MT</v>
      </c>
      <c r="G3538" s="194">
        <f>+'Información ELECTRO PUNO'!G3518</f>
        <v>12</v>
      </c>
      <c r="H3538" s="9" t="str">
        <f t="shared" si="394"/>
        <v>Poste</v>
      </c>
      <c r="I3538" s="194" t="str">
        <f>+'Información ELECTRO PUNO'!F3518</f>
        <v>Madera Tratada</v>
      </c>
      <c r="J3538" s="194" t="str">
        <f>+'Información ELECTRO PUNO'!B3518</f>
        <v>PPM20</v>
      </c>
      <c r="K3538" s="9" t="str">
        <f t="shared" si="396"/>
        <v>POSTE DE MADERA TRATADA DE 12 mts. CL.5</v>
      </c>
      <c r="L3538" s="139">
        <f t="shared" si="397"/>
        <v>0.41</v>
      </c>
    </row>
    <row r="3539" spans="1:12" x14ac:dyDescent="0.25">
      <c r="A3539" s="193">
        <f>+'Información ELECTRO PUNO'!A3519</f>
        <v>3518</v>
      </c>
      <c r="B3539" s="26" t="str">
        <f t="shared" si="395"/>
        <v>SICODI</v>
      </c>
      <c r="C3539" s="9" t="str">
        <f t="shared" si="391"/>
        <v>Puno</v>
      </c>
      <c r="D3539" s="9" t="str">
        <f t="shared" si="392"/>
        <v>No Reporta</v>
      </c>
      <c r="E3539" s="9" t="str">
        <f t="shared" si="393"/>
        <v>No Reporta</v>
      </c>
      <c r="F3539" s="194" t="str">
        <f>+'Información ELECTRO PUNO'!E3519</f>
        <v>MT</v>
      </c>
      <c r="G3539" s="194">
        <f>+'Información ELECTRO PUNO'!G3519</f>
        <v>12</v>
      </c>
      <c r="H3539" s="9" t="str">
        <f t="shared" si="394"/>
        <v>Poste</v>
      </c>
      <c r="I3539" s="194" t="str">
        <f>+'Información ELECTRO PUNO'!F3519</f>
        <v>Madera Tratada</v>
      </c>
      <c r="J3539" s="194" t="str">
        <f>+'Información ELECTRO PUNO'!B3519</f>
        <v>PPM20</v>
      </c>
      <c r="K3539" s="9" t="str">
        <f t="shared" si="396"/>
        <v>POSTE DE MADERA TRATADA DE 12 mts. CL.5</v>
      </c>
      <c r="L3539" s="139">
        <f t="shared" si="397"/>
        <v>0.41</v>
      </c>
    </row>
    <row r="3540" spans="1:12" x14ac:dyDescent="0.25">
      <c r="A3540" s="193">
        <f>+'Información ELECTRO PUNO'!A3520</f>
        <v>3519</v>
      </c>
      <c r="B3540" s="26" t="str">
        <f t="shared" si="395"/>
        <v>SICODI</v>
      </c>
      <c r="C3540" s="9" t="str">
        <f t="shared" si="391"/>
        <v>Puno</v>
      </c>
      <c r="D3540" s="9" t="str">
        <f t="shared" si="392"/>
        <v>No Reporta</v>
      </c>
      <c r="E3540" s="9" t="str">
        <f t="shared" si="393"/>
        <v>No Reporta</v>
      </c>
      <c r="F3540" s="194" t="str">
        <f>+'Información ELECTRO PUNO'!E3520</f>
        <v>MT</v>
      </c>
      <c r="G3540" s="194">
        <f>+'Información ELECTRO PUNO'!G3520</f>
        <v>12</v>
      </c>
      <c r="H3540" s="9" t="str">
        <f t="shared" si="394"/>
        <v>Poste</v>
      </c>
      <c r="I3540" s="194" t="str">
        <f>+'Información ELECTRO PUNO'!F3520</f>
        <v>Madera Tratada</v>
      </c>
      <c r="J3540" s="194" t="str">
        <f>+'Información ELECTRO PUNO'!B3520</f>
        <v>PPM20</v>
      </c>
      <c r="K3540" s="9" t="str">
        <f t="shared" si="396"/>
        <v>POSTE DE MADERA TRATADA DE 12 mts. CL.5</v>
      </c>
      <c r="L3540" s="139">
        <f t="shared" si="397"/>
        <v>0.41</v>
      </c>
    </row>
    <row r="3541" spans="1:12" x14ac:dyDescent="0.25">
      <c r="A3541" s="193">
        <f>+'Información ELECTRO PUNO'!A3521</f>
        <v>3520</v>
      </c>
      <c r="B3541" s="26" t="str">
        <f t="shared" si="395"/>
        <v>SICODI</v>
      </c>
      <c r="C3541" s="9" t="str">
        <f t="shared" si="391"/>
        <v>Puno</v>
      </c>
      <c r="D3541" s="9" t="str">
        <f t="shared" si="392"/>
        <v>No Reporta</v>
      </c>
      <c r="E3541" s="9" t="str">
        <f t="shared" si="393"/>
        <v>No Reporta</v>
      </c>
      <c r="F3541" s="194" t="str">
        <f>+'Información ELECTRO PUNO'!E3521</f>
        <v>MT</v>
      </c>
      <c r="G3541" s="194">
        <f>+'Información ELECTRO PUNO'!G3521</f>
        <v>12</v>
      </c>
      <c r="H3541" s="9" t="str">
        <f t="shared" si="394"/>
        <v>Poste</v>
      </c>
      <c r="I3541" s="194" t="str">
        <f>+'Información ELECTRO PUNO'!F3521</f>
        <v>Madera Tratada</v>
      </c>
      <c r="J3541" s="194" t="str">
        <f>+'Información ELECTRO PUNO'!B3521</f>
        <v>PPM20</v>
      </c>
      <c r="K3541" s="9" t="str">
        <f t="shared" si="396"/>
        <v>POSTE DE MADERA TRATADA DE 12 mts. CL.5</v>
      </c>
      <c r="L3541" s="139">
        <f t="shared" si="397"/>
        <v>0.41</v>
      </c>
    </row>
    <row r="3542" spans="1:12" x14ac:dyDescent="0.25">
      <c r="A3542" s="193">
        <f>+'Información ELECTRO PUNO'!A3522</f>
        <v>3521</v>
      </c>
      <c r="B3542" s="26" t="str">
        <f t="shared" si="395"/>
        <v>SICODI</v>
      </c>
      <c r="C3542" s="9" t="str">
        <f t="shared" ref="C3542:C3605" si="398">+$C$10</f>
        <v>Puno</v>
      </c>
      <c r="D3542" s="9" t="str">
        <f t="shared" ref="D3542:D3605" si="399">+$D$10</f>
        <v>No Reporta</v>
      </c>
      <c r="E3542" s="9" t="str">
        <f t="shared" ref="E3542:E3605" si="400">+$E$10</f>
        <v>No Reporta</v>
      </c>
      <c r="F3542" s="194" t="str">
        <f>+'Información ELECTRO PUNO'!E3522</f>
        <v>MT</v>
      </c>
      <c r="G3542" s="194">
        <f>+'Información ELECTRO PUNO'!G3522</f>
        <v>12</v>
      </c>
      <c r="H3542" s="9" t="str">
        <f t="shared" ref="H3542:H3605" si="401">+$H$10</f>
        <v>Poste</v>
      </c>
      <c r="I3542" s="194" t="str">
        <f>+'Información ELECTRO PUNO'!F3522</f>
        <v>Madera Tratada</v>
      </c>
      <c r="J3542" s="194" t="str">
        <f>+'Información ELECTRO PUNO'!B3522</f>
        <v>PPM20</v>
      </c>
      <c r="K3542" s="9" t="str">
        <f t="shared" si="396"/>
        <v>POSTE DE MADERA TRATADA DE 12 mts. CL.5</v>
      </c>
      <c r="L3542" s="139">
        <f t="shared" si="397"/>
        <v>0.41</v>
      </c>
    </row>
    <row r="3543" spans="1:12" x14ac:dyDescent="0.25">
      <c r="A3543" s="193">
        <f>+'Información ELECTRO PUNO'!A3523</f>
        <v>3522</v>
      </c>
      <c r="B3543" s="26" t="str">
        <f t="shared" ref="B3543:B3606" si="402">+INDEX($B$8:$B$16,MATCH(J3543,$J$8:$J$16,0))</f>
        <v>SICODI</v>
      </c>
      <c r="C3543" s="9" t="str">
        <f t="shared" si="398"/>
        <v>Puno</v>
      </c>
      <c r="D3543" s="9" t="str">
        <f t="shared" si="399"/>
        <v>No Reporta</v>
      </c>
      <c r="E3543" s="9" t="str">
        <f t="shared" si="400"/>
        <v>No Reporta</v>
      </c>
      <c r="F3543" s="194" t="str">
        <f>+'Información ELECTRO PUNO'!E3523</f>
        <v>MT</v>
      </c>
      <c r="G3543" s="194">
        <f>+'Información ELECTRO PUNO'!G3523</f>
        <v>12</v>
      </c>
      <c r="H3543" s="9" t="str">
        <f t="shared" si="401"/>
        <v>Poste</v>
      </c>
      <c r="I3543" s="194" t="str">
        <f>+'Información ELECTRO PUNO'!F3523</f>
        <v>Madera Tratada</v>
      </c>
      <c r="J3543" s="194" t="str">
        <f>+'Información ELECTRO PUNO'!B3523</f>
        <v>PPM20</v>
      </c>
      <c r="K3543" s="9" t="str">
        <f t="shared" ref="K3543:K3606" si="403">+VLOOKUP(J3543,$J$8:$K$16,2,FALSE)</f>
        <v>POSTE DE MADERA TRATADA DE 12 mts. CL.5</v>
      </c>
      <c r="L3543" s="139">
        <f t="shared" ref="L3543:L3606" si="404">+VLOOKUP(J3543,$J$8:$U$16,12,FALSE)</f>
        <v>0.41</v>
      </c>
    </row>
    <row r="3544" spans="1:12" x14ac:dyDescent="0.25">
      <c r="A3544" s="193">
        <f>+'Información ELECTRO PUNO'!A3524</f>
        <v>3523</v>
      </c>
      <c r="B3544" s="26" t="str">
        <f t="shared" si="402"/>
        <v>SICODI</v>
      </c>
      <c r="C3544" s="9" t="str">
        <f t="shared" si="398"/>
        <v>Puno</v>
      </c>
      <c r="D3544" s="9" t="str">
        <f t="shared" si="399"/>
        <v>No Reporta</v>
      </c>
      <c r="E3544" s="9" t="str">
        <f t="shared" si="400"/>
        <v>No Reporta</v>
      </c>
      <c r="F3544" s="194" t="str">
        <f>+'Información ELECTRO PUNO'!E3524</f>
        <v>MT</v>
      </c>
      <c r="G3544" s="194">
        <f>+'Información ELECTRO PUNO'!G3524</f>
        <v>12</v>
      </c>
      <c r="H3544" s="9" t="str">
        <f t="shared" si="401"/>
        <v>Poste</v>
      </c>
      <c r="I3544" s="194" t="str">
        <f>+'Información ELECTRO PUNO'!F3524</f>
        <v>Madera Tratada</v>
      </c>
      <c r="J3544" s="194" t="str">
        <f>+'Información ELECTRO PUNO'!B3524</f>
        <v>PPM20</v>
      </c>
      <c r="K3544" s="9" t="str">
        <f t="shared" si="403"/>
        <v>POSTE DE MADERA TRATADA DE 12 mts. CL.5</v>
      </c>
      <c r="L3544" s="139">
        <f t="shared" si="404"/>
        <v>0.41</v>
      </c>
    </row>
    <row r="3545" spans="1:12" x14ac:dyDescent="0.25">
      <c r="A3545" s="193">
        <f>+'Información ELECTRO PUNO'!A3525</f>
        <v>3524</v>
      </c>
      <c r="B3545" s="26" t="str">
        <f t="shared" si="402"/>
        <v>SICODI</v>
      </c>
      <c r="C3545" s="9" t="str">
        <f t="shared" si="398"/>
        <v>Puno</v>
      </c>
      <c r="D3545" s="9" t="str">
        <f t="shared" si="399"/>
        <v>No Reporta</v>
      </c>
      <c r="E3545" s="9" t="str">
        <f t="shared" si="400"/>
        <v>No Reporta</v>
      </c>
      <c r="F3545" s="194" t="str">
        <f>+'Información ELECTRO PUNO'!E3525</f>
        <v>MT</v>
      </c>
      <c r="G3545" s="194">
        <f>+'Información ELECTRO PUNO'!G3525</f>
        <v>12</v>
      </c>
      <c r="H3545" s="9" t="str">
        <f t="shared" si="401"/>
        <v>Poste</v>
      </c>
      <c r="I3545" s="194" t="str">
        <f>+'Información ELECTRO PUNO'!F3525</f>
        <v>Madera Tratada</v>
      </c>
      <c r="J3545" s="194" t="str">
        <f>+'Información ELECTRO PUNO'!B3525</f>
        <v>PPM20</v>
      </c>
      <c r="K3545" s="9" t="str">
        <f t="shared" si="403"/>
        <v>POSTE DE MADERA TRATADA DE 12 mts. CL.5</v>
      </c>
      <c r="L3545" s="139">
        <f t="shared" si="404"/>
        <v>0.41</v>
      </c>
    </row>
    <row r="3546" spans="1:12" x14ac:dyDescent="0.25">
      <c r="A3546" s="193">
        <f>+'Información ELECTRO PUNO'!A3526</f>
        <v>3525</v>
      </c>
      <c r="B3546" s="26" t="str">
        <f t="shared" si="402"/>
        <v>SICODI</v>
      </c>
      <c r="C3546" s="9" t="str">
        <f t="shared" si="398"/>
        <v>Puno</v>
      </c>
      <c r="D3546" s="9" t="str">
        <f t="shared" si="399"/>
        <v>No Reporta</v>
      </c>
      <c r="E3546" s="9" t="str">
        <f t="shared" si="400"/>
        <v>No Reporta</v>
      </c>
      <c r="F3546" s="194" t="str">
        <f>+'Información ELECTRO PUNO'!E3526</f>
        <v>MT</v>
      </c>
      <c r="G3546" s="194">
        <f>+'Información ELECTRO PUNO'!G3526</f>
        <v>12</v>
      </c>
      <c r="H3546" s="9" t="str">
        <f t="shared" si="401"/>
        <v>Poste</v>
      </c>
      <c r="I3546" s="194" t="str">
        <f>+'Información ELECTRO PUNO'!F3526</f>
        <v>Madera Tratada</v>
      </c>
      <c r="J3546" s="194" t="str">
        <f>+'Información ELECTRO PUNO'!B3526</f>
        <v>PPM20</v>
      </c>
      <c r="K3546" s="9" t="str">
        <f t="shared" si="403"/>
        <v>POSTE DE MADERA TRATADA DE 12 mts. CL.5</v>
      </c>
      <c r="L3546" s="139">
        <f t="shared" si="404"/>
        <v>0.41</v>
      </c>
    </row>
    <row r="3547" spans="1:12" x14ac:dyDescent="0.25">
      <c r="A3547" s="193">
        <f>+'Información ELECTRO PUNO'!A3527</f>
        <v>3526</v>
      </c>
      <c r="B3547" s="26" t="str">
        <f t="shared" si="402"/>
        <v>SICODI</v>
      </c>
      <c r="C3547" s="9" t="str">
        <f t="shared" si="398"/>
        <v>Puno</v>
      </c>
      <c r="D3547" s="9" t="str">
        <f t="shared" si="399"/>
        <v>No Reporta</v>
      </c>
      <c r="E3547" s="9" t="str">
        <f t="shared" si="400"/>
        <v>No Reporta</v>
      </c>
      <c r="F3547" s="194" t="str">
        <f>+'Información ELECTRO PUNO'!E3527</f>
        <v>MT</v>
      </c>
      <c r="G3547" s="194">
        <f>+'Información ELECTRO PUNO'!G3527</f>
        <v>12</v>
      </c>
      <c r="H3547" s="9" t="str">
        <f t="shared" si="401"/>
        <v>Poste</v>
      </c>
      <c r="I3547" s="194" t="str">
        <f>+'Información ELECTRO PUNO'!F3527</f>
        <v>Madera Tratada</v>
      </c>
      <c r="J3547" s="194" t="str">
        <f>+'Información ELECTRO PUNO'!B3527</f>
        <v>PPM20</v>
      </c>
      <c r="K3547" s="9" t="str">
        <f t="shared" si="403"/>
        <v>POSTE DE MADERA TRATADA DE 12 mts. CL.5</v>
      </c>
      <c r="L3547" s="139">
        <f t="shared" si="404"/>
        <v>0.41</v>
      </c>
    </row>
    <row r="3548" spans="1:12" x14ac:dyDescent="0.25">
      <c r="A3548" s="193">
        <f>+'Información ELECTRO PUNO'!A3528</f>
        <v>3527</v>
      </c>
      <c r="B3548" s="26" t="str">
        <f t="shared" si="402"/>
        <v>SICODI</v>
      </c>
      <c r="C3548" s="9" t="str">
        <f t="shared" si="398"/>
        <v>Puno</v>
      </c>
      <c r="D3548" s="9" t="str">
        <f t="shared" si="399"/>
        <v>No Reporta</v>
      </c>
      <c r="E3548" s="9" t="str">
        <f t="shared" si="400"/>
        <v>No Reporta</v>
      </c>
      <c r="F3548" s="194" t="str">
        <f>+'Información ELECTRO PUNO'!E3528</f>
        <v>MT</v>
      </c>
      <c r="G3548" s="194">
        <f>+'Información ELECTRO PUNO'!G3528</f>
        <v>12</v>
      </c>
      <c r="H3548" s="9" t="str">
        <f t="shared" si="401"/>
        <v>Poste</v>
      </c>
      <c r="I3548" s="194" t="str">
        <f>+'Información ELECTRO PUNO'!F3528</f>
        <v>Madera Tratada</v>
      </c>
      <c r="J3548" s="194" t="str">
        <f>+'Información ELECTRO PUNO'!B3528</f>
        <v>PPM20</v>
      </c>
      <c r="K3548" s="9" t="str">
        <f t="shared" si="403"/>
        <v>POSTE DE MADERA TRATADA DE 12 mts. CL.5</v>
      </c>
      <c r="L3548" s="139">
        <f t="shared" si="404"/>
        <v>0.41</v>
      </c>
    </row>
    <row r="3549" spans="1:12" x14ac:dyDescent="0.25">
      <c r="A3549" s="193">
        <f>+'Información ELECTRO PUNO'!A3529</f>
        <v>3528</v>
      </c>
      <c r="B3549" s="26" t="str">
        <f t="shared" si="402"/>
        <v>SICODI</v>
      </c>
      <c r="C3549" s="9" t="str">
        <f t="shared" si="398"/>
        <v>Puno</v>
      </c>
      <c r="D3549" s="9" t="str">
        <f t="shared" si="399"/>
        <v>No Reporta</v>
      </c>
      <c r="E3549" s="9" t="str">
        <f t="shared" si="400"/>
        <v>No Reporta</v>
      </c>
      <c r="F3549" s="194" t="str">
        <f>+'Información ELECTRO PUNO'!E3529</f>
        <v>MT</v>
      </c>
      <c r="G3549" s="194">
        <f>+'Información ELECTRO PUNO'!G3529</f>
        <v>12</v>
      </c>
      <c r="H3549" s="9" t="str">
        <f t="shared" si="401"/>
        <v>Poste</v>
      </c>
      <c r="I3549" s="194" t="str">
        <f>+'Información ELECTRO PUNO'!F3529</f>
        <v>Madera Tratada</v>
      </c>
      <c r="J3549" s="194" t="str">
        <f>+'Información ELECTRO PUNO'!B3529</f>
        <v>PPM20</v>
      </c>
      <c r="K3549" s="9" t="str">
        <f t="shared" si="403"/>
        <v>POSTE DE MADERA TRATADA DE 12 mts. CL.5</v>
      </c>
      <c r="L3549" s="139">
        <f t="shared" si="404"/>
        <v>0.41</v>
      </c>
    </row>
    <row r="3550" spans="1:12" x14ac:dyDescent="0.25">
      <c r="A3550" s="193">
        <f>+'Información ELECTRO PUNO'!A3530</f>
        <v>3529</v>
      </c>
      <c r="B3550" s="26" t="str">
        <f t="shared" si="402"/>
        <v>SICODI</v>
      </c>
      <c r="C3550" s="9" t="str">
        <f t="shared" si="398"/>
        <v>Puno</v>
      </c>
      <c r="D3550" s="9" t="str">
        <f t="shared" si="399"/>
        <v>No Reporta</v>
      </c>
      <c r="E3550" s="9" t="str">
        <f t="shared" si="400"/>
        <v>No Reporta</v>
      </c>
      <c r="F3550" s="194" t="str">
        <f>+'Información ELECTRO PUNO'!E3530</f>
        <v>MT</v>
      </c>
      <c r="G3550" s="194">
        <f>+'Información ELECTRO PUNO'!G3530</f>
        <v>12</v>
      </c>
      <c r="H3550" s="9" t="str">
        <f t="shared" si="401"/>
        <v>Poste</v>
      </c>
      <c r="I3550" s="194" t="str">
        <f>+'Información ELECTRO PUNO'!F3530</f>
        <v>Madera Tratada</v>
      </c>
      <c r="J3550" s="194" t="str">
        <f>+'Información ELECTRO PUNO'!B3530</f>
        <v>PPM20</v>
      </c>
      <c r="K3550" s="9" t="str">
        <f t="shared" si="403"/>
        <v>POSTE DE MADERA TRATADA DE 12 mts. CL.5</v>
      </c>
      <c r="L3550" s="139">
        <f t="shared" si="404"/>
        <v>0.41</v>
      </c>
    </row>
    <row r="3551" spans="1:12" x14ac:dyDescent="0.25">
      <c r="A3551" s="193">
        <f>+'Información ELECTRO PUNO'!A3531</f>
        <v>3530</v>
      </c>
      <c r="B3551" s="26" t="str">
        <f t="shared" si="402"/>
        <v>SICODI</v>
      </c>
      <c r="C3551" s="9" t="str">
        <f t="shared" si="398"/>
        <v>Puno</v>
      </c>
      <c r="D3551" s="9" t="str">
        <f t="shared" si="399"/>
        <v>No Reporta</v>
      </c>
      <c r="E3551" s="9" t="str">
        <f t="shared" si="400"/>
        <v>No Reporta</v>
      </c>
      <c r="F3551" s="194" t="str">
        <f>+'Información ELECTRO PUNO'!E3531</f>
        <v>MT</v>
      </c>
      <c r="G3551" s="194">
        <f>+'Información ELECTRO PUNO'!G3531</f>
        <v>12</v>
      </c>
      <c r="H3551" s="9" t="str">
        <f t="shared" si="401"/>
        <v>Poste</v>
      </c>
      <c r="I3551" s="194" t="str">
        <f>+'Información ELECTRO PUNO'!F3531</f>
        <v>Madera Tratada</v>
      </c>
      <c r="J3551" s="194" t="str">
        <f>+'Información ELECTRO PUNO'!B3531</f>
        <v>PPM20</v>
      </c>
      <c r="K3551" s="9" t="str">
        <f t="shared" si="403"/>
        <v>POSTE DE MADERA TRATADA DE 12 mts. CL.5</v>
      </c>
      <c r="L3551" s="139">
        <f t="shared" si="404"/>
        <v>0.41</v>
      </c>
    </row>
    <row r="3552" spans="1:12" x14ac:dyDescent="0.25">
      <c r="A3552" s="193">
        <f>+'Información ELECTRO PUNO'!A3532</f>
        <v>3531</v>
      </c>
      <c r="B3552" s="26" t="str">
        <f t="shared" si="402"/>
        <v>SICODI</v>
      </c>
      <c r="C3552" s="9" t="str">
        <f t="shared" si="398"/>
        <v>Puno</v>
      </c>
      <c r="D3552" s="9" t="str">
        <f t="shared" si="399"/>
        <v>No Reporta</v>
      </c>
      <c r="E3552" s="9" t="str">
        <f t="shared" si="400"/>
        <v>No Reporta</v>
      </c>
      <c r="F3552" s="194" t="str">
        <f>+'Información ELECTRO PUNO'!E3532</f>
        <v>MT</v>
      </c>
      <c r="G3552" s="194">
        <f>+'Información ELECTRO PUNO'!G3532</f>
        <v>12</v>
      </c>
      <c r="H3552" s="9" t="str">
        <f t="shared" si="401"/>
        <v>Poste</v>
      </c>
      <c r="I3552" s="194" t="str">
        <f>+'Información ELECTRO PUNO'!F3532</f>
        <v>Madera Tratada</v>
      </c>
      <c r="J3552" s="194" t="str">
        <f>+'Información ELECTRO PUNO'!B3532</f>
        <v>PPM20</v>
      </c>
      <c r="K3552" s="9" t="str">
        <f t="shared" si="403"/>
        <v>POSTE DE MADERA TRATADA DE 12 mts. CL.5</v>
      </c>
      <c r="L3552" s="139">
        <f t="shared" si="404"/>
        <v>0.41</v>
      </c>
    </row>
    <row r="3553" spans="1:12" x14ac:dyDescent="0.25">
      <c r="A3553" s="193">
        <f>+'Información ELECTRO PUNO'!A3533</f>
        <v>3532</v>
      </c>
      <c r="B3553" s="26" t="str">
        <f t="shared" si="402"/>
        <v>SICODI</v>
      </c>
      <c r="C3553" s="9" t="str">
        <f t="shared" si="398"/>
        <v>Puno</v>
      </c>
      <c r="D3553" s="9" t="str">
        <f t="shared" si="399"/>
        <v>No Reporta</v>
      </c>
      <c r="E3553" s="9" t="str">
        <f t="shared" si="400"/>
        <v>No Reporta</v>
      </c>
      <c r="F3553" s="194" t="str">
        <f>+'Información ELECTRO PUNO'!E3533</f>
        <v>MT</v>
      </c>
      <c r="G3553" s="194">
        <f>+'Información ELECTRO PUNO'!G3533</f>
        <v>12</v>
      </c>
      <c r="H3553" s="9" t="str">
        <f t="shared" si="401"/>
        <v>Poste</v>
      </c>
      <c r="I3553" s="194" t="str">
        <f>+'Información ELECTRO PUNO'!F3533</f>
        <v>Madera Tratada</v>
      </c>
      <c r="J3553" s="194" t="str">
        <f>+'Información ELECTRO PUNO'!B3533</f>
        <v>PPM20</v>
      </c>
      <c r="K3553" s="9" t="str">
        <f t="shared" si="403"/>
        <v>POSTE DE MADERA TRATADA DE 12 mts. CL.5</v>
      </c>
      <c r="L3553" s="139">
        <f t="shared" si="404"/>
        <v>0.41</v>
      </c>
    </row>
    <row r="3554" spans="1:12" x14ac:dyDescent="0.25">
      <c r="A3554" s="193">
        <f>+'Información ELECTRO PUNO'!A3534</f>
        <v>3533</v>
      </c>
      <c r="B3554" s="26" t="str">
        <f t="shared" si="402"/>
        <v>SICODI</v>
      </c>
      <c r="C3554" s="9" t="str">
        <f t="shared" si="398"/>
        <v>Puno</v>
      </c>
      <c r="D3554" s="9" t="str">
        <f t="shared" si="399"/>
        <v>No Reporta</v>
      </c>
      <c r="E3554" s="9" t="str">
        <f t="shared" si="400"/>
        <v>No Reporta</v>
      </c>
      <c r="F3554" s="194" t="str">
        <f>+'Información ELECTRO PUNO'!E3534</f>
        <v>MT</v>
      </c>
      <c r="G3554" s="194">
        <f>+'Información ELECTRO PUNO'!G3534</f>
        <v>12</v>
      </c>
      <c r="H3554" s="9" t="str">
        <f t="shared" si="401"/>
        <v>Poste</v>
      </c>
      <c r="I3554" s="194" t="str">
        <f>+'Información ELECTRO PUNO'!F3534</f>
        <v>Madera Tratada</v>
      </c>
      <c r="J3554" s="194" t="str">
        <f>+'Información ELECTRO PUNO'!B3534</f>
        <v>PPM20</v>
      </c>
      <c r="K3554" s="9" t="str">
        <f t="shared" si="403"/>
        <v>POSTE DE MADERA TRATADA DE 12 mts. CL.5</v>
      </c>
      <c r="L3554" s="139">
        <f t="shared" si="404"/>
        <v>0.41</v>
      </c>
    </row>
    <row r="3555" spans="1:12" x14ac:dyDescent="0.25">
      <c r="A3555" s="193">
        <f>+'Información ELECTRO PUNO'!A3535</f>
        <v>3534</v>
      </c>
      <c r="B3555" s="26" t="str">
        <f t="shared" si="402"/>
        <v>SICODI</v>
      </c>
      <c r="C3555" s="9" t="str">
        <f t="shared" si="398"/>
        <v>Puno</v>
      </c>
      <c r="D3555" s="9" t="str">
        <f t="shared" si="399"/>
        <v>No Reporta</v>
      </c>
      <c r="E3555" s="9" t="str">
        <f t="shared" si="400"/>
        <v>No Reporta</v>
      </c>
      <c r="F3555" s="194" t="str">
        <f>+'Información ELECTRO PUNO'!E3535</f>
        <v>MT</v>
      </c>
      <c r="G3555" s="194">
        <f>+'Información ELECTRO PUNO'!G3535</f>
        <v>12</v>
      </c>
      <c r="H3555" s="9" t="str">
        <f t="shared" si="401"/>
        <v>Poste</v>
      </c>
      <c r="I3555" s="194" t="str">
        <f>+'Información ELECTRO PUNO'!F3535</f>
        <v>Madera Tratada</v>
      </c>
      <c r="J3555" s="194" t="str">
        <f>+'Información ELECTRO PUNO'!B3535</f>
        <v>PPM20</v>
      </c>
      <c r="K3555" s="9" t="str">
        <f t="shared" si="403"/>
        <v>POSTE DE MADERA TRATADA DE 12 mts. CL.5</v>
      </c>
      <c r="L3555" s="139">
        <f t="shared" si="404"/>
        <v>0.41</v>
      </c>
    </row>
    <row r="3556" spans="1:12" x14ac:dyDescent="0.25">
      <c r="A3556" s="193">
        <f>+'Información ELECTRO PUNO'!A3536</f>
        <v>3535</v>
      </c>
      <c r="B3556" s="26" t="str">
        <f t="shared" si="402"/>
        <v>SICODI</v>
      </c>
      <c r="C3556" s="9" t="str">
        <f t="shared" si="398"/>
        <v>Puno</v>
      </c>
      <c r="D3556" s="9" t="str">
        <f t="shared" si="399"/>
        <v>No Reporta</v>
      </c>
      <c r="E3556" s="9" t="str">
        <f t="shared" si="400"/>
        <v>No Reporta</v>
      </c>
      <c r="F3556" s="194" t="str">
        <f>+'Información ELECTRO PUNO'!E3536</f>
        <v>MT</v>
      </c>
      <c r="G3556" s="194">
        <f>+'Información ELECTRO PUNO'!G3536</f>
        <v>12</v>
      </c>
      <c r="H3556" s="9" t="str">
        <f t="shared" si="401"/>
        <v>Poste</v>
      </c>
      <c r="I3556" s="194" t="str">
        <f>+'Información ELECTRO PUNO'!F3536</f>
        <v>Madera Tratada</v>
      </c>
      <c r="J3556" s="194" t="str">
        <f>+'Información ELECTRO PUNO'!B3536</f>
        <v>PPM20</v>
      </c>
      <c r="K3556" s="9" t="str">
        <f t="shared" si="403"/>
        <v>POSTE DE MADERA TRATADA DE 12 mts. CL.5</v>
      </c>
      <c r="L3556" s="139">
        <f t="shared" si="404"/>
        <v>0.41</v>
      </c>
    </row>
    <row r="3557" spans="1:12" x14ac:dyDescent="0.25">
      <c r="A3557" s="193">
        <f>+'Información ELECTRO PUNO'!A3537</f>
        <v>3536</v>
      </c>
      <c r="B3557" s="26" t="str">
        <f t="shared" si="402"/>
        <v>SICODI</v>
      </c>
      <c r="C3557" s="9" t="str">
        <f t="shared" si="398"/>
        <v>Puno</v>
      </c>
      <c r="D3557" s="9" t="str">
        <f t="shared" si="399"/>
        <v>No Reporta</v>
      </c>
      <c r="E3557" s="9" t="str">
        <f t="shared" si="400"/>
        <v>No Reporta</v>
      </c>
      <c r="F3557" s="194" t="str">
        <f>+'Información ELECTRO PUNO'!E3537</f>
        <v>MT</v>
      </c>
      <c r="G3557" s="194">
        <f>+'Información ELECTRO PUNO'!G3537</f>
        <v>12</v>
      </c>
      <c r="H3557" s="9" t="str">
        <f t="shared" si="401"/>
        <v>Poste</v>
      </c>
      <c r="I3557" s="194" t="str">
        <f>+'Información ELECTRO PUNO'!F3537</f>
        <v>Madera Tratada</v>
      </c>
      <c r="J3557" s="194" t="str">
        <f>+'Información ELECTRO PUNO'!B3537</f>
        <v>PPM20</v>
      </c>
      <c r="K3557" s="9" t="str">
        <f t="shared" si="403"/>
        <v>POSTE DE MADERA TRATADA DE 12 mts. CL.5</v>
      </c>
      <c r="L3557" s="139">
        <f t="shared" si="404"/>
        <v>0.41</v>
      </c>
    </row>
    <row r="3558" spans="1:12" x14ac:dyDescent="0.25">
      <c r="A3558" s="193">
        <f>+'Información ELECTRO PUNO'!A3538</f>
        <v>3537</v>
      </c>
      <c r="B3558" s="26" t="str">
        <f t="shared" si="402"/>
        <v>SICODI</v>
      </c>
      <c r="C3558" s="9" t="str">
        <f t="shared" si="398"/>
        <v>Puno</v>
      </c>
      <c r="D3558" s="9" t="str">
        <f t="shared" si="399"/>
        <v>No Reporta</v>
      </c>
      <c r="E3558" s="9" t="str">
        <f t="shared" si="400"/>
        <v>No Reporta</v>
      </c>
      <c r="F3558" s="194" t="str">
        <f>+'Información ELECTRO PUNO'!E3538</f>
        <v>MT</v>
      </c>
      <c r="G3558" s="194">
        <f>+'Información ELECTRO PUNO'!G3538</f>
        <v>12</v>
      </c>
      <c r="H3558" s="9" t="str">
        <f t="shared" si="401"/>
        <v>Poste</v>
      </c>
      <c r="I3558" s="194" t="str">
        <f>+'Información ELECTRO PUNO'!F3538</f>
        <v>Madera Tratada</v>
      </c>
      <c r="J3558" s="194" t="str">
        <f>+'Información ELECTRO PUNO'!B3538</f>
        <v>PPM20</v>
      </c>
      <c r="K3558" s="9" t="str">
        <f t="shared" si="403"/>
        <v>POSTE DE MADERA TRATADA DE 12 mts. CL.5</v>
      </c>
      <c r="L3558" s="139">
        <f t="shared" si="404"/>
        <v>0.41</v>
      </c>
    </row>
    <row r="3559" spans="1:12" x14ac:dyDescent="0.25">
      <c r="A3559" s="193">
        <f>+'Información ELECTRO PUNO'!A3539</f>
        <v>3538</v>
      </c>
      <c r="B3559" s="26" t="str">
        <f t="shared" si="402"/>
        <v>SICODI</v>
      </c>
      <c r="C3559" s="9" t="str">
        <f t="shared" si="398"/>
        <v>Puno</v>
      </c>
      <c r="D3559" s="9" t="str">
        <f t="shared" si="399"/>
        <v>No Reporta</v>
      </c>
      <c r="E3559" s="9" t="str">
        <f t="shared" si="400"/>
        <v>No Reporta</v>
      </c>
      <c r="F3559" s="194" t="str">
        <f>+'Información ELECTRO PUNO'!E3539</f>
        <v>MT</v>
      </c>
      <c r="G3559" s="194">
        <f>+'Información ELECTRO PUNO'!G3539</f>
        <v>12</v>
      </c>
      <c r="H3559" s="9" t="str">
        <f t="shared" si="401"/>
        <v>Poste</v>
      </c>
      <c r="I3559" s="194" t="str">
        <f>+'Información ELECTRO PUNO'!F3539</f>
        <v>Madera Tratada</v>
      </c>
      <c r="J3559" s="194" t="str">
        <f>+'Información ELECTRO PUNO'!B3539</f>
        <v>PPM20</v>
      </c>
      <c r="K3559" s="9" t="str">
        <f t="shared" si="403"/>
        <v>POSTE DE MADERA TRATADA DE 12 mts. CL.5</v>
      </c>
      <c r="L3559" s="139">
        <f t="shared" si="404"/>
        <v>0.41</v>
      </c>
    </row>
    <row r="3560" spans="1:12" x14ac:dyDescent="0.25">
      <c r="A3560" s="193">
        <f>+'Información ELECTRO PUNO'!A3540</f>
        <v>3539</v>
      </c>
      <c r="B3560" s="26" t="str">
        <f t="shared" si="402"/>
        <v>SICODI</v>
      </c>
      <c r="C3560" s="9" t="str">
        <f t="shared" si="398"/>
        <v>Puno</v>
      </c>
      <c r="D3560" s="9" t="str">
        <f t="shared" si="399"/>
        <v>No Reporta</v>
      </c>
      <c r="E3560" s="9" t="str">
        <f t="shared" si="400"/>
        <v>No Reporta</v>
      </c>
      <c r="F3560" s="194" t="str">
        <f>+'Información ELECTRO PUNO'!E3540</f>
        <v>MT</v>
      </c>
      <c r="G3560" s="194">
        <f>+'Información ELECTRO PUNO'!G3540</f>
        <v>12</v>
      </c>
      <c r="H3560" s="9" t="str">
        <f t="shared" si="401"/>
        <v>Poste</v>
      </c>
      <c r="I3560" s="194" t="str">
        <f>+'Información ELECTRO PUNO'!F3540</f>
        <v>Madera Tratada</v>
      </c>
      <c r="J3560" s="194" t="str">
        <f>+'Información ELECTRO PUNO'!B3540</f>
        <v>PPM20</v>
      </c>
      <c r="K3560" s="9" t="str">
        <f t="shared" si="403"/>
        <v>POSTE DE MADERA TRATADA DE 12 mts. CL.5</v>
      </c>
      <c r="L3560" s="139">
        <f t="shared" si="404"/>
        <v>0.41</v>
      </c>
    </row>
    <row r="3561" spans="1:12" x14ac:dyDescent="0.25">
      <c r="A3561" s="193">
        <f>+'Información ELECTRO PUNO'!A3541</f>
        <v>3540</v>
      </c>
      <c r="B3561" s="26" t="str">
        <f t="shared" si="402"/>
        <v>SICODI</v>
      </c>
      <c r="C3561" s="9" t="str">
        <f t="shared" si="398"/>
        <v>Puno</v>
      </c>
      <c r="D3561" s="9" t="str">
        <f t="shared" si="399"/>
        <v>No Reporta</v>
      </c>
      <c r="E3561" s="9" t="str">
        <f t="shared" si="400"/>
        <v>No Reporta</v>
      </c>
      <c r="F3561" s="194" t="str">
        <f>+'Información ELECTRO PUNO'!E3541</f>
        <v>MT</v>
      </c>
      <c r="G3561" s="194">
        <f>+'Información ELECTRO PUNO'!G3541</f>
        <v>12</v>
      </c>
      <c r="H3561" s="9" t="str">
        <f t="shared" si="401"/>
        <v>Poste</v>
      </c>
      <c r="I3561" s="194" t="str">
        <f>+'Información ELECTRO PUNO'!F3541</f>
        <v>Madera Tratada</v>
      </c>
      <c r="J3561" s="194" t="str">
        <f>+'Información ELECTRO PUNO'!B3541</f>
        <v>PPM20</v>
      </c>
      <c r="K3561" s="9" t="str">
        <f t="shared" si="403"/>
        <v>POSTE DE MADERA TRATADA DE 12 mts. CL.5</v>
      </c>
      <c r="L3561" s="139">
        <f t="shared" si="404"/>
        <v>0.41</v>
      </c>
    </row>
    <row r="3562" spans="1:12" x14ac:dyDescent="0.25">
      <c r="A3562" s="193">
        <f>+'Información ELECTRO PUNO'!A3542</f>
        <v>3541</v>
      </c>
      <c r="B3562" s="26" t="str">
        <f t="shared" si="402"/>
        <v>SICODI</v>
      </c>
      <c r="C3562" s="9" t="str">
        <f t="shared" si="398"/>
        <v>Puno</v>
      </c>
      <c r="D3562" s="9" t="str">
        <f t="shared" si="399"/>
        <v>No Reporta</v>
      </c>
      <c r="E3562" s="9" t="str">
        <f t="shared" si="400"/>
        <v>No Reporta</v>
      </c>
      <c r="F3562" s="194" t="str">
        <f>+'Información ELECTRO PUNO'!E3542</f>
        <v>MT</v>
      </c>
      <c r="G3562" s="194">
        <f>+'Información ELECTRO PUNO'!G3542</f>
        <v>12</v>
      </c>
      <c r="H3562" s="9" t="str">
        <f t="shared" si="401"/>
        <v>Poste</v>
      </c>
      <c r="I3562" s="194" t="str">
        <f>+'Información ELECTRO PUNO'!F3542</f>
        <v>Madera Tratada</v>
      </c>
      <c r="J3562" s="194" t="str">
        <f>+'Información ELECTRO PUNO'!B3542</f>
        <v>PPM20</v>
      </c>
      <c r="K3562" s="9" t="str">
        <f t="shared" si="403"/>
        <v>POSTE DE MADERA TRATADA DE 12 mts. CL.5</v>
      </c>
      <c r="L3562" s="139">
        <f t="shared" si="404"/>
        <v>0.41</v>
      </c>
    </row>
    <row r="3563" spans="1:12" x14ac:dyDescent="0.25">
      <c r="A3563" s="193">
        <f>+'Información ELECTRO PUNO'!A3543</f>
        <v>3542</v>
      </c>
      <c r="B3563" s="26" t="str">
        <f t="shared" si="402"/>
        <v>SICODI</v>
      </c>
      <c r="C3563" s="9" t="str">
        <f t="shared" si="398"/>
        <v>Puno</v>
      </c>
      <c r="D3563" s="9" t="str">
        <f t="shared" si="399"/>
        <v>No Reporta</v>
      </c>
      <c r="E3563" s="9" t="str">
        <f t="shared" si="400"/>
        <v>No Reporta</v>
      </c>
      <c r="F3563" s="194" t="str">
        <f>+'Información ELECTRO PUNO'!E3543</f>
        <v>MT</v>
      </c>
      <c r="G3563" s="194">
        <f>+'Información ELECTRO PUNO'!G3543</f>
        <v>12</v>
      </c>
      <c r="H3563" s="9" t="str">
        <f t="shared" si="401"/>
        <v>Poste</v>
      </c>
      <c r="I3563" s="194" t="str">
        <f>+'Información ELECTRO PUNO'!F3543</f>
        <v>Madera Tratada</v>
      </c>
      <c r="J3563" s="194" t="str">
        <f>+'Información ELECTRO PUNO'!B3543</f>
        <v>PPM20</v>
      </c>
      <c r="K3563" s="9" t="str">
        <f t="shared" si="403"/>
        <v>POSTE DE MADERA TRATADA DE 12 mts. CL.5</v>
      </c>
      <c r="L3563" s="139">
        <f t="shared" si="404"/>
        <v>0.41</v>
      </c>
    </row>
    <row r="3564" spans="1:12" x14ac:dyDescent="0.25">
      <c r="A3564" s="193">
        <f>+'Información ELECTRO PUNO'!A3544</f>
        <v>3543</v>
      </c>
      <c r="B3564" s="26" t="str">
        <f t="shared" si="402"/>
        <v>SICODI</v>
      </c>
      <c r="C3564" s="9" t="str">
        <f t="shared" si="398"/>
        <v>Puno</v>
      </c>
      <c r="D3564" s="9" t="str">
        <f t="shared" si="399"/>
        <v>No Reporta</v>
      </c>
      <c r="E3564" s="9" t="str">
        <f t="shared" si="400"/>
        <v>No Reporta</v>
      </c>
      <c r="F3564" s="194" t="str">
        <f>+'Información ELECTRO PUNO'!E3544</f>
        <v>MT</v>
      </c>
      <c r="G3564" s="194">
        <f>+'Información ELECTRO PUNO'!G3544</f>
        <v>12</v>
      </c>
      <c r="H3564" s="9" t="str">
        <f t="shared" si="401"/>
        <v>Poste</v>
      </c>
      <c r="I3564" s="194" t="str">
        <f>+'Información ELECTRO PUNO'!F3544</f>
        <v>Madera Tratada</v>
      </c>
      <c r="J3564" s="194" t="str">
        <f>+'Información ELECTRO PUNO'!B3544</f>
        <v>PPM20</v>
      </c>
      <c r="K3564" s="9" t="str">
        <f t="shared" si="403"/>
        <v>POSTE DE MADERA TRATADA DE 12 mts. CL.5</v>
      </c>
      <c r="L3564" s="139">
        <f t="shared" si="404"/>
        <v>0.41</v>
      </c>
    </row>
    <row r="3565" spans="1:12" x14ac:dyDescent="0.25">
      <c r="A3565" s="193">
        <f>+'Información ELECTRO PUNO'!A3545</f>
        <v>3544</v>
      </c>
      <c r="B3565" s="26" t="str">
        <f t="shared" si="402"/>
        <v>SICODI</v>
      </c>
      <c r="C3565" s="9" t="str">
        <f t="shared" si="398"/>
        <v>Puno</v>
      </c>
      <c r="D3565" s="9" t="str">
        <f t="shared" si="399"/>
        <v>No Reporta</v>
      </c>
      <c r="E3565" s="9" t="str">
        <f t="shared" si="400"/>
        <v>No Reporta</v>
      </c>
      <c r="F3565" s="194" t="str">
        <f>+'Información ELECTRO PUNO'!E3545</f>
        <v>MT</v>
      </c>
      <c r="G3565" s="194">
        <f>+'Información ELECTRO PUNO'!G3545</f>
        <v>12</v>
      </c>
      <c r="H3565" s="9" t="str">
        <f t="shared" si="401"/>
        <v>Poste</v>
      </c>
      <c r="I3565" s="194" t="str">
        <f>+'Información ELECTRO PUNO'!F3545</f>
        <v>Madera Tratada</v>
      </c>
      <c r="J3565" s="194" t="str">
        <f>+'Información ELECTRO PUNO'!B3545</f>
        <v>PPM20</v>
      </c>
      <c r="K3565" s="9" t="str">
        <f t="shared" si="403"/>
        <v>POSTE DE MADERA TRATADA DE 12 mts. CL.5</v>
      </c>
      <c r="L3565" s="139">
        <f t="shared" si="404"/>
        <v>0.41</v>
      </c>
    </row>
    <row r="3566" spans="1:12" x14ac:dyDescent="0.25">
      <c r="A3566" s="193">
        <f>+'Información ELECTRO PUNO'!A3546</f>
        <v>3545</v>
      </c>
      <c r="B3566" s="26" t="str">
        <f t="shared" si="402"/>
        <v>SICODI</v>
      </c>
      <c r="C3566" s="9" t="str">
        <f t="shared" si="398"/>
        <v>Puno</v>
      </c>
      <c r="D3566" s="9" t="str">
        <f t="shared" si="399"/>
        <v>No Reporta</v>
      </c>
      <c r="E3566" s="9" t="str">
        <f t="shared" si="400"/>
        <v>No Reporta</v>
      </c>
      <c r="F3566" s="194" t="str">
        <f>+'Información ELECTRO PUNO'!E3546</f>
        <v>MT</v>
      </c>
      <c r="G3566" s="194">
        <f>+'Información ELECTRO PUNO'!G3546</f>
        <v>12</v>
      </c>
      <c r="H3566" s="9" t="str">
        <f t="shared" si="401"/>
        <v>Poste</v>
      </c>
      <c r="I3566" s="194" t="str">
        <f>+'Información ELECTRO PUNO'!F3546</f>
        <v>Madera Tratada</v>
      </c>
      <c r="J3566" s="194" t="str">
        <f>+'Información ELECTRO PUNO'!B3546</f>
        <v>PPM20</v>
      </c>
      <c r="K3566" s="9" t="str">
        <f t="shared" si="403"/>
        <v>POSTE DE MADERA TRATADA DE 12 mts. CL.5</v>
      </c>
      <c r="L3566" s="139">
        <f t="shared" si="404"/>
        <v>0.41</v>
      </c>
    </row>
    <row r="3567" spans="1:12" x14ac:dyDescent="0.25">
      <c r="A3567" s="193">
        <f>+'Información ELECTRO PUNO'!A3547</f>
        <v>3546</v>
      </c>
      <c r="B3567" s="26" t="str">
        <f t="shared" si="402"/>
        <v>SICODI</v>
      </c>
      <c r="C3567" s="9" t="str">
        <f t="shared" si="398"/>
        <v>Puno</v>
      </c>
      <c r="D3567" s="9" t="str">
        <f t="shared" si="399"/>
        <v>No Reporta</v>
      </c>
      <c r="E3567" s="9" t="str">
        <f t="shared" si="400"/>
        <v>No Reporta</v>
      </c>
      <c r="F3567" s="194" t="str">
        <f>+'Información ELECTRO PUNO'!E3547</f>
        <v>MT</v>
      </c>
      <c r="G3567" s="194">
        <f>+'Información ELECTRO PUNO'!G3547</f>
        <v>12</v>
      </c>
      <c r="H3567" s="9" t="str">
        <f t="shared" si="401"/>
        <v>Poste</v>
      </c>
      <c r="I3567" s="194" t="str">
        <f>+'Información ELECTRO PUNO'!F3547</f>
        <v>Madera Tratada</v>
      </c>
      <c r="J3567" s="194" t="str">
        <f>+'Información ELECTRO PUNO'!B3547</f>
        <v>PPM20</v>
      </c>
      <c r="K3567" s="9" t="str">
        <f t="shared" si="403"/>
        <v>POSTE DE MADERA TRATADA DE 12 mts. CL.5</v>
      </c>
      <c r="L3567" s="139">
        <f t="shared" si="404"/>
        <v>0.41</v>
      </c>
    </row>
    <row r="3568" spans="1:12" x14ac:dyDescent="0.25">
      <c r="A3568" s="193">
        <f>+'Información ELECTRO PUNO'!A3548</f>
        <v>3547</v>
      </c>
      <c r="B3568" s="26" t="str">
        <f t="shared" si="402"/>
        <v>SICODI</v>
      </c>
      <c r="C3568" s="9" t="str">
        <f t="shared" si="398"/>
        <v>Puno</v>
      </c>
      <c r="D3568" s="9" t="str">
        <f t="shared" si="399"/>
        <v>No Reporta</v>
      </c>
      <c r="E3568" s="9" t="str">
        <f t="shared" si="400"/>
        <v>No Reporta</v>
      </c>
      <c r="F3568" s="194" t="str">
        <f>+'Información ELECTRO PUNO'!E3548</f>
        <v>MT</v>
      </c>
      <c r="G3568" s="194">
        <f>+'Información ELECTRO PUNO'!G3548</f>
        <v>12</v>
      </c>
      <c r="H3568" s="9" t="str">
        <f t="shared" si="401"/>
        <v>Poste</v>
      </c>
      <c r="I3568" s="194" t="str">
        <f>+'Información ELECTRO PUNO'!F3548</f>
        <v>Madera Tratada</v>
      </c>
      <c r="J3568" s="194" t="str">
        <f>+'Información ELECTRO PUNO'!B3548</f>
        <v>PPM20</v>
      </c>
      <c r="K3568" s="9" t="str">
        <f t="shared" si="403"/>
        <v>POSTE DE MADERA TRATADA DE 12 mts. CL.5</v>
      </c>
      <c r="L3568" s="139">
        <f t="shared" si="404"/>
        <v>0.41</v>
      </c>
    </row>
    <row r="3569" spans="1:12" x14ac:dyDescent="0.25">
      <c r="A3569" s="193">
        <f>+'Información ELECTRO PUNO'!A3549</f>
        <v>3548</v>
      </c>
      <c r="B3569" s="26" t="str">
        <f t="shared" si="402"/>
        <v>SICODI</v>
      </c>
      <c r="C3569" s="9" t="str">
        <f t="shared" si="398"/>
        <v>Puno</v>
      </c>
      <c r="D3569" s="9" t="str">
        <f t="shared" si="399"/>
        <v>No Reporta</v>
      </c>
      <c r="E3569" s="9" t="str">
        <f t="shared" si="400"/>
        <v>No Reporta</v>
      </c>
      <c r="F3569" s="194" t="str">
        <f>+'Información ELECTRO PUNO'!E3549</f>
        <v>MT</v>
      </c>
      <c r="G3569" s="194">
        <f>+'Información ELECTRO PUNO'!G3549</f>
        <v>12</v>
      </c>
      <c r="H3569" s="9" t="str">
        <f t="shared" si="401"/>
        <v>Poste</v>
      </c>
      <c r="I3569" s="194" t="str">
        <f>+'Información ELECTRO PUNO'!F3549</f>
        <v>Madera Tratada</v>
      </c>
      <c r="J3569" s="194" t="str">
        <f>+'Información ELECTRO PUNO'!B3549</f>
        <v>PPM20</v>
      </c>
      <c r="K3569" s="9" t="str">
        <f t="shared" si="403"/>
        <v>POSTE DE MADERA TRATADA DE 12 mts. CL.5</v>
      </c>
      <c r="L3569" s="139">
        <f t="shared" si="404"/>
        <v>0.41</v>
      </c>
    </row>
    <row r="3570" spans="1:12" x14ac:dyDescent="0.25">
      <c r="A3570" s="193">
        <f>+'Información ELECTRO PUNO'!A3550</f>
        <v>3549</v>
      </c>
      <c r="B3570" s="26" t="str">
        <f t="shared" si="402"/>
        <v>SICODI</v>
      </c>
      <c r="C3570" s="9" t="str">
        <f t="shared" si="398"/>
        <v>Puno</v>
      </c>
      <c r="D3570" s="9" t="str">
        <f t="shared" si="399"/>
        <v>No Reporta</v>
      </c>
      <c r="E3570" s="9" t="str">
        <f t="shared" si="400"/>
        <v>No Reporta</v>
      </c>
      <c r="F3570" s="194" t="str">
        <f>+'Información ELECTRO PUNO'!E3550</f>
        <v>MT</v>
      </c>
      <c r="G3570" s="194">
        <f>+'Información ELECTRO PUNO'!G3550</f>
        <v>12</v>
      </c>
      <c r="H3570" s="9" t="str">
        <f t="shared" si="401"/>
        <v>Poste</v>
      </c>
      <c r="I3570" s="194" t="str">
        <f>+'Información ELECTRO PUNO'!F3550</f>
        <v>Madera Tratada</v>
      </c>
      <c r="J3570" s="194" t="str">
        <f>+'Información ELECTRO PUNO'!B3550</f>
        <v>PPM20</v>
      </c>
      <c r="K3570" s="9" t="str">
        <f t="shared" si="403"/>
        <v>POSTE DE MADERA TRATADA DE 12 mts. CL.5</v>
      </c>
      <c r="L3570" s="139">
        <f t="shared" si="404"/>
        <v>0.41</v>
      </c>
    </row>
    <row r="3571" spans="1:12" x14ac:dyDescent="0.25">
      <c r="A3571" s="193">
        <f>+'Información ELECTRO PUNO'!A3551</f>
        <v>3550</v>
      </c>
      <c r="B3571" s="26" t="str">
        <f t="shared" si="402"/>
        <v>SICODI</v>
      </c>
      <c r="C3571" s="9" t="str">
        <f t="shared" si="398"/>
        <v>Puno</v>
      </c>
      <c r="D3571" s="9" t="str">
        <f t="shared" si="399"/>
        <v>No Reporta</v>
      </c>
      <c r="E3571" s="9" t="str">
        <f t="shared" si="400"/>
        <v>No Reporta</v>
      </c>
      <c r="F3571" s="194" t="str">
        <f>+'Información ELECTRO PUNO'!E3551</f>
        <v>MT</v>
      </c>
      <c r="G3571" s="194">
        <f>+'Información ELECTRO PUNO'!G3551</f>
        <v>12</v>
      </c>
      <c r="H3571" s="9" t="str">
        <f t="shared" si="401"/>
        <v>Poste</v>
      </c>
      <c r="I3571" s="194" t="str">
        <f>+'Información ELECTRO PUNO'!F3551</f>
        <v>Madera Tratada</v>
      </c>
      <c r="J3571" s="194" t="str">
        <f>+'Información ELECTRO PUNO'!B3551</f>
        <v>PPM20</v>
      </c>
      <c r="K3571" s="9" t="str">
        <f t="shared" si="403"/>
        <v>POSTE DE MADERA TRATADA DE 12 mts. CL.5</v>
      </c>
      <c r="L3571" s="139">
        <f t="shared" si="404"/>
        <v>0.41</v>
      </c>
    </row>
    <row r="3572" spans="1:12" x14ac:dyDescent="0.25">
      <c r="A3572" s="193">
        <f>+'Información ELECTRO PUNO'!A3552</f>
        <v>3551</v>
      </c>
      <c r="B3572" s="26" t="str">
        <f t="shared" si="402"/>
        <v>SICODI</v>
      </c>
      <c r="C3572" s="9" t="str">
        <f t="shared" si="398"/>
        <v>Puno</v>
      </c>
      <c r="D3572" s="9" t="str">
        <f t="shared" si="399"/>
        <v>No Reporta</v>
      </c>
      <c r="E3572" s="9" t="str">
        <f t="shared" si="400"/>
        <v>No Reporta</v>
      </c>
      <c r="F3572" s="194" t="str">
        <f>+'Información ELECTRO PUNO'!E3552</f>
        <v>MT</v>
      </c>
      <c r="G3572" s="194">
        <f>+'Información ELECTRO PUNO'!G3552</f>
        <v>12</v>
      </c>
      <c r="H3572" s="9" t="str">
        <f t="shared" si="401"/>
        <v>Poste</v>
      </c>
      <c r="I3572" s="194" t="str">
        <f>+'Información ELECTRO PUNO'!F3552</f>
        <v>Madera Tratada</v>
      </c>
      <c r="J3572" s="194" t="str">
        <f>+'Información ELECTRO PUNO'!B3552</f>
        <v>PPM20</v>
      </c>
      <c r="K3572" s="9" t="str">
        <f t="shared" si="403"/>
        <v>POSTE DE MADERA TRATADA DE 12 mts. CL.5</v>
      </c>
      <c r="L3572" s="139">
        <f t="shared" si="404"/>
        <v>0.41</v>
      </c>
    </row>
    <row r="3573" spans="1:12" x14ac:dyDescent="0.25">
      <c r="A3573" s="193">
        <f>+'Información ELECTRO PUNO'!A3553</f>
        <v>3552</v>
      </c>
      <c r="B3573" s="26" t="str">
        <f t="shared" si="402"/>
        <v>SICODI</v>
      </c>
      <c r="C3573" s="9" t="str">
        <f t="shared" si="398"/>
        <v>Puno</v>
      </c>
      <c r="D3573" s="9" t="str">
        <f t="shared" si="399"/>
        <v>No Reporta</v>
      </c>
      <c r="E3573" s="9" t="str">
        <f t="shared" si="400"/>
        <v>No Reporta</v>
      </c>
      <c r="F3573" s="194" t="str">
        <f>+'Información ELECTRO PUNO'!E3553</f>
        <v>MT</v>
      </c>
      <c r="G3573" s="194">
        <f>+'Información ELECTRO PUNO'!G3553</f>
        <v>12</v>
      </c>
      <c r="H3573" s="9" t="str">
        <f t="shared" si="401"/>
        <v>Poste</v>
      </c>
      <c r="I3573" s="194" t="str">
        <f>+'Información ELECTRO PUNO'!F3553</f>
        <v>Madera Tratada</v>
      </c>
      <c r="J3573" s="194" t="str">
        <f>+'Información ELECTRO PUNO'!B3553</f>
        <v>PPM20</v>
      </c>
      <c r="K3573" s="9" t="str">
        <f t="shared" si="403"/>
        <v>POSTE DE MADERA TRATADA DE 12 mts. CL.5</v>
      </c>
      <c r="L3573" s="139">
        <f t="shared" si="404"/>
        <v>0.41</v>
      </c>
    </row>
    <row r="3574" spans="1:12" x14ac:dyDescent="0.25">
      <c r="A3574" s="193">
        <f>+'Información ELECTRO PUNO'!A3554</f>
        <v>3553</v>
      </c>
      <c r="B3574" s="26" t="str">
        <f t="shared" si="402"/>
        <v>SICODI</v>
      </c>
      <c r="C3574" s="9" t="str">
        <f t="shared" si="398"/>
        <v>Puno</v>
      </c>
      <c r="D3574" s="9" t="str">
        <f t="shared" si="399"/>
        <v>No Reporta</v>
      </c>
      <c r="E3574" s="9" t="str">
        <f t="shared" si="400"/>
        <v>No Reporta</v>
      </c>
      <c r="F3574" s="194" t="str">
        <f>+'Información ELECTRO PUNO'!E3554</f>
        <v>MT</v>
      </c>
      <c r="G3574" s="194">
        <f>+'Información ELECTRO PUNO'!G3554</f>
        <v>12</v>
      </c>
      <c r="H3574" s="9" t="str">
        <f t="shared" si="401"/>
        <v>Poste</v>
      </c>
      <c r="I3574" s="194" t="str">
        <f>+'Información ELECTRO PUNO'!F3554</f>
        <v>Madera Tratada</v>
      </c>
      <c r="J3574" s="194" t="str">
        <f>+'Información ELECTRO PUNO'!B3554</f>
        <v>PPM20</v>
      </c>
      <c r="K3574" s="9" t="str">
        <f t="shared" si="403"/>
        <v>POSTE DE MADERA TRATADA DE 12 mts. CL.5</v>
      </c>
      <c r="L3574" s="139">
        <f t="shared" si="404"/>
        <v>0.41</v>
      </c>
    </row>
    <row r="3575" spans="1:12" x14ac:dyDescent="0.25">
      <c r="A3575" s="193">
        <f>+'Información ELECTRO PUNO'!A3555</f>
        <v>3554</v>
      </c>
      <c r="B3575" s="26" t="str">
        <f t="shared" si="402"/>
        <v>SICODI</v>
      </c>
      <c r="C3575" s="9" t="str">
        <f t="shared" si="398"/>
        <v>Puno</v>
      </c>
      <c r="D3575" s="9" t="str">
        <f t="shared" si="399"/>
        <v>No Reporta</v>
      </c>
      <c r="E3575" s="9" t="str">
        <f t="shared" si="400"/>
        <v>No Reporta</v>
      </c>
      <c r="F3575" s="194" t="str">
        <f>+'Información ELECTRO PUNO'!E3555</f>
        <v>MT</v>
      </c>
      <c r="G3575" s="194">
        <f>+'Información ELECTRO PUNO'!G3555</f>
        <v>12</v>
      </c>
      <c r="H3575" s="9" t="str">
        <f t="shared" si="401"/>
        <v>Poste</v>
      </c>
      <c r="I3575" s="194" t="str">
        <f>+'Información ELECTRO PUNO'!F3555</f>
        <v>Madera Tratada</v>
      </c>
      <c r="J3575" s="194" t="str">
        <f>+'Información ELECTRO PUNO'!B3555</f>
        <v>PPM20</v>
      </c>
      <c r="K3575" s="9" t="str">
        <f t="shared" si="403"/>
        <v>POSTE DE MADERA TRATADA DE 12 mts. CL.5</v>
      </c>
      <c r="L3575" s="139">
        <f t="shared" si="404"/>
        <v>0.41</v>
      </c>
    </row>
    <row r="3576" spans="1:12" x14ac:dyDescent="0.25">
      <c r="A3576" s="193">
        <f>+'Información ELECTRO PUNO'!A3556</f>
        <v>3555</v>
      </c>
      <c r="B3576" s="26" t="str">
        <f t="shared" si="402"/>
        <v>SICODI</v>
      </c>
      <c r="C3576" s="9" t="str">
        <f t="shared" si="398"/>
        <v>Puno</v>
      </c>
      <c r="D3576" s="9" t="str">
        <f t="shared" si="399"/>
        <v>No Reporta</v>
      </c>
      <c r="E3576" s="9" t="str">
        <f t="shared" si="400"/>
        <v>No Reporta</v>
      </c>
      <c r="F3576" s="194" t="str">
        <f>+'Información ELECTRO PUNO'!E3556</f>
        <v>MT</v>
      </c>
      <c r="G3576" s="194">
        <f>+'Información ELECTRO PUNO'!G3556</f>
        <v>12</v>
      </c>
      <c r="H3576" s="9" t="str">
        <f t="shared" si="401"/>
        <v>Poste</v>
      </c>
      <c r="I3576" s="194" t="str">
        <f>+'Información ELECTRO PUNO'!F3556</f>
        <v>Madera Tratada</v>
      </c>
      <c r="J3576" s="194" t="str">
        <f>+'Información ELECTRO PUNO'!B3556</f>
        <v>PPM20</v>
      </c>
      <c r="K3576" s="9" t="str">
        <f t="shared" si="403"/>
        <v>POSTE DE MADERA TRATADA DE 12 mts. CL.5</v>
      </c>
      <c r="L3576" s="139">
        <f t="shared" si="404"/>
        <v>0.41</v>
      </c>
    </row>
    <row r="3577" spans="1:12" x14ac:dyDescent="0.25">
      <c r="A3577" s="193">
        <f>+'Información ELECTRO PUNO'!A3557</f>
        <v>3556</v>
      </c>
      <c r="B3577" s="26" t="str">
        <f t="shared" si="402"/>
        <v>SICODI</v>
      </c>
      <c r="C3577" s="9" t="str">
        <f t="shared" si="398"/>
        <v>Puno</v>
      </c>
      <c r="D3577" s="9" t="str">
        <f t="shared" si="399"/>
        <v>No Reporta</v>
      </c>
      <c r="E3577" s="9" t="str">
        <f t="shared" si="400"/>
        <v>No Reporta</v>
      </c>
      <c r="F3577" s="194" t="str">
        <f>+'Información ELECTRO PUNO'!E3557</f>
        <v>MT</v>
      </c>
      <c r="G3577" s="194">
        <f>+'Información ELECTRO PUNO'!G3557</f>
        <v>12</v>
      </c>
      <c r="H3577" s="9" t="str">
        <f t="shared" si="401"/>
        <v>Poste</v>
      </c>
      <c r="I3577" s="194" t="str">
        <f>+'Información ELECTRO PUNO'!F3557</f>
        <v>Madera Tratada</v>
      </c>
      <c r="J3577" s="194" t="str">
        <f>+'Información ELECTRO PUNO'!B3557</f>
        <v>PPM20</v>
      </c>
      <c r="K3577" s="9" t="str">
        <f t="shared" si="403"/>
        <v>POSTE DE MADERA TRATADA DE 12 mts. CL.5</v>
      </c>
      <c r="L3577" s="139">
        <f t="shared" si="404"/>
        <v>0.41</v>
      </c>
    </row>
    <row r="3578" spans="1:12" x14ac:dyDescent="0.25">
      <c r="A3578" s="193">
        <f>+'Información ELECTRO PUNO'!A3558</f>
        <v>3557</v>
      </c>
      <c r="B3578" s="26" t="str">
        <f t="shared" si="402"/>
        <v>SICODI</v>
      </c>
      <c r="C3578" s="9" t="str">
        <f t="shared" si="398"/>
        <v>Puno</v>
      </c>
      <c r="D3578" s="9" t="str">
        <f t="shared" si="399"/>
        <v>No Reporta</v>
      </c>
      <c r="E3578" s="9" t="str">
        <f t="shared" si="400"/>
        <v>No Reporta</v>
      </c>
      <c r="F3578" s="194" t="str">
        <f>+'Información ELECTRO PUNO'!E3558</f>
        <v>MT</v>
      </c>
      <c r="G3578" s="194">
        <f>+'Información ELECTRO PUNO'!G3558</f>
        <v>12</v>
      </c>
      <c r="H3578" s="9" t="str">
        <f t="shared" si="401"/>
        <v>Poste</v>
      </c>
      <c r="I3578" s="194" t="str">
        <f>+'Información ELECTRO PUNO'!F3558</f>
        <v>Madera Tratada</v>
      </c>
      <c r="J3578" s="194" t="str">
        <f>+'Información ELECTRO PUNO'!B3558</f>
        <v>PPM20</v>
      </c>
      <c r="K3578" s="9" t="str">
        <f t="shared" si="403"/>
        <v>POSTE DE MADERA TRATADA DE 12 mts. CL.5</v>
      </c>
      <c r="L3578" s="139">
        <f t="shared" si="404"/>
        <v>0.41</v>
      </c>
    </row>
    <row r="3579" spans="1:12" x14ac:dyDescent="0.25">
      <c r="A3579" s="193">
        <f>+'Información ELECTRO PUNO'!A3559</f>
        <v>3558</v>
      </c>
      <c r="B3579" s="26" t="str">
        <f t="shared" si="402"/>
        <v>SICODI</v>
      </c>
      <c r="C3579" s="9" t="str">
        <f t="shared" si="398"/>
        <v>Puno</v>
      </c>
      <c r="D3579" s="9" t="str">
        <f t="shared" si="399"/>
        <v>No Reporta</v>
      </c>
      <c r="E3579" s="9" t="str">
        <f t="shared" si="400"/>
        <v>No Reporta</v>
      </c>
      <c r="F3579" s="194" t="str">
        <f>+'Información ELECTRO PUNO'!E3559</f>
        <v>MT</v>
      </c>
      <c r="G3579" s="194">
        <f>+'Información ELECTRO PUNO'!G3559</f>
        <v>12</v>
      </c>
      <c r="H3579" s="9" t="str">
        <f t="shared" si="401"/>
        <v>Poste</v>
      </c>
      <c r="I3579" s="194" t="str">
        <f>+'Información ELECTRO PUNO'!F3559</f>
        <v>Madera Tratada</v>
      </c>
      <c r="J3579" s="194" t="str">
        <f>+'Información ELECTRO PUNO'!B3559</f>
        <v>PPM20</v>
      </c>
      <c r="K3579" s="9" t="str">
        <f t="shared" si="403"/>
        <v>POSTE DE MADERA TRATADA DE 12 mts. CL.5</v>
      </c>
      <c r="L3579" s="139">
        <f t="shared" si="404"/>
        <v>0.41</v>
      </c>
    </row>
    <row r="3580" spans="1:12" x14ac:dyDescent="0.25">
      <c r="A3580" s="193">
        <f>+'Información ELECTRO PUNO'!A3560</f>
        <v>3559</v>
      </c>
      <c r="B3580" s="26" t="str">
        <f t="shared" si="402"/>
        <v>SICODI</v>
      </c>
      <c r="C3580" s="9" t="str">
        <f t="shared" si="398"/>
        <v>Puno</v>
      </c>
      <c r="D3580" s="9" t="str">
        <f t="shared" si="399"/>
        <v>No Reporta</v>
      </c>
      <c r="E3580" s="9" t="str">
        <f t="shared" si="400"/>
        <v>No Reporta</v>
      </c>
      <c r="F3580" s="194" t="str">
        <f>+'Información ELECTRO PUNO'!E3560</f>
        <v>MT</v>
      </c>
      <c r="G3580" s="194">
        <f>+'Información ELECTRO PUNO'!G3560</f>
        <v>12</v>
      </c>
      <c r="H3580" s="9" t="str">
        <f t="shared" si="401"/>
        <v>Poste</v>
      </c>
      <c r="I3580" s="194" t="str">
        <f>+'Información ELECTRO PUNO'!F3560</f>
        <v>Madera Tratada</v>
      </c>
      <c r="J3580" s="194" t="str">
        <f>+'Información ELECTRO PUNO'!B3560</f>
        <v>PPM20</v>
      </c>
      <c r="K3580" s="9" t="str">
        <f t="shared" si="403"/>
        <v>POSTE DE MADERA TRATADA DE 12 mts. CL.5</v>
      </c>
      <c r="L3580" s="139">
        <f t="shared" si="404"/>
        <v>0.41</v>
      </c>
    </row>
    <row r="3581" spans="1:12" x14ac:dyDescent="0.25">
      <c r="A3581" s="193">
        <f>+'Información ELECTRO PUNO'!A3561</f>
        <v>3560</v>
      </c>
      <c r="B3581" s="26" t="str">
        <f t="shared" si="402"/>
        <v>SICODI</v>
      </c>
      <c r="C3581" s="9" t="str">
        <f t="shared" si="398"/>
        <v>Puno</v>
      </c>
      <c r="D3581" s="9" t="str">
        <f t="shared" si="399"/>
        <v>No Reporta</v>
      </c>
      <c r="E3581" s="9" t="str">
        <f t="shared" si="400"/>
        <v>No Reporta</v>
      </c>
      <c r="F3581" s="194" t="str">
        <f>+'Información ELECTRO PUNO'!E3561</f>
        <v>MT</v>
      </c>
      <c r="G3581" s="194">
        <f>+'Información ELECTRO PUNO'!G3561</f>
        <v>12</v>
      </c>
      <c r="H3581" s="9" t="str">
        <f t="shared" si="401"/>
        <v>Poste</v>
      </c>
      <c r="I3581" s="194" t="str">
        <f>+'Información ELECTRO PUNO'!F3561</f>
        <v>Madera Tratada</v>
      </c>
      <c r="J3581" s="194" t="str">
        <f>+'Información ELECTRO PUNO'!B3561</f>
        <v>PPM20</v>
      </c>
      <c r="K3581" s="9" t="str">
        <f t="shared" si="403"/>
        <v>POSTE DE MADERA TRATADA DE 12 mts. CL.5</v>
      </c>
      <c r="L3581" s="139">
        <f t="shared" si="404"/>
        <v>0.41</v>
      </c>
    </row>
    <row r="3582" spans="1:12" x14ac:dyDescent="0.25">
      <c r="A3582" s="193">
        <f>+'Información ELECTRO PUNO'!A3562</f>
        <v>3561</v>
      </c>
      <c r="B3582" s="26" t="str">
        <f t="shared" si="402"/>
        <v>SICODI</v>
      </c>
      <c r="C3582" s="9" t="str">
        <f t="shared" si="398"/>
        <v>Puno</v>
      </c>
      <c r="D3582" s="9" t="str">
        <f t="shared" si="399"/>
        <v>No Reporta</v>
      </c>
      <c r="E3582" s="9" t="str">
        <f t="shared" si="400"/>
        <v>No Reporta</v>
      </c>
      <c r="F3582" s="194" t="str">
        <f>+'Información ELECTRO PUNO'!E3562</f>
        <v>MT</v>
      </c>
      <c r="G3582" s="194">
        <f>+'Información ELECTRO PUNO'!G3562</f>
        <v>12</v>
      </c>
      <c r="H3582" s="9" t="str">
        <f t="shared" si="401"/>
        <v>Poste</v>
      </c>
      <c r="I3582" s="194" t="str">
        <f>+'Información ELECTRO PUNO'!F3562</f>
        <v>Madera Tratada</v>
      </c>
      <c r="J3582" s="194" t="str">
        <f>+'Información ELECTRO PUNO'!B3562</f>
        <v>PPM20</v>
      </c>
      <c r="K3582" s="9" t="str">
        <f t="shared" si="403"/>
        <v>POSTE DE MADERA TRATADA DE 12 mts. CL.5</v>
      </c>
      <c r="L3582" s="139">
        <f t="shared" si="404"/>
        <v>0.41</v>
      </c>
    </row>
    <row r="3583" spans="1:12" x14ac:dyDescent="0.25">
      <c r="A3583" s="193">
        <f>+'Información ELECTRO PUNO'!A3563</f>
        <v>3562</v>
      </c>
      <c r="B3583" s="26" t="str">
        <f t="shared" si="402"/>
        <v>SICODI</v>
      </c>
      <c r="C3583" s="9" t="str">
        <f t="shared" si="398"/>
        <v>Puno</v>
      </c>
      <c r="D3583" s="9" t="str">
        <f t="shared" si="399"/>
        <v>No Reporta</v>
      </c>
      <c r="E3583" s="9" t="str">
        <f t="shared" si="400"/>
        <v>No Reporta</v>
      </c>
      <c r="F3583" s="194" t="str">
        <f>+'Información ELECTRO PUNO'!E3563</f>
        <v>MT</v>
      </c>
      <c r="G3583" s="194">
        <f>+'Información ELECTRO PUNO'!G3563</f>
        <v>12</v>
      </c>
      <c r="H3583" s="9" t="str">
        <f t="shared" si="401"/>
        <v>Poste</v>
      </c>
      <c r="I3583" s="194" t="str">
        <f>+'Información ELECTRO PUNO'!F3563</f>
        <v>Madera Tratada</v>
      </c>
      <c r="J3583" s="194" t="str">
        <f>+'Información ELECTRO PUNO'!B3563</f>
        <v>PPM20</v>
      </c>
      <c r="K3583" s="9" t="str">
        <f t="shared" si="403"/>
        <v>POSTE DE MADERA TRATADA DE 12 mts. CL.5</v>
      </c>
      <c r="L3583" s="139">
        <f t="shared" si="404"/>
        <v>0.41</v>
      </c>
    </row>
    <row r="3584" spans="1:12" x14ac:dyDescent="0.25">
      <c r="A3584" s="193">
        <f>+'Información ELECTRO PUNO'!A3564</f>
        <v>3563</v>
      </c>
      <c r="B3584" s="26" t="str">
        <f t="shared" si="402"/>
        <v>SICODI</v>
      </c>
      <c r="C3584" s="9" t="str">
        <f t="shared" si="398"/>
        <v>Puno</v>
      </c>
      <c r="D3584" s="9" t="str">
        <f t="shared" si="399"/>
        <v>No Reporta</v>
      </c>
      <c r="E3584" s="9" t="str">
        <f t="shared" si="400"/>
        <v>No Reporta</v>
      </c>
      <c r="F3584" s="194" t="str">
        <f>+'Información ELECTRO PUNO'!E3564</f>
        <v>MT</v>
      </c>
      <c r="G3584" s="194">
        <f>+'Información ELECTRO PUNO'!G3564</f>
        <v>12</v>
      </c>
      <c r="H3584" s="9" t="str">
        <f t="shared" si="401"/>
        <v>Poste</v>
      </c>
      <c r="I3584" s="194" t="str">
        <f>+'Información ELECTRO PUNO'!F3564</f>
        <v>Madera Tratada</v>
      </c>
      <c r="J3584" s="194" t="str">
        <f>+'Información ELECTRO PUNO'!B3564</f>
        <v>PPM20</v>
      </c>
      <c r="K3584" s="9" t="str">
        <f t="shared" si="403"/>
        <v>POSTE DE MADERA TRATADA DE 12 mts. CL.5</v>
      </c>
      <c r="L3584" s="139">
        <f t="shared" si="404"/>
        <v>0.41</v>
      </c>
    </row>
    <row r="3585" spans="1:12" x14ac:dyDescent="0.25">
      <c r="A3585" s="193">
        <f>+'Información ELECTRO PUNO'!A3565</f>
        <v>3564</v>
      </c>
      <c r="B3585" s="26" t="str">
        <f t="shared" si="402"/>
        <v>SICODI</v>
      </c>
      <c r="C3585" s="9" t="str">
        <f t="shared" si="398"/>
        <v>Puno</v>
      </c>
      <c r="D3585" s="9" t="str">
        <f t="shared" si="399"/>
        <v>No Reporta</v>
      </c>
      <c r="E3585" s="9" t="str">
        <f t="shared" si="400"/>
        <v>No Reporta</v>
      </c>
      <c r="F3585" s="194" t="str">
        <f>+'Información ELECTRO PUNO'!E3565</f>
        <v>MT</v>
      </c>
      <c r="G3585" s="194">
        <f>+'Información ELECTRO PUNO'!G3565</f>
        <v>12</v>
      </c>
      <c r="H3585" s="9" t="str">
        <f t="shared" si="401"/>
        <v>Poste</v>
      </c>
      <c r="I3585" s="194" t="str">
        <f>+'Información ELECTRO PUNO'!F3565</f>
        <v>Madera Tratada</v>
      </c>
      <c r="J3585" s="194" t="str">
        <f>+'Información ELECTRO PUNO'!B3565</f>
        <v>PPM20</v>
      </c>
      <c r="K3585" s="9" t="str">
        <f t="shared" si="403"/>
        <v>POSTE DE MADERA TRATADA DE 12 mts. CL.5</v>
      </c>
      <c r="L3585" s="139">
        <f t="shared" si="404"/>
        <v>0.41</v>
      </c>
    </row>
    <row r="3586" spans="1:12" x14ac:dyDescent="0.25">
      <c r="A3586" s="193">
        <f>+'Información ELECTRO PUNO'!A3566</f>
        <v>3565</v>
      </c>
      <c r="B3586" s="26" t="str">
        <f t="shared" si="402"/>
        <v>SICODI</v>
      </c>
      <c r="C3586" s="9" t="str">
        <f t="shared" si="398"/>
        <v>Puno</v>
      </c>
      <c r="D3586" s="9" t="str">
        <f t="shared" si="399"/>
        <v>No Reporta</v>
      </c>
      <c r="E3586" s="9" t="str">
        <f t="shared" si="400"/>
        <v>No Reporta</v>
      </c>
      <c r="F3586" s="194" t="str">
        <f>+'Información ELECTRO PUNO'!E3566</f>
        <v>MT</v>
      </c>
      <c r="G3586" s="194">
        <f>+'Información ELECTRO PUNO'!G3566</f>
        <v>12</v>
      </c>
      <c r="H3586" s="9" t="str">
        <f t="shared" si="401"/>
        <v>Poste</v>
      </c>
      <c r="I3586" s="194" t="str">
        <f>+'Información ELECTRO PUNO'!F3566</f>
        <v>Madera Tratada</v>
      </c>
      <c r="J3586" s="194" t="str">
        <f>+'Información ELECTRO PUNO'!B3566</f>
        <v>PPM20</v>
      </c>
      <c r="K3586" s="9" t="str">
        <f t="shared" si="403"/>
        <v>POSTE DE MADERA TRATADA DE 12 mts. CL.5</v>
      </c>
      <c r="L3586" s="139">
        <f t="shared" si="404"/>
        <v>0.41</v>
      </c>
    </row>
    <row r="3587" spans="1:12" x14ac:dyDescent="0.25">
      <c r="A3587" s="193">
        <f>+'Información ELECTRO PUNO'!A3567</f>
        <v>3566</v>
      </c>
      <c r="B3587" s="26" t="str">
        <f t="shared" si="402"/>
        <v>SICODI</v>
      </c>
      <c r="C3587" s="9" t="str">
        <f t="shared" si="398"/>
        <v>Puno</v>
      </c>
      <c r="D3587" s="9" t="str">
        <f t="shared" si="399"/>
        <v>No Reporta</v>
      </c>
      <c r="E3587" s="9" t="str">
        <f t="shared" si="400"/>
        <v>No Reporta</v>
      </c>
      <c r="F3587" s="194" t="str">
        <f>+'Información ELECTRO PUNO'!E3567</f>
        <v>MT</v>
      </c>
      <c r="G3587" s="194">
        <f>+'Información ELECTRO PUNO'!G3567</f>
        <v>12</v>
      </c>
      <c r="H3587" s="9" t="str">
        <f t="shared" si="401"/>
        <v>Poste</v>
      </c>
      <c r="I3587" s="194" t="str">
        <f>+'Información ELECTRO PUNO'!F3567</f>
        <v>Madera Tratada</v>
      </c>
      <c r="J3587" s="194" t="str">
        <f>+'Información ELECTRO PUNO'!B3567</f>
        <v>PPM20</v>
      </c>
      <c r="K3587" s="9" t="str">
        <f t="shared" si="403"/>
        <v>POSTE DE MADERA TRATADA DE 12 mts. CL.5</v>
      </c>
      <c r="L3587" s="139">
        <f t="shared" si="404"/>
        <v>0.41</v>
      </c>
    </row>
    <row r="3588" spans="1:12" x14ac:dyDescent="0.25">
      <c r="A3588" s="193">
        <f>+'Información ELECTRO PUNO'!A3568</f>
        <v>3567</v>
      </c>
      <c r="B3588" s="26" t="str">
        <f t="shared" si="402"/>
        <v>SICODI</v>
      </c>
      <c r="C3588" s="9" t="str">
        <f t="shared" si="398"/>
        <v>Puno</v>
      </c>
      <c r="D3588" s="9" t="str">
        <f t="shared" si="399"/>
        <v>No Reporta</v>
      </c>
      <c r="E3588" s="9" t="str">
        <f t="shared" si="400"/>
        <v>No Reporta</v>
      </c>
      <c r="F3588" s="194" t="str">
        <f>+'Información ELECTRO PUNO'!E3568</f>
        <v>MT</v>
      </c>
      <c r="G3588" s="194">
        <f>+'Información ELECTRO PUNO'!G3568</f>
        <v>12</v>
      </c>
      <c r="H3588" s="9" t="str">
        <f t="shared" si="401"/>
        <v>Poste</v>
      </c>
      <c r="I3588" s="194" t="str">
        <f>+'Información ELECTRO PUNO'!F3568</f>
        <v>Madera Tratada</v>
      </c>
      <c r="J3588" s="194" t="str">
        <f>+'Información ELECTRO PUNO'!B3568</f>
        <v>PPM20</v>
      </c>
      <c r="K3588" s="9" t="str">
        <f t="shared" si="403"/>
        <v>POSTE DE MADERA TRATADA DE 12 mts. CL.5</v>
      </c>
      <c r="L3588" s="139">
        <f t="shared" si="404"/>
        <v>0.41</v>
      </c>
    </row>
    <row r="3589" spans="1:12" x14ac:dyDescent="0.25">
      <c r="A3589" s="193">
        <f>+'Información ELECTRO PUNO'!A3569</f>
        <v>3568</v>
      </c>
      <c r="B3589" s="26" t="str">
        <f t="shared" si="402"/>
        <v>SICODI</v>
      </c>
      <c r="C3589" s="9" t="str">
        <f t="shared" si="398"/>
        <v>Puno</v>
      </c>
      <c r="D3589" s="9" t="str">
        <f t="shared" si="399"/>
        <v>No Reporta</v>
      </c>
      <c r="E3589" s="9" t="str">
        <f t="shared" si="400"/>
        <v>No Reporta</v>
      </c>
      <c r="F3589" s="194" t="str">
        <f>+'Información ELECTRO PUNO'!E3569</f>
        <v>MT</v>
      </c>
      <c r="G3589" s="194">
        <f>+'Información ELECTRO PUNO'!G3569</f>
        <v>12</v>
      </c>
      <c r="H3589" s="9" t="str">
        <f t="shared" si="401"/>
        <v>Poste</v>
      </c>
      <c r="I3589" s="194" t="str">
        <f>+'Información ELECTRO PUNO'!F3569</f>
        <v>Madera Tratada</v>
      </c>
      <c r="J3589" s="194" t="str">
        <f>+'Información ELECTRO PUNO'!B3569</f>
        <v>PPM20</v>
      </c>
      <c r="K3589" s="9" t="str">
        <f t="shared" si="403"/>
        <v>POSTE DE MADERA TRATADA DE 12 mts. CL.5</v>
      </c>
      <c r="L3589" s="139">
        <f t="shared" si="404"/>
        <v>0.41</v>
      </c>
    </row>
    <row r="3590" spans="1:12" x14ac:dyDescent="0.25">
      <c r="A3590" s="193">
        <f>+'Información ELECTRO PUNO'!A3570</f>
        <v>3569</v>
      </c>
      <c r="B3590" s="26" t="str">
        <f t="shared" si="402"/>
        <v>SICODI</v>
      </c>
      <c r="C3590" s="9" t="str">
        <f t="shared" si="398"/>
        <v>Puno</v>
      </c>
      <c r="D3590" s="9" t="str">
        <f t="shared" si="399"/>
        <v>No Reporta</v>
      </c>
      <c r="E3590" s="9" t="str">
        <f t="shared" si="400"/>
        <v>No Reporta</v>
      </c>
      <c r="F3590" s="194" t="str">
        <f>+'Información ELECTRO PUNO'!E3570</f>
        <v>MT</v>
      </c>
      <c r="G3590" s="194">
        <f>+'Información ELECTRO PUNO'!G3570</f>
        <v>12</v>
      </c>
      <c r="H3590" s="9" t="str">
        <f t="shared" si="401"/>
        <v>Poste</v>
      </c>
      <c r="I3590" s="194" t="str">
        <f>+'Información ELECTRO PUNO'!F3570</f>
        <v>Madera Tratada</v>
      </c>
      <c r="J3590" s="194" t="str">
        <f>+'Información ELECTRO PUNO'!B3570</f>
        <v>PPM20</v>
      </c>
      <c r="K3590" s="9" t="str">
        <f t="shared" si="403"/>
        <v>POSTE DE MADERA TRATADA DE 12 mts. CL.5</v>
      </c>
      <c r="L3590" s="139">
        <f t="shared" si="404"/>
        <v>0.41</v>
      </c>
    </row>
    <row r="3591" spans="1:12" x14ac:dyDescent="0.25">
      <c r="A3591" s="193">
        <f>+'Información ELECTRO PUNO'!A3571</f>
        <v>3570</v>
      </c>
      <c r="B3591" s="26" t="str">
        <f t="shared" si="402"/>
        <v>SICODI</v>
      </c>
      <c r="C3591" s="9" t="str">
        <f t="shared" si="398"/>
        <v>Puno</v>
      </c>
      <c r="D3591" s="9" t="str">
        <f t="shared" si="399"/>
        <v>No Reporta</v>
      </c>
      <c r="E3591" s="9" t="str">
        <f t="shared" si="400"/>
        <v>No Reporta</v>
      </c>
      <c r="F3591" s="194" t="str">
        <f>+'Información ELECTRO PUNO'!E3571</f>
        <v>MT</v>
      </c>
      <c r="G3591" s="194">
        <f>+'Información ELECTRO PUNO'!G3571</f>
        <v>12</v>
      </c>
      <c r="H3591" s="9" t="str">
        <f t="shared" si="401"/>
        <v>Poste</v>
      </c>
      <c r="I3591" s="194" t="str">
        <f>+'Información ELECTRO PUNO'!F3571</f>
        <v>Madera Tratada</v>
      </c>
      <c r="J3591" s="194" t="str">
        <f>+'Información ELECTRO PUNO'!B3571</f>
        <v>PPM20</v>
      </c>
      <c r="K3591" s="9" t="str">
        <f t="shared" si="403"/>
        <v>POSTE DE MADERA TRATADA DE 12 mts. CL.5</v>
      </c>
      <c r="L3591" s="139">
        <f t="shared" si="404"/>
        <v>0.41</v>
      </c>
    </row>
    <row r="3592" spans="1:12" x14ac:dyDescent="0.25">
      <c r="A3592" s="193">
        <f>+'Información ELECTRO PUNO'!A3572</f>
        <v>3571</v>
      </c>
      <c r="B3592" s="26" t="str">
        <f t="shared" si="402"/>
        <v>SICODI</v>
      </c>
      <c r="C3592" s="9" t="str">
        <f t="shared" si="398"/>
        <v>Puno</v>
      </c>
      <c r="D3592" s="9" t="str">
        <f t="shared" si="399"/>
        <v>No Reporta</v>
      </c>
      <c r="E3592" s="9" t="str">
        <f t="shared" si="400"/>
        <v>No Reporta</v>
      </c>
      <c r="F3592" s="194" t="str">
        <f>+'Información ELECTRO PUNO'!E3572</f>
        <v>MT</v>
      </c>
      <c r="G3592" s="194">
        <f>+'Información ELECTRO PUNO'!G3572</f>
        <v>12</v>
      </c>
      <c r="H3592" s="9" t="str">
        <f t="shared" si="401"/>
        <v>Poste</v>
      </c>
      <c r="I3592" s="194" t="str">
        <f>+'Información ELECTRO PUNO'!F3572</f>
        <v>Madera Tratada</v>
      </c>
      <c r="J3592" s="194" t="str">
        <f>+'Información ELECTRO PUNO'!B3572</f>
        <v>PPM20</v>
      </c>
      <c r="K3592" s="9" t="str">
        <f t="shared" si="403"/>
        <v>POSTE DE MADERA TRATADA DE 12 mts. CL.5</v>
      </c>
      <c r="L3592" s="139">
        <f t="shared" si="404"/>
        <v>0.41</v>
      </c>
    </row>
    <row r="3593" spans="1:12" x14ac:dyDescent="0.25">
      <c r="A3593" s="193">
        <f>+'Información ELECTRO PUNO'!A3573</f>
        <v>3572</v>
      </c>
      <c r="B3593" s="26" t="str">
        <f t="shared" si="402"/>
        <v>SICODI</v>
      </c>
      <c r="C3593" s="9" t="str">
        <f t="shared" si="398"/>
        <v>Puno</v>
      </c>
      <c r="D3593" s="9" t="str">
        <f t="shared" si="399"/>
        <v>No Reporta</v>
      </c>
      <c r="E3593" s="9" t="str">
        <f t="shared" si="400"/>
        <v>No Reporta</v>
      </c>
      <c r="F3593" s="194" t="str">
        <f>+'Información ELECTRO PUNO'!E3573</f>
        <v>MT</v>
      </c>
      <c r="G3593" s="194">
        <f>+'Información ELECTRO PUNO'!G3573</f>
        <v>12</v>
      </c>
      <c r="H3593" s="9" t="str">
        <f t="shared" si="401"/>
        <v>Poste</v>
      </c>
      <c r="I3593" s="194" t="str">
        <f>+'Información ELECTRO PUNO'!F3573</f>
        <v>Madera Tratada</v>
      </c>
      <c r="J3593" s="194" t="str">
        <f>+'Información ELECTRO PUNO'!B3573</f>
        <v>PPM20</v>
      </c>
      <c r="K3593" s="9" t="str">
        <f t="shared" si="403"/>
        <v>POSTE DE MADERA TRATADA DE 12 mts. CL.5</v>
      </c>
      <c r="L3593" s="139">
        <f t="shared" si="404"/>
        <v>0.41</v>
      </c>
    </row>
    <row r="3594" spans="1:12" x14ac:dyDescent="0.25">
      <c r="A3594" s="193">
        <f>+'Información ELECTRO PUNO'!A3574</f>
        <v>3573</v>
      </c>
      <c r="B3594" s="26" t="str">
        <f t="shared" si="402"/>
        <v>SICODI</v>
      </c>
      <c r="C3594" s="9" t="str">
        <f t="shared" si="398"/>
        <v>Puno</v>
      </c>
      <c r="D3594" s="9" t="str">
        <f t="shared" si="399"/>
        <v>No Reporta</v>
      </c>
      <c r="E3594" s="9" t="str">
        <f t="shared" si="400"/>
        <v>No Reporta</v>
      </c>
      <c r="F3594" s="194" t="str">
        <f>+'Información ELECTRO PUNO'!E3574</f>
        <v>MT</v>
      </c>
      <c r="G3594" s="194">
        <f>+'Información ELECTRO PUNO'!G3574</f>
        <v>12</v>
      </c>
      <c r="H3594" s="9" t="str">
        <f t="shared" si="401"/>
        <v>Poste</v>
      </c>
      <c r="I3594" s="194" t="str">
        <f>+'Información ELECTRO PUNO'!F3574</f>
        <v>Madera Tratada</v>
      </c>
      <c r="J3594" s="194" t="str">
        <f>+'Información ELECTRO PUNO'!B3574</f>
        <v>PPM20</v>
      </c>
      <c r="K3594" s="9" t="str">
        <f t="shared" si="403"/>
        <v>POSTE DE MADERA TRATADA DE 12 mts. CL.5</v>
      </c>
      <c r="L3594" s="139">
        <f t="shared" si="404"/>
        <v>0.41</v>
      </c>
    </row>
    <row r="3595" spans="1:12" x14ac:dyDescent="0.25">
      <c r="A3595" s="193">
        <f>+'Información ELECTRO PUNO'!A3575</f>
        <v>3574</v>
      </c>
      <c r="B3595" s="26" t="str">
        <f t="shared" si="402"/>
        <v>SICODI</v>
      </c>
      <c r="C3595" s="9" t="str">
        <f t="shared" si="398"/>
        <v>Puno</v>
      </c>
      <c r="D3595" s="9" t="str">
        <f t="shared" si="399"/>
        <v>No Reporta</v>
      </c>
      <c r="E3595" s="9" t="str">
        <f t="shared" si="400"/>
        <v>No Reporta</v>
      </c>
      <c r="F3595" s="194" t="str">
        <f>+'Información ELECTRO PUNO'!E3575</f>
        <v>MT</v>
      </c>
      <c r="G3595" s="194">
        <f>+'Información ELECTRO PUNO'!G3575</f>
        <v>12</v>
      </c>
      <c r="H3595" s="9" t="str">
        <f t="shared" si="401"/>
        <v>Poste</v>
      </c>
      <c r="I3595" s="194" t="str">
        <f>+'Información ELECTRO PUNO'!F3575</f>
        <v>Madera Tratada</v>
      </c>
      <c r="J3595" s="194" t="str">
        <f>+'Información ELECTRO PUNO'!B3575</f>
        <v>PPM20</v>
      </c>
      <c r="K3595" s="9" t="str">
        <f t="shared" si="403"/>
        <v>POSTE DE MADERA TRATADA DE 12 mts. CL.5</v>
      </c>
      <c r="L3595" s="139">
        <f t="shared" si="404"/>
        <v>0.41</v>
      </c>
    </row>
    <row r="3596" spans="1:12" x14ac:dyDescent="0.25">
      <c r="A3596" s="193">
        <f>+'Información ELECTRO PUNO'!A3576</f>
        <v>3575</v>
      </c>
      <c r="B3596" s="26" t="str">
        <f t="shared" si="402"/>
        <v>SICODI</v>
      </c>
      <c r="C3596" s="9" t="str">
        <f t="shared" si="398"/>
        <v>Puno</v>
      </c>
      <c r="D3596" s="9" t="str">
        <f t="shared" si="399"/>
        <v>No Reporta</v>
      </c>
      <c r="E3596" s="9" t="str">
        <f t="shared" si="400"/>
        <v>No Reporta</v>
      </c>
      <c r="F3596" s="194" t="str">
        <f>+'Información ELECTRO PUNO'!E3576</f>
        <v>MT</v>
      </c>
      <c r="G3596" s="194">
        <f>+'Información ELECTRO PUNO'!G3576</f>
        <v>12</v>
      </c>
      <c r="H3596" s="9" t="str">
        <f t="shared" si="401"/>
        <v>Poste</v>
      </c>
      <c r="I3596" s="194" t="str">
        <f>+'Información ELECTRO PUNO'!F3576</f>
        <v>Madera Tratada</v>
      </c>
      <c r="J3596" s="194" t="str">
        <f>+'Información ELECTRO PUNO'!B3576</f>
        <v>PPM20</v>
      </c>
      <c r="K3596" s="9" t="str">
        <f t="shared" si="403"/>
        <v>POSTE DE MADERA TRATADA DE 12 mts. CL.5</v>
      </c>
      <c r="L3596" s="139">
        <f t="shared" si="404"/>
        <v>0.41</v>
      </c>
    </row>
    <row r="3597" spans="1:12" x14ac:dyDescent="0.25">
      <c r="A3597" s="193">
        <f>+'Información ELECTRO PUNO'!A3577</f>
        <v>3576</v>
      </c>
      <c r="B3597" s="26" t="str">
        <f t="shared" si="402"/>
        <v>SICODI</v>
      </c>
      <c r="C3597" s="9" t="str">
        <f t="shared" si="398"/>
        <v>Puno</v>
      </c>
      <c r="D3597" s="9" t="str">
        <f t="shared" si="399"/>
        <v>No Reporta</v>
      </c>
      <c r="E3597" s="9" t="str">
        <f t="shared" si="400"/>
        <v>No Reporta</v>
      </c>
      <c r="F3597" s="194" t="str">
        <f>+'Información ELECTRO PUNO'!E3577</f>
        <v>MT</v>
      </c>
      <c r="G3597" s="194">
        <f>+'Información ELECTRO PUNO'!G3577</f>
        <v>12</v>
      </c>
      <c r="H3597" s="9" t="str">
        <f t="shared" si="401"/>
        <v>Poste</v>
      </c>
      <c r="I3597" s="194" t="str">
        <f>+'Información ELECTRO PUNO'!F3577</f>
        <v>Madera Tratada</v>
      </c>
      <c r="J3597" s="194" t="str">
        <f>+'Información ELECTRO PUNO'!B3577</f>
        <v>PPM20</v>
      </c>
      <c r="K3597" s="9" t="str">
        <f t="shared" si="403"/>
        <v>POSTE DE MADERA TRATADA DE 12 mts. CL.5</v>
      </c>
      <c r="L3597" s="139">
        <f t="shared" si="404"/>
        <v>0.41</v>
      </c>
    </row>
    <row r="3598" spans="1:12" x14ac:dyDescent="0.25">
      <c r="A3598" s="193">
        <f>+'Información ELECTRO PUNO'!A3578</f>
        <v>3577</v>
      </c>
      <c r="B3598" s="26" t="str">
        <f t="shared" si="402"/>
        <v>SICODI</v>
      </c>
      <c r="C3598" s="9" t="str">
        <f t="shared" si="398"/>
        <v>Puno</v>
      </c>
      <c r="D3598" s="9" t="str">
        <f t="shared" si="399"/>
        <v>No Reporta</v>
      </c>
      <c r="E3598" s="9" t="str">
        <f t="shared" si="400"/>
        <v>No Reporta</v>
      </c>
      <c r="F3598" s="194" t="str">
        <f>+'Información ELECTRO PUNO'!E3578</f>
        <v>MT</v>
      </c>
      <c r="G3598" s="194">
        <f>+'Información ELECTRO PUNO'!G3578</f>
        <v>12</v>
      </c>
      <c r="H3598" s="9" t="str">
        <f t="shared" si="401"/>
        <v>Poste</v>
      </c>
      <c r="I3598" s="194" t="str">
        <f>+'Información ELECTRO PUNO'!F3578</f>
        <v>Madera Tratada</v>
      </c>
      <c r="J3598" s="194" t="str">
        <f>+'Información ELECTRO PUNO'!B3578</f>
        <v>PPM20</v>
      </c>
      <c r="K3598" s="9" t="str">
        <f t="shared" si="403"/>
        <v>POSTE DE MADERA TRATADA DE 12 mts. CL.5</v>
      </c>
      <c r="L3598" s="139">
        <f t="shared" si="404"/>
        <v>0.41</v>
      </c>
    </row>
    <row r="3599" spans="1:12" x14ac:dyDescent="0.25">
      <c r="A3599" s="193">
        <f>+'Información ELECTRO PUNO'!A3579</f>
        <v>3578</v>
      </c>
      <c r="B3599" s="26" t="str">
        <f t="shared" si="402"/>
        <v>SICODI</v>
      </c>
      <c r="C3599" s="9" t="str">
        <f t="shared" si="398"/>
        <v>Puno</v>
      </c>
      <c r="D3599" s="9" t="str">
        <f t="shared" si="399"/>
        <v>No Reporta</v>
      </c>
      <c r="E3599" s="9" t="str">
        <f t="shared" si="400"/>
        <v>No Reporta</v>
      </c>
      <c r="F3599" s="194" t="str">
        <f>+'Información ELECTRO PUNO'!E3579</f>
        <v>MT</v>
      </c>
      <c r="G3599" s="194">
        <f>+'Información ELECTRO PUNO'!G3579</f>
        <v>12</v>
      </c>
      <c r="H3599" s="9" t="str">
        <f t="shared" si="401"/>
        <v>Poste</v>
      </c>
      <c r="I3599" s="194" t="str">
        <f>+'Información ELECTRO PUNO'!F3579</f>
        <v>Madera Tratada</v>
      </c>
      <c r="J3599" s="194" t="str">
        <f>+'Información ELECTRO PUNO'!B3579</f>
        <v>PPM20</v>
      </c>
      <c r="K3599" s="9" t="str">
        <f t="shared" si="403"/>
        <v>POSTE DE MADERA TRATADA DE 12 mts. CL.5</v>
      </c>
      <c r="L3599" s="139">
        <f t="shared" si="404"/>
        <v>0.41</v>
      </c>
    </row>
    <row r="3600" spans="1:12" x14ac:dyDescent="0.25">
      <c r="A3600" s="193">
        <f>+'Información ELECTRO PUNO'!A3580</f>
        <v>3579</v>
      </c>
      <c r="B3600" s="26" t="str">
        <f t="shared" si="402"/>
        <v>SICODI</v>
      </c>
      <c r="C3600" s="9" t="str">
        <f t="shared" si="398"/>
        <v>Puno</v>
      </c>
      <c r="D3600" s="9" t="str">
        <f t="shared" si="399"/>
        <v>No Reporta</v>
      </c>
      <c r="E3600" s="9" t="str">
        <f t="shared" si="400"/>
        <v>No Reporta</v>
      </c>
      <c r="F3600" s="194" t="str">
        <f>+'Información ELECTRO PUNO'!E3580</f>
        <v>MT</v>
      </c>
      <c r="G3600" s="194">
        <f>+'Información ELECTRO PUNO'!G3580</f>
        <v>12</v>
      </c>
      <c r="H3600" s="9" t="str">
        <f t="shared" si="401"/>
        <v>Poste</v>
      </c>
      <c r="I3600" s="194" t="str">
        <f>+'Información ELECTRO PUNO'!F3580</f>
        <v>Madera Tratada</v>
      </c>
      <c r="J3600" s="194" t="str">
        <f>+'Información ELECTRO PUNO'!B3580</f>
        <v>PPM20</v>
      </c>
      <c r="K3600" s="9" t="str">
        <f t="shared" si="403"/>
        <v>POSTE DE MADERA TRATADA DE 12 mts. CL.5</v>
      </c>
      <c r="L3600" s="139">
        <f t="shared" si="404"/>
        <v>0.41</v>
      </c>
    </row>
    <row r="3601" spans="1:12" x14ac:dyDescent="0.25">
      <c r="A3601" s="193">
        <f>+'Información ELECTRO PUNO'!A3581</f>
        <v>3580</v>
      </c>
      <c r="B3601" s="26" t="str">
        <f t="shared" si="402"/>
        <v>SICODI</v>
      </c>
      <c r="C3601" s="9" t="str">
        <f t="shared" si="398"/>
        <v>Puno</v>
      </c>
      <c r="D3601" s="9" t="str">
        <f t="shared" si="399"/>
        <v>No Reporta</v>
      </c>
      <c r="E3601" s="9" t="str">
        <f t="shared" si="400"/>
        <v>No Reporta</v>
      </c>
      <c r="F3601" s="194" t="str">
        <f>+'Información ELECTRO PUNO'!E3581</f>
        <v>MT</v>
      </c>
      <c r="G3601" s="194">
        <f>+'Información ELECTRO PUNO'!G3581</f>
        <v>12</v>
      </c>
      <c r="H3601" s="9" t="str">
        <f t="shared" si="401"/>
        <v>Poste</v>
      </c>
      <c r="I3601" s="194" t="str">
        <f>+'Información ELECTRO PUNO'!F3581</f>
        <v>Madera Tratada</v>
      </c>
      <c r="J3601" s="194" t="str">
        <f>+'Información ELECTRO PUNO'!B3581</f>
        <v>PPM20</v>
      </c>
      <c r="K3601" s="9" t="str">
        <f t="shared" si="403"/>
        <v>POSTE DE MADERA TRATADA DE 12 mts. CL.5</v>
      </c>
      <c r="L3601" s="139">
        <f t="shared" si="404"/>
        <v>0.41</v>
      </c>
    </row>
    <row r="3602" spans="1:12" x14ac:dyDescent="0.25">
      <c r="A3602" s="193">
        <f>+'Información ELECTRO PUNO'!A3582</f>
        <v>3581</v>
      </c>
      <c r="B3602" s="26" t="str">
        <f t="shared" si="402"/>
        <v>SICODI</v>
      </c>
      <c r="C3602" s="9" t="str">
        <f t="shared" si="398"/>
        <v>Puno</v>
      </c>
      <c r="D3602" s="9" t="str">
        <f t="shared" si="399"/>
        <v>No Reporta</v>
      </c>
      <c r="E3602" s="9" t="str">
        <f t="shared" si="400"/>
        <v>No Reporta</v>
      </c>
      <c r="F3602" s="194" t="str">
        <f>+'Información ELECTRO PUNO'!E3582</f>
        <v>MT</v>
      </c>
      <c r="G3602" s="194">
        <f>+'Información ELECTRO PUNO'!G3582</f>
        <v>12</v>
      </c>
      <c r="H3602" s="9" t="str">
        <f t="shared" si="401"/>
        <v>Poste</v>
      </c>
      <c r="I3602" s="194" t="str">
        <f>+'Información ELECTRO PUNO'!F3582</f>
        <v>Madera Tratada</v>
      </c>
      <c r="J3602" s="194" t="str">
        <f>+'Información ELECTRO PUNO'!B3582</f>
        <v>PPM20</v>
      </c>
      <c r="K3602" s="9" t="str">
        <f t="shared" si="403"/>
        <v>POSTE DE MADERA TRATADA DE 12 mts. CL.5</v>
      </c>
      <c r="L3602" s="139">
        <f t="shared" si="404"/>
        <v>0.41</v>
      </c>
    </row>
    <row r="3603" spans="1:12" x14ac:dyDescent="0.25">
      <c r="A3603" s="193">
        <f>+'Información ELECTRO PUNO'!A3583</f>
        <v>3582</v>
      </c>
      <c r="B3603" s="26" t="str">
        <f t="shared" si="402"/>
        <v>SICODI</v>
      </c>
      <c r="C3603" s="9" t="str">
        <f t="shared" si="398"/>
        <v>Puno</v>
      </c>
      <c r="D3603" s="9" t="str">
        <f t="shared" si="399"/>
        <v>No Reporta</v>
      </c>
      <c r="E3603" s="9" t="str">
        <f t="shared" si="400"/>
        <v>No Reporta</v>
      </c>
      <c r="F3603" s="194" t="str">
        <f>+'Información ELECTRO PUNO'!E3583</f>
        <v>MT</v>
      </c>
      <c r="G3603" s="194">
        <f>+'Información ELECTRO PUNO'!G3583</f>
        <v>12</v>
      </c>
      <c r="H3603" s="9" t="str">
        <f t="shared" si="401"/>
        <v>Poste</v>
      </c>
      <c r="I3603" s="194" t="str">
        <f>+'Información ELECTRO PUNO'!F3583</f>
        <v>Madera Tratada</v>
      </c>
      <c r="J3603" s="194" t="str">
        <f>+'Información ELECTRO PUNO'!B3583</f>
        <v>PPM20</v>
      </c>
      <c r="K3603" s="9" t="str">
        <f t="shared" si="403"/>
        <v>POSTE DE MADERA TRATADA DE 12 mts. CL.5</v>
      </c>
      <c r="L3603" s="139">
        <f t="shared" si="404"/>
        <v>0.41</v>
      </c>
    </row>
    <row r="3604" spans="1:12" x14ac:dyDescent="0.25">
      <c r="A3604" s="193">
        <f>+'Información ELECTRO PUNO'!A3584</f>
        <v>3583</v>
      </c>
      <c r="B3604" s="26" t="str">
        <f t="shared" si="402"/>
        <v>SICODI</v>
      </c>
      <c r="C3604" s="9" t="str">
        <f t="shared" si="398"/>
        <v>Puno</v>
      </c>
      <c r="D3604" s="9" t="str">
        <f t="shared" si="399"/>
        <v>No Reporta</v>
      </c>
      <c r="E3604" s="9" t="str">
        <f t="shared" si="400"/>
        <v>No Reporta</v>
      </c>
      <c r="F3604" s="194" t="str">
        <f>+'Información ELECTRO PUNO'!E3584</f>
        <v>MT</v>
      </c>
      <c r="G3604" s="194">
        <f>+'Información ELECTRO PUNO'!G3584</f>
        <v>12</v>
      </c>
      <c r="H3604" s="9" t="str">
        <f t="shared" si="401"/>
        <v>Poste</v>
      </c>
      <c r="I3604" s="194" t="str">
        <f>+'Información ELECTRO PUNO'!F3584</f>
        <v>Madera Tratada</v>
      </c>
      <c r="J3604" s="194" t="str">
        <f>+'Información ELECTRO PUNO'!B3584</f>
        <v>PPM20</v>
      </c>
      <c r="K3604" s="9" t="str">
        <f t="shared" si="403"/>
        <v>POSTE DE MADERA TRATADA DE 12 mts. CL.5</v>
      </c>
      <c r="L3604" s="139">
        <f t="shared" si="404"/>
        <v>0.41</v>
      </c>
    </row>
    <row r="3605" spans="1:12" x14ac:dyDescent="0.25">
      <c r="A3605" s="193">
        <f>+'Información ELECTRO PUNO'!A3585</f>
        <v>3584</v>
      </c>
      <c r="B3605" s="26" t="str">
        <f t="shared" si="402"/>
        <v>SICODI</v>
      </c>
      <c r="C3605" s="9" t="str">
        <f t="shared" si="398"/>
        <v>Puno</v>
      </c>
      <c r="D3605" s="9" t="str">
        <f t="shared" si="399"/>
        <v>No Reporta</v>
      </c>
      <c r="E3605" s="9" t="str">
        <f t="shared" si="400"/>
        <v>No Reporta</v>
      </c>
      <c r="F3605" s="194" t="str">
        <f>+'Información ELECTRO PUNO'!E3585</f>
        <v>MT</v>
      </c>
      <c r="G3605" s="194">
        <f>+'Información ELECTRO PUNO'!G3585</f>
        <v>12</v>
      </c>
      <c r="H3605" s="9" t="str">
        <f t="shared" si="401"/>
        <v>Poste</v>
      </c>
      <c r="I3605" s="194" t="str">
        <f>+'Información ELECTRO PUNO'!F3585</f>
        <v>Madera Tratada</v>
      </c>
      <c r="J3605" s="194" t="str">
        <f>+'Información ELECTRO PUNO'!B3585</f>
        <v>PPM20</v>
      </c>
      <c r="K3605" s="9" t="str">
        <f t="shared" si="403"/>
        <v>POSTE DE MADERA TRATADA DE 12 mts. CL.5</v>
      </c>
      <c r="L3605" s="139">
        <f t="shared" si="404"/>
        <v>0.41</v>
      </c>
    </row>
    <row r="3606" spans="1:12" x14ac:dyDescent="0.25">
      <c r="A3606" s="193">
        <f>+'Información ELECTRO PUNO'!A3586</f>
        <v>3585</v>
      </c>
      <c r="B3606" s="26" t="str">
        <f t="shared" si="402"/>
        <v>SICODI</v>
      </c>
      <c r="C3606" s="9" t="str">
        <f t="shared" ref="C3606:C3669" si="405">+$C$10</f>
        <v>Puno</v>
      </c>
      <c r="D3606" s="9" t="str">
        <f t="shared" ref="D3606:D3669" si="406">+$D$10</f>
        <v>No Reporta</v>
      </c>
      <c r="E3606" s="9" t="str">
        <f t="shared" ref="E3606:E3669" si="407">+$E$10</f>
        <v>No Reporta</v>
      </c>
      <c r="F3606" s="194" t="str">
        <f>+'Información ELECTRO PUNO'!E3586</f>
        <v>MT</v>
      </c>
      <c r="G3606" s="194">
        <f>+'Información ELECTRO PUNO'!G3586</f>
        <v>12</v>
      </c>
      <c r="H3606" s="9" t="str">
        <f t="shared" ref="H3606:H3669" si="408">+$H$10</f>
        <v>Poste</v>
      </c>
      <c r="I3606" s="194" t="str">
        <f>+'Información ELECTRO PUNO'!F3586</f>
        <v>Madera Tratada</v>
      </c>
      <c r="J3606" s="194" t="str">
        <f>+'Información ELECTRO PUNO'!B3586</f>
        <v>PPM20</v>
      </c>
      <c r="K3606" s="9" t="str">
        <f t="shared" si="403"/>
        <v>POSTE DE MADERA TRATADA DE 12 mts. CL.5</v>
      </c>
      <c r="L3606" s="139">
        <f t="shared" si="404"/>
        <v>0.41</v>
      </c>
    </row>
    <row r="3607" spans="1:12" x14ac:dyDescent="0.25">
      <c r="A3607" s="193">
        <f>+'Información ELECTRO PUNO'!A3587</f>
        <v>3586</v>
      </c>
      <c r="B3607" s="26" t="str">
        <f t="shared" ref="B3607:B3670" si="409">+INDEX($B$8:$B$16,MATCH(J3607,$J$8:$J$16,0))</f>
        <v>SICODI</v>
      </c>
      <c r="C3607" s="9" t="str">
        <f t="shared" si="405"/>
        <v>Puno</v>
      </c>
      <c r="D3607" s="9" t="str">
        <f t="shared" si="406"/>
        <v>No Reporta</v>
      </c>
      <c r="E3607" s="9" t="str">
        <f t="shared" si="407"/>
        <v>No Reporta</v>
      </c>
      <c r="F3607" s="194" t="str">
        <f>+'Información ELECTRO PUNO'!E3587</f>
        <v>MT</v>
      </c>
      <c r="G3607" s="194">
        <f>+'Información ELECTRO PUNO'!G3587</f>
        <v>12</v>
      </c>
      <c r="H3607" s="9" t="str">
        <f t="shared" si="408"/>
        <v>Poste</v>
      </c>
      <c r="I3607" s="194" t="str">
        <f>+'Información ELECTRO PUNO'!F3587</f>
        <v>Madera Tratada</v>
      </c>
      <c r="J3607" s="194" t="str">
        <f>+'Información ELECTRO PUNO'!B3587</f>
        <v>PPM20</v>
      </c>
      <c r="K3607" s="9" t="str">
        <f t="shared" ref="K3607:K3670" si="410">+VLOOKUP(J3607,$J$8:$K$16,2,FALSE)</f>
        <v>POSTE DE MADERA TRATADA DE 12 mts. CL.5</v>
      </c>
      <c r="L3607" s="139">
        <f t="shared" ref="L3607:L3670" si="411">+VLOOKUP(J3607,$J$8:$U$16,12,FALSE)</f>
        <v>0.41</v>
      </c>
    </row>
    <row r="3608" spans="1:12" x14ac:dyDescent="0.25">
      <c r="A3608" s="193">
        <f>+'Información ELECTRO PUNO'!A3588</f>
        <v>3587</v>
      </c>
      <c r="B3608" s="26" t="str">
        <f t="shared" si="409"/>
        <v>SICODI</v>
      </c>
      <c r="C3608" s="9" t="str">
        <f t="shared" si="405"/>
        <v>Puno</v>
      </c>
      <c r="D3608" s="9" t="str">
        <f t="shared" si="406"/>
        <v>No Reporta</v>
      </c>
      <c r="E3608" s="9" t="str">
        <f t="shared" si="407"/>
        <v>No Reporta</v>
      </c>
      <c r="F3608" s="194" t="str">
        <f>+'Información ELECTRO PUNO'!E3588</f>
        <v>MT</v>
      </c>
      <c r="G3608" s="194">
        <f>+'Información ELECTRO PUNO'!G3588</f>
        <v>12</v>
      </c>
      <c r="H3608" s="9" t="str">
        <f t="shared" si="408"/>
        <v>Poste</v>
      </c>
      <c r="I3608" s="194" t="str">
        <f>+'Información ELECTRO PUNO'!F3588</f>
        <v>Madera Tratada</v>
      </c>
      <c r="J3608" s="194" t="str">
        <f>+'Información ELECTRO PUNO'!B3588</f>
        <v>PPM20</v>
      </c>
      <c r="K3608" s="9" t="str">
        <f t="shared" si="410"/>
        <v>POSTE DE MADERA TRATADA DE 12 mts. CL.5</v>
      </c>
      <c r="L3608" s="139">
        <f t="shared" si="411"/>
        <v>0.41</v>
      </c>
    </row>
    <row r="3609" spans="1:12" x14ac:dyDescent="0.25">
      <c r="A3609" s="193">
        <f>+'Información ELECTRO PUNO'!A3589</f>
        <v>3588</v>
      </c>
      <c r="B3609" s="26" t="str">
        <f t="shared" si="409"/>
        <v>SICODI</v>
      </c>
      <c r="C3609" s="9" t="str">
        <f t="shared" si="405"/>
        <v>Puno</v>
      </c>
      <c r="D3609" s="9" t="str">
        <f t="shared" si="406"/>
        <v>No Reporta</v>
      </c>
      <c r="E3609" s="9" t="str">
        <f t="shared" si="407"/>
        <v>No Reporta</v>
      </c>
      <c r="F3609" s="194" t="str">
        <f>+'Información ELECTRO PUNO'!E3589</f>
        <v>MT</v>
      </c>
      <c r="G3609" s="194">
        <f>+'Información ELECTRO PUNO'!G3589</f>
        <v>12</v>
      </c>
      <c r="H3609" s="9" t="str">
        <f t="shared" si="408"/>
        <v>Poste</v>
      </c>
      <c r="I3609" s="194" t="str">
        <f>+'Información ELECTRO PUNO'!F3589</f>
        <v>Madera Tratada</v>
      </c>
      <c r="J3609" s="194" t="str">
        <f>+'Información ELECTRO PUNO'!B3589</f>
        <v>PPM20</v>
      </c>
      <c r="K3609" s="9" t="str">
        <f t="shared" si="410"/>
        <v>POSTE DE MADERA TRATADA DE 12 mts. CL.5</v>
      </c>
      <c r="L3609" s="139">
        <f t="shared" si="411"/>
        <v>0.41</v>
      </c>
    </row>
    <row r="3610" spans="1:12" x14ac:dyDescent="0.25">
      <c r="A3610" s="193">
        <f>+'Información ELECTRO PUNO'!A3590</f>
        <v>3589</v>
      </c>
      <c r="B3610" s="26" t="str">
        <f t="shared" si="409"/>
        <v>SICODI</v>
      </c>
      <c r="C3610" s="9" t="str">
        <f t="shared" si="405"/>
        <v>Puno</v>
      </c>
      <c r="D3610" s="9" t="str">
        <f t="shared" si="406"/>
        <v>No Reporta</v>
      </c>
      <c r="E3610" s="9" t="str">
        <f t="shared" si="407"/>
        <v>No Reporta</v>
      </c>
      <c r="F3610" s="194" t="str">
        <f>+'Información ELECTRO PUNO'!E3590</f>
        <v>MT</v>
      </c>
      <c r="G3610" s="194">
        <f>+'Información ELECTRO PUNO'!G3590</f>
        <v>12</v>
      </c>
      <c r="H3610" s="9" t="str">
        <f t="shared" si="408"/>
        <v>Poste</v>
      </c>
      <c r="I3610" s="194" t="str">
        <f>+'Información ELECTRO PUNO'!F3590</f>
        <v>Madera Tratada</v>
      </c>
      <c r="J3610" s="194" t="str">
        <f>+'Información ELECTRO PUNO'!B3590</f>
        <v>PPM20</v>
      </c>
      <c r="K3610" s="9" t="str">
        <f t="shared" si="410"/>
        <v>POSTE DE MADERA TRATADA DE 12 mts. CL.5</v>
      </c>
      <c r="L3610" s="139">
        <f t="shared" si="411"/>
        <v>0.41</v>
      </c>
    </row>
    <row r="3611" spans="1:12" x14ac:dyDescent="0.25">
      <c r="A3611" s="193">
        <f>+'Información ELECTRO PUNO'!A3591</f>
        <v>3590</v>
      </c>
      <c r="B3611" s="26" t="str">
        <f t="shared" si="409"/>
        <v>SICODI</v>
      </c>
      <c r="C3611" s="9" t="str">
        <f t="shared" si="405"/>
        <v>Puno</v>
      </c>
      <c r="D3611" s="9" t="str">
        <f t="shared" si="406"/>
        <v>No Reporta</v>
      </c>
      <c r="E3611" s="9" t="str">
        <f t="shared" si="407"/>
        <v>No Reporta</v>
      </c>
      <c r="F3611" s="194" t="str">
        <f>+'Información ELECTRO PUNO'!E3591</f>
        <v>MT</v>
      </c>
      <c r="G3611" s="194">
        <f>+'Información ELECTRO PUNO'!G3591</f>
        <v>12</v>
      </c>
      <c r="H3611" s="9" t="str">
        <f t="shared" si="408"/>
        <v>Poste</v>
      </c>
      <c r="I3611" s="194" t="str">
        <f>+'Información ELECTRO PUNO'!F3591</f>
        <v>Madera Tratada</v>
      </c>
      <c r="J3611" s="194" t="str">
        <f>+'Información ELECTRO PUNO'!B3591</f>
        <v>PPM20</v>
      </c>
      <c r="K3611" s="9" t="str">
        <f t="shared" si="410"/>
        <v>POSTE DE MADERA TRATADA DE 12 mts. CL.5</v>
      </c>
      <c r="L3611" s="139">
        <f t="shared" si="411"/>
        <v>0.41</v>
      </c>
    </row>
    <row r="3612" spans="1:12" x14ac:dyDescent="0.25">
      <c r="A3612" s="193">
        <f>+'Información ELECTRO PUNO'!A3592</f>
        <v>3591</v>
      </c>
      <c r="B3612" s="26" t="str">
        <f t="shared" si="409"/>
        <v>SICODI</v>
      </c>
      <c r="C3612" s="9" t="str">
        <f t="shared" si="405"/>
        <v>Puno</v>
      </c>
      <c r="D3612" s="9" t="str">
        <f t="shared" si="406"/>
        <v>No Reporta</v>
      </c>
      <c r="E3612" s="9" t="str">
        <f t="shared" si="407"/>
        <v>No Reporta</v>
      </c>
      <c r="F3612" s="194" t="str">
        <f>+'Información ELECTRO PUNO'!E3592</f>
        <v>MT</v>
      </c>
      <c r="G3612" s="194">
        <f>+'Información ELECTRO PUNO'!G3592</f>
        <v>12</v>
      </c>
      <c r="H3612" s="9" t="str">
        <f t="shared" si="408"/>
        <v>Poste</v>
      </c>
      <c r="I3612" s="194" t="str">
        <f>+'Información ELECTRO PUNO'!F3592</f>
        <v>Madera Tratada</v>
      </c>
      <c r="J3612" s="194" t="str">
        <f>+'Información ELECTRO PUNO'!B3592</f>
        <v>PPM20</v>
      </c>
      <c r="K3612" s="9" t="str">
        <f t="shared" si="410"/>
        <v>POSTE DE MADERA TRATADA DE 12 mts. CL.5</v>
      </c>
      <c r="L3612" s="139">
        <f t="shared" si="411"/>
        <v>0.41</v>
      </c>
    </row>
    <row r="3613" spans="1:12" x14ac:dyDescent="0.25">
      <c r="A3613" s="193">
        <f>+'Información ELECTRO PUNO'!A3593</f>
        <v>3592</v>
      </c>
      <c r="B3613" s="26" t="str">
        <f t="shared" si="409"/>
        <v>SICODI</v>
      </c>
      <c r="C3613" s="9" t="str">
        <f t="shared" si="405"/>
        <v>Puno</v>
      </c>
      <c r="D3613" s="9" t="str">
        <f t="shared" si="406"/>
        <v>No Reporta</v>
      </c>
      <c r="E3613" s="9" t="str">
        <f t="shared" si="407"/>
        <v>No Reporta</v>
      </c>
      <c r="F3613" s="194" t="str">
        <f>+'Información ELECTRO PUNO'!E3593</f>
        <v>MT</v>
      </c>
      <c r="G3613" s="194">
        <f>+'Información ELECTRO PUNO'!G3593</f>
        <v>12</v>
      </c>
      <c r="H3613" s="9" t="str">
        <f t="shared" si="408"/>
        <v>Poste</v>
      </c>
      <c r="I3613" s="194" t="str">
        <f>+'Información ELECTRO PUNO'!F3593</f>
        <v>Madera Tratada</v>
      </c>
      <c r="J3613" s="194" t="str">
        <f>+'Información ELECTRO PUNO'!B3593</f>
        <v>PPM20</v>
      </c>
      <c r="K3613" s="9" t="str">
        <f t="shared" si="410"/>
        <v>POSTE DE MADERA TRATADA DE 12 mts. CL.5</v>
      </c>
      <c r="L3613" s="139">
        <f t="shared" si="411"/>
        <v>0.41</v>
      </c>
    </row>
    <row r="3614" spans="1:12" x14ac:dyDescent="0.25">
      <c r="A3614" s="193">
        <f>+'Información ELECTRO PUNO'!A3594</f>
        <v>3593</v>
      </c>
      <c r="B3614" s="26" t="str">
        <f t="shared" si="409"/>
        <v>SICODI</v>
      </c>
      <c r="C3614" s="9" t="str">
        <f t="shared" si="405"/>
        <v>Puno</v>
      </c>
      <c r="D3614" s="9" t="str">
        <f t="shared" si="406"/>
        <v>No Reporta</v>
      </c>
      <c r="E3614" s="9" t="str">
        <f t="shared" si="407"/>
        <v>No Reporta</v>
      </c>
      <c r="F3614" s="194" t="str">
        <f>+'Información ELECTRO PUNO'!E3594</f>
        <v>MT</v>
      </c>
      <c r="G3614" s="194">
        <f>+'Información ELECTRO PUNO'!G3594</f>
        <v>12</v>
      </c>
      <c r="H3614" s="9" t="str">
        <f t="shared" si="408"/>
        <v>Poste</v>
      </c>
      <c r="I3614" s="194" t="str">
        <f>+'Información ELECTRO PUNO'!F3594</f>
        <v>Madera Tratada</v>
      </c>
      <c r="J3614" s="194" t="str">
        <f>+'Información ELECTRO PUNO'!B3594</f>
        <v>PPM20</v>
      </c>
      <c r="K3614" s="9" t="str">
        <f t="shared" si="410"/>
        <v>POSTE DE MADERA TRATADA DE 12 mts. CL.5</v>
      </c>
      <c r="L3614" s="139">
        <f t="shared" si="411"/>
        <v>0.41</v>
      </c>
    </row>
    <row r="3615" spans="1:12" x14ac:dyDescent="0.25">
      <c r="A3615" s="193">
        <f>+'Información ELECTRO PUNO'!A3595</f>
        <v>3594</v>
      </c>
      <c r="B3615" s="26" t="str">
        <f t="shared" si="409"/>
        <v>SICODI</v>
      </c>
      <c r="C3615" s="9" t="str">
        <f t="shared" si="405"/>
        <v>Puno</v>
      </c>
      <c r="D3615" s="9" t="str">
        <f t="shared" si="406"/>
        <v>No Reporta</v>
      </c>
      <c r="E3615" s="9" t="str">
        <f t="shared" si="407"/>
        <v>No Reporta</v>
      </c>
      <c r="F3615" s="194" t="str">
        <f>+'Información ELECTRO PUNO'!E3595</f>
        <v>MT</v>
      </c>
      <c r="G3615" s="194">
        <f>+'Información ELECTRO PUNO'!G3595</f>
        <v>12</v>
      </c>
      <c r="H3615" s="9" t="str">
        <f t="shared" si="408"/>
        <v>Poste</v>
      </c>
      <c r="I3615" s="194" t="str">
        <f>+'Información ELECTRO PUNO'!F3595</f>
        <v>Madera Tratada</v>
      </c>
      <c r="J3615" s="194" t="str">
        <f>+'Información ELECTRO PUNO'!B3595</f>
        <v>PPM20</v>
      </c>
      <c r="K3615" s="9" t="str">
        <f t="shared" si="410"/>
        <v>POSTE DE MADERA TRATADA DE 12 mts. CL.5</v>
      </c>
      <c r="L3615" s="139">
        <f t="shared" si="411"/>
        <v>0.41</v>
      </c>
    </row>
    <row r="3616" spans="1:12" x14ac:dyDescent="0.25">
      <c r="A3616" s="193">
        <f>+'Información ELECTRO PUNO'!A3596</f>
        <v>3595</v>
      </c>
      <c r="B3616" s="26" t="str">
        <f t="shared" si="409"/>
        <v>SICODI</v>
      </c>
      <c r="C3616" s="9" t="str">
        <f t="shared" si="405"/>
        <v>Puno</v>
      </c>
      <c r="D3616" s="9" t="str">
        <f t="shared" si="406"/>
        <v>No Reporta</v>
      </c>
      <c r="E3616" s="9" t="str">
        <f t="shared" si="407"/>
        <v>No Reporta</v>
      </c>
      <c r="F3616" s="194" t="str">
        <f>+'Información ELECTRO PUNO'!E3596</f>
        <v>MT</v>
      </c>
      <c r="G3616" s="194">
        <f>+'Información ELECTRO PUNO'!G3596</f>
        <v>12</v>
      </c>
      <c r="H3616" s="9" t="str">
        <f t="shared" si="408"/>
        <v>Poste</v>
      </c>
      <c r="I3616" s="194" t="str">
        <f>+'Información ELECTRO PUNO'!F3596</f>
        <v>Madera Tratada</v>
      </c>
      <c r="J3616" s="194" t="str">
        <f>+'Información ELECTRO PUNO'!B3596</f>
        <v>PPM20</v>
      </c>
      <c r="K3616" s="9" t="str">
        <f t="shared" si="410"/>
        <v>POSTE DE MADERA TRATADA DE 12 mts. CL.5</v>
      </c>
      <c r="L3616" s="139">
        <f t="shared" si="411"/>
        <v>0.41</v>
      </c>
    </row>
    <row r="3617" spans="1:12" x14ac:dyDescent="0.25">
      <c r="A3617" s="193">
        <f>+'Información ELECTRO PUNO'!A3597</f>
        <v>3596</v>
      </c>
      <c r="B3617" s="26" t="str">
        <f t="shared" si="409"/>
        <v>SICODI</v>
      </c>
      <c r="C3617" s="9" t="str">
        <f t="shared" si="405"/>
        <v>Puno</v>
      </c>
      <c r="D3617" s="9" t="str">
        <f t="shared" si="406"/>
        <v>No Reporta</v>
      </c>
      <c r="E3617" s="9" t="str">
        <f t="shared" si="407"/>
        <v>No Reporta</v>
      </c>
      <c r="F3617" s="194" t="str">
        <f>+'Información ELECTRO PUNO'!E3597</f>
        <v>MT</v>
      </c>
      <c r="G3617" s="194">
        <f>+'Información ELECTRO PUNO'!G3597</f>
        <v>12</v>
      </c>
      <c r="H3617" s="9" t="str">
        <f t="shared" si="408"/>
        <v>Poste</v>
      </c>
      <c r="I3617" s="194" t="str">
        <f>+'Información ELECTRO PUNO'!F3597</f>
        <v>Madera Tratada</v>
      </c>
      <c r="J3617" s="194" t="str">
        <f>+'Información ELECTRO PUNO'!B3597</f>
        <v>PPM20</v>
      </c>
      <c r="K3617" s="9" t="str">
        <f t="shared" si="410"/>
        <v>POSTE DE MADERA TRATADA DE 12 mts. CL.5</v>
      </c>
      <c r="L3617" s="139">
        <f t="shared" si="411"/>
        <v>0.41</v>
      </c>
    </row>
    <row r="3618" spans="1:12" x14ac:dyDescent="0.25">
      <c r="A3618" s="193">
        <f>+'Información ELECTRO PUNO'!A3598</f>
        <v>3597</v>
      </c>
      <c r="B3618" s="26" t="str">
        <f t="shared" si="409"/>
        <v>SICODI</v>
      </c>
      <c r="C3618" s="9" t="str">
        <f t="shared" si="405"/>
        <v>Puno</v>
      </c>
      <c r="D3618" s="9" t="str">
        <f t="shared" si="406"/>
        <v>No Reporta</v>
      </c>
      <c r="E3618" s="9" t="str">
        <f t="shared" si="407"/>
        <v>No Reporta</v>
      </c>
      <c r="F3618" s="194" t="str">
        <f>+'Información ELECTRO PUNO'!E3598</f>
        <v>MT</v>
      </c>
      <c r="G3618" s="194">
        <f>+'Información ELECTRO PUNO'!G3598</f>
        <v>12</v>
      </c>
      <c r="H3618" s="9" t="str">
        <f t="shared" si="408"/>
        <v>Poste</v>
      </c>
      <c r="I3618" s="194" t="str">
        <f>+'Información ELECTRO PUNO'!F3598</f>
        <v>Madera Tratada</v>
      </c>
      <c r="J3618" s="194" t="str">
        <f>+'Información ELECTRO PUNO'!B3598</f>
        <v>PPM20</v>
      </c>
      <c r="K3618" s="9" t="str">
        <f t="shared" si="410"/>
        <v>POSTE DE MADERA TRATADA DE 12 mts. CL.5</v>
      </c>
      <c r="L3618" s="139">
        <f t="shared" si="411"/>
        <v>0.41</v>
      </c>
    </row>
    <row r="3619" spans="1:12" x14ac:dyDescent="0.25">
      <c r="A3619" s="193">
        <f>+'Información ELECTRO PUNO'!A3599</f>
        <v>3598</v>
      </c>
      <c r="B3619" s="26" t="str">
        <f t="shared" si="409"/>
        <v>SICODI</v>
      </c>
      <c r="C3619" s="9" t="str">
        <f t="shared" si="405"/>
        <v>Puno</v>
      </c>
      <c r="D3619" s="9" t="str">
        <f t="shared" si="406"/>
        <v>No Reporta</v>
      </c>
      <c r="E3619" s="9" t="str">
        <f t="shared" si="407"/>
        <v>No Reporta</v>
      </c>
      <c r="F3619" s="194" t="str">
        <f>+'Información ELECTRO PUNO'!E3599</f>
        <v>MT</v>
      </c>
      <c r="G3619" s="194">
        <f>+'Información ELECTRO PUNO'!G3599</f>
        <v>12</v>
      </c>
      <c r="H3619" s="9" t="str">
        <f t="shared" si="408"/>
        <v>Poste</v>
      </c>
      <c r="I3619" s="194" t="str">
        <f>+'Información ELECTRO PUNO'!F3599</f>
        <v>Madera Tratada</v>
      </c>
      <c r="J3619" s="194" t="str">
        <f>+'Información ELECTRO PUNO'!B3599</f>
        <v>PPM20</v>
      </c>
      <c r="K3619" s="9" t="str">
        <f t="shared" si="410"/>
        <v>POSTE DE MADERA TRATADA DE 12 mts. CL.5</v>
      </c>
      <c r="L3619" s="139">
        <f t="shared" si="411"/>
        <v>0.41</v>
      </c>
    </row>
    <row r="3620" spans="1:12" x14ac:dyDescent="0.25">
      <c r="A3620" s="193">
        <f>+'Información ELECTRO PUNO'!A3600</f>
        <v>3599</v>
      </c>
      <c r="B3620" s="26" t="str">
        <f t="shared" si="409"/>
        <v>SICODI</v>
      </c>
      <c r="C3620" s="9" t="str">
        <f t="shared" si="405"/>
        <v>Puno</v>
      </c>
      <c r="D3620" s="9" t="str">
        <f t="shared" si="406"/>
        <v>No Reporta</v>
      </c>
      <c r="E3620" s="9" t="str">
        <f t="shared" si="407"/>
        <v>No Reporta</v>
      </c>
      <c r="F3620" s="194" t="str">
        <f>+'Información ELECTRO PUNO'!E3600</f>
        <v>MT</v>
      </c>
      <c r="G3620" s="194">
        <f>+'Información ELECTRO PUNO'!G3600</f>
        <v>12</v>
      </c>
      <c r="H3620" s="9" t="str">
        <f t="shared" si="408"/>
        <v>Poste</v>
      </c>
      <c r="I3620" s="194" t="str">
        <f>+'Información ELECTRO PUNO'!F3600</f>
        <v>Madera Tratada</v>
      </c>
      <c r="J3620" s="194" t="str">
        <f>+'Información ELECTRO PUNO'!B3600</f>
        <v>PPM20</v>
      </c>
      <c r="K3620" s="9" t="str">
        <f t="shared" si="410"/>
        <v>POSTE DE MADERA TRATADA DE 12 mts. CL.5</v>
      </c>
      <c r="L3620" s="139">
        <f t="shared" si="411"/>
        <v>0.41</v>
      </c>
    </row>
    <row r="3621" spans="1:12" x14ac:dyDescent="0.25">
      <c r="A3621" s="193">
        <f>+'Información ELECTRO PUNO'!A3601</f>
        <v>3600</v>
      </c>
      <c r="B3621" s="26" t="str">
        <f t="shared" si="409"/>
        <v>SICODI</v>
      </c>
      <c r="C3621" s="9" t="str">
        <f t="shared" si="405"/>
        <v>Puno</v>
      </c>
      <c r="D3621" s="9" t="str">
        <f t="shared" si="406"/>
        <v>No Reporta</v>
      </c>
      <c r="E3621" s="9" t="str">
        <f t="shared" si="407"/>
        <v>No Reporta</v>
      </c>
      <c r="F3621" s="194" t="str">
        <f>+'Información ELECTRO PUNO'!E3601</f>
        <v>MT</v>
      </c>
      <c r="G3621" s="194">
        <f>+'Información ELECTRO PUNO'!G3601</f>
        <v>12</v>
      </c>
      <c r="H3621" s="9" t="str">
        <f t="shared" si="408"/>
        <v>Poste</v>
      </c>
      <c r="I3621" s="194" t="str">
        <f>+'Información ELECTRO PUNO'!F3601</f>
        <v>Madera Tratada</v>
      </c>
      <c r="J3621" s="194" t="str">
        <f>+'Información ELECTRO PUNO'!B3601</f>
        <v>PPM20</v>
      </c>
      <c r="K3621" s="9" t="str">
        <f t="shared" si="410"/>
        <v>POSTE DE MADERA TRATADA DE 12 mts. CL.5</v>
      </c>
      <c r="L3621" s="139">
        <f t="shared" si="411"/>
        <v>0.41</v>
      </c>
    </row>
    <row r="3622" spans="1:12" x14ac:dyDescent="0.25">
      <c r="A3622" s="193">
        <f>+'Información ELECTRO PUNO'!A3602</f>
        <v>3601</v>
      </c>
      <c r="B3622" s="26" t="str">
        <f t="shared" si="409"/>
        <v>SICODI</v>
      </c>
      <c r="C3622" s="9" t="str">
        <f t="shared" si="405"/>
        <v>Puno</v>
      </c>
      <c r="D3622" s="9" t="str">
        <f t="shared" si="406"/>
        <v>No Reporta</v>
      </c>
      <c r="E3622" s="9" t="str">
        <f t="shared" si="407"/>
        <v>No Reporta</v>
      </c>
      <c r="F3622" s="194" t="str">
        <f>+'Información ELECTRO PUNO'!E3602</f>
        <v>MT</v>
      </c>
      <c r="G3622" s="194">
        <f>+'Información ELECTRO PUNO'!G3602</f>
        <v>12</v>
      </c>
      <c r="H3622" s="9" t="str">
        <f t="shared" si="408"/>
        <v>Poste</v>
      </c>
      <c r="I3622" s="194" t="str">
        <f>+'Información ELECTRO PUNO'!F3602</f>
        <v>Madera Tratada</v>
      </c>
      <c r="J3622" s="194" t="str">
        <f>+'Información ELECTRO PUNO'!B3602</f>
        <v>PPM20</v>
      </c>
      <c r="K3622" s="9" t="str">
        <f t="shared" si="410"/>
        <v>POSTE DE MADERA TRATADA DE 12 mts. CL.5</v>
      </c>
      <c r="L3622" s="139">
        <f t="shared" si="411"/>
        <v>0.41</v>
      </c>
    </row>
    <row r="3623" spans="1:12" x14ac:dyDescent="0.25">
      <c r="A3623" s="193">
        <f>+'Información ELECTRO PUNO'!A3603</f>
        <v>3602</v>
      </c>
      <c r="B3623" s="26" t="str">
        <f t="shared" si="409"/>
        <v>SICODI</v>
      </c>
      <c r="C3623" s="9" t="str">
        <f t="shared" si="405"/>
        <v>Puno</v>
      </c>
      <c r="D3623" s="9" t="str">
        <f t="shared" si="406"/>
        <v>No Reporta</v>
      </c>
      <c r="E3623" s="9" t="str">
        <f t="shared" si="407"/>
        <v>No Reporta</v>
      </c>
      <c r="F3623" s="194" t="str">
        <f>+'Información ELECTRO PUNO'!E3603</f>
        <v>MT</v>
      </c>
      <c r="G3623" s="194">
        <f>+'Información ELECTRO PUNO'!G3603</f>
        <v>12</v>
      </c>
      <c r="H3623" s="9" t="str">
        <f t="shared" si="408"/>
        <v>Poste</v>
      </c>
      <c r="I3623" s="194" t="str">
        <f>+'Información ELECTRO PUNO'!F3603</f>
        <v>Madera Tratada</v>
      </c>
      <c r="J3623" s="194" t="str">
        <f>+'Información ELECTRO PUNO'!B3603</f>
        <v>PPM20</v>
      </c>
      <c r="K3623" s="9" t="str">
        <f t="shared" si="410"/>
        <v>POSTE DE MADERA TRATADA DE 12 mts. CL.5</v>
      </c>
      <c r="L3623" s="139">
        <f t="shared" si="411"/>
        <v>0.41</v>
      </c>
    </row>
    <row r="3624" spans="1:12" x14ac:dyDescent="0.25">
      <c r="A3624" s="193">
        <f>+'Información ELECTRO PUNO'!A3604</f>
        <v>3603</v>
      </c>
      <c r="B3624" s="26" t="str">
        <f t="shared" si="409"/>
        <v>SICODI</v>
      </c>
      <c r="C3624" s="9" t="str">
        <f t="shared" si="405"/>
        <v>Puno</v>
      </c>
      <c r="D3624" s="9" t="str">
        <f t="shared" si="406"/>
        <v>No Reporta</v>
      </c>
      <c r="E3624" s="9" t="str">
        <f t="shared" si="407"/>
        <v>No Reporta</v>
      </c>
      <c r="F3624" s="194" t="str">
        <f>+'Información ELECTRO PUNO'!E3604</f>
        <v>MT</v>
      </c>
      <c r="G3624" s="194">
        <f>+'Información ELECTRO PUNO'!G3604</f>
        <v>12</v>
      </c>
      <c r="H3624" s="9" t="str">
        <f t="shared" si="408"/>
        <v>Poste</v>
      </c>
      <c r="I3624" s="194" t="str">
        <f>+'Información ELECTRO PUNO'!F3604</f>
        <v>Madera Tratada</v>
      </c>
      <c r="J3624" s="194" t="str">
        <f>+'Información ELECTRO PUNO'!B3604</f>
        <v>PPM20</v>
      </c>
      <c r="K3624" s="9" t="str">
        <f t="shared" si="410"/>
        <v>POSTE DE MADERA TRATADA DE 12 mts. CL.5</v>
      </c>
      <c r="L3624" s="139">
        <f t="shared" si="411"/>
        <v>0.41</v>
      </c>
    </row>
    <row r="3625" spans="1:12" x14ac:dyDescent="0.25">
      <c r="A3625" s="193">
        <f>+'Información ELECTRO PUNO'!A3605</f>
        <v>3604</v>
      </c>
      <c r="B3625" s="26" t="str">
        <f t="shared" si="409"/>
        <v>SICODI</v>
      </c>
      <c r="C3625" s="9" t="str">
        <f t="shared" si="405"/>
        <v>Puno</v>
      </c>
      <c r="D3625" s="9" t="str">
        <f t="shared" si="406"/>
        <v>No Reporta</v>
      </c>
      <c r="E3625" s="9" t="str">
        <f t="shared" si="407"/>
        <v>No Reporta</v>
      </c>
      <c r="F3625" s="194" t="str">
        <f>+'Información ELECTRO PUNO'!E3605</f>
        <v>MT</v>
      </c>
      <c r="G3625" s="194">
        <f>+'Información ELECTRO PUNO'!G3605</f>
        <v>12</v>
      </c>
      <c r="H3625" s="9" t="str">
        <f t="shared" si="408"/>
        <v>Poste</v>
      </c>
      <c r="I3625" s="194" t="str">
        <f>+'Información ELECTRO PUNO'!F3605</f>
        <v>Madera Tratada</v>
      </c>
      <c r="J3625" s="194" t="str">
        <f>+'Información ELECTRO PUNO'!B3605</f>
        <v>PPM20</v>
      </c>
      <c r="K3625" s="9" t="str">
        <f t="shared" si="410"/>
        <v>POSTE DE MADERA TRATADA DE 12 mts. CL.5</v>
      </c>
      <c r="L3625" s="139">
        <f t="shared" si="411"/>
        <v>0.41</v>
      </c>
    </row>
    <row r="3626" spans="1:12" x14ac:dyDescent="0.25">
      <c r="A3626" s="193">
        <f>+'Información ELECTRO PUNO'!A3606</f>
        <v>3605</v>
      </c>
      <c r="B3626" s="26" t="str">
        <f t="shared" si="409"/>
        <v>SICODI</v>
      </c>
      <c r="C3626" s="9" t="str">
        <f t="shared" si="405"/>
        <v>Puno</v>
      </c>
      <c r="D3626" s="9" t="str">
        <f t="shared" si="406"/>
        <v>No Reporta</v>
      </c>
      <c r="E3626" s="9" t="str">
        <f t="shared" si="407"/>
        <v>No Reporta</v>
      </c>
      <c r="F3626" s="194" t="str">
        <f>+'Información ELECTRO PUNO'!E3606</f>
        <v>MT</v>
      </c>
      <c r="G3626" s="194">
        <f>+'Información ELECTRO PUNO'!G3606</f>
        <v>12</v>
      </c>
      <c r="H3626" s="9" t="str">
        <f t="shared" si="408"/>
        <v>Poste</v>
      </c>
      <c r="I3626" s="194" t="str">
        <f>+'Información ELECTRO PUNO'!F3606</f>
        <v>Madera Tratada</v>
      </c>
      <c r="J3626" s="194" t="str">
        <f>+'Información ELECTRO PUNO'!B3606</f>
        <v>PPM20</v>
      </c>
      <c r="K3626" s="9" t="str">
        <f t="shared" si="410"/>
        <v>POSTE DE MADERA TRATADA DE 12 mts. CL.5</v>
      </c>
      <c r="L3626" s="139">
        <f t="shared" si="411"/>
        <v>0.41</v>
      </c>
    </row>
    <row r="3627" spans="1:12" x14ac:dyDescent="0.25">
      <c r="A3627" s="193">
        <f>+'Información ELECTRO PUNO'!A3607</f>
        <v>3606</v>
      </c>
      <c r="B3627" s="26" t="str">
        <f t="shared" si="409"/>
        <v>SICODI</v>
      </c>
      <c r="C3627" s="9" t="str">
        <f t="shared" si="405"/>
        <v>Puno</v>
      </c>
      <c r="D3627" s="9" t="str">
        <f t="shared" si="406"/>
        <v>No Reporta</v>
      </c>
      <c r="E3627" s="9" t="str">
        <f t="shared" si="407"/>
        <v>No Reporta</v>
      </c>
      <c r="F3627" s="194" t="str">
        <f>+'Información ELECTRO PUNO'!E3607</f>
        <v>MT</v>
      </c>
      <c r="G3627" s="194">
        <f>+'Información ELECTRO PUNO'!G3607</f>
        <v>12</v>
      </c>
      <c r="H3627" s="9" t="str">
        <f t="shared" si="408"/>
        <v>Poste</v>
      </c>
      <c r="I3627" s="194" t="str">
        <f>+'Información ELECTRO PUNO'!F3607</f>
        <v>Madera Tratada</v>
      </c>
      <c r="J3627" s="194" t="str">
        <f>+'Información ELECTRO PUNO'!B3607</f>
        <v>PPM20</v>
      </c>
      <c r="K3627" s="9" t="str">
        <f t="shared" si="410"/>
        <v>POSTE DE MADERA TRATADA DE 12 mts. CL.5</v>
      </c>
      <c r="L3627" s="139">
        <f t="shared" si="411"/>
        <v>0.41</v>
      </c>
    </row>
    <row r="3628" spans="1:12" x14ac:dyDescent="0.25">
      <c r="A3628" s="193">
        <f>+'Información ELECTRO PUNO'!A3608</f>
        <v>3607</v>
      </c>
      <c r="B3628" s="26" t="str">
        <f t="shared" si="409"/>
        <v>SICODI</v>
      </c>
      <c r="C3628" s="9" t="str">
        <f t="shared" si="405"/>
        <v>Puno</v>
      </c>
      <c r="D3628" s="9" t="str">
        <f t="shared" si="406"/>
        <v>No Reporta</v>
      </c>
      <c r="E3628" s="9" t="str">
        <f t="shared" si="407"/>
        <v>No Reporta</v>
      </c>
      <c r="F3628" s="194" t="str">
        <f>+'Información ELECTRO PUNO'!E3608</f>
        <v>MT</v>
      </c>
      <c r="G3628" s="194">
        <f>+'Información ELECTRO PUNO'!G3608</f>
        <v>12</v>
      </c>
      <c r="H3628" s="9" t="str">
        <f t="shared" si="408"/>
        <v>Poste</v>
      </c>
      <c r="I3628" s="194" t="str">
        <f>+'Información ELECTRO PUNO'!F3608</f>
        <v>Madera Tratada</v>
      </c>
      <c r="J3628" s="194" t="str">
        <f>+'Información ELECTRO PUNO'!B3608</f>
        <v>PPM20</v>
      </c>
      <c r="K3628" s="9" t="str">
        <f t="shared" si="410"/>
        <v>POSTE DE MADERA TRATADA DE 12 mts. CL.5</v>
      </c>
      <c r="L3628" s="139">
        <f t="shared" si="411"/>
        <v>0.41</v>
      </c>
    </row>
    <row r="3629" spans="1:12" x14ac:dyDescent="0.25">
      <c r="A3629" s="193">
        <f>+'Información ELECTRO PUNO'!A3609</f>
        <v>3608</v>
      </c>
      <c r="B3629" s="26" t="str">
        <f t="shared" si="409"/>
        <v>SICODI</v>
      </c>
      <c r="C3629" s="9" t="str">
        <f t="shared" si="405"/>
        <v>Puno</v>
      </c>
      <c r="D3629" s="9" t="str">
        <f t="shared" si="406"/>
        <v>No Reporta</v>
      </c>
      <c r="E3629" s="9" t="str">
        <f t="shared" si="407"/>
        <v>No Reporta</v>
      </c>
      <c r="F3629" s="194" t="str">
        <f>+'Información ELECTRO PUNO'!E3609</f>
        <v>MT</v>
      </c>
      <c r="G3629" s="194">
        <f>+'Información ELECTRO PUNO'!G3609</f>
        <v>12</v>
      </c>
      <c r="H3629" s="9" t="str">
        <f t="shared" si="408"/>
        <v>Poste</v>
      </c>
      <c r="I3629" s="194" t="str">
        <f>+'Información ELECTRO PUNO'!F3609</f>
        <v>Madera Tratada</v>
      </c>
      <c r="J3629" s="194" t="str">
        <f>+'Información ELECTRO PUNO'!B3609</f>
        <v>PPM20</v>
      </c>
      <c r="K3629" s="9" t="str">
        <f t="shared" si="410"/>
        <v>POSTE DE MADERA TRATADA DE 12 mts. CL.5</v>
      </c>
      <c r="L3629" s="139">
        <f t="shared" si="411"/>
        <v>0.41</v>
      </c>
    </row>
    <row r="3630" spans="1:12" x14ac:dyDescent="0.25">
      <c r="A3630" s="193">
        <f>+'Información ELECTRO PUNO'!A3610</f>
        <v>3609</v>
      </c>
      <c r="B3630" s="26" t="str">
        <f t="shared" si="409"/>
        <v>SICODI</v>
      </c>
      <c r="C3630" s="9" t="str">
        <f t="shared" si="405"/>
        <v>Puno</v>
      </c>
      <c r="D3630" s="9" t="str">
        <f t="shared" si="406"/>
        <v>No Reporta</v>
      </c>
      <c r="E3630" s="9" t="str">
        <f t="shared" si="407"/>
        <v>No Reporta</v>
      </c>
      <c r="F3630" s="194" t="str">
        <f>+'Información ELECTRO PUNO'!E3610</f>
        <v>MT</v>
      </c>
      <c r="G3630" s="194">
        <f>+'Información ELECTRO PUNO'!G3610</f>
        <v>12</v>
      </c>
      <c r="H3630" s="9" t="str">
        <f t="shared" si="408"/>
        <v>Poste</v>
      </c>
      <c r="I3630" s="194" t="str">
        <f>+'Información ELECTRO PUNO'!F3610</f>
        <v>Madera Tratada</v>
      </c>
      <c r="J3630" s="194" t="str">
        <f>+'Información ELECTRO PUNO'!B3610</f>
        <v>PPM20</v>
      </c>
      <c r="K3630" s="9" t="str">
        <f t="shared" si="410"/>
        <v>POSTE DE MADERA TRATADA DE 12 mts. CL.5</v>
      </c>
      <c r="L3630" s="139">
        <f t="shared" si="411"/>
        <v>0.41</v>
      </c>
    </row>
    <row r="3631" spans="1:12" x14ac:dyDescent="0.25">
      <c r="A3631" s="193">
        <f>+'Información ELECTRO PUNO'!A3611</f>
        <v>3610</v>
      </c>
      <c r="B3631" s="26" t="str">
        <f t="shared" si="409"/>
        <v>SICODI</v>
      </c>
      <c r="C3631" s="9" t="str">
        <f t="shared" si="405"/>
        <v>Puno</v>
      </c>
      <c r="D3631" s="9" t="str">
        <f t="shared" si="406"/>
        <v>No Reporta</v>
      </c>
      <c r="E3631" s="9" t="str">
        <f t="shared" si="407"/>
        <v>No Reporta</v>
      </c>
      <c r="F3631" s="194" t="str">
        <f>+'Información ELECTRO PUNO'!E3611</f>
        <v>MT</v>
      </c>
      <c r="G3631" s="194">
        <f>+'Información ELECTRO PUNO'!G3611</f>
        <v>12</v>
      </c>
      <c r="H3631" s="9" t="str">
        <f t="shared" si="408"/>
        <v>Poste</v>
      </c>
      <c r="I3631" s="194" t="str">
        <f>+'Información ELECTRO PUNO'!F3611</f>
        <v>Madera Tratada</v>
      </c>
      <c r="J3631" s="194" t="str">
        <f>+'Información ELECTRO PUNO'!B3611</f>
        <v>PPM20</v>
      </c>
      <c r="K3631" s="9" t="str">
        <f t="shared" si="410"/>
        <v>POSTE DE MADERA TRATADA DE 12 mts. CL.5</v>
      </c>
      <c r="L3631" s="139">
        <f t="shared" si="411"/>
        <v>0.41</v>
      </c>
    </row>
    <row r="3632" spans="1:12" x14ac:dyDescent="0.25">
      <c r="A3632" s="193">
        <f>+'Información ELECTRO PUNO'!A3612</f>
        <v>3611</v>
      </c>
      <c r="B3632" s="26" t="str">
        <f t="shared" si="409"/>
        <v>SICODI</v>
      </c>
      <c r="C3632" s="9" t="str">
        <f t="shared" si="405"/>
        <v>Puno</v>
      </c>
      <c r="D3632" s="9" t="str">
        <f t="shared" si="406"/>
        <v>No Reporta</v>
      </c>
      <c r="E3632" s="9" t="str">
        <f t="shared" si="407"/>
        <v>No Reporta</v>
      </c>
      <c r="F3632" s="194" t="str">
        <f>+'Información ELECTRO PUNO'!E3612</f>
        <v>MT</v>
      </c>
      <c r="G3632" s="194">
        <f>+'Información ELECTRO PUNO'!G3612</f>
        <v>12</v>
      </c>
      <c r="H3632" s="9" t="str">
        <f t="shared" si="408"/>
        <v>Poste</v>
      </c>
      <c r="I3632" s="194" t="str">
        <f>+'Información ELECTRO PUNO'!F3612</f>
        <v>Madera Tratada</v>
      </c>
      <c r="J3632" s="194" t="str">
        <f>+'Información ELECTRO PUNO'!B3612</f>
        <v>PPM20</v>
      </c>
      <c r="K3632" s="9" t="str">
        <f t="shared" si="410"/>
        <v>POSTE DE MADERA TRATADA DE 12 mts. CL.5</v>
      </c>
      <c r="L3632" s="139">
        <f t="shared" si="411"/>
        <v>0.41</v>
      </c>
    </row>
    <row r="3633" spans="1:12" x14ac:dyDescent="0.25">
      <c r="A3633" s="193">
        <f>+'Información ELECTRO PUNO'!A3613</f>
        <v>3612</v>
      </c>
      <c r="B3633" s="26" t="str">
        <f t="shared" si="409"/>
        <v>SICODI</v>
      </c>
      <c r="C3633" s="9" t="str">
        <f t="shared" si="405"/>
        <v>Puno</v>
      </c>
      <c r="D3633" s="9" t="str">
        <f t="shared" si="406"/>
        <v>No Reporta</v>
      </c>
      <c r="E3633" s="9" t="str">
        <f t="shared" si="407"/>
        <v>No Reporta</v>
      </c>
      <c r="F3633" s="194" t="str">
        <f>+'Información ELECTRO PUNO'!E3613</f>
        <v>MT</v>
      </c>
      <c r="G3633" s="194">
        <f>+'Información ELECTRO PUNO'!G3613</f>
        <v>12</v>
      </c>
      <c r="H3633" s="9" t="str">
        <f t="shared" si="408"/>
        <v>Poste</v>
      </c>
      <c r="I3633" s="194" t="str">
        <f>+'Información ELECTRO PUNO'!F3613</f>
        <v>Madera Tratada</v>
      </c>
      <c r="J3633" s="194" t="str">
        <f>+'Información ELECTRO PUNO'!B3613</f>
        <v>PPM20</v>
      </c>
      <c r="K3633" s="9" t="str">
        <f t="shared" si="410"/>
        <v>POSTE DE MADERA TRATADA DE 12 mts. CL.5</v>
      </c>
      <c r="L3633" s="139">
        <f t="shared" si="411"/>
        <v>0.41</v>
      </c>
    </row>
    <row r="3634" spans="1:12" x14ac:dyDescent="0.25">
      <c r="A3634" s="193">
        <f>+'Información ELECTRO PUNO'!A3614</f>
        <v>3613</v>
      </c>
      <c r="B3634" s="26" t="str">
        <f t="shared" si="409"/>
        <v>SICODI</v>
      </c>
      <c r="C3634" s="9" t="str">
        <f t="shared" si="405"/>
        <v>Puno</v>
      </c>
      <c r="D3634" s="9" t="str">
        <f t="shared" si="406"/>
        <v>No Reporta</v>
      </c>
      <c r="E3634" s="9" t="str">
        <f t="shared" si="407"/>
        <v>No Reporta</v>
      </c>
      <c r="F3634" s="194" t="str">
        <f>+'Información ELECTRO PUNO'!E3614</f>
        <v>MT</v>
      </c>
      <c r="G3634" s="194">
        <f>+'Información ELECTRO PUNO'!G3614</f>
        <v>12</v>
      </c>
      <c r="H3634" s="9" t="str">
        <f t="shared" si="408"/>
        <v>Poste</v>
      </c>
      <c r="I3634" s="194" t="str">
        <f>+'Información ELECTRO PUNO'!F3614</f>
        <v>Madera Tratada</v>
      </c>
      <c r="J3634" s="194" t="str">
        <f>+'Información ELECTRO PUNO'!B3614</f>
        <v>PPM20</v>
      </c>
      <c r="K3634" s="9" t="str">
        <f t="shared" si="410"/>
        <v>POSTE DE MADERA TRATADA DE 12 mts. CL.5</v>
      </c>
      <c r="L3634" s="139">
        <f t="shared" si="411"/>
        <v>0.41</v>
      </c>
    </row>
    <row r="3635" spans="1:12" x14ac:dyDescent="0.25">
      <c r="A3635" s="193">
        <f>+'Información ELECTRO PUNO'!A3615</f>
        <v>3614</v>
      </c>
      <c r="B3635" s="26" t="str">
        <f t="shared" si="409"/>
        <v>SICODI</v>
      </c>
      <c r="C3635" s="9" t="str">
        <f t="shared" si="405"/>
        <v>Puno</v>
      </c>
      <c r="D3635" s="9" t="str">
        <f t="shared" si="406"/>
        <v>No Reporta</v>
      </c>
      <c r="E3635" s="9" t="str">
        <f t="shared" si="407"/>
        <v>No Reporta</v>
      </c>
      <c r="F3635" s="194" t="str">
        <f>+'Información ELECTRO PUNO'!E3615</f>
        <v>MT</v>
      </c>
      <c r="G3635" s="194">
        <f>+'Información ELECTRO PUNO'!G3615</f>
        <v>12</v>
      </c>
      <c r="H3635" s="9" t="str">
        <f t="shared" si="408"/>
        <v>Poste</v>
      </c>
      <c r="I3635" s="194" t="str">
        <f>+'Información ELECTRO PUNO'!F3615</f>
        <v>Madera Tratada</v>
      </c>
      <c r="J3635" s="194" t="str">
        <f>+'Información ELECTRO PUNO'!B3615</f>
        <v>PPM20</v>
      </c>
      <c r="K3635" s="9" t="str">
        <f t="shared" si="410"/>
        <v>POSTE DE MADERA TRATADA DE 12 mts. CL.5</v>
      </c>
      <c r="L3635" s="139">
        <f t="shared" si="411"/>
        <v>0.41</v>
      </c>
    </row>
    <row r="3636" spans="1:12" x14ac:dyDescent="0.25">
      <c r="A3636" s="193">
        <f>+'Información ELECTRO PUNO'!A3616</f>
        <v>3615</v>
      </c>
      <c r="B3636" s="26" t="str">
        <f t="shared" si="409"/>
        <v>SICODI</v>
      </c>
      <c r="C3636" s="9" t="str">
        <f t="shared" si="405"/>
        <v>Puno</v>
      </c>
      <c r="D3636" s="9" t="str">
        <f t="shared" si="406"/>
        <v>No Reporta</v>
      </c>
      <c r="E3636" s="9" t="str">
        <f t="shared" si="407"/>
        <v>No Reporta</v>
      </c>
      <c r="F3636" s="194" t="str">
        <f>+'Información ELECTRO PUNO'!E3616</f>
        <v>MT</v>
      </c>
      <c r="G3636" s="194">
        <f>+'Información ELECTRO PUNO'!G3616</f>
        <v>12</v>
      </c>
      <c r="H3636" s="9" t="str">
        <f t="shared" si="408"/>
        <v>Poste</v>
      </c>
      <c r="I3636" s="194" t="str">
        <f>+'Información ELECTRO PUNO'!F3616</f>
        <v>Madera Tratada</v>
      </c>
      <c r="J3636" s="194" t="str">
        <f>+'Información ELECTRO PUNO'!B3616</f>
        <v>PPM20</v>
      </c>
      <c r="K3636" s="9" t="str">
        <f t="shared" si="410"/>
        <v>POSTE DE MADERA TRATADA DE 12 mts. CL.5</v>
      </c>
      <c r="L3636" s="139">
        <f t="shared" si="411"/>
        <v>0.41</v>
      </c>
    </row>
    <row r="3637" spans="1:12" x14ac:dyDescent="0.25">
      <c r="A3637" s="193">
        <f>+'Información ELECTRO PUNO'!A3617</f>
        <v>3616</v>
      </c>
      <c r="B3637" s="26" t="str">
        <f t="shared" si="409"/>
        <v>SICODI</v>
      </c>
      <c r="C3637" s="9" t="str">
        <f t="shared" si="405"/>
        <v>Puno</v>
      </c>
      <c r="D3637" s="9" t="str">
        <f t="shared" si="406"/>
        <v>No Reporta</v>
      </c>
      <c r="E3637" s="9" t="str">
        <f t="shared" si="407"/>
        <v>No Reporta</v>
      </c>
      <c r="F3637" s="194" t="str">
        <f>+'Información ELECTRO PUNO'!E3617</f>
        <v>MT</v>
      </c>
      <c r="G3637" s="194">
        <f>+'Información ELECTRO PUNO'!G3617</f>
        <v>12</v>
      </c>
      <c r="H3637" s="9" t="str">
        <f t="shared" si="408"/>
        <v>Poste</v>
      </c>
      <c r="I3637" s="194" t="str">
        <f>+'Información ELECTRO PUNO'!F3617</f>
        <v>Madera Tratada</v>
      </c>
      <c r="J3637" s="194" t="str">
        <f>+'Información ELECTRO PUNO'!B3617</f>
        <v>PPM20</v>
      </c>
      <c r="K3637" s="9" t="str">
        <f t="shared" si="410"/>
        <v>POSTE DE MADERA TRATADA DE 12 mts. CL.5</v>
      </c>
      <c r="L3637" s="139">
        <f t="shared" si="411"/>
        <v>0.41</v>
      </c>
    </row>
    <row r="3638" spans="1:12" x14ac:dyDescent="0.25">
      <c r="A3638" s="193">
        <f>+'Información ELECTRO PUNO'!A3618</f>
        <v>3617</v>
      </c>
      <c r="B3638" s="26" t="str">
        <f t="shared" si="409"/>
        <v>SICODI</v>
      </c>
      <c r="C3638" s="9" t="str">
        <f t="shared" si="405"/>
        <v>Puno</v>
      </c>
      <c r="D3638" s="9" t="str">
        <f t="shared" si="406"/>
        <v>No Reporta</v>
      </c>
      <c r="E3638" s="9" t="str">
        <f t="shared" si="407"/>
        <v>No Reporta</v>
      </c>
      <c r="F3638" s="194" t="str">
        <f>+'Información ELECTRO PUNO'!E3618</f>
        <v>MT</v>
      </c>
      <c r="G3638" s="194">
        <f>+'Información ELECTRO PUNO'!G3618</f>
        <v>12</v>
      </c>
      <c r="H3638" s="9" t="str">
        <f t="shared" si="408"/>
        <v>Poste</v>
      </c>
      <c r="I3638" s="194" t="str">
        <f>+'Información ELECTRO PUNO'!F3618</f>
        <v>Madera Tratada</v>
      </c>
      <c r="J3638" s="194" t="str">
        <f>+'Información ELECTRO PUNO'!B3618</f>
        <v>PPM20</v>
      </c>
      <c r="K3638" s="9" t="str">
        <f t="shared" si="410"/>
        <v>POSTE DE MADERA TRATADA DE 12 mts. CL.5</v>
      </c>
      <c r="L3638" s="139">
        <f t="shared" si="411"/>
        <v>0.41</v>
      </c>
    </row>
    <row r="3639" spans="1:12" x14ac:dyDescent="0.25">
      <c r="A3639" s="193">
        <f>+'Información ELECTRO PUNO'!A3619</f>
        <v>3618</v>
      </c>
      <c r="B3639" s="26" t="str">
        <f t="shared" si="409"/>
        <v>SICODI</v>
      </c>
      <c r="C3639" s="9" t="str">
        <f t="shared" si="405"/>
        <v>Puno</v>
      </c>
      <c r="D3639" s="9" t="str">
        <f t="shared" si="406"/>
        <v>No Reporta</v>
      </c>
      <c r="E3639" s="9" t="str">
        <f t="shared" si="407"/>
        <v>No Reporta</v>
      </c>
      <c r="F3639" s="194" t="str">
        <f>+'Información ELECTRO PUNO'!E3619</f>
        <v>MT</v>
      </c>
      <c r="G3639" s="194">
        <f>+'Información ELECTRO PUNO'!G3619</f>
        <v>12</v>
      </c>
      <c r="H3639" s="9" t="str">
        <f t="shared" si="408"/>
        <v>Poste</v>
      </c>
      <c r="I3639" s="194" t="str">
        <f>+'Información ELECTRO PUNO'!F3619</f>
        <v>Madera Tratada</v>
      </c>
      <c r="J3639" s="194" t="str">
        <f>+'Información ELECTRO PUNO'!B3619</f>
        <v>PPM20</v>
      </c>
      <c r="K3639" s="9" t="str">
        <f t="shared" si="410"/>
        <v>POSTE DE MADERA TRATADA DE 12 mts. CL.5</v>
      </c>
      <c r="L3639" s="139">
        <f t="shared" si="411"/>
        <v>0.41</v>
      </c>
    </row>
    <row r="3640" spans="1:12" x14ac:dyDescent="0.25">
      <c r="A3640" s="193">
        <f>+'Información ELECTRO PUNO'!A3620</f>
        <v>3619</v>
      </c>
      <c r="B3640" s="26" t="str">
        <f t="shared" si="409"/>
        <v>SICODI</v>
      </c>
      <c r="C3640" s="9" t="str">
        <f t="shared" si="405"/>
        <v>Puno</v>
      </c>
      <c r="D3640" s="9" t="str">
        <f t="shared" si="406"/>
        <v>No Reporta</v>
      </c>
      <c r="E3640" s="9" t="str">
        <f t="shared" si="407"/>
        <v>No Reporta</v>
      </c>
      <c r="F3640" s="194" t="str">
        <f>+'Información ELECTRO PUNO'!E3620</f>
        <v>MT</v>
      </c>
      <c r="G3640" s="194">
        <f>+'Información ELECTRO PUNO'!G3620</f>
        <v>12</v>
      </c>
      <c r="H3640" s="9" t="str">
        <f t="shared" si="408"/>
        <v>Poste</v>
      </c>
      <c r="I3640" s="194" t="str">
        <f>+'Información ELECTRO PUNO'!F3620</f>
        <v>Madera Tratada</v>
      </c>
      <c r="J3640" s="194" t="str">
        <f>+'Información ELECTRO PUNO'!B3620</f>
        <v>PPM20</v>
      </c>
      <c r="K3640" s="9" t="str">
        <f t="shared" si="410"/>
        <v>POSTE DE MADERA TRATADA DE 12 mts. CL.5</v>
      </c>
      <c r="L3640" s="139">
        <f t="shared" si="411"/>
        <v>0.41</v>
      </c>
    </row>
    <row r="3641" spans="1:12" x14ac:dyDescent="0.25">
      <c r="A3641" s="193">
        <f>+'Información ELECTRO PUNO'!A3621</f>
        <v>3620</v>
      </c>
      <c r="B3641" s="26" t="str">
        <f t="shared" si="409"/>
        <v>SICODI</v>
      </c>
      <c r="C3641" s="9" t="str">
        <f t="shared" si="405"/>
        <v>Puno</v>
      </c>
      <c r="D3641" s="9" t="str">
        <f t="shared" si="406"/>
        <v>No Reporta</v>
      </c>
      <c r="E3641" s="9" t="str">
        <f t="shared" si="407"/>
        <v>No Reporta</v>
      </c>
      <c r="F3641" s="194" t="str">
        <f>+'Información ELECTRO PUNO'!E3621</f>
        <v>MT</v>
      </c>
      <c r="G3641" s="194">
        <f>+'Información ELECTRO PUNO'!G3621</f>
        <v>12</v>
      </c>
      <c r="H3641" s="9" t="str">
        <f t="shared" si="408"/>
        <v>Poste</v>
      </c>
      <c r="I3641" s="194" t="str">
        <f>+'Información ELECTRO PUNO'!F3621</f>
        <v>Madera Tratada</v>
      </c>
      <c r="J3641" s="194" t="str">
        <f>+'Información ELECTRO PUNO'!B3621</f>
        <v>PPM20</v>
      </c>
      <c r="K3641" s="9" t="str">
        <f t="shared" si="410"/>
        <v>POSTE DE MADERA TRATADA DE 12 mts. CL.5</v>
      </c>
      <c r="L3641" s="139">
        <f t="shared" si="411"/>
        <v>0.41</v>
      </c>
    </row>
    <row r="3642" spans="1:12" x14ac:dyDescent="0.25">
      <c r="A3642" s="193">
        <f>+'Información ELECTRO PUNO'!A3622</f>
        <v>3621</v>
      </c>
      <c r="B3642" s="26" t="str">
        <f t="shared" si="409"/>
        <v>SICODI</v>
      </c>
      <c r="C3642" s="9" t="str">
        <f t="shared" si="405"/>
        <v>Puno</v>
      </c>
      <c r="D3642" s="9" t="str">
        <f t="shared" si="406"/>
        <v>No Reporta</v>
      </c>
      <c r="E3642" s="9" t="str">
        <f t="shared" si="407"/>
        <v>No Reporta</v>
      </c>
      <c r="F3642" s="194" t="str">
        <f>+'Información ELECTRO PUNO'!E3622</f>
        <v>MT</v>
      </c>
      <c r="G3642" s="194">
        <f>+'Información ELECTRO PUNO'!G3622</f>
        <v>12</v>
      </c>
      <c r="H3642" s="9" t="str">
        <f t="shared" si="408"/>
        <v>Poste</v>
      </c>
      <c r="I3642" s="194" t="str">
        <f>+'Información ELECTRO PUNO'!F3622</f>
        <v>Madera Tratada</v>
      </c>
      <c r="J3642" s="194" t="str">
        <f>+'Información ELECTRO PUNO'!B3622</f>
        <v>PPM20</v>
      </c>
      <c r="K3642" s="9" t="str">
        <f t="shared" si="410"/>
        <v>POSTE DE MADERA TRATADA DE 12 mts. CL.5</v>
      </c>
      <c r="L3642" s="139">
        <f t="shared" si="411"/>
        <v>0.41</v>
      </c>
    </row>
    <row r="3643" spans="1:12" x14ac:dyDescent="0.25">
      <c r="A3643" s="193">
        <f>+'Información ELECTRO PUNO'!A3623</f>
        <v>3622</v>
      </c>
      <c r="B3643" s="26" t="str">
        <f t="shared" si="409"/>
        <v>SICODI</v>
      </c>
      <c r="C3643" s="9" t="str">
        <f t="shared" si="405"/>
        <v>Puno</v>
      </c>
      <c r="D3643" s="9" t="str">
        <f t="shared" si="406"/>
        <v>No Reporta</v>
      </c>
      <c r="E3643" s="9" t="str">
        <f t="shared" si="407"/>
        <v>No Reporta</v>
      </c>
      <c r="F3643" s="194" t="str">
        <f>+'Información ELECTRO PUNO'!E3623</f>
        <v>MT</v>
      </c>
      <c r="G3643" s="194">
        <f>+'Información ELECTRO PUNO'!G3623</f>
        <v>12</v>
      </c>
      <c r="H3643" s="9" t="str">
        <f t="shared" si="408"/>
        <v>Poste</v>
      </c>
      <c r="I3643" s="194" t="str">
        <f>+'Información ELECTRO PUNO'!F3623</f>
        <v>Madera Tratada</v>
      </c>
      <c r="J3643" s="194" t="str">
        <f>+'Información ELECTRO PUNO'!B3623</f>
        <v>PPM20</v>
      </c>
      <c r="K3643" s="9" t="str">
        <f t="shared" si="410"/>
        <v>POSTE DE MADERA TRATADA DE 12 mts. CL.5</v>
      </c>
      <c r="L3643" s="139">
        <f t="shared" si="411"/>
        <v>0.41</v>
      </c>
    </row>
    <row r="3644" spans="1:12" x14ac:dyDescent="0.25">
      <c r="A3644" s="193">
        <f>+'Información ELECTRO PUNO'!A3624</f>
        <v>3623</v>
      </c>
      <c r="B3644" s="26" t="str">
        <f t="shared" si="409"/>
        <v>SICODI</v>
      </c>
      <c r="C3644" s="9" t="str">
        <f t="shared" si="405"/>
        <v>Puno</v>
      </c>
      <c r="D3644" s="9" t="str">
        <f t="shared" si="406"/>
        <v>No Reporta</v>
      </c>
      <c r="E3644" s="9" t="str">
        <f t="shared" si="407"/>
        <v>No Reporta</v>
      </c>
      <c r="F3644" s="194" t="str">
        <f>+'Información ELECTRO PUNO'!E3624</f>
        <v>MT</v>
      </c>
      <c r="G3644" s="194">
        <f>+'Información ELECTRO PUNO'!G3624</f>
        <v>12</v>
      </c>
      <c r="H3644" s="9" t="str">
        <f t="shared" si="408"/>
        <v>Poste</v>
      </c>
      <c r="I3644" s="194" t="str">
        <f>+'Información ELECTRO PUNO'!F3624</f>
        <v>Madera Tratada</v>
      </c>
      <c r="J3644" s="194" t="str">
        <f>+'Información ELECTRO PUNO'!B3624</f>
        <v>PPM20</v>
      </c>
      <c r="K3644" s="9" t="str">
        <f t="shared" si="410"/>
        <v>POSTE DE MADERA TRATADA DE 12 mts. CL.5</v>
      </c>
      <c r="L3644" s="139">
        <f t="shared" si="411"/>
        <v>0.41</v>
      </c>
    </row>
    <row r="3645" spans="1:12" x14ac:dyDescent="0.25">
      <c r="A3645" s="193">
        <f>+'Información ELECTRO PUNO'!A3625</f>
        <v>3624</v>
      </c>
      <c r="B3645" s="26" t="str">
        <f t="shared" si="409"/>
        <v>SICODI</v>
      </c>
      <c r="C3645" s="9" t="str">
        <f t="shared" si="405"/>
        <v>Puno</v>
      </c>
      <c r="D3645" s="9" t="str">
        <f t="shared" si="406"/>
        <v>No Reporta</v>
      </c>
      <c r="E3645" s="9" t="str">
        <f t="shared" si="407"/>
        <v>No Reporta</v>
      </c>
      <c r="F3645" s="194" t="str">
        <f>+'Información ELECTRO PUNO'!E3625</f>
        <v>MT</v>
      </c>
      <c r="G3645" s="194">
        <f>+'Información ELECTRO PUNO'!G3625</f>
        <v>12</v>
      </c>
      <c r="H3645" s="9" t="str">
        <f t="shared" si="408"/>
        <v>Poste</v>
      </c>
      <c r="I3645" s="194" t="str">
        <f>+'Información ELECTRO PUNO'!F3625</f>
        <v>Madera Tratada</v>
      </c>
      <c r="J3645" s="194" t="str">
        <f>+'Información ELECTRO PUNO'!B3625</f>
        <v>PPM20</v>
      </c>
      <c r="K3645" s="9" t="str">
        <f t="shared" si="410"/>
        <v>POSTE DE MADERA TRATADA DE 12 mts. CL.5</v>
      </c>
      <c r="L3645" s="139">
        <f t="shared" si="411"/>
        <v>0.41</v>
      </c>
    </row>
    <row r="3646" spans="1:12" x14ac:dyDescent="0.25">
      <c r="A3646" s="193">
        <f>+'Información ELECTRO PUNO'!A3626</f>
        <v>3625</v>
      </c>
      <c r="B3646" s="26" t="str">
        <f t="shared" si="409"/>
        <v>SICODI</v>
      </c>
      <c r="C3646" s="9" t="str">
        <f t="shared" si="405"/>
        <v>Puno</v>
      </c>
      <c r="D3646" s="9" t="str">
        <f t="shared" si="406"/>
        <v>No Reporta</v>
      </c>
      <c r="E3646" s="9" t="str">
        <f t="shared" si="407"/>
        <v>No Reporta</v>
      </c>
      <c r="F3646" s="194" t="str">
        <f>+'Información ELECTRO PUNO'!E3626</f>
        <v>MT</v>
      </c>
      <c r="G3646" s="194">
        <f>+'Información ELECTRO PUNO'!G3626</f>
        <v>12</v>
      </c>
      <c r="H3646" s="9" t="str">
        <f t="shared" si="408"/>
        <v>Poste</v>
      </c>
      <c r="I3646" s="194" t="str">
        <f>+'Información ELECTRO PUNO'!F3626</f>
        <v>Madera Tratada</v>
      </c>
      <c r="J3646" s="194" t="str">
        <f>+'Información ELECTRO PUNO'!B3626</f>
        <v>PPM20</v>
      </c>
      <c r="K3646" s="9" t="str">
        <f t="shared" si="410"/>
        <v>POSTE DE MADERA TRATADA DE 12 mts. CL.5</v>
      </c>
      <c r="L3646" s="139">
        <f t="shared" si="411"/>
        <v>0.41</v>
      </c>
    </row>
    <row r="3647" spans="1:12" x14ac:dyDescent="0.25">
      <c r="A3647" s="193">
        <f>+'Información ELECTRO PUNO'!A3627</f>
        <v>3626</v>
      </c>
      <c r="B3647" s="26" t="str">
        <f t="shared" si="409"/>
        <v>SICODI</v>
      </c>
      <c r="C3647" s="9" t="str">
        <f t="shared" si="405"/>
        <v>Puno</v>
      </c>
      <c r="D3647" s="9" t="str">
        <f t="shared" si="406"/>
        <v>No Reporta</v>
      </c>
      <c r="E3647" s="9" t="str">
        <f t="shared" si="407"/>
        <v>No Reporta</v>
      </c>
      <c r="F3647" s="194" t="str">
        <f>+'Información ELECTRO PUNO'!E3627</f>
        <v>MT</v>
      </c>
      <c r="G3647" s="194">
        <f>+'Información ELECTRO PUNO'!G3627</f>
        <v>12</v>
      </c>
      <c r="H3647" s="9" t="str">
        <f t="shared" si="408"/>
        <v>Poste</v>
      </c>
      <c r="I3647" s="194" t="str">
        <f>+'Información ELECTRO PUNO'!F3627</f>
        <v>Madera Tratada</v>
      </c>
      <c r="J3647" s="194" t="str">
        <f>+'Información ELECTRO PUNO'!B3627</f>
        <v>PPM20</v>
      </c>
      <c r="K3647" s="9" t="str">
        <f t="shared" si="410"/>
        <v>POSTE DE MADERA TRATADA DE 12 mts. CL.5</v>
      </c>
      <c r="L3647" s="139">
        <f t="shared" si="411"/>
        <v>0.41</v>
      </c>
    </row>
    <row r="3648" spans="1:12" x14ac:dyDescent="0.25">
      <c r="A3648" s="193">
        <f>+'Información ELECTRO PUNO'!A3628</f>
        <v>3627</v>
      </c>
      <c r="B3648" s="26" t="str">
        <f t="shared" si="409"/>
        <v>SICODI</v>
      </c>
      <c r="C3648" s="9" t="str">
        <f t="shared" si="405"/>
        <v>Puno</v>
      </c>
      <c r="D3648" s="9" t="str">
        <f t="shared" si="406"/>
        <v>No Reporta</v>
      </c>
      <c r="E3648" s="9" t="str">
        <f t="shared" si="407"/>
        <v>No Reporta</v>
      </c>
      <c r="F3648" s="194" t="str">
        <f>+'Información ELECTRO PUNO'!E3628</f>
        <v>MT</v>
      </c>
      <c r="G3648" s="194">
        <f>+'Información ELECTRO PUNO'!G3628</f>
        <v>12</v>
      </c>
      <c r="H3648" s="9" t="str">
        <f t="shared" si="408"/>
        <v>Poste</v>
      </c>
      <c r="I3648" s="194" t="str">
        <f>+'Información ELECTRO PUNO'!F3628</f>
        <v>Madera Tratada</v>
      </c>
      <c r="J3648" s="194" t="str">
        <f>+'Información ELECTRO PUNO'!B3628</f>
        <v>PPM20</v>
      </c>
      <c r="K3648" s="9" t="str">
        <f t="shared" si="410"/>
        <v>POSTE DE MADERA TRATADA DE 12 mts. CL.5</v>
      </c>
      <c r="L3648" s="139">
        <f t="shared" si="411"/>
        <v>0.41</v>
      </c>
    </row>
    <row r="3649" spans="1:12" x14ac:dyDescent="0.25">
      <c r="A3649" s="193">
        <f>+'Información ELECTRO PUNO'!A3629</f>
        <v>3628</v>
      </c>
      <c r="B3649" s="26" t="str">
        <f t="shared" si="409"/>
        <v>SICODI</v>
      </c>
      <c r="C3649" s="9" t="str">
        <f t="shared" si="405"/>
        <v>Puno</v>
      </c>
      <c r="D3649" s="9" t="str">
        <f t="shared" si="406"/>
        <v>No Reporta</v>
      </c>
      <c r="E3649" s="9" t="str">
        <f t="shared" si="407"/>
        <v>No Reporta</v>
      </c>
      <c r="F3649" s="194" t="str">
        <f>+'Información ELECTRO PUNO'!E3629</f>
        <v>MT</v>
      </c>
      <c r="G3649" s="194">
        <f>+'Información ELECTRO PUNO'!G3629</f>
        <v>12</v>
      </c>
      <c r="H3649" s="9" t="str">
        <f t="shared" si="408"/>
        <v>Poste</v>
      </c>
      <c r="I3649" s="194" t="str">
        <f>+'Información ELECTRO PUNO'!F3629</f>
        <v>Madera Tratada</v>
      </c>
      <c r="J3649" s="194" t="str">
        <f>+'Información ELECTRO PUNO'!B3629</f>
        <v>PPM20</v>
      </c>
      <c r="K3649" s="9" t="str">
        <f t="shared" si="410"/>
        <v>POSTE DE MADERA TRATADA DE 12 mts. CL.5</v>
      </c>
      <c r="L3649" s="139">
        <f t="shared" si="411"/>
        <v>0.41</v>
      </c>
    </row>
    <row r="3650" spans="1:12" x14ac:dyDescent="0.25">
      <c r="A3650" s="193">
        <f>+'Información ELECTRO PUNO'!A3630</f>
        <v>3629</v>
      </c>
      <c r="B3650" s="26" t="str">
        <f t="shared" si="409"/>
        <v>SICODI</v>
      </c>
      <c r="C3650" s="9" t="str">
        <f t="shared" si="405"/>
        <v>Puno</v>
      </c>
      <c r="D3650" s="9" t="str">
        <f t="shared" si="406"/>
        <v>No Reporta</v>
      </c>
      <c r="E3650" s="9" t="str">
        <f t="shared" si="407"/>
        <v>No Reporta</v>
      </c>
      <c r="F3650" s="194" t="str">
        <f>+'Información ELECTRO PUNO'!E3630</f>
        <v>MT</v>
      </c>
      <c r="G3650" s="194">
        <f>+'Información ELECTRO PUNO'!G3630</f>
        <v>12</v>
      </c>
      <c r="H3650" s="9" t="str">
        <f t="shared" si="408"/>
        <v>Poste</v>
      </c>
      <c r="I3650" s="194" t="str">
        <f>+'Información ELECTRO PUNO'!F3630</f>
        <v>Madera Tratada</v>
      </c>
      <c r="J3650" s="194" t="str">
        <f>+'Información ELECTRO PUNO'!B3630</f>
        <v>PPM20</v>
      </c>
      <c r="K3650" s="9" t="str">
        <f t="shared" si="410"/>
        <v>POSTE DE MADERA TRATADA DE 12 mts. CL.5</v>
      </c>
      <c r="L3650" s="139">
        <f t="shared" si="411"/>
        <v>0.41</v>
      </c>
    </row>
    <row r="3651" spans="1:12" x14ac:dyDescent="0.25">
      <c r="A3651" s="193">
        <f>+'Información ELECTRO PUNO'!A3631</f>
        <v>3630</v>
      </c>
      <c r="B3651" s="26" t="str">
        <f t="shared" si="409"/>
        <v>SICODI</v>
      </c>
      <c r="C3651" s="9" t="str">
        <f t="shared" si="405"/>
        <v>Puno</v>
      </c>
      <c r="D3651" s="9" t="str">
        <f t="shared" si="406"/>
        <v>No Reporta</v>
      </c>
      <c r="E3651" s="9" t="str">
        <f t="shared" si="407"/>
        <v>No Reporta</v>
      </c>
      <c r="F3651" s="194" t="str">
        <f>+'Información ELECTRO PUNO'!E3631</f>
        <v>MT</v>
      </c>
      <c r="G3651" s="194">
        <f>+'Información ELECTRO PUNO'!G3631</f>
        <v>12</v>
      </c>
      <c r="H3651" s="9" t="str">
        <f t="shared" si="408"/>
        <v>Poste</v>
      </c>
      <c r="I3651" s="194" t="str">
        <f>+'Información ELECTRO PUNO'!F3631</f>
        <v>Madera Tratada</v>
      </c>
      <c r="J3651" s="194" t="str">
        <f>+'Información ELECTRO PUNO'!B3631</f>
        <v>PPM20</v>
      </c>
      <c r="K3651" s="9" t="str">
        <f t="shared" si="410"/>
        <v>POSTE DE MADERA TRATADA DE 12 mts. CL.5</v>
      </c>
      <c r="L3651" s="139">
        <f t="shared" si="411"/>
        <v>0.41</v>
      </c>
    </row>
    <row r="3652" spans="1:12" x14ac:dyDescent="0.25">
      <c r="A3652" s="193">
        <f>+'Información ELECTRO PUNO'!A3632</f>
        <v>3631</v>
      </c>
      <c r="B3652" s="26" t="str">
        <f t="shared" si="409"/>
        <v>SICODI</v>
      </c>
      <c r="C3652" s="9" t="str">
        <f t="shared" si="405"/>
        <v>Puno</v>
      </c>
      <c r="D3652" s="9" t="str">
        <f t="shared" si="406"/>
        <v>No Reporta</v>
      </c>
      <c r="E3652" s="9" t="str">
        <f t="shared" si="407"/>
        <v>No Reporta</v>
      </c>
      <c r="F3652" s="194" t="str">
        <f>+'Información ELECTRO PUNO'!E3632</f>
        <v>MT</v>
      </c>
      <c r="G3652" s="194">
        <f>+'Información ELECTRO PUNO'!G3632</f>
        <v>12</v>
      </c>
      <c r="H3652" s="9" t="str">
        <f t="shared" si="408"/>
        <v>Poste</v>
      </c>
      <c r="I3652" s="194" t="str">
        <f>+'Información ELECTRO PUNO'!F3632</f>
        <v>Madera Tratada</v>
      </c>
      <c r="J3652" s="194" t="str">
        <f>+'Información ELECTRO PUNO'!B3632</f>
        <v>PPM20</v>
      </c>
      <c r="K3652" s="9" t="str">
        <f t="shared" si="410"/>
        <v>POSTE DE MADERA TRATADA DE 12 mts. CL.5</v>
      </c>
      <c r="L3652" s="139">
        <f t="shared" si="411"/>
        <v>0.41</v>
      </c>
    </row>
    <row r="3653" spans="1:12" x14ac:dyDescent="0.25">
      <c r="A3653" s="193">
        <f>+'Información ELECTRO PUNO'!A3633</f>
        <v>3632</v>
      </c>
      <c r="B3653" s="26" t="str">
        <f t="shared" si="409"/>
        <v>SICODI</v>
      </c>
      <c r="C3653" s="9" t="str">
        <f t="shared" si="405"/>
        <v>Puno</v>
      </c>
      <c r="D3653" s="9" t="str">
        <f t="shared" si="406"/>
        <v>No Reporta</v>
      </c>
      <c r="E3653" s="9" t="str">
        <f t="shared" si="407"/>
        <v>No Reporta</v>
      </c>
      <c r="F3653" s="194" t="str">
        <f>+'Información ELECTRO PUNO'!E3633</f>
        <v>MT</v>
      </c>
      <c r="G3653" s="194">
        <f>+'Información ELECTRO PUNO'!G3633</f>
        <v>12</v>
      </c>
      <c r="H3653" s="9" t="str">
        <f t="shared" si="408"/>
        <v>Poste</v>
      </c>
      <c r="I3653" s="194" t="str">
        <f>+'Información ELECTRO PUNO'!F3633</f>
        <v>Madera Tratada</v>
      </c>
      <c r="J3653" s="194" t="str">
        <f>+'Información ELECTRO PUNO'!B3633</f>
        <v>PPM20</v>
      </c>
      <c r="K3653" s="9" t="str">
        <f t="shared" si="410"/>
        <v>POSTE DE MADERA TRATADA DE 12 mts. CL.5</v>
      </c>
      <c r="L3653" s="139">
        <f t="shared" si="411"/>
        <v>0.41</v>
      </c>
    </row>
    <row r="3654" spans="1:12" x14ac:dyDescent="0.25">
      <c r="A3654" s="193">
        <f>+'Información ELECTRO PUNO'!A3634</f>
        <v>3633</v>
      </c>
      <c r="B3654" s="26" t="str">
        <f t="shared" si="409"/>
        <v>SICODI</v>
      </c>
      <c r="C3654" s="9" t="str">
        <f t="shared" si="405"/>
        <v>Puno</v>
      </c>
      <c r="D3654" s="9" t="str">
        <f t="shared" si="406"/>
        <v>No Reporta</v>
      </c>
      <c r="E3654" s="9" t="str">
        <f t="shared" si="407"/>
        <v>No Reporta</v>
      </c>
      <c r="F3654" s="194" t="str">
        <f>+'Información ELECTRO PUNO'!E3634</f>
        <v>MT</v>
      </c>
      <c r="G3654" s="194">
        <f>+'Información ELECTRO PUNO'!G3634</f>
        <v>12</v>
      </c>
      <c r="H3654" s="9" t="str">
        <f t="shared" si="408"/>
        <v>Poste</v>
      </c>
      <c r="I3654" s="194" t="str">
        <f>+'Información ELECTRO PUNO'!F3634</f>
        <v>Madera Tratada</v>
      </c>
      <c r="J3654" s="194" t="str">
        <f>+'Información ELECTRO PUNO'!B3634</f>
        <v>PPM20</v>
      </c>
      <c r="K3654" s="9" t="str">
        <f t="shared" si="410"/>
        <v>POSTE DE MADERA TRATADA DE 12 mts. CL.5</v>
      </c>
      <c r="L3654" s="139">
        <f t="shared" si="411"/>
        <v>0.41</v>
      </c>
    </row>
    <row r="3655" spans="1:12" x14ac:dyDescent="0.25">
      <c r="A3655" s="193">
        <f>+'Información ELECTRO PUNO'!A3635</f>
        <v>3634</v>
      </c>
      <c r="B3655" s="26" t="str">
        <f t="shared" si="409"/>
        <v>SICODI</v>
      </c>
      <c r="C3655" s="9" t="str">
        <f t="shared" si="405"/>
        <v>Puno</v>
      </c>
      <c r="D3655" s="9" t="str">
        <f t="shared" si="406"/>
        <v>No Reporta</v>
      </c>
      <c r="E3655" s="9" t="str">
        <f t="shared" si="407"/>
        <v>No Reporta</v>
      </c>
      <c r="F3655" s="194" t="str">
        <f>+'Información ELECTRO PUNO'!E3635</f>
        <v>MT</v>
      </c>
      <c r="G3655" s="194">
        <f>+'Información ELECTRO PUNO'!G3635</f>
        <v>12</v>
      </c>
      <c r="H3655" s="9" t="str">
        <f t="shared" si="408"/>
        <v>Poste</v>
      </c>
      <c r="I3655" s="194" t="str">
        <f>+'Información ELECTRO PUNO'!F3635</f>
        <v>Madera Tratada</v>
      </c>
      <c r="J3655" s="194" t="str">
        <f>+'Información ELECTRO PUNO'!B3635</f>
        <v>PPM20</v>
      </c>
      <c r="K3655" s="9" t="str">
        <f t="shared" si="410"/>
        <v>POSTE DE MADERA TRATADA DE 12 mts. CL.5</v>
      </c>
      <c r="L3655" s="139">
        <f t="shared" si="411"/>
        <v>0.41</v>
      </c>
    </row>
    <row r="3656" spans="1:12" x14ac:dyDescent="0.25">
      <c r="A3656" s="193">
        <f>+'Información ELECTRO PUNO'!A3636</f>
        <v>3635</v>
      </c>
      <c r="B3656" s="26" t="str">
        <f t="shared" si="409"/>
        <v>SICODI</v>
      </c>
      <c r="C3656" s="9" t="str">
        <f t="shared" si="405"/>
        <v>Puno</v>
      </c>
      <c r="D3656" s="9" t="str">
        <f t="shared" si="406"/>
        <v>No Reporta</v>
      </c>
      <c r="E3656" s="9" t="str">
        <f t="shared" si="407"/>
        <v>No Reporta</v>
      </c>
      <c r="F3656" s="194" t="str">
        <f>+'Información ELECTRO PUNO'!E3636</f>
        <v>MT</v>
      </c>
      <c r="G3656" s="194">
        <f>+'Información ELECTRO PUNO'!G3636</f>
        <v>12</v>
      </c>
      <c r="H3656" s="9" t="str">
        <f t="shared" si="408"/>
        <v>Poste</v>
      </c>
      <c r="I3656" s="194" t="str">
        <f>+'Información ELECTRO PUNO'!F3636</f>
        <v>Madera Tratada</v>
      </c>
      <c r="J3656" s="194" t="str">
        <f>+'Información ELECTRO PUNO'!B3636</f>
        <v>PPM20</v>
      </c>
      <c r="K3656" s="9" t="str">
        <f t="shared" si="410"/>
        <v>POSTE DE MADERA TRATADA DE 12 mts. CL.5</v>
      </c>
      <c r="L3656" s="139">
        <f t="shared" si="411"/>
        <v>0.41</v>
      </c>
    </row>
    <row r="3657" spans="1:12" x14ac:dyDescent="0.25">
      <c r="A3657" s="193">
        <f>+'Información ELECTRO PUNO'!A3637</f>
        <v>3636</v>
      </c>
      <c r="B3657" s="26" t="str">
        <f t="shared" si="409"/>
        <v>SICODI</v>
      </c>
      <c r="C3657" s="9" t="str">
        <f t="shared" si="405"/>
        <v>Puno</v>
      </c>
      <c r="D3657" s="9" t="str">
        <f t="shared" si="406"/>
        <v>No Reporta</v>
      </c>
      <c r="E3657" s="9" t="str">
        <f t="shared" si="407"/>
        <v>No Reporta</v>
      </c>
      <c r="F3657" s="194" t="str">
        <f>+'Información ELECTRO PUNO'!E3637</f>
        <v>MT</v>
      </c>
      <c r="G3657" s="194">
        <f>+'Información ELECTRO PUNO'!G3637</f>
        <v>12</v>
      </c>
      <c r="H3657" s="9" t="str">
        <f t="shared" si="408"/>
        <v>Poste</v>
      </c>
      <c r="I3657" s="194" t="str">
        <f>+'Información ELECTRO PUNO'!F3637</f>
        <v>Madera Tratada</v>
      </c>
      <c r="J3657" s="194" t="str">
        <f>+'Información ELECTRO PUNO'!B3637</f>
        <v>PPM20</v>
      </c>
      <c r="K3657" s="9" t="str">
        <f t="shared" si="410"/>
        <v>POSTE DE MADERA TRATADA DE 12 mts. CL.5</v>
      </c>
      <c r="L3657" s="139">
        <f t="shared" si="411"/>
        <v>0.41</v>
      </c>
    </row>
    <row r="3658" spans="1:12" x14ac:dyDescent="0.25">
      <c r="A3658" s="193">
        <f>+'Información ELECTRO PUNO'!A3638</f>
        <v>3637</v>
      </c>
      <c r="B3658" s="26" t="str">
        <f t="shared" si="409"/>
        <v>SICODI</v>
      </c>
      <c r="C3658" s="9" t="str">
        <f t="shared" si="405"/>
        <v>Puno</v>
      </c>
      <c r="D3658" s="9" t="str">
        <f t="shared" si="406"/>
        <v>No Reporta</v>
      </c>
      <c r="E3658" s="9" t="str">
        <f t="shared" si="407"/>
        <v>No Reporta</v>
      </c>
      <c r="F3658" s="194" t="str">
        <f>+'Información ELECTRO PUNO'!E3638</f>
        <v>MT</v>
      </c>
      <c r="G3658" s="194">
        <f>+'Información ELECTRO PUNO'!G3638</f>
        <v>12</v>
      </c>
      <c r="H3658" s="9" t="str">
        <f t="shared" si="408"/>
        <v>Poste</v>
      </c>
      <c r="I3658" s="194" t="str">
        <f>+'Información ELECTRO PUNO'!F3638</f>
        <v>Madera Tratada</v>
      </c>
      <c r="J3658" s="194" t="str">
        <f>+'Información ELECTRO PUNO'!B3638</f>
        <v>PPM20</v>
      </c>
      <c r="K3658" s="9" t="str">
        <f t="shared" si="410"/>
        <v>POSTE DE MADERA TRATADA DE 12 mts. CL.5</v>
      </c>
      <c r="L3658" s="139">
        <f t="shared" si="411"/>
        <v>0.41</v>
      </c>
    </row>
    <row r="3659" spans="1:12" x14ac:dyDescent="0.25">
      <c r="A3659" s="193">
        <f>+'Información ELECTRO PUNO'!A3639</f>
        <v>3638</v>
      </c>
      <c r="B3659" s="26" t="str">
        <f t="shared" si="409"/>
        <v>SICODI</v>
      </c>
      <c r="C3659" s="9" t="str">
        <f t="shared" si="405"/>
        <v>Puno</v>
      </c>
      <c r="D3659" s="9" t="str">
        <f t="shared" si="406"/>
        <v>No Reporta</v>
      </c>
      <c r="E3659" s="9" t="str">
        <f t="shared" si="407"/>
        <v>No Reporta</v>
      </c>
      <c r="F3659" s="194" t="str">
        <f>+'Información ELECTRO PUNO'!E3639</f>
        <v>MT</v>
      </c>
      <c r="G3659" s="194">
        <f>+'Información ELECTRO PUNO'!G3639</f>
        <v>12</v>
      </c>
      <c r="H3659" s="9" t="str">
        <f t="shared" si="408"/>
        <v>Poste</v>
      </c>
      <c r="I3659" s="194" t="str">
        <f>+'Información ELECTRO PUNO'!F3639</f>
        <v>Madera Tratada</v>
      </c>
      <c r="J3659" s="194" t="str">
        <f>+'Información ELECTRO PUNO'!B3639</f>
        <v>PPM20</v>
      </c>
      <c r="K3659" s="9" t="str">
        <f t="shared" si="410"/>
        <v>POSTE DE MADERA TRATADA DE 12 mts. CL.5</v>
      </c>
      <c r="L3659" s="139">
        <f t="shared" si="411"/>
        <v>0.41</v>
      </c>
    </row>
    <row r="3660" spans="1:12" x14ac:dyDescent="0.25">
      <c r="A3660" s="193">
        <f>+'Información ELECTRO PUNO'!A3640</f>
        <v>3639</v>
      </c>
      <c r="B3660" s="26" t="str">
        <f t="shared" si="409"/>
        <v>SICODI</v>
      </c>
      <c r="C3660" s="9" t="str">
        <f t="shared" si="405"/>
        <v>Puno</v>
      </c>
      <c r="D3660" s="9" t="str">
        <f t="shared" si="406"/>
        <v>No Reporta</v>
      </c>
      <c r="E3660" s="9" t="str">
        <f t="shared" si="407"/>
        <v>No Reporta</v>
      </c>
      <c r="F3660" s="194" t="str">
        <f>+'Información ELECTRO PUNO'!E3640</f>
        <v>MT</v>
      </c>
      <c r="G3660" s="194">
        <f>+'Información ELECTRO PUNO'!G3640</f>
        <v>12</v>
      </c>
      <c r="H3660" s="9" t="str">
        <f t="shared" si="408"/>
        <v>Poste</v>
      </c>
      <c r="I3660" s="194" t="str">
        <f>+'Información ELECTRO PUNO'!F3640</f>
        <v>Madera Tratada</v>
      </c>
      <c r="J3660" s="194" t="str">
        <f>+'Información ELECTRO PUNO'!B3640</f>
        <v>PPM20</v>
      </c>
      <c r="K3660" s="9" t="str">
        <f t="shared" si="410"/>
        <v>POSTE DE MADERA TRATADA DE 12 mts. CL.5</v>
      </c>
      <c r="L3660" s="139">
        <f t="shared" si="411"/>
        <v>0.41</v>
      </c>
    </row>
    <row r="3661" spans="1:12" x14ac:dyDescent="0.25">
      <c r="A3661" s="193">
        <f>+'Información ELECTRO PUNO'!A3641</f>
        <v>3640</v>
      </c>
      <c r="B3661" s="26" t="str">
        <f t="shared" si="409"/>
        <v>SICODI</v>
      </c>
      <c r="C3661" s="9" t="str">
        <f t="shared" si="405"/>
        <v>Puno</v>
      </c>
      <c r="D3661" s="9" t="str">
        <f t="shared" si="406"/>
        <v>No Reporta</v>
      </c>
      <c r="E3661" s="9" t="str">
        <f t="shared" si="407"/>
        <v>No Reporta</v>
      </c>
      <c r="F3661" s="194" t="str">
        <f>+'Información ELECTRO PUNO'!E3641</f>
        <v>MT</v>
      </c>
      <c r="G3661" s="194">
        <f>+'Información ELECTRO PUNO'!G3641</f>
        <v>12</v>
      </c>
      <c r="H3661" s="9" t="str">
        <f t="shared" si="408"/>
        <v>Poste</v>
      </c>
      <c r="I3661" s="194" t="str">
        <f>+'Información ELECTRO PUNO'!F3641</f>
        <v>Madera Tratada</v>
      </c>
      <c r="J3661" s="194" t="str">
        <f>+'Información ELECTRO PUNO'!B3641</f>
        <v>PPM20</v>
      </c>
      <c r="K3661" s="9" t="str">
        <f t="shared" si="410"/>
        <v>POSTE DE MADERA TRATADA DE 12 mts. CL.5</v>
      </c>
      <c r="L3661" s="139">
        <f t="shared" si="411"/>
        <v>0.41</v>
      </c>
    </row>
    <row r="3662" spans="1:12" x14ac:dyDescent="0.25">
      <c r="A3662" s="193">
        <f>+'Información ELECTRO PUNO'!A3642</f>
        <v>3641</v>
      </c>
      <c r="B3662" s="26" t="str">
        <f t="shared" si="409"/>
        <v>SICODI</v>
      </c>
      <c r="C3662" s="9" t="str">
        <f t="shared" si="405"/>
        <v>Puno</v>
      </c>
      <c r="D3662" s="9" t="str">
        <f t="shared" si="406"/>
        <v>No Reporta</v>
      </c>
      <c r="E3662" s="9" t="str">
        <f t="shared" si="407"/>
        <v>No Reporta</v>
      </c>
      <c r="F3662" s="194" t="str">
        <f>+'Información ELECTRO PUNO'!E3642</f>
        <v>MT</v>
      </c>
      <c r="G3662" s="194">
        <f>+'Información ELECTRO PUNO'!G3642</f>
        <v>12</v>
      </c>
      <c r="H3662" s="9" t="str">
        <f t="shared" si="408"/>
        <v>Poste</v>
      </c>
      <c r="I3662" s="194" t="str">
        <f>+'Información ELECTRO PUNO'!F3642</f>
        <v>Madera Tratada</v>
      </c>
      <c r="J3662" s="194" t="str">
        <f>+'Información ELECTRO PUNO'!B3642</f>
        <v>PPM20</v>
      </c>
      <c r="K3662" s="9" t="str">
        <f t="shared" si="410"/>
        <v>POSTE DE MADERA TRATADA DE 12 mts. CL.5</v>
      </c>
      <c r="L3662" s="139">
        <f t="shared" si="411"/>
        <v>0.41</v>
      </c>
    </row>
    <row r="3663" spans="1:12" x14ac:dyDescent="0.25">
      <c r="A3663" s="193">
        <f>+'Información ELECTRO PUNO'!A3643</f>
        <v>3642</v>
      </c>
      <c r="B3663" s="26" t="str">
        <f t="shared" si="409"/>
        <v>SICODI</v>
      </c>
      <c r="C3663" s="9" t="str">
        <f t="shared" si="405"/>
        <v>Puno</v>
      </c>
      <c r="D3663" s="9" t="str">
        <f t="shared" si="406"/>
        <v>No Reporta</v>
      </c>
      <c r="E3663" s="9" t="str">
        <f t="shared" si="407"/>
        <v>No Reporta</v>
      </c>
      <c r="F3663" s="194" t="str">
        <f>+'Información ELECTRO PUNO'!E3643</f>
        <v>MT</v>
      </c>
      <c r="G3663" s="194">
        <f>+'Información ELECTRO PUNO'!G3643</f>
        <v>12</v>
      </c>
      <c r="H3663" s="9" t="str">
        <f t="shared" si="408"/>
        <v>Poste</v>
      </c>
      <c r="I3663" s="194" t="str">
        <f>+'Información ELECTRO PUNO'!F3643</f>
        <v>Madera Tratada</v>
      </c>
      <c r="J3663" s="194" t="str">
        <f>+'Información ELECTRO PUNO'!B3643</f>
        <v>PPM20</v>
      </c>
      <c r="K3663" s="9" t="str">
        <f t="shared" si="410"/>
        <v>POSTE DE MADERA TRATADA DE 12 mts. CL.5</v>
      </c>
      <c r="L3663" s="139">
        <f t="shared" si="411"/>
        <v>0.41</v>
      </c>
    </row>
    <row r="3664" spans="1:12" x14ac:dyDescent="0.25">
      <c r="A3664" s="193">
        <f>+'Información ELECTRO PUNO'!A3644</f>
        <v>3643</v>
      </c>
      <c r="B3664" s="26" t="str">
        <f t="shared" si="409"/>
        <v>SICODI</v>
      </c>
      <c r="C3664" s="9" t="str">
        <f t="shared" si="405"/>
        <v>Puno</v>
      </c>
      <c r="D3664" s="9" t="str">
        <f t="shared" si="406"/>
        <v>No Reporta</v>
      </c>
      <c r="E3664" s="9" t="str">
        <f t="shared" si="407"/>
        <v>No Reporta</v>
      </c>
      <c r="F3664" s="194" t="str">
        <f>+'Información ELECTRO PUNO'!E3644</f>
        <v>MT</v>
      </c>
      <c r="G3664" s="194">
        <f>+'Información ELECTRO PUNO'!G3644</f>
        <v>12</v>
      </c>
      <c r="H3664" s="9" t="str">
        <f t="shared" si="408"/>
        <v>Poste</v>
      </c>
      <c r="I3664" s="194" t="str">
        <f>+'Información ELECTRO PUNO'!F3644</f>
        <v>Madera Tratada</v>
      </c>
      <c r="J3664" s="194" t="str">
        <f>+'Información ELECTRO PUNO'!B3644</f>
        <v>PPM20</v>
      </c>
      <c r="K3664" s="9" t="str">
        <f t="shared" si="410"/>
        <v>POSTE DE MADERA TRATADA DE 12 mts. CL.5</v>
      </c>
      <c r="L3664" s="139">
        <f t="shared" si="411"/>
        <v>0.41</v>
      </c>
    </row>
    <row r="3665" spans="1:12" x14ac:dyDescent="0.25">
      <c r="A3665" s="193">
        <f>+'Información ELECTRO PUNO'!A3645</f>
        <v>3644</v>
      </c>
      <c r="B3665" s="26" t="str">
        <f t="shared" si="409"/>
        <v>SICODI</v>
      </c>
      <c r="C3665" s="9" t="str">
        <f t="shared" si="405"/>
        <v>Puno</v>
      </c>
      <c r="D3665" s="9" t="str">
        <f t="shared" si="406"/>
        <v>No Reporta</v>
      </c>
      <c r="E3665" s="9" t="str">
        <f t="shared" si="407"/>
        <v>No Reporta</v>
      </c>
      <c r="F3665" s="194" t="str">
        <f>+'Información ELECTRO PUNO'!E3645</f>
        <v>MT</v>
      </c>
      <c r="G3665" s="194">
        <f>+'Información ELECTRO PUNO'!G3645</f>
        <v>12</v>
      </c>
      <c r="H3665" s="9" t="str">
        <f t="shared" si="408"/>
        <v>Poste</v>
      </c>
      <c r="I3665" s="194" t="str">
        <f>+'Información ELECTRO PUNO'!F3645</f>
        <v>Madera Tratada</v>
      </c>
      <c r="J3665" s="194" t="str">
        <f>+'Información ELECTRO PUNO'!B3645</f>
        <v>PPM20</v>
      </c>
      <c r="K3665" s="9" t="str">
        <f t="shared" si="410"/>
        <v>POSTE DE MADERA TRATADA DE 12 mts. CL.5</v>
      </c>
      <c r="L3665" s="139">
        <f t="shared" si="411"/>
        <v>0.41</v>
      </c>
    </row>
    <row r="3666" spans="1:12" x14ac:dyDescent="0.25">
      <c r="A3666" s="193">
        <f>+'Información ELECTRO PUNO'!A3646</f>
        <v>3645</v>
      </c>
      <c r="B3666" s="26" t="str">
        <f t="shared" si="409"/>
        <v>SICODI</v>
      </c>
      <c r="C3666" s="9" t="str">
        <f t="shared" si="405"/>
        <v>Puno</v>
      </c>
      <c r="D3666" s="9" t="str">
        <f t="shared" si="406"/>
        <v>No Reporta</v>
      </c>
      <c r="E3666" s="9" t="str">
        <f t="shared" si="407"/>
        <v>No Reporta</v>
      </c>
      <c r="F3666" s="194" t="str">
        <f>+'Información ELECTRO PUNO'!E3646</f>
        <v>MT</v>
      </c>
      <c r="G3666" s="194">
        <f>+'Información ELECTRO PUNO'!G3646</f>
        <v>12</v>
      </c>
      <c r="H3666" s="9" t="str">
        <f t="shared" si="408"/>
        <v>Poste</v>
      </c>
      <c r="I3666" s="194" t="str">
        <f>+'Información ELECTRO PUNO'!F3646</f>
        <v>Madera Tratada</v>
      </c>
      <c r="J3666" s="194" t="str">
        <f>+'Información ELECTRO PUNO'!B3646</f>
        <v>PPM20</v>
      </c>
      <c r="K3666" s="9" t="str">
        <f t="shared" si="410"/>
        <v>POSTE DE MADERA TRATADA DE 12 mts. CL.5</v>
      </c>
      <c r="L3666" s="139">
        <f t="shared" si="411"/>
        <v>0.41</v>
      </c>
    </row>
    <row r="3667" spans="1:12" x14ac:dyDescent="0.25">
      <c r="A3667" s="193">
        <f>+'Información ELECTRO PUNO'!A3647</f>
        <v>3646</v>
      </c>
      <c r="B3667" s="26" t="str">
        <f t="shared" si="409"/>
        <v>SICODI</v>
      </c>
      <c r="C3667" s="9" t="str">
        <f t="shared" si="405"/>
        <v>Puno</v>
      </c>
      <c r="D3667" s="9" t="str">
        <f t="shared" si="406"/>
        <v>No Reporta</v>
      </c>
      <c r="E3667" s="9" t="str">
        <f t="shared" si="407"/>
        <v>No Reporta</v>
      </c>
      <c r="F3667" s="194" t="str">
        <f>+'Información ELECTRO PUNO'!E3647</f>
        <v>MT</v>
      </c>
      <c r="G3667" s="194">
        <f>+'Información ELECTRO PUNO'!G3647</f>
        <v>12</v>
      </c>
      <c r="H3667" s="9" t="str">
        <f t="shared" si="408"/>
        <v>Poste</v>
      </c>
      <c r="I3667" s="194" t="str">
        <f>+'Información ELECTRO PUNO'!F3647</f>
        <v>Madera Tratada</v>
      </c>
      <c r="J3667" s="194" t="str">
        <f>+'Información ELECTRO PUNO'!B3647</f>
        <v>PPM20</v>
      </c>
      <c r="K3667" s="9" t="str">
        <f t="shared" si="410"/>
        <v>POSTE DE MADERA TRATADA DE 12 mts. CL.5</v>
      </c>
      <c r="L3667" s="139">
        <f t="shared" si="411"/>
        <v>0.41</v>
      </c>
    </row>
    <row r="3668" spans="1:12" x14ac:dyDescent="0.25">
      <c r="A3668" s="193">
        <f>+'Información ELECTRO PUNO'!A3648</f>
        <v>3647</v>
      </c>
      <c r="B3668" s="26" t="str">
        <f t="shared" si="409"/>
        <v>SICODI</v>
      </c>
      <c r="C3668" s="9" t="str">
        <f t="shared" si="405"/>
        <v>Puno</v>
      </c>
      <c r="D3668" s="9" t="str">
        <f t="shared" si="406"/>
        <v>No Reporta</v>
      </c>
      <c r="E3668" s="9" t="str">
        <f t="shared" si="407"/>
        <v>No Reporta</v>
      </c>
      <c r="F3668" s="194" t="str">
        <f>+'Información ELECTRO PUNO'!E3648</f>
        <v>MT</v>
      </c>
      <c r="G3668" s="194">
        <f>+'Información ELECTRO PUNO'!G3648</f>
        <v>12</v>
      </c>
      <c r="H3668" s="9" t="str">
        <f t="shared" si="408"/>
        <v>Poste</v>
      </c>
      <c r="I3668" s="194" t="str">
        <f>+'Información ELECTRO PUNO'!F3648</f>
        <v>Madera Tratada</v>
      </c>
      <c r="J3668" s="194" t="str">
        <f>+'Información ELECTRO PUNO'!B3648</f>
        <v>PPM20</v>
      </c>
      <c r="K3668" s="9" t="str">
        <f t="shared" si="410"/>
        <v>POSTE DE MADERA TRATADA DE 12 mts. CL.5</v>
      </c>
      <c r="L3668" s="139">
        <f t="shared" si="411"/>
        <v>0.41</v>
      </c>
    </row>
    <row r="3669" spans="1:12" x14ac:dyDescent="0.25">
      <c r="A3669" s="193">
        <f>+'Información ELECTRO PUNO'!A3649</f>
        <v>3648</v>
      </c>
      <c r="B3669" s="26" t="str">
        <f t="shared" si="409"/>
        <v>SICODI</v>
      </c>
      <c r="C3669" s="9" t="str">
        <f t="shared" si="405"/>
        <v>Puno</v>
      </c>
      <c r="D3669" s="9" t="str">
        <f t="shared" si="406"/>
        <v>No Reporta</v>
      </c>
      <c r="E3669" s="9" t="str">
        <f t="shared" si="407"/>
        <v>No Reporta</v>
      </c>
      <c r="F3669" s="194" t="str">
        <f>+'Información ELECTRO PUNO'!E3649</f>
        <v>MT</v>
      </c>
      <c r="G3669" s="194">
        <f>+'Información ELECTRO PUNO'!G3649</f>
        <v>12</v>
      </c>
      <c r="H3669" s="9" t="str">
        <f t="shared" si="408"/>
        <v>Poste</v>
      </c>
      <c r="I3669" s="194" t="str">
        <f>+'Información ELECTRO PUNO'!F3649</f>
        <v>Madera Tratada</v>
      </c>
      <c r="J3669" s="194" t="str">
        <f>+'Información ELECTRO PUNO'!B3649</f>
        <v>PPM20</v>
      </c>
      <c r="K3669" s="9" t="str">
        <f t="shared" si="410"/>
        <v>POSTE DE MADERA TRATADA DE 12 mts. CL.5</v>
      </c>
      <c r="L3669" s="139">
        <f t="shared" si="411"/>
        <v>0.41</v>
      </c>
    </row>
    <row r="3670" spans="1:12" x14ac:dyDescent="0.25">
      <c r="A3670" s="193">
        <f>+'Información ELECTRO PUNO'!A3650</f>
        <v>3649</v>
      </c>
      <c r="B3670" s="26" t="str">
        <f t="shared" si="409"/>
        <v>SICODI</v>
      </c>
      <c r="C3670" s="9" t="str">
        <f t="shared" ref="C3670:C3733" si="412">+$C$10</f>
        <v>Puno</v>
      </c>
      <c r="D3670" s="9" t="str">
        <f t="shared" ref="D3670:D3733" si="413">+$D$10</f>
        <v>No Reporta</v>
      </c>
      <c r="E3670" s="9" t="str">
        <f t="shared" ref="E3670:E3733" si="414">+$E$10</f>
        <v>No Reporta</v>
      </c>
      <c r="F3670" s="194" t="str">
        <f>+'Información ELECTRO PUNO'!E3650</f>
        <v>MT</v>
      </c>
      <c r="G3670" s="194">
        <f>+'Información ELECTRO PUNO'!G3650</f>
        <v>12</v>
      </c>
      <c r="H3670" s="9" t="str">
        <f t="shared" ref="H3670:H3733" si="415">+$H$10</f>
        <v>Poste</v>
      </c>
      <c r="I3670" s="194" t="str">
        <f>+'Información ELECTRO PUNO'!F3650</f>
        <v>Madera Tratada</v>
      </c>
      <c r="J3670" s="194" t="str">
        <f>+'Información ELECTRO PUNO'!B3650</f>
        <v>PPM20</v>
      </c>
      <c r="K3670" s="9" t="str">
        <f t="shared" si="410"/>
        <v>POSTE DE MADERA TRATADA DE 12 mts. CL.5</v>
      </c>
      <c r="L3670" s="139">
        <f t="shared" si="411"/>
        <v>0.41</v>
      </c>
    </row>
    <row r="3671" spans="1:12" x14ac:dyDescent="0.25">
      <c r="A3671" s="193">
        <f>+'Información ELECTRO PUNO'!A3651</f>
        <v>3650</v>
      </c>
      <c r="B3671" s="26" t="str">
        <f t="shared" ref="B3671:B3734" si="416">+INDEX($B$8:$B$16,MATCH(J3671,$J$8:$J$16,0))</f>
        <v>SICODI</v>
      </c>
      <c r="C3671" s="9" t="str">
        <f t="shared" si="412"/>
        <v>Puno</v>
      </c>
      <c r="D3671" s="9" t="str">
        <f t="shared" si="413"/>
        <v>No Reporta</v>
      </c>
      <c r="E3671" s="9" t="str">
        <f t="shared" si="414"/>
        <v>No Reporta</v>
      </c>
      <c r="F3671" s="194" t="str">
        <f>+'Información ELECTRO PUNO'!E3651</f>
        <v>MT</v>
      </c>
      <c r="G3671" s="194">
        <f>+'Información ELECTRO PUNO'!G3651</f>
        <v>12</v>
      </c>
      <c r="H3671" s="9" t="str">
        <f t="shared" si="415"/>
        <v>Poste</v>
      </c>
      <c r="I3671" s="194" t="str">
        <f>+'Información ELECTRO PUNO'!F3651</f>
        <v>Madera Tratada</v>
      </c>
      <c r="J3671" s="194" t="str">
        <f>+'Información ELECTRO PUNO'!B3651</f>
        <v>PPM20</v>
      </c>
      <c r="K3671" s="9" t="str">
        <f t="shared" ref="K3671:K3734" si="417">+VLOOKUP(J3671,$J$8:$K$16,2,FALSE)</f>
        <v>POSTE DE MADERA TRATADA DE 12 mts. CL.5</v>
      </c>
      <c r="L3671" s="139">
        <f t="shared" ref="L3671:L3734" si="418">+VLOOKUP(J3671,$J$8:$U$16,12,FALSE)</f>
        <v>0.41</v>
      </c>
    </row>
    <row r="3672" spans="1:12" x14ac:dyDescent="0.25">
      <c r="A3672" s="193">
        <f>+'Información ELECTRO PUNO'!A3652</f>
        <v>3651</v>
      </c>
      <c r="B3672" s="26" t="str">
        <f t="shared" si="416"/>
        <v>SICODI</v>
      </c>
      <c r="C3672" s="9" t="str">
        <f t="shared" si="412"/>
        <v>Puno</v>
      </c>
      <c r="D3672" s="9" t="str">
        <f t="shared" si="413"/>
        <v>No Reporta</v>
      </c>
      <c r="E3672" s="9" t="str">
        <f t="shared" si="414"/>
        <v>No Reporta</v>
      </c>
      <c r="F3672" s="194" t="str">
        <f>+'Información ELECTRO PUNO'!E3652</f>
        <v>MT</v>
      </c>
      <c r="G3672" s="194">
        <f>+'Información ELECTRO PUNO'!G3652</f>
        <v>12</v>
      </c>
      <c r="H3672" s="9" t="str">
        <f t="shared" si="415"/>
        <v>Poste</v>
      </c>
      <c r="I3672" s="194" t="str">
        <f>+'Información ELECTRO PUNO'!F3652</f>
        <v>Madera Tratada</v>
      </c>
      <c r="J3672" s="194" t="str">
        <f>+'Información ELECTRO PUNO'!B3652</f>
        <v>PPM20</v>
      </c>
      <c r="K3672" s="9" t="str">
        <f t="shared" si="417"/>
        <v>POSTE DE MADERA TRATADA DE 12 mts. CL.5</v>
      </c>
      <c r="L3672" s="139">
        <f t="shared" si="418"/>
        <v>0.41</v>
      </c>
    </row>
    <row r="3673" spans="1:12" x14ac:dyDescent="0.25">
      <c r="A3673" s="193">
        <f>+'Información ELECTRO PUNO'!A3653</f>
        <v>3652</v>
      </c>
      <c r="B3673" s="26" t="str">
        <f t="shared" si="416"/>
        <v>SICODI</v>
      </c>
      <c r="C3673" s="9" t="str">
        <f t="shared" si="412"/>
        <v>Puno</v>
      </c>
      <c r="D3673" s="9" t="str">
        <f t="shared" si="413"/>
        <v>No Reporta</v>
      </c>
      <c r="E3673" s="9" t="str">
        <f t="shared" si="414"/>
        <v>No Reporta</v>
      </c>
      <c r="F3673" s="194" t="str">
        <f>+'Información ELECTRO PUNO'!E3653</f>
        <v>MT</v>
      </c>
      <c r="G3673" s="194">
        <f>+'Información ELECTRO PUNO'!G3653</f>
        <v>12</v>
      </c>
      <c r="H3673" s="9" t="str">
        <f t="shared" si="415"/>
        <v>Poste</v>
      </c>
      <c r="I3673" s="194" t="str">
        <f>+'Información ELECTRO PUNO'!F3653</f>
        <v>Madera Tratada</v>
      </c>
      <c r="J3673" s="194" t="str">
        <f>+'Información ELECTRO PUNO'!B3653</f>
        <v>PPM20</v>
      </c>
      <c r="K3673" s="9" t="str">
        <f t="shared" si="417"/>
        <v>POSTE DE MADERA TRATADA DE 12 mts. CL.5</v>
      </c>
      <c r="L3673" s="139">
        <f t="shared" si="418"/>
        <v>0.41</v>
      </c>
    </row>
    <row r="3674" spans="1:12" x14ac:dyDescent="0.25">
      <c r="A3674" s="193">
        <f>+'Información ELECTRO PUNO'!A3654</f>
        <v>3653</v>
      </c>
      <c r="B3674" s="26" t="str">
        <f t="shared" si="416"/>
        <v>SICODI</v>
      </c>
      <c r="C3674" s="9" t="str">
        <f t="shared" si="412"/>
        <v>Puno</v>
      </c>
      <c r="D3674" s="9" t="str">
        <f t="shared" si="413"/>
        <v>No Reporta</v>
      </c>
      <c r="E3674" s="9" t="str">
        <f t="shared" si="414"/>
        <v>No Reporta</v>
      </c>
      <c r="F3674" s="194" t="str">
        <f>+'Información ELECTRO PUNO'!E3654</f>
        <v>MT</v>
      </c>
      <c r="G3674" s="194">
        <f>+'Información ELECTRO PUNO'!G3654</f>
        <v>12</v>
      </c>
      <c r="H3674" s="9" t="str">
        <f t="shared" si="415"/>
        <v>Poste</v>
      </c>
      <c r="I3674" s="194" t="str">
        <f>+'Información ELECTRO PUNO'!F3654</f>
        <v>Madera Tratada</v>
      </c>
      <c r="J3674" s="194" t="str">
        <f>+'Información ELECTRO PUNO'!B3654</f>
        <v>PPM20</v>
      </c>
      <c r="K3674" s="9" t="str">
        <f t="shared" si="417"/>
        <v>POSTE DE MADERA TRATADA DE 12 mts. CL.5</v>
      </c>
      <c r="L3674" s="139">
        <f t="shared" si="418"/>
        <v>0.41</v>
      </c>
    </row>
    <row r="3675" spans="1:12" x14ac:dyDescent="0.25">
      <c r="A3675" s="193">
        <f>+'Información ELECTRO PUNO'!A3655</f>
        <v>3654</v>
      </c>
      <c r="B3675" s="26" t="str">
        <f t="shared" si="416"/>
        <v>SICODI</v>
      </c>
      <c r="C3675" s="9" t="str">
        <f t="shared" si="412"/>
        <v>Puno</v>
      </c>
      <c r="D3675" s="9" t="str">
        <f t="shared" si="413"/>
        <v>No Reporta</v>
      </c>
      <c r="E3675" s="9" t="str">
        <f t="shared" si="414"/>
        <v>No Reporta</v>
      </c>
      <c r="F3675" s="194" t="str">
        <f>+'Información ELECTRO PUNO'!E3655</f>
        <v>MT</v>
      </c>
      <c r="G3675" s="194">
        <f>+'Información ELECTRO PUNO'!G3655</f>
        <v>12</v>
      </c>
      <c r="H3675" s="9" t="str">
        <f t="shared" si="415"/>
        <v>Poste</v>
      </c>
      <c r="I3675" s="194" t="str">
        <f>+'Información ELECTRO PUNO'!F3655</f>
        <v>Madera Tratada</v>
      </c>
      <c r="J3675" s="194" t="str">
        <f>+'Información ELECTRO PUNO'!B3655</f>
        <v>PPM20</v>
      </c>
      <c r="K3675" s="9" t="str">
        <f t="shared" si="417"/>
        <v>POSTE DE MADERA TRATADA DE 12 mts. CL.5</v>
      </c>
      <c r="L3675" s="139">
        <f t="shared" si="418"/>
        <v>0.41</v>
      </c>
    </row>
    <row r="3676" spans="1:12" x14ac:dyDescent="0.25">
      <c r="A3676" s="193">
        <f>+'Información ELECTRO PUNO'!A3656</f>
        <v>3655</v>
      </c>
      <c r="B3676" s="26" t="str">
        <f t="shared" si="416"/>
        <v>SICODI</v>
      </c>
      <c r="C3676" s="9" t="str">
        <f t="shared" si="412"/>
        <v>Puno</v>
      </c>
      <c r="D3676" s="9" t="str">
        <f t="shared" si="413"/>
        <v>No Reporta</v>
      </c>
      <c r="E3676" s="9" t="str">
        <f t="shared" si="414"/>
        <v>No Reporta</v>
      </c>
      <c r="F3676" s="194" t="str">
        <f>+'Información ELECTRO PUNO'!E3656</f>
        <v>MT</v>
      </c>
      <c r="G3676" s="194">
        <f>+'Información ELECTRO PUNO'!G3656</f>
        <v>12</v>
      </c>
      <c r="H3676" s="9" t="str">
        <f t="shared" si="415"/>
        <v>Poste</v>
      </c>
      <c r="I3676" s="194" t="str">
        <f>+'Información ELECTRO PUNO'!F3656</f>
        <v>Madera Tratada</v>
      </c>
      <c r="J3676" s="194" t="str">
        <f>+'Información ELECTRO PUNO'!B3656</f>
        <v>PPM20</v>
      </c>
      <c r="K3676" s="9" t="str">
        <f t="shared" si="417"/>
        <v>POSTE DE MADERA TRATADA DE 12 mts. CL.5</v>
      </c>
      <c r="L3676" s="139">
        <f t="shared" si="418"/>
        <v>0.41</v>
      </c>
    </row>
    <row r="3677" spans="1:12" x14ac:dyDescent="0.25">
      <c r="A3677" s="193">
        <f>+'Información ELECTRO PUNO'!A3657</f>
        <v>3656</v>
      </c>
      <c r="B3677" s="26" t="str">
        <f t="shared" si="416"/>
        <v>SICODI</v>
      </c>
      <c r="C3677" s="9" t="str">
        <f t="shared" si="412"/>
        <v>Puno</v>
      </c>
      <c r="D3677" s="9" t="str">
        <f t="shared" si="413"/>
        <v>No Reporta</v>
      </c>
      <c r="E3677" s="9" t="str">
        <f t="shared" si="414"/>
        <v>No Reporta</v>
      </c>
      <c r="F3677" s="194" t="str">
        <f>+'Información ELECTRO PUNO'!E3657</f>
        <v>MT</v>
      </c>
      <c r="G3677" s="194">
        <f>+'Información ELECTRO PUNO'!G3657</f>
        <v>12</v>
      </c>
      <c r="H3677" s="9" t="str">
        <f t="shared" si="415"/>
        <v>Poste</v>
      </c>
      <c r="I3677" s="194" t="str">
        <f>+'Información ELECTRO PUNO'!F3657</f>
        <v>Madera Tratada</v>
      </c>
      <c r="J3677" s="194" t="str">
        <f>+'Información ELECTRO PUNO'!B3657</f>
        <v>PPM20</v>
      </c>
      <c r="K3677" s="9" t="str">
        <f t="shared" si="417"/>
        <v>POSTE DE MADERA TRATADA DE 12 mts. CL.5</v>
      </c>
      <c r="L3677" s="139">
        <f t="shared" si="418"/>
        <v>0.41</v>
      </c>
    </row>
    <row r="3678" spans="1:12" x14ac:dyDescent="0.25">
      <c r="A3678" s="193">
        <f>+'Información ELECTRO PUNO'!A3658</f>
        <v>3657</v>
      </c>
      <c r="B3678" s="26" t="str">
        <f t="shared" si="416"/>
        <v>SICODI</v>
      </c>
      <c r="C3678" s="9" t="str">
        <f t="shared" si="412"/>
        <v>Puno</v>
      </c>
      <c r="D3678" s="9" t="str">
        <f t="shared" si="413"/>
        <v>No Reporta</v>
      </c>
      <c r="E3678" s="9" t="str">
        <f t="shared" si="414"/>
        <v>No Reporta</v>
      </c>
      <c r="F3678" s="194" t="str">
        <f>+'Información ELECTRO PUNO'!E3658</f>
        <v>MT</v>
      </c>
      <c r="G3678" s="194">
        <f>+'Información ELECTRO PUNO'!G3658</f>
        <v>12</v>
      </c>
      <c r="H3678" s="9" t="str">
        <f t="shared" si="415"/>
        <v>Poste</v>
      </c>
      <c r="I3678" s="194" t="str">
        <f>+'Información ELECTRO PUNO'!F3658</f>
        <v>Madera Tratada</v>
      </c>
      <c r="J3678" s="194" t="str">
        <f>+'Información ELECTRO PUNO'!B3658</f>
        <v>PPM20</v>
      </c>
      <c r="K3678" s="9" t="str">
        <f t="shared" si="417"/>
        <v>POSTE DE MADERA TRATADA DE 12 mts. CL.5</v>
      </c>
      <c r="L3678" s="139">
        <f t="shared" si="418"/>
        <v>0.41</v>
      </c>
    </row>
    <row r="3679" spans="1:12" x14ac:dyDescent="0.25">
      <c r="A3679" s="193">
        <f>+'Información ELECTRO PUNO'!A3659</f>
        <v>3658</v>
      </c>
      <c r="B3679" s="26" t="str">
        <f t="shared" si="416"/>
        <v>SICODI</v>
      </c>
      <c r="C3679" s="9" t="str">
        <f t="shared" si="412"/>
        <v>Puno</v>
      </c>
      <c r="D3679" s="9" t="str">
        <f t="shared" si="413"/>
        <v>No Reporta</v>
      </c>
      <c r="E3679" s="9" t="str">
        <f t="shared" si="414"/>
        <v>No Reporta</v>
      </c>
      <c r="F3679" s="194" t="str">
        <f>+'Información ELECTRO PUNO'!E3659</f>
        <v>MT</v>
      </c>
      <c r="G3679" s="194">
        <f>+'Información ELECTRO PUNO'!G3659</f>
        <v>12</v>
      </c>
      <c r="H3679" s="9" t="str">
        <f t="shared" si="415"/>
        <v>Poste</v>
      </c>
      <c r="I3679" s="194" t="str">
        <f>+'Información ELECTRO PUNO'!F3659</f>
        <v>Madera Tratada</v>
      </c>
      <c r="J3679" s="194" t="str">
        <f>+'Información ELECTRO PUNO'!B3659</f>
        <v>PPM20</v>
      </c>
      <c r="K3679" s="9" t="str">
        <f t="shared" si="417"/>
        <v>POSTE DE MADERA TRATADA DE 12 mts. CL.5</v>
      </c>
      <c r="L3679" s="139">
        <f t="shared" si="418"/>
        <v>0.41</v>
      </c>
    </row>
    <row r="3680" spans="1:12" x14ac:dyDescent="0.25">
      <c r="A3680" s="193">
        <f>+'Información ELECTRO PUNO'!A3660</f>
        <v>3659</v>
      </c>
      <c r="B3680" s="26" t="str">
        <f t="shared" si="416"/>
        <v>SICODI</v>
      </c>
      <c r="C3680" s="9" t="str">
        <f t="shared" si="412"/>
        <v>Puno</v>
      </c>
      <c r="D3680" s="9" t="str">
        <f t="shared" si="413"/>
        <v>No Reporta</v>
      </c>
      <c r="E3680" s="9" t="str">
        <f t="shared" si="414"/>
        <v>No Reporta</v>
      </c>
      <c r="F3680" s="194" t="str">
        <f>+'Información ELECTRO PUNO'!E3660</f>
        <v>MT</v>
      </c>
      <c r="G3680" s="194">
        <f>+'Información ELECTRO PUNO'!G3660</f>
        <v>12</v>
      </c>
      <c r="H3680" s="9" t="str">
        <f t="shared" si="415"/>
        <v>Poste</v>
      </c>
      <c r="I3680" s="194" t="str">
        <f>+'Información ELECTRO PUNO'!F3660</f>
        <v>Madera Tratada</v>
      </c>
      <c r="J3680" s="194" t="str">
        <f>+'Información ELECTRO PUNO'!B3660</f>
        <v>PPM20</v>
      </c>
      <c r="K3680" s="9" t="str">
        <f t="shared" si="417"/>
        <v>POSTE DE MADERA TRATADA DE 12 mts. CL.5</v>
      </c>
      <c r="L3680" s="139">
        <f t="shared" si="418"/>
        <v>0.41</v>
      </c>
    </row>
    <row r="3681" spans="1:12" x14ac:dyDescent="0.25">
      <c r="A3681" s="193">
        <f>+'Información ELECTRO PUNO'!A3661</f>
        <v>3660</v>
      </c>
      <c r="B3681" s="26" t="str">
        <f t="shared" si="416"/>
        <v>SICODI</v>
      </c>
      <c r="C3681" s="9" t="str">
        <f t="shared" si="412"/>
        <v>Puno</v>
      </c>
      <c r="D3681" s="9" t="str">
        <f t="shared" si="413"/>
        <v>No Reporta</v>
      </c>
      <c r="E3681" s="9" t="str">
        <f t="shared" si="414"/>
        <v>No Reporta</v>
      </c>
      <c r="F3681" s="194" t="str">
        <f>+'Información ELECTRO PUNO'!E3661</f>
        <v>MT</v>
      </c>
      <c r="G3681" s="194">
        <f>+'Información ELECTRO PUNO'!G3661</f>
        <v>12</v>
      </c>
      <c r="H3681" s="9" t="str">
        <f t="shared" si="415"/>
        <v>Poste</v>
      </c>
      <c r="I3681" s="194" t="str">
        <f>+'Información ELECTRO PUNO'!F3661</f>
        <v>Madera Tratada</v>
      </c>
      <c r="J3681" s="194" t="str">
        <f>+'Información ELECTRO PUNO'!B3661</f>
        <v>PPM20</v>
      </c>
      <c r="K3681" s="9" t="str">
        <f t="shared" si="417"/>
        <v>POSTE DE MADERA TRATADA DE 12 mts. CL.5</v>
      </c>
      <c r="L3681" s="139">
        <f t="shared" si="418"/>
        <v>0.41</v>
      </c>
    </row>
    <row r="3682" spans="1:12" x14ac:dyDescent="0.25">
      <c r="A3682" s="193">
        <f>+'Información ELECTRO PUNO'!A3662</f>
        <v>3661</v>
      </c>
      <c r="B3682" s="26" t="str">
        <f t="shared" si="416"/>
        <v>SICODI</v>
      </c>
      <c r="C3682" s="9" t="str">
        <f t="shared" si="412"/>
        <v>Puno</v>
      </c>
      <c r="D3682" s="9" t="str">
        <f t="shared" si="413"/>
        <v>No Reporta</v>
      </c>
      <c r="E3682" s="9" t="str">
        <f t="shared" si="414"/>
        <v>No Reporta</v>
      </c>
      <c r="F3682" s="194" t="str">
        <f>+'Información ELECTRO PUNO'!E3662</f>
        <v>MT</v>
      </c>
      <c r="G3682" s="194">
        <f>+'Información ELECTRO PUNO'!G3662</f>
        <v>12</v>
      </c>
      <c r="H3682" s="9" t="str">
        <f t="shared" si="415"/>
        <v>Poste</v>
      </c>
      <c r="I3682" s="194" t="str">
        <f>+'Información ELECTRO PUNO'!F3662</f>
        <v>Madera Tratada</v>
      </c>
      <c r="J3682" s="194" t="str">
        <f>+'Información ELECTRO PUNO'!B3662</f>
        <v>PPM20</v>
      </c>
      <c r="K3682" s="9" t="str">
        <f t="shared" si="417"/>
        <v>POSTE DE MADERA TRATADA DE 12 mts. CL.5</v>
      </c>
      <c r="L3682" s="139">
        <f t="shared" si="418"/>
        <v>0.41</v>
      </c>
    </row>
    <row r="3683" spans="1:12" x14ac:dyDescent="0.25">
      <c r="A3683" s="193">
        <f>+'Información ELECTRO PUNO'!A3663</f>
        <v>3662</v>
      </c>
      <c r="B3683" s="26" t="str">
        <f t="shared" si="416"/>
        <v>SICODI</v>
      </c>
      <c r="C3683" s="9" t="str">
        <f t="shared" si="412"/>
        <v>Puno</v>
      </c>
      <c r="D3683" s="9" t="str">
        <f t="shared" si="413"/>
        <v>No Reporta</v>
      </c>
      <c r="E3683" s="9" t="str">
        <f t="shared" si="414"/>
        <v>No Reporta</v>
      </c>
      <c r="F3683" s="194" t="str">
        <f>+'Información ELECTRO PUNO'!E3663</f>
        <v>MT</v>
      </c>
      <c r="G3683" s="194">
        <f>+'Información ELECTRO PUNO'!G3663</f>
        <v>12</v>
      </c>
      <c r="H3683" s="9" t="str">
        <f t="shared" si="415"/>
        <v>Poste</v>
      </c>
      <c r="I3683" s="194" t="str">
        <f>+'Información ELECTRO PUNO'!F3663</f>
        <v>Madera Tratada</v>
      </c>
      <c r="J3683" s="194" t="str">
        <f>+'Información ELECTRO PUNO'!B3663</f>
        <v>PPM20</v>
      </c>
      <c r="K3683" s="9" t="str">
        <f t="shared" si="417"/>
        <v>POSTE DE MADERA TRATADA DE 12 mts. CL.5</v>
      </c>
      <c r="L3683" s="139">
        <f t="shared" si="418"/>
        <v>0.41</v>
      </c>
    </row>
    <row r="3684" spans="1:12" x14ac:dyDescent="0.25">
      <c r="A3684" s="193">
        <f>+'Información ELECTRO PUNO'!A3664</f>
        <v>3663</v>
      </c>
      <c r="B3684" s="26" t="str">
        <f t="shared" si="416"/>
        <v>SICODI</v>
      </c>
      <c r="C3684" s="9" t="str">
        <f t="shared" si="412"/>
        <v>Puno</v>
      </c>
      <c r="D3684" s="9" t="str">
        <f t="shared" si="413"/>
        <v>No Reporta</v>
      </c>
      <c r="E3684" s="9" t="str">
        <f t="shared" si="414"/>
        <v>No Reporta</v>
      </c>
      <c r="F3684" s="194" t="str">
        <f>+'Información ELECTRO PUNO'!E3664</f>
        <v>MT</v>
      </c>
      <c r="G3684" s="194">
        <f>+'Información ELECTRO PUNO'!G3664</f>
        <v>12</v>
      </c>
      <c r="H3684" s="9" t="str">
        <f t="shared" si="415"/>
        <v>Poste</v>
      </c>
      <c r="I3684" s="194" t="str">
        <f>+'Información ELECTRO PUNO'!F3664</f>
        <v>Madera Tratada</v>
      </c>
      <c r="J3684" s="194" t="str">
        <f>+'Información ELECTRO PUNO'!B3664</f>
        <v>PPM20</v>
      </c>
      <c r="K3684" s="9" t="str">
        <f t="shared" si="417"/>
        <v>POSTE DE MADERA TRATADA DE 12 mts. CL.5</v>
      </c>
      <c r="L3684" s="139">
        <f t="shared" si="418"/>
        <v>0.41</v>
      </c>
    </row>
    <row r="3685" spans="1:12" x14ac:dyDescent="0.25">
      <c r="A3685" s="193">
        <f>+'Información ELECTRO PUNO'!A3665</f>
        <v>3664</v>
      </c>
      <c r="B3685" s="26" t="str">
        <f t="shared" si="416"/>
        <v>SICODI</v>
      </c>
      <c r="C3685" s="9" t="str">
        <f t="shared" si="412"/>
        <v>Puno</v>
      </c>
      <c r="D3685" s="9" t="str">
        <f t="shared" si="413"/>
        <v>No Reporta</v>
      </c>
      <c r="E3685" s="9" t="str">
        <f t="shared" si="414"/>
        <v>No Reporta</v>
      </c>
      <c r="F3685" s="194" t="str">
        <f>+'Información ELECTRO PUNO'!E3665</f>
        <v>MT</v>
      </c>
      <c r="G3685" s="194">
        <f>+'Información ELECTRO PUNO'!G3665</f>
        <v>12</v>
      </c>
      <c r="H3685" s="9" t="str">
        <f t="shared" si="415"/>
        <v>Poste</v>
      </c>
      <c r="I3685" s="194" t="str">
        <f>+'Información ELECTRO PUNO'!F3665</f>
        <v>Madera Tratada</v>
      </c>
      <c r="J3685" s="194" t="str">
        <f>+'Información ELECTRO PUNO'!B3665</f>
        <v>PPM20</v>
      </c>
      <c r="K3685" s="9" t="str">
        <f t="shared" si="417"/>
        <v>POSTE DE MADERA TRATADA DE 12 mts. CL.5</v>
      </c>
      <c r="L3685" s="139">
        <f t="shared" si="418"/>
        <v>0.41</v>
      </c>
    </row>
    <row r="3686" spans="1:12" x14ac:dyDescent="0.25">
      <c r="A3686" s="193">
        <f>+'Información ELECTRO PUNO'!A3666</f>
        <v>3665</v>
      </c>
      <c r="B3686" s="26" t="str">
        <f t="shared" si="416"/>
        <v>SICODI</v>
      </c>
      <c r="C3686" s="9" t="str">
        <f t="shared" si="412"/>
        <v>Puno</v>
      </c>
      <c r="D3686" s="9" t="str">
        <f t="shared" si="413"/>
        <v>No Reporta</v>
      </c>
      <c r="E3686" s="9" t="str">
        <f t="shared" si="414"/>
        <v>No Reporta</v>
      </c>
      <c r="F3686" s="194" t="str">
        <f>+'Información ELECTRO PUNO'!E3666</f>
        <v>MT</v>
      </c>
      <c r="G3686" s="194">
        <f>+'Información ELECTRO PUNO'!G3666</f>
        <v>12</v>
      </c>
      <c r="H3686" s="9" t="str">
        <f t="shared" si="415"/>
        <v>Poste</v>
      </c>
      <c r="I3686" s="194" t="str">
        <f>+'Información ELECTRO PUNO'!F3666</f>
        <v>Madera Tratada</v>
      </c>
      <c r="J3686" s="194" t="str">
        <f>+'Información ELECTRO PUNO'!B3666</f>
        <v>PPM20</v>
      </c>
      <c r="K3686" s="9" t="str">
        <f t="shared" si="417"/>
        <v>POSTE DE MADERA TRATADA DE 12 mts. CL.5</v>
      </c>
      <c r="L3686" s="139">
        <f t="shared" si="418"/>
        <v>0.41</v>
      </c>
    </row>
    <row r="3687" spans="1:12" x14ac:dyDescent="0.25">
      <c r="A3687" s="193">
        <f>+'Información ELECTRO PUNO'!A3667</f>
        <v>3666</v>
      </c>
      <c r="B3687" s="26" t="str">
        <f t="shared" si="416"/>
        <v>SICODI</v>
      </c>
      <c r="C3687" s="9" t="str">
        <f t="shared" si="412"/>
        <v>Puno</v>
      </c>
      <c r="D3687" s="9" t="str">
        <f t="shared" si="413"/>
        <v>No Reporta</v>
      </c>
      <c r="E3687" s="9" t="str">
        <f t="shared" si="414"/>
        <v>No Reporta</v>
      </c>
      <c r="F3687" s="194" t="str">
        <f>+'Información ELECTRO PUNO'!E3667</f>
        <v>MT</v>
      </c>
      <c r="G3687" s="194">
        <f>+'Información ELECTRO PUNO'!G3667</f>
        <v>12</v>
      </c>
      <c r="H3687" s="9" t="str">
        <f t="shared" si="415"/>
        <v>Poste</v>
      </c>
      <c r="I3687" s="194" t="str">
        <f>+'Información ELECTRO PUNO'!F3667</f>
        <v>Madera Tratada</v>
      </c>
      <c r="J3687" s="194" t="str">
        <f>+'Información ELECTRO PUNO'!B3667</f>
        <v>PPM20</v>
      </c>
      <c r="K3687" s="9" t="str">
        <f t="shared" si="417"/>
        <v>POSTE DE MADERA TRATADA DE 12 mts. CL.5</v>
      </c>
      <c r="L3687" s="139">
        <f t="shared" si="418"/>
        <v>0.41</v>
      </c>
    </row>
    <row r="3688" spans="1:12" x14ac:dyDescent="0.25">
      <c r="A3688" s="193">
        <f>+'Información ELECTRO PUNO'!A3668</f>
        <v>3667</v>
      </c>
      <c r="B3688" s="26" t="str">
        <f t="shared" si="416"/>
        <v>SICODI</v>
      </c>
      <c r="C3688" s="9" t="str">
        <f t="shared" si="412"/>
        <v>Puno</v>
      </c>
      <c r="D3688" s="9" t="str">
        <f t="shared" si="413"/>
        <v>No Reporta</v>
      </c>
      <c r="E3688" s="9" t="str">
        <f t="shared" si="414"/>
        <v>No Reporta</v>
      </c>
      <c r="F3688" s="194" t="str">
        <f>+'Información ELECTRO PUNO'!E3668</f>
        <v>MT</v>
      </c>
      <c r="G3688" s="194">
        <f>+'Información ELECTRO PUNO'!G3668</f>
        <v>12</v>
      </c>
      <c r="H3688" s="9" t="str">
        <f t="shared" si="415"/>
        <v>Poste</v>
      </c>
      <c r="I3688" s="194" t="str">
        <f>+'Información ELECTRO PUNO'!F3668</f>
        <v>Madera Tratada</v>
      </c>
      <c r="J3688" s="194" t="str">
        <f>+'Información ELECTRO PUNO'!B3668</f>
        <v>PPM20</v>
      </c>
      <c r="K3688" s="9" t="str">
        <f t="shared" si="417"/>
        <v>POSTE DE MADERA TRATADA DE 12 mts. CL.5</v>
      </c>
      <c r="L3688" s="139">
        <f t="shared" si="418"/>
        <v>0.41</v>
      </c>
    </row>
    <row r="3689" spans="1:12" x14ac:dyDescent="0.25">
      <c r="A3689" s="193">
        <f>+'Información ELECTRO PUNO'!A3669</f>
        <v>3668</v>
      </c>
      <c r="B3689" s="26" t="str">
        <f t="shared" si="416"/>
        <v>SICODI</v>
      </c>
      <c r="C3689" s="9" t="str">
        <f t="shared" si="412"/>
        <v>Puno</v>
      </c>
      <c r="D3689" s="9" t="str">
        <f t="shared" si="413"/>
        <v>No Reporta</v>
      </c>
      <c r="E3689" s="9" t="str">
        <f t="shared" si="414"/>
        <v>No Reporta</v>
      </c>
      <c r="F3689" s="194" t="str">
        <f>+'Información ELECTRO PUNO'!E3669</f>
        <v>MT</v>
      </c>
      <c r="G3689" s="194">
        <f>+'Información ELECTRO PUNO'!G3669</f>
        <v>12</v>
      </c>
      <c r="H3689" s="9" t="str">
        <f t="shared" si="415"/>
        <v>Poste</v>
      </c>
      <c r="I3689" s="194" t="str">
        <f>+'Información ELECTRO PUNO'!F3669</f>
        <v>Madera Tratada</v>
      </c>
      <c r="J3689" s="194" t="str">
        <f>+'Información ELECTRO PUNO'!B3669</f>
        <v>PPM20</v>
      </c>
      <c r="K3689" s="9" t="str">
        <f t="shared" si="417"/>
        <v>POSTE DE MADERA TRATADA DE 12 mts. CL.5</v>
      </c>
      <c r="L3689" s="139">
        <f t="shared" si="418"/>
        <v>0.41</v>
      </c>
    </row>
    <row r="3690" spans="1:12" x14ac:dyDescent="0.25">
      <c r="A3690" s="193">
        <f>+'Información ELECTRO PUNO'!A3670</f>
        <v>3669</v>
      </c>
      <c r="B3690" s="26" t="str">
        <f t="shared" si="416"/>
        <v>SICODI</v>
      </c>
      <c r="C3690" s="9" t="str">
        <f t="shared" si="412"/>
        <v>Puno</v>
      </c>
      <c r="D3690" s="9" t="str">
        <f t="shared" si="413"/>
        <v>No Reporta</v>
      </c>
      <c r="E3690" s="9" t="str">
        <f t="shared" si="414"/>
        <v>No Reporta</v>
      </c>
      <c r="F3690" s="194" t="str">
        <f>+'Información ELECTRO PUNO'!E3670</f>
        <v>MT</v>
      </c>
      <c r="G3690" s="194">
        <f>+'Información ELECTRO PUNO'!G3670</f>
        <v>12</v>
      </c>
      <c r="H3690" s="9" t="str">
        <f t="shared" si="415"/>
        <v>Poste</v>
      </c>
      <c r="I3690" s="194" t="str">
        <f>+'Información ELECTRO PUNO'!F3670</f>
        <v>Madera Tratada</v>
      </c>
      <c r="J3690" s="194" t="str">
        <f>+'Información ELECTRO PUNO'!B3670</f>
        <v>PPM20</v>
      </c>
      <c r="K3690" s="9" t="str">
        <f t="shared" si="417"/>
        <v>POSTE DE MADERA TRATADA DE 12 mts. CL.5</v>
      </c>
      <c r="L3690" s="139">
        <f t="shared" si="418"/>
        <v>0.41</v>
      </c>
    </row>
    <row r="3691" spans="1:12" x14ac:dyDescent="0.25">
      <c r="A3691" s="193">
        <f>+'Información ELECTRO PUNO'!A3671</f>
        <v>3670</v>
      </c>
      <c r="B3691" s="26" t="str">
        <f t="shared" si="416"/>
        <v>SICODI</v>
      </c>
      <c r="C3691" s="9" t="str">
        <f t="shared" si="412"/>
        <v>Puno</v>
      </c>
      <c r="D3691" s="9" t="str">
        <f t="shared" si="413"/>
        <v>No Reporta</v>
      </c>
      <c r="E3691" s="9" t="str">
        <f t="shared" si="414"/>
        <v>No Reporta</v>
      </c>
      <c r="F3691" s="194" t="str">
        <f>+'Información ELECTRO PUNO'!E3671</f>
        <v>MT</v>
      </c>
      <c r="G3691" s="194">
        <f>+'Información ELECTRO PUNO'!G3671</f>
        <v>12</v>
      </c>
      <c r="H3691" s="9" t="str">
        <f t="shared" si="415"/>
        <v>Poste</v>
      </c>
      <c r="I3691" s="194" t="str">
        <f>+'Información ELECTRO PUNO'!F3671</f>
        <v>Madera Tratada</v>
      </c>
      <c r="J3691" s="194" t="str">
        <f>+'Información ELECTRO PUNO'!B3671</f>
        <v>PPM20</v>
      </c>
      <c r="K3691" s="9" t="str">
        <f t="shared" si="417"/>
        <v>POSTE DE MADERA TRATADA DE 12 mts. CL.5</v>
      </c>
      <c r="L3691" s="139">
        <f t="shared" si="418"/>
        <v>0.41</v>
      </c>
    </row>
    <row r="3692" spans="1:12" x14ac:dyDescent="0.25">
      <c r="A3692" s="193">
        <f>+'Información ELECTRO PUNO'!A3672</f>
        <v>3671</v>
      </c>
      <c r="B3692" s="26" t="str">
        <f t="shared" si="416"/>
        <v>SICODI</v>
      </c>
      <c r="C3692" s="9" t="str">
        <f t="shared" si="412"/>
        <v>Puno</v>
      </c>
      <c r="D3692" s="9" t="str">
        <f t="shared" si="413"/>
        <v>No Reporta</v>
      </c>
      <c r="E3692" s="9" t="str">
        <f t="shared" si="414"/>
        <v>No Reporta</v>
      </c>
      <c r="F3692" s="194" t="str">
        <f>+'Información ELECTRO PUNO'!E3672</f>
        <v>MT</v>
      </c>
      <c r="G3692" s="194">
        <f>+'Información ELECTRO PUNO'!G3672</f>
        <v>12</v>
      </c>
      <c r="H3692" s="9" t="str">
        <f t="shared" si="415"/>
        <v>Poste</v>
      </c>
      <c r="I3692" s="194" t="str">
        <f>+'Información ELECTRO PUNO'!F3672</f>
        <v>Madera Tratada</v>
      </c>
      <c r="J3692" s="194" t="str">
        <f>+'Información ELECTRO PUNO'!B3672</f>
        <v>PPM20</v>
      </c>
      <c r="K3692" s="9" t="str">
        <f t="shared" si="417"/>
        <v>POSTE DE MADERA TRATADA DE 12 mts. CL.5</v>
      </c>
      <c r="L3692" s="139">
        <f t="shared" si="418"/>
        <v>0.41</v>
      </c>
    </row>
    <row r="3693" spans="1:12" x14ac:dyDescent="0.25">
      <c r="A3693" s="193">
        <f>+'Información ELECTRO PUNO'!A3673</f>
        <v>3672</v>
      </c>
      <c r="B3693" s="26" t="str">
        <f t="shared" si="416"/>
        <v>SICODI</v>
      </c>
      <c r="C3693" s="9" t="str">
        <f t="shared" si="412"/>
        <v>Puno</v>
      </c>
      <c r="D3693" s="9" t="str">
        <f t="shared" si="413"/>
        <v>No Reporta</v>
      </c>
      <c r="E3693" s="9" t="str">
        <f t="shared" si="414"/>
        <v>No Reporta</v>
      </c>
      <c r="F3693" s="194" t="str">
        <f>+'Información ELECTRO PUNO'!E3673</f>
        <v>MT</v>
      </c>
      <c r="G3693" s="194">
        <f>+'Información ELECTRO PUNO'!G3673</f>
        <v>12</v>
      </c>
      <c r="H3693" s="9" t="str">
        <f t="shared" si="415"/>
        <v>Poste</v>
      </c>
      <c r="I3693" s="194" t="str">
        <f>+'Información ELECTRO PUNO'!F3673</f>
        <v>Madera Tratada</v>
      </c>
      <c r="J3693" s="194" t="str">
        <f>+'Información ELECTRO PUNO'!B3673</f>
        <v>PPM20</v>
      </c>
      <c r="K3693" s="9" t="str">
        <f t="shared" si="417"/>
        <v>POSTE DE MADERA TRATADA DE 12 mts. CL.5</v>
      </c>
      <c r="L3693" s="139">
        <f t="shared" si="418"/>
        <v>0.41</v>
      </c>
    </row>
    <row r="3694" spans="1:12" x14ac:dyDescent="0.25">
      <c r="A3694" s="193">
        <f>+'Información ELECTRO PUNO'!A3674</f>
        <v>3673</v>
      </c>
      <c r="B3694" s="26" t="str">
        <f t="shared" si="416"/>
        <v>SICODI</v>
      </c>
      <c r="C3694" s="9" t="str">
        <f t="shared" si="412"/>
        <v>Puno</v>
      </c>
      <c r="D3694" s="9" t="str">
        <f t="shared" si="413"/>
        <v>No Reporta</v>
      </c>
      <c r="E3694" s="9" t="str">
        <f t="shared" si="414"/>
        <v>No Reporta</v>
      </c>
      <c r="F3694" s="194" t="str">
        <f>+'Información ELECTRO PUNO'!E3674</f>
        <v>MT</v>
      </c>
      <c r="G3694" s="194">
        <f>+'Información ELECTRO PUNO'!G3674</f>
        <v>12</v>
      </c>
      <c r="H3694" s="9" t="str">
        <f t="shared" si="415"/>
        <v>Poste</v>
      </c>
      <c r="I3694" s="194" t="str">
        <f>+'Información ELECTRO PUNO'!F3674</f>
        <v>Madera Tratada</v>
      </c>
      <c r="J3694" s="194" t="str">
        <f>+'Información ELECTRO PUNO'!B3674</f>
        <v>PPM20</v>
      </c>
      <c r="K3694" s="9" t="str">
        <f t="shared" si="417"/>
        <v>POSTE DE MADERA TRATADA DE 12 mts. CL.5</v>
      </c>
      <c r="L3694" s="139">
        <f t="shared" si="418"/>
        <v>0.41</v>
      </c>
    </row>
    <row r="3695" spans="1:12" x14ac:dyDescent="0.25">
      <c r="A3695" s="193">
        <f>+'Información ELECTRO PUNO'!A3675</f>
        <v>3674</v>
      </c>
      <c r="B3695" s="26" t="str">
        <f t="shared" si="416"/>
        <v>SICODI</v>
      </c>
      <c r="C3695" s="9" t="str">
        <f t="shared" si="412"/>
        <v>Puno</v>
      </c>
      <c r="D3695" s="9" t="str">
        <f t="shared" si="413"/>
        <v>No Reporta</v>
      </c>
      <c r="E3695" s="9" t="str">
        <f t="shared" si="414"/>
        <v>No Reporta</v>
      </c>
      <c r="F3695" s="194" t="str">
        <f>+'Información ELECTRO PUNO'!E3675</f>
        <v>MT</v>
      </c>
      <c r="G3695" s="194">
        <f>+'Información ELECTRO PUNO'!G3675</f>
        <v>12</v>
      </c>
      <c r="H3695" s="9" t="str">
        <f t="shared" si="415"/>
        <v>Poste</v>
      </c>
      <c r="I3695" s="194" t="str">
        <f>+'Información ELECTRO PUNO'!F3675</f>
        <v>Madera Tratada</v>
      </c>
      <c r="J3695" s="194" t="str">
        <f>+'Información ELECTRO PUNO'!B3675</f>
        <v>PPM20</v>
      </c>
      <c r="K3695" s="9" t="str">
        <f t="shared" si="417"/>
        <v>POSTE DE MADERA TRATADA DE 12 mts. CL.5</v>
      </c>
      <c r="L3695" s="139">
        <f t="shared" si="418"/>
        <v>0.41</v>
      </c>
    </row>
    <row r="3696" spans="1:12" x14ac:dyDescent="0.25">
      <c r="A3696" s="193">
        <f>+'Información ELECTRO PUNO'!A3676</f>
        <v>3675</v>
      </c>
      <c r="B3696" s="26" t="str">
        <f t="shared" si="416"/>
        <v>SICODI</v>
      </c>
      <c r="C3696" s="9" t="str">
        <f t="shared" si="412"/>
        <v>Puno</v>
      </c>
      <c r="D3696" s="9" t="str">
        <f t="shared" si="413"/>
        <v>No Reporta</v>
      </c>
      <c r="E3696" s="9" t="str">
        <f t="shared" si="414"/>
        <v>No Reporta</v>
      </c>
      <c r="F3696" s="194" t="str">
        <f>+'Información ELECTRO PUNO'!E3676</f>
        <v>MT</v>
      </c>
      <c r="G3696" s="194">
        <f>+'Información ELECTRO PUNO'!G3676</f>
        <v>12</v>
      </c>
      <c r="H3696" s="9" t="str">
        <f t="shared" si="415"/>
        <v>Poste</v>
      </c>
      <c r="I3696" s="194" t="str">
        <f>+'Información ELECTRO PUNO'!F3676</f>
        <v>Madera Tratada</v>
      </c>
      <c r="J3696" s="194" t="str">
        <f>+'Información ELECTRO PUNO'!B3676</f>
        <v>PPM20</v>
      </c>
      <c r="K3696" s="9" t="str">
        <f t="shared" si="417"/>
        <v>POSTE DE MADERA TRATADA DE 12 mts. CL.5</v>
      </c>
      <c r="L3696" s="139">
        <f t="shared" si="418"/>
        <v>0.41</v>
      </c>
    </row>
    <row r="3697" spans="1:12" x14ac:dyDescent="0.25">
      <c r="A3697" s="193">
        <f>+'Información ELECTRO PUNO'!A3677</f>
        <v>3676</v>
      </c>
      <c r="B3697" s="26" t="str">
        <f t="shared" si="416"/>
        <v>SICODI</v>
      </c>
      <c r="C3697" s="9" t="str">
        <f t="shared" si="412"/>
        <v>Puno</v>
      </c>
      <c r="D3697" s="9" t="str">
        <f t="shared" si="413"/>
        <v>No Reporta</v>
      </c>
      <c r="E3697" s="9" t="str">
        <f t="shared" si="414"/>
        <v>No Reporta</v>
      </c>
      <c r="F3697" s="194" t="str">
        <f>+'Información ELECTRO PUNO'!E3677</f>
        <v>MT</v>
      </c>
      <c r="G3697" s="194">
        <f>+'Información ELECTRO PUNO'!G3677</f>
        <v>12</v>
      </c>
      <c r="H3697" s="9" t="str">
        <f t="shared" si="415"/>
        <v>Poste</v>
      </c>
      <c r="I3697" s="194" t="str">
        <f>+'Información ELECTRO PUNO'!F3677</f>
        <v>Madera Tratada</v>
      </c>
      <c r="J3697" s="194" t="str">
        <f>+'Información ELECTRO PUNO'!B3677</f>
        <v>PPM20</v>
      </c>
      <c r="K3697" s="9" t="str">
        <f t="shared" si="417"/>
        <v>POSTE DE MADERA TRATADA DE 12 mts. CL.5</v>
      </c>
      <c r="L3697" s="139">
        <f t="shared" si="418"/>
        <v>0.41</v>
      </c>
    </row>
    <row r="3698" spans="1:12" x14ac:dyDescent="0.25">
      <c r="A3698" s="193">
        <f>+'Información ELECTRO PUNO'!A3678</f>
        <v>3677</v>
      </c>
      <c r="B3698" s="26" t="str">
        <f t="shared" si="416"/>
        <v>SICODI</v>
      </c>
      <c r="C3698" s="9" t="str">
        <f t="shared" si="412"/>
        <v>Puno</v>
      </c>
      <c r="D3698" s="9" t="str">
        <f t="shared" si="413"/>
        <v>No Reporta</v>
      </c>
      <c r="E3698" s="9" t="str">
        <f t="shared" si="414"/>
        <v>No Reporta</v>
      </c>
      <c r="F3698" s="194" t="str">
        <f>+'Información ELECTRO PUNO'!E3678</f>
        <v>MT</v>
      </c>
      <c r="G3698" s="194">
        <f>+'Información ELECTRO PUNO'!G3678</f>
        <v>12</v>
      </c>
      <c r="H3698" s="9" t="str">
        <f t="shared" si="415"/>
        <v>Poste</v>
      </c>
      <c r="I3698" s="194" t="str">
        <f>+'Información ELECTRO PUNO'!F3678</f>
        <v>Madera Tratada</v>
      </c>
      <c r="J3698" s="194" t="str">
        <f>+'Información ELECTRO PUNO'!B3678</f>
        <v>PPM20</v>
      </c>
      <c r="K3698" s="9" t="str">
        <f t="shared" si="417"/>
        <v>POSTE DE MADERA TRATADA DE 12 mts. CL.5</v>
      </c>
      <c r="L3698" s="139">
        <f t="shared" si="418"/>
        <v>0.41</v>
      </c>
    </row>
    <row r="3699" spans="1:12" x14ac:dyDescent="0.25">
      <c r="A3699" s="193">
        <f>+'Información ELECTRO PUNO'!A3679</f>
        <v>3678</v>
      </c>
      <c r="B3699" s="26" t="str">
        <f t="shared" si="416"/>
        <v>SICODI</v>
      </c>
      <c r="C3699" s="9" t="str">
        <f t="shared" si="412"/>
        <v>Puno</v>
      </c>
      <c r="D3699" s="9" t="str">
        <f t="shared" si="413"/>
        <v>No Reporta</v>
      </c>
      <c r="E3699" s="9" t="str">
        <f t="shared" si="414"/>
        <v>No Reporta</v>
      </c>
      <c r="F3699" s="194" t="str">
        <f>+'Información ELECTRO PUNO'!E3679</f>
        <v>MT</v>
      </c>
      <c r="G3699" s="194">
        <f>+'Información ELECTRO PUNO'!G3679</f>
        <v>12</v>
      </c>
      <c r="H3699" s="9" t="str">
        <f t="shared" si="415"/>
        <v>Poste</v>
      </c>
      <c r="I3699" s="194" t="str">
        <f>+'Información ELECTRO PUNO'!F3679</f>
        <v>Madera Tratada</v>
      </c>
      <c r="J3699" s="194" t="str">
        <f>+'Información ELECTRO PUNO'!B3679</f>
        <v>PPM20</v>
      </c>
      <c r="K3699" s="9" t="str">
        <f t="shared" si="417"/>
        <v>POSTE DE MADERA TRATADA DE 12 mts. CL.5</v>
      </c>
      <c r="L3699" s="139">
        <f t="shared" si="418"/>
        <v>0.41</v>
      </c>
    </row>
    <row r="3700" spans="1:12" x14ac:dyDescent="0.25">
      <c r="A3700" s="193">
        <f>+'Información ELECTRO PUNO'!A3680</f>
        <v>3679</v>
      </c>
      <c r="B3700" s="26" t="str">
        <f t="shared" si="416"/>
        <v>SICODI</v>
      </c>
      <c r="C3700" s="9" t="str">
        <f t="shared" si="412"/>
        <v>Puno</v>
      </c>
      <c r="D3700" s="9" t="str">
        <f t="shared" si="413"/>
        <v>No Reporta</v>
      </c>
      <c r="E3700" s="9" t="str">
        <f t="shared" si="414"/>
        <v>No Reporta</v>
      </c>
      <c r="F3700" s="194" t="str">
        <f>+'Información ELECTRO PUNO'!E3680</f>
        <v>MT</v>
      </c>
      <c r="G3700" s="194">
        <f>+'Información ELECTRO PUNO'!G3680</f>
        <v>12</v>
      </c>
      <c r="H3700" s="9" t="str">
        <f t="shared" si="415"/>
        <v>Poste</v>
      </c>
      <c r="I3700" s="194" t="str">
        <f>+'Información ELECTRO PUNO'!F3680</f>
        <v>Madera Tratada</v>
      </c>
      <c r="J3700" s="194" t="str">
        <f>+'Información ELECTRO PUNO'!B3680</f>
        <v>PPM20</v>
      </c>
      <c r="K3700" s="9" t="str">
        <f t="shared" si="417"/>
        <v>POSTE DE MADERA TRATADA DE 12 mts. CL.5</v>
      </c>
      <c r="L3700" s="139">
        <f t="shared" si="418"/>
        <v>0.41</v>
      </c>
    </row>
    <row r="3701" spans="1:12" x14ac:dyDescent="0.25">
      <c r="A3701" s="193">
        <f>+'Información ELECTRO PUNO'!A3681</f>
        <v>3680</v>
      </c>
      <c r="B3701" s="26" t="str">
        <f t="shared" si="416"/>
        <v>SICODI</v>
      </c>
      <c r="C3701" s="9" t="str">
        <f t="shared" si="412"/>
        <v>Puno</v>
      </c>
      <c r="D3701" s="9" t="str">
        <f t="shared" si="413"/>
        <v>No Reporta</v>
      </c>
      <c r="E3701" s="9" t="str">
        <f t="shared" si="414"/>
        <v>No Reporta</v>
      </c>
      <c r="F3701" s="194" t="str">
        <f>+'Información ELECTRO PUNO'!E3681</f>
        <v>MT</v>
      </c>
      <c r="G3701" s="194">
        <f>+'Información ELECTRO PUNO'!G3681</f>
        <v>12</v>
      </c>
      <c r="H3701" s="9" t="str">
        <f t="shared" si="415"/>
        <v>Poste</v>
      </c>
      <c r="I3701" s="194" t="str">
        <f>+'Información ELECTRO PUNO'!F3681</f>
        <v>Madera Tratada</v>
      </c>
      <c r="J3701" s="194" t="str">
        <f>+'Información ELECTRO PUNO'!B3681</f>
        <v>PPM20</v>
      </c>
      <c r="K3701" s="9" t="str">
        <f t="shared" si="417"/>
        <v>POSTE DE MADERA TRATADA DE 12 mts. CL.5</v>
      </c>
      <c r="L3701" s="139">
        <f t="shared" si="418"/>
        <v>0.41</v>
      </c>
    </row>
    <row r="3702" spans="1:12" x14ac:dyDescent="0.25">
      <c r="A3702" s="193">
        <f>+'Información ELECTRO PUNO'!A3682</f>
        <v>3681</v>
      </c>
      <c r="B3702" s="26" t="str">
        <f t="shared" si="416"/>
        <v>SICODI</v>
      </c>
      <c r="C3702" s="9" t="str">
        <f t="shared" si="412"/>
        <v>Puno</v>
      </c>
      <c r="D3702" s="9" t="str">
        <f t="shared" si="413"/>
        <v>No Reporta</v>
      </c>
      <c r="E3702" s="9" t="str">
        <f t="shared" si="414"/>
        <v>No Reporta</v>
      </c>
      <c r="F3702" s="194" t="str">
        <f>+'Información ELECTRO PUNO'!E3682</f>
        <v>MT</v>
      </c>
      <c r="G3702" s="194">
        <f>+'Información ELECTRO PUNO'!G3682</f>
        <v>12</v>
      </c>
      <c r="H3702" s="9" t="str">
        <f t="shared" si="415"/>
        <v>Poste</v>
      </c>
      <c r="I3702" s="194" t="str">
        <f>+'Información ELECTRO PUNO'!F3682</f>
        <v>Madera Tratada</v>
      </c>
      <c r="J3702" s="194" t="str">
        <f>+'Información ELECTRO PUNO'!B3682</f>
        <v>PPM20</v>
      </c>
      <c r="K3702" s="9" t="str">
        <f t="shared" si="417"/>
        <v>POSTE DE MADERA TRATADA DE 12 mts. CL.5</v>
      </c>
      <c r="L3702" s="139">
        <f t="shared" si="418"/>
        <v>0.41</v>
      </c>
    </row>
    <row r="3703" spans="1:12" x14ac:dyDescent="0.25">
      <c r="A3703" s="193">
        <f>+'Información ELECTRO PUNO'!A3683</f>
        <v>3682</v>
      </c>
      <c r="B3703" s="26" t="str">
        <f t="shared" si="416"/>
        <v>SICODI</v>
      </c>
      <c r="C3703" s="9" t="str">
        <f t="shared" si="412"/>
        <v>Puno</v>
      </c>
      <c r="D3703" s="9" t="str">
        <f t="shared" si="413"/>
        <v>No Reporta</v>
      </c>
      <c r="E3703" s="9" t="str">
        <f t="shared" si="414"/>
        <v>No Reporta</v>
      </c>
      <c r="F3703" s="194" t="str">
        <f>+'Información ELECTRO PUNO'!E3683</f>
        <v>MT</v>
      </c>
      <c r="G3703" s="194">
        <f>+'Información ELECTRO PUNO'!G3683</f>
        <v>12</v>
      </c>
      <c r="H3703" s="9" t="str">
        <f t="shared" si="415"/>
        <v>Poste</v>
      </c>
      <c r="I3703" s="194" t="str">
        <f>+'Información ELECTRO PUNO'!F3683</f>
        <v>Madera Tratada</v>
      </c>
      <c r="J3703" s="194" t="str">
        <f>+'Información ELECTRO PUNO'!B3683</f>
        <v>PPM20</v>
      </c>
      <c r="K3703" s="9" t="str">
        <f t="shared" si="417"/>
        <v>POSTE DE MADERA TRATADA DE 12 mts. CL.5</v>
      </c>
      <c r="L3703" s="139">
        <f t="shared" si="418"/>
        <v>0.41</v>
      </c>
    </row>
    <row r="3704" spans="1:12" x14ac:dyDescent="0.25">
      <c r="A3704" s="193">
        <f>+'Información ELECTRO PUNO'!A3684</f>
        <v>3683</v>
      </c>
      <c r="B3704" s="26" t="str">
        <f t="shared" si="416"/>
        <v>SICODI</v>
      </c>
      <c r="C3704" s="9" t="str">
        <f t="shared" si="412"/>
        <v>Puno</v>
      </c>
      <c r="D3704" s="9" t="str">
        <f t="shared" si="413"/>
        <v>No Reporta</v>
      </c>
      <c r="E3704" s="9" t="str">
        <f t="shared" si="414"/>
        <v>No Reporta</v>
      </c>
      <c r="F3704" s="194" t="str">
        <f>+'Información ELECTRO PUNO'!E3684</f>
        <v>MT</v>
      </c>
      <c r="G3704" s="194">
        <f>+'Información ELECTRO PUNO'!G3684</f>
        <v>12</v>
      </c>
      <c r="H3704" s="9" t="str">
        <f t="shared" si="415"/>
        <v>Poste</v>
      </c>
      <c r="I3704" s="194" t="str">
        <f>+'Información ELECTRO PUNO'!F3684</f>
        <v>Madera Tratada</v>
      </c>
      <c r="J3704" s="194" t="str">
        <f>+'Información ELECTRO PUNO'!B3684</f>
        <v>PPM20</v>
      </c>
      <c r="K3704" s="9" t="str">
        <f t="shared" si="417"/>
        <v>POSTE DE MADERA TRATADA DE 12 mts. CL.5</v>
      </c>
      <c r="L3704" s="139">
        <f t="shared" si="418"/>
        <v>0.41</v>
      </c>
    </row>
    <row r="3705" spans="1:12" x14ac:dyDescent="0.25">
      <c r="A3705" s="193">
        <f>+'Información ELECTRO PUNO'!A3685</f>
        <v>3684</v>
      </c>
      <c r="B3705" s="26" t="str">
        <f t="shared" si="416"/>
        <v>SICODI</v>
      </c>
      <c r="C3705" s="9" t="str">
        <f t="shared" si="412"/>
        <v>Puno</v>
      </c>
      <c r="D3705" s="9" t="str">
        <f t="shared" si="413"/>
        <v>No Reporta</v>
      </c>
      <c r="E3705" s="9" t="str">
        <f t="shared" si="414"/>
        <v>No Reporta</v>
      </c>
      <c r="F3705" s="194" t="str">
        <f>+'Información ELECTRO PUNO'!E3685</f>
        <v>MT</v>
      </c>
      <c r="G3705" s="194">
        <f>+'Información ELECTRO PUNO'!G3685</f>
        <v>12</v>
      </c>
      <c r="H3705" s="9" t="str">
        <f t="shared" si="415"/>
        <v>Poste</v>
      </c>
      <c r="I3705" s="194" t="str">
        <f>+'Información ELECTRO PUNO'!F3685</f>
        <v>Madera Tratada</v>
      </c>
      <c r="J3705" s="194" t="str">
        <f>+'Información ELECTRO PUNO'!B3685</f>
        <v>PPM20</v>
      </c>
      <c r="K3705" s="9" t="str">
        <f t="shared" si="417"/>
        <v>POSTE DE MADERA TRATADA DE 12 mts. CL.5</v>
      </c>
      <c r="L3705" s="139">
        <f t="shared" si="418"/>
        <v>0.41</v>
      </c>
    </row>
    <row r="3706" spans="1:12" x14ac:dyDescent="0.25">
      <c r="A3706" s="193">
        <f>+'Información ELECTRO PUNO'!A3686</f>
        <v>3685</v>
      </c>
      <c r="B3706" s="26" t="str">
        <f t="shared" si="416"/>
        <v>SICODI</v>
      </c>
      <c r="C3706" s="9" t="str">
        <f t="shared" si="412"/>
        <v>Puno</v>
      </c>
      <c r="D3706" s="9" t="str">
        <f t="shared" si="413"/>
        <v>No Reporta</v>
      </c>
      <c r="E3706" s="9" t="str">
        <f t="shared" si="414"/>
        <v>No Reporta</v>
      </c>
      <c r="F3706" s="194" t="str">
        <f>+'Información ELECTRO PUNO'!E3686</f>
        <v>MT</v>
      </c>
      <c r="G3706" s="194">
        <f>+'Información ELECTRO PUNO'!G3686</f>
        <v>12</v>
      </c>
      <c r="H3706" s="9" t="str">
        <f t="shared" si="415"/>
        <v>Poste</v>
      </c>
      <c r="I3706" s="194" t="str">
        <f>+'Información ELECTRO PUNO'!F3686</f>
        <v>Madera Tratada</v>
      </c>
      <c r="J3706" s="194" t="str">
        <f>+'Información ELECTRO PUNO'!B3686</f>
        <v>PPM20</v>
      </c>
      <c r="K3706" s="9" t="str">
        <f t="shared" si="417"/>
        <v>POSTE DE MADERA TRATADA DE 12 mts. CL.5</v>
      </c>
      <c r="L3706" s="139">
        <f t="shared" si="418"/>
        <v>0.41</v>
      </c>
    </row>
    <row r="3707" spans="1:12" x14ac:dyDescent="0.25">
      <c r="A3707" s="193">
        <f>+'Información ELECTRO PUNO'!A3687</f>
        <v>3686</v>
      </c>
      <c r="B3707" s="26" t="str">
        <f t="shared" si="416"/>
        <v>SICODI</v>
      </c>
      <c r="C3707" s="9" t="str">
        <f t="shared" si="412"/>
        <v>Puno</v>
      </c>
      <c r="D3707" s="9" t="str">
        <f t="shared" si="413"/>
        <v>No Reporta</v>
      </c>
      <c r="E3707" s="9" t="str">
        <f t="shared" si="414"/>
        <v>No Reporta</v>
      </c>
      <c r="F3707" s="194" t="str">
        <f>+'Información ELECTRO PUNO'!E3687</f>
        <v>MT</v>
      </c>
      <c r="G3707" s="194">
        <f>+'Información ELECTRO PUNO'!G3687</f>
        <v>12</v>
      </c>
      <c r="H3707" s="9" t="str">
        <f t="shared" si="415"/>
        <v>Poste</v>
      </c>
      <c r="I3707" s="194" t="str">
        <f>+'Información ELECTRO PUNO'!F3687</f>
        <v>Madera Tratada</v>
      </c>
      <c r="J3707" s="194" t="str">
        <f>+'Información ELECTRO PUNO'!B3687</f>
        <v>PPM20</v>
      </c>
      <c r="K3707" s="9" t="str">
        <f t="shared" si="417"/>
        <v>POSTE DE MADERA TRATADA DE 12 mts. CL.5</v>
      </c>
      <c r="L3707" s="139">
        <f t="shared" si="418"/>
        <v>0.41</v>
      </c>
    </row>
    <row r="3708" spans="1:12" x14ac:dyDescent="0.25">
      <c r="A3708" s="193">
        <f>+'Información ELECTRO PUNO'!A3688</f>
        <v>3687</v>
      </c>
      <c r="B3708" s="26" t="str">
        <f t="shared" si="416"/>
        <v>SICODI</v>
      </c>
      <c r="C3708" s="9" t="str">
        <f t="shared" si="412"/>
        <v>Puno</v>
      </c>
      <c r="D3708" s="9" t="str">
        <f t="shared" si="413"/>
        <v>No Reporta</v>
      </c>
      <c r="E3708" s="9" t="str">
        <f t="shared" si="414"/>
        <v>No Reporta</v>
      </c>
      <c r="F3708" s="194" t="str">
        <f>+'Información ELECTRO PUNO'!E3688</f>
        <v>MT</v>
      </c>
      <c r="G3708" s="194">
        <f>+'Información ELECTRO PUNO'!G3688</f>
        <v>12</v>
      </c>
      <c r="H3708" s="9" t="str">
        <f t="shared" si="415"/>
        <v>Poste</v>
      </c>
      <c r="I3708" s="194" t="str">
        <f>+'Información ELECTRO PUNO'!F3688</f>
        <v>Madera Tratada</v>
      </c>
      <c r="J3708" s="194" t="str">
        <f>+'Información ELECTRO PUNO'!B3688</f>
        <v>PPM20</v>
      </c>
      <c r="K3708" s="9" t="str">
        <f t="shared" si="417"/>
        <v>POSTE DE MADERA TRATADA DE 12 mts. CL.5</v>
      </c>
      <c r="L3708" s="139">
        <f t="shared" si="418"/>
        <v>0.41</v>
      </c>
    </row>
    <row r="3709" spans="1:12" x14ac:dyDescent="0.25">
      <c r="A3709" s="193">
        <f>+'Información ELECTRO PUNO'!A3689</f>
        <v>3688</v>
      </c>
      <c r="B3709" s="26" t="str">
        <f t="shared" si="416"/>
        <v>SICODI</v>
      </c>
      <c r="C3709" s="9" t="str">
        <f t="shared" si="412"/>
        <v>Puno</v>
      </c>
      <c r="D3709" s="9" t="str">
        <f t="shared" si="413"/>
        <v>No Reporta</v>
      </c>
      <c r="E3709" s="9" t="str">
        <f t="shared" si="414"/>
        <v>No Reporta</v>
      </c>
      <c r="F3709" s="194" t="str">
        <f>+'Información ELECTRO PUNO'!E3689</f>
        <v>MT</v>
      </c>
      <c r="G3709" s="194">
        <f>+'Información ELECTRO PUNO'!G3689</f>
        <v>12</v>
      </c>
      <c r="H3709" s="9" t="str">
        <f t="shared" si="415"/>
        <v>Poste</v>
      </c>
      <c r="I3709" s="194" t="str">
        <f>+'Información ELECTRO PUNO'!F3689</f>
        <v>Madera Tratada</v>
      </c>
      <c r="J3709" s="194" t="str">
        <f>+'Información ELECTRO PUNO'!B3689</f>
        <v>PPM20</v>
      </c>
      <c r="K3709" s="9" t="str">
        <f t="shared" si="417"/>
        <v>POSTE DE MADERA TRATADA DE 12 mts. CL.5</v>
      </c>
      <c r="L3709" s="139">
        <f t="shared" si="418"/>
        <v>0.41</v>
      </c>
    </row>
    <row r="3710" spans="1:12" x14ac:dyDescent="0.25">
      <c r="A3710" s="193">
        <f>+'Información ELECTRO PUNO'!A3690</f>
        <v>3689</v>
      </c>
      <c r="B3710" s="26" t="str">
        <f t="shared" si="416"/>
        <v>SICODI</v>
      </c>
      <c r="C3710" s="9" t="str">
        <f t="shared" si="412"/>
        <v>Puno</v>
      </c>
      <c r="D3710" s="9" t="str">
        <f t="shared" si="413"/>
        <v>No Reporta</v>
      </c>
      <c r="E3710" s="9" t="str">
        <f t="shared" si="414"/>
        <v>No Reporta</v>
      </c>
      <c r="F3710" s="194" t="str">
        <f>+'Información ELECTRO PUNO'!E3690</f>
        <v>MT</v>
      </c>
      <c r="G3710" s="194">
        <f>+'Información ELECTRO PUNO'!G3690</f>
        <v>12</v>
      </c>
      <c r="H3710" s="9" t="str">
        <f t="shared" si="415"/>
        <v>Poste</v>
      </c>
      <c r="I3710" s="194" t="str">
        <f>+'Información ELECTRO PUNO'!F3690</f>
        <v>Madera Tratada</v>
      </c>
      <c r="J3710" s="194" t="str">
        <f>+'Información ELECTRO PUNO'!B3690</f>
        <v>PPM20</v>
      </c>
      <c r="K3710" s="9" t="str">
        <f t="shared" si="417"/>
        <v>POSTE DE MADERA TRATADA DE 12 mts. CL.5</v>
      </c>
      <c r="L3710" s="139">
        <f t="shared" si="418"/>
        <v>0.41</v>
      </c>
    </row>
    <row r="3711" spans="1:12" x14ac:dyDescent="0.25">
      <c r="A3711" s="193">
        <f>+'Información ELECTRO PUNO'!A3691</f>
        <v>3690</v>
      </c>
      <c r="B3711" s="26" t="str">
        <f t="shared" si="416"/>
        <v>SICODI</v>
      </c>
      <c r="C3711" s="9" t="str">
        <f t="shared" si="412"/>
        <v>Puno</v>
      </c>
      <c r="D3711" s="9" t="str">
        <f t="shared" si="413"/>
        <v>No Reporta</v>
      </c>
      <c r="E3711" s="9" t="str">
        <f t="shared" si="414"/>
        <v>No Reporta</v>
      </c>
      <c r="F3711" s="194" t="str">
        <f>+'Información ELECTRO PUNO'!E3691</f>
        <v>MT</v>
      </c>
      <c r="G3711" s="194">
        <f>+'Información ELECTRO PUNO'!G3691</f>
        <v>12</v>
      </c>
      <c r="H3711" s="9" t="str">
        <f t="shared" si="415"/>
        <v>Poste</v>
      </c>
      <c r="I3711" s="194" t="str">
        <f>+'Información ELECTRO PUNO'!F3691</f>
        <v>Madera Tratada</v>
      </c>
      <c r="J3711" s="194" t="str">
        <f>+'Información ELECTRO PUNO'!B3691</f>
        <v>PPM20</v>
      </c>
      <c r="K3711" s="9" t="str">
        <f t="shared" si="417"/>
        <v>POSTE DE MADERA TRATADA DE 12 mts. CL.5</v>
      </c>
      <c r="L3711" s="139">
        <f t="shared" si="418"/>
        <v>0.41</v>
      </c>
    </row>
    <row r="3712" spans="1:12" x14ac:dyDescent="0.25">
      <c r="A3712" s="193">
        <f>+'Información ELECTRO PUNO'!A3692</f>
        <v>3691</v>
      </c>
      <c r="B3712" s="26" t="str">
        <f t="shared" si="416"/>
        <v>SICODI</v>
      </c>
      <c r="C3712" s="9" t="str">
        <f t="shared" si="412"/>
        <v>Puno</v>
      </c>
      <c r="D3712" s="9" t="str">
        <f t="shared" si="413"/>
        <v>No Reporta</v>
      </c>
      <c r="E3712" s="9" t="str">
        <f t="shared" si="414"/>
        <v>No Reporta</v>
      </c>
      <c r="F3712" s="194" t="str">
        <f>+'Información ELECTRO PUNO'!E3692</f>
        <v>MT</v>
      </c>
      <c r="G3712" s="194">
        <f>+'Información ELECTRO PUNO'!G3692</f>
        <v>12</v>
      </c>
      <c r="H3712" s="9" t="str">
        <f t="shared" si="415"/>
        <v>Poste</v>
      </c>
      <c r="I3712" s="194" t="str">
        <f>+'Información ELECTRO PUNO'!F3692</f>
        <v>Madera Tratada</v>
      </c>
      <c r="J3712" s="194" t="str">
        <f>+'Información ELECTRO PUNO'!B3692</f>
        <v>PPM20</v>
      </c>
      <c r="K3712" s="9" t="str">
        <f t="shared" si="417"/>
        <v>POSTE DE MADERA TRATADA DE 12 mts. CL.5</v>
      </c>
      <c r="L3712" s="139">
        <f t="shared" si="418"/>
        <v>0.41</v>
      </c>
    </row>
    <row r="3713" spans="1:12" x14ac:dyDescent="0.25">
      <c r="A3713" s="193">
        <f>+'Información ELECTRO PUNO'!A3693</f>
        <v>3692</v>
      </c>
      <c r="B3713" s="26" t="str">
        <f t="shared" si="416"/>
        <v>SICODI</v>
      </c>
      <c r="C3713" s="9" t="str">
        <f t="shared" si="412"/>
        <v>Puno</v>
      </c>
      <c r="D3713" s="9" t="str">
        <f t="shared" si="413"/>
        <v>No Reporta</v>
      </c>
      <c r="E3713" s="9" t="str">
        <f t="shared" si="414"/>
        <v>No Reporta</v>
      </c>
      <c r="F3713" s="194" t="str">
        <f>+'Información ELECTRO PUNO'!E3693</f>
        <v>MT</v>
      </c>
      <c r="G3713" s="194">
        <f>+'Información ELECTRO PUNO'!G3693</f>
        <v>12</v>
      </c>
      <c r="H3713" s="9" t="str">
        <f t="shared" si="415"/>
        <v>Poste</v>
      </c>
      <c r="I3713" s="194" t="str">
        <f>+'Información ELECTRO PUNO'!F3693</f>
        <v>Madera Tratada</v>
      </c>
      <c r="J3713" s="194" t="str">
        <f>+'Información ELECTRO PUNO'!B3693</f>
        <v>PPM20</v>
      </c>
      <c r="K3713" s="9" t="str">
        <f t="shared" si="417"/>
        <v>POSTE DE MADERA TRATADA DE 12 mts. CL.5</v>
      </c>
      <c r="L3713" s="139">
        <f t="shared" si="418"/>
        <v>0.41</v>
      </c>
    </row>
    <row r="3714" spans="1:12" x14ac:dyDescent="0.25">
      <c r="A3714" s="193">
        <f>+'Información ELECTRO PUNO'!A3694</f>
        <v>3693</v>
      </c>
      <c r="B3714" s="26" t="str">
        <f t="shared" si="416"/>
        <v>SICODI</v>
      </c>
      <c r="C3714" s="9" t="str">
        <f t="shared" si="412"/>
        <v>Puno</v>
      </c>
      <c r="D3714" s="9" t="str">
        <f t="shared" si="413"/>
        <v>No Reporta</v>
      </c>
      <c r="E3714" s="9" t="str">
        <f t="shared" si="414"/>
        <v>No Reporta</v>
      </c>
      <c r="F3714" s="194" t="str">
        <f>+'Información ELECTRO PUNO'!E3694</f>
        <v>MT</v>
      </c>
      <c r="G3714" s="194">
        <f>+'Información ELECTRO PUNO'!G3694</f>
        <v>12</v>
      </c>
      <c r="H3714" s="9" t="str">
        <f t="shared" si="415"/>
        <v>Poste</v>
      </c>
      <c r="I3714" s="194" t="str">
        <f>+'Información ELECTRO PUNO'!F3694</f>
        <v>Madera Tratada</v>
      </c>
      <c r="J3714" s="194" t="str">
        <f>+'Información ELECTRO PUNO'!B3694</f>
        <v>PPM20</v>
      </c>
      <c r="K3714" s="9" t="str">
        <f t="shared" si="417"/>
        <v>POSTE DE MADERA TRATADA DE 12 mts. CL.5</v>
      </c>
      <c r="L3714" s="139">
        <f t="shared" si="418"/>
        <v>0.41</v>
      </c>
    </row>
    <row r="3715" spans="1:12" x14ac:dyDescent="0.25">
      <c r="A3715" s="193">
        <f>+'Información ELECTRO PUNO'!A3695</f>
        <v>3694</v>
      </c>
      <c r="B3715" s="26" t="str">
        <f t="shared" si="416"/>
        <v>SICODI</v>
      </c>
      <c r="C3715" s="9" t="str">
        <f t="shared" si="412"/>
        <v>Puno</v>
      </c>
      <c r="D3715" s="9" t="str">
        <f t="shared" si="413"/>
        <v>No Reporta</v>
      </c>
      <c r="E3715" s="9" t="str">
        <f t="shared" si="414"/>
        <v>No Reporta</v>
      </c>
      <c r="F3715" s="194" t="str">
        <f>+'Información ELECTRO PUNO'!E3695</f>
        <v>MT</v>
      </c>
      <c r="G3715" s="194">
        <f>+'Información ELECTRO PUNO'!G3695</f>
        <v>12</v>
      </c>
      <c r="H3715" s="9" t="str">
        <f t="shared" si="415"/>
        <v>Poste</v>
      </c>
      <c r="I3715" s="194" t="str">
        <f>+'Información ELECTRO PUNO'!F3695</f>
        <v>Madera Tratada</v>
      </c>
      <c r="J3715" s="194" t="str">
        <f>+'Información ELECTRO PUNO'!B3695</f>
        <v>PPM20</v>
      </c>
      <c r="K3715" s="9" t="str">
        <f t="shared" si="417"/>
        <v>POSTE DE MADERA TRATADA DE 12 mts. CL.5</v>
      </c>
      <c r="L3715" s="139">
        <f t="shared" si="418"/>
        <v>0.41</v>
      </c>
    </row>
    <row r="3716" spans="1:12" x14ac:dyDescent="0.25">
      <c r="A3716" s="193">
        <f>+'Información ELECTRO PUNO'!A3696</f>
        <v>3695</v>
      </c>
      <c r="B3716" s="26" t="str">
        <f t="shared" si="416"/>
        <v>SICODI</v>
      </c>
      <c r="C3716" s="9" t="str">
        <f t="shared" si="412"/>
        <v>Puno</v>
      </c>
      <c r="D3716" s="9" t="str">
        <f t="shared" si="413"/>
        <v>No Reporta</v>
      </c>
      <c r="E3716" s="9" t="str">
        <f t="shared" si="414"/>
        <v>No Reporta</v>
      </c>
      <c r="F3716" s="194" t="str">
        <f>+'Información ELECTRO PUNO'!E3696</f>
        <v>MT</v>
      </c>
      <c r="G3716" s="194">
        <f>+'Información ELECTRO PUNO'!G3696</f>
        <v>12</v>
      </c>
      <c r="H3716" s="9" t="str">
        <f t="shared" si="415"/>
        <v>Poste</v>
      </c>
      <c r="I3716" s="194" t="str">
        <f>+'Información ELECTRO PUNO'!F3696</f>
        <v>Madera Tratada</v>
      </c>
      <c r="J3716" s="194" t="str">
        <f>+'Información ELECTRO PUNO'!B3696</f>
        <v>PPM20</v>
      </c>
      <c r="K3716" s="9" t="str">
        <f t="shared" si="417"/>
        <v>POSTE DE MADERA TRATADA DE 12 mts. CL.5</v>
      </c>
      <c r="L3716" s="139">
        <f t="shared" si="418"/>
        <v>0.41</v>
      </c>
    </row>
    <row r="3717" spans="1:12" x14ac:dyDescent="0.25">
      <c r="A3717" s="193">
        <f>+'Información ELECTRO PUNO'!A3697</f>
        <v>3696</v>
      </c>
      <c r="B3717" s="26" t="str">
        <f t="shared" si="416"/>
        <v>SICODI</v>
      </c>
      <c r="C3717" s="9" t="str">
        <f t="shared" si="412"/>
        <v>Puno</v>
      </c>
      <c r="D3717" s="9" t="str">
        <f t="shared" si="413"/>
        <v>No Reporta</v>
      </c>
      <c r="E3717" s="9" t="str">
        <f t="shared" si="414"/>
        <v>No Reporta</v>
      </c>
      <c r="F3717" s="194" t="str">
        <f>+'Información ELECTRO PUNO'!E3697</f>
        <v>MT</v>
      </c>
      <c r="G3717" s="194">
        <f>+'Información ELECTRO PUNO'!G3697</f>
        <v>12</v>
      </c>
      <c r="H3717" s="9" t="str">
        <f t="shared" si="415"/>
        <v>Poste</v>
      </c>
      <c r="I3717" s="194" t="str">
        <f>+'Información ELECTRO PUNO'!F3697</f>
        <v>Madera Tratada</v>
      </c>
      <c r="J3717" s="194" t="str">
        <f>+'Información ELECTRO PUNO'!B3697</f>
        <v>PPM20</v>
      </c>
      <c r="K3717" s="9" t="str">
        <f t="shared" si="417"/>
        <v>POSTE DE MADERA TRATADA DE 12 mts. CL.5</v>
      </c>
      <c r="L3717" s="139">
        <f t="shared" si="418"/>
        <v>0.41</v>
      </c>
    </row>
    <row r="3718" spans="1:12" x14ac:dyDescent="0.25">
      <c r="A3718" s="193">
        <f>+'Información ELECTRO PUNO'!A3698</f>
        <v>3697</v>
      </c>
      <c r="B3718" s="26" t="str">
        <f t="shared" si="416"/>
        <v>SICODI</v>
      </c>
      <c r="C3718" s="9" t="str">
        <f t="shared" si="412"/>
        <v>Puno</v>
      </c>
      <c r="D3718" s="9" t="str">
        <f t="shared" si="413"/>
        <v>No Reporta</v>
      </c>
      <c r="E3718" s="9" t="str">
        <f t="shared" si="414"/>
        <v>No Reporta</v>
      </c>
      <c r="F3718" s="194" t="str">
        <f>+'Información ELECTRO PUNO'!E3698</f>
        <v>MT</v>
      </c>
      <c r="G3718" s="194">
        <f>+'Información ELECTRO PUNO'!G3698</f>
        <v>12</v>
      </c>
      <c r="H3718" s="9" t="str">
        <f t="shared" si="415"/>
        <v>Poste</v>
      </c>
      <c r="I3718" s="194" t="str">
        <f>+'Información ELECTRO PUNO'!F3698</f>
        <v>Madera Tratada</v>
      </c>
      <c r="J3718" s="194" t="str">
        <f>+'Información ELECTRO PUNO'!B3698</f>
        <v>PPM20</v>
      </c>
      <c r="K3718" s="9" t="str">
        <f t="shared" si="417"/>
        <v>POSTE DE MADERA TRATADA DE 12 mts. CL.5</v>
      </c>
      <c r="L3718" s="139">
        <f t="shared" si="418"/>
        <v>0.41</v>
      </c>
    </row>
    <row r="3719" spans="1:12" x14ac:dyDescent="0.25">
      <c r="A3719" s="193">
        <f>+'Información ELECTRO PUNO'!A3699</f>
        <v>3698</v>
      </c>
      <c r="B3719" s="26" t="str">
        <f t="shared" si="416"/>
        <v>SICODI</v>
      </c>
      <c r="C3719" s="9" t="str">
        <f t="shared" si="412"/>
        <v>Puno</v>
      </c>
      <c r="D3719" s="9" t="str">
        <f t="shared" si="413"/>
        <v>No Reporta</v>
      </c>
      <c r="E3719" s="9" t="str">
        <f t="shared" si="414"/>
        <v>No Reporta</v>
      </c>
      <c r="F3719" s="194" t="str">
        <f>+'Información ELECTRO PUNO'!E3699</f>
        <v>MT</v>
      </c>
      <c r="G3719" s="194">
        <f>+'Información ELECTRO PUNO'!G3699</f>
        <v>12</v>
      </c>
      <c r="H3719" s="9" t="str">
        <f t="shared" si="415"/>
        <v>Poste</v>
      </c>
      <c r="I3719" s="194" t="str">
        <f>+'Información ELECTRO PUNO'!F3699</f>
        <v>Madera Tratada</v>
      </c>
      <c r="J3719" s="194" t="str">
        <f>+'Información ELECTRO PUNO'!B3699</f>
        <v>PPM20</v>
      </c>
      <c r="K3719" s="9" t="str">
        <f t="shared" si="417"/>
        <v>POSTE DE MADERA TRATADA DE 12 mts. CL.5</v>
      </c>
      <c r="L3719" s="139">
        <f t="shared" si="418"/>
        <v>0.41</v>
      </c>
    </row>
    <row r="3720" spans="1:12" x14ac:dyDescent="0.25">
      <c r="A3720" s="193">
        <f>+'Información ELECTRO PUNO'!A3700</f>
        <v>3699</v>
      </c>
      <c r="B3720" s="26" t="str">
        <f t="shared" si="416"/>
        <v>SICODI</v>
      </c>
      <c r="C3720" s="9" t="str">
        <f t="shared" si="412"/>
        <v>Puno</v>
      </c>
      <c r="D3720" s="9" t="str">
        <f t="shared" si="413"/>
        <v>No Reporta</v>
      </c>
      <c r="E3720" s="9" t="str">
        <f t="shared" si="414"/>
        <v>No Reporta</v>
      </c>
      <c r="F3720" s="194" t="str">
        <f>+'Información ELECTRO PUNO'!E3700</f>
        <v>MT</v>
      </c>
      <c r="G3720" s="194">
        <f>+'Información ELECTRO PUNO'!G3700</f>
        <v>12</v>
      </c>
      <c r="H3720" s="9" t="str">
        <f t="shared" si="415"/>
        <v>Poste</v>
      </c>
      <c r="I3720" s="194" t="str">
        <f>+'Información ELECTRO PUNO'!F3700</f>
        <v>Madera Tratada</v>
      </c>
      <c r="J3720" s="194" t="str">
        <f>+'Información ELECTRO PUNO'!B3700</f>
        <v>PPM20</v>
      </c>
      <c r="K3720" s="9" t="str">
        <f t="shared" si="417"/>
        <v>POSTE DE MADERA TRATADA DE 12 mts. CL.5</v>
      </c>
      <c r="L3720" s="139">
        <f t="shared" si="418"/>
        <v>0.41</v>
      </c>
    </row>
    <row r="3721" spans="1:12" x14ac:dyDescent="0.25">
      <c r="A3721" s="193">
        <f>+'Información ELECTRO PUNO'!A3701</f>
        <v>3700</v>
      </c>
      <c r="B3721" s="26" t="str">
        <f t="shared" si="416"/>
        <v>SICODI</v>
      </c>
      <c r="C3721" s="9" t="str">
        <f t="shared" si="412"/>
        <v>Puno</v>
      </c>
      <c r="D3721" s="9" t="str">
        <f t="shared" si="413"/>
        <v>No Reporta</v>
      </c>
      <c r="E3721" s="9" t="str">
        <f t="shared" si="414"/>
        <v>No Reporta</v>
      </c>
      <c r="F3721" s="194" t="str">
        <f>+'Información ELECTRO PUNO'!E3701</f>
        <v>MT</v>
      </c>
      <c r="G3721" s="194">
        <f>+'Información ELECTRO PUNO'!G3701</f>
        <v>12</v>
      </c>
      <c r="H3721" s="9" t="str">
        <f t="shared" si="415"/>
        <v>Poste</v>
      </c>
      <c r="I3721" s="194" t="str">
        <f>+'Información ELECTRO PUNO'!F3701</f>
        <v>Madera Tratada</v>
      </c>
      <c r="J3721" s="194" t="str">
        <f>+'Información ELECTRO PUNO'!B3701</f>
        <v>PPM20</v>
      </c>
      <c r="K3721" s="9" t="str">
        <f t="shared" si="417"/>
        <v>POSTE DE MADERA TRATADA DE 12 mts. CL.5</v>
      </c>
      <c r="L3721" s="139">
        <f t="shared" si="418"/>
        <v>0.41</v>
      </c>
    </row>
    <row r="3722" spans="1:12" x14ac:dyDescent="0.25">
      <c r="A3722" s="193">
        <f>+'Información ELECTRO PUNO'!A3702</f>
        <v>3701</v>
      </c>
      <c r="B3722" s="26" t="str">
        <f t="shared" si="416"/>
        <v>SICODI</v>
      </c>
      <c r="C3722" s="9" t="str">
        <f t="shared" si="412"/>
        <v>Puno</v>
      </c>
      <c r="D3722" s="9" t="str">
        <f t="shared" si="413"/>
        <v>No Reporta</v>
      </c>
      <c r="E3722" s="9" t="str">
        <f t="shared" si="414"/>
        <v>No Reporta</v>
      </c>
      <c r="F3722" s="194" t="str">
        <f>+'Información ELECTRO PUNO'!E3702</f>
        <v>MT</v>
      </c>
      <c r="G3722" s="194">
        <f>+'Información ELECTRO PUNO'!G3702</f>
        <v>12</v>
      </c>
      <c r="H3722" s="9" t="str">
        <f t="shared" si="415"/>
        <v>Poste</v>
      </c>
      <c r="I3722" s="194" t="str">
        <f>+'Información ELECTRO PUNO'!F3702</f>
        <v>Madera Tratada</v>
      </c>
      <c r="J3722" s="194" t="str">
        <f>+'Información ELECTRO PUNO'!B3702</f>
        <v>PPM20</v>
      </c>
      <c r="K3722" s="9" t="str">
        <f t="shared" si="417"/>
        <v>POSTE DE MADERA TRATADA DE 12 mts. CL.5</v>
      </c>
      <c r="L3722" s="139">
        <f t="shared" si="418"/>
        <v>0.41</v>
      </c>
    </row>
    <row r="3723" spans="1:12" x14ac:dyDescent="0.25">
      <c r="A3723" s="193">
        <f>+'Información ELECTRO PUNO'!A3703</f>
        <v>3702</v>
      </c>
      <c r="B3723" s="26" t="str">
        <f t="shared" si="416"/>
        <v>SICODI</v>
      </c>
      <c r="C3723" s="9" t="str">
        <f t="shared" si="412"/>
        <v>Puno</v>
      </c>
      <c r="D3723" s="9" t="str">
        <f t="shared" si="413"/>
        <v>No Reporta</v>
      </c>
      <c r="E3723" s="9" t="str">
        <f t="shared" si="414"/>
        <v>No Reporta</v>
      </c>
      <c r="F3723" s="194" t="str">
        <f>+'Información ELECTRO PUNO'!E3703</f>
        <v>MT</v>
      </c>
      <c r="G3723" s="194">
        <f>+'Información ELECTRO PUNO'!G3703</f>
        <v>12</v>
      </c>
      <c r="H3723" s="9" t="str">
        <f t="shared" si="415"/>
        <v>Poste</v>
      </c>
      <c r="I3723" s="194" t="str">
        <f>+'Información ELECTRO PUNO'!F3703</f>
        <v>Madera Tratada</v>
      </c>
      <c r="J3723" s="194" t="str">
        <f>+'Información ELECTRO PUNO'!B3703</f>
        <v>PPM20</v>
      </c>
      <c r="K3723" s="9" t="str">
        <f t="shared" si="417"/>
        <v>POSTE DE MADERA TRATADA DE 12 mts. CL.5</v>
      </c>
      <c r="L3723" s="139">
        <f t="shared" si="418"/>
        <v>0.41</v>
      </c>
    </row>
    <row r="3724" spans="1:12" x14ac:dyDescent="0.25">
      <c r="A3724" s="193">
        <f>+'Información ELECTRO PUNO'!A3704</f>
        <v>3703</v>
      </c>
      <c r="B3724" s="26" t="str">
        <f t="shared" si="416"/>
        <v>SICODI</v>
      </c>
      <c r="C3724" s="9" t="str">
        <f t="shared" si="412"/>
        <v>Puno</v>
      </c>
      <c r="D3724" s="9" t="str">
        <f t="shared" si="413"/>
        <v>No Reporta</v>
      </c>
      <c r="E3724" s="9" t="str">
        <f t="shared" si="414"/>
        <v>No Reporta</v>
      </c>
      <c r="F3724" s="194" t="str">
        <f>+'Información ELECTRO PUNO'!E3704</f>
        <v>MT</v>
      </c>
      <c r="G3724" s="194">
        <f>+'Información ELECTRO PUNO'!G3704</f>
        <v>12</v>
      </c>
      <c r="H3724" s="9" t="str">
        <f t="shared" si="415"/>
        <v>Poste</v>
      </c>
      <c r="I3724" s="194" t="str">
        <f>+'Información ELECTRO PUNO'!F3704</f>
        <v>Madera Tratada</v>
      </c>
      <c r="J3724" s="194" t="str">
        <f>+'Información ELECTRO PUNO'!B3704</f>
        <v>PPM20</v>
      </c>
      <c r="K3724" s="9" t="str">
        <f t="shared" si="417"/>
        <v>POSTE DE MADERA TRATADA DE 12 mts. CL.5</v>
      </c>
      <c r="L3724" s="139">
        <f t="shared" si="418"/>
        <v>0.41</v>
      </c>
    </row>
    <row r="3725" spans="1:12" x14ac:dyDescent="0.25">
      <c r="A3725" s="193">
        <f>+'Información ELECTRO PUNO'!A3705</f>
        <v>3704</v>
      </c>
      <c r="B3725" s="26" t="str">
        <f t="shared" si="416"/>
        <v>SICODI</v>
      </c>
      <c r="C3725" s="9" t="str">
        <f t="shared" si="412"/>
        <v>Puno</v>
      </c>
      <c r="D3725" s="9" t="str">
        <f t="shared" si="413"/>
        <v>No Reporta</v>
      </c>
      <c r="E3725" s="9" t="str">
        <f t="shared" si="414"/>
        <v>No Reporta</v>
      </c>
      <c r="F3725" s="194" t="str">
        <f>+'Información ELECTRO PUNO'!E3705</f>
        <v>MT</v>
      </c>
      <c r="G3725" s="194">
        <f>+'Información ELECTRO PUNO'!G3705</f>
        <v>12</v>
      </c>
      <c r="H3725" s="9" t="str">
        <f t="shared" si="415"/>
        <v>Poste</v>
      </c>
      <c r="I3725" s="194" t="str">
        <f>+'Información ELECTRO PUNO'!F3705</f>
        <v>Madera Tratada</v>
      </c>
      <c r="J3725" s="194" t="str">
        <f>+'Información ELECTRO PUNO'!B3705</f>
        <v>PPM20</v>
      </c>
      <c r="K3725" s="9" t="str">
        <f t="shared" si="417"/>
        <v>POSTE DE MADERA TRATADA DE 12 mts. CL.5</v>
      </c>
      <c r="L3725" s="139">
        <f t="shared" si="418"/>
        <v>0.41</v>
      </c>
    </row>
    <row r="3726" spans="1:12" x14ac:dyDescent="0.25">
      <c r="A3726" s="193">
        <f>+'Información ELECTRO PUNO'!A3706</f>
        <v>3705</v>
      </c>
      <c r="B3726" s="26" t="str">
        <f t="shared" si="416"/>
        <v>SICODI</v>
      </c>
      <c r="C3726" s="9" t="str">
        <f t="shared" si="412"/>
        <v>Puno</v>
      </c>
      <c r="D3726" s="9" t="str">
        <f t="shared" si="413"/>
        <v>No Reporta</v>
      </c>
      <c r="E3726" s="9" t="str">
        <f t="shared" si="414"/>
        <v>No Reporta</v>
      </c>
      <c r="F3726" s="194" t="str">
        <f>+'Información ELECTRO PUNO'!E3706</f>
        <v>MT</v>
      </c>
      <c r="G3726" s="194">
        <f>+'Información ELECTRO PUNO'!G3706</f>
        <v>12</v>
      </c>
      <c r="H3726" s="9" t="str">
        <f t="shared" si="415"/>
        <v>Poste</v>
      </c>
      <c r="I3726" s="194" t="str">
        <f>+'Información ELECTRO PUNO'!F3706</f>
        <v>Madera Tratada</v>
      </c>
      <c r="J3726" s="194" t="str">
        <f>+'Información ELECTRO PUNO'!B3706</f>
        <v>PPM20</v>
      </c>
      <c r="K3726" s="9" t="str">
        <f t="shared" si="417"/>
        <v>POSTE DE MADERA TRATADA DE 12 mts. CL.5</v>
      </c>
      <c r="L3726" s="139">
        <f t="shared" si="418"/>
        <v>0.41</v>
      </c>
    </row>
    <row r="3727" spans="1:12" x14ac:dyDescent="0.25">
      <c r="A3727" s="193">
        <f>+'Información ELECTRO PUNO'!A3707</f>
        <v>3706</v>
      </c>
      <c r="B3727" s="26" t="str">
        <f t="shared" si="416"/>
        <v>SICODI</v>
      </c>
      <c r="C3727" s="9" t="str">
        <f t="shared" si="412"/>
        <v>Puno</v>
      </c>
      <c r="D3727" s="9" t="str">
        <f t="shared" si="413"/>
        <v>No Reporta</v>
      </c>
      <c r="E3727" s="9" t="str">
        <f t="shared" si="414"/>
        <v>No Reporta</v>
      </c>
      <c r="F3727" s="194" t="str">
        <f>+'Información ELECTRO PUNO'!E3707</f>
        <v>MT</v>
      </c>
      <c r="G3727" s="194">
        <f>+'Información ELECTRO PUNO'!G3707</f>
        <v>12</v>
      </c>
      <c r="H3727" s="9" t="str">
        <f t="shared" si="415"/>
        <v>Poste</v>
      </c>
      <c r="I3727" s="194" t="str">
        <f>+'Información ELECTRO PUNO'!F3707</f>
        <v>Madera Tratada</v>
      </c>
      <c r="J3727" s="194" t="str">
        <f>+'Información ELECTRO PUNO'!B3707</f>
        <v>PPM20</v>
      </c>
      <c r="K3727" s="9" t="str">
        <f t="shared" si="417"/>
        <v>POSTE DE MADERA TRATADA DE 12 mts. CL.5</v>
      </c>
      <c r="L3727" s="139">
        <f t="shared" si="418"/>
        <v>0.41</v>
      </c>
    </row>
    <row r="3728" spans="1:12" x14ac:dyDescent="0.25">
      <c r="A3728" s="193">
        <f>+'Información ELECTRO PUNO'!A3708</f>
        <v>3707</v>
      </c>
      <c r="B3728" s="26" t="str">
        <f t="shared" si="416"/>
        <v>SICODI</v>
      </c>
      <c r="C3728" s="9" t="str">
        <f t="shared" si="412"/>
        <v>Puno</v>
      </c>
      <c r="D3728" s="9" t="str">
        <f t="shared" si="413"/>
        <v>No Reporta</v>
      </c>
      <c r="E3728" s="9" t="str">
        <f t="shared" si="414"/>
        <v>No Reporta</v>
      </c>
      <c r="F3728" s="194" t="str">
        <f>+'Información ELECTRO PUNO'!E3708</f>
        <v>MT</v>
      </c>
      <c r="G3728" s="194">
        <f>+'Información ELECTRO PUNO'!G3708</f>
        <v>12</v>
      </c>
      <c r="H3728" s="9" t="str">
        <f t="shared" si="415"/>
        <v>Poste</v>
      </c>
      <c r="I3728" s="194" t="str">
        <f>+'Información ELECTRO PUNO'!F3708</f>
        <v>Madera Tratada</v>
      </c>
      <c r="J3728" s="194" t="str">
        <f>+'Información ELECTRO PUNO'!B3708</f>
        <v>PPM20</v>
      </c>
      <c r="K3728" s="9" t="str">
        <f t="shared" si="417"/>
        <v>POSTE DE MADERA TRATADA DE 12 mts. CL.5</v>
      </c>
      <c r="L3728" s="139">
        <f t="shared" si="418"/>
        <v>0.41</v>
      </c>
    </row>
    <row r="3729" spans="1:12" x14ac:dyDescent="0.25">
      <c r="A3729" s="193">
        <f>+'Información ELECTRO PUNO'!A3709</f>
        <v>3708</v>
      </c>
      <c r="B3729" s="26" t="str">
        <f t="shared" si="416"/>
        <v>SICODI</v>
      </c>
      <c r="C3729" s="9" t="str">
        <f t="shared" si="412"/>
        <v>Puno</v>
      </c>
      <c r="D3729" s="9" t="str">
        <f t="shared" si="413"/>
        <v>No Reporta</v>
      </c>
      <c r="E3729" s="9" t="str">
        <f t="shared" si="414"/>
        <v>No Reporta</v>
      </c>
      <c r="F3729" s="194" t="str">
        <f>+'Información ELECTRO PUNO'!E3709</f>
        <v>MT</v>
      </c>
      <c r="G3729" s="194">
        <f>+'Información ELECTRO PUNO'!G3709</f>
        <v>12</v>
      </c>
      <c r="H3729" s="9" t="str">
        <f t="shared" si="415"/>
        <v>Poste</v>
      </c>
      <c r="I3729" s="194" t="str">
        <f>+'Información ELECTRO PUNO'!F3709</f>
        <v>Madera Tratada</v>
      </c>
      <c r="J3729" s="194" t="str">
        <f>+'Información ELECTRO PUNO'!B3709</f>
        <v>PPM20</v>
      </c>
      <c r="K3729" s="9" t="str">
        <f t="shared" si="417"/>
        <v>POSTE DE MADERA TRATADA DE 12 mts. CL.5</v>
      </c>
      <c r="L3729" s="139">
        <f t="shared" si="418"/>
        <v>0.41</v>
      </c>
    </row>
    <row r="3730" spans="1:12" x14ac:dyDescent="0.25">
      <c r="A3730" s="193">
        <f>+'Información ELECTRO PUNO'!A3710</f>
        <v>3709</v>
      </c>
      <c r="B3730" s="26" t="str">
        <f t="shared" si="416"/>
        <v>SICODI</v>
      </c>
      <c r="C3730" s="9" t="str">
        <f t="shared" si="412"/>
        <v>Puno</v>
      </c>
      <c r="D3730" s="9" t="str">
        <f t="shared" si="413"/>
        <v>No Reporta</v>
      </c>
      <c r="E3730" s="9" t="str">
        <f t="shared" si="414"/>
        <v>No Reporta</v>
      </c>
      <c r="F3730" s="194" t="str">
        <f>+'Información ELECTRO PUNO'!E3710</f>
        <v>MT</v>
      </c>
      <c r="G3730" s="194">
        <f>+'Información ELECTRO PUNO'!G3710</f>
        <v>12</v>
      </c>
      <c r="H3730" s="9" t="str">
        <f t="shared" si="415"/>
        <v>Poste</v>
      </c>
      <c r="I3730" s="194" t="str">
        <f>+'Información ELECTRO PUNO'!F3710</f>
        <v>Madera Tratada</v>
      </c>
      <c r="J3730" s="194" t="str">
        <f>+'Información ELECTRO PUNO'!B3710</f>
        <v>PPM20</v>
      </c>
      <c r="K3730" s="9" t="str">
        <f t="shared" si="417"/>
        <v>POSTE DE MADERA TRATADA DE 12 mts. CL.5</v>
      </c>
      <c r="L3730" s="139">
        <f t="shared" si="418"/>
        <v>0.41</v>
      </c>
    </row>
    <row r="3731" spans="1:12" x14ac:dyDescent="0.25">
      <c r="A3731" s="193">
        <f>+'Información ELECTRO PUNO'!A3711</f>
        <v>3710</v>
      </c>
      <c r="B3731" s="26" t="str">
        <f t="shared" si="416"/>
        <v>SICODI</v>
      </c>
      <c r="C3731" s="9" t="str">
        <f t="shared" si="412"/>
        <v>Puno</v>
      </c>
      <c r="D3731" s="9" t="str">
        <f t="shared" si="413"/>
        <v>No Reporta</v>
      </c>
      <c r="E3731" s="9" t="str">
        <f t="shared" si="414"/>
        <v>No Reporta</v>
      </c>
      <c r="F3731" s="194" t="str">
        <f>+'Información ELECTRO PUNO'!E3711</f>
        <v>MT</v>
      </c>
      <c r="G3731" s="194">
        <f>+'Información ELECTRO PUNO'!G3711</f>
        <v>12</v>
      </c>
      <c r="H3731" s="9" t="str">
        <f t="shared" si="415"/>
        <v>Poste</v>
      </c>
      <c r="I3731" s="194" t="str">
        <f>+'Información ELECTRO PUNO'!F3711</f>
        <v>Madera Tratada</v>
      </c>
      <c r="J3731" s="194" t="str">
        <f>+'Información ELECTRO PUNO'!B3711</f>
        <v>PPM20</v>
      </c>
      <c r="K3731" s="9" t="str">
        <f t="shared" si="417"/>
        <v>POSTE DE MADERA TRATADA DE 12 mts. CL.5</v>
      </c>
      <c r="L3731" s="139">
        <f t="shared" si="418"/>
        <v>0.41</v>
      </c>
    </row>
    <row r="3732" spans="1:12" x14ac:dyDescent="0.25">
      <c r="A3732" s="193">
        <f>+'Información ELECTRO PUNO'!A3712</f>
        <v>3711</v>
      </c>
      <c r="B3732" s="26" t="str">
        <f t="shared" si="416"/>
        <v>SICODI</v>
      </c>
      <c r="C3732" s="9" t="str">
        <f t="shared" si="412"/>
        <v>Puno</v>
      </c>
      <c r="D3732" s="9" t="str">
        <f t="shared" si="413"/>
        <v>No Reporta</v>
      </c>
      <c r="E3732" s="9" t="str">
        <f t="shared" si="414"/>
        <v>No Reporta</v>
      </c>
      <c r="F3732" s="194" t="str">
        <f>+'Información ELECTRO PUNO'!E3712</f>
        <v>MT</v>
      </c>
      <c r="G3732" s="194">
        <f>+'Información ELECTRO PUNO'!G3712</f>
        <v>12</v>
      </c>
      <c r="H3732" s="9" t="str">
        <f t="shared" si="415"/>
        <v>Poste</v>
      </c>
      <c r="I3732" s="194" t="str">
        <f>+'Información ELECTRO PUNO'!F3712</f>
        <v>Madera Tratada</v>
      </c>
      <c r="J3732" s="194" t="str">
        <f>+'Información ELECTRO PUNO'!B3712</f>
        <v>PPM20</v>
      </c>
      <c r="K3732" s="9" t="str">
        <f t="shared" si="417"/>
        <v>POSTE DE MADERA TRATADA DE 12 mts. CL.5</v>
      </c>
      <c r="L3732" s="139">
        <f t="shared" si="418"/>
        <v>0.41</v>
      </c>
    </row>
    <row r="3733" spans="1:12" x14ac:dyDescent="0.25">
      <c r="A3733" s="193">
        <f>+'Información ELECTRO PUNO'!A3713</f>
        <v>3712</v>
      </c>
      <c r="B3733" s="26" t="str">
        <f t="shared" si="416"/>
        <v>SICODI</v>
      </c>
      <c r="C3733" s="9" t="str">
        <f t="shared" si="412"/>
        <v>Puno</v>
      </c>
      <c r="D3733" s="9" t="str">
        <f t="shared" si="413"/>
        <v>No Reporta</v>
      </c>
      <c r="E3733" s="9" t="str">
        <f t="shared" si="414"/>
        <v>No Reporta</v>
      </c>
      <c r="F3733" s="194" t="str">
        <f>+'Información ELECTRO PUNO'!E3713</f>
        <v>MT</v>
      </c>
      <c r="G3733" s="194">
        <f>+'Información ELECTRO PUNO'!G3713</f>
        <v>12</v>
      </c>
      <c r="H3733" s="9" t="str">
        <f t="shared" si="415"/>
        <v>Poste</v>
      </c>
      <c r="I3733" s="194" t="str">
        <f>+'Información ELECTRO PUNO'!F3713</f>
        <v>Madera Tratada</v>
      </c>
      <c r="J3733" s="194" t="str">
        <f>+'Información ELECTRO PUNO'!B3713</f>
        <v>PPM20</v>
      </c>
      <c r="K3733" s="9" t="str">
        <f t="shared" si="417"/>
        <v>POSTE DE MADERA TRATADA DE 12 mts. CL.5</v>
      </c>
      <c r="L3733" s="139">
        <f t="shared" si="418"/>
        <v>0.41</v>
      </c>
    </row>
    <row r="3734" spans="1:12" x14ac:dyDescent="0.25">
      <c r="A3734" s="193">
        <f>+'Información ELECTRO PUNO'!A3714</f>
        <v>3713</v>
      </c>
      <c r="B3734" s="26" t="str">
        <f t="shared" si="416"/>
        <v>SICODI</v>
      </c>
      <c r="C3734" s="9" t="str">
        <f t="shared" ref="C3734:C3797" si="419">+$C$10</f>
        <v>Puno</v>
      </c>
      <c r="D3734" s="9" t="str">
        <f t="shared" ref="D3734:D3797" si="420">+$D$10</f>
        <v>No Reporta</v>
      </c>
      <c r="E3734" s="9" t="str">
        <f t="shared" ref="E3734:E3797" si="421">+$E$10</f>
        <v>No Reporta</v>
      </c>
      <c r="F3734" s="194" t="str">
        <f>+'Información ELECTRO PUNO'!E3714</f>
        <v>MT</v>
      </c>
      <c r="G3734" s="194">
        <f>+'Información ELECTRO PUNO'!G3714</f>
        <v>12</v>
      </c>
      <c r="H3734" s="9" t="str">
        <f t="shared" ref="H3734:H3797" si="422">+$H$10</f>
        <v>Poste</v>
      </c>
      <c r="I3734" s="194" t="str">
        <f>+'Información ELECTRO PUNO'!F3714</f>
        <v>Madera Tratada</v>
      </c>
      <c r="J3734" s="194" t="str">
        <f>+'Información ELECTRO PUNO'!B3714</f>
        <v>PPM20</v>
      </c>
      <c r="K3734" s="9" t="str">
        <f t="shared" si="417"/>
        <v>POSTE DE MADERA TRATADA DE 12 mts. CL.5</v>
      </c>
      <c r="L3734" s="139">
        <f t="shared" si="418"/>
        <v>0.41</v>
      </c>
    </row>
    <row r="3735" spans="1:12" x14ac:dyDescent="0.25">
      <c r="A3735" s="193">
        <f>+'Información ELECTRO PUNO'!A3715</f>
        <v>3714</v>
      </c>
      <c r="B3735" s="26" t="str">
        <f t="shared" ref="B3735:B3798" si="423">+INDEX($B$8:$B$16,MATCH(J3735,$J$8:$J$16,0))</f>
        <v>SICODI</v>
      </c>
      <c r="C3735" s="9" t="str">
        <f t="shared" si="419"/>
        <v>Puno</v>
      </c>
      <c r="D3735" s="9" t="str">
        <f t="shared" si="420"/>
        <v>No Reporta</v>
      </c>
      <c r="E3735" s="9" t="str">
        <f t="shared" si="421"/>
        <v>No Reporta</v>
      </c>
      <c r="F3735" s="194" t="str">
        <f>+'Información ELECTRO PUNO'!E3715</f>
        <v>MT</v>
      </c>
      <c r="G3735" s="194">
        <f>+'Información ELECTRO PUNO'!G3715</f>
        <v>12</v>
      </c>
      <c r="H3735" s="9" t="str">
        <f t="shared" si="422"/>
        <v>Poste</v>
      </c>
      <c r="I3735" s="194" t="str">
        <f>+'Información ELECTRO PUNO'!F3715</f>
        <v>Madera Tratada</v>
      </c>
      <c r="J3735" s="194" t="str">
        <f>+'Información ELECTRO PUNO'!B3715</f>
        <v>PPM20</v>
      </c>
      <c r="K3735" s="9" t="str">
        <f t="shared" ref="K3735:K3798" si="424">+VLOOKUP(J3735,$J$8:$K$16,2,FALSE)</f>
        <v>POSTE DE MADERA TRATADA DE 12 mts. CL.5</v>
      </c>
      <c r="L3735" s="139">
        <f t="shared" ref="L3735:L3798" si="425">+VLOOKUP(J3735,$J$8:$U$16,12,FALSE)</f>
        <v>0.41</v>
      </c>
    </row>
    <row r="3736" spans="1:12" x14ac:dyDescent="0.25">
      <c r="A3736" s="193">
        <f>+'Información ELECTRO PUNO'!A3716</f>
        <v>3715</v>
      </c>
      <c r="B3736" s="26" t="str">
        <f t="shared" si="423"/>
        <v>SICODI</v>
      </c>
      <c r="C3736" s="9" t="str">
        <f t="shared" si="419"/>
        <v>Puno</v>
      </c>
      <c r="D3736" s="9" t="str">
        <f t="shared" si="420"/>
        <v>No Reporta</v>
      </c>
      <c r="E3736" s="9" t="str">
        <f t="shared" si="421"/>
        <v>No Reporta</v>
      </c>
      <c r="F3736" s="194" t="str">
        <f>+'Información ELECTRO PUNO'!E3716</f>
        <v>MT</v>
      </c>
      <c r="G3736" s="194">
        <f>+'Información ELECTRO PUNO'!G3716</f>
        <v>12</v>
      </c>
      <c r="H3736" s="9" t="str">
        <f t="shared" si="422"/>
        <v>Poste</v>
      </c>
      <c r="I3736" s="194" t="str">
        <f>+'Información ELECTRO PUNO'!F3716</f>
        <v>Madera Tratada</v>
      </c>
      <c r="J3736" s="194" t="str">
        <f>+'Información ELECTRO PUNO'!B3716</f>
        <v>PPM20</v>
      </c>
      <c r="K3736" s="9" t="str">
        <f t="shared" si="424"/>
        <v>POSTE DE MADERA TRATADA DE 12 mts. CL.5</v>
      </c>
      <c r="L3736" s="139">
        <f t="shared" si="425"/>
        <v>0.41</v>
      </c>
    </row>
    <row r="3737" spans="1:12" x14ac:dyDescent="0.25">
      <c r="A3737" s="193">
        <f>+'Información ELECTRO PUNO'!A3717</f>
        <v>3716</v>
      </c>
      <c r="B3737" s="26" t="str">
        <f t="shared" si="423"/>
        <v>SICODI</v>
      </c>
      <c r="C3737" s="9" t="str">
        <f t="shared" si="419"/>
        <v>Puno</v>
      </c>
      <c r="D3737" s="9" t="str">
        <f t="shared" si="420"/>
        <v>No Reporta</v>
      </c>
      <c r="E3737" s="9" t="str">
        <f t="shared" si="421"/>
        <v>No Reporta</v>
      </c>
      <c r="F3737" s="194" t="str">
        <f>+'Información ELECTRO PUNO'!E3717</f>
        <v>MT</v>
      </c>
      <c r="G3737" s="194">
        <f>+'Información ELECTRO PUNO'!G3717</f>
        <v>12</v>
      </c>
      <c r="H3737" s="9" t="str">
        <f t="shared" si="422"/>
        <v>Poste</v>
      </c>
      <c r="I3737" s="194" t="str">
        <f>+'Información ELECTRO PUNO'!F3717</f>
        <v>Madera Tratada</v>
      </c>
      <c r="J3737" s="194" t="str">
        <f>+'Información ELECTRO PUNO'!B3717</f>
        <v>PPM20</v>
      </c>
      <c r="K3737" s="9" t="str">
        <f t="shared" si="424"/>
        <v>POSTE DE MADERA TRATADA DE 12 mts. CL.5</v>
      </c>
      <c r="L3737" s="139">
        <f t="shared" si="425"/>
        <v>0.41</v>
      </c>
    </row>
    <row r="3738" spans="1:12" x14ac:dyDescent="0.25">
      <c r="A3738" s="193">
        <f>+'Información ELECTRO PUNO'!A3718</f>
        <v>3717</v>
      </c>
      <c r="B3738" s="26" t="str">
        <f t="shared" si="423"/>
        <v>SICODI</v>
      </c>
      <c r="C3738" s="9" t="str">
        <f t="shared" si="419"/>
        <v>Puno</v>
      </c>
      <c r="D3738" s="9" t="str">
        <f t="shared" si="420"/>
        <v>No Reporta</v>
      </c>
      <c r="E3738" s="9" t="str">
        <f t="shared" si="421"/>
        <v>No Reporta</v>
      </c>
      <c r="F3738" s="194" t="str">
        <f>+'Información ELECTRO PUNO'!E3718</f>
        <v>MT</v>
      </c>
      <c r="G3738" s="194">
        <f>+'Información ELECTRO PUNO'!G3718</f>
        <v>12</v>
      </c>
      <c r="H3738" s="9" t="str">
        <f t="shared" si="422"/>
        <v>Poste</v>
      </c>
      <c r="I3738" s="194" t="str">
        <f>+'Información ELECTRO PUNO'!F3718</f>
        <v>Madera Tratada</v>
      </c>
      <c r="J3738" s="194" t="str">
        <f>+'Información ELECTRO PUNO'!B3718</f>
        <v>PPM20</v>
      </c>
      <c r="K3738" s="9" t="str">
        <f t="shared" si="424"/>
        <v>POSTE DE MADERA TRATADA DE 12 mts. CL.5</v>
      </c>
      <c r="L3738" s="139">
        <f t="shared" si="425"/>
        <v>0.41</v>
      </c>
    </row>
    <row r="3739" spans="1:12" x14ac:dyDescent="0.25">
      <c r="A3739" s="193">
        <f>+'Información ELECTRO PUNO'!A3719</f>
        <v>3718</v>
      </c>
      <c r="B3739" s="26" t="str">
        <f t="shared" si="423"/>
        <v>SICODI</v>
      </c>
      <c r="C3739" s="9" t="str">
        <f t="shared" si="419"/>
        <v>Puno</v>
      </c>
      <c r="D3739" s="9" t="str">
        <f t="shared" si="420"/>
        <v>No Reporta</v>
      </c>
      <c r="E3739" s="9" t="str">
        <f t="shared" si="421"/>
        <v>No Reporta</v>
      </c>
      <c r="F3739" s="194" t="str">
        <f>+'Información ELECTRO PUNO'!E3719</f>
        <v>MT</v>
      </c>
      <c r="G3739" s="194">
        <f>+'Información ELECTRO PUNO'!G3719</f>
        <v>12</v>
      </c>
      <c r="H3739" s="9" t="str">
        <f t="shared" si="422"/>
        <v>Poste</v>
      </c>
      <c r="I3739" s="194" t="str">
        <f>+'Información ELECTRO PUNO'!F3719</f>
        <v>Madera Tratada</v>
      </c>
      <c r="J3739" s="194" t="str">
        <f>+'Información ELECTRO PUNO'!B3719</f>
        <v>PPM20</v>
      </c>
      <c r="K3739" s="9" t="str">
        <f t="shared" si="424"/>
        <v>POSTE DE MADERA TRATADA DE 12 mts. CL.5</v>
      </c>
      <c r="L3739" s="139">
        <f t="shared" si="425"/>
        <v>0.41</v>
      </c>
    </row>
    <row r="3740" spans="1:12" x14ac:dyDescent="0.25">
      <c r="A3740" s="193">
        <f>+'Información ELECTRO PUNO'!A3720</f>
        <v>3719</v>
      </c>
      <c r="B3740" s="26" t="str">
        <f t="shared" si="423"/>
        <v>SICODI</v>
      </c>
      <c r="C3740" s="9" t="str">
        <f t="shared" si="419"/>
        <v>Puno</v>
      </c>
      <c r="D3740" s="9" t="str">
        <f t="shared" si="420"/>
        <v>No Reporta</v>
      </c>
      <c r="E3740" s="9" t="str">
        <f t="shared" si="421"/>
        <v>No Reporta</v>
      </c>
      <c r="F3740" s="194" t="str">
        <f>+'Información ELECTRO PUNO'!E3720</f>
        <v>MT</v>
      </c>
      <c r="G3740" s="194">
        <f>+'Información ELECTRO PUNO'!G3720</f>
        <v>12</v>
      </c>
      <c r="H3740" s="9" t="str">
        <f t="shared" si="422"/>
        <v>Poste</v>
      </c>
      <c r="I3740" s="194" t="str">
        <f>+'Información ELECTRO PUNO'!F3720</f>
        <v>Madera Tratada</v>
      </c>
      <c r="J3740" s="194" t="str">
        <f>+'Información ELECTRO PUNO'!B3720</f>
        <v>PPM20</v>
      </c>
      <c r="K3740" s="9" t="str">
        <f t="shared" si="424"/>
        <v>POSTE DE MADERA TRATADA DE 12 mts. CL.5</v>
      </c>
      <c r="L3740" s="139">
        <f t="shared" si="425"/>
        <v>0.41</v>
      </c>
    </row>
    <row r="3741" spans="1:12" x14ac:dyDescent="0.25">
      <c r="A3741" s="193">
        <f>+'Información ELECTRO PUNO'!A3721</f>
        <v>3720</v>
      </c>
      <c r="B3741" s="26" t="str">
        <f t="shared" si="423"/>
        <v>SICODI</v>
      </c>
      <c r="C3741" s="9" t="str">
        <f t="shared" si="419"/>
        <v>Puno</v>
      </c>
      <c r="D3741" s="9" t="str">
        <f t="shared" si="420"/>
        <v>No Reporta</v>
      </c>
      <c r="E3741" s="9" t="str">
        <f t="shared" si="421"/>
        <v>No Reporta</v>
      </c>
      <c r="F3741" s="194" t="str">
        <f>+'Información ELECTRO PUNO'!E3721</f>
        <v>MT</v>
      </c>
      <c r="G3741" s="194">
        <f>+'Información ELECTRO PUNO'!G3721</f>
        <v>12</v>
      </c>
      <c r="H3741" s="9" t="str">
        <f t="shared" si="422"/>
        <v>Poste</v>
      </c>
      <c r="I3741" s="194" t="str">
        <f>+'Información ELECTRO PUNO'!F3721</f>
        <v>Madera Tratada</v>
      </c>
      <c r="J3741" s="194" t="str">
        <f>+'Información ELECTRO PUNO'!B3721</f>
        <v>PPM20</v>
      </c>
      <c r="K3741" s="9" t="str">
        <f t="shared" si="424"/>
        <v>POSTE DE MADERA TRATADA DE 12 mts. CL.5</v>
      </c>
      <c r="L3741" s="139">
        <f t="shared" si="425"/>
        <v>0.41</v>
      </c>
    </row>
    <row r="3742" spans="1:12" x14ac:dyDescent="0.25">
      <c r="A3742" s="193">
        <f>+'Información ELECTRO PUNO'!A3722</f>
        <v>3721</v>
      </c>
      <c r="B3742" s="26" t="str">
        <f t="shared" si="423"/>
        <v>SICODI</v>
      </c>
      <c r="C3742" s="9" t="str">
        <f t="shared" si="419"/>
        <v>Puno</v>
      </c>
      <c r="D3742" s="9" t="str">
        <f t="shared" si="420"/>
        <v>No Reporta</v>
      </c>
      <c r="E3742" s="9" t="str">
        <f t="shared" si="421"/>
        <v>No Reporta</v>
      </c>
      <c r="F3742" s="194" t="str">
        <f>+'Información ELECTRO PUNO'!E3722</f>
        <v>MT</v>
      </c>
      <c r="G3742" s="194">
        <f>+'Información ELECTRO PUNO'!G3722</f>
        <v>12</v>
      </c>
      <c r="H3742" s="9" t="str">
        <f t="shared" si="422"/>
        <v>Poste</v>
      </c>
      <c r="I3742" s="194" t="str">
        <f>+'Información ELECTRO PUNO'!F3722</f>
        <v>Madera Tratada</v>
      </c>
      <c r="J3742" s="194" t="str">
        <f>+'Información ELECTRO PUNO'!B3722</f>
        <v>PPM20</v>
      </c>
      <c r="K3742" s="9" t="str">
        <f t="shared" si="424"/>
        <v>POSTE DE MADERA TRATADA DE 12 mts. CL.5</v>
      </c>
      <c r="L3742" s="139">
        <f t="shared" si="425"/>
        <v>0.41</v>
      </c>
    </row>
    <row r="3743" spans="1:12" x14ac:dyDescent="0.25">
      <c r="A3743" s="193">
        <f>+'Información ELECTRO PUNO'!A3723</f>
        <v>3722</v>
      </c>
      <c r="B3743" s="26" t="str">
        <f t="shared" si="423"/>
        <v>SICODI</v>
      </c>
      <c r="C3743" s="9" t="str">
        <f t="shared" si="419"/>
        <v>Puno</v>
      </c>
      <c r="D3743" s="9" t="str">
        <f t="shared" si="420"/>
        <v>No Reporta</v>
      </c>
      <c r="E3743" s="9" t="str">
        <f t="shared" si="421"/>
        <v>No Reporta</v>
      </c>
      <c r="F3743" s="194" t="str">
        <f>+'Información ELECTRO PUNO'!E3723</f>
        <v>MT</v>
      </c>
      <c r="G3743" s="194">
        <f>+'Información ELECTRO PUNO'!G3723</f>
        <v>12</v>
      </c>
      <c r="H3743" s="9" t="str">
        <f t="shared" si="422"/>
        <v>Poste</v>
      </c>
      <c r="I3743" s="194" t="str">
        <f>+'Información ELECTRO PUNO'!F3723</f>
        <v>Madera Tratada</v>
      </c>
      <c r="J3743" s="194" t="str">
        <f>+'Información ELECTRO PUNO'!B3723</f>
        <v>PPM20</v>
      </c>
      <c r="K3743" s="9" t="str">
        <f t="shared" si="424"/>
        <v>POSTE DE MADERA TRATADA DE 12 mts. CL.5</v>
      </c>
      <c r="L3743" s="139">
        <f t="shared" si="425"/>
        <v>0.41</v>
      </c>
    </row>
    <row r="3744" spans="1:12" x14ac:dyDescent="0.25">
      <c r="A3744" s="193">
        <f>+'Información ELECTRO PUNO'!A3724</f>
        <v>3723</v>
      </c>
      <c r="B3744" s="26" t="str">
        <f t="shared" si="423"/>
        <v>SICODI</v>
      </c>
      <c r="C3744" s="9" t="str">
        <f t="shared" si="419"/>
        <v>Puno</v>
      </c>
      <c r="D3744" s="9" t="str">
        <f t="shared" si="420"/>
        <v>No Reporta</v>
      </c>
      <c r="E3744" s="9" t="str">
        <f t="shared" si="421"/>
        <v>No Reporta</v>
      </c>
      <c r="F3744" s="194" t="str">
        <f>+'Información ELECTRO PUNO'!E3724</f>
        <v>MT</v>
      </c>
      <c r="G3744" s="194">
        <f>+'Información ELECTRO PUNO'!G3724</f>
        <v>12</v>
      </c>
      <c r="H3744" s="9" t="str">
        <f t="shared" si="422"/>
        <v>Poste</v>
      </c>
      <c r="I3744" s="194" t="str">
        <f>+'Información ELECTRO PUNO'!F3724</f>
        <v>Madera Tratada</v>
      </c>
      <c r="J3744" s="194" t="str">
        <f>+'Información ELECTRO PUNO'!B3724</f>
        <v>PPM20</v>
      </c>
      <c r="K3744" s="9" t="str">
        <f t="shared" si="424"/>
        <v>POSTE DE MADERA TRATADA DE 12 mts. CL.5</v>
      </c>
      <c r="L3744" s="139">
        <f t="shared" si="425"/>
        <v>0.41</v>
      </c>
    </row>
    <row r="3745" spans="1:12" x14ac:dyDescent="0.25">
      <c r="A3745" s="193">
        <f>+'Información ELECTRO PUNO'!A3725</f>
        <v>3724</v>
      </c>
      <c r="B3745" s="26" t="str">
        <f t="shared" si="423"/>
        <v>SICODI</v>
      </c>
      <c r="C3745" s="9" t="str">
        <f t="shared" si="419"/>
        <v>Puno</v>
      </c>
      <c r="D3745" s="9" t="str">
        <f t="shared" si="420"/>
        <v>No Reporta</v>
      </c>
      <c r="E3745" s="9" t="str">
        <f t="shared" si="421"/>
        <v>No Reporta</v>
      </c>
      <c r="F3745" s="194" t="str">
        <f>+'Información ELECTRO PUNO'!E3725</f>
        <v>MT</v>
      </c>
      <c r="G3745" s="194">
        <f>+'Información ELECTRO PUNO'!G3725</f>
        <v>12</v>
      </c>
      <c r="H3745" s="9" t="str">
        <f t="shared" si="422"/>
        <v>Poste</v>
      </c>
      <c r="I3745" s="194" t="str">
        <f>+'Información ELECTRO PUNO'!F3725</f>
        <v>Madera Tratada</v>
      </c>
      <c r="J3745" s="194" t="str">
        <f>+'Información ELECTRO PUNO'!B3725</f>
        <v>PPM20</v>
      </c>
      <c r="K3745" s="9" t="str">
        <f t="shared" si="424"/>
        <v>POSTE DE MADERA TRATADA DE 12 mts. CL.5</v>
      </c>
      <c r="L3745" s="139">
        <f t="shared" si="425"/>
        <v>0.41</v>
      </c>
    </row>
    <row r="3746" spans="1:12" x14ac:dyDescent="0.25">
      <c r="A3746" s="193">
        <f>+'Información ELECTRO PUNO'!A3726</f>
        <v>3725</v>
      </c>
      <c r="B3746" s="26" t="str">
        <f t="shared" si="423"/>
        <v>SICODI</v>
      </c>
      <c r="C3746" s="9" t="str">
        <f t="shared" si="419"/>
        <v>Puno</v>
      </c>
      <c r="D3746" s="9" t="str">
        <f t="shared" si="420"/>
        <v>No Reporta</v>
      </c>
      <c r="E3746" s="9" t="str">
        <f t="shared" si="421"/>
        <v>No Reporta</v>
      </c>
      <c r="F3746" s="194" t="str">
        <f>+'Información ELECTRO PUNO'!E3726</f>
        <v>MT</v>
      </c>
      <c r="G3746" s="194">
        <f>+'Información ELECTRO PUNO'!G3726</f>
        <v>12</v>
      </c>
      <c r="H3746" s="9" t="str">
        <f t="shared" si="422"/>
        <v>Poste</v>
      </c>
      <c r="I3746" s="194" t="str">
        <f>+'Información ELECTRO PUNO'!F3726</f>
        <v>Madera Tratada</v>
      </c>
      <c r="J3746" s="194" t="str">
        <f>+'Información ELECTRO PUNO'!B3726</f>
        <v>PPM20</v>
      </c>
      <c r="K3746" s="9" t="str">
        <f t="shared" si="424"/>
        <v>POSTE DE MADERA TRATADA DE 12 mts. CL.5</v>
      </c>
      <c r="L3746" s="139">
        <f t="shared" si="425"/>
        <v>0.41</v>
      </c>
    </row>
    <row r="3747" spans="1:12" x14ac:dyDescent="0.25">
      <c r="A3747" s="193">
        <f>+'Información ELECTRO PUNO'!A3727</f>
        <v>3726</v>
      </c>
      <c r="B3747" s="26" t="str">
        <f t="shared" si="423"/>
        <v>SICODI</v>
      </c>
      <c r="C3747" s="9" t="str">
        <f t="shared" si="419"/>
        <v>Puno</v>
      </c>
      <c r="D3747" s="9" t="str">
        <f t="shared" si="420"/>
        <v>No Reporta</v>
      </c>
      <c r="E3747" s="9" t="str">
        <f t="shared" si="421"/>
        <v>No Reporta</v>
      </c>
      <c r="F3747" s="194" t="str">
        <f>+'Información ELECTRO PUNO'!E3727</f>
        <v>MT</v>
      </c>
      <c r="G3747" s="194">
        <f>+'Información ELECTRO PUNO'!G3727</f>
        <v>12</v>
      </c>
      <c r="H3747" s="9" t="str">
        <f t="shared" si="422"/>
        <v>Poste</v>
      </c>
      <c r="I3747" s="194" t="str">
        <f>+'Información ELECTRO PUNO'!F3727</f>
        <v>Madera Tratada</v>
      </c>
      <c r="J3747" s="194" t="str">
        <f>+'Información ELECTRO PUNO'!B3727</f>
        <v>PPM20</v>
      </c>
      <c r="K3747" s="9" t="str">
        <f t="shared" si="424"/>
        <v>POSTE DE MADERA TRATADA DE 12 mts. CL.5</v>
      </c>
      <c r="L3747" s="139">
        <f t="shared" si="425"/>
        <v>0.41</v>
      </c>
    </row>
    <row r="3748" spans="1:12" x14ac:dyDescent="0.25">
      <c r="A3748" s="193">
        <f>+'Información ELECTRO PUNO'!A3728</f>
        <v>3727</v>
      </c>
      <c r="B3748" s="26" t="str">
        <f t="shared" si="423"/>
        <v>SICODI</v>
      </c>
      <c r="C3748" s="9" t="str">
        <f t="shared" si="419"/>
        <v>Puno</v>
      </c>
      <c r="D3748" s="9" t="str">
        <f t="shared" si="420"/>
        <v>No Reporta</v>
      </c>
      <c r="E3748" s="9" t="str">
        <f t="shared" si="421"/>
        <v>No Reporta</v>
      </c>
      <c r="F3748" s="194" t="str">
        <f>+'Información ELECTRO PUNO'!E3728</f>
        <v>MT</v>
      </c>
      <c r="G3748" s="194">
        <f>+'Información ELECTRO PUNO'!G3728</f>
        <v>12</v>
      </c>
      <c r="H3748" s="9" t="str">
        <f t="shared" si="422"/>
        <v>Poste</v>
      </c>
      <c r="I3748" s="194" t="str">
        <f>+'Información ELECTRO PUNO'!F3728</f>
        <v>Madera Tratada</v>
      </c>
      <c r="J3748" s="194" t="str">
        <f>+'Información ELECTRO PUNO'!B3728</f>
        <v>PPM20</v>
      </c>
      <c r="K3748" s="9" t="str">
        <f t="shared" si="424"/>
        <v>POSTE DE MADERA TRATADA DE 12 mts. CL.5</v>
      </c>
      <c r="L3748" s="139">
        <f t="shared" si="425"/>
        <v>0.41</v>
      </c>
    </row>
    <row r="3749" spans="1:12" x14ac:dyDescent="0.25">
      <c r="A3749" s="193">
        <f>+'Información ELECTRO PUNO'!A3729</f>
        <v>3728</v>
      </c>
      <c r="B3749" s="26" t="str">
        <f t="shared" si="423"/>
        <v>SICODI</v>
      </c>
      <c r="C3749" s="9" t="str">
        <f t="shared" si="419"/>
        <v>Puno</v>
      </c>
      <c r="D3749" s="9" t="str">
        <f t="shared" si="420"/>
        <v>No Reporta</v>
      </c>
      <c r="E3749" s="9" t="str">
        <f t="shared" si="421"/>
        <v>No Reporta</v>
      </c>
      <c r="F3749" s="194" t="str">
        <f>+'Información ELECTRO PUNO'!E3729</f>
        <v>MT</v>
      </c>
      <c r="G3749" s="194">
        <f>+'Información ELECTRO PUNO'!G3729</f>
        <v>12</v>
      </c>
      <c r="H3749" s="9" t="str">
        <f t="shared" si="422"/>
        <v>Poste</v>
      </c>
      <c r="I3749" s="194" t="str">
        <f>+'Información ELECTRO PUNO'!F3729</f>
        <v>Madera Tratada</v>
      </c>
      <c r="J3749" s="194" t="str">
        <f>+'Información ELECTRO PUNO'!B3729</f>
        <v>PPM20</v>
      </c>
      <c r="K3749" s="9" t="str">
        <f t="shared" si="424"/>
        <v>POSTE DE MADERA TRATADA DE 12 mts. CL.5</v>
      </c>
      <c r="L3749" s="139">
        <f t="shared" si="425"/>
        <v>0.41</v>
      </c>
    </row>
    <row r="3750" spans="1:12" x14ac:dyDescent="0.25">
      <c r="A3750" s="193">
        <f>+'Información ELECTRO PUNO'!A3730</f>
        <v>3729</v>
      </c>
      <c r="B3750" s="26" t="str">
        <f t="shared" si="423"/>
        <v>SICODI</v>
      </c>
      <c r="C3750" s="9" t="str">
        <f t="shared" si="419"/>
        <v>Puno</v>
      </c>
      <c r="D3750" s="9" t="str">
        <f t="shared" si="420"/>
        <v>No Reporta</v>
      </c>
      <c r="E3750" s="9" t="str">
        <f t="shared" si="421"/>
        <v>No Reporta</v>
      </c>
      <c r="F3750" s="194" t="str">
        <f>+'Información ELECTRO PUNO'!E3730</f>
        <v>MT</v>
      </c>
      <c r="G3750" s="194">
        <f>+'Información ELECTRO PUNO'!G3730</f>
        <v>12</v>
      </c>
      <c r="H3750" s="9" t="str">
        <f t="shared" si="422"/>
        <v>Poste</v>
      </c>
      <c r="I3750" s="194" t="str">
        <f>+'Información ELECTRO PUNO'!F3730</f>
        <v>Madera Tratada</v>
      </c>
      <c r="J3750" s="194" t="str">
        <f>+'Información ELECTRO PUNO'!B3730</f>
        <v>PPM20</v>
      </c>
      <c r="K3750" s="9" t="str">
        <f t="shared" si="424"/>
        <v>POSTE DE MADERA TRATADA DE 12 mts. CL.5</v>
      </c>
      <c r="L3750" s="139">
        <f t="shared" si="425"/>
        <v>0.41</v>
      </c>
    </row>
    <row r="3751" spans="1:12" x14ac:dyDescent="0.25">
      <c r="A3751" s="193">
        <f>+'Información ELECTRO PUNO'!A3731</f>
        <v>3730</v>
      </c>
      <c r="B3751" s="26" t="str">
        <f t="shared" si="423"/>
        <v>SICODI</v>
      </c>
      <c r="C3751" s="9" t="str">
        <f t="shared" si="419"/>
        <v>Puno</v>
      </c>
      <c r="D3751" s="9" t="str">
        <f t="shared" si="420"/>
        <v>No Reporta</v>
      </c>
      <c r="E3751" s="9" t="str">
        <f t="shared" si="421"/>
        <v>No Reporta</v>
      </c>
      <c r="F3751" s="194" t="str">
        <f>+'Información ELECTRO PUNO'!E3731</f>
        <v>MT</v>
      </c>
      <c r="G3751" s="194">
        <f>+'Información ELECTRO PUNO'!G3731</f>
        <v>12</v>
      </c>
      <c r="H3751" s="9" t="str">
        <f t="shared" si="422"/>
        <v>Poste</v>
      </c>
      <c r="I3751" s="194" t="str">
        <f>+'Información ELECTRO PUNO'!F3731</f>
        <v>Madera Tratada</v>
      </c>
      <c r="J3751" s="194" t="str">
        <f>+'Información ELECTRO PUNO'!B3731</f>
        <v>PPM20</v>
      </c>
      <c r="K3751" s="9" t="str">
        <f t="shared" si="424"/>
        <v>POSTE DE MADERA TRATADA DE 12 mts. CL.5</v>
      </c>
      <c r="L3751" s="139">
        <f t="shared" si="425"/>
        <v>0.41</v>
      </c>
    </row>
    <row r="3752" spans="1:12" x14ac:dyDescent="0.25">
      <c r="A3752" s="193">
        <f>+'Información ELECTRO PUNO'!A3732</f>
        <v>3731</v>
      </c>
      <c r="B3752" s="26" t="str">
        <f t="shared" si="423"/>
        <v>SICODI</v>
      </c>
      <c r="C3752" s="9" t="str">
        <f t="shared" si="419"/>
        <v>Puno</v>
      </c>
      <c r="D3752" s="9" t="str">
        <f t="shared" si="420"/>
        <v>No Reporta</v>
      </c>
      <c r="E3752" s="9" t="str">
        <f t="shared" si="421"/>
        <v>No Reporta</v>
      </c>
      <c r="F3752" s="194" t="str">
        <f>+'Información ELECTRO PUNO'!E3732</f>
        <v>MT</v>
      </c>
      <c r="G3752" s="194">
        <f>+'Información ELECTRO PUNO'!G3732</f>
        <v>12</v>
      </c>
      <c r="H3752" s="9" t="str">
        <f t="shared" si="422"/>
        <v>Poste</v>
      </c>
      <c r="I3752" s="194" t="str">
        <f>+'Información ELECTRO PUNO'!F3732</f>
        <v>Madera Tratada</v>
      </c>
      <c r="J3752" s="194" t="str">
        <f>+'Información ELECTRO PUNO'!B3732</f>
        <v>PPM20</v>
      </c>
      <c r="K3752" s="9" t="str">
        <f t="shared" si="424"/>
        <v>POSTE DE MADERA TRATADA DE 12 mts. CL.5</v>
      </c>
      <c r="L3752" s="139">
        <f t="shared" si="425"/>
        <v>0.41</v>
      </c>
    </row>
    <row r="3753" spans="1:12" x14ac:dyDescent="0.25">
      <c r="A3753" s="193">
        <f>+'Información ELECTRO PUNO'!A3733</f>
        <v>3732</v>
      </c>
      <c r="B3753" s="26" t="str">
        <f t="shared" si="423"/>
        <v>SICODI</v>
      </c>
      <c r="C3753" s="9" t="str">
        <f t="shared" si="419"/>
        <v>Puno</v>
      </c>
      <c r="D3753" s="9" t="str">
        <f t="shared" si="420"/>
        <v>No Reporta</v>
      </c>
      <c r="E3753" s="9" t="str">
        <f t="shared" si="421"/>
        <v>No Reporta</v>
      </c>
      <c r="F3753" s="194" t="str">
        <f>+'Información ELECTRO PUNO'!E3733</f>
        <v>MT</v>
      </c>
      <c r="G3753" s="194">
        <f>+'Información ELECTRO PUNO'!G3733</f>
        <v>12</v>
      </c>
      <c r="H3753" s="9" t="str">
        <f t="shared" si="422"/>
        <v>Poste</v>
      </c>
      <c r="I3753" s="194" t="str">
        <f>+'Información ELECTRO PUNO'!F3733</f>
        <v>Madera Tratada</v>
      </c>
      <c r="J3753" s="194" t="str">
        <f>+'Información ELECTRO PUNO'!B3733</f>
        <v>PPM20</v>
      </c>
      <c r="K3753" s="9" t="str">
        <f t="shared" si="424"/>
        <v>POSTE DE MADERA TRATADA DE 12 mts. CL.5</v>
      </c>
      <c r="L3753" s="139">
        <f t="shared" si="425"/>
        <v>0.41</v>
      </c>
    </row>
    <row r="3754" spans="1:12" x14ac:dyDescent="0.25">
      <c r="A3754" s="193">
        <f>+'Información ELECTRO PUNO'!A3734</f>
        <v>3733</v>
      </c>
      <c r="B3754" s="26" t="str">
        <f t="shared" si="423"/>
        <v>SICODI</v>
      </c>
      <c r="C3754" s="9" t="str">
        <f t="shared" si="419"/>
        <v>Puno</v>
      </c>
      <c r="D3754" s="9" t="str">
        <f t="shared" si="420"/>
        <v>No Reporta</v>
      </c>
      <c r="E3754" s="9" t="str">
        <f t="shared" si="421"/>
        <v>No Reporta</v>
      </c>
      <c r="F3754" s="194" t="str">
        <f>+'Información ELECTRO PUNO'!E3734</f>
        <v>MT</v>
      </c>
      <c r="G3754" s="194">
        <f>+'Información ELECTRO PUNO'!G3734</f>
        <v>12</v>
      </c>
      <c r="H3754" s="9" t="str">
        <f t="shared" si="422"/>
        <v>Poste</v>
      </c>
      <c r="I3754" s="194" t="str">
        <f>+'Información ELECTRO PUNO'!F3734</f>
        <v>Madera Tratada</v>
      </c>
      <c r="J3754" s="194" t="str">
        <f>+'Información ELECTRO PUNO'!B3734</f>
        <v>PPM20</v>
      </c>
      <c r="K3754" s="9" t="str">
        <f t="shared" si="424"/>
        <v>POSTE DE MADERA TRATADA DE 12 mts. CL.5</v>
      </c>
      <c r="L3754" s="139">
        <f t="shared" si="425"/>
        <v>0.41</v>
      </c>
    </row>
    <row r="3755" spans="1:12" x14ac:dyDescent="0.25">
      <c r="A3755" s="193">
        <f>+'Información ELECTRO PUNO'!A3735</f>
        <v>3734</v>
      </c>
      <c r="B3755" s="26" t="str">
        <f t="shared" si="423"/>
        <v>SICODI</v>
      </c>
      <c r="C3755" s="9" t="str">
        <f t="shared" si="419"/>
        <v>Puno</v>
      </c>
      <c r="D3755" s="9" t="str">
        <f t="shared" si="420"/>
        <v>No Reporta</v>
      </c>
      <c r="E3755" s="9" t="str">
        <f t="shared" si="421"/>
        <v>No Reporta</v>
      </c>
      <c r="F3755" s="194" t="str">
        <f>+'Información ELECTRO PUNO'!E3735</f>
        <v>MT</v>
      </c>
      <c r="G3755" s="194">
        <f>+'Información ELECTRO PUNO'!G3735</f>
        <v>12</v>
      </c>
      <c r="H3755" s="9" t="str">
        <f t="shared" si="422"/>
        <v>Poste</v>
      </c>
      <c r="I3755" s="194" t="str">
        <f>+'Información ELECTRO PUNO'!F3735</f>
        <v>Madera Tratada</v>
      </c>
      <c r="J3755" s="194" t="str">
        <f>+'Información ELECTRO PUNO'!B3735</f>
        <v>PPM20</v>
      </c>
      <c r="K3755" s="9" t="str">
        <f t="shared" si="424"/>
        <v>POSTE DE MADERA TRATADA DE 12 mts. CL.5</v>
      </c>
      <c r="L3755" s="139">
        <f t="shared" si="425"/>
        <v>0.41</v>
      </c>
    </row>
    <row r="3756" spans="1:12" x14ac:dyDescent="0.25">
      <c r="A3756" s="193">
        <f>+'Información ELECTRO PUNO'!A3736</f>
        <v>3735</v>
      </c>
      <c r="B3756" s="26" t="str">
        <f t="shared" si="423"/>
        <v>SICODI</v>
      </c>
      <c r="C3756" s="9" t="str">
        <f t="shared" si="419"/>
        <v>Puno</v>
      </c>
      <c r="D3756" s="9" t="str">
        <f t="shared" si="420"/>
        <v>No Reporta</v>
      </c>
      <c r="E3756" s="9" t="str">
        <f t="shared" si="421"/>
        <v>No Reporta</v>
      </c>
      <c r="F3756" s="194" t="str">
        <f>+'Información ELECTRO PUNO'!E3736</f>
        <v>MT</v>
      </c>
      <c r="G3756" s="194">
        <f>+'Información ELECTRO PUNO'!G3736</f>
        <v>12</v>
      </c>
      <c r="H3756" s="9" t="str">
        <f t="shared" si="422"/>
        <v>Poste</v>
      </c>
      <c r="I3756" s="194" t="str">
        <f>+'Información ELECTRO PUNO'!F3736</f>
        <v>Madera Tratada</v>
      </c>
      <c r="J3756" s="194" t="str">
        <f>+'Información ELECTRO PUNO'!B3736</f>
        <v>PPM20</v>
      </c>
      <c r="K3756" s="9" t="str">
        <f t="shared" si="424"/>
        <v>POSTE DE MADERA TRATADA DE 12 mts. CL.5</v>
      </c>
      <c r="L3756" s="139">
        <f t="shared" si="425"/>
        <v>0.41</v>
      </c>
    </row>
    <row r="3757" spans="1:12" x14ac:dyDescent="0.25">
      <c r="A3757" s="193">
        <f>+'Información ELECTRO PUNO'!A3737</f>
        <v>3736</v>
      </c>
      <c r="B3757" s="26" t="str">
        <f t="shared" si="423"/>
        <v>SICODI</v>
      </c>
      <c r="C3757" s="9" t="str">
        <f t="shared" si="419"/>
        <v>Puno</v>
      </c>
      <c r="D3757" s="9" t="str">
        <f t="shared" si="420"/>
        <v>No Reporta</v>
      </c>
      <c r="E3757" s="9" t="str">
        <f t="shared" si="421"/>
        <v>No Reporta</v>
      </c>
      <c r="F3757" s="194" t="str">
        <f>+'Información ELECTRO PUNO'!E3737</f>
        <v>MT</v>
      </c>
      <c r="G3757" s="194">
        <f>+'Información ELECTRO PUNO'!G3737</f>
        <v>12</v>
      </c>
      <c r="H3757" s="9" t="str">
        <f t="shared" si="422"/>
        <v>Poste</v>
      </c>
      <c r="I3757" s="194" t="str">
        <f>+'Información ELECTRO PUNO'!F3737</f>
        <v>Madera Tratada</v>
      </c>
      <c r="J3757" s="194" t="str">
        <f>+'Información ELECTRO PUNO'!B3737</f>
        <v>PPM20</v>
      </c>
      <c r="K3757" s="9" t="str">
        <f t="shared" si="424"/>
        <v>POSTE DE MADERA TRATADA DE 12 mts. CL.5</v>
      </c>
      <c r="L3757" s="139">
        <f t="shared" si="425"/>
        <v>0.41</v>
      </c>
    </row>
    <row r="3758" spans="1:12" x14ac:dyDescent="0.25">
      <c r="A3758" s="193">
        <f>+'Información ELECTRO PUNO'!A3738</f>
        <v>3737</v>
      </c>
      <c r="B3758" s="26" t="str">
        <f t="shared" si="423"/>
        <v>SICODI</v>
      </c>
      <c r="C3758" s="9" t="str">
        <f t="shared" si="419"/>
        <v>Puno</v>
      </c>
      <c r="D3758" s="9" t="str">
        <f t="shared" si="420"/>
        <v>No Reporta</v>
      </c>
      <c r="E3758" s="9" t="str">
        <f t="shared" si="421"/>
        <v>No Reporta</v>
      </c>
      <c r="F3758" s="194" t="str">
        <f>+'Información ELECTRO PUNO'!E3738</f>
        <v>MT</v>
      </c>
      <c r="G3758" s="194">
        <f>+'Información ELECTRO PUNO'!G3738</f>
        <v>12</v>
      </c>
      <c r="H3758" s="9" t="str">
        <f t="shared" si="422"/>
        <v>Poste</v>
      </c>
      <c r="I3758" s="194" t="str">
        <f>+'Información ELECTRO PUNO'!F3738</f>
        <v>Madera Tratada</v>
      </c>
      <c r="J3758" s="194" t="str">
        <f>+'Información ELECTRO PUNO'!B3738</f>
        <v>PPM20</v>
      </c>
      <c r="K3758" s="9" t="str">
        <f t="shared" si="424"/>
        <v>POSTE DE MADERA TRATADA DE 12 mts. CL.5</v>
      </c>
      <c r="L3758" s="139">
        <f t="shared" si="425"/>
        <v>0.41</v>
      </c>
    </row>
    <row r="3759" spans="1:12" x14ac:dyDescent="0.25">
      <c r="A3759" s="193">
        <f>+'Información ELECTRO PUNO'!A3739</f>
        <v>3738</v>
      </c>
      <c r="B3759" s="26" t="str">
        <f t="shared" si="423"/>
        <v>SICODI</v>
      </c>
      <c r="C3759" s="9" t="str">
        <f t="shared" si="419"/>
        <v>Puno</v>
      </c>
      <c r="D3759" s="9" t="str">
        <f t="shared" si="420"/>
        <v>No Reporta</v>
      </c>
      <c r="E3759" s="9" t="str">
        <f t="shared" si="421"/>
        <v>No Reporta</v>
      </c>
      <c r="F3759" s="194" t="str">
        <f>+'Información ELECTRO PUNO'!E3739</f>
        <v>MT</v>
      </c>
      <c r="G3759" s="194">
        <f>+'Información ELECTRO PUNO'!G3739</f>
        <v>12</v>
      </c>
      <c r="H3759" s="9" t="str">
        <f t="shared" si="422"/>
        <v>Poste</v>
      </c>
      <c r="I3759" s="194" t="str">
        <f>+'Información ELECTRO PUNO'!F3739</f>
        <v>Madera Tratada</v>
      </c>
      <c r="J3759" s="194" t="str">
        <f>+'Información ELECTRO PUNO'!B3739</f>
        <v>PPM20</v>
      </c>
      <c r="K3759" s="9" t="str">
        <f t="shared" si="424"/>
        <v>POSTE DE MADERA TRATADA DE 12 mts. CL.5</v>
      </c>
      <c r="L3759" s="139">
        <f t="shared" si="425"/>
        <v>0.41</v>
      </c>
    </row>
    <row r="3760" spans="1:12" x14ac:dyDescent="0.25">
      <c r="A3760" s="193">
        <f>+'Información ELECTRO PUNO'!A3740</f>
        <v>3739</v>
      </c>
      <c r="B3760" s="26" t="str">
        <f t="shared" si="423"/>
        <v>SICODI</v>
      </c>
      <c r="C3760" s="9" t="str">
        <f t="shared" si="419"/>
        <v>Puno</v>
      </c>
      <c r="D3760" s="9" t="str">
        <f t="shared" si="420"/>
        <v>No Reporta</v>
      </c>
      <c r="E3760" s="9" t="str">
        <f t="shared" si="421"/>
        <v>No Reporta</v>
      </c>
      <c r="F3760" s="194" t="str">
        <f>+'Información ELECTRO PUNO'!E3740</f>
        <v>MT</v>
      </c>
      <c r="G3760" s="194">
        <f>+'Información ELECTRO PUNO'!G3740</f>
        <v>12</v>
      </c>
      <c r="H3760" s="9" t="str">
        <f t="shared" si="422"/>
        <v>Poste</v>
      </c>
      <c r="I3760" s="194" t="str">
        <f>+'Información ELECTRO PUNO'!F3740</f>
        <v>Madera Tratada</v>
      </c>
      <c r="J3760" s="194" t="str">
        <f>+'Información ELECTRO PUNO'!B3740</f>
        <v>PPM20</v>
      </c>
      <c r="K3760" s="9" t="str">
        <f t="shared" si="424"/>
        <v>POSTE DE MADERA TRATADA DE 12 mts. CL.5</v>
      </c>
      <c r="L3760" s="139">
        <f t="shared" si="425"/>
        <v>0.41</v>
      </c>
    </row>
    <row r="3761" spans="1:12" x14ac:dyDescent="0.25">
      <c r="A3761" s="193">
        <f>+'Información ELECTRO PUNO'!A3741</f>
        <v>3740</v>
      </c>
      <c r="B3761" s="26" t="str">
        <f t="shared" si="423"/>
        <v>SICODI</v>
      </c>
      <c r="C3761" s="9" t="str">
        <f t="shared" si="419"/>
        <v>Puno</v>
      </c>
      <c r="D3761" s="9" t="str">
        <f t="shared" si="420"/>
        <v>No Reporta</v>
      </c>
      <c r="E3761" s="9" t="str">
        <f t="shared" si="421"/>
        <v>No Reporta</v>
      </c>
      <c r="F3761" s="194" t="str">
        <f>+'Información ELECTRO PUNO'!E3741</f>
        <v>MT</v>
      </c>
      <c r="G3761" s="194">
        <f>+'Información ELECTRO PUNO'!G3741</f>
        <v>12</v>
      </c>
      <c r="H3761" s="9" t="str">
        <f t="shared" si="422"/>
        <v>Poste</v>
      </c>
      <c r="I3761" s="194" t="str">
        <f>+'Información ELECTRO PUNO'!F3741</f>
        <v>Madera Tratada</v>
      </c>
      <c r="J3761" s="194" t="str">
        <f>+'Información ELECTRO PUNO'!B3741</f>
        <v>PPM20</v>
      </c>
      <c r="K3761" s="9" t="str">
        <f t="shared" si="424"/>
        <v>POSTE DE MADERA TRATADA DE 12 mts. CL.5</v>
      </c>
      <c r="L3761" s="139">
        <f t="shared" si="425"/>
        <v>0.41</v>
      </c>
    </row>
    <row r="3762" spans="1:12" x14ac:dyDescent="0.25">
      <c r="A3762" s="193">
        <f>+'Información ELECTRO PUNO'!A3742</f>
        <v>3741</v>
      </c>
      <c r="B3762" s="26" t="str">
        <f t="shared" si="423"/>
        <v>SICODI</v>
      </c>
      <c r="C3762" s="9" t="str">
        <f t="shared" si="419"/>
        <v>Puno</v>
      </c>
      <c r="D3762" s="9" t="str">
        <f t="shared" si="420"/>
        <v>No Reporta</v>
      </c>
      <c r="E3762" s="9" t="str">
        <f t="shared" si="421"/>
        <v>No Reporta</v>
      </c>
      <c r="F3762" s="194" t="str">
        <f>+'Información ELECTRO PUNO'!E3742</f>
        <v>MT</v>
      </c>
      <c r="G3762" s="194">
        <f>+'Información ELECTRO PUNO'!G3742</f>
        <v>12</v>
      </c>
      <c r="H3762" s="9" t="str">
        <f t="shared" si="422"/>
        <v>Poste</v>
      </c>
      <c r="I3762" s="194" t="str">
        <f>+'Información ELECTRO PUNO'!F3742</f>
        <v>Madera Tratada</v>
      </c>
      <c r="J3762" s="194" t="str">
        <f>+'Información ELECTRO PUNO'!B3742</f>
        <v>PPM20</v>
      </c>
      <c r="K3762" s="9" t="str">
        <f t="shared" si="424"/>
        <v>POSTE DE MADERA TRATADA DE 12 mts. CL.5</v>
      </c>
      <c r="L3762" s="139">
        <f t="shared" si="425"/>
        <v>0.41</v>
      </c>
    </row>
    <row r="3763" spans="1:12" x14ac:dyDescent="0.25">
      <c r="A3763" s="193">
        <f>+'Información ELECTRO PUNO'!A3743</f>
        <v>3742</v>
      </c>
      <c r="B3763" s="26" t="str">
        <f t="shared" si="423"/>
        <v>SICODI</v>
      </c>
      <c r="C3763" s="9" t="str">
        <f t="shared" si="419"/>
        <v>Puno</v>
      </c>
      <c r="D3763" s="9" t="str">
        <f t="shared" si="420"/>
        <v>No Reporta</v>
      </c>
      <c r="E3763" s="9" t="str">
        <f t="shared" si="421"/>
        <v>No Reporta</v>
      </c>
      <c r="F3763" s="194" t="str">
        <f>+'Información ELECTRO PUNO'!E3743</f>
        <v>MT</v>
      </c>
      <c r="G3763" s="194">
        <f>+'Información ELECTRO PUNO'!G3743</f>
        <v>12</v>
      </c>
      <c r="H3763" s="9" t="str">
        <f t="shared" si="422"/>
        <v>Poste</v>
      </c>
      <c r="I3763" s="194" t="str">
        <f>+'Información ELECTRO PUNO'!F3743</f>
        <v>Madera Tratada</v>
      </c>
      <c r="J3763" s="194" t="str">
        <f>+'Información ELECTRO PUNO'!B3743</f>
        <v>PPM20</v>
      </c>
      <c r="K3763" s="9" t="str">
        <f t="shared" si="424"/>
        <v>POSTE DE MADERA TRATADA DE 12 mts. CL.5</v>
      </c>
      <c r="L3763" s="139">
        <f t="shared" si="425"/>
        <v>0.41</v>
      </c>
    </row>
    <row r="3764" spans="1:12" x14ac:dyDescent="0.25">
      <c r="A3764" s="193">
        <f>+'Información ELECTRO PUNO'!A3744</f>
        <v>3743</v>
      </c>
      <c r="B3764" s="26" t="str">
        <f t="shared" si="423"/>
        <v>SICODI</v>
      </c>
      <c r="C3764" s="9" t="str">
        <f t="shared" si="419"/>
        <v>Puno</v>
      </c>
      <c r="D3764" s="9" t="str">
        <f t="shared" si="420"/>
        <v>No Reporta</v>
      </c>
      <c r="E3764" s="9" t="str">
        <f t="shared" si="421"/>
        <v>No Reporta</v>
      </c>
      <c r="F3764" s="194" t="str">
        <f>+'Información ELECTRO PUNO'!E3744</f>
        <v>MT</v>
      </c>
      <c r="G3764" s="194">
        <f>+'Información ELECTRO PUNO'!G3744</f>
        <v>12</v>
      </c>
      <c r="H3764" s="9" t="str">
        <f t="shared" si="422"/>
        <v>Poste</v>
      </c>
      <c r="I3764" s="194" t="str">
        <f>+'Información ELECTRO PUNO'!F3744</f>
        <v>Madera Tratada</v>
      </c>
      <c r="J3764" s="194" t="str">
        <f>+'Información ELECTRO PUNO'!B3744</f>
        <v>PPM20</v>
      </c>
      <c r="K3764" s="9" t="str">
        <f t="shared" si="424"/>
        <v>POSTE DE MADERA TRATADA DE 12 mts. CL.5</v>
      </c>
      <c r="L3764" s="139">
        <f t="shared" si="425"/>
        <v>0.41</v>
      </c>
    </row>
    <row r="3765" spans="1:12" x14ac:dyDescent="0.25">
      <c r="A3765" s="193">
        <f>+'Información ELECTRO PUNO'!A3745</f>
        <v>3744</v>
      </c>
      <c r="B3765" s="26" t="str">
        <f t="shared" si="423"/>
        <v>SICODI</v>
      </c>
      <c r="C3765" s="9" t="str">
        <f t="shared" si="419"/>
        <v>Puno</v>
      </c>
      <c r="D3765" s="9" t="str">
        <f t="shared" si="420"/>
        <v>No Reporta</v>
      </c>
      <c r="E3765" s="9" t="str">
        <f t="shared" si="421"/>
        <v>No Reporta</v>
      </c>
      <c r="F3765" s="194" t="str">
        <f>+'Información ELECTRO PUNO'!E3745</f>
        <v>MT</v>
      </c>
      <c r="G3765" s="194">
        <f>+'Información ELECTRO PUNO'!G3745</f>
        <v>12</v>
      </c>
      <c r="H3765" s="9" t="str">
        <f t="shared" si="422"/>
        <v>Poste</v>
      </c>
      <c r="I3765" s="194" t="str">
        <f>+'Información ELECTRO PUNO'!F3745</f>
        <v>Madera Tratada</v>
      </c>
      <c r="J3765" s="194" t="str">
        <f>+'Información ELECTRO PUNO'!B3745</f>
        <v>PPM20</v>
      </c>
      <c r="K3765" s="9" t="str">
        <f t="shared" si="424"/>
        <v>POSTE DE MADERA TRATADA DE 12 mts. CL.5</v>
      </c>
      <c r="L3765" s="139">
        <f t="shared" si="425"/>
        <v>0.41</v>
      </c>
    </row>
    <row r="3766" spans="1:12" x14ac:dyDescent="0.25">
      <c r="A3766" s="193">
        <f>+'Información ELECTRO PUNO'!A3746</f>
        <v>3745</v>
      </c>
      <c r="B3766" s="26" t="str">
        <f t="shared" si="423"/>
        <v>SICODI</v>
      </c>
      <c r="C3766" s="9" t="str">
        <f t="shared" si="419"/>
        <v>Puno</v>
      </c>
      <c r="D3766" s="9" t="str">
        <f t="shared" si="420"/>
        <v>No Reporta</v>
      </c>
      <c r="E3766" s="9" t="str">
        <f t="shared" si="421"/>
        <v>No Reporta</v>
      </c>
      <c r="F3766" s="194" t="str">
        <f>+'Información ELECTRO PUNO'!E3746</f>
        <v>MT</v>
      </c>
      <c r="G3766" s="194">
        <f>+'Información ELECTRO PUNO'!G3746</f>
        <v>12</v>
      </c>
      <c r="H3766" s="9" t="str">
        <f t="shared" si="422"/>
        <v>Poste</v>
      </c>
      <c r="I3766" s="194" t="str">
        <f>+'Información ELECTRO PUNO'!F3746</f>
        <v>Madera Tratada</v>
      </c>
      <c r="J3766" s="194" t="str">
        <f>+'Información ELECTRO PUNO'!B3746</f>
        <v>PPM20</v>
      </c>
      <c r="K3766" s="9" t="str">
        <f t="shared" si="424"/>
        <v>POSTE DE MADERA TRATADA DE 12 mts. CL.5</v>
      </c>
      <c r="L3766" s="139">
        <f t="shared" si="425"/>
        <v>0.41</v>
      </c>
    </row>
    <row r="3767" spans="1:12" x14ac:dyDescent="0.25">
      <c r="A3767" s="193">
        <f>+'Información ELECTRO PUNO'!A3747</f>
        <v>3746</v>
      </c>
      <c r="B3767" s="26" t="str">
        <f t="shared" si="423"/>
        <v>SICODI</v>
      </c>
      <c r="C3767" s="9" t="str">
        <f t="shared" si="419"/>
        <v>Puno</v>
      </c>
      <c r="D3767" s="9" t="str">
        <f t="shared" si="420"/>
        <v>No Reporta</v>
      </c>
      <c r="E3767" s="9" t="str">
        <f t="shared" si="421"/>
        <v>No Reporta</v>
      </c>
      <c r="F3767" s="194" t="str">
        <f>+'Información ELECTRO PUNO'!E3747</f>
        <v>MT</v>
      </c>
      <c r="G3767" s="194">
        <f>+'Información ELECTRO PUNO'!G3747</f>
        <v>12</v>
      </c>
      <c r="H3767" s="9" t="str">
        <f t="shared" si="422"/>
        <v>Poste</v>
      </c>
      <c r="I3767" s="194" t="str">
        <f>+'Información ELECTRO PUNO'!F3747</f>
        <v>Madera Tratada</v>
      </c>
      <c r="J3767" s="194" t="str">
        <f>+'Información ELECTRO PUNO'!B3747</f>
        <v>PPM20</v>
      </c>
      <c r="K3767" s="9" t="str">
        <f t="shared" si="424"/>
        <v>POSTE DE MADERA TRATADA DE 12 mts. CL.5</v>
      </c>
      <c r="L3767" s="139">
        <f t="shared" si="425"/>
        <v>0.41</v>
      </c>
    </row>
    <row r="3768" spans="1:12" x14ac:dyDescent="0.25">
      <c r="A3768" s="193">
        <f>+'Información ELECTRO PUNO'!A3748</f>
        <v>3747</v>
      </c>
      <c r="B3768" s="26" t="str">
        <f t="shared" si="423"/>
        <v>SICODI</v>
      </c>
      <c r="C3768" s="9" t="str">
        <f t="shared" si="419"/>
        <v>Puno</v>
      </c>
      <c r="D3768" s="9" t="str">
        <f t="shared" si="420"/>
        <v>No Reporta</v>
      </c>
      <c r="E3768" s="9" t="str">
        <f t="shared" si="421"/>
        <v>No Reporta</v>
      </c>
      <c r="F3768" s="194" t="str">
        <f>+'Información ELECTRO PUNO'!E3748</f>
        <v>MT</v>
      </c>
      <c r="G3768" s="194">
        <f>+'Información ELECTRO PUNO'!G3748</f>
        <v>12</v>
      </c>
      <c r="H3768" s="9" t="str">
        <f t="shared" si="422"/>
        <v>Poste</v>
      </c>
      <c r="I3768" s="194" t="str">
        <f>+'Información ELECTRO PUNO'!F3748</f>
        <v>Madera Tratada</v>
      </c>
      <c r="J3768" s="194" t="str">
        <f>+'Información ELECTRO PUNO'!B3748</f>
        <v>PPM20</v>
      </c>
      <c r="K3768" s="9" t="str">
        <f t="shared" si="424"/>
        <v>POSTE DE MADERA TRATADA DE 12 mts. CL.5</v>
      </c>
      <c r="L3768" s="139">
        <f t="shared" si="425"/>
        <v>0.41</v>
      </c>
    </row>
    <row r="3769" spans="1:12" x14ac:dyDescent="0.25">
      <c r="A3769" s="193">
        <f>+'Información ELECTRO PUNO'!A3749</f>
        <v>3748</v>
      </c>
      <c r="B3769" s="26" t="str">
        <f t="shared" si="423"/>
        <v>SICODI</v>
      </c>
      <c r="C3769" s="9" t="str">
        <f t="shared" si="419"/>
        <v>Puno</v>
      </c>
      <c r="D3769" s="9" t="str">
        <f t="shared" si="420"/>
        <v>No Reporta</v>
      </c>
      <c r="E3769" s="9" t="str">
        <f t="shared" si="421"/>
        <v>No Reporta</v>
      </c>
      <c r="F3769" s="194" t="str">
        <f>+'Información ELECTRO PUNO'!E3749</f>
        <v>MT</v>
      </c>
      <c r="G3769" s="194">
        <f>+'Información ELECTRO PUNO'!G3749</f>
        <v>12</v>
      </c>
      <c r="H3769" s="9" t="str">
        <f t="shared" si="422"/>
        <v>Poste</v>
      </c>
      <c r="I3769" s="194" t="str">
        <f>+'Información ELECTRO PUNO'!F3749</f>
        <v>Madera Tratada</v>
      </c>
      <c r="J3769" s="194" t="str">
        <f>+'Información ELECTRO PUNO'!B3749</f>
        <v>PPM20</v>
      </c>
      <c r="K3769" s="9" t="str">
        <f t="shared" si="424"/>
        <v>POSTE DE MADERA TRATADA DE 12 mts. CL.5</v>
      </c>
      <c r="L3769" s="139">
        <f t="shared" si="425"/>
        <v>0.41</v>
      </c>
    </row>
    <row r="3770" spans="1:12" x14ac:dyDescent="0.25">
      <c r="A3770" s="193">
        <f>+'Información ELECTRO PUNO'!A3750</f>
        <v>3749</v>
      </c>
      <c r="B3770" s="26" t="str">
        <f t="shared" si="423"/>
        <v>SICODI</v>
      </c>
      <c r="C3770" s="9" t="str">
        <f t="shared" si="419"/>
        <v>Puno</v>
      </c>
      <c r="D3770" s="9" t="str">
        <f t="shared" si="420"/>
        <v>No Reporta</v>
      </c>
      <c r="E3770" s="9" t="str">
        <f t="shared" si="421"/>
        <v>No Reporta</v>
      </c>
      <c r="F3770" s="194" t="str">
        <f>+'Información ELECTRO PUNO'!E3750</f>
        <v>MT</v>
      </c>
      <c r="G3770" s="194">
        <f>+'Información ELECTRO PUNO'!G3750</f>
        <v>12</v>
      </c>
      <c r="H3770" s="9" t="str">
        <f t="shared" si="422"/>
        <v>Poste</v>
      </c>
      <c r="I3770" s="194" t="str">
        <f>+'Información ELECTRO PUNO'!F3750</f>
        <v>Madera Tratada</v>
      </c>
      <c r="J3770" s="194" t="str">
        <f>+'Información ELECTRO PUNO'!B3750</f>
        <v>PPM20</v>
      </c>
      <c r="K3770" s="9" t="str">
        <f t="shared" si="424"/>
        <v>POSTE DE MADERA TRATADA DE 12 mts. CL.5</v>
      </c>
      <c r="L3770" s="139">
        <f t="shared" si="425"/>
        <v>0.41</v>
      </c>
    </row>
    <row r="3771" spans="1:12" x14ac:dyDescent="0.25">
      <c r="A3771" s="193">
        <f>+'Información ELECTRO PUNO'!A3751</f>
        <v>3750</v>
      </c>
      <c r="B3771" s="26" t="str">
        <f t="shared" si="423"/>
        <v>SICODI</v>
      </c>
      <c r="C3771" s="9" t="str">
        <f t="shared" si="419"/>
        <v>Puno</v>
      </c>
      <c r="D3771" s="9" t="str">
        <f t="shared" si="420"/>
        <v>No Reporta</v>
      </c>
      <c r="E3771" s="9" t="str">
        <f t="shared" si="421"/>
        <v>No Reporta</v>
      </c>
      <c r="F3771" s="194" t="str">
        <f>+'Información ELECTRO PUNO'!E3751</f>
        <v>MT</v>
      </c>
      <c r="G3771" s="194">
        <f>+'Información ELECTRO PUNO'!G3751</f>
        <v>12</v>
      </c>
      <c r="H3771" s="9" t="str">
        <f t="shared" si="422"/>
        <v>Poste</v>
      </c>
      <c r="I3771" s="194" t="str">
        <f>+'Información ELECTRO PUNO'!F3751</f>
        <v>Madera Tratada</v>
      </c>
      <c r="J3771" s="194" t="str">
        <f>+'Información ELECTRO PUNO'!B3751</f>
        <v>PPM20</v>
      </c>
      <c r="K3771" s="9" t="str">
        <f t="shared" si="424"/>
        <v>POSTE DE MADERA TRATADA DE 12 mts. CL.5</v>
      </c>
      <c r="L3771" s="139">
        <f t="shared" si="425"/>
        <v>0.41</v>
      </c>
    </row>
    <row r="3772" spans="1:12" x14ac:dyDescent="0.25">
      <c r="A3772" s="193">
        <f>+'Información ELECTRO PUNO'!A3752</f>
        <v>3751</v>
      </c>
      <c r="B3772" s="26" t="str">
        <f t="shared" si="423"/>
        <v>SICODI</v>
      </c>
      <c r="C3772" s="9" t="str">
        <f t="shared" si="419"/>
        <v>Puno</v>
      </c>
      <c r="D3772" s="9" t="str">
        <f t="shared" si="420"/>
        <v>No Reporta</v>
      </c>
      <c r="E3772" s="9" t="str">
        <f t="shared" si="421"/>
        <v>No Reporta</v>
      </c>
      <c r="F3772" s="194" t="str">
        <f>+'Información ELECTRO PUNO'!E3752</f>
        <v>MT</v>
      </c>
      <c r="G3772" s="194">
        <f>+'Información ELECTRO PUNO'!G3752</f>
        <v>12</v>
      </c>
      <c r="H3772" s="9" t="str">
        <f t="shared" si="422"/>
        <v>Poste</v>
      </c>
      <c r="I3772" s="194" t="str">
        <f>+'Información ELECTRO PUNO'!F3752</f>
        <v>Madera Tratada</v>
      </c>
      <c r="J3772" s="194" t="str">
        <f>+'Información ELECTRO PUNO'!B3752</f>
        <v>PPM20</v>
      </c>
      <c r="K3772" s="9" t="str">
        <f t="shared" si="424"/>
        <v>POSTE DE MADERA TRATADA DE 12 mts. CL.5</v>
      </c>
      <c r="L3772" s="139">
        <f t="shared" si="425"/>
        <v>0.41</v>
      </c>
    </row>
    <row r="3773" spans="1:12" x14ac:dyDescent="0.25">
      <c r="A3773" s="193">
        <f>+'Información ELECTRO PUNO'!A3753</f>
        <v>3752</v>
      </c>
      <c r="B3773" s="26" t="str">
        <f t="shared" si="423"/>
        <v>SICODI</v>
      </c>
      <c r="C3773" s="9" t="str">
        <f t="shared" si="419"/>
        <v>Puno</v>
      </c>
      <c r="D3773" s="9" t="str">
        <f t="shared" si="420"/>
        <v>No Reporta</v>
      </c>
      <c r="E3773" s="9" t="str">
        <f t="shared" si="421"/>
        <v>No Reporta</v>
      </c>
      <c r="F3773" s="194" t="str">
        <f>+'Información ELECTRO PUNO'!E3753</f>
        <v>MT</v>
      </c>
      <c r="G3773" s="194">
        <f>+'Información ELECTRO PUNO'!G3753</f>
        <v>12</v>
      </c>
      <c r="H3773" s="9" t="str">
        <f t="shared" si="422"/>
        <v>Poste</v>
      </c>
      <c r="I3773" s="194" t="str">
        <f>+'Información ELECTRO PUNO'!F3753</f>
        <v>Madera Tratada</v>
      </c>
      <c r="J3773" s="194" t="str">
        <f>+'Información ELECTRO PUNO'!B3753</f>
        <v>PPM20</v>
      </c>
      <c r="K3773" s="9" t="str">
        <f t="shared" si="424"/>
        <v>POSTE DE MADERA TRATADA DE 12 mts. CL.5</v>
      </c>
      <c r="L3773" s="139">
        <f t="shared" si="425"/>
        <v>0.41</v>
      </c>
    </row>
    <row r="3774" spans="1:12" x14ac:dyDescent="0.25">
      <c r="A3774" s="193">
        <f>+'Información ELECTRO PUNO'!A3754</f>
        <v>3753</v>
      </c>
      <c r="B3774" s="26" t="str">
        <f t="shared" si="423"/>
        <v>SICODI</v>
      </c>
      <c r="C3774" s="9" t="str">
        <f t="shared" si="419"/>
        <v>Puno</v>
      </c>
      <c r="D3774" s="9" t="str">
        <f t="shared" si="420"/>
        <v>No Reporta</v>
      </c>
      <c r="E3774" s="9" t="str">
        <f t="shared" si="421"/>
        <v>No Reporta</v>
      </c>
      <c r="F3774" s="194" t="str">
        <f>+'Información ELECTRO PUNO'!E3754</f>
        <v>MT</v>
      </c>
      <c r="G3774" s="194">
        <f>+'Información ELECTRO PUNO'!G3754</f>
        <v>12</v>
      </c>
      <c r="H3774" s="9" t="str">
        <f t="shared" si="422"/>
        <v>Poste</v>
      </c>
      <c r="I3774" s="194" t="str">
        <f>+'Información ELECTRO PUNO'!F3754</f>
        <v>Madera Tratada</v>
      </c>
      <c r="J3774" s="194" t="str">
        <f>+'Información ELECTRO PUNO'!B3754</f>
        <v>PPM20</v>
      </c>
      <c r="K3774" s="9" t="str">
        <f t="shared" si="424"/>
        <v>POSTE DE MADERA TRATADA DE 12 mts. CL.5</v>
      </c>
      <c r="L3774" s="139">
        <f t="shared" si="425"/>
        <v>0.41</v>
      </c>
    </row>
    <row r="3775" spans="1:12" x14ac:dyDescent="0.25">
      <c r="A3775" s="193">
        <f>+'Información ELECTRO PUNO'!A3755</f>
        <v>3754</v>
      </c>
      <c r="B3775" s="26" t="str">
        <f t="shared" si="423"/>
        <v>SICODI</v>
      </c>
      <c r="C3775" s="9" t="str">
        <f t="shared" si="419"/>
        <v>Puno</v>
      </c>
      <c r="D3775" s="9" t="str">
        <f t="shared" si="420"/>
        <v>No Reporta</v>
      </c>
      <c r="E3775" s="9" t="str">
        <f t="shared" si="421"/>
        <v>No Reporta</v>
      </c>
      <c r="F3775" s="194" t="str">
        <f>+'Información ELECTRO PUNO'!E3755</f>
        <v>MT</v>
      </c>
      <c r="G3775" s="194">
        <f>+'Información ELECTRO PUNO'!G3755</f>
        <v>12</v>
      </c>
      <c r="H3775" s="9" t="str">
        <f t="shared" si="422"/>
        <v>Poste</v>
      </c>
      <c r="I3775" s="194" t="str">
        <f>+'Información ELECTRO PUNO'!F3755</f>
        <v>Madera Tratada</v>
      </c>
      <c r="J3775" s="194" t="str">
        <f>+'Información ELECTRO PUNO'!B3755</f>
        <v>PPM20</v>
      </c>
      <c r="K3775" s="9" t="str">
        <f t="shared" si="424"/>
        <v>POSTE DE MADERA TRATADA DE 12 mts. CL.5</v>
      </c>
      <c r="L3775" s="139">
        <f t="shared" si="425"/>
        <v>0.41</v>
      </c>
    </row>
    <row r="3776" spans="1:12" x14ac:dyDescent="0.25">
      <c r="A3776" s="193">
        <f>+'Información ELECTRO PUNO'!A3756</f>
        <v>3755</v>
      </c>
      <c r="B3776" s="26" t="str">
        <f t="shared" si="423"/>
        <v>SICODI</v>
      </c>
      <c r="C3776" s="9" t="str">
        <f t="shared" si="419"/>
        <v>Puno</v>
      </c>
      <c r="D3776" s="9" t="str">
        <f t="shared" si="420"/>
        <v>No Reporta</v>
      </c>
      <c r="E3776" s="9" t="str">
        <f t="shared" si="421"/>
        <v>No Reporta</v>
      </c>
      <c r="F3776" s="194" t="str">
        <f>+'Información ELECTRO PUNO'!E3756</f>
        <v>MT</v>
      </c>
      <c r="G3776" s="194">
        <f>+'Información ELECTRO PUNO'!G3756</f>
        <v>12</v>
      </c>
      <c r="H3776" s="9" t="str">
        <f t="shared" si="422"/>
        <v>Poste</v>
      </c>
      <c r="I3776" s="194" t="str">
        <f>+'Información ELECTRO PUNO'!F3756</f>
        <v>Madera Tratada</v>
      </c>
      <c r="J3776" s="194" t="str">
        <f>+'Información ELECTRO PUNO'!B3756</f>
        <v>PPM20</v>
      </c>
      <c r="K3776" s="9" t="str">
        <f t="shared" si="424"/>
        <v>POSTE DE MADERA TRATADA DE 12 mts. CL.5</v>
      </c>
      <c r="L3776" s="139">
        <f t="shared" si="425"/>
        <v>0.41</v>
      </c>
    </row>
    <row r="3777" spans="1:12" x14ac:dyDescent="0.25">
      <c r="A3777" s="193">
        <f>+'Información ELECTRO PUNO'!A3757</f>
        <v>3756</v>
      </c>
      <c r="B3777" s="26" t="str">
        <f t="shared" si="423"/>
        <v>SICODI</v>
      </c>
      <c r="C3777" s="9" t="str">
        <f t="shared" si="419"/>
        <v>Puno</v>
      </c>
      <c r="D3777" s="9" t="str">
        <f t="shared" si="420"/>
        <v>No Reporta</v>
      </c>
      <c r="E3777" s="9" t="str">
        <f t="shared" si="421"/>
        <v>No Reporta</v>
      </c>
      <c r="F3777" s="194" t="str">
        <f>+'Información ELECTRO PUNO'!E3757</f>
        <v>MT</v>
      </c>
      <c r="G3777" s="194">
        <f>+'Información ELECTRO PUNO'!G3757</f>
        <v>12</v>
      </c>
      <c r="H3777" s="9" t="str">
        <f t="shared" si="422"/>
        <v>Poste</v>
      </c>
      <c r="I3777" s="194" t="str">
        <f>+'Información ELECTRO PUNO'!F3757</f>
        <v>Madera Tratada</v>
      </c>
      <c r="J3777" s="194" t="str">
        <f>+'Información ELECTRO PUNO'!B3757</f>
        <v>PPM20</v>
      </c>
      <c r="K3777" s="9" t="str">
        <f t="shared" si="424"/>
        <v>POSTE DE MADERA TRATADA DE 12 mts. CL.5</v>
      </c>
      <c r="L3777" s="139">
        <f t="shared" si="425"/>
        <v>0.41</v>
      </c>
    </row>
    <row r="3778" spans="1:12" x14ac:dyDescent="0.25">
      <c r="A3778" s="193">
        <f>+'Información ELECTRO PUNO'!A3758</f>
        <v>3757</v>
      </c>
      <c r="B3778" s="26" t="str">
        <f t="shared" si="423"/>
        <v>SICODI</v>
      </c>
      <c r="C3778" s="9" t="str">
        <f t="shared" si="419"/>
        <v>Puno</v>
      </c>
      <c r="D3778" s="9" t="str">
        <f t="shared" si="420"/>
        <v>No Reporta</v>
      </c>
      <c r="E3778" s="9" t="str">
        <f t="shared" si="421"/>
        <v>No Reporta</v>
      </c>
      <c r="F3778" s="194" t="str">
        <f>+'Información ELECTRO PUNO'!E3758</f>
        <v>MT</v>
      </c>
      <c r="G3778" s="194">
        <f>+'Información ELECTRO PUNO'!G3758</f>
        <v>12</v>
      </c>
      <c r="H3778" s="9" t="str">
        <f t="shared" si="422"/>
        <v>Poste</v>
      </c>
      <c r="I3778" s="194" t="str">
        <f>+'Información ELECTRO PUNO'!F3758</f>
        <v>Madera Tratada</v>
      </c>
      <c r="J3778" s="194" t="str">
        <f>+'Información ELECTRO PUNO'!B3758</f>
        <v>PPM20</v>
      </c>
      <c r="K3778" s="9" t="str">
        <f t="shared" si="424"/>
        <v>POSTE DE MADERA TRATADA DE 12 mts. CL.5</v>
      </c>
      <c r="L3778" s="139">
        <f t="shared" si="425"/>
        <v>0.41</v>
      </c>
    </row>
    <row r="3779" spans="1:12" x14ac:dyDescent="0.25">
      <c r="A3779" s="193">
        <f>+'Información ELECTRO PUNO'!A3759</f>
        <v>3758</v>
      </c>
      <c r="B3779" s="26" t="str">
        <f t="shared" si="423"/>
        <v>SICODI</v>
      </c>
      <c r="C3779" s="9" t="str">
        <f t="shared" si="419"/>
        <v>Puno</v>
      </c>
      <c r="D3779" s="9" t="str">
        <f t="shared" si="420"/>
        <v>No Reporta</v>
      </c>
      <c r="E3779" s="9" t="str">
        <f t="shared" si="421"/>
        <v>No Reporta</v>
      </c>
      <c r="F3779" s="194" t="str">
        <f>+'Información ELECTRO PUNO'!E3759</f>
        <v>MT</v>
      </c>
      <c r="G3779" s="194">
        <f>+'Información ELECTRO PUNO'!G3759</f>
        <v>12</v>
      </c>
      <c r="H3779" s="9" t="str">
        <f t="shared" si="422"/>
        <v>Poste</v>
      </c>
      <c r="I3779" s="194" t="str">
        <f>+'Información ELECTRO PUNO'!F3759</f>
        <v>Madera Tratada</v>
      </c>
      <c r="J3779" s="194" t="str">
        <f>+'Información ELECTRO PUNO'!B3759</f>
        <v>PPM20</v>
      </c>
      <c r="K3779" s="9" t="str">
        <f t="shared" si="424"/>
        <v>POSTE DE MADERA TRATADA DE 12 mts. CL.5</v>
      </c>
      <c r="L3779" s="139">
        <f t="shared" si="425"/>
        <v>0.41</v>
      </c>
    </row>
    <row r="3780" spans="1:12" x14ac:dyDescent="0.25">
      <c r="A3780" s="193">
        <f>+'Información ELECTRO PUNO'!A3760</f>
        <v>3759</v>
      </c>
      <c r="B3780" s="26" t="str">
        <f t="shared" si="423"/>
        <v>SICODI</v>
      </c>
      <c r="C3780" s="9" t="str">
        <f t="shared" si="419"/>
        <v>Puno</v>
      </c>
      <c r="D3780" s="9" t="str">
        <f t="shared" si="420"/>
        <v>No Reporta</v>
      </c>
      <c r="E3780" s="9" t="str">
        <f t="shared" si="421"/>
        <v>No Reporta</v>
      </c>
      <c r="F3780" s="194" t="str">
        <f>+'Información ELECTRO PUNO'!E3760</f>
        <v>MT</v>
      </c>
      <c r="G3780" s="194">
        <f>+'Información ELECTRO PUNO'!G3760</f>
        <v>12</v>
      </c>
      <c r="H3780" s="9" t="str">
        <f t="shared" si="422"/>
        <v>Poste</v>
      </c>
      <c r="I3780" s="194" t="str">
        <f>+'Información ELECTRO PUNO'!F3760</f>
        <v>Madera Tratada</v>
      </c>
      <c r="J3780" s="194" t="str">
        <f>+'Información ELECTRO PUNO'!B3760</f>
        <v>PPM20</v>
      </c>
      <c r="K3780" s="9" t="str">
        <f t="shared" si="424"/>
        <v>POSTE DE MADERA TRATADA DE 12 mts. CL.5</v>
      </c>
      <c r="L3780" s="139">
        <f t="shared" si="425"/>
        <v>0.41</v>
      </c>
    </row>
    <row r="3781" spans="1:12" x14ac:dyDescent="0.25">
      <c r="A3781" s="193">
        <f>+'Información ELECTRO PUNO'!A3761</f>
        <v>3760</v>
      </c>
      <c r="B3781" s="26" t="str">
        <f t="shared" si="423"/>
        <v>SICODI</v>
      </c>
      <c r="C3781" s="9" t="str">
        <f t="shared" si="419"/>
        <v>Puno</v>
      </c>
      <c r="D3781" s="9" t="str">
        <f t="shared" si="420"/>
        <v>No Reporta</v>
      </c>
      <c r="E3781" s="9" t="str">
        <f t="shared" si="421"/>
        <v>No Reporta</v>
      </c>
      <c r="F3781" s="194" t="str">
        <f>+'Información ELECTRO PUNO'!E3761</f>
        <v>MT</v>
      </c>
      <c r="G3781" s="194">
        <f>+'Información ELECTRO PUNO'!G3761</f>
        <v>12</v>
      </c>
      <c r="H3781" s="9" t="str">
        <f t="shared" si="422"/>
        <v>Poste</v>
      </c>
      <c r="I3781" s="194" t="str">
        <f>+'Información ELECTRO PUNO'!F3761</f>
        <v>Madera Tratada</v>
      </c>
      <c r="J3781" s="194" t="str">
        <f>+'Información ELECTRO PUNO'!B3761</f>
        <v>PPM20</v>
      </c>
      <c r="K3781" s="9" t="str">
        <f t="shared" si="424"/>
        <v>POSTE DE MADERA TRATADA DE 12 mts. CL.5</v>
      </c>
      <c r="L3781" s="139">
        <f t="shared" si="425"/>
        <v>0.41</v>
      </c>
    </row>
    <row r="3782" spans="1:12" x14ac:dyDescent="0.25">
      <c r="A3782" s="193">
        <f>+'Información ELECTRO PUNO'!A3762</f>
        <v>3761</v>
      </c>
      <c r="B3782" s="26" t="str">
        <f t="shared" si="423"/>
        <v>SICODI</v>
      </c>
      <c r="C3782" s="9" t="str">
        <f t="shared" si="419"/>
        <v>Puno</v>
      </c>
      <c r="D3782" s="9" t="str">
        <f t="shared" si="420"/>
        <v>No Reporta</v>
      </c>
      <c r="E3782" s="9" t="str">
        <f t="shared" si="421"/>
        <v>No Reporta</v>
      </c>
      <c r="F3782" s="194" t="str">
        <f>+'Información ELECTRO PUNO'!E3762</f>
        <v>MT</v>
      </c>
      <c r="G3782" s="194">
        <f>+'Información ELECTRO PUNO'!G3762</f>
        <v>12</v>
      </c>
      <c r="H3782" s="9" t="str">
        <f t="shared" si="422"/>
        <v>Poste</v>
      </c>
      <c r="I3782" s="194" t="str">
        <f>+'Información ELECTRO PUNO'!F3762</f>
        <v>Madera Tratada</v>
      </c>
      <c r="J3782" s="194" t="str">
        <f>+'Información ELECTRO PUNO'!B3762</f>
        <v>PPM20</v>
      </c>
      <c r="K3782" s="9" t="str">
        <f t="shared" si="424"/>
        <v>POSTE DE MADERA TRATADA DE 12 mts. CL.5</v>
      </c>
      <c r="L3782" s="139">
        <f t="shared" si="425"/>
        <v>0.41</v>
      </c>
    </row>
    <row r="3783" spans="1:12" x14ac:dyDescent="0.25">
      <c r="A3783" s="193">
        <f>+'Información ELECTRO PUNO'!A3763</f>
        <v>3762</v>
      </c>
      <c r="B3783" s="26" t="str">
        <f t="shared" si="423"/>
        <v>SICODI</v>
      </c>
      <c r="C3783" s="9" t="str">
        <f t="shared" si="419"/>
        <v>Puno</v>
      </c>
      <c r="D3783" s="9" t="str">
        <f t="shared" si="420"/>
        <v>No Reporta</v>
      </c>
      <c r="E3783" s="9" t="str">
        <f t="shared" si="421"/>
        <v>No Reporta</v>
      </c>
      <c r="F3783" s="194" t="str">
        <f>+'Información ELECTRO PUNO'!E3763</f>
        <v>MT</v>
      </c>
      <c r="G3783" s="194">
        <f>+'Información ELECTRO PUNO'!G3763</f>
        <v>12</v>
      </c>
      <c r="H3783" s="9" t="str">
        <f t="shared" si="422"/>
        <v>Poste</v>
      </c>
      <c r="I3783" s="194" t="str">
        <f>+'Información ELECTRO PUNO'!F3763</f>
        <v>Madera Tratada</v>
      </c>
      <c r="J3783" s="194" t="str">
        <f>+'Información ELECTRO PUNO'!B3763</f>
        <v>PPM20</v>
      </c>
      <c r="K3783" s="9" t="str">
        <f t="shared" si="424"/>
        <v>POSTE DE MADERA TRATADA DE 12 mts. CL.5</v>
      </c>
      <c r="L3783" s="139">
        <f t="shared" si="425"/>
        <v>0.41</v>
      </c>
    </row>
    <row r="3784" spans="1:12" x14ac:dyDescent="0.25">
      <c r="A3784" s="193">
        <f>+'Información ELECTRO PUNO'!A3764</f>
        <v>3763</v>
      </c>
      <c r="B3784" s="26" t="str">
        <f t="shared" si="423"/>
        <v>SICODI</v>
      </c>
      <c r="C3784" s="9" t="str">
        <f t="shared" si="419"/>
        <v>Puno</v>
      </c>
      <c r="D3784" s="9" t="str">
        <f t="shared" si="420"/>
        <v>No Reporta</v>
      </c>
      <c r="E3784" s="9" t="str">
        <f t="shared" si="421"/>
        <v>No Reporta</v>
      </c>
      <c r="F3784" s="194" t="str">
        <f>+'Información ELECTRO PUNO'!E3764</f>
        <v>MT</v>
      </c>
      <c r="G3784" s="194">
        <f>+'Información ELECTRO PUNO'!G3764</f>
        <v>12</v>
      </c>
      <c r="H3784" s="9" t="str">
        <f t="shared" si="422"/>
        <v>Poste</v>
      </c>
      <c r="I3784" s="194" t="str">
        <f>+'Información ELECTRO PUNO'!F3764</f>
        <v>Madera Tratada</v>
      </c>
      <c r="J3784" s="194" t="str">
        <f>+'Información ELECTRO PUNO'!B3764</f>
        <v>PPM20</v>
      </c>
      <c r="K3784" s="9" t="str">
        <f t="shared" si="424"/>
        <v>POSTE DE MADERA TRATADA DE 12 mts. CL.5</v>
      </c>
      <c r="L3784" s="139">
        <f t="shared" si="425"/>
        <v>0.41</v>
      </c>
    </row>
    <row r="3785" spans="1:12" x14ac:dyDescent="0.25">
      <c r="A3785" s="193">
        <f>+'Información ELECTRO PUNO'!A3765</f>
        <v>3764</v>
      </c>
      <c r="B3785" s="26" t="str">
        <f t="shared" si="423"/>
        <v>SICODI</v>
      </c>
      <c r="C3785" s="9" t="str">
        <f t="shared" si="419"/>
        <v>Puno</v>
      </c>
      <c r="D3785" s="9" t="str">
        <f t="shared" si="420"/>
        <v>No Reporta</v>
      </c>
      <c r="E3785" s="9" t="str">
        <f t="shared" si="421"/>
        <v>No Reporta</v>
      </c>
      <c r="F3785" s="194" t="str">
        <f>+'Información ELECTRO PUNO'!E3765</f>
        <v>MT</v>
      </c>
      <c r="G3785" s="194">
        <f>+'Información ELECTRO PUNO'!G3765</f>
        <v>12</v>
      </c>
      <c r="H3785" s="9" t="str">
        <f t="shared" si="422"/>
        <v>Poste</v>
      </c>
      <c r="I3785" s="194" t="str">
        <f>+'Información ELECTRO PUNO'!F3765</f>
        <v>Madera Tratada</v>
      </c>
      <c r="J3785" s="194" t="str">
        <f>+'Información ELECTRO PUNO'!B3765</f>
        <v>PPM20</v>
      </c>
      <c r="K3785" s="9" t="str">
        <f t="shared" si="424"/>
        <v>POSTE DE MADERA TRATADA DE 12 mts. CL.5</v>
      </c>
      <c r="L3785" s="139">
        <f t="shared" si="425"/>
        <v>0.41</v>
      </c>
    </row>
    <row r="3786" spans="1:12" x14ac:dyDescent="0.25">
      <c r="A3786" s="193">
        <f>+'Información ELECTRO PUNO'!A3766</f>
        <v>3765</v>
      </c>
      <c r="B3786" s="26" t="str">
        <f t="shared" si="423"/>
        <v>SICODI</v>
      </c>
      <c r="C3786" s="9" t="str">
        <f t="shared" si="419"/>
        <v>Puno</v>
      </c>
      <c r="D3786" s="9" t="str">
        <f t="shared" si="420"/>
        <v>No Reporta</v>
      </c>
      <c r="E3786" s="9" t="str">
        <f t="shared" si="421"/>
        <v>No Reporta</v>
      </c>
      <c r="F3786" s="194" t="str">
        <f>+'Información ELECTRO PUNO'!E3766</f>
        <v>MT</v>
      </c>
      <c r="G3786" s="194">
        <f>+'Información ELECTRO PUNO'!G3766</f>
        <v>12</v>
      </c>
      <c r="H3786" s="9" t="str">
        <f t="shared" si="422"/>
        <v>Poste</v>
      </c>
      <c r="I3786" s="194" t="str">
        <f>+'Información ELECTRO PUNO'!F3766</f>
        <v>Madera Tratada</v>
      </c>
      <c r="J3786" s="194" t="str">
        <f>+'Información ELECTRO PUNO'!B3766</f>
        <v>PPM20</v>
      </c>
      <c r="K3786" s="9" t="str">
        <f t="shared" si="424"/>
        <v>POSTE DE MADERA TRATADA DE 12 mts. CL.5</v>
      </c>
      <c r="L3786" s="139">
        <f t="shared" si="425"/>
        <v>0.41</v>
      </c>
    </row>
    <row r="3787" spans="1:12" x14ac:dyDescent="0.25">
      <c r="A3787" s="193">
        <f>+'Información ELECTRO PUNO'!A3767</f>
        <v>3766</v>
      </c>
      <c r="B3787" s="26" t="str">
        <f t="shared" si="423"/>
        <v>SICODI</v>
      </c>
      <c r="C3787" s="9" t="str">
        <f t="shared" si="419"/>
        <v>Puno</v>
      </c>
      <c r="D3787" s="9" t="str">
        <f t="shared" si="420"/>
        <v>No Reporta</v>
      </c>
      <c r="E3787" s="9" t="str">
        <f t="shared" si="421"/>
        <v>No Reporta</v>
      </c>
      <c r="F3787" s="194" t="str">
        <f>+'Información ELECTRO PUNO'!E3767</f>
        <v>MT</v>
      </c>
      <c r="G3787" s="194">
        <f>+'Información ELECTRO PUNO'!G3767</f>
        <v>12</v>
      </c>
      <c r="H3787" s="9" t="str">
        <f t="shared" si="422"/>
        <v>Poste</v>
      </c>
      <c r="I3787" s="194" t="str">
        <f>+'Información ELECTRO PUNO'!F3767</f>
        <v>Madera Tratada</v>
      </c>
      <c r="J3787" s="194" t="str">
        <f>+'Información ELECTRO PUNO'!B3767</f>
        <v>PPM20</v>
      </c>
      <c r="K3787" s="9" t="str">
        <f t="shared" si="424"/>
        <v>POSTE DE MADERA TRATADA DE 12 mts. CL.5</v>
      </c>
      <c r="L3787" s="139">
        <f t="shared" si="425"/>
        <v>0.41</v>
      </c>
    </row>
    <row r="3788" spans="1:12" x14ac:dyDescent="0.25">
      <c r="A3788" s="193">
        <f>+'Información ELECTRO PUNO'!A3768</f>
        <v>3767</v>
      </c>
      <c r="B3788" s="26" t="str">
        <f t="shared" si="423"/>
        <v>SICODI</v>
      </c>
      <c r="C3788" s="9" t="str">
        <f t="shared" si="419"/>
        <v>Puno</v>
      </c>
      <c r="D3788" s="9" t="str">
        <f t="shared" si="420"/>
        <v>No Reporta</v>
      </c>
      <c r="E3788" s="9" t="str">
        <f t="shared" si="421"/>
        <v>No Reporta</v>
      </c>
      <c r="F3788" s="194" t="str">
        <f>+'Información ELECTRO PUNO'!E3768</f>
        <v>MT</v>
      </c>
      <c r="G3788" s="194">
        <f>+'Información ELECTRO PUNO'!G3768</f>
        <v>12</v>
      </c>
      <c r="H3788" s="9" t="str">
        <f t="shared" si="422"/>
        <v>Poste</v>
      </c>
      <c r="I3788" s="194" t="str">
        <f>+'Información ELECTRO PUNO'!F3768</f>
        <v>Madera Tratada</v>
      </c>
      <c r="J3788" s="194" t="str">
        <f>+'Información ELECTRO PUNO'!B3768</f>
        <v>PPM20</v>
      </c>
      <c r="K3788" s="9" t="str">
        <f t="shared" si="424"/>
        <v>POSTE DE MADERA TRATADA DE 12 mts. CL.5</v>
      </c>
      <c r="L3788" s="139">
        <f t="shared" si="425"/>
        <v>0.41</v>
      </c>
    </row>
    <row r="3789" spans="1:12" x14ac:dyDescent="0.25">
      <c r="A3789" s="193">
        <f>+'Información ELECTRO PUNO'!A3769</f>
        <v>3768</v>
      </c>
      <c r="B3789" s="26" t="str">
        <f t="shared" si="423"/>
        <v>SICODI</v>
      </c>
      <c r="C3789" s="9" t="str">
        <f t="shared" si="419"/>
        <v>Puno</v>
      </c>
      <c r="D3789" s="9" t="str">
        <f t="shared" si="420"/>
        <v>No Reporta</v>
      </c>
      <c r="E3789" s="9" t="str">
        <f t="shared" si="421"/>
        <v>No Reporta</v>
      </c>
      <c r="F3789" s="194" t="str">
        <f>+'Información ELECTRO PUNO'!E3769</f>
        <v>MT</v>
      </c>
      <c r="G3789" s="194">
        <f>+'Información ELECTRO PUNO'!G3769</f>
        <v>12</v>
      </c>
      <c r="H3789" s="9" t="str">
        <f t="shared" si="422"/>
        <v>Poste</v>
      </c>
      <c r="I3789" s="194" t="str">
        <f>+'Información ELECTRO PUNO'!F3769</f>
        <v>Madera Tratada</v>
      </c>
      <c r="J3789" s="194" t="str">
        <f>+'Información ELECTRO PUNO'!B3769</f>
        <v>PPM20</v>
      </c>
      <c r="K3789" s="9" t="str">
        <f t="shared" si="424"/>
        <v>POSTE DE MADERA TRATADA DE 12 mts. CL.5</v>
      </c>
      <c r="L3789" s="139">
        <f t="shared" si="425"/>
        <v>0.41</v>
      </c>
    </row>
    <row r="3790" spans="1:12" x14ac:dyDescent="0.25">
      <c r="A3790" s="193">
        <f>+'Información ELECTRO PUNO'!A3770</f>
        <v>3769</v>
      </c>
      <c r="B3790" s="26" t="str">
        <f t="shared" si="423"/>
        <v>SICODI</v>
      </c>
      <c r="C3790" s="9" t="str">
        <f t="shared" si="419"/>
        <v>Puno</v>
      </c>
      <c r="D3790" s="9" t="str">
        <f t="shared" si="420"/>
        <v>No Reporta</v>
      </c>
      <c r="E3790" s="9" t="str">
        <f t="shared" si="421"/>
        <v>No Reporta</v>
      </c>
      <c r="F3790" s="194" t="str">
        <f>+'Información ELECTRO PUNO'!E3770</f>
        <v>MT</v>
      </c>
      <c r="G3790" s="194">
        <f>+'Información ELECTRO PUNO'!G3770</f>
        <v>12</v>
      </c>
      <c r="H3790" s="9" t="str">
        <f t="shared" si="422"/>
        <v>Poste</v>
      </c>
      <c r="I3790" s="194" t="str">
        <f>+'Información ELECTRO PUNO'!F3770</f>
        <v>Madera Tratada</v>
      </c>
      <c r="J3790" s="194" t="str">
        <f>+'Información ELECTRO PUNO'!B3770</f>
        <v>PPM20</v>
      </c>
      <c r="K3790" s="9" t="str">
        <f t="shared" si="424"/>
        <v>POSTE DE MADERA TRATADA DE 12 mts. CL.5</v>
      </c>
      <c r="L3790" s="139">
        <f t="shared" si="425"/>
        <v>0.41</v>
      </c>
    </row>
    <row r="3791" spans="1:12" x14ac:dyDescent="0.25">
      <c r="A3791" s="193">
        <f>+'Información ELECTRO PUNO'!A3771</f>
        <v>3770</v>
      </c>
      <c r="B3791" s="26" t="str">
        <f t="shared" si="423"/>
        <v>SICODI</v>
      </c>
      <c r="C3791" s="9" t="str">
        <f t="shared" si="419"/>
        <v>Puno</v>
      </c>
      <c r="D3791" s="9" t="str">
        <f t="shared" si="420"/>
        <v>No Reporta</v>
      </c>
      <c r="E3791" s="9" t="str">
        <f t="shared" si="421"/>
        <v>No Reporta</v>
      </c>
      <c r="F3791" s="194" t="str">
        <f>+'Información ELECTRO PUNO'!E3771</f>
        <v>MT</v>
      </c>
      <c r="G3791" s="194">
        <f>+'Información ELECTRO PUNO'!G3771</f>
        <v>12</v>
      </c>
      <c r="H3791" s="9" t="str">
        <f t="shared" si="422"/>
        <v>Poste</v>
      </c>
      <c r="I3791" s="194" t="str">
        <f>+'Información ELECTRO PUNO'!F3771</f>
        <v>Madera Tratada</v>
      </c>
      <c r="J3791" s="194" t="str">
        <f>+'Información ELECTRO PUNO'!B3771</f>
        <v>PPM20</v>
      </c>
      <c r="K3791" s="9" t="str">
        <f t="shared" si="424"/>
        <v>POSTE DE MADERA TRATADA DE 12 mts. CL.5</v>
      </c>
      <c r="L3791" s="139">
        <f t="shared" si="425"/>
        <v>0.41</v>
      </c>
    </row>
    <row r="3792" spans="1:12" x14ac:dyDescent="0.25">
      <c r="A3792" s="193">
        <f>+'Información ELECTRO PUNO'!A3772</f>
        <v>3771</v>
      </c>
      <c r="B3792" s="26" t="str">
        <f t="shared" si="423"/>
        <v>SICODI</v>
      </c>
      <c r="C3792" s="9" t="str">
        <f t="shared" si="419"/>
        <v>Puno</v>
      </c>
      <c r="D3792" s="9" t="str">
        <f t="shared" si="420"/>
        <v>No Reporta</v>
      </c>
      <c r="E3792" s="9" t="str">
        <f t="shared" si="421"/>
        <v>No Reporta</v>
      </c>
      <c r="F3792" s="194" t="str">
        <f>+'Información ELECTRO PUNO'!E3772</f>
        <v>MT</v>
      </c>
      <c r="G3792" s="194">
        <f>+'Información ELECTRO PUNO'!G3772</f>
        <v>12</v>
      </c>
      <c r="H3792" s="9" t="str">
        <f t="shared" si="422"/>
        <v>Poste</v>
      </c>
      <c r="I3792" s="194" t="str">
        <f>+'Información ELECTRO PUNO'!F3772</f>
        <v>Madera Tratada</v>
      </c>
      <c r="J3792" s="194" t="str">
        <f>+'Información ELECTRO PUNO'!B3772</f>
        <v>PPM20</v>
      </c>
      <c r="K3792" s="9" t="str">
        <f t="shared" si="424"/>
        <v>POSTE DE MADERA TRATADA DE 12 mts. CL.5</v>
      </c>
      <c r="L3792" s="139">
        <f t="shared" si="425"/>
        <v>0.41</v>
      </c>
    </row>
    <row r="3793" spans="1:12" x14ac:dyDescent="0.25">
      <c r="A3793" s="193">
        <f>+'Información ELECTRO PUNO'!A3773</f>
        <v>3772</v>
      </c>
      <c r="B3793" s="26" t="str">
        <f t="shared" si="423"/>
        <v>SICODI</v>
      </c>
      <c r="C3793" s="9" t="str">
        <f t="shared" si="419"/>
        <v>Puno</v>
      </c>
      <c r="D3793" s="9" t="str">
        <f t="shared" si="420"/>
        <v>No Reporta</v>
      </c>
      <c r="E3793" s="9" t="str">
        <f t="shared" si="421"/>
        <v>No Reporta</v>
      </c>
      <c r="F3793" s="194" t="str">
        <f>+'Información ELECTRO PUNO'!E3773</f>
        <v>MT</v>
      </c>
      <c r="G3793" s="194">
        <f>+'Información ELECTRO PUNO'!G3773</f>
        <v>12</v>
      </c>
      <c r="H3793" s="9" t="str">
        <f t="shared" si="422"/>
        <v>Poste</v>
      </c>
      <c r="I3793" s="194" t="str">
        <f>+'Información ELECTRO PUNO'!F3773</f>
        <v>Madera Tratada</v>
      </c>
      <c r="J3793" s="194" t="str">
        <f>+'Información ELECTRO PUNO'!B3773</f>
        <v>PPM20</v>
      </c>
      <c r="K3793" s="9" t="str">
        <f t="shared" si="424"/>
        <v>POSTE DE MADERA TRATADA DE 12 mts. CL.5</v>
      </c>
      <c r="L3793" s="139">
        <f t="shared" si="425"/>
        <v>0.41</v>
      </c>
    </row>
    <row r="3794" spans="1:12" x14ac:dyDescent="0.25">
      <c r="A3794" s="193">
        <f>+'Información ELECTRO PUNO'!A3774</f>
        <v>3773</v>
      </c>
      <c r="B3794" s="26" t="str">
        <f t="shared" si="423"/>
        <v>SICODI</v>
      </c>
      <c r="C3794" s="9" t="str">
        <f t="shared" si="419"/>
        <v>Puno</v>
      </c>
      <c r="D3794" s="9" t="str">
        <f t="shared" si="420"/>
        <v>No Reporta</v>
      </c>
      <c r="E3794" s="9" t="str">
        <f t="shared" si="421"/>
        <v>No Reporta</v>
      </c>
      <c r="F3794" s="194" t="str">
        <f>+'Información ELECTRO PUNO'!E3774</f>
        <v>MT</v>
      </c>
      <c r="G3794" s="194">
        <f>+'Información ELECTRO PUNO'!G3774</f>
        <v>12</v>
      </c>
      <c r="H3794" s="9" t="str">
        <f t="shared" si="422"/>
        <v>Poste</v>
      </c>
      <c r="I3794" s="194" t="str">
        <f>+'Información ELECTRO PUNO'!F3774</f>
        <v>Madera Tratada</v>
      </c>
      <c r="J3794" s="194" t="str">
        <f>+'Información ELECTRO PUNO'!B3774</f>
        <v>PPM20</v>
      </c>
      <c r="K3794" s="9" t="str">
        <f t="shared" si="424"/>
        <v>POSTE DE MADERA TRATADA DE 12 mts. CL.5</v>
      </c>
      <c r="L3794" s="139">
        <f t="shared" si="425"/>
        <v>0.41</v>
      </c>
    </row>
    <row r="3795" spans="1:12" x14ac:dyDescent="0.25">
      <c r="A3795" s="193">
        <f>+'Información ELECTRO PUNO'!A3775</f>
        <v>3774</v>
      </c>
      <c r="B3795" s="26" t="str">
        <f t="shared" si="423"/>
        <v>SICODI</v>
      </c>
      <c r="C3795" s="9" t="str">
        <f t="shared" si="419"/>
        <v>Puno</v>
      </c>
      <c r="D3795" s="9" t="str">
        <f t="shared" si="420"/>
        <v>No Reporta</v>
      </c>
      <c r="E3795" s="9" t="str">
        <f t="shared" si="421"/>
        <v>No Reporta</v>
      </c>
      <c r="F3795" s="194" t="str">
        <f>+'Información ELECTRO PUNO'!E3775</f>
        <v>MT</v>
      </c>
      <c r="G3795" s="194">
        <f>+'Información ELECTRO PUNO'!G3775</f>
        <v>12</v>
      </c>
      <c r="H3795" s="9" t="str">
        <f t="shared" si="422"/>
        <v>Poste</v>
      </c>
      <c r="I3795" s="194" t="str">
        <f>+'Información ELECTRO PUNO'!F3775</f>
        <v>Madera Tratada</v>
      </c>
      <c r="J3795" s="194" t="str">
        <f>+'Información ELECTRO PUNO'!B3775</f>
        <v>PPM20</v>
      </c>
      <c r="K3795" s="9" t="str">
        <f t="shared" si="424"/>
        <v>POSTE DE MADERA TRATADA DE 12 mts. CL.5</v>
      </c>
      <c r="L3795" s="139">
        <f t="shared" si="425"/>
        <v>0.41</v>
      </c>
    </row>
    <row r="3796" spans="1:12" x14ac:dyDescent="0.25">
      <c r="A3796" s="193">
        <f>+'Información ELECTRO PUNO'!A3776</f>
        <v>3775</v>
      </c>
      <c r="B3796" s="26" t="str">
        <f t="shared" si="423"/>
        <v>SICODI</v>
      </c>
      <c r="C3796" s="9" t="str">
        <f t="shared" si="419"/>
        <v>Puno</v>
      </c>
      <c r="D3796" s="9" t="str">
        <f t="shared" si="420"/>
        <v>No Reporta</v>
      </c>
      <c r="E3796" s="9" t="str">
        <f t="shared" si="421"/>
        <v>No Reporta</v>
      </c>
      <c r="F3796" s="194" t="str">
        <f>+'Información ELECTRO PUNO'!E3776</f>
        <v>MT</v>
      </c>
      <c r="G3796" s="194">
        <f>+'Información ELECTRO PUNO'!G3776</f>
        <v>12</v>
      </c>
      <c r="H3796" s="9" t="str">
        <f t="shared" si="422"/>
        <v>Poste</v>
      </c>
      <c r="I3796" s="194" t="str">
        <f>+'Información ELECTRO PUNO'!F3776</f>
        <v>Madera Tratada</v>
      </c>
      <c r="J3796" s="194" t="str">
        <f>+'Información ELECTRO PUNO'!B3776</f>
        <v>PPM20</v>
      </c>
      <c r="K3796" s="9" t="str">
        <f t="shared" si="424"/>
        <v>POSTE DE MADERA TRATADA DE 12 mts. CL.5</v>
      </c>
      <c r="L3796" s="139">
        <f t="shared" si="425"/>
        <v>0.41</v>
      </c>
    </row>
    <row r="3797" spans="1:12" x14ac:dyDescent="0.25">
      <c r="A3797" s="193">
        <f>+'Información ELECTRO PUNO'!A3777</f>
        <v>3776</v>
      </c>
      <c r="B3797" s="26" t="str">
        <f t="shared" si="423"/>
        <v>SICODI</v>
      </c>
      <c r="C3797" s="9" t="str">
        <f t="shared" si="419"/>
        <v>Puno</v>
      </c>
      <c r="D3797" s="9" t="str">
        <f t="shared" si="420"/>
        <v>No Reporta</v>
      </c>
      <c r="E3797" s="9" t="str">
        <f t="shared" si="421"/>
        <v>No Reporta</v>
      </c>
      <c r="F3797" s="194" t="str">
        <f>+'Información ELECTRO PUNO'!E3777</f>
        <v>MT</v>
      </c>
      <c r="G3797" s="194">
        <f>+'Información ELECTRO PUNO'!G3777</f>
        <v>12</v>
      </c>
      <c r="H3797" s="9" t="str">
        <f t="shared" si="422"/>
        <v>Poste</v>
      </c>
      <c r="I3797" s="194" t="str">
        <f>+'Información ELECTRO PUNO'!F3777</f>
        <v>Madera Tratada</v>
      </c>
      <c r="J3797" s="194" t="str">
        <f>+'Información ELECTRO PUNO'!B3777</f>
        <v>PPM20</v>
      </c>
      <c r="K3797" s="9" t="str">
        <f t="shared" si="424"/>
        <v>POSTE DE MADERA TRATADA DE 12 mts. CL.5</v>
      </c>
      <c r="L3797" s="139">
        <f t="shared" si="425"/>
        <v>0.41</v>
      </c>
    </row>
    <row r="3798" spans="1:12" x14ac:dyDescent="0.25">
      <c r="A3798" s="193">
        <f>+'Información ELECTRO PUNO'!A3778</f>
        <v>3777</v>
      </c>
      <c r="B3798" s="26" t="str">
        <f t="shared" si="423"/>
        <v>SICODI</v>
      </c>
      <c r="C3798" s="9" t="str">
        <f t="shared" ref="C3798:C3861" si="426">+$C$10</f>
        <v>Puno</v>
      </c>
      <c r="D3798" s="9" t="str">
        <f t="shared" ref="D3798:D3861" si="427">+$D$10</f>
        <v>No Reporta</v>
      </c>
      <c r="E3798" s="9" t="str">
        <f t="shared" ref="E3798:E3861" si="428">+$E$10</f>
        <v>No Reporta</v>
      </c>
      <c r="F3798" s="194" t="str">
        <f>+'Información ELECTRO PUNO'!E3778</f>
        <v>MT</v>
      </c>
      <c r="G3798" s="194">
        <f>+'Información ELECTRO PUNO'!G3778</f>
        <v>12</v>
      </c>
      <c r="H3798" s="9" t="str">
        <f t="shared" ref="H3798:H3861" si="429">+$H$10</f>
        <v>Poste</v>
      </c>
      <c r="I3798" s="194" t="str">
        <f>+'Información ELECTRO PUNO'!F3778</f>
        <v>Madera Tratada</v>
      </c>
      <c r="J3798" s="194" t="str">
        <f>+'Información ELECTRO PUNO'!B3778</f>
        <v>PPM20</v>
      </c>
      <c r="K3798" s="9" t="str">
        <f t="shared" si="424"/>
        <v>POSTE DE MADERA TRATADA DE 12 mts. CL.5</v>
      </c>
      <c r="L3798" s="139">
        <f t="shared" si="425"/>
        <v>0.41</v>
      </c>
    </row>
    <row r="3799" spans="1:12" x14ac:dyDescent="0.25">
      <c r="A3799" s="193">
        <f>+'Información ELECTRO PUNO'!A3779</f>
        <v>3778</v>
      </c>
      <c r="B3799" s="26" t="str">
        <f t="shared" ref="B3799:B3862" si="430">+INDEX($B$8:$B$16,MATCH(J3799,$J$8:$J$16,0))</f>
        <v>SICODI</v>
      </c>
      <c r="C3799" s="9" t="str">
        <f t="shared" si="426"/>
        <v>Puno</v>
      </c>
      <c r="D3799" s="9" t="str">
        <f t="shared" si="427"/>
        <v>No Reporta</v>
      </c>
      <c r="E3799" s="9" t="str">
        <f t="shared" si="428"/>
        <v>No Reporta</v>
      </c>
      <c r="F3799" s="194" t="str">
        <f>+'Información ELECTRO PUNO'!E3779</f>
        <v>MT</v>
      </c>
      <c r="G3799" s="194">
        <f>+'Información ELECTRO PUNO'!G3779</f>
        <v>12</v>
      </c>
      <c r="H3799" s="9" t="str">
        <f t="shared" si="429"/>
        <v>Poste</v>
      </c>
      <c r="I3799" s="194" t="str">
        <f>+'Información ELECTRO PUNO'!F3779</f>
        <v>Madera Tratada</v>
      </c>
      <c r="J3799" s="194" t="str">
        <f>+'Información ELECTRO PUNO'!B3779</f>
        <v>PPM20</v>
      </c>
      <c r="K3799" s="9" t="str">
        <f t="shared" ref="K3799:K3862" si="431">+VLOOKUP(J3799,$J$8:$K$16,2,FALSE)</f>
        <v>POSTE DE MADERA TRATADA DE 12 mts. CL.5</v>
      </c>
      <c r="L3799" s="139">
        <f t="shared" ref="L3799:L3862" si="432">+VLOOKUP(J3799,$J$8:$U$16,12,FALSE)</f>
        <v>0.41</v>
      </c>
    </row>
    <row r="3800" spans="1:12" x14ac:dyDescent="0.25">
      <c r="A3800" s="193">
        <f>+'Información ELECTRO PUNO'!A3780</f>
        <v>3779</v>
      </c>
      <c r="B3800" s="26" t="str">
        <f t="shared" si="430"/>
        <v>SICODI</v>
      </c>
      <c r="C3800" s="9" t="str">
        <f t="shared" si="426"/>
        <v>Puno</v>
      </c>
      <c r="D3800" s="9" t="str">
        <f t="shared" si="427"/>
        <v>No Reporta</v>
      </c>
      <c r="E3800" s="9" t="str">
        <f t="shared" si="428"/>
        <v>No Reporta</v>
      </c>
      <c r="F3800" s="194" t="str">
        <f>+'Información ELECTRO PUNO'!E3780</f>
        <v>MT</v>
      </c>
      <c r="G3800" s="194">
        <f>+'Información ELECTRO PUNO'!G3780</f>
        <v>12</v>
      </c>
      <c r="H3800" s="9" t="str">
        <f t="shared" si="429"/>
        <v>Poste</v>
      </c>
      <c r="I3800" s="194" t="str">
        <f>+'Información ELECTRO PUNO'!F3780</f>
        <v>Madera Tratada</v>
      </c>
      <c r="J3800" s="194" t="str">
        <f>+'Información ELECTRO PUNO'!B3780</f>
        <v>PPM20</v>
      </c>
      <c r="K3800" s="9" t="str">
        <f t="shared" si="431"/>
        <v>POSTE DE MADERA TRATADA DE 12 mts. CL.5</v>
      </c>
      <c r="L3800" s="139">
        <f t="shared" si="432"/>
        <v>0.41</v>
      </c>
    </row>
    <row r="3801" spans="1:12" x14ac:dyDescent="0.25">
      <c r="A3801" s="193">
        <f>+'Información ELECTRO PUNO'!A3781</f>
        <v>3780</v>
      </c>
      <c r="B3801" s="26" t="str">
        <f t="shared" si="430"/>
        <v>SICODI</v>
      </c>
      <c r="C3801" s="9" t="str">
        <f t="shared" si="426"/>
        <v>Puno</v>
      </c>
      <c r="D3801" s="9" t="str">
        <f t="shared" si="427"/>
        <v>No Reporta</v>
      </c>
      <c r="E3801" s="9" t="str">
        <f t="shared" si="428"/>
        <v>No Reporta</v>
      </c>
      <c r="F3801" s="194" t="str">
        <f>+'Información ELECTRO PUNO'!E3781</f>
        <v>MT</v>
      </c>
      <c r="G3801" s="194">
        <f>+'Información ELECTRO PUNO'!G3781</f>
        <v>12</v>
      </c>
      <c r="H3801" s="9" t="str">
        <f t="shared" si="429"/>
        <v>Poste</v>
      </c>
      <c r="I3801" s="194" t="str">
        <f>+'Información ELECTRO PUNO'!F3781</f>
        <v>Madera Tratada</v>
      </c>
      <c r="J3801" s="194" t="str">
        <f>+'Información ELECTRO PUNO'!B3781</f>
        <v>PPM20</v>
      </c>
      <c r="K3801" s="9" t="str">
        <f t="shared" si="431"/>
        <v>POSTE DE MADERA TRATADA DE 12 mts. CL.5</v>
      </c>
      <c r="L3801" s="139">
        <f t="shared" si="432"/>
        <v>0.41</v>
      </c>
    </row>
    <row r="3802" spans="1:12" x14ac:dyDescent="0.25">
      <c r="A3802" s="193">
        <f>+'Información ELECTRO PUNO'!A3782</f>
        <v>3781</v>
      </c>
      <c r="B3802" s="26" t="str">
        <f t="shared" si="430"/>
        <v>SICODI</v>
      </c>
      <c r="C3802" s="9" t="str">
        <f t="shared" si="426"/>
        <v>Puno</v>
      </c>
      <c r="D3802" s="9" t="str">
        <f t="shared" si="427"/>
        <v>No Reporta</v>
      </c>
      <c r="E3802" s="9" t="str">
        <f t="shared" si="428"/>
        <v>No Reporta</v>
      </c>
      <c r="F3802" s="194" t="str">
        <f>+'Información ELECTRO PUNO'!E3782</f>
        <v>MT</v>
      </c>
      <c r="G3802" s="194">
        <f>+'Información ELECTRO PUNO'!G3782</f>
        <v>12</v>
      </c>
      <c r="H3802" s="9" t="str">
        <f t="shared" si="429"/>
        <v>Poste</v>
      </c>
      <c r="I3802" s="194" t="str">
        <f>+'Información ELECTRO PUNO'!F3782</f>
        <v>Madera Tratada</v>
      </c>
      <c r="J3802" s="194" t="str">
        <f>+'Información ELECTRO PUNO'!B3782</f>
        <v>PPM20</v>
      </c>
      <c r="K3802" s="9" t="str">
        <f t="shared" si="431"/>
        <v>POSTE DE MADERA TRATADA DE 12 mts. CL.5</v>
      </c>
      <c r="L3802" s="139">
        <f t="shared" si="432"/>
        <v>0.41</v>
      </c>
    </row>
    <row r="3803" spans="1:12" x14ac:dyDescent="0.25">
      <c r="A3803" s="193">
        <f>+'Información ELECTRO PUNO'!A3783</f>
        <v>3782</v>
      </c>
      <c r="B3803" s="26" t="str">
        <f t="shared" si="430"/>
        <v>SICODI</v>
      </c>
      <c r="C3803" s="9" t="str">
        <f t="shared" si="426"/>
        <v>Puno</v>
      </c>
      <c r="D3803" s="9" t="str">
        <f t="shared" si="427"/>
        <v>No Reporta</v>
      </c>
      <c r="E3803" s="9" t="str">
        <f t="shared" si="428"/>
        <v>No Reporta</v>
      </c>
      <c r="F3803" s="194" t="str">
        <f>+'Información ELECTRO PUNO'!E3783</f>
        <v>MT</v>
      </c>
      <c r="G3803" s="194">
        <f>+'Información ELECTRO PUNO'!G3783</f>
        <v>12</v>
      </c>
      <c r="H3803" s="9" t="str">
        <f t="shared" si="429"/>
        <v>Poste</v>
      </c>
      <c r="I3803" s="194" t="str">
        <f>+'Información ELECTRO PUNO'!F3783</f>
        <v>Madera Tratada</v>
      </c>
      <c r="J3803" s="194" t="str">
        <f>+'Información ELECTRO PUNO'!B3783</f>
        <v>PPM20</v>
      </c>
      <c r="K3803" s="9" t="str">
        <f t="shared" si="431"/>
        <v>POSTE DE MADERA TRATADA DE 12 mts. CL.5</v>
      </c>
      <c r="L3803" s="139">
        <f t="shared" si="432"/>
        <v>0.41</v>
      </c>
    </row>
    <row r="3804" spans="1:12" x14ac:dyDescent="0.25">
      <c r="A3804" s="193">
        <f>+'Información ELECTRO PUNO'!A3784</f>
        <v>3783</v>
      </c>
      <c r="B3804" s="26" t="str">
        <f t="shared" si="430"/>
        <v>SICODI</v>
      </c>
      <c r="C3804" s="9" t="str">
        <f t="shared" si="426"/>
        <v>Puno</v>
      </c>
      <c r="D3804" s="9" t="str">
        <f t="shared" si="427"/>
        <v>No Reporta</v>
      </c>
      <c r="E3804" s="9" t="str">
        <f t="shared" si="428"/>
        <v>No Reporta</v>
      </c>
      <c r="F3804" s="194" t="str">
        <f>+'Información ELECTRO PUNO'!E3784</f>
        <v>MT</v>
      </c>
      <c r="G3804" s="194">
        <f>+'Información ELECTRO PUNO'!G3784</f>
        <v>12</v>
      </c>
      <c r="H3804" s="9" t="str">
        <f t="shared" si="429"/>
        <v>Poste</v>
      </c>
      <c r="I3804" s="194" t="str">
        <f>+'Información ELECTRO PUNO'!F3784</f>
        <v>Madera Tratada</v>
      </c>
      <c r="J3804" s="194" t="str">
        <f>+'Información ELECTRO PUNO'!B3784</f>
        <v>PPM20</v>
      </c>
      <c r="K3804" s="9" t="str">
        <f t="shared" si="431"/>
        <v>POSTE DE MADERA TRATADA DE 12 mts. CL.5</v>
      </c>
      <c r="L3804" s="139">
        <f t="shared" si="432"/>
        <v>0.41</v>
      </c>
    </row>
    <row r="3805" spans="1:12" x14ac:dyDescent="0.25">
      <c r="A3805" s="193">
        <f>+'Información ELECTRO PUNO'!A3785</f>
        <v>3784</v>
      </c>
      <c r="B3805" s="26" t="str">
        <f t="shared" si="430"/>
        <v>SICODI</v>
      </c>
      <c r="C3805" s="9" t="str">
        <f t="shared" si="426"/>
        <v>Puno</v>
      </c>
      <c r="D3805" s="9" t="str">
        <f t="shared" si="427"/>
        <v>No Reporta</v>
      </c>
      <c r="E3805" s="9" t="str">
        <f t="shared" si="428"/>
        <v>No Reporta</v>
      </c>
      <c r="F3805" s="194" t="str">
        <f>+'Información ELECTRO PUNO'!E3785</f>
        <v>MT</v>
      </c>
      <c r="G3805" s="194">
        <f>+'Información ELECTRO PUNO'!G3785</f>
        <v>12</v>
      </c>
      <c r="H3805" s="9" t="str">
        <f t="shared" si="429"/>
        <v>Poste</v>
      </c>
      <c r="I3805" s="194" t="str">
        <f>+'Información ELECTRO PUNO'!F3785</f>
        <v>Madera Tratada</v>
      </c>
      <c r="J3805" s="194" t="str">
        <f>+'Información ELECTRO PUNO'!B3785</f>
        <v>PPM20</v>
      </c>
      <c r="K3805" s="9" t="str">
        <f t="shared" si="431"/>
        <v>POSTE DE MADERA TRATADA DE 12 mts. CL.5</v>
      </c>
      <c r="L3805" s="139">
        <f t="shared" si="432"/>
        <v>0.41</v>
      </c>
    </row>
    <row r="3806" spans="1:12" x14ac:dyDescent="0.25">
      <c r="A3806" s="193">
        <f>+'Información ELECTRO PUNO'!A3786</f>
        <v>3785</v>
      </c>
      <c r="B3806" s="26" t="str">
        <f t="shared" si="430"/>
        <v>SICODI</v>
      </c>
      <c r="C3806" s="9" t="str">
        <f t="shared" si="426"/>
        <v>Puno</v>
      </c>
      <c r="D3806" s="9" t="str">
        <f t="shared" si="427"/>
        <v>No Reporta</v>
      </c>
      <c r="E3806" s="9" t="str">
        <f t="shared" si="428"/>
        <v>No Reporta</v>
      </c>
      <c r="F3806" s="194" t="str">
        <f>+'Información ELECTRO PUNO'!E3786</f>
        <v>MT</v>
      </c>
      <c r="G3806" s="194">
        <f>+'Información ELECTRO PUNO'!G3786</f>
        <v>12</v>
      </c>
      <c r="H3806" s="9" t="str">
        <f t="shared" si="429"/>
        <v>Poste</v>
      </c>
      <c r="I3806" s="194" t="str">
        <f>+'Información ELECTRO PUNO'!F3786</f>
        <v>Madera Tratada</v>
      </c>
      <c r="J3806" s="194" t="str">
        <f>+'Información ELECTRO PUNO'!B3786</f>
        <v>PPM20</v>
      </c>
      <c r="K3806" s="9" t="str">
        <f t="shared" si="431"/>
        <v>POSTE DE MADERA TRATADA DE 12 mts. CL.5</v>
      </c>
      <c r="L3806" s="139">
        <f t="shared" si="432"/>
        <v>0.41</v>
      </c>
    </row>
    <row r="3807" spans="1:12" x14ac:dyDescent="0.25">
      <c r="A3807" s="193">
        <f>+'Información ELECTRO PUNO'!A3787</f>
        <v>3786</v>
      </c>
      <c r="B3807" s="26" t="str">
        <f t="shared" si="430"/>
        <v>SICODI</v>
      </c>
      <c r="C3807" s="9" t="str">
        <f t="shared" si="426"/>
        <v>Puno</v>
      </c>
      <c r="D3807" s="9" t="str">
        <f t="shared" si="427"/>
        <v>No Reporta</v>
      </c>
      <c r="E3807" s="9" t="str">
        <f t="shared" si="428"/>
        <v>No Reporta</v>
      </c>
      <c r="F3807" s="194" t="str">
        <f>+'Información ELECTRO PUNO'!E3787</f>
        <v>MT</v>
      </c>
      <c r="G3807" s="194">
        <f>+'Información ELECTRO PUNO'!G3787</f>
        <v>12</v>
      </c>
      <c r="H3807" s="9" t="str">
        <f t="shared" si="429"/>
        <v>Poste</v>
      </c>
      <c r="I3807" s="194" t="str">
        <f>+'Información ELECTRO PUNO'!F3787</f>
        <v>Madera Tratada</v>
      </c>
      <c r="J3807" s="194" t="str">
        <f>+'Información ELECTRO PUNO'!B3787</f>
        <v>PPM20</v>
      </c>
      <c r="K3807" s="9" t="str">
        <f t="shared" si="431"/>
        <v>POSTE DE MADERA TRATADA DE 12 mts. CL.5</v>
      </c>
      <c r="L3807" s="139">
        <f t="shared" si="432"/>
        <v>0.41</v>
      </c>
    </row>
    <row r="3808" spans="1:12" x14ac:dyDescent="0.25">
      <c r="A3808" s="193">
        <f>+'Información ELECTRO PUNO'!A3788</f>
        <v>3787</v>
      </c>
      <c r="B3808" s="26" t="str">
        <f t="shared" si="430"/>
        <v>SICODI</v>
      </c>
      <c r="C3808" s="9" t="str">
        <f t="shared" si="426"/>
        <v>Puno</v>
      </c>
      <c r="D3808" s="9" t="str">
        <f t="shared" si="427"/>
        <v>No Reporta</v>
      </c>
      <c r="E3808" s="9" t="str">
        <f t="shared" si="428"/>
        <v>No Reporta</v>
      </c>
      <c r="F3808" s="194" t="str">
        <f>+'Información ELECTRO PUNO'!E3788</f>
        <v>MT</v>
      </c>
      <c r="G3808" s="194">
        <f>+'Información ELECTRO PUNO'!G3788</f>
        <v>12</v>
      </c>
      <c r="H3808" s="9" t="str">
        <f t="shared" si="429"/>
        <v>Poste</v>
      </c>
      <c r="I3808" s="194" t="str">
        <f>+'Información ELECTRO PUNO'!F3788</f>
        <v>Madera Tratada</v>
      </c>
      <c r="J3808" s="194" t="str">
        <f>+'Información ELECTRO PUNO'!B3788</f>
        <v>PPM20</v>
      </c>
      <c r="K3808" s="9" t="str">
        <f t="shared" si="431"/>
        <v>POSTE DE MADERA TRATADA DE 12 mts. CL.5</v>
      </c>
      <c r="L3808" s="139">
        <f t="shared" si="432"/>
        <v>0.41</v>
      </c>
    </row>
    <row r="3809" spans="1:12" x14ac:dyDescent="0.25">
      <c r="A3809" s="193">
        <f>+'Información ELECTRO PUNO'!A3789</f>
        <v>3788</v>
      </c>
      <c r="B3809" s="26" t="str">
        <f t="shared" si="430"/>
        <v>SICODI</v>
      </c>
      <c r="C3809" s="9" t="str">
        <f t="shared" si="426"/>
        <v>Puno</v>
      </c>
      <c r="D3809" s="9" t="str">
        <f t="shared" si="427"/>
        <v>No Reporta</v>
      </c>
      <c r="E3809" s="9" t="str">
        <f t="shared" si="428"/>
        <v>No Reporta</v>
      </c>
      <c r="F3809" s="194" t="str">
        <f>+'Información ELECTRO PUNO'!E3789</f>
        <v>MT</v>
      </c>
      <c r="G3809" s="194">
        <f>+'Información ELECTRO PUNO'!G3789</f>
        <v>12</v>
      </c>
      <c r="H3809" s="9" t="str">
        <f t="shared" si="429"/>
        <v>Poste</v>
      </c>
      <c r="I3809" s="194" t="str">
        <f>+'Información ELECTRO PUNO'!F3789</f>
        <v>Madera Tratada</v>
      </c>
      <c r="J3809" s="194" t="str">
        <f>+'Información ELECTRO PUNO'!B3789</f>
        <v>PPM20</v>
      </c>
      <c r="K3809" s="9" t="str">
        <f t="shared" si="431"/>
        <v>POSTE DE MADERA TRATADA DE 12 mts. CL.5</v>
      </c>
      <c r="L3809" s="139">
        <f t="shared" si="432"/>
        <v>0.41</v>
      </c>
    </row>
    <row r="3810" spans="1:12" x14ac:dyDescent="0.25">
      <c r="A3810" s="193">
        <f>+'Información ELECTRO PUNO'!A3790</f>
        <v>3789</v>
      </c>
      <c r="B3810" s="26" t="str">
        <f t="shared" si="430"/>
        <v>SICODI</v>
      </c>
      <c r="C3810" s="9" t="str">
        <f t="shared" si="426"/>
        <v>Puno</v>
      </c>
      <c r="D3810" s="9" t="str">
        <f t="shared" si="427"/>
        <v>No Reporta</v>
      </c>
      <c r="E3810" s="9" t="str">
        <f t="shared" si="428"/>
        <v>No Reporta</v>
      </c>
      <c r="F3810" s="194" t="str">
        <f>+'Información ELECTRO PUNO'!E3790</f>
        <v>MT</v>
      </c>
      <c r="G3810" s="194">
        <f>+'Información ELECTRO PUNO'!G3790</f>
        <v>12</v>
      </c>
      <c r="H3810" s="9" t="str">
        <f t="shared" si="429"/>
        <v>Poste</v>
      </c>
      <c r="I3810" s="194" t="str">
        <f>+'Información ELECTRO PUNO'!F3790</f>
        <v>Madera Tratada</v>
      </c>
      <c r="J3810" s="194" t="str">
        <f>+'Información ELECTRO PUNO'!B3790</f>
        <v>PPM20</v>
      </c>
      <c r="K3810" s="9" t="str">
        <f t="shared" si="431"/>
        <v>POSTE DE MADERA TRATADA DE 12 mts. CL.5</v>
      </c>
      <c r="L3810" s="139">
        <f t="shared" si="432"/>
        <v>0.41</v>
      </c>
    </row>
    <row r="3811" spans="1:12" x14ac:dyDescent="0.25">
      <c r="A3811" s="193">
        <f>+'Información ELECTRO PUNO'!A3791</f>
        <v>3790</v>
      </c>
      <c r="B3811" s="26" t="str">
        <f t="shared" si="430"/>
        <v>SICODI</v>
      </c>
      <c r="C3811" s="9" t="str">
        <f t="shared" si="426"/>
        <v>Puno</v>
      </c>
      <c r="D3811" s="9" t="str">
        <f t="shared" si="427"/>
        <v>No Reporta</v>
      </c>
      <c r="E3811" s="9" t="str">
        <f t="shared" si="428"/>
        <v>No Reporta</v>
      </c>
      <c r="F3811" s="194" t="str">
        <f>+'Información ELECTRO PUNO'!E3791</f>
        <v>MT</v>
      </c>
      <c r="G3811" s="194">
        <f>+'Información ELECTRO PUNO'!G3791</f>
        <v>12</v>
      </c>
      <c r="H3811" s="9" t="str">
        <f t="shared" si="429"/>
        <v>Poste</v>
      </c>
      <c r="I3811" s="194" t="str">
        <f>+'Información ELECTRO PUNO'!F3791</f>
        <v>Madera Tratada</v>
      </c>
      <c r="J3811" s="194" t="str">
        <f>+'Información ELECTRO PUNO'!B3791</f>
        <v>PPM20</v>
      </c>
      <c r="K3811" s="9" t="str">
        <f t="shared" si="431"/>
        <v>POSTE DE MADERA TRATADA DE 12 mts. CL.5</v>
      </c>
      <c r="L3811" s="139">
        <f t="shared" si="432"/>
        <v>0.41</v>
      </c>
    </row>
    <row r="3812" spans="1:12" x14ac:dyDescent="0.25">
      <c r="A3812" s="193">
        <f>+'Información ELECTRO PUNO'!A3792</f>
        <v>3791</v>
      </c>
      <c r="B3812" s="26" t="str">
        <f t="shared" si="430"/>
        <v>SICODI</v>
      </c>
      <c r="C3812" s="9" t="str">
        <f t="shared" si="426"/>
        <v>Puno</v>
      </c>
      <c r="D3812" s="9" t="str">
        <f t="shared" si="427"/>
        <v>No Reporta</v>
      </c>
      <c r="E3812" s="9" t="str">
        <f t="shared" si="428"/>
        <v>No Reporta</v>
      </c>
      <c r="F3812" s="194" t="str">
        <f>+'Información ELECTRO PUNO'!E3792</f>
        <v>MT</v>
      </c>
      <c r="G3812" s="194">
        <f>+'Información ELECTRO PUNO'!G3792</f>
        <v>12</v>
      </c>
      <c r="H3812" s="9" t="str">
        <f t="shared" si="429"/>
        <v>Poste</v>
      </c>
      <c r="I3812" s="194" t="str">
        <f>+'Información ELECTRO PUNO'!F3792</f>
        <v>Madera Tratada</v>
      </c>
      <c r="J3812" s="194" t="str">
        <f>+'Información ELECTRO PUNO'!B3792</f>
        <v>PPM20</v>
      </c>
      <c r="K3812" s="9" t="str">
        <f t="shared" si="431"/>
        <v>POSTE DE MADERA TRATADA DE 12 mts. CL.5</v>
      </c>
      <c r="L3812" s="139">
        <f t="shared" si="432"/>
        <v>0.41</v>
      </c>
    </row>
    <row r="3813" spans="1:12" x14ac:dyDescent="0.25">
      <c r="A3813" s="193">
        <f>+'Información ELECTRO PUNO'!A3793</f>
        <v>3792</v>
      </c>
      <c r="B3813" s="26" t="str">
        <f t="shared" si="430"/>
        <v>SICODI</v>
      </c>
      <c r="C3813" s="9" t="str">
        <f t="shared" si="426"/>
        <v>Puno</v>
      </c>
      <c r="D3813" s="9" t="str">
        <f t="shared" si="427"/>
        <v>No Reporta</v>
      </c>
      <c r="E3813" s="9" t="str">
        <f t="shared" si="428"/>
        <v>No Reporta</v>
      </c>
      <c r="F3813" s="194" t="str">
        <f>+'Información ELECTRO PUNO'!E3793</f>
        <v>MT</v>
      </c>
      <c r="G3813" s="194">
        <f>+'Información ELECTRO PUNO'!G3793</f>
        <v>12</v>
      </c>
      <c r="H3813" s="9" t="str">
        <f t="shared" si="429"/>
        <v>Poste</v>
      </c>
      <c r="I3813" s="194" t="str">
        <f>+'Información ELECTRO PUNO'!F3793</f>
        <v>Madera Tratada</v>
      </c>
      <c r="J3813" s="194" t="str">
        <f>+'Información ELECTRO PUNO'!B3793</f>
        <v>PPM20</v>
      </c>
      <c r="K3813" s="9" t="str">
        <f t="shared" si="431"/>
        <v>POSTE DE MADERA TRATADA DE 12 mts. CL.5</v>
      </c>
      <c r="L3813" s="139">
        <f t="shared" si="432"/>
        <v>0.41</v>
      </c>
    </row>
    <row r="3814" spans="1:12" x14ac:dyDescent="0.25">
      <c r="A3814" s="193">
        <f>+'Información ELECTRO PUNO'!A3794</f>
        <v>3793</v>
      </c>
      <c r="B3814" s="26" t="str">
        <f t="shared" si="430"/>
        <v>SICODI</v>
      </c>
      <c r="C3814" s="9" t="str">
        <f t="shared" si="426"/>
        <v>Puno</v>
      </c>
      <c r="D3814" s="9" t="str">
        <f t="shared" si="427"/>
        <v>No Reporta</v>
      </c>
      <c r="E3814" s="9" t="str">
        <f t="shared" si="428"/>
        <v>No Reporta</v>
      </c>
      <c r="F3814" s="194" t="str">
        <f>+'Información ELECTRO PUNO'!E3794</f>
        <v>MT</v>
      </c>
      <c r="G3814" s="194">
        <f>+'Información ELECTRO PUNO'!G3794</f>
        <v>12</v>
      </c>
      <c r="H3814" s="9" t="str">
        <f t="shared" si="429"/>
        <v>Poste</v>
      </c>
      <c r="I3814" s="194" t="str">
        <f>+'Información ELECTRO PUNO'!F3794</f>
        <v>Madera Tratada</v>
      </c>
      <c r="J3814" s="194" t="str">
        <f>+'Información ELECTRO PUNO'!B3794</f>
        <v>PPM20</v>
      </c>
      <c r="K3814" s="9" t="str">
        <f t="shared" si="431"/>
        <v>POSTE DE MADERA TRATADA DE 12 mts. CL.5</v>
      </c>
      <c r="L3814" s="139">
        <f t="shared" si="432"/>
        <v>0.41</v>
      </c>
    </row>
    <row r="3815" spans="1:12" x14ac:dyDescent="0.25">
      <c r="A3815" s="193">
        <f>+'Información ELECTRO PUNO'!A3795</f>
        <v>3794</v>
      </c>
      <c r="B3815" s="26" t="str">
        <f t="shared" si="430"/>
        <v>SICODI</v>
      </c>
      <c r="C3815" s="9" t="str">
        <f t="shared" si="426"/>
        <v>Puno</v>
      </c>
      <c r="D3815" s="9" t="str">
        <f t="shared" si="427"/>
        <v>No Reporta</v>
      </c>
      <c r="E3815" s="9" t="str">
        <f t="shared" si="428"/>
        <v>No Reporta</v>
      </c>
      <c r="F3815" s="194" t="str">
        <f>+'Información ELECTRO PUNO'!E3795</f>
        <v>MT</v>
      </c>
      <c r="G3815" s="194">
        <f>+'Información ELECTRO PUNO'!G3795</f>
        <v>12</v>
      </c>
      <c r="H3815" s="9" t="str">
        <f t="shared" si="429"/>
        <v>Poste</v>
      </c>
      <c r="I3815" s="194" t="str">
        <f>+'Información ELECTRO PUNO'!F3795</f>
        <v>Madera Tratada</v>
      </c>
      <c r="J3815" s="194" t="str">
        <f>+'Información ELECTRO PUNO'!B3795</f>
        <v>PPM20</v>
      </c>
      <c r="K3815" s="9" t="str">
        <f t="shared" si="431"/>
        <v>POSTE DE MADERA TRATADA DE 12 mts. CL.5</v>
      </c>
      <c r="L3815" s="139">
        <f t="shared" si="432"/>
        <v>0.41</v>
      </c>
    </row>
    <row r="3816" spans="1:12" x14ac:dyDescent="0.25">
      <c r="A3816" s="193">
        <f>+'Información ELECTRO PUNO'!A3796</f>
        <v>3795</v>
      </c>
      <c r="B3816" s="26" t="str">
        <f t="shared" si="430"/>
        <v>SICODI</v>
      </c>
      <c r="C3816" s="9" t="str">
        <f t="shared" si="426"/>
        <v>Puno</v>
      </c>
      <c r="D3816" s="9" t="str">
        <f t="shared" si="427"/>
        <v>No Reporta</v>
      </c>
      <c r="E3816" s="9" t="str">
        <f t="shared" si="428"/>
        <v>No Reporta</v>
      </c>
      <c r="F3816" s="194" t="str">
        <f>+'Información ELECTRO PUNO'!E3796</f>
        <v>MT</v>
      </c>
      <c r="G3816" s="194">
        <f>+'Información ELECTRO PUNO'!G3796</f>
        <v>12</v>
      </c>
      <c r="H3816" s="9" t="str">
        <f t="shared" si="429"/>
        <v>Poste</v>
      </c>
      <c r="I3816" s="194" t="str">
        <f>+'Información ELECTRO PUNO'!F3796</f>
        <v>Madera Tratada</v>
      </c>
      <c r="J3816" s="194" t="str">
        <f>+'Información ELECTRO PUNO'!B3796</f>
        <v>PPM20</v>
      </c>
      <c r="K3816" s="9" t="str">
        <f t="shared" si="431"/>
        <v>POSTE DE MADERA TRATADA DE 12 mts. CL.5</v>
      </c>
      <c r="L3816" s="139">
        <f t="shared" si="432"/>
        <v>0.41</v>
      </c>
    </row>
    <row r="3817" spans="1:12" x14ac:dyDescent="0.25">
      <c r="A3817" s="193">
        <f>+'Información ELECTRO PUNO'!A3797</f>
        <v>3796</v>
      </c>
      <c r="B3817" s="26" t="str">
        <f t="shared" si="430"/>
        <v>SICODI</v>
      </c>
      <c r="C3817" s="9" t="str">
        <f t="shared" si="426"/>
        <v>Puno</v>
      </c>
      <c r="D3817" s="9" t="str">
        <f t="shared" si="427"/>
        <v>No Reporta</v>
      </c>
      <c r="E3817" s="9" t="str">
        <f t="shared" si="428"/>
        <v>No Reporta</v>
      </c>
      <c r="F3817" s="194" t="str">
        <f>+'Información ELECTRO PUNO'!E3797</f>
        <v>MT</v>
      </c>
      <c r="G3817" s="194">
        <f>+'Información ELECTRO PUNO'!G3797</f>
        <v>12</v>
      </c>
      <c r="H3817" s="9" t="str">
        <f t="shared" si="429"/>
        <v>Poste</v>
      </c>
      <c r="I3817" s="194" t="str">
        <f>+'Información ELECTRO PUNO'!F3797</f>
        <v>Madera Tratada</v>
      </c>
      <c r="J3817" s="194" t="str">
        <f>+'Información ELECTRO PUNO'!B3797</f>
        <v>PPM20</v>
      </c>
      <c r="K3817" s="9" t="str">
        <f t="shared" si="431"/>
        <v>POSTE DE MADERA TRATADA DE 12 mts. CL.5</v>
      </c>
      <c r="L3817" s="139">
        <f t="shared" si="432"/>
        <v>0.41</v>
      </c>
    </row>
    <row r="3818" spans="1:12" x14ac:dyDescent="0.25">
      <c r="A3818" s="193">
        <f>+'Información ELECTRO PUNO'!A3798</f>
        <v>3797</v>
      </c>
      <c r="B3818" s="26" t="str">
        <f t="shared" si="430"/>
        <v>SICODI</v>
      </c>
      <c r="C3818" s="9" t="str">
        <f t="shared" si="426"/>
        <v>Puno</v>
      </c>
      <c r="D3818" s="9" t="str">
        <f t="shared" si="427"/>
        <v>No Reporta</v>
      </c>
      <c r="E3818" s="9" t="str">
        <f t="shared" si="428"/>
        <v>No Reporta</v>
      </c>
      <c r="F3818" s="194" t="str">
        <f>+'Información ELECTRO PUNO'!E3798</f>
        <v>MT</v>
      </c>
      <c r="G3818" s="194">
        <f>+'Información ELECTRO PUNO'!G3798</f>
        <v>12</v>
      </c>
      <c r="H3818" s="9" t="str">
        <f t="shared" si="429"/>
        <v>Poste</v>
      </c>
      <c r="I3818" s="194" t="str">
        <f>+'Información ELECTRO PUNO'!F3798</f>
        <v>Madera Tratada</v>
      </c>
      <c r="J3818" s="194" t="str">
        <f>+'Información ELECTRO PUNO'!B3798</f>
        <v>PPM20</v>
      </c>
      <c r="K3818" s="9" t="str">
        <f t="shared" si="431"/>
        <v>POSTE DE MADERA TRATADA DE 12 mts. CL.5</v>
      </c>
      <c r="L3818" s="139">
        <f t="shared" si="432"/>
        <v>0.41</v>
      </c>
    </row>
    <row r="3819" spans="1:12" x14ac:dyDescent="0.25">
      <c r="A3819" s="193">
        <f>+'Información ELECTRO PUNO'!A3799</f>
        <v>3798</v>
      </c>
      <c r="B3819" s="26" t="str">
        <f t="shared" si="430"/>
        <v>SICODI</v>
      </c>
      <c r="C3819" s="9" t="str">
        <f t="shared" si="426"/>
        <v>Puno</v>
      </c>
      <c r="D3819" s="9" t="str">
        <f t="shared" si="427"/>
        <v>No Reporta</v>
      </c>
      <c r="E3819" s="9" t="str">
        <f t="shared" si="428"/>
        <v>No Reporta</v>
      </c>
      <c r="F3819" s="194" t="str">
        <f>+'Información ELECTRO PUNO'!E3799</f>
        <v>MT</v>
      </c>
      <c r="G3819" s="194">
        <f>+'Información ELECTRO PUNO'!G3799</f>
        <v>12</v>
      </c>
      <c r="H3819" s="9" t="str">
        <f t="shared" si="429"/>
        <v>Poste</v>
      </c>
      <c r="I3819" s="194" t="str">
        <f>+'Información ELECTRO PUNO'!F3799</f>
        <v>Madera Tratada</v>
      </c>
      <c r="J3819" s="194" t="str">
        <f>+'Información ELECTRO PUNO'!B3799</f>
        <v>PPM20</v>
      </c>
      <c r="K3819" s="9" t="str">
        <f t="shared" si="431"/>
        <v>POSTE DE MADERA TRATADA DE 12 mts. CL.5</v>
      </c>
      <c r="L3819" s="139">
        <f t="shared" si="432"/>
        <v>0.41</v>
      </c>
    </row>
    <row r="3820" spans="1:12" x14ac:dyDescent="0.25">
      <c r="A3820" s="193">
        <f>+'Información ELECTRO PUNO'!A3800</f>
        <v>3799</v>
      </c>
      <c r="B3820" s="26" t="str">
        <f t="shared" si="430"/>
        <v>SICODI</v>
      </c>
      <c r="C3820" s="9" t="str">
        <f t="shared" si="426"/>
        <v>Puno</v>
      </c>
      <c r="D3820" s="9" t="str">
        <f t="shared" si="427"/>
        <v>No Reporta</v>
      </c>
      <c r="E3820" s="9" t="str">
        <f t="shared" si="428"/>
        <v>No Reporta</v>
      </c>
      <c r="F3820" s="194" t="str">
        <f>+'Información ELECTRO PUNO'!E3800</f>
        <v>MT</v>
      </c>
      <c r="G3820" s="194">
        <f>+'Información ELECTRO PUNO'!G3800</f>
        <v>12</v>
      </c>
      <c r="H3820" s="9" t="str">
        <f t="shared" si="429"/>
        <v>Poste</v>
      </c>
      <c r="I3820" s="194" t="str">
        <f>+'Información ELECTRO PUNO'!F3800</f>
        <v>Madera Tratada</v>
      </c>
      <c r="J3820" s="194" t="str">
        <f>+'Información ELECTRO PUNO'!B3800</f>
        <v>PPM20</v>
      </c>
      <c r="K3820" s="9" t="str">
        <f t="shared" si="431"/>
        <v>POSTE DE MADERA TRATADA DE 12 mts. CL.5</v>
      </c>
      <c r="L3820" s="139">
        <f t="shared" si="432"/>
        <v>0.41</v>
      </c>
    </row>
    <row r="3821" spans="1:12" x14ac:dyDescent="0.25">
      <c r="A3821" s="193">
        <f>+'Información ELECTRO PUNO'!A3801</f>
        <v>3800</v>
      </c>
      <c r="B3821" s="26" t="str">
        <f t="shared" si="430"/>
        <v>SICODI</v>
      </c>
      <c r="C3821" s="9" t="str">
        <f t="shared" si="426"/>
        <v>Puno</v>
      </c>
      <c r="D3821" s="9" t="str">
        <f t="shared" si="427"/>
        <v>No Reporta</v>
      </c>
      <c r="E3821" s="9" t="str">
        <f t="shared" si="428"/>
        <v>No Reporta</v>
      </c>
      <c r="F3821" s="194" t="str">
        <f>+'Información ELECTRO PUNO'!E3801</f>
        <v>MT</v>
      </c>
      <c r="G3821" s="194">
        <f>+'Información ELECTRO PUNO'!G3801</f>
        <v>12</v>
      </c>
      <c r="H3821" s="9" t="str">
        <f t="shared" si="429"/>
        <v>Poste</v>
      </c>
      <c r="I3821" s="194" t="str">
        <f>+'Información ELECTRO PUNO'!F3801</f>
        <v>Madera Tratada</v>
      </c>
      <c r="J3821" s="194" t="str">
        <f>+'Información ELECTRO PUNO'!B3801</f>
        <v>PPM20</v>
      </c>
      <c r="K3821" s="9" t="str">
        <f t="shared" si="431"/>
        <v>POSTE DE MADERA TRATADA DE 12 mts. CL.5</v>
      </c>
      <c r="L3821" s="139">
        <f t="shared" si="432"/>
        <v>0.41</v>
      </c>
    </row>
    <row r="3822" spans="1:12" x14ac:dyDescent="0.25">
      <c r="A3822" s="193">
        <f>+'Información ELECTRO PUNO'!A3802</f>
        <v>3801</v>
      </c>
      <c r="B3822" s="26" t="str">
        <f t="shared" si="430"/>
        <v>SICODI</v>
      </c>
      <c r="C3822" s="9" t="str">
        <f t="shared" si="426"/>
        <v>Puno</v>
      </c>
      <c r="D3822" s="9" t="str">
        <f t="shared" si="427"/>
        <v>No Reporta</v>
      </c>
      <c r="E3822" s="9" t="str">
        <f t="shared" si="428"/>
        <v>No Reporta</v>
      </c>
      <c r="F3822" s="194" t="str">
        <f>+'Información ELECTRO PUNO'!E3802</f>
        <v>MT</v>
      </c>
      <c r="G3822" s="194">
        <f>+'Información ELECTRO PUNO'!G3802</f>
        <v>12</v>
      </c>
      <c r="H3822" s="9" t="str">
        <f t="shared" si="429"/>
        <v>Poste</v>
      </c>
      <c r="I3822" s="194" t="str">
        <f>+'Información ELECTRO PUNO'!F3802</f>
        <v>Madera Tratada</v>
      </c>
      <c r="J3822" s="194" t="str">
        <f>+'Información ELECTRO PUNO'!B3802</f>
        <v>PPM20</v>
      </c>
      <c r="K3822" s="9" t="str">
        <f t="shared" si="431"/>
        <v>POSTE DE MADERA TRATADA DE 12 mts. CL.5</v>
      </c>
      <c r="L3822" s="139">
        <f t="shared" si="432"/>
        <v>0.41</v>
      </c>
    </row>
    <row r="3823" spans="1:12" x14ac:dyDescent="0.25">
      <c r="A3823" s="193">
        <f>+'Información ELECTRO PUNO'!A3803</f>
        <v>3802</v>
      </c>
      <c r="B3823" s="26" t="str">
        <f t="shared" si="430"/>
        <v>SICODI</v>
      </c>
      <c r="C3823" s="9" t="str">
        <f t="shared" si="426"/>
        <v>Puno</v>
      </c>
      <c r="D3823" s="9" t="str">
        <f t="shared" si="427"/>
        <v>No Reporta</v>
      </c>
      <c r="E3823" s="9" t="str">
        <f t="shared" si="428"/>
        <v>No Reporta</v>
      </c>
      <c r="F3823" s="194" t="str">
        <f>+'Información ELECTRO PUNO'!E3803</f>
        <v>MT</v>
      </c>
      <c r="G3823" s="194">
        <f>+'Información ELECTRO PUNO'!G3803</f>
        <v>12</v>
      </c>
      <c r="H3823" s="9" t="str">
        <f t="shared" si="429"/>
        <v>Poste</v>
      </c>
      <c r="I3823" s="194" t="str">
        <f>+'Información ELECTRO PUNO'!F3803</f>
        <v>Madera Tratada</v>
      </c>
      <c r="J3823" s="194" t="str">
        <f>+'Información ELECTRO PUNO'!B3803</f>
        <v>PPM20</v>
      </c>
      <c r="K3823" s="9" t="str">
        <f t="shared" si="431"/>
        <v>POSTE DE MADERA TRATADA DE 12 mts. CL.5</v>
      </c>
      <c r="L3823" s="139">
        <f t="shared" si="432"/>
        <v>0.41</v>
      </c>
    </row>
    <row r="3824" spans="1:12" x14ac:dyDescent="0.25">
      <c r="A3824" s="193">
        <f>+'Información ELECTRO PUNO'!A3804</f>
        <v>3803</v>
      </c>
      <c r="B3824" s="26" t="str">
        <f t="shared" si="430"/>
        <v>SICODI</v>
      </c>
      <c r="C3824" s="9" t="str">
        <f t="shared" si="426"/>
        <v>Puno</v>
      </c>
      <c r="D3824" s="9" t="str">
        <f t="shared" si="427"/>
        <v>No Reporta</v>
      </c>
      <c r="E3824" s="9" t="str">
        <f t="shared" si="428"/>
        <v>No Reporta</v>
      </c>
      <c r="F3824" s="194" t="str">
        <f>+'Información ELECTRO PUNO'!E3804</f>
        <v>MT</v>
      </c>
      <c r="G3824" s="194">
        <f>+'Información ELECTRO PUNO'!G3804</f>
        <v>12</v>
      </c>
      <c r="H3824" s="9" t="str">
        <f t="shared" si="429"/>
        <v>Poste</v>
      </c>
      <c r="I3824" s="194" t="str">
        <f>+'Información ELECTRO PUNO'!F3804</f>
        <v>Madera Tratada</v>
      </c>
      <c r="J3824" s="194" t="str">
        <f>+'Información ELECTRO PUNO'!B3804</f>
        <v>PPM20</v>
      </c>
      <c r="K3824" s="9" t="str">
        <f t="shared" si="431"/>
        <v>POSTE DE MADERA TRATADA DE 12 mts. CL.5</v>
      </c>
      <c r="L3824" s="139">
        <f t="shared" si="432"/>
        <v>0.41</v>
      </c>
    </row>
    <row r="3825" spans="1:12" x14ac:dyDescent="0.25">
      <c r="A3825" s="193">
        <f>+'Información ELECTRO PUNO'!A3805</f>
        <v>3804</v>
      </c>
      <c r="B3825" s="26" t="str">
        <f t="shared" si="430"/>
        <v>SICODI</v>
      </c>
      <c r="C3825" s="9" t="str">
        <f t="shared" si="426"/>
        <v>Puno</v>
      </c>
      <c r="D3825" s="9" t="str">
        <f t="shared" si="427"/>
        <v>No Reporta</v>
      </c>
      <c r="E3825" s="9" t="str">
        <f t="shared" si="428"/>
        <v>No Reporta</v>
      </c>
      <c r="F3825" s="194" t="str">
        <f>+'Información ELECTRO PUNO'!E3805</f>
        <v>MT</v>
      </c>
      <c r="G3825" s="194">
        <f>+'Información ELECTRO PUNO'!G3805</f>
        <v>12</v>
      </c>
      <c r="H3825" s="9" t="str">
        <f t="shared" si="429"/>
        <v>Poste</v>
      </c>
      <c r="I3825" s="194" t="str">
        <f>+'Información ELECTRO PUNO'!F3805</f>
        <v>Madera Tratada</v>
      </c>
      <c r="J3825" s="194" t="str">
        <f>+'Información ELECTRO PUNO'!B3805</f>
        <v>PPM20</v>
      </c>
      <c r="K3825" s="9" t="str">
        <f t="shared" si="431"/>
        <v>POSTE DE MADERA TRATADA DE 12 mts. CL.5</v>
      </c>
      <c r="L3825" s="139">
        <f t="shared" si="432"/>
        <v>0.41</v>
      </c>
    </row>
    <row r="3826" spans="1:12" x14ac:dyDescent="0.25">
      <c r="A3826" s="193">
        <f>+'Información ELECTRO PUNO'!A3806</f>
        <v>3805</v>
      </c>
      <c r="B3826" s="26" t="str">
        <f t="shared" si="430"/>
        <v>SICODI</v>
      </c>
      <c r="C3826" s="9" t="str">
        <f t="shared" si="426"/>
        <v>Puno</v>
      </c>
      <c r="D3826" s="9" t="str">
        <f t="shared" si="427"/>
        <v>No Reporta</v>
      </c>
      <c r="E3826" s="9" t="str">
        <f t="shared" si="428"/>
        <v>No Reporta</v>
      </c>
      <c r="F3826" s="194" t="str">
        <f>+'Información ELECTRO PUNO'!E3806</f>
        <v>MT</v>
      </c>
      <c r="G3826" s="194">
        <f>+'Información ELECTRO PUNO'!G3806</f>
        <v>12</v>
      </c>
      <c r="H3826" s="9" t="str">
        <f t="shared" si="429"/>
        <v>Poste</v>
      </c>
      <c r="I3826" s="194" t="str">
        <f>+'Información ELECTRO PUNO'!F3806</f>
        <v>Madera Tratada</v>
      </c>
      <c r="J3826" s="194" t="str">
        <f>+'Información ELECTRO PUNO'!B3806</f>
        <v>PPM25</v>
      </c>
      <c r="K3826" s="9" t="str">
        <f t="shared" si="431"/>
        <v>POSTE DE MADERA TRATADA DE 13 mts. CL.6</v>
      </c>
      <c r="L3826" s="139">
        <f t="shared" si="432"/>
        <v>0.33</v>
      </c>
    </row>
    <row r="3827" spans="1:12" x14ac:dyDescent="0.25">
      <c r="A3827" s="193">
        <f>+'Información ELECTRO PUNO'!A3807</f>
        <v>3806</v>
      </c>
      <c r="B3827" s="26" t="str">
        <f t="shared" si="430"/>
        <v>SICODI</v>
      </c>
      <c r="C3827" s="9" t="str">
        <f t="shared" si="426"/>
        <v>Puno</v>
      </c>
      <c r="D3827" s="9" t="str">
        <f t="shared" si="427"/>
        <v>No Reporta</v>
      </c>
      <c r="E3827" s="9" t="str">
        <f t="shared" si="428"/>
        <v>No Reporta</v>
      </c>
      <c r="F3827" s="194" t="str">
        <f>+'Información ELECTRO PUNO'!E3807</f>
        <v>MT</v>
      </c>
      <c r="G3827" s="194">
        <f>+'Información ELECTRO PUNO'!G3807</f>
        <v>12</v>
      </c>
      <c r="H3827" s="9" t="str">
        <f t="shared" si="429"/>
        <v>Poste</v>
      </c>
      <c r="I3827" s="194" t="str">
        <f>+'Información ELECTRO PUNO'!F3807</f>
        <v>Madera Tratada</v>
      </c>
      <c r="J3827" s="194" t="str">
        <f>+'Información ELECTRO PUNO'!B3807</f>
        <v>PPM25</v>
      </c>
      <c r="K3827" s="9" t="str">
        <f t="shared" si="431"/>
        <v>POSTE DE MADERA TRATADA DE 13 mts. CL.6</v>
      </c>
      <c r="L3827" s="139">
        <f t="shared" si="432"/>
        <v>0.33</v>
      </c>
    </row>
    <row r="3828" spans="1:12" x14ac:dyDescent="0.25">
      <c r="A3828" s="193">
        <f>+'Información ELECTRO PUNO'!A3808</f>
        <v>3807</v>
      </c>
      <c r="B3828" s="26" t="str">
        <f t="shared" si="430"/>
        <v>SICODI</v>
      </c>
      <c r="C3828" s="9" t="str">
        <f t="shared" si="426"/>
        <v>Puno</v>
      </c>
      <c r="D3828" s="9" t="str">
        <f t="shared" si="427"/>
        <v>No Reporta</v>
      </c>
      <c r="E3828" s="9" t="str">
        <f t="shared" si="428"/>
        <v>No Reporta</v>
      </c>
      <c r="F3828" s="194" t="str">
        <f>+'Información ELECTRO PUNO'!E3808</f>
        <v>MT</v>
      </c>
      <c r="G3828" s="194">
        <f>+'Información ELECTRO PUNO'!G3808</f>
        <v>12</v>
      </c>
      <c r="H3828" s="9" t="str">
        <f t="shared" si="429"/>
        <v>Poste</v>
      </c>
      <c r="I3828" s="194" t="str">
        <f>+'Información ELECTRO PUNO'!F3808</f>
        <v>Madera Tratada</v>
      </c>
      <c r="J3828" s="194" t="str">
        <f>+'Información ELECTRO PUNO'!B3808</f>
        <v>PPM25</v>
      </c>
      <c r="K3828" s="9" t="str">
        <f t="shared" si="431"/>
        <v>POSTE DE MADERA TRATADA DE 13 mts. CL.6</v>
      </c>
      <c r="L3828" s="139">
        <f t="shared" si="432"/>
        <v>0.33</v>
      </c>
    </row>
    <row r="3829" spans="1:12" x14ac:dyDescent="0.25">
      <c r="A3829" s="193">
        <f>+'Información ELECTRO PUNO'!A3809</f>
        <v>3808</v>
      </c>
      <c r="B3829" s="26" t="str">
        <f t="shared" si="430"/>
        <v>SICODI</v>
      </c>
      <c r="C3829" s="9" t="str">
        <f t="shared" si="426"/>
        <v>Puno</v>
      </c>
      <c r="D3829" s="9" t="str">
        <f t="shared" si="427"/>
        <v>No Reporta</v>
      </c>
      <c r="E3829" s="9" t="str">
        <f t="shared" si="428"/>
        <v>No Reporta</v>
      </c>
      <c r="F3829" s="194" t="str">
        <f>+'Información ELECTRO PUNO'!E3809</f>
        <v>MT</v>
      </c>
      <c r="G3829" s="194">
        <f>+'Información ELECTRO PUNO'!G3809</f>
        <v>12</v>
      </c>
      <c r="H3829" s="9" t="str">
        <f t="shared" si="429"/>
        <v>Poste</v>
      </c>
      <c r="I3829" s="194" t="str">
        <f>+'Información ELECTRO PUNO'!F3809</f>
        <v>Madera Tratada</v>
      </c>
      <c r="J3829" s="194" t="str">
        <f>+'Información ELECTRO PUNO'!B3809</f>
        <v>PPM25</v>
      </c>
      <c r="K3829" s="9" t="str">
        <f t="shared" si="431"/>
        <v>POSTE DE MADERA TRATADA DE 13 mts. CL.6</v>
      </c>
      <c r="L3829" s="139">
        <f t="shared" si="432"/>
        <v>0.33</v>
      </c>
    </row>
    <row r="3830" spans="1:12" x14ac:dyDescent="0.25">
      <c r="A3830" s="193">
        <f>+'Información ELECTRO PUNO'!A3810</f>
        <v>3809</v>
      </c>
      <c r="B3830" s="26" t="str">
        <f t="shared" si="430"/>
        <v>SICODI</v>
      </c>
      <c r="C3830" s="9" t="str">
        <f t="shared" si="426"/>
        <v>Puno</v>
      </c>
      <c r="D3830" s="9" t="str">
        <f t="shared" si="427"/>
        <v>No Reporta</v>
      </c>
      <c r="E3830" s="9" t="str">
        <f t="shared" si="428"/>
        <v>No Reporta</v>
      </c>
      <c r="F3830" s="194" t="str">
        <f>+'Información ELECTRO PUNO'!E3810</f>
        <v>MT</v>
      </c>
      <c r="G3830" s="194">
        <f>+'Información ELECTRO PUNO'!G3810</f>
        <v>12</v>
      </c>
      <c r="H3830" s="9" t="str">
        <f t="shared" si="429"/>
        <v>Poste</v>
      </c>
      <c r="I3830" s="194" t="str">
        <f>+'Información ELECTRO PUNO'!F3810</f>
        <v>Madera Tratada</v>
      </c>
      <c r="J3830" s="194" t="str">
        <f>+'Información ELECTRO PUNO'!B3810</f>
        <v>PPM25</v>
      </c>
      <c r="K3830" s="9" t="str">
        <f t="shared" si="431"/>
        <v>POSTE DE MADERA TRATADA DE 13 mts. CL.6</v>
      </c>
      <c r="L3830" s="139">
        <f t="shared" si="432"/>
        <v>0.33</v>
      </c>
    </row>
    <row r="3831" spans="1:12" x14ac:dyDescent="0.25">
      <c r="A3831" s="193">
        <f>+'Información ELECTRO PUNO'!A3811</f>
        <v>3810</v>
      </c>
      <c r="B3831" s="26" t="str">
        <f t="shared" si="430"/>
        <v>SICODI</v>
      </c>
      <c r="C3831" s="9" t="str">
        <f t="shared" si="426"/>
        <v>Puno</v>
      </c>
      <c r="D3831" s="9" t="str">
        <f t="shared" si="427"/>
        <v>No Reporta</v>
      </c>
      <c r="E3831" s="9" t="str">
        <f t="shared" si="428"/>
        <v>No Reporta</v>
      </c>
      <c r="F3831" s="194" t="str">
        <f>+'Información ELECTRO PUNO'!E3811</f>
        <v>MT</v>
      </c>
      <c r="G3831" s="194">
        <f>+'Información ELECTRO PUNO'!G3811</f>
        <v>12</v>
      </c>
      <c r="H3831" s="9" t="str">
        <f t="shared" si="429"/>
        <v>Poste</v>
      </c>
      <c r="I3831" s="194" t="str">
        <f>+'Información ELECTRO PUNO'!F3811</f>
        <v>Madera Tratada</v>
      </c>
      <c r="J3831" s="194" t="str">
        <f>+'Información ELECTRO PUNO'!B3811</f>
        <v>PPM25</v>
      </c>
      <c r="K3831" s="9" t="str">
        <f t="shared" si="431"/>
        <v>POSTE DE MADERA TRATADA DE 13 mts. CL.6</v>
      </c>
      <c r="L3831" s="139">
        <f t="shared" si="432"/>
        <v>0.33</v>
      </c>
    </row>
    <row r="3832" spans="1:12" x14ac:dyDescent="0.25">
      <c r="A3832" s="193">
        <f>+'Información ELECTRO PUNO'!A3812</f>
        <v>3811</v>
      </c>
      <c r="B3832" s="26" t="str">
        <f t="shared" si="430"/>
        <v>SICODI</v>
      </c>
      <c r="C3832" s="9" t="str">
        <f t="shared" si="426"/>
        <v>Puno</v>
      </c>
      <c r="D3832" s="9" t="str">
        <f t="shared" si="427"/>
        <v>No Reporta</v>
      </c>
      <c r="E3832" s="9" t="str">
        <f t="shared" si="428"/>
        <v>No Reporta</v>
      </c>
      <c r="F3832" s="194" t="str">
        <f>+'Información ELECTRO PUNO'!E3812</f>
        <v>MT</v>
      </c>
      <c r="G3832" s="194">
        <f>+'Información ELECTRO PUNO'!G3812</f>
        <v>12</v>
      </c>
      <c r="H3832" s="9" t="str">
        <f t="shared" si="429"/>
        <v>Poste</v>
      </c>
      <c r="I3832" s="194" t="str">
        <f>+'Información ELECTRO PUNO'!F3812</f>
        <v>Madera Tratada</v>
      </c>
      <c r="J3832" s="194" t="str">
        <f>+'Información ELECTRO PUNO'!B3812</f>
        <v>PPM25</v>
      </c>
      <c r="K3832" s="9" t="str">
        <f t="shared" si="431"/>
        <v>POSTE DE MADERA TRATADA DE 13 mts. CL.6</v>
      </c>
      <c r="L3832" s="139">
        <f t="shared" si="432"/>
        <v>0.33</v>
      </c>
    </row>
    <row r="3833" spans="1:12" x14ac:dyDescent="0.25">
      <c r="A3833" s="193">
        <f>+'Información ELECTRO PUNO'!A3813</f>
        <v>3812</v>
      </c>
      <c r="B3833" s="26" t="str">
        <f t="shared" si="430"/>
        <v>SICODI</v>
      </c>
      <c r="C3833" s="9" t="str">
        <f t="shared" si="426"/>
        <v>Puno</v>
      </c>
      <c r="D3833" s="9" t="str">
        <f t="shared" si="427"/>
        <v>No Reporta</v>
      </c>
      <c r="E3833" s="9" t="str">
        <f t="shared" si="428"/>
        <v>No Reporta</v>
      </c>
      <c r="F3833" s="194" t="str">
        <f>+'Información ELECTRO PUNO'!E3813</f>
        <v>MT</v>
      </c>
      <c r="G3833" s="194">
        <f>+'Información ELECTRO PUNO'!G3813</f>
        <v>12</v>
      </c>
      <c r="H3833" s="9" t="str">
        <f t="shared" si="429"/>
        <v>Poste</v>
      </c>
      <c r="I3833" s="194" t="str">
        <f>+'Información ELECTRO PUNO'!F3813</f>
        <v>Madera Tratada</v>
      </c>
      <c r="J3833" s="194" t="str">
        <f>+'Información ELECTRO PUNO'!B3813</f>
        <v>PPM25</v>
      </c>
      <c r="K3833" s="9" t="str">
        <f t="shared" si="431"/>
        <v>POSTE DE MADERA TRATADA DE 13 mts. CL.6</v>
      </c>
      <c r="L3833" s="139">
        <f t="shared" si="432"/>
        <v>0.33</v>
      </c>
    </row>
    <row r="3834" spans="1:12" x14ac:dyDescent="0.25">
      <c r="A3834" s="193">
        <f>+'Información ELECTRO PUNO'!A3814</f>
        <v>3813</v>
      </c>
      <c r="B3834" s="26" t="str">
        <f t="shared" si="430"/>
        <v>SICODI</v>
      </c>
      <c r="C3834" s="9" t="str">
        <f t="shared" si="426"/>
        <v>Puno</v>
      </c>
      <c r="D3834" s="9" t="str">
        <f t="shared" si="427"/>
        <v>No Reporta</v>
      </c>
      <c r="E3834" s="9" t="str">
        <f t="shared" si="428"/>
        <v>No Reporta</v>
      </c>
      <c r="F3834" s="194" t="str">
        <f>+'Información ELECTRO PUNO'!E3814</f>
        <v>MT</v>
      </c>
      <c r="G3834" s="194">
        <f>+'Información ELECTRO PUNO'!G3814</f>
        <v>12</v>
      </c>
      <c r="H3834" s="9" t="str">
        <f t="shared" si="429"/>
        <v>Poste</v>
      </c>
      <c r="I3834" s="194" t="str">
        <f>+'Información ELECTRO PUNO'!F3814</f>
        <v>Madera Tratada</v>
      </c>
      <c r="J3834" s="194" t="str">
        <f>+'Información ELECTRO PUNO'!B3814</f>
        <v>PPM25</v>
      </c>
      <c r="K3834" s="9" t="str">
        <f t="shared" si="431"/>
        <v>POSTE DE MADERA TRATADA DE 13 mts. CL.6</v>
      </c>
      <c r="L3834" s="139">
        <f t="shared" si="432"/>
        <v>0.33</v>
      </c>
    </row>
    <row r="3835" spans="1:12" x14ac:dyDescent="0.25">
      <c r="A3835" s="193">
        <f>+'Información ELECTRO PUNO'!A3815</f>
        <v>3814</v>
      </c>
      <c r="B3835" s="26" t="str">
        <f t="shared" si="430"/>
        <v>SICODI</v>
      </c>
      <c r="C3835" s="9" t="str">
        <f t="shared" si="426"/>
        <v>Puno</v>
      </c>
      <c r="D3835" s="9" t="str">
        <f t="shared" si="427"/>
        <v>No Reporta</v>
      </c>
      <c r="E3835" s="9" t="str">
        <f t="shared" si="428"/>
        <v>No Reporta</v>
      </c>
      <c r="F3835" s="194" t="str">
        <f>+'Información ELECTRO PUNO'!E3815</f>
        <v>MT</v>
      </c>
      <c r="G3835" s="194">
        <f>+'Información ELECTRO PUNO'!G3815</f>
        <v>12</v>
      </c>
      <c r="H3835" s="9" t="str">
        <f t="shared" si="429"/>
        <v>Poste</v>
      </c>
      <c r="I3835" s="194" t="str">
        <f>+'Información ELECTRO PUNO'!F3815</f>
        <v>Madera Tratada</v>
      </c>
      <c r="J3835" s="194" t="str">
        <f>+'Información ELECTRO PUNO'!B3815</f>
        <v>PPM25</v>
      </c>
      <c r="K3835" s="9" t="str">
        <f t="shared" si="431"/>
        <v>POSTE DE MADERA TRATADA DE 13 mts. CL.6</v>
      </c>
      <c r="L3835" s="139">
        <f t="shared" si="432"/>
        <v>0.33</v>
      </c>
    </row>
    <row r="3836" spans="1:12" x14ac:dyDescent="0.25">
      <c r="A3836" s="193">
        <f>+'Información ELECTRO PUNO'!A3816</f>
        <v>3815</v>
      </c>
      <c r="B3836" s="26" t="str">
        <f t="shared" si="430"/>
        <v>SICODI</v>
      </c>
      <c r="C3836" s="9" t="str">
        <f t="shared" si="426"/>
        <v>Puno</v>
      </c>
      <c r="D3836" s="9" t="str">
        <f t="shared" si="427"/>
        <v>No Reporta</v>
      </c>
      <c r="E3836" s="9" t="str">
        <f t="shared" si="428"/>
        <v>No Reporta</v>
      </c>
      <c r="F3836" s="194" t="str">
        <f>+'Información ELECTRO PUNO'!E3816</f>
        <v>MT</v>
      </c>
      <c r="G3836" s="194">
        <f>+'Información ELECTRO PUNO'!G3816</f>
        <v>12</v>
      </c>
      <c r="H3836" s="9" t="str">
        <f t="shared" si="429"/>
        <v>Poste</v>
      </c>
      <c r="I3836" s="194" t="str">
        <f>+'Información ELECTRO PUNO'!F3816</f>
        <v>Madera Tratada</v>
      </c>
      <c r="J3836" s="194" t="str">
        <f>+'Información ELECTRO PUNO'!B3816</f>
        <v>PPM25</v>
      </c>
      <c r="K3836" s="9" t="str">
        <f t="shared" si="431"/>
        <v>POSTE DE MADERA TRATADA DE 13 mts. CL.6</v>
      </c>
      <c r="L3836" s="139">
        <f t="shared" si="432"/>
        <v>0.33</v>
      </c>
    </row>
    <row r="3837" spans="1:12" x14ac:dyDescent="0.25">
      <c r="A3837" s="193">
        <f>+'Información ELECTRO PUNO'!A3817</f>
        <v>3816</v>
      </c>
      <c r="B3837" s="26" t="str">
        <f t="shared" si="430"/>
        <v>SICODI</v>
      </c>
      <c r="C3837" s="9" t="str">
        <f t="shared" si="426"/>
        <v>Puno</v>
      </c>
      <c r="D3837" s="9" t="str">
        <f t="shared" si="427"/>
        <v>No Reporta</v>
      </c>
      <c r="E3837" s="9" t="str">
        <f t="shared" si="428"/>
        <v>No Reporta</v>
      </c>
      <c r="F3837" s="194" t="str">
        <f>+'Información ELECTRO PUNO'!E3817</f>
        <v>MT</v>
      </c>
      <c r="G3837" s="194">
        <f>+'Información ELECTRO PUNO'!G3817</f>
        <v>12</v>
      </c>
      <c r="H3837" s="9" t="str">
        <f t="shared" si="429"/>
        <v>Poste</v>
      </c>
      <c r="I3837" s="194" t="str">
        <f>+'Información ELECTRO PUNO'!F3817</f>
        <v>Madera Tratada</v>
      </c>
      <c r="J3837" s="194" t="str">
        <f>+'Información ELECTRO PUNO'!B3817</f>
        <v>PPM25</v>
      </c>
      <c r="K3837" s="9" t="str">
        <f t="shared" si="431"/>
        <v>POSTE DE MADERA TRATADA DE 13 mts. CL.6</v>
      </c>
      <c r="L3837" s="139">
        <f t="shared" si="432"/>
        <v>0.33</v>
      </c>
    </row>
    <row r="3838" spans="1:12" x14ac:dyDescent="0.25">
      <c r="A3838" s="193">
        <f>+'Información ELECTRO PUNO'!A3818</f>
        <v>3817</v>
      </c>
      <c r="B3838" s="26" t="str">
        <f t="shared" si="430"/>
        <v>SICODI</v>
      </c>
      <c r="C3838" s="9" t="str">
        <f t="shared" si="426"/>
        <v>Puno</v>
      </c>
      <c r="D3838" s="9" t="str">
        <f t="shared" si="427"/>
        <v>No Reporta</v>
      </c>
      <c r="E3838" s="9" t="str">
        <f t="shared" si="428"/>
        <v>No Reporta</v>
      </c>
      <c r="F3838" s="194" t="str">
        <f>+'Información ELECTRO PUNO'!E3818</f>
        <v>MT</v>
      </c>
      <c r="G3838" s="194">
        <f>+'Información ELECTRO PUNO'!G3818</f>
        <v>12</v>
      </c>
      <c r="H3838" s="9" t="str">
        <f t="shared" si="429"/>
        <v>Poste</v>
      </c>
      <c r="I3838" s="194" t="str">
        <f>+'Información ELECTRO PUNO'!F3818</f>
        <v>Madera Tratada</v>
      </c>
      <c r="J3838" s="194" t="str">
        <f>+'Información ELECTRO PUNO'!B3818</f>
        <v>PPM25</v>
      </c>
      <c r="K3838" s="9" t="str">
        <f t="shared" si="431"/>
        <v>POSTE DE MADERA TRATADA DE 13 mts. CL.6</v>
      </c>
      <c r="L3838" s="139">
        <f t="shared" si="432"/>
        <v>0.33</v>
      </c>
    </row>
    <row r="3839" spans="1:12" x14ac:dyDescent="0.25">
      <c r="A3839" s="193">
        <f>+'Información ELECTRO PUNO'!A3819</f>
        <v>3818</v>
      </c>
      <c r="B3839" s="26" t="str">
        <f t="shared" si="430"/>
        <v>SICODI</v>
      </c>
      <c r="C3839" s="9" t="str">
        <f t="shared" si="426"/>
        <v>Puno</v>
      </c>
      <c r="D3839" s="9" t="str">
        <f t="shared" si="427"/>
        <v>No Reporta</v>
      </c>
      <c r="E3839" s="9" t="str">
        <f t="shared" si="428"/>
        <v>No Reporta</v>
      </c>
      <c r="F3839" s="194" t="str">
        <f>+'Información ELECTRO PUNO'!E3819</f>
        <v>MT</v>
      </c>
      <c r="G3839" s="194">
        <f>+'Información ELECTRO PUNO'!G3819</f>
        <v>12</v>
      </c>
      <c r="H3839" s="9" t="str">
        <f t="shared" si="429"/>
        <v>Poste</v>
      </c>
      <c r="I3839" s="194" t="str">
        <f>+'Información ELECTRO PUNO'!F3819</f>
        <v>Madera Tratada</v>
      </c>
      <c r="J3839" s="194" t="str">
        <f>+'Información ELECTRO PUNO'!B3819</f>
        <v>PPM25</v>
      </c>
      <c r="K3839" s="9" t="str">
        <f t="shared" si="431"/>
        <v>POSTE DE MADERA TRATADA DE 13 mts. CL.6</v>
      </c>
      <c r="L3839" s="139">
        <f t="shared" si="432"/>
        <v>0.33</v>
      </c>
    </row>
    <row r="3840" spans="1:12" x14ac:dyDescent="0.25">
      <c r="A3840" s="193">
        <f>+'Información ELECTRO PUNO'!A3820</f>
        <v>3819</v>
      </c>
      <c r="B3840" s="26" t="str">
        <f t="shared" si="430"/>
        <v>SICODI</v>
      </c>
      <c r="C3840" s="9" t="str">
        <f t="shared" si="426"/>
        <v>Puno</v>
      </c>
      <c r="D3840" s="9" t="str">
        <f t="shared" si="427"/>
        <v>No Reporta</v>
      </c>
      <c r="E3840" s="9" t="str">
        <f t="shared" si="428"/>
        <v>No Reporta</v>
      </c>
      <c r="F3840" s="194" t="str">
        <f>+'Información ELECTRO PUNO'!E3820</f>
        <v>MT</v>
      </c>
      <c r="G3840" s="194">
        <f>+'Información ELECTRO PUNO'!G3820</f>
        <v>12</v>
      </c>
      <c r="H3840" s="9" t="str">
        <f t="shared" si="429"/>
        <v>Poste</v>
      </c>
      <c r="I3840" s="194" t="str">
        <f>+'Información ELECTRO PUNO'!F3820</f>
        <v>Madera Tratada</v>
      </c>
      <c r="J3840" s="194" t="str">
        <f>+'Información ELECTRO PUNO'!B3820</f>
        <v>PPM25</v>
      </c>
      <c r="K3840" s="9" t="str">
        <f t="shared" si="431"/>
        <v>POSTE DE MADERA TRATADA DE 13 mts. CL.6</v>
      </c>
      <c r="L3840" s="139">
        <f t="shared" si="432"/>
        <v>0.33</v>
      </c>
    </row>
    <row r="3841" spans="1:12" x14ac:dyDescent="0.25">
      <c r="A3841" s="193">
        <f>+'Información ELECTRO PUNO'!A3821</f>
        <v>3820</v>
      </c>
      <c r="B3841" s="26" t="str">
        <f t="shared" si="430"/>
        <v>SICODI</v>
      </c>
      <c r="C3841" s="9" t="str">
        <f t="shared" si="426"/>
        <v>Puno</v>
      </c>
      <c r="D3841" s="9" t="str">
        <f t="shared" si="427"/>
        <v>No Reporta</v>
      </c>
      <c r="E3841" s="9" t="str">
        <f t="shared" si="428"/>
        <v>No Reporta</v>
      </c>
      <c r="F3841" s="194" t="str">
        <f>+'Información ELECTRO PUNO'!E3821</f>
        <v>MT</v>
      </c>
      <c r="G3841" s="194">
        <f>+'Información ELECTRO PUNO'!G3821</f>
        <v>12</v>
      </c>
      <c r="H3841" s="9" t="str">
        <f t="shared" si="429"/>
        <v>Poste</v>
      </c>
      <c r="I3841" s="194" t="str">
        <f>+'Información ELECTRO PUNO'!F3821</f>
        <v>Madera Tratada</v>
      </c>
      <c r="J3841" s="194" t="str">
        <f>+'Información ELECTRO PUNO'!B3821</f>
        <v>PPM25</v>
      </c>
      <c r="K3841" s="9" t="str">
        <f t="shared" si="431"/>
        <v>POSTE DE MADERA TRATADA DE 13 mts. CL.6</v>
      </c>
      <c r="L3841" s="139">
        <f t="shared" si="432"/>
        <v>0.33</v>
      </c>
    </row>
    <row r="3842" spans="1:12" x14ac:dyDescent="0.25">
      <c r="A3842" s="193">
        <f>+'Información ELECTRO PUNO'!A3822</f>
        <v>3821</v>
      </c>
      <c r="B3842" s="26" t="str">
        <f t="shared" si="430"/>
        <v>SICODI</v>
      </c>
      <c r="C3842" s="9" t="str">
        <f t="shared" si="426"/>
        <v>Puno</v>
      </c>
      <c r="D3842" s="9" t="str">
        <f t="shared" si="427"/>
        <v>No Reporta</v>
      </c>
      <c r="E3842" s="9" t="str">
        <f t="shared" si="428"/>
        <v>No Reporta</v>
      </c>
      <c r="F3842" s="194" t="str">
        <f>+'Información ELECTRO PUNO'!E3822</f>
        <v>MT</v>
      </c>
      <c r="G3842" s="194">
        <f>+'Información ELECTRO PUNO'!G3822</f>
        <v>12</v>
      </c>
      <c r="H3842" s="9" t="str">
        <f t="shared" si="429"/>
        <v>Poste</v>
      </c>
      <c r="I3842" s="194" t="str">
        <f>+'Información ELECTRO PUNO'!F3822</f>
        <v>Madera Tratada</v>
      </c>
      <c r="J3842" s="194" t="str">
        <f>+'Información ELECTRO PUNO'!B3822</f>
        <v>PPM25</v>
      </c>
      <c r="K3842" s="9" t="str">
        <f t="shared" si="431"/>
        <v>POSTE DE MADERA TRATADA DE 13 mts. CL.6</v>
      </c>
      <c r="L3842" s="139">
        <f t="shared" si="432"/>
        <v>0.33</v>
      </c>
    </row>
    <row r="3843" spans="1:12" x14ac:dyDescent="0.25">
      <c r="A3843" s="193">
        <f>+'Información ELECTRO PUNO'!A3823</f>
        <v>3822</v>
      </c>
      <c r="B3843" s="26" t="str">
        <f t="shared" si="430"/>
        <v>SICODI</v>
      </c>
      <c r="C3843" s="9" t="str">
        <f t="shared" si="426"/>
        <v>Puno</v>
      </c>
      <c r="D3843" s="9" t="str">
        <f t="shared" si="427"/>
        <v>No Reporta</v>
      </c>
      <c r="E3843" s="9" t="str">
        <f t="shared" si="428"/>
        <v>No Reporta</v>
      </c>
      <c r="F3843" s="194" t="str">
        <f>+'Información ELECTRO PUNO'!E3823</f>
        <v>MT</v>
      </c>
      <c r="G3843" s="194">
        <f>+'Información ELECTRO PUNO'!G3823</f>
        <v>12</v>
      </c>
      <c r="H3843" s="9" t="str">
        <f t="shared" si="429"/>
        <v>Poste</v>
      </c>
      <c r="I3843" s="194" t="str">
        <f>+'Información ELECTRO PUNO'!F3823</f>
        <v>Madera Tratada</v>
      </c>
      <c r="J3843" s="194" t="str">
        <f>+'Información ELECTRO PUNO'!B3823</f>
        <v>PPM25</v>
      </c>
      <c r="K3843" s="9" t="str">
        <f t="shared" si="431"/>
        <v>POSTE DE MADERA TRATADA DE 13 mts. CL.6</v>
      </c>
      <c r="L3843" s="139">
        <f t="shared" si="432"/>
        <v>0.33</v>
      </c>
    </row>
    <row r="3844" spans="1:12" x14ac:dyDescent="0.25">
      <c r="A3844" s="193">
        <f>+'Información ELECTRO PUNO'!A3824</f>
        <v>3823</v>
      </c>
      <c r="B3844" s="26" t="str">
        <f t="shared" si="430"/>
        <v>SICODI</v>
      </c>
      <c r="C3844" s="9" t="str">
        <f t="shared" si="426"/>
        <v>Puno</v>
      </c>
      <c r="D3844" s="9" t="str">
        <f t="shared" si="427"/>
        <v>No Reporta</v>
      </c>
      <c r="E3844" s="9" t="str">
        <f t="shared" si="428"/>
        <v>No Reporta</v>
      </c>
      <c r="F3844" s="194" t="str">
        <f>+'Información ELECTRO PUNO'!E3824</f>
        <v>MT</v>
      </c>
      <c r="G3844" s="194">
        <f>+'Información ELECTRO PUNO'!G3824</f>
        <v>12</v>
      </c>
      <c r="H3844" s="9" t="str">
        <f t="shared" si="429"/>
        <v>Poste</v>
      </c>
      <c r="I3844" s="194" t="str">
        <f>+'Información ELECTRO PUNO'!F3824</f>
        <v>Madera Tratada</v>
      </c>
      <c r="J3844" s="194" t="str">
        <f>+'Información ELECTRO PUNO'!B3824</f>
        <v>PPM25</v>
      </c>
      <c r="K3844" s="9" t="str">
        <f t="shared" si="431"/>
        <v>POSTE DE MADERA TRATADA DE 13 mts. CL.6</v>
      </c>
      <c r="L3844" s="139">
        <f t="shared" si="432"/>
        <v>0.33</v>
      </c>
    </row>
    <row r="3845" spans="1:12" x14ac:dyDescent="0.25">
      <c r="A3845" s="193">
        <f>+'Información ELECTRO PUNO'!A3825</f>
        <v>3824</v>
      </c>
      <c r="B3845" s="26" t="str">
        <f t="shared" si="430"/>
        <v>SICODI</v>
      </c>
      <c r="C3845" s="9" t="str">
        <f t="shared" si="426"/>
        <v>Puno</v>
      </c>
      <c r="D3845" s="9" t="str">
        <f t="shared" si="427"/>
        <v>No Reporta</v>
      </c>
      <c r="E3845" s="9" t="str">
        <f t="shared" si="428"/>
        <v>No Reporta</v>
      </c>
      <c r="F3845" s="194" t="str">
        <f>+'Información ELECTRO PUNO'!E3825</f>
        <v>MT</v>
      </c>
      <c r="G3845" s="194">
        <f>+'Información ELECTRO PUNO'!G3825</f>
        <v>12</v>
      </c>
      <c r="H3845" s="9" t="str">
        <f t="shared" si="429"/>
        <v>Poste</v>
      </c>
      <c r="I3845" s="194" t="str">
        <f>+'Información ELECTRO PUNO'!F3825</f>
        <v>Madera Tratada</v>
      </c>
      <c r="J3845" s="194" t="str">
        <f>+'Información ELECTRO PUNO'!B3825</f>
        <v>PPM25</v>
      </c>
      <c r="K3845" s="9" t="str">
        <f t="shared" si="431"/>
        <v>POSTE DE MADERA TRATADA DE 13 mts. CL.6</v>
      </c>
      <c r="L3845" s="139">
        <f t="shared" si="432"/>
        <v>0.33</v>
      </c>
    </row>
    <row r="3846" spans="1:12" x14ac:dyDescent="0.25">
      <c r="A3846" s="193">
        <f>+'Información ELECTRO PUNO'!A3826</f>
        <v>3825</v>
      </c>
      <c r="B3846" s="26" t="str">
        <f t="shared" si="430"/>
        <v>SICODI</v>
      </c>
      <c r="C3846" s="9" t="str">
        <f t="shared" si="426"/>
        <v>Puno</v>
      </c>
      <c r="D3846" s="9" t="str">
        <f t="shared" si="427"/>
        <v>No Reporta</v>
      </c>
      <c r="E3846" s="9" t="str">
        <f t="shared" si="428"/>
        <v>No Reporta</v>
      </c>
      <c r="F3846" s="194" t="str">
        <f>+'Información ELECTRO PUNO'!E3826</f>
        <v>MT</v>
      </c>
      <c r="G3846" s="194">
        <f>+'Información ELECTRO PUNO'!G3826</f>
        <v>12</v>
      </c>
      <c r="H3846" s="9" t="str">
        <f t="shared" si="429"/>
        <v>Poste</v>
      </c>
      <c r="I3846" s="194" t="str">
        <f>+'Información ELECTRO PUNO'!F3826</f>
        <v>Madera Tratada</v>
      </c>
      <c r="J3846" s="194" t="str">
        <f>+'Información ELECTRO PUNO'!B3826</f>
        <v>PPM25</v>
      </c>
      <c r="K3846" s="9" t="str">
        <f t="shared" si="431"/>
        <v>POSTE DE MADERA TRATADA DE 13 mts. CL.6</v>
      </c>
      <c r="L3846" s="139">
        <f t="shared" si="432"/>
        <v>0.33</v>
      </c>
    </row>
    <row r="3847" spans="1:12" x14ac:dyDescent="0.25">
      <c r="A3847" s="193">
        <f>+'Información ELECTRO PUNO'!A3827</f>
        <v>3826</v>
      </c>
      <c r="B3847" s="26" t="str">
        <f t="shared" si="430"/>
        <v>SICODI</v>
      </c>
      <c r="C3847" s="9" t="str">
        <f t="shared" si="426"/>
        <v>Puno</v>
      </c>
      <c r="D3847" s="9" t="str">
        <f t="shared" si="427"/>
        <v>No Reporta</v>
      </c>
      <c r="E3847" s="9" t="str">
        <f t="shared" si="428"/>
        <v>No Reporta</v>
      </c>
      <c r="F3847" s="194" t="str">
        <f>+'Información ELECTRO PUNO'!E3827</f>
        <v>MT</v>
      </c>
      <c r="G3847" s="194">
        <f>+'Información ELECTRO PUNO'!G3827</f>
        <v>12</v>
      </c>
      <c r="H3847" s="9" t="str">
        <f t="shared" si="429"/>
        <v>Poste</v>
      </c>
      <c r="I3847" s="194" t="str">
        <f>+'Información ELECTRO PUNO'!F3827</f>
        <v>Madera Tratada</v>
      </c>
      <c r="J3847" s="194" t="str">
        <f>+'Información ELECTRO PUNO'!B3827</f>
        <v>PPM25</v>
      </c>
      <c r="K3847" s="9" t="str">
        <f t="shared" si="431"/>
        <v>POSTE DE MADERA TRATADA DE 13 mts. CL.6</v>
      </c>
      <c r="L3847" s="139">
        <f t="shared" si="432"/>
        <v>0.33</v>
      </c>
    </row>
    <row r="3848" spans="1:12" x14ac:dyDescent="0.25">
      <c r="A3848" s="193">
        <f>+'Información ELECTRO PUNO'!A3828</f>
        <v>3827</v>
      </c>
      <c r="B3848" s="26" t="str">
        <f t="shared" si="430"/>
        <v>SICODI</v>
      </c>
      <c r="C3848" s="9" t="str">
        <f t="shared" si="426"/>
        <v>Puno</v>
      </c>
      <c r="D3848" s="9" t="str">
        <f t="shared" si="427"/>
        <v>No Reporta</v>
      </c>
      <c r="E3848" s="9" t="str">
        <f t="shared" si="428"/>
        <v>No Reporta</v>
      </c>
      <c r="F3848" s="194" t="str">
        <f>+'Información ELECTRO PUNO'!E3828</f>
        <v>MT</v>
      </c>
      <c r="G3848" s="194">
        <f>+'Información ELECTRO PUNO'!G3828</f>
        <v>12</v>
      </c>
      <c r="H3848" s="9" t="str">
        <f t="shared" si="429"/>
        <v>Poste</v>
      </c>
      <c r="I3848" s="194" t="str">
        <f>+'Información ELECTRO PUNO'!F3828</f>
        <v>Madera Tratada</v>
      </c>
      <c r="J3848" s="194" t="str">
        <f>+'Información ELECTRO PUNO'!B3828</f>
        <v>PPM25</v>
      </c>
      <c r="K3848" s="9" t="str">
        <f t="shared" si="431"/>
        <v>POSTE DE MADERA TRATADA DE 13 mts. CL.6</v>
      </c>
      <c r="L3848" s="139">
        <f t="shared" si="432"/>
        <v>0.33</v>
      </c>
    </row>
    <row r="3849" spans="1:12" x14ac:dyDescent="0.25">
      <c r="A3849" s="193">
        <f>+'Información ELECTRO PUNO'!A3829</f>
        <v>3828</v>
      </c>
      <c r="B3849" s="26" t="str">
        <f t="shared" si="430"/>
        <v>SICODI</v>
      </c>
      <c r="C3849" s="9" t="str">
        <f t="shared" si="426"/>
        <v>Puno</v>
      </c>
      <c r="D3849" s="9" t="str">
        <f t="shared" si="427"/>
        <v>No Reporta</v>
      </c>
      <c r="E3849" s="9" t="str">
        <f t="shared" si="428"/>
        <v>No Reporta</v>
      </c>
      <c r="F3849" s="194" t="str">
        <f>+'Información ELECTRO PUNO'!E3829</f>
        <v>MT</v>
      </c>
      <c r="G3849" s="194">
        <f>+'Información ELECTRO PUNO'!G3829</f>
        <v>12</v>
      </c>
      <c r="H3849" s="9" t="str">
        <f t="shared" si="429"/>
        <v>Poste</v>
      </c>
      <c r="I3849" s="194" t="str">
        <f>+'Información ELECTRO PUNO'!F3829</f>
        <v>Madera Tratada</v>
      </c>
      <c r="J3849" s="194" t="str">
        <f>+'Información ELECTRO PUNO'!B3829</f>
        <v>PPM25</v>
      </c>
      <c r="K3849" s="9" t="str">
        <f t="shared" si="431"/>
        <v>POSTE DE MADERA TRATADA DE 13 mts. CL.6</v>
      </c>
      <c r="L3849" s="139">
        <f t="shared" si="432"/>
        <v>0.33</v>
      </c>
    </row>
    <row r="3850" spans="1:12" x14ac:dyDescent="0.25">
      <c r="A3850" s="193">
        <f>+'Información ELECTRO PUNO'!A3830</f>
        <v>3829</v>
      </c>
      <c r="B3850" s="26" t="str">
        <f t="shared" si="430"/>
        <v>SICODI</v>
      </c>
      <c r="C3850" s="9" t="str">
        <f t="shared" si="426"/>
        <v>Puno</v>
      </c>
      <c r="D3850" s="9" t="str">
        <f t="shared" si="427"/>
        <v>No Reporta</v>
      </c>
      <c r="E3850" s="9" t="str">
        <f t="shared" si="428"/>
        <v>No Reporta</v>
      </c>
      <c r="F3850" s="194" t="str">
        <f>+'Información ELECTRO PUNO'!E3830</f>
        <v>MT</v>
      </c>
      <c r="G3850" s="194">
        <f>+'Información ELECTRO PUNO'!G3830</f>
        <v>12</v>
      </c>
      <c r="H3850" s="9" t="str">
        <f t="shared" si="429"/>
        <v>Poste</v>
      </c>
      <c r="I3850" s="194" t="str">
        <f>+'Información ELECTRO PUNO'!F3830</f>
        <v>Madera Tratada</v>
      </c>
      <c r="J3850" s="194" t="str">
        <f>+'Información ELECTRO PUNO'!B3830</f>
        <v>PPM25</v>
      </c>
      <c r="K3850" s="9" t="str">
        <f t="shared" si="431"/>
        <v>POSTE DE MADERA TRATADA DE 13 mts. CL.6</v>
      </c>
      <c r="L3850" s="139">
        <f t="shared" si="432"/>
        <v>0.33</v>
      </c>
    </row>
    <row r="3851" spans="1:12" x14ac:dyDescent="0.25">
      <c r="A3851" s="193">
        <f>+'Información ELECTRO PUNO'!A3831</f>
        <v>3830</v>
      </c>
      <c r="B3851" s="26" t="str">
        <f t="shared" si="430"/>
        <v>SICODI</v>
      </c>
      <c r="C3851" s="9" t="str">
        <f t="shared" si="426"/>
        <v>Puno</v>
      </c>
      <c r="D3851" s="9" t="str">
        <f t="shared" si="427"/>
        <v>No Reporta</v>
      </c>
      <c r="E3851" s="9" t="str">
        <f t="shared" si="428"/>
        <v>No Reporta</v>
      </c>
      <c r="F3851" s="194" t="str">
        <f>+'Información ELECTRO PUNO'!E3831</f>
        <v>MT</v>
      </c>
      <c r="G3851" s="194">
        <f>+'Información ELECTRO PUNO'!G3831</f>
        <v>12</v>
      </c>
      <c r="H3851" s="9" t="str">
        <f t="shared" si="429"/>
        <v>Poste</v>
      </c>
      <c r="I3851" s="194" t="str">
        <f>+'Información ELECTRO PUNO'!F3831</f>
        <v>Madera Tratada</v>
      </c>
      <c r="J3851" s="194" t="str">
        <f>+'Información ELECTRO PUNO'!B3831</f>
        <v>PPM25</v>
      </c>
      <c r="K3851" s="9" t="str">
        <f t="shared" si="431"/>
        <v>POSTE DE MADERA TRATADA DE 13 mts. CL.6</v>
      </c>
      <c r="L3851" s="139">
        <f t="shared" si="432"/>
        <v>0.33</v>
      </c>
    </row>
    <row r="3852" spans="1:12" x14ac:dyDescent="0.25">
      <c r="A3852" s="193">
        <f>+'Información ELECTRO PUNO'!A3832</f>
        <v>3831</v>
      </c>
      <c r="B3852" s="26" t="str">
        <f t="shared" si="430"/>
        <v>SICODI</v>
      </c>
      <c r="C3852" s="9" t="str">
        <f t="shared" si="426"/>
        <v>Puno</v>
      </c>
      <c r="D3852" s="9" t="str">
        <f t="shared" si="427"/>
        <v>No Reporta</v>
      </c>
      <c r="E3852" s="9" t="str">
        <f t="shared" si="428"/>
        <v>No Reporta</v>
      </c>
      <c r="F3852" s="194" t="str">
        <f>+'Información ELECTRO PUNO'!E3832</f>
        <v>MT</v>
      </c>
      <c r="G3852" s="194">
        <f>+'Información ELECTRO PUNO'!G3832</f>
        <v>12</v>
      </c>
      <c r="H3852" s="9" t="str">
        <f t="shared" si="429"/>
        <v>Poste</v>
      </c>
      <c r="I3852" s="194" t="str">
        <f>+'Información ELECTRO PUNO'!F3832</f>
        <v>Madera Tratada</v>
      </c>
      <c r="J3852" s="194" t="str">
        <f>+'Información ELECTRO PUNO'!B3832</f>
        <v>PPM25</v>
      </c>
      <c r="K3852" s="9" t="str">
        <f t="shared" si="431"/>
        <v>POSTE DE MADERA TRATADA DE 13 mts. CL.6</v>
      </c>
      <c r="L3852" s="139">
        <f t="shared" si="432"/>
        <v>0.33</v>
      </c>
    </row>
    <row r="3853" spans="1:12" x14ac:dyDescent="0.25">
      <c r="A3853" s="193">
        <f>+'Información ELECTRO PUNO'!A3833</f>
        <v>3832</v>
      </c>
      <c r="B3853" s="26" t="str">
        <f t="shared" si="430"/>
        <v>SICODI</v>
      </c>
      <c r="C3853" s="9" t="str">
        <f t="shared" si="426"/>
        <v>Puno</v>
      </c>
      <c r="D3853" s="9" t="str">
        <f t="shared" si="427"/>
        <v>No Reporta</v>
      </c>
      <c r="E3853" s="9" t="str">
        <f t="shared" si="428"/>
        <v>No Reporta</v>
      </c>
      <c r="F3853" s="194" t="str">
        <f>+'Información ELECTRO PUNO'!E3833</f>
        <v>MT</v>
      </c>
      <c r="G3853" s="194">
        <f>+'Información ELECTRO PUNO'!G3833</f>
        <v>12</v>
      </c>
      <c r="H3853" s="9" t="str">
        <f t="shared" si="429"/>
        <v>Poste</v>
      </c>
      <c r="I3853" s="194" t="str">
        <f>+'Información ELECTRO PUNO'!F3833</f>
        <v>Madera Tratada</v>
      </c>
      <c r="J3853" s="194" t="str">
        <f>+'Información ELECTRO PUNO'!B3833</f>
        <v>PPM25</v>
      </c>
      <c r="K3853" s="9" t="str">
        <f t="shared" si="431"/>
        <v>POSTE DE MADERA TRATADA DE 13 mts. CL.6</v>
      </c>
      <c r="L3853" s="139">
        <f t="shared" si="432"/>
        <v>0.33</v>
      </c>
    </row>
    <row r="3854" spans="1:12" x14ac:dyDescent="0.25">
      <c r="A3854" s="193">
        <f>+'Información ELECTRO PUNO'!A3834</f>
        <v>3833</v>
      </c>
      <c r="B3854" s="26" t="str">
        <f t="shared" si="430"/>
        <v>SICODI</v>
      </c>
      <c r="C3854" s="9" t="str">
        <f t="shared" si="426"/>
        <v>Puno</v>
      </c>
      <c r="D3854" s="9" t="str">
        <f t="shared" si="427"/>
        <v>No Reporta</v>
      </c>
      <c r="E3854" s="9" t="str">
        <f t="shared" si="428"/>
        <v>No Reporta</v>
      </c>
      <c r="F3854" s="194" t="str">
        <f>+'Información ELECTRO PUNO'!E3834</f>
        <v>MT</v>
      </c>
      <c r="G3854" s="194">
        <f>+'Información ELECTRO PUNO'!G3834</f>
        <v>12</v>
      </c>
      <c r="H3854" s="9" t="str">
        <f t="shared" si="429"/>
        <v>Poste</v>
      </c>
      <c r="I3854" s="194" t="str">
        <f>+'Información ELECTRO PUNO'!F3834</f>
        <v>Madera Tratada</v>
      </c>
      <c r="J3854" s="194" t="str">
        <f>+'Información ELECTRO PUNO'!B3834</f>
        <v>PPM25</v>
      </c>
      <c r="K3854" s="9" t="str">
        <f t="shared" si="431"/>
        <v>POSTE DE MADERA TRATADA DE 13 mts. CL.6</v>
      </c>
      <c r="L3854" s="139">
        <f t="shared" si="432"/>
        <v>0.33</v>
      </c>
    </row>
    <row r="3855" spans="1:12" x14ac:dyDescent="0.25">
      <c r="A3855" s="193">
        <f>+'Información ELECTRO PUNO'!A3835</f>
        <v>3834</v>
      </c>
      <c r="B3855" s="26" t="str">
        <f t="shared" si="430"/>
        <v>SICODI</v>
      </c>
      <c r="C3855" s="9" t="str">
        <f t="shared" si="426"/>
        <v>Puno</v>
      </c>
      <c r="D3855" s="9" t="str">
        <f t="shared" si="427"/>
        <v>No Reporta</v>
      </c>
      <c r="E3855" s="9" t="str">
        <f t="shared" si="428"/>
        <v>No Reporta</v>
      </c>
      <c r="F3855" s="194" t="str">
        <f>+'Información ELECTRO PUNO'!E3835</f>
        <v>MT</v>
      </c>
      <c r="G3855" s="194">
        <f>+'Información ELECTRO PUNO'!G3835</f>
        <v>12</v>
      </c>
      <c r="H3855" s="9" t="str">
        <f t="shared" si="429"/>
        <v>Poste</v>
      </c>
      <c r="I3855" s="194" t="str">
        <f>+'Información ELECTRO PUNO'!F3835</f>
        <v>Madera Tratada</v>
      </c>
      <c r="J3855" s="194" t="str">
        <f>+'Información ELECTRO PUNO'!B3835</f>
        <v>PPM25</v>
      </c>
      <c r="K3855" s="9" t="str">
        <f t="shared" si="431"/>
        <v>POSTE DE MADERA TRATADA DE 13 mts. CL.6</v>
      </c>
      <c r="L3855" s="139">
        <f t="shared" si="432"/>
        <v>0.33</v>
      </c>
    </row>
    <row r="3856" spans="1:12" x14ac:dyDescent="0.25">
      <c r="A3856" s="193">
        <f>+'Información ELECTRO PUNO'!A3836</f>
        <v>3835</v>
      </c>
      <c r="B3856" s="26" t="str">
        <f t="shared" si="430"/>
        <v>SICODI</v>
      </c>
      <c r="C3856" s="9" t="str">
        <f t="shared" si="426"/>
        <v>Puno</v>
      </c>
      <c r="D3856" s="9" t="str">
        <f t="shared" si="427"/>
        <v>No Reporta</v>
      </c>
      <c r="E3856" s="9" t="str">
        <f t="shared" si="428"/>
        <v>No Reporta</v>
      </c>
      <c r="F3856" s="194" t="str">
        <f>+'Información ELECTRO PUNO'!E3836</f>
        <v>MT</v>
      </c>
      <c r="G3856" s="194">
        <f>+'Información ELECTRO PUNO'!G3836</f>
        <v>12</v>
      </c>
      <c r="H3856" s="9" t="str">
        <f t="shared" si="429"/>
        <v>Poste</v>
      </c>
      <c r="I3856" s="194" t="str">
        <f>+'Información ELECTRO PUNO'!F3836</f>
        <v>Madera Tratada</v>
      </c>
      <c r="J3856" s="194" t="str">
        <f>+'Información ELECTRO PUNO'!B3836</f>
        <v>PPM25</v>
      </c>
      <c r="K3856" s="9" t="str">
        <f t="shared" si="431"/>
        <v>POSTE DE MADERA TRATADA DE 13 mts. CL.6</v>
      </c>
      <c r="L3856" s="139">
        <f t="shared" si="432"/>
        <v>0.33</v>
      </c>
    </row>
    <row r="3857" spans="1:12" x14ac:dyDescent="0.25">
      <c r="A3857" s="193">
        <f>+'Información ELECTRO PUNO'!A3837</f>
        <v>3836</v>
      </c>
      <c r="B3857" s="26" t="str">
        <f t="shared" si="430"/>
        <v>SICODI</v>
      </c>
      <c r="C3857" s="9" t="str">
        <f t="shared" si="426"/>
        <v>Puno</v>
      </c>
      <c r="D3857" s="9" t="str">
        <f t="shared" si="427"/>
        <v>No Reporta</v>
      </c>
      <c r="E3857" s="9" t="str">
        <f t="shared" si="428"/>
        <v>No Reporta</v>
      </c>
      <c r="F3857" s="194" t="str">
        <f>+'Información ELECTRO PUNO'!E3837</f>
        <v>MT</v>
      </c>
      <c r="G3857" s="194">
        <f>+'Información ELECTRO PUNO'!G3837</f>
        <v>12</v>
      </c>
      <c r="H3857" s="9" t="str">
        <f t="shared" si="429"/>
        <v>Poste</v>
      </c>
      <c r="I3857" s="194" t="str">
        <f>+'Información ELECTRO PUNO'!F3837</f>
        <v>Madera Tratada</v>
      </c>
      <c r="J3857" s="194" t="str">
        <f>+'Información ELECTRO PUNO'!B3837</f>
        <v>PPM25</v>
      </c>
      <c r="K3857" s="9" t="str">
        <f t="shared" si="431"/>
        <v>POSTE DE MADERA TRATADA DE 13 mts. CL.6</v>
      </c>
      <c r="L3857" s="139">
        <f t="shared" si="432"/>
        <v>0.33</v>
      </c>
    </row>
    <row r="3858" spans="1:12" x14ac:dyDescent="0.25">
      <c r="A3858" s="193">
        <f>+'Información ELECTRO PUNO'!A3838</f>
        <v>3837</v>
      </c>
      <c r="B3858" s="26" t="str">
        <f t="shared" si="430"/>
        <v>SICODI</v>
      </c>
      <c r="C3858" s="9" t="str">
        <f t="shared" si="426"/>
        <v>Puno</v>
      </c>
      <c r="D3858" s="9" t="str">
        <f t="shared" si="427"/>
        <v>No Reporta</v>
      </c>
      <c r="E3858" s="9" t="str">
        <f t="shared" si="428"/>
        <v>No Reporta</v>
      </c>
      <c r="F3858" s="194" t="str">
        <f>+'Información ELECTRO PUNO'!E3838</f>
        <v>MT</v>
      </c>
      <c r="G3858" s="194">
        <f>+'Información ELECTRO PUNO'!G3838</f>
        <v>12</v>
      </c>
      <c r="H3858" s="9" t="str">
        <f t="shared" si="429"/>
        <v>Poste</v>
      </c>
      <c r="I3858" s="194" t="str">
        <f>+'Información ELECTRO PUNO'!F3838</f>
        <v>Madera Tratada</v>
      </c>
      <c r="J3858" s="194" t="str">
        <f>+'Información ELECTRO PUNO'!B3838</f>
        <v>PPM25</v>
      </c>
      <c r="K3858" s="9" t="str">
        <f t="shared" si="431"/>
        <v>POSTE DE MADERA TRATADA DE 13 mts. CL.6</v>
      </c>
      <c r="L3858" s="139">
        <f t="shared" si="432"/>
        <v>0.33</v>
      </c>
    </row>
    <row r="3859" spans="1:12" x14ac:dyDescent="0.25">
      <c r="A3859" s="193">
        <f>+'Información ELECTRO PUNO'!A3839</f>
        <v>3838</v>
      </c>
      <c r="B3859" s="26" t="str">
        <f t="shared" si="430"/>
        <v>SICODI</v>
      </c>
      <c r="C3859" s="9" t="str">
        <f t="shared" si="426"/>
        <v>Puno</v>
      </c>
      <c r="D3859" s="9" t="str">
        <f t="shared" si="427"/>
        <v>No Reporta</v>
      </c>
      <c r="E3859" s="9" t="str">
        <f t="shared" si="428"/>
        <v>No Reporta</v>
      </c>
      <c r="F3859" s="194" t="str">
        <f>+'Información ELECTRO PUNO'!E3839</f>
        <v>MT</v>
      </c>
      <c r="G3859" s="194">
        <f>+'Información ELECTRO PUNO'!G3839</f>
        <v>12</v>
      </c>
      <c r="H3859" s="9" t="str">
        <f t="shared" si="429"/>
        <v>Poste</v>
      </c>
      <c r="I3859" s="194" t="str">
        <f>+'Información ELECTRO PUNO'!F3839</f>
        <v>Madera Tratada</v>
      </c>
      <c r="J3859" s="194" t="str">
        <f>+'Información ELECTRO PUNO'!B3839</f>
        <v>PPM25</v>
      </c>
      <c r="K3859" s="9" t="str">
        <f t="shared" si="431"/>
        <v>POSTE DE MADERA TRATADA DE 13 mts. CL.6</v>
      </c>
      <c r="L3859" s="139">
        <f t="shared" si="432"/>
        <v>0.33</v>
      </c>
    </row>
    <row r="3860" spans="1:12" x14ac:dyDescent="0.25">
      <c r="A3860" s="193">
        <f>+'Información ELECTRO PUNO'!A3840</f>
        <v>3839</v>
      </c>
      <c r="B3860" s="26" t="str">
        <f t="shared" si="430"/>
        <v>SICODI</v>
      </c>
      <c r="C3860" s="9" t="str">
        <f t="shared" si="426"/>
        <v>Puno</v>
      </c>
      <c r="D3860" s="9" t="str">
        <f t="shared" si="427"/>
        <v>No Reporta</v>
      </c>
      <c r="E3860" s="9" t="str">
        <f t="shared" si="428"/>
        <v>No Reporta</v>
      </c>
      <c r="F3860" s="194" t="str">
        <f>+'Información ELECTRO PUNO'!E3840</f>
        <v>MT</v>
      </c>
      <c r="G3860" s="194">
        <f>+'Información ELECTRO PUNO'!G3840</f>
        <v>12</v>
      </c>
      <c r="H3860" s="9" t="str">
        <f t="shared" si="429"/>
        <v>Poste</v>
      </c>
      <c r="I3860" s="194" t="str">
        <f>+'Información ELECTRO PUNO'!F3840</f>
        <v>Madera Tratada</v>
      </c>
      <c r="J3860" s="194" t="str">
        <f>+'Información ELECTRO PUNO'!B3840</f>
        <v>PPM25</v>
      </c>
      <c r="K3860" s="9" t="str">
        <f t="shared" si="431"/>
        <v>POSTE DE MADERA TRATADA DE 13 mts. CL.6</v>
      </c>
      <c r="L3860" s="139">
        <f t="shared" si="432"/>
        <v>0.33</v>
      </c>
    </row>
    <row r="3861" spans="1:12" x14ac:dyDescent="0.25">
      <c r="A3861" s="193">
        <f>+'Información ELECTRO PUNO'!A3841</f>
        <v>3840</v>
      </c>
      <c r="B3861" s="26" t="str">
        <f t="shared" si="430"/>
        <v>SICODI</v>
      </c>
      <c r="C3861" s="9" t="str">
        <f t="shared" si="426"/>
        <v>Puno</v>
      </c>
      <c r="D3861" s="9" t="str">
        <f t="shared" si="427"/>
        <v>No Reporta</v>
      </c>
      <c r="E3861" s="9" t="str">
        <f t="shared" si="428"/>
        <v>No Reporta</v>
      </c>
      <c r="F3861" s="194" t="str">
        <f>+'Información ELECTRO PUNO'!E3841</f>
        <v>MT</v>
      </c>
      <c r="G3861" s="194">
        <f>+'Información ELECTRO PUNO'!G3841</f>
        <v>12</v>
      </c>
      <c r="H3861" s="9" t="str">
        <f t="shared" si="429"/>
        <v>Poste</v>
      </c>
      <c r="I3861" s="194" t="str">
        <f>+'Información ELECTRO PUNO'!F3841</f>
        <v>Madera Tratada</v>
      </c>
      <c r="J3861" s="194" t="str">
        <f>+'Información ELECTRO PUNO'!B3841</f>
        <v>PPM25</v>
      </c>
      <c r="K3861" s="9" t="str">
        <f t="shared" si="431"/>
        <v>POSTE DE MADERA TRATADA DE 13 mts. CL.6</v>
      </c>
      <c r="L3861" s="139">
        <f t="shared" si="432"/>
        <v>0.33</v>
      </c>
    </row>
    <row r="3862" spans="1:12" x14ac:dyDescent="0.25">
      <c r="A3862" s="193">
        <f>+'Información ELECTRO PUNO'!A3842</f>
        <v>3841</v>
      </c>
      <c r="B3862" s="26" t="str">
        <f t="shared" si="430"/>
        <v>SICODI</v>
      </c>
      <c r="C3862" s="9" t="str">
        <f t="shared" ref="C3862:C3925" si="433">+$C$10</f>
        <v>Puno</v>
      </c>
      <c r="D3862" s="9" t="str">
        <f t="shared" ref="D3862:D3925" si="434">+$D$10</f>
        <v>No Reporta</v>
      </c>
      <c r="E3862" s="9" t="str">
        <f t="shared" ref="E3862:E3925" si="435">+$E$10</f>
        <v>No Reporta</v>
      </c>
      <c r="F3862" s="194" t="str">
        <f>+'Información ELECTRO PUNO'!E3842</f>
        <v>MT</v>
      </c>
      <c r="G3862" s="194">
        <f>+'Información ELECTRO PUNO'!G3842</f>
        <v>12</v>
      </c>
      <c r="H3862" s="9" t="str">
        <f t="shared" ref="H3862:H3925" si="436">+$H$10</f>
        <v>Poste</v>
      </c>
      <c r="I3862" s="194" t="str">
        <f>+'Información ELECTRO PUNO'!F3842</f>
        <v>Madera Tratada</v>
      </c>
      <c r="J3862" s="194" t="str">
        <f>+'Información ELECTRO PUNO'!B3842</f>
        <v>PPM25</v>
      </c>
      <c r="K3862" s="9" t="str">
        <f t="shared" si="431"/>
        <v>POSTE DE MADERA TRATADA DE 13 mts. CL.6</v>
      </c>
      <c r="L3862" s="139">
        <f t="shared" si="432"/>
        <v>0.33</v>
      </c>
    </row>
    <row r="3863" spans="1:12" x14ac:dyDescent="0.25">
      <c r="A3863" s="193">
        <f>+'Información ELECTRO PUNO'!A3843</f>
        <v>3842</v>
      </c>
      <c r="B3863" s="26" t="str">
        <f t="shared" ref="B3863:B3926" si="437">+INDEX($B$8:$B$16,MATCH(J3863,$J$8:$J$16,0))</f>
        <v>SICODI</v>
      </c>
      <c r="C3863" s="9" t="str">
        <f t="shared" si="433"/>
        <v>Puno</v>
      </c>
      <c r="D3863" s="9" t="str">
        <f t="shared" si="434"/>
        <v>No Reporta</v>
      </c>
      <c r="E3863" s="9" t="str">
        <f t="shared" si="435"/>
        <v>No Reporta</v>
      </c>
      <c r="F3863" s="194" t="str">
        <f>+'Información ELECTRO PUNO'!E3843</f>
        <v>MT</v>
      </c>
      <c r="G3863" s="194">
        <f>+'Información ELECTRO PUNO'!G3843</f>
        <v>12</v>
      </c>
      <c r="H3863" s="9" t="str">
        <f t="shared" si="436"/>
        <v>Poste</v>
      </c>
      <c r="I3863" s="194" t="str">
        <f>+'Información ELECTRO PUNO'!F3843</f>
        <v>Madera Tratada</v>
      </c>
      <c r="J3863" s="194" t="str">
        <f>+'Información ELECTRO PUNO'!B3843</f>
        <v>PPM25</v>
      </c>
      <c r="K3863" s="9" t="str">
        <f t="shared" ref="K3863:K3926" si="438">+VLOOKUP(J3863,$J$8:$K$16,2,FALSE)</f>
        <v>POSTE DE MADERA TRATADA DE 13 mts. CL.6</v>
      </c>
      <c r="L3863" s="139">
        <f t="shared" ref="L3863:L3926" si="439">+VLOOKUP(J3863,$J$8:$U$16,12,FALSE)</f>
        <v>0.33</v>
      </c>
    </row>
    <row r="3864" spans="1:12" x14ac:dyDescent="0.25">
      <c r="A3864" s="193">
        <f>+'Información ELECTRO PUNO'!A3844</f>
        <v>3843</v>
      </c>
      <c r="B3864" s="26" t="str">
        <f t="shared" si="437"/>
        <v>SICODI</v>
      </c>
      <c r="C3864" s="9" t="str">
        <f t="shared" si="433"/>
        <v>Puno</v>
      </c>
      <c r="D3864" s="9" t="str">
        <f t="shared" si="434"/>
        <v>No Reporta</v>
      </c>
      <c r="E3864" s="9" t="str">
        <f t="shared" si="435"/>
        <v>No Reporta</v>
      </c>
      <c r="F3864" s="194" t="str">
        <f>+'Información ELECTRO PUNO'!E3844</f>
        <v>MT</v>
      </c>
      <c r="G3864" s="194">
        <f>+'Información ELECTRO PUNO'!G3844</f>
        <v>12</v>
      </c>
      <c r="H3864" s="9" t="str">
        <f t="shared" si="436"/>
        <v>Poste</v>
      </c>
      <c r="I3864" s="194" t="str">
        <f>+'Información ELECTRO PUNO'!F3844</f>
        <v>Madera Tratada</v>
      </c>
      <c r="J3864" s="194" t="str">
        <f>+'Información ELECTRO PUNO'!B3844</f>
        <v>PPM25</v>
      </c>
      <c r="K3864" s="9" t="str">
        <f t="shared" si="438"/>
        <v>POSTE DE MADERA TRATADA DE 13 mts. CL.6</v>
      </c>
      <c r="L3864" s="139">
        <f t="shared" si="439"/>
        <v>0.33</v>
      </c>
    </row>
    <row r="3865" spans="1:12" x14ac:dyDescent="0.25">
      <c r="A3865" s="193">
        <f>+'Información ELECTRO PUNO'!A3845</f>
        <v>3844</v>
      </c>
      <c r="B3865" s="26" t="str">
        <f t="shared" si="437"/>
        <v>SICODI</v>
      </c>
      <c r="C3865" s="9" t="str">
        <f t="shared" si="433"/>
        <v>Puno</v>
      </c>
      <c r="D3865" s="9" t="str">
        <f t="shared" si="434"/>
        <v>No Reporta</v>
      </c>
      <c r="E3865" s="9" t="str">
        <f t="shared" si="435"/>
        <v>No Reporta</v>
      </c>
      <c r="F3865" s="194" t="str">
        <f>+'Información ELECTRO PUNO'!E3845</f>
        <v>MT</v>
      </c>
      <c r="G3865" s="194">
        <f>+'Información ELECTRO PUNO'!G3845</f>
        <v>12</v>
      </c>
      <c r="H3865" s="9" t="str">
        <f t="shared" si="436"/>
        <v>Poste</v>
      </c>
      <c r="I3865" s="194" t="str">
        <f>+'Información ELECTRO PUNO'!F3845</f>
        <v>Madera Tratada</v>
      </c>
      <c r="J3865" s="194" t="str">
        <f>+'Información ELECTRO PUNO'!B3845</f>
        <v>PPM25</v>
      </c>
      <c r="K3865" s="9" t="str">
        <f t="shared" si="438"/>
        <v>POSTE DE MADERA TRATADA DE 13 mts. CL.6</v>
      </c>
      <c r="L3865" s="139">
        <f t="shared" si="439"/>
        <v>0.33</v>
      </c>
    </row>
    <row r="3866" spans="1:12" x14ac:dyDescent="0.25">
      <c r="A3866" s="193">
        <f>+'Información ELECTRO PUNO'!A3846</f>
        <v>3845</v>
      </c>
      <c r="B3866" s="26" t="str">
        <f t="shared" si="437"/>
        <v>SICODI</v>
      </c>
      <c r="C3866" s="9" t="str">
        <f t="shared" si="433"/>
        <v>Puno</v>
      </c>
      <c r="D3866" s="9" t="str">
        <f t="shared" si="434"/>
        <v>No Reporta</v>
      </c>
      <c r="E3866" s="9" t="str">
        <f t="shared" si="435"/>
        <v>No Reporta</v>
      </c>
      <c r="F3866" s="194" t="str">
        <f>+'Información ELECTRO PUNO'!E3846</f>
        <v>MT</v>
      </c>
      <c r="G3866" s="194">
        <f>+'Información ELECTRO PUNO'!G3846</f>
        <v>12</v>
      </c>
      <c r="H3866" s="9" t="str">
        <f t="shared" si="436"/>
        <v>Poste</v>
      </c>
      <c r="I3866" s="194" t="str">
        <f>+'Información ELECTRO PUNO'!F3846</f>
        <v>Madera Tratada</v>
      </c>
      <c r="J3866" s="194" t="str">
        <f>+'Información ELECTRO PUNO'!B3846</f>
        <v>PPM25</v>
      </c>
      <c r="K3866" s="9" t="str">
        <f t="shared" si="438"/>
        <v>POSTE DE MADERA TRATADA DE 13 mts. CL.6</v>
      </c>
      <c r="L3866" s="139">
        <f t="shared" si="439"/>
        <v>0.33</v>
      </c>
    </row>
    <row r="3867" spans="1:12" x14ac:dyDescent="0.25">
      <c r="A3867" s="193">
        <f>+'Información ELECTRO PUNO'!A3847</f>
        <v>3846</v>
      </c>
      <c r="B3867" s="26" t="str">
        <f t="shared" si="437"/>
        <v>SICODI</v>
      </c>
      <c r="C3867" s="9" t="str">
        <f t="shared" si="433"/>
        <v>Puno</v>
      </c>
      <c r="D3867" s="9" t="str">
        <f t="shared" si="434"/>
        <v>No Reporta</v>
      </c>
      <c r="E3867" s="9" t="str">
        <f t="shared" si="435"/>
        <v>No Reporta</v>
      </c>
      <c r="F3867" s="194" t="str">
        <f>+'Información ELECTRO PUNO'!E3847</f>
        <v>MT</v>
      </c>
      <c r="G3867" s="194">
        <f>+'Información ELECTRO PUNO'!G3847</f>
        <v>12</v>
      </c>
      <c r="H3867" s="9" t="str">
        <f t="shared" si="436"/>
        <v>Poste</v>
      </c>
      <c r="I3867" s="194" t="str">
        <f>+'Información ELECTRO PUNO'!F3847</f>
        <v>Madera Tratada</v>
      </c>
      <c r="J3867" s="194" t="str">
        <f>+'Información ELECTRO PUNO'!B3847</f>
        <v>PPM25</v>
      </c>
      <c r="K3867" s="9" t="str">
        <f t="shared" si="438"/>
        <v>POSTE DE MADERA TRATADA DE 13 mts. CL.6</v>
      </c>
      <c r="L3867" s="139">
        <f t="shared" si="439"/>
        <v>0.33</v>
      </c>
    </row>
    <row r="3868" spans="1:12" x14ac:dyDescent="0.25">
      <c r="A3868" s="193">
        <f>+'Información ELECTRO PUNO'!A3848</f>
        <v>3847</v>
      </c>
      <c r="B3868" s="26" t="str">
        <f t="shared" si="437"/>
        <v>SICODI</v>
      </c>
      <c r="C3868" s="9" t="str">
        <f t="shared" si="433"/>
        <v>Puno</v>
      </c>
      <c r="D3868" s="9" t="str">
        <f t="shared" si="434"/>
        <v>No Reporta</v>
      </c>
      <c r="E3868" s="9" t="str">
        <f t="shared" si="435"/>
        <v>No Reporta</v>
      </c>
      <c r="F3868" s="194" t="str">
        <f>+'Información ELECTRO PUNO'!E3848</f>
        <v>MT</v>
      </c>
      <c r="G3868" s="194">
        <f>+'Información ELECTRO PUNO'!G3848</f>
        <v>12</v>
      </c>
      <c r="H3868" s="9" t="str">
        <f t="shared" si="436"/>
        <v>Poste</v>
      </c>
      <c r="I3868" s="194" t="str">
        <f>+'Información ELECTRO PUNO'!F3848</f>
        <v>Madera Tratada</v>
      </c>
      <c r="J3868" s="194" t="str">
        <f>+'Información ELECTRO PUNO'!B3848</f>
        <v>PPM25</v>
      </c>
      <c r="K3868" s="9" t="str">
        <f t="shared" si="438"/>
        <v>POSTE DE MADERA TRATADA DE 13 mts. CL.6</v>
      </c>
      <c r="L3868" s="139">
        <f t="shared" si="439"/>
        <v>0.33</v>
      </c>
    </row>
    <row r="3869" spans="1:12" x14ac:dyDescent="0.25">
      <c r="A3869" s="193">
        <f>+'Información ELECTRO PUNO'!A3849</f>
        <v>3848</v>
      </c>
      <c r="B3869" s="26" t="str">
        <f t="shared" si="437"/>
        <v>SICODI</v>
      </c>
      <c r="C3869" s="9" t="str">
        <f t="shared" si="433"/>
        <v>Puno</v>
      </c>
      <c r="D3869" s="9" t="str">
        <f t="shared" si="434"/>
        <v>No Reporta</v>
      </c>
      <c r="E3869" s="9" t="str">
        <f t="shared" si="435"/>
        <v>No Reporta</v>
      </c>
      <c r="F3869" s="194" t="str">
        <f>+'Información ELECTRO PUNO'!E3849</f>
        <v>MT</v>
      </c>
      <c r="G3869" s="194">
        <f>+'Información ELECTRO PUNO'!G3849</f>
        <v>12</v>
      </c>
      <c r="H3869" s="9" t="str">
        <f t="shared" si="436"/>
        <v>Poste</v>
      </c>
      <c r="I3869" s="194" t="str">
        <f>+'Información ELECTRO PUNO'!F3849</f>
        <v>Madera Tratada</v>
      </c>
      <c r="J3869" s="194" t="str">
        <f>+'Información ELECTRO PUNO'!B3849</f>
        <v>PPM25</v>
      </c>
      <c r="K3869" s="9" t="str">
        <f t="shared" si="438"/>
        <v>POSTE DE MADERA TRATADA DE 13 mts. CL.6</v>
      </c>
      <c r="L3869" s="139">
        <f t="shared" si="439"/>
        <v>0.33</v>
      </c>
    </row>
    <row r="3870" spans="1:12" x14ac:dyDescent="0.25">
      <c r="A3870" s="193">
        <f>+'Información ELECTRO PUNO'!A3850</f>
        <v>3849</v>
      </c>
      <c r="B3870" s="26" t="str">
        <f t="shared" si="437"/>
        <v>SICODI</v>
      </c>
      <c r="C3870" s="9" t="str">
        <f t="shared" si="433"/>
        <v>Puno</v>
      </c>
      <c r="D3870" s="9" t="str">
        <f t="shared" si="434"/>
        <v>No Reporta</v>
      </c>
      <c r="E3870" s="9" t="str">
        <f t="shared" si="435"/>
        <v>No Reporta</v>
      </c>
      <c r="F3870" s="194" t="str">
        <f>+'Información ELECTRO PUNO'!E3850</f>
        <v>MT</v>
      </c>
      <c r="G3870" s="194">
        <f>+'Información ELECTRO PUNO'!G3850</f>
        <v>12</v>
      </c>
      <c r="H3870" s="9" t="str">
        <f t="shared" si="436"/>
        <v>Poste</v>
      </c>
      <c r="I3870" s="194" t="str">
        <f>+'Información ELECTRO PUNO'!F3850</f>
        <v>Madera Tratada</v>
      </c>
      <c r="J3870" s="194" t="str">
        <f>+'Información ELECTRO PUNO'!B3850</f>
        <v>PPM25</v>
      </c>
      <c r="K3870" s="9" t="str">
        <f t="shared" si="438"/>
        <v>POSTE DE MADERA TRATADA DE 13 mts. CL.6</v>
      </c>
      <c r="L3870" s="139">
        <f t="shared" si="439"/>
        <v>0.33</v>
      </c>
    </row>
    <row r="3871" spans="1:12" x14ac:dyDescent="0.25">
      <c r="A3871" s="193">
        <f>+'Información ELECTRO PUNO'!A3851</f>
        <v>3850</v>
      </c>
      <c r="B3871" s="26" t="str">
        <f t="shared" si="437"/>
        <v>SICODI</v>
      </c>
      <c r="C3871" s="9" t="str">
        <f t="shared" si="433"/>
        <v>Puno</v>
      </c>
      <c r="D3871" s="9" t="str">
        <f t="shared" si="434"/>
        <v>No Reporta</v>
      </c>
      <c r="E3871" s="9" t="str">
        <f t="shared" si="435"/>
        <v>No Reporta</v>
      </c>
      <c r="F3871" s="194" t="str">
        <f>+'Información ELECTRO PUNO'!E3851</f>
        <v>MT</v>
      </c>
      <c r="G3871" s="194">
        <f>+'Información ELECTRO PUNO'!G3851</f>
        <v>12</v>
      </c>
      <c r="H3871" s="9" t="str">
        <f t="shared" si="436"/>
        <v>Poste</v>
      </c>
      <c r="I3871" s="194" t="str">
        <f>+'Información ELECTRO PUNO'!F3851</f>
        <v>Madera Tratada</v>
      </c>
      <c r="J3871" s="194" t="str">
        <f>+'Información ELECTRO PUNO'!B3851</f>
        <v>PPM25</v>
      </c>
      <c r="K3871" s="9" t="str">
        <f t="shared" si="438"/>
        <v>POSTE DE MADERA TRATADA DE 13 mts. CL.6</v>
      </c>
      <c r="L3871" s="139">
        <f t="shared" si="439"/>
        <v>0.33</v>
      </c>
    </row>
    <row r="3872" spans="1:12" x14ac:dyDescent="0.25">
      <c r="A3872" s="193">
        <f>+'Información ELECTRO PUNO'!A3852</f>
        <v>3851</v>
      </c>
      <c r="B3872" s="26" t="str">
        <f t="shared" si="437"/>
        <v>SICODI</v>
      </c>
      <c r="C3872" s="9" t="str">
        <f t="shared" si="433"/>
        <v>Puno</v>
      </c>
      <c r="D3872" s="9" t="str">
        <f t="shared" si="434"/>
        <v>No Reporta</v>
      </c>
      <c r="E3872" s="9" t="str">
        <f t="shared" si="435"/>
        <v>No Reporta</v>
      </c>
      <c r="F3872" s="194" t="str">
        <f>+'Información ELECTRO PUNO'!E3852</f>
        <v>MT</v>
      </c>
      <c r="G3872" s="194">
        <f>+'Información ELECTRO PUNO'!G3852</f>
        <v>12</v>
      </c>
      <c r="H3872" s="9" t="str">
        <f t="shared" si="436"/>
        <v>Poste</v>
      </c>
      <c r="I3872" s="194" t="str">
        <f>+'Información ELECTRO PUNO'!F3852</f>
        <v>Madera Tratada</v>
      </c>
      <c r="J3872" s="194" t="str">
        <f>+'Información ELECTRO PUNO'!B3852</f>
        <v>PPM25</v>
      </c>
      <c r="K3872" s="9" t="str">
        <f t="shared" si="438"/>
        <v>POSTE DE MADERA TRATADA DE 13 mts. CL.6</v>
      </c>
      <c r="L3872" s="139">
        <f t="shared" si="439"/>
        <v>0.33</v>
      </c>
    </row>
    <row r="3873" spans="1:12" x14ac:dyDescent="0.25">
      <c r="A3873" s="193">
        <f>+'Información ELECTRO PUNO'!A3853</f>
        <v>3852</v>
      </c>
      <c r="B3873" s="26" t="str">
        <f t="shared" si="437"/>
        <v>SICODI</v>
      </c>
      <c r="C3873" s="9" t="str">
        <f t="shared" si="433"/>
        <v>Puno</v>
      </c>
      <c r="D3873" s="9" t="str">
        <f t="shared" si="434"/>
        <v>No Reporta</v>
      </c>
      <c r="E3873" s="9" t="str">
        <f t="shared" si="435"/>
        <v>No Reporta</v>
      </c>
      <c r="F3873" s="194" t="str">
        <f>+'Información ELECTRO PUNO'!E3853</f>
        <v>MT</v>
      </c>
      <c r="G3873" s="194">
        <f>+'Información ELECTRO PUNO'!G3853</f>
        <v>12</v>
      </c>
      <c r="H3873" s="9" t="str">
        <f t="shared" si="436"/>
        <v>Poste</v>
      </c>
      <c r="I3873" s="194" t="str">
        <f>+'Información ELECTRO PUNO'!F3853</f>
        <v>Madera Tratada</v>
      </c>
      <c r="J3873" s="194" t="str">
        <f>+'Información ELECTRO PUNO'!B3853</f>
        <v>PPM25</v>
      </c>
      <c r="K3873" s="9" t="str">
        <f t="shared" si="438"/>
        <v>POSTE DE MADERA TRATADA DE 13 mts. CL.6</v>
      </c>
      <c r="L3873" s="139">
        <f t="shared" si="439"/>
        <v>0.33</v>
      </c>
    </row>
    <row r="3874" spans="1:12" x14ac:dyDescent="0.25">
      <c r="A3874" s="193">
        <f>+'Información ELECTRO PUNO'!A3854</f>
        <v>3853</v>
      </c>
      <c r="B3874" s="26" t="str">
        <f t="shared" si="437"/>
        <v>SICODI</v>
      </c>
      <c r="C3874" s="9" t="str">
        <f t="shared" si="433"/>
        <v>Puno</v>
      </c>
      <c r="D3874" s="9" t="str">
        <f t="shared" si="434"/>
        <v>No Reporta</v>
      </c>
      <c r="E3874" s="9" t="str">
        <f t="shared" si="435"/>
        <v>No Reporta</v>
      </c>
      <c r="F3874" s="194" t="str">
        <f>+'Información ELECTRO PUNO'!E3854</f>
        <v>MT</v>
      </c>
      <c r="G3874" s="194">
        <f>+'Información ELECTRO PUNO'!G3854</f>
        <v>13</v>
      </c>
      <c r="H3874" s="9" t="str">
        <f t="shared" si="436"/>
        <v>Poste</v>
      </c>
      <c r="I3874" s="194" t="str">
        <f>+'Información ELECTRO PUNO'!F3854</f>
        <v>Concreto Armado C</v>
      </c>
      <c r="J3874" s="194" t="str">
        <f>+'Información ELECTRO PUNO'!B3854</f>
        <v>PPC20</v>
      </c>
      <c r="K3874" s="9" t="str">
        <f t="shared" si="438"/>
        <v>POSTE DE CONCRETO ARMADO DE 13/400/150/345</v>
      </c>
      <c r="L3874" s="139">
        <f t="shared" si="439"/>
        <v>0.54</v>
      </c>
    </row>
    <row r="3875" spans="1:12" x14ac:dyDescent="0.25">
      <c r="A3875" s="193">
        <f>+'Información ELECTRO PUNO'!A3855</f>
        <v>3854</v>
      </c>
      <c r="B3875" s="26" t="str">
        <f t="shared" si="437"/>
        <v>SICODI</v>
      </c>
      <c r="C3875" s="9" t="str">
        <f t="shared" si="433"/>
        <v>Puno</v>
      </c>
      <c r="D3875" s="9" t="str">
        <f t="shared" si="434"/>
        <v>No Reporta</v>
      </c>
      <c r="E3875" s="9" t="str">
        <f t="shared" si="435"/>
        <v>No Reporta</v>
      </c>
      <c r="F3875" s="194" t="str">
        <f>+'Información ELECTRO PUNO'!E3855</f>
        <v>MT</v>
      </c>
      <c r="G3875" s="194">
        <f>+'Información ELECTRO PUNO'!G3855</f>
        <v>13</v>
      </c>
      <c r="H3875" s="9" t="str">
        <f t="shared" si="436"/>
        <v>Poste</v>
      </c>
      <c r="I3875" s="194" t="str">
        <f>+'Información ELECTRO PUNO'!F3855</f>
        <v>Concreto Armado C</v>
      </c>
      <c r="J3875" s="194" t="str">
        <f>+'Información ELECTRO PUNO'!B3855</f>
        <v>PPC20</v>
      </c>
      <c r="K3875" s="9" t="str">
        <f t="shared" si="438"/>
        <v>POSTE DE CONCRETO ARMADO DE 13/400/150/345</v>
      </c>
      <c r="L3875" s="139">
        <f t="shared" si="439"/>
        <v>0.54</v>
      </c>
    </row>
    <row r="3876" spans="1:12" x14ac:dyDescent="0.25">
      <c r="A3876" s="193">
        <f>+'Información ELECTRO PUNO'!A3856</f>
        <v>3855</v>
      </c>
      <c r="B3876" s="26" t="str">
        <f t="shared" si="437"/>
        <v>SICODI</v>
      </c>
      <c r="C3876" s="9" t="str">
        <f t="shared" si="433"/>
        <v>Puno</v>
      </c>
      <c r="D3876" s="9" t="str">
        <f t="shared" si="434"/>
        <v>No Reporta</v>
      </c>
      <c r="E3876" s="9" t="str">
        <f t="shared" si="435"/>
        <v>No Reporta</v>
      </c>
      <c r="F3876" s="194" t="str">
        <f>+'Información ELECTRO PUNO'!E3856</f>
        <v>MT</v>
      </c>
      <c r="G3876" s="194">
        <f>+'Información ELECTRO PUNO'!G3856</f>
        <v>13</v>
      </c>
      <c r="H3876" s="9" t="str">
        <f t="shared" si="436"/>
        <v>Poste</v>
      </c>
      <c r="I3876" s="194" t="str">
        <f>+'Información ELECTRO PUNO'!F3856</f>
        <v>Concreto Armado C</v>
      </c>
      <c r="J3876" s="194" t="str">
        <f>+'Información ELECTRO PUNO'!B3856</f>
        <v>PPC20</v>
      </c>
      <c r="K3876" s="9" t="str">
        <f t="shared" si="438"/>
        <v>POSTE DE CONCRETO ARMADO DE 13/400/150/345</v>
      </c>
      <c r="L3876" s="139">
        <f t="shared" si="439"/>
        <v>0.54</v>
      </c>
    </row>
    <row r="3877" spans="1:12" x14ac:dyDescent="0.25">
      <c r="A3877" s="193">
        <f>+'Información ELECTRO PUNO'!A3857</f>
        <v>3856</v>
      </c>
      <c r="B3877" s="26" t="str">
        <f t="shared" si="437"/>
        <v>SICODI</v>
      </c>
      <c r="C3877" s="9" t="str">
        <f t="shared" si="433"/>
        <v>Puno</v>
      </c>
      <c r="D3877" s="9" t="str">
        <f t="shared" si="434"/>
        <v>No Reporta</v>
      </c>
      <c r="E3877" s="9" t="str">
        <f t="shared" si="435"/>
        <v>No Reporta</v>
      </c>
      <c r="F3877" s="194" t="str">
        <f>+'Información ELECTRO PUNO'!E3857</f>
        <v>MT</v>
      </c>
      <c r="G3877" s="194">
        <f>+'Información ELECTRO PUNO'!G3857</f>
        <v>13</v>
      </c>
      <c r="H3877" s="9" t="str">
        <f t="shared" si="436"/>
        <v>Poste</v>
      </c>
      <c r="I3877" s="194" t="str">
        <f>+'Información ELECTRO PUNO'!F3857</f>
        <v>Concreto Armado C</v>
      </c>
      <c r="J3877" s="194" t="str">
        <f>+'Información ELECTRO PUNO'!B3857</f>
        <v>PPC20</v>
      </c>
      <c r="K3877" s="9" t="str">
        <f t="shared" si="438"/>
        <v>POSTE DE CONCRETO ARMADO DE 13/400/150/345</v>
      </c>
      <c r="L3877" s="139">
        <f t="shared" si="439"/>
        <v>0.54</v>
      </c>
    </row>
    <row r="3878" spans="1:12" x14ac:dyDescent="0.25">
      <c r="A3878" s="193">
        <f>+'Información ELECTRO PUNO'!A3858</f>
        <v>3857</v>
      </c>
      <c r="B3878" s="26" t="str">
        <f t="shared" si="437"/>
        <v>SICODI</v>
      </c>
      <c r="C3878" s="9" t="str">
        <f t="shared" si="433"/>
        <v>Puno</v>
      </c>
      <c r="D3878" s="9" t="str">
        <f t="shared" si="434"/>
        <v>No Reporta</v>
      </c>
      <c r="E3878" s="9" t="str">
        <f t="shared" si="435"/>
        <v>No Reporta</v>
      </c>
      <c r="F3878" s="194" t="str">
        <f>+'Información ELECTRO PUNO'!E3858</f>
        <v>MT</v>
      </c>
      <c r="G3878" s="194">
        <f>+'Información ELECTRO PUNO'!G3858</f>
        <v>13</v>
      </c>
      <c r="H3878" s="9" t="str">
        <f t="shared" si="436"/>
        <v>Poste</v>
      </c>
      <c r="I3878" s="194" t="str">
        <f>+'Información ELECTRO PUNO'!F3858</f>
        <v>Concreto Armado C</v>
      </c>
      <c r="J3878" s="194" t="str">
        <f>+'Información ELECTRO PUNO'!B3858</f>
        <v>PPC20</v>
      </c>
      <c r="K3878" s="9" t="str">
        <f t="shared" si="438"/>
        <v>POSTE DE CONCRETO ARMADO DE 13/400/150/345</v>
      </c>
      <c r="L3878" s="139">
        <f t="shared" si="439"/>
        <v>0.54</v>
      </c>
    </row>
    <row r="3879" spans="1:12" x14ac:dyDescent="0.25">
      <c r="A3879" s="193">
        <f>+'Información ELECTRO PUNO'!A3859</f>
        <v>3858</v>
      </c>
      <c r="B3879" s="26" t="str">
        <f t="shared" si="437"/>
        <v>SICODI</v>
      </c>
      <c r="C3879" s="9" t="str">
        <f t="shared" si="433"/>
        <v>Puno</v>
      </c>
      <c r="D3879" s="9" t="str">
        <f t="shared" si="434"/>
        <v>No Reporta</v>
      </c>
      <c r="E3879" s="9" t="str">
        <f t="shared" si="435"/>
        <v>No Reporta</v>
      </c>
      <c r="F3879" s="194" t="str">
        <f>+'Información ELECTRO PUNO'!E3859</f>
        <v>MT</v>
      </c>
      <c r="G3879" s="194">
        <f>+'Información ELECTRO PUNO'!G3859</f>
        <v>13</v>
      </c>
      <c r="H3879" s="9" t="str">
        <f t="shared" si="436"/>
        <v>Poste</v>
      </c>
      <c r="I3879" s="194" t="str">
        <f>+'Información ELECTRO PUNO'!F3859</f>
        <v>Concreto Armado C</v>
      </c>
      <c r="J3879" s="194" t="str">
        <f>+'Información ELECTRO PUNO'!B3859</f>
        <v>PPC20</v>
      </c>
      <c r="K3879" s="9" t="str">
        <f t="shared" si="438"/>
        <v>POSTE DE CONCRETO ARMADO DE 13/400/150/345</v>
      </c>
      <c r="L3879" s="139">
        <f t="shared" si="439"/>
        <v>0.54</v>
      </c>
    </row>
    <row r="3880" spans="1:12" x14ac:dyDescent="0.25">
      <c r="A3880" s="193">
        <f>+'Información ELECTRO PUNO'!A3860</f>
        <v>3859</v>
      </c>
      <c r="B3880" s="26" t="str">
        <f t="shared" si="437"/>
        <v>SICODI</v>
      </c>
      <c r="C3880" s="9" t="str">
        <f t="shared" si="433"/>
        <v>Puno</v>
      </c>
      <c r="D3880" s="9" t="str">
        <f t="shared" si="434"/>
        <v>No Reporta</v>
      </c>
      <c r="E3880" s="9" t="str">
        <f t="shared" si="435"/>
        <v>No Reporta</v>
      </c>
      <c r="F3880" s="194" t="str">
        <f>+'Información ELECTRO PUNO'!E3860</f>
        <v>MT</v>
      </c>
      <c r="G3880" s="194">
        <f>+'Información ELECTRO PUNO'!G3860</f>
        <v>13</v>
      </c>
      <c r="H3880" s="9" t="str">
        <f t="shared" si="436"/>
        <v>Poste</v>
      </c>
      <c r="I3880" s="194" t="str">
        <f>+'Información ELECTRO PUNO'!F3860</f>
        <v>Concreto Armado C</v>
      </c>
      <c r="J3880" s="194" t="str">
        <f>+'Información ELECTRO PUNO'!B3860</f>
        <v>PPC20</v>
      </c>
      <c r="K3880" s="9" t="str">
        <f t="shared" si="438"/>
        <v>POSTE DE CONCRETO ARMADO DE 13/400/150/345</v>
      </c>
      <c r="L3880" s="139">
        <f t="shared" si="439"/>
        <v>0.54</v>
      </c>
    </row>
    <row r="3881" spans="1:12" x14ac:dyDescent="0.25">
      <c r="A3881" s="193">
        <f>+'Información ELECTRO PUNO'!A3861</f>
        <v>3860</v>
      </c>
      <c r="B3881" s="26" t="str">
        <f t="shared" si="437"/>
        <v>SICODI</v>
      </c>
      <c r="C3881" s="9" t="str">
        <f t="shared" si="433"/>
        <v>Puno</v>
      </c>
      <c r="D3881" s="9" t="str">
        <f t="shared" si="434"/>
        <v>No Reporta</v>
      </c>
      <c r="E3881" s="9" t="str">
        <f t="shared" si="435"/>
        <v>No Reporta</v>
      </c>
      <c r="F3881" s="194" t="str">
        <f>+'Información ELECTRO PUNO'!E3861</f>
        <v>MT</v>
      </c>
      <c r="G3881" s="194">
        <f>+'Información ELECTRO PUNO'!G3861</f>
        <v>13</v>
      </c>
      <c r="H3881" s="9" t="str">
        <f t="shared" si="436"/>
        <v>Poste</v>
      </c>
      <c r="I3881" s="194" t="str">
        <f>+'Información ELECTRO PUNO'!F3861</f>
        <v>Concreto Armado C</v>
      </c>
      <c r="J3881" s="194" t="str">
        <f>+'Información ELECTRO PUNO'!B3861</f>
        <v>PPC20</v>
      </c>
      <c r="K3881" s="9" t="str">
        <f t="shared" si="438"/>
        <v>POSTE DE CONCRETO ARMADO DE 13/400/150/345</v>
      </c>
      <c r="L3881" s="139">
        <f t="shared" si="439"/>
        <v>0.54</v>
      </c>
    </row>
    <row r="3882" spans="1:12" x14ac:dyDescent="0.25">
      <c r="A3882" s="193">
        <f>+'Información ELECTRO PUNO'!A3862</f>
        <v>3861</v>
      </c>
      <c r="B3882" s="26" t="str">
        <f t="shared" si="437"/>
        <v>SICODI</v>
      </c>
      <c r="C3882" s="9" t="str">
        <f t="shared" si="433"/>
        <v>Puno</v>
      </c>
      <c r="D3882" s="9" t="str">
        <f t="shared" si="434"/>
        <v>No Reporta</v>
      </c>
      <c r="E3882" s="9" t="str">
        <f t="shared" si="435"/>
        <v>No Reporta</v>
      </c>
      <c r="F3882" s="194" t="str">
        <f>+'Información ELECTRO PUNO'!E3862</f>
        <v>MT</v>
      </c>
      <c r="G3882" s="194">
        <f>+'Información ELECTRO PUNO'!G3862</f>
        <v>13</v>
      </c>
      <c r="H3882" s="9" t="str">
        <f t="shared" si="436"/>
        <v>Poste</v>
      </c>
      <c r="I3882" s="194" t="str">
        <f>+'Información ELECTRO PUNO'!F3862</f>
        <v>Concreto Armado C</v>
      </c>
      <c r="J3882" s="194" t="str">
        <f>+'Información ELECTRO PUNO'!B3862</f>
        <v>PPC20</v>
      </c>
      <c r="K3882" s="9" t="str">
        <f t="shared" si="438"/>
        <v>POSTE DE CONCRETO ARMADO DE 13/400/150/345</v>
      </c>
      <c r="L3882" s="139">
        <f t="shared" si="439"/>
        <v>0.54</v>
      </c>
    </row>
    <row r="3883" spans="1:12" x14ac:dyDescent="0.25">
      <c r="A3883" s="193">
        <f>+'Información ELECTRO PUNO'!A3863</f>
        <v>3862</v>
      </c>
      <c r="B3883" s="26" t="str">
        <f t="shared" si="437"/>
        <v>SICODI</v>
      </c>
      <c r="C3883" s="9" t="str">
        <f t="shared" si="433"/>
        <v>Puno</v>
      </c>
      <c r="D3883" s="9" t="str">
        <f t="shared" si="434"/>
        <v>No Reporta</v>
      </c>
      <c r="E3883" s="9" t="str">
        <f t="shared" si="435"/>
        <v>No Reporta</v>
      </c>
      <c r="F3883" s="194" t="str">
        <f>+'Información ELECTRO PUNO'!E3863</f>
        <v>MT</v>
      </c>
      <c r="G3883" s="194">
        <f>+'Información ELECTRO PUNO'!G3863</f>
        <v>13</v>
      </c>
      <c r="H3883" s="9" t="str">
        <f t="shared" si="436"/>
        <v>Poste</v>
      </c>
      <c r="I3883" s="194" t="str">
        <f>+'Información ELECTRO PUNO'!F3863</f>
        <v>Concreto Armado C</v>
      </c>
      <c r="J3883" s="194" t="str">
        <f>+'Información ELECTRO PUNO'!B3863</f>
        <v>PPC20</v>
      </c>
      <c r="K3883" s="9" t="str">
        <f t="shared" si="438"/>
        <v>POSTE DE CONCRETO ARMADO DE 13/400/150/345</v>
      </c>
      <c r="L3883" s="139">
        <f t="shared" si="439"/>
        <v>0.54</v>
      </c>
    </row>
    <row r="3884" spans="1:12" x14ac:dyDescent="0.25">
      <c r="A3884" s="193">
        <f>+'Información ELECTRO PUNO'!A3864</f>
        <v>3863</v>
      </c>
      <c r="B3884" s="26" t="str">
        <f t="shared" si="437"/>
        <v>SICODI</v>
      </c>
      <c r="C3884" s="9" t="str">
        <f t="shared" si="433"/>
        <v>Puno</v>
      </c>
      <c r="D3884" s="9" t="str">
        <f t="shared" si="434"/>
        <v>No Reporta</v>
      </c>
      <c r="E3884" s="9" t="str">
        <f t="shared" si="435"/>
        <v>No Reporta</v>
      </c>
      <c r="F3884" s="194" t="str">
        <f>+'Información ELECTRO PUNO'!E3864</f>
        <v>MT</v>
      </c>
      <c r="G3884" s="194">
        <f>+'Información ELECTRO PUNO'!G3864</f>
        <v>13</v>
      </c>
      <c r="H3884" s="9" t="str">
        <f t="shared" si="436"/>
        <v>Poste</v>
      </c>
      <c r="I3884" s="194" t="str">
        <f>+'Información ELECTRO PUNO'!F3864</f>
        <v>Concreto Armado C</v>
      </c>
      <c r="J3884" s="194" t="str">
        <f>+'Información ELECTRO PUNO'!B3864</f>
        <v>PPC20</v>
      </c>
      <c r="K3884" s="9" t="str">
        <f t="shared" si="438"/>
        <v>POSTE DE CONCRETO ARMADO DE 13/400/150/345</v>
      </c>
      <c r="L3884" s="139">
        <f t="shared" si="439"/>
        <v>0.54</v>
      </c>
    </row>
    <row r="3885" spans="1:12" x14ac:dyDescent="0.25">
      <c r="A3885" s="193">
        <f>+'Información ELECTRO PUNO'!A3865</f>
        <v>3864</v>
      </c>
      <c r="B3885" s="26" t="str">
        <f t="shared" si="437"/>
        <v>SICODI</v>
      </c>
      <c r="C3885" s="9" t="str">
        <f t="shared" si="433"/>
        <v>Puno</v>
      </c>
      <c r="D3885" s="9" t="str">
        <f t="shared" si="434"/>
        <v>No Reporta</v>
      </c>
      <c r="E3885" s="9" t="str">
        <f t="shared" si="435"/>
        <v>No Reporta</v>
      </c>
      <c r="F3885" s="194" t="str">
        <f>+'Información ELECTRO PUNO'!E3865</f>
        <v>MT</v>
      </c>
      <c r="G3885" s="194">
        <f>+'Información ELECTRO PUNO'!G3865</f>
        <v>13</v>
      </c>
      <c r="H3885" s="9" t="str">
        <f t="shared" si="436"/>
        <v>Poste</v>
      </c>
      <c r="I3885" s="194" t="str">
        <f>+'Información ELECTRO PUNO'!F3865</f>
        <v>Concreto Armado C</v>
      </c>
      <c r="J3885" s="194" t="str">
        <f>+'Información ELECTRO PUNO'!B3865</f>
        <v>PPC20</v>
      </c>
      <c r="K3885" s="9" t="str">
        <f t="shared" si="438"/>
        <v>POSTE DE CONCRETO ARMADO DE 13/400/150/345</v>
      </c>
      <c r="L3885" s="139">
        <f t="shared" si="439"/>
        <v>0.54</v>
      </c>
    </row>
    <row r="3886" spans="1:12" x14ac:dyDescent="0.25">
      <c r="A3886" s="193">
        <f>+'Información ELECTRO PUNO'!A3866</f>
        <v>3865</v>
      </c>
      <c r="B3886" s="26" t="str">
        <f t="shared" si="437"/>
        <v>SICODI</v>
      </c>
      <c r="C3886" s="9" t="str">
        <f t="shared" si="433"/>
        <v>Puno</v>
      </c>
      <c r="D3886" s="9" t="str">
        <f t="shared" si="434"/>
        <v>No Reporta</v>
      </c>
      <c r="E3886" s="9" t="str">
        <f t="shared" si="435"/>
        <v>No Reporta</v>
      </c>
      <c r="F3886" s="194" t="str">
        <f>+'Información ELECTRO PUNO'!E3866</f>
        <v>MT</v>
      </c>
      <c r="G3886" s="194">
        <f>+'Información ELECTRO PUNO'!G3866</f>
        <v>13</v>
      </c>
      <c r="H3886" s="9" t="str">
        <f t="shared" si="436"/>
        <v>Poste</v>
      </c>
      <c r="I3886" s="194" t="str">
        <f>+'Información ELECTRO PUNO'!F3866</f>
        <v>Concreto Armado C</v>
      </c>
      <c r="J3886" s="194" t="str">
        <f>+'Información ELECTRO PUNO'!B3866</f>
        <v>PPC20</v>
      </c>
      <c r="K3886" s="9" t="str">
        <f t="shared" si="438"/>
        <v>POSTE DE CONCRETO ARMADO DE 13/400/150/345</v>
      </c>
      <c r="L3886" s="139">
        <f t="shared" si="439"/>
        <v>0.54</v>
      </c>
    </row>
    <row r="3887" spans="1:12" x14ac:dyDescent="0.25">
      <c r="A3887" s="193">
        <f>+'Información ELECTRO PUNO'!A3867</f>
        <v>3866</v>
      </c>
      <c r="B3887" s="26" t="str">
        <f t="shared" si="437"/>
        <v>SICODI</v>
      </c>
      <c r="C3887" s="9" t="str">
        <f t="shared" si="433"/>
        <v>Puno</v>
      </c>
      <c r="D3887" s="9" t="str">
        <f t="shared" si="434"/>
        <v>No Reporta</v>
      </c>
      <c r="E3887" s="9" t="str">
        <f t="shared" si="435"/>
        <v>No Reporta</v>
      </c>
      <c r="F3887" s="194" t="str">
        <f>+'Información ELECTRO PUNO'!E3867</f>
        <v>MT</v>
      </c>
      <c r="G3887" s="194">
        <f>+'Información ELECTRO PUNO'!G3867</f>
        <v>13</v>
      </c>
      <c r="H3887" s="9" t="str">
        <f t="shared" si="436"/>
        <v>Poste</v>
      </c>
      <c r="I3887" s="194" t="str">
        <f>+'Información ELECTRO PUNO'!F3867</f>
        <v>Concreto Armado C</v>
      </c>
      <c r="J3887" s="194" t="str">
        <f>+'Información ELECTRO PUNO'!B3867</f>
        <v>PPC20</v>
      </c>
      <c r="K3887" s="9" t="str">
        <f t="shared" si="438"/>
        <v>POSTE DE CONCRETO ARMADO DE 13/400/150/345</v>
      </c>
      <c r="L3887" s="139">
        <f t="shared" si="439"/>
        <v>0.54</v>
      </c>
    </row>
    <row r="3888" spans="1:12" x14ac:dyDescent="0.25">
      <c r="A3888" s="193">
        <f>+'Información ELECTRO PUNO'!A3868</f>
        <v>3867</v>
      </c>
      <c r="B3888" s="26" t="str">
        <f t="shared" si="437"/>
        <v>SICODI</v>
      </c>
      <c r="C3888" s="9" t="str">
        <f t="shared" si="433"/>
        <v>Puno</v>
      </c>
      <c r="D3888" s="9" t="str">
        <f t="shared" si="434"/>
        <v>No Reporta</v>
      </c>
      <c r="E3888" s="9" t="str">
        <f t="shared" si="435"/>
        <v>No Reporta</v>
      </c>
      <c r="F3888" s="194" t="str">
        <f>+'Información ELECTRO PUNO'!E3868</f>
        <v>MT</v>
      </c>
      <c r="G3888" s="194">
        <f>+'Información ELECTRO PUNO'!G3868</f>
        <v>13</v>
      </c>
      <c r="H3888" s="9" t="str">
        <f t="shared" si="436"/>
        <v>Poste</v>
      </c>
      <c r="I3888" s="194" t="str">
        <f>+'Información ELECTRO PUNO'!F3868</f>
        <v>Concreto Armado C</v>
      </c>
      <c r="J3888" s="194" t="str">
        <f>+'Información ELECTRO PUNO'!B3868</f>
        <v>PPC20</v>
      </c>
      <c r="K3888" s="9" t="str">
        <f t="shared" si="438"/>
        <v>POSTE DE CONCRETO ARMADO DE 13/400/150/345</v>
      </c>
      <c r="L3888" s="139">
        <f t="shared" si="439"/>
        <v>0.54</v>
      </c>
    </row>
    <row r="3889" spans="1:12" x14ac:dyDescent="0.25">
      <c r="A3889" s="193">
        <f>+'Información ELECTRO PUNO'!A3869</f>
        <v>3868</v>
      </c>
      <c r="B3889" s="26" t="str">
        <f t="shared" si="437"/>
        <v>SICODI</v>
      </c>
      <c r="C3889" s="9" t="str">
        <f t="shared" si="433"/>
        <v>Puno</v>
      </c>
      <c r="D3889" s="9" t="str">
        <f t="shared" si="434"/>
        <v>No Reporta</v>
      </c>
      <c r="E3889" s="9" t="str">
        <f t="shared" si="435"/>
        <v>No Reporta</v>
      </c>
      <c r="F3889" s="194" t="str">
        <f>+'Información ELECTRO PUNO'!E3869</f>
        <v>MT</v>
      </c>
      <c r="G3889" s="194">
        <f>+'Información ELECTRO PUNO'!G3869</f>
        <v>13</v>
      </c>
      <c r="H3889" s="9" t="str">
        <f t="shared" si="436"/>
        <v>Poste</v>
      </c>
      <c r="I3889" s="194" t="str">
        <f>+'Información ELECTRO PUNO'!F3869</f>
        <v>Concreto Armado C</v>
      </c>
      <c r="J3889" s="194" t="str">
        <f>+'Información ELECTRO PUNO'!B3869</f>
        <v>PPC20</v>
      </c>
      <c r="K3889" s="9" t="str">
        <f t="shared" si="438"/>
        <v>POSTE DE CONCRETO ARMADO DE 13/400/150/345</v>
      </c>
      <c r="L3889" s="139">
        <f t="shared" si="439"/>
        <v>0.54</v>
      </c>
    </row>
    <row r="3890" spans="1:12" x14ac:dyDescent="0.25">
      <c r="A3890" s="193">
        <f>+'Información ELECTRO PUNO'!A3870</f>
        <v>3869</v>
      </c>
      <c r="B3890" s="26" t="str">
        <f t="shared" si="437"/>
        <v>SICODI</v>
      </c>
      <c r="C3890" s="9" t="str">
        <f t="shared" si="433"/>
        <v>Puno</v>
      </c>
      <c r="D3890" s="9" t="str">
        <f t="shared" si="434"/>
        <v>No Reporta</v>
      </c>
      <c r="E3890" s="9" t="str">
        <f t="shared" si="435"/>
        <v>No Reporta</v>
      </c>
      <c r="F3890" s="194" t="str">
        <f>+'Información ELECTRO PUNO'!E3870</f>
        <v>MT</v>
      </c>
      <c r="G3890" s="194">
        <f>+'Información ELECTRO PUNO'!G3870</f>
        <v>13</v>
      </c>
      <c r="H3890" s="9" t="str">
        <f t="shared" si="436"/>
        <v>Poste</v>
      </c>
      <c r="I3890" s="194" t="str">
        <f>+'Información ELECTRO PUNO'!F3870</f>
        <v>Concreto Armado C</v>
      </c>
      <c r="J3890" s="194" t="str">
        <f>+'Información ELECTRO PUNO'!B3870</f>
        <v>PPC20</v>
      </c>
      <c r="K3890" s="9" t="str">
        <f t="shared" si="438"/>
        <v>POSTE DE CONCRETO ARMADO DE 13/400/150/345</v>
      </c>
      <c r="L3890" s="139">
        <f t="shared" si="439"/>
        <v>0.54</v>
      </c>
    </row>
    <row r="3891" spans="1:12" x14ac:dyDescent="0.25">
      <c r="A3891" s="193">
        <f>+'Información ELECTRO PUNO'!A3871</f>
        <v>3870</v>
      </c>
      <c r="B3891" s="26" t="str">
        <f t="shared" si="437"/>
        <v>SICODI</v>
      </c>
      <c r="C3891" s="9" t="str">
        <f t="shared" si="433"/>
        <v>Puno</v>
      </c>
      <c r="D3891" s="9" t="str">
        <f t="shared" si="434"/>
        <v>No Reporta</v>
      </c>
      <c r="E3891" s="9" t="str">
        <f t="shared" si="435"/>
        <v>No Reporta</v>
      </c>
      <c r="F3891" s="194" t="str">
        <f>+'Información ELECTRO PUNO'!E3871</f>
        <v>MT</v>
      </c>
      <c r="G3891" s="194">
        <f>+'Información ELECTRO PUNO'!G3871</f>
        <v>13</v>
      </c>
      <c r="H3891" s="9" t="str">
        <f t="shared" si="436"/>
        <v>Poste</v>
      </c>
      <c r="I3891" s="194" t="str">
        <f>+'Información ELECTRO PUNO'!F3871</f>
        <v>Concreto Armado C</v>
      </c>
      <c r="J3891" s="194" t="str">
        <f>+'Información ELECTRO PUNO'!B3871</f>
        <v>PPC20</v>
      </c>
      <c r="K3891" s="9" t="str">
        <f t="shared" si="438"/>
        <v>POSTE DE CONCRETO ARMADO DE 13/400/150/345</v>
      </c>
      <c r="L3891" s="139">
        <f t="shared" si="439"/>
        <v>0.54</v>
      </c>
    </row>
    <row r="3892" spans="1:12" x14ac:dyDescent="0.25">
      <c r="A3892" s="193">
        <f>+'Información ELECTRO PUNO'!A3872</f>
        <v>3871</v>
      </c>
      <c r="B3892" s="26" t="str">
        <f t="shared" si="437"/>
        <v>SICODI</v>
      </c>
      <c r="C3892" s="9" t="str">
        <f t="shared" si="433"/>
        <v>Puno</v>
      </c>
      <c r="D3892" s="9" t="str">
        <f t="shared" si="434"/>
        <v>No Reporta</v>
      </c>
      <c r="E3892" s="9" t="str">
        <f t="shared" si="435"/>
        <v>No Reporta</v>
      </c>
      <c r="F3892" s="194" t="str">
        <f>+'Información ELECTRO PUNO'!E3872</f>
        <v>MT</v>
      </c>
      <c r="G3892" s="194">
        <f>+'Información ELECTRO PUNO'!G3872</f>
        <v>13</v>
      </c>
      <c r="H3892" s="9" t="str">
        <f t="shared" si="436"/>
        <v>Poste</v>
      </c>
      <c r="I3892" s="194" t="str">
        <f>+'Información ELECTRO PUNO'!F3872</f>
        <v>Concreto Armado C</v>
      </c>
      <c r="J3892" s="194" t="str">
        <f>+'Información ELECTRO PUNO'!B3872</f>
        <v>PPC20</v>
      </c>
      <c r="K3892" s="9" t="str">
        <f t="shared" si="438"/>
        <v>POSTE DE CONCRETO ARMADO DE 13/400/150/345</v>
      </c>
      <c r="L3892" s="139">
        <f t="shared" si="439"/>
        <v>0.54</v>
      </c>
    </row>
    <row r="3893" spans="1:12" x14ac:dyDescent="0.25">
      <c r="A3893" s="193">
        <f>+'Información ELECTRO PUNO'!A3873</f>
        <v>3872</v>
      </c>
      <c r="B3893" s="26" t="str">
        <f t="shared" si="437"/>
        <v>SICODI</v>
      </c>
      <c r="C3893" s="9" t="str">
        <f t="shared" si="433"/>
        <v>Puno</v>
      </c>
      <c r="D3893" s="9" t="str">
        <f t="shared" si="434"/>
        <v>No Reporta</v>
      </c>
      <c r="E3893" s="9" t="str">
        <f t="shared" si="435"/>
        <v>No Reporta</v>
      </c>
      <c r="F3893" s="194" t="str">
        <f>+'Información ELECTRO PUNO'!E3873</f>
        <v>MT</v>
      </c>
      <c r="G3893" s="194">
        <f>+'Información ELECTRO PUNO'!G3873</f>
        <v>13</v>
      </c>
      <c r="H3893" s="9" t="str">
        <f t="shared" si="436"/>
        <v>Poste</v>
      </c>
      <c r="I3893" s="194" t="str">
        <f>+'Información ELECTRO PUNO'!F3873</f>
        <v>Concreto Armado C</v>
      </c>
      <c r="J3893" s="194" t="str">
        <f>+'Información ELECTRO PUNO'!B3873</f>
        <v>PPC20</v>
      </c>
      <c r="K3893" s="9" t="str">
        <f t="shared" si="438"/>
        <v>POSTE DE CONCRETO ARMADO DE 13/400/150/345</v>
      </c>
      <c r="L3893" s="139">
        <f t="shared" si="439"/>
        <v>0.54</v>
      </c>
    </row>
    <row r="3894" spans="1:12" x14ac:dyDescent="0.25">
      <c r="A3894" s="193">
        <f>+'Información ELECTRO PUNO'!A3874</f>
        <v>3873</v>
      </c>
      <c r="B3894" s="26" t="str">
        <f t="shared" si="437"/>
        <v>SICODI</v>
      </c>
      <c r="C3894" s="9" t="str">
        <f t="shared" si="433"/>
        <v>Puno</v>
      </c>
      <c r="D3894" s="9" t="str">
        <f t="shared" si="434"/>
        <v>No Reporta</v>
      </c>
      <c r="E3894" s="9" t="str">
        <f t="shared" si="435"/>
        <v>No Reporta</v>
      </c>
      <c r="F3894" s="194" t="str">
        <f>+'Información ELECTRO PUNO'!E3874</f>
        <v>MT</v>
      </c>
      <c r="G3894" s="194">
        <f>+'Información ELECTRO PUNO'!G3874</f>
        <v>13</v>
      </c>
      <c r="H3894" s="9" t="str">
        <f t="shared" si="436"/>
        <v>Poste</v>
      </c>
      <c r="I3894" s="194" t="str">
        <f>+'Información ELECTRO PUNO'!F3874</f>
        <v>Concreto Armado C</v>
      </c>
      <c r="J3894" s="194" t="str">
        <f>+'Información ELECTRO PUNO'!B3874</f>
        <v>PPC20</v>
      </c>
      <c r="K3894" s="9" t="str">
        <f t="shared" si="438"/>
        <v>POSTE DE CONCRETO ARMADO DE 13/400/150/345</v>
      </c>
      <c r="L3894" s="139">
        <f t="shared" si="439"/>
        <v>0.54</v>
      </c>
    </row>
    <row r="3895" spans="1:12" x14ac:dyDescent="0.25">
      <c r="A3895" s="193">
        <f>+'Información ELECTRO PUNO'!A3875</f>
        <v>3874</v>
      </c>
      <c r="B3895" s="26" t="str">
        <f t="shared" si="437"/>
        <v>SICODI</v>
      </c>
      <c r="C3895" s="9" t="str">
        <f t="shared" si="433"/>
        <v>Puno</v>
      </c>
      <c r="D3895" s="9" t="str">
        <f t="shared" si="434"/>
        <v>No Reporta</v>
      </c>
      <c r="E3895" s="9" t="str">
        <f t="shared" si="435"/>
        <v>No Reporta</v>
      </c>
      <c r="F3895" s="194" t="str">
        <f>+'Información ELECTRO PUNO'!E3875</f>
        <v>MT</v>
      </c>
      <c r="G3895" s="194">
        <f>+'Información ELECTRO PUNO'!G3875</f>
        <v>13</v>
      </c>
      <c r="H3895" s="9" t="str">
        <f t="shared" si="436"/>
        <v>Poste</v>
      </c>
      <c r="I3895" s="194" t="str">
        <f>+'Información ELECTRO PUNO'!F3875</f>
        <v>Concreto Armado C</v>
      </c>
      <c r="J3895" s="194" t="str">
        <f>+'Información ELECTRO PUNO'!B3875</f>
        <v>PPC20</v>
      </c>
      <c r="K3895" s="9" t="str">
        <f t="shared" si="438"/>
        <v>POSTE DE CONCRETO ARMADO DE 13/400/150/345</v>
      </c>
      <c r="L3895" s="139">
        <f t="shared" si="439"/>
        <v>0.54</v>
      </c>
    </row>
    <row r="3896" spans="1:12" x14ac:dyDescent="0.25">
      <c r="A3896" s="193">
        <f>+'Información ELECTRO PUNO'!A3876</f>
        <v>3875</v>
      </c>
      <c r="B3896" s="26" t="str">
        <f t="shared" si="437"/>
        <v>SICODI</v>
      </c>
      <c r="C3896" s="9" t="str">
        <f t="shared" si="433"/>
        <v>Puno</v>
      </c>
      <c r="D3896" s="9" t="str">
        <f t="shared" si="434"/>
        <v>No Reporta</v>
      </c>
      <c r="E3896" s="9" t="str">
        <f t="shared" si="435"/>
        <v>No Reporta</v>
      </c>
      <c r="F3896" s="194" t="str">
        <f>+'Información ELECTRO PUNO'!E3876</f>
        <v>MT</v>
      </c>
      <c r="G3896" s="194">
        <f>+'Información ELECTRO PUNO'!G3876</f>
        <v>13</v>
      </c>
      <c r="H3896" s="9" t="str">
        <f t="shared" si="436"/>
        <v>Poste</v>
      </c>
      <c r="I3896" s="194" t="str">
        <f>+'Información ELECTRO PUNO'!F3876</f>
        <v>Concreto Armado C</v>
      </c>
      <c r="J3896" s="194" t="str">
        <f>+'Información ELECTRO PUNO'!B3876</f>
        <v>PPC20</v>
      </c>
      <c r="K3896" s="9" t="str">
        <f t="shared" si="438"/>
        <v>POSTE DE CONCRETO ARMADO DE 13/400/150/345</v>
      </c>
      <c r="L3896" s="139">
        <f t="shared" si="439"/>
        <v>0.54</v>
      </c>
    </row>
    <row r="3897" spans="1:12" x14ac:dyDescent="0.25">
      <c r="A3897" s="193">
        <f>+'Información ELECTRO PUNO'!A3877</f>
        <v>3876</v>
      </c>
      <c r="B3897" s="26" t="str">
        <f t="shared" si="437"/>
        <v>SICODI</v>
      </c>
      <c r="C3897" s="9" t="str">
        <f t="shared" si="433"/>
        <v>Puno</v>
      </c>
      <c r="D3897" s="9" t="str">
        <f t="shared" si="434"/>
        <v>No Reporta</v>
      </c>
      <c r="E3897" s="9" t="str">
        <f t="shared" si="435"/>
        <v>No Reporta</v>
      </c>
      <c r="F3897" s="194" t="str">
        <f>+'Información ELECTRO PUNO'!E3877</f>
        <v>MT</v>
      </c>
      <c r="G3897" s="194">
        <f>+'Información ELECTRO PUNO'!G3877</f>
        <v>13</v>
      </c>
      <c r="H3897" s="9" t="str">
        <f t="shared" si="436"/>
        <v>Poste</v>
      </c>
      <c r="I3897" s="194" t="str">
        <f>+'Información ELECTRO PUNO'!F3877</f>
        <v>Concreto Armado C</v>
      </c>
      <c r="J3897" s="194" t="str">
        <f>+'Información ELECTRO PUNO'!B3877</f>
        <v>PPC20</v>
      </c>
      <c r="K3897" s="9" t="str">
        <f t="shared" si="438"/>
        <v>POSTE DE CONCRETO ARMADO DE 13/400/150/345</v>
      </c>
      <c r="L3897" s="139">
        <f t="shared" si="439"/>
        <v>0.54</v>
      </c>
    </row>
    <row r="3898" spans="1:12" x14ac:dyDescent="0.25">
      <c r="A3898" s="193">
        <f>+'Información ELECTRO PUNO'!A3878</f>
        <v>3877</v>
      </c>
      <c r="B3898" s="26" t="str">
        <f t="shared" si="437"/>
        <v>SICODI</v>
      </c>
      <c r="C3898" s="9" t="str">
        <f t="shared" si="433"/>
        <v>Puno</v>
      </c>
      <c r="D3898" s="9" t="str">
        <f t="shared" si="434"/>
        <v>No Reporta</v>
      </c>
      <c r="E3898" s="9" t="str">
        <f t="shared" si="435"/>
        <v>No Reporta</v>
      </c>
      <c r="F3898" s="194" t="str">
        <f>+'Información ELECTRO PUNO'!E3878</f>
        <v>MT</v>
      </c>
      <c r="G3898" s="194">
        <f>+'Información ELECTRO PUNO'!G3878</f>
        <v>13</v>
      </c>
      <c r="H3898" s="9" t="str">
        <f t="shared" si="436"/>
        <v>Poste</v>
      </c>
      <c r="I3898" s="194" t="str">
        <f>+'Información ELECTRO PUNO'!F3878</f>
        <v>Concreto Armado C</v>
      </c>
      <c r="J3898" s="194" t="str">
        <f>+'Información ELECTRO PUNO'!B3878</f>
        <v>PPC20</v>
      </c>
      <c r="K3898" s="9" t="str">
        <f t="shared" si="438"/>
        <v>POSTE DE CONCRETO ARMADO DE 13/400/150/345</v>
      </c>
      <c r="L3898" s="139">
        <f t="shared" si="439"/>
        <v>0.54</v>
      </c>
    </row>
    <row r="3899" spans="1:12" x14ac:dyDescent="0.25">
      <c r="A3899" s="193">
        <f>+'Información ELECTRO PUNO'!A3879</f>
        <v>3878</v>
      </c>
      <c r="B3899" s="26" t="str">
        <f t="shared" si="437"/>
        <v>SICODI</v>
      </c>
      <c r="C3899" s="9" t="str">
        <f t="shared" si="433"/>
        <v>Puno</v>
      </c>
      <c r="D3899" s="9" t="str">
        <f t="shared" si="434"/>
        <v>No Reporta</v>
      </c>
      <c r="E3899" s="9" t="str">
        <f t="shared" si="435"/>
        <v>No Reporta</v>
      </c>
      <c r="F3899" s="194" t="str">
        <f>+'Información ELECTRO PUNO'!E3879</f>
        <v>MT</v>
      </c>
      <c r="G3899" s="194">
        <f>+'Información ELECTRO PUNO'!G3879</f>
        <v>13</v>
      </c>
      <c r="H3899" s="9" t="str">
        <f t="shared" si="436"/>
        <v>Poste</v>
      </c>
      <c r="I3899" s="194" t="str">
        <f>+'Información ELECTRO PUNO'!F3879</f>
        <v>Concreto Armado C</v>
      </c>
      <c r="J3899" s="194" t="str">
        <f>+'Información ELECTRO PUNO'!B3879</f>
        <v>PPC20</v>
      </c>
      <c r="K3899" s="9" t="str">
        <f t="shared" si="438"/>
        <v>POSTE DE CONCRETO ARMADO DE 13/400/150/345</v>
      </c>
      <c r="L3899" s="139">
        <f t="shared" si="439"/>
        <v>0.54</v>
      </c>
    </row>
    <row r="3900" spans="1:12" x14ac:dyDescent="0.25">
      <c r="A3900" s="193">
        <f>+'Información ELECTRO PUNO'!A3880</f>
        <v>3879</v>
      </c>
      <c r="B3900" s="26" t="str">
        <f t="shared" si="437"/>
        <v>SICODI</v>
      </c>
      <c r="C3900" s="9" t="str">
        <f t="shared" si="433"/>
        <v>Puno</v>
      </c>
      <c r="D3900" s="9" t="str">
        <f t="shared" si="434"/>
        <v>No Reporta</v>
      </c>
      <c r="E3900" s="9" t="str">
        <f t="shared" si="435"/>
        <v>No Reporta</v>
      </c>
      <c r="F3900" s="194" t="str">
        <f>+'Información ELECTRO PUNO'!E3880</f>
        <v>MT</v>
      </c>
      <c r="G3900" s="194">
        <f>+'Información ELECTRO PUNO'!G3880</f>
        <v>13</v>
      </c>
      <c r="H3900" s="9" t="str">
        <f t="shared" si="436"/>
        <v>Poste</v>
      </c>
      <c r="I3900" s="194" t="str">
        <f>+'Información ELECTRO PUNO'!F3880</f>
        <v>Concreto Armado C</v>
      </c>
      <c r="J3900" s="194" t="str">
        <f>+'Información ELECTRO PUNO'!B3880</f>
        <v>PPC20</v>
      </c>
      <c r="K3900" s="9" t="str">
        <f t="shared" si="438"/>
        <v>POSTE DE CONCRETO ARMADO DE 13/400/150/345</v>
      </c>
      <c r="L3900" s="139">
        <f t="shared" si="439"/>
        <v>0.54</v>
      </c>
    </row>
    <row r="3901" spans="1:12" x14ac:dyDescent="0.25">
      <c r="A3901" s="193">
        <f>+'Información ELECTRO PUNO'!A3881</f>
        <v>3880</v>
      </c>
      <c r="B3901" s="26" t="str">
        <f t="shared" si="437"/>
        <v>SICODI</v>
      </c>
      <c r="C3901" s="9" t="str">
        <f t="shared" si="433"/>
        <v>Puno</v>
      </c>
      <c r="D3901" s="9" t="str">
        <f t="shared" si="434"/>
        <v>No Reporta</v>
      </c>
      <c r="E3901" s="9" t="str">
        <f t="shared" si="435"/>
        <v>No Reporta</v>
      </c>
      <c r="F3901" s="194" t="str">
        <f>+'Información ELECTRO PUNO'!E3881</f>
        <v>MT</v>
      </c>
      <c r="G3901" s="194">
        <f>+'Información ELECTRO PUNO'!G3881</f>
        <v>13</v>
      </c>
      <c r="H3901" s="9" t="str">
        <f t="shared" si="436"/>
        <v>Poste</v>
      </c>
      <c r="I3901" s="194" t="str">
        <f>+'Información ELECTRO PUNO'!F3881</f>
        <v>Concreto Armado C</v>
      </c>
      <c r="J3901" s="194" t="str">
        <f>+'Información ELECTRO PUNO'!B3881</f>
        <v>PPC20</v>
      </c>
      <c r="K3901" s="9" t="str">
        <f t="shared" si="438"/>
        <v>POSTE DE CONCRETO ARMADO DE 13/400/150/345</v>
      </c>
      <c r="L3901" s="139">
        <f t="shared" si="439"/>
        <v>0.54</v>
      </c>
    </row>
    <row r="3902" spans="1:12" x14ac:dyDescent="0.25">
      <c r="A3902" s="193">
        <f>+'Información ELECTRO PUNO'!A3882</f>
        <v>3881</v>
      </c>
      <c r="B3902" s="26" t="str">
        <f t="shared" si="437"/>
        <v>SICODI</v>
      </c>
      <c r="C3902" s="9" t="str">
        <f t="shared" si="433"/>
        <v>Puno</v>
      </c>
      <c r="D3902" s="9" t="str">
        <f t="shared" si="434"/>
        <v>No Reporta</v>
      </c>
      <c r="E3902" s="9" t="str">
        <f t="shared" si="435"/>
        <v>No Reporta</v>
      </c>
      <c r="F3902" s="194" t="str">
        <f>+'Información ELECTRO PUNO'!E3882</f>
        <v>MT</v>
      </c>
      <c r="G3902" s="194">
        <f>+'Información ELECTRO PUNO'!G3882</f>
        <v>13</v>
      </c>
      <c r="H3902" s="9" t="str">
        <f t="shared" si="436"/>
        <v>Poste</v>
      </c>
      <c r="I3902" s="194" t="str">
        <f>+'Información ELECTRO PUNO'!F3882</f>
        <v>Concreto Armado C</v>
      </c>
      <c r="J3902" s="194" t="str">
        <f>+'Información ELECTRO PUNO'!B3882</f>
        <v>PPC20</v>
      </c>
      <c r="K3902" s="9" t="str">
        <f t="shared" si="438"/>
        <v>POSTE DE CONCRETO ARMADO DE 13/400/150/345</v>
      </c>
      <c r="L3902" s="139">
        <f t="shared" si="439"/>
        <v>0.54</v>
      </c>
    </row>
    <row r="3903" spans="1:12" x14ac:dyDescent="0.25">
      <c r="A3903" s="193">
        <f>+'Información ELECTRO PUNO'!A3883</f>
        <v>3882</v>
      </c>
      <c r="B3903" s="26" t="str">
        <f t="shared" si="437"/>
        <v>SICODI</v>
      </c>
      <c r="C3903" s="9" t="str">
        <f t="shared" si="433"/>
        <v>Puno</v>
      </c>
      <c r="D3903" s="9" t="str">
        <f t="shared" si="434"/>
        <v>No Reporta</v>
      </c>
      <c r="E3903" s="9" t="str">
        <f t="shared" si="435"/>
        <v>No Reporta</v>
      </c>
      <c r="F3903" s="194" t="str">
        <f>+'Información ELECTRO PUNO'!E3883</f>
        <v>BT</v>
      </c>
      <c r="G3903" s="194">
        <f>+'Información ELECTRO PUNO'!G3883</f>
        <v>8</v>
      </c>
      <c r="H3903" s="9" t="str">
        <f t="shared" si="436"/>
        <v>Poste</v>
      </c>
      <c r="I3903" s="194" t="str">
        <f>+'Información ELECTRO PUNO'!F3883</f>
        <v>Concreto Armado</v>
      </c>
      <c r="J3903" s="194" t="str">
        <f>+'Información ELECTRO PUNO'!B3883</f>
        <v>PPC06</v>
      </c>
      <c r="K3903" s="9" t="str">
        <f t="shared" si="438"/>
        <v>POSTE DE CONCRETO ARMADO DE  8/300/120/240</v>
      </c>
      <c r="L3903" s="139">
        <f t="shared" si="439"/>
        <v>0.14000000000000001</v>
      </c>
    </row>
    <row r="3904" spans="1:12" x14ac:dyDescent="0.25">
      <c r="A3904" s="193">
        <f>+'Información ELECTRO PUNO'!A3884</f>
        <v>3883</v>
      </c>
      <c r="B3904" s="26" t="str">
        <f t="shared" si="437"/>
        <v>SICODI</v>
      </c>
      <c r="C3904" s="9" t="str">
        <f t="shared" si="433"/>
        <v>Puno</v>
      </c>
      <c r="D3904" s="9" t="str">
        <f t="shared" si="434"/>
        <v>No Reporta</v>
      </c>
      <c r="E3904" s="9" t="str">
        <f t="shared" si="435"/>
        <v>No Reporta</v>
      </c>
      <c r="F3904" s="194" t="str">
        <f>+'Información ELECTRO PUNO'!E3884</f>
        <v>BT</v>
      </c>
      <c r="G3904" s="194">
        <f>+'Información ELECTRO PUNO'!G3884</f>
        <v>8</v>
      </c>
      <c r="H3904" s="9" t="str">
        <f t="shared" si="436"/>
        <v>Poste</v>
      </c>
      <c r="I3904" s="194" t="str">
        <f>+'Información ELECTRO PUNO'!F3884</f>
        <v>Concreto Armado</v>
      </c>
      <c r="J3904" s="194" t="str">
        <f>+'Información ELECTRO PUNO'!B3884</f>
        <v>PPC06</v>
      </c>
      <c r="K3904" s="9" t="str">
        <f t="shared" si="438"/>
        <v>POSTE DE CONCRETO ARMADO DE  8/300/120/240</v>
      </c>
      <c r="L3904" s="139">
        <f t="shared" si="439"/>
        <v>0.14000000000000001</v>
      </c>
    </row>
    <row r="3905" spans="1:12" x14ac:dyDescent="0.25">
      <c r="A3905" s="193">
        <f>+'Información ELECTRO PUNO'!A3885</f>
        <v>3884</v>
      </c>
      <c r="B3905" s="26" t="str">
        <f t="shared" si="437"/>
        <v>SICODI</v>
      </c>
      <c r="C3905" s="9" t="str">
        <f t="shared" si="433"/>
        <v>Puno</v>
      </c>
      <c r="D3905" s="9" t="str">
        <f t="shared" si="434"/>
        <v>No Reporta</v>
      </c>
      <c r="E3905" s="9" t="str">
        <f t="shared" si="435"/>
        <v>No Reporta</v>
      </c>
      <c r="F3905" s="194" t="str">
        <f>+'Información ELECTRO PUNO'!E3885</f>
        <v>BT</v>
      </c>
      <c r="G3905" s="194">
        <f>+'Información ELECTRO PUNO'!G3885</f>
        <v>8</v>
      </c>
      <c r="H3905" s="9" t="str">
        <f t="shared" si="436"/>
        <v>Poste</v>
      </c>
      <c r="I3905" s="194" t="str">
        <f>+'Información ELECTRO PUNO'!F3885</f>
        <v>Concreto Armado</v>
      </c>
      <c r="J3905" s="194" t="str">
        <f>+'Información ELECTRO PUNO'!B3885</f>
        <v>PPC06</v>
      </c>
      <c r="K3905" s="9" t="str">
        <f t="shared" si="438"/>
        <v>POSTE DE CONCRETO ARMADO DE  8/300/120/240</v>
      </c>
      <c r="L3905" s="139">
        <f t="shared" si="439"/>
        <v>0.14000000000000001</v>
      </c>
    </row>
    <row r="3906" spans="1:12" x14ac:dyDescent="0.25">
      <c r="A3906" s="193">
        <f>+'Información ELECTRO PUNO'!A3886</f>
        <v>3885</v>
      </c>
      <c r="B3906" s="26" t="str">
        <f t="shared" si="437"/>
        <v>SICODI</v>
      </c>
      <c r="C3906" s="9" t="str">
        <f t="shared" si="433"/>
        <v>Puno</v>
      </c>
      <c r="D3906" s="9" t="str">
        <f t="shared" si="434"/>
        <v>No Reporta</v>
      </c>
      <c r="E3906" s="9" t="str">
        <f t="shared" si="435"/>
        <v>No Reporta</v>
      </c>
      <c r="F3906" s="194" t="str">
        <f>+'Información ELECTRO PUNO'!E3886</f>
        <v>BT</v>
      </c>
      <c r="G3906" s="194">
        <f>+'Información ELECTRO PUNO'!G3886</f>
        <v>8</v>
      </c>
      <c r="H3906" s="9" t="str">
        <f t="shared" si="436"/>
        <v>Poste</v>
      </c>
      <c r="I3906" s="194" t="str">
        <f>+'Información ELECTRO PUNO'!F3886</f>
        <v>Concreto Armado</v>
      </c>
      <c r="J3906" s="194" t="str">
        <f>+'Información ELECTRO PUNO'!B3886</f>
        <v>PPC06</v>
      </c>
      <c r="K3906" s="9" t="str">
        <f t="shared" si="438"/>
        <v>POSTE DE CONCRETO ARMADO DE  8/300/120/240</v>
      </c>
      <c r="L3906" s="139">
        <f t="shared" si="439"/>
        <v>0.14000000000000001</v>
      </c>
    </row>
    <row r="3907" spans="1:12" x14ac:dyDescent="0.25">
      <c r="A3907" s="193">
        <f>+'Información ELECTRO PUNO'!A3887</f>
        <v>3886</v>
      </c>
      <c r="B3907" s="26" t="str">
        <f t="shared" si="437"/>
        <v>SICODI</v>
      </c>
      <c r="C3907" s="9" t="str">
        <f t="shared" si="433"/>
        <v>Puno</v>
      </c>
      <c r="D3907" s="9" t="str">
        <f t="shared" si="434"/>
        <v>No Reporta</v>
      </c>
      <c r="E3907" s="9" t="str">
        <f t="shared" si="435"/>
        <v>No Reporta</v>
      </c>
      <c r="F3907" s="194" t="str">
        <f>+'Información ELECTRO PUNO'!E3887</f>
        <v>BT</v>
      </c>
      <c r="G3907" s="194">
        <f>+'Información ELECTRO PUNO'!G3887</f>
        <v>8</v>
      </c>
      <c r="H3907" s="9" t="str">
        <f t="shared" si="436"/>
        <v>Poste</v>
      </c>
      <c r="I3907" s="194" t="str">
        <f>+'Información ELECTRO PUNO'!F3887</f>
        <v>Concreto Armado</v>
      </c>
      <c r="J3907" s="194" t="str">
        <f>+'Información ELECTRO PUNO'!B3887</f>
        <v>PPC06</v>
      </c>
      <c r="K3907" s="9" t="str">
        <f t="shared" si="438"/>
        <v>POSTE DE CONCRETO ARMADO DE  8/300/120/240</v>
      </c>
      <c r="L3907" s="139">
        <f t="shared" si="439"/>
        <v>0.14000000000000001</v>
      </c>
    </row>
    <row r="3908" spans="1:12" x14ac:dyDescent="0.25">
      <c r="A3908" s="193">
        <f>+'Información ELECTRO PUNO'!A3888</f>
        <v>3887</v>
      </c>
      <c r="B3908" s="26" t="str">
        <f t="shared" si="437"/>
        <v>SICODI</v>
      </c>
      <c r="C3908" s="9" t="str">
        <f t="shared" si="433"/>
        <v>Puno</v>
      </c>
      <c r="D3908" s="9" t="str">
        <f t="shared" si="434"/>
        <v>No Reporta</v>
      </c>
      <c r="E3908" s="9" t="str">
        <f t="shared" si="435"/>
        <v>No Reporta</v>
      </c>
      <c r="F3908" s="194" t="str">
        <f>+'Información ELECTRO PUNO'!E3888</f>
        <v>BT</v>
      </c>
      <c r="G3908" s="194">
        <f>+'Información ELECTRO PUNO'!G3888</f>
        <v>8</v>
      </c>
      <c r="H3908" s="9" t="str">
        <f t="shared" si="436"/>
        <v>Poste</v>
      </c>
      <c r="I3908" s="194" t="str">
        <f>+'Información ELECTRO PUNO'!F3888</f>
        <v>Concreto Armado</v>
      </c>
      <c r="J3908" s="194" t="str">
        <f>+'Información ELECTRO PUNO'!B3888</f>
        <v>PPC06</v>
      </c>
      <c r="K3908" s="9" t="str">
        <f t="shared" si="438"/>
        <v>POSTE DE CONCRETO ARMADO DE  8/300/120/240</v>
      </c>
      <c r="L3908" s="139">
        <f t="shared" si="439"/>
        <v>0.14000000000000001</v>
      </c>
    </row>
    <row r="3909" spans="1:12" x14ac:dyDescent="0.25">
      <c r="A3909" s="193">
        <f>+'Información ELECTRO PUNO'!A3889</f>
        <v>3888</v>
      </c>
      <c r="B3909" s="26" t="str">
        <f t="shared" si="437"/>
        <v>SICODI</v>
      </c>
      <c r="C3909" s="9" t="str">
        <f t="shared" si="433"/>
        <v>Puno</v>
      </c>
      <c r="D3909" s="9" t="str">
        <f t="shared" si="434"/>
        <v>No Reporta</v>
      </c>
      <c r="E3909" s="9" t="str">
        <f t="shared" si="435"/>
        <v>No Reporta</v>
      </c>
      <c r="F3909" s="194" t="str">
        <f>+'Información ELECTRO PUNO'!E3889</f>
        <v>MT</v>
      </c>
      <c r="G3909" s="194">
        <f>+'Información ELECTRO PUNO'!G3889</f>
        <v>13</v>
      </c>
      <c r="H3909" s="9" t="str">
        <f t="shared" si="436"/>
        <v>Poste</v>
      </c>
      <c r="I3909" s="194" t="str">
        <f>+'Información ELECTRO PUNO'!F3889</f>
        <v>Concreto Armado C</v>
      </c>
      <c r="J3909" s="194" t="str">
        <f>+'Información ELECTRO PUNO'!B3889</f>
        <v>PPC20</v>
      </c>
      <c r="K3909" s="9" t="str">
        <f t="shared" si="438"/>
        <v>POSTE DE CONCRETO ARMADO DE 13/400/150/345</v>
      </c>
      <c r="L3909" s="139">
        <f t="shared" si="439"/>
        <v>0.54</v>
      </c>
    </row>
    <row r="3910" spans="1:12" x14ac:dyDescent="0.25">
      <c r="A3910" s="193">
        <f>+'Información ELECTRO PUNO'!A3890</f>
        <v>3889</v>
      </c>
      <c r="B3910" s="26" t="str">
        <f t="shared" si="437"/>
        <v>SICODI</v>
      </c>
      <c r="C3910" s="9" t="str">
        <f t="shared" si="433"/>
        <v>Puno</v>
      </c>
      <c r="D3910" s="9" t="str">
        <f t="shared" si="434"/>
        <v>No Reporta</v>
      </c>
      <c r="E3910" s="9" t="str">
        <f t="shared" si="435"/>
        <v>No Reporta</v>
      </c>
      <c r="F3910" s="194" t="str">
        <f>+'Información ELECTRO PUNO'!E3890</f>
        <v>BT</v>
      </c>
      <c r="G3910" s="194">
        <f>+'Información ELECTRO PUNO'!G3890</f>
        <v>8</v>
      </c>
      <c r="H3910" s="9" t="str">
        <f t="shared" si="436"/>
        <v>Poste</v>
      </c>
      <c r="I3910" s="194" t="str">
        <f>+'Información ELECTRO PUNO'!F3890</f>
        <v>Concreto Armado</v>
      </c>
      <c r="J3910" s="194" t="str">
        <f>+'Información ELECTRO PUNO'!B3890</f>
        <v>PPC06</v>
      </c>
      <c r="K3910" s="9" t="str">
        <f t="shared" si="438"/>
        <v>POSTE DE CONCRETO ARMADO DE  8/300/120/240</v>
      </c>
      <c r="L3910" s="139">
        <f t="shared" si="439"/>
        <v>0.14000000000000001</v>
      </c>
    </row>
    <row r="3911" spans="1:12" x14ac:dyDescent="0.25">
      <c r="A3911" s="193">
        <f>+'Información ELECTRO PUNO'!A3891</f>
        <v>3890</v>
      </c>
      <c r="B3911" s="26" t="str">
        <f t="shared" si="437"/>
        <v>SICODI</v>
      </c>
      <c r="C3911" s="9" t="str">
        <f t="shared" si="433"/>
        <v>Puno</v>
      </c>
      <c r="D3911" s="9" t="str">
        <f t="shared" si="434"/>
        <v>No Reporta</v>
      </c>
      <c r="E3911" s="9" t="str">
        <f t="shared" si="435"/>
        <v>No Reporta</v>
      </c>
      <c r="F3911" s="194" t="str">
        <f>+'Información ELECTRO PUNO'!E3891</f>
        <v>MT</v>
      </c>
      <c r="G3911" s="194">
        <f>+'Información ELECTRO PUNO'!G3891</f>
        <v>13</v>
      </c>
      <c r="H3911" s="9" t="str">
        <f t="shared" si="436"/>
        <v>Poste</v>
      </c>
      <c r="I3911" s="194" t="str">
        <f>+'Información ELECTRO PUNO'!F3891</f>
        <v>Concreto Armado C</v>
      </c>
      <c r="J3911" s="194" t="str">
        <f>+'Información ELECTRO PUNO'!B3891</f>
        <v>PPC20</v>
      </c>
      <c r="K3911" s="9" t="str">
        <f t="shared" si="438"/>
        <v>POSTE DE CONCRETO ARMADO DE 13/400/150/345</v>
      </c>
      <c r="L3911" s="139">
        <f t="shared" si="439"/>
        <v>0.54</v>
      </c>
    </row>
    <row r="3912" spans="1:12" x14ac:dyDescent="0.25">
      <c r="A3912" s="193">
        <f>+'Información ELECTRO PUNO'!A3892</f>
        <v>3891</v>
      </c>
      <c r="B3912" s="26" t="str">
        <f t="shared" si="437"/>
        <v>SICODI</v>
      </c>
      <c r="C3912" s="9" t="str">
        <f t="shared" si="433"/>
        <v>Puno</v>
      </c>
      <c r="D3912" s="9" t="str">
        <f t="shared" si="434"/>
        <v>No Reporta</v>
      </c>
      <c r="E3912" s="9" t="str">
        <f t="shared" si="435"/>
        <v>No Reporta</v>
      </c>
      <c r="F3912" s="194" t="str">
        <f>+'Información ELECTRO PUNO'!E3892</f>
        <v>BT</v>
      </c>
      <c r="G3912" s="194">
        <f>+'Información ELECTRO PUNO'!G3892</f>
        <v>8</v>
      </c>
      <c r="H3912" s="9" t="str">
        <f t="shared" si="436"/>
        <v>Poste</v>
      </c>
      <c r="I3912" s="194" t="str">
        <f>+'Información ELECTRO PUNO'!F3892</f>
        <v>Concreto Armado</v>
      </c>
      <c r="J3912" s="194" t="str">
        <f>+'Información ELECTRO PUNO'!B3892</f>
        <v>PPC06</v>
      </c>
      <c r="K3912" s="9" t="str">
        <f t="shared" si="438"/>
        <v>POSTE DE CONCRETO ARMADO DE  8/300/120/240</v>
      </c>
      <c r="L3912" s="139">
        <f t="shared" si="439"/>
        <v>0.14000000000000001</v>
      </c>
    </row>
    <row r="3913" spans="1:12" x14ac:dyDescent="0.25">
      <c r="A3913" s="193">
        <f>+'Información ELECTRO PUNO'!A3893</f>
        <v>3892</v>
      </c>
      <c r="B3913" s="26" t="str">
        <f t="shared" si="437"/>
        <v>SICODI</v>
      </c>
      <c r="C3913" s="9" t="str">
        <f t="shared" si="433"/>
        <v>Puno</v>
      </c>
      <c r="D3913" s="9" t="str">
        <f t="shared" si="434"/>
        <v>No Reporta</v>
      </c>
      <c r="E3913" s="9" t="str">
        <f t="shared" si="435"/>
        <v>No Reporta</v>
      </c>
      <c r="F3913" s="194" t="str">
        <f>+'Información ELECTRO PUNO'!E3893</f>
        <v>BT</v>
      </c>
      <c r="G3913" s="194">
        <f>+'Información ELECTRO PUNO'!G3893</f>
        <v>8</v>
      </c>
      <c r="H3913" s="9" t="str">
        <f t="shared" si="436"/>
        <v>Poste</v>
      </c>
      <c r="I3913" s="194" t="str">
        <f>+'Información ELECTRO PUNO'!F3893</f>
        <v>Concreto Armado</v>
      </c>
      <c r="J3913" s="194" t="str">
        <f>+'Información ELECTRO PUNO'!B3893</f>
        <v>PPC06</v>
      </c>
      <c r="K3913" s="9" t="str">
        <f t="shared" si="438"/>
        <v>POSTE DE CONCRETO ARMADO DE  8/300/120/240</v>
      </c>
      <c r="L3913" s="139">
        <f t="shared" si="439"/>
        <v>0.14000000000000001</v>
      </c>
    </row>
    <row r="3914" spans="1:12" x14ac:dyDescent="0.25">
      <c r="A3914" s="193">
        <f>+'Información ELECTRO PUNO'!A3894</f>
        <v>3893</v>
      </c>
      <c r="B3914" s="26" t="str">
        <f t="shared" si="437"/>
        <v>SICODI</v>
      </c>
      <c r="C3914" s="9" t="str">
        <f t="shared" si="433"/>
        <v>Puno</v>
      </c>
      <c r="D3914" s="9" t="str">
        <f t="shared" si="434"/>
        <v>No Reporta</v>
      </c>
      <c r="E3914" s="9" t="str">
        <f t="shared" si="435"/>
        <v>No Reporta</v>
      </c>
      <c r="F3914" s="194" t="str">
        <f>+'Información ELECTRO PUNO'!E3894</f>
        <v>BT</v>
      </c>
      <c r="G3914" s="194">
        <f>+'Información ELECTRO PUNO'!G3894</f>
        <v>8</v>
      </c>
      <c r="H3914" s="9" t="str">
        <f t="shared" si="436"/>
        <v>Poste</v>
      </c>
      <c r="I3914" s="194" t="str">
        <f>+'Información ELECTRO PUNO'!F3894</f>
        <v>Concreto Armado</v>
      </c>
      <c r="J3914" s="194" t="str">
        <f>+'Información ELECTRO PUNO'!B3894</f>
        <v>PPC06</v>
      </c>
      <c r="K3914" s="9" t="str">
        <f t="shared" si="438"/>
        <v>POSTE DE CONCRETO ARMADO DE  8/300/120/240</v>
      </c>
      <c r="L3914" s="139">
        <f t="shared" si="439"/>
        <v>0.14000000000000001</v>
      </c>
    </row>
    <row r="3915" spans="1:12" x14ac:dyDescent="0.25">
      <c r="A3915" s="193">
        <f>+'Información ELECTRO PUNO'!A3895</f>
        <v>3894</v>
      </c>
      <c r="B3915" s="26" t="str">
        <f t="shared" si="437"/>
        <v>SICODI</v>
      </c>
      <c r="C3915" s="9" t="str">
        <f t="shared" si="433"/>
        <v>Puno</v>
      </c>
      <c r="D3915" s="9" t="str">
        <f t="shared" si="434"/>
        <v>No Reporta</v>
      </c>
      <c r="E3915" s="9" t="str">
        <f t="shared" si="435"/>
        <v>No Reporta</v>
      </c>
      <c r="F3915" s="194" t="str">
        <f>+'Información ELECTRO PUNO'!E3895</f>
        <v>BT</v>
      </c>
      <c r="G3915" s="194">
        <f>+'Información ELECTRO PUNO'!G3895</f>
        <v>8</v>
      </c>
      <c r="H3915" s="9" t="str">
        <f t="shared" si="436"/>
        <v>Poste</v>
      </c>
      <c r="I3915" s="194" t="str">
        <f>+'Información ELECTRO PUNO'!F3895</f>
        <v>Concreto Armado</v>
      </c>
      <c r="J3915" s="194" t="str">
        <f>+'Información ELECTRO PUNO'!B3895</f>
        <v>PPC06</v>
      </c>
      <c r="K3915" s="9" t="str">
        <f t="shared" si="438"/>
        <v>POSTE DE CONCRETO ARMADO DE  8/300/120/240</v>
      </c>
      <c r="L3915" s="139">
        <f t="shared" si="439"/>
        <v>0.14000000000000001</v>
      </c>
    </row>
    <row r="3916" spans="1:12" x14ac:dyDescent="0.25">
      <c r="A3916" s="193">
        <f>+'Información ELECTRO PUNO'!A3896</f>
        <v>3895</v>
      </c>
      <c r="B3916" s="26" t="str">
        <f t="shared" si="437"/>
        <v>SICODI</v>
      </c>
      <c r="C3916" s="9" t="str">
        <f t="shared" si="433"/>
        <v>Puno</v>
      </c>
      <c r="D3916" s="9" t="str">
        <f t="shared" si="434"/>
        <v>No Reporta</v>
      </c>
      <c r="E3916" s="9" t="str">
        <f t="shared" si="435"/>
        <v>No Reporta</v>
      </c>
      <c r="F3916" s="194" t="str">
        <f>+'Información ELECTRO PUNO'!E3896</f>
        <v>BT</v>
      </c>
      <c r="G3916" s="194">
        <f>+'Información ELECTRO PUNO'!G3896</f>
        <v>8</v>
      </c>
      <c r="H3916" s="9" t="str">
        <f t="shared" si="436"/>
        <v>Poste</v>
      </c>
      <c r="I3916" s="194" t="str">
        <f>+'Información ELECTRO PUNO'!F3896</f>
        <v>Concreto Armado</v>
      </c>
      <c r="J3916" s="194" t="str">
        <f>+'Información ELECTRO PUNO'!B3896</f>
        <v>PPC06</v>
      </c>
      <c r="K3916" s="9" t="str">
        <f t="shared" si="438"/>
        <v>POSTE DE CONCRETO ARMADO DE  8/300/120/240</v>
      </c>
      <c r="L3916" s="139">
        <f t="shared" si="439"/>
        <v>0.14000000000000001</v>
      </c>
    </row>
    <row r="3917" spans="1:12" x14ac:dyDescent="0.25">
      <c r="A3917" s="193">
        <f>+'Información ELECTRO PUNO'!A3897</f>
        <v>3896</v>
      </c>
      <c r="B3917" s="26" t="str">
        <f t="shared" si="437"/>
        <v>SICODI</v>
      </c>
      <c r="C3917" s="9" t="str">
        <f t="shared" si="433"/>
        <v>Puno</v>
      </c>
      <c r="D3917" s="9" t="str">
        <f t="shared" si="434"/>
        <v>No Reporta</v>
      </c>
      <c r="E3917" s="9" t="str">
        <f t="shared" si="435"/>
        <v>No Reporta</v>
      </c>
      <c r="F3917" s="194" t="str">
        <f>+'Información ELECTRO PUNO'!E3897</f>
        <v>BT</v>
      </c>
      <c r="G3917" s="194">
        <f>+'Información ELECTRO PUNO'!G3897</f>
        <v>8</v>
      </c>
      <c r="H3917" s="9" t="str">
        <f t="shared" si="436"/>
        <v>Poste</v>
      </c>
      <c r="I3917" s="194" t="str">
        <f>+'Información ELECTRO PUNO'!F3897</f>
        <v>Concreto Armado</v>
      </c>
      <c r="J3917" s="194" t="str">
        <f>+'Información ELECTRO PUNO'!B3897</f>
        <v>PPC06</v>
      </c>
      <c r="K3917" s="9" t="str">
        <f t="shared" si="438"/>
        <v>POSTE DE CONCRETO ARMADO DE  8/300/120/240</v>
      </c>
      <c r="L3917" s="139">
        <f t="shared" si="439"/>
        <v>0.14000000000000001</v>
      </c>
    </row>
    <row r="3918" spans="1:12" x14ac:dyDescent="0.25">
      <c r="A3918" s="193">
        <f>+'Información ELECTRO PUNO'!A3898</f>
        <v>3897</v>
      </c>
      <c r="B3918" s="26" t="str">
        <f t="shared" si="437"/>
        <v>SICODI</v>
      </c>
      <c r="C3918" s="9" t="str">
        <f t="shared" si="433"/>
        <v>Puno</v>
      </c>
      <c r="D3918" s="9" t="str">
        <f t="shared" si="434"/>
        <v>No Reporta</v>
      </c>
      <c r="E3918" s="9" t="str">
        <f t="shared" si="435"/>
        <v>No Reporta</v>
      </c>
      <c r="F3918" s="194" t="str">
        <f>+'Información ELECTRO PUNO'!E3898</f>
        <v>BT</v>
      </c>
      <c r="G3918" s="194">
        <f>+'Información ELECTRO PUNO'!G3898</f>
        <v>8</v>
      </c>
      <c r="H3918" s="9" t="str">
        <f t="shared" si="436"/>
        <v>Poste</v>
      </c>
      <c r="I3918" s="194" t="str">
        <f>+'Información ELECTRO PUNO'!F3898</f>
        <v>Concreto Armado</v>
      </c>
      <c r="J3918" s="194" t="str">
        <f>+'Información ELECTRO PUNO'!B3898</f>
        <v>PPC06</v>
      </c>
      <c r="K3918" s="9" t="str">
        <f t="shared" si="438"/>
        <v>POSTE DE CONCRETO ARMADO DE  8/300/120/240</v>
      </c>
      <c r="L3918" s="139">
        <f t="shared" si="439"/>
        <v>0.14000000000000001</v>
      </c>
    </row>
    <row r="3919" spans="1:12" x14ac:dyDescent="0.25">
      <c r="A3919" s="193">
        <f>+'Información ELECTRO PUNO'!A3899</f>
        <v>3898</v>
      </c>
      <c r="B3919" s="26" t="str">
        <f t="shared" si="437"/>
        <v>SICODI</v>
      </c>
      <c r="C3919" s="9" t="str">
        <f t="shared" si="433"/>
        <v>Puno</v>
      </c>
      <c r="D3919" s="9" t="str">
        <f t="shared" si="434"/>
        <v>No Reporta</v>
      </c>
      <c r="E3919" s="9" t="str">
        <f t="shared" si="435"/>
        <v>No Reporta</v>
      </c>
      <c r="F3919" s="194" t="str">
        <f>+'Información ELECTRO PUNO'!E3899</f>
        <v>BT</v>
      </c>
      <c r="G3919" s="194">
        <f>+'Información ELECTRO PUNO'!G3899</f>
        <v>8</v>
      </c>
      <c r="H3919" s="9" t="str">
        <f t="shared" si="436"/>
        <v>Poste</v>
      </c>
      <c r="I3919" s="194" t="str">
        <f>+'Información ELECTRO PUNO'!F3899</f>
        <v>Concreto Armado</v>
      </c>
      <c r="J3919" s="194" t="str">
        <f>+'Información ELECTRO PUNO'!B3899</f>
        <v>PPC06</v>
      </c>
      <c r="K3919" s="9" t="str">
        <f t="shared" si="438"/>
        <v>POSTE DE CONCRETO ARMADO DE  8/300/120/240</v>
      </c>
      <c r="L3919" s="139">
        <f t="shared" si="439"/>
        <v>0.14000000000000001</v>
      </c>
    </row>
    <row r="3920" spans="1:12" x14ac:dyDescent="0.25">
      <c r="A3920" s="193">
        <f>+'Información ELECTRO PUNO'!A3900</f>
        <v>3899</v>
      </c>
      <c r="B3920" s="26" t="str">
        <f t="shared" si="437"/>
        <v>SICODI</v>
      </c>
      <c r="C3920" s="9" t="str">
        <f t="shared" si="433"/>
        <v>Puno</v>
      </c>
      <c r="D3920" s="9" t="str">
        <f t="shared" si="434"/>
        <v>No Reporta</v>
      </c>
      <c r="E3920" s="9" t="str">
        <f t="shared" si="435"/>
        <v>No Reporta</v>
      </c>
      <c r="F3920" s="194" t="str">
        <f>+'Información ELECTRO PUNO'!E3900</f>
        <v>BT</v>
      </c>
      <c r="G3920" s="194">
        <f>+'Información ELECTRO PUNO'!G3900</f>
        <v>8</v>
      </c>
      <c r="H3920" s="9" t="str">
        <f t="shared" si="436"/>
        <v>Poste</v>
      </c>
      <c r="I3920" s="194" t="str">
        <f>+'Información ELECTRO PUNO'!F3900</f>
        <v>Concreto Armado</v>
      </c>
      <c r="J3920" s="194" t="str">
        <f>+'Información ELECTRO PUNO'!B3900</f>
        <v>PPC06</v>
      </c>
      <c r="K3920" s="9" t="str">
        <f t="shared" si="438"/>
        <v>POSTE DE CONCRETO ARMADO DE  8/300/120/240</v>
      </c>
      <c r="L3920" s="139">
        <f t="shared" si="439"/>
        <v>0.14000000000000001</v>
      </c>
    </row>
    <row r="3921" spans="1:12" x14ac:dyDescent="0.25">
      <c r="A3921" s="193">
        <f>+'Información ELECTRO PUNO'!A3901</f>
        <v>3900</v>
      </c>
      <c r="B3921" s="26" t="str">
        <f t="shared" si="437"/>
        <v>SICODI</v>
      </c>
      <c r="C3921" s="9" t="str">
        <f t="shared" si="433"/>
        <v>Puno</v>
      </c>
      <c r="D3921" s="9" t="str">
        <f t="shared" si="434"/>
        <v>No Reporta</v>
      </c>
      <c r="E3921" s="9" t="str">
        <f t="shared" si="435"/>
        <v>No Reporta</v>
      </c>
      <c r="F3921" s="194" t="str">
        <f>+'Información ELECTRO PUNO'!E3901</f>
        <v>MT</v>
      </c>
      <c r="G3921" s="194">
        <f>+'Información ELECTRO PUNO'!G3901</f>
        <v>13</v>
      </c>
      <c r="H3921" s="9" t="str">
        <f t="shared" si="436"/>
        <v>Poste</v>
      </c>
      <c r="I3921" s="194" t="str">
        <f>+'Información ELECTRO PUNO'!F3901</f>
        <v>Concreto Armado C</v>
      </c>
      <c r="J3921" s="194" t="str">
        <f>+'Información ELECTRO PUNO'!B3901</f>
        <v>PPC20</v>
      </c>
      <c r="K3921" s="9" t="str">
        <f t="shared" si="438"/>
        <v>POSTE DE CONCRETO ARMADO DE 13/400/150/345</v>
      </c>
      <c r="L3921" s="139">
        <f t="shared" si="439"/>
        <v>0.54</v>
      </c>
    </row>
    <row r="3922" spans="1:12" x14ac:dyDescent="0.25">
      <c r="A3922" s="193">
        <f>+'Información ELECTRO PUNO'!A3902</f>
        <v>3901</v>
      </c>
      <c r="B3922" s="26" t="str">
        <f t="shared" si="437"/>
        <v>SICODI</v>
      </c>
      <c r="C3922" s="9" t="str">
        <f t="shared" si="433"/>
        <v>Puno</v>
      </c>
      <c r="D3922" s="9" t="str">
        <f t="shared" si="434"/>
        <v>No Reporta</v>
      </c>
      <c r="E3922" s="9" t="str">
        <f t="shared" si="435"/>
        <v>No Reporta</v>
      </c>
      <c r="F3922" s="194" t="str">
        <f>+'Información ELECTRO PUNO'!E3902</f>
        <v>BT</v>
      </c>
      <c r="G3922" s="194">
        <f>+'Información ELECTRO PUNO'!G3902</f>
        <v>8</v>
      </c>
      <c r="H3922" s="9" t="str">
        <f t="shared" si="436"/>
        <v>Poste</v>
      </c>
      <c r="I3922" s="194" t="str">
        <f>+'Información ELECTRO PUNO'!F3902</f>
        <v>Concreto Armado</v>
      </c>
      <c r="J3922" s="194" t="str">
        <f>+'Información ELECTRO PUNO'!B3902</f>
        <v>PPC06</v>
      </c>
      <c r="K3922" s="9" t="str">
        <f t="shared" si="438"/>
        <v>POSTE DE CONCRETO ARMADO DE  8/300/120/240</v>
      </c>
      <c r="L3922" s="139">
        <f t="shared" si="439"/>
        <v>0.14000000000000001</v>
      </c>
    </row>
    <row r="3923" spans="1:12" x14ac:dyDescent="0.25">
      <c r="A3923" s="193">
        <f>+'Información ELECTRO PUNO'!A3903</f>
        <v>3902</v>
      </c>
      <c r="B3923" s="26" t="str">
        <f t="shared" si="437"/>
        <v>SICODI</v>
      </c>
      <c r="C3923" s="9" t="str">
        <f t="shared" si="433"/>
        <v>Puno</v>
      </c>
      <c r="D3923" s="9" t="str">
        <f t="shared" si="434"/>
        <v>No Reporta</v>
      </c>
      <c r="E3923" s="9" t="str">
        <f t="shared" si="435"/>
        <v>No Reporta</v>
      </c>
      <c r="F3923" s="194" t="str">
        <f>+'Información ELECTRO PUNO'!E3903</f>
        <v>MT</v>
      </c>
      <c r="G3923" s="194">
        <f>+'Información ELECTRO PUNO'!G3903</f>
        <v>13</v>
      </c>
      <c r="H3923" s="9" t="str">
        <f t="shared" si="436"/>
        <v>Poste</v>
      </c>
      <c r="I3923" s="194" t="str">
        <f>+'Información ELECTRO PUNO'!F3903</f>
        <v>Concreto Armado C</v>
      </c>
      <c r="J3923" s="194" t="str">
        <f>+'Información ELECTRO PUNO'!B3903</f>
        <v>PPC20</v>
      </c>
      <c r="K3923" s="9" t="str">
        <f t="shared" si="438"/>
        <v>POSTE DE CONCRETO ARMADO DE 13/400/150/345</v>
      </c>
      <c r="L3923" s="139">
        <f t="shared" si="439"/>
        <v>0.54</v>
      </c>
    </row>
    <row r="3924" spans="1:12" x14ac:dyDescent="0.25">
      <c r="A3924" s="193">
        <f>+'Información ELECTRO PUNO'!A3904</f>
        <v>3903</v>
      </c>
      <c r="B3924" s="26" t="str">
        <f t="shared" si="437"/>
        <v>SICODI</v>
      </c>
      <c r="C3924" s="9" t="str">
        <f t="shared" si="433"/>
        <v>Puno</v>
      </c>
      <c r="D3924" s="9" t="str">
        <f t="shared" si="434"/>
        <v>No Reporta</v>
      </c>
      <c r="E3924" s="9" t="str">
        <f t="shared" si="435"/>
        <v>No Reporta</v>
      </c>
      <c r="F3924" s="194" t="str">
        <f>+'Información ELECTRO PUNO'!E3904</f>
        <v>BT</v>
      </c>
      <c r="G3924" s="194">
        <f>+'Información ELECTRO PUNO'!G3904</f>
        <v>8</v>
      </c>
      <c r="H3924" s="9" t="str">
        <f t="shared" si="436"/>
        <v>Poste</v>
      </c>
      <c r="I3924" s="194" t="str">
        <f>+'Información ELECTRO PUNO'!F3904</f>
        <v>Concreto Armado</v>
      </c>
      <c r="J3924" s="194" t="str">
        <f>+'Información ELECTRO PUNO'!B3904</f>
        <v>PPC06</v>
      </c>
      <c r="K3924" s="9" t="str">
        <f t="shared" si="438"/>
        <v>POSTE DE CONCRETO ARMADO DE  8/300/120/240</v>
      </c>
      <c r="L3924" s="139">
        <f t="shared" si="439"/>
        <v>0.14000000000000001</v>
      </c>
    </row>
    <row r="3925" spans="1:12" x14ac:dyDescent="0.25">
      <c r="A3925" s="193">
        <f>+'Información ELECTRO PUNO'!A3905</f>
        <v>3904</v>
      </c>
      <c r="B3925" s="26" t="str">
        <f t="shared" si="437"/>
        <v>SICODI</v>
      </c>
      <c r="C3925" s="9" t="str">
        <f t="shared" si="433"/>
        <v>Puno</v>
      </c>
      <c r="D3925" s="9" t="str">
        <f t="shared" si="434"/>
        <v>No Reporta</v>
      </c>
      <c r="E3925" s="9" t="str">
        <f t="shared" si="435"/>
        <v>No Reporta</v>
      </c>
      <c r="F3925" s="194" t="str">
        <f>+'Información ELECTRO PUNO'!E3905</f>
        <v>MT</v>
      </c>
      <c r="G3925" s="194">
        <f>+'Información ELECTRO PUNO'!G3905</f>
        <v>13</v>
      </c>
      <c r="H3925" s="9" t="str">
        <f t="shared" si="436"/>
        <v>Poste</v>
      </c>
      <c r="I3925" s="194" t="str">
        <f>+'Información ELECTRO PUNO'!F3905</f>
        <v>Concreto Armado C</v>
      </c>
      <c r="J3925" s="194" t="str">
        <f>+'Información ELECTRO PUNO'!B3905</f>
        <v>PPC20</v>
      </c>
      <c r="K3925" s="9" t="str">
        <f t="shared" si="438"/>
        <v>POSTE DE CONCRETO ARMADO DE 13/400/150/345</v>
      </c>
      <c r="L3925" s="139">
        <f t="shared" si="439"/>
        <v>0.54</v>
      </c>
    </row>
    <row r="3926" spans="1:12" x14ac:dyDescent="0.25">
      <c r="A3926" s="193">
        <f>+'Información ELECTRO PUNO'!A3906</f>
        <v>3905</v>
      </c>
      <c r="B3926" s="26" t="str">
        <f t="shared" si="437"/>
        <v>SICODI</v>
      </c>
      <c r="C3926" s="9" t="str">
        <f t="shared" ref="C3926:C3989" si="440">+$C$10</f>
        <v>Puno</v>
      </c>
      <c r="D3926" s="9" t="str">
        <f t="shared" ref="D3926:D3989" si="441">+$D$10</f>
        <v>No Reporta</v>
      </c>
      <c r="E3926" s="9" t="str">
        <f t="shared" ref="E3926:E3989" si="442">+$E$10</f>
        <v>No Reporta</v>
      </c>
      <c r="F3926" s="194" t="str">
        <f>+'Información ELECTRO PUNO'!E3906</f>
        <v>BT</v>
      </c>
      <c r="G3926" s="194">
        <f>+'Información ELECTRO PUNO'!G3906</f>
        <v>8</v>
      </c>
      <c r="H3926" s="9" t="str">
        <f t="shared" ref="H3926:H3989" si="443">+$H$10</f>
        <v>Poste</v>
      </c>
      <c r="I3926" s="194" t="str">
        <f>+'Información ELECTRO PUNO'!F3906</f>
        <v>Concreto Armado</v>
      </c>
      <c r="J3926" s="194" t="str">
        <f>+'Información ELECTRO PUNO'!B3906</f>
        <v>PPC06</v>
      </c>
      <c r="K3926" s="9" t="str">
        <f t="shared" si="438"/>
        <v>POSTE DE CONCRETO ARMADO DE  8/300/120/240</v>
      </c>
      <c r="L3926" s="139">
        <f t="shared" si="439"/>
        <v>0.14000000000000001</v>
      </c>
    </row>
    <row r="3927" spans="1:12" x14ac:dyDescent="0.25">
      <c r="A3927" s="193">
        <f>+'Información ELECTRO PUNO'!A3907</f>
        <v>3906</v>
      </c>
      <c r="B3927" s="26" t="str">
        <f t="shared" ref="B3927:B3990" si="444">+INDEX($B$8:$B$16,MATCH(J3927,$J$8:$J$16,0))</f>
        <v>SICODI</v>
      </c>
      <c r="C3927" s="9" t="str">
        <f t="shared" si="440"/>
        <v>Puno</v>
      </c>
      <c r="D3927" s="9" t="str">
        <f t="shared" si="441"/>
        <v>No Reporta</v>
      </c>
      <c r="E3927" s="9" t="str">
        <f t="shared" si="442"/>
        <v>No Reporta</v>
      </c>
      <c r="F3927" s="194" t="str">
        <f>+'Información ELECTRO PUNO'!E3907</f>
        <v>BT</v>
      </c>
      <c r="G3927" s="194">
        <f>+'Información ELECTRO PUNO'!G3907</f>
        <v>8</v>
      </c>
      <c r="H3927" s="9" t="str">
        <f t="shared" si="443"/>
        <v>Poste</v>
      </c>
      <c r="I3927" s="194" t="str">
        <f>+'Información ELECTRO PUNO'!F3907</f>
        <v>Concreto Armado</v>
      </c>
      <c r="J3927" s="194" t="str">
        <f>+'Información ELECTRO PUNO'!B3907</f>
        <v>PPC06</v>
      </c>
      <c r="K3927" s="9" t="str">
        <f t="shared" ref="K3927:K3990" si="445">+VLOOKUP(J3927,$J$8:$K$16,2,FALSE)</f>
        <v>POSTE DE CONCRETO ARMADO DE  8/300/120/240</v>
      </c>
      <c r="L3927" s="139">
        <f t="shared" ref="L3927:L3990" si="446">+VLOOKUP(J3927,$J$8:$U$16,12,FALSE)</f>
        <v>0.14000000000000001</v>
      </c>
    </row>
    <row r="3928" spans="1:12" x14ac:dyDescent="0.25">
      <c r="A3928" s="193">
        <f>+'Información ELECTRO PUNO'!A3908</f>
        <v>3907</v>
      </c>
      <c r="B3928" s="26" t="str">
        <f t="shared" si="444"/>
        <v>SICODI</v>
      </c>
      <c r="C3928" s="9" t="str">
        <f t="shared" si="440"/>
        <v>Puno</v>
      </c>
      <c r="D3928" s="9" t="str">
        <f t="shared" si="441"/>
        <v>No Reporta</v>
      </c>
      <c r="E3928" s="9" t="str">
        <f t="shared" si="442"/>
        <v>No Reporta</v>
      </c>
      <c r="F3928" s="194" t="str">
        <f>+'Información ELECTRO PUNO'!E3908</f>
        <v>BT</v>
      </c>
      <c r="G3928" s="194">
        <f>+'Información ELECTRO PUNO'!G3908</f>
        <v>8</v>
      </c>
      <c r="H3928" s="9" t="str">
        <f t="shared" si="443"/>
        <v>Poste</v>
      </c>
      <c r="I3928" s="194" t="str">
        <f>+'Información ELECTRO PUNO'!F3908</f>
        <v>Concreto Armado</v>
      </c>
      <c r="J3928" s="194" t="str">
        <f>+'Información ELECTRO PUNO'!B3908</f>
        <v>PPC06</v>
      </c>
      <c r="K3928" s="9" t="str">
        <f t="shared" si="445"/>
        <v>POSTE DE CONCRETO ARMADO DE  8/300/120/240</v>
      </c>
      <c r="L3928" s="139">
        <f t="shared" si="446"/>
        <v>0.14000000000000001</v>
      </c>
    </row>
    <row r="3929" spans="1:12" x14ac:dyDescent="0.25">
      <c r="A3929" s="193">
        <f>+'Información ELECTRO PUNO'!A3909</f>
        <v>3908</v>
      </c>
      <c r="B3929" s="26" t="str">
        <f t="shared" si="444"/>
        <v>SICODI</v>
      </c>
      <c r="C3929" s="9" t="str">
        <f t="shared" si="440"/>
        <v>Puno</v>
      </c>
      <c r="D3929" s="9" t="str">
        <f t="shared" si="441"/>
        <v>No Reporta</v>
      </c>
      <c r="E3929" s="9" t="str">
        <f t="shared" si="442"/>
        <v>No Reporta</v>
      </c>
      <c r="F3929" s="194" t="str">
        <f>+'Información ELECTRO PUNO'!E3909</f>
        <v>BT</v>
      </c>
      <c r="G3929" s="194">
        <f>+'Información ELECTRO PUNO'!G3909</f>
        <v>8</v>
      </c>
      <c r="H3929" s="9" t="str">
        <f t="shared" si="443"/>
        <v>Poste</v>
      </c>
      <c r="I3929" s="194" t="str">
        <f>+'Información ELECTRO PUNO'!F3909</f>
        <v>Concreto Armado</v>
      </c>
      <c r="J3929" s="194" t="str">
        <f>+'Información ELECTRO PUNO'!B3909</f>
        <v>PPC06</v>
      </c>
      <c r="K3929" s="9" t="str">
        <f t="shared" si="445"/>
        <v>POSTE DE CONCRETO ARMADO DE  8/300/120/240</v>
      </c>
      <c r="L3929" s="139">
        <f t="shared" si="446"/>
        <v>0.14000000000000001</v>
      </c>
    </row>
    <row r="3930" spans="1:12" x14ac:dyDescent="0.25">
      <c r="A3930" s="193">
        <f>+'Información ELECTRO PUNO'!A3910</f>
        <v>3909</v>
      </c>
      <c r="B3930" s="26" t="str">
        <f t="shared" si="444"/>
        <v>SICODI</v>
      </c>
      <c r="C3930" s="9" t="str">
        <f t="shared" si="440"/>
        <v>Puno</v>
      </c>
      <c r="D3930" s="9" t="str">
        <f t="shared" si="441"/>
        <v>No Reporta</v>
      </c>
      <c r="E3930" s="9" t="str">
        <f t="shared" si="442"/>
        <v>No Reporta</v>
      </c>
      <c r="F3930" s="194" t="str">
        <f>+'Información ELECTRO PUNO'!E3910</f>
        <v>BT</v>
      </c>
      <c r="G3930" s="194">
        <f>+'Información ELECTRO PUNO'!G3910</f>
        <v>8</v>
      </c>
      <c r="H3930" s="9" t="str">
        <f t="shared" si="443"/>
        <v>Poste</v>
      </c>
      <c r="I3930" s="194" t="str">
        <f>+'Información ELECTRO PUNO'!F3910</f>
        <v>Concreto Armado</v>
      </c>
      <c r="J3930" s="194" t="str">
        <f>+'Información ELECTRO PUNO'!B3910</f>
        <v>PPC06</v>
      </c>
      <c r="K3930" s="9" t="str">
        <f t="shared" si="445"/>
        <v>POSTE DE CONCRETO ARMADO DE  8/300/120/240</v>
      </c>
      <c r="L3930" s="139">
        <f t="shared" si="446"/>
        <v>0.14000000000000001</v>
      </c>
    </row>
    <row r="3931" spans="1:12" x14ac:dyDescent="0.25">
      <c r="A3931" s="193">
        <f>+'Información ELECTRO PUNO'!A3911</f>
        <v>3910</v>
      </c>
      <c r="B3931" s="26" t="str">
        <f t="shared" si="444"/>
        <v>SICODI</v>
      </c>
      <c r="C3931" s="9" t="str">
        <f t="shared" si="440"/>
        <v>Puno</v>
      </c>
      <c r="D3931" s="9" t="str">
        <f t="shared" si="441"/>
        <v>No Reporta</v>
      </c>
      <c r="E3931" s="9" t="str">
        <f t="shared" si="442"/>
        <v>No Reporta</v>
      </c>
      <c r="F3931" s="194" t="str">
        <f>+'Información ELECTRO PUNO'!E3911</f>
        <v>BT</v>
      </c>
      <c r="G3931" s="194">
        <f>+'Información ELECTRO PUNO'!G3911</f>
        <v>8</v>
      </c>
      <c r="H3931" s="9" t="str">
        <f t="shared" si="443"/>
        <v>Poste</v>
      </c>
      <c r="I3931" s="194" t="str">
        <f>+'Información ELECTRO PUNO'!F3911</f>
        <v>Concreto Armado</v>
      </c>
      <c r="J3931" s="194" t="str">
        <f>+'Información ELECTRO PUNO'!B3911</f>
        <v>PPC06</v>
      </c>
      <c r="K3931" s="9" t="str">
        <f t="shared" si="445"/>
        <v>POSTE DE CONCRETO ARMADO DE  8/300/120/240</v>
      </c>
      <c r="L3931" s="139">
        <f t="shared" si="446"/>
        <v>0.14000000000000001</v>
      </c>
    </row>
    <row r="3932" spans="1:12" x14ac:dyDescent="0.25">
      <c r="A3932" s="193">
        <f>+'Información ELECTRO PUNO'!A3912</f>
        <v>3911</v>
      </c>
      <c r="B3932" s="26" t="str">
        <f t="shared" si="444"/>
        <v>SICODI</v>
      </c>
      <c r="C3932" s="9" t="str">
        <f t="shared" si="440"/>
        <v>Puno</v>
      </c>
      <c r="D3932" s="9" t="str">
        <f t="shared" si="441"/>
        <v>No Reporta</v>
      </c>
      <c r="E3932" s="9" t="str">
        <f t="shared" si="442"/>
        <v>No Reporta</v>
      </c>
      <c r="F3932" s="194" t="str">
        <f>+'Información ELECTRO PUNO'!E3912</f>
        <v>MT</v>
      </c>
      <c r="G3932" s="194">
        <f>+'Información ELECTRO PUNO'!G3912</f>
        <v>13</v>
      </c>
      <c r="H3932" s="9" t="str">
        <f t="shared" si="443"/>
        <v>Poste</v>
      </c>
      <c r="I3932" s="194" t="str">
        <f>+'Información ELECTRO PUNO'!F3912</f>
        <v>Concreto Armado C</v>
      </c>
      <c r="J3932" s="194" t="str">
        <f>+'Información ELECTRO PUNO'!B3912</f>
        <v>PPC20</v>
      </c>
      <c r="K3932" s="9" t="str">
        <f t="shared" si="445"/>
        <v>POSTE DE CONCRETO ARMADO DE 13/400/150/345</v>
      </c>
      <c r="L3932" s="139">
        <f t="shared" si="446"/>
        <v>0.54</v>
      </c>
    </row>
    <row r="3933" spans="1:12" x14ac:dyDescent="0.25">
      <c r="A3933" s="193">
        <f>+'Información ELECTRO PUNO'!A3913</f>
        <v>3912</v>
      </c>
      <c r="B3933" s="26" t="str">
        <f t="shared" si="444"/>
        <v>SICODI</v>
      </c>
      <c r="C3933" s="9" t="str">
        <f t="shared" si="440"/>
        <v>Puno</v>
      </c>
      <c r="D3933" s="9" t="str">
        <f t="shared" si="441"/>
        <v>No Reporta</v>
      </c>
      <c r="E3933" s="9" t="str">
        <f t="shared" si="442"/>
        <v>No Reporta</v>
      </c>
      <c r="F3933" s="194" t="str">
        <f>+'Información ELECTRO PUNO'!E3913</f>
        <v>MT</v>
      </c>
      <c r="G3933" s="194">
        <f>+'Información ELECTRO PUNO'!G3913</f>
        <v>13</v>
      </c>
      <c r="H3933" s="9" t="str">
        <f t="shared" si="443"/>
        <v>Poste</v>
      </c>
      <c r="I3933" s="194" t="str">
        <f>+'Información ELECTRO PUNO'!F3913</f>
        <v>Concreto Armado C</v>
      </c>
      <c r="J3933" s="194" t="str">
        <f>+'Información ELECTRO PUNO'!B3913</f>
        <v>PPC20</v>
      </c>
      <c r="K3933" s="9" t="str">
        <f t="shared" si="445"/>
        <v>POSTE DE CONCRETO ARMADO DE 13/400/150/345</v>
      </c>
      <c r="L3933" s="139">
        <f t="shared" si="446"/>
        <v>0.54</v>
      </c>
    </row>
    <row r="3934" spans="1:12" x14ac:dyDescent="0.25">
      <c r="A3934" s="193">
        <f>+'Información ELECTRO PUNO'!A3914</f>
        <v>3913</v>
      </c>
      <c r="B3934" s="26" t="str">
        <f t="shared" si="444"/>
        <v>SICODI</v>
      </c>
      <c r="C3934" s="9" t="str">
        <f t="shared" si="440"/>
        <v>Puno</v>
      </c>
      <c r="D3934" s="9" t="str">
        <f t="shared" si="441"/>
        <v>No Reporta</v>
      </c>
      <c r="E3934" s="9" t="str">
        <f t="shared" si="442"/>
        <v>No Reporta</v>
      </c>
      <c r="F3934" s="194" t="str">
        <f>+'Información ELECTRO PUNO'!E3914</f>
        <v>MT</v>
      </c>
      <c r="G3934" s="194">
        <f>+'Información ELECTRO PUNO'!G3914</f>
        <v>13</v>
      </c>
      <c r="H3934" s="9" t="str">
        <f t="shared" si="443"/>
        <v>Poste</v>
      </c>
      <c r="I3934" s="194" t="str">
        <f>+'Información ELECTRO PUNO'!F3914</f>
        <v>Concreto Armado C</v>
      </c>
      <c r="J3934" s="194" t="str">
        <f>+'Información ELECTRO PUNO'!B3914</f>
        <v>PPC20</v>
      </c>
      <c r="K3934" s="9" t="str">
        <f t="shared" si="445"/>
        <v>POSTE DE CONCRETO ARMADO DE 13/400/150/345</v>
      </c>
      <c r="L3934" s="139">
        <f t="shared" si="446"/>
        <v>0.54</v>
      </c>
    </row>
    <row r="3935" spans="1:12" x14ac:dyDescent="0.25">
      <c r="A3935" s="193">
        <f>+'Información ELECTRO PUNO'!A3915</f>
        <v>3914</v>
      </c>
      <c r="B3935" s="26" t="str">
        <f t="shared" si="444"/>
        <v>SICODI</v>
      </c>
      <c r="C3935" s="9" t="str">
        <f t="shared" si="440"/>
        <v>Puno</v>
      </c>
      <c r="D3935" s="9" t="str">
        <f t="shared" si="441"/>
        <v>No Reporta</v>
      </c>
      <c r="E3935" s="9" t="str">
        <f t="shared" si="442"/>
        <v>No Reporta</v>
      </c>
      <c r="F3935" s="194" t="str">
        <f>+'Información ELECTRO PUNO'!E3915</f>
        <v>MT</v>
      </c>
      <c r="G3935" s="194">
        <f>+'Información ELECTRO PUNO'!G3915</f>
        <v>13</v>
      </c>
      <c r="H3935" s="9" t="str">
        <f t="shared" si="443"/>
        <v>Poste</v>
      </c>
      <c r="I3935" s="194" t="str">
        <f>+'Información ELECTRO PUNO'!F3915</f>
        <v>Concreto Armado C</v>
      </c>
      <c r="J3935" s="194" t="str">
        <f>+'Información ELECTRO PUNO'!B3915</f>
        <v>PPC20</v>
      </c>
      <c r="K3935" s="9" t="str">
        <f t="shared" si="445"/>
        <v>POSTE DE CONCRETO ARMADO DE 13/400/150/345</v>
      </c>
      <c r="L3935" s="139">
        <f t="shared" si="446"/>
        <v>0.54</v>
      </c>
    </row>
    <row r="3936" spans="1:12" x14ac:dyDescent="0.25">
      <c r="A3936" s="193">
        <f>+'Información ELECTRO PUNO'!A3916</f>
        <v>3915</v>
      </c>
      <c r="B3936" s="26" t="str">
        <f t="shared" si="444"/>
        <v>SICODI</v>
      </c>
      <c r="C3936" s="9" t="str">
        <f t="shared" si="440"/>
        <v>Puno</v>
      </c>
      <c r="D3936" s="9" t="str">
        <f t="shared" si="441"/>
        <v>No Reporta</v>
      </c>
      <c r="E3936" s="9" t="str">
        <f t="shared" si="442"/>
        <v>No Reporta</v>
      </c>
      <c r="F3936" s="194" t="str">
        <f>+'Información ELECTRO PUNO'!E3916</f>
        <v>MT</v>
      </c>
      <c r="G3936" s="194">
        <f>+'Información ELECTRO PUNO'!G3916</f>
        <v>13</v>
      </c>
      <c r="H3936" s="9" t="str">
        <f t="shared" si="443"/>
        <v>Poste</v>
      </c>
      <c r="I3936" s="194" t="str">
        <f>+'Información ELECTRO PUNO'!F3916</f>
        <v>Concreto Armado C</v>
      </c>
      <c r="J3936" s="194" t="str">
        <f>+'Información ELECTRO PUNO'!B3916</f>
        <v>PPC20</v>
      </c>
      <c r="K3936" s="9" t="str">
        <f t="shared" si="445"/>
        <v>POSTE DE CONCRETO ARMADO DE 13/400/150/345</v>
      </c>
      <c r="L3936" s="139">
        <f t="shared" si="446"/>
        <v>0.54</v>
      </c>
    </row>
    <row r="3937" spans="1:12" x14ac:dyDescent="0.25">
      <c r="A3937" s="193">
        <f>+'Información ELECTRO PUNO'!A3917</f>
        <v>3916</v>
      </c>
      <c r="B3937" s="26" t="str">
        <f t="shared" si="444"/>
        <v>SICODI</v>
      </c>
      <c r="C3937" s="9" t="str">
        <f t="shared" si="440"/>
        <v>Puno</v>
      </c>
      <c r="D3937" s="9" t="str">
        <f t="shared" si="441"/>
        <v>No Reporta</v>
      </c>
      <c r="E3937" s="9" t="str">
        <f t="shared" si="442"/>
        <v>No Reporta</v>
      </c>
      <c r="F3937" s="194" t="str">
        <f>+'Información ELECTRO PUNO'!E3917</f>
        <v>BT</v>
      </c>
      <c r="G3937" s="194">
        <f>+'Información ELECTRO PUNO'!G3917</f>
        <v>8</v>
      </c>
      <c r="H3937" s="9" t="str">
        <f t="shared" si="443"/>
        <v>Poste</v>
      </c>
      <c r="I3937" s="194" t="str">
        <f>+'Información ELECTRO PUNO'!F3917</f>
        <v>Concreto Armado</v>
      </c>
      <c r="J3937" s="194" t="str">
        <f>+'Información ELECTRO PUNO'!B3917</f>
        <v>PPC06</v>
      </c>
      <c r="K3937" s="9" t="str">
        <f t="shared" si="445"/>
        <v>POSTE DE CONCRETO ARMADO DE  8/300/120/240</v>
      </c>
      <c r="L3937" s="139">
        <f t="shared" si="446"/>
        <v>0.14000000000000001</v>
      </c>
    </row>
    <row r="3938" spans="1:12" x14ac:dyDescent="0.25">
      <c r="A3938" s="193">
        <f>+'Información ELECTRO PUNO'!A3918</f>
        <v>3917</v>
      </c>
      <c r="B3938" s="26" t="str">
        <f t="shared" si="444"/>
        <v>SICODI</v>
      </c>
      <c r="C3938" s="9" t="str">
        <f t="shared" si="440"/>
        <v>Puno</v>
      </c>
      <c r="D3938" s="9" t="str">
        <f t="shared" si="441"/>
        <v>No Reporta</v>
      </c>
      <c r="E3938" s="9" t="str">
        <f t="shared" si="442"/>
        <v>No Reporta</v>
      </c>
      <c r="F3938" s="194" t="str">
        <f>+'Información ELECTRO PUNO'!E3918</f>
        <v>BT</v>
      </c>
      <c r="G3938" s="194">
        <f>+'Información ELECTRO PUNO'!G3918</f>
        <v>8</v>
      </c>
      <c r="H3938" s="9" t="str">
        <f t="shared" si="443"/>
        <v>Poste</v>
      </c>
      <c r="I3938" s="194" t="str">
        <f>+'Información ELECTRO PUNO'!F3918</f>
        <v>Concreto Armado</v>
      </c>
      <c r="J3938" s="194" t="str">
        <f>+'Información ELECTRO PUNO'!B3918</f>
        <v>PPC06</v>
      </c>
      <c r="K3938" s="9" t="str">
        <f t="shared" si="445"/>
        <v>POSTE DE CONCRETO ARMADO DE  8/300/120/240</v>
      </c>
      <c r="L3938" s="139">
        <f t="shared" si="446"/>
        <v>0.14000000000000001</v>
      </c>
    </row>
    <row r="3939" spans="1:12" x14ac:dyDescent="0.25">
      <c r="A3939" s="193">
        <f>+'Información ELECTRO PUNO'!A3919</f>
        <v>3918</v>
      </c>
      <c r="B3939" s="26" t="str">
        <f t="shared" si="444"/>
        <v>SICODI</v>
      </c>
      <c r="C3939" s="9" t="str">
        <f t="shared" si="440"/>
        <v>Puno</v>
      </c>
      <c r="D3939" s="9" t="str">
        <f t="shared" si="441"/>
        <v>No Reporta</v>
      </c>
      <c r="E3939" s="9" t="str">
        <f t="shared" si="442"/>
        <v>No Reporta</v>
      </c>
      <c r="F3939" s="194" t="str">
        <f>+'Información ELECTRO PUNO'!E3919</f>
        <v>BT</v>
      </c>
      <c r="G3939" s="194">
        <f>+'Información ELECTRO PUNO'!G3919</f>
        <v>8</v>
      </c>
      <c r="H3939" s="9" t="str">
        <f t="shared" si="443"/>
        <v>Poste</v>
      </c>
      <c r="I3939" s="194" t="str">
        <f>+'Información ELECTRO PUNO'!F3919</f>
        <v>Concreto Armado</v>
      </c>
      <c r="J3939" s="194" t="str">
        <f>+'Información ELECTRO PUNO'!B3919</f>
        <v>PPC06</v>
      </c>
      <c r="K3939" s="9" t="str">
        <f t="shared" si="445"/>
        <v>POSTE DE CONCRETO ARMADO DE  8/300/120/240</v>
      </c>
      <c r="L3939" s="139">
        <f t="shared" si="446"/>
        <v>0.14000000000000001</v>
      </c>
    </row>
    <row r="3940" spans="1:12" x14ac:dyDescent="0.25">
      <c r="A3940" s="193">
        <f>+'Información ELECTRO PUNO'!A3920</f>
        <v>3919</v>
      </c>
      <c r="B3940" s="26" t="str">
        <f t="shared" si="444"/>
        <v>SICODI</v>
      </c>
      <c r="C3940" s="9" t="str">
        <f t="shared" si="440"/>
        <v>Puno</v>
      </c>
      <c r="D3940" s="9" t="str">
        <f t="shared" si="441"/>
        <v>No Reporta</v>
      </c>
      <c r="E3940" s="9" t="str">
        <f t="shared" si="442"/>
        <v>No Reporta</v>
      </c>
      <c r="F3940" s="194" t="str">
        <f>+'Información ELECTRO PUNO'!E3920</f>
        <v>BT</v>
      </c>
      <c r="G3940" s="194">
        <f>+'Información ELECTRO PUNO'!G3920</f>
        <v>8</v>
      </c>
      <c r="H3940" s="9" t="str">
        <f t="shared" si="443"/>
        <v>Poste</v>
      </c>
      <c r="I3940" s="194" t="str">
        <f>+'Información ELECTRO PUNO'!F3920</f>
        <v>Concreto Armado</v>
      </c>
      <c r="J3940" s="194" t="str">
        <f>+'Información ELECTRO PUNO'!B3920</f>
        <v>PPC06</v>
      </c>
      <c r="K3940" s="9" t="str">
        <f t="shared" si="445"/>
        <v>POSTE DE CONCRETO ARMADO DE  8/300/120/240</v>
      </c>
      <c r="L3940" s="139">
        <f t="shared" si="446"/>
        <v>0.14000000000000001</v>
      </c>
    </row>
    <row r="3941" spans="1:12" x14ac:dyDescent="0.25">
      <c r="A3941" s="193">
        <f>+'Información ELECTRO PUNO'!A3921</f>
        <v>3920</v>
      </c>
      <c r="B3941" s="26" t="str">
        <f t="shared" si="444"/>
        <v>SICODI</v>
      </c>
      <c r="C3941" s="9" t="str">
        <f t="shared" si="440"/>
        <v>Puno</v>
      </c>
      <c r="D3941" s="9" t="str">
        <f t="shared" si="441"/>
        <v>No Reporta</v>
      </c>
      <c r="E3941" s="9" t="str">
        <f t="shared" si="442"/>
        <v>No Reporta</v>
      </c>
      <c r="F3941" s="194" t="str">
        <f>+'Información ELECTRO PUNO'!E3921</f>
        <v>BT</v>
      </c>
      <c r="G3941" s="194">
        <f>+'Información ELECTRO PUNO'!G3921</f>
        <v>8</v>
      </c>
      <c r="H3941" s="9" t="str">
        <f t="shared" si="443"/>
        <v>Poste</v>
      </c>
      <c r="I3941" s="194" t="str">
        <f>+'Información ELECTRO PUNO'!F3921</f>
        <v>Concreto Armado</v>
      </c>
      <c r="J3941" s="194" t="str">
        <f>+'Información ELECTRO PUNO'!B3921</f>
        <v>PPC06</v>
      </c>
      <c r="K3941" s="9" t="str">
        <f t="shared" si="445"/>
        <v>POSTE DE CONCRETO ARMADO DE  8/300/120/240</v>
      </c>
      <c r="L3941" s="139">
        <f t="shared" si="446"/>
        <v>0.14000000000000001</v>
      </c>
    </row>
    <row r="3942" spans="1:12" x14ac:dyDescent="0.25">
      <c r="A3942" s="193">
        <f>+'Información ELECTRO PUNO'!A3922</f>
        <v>3921</v>
      </c>
      <c r="B3942" s="26" t="str">
        <f t="shared" si="444"/>
        <v>SICODI</v>
      </c>
      <c r="C3942" s="9" t="str">
        <f t="shared" si="440"/>
        <v>Puno</v>
      </c>
      <c r="D3942" s="9" t="str">
        <f t="shared" si="441"/>
        <v>No Reporta</v>
      </c>
      <c r="E3942" s="9" t="str">
        <f t="shared" si="442"/>
        <v>No Reporta</v>
      </c>
      <c r="F3942" s="194" t="str">
        <f>+'Información ELECTRO PUNO'!E3922</f>
        <v>BT</v>
      </c>
      <c r="G3942" s="194">
        <f>+'Información ELECTRO PUNO'!G3922</f>
        <v>8</v>
      </c>
      <c r="H3942" s="9" t="str">
        <f t="shared" si="443"/>
        <v>Poste</v>
      </c>
      <c r="I3942" s="194" t="str">
        <f>+'Información ELECTRO PUNO'!F3922</f>
        <v>Concreto Armado</v>
      </c>
      <c r="J3942" s="194" t="str">
        <f>+'Información ELECTRO PUNO'!B3922</f>
        <v>PPC06</v>
      </c>
      <c r="K3942" s="9" t="str">
        <f t="shared" si="445"/>
        <v>POSTE DE CONCRETO ARMADO DE  8/300/120/240</v>
      </c>
      <c r="L3942" s="139">
        <f t="shared" si="446"/>
        <v>0.14000000000000001</v>
      </c>
    </row>
    <row r="3943" spans="1:12" x14ac:dyDescent="0.25">
      <c r="A3943" s="193">
        <f>+'Información ELECTRO PUNO'!A3923</f>
        <v>3922</v>
      </c>
      <c r="B3943" s="26" t="str">
        <f t="shared" si="444"/>
        <v>SICODI</v>
      </c>
      <c r="C3943" s="9" t="str">
        <f t="shared" si="440"/>
        <v>Puno</v>
      </c>
      <c r="D3943" s="9" t="str">
        <f t="shared" si="441"/>
        <v>No Reporta</v>
      </c>
      <c r="E3943" s="9" t="str">
        <f t="shared" si="442"/>
        <v>No Reporta</v>
      </c>
      <c r="F3943" s="194" t="str">
        <f>+'Información ELECTRO PUNO'!E3923</f>
        <v>BT</v>
      </c>
      <c r="G3943" s="194">
        <f>+'Información ELECTRO PUNO'!G3923</f>
        <v>8</v>
      </c>
      <c r="H3943" s="9" t="str">
        <f t="shared" si="443"/>
        <v>Poste</v>
      </c>
      <c r="I3943" s="194" t="str">
        <f>+'Información ELECTRO PUNO'!F3923</f>
        <v>Concreto Armado</v>
      </c>
      <c r="J3943" s="194" t="str">
        <f>+'Información ELECTRO PUNO'!B3923</f>
        <v>PPC06</v>
      </c>
      <c r="K3943" s="9" t="str">
        <f t="shared" si="445"/>
        <v>POSTE DE CONCRETO ARMADO DE  8/300/120/240</v>
      </c>
      <c r="L3943" s="139">
        <f t="shared" si="446"/>
        <v>0.14000000000000001</v>
      </c>
    </row>
    <row r="3944" spans="1:12" x14ac:dyDescent="0.25">
      <c r="A3944" s="193">
        <f>+'Información ELECTRO PUNO'!A3924</f>
        <v>3923</v>
      </c>
      <c r="B3944" s="26" t="str">
        <f t="shared" si="444"/>
        <v>SICODI</v>
      </c>
      <c r="C3944" s="9" t="str">
        <f t="shared" si="440"/>
        <v>Puno</v>
      </c>
      <c r="D3944" s="9" t="str">
        <f t="shared" si="441"/>
        <v>No Reporta</v>
      </c>
      <c r="E3944" s="9" t="str">
        <f t="shared" si="442"/>
        <v>No Reporta</v>
      </c>
      <c r="F3944" s="194" t="str">
        <f>+'Información ELECTRO PUNO'!E3924</f>
        <v>BT</v>
      </c>
      <c r="G3944" s="194">
        <f>+'Información ELECTRO PUNO'!G3924</f>
        <v>8</v>
      </c>
      <c r="H3944" s="9" t="str">
        <f t="shared" si="443"/>
        <v>Poste</v>
      </c>
      <c r="I3944" s="194" t="str">
        <f>+'Información ELECTRO PUNO'!F3924</f>
        <v>Concreto Armado</v>
      </c>
      <c r="J3944" s="194" t="str">
        <f>+'Información ELECTRO PUNO'!B3924</f>
        <v>PPC06</v>
      </c>
      <c r="K3944" s="9" t="str">
        <f t="shared" si="445"/>
        <v>POSTE DE CONCRETO ARMADO DE  8/300/120/240</v>
      </c>
      <c r="L3944" s="139">
        <f t="shared" si="446"/>
        <v>0.14000000000000001</v>
      </c>
    </row>
    <row r="3945" spans="1:12" x14ac:dyDescent="0.25">
      <c r="A3945" s="193">
        <f>+'Información ELECTRO PUNO'!A3925</f>
        <v>3924</v>
      </c>
      <c r="B3945" s="26" t="str">
        <f t="shared" si="444"/>
        <v>SICODI</v>
      </c>
      <c r="C3945" s="9" t="str">
        <f t="shared" si="440"/>
        <v>Puno</v>
      </c>
      <c r="D3945" s="9" t="str">
        <f t="shared" si="441"/>
        <v>No Reporta</v>
      </c>
      <c r="E3945" s="9" t="str">
        <f t="shared" si="442"/>
        <v>No Reporta</v>
      </c>
      <c r="F3945" s="194" t="str">
        <f>+'Información ELECTRO PUNO'!E3925</f>
        <v>BT</v>
      </c>
      <c r="G3945" s="194">
        <f>+'Información ELECTRO PUNO'!G3925</f>
        <v>8</v>
      </c>
      <c r="H3945" s="9" t="str">
        <f t="shared" si="443"/>
        <v>Poste</v>
      </c>
      <c r="I3945" s="194" t="str">
        <f>+'Información ELECTRO PUNO'!F3925</f>
        <v>Concreto Armado</v>
      </c>
      <c r="J3945" s="194" t="str">
        <f>+'Información ELECTRO PUNO'!B3925</f>
        <v>PPC06</v>
      </c>
      <c r="K3945" s="9" t="str">
        <f t="shared" si="445"/>
        <v>POSTE DE CONCRETO ARMADO DE  8/300/120/240</v>
      </c>
      <c r="L3945" s="139">
        <f t="shared" si="446"/>
        <v>0.14000000000000001</v>
      </c>
    </row>
    <row r="3946" spans="1:12" x14ac:dyDescent="0.25">
      <c r="A3946" s="193">
        <f>+'Información ELECTRO PUNO'!A3926</f>
        <v>3925</v>
      </c>
      <c r="B3946" s="26" t="str">
        <f t="shared" si="444"/>
        <v>SICODI</v>
      </c>
      <c r="C3946" s="9" t="str">
        <f t="shared" si="440"/>
        <v>Puno</v>
      </c>
      <c r="D3946" s="9" t="str">
        <f t="shared" si="441"/>
        <v>No Reporta</v>
      </c>
      <c r="E3946" s="9" t="str">
        <f t="shared" si="442"/>
        <v>No Reporta</v>
      </c>
      <c r="F3946" s="194" t="str">
        <f>+'Información ELECTRO PUNO'!E3926</f>
        <v>BT</v>
      </c>
      <c r="G3946" s="194">
        <f>+'Información ELECTRO PUNO'!G3926</f>
        <v>8</v>
      </c>
      <c r="H3946" s="9" t="str">
        <f t="shared" si="443"/>
        <v>Poste</v>
      </c>
      <c r="I3946" s="194" t="str">
        <f>+'Información ELECTRO PUNO'!F3926</f>
        <v>Concreto Armado</v>
      </c>
      <c r="J3946" s="194" t="str">
        <f>+'Información ELECTRO PUNO'!B3926</f>
        <v>PPC06</v>
      </c>
      <c r="K3946" s="9" t="str">
        <f t="shared" si="445"/>
        <v>POSTE DE CONCRETO ARMADO DE  8/300/120/240</v>
      </c>
      <c r="L3946" s="139">
        <f t="shared" si="446"/>
        <v>0.14000000000000001</v>
      </c>
    </row>
    <row r="3947" spans="1:12" x14ac:dyDescent="0.25">
      <c r="A3947" s="193">
        <f>+'Información ELECTRO PUNO'!A3927</f>
        <v>3926</v>
      </c>
      <c r="B3947" s="26" t="str">
        <f t="shared" si="444"/>
        <v>SICODI</v>
      </c>
      <c r="C3947" s="9" t="str">
        <f t="shared" si="440"/>
        <v>Puno</v>
      </c>
      <c r="D3947" s="9" t="str">
        <f t="shared" si="441"/>
        <v>No Reporta</v>
      </c>
      <c r="E3947" s="9" t="str">
        <f t="shared" si="442"/>
        <v>No Reporta</v>
      </c>
      <c r="F3947" s="194" t="str">
        <f>+'Información ELECTRO PUNO'!E3927</f>
        <v>BT</v>
      </c>
      <c r="G3947" s="194">
        <f>+'Información ELECTRO PUNO'!G3927</f>
        <v>8</v>
      </c>
      <c r="H3947" s="9" t="str">
        <f t="shared" si="443"/>
        <v>Poste</v>
      </c>
      <c r="I3947" s="194" t="str">
        <f>+'Información ELECTRO PUNO'!F3927</f>
        <v>Concreto Armado</v>
      </c>
      <c r="J3947" s="194" t="str">
        <f>+'Información ELECTRO PUNO'!B3927</f>
        <v>PPC06</v>
      </c>
      <c r="K3947" s="9" t="str">
        <f t="shared" si="445"/>
        <v>POSTE DE CONCRETO ARMADO DE  8/300/120/240</v>
      </c>
      <c r="L3947" s="139">
        <f t="shared" si="446"/>
        <v>0.14000000000000001</v>
      </c>
    </row>
    <row r="3948" spans="1:12" x14ac:dyDescent="0.25">
      <c r="A3948" s="193">
        <f>+'Información ELECTRO PUNO'!A3928</f>
        <v>3927</v>
      </c>
      <c r="B3948" s="26" t="str">
        <f t="shared" si="444"/>
        <v>SICODI</v>
      </c>
      <c r="C3948" s="9" t="str">
        <f t="shared" si="440"/>
        <v>Puno</v>
      </c>
      <c r="D3948" s="9" t="str">
        <f t="shared" si="441"/>
        <v>No Reporta</v>
      </c>
      <c r="E3948" s="9" t="str">
        <f t="shared" si="442"/>
        <v>No Reporta</v>
      </c>
      <c r="F3948" s="194" t="str">
        <f>+'Información ELECTRO PUNO'!E3928</f>
        <v>BT</v>
      </c>
      <c r="G3948" s="194">
        <f>+'Información ELECTRO PUNO'!G3928</f>
        <v>8</v>
      </c>
      <c r="H3948" s="9" t="str">
        <f t="shared" si="443"/>
        <v>Poste</v>
      </c>
      <c r="I3948" s="194" t="str">
        <f>+'Información ELECTRO PUNO'!F3928</f>
        <v>Concreto Armado</v>
      </c>
      <c r="J3948" s="194" t="str">
        <f>+'Información ELECTRO PUNO'!B3928</f>
        <v>PPC06</v>
      </c>
      <c r="K3948" s="9" t="str">
        <f t="shared" si="445"/>
        <v>POSTE DE CONCRETO ARMADO DE  8/300/120/240</v>
      </c>
      <c r="L3948" s="139">
        <f t="shared" si="446"/>
        <v>0.14000000000000001</v>
      </c>
    </row>
    <row r="3949" spans="1:12" x14ac:dyDescent="0.25">
      <c r="A3949" s="193">
        <f>+'Información ELECTRO PUNO'!A3929</f>
        <v>3928</v>
      </c>
      <c r="B3949" s="26" t="str">
        <f t="shared" si="444"/>
        <v>SICODI</v>
      </c>
      <c r="C3949" s="9" t="str">
        <f t="shared" si="440"/>
        <v>Puno</v>
      </c>
      <c r="D3949" s="9" t="str">
        <f t="shared" si="441"/>
        <v>No Reporta</v>
      </c>
      <c r="E3949" s="9" t="str">
        <f t="shared" si="442"/>
        <v>No Reporta</v>
      </c>
      <c r="F3949" s="194" t="str">
        <f>+'Información ELECTRO PUNO'!E3929</f>
        <v>MT</v>
      </c>
      <c r="G3949" s="194">
        <f>+'Información ELECTRO PUNO'!G3929</f>
        <v>13</v>
      </c>
      <c r="H3949" s="9" t="str">
        <f t="shared" si="443"/>
        <v>Poste</v>
      </c>
      <c r="I3949" s="194" t="str">
        <f>+'Información ELECTRO PUNO'!F3929</f>
        <v>Concreto Armado C</v>
      </c>
      <c r="J3949" s="194" t="str">
        <f>+'Información ELECTRO PUNO'!B3929</f>
        <v>PPC20</v>
      </c>
      <c r="K3949" s="9" t="str">
        <f t="shared" si="445"/>
        <v>POSTE DE CONCRETO ARMADO DE 13/400/150/345</v>
      </c>
      <c r="L3949" s="139">
        <f t="shared" si="446"/>
        <v>0.54</v>
      </c>
    </row>
    <row r="3950" spans="1:12" x14ac:dyDescent="0.25">
      <c r="A3950" s="193">
        <f>+'Información ELECTRO PUNO'!A3930</f>
        <v>3929</v>
      </c>
      <c r="B3950" s="26" t="str">
        <f t="shared" si="444"/>
        <v>SICODI</v>
      </c>
      <c r="C3950" s="9" t="str">
        <f t="shared" si="440"/>
        <v>Puno</v>
      </c>
      <c r="D3950" s="9" t="str">
        <f t="shared" si="441"/>
        <v>No Reporta</v>
      </c>
      <c r="E3950" s="9" t="str">
        <f t="shared" si="442"/>
        <v>No Reporta</v>
      </c>
      <c r="F3950" s="194" t="str">
        <f>+'Información ELECTRO PUNO'!E3930</f>
        <v>MT</v>
      </c>
      <c r="G3950" s="194">
        <f>+'Información ELECTRO PUNO'!G3930</f>
        <v>13</v>
      </c>
      <c r="H3950" s="9" t="str">
        <f t="shared" si="443"/>
        <v>Poste</v>
      </c>
      <c r="I3950" s="194" t="str">
        <f>+'Información ELECTRO PUNO'!F3930</f>
        <v>Concreto Armado C</v>
      </c>
      <c r="J3950" s="194" t="str">
        <f>+'Información ELECTRO PUNO'!B3930</f>
        <v>PPC20</v>
      </c>
      <c r="K3950" s="9" t="str">
        <f t="shared" si="445"/>
        <v>POSTE DE CONCRETO ARMADO DE 13/400/150/345</v>
      </c>
      <c r="L3950" s="139">
        <f t="shared" si="446"/>
        <v>0.54</v>
      </c>
    </row>
    <row r="3951" spans="1:12" x14ac:dyDescent="0.25">
      <c r="A3951" s="193">
        <f>+'Información ELECTRO PUNO'!A3931</f>
        <v>3930</v>
      </c>
      <c r="B3951" s="26" t="str">
        <f t="shared" si="444"/>
        <v>SICODI</v>
      </c>
      <c r="C3951" s="9" t="str">
        <f t="shared" si="440"/>
        <v>Puno</v>
      </c>
      <c r="D3951" s="9" t="str">
        <f t="shared" si="441"/>
        <v>No Reporta</v>
      </c>
      <c r="E3951" s="9" t="str">
        <f t="shared" si="442"/>
        <v>No Reporta</v>
      </c>
      <c r="F3951" s="194" t="str">
        <f>+'Información ELECTRO PUNO'!E3931</f>
        <v>MT</v>
      </c>
      <c r="G3951" s="194">
        <f>+'Información ELECTRO PUNO'!G3931</f>
        <v>13</v>
      </c>
      <c r="H3951" s="9" t="str">
        <f t="shared" si="443"/>
        <v>Poste</v>
      </c>
      <c r="I3951" s="194" t="str">
        <f>+'Información ELECTRO PUNO'!F3931</f>
        <v>Concreto Armado C</v>
      </c>
      <c r="J3951" s="194" t="str">
        <f>+'Información ELECTRO PUNO'!B3931</f>
        <v>PPC20</v>
      </c>
      <c r="K3951" s="9" t="str">
        <f t="shared" si="445"/>
        <v>POSTE DE CONCRETO ARMADO DE 13/400/150/345</v>
      </c>
      <c r="L3951" s="139">
        <f t="shared" si="446"/>
        <v>0.54</v>
      </c>
    </row>
    <row r="3952" spans="1:12" x14ac:dyDescent="0.25">
      <c r="A3952" s="193">
        <f>+'Información ELECTRO PUNO'!A3932</f>
        <v>3931</v>
      </c>
      <c r="B3952" s="26" t="str">
        <f t="shared" si="444"/>
        <v>SICODI</v>
      </c>
      <c r="C3952" s="9" t="str">
        <f t="shared" si="440"/>
        <v>Puno</v>
      </c>
      <c r="D3952" s="9" t="str">
        <f t="shared" si="441"/>
        <v>No Reporta</v>
      </c>
      <c r="E3952" s="9" t="str">
        <f t="shared" si="442"/>
        <v>No Reporta</v>
      </c>
      <c r="F3952" s="194" t="str">
        <f>+'Información ELECTRO PUNO'!E3932</f>
        <v>MT</v>
      </c>
      <c r="G3952" s="194">
        <f>+'Información ELECTRO PUNO'!G3932</f>
        <v>13</v>
      </c>
      <c r="H3952" s="9" t="str">
        <f t="shared" si="443"/>
        <v>Poste</v>
      </c>
      <c r="I3952" s="194" t="str">
        <f>+'Información ELECTRO PUNO'!F3932</f>
        <v>Concreto Armado C</v>
      </c>
      <c r="J3952" s="194" t="str">
        <f>+'Información ELECTRO PUNO'!B3932</f>
        <v>PPC20</v>
      </c>
      <c r="K3952" s="9" t="str">
        <f t="shared" si="445"/>
        <v>POSTE DE CONCRETO ARMADO DE 13/400/150/345</v>
      </c>
      <c r="L3952" s="139">
        <f t="shared" si="446"/>
        <v>0.54</v>
      </c>
    </row>
    <row r="3953" spans="1:12" x14ac:dyDescent="0.25">
      <c r="A3953" s="193">
        <f>+'Información ELECTRO PUNO'!A3933</f>
        <v>3932</v>
      </c>
      <c r="B3953" s="26" t="str">
        <f t="shared" si="444"/>
        <v>SICODI</v>
      </c>
      <c r="C3953" s="9" t="str">
        <f t="shared" si="440"/>
        <v>Puno</v>
      </c>
      <c r="D3953" s="9" t="str">
        <f t="shared" si="441"/>
        <v>No Reporta</v>
      </c>
      <c r="E3953" s="9" t="str">
        <f t="shared" si="442"/>
        <v>No Reporta</v>
      </c>
      <c r="F3953" s="194" t="str">
        <f>+'Información ELECTRO PUNO'!E3933</f>
        <v>BT</v>
      </c>
      <c r="G3953" s="194">
        <f>+'Información ELECTRO PUNO'!G3933</f>
        <v>8</v>
      </c>
      <c r="H3953" s="9" t="str">
        <f t="shared" si="443"/>
        <v>Poste</v>
      </c>
      <c r="I3953" s="194" t="str">
        <f>+'Información ELECTRO PUNO'!F3933</f>
        <v>Concreto Armado</v>
      </c>
      <c r="J3953" s="194" t="str">
        <f>+'Información ELECTRO PUNO'!B3933</f>
        <v>PPC06</v>
      </c>
      <c r="K3953" s="9" t="str">
        <f t="shared" si="445"/>
        <v>POSTE DE CONCRETO ARMADO DE  8/300/120/240</v>
      </c>
      <c r="L3953" s="139">
        <f t="shared" si="446"/>
        <v>0.14000000000000001</v>
      </c>
    </row>
    <row r="3954" spans="1:12" x14ac:dyDescent="0.25">
      <c r="A3954" s="193">
        <f>+'Información ELECTRO PUNO'!A3934</f>
        <v>3933</v>
      </c>
      <c r="B3954" s="26" t="str">
        <f t="shared" si="444"/>
        <v>SICODI</v>
      </c>
      <c r="C3954" s="9" t="str">
        <f t="shared" si="440"/>
        <v>Puno</v>
      </c>
      <c r="D3954" s="9" t="str">
        <f t="shared" si="441"/>
        <v>No Reporta</v>
      </c>
      <c r="E3954" s="9" t="str">
        <f t="shared" si="442"/>
        <v>No Reporta</v>
      </c>
      <c r="F3954" s="194" t="str">
        <f>+'Información ELECTRO PUNO'!E3934</f>
        <v>BT</v>
      </c>
      <c r="G3954" s="194">
        <f>+'Información ELECTRO PUNO'!G3934</f>
        <v>8</v>
      </c>
      <c r="H3954" s="9" t="str">
        <f t="shared" si="443"/>
        <v>Poste</v>
      </c>
      <c r="I3954" s="194" t="str">
        <f>+'Información ELECTRO PUNO'!F3934</f>
        <v>Concreto Armado</v>
      </c>
      <c r="J3954" s="194" t="str">
        <f>+'Información ELECTRO PUNO'!B3934</f>
        <v>PPC06</v>
      </c>
      <c r="K3954" s="9" t="str">
        <f t="shared" si="445"/>
        <v>POSTE DE CONCRETO ARMADO DE  8/300/120/240</v>
      </c>
      <c r="L3954" s="139">
        <f t="shared" si="446"/>
        <v>0.14000000000000001</v>
      </c>
    </row>
    <row r="3955" spans="1:12" x14ac:dyDescent="0.25">
      <c r="A3955" s="193">
        <f>+'Información ELECTRO PUNO'!A3935</f>
        <v>3934</v>
      </c>
      <c r="B3955" s="26" t="str">
        <f t="shared" si="444"/>
        <v>SICODI</v>
      </c>
      <c r="C3955" s="9" t="str">
        <f t="shared" si="440"/>
        <v>Puno</v>
      </c>
      <c r="D3955" s="9" t="str">
        <f t="shared" si="441"/>
        <v>No Reporta</v>
      </c>
      <c r="E3955" s="9" t="str">
        <f t="shared" si="442"/>
        <v>No Reporta</v>
      </c>
      <c r="F3955" s="194" t="str">
        <f>+'Información ELECTRO PUNO'!E3935</f>
        <v>BT</v>
      </c>
      <c r="G3955" s="194">
        <f>+'Información ELECTRO PUNO'!G3935</f>
        <v>8</v>
      </c>
      <c r="H3955" s="9" t="str">
        <f t="shared" si="443"/>
        <v>Poste</v>
      </c>
      <c r="I3955" s="194" t="str">
        <f>+'Información ELECTRO PUNO'!F3935</f>
        <v>Concreto Armado</v>
      </c>
      <c r="J3955" s="194" t="str">
        <f>+'Información ELECTRO PUNO'!B3935</f>
        <v>PPC06</v>
      </c>
      <c r="K3955" s="9" t="str">
        <f t="shared" si="445"/>
        <v>POSTE DE CONCRETO ARMADO DE  8/300/120/240</v>
      </c>
      <c r="L3955" s="139">
        <f t="shared" si="446"/>
        <v>0.14000000000000001</v>
      </c>
    </row>
    <row r="3956" spans="1:12" x14ac:dyDescent="0.25">
      <c r="A3956" s="193">
        <f>+'Información ELECTRO PUNO'!A3936</f>
        <v>3935</v>
      </c>
      <c r="B3956" s="26" t="str">
        <f t="shared" si="444"/>
        <v>SICODI</v>
      </c>
      <c r="C3956" s="9" t="str">
        <f t="shared" si="440"/>
        <v>Puno</v>
      </c>
      <c r="D3956" s="9" t="str">
        <f t="shared" si="441"/>
        <v>No Reporta</v>
      </c>
      <c r="E3956" s="9" t="str">
        <f t="shared" si="442"/>
        <v>No Reporta</v>
      </c>
      <c r="F3956" s="194" t="str">
        <f>+'Información ELECTRO PUNO'!E3936</f>
        <v>BT</v>
      </c>
      <c r="G3956" s="194">
        <f>+'Información ELECTRO PUNO'!G3936</f>
        <v>8</v>
      </c>
      <c r="H3956" s="9" t="str">
        <f t="shared" si="443"/>
        <v>Poste</v>
      </c>
      <c r="I3956" s="194" t="str">
        <f>+'Información ELECTRO PUNO'!F3936</f>
        <v>Concreto Armado</v>
      </c>
      <c r="J3956" s="194" t="str">
        <f>+'Información ELECTRO PUNO'!B3936</f>
        <v>PPC06</v>
      </c>
      <c r="K3956" s="9" t="str">
        <f t="shared" si="445"/>
        <v>POSTE DE CONCRETO ARMADO DE  8/300/120/240</v>
      </c>
      <c r="L3956" s="139">
        <f t="shared" si="446"/>
        <v>0.14000000000000001</v>
      </c>
    </row>
    <row r="3957" spans="1:12" x14ac:dyDescent="0.25">
      <c r="A3957" s="193">
        <f>+'Información ELECTRO PUNO'!A3937</f>
        <v>3936</v>
      </c>
      <c r="B3957" s="26" t="str">
        <f t="shared" si="444"/>
        <v>SICODI</v>
      </c>
      <c r="C3957" s="9" t="str">
        <f t="shared" si="440"/>
        <v>Puno</v>
      </c>
      <c r="D3957" s="9" t="str">
        <f t="shared" si="441"/>
        <v>No Reporta</v>
      </c>
      <c r="E3957" s="9" t="str">
        <f t="shared" si="442"/>
        <v>No Reporta</v>
      </c>
      <c r="F3957" s="194" t="str">
        <f>+'Información ELECTRO PUNO'!E3937</f>
        <v>BT</v>
      </c>
      <c r="G3957" s="194">
        <f>+'Información ELECTRO PUNO'!G3937</f>
        <v>8</v>
      </c>
      <c r="H3957" s="9" t="str">
        <f t="shared" si="443"/>
        <v>Poste</v>
      </c>
      <c r="I3957" s="194" t="str">
        <f>+'Información ELECTRO PUNO'!F3937</f>
        <v>Concreto Armado</v>
      </c>
      <c r="J3957" s="194" t="str">
        <f>+'Información ELECTRO PUNO'!B3937</f>
        <v>PPC06</v>
      </c>
      <c r="K3957" s="9" t="str">
        <f t="shared" si="445"/>
        <v>POSTE DE CONCRETO ARMADO DE  8/300/120/240</v>
      </c>
      <c r="L3957" s="139">
        <f t="shared" si="446"/>
        <v>0.14000000000000001</v>
      </c>
    </row>
    <row r="3958" spans="1:12" x14ac:dyDescent="0.25">
      <c r="A3958" s="193">
        <f>+'Información ELECTRO PUNO'!A3938</f>
        <v>3937</v>
      </c>
      <c r="B3958" s="26" t="str">
        <f t="shared" si="444"/>
        <v>SICODI</v>
      </c>
      <c r="C3958" s="9" t="str">
        <f t="shared" si="440"/>
        <v>Puno</v>
      </c>
      <c r="D3958" s="9" t="str">
        <f t="shared" si="441"/>
        <v>No Reporta</v>
      </c>
      <c r="E3958" s="9" t="str">
        <f t="shared" si="442"/>
        <v>No Reporta</v>
      </c>
      <c r="F3958" s="194" t="str">
        <f>+'Información ELECTRO PUNO'!E3938</f>
        <v>BT</v>
      </c>
      <c r="G3958" s="194">
        <f>+'Información ELECTRO PUNO'!G3938</f>
        <v>8</v>
      </c>
      <c r="H3958" s="9" t="str">
        <f t="shared" si="443"/>
        <v>Poste</v>
      </c>
      <c r="I3958" s="194" t="str">
        <f>+'Información ELECTRO PUNO'!F3938</f>
        <v>Concreto Armado</v>
      </c>
      <c r="J3958" s="194" t="str">
        <f>+'Información ELECTRO PUNO'!B3938</f>
        <v>PPC06</v>
      </c>
      <c r="K3958" s="9" t="str">
        <f t="shared" si="445"/>
        <v>POSTE DE CONCRETO ARMADO DE  8/300/120/240</v>
      </c>
      <c r="L3958" s="139">
        <f t="shared" si="446"/>
        <v>0.14000000000000001</v>
      </c>
    </row>
    <row r="3959" spans="1:12" x14ac:dyDescent="0.25">
      <c r="A3959" s="193">
        <f>+'Información ELECTRO PUNO'!A3939</f>
        <v>3938</v>
      </c>
      <c r="B3959" s="26" t="str">
        <f t="shared" si="444"/>
        <v>SICODI</v>
      </c>
      <c r="C3959" s="9" t="str">
        <f t="shared" si="440"/>
        <v>Puno</v>
      </c>
      <c r="D3959" s="9" t="str">
        <f t="shared" si="441"/>
        <v>No Reporta</v>
      </c>
      <c r="E3959" s="9" t="str">
        <f t="shared" si="442"/>
        <v>No Reporta</v>
      </c>
      <c r="F3959" s="194" t="str">
        <f>+'Información ELECTRO PUNO'!E3939</f>
        <v>BT</v>
      </c>
      <c r="G3959" s="194">
        <f>+'Información ELECTRO PUNO'!G3939</f>
        <v>8</v>
      </c>
      <c r="H3959" s="9" t="str">
        <f t="shared" si="443"/>
        <v>Poste</v>
      </c>
      <c r="I3959" s="194" t="str">
        <f>+'Información ELECTRO PUNO'!F3939</f>
        <v>Concreto Armado</v>
      </c>
      <c r="J3959" s="194" t="str">
        <f>+'Información ELECTRO PUNO'!B3939</f>
        <v>PPC06</v>
      </c>
      <c r="K3959" s="9" t="str">
        <f t="shared" si="445"/>
        <v>POSTE DE CONCRETO ARMADO DE  8/300/120/240</v>
      </c>
      <c r="L3959" s="139">
        <f t="shared" si="446"/>
        <v>0.14000000000000001</v>
      </c>
    </row>
    <row r="3960" spans="1:12" x14ac:dyDescent="0.25">
      <c r="A3960" s="193">
        <f>+'Información ELECTRO PUNO'!A3940</f>
        <v>3939</v>
      </c>
      <c r="B3960" s="26" t="str">
        <f t="shared" si="444"/>
        <v>SICODI</v>
      </c>
      <c r="C3960" s="9" t="str">
        <f t="shared" si="440"/>
        <v>Puno</v>
      </c>
      <c r="D3960" s="9" t="str">
        <f t="shared" si="441"/>
        <v>No Reporta</v>
      </c>
      <c r="E3960" s="9" t="str">
        <f t="shared" si="442"/>
        <v>No Reporta</v>
      </c>
      <c r="F3960" s="194" t="str">
        <f>+'Información ELECTRO PUNO'!E3940</f>
        <v>BT</v>
      </c>
      <c r="G3960" s="194">
        <f>+'Información ELECTRO PUNO'!G3940</f>
        <v>8</v>
      </c>
      <c r="H3960" s="9" t="str">
        <f t="shared" si="443"/>
        <v>Poste</v>
      </c>
      <c r="I3960" s="194" t="str">
        <f>+'Información ELECTRO PUNO'!F3940</f>
        <v>Concreto Armado</v>
      </c>
      <c r="J3960" s="194" t="str">
        <f>+'Información ELECTRO PUNO'!B3940</f>
        <v>PPC06</v>
      </c>
      <c r="K3960" s="9" t="str">
        <f t="shared" si="445"/>
        <v>POSTE DE CONCRETO ARMADO DE  8/300/120/240</v>
      </c>
      <c r="L3960" s="139">
        <f t="shared" si="446"/>
        <v>0.14000000000000001</v>
      </c>
    </row>
    <row r="3961" spans="1:12" x14ac:dyDescent="0.25">
      <c r="A3961" s="193">
        <f>+'Información ELECTRO PUNO'!A3941</f>
        <v>3940</v>
      </c>
      <c r="B3961" s="26" t="str">
        <f t="shared" si="444"/>
        <v>SICODI</v>
      </c>
      <c r="C3961" s="9" t="str">
        <f t="shared" si="440"/>
        <v>Puno</v>
      </c>
      <c r="D3961" s="9" t="str">
        <f t="shared" si="441"/>
        <v>No Reporta</v>
      </c>
      <c r="E3961" s="9" t="str">
        <f t="shared" si="442"/>
        <v>No Reporta</v>
      </c>
      <c r="F3961" s="194" t="str">
        <f>+'Información ELECTRO PUNO'!E3941</f>
        <v>BT</v>
      </c>
      <c r="G3961" s="194">
        <f>+'Información ELECTRO PUNO'!G3941</f>
        <v>8</v>
      </c>
      <c r="H3961" s="9" t="str">
        <f t="shared" si="443"/>
        <v>Poste</v>
      </c>
      <c r="I3961" s="194" t="str">
        <f>+'Información ELECTRO PUNO'!F3941</f>
        <v>Concreto Armado</v>
      </c>
      <c r="J3961" s="194" t="str">
        <f>+'Información ELECTRO PUNO'!B3941</f>
        <v>PPC06</v>
      </c>
      <c r="K3961" s="9" t="str">
        <f t="shared" si="445"/>
        <v>POSTE DE CONCRETO ARMADO DE  8/300/120/240</v>
      </c>
      <c r="L3961" s="139">
        <f t="shared" si="446"/>
        <v>0.14000000000000001</v>
      </c>
    </row>
    <row r="3962" spans="1:12" x14ac:dyDescent="0.25">
      <c r="A3962" s="193">
        <f>+'Información ELECTRO PUNO'!A3942</f>
        <v>3941</v>
      </c>
      <c r="B3962" s="26" t="str">
        <f t="shared" si="444"/>
        <v>SICODI</v>
      </c>
      <c r="C3962" s="9" t="str">
        <f t="shared" si="440"/>
        <v>Puno</v>
      </c>
      <c r="D3962" s="9" t="str">
        <f t="shared" si="441"/>
        <v>No Reporta</v>
      </c>
      <c r="E3962" s="9" t="str">
        <f t="shared" si="442"/>
        <v>No Reporta</v>
      </c>
      <c r="F3962" s="194" t="str">
        <f>+'Información ELECTRO PUNO'!E3942</f>
        <v>MT</v>
      </c>
      <c r="G3962" s="194">
        <f>+'Información ELECTRO PUNO'!G3942</f>
        <v>13</v>
      </c>
      <c r="H3962" s="9" t="str">
        <f t="shared" si="443"/>
        <v>Poste</v>
      </c>
      <c r="I3962" s="194" t="str">
        <f>+'Información ELECTRO PUNO'!F3942</f>
        <v>Concreto Armado C</v>
      </c>
      <c r="J3962" s="194" t="str">
        <f>+'Información ELECTRO PUNO'!B3942</f>
        <v>PPC20</v>
      </c>
      <c r="K3962" s="9" t="str">
        <f t="shared" si="445"/>
        <v>POSTE DE CONCRETO ARMADO DE 13/400/150/345</v>
      </c>
      <c r="L3962" s="139">
        <f t="shared" si="446"/>
        <v>0.54</v>
      </c>
    </row>
    <row r="3963" spans="1:12" x14ac:dyDescent="0.25">
      <c r="A3963" s="193">
        <f>+'Información ELECTRO PUNO'!A3943</f>
        <v>3942</v>
      </c>
      <c r="B3963" s="26" t="str">
        <f t="shared" si="444"/>
        <v>SICODI</v>
      </c>
      <c r="C3963" s="9" t="str">
        <f t="shared" si="440"/>
        <v>Puno</v>
      </c>
      <c r="D3963" s="9" t="str">
        <f t="shared" si="441"/>
        <v>No Reporta</v>
      </c>
      <c r="E3963" s="9" t="str">
        <f t="shared" si="442"/>
        <v>No Reporta</v>
      </c>
      <c r="F3963" s="194" t="str">
        <f>+'Información ELECTRO PUNO'!E3943</f>
        <v>MT</v>
      </c>
      <c r="G3963" s="194">
        <f>+'Información ELECTRO PUNO'!G3943</f>
        <v>13</v>
      </c>
      <c r="H3963" s="9" t="str">
        <f t="shared" si="443"/>
        <v>Poste</v>
      </c>
      <c r="I3963" s="194" t="str">
        <f>+'Información ELECTRO PUNO'!F3943</f>
        <v>Concreto Armado C</v>
      </c>
      <c r="J3963" s="194" t="str">
        <f>+'Información ELECTRO PUNO'!B3943</f>
        <v>PPC20</v>
      </c>
      <c r="K3963" s="9" t="str">
        <f t="shared" si="445"/>
        <v>POSTE DE CONCRETO ARMADO DE 13/400/150/345</v>
      </c>
      <c r="L3963" s="139">
        <f t="shared" si="446"/>
        <v>0.54</v>
      </c>
    </row>
    <row r="3964" spans="1:12" x14ac:dyDescent="0.25">
      <c r="A3964" s="193">
        <f>+'Información ELECTRO PUNO'!A3944</f>
        <v>3943</v>
      </c>
      <c r="B3964" s="26" t="str">
        <f t="shared" si="444"/>
        <v>SICODI</v>
      </c>
      <c r="C3964" s="9" t="str">
        <f t="shared" si="440"/>
        <v>Puno</v>
      </c>
      <c r="D3964" s="9" t="str">
        <f t="shared" si="441"/>
        <v>No Reporta</v>
      </c>
      <c r="E3964" s="9" t="str">
        <f t="shared" si="442"/>
        <v>No Reporta</v>
      </c>
      <c r="F3964" s="194" t="str">
        <f>+'Información ELECTRO PUNO'!E3944</f>
        <v>MT</v>
      </c>
      <c r="G3964" s="194">
        <f>+'Información ELECTRO PUNO'!G3944</f>
        <v>13</v>
      </c>
      <c r="H3964" s="9" t="str">
        <f t="shared" si="443"/>
        <v>Poste</v>
      </c>
      <c r="I3964" s="194" t="str">
        <f>+'Información ELECTRO PUNO'!F3944</f>
        <v>Concreto Armado C</v>
      </c>
      <c r="J3964" s="194" t="str">
        <f>+'Información ELECTRO PUNO'!B3944</f>
        <v>PPC20</v>
      </c>
      <c r="K3964" s="9" t="str">
        <f t="shared" si="445"/>
        <v>POSTE DE CONCRETO ARMADO DE 13/400/150/345</v>
      </c>
      <c r="L3964" s="139">
        <f t="shared" si="446"/>
        <v>0.54</v>
      </c>
    </row>
    <row r="3965" spans="1:12" x14ac:dyDescent="0.25">
      <c r="A3965" s="193">
        <f>+'Información ELECTRO PUNO'!A3945</f>
        <v>3944</v>
      </c>
      <c r="B3965" s="26" t="str">
        <f t="shared" si="444"/>
        <v>SICODI</v>
      </c>
      <c r="C3965" s="9" t="str">
        <f t="shared" si="440"/>
        <v>Puno</v>
      </c>
      <c r="D3965" s="9" t="str">
        <f t="shared" si="441"/>
        <v>No Reporta</v>
      </c>
      <c r="E3965" s="9" t="str">
        <f t="shared" si="442"/>
        <v>No Reporta</v>
      </c>
      <c r="F3965" s="194" t="str">
        <f>+'Información ELECTRO PUNO'!E3945</f>
        <v>MT</v>
      </c>
      <c r="G3965" s="194">
        <f>+'Información ELECTRO PUNO'!G3945</f>
        <v>13</v>
      </c>
      <c r="H3965" s="9" t="str">
        <f t="shared" si="443"/>
        <v>Poste</v>
      </c>
      <c r="I3965" s="194" t="str">
        <f>+'Información ELECTRO PUNO'!F3945</f>
        <v>Concreto Armado C</v>
      </c>
      <c r="J3965" s="194" t="str">
        <f>+'Información ELECTRO PUNO'!B3945</f>
        <v>PPC20</v>
      </c>
      <c r="K3965" s="9" t="str">
        <f t="shared" si="445"/>
        <v>POSTE DE CONCRETO ARMADO DE 13/400/150/345</v>
      </c>
      <c r="L3965" s="139">
        <f t="shared" si="446"/>
        <v>0.54</v>
      </c>
    </row>
    <row r="3966" spans="1:12" x14ac:dyDescent="0.25">
      <c r="A3966" s="193">
        <f>+'Información ELECTRO PUNO'!A3946</f>
        <v>3945</v>
      </c>
      <c r="B3966" s="26" t="str">
        <f t="shared" si="444"/>
        <v>SICODI</v>
      </c>
      <c r="C3966" s="9" t="str">
        <f t="shared" si="440"/>
        <v>Puno</v>
      </c>
      <c r="D3966" s="9" t="str">
        <f t="shared" si="441"/>
        <v>No Reporta</v>
      </c>
      <c r="E3966" s="9" t="str">
        <f t="shared" si="442"/>
        <v>No Reporta</v>
      </c>
      <c r="F3966" s="194" t="str">
        <f>+'Información ELECTRO PUNO'!E3946</f>
        <v>MT</v>
      </c>
      <c r="G3966" s="194">
        <f>+'Información ELECTRO PUNO'!G3946</f>
        <v>13</v>
      </c>
      <c r="H3966" s="9" t="str">
        <f t="shared" si="443"/>
        <v>Poste</v>
      </c>
      <c r="I3966" s="194" t="str">
        <f>+'Información ELECTRO PUNO'!F3946</f>
        <v>Concreto Armado C</v>
      </c>
      <c r="J3966" s="194" t="str">
        <f>+'Información ELECTRO PUNO'!B3946</f>
        <v>PPC20</v>
      </c>
      <c r="K3966" s="9" t="str">
        <f t="shared" si="445"/>
        <v>POSTE DE CONCRETO ARMADO DE 13/400/150/345</v>
      </c>
      <c r="L3966" s="139">
        <f t="shared" si="446"/>
        <v>0.54</v>
      </c>
    </row>
    <row r="3967" spans="1:12" x14ac:dyDescent="0.25">
      <c r="A3967" s="193">
        <f>+'Información ELECTRO PUNO'!A3947</f>
        <v>3946</v>
      </c>
      <c r="B3967" s="26" t="str">
        <f t="shared" si="444"/>
        <v>SICODI</v>
      </c>
      <c r="C3967" s="9" t="str">
        <f t="shared" si="440"/>
        <v>Puno</v>
      </c>
      <c r="D3967" s="9" t="str">
        <f t="shared" si="441"/>
        <v>No Reporta</v>
      </c>
      <c r="E3967" s="9" t="str">
        <f t="shared" si="442"/>
        <v>No Reporta</v>
      </c>
      <c r="F3967" s="194" t="str">
        <f>+'Información ELECTRO PUNO'!E3947</f>
        <v>MT</v>
      </c>
      <c r="G3967" s="194">
        <f>+'Información ELECTRO PUNO'!G3947</f>
        <v>13</v>
      </c>
      <c r="H3967" s="9" t="str">
        <f t="shared" si="443"/>
        <v>Poste</v>
      </c>
      <c r="I3967" s="194" t="str">
        <f>+'Información ELECTRO PUNO'!F3947</f>
        <v>Concreto Armado C</v>
      </c>
      <c r="J3967" s="194" t="str">
        <f>+'Información ELECTRO PUNO'!B3947</f>
        <v>PPC20</v>
      </c>
      <c r="K3967" s="9" t="str">
        <f t="shared" si="445"/>
        <v>POSTE DE CONCRETO ARMADO DE 13/400/150/345</v>
      </c>
      <c r="L3967" s="139">
        <f t="shared" si="446"/>
        <v>0.54</v>
      </c>
    </row>
    <row r="3968" spans="1:12" x14ac:dyDescent="0.25">
      <c r="A3968" s="193">
        <f>+'Información ELECTRO PUNO'!A3948</f>
        <v>3947</v>
      </c>
      <c r="B3968" s="26" t="str">
        <f t="shared" si="444"/>
        <v>SICODI</v>
      </c>
      <c r="C3968" s="9" t="str">
        <f t="shared" si="440"/>
        <v>Puno</v>
      </c>
      <c r="D3968" s="9" t="str">
        <f t="shared" si="441"/>
        <v>No Reporta</v>
      </c>
      <c r="E3968" s="9" t="str">
        <f t="shared" si="442"/>
        <v>No Reporta</v>
      </c>
      <c r="F3968" s="194" t="str">
        <f>+'Información ELECTRO PUNO'!E3948</f>
        <v>MT</v>
      </c>
      <c r="G3968" s="194">
        <f>+'Información ELECTRO PUNO'!G3948</f>
        <v>13</v>
      </c>
      <c r="H3968" s="9" t="str">
        <f t="shared" si="443"/>
        <v>Poste</v>
      </c>
      <c r="I3968" s="194" t="str">
        <f>+'Información ELECTRO PUNO'!F3948</f>
        <v>Concreto Armado C</v>
      </c>
      <c r="J3968" s="194" t="str">
        <f>+'Información ELECTRO PUNO'!B3948</f>
        <v>PPC20</v>
      </c>
      <c r="K3968" s="9" t="str">
        <f t="shared" si="445"/>
        <v>POSTE DE CONCRETO ARMADO DE 13/400/150/345</v>
      </c>
      <c r="L3968" s="139">
        <f t="shared" si="446"/>
        <v>0.54</v>
      </c>
    </row>
    <row r="3969" spans="1:12" x14ac:dyDescent="0.25">
      <c r="A3969" s="193">
        <f>+'Información ELECTRO PUNO'!A3949</f>
        <v>3948</v>
      </c>
      <c r="B3969" s="26" t="str">
        <f t="shared" si="444"/>
        <v>SICODI</v>
      </c>
      <c r="C3969" s="9" t="str">
        <f t="shared" si="440"/>
        <v>Puno</v>
      </c>
      <c r="D3969" s="9" t="str">
        <f t="shared" si="441"/>
        <v>No Reporta</v>
      </c>
      <c r="E3969" s="9" t="str">
        <f t="shared" si="442"/>
        <v>No Reporta</v>
      </c>
      <c r="F3969" s="194" t="str">
        <f>+'Información ELECTRO PUNO'!E3949</f>
        <v>MT</v>
      </c>
      <c r="G3969" s="194">
        <f>+'Información ELECTRO PUNO'!G3949</f>
        <v>13</v>
      </c>
      <c r="H3969" s="9" t="str">
        <f t="shared" si="443"/>
        <v>Poste</v>
      </c>
      <c r="I3969" s="194" t="str">
        <f>+'Información ELECTRO PUNO'!F3949</f>
        <v>Concreto Armado C</v>
      </c>
      <c r="J3969" s="194" t="str">
        <f>+'Información ELECTRO PUNO'!B3949</f>
        <v>PPC20</v>
      </c>
      <c r="K3969" s="9" t="str">
        <f t="shared" si="445"/>
        <v>POSTE DE CONCRETO ARMADO DE 13/400/150/345</v>
      </c>
      <c r="L3969" s="139">
        <f t="shared" si="446"/>
        <v>0.54</v>
      </c>
    </row>
    <row r="3970" spans="1:12" x14ac:dyDescent="0.25">
      <c r="A3970" s="193">
        <f>+'Información ELECTRO PUNO'!A3950</f>
        <v>3949</v>
      </c>
      <c r="B3970" s="26" t="str">
        <f t="shared" si="444"/>
        <v>SICODI</v>
      </c>
      <c r="C3970" s="9" t="str">
        <f t="shared" si="440"/>
        <v>Puno</v>
      </c>
      <c r="D3970" s="9" t="str">
        <f t="shared" si="441"/>
        <v>No Reporta</v>
      </c>
      <c r="E3970" s="9" t="str">
        <f t="shared" si="442"/>
        <v>No Reporta</v>
      </c>
      <c r="F3970" s="194" t="str">
        <f>+'Información ELECTRO PUNO'!E3950</f>
        <v>MT</v>
      </c>
      <c r="G3970" s="194">
        <f>+'Información ELECTRO PUNO'!G3950</f>
        <v>13</v>
      </c>
      <c r="H3970" s="9" t="str">
        <f t="shared" si="443"/>
        <v>Poste</v>
      </c>
      <c r="I3970" s="194" t="str">
        <f>+'Información ELECTRO PUNO'!F3950</f>
        <v>Concreto Armado C</v>
      </c>
      <c r="J3970" s="194" t="str">
        <f>+'Información ELECTRO PUNO'!B3950</f>
        <v>PPC20</v>
      </c>
      <c r="K3970" s="9" t="str">
        <f t="shared" si="445"/>
        <v>POSTE DE CONCRETO ARMADO DE 13/400/150/345</v>
      </c>
      <c r="L3970" s="139">
        <f t="shared" si="446"/>
        <v>0.54</v>
      </c>
    </row>
    <row r="3971" spans="1:12" x14ac:dyDescent="0.25">
      <c r="A3971" s="193">
        <f>+'Información ELECTRO PUNO'!A3951</f>
        <v>3950</v>
      </c>
      <c r="B3971" s="26" t="str">
        <f t="shared" si="444"/>
        <v>SICODI</v>
      </c>
      <c r="C3971" s="9" t="str">
        <f t="shared" si="440"/>
        <v>Puno</v>
      </c>
      <c r="D3971" s="9" t="str">
        <f t="shared" si="441"/>
        <v>No Reporta</v>
      </c>
      <c r="E3971" s="9" t="str">
        <f t="shared" si="442"/>
        <v>No Reporta</v>
      </c>
      <c r="F3971" s="194" t="str">
        <f>+'Información ELECTRO PUNO'!E3951</f>
        <v>MT</v>
      </c>
      <c r="G3971" s="194">
        <f>+'Información ELECTRO PUNO'!G3951</f>
        <v>13</v>
      </c>
      <c r="H3971" s="9" t="str">
        <f t="shared" si="443"/>
        <v>Poste</v>
      </c>
      <c r="I3971" s="194" t="str">
        <f>+'Información ELECTRO PUNO'!F3951</f>
        <v>Concreto Armado C</v>
      </c>
      <c r="J3971" s="194" t="str">
        <f>+'Información ELECTRO PUNO'!B3951</f>
        <v>PPC20</v>
      </c>
      <c r="K3971" s="9" t="str">
        <f t="shared" si="445"/>
        <v>POSTE DE CONCRETO ARMADO DE 13/400/150/345</v>
      </c>
      <c r="L3971" s="139">
        <f t="shared" si="446"/>
        <v>0.54</v>
      </c>
    </row>
    <row r="3972" spans="1:12" x14ac:dyDescent="0.25">
      <c r="A3972" s="193">
        <f>+'Información ELECTRO PUNO'!A3952</f>
        <v>3951</v>
      </c>
      <c r="B3972" s="26" t="str">
        <f t="shared" si="444"/>
        <v>SICODI</v>
      </c>
      <c r="C3972" s="9" t="str">
        <f t="shared" si="440"/>
        <v>Puno</v>
      </c>
      <c r="D3972" s="9" t="str">
        <f t="shared" si="441"/>
        <v>No Reporta</v>
      </c>
      <c r="E3972" s="9" t="str">
        <f t="shared" si="442"/>
        <v>No Reporta</v>
      </c>
      <c r="F3972" s="194" t="str">
        <f>+'Información ELECTRO PUNO'!E3952</f>
        <v>MT</v>
      </c>
      <c r="G3972" s="194">
        <f>+'Información ELECTRO PUNO'!G3952</f>
        <v>13</v>
      </c>
      <c r="H3972" s="9" t="str">
        <f t="shared" si="443"/>
        <v>Poste</v>
      </c>
      <c r="I3972" s="194" t="str">
        <f>+'Información ELECTRO PUNO'!F3952</f>
        <v>Concreto Armado C</v>
      </c>
      <c r="J3972" s="194" t="str">
        <f>+'Información ELECTRO PUNO'!B3952</f>
        <v>PPC20</v>
      </c>
      <c r="K3972" s="9" t="str">
        <f t="shared" si="445"/>
        <v>POSTE DE CONCRETO ARMADO DE 13/400/150/345</v>
      </c>
      <c r="L3972" s="139">
        <f t="shared" si="446"/>
        <v>0.54</v>
      </c>
    </row>
    <row r="3973" spans="1:12" x14ac:dyDescent="0.25">
      <c r="A3973" s="193">
        <f>+'Información ELECTRO PUNO'!A3953</f>
        <v>3952</v>
      </c>
      <c r="B3973" s="26" t="str">
        <f t="shared" si="444"/>
        <v>SICODI</v>
      </c>
      <c r="C3973" s="9" t="str">
        <f t="shared" si="440"/>
        <v>Puno</v>
      </c>
      <c r="D3973" s="9" t="str">
        <f t="shared" si="441"/>
        <v>No Reporta</v>
      </c>
      <c r="E3973" s="9" t="str">
        <f t="shared" si="442"/>
        <v>No Reporta</v>
      </c>
      <c r="F3973" s="194" t="str">
        <f>+'Información ELECTRO PUNO'!E3953</f>
        <v>MT</v>
      </c>
      <c r="G3973" s="194">
        <f>+'Información ELECTRO PUNO'!G3953</f>
        <v>13</v>
      </c>
      <c r="H3973" s="9" t="str">
        <f t="shared" si="443"/>
        <v>Poste</v>
      </c>
      <c r="I3973" s="194" t="str">
        <f>+'Información ELECTRO PUNO'!F3953</f>
        <v>Concreto Armado C</v>
      </c>
      <c r="J3973" s="194" t="str">
        <f>+'Información ELECTRO PUNO'!B3953</f>
        <v>PPC20</v>
      </c>
      <c r="K3973" s="9" t="str">
        <f t="shared" si="445"/>
        <v>POSTE DE CONCRETO ARMADO DE 13/400/150/345</v>
      </c>
      <c r="L3973" s="139">
        <f t="shared" si="446"/>
        <v>0.54</v>
      </c>
    </row>
    <row r="3974" spans="1:12" x14ac:dyDescent="0.25">
      <c r="A3974" s="193">
        <f>+'Información ELECTRO PUNO'!A3954</f>
        <v>3953</v>
      </c>
      <c r="B3974" s="26" t="str">
        <f t="shared" si="444"/>
        <v>SICODI</v>
      </c>
      <c r="C3974" s="9" t="str">
        <f t="shared" si="440"/>
        <v>Puno</v>
      </c>
      <c r="D3974" s="9" t="str">
        <f t="shared" si="441"/>
        <v>No Reporta</v>
      </c>
      <c r="E3974" s="9" t="str">
        <f t="shared" si="442"/>
        <v>No Reporta</v>
      </c>
      <c r="F3974" s="194" t="str">
        <f>+'Información ELECTRO PUNO'!E3954</f>
        <v>MT</v>
      </c>
      <c r="G3974" s="194">
        <f>+'Información ELECTRO PUNO'!G3954</f>
        <v>13</v>
      </c>
      <c r="H3974" s="9" t="str">
        <f t="shared" si="443"/>
        <v>Poste</v>
      </c>
      <c r="I3974" s="194" t="str">
        <f>+'Información ELECTRO PUNO'!F3954</f>
        <v>Concreto Armado C</v>
      </c>
      <c r="J3974" s="194" t="str">
        <f>+'Información ELECTRO PUNO'!B3954</f>
        <v>PPC20</v>
      </c>
      <c r="K3974" s="9" t="str">
        <f t="shared" si="445"/>
        <v>POSTE DE CONCRETO ARMADO DE 13/400/150/345</v>
      </c>
      <c r="L3974" s="139">
        <f t="shared" si="446"/>
        <v>0.54</v>
      </c>
    </row>
    <row r="3975" spans="1:12" x14ac:dyDescent="0.25">
      <c r="A3975" s="193">
        <f>+'Información ELECTRO PUNO'!A3955</f>
        <v>3954</v>
      </c>
      <c r="B3975" s="26" t="str">
        <f t="shared" si="444"/>
        <v>SICODI</v>
      </c>
      <c r="C3975" s="9" t="str">
        <f t="shared" si="440"/>
        <v>Puno</v>
      </c>
      <c r="D3975" s="9" t="str">
        <f t="shared" si="441"/>
        <v>No Reporta</v>
      </c>
      <c r="E3975" s="9" t="str">
        <f t="shared" si="442"/>
        <v>No Reporta</v>
      </c>
      <c r="F3975" s="194" t="str">
        <f>+'Información ELECTRO PUNO'!E3955</f>
        <v>MT</v>
      </c>
      <c r="G3975" s="194">
        <f>+'Información ELECTRO PUNO'!G3955</f>
        <v>13</v>
      </c>
      <c r="H3975" s="9" t="str">
        <f t="shared" si="443"/>
        <v>Poste</v>
      </c>
      <c r="I3975" s="194" t="str">
        <f>+'Información ELECTRO PUNO'!F3955</f>
        <v>Concreto Armado C</v>
      </c>
      <c r="J3975" s="194" t="str">
        <f>+'Información ELECTRO PUNO'!B3955</f>
        <v>PPC20</v>
      </c>
      <c r="K3975" s="9" t="str">
        <f t="shared" si="445"/>
        <v>POSTE DE CONCRETO ARMADO DE 13/400/150/345</v>
      </c>
      <c r="L3975" s="139">
        <f t="shared" si="446"/>
        <v>0.54</v>
      </c>
    </row>
    <row r="3976" spans="1:12" x14ac:dyDescent="0.25">
      <c r="A3976" s="193">
        <f>+'Información ELECTRO PUNO'!A3956</f>
        <v>3955</v>
      </c>
      <c r="B3976" s="26" t="str">
        <f t="shared" si="444"/>
        <v>SICODI</v>
      </c>
      <c r="C3976" s="9" t="str">
        <f t="shared" si="440"/>
        <v>Puno</v>
      </c>
      <c r="D3976" s="9" t="str">
        <f t="shared" si="441"/>
        <v>No Reporta</v>
      </c>
      <c r="E3976" s="9" t="str">
        <f t="shared" si="442"/>
        <v>No Reporta</v>
      </c>
      <c r="F3976" s="194" t="str">
        <f>+'Información ELECTRO PUNO'!E3956</f>
        <v>MT</v>
      </c>
      <c r="G3976" s="194">
        <f>+'Información ELECTRO PUNO'!G3956</f>
        <v>13</v>
      </c>
      <c r="H3976" s="9" t="str">
        <f t="shared" si="443"/>
        <v>Poste</v>
      </c>
      <c r="I3976" s="194" t="str">
        <f>+'Información ELECTRO PUNO'!F3956</f>
        <v>Concreto Armado C</v>
      </c>
      <c r="J3976" s="194" t="str">
        <f>+'Información ELECTRO PUNO'!B3956</f>
        <v>PPC20</v>
      </c>
      <c r="K3976" s="9" t="str">
        <f t="shared" si="445"/>
        <v>POSTE DE CONCRETO ARMADO DE 13/400/150/345</v>
      </c>
      <c r="L3976" s="139">
        <f t="shared" si="446"/>
        <v>0.54</v>
      </c>
    </row>
    <row r="3977" spans="1:12" x14ac:dyDescent="0.25">
      <c r="A3977" s="193">
        <f>+'Información ELECTRO PUNO'!A3957</f>
        <v>3956</v>
      </c>
      <c r="B3977" s="26" t="str">
        <f t="shared" si="444"/>
        <v>SICODI</v>
      </c>
      <c r="C3977" s="9" t="str">
        <f t="shared" si="440"/>
        <v>Puno</v>
      </c>
      <c r="D3977" s="9" t="str">
        <f t="shared" si="441"/>
        <v>No Reporta</v>
      </c>
      <c r="E3977" s="9" t="str">
        <f t="shared" si="442"/>
        <v>No Reporta</v>
      </c>
      <c r="F3977" s="194" t="str">
        <f>+'Información ELECTRO PUNO'!E3957</f>
        <v>MT</v>
      </c>
      <c r="G3977" s="194">
        <f>+'Información ELECTRO PUNO'!G3957</f>
        <v>13</v>
      </c>
      <c r="H3977" s="9" t="str">
        <f t="shared" si="443"/>
        <v>Poste</v>
      </c>
      <c r="I3977" s="194" t="str">
        <f>+'Información ELECTRO PUNO'!F3957</f>
        <v>Concreto Armado C</v>
      </c>
      <c r="J3977" s="194" t="str">
        <f>+'Información ELECTRO PUNO'!B3957</f>
        <v>PPC20</v>
      </c>
      <c r="K3977" s="9" t="str">
        <f t="shared" si="445"/>
        <v>POSTE DE CONCRETO ARMADO DE 13/400/150/345</v>
      </c>
      <c r="L3977" s="139">
        <f t="shared" si="446"/>
        <v>0.54</v>
      </c>
    </row>
    <row r="3978" spans="1:12" x14ac:dyDescent="0.25">
      <c r="A3978" s="193">
        <f>+'Información ELECTRO PUNO'!A3958</f>
        <v>3957</v>
      </c>
      <c r="B3978" s="26" t="str">
        <f t="shared" si="444"/>
        <v>SICODI</v>
      </c>
      <c r="C3978" s="9" t="str">
        <f t="shared" si="440"/>
        <v>Puno</v>
      </c>
      <c r="D3978" s="9" t="str">
        <f t="shared" si="441"/>
        <v>No Reporta</v>
      </c>
      <c r="E3978" s="9" t="str">
        <f t="shared" si="442"/>
        <v>No Reporta</v>
      </c>
      <c r="F3978" s="194" t="str">
        <f>+'Información ELECTRO PUNO'!E3958</f>
        <v>BT</v>
      </c>
      <c r="G3978" s="194">
        <f>+'Información ELECTRO PUNO'!G3958</f>
        <v>8</v>
      </c>
      <c r="H3978" s="9" t="str">
        <f t="shared" si="443"/>
        <v>Poste</v>
      </c>
      <c r="I3978" s="194" t="str">
        <f>+'Información ELECTRO PUNO'!F3958</f>
        <v>Concreto Armado</v>
      </c>
      <c r="J3978" s="194" t="str">
        <f>+'Información ELECTRO PUNO'!B3958</f>
        <v>PPC06</v>
      </c>
      <c r="K3978" s="9" t="str">
        <f t="shared" si="445"/>
        <v>POSTE DE CONCRETO ARMADO DE  8/300/120/240</v>
      </c>
      <c r="L3978" s="139">
        <f t="shared" si="446"/>
        <v>0.14000000000000001</v>
      </c>
    </row>
    <row r="3979" spans="1:12" x14ac:dyDescent="0.25">
      <c r="A3979" s="193">
        <f>+'Información ELECTRO PUNO'!A3959</f>
        <v>3958</v>
      </c>
      <c r="B3979" s="26" t="str">
        <f t="shared" si="444"/>
        <v>SICODI</v>
      </c>
      <c r="C3979" s="9" t="str">
        <f t="shared" si="440"/>
        <v>Puno</v>
      </c>
      <c r="D3979" s="9" t="str">
        <f t="shared" si="441"/>
        <v>No Reporta</v>
      </c>
      <c r="E3979" s="9" t="str">
        <f t="shared" si="442"/>
        <v>No Reporta</v>
      </c>
      <c r="F3979" s="194" t="str">
        <f>+'Información ELECTRO PUNO'!E3959</f>
        <v>MT</v>
      </c>
      <c r="G3979" s="194">
        <f>+'Información ELECTRO PUNO'!G3959</f>
        <v>13</v>
      </c>
      <c r="H3979" s="9" t="str">
        <f t="shared" si="443"/>
        <v>Poste</v>
      </c>
      <c r="I3979" s="194" t="str">
        <f>+'Información ELECTRO PUNO'!F3959</f>
        <v>Concreto Armado C</v>
      </c>
      <c r="J3979" s="194" t="str">
        <f>+'Información ELECTRO PUNO'!B3959</f>
        <v>PPC20</v>
      </c>
      <c r="K3979" s="9" t="str">
        <f t="shared" si="445"/>
        <v>POSTE DE CONCRETO ARMADO DE 13/400/150/345</v>
      </c>
      <c r="L3979" s="139">
        <f t="shared" si="446"/>
        <v>0.54</v>
      </c>
    </row>
    <row r="3980" spans="1:12" x14ac:dyDescent="0.25">
      <c r="A3980" s="193">
        <f>+'Información ELECTRO PUNO'!A3960</f>
        <v>3959</v>
      </c>
      <c r="B3980" s="26" t="str">
        <f t="shared" si="444"/>
        <v>SICODI</v>
      </c>
      <c r="C3980" s="9" t="str">
        <f t="shared" si="440"/>
        <v>Puno</v>
      </c>
      <c r="D3980" s="9" t="str">
        <f t="shared" si="441"/>
        <v>No Reporta</v>
      </c>
      <c r="E3980" s="9" t="str">
        <f t="shared" si="442"/>
        <v>No Reporta</v>
      </c>
      <c r="F3980" s="194" t="str">
        <f>+'Información ELECTRO PUNO'!E3960</f>
        <v>MT</v>
      </c>
      <c r="G3980" s="194">
        <f>+'Información ELECTRO PUNO'!G3960</f>
        <v>13</v>
      </c>
      <c r="H3980" s="9" t="str">
        <f t="shared" si="443"/>
        <v>Poste</v>
      </c>
      <c r="I3980" s="194" t="str">
        <f>+'Información ELECTRO PUNO'!F3960</f>
        <v>Concreto Armado C</v>
      </c>
      <c r="J3980" s="194" t="str">
        <f>+'Información ELECTRO PUNO'!B3960</f>
        <v>PPC20</v>
      </c>
      <c r="K3980" s="9" t="str">
        <f t="shared" si="445"/>
        <v>POSTE DE CONCRETO ARMADO DE 13/400/150/345</v>
      </c>
      <c r="L3980" s="139">
        <f t="shared" si="446"/>
        <v>0.54</v>
      </c>
    </row>
    <row r="3981" spans="1:12" x14ac:dyDescent="0.25">
      <c r="A3981" s="193">
        <f>+'Información ELECTRO PUNO'!A3961</f>
        <v>3960</v>
      </c>
      <c r="B3981" s="26" t="str">
        <f t="shared" si="444"/>
        <v>SICODI</v>
      </c>
      <c r="C3981" s="9" t="str">
        <f t="shared" si="440"/>
        <v>Puno</v>
      </c>
      <c r="D3981" s="9" t="str">
        <f t="shared" si="441"/>
        <v>No Reporta</v>
      </c>
      <c r="E3981" s="9" t="str">
        <f t="shared" si="442"/>
        <v>No Reporta</v>
      </c>
      <c r="F3981" s="194" t="str">
        <f>+'Información ELECTRO PUNO'!E3961</f>
        <v>MT</v>
      </c>
      <c r="G3981" s="194">
        <f>+'Información ELECTRO PUNO'!G3961</f>
        <v>13</v>
      </c>
      <c r="H3981" s="9" t="str">
        <f t="shared" si="443"/>
        <v>Poste</v>
      </c>
      <c r="I3981" s="194" t="str">
        <f>+'Información ELECTRO PUNO'!F3961</f>
        <v>Concreto Armado C</v>
      </c>
      <c r="J3981" s="194" t="str">
        <f>+'Información ELECTRO PUNO'!B3961</f>
        <v>PPC20</v>
      </c>
      <c r="K3981" s="9" t="str">
        <f t="shared" si="445"/>
        <v>POSTE DE CONCRETO ARMADO DE 13/400/150/345</v>
      </c>
      <c r="L3981" s="139">
        <f t="shared" si="446"/>
        <v>0.54</v>
      </c>
    </row>
    <row r="3982" spans="1:12" x14ac:dyDescent="0.25">
      <c r="A3982" s="193">
        <f>+'Información ELECTRO PUNO'!A3962</f>
        <v>3961</v>
      </c>
      <c r="B3982" s="26" t="str">
        <f t="shared" si="444"/>
        <v>SICODI</v>
      </c>
      <c r="C3982" s="9" t="str">
        <f t="shared" si="440"/>
        <v>Puno</v>
      </c>
      <c r="D3982" s="9" t="str">
        <f t="shared" si="441"/>
        <v>No Reporta</v>
      </c>
      <c r="E3982" s="9" t="str">
        <f t="shared" si="442"/>
        <v>No Reporta</v>
      </c>
      <c r="F3982" s="194" t="str">
        <f>+'Información ELECTRO PUNO'!E3962</f>
        <v>MT</v>
      </c>
      <c r="G3982" s="194">
        <f>+'Información ELECTRO PUNO'!G3962</f>
        <v>13</v>
      </c>
      <c r="H3982" s="9" t="str">
        <f t="shared" si="443"/>
        <v>Poste</v>
      </c>
      <c r="I3982" s="194" t="str">
        <f>+'Información ELECTRO PUNO'!F3962</f>
        <v>Concreto Armado C</v>
      </c>
      <c r="J3982" s="194" t="str">
        <f>+'Información ELECTRO PUNO'!B3962</f>
        <v>PPC20</v>
      </c>
      <c r="K3982" s="9" t="str">
        <f t="shared" si="445"/>
        <v>POSTE DE CONCRETO ARMADO DE 13/400/150/345</v>
      </c>
      <c r="L3982" s="139">
        <f t="shared" si="446"/>
        <v>0.54</v>
      </c>
    </row>
    <row r="3983" spans="1:12" x14ac:dyDescent="0.25">
      <c r="A3983" s="193">
        <f>+'Información ELECTRO PUNO'!A3963</f>
        <v>3962</v>
      </c>
      <c r="B3983" s="26" t="str">
        <f t="shared" si="444"/>
        <v>SICODI</v>
      </c>
      <c r="C3983" s="9" t="str">
        <f t="shared" si="440"/>
        <v>Puno</v>
      </c>
      <c r="D3983" s="9" t="str">
        <f t="shared" si="441"/>
        <v>No Reporta</v>
      </c>
      <c r="E3983" s="9" t="str">
        <f t="shared" si="442"/>
        <v>No Reporta</v>
      </c>
      <c r="F3983" s="194" t="str">
        <f>+'Información ELECTRO PUNO'!E3963</f>
        <v>MT</v>
      </c>
      <c r="G3983" s="194">
        <f>+'Información ELECTRO PUNO'!G3963</f>
        <v>13</v>
      </c>
      <c r="H3983" s="9" t="str">
        <f t="shared" si="443"/>
        <v>Poste</v>
      </c>
      <c r="I3983" s="194" t="str">
        <f>+'Información ELECTRO PUNO'!F3963</f>
        <v>Concreto Armado C</v>
      </c>
      <c r="J3983" s="194" t="str">
        <f>+'Información ELECTRO PUNO'!B3963</f>
        <v>PPC20</v>
      </c>
      <c r="K3983" s="9" t="str">
        <f t="shared" si="445"/>
        <v>POSTE DE CONCRETO ARMADO DE 13/400/150/345</v>
      </c>
      <c r="L3983" s="139">
        <f t="shared" si="446"/>
        <v>0.54</v>
      </c>
    </row>
    <row r="3984" spans="1:12" x14ac:dyDescent="0.25">
      <c r="A3984" s="193">
        <f>+'Información ELECTRO PUNO'!A3964</f>
        <v>3963</v>
      </c>
      <c r="B3984" s="26" t="str">
        <f t="shared" si="444"/>
        <v>SICODI</v>
      </c>
      <c r="C3984" s="9" t="str">
        <f t="shared" si="440"/>
        <v>Puno</v>
      </c>
      <c r="D3984" s="9" t="str">
        <f t="shared" si="441"/>
        <v>No Reporta</v>
      </c>
      <c r="E3984" s="9" t="str">
        <f t="shared" si="442"/>
        <v>No Reporta</v>
      </c>
      <c r="F3984" s="194" t="str">
        <f>+'Información ELECTRO PUNO'!E3964</f>
        <v>MT</v>
      </c>
      <c r="G3984" s="194">
        <f>+'Información ELECTRO PUNO'!G3964</f>
        <v>13</v>
      </c>
      <c r="H3984" s="9" t="str">
        <f t="shared" si="443"/>
        <v>Poste</v>
      </c>
      <c r="I3984" s="194" t="str">
        <f>+'Información ELECTRO PUNO'!F3964</f>
        <v>Concreto Armado C</v>
      </c>
      <c r="J3984" s="194" t="str">
        <f>+'Información ELECTRO PUNO'!B3964</f>
        <v>PPC20</v>
      </c>
      <c r="K3984" s="9" t="str">
        <f t="shared" si="445"/>
        <v>POSTE DE CONCRETO ARMADO DE 13/400/150/345</v>
      </c>
      <c r="L3984" s="139">
        <f t="shared" si="446"/>
        <v>0.54</v>
      </c>
    </row>
    <row r="3985" spans="1:12" x14ac:dyDescent="0.25">
      <c r="A3985" s="193">
        <f>+'Información ELECTRO PUNO'!A3965</f>
        <v>3964</v>
      </c>
      <c r="B3985" s="26" t="str">
        <f t="shared" si="444"/>
        <v>SICODI</v>
      </c>
      <c r="C3985" s="9" t="str">
        <f t="shared" si="440"/>
        <v>Puno</v>
      </c>
      <c r="D3985" s="9" t="str">
        <f t="shared" si="441"/>
        <v>No Reporta</v>
      </c>
      <c r="E3985" s="9" t="str">
        <f t="shared" si="442"/>
        <v>No Reporta</v>
      </c>
      <c r="F3985" s="194" t="str">
        <f>+'Información ELECTRO PUNO'!E3965</f>
        <v>MT</v>
      </c>
      <c r="G3985" s="194">
        <f>+'Información ELECTRO PUNO'!G3965</f>
        <v>13</v>
      </c>
      <c r="H3985" s="9" t="str">
        <f t="shared" si="443"/>
        <v>Poste</v>
      </c>
      <c r="I3985" s="194" t="str">
        <f>+'Información ELECTRO PUNO'!F3965</f>
        <v>Concreto Armado C</v>
      </c>
      <c r="J3985" s="194" t="str">
        <f>+'Información ELECTRO PUNO'!B3965</f>
        <v>PPC20</v>
      </c>
      <c r="K3985" s="9" t="str">
        <f t="shared" si="445"/>
        <v>POSTE DE CONCRETO ARMADO DE 13/400/150/345</v>
      </c>
      <c r="L3985" s="139">
        <f t="shared" si="446"/>
        <v>0.54</v>
      </c>
    </row>
    <row r="3986" spans="1:12" x14ac:dyDescent="0.25">
      <c r="A3986" s="193">
        <f>+'Información ELECTRO PUNO'!A3966</f>
        <v>3965</v>
      </c>
      <c r="B3986" s="26" t="str">
        <f t="shared" si="444"/>
        <v>SICODI</v>
      </c>
      <c r="C3986" s="9" t="str">
        <f t="shared" si="440"/>
        <v>Puno</v>
      </c>
      <c r="D3986" s="9" t="str">
        <f t="shared" si="441"/>
        <v>No Reporta</v>
      </c>
      <c r="E3986" s="9" t="str">
        <f t="shared" si="442"/>
        <v>No Reporta</v>
      </c>
      <c r="F3986" s="194" t="str">
        <f>+'Información ELECTRO PUNO'!E3966</f>
        <v>MT</v>
      </c>
      <c r="G3986" s="194">
        <f>+'Información ELECTRO PUNO'!G3966</f>
        <v>13</v>
      </c>
      <c r="H3986" s="9" t="str">
        <f t="shared" si="443"/>
        <v>Poste</v>
      </c>
      <c r="I3986" s="194" t="str">
        <f>+'Información ELECTRO PUNO'!F3966</f>
        <v>Concreto Armado C</v>
      </c>
      <c r="J3986" s="194" t="str">
        <f>+'Información ELECTRO PUNO'!B3966</f>
        <v>PPC20</v>
      </c>
      <c r="K3986" s="9" t="str">
        <f t="shared" si="445"/>
        <v>POSTE DE CONCRETO ARMADO DE 13/400/150/345</v>
      </c>
      <c r="L3986" s="139">
        <f t="shared" si="446"/>
        <v>0.54</v>
      </c>
    </row>
    <row r="3987" spans="1:12" x14ac:dyDescent="0.25">
      <c r="A3987" s="193">
        <f>+'Información ELECTRO PUNO'!A3967</f>
        <v>3966</v>
      </c>
      <c r="B3987" s="26" t="str">
        <f t="shared" si="444"/>
        <v>SICODI</v>
      </c>
      <c r="C3987" s="9" t="str">
        <f t="shared" si="440"/>
        <v>Puno</v>
      </c>
      <c r="D3987" s="9" t="str">
        <f t="shared" si="441"/>
        <v>No Reporta</v>
      </c>
      <c r="E3987" s="9" t="str">
        <f t="shared" si="442"/>
        <v>No Reporta</v>
      </c>
      <c r="F3987" s="194" t="str">
        <f>+'Información ELECTRO PUNO'!E3967</f>
        <v>MT</v>
      </c>
      <c r="G3987" s="194">
        <f>+'Información ELECTRO PUNO'!G3967</f>
        <v>13</v>
      </c>
      <c r="H3987" s="9" t="str">
        <f t="shared" si="443"/>
        <v>Poste</v>
      </c>
      <c r="I3987" s="194" t="str">
        <f>+'Información ELECTRO PUNO'!F3967</f>
        <v>Concreto Armado C</v>
      </c>
      <c r="J3987" s="194" t="str">
        <f>+'Información ELECTRO PUNO'!B3967</f>
        <v>PPC20</v>
      </c>
      <c r="K3987" s="9" t="str">
        <f t="shared" si="445"/>
        <v>POSTE DE CONCRETO ARMADO DE 13/400/150/345</v>
      </c>
      <c r="L3987" s="139">
        <f t="shared" si="446"/>
        <v>0.54</v>
      </c>
    </row>
    <row r="3988" spans="1:12" x14ac:dyDescent="0.25">
      <c r="A3988" s="193">
        <f>+'Información ELECTRO PUNO'!A3968</f>
        <v>3967</v>
      </c>
      <c r="B3988" s="26" t="str">
        <f t="shared" si="444"/>
        <v>SICODI</v>
      </c>
      <c r="C3988" s="9" t="str">
        <f t="shared" si="440"/>
        <v>Puno</v>
      </c>
      <c r="D3988" s="9" t="str">
        <f t="shared" si="441"/>
        <v>No Reporta</v>
      </c>
      <c r="E3988" s="9" t="str">
        <f t="shared" si="442"/>
        <v>No Reporta</v>
      </c>
      <c r="F3988" s="194" t="str">
        <f>+'Información ELECTRO PUNO'!E3968</f>
        <v>MT</v>
      </c>
      <c r="G3988" s="194">
        <f>+'Información ELECTRO PUNO'!G3968</f>
        <v>13</v>
      </c>
      <c r="H3988" s="9" t="str">
        <f t="shared" si="443"/>
        <v>Poste</v>
      </c>
      <c r="I3988" s="194" t="str">
        <f>+'Información ELECTRO PUNO'!F3968</f>
        <v>Concreto Armado C</v>
      </c>
      <c r="J3988" s="194" t="str">
        <f>+'Información ELECTRO PUNO'!B3968</f>
        <v>PPC20</v>
      </c>
      <c r="K3988" s="9" t="str">
        <f t="shared" si="445"/>
        <v>POSTE DE CONCRETO ARMADO DE 13/400/150/345</v>
      </c>
      <c r="L3988" s="139">
        <f t="shared" si="446"/>
        <v>0.54</v>
      </c>
    </row>
    <row r="3989" spans="1:12" x14ac:dyDescent="0.25">
      <c r="A3989" s="193">
        <f>+'Información ELECTRO PUNO'!A3969</f>
        <v>3968</v>
      </c>
      <c r="B3989" s="26" t="str">
        <f t="shared" si="444"/>
        <v>SICODI</v>
      </c>
      <c r="C3989" s="9" t="str">
        <f t="shared" si="440"/>
        <v>Puno</v>
      </c>
      <c r="D3989" s="9" t="str">
        <f t="shared" si="441"/>
        <v>No Reporta</v>
      </c>
      <c r="E3989" s="9" t="str">
        <f t="shared" si="442"/>
        <v>No Reporta</v>
      </c>
      <c r="F3989" s="194" t="str">
        <f>+'Información ELECTRO PUNO'!E3969</f>
        <v>MT</v>
      </c>
      <c r="G3989" s="194">
        <f>+'Información ELECTRO PUNO'!G3969</f>
        <v>13</v>
      </c>
      <c r="H3989" s="9" t="str">
        <f t="shared" si="443"/>
        <v>Poste</v>
      </c>
      <c r="I3989" s="194" t="str">
        <f>+'Información ELECTRO PUNO'!F3969</f>
        <v>Concreto Armado C</v>
      </c>
      <c r="J3989" s="194" t="str">
        <f>+'Información ELECTRO PUNO'!B3969</f>
        <v>PPC20</v>
      </c>
      <c r="K3989" s="9" t="str">
        <f t="shared" si="445"/>
        <v>POSTE DE CONCRETO ARMADO DE 13/400/150/345</v>
      </c>
      <c r="L3989" s="139">
        <f t="shared" si="446"/>
        <v>0.54</v>
      </c>
    </row>
    <row r="3990" spans="1:12" x14ac:dyDescent="0.25">
      <c r="A3990" s="193">
        <f>+'Información ELECTRO PUNO'!A3970</f>
        <v>3969</v>
      </c>
      <c r="B3990" s="26" t="str">
        <f t="shared" si="444"/>
        <v>SICODI</v>
      </c>
      <c r="C3990" s="9" t="str">
        <f t="shared" ref="C3990:C4053" si="447">+$C$10</f>
        <v>Puno</v>
      </c>
      <c r="D3990" s="9" t="str">
        <f t="shared" ref="D3990:D4053" si="448">+$D$10</f>
        <v>No Reporta</v>
      </c>
      <c r="E3990" s="9" t="str">
        <f t="shared" ref="E3990:E4053" si="449">+$E$10</f>
        <v>No Reporta</v>
      </c>
      <c r="F3990" s="194" t="str">
        <f>+'Información ELECTRO PUNO'!E3970</f>
        <v>MT</v>
      </c>
      <c r="G3990" s="194">
        <f>+'Información ELECTRO PUNO'!G3970</f>
        <v>13</v>
      </c>
      <c r="H3990" s="9" t="str">
        <f t="shared" ref="H3990:H4053" si="450">+$H$10</f>
        <v>Poste</v>
      </c>
      <c r="I3990" s="194" t="str">
        <f>+'Información ELECTRO PUNO'!F3970</f>
        <v>Concreto Armado C</v>
      </c>
      <c r="J3990" s="194" t="str">
        <f>+'Información ELECTRO PUNO'!B3970</f>
        <v>PPC20</v>
      </c>
      <c r="K3990" s="9" t="str">
        <f t="shared" si="445"/>
        <v>POSTE DE CONCRETO ARMADO DE 13/400/150/345</v>
      </c>
      <c r="L3990" s="139">
        <f t="shared" si="446"/>
        <v>0.54</v>
      </c>
    </row>
    <row r="3991" spans="1:12" x14ac:dyDescent="0.25">
      <c r="A3991" s="193">
        <f>+'Información ELECTRO PUNO'!A3971</f>
        <v>3970</v>
      </c>
      <c r="B3991" s="26" t="str">
        <f t="shared" ref="B3991:B4054" si="451">+INDEX($B$8:$B$16,MATCH(J3991,$J$8:$J$16,0))</f>
        <v>SICODI</v>
      </c>
      <c r="C3991" s="9" t="str">
        <f t="shared" si="447"/>
        <v>Puno</v>
      </c>
      <c r="D3991" s="9" t="str">
        <f t="shared" si="448"/>
        <v>No Reporta</v>
      </c>
      <c r="E3991" s="9" t="str">
        <f t="shared" si="449"/>
        <v>No Reporta</v>
      </c>
      <c r="F3991" s="194" t="str">
        <f>+'Información ELECTRO PUNO'!E3971</f>
        <v>MT</v>
      </c>
      <c r="G3991" s="194">
        <f>+'Información ELECTRO PUNO'!G3971</f>
        <v>13</v>
      </c>
      <c r="H3991" s="9" t="str">
        <f t="shared" si="450"/>
        <v>Poste</v>
      </c>
      <c r="I3991" s="194" t="str">
        <f>+'Información ELECTRO PUNO'!F3971</f>
        <v>Concreto Armado C</v>
      </c>
      <c r="J3991" s="194" t="str">
        <f>+'Información ELECTRO PUNO'!B3971</f>
        <v>PPC20</v>
      </c>
      <c r="K3991" s="9" t="str">
        <f t="shared" ref="K3991:K4054" si="452">+VLOOKUP(J3991,$J$8:$K$16,2,FALSE)</f>
        <v>POSTE DE CONCRETO ARMADO DE 13/400/150/345</v>
      </c>
      <c r="L3991" s="139">
        <f t="shared" ref="L3991:L4054" si="453">+VLOOKUP(J3991,$J$8:$U$16,12,FALSE)</f>
        <v>0.54</v>
      </c>
    </row>
    <row r="3992" spans="1:12" x14ac:dyDescent="0.25">
      <c r="A3992" s="193">
        <f>+'Información ELECTRO PUNO'!A3972</f>
        <v>3971</v>
      </c>
      <c r="B3992" s="26" t="str">
        <f t="shared" si="451"/>
        <v>SICODI</v>
      </c>
      <c r="C3992" s="9" t="str">
        <f t="shared" si="447"/>
        <v>Puno</v>
      </c>
      <c r="D3992" s="9" t="str">
        <f t="shared" si="448"/>
        <v>No Reporta</v>
      </c>
      <c r="E3992" s="9" t="str">
        <f t="shared" si="449"/>
        <v>No Reporta</v>
      </c>
      <c r="F3992" s="194" t="str">
        <f>+'Información ELECTRO PUNO'!E3972</f>
        <v>MT</v>
      </c>
      <c r="G3992" s="194">
        <f>+'Información ELECTRO PUNO'!G3972</f>
        <v>13</v>
      </c>
      <c r="H3992" s="9" t="str">
        <f t="shared" si="450"/>
        <v>Poste</v>
      </c>
      <c r="I3992" s="194" t="str">
        <f>+'Información ELECTRO PUNO'!F3972</f>
        <v>Concreto Armado C</v>
      </c>
      <c r="J3992" s="194" t="str">
        <f>+'Información ELECTRO PUNO'!B3972</f>
        <v>PPC20</v>
      </c>
      <c r="K3992" s="9" t="str">
        <f t="shared" si="452"/>
        <v>POSTE DE CONCRETO ARMADO DE 13/400/150/345</v>
      </c>
      <c r="L3992" s="139">
        <f t="shared" si="453"/>
        <v>0.54</v>
      </c>
    </row>
    <row r="3993" spans="1:12" x14ac:dyDescent="0.25">
      <c r="A3993" s="193">
        <f>+'Información ELECTRO PUNO'!A3973</f>
        <v>3972</v>
      </c>
      <c r="B3993" s="26" t="str">
        <f t="shared" si="451"/>
        <v>SICODI</v>
      </c>
      <c r="C3993" s="9" t="str">
        <f t="shared" si="447"/>
        <v>Puno</v>
      </c>
      <c r="D3993" s="9" t="str">
        <f t="shared" si="448"/>
        <v>No Reporta</v>
      </c>
      <c r="E3993" s="9" t="str">
        <f t="shared" si="449"/>
        <v>No Reporta</v>
      </c>
      <c r="F3993" s="194" t="str">
        <f>+'Información ELECTRO PUNO'!E3973</f>
        <v>MT</v>
      </c>
      <c r="G3993" s="194">
        <f>+'Información ELECTRO PUNO'!G3973</f>
        <v>13</v>
      </c>
      <c r="H3993" s="9" t="str">
        <f t="shared" si="450"/>
        <v>Poste</v>
      </c>
      <c r="I3993" s="194" t="str">
        <f>+'Información ELECTRO PUNO'!F3973</f>
        <v>Concreto Armado C</v>
      </c>
      <c r="J3993" s="194" t="str">
        <f>+'Información ELECTRO PUNO'!B3973</f>
        <v>PPC20</v>
      </c>
      <c r="K3993" s="9" t="str">
        <f t="shared" si="452"/>
        <v>POSTE DE CONCRETO ARMADO DE 13/400/150/345</v>
      </c>
      <c r="L3993" s="139">
        <f t="shared" si="453"/>
        <v>0.54</v>
      </c>
    </row>
    <row r="3994" spans="1:12" x14ac:dyDescent="0.25">
      <c r="A3994" s="193">
        <f>+'Información ELECTRO PUNO'!A3974</f>
        <v>3973</v>
      </c>
      <c r="B3994" s="26" t="str">
        <f t="shared" si="451"/>
        <v>SICODI</v>
      </c>
      <c r="C3994" s="9" t="str">
        <f t="shared" si="447"/>
        <v>Puno</v>
      </c>
      <c r="D3994" s="9" t="str">
        <f t="shared" si="448"/>
        <v>No Reporta</v>
      </c>
      <c r="E3994" s="9" t="str">
        <f t="shared" si="449"/>
        <v>No Reporta</v>
      </c>
      <c r="F3994" s="194" t="str">
        <f>+'Información ELECTRO PUNO'!E3974</f>
        <v>MT</v>
      </c>
      <c r="G3994" s="194">
        <f>+'Información ELECTRO PUNO'!G3974</f>
        <v>13</v>
      </c>
      <c r="H3994" s="9" t="str">
        <f t="shared" si="450"/>
        <v>Poste</v>
      </c>
      <c r="I3994" s="194" t="str">
        <f>+'Información ELECTRO PUNO'!F3974</f>
        <v>Concreto Armado C</v>
      </c>
      <c r="J3994" s="194" t="str">
        <f>+'Información ELECTRO PUNO'!B3974</f>
        <v>PPC20</v>
      </c>
      <c r="K3994" s="9" t="str">
        <f t="shared" si="452"/>
        <v>POSTE DE CONCRETO ARMADO DE 13/400/150/345</v>
      </c>
      <c r="L3994" s="139">
        <f t="shared" si="453"/>
        <v>0.54</v>
      </c>
    </row>
    <row r="3995" spans="1:12" x14ac:dyDescent="0.25">
      <c r="A3995" s="193">
        <f>+'Información ELECTRO PUNO'!A3975</f>
        <v>3974</v>
      </c>
      <c r="B3995" s="26" t="str">
        <f t="shared" si="451"/>
        <v>SICODI</v>
      </c>
      <c r="C3995" s="9" t="str">
        <f t="shared" si="447"/>
        <v>Puno</v>
      </c>
      <c r="D3995" s="9" t="str">
        <f t="shared" si="448"/>
        <v>No Reporta</v>
      </c>
      <c r="E3995" s="9" t="str">
        <f t="shared" si="449"/>
        <v>No Reporta</v>
      </c>
      <c r="F3995" s="194" t="str">
        <f>+'Información ELECTRO PUNO'!E3975</f>
        <v>MT</v>
      </c>
      <c r="G3995" s="194">
        <f>+'Información ELECTRO PUNO'!G3975</f>
        <v>13</v>
      </c>
      <c r="H3995" s="9" t="str">
        <f t="shared" si="450"/>
        <v>Poste</v>
      </c>
      <c r="I3995" s="194" t="str">
        <f>+'Información ELECTRO PUNO'!F3975</f>
        <v>Concreto Armado C</v>
      </c>
      <c r="J3995" s="194" t="str">
        <f>+'Información ELECTRO PUNO'!B3975</f>
        <v>PPC20</v>
      </c>
      <c r="K3995" s="9" t="str">
        <f t="shared" si="452"/>
        <v>POSTE DE CONCRETO ARMADO DE 13/400/150/345</v>
      </c>
      <c r="L3995" s="139">
        <f t="shared" si="453"/>
        <v>0.54</v>
      </c>
    </row>
    <row r="3996" spans="1:12" x14ac:dyDescent="0.25">
      <c r="A3996" s="193">
        <f>+'Información ELECTRO PUNO'!A3976</f>
        <v>3975</v>
      </c>
      <c r="B3996" s="26" t="str">
        <f t="shared" si="451"/>
        <v>SICODI</v>
      </c>
      <c r="C3996" s="9" t="str">
        <f t="shared" si="447"/>
        <v>Puno</v>
      </c>
      <c r="D3996" s="9" t="str">
        <f t="shared" si="448"/>
        <v>No Reporta</v>
      </c>
      <c r="E3996" s="9" t="str">
        <f t="shared" si="449"/>
        <v>No Reporta</v>
      </c>
      <c r="F3996" s="194" t="str">
        <f>+'Información ELECTRO PUNO'!E3976</f>
        <v>MT</v>
      </c>
      <c r="G3996" s="194">
        <f>+'Información ELECTRO PUNO'!G3976</f>
        <v>13</v>
      </c>
      <c r="H3996" s="9" t="str">
        <f t="shared" si="450"/>
        <v>Poste</v>
      </c>
      <c r="I3996" s="194" t="str">
        <f>+'Información ELECTRO PUNO'!F3976</f>
        <v>Concreto Armado C</v>
      </c>
      <c r="J3996" s="194" t="str">
        <f>+'Información ELECTRO PUNO'!B3976</f>
        <v>PPC20</v>
      </c>
      <c r="K3996" s="9" t="str">
        <f t="shared" si="452"/>
        <v>POSTE DE CONCRETO ARMADO DE 13/400/150/345</v>
      </c>
      <c r="L3996" s="139">
        <f t="shared" si="453"/>
        <v>0.54</v>
      </c>
    </row>
    <row r="3997" spans="1:12" x14ac:dyDescent="0.25">
      <c r="A3997" s="193">
        <f>+'Información ELECTRO PUNO'!A3977</f>
        <v>3976</v>
      </c>
      <c r="B3997" s="26" t="str">
        <f t="shared" si="451"/>
        <v>SICODI</v>
      </c>
      <c r="C3997" s="9" t="str">
        <f t="shared" si="447"/>
        <v>Puno</v>
      </c>
      <c r="D3997" s="9" t="str">
        <f t="shared" si="448"/>
        <v>No Reporta</v>
      </c>
      <c r="E3997" s="9" t="str">
        <f t="shared" si="449"/>
        <v>No Reporta</v>
      </c>
      <c r="F3997" s="194" t="str">
        <f>+'Información ELECTRO PUNO'!E3977</f>
        <v>MT</v>
      </c>
      <c r="G3997" s="194">
        <f>+'Información ELECTRO PUNO'!G3977</f>
        <v>13</v>
      </c>
      <c r="H3997" s="9" t="str">
        <f t="shared" si="450"/>
        <v>Poste</v>
      </c>
      <c r="I3997" s="194" t="str">
        <f>+'Información ELECTRO PUNO'!F3977</f>
        <v>Concreto Armado C</v>
      </c>
      <c r="J3997" s="194" t="str">
        <f>+'Información ELECTRO PUNO'!B3977</f>
        <v>PPC20</v>
      </c>
      <c r="K3997" s="9" t="str">
        <f t="shared" si="452"/>
        <v>POSTE DE CONCRETO ARMADO DE 13/400/150/345</v>
      </c>
      <c r="L3997" s="139">
        <f t="shared" si="453"/>
        <v>0.54</v>
      </c>
    </row>
    <row r="3998" spans="1:12" x14ac:dyDescent="0.25">
      <c r="A3998" s="193">
        <f>+'Información ELECTRO PUNO'!A3978</f>
        <v>3977</v>
      </c>
      <c r="B3998" s="26" t="str">
        <f t="shared" si="451"/>
        <v>SICODI</v>
      </c>
      <c r="C3998" s="9" t="str">
        <f t="shared" si="447"/>
        <v>Puno</v>
      </c>
      <c r="D3998" s="9" t="str">
        <f t="shared" si="448"/>
        <v>No Reporta</v>
      </c>
      <c r="E3998" s="9" t="str">
        <f t="shared" si="449"/>
        <v>No Reporta</v>
      </c>
      <c r="F3998" s="194" t="str">
        <f>+'Información ELECTRO PUNO'!E3978</f>
        <v>MT</v>
      </c>
      <c r="G3998" s="194">
        <f>+'Información ELECTRO PUNO'!G3978</f>
        <v>13</v>
      </c>
      <c r="H3998" s="9" t="str">
        <f t="shared" si="450"/>
        <v>Poste</v>
      </c>
      <c r="I3998" s="194" t="str">
        <f>+'Información ELECTRO PUNO'!F3978</f>
        <v>Concreto Armado C</v>
      </c>
      <c r="J3998" s="194" t="str">
        <f>+'Información ELECTRO PUNO'!B3978</f>
        <v>PPC20</v>
      </c>
      <c r="K3998" s="9" t="str">
        <f t="shared" si="452"/>
        <v>POSTE DE CONCRETO ARMADO DE 13/400/150/345</v>
      </c>
      <c r="L3998" s="139">
        <f t="shared" si="453"/>
        <v>0.54</v>
      </c>
    </row>
    <row r="3999" spans="1:12" x14ac:dyDescent="0.25">
      <c r="A3999" s="193">
        <f>+'Información ELECTRO PUNO'!A3979</f>
        <v>3978</v>
      </c>
      <c r="B3999" s="26" t="str">
        <f t="shared" si="451"/>
        <v>SICODI</v>
      </c>
      <c r="C3999" s="9" t="str">
        <f t="shared" si="447"/>
        <v>Puno</v>
      </c>
      <c r="D3999" s="9" t="str">
        <f t="shared" si="448"/>
        <v>No Reporta</v>
      </c>
      <c r="E3999" s="9" t="str">
        <f t="shared" si="449"/>
        <v>No Reporta</v>
      </c>
      <c r="F3999" s="194" t="str">
        <f>+'Información ELECTRO PUNO'!E3979</f>
        <v>BT</v>
      </c>
      <c r="G3999" s="194">
        <f>+'Información ELECTRO PUNO'!G3979</f>
        <v>8</v>
      </c>
      <c r="H3999" s="9" t="str">
        <f t="shared" si="450"/>
        <v>Poste</v>
      </c>
      <c r="I3999" s="194" t="str">
        <f>+'Información ELECTRO PUNO'!F3979</f>
        <v>Concreto Armado</v>
      </c>
      <c r="J3999" s="194" t="str">
        <f>+'Información ELECTRO PUNO'!B3979</f>
        <v>PPC06</v>
      </c>
      <c r="K3999" s="9" t="str">
        <f t="shared" si="452"/>
        <v>POSTE DE CONCRETO ARMADO DE  8/300/120/240</v>
      </c>
      <c r="L3999" s="139">
        <f t="shared" si="453"/>
        <v>0.14000000000000001</v>
      </c>
    </row>
    <row r="4000" spans="1:12" x14ac:dyDescent="0.25">
      <c r="A4000" s="193">
        <f>+'Información ELECTRO PUNO'!A3980</f>
        <v>3979</v>
      </c>
      <c r="B4000" s="26" t="str">
        <f t="shared" si="451"/>
        <v>SICODI</v>
      </c>
      <c r="C4000" s="9" t="str">
        <f t="shared" si="447"/>
        <v>Puno</v>
      </c>
      <c r="D4000" s="9" t="str">
        <f t="shared" si="448"/>
        <v>No Reporta</v>
      </c>
      <c r="E4000" s="9" t="str">
        <f t="shared" si="449"/>
        <v>No Reporta</v>
      </c>
      <c r="F4000" s="194" t="str">
        <f>+'Información ELECTRO PUNO'!E3980</f>
        <v>MT</v>
      </c>
      <c r="G4000" s="194">
        <f>+'Información ELECTRO PUNO'!G3980</f>
        <v>13</v>
      </c>
      <c r="H4000" s="9" t="str">
        <f t="shared" si="450"/>
        <v>Poste</v>
      </c>
      <c r="I4000" s="194" t="str">
        <f>+'Información ELECTRO PUNO'!F3980</f>
        <v>Concreto Armado C</v>
      </c>
      <c r="J4000" s="194" t="str">
        <f>+'Información ELECTRO PUNO'!B3980</f>
        <v>PPC20</v>
      </c>
      <c r="K4000" s="9" t="str">
        <f t="shared" si="452"/>
        <v>POSTE DE CONCRETO ARMADO DE 13/400/150/345</v>
      </c>
      <c r="L4000" s="139">
        <f t="shared" si="453"/>
        <v>0.54</v>
      </c>
    </row>
    <row r="4001" spans="1:12" x14ac:dyDescent="0.25">
      <c r="A4001" s="193">
        <f>+'Información ELECTRO PUNO'!A3981</f>
        <v>3980</v>
      </c>
      <c r="B4001" s="26" t="str">
        <f t="shared" si="451"/>
        <v>SICODI</v>
      </c>
      <c r="C4001" s="9" t="str">
        <f t="shared" si="447"/>
        <v>Puno</v>
      </c>
      <c r="D4001" s="9" t="str">
        <f t="shared" si="448"/>
        <v>No Reporta</v>
      </c>
      <c r="E4001" s="9" t="str">
        <f t="shared" si="449"/>
        <v>No Reporta</v>
      </c>
      <c r="F4001" s="194" t="str">
        <f>+'Información ELECTRO PUNO'!E3981</f>
        <v>BT</v>
      </c>
      <c r="G4001" s="194">
        <f>+'Información ELECTRO PUNO'!G3981</f>
        <v>8</v>
      </c>
      <c r="H4001" s="9" t="str">
        <f t="shared" si="450"/>
        <v>Poste</v>
      </c>
      <c r="I4001" s="194" t="str">
        <f>+'Información ELECTRO PUNO'!F3981</f>
        <v>Concreto Armado</v>
      </c>
      <c r="J4001" s="194" t="str">
        <f>+'Información ELECTRO PUNO'!B3981</f>
        <v>PPC06</v>
      </c>
      <c r="K4001" s="9" t="str">
        <f t="shared" si="452"/>
        <v>POSTE DE CONCRETO ARMADO DE  8/300/120/240</v>
      </c>
      <c r="L4001" s="139">
        <f t="shared" si="453"/>
        <v>0.14000000000000001</v>
      </c>
    </row>
    <row r="4002" spans="1:12" x14ac:dyDescent="0.25">
      <c r="A4002" s="193">
        <f>+'Información ELECTRO PUNO'!A3982</f>
        <v>3981</v>
      </c>
      <c r="B4002" s="26" t="str">
        <f t="shared" si="451"/>
        <v>SICODI</v>
      </c>
      <c r="C4002" s="9" t="str">
        <f t="shared" si="447"/>
        <v>Puno</v>
      </c>
      <c r="D4002" s="9" t="str">
        <f t="shared" si="448"/>
        <v>No Reporta</v>
      </c>
      <c r="E4002" s="9" t="str">
        <f t="shared" si="449"/>
        <v>No Reporta</v>
      </c>
      <c r="F4002" s="194" t="str">
        <f>+'Información ELECTRO PUNO'!E3982</f>
        <v>BT</v>
      </c>
      <c r="G4002" s="194">
        <f>+'Información ELECTRO PUNO'!G3982</f>
        <v>8</v>
      </c>
      <c r="H4002" s="9" t="str">
        <f t="shared" si="450"/>
        <v>Poste</v>
      </c>
      <c r="I4002" s="194" t="str">
        <f>+'Información ELECTRO PUNO'!F3982</f>
        <v>Concreto Armado</v>
      </c>
      <c r="J4002" s="194" t="str">
        <f>+'Información ELECTRO PUNO'!B3982</f>
        <v>PPC06</v>
      </c>
      <c r="K4002" s="9" t="str">
        <f t="shared" si="452"/>
        <v>POSTE DE CONCRETO ARMADO DE  8/300/120/240</v>
      </c>
      <c r="L4002" s="139">
        <f t="shared" si="453"/>
        <v>0.14000000000000001</v>
      </c>
    </row>
    <row r="4003" spans="1:12" x14ac:dyDescent="0.25">
      <c r="A4003" s="193">
        <f>+'Información ELECTRO PUNO'!A3983</f>
        <v>3982</v>
      </c>
      <c r="B4003" s="26" t="str">
        <f t="shared" si="451"/>
        <v>SICODI</v>
      </c>
      <c r="C4003" s="9" t="str">
        <f t="shared" si="447"/>
        <v>Puno</v>
      </c>
      <c r="D4003" s="9" t="str">
        <f t="shared" si="448"/>
        <v>No Reporta</v>
      </c>
      <c r="E4003" s="9" t="str">
        <f t="shared" si="449"/>
        <v>No Reporta</v>
      </c>
      <c r="F4003" s="194" t="str">
        <f>+'Información ELECTRO PUNO'!E3983</f>
        <v>BT</v>
      </c>
      <c r="G4003" s="194">
        <f>+'Información ELECTRO PUNO'!G3983</f>
        <v>8</v>
      </c>
      <c r="H4003" s="9" t="str">
        <f t="shared" si="450"/>
        <v>Poste</v>
      </c>
      <c r="I4003" s="194" t="str">
        <f>+'Información ELECTRO PUNO'!F3983</f>
        <v>Concreto Armado</v>
      </c>
      <c r="J4003" s="194" t="str">
        <f>+'Información ELECTRO PUNO'!B3983</f>
        <v>PPC06</v>
      </c>
      <c r="K4003" s="9" t="str">
        <f t="shared" si="452"/>
        <v>POSTE DE CONCRETO ARMADO DE  8/300/120/240</v>
      </c>
      <c r="L4003" s="139">
        <f t="shared" si="453"/>
        <v>0.14000000000000001</v>
      </c>
    </row>
    <row r="4004" spans="1:12" x14ac:dyDescent="0.25">
      <c r="A4004" s="193">
        <f>+'Información ELECTRO PUNO'!A3984</f>
        <v>3983</v>
      </c>
      <c r="B4004" s="26" t="str">
        <f t="shared" si="451"/>
        <v>SICODI</v>
      </c>
      <c r="C4004" s="9" t="str">
        <f t="shared" si="447"/>
        <v>Puno</v>
      </c>
      <c r="D4004" s="9" t="str">
        <f t="shared" si="448"/>
        <v>No Reporta</v>
      </c>
      <c r="E4004" s="9" t="str">
        <f t="shared" si="449"/>
        <v>No Reporta</v>
      </c>
      <c r="F4004" s="194" t="str">
        <f>+'Información ELECTRO PUNO'!E3984</f>
        <v>MT</v>
      </c>
      <c r="G4004" s="194">
        <f>+'Información ELECTRO PUNO'!G3984</f>
        <v>13</v>
      </c>
      <c r="H4004" s="9" t="str">
        <f t="shared" si="450"/>
        <v>Poste</v>
      </c>
      <c r="I4004" s="194" t="str">
        <f>+'Información ELECTRO PUNO'!F3984</f>
        <v>Concreto Armado C</v>
      </c>
      <c r="J4004" s="194" t="str">
        <f>+'Información ELECTRO PUNO'!B3984</f>
        <v>PPC20</v>
      </c>
      <c r="K4004" s="9" t="str">
        <f t="shared" si="452"/>
        <v>POSTE DE CONCRETO ARMADO DE 13/400/150/345</v>
      </c>
      <c r="L4004" s="139">
        <f t="shared" si="453"/>
        <v>0.54</v>
      </c>
    </row>
    <row r="4005" spans="1:12" x14ac:dyDescent="0.25">
      <c r="A4005" s="193">
        <f>+'Información ELECTRO PUNO'!A3985</f>
        <v>3984</v>
      </c>
      <c r="B4005" s="26" t="str">
        <f t="shared" si="451"/>
        <v>SICODI</v>
      </c>
      <c r="C4005" s="9" t="str">
        <f t="shared" si="447"/>
        <v>Puno</v>
      </c>
      <c r="D4005" s="9" t="str">
        <f t="shared" si="448"/>
        <v>No Reporta</v>
      </c>
      <c r="E4005" s="9" t="str">
        <f t="shared" si="449"/>
        <v>No Reporta</v>
      </c>
      <c r="F4005" s="194" t="str">
        <f>+'Información ELECTRO PUNO'!E3985</f>
        <v>MT</v>
      </c>
      <c r="G4005" s="194">
        <f>+'Información ELECTRO PUNO'!G3985</f>
        <v>13</v>
      </c>
      <c r="H4005" s="9" t="str">
        <f t="shared" si="450"/>
        <v>Poste</v>
      </c>
      <c r="I4005" s="194" t="str">
        <f>+'Información ELECTRO PUNO'!F3985</f>
        <v>Concreto Armado C</v>
      </c>
      <c r="J4005" s="194" t="str">
        <f>+'Información ELECTRO PUNO'!B3985</f>
        <v>PPC20</v>
      </c>
      <c r="K4005" s="9" t="str">
        <f t="shared" si="452"/>
        <v>POSTE DE CONCRETO ARMADO DE 13/400/150/345</v>
      </c>
      <c r="L4005" s="139">
        <f t="shared" si="453"/>
        <v>0.54</v>
      </c>
    </row>
    <row r="4006" spans="1:12" x14ac:dyDescent="0.25">
      <c r="A4006" s="193">
        <f>+'Información ELECTRO PUNO'!A3986</f>
        <v>3985</v>
      </c>
      <c r="B4006" s="26" t="str">
        <f t="shared" si="451"/>
        <v>SICODI</v>
      </c>
      <c r="C4006" s="9" t="str">
        <f t="shared" si="447"/>
        <v>Puno</v>
      </c>
      <c r="D4006" s="9" t="str">
        <f t="shared" si="448"/>
        <v>No Reporta</v>
      </c>
      <c r="E4006" s="9" t="str">
        <f t="shared" si="449"/>
        <v>No Reporta</v>
      </c>
      <c r="F4006" s="194" t="str">
        <f>+'Información ELECTRO PUNO'!E3986</f>
        <v>MT</v>
      </c>
      <c r="G4006" s="194">
        <f>+'Información ELECTRO PUNO'!G3986</f>
        <v>13</v>
      </c>
      <c r="H4006" s="9" t="str">
        <f t="shared" si="450"/>
        <v>Poste</v>
      </c>
      <c r="I4006" s="194" t="str">
        <f>+'Información ELECTRO PUNO'!F3986</f>
        <v>Concreto Armado C</v>
      </c>
      <c r="J4006" s="194" t="str">
        <f>+'Información ELECTRO PUNO'!B3986</f>
        <v>PPC20</v>
      </c>
      <c r="K4006" s="9" t="str">
        <f t="shared" si="452"/>
        <v>POSTE DE CONCRETO ARMADO DE 13/400/150/345</v>
      </c>
      <c r="L4006" s="139">
        <f t="shared" si="453"/>
        <v>0.54</v>
      </c>
    </row>
    <row r="4007" spans="1:12" x14ac:dyDescent="0.25">
      <c r="A4007" s="193">
        <f>+'Información ELECTRO PUNO'!A3987</f>
        <v>3986</v>
      </c>
      <c r="B4007" s="26" t="str">
        <f t="shared" si="451"/>
        <v>SICODI</v>
      </c>
      <c r="C4007" s="9" t="str">
        <f t="shared" si="447"/>
        <v>Puno</v>
      </c>
      <c r="D4007" s="9" t="str">
        <f t="shared" si="448"/>
        <v>No Reporta</v>
      </c>
      <c r="E4007" s="9" t="str">
        <f t="shared" si="449"/>
        <v>No Reporta</v>
      </c>
      <c r="F4007" s="194" t="str">
        <f>+'Información ELECTRO PUNO'!E3987</f>
        <v>MT</v>
      </c>
      <c r="G4007" s="194">
        <f>+'Información ELECTRO PUNO'!G3987</f>
        <v>13</v>
      </c>
      <c r="H4007" s="9" t="str">
        <f t="shared" si="450"/>
        <v>Poste</v>
      </c>
      <c r="I4007" s="194" t="str">
        <f>+'Información ELECTRO PUNO'!F3987</f>
        <v>Concreto Armado C</v>
      </c>
      <c r="J4007" s="194" t="str">
        <f>+'Información ELECTRO PUNO'!B3987</f>
        <v>PPC20</v>
      </c>
      <c r="K4007" s="9" t="str">
        <f t="shared" si="452"/>
        <v>POSTE DE CONCRETO ARMADO DE 13/400/150/345</v>
      </c>
      <c r="L4007" s="139">
        <f t="shared" si="453"/>
        <v>0.54</v>
      </c>
    </row>
    <row r="4008" spans="1:12" x14ac:dyDescent="0.25">
      <c r="A4008" s="193">
        <f>+'Información ELECTRO PUNO'!A3988</f>
        <v>3987</v>
      </c>
      <c r="B4008" s="26" t="str">
        <f t="shared" si="451"/>
        <v>SICODI</v>
      </c>
      <c r="C4008" s="9" t="str">
        <f t="shared" si="447"/>
        <v>Puno</v>
      </c>
      <c r="D4008" s="9" t="str">
        <f t="shared" si="448"/>
        <v>No Reporta</v>
      </c>
      <c r="E4008" s="9" t="str">
        <f t="shared" si="449"/>
        <v>No Reporta</v>
      </c>
      <c r="F4008" s="194" t="str">
        <f>+'Información ELECTRO PUNO'!E3988</f>
        <v>MT</v>
      </c>
      <c r="G4008" s="194">
        <f>+'Información ELECTRO PUNO'!G3988</f>
        <v>13</v>
      </c>
      <c r="H4008" s="9" t="str">
        <f t="shared" si="450"/>
        <v>Poste</v>
      </c>
      <c r="I4008" s="194" t="str">
        <f>+'Información ELECTRO PUNO'!F3988</f>
        <v>Concreto Armado C</v>
      </c>
      <c r="J4008" s="194" t="str">
        <f>+'Información ELECTRO PUNO'!B3988</f>
        <v>PPC20</v>
      </c>
      <c r="K4008" s="9" t="str">
        <f t="shared" si="452"/>
        <v>POSTE DE CONCRETO ARMADO DE 13/400/150/345</v>
      </c>
      <c r="L4008" s="139">
        <f t="shared" si="453"/>
        <v>0.54</v>
      </c>
    </row>
    <row r="4009" spans="1:12" x14ac:dyDescent="0.25">
      <c r="A4009" s="193">
        <f>+'Información ELECTRO PUNO'!A3989</f>
        <v>3988</v>
      </c>
      <c r="B4009" s="26" t="str">
        <f t="shared" si="451"/>
        <v>SICODI</v>
      </c>
      <c r="C4009" s="9" t="str">
        <f t="shared" si="447"/>
        <v>Puno</v>
      </c>
      <c r="D4009" s="9" t="str">
        <f t="shared" si="448"/>
        <v>No Reporta</v>
      </c>
      <c r="E4009" s="9" t="str">
        <f t="shared" si="449"/>
        <v>No Reporta</v>
      </c>
      <c r="F4009" s="194" t="str">
        <f>+'Información ELECTRO PUNO'!E3989</f>
        <v>MT</v>
      </c>
      <c r="G4009" s="194">
        <f>+'Información ELECTRO PUNO'!G3989</f>
        <v>13</v>
      </c>
      <c r="H4009" s="9" t="str">
        <f t="shared" si="450"/>
        <v>Poste</v>
      </c>
      <c r="I4009" s="194" t="str">
        <f>+'Información ELECTRO PUNO'!F3989</f>
        <v>Concreto Armado C</v>
      </c>
      <c r="J4009" s="194" t="str">
        <f>+'Información ELECTRO PUNO'!B3989</f>
        <v>PPC20</v>
      </c>
      <c r="K4009" s="9" t="str">
        <f t="shared" si="452"/>
        <v>POSTE DE CONCRETO ARMADO DE 13/400/150/345</v>
      </c>
      <c r="L4009" s="139">
        <f t="shared" si="453"/>
        <v>0.54</v>
      </c>
    </row>
    <row r="4010" spans="1:12" x14ac:dyDescent="0.25">
      <c r="A4010" s="193">
        <f>+'Información ELECTRO PUNO'!A3990</f>
        <v>3989</v>
      </c>
      <c r="B4010" s="26" t="str">
        <f t="shared" si="451"/>
        <v>SICODI</v>
      </c>
      <c r="C4010" s="9" t="str">
        <f t="shared" si="447"/>
        <v>Puno</v>
      </c>
      <c r="D4010" s="9" t="str">
        <f t="shared" si="448"/>
        <v>No Reporta</v>
      </c>
      <c r="E4010" s="9" t="str">
        <f t="shared" si="449"/>
        <v>No Reporta</v>
      </c>
      <c r="F4010" s="194" t="str">
        <f>+'Información ELECTRO PUNO'!E3990</f>
        <v>MT</v>
      </c>
      <c r="G4010" s="194">
        <f>+'Información ELECTRO PUNO'!G3990</f>
        <v>13</v>
      </c>
      <c r="H4010" s="9" t="str">
        <f t="shared" si="450"/>
        <v>Poste</v>
      </c>
      <c r="I4010" s="194" t="str">
        <f>+'Información ELECTRO PUNO'!F3990</f>
        <v>Concreto Armado C</v>
      </c>
      <c r="J4010" s="194" t="str">
        <f>+'Información ELECTRO PUNO'!B3990</f>
        <v>PPC20</v>
      </c>
      <c r="K4010" s="9" t="str">
        <f t="shared" si="452"/>
        <v>POSTE DE CONCRETO ARMADO DE 13/400/150/345</v>
      </c>
      <c r="L4010" s="139">
        <f t="shared" si="453"/>
        <v>0.54</v>
      </c>
    </row>
    <row r="4011" spans="1:12" x14ac:dyDescent="0.25">
      <c r="A4011" s="193">
        <f>+'Información ELECTRO PUNO'!A3991</f>
        <v>3990</v>
      </c>
      <c r="B4011" s="26" t="str">
        <f t="shared" si="451"/>
        <v>SICODI</v>
      </c>
      <c r="C4011" s="9" t="str">
        <f t="shared" si="447"/>
        <v>Puno</v>
      </c>
      <c r="D4011" s="9" t="str">
        <f t="shared" si="448"/>
        <v>No Reporta</v>
      </c>
      <c r="E4011" s="9" t="str">
        <f t="shared" si="449"/>
        <v>No Reporta</v>
      </c>
      <c r="F4011" s="194" t="str">
        <f>+'Información ELECTRO PUNO'!E3991</f>
        <v>MT</v>
      </c>
      <c r="G4011" s="194">
        <f>+'Información ELECTRO PUNO'!G3991</f>
        <v>13</v>
      </c>
      <c r="H4011" s="9" t="str">
        <f t="shared" si="450"/>
        <v>Poste</v>
      </c>
      <c r="I4011" s="194" t="str">
        <f>+'Información ELECTRO PUNO'!F3991</f>
        <v>Concreto Armado C</v>
      </c>
      <c r="J4011" s="194" t="str">
        <f>+'Información ELECTRO PUNO'!B3991</f>
        <v>PPC20</v>
      </c>
      <c r="K4011" s="9" t="str">
        <f t="shared" si="452"/>
        <v>POSTE DE CONCRETO ARMADO DE 13/400/150/345</v>
      </c>
      <c r="L4011" s="139">
        <f t="shared" si="453"/>
        <v>0.54</v>
      </c>
    </row>
    <row r="4012" spans="1:12" x14ac:dyDescent="0.25">
      <c r="A4012" s="193">
        <f>+'Información ELECTRO PUNO'!A3992</f>
        <v>3991</v>
      </c>
      <c r="B4012" s="26" t="str">
        <f t="shared" si="451"/>
        <v>SICODI</v>
      </c>
      <c r="C4012" s="9" t="str">
        <f t="shared" si="447"/>
        <v>Puno</v>
      </c>
      <c r="D4012" s="9" t="str">
        <f t="shared" si="448"/>
        <v>No Reporta</v>
      </c>
      <c r="E4012" s="9" t="str">
        <f t="shared" si="449"/>
        <v>No Reporta</v>
      </c>
      <c r="F4012" s="194" t="str">
        <f>+'Información ELECTRO PUNO'!E3992</f>
        <v>MT</v>
      </c>
      <c r="G4012" s="194">
        <f>+'Información ELECTRO PUNO'!G3992</f>
        <v>13</v>
      </c>
      <c r="H4012" s="9" t="str">
        <f t="shared" si="450"/>
        <v>Poste</v>
      </c>
      <c r="I4012" s="194" t="str">
        <f>+'Información ELECTRO PUNO'!F3992</f>
        <v>Concreto Armado C</v>
      </c>
      <c r="J4012" s="194" t="str">
        <f>+'Información ELECTRO PUNO'!B3992</f>
        <v>PPC20</v>
      </c>
      <c r="K4012" s="9" t="str">
        <f t="shared" si="452"/>
        <v>POSTE DE CONCRETO ARMADO DE 13/400/150/345</v>
      </c>
      <c r="L4012" s="139">
        <f t="shared" si="453"/>
        <v>0.54</v>
      </c>
    </row>
    <row r="4013" spans="1:12" x14ac:dyDescent="0.25">
      <c r="A4013" s="193">
        <f>+'Información ELECTRO PUNO'!A3993</f>
        <v>3992</v>
      </c>
      <c r="B4013" s="26" t="str">
        <f t="shared" si="451"/>
        <v>SICODI</v>
      </c>
      <c r="C4013" s="9" t="str">
        <f t="shared" si="447"/>
        <v>Puno</v>
      </c>
      <c r="D4013" s="9" t="str">
        <f t="shared" si="448"/>
        <v>No Reporta</v>
      </c>
      <c r="E4013" s="9" t="str">
        <f t="shared" si="449"/>
        <v>No Reporta</v>
      </c>
      <c r="F4013" s="194" t="str">
        <f>+'Información ELECTRO PUNO'!E3993</f>
        <v>MT</v>
      </c>
      <c r="G4013" s="194">
        <f>+'Información ELECTRO PUNO'!G3993</f>
        <v>13</v>
      </c>
      <c r="H4013" s="9" t="str">
        <f t="shared" si="450"/>
        <v>Poste</v>
      </c>
      <c r="I4013" s="194" t="str">
        <f>+'Información ELECTRO PUNO'!F3993</f>
        <v>Concreto Armado C</v>
      </c>
      <c r="J4013" s="194" t="str">
        <f>+'Información ELECTRO PUNO'!B3993</f>
        <v>PPC20</v>
      </c>
      <c r="K4013" s="9" t="str">
        <f t="shared" si="452"/>
        <v>POSTE DE CONCRETO ARMADO DE 13/400/150/345</v>
      </c>
      <c r="L4013" s="139">
        <f t="shared" si="453"/>
        <v>0.54</v>
      </c>
    </row>
    <row r="4014" spans="1:12" x14ac:dyDescent="0.25">
      <c r="A4014" s="193">
        <f>+'Información ELECTRO PUNO'!A3994</f>
        <v>3993</v>
      </c>
      <c r="B4014" s="26" t="str">
        <f t="shared" si="451"/>
        <v>SICODI</v>
      </c>
      <c r="C4014" s="9" t="str">
        <f t="shared" si="447"/>
        <v>Puno</v>
      </c>
      <c r="D4014" s="9" t="str">
        <f t="shared" si="448"/>
        <v>No Reporta</v>
      </c>
      <c r="E4014" s="9" t="str">
        <f t="shared" si="449"/>
        <v>No Reporta</v>
      </c>
      <c r="F4014" s="194" t="str">
        <f>+'Información ELECTRO PUNO'!E3994</f>
        <v>MT</v>
      </c>
      <c r="G4014" s="194">
        <f>+'Información ELECTRO PUNO'!G3994</f>
        <v>13</v>
      </c>
      <c r="H4014" s="9" t="str">
        <f t="shared" si="450"/>
        <v>Poste</v>
      </c>
      <c r="I4014" s="194" t="str">
        <f>+'Información ELECTRO PUNO'!F3994</f>
        <v>Concreto Armado C</v>
      </c>
      <c r="J4014" s="194" t="str">
        <f>+'Información ELECTRO PUNO'!B3994</f>
        <v>PPC20</v>
      </c>
      <c r="K4014" s="9" t="str">
        <f t="shared" si="452"/>
        <v>POSTE DE CONCRETO ARMADO DE 13/400/150/345</v>
      </c>
      <c r="L4014" s="139">
        <f t="shared" si="453"/>
        <v>0.54</v>
      </c>
    </row>
    <row r="4015" spans="1:12" x14ac:dyDescent="0.25">
      <c r="A4015" s="193">
        <f>+'Información ELECTRO PUNO'!A3995</f>
        <v>3994</v>
      </c>
      <c r="B4015" s="26" t="str">
        <f t="shared" si="451"/>
        <v>SICODI</v>
      </c>
      <c r="C4015" s="9" t="str">
        <f t="shared" si="447"/>
        <v>Puno</v>
      </c>
      <c r="D4015" s="9" t="str">
        <f t="shared" si="448"/>
        <v>No Reporta</v>
      </c>
      <c r="E4015" s="9" t="str">
        <f t="shared" si="449"/>
        <v>No Reporta</v>
      </c>
      <c r="F4015" s="194" t="str">
        <f>+'Información ELECTRO PUNO'!E3995</f>
        <v>MT</v>
      </c>
      <c r="G4015" s="194">
        <f>+'Información ELECTRO PUNO'!G3995</f>
        <v>13</v>
      </c>
      <c r="H4015" s="9" t="str">
        <f t="shared" si="450"/>
        <v>Poste</v>
      </c>
      <c r="I4015" s="194" t="str">
        <f>+'Información ELECTRO PUNO'!F3995</f>
        <v>Concreto Armado C</v>
      </c>
      <c r="J4015" s="194" t="str">
        <f>+'Información ELECTRO PUNO'!B3995</f>
        <v>PPC20</v>
      </c>
      <c r="K4015" s="9" t="str">
        <f t="shared" si="452"/>
        <v>POSTE DE CONCRETO ARMADO DE 13/400/150/345</v>
      </c>
      <c r="L4015" s="139">
        <f t="shared" si="453"/>
        <v>0.54</v>
      </c>
    </row>
    <row r="4016" spans="1:12" x14ac:dyDescent="0.25">
      <c r="A4016" s="193">
        <f>+'Información ELECTRO PUNO'!A3996</f>
        <v>3995</v>
      </c>
      <c r="B4016" s="26" t="str">
        <f t="shared" si="451"/>
        <v>SICODI</v>
      </c>
      <c r="C4016" s="9" t="str">
        <f t="shared" si="447"/>
        <v>Puno</v>
      </c>
      <c r="D4016" s="9" t="str">
        <f t="shared" si="448"/>
        <v>No Reporta</v>
      </c>
      <c r="E4016" s="9" t="str">
        <f t="shared" si="449"/>
        <v>No Reporta</v>
      </c>
      <c r="F4016" s="194" t="str">
        <f>+'Información ELECTRO PUNO'!E3996</f>
        <v>MT</v>
      </c>
      <c r="G4016" s="194">
        <f>+'Información ELECTRO PUNO'!G3996</f>
        <v>13</v>
      </c>
      <c r="H4016" s="9" t="str">
        <f t="shared" si="450"/>
        <v>Poste</v>
      </c>
      <c r="I4016" s="194" t="str">
        <f>+'Información ELECTRO PUNO'!F3996</f>
        <v>Concreto Armado C</v>
      </c>
      <c r="J4016" s="194" t="str">
        <f>+'Información ELECTRO PUNO'!B3996</f>
        <v>PPC20</v>
      </c>
      <c r="K4016" s="9" t="str">
        <f t="shared" si="452"/>
        <v>POSTE DE CONCRETO ARMADO DE 13/400/150/345</v>
      </c>
      <c r="L4016" s="139">
        <f t="shared" si="453"/>
        <v>0.54</v>
      </c>
    </row>
    <row r="4017" spans="1:12" x14ac:dyDescent="0.25">
      <c r="A4017" s="193">
        <f>+'Información ELECTRO PUNO'!A3997</f>
        <v>3996</v>
      </c>
      <c r="B4017" s="26" t="str">
        <f t="shared" si="451"/>
        <v>SICODI</v>
      </c>
      <c r="C4017" s="9" t="str">
        <f t="shared" si="447"/>
        <v>Puno</v>
      </c>
      <c r="D4017" s="9" t="str">
        <f t="shared" si="448"/>
        <v>No Reporta</v>
      </c>
      <c r="E4017" s="9" t="str">
        <f t="shared" si="449"/>
        <v>No Reporta</v>
      </c>
      <c r="F4017" s="194" t="str">
        <f>+'Información ELECTRO PUNO'!E3997</f>
        <v>MT</v>
      </c>
      <c r="G4017" s="194">
        <f>+'Información ELECTRO PUNO'!G3997</f>
        <v>13</v>
      </c>
      <c r="H4017" s="9" t="str">
        <f t="shared" si="450"/>
        <v>Poste</v>
      </c>
      <c r="I4017" s="194" t="str">
        <f>+'Información ELECTRO PUNO'!F3997</f>
        <v>Concreto Armado C</v>
      </c>
      <c r="J4017" s="194" t="str">
        <f>+'Información ELECTRO PUNO'!B3997</f>
        <v>PPC20</v>
      </c>
      <c r="K4017" s="9" t="str">
        <f t="shared" si="452"/>
        <v>POSTE DE CONCRETO ARMADO DE 13/400/150/345</v>
      </c>
      <c r="L4017" s="139">
        <f t="shared" si="453"/>
        <v>0.54</v>
      </c>
    </row>
    <row r="4018" spans="1:12" x14ac:dyDescent="0.25">
      <c r="A4018" s="193">
        <f>+'Información ELECTRO PUNO'!A3998</f>
        <v>3997</v>
      </c>
      <c r="B4018" s="26" t="str">
        <f t="shared" si="451"/>
        <v>SICODI</v>
      </c>
      <c r="C4018" s="9" t="str">
        <f t="shared" si="447"/>
        <v>Puno</v>
      </c>
      <c r="D4018" s="9" t="str">
        <f t="shared" si="448"/>
        <v>No Reporta</v>
      </c>
      <c r="E4018" s="9" t="str">
        <f t="shared" si="449"/>
        <v>No Reporta</v>
      </c>
      <c r="F4018" s="194" t="str">
        <f>+'Información ELECTRO PUNO'!E3998</f>
        <v>MT</v>
      </c>
      <c r="G4018" s="194">
        <f>+'Información ELECTRO PUNO'!G3998</f>
        <v>13</v>
      </c>
      <c r="H4018" s="9" t="str">
        <f t="shared" si="450"/>
        <v>Poste</v>
      </c>
      <c r="I4018" s="194" t="str">
        <f>+'Información ELECTRO PUNO'!F3998</f>
        <v>Concreto Armado C</v>
      </c>
      <c r="J4018" s="194" t="str">
        <f>+'Información ELECTRO PUNO'!B3998</f>
        <v>PPC20</v>
      </c>
      <c r="K4018" s="9" t="str">
        <f t="shared" si="452"/>
        <v>POSTE DE CONCRETO ARMADO DE 13/400/150/345</v>
      </c>
      <c r="L4018" s="139">
        <f t="shared" si="453"/>
        <v>0.54</v>
      </c>
    </row>
    <row r="4019" spans="1:12" x14ac:dyDescent="0.25">
      <c r="A4019" s="193">
        <f>+'Información ELECTRO PUNO'!A3999</f>
        <v>3998</v>
      </c>
      <c r="B4019" s="26" t="str">
        <f t="shared" si="451"/>
        <v>SICODI</v>
      </c>
      <c r="C4019" s="9" t="str">
        <f t="shared" si="447"/>
        <v>Puno</v>
      </c>
      <c r="D4019" s="9" t="str">
        <f t="shared" si="448"/>
        <v>No Reporta</v>
      </c>
      <c r="E4019" s="9" t="str">
        <f t="shared" si="449"/>
        <v>No Reporta</v>
      </c>
      <c r="F4019" s="194" t="str">
        <f>+'Información ELECTRO PUNO'!E3999</f>
        <v>MT</v>
      </c>
      <c r="G4019" s="194">
        <f>+'Información ELECTRO PUNO'!G3999</f>
        <v>13</v>
      </c>
      <c r="H4019" s="9" t="str">
        <f t="shared" si="450"/>
        <v>Poste</v>
      </c>
      <c r="I4019" s="194" t="str">
        <f>+'Información ELECTRO PUNO'!F3999</f>
        <v>Concreto Armado C</v>
      </c>
      <c r="J4019" s="194" t="str">
        <f>+'Información ELECTRO PUNO'!B3999</f>
        <v>PPC20</v>
      </c>
      <c r="K4019" s="9" t="str">
        <f t="shared" si="452"/>
        <v>POSTE DE CONCRETO ARMADO DE 13/400/150/345</v>
      </c>
      <c r="L4019" s="139">
        <f t="shared" si="453"/>
        <v>0.54</v>
      </c>
    </row>
    <row r="4020" spans="1:12" x14ac:dyDescent="0.25">
      <c r="A4020" s="193">
        <f>+'Información ELECTRO PUNO'!A4000</f>
        <v>3999</v>
      </c>
      <c r="B4020" s="26" t="str">
        <f t="shared" si="451"/>
        <v>SICODI</v>
      </c>
      <c r="C4020" s="9" t="str">
        <f t="shared" si="447"/>
        <v>Puno</v>
      </c>
      <c r="D4020" s="9" t="str">
        <f t="shared" si="448"/>
        <v>No Reporta</v>
      </c>
      <c r="E4020" s="9" t="str">
        <f t="shared" si="449"/>
        <v>No Reporta</v>
      </c>
      <c r="F4020" s="194" t="str">
        <f>+'Información ELECTRO PUNO'!E4000</f>
        <v>MT</v>
      </c>
      <c r="G4020" s="194">
        <f>+'Información ELECTRO PUNO'!G4000</f>
        <v>12</v>
      </c>
      <c r="H4020" s="9" t="str">
        <f t="shared" si="450"/>
        <v>Poste</v>
      </c>
      <c r="I4020" s="194" t="str">
        <f>+'Información ELECTRO PUNO'!F4000</f>
        <v>Madera Tratada</v>
      </c>
      <c r="J4020" s="194" t="str">
        <f>+'Información ELECTRO PUNO'!B4000</f>
        <v>PPM20</v>
      </c>
      <c r="K4020" s="9" t="str">
        <f t="shared" si="452"/>
        <v>POSTE DE MADERA TRATADA DE 12 mts. CL.5</v>
      </c>
      <c r="L4020" s="139">
        <f t="shared" si="453"/>
        <v>0.41</v>
      </c>
    </row>
    <row r="4021" spans="1:12" x14ac:dyDescent="0.25">
      <c r="A4021" s="193">
        <f>+'Información ELECTRO PUNO'!A4001</f>
        <v>4000</v>
      </c>
      <c r="B4021" s="26" t="str">
        <f t="shared" si="451"/>
        <v>SICODI</v>
      </c>
      <c r="C4021" s="9" t="str">
        <f t="shared" si="447"/>
        <v>Puno</v>
      </c>
      <c r="D4021" s="9" t="str">
        <f t="shared" si="448"/>
        <v>No Reporta</v>
      </c>
      <c r="E4021" s="9" t="str">
        <f t="shared" si="449"/>
        <v>No Reporta</v>
      </c>
      <c r="F4021" s="194" t="str">
        <f>+'Información ELECTRO PUNO'!E4001</f>
        <v>MT</v>
      </c>
      <c r="G4021" s="194">
        <f>+'Información ELECTRO PUNO'!G4001</f>
        <v>12</v>
      </c>
      <c r="H4021" s="9" t="str">
        <f t="shared" si="450"/>
        <v>Poste</v>
      </c>
      <c r="I4021" s="194" t="str">
        <f>+'Información ELECTRO PUNO'!F4001</f>
        <v>Madera Tratada</v>
      </c>
      <c r="J4021" s="194" t="str">
        <f>+'Información ELECTRO PUNO'!B4001</f>
        <v>PPM20</v>
      </c>
      <c r="K4021" s="9" t="str">
        <f t="shared" si="452"/>
        <v>POSTE DE MADERA TRATADA DE 12 mts. CL.5</v>
      </c>
      <c r="L4021" s="139">
        <f t="shared" si="453"/>
        <v>0.41</v>
      </c>
    </row>
    <row r="4022" spans="1:12" x14ac:dyDescent="0.25">
      <c r="A4022" s="193">
        <f>+'Información ELECTRO PUNO'!A4002</f>
        <v>4001</v>
      </c>
      <c r="B4022" s="26" t="str">
        <f t="shared" si="451"/>
        <v>SICODI</v>
      </c>
      <c r="C4022" s="9" t="str">
        <f t="shared" si="447"/>
        <v>Puno</v>
      </c>
      <c r="D4022" s="9" t="str">
        <f t="shared" si="448"/>
        <v>No Reporta</v>
      </c>
      <c r="E4022" s="9" t="str">
        <f t="shared" si="449"/>
        <v>No Reporta</v>
      </c>
      <c r="F4022" s="194" t="str">
        <f>+'Información ELECTRO PUNO'!E4002</f>
        <v>MT</v>
      </c>
      <c r="G4022" s="194">
        <f>+'Información ELECTRO PUNO'!G4002</f>
        <v>12</v>
      </c>
      <c r="H4022" s="9" t="str">
        <f t="shared" si="450"/>
        <v>Poste</v>
      </c>
      <c r="I4022" s="194" t="str">
        <f>+'Información ELECTRO PUNO'!F4002</f>
        <v>Madera Tratada</v>
      </c>
      <c r="J4022" s="194" t="str">
        <f>+'Información ELECTRO PUNO'!B4002</f>
        <v>PPM20</v>
      </c>
      <c r="K4022" s="9" t="str">
        <f t="shared" si="452"/>
        <v>POSTE DE MADERA TRATADA DE 12 mts. CL.5</v>
      </c>
      <c r="L4022" s="139">
        <f t="shared" si="453"/>
        <v>0.41</v>
      </c>
    </row>
    <row r="4023" spans="1:12" x14ac:dyDescent="0.25">
      <c r="A4023" s="193">
        <f>+'Información ELECTRO PUNO'!A4003</f>
        <v>4002</v>
      </c>
      <c r="B4023" s="26" t="str">
        <f t="shared" si="451"/>
        <v>SICODI</v>
      </c>
      <c r="C4023" s="9" t="str">
        <f t="shared" si="447"/>
        <v>Puno</v>
      </c>
      <c r="D4023" s="9" t="str">
        <f t="shared" si="448"/>
        <v>No Reporta</v>
      </c>
      <c r="E4023" s="9" t="str">
        <f t="shared" si="449"/>
        <v>No Reporta</v>
      </c>
      <c r="F4023" s="194" t="str">
        <f>+'Información ELECTRO PUNO'!E4003</f>
        <v>MT</v>
      </c>
      <c r="G4023" s="194">
        <f>+'Información ELECTRO PUNO'!G4003</f>
        <v>12</v>
      </c>
      <c r="H4023" s="9" t="str">
        <f t="shared" si="450"/>
        <v>Poste</v>
      </c>
      <c r="I4023" s="194" t="str">
        <f>+'Información ELECTRO PUNO'!F4003</f>
        <v>Madera Tratada</v>
      </c>
      <c r="J4023" s="194" t="str">
        <f>+'Información ELECTRO PUNO'!B4003</f>
        <v>PPM20</v>
      </c>
      <c r="K4023" s="9" t="str">
        <f t="shared" si="452"/>
        <v>POSTE DE MADERA TRATADA DE 12 mts. CL.5</v>
      </c>
      <c r="L4023" s="139">
        <f t="shared" si="453"/>
        <v>0.41</v>
      </c>
    </row>
    <row r="4024" spans="1:12" x14ac:dyDescent="0.25">
      <c r="A4024" s="193">
        <f>+'Información ELECTRO PUNO'!A4004</f>
        <v>4003</v>
      </c>
      <c r="B4024" s="26" t="str">
        <f t="shared" si="451"/>
        <v>SICODI</v>
      </c>
      <c r="C4024" s="9" t="str">
        <f t="shared" si="447"/>
        <v>Puno</v>
      </c>
      <c r="D4024" s="9" t="str">
        <f t="shared" si="448"/>
        <v>No Reporta</v>
      </c>
      <c r="E4024" s="9" t="str">
        <f t="shared" si="449"/>
        <v>No Reporta</v>
      </c>
      <c r="F4024" s="194" t="str">
        <f>+'Información ELECTRO PUNO'!E4004</f>
        <v>MT</v>
      </c>
      <c r="G4024" s="194">
        <f>+'Información ELECTRO PUNO'!G4004</f>
        <v>12</v>
      </c>
      <c r="H4024" s="9" t="str">
        <f t="shared" si="450"/>
        <v>Poste</v>
      </c>
      <c r="I4024" s="194" t="str">
        <f>+'Información ELECTRO PUNO'!F4004</f>
        <v>Madera Tratada</v>
      </c>
      <c r="J4024" s="194" t="str">
        <f>+'Información ELECTRO PUNO'!B4004</f>
        <v>PPM20</v>
      </c>
      <c r="K4024" s="9" t="str">
        <f t="shared" si="452"/>
        <v>POSTE DE MADERA TRATADA DE 12 mts. CL.5</v>
      </c>
      <c r="L4024" s="139">
        <f t="shared" si="453"/>
        <v>0.41</v>
      </c>
    </row>
    <row r="4025" spans="1:12" x14ac:dyDescent="0.25">
      <c r="A4025" s="193">
        <f>+'Información ELECTRO PUNO'!A4005</f>
        <v>4004</v>
      </c>
      <c r="B4025" s="26" t="str">
        <f t="shared" si="451"/>
        <v>SICODI</v>
      </c>
      <c r="C4025" s="9" t="str">
        <f t="shared" si="447"/>
        <v>Puno</v>
      </c>
      <c r="D4025" s="9" t="str">
        <f t="shared" si="448"/>
        <v>No Reporta</v>
      </c>
      <c r="E4025" s="9" t="str">
        <f t="shared" si="449"/>
        <v>No Reporta</v>
      </c>
      <c r="F4025" s="194" t="str">
        <f>+'Información ELECTRO PUNO'!E4005</f>
        <v>MT</v>
      </c>
      <c r="G4025" s="194">
        <f>+'Información ELECTRO PUNO'!G4005</f>
        <v>12</v>
      </c>
      <c r="H4025" s="9" t="str">
        <f t="shared" si="450"/>
        <v>Poste</v>
      </c>
      <c r="I4025" s="194" t="str">
        <f>+'Información ELECTRO PUNO'!F4005</f>
        <v>Madera Tratada</v>
      </c>
      <c r="J4025" s="194" t="str">
        <f>+'Información ELECTRO PUNO'!B4005</f>
        <v>PPM20</v>
      </c>
      <c r="K4025" s="9" t="str">
        <f t="shared" si="452"/>
        <v>POSTE DE MADERA TRATADA DE 12 mts. CL.5</v>
      </c>
      <c r="L4025" s="139">
        <f t="shared" si="453"/>
        <v>0.41</v>
      </c>
    </row>
    <row r="4026" spans="1:12" x14ac:dyDescent="0.25">
      <c r="A4026" s="193">
        <f>+'Información ELECTRO PUNO'!A4006</f>
        <v>4005</v>
      </c>
      <c r="B4026" s="26" t="str">
        <f t="shared" si="451"/>
        <v>SICODI</v>
      </c>
      <c r="C4026" s="9" t="str">
        <f t="shared" si="447"/>
        <v>Puno</v>
      </c>
      <c r="D4026" s="9" t="str">
        <f t="shared" si="448"/>
        <v>No Reporta</v>
      </c>
      <c r="E4026" s="9" t="str">
        <f t="shared" si="449"/>
        <v>No Reporta</v>
      </c>
      <c r="F4026" s="194" t="str">
        <f>+'Información ELECTRO PUNO'!E4006</f>
        <v>MT</v>
      </c>
      <c r="G4026" s="194">
        <f>+'Información ELECTRO PUNO'!G4006</f>
        <v>12</v>
      </c>
      <c r="H4026" s="9" t="str">
        <f t="shared" si="450"/>
        <v>Poste</v>
      </c>
      <c r="I4026" s="194" t="str">
        <f>+'Información ELECTRO PUNO'!F4006</f>
        <v>Madera Tratada</v>
      </c>
      <c r="J4026" s="194" t="str">
        <f>+'Información ELECTRO PUNO'!B4006</f>
        <v>PPM20</v>
      </c>
      <c r="K4026" s="9" t="str">
        <f t="shared" si="452"/>
        <v>POSTE DE MADERA TRATADA DE 12 mts. CL.5</v>
      </c>
      <c r="L4026" s="139">
        <f t="shared" si="453"/>
        <v>0.41</v>
      </c>
    </row>
    <row r="4027" spans="1:12" x14ac:dyDescent="0.25">
      <c r="A4027" s="193">
        <f>+'Información ELECTRO PUNO'!A4007</f>
        <v>4006</v>
      </c>
      <c r="B4027" s="26" t="str">
        <f t="shared" si="451"/>
        <v>SICODI</v>
      </c>
      <c r="C4027" s="9" t="str">
        <f t="shared" si="447"/>
        <v>Puno</v>
      </c>
      <c r="D4027" s="9" t="str">
        <f t="shared" si="448"/>
        <v>No Reporta</v>
      </c>
      <c r="E4027" s="9" t="str">
        <f t="shared" si="449"/>
        <v>No Reporta</v>
      </c>
      <c r="F4027" s="194" t="str">
        <f>+'Información ELECTRO PUNO'!E4007</f>
        <v>MT</v>
      </c>
      <c r="G4027" s="194">
        <f>+'Información ELECTRO PUNO'!G4007</f>
        <v>12</v>
      </c>
      <c r="H4027" s="9" t="str">
        <f t="shared" si="450"/>
        <v>Poste</v>
      </c>
      <c r="I4027" s="194" t="str">
        <f>+'Información ELECTRO PUNO'!F4007</f>
        <v>Madera Tratada</v>
      </c>
      <c r="J4027" s="194" t="str">
        <f>+'Información ELECTRO PUNO'!B4007</f>
        <v>PPM20</v>
      </c>
      <c r="K4027" s="9" t="str">
        <f t="shared" si="452"/>
        <v>POSTE DE MADERA TRATADA DE 12 mts. CL.5</v>
      </c>
      <c r="L4027" s="139">
        <f t="shared" si="453"/>
        <v>0.41</v>
      </c>
    </row>
    <row r="4028" spans="1:12" x14ac:dyDescent="0.25">
      <c r="A4028" s="193">
        <f>+'Información ELECTRO PUNO'!A4008</f>
        <v>4007</v>
      </c>
      <c r="B4028" s="26" t="str">
        <f t="shared" si="451"/>
        <v>SICODI</v>
      </c>
      <c r="C4028" s="9" t="str">
        <f t="shared" si="447"/>
        <v>Puno</v>
      </c>
      <c r="D4028" s="9" t="str">
        <f t="shared" si="448"/>
        <v>No Reporta</v>
      </c>
      <c r="E4028" s="9" t="str">
        <f t="shared" si="449"/>
        <v>No Reporta</v>
      </c>
      <c r="F4028" s="194" t="str">
        <f>+'Información ELECTRO PUNO'!E4008</f>
        <v>MT</v>
      </c>
      <c r="G4028" s="194">
        <f>+'Información ELECTRO PUNO'!G4008</f>
        <v>12</v>
      </c>
      <c r="H4028" s="9" t="str">
        <f t="shared" si="450"/>
        <v>Poste</v>
      </c>
      <c r="I4028" s="194" t="str">
        <f>+'Información ELECTRO PUNO'!F4008</f>
        <v>Madera Tratada</v>
      </c>
      <c r="J4028" s="194" t="str">
        <f>+'Información ELECTRO PUNO'!B4008</f>
        <v>PPM20</v>
      </c>
      <c r="K4028" s="9" t="str">
        <f t="shared" si="452"/>
        <v>POSTE DE MADERA TRATADA DE 12 mts. CL.5</v>
      </c>
      <c r="L4028" s="139">
        <f t="shared" si="453"/>
        <v>0.41</v>
      </c>
    </row>
    <row r="4029" spans="1:12" x14ac:dyDescent="0.25">
      <c r="A4029" s="193">
        <f>+'Información ELECTRO PUNO'!A4009</f>
        <v>4008</v>
      </c>
      <c r="B4029" s="26" t="str">
        <f t="shared" si="451"/>
        <v>SICODI</v>
      </c>
      <c r="C4029" s="9" t="str">
        <f t="shared" si="447"/>
        <v>Puno</v>
      </c>
      <c r="D4029" s="9" t="str">
        <f t="shared" si="448"/>
        <v>No Reporta</v>
      </c>
      <c r="E4029" s="9" t="str">
        <f t="shared" si="449"/>
        <v>No Reporta</v>
      </c>
      <c r="F4029" s="194" t="str">
        <f>+'Información ELECTRO PUNO'!E4009</f>
        <v>MT</v>
      </c>
      <c r="G4029" s="194">
        <f>+'Información ELECTRO PUNO'!G4009</f>
        <v>12</v>
      </c>
      <c r="H4029" s="9" t="str">
        <f t="shared" si="450"/>
        <v>Poste</v>
      </c>
      <c r="I4029" s="194" t="str">
        <f>+'Información ELECTRO PUNO'!F4009</f>
        <v>Madera Tratada</v>
      </c>
      <c r="J4029" s="194" t="str">
        <f>+'Información ELECTRO PUNO'!B4009</f>
        <v>PPM20</v>
      </c>
      <c r="K4029" s="9" t="str">
        <f t="shared" si="452"/>
        <v>POSTE DE MADERA TRATADA DE 12 mts. CL.5</v>
      </c>
      <c r="L4029" s="139">
        <f t="shared" si="453"/>
        <v>0.41</v>
      </c>
    </row>
    <row r="4030" spans="1:12" x14ac:dyDescent="0.25">
      <c r="A4030" s="193">
        <f>+'Información ELECTRO PUNO'!A4010</f>
        <v>4009</v>
      </c>
      <c r="B4030" s="26" t="str">
        <f t="shared" si="451"/>
        <v>SICODI</v>
      </c>
      <c r="C4030" s="9" t="str">
        <f t="shared" si="447"/>
        <v>Puno</v>
      </c>
      <c r="D4030" s="9" t="str">
        <f t="shared" si="448"/>
        <v>No Reporta</v>
      </c>
      <c r="E4030" s="9" t="str">
        <f t="shared" si="449"/>
        <v>No Reporta</v>
      </c>
      <c r="F4030" s="194" t="str">
        <f>+'Información ELECTRO PUNO'!E4010</f>
        <v>MT</v>
      </c>
      <c r="G4030" s="194">
        <f>+'Información ELECTRO PUNO'!G4010</f>
        <v>12</v>
      </c>
      <c r="H4030" s="9" t="str">
        <f t="shared" si="450"/>
        <v>Poste</v>
      </c>
      <c r="I4030" s="194" t="str">
        <f>+'Información ELECTRO PUNO'!F4010</f>
        <v>Madera Tratada</v>
      </c>
      <c r="J4030" s="194" t="str">
        <f>+'Información ELECTRO PUNO'!B4010</f>
        <v>PPM20</v>
      </c>
      <c r="K4030" s="9" t="str">
        <f t="shared" si="452"/>
        <v>POSTE DE MADERA TRATADA DE 12 mts. CL.5</v>
      </c>
      <c r="L4030" s="139">
        <f t="shared" si="453"/>
        <v>0.41</v>
      </c>
    </row>
    <row r="4031" spans="1:12" x14ac:dyDescent="0.25">
      <c r="A4031" s="193">
        <f>+'Información ELECTRO PUNO'!A4011</f>
        <v>4010</v>
      </c>
      <c r="B4031" s="26" t="str">
        <f t="shared" si="451"/>
        <v>SICODI</v>
      </c>
      <c r="C4031" s="9" t="str">
        <f t="shared" si="447"/>
        <v>Puno</v>
      </c>
      <c r="D4031" s="9" t="str">
        <f t="shared" si="448"/>
        <v>No Reporta</v>
      </c>
      <c r="E4031" s="9" t="str">
        <f t="shared" si="449"/>
        <v>No Reporta</v>
      </c>
      <c r="F4031" s="194" t="str">
        <f>+'Información ELECTRO PUNO'!E4011</f>
        <v>MT</v>
      </c>
      <c r="G4031" s="194">
        <f>+'Información ELECTRO PUNO'!G4011</f>
        <v>12</v>
      </c>
      <c r="H4031" s="9" t="str">
        <f t="shared" si="450"/>
        <v>Poste</v>
      </c>
      <c r="I4031" s="194" t="str">
        <f>+'Información ELECTRO PUNO'!F4011</f>
        <v>Madera Tratada</v>
      </c>
      <c r="J4031" s="194" t="str">
        <f>+'Información ELECTRO PUNO'!B4011</f>
        <v>PPM20</v>
      </c>
      <c r="K4031" s="9" t="str">
        <f t="shared" si="452"/>
        <v>POSTE DE MADERA TRATADA DE 12 mts. CL.5</v>
      </c>
      <c r="L4031" s="139">
        <f t="shared" si="453"/>
        <v>0.41</v>
      </c>
    </row>
    <row r="4032" spans="1:12" x14ac:dyDescent="0.25">
      <c r="A4032" s="193">
        <f>+'Información ELECTRO PUNO'!A4012</f>
        <v>4011</v>
      </c>
      <c r="B4032" s="26" t="str">
        <f t="shared" si="451"/>
        <v>SICODI</v>
      </c>
      <c r="C4032" s="9" t="str">
        <f t="shared" si="447"/>
        <v>Puno</v>
      </c>
      <c r="D4032" s="9" t="str">
        <f t="shared" si="448"/>
        <v>No Reporta</v>
      </c>
      <c r="E4032" s="9" t="str">
        <f t="shared" si="449"/>
        <v>No Reporta</v>
      </c>
      <c r="F4032" s="194" t="str">
        <f>+'Información ELECTRO PUNO'!E4012</f>
        <v>MT</v>
      </c>
      <c r="G4032" s="194">
        <f>+'Información ELECTRO PUNO'!G4012</f>
        <v>12</v>
      </c>
      <c r="H4032" s="9" t="str">
        <f t="shared" si="450"/>
        <v>Poste</v>
      </c>
      <c r="I4032" s="194" t="str">
        <f>+'Información ELECTRO PUNO'!F4012</f>
        <v>Madera Tratada</v>
      </c>
      <c r="J4032" s="194" t="str">
        <f>+'Información ELECTRO PUNO'!B4012</f>
        <v>PPM20</v>
      </c>
      <c r="K4032" s="9" t="str">
        <f t="shared" si="452"/>
        <v>POSTE DE MADERA TRATADA DE 12 mts. CL.5</v>
      </c>
      <c r="L4032" s="139">
        <f t="shared" si="453"/>
        <v>0.41</v>
      </c>
    </row>
    <row r="4033" spans="1:12" x14ac:dyDescent="0.25">
      <c r="A4033" s="193">
        <f>+'Información ELECTRO PUNO'!A4013</f>
        <v>4012</v>
      </c>
      <c r="B4033" s="26" t="str">
        <f t="shared" si="451"/>
        <v>SICODI</v>
      </c>
      <c r="C4033" s="9" t="str">
        <f t="shared" si="447"/>
        <v>Puno</v>
      </c>
      <c r="D4033" s="9" t="str">
        <f t="shared" si="448"/>
        <v>No Reporta</v>
      </c>
      <c r="E4033" s="9" t="str">
        <f t="shared" si="449"/>
        <v>No Reporta</v>
      </c>
      <c r="F4033" s="194" t="str">
        <f>+'Información ELECTRO PUNO'!E4013</f>
        <v>MT</v>
      </c>
      <c r="G4033" s="194">
        <f>+'Información ELECTRO PUNO'!G4013</f>
        <v>12</v>
      </c>
      <c r="H4033" s="9" t="str">
        <f t="shared" si="450"/>
        <v>Poste</v>
      </c>
      <c r="I4033" s="194" t="str">
        <f>+'Información ELECTRO PUNO'!F4013</f>
        <v>Madera Tratada</v>
      </c>
      <c r="J4033" s="194" t="str">
        <f>+'Información ELECTRO PUNO'!B4013</f>
        <v>PPM20</v>
      </c>
      <c r="K4033" s="9" t="str">
        <f t="shared" si="452"/>
        <v>POSTE DE MADERA TRATADA DE 12 mts. CL.5</v>
      </c>
      <c r="L4033" s="139">
        <f t="shared" si="453"/>
        <v>0.41</v>
      </c>
    </row>
    <row r="4034" spans="1:12" x14ac:dyDescent="0.25">
      <c r="A4034" s="193">
        <f>+'Información ELECTRO PUNO'!A4014</f>
        <v>4013</v>
      </c>
      <c r="B4034" s="26" t="str">
        <f t="shared" si="451"/>
        <v>SICODI</v>
      </c>
      <c r="C4034" s="9" t="str">
        <f t="shared" si="447"/>
        <v>Puno</v>
      </c>
      <c r="D4034" s="9" t="str">
        <f t="shared" si="448"/>
        <v>No Reporta</v>
      </c>
      <c r="E4034" s="9" t="str">
        <f t="shared" si="449"/>
        <v>No Reporta</v>
      </c>
      <c r="F4034" s="194" t="str">
        <f>+'Información ELECTRO PUNO'!E4014</f>
        <v>MT</v>
      </c>
      <c r="G4034" s="194">
        <f>+'Información ELECTRO PUNO'!G4014</f>
        <v>12</v>
      </c>
      <c r="H4034" s="9" t="str">
        <f t="shared" si="450"/>
        <v>Poste</v>
      </c>
      <c r="I4034" s="194" t="str">
        <f>+'Información ELECTRO PUNO'!F4014</f>
        <v>Madera Tratada</v>
      </c>
      <c r="J4034" s="194" t="str">
        <f>+'Información ELECTRO PUNO'!B4014</f>
        <v>PPM20</v>
      </c>
      <c r="K4034" s="9" t="str">
        <f t="shared" si="452"/>
        <v>POSTE DE MADERA TRATADA DE 12 mts. CL.5</v>
      </c>
      <c r="L4034" s="139">
        <f t="shared" si="453"/>
        <v>0.41</v>
      </c>
    </row>
    <row r="4035" spans="1:12" x14ac:dyDescent="0.25">
      <c r="A4035" s="193">
        <f>+'Información ELECTRO PUNO'!A4015</f>
        <v>4014</v>
      </c>
      <c r="B4035" s="26" t="str">
        <f t="shared" si="451"/>
        <v>SICODI</v>
      </c>
      <c r="C4035" s="9" t="str">
        <f t="shared" si="447"/>
        <v>Puno</v>
      </c>
      <c r="D4035" s="9" t="str">
        <f t="shared" si="448"/>
        <v>No Reporta</v>
      </c>
      <c r="E4035" s="9" t="str">
        <f t="shared" si="449"/>
        <v>No Reporta</v>
      </c>
      <c r="F4035" s="194" t="str">
        <f>+'Información ELECTRO PUNO'!E4015</f>
        <v>MT</v>
      </c>
      <c r="G4035" s="194">
        <f>+'Información ELECTRO PUNO'!G4015</f>
        <v>12</v>
      </c>
      <c r="H4035" s="9" t="str">
        <f t="shared" si="450"/>
        <v>Poste</v>
      </c>
      <c r="I4035" s="194" t="str">
        <f>+'Información ELECTRO PUNO'!F4015</f>
        <v>Madera Tratada</v>
      </c>
      <c r="J4035" s="194" t="str">
        <f>+'Información ELECTRO PUNO'!B4015</f>
        <v>PPM20</v>
      </c>
      <c r="K4035" s="9" t="str">
        <f t="shared" si="452"/>
        <v>POSTE DE MADERA TRATADA DE 12 mts. CL.5</v>
      </c>
      <c r="L4035" s="139">
        <f t="shared" si="453"/>
        <v>0.41</v>
      </c>
    </row>
    <row r="4036" spans="1:12" x14ac:dyDescent="0.25">
      <c r="A4036" s="193">
        <f>+'Información ELECTRO PUNO'!A4016</f>
        <v>4015</v>
      </c>
      <c r="B4036" s="26" t="str">
        <f t="shared" si="451"/>
        <v>SICODI</v>
      </c>
      <c r="C4036" s="9" t="str">
        <f t="shared" si="447"/>
        <v>Puno</v>
      </c>
      <c r="D4036" s="9" t="str">
        <f t="shared" si="448"/>
        <v>No Reporta</v>
      </c>
      <c r="E4036" s="9" t="str">
        <f t="shared" si="449"/>
        <v>No Reporta</v>
      </c>
      <c r="F4036" s="194" t="str">
        <f>+'Información ELECTRO PUNO'!E4016</f>
        <v>MT</v>
      </c>
      <c r="G4036" s="194">
        <f>+'Información ELECTRO PUNO'!G4016</f>
        <v>12</v>
      </c>
      <c r="H4036" s="9" t="str">
        <f t="shared" si="450"/>
        <v>Poste</v>
      </c>
      <c r="I4036" s="194" t="str">
        <f>+'Información ELECTRO PUNO'!F4016</f>
        <v>Madera Tratada</v>
      </c>
      <c r="J4036" s="194" t="str">
        <f>+'Información ELECTRO PUNO'!B4016</f>
        <v>PPM20</v>
      </c>
      <c r="K4036" s="9" t="str">
        <f t="shared" si="452"/>
        <v>POSTE DE MADERA TRATADA DE 12 mts. CL.5</v>
      </c>
      <c r="L4036" s="139">
        <f t="shared" si="453"/>
        <v>0.41</v>
      </c>
    </row>
    <row r="4037" spans="1:12" x14ac:dyDescent="0.25">
      <c r="A4037" s="193">
        <f>+'Información ELECTRO PUNO'!A4017</f>
        <v>4016</v>
      </c>
      <c r="B4037" s="26" t="str">
        <f t="shared" si="451"/>
        <v>SICODI</v>
      </c>
      <c r="C4037" s="9" t="str">
        <f t="shared" si="447"/>
        <v>Puno</v>
      </c>
      <c r="D4037" s="9" t="str">
        <f t="shared" si="448"/>
        <v>No Reporta</v>
      </c>
      <c r="E4037" s="9" t="str">
        <f t="shared" si="449"/>
        <v>No Reporta</v>
      </c>
      <c r="F4037" s="194" t="str">
        <f>+'Información ELECTRO PUNO'!E4017</f>
        <v>MT</v>
      </c>
      <c r="G4037" s="194">
        <f>+'Información ELECTRO PUNO'!G4017</f>
        <v>12</v>
      </c>
      <c r="H4037" s="9" t="str">
        <f t="shared" si="450"/>
        <v>Poste</v>
      </c>
      <c r="I4037" s="194" t="str">
        <f>+'Información ELECTRO PUNO'!F4017</f>
        <v>Madera Tratada</v>
      </c>
      <c r="J4037" s="194" t="str">
        <f>+'Información ELECTRO PUNO'!B4017</f>
        <v>PPM20</v>
      </c>
      <c r="K4037" s="9" t="str">
        <f t="shared" si="452"/>
        <v>POSTE DE MADERA TRATADA DE 12 mts. CL.5</v>
      </c>
      <c r="L4037" s="139">
        <f t="shared" si="453"/>
        <v>0.41</v>
      </c>
    </row>
    <row r="4038" spans="1:12" x14ac:dyDescent="0.25">
      <c r="A4038" s="193">
        <f>+'Información ELECTRO PUNO'!A4018</f>
        <v>4017</v>
      </c>
      <c r="B4038" s="26" t="str">
        <f t="shared" si="451"/>
        <v>SICODI</v>
      </c>
      <c r="C4038" s="9" t="str">
        <f t="shared" si="447"/>
        <v>Puno</v>
      </c>
      <c r="D4038" s="9" t="str">
        <f t="shared" si="448"/>
        <v>No Reporta</v>
      </c>
      <c r="E4038" s="9" t="str">
        <f t="shared" si="449"/>
        <v>No Reporta</v>
      </c>
      <c r="F4038" s="194" t="str">
        <f>+'Información ELECTRO PUNO'!E4018</f>
        <v>MT</v>
      </c>
      <c r="G4038" s="194">
        <f>+'Información ELECTRO PUNO'!G4018</f>
        <v>12</v>
      </c>
      <c r="H4038" s="9" t="str">
        <f t="shared" si="450"/>
        <v>Poste</v>
      </c>
      <c r="I4038" s="194" t="str">
        <f>+'Información ELECTRO PUNO'!F4018</f>
        <v>Madera Tratada</v>
      </c>
      <c r="J4038" s="194" t="str">
        <f>+'Información ELECTRO PUNO'!B4018</f>
        <v>PPM20</v>
      </c>
      <c r="K4038" s="9" t="str">
        <f t="shared" si="452"/>
        <v>POSTE DE MADERA TRATADA DE 12 mts. CL.5</v>
      </c>
      <c r="L4038" s="139">
        <f t="shared" si="453"/>
        <v>0.41</v>
      </c>
    </row>
    <row r="4039" spans="1:12" x14ac:dyDescent="0.25">
      <c r="A4039" s="193">
        <f>+'Información ELECTRO PUNO'!A4019</f>
        <v>4018</v>
      </c>
      <c r="B4039" s="26" t="str">
        <f t="shared" si="451"/>
        <v>SICODI</v>
      </c>
      <c r="C4039" s="9" t="str">
        <f t="shared" si="447"/>
        <v>Puno</v>
      </c>
      <c r="D4039" s="9" t="str">
        <f t="shared" si="448"/>
        <v>No Reporta</v>
      </c>
      <c r="E4039" s="9" t="str">
        <f t="shared" si="449"/>
        <v>No Reporta</v>
      </c>
      <c r="F4039" s="194" t="str">
        <f>+'Información ELECTRO PUNO'!E4019</f>
        <v>MT</v>
      </c>
      <c r="G4039" s="194">
        <f>+'Información ELECTRO PUNO'!G4019</f>
        <v>12</v>
      </c>
      <c r="H4039" s="9" t="str">
        <f t="shared" si="450"/>
        <v>Poste</v>
      </c>
      <c r="I4039" s="194" t="str">
        <f>+'Información ELECTRO PUNO'!F4019</f>
        <v>Madera Tratada</v>
      </c>
      <c r="J4039" s="194" t="str">
        <f>+'Información ELECTRO PUNO'!B4019</f>
        <v>PPM20</v>
      </c>
      <c r="K4039" s="9" t="str">
        <f t="shared" si="452"/>
        <v>POSTE DE MADERA TRATADA DE 12 mts. CL.5</v>
      </c>
      <c r="L4039" s="139">
        <f t="shared" si="453"/>
        <v>0.41</v>
      </c>
    </row>
    <row r="4040" spans="1:12" x14ac:dyDescent="0.25">
      <c r="A4040" s="193">
        <f>+'Información ELECTRO PUNO'!A4020</f>
        <v>4019</v>
      </c>
      <c r="B4040" s="26" t="str">
        <f t="shared" si="451"/>
        <v>SICODI</v>
      </c>
      <c r="C4040" s="9" t="str">
        <f t="shared" si="447"/>
        <v>Puno</v>
      </c>
      <c r="D4040" s="9" t="str">
        <f t="shared" si="448"/>
        <v>No Reporta</v>
      </c>
      <c r="E4040" s="9" t="str">
        <f t="shared" si="449"/>
        <v>No Reporta</v>
      </c>
      <c r="F4040" s="194" t="str">
        <f>+'Información ELECTRO PUNO'!E4020</f>
        <v>BT</v>
      </c>
      <c r="G4040" s="194">
        <f>+'Información ELECTRO PUNO'!G4020</f>
        <v>8</v>
      </c>
      <c r="H4040" s="9" t="str">
        <f t="shared" si="450"/>
        <v>Poste</v>
      </c>
      <c r="I4040" s="194" t="str">
        <f>+'Información ELECTRO PUNO'!F4020</f>
        <v>Concreto Armado</v>
      </c>
      <c r="J4040" s="194" t="str">
        <f>+'Información ELECTRO PUNO'!B4020</f>
        <v>PPC06</v>
      </c>
      <c r="K4040" s="9" t="str">
        <f t="shared" si="452"/>
        <v>POSTE DE CONCRETO ARMADO DE  8/300/120/240</v>
      </c>
      <c r="L4040" s="139">
        <f t="shared" si="453"/>
        <v>0.14000000000000001</v>
      </c>
    </row>
    <row r="4041" spans="1:12" x14ac:dyDescent="0.25">
      <c r="A4041" s="193">
        <f>+'Información ELECTRO PUNO'!A4021</f>
        <v>4020</v>
      </c>
      <c r="B4041" s="26" t="str">
        <f t="shared" si="451"/>
        <v>SICODI</v>
      </c>
      <c r="C4041" s="9" t="str">
        <f t="shared" si="447"/>
        <v>Puno</v>
      </c>
      <c r="D4041" s="9" t="str">
        <f t="shared" si="448"/>
        <v>No Reporta</v>
      </c>
      <c r="E4041" s="9" t="str">
        <f t="shared" si="449"/>
        <v>No Reporta</v>
      </c>
      <c r="F4041" s="194" t="str">
        <f>+'Información ELECTRO PUNO'!E4021</f>
        <v>MT</v>
      </c>
      <c r="G4041" s="194">
        <f>+'Información ELECTRO PUNO'!G4021</f>
        <v>12</v>
      </c>
      <c r="H4041" s="9" t="str">
        <f t="shared" si="450"/>
        <v>Poste</v>
      </c>
      <c r="I4041" s="194" t="str">
        <f>+'Información ELECTRO PUNO'!F4021</f>
        <v>Madera Tratada</v>
      </c>
      <c r="J4041" s="194" t="str">
        <f>+'Información ELECTRO PUNO'!B4021</f>
        <v>PPM20</v>
      </c>
      <c r="K4041" s="9" t="str">
        <f t="shared" si="452"/>
        <v>POSTE DE MADERA TRATADA DE 12 mts. CL.5</v>
      </c>
      <c r="L4041" s="139">
        <f t="shared" si="453"/>
        <v>0.41</v>
      </c>
    </row>
    <row r="4042" spans="1:12" x14ac:dyDescent="0.25">
      <c r="A4042" s="193">
        <f>+'Información ELECTRO PUNO'!A4022</f>
        <v>4021</v>
      </c>
      <c r="B4042" s="26" t="str">
        <f t="shared" si="451"/>
        <v>SICODI</v>
      </c>
      <c r="C4042" s="9" t="str">
        <f t="shared" si="447"/>
        <v>Puno</v>
      </c>
      <c r="D4042" s="9" t="str">
        <f t="shared" si="448"/>
        <v>No Reporta</v>
      </c>
      <c r="E4042" s="9" t="str">
        <f t="shared" si="449"/>
        <v>No Reporta</v>
      </c>
      <c r="F4042" s="194" t="str">
        <f>+'Información ELECTRO PUNO'!E4022</f>
        <v>MT</v>
      </c>
      <c r="G4042" s="194">
        <f>+'Información ELECTRO PUNO'!G4022</f>
        <v>12</v>
      </c>
      <c r="H4042" s="9" t="str">
        <f t="shared" si="450"/>
        <v>Poste</v>
      </c>
      <c r="I4042" s="194" t="str">
        <f>+'Información ELECTRO PUNO'!F4022</f>
        <v>Madera Tratada</v>
      </c>
      <c r="J4042" s="194" t="str">
        <f>+'Información ELECTRO PUNO'!B4022</f>
        <v>PPM20</v>
      </c>
      <c r="K4042" s="9" t="str">
        <f t="shared" si="452"/>
        <v>POSTE DE MADERA TRATADA DE 12 mts. CL.5</v>
      </c>
      <c r="L4042" s="139">
        <f t="shared" si="453"/>
        <v>0.41</v>
      </c>
    </row>
    <row r="4043" spans="1:12" x14ac:dyDescent="0.25">
      <c r="A4043" s="193">
        <f>+'Información ELECTRO PUNO'!A4023</f>
        <v>4022</v>
      </c>
      <c r="B4043" s="26" t="str">
        <f t="shared" si="451"/>
        <v>SICODI</v>
      </c>
      <c r="C4043" s="9" t="str">
        <f t="shared" si="447"/>
        <v>Puno</v>
      </c>
      <c r="D4043" s="9" t="str">
        <f t="shared" si="448"/>
        <v>No Reporta</v>
      </c>
      <c r="E4043" s="9" t="str">
        <f t="shared" si="449"/>
        <v>No Reporta</v>
      </c>
      <c r="F4043" s="194" t="str">
        <f>+'Información ELECTRO PUNO'!E4023</f>
        <v>MT</v>
      </c>
      <c r="G4043" s="194">
        <f>+'Información ELECTRO PUNO'!G4023</f>
        <v>12</v>
      </c>
      <c r="H4043" s="9" t="str">
        <f t="shared" si="450"/>
        <v>Poste</v>
      </c>
      <c r="I4043" s="194" t="str">
        <f>+'Información ELECTRO PUNO'!F4023</f>
        <v>Madera Tratada</v>
      </c>
      <c r="J4043" s="194" t="str">
        <f>+'Información ELECTRO PUNO'!B4023</f>
        <v>PPM20</v>
      </c>
      <c r="K4043" s="9" t="str">
        <f t="shared" si="452"/>
        <v>POSTE DE MADERA TRATADA DE 12 mts. CL.5</v>
      </c>
      <c r="L4043" s="139">
        <f t="shared" si="453"/>
        <v>0.41</v>
      </c>
    </row>
    <row r="4044" spans="1:12" x14ac:dyDescent="0.25">
      <c r="A4044" s="193">
        <f>+'Información ELECTRO PUNO'!A4024</f>
        <v>4023</v>
      </c>
      <c r="B4044" s="26" t="str">
        <f t="shared" si="451"/>
        <v>SICODI</v>
      </c>
      <c r="C4044" s="9" t="str">
        <f t="shared" si="447"/>
        <v>Puno</v>
      </c>
      <c r="D4044" s="9" t="str">
        <f t="shared" si="448"/>
        <v>No Reporta</v>
      </c>
      <c r="E4044" s="9" t="str">
        <f t="shared" si="449"/>
        <v>No Reporta</v>
      </c>
      <c r="F4044" s="194" t="str">
        <f>+'Información ELECTRO PUNO'!E4024</f>
        <v>MT</v>
      </c>
      <c r="G4044" s="194">
        <f>+'Información ELECTRO PUNO'!G4024</f>
        <v>12</v>
      </c>
      <c r="H4044" s="9" t="str">
        <f t="shared" si="450"/>
        <v>Poste</v>
      </c>
      <c r="I4044" s="194" t="str">
        <f>+'Información ELECTRO PUNO'!F4024</f>
        <v>Madera Tratada</v>
      </c>
      <c r="J4044" s="194" t="str">
        <f>+'Información ELECTRO PUNO'!B4024</f>
        <v>PPM20</v>
      </c>
      <c r="K4044" s="9" t="str">
        <f t="shared" si="452"/>
        <v>POSTE DE MADERA TRATADA DE 12 mts. CL.5</v>
      </c>
      <c r="L4044" s="139">
        <f t="shared" si="453"/>
        <v>0.41</v>
      </c>
    </row>
    <row r="4045" spans="1:12" x14ac:dyDescent="0.25">
      <c r="A4045" s="193">
        <f>+'Información ELECTRO PUNO'!A4025</f>
        <v>4024</v>
      </c>
      <c r="B4045" s="26" t="str">
        <f t="shared" si="451"/>
        <v>SICODI</v>
      </c>
      <c r="C4045" s="9" t="str">
        <f t="shared" si="447"/>
        <v>Puno</v>
      </c>
      <c r="D4045" s="9" t="str">
        <f t="shared" si="448"/>
        <v>No Reporta</v>
      </c>
      <c r="E4045" s="9" t="str">
        <f t="shared" si="449"/>
        <v>No Reporta</v>
      </c>
      <c r="F4045" s="194" t="str">
        <f>+'Información ELECTRO PUNO'!E4025</f>
        <v>MT</v>
      </c>
      <c r="G4045" s="194">
        <f>+'Información ELECTRO PUNO'!G4025</f>
        <v>12</v>
      </c>
      <c r="H4045" s="9" t="str">
        <f t="shared" si="450"/>
        <v>Poste</v>
      </c>
      <c r="I4045" s="194" t="str">
        <f>+'Información ELECTRO PUNO'!F4025</f>
        <v>Madera Tratada</v>
      </c>
      <c r="J4045" s="194" t="str">
        <f>+'Información ELECTRO PUNO'!B4025</f>
        <v>PPM20</v>
      </c>
      <c r="K4045" s="9" t="str">
        <f t="shared" si="452"/>
        <v>POSTE DE MADERA TRATADA DE 12 mts. CL.5</v>
      </c>
      <c r="L4045" s="139">
        <f t="shared" si="453"/>
        <v>0.41</v>
      </c>
    </row>
    <row r="4046" spans="1:12" x14ac:dyDescent="0.25">
      <c r="A4046" s="193">
        <f>+'Información ELECTRO PUNO'!A4026</f>
        <v>4025</v>
      </c>
      <c r="B4046" s="26" t="str">
        <f t="shared" si="451"/>
        <v>SICODI</v>
      </c>
      <c r="C4046" s="9" t="str">
        <f t="shared" si="447"/>
        <v>Puno</v>
      </c>
      <c r="D4046" s="9" t="str">
        <f t="shared" si="448"/>
        <v>No Reporta</v>
      </c>
      <c r="E4046" s="9" t="str">
        <f t="shared" si="449"/>
        <v>No Reporta</v>
      </c>
      <c r="F4046" s="194" t="str">
        <f>+'Información ELECTRO PUNO'!E4026</f>
        <v>MT</v>
      </c>
      <c r="G4046" s="194">
        <f>+'Información ELECTRO PUNO'!G4026</f>
        <v>12</v>
      </c>
      <c r="H4046" s="9" t="str">
        <f t="shared" si="450"/>
        <v>Poste</v>
      </c>
      <c r="I4046" s="194" t="str">
        <f>+'Información ELECTRO PUNO'!F4026</f>
        <v>Madera Tratada</v>
      </c>
      <c r="J4046" s="194" t="str">
        <f>+'Información ELECTRO PUNO'!B4026</f>
        <v>PPM20</v>
      </c>
      <c r="K4046" s="9" t="str">
        <f t="shared" si="452"/>
        <v>POSTE DE MADERA TRATADA DE 12 mts. CL.5</v>
      </c>
      <c r="L4046" s="139">
        <f t="shared" si="453"/>
        <v>0.41</v>
      </c>
    </row>
    <row r="4047" spans="1:12" x14ac:dyDescent="0.25">
      <c r="A4047" s="193">
        <f>+'Información ELECTRO PUNO'!A4027</f>
        <v>4026</v>
      </c>
      <c r="B4047" s="26" t="str">
        <f t="shared" si="451"/>
        <v>SICODI</v>
      </c>
      <c r="C4047" s="9" t="str">
        <f t="shared" si="447"/>
        <v>Puno</v>
      </c>
      <c r="D4047" s="9" t="str">
        <f t="shared" si="448"/>
        <v>No Reporta</v>
      </c>
      <c r="E4047" s="9" t="str">
        <f t="shared" si="449"/>
        <v>No Reporta</v>
      </c>
      <c r="F4047" s="194" t="str">
        <f>+'Información ELECTRO PUNO'!E4027</f>
        <v>MT</v>
      </c>
      <c r="G4047" s="194">
        <f>+'Información ELECTRO PUNO'!G4027</f>
        <v>12</v>
      </c>
      <c r="H4047" s="9" t="str">
        <f t="shared" si="450"/>
        <v>Poste</v>
      </c>
      <c r="I4047" s="194" t="str">
        <f>+'Información ELECTRO PUNO'!F4027</f>
        <v>Madera Tratada</v>
      </c>
      <c r="J4047" s="194" t="str">
        <f>+'Información ELECTRO PUNO'!B4027</f>
        <v>PPM20</v>
      </c>
      <c r="K4047" s="9" t="str">
        <f t="shared" si="452"/>
        <v>POSTE DE MADERA TRATADA DE 12 mts. CL.5</v>
      </c>
      <c r="L4047" s="139">
        <f t="shared" si="453"/>
        <v>0.41</v>
      </c>
    </row>
    <row r="4048" spans="1:12" x14ac:dyDescent="0.25">
      <c r="A4048" s="193">
        <f>+'Información ELECTRO PUNO'!A4028</f>
        <v>4027</v>
      </c>
      <c r="B4048" s="26" t="str">
        <f t="shared" si="451"/>
        <v>SICODI</v>
      </c>
      <c r="C4048" s="9" t="str">
        <f t="shared" si="447"/>
        <v>Puno</v>
      </c>
      <c r="D4048" s="9" t="str">
        <f t="shared" si="448"/>
        <v>No Reporta</v>
      </c>
      <c r="E4048" s="9" t="str">
        <f t="shared" si="449"/>
        <v>No Reporta</v>
      </c>
      <c r="F4048" s="194" t="str">
        <f>+'Información ELECTRO PUNO'!E4028</f>
        <v>MT</v>
      </c>
      <c r="G4048" s="194">
        <f>+'Información ELECTRO PUNO'!G4028</f>
        <v>12</v>
      </c>
      <c r="H4048" s="9" t="str">
        <f t="shared" si="450"/>
        <v>Poste</v>
      </c>
      <c r="I4048" s="194" t="str">
        <f>+'Información ELECTRO PUNO'!F4028</f>
        <v>Madera Tratada</v>
      </c>
      <c r="J4048" s="194" t="str">
        <f>+'Información ELECTRO PUNO'!B4028</f>
        <v>PPM20</v>
      </c>
      <c r="K4048" s="9" t="str">
        <f t="shared" si="452"/>
        <v>POSTE DE MADERA TRATADA DE 12 mts. CL.5</v>
      </c>
      <c r="L4048" s="139">
        <f t="shared" si="453"/>
        <v>0.41</v>
      </c>
    </row>
    <row r="4049" spans="1:12" x14ac:dyDescent="0.25">
      <c r="A4049" s="193">
        <f>+'Información ELECTRO PUNO'!A4029</f>
        <v>4028</v>
      </c>
      <c r="B4049" s="26" t="str">
        <f t="shared" si="451"/>
        <v>SICODI</v>
      </c>
      <c r="C4049" s="9" t="str">
        <f t="shared" si="447"/>
        <v>Puno</v>
      </c>
      <c r="D4049" s="9" t="str">
        <f t="shared" si="448"/>
        <v>No Reporta</v>
      </c>
      <c r="E4049" s="9" t="str">
        <f t="shared" si="449"/>
        <v>No Reporta</v>
      </c>
      <c r="F4049" s="194" t="str">
        <f>+'Información ELECTRO PUNO'!E4029</f>
        <v>MT</v>
      </c>
      <c r="G4049" s="194">
        <f>+'Información ELECTRO PUNO'!G4029</f>
        <v>12</v>
      </c>
      <c r="H4049" s="9" t="str">
        <f t="shared" si="450"/>
        <v>Poste</v>
      </c>
      <c r="I4049" s="194" t="str">
        <f>+'Información ELECTRO PUNO'!F4029</f>
        <v>Madera Tratada</v>
      </c>
      <c r="J4049" s="194" t="str">
        <f>+'Información ELECTRO PUNO'!B4029</f>
        <v>PPM20</v>
      </c>
      <c r="K4049" s="9" t="str">
        <f t="shared" si="452"/>
        <v>POSTE DE MADERA TRATADA DE 12 mts. CL.5</v>
      </c>
      <c r="L4049" s="139">
        <f t="shared" si="453"/>
        <v>0.41</v>
      </c>
    </row>
    <row r="4050" spans="1:12" x14ac:dyDescent="0.25">
      <c r="A4050" s="193">
        <f>+'Información ELECTRO PUNO'!A4030</f>
        <v>4029</v>
      </c>
      <c r="B4050" s="26" t="str">
        <f t="shared" si="451"/>
        <v>SICODI</v>
      </c>
      <c r="C4050" s="9" t="str">
        <f t="shared" si="447"/>
        <v>Puno</v>
      </c>
      <c r="D4050" s="9" t="str">
        <f t="shared" si="448"/>
        <v>No Reporta</v>
      </c>
      <c r="E4050" s="9" t="str">
        <f t="shared" si="449"/>
        <v>No Reporta</v>
      </c>
      <c r="F4050" s="194" t="str">
        <f>+'Información ELECTRO PUNO'!E4030</f>
        <v>MT</v>
      </c>
      <c r="G4050" s="194">
        <f>+'Información ELECTRO PUNO'!G4030</f>
        <v>12</v>
      </c>
      <c r="H4050" s="9" t="str">
        <f t="shared" si="450"/>
        <v>Poste</v>
      </c>
      <c r="I4050" s="194" t="str">
        <f>+'Información ELECTRO PUNO'!F4030</f>
        <v>Madera Tratada</v>
      </c>
      <c r="J4050" s="194" t="str">
        <f>+'Información ELECTRO PUNO'!B4030</f>
        <v>PPM20</v>
      </c>
      <c r="K4050" s="9" t="str">
        <f t="shared" si="452"/>
        <v>POSTE DE MADERA TRATADA DE 12 mts. CL.5</v>
      </c>
      <c r="L4050" s="139">
        <f t="shared" si="453"/>
        <v>0.41</v>
      </c>
    </row>
    <row r="4051" spans="1:12" x14ac:dyDescent="0.25">
      <c r="A4051" s="193">
        <f>+'Información ELECTRO PUNO'!A4031</f>
        <v>4030</v>
      </c>
      <c r="B4051" s="26" t="str">
        <f t="shared" si="451"/>
        <v>SICODI</v>
      </c>
      <c r="C4051" s="9" t="str">
        <f t="shared" si="447"/>
        <v>Puno</v>
      </c>
      <c r="D4051" s="9" t="str">
        <f t="shared" si="448"/>
        <v>No Reporta</v>
      </c>
      <c r="E4051" s="9" t="str">
        <f t="shared" si="449"/>
        <v>No Reporta</v>
      </c>
      <c r="F4051" s="194" t="str">
        <f>+'Información ELECTRO PUNO'!E4031</f>
        <v>MT</v>
      </c>
      <c r="G4051" s="194">
        <f>+'Información ELECTRO PUNO'!G4031</f>
        <v>12</v>
      </c>
      <c r="H4051" s="9" t="str">
        <f t="shared" si="450"/>
        <v>Poste</v>
      </c>
      <c r="I4051" s="194" t="str">
        <f>+'Información ELECTRO PUNO'!F4031</f>
        <v>Madera Tratada</v>
      </c>
      <c r="J4051" s="194" t="str">
        <f>+'Información ELECTRO PUNO'!B4031</f>
        <v>PPM20</v>
      </c>
      <c r="K4051" s="9" t="str">
        <f t="shared" si="452"/>
        <v>POSTE DE MADERA TRATADA DE 12 mts. CL.5</v>
      </c>
      <c r="L4051" s="139">
        <f t="shared" si="453"/>
        <v>0.41</v>
      </c>
    </row>
    <row r="4052" spans="1:12" x14ac:dyDescent="0.25">
      <c r="A4052" s="193">
        <f>+'Información ELECTRO PUNO'!A4032</f>
        <v>4031</v>
      </c>
      <c r="B4052" s="26" t="str">
        <f t="shared" si="451"/>
        <v>SICODI</v>
      </c>
      <c r="C4052" s="9" t="str">
        <f t="shared" si="447"/>
        <v>Puno</v>
      </c>
      <c r="D4052" s="9" t="str">
        <f t="shared" si="448"/>
        <v>No Reporta</v>
      </c>
      <c r="E4052" s="9" t="str">
        <f t="shared" si="449"/>
        <v>No Reporta</v>
      </c>
      <c r="F4052" s="194" t="str">
        <f>+'Información ELECTRO PUNO'!E4032</f>
        <v>MT</v>
      </c>
      <c r="G4052" s="194">
        <f>+'Información ELECTRO PUNO'!G4032</f>
        <v>12</v>
      </c>
      <c r="H4052" s="9" t="str">
        <f t="shared" si="450"/>
        <v>Poste</v>
      </c>
      <c r="I4052" s="194" t="str">
        <f>+'Información ELECTRO PUNO'!F4032</f>
        <v>Madera Tratada</v>
      </c>
      <c r="J4052" s="194" t="str">
        <f>+'Información ELECTRO PUNO'!B4032</f>
        <v>PPM20</v>
      </c>
      <c r="K4052" s="9" t="str">
        <f t="shared" si="452"/>
        <v>POSTE DE MADERA TRATADA DE 12 mts. CL.5</v>
      </c>
      <c r="L4052" s="139">
        <f t="shared" si="453"/>
        <v>0.41</v>
      </c>
    </row>
    <row r="4053" spans="1:12" x14ac:dyDescent="0.25">
      <c r="A4053" s="193">
        <f>+'Información ELECTRO PUNO'!A4033</f>
        <v>4032</v>
      </c>
      <c r="B4053" s="26" t="str">
        <f t="shared" si="451"/>
        <v>SICODI</v>
      </c>
      <c r="C4053" s="9" t="str">
        <f t="shared" si="447"/>
        <v>Puno</v>
      </c>
      <c r="D4053" s="9" t="str">
        <f t="shared" si="448"/>
        <v>No Reporta</v>
      </c>
      <c r="E4053" s="9" t="str">
        <f t="shared" si="449"/>
        <v>No Reporta</v>
      </c>
      <c r="F4053" s="194" t="str">
        <f>+'Información ELECTRO PUNO'!E4033</f>
        <v>MT</v>
      </c>
      <c r="G4053" s="194">
        <f>+'Información ELECTRO PUNO'!G4033</f>
        <v>12</v>
      </c>
      <c r="H4053" s="9" t="str">
        <f t="shared" si="450"/>
        <v>Poste</v>
      </c>
      <c r="I4053" s="194" t="str">
        <f>+'Información ELECTRO PUNO'!F4033</f>
        <v>Madera Tratada</v>
      </c>
      <c r="J4053" s="194" t="str">
        <f>+'Información ELECTRO PUNO'!B4033</f>
        <v>PPM20</v>
      </c>
      <c r="K4053" s="9" t="str">
        <f t="shared" si="452"/>
        <v>POSTE DE MADERA TRATADA DE 12 mts. CL.5</v>
      </c>
      <c r="L4053" s="139">
        <f t="shared" si="453"/>
        <v>0.41</v>
      </c>
    </row>
    <row r="4054" spans="1:12" x14ac:dyDescent="0.25">
      <c r="A4054" s="193">
        <f>+'Información ELECTRO PUNO'!A4034</f>
        <v>4033</v>
      </c>
      <c r="B4054" s="26" t="str">
        <f t="shared" si="451"/>
        <v>SICODI</v>
      </c>
      <c r="C4054" s="9" t="str">
        <f t="shared" ref="C4054:C4117" si="454">+$C$10</f>
        <v>Puno</v>
      </c>
      <c r="D4054" s="9" t="str">
        <f t="shared" ref="D4054:D4117" si="455">+$D$10</f>
        <v>No Reporta</v>
      </c>
      <c r="E4054" s="9" t="str">
        <f t="shared" ref="E4054:E4117" si="456">+$E$10</f>
        <v>No Reporta</v>
      </c>
      <c r="F4054" s="194" t="str">
        <f>+'Información ELECTRO PUNO'!E4034</f>
        <v>MT</v>
      </c>
      <c r="G4054" s="194">
        <f>+'Información ELECTRO PUNO'!G4034</f>
        <v>12</v>
      </c>
      <c r="H4054" s="9" t="str">
        <f t="shared" ref="H4054:H4117" si="457">+$H$10</f>
        <v>Poste</v>
      </c>
      <c r="I4054" s="194" t="str">
        <f>+'Información ELECTRO PUNO'!F4034</f>
        <v>Madera Tratada</v>
      </c>
      <c r="J4054" s="194" t="str">
        <f>+'Información ELECTRO PUNO'!B4034</f>
        <v>PPM20</v>
      </c>
      <c r="K4054" s="9" t="str">
        <f t="shared" si="452"/>
        <v>POSTE DE MADERA TRATADA DE 12 mts. CL.5</v>
      </c>
      <c r="L4054" s="139">
        <f t="shared" si="453"/>
        <v>0.41</v>
      </c>
    </row>
    <row r="4055" spans="1:12" x14ac:dyDescent="0.25">
      <c r="A4055" s="193">
        <f>+'Información ELECTRO PUNO'!A4035</f>
        <v>4034</v>
      </c>
      <c r="B4055" s="26" t="str">
        <f t="shared" ref="B4055:B4118" si="458">+INDEX($B$8:$B$16,MATCH(J4055,$J$8:$J$16,0))</f>
        <v>SICODI</v>
      </c>
      <c r="C4055" s="9" t="str">
        <f t="shared" si="454"/>
        <v>Puno</v>
      </c>
      <c r="D4055" s="9" t="str">
        <f t="shared" si="455"/>
        <v>No Reporta</v>
      </c>
      <c r="E4055" s="9" t="str">
        <f t="shared" si="456"/>
        <v>No Reporta</v>
      </c>
      <c r="F4055" s="194" t="str">
        <f>+'Información ELECTRO PUNO'!E4035</f>
        <v>MT</v>
      </c>
      <c r="G4055" s="194">
        <f>+'Información ELECTRO PUNO'!G4035</f>
        <v>12</v>
      </c>
      <c r="H4055" s="9" t="str">
        <f t="shared" si="457"/>
        <v>Poste</v>
      </c>
      <c r="I4055" s="194" t="str">
        <f>+'Información ELECTRO PUNO'!F4035</f>
        <v>Madera Tratada</v>
      </c>
      <c r="J4055" s="194" t="str">
        <f>+'Información ELECTRO PUNO'!B4035</f>
        <v>PPM20</v>
      </c>
      <c r="K4055" s="9" t="str">
        <f t="shared" ref="K4055:K4118" si="459">+VLOOKUP(J4055,$J$8:$K$16,2,FALSE)</f>
        <v>POSTE DE MADERA TRATADA DE 12 mts. CL.5</v>
      </c>
      <c r="L4055" s="139">
        <f t="shared" ref="L4055:L4118" si="460">+VLOOKUP(J4055,$J$8:$U$16,12,FALSE)</f>
        <v>0.41</v>
      </c>
    </row>
    <row r="4056" spans="1:12" x14ac:dyDescent="0.25">
      <c r="A4056" s="193">
        <f>+'Información ELECTRO PUNO'!A4036</f>
        <v>4035</v>
      </c>
      <c r="B4056" s="26" t="str">
        <f t="shared" si="458"/>
        <v>SICODI</v>
      </c>
      <c r="C4056" s="9" t="str">
        <f t="shared" si="454"/>
        <v>Puno</v>
      </c>
      <c r="D4056" s="9" t="str">
        <f t="shared" si="455"/>
        <v>No Reporta</v>
      </c>
      <c r="E4056" s="9" t="str">
        <f t="shared" si="456"/>
        <v>No Reporta</v>
      </c>
      <c r="F4056" s="194" t="str">
        <f>+'Información ELECTRO PUNO'!E4036</f>
        <v>MT</v>
      </c>
      <c r="G4056" s="194">
        <f>+'Información ELECTRO PUNO'!G4036</f>
        <v>12</v>
      </c>
      <c r="H4056" s="9" t="str">
        <f t="shared" si="457"/>
        <v>Poste</v>
      </c>
      <c r="I4056" s="194" t="str">
        <f>+'Información ELECTRO PUNO'!F4036</f>
        <v>Madera Tratada</v>
      </c>
      <c r="J4056" s="194" t="str">
        <f>+'Información ELECTRO PUNO'!B4036</f>
        <v>PPM20</v>
      </c>
      <c r="K4056" s="9" t="str">
        <f t="shared" si="459"/>
        <v>POSTE DE MADERA TRATADA DE 12 mts. CL.5</v>
      </c>
      <c r="L4056" s="139">
        <f t="shared" si="460"/>
        <v>0.41</v>
      </c>
    </row>
    <row r="4057" spans="1:12" x14ac:dyDescent="0.25">
      <c r="A4057" s="193">
        <f>+'Información ELECTRO PUNO'!A4037</f>
        <v>4036</v>
      </c>
      <c r="B4057" s="26" t="str">
        <f t="shared" si="458"/>
        <v>SICODI</v>
      </c>
      <c r="C4057" s="9" t="str">
        <f t="shared" si="454"/>
        <v>Puno</v>
      </c>
      <c r="D4057" s="9" t="str">
        <f t="shared" si="455"/>
        <v>No Reporta</v>
      </c>
      <c r="E4057" s="9" t="str">
        <f t="shared" si="456"/>
        <v>No Reporta</v>
      </c>
      <c r="F4057" s="194" t="str">
        <f>+'Información ELECTRO PUNO'!E4037</f>
        <v>MT</v>
      </c>
      <c r="G4057" s="194">
        <f>+'Información ELECTRO PUNO'!G4037</f>
        <v>12</v>
      </c>
      <c r="H4057" s="9" t="str">
        <f t="shared" si="457"/>
        <v>Poste</v>
      </c>
      <c r="I4057" s="194" t="str">
        <f>+'Información ELECTRO PUNO'!F4037</f>
        <v>Madera Tratada</v>
      </c>
      <c r="J4057" s="194" t="str">
        <f>+'Información ELECTRO PUNO'!B4037</f>
        <v>PPM20</v>
      </c>
      <c r="K4057" s="9" t="str">
        <f t="shared" si="459"/>
        <v>POSTE DE MADERA TRATADA DE 12 mts. CL.5</v>
      </c>
      <c r="L4057" s="139">
        <f t="shared" si="460"/>
        <v>0.41</v>
      </c>
    </row>
    <row r="4058" spans="1:12" x14ac:dyDescent="0.25">
      <c r="A4058" s="193">
        <f>+'Información ELECTRO PUNO'!A4038</f>
        <v>4037</v>
      </c>
      <c r="B4058" s="26" t="str">
        <f t="shared" si="458"/>
        <v>SICODI</v>
      </c>
      <c r="C4058" s="9" t="str">
        <f t="shared" si="454"/>
        <v>Puno</v>
      </c>
      <c r="D4058" s="9" t="str">
        <f t="shared" si="455"/>
        <v>No Reporta</v>
      </c>
      <c r="E4058" s="9" t="str">
        <f t="shared" si="456"/>
        <v>No Reporta</v>
      </c>
      <c r="F4058" s="194" t="str">
        <f>+'Información ELECTRO PUNO'!E4038</f>
        <v>MT</v>
      </c>
      <c r="G4058" s="194">
        <f>+'Información ELECTRO PUNO'!G4038</f>
        <v>12</v>
      </c>
      <c r="H4058" s="9" t="str">
        <f t="shared" si="457"/>
        <v>Poste</v>
      </c>
      <c r="I4058" s="194" t="str">
        <f>+'Información ELECTRO PUNO'!F4038</f>
        <v>Madera Tratada</v>
      </c>
      <c r="J4058" s="194" t="str">
        <f>+'Información ELECTRO PUNO'!B4038</f>
        <v>PPM20</v>
      </c>
      <c r="K4058" s="9" t="str">
        <f t="shared" si="459"/>
        <v>POSTE DE MADERA TRATADA DE 12 mts. CL.5</v>
      </c>
      <c r="L4058" s="139">
        <f t="shared" si="460"/>
        <v>0.41</v>
      </c>
    </row>
    <row r="4059" spans="1:12" x14ac:dyDescent="0.25">
      <c r="A4059" s="193">
        <f>+'Información ELECTRO PUNO'!A4039</f>
        <v>4038</v>
      </c>
      <c r="B4059" s="26" t="str">
        <f t="shared" si="458"/>
        <v>SICODI</v>
      </c>
      <c r="C4059" s="9" t="str">
        <f t="shared" si="454"/>
        <v>Puno</v>
      </c>
      <c r="D4059" s="9" t="str">
        <f t="shared" si="455"/>
        <v>No Reporta</v>
      </c>
      <c r="E4059" s="9" t="str">
        <f t="shared" si="456"/>
        <v>No Reporta</v>
      </c>
      <c r="F4059" s="194" t="str">
        <f>+'Información ELECTRO PUNO'!E4039</f>
        <v>MT</v>
      </c>
      <c r="G4059" s="194">
        <f>+'Información ELECTRO PUNO'!G4039</f>
        <v>12</v>
      </c>
      <c r="H4059" s="9" t="str">
        <f t="shared" si="457"/>
        <v>Poste</v>
      </c>
      <c r="I4059" s="194" t="str">
        <f>+'Información ELECTRO PUNO'!F4039</f>
        <v>Madera Tratada</v>
      </c>
      <c r="J4059" s="194" t="str">
        <f>+'Información ELECTRO PUNO'!B4039</f>
        <v>PPM20</v>
      </c>
      <c r="K4059" s="9" t="str">
        <f t="shared" si="459"/>
        <v>POSTE DE MADERA TRATADA DE 12 mts. CL.5</v>
      </c>
      <c r="L4059" s="139">
        <f t="shared" si="460"/>
        <v>0.41</v>
      </c>
    </row>
    <row r="4060" spans="1:12" x14ac:dyDescent="0.25">
      <c r="A4060" s="193">
        <f>+'Información ELECTRO PUNO'!A4040</f>
        <v>4039</v>
      </c>
      <c r="B4060" s="26" t="str">
        <f t="shared" si="458"/>
        <v>SICODI</v>
      </c>
      <c r="C4060" s="9" t="str">
        <f t="shared" si="454"/>
        <v>Puno</v>
      </c>
      <c r="D4060" s="9" t="str">
        <f t="shared" si="455"/>
        <v>No Reporta</v>
      </c>
      <c r="E4060" s="9" t="str">
        <f t="shared" si="456"/>
        <v>No Reporta</v>
      </c>
      <c r="F4060" s="194" t="str">
        <f>+'Información ELECTRO PUNO'!E4040</f>
        <v>MT</v>
      </c>
      <c r="G4060" s="194">
        <f>+'Información ELECTRO PUNO'!G4040</f>
        <v>12</v>
      </c>
      <c r="H4060" s="9" t="str">
        <f t="shared" si="457"/>
        <v>Poste</v>
      </c>
      <c r="I4060" s="194" t="str">
        <f>+'Información ELECTRO PUNO'!F4040</f>
        <v>Madera Tratada</v>
      </c>
      <c r="J4060" s="194" t="str">
        <f>+'Información ELECTRO PUNO'!B4040</f>
        <v>PPM20</v>
      </c>
      <c r="K4060" s="9" t="str">
        <f t="shared" si="459"/>
        <v>POSTE DE MADERA TRATADA DE 12 mts. CL.5</v>
      </c>
      <c r="L4060" s="139">
        <f t="shared" si="460"/>
        <v>0.41</v>
      </c>
    </row>
    <row r="4061" spans="1:12" x14ac:dyDescent="0.25">
      <c r="A4061" s="193">
        <f>+'Información ELECTRO PUNO'!A4041</f>
        <v>4040</v>
      </c>
      <c r="B4061" s="26" t="str">
        <f t="shared" si="458"/>
        <v>SICODI</v>
      </c>
      <c r="C4061" s="9" t="str">
        <f t="shared" si="454"/>
        <v>Puno</v>
      </c>
      <c r="D4061" s="9" t="str">
        <f t="shared" si="455"/>
        <v>No Reporta</v>
      </c>
      <c r="E4061" s="9" t="str">
        <f t="shared" si="456"/>
        <v>No Reporta</v>
      </c>
      <c r="F4061" s="194" t="str">
        <f>+'Información ELECTRO PUNO'!E4041</f>
        <v>BT</v>
      </c>
      <c r="G4061" s="194">
        <f>+'Información ELECTRO PUNO'!G4041</f>
        <v>8</v>
      </c>
      <c r="H4061" s="9" t="str">
        <f t="shared" si="457"/>
        <v>Poste</v>
      </c>
      <c r="I4061" s="194" t="str">
        <f>+'Información ELECTRO PUNO'!F4041</f>
        <v>Concreto Armado</v>
      </c>
      <c r="J4061" s="194" t="str">
        <f>+'Información ELECTRO PUNO'!B4041</f>
        <v>PPC06</v>
      </c>
      <c r="K4061" s="9" t="str">
        <f t="shared" si="459"/>
        <v>POSTE DE CONCRETO ARMADO DE  8/300/120/240</v>
      </c>
      <c r="L4061" s="139">
        <f t="shared" si="460"/>
        <v>0.14000000000000001</v>
      </c>
    </row>
    <row r="4062" spans="1:12" x14ac:dyDescent="0.25">
      <c r="A4062" s="193">
        <f>+'Información ELECTRO PUNO'!A4042</f>
        <v>4041</v>
      </c>
      <c r="B4062" s="26" t="str">
        <f t="shared" si="458"/>
        <v>SICODI</v>
      </c>
      <c r="C4062" s="9" t="str">
        <f t="shared" si="454"/>
        <v>Puno</v>
      </c>
      <c r="D4062" s="9" t="str">
        <f t="shared" si="455"/>
        <v>No Reporta</v>
      </c>
      <c r="E4062" s="9" t="str">
        <f t="shared" si="456"/>
        <v>No Reporta</v>
      </c>
      <c r="F4062" s="194" t="str">
        <f>+'Información ELECTRO PUNO'!E4042</f>
        <v>MT</v>
      </c>
      <c r="G4062" s="194">
        <f>+'Información ELECTRO PUNO'!G4042</f>
        <v>12</v>
      </c>
      <c r="H4062" s="9" t="str">
        <f t="shared" si="457"/>
        <v>Poste</v>
      </c>
      <c r="I4062" s="194" t="str">
        <f>+'Información ELECTRO PUNO'!F4042</f>
        <v>Madera Tratada</v>
      </c>
      <c r="J4062" s="194" t="str">
        <f>+'Información ELECTRO PUNO'!B4042</f>
        <v>PPM20</v>
      </c>
      <c r="K4062" s="9" t="str">
        <f t="shared" si="459"/>
        <v>POSTE DE MADERA TRATADA DE 12 mts. CL.5</v>
      </c>
      <c r="L4062" s="139">
        <f t="shared" si="460"/>
        <v>0.41</v>
      </c>
    </row>
    <row r="4063" spans="1:12" x14ac:dyDescent="0.25">
      <c r="A4063" s="193">
        <f>+'Información ELECTRO PUNO'!A4043</f>
        <v>4042</v>
      </c>
      <c r="B4063" s="26" t="str">
        <f t="shared" si="458"/>
        <v>SICODI</v>
      </c>
      <c r="C4063" s="9" t="str">
        <f t="shared" si="454"/>
        <v>Puno</v>
      </c>
      <c r="D4063" s="9" t="str">
        <f t="shared" si="455"/>
        <v>No Reporta</v>
      </c>
      <c r="E4063" s="9" t="str">
        <f t="shared" si="456"/>
        <v>No Reporta</v>
      </c>
      <c r="F4063" s="194" t="str">
        <f>+'Información ELECTRO PUNO'!E4043</f>
        <v>BT</v>
      </c>
      <c r="G4063" s="194">
        <f>+'Información ELECTRO PUNO'!G4043</f>
        <v>8</v>
      </c>
      <c r="H4063" s="9" t="str">
        <f t="shared" si="457"/>
        <v>Poste</v>
      </c>
      <c r="I4063" s="194" t="str">
        <f>+'Información ELECTRO PUNO'!F4043</f>
        <v>Concreto Armado</v>
      </c>
      <c r="J4063" s="194" t="str">
        <f>+'Información ELECTRO PUNO'!B4043</f>
        <v>PPC06</v>
      </c>
      <c r="K4063" s="9" t="str">
        <f t="shared" si="459"/>
        <v>POSTE DE CONCRETO ARMADO DE  8/300/120/240</v>
      </c>
      <c r="L4063" s="139">
        <f t="shared" si="460"/>
        <v>0.14000000000000001</v>
      </c>
    </row>
    <row r="4064" spans="1:12" x14ac:dyDescent="0.25">
      <c r="A4064" s="193">
        <f>+'Información ELECTRO PUNO'!A4044</f>
        <v>4043</v>
      </c>
      <c r="B4064" s="26" t="str">
        <f t="shared" si="458"/>
        <v>SICODI</v>
      </c>
      <c r="C4064" s="9" t="str">
        <f t="shared" si="454"/>
        <v>Puno</v>
      </c>
      <c r="D4064" s="9" t="str">
        <f t="shared" si="455"/>
        <v>No Reporta</v>
      </c>
      <c r="E4064" s="9" t="str">
        <f t="shared" si="456"/>
        <v>No Reporta</v>
      </c>
      <c r="F4064" s="194" t="str">
        <f>+'Información ELECTRO PUNO'!E4044</f>
        <v>BT</v>
      </c>
      <c r="G4064" s="194">
        <f>+'Información ELECTRO PUNO'!G4044</f>
        <v>8</v>
      </c>
      <c r="H4064" s="9" t="str">
        <f t="shared" si="457"/>
        <v>Poste</v>
      </c>
      <c r="I4064" s="194" t="str">
        <f>+'Información ELECTRO PUNO'!F4044</f>
        <v>Concreto Armado</v>
      </c>
      <c r="J4064" s="194" t="str">
        <f>+'Información ELECTRO PUNO'!B4044</f>
        <v>PPC06</v>
      </c>
      <c r="K4064" s="9" t="str">
        <f t="shared" si="459"/>
        <v>POSTE DE CONCRETO ARMADO DE  8/300/120/240</v>
      </c>
      <c r="L4064" s="139">
        <f t="shared" si="460"/>
        <v>0.14000000000000001</v>
      </c>
    </row>
    <row r="4065" spans="1:12" x14ac:dyDescent="0.25">
      <c r="A4065" s="193">
        <f>+'Información ELECTRO PUNO'!A4045</f>
        <v>4044</v>
      </c>
      <c r="B4065" s="26" t="str">
        <f t="shared" si="458"/>
        <v>SICODI</v>
      </c>
      <c r="C4065" s="9" t="str">
        <f t="shared" si="454"/>
        <v>Puno</v>
      </c>
      <c r="D4065" s="9" t="str">
        <f t="shared" si="455"/>
        <v>No Reporta</v>
      </c>
      <c r="E4065" s="9" t="str">
        <f t="shared" si="456"/>
        <v>No Reporta</v>
      </c>
      <c r="F4065" s="194" t="str">
        <f>+'Información ELECTRO PUNO'!E4045</f>
        <v>BT</v>
      </c>
      <c r="G4065" s="194">
        <f>+'Información ELECTRO PUNO'!G4045</f>
        <v>8</v>
      </c>
      <c r="H4065" s="9" t="str">
        <f t="shared" si="457"/>
        <v>Poste</v>
      </c>
      <c r="I4065" s="194" t="str">
        <f>+'Información ELECTRO PUNO'!F4045</f>
        <v>Concreto Armado</v>
      </c>
      <c r="J4065" s="194" t="str">
        <f>+'Información ELECTRO PUNO'!B4045</f>
        <v>PPC06</v>
      </c>
      <c r="K4065" s="9" t="str">
        <f t="shared" si="459"/>
        <v>POSTE DE CONCRETO ARMADO DE  8/300/120/240</v>
      </c>
      <c r="L4065" s="139">
        <f t="shared" si="460"/>
        <v>0.14000000000000001</v>
      </c>
    </row>
    <row r="4066" spans="1:12" x14ac:dyDescent="0.25">
      <c r="A4066" s="193">
        <f>+'Información ELECTRO PUNO'!A4046</f>
        <v>4045</v>
      </c>
      <c r="B4066" s="26" t="str">
        <f t="shared" si="458"/>
        <v>SICODI</v>
      </c>
      <c r="C4066" s="9" t="str">
        <f t="shared" si="454"/>
        <v>Puno</v>
      </c>
      <c r="D4066" s="9" t="str">
        <f t="shared" si="455"/>
        <v>No Reporta</v>
      </c>
      <c r="E4066" s="9" t="str">
        <f t="shared" si="456"/>
        <v>No Reporta</v>
      </c>
      <c r="F4066" s="194" t="str">
        <f>+'Información ELECTRO PUNO'!E4046</f>
        <v>MT</v>
      </c>
      <c r="G4066" s="194">
        <f>+'Información ELECTRO PUNO'!G4046</f>
        <v>12</v>
      </c>
      <c r="H4066" s="9" t="str">
        <f t="shared" si="457"/>
        <v>Poste</v>
      </c>
      <c r="I4066" s="194" t="str">
        <f>+'Información ELECTRO PUNO'!F4046</f>
        <v>Madera Tratada</v>
      </c>
      <c r="J4066" s="194" t="str">
        <f>+'Información ELECTRO PUNO'!B4046</f>
        <v>PPM20</v>
      </c>
      <c r="K4066" s="9" t="str">
        <f t="shared" si="459"/>
        <v>POSTE DE MADERA TRATADA DE 12 mts. CL.5</v>
      </c>
      <c r="L4066" s="139">
        <f t="shared" si="460"/>
        <v>0.41</v>
      </c>
    </row>
    <row r="4067" spans="1:12" x14ac:dyDescent="0.25">
      <c r="A4067" s="193">
        <f>+'Información ELECTRO PUNO'!A4047</f>
        <v>4046</v>
      </c>
      <c r="B4067" s="26" t="str">
        <f t="shared" si="458"/>
        <v>SICODI</v>
      </c>
      <c r="C4067" s="9" t="str">
        <f t="shared" si="454"/>
        <v>Puno</v>
      </c>
      <c r="D4067" s="9" t="str">
        <f t="shared" si="455"/>
        <v>No Reporta</v>
      </c>
      <c r="E4067" s="9" t="str">
        <f t="shared" si="456"/>
        <v>No Reporta</v>
      </c>
      <c r="F4067" s="194" t="str">
        <f>+'Información ELECTRO PUNO'!E4047</f>
        <v>MT</v>
      </c>
      <c r="G4067" s="194">
        <f>+'Información ELECTRO PUNO'!G4047</f>
        <v>12</v>
      </c>
      <c r="H4067" s="9" t="str">
        <f t="shared" si="457"/>
        <v>Poste</v>
      </c>
      <c r="I4067" s="194" t="str">
        <f>+'Información ELECTRO PUNO'!F4047</f>
        <v>Madera Tratada</v>
      </c>
      <c r="J4067" s="194" t="str">
        <f>+'Información ELECTRO PUNO'!B4047</f>
        <v>PPM20</v>
      </c>
      <c r="K4067" s="9" t="str">
        <f t="shared" si="459"/>
        <v>POSTE DE MADERA TRATADA DE 12 mts. CL.5</v>
      </c>
      <c r="L4067" s="139">
        <f t="shared" si="460"/>
        <v>0.41</v>
      </c>
    </row>
    <row r="4068" spans="1:12" x14ac:dyDescent="0.25">
      <c r="A4068" s="193">
        <f>+'Información ELECTRO PUNO'!A4048</f>
        <v>4047</v>
      </c>
      <c r="B4068" s="26" t="str">
        <f t="shared" si="458"/>
        <v>SICODI</v>
      </c>
      <c r="C4068" s="9" t="str">
        <f t="shared" si="454"/>
        <v>Puno</v>
      </c>
      <c r="D4068" s="9" t="str">
        <f t="shared" si="455"/>
        <v>No Reporta</v>
      </c>
      <c r="E4068" s="9" t="str">
        <f t="shared" si="456"/>
        <v>No Reporta</v>
      </c>
      <c r="F4068" s="194" t="str">
        <f>+'Información ELECTRO PUNO'!E4048</f>
        <v>MT</v>
      </c>
      <c r="G4068" s="194">
        <f>+'Información ELECTRO PUNO'!G4048</f>
        <v>12</v>
      </c>
      <c r="H4068" s="9" t="str">
        <f t="shared" si="457"/>
        <v>Poste</v>
      </c>
      <c r="I4068" s="194" t="str">
        <f>+'Información ELECTRO PUNO'!F4048</f>
        <v>Madera Tratada</v>
      </c>
      <c r="J4068" s="194" t="str">
        <f>+'Información ELECTRO PUNO'!B4048</f>
        <v>PPM20</v>
      </c>
      <c r="K4068" s="9" t="str">
        <f t="shared" si="459"/>
        <v>POSTE DE MADERA TRATADA DE 12 mts. CL.5</v>
      </c>
      <c r="L4068" s="139">
        <f t="shared" si="460"/>
        <v>0.41</v>
      </c>
    </row>
    <row r="4069" spans="1:12" x14ac:dyDescent="0.25">
      <c r="A4069" s="193">
        <f>+'Información ELECTRO PUNO'!A4049</f>
        <v>4048</v>
      </c>
      <c r="B4069" s="26" t="str">
        <f t="shared" si="458"/>
        <v>SICODI</v>
      </c>
      <c r="C4069" s="9" t="str">
        <f t="shared" si="454"/>
        <v>Puno</v>
      </c>
      <c r="D4069" s="9" t="str">
        <f t="shared" si="455"/>
        <v>No Reporta</v>
      </c>
      <c r="E4069" s="9" t="str">
        <f t="shared" si="456"/>
        <v>No Reporta</v>
      </c>
      <c r="F4069" s="194" t="str">
        <f>+'Información ELECTRO PUNO'!E4049</f>
        <v>MT</v>
      </c>
      <c r="G4069" s="194">
        <f>+'Información ELECTRO PUNO'!G4049</f>
        <v>12</v>
      </c>
      <c r="H4069" s="9" t="str">
        <f t="shared" si="457"/>
        <v>Poste</v>
      </c>
      <c r="I4069" s="194" t="str">
        <f>+'Información ELECTRO PUNO'!F4049</f>
        <v>Madera Tratada</v>
      </c>
      <c r="J4069" s="194" t="str">
        <f>+'Información ELECTRO PUNO'!B4049</f>
        <v>PPM20</v>
      </c>
      <c r="K4069" s="9" t="str">
        <f t="shared" si="459"/>
        <v>POSTE DE MADERA TRATADA DE 12 mts. CL.5</v>
      </c>
      <c r="L4069" s="139">
        <f t="shared" si="460"/>
        <v>0.41</v>
      </c>
    </row>
    <row r="4070" spans="1:12" x14ac:dyDescent="0.25">
      <c r="A4070" s="193">
        <f>+'Información ELECTRO PUNO'!A4050</f>
        <v>4049</v>
      </c>
      <c r="B4070" s="26" t="str">
        <f t="shared" si="458"/>
        <v>SICODI</v>
      </c>
      <c r="C4070" s="9" t="str">
        <f t="shared" si="454"/>
        <v>Puno</v>
      </c>
      <c r="D4070" s="9" t="str">
        <f t="shared" si="455"/>
        <v>No Reporta</v>
      </c>
      <c r="E4070" s="9" t="str">
        <f t="shared" si="456"/>
        <v>No Reporta</v>
      </c>
      <c r="F4070" s="194" t="str">
        <f>+'Información ELECTRO PUNO'!E4050</f>
        <v>MT</v>
      </c>
      <c r="G4070" s="194">
        <f>+'Información ELECTRO PUNO'!G4050</f>
        <v>12</v>
      </c>
      <c r="H4070" s="9" t="str">
        <f t="shared" si="457"/>
        <v>Poste</v>
      </c>
      <c r="I4070" s="194" t="str">
        <f>+'Información ELECTRO PUNO'!F4050</f>
        <v>Madera Tratada</v>
      </c>
      <c r="J4070" s="194" t="str">
        <f>+'Información ELECTRO PUNO'!B4050</f>
        <v>PPM20</v>
      </c>
      <c r="K4070" s="9" t="str">
        <f t="shared" si="459"/>
        <v>POSTE DE MADERA TRATADA DE 12 mts. CL.5</v>
      </c>
      <c r="L4070" s="139">
        <f t="shared" si="460"/>
        <v>0.41</v>
      </c>
    </row>
    <row r="4071" spans="1:12" x14ac:dyDescent="0.25">
      <c r="A4071" s="193">
        <f>+'Información ELECTRO PUNO'!A4051</f>
        <v>4050</v>
      </c>
      <c r="B4071" s="26" t="str">
        <f t="shared" si="458"/>
        <v>SICODI</v>
      </c>
      <c r="C4071" s="9" t="str">
        <f t="shared" si="454"/>
        <v>Puno</v>
      </c>
      <c r="D4071" s="9" t="str">
        <f t="shared" si="455"/>
        <v>No Reporta</v>
      </c>
      <c r="E4071" s="9" t="str">
        <f t="shared" si="456"/>
        <v>No Reporta</v>
      </c>
      <c r="F4071" s="194" t="str">
        <f>+'Información ELECTRO PUNO'!E4051</f>
        <v>MT</v>
      </c>
      <c r="G4071" s="194">
        <f>+'Información ELECTRO PUNO'!G4051</f>
        <v>12</v>
      </c>
      <c r="H4071" s="9" t="str">
        <f t="shared" si="457"/>
        <v>Poste</v>
      </c>
      <c r="I4071" s="194" t="str">
        <f>+'Información ELECTRO PUNO'!F4051</f>
        <v>Madera Tratada</v>
      </c>
      <c r="J4071" s="194" t="str">
        <f>+'Información ELECTRO PUNO'!B4051</f>
        <v>PPM20</v>
      </c>
      <c r="K4071" s="9" t="str">
        <f t="shared" si="459"/>
        <v>POSTE DE MADERA TRATADA DE 12 mts. CL.5</v>
      </c>
      <c r="L4071" s="139">
        <f t="shared" si="460"/>
        <v>0.41</v>
      </c>
    </row>
    <row r="4072" spans="1:12" x14ac:dyDescent="0.25">
      <c r="A4072" s="193">
        <f>+'Información ELECTRO PUNO'!A4052</f>
        <v>4051</v>
      </c>
      <c r="B4072" s="26" t="str">
        <f t="shared" si="458"/>
        <v>SICODI</v>
      </c>
      <c r="C4072" s="9" t="str">
        <f t="shared" si="454"/>
        <v>Puno</v>
      </c>
      <c r="D4072" s="9" t="str">
        <f t="shared" si="455"/>
        <v>No Reporta</v>
      </c>
      <c r="E4072" s="9" t="str">
        <f t="shared" si="456"/>
        <v>No Reporta</v>
      </c>
      <c r="F4072" s="194" t="str">
        <f>+'Información ELECTRO PUNO'!E4052</f>
        <v>MT</v>
      </c>
      <c r="G4072" s="194">
        <f>+'Información ELECTRO PUNO'!G4052</f>
        <v>12</v>
      </c>
      <c r="H4072" s="9" t="str">
        <f t="shared" si="457"/>
        <v>Poste</v>
      </c>
      <c r="I4072" s="194" t="str">
        <f>+'Información ELECTRO PUNO'!F4052</f>
        <v>Madera Tratada</v>
      </c>
      <c r="J4072" s="194" t="str">
        <f>+'Información ELECTRO PUNO'!B4052</f>
        <v>PPM20</v>
      </c>
      <c r="K4072" s="9" t="str">
        <f t="shared" si="459"/>
        <v>POSTE DE MADERA TRATADA DE 12 mts. CL.5</v>
      </c>
      <c r="L4072" s="139">
        <f t="shared" si="460"/>
        <v>0.41</v>
      </c>
    </row>
    <row r="4073" spans="1:12" x14ac:dyDescent="0.25">
      <c r="A4073" s="193">
        <f>+'Información ELECTRO PUNO'!A4053</f>
        <v>4052</v>
      </c>
      <c r="B4073" s="26" t="str">
        <f t="shared" si="458"/>
        <v>SICODI</v>
      </c>
      <c r="C4073" s="9" t="str">
        <f t="shared" si="454"/>
        <v>Puno</v>
      </c>
      <c r="D4073" s="9" t="str">
        <f t="shared" si="455"/>
        <v>No Reporta</v>
      </c>
      <c r="E4073" s="9" t="str">
        <f t="shared" si="456"/>
        <v>No Reporta</v>
      </c>
      <c r="F4073" s="194" t="str">
        <f>+'Información ELECTRO PUNO'!E4053</f>
        <v>MT</v>
      </c>
      <c r="G4073" s="194">
        <f>+'Información ELECTRO PUNO'!G4053</f>
        <v>12</v>
      </c>
      <c r="H4073" s="9" t="str">
        <f t="shared" si="457"/>
        <v>Poste</v>
      </c>
      <c r="I4073" s="194" t="str">
        <f>+'Información ELECTRO PUNO'!F4053</f>
        <v>Madera Tratada</v>
      </c>
      <c r="J4073" s="194" t="str">
        <f>+'Información ELECTRO PUNO'!B4053</f>
        <v>PPM20</v>
      </c>
      <c r="K4073" s="9" t="str">
        <f t="shared" si="459"/>
        <v>POSTE DE MADERA TRATADA DE 12 mts. CL.5</v>
      </c>
      <c r="L4073" s="139">
        <f t="shared" si="460"/>
        <v>0.41</v>
      </c>
    </row>
    <row r="4074" spans="1:12" x14ac:dyDescent="0.25">
      <c r="A4074" s="193">
        <f>+'Información ELECTRO PUNO'!A4054</f>
        <v>4053</v>
      </c>
      <c r="B4074" s="26" t="str">
        <f t="shared" si="458"/>
        <v>SICODI</v>
      </c>
      <c r="C4074" s="9" t="str">
        <f t="shared" si="454"/>
        <v>Puno</v>
      </c>
      <c r="D4074" s="9" t="str">
        <f t="shared" si="455"/>
        <v>No Reporta</v>
      </c>
      <c r="E4074" s="9" t="str">
        <f t="shared" si="456"/>
        <v>No Reporta</v>
      </c>
      <c r="F4074" s="194" t="str">
        <f>+'Información ELECTRO PUNO'!E4054</f>
        <v>MT</v>
      </c>
      <c r="G4074" s="194">
        <f>+'Información ELECTRO PUNO'!G4054</f>
        <v>12</v>
      </c>
      <c r="H4074" s="9" t="str">
        <f t="shared" si="457"/>
        <v>Poste</v>
      </c>
      <c r="I4074" s="194" t="str">
        <f>+'Información ELECTRO PUNO'!F4054</f>
        <v>Madera Tratada</v>
      </c>
      <c r="J4074" s="194" t="str">
        <f>+'Información ELECTRO PUNO'!B4054</f>
        <v>PPM20</v>
      </c>
      <c r="K4074" s="9" t="str">
        <f t="shared" si="459"/>
        <v>POSTE DE MADERA TRATADA DE 12 mts. CL.5</v>
      </c>
      <c r="L4074" s="139">
        <f t="shared" si="460"/>
        <v>0.41</v>
      </c>
    </row>
    <row r="4075" spans="1:12" x14ac:dyDescent="0.25">
      <c r="A4075" s="193">
        <f>+'Información ELECTRO PUNO'!A4055</f>
        <v>4054</v>
      </c>
      <c r="B4075" s="26" t="str">
        <f t="shared" si="458"/>
        <v>SICODI</v>
      </c>
      <c r="C4075" s="9" t="str">
        <f t="shared" si="454"/>
        <v>Puno</v>
      </c>
      <c r="D4075" s="9" t="str">
        <f t="shared" si="455"/>
        <v>No Reporta</v>
      </c>
      <c r="E4075" s="9" t="str">
        <f t="shared" si="456"/>
        <v>No Reporta</v>
      </c>
      <c r="F4075" s="194" t="str">
        <f>+'Información ELECTRO PUNO'!E4055</f>
        <v>MT</v>
      </c>
      <c r="G4075" s="194">
        <f>+'Información ELECTRO PUNO'!G4055</f>
        <v>12</v>
      </c>
      <c r="H4075" s="9" t="str">
        <f t="shared" si="457"/>
        <v>Poste</v>
      </c>
      <c r="I4075" s="194" t="str">
        <f>+'Información ELECTRO PUNO'!F4055</f>
        <v>Madera Tratada</v>
      </c>
      <c r="J4075" s="194" t="str">
        <f>+'Información ELECTRO PUNO'!B4055</f>
        <v>PPM20</v>
      </c>
      <c r="K4075" s="9" t="str">
        <f t="shared" si="459"/>
        <v>POSTE DE MADERA TRATADA DE 12 mts. CL.5</v>
      </c>
      <c r="L4075" s="139">
        <f t="shared" si="460"/>
        <v>0.41</v>
      </c>
    </row>
    <row r="4076" spans="1:12" x14ac:dyDescent="0.25">
      <c r="A4076" s="193">
        <f>+'Información ELECTRO PUNO'!A4056</f>
        <v>4055</v>
      </c>
      <c r="B4076" s="26" t="str">
        <f t="shared" si="458"/>
        <v>SICODI</v>
      </c>
      <c r="C4076" s="9" t="str">
        <f t="shared" si="454"/>
        <v>Puno</v>
      </c>
      <c r="D4076" s="9" t="str">
        <f t="shared" si="455"/>
        <v>No Reporta</v>
      </c>
      <c r="E4076" s="9" t="str">
        <f t="shared" si="456"/>
        <v>No Reporta</v>
      </c>
      <c r="F4076" s="194" t="str">
        <f>+'Información ELECTRO PUNO'!E4056</f>
        <v>MT</v>
      </c>
      <c r="G4076" s="194">
        <f>+'Información ELECTRO PUNO'!G4056</f>
        <v>12</v>
      </c>
      <c r="H4076" s="9" t="str">
        <f t="shared" si="457"/>
        <v>Poste</v>
      </c>
      <c r="I4076" s="194" t="str">
        <f>+'Información ELECTRO PUNO'!F4056</f>
        <v>Madera Tratada</v>
      </c>
      <c r="J4076" s="194" t="str">
        <f>+'Información ELECTRO PUNO'!B4056</f>
        <v>PPM20</v>
      </c>
      <c r="K4076" s="9" t="str">
        <f t="shared" si="459"/>
        <v>POSTE DE MADERA TRATADA DE 12 mts. CL.5</v>
      </c>
      <c r="L4076" s="139">
        <f t="shared" si="460"/>
        <v>0.41</v>
      </c>
    </row>
    <row r="4077" spans="1:12" x14ac:dyDescent="0.25">
      <c r="A4077" s="193">
        <f>+'Información ELECTRO PUNO'!A4057</f>
        <v>4056</v>
      </c>
      <c r="B4077" s="26" t="str">
        <f t="shared" si="458"/>
        <v>SICODI</v>
      </c>
      <c r="C4077" s="9" t="str">
        <f t="shared" si="454"/>
        <v>Puno</v>
      </c>
      <c r="D4077" s="9" t="str">
        <f t="shared" si="455"/>
        <v>No Reporta</v>
      </c>
      <c r="E4077" s="9" t="str">
        <f t="shared" si="456"/>
        <v>No Reporta</v>
      </c>
      <c r="F4077" s="194" t="str">
        <f>+'Información ELECTRO PUNO'!E4057</f>
        <v>MT</v>
      </c>
      <c r="G4077" s="194">
        <f>+'Información ELECTRO PUNO'!G4057</f>
        <v>12</v>
      </c>
      <c r="H4077" s="9" t="str">
        <f t="shared" si="457"/>
        <v>Poste</v>
      </c>
      <c r="I4077" s="194" t="str">
        <f>+'Información ELECTRO PUNO'!F4057</f>
        <v>Madera Tratada</v>
      </c>
      <c r="J4077" s="194" t="str">
        <f>+'Información ELECTRO PUNO'!B4057</f>
        <v>PPM20</v>
      </c>
      <c r="K4077" s="9" t="str">
        <f t="shared" si="459"/>
        <v>POSTE DE MADERA TRATADA DE 12 mts. CL.5</v>
      </c>
      <c r="L4077" s="139">
        <f t="shared" si="460"/>
        <v>0.41</v>
      </c>
    </row>
    <row r="4078" spans="1:12" x14ac:dyDescent="0.25">
      <c r="A4078" s="193">
        <f>+'Información ELECTRO PUNO'!A4058</f>
        <v>4057</v>
      </c>
      <c r="B4078" s="26" t="str">
        <f t="shared" si="458"/>
        <v>SICODI</v>
      </c>
      <c r="C4078" s="9" t="str">
        <f t="shared" si="454"/>
        <v>Puno</v>
      </c>
      <c r="D4078" s="9" t="str">
        <f t="shared" si="455"/>
        <v>No Reporta</v>
      </c>
      <c r="E4078" s="9" t="str">
        <f t="shared" si="456"/>
        <v>No Reporta</v>
      </c>
      <c r="F4078" s="194" t="str">
        <f>+'Información ELECTRO PUNO'!E4058</f>
        <v>MT</v>
      </c>
      <c r="G4078" s="194">
        <f>+'Información ELECTRO PUNO'!G4058</f>
        <v>12</v>
      </c>
      <c r="H4078" s="9" t="str">
        <f t="shared" si="457"/>
        <v>Poste</v>
      </c>
      <c r="I4078" s="194" t="str">
        <f>+'Información ELECTRO PUNO'!F4058</f>
        <v>Madera Tratada</v>
      </c>
      <c r="J4078" s="194" t="str">
        <f>+'Información ELECTRO PUNO'!B4058</f>
        <v>PPM20</v>
      </c>
      <c r="K4078" s="9" t="str">
        <f t="shared" si="459"/>
        <v>POSTE DE MADERA TRATADA DE 12 mts. CL.5</v>
      </c>
      <c r="L4078" s="139">
        <f t="shared" si="460"/>
        <v>0.41</v>
      </c>
    </row>
    <row r="4079" spans="1:12" x14ac:dyDescent="0.25">
      <c r="A4079" s="193">
        <f>+'Información ELECTRO PUNO'!A4059</f>
        <v>4058</v>
      </c>
      <c r="B4079" s="26" t="str">
        <f t="shared" si="458"/>
        <v>SICODI</v>
      </c>
      <c r="C4079" s="9" t="str">
        <f t="shared" si="454"/>
        <v>Puno</v>
      </c>
      <c r="D4079" s="9" t="str">
        <f t="shared" si="455"/>
        <v>No Reporta</v>
      </c>
      <c r="E4079" s="9" t="str">
        <f t="shared" si="456"/>
        <v>No Reporta</v>
      </c>
      <c r="F4079" s="194" t="str">
        <f>+'Información ELECTRO PUNO'!E4059</f>
        <v>MT</v>
      </c>
      <c r="G4079" s="194">
        <f>+'Información ELECTRO PUNO'!G4059</f>
        <v>12</v>
      </c>
      <c r="H4079" s="9" t="str">
        <f t="shared" si="457"/>
        <v>Poste</v>
      </c>
      <c r="I4079" s="194" t="str">
        <f>+'Información ELECTRO PUNO'!F4059</f>
        <v>Madera Tratada</v>
      </c>
      <c r="J4079" s="194" t="str">
        <f>+'Información ELECTRO PUNO'!B4059</f>
        <v>PPM20</v>
      </c>
      <c r="K4079" s="9" t="str">
        <f t="shared" si="459"/>
        <v>POSTE DE MADERA TRATADA DE 12 mts. CL.5</v>
      </c>
      <c r="L4079" s="139">
        <f t="shared" si="460"/>
        <v>0.41</v>
      </c>
    </row>
    <row r="4080" spans="1:12" x14ac:dyDescent="0.25">
      <c r="A4080" s="193">
        <f>+'Información ELECTRO PUNO'!A4060</f>
        <v>4059</v>
      </c>
      <c r="B4080" s="26" t="str">
        <f t="shared" si="458"/>
        <v>SICODI</v>
      </c>
      <c r="C4080" s="9" t="str">
        <f t="shared" si="454"/>
        <v>Puno</v>
      </c>
      <c r="D4080" s="9" t="str">
        <f t="shared" si="455"/>
        <v>No Reporta</v>
      </c>
      <c r="E4080" s="9" t="str">
        <f t="shared" si="456"/>
        <v>No Reporta</v>
      </c>
      <c r="F4080" s="194" t="str">
        <f>+'Información ELECTRO PUNO'!E4060</f>
        <v>MT</v>
      </c>
      <c r="G4080" s="194">
        <f>+'Información ELECTRO PUNO'!G4060</f>
        <v>12</v>
      </c>
      <c r="H4080" s="9" t="str">
        <f t="shared" si="457"/>
        <v>Poste</v>
      </c>
      <c r="I4080" s="194" t="str">
        <f>+'Información ELECTRO PUNO'!F4060</f>
        <v>Madera Tratada</v>
      </c>
      <c r="J4080" s="194" t="str">
        <f>+'Información ELECTRO PUNO'!B4060</f>
        <v>PPM20</v>
      </c>
      <c r="K4080" s="9" t="str">
        <f t="shared" si="459"/>
        <v>POSTE DE MADERA TRATADA DE 12 mts. CL.5</v>
      </c>
      <c r="L4080" s="139">
        <f t="shared" si="460"/>
        <v>0.41</v>
      </c>
    </row>
    <row r="4081" spans="1:12" x14ac:dyDescent="0.25">
      <c r="A4081" s="193">
        <f>+'Información ELECTRO PUNO'!A4061</f>
        <v>4060</v>
      </c>
      <c r="B4081" s="26" t="str">
        <f t="shared" si="458"/>
        <v>SICODI</v>
      </c>
      <c r="C4081" s="9" t="str">
        <f t="shared" si="454"/>
        <v>Puno</v>
      </c>
      <c r="D4081" s="9" t="str">
        <f t="shared" si="455"/>
        <v>No Reporta</v>
      </c>
      <c r="E4081" s="9" t="str">
        <f t="shared" si="456"/>
        <v>No Reporta</v>
      </c>
      <c r="F4081" s="194" t="str">
        <f>+'Información ELECTRO PUNO'!E4061</f>
        <v>MT</v>
      </c>
      <c r="G4081" s="194">
        <f>+'Información ELECTRO PUNO'!G4061</f>
        <v>12</v>
      </c>
      <c r="H4081" s="9" t="str">
        <f t="shared" si="457"/>
        <v>Poste</v>
      </c>
      <c r="I4081" s="194" t="str">
        <f>+'Información ELECTRO PUNO'!F4061</f>
        <v>Madera Tratada</v>
      </c>
      <c r="J4081" s="194" t="str">
        <f>+'Información ELECTRO PUNO'!B4061</f>
        <v>PPM20</v>
      </c>
      <c r="K4081" s="9" t="str">
        <f t="shared" si="459"/>
        <v>POSTE DE MADERA TRATADA DE 12 mts. CL.5</v>
      </c>
      <c r="L4081" s="139">
        <f t="shared" si="460"/>
        <v>0.41</v>
      </c>
    </row>
    <row r="4082" spans="1:12" x14ac:dyDescent="0.25">
      <c r="A4082" s="193">
        <f>+'Información ELECTRO PUNO'!A4062</f>
        <v>4061</v>
      </c>
      <c r="B4082" s="26" t="str">
        <f t="shared" si="458"/>
        <v>SICODI</v>
      </c>
      <c r="C4082" s="9" t="str">
        <f t="shared" si="454"/>
        <v>Puno</v>
      </c>
      <c r="D4082" s="9" t="str">
        <f t="shared" si="455"/>
        <v>No Reporta</v>
      </c>
      <c r="E4082" s="9" t="str">
        <f t="shared" si="456"/>
        <v>No Reporta</v>
      </c>
      <c r="F4082" s="194" t="str">
        <f>+'Información ELECTRO PUNO'!E4062</f>
        <v>MT</v>
      </c>
      <c r="G4082" s="194">
        <f>+'Información ELECTRO PUNO'!G4062</f>
        <v>12</v>
      </c>
      <c r="H4082" s="9" t="str">
        <f t="shared" si="457"/>
        <v>Poste</v>
      </c>
      <c r="I4082" s="194" t="str">
        <f>+'Información ELECTRO PUNO'!F4062</f>
        <v>Madera Tratada</v>
      </c>
      <c r="J4082" s="194" t="str">
        <f>+'Información ELECTRO PUNO'!B4062</f>
        <v>PPM20</v>
      </c>
      <c r="K4082" s="9" t="str">
        <f t="shared" si="459"/>
        <v>POSTE DE MADERA TRATADA DE 12 mts. CL.5</v>
      </c>
      <c r="L4082" s="139">
        <f t="shared" si="460"/>
        <v>0.41</v>
      </c>
    </row>
    <row r="4083" spans="1:12" x14ac:dyDescent="0.25">
      <c r="A4083" s="193">
        <f>+'Información ELECTRO PUNO'!A4063</f>
        <v>4062</v>
      </c>
      <c r="B4083" s="26" t="str">
        <f t="shared" si="458"/>
        <v>SICODI</v>
      </c>
      <c r="C4083" s="9" t="str">
        <f t="shared" si="454"/>
        <v>Puno</v>
      </c>
      <c r="D4083" s="9" t="str">
        <f t="shared" si="455"/>
        <v>No Reporta</v>
      </c>
      <c r="E4083" s="9" t="str">
        <f t="shared" si="456"/>
        <v>No Reporta</v>
      </c>
      <c r="F4083" s="194" t="str">
        <f>+'Información ELECTRO PUNO'!E4063</f>
        <v>MT</v>
      </c>
      <c r="G4083" s="194">
        <f>+'Información ELECTRO PUNO'!G4063</f>
        <v>12</v>
      </c>
      <c r="H4083" s="9" t="str">
        <f t="shared" si="457"/>
        <v>Poste</v>
      </c>
      <c r="I4083" s="194" t="str">
        <f>+'Información ELECTRO PUNO'!F4063</f>
        <v>Madera Tratada</v>
      </c>
      <c r="J4083" s="194" t="str">
        <f>+'Información ELECTRO PUNO'!B4063</f>
        <v>PPM20</v>
      </c>
      <c r="K4083" s="9" t="str">
        <f t="shared" si="459"/>
        <v>POSTE DE MADERA TRATADA DE 12 mts. CL.5</v>
      </c>
      <c r="L4083" s="139">
        <f t="shared" si="460"/>
        <v>0.41</v>
      </c>
    </row>
    <row r="4084" spans="1:12" x14ac:dyDescent="0.25">
      <c r="A4084" s="193">
        <f>+'Información ELECTRO PUNO'!A4064</f>
        <v>4063</v>
      </c>
      <c r="B4084" s="26" t="str">
        <f t="shared" si="458"/>
        <v>SICODI</v>
      </c>
      <c r="C4084" s="9" t="str">
        <f t="shared" si="454"/>
        <v>Puno</v>
      </c>
      <c r="D4084" s="9" t="str">
        <f t="shared" si="455"/>
        <v>No Reporta</v>
      </c>
      <c r="E4084" s="9" t="str">
        <f t="shared" si="456"/>
        <v>No Reporta</v>
      </c>
      <c r="F4084" s="194" t="str">
        <f>+'Información ELECTRO PUNO'!E4064</f>
        <v>MT</v>
      </c>
      <c r="G4084" s="194">
        <f>+'Información ELECTRO PUNO'!G4064</f>
        <v>12</v>
      </c>
      <c r="H4084" s="9" t="str">
        <f t="shared" si="457"/>
        <v>Poste</v>
      </c>
      <c r="I4084" s="194" t="str">
        <f>+'Información ELECTRO PUNO'!F4064</f>
        <v>Madera Tratada</v>
      </c>
      <c r="J4084" s="194" t="str">
        <f>+'Información ELECTRO PUNO'!B4064</f>
        <v>PPM20</v>
      </c>
      <c r="K4084" s="9" t="str">
        <f t="shared" si="459"/>
        <v>POSTE DE MADERA TRATADA DE 12 mts. CL.5</v>
      </c>
      <c r="L4084" s="139">
        <f t="shared" si="460"/>
        <v>0.41</v>
      </c>
    </row>
    <row r="4085" spans="1:12" x14ac:dyDescent="0.25">
      <c r="A4085" s="193">
        <f>+'Información ELECTRO PUNO'!A4065</f>
        <v>4064</v>
      </c>
      <c r="B4085" s="26" t="str">
        <f t="shared" si="458"/>
        <v>SICODI</v>
      </c>
      <c r="C4085" s="9" t="str">
        <f t="shared" si="454"/>
        <v>Puno</v>
      </c>
      <c r="D4085" s="9" t="str">
        <f t="shared" si="455"/>
        <v>No Reporta</v>
      </c>
      <c r="E4085" s="9" t="str">
        <f t="shared" si="456"/>
        <v>No Reporta</v>
      </c>
      <c r="F4085" s="194" t="str">
        <f>+'Información ELECTRO PUNO'!E4065</f>
        <v>MT</v>
      </c>
      <c r="G4085" s="194">
        <f>+'Información ELECTRO PUNO'!G4065</f>
        <v>12</v>
      </c>
      <c r="H4085" s="9" t="str">
        <f t="shared" si="457"/>
        <v>Poste</v>
      </c>
      <c r="I4085" s="194" t="str">
        <f>+'Información ELECTRO PUNO'!F4065</f>
        <v>Madera Tratada</v>
      </c>
      <c r="J4085" s="194" t="str">
        <f>+'Información ELECTRO PUNO'!B4065</f>
        <v>PPM20</v>
      </c>
      <c r="K4085" s="9" t="str">
        <f t="shared" si="459"/>
        <v>POSTE DE MADERA TRATADA DE 12 mts. CL.5</v>
      </c>
      <c r="L4085" s="139">
        <f t="shared" si="460"/>
        <v>0.41</v>
      </c>
    </row>
    <row r="4086" spans="1:12" x14ac:dyDescent="0.25">
      <c r="A4086" s="193">
        <f>+'Información ELECTRO PUNO'!A4066</f>
        <v>4065</v>
      </c>
      <c r="B4086" s="26" t="str">
        <f t="shared" si="458"/>
        <v>SICODI</v>
      </c>
      <c r="C4086" s="9" t="str">
        <f t="shared" si="454"/>
        <v>Puno</v>
      </c>
      <c r="D4086" s="9" t="str">
        <f t="shared" si="455"/>
        <v>No Reporta</v>
      </c>
      <c r="E4086" s="9" t="str">
        <f t="shared" si="456"/>
        <v>No Reporta</v>
      </c>
      <c r="F4086" s="194" t="str">
        <f>+'Información ELECTRO PUNO'!E4066</f>
        <v>MT</v>
      </c>
      <c r="G4086" s="194">
        <f>+'Información ELECTRO PUNO'!G4066</f>
        <v>12</v>
      </c>
      <c r="H4086" s="9" t="str">
        <f t="shared" si="457"/>
        <v>Poste</v>
      </c>
      <c r="I4086" s="194" t="str">
        <f>+'Información ELECTRO PUNO'!F4066</f>
        <v>Madera Tratada</v>
      </c>
      <c r="J4086" s="194" t="str">
        <f>+'Información ELECTRO PUNO'!B4066</f>
        <v>PPM20</v>
      </c>
      <c r="K4086" s="9" t="str">
        <f t="shared" si="459"/>
        <v>POSTE DE MADERA TRATADA DE 12 mts. CL.5</v>
      </c>
      <c r="L4086" s="139">
        <f t="shared" si="460"/>
        <v>0.41</v>
      </c>
    </row>
    <row r="4087" spans="1:12" x14ac:dyDescent="0.25">
      <c r="A4087" s="193">
        <f>+'Información ELECTRO PUNO'!A4067</f>
        <v>4066</v>
      </c>
      <c r="B4087" s="26" t="str">
        <f t="shared" si="458"/>
        <v>SICODI</v>
      </c>
      <c r="C4087" s="9" t="str">
        <f t="shared" si="454"/>
        <v>Puno</v>
      </c>
      <c r="D4087" s="9" t="str">
        <f t="shared" si="455"/>
        <v>No Reporta</v>
      </c>
      <c r="E4087" s="9" t="str">
        <f t="shared" si="456"/>
        <v>No Reporta</v>
      </c>
      <c r="F4087" s="194" t="str">
        <f>+'Información ELECTRO PUNO'!E4067</f>
        <v>MT</v>
      </c>
      <c r="G4087" s="194">
        <f>+'Información ELECTRO PUNO'!G4067</f>
        <v>12</v>
      </c>
      <c r="H4087" s="9" t="str">
        <f t="shared" si="457"/>
        <v>Poste</v>
      </c>
      <c r="I4087" s="194" t="str">
        <f>+'Información ELECTRO PUNO'!F4067</f>
        <v>Madera Tratada</v>
      </c>
      <c r="J4087" s="194" t="str">
        <f>+'Información ELECTRO PUNO'!B4067</f>
        <v>PPM20</v>
      </c>
      <c r="K4087" s="9" t="str">
        <f t="shared" si="459"/>
        <v>POSTE DE MADERA TRATADA DE 12 mts. CL.5</v>
      </c>
      <c r="L4087" s="139">
        <f t="shared" si="460"/>
        <v>0.41</v>
      </c>
    </row>
    <row r="4088" spans="1:12" x14ac:dyDescent="0.25">
      <c r="A4088" s="193">
        <f>+'Información ELECTRO PUNO'!A4068</f>
        <v>4067</v>
      </c>
      <c r="B4088" s="26" t="str">
        <f t="shared" si="458"/>
        <v>SICODI</v>
      </c>
      <c r="C4088" s="9" t="str">
        <f t="shared" si="454"/>
        <v>Puno</v>
      </c>
      <c r="D4088" s="9" t="str">
        <f t="shared" si="455"/>
        <v>No Reporta</v>
      </c>
      <c r="E4088" s="9" t="str">
        <f t="shared" si="456"/>
        <v>No Reporta</v>
      </c>
      <c r="F4088" s="194" t="str">
        <f>+'Información ELECTRO PUNO'!E4068</f>
        <v>MT</v>
      </c>
      <c r="G4088" s="194">
        <f>+'Información ELECTRO PUNO'!G4068</f>
        <v>12</v>
      </c>
      <c r="H4088" s="9" t="str">
        <f t="shared" si="457"/>
        <v>Poste</v>
      </c>
      <c r="I4088" s="194" t="str">
        <f>+'Información ELECTRO PUNO'!F4068</f>
        <v>Madera Tratada</v>
      </c>
      <c r="J4088" s="194" t="str">
        <f>+'Información ELECTRO PUNO'!B4068</f>
        <v>PPM20</v>
      </c>
      <c r="K4088" s="9" t="str">
        <f t="shared" si="459"/>
        <v>POSTE DE MADERA TRATADA DE 12 mts. CL.5</v>
      </c>
      <c r="L4088" s="139">
        <f t="shared" si="460"/>
        <v>0.41</v>
      </c>
    </row>
    <row r="4089" spans="1:12" x14ac:dyDescent="0.25">
      <c r="A4089" s="193">
        <f>+'Información ELECTRO PUNO'!A4069</f>
        <v>4068</v>
      </c>
      <c r="B4089" s="26" t="str">
        <f t="shared" si="458"/>
        <v>SICODI</v>
      </c>
      <c r="C4089" s="9" t="str">
        <f t="shared" si="454"/>
        <v>Puno</v>
      </c>
      <c r="D4089" s="9" t="str">
        <f t="shared" si="455"/>
        <v>No Reporta</v>
      </c>
      <c r="E4089" s="9" t="str">
        <f t="shared" si="456"/>
        <v>No Reporta</v>
      </c>
      <c r="F4089" s="194" t="str">
        <f>+'Información ELECTRO PUNO'!E4069</f>
        <v>MT</v>
      </c>
      <c r="G4089" s="194">
        <f>+'Información ELECTRO PUNO'!G4069</f>
        <v>12</v>
      </c>
      <c r="H4089" s="9" t="str">
        <f t="shared" si="457"/>
        <v>Poste</v>
      </c>
      <c r="I4089" s="194" t="str">
        <f>+'Información ELECTRO PUNO'!F4069</f>
        <v>Madera Tratada</v>
      </c>
      <c r="J4089" s="194" t="str">
        <f>+'Información ELECTRO PUNO'!B4069</f>
        <v>PPM20</v>
      </c>
      <c r="K4089" s="9" t="str">
        <f t="shared" si="459"/>
        <v>POSTE DE MADERA TRATADA DE 12 mts. CL.5</v>
      </c>
      <c r="L4089" s="139">
        <f t="shared" si="460"/>
        <v>0.41</v>
      </c>
    </row>
    <row r="4090" spans="1:12" x14ac:dyDescent="0.25">
      <c r="A4090" s="193">
        <f>+'Información ELECTRO PUNO'!A4070</f>
        <v>4069</v>
      </c>
      <c r="B4090" s="26" t="str">
        <f t="shared" si="458"/>
        <v>SICODI</v>
      </c>
      <c r="C4090" s="9" t="str">
        <f t="shared" si="454"/>
        <v>Puno</v>
      </c>
      <c r="D4090" s="9" t="str">
        <f t="shared" si="455"/>
        <v>No Reporta</v>
      </c>
      <c r="E4090" s="9" t="str">
        <f t="shared" si="456"/>
        <v>No Reporta</v>
      </c>
      <c r="F4090" s="194" t="str">
        <f>+'Información ELECTRO PUNO'!E4070</f>
        <v>MT</v>
      </c>
      <c r="G4090" s="194">
        <f>+'Información ELECTRO PUNO'!G4070</f>
        <v>12</v>
      </c>
      <c r="H4090" s="9" t="str">
        <f t="shared" si="457"/>
        <v>Poste</v>
      </c>
      <c r="I4090" s="194" t="str">
        <f>+'Información ELECTRO PUNO'!F4070</f>
        <v>Madera Tratada</v>
      </c>
      <c r="J4090" s="194" t="str">
        <f>+'Información ELECTRO PUNO'!B4070</f>
        <v>PPM20</v>
      </c>
      <c r="K4090" s="9" t="str">
        <f t="shared" si="459"/>
        <v>POSTE DE MADERA TRATADA DE 12 mts. CL.5</v>
      </c>
      <c r="L4090" s="139">
        <f t="shared" si="460"/>
        <v>0.41</v>
      </c>
    </row>
    <row r="4091" spans="1:12" x14ac:dyDescent="0.25">
      <c r="A4091" s="193">
        <f>+'Información ELECTRO PUNO'!A4071</f>
        <v>4070</v>
      </c>
      <c r="B4091" s="26" t="str">
        <f t="shared" si="458"/>
        <v>SICODI</v>
      </c>
      <c r="C4091" s="9" t="str">
        <f t="shared" si="454"/>
        <v>Puno</v>
      </c>
      <c r="D4091" s="9" t="str">
        <f t="shared" si="455"/>
        <v>No Reporta</v>
      </c>
      <c r="E4091" s="9" t="str">
        <f t="shared" si="456"/>
        <v>No Reporta</v>
      </c>
      <c r="F4091" s="194" t="str">
        <f>+'Información ELECTRO PUNO'!E4071</f>
        <v>MT</v>
      </c>
      <c r="G4091" s="194">
        <f>+'Información ELECTRO PUNO'!G4071</f>
        <v>12</v>
      </c>
      <c r="H4091" s="9" t="str">
        <f t="shared" si="457"/>
        <v>Poste</v>
      </c>
      <c r="I4091" s="194" t="str">
        <f>+'Información ELECTRO PUNO'!F4071</f>
        <v>Madera Tratada</v>
      </c>
      <c r="J4091" s="194" t="str">
        <f>+'Información ELECTRO PUNO'!B4071</f>
        <v>PPM20</v>
      </c>
      <c r="K4091" s="9" t="str">
        <f t="shared" si="459"/>
        <v>POSTE DE MADERA TRATADA DE 12 mts. CL.5</v>
      </c>
      <c r="L4091" s="139">
        <f t="shared" si="460"/>
        <v>0.41</v>
      </c>
    </row>
    <row r="4092" spans="1:12" x14ac:dyDescent="0.25">
      <c r="A4092" s="193">
        <f>+'Información ELECTRO PUNO'!A4072</f>
        <v>4071</v>
      </c>
      <c r="B4092" s="26" t="str">
        <f t="shared" si="458"/>
        <v>SICODI</v>
      </c>
      <c r="C4092" s="9" t="str">
        <f t="shared" si="454"/>
        <v>Puno</v>
      </c>
      <c r="D4092" s="9" t="str">
        <f t="shared" si="455"/>
        <v>No Reporta</v>
      </c>
      <c r="E4092" s="9" t="str">
        <f t="shared" si="456"/>
        <v>No Reporta</v>
      </c>
      <c r="F4092" s="194" t="str">
        <f>+'Información ELECTRO PUNO'!E4072</f>
        <v>MT</v>
      </c>
      <c r="G4092" s="194">
        <f>+'Información ELECTRO PUNO'!G4072</f>
        <v>12</v>
      </c>
      <c r="H4092" s="9" t="str">
        <f t="shared" si="457"/>
        <v>Poste</v>
      </c>
      <c r="I4092" s="194" t="str">
        <f>+'Información ELECTRO PUNO'!F4072</f>
        <v>Madera Tratada</v>
      </c>
      <c r="J4092" s="194" t="str">
        <f>+'Información ELECTRO PUNO'!B4072</f>
        <v>PPM20</v>
      </c>
      <c r="K4092" s="9" t="str">
        <f t="shared" si="459"/>
        <v>POSTE DE MADERA TRATADA DE 12 mts. CL.5</v>
      </c>
      <c r="L4092" s="139">
        <f t="shared" si="460"/>
        <v>0.41</v>
      </c>
    </row>
    <row r="4093" spans="1:12" x14ac:dyDescent="0.25">
      <c r="A4093" s="193">
        <f>+'Información ELECTRO PUNO'!A4073</f>
        <v>4072</v>
      </c>
      <c r="B4093" s="26" t="str">
        <f t="shared" si="458"/>
        <v>SICODI</v>
      </c>
      <c r="C4093" s="9" t="str">
        <f t="shared" si="454"/>
        <v>Puno</v>
      </c>
      <c r="D4093" s="9" t="str">
        <f t="shared" si="455"/>
        <v>No Reporta</v>
      </c>
      <c r="E4093" s="9" t="str">
        <f t="shared" si="456"/>
        <v>No Reporta</v>
      </c>
      <c r="F4093" s="194" t="str">
        <f>+'Información ELECTRO PUNO'!E4073</f>
        <v>MT</v>
      </c>
      <c r="G4093" s="194">
        <f>+'Información ELECTRO PUNO'!G4073</f>
        <v>12</v>
      </c>
      <c r="H4093" s="9" t="str">
        <f t="shared" si="457"/>
        <v>Poste</v>
      </c>
      <c r="I4093" s="194" t="str">
        <f>+'Información ELECTRO PUNO'!F4073</f>
        <v>Madera Tratada</v>
      </c>
      <c r="J4093" s="194" t="str">
        <f>+'Información ELECTRO PUNO'!B4073</f>
        <v>PPM20</v>
      </c>
      <c r="K4093" s="9" t="str">
        <f t="shared" si="459"/>
        <v>POSTE DE MADERA TRATADA DE 12 mts. CL.5</v>
      </c>
      <c r="L4093" s="139">
        <f t="shared" si="460"/>
        <v>0.41</v>
      </c>
    </row>
    <row r="4094" spans="1:12" x14ac:dyDescent="0.25">
      <c r="A4094" s="193">
        <f>+'Información ELECTRO PUNO'!A4074</f>
        <v>4073</v>
      </c>
      <c r="B4094" s="26" t="str">
        <f t="shared" si="458"/>
        <v>SICODI</v>
      </c>
      <c r="C4094" s="9" t="str">
        <f t="shared" si="454"/>
        <v>Puno</v>
      </c>
      <c r="D4094" s="9" t="str">
        <f t="shared" si="455"/>
        <v>No Reporta</v>
      </c>
      <c r="E4094" s="9" t="str">
        <f t="shared" si="456"/>
        <v>No Reporta</v>
      </c>
      <c r="F4094" s="194" t="str">
        <f>+'Información ELECTRO PUNO'!E4074</f>
        <v>MT</v>
      </c>
      <c r="G4094" s="194">
        <f>+'Información ELECTRO PUNO'!G4074</f>
        <v>12</v>
      </c>
      <c r="H4094" s="9" t="str">
        <f t="shared" si="457"/>
        <v>Poste</v>
      </c>
      <c r="I4094" s="194" t="str">
        <f>+'Información ELECTRO PUNO'!F4074</f>
        <v>Madera Tratada</v>
      </c>
      <c r="J4094" s="194" t="str">
        <f>+'Información ELECTRO PUNO'!B4074</f>
        <v>PPM20</v>
      </c>
      <c r="K4094" s="9" t="str">
        <f t="shared" si="459"/>
        <v>POSTE DE MADERA TRATADA DE 12 mts. CL.5</v>
      </c>
      <c r="L4094" s="139">
        <f t="shared" si="460"/>
        <v>0.41</v>
      </c>
    </row>
    <row r="4095" spans="1:12" x14ac:dyDescent="0.25">
      <c r="A4095" s="193">
        <f>+'Información ELECTRO PUNO'!A4075</f>
        <v>4074</v>
      </c>
      <c r="B4095" s="26" t="str">
        <f t="shared" si="458"/>
        <v>SICODI</v>
      </c>
      <c r="C4095" s="9" t="str">
        <f t="shared" si="454"/>
        <v>Puno</v>
      </c>
      <c r="D4095" s="9" t="str">
        <f t="shared" si="455"/>
        <v>No Reporta</v>
      </c>
      <c r="E4095" s="9" t="str">
        <f t="shared" si="456"/>
        <v>No Reporta</v>
      </c>
      <c r="F4095" s="194" t="str">
        <f>+'Información ELECTRO PUNO'!E4075</f>
        <v>MT</v>
      </c>
      <c r="G4095" s="194">
        <f>+'Información ELECTRO PUNO'!G4075</f>
        <v>12</v>
      </c>
      <c r="H4095" s="9" t="str">
        <f t="shared" si="457"/>
        <v>Poste</v>
      </c>
      <c r="I4095" s="194" t="str">
        <f>+'Información ELECTRO PUNO'!F4075</f>
        <v>Madera Tratada</v>
      </c>
      <c r="J4095" s="194" t="str">
        <f>+'Información ELECTRO PUNO'!B4075</f>
        <v>PPM20</v>
      </c>
      <c r="K4095" s="9" t="str">
        <f t="shared" si="459"/>
        <v>POSTE DE MADERA TRATADA DE 12 mts. CL.5</v>
      </c>
      <c r="L4095" s="139">
        <f t="shared" si="460"/>
        <v>0.41</v>
      </c>
    </row>
    <row r="4096" spans="1:12" x14ac:dyDescent="0.25">
      <c r="A4096" s="193">
        <f>+'Información ELECTRO PUNO'!A4076</f>
        <v>4075</v>
      </c>
      <c r="B4096" s="26" t="str">
        <f t="shared" si="458"/>
        <v>SICODI</v>
      </c>
      <c r="C4096" s="9" t="str">
        <f t="shared" si="454"/>
        <v>Puno</v>
      </c>
      <c r="D4096" s="9" t="str">
        <f t="shared" si="455"/>
        <v>No Reporta</v>
      </c>
      <c r="E4096" s="9" t="str">
        <f t="shared" si="456"/>
        <v>No Reporta</v>
      </c>
      <c r="F4096" s="194" t="str">
        <f>+'Información ELECTRO PUNO'!E4076</f>
        <v>MT</v>
      </c>
      <c r="G4096" s="194">
        <f>+'Información ELECTRO PUNO'!G4076</f>
        <v>12</v>
      </c>
      <c r="H4096" s="9" t="str">
        <f t="shared" si="457"/>
        <v>Poste</v>
      </c>
      <c r="I4096" s="194" t="str">
        <f>+'Información ELECTRO PUNO'!F4076</f>
        <v>Madera Tratada</v>
      </c>
      <c r="J4096" s="194" t="str">
        <f>+'Información ELECTRO PUNO'!B4076</f>
        <v>PPM20</v>
      </c>
      <c r="K4096" s="9" t="str">
        <f t="shared" si="459"/>
        <v>POSTE DE MADERA TRATADA DE 12 mts. CL.5</v>
      </c>
      <c r="L4096" s="139">
        <f t="shared" si="460"/>
        <v>0.41</v>
      </c>
    </row>
    <row r="4097" spans="1:12" x14ac:dyDescent="0.25">
      <c r="A4097" s="193">
        <f>+'Información ELECTRO PUNO'!A4077</f>
        <v>4076</v>
      </c>
      <c r="B4097" s="26" t="str">
        <f t="shared" si="458"/>
        <v>SICODI</v>
      </c>
      <c r="C4097" s="9" t="str">
        <f t="shared" si="454"/>
        <v>Puno</v>
      </c>
      <c r="D4097" s="9" t="str">
        <f t="shared" si="455"/>
        <v>No Reporta</v>
      </c>
      <c r="E4097" s="9" t="str">
        <f t="shared" si="456"/>
        <v>No Reporta</v>
      </c>
      <c r="F4097" s="194" t="str">
        <f>+'Información ELECTRO PUNO'!E4077</f>
        <v>MT</v>
      </c>
      <c r="G4097" s="194">
        <f>+'Información ELECTRO PUNO'!G4077</f>
        <v>12</v>
      </c>
      <c r="H4097" s="9" t="str">
        <f t="shared" si="457"/>
        <v>Poste</v>
      </c>
      <c r="I4097" s="194" t="str">
        <f>+'Información ELECTRO PUNO'!F4077</f>
        <v>Madera Tratada</v>
      </c>
      <c r="J4097" s="194" t="str">
        <f>+'Información ELECTRO PUNO'!B4077</f>
        <v>PPM20</v>
      </c>
      <c r="K4097" s="9" t="str">
        <f t="shared" si="459"/>
        <v>POSTE DE MADERA TRATADA DE 12 mts. CL.5</v>
      </c>
      <c r="L4097" s="139">
        <f t="shared" si="460"/>
        <v>0.41</v>
      </c>
    </row>
    <row r="4098" spans="1:12" x14ac:dyDescent="0.25">
      <c r="A4098" s="193">
        <f>+'Información ELECTRO PUNO'!A4078</f>
        <v>4077</v>
      </c>
      <c r="B4098" s="26" t="str">
        <f t="shared" si="458"/>
        <v>SICODI</v>
      </c>
      <c r="C4098" s="9" t="str">
        <f t="shared" si="454"/>
        <v>Puno</v>
      </c>
      <c r="D4098" s="9" t="str">
        <f t="shared" si="455"/>
        <v>No Reporta</v>
      </c>
      <c r="E4098" s="9" t="str">
        <f t="shared" si="456"/>
        <v>No Reporta</v>
      </c>
      <c r="F4098" s="194" t="str">
        <f>+'Información ELECTRO PUNO'!E4078</f>
        <v>MT</v>
      </c>
      <c r="G4098" s="194">
        <f>+'Información ELECTRO PUNO'!G4078</f>
        <v>12</v>
      </c>
      <c r="H4098" s="9" t="str">
        <f t="shared" si="457"/>
        <v>Poste</v>
      </c>
      <c r="I4098" s="194" t="str">
        <f>+'Información ELECTRO PUNO'!F4078</f>
        <v>Madera Tratada</v>
      </c>
      <c r="J4098" s="194" t="str">
        <f>+'Información ELECTRO PUNO'!B4078</f>
        <v>PPM20</v>
      </c>
      <c r="K4098" s="9" t="str">
        <f t="shared" si="459"/>
        <v>POSTE DE MADERA TRATADA DE 12 mts. CL.5</v>
      </c>
      <c r="L4098" s="139">
        <f t="shared" si="460"/>
        <v>0.41</v>
      </c>
    </row>
    <row r="4099" spans="1:12" x14ac:dyDescent="0.25">
      <c r="A4099" s="193">
        <f>+'Información ELECTRO PUNO'!A4079</f>
        <v>4078</v>
      </c>
      <c r="B4099" s="26" t="str">
        <f t="shared" si="458"/>
        <v>SICODI</v>
      </c>
      <c r="C4099" s="9" t="str">
        <f t="shared" si="454"/>
        <v>Puno</v>
      </c>
      <c r="D4099" s="9" t="str">
        <f t="shared" si="455"/>
        <v>No Reporta</v>
      </c>
      <c r="E4099" s="9" t="str">
        <f t="shared" si="456"/>
        <v>No Reporta</v>
      </c>
      <c r="F4099" s="194" t="str">
        <f>+'Información ELECTRO PUNO'!E4079</f>
        <v>MT</v>
      </c>
      <c r="G4099" s="194">
        <f>+'Información ELECTRO PUNO'!G4079</f>
        <v>12</v>
      </c>
      <c r="H4099" s="9" t="str">
        <f t="shared" si="457"/>
        <v>Poste</v>
      </c>
      <c r="I4099" s="194" t="str">
        <f>+'Información ELECTRO PUNO'!F4079</f>
        <v>Madera Tratada</v>
      </c>
      <c r="J4099" s="194" t="str">
        <f>+'Información ELECTRO PUNO'!B4079</f>
        <v>PPM20</v>
      </c>
      <c r="K4099" s="9" t="str">
        <f t="shared" si="459"/>
        <v>POSTE DE MADERA TRATADA DE 12 mts. CL.5</v>
      </c>
      <c r="L4099" s="139">
        <f t="shared" si="460"/>
        <v>0.41</v>
      </c>
    </row>
    <row r="4100" spans="1:12" x14ac:dyDescent="0.25">
      <c r="A4100" s="193">
        <f>+'Información ELECTRO PUNO'!A4080</f>
        <v>4079</v>
      </c>
      <c r="B4100" s="26" t="str">
        <f t="shared" si="458"/>
        <v>SICODI</v>
      </c>
      <c r="C4100" s="9" t="str">
        <f t="shared" si="454"/>
        <v>Puno</v>
      </c>
      <c r="D4100" s="9" t="str">
        <f t="shared" si="455"/>
        <v>No Reporta</v>
      </c>
      <c r="E4100" s="9" t="str">
        <f t="shared" si="456"/>
        <v>No Reporta</v>
      </c>
      <c r="F4100" s="194" t="str">
        <f>+'Información ELECTRO PUNO'!E4080</f>
        <v>MT</v>
      </c>
      <c r="G4100" s="194">
        <f>+'Información ELECTRO PUNO'!G4080</f>
        <v>12</v>
      </c>
      <c r="H4100" s="9" t="str">
        <f t="shared" si="457"/>
        <v>Poste</v>
      </c>
      <c r="I4100" s="194" t="str">
        <f>+'Información ELECTRO PUNO'!F4080</f>
        <v>Madera Tratada</v>
      </c>
      <c r="J4100" s="194" t="str">
        <f>+'Información ELECTRO PUNO'!B4080</f>
        <v>PPM20</v>
      </c>
      <c r="K4100" s="9" t="str">
        <f t="shared" si="459"/>
        <v>POSTE DE MADERA TRATADA DE 12 mts. CL.5</v>
      </c>
      <c r="L4100" s="139">
        <f t="shared" si="460"/>
        <v>0.41</v>
      </c>
    </row>
    <row r="4101" spans="1:12" x14ac:dyDescent="0.25">
      <c r="A4101" s="193">
        <f>+'Información ELECTRO PUNO'!A4081</f>
        <v>4080</v>
      </c>
      <c r="B4101" s="26" t="str">
        <f t="shared" si="458"/>
        <v>SICODI</v>
      </c>
      <c r="C4101" s="9" t="str">
        <f t="shared" si="454"/>
        <v>Puno</v>
      </c>
      <c r="D4101" s="9" t="str">
        <f t="shared" si="455"/>
        <v>No Reporta</v>
      </c>
      <c r="E4101" s="9" t="str">
        <f t="shared" si="456"/>
        <v>No Reporta</v>
      </c>
      <c r="F4101" s="194" t="str">
        <f>+'Información ELECTRO PUNO'!E4081</f>
        <v>MT</v>
      </c>
      <c r="G4101" s="194">
        <f>+'Información ELECTRO PUNO'!G4081</f>
        <v>12</v>
      </c>
      <c r="H4101" s="9" t="str">
        <f t="shared" si="457"/>
        <v>Poste</v>
      </c>
      <c r="I4101" s="194" t="str">
        <f>+'Información ELECTRO PUNO'!F4081</f>
        <v>Madera Tratada</v>
      </c>
      <c r="J4101" s="194" t="str">
        <f>+'Información ELECTRO PUNO'!B4081</f>
        <v>PPM20</v>
      </c>
      <c r="K4101" s="9" t="str">
        <f t="shared" si="459"/>
        <v>POSTE DE MADERA TRATADA DE 12 mts. CL.5</v>
      </c>
      <c r="L4101" s="139">
        <f t="shared" si="460"/>
        <v>0.41</v>
      </c>
    </row>
    <row r="4102" spans="1:12" x14ac:dyDescent="0.25">
      <c r="A4102" s="193">
        <f>+'Información ELECTRO PUNO'!A4082</f>
        <v>4081</v>
      </c>
      <c r="B4102" s="26" t="str">
        <f t="shared" si="458"/>
        <v>SICODI</v>
      </c>
      <c r="C4102" s="9" t="str">
        <f t="shared" si="454"/>
        <v>Puno</v>
      </c>
      <c r="D4102" s="9" t="str">
        <f t="shared" si="455"/>
        <v>No Reporta</v>
      </c>
      <c r="E4102" s="9" t="str">
        <f t="shared" si="456"/>
        <v>No Reporta</v>
      </c>
      <c r="F4102" s="194" t="str">
        <f>+'Información ELECTRO PUNO'!E4082</f>
        <v>MT</v>
      </c>
      <c r="G4102" s="194">
        <f>+'Información ELECTRO PUNO'!G4082</f>
        <v>12</v>
      </c>
      <c r="H4102" s="9" t="str">
        <f t="shared" si="457"/>
        <v>Poste</v>
      </c>
      <c r="I4102" s="194" t="str">
        <f>+'Información ELECTRO PUNO'!F4082</f>
        <v>Madera Tratada</v>
      </c>
      <c r="J4102" s="194" t="str">
        <f>+'Información ELECTRO PUNO'!B4082</f>
        <v>PPM20</v>
      </c>
      <c r="K4102" s="9" t="str">
        <f t="shared" si="459"/>
        <v>POSTE DE MADERA TRATADA DE 12 mts. CL.5</v>
      </c>
      <c r="L4102" s="139">
        <f t="shared" si="460"/>
        <v>0.41</v>
      </c>
    </row>
    <row r="4103" spans="1:12" x14ac:dyDescent="0.25">
      <c r="A4103" s="193">
        <f>+'Información ELECTRO PUNO'!A4083</f>
        <v>4082</v>
      </c>
      <c r="B4103" s="26" t="str">
        <f t="shared" si="458"/>
        <v>SICODI</v>
      </c>
      <c r="C4103" s="9" t="str">
        <f t="shared" si="454"/>
        <v>Puno</v>
      </c>
      <c r="D4103" s="9" t="str">
        <f t="shared" si="455"/>
        <v>No Reporta</v>
      </c>
      <c r="E4103" s="9" t="str">
        <f t="shared" si="456"/>
        <v>No Reporta</v>
      </c>
      <c r="F4103" s="194" t="str">
        <f>+'Información ELECTRO PUNO'!E4083</f>
        <v>BT</v>
      </c>
      <c r="G4103" s="194">
        <f>+'Información ELECTRO PUNO'!G4083</f>
        <v>8</v>
      </c>
      <c r="H4103" s="9" t="str">
        <f t="shared" si="457"/>
        <v>Poste</v>
      </c>
      <c r="I4103" s="194" t="str">
        <f>+'Información ELECTRO PUNO'!F4083</f>
        <v>Concreto Armado</v>
      </c>
      <c r="J4103" s="194" t="str">
        <f>+'Información ELECTRO PUNO'!B4083</f>
        <v>PPC06</v>
      </c>
      <c r="K4103" s="9" t="str">
        <f t="shared" si="459"/>
        <v>POSTE DE CONCRETO ARMADO DE  8/300/120/240</v>
      </c>
      <c r="L4103" s="139">
        <f t="shared" si="460"/>
        <v>0.14000000000000001</v>
      </c>
    </row>
    <row r="4104" spans="1:12" x14ac:dyDescent="0.25">
      <c r="A4104" s="193">
        <f>+'Información ELECTRO PUNO'!A4084</f>
        <v>4083</v>
      </c>
      <c r="B4104" s="26" t="str">
        <f t="shared" si="458"/>
        <v>SICODI</v>
      </c>
      <c r="C4104" s="9" t="str">
        <f t="shared" si="454"/>
        <v>Puno</v>
      </c>
      <c r="D4104" s="9" t="str">
        <f t="shared" si="455"/>
        <v>No Reporta</v>
      </c>
      <c r="E4104" s="9" t="str">
        <f t="shared" si="456"/>
        <v>No Reporta</v>
      </c>
      <c r="F4104" s="194" t="str">
        <f>+'Información ELECTRO PUNO'!E4084</f>
        <v>MT</v>
      </c>
      <c r="G4104" s="194">
        <f>+'Información ELECTRO PUNO'!G4084</f>
        <v>12</v>
      </c>
      <c r="H4104" s="9" t="str">
        <f t="shared" si="457"/>
        <v>Poste</v>
      </c>
      <c r="I4104" s="194" t="str">
        <f>+'Información ELECTRO PUNO'!F4084</f>
        <v>Madera Tratada</v>
      </c>
      <c r="J4104" s="194" t="str">
        <f>+'Información ELECTRO PUNO'!B4084</f>
        <v>PPM20</v>
      </c>
      <c r="K4104" s="9" t="str">
        <f t="shared" si="459"/>
        <v>POSTE DE MADERA TRATADA DE 12 mts. CL.5</v>
      </c>
      <c r="L4104" s="139">
        <f t="shared" si="460"/>
        <v>0.41</v>
      </c>
    </row>
    <row r="4105" spans="1:12" x14ac:dyDescent="0.25">
      <c r="A4105" s="193">
        <f>+'Información ELECTRO PUNO'!A4085</f>
        <v>4084</v>
      </c>
      <c r="B4105" s="26" t="str">
        <f t="shared" si="458"/>
        <v>SICODI</v>
      </c>
      <c r="C4105" s="9" t="str">
        <f t="shared" si="454"/>
        <v>Puno</v>
      </c>
      <c r="D4105" s="9" t="str">
        <f t="shared" si="455"/>
        <v>No Reporta</v>
      </c>
      <c r="E4105" s="9" t="str">
        <f t="shared" si="456"/>
        <v>No Reporta</v>
      </c>
      <c r="F4105" s="194" t="str">
        <f>+'Información ELECTRO PUNO'!E4085</f>
        <v>MT</v>
      </c>
      <c r="G4105" s="194">
        <f>+'Información ELECTRO PUNO'!G4085</f>
        <v>12</v>
      </c>
      <c r="H4105" s="9" t="str">
        <f t="shared" si="457"/>
        <v>Poste</v>
      </c>
      <c r="I4105" s="194" t="str">
        <f>+'Información ELECTRO PUNO'!F4085</f>
        <v>Madera Tratada</v>
      </c>
      <c r="J4105" s="194" t="str">
        <f>+'Información ELECTRO PUNO'!B4085</f>
        <v>PPM20</v>
      </c>
      <c r="K4105" s="9" t="str">
        <f t="shared" si="459"/>
        <v>POSTE DE MADERA TRATADA DE 12 mts. CL.5</v>
      </c>
      <c r="L4105" s="139">
        <f t="shared" si="460"/>
        <v>0.41</v>
      </c>
    </row>
    <row r="4106" spans="1:12" x14ac:dyDescent="0.25">
      <c r="A4106" s="193">
        <f>+'Información ELECTRO PUNO'!A4086</f>
        <v>4085</v>
      </c>
      <c r="B4106" s="26" t="str">
        <f t="shared" si="458"/>
        <v>SICODI</v>
      </c>
      <c r="C4106" s="9" t="str">
        <f t="shared" si="454"/>
        <v>Puno</v>
      </c>
      <c r="D4106" s="9" t="str">
        <f t="shared" si="455"/>
        <v>No Reporta</v>
      </c>
      <c r="E4106" s="9" t="str">
        <f t="shared" si="456"/>
        <v>No Reporta</v>
      </c>
      <c r="F4106" s="194" t="str">
        <f>+'Información ELECTRO PUNO'!E4086</f>
        <v>MT</v>
      </c>
      <c r="G4106" s="194">
        <f>+'Información ELECTRO PUNO'!G4086</f>
        <v>12</v>
      </c>
      <c r="H4106" s="9" t="str">
        <f t="shared" si="457"/>
        <v>Poste</v>
      </c>
      <c r="I4106" s="194" t="str">
        <f>+'Información ELECTRO PUNO'!F4086</f>
        <v>Madera Tratada</v>
      </c>
      <c r="J4106" s="194" t="str">
        <f>+'Información ELECTRO PUNO'!B4086</f>
        <v>PPM20</v>
      </c>
      <c r="K4106" s="9" t="str">
        <f t="shared" si="459"/>
        <v>POSTE DE MADERA TRATADA DE 12 mts. CL.5</v>
      </c>
      <c r="L4106" s="139">
        <f t="shared" si="460"/>
        <v>0.41</v>
      </c>
    </row>
    <row r="4107" spans="1:12" x14ac:dyDescent="0.25">
      <c r="A4107" s="193">
        <f>+'Información ELECTRO PUNO'!A4087</f>
        <v>4086</v>
      </c>
      <c r="B4107" s="26" t="str">
        <f t="shared" si="458"/>
        <v>SICODI</v>
      </c>
      <c r="C4107" s="9" t="str">
        <f t="shared" si="454"/>
        <v>Puno</v>
      </c>
      <c r="D4107" s="9" t="str">
        <f t="shared" si="455"/>
        <v>No Reporta</v>
      </c>
      <c r="E4107" s="9" t="str">
        <f t="shared" si="456"/>
        <v>No Reporta</v>
      </c>
      <c r="F4107" s="194" t="str">
        <f>+'Información ELECTRO PUNO'!E4087</f>
        <v>MT</v>
      </c>
      <c r="G4107" s="194">
        <f>+'Información ELECTRO PUNO'!G4087</f>
        <v>12</v>
      </c>
      <c r="H4107" s="9" t="str">
        <f t="shared" si="457"/>
        <v>Poste</v>
      </c>
      <c r="I4107" s="194" t="str">
        <f>+'Información ELECTRO PUNO'!F4087</f>
        <v>Madera Tratada</v>
      </c>
      <c r="J4107" s="194" t="str">
        <f>+'Información ELECTRO PUNO'!B4087</f>
        <v>PPM20</v>
      </c>
      <c r="K4107" s="9" t="str">
        <f t="shared" si="459"/>
        <v>POSTE DE MADERA TRATADA DE 12 mts. CL.5</v>
      </c>
      <c r="L4107" s="139">
        <f t="shared" si="460"/>
        <v>0.41</v>
      </c>
    </row>
    <row r="4108" spans="1:12" x14ac:dyDescent="0.25">
      <c r="A4108" s="193">
        <f>+'Información ELECTRO PUNO'!A4088</f>
        <v>4087</v>
      </c>
      <c r="B4108" s="26" t="str">
        <f t="shared" si="458"/>
        <v>SICODI</v>
      </c>
      <c r="C4108" s="9" t="str">
        <f t="shared" si="454"/>
        <v>Puno</v>
      </c>
      <c r="D4108" s="9" t="str">
        <f t="shared" si="455"/>
        <v>No Reporta</v>
      </c>
      <c r="E4108" s="9" t="str">
        <f t="shared" si="456"/>
        <v>No Reporta</v>
      </c>
      <c r="F4108" s="194" t="str">
        <f>+'Información ELECTRO PUNO'!E4088</f>
        <v>MT</v>
      </c>
      <c r="G4108" s="194">
        <f>+'Información ELECTRO PUNO'!G4088</f>
        <v>12</v>
      </c>
      <c r="H4108" s="9" t="str">
        <f t="shared" si="457"/>
        <v>Poste</v>
      </c>
      <c r="I4108" s="194" t="str">
        <f>+'Información ELECTRO PUNO'!F4088</f>
        <v>Madera Tratada</v>
      </c>
      <c r="J4108" s="194" t="str">
        <f>+'Información ELECTRO PUNO'!B4088</f>
        <v>PPM20</v>
      </c>
      <c r="K4108" s="9" t="str">
        <f t="shared" si="459"/>
        <v>POSTE DE MADERA TRATADA DE 12 mts. CL.5</v>
      </c>
      <c r="L4108" s="139">
        <f t="shared" si="460"/>
        <v>0.41</v>
      </c>
    </row>
    <row r="4109" spans="1:12" x14ac:dyDescent="0.25">
      <c r="A4109" s="193">
        <f>+'Información ELECTRO PUNO'!A4089</f>
        <v>4088</v>
      </c>
      <c r="B4109" s="26" t="str">
        <f t="shared" si="458"/>
        <v>SICODI</v>
      </c>
      <c r="C4109" s="9" t="str">
        <f t="shared" si="454"/>
        <v>Puno</v>
      </c>
      <c r="D4109" s="9" t="str">
        <f t="shared" si="455"/>
        <v>No Reporta</v>
      </c>
      <c r="E4109" s="9" t="str">
        <f t="shared" si="456"/>
        <v>No Reporta</v>
      </c>
      <c r="F4109" s="194" t="str">
        <f>+'Información ELECTRO PUNO'!E4089</f>
        <v>MT</v>
      </c>
      <c r="G4109" s="194">
        <f>+'Información ELECTRO PUNO'!G4089</f>
        <v>12</v>
      </c>
      <c r="H4109" s="9" t="str">
        <f t="shared" si="457"/>
        <v>Poste</v>
      </c>
      <c r="I4109" s="194" t="str">
        <f>+'Información ELECTRO PUNO'!F4089</f>
        <v>Madera Tratada</v>
      </c>
      <c r="J4109" s="194" t="str">
        <f>+'Información ELECTRO PUNO'!B4089</f>
        <v>PPM20</v>
      </c>
      <c r="K4109" s="9" t="str">
        <f t="shared" si="459"/>
        <v>POSTE DE MADERA TRATADA DE 12 mts. CL.5</v>
      </c>
      <c r="L4109" s="139">
        <f t="shared" si="460"/>
        <v>0.41</v>
      </c>
    </row>
    <row r="4110" spans="1:12" x14ac:dyDescent="0.25">
      <c r="A4110" s="193">
        <f>+'Información ELECTRO PUNO'!A4090</f>
        <v>4089</v>
      </c>
      <c r="B4110" s="26" t="str">
        <f t="shared" si="458"/>
        <v>SICODI</v>
      </c>
      <c r="C4110" s="9" t="str">
        <f t="shared" si="454"/>
        <v>Puno</v>
      </c>
      <c r="D4110" s="9" t="str">
        <f t="shared" si="455"/>
        <v>No Reporta</v>
      </c>
      <c r="E4110" s="9" t="str">
        <f t="shared" si="456"/>
        <v>No Reporta</v>
      </c>
      <c r="F4110" s="194" t="str">
        <f>+'Información ELECTRO PUNO'!E4090</f>
        <v>MT</v>
      </c>
      <c r="G4110" s="194">
        <f>+'Información ELECTRO PUNO'!G4090</f>
        <v>12</v>
      </c>
      <c r="H4110" s="9" t="str">
        <f t="shared" si="457"/>
        <v>Poste</v>
      </c>
      <c r="I4110" s="194" t="str">
        <f>+'Información ELECTRO PUNO'!F4090</f>
        <v>Madera Tratada</v>
      </c>
      <c r="J4110" s="194" t="str">
        <f>+'Información ELECTRO PUNO'!B4090</f>
        <v>PPM20</v>
      </c>
      <c r="K4110" s="9" t="str">
        <f t="shared" si="459"/>
        <v>POSTE DE MADERA TRATADA DE 12 mts. CL.5</v>
      </c>
      <c r="L4110" s="139">
        <f t="shared" si="460"/>
        <v>0.41</v>
      </c>
    </row>
    <row r="4111" spans="1:12" x14ac:dyDescent="0.25">
      <c r="A4111" s="193">
        <f>+'Información ELECTRO PUNO'!A4091</f>
        <v>4090</v>
      </c>
      <c r="B4111" s="26" t="str">
        <f t="shared" si="458"/>
        <v>SICODI</v>
      </c>
      <c r="C4111" s="9" t="str">
        <f t="shared" si="454"/>
        <v>Puno</v>
      </c>
      <c r="D4111" s="9" t="str">
        <f t="shared" si="455"/>
        <v>No Reporta</v>
      </c>
      <c r="E4111" s="9" t="str">
        <f t="shared" si="456"/>
        <v>No Reporta</v>
      </c>
      <c r="F4111" s="194" t="str">
        <f>+'Información ELECTRO PUNO'!E4091</f>
        <v>MT</v>
      </c>
      <c r="G4111" s="194">
        <f>+'Información ELECTRO PUNO'!G4091</f>
        <v>12</v>
      </c>
      <c r="H4111" s="9" t="str">
        <f t="shared" si="457"/>
        <v>Poste</v>
      </c>
      <c r="I4111" s="194" t="str">
        <f>+'Información ELECTRO PUNO'!F4091</f>
        <v>Madera Tratada</v>
      </c>
      <c r="J4111" s="194" t="str">
        <f>+'Información ELECTRO PUNO'!B4091</f>
        <v>PPM20</v>
      </c>
      <c r="K4111" s="9" t="str">
        <f t="shared" si="459"/>
        <v>POSTE DE MADERA TRATADA DE 12 mts. CL.5</v>
      </c>
      <c r="L4111" s="139">
        <f t="shared" si="460"/>
        <v>0.41</v>
      </c>
    </row>
    <row r="4112" spans="1:12" x14ac:dyDescent="0.25">
      <c r="A4112" s="193">
        <f>+'Información ELECTRO PUNO'!A4092</f>
        <v>4091</v>
      </c>
      <c r="B4112" s="26" t="str">
        <f t="shared" si="458"/>
        <v>SICODI</v>
      </c>
      <c r="C4112" s="9" t="str">
        <f t="shared" si="454"/>
        <v>Puno</v>
      </c>
      <c r="D4112" s="9" t="str">
        <f t="shared" si="455"/>
        <v>No Reporta</v>
      </c>
      <c r="E4112" s="9" t="str">
        <f t="shared" si="456"/>
        <v>No Reporta</v>
      </c>
      <c r="F4112" s="194" t="str">
        <f>+'Información ELECTRO PUNO'!E4092</f>
        <v>MT</v>
      </c>
      <c r="G4112" s="194">
        <f>+'Información ELECTRO PUNO'!G4092</f>
        <v>12</v>
      </c>
      <c r="H4112" s="9" t="str">
        <f t="shared" si="457"/>
        <v>Poste</v>
      </c>
      <c r="I4112" s="194" t="str">
        <f>+'Información ELECTRO PUNO'!F4092</f>
        <v>Madera Tratada</v>
      </c>
      <c r="J4112" s="194" t="str">
        <f>+'Información ELECTRO PUNO'!B4092</f>
        <v>PPM20</v>
      </c>
      <c r="K4112" s="9" t="str">
        <f t="shared" si="459"/>
        <v>POSTE DE MADERA TRATADA DE 12 mts. CL.5</v>
      </c>
      <c r="L4112" s="139">
        <f t="shared" si="460"/>
        <v>0.41</v>
      </c>
    </row>
    <row r="4113" spans="1:12" x14ac:dyDescent="0.25">
      <c r="A4113" s="193">
        <f>+'Información ELECTRO PUNO'!A4093</f>
        <v>4092</v>
      </c>
      <c r="B4113" s="26" t="str">
        <f t="shared" si="458"/>
        <v>SICODI</v>
      </c>
      <c r="C4113" s="9" t="str">
        <f t="shared" si="454"/>
        <v>Puno</v>
      </c>
      <c r="D4113" s="9" t="str">
        <f t="shared" si="455"/>
        <v>No Reporta</v>
      </c>
      <c r="E4113" s="9" t="str">
        <f t="shared" si="456"/>
        <v>No Reporta</v>
      </c>
      <c r="F4113" s="194" t="str">
        <f>+'Información ELECTRO PUNO'!E4093</f>
        <v>MT</v>
      </c>
      <c r="G4113" s="194">
        <f>+'Información ELECTRO PUNO'!G4093</f>
        <v>12</v>
      </c>
      <c r="H4113" s="9" t="str">
        <f t="shared" si="457"/>
        <v>Poste</v>
      </c>
      <c r="I4113" s="194" t="str">
        <f>+'Información ELECTRO PUNO'!F4093</f>
        <v>Madera Tratada</v>
      </c>
      <c r="J4113" s="194" t="str">
        <f>+'Información ELECTRO PUNO'!B4093</f>
        <v>PPM20</v>
      </c>
      <c r="K4113" s="9" t="str">
        <f t="shared" si="459"/>
        <v>POSTE DE MADERA TRATADA DE 12 mts. CL.5</v>
      </c>
      <c r="L4113" s="139">
        <f t="shared" si="460"/>
        <v>0.41</v>
      </c>
    </row>
    <row r="4114" spans="1:12" x14ac:dyDescent="0.25">
      <c r="A4114" s="193">
        <f>+'Información ELECTRO PUNO'!A4094</f>
        <v>4093</v>
      </c>
      <c r="B4114" s="26" t="str">
        <f t="shared" si="458"/>
        <v>SICODI</v>
      </c>
      <c r="C4114" s="9" t="str">
        <f t="shared" si="454"/>
        <v>Puno</v>
      </c>
      <c r="D4114" s="9" t="str">
        <f t="shared" si="455"/>
        <v>No Reporta</v>
      </c>
      <c r="E4114" s="9" t="str">
        <f t="shared" si="456"/>
        <v>No Reporta</v>
      </c>
      <c r="F4114" s="194" t="str">
        <f>+'Información ELECTRO PUNO'!E4094</f>
        <v>MT</v>
      </c>
      <c r="G4114" s="194">
        <f>+'Información ELECTRO PUNO'!G4094</f>
        <v>12</v>
      </c>
      <c r="H4114" s="9" t="str">
        <f t="shared" si="457"/>
        <v>Poste</v>
      </c>
      <c r="I4114" s="194" t="str">
        <f>+'Información ELECTRO PUNO'!F4094</f>
        <v>Madera Tratada</v>
      </c>
      <c r="J4114" s="194" t="str">
        <f>+'Información ELECTRO PUNO'!B4094</f>
        <v>PPM20</v>
      </c>
      <c r="K4114" s="9" t="str">
        <f t="shared" si="459"/>
        <v>POSTE DE MADERA TRATADA DE 12 mts. CL.5</v>
      </c>
      <c r="L4114" s="139">
        <f t="shared" si="460"/>
        <v>0.41</v>
      </c>
    </row>
    <row r="4115" spans="1:12" x14ac:dyDescent="0.25">
      <c r="A4115" s="193">
        <f>+'Información ELECTRO PUNO'!A4095</f>
        <v>4094</v>
      </c>
      <c r="B4115" s="26" t="str">
        <f t="shared" si="458"/>
        <v>SICODI</v>
      </c>
      <c r="C4115" s="9" t="str">
        <f t="shared" si="454"/>
        <v>Puno</v>
      </c>
      <c r="D4115" s="9" t="str">
        <f t="shared" si="455"/>
        <v>No Reporta</v>
      </c>
      <c r="E4115" s="9" t="str">
        <f t="shared" si="456"/>
        <v>No Reporta</v>
      </c>
      <c r="F4115" s="194" t="str">
        <f>+'Información ELECTRO PUNO'!E4095</f>
        <v>MT</v>
      </c>
      <c r="G4115" s="194">
        <f>+'Información ELECTRO PUNO'!G4095</f>
        <v>12</v>
      </c>
      <c r="H4115" s="9" t="str">
        <f t="shared" si="457"/>
        <v>Poste</v>
      </c>
      <c r="I4115" s="194" t="str">
        <f>+'Información ELECTRO PUNO'!F4095</f>
        <v>Madera Tratada</v>
      </c>
      <c r="J4115" s="194" t="str">
        <f>+'Información ELECTRO PUNO'!B4095</f>
        <v>PPM20</v>
      </c>
      <c r="K4115" s="9" t="str">
        <f t="shared" si="459"/>
        <v>POSTE DE MADERA TRATADA DE 12 mts. CL.5</v>
      </c>
      <c r="L4115" s="139">
        <f t="shared" si="460"/>
        <v>0.41</v>
      </c>
    </row>
    <row r="4116" spans="1:12" x14ac:dyDescent="0.25">
      <c r="A4116" s="193">
        <f>+'Información ELECTRO PUNO'!A4096</f>
        <v>4095</v>
      </c>
      <c r="B4116" s="26" t="str">
        <f t="shared" si="458"/>
        <v>SICODI</v>
      </c>
      <c r="C4116" s="9" t="str">
        <f t="shared" si="454"/>
        <v>Puno</v>
      </c>
      <c r="D4116" s="9" t="str">
        <f t="shared" si="455"/>
        <v>No Reporta</v>
      </c>
      <c r="E4116" s="9" t="str">
        <f t="shared" si="456"/>
        <v>No Reporta</v>
      </c>
      <c r="F4116" s="194" t="str">
        <f>+'Información ELECTRO PUNO'!E4096</f>
        <v>MT</v>
      </c>
      <c r="G4116" s="194">
        <f>+'Información ELECTRO PUNO'!G4096</f>
        <v>12</v>
      </c>
      <c r="H4116" s="9" t="str">
        <f t="shared" si="457"/>
        <v>Poste</v>
      </c>
      <c r="I4116" s="194" t="str">
        <f>+'Información ELECTRO PUNO'!F4096</f>
        <v>Madera Tratada</v>
      </c>
      <c r="J4116" s="194" t="str">
        <f>+'Información ELECTRO PUNO'!B4096</f>
        <v>PPM20</v>
      </c>
      <c r="K4116" s="9" t="str">
        <f t="shared" si="459"/>
        <v>POSTE DE MADERA TRATADA DE 12 mts. CL.5</v>
      </c>
      <c r="L4116" s="139">
        <f t="shared" si="460"/>
        <v>0.41</v>
      </c>
    </row>
    <row r="4117" spans="1:12" x14ac:dyDescent="0.25">
      <c r="A4117" s="193">
        <f>+'Información ELECTRO PUNO'!A4097</f>
        <v>4096</v>
      </c>
      <c r="B4117" s="26" t="str">
        <f t="shared" si="458"/>
        <v>SICODI</v>
      </c>
      <c r="C4117" s="9" t="str">
        <f t="shared" si="454"/>
        <v>Puno</v>
      </c>
      <c r="D4117" s="9" t="str">
        <f t="shared" si="455"/>
        <v>No Reporta</v>
      </c>
      <c r="E4117" s="9" t="str">
        <f t="shared" si="456"/>
        <v>No Reporta</v>
      </c>
      <c r="F4117" s="194" t="str">
        <f>+'Información ELECTRO PUNO'!E4097</f>
        <v>MT</v>
      </c>
      <c r="G4117" s="194">
        <f>+'Información ELECTRO PUNO'!G4097</f>
        <v>12</v>
      </c>
      <c r="H4117" s="9" t="str">
        <f t="shared" si="457"/>
        <v>Poste</v>
      </c>
      <c r="I4117" s="194" t="str">
        <f>+'Información ELECTRO PUNO'!F4097</f>
        <v>Madera Tratada</v>
      </c>
      <c r="J4117" s="194" t="str">
        <f>+'Información ELECTRO PUNO'!B4097</f>
        <v>PPM20</v>
      </c>
      <c r="K4117" s="9" t="str">
        <f t="shared" si="459"/>
        <v>POSTE DE MADERA TRATADA DE 12 mts. CL.5</v>
      </c>
      <c r="L4117" s="139">
        <f t="shared" si="460"/>
        <v>0.41</v>
      </c>
    </row>
    <row r="4118" spans="1:12" x14ac:dyDescent="0.25">
      <c r="A4118" s="193">
        <f>+'Información ELECTRO PUNO'!A4098</f>
        <v>4097</v>
      </c>
      <c r="B4118" s="26" t="str">
        <f t="shared" si="458"/>
        <v>SICODI</v>
      </c>
      <c r="C4118" s="9" t="str">
        <f t="shared" ref="C4118:C4181" si="461">+$C$10</f>
        <v>Puno</v>
      </c>
      <c r="D4118" s="9" t="str">
        <f t="shared" ref="D4118:D4181" si="462">+$D$10</f>
        <v>No Reporta</v>
      </c>
      <c r="E4118" s="9" t="str">
        <f t="shared" ref="E4118:E4181" si="463">+$E$10</f>
        <v>No Reporta</v>
      </c>
      <c r="F4118" s="194" t="str">
        <f>+'Información ELECTRO PUNO'!E4098</f>
        <v>MT</v>
      </c>
      <c r="G4118" s="194">
        <f>+'Información ELECTRO PUNO'!G4098</f>
        <v>12</v>
      </c>
      <c r="H4118" s="9" t="str">
        <f t="shared" ref="H4118:H4181" si="464">+$H$10</f>
        <v>Poste</v>
      </c>
      <c r="I4118" s="194" t="str">
        <f>+'Información ELECTRO PUNO'!F4098</f>
        <v>Madera Tratada</v>
      </c>
      <c r="J4118" s="194" t="str">
        <f>+'Información ELECTRO PUNO'!B4098</f>
        <v>PPM20</v>
      </c>
      <c r="K4118" s="9" t="str">
        <f t="shared" si="459"/>
        <v>POSTE DE MADERA TRATADA DE 12 mts. CL.5</v>
      </c>
      <c r="L4118" s="139">
        <f t="shared" si="460"/>
        <v>0.41</v>
      </c>
    </row>
    <row r="4119" spans="1:12" x14ac:dyDescent="0.25">
      <c r="A4119" s="193">
        <f>+'Información ELECTRO PUNO'!A4099</f>
        <v>4098</v>
      </c>
      <c r="B4119" s="26" t="str">
        <f t="shared" ref="B4119:B4182" si="465">+INDEX($B$8:$B$16,MATCH(J4119,$J$8:$J$16,0))</f>
        <v>SICODI</v>
      </c>
      <c r="C4119" s="9" t="str">
        <f t="shared" si="461"/>
        <v>Puno</v>
      </c>
      <c r="D4119" s="9" t="str">
        <f t="shared" si="462"/>
        <v>No Reporta</v>
      </c>
      <c r="E4119" s="9" t="str">
        <f t="shared" si="463"/>
        <v>No Reporta</v>
      </c>
      <c r="F4119" s="194" t="str">
        <f>+'Información ELECTRO PUNO'!E4099</f>
        <v>MT</v>
      </c>
      <c r="G4119" s="194">
        <f>+'Información ELECTRO PUNO'!G4099</f>
        <v>12</v>
      </c>
      <c r="H4119" s="9" t="str">
        <f t="shared" si="464"/>
        <v>Poste</v>
      </c>
      <c r="I4119" s="194" t="str">
        <f>+'Información ELECTRO PUNO'!F4099</f>
        <v>Madera Tratada</v>
      </c>
      <c r="J4119" s="194" t="str">
        <f>+'Información ELECTRO PUNO'!B4099</f>
        <v>PPM20</v>
      </c>
      <c r="K4119" s="9" t="str">
        <f t="shared" ref="K4119:K4182" si="466">+VLOOKUP(J4119,$J$8:$K$16,2,FALSE)</f>
        <v>POSTE DE MADERA TRATADA DE 12 mts. CL.5</v>
      </c>
      <c r="L4119" s="139">
        <f t="shared" ref="L4119:L4182" si="467">+VLOOKUP(J4119,$J$8:$U$16,12,FALSE)</f>
        <v>0.41</v>
      </c>
    </row>
    <row r="4120" spans="1:12" x14ac:dyDescent="0.25">
      <c r="A4120" s="193">
        <f>+'Información ELECTRO PUNO'!A4100</f>
        <v>4099</v>
      </c>
      <c r="B4120" s="26" t="str">
        <f t="shared" si="465"/>
        <v>SICODI</v>
      </c>
      <c r="C4120" s="9" t="str">
        <f t="shared" si="461"/>
        <v>Puno</v>
      </c>
      <c r="D4120" s="9" t="str">
        <f t="shared" si="462"/>
        <v>No Reporta</v>
      </c>
      <c r="E4120" s="9" t="str">
        <f t="shared" si="463"/>
        <v>No Reporta</v>
      </c>
      <c r="F4120" s="194" t="str">
        <f>+'Información ELECTRO PUNO'!E4100</f>
        <v>MT</v>
      </c>
      <c r="G4120" s="194">
        <f>+'Información ELECTRO PUNO'!G4100</f>
        <v>12</v>
      </c>
      <c r="H4120" s="9" t="str">
        <f t="shared" si="464"/>
        <v>Poste</v>
      </c>
      <c r="I4120" s="194" t="str">
        <f>+'Información ELECTRO PUNO'!F4100</f>
        <v>Madera Tratada</v>
      </c>
      <c r="J4120" s="194" t="str">
        <f>+'Información ELECTRO PUNO'!B4100</f>
        <v>PPM20</v>
      </c>
      <c r="K4120" s="9" t="str">
        <f t="shared" si="466"/>
        <v>POSTE DE MADERA TRATADA DE 12 mts. CL.5</v>
      </c>
      <c r="L4120" s="139">
        <f t="shared" si="467"/>
        <v>0.41</v>
      </c>
    </row>
    <row r="4121" spans="1:12" x14ac:dyDescent="0.25">
      <c r="A4121" s="193">
        <f>+'Información ELECTRO PUNO'!A4101</f>
        <v>4100</v>
      </c>
      <c r="B4121" s="26" t="str">
        <f t="shared" si="465"/>
        <v>SICODI</v>
      </c>
      <c r="C4121" s="9" t="str">
        <f t="shared" si="461"/>
        <v>Puno</v>
      </c>
      <c r="D4121" s="9" t="str">
        <f t="shared" si="462"/>
        <v>No Reporta</v>
      </c>
      <c r="E4121" s="9" t="str">
        <f t="shared" si="463"/>
        <v>No Reporta</v>
      </c>
      <c r="F4121" s="194" t="str">
        <f>+'Información ELECTRO PUNO'!E4101</f>
        <v>MT</v>
      </c>
      <c r="G4121" s="194">
        <f>+'Información ELECTRO PUNO'!G4101</f>
        <v>12</v>
      </c>
      <c r="H4121" s="9" t="str">
        <f t="shared" si="464"/>
        <v>Poste</v>
      </c>
      <c r="I4121" s="194" t="str">
        <f>+'Información ELECTRO PUNO'!F4101</f>
        <v>Madera Tratada</v>
      </c>
      <c r="J4121" s="194" t="str">
        <f>+'Información ELECTRO PUNO'!B4101</f>
        <v>PPM20</v>
      </c>
      <c r="K4121" s="9" t="str">
        <f t="shared" si="466"/>
        <v>POSTE DE MADERA TRATADA DE 12 mts. CL.5</v>
      </c>
      <c r="L4121" s="139">
        <f t="shared" si="467"/>
        <v>0.41</v>
      </c>
    </row>
    <row r="4122" spans="1:12" x14ac:dyDescent="0.25">
      <c r="A4122" s="193">
        <f>+'Información ELECTRO PUNO'!A4102</f>
        <v>4101</v>
      </c>
      <c r="B4122" s="26" t="str">
        <f t="shared" si="465"/>
        <v>SICODI</v>
      </c>
      <c r="C4122" s="9" t="str">
        <f t="shared" si="461"/>
        <v>Puno</v>
      </c>
      <c r="D4122" s="9" t="str">
        <f t="shared" si="462"/>
        <v>No Reporta</v>
      </c>
      <c r="E4122" s="9" t="str">
        <f t="shared" si="463"/>
        <v>No Reporta</v>
      </c>
      <c r="F4122" s="194" t="str">
        <f>+'Información ELECTRO PUNO'!E4102</f>
        <v>MT</v>
      </c>
      <c r="G4122" s="194">
        <f>+'Información ELECTRO PUNO'!G4102</f>
        <v>12</v>
      </c>
      <c r="H4122" s="9" t="str">
        <f t="shared" si="464"/>
        <v>Poste</v>
      </c>
      <c r="I4122" s="194" t="str">
        <f>+'Información ELECTRO PUNO'!F4102</f>
        <v>Madera Tratada</v>
      </c>
      <c r="J4122" s="194" t="str">
        <f>+'Información ELECTRO PUNO'!B4102</f>
        <v>PPM20</v>
      </c>
      <c r="K4122" s="9" t="str">
        <f t="shared" si="466"/>
        <v>POSTE DE MADERA TRATADA DE 12 mts. CL.5</v>
      </c>
      <c r="L4122" s="139">
        <f t="shared" si="467"/>
        <v>0.41</v>
      </c>
    </row>
    <row r="4123" spans="1:12" x14ac:dyDescent="0.25">
      <c r="A4123" s="193">
        <f>+'Información ELECTRO PUNO'!A4103</f>
        <v>4102</v>
      </c>
      <c r="B4123" s="26" t="str">
        <f t="shared" si="465"/>
        <v>SICODI</v>
      </c>
      <c r="C4123" s="9" t="str">
        <f t="shared" si="461"/>
        <v>Puno</v>
      </c>
      <c r="D4123" s="9" t="str">
        <f t="shared" si="462"/>
        <v>No Reporta</v>
      </c>
      <c r="E4123" s="9" t="str">
        <f t="shared" si="463"/>
        <v>No Reporta</v>
      </c>
      <c r="F4123" s="194" t="str">
        <f>+'Información ELECTRO PUNO'!E4103</f>
        <v>MT</v>
      </c>
      <c r="G4123" s="194">
        <f>+'Información ELECTRO PUNO'!G4103</f>
        <v>12</v>
      </c>
      <c r="H4123" s="9" t="str">
        <f t="shared" si="464"/>
        <v>Poste</v>
      </c>
      <c r="I4123" s="194" t="str">
        <f>+'Información ELECTRO PUNO'!F4103</f>
        <v>Madera Tratada</v>
      </c>
      <c r="J4123" s="194" t="str">
        <f>+'Información ELECTRO PUNO'!B4103</f>
        <v>PPM20</v>
      </c>
      <c r="K4123" s="9" t="str">
        <f t="shared" si="466"/>
        <v>POSTE DE MADERA TRATADA DE 12 mts. CL.5</v>
      </c>
      <c r="L4123" s="139">
        <f t="shared" si="467"/>
        <v>0.41</v>
      </c>
    </row>
    <row r="4124" spans="1:12" x14ac:dyDescent="0.25">
      <c r="A4124" s="193">
        <f>+'Información ELECTRO PUNO'!A4104</f>
        <v>4103</v>
      </c>
      <c r="B4124" s="26" t="str">
        <f t="shared" si="465"/>
        <v>SICODI</v>
      </c>
      <c r="C4124" s="9" t="str">
        <f t="shared" si="461"/>
        <v>Puno</v>
      </c>
      <c r="D4124" s="9" t="str">
        <f t="shared" si="462"/>
        <v>No Reporta</v>
      </c>
      <c r="E4124" s="9" t="str">
        <f t="shared" si="463"/>
        <v>No Reporta</v>
      </c>
      <c r="F4124" s="194" t="str">
        <f>+'Información ELECTRO PUNO'!E4104</f>
        <v>BT</v>
      </c>
      <c r="G4124" s="194">
        <f>+'Información ELECTRO PUNO'!G4104</f>
        <v>8</v>
      </c>
      <c r="H4124" s="9" t="str">
        <f t="shared" si="464"/>
        <v>Poste</v>
      </c>
      <c r="I4124" s="194" t="str">
        <f>+'Información ELECTRO PUNO'!F4104</f>
        <v>Concreto Armado</v>
      </c>
      <c r="J4124" s="194" t="str">
        <f>+'Información ELECTRO PUNO'!B4104</f>
        <v>PPC06</v>
      </c>
      <c r="K4124" s="9" t="str">
        <f t="shared" si="466"/>
        <v>POSTE DE CONCRETO ARMADO DE  8/300/120/240</v>
      </c>
      <c r="L4124" s="139">
        <f t="shared" si="467"/>
        <v>0.14000000000000001</v>
      </c>
    </row>
    <row r="4125" spans="1:12" x14ac:dyDescent="0.25">
      <c r="A4125" s="193">
        <f>+'Información ELECTRO PUNO'!A4105</f>
        <v>4104</v>
      </c>
      <c r="B4125" s="26" t="str">
        <f t="shared" si="465"/>
        <v>SICODI</v>
      </c>
      <c r="C4125" s="9" t="str">
        <f t="shared" si="461"/>
        <v>Puno</v>
      </c>
      <c r="D4125" s="9" t="str">
        <f t="shared" si="462"/>
        <v>No Reporta</v>
      </c>
      <c r="E4125" s="9" t="str">
        <f t="shared" si="463"/>
        <v>No Reporta</v>
      </c>
      <c r="F4125" s="194" t="str">
        <f>+'Información ELECTRO PUNO'!E4105</f>
        <v>MT</v>
      </c>
      <c r="G4125" s="194">
        <f>+'Información ELECTRO PUNO'!G4105</f>
        <v>12</v>
      </c>
      <c r="H4125" s="9" t="str">
        <f t="shared" si="464"/>
        <v>Poste</v>
      </c>
      <c r="I4125" s="194" t="str">
        <f>+'Información ELECTRO PUNO'!F4105</f>
        <v>Madera Tratada</v>
      </c>
      <c r="J4125" s="194" t="str">
        <f>+'Información ELECTRO PUNO'!B4105</f>
        <v>PPM20</v>
      </c>
      <c r="K4125" s="9" t="str">
        <f t="shared" si="466"/>
        <v>POSTE DE MADERA TRATADA DE 12 mts. CL.5</v>
      </c>
      <c r="L4125" s="139">
        <f t="shared" si="467"/>
        <v>0.41</v>
      </c>
    </row>
    <row r="4126" spans="1:12" x14ac:dyDescent="0.25">
      <c r="A4126" s="193">
        <f>+'Información ELECTRO PUNO'!A4106</f>
        <v>4105</v>
      </c>
      <c r="B4126" s="26" t="str">
        <f t="shared" si="465"/>
        <v>SICODI</v>
      </c>
      <c r="C4126" s="9" t="str">
        <f t="shared" si="461"/>
        <v>Puno</v>
      </c>
      <c r="D4126" s="9" t="str">
        <f t="shared" si="462"/>
        <v>No Reporta</v>
      </c>
      <c r="E4126" s="9" t="str">
        <f t="shared" si="463"/>
        <v>No Reporta</v>
      </c>
      <c r="F4126" s="194" t="str">
        <f>+'Información ELECTRO PUNO'!E4106</f>
        <v>BT</v>
      </c>
      <c r="G4126" s="194">
        <f>+'Información ELECTRO PUNO'!G4106</f>
        <v>8</v>
      </c>
      <c r="H4126" s="9" t="str">
        <f t="shared" si="464"/>
        <v>Poste</v>
      </c>
      <c r="I4126" s="194" t="str">
        <f>+'Información ELECTRO PUNO'!F4106</f>
        <v>Concreto Armado</v>
      </c>
      <c r="J4126" s="194" t="str">
        <f>+'Información ELECTRO PUNO'!B4106</f>
        <v>PPC06</v>
      </c>
      <c r="K4126" s="9" t="str">
        <f t="shared" si="466"/>
        <v>POSTE DE CONCRETO ARMADO DE  8/300/120/240</v>
      </c>
      <c r="L4126" s="139">
        <f t="shared" si="467"/>
        <v>0.14000000000000001</v>
      </c>
    </row>
    <row r="4127" spans="1:12" x14ac:dyDescent="0.25">
      <c r="A4127" s="193">
        <f>+'Información ELECTRO PUNO'!A4107</f>
        <v>4106</v>
      </c>
      <c r="B4127" s="26" t="str">
        <f t="shared" si="465"/>
        <v>SICODI</v>
      </c>
      <c r="C4127" s="9" t="str">
        <f t="shared" si="461"/>
        <v>Puno</v>
      </c>
      <c r="D4127" s="9" t="str">
        <f t="shared" si="462"/>
        <v>No Reporta</v>
      </c>
      <c r="E4127" s="9" t="str">
        <f t="shared" si="463"/>
        <v>No Reporta</v>
      </c>
      <c r="F4127" s="194" t="str">
        <f>+'Información ELECTRO PUNO'!E4107</f>
        <v>BT</v>
      </c>
      <c r="G4127" s="194">
        <f>+'Información ELECTRO PUNO'!G4107</f>
        <v>8</v>
      </c>
      <c r="H4127" s="9" t="str">
        <f t="shared" si="464"/>
        <v>Poste</v>
      </c>
      <c r="I4127" s="194" t="str">
        <f>+'Información ELECTRO PUNO'!F4107</f>
        <v>Concreto Armado</v>
      </c>
      <c r="J4127" s="194" t="str">
        <f>+'Información ELECTRO PUNO'!B4107</f>
        <v>PPC06</v>
      </c>
      <c r="K4127" s="9" t="str">
        <f t="shared" si="466"/>
        <v>POSTE DE CONCRETO ARMADO DE  8/300/120/240</v>
      </c>
      <c r="L4127" s="139">
        <f t="shared" si="467"/>
        <v>0.14000000000000001</v>
      </c>
    </row>
    <row r="4128" spans="1:12" x14ac:dyDescent="0.25">
      <c r="A4128" s="193">
        <f>+'Información ELECTRO PUNO'!A4108</f>
        <v>4107</v>
      </c>
      <c r="B4128" s="26" t="str">
        <f t="shared" si="465"/>
        <v>SICODI</v>
      </c>
      <c r="C4128" s="9" t="str">
        <f t="shared" si="461"/>
        <v>Puno</v>
      </c>
      <c r="D4128" s="9" t="str">
        <f t="shared" si="462"/>
        <v>No Reporta</v>
      </c>
      <c r="E4128" s="9" t="str">
        <f t="shared" si="463"/>
        <v>No Reporta</v>
      </c>
      <c r="F4128" s="194" t="str">
        <f>+'Información ELECTRO PUNO'!E4108</f>
        <v>BT</v>
      </c>
      <c r="G4128" s="194">
        <f>+'Información ELECTRO PUNO'!G4108</f>
        <v>8</v>
      </c>
      <c r="H4128" s="9" t="str">
        <f t="shared" si="464"/>
        <v>Poste</v>
      </c>
      <c r="I4128" s="194" t="str">
        <f>+'Información ELECTRO PUNO'!F4108</f>
        <v>Concreto Armado</v>
      </c>
      <c r="J4128" s="194" t="str">
        <f>+'Información ELECTRO PUNO'!B4108</f>
        <v>PPC06</v>
      </c>
      <c r="K4128" s="9" t="str">
        <f t="shared" si="466"/>
        <v>POSTE DE CONCRETO ARMADO DE  8/300/120/240</v>
      </c>
      <c r="L4128" s="139">
        <f t="shared" si="467"/>
        <v>0.14000000000000001</v>
      </c>
    </row>
    <row r="4129" spans="1:12" x14ac:dyDescent="0.25">
      <c r="A4129" s="193">
        <f>+'Información ELECTRO PUNO'!A4109</f>
        <v>4108</v>
      </c>
      <c r="B4129" s="26" t="str">
        <f t="shared" si="465"/>
        <v>SICODI</v>
      </c>
      <c r="C4129" s="9" t="str">
        <f t="shared" si="461"/>
        <v>Puno</v>
      </c>
      <c r="D4129" s="9" t="str">
        <f t="shared" si="462"/>
        <v>No Reporta</v>
      </c>
      <c r="E4129" s="9" t="str">
        <f t="shared" si="463"/>
        <v>No Reporta</v>
      </c>
      <c r="F4129" s="194" t="str">
        <f>+'Información ELECTRO PUNO'!E4109</f>
        <v>MT</v>
      </c>
      <c r="G4129" s="194">
        <f>+'Información ELECTRO PUNO'!G4109</f>
        <v>12</v>
      </c>
      <c r="H4129" s="9" t="str">
        <f t="shared" si="464"/>
        <v>Poste</v>
      </c>
      <c r="I4129" s="194" t="str">
        <f>+'Información ELECTRO PUNO'!F4109</f>
        <v>Madera Tratada</v>
      </c>
      <c r="J4129" s="194" t="str">
        <f>+'Información ELECTRO PUNO'!B4109</f>
        <v>PPM20</v>
      </c>
      <c r="K4129" s="9" t="str">
        <f t="shared" si="466"/>
        <v>POSTE DE MADERA TRATADA DE 12 mts. CL.5</v>
      </c>
      <c r="L4129" s="139">
        <f t="shared" si="467"/>
        <v>0.41</v>
      </c>
    </row>
    <row r="4130" spans="1:12" x14ac:dyDescent="0.25">
      <c r="A4130" s="193">
        <f>+'Información ELECTRO PUNO'!A4110</f>
        <v>4109</v>
      </c>
      <c r="B4130" s="26" t="str">
        <f t="shared" si="465"/>
        <v>SICODI</v>
      </c>
      <c r="C4130" s="9" t="str">
        <f t="shared" si="461"/>
        <v>Puno</v>
      </c>
      <c r="D4130" s="9" t="str">
        <f t="shared" si="462"/>
        <v>No Reporta</v>
      </c>
      <c r="E4130" s="9" t="str">
        <f t="shared" si="463"/>
        <v>No Reporta</v>
      </c>
      <c r="F4130" s="194" t="str">
        <f>+'Información ELECTRO PUNO'!E4110</f>
        <v>MT</v>
      </c>
      <c r="G4130" s="194">
        <f>+'Información ELECTRO PUNO'!G4110</f>
        <v>12</v>
      </c>
      <c r="H4130" s="9" t="str">
        <f t="shared" si="464"/>
        <v>Poste</v>
      </c>
      <c r="I4130" s="194" t="str">
        <f>+'Información ELECTRO PUNO'!F4110</f>
        <v>Madera Tratada</v>
      </c>
      <c r="J4130" s="194" t="str">
        <f>+'Información ELECTRO PUNO'!B4110</f>
        <v>PPM20</v>
      </c>
      <c r="K4130" s="9" t="str">
        <f t="shared" si="466"/>
        <v>POSTE DE MADERA TRATADA DE 12 mts. CL.5</v>
      </c>
      <c r="L4130" s="139">
        <f t="shared" si="467"/>
        <v>0.41</v>
      </c>
    </row>
    <row r="4131" spans="1:12" x14ac:dyDescent="0.25">
      <c r="A4131" s="193">
        <f>+'Información ELECTRO PUNO'!A4111</f>
        <v>4110</v>
      </c>
      <c r="B4131" s="26" t="str">
        <f t="shared" si="465"/>
        <v>SICODI</v>
      </c>
      <c r="C4131" s="9" t="str">
        <f t="shared" si="461"/>
        <v>Puno</v>
      </c>
      <c r="D4131" s="9" t="str">
        <f t="shared" si="462"/>
        <v>No Reporta</v>
      </c>
      <c r="E4131" s="9" t="str">
        <f t="shared" si="463"/>
        <v>No Reporta</v>
      </c>
      <c r="F4131" s="194" t="str">
        <f>+'Información ELECTRO PUNO'!E4111</f>
        <v>MT</v>
      </c>
      <c r="G4131" s="194">
        <f>+'Información ELECTRO PUNO'!G4111</f>
        <v>12</v>
      </c>
      <c r="H4131" s="9" t="str">
        <f t="shared" si="464"/>
        <v>Poste</v>
      </c>
      <c r="I4131" s="194" t="str">
        <f>+'Información ELECTRO PUNO'!F4111</f>
        <v>Madera Tratada</v>
      </c>
      <c r="J4131" s="194" t="str">
        <f>+'Información ELECTRO PUNO'!B4111</f>
        <v>PPM20</v>
      </c>
      <c r="K4131" s="9" t="str">
        <f t="shared" si="466"/>
        <v>POSTE DE MADERA TRATADA DE 12 mts. CL.5</v>
      </c>
      <c r="L4131" s="139">
        <f t="shared" si="467"/>
        <v>0.41</v>
      </c>
    </row>
    <row r="4132" spans="1:12" x14ac:dyDescent="0.25">
      <c r="A4132" s="193">
        <f>+'Información ELECTRO PUNO'!A4112</f>
        <v>4111</v>
      </c>
      <c r="B4132" s="26" t="str">
        <f t="shared" si="465"/>
        <v>SICODI</v>
      </c>
      <c r="C4132" s="9" t="str">
        <f t="shared" si="461"/>
        <v>Puno</v>
      </c>
      <c r="D4132" s="9" t="str">
        <f t="shared" si="462"/>
        <v>No Reporta</v>
      </c>
      <c r="E4132" s="9" t="str">
        <f t="shared" si="463"/>
        <v>No Reporta</v>
      </c>
      <c r="F4132" s="194" t="str">
        <f>+'Información ELECTRO PUNO'!E4112</f>
        <v>MT</v>
      </c>
      <c r="G4132" s="194">
        <f>+'Información ELECTRO PUNO'!G4112</f>
        <v>12</v>
      </c>
      <c r="H4132" s="9" t="str">
        <f t="shared" si="464"/>
        <v>Poste</v>
      </c>
      <c r="I4132" s="194" t="str">
        <f>+'Información ELECTRO PUNO'!F4112</f>
        <v>Madera Tratada</v>
      </c>
      <c r="J4132" s="194" t="str">
        <f>+'Información ELECTRO PUNO'!B4112</f>
        <v>PPM20</v>
      </c>
      <c r="K4132" s="9" t="str">
        <f t="shared" si="466"/>
        <v>POSTE DE MADERA TRATADA DE 12 mts. CL.5</v>
      </c>
      <c r="L4132" s="139">
        <f t="shared" si="467"/>
        <v>0.41</v>
      </c>
    </row>
    <row r="4133" spans="1:12" x14ac:dyDescent="0.25">
      <c r="A4133" s="193">
        <f>+'Información ELECTRO PUNO'!A4113</f>
        <v>4112</v>
      </c>
      <c r="B4133" s="26" t="str">
        <f t="shared" si="465"/>
        <v>SICODI</v>
      </c>
      <c r="C4133" s="9" t="str">
        <f t="shared" si="461"/>
        <v>Puno</v>
      </c>
      <c r="D4133" s="9" t="str">
        <f t="shared" si="462"/>
        <v>No Reporta</v>
      </c>
      <c r="E4133" s="9" t="str">
        <f t="shared" si="463"/>
        <v>No Reporta</v>
      </c>
      <c r="F4133" s="194" t="str">
        <f>+'Información ELECTRO PUNO'!E4113</f>
        <v>MT</v>
      </c>
      <c r="G4133" s="194">
        <f>+'Información ELECTRO PUNO'!G4113</f>
        <v>12</v>
      </c>
      <c r="H4133" s="9" t="str">
        <f t="shared" si="464"/>
        <v>Poste</v>
      </c>
      <c r="I4133" s="194" t="str">
        <f>+'Información ELECTRO PUNO'!F4113</f>
        <v>Madera Tratada</v>
      </c>
      <c r="J4133" s="194" t="str">
        <f>+'Información ELECTRO PUNO'!B4113</f>
        <v>PPM20</v>
      </c>
      <c r="K4133" s="9" t="str">
        <f t="shared" si="466"/>
        <v>POSTE DE MADERA TRATADA DE 12 mts. CL.5</v>
      </c>
      <c r="L4133" s="139">
        <f t="shared" si="467"/>
        <v>0.41</v>
      </c>
    </row>
    <row r="4134" spans="1:12" x14ac:dyDescent="0.25">
      <c r="A4134" s="193">
        <f>+'Información ELECTRO PUNO'!A4114</f>
        <v>4113</v>
      </c>
      <c r="B4134" s="26" t="str">
        <f t="shared" si="465"/>
        <v>SICODI</v>
      </c>
      <c r="C4134" s="9" t="str">
        <f t="shared" si="461"/>
        <v>Puno</v>
      </c>
      <c r="D4134" s="9" t="str">
        <f t="shared" si="462"/>
        <v>No Reporta</v>
      </c>
      <c r="E4134" s="9" t="str">
        <f t="shared" si="463"/>
        <v>No Reporta</v>
      </c>
      <c r="F4134" s="194" t="str">
        <f>+'Información ELECTRO PUNO'!E4114</f>
        <v>MT</v>
      </c>
      <c r="G4134" s="194">
        <f>+'Información ELECTRO PUNO'!G4114</f>
        <v>12</v>
      </c>
      <c r="H4134" s="9" t="str">
        <f t="shared" si="464"/>
        <v>Poste</v>
      </c>
      <c r="I4134" s="194" t="str">
        <f>+'Información ELECTRO PUNO'!F4114</f>
        <v>Madera Tratada</v>
      </c>
      <c r="J4134" s="194" t="str">
        <f>+'Información ELECTRO PUNO'!B4114</f>
        <v>PPM20</v>
      </c>
      <c r="K4134" s="9" t="str">
        <f t="shared" si="466"/>
        <v>POSTE DE MADERA TRATADA DE 12 mts. CL.5</v>
      </c>
      <c r="L4134" s="139">
        <f t="shared" si="467"/>
        <v>0.41</v>
      </c>
    </row>
    <row r="4135" spans="1:12" x14ac:dyDescent="0.25">
      <c r="A4135" s="193">
        <f>+'Información ELECTRO PUNO'!A4115</f>
        <v>4114</v>
      </c>
      <c r="B4135" s="26" t="str">
        <f t="shared" si="465"/>
        <v>SICODI</v>
      </c>
      <c r="C4135" s="9" t="str">
        <f t="shared" si="461"/>
        <v>Puno</v>
      </c>
      <c r="D4135" s="9" t="str">
        <f t="shared" si="462"/>
        <v>No Reporta</v>
      </c>
      <c r="E4135" s="9" t="str">
        <f t="shared" si="463"/>
        <v>No Reporta</v>
      </c>
      <c r="F4135" s="194" t="str">
        <f>+'Información ELECTRO PUNO'!E4115</f>
        <v>MT</v>
      </c>
      <c r="G4135" s="194">
        <f>+'Información ELECTRO PUNO'!G4115</f>
        <v>12</v>
      </c>
      <c r="H4135" s="9" t="str">
        <f t="shared" si="464"/>
        <v>Poste</v>
      </c>
      <c r="I4135" s="194" t="str">
        <f>+'Información ELECTRO PUNO'!F4115</f>
        <v>Madera Tratada</v>
      </c>
      <c r="J4135" s="194" t="str">
        <f>+'Información ELECTRO PUNO'!B4115</f>
        <v>PPM20</v>
      </c>
      <c r="K4135" s="9" t="str">
        <f t="shared" si="466"/>
        <v>POSTE DE MADERA TRATADA DE 12 mts. CL.5</v>
      </c>
      <c r="L4135" s="139">
        <f t="shared" si="467"/>
        <v>0.41</v>
      </c>
    </row>
    <row r="4136" spans="1:12" x14ac:dyDescent="0.25">
      <c r="A4136" s="193">
        <f>+'Información ELECTRO PUNO'!A4116</f>
        <v>4115</v>
      </c>
      <c r="B4136" s="26" t="str">
        <f t="shared" si="465"/>
        <v>SICODI</v>
      </c>
      <c r="C4136" s="9" t="str">
        <f t="shared" si="461"/>
        <v>Puno</v>
      </c>
      <c r="D4136" s="9" t="str">
        <f t="shared" si="462"/>
        <v>No Reporta</v>
      </c>
      <c r="E4136" s="9" t="str">
        <f t="shared" si="463"/>
        <v>No Reporta</v>
      </c>
      <c r="F4136" s="194" t="str">
        <f>+'Información ELECTRO PUNO'!E4116</f>
        <v>MT</v>
      </c>
      <c r="G4136" s="194">
        <f>+'Información ELECTRO PUNO'!G4116</f>
        <v>12</v>
      </c>
      <c r="H4136" s="9" t="str">
        <f t="shared" si="464"/>
        <v>Poste</v>
      </c>
      <c r="I4136" s="194" t="str">
        <f>+'Información ELECTRO PUNO'!F4116</f>
        <v>Madera Tratada</v>
      </c>
      <c r="J4136" s="194" t="str">
        <f>+'Información ELECTRO PUNO'!B4116</f>
        <v>PPM20</v>
      </c>
      <c r="K4136" s="9" t="str">
        <f t="shared" si="466"/>
        <v>POSTE DE MADERA TRATADA DE 12 mts. CL.5</v>
      </c>
      <c r="L4136" s="139">
        <f t="shared" si="467"/>
        <v>0.41</v>
      </c>
    </row>
    <row r="4137" spans="1:12" x14ac:dyDescent="0.25">
      <c r="A4137" s="193">
        <f>+'Información ELECTRO PUNO'!A4117</f>
        <v>4116</v>
      </c>
      <c r="B4137" s="26" t="str">
        <f t="shared" si="465"/>
        <v>SICODI</v>
      </c>
      <c r="C4137" s="9" t="str">
        <f t="shared" si="461"/>
        <v>Puno</v>
      </c>
      <c r="D4137" s="9" t="str">
        <f t="shared" si="462"/>
        <v>No Reporta</v>
      </c>
      <c r="E4137" s="9" t="str">
        <f t="shared" si="463"/>
        <v>No Reporta</v>
      </c>
      <c r="F4137" s="194" t="str">
        <f>+'Información ELECTRO PUNO'!E4117</f>
        <v>MT</v>
      </c>
      <c r="G4137" s="194">
        <f>+'Información ELECTRO PUNO'!G4117</f>
        <v>12</v>
      </c>
      <c r="H4137" s="9" t="str">
        <f t="shared" si="464"/>
        <v>Poste</v>
      </c>
      <c r="I4137" s="194" t="str">
        <f>+'Información ELECTRO PUNO'!F4117</f>
        <v>Madera Tratada</v>
      </c>
      <c r="J4137" s="194" t="str">
        <f>+'Información ELECTRO PUNO'!B4117</f>
        <v>PPM20</v>
      </c>
      <c r="K4137" s="9" t="str">
        <f t="shared" si="466"/>
        <v>POSTE DE MADERA TRATADA DE 12 mts. CL.5</v>
      </c>
      <c r="L4137" s="139">
        <f t="shared" si="467"/>
        <v>0.41</v>
      </c>
    </row>
    <row r="4138" spans="1:12" x14ac:dyDescent="0.25">
      <c r="A4138" s="193">
        <f>+'Información ELECTRO PUNO'!A4118</f>
        <v>4117</v>
      </c>
      <c r="B4138" s="26" t="str">
        <f t="shared" si="465"/>
        <v>SICODI</v>
      </c>
      <c r="C4138" s="9" t="str">
        <f t="shared" si="461"/>
        <v>Puno</v>
      </c>
      <c r="D4138" s="9" t="str">
        <f t="shared" si="462"/>
        <v>No Reporta</v>
      </c>
      <c r="E4138" s="9" t="str">
        <f t="shared" si="463"/>
        <v>No Reporta</v>
      </c>
      <c r="F4138" s="194" t="str">
        <f>+'Información ELECTRO PUNO'!E4118</f>
        <v>MT</v>
      </c>
      <c r="G4138" s="194">
        <f>+'Información ELECTRO PUNO'!G4118</f>
        <v>12</v>
      </c>
      <c r="H4138" s="9" t="str">
        <f t="shared" si="464"/>
        <v>Poste</v>
      </c>
      <c r="I4138" s="194" t="str">
        <f>+'Información ELECTRO PUNO'!F4118</f>
        <v>Madera Tratada</v>
      </c>
      <c r="J4138" s="194" t="str">
        <f>+'Información ELECTRO PUNO'!B4118</f>
        <v>PPM20</v>
      </c>
      <c r="K4138" s="9" t="str">
        <f t="shared" si="466"/>
        <v>POSTE DE MADERA TRATADA DE 12 mts. CL.5</v>
      </c>
      <c r="L4138" s="139">
        <f t="shared" si="467"/>
        <v>0.41</v>
      </c>
    </row>
    <row r="4139" spans="1:12" x14ac:dyDescent="0.25">
      <c r="A4139" s="193">
        <f>+'Información ELECTRO PUNO'!A4119</f>
        <v>4118</v>
      </c>
      <c r="B4139" s="26" t="str">
        <f t="shared" si="465"/>
        <v>SICODI</v>
      </c>
      <c r="C4139" s="9" t="str">
        <f t="shared" si="461"/>
        <v>Puno</v>
      </c>
      <c r="D4139" s="9" t="str">
        <f t="shared" si="462"/>
        <v>No Reporta</v>
      </c>
      <c r="E4139" s="9" t="str">
        <f t="shared" si="463"/>
        <v>No Reporta</v>
      </c>
      <c r="F4139" s="194" t="str">
        <f>+'Información ELECTRO PUNO'!E4119</f>
        <v>MT</v>
      </c>
      <c r="G4139" s="194">
        <f>+'Información ELECTRO PUNO'!G4119</f>
        <v>12</v>
      </c>
      <c r="H4139" s="9" t="str">
        <f t="shared" si="464"/>
        <v>Poste</v>
      </c>
      <c r="I4139" s="194" t="str">
        <f>+'Información ELECTRO PUNO'!F4119</f>
        <v>Madera Tratada</v>
      </c>
      <c r="J4139" s="194" t="str">
        <f>+'Información ELECTRO PUNO'!B4119</f>
        <v>PPM20</v>
      </c>
      <c r="K4139" s="9" t="str">
        <f t="shared" si="466"/>
        <v>POSTE DE MADERA TRATADA DE 12 mts. CL.5</v>
      </c>
      <c r="L4139" s="139">
        <f t="shared" si="467"/>
        <v>0.41</v>
      </c>
    </row>
    <row r="4140" spans="1:12" x14ac:dyDescent="0.25">
      <c r="A4140" s="193">
        <f>+'Información ELECTRO PUNO'!A4120</f>
        <v>4119</v>
      </c>
      <c r="B4140" s="26" t="str">
        <f t="shared" si="465"/>
        <v>SICODI</v>
      </c>
      <c r="C4140" s="9" t="str">
        <f t="shared" si="461"/>
        <v>Puno</v>
      </c>
      <c r="D4140" s="9" t="str">
        <f t="shared" si="462"/>
        <v>No Reporta</v>
      </c>
      <c r="E4140" s="9" t="str">
        <f t="shared" si="463"/>
        <v>No Reporta</v>
      </c>
      <c r="F4140" s="194" t="str">
        <f>+'Información ELECTRO PUNO'!E4120</f>
        <v>MT</v>
      </c>
      <c r="G4140" s="194">
        <f>+'Información ELECTRO PUNO'!G4120</f>
        <v>12</v>
      </c>
      <c r="H4140" s="9" t="str">
        <f t="shared" si="464"/>
        <v>Poste</v>
      </c>
      <c r="I4140" s="194" t="str">
        <f>+'Información ELECTRO PUNO'!F4120</f>
        <v>Madera Tratada</v>
      </c>
      <c r="J4140" s="194" t="str">
        <f>+'Información ELECTRO PUNO'!B4120</f>
        <v>PPM20</v>
      </c>
      <c r="K4140" s="9" t="str">
        <f t="shared" si="466"/>
        <v>POSTE DE MADERA TRATADA DE 12 mts. CL.5</v>
      </c>
      <c r="L4140" s="139">
        <f t="shared" si="467"/>
        <v>0.41</v>
      </c>
    </row>
    <row r="4141" spans="1:12" x14ac:dyDescent="0.25">
      <c r="A4141" s="193">
        <f>+'Información ELECTRO PUNO'!A4121</f>
        <v>4120</v>
      </c>
      <c r="B4141" s="26" t="str">
        <f t="shared" si="465"/>
        <v>SICODI</v>
      </c>
      <c r="C4141" s="9" t="str">
        <f t="shared" si="461"/>
        <v>Puno</v>
      </c>
      <c r="D4141" s="9" t="str">
        <f t="shared" si="462"/>
        <v>No Reporta</v>
      </c>
      <c r="E4141" s="9" t="str">
        <f t="shared" si="463"/>
        <v>No Reporta</v>
      </c>
      <c r="F4141" s="194" t="str">
        <f>+'Información ELECTRO PUNO'!E4121</f>
        <v>MT</v>
      </c>
      <c r="G4141" s="194">
        <f>+'Información ELECTRO PUNO'!G4121</f>
        <v>12</v>
      </c>
      <c r="H4141" s="9" t="str">
        <f t="shared" si="464"/>
        <v>Poste</v>
      </c>
      <c r="I4141" s="194" t="str">
        <f>+'Información ELECTRO PUNO'!F4121</f>
        <v>Madera Tratada</v>
      </c>
      <c r="J4141" s="194" t="str">
        <f>+'Información ELECTRO PUNO'!B4121</f>
        <v>PPM20</v>
      </c>
      <c r="K4141" s="9" t="str">
        <f t="shared" si="466"/>
        <v>POSTE DE MADERA TRATADA DE 12 mts. CL.5</v>
      </c>
      <c r="L4141" s="139">
        <f t="shared" si="467"/>
        <v>0.41</v>
      </c>
    </row>
    <row r="4142" spans="1:12" x14ac:dyDescent="0.25">
      <c r="A4142" s="193">
        <f>+'Información ELECTRO PUNO'!A4122</f>
        <v>4121</v>
      </c>
      <c r="B4142" s="26" t="str">
        <f t="shared" si="465"/>
        <v>SICODI</v>
      </c>
      <c r="C4142" s="9" t="str">
        <f t="shared" si="461"/>
        <v>Puno</v>
      </c>
      <c r="D4142" s="9" t="str">
        <f t="shared" si="462"/>
        <v>No Reporta</v>
      </c>
      <c r="E4142" s="9" t="str">
        <f t="shared" si="463"/>
        <v>No Reporta</v>
      </c>
      <c r="F4142" s="194" t="str">
        <f>+'Información ELECTRO PUNO'!E4122</f>
        <v>MT</v>
      </c>
      <c r="G4142" s="194">
        <f>+'Información ELECTRO PUNO'!G4122</f>
        <v>12</v>
      </c>
      <c r="H4142" s="9" t="str">
        <f t="shared" si="464"/>
        <v>Poste</v>
      </c>
      <c r="I4142" s="194" t="str">
        <f>+'Información ELECTRO PUNO'!F4122</f>
        <v>Madera Tratada</v>
      </c>
      <c r="J4142" s="194" t="str">
        <f>+'Información ELECTRO PUNO'!B4122</f>
        <v>PPM20</v>
      </c>
      <c r="K4142" s="9" t="str">
        <f t="shared" si="466"/>
        <v>POSTE DE MADERA TRATADA DE 12 mts. CL.5</v>
      </c>
      <c r="L4142" s="139">
        <f t="shared" si="467"/>
        <v>0.41</v>
      </c>
    </row>
    <row r="4143" spans="1:12" x14ac:dyDescent="0.25">
      <c r="A4143" s="193">
        <f>+'Información ELECTRO PUNO'!A4123</f>
        <v>4122</v>
      </c>
      <c r="B4143" s="26" t="str">
        <f t="shared" si="465"/>
        <v>SICODI</v>
      </c>
      <c r="C4143" s="9" t="str">
        <f t="shared" si="461"/>
        <v>Puno</v>
      </c>
      <c r="D4143" s="9" t="str">
        <f t="shared" si="462"/>
        <v>No Reporta</v>
      </c>
      <c r="E4143" s="9" t="str">
        <f t="shared" si="463"/>
        <v>No Reporta</v>
      </c>
      <c r="F4143" s="194" t="str">
        <f>+'Información ELECTRO PUNO'!E4123</f>
        <v>MT</v>
      </c>
      <c r="G4143" s="194">
        <f>+'Información ELECTRO PUNO'!G4123</f>
        <v>12</v>
      </c>
      <c r="H4143" s="9" t="str">
        <f t="shared" si="464"/>
        <v>Poste</v>
      </c>
      <c r="I4143" s="194" t="str">
        <f>+'Información ELECTRO PUNO'!F4123</f>
        <v>Madera Tratada</v>
      </c>
      <c r="J4143" s="194" t="str">
        <f>+'Información ELECTRO PUNO'!B4123</f>
        <v>PPM20</v>
      </c>
      <c r="K4143" s="9" t="str">
        <f t="shared" si="466"/>
        <v>POSTE DE MADERA TRATADA DE 12 mts. CL.5</v>
      </c>
      <c r="L4143" s="139">
        <f t="shared" si="467"/>
        <v>0.41</v>
      </c>
    </row>
    <row r="4144" spans="1:12" x14ac:dyDescent="0.25">
      <c r="A4144" s="193">
        <f>+'Información ELECTRO PUNO'!A4124</f>
        <v>4123</v>
      </c>
      <c r="B4144" s="26" t="str">
        <f t="shared" si="465"/>
        <v>SICODI</v>
      </c>
      <c r="C4144" s="9" t="str">
        <f t="shared" si="461"/>
        <v>Puno</v>
      </c>
      <c r="D4144" s="9" t="str">
        <f t="shared" si="462"/>
        <v>No Reporta</v>
      </c>
      <c r="E4144" s="9" t="str">
        <f t="shared" si="463"/>
        <v>No Reporta</v>
      </c>
      <c r="F4144" s="194" t="str">
        <f>+'Información ELECTRO PUNO'!E4124</f>
        <v>MT</v>
      </c>
      <c r="G4144" s="194">
        <f>+'Información ELECTRO PUNO'!G4124</f>
        <v>12</v>
      </c>
      <c r="H4144" s="9" t="str">
        <f t="shared" si="464"/>
        <v>Poste</v>
      </c>
      <c r="I4144" s="194" t="str">
        <f>+'Información ELECTRO PUNO'!F4124</f>
        <v>Madera Tratada</v>
      </c>
      <c r="J4144" s="194" t="str">
        <f>+'Información ELECTRO PUNO'!B4124</f>
        <v>PPM20</v>
      </c>
      <c r="K4144" s="9" t="str">
        <f t="shared" si="466"/>
        <v>POSTE DE MADERA TRATADA DE 12 mts. CL.5</v>
      </c>
      <c r="L4144" s="139">
        <f t="shared" si="467"/>
        <v>0.41</v>
      </c>
    </row>
    <row r="4145" spans="1:12" x14ac:dyDescent="0.25">
      <c r="A4145" s="193">
        <f>+'Información ELECTRO PUNO'!A4125</f>
        <v>4124</v>
      </c>
      <c r="B4145" s="26" t="str">
        <f t="shared" si="465"/>
        <v>SICODI</v>
      </c>
      <c r="C4145" s="9" t="str">
        <f t="shared" si="461"/>
        <v>Puno</v>
      </c>
      <c r="D4145" s="9" t="str">
        <f t="shared" si="462"/>
        <v>No Reporta</v>
      </c>
      <c r="E4145" s="9" t="str">
        <f t="shared" si="463"/>
        <v>No Reporta</v>
      </c>
      <c r="F4145" s="194" t="str">
        <f>+'Información ELECTRO PUNO'!E4125</f>
        <v>MT</v>
      </c>
      <c r="G4145" s="194">
        <f>+'Información ELECTRO PUNO'!G4125</f>
        <v>12</v>
      </c>
      <c r="H4145" s="9" t="str">
        <f t="shared" si="464"/>
        <v>Poste</v>
      </c>
      <c r="I4145" s="194" t="str">
        <f>+'Información ELECTRO PUNO'!F4125</f>
        <v>Madera Tratada</v>
      </c>
      <c r="J4145" s="194" t="str">
        <f>+'Información ELECTRO PUNO'!B4125</f>
        <v>PPM20</v>
      </c>
      <c r="K4145" s="9" t="str">
        <f t="shared" si="466"/>
        <v>POSTE DE MADERA TRATADA DE 12 mts. CL.5</v>
      </c>
      <c r="L4145" s="139">
        <f t="shared" si="467"/>
        <v>0.41</v>
      </c>
    </row>
    <row r="4146" spans="1:12" x14ac:dyDescent="0.25">
      <c r="A4146" s="193">
        <f>+'Información ELECTRO PUNO'!A4126</f>
        <v>4125</v>
      </c>
      <c r="B4146" s="26" t="str">
        <f t="shared" si="465"/>
        <v>SICODI</v>
      </c>
      <c r="C4146" s="9" t="str">
        <f t="shared" si="461"/>
        <v>Puno</v>
      </c>
      <c r="D4146" s="9" t="str">
        <f t="shared" si="462"/>
        <v>No Reporta</v>
      </c>
      <c r="E4146" s="9" t="str">
        <f t="shared" si="463"/>
        <v>No Reporta</v>
      </c>
      <c r="F4146" s="194" t="str">
        <f>+'Información ELECTRO PUNO'!E4126</f>
        <v>MT</v>
      </c>
      <c r="G4146" s="194">
        <f>+'Información ELECTRO PUNO'!G4126</f>
        <v>12</v>
      </c>
      <c r="H4146" s="9" t="str">
        <f t="shared" si="464"/>
        <v>Poste</v>
      </c>
      <c r="I4146" s="194" t="str">
        <f>+'Información ELECTRO PUNO'!F4126</f>
        <v>Madera Tratada</v>
      </c>
      <c r="J4146" s="194" t="str">
        <f>+'Información ELECTRO PUNO'!B4126</f>
        <v>PPM20</v>
      </c>
      <c r="K4146" s="9" t="str">
        <f t="shared" si="466"/>
        <v>POSTE DE MADERA TRATADA DE 12 mts. CL.5</v>
      </c>
      <c r="L4146" s="139">
        <f t="shared" si="467"/>
        <v>0.41</v>
      </c>
    </row>
    <row r="4147" spans="1:12" x14ac:dyDescent="0.25">
      <c r="A4147" s="193">
        <f>+'Información ELECTRO PUNO'!A4127</f>
        <v>4126</v>
      </c>
      <c r="B4147" s="26" t="str">
        <f t="shared" si="465"/>
        <v>SICODI</v>
      </c>
      <c r="C4147" s="9" t="str">
        <f t="shared" si="461"/>
        <v>Puno</v>
      </c>
      <c r="D4147" s="9" t="str">
        <f t="shared" si="462"/>
        <v>No Reporta</v>
      </c>
      <c r="E4147" s="9" t="str">
        <f t="shared" si="463"/>
        <v>No Reporta</v>
      </c>
      <c r="F4147" s="194" t="str">
        <f>+'Información ELECTRO PUNO'!E4127</f>
        <v>MT</v>
      </c>
      <c r="G4147" s="194">
        <f>+'Información ELECTRO PUNO'!G4127</f>
        <v>12</v>
      </c>
      <c r="H4147" s="9" t="str">
        <f t="shared" si="464"/>
        <v>Poste</v>
      </c>
      <c r="I4147" s="194" t="str">
        <f>+'Información ELECTRO PUNO'!F4127</f>
        <v>Madera Tratada</v>
      </c>
      <c r="J4147" s="194" t="str">
        <f>+'Información ELECTRO PUNO'!B4127</f>
        <v>PPM20</v>
      </c>
      <c r="K4147" s="9" t="str">
        <f t="shared" si="466"/>
        <v>POSTE DE MADERA TRATADA DE 12 mts. CL.5</v>
      </c>
      <c r="L4147" s="139">
        <f t="shared" si="467"/>
        <v>0.41</v>
      </c>
    </row>
    <row r="4148" spans="1:12" x14ac:dyDescent="0.25">
      <c r="A4148" s="193">
        <f>+'Información ELECTRO PUNO'!A4128</f>
        <v>4127</v>
      </c>
      <c r="B4148" s="26" t="str">
        <f t="shared" si="465"/>
        <v>SICODI</v>
      </c>
      <c r="C4148" s="9" t="str">
        <f t="shared" si="461"/>
        <v>Puno</v>
      </c>
      <c r="D4148" s="9" t="str">
        <f t="shared" si="462"/>
        <v>No Reporta</v>
      </c>
      <c r="E4148" s="9" t="str">
        <f t="shared" si="463"/>
        <v>No Reporta</v>
      </c>
      <c r="F4148" s="194" t="str">
        <f>+'Información ELECTRO PUNO'!E4128</f>
        <v>MT</v>
      </c>
      <c r="G4148" s="194">
        <f>+'Información ELECTRO PUNO'!G4128</f>
        <v>12</v>
      </c>
      <c r="H4148" s="9" t="str">
        <f t="shared" si="464"/>
        <v>Poste</v>
      </c>
      <c r="I4148" s="194" t="str">
        <f>+'Información ELECTRO PUNO'!F4128</f>
        <v>Madera Tratada</v>
      </c>
      <c r="J4148" s="194" t="str">
        <f>+'Información ELECTRO PUNO'!B4128</f>
        <v>PPM20</v>
      </c>
      <c r="K4148" s="9" t="str">
        <f t="shared" si="466"/>
        <v>POSTE DE MADERA TRATADA DE 12 mts. CL.5</v>
      </c>
      <c r="L4148" s="139">
        <f t="shared" si="467"/>
        <v>0.41</v>
      </c>
    </row>
    <row r="4149" spans="1:12" x14ac:dyDescent="0.25">
      <c r="A4149" s="193">
        <f>+'Información ELECTRO PUNO'!A4129</f>
        <v>4128</v>
      </c>
      <c r="B4149" s="26" t="str">
        <f t="shared" si="465"/>
        <v>SICODI</v>
      </c>
      <c r="C4149" s="9" t="str">
        <f t="shared" si="461"/>
        <v>Puno</v>
      </c>
      <c r="D4149" s="9" t="str">
        <f t="shared" si="462"/>
        <v>No Reporta</v>
      </c>
      <c r="E4149" s="9" t="str">
        <f t="shared" si="463"/>
        <v>No Reporta</v>
      </c>
      <c r="F4149" s="194" t="str">
        <f>+'Información ELECTRO PUNO'!E4129</f>
        <v>MT</v>
      </c>
      <c r="G4149" s="194">
        <f>+'Información ELECTRO PUNO'!G4129</f>
        <v>12</v>
      </c>
      <c r="H4149" s="9" t="str">
        <f t="shared" si="464"/>
        <v>Poste</v>
      </c>
      <c r="I4149" s="194" t="str">
        <f>+'Información ELECTRO PUNO'!F4129</f>
        <v>Madera Tratada</v>
      </c>
      <c r="J4149" s="194" t="str">
        <f>+'Información ELECTRO PUNO'!B4129</f>
        <v>PPM20</v>
      </c>
      <c r="K4149" s="9" t="str">
        <f t="shared" si="466"/>
        <v>POSTE DE MADERA TRATADA DE 12 mts. CL.5</v>
      </c>
      <c r="L4149" s="139">
        <f t="shared" si="467"/>
        <v>0.41</v>
      </c>
    </row>
    <row r="4150" spans="1:12" x14ac:dyDescent="0.25">
      <c r="A4150" s="193">
        <f>+'Información ELECTRO PUNO'!A4130</f>
        <v>4129</v>
      </c>
      <c r="B4150" s="26" t="str">
        <f t="shared" si="465"/>
        <v>SICODI</v>
      </c>
      <c r="C4150" s="9" t="str">
        <f t="shared" si="461"/>
        <v>Puno</v>
      </c>
      <c r="D4150" s="9" t="str">
        <f t="shared" si="462"/>
        <v>No Reporta</v>
      </c>
      <c r="E4150" s="9" t="str">
        <f t="shared" si="463"/>
        <v>No Reporta</v>
      </c>
      <c r="F4150" s="194" t="str">
        <f>+'Información ELECTRO PUNO'!E4130</f>
        <v>MT</v>
      </c>
      <c r="G4150" s="194">
        <f>+'Información ELECTRO PUNO'!G4130</f>
        <v>12</v>
      </c>
      <c r="H4150" s="9" t="str">
        <f t="shared" si="464"/>
        <v>Poste</v>
      </c>
      <c r="I4150" s="194" t="str">
        <f>+'Información ELECTRO PUNO'!F4130</f>
        <v>Madera Tratada</v>
      </c>
      <c r="J4150" s="194" t="str">
        <f>+'Información ELECTRO PUNO'!B4130</f>
        <v>PPM20</v>
      </c>
      <c r="K4150" s="9" t="str">
        <f t="shared" si="466"/>
        <v>POSTE DE MADERA TRATADA DE 12 mts. CL.5</v>
      </c>
      <c r="L4150" s="139">
        <f t="shared" si="467"/>
        <v>0.41</v>
      </c>
    </row>
    <row r="4151" spans="1:12" x14ac:dyDescent="0.25">
      <c r="A4151" s="193">
        <f>+'Información ELECTRO PUNO'!A4131</f>
        <v>4130</v>
      </c>
      <c r="B4151" s="26" t="str">
        <f t="shared" si="465"/>
        <v>SICODI</v>
      </c>
      <c r="C4151" s="9" t="str">
        <f t="shared" si="461"/>
        <v>Puno</v>
      </c>
      <c r="D4151" s="9" t="str">
        <f t="shared" si="462"/>
        <v>No Reporta</v>
      </c>
      <c r="E4151" s="9" t="str">
        <f t="shared" si="463"/>
        <v>No Reporta</v>
      </c>
      <c r="F4151" s="194" t="str">
        <f>+'Información ELECTRO PUNO'!E4131</f>
        <v>MT</v>
      </c>
      <c r="G4151" s="194">
        <f>+'Información ELECTRO PUNO'!G4131</f>
        <v>12</v>
      </c>
      <c r="H4151" s="9" t="str">
        <f t="shared" si="464"/>
        <v>Poste</v>
      </c>
      <c r="I4151" s="194" t="str">
        <f>+'Información ELECTRO PUNO'!F4131</f>
        <v>Madera Tratada</v>
      </c>
      <c r="J4151" s="194" t="str">
        <f>+'Información ELECTRO PUNO'!B4131</f>
        <v>PPM20</v>
      </c>
      <c r="K4151" s="9" t="str">
        <f t="shared" si="466"/>
        <v>POSTE DE MADERA TRATADA DE 12 mts. CL.5</v>
      </c>
      <c r="L4151" s="139">
        <f t="shared" si="467"/>
        <v>0.41</v>
      </c>
    </row>
    <row r="4152" spans="1:12" x14ac:dyDescent="0.25">
      <c r="A4152" s="193">
        <f>+'Información ELECTRO PUNO'!A4132</f>
        <v>4131</v>
      </c>
      <c r="B4152" s="26" t="str">
        <f t="shared" si="465"/>
        <v>SICODI</v>
      </c>
      <c r="C4152" s="9" t="str">
        <f t="shared" si="461"/>
        <v>Puno</v>
      </c>
      <c r="D4152" s="9" t="str">
        <f t="shared" si="462"/>
        <v>No Reporta</v>
      </c>
      <c r="E4152" s="9" t="str">
        <f t="shared" si="463"/>
        <v>No Reporta</v>
      </c>
      <c r="F4152" s="194" t="str">
        <f>+'Información ELECTRO PUNO'!E4132</f>
        <v>MT</v>
      </c>
      <c r="G4152" s="194">
        <f>+'Información ELECTRO PUNO'!G4132</f>
        <v>12</v>
      </c>
      <c r="H4152" s="9" t="str">
        <f t="shared" si="464"/>
        <v>Poste</v>
      </c>
      <c r="I4152" s="194" t="str">
        <f>+'Información ELECTRO PUNO'!F4132</f>
        <v>Madera Tratada</v>
      </c>
      <c r="J4152" s="194" t="str">
        <f>+'Información ELECTRO PUNO'!B4132</f>
        <v>PPM20</v>
      </c>
      <c r="K4152" s="9" t="str">
        <f t="shared" si="466"/>
        <v>POSTE DE MADERA TRATADA DE 12 mts. CL.5</v>
      </c>
      <c r="L4152" s="139">
        <f t="shared" si="467"/>
        <v>0.41</v>
      </c>
    </row>
    <row r="4153" spans="1:12" x14ac:dyDescent="0.25">
      <c r="A4153" s="193">
        <f>+'Información ELECTRO PUNO'!A4133</f>
        <v>4132</v>
      </c>
      <c r="B4153" s="26" t="str">
        <f t="shared" si="465"/>
        <v>SICODI</v>
      </c>
      <c r="C4153" s="9" t="str">
        <f t="shared" si="461"/>
        <v>Puno</v>
      </c>
      <c r="D4153" s="9" t="str">
        <f t="shared" si="462"/>
        <v>No Reporta</v>
      </c>
      <c r="E4153" s="9" t="str">
        <f t="shared" si="463"/>
        <v>No Reporta</v>
      </c>
      <c r="F4153" s="194" t="str">
        <f>+'Información ELECTRO PUNO'!E4133</f>
        <v>MT</v>
      </c>
      <c r="G4153" s="194">
        <f>+'Información ELECTRO PUNO'!G4133</f>
        <v>12</v>
      </c>
      <c r="H4153" s="9" t="str">
        <f t="shared" si="464"/>
        <v>Poste</v>
      </c>
      <c r="I4153" s="194" t="str">
        <f>+'Información ELECTRO PUNO'!F4133</f>
        <v>Madera Tratada</v>
      </c>
      <c r="J4153" s="194" t="str">
        <f>+'Información ELECTRO PUNO'!B4133</f>
        <v>PPM20</v>
      </c>
      <c r="K4153" s="9" t="str">
        <f t="shared" si="466"/>
        <v>POSTE DE MADERA TRATADA DE 12 mts. CL.5</v>
      </c>
      <c r="L4153" s="139">
        <f t="shared" si="467"/>
        <v>0.41</v>
      </c>
    </row>
    <row r="4154" spans="1:12" x14ac:dyDescent="0.25">
      <c r="A4154" s="193">
        <f>+'Información ELECTRO PUNO'!A4134</f>
        <v>4133</v>
      </c>
      <c r="B4154" s="26" t="str">
        <f t="shared" si="465"/>
        <v>SICODI</v>
      </c>
      <c r="C4154" s="9" t="str">
        <f t="shared" si="461"/>
        <v>Puno</v>
      </c>
      <c r="D4154" s="9" t="str">
        <f t="shared" si="462"/>
        <v>No Reporta</v>
      </c>
      <c r="E4154" s="9" t="str">
        <f t="shared" si="463"/>
        <v>No Reporta</v>
      </c>
      <c r="F4154" s="194" t="str">
        <f>+'Información ELECTRO PUNO'!E4134</f>
        <v>MT</v>
      </c>
      <c r="G4154" s="194">
        <f>+'Información ELECTRO PUNO'!G4134</f>
        <v>12</v>
      </c>
      <c r="H4154" s="9" t="str">
        <f t="shared" si="464"/>
        <v>Poste</v>
      </c>
      <c r="I4154" s="194" t="str">
        <f>+'Información ELECTRO PUNO'!F4134</f>
        <v>Madera Tratada</v>
      </c>
      <c r="J4154" s="194" t="str">
        <f>+'Información ELECTRO PUNO'!B4134</f>
        <v>PPM20</v>
      </c>
      <c r="K4154" s="9" t="str">
        <f t="shared" si="466"/>
        <v>POSTE DE MADERA TRATADA DE 12 mts. CL.5</v>
      </c>
      <c r="L4154" s="139">
        <f t="shared" si="467"/>
        <v>0.41</v>
      </c>
    </row>
    <row r="4155" spans="1:12" x14ac:dyDescent="0.25">
      <c r="A4155" s="193">
        <f>+'Información ELECTRO PUNO'!A4135</f>
        <v>4134</v>
      </c>
      <c r="B4155" s="26" t="str">
        <f t="shared" si="465"/>
        <v>SICODI</v>
      </c>
      <c r="C4155" s="9" t="str">
        <f t="shared" si="461"/>
        <v>Puno</v>
      </c>
      <c r="D4155" s="9" t="str">
        <f t="shared" si="462"/>
        <v>No Reporta</v>
      </c>
      <c r="E4155" s="9" t="str">
        <f t="shared" si="463"/>
        <v>No Reporta</v>
      </c>
      <c r="F4155" s="194" t="str">
        <f>+'Información ELECTRO PUNO'!E4135</f>
        <v>MT</v>
      </c>
      <c r="G4155" s="194">
        <f>+'Información ELECTRO PUNO'!G4135</f>
        <v>12</v>
      </c>
      <c r="H4155" s="9" t="str">
        <f t="shared" si="464"/>
        <v>Poste</v>
      </c>
      <c r="I4155" s="194" t="str">
        <f>+'Información ELECTRO PUNO'!F4135</f>
        <v>Madera Tratada</v>
      </c>
      <c r="J4155" s="194" t="str">
        <f>+'Información ELECTRO PUNO'!B4135</f>
        <v>PPM20</v>
      </c>
      <c r="K4155" s="9" t="str">
        <f t="shared" si="466"/>
        <v>POSTE DE MADERA TRATADA DE 12 mts. CL.5</v>
      </c>
      <c r="L4155" s="139">
        <f t="shared" si="467"/>
        <v>0.41</v>
      </c>
    </row>
    <row r="4156" spans="1:12" x14ac:dyDescent="0.25">
      <c r="A4156" s="193">
        <f>+'Información ELECTRO PUNO'!A4136</f>
        <v>4135</v>
      </c>
      <c r="B4156" s="26" t="str">
        <f t="shared" si="465"/>
        <v>SICODI</v>
      </c>
      <c r="C4156" s="9" t="str">
        <f t="shared" si="461"/>
        <v>Puno</v>
      </c>
      <c r="D4156" s="9" t="str">
        <f t="shared" si="462"/>
        <v>No Reporta</v>
      </c>
      <c r="E4156" s="9" t="str">
        <f t="shared" si="463"/>
        <v>No Reporta</v>
      </c>
      <c r="F4156" s="194" t="str">
        <f>+'Información ELECTRO PUNO'!E4136</f>
        <v>MT</v>
      </c>
      <c r="G4156" s="194">
        <f>+'Información ELECTRO PUNO'!G4136</f>
        <v>12</v>
      </c>
      <c r="H4156" s="9" t="str">
        <f t="shared" si="464"/>
        <v>Poste</v>
      </c>
      <c r="I4156" s="194" t="str">
        <f>+'Información ELECTRO PUNO'!F4136</f>
        <v>Madera Tratada</v>
      </c>
      <c r="J4156" s="194" t="str">
        <f>+'Información ELECTRO PUNO'!B4136</f>
        <v>PPM20</v>
      </c>
      <c r="K4156" s="9" t="str">
        <f t="shared" si="466"/>
        <v>POSTE DE MADERA TRATADA DE 12 mts. CL.5</v>
      </c>
      <c r="L4156" s="139">
        <f t="shared" si="467"/>
        <v>0.41</v>
      </c>
    </row>
    <row r="4157" spans="1:12" x14ac:dyDescent="0.25">
      <c r="A4157" s="193">
        <f>+'Información ELECTRO PUNO'!A4137</f>
        <v>4136</v>
      </c>
      <c r="B4157" s="26" t="str">
        <f t="shared" si="465"/>
        <v>SICODI</v>
      </c>
      <c r="C4157" s="9" t="str">
        <f t="shared" si="461"/>
        <v>Puno</v>
      </c>
      <c r="D4157" s="9" t="str">
        <f t="shared" si="462"/>
        <v>No Reporta</v>
      </c>
      <c r="E4157" s="9" t="str">
        <f t="shared" si="463"/>
        <v>No Reporta</v>
      </c>
      <c r="F4157" s="194" t="str">
        <f>+'Información ELECTRO PUNO'!E4137</f>
        <v>MT</v>
      </c>
      <c r="G4157" s="194">
        <f>+'Información ELECTRO PUNO'!G4137</f>
        <v>12</v>
      </c>
      <c r="H4157" s="9" t="str">
        <f t="shared" si="464"/>
        <v>Poste</v>
      </c>
      <c r="I4157" s="194" t="str">
        <f>+'Información ELECTRO PUNO'!F4137</f>
        <v>Madera Tratada</v>
      </c>
      <c r="J4157" s="194" t="str">
        <f>+'Información ELECTRO PUNO'!B4137</f>
        <v>PPM20</v>
      </c>
      <c r="K4157" s="9" t="str">
        <f t="shared" si="466"/>
        <v>POSTE DE MADERA TRATADA DE 12 mts. CL.5</v>
      </c>
      <c r="L4157" s="139">
        <f t="shared" si="467"/>
        <v>0.41</v>
      </c>
    </row>
    <row r="4158" spans="1:12" x14ac:dyDescent="0.25">
      <c r="A4158" s="193">
        <f>+'Información ELECTRO PUNO'!A4138</f>
        <v>4137</v>
      </c>
      <c r="B4158" s="26" t="str">
        <f t="shared" si="465"/>
        <v>SICODI</v>
      </c>
      <c r="C4158" s="9" t="str">
        <f t="shared" si="461"/>
        <v>Puno</v>
      </c>
      <c r="D4158" s="9" t="str">
        <f t="shared" si="462"/>
        <v>No Reporta</v>
      </c>
      <c r="E4158" s="9" t="str">
        <f t="shared" si="463"/>
        <v>No Reporta</v>
      </c>
      <c r="F4158" s="194" t="str">
        <f>+'Información ELECTRO PUNO'!E4138</f>
        <v>MT</v>
      </c>
      <c r="G4158" s="194">
        <f>+'Información ELECTRO PUNO'!G4138</f>
        <v>12</v>
      </c>
      <c r="H4158" s="9" t="str">
        <f t="shared" si="464"/>
        <v>Poste</v>
      </c>
      <c r="I4158" s="194" t="str">
        <f>+'Información ELECTRO PUNO'!F4138</f>
        <v>Madera Tratada</v>
      </c>
      <c r="J4158" s="194" t="str">
        <f>+'Información ELECTRO PUNO'!B4138</f>
        <v>PPM20</v>
      </c>
      <c r="K4158" s="9" t="str">
        <f t="shared" si="466"/>
        <v>POSTE DE MADERA TRATADA DE 12 mts. CL.5</v>
      </c>
      <c r="L4158" s="139">
        <f t="shared" si="467"/>
        <v>0.41</v>
      </c>
    </row>
    <row r="4159" spans="1:12" x14ac:dyDescent="0.25">
      <c r="A4159" s="193">
        <f>+'Información ELECTRO PUNO'!A4139</f>
        <v>4138</v>
      </c>
      <c r="B4159" s="26" t="str">
        <f t="shared" si="465"/>
        <v>SICODI</v>
      </c>
      <c r="C4159" s="9" t="str">
        <f t="shared" si="461"/>
        <v>Puno</v>
      </c>
      <c r="D4159" s="9" t="str">
        <f t="shared" si="462"/>
        <v>No Reporta</v>
      </c>
      <c r="E4159" s="9" t="str">
        <f t="shared" si="463"/>
        <v>No Reporta</v>
      </c>
      <c r="F4159" s="194" t="str">
        <f>+'Información ELECTRO PUNO'!E4139</f>
        <v>MT</v>
      </c>
      <c r="G4159" s="194">
        <f>+'Información ELECTRO PUNO'!G4139</f>
        <v>12</v>
      </c>
      <c r="H4159" s="9" t="str">
        <f t="shared" si="464"/>
        <v>Poste</v>
      </c>
      <c r="I4159" s="194" t="str">
        <f>+'Información ELECTRO PUNO'!F4139</f>
        <v>Madera Tratada</v>
      </c>
      <c r="J4159" s="194" t="str">
        <f>+'Información ELECTRO PUNO'!B4139</f>
        <v>PPM20</v>
      </c>
      <c r="K4159" s="9" t="str">
        <f t="shared" si="466"/>
        <v>POSTE DE MADERA TRATADA DE 12 mts. CL.5</v>
      </c>
      <c r="L4159" s="139">
        <f t="shared" si="467"/>
        <v>0.41</v>
      </c>
    </row>
    <row r="4160" spans="1:12" x14ac:dyDescent="0.25">
      <c r="A4160" s="193">
        <f>+'Información ELECTRO PUNO'!A4140</f>
        <v>4139</v>
      </c>
      <c r="B4160" s="26" t="str">
        <f t="shared" si="465"/>
        <v>SICODI</v>
      </c>
      <c r="C4160" s="9" t="str">
        <f t="shared" si="461"/>
        <v>Puno</v>
      </c>
      <c r="D4160" s="9" t="str">
        <f t="shared" si="462"/>
        <v>No Reporta</v>
      </c>
      <c r="E4160" s="9" t="str">
        <f t="shared" si="463"/>
        <v>No Reporta</v>
      </c>
      <c r="F4160" s="194" t="str">
        <f>+'Información ELECTRO PUNO'!E4140</f>
        <v>MT</v>
      </c>
      <c r="G4160" s="194">
        <f>+'Información ELECTRO PUNO'!G4140</f>
        <v>12</v>
      </c>
      <c r="H4160" s="9" t="str">
        <f t="shared" si="464"/>
        <v>Poste</v>
      </c>
      <c r="I4160" s="194" t="str">
        <f>+'Información ELECTRO PUNO'!F4140</f>
        <v>Madera Tratada</v>
      </c>
      <c r="J4160" s="194" t="str">
        <f>+'Información ELECTRO PUNO'!B4140</f>
        <v>PPM20</v>
      </c>
      <c r="K4160" s="9" t="str">
        <f t="shared" si="466"/>
        <v>POSTE DE MADERA TRATADA DE 12 mts. CL.5</v>
      </c>
      <c r="L4160" s="139">
        <f t="shared" si="467"/>
        <v>0.41</v>
      </c>
    </row>
    <row r="4161" spans="1:12" x14ac:dyDescent="0.25">
      <c r="A4161" s="193">
        <f>+'Información ELECTRO PUNO'!A4141</f>
        <v>4140</v>
      </c>
      <c r="B4161" s="26" t="str">
        <f t="shared" si="465"/>
        <v>SICODI</v>
      </c>
      <c r="C4161" s="9" t="str">
        <f t="shared" si="461"/>
        <v>Puno</v>
      </c>
      <c r="D4161" s="9" t="str">
        <f t="shared" si="462"/>
        <v>No Reporta</v>
      </c>
      <c r="E4161" s="9" t="str">
        <f t="shared" si="463"/>
        <v>No Reporta</v>
      </c>
      <c r="F4161" s="194" t="str">
        <f>+'Información ELECTRO PUNO'!E4141</f>
        <v>MT</v>
      </c>
      <c r="G4161" s="194">
        <f>+'Información ELECTRO PUNO'!G4141</f>
        <v>12</v>
      </c>
      <c r="H4161" s="9" t="str">
        <f t="shared" si="464"/>
        <v>Poste</v>
      </c>
      <c r="I4161" s="194" t="str">
        <f>+'Información ELECTRO PUNO'!F4141</f>
        <v>Madera Tratada</v>
      </c>
      <c r="J4161" s="194" t="str">
        <f>+'Información ELECTRO PUNO'!B4141</f>
        <v>PPM20</v>
      </c>
      <c r="K4161" s="9" t="str">
        <f t="shared" si="466"/>
        <v>POSTE DE MADERA TRATADA DE 12 mts. CL.5</v>
      </c>
      <c r="L4161" s="139">
        <f t="shared" si="467"/>
        <v>0.41</v>
      </c>
    </row>
    <row r="4162" spans="1:12" x14ac:dyDescent="0.25">
      <c r="A4162" s="193">
        <f>+'Información ELECTRO PUNO'!A4142</f>
        <v>4141</v>
      </c>
      <c r="B4162" s="26" t="str">
        <f t="shared" si="465"/>
        <v>SICODI</v>
      </c>
      <c r="C4162" s="9" t="str">
        <f t="shared" si="461"/>
        <v>Puno</v>
      </c>
      <c r="D4162" s="9" t="str">
        <f t="shared" si="462"/>
        <v>No Reporta</v>
      </c>
      <c r="E4162" s="9" t="str">
        <f t="shared" si="463"/>
        <v>No Reporta</v>
      </c>
      <c r="F4162" s="194" t="str">
        <f>+'Información ELECTRO PUNO'!E4142</f>
        <v>MT</v>
      </c>
      <c r="G4162" s="194">
        <f>+'Información ELECTRO PUNO'!G4142</f>
        <v>12</v>
      </c>
      <c r="H4162" s="9" t="str">
        <f t="shared" si="464"/>
        <v>Poste</v>
      </c>
      <c r="I4162" s="194" t="str">
        <f>+'Información ELECTRO PUNO'!F4142</f>
        <v>Madera Tratada</v>
      </c>
      <c r="J4162" s="194" t="str">
        <f>+'Información ELECTRO PUNO'!B4142</f>
        <v>PPM20</v>
      </c>
      <c r="K4162" s="9" t="str">
        <f t="shared" si="466"/>
        <v>POSTE DE MADERA TRATADA DE 12 mts. CL.5</v>
      </c>
      <c r="L4162" s="139">
        <f t="shared" si="467"/>
        <v>0.41</v>
      </c>
    </row>
    <row r="4163" spans="1:12" x14ac:dyDescent="0.25">
      <c r="A4163" s="193">
        <f>+'Información ELECTRO PUNO'!A4143</f>
        <v>4142</v>
      </c>
      <c r="B4163" s="26" t="str">
        <f t="shared" si="465"/>
        <v>SICODI</v>
      </c>
      <c r="C4163" s="9" t="str">
        <f t="shared" si="461"/>
        <v>Puno</v>
      </c>
      <c r="D4163" s="9" t="str">
        <f t="shared" si="462"/>
        <v>No Reporta</v>
      </c>
      <c r="E4163" s="9" t="str">
        <f t="shared" si="463"/>
        <v>No Reporta</v>
      </c>
      <c r="F4163" s="194" t="str">
        <f>+'Información ELECTRO PUNO'!E4143</f>
        <v>MT</v>
      </c>
      <c r="G4163" s="194">
        <f>+'Información ELECTRO PUNO'!G4143</f>
        <v>12</v>
      </c>
      <c r="H4163" s="9" t="str">
        <f t="shared" si="464"/>
        <v>Poste</v>
      </c>
      <c r="I4163" s="194" t="str">
        <f>+'Información ELECTRO PUNO'!F4143</f>
        <v>Madera Tratada</v>
      </c>
      <c r="J4163" s="194" t="str">
        <f>+'Información ELECTRO PUNO'!B4143</f>
        <v>PPM20</v>
      </c>
      <c r="K4163" s="9" t="str">
        <f t="shared" si="466"/>
        <v>POSTE DE MADERA TRATADA DE 12 mts. CL.5</v>
      </c>
      <c r="L4163" s="139">
        <f t="shared" si="467"/>
        <v>0.41</v>
      </c>
    </row>
    <row r="4164" spans="1:12" x14ac:dyDescent="0.25">
      <c r="A4164" s="193">
        <f>+'Información ELECTRO PUNO'!A4144</f>
        <v>4143</v>
      </c>
      <c r="B4164" s="26" t="str">
        <f t="shared" si="465"/>
        <v>SICODI</v>
      </c>
      <c r="C4164" s="9" t="str">
        <f t="shared" si="461"/>
        <v>Puno</v>
      </c>
      <c r="D4164" s="9" t="str">
        <f t="shared" si="462"/>
        <v>No Reporta</v>
      </c>
      <c r="E4164" s="9" t="str">
        <f t="shared" si="463"/>
        <v>No Reporta</v>
      </c>
      <c r="F4164" s="194" t="str">
        <f>+'Información ELECTRO PUNO'!E4144</f>
        <v>MT</v>
      </c>
      <c r="G4164" s="194">
        <f>+'Información ELECTRO PUNO'!G4144</f>
        <v>12</v>
      </c>
      <c r="H4164" s="9" t="str">
        <f t="shared" si="464"/>
        <v>Poste</v>
      </c>
      <c r="I4164" s="194" t="str">
        <f>+'Información ELECTRO PUNO'!F4144</f>
        <v>Madera Tratada</v>
      </c>
      <c r="J4164" s="194" t="str">
        <f>+'Información ELECTRO PUNO'!B4144</f>
        <v>PPM20</v>
      </c>
      <c r="K4164" s="9" t="str">
        <f t="shared" si="466"/>
        <v>POSTE DE MADERA TRATADA DE 12 mts. CL.5</v>
      </c>
      <c r="L4164" s="139">
        <f t="shared" si="467"/>
        <v>0.41</v>
      </c>
    </row>
    <row r="4165" spans="1:12" x14ac:dyDescent="0.25">
      <c r="A4165" s="193">
        <f>+'Información ELECTRO PUNO'!A4145</f>
        <v>4144</v>
      </c>
      <c r="B4165" s="26" t="str">
        <f t="shared" si="465"/>
        <v>SICODI</v>
      </c>
      <c r="C4165" s="9" t="str">
        <f t="shared" si="461"/>
        <v>Puno</v>
      </c>
      <c r="D4165" s="9" t="str">
        <f t="shared" si="462"/>
        <v>No Reporta</v>
      </c>
      <c r="E4165" s="9" t="str">
        <f t="shared" si="463"/>
        <v>No Reporta</v>
      </c>
      <c r="F4165" s="194" t="str">
        <f>+'Información ELECTRO PUNO'!E4145</f>
        <v>MT</v>
      </c>
      <c r="G4165" s="194">
        <f>+'Información ELECTRO PUNO'!G4145</f>
        <v>12</v>
      </c>
      <c r="H4165" s="9" t="str">
        <f t="shared" si="464"/>
        <v>Poste</v>
      </c>
      <c r="I4165" s="194" t="str">
        <f>+'Información ELECTRO PUNO'!F4145</f>
        <v>Madera Tratada</v>
      </c>
      <c r="J4165" s="194" t="str">
        <f>+'Información ELECTRO PUNO'!B4145</f>
        <v>PPM20</v>
      </c>
      <c r="K4165" s="9" t="str">
        <f t="shared" si="466"/>
        <v>POSTE DE MADERA TRATADA DE 12 mts. CL.5</v>
      </c>
      <c r="L4165" s="139">
        <f t="shared" si="467"/>
        <v>0.41</v>
      </c>
    </row>
    <row r="4166" spans="1:12" x14ac:dyDescent="0.25">
      <c r="A4166" s="193">
        <f>+'Información ELECTRO PUNO'!A4146</f>
        <v>4145</v>
      </c>
      <c r="B4166" s="26" t="str">
        <f t="shared" si="465"/>
        <v>SICODI</v>
      </c>
      <c r="C4166" s="9" t="str">
        <f t="shared" si="461"/>
        <v>Puno</v>
      </c>
      <c r="D4166" s="9" t="str">
        <f t="shared" si="462"/>
        <v>No Reporta</v>
      </c>
      <c r="E4166" s="9" t="str">
        <f t="shared" si="463"/>
        <v>No Reporta</v>
      </c>
      <c r="F4166" s="194" t="str">
        <f>+'Información ELECTRO PUNO'!E4146</f>
        <v>MT</v>
      </c>
      <c r="G4166" s="194">
        <f>+'Información ELECTRO PUNO'!G4146</f>
        <v>12</v>
      </c>
      <c r="H4166" s="9" t="str">
        <f t="shared" si="464"/>
        <v>Poste</v>
      </c>
      <c r="I4166" s="194" t="str">
        <f>+'Información ELECTRO PUNO'!F4146</f>
        <v>Madera Tratada</v>
      </c>
      <c r="J4166" s="194" t="str">
        <f>+'Información ELECTRO PUNO'!B4146</f>
        <v>PPM20</v>
      </c>
      <c r="K4166" s="9" t="str">
        <f t="shared" si="466"/>
        <v>POSTE DE MADERA TRATADA DE 12 mts. CL.5</v>
      </c>
      <c r="L4166" s="139">
        <f t="shared" si="467"/>
        <v>0.41</v>
      </c>
    </row>
    <row r="4167" spans="1:12" x14ac:dyDescent="0.25">
      <c r="A4167" s="193">
        <f>+'Información ELECTRO PUNO'!A4147</f>
        <v>4146</v>
      </c>
      <c r="B4167" s="26" t="str">
        <f t="shared" si="465"/>
        <v>SICODI</v>
      </c>
      <c r="C4167" s="9" t="str">
        <f t="shared" si="461"/>
        <v>Puno</v>
      </c>
      <c r="D4167" s="9" t="str">
        <f t="shared" si="462"/>
        <v>No Reporta</v>
      </c>
      <c r="E4167" s="9" t="str">
        <f t="shared" si="463"/>
        <v>No Reporta</v>
      </c>
      <c r="F4167" s="194" t="str">
        <f>+'Información ELECTRO PUNO'!E4147</f>
        <v>MT</v>
      </c>
      <c r="G4167" s="194">
        <f>+'Información ELECTRO PUNO'!G4147</f>
        <v>12</v>
      </c>
      <c r="H4167" s="9" t="str">
        <f t="shared" si="464"/>
        <v>Poste</v>
      </c>
      <c r="I4167" s="194" t="str">
        <f>+'Información ELECTRO PUNO'!F4147</f>
        <v>Madera Tratada</v>
      </c>
      <c r="J4167" s="194" t="str">
        <f>+'Información ELECTRO PUNO'!B4147</f>
        <v>PPM20</v>
      </c>
      <c r="K4167" s="9" t="str">
        <f t="shared" si="466"/>
        <v>POSTE DE MADERA TRATADA DE 12 mts. CL.5</v>
      </c>
      <c r="L4167" s="139">
        <f t="shared" si="467"/>
        <v>0.41</v>
      </c>
    </row>
    <row r="4168" spans="1:12" x14ac:dyDescent="0.25">
      <c r="A4168" s="193">
        <f>+'Información ELECTRO PUNO'!A4148</f>
        <v>4147</v>
      </c>
      <c r="B4168" s="26" t="str">
        <f t="shared" si="465"/>
        <v>SICODI</v>
      </c>
      <c r="C4168" s="9" t="str">
        <f t="shared" si="461"/>
        <v>Puno</v>
      </c>
      <c r="D4168" s="9" t="str">
        <f t="shared" si="462"/>
        <v>No Reporta</v>
      </c>
      <c r="E4168" s="9" t="str">
        <f t="shared" si="463"/>
        <v>No Reporta</v>
      </c>
      <c r="F4168" s="194" t="str">
        <f>+'Información ELECTRO PUNO'!E4148</f>
        <v>MT</v>
      </c>
      <c r="G4168" s="194">
        <f>+'Información ELECTRO PUNO'!G4148</f>
        <v>12</v>
      </c>
      <c r="H4168" s="9" t="str">
        <f t="shared" si="464"/>
        <v>Poste</v>
      </c>
      <c r="I4168" s="194" t="str">
        <f>+'Información ELECTRO PUNO'!F4148</f>
        <v>Madera Tratada</v>
      </c>
      <c r="J4168" s="194" t="str">
        <f>+'Información ELECTRO PUNO'!B4148</f>
        <v>PPM20</v>
      </c>
      <c r="K4168" s="9" t="str">
        <f t="shared" si="466"/>
        <v>POSTE DE MADERA TRATADA DE 12 mts. CL.5</v>
      </c>
      <c r="L4168" s="139">
        <f t="shared" si="467"/>
        <v>0.41</v>
      </c>
    </row>
    <row r="4169" spans="1:12" x14ac:dyDescent="0.25">
      <c r="A4169" s="193">
        <f>+'Información ELECTRO PUNO'!A4149</f>
        <v>4148</v>
      </c>
      <c r="B4169" s="26" t="str">
        <f t="shared" si="465"/>
        <v>SICODI</v>
      </c>
      <c r="C4169" s="9" t="str">
        <f t="shared" si="461"/>
        <v>Puno</v>
      </c>
      <c r="D4169" s="9" t="str">
        <f t="shared" si="462"/>
        <v>No Reporta</v>
      </c>
      <c r="E4169" s="9" t="str">
        <f t="shared" si="463"/>
        <v>No Reporta</v>
      </c>
      <c r="F4169" s="194" t="str">
        <f>+'Información ELECTRO PUNO'!E4149</f>
        <v>MT</v>
      </c>
      <c r="G4169" s="194">
        <f>+'Información ELECTRO PUNO'!G4149</f>
        <v>12</v>
      </c>
      <c r="H4169" s="9" t="str">
        <f t="shared" si="464"/>
        <v>Poste</v>
      </c>
      <c r="I4169" s="194" t="str">
        <f>+'Información ELECTRO PUNO'!F4149</f>
        <v>Madera Tratada</v>
      </c>
      <c r="J4169" s="194" t="str">
        <f>+'Información ELECTRO PUNO'!B4149</f>
        <v>PPM20</v>
      </c>
      <c r="K4169" s="9" t="str">
        <f t="shared" si="466"/>
        <v>POSTE DE MADERA TRATADA DE 12 mts. CL.5</v>
      </c>
      <c r="L4169" s="139">
        <f t="shared" si="467"/>
        <v>0.41</v>
      </c>
    </row>
    <row r="4170" spans="1:12" x14ac:dyDescent="0.25">
      <c r="A4170" s="193">
        <f>+'Información ELECTRO PUNO'!A4150</f>
        <v>4149</v>
      </c>
      <c r="B4170" s="26" t="str">
        <f t="shared" si="465"/>
        <v>SICODI</v>
      </c>
      <c r="C4170" s="9" t="str">
        <f t="shared" si="461"/>
        <v>Puno</v>
      </c>
      <c r="D4170" s="9" t="str">
        <f t="shared" si="462"/>
        <v>No Reporta</v>
      </c>
      <c r="E4170" s="9" t="str">
        <f t="shared" si="463"/>
        <v>No Reporta</v>
      </c>
      <c r="F4170" s="194" t="str">
        <f>+'Información ELECTRO PUNO'!E4150</f>
        <v>BT</v>
      </c>
      <c r="G4170" s="194">
        <f>+'Información ELECTRO PUNO'!G4150</f>
        <v>8</v>
      </c>
      <c r="H4170" s="9" t="str">
        <f t="shared" si="464"/>
        <v>Poste</v>
      </c>
      <c r="I4170" s="194" t="str">
        <f>+'Información ELECTRO PUNO'!F4150</f>
        <v>Concreto Armado</v>
      </c>
      <c r="J4170" s="194" t="str">
        <f>+'Información ELECTRO PUNO'!B4150</f>
        <v>PPC06</v>
      </c>
      <c r="K4170" s="9" t="str">
        <f t="shared" si="466"/>
        <v>POSTE DE CONCRETO ARMADO DE  8/300/120/240</v>
      </c>
      <c r="L4170" s="139">
        <f t="shared" si="467"/>
        <v>0.14000000000000001</v>
      </c>
    </row>
    <row r="4171" spans="1:12" x14ac:dyDescent="0.25">
      <c r="A4171" s="193">
        <f>+'Información ELECTRO PUNO'!A4151</f>
        <v>4150</v>
      </c>
      <c r="B4171" s="26" t="str">
        <f t="shared" si="465"/>
        <v>SICODI</v>
      </c>
      <c r="C4171" s="9" t="str">
        <f t="shared" si="461"/>
        <v>Puno</v>
      </c>
      <c r="D4171" s="9" t="str">
        <f t="shared" si="462"/>
        <v>No Reporta</v>
      </c>
      <c r="E4171" s="9" t="str">
        <f t="shared" si="463"/>
        <v>No Reporta</v>
      </c>
      <c r="F4171" s="194" t="str">
        <f>+'Información ELECTRO PUNO'!E4151</f>
        <v>BT</v>
      </c>
      <c r="G4171" s="194">
        <f>+'Información ELECTRO PUNO'!G4151</f>
        <v>8</v>
      </c>
      <c r="H4171" s="9" t="str">
        <f t="shared" si="464"/>
        <v>Poste</v>
      </c>
      <c r="I4171" s="194" t="str">
        <f>+'Información ELECTRO PUNO'!F4151</f>
        <v>Concreto Armado</v>
      </c>
      <c r="J4171" s="194" t="str">
        <f>+'Información ELECTRO PUNO'!B4151</f>
        <v>PPC06</v>
      </c>
      <c r="K4171" s="9" t="str">
        <f t="shared" si="466"/>
        <v>POSTE DE CONCRETO ARMADO DE  8/300/120/240</v>
      </c>
      <c r="L4171" s="139">
        <f t="shared" si="467"/>
        <v>0.14000000000000001</v>
      </c>
    </row>
    <row r="4172" spans="1:12" x14ac:dyDescent="0.25">
      <c r="A4172" s="193">
        <f>+'Información ELECTRO PUNO'!A4152</f>
        <v>4151</v>
      </c>
      <c r="B4172" s="26" t="str">
        <f t="shared" si="465"/>
        <v>SICODI</v>
      </c>
      <c r="C4172" s="9" t="str">
        <f t="shared" si="461"/>
        <v>Puno</v>
      </c>
      <c r="D4172" s="9" t="str">
        <f t="shared" si="462"/>
        <v>No Reporta</v>
      </c>
      <c r="E4172" s="9" t="str">
        <f t="shared" si="463"/>
        <v>No Reporta</v>
      </c>
      <c r="F4172" s="194" t="str">
        <f>+'Información ELECTRO PUNO'!E4152</f>
        <v>MT</v>
      </c>
      <c r="G4172" s="194">
        <f>+'Información ELECTRO PUNO'!G4152</f>
        <v>12</v>
      </c>
      <c r="H4172" s="9" t="str">
        <f t="shared" si="464"/>
        <v>Poste</v>
      </c>
      <c r="I4172" s="194" t="str">
        <f>+'Información ELECTRO PUNO'!F4152</f>
        <v>Madera Tratada</v>
      </c>
      <c r="J4172" s="194" t="str">
        <f>+'Información ELECTRO PUNO'!B4152</f>
        <v>PPM20</v>
      </c>
      <c r="K4172" s="9" t="str">
        <f t="shared" si="466"/>
        <v>POSTE DE MADERA TRATADA DE 12 mts. CL.5</v>
      </c>
      <c r="L4172" s="139">
        <f t="shared" si="467"/>
        <v>0.41</v>
      </c>
    </row>
    <row r="4173" spans="1:12" x14ac:dyDescent="0.25">
      <c r="A4173" s="193">
        <f>+'Información ELECTRO PUNO'!A4153</f>
        <v>4152</v>
      </c>
      <c r="B4173" s="26" t="str">
        <f t="shared" si="465"/>
        <v>SICODI</v>
      </c>
      <c r="C4173" s="9" t="str">
        <f t="shared" si="461"/>
        <v>Puno</v>
      </c>
      <c r="D4173" s="9" t="str">
        <f t="shared" si="462"/>
        <v>No Reporta</v>
      </c>
      <c r="E4173" s="9" t="str">
        <f t="shared" si="463"/>
        <v>No Reporta</v>
      </c>
      <c r="F4173" s="194" t="str">
        <f>+'Información ELECTRO PUNO'!E4153</f>
        <v>BT</v>
      </c>
      <c r="G4173" s="194">
        <f>+'Información ELECTRO PUNO'!G4153</f>
        <v>8</v>
      </c>
      <c r="H4173" s="9" t="str">
        <f t="shared" si="464"/>
        <v>Poste</v>
      </c>
      <c r="I4173" s="194" t="str">
        <f>+'Información ELECTRO PUNO'!F4153</f>
        <v>Concreto Armado</v>
      </c>
      <c r="J4173" s="194" t="str">
        <f>+'Información ELECTRO PUNO'!B4153</f>
        <v>PPC06</v>
      </c>
      <c r="K4173" s="9" t="str">
        <f t="shared" si="466"/>
        <v>POSTE DE CONCRETO ARMADO DE  8/300/120/240</v>
      </c>
      <c r="L4173" s="139">
        <f t="shared" si="467"/>
        <v>0.14000000000000001</v>
      </c>
    </row>
    <row r="4174" spans="1:12" x14ac:dyDescent="0.25">
      <c r="A4174" s="193">
        <f>+'Información ELECTRO PUNO'!A4154</f>
        <v>4153</v>
      </c>
      <c r="B4174" s="26" t="str">
        <f t="shared" si="465"/>
        <v>SICODI</v>
      </c>
      <c r="C4174" s="9" t="str">
        <f t="shared" si="461"/>
        <v>Puno</v>
      </c>
      <c r="D4174" s="9" t="str">
        <f t="shared" si="462"/>
        <v>No Reporta</v>
      </c>
      <c r="E4174" s="9" t="str">
        <f t="shared" si="463"/>
        <v>No Reporta</v>
      </c>
      <c r="F4174" s="194" t="str">
        <f>+'Información ELECTRO PUNO'!E4154</f>
        <v>BT</v>
      </c>
      <c r="G4174" s="194">
        <f>+'Información ELECTRO PUNO'!G4154</f>
        <v>8</v>
      </c>
      <c r="H4174" s="9" t="str">
        <f t="shared" si="464"/>
        <v>Poste</v>
      </c>
      <c r="I4174" s="194" t="str">
        <f>+'Información ELECTRO PUNO'!F4154</f>
        <v>Concreto Armado</v>
      </c>
      <c r="J4174" s="194" t="str">
        <f>+'Información ELECTRO PUNO'!B4154</f>
        <v>PPC06</v>
      </c>
      <c r="K4174" s="9" t="str">
        <f t="shared" si="466"/>
        <v>POSTE DE CONCRETO ARMADO DE  8/300/120/240</v>
      </c>
      <c r="L4174" s="139">
        <f t="shared" si="467"/>
        <v>0.14000000000000001</v>
      </c>
    </row>
    <row r="4175" spans="1:12" x14ac:dyDescent="0.25">
      <c r="A4175" s="193">
        <f>+'Información ELECTRO PUNO'!A4155</f>
        <v>4154</v>
      </c>
      <c r="B4175" s="26" t="str">
        <f t="shared" si="465"/>
        <v>SICODI</v>
      </c>
      <c r="C4175" s="9" t="str">
        <f t="shared" si="461"/>
        <v>Puno</v>
      </c>
      <c r="D4175" s="9" t="str">
        <f t="shared" si="462"/>
        <v>No Reporta</v>
      </c>
      <c r="E4175" s="9" t="str">
        <f t="shared" si="463"/>
        <v>No Reporta</v>
      </c>
      <c r="F4175" s="194" t="str">
        <f>+'Información ELECTRO PUNO'!E4155</f>
        <v>MT</v>
      </c>
      <c r="G4175" s="194">
        <f>+'Información ELECTRO PUNO'!G4155</f>
        <v>12</v>
      </c>
      <c r="H4175" s="9" t="str">
        <f t="shared" si="464"/>
        <v>Poste</v>
      </c>
      <c r="I4175" s="194" t="str">
        <f>+'Información ELECTRO PUNO'!F4155</f>
        <v>Madera Tratada</v>
      </c>
      <c r="J4175" s="194" t="str">
        <f>+'Información ELECTRO PUNO'!B4155</f>
        <v>PPM20</v>
      </c>
      <c r="K4175" s="9" t="str">
        <f t="shared" si="466"/>
        <v>POSTE DE MADERA TRATADA DE 12 mts. CL.5</v>
      </c>
      <c r="L4175" s="139">
        <f t="shared" si="467"/>
        <v>0.41</v>
      </c>
    </row>
    <row r="4176" spans="1:12" x14ac:dyDescent="0.25">
      <c r="A4176" s="193">
        <f>+'Información ELECTRO PUNO'!A4156</f>
        <v>4155</v>
      </c>
      <c r="B4176" s="26" t="str">
        <f t="shared" si="465"/>
        <v>SICODI</v>
      </c>
      <c r="C4176" s="9" t="str">
        <f t="shared" si="461"/>
        <v>Puno</v>
      </c>
      <c r="D4176" s="9" t="str">
        <f t="shared" si="462"/>
        <v>No Reporta</v>
      </c>
      <c r="E4176" s="9" t="str">
        <f t="shared" si="463"/>
        <v>No Reporta</v>
      </c>
      <c r="F4176" s="194" t="str">
        <f>+'Información ELECTRO PUNO'!E4156</f>
        <v>MT</v>
      </c>
      <c r="G4176" s="194">
        <f>+'Información ELECTRO PUNO'!G4156</f>
        <v>12</v>
      </c>
      <c r="H4176" s="9" t="str">
        <f t="shared" si="464"/>
        <v>Poste</v>
      </c>
      <c r="I4176" s="194" t="str">
        <f>+'Información ELECTRO PUNO'!F4156</f>
        <v>Madera Tratada</v>
      </c>
      <c r="J4176" s="194" t="str">
        <f>+'Información ELECTRO PUNO'!B4156</f>
        <v>PPM20</v>
      </c>
      <c r="K4176" s="9" t="str">
        <f t="shared" si="466"/>
        <v>POSTE DE MADERA TRATADA DE 12 mts. CL.5</v>
      </c>
      <c r="L4176" s="139">
        <f t="shared" si="467"/>
        <v>0.41</v>
      </c>
    </row>
    <row r="4177" spans="1:12" x14ac:dyDescent="0.25">
      <c r="A4177" s="193">
        <f>+'Información ELECTRO PUNO'!A4157</f>
        <v>4156</v>
      </c>
      <c r="B4177" s="26" t="str">
        <f t="shared" si="465"/>
        <v>SICODI</v>
      </c>
      <c r="C4177" s="9" t="str">
        <f t="shared" si="461"/>
        <v>Puno</v>
      </c>
      <c r="D4177" s="9" t="str">
        <f t="shared" si="462"/>
        <v>No Reporta</v>
      </c>
      <c r="E4177" s="9" t="str">
        <f t="shared" si="463"/>
        <v>No Reporta</v>
      </c>
      <c r="F4177" s="194" t="str">
        <f>+'Información ELECTRO PUNO'!E4157</f>
        <v>BT</v>
      </c>
      <c r="G4177" s="194">
        <f>+'Información ELECTRO PUNO'!G4157</f>
        <v>8</v>
      </c>
      <c r="H4177" s="9" t="str">
        <f t="shared" si="464"/>
        <v>Poste</v>
      </c>
      <c r="I4177" s="194" t="str">
        <f>+'Información ELECTRO PUNO'!F4157</f>
        <v>Concreto Armado</v>
      </c>
      <c r="J4177" s="194" t="str">
        <f>+'Información ELECTRO PUNO'!B4157</f>
        <v>PPC06</v>
      </c>
      <c r="K4177" s="9" t="str">
        <f t="shared" si="466"/>
        <v>POSTE DE CONCRETO ARMADO DE  8/300/120/240</v>
      </c>
      <c r="L4177" s="139">
        <f t="shared" si="467"/>
        <v>0.14000000000000001</v>
      </c>
    </row>
    <row r="4178" spans="1:12" x14ac:dyDescent="0.25">
      <c r="A4178" s="193">
        <f>+'Información ELECTRO PUNO'!A4158</f>
        <v>4157</v>
      </c>
      <c r="B4178" s="26" t="str">
        <f t="shared" si="465"/>
        <v>SICODI</v>
      </c>
      <c r="C4178" s="9" t="str">
        <f t="shared" si="461"/>
        <v>Puno</v>
      </c>
      <c r="D4178" s="9" t="str">
        <f t="shared" si="462"/>
        <v>No Reporta</v>
      </c>
      <c r="E4178" s="9" t="str">
        <f t="shared" si="463"/>
        <v>No Reporta</v>
      </c>
      <c r="F4178" s="194" t="str">
        <f>+'Información ELECTRO PUNO'!E4158</f>
        <v>BT</v>
      </c>
      <c r="G4178" s="194">
        <f>+'Información ELECTRO PUNO'!G4158</f>
        <v>8</v>
      </c>
      <c r="H4178" s="9" t="str">
        <f t="shared" si="464"/>
        <v>Poste</v>
      </c>
      <c r="I4178" s="194" t="str">
        <f>+'Información ELECTRO PUNO'!F4158</f>
        <v>Concreto Armado</v>
      </c>
      <c r="J4178" s="194" t="str">
        <f>+'Información ELECTRO PUNO'!B4158</f>
        <v>PPC06</v>
      </c>
      <c r="K4178" s="9" t="str">
        <f t="shared" si="466"/>
        <v>POSTE DE CONCRETO ARMADO DE  8/300/120/240</v>
      </c>
      <c r="L4178" s="139">
        <f t="shared" si="467"/>
        <v>0.14000000000000001</v>
      </c>
    </row>
    <row r="4179" spans="1:12" x14ac:dyDescent="0.25">
      <c r="A4179" s="193">
        <f>+'Información ELECTRO PUNO'!A4159</f>
        <v>4158</v>
      </c>
      <c r="B4179" s="26" t="str">
        <f t="shared" si="465"/>
        <v>SICODI</v>
      </c>
      <c r="C4179" s="9" t="str">
        <f t="shared" si="461"/>
        <v>Puno</v>
      </c>
      <c r="D4179" s="9" t="str">
        <f t="shared" si="462"/>
        <v>No Reporta</v>
      </c>
      <c r="E4179" s="9" t="str">
        <f t="shared" si="463"/>
        <v>No Reporta</v>
      </c>
      <c r="F4179" s="194" t="str">
        <f>+'Información ELECTRO PUNO'!E4159</f>
        <v>MT</v>
      </c>
      <c r="G4179" s="194">
        <f>+'Información ELECTRO PUNO'!G4159</f>
        <v>12</v>
      </c>
      <c r="H4179" s="9" t="str">
        <f t="shared" si="464"/>
        <v>Poste</v>
      </c>
      <c r="I4179" s="194" t="str">
        <f>+'Información ELECTRO PUNO'!F4159</f>
        <v>Madera Tratada</v>
      </c>
      <c r="J4179" s="194" t="str">
        <f>+'Información ELECTRO PUNO'!B4159</f>
        <v>PPM20</v>
      </c>
      <c r="K4179" s="9" t="str">
        <f t="shared" si="466"/>
        <v>POSTE DE MADERA TRATADA DE 12 mts. CL.5</v>
      </c>
      <c r="L4179" s="139">
        <f t="shared" si="467"/>
        <v>0.41</v>
      </c>
    </row>
    <row r="4180" spans="1:12" x14ac:dyDescent="0.25">
      <c r="A4180" s="193">
        <f>+'Información ELECTRO PUNO'!A4160</f>
        <v>4159</v>
      </c>
      <c r="B4180" s="26" t="str">
        <f t="shared" si="465"/>
        <v>SICODI</v>
      </c>
      <c r="C4180" s="9" t="str">
        <f t="shared" si="461"/>
        <v>Puno</v>
      </c>
      <c r="D4180" s="9" t="str">
        <f t="shared" si="462"/>
        <v>No Reporta</v>
      </c>
      <c r="E4180" s="9" t="str">
        <f t="shared" si="463"/>
        <v>No Reporta</v>
      </c>
      <c r="F4180" s="194" t="str">
        <f>+'Información ELECTRO PUNO'!E4160</f>
        <v>MT</v>
      </c>
      <c r="G4180" s="194">
        <f>+'Información ELECTRO PUNO'!G4160</f>
        <v>12</v>
      </c>
      <c r="H4180" s="9" t="str">
        <f t="shared" si="464"/>
        <v>Poste</v>
      </c>
      <c r="I4180" s="194" t="str">
        <f>+'Información ELECTRO PUNO'!F4160</f>
        <v>Madera Tratada</v>
      </c>
      <c r="J4180" s="194" t="str">
        <f>+'Información ELECTRO PUNO'!B4160</f>
        <v>PPM20</v>
      </c>
      <c r="K4180" s="9" t="str">
        <f t="shared" si="466"/>
        <v>POSTE DE MADERA TRATADA DE 12 mts. CL.5</v>
      </c>
      <c r="L4180" s="139">
        <f t="shared" si="467"/>
        <v>0.41</v>
      </c>
    </row>
    <row r="4181" spans="1:12" x14ac:dyDescent="0.25">
      <c r="A4181" s="193">
        <f>+'Información ELECTRO PUNO'!A4161</f>
        <v>4160</v>
      </c>
      <c r="B4181" s="26" t="str">
        <f t="shared" si="465"/>
        <v>SICODI</v>
      </c>
      <c r="C4181" s="9" t="str">
        <f t="shared" si="461"/>
        <v>Puno</v>
      </c>
      <c r="D4181" s="9" t="str">
        <f t="shared" si="462"/>
        <v>No Reporta</v>
      </c>
      <c r="E4181" s="9" t="str">
        <f t="shared" si="463"/>
        <v>No Reporta</v>
      </c>
      <c r="F4181" s="194" t="str">
        <f>+'Información ELECTRO PUNO'!E4161</f>
        <v>MT</v>
      </c>
      <c r="G4181" s="194">
        <f>+'Información ELECTRO PUNO'!G4161</f>
        <v>12</v>
      </c>
      <c r="H4181" s="9" t="str">
        <f t="shared" si="464"/>
        <v>Poste</v>
      </c>
      <c r="I4181" s="194" t="str">
        <f>+'Información ELECTRO PUNO'!F4161</f>
        <v>Madera Tratada</v>
      </c>
      <c r="J4181" s="194" t="str">
        <f>+'Información ELECTRO PUNO'!B4161</f>
        <v>PPM20</v>
      </c>
      <c r="K4181" s="9" t="str">
        <f t="shared" si="466"/>
        <v>POSTE DE MADERA TRATADA DE 12 mts. CL.5</v>
      </c>
      <c r="L4181" s="139">
        <f t="shared" si="467"/>
        <v>0.41</v>
      </c>
    </row>
    <row r="4182" spans="1:12" x14ac:dyDescent="0.25">
      <c r="A4182" s="193">
        <f>+'Información ELECTRO PUNO'!A4162</f>
        <v>4161</v>
      </c>
      <c r="B4182" s="26" t="str">
        <f t="shared" si="465"/>
        <v>SICODI</v>
      </c>
      <c r="C4182" s="9" t="str">
        <f t="shared" ref="C4182:C4245" si="468">+$C$10</f>
        <v>Puno</v>
      </c>
      <c r="D4182" s="9" t="str">
        <f t="shared" ref="D4182:D4245" si="469">+$D$10</f>
        <v>No Reporta</v>
      </c>
      <c r="E4182" s="9" t="str">
        <f t="shared" ref="E4182:E4245" si="470">+$E$10</f>
        <v>No Reporta</v>
      </c>
      <c r="F4182" s="194" t="str">
        <f>+'Información ELECTRO PUNO'!E4162</f>
        <v>BT</v>
      </c>
      <c r="G4182" s="194">
        <f>+'Información ELECTRO PUNO'!G4162</f>
        <v>8</v>
      </c>
      <c r="H4182" s="9" t="str">
        <f t="shared" ref="H4182:H4245" si="471">+$H$10</f>
        <v>Poste</v>
      </c>
      <c r="I4182" s="194" t="str">
        <f>+'Información ELECTRO PUNO'!F4162</f>
        <v>Concreto Armado</v>
      </c>
      <c r="J4182" s="194" t="str">
        <f>+'Información ELECTRO PUNO'!B4162</f>
        <v>PPC06</v>
      </c>
      <c r="K4182" s="9" t="str">
        <f t="shared" si="466"/>
        <v>POSTE DE CONCRETO ARMADO DE  8/300/120/240</v>
      </c>
      <c r="L4182" s="139">
        <f t="shared" si="467"/>
        <v>0.14000000000000001</v>
      </c>
    </row>
    <row r="4183" spans="1:12" x14ac:dyDescent="0.25">
      <c r="A4183" s="193">
        <f>+'Información ELECTRO PUNO'!A4163</f>
        <v>4162</v>
      </c>
      <c r="B4183" s="26" t="str">
        <f t="shared" ref="B4183:B4246" si="472">+INDEX($B$8:$B$16,MATCH(J4183,$J$8:$J$16,0))</f>
        <v>SICODI</v>
      </c>
      <c r="C4183" s="9" t="str">
        <f t="shared" si="468"/>
        <v>Puno</v>
      </c>
      <c r="D4183" s="9" t="str">
        <f t="shared" si="469"/>
        <v>No Reporta</v>
      </c>
      <c r="E4183" s="9" t="str">
        <f t="shared" si="470"/>
        <v>No Reporta</v>
      </c>
      <c r="F4183" s="194" t="str">
        <f>+'Información ELECTRO PUNO'!E4163</f>
        <v>MT</v>
      </c>
      <c r="G4183" s="194">
        <f>+'Información ELECTRO PUNO'!G4163</f>
        <v>12</v>
      </c>
      <c r="H4183" s="9" t="str">
        <f t="shared" si="471"/>
        <v>Poste</v>
      </c>
      <c r="I4183" s="194" t="str">
        <f>+'Información ELECTRO PUNO'!F4163</f>
        <v>Madera Tratada</v>
      </c>
      <c r="J4183" s="194" t="str">
        <f>+'Información ELECTRO PUNO'!B4163</f>
        <v>PPM20</v>
      </c>
      <c r="K4183" s="9" t="str">
        <f t="shared" ref="K4183:K4246" si="473">+VLOOKUP(J4183,$J$8:$K$16,2,FALSE)</f>
        <v>POSTE DE MADERA TRATADA DE 12 mts. CL.5</v>
      </c>
      <c r="L4183" s="139">
        <f t="shared" ref="L4183:L4246" si="474">+VLOOKUP(J4183,$J$8:$U$16,12,FALSE)</f>
        <v>0.41</v>
      </c>
    </row>
    <row r="4184" spans="1:12" x14ac:dyDescent="0.25">
      <c r="A4184" s="193">
        <f>+'Información ELECTRO PUNO'!A4164</f>
        <v>4163</v>
      </c>
      <c r="B4184" s="26" t="str">
        <f t="shared" si="472"/>
        <v>SICODI</v>
      </c>
      <c r="C4184" s="9" t="str">
        <f t="shared" si="468"/>
        <v>Puno</v>
      </c>
      <c r="D4184" s="9" t="str">
        <f t="shared" si="469"/>
        <v>No Reporta</v>
      </c>
      <c r="E4184" s="9" t="str">
        <f t="shared" si="470"/>
        <v>No Reporta</v>
      </c>
      <c r="F4184" s="194" t="str">
        <f>+'Información ELECTRO PUNO'!E4164</f>
        <v>BT</v>
      </c>
      <c r="G4184" s="194">
        <f>+'Información ELECTRO PUNO'!G4164</f>
        <v>8</v>
      </c>
      <c r="H4184" s="9" t="str">
        <f t="shared" si="471"/>
        <v>Poste</v>
      </c>
      <c r="I4184" s="194" t="str">
        <f>+'Información ELECTRO PUNO'!F4164</f>
        <v>Concreto Armado</v>
      </c>
      <c r="J4184" s="194" t="str">
        <f>+'Información ELECTRO PUNO'!B4164</f>
        <v>PPC06</v>
      </c>
      <c r="K4184" s="9" t="str">
        <f t="shared" si="473"/>
        <v>POSTE DE CONCRETO ARMADO DE  8/300/120/240</v>
      </c>
      <c r="L4184" s="139">
        <f t="shared" si="474"/>
        <v>0.14000000000000001</v>
      </c>
    </row>
    <row r="4185" spans="1:12" x14ac:dyDescent="0.25">
      <c r="A4185" s="193">
        <f>+'Información ELECTRO PUNO'!A4165</f>
        <v>4164</v>
      </c>
      <c r="B4185" s="26" t="str">
        <f t="shared" si="472"/>
        <v>SICODI</v>
      </c>
      <c r="C4185" s="9" t="str">
        <f t="shared" si="468"/>
        <v>Puno</v>
      </c>
      <c r="D4185" s="9" t="str">
        <f t="shared" si="469"/>
        <v>No Reporta</v>
      </c>
      <c r="E4185" s="9" t="str">
        <f t="shared" si="470"/>
        <v>No Reporta</v>
      </c>
      <c r="F4185" s="194" t="str">
        <f>+'Información ELECTRO PUNO'!E4165</f>
        <v>MT</v>
      </c>
      <c r="G4185" s="194">
        <f>+'Información ELECTRO PUNO'!G4165</f>
        <v>12</v>
      </c>
      <c r="H4185" s="9" t="str">
        <f t="shared" si="471"/>
        <v>Poste</v>
      </c>
      <c r="I4185" s="194" t="str">
        <f>+'Información ELECTRO PUNO'!F4165</f>
        <v>Madera Tratada</v>
      </c>
      <c r="J4185" s="194" t="str">
        <f>+'Información ELECTRO PUNO'!B4165</f>
        <v>PPM20</v>
      </c>
      <c r="K4185" s="9" t="str">
        <f t="shared" si="473"/>
        <v>POSTE DE MADERA TRATADA DE 12 mts. CL.5</v>
      </c>
      <c r="L4185" s="139">
        <f t="shared" si="474"/>
        <v>0.41</v>
      </c>
    </row>
    <row r="4186" spans="1:12" x14ac:dyDescent="0.25">
      <c r="A4186" s="193">
        <f>+'Información ELECTRO PUNO'!A4166</f>
        <v>4165</v>
      </c>
      <c r="B4186" s="26" t="str">
        <f t="shared" si="472"/>
        <v>SICODI</v>
      </c>
      <c r="C4186" s="9" t="str">
        <f t="shared" si="468"/>
        <v>Puno</v>
      </c>
      <c r="D4186" s="9" t="str">
        <f t="shared" si="469"/>
        <v>No Reporta</v>
      </c>
      <c r="E4186" s="9" t="str">
        <f t="shared" si="470"/>
        <v>No Reporta</v>
      </c>
      <c r="F4186" s="194" t="str">
        <f>+'Información ELECTRO PUNO'!E4166</f>
        <v>MT</v>
      </c>
      <c r="G4186" s="194">
        <f>+'Información ELECTRO PUNO'!G4166</f>
        <v>12</v>
      </c>
      <c r="H4186" s="9" t="str">
        <f t="shared" si="471"/>
        <v>Poste</v>
      </c>
      <c r="I4186" s="194" t="str">
        <f>+'Información ELECTRO PUNO'!F4166</f>
        <v>Madera Tratada</v>
      </c>
      <c r="J4186" s="194" t="str">
        <f>+'Información ELECTRO PUNO'!B4166</f>
        <v>PPM20</v>
      </c>
      <c r="K4186" s="9" t="str">
        <f t="shared" si="473"/>
        <v>POSTE DE MADERA TRATADA DE 12 mts. CL.5</v>
      </c>
      <c r="L4186" s="139">
        <f t="shared" si="474"/>
        <v>0.41</v>
      </c>
    </row>
    <row r="4187" spans="1:12" x14ac:dyDescent="0.25">
      <c r="A4187" s="193">
        <f>+'Información ELECTRO PUNO'!A4167</f>
        <v>4166</v>
      </c>
      <c r="B4187" s="26" t="str">
        <f t="shared" si="472"/>
        <v>SICODI</v>
      </c>
      <c r="C4187" s="9" t="str">
        <f t="shared" si="468"/>
        <v>Puno</v>
      </c>
      <c r="D4187" s="9" t="str">
        <f t="shared" si="469"/>
        <v>No Reporta</v>
      </c>
      <c r="E4187" s="9" t="str">
        <f t="shared" si="470"/>
        <v>No Reporta</v>
      </c>
      <c r="F4187" s="194" t="str">
        <f>+'Información ELECTRO PUNO'!E4167</f>
        <v>MT</v>
      </c>
      <c r="G4187" s="194">
        <f>+'Información ELECTRO PUNO'!G4167</f>
        <v>12</v>
      </c>
      <c r="H4187" s="9" t="str">
        <f t="shared" si="471"/>
        <v>Poste</v>
      </c>
      <c r="I4187" s="194" t="str">
        <f>+'Información ELECTRO PUNO'!F4167</f>
        <v>Madera Tratada</v>
      </c>
      <c r="J4187" s="194" t="str">
        <f>+'Información ELECTRO PUNO'!B4167</f>
        <v>PPM20</v>
      </c>
      <c r="K4187" s="9" t="str">
        <f t="shared" si="473"/>
        <v>POSTE DE MADERA TRATADA DE 12 mts. CL.5</v>
      </c>
      <c r="L4187" s="139">
        <f t="shared" si="474"/>
        <v>0.41</v>
      </c>
    </row>
    <row r="4188" spans="1:12" x14ac:dyDescent="0.25">
      <c r="A4188" s="193">
        <f>+'Información ELECTRO PUNO'!A4168</f>
        <v>4167</v>
      </c>
      <c r="B4188" s="26" t="str">
        <f t="shared" si="472"/>
        <v>SICODI</v>
      </c>
      <c r="C4188" s="9" t="str">
        <f t="shared" si="468"/>
        <v>Puno</v>
      </c>
      <c r="D4188" s="9" t="str">
        <f t="shared" si="469"/>
        <v>No Reporta</v>
      </c>
      <c r="E4188" s="9" t="str">
        <f t="shared" si="470"/>
        <v>No Reporta</v>
      </c>
      <c r="F4188" s="194" t="str">
        <f>+'Información ELECTRO PUNO'!E4168</f>
        <v>BT</v>
      </c>
      <c r="G4188" s="194">
        <f>+'Información ELECTRO PUNO'!G4168</f>
        <v>8</v>
      </c>
      <c r="H4188" s="9" t="str">
        <f t="shared" si="471"/>
        <v>Poste</v>
      </c>
      <c r="I4188" s="194" t="str">
        <f>+'Información ELECTRO PUNO'!F4168</f>
        <v>Concreto Armado</v>
      </c>
      <c r="J4188" s="194" t="str">
        <f>+'Información ELECTRO PUNO'!B4168</f>
        <v>PPC06</v>
      </c>
      <c r="K4188" s="9" t="str">
        <f t="shared" si="473"/>
        <v>POSTE DE CONCRETO ARMADO DE  8/300/120/240</v>
      </c>
      <c r="L4188" s="139">
        <f t="shared" si="474"/>
        <v>0.14000000000000001</v>
      </c>
    </row>
    <row r="4189" spans="1:12" x14ac:dyDescent="0.25">
      <c r="A4189" s="193">
        <f>+'Información ELECTRO PUNO'!A4169</f>
        <v>4168</v>
      </c>
      <c r="B4189" s="26" t="str">
        <f t="shared" si="472"/>
        <v>SICODI</v>
      </c>
      <c r="C4189" s="9" t="str">
        <f t="shared" si="468"/>
        <v>Puno</v>
      </c>
      <c r="D4189" s="9" t="str">
        <f t="shared" si="469"/>
        <v>No Reporta</v>
      </c>
      <c r="E4189" s="9" t="str">
        <f t="shared" si="470"/>
        <v>No Reporta</v>
      </c>
      <c r="F4189" s="194" t="str">
        <f>+'Información ELECTRO PUNO'!E4169</f>
        <v>MT</v>
      </c>
      <c r="G4189" s="194">
        <f>+'Información ELECTRO PUNO'!G4169</f>
        <v>12</v>
      </c>
      <c r="H4189" s="9" t="str">
        <f t="shared" si="471"/>
        <v>Poste</v>
      </c>
      <c r="I4189" s="194" t="str">
        <f>+'Información ELECTRO PUNO'!F4169</f>
        <v>Madera Tratada</v>
      </c>
      <c r="J4189" s="194" t="str">
        <f>+'Información ELECTRO PUNO'!B4169</f>
        <v>PPM20</v>
      </c>
      <c r="K4189" s="9" t="str">
        <f t="shared" si="473"/>
        <v>POSTE DE MADERA TRATADA DE 12 mts. CL.5</v>
      </c>
      <c r="L4189" s="139">
        <f t="shared" si="474"/>
        <v>0.41</v>
      </c>
    </row>
    <row r="4190" spans="1:12" x14ac:dyDescent="0.25">
      <c r="A4190" s="193">
        <f>+'Información ELECTRO PUNO'!A4170</f>
        <v>4169</v>
      </c>
      <c r="B4190" s="26" t="str">
        <f t="shared" si="472"/>
        <v>SICODI</v>
      </c>
      <c r="C4190" s="9" t="str">
        <f t="shared" si="468"/>
        <v>Puno</v>
      </c>
      <c r="D4190" s="9" t="str">
        <f t="shared" si="469"/>
        <v>No Reporta</v>
      </c>
      <c r="E4190" s="9" t="str">
        <f t="shared" si="470"/>
        <v>No Reporta</v>
      </c>
      <c r="F4190" s="194" t="str">
        <f>+'Información ELECTRO PUNO'!E4170</f>
        <v>BT</v>
      </c>
      <c r="G4190" s="194">
        <f>+'Información ELECTRO PUNO'!G4170</f>
        <v>8</v>
      </c>
      <c r="H4190" s="9" t="str">
        <f t="shared" si="471"/>
        <v>Poste</v>
      </c>
      <c r="I4190" s="194" t="str">
        <f>+'Información ELECTRO PUNO'!F4170</f>
        <v>Concreto Armado</v>
      </c>
      <c r="J4190" s="194" t="str">
        <f>+'Información ELECTRO PUNO'!B4170</f>
        <v>PPC06</v>
      </c>
      <c r="K4190" s="9" t="str">
        <f t="shared" si="473"/>
        <v>POSTE DE CONCRETO ARMADO DE  8/300/120/240</v>
      </c>
      <c r="L4190" s="139">
        <f t="shared" si="474"/>
        <v>0.14000000000000001</v>
      </c>
    </row>
    <row r="4191" spans="1:12" x14ac:dyDescent="0.25">
      <c r="A4191" s="193">
        <f>+'Información ELECTRO PUNO'!A4171</f>
        <v>4170</v>
      </c>
      <c r="B4191" s="26" t="str">
        <f t="shared" si="472"/>
        <v>SICODI</v>
      </c>
      <c r="C4191" s="9" t="str">
        <f t="shared" si="468"/>
        <v>Puno</v>
      </c>
      <c r="D4191" s="9" t="str">
        <f t="shared" si="469"/>
        <v>No Reporta</v>
      </c>
      <c r="E4191" s="9" t="str">
        <f t="shared" si="470"/>
        <v>No Reporta</v>
      </c>
      <c r="F4191" s="194" t="str">
        <f>+'Información ELECTRO PUNO'!E4171</f>
        <v>MT</v>
      </c>
      <c r="G4191" s="194">
        <f>+'Información ELECTRO PUNO'!G4171</f>
        <v>12</v>
      </c>
      <c r="H4191" s="9" t="str">
        <f t="shared" si="471"/>
        <v>Poste</v>
      </c>
      <c r="I4191" s="194" t="str">
        <f>+'Información ELECTRO PUNO'!F4171</f>
        <v>Madera Tratada</v>
      </c>
      <c r="J4191" s="194" t="str">
        <f>+'Información ELECTRO PUNO'!B4171</f>
        <v>PPM20</v>
      </c>
      <c r="K4191" s="9" t="str">
        <f t="shared" si="473"/>
        <v>POSTE DE MADERA TRATADA DE 12 mts. CL.5</v>
      </c>
      <c r="L4191" s="139">
        <f t="shared" si="474"/>
        <v>0.41</v>
      </c>
    </row>
    <row r="4192" spans="1:12" x14ac:dyDescent="0.25">
      <c r="A4192" s="193">
        <f>+'Información ELECTRO PUNO'!A4172</f>
        <v>4171</v>
      </c>
      <c r="B4192" s="26" t="str">
        <f t="shared" si="472"/>
        <v>SICODI</v>
      </c>
      <c r="C4192" s="9" t="str">
        <f t="shared" si="468"/>
        <v>Puno</v>
      </c>
      <c r="D4192" s="9" t="str">
        <f t="shared" si="469"/>
        <v>No Reporta</v>
      </c>
      <c r="E4192" s="9" t="str">
        <f t="shared" si="470"/>
        <v>No Reporta</v>
      </c>
      <c r="F4192" s="194" t="str">
        <f>+'Información ELECTRO PUNO'!E4172</f>
        <v>MT</v>
      </c>
      <c r="G4192" s="194">
        <f>+'Información ELECTRO PUNO'!G4172</f>
        <v>12</v>
      </c>
      <c r="H4192" s="9" t="str">
        <f t="shared" si="471"/>
        <v>Poste</v>
      </c>
      <c r="I4192" s="194" t="str">
        <f>+'Información ELECTRO PUNO'!F4172</f>
        <v>Madera Tratada</v>
      </c>
      <c r="J4192" s="194" t="str">
        <f>+'Información ELECTRO PUNO'!B4172</f>
        <v>PPM20</v>
      </c>
      <c r="K4192" s="9" t="str">
        <f t="shared" si="473"/>
        <v>POSTE DE MADERA TRATADA DE 12 mts. CL.5</v>
      </c>
      <c r="L4192" s="139">
        <f t="shared" si="474"/>
        <v>0.41</v>
      </c>
    </row>
    <row r="4193" spans="1:12" x14ac:dyDescent="0.25">
      <c r="A4193" s="193">
        <f>+'Información ELECTRO PUNO'!A4173</f>
        <v>4172</v>
      </c>
      <c r="B4193" s="26" t="str">
        <f t="shared" si="472"/>
        <v>SICODI</v>
      </c>
      <c r="C4193" s="9" t="str">
        <f t="shared" si="468"/>
        <v>Puno</v>
      </c>
      <c r="D4193" s="9" t="str">
        <f t="shared" si="469"/>
        <v>No Reporta</v>
      </c>
      <c r="E4193" s="9" t="str">
        <f t="shared" si="470"/>
        <v>No Reporta</v>
      </c>
      <c r="F4193" s="194" t="str">
        <f>+'Información ELECTRO PUNO'!E4173</f>
        <v>MT</v>
      </c>
      <c r="G4193" s="194">
        <f>+'Información ELECTRO PUNO'!G4173</f>
        <v>12</v>
      </c>
      <c r="H4193" s="9" t="str">
        <f t="shared" si="471"/>
        <v>Poste</v>
      </c>
      <c r="I4193" s="194" t="str">
        <f>+'Información ELECTRO PUNO'!F4173</f>
        <v>Madera Tratada</v>
      </c>
      <c r="J4193" s="194" t="str">
        <f>+'Información ELECTRO PUNO'!B4173</f>
        <v>PPM20</v>
      </c>
      <c r="K4193" s="9" t="str">
        <f t="shared" si="473"/>
        <v>POSTE DE MADERA TRATADA DE 12 mts. CL.5</v>
      </c>
      <c r="L4193" s="139">
        <f t="shared" si="474"/>
        <v>0.41</v>
      </c>
    </row>
    <row r="4194" spans="1:12" x14ac:dyDescent="0.25">
      <c r="A4194" s="193">
        <f>+'Información ELECTRO PUNO'!A4174</f>
        <v>4173</v>
      </c>
      <c r="B4194" s="26" t="str">
        <f t="shared" si="472"/>
        <v>SICODI</v>
      </c>
      <c r="C4194" s="9" t="str">
        <f t="shared" si="468"/>
        <v>Puno</v>
      </c>
      <c r="D4194" s="9" t="str">
        <f t="shared" si="469"/>
        <v>No Reporta</v>
      </c>
      <c r="E4194" s="9" t="str">
        <f t="shared" si="470"/>
        <v>No Reporta</v>
      </c>
      <c r="F4194" s="194" t="str">
        <f>+'Información ELECTRO PUNO'!E4174</f>
        <v>MT</v>
      </c>
      <c r="G4194" s="194">
        <f>+'Información ELECTRO PUNO'!G4174</f>
        <v>12</v>
      </c>
      <c r="H4194" s="9" t="str">
        <f t="shared" si="471"/>
        <v>Poste</v>
      </c>
      <c r="I4194" s="194" t="str">
        <f>+'Información ELECTRO PUNO'!F4174</f>
        <v>Madera Tratada</v>
      </c>
      <c r="J4194" s="194" t="str">
        <f>+'Información ELECTRO PUNO'!B4174</f>
        <v>PPM20</v>
      </c>
      <c r="K4194" s="9" t="str">
        <f t="shared" si="473"/>
        <v>POSTE DE MADERA TRATADA DE 12 mts. CL.5</v>
      </c>
      <c r="L4194" s="139">
        <f t="shared" si="474"/>
        <v>0.41</v>
      </c>
    </row>
    <row r="4195" spans="1:12" x14ac:dyDescent="0.25">
      <c r="A4195" s="193">
        <f>+'Información ELECTRO PUNO'!A4175</f>
        <v>4174</v>
      </c>
      <c r="B4195" s="26" t="str">
        <f t="shared" si="472"/>
        <v>SICODI</v>
      </c>
      <c r="C4195" s="9" t="str">
        <f t="shared" si="468"/>
        <v>Puno</v>
      </c>
      <c r="D4195" s="9" t="str">
        <f t="shared" si="469"/>
        <v>No Reporta</v>
      </c>
      <c r="E4195" s="9" t="str">
        <f t="shared" si="470"/>
        <v>No Reporta</v>
      </c>
      <c r="F4195" s="194" t="str">
        <f>+'Información ELECTRO PUNO'!E4175</f>
        <v>MT</v>
      </c>
      <c r="G4195" s="194">
        <f>+'Información ELECTRO PUNO'!G4175</f>
        <v>12</v>
      </c>
      <c r="H4195" s="9" t="str">
        <f t="shared" si="471"/>
        <v>Poste</v>
      </c>
      <c r="I4195" s="194" t="str">
        <f>+'Información ELECTRO PUNO'!F4175</f>
        <v>Madera Tratada</v>
      </c>
      <c r="J4195" s="194" t="str">
        <f>+'Información ELECTRO PUNO'!B4175</f>
        <v>PPM20</v>
      </c>
      <c r="K4195" s="9" t="str">
        <f t="shared" si="473"/>
        <v>POSTE DE MADERA TRATADA DE 12 mts. CL.5</v>
      </c>
      <c r="L4195" s="139">
        <f t="shared" si="474"/>
        <v>0.41</v>
      </c>
    </row>
    <row r="4196" spans="1:12" x14ac:dyDescent="0.25">
      <c r="A4196" s="193">
        <f>+'Información ELECTRO PUNO'!A4176</f>
        <v>4175</v>
      </c>
      <c r="B4196" s="26" t="str">
        <f t="shared" si="472"/>
        <v>SICODI</v>
      </c>
      <c r="C4196" s="9" t="str">
        <f t="shared" si="468"/>
        <v>Puno</v>
      </c>
      <c r="D4196" s="9" t="str">
        <f t="shared" si="469"/>
        <v>No Reporta</v>
      </c>
      <c r="E4196" s="9" t="str">
        <f t="shared" si="470"/>
        <v>No Reporta</v>
      </c>
      <c r="F4196" s="194" t="str">
        <f>+'Información ELECTRO PUNO'!E4176</f>
        <v>MT</v>
      </c>
      <c r="G4196" s="194">
        <f>+'Información ELECTRO PUNO'!G4176</f>
        <v>12</v>
      </c>
      <c r="H4196" s="9" t="str">
        <f t="shared" si="471"/>
        <v>Poste</v>
      </c>
      <c r="I4196" s="194" t="str">
        <f>+'Información ELECTRO PUNO'!F4176</f>
        <v>Madera Tratada</v>
      </c>
      <c r="J4196" s="194" t="str">
        <f>+'Información ELECTRO PUNO'!B4176</f>
        <v>PPM20</v>
      </c>
      <c r="K4196" s="9" t="str">
        <f t="shared" si="473"/>
        <v>POSTE DE MADERA TRATADA DE 12 mts. CL.5</v>
      </c>
      <c r="L4196" s="139">
        <f t="shared" si="474"/>
        <v>0.41</v>
      </c>
    </row>
    <row r="4197" spans="1:12" x14ac:dyDescent="0.25">
      <c r="A4197" s="193">
        <f>+'Información ELECTRO PUNO'!A4177</f>
        <v>4176</v>
      </c>
      <c r="B4197" s="26" t="str">
        <f t="shared" si="472"/>
        <v>SICODI</v>
      </c>
      <c r="C4197" s="9" t="str">
        <f t="shared" si="468"/>
        <v>Puno</v>
      </c>
      <c r="D4197" s="9" t="str">
        <f t="shared" si="469"/>
        <v>No Reporta</v>
      </c>
      <c r="E4197" s="9" t="str">
        <f t="shared" si="470"/>
        <v>No Reporta</v>
      </c>
      <c r="F4197" s="194" t="str">
        <f>+'Información ELECTRO PUNO'!E4177</f>
        <v>BT</v>
      </c>
      <c r="G4197" s="194">
        <f>+'Información ELECTRO PUNO'!G4177</f>
        <v>8</v>
      </c>
      <c r="H4197" s="9" t="str">
        <f t="shared" si="471"/>
        <v>Poste</v>
      </c>
      <c r="I4197" s="194" t="str">
        <f>+'Información ELECTRO PUNO'!F4177</f>
        <v>Concreto Armado</v>
      </c>
      <c r="J4197" s="194" t="str">
        <f>+'Información ELECTRO PUNO'!B4177</f>
        <v>PPC06</v>
      </c>
      <c r="K4197" s="9" t="str">
        <f t="shared" si="473"/>
        <v>POSTE DE CONCRETO ARMADO DE  8/300/120/240</v>
      </c>
      <c r="L4197" s="139">
        <f t="shared" si="474"/>
        <v>0.14000000000000001</v>
      </c>
    </row>
    <row r="4198" spans="1:12" x14ac:dyDescent="0.25">
      <c r="A4198" s="193">
        <f>+'Información ELECTRO PUNO'!A4178</f>
        <v>4177</v>
      </c>
      <c r="B4198" s="26" t="str">
        <f t="shared" si="472"/>
        <v>SICODI</v>
      </c>
      <c r="C4198" s="9" t="str">
        <f t="shared" si="468"/>
        <v>Puno</v>
      </c>
      <c r="D4198" s="9" t="str">
        <f t="shared" si="469"/>
        <v>No Reporta</v>
      </c>
      <c r="E4198" s="9" t="str">
        <f t="shared" si="470"/>
        <v>No Reporta</v>
      </c>
      <c r="F4198" s="194" t="str">
        <f>+'Información ELECTRO PUNO'!E4178</f>
        <v>BT</v>
      </c>
      <c r="G4198" s="194">
        <f>+'Información ELECTRO PUNO'!G4178</f>
        <v>8</v>
      </c>
      <c r="H4198" s="9" t="str">
        <f t="shared" si="471"/>
        <v>Poste</v>
      </c>
      <c r="I4198" s="194" t="str">
        <f>+'Información ELECTRO PUNO'!F4178</f>
        <v>Concreto Armado</v>
      </c>
      <c r="J4198" s="194" t="str">
        <f>+'Información ELECTRO PUNO'!B4178</f>
        <v>PPC06</v>
      </c>
      <c r="K4198" s="9" t="str">
        <f t="shared" si="473"/>
        <v>POSTE DE CONCRETO ARMADO DE  8/300/120/240</v>
      </c>
      <c r="L4198" s="139">
        <f t="shared" si="474"/>
        <v>0.14000000000000001</v>
      </c>
    </row>
    <row r="4199" spans="1:12" x14ac:dyDescent="0.25">
      <c r="A4199" s="193">
        <f>+'Información ELECTRO PUNO'!A4179</f>
        <v>4178</v>
      </c>
      <c r="B4199" s="26" t="str">
        <f t="shared" si="472"/>
        <v>SICODI</v>
      </c>
      <c r="C4199" s="9" t="str">
        <f t="shared" si="468"/>
        <v>Puno</v>
      </c>
      <c r="D4199" s="9" t="str">
        <f t="shared" si="469"/>
        <v>No Reporta</v>
      </c>
      <c r="E4199" s="9" t="str">
        <f t="shared" si="470"/>
        <v>No Reporta</v>
      </c>
      <c r="F4199" s="194" t="str">
        <f>+'Información ELECTRO PUNO'!E4179</f>
        <v>MT</v>
      </c>
      <c r="G4199" s="194">
        <f>+'Información ELECTRO PUNO'!G4179</f>
        <v>12</v>
      </c>
      <c r="H4199" s="9" t="str">
        <f t="shared" si="471"/>
        <v>Poste</v>
      </c>
      <c r="I4199" s="194" t="str">
        <f>+'Información ELECTRO PUNO'!F4179</f>
        <v>Madera Tratada</v>
      </c>
      <c r="J4199" s="194" t="str">
        <f>+'Información ELECTRO PUNO'!B4179</f>
        <v>PPM20</v>
      </c>
      <c r="K4199" s="9" t="str">
        <f t="shared" si="473"/>
        <v>POSTE DE MADERA TRATADA DE 12 mts. CL.5</v>
      </c>
      <c r="L4199" s="139">
        <f t="shared" si="474"/>
        <v>0.41</v>
      </c>
    </row>
    <row r="4200" spans="1:12" x14ac:dyDescent="0.25">
      <c r="A4200" s="193">
        <f>+'Información ELECTRO PUNO'!A4180</f>
        <v>4179</v>
      </c>
      <c r="B4200" s="26" t="str">
        <f t="shared" si="472"/>
        <v>SICODI</v>
      </c>
      <c r="C4200" s="9" t="str">
        <f t="shared" si="468"/>
        <v>Puno</v>
      </c>
      <c r="D4200" s="9" t="str">
        <f t="shared" si="469"/>
        <v>No Reporta</v>
      </c>
      <c r="E4200" s="9" t="str">
        <f t="shared" si="470"/>
        <v>No Reporta</v>
      </c>
      <c r="F4200" s="194" t="str">
        <f>+'Información ELECTRO PUNO'!E4180</f>
        <v>MT</v>
      </c>
      <c r="G4200" s="194">
        <f>+'Información ELECTRO PUNO'!G4180</f>
        <v>12</v>
      </c>
      <c r="H4200" s="9" t="str">
        <f t="shared" si="471"/>
        <v>Poste</v>
      </c>
      <c r="I4200" s="194" t="str">
        <f>+'Información ELECTRO PUNO'!F4180</f>
        <v>Madera Tratada</v>
      </c>
      <c r="J4200" s="194" t="str">
        <f>+'Información ELECTRO PUNO'!B4180</f>
        <v>PPM20</v>
      </c>
      <c r="K4200" s="9" t="str">
        <f t="shared" si="473"/>
        <v>POSTE DE MADERA TRATADA DE 12 mts. CL.5</v>
      </c>
      <c r="L4200" s="139">
        <f t="shared" si="474"/>
        <v>0.41</v>
      </c>
    </row>
    <row r="4201" spans="1:12" x14ac:dyDescent="0.25">
      <c r="A4201" s="193">
        <f>+'Información ELECTRO PUNO'!A4181</f>
        <v>4180</v>
      </c>
      <c r="B4201" s="26" t="str">
        <f t="shared" si="472"/>
        <v>SICODI</v>
      </c>
      <c r="C4201" s="9" t="str">
        <f t="shared" si="468"/>
        <v>Puno</v>
      </c>
      <c r="D4201" s="9" t="str">
        <f t="shared" si="469"/>
        <v>No Reporta</v>
      </c>
      <c r="E4201" s="9" t="str">
        <f t="shared" si="470"/>
        <v>No Reporta</v>
      </c>
      <c r="F4201" s="194" t="str">
        <f>+'Información ELECTRO PUNO'!E4181</f>
        <v>MT</v>
      </c>
      <c r="G4201" s="194">
        <f>+'Información ELECTRO PUNO'!G4181</f>
        <v>12</v>
      </c>
      <c r="H4201" s="9" t="str">
        <f t="shared" si="471"/>
        <v>Poste</v>
      </c>
      <c r="I4201" s="194" t="str">
        <f>+'Información ELECTRO PUNO'!F4181</f>
        <v>Madera Tratada</v>
      </c>
      <c r="J4201" s="194" t="str">
        <f>+'Información ELECTRO PUNO'!B4181</f>
        <v>PPM20</v>
      </c>
      <c r="K4201" s="9" t="str">
        <f t="shared" si="473"/>
        <v>POSTE DE MADERA TRATADA DE 12 mts. CL.5</v>
      </c>
      <c r="L4201" s="139">
        <f t="shared" si="474"/>
        <v>0.41</v>
      </c>
    </row>
    <row r="4202" spans="1:12" x14ac:dyDescent="0.25">
      <c r="A4202" s="193">
        <f>+'Información ELECTRO PUNO'!A4182</f>
        <v>4181</v>
      </c>
      <c r="B4202" s="26" t="str">
        <f t="shared" si="472"/>
        <v>SICODI</v>
      </c>
      <c r="C4202" s="9" t="str">
        <f t="shared" si="468"/>
        <v>Puno</v>
      </c>
      <c r="D4202" s="9" t="str">
        <f t="shared" si="469"/>
        <v>No Reporta</v>
      </c>
      <c r="E4202" s="9" t="str">
        <f t="shared" si="470"/>
        <v>No Reporta</v>
      </c>
      <c r="F4202" s="194" t="str">
        <f>+'Información ELECTRO PUNO'!E4182</f>
        <v>MT</v>
      </c>
      <c r="G4202" s="194">
        <f>+'Información ELECTRO PUNO'!G4182</f>
        <v>12</v>
      </c>
      <c r="H4202" s="9" t="str">
        <f t="shared" si="471"/>
        <v>Poste</v>
      </c>
      <c r="I4202" s="194" t="str">
        <f>+'Información ELECTRO PUNO'!F4182</f>
        <v>Madera Tratada</v>
      </c>
      <c r="J4202" s="194" t="str">
        <f>+'Información ELECTRO PUNO'!B4182</f>
        <v>PPM20</v>
      </c>
      <c r="K4202" s="9" t="str">
        <f t="shared" si="473"/>
        <v>POSTE DE MADERA TRATADA DE 12 mts. CL.5</v>
      </c>
      <c r="L4202" s="139">
        <f t="shared" si="474"/>
        <v>0.41</v>
      </c>
    </row>
    <row r="4203" spans="1:12" x14ac:dyDescent="0.25">
      <c r="A4203" s="193">
        <f>+'Información ELECTRO PUNO'!A4183</f>
        <v>4182</v>
      </c>
      <c r="B4203" s="26" t="str">
        <f t="shared" si="472"/>
        <v>SICODI</v>
      </c>
      <c r="C4203" s="9" t="str">
        <f t="shared" si="468"/>
        <v>Puno</v>
      </c>
      <c r="D4203" s="9" t="str">
        <f t="shared" si="469"/>
        <v>No Reporta</v>
      </c>
      <c r="E4203" s="9" t="str">
        <f t="shared" si="470"/>
        <v>No Reporta</v>
      </c>
      <c r="F4203" s="194" t="str">
        <f>+'Información ELECTRO PUNO'!E4183</f>
        <v>BT</v>
      </c>
      <c r="G4203" s="194">
        <f>+'Información ELECTRO PUNO'!G4183</f>
        <v>8</v>
      </c>
      <c r="H4203" s="9" t="str">
        <f t="shared" si="471"/>
        <v>Poste</v>
      </c>
      <c r="I4203" s="194" t="str">
        <f>+'Información ELECTRO PUNO'!F4183</f>
        <v>Concreto Armado</v>
      </c>
      <c r="J4203" s="194" t="str">
        <f>+'Información ELECTRO PUNO'!B4183</f>
        <v>PPC06</v>
      </c>
      <c r="K4203" s="9" t="str">
        <f t="shared" si="473"/>
        <v>POSTE DE CONCRETO ARMADO DE  8/300/120/240</v>
      </c>
      <c r="L4203" s="139">
        <f t="shared" si="474"/>
        <v>0.14000000000000001</v>
      </c>
    </row>
    <row r="4204" spans="1:12" x14ac:dyDescent="0.25">
      <c r="A4204" s="193">
        <f>+'Información ELECTRO PUNO'!A4184</f>
        <v>4183</v>
      </c>
      <c r="B4204" s="26" t="str">
        <f t="shared" si="472"/>
        <v>SICODI</v>
      </c>
      <c r="C4204" s="9" t="str">
        <f t="shared" si="468"/>
        <v>Puno</v>
      </c>
      <c r="D4204" s="9" t="str">
        <f t="shared" si="469"/>
        <v>No Reporta</v>
      </c>
      <c r="E4204" s="9" t="str">
        <f t="shared" si="470"/>
        <v>No Reporta</v>
      </c>
      <c r="F4204" s="194" t="str">
        <f>+'Información ELECTRO PUNO'!E4184</f>
        <v>MT</v>
      </c>
      <c r="G4204" s="194">
        <f>+'Información ELECTRO PUNO'!G4184</f>
        <v>12</v>
      </c>
      <c r="H4204" s="9" t="str">
        <f t="shared" si="471"/>
        <v>Poste</v>
      </c>
      <c r="I4204" s="194" t="str">
        <f>+'Información ELECTRO PUNO'!F4184</f>
        <v>Madera Tratada</v>
      </c>
      <c r="J4204" s="194" t="str">
        <f>+'Información ELECTRO PUNO'!B4184</f>
        <v>PPM20</v>
      </c>
      <c r="K4204" s="9" t="str">
        <f t="shared" si="473"/>
        <v>POSTE DE MADERA TRATADA DE 12 mts. CL.5</v>
      </c>
      <c r="L4204" s="139">
        <f t="shared" si="474"/>
        <v>0.41</v>
      </c>
    </row>
    <row r="4205" spans="1:12" x14ac:dyDescent="0.25">
      <c r="A4205" s="193">
        <f>+'Información ELECTRO PUNO'!A4185</f>
        <v>4184</v>
      </c>
      <c r="B4205" s="26" t="str">
        <f t="shared" si="472"/>
        <v>SICODI</v>
      </c>
      <c r="C4205" s="9" t="str">
        <f t="shared" si="468"/>
        <v>Puno</v>
      </c>
      <c r="D4205" s="9" t="str">
        <f t="shared" si="469"/>
        <v>No Reporta</v>
      </c>
      <c r="E4205" s="9" t="str">
        <f t="shared" si="470"/>
        <v>No Reporta</v>
      </c>
      <c r="F4205" s="194" t="str">
        <f>+'Información ELECTRO PUNO'!E4185</f>
        <v>BT</v>
      </c>
      <c r="G4205" s="194">
        <f>+'Información ELECTRO PUNO'!G4185</f>
        <v>8</v>
      </c>
      <c r="H4205" s="9" t="str">
        <f t="shared" si="471"/>
        <v>Poste</v>
      </c>
      <c r="I4205" s="194" t="str">
        <f>+'Información ELECTRO PUNO'!F4185</f>
        <v>Concreto Armado</v>
      </c>
      <c r="J4205" s="194" t="str">
        <f>+'Información ELECTRO PUNO'!B4185</f>
        <v>PPC06</v>
      </c>
      <c r="K4205" s="9" t="str">
        <f t="shared" si="473"/>
        <v>POSTE DE CONCRETO ARMADO DE  8/300/120/240</v>
      </c>
      <c r="L4205" s="139">
        <f t="shared" si="474"/>
        <v>0.14000000000000001</v>
      </c>
    </row>
    <row r="4206" spans="1:12" x14ac:dyDescent="0.25">
      <c r="A4206" s="193">
        <f>+'Información ELECTRO PUNO'!A4186</f>
        <v>4185</v>
      </c>
      <c r="B4206" s="26" t="str">
        <f t="shared" si="472"/>
        <v>SICODI</v>
      </c>
      <c r="C4206" s="9" t="str">
        <f t="shared" si="468"/>
        <v>Puno</v>
      </c>
      <c r="D4206" s="9" t="str">
        <f t="shared" si="469"/>
        <v>No Reporta</v>
      </c>
      <c r="E4206" s="9" t="str">
        <f t="shared" si="470"/>
        <v>No Reporta</v>
      </c>
      <c r="F4206" s="194" t="str">
        <f>+'Información ELECTRO PUNO'!E4186</f>
        <v>BT</v>
      </c>
      <c r="G4206" s="194">
        <f>+'Información ELECTRO PUNO'!G4186</f>
        <v>8</v>
      </c>
      <c r="H4206" s="9" t="str">
        <f t="shared" si="471"/>
        <v>Poste</v>
      </c>
      <c r="I4206" s="194" t="str">
        <f>+'Información ELECTRO PUNO'!F4186</f>
        <v>Concreto Armado</v>
      </c>
      <c r="J4206" s="194" t="str">
        <f>+'Información ELECTRO PUNO'!B4186</f>
        <v>PPC06</v>
      </c>
      <c r="K4206" s="9" t="str">
        <f t="shared" si="473"/>
        <v>POSTE DE CONCRETO ARMADO DE  8/300/120/240</v>
      </c>
      <c r="L4206" s="139">
        <f t="shared" si="474"/>
        <v>0.14000000000000001</v>
      </c>
    </row>
    <row r="4207" spans="1:12" x14ac:dyDescent="0.25">
      <c r="A4207" s="193">
        <f>+'Información ELECTRO PUNO'!A4187</f>
        <v>4186</v>
      </c>
      <c r="B4207" s="26" t="str">
        <f t="shared" si="472"/>
        <v>SICODI</v>
      </c>
      <c r="C4207" s="9" t="str">
        <f t="shared" si="468"/>
        <v>Puno</v>
      </c>
      <c r="D4207" s="9" t="str">
        <f t="shared" si="469"/>
        <v>No Reporta</v>
      </c>
      <c r="E4207" s="9" t="str">
        <f t="shared" si="470"/>
        <v>No Reporta</v>
      </c>
      <c r="F4207" s="194" t="str">
        <f>+'Información ELECTRO PUNO'!E4187</f>
        <v>BT</v>
      </c>
      <c r="G4207" s="194">
        <f>+'Información ELECTRO PUNO'!G4187</f>
        <v>8</v>
      </c>
      <c r="H4207" s="9" t="str">
        <f t="shared" si="471"/>
        <v>Poste</v>
      </c>
      <c r="I4207" s="194" t="str">
        <f>+'Información ELECTRO PUNO'!F4187</f>
        <v>Concreto Armado</v>
      </c>
      <c r="J4207" s="194" t="str">
        <f>+'Información ELECTRO PUNO'!B4187</f>
        <v>PPC06</v>
      </c>
      <c r="K4207" s="9" t="str">
        <f t="shared" si="473"/>
        <v>POSTE DE CONCRETO ARMADO DE  8/300/120/240</v>
      </c>
      <c r="L4207" s="139">
        <f t="shared" si="474"/>
        <v>0.14000000000000001</v>
      </c>
    </row>
    <row r="4208" spans="1:12" x14ac:dyDescent="0.25">
      <c r="A4208" s="193">
        <f>+'Información ELECTRO PUNO'!A4188</f>
        <v>4187</v>
      </c>
      <c r="B4208" s="26" t="str">
        <f t="shared" si="472"/>
        <v>SICODI</v>
      </c>
      <c r="C4208" s="9" t="str">
        <f t="shared" si="468"/>
        <v>Puno</v>
      </c>
      <c r="D4208" s="9" t="str">
        <f t="shared" si="469"/>
        <v>No Reporta</v>
      </c>
      <c r="E4208" s="9" t="str">
        <f t="shared" si="470"/>
        <v>No Reporta</v>
      </c>
      <c r="F4208" s="194" t="str">
        <f>+'Información ELECTRO PUNO'!E4188</f>
        <v>BT</v>
      </c>
      <c r="G4208" s="194">
        <f>+'Información ELECTRO PUNO'!G4188</f>
        <v>8</v>
      </c>
      <c r="H4208" s="9" t="str">
        <f t="shared" si="471"/>
        <v>Poste</v>
      </c>
      <c r="I4208" s="194" t="str">
        <f>+'Información ELECTRO PUNO'!F4188</f>
        <v>Concreto Armado</v>
      </c>
      <c r="J4208" s="194" t="str">
        <f>+'Información ELECTRO PUNO'!B4188</f>
        <v>PPC06</v>
      </c>
      <c r="K4208" s="9" t="str">
        <f t="shared" si="473"/>
        <v>POSTE DE CONCRETO ARMADO DE  8/300/120/240</v>
      </c>
      <c r="L4208" s="139">
        <f t="shared" si="474"/>
        <v>0.14000000000000001</v>
      </c>
    </row>
    <row r="4209" spans="1:12" x14ac:dyDescent="0.25">
      <c r="A4209" s="193">
        <f>+'Información ELECTRO PUNO'!A4189</f>
        <v>4188</v>
      </c>
      <c r="B4209" s="26" t="str">
        <f t="shared" si="472"/>
        <v>SICODI</v>
      </c>
      <c r="C4209" s="9" t="str">
        <f t="shared" si="468"/>
        <v>Puno</v>
      </c>
      <c r="D4209" s="9" t="str">
        <f t="shared" si="469"/>
        <v>No Reporta</v>
      </c>
      <c r="E4209" s="9" t="str">
        <f t="shared" si="470"/>
        <v>No Reporta</v>
      </c>
      <c r="F4209" s="194" t="str">
        <f>+'Información ELECTRO PUNO'!E4189</f>
        <v>BT</v>
      </c>
      <c r="G4209" s="194">
        <f>+'Información ELECTRO PUNO'!G4189</f>
        <v>8</v>
      </c>
      <c r="H4209" s="9" t="str">
        <f t="shared" si="471"/>
        <v>Poste</v>
      </c>
      <c r="I4209" s="194" t="str">
        <f>+'Información ELECTRO PUNO'!F4189</f>
        <v>Concreto Armado</v>
      </c>
      <c r="J4209" s="194" t="str">
        <f>+'Información ELECTRO PUNO'!B4189</f>
        <v>PPC06</v>
      </c>
      <c r="K4209" s="9" t="str">
        <f t="shared" si="473"/>
        <v>POSTE DE CONCRETO ARMADO DE  8/300/120/240</v>
      </c>
      <c r="L4209" s="139">
        <f t="shared" si="474"/>
        <v>0.14000000000000001</v>
      </c>
    </row>
    <row r="4210" spans="1:12" x14ac:dyDescent="0.25">
      <c r="A4210" s="193">
        <f>+'Información ELECTRO PUNO'!A4190</f>
        <v>4189</v>
      </c>
      <c r="B4210" s="26" t="str">
        <f t="shared" si="472"/>
        <v>SICODI</v>
      </c>
      <c r="C4210" s="9" t="str">
        <f t="shared" si="468"/>
        <v>Puno</v>
      </c>
      <c r="D4210" s="9" t="str">
        <f t="shared" si="469"/>
        <v>No Reporta</v>
      </c>
      <c r="E4210" s="9" t="str">
        <f t="shared" si="470"/>
        <v>No Reporta</v>
      </c>
      <c r="F4210" s="194" t="str">
        <f>+'Información ELECTRO PUNO'!E4190</f>
        <v>BT</v>
      </c>
      <c r="G4210" s="194">
        <f>+'Información ELECTRO PUNO'!G4190</f>
        <v>8</v>
      </c>
      <c r="H4210" s="9" t="str">
        <f t="shared" si="471"/>
        <v>Poste</v>
      </c>
      <c r="I4210" s="194" t="str">
        <f>+'Información ELECTRO PUNO'!F4190</f>
        <v>Concreto Armado</v>
      </c>
      <c r="J4210" s="194" t="str">
        <f>+'Información ELECTRO PUNO'!B4190</f>
        <v>PPC06</v>
      </c>
      <c r="K4210" s="9" t="str">
        <f t="shared" si="473"/>
        <v>POSTE DE CONCRETO ARMADO DE  8/300/120/240</v>
      </c>
      <c r="L4210" s="139">
        <f t="shared" si="474"/>
        <v>0.14000000000000001</v>
      </c>
    </row>
    <row r="4211" spans="1:12" x14ac:dyDescent="0.25">
      <c r="A4211" s="193">
        <f>+'Información ELECTRO PUNO'!A4191</f>
        <v>4190</v>
      </c>
      <c r="B4211" s="26" t="str">
        <f t="shared" si="472"/>
        <v>SICODI</v>
      </c>
      <c r="C4211" s="9" t="str">
        <f t="shared" si="468"/>
        <v>Puno</v>
      </c>
      <c r="D4211" s="9" t="str">
        <f t="shared" si="469"/>
        <v>No Reporta</v>
      </c>
      <c r="E4211" s="9" t="str">
        <f t="shared" si="470"/>
        <v>No Reporta</v>
      </c>
      <c r="F4211" s="194" t="str">
        <f>+'Información ELECTRO PUNO'!E4191</f>
        <v>BT</v>
      </c>
      <c r="G4211" s="194">
        <f>+'Información ELECTRO PUNO'!G4191</f>
        <v>8</v>
      </c>
      <c r="H4211" s="9" t="str">
        <f t="shared" si="471"/>
        <v>Poste</v>
      </c>
      <c r="I4211" s="194" t="str">
        <f>+'Información ELECTRO PUNO'!F4191</f>
        <v>Concreto Armado</v>
      </c>
      <c r="J4211" s="194" t="str">
        <f>+'Información ELECTRO PUNO'!B4191</f>
        <v>PPC06</v>
      </c>
      <c r="K4211" s="9" t="str">
        <f t="shared" si="473"/>
        <v>POSTE DE CONCRETO ARMADO DE  8/300/120/240</v>
      </c>
      <c r="L4211" s="139">
        <f t="shared" si="474"/>
        <v>0.14000000000000001</v>
      </c>
    </row>
    <row r="4212" spans="1:12" x14ac:dyDescent="0.25">
      <c r="A4212" s="193">
        <f>+'Información ELECTRO PUNO'!A4192</f>
        <v>4191</v>
      </c>
      <c r="B4212" s="26" t="str">
        <f t="shared" si="472"/>
        <v>SICODI</v>
      </c>
      <c r="C4212" s="9" t="str">
        <f t="shared" si="468"/>
        <v>Puno</v>
      </c>
      <c r="D4212" s="9" t="str">
        <f t="shared" si="469"/>
        <v>No Reporta</v>
      </c>
      <c r="E4212" s="9" t="str">
        <f t="shared" si="470"/>
        <v>No Reporta</v>
      </c>
      <c r="F4212" s="194" t="str">
        <f>+'Información ELECTRO PUNO'!E4192</f>
        <v>BT</v>
      </c>
      <c r="G4212" s="194">
        <f>+'Información ELECTRO PUNO'!G4192</f>
        <v>8</v>
      </c>
      <c r="H4212" s="9" t="str">
        <f t="shared" si="471"/>
        <v>Poste</v>
      </c>
      <c r="I4212" s="194" t="str">
        <f>+'Información ELECTRO PUNO'!F4192</f>
        <v>Concreto Armado</v>
      </c>
      <c r="J4212" s="194" t="str">
        <f>+'Información ELECTRO PUNO'!B4192</f>
        <v>PPC06</v>
      </c>
      <c r="K4212" s="9" t="str">
        <f t="shared" si="473"/>
        <v>POSTE DE CONCRETO ARMADO DE  8/300/120/240</v>
      </c>
      <c r="L4212" s="139">
        <f t="shared" si="474"/>
        <v>0.14000000000000001</v>
      </c>
    </row>
    <row r="4213" spans="1:12" x14ac:dyDescent="0.25">
      <c r="A4213" s="193">
        <f>+'Información ELECTRO PUNO'!A4193</f>
        <v>4192</v>
      </c>
      <c r="B4213" s="26" t="str">
        <f t="shared" si="472"/>
        <v>SICODI</v>
      </c>
      <c r="C4213" s="9" t="str">
        <f t="shared" si="468"/>
        <v>Puno</v>
      </c>
      <c r="D4213" s="9" t="str">
        <f t="shared" si="469"/>
        <v>No Reporta</v>
      </c>
      <c r="E4213" s="9" t="str">
        <f t="shared" si="470"/>
        <v>No Reporta</v>
      </c>
      <c r="F4213" s="194" t="str">
        <f>+'Información ELECTRO PUNO'!E4193</f>
        <v>BT</v>
      </c>
      <c r="G4213" s="194">
        <f>+'Información ELECTRO PUNO'!G4193</f>
        <v>8</v>
      </c>
      <c r="H4213" s="9" t="str">
        <f t="shared" si="471"/>
        <v>Poste</v>
      </c>
      <c r="I4213" s="194" t="str">
        <f>+'Información ELECTRO PUNO'!F4193</f>
        <v>Concreto Armado</v>
      </c>
      <c r="J4213" s="194" t="str">
        <f>+'Información ELECTRO PUNO'!B4193</f>
        <v>PPC06</v>
      </c>
      <c r="K4213" s="9" t="str">
        <f t="shared" si="473"/>
        <v>POSTE DE CONCRETO ARMADO DE  8/300/120/240</v>
      </c>
      <c r="L4213" s="139">
        <f t="shared" si="474"/>
        <v>0.14000000000000001</v>
      </c>
    </row>
    <row r="4214" spans="1:12" x14ac:dyDescent="0.25">
      <c r="A4214" s="193">
        <f>+'Información ELECTRO PUNO'!A4194</f>
        <v>4193</v>
      </c>
      <c r="B4214" s="26" t="str">
        <f t="shared" si="472"/>
        <v>SICODI</v>
      </c>
      <c r="C4214" s="9" t="str">
        <f t="shared" si="468"/>
        <v>Puno</v>
      </c>
      <c r="D4214" s="9" t="str">
        <f t="shared" si="469"/>
        <v>No Reporta</v>
      </c>
      <c r="E4214" s="9" t="str">
        <f t="shared" si="470"/>
        <v>No Reporta</v>
      </c>
      <c r="F4214" s="194" t="str">
        <f>+'Información ELECTRO PUNO'!E4194</f>
        <v>MT</v>
      </c>
      <c r="G4214" s="194">
        <f>+'Información ELECTRO PUNO'!G4194</f>
        <v>12</v>
      </c>
      <c r="H4214" s="9" t="str">
        <f t="shared" si="471"/>
        <v>Poste</v>
      </c>
      <c r="I4214" s="194" t="str">
        <f>+'Información ELECTRO PUNO'!F4194</f>
        <v>Madera Tratada</v>
      </c>
      <c r="J4214" s="194" t="str">
        <f>+'Información ELECTRO PUNO'!B4194</f>
        <v>PPM20</v>
      </c>
      <c r="K4214" s="9" t="str">
        <f t="shared" si="473"/>
        <v>POSTE DE MADERA TRATADA DE 12 mts. CL.5</v>
      </c>
      <c r="L4214" s="139">
        <f t="shared" si="474"/>
        <v>0.41</v>
      </c>
    </row>
    <row r="4215" spans="1:12" x14ac:dyDescent="0.25">
      <c r="A4215" s="193">
        <f>+'Información ELECTRO PUNO'!A4195</f>
        <v>4194</v>
      </c>
      <c r="B4215" s="26" t="str">
        <f t="shared" si="472"/>
        <v>SICODI</v>
      </c>
      <c r="C4215" s="9" t="str">
        <f t="shared" si="468"/>
        <v>Puno</v>
      </c>
      <c r="D4215" s="9" t="str">
        <f t="shared" si="469"/>
        <v>No Reporta</v>
      </c>
      <c r="E4215" s="9" t="str">
        <f t="shared" si="470"/>
        <v>No Reporta</v>
      </c>
      <c r="F4215" s="194" t="str">
        <f>+'Información ELECTRO PUNO'!E4195</f>
        <v>MT</v>
      </c>
      <c r="G4215" s="194">
        <f>+'Información ELECTRO PUNO'!G4195</f>
        <v>12</v>
      </c>
      <c r="H4215" s="9" t="str">
        <f t="shared" si="471"/>
        <v>Poste</v>
      </c>
      <c r="I4215" s="194" t="str">
        <f>+'Información ELECTRO PUNO'!F4195</f>
        <v>Madera Tratada</v>
      </c>
      <c r="J4215" s="194" t="str">
        <f>+'Información ELECTRO PUNO'!B4195</f>
        <v>PPM20</v>
      </c>
      <c r="K4215" s="9" t="str">
        <f t="shared" si="473"/>
        <v>POSTE DE MADERA TRATADA DE 12 mts. CL.5</v>
      </c>
      <c r="L4215" s="139">
        <f t="shared" si="474"/>
        <v>0.41</v>
      </c>
    </row>
    <row r="4216" spans="1:12" x14ac:dyDescent="0.25">
      <c r="A4216" s="193">
        <f>+'Información ELECTRO PUNO'!A4196</f>
        <v>4195</v>
      </c>
      <c r="B4216" s="26" t="str">
        <f t="shared" si="472"/>
        <v>SICODI</v>
      </c>
      <c r="C4216" s="9" t="str">
        <f t="shared" si="468"/>
        <v>Puno</v>
      </c>
      <c r="D4216" s="9" t="str">
        <f t="shared" si="469"/>
        <v>No Reporta</v>
      </c>
      <c r="E4216" s="9" t="str">
        <f t="shared" si="470"/>
        <v>No Reporta</v>
      </c>
      <c r="F4216" s="194" t="str">
        <f>+'Información ELECTRO PUNO'!E4196</f>
        <v>MT</v>
      </c>
      <c r="G4216" s="194">
        <f>+'Información ELECTRO PUNO'!G4196</f>
        <v>12</v>
      </c>
      <c r="H4216" s="9" t="str">
        <f t="shared" si="471"/>
        <v>Poste</v>
      </c>
      <c r="I4216" s="194" t="str">
        <f>+'Información ELECTRO PUNO'!F4196</f>
        <v>Madera Tratada</v>
      </c>
      <c r="J4216" s="194" t="str">
        <f>+'Información ELECTRO PUNO'!B4196</f>
        <v>PPM20</v>
      </c>
      <c r="K4216" s="9" t="str">
        <f t="shared" si="473"/>
        <v>POSTE DE MADERA TRATADA DE 12 mts. CL.5</v>
      </c>
      <c r="L4216" s="139">
        <f t="shared" si="474"/>
        <v>0.41</v>
      </c>
    </row>
    <row r="4217" spans="1:12" x14ac:dyDescent="0.25">
      <c r="A4217" s="193">
        <f>+'Información ELECTRO PUNO'!A4197</f>
        <v>4196</v>
      </c>
      <c r="B4217" s="26" t="str">
        <f t="shared" si="472"/>
        <v>SICODI</v>
      </c>
      <c r="C4217" s="9" t="str">
        <f t="shared" si="468"/>
        <v>Puno</v>
      </c>
      <c r="D4217" s="9" t="str">
        <f t="shared" si="469"/>
        <v>No Reporta</v>
      </c>
      <c r="E4217" s="9" t="str">
        <f t="shared" si="470"/>
        <v>No Reporta</v>
      </c>
      <c r="F4217" s="194" t="str">
        <f>+'Información ELECTRO PUNO'!E4197</f>
        <v>MT</v>
      </c>
      <c r="G4217" s="194">
        <f>+'Información ELECTRO PUNO'!G4197</f>
        <v>12</v>
      </c>
      <c r="H4217" s="9" t="str">
        <f t="shared" si="471"/>
        <v>Poste</v>
      </c>
      <c r="I4217" s="194" t="str">
        <f>+'Información ELECTRO PUNO'!F4197</f>
        <v>Madera Tratada</v>
      </c>
      <c r="J4217" s="194" t="str">
        <f>+'Información ELECTRO PUNO'!B4197</f>
        <v>PPM20</v>
      </c>
      <c r="K4217" s="9" t="str">
        <f t="shared" si="473"/>
        <v>POSTE DE MADERA TRATADA DE 12 mts. CL.5</v>
      </c>
      <c r="L4217" s="139">
        <f t="shared" si="474"/>
        <v>0.41</v>
      </c>
    </row>
    <row r="4218" spans="1:12" x14ac:dyDescent="0.25">
      <c r="A4218" s="193">
        <f>+'Información ELECTRO PUNO'!A4198</f>
        <v>4197</v>
      </c>
      <c r="B4218" s="26" t="str">
        <f t="shared" si="472"/>
        <v>SICODI</v>
      </c>
      <c r="C4218" s="9" t="str">
        <f t="shared" si="468"/>
        <v>Puno</v>
      </c>
      <c r="D4218" s="9" t="str">
        <f t="shared" si="469"/>
        <v>No Reporta</v>
      </c>
      <c r="E4218" s="9" t="str">
        <f t="shared" si="470"/>
        <v>No Reporta</v>
      </c>
      <c r="F4218" s="194" t="str">
        <f>+'Información ELECTRO PUNO'!E4198</f>
        <v>MT</v>
      </c>
      <c r="G4218" s="194">
        <f>+'Información ELECTRO PUNO'!G4198</f>
        <v>12</v>
      </c>
      <c r="H4218" s="9" t="str">
        <f t="shared" si="471"/>
        <v>Poste</v>
      </c>
      <c r="I4218" s="194" t="str">
        <f>+'Información ELECTRO PUNO'!F4198</f>
        <v>Madera Tratada</v>
      </c>
      <c r="J4218" s="194" t="str">
        <f>+'Información ELECTRO PUNO'!B4198</f>
        <v>PPM20</v>
      </c>
      <c r="K4218" s="9" t="str">
        <f t="shared" si="473"/>
        <v>POSTE DE MADERA TRATADA DE 12 mts. CL.5</v>
      </c>
      <c r="L4218" s="139">
        <f t="shared" si="474"/>
        <v>0.41</v>
      </c>
    </row>
    <row r="4219" spans="1:12" x14ac:dyDescent="0.25">
      <c r="A4219" s="193">
        <f>+'Información ELECTRO PUNO'!A4199</f>
        <v>4198</v>
      </c>
      <c r="B4219" s="26" t="str">
        <f t="shared" si="472"/>
        <v>SICODI</v>
      </c>
      <c r="C4219" s="9" t="str">
        <f t="shared" si="468"/>
        <v>Puno</v>
      </c>
      <c r="D4219" s="9" t="str">
        <f t="shared" si="469"/>
        <v>No Reporta</v>
      </c>
      <c r="E4219" s="9" t="str">
        <f t="shared" si="470"/>
        <v>No Reporta</v>
      </c>
      <c r="F4219" s="194" t="str">
        <f>+'Información ELECTRO PUNO'!E4199</f>
        <v>MT</v>
      </c>
      <c r="G4219" s="194">
        <f>+'Información ELECTRO PUNO'!G4199</f>
        <v>12</v>
      </c>
      <c r="H4219" s="9" t="str">
        <f t="shared" si="471"/>
        <v>Poste</v>
      </c>
      <c r="I4219" s="194" t="str">
        <f>+'Información ELECTRO PUNO'!F4199</f>
        <v>Madera Tratada</v>
      </c>
      <c r="J4219" s="194" t="str">
        <f>+'Información ELECTRO PUNO'!B4199</f>
        <v>PPM20</v>
      </c>
      <c r="K4219" s="9" t="str">
        <f t="shared" si="473"/>
        <v>POSTE DE MADERA TRATADA DE 12 mts. CL.5</v>
      </c>
      <c r="L4219" s="139">
        <f t="shared" si="474"/>
        <v>0.41</v>
      </c>
    </row>
    <row r="4220" spans="1:12" x14ac:dyDescent="0.25">
      <c r="A4220" s="193">
        <f>+'Información ELECTRO PUNO'!A4200</f>
        <v>4199</v>
      </c>
      <c r="B4220" s="26" t="str">
        <f t="shared" si="472"/>
        <v>SICODI</v>
      </c>
      <c r="C4220" s="9" t="str">
        <f t="shared" si="468"/>
        <v>Puno</v>
      </c>
      <c r="D4220" s="9" t="str">
        <f t="shared" si="469"/>
        <v>No Reporta</v>
      </c>
      <c r="E4220" s="9" t="str">
        <f t="shared" si="470"/>
        <v>No Reporta</v>
      </c>
      <c r="F4220" s="194" t="str">
        <f>+'Información ELECTRO PUNO'!E4200</f>
        <v>MT</v>
      </c>
      <c r="G4220" s="194">
        <f>+'Información ELECTRO PUNO'!G4200</f>
        <v>12</v>
      </c>
      <c r="H4220" s="9" t="str">
        <f t="shared" si="471"/>
        <v>Poste</v>
      </c>
      <c r="I4220" s="194" t="str">
        <f>+'Información ELECTRO PUNO'!F4200</f>
        <v>Madera Tratada</v>
      </c>
      <c r="J4220" s="194" t="str">
        <f>+'Información ELECTRO PUNO'!B4200</f>
        <v>PPM20</v>
      </c>
      <c r="K4220" s="9" t="str">
        <f t="shared" si="473"/>
        <v>POSTE DE MADERA TRATADA DE 12 mts. CL.5</v>
      </c>
      <c r="L4220" s="139">
        <f t="shared" si="474"/>
        <v>0.41</v>
      </c>
    </row>
    <row r="4221" spans="1:12" x14ac:dyDescent="0.25">
      <c r="A4221" s="193">
        <f>+'Información ELECTRO PUNO'!A4201</f>
        <v>4200</v>
      </c>
      <c r="B4221" s="26" t="str">
        <f t="shared" si="472"/>
        <v>SICODI</v>
      </c>
      <c r="C4221" s="9" t="str">
        <f t="shared" si="468"/>
        <v>Puno</v>
      </c>
      <c r="D4221" s="9" t="str">
        <f t="shared" si="469"/>
        <v>No Reporta</v>
      </c>
      <c r="E4221" s="9" t="str">
        <f t="shared" si="470"/>
        <v>No Reporta</v>
      </c>
      <c r="F4221" s="194" t="str">
        <f>+'Información ELECTRO PUNO'!E4201</f>
        <v>MT</v>
      </c>
      <c r="G4221" s="194">
        <f>+'Información ELECTRO PUNO'!G4201</f>
        <v>12</v>
      </c>
      <c r="H4221" s="9" t="str">
        <f t="shared" si="471"/>
        <v>Poste</v>
      </c>
      <c r="I4221" s="194" t="str">
        <f>+'Información ELECTRO PUNO'!F4201</f>
        <v>Madera Tratada</v>
      </c>
      <c r="J4221" s="194" t="str">
        <f>+'Información ELECTRO PUNO'!B4201</f>
        <v>PPM20</v>
      </c>
      <c r="K4221" s="9" t="str">
        <f t="shared" si="473"/>
        <v>POSTE DE MADERA TRATADA DE 12 mts. CL.5</v>
      </c>
      <c r="L4221" s="139">
        <f t="shared" si="474"/>
        <v>0.41</v>
      </c>
    </row>
    <row r="4222" spans="1:12" x14ac:dyDescent="0.25">
      <c r="A4222" s="193">
        <f>+'Información ELECTRO PUNO'!A4202</f>
        <v>4201</v>
      </c>
      <c r="B4222" s="26" t="str">
        <f t="shared" si="472"/>
        <v>SICODI</v>
      </c>
      <c r="C4222" s="9" t="str">
        <f t="shared" si="468"/>
        <v>Puno</v>
      </c>
      <c r="D4222" s="9" t="str">
        <f t="shared" si="469"/>
        <v>No Reporta</v>
      </c>
      <c r="E4222" s="9" t="str">
        <f t="shared" si="470"/>
        <v>No Reporta</v>
      </c>
      <c r="F4222" s="194" t="str">
        <f>+'Información ELECTRO PUNO'!E4202</f>
        <v>MT</v>
      </c>
      <c r="G4222" s="194">
        <f>+'Información ELECTRO PUNO'!G4202</f>
        <v>12</v>
      </c>
      <c r="H4222" s="9" t="str">
        <f t="shared" si="471"/>
        <v>Poste</v>
      </c>
      <c r="I4222" s="194" t="str">
        <f>+'Información ELECTRO PUNO'!F4202</f>
        <v>Madera Tratada</v>
      </c>
      <c r="J4222" s="194" t="str">
        <f>+'Información ELECTRO PUNO'!B4202</f>
        <v>PPM20</v>
      </c>
      <c r="K4222" s="9" t="str">
        <f t="shared" si="473"/>
        <v>POSTE DE MADERA TRATADA DE 12 mts. CL.5</v>
      </c>
      <c r="L4222" s="139">
        <f t="shared" si="474"/>
        <v>0.41</v>
      </c>
    </row>
    <row r="4223" spans="1:12" x14ac:dyDescent="0.25">
      <c r="A4223" s="193">
        <f>+'Información ELECTRO PUNO'!A4203</f>
        <v>4202</v>
      </c>
      <c r="B4223" s="26" t="str">
        <f t="shared" si="472"/>
        <v>SICODI</v>
      </c>
      <c r="C4223" s="9" t="str">
        <f t="shared" si="468"/>
        <v>Puno</v>
      </c>
      <c r="D4223" s="9" t="str">
        <f t="shared" si="469"/>
        <v>No Reporta</v>
      </c>
      <c r="E4223" s="9" t="str">
        <f t="shared" si="470"/>
        <v>No Reporta</v>
      </c>
      <c r="F4223" s="194" t="str">
        <f>+'Información ELECTRO PUNO'!E4203</f>
        <v>MT</v>
      </c>
      <c r="G4223" s="194">
        <f>+'Información ELECTRO PUNO'!G4203</f>
        <v>12</v>
      </c>
      <c r="H4223" s="9" t="str">
        <f t="shared" si="471"/>
        <v>Poste</v>
      </c>
      <c r="I4223" s="194" t="str">
        <f>+'Información ELECTRO PUNO'!F4203</f>
        <v>Madera Tratada</v>
      </c>
      <c r="J4223" s="194" t="str">
        <f>+'Información ELECTRO PUNO'!B4203</f>
        <v>PPM20</v>
      </c>
      <c r="K4223" s="9" t="str">
        <f t="shared" si="473"/>
        <v>POSTE DE MADERA TRATADA DE 12 mts. CL.5</v>
      </c>
      <c r="L4223" s="139">
        <f t="shared" si="474"/>
        <v>0.41</v>
      </c>
    </row>
    <row r="4224" spans="1:12" x14ac:dyDescent="0.25">
      <c r="A4224" s="193">
        <f>+'Información ELECTRO PUNO'!A4204</f>
        <v>4203</v>
      </c>
      <c r="B4224" s="26" t="str">
        <f t="shared" si="472"/>
        <v>SICODI</v>
      </c>
      <c r="C4224" s="9" t="str">
        <f t="shared" si="468"/>
        <v>Puno</v>
      </c>
      <c r="D4224" s="9" t="str">
        <f t="shared" si="469"/>
        <v>No Reporta</v>
      </c>
      <c r="E4224" s="9" t="str">
        <f t="shared" si="470"/>
        <v>No Reporta</v>
      </c>
      <c r="F4224" s="194" t="str">
        <f>+'Información ELECTRO PUNO'!E4204</f>
        <v>MT</v>
      </c>
      <c r="G4224" s="194">
        <f>+'Información ELECTRO PUNO'!G4204</f>
        <v>12</v>
      </c>
      <c r="H4224" s="9" t="str">
        <f t="shared" si="471"/>
        <v>Poste</v>
      </c>
      <c r="I4224" s="194" t="str">
        <f>+'Información ELECTRO PUNO'!F4204</f>
        <v>Madera Tratada</v>
      </c>
      <c r="J4224" s="194" t="str">
        <f>+'Información ELECTRO PUNO'!B4204</f>
        <v>PPM20</v>
      </c>
      <c r="K4224" s="9" t="str">
        <f t="shared" si="473"/>
        <v>POSTE DE MADERA TRATADA DE 12 mts. CL.5</v>
      </c>
      <c r="L4224" s="139">
        <f t="shared" si="474"/>
        <v>0.41</v>
      </c>
    </row>
    <row r="4225" spans="1:12" x14ac:dyDescent="0.25">
      <c r="A4225" s="193">
        <f>+'Información ELECTRO PUNO'!A4205</f>
        <v>4204</v>
      </c>
      <c r="B4225" s="26" t="str">
        <f t="shared" si="472"/>
        <v>SICODI</v>
      </c>
      <c r="C4225" s="9" t="str">
        <f t="shared" si="468"/>
        <v>Puno</v>
      </c>
      <c r="D4225" s="9" t="str">
        <f t="shared" si="469"/>
        <v>No Reporta</v>
      </c>
      <c r="E4225" s="9" t="str">
        <f t="shared" si="470"/>
        <v>No Reporta</v>
      </c>
      <c r="F4225" s="194" t="str">
        <f>+'Información ELECTRO PUNO'!E4205</f>
        <v>MT</v>
      </c>
      <c r="G4225" s="194">
        <f>+'Información ELECTRO PUNO'!G4205</f>
        <v>12</v>
      </c>
      <c r="H4225" s="9" t="str">
        <f t="shared" si="471"/>
        <v>Poste</v>
      </c>
      <c r="I4225" s="194" t="str">
        <f>+'Información ELECTRO PUNO'!F4205</f>
        <v>Madera Tratada</v>
      </c>
      <c r="J4225" s="194" t="str">
        <f>+'Información ELECTRO PUNO'!B4205</f>
        <v>PPM20</v>
      </c>
      <c r="K4225" s="9" t="str">
        <f t="shared" si="473"/>
        <v>POSTE DE MADERA TRATADA DE 12 mts. CL.5</v>
      </c>
      <c r="L4225" s="139">
        <f t="shared" si="474"/>
        <v>0.41</v>
      </c>
    </row>
    <row r="4226" spans="1:12" x14ac:dyDescent="0.25">
      <c r="A4226" s="193">
        <f>+'Información ELECTRO PUNO'!A4206</f>
        <v>4205</v>
      </c>
      <c r="B4226" s="26" t="str">
        <f t="shared" si="472"/>
        <v>SICODI</v>
      </c>
      <c r="C4226" s="9" t="str">
        <f t="shared" si="468"/>
        <v>Puno</v>
      </c>
      <c r="D4226" s="9" t="str">
        <f t="shared" si="469"/>
        <v>No Reporta</v>
      </c>
      <c r="E4226" s="9" t="str">
        <f t="shared" si="470"/>
        <v>No Reporta</v>
      </c>
      <c r="F4226" s="194" t="str">
        <f>+'Información ELECTRO PUNO'!E4206</f>
        <v>MT</v>
      </c>
      <c r="G4226" s="194">
        <f>+'Información ELECTRO PUNO'!G4206</f>
        <v>12</v>
      </c>
      <c r="H4226" s="9" t="str">
        <f t="shared" si="471"/>
        <v>Poste</v>
      </c>
      <c r="I4226" s="194" t="str">
        <f>+'Información ELECTRO PUNO'!F4206</f>
        <v>Madera Tratada</v>
      </c>
      <c r="J4226" s="194" t="str">
        <f>+'Información ELECTRO PUNO'!B4206</f>
        <v>PPM20</v>
      </c>
      <c r="K4226" s="9" t="str">
        <f t="shared" si="473"/>
        <v>POSTE DE MADERA TRATADA DE 12 mts. CL.5</v>
      </c>
      <c r="L4226" s="139">
        <f t="shared" si="474"/>
        <v>0.41</v>
      </c>
    </row>
    <row r="4227" spans="1:12" x14ac:dyDescent="0.25">
      <c r="A4227" s="193">
        <f>+'Información ELECTRO PUNO'!A4207</f>
        <v>4206</v>
      </c>
      <c r="B4227" s="26" t="str">
        <f t="shared" si="472"/>
        <v>SICODI</v>
      </c>
      <c r="C4227" s="9" t="str">
        <f t="shared" si="468"/>
        <v>Puno</v>
      </c>
      <c r="D4227" s="9" t="str">
        <f t="shared" si="469"/>
        <v>No Reporta</v>
      </c>
      <c r="E4227" s="9" t="str">
        <f t="shared" si="470"/>
        <v>No Reporta</v>
      </c>
      <c r="F4227" s="194" t="str">
        <f>+'Información ELECTRO PUNO'!E4207</f>
        <v>MT</v>
      </c>
      <c r="G4227" s="194">
        <f>+'Información ELECTRO PUNO'!G4207</f>
        <v>12</v>
      </c>
      <c r="H4227" s="9" t="str">
        <f t="shared" si="471"/>
        <v>Poste</v>
      </c>
      <c r="I4227" s="194" t="str">
        <f>+'Información ELECTRO PUNO'!F4207</f>
        <v>Madera Tratada</v>
      </c>
      <c r="J4227" s="194" t="str">
        <f>+'Información ELECTRO PUNO'!B4207</f>
        <v>PPM20</v>
      </c>
      <c r="K4227" s="9" t="str">
        <f t="shared" si="473"/>
        <v>POSTE DE MADERA TRATADA DE 12 mts. CL.5</v>
      </c>
      <c r="L4227" s="139">
        <f t="shared" si="474"/>
        <v>0.41</v>
      </c>
    </row>
    <row r="4228" spans="1:12" x14ac:dyDescent="0.25">
      <c r="A4228" s="193">
        <f>+'Información ELECTRO PUNO'!A4208</f>
        <v>4207</v>
      </c>
      <c r="B4228" s="26" t="str">
        <f t="shared" si="472"/>
        <v>SICODI</v>
      </c>
      <c r="C4228" s="9" t="str">
        <f t="shared" si="468"/>
        <v>Puno</v>
      </c>
      <c r="D4228" s="9" t="str">
        <f t="shared" si="469"/>
        <v>No Reporta</v>
      </c>
      <c r="E4228" s="9" t="str">
        <f t="shared" si="470"/>
        <v>No Reporta</v>
      </c>
      <c r="F4228" s="194" t="str">
        <f>+'Información ELECTRO PUNO'!E4208</f>
        <v>MT</v>
      </c>
      <c r="G4228" s="194">
        <f>+'Información ELECTRO PUNO'!G4208</f>
        <v>12</v>
      </c>
      <c r="H4228" s="9" t="str">
        <f t="shared" si="471"/>
        <v>Poste</v>
      </c>
      <c r="I4228" s="194" t="str">
        <f>+'Información ELECTRO PUNO'!F4208</f>
        <v>Madera Tratada</v>
      </c>
      <c r="J4228" s="194" t="str">
        <f>+'Información ELECTRO PUNO'!B4208</f>
        <v>PPM20</v>
      </c>
      <c r="K4228" s="9" t="str">
        <f t="shared" si="473"/>
        <v>POSTE DE MADERA TRATADA DE 12 mts. CL.5</v>
      </c>
      <c r="L4228" s="139">
        <f t="shared" si="474"/>
        <v>0.41</v>
      </c>
    </row>
    <row r="4229" spans="1:12" x14ac:dyDescent="0.25">
      <c r="A4229" s="193">
        <f>+'Información ELECTRO PUNO'!A4209</f>
        <v>4208</v>
      </c>
      <c r="B4229" s="26" t="str">
        <f t="shared" si="472"/>
        <v>SICODI</v>
      </c>
      <c r="C4229" s="9" t="str">
        <f t="shared" si="468"/>
        <v>Puno</v>
      </c>
      <c r="D4229" s="9" t="str">
        <f t="shared" si="469"/>
        <v>No Reporta</v>
      </c>
      <c r="E4229" s="9" t="str">
        <f t="shared" si="470"/>
        <v>No Reporta</v>
      </c>
      <c r="F4229" s="194" t="str">
        <f>+'Información ELECTRO PUNO'!E4209</f>
        <v>MT</v>
      </c>
      <c r="G4229" s="194">
        <f>+'Información ELECTRO PUNO'!G4209</f>
        <v>12</v>
      </c>
      <c r="H4229" s="9" t="str">
        <f t="shared" si="471"/>
        <v>Poste</v>
      </c>
      <c r="I4229" s="194" t="str">
        <f>+'Información ELECTRO PUNO'!F4209</f>
        <v>Madera Tratada</v>
      </c>
      <c r="J4229" s="194" t="str">
        <f>+'Información ELECTRO PUNO'!B4209</f>
        <v>PPM20</v>
      </c>
      <c r="K4229" s="9" t="str">
        <f t="shared" si="473"/>
        <v>POSTE DE MADERA TRATADA DE 12 mts. CL.5</v>
      </c>
      <c r="L4229" s="139">
        <f t="shared" si="474"/>
        <v>0.41</v>
      </c>
    </row>
    <row r="4230" spans="1:12" x14ac:dyDescent="0.25">
      <c r="A4230" s="193">
        <f>+'Información ELECTRO PUNO'!A4210</f>
        <v>4209</v>
      </c>
      <c r="B4230" s="26" t="str">
        <f t="shared" si="472"/>
        <v>SICODI</v>
      </c>
      <c r="C4230" s="9" t="str">
        <f t="shared" si="468"/>
        <v>Puno</v>
      </c>
      <c r="D4230" s="9" t="str">
        <f t="shared" si="469"/>
        <v>No Reporta</v>
      </c>
      <c r="E4230" s="9" t="str">
        <f t="shared" si="470"/>
        <v>No Reporta</v>
      </c>
      <c r="F4230" s="194" t="str">
        <f>+'Información ELECTRO PUNO'!E4210</f>
        <v>MT</v>
      </c>
      <c r="G4230" s="194">
        <f>+'Información ELECTRO PUNO'!G4210</f>
        <v>12</v>
      </c>
      <c r="H4230" s="9" t="str">
        <f t="shared" si="471"/>
        <v>Poste</v>
      </c>
      <c r="I4230" s="194" t="str">
        <f>+'Información ELECTRO PUNO'!F4210</f>
        <v>Madera Tratada</v>
      </c>
      <c r="J4230" s="194" t="str">
        <f>+'Información ELECTRO PUNO'!B4210</f>
        <v>PPM20</v>
      </c>
      <c r="K4230" s="9" t="str">
        <f t="shared" si="473"/>
        <v>POSTE DE MADERA TRATADA DE 12 mts. CL.5</v>
      </c>
      <c r="L4230" s="139">
        <f t="shared" si="474"/>
        <v>0.41</v>
      </c>
    </row>
    <row r="4231" spans="1:12" x14ac:dyDescent="0.25">
      <c r="A4231" s="193">
        <f>+'Información ELECTRO PUNO'!A4211</f>
        <v>4210</v>
      </c>
      <c r="B4231" s="26" t="str">
        <f t="shared" si="472"/>
        <v>SICODI</v>
      </c>
      <c r="C4231" s="9" t="str">
        <f t="shared" si="468"/>
        <v>Puno</v>
      </c>
      <c r="D4231" s="9" t="str">
        <f t="shared" si="469"/>
        <v>No Reporta</v>
      </c>
      <c r="E4231" s="9" t="str">
        <f t="shared" si="470"/>
        <v>No Reporta</v>
      </c>
      <c r="F4231" s="194" t="str">
        <f>+'Información ELECTRO PUNO'!E4211</f>
        <v>MT</v>
      </c>
      <c r="G4231" s="194">
        <f>+'Información ELECTRO PUNO'!G4211</f>
        <v>12</v>
      </c>
      <c r="H4231" s="9" t="str">
        <f t="shared" si="471"/>
        <v>Poste</v>
      </c>
      <c r="I4231" s="194" t="str">
        <f>+'Información ELECTRO PUNO'!F4211</f>
        <v>Madera Tratada</v>
      </c>
      <c r="J4231" s="194" t="str">
        <f>+'Información ELECTRO PUNO'!B4211</f>
        <v>PPM20</v>
      </c>
      <c r="K4231" s="9" t="str">
        <f t="shared" si="473"/>
        <v>POSTE DE MADERA TRATADA DE 12 mts. CL.5</v>
      </c>
      <c r="L4231" s="139">
        <f t="shared" si="474"/>
        <v>0.41</v>
      </c>
    </row>
    <row r="4232" spans="1:12" x14ac:dyDescent="0.25">
      <c r="A4232" s="193">
        <f>+'Información ELECTRO PUNO'!A4212</f>
        <v>4211</v>
      </c>
      <c r="B4232" s="26" t="str">
        <f t="shared" si="472"/>
        <v>SICODI</v>
      </c>
      <c r="C4232" s="9" t="str">
        <f t="shared" si="468"/>
        <v>Puno</v>
      </c>
      <c r="D4232" s="9" t="str">
        <f t="shared" si="469"/>
        <v>No Reporta</v>
      </c>
      <c r="E4232" s="9" t="str">
        <f t="shared" si="470"/>
        <v>No Reporta</v>
      </c>
      <c r="F4232" s="194" t="str">
        <f>+'Información ELECTRO PUNO'!E4212</f>
        <v>MT</v>
      </c>
      <c r="G4232" s="194">
        <f>+'Información ELECTRO PUNO'!G4212</f>
        <v>12</v>
      </c>
      <c r="H4232" s="9" t="str">
        <f t="shared" si="471"/>
        <v>Poste</v>
      </c>
      <c r="I4232" s="194" t="str">
        <f>+'Información ELECTRO PUNO'!F4212</f>
        <v>Madera Tratada</v>
      </c>
      <c r="J4232" s="194" t="str">
        <f>+'Información ELECTRO PUNO'!B4212</f>
        <v>PPM20</v>
      </c>
      <c r="K4232" s="9" t="str">
        <f t="shared" si="473"/>
        <v>POSTE DE MADERA TRATADA DE 12 mts. CL.5</v>
      </c>
      <c r="L4232" s="139">
        <f t="shared" si="474"/>
        <v>0.41</v>
      </c>
    </row>
    <row r="4233" spans="1:12" x14ac:dyDescent="0.25">
      <c r="A4233" s="193">
        <f>+'Información ELECTRO PUNO'!A4213</f>
        <v>4212</v>
      </c>
      <c r="B4233" s="26" t="str">
        <f t="shared" si="472"/>
        <v>SICODI</v>
      </c>
      <c r="C4233" s="9" t="str">
        <f t="shared" si="468"/>
        <v>Puno</v>
      </c>
      <c r="D4233" s="9" t="str">
        <f t="shared" si="469"/>
        <v>No Reporta</v>
      </c>
      <c r="E4233" s="9" t="str">
        <f t="shared" si="470"/>
        <v>No Reporta</v>
      </c>
      <c r="F4233" s="194" t="str">
        <f>+'Información ELECTRO PUNO'!E4213</f>
        <v>MT</v>
      </c>
      <c r="G4233" s="194">
        <f>+'Información ELECTRO PUNO'!G4213</f>
        <v>12</v>
      </c>
      <c r="H4233" s="9" t="str">
        <f t="shared" si="471"/>
        <v>Poste</v>
      </c>
      <c r="I4233" s="194" t="str">
        <f>+'Información ELECTRO PUNO'!F4213</f>
        <v>Madera Tratada</v>
      </c>
      <c r="J4233" s="194" t="str">
        <f>+'Información ELECTRO PUNO'!B4213</f>
        <v>PPM20</v>
      </c>
      <c r="K4233" s="9" t="str">
        <f t="shared" si="473"/>
        <v>POSTE DE MADERA TRATADA DE 12 mts. CL.5</v>
      </c>
      <c r="L4233" s="139">
        <f t="shared" si="474"/>
        <v>0.41</v>
      </c>
    </row>
    <row r="4234" spans="1:12" x14ac:dyDescent="0.25">
      <c r="A4234" s="193">
        <f>+'Información ELECTRO PUNO'!A4214</f>
        <v>4213</v>
      </c>
      <c r="B4234" s="26" t="str">
        <f t="shared" si="472"/>
        <v>SICODI</v>
      </c>
      <c r="C4234" s="9" t="str">
        <f t="shared" si="468"/>
        <v>Puno</v>
      </c>
      <c r="D4234" s="9" t="str">
        <f t="shared" si="469"/>
        <v>No Reporta</v>
      </c>
      <c r="E4234" s="9" t="str">
        <f t="shared" si="470"/>
        <v>No Reporta</v>
      </c>
      <c r="F4234" s="194" t="str">
        <f>+'Información ELECTRO PUNO'!E4214</f>
        <v>MT</v>
      </c>
      <c r="G4234" s="194">
        <f>+'Información ELECTRO PUNO'!G4214</f>
        <v>12</v>
      </c>
      <c r="H4234" s="9" t="str">
        <f t="shared" si="471"/>
        <v>Poste</v>
      </c>
      <c r="I4234" s="194" t="str">
        <f>+'Información ELECTRO PUNO'!F4214</f>
        <v>Madera Tratada</v>
      </c>
      <c r="J4234" s="194" t="str">
        <f>+'Información ELECTRO PUNO'!B4214</f>
        <v>PPM20</v>
      </c>
      <c r="K4234" s="9" t="str">
        <f t="shared" si="473"/>
        <v>POSTE DE MADERA TRATADA DE 12 mts. CL.5</v>
      </c>
      <c r="L4234" s="139">
        <f t="shared" si="474"/>
        <v>0.41</v>
      </c>
    </row>
    <row r="4235" spans="1:12" x14ac:dyDescent="0.25">
      <c r="A4235" s="193">
        <f>+'Información ELECTRO PUNO'!A4215</f>
        <v>4214</v>
      </c>
      <c r="B4235" s="26" t="str">
        <f t="shared" si="472"/>
        <v>SICODI</v>
      </c>
      <c r="C4235" s="9" t="str">
        <f t="shared" si="468"/>
        <v>Puno</v>
      </c>
      <c r="D4235" s="9" t="str">
        <f t="shared" si="469"/>
        <v>No Reporta</v>
      </c>
      <c r="E4235" s="9" t="str">
        <f t="shared" si="470"/>
        <v>No Reporta</v>
      </c>
      <c r="F4235" s="194" t="str">
        <f>+'Información ELECTRO PUNO'!E4215</f>
        <v>MT</v>
      </c>
      <c r="G4235" s="194">
        <f>+'Información ELECTRO PUNO'!G4215</f>
        <v>12</v>
      </c>
      <c r="H4235" s="9" t="str">
        <f t="shared" si="471"/>
        <v>Poste</v>
      </c>
      <c r="I4235" s="194" t="str">
        <f>+'Información ELECTRO PUNO'!F4215</f>
        <v>Madera Tratada</v>
      </c>
      <c r="J4235" s="194" t="str">
        <f>+'Información ELECTRO PUNO'!B4215</f>
        <v>PPM20</v>
      </c>
      <c r="K4235" s="9" t="str">
        <f t="shared" si="473"/>
        <v>POSTE DE MADERA TRATADA DE 12 mts. CL.5</v>
      </c>
      <c r="L4235" s="139">
        <f t="shared" si="474"/>
        <v>0.41</v>
      </c>
    </row>
    <row r="4236" spans="1:12" x14ac:dyDescent="0.25">
      <c r="A4236" s="193">
        <f>+'Información ELECTRO PUNO'!A4216</f>
        <v>4215</v>
      </c>
      <c r="B4236" s="26" t="str">
        <f t="shared" si="472"/>
        <v>SICODI</v>
      </c>
      <c r="C4236" s="9" t="str">
        <f t="shared" si="468"/>
        <v>Puno</v>
      </c>
      <c r="D4236" s="9" t="str">
        <f t="shared" si="469"/>
        <v>No Reporta</v>
      </c>
      <c r="E4236" s="9" t="str">
        <f t="shared" si="470"/>
        <v>No Reporta</v>
      </c>
      <c r="F4236" s="194" t="str">
        <f>+'Información ELECTRO PUNO'!E4216</f>
        <v>MT</v>
      </c>
      <c r="G4236" s="194">
        <f>+'Información ELECTRO PUNO'!G4216</f>
        <v>12</v>
      </c>
      <c r="H4236" s="9" t="str">
        <f t="shared" si="471"/>
        <v>Poste</v>
      </c>
      <c r="I4236" s="194" t="str">
        <f>+'Información ELECTRO PUNO'!F4216</f>
        <v>Madera Tratada</v>
      </c>
      <c r="J4236" s="194" t="str">
        <f>+'Información ELECTRO PUNO'!B4216</f>
        <v>PPM20</v>
      </c>
      <c r="K4236" s="9" t="str">
        <f t="shared" si="473"/>
        <v>POSTE DE MADERA TRATADA DE 12 mts. CL.5</v>
      </c>
      <c r="L4236" s="139">
        <f t="shared" si="474"/>
        <v>0.41</v>
      </c>
    </row>
    <row r="4237" spans="1:12" x14ac:dyDescent="0.25">
      <c r="A4237" s="193">
        <f>+'Información ELECTRO PUNO'!A4217</f>
        <v>4216</v>
      </c>
      <c r="B4237" s="26" t="str">
        <f t="shared" si="472"/>
        <v>SICODI</v>
      </c>
      <c r="C4237" s="9" t="str">
        <f t="shared" si="468"/>
        <v>Puno</v>
      </c>
      <c r="D4237" s="9" t="str">
        <f t="shared" si="469"/>
        <v>No Reporta</v>
      </c>
      <c r="E4237" s="9" t="str">
        <f t="shared" si="470"/>
        <v>No Reporta</v>
      </c>
      <c r="F4237" s="194" t="str">
        <f>+'Información ELECTRO PUNO'!E4217</f>
        <v>MT</v>
      </c>
      <c r="G4237" s="194">
        <f>+'Información ELECTRO PUNO'!G4217</f>
        <v>12</v>
      </c>
      <c r="H4237" s="9" t="str">
        <f t="shared" si="471"/>
        <v>Poste</v>
      </c>
      <c r="I4237" s="194" t="str">
        <f>+'Información ELECTRO PUNO'!F4217</f>
        <v>Madera Tratada</v>
      </c>
      <c r="J4237" s="194" t="str">
        <f>+'Información ELECTRO PUNO'!B4217</f>
        <v>PPM20</v>
      </c>
      <c r="K4237" s="9" t="str">
        <f t="shared" si="473"/>
        <v>POSTE DE MADERA TRATADA DE 12 mts. CL.5</v>
      </c>
      <c r="L4237" s="139">
        <f t="shared" si="474"/>
        <v>0.41</v>
      </c>
    </row>
    <row r="4238" spans="1:12" x14ac:dyDescent="0.25">
      <c r="A4238" s="193">
        <f>+'Información ELECTRO PUNO'!A4218</f>
        <v>4217</v>
      </c>
      <c r="B4238" s="26" t="str">
        <f t="shared" si="472"/>
        <v>SICODI</v>
      </c>
      <c r="C4238" s="9" t="str">
        <f t="shared" si="468"/>
        <v>Puno</v>
      </c>
      <c r="D4238" s="9" t="str">
        <f t="shared" si="469"/>
        <v>No Reporta</v>
      </c>
      <c r="E4238" s="9" t="str">
        <f t="shared" si="470"/>
        <v>No Reporta</v>
      </c>
      <c r="F4238" s="194" t="str">
        <f>+'Información ELECTRO PUNO'!E4218</f>
        <v>MT</v>
      </c>
      <c r="G4238" s="194">
        <f>+'Información ELECTRO PUNO'!G4218</f>
        <v>12</v>
      </c>
      <c r="H4238" s="9" t="str">
        <f t="shared" si="471"/>
        <v>Poste</v>
      </c>
      <c r="I4238" s="194" t="str">
        <f>+'Información ELECTRO PUNO'!F4218</f>
        <v>Madera Tratada</v>
      </c>
      <c r="J4238" s="194" t="str">
        <f>+'Información ELECTRO PUNO'!B4218</f>
        <v>PPM20</v>
      </c>
      <c r="K4238" s="9" t="str">
        <f t="shared" si="473"/>
        <v>POSTE DE MADERA TRATADA DE 12 mts. CL.5</v>
      </c>
      <c r="L4238" s="139">
        <f t="shared" si="474"/>
        <v>0.41</v>
      </c>
    </row>
    <row r="4239" spans="1:12" x14ac:dyDescent="0.25">
      <c r="A4239" s="193">
        <f>+'Información ELECTRO PUNO'!A4219</f>
        <v>4218</v>
      </c>
      <c r="B4239" s="26" t="str">
        <f t="shared" si="472"/>
        <v>SICODI</v>
      </c>
      <c r="C4239" s="9" t="str">
        <f t="shared" si="468"/>
        <v>Puno</v>
      </c>
      <c r="D4239" s="9" t="str">
        <f t="shared" si="469"/>
        <v>No Reporta</v>
      </c>
      <c r="E4239" s="9" t="str">
        <f t="shared" si="470"/>
        <v>No Reporta</v>
      </c>
      <c r="F4239" s="194" t="str">
        <f>+'Información ELECTRO PUNO'!E4219</f>
        <v>MT</v>
      </c>
      <c r="G4239" s="194">
        <f>+'Información ELECTRO PUNO'!G4219</f>
        <v>12</v>
      </c>
      <c r="H4239" s="9" t="str">
        <f t="shared" si="471"/>
        <v>Poste</v>
      </c>
      <c r="I4239" s="194" t="str">
        <f>+'Información ELECTRO PUNO'!F4219</f>
        <v>Madera Tratada</v>
      </c>
      <c r="J4239" s="194" t="str">
        <f>+'Información ELECTRO PUNO'!B4219</f>
        <v>PPM20</v>
      </c>
      <c r="K4239" s="9" t="str">
        <f t="shared" si="473"/>
        <v>POSTE DE MADERA TRATADA DE 12 mts. CL.5</v>
      </c>
      <c r="L4239" s="139">
        <f t="shared" si="474"/>
        <v>0.41</v>
      </c>
    </row>
    <row r="4240" spans="1:12" x14ac:dyDescent="0.25">
      <c r="A4240" s="193">
        <f>+'Información ELECTRO PUNO'!A4220</f>
        <v>4219</v>
      </c>
      <c r="B4240" s="26" t="str">
        <f t="shared" si="472"/>
        <v>SICODI</v>
      </c>
      <c r="C4240" s="9" t="str">
        <f t="shared" si="468"/>
        <v>Puno</v>
      </c>
      <c r="D4240" s="9" t="str">
        <f t="shared" si="469"/>
        <v>No Reporta</v>
      </c>
      <c r="E4240" s="9" t="str">
        <f t="shared" si="470"/>
        <v>No Reporta</v>
      </c>
      <c r="F4240" s="194" t="str">
        <f>+'Información ELECTRO PUNO'!E4220</f>
        <v>MT</v>
      </c>
      <c r="G4240" s="194">
        <f>+'Información ELECTRO PUNO'!G4220</f>
        <v>12</v>
      </c>
      <c r="H4240" s="9" t="str">
        <f t="shared" si="471"/>
        <v>Poste</v>
      </c>
      <c r="I4240" s="194" t="str">
        <f>+'Información ELECTRO PUNO'!F4220</f>
        <v>Madera Tratada</v>
      </c>
      <c r="J4240" s="194" t="str">
        <f>+'Información ELECTRO PUNO'!B4220</f>
        <v>PPM20</v>
      </c>
      <c r="K4240" s="9" t="str">
        <f t="shared" si="473"/>
        <v>POSTE DE MADERA TRATADA DE 12 mts. CL.5</v>
      </c>
      <c r="L4240" s="139">
        <f t="shared" si="474"/>
        <v>0.41</v>
      </c>
    </row>
    <row r="4241" spans="1:12" x14ac:dyDescent="0.25">
      <c r="A4241" s="193">
        <f>+'Información ELECTRO PUNO'!A4221</f>
        <v>4220</v>
      </c>
      <c r="B4241" s="26" t="str">
        <f t="shared" si="472"/>
        <v>SICODI</v>
      </c>
      <c r="C4241" s="9" t="str">
        <f t="shared" si="468"/>
        <v>Puno</v>
      </c>
      <c r="D4241" s="9" t="str">
        <f t="shared" si="469"/>
        <v>No Reporta</v>
      </c>
      <c r="E4241" s="9" t="str">
        <f t="shared" si="470"/>
        <v>No Reporta</v>
      </c>
      <c r="F4241" s="194" t="str">
        <f>+'Información ELECTRO PUNO'!E4221</f>
        <v>MT</v>
      </c>
      <c r="G4241" s="194">
        <f>+'Información ELECTRO PUNO'!G4221</f>
        <v>12</v>
      </c>
      <c r="H4241" s="9" t="str">
        <f t="shared" si="471"/>
        <v>Poste</v>
      </c>
      <c r="I4241" s="194" t="str">
        <f>+'Información ELECTRO PUNO'!F4221</f>
        <v>Madera Tratada</v>
      </c>
      <c r="J4241" s="194" t="str">
        <f>+'Información ELECTRO PUNO'!B4221</f>
        <v>PPM20</v>
      </c>
      <c r="K4241" s="9" t="str">
        <f t="shared" si="473"/>
        <v>POSTE DE MADERA TRATADA DE 12 mts. CL.5</v>
      </c>
      <c r="L4241" s="139">
        <f t="shared" si="474"/>
        <v>0.41</v>
      </c>
    </row>
    <row r="4242" spans="1:12" x14ac:dyDescent="0.25">
      <c r="A4242" s="193">
        <f>+'Información ELECTRO PUNO'!A4222</f>
        <v>4221</v>
      </c>
      <c r="B4242" s="26" t="str">
        <f t="shared" si="472"/>
        <v>SICODI</v>
      </c>
      <c r="C4242" s="9" t="str">
        <f t="shared" si="468"/>
        <v>Puno</v>
      </c>
      <c r="D4242" s="9" t="str">
        <f t="shared" si="469"/>
        <v>No Reporta</v>
      </c>
      <c r="E4242" s="9" t="str">
        <f t="shared" si="470"/>
        <v>No Reporta</v>
      </c>
      <c r="F4242" s="194" t="str">
        <f>+'Información ELECTRO PUNO'!E4222</f>
        <v>MT</v>
      </c>
      <c r="G4242" s="194">
        <f>+'Información ELECTRO PUNO'!G4222</f>
        <v>12</v>
      </c>
      <c r="H4242" s="9" t="str">
        <f t="shared" si="471"/>
        <v>Poste</v>
      </c>
      <c r="I4242" s="194" t="str">
        <f>+'Información ELECTRO PUNO'!F4222</f>
        <v>Madera Tratada</v>
      </c>
      <c r="J4242" s="194" t="str">
        <f>+'Información ELECTRO PUNO'!B4222</f>
        <v>PPM20</v>
      </c>
      <c r="K4242" s="9" t="str">
        <f t="shared" si="473"/>
        <v>POSTE DE MADERA TRATADA DE 12 mts. CL.5</v>
      </c>
      <c r="L4242" s="139">
        <f t="shared" si="474"/>
        <v>0.41</v>
      </c>
    </row>
    <row r="4243" spans="1:12" x14ac:dyDescent="0.25">
      <c r="A4243" s="193">
        <f>+'Información ELECTRO PUNO'!A4223</f>
        <v>4222</v>
      </c>
      <c r="B4243" s="26" t="str">
        <f t="shared" si="472"/>
        <v>SICODI</v>
      </c>
      <c r="C4243" s="9" t="str">
        <f t="shared" si="468"/>
        <v>Puno</v>
      </c>
      <c r="D4243" s="9" t="str">
        <f t="shared" si="469"/>
        <v>No Reporta</v>
      </c>
      <c r="E4243" s="9" t="str">
        <f t="shared" si="470"/>
        <v>No Reporta</v>
      </c>
      <c r="F4243" s="194" t="str">
        <f>+'Información ELECTRO PUNO'!E4223</f>
        <v>MT</v>
      </c>
      <c r="G4243" s="194">
        <f>+'Información ELECTRO PUNO'!G4223</f>
        <v>12</v>
      </c>
      <c r="H4243" s="9" t="str">
        <f t="shared" si="471"/>
        <v>Poste</v>
      </c>
      <c r="I4243" s="194" t="str">
        <f>+'Información ELECTRO PUNO'!F4223</f>
        <v>Madera Tratada</v>
      </c>
      <c r="J4243" s="194" t="str">
        <f>+'Información ELECTRO PUNO'!B4223</f>
        <v>PPM20</v>
      </c>
      <c r="K4243" s="9" t="str">
        <f t="shared" si="473"/>
        <v>POSTE DE MADERA TRATADA DE 12 mts. CL.5</v>
      </c>
      <c r="L4243" s="139">
        <f t="shared" si="474"/>
        <v>0.41</v>
      </c>
    </row>
    <row r="4244" spans="1:12" x14ac:dyDescent="0.25">
      <c r="A4244" s="193">
        <f>+'Información ELECTRO PUNO'!A4224</f>
        <v>4223</v>
      </c>
      <c r="B4244" s="26" t="str">
        <f t="shared" si="472"/>
        <v>SICODI</v>
      </c>
      <c r="C4244" s="9" t="str">
        <f t="shared" si="468"/>
        <v>Puno</v>
      </c>
      <c r="D4244" s="9" t="str">
        <f t="shared" si="469"/>
        <v>No Reporta</v>
      </c>
      <c r="E4244" s="9" t="str">
        <f t="shared" si="470"/>
        <v>No Reporta</v>
      </c>
      <c r="F4244" s="194" t="str">
        <f>+'Información ELECTRO PUNO'!E4224</f>
        <v>MT</v>
      </c>
      <c r="G4244" s="194">
        <f>+'Información ELECTRO PUNO'!G4224</f>
        <v>12</v>
      </c>
      <c r="H4244" s="9" t="str">
        <f t="shared" si="471"/>
        <v>Poste</v>
      </c>
      <c r="I4244" s="194" t="str">
        <f>+'Información ELECTRO PUNO'!F4224</f>
        <v>Madera Tratada</v>
      </c>
      <c r="J4244" s="194" t="str">
        <f>+'Información ELECTRO PUNO'!B4224</f>
        <v>PPM20</v>
      </c>
      <c r="K4244" s="9" t="str">
        <f t="shared" si="473"/>
        <v>POSTE DE MADERA TRATADA DE 12 mts. CL.5</v>
      </c>
      <c r="L4244" s="139">
        <f t="shared" si="474"/>
        <v>0.41</v>
      </c>
    </row>
    <row r="4245" spans="1:12" x14ac:dyDescent="0.25">
      <c r="A4245" s="193">
        <f>+'Información ELECTRO PUNO'!A4225</f>
        <v>4224</v>
      </c>
      <c r="B4245" s="26" t="str">
        <f t="shared" si="472"/>
        <v>SICODI</v>
      </c>
      <c r="C4245" s="9" t="str">
        <f t="shared" si="468"/>
        <v>Puno</v>
      </c>
      <c r="D4245" s="9" t="str">
        <f t="shared" si="469"/>
        <v>No Reporta</v>
      </c>
      <c r="E4245" s="9" t="str">
        <f t="shared" si="470"/>
        <v>No Reporta</v>
      </c>
      <c r="F4245" s="194" t="str">
        <f>+'Información ELECTRO PUNO'!E4225</f>
        <v>MT</v>
      </c>
      <c r="G4245" s="194">
        <f>+'Información ELECTRO PUNO'!G4225</f>
        <v>12</v>
      </c>
      <c r="H4245" s="9" t="str">
        <f t="shared" si="471"/>
        <v>Poste</v>
      </c>
      <c r="I4245" s="194" t="str">
        <f>+'Información ELECTRO PUNO'!F4225</f>
        <v>Madera Tratada</v>
      </c>
      <c r="J4245" s="194" t="str">
        <f>+'Información ELECTRO PUNO'!B4225</f>
        <v>PPM20</v>
      </c>
      <c r="K4245" s="9" t="str">
        <f t="shared" si="473"/>
        <v>POSTE DE MADERA TRATADA DE 12 mts. CL.5</v>
      </c>
      <c r="L4245" s="139">
        <f t="shared" si="474"/>
        <v>0.41</v>
      </c>
    </row>
    <row r="4246" spans="1:12" x14ac:dyDescent="0.25">
      <c r="A4246" s="193">
        <f>+'Información ELECTRO PUNO'!A4226</f>
        <v>4225</v>
      </c>
      <c r="B4246" s="26" t="str">
        <f t="shared" si="472"/>
        <v>SICODI</v>
      </c>
      <c r="C4246" s="9" t="str">
        <f t="shared" ref="C4246:C4309" si="475">+$C$10</f>
        <v>Puno</v>
      </c>
      <c r="D4246" s="9" t="str">
        <f t="shared" ref="D4246:D4309" si="476">+$D$10</f>
        <v>No Reporta</v>
      </c>
      <c r="E4246" s="9" t="str">
        <f t="shared" ref="E4246:E4309" si="477">+$E$10</f>
        <v>No Reporta</v>
      </c>
      <c r="F4246" s="194" t="str">
        <f>+'Información ELECTRO PUNO'!E4226</f>
        <v>MT</v>
      </c>
      <c r="G4246" s="194">
        <f>+'Información ELECTRO PUNO'!G4226</f>
        <v>12</v>
      </c>
      <c r="H4246" s="9" t="str">
        <f t="shared" ref="H4246:H4309" si="478">+$H$10</f>
        <v>Poste</v>
      </c>
      <c r="I4246" s="194" t="str">
        <f>+'Información ELECTRO PUNO'!F4226</f>
        <v>Madera Tratada</v>
      </c>
      <c r="J4246" s="194" t="str">
        <f>+'Información ELECTRO PUNO'!B4226</f>
        <v>PPM20</v>
      </c>
      <c r="K4246" s="9" t="str">
        <f t="shared" si="473"/>
        <v>POSTE DE MADERA TRATADA DE 12 mts. CL.5</v>
      </c>
      <c r="L4246" s="139">
        <f t="shared" si="474"/>
        <v>0.41</v>
      </c>
    </row>
    <row r="4247" spans="1:12" x14ac:dyDescent="0.25">
      <c r="A4247" s="193">
        <f>+'Información ELECTRO PUNO'!A4227</f>
        <v>4226</v>
      </c>
      <c r="B4247" s="26" t="str">
        <f t="shared" ref="B4247:B4310" si="479">+INDEX($B$8:$B$16,MATCH(J4247,$J$8:$J$16,0))</f>
        <v>SICODI</v>
      </c>
      <c r="C4247" s="9" t="str">
        <f t="shared" si="475"/>
        <v>Puno</v>
      </c>
      <c r="D4247" s="9" t="str">
        <f t="shared" si="476"/>
        <v>No Reporta</v>
      </c>
      <c r="E4247" s="9" t="str">
        <f t="shared" si="477"/>
        <v>No Reporta</v>
      </c>
      <c r="F4247" s="194" t="str">
        <f>+'Información ELECTRO PUNO'!E4227</f>
        <v>MT</v>
      </c>
      <c r="G4247" s="194">
        <f>+'Información ELECTRO PUNO'!G4227</f>
        <v>12</v>
      </c>
      <c r="H4247" s="9" t="str">
        <f t="shared" si="478"/>
        <v>Poste</v>
      </c>
      <c r="I4247" s="194" t="str">
        <f>+'Información ELECTRO PUNO'!F4227</f>
        <v>Madera Tratada</v>
      </c>
      <c r="J4247" s="194" t="str">
        <f>+'Información ELECTRO PUNO'!B4227</f>
        <v>PPM20</v>
      </c>
      <c r="K4247" s="9" t="str">
        <f t="shared" ref="K4247:K4310" si="480">+VLOOKUP(J4247,$J$8:$K$16,2,FALSE)</f>
        <v>POSTE DE MADERA TRATADA DE 12 mts. CL.5</v>
      </c>
      <c r="L4247" s="139">
        <f t="shared" ref="L4247:L4310" si="481">+VLOOKUP(J4247,$J$8:$U$16,12,FALSE)</f>
        <v>0.41</v>
      </c>
    </row>
    <row r="4248" spans="1:12" x14ac:dyDescent="0.25">
      <c r="A4248" s="193">
        <f>+'Información ELECTRO PUNO'!A4228</f>
        <v>4227</v>
      </c>
      <c r="B4248" s="26" t="str">
        <f t="shared" si="479"/>
        <v>SICODI</v>
      </c>
      <c r="C4248" s="9" t="str">
        <f t="shared" si="475"/>
        <v>Puno</v>
      </c>
      <c r="D4248" s="9" t="str">
        <f t="shared" si="476"/>
        <v>No Reporta</v>
      </c>
      <c r="E4248" s="9" t="str">
        <f t="shared" si="477"/>
        <v>No Reporta</v>
      </c>
      <c r="F4248" s="194" t="str">
        <f>+'Información ELECTRO PUNO'!E4228</f>
        <v>MT</v>
      </c>
      <c r="G4248" s="194">
        <f>+'Información ELECTRO PUNO'!G4228</f>
        <v>12</v>
      </c>
      <c r="H4248" s="9" t="str">
        <f t="shared" si="478"/>
        <v>Poste</v>
      </c>
      <c r="I4248" s="194" t="str">
        <f>+'Información ELECTRO PUNO'!F4228</f>
        <v>Madera Tratada</v>
      </c>
      <c r="J4248" s="194" t="str">
        <f>+'Información ELECTRO PUNO'!B4228</f>
        <v>PPM20</v>
      </c>
      <c r="K4248" s="9" t="str">
        <f t="shared" si="480"/>
        <v>POSTE DE MADERA TRATADA DE 12 mts. CL.5</v>
      </c>
      <c r="L4248" s="139">
        <f t="shared" si="481"/>
        <v>0.41</v>
      </c>
    </row>
    <row r="4249" spans="1:12" x14ac:dyDescent="0.25">
      <c r="A4249" s="193">
        <f>+'Información ELECTRO PUNO'!A4229</f>
        <v>4228</v>
      </c>
      <c r="B4249" s="26" t="str">
        <f t="shared" si="479"/>
        <v>SICODI</v>
      </c>
      <c r="C4249" s="9" t="str">
        <f t="shared" si="475"/>
        <v>Puno</v>
      </c>
      <c r="D4249" s="9" t="str">
        <f t="shared" si="476"/>
        <v>No Reporta</v>
      </c>
      <c r="E4249" s="9" t="str">
        <f t="shared" si="477"/>
        <v>No Reporta</v>
      </c>
      <c r="F4249" s="194" t="str">
        <f>+'Información ELECTRO PUNO'!E4229</f>
        <v>BT</v>
      </c>
      <c r="G4249" s="194">
        <f>+'Información ELECTRO PUNO'!G4229</f>
        <v>8</v>
      </c>
      <c r="H4249" s="9" t="str">
        <f t="shared" si="478"/>
        <v>Poste</v>
      </c>
      <c r="I4249" s="194" t="str">
        <f>+'Información ELECTRO PUNO'!F4229</f>
        <v>Concreto Armado</v>
      </c>
      <c r="J4249" s="194" t="str">
        <f>+'Información ELECTRO PUNO'!B4229</f>
        <v>PPC06</v>
      </c>
      <c r="K4249" s="9" t="str">
        <f t="shared" si="480"/>
        <v>POSTE DE CONCRETO ARMADO DE  8/300/120/240</v>
      </c>
      <c r="L4249" s="139">
        <f t="shared" si="481"/>
        <v>0.14000000000000001</v>
      </c>
    </row>
    <row r="4250" spans="1:12" x14ac:dyDescent="0.25">
      <c r="A4250" s="193">
        <f>+'Información ELECTRO PUNO'!A4230</f>
        <v>4229</v>
      </c>
      <c r="B4250" s="26" t="str">
        <f t="shared" si="479"/>
        <v>SICODI</v>
      </c>
      <c r="C4250" s="9" t="str">
        <f t="shared" si="475"/>
        <v>Puno</v>
      </c>
      <c r="D4250" s="9" t="str">
        <f t="shared" si="476"/>
        <v>No Reporta</v>
      </c>
      <c r="E4250" s="9" t="str">
        <f t="shared" si="477"/>
        <v>No Reporta</v>
      </c>
      <c r="F4250" s="194" t="str">
        <f>+'Información ELECTRO PUNO'!E4230</f>
        <v>MT</v>
      </c>
      <c r="G4250" s="194">
        <f>+'Información ELECTRO PUNO'!G4230</f>
        <v>12</v>
      </c>
      <c r="H4250" s="9" t="str">
        <f t="shared" si="478"/>
        <v>Poste</v>
      </c>
      <c r="I4250" s="194" t="str">
        <f>+'Información ELECTRO PUNO'!F4230</f>
        <v>Madera Tratada</v>
      </c>
      <c r="J4250" s="194" t="str">
        <f>+'Información ELECTRO PUNO'!B4230</f>
        <v>PPM20</v>
      </c>
      <c r="K4250" s="9" t="str">
        <f t="shared" si="480"/>
        <v>POSTE DE MADERA TRATADA DE 12 mts. CL.5</v>
      </c>
      <c r="L4250" s="139">
        <f t="shared" si="481"/>
        <v>0.41</v>
      </c>
    </row>
    <row r="4251" spans="1:12" x14ac:dyDescent="0.25">
      <c r="A4251" s="193">
        <f>+'Información ELECTRO PUNO'!A4231</f>
        <v>4230</v>
      </c>
      <c r="B4251" s="26" t="str">
        <f t="shared" si="479"/>
        <v>SICODI</v>
      </c>
      <c r="C4251" s="9" t="str">
        <f t="shared" si="475"/>
        <v>Puno</v>
      </c>
      <c r="D4251" s="9" t="str">
        <f t="shared" si="476"/>
        <v>No Reporta</v>
      </c>
      <c r="E4251" s="9" t="str">
        <f t="shared" si="477"/>
        <v>No Reporta</v>
      </c>
      <c r="F4251" s="194" t="str">
        <f>+'Información ELECTRO PUNO'!E4231</f>
        <v>MT</v>
      </c>
      <c r="G4251" s="194">
        <f>+'Información ELECTRO PUNO'!G4231</f>
        <v>12</v>
      </c>
      <c r="H4251" s="9" t="str">
        <f t="shared" si="478"/>
        <v>Poste</v>
      </c>
      <c r="I4251" s="194" t="str">
        <f>+'Información ELECTRO PUNO'!F4231</f>
        <v>Madera Tratada</v>
      </c>
      <c r="J4251" s="194" t="str">
        <f>+'Información ELECTRO PUNO'!B4231</f>
        <v>PPM20</v>
      </c>
      <c r="K4251" s="9" t="str">
        <f t="shared" si="480"/>
        <v>POSTE DE MADERA TRATADA DE 12 mts. CL.5</v>
      </c>
      <c r="L4251" s="139">
        <f t="shared" si="481"/>
        <v>0.41</v>
      </c>
    </row>
    <row r="4252" spans="1:12" x14ac:dyDescent="0.25">
      <c r="A4252" s="193">
        <f>+'Información ELECTRO PUNO'!A4232</f>
        <v>4231</v>
      </c>
      <c r="B4252" s="26" t="str">
        <f t="shared" si="479"/>
        <v>SICODI</v>
      </c>
      <c r="C4252" s="9" t="str">
        <f t="shared" si="475"/>
        <v>Puno</v>
      </c>
      <c r="D4252" s="9" t="str">
        <f t="shared" si="476"/>
        <v>No Reporta</v>
      </c>
      <c r="E4252" s="9" t="str">
        <f t="shared" si="477"/>
        <v>No Reporta</v>
      </c>
      <c r="F4252" s="194" t="str">
        <f>+'Información ELECTRO PUNO'!E4232</f>
        <v>MT</v>
      </c>
      <c r="G4252" s="194">
        <f>+'Información ELECTRO PUNO'!G4232</f>
        <v>12</v>
      </c>
      <c r="H4252" s="9" t="str">
        <f t="shared" si="478"/>
        <v>Poste</v>
      </c>
      <c r="I4252" s="194" t="str">
        <f>+'Información ELECTRO PUNO'!F4232</f>
        <v>Madera Tratada</v>
      </c>
      <c r="J4252" s="194" t="str">
        <f>+'Información ELECTRO PUNO'!B4232</f>
        <v>PPM20</v>
      </c>
      <c r="K4252" s="9" t="str">
        <f t="shared" si="480"/>
        <v>POSTE DE MADERA TRATADA DE 12 mts. CL.5</v>
      </c>
      <c r="L4252" s="139">
        <f t="shared" si="481"/>
        <v>0.41</v>
      </c>
    </row>
    <row r="4253" spans="1:12" x14ac:dyDescent="0.25">
      <c r="A4253" s="193">
        <f>+'Información ELECTRO PUNO'!A4233</f>
        <v>4232</v>
      </c>
      <c r="B4253" s="26" t="str">
        <f t="shared" si="479"/>
        <v>SICODI</v>
      </c>
      <c r="C4253" s="9" t="str">
        <f t="shared" si="475"/>
        <v>Puno</v>
      </c>
      <c r="D4253" s="9" t="str">
        <f t="shared" si="476"/>
        <v>No Reporta</v>
      </c>
      <c r="E4253" s="9" t="str">
        <f t="shared" si="477"/>
        <v>No Reporta</v>
      </c>
      <c r="F4253" s="194" t="str">
        <f>+'Información ELECTRO PUNO'!E4233</f>
        <v>MT</v>
      </c>
      <c r="G4253" s="194">
        <f>+'Información ELECTRO PUNO'!G4233</f>
        <v>13</v>
      </c>
      <c r="H4253" s="9" t="str">
        <f t="shared" si="478"/>
        <v>Poste</v>
      </c>
      <c r="I4253" s="194" t="str">
        <f>+'Información ELECTRO PUNO'!F4233</f>
        <v>Concreto Armado C</v>
      </c>
      <c r="J4253" s="194" t="str">
        <f>+'Información ELECTRO PUNO'!B4233</f>
        <v>PPC20</v>
      </c>
      <c r="K4253" s="9" t="str">
        <f t="shared" si="480"/>
        <v>POSTE DE CONCRETO ARMADO DE 13/400/150/345</v>
      </c>
      <c r="L4253" s="139">
        <f t="shared" si="481"/>
        <v>0.54</v>
      </c>
    </row>
    <row r="4254" spans="1:12" x14ac:dyDescent="0.25">
      <c r="A4254" s="193">
        <f>+'Información ELECTRO PUNO'!A4234</f>
        <v>4233</v>
      </c>
      <c r="B4254" s="26" t="str">
        <f t="shared" si="479"/>
        <v>SICODI</v>
      </c>
      <c r="C4254" s="9" t="str">
        <f t="shared" si="475"/>
        <v>Puno</v>
      </c>
      <c r="D4254" s="9" t="str">
        <f t="shared" si="476"/>
        <v>No Reporta</v>
      </c>
      <c r="E4254" s="9" t="str">
        <f t="shared" si="477"/>
        <v>No Reporta</v>
      </c>
      <c r="F4254" s="194" t="str">
        <f>+'Información ELECTRO PUNO'!E4234</f>
        <v>MT</v>
      </c>
      <c r="G4254" s="194">
        <f>+'Información ELECTRO PUNO'!G4234</f>
        <v>13</v>
      </c>
      <c r="H4254" s="9" t="str">
        <f t="shared" si="478"/>
        <v>Poste</v>
      </c>
      <c r="I4254" s="194" t="str">
        <f>+'Información ELECTRO PUNO'!F4234</f>
        <v>Concreto Armado C</v>
      </c>
      <c r="J4254" s="194" t="str">
        <f>+'Información ELECTRO PUNO'!B4234</f>
        <v>PPC20</v>
      </c>
      <c r="K4254" s="9" t="str">
        <f t="shared" si="480"/>
        <v>POSTE DE CONCRETO ARMADO DE 13/400/150/345</v>
      </c>
      <c r="L4254" s="139">
        <f t="shared" si="481"/>
        <v>0.54</v>
      </c>
    </row>
    <row r="4255" spans="1:12" x14ac:dyDescent="0.25">
      <c r="A4255" s="193">
        <f>+'Información ELECTRO PUNO'!A4235</f>
        <v>4234</v>
      </c>
      <c r="B4255" s="26" t="str">
        <f t="shared" si="479"/>
        <v>SICODI</v>
      </c>
      <c r="C4255" s="9" t="str">
        <f t="shared" si="475"/>
        <v>Puno</v>
      </c>
      <c r="D4255" s="9" t="str">
        <f t="shared" si="476"/>
        <v>No Reporta</v>
      </c>
      <c r="E4255" s="9" t="str">
        <f t="shared" si="477"/>
        <v>No Reporta</v>
      </c>
      <c r="F4255" s="194" t="str">
        <f>+'Información ELECTRO PUNO'!E4235</f>
        <v>MT</v>
      </c>
      <c r="G4255" s="194">
        <f>+'Información ELECTRO PUNO'!G4235</f>
        <v>13</v>
      </c>
      <c r="H4255" s="9" t="str">
        <f t="shared" si="478"/>
        <v>Poste</v>
      </c>
      <c r="I4255" s="194" t="str">
        <f>+'Información ELECTRO PUNO'!F4235</f>
        <v>Concreto Armado C</v>
      </c>
      <c r="J4255" s="194" t="str">
        <f>+'Información ELECTRO PUNO'!B4235</f>
        <v>PPC20</v>
      </c>
      <c r="K4255" s="9" t="str">
        <f t="shared" si="480"/>
        <v>POSTE DE CONCRETO ARMADO DE 13/400/150/345</v>
      </c>
      <c r="L4255" s="139">
        <f t="shared" si="481"/>
        <v>0.54</v>
      </c>
    </row>
    <row r="4256" spans="1:12" x14ac:dyDescent="0.25">
      <c r="A4256" s="193">
        <f>+'Información ELECTRO PUNO'!A4236</f>
        <v>4235</v>
      </c>
      <c r="B4256" s="26" t="str">
        <f t="shared" si="479"/>
        <v>SICODI</v>
      </c>
      <c r="C4256" s="9" t="str">
        <f t="shared" si="475"/>
        <v>Puno</v>
      </c>
      <c r="D4256" s="9" t="str">
        <f t="shared" si="476"/>
        <v>No Reporta</v>
      </c>
      <c r="E4256" s="9" t="str">
        <f t="shared" si="477"/>
        <v>No Reporta</v>
      </c>
      <c r="F4256" s="194" t="str">
        <f>+'Información ELECTRO PUNO'!E4236</f>
        <v>MT</v>
      </c>
      <c r="G4256" s="194">
        <f>+'Información ELECTRO PUNO'!G4236</f>
        <v>13</v>
      </c>
      <c r="H4256" s="9" t="str">
        <f t="shared" si="478"/>
        <v>Poste</v>
      </c>
      <c r="I4256" s="194" t="str">
        <f>+'Información ELECTRO PUNO'!F4236</f>
        <v>Concreto Armado C</v>
      </c>
      <c r="J4256" s="194" t="str">
        <f>+'Información ELECTRO PUNO'!B4236</f>
        <v>PPC20</v>
      </c>
      <c r="K4256" s="9" t="str">
        <f t="shared" si="480"/>
        <v>POSTE DE CONCRETO ARMADO DE 13/400/150/345</v>
      </c>
      <c r="L4256" s="139">
        <f t="shared" si="481"/>
        <v>0.54</v>
      </c>
    </row>
    <row r="4257" spans="1:12" x14ac:dyDescent="0.25">
      <c r="A4257" s="193">
        <f>+'Información ELECTRO PUNO'!A4237</f>
        <v>4236</v>
      </c>
      <c r="B4257" s="26" t="str">
        <f t="shared" si="479"/>
        <v>SICODI</v>
      </c>
      <c r="C4257" s="9" t="str">
        <f t="shared" si="475"/>
        <v>Puno</v>
      </c>
      <c r="D4257" s="9" t="str">
        <f t="shared" si="476"/>
        <v>No Reporta</v>
      </c>
      <c r="E4257" s="9" t="str">
        <f t="shared" si="477"/>
        <v>No Reporta</v>
      </c>
      <c r="F4257" s="194" t="str">
        <f>+'Información ELECTRO PUNO'!E4237</f>
        <v>MT</v>
      </c>
      <c r="G4257" s="194">
        <f>+'Información ELECTRO PUNO'!G4237</f>
        <v>13</v>
      </c>
      <c r="H4257" s="9" t="str">
        <f t="shared" si="478"/>
        <v>Poste</v>
      </c>
      <c r="I4257" s="194" t="str">
        <f>+'Información ELECTRO PUNO'!F4237</f>
        <v>Concreto Armado C</v>
      </c>
      <c r="J4257" s="194" t="str">
        <f>+'Información ELECTRO PUNO'!B4237</f>
        <v>PPC20</v>
      </c>
      <c r="K4257" s="9" t="str">
        <f t="shared" si="480"/>
        <v>POSTE DE CONCRETO ARMADO DE 13/400/150/345</v>
      </c>
      <c r="L4257" s="139">
        <f t="shared" si="481"/>
        <v>0.54</v>
      </c>
    </row>
    <row r="4258" spans="1:12" x14ac:dyDescent="0.25">
      <c r="A4258" s="193">
        <f>+'Información ELECTRO PUNO'!A4238</f>
        <v>4237</v>
      </c>
      <c r="B4258" s="26" t="str">
        <f t="shared" si="479"/>
        <v>SICODI</v>
      </c>
      <c r="C4258" s="9" t="str">
        <f t="shared" si="475"/>
        <v>Puno</v>
      </c>
      <c r="D4258" s="9" t="str">
        <f t="shared" si="476"/>
        <v>No Reporta</v>
      </c>
      <c r="E4258" s="9" t="str">
        <f t="shared" si="477"/>
        <v>No Reporta</v>
      </c>
      <c r="F4258" s="194" t="str">
        <f>+'Información ELECTRO PUNO'!E4238</f>
        <v>MT</v>
      </c>
      <c r="G4258" s="194">
        <f>+'Información ELECTRO PUNO'!G4238</f>
        <v>13</v>
      </c>
      <c r="H4258" s="9" t="str">
        <f t="shared" si="478"/>
        <v>Poste</v>
      </c>
      <c r="I4258" s="194" t="str">
        <f>+'Información ELECTRO PUNO'!F4238</f>
        <v>Concreto Armado C</v>
      </c>
      <c r="J4258" s="194" t="str">
        <f>+'Información ELECTRO PUNO'!B4238</f>
        <v>PPC20</v>
      </c>
      <c r="K4258" s="9" t="str">
        <f t="shared" si="480"/>
        <v>POSTE DE CONCRETO ARMADO DE 13/400/150/345</v>
      </c>
      <c r="L4258" s="139">
        <f t="shared" si="481"/>
        <v>0.54</v>
      </c>
    </row>
    <row r="4259" spans="1:12" x14ac:dyDescent="0.25">
      <c r="A4259" s="193">
        <f>+'Información ELECTRO PUNO'!A4239</f>
        <v>4238</v>
      </c>
      <c r="B4259" s="26" t="str">
        <f t="shared" si="479"/>
        <v>SICODI</v>
      </c>
      <c r="C4259" s="9" t="str">
        <f t="shared" si="475"/>
        <v>Puno</v>
      </c>
      <c r="D4259" s="9" t="str">
        <f t="shared" si="476"/>
        <v>No Reporta</v>
      </c>
      <c r="E4259" s="9" t="str">
        <f t="shared" si="477"/>
        <v>No Reporta</v>
      </c>
      <c r="F4259" s="194" t="str">
        <f>+'Información ELECTRO PUNO'!E4239</f>
        <v>MT</v>
      </c>
      <c r="G4259" s="194">
        <f>+'Información ELECTRO PUNO'!G4239</f>
        <v>13</v>
      </c>
      <c r="H4259" s="9" t="str">
        <f t="shared" si="478"/>
        <v>Poste</v>
      </c>
      <c r="I4259" s="194" t="str">
        <f>+'Información ELECTRO PUNO'!F4239</f>
        <v>Concreto Armado C</v>
      </c>
      <c r="J4259" s="194" t="str">
        <f>+'Información ELECTRO PUNO'!B4239</f>
        <v>PPC20</v>
      </c>
      <c r="K4259" s="9" t="str">
        <f t="shared" si="480"/>
        <v>POSTE DE CONCRETO ARMADO DE 13/400/150/345</v>
      </c>
      <c r="L4259" s="139">
        <f t="shared" si="481"/>
        <v>0.54</v>
      </c>
    </row>
    <row r="4260" spans="1:12" x14ac:dyDescent="0.25">
      <c r="A4260" s="193">
        <f>+'Información ELECTRO PUNO'!A4240</f>
        <v>4239</v>
      </c>
      <c r="B4260" s="26" t="str">
        <f t="shared" si="479"/>
        <v>SICODI</v>
      </c>
      <c r="C4260" s="9" t="str">
        <f t="shared" si="475"/>
        <v>Puno</v>
      </c>
      <c r="D4260" s="9" t="str">
        <f t="shared" si="476"/>
        <v>No Reporta</v>
      </c>
      <c r="E4260" s="9" t="str">
        <f t="shared" si="477"/>
        <v>No Reporta</v>
      </c>
      <c r="F4260" s="194" t="str">
        <f>+'Información ELECTRO PUNO'!E4240</f>
        <v>MT</v>
      </c>
      <c r="G4260" s="194">
        <f>+'Información ELECTRO PUNO'!G4240</f>
        <v>13</v>
      </c>
      <c r="H4260" s="9" t="str">
        <f t="shared" si="478"/>
        <v>Poste</v>
      </c>
      <c r="I4260" s="194" t="str">
        <f>+'Información ELECTRO PUNO'!F4240</f>
        <v>Concreto Armado C</v>
      </c>
      <c r="J4260" s="194" t="str">
        <f>+'Información ELECTRO PUNO'!B4240</f>
        <v>PPC20</v>
      </c>
      <c r="K4260" s="9" t="str">
        <f t="shared" si="480"/>
        <v>POSTE DE CONCRETO ARMADO DE 13/400/150/345</v>
      </c>
      <c r="L4260" s="139">
        <f t="shared" si="481"/>
        <v>0.54</v>
      </c>
    </row>
    <row r="4261" spans="1:12" x14ac:dyDescent="0.25">
      <c r="A4261" s="193">
        <f>+'Información ELECTRO PUNO'!A4241</f>
        <v>4240</v>
      </c>
      <c r="B4261" s="26" t="str">
        <f t="shared" si="479"/>
        <v>SICODI</v>
      </c>
      <c r="C4261" s="9" t="str">
        <f t="shared" si="475"/>
        <v>Puno</v>
      </c>
      <c r="D4261" s="9" t="str">
        <f t="shared" si="476"/>
        <v>No Reporta</v>
      </c>
      <c r="E4261" s="9" t="str">
        <f t="shared" si="477"/>
        <v>No Reporta</v>
      </c>
      <c r="F4261" s="194" t="str">
        <f>+'Información ELECTRO PUNO'!E4241</f>
        <v>MT</v>
      </c>
      <c r="G4261" s="194">
        <f>+'Información ELECTRO PUNO'!G4241</f>
        <v>13</v>
      </c>
      <c r="H4261" s="9" t="str">
        <f t="shared" si="478"/>
        <v>Poste</v>
      </c>
      <c r="I4261" s="194" t="str">
        <f>+'Información ELECTRO PUNO'!F4241</f>
        <v>Concreto Armado C</v>
      </c>
      <c r="J4261" s="194" t="str">
        <f>+'Información ELECTRO PUNO'!B4241</f>
        <v>PPC20</v>
      </c>
      <c r="K4261" s="9" t="str">
        <f t="shared" si="480"/>
        <v>POSTE DE CONCRETO ARMADO DE 13/400/150/345</v>
      </c>
      <c r="L4261" s="139">
        <f t="shared" si="481"/>
        <v>0.54</v>
      </c>
    </row>
    <row r="4262" spans="1:12" x14ac:dyDescent="0.25">
      <c r="A4262" s="193">
        <f>+'Información ELECTRO PUNO'!A4242</f>
        <v>4241</v>
      </c>
      <c r="B4262" s="26" t="str">
        <f t="shared" si="479"/>
        <v>SICODI</v>
      </c>
      <c r="C4262" s="9" t="str">
        <f t="shared" si="475"/>
        <v>Puno</v>
      </c>
      <c r="D4262" s="9" t="str">
        <f t="shared" si="476"/>
        <v>No Reporta</v>
      </c>
      <c r="E4262" s="9" t="str">
        <f t="shared" si="477"/>
        <v>No Reporta</v>
      </c>
      <c r="F4262" s="194" t="str">
        <f>+'Información ELECTRO PUNO'!E4242</f>
        <v>MT</v>
      </c>
      <c r="G4262" s="194">
        <f>+'Información ELECTRO PUNO'!G4242</f>
        <v>13</v>
      </c>
      <c r="H4262" s="9" t="str">
        <f t="shared" si="478"/>
        <v>Poste</v>
      </c>
      <c r="I4262" s="194" t="str">
        <f>+'Información ELECTRO PUNO'!F4242</f>
        <v>Concreto Armado C</v>
      </c>
      <c r="J4262" s="194" t="str">
        <f>+'Información ELECTRO PUNO'!B4242</f>
        <v>PPC20</v>
      </c>
      <c r="K4262" s="9" t="str">
        <f t="shared" si="480"/>
        <v>POSTE DE CONCRETO ARMADO DE 13/400/150/345</v>
      </c>
      <c r="L4262" s="139">
        <f t="shared" si="481"/>
        <v>0.54</v>
      </c>
    </row>
    <row r="4263" spans="1:12" x14ac:dyDescent="0.25">
      <c r="A4263" s="193">
        <f>+'Información ELECTRO PUNO'!A4243</f>
        <v>4242</v>
      </c>
      <c r="B4263" s="26" t="str">
        <f t="shared" si="479"/>
        <v>SICODI</v>
      </c>
      <c r="C4263" s="9" t="str">
        <f t="shared" si="475"/>
        <v>Puno</v>
      </c>
      <c r="D4263" s="9" t="str">
        <f t="shared" si="476"/>
        <v>No Reporta</v>
      </c>
      <c r="E4263" s="9" t="str">
        <f t="shared" si="477"/>
        <v>No Reporta</v>
      </c>
      <c r="F4263" s="194" t="str">
        <f>+'Información ELECTRO PUNO'!E4243</f>
        <v>MT</v>
      </c>
      <c r="G4263" s="194">
        <f>+'Información ELECTRO PUNO'!G4243</f>
        <v>12</v>
      </c>
      <c r="H4263" s="9" t="str">
        <f t="shared" si="478"/>
        <v>Poste</v>
      </c>
      <c r="I4263" s="194" t="str">
        <f>+'Información ELECTRO PUNO'!F4243</f>
        <v>Madera Tratada</v>
      </c>
      <c r="J4263" s="194" t="str">
        <f>+'Información ELECTRO PUNO'!B4243</f>
        <v>PPM20</v>
      </c>
      <c r="K4263" s="9" t="str">
        <f t="shared" si="480"/>
        <v>POSTE DE MADERA TRATADA DE 12 mts. CL.5</v>
      </c>
      <c r="L4263" s="139">
        <f t="shared" si="481"/>
        <v>0.41</v>
      </c>
    </row>
    <row r="4264" spans="1:12" x14ac:dyDescent="0.25">
      <c r="A4264" s="193">
        <f>+'Información ELECTRO PUNO'!A4244</f>
        <v>4243</v>
      </c>
      <c r="B4264" s="26" t="str">
        <f t="shared" si="479"/>
        <v>SICODI</v>
      </c>
      <c r="C4264" s="9" t="str">
        <f t="shared" si="475"/>
        <v>Puno</v>
      </c>
      <c r="D4264" s="9" t="str">
        <f t="shared" si="476"/>
        <v>No Reporta</v>
      </c>
      <c r="E4264" s="9" t="str">
        <f t="shared" si="477"/>
        <v>No Reporta</v>
      </c>
      <c r="F4264" s="194" t="str">
        <f>+'Información ELECTRO PUNO'!E4244</f>
        <v>MT</v>
      </c>
      <c r="G4264" s="194">
        <f>+'Información ELECTRO PUNO'!G4244</f>
        <v>12</v>
      </c>
      <c r="H4264" s="9" t="str">
        <f t="shared" si="478"/>
        <v>Poste</v>
      </c>
      <c r="I4264" s="194" t="str">
        <f>+'Información ELECTRO PUNO'!F4244</f>
        <v>Madera Tratada</v>
      </c>
      <c r="J4264" s="194" t="str">
        <f>+'Información ELECTRO PUNO'!B4244</f>
        <v>PPM20</v>
      </c>
      <c r="K4264" s="9" t="str">
        <f t="shared" si="480"/>
        <v>POSTE DE MADERA TRATADA DE 12 mts. CL.5</v>
      </c>
      <c r="L4264" s="139">
        <f t="shared" si="481"/>
        <v>0.41</v>
      </c>
    </row>
    <row r="4265" spans="1:12" x14ac:dyDescent="0.25">
      <c r="A4265" s="193">
        <f>+'Información ELECTRO PUNO'!A4245</f>
        <v>4244</v>
      </c>
      <c r="B4265" s="26" t="str">
        <f t="shared" si="479"/>
        <v>SICODI</v>
      </c>
      <c r="C4265" s="9" t="str">
        <f t="shared" si="475"/>
        <v>Puno</v>
      </c>
      <c r="D4265" s="9" t="str">
        <f t="shared" si="476"/>
        <v>No Reporta</v>
      </c>
      <c r="E4265" s="9" t="str">
        <f t="shared" si="477"/>
        <v>No Reporta</v>
      </c>
      <c r="F4265" s="194" t="str">
        <f>+'Información ELECTRO PUNO'!E4245</f>
        <v>MT</v>
      </c>
      <c r="G4265" s="194">
        <f>+'Información ELECTRO PUNO'!G4245</f>
        <v>12</v>
      </c>
      <c r="H4265" s="9" t="str">
        <f t="shared" si="478"/>
        <v>Poste</v>
      </c>
      <c r="I4265" s="194" t="str">
        <f>+'Información ELECTRO PUNO'!F4245</f>
        <v>Madera Tratada</v>
      </c>
      <c r="J4265" s="194" t="str">
        <f>+'Información ELECTRO PUNO'!B4245</f>
        <v>PPM20</v>
      </c>
      <c r="K4265" s="9" t="str">
        <f t="shared" si="480"/>
        <v>POSTE DE MADERA TRATADA DE 12 mts. CL.5</v>
      </c>
      <c r="L4265" s="139">
        <f t="shared" si="481"/>
        <v>0.41</v>
      </c>
    </row>
    <row r="4266" spans="1:12" x14ac:dyDescent="0.25">
      <c r="A4266" s="193">
        <f>+'Información ELECTRO PUNO'!A4246</f>
        <v>4245</v>
      </c>
      <c r="B4266" s="26" t="str">
        <f t="shared" si="479"/>
        <v>SICODI</v>
      </c>
      <c r="C4266" s="9" t="str">
        <f t="shared" si="475"/>
        <v>Puno</v>
      </c>
      <c r="D4266" s="9" t="str">
        <f t="shared" si="476"/>
        <v>No Reporta</v>
      </c>
      <c r="E4266" s="9" t="str">
        <f t="shared" si="477"/>
        <v>No Reporta</v>
      </c>
      <c r="F4266" s="194" t="str">
        <f>+'Información ELECTRO PUNO'!E4246</f>
        <v>MT</v>
      </c>
      <c r="G4266" s="194">
        <f>+'Información ELECTRO PUNO'!G4246</f>
        <v>12</v>
      </c>
      <c r="H4266" s="9" t="str">
        <f t="shared" si="478"/>
        <v>Poste</v>
      </c>
      <c r="I4266" s="194" t="str">
        <f>+'Información ELECTRO PUNO'!F4246</f>
        <v>Madera Tratada</v>
      </c>
      <c r="J4266" s="194" t="str">
        <f>+'Información ELECTRO PUNO'!B4246</f>
        <v>PPM20</v>
      </c>
      <c r="K4266" s="9" t="str">
        <f t="shared" si="480"/>
        <v>POSTE DE MADERA TRATADA DE 12 mts. CL.5</v>
      </c>
      <c r="L4266" s="139">
        <f t="shared" si="481"/>
        <v>0.41</v>
      </c>
    </row>
    <row r="4267" spans="1:12" x14ac:dyDescent="0.25">
      <c r="A4267" s="193">
        <f>+'Información ELECTRO PUNO'!A4247</f>
        <v>4246</v>
      </c>
      <c r="B4267" s="26" t="str">
        <f t="shared" si="479"/>
        <v>SICODI</v>
      </c>
      <c r="C4267" s="9" t="str">
        <f t="shared" si="475"/>
        <v>Puno</v>
      </c>
      <c r="D4267" s="9" t="str">
        <f t="shared" si="476"/>
        <v>No Reporta</v>
      </c>
      <c r="E4267" s="9" t="str">
        <f t="shared" si="477"/>
        <v>No Reporta</v>
      </c>
      <c r="F4267" s="194" t="str">
        <f>+'Información ELECTRO PUNO'!E4247</f>
        <v>MT</v>
      </c>
      <c r="G4267" s="194">
        <f>+'Información ELECTRO PUNO'!G4247</f>
        <v>12</v>
      </c>
      <c r="H4267" s="9" t="str">
        <f t="shared" si="478"/>
        <v>Poste</v>
      </c>
      <c r="I4267" s="194" t="str">
        <f>+'Información ELECTRO PUNO'!F4247</f>
        <v>Madera Tratada</v>
      </c>
      <c r="J4267" s="194" t="str">
        <f>+'Información ELECTRO PUNO'!B4247</f>
        <v>PPM20</v>
      </c>
      <c r="K4267" s="9" t="str">
        <f t="shared" si="480"/>
        <v>POSTE DE MADERA TRATADA DE 12 mts. CL.5</v>
      </c>
      <c r="L4267" s="139">
        <f t="shared" si="481"/>
        <v>0.41</v>
      </c>
    </row>
    <row r="4268" spans="1:12" x14ac:dyDescent="0.25">
      <c r="A4268" s="193">
        <f>+'Información ELECTRO PUNO'!A4248</f>
        <v>4247</v>
      </c>
      <c r="B4268" s="26" t="str">
        <f t="shared" si="479"/>
        <v>SICODI</v>
      </c>
      <c r="C4268" s="9" t="str">
        <f t="shared" si="475"/>
        <v>Puno</v>
      </c>
      <c r="D4268" s="9" t="str">
        <f t="shared" si="476"/>
        <v>No Reporta</v>
      </c>
      <c r="E4268" s="9" t="str">
        <f t="shared" si="477"/>
        <v>No Reporta</v>
      </c>
      <c r="F4268" s="194" t="str">
        <f>+'Información ELECTRO PUNO'!E4248</f>
        <v>MT</v>
      </c>
      <c r="G4268" s="194">
        <f>+'Información ELECTRO PUNO'!G4248</f>
        <v>12</v>
      </c>
      <c r="H4268" s="9" t="str">
        <f t="shared" si="478"/>
        <v>Poste</v>
      </c>
      <c r="I4268" s="194" t="str">
        <f>+'Información ELECTRO PUNO'!F4248</f>
        <v>Madera Tratada</v>
      </c>
      <c r="J4268" s="194" t="str">
        <f>+'Información ELECTRO PUNO'!B4248</f>
        <v>PPM20</v>
      </c>
      <c r="K4268" s="9" t="str">
        <f t="shared" si="480"/>
        <v>POSTE DE MADERA TRATADA DE 12 mts. CL.5</v>
      </c>
      <c r="L4268" s="139">
        <f t="shared" si="481"/>
        <v>0.41</v>
      </c>
    </row>
    <row r="4269" spans="1:12" x14ac:dyDescent="0.25">
      <c r="A4269" s="193">
        <f>+'Información ELECTRO PUNO'!A4249</f>
        <v>4248</v>
      </c>
      <c r="B4269" s="26" t="str">
        <f t="shared" si="479"/>
        <v>SICODI</v>
      </c>
      <c r="C4269" s="9" t="str">
        <f t="shared" si="475"/>
        <v>Puno</v>
      </c>
      <c r="D4269" s="9" t="str">
        <f t="shared" si="476"/>
        <v>No Reporta</v>
      </c>
      <c r="E4269" s="9" t="str">
        <f t="shared" si="477"/>
        <v>No Reporta</v>
      </c>
      <c r="F4269" s="194" t="str">
        <f>+'Información ELECTRO PUNO'!E4249</f>
        <v>MT</v>
      </c>
      <c r="G4269" s="194">
        <f>+'Información ELECTRO PUNO'!G4249</f>
        <v>12</v>
      </c>
      <c r="H4269" s="9" t="str">
        <f t="shared" si="478"/>
        <v>Poste</v>
      </c>
      <c r="I4269" s="194" t="str">
        <f>+'Información ELECTRO PUNO'!F4249</f>
        <v>Madera Tratada</v>
      </c>
      <c r="J4269" s="194" t="str">
        <f>+'Información ELECTRO PUNO'!B4249</f>
        <v>PPM20</v>
      </c>
      <c r="K4269" s="9" t="str">
        <f t="shared" si="480"/>
        <v>POSTE DE MADERA TRATADA DE 12 mts. CL.5</v>
      </c>
      <c r="L4269" s="139">
        <f t="shared" si="481"/>
        <v>0.41</v>
      </c>
    </row>
    <row r="4270" spans="1:12" x14ac:dyDescent="0.25">
      <c r="A4270" s="193">
        <f>+'Información ELECTRO PUNO'!A4250</f>
        <v>4249</v>
      </c>
      <c r="B4270" s="26" t="str">
        <f t="shared" si="479"/>
        <v>SICODI</v>
      </c>
      <c r="C4270" s="9" t="str">
        <f t="shared" si="475"/>
        <v>Puno</v>
      </c>
      <c r="D4270" s="9" t="str">
        <f t="shared" si="476"/>
        <v>No Reporta</v>
      </c>
      <c r="E4270" s="9" t="str">
        <f t="shared" si="477"/>
        <v>No Reporta</v>
      </c>
      <c r="F4270" s="194" t="str">
        <f>+'Información ELECTRO PUNO'!E4250</f>
        <v>MT</v>
      </c>
      <c r="G4270" s="194">
        <f>+'Información ELECTRO PUNO'!G4250</f>
        <v>12</v>
      </c>
      <c r="H4270" s="9" t="str">
        <f t="shared" si="478"/>
        <v>Poste</v>
      </c>
      <c r="I4270" s="194" t="str">
        <f>+'Información ELECTRO PUNO'!F4250</f>
        <v>Madera Tratada</v>
      </c>
      <c r="J4270" s="194" t="str">
        <f>+'Información ELECTRO PUNO'!B4250</f>
        <v>PPM20</v>
      </c>
      <c r="K4270" s="9" t="str">
        <f t="shared" si="480"/>
        <v>POSTE DE MADERA TRATADA DE 12 mts. CL.5</v>
      </c>
      <c r="L4270" s="139">
        <f t="shared" si="481"/>
        <v>0.41</v>
      </c>
    </row>
    <row r="4271" spans="1:12" x14ac:dyDescent="0.25">
      <c r="A4271" s="193">
        <f>+'Información ELECTRO PUNO'!A4251</f>
        <v>4250</v>
      </c>
      <c r="B4271" s="26" t="str">
        <f t="shared" si="479"/>
        <v>SICODI</v>
      </c>
      <c r="C4271" s="9" t="str">
        <f t="shared" si="475"/>
        <v>Puno</v>
      </c>
      <c r="D4271" s="9" t="str">
        <f t="shared" si="476"/>
        <v>No Reporta</v>
      </c>
      <c r="E4271" s="9" t="str">
        <f t="shared" si="477"/>
        <v>No Reporta</v>
      </c>
      <c r="F4271" s="194" t="str">
        <f>+'Información ELECTRO PUNO'!E4251</f>
        <v>MT</v>
      </c>
      <c r="G4271" s="194">
        <f>+'Información ELECTRO PUNO'!G4251</f>
        <v>12</v>
      </c>
      <c r="H4271" s="9" t="str">
        <f t="shared" si="478"/>
        <v>Poste</v>
      </c>
      <c r="I4271" s="194" t="str">
        <f>+'Información ELECTRO PUNO'!F4251</f>
        <v>Madera Tratada</v>
      </c>
      <c r="J4271" s="194" t="str">
        <f>+'Información ELECTRO PUNO'!B4251</f>
        <v>PPM20</v>
      </c>
      <c r="K4271" s="9" t="str">
        <f t="shared" si="480"/>
        <v>POSTE DE MADERA TRATADA DE 12 mts. CL.5</v>
      </c>
      <c r="L4271" s="139">
        <f t="shared" si="481"/>
        <v>0.41</v>
      </c>
    </row>
    <row r="4272" spans="1:12" x14ac:dyDescent="0.25">
      <c r="A4272" s="193">
        <f>+'Información ELECTRO PUNO'!A4252</f>
        <v>4251</v>
      </c>
      <c r="B4272" s="26" t="str">
        <f t="shared" si="479"/>
        <v>SICODI</v>
      </c>
      <c r="C4272" s="9" t="str">
        <f t="shared" si="475"/>
        <v>Puno</v>
      </c>
      <c r="D4272" s="9" t="str">
        <f t="shared" si="476"/>
        <v>No Reporta</v>
      </c>
      <c r="E4272" s="9" t="str">
        <f t="shared" si="477"/>
        <v>No Reporta</v>
      </c>
      <c r="F4272" s="194" t="str">
        <f>+'Información ELECTRO PUNO'!E4252</f>
        <v>MT</v>
      </c>
      <c r="G4272" s="194">
        <f>+'Información ELECTRO PUNO'!G4252</f>
        <v>12</v>
      </c>
      <c r="H4272" s="9" t="str">
        <f t="shared" si="478"/>
        <v>Poste</v>
      </c>
      <c r="I4272" s="194" t="str">
        <f>+'Información ELECTRO PUNO'!F4252</f>
        <v>Madera Tratada</v>
      </c>
      <c r="J4272" s="194" t="str">
        <f>+'Información ELECTRO PUNO'!B4252</f>
        <v>PPM20</v>
      </c>
      <c r="K4272" s="9" t="str">
        <f t="shared" si="480"/>
        <v>POSTE DE MADERA TRATADA DE 12 mts. CL.5</v>
      </c>
      <c r="L4272" s="139">
        <f t="shared" si="481"/>
        <v>0.41</v>
      </c>
    </row>
    <row r="4273" spans="1:12" x14ac:dyDescent="0.25">
      <c r="A4273" s="193">
        <f>+'Información ELECTRO PUNO'!A4253</f>
        <v>4252</v>
      </c>
      <c r="B4273" s="26" t="str">
        <f t="shared" si="479"/>
        <v>SICODI</v>
      </c>
      <c r="C4273" s="9" t="str">
        <f t="shared" si="475"/>
        <v>Puno</v>
      </c>
      <c r="D4273" s="9" t="str">
        <f t="shared" si="476"/>
        <v>No Reporta</v>
      </c>
      <c r="E4273" s="9" t="str">
        <f t="shared" si="477"/>
        <v>No Reporta</v>
      </c>
      <c r="F4273" s="194" t="str">
        <f>+'Información ELECTRO PUNO'!E4253</f>
        <v>MT</v>
      </c>
      <c r="G4273" s="194">
        <f>+'Información ELECTRO PUNO'!G4253</f>
        <v>12</v>
      </c>
      <c r="H4273" s="9" t="str">
        <f t="shared" si="478"/>
        <v>Poste</v>
      </c>
      <c r="I4273" s="194" t="str">
        <f>+'Información ELECTRO PUNO'!F4253</f>
        <v>Madera Tratada</v>
      </c>
      <c r="J4273" s="194" t="str">
        <f>+'Información ELECTRO PUNO'!B4253</f>
        <v>PPM20</v>
      </c>
      <c r="K4273" s="9" t="str">
        <f t="shared" si="480"/>
        <v>POSTE DE MADERA TRATADA DE 12 mts. CL.5</v>
      </c>
      <c r="L4273" s="139">
        <f t="shared" si="481"/>
        <v>0.41</v>
      </c>
    </row>
    <row r="4274" spans="1:12" x14ac:dyDescent="0.25">
      <c r="A4274" s="193">
        <f>+'Información ELECTRO PUNO'!A4254</f>
        <v>4253</v>
      </c>
      <c r="B4274" s="26" t="str">
        <f t="shared" si="479"/>
        <v>SICODI</v>
      </c>
      <c r="C4274" s="9" t="str">
        <f t="shared" si="475"/>
        <v>Puno</v>
      </c>
      <c r="D4274" s="9" t="str">
        <f t="shared" si="476"/>
        <v>No Reporta</v>
      </c>
      <c r="E4274" s="9" t="str">
        <f t="shared" si="477"/>
        <v>No Reporta</v>
      </c>
      <c r="F4274" s="194" t="str">
        <f>+'Información ELECTRO PUNO'!E4254</f>
        <v>BT</v>
      </c>
      <c r="G4274" s="194">
        <f>+'Información ELECTRO PUNO'!G4254</f>
        <v>8</v>
      </c>
      <c r="H4274" s="9" t="str">
        <f t="shared" si="478"/>
        <v>Poste</v>
      </c>
      <c r="I4274" s="194" t="str">
        <f>+'Información ELECTRO PUNO'!F4254</f>
        <v>Concreto Armado</v>
      </c>
      <c r="J4274" s="194" t="str">
        <f>+'Información ELECTRO PUNO'!B4254</f>
        <v>PPC06</v>
      </c>
      <c r="K4274" s="9" t="str">
        <f t="shared" si="480"/>
        <v>POSTE DE CONCRETO ARMADO DE  8/300/120/240</v>
      </c>
      <c r="L4274" s="139">
        <f t="shared" si="481"/>
        <v>0.14000000000000001</v>
      </c>
    </row>
    <row r="4275" spans="1:12" x14ac:dyDescent="0.25">
      <c r="A4275" s="193">
        <f>+'Información ELECTRO PUNO'!A4255</f>
        <v>4254</v>
      </c>
      <c r="B4275" s="26" t="str">
        <f t="shared" si="479"/>
        <v>SICODI</v>
      </c>
      <c r="C4275" s="9" t="str">
        <f t="shared" si="475"/>
        <v>Puno</v>
      </c>
      <c r="D4275" s="9" t="str">
        <f t="shared" si="476"/>
        <v>No Reporta</v>
      </c>
      <c r="E4275" s="9" t="str">
        <f t="shared" si="477"/>
        <v>No Reporta</v>
      </c>
      <c r="F4275" s="194" t="str">
        <f>+'Información ELECTRO PUNO'!E4255</f>
        <v>MT</v>
      </c>
      <c r="G4275" s="194">
        <f>+'Información ELECTRO PUNO'!G4255</f>
        <v>12</v>
      </c>
      <c r="H4275" s="9" t="str">
        <f t="shared" si="478"/>
        <v>Poste</v>
      </c>
      <c r="I4275" s="194" t="str">
        <f>+'Información ELECTRO PUNO'!F4255</f>
        <v>Madera Tratada</v>
      </c>
      <c r="J4275" s="194" t="str">
        <f>+'Información ELECTRO PUNO'!B4255</f>
        <v>PPM20</v>
      </c>
      <c r="K4275" s="9" t="str">
        <f t="shared" si="480"/>
        <v>POSTE DE MADERA TRATADA DE 12 mts. CL.5</v>
      </c>
      <c r="L4275" s="139">
        <f t="shared" si="481"/>
        <v>0.41</v>
      </c>
    </row>
    <row r="4276" spans="1:12" x14ac:dyDescent="0.25">
      <c r="A4276" s="193">
        <f>+'Información ELECTRO PUNO'!A4256</f>
        <v>4255</v>
      </c>
      <c r="B4276" s="26" t="str">
        <f t="shared" si="479"/>
        <v>SICODI</v>
      </c>
      <c r="C4276" s="9" t="str">
        <f t="shared" si="475"/>
        <v>Puno</v>
      </c>
      <c r="D4276" s="9" t="str">
        <f t="shared" si="476"/>
        <v>No Reporta</v>
      </c>
      <c r="E4276" s="9" t="str">
        <f t="shared" si="477"/>
        <v>No Reporta</v>
      </c>
      <c r="F4276" s="194" t="str">
        <f>+'Información ELECTRO PUNO'!E4256</f>
        <v>BT</v>
      </c>
      <c r="G4276" s="194">
        <f>+'Información ELECTRO PUNO'!G4256</f>
        <v>8</v>
      </c>
      <c r="H4276" s="9" t="str">
        <f t="shared" si="478"/>
        <v>Poste</v>
      </c>
      <c r="I4276" s="194" t="str">
        <f>+'Información ELECTRO PUNO'!F4256</f>
        <v>Concreto Armado</v>
      </c>
      <c r="J4276" s="194" t="str">
        <f>+'Información ELECTRO PUNO'!B4256</f>
        <v>PPC06</v>
      </c>
      <c r="K4276" s="9" t="str">
        <f t="shared" si="480"/>
        <v>POSTE DE CONCRETO ARMADO DE  8/300/120/240</v>
      </c>
      <c r="L4276" s="139">
        <f t="shared" si="481"/>
        <v>0.14000000000000001</v>
      </c>
    </row>
    <row r="4277" spans="1:12" x14ac:dyDescent="0.25">
      <c r="A4277" s="193">
        <f>+'Información ELECTRO PUNO'!A4257</f>
        <v>4256</v>
      </c>
      <c r="B4277" s="26" t="str">
        <f t="shared" si="479"/>
        <v>SICODI</v>
      </c>
      <c r="C4277" s="9" t="str">
        <f t="shared" si="475"/>
        <v>Puno</v>
      </c>
      <c r="D4277" s="9" t="str">
        <f t="shared" si="476"/>
        <v>No Reporta</v>
      </c>
      <c r="E4277" s="9" t="str">
        <f t="shared" si="477"/>
        <v>No Reporta</v>
      </c>
      <c r="F4277" s="194" t="str">
        <f>+'Información ELECTRO PUNO'!E4257</f>
        <v>BT</v>
      </c>
      <c r="G4277" s="194">
        <f>+'Información ELECTRO PUNO'!G4257</f>
        <v>8</v>
      </c>
      <c r="H4277" s="9" t="str">
        <f t="shared" si="478"/>
        <v>Poste</v>
      </c>
      <c r="I4277" s="194" t="str">
        <f>+'Información ELECTRO PUNO'!F4257</f>
        <v>Concreto Armado</v>
      </c>
      <c r="J4277" s="194" t="str">
        <f>+'Información ELECTRO PUNO'!B4257</f>
        <v>PPC06</v>
      </c>
      <c r="K4277" s="9" t="str">
        <f t="shared" si="480"/>
        <v>POSTE DE CONCRETO ARMADO DE  8/300/120/240</v>
      </c>
      <c r="L4277" s="139">
        <f t="shared" si="481"/>
        <v>0.14000000000000001</v>
      </c>
    </row>
    <row r="4278" spans="1:12" x14ac:dyDescent="0.25">
      <c r="A4278" s="193">
        <f>+'Información ELECTRO PUNO'!A4258</f>
        <v>4257</v>
      </c>
      <c r="B4278" s="26" t="str">
        <f t="shared" si="479"/>
        <v>SICODI</v>
      </c>
      <c r="C4278" s="9" t="str">
        <f t="shared" si="475"/>
        <v>Puno</v>
      </c>
      <c r="D4278" s="9" t="str">
        <f t="shared" si="476"/>
        <v>No Reporta</v>
      </c>
      <c r="E4278" s="9" t="str">
        <f t="shared" si="477"/>
        <v>No Reporta</v>
      </c>
      <c r="F4278" s="194" t="str">
        <f>+'Información ELECTRO PUNO'!E4258</f>
        <v>MT</v>
      </c>
      <c r="G4278" s="194">
        <f>+'Información ELECTRO PUNO'!G4258</f>
        <v>12</v>
      </c>
      <c r="H4278" s="9" t="str">
        <f t="shared" si="478"/>
        <v>Poste</v>
      </c>
      <c r="I4278" s="194" t="str">
        <f>+'Información ELECTRO PUNO'!F4258</f>
        <v>Madera Tratada</v>
      </c>
      <c r="J4278" s="194" t="str">
        <f>+'Información ELECTRO PUNO'!B4258</f>
        <v>PPM20</v>
      </c>
      <c r="K4278" s="9" t="str">
        <f t="shared" si="480"/>
        <v>POSTE DE MADERA TRATADA DE 12 mts. CL.5</v>
      </c>
      <c r="L4278" s="139">
        <f t="shared" si="481"/>
        <v>0.41</v>
      </c>
    </row>
    <row r="4279" spans="1:12" x14ac:dyDescent="0.25">
      <c r="A4279" s="193">
        <f>+'Información ELECTRO PUNO'!A4259</f>
        <v>4258</v>
      </c>
      <c r="B4279" s="26" t="str">
        <f t="shared" si="479"/>
        <v>SICODI</v>
      </c>
      <c r="C4279" s="9" t="str">
        <f t="shared" si="475"/>
        <v>Puno</v>
      </c>
      <c r="D4279" s="9" t="str">
        <f t="shared" si="476"/>
        <v>No Reporta</v>
      </c>
      <c r="E4279" s="9" t="str">
        <f t="shared" si="477"/>
        <v>No Reporta</v>
      </c>
      <c r="F4279" s="194" t="str">
        <f>+'Información ELECTRO PUNO'!E4259</f>
        <v>MT</v>
      </c>
      <c r="G4279" s="194">
        <f>+'Información ELECTRO PUNO'!G4259</f>
        <v>12</v>
      </c>
      <c r="H4279" s="9" t="str">
        <f t="shared" si="478"/>
        <v>Poste</v>
      </c>
      <c r="I4279" s="194" t="str">
        <f>+'Información ELECTRO PUNO'!F4259</f>
        <v>Madera Tratada</v>
      </c>
      <c r="J4279" s="194" t="str">
        <f>+'Información ELECTRO PUNO'!B4259</f>
        <v>PPM20</v>
      </c>
      <c r="K4279" s="9" t="str">
        <f t="shared" si="480"/>
        <v>POSTE DE MADERA TRATADA DE 12 mts. CL.5</v>
      </c>
      <c r="L4279" s="139">
        <f t="shared" si="481"/>
        <v>0.41</v>
      </c>
    </row>
    <row r="4280" spans="1:12" x14ac:dyDescent="0.25">
      <c r="A4280" s="193">
        <f>+'Información ELECTRO PUNO'!A4260</f>
        <v>4259</v>
      </c>
      <c r="B4280" s="26" t="str">
        <f t="shared" si="479"/>
        <v>SICODI</v>
      </c>
      <c r="C4280" s="9" t="str">
        <f t="shared" si="475"/>
        <v>Puno</v>
      </c>
      <c r="D4280" s="9" t="str">
        <f t="shared" si="476"/>
        <v>No Reporta</v>
      </c>
      <c r="E4280" s="9" t="str">
        <f t="shared" si="477"/>
        <v>No Reporta</v>
      </c>
      <c r="F4280" s="194" t="str">
        <f>+'Información ELECTRO PUNO'!E4260</f>
        <v>BT</v>
      </c>
      <c r="G4280" s="194">
        <f>+'Información ELECTRO PUNO'!G4260</f>
        <v>8</v>
      </c>
      <c r="H4280" s="9" t="str">
        <f t="shared" si="478"/>
        <v>Poste</v>
      </c>
      <c r="I4280" s="194" t="str">
        <f>+'Información ELECTRO PUNO'!F4260</f>
        <v>Concreto Armado</v>
      </c>
      <c r="J4280" s="194" t="str">
        <f>+'Información ELECTRO PUNO'!B4260</f>
        <v>PPC06</v>
      </c>
      <c r="K4280" s="9" t="str">
        <f t="shared" si="480"/>
        <v>POSTE DE CONCRETO ARMADO DE  8/300/120/240</v>
      </c>
      <c r="L4280" s="139">
        <f t="shared" si="481"/>
        <v>0.14000000000000001</v>
      </c>
    </row>
    <row r="4281" spans="1:12" x14ac:dyDescent="0.25">
      <c r="A4281" s="193">
        <f>+'Información ELECTRO PUNO'!A4261</f>
        <v>4260</v>
      </c>
      <c r="B4281" s="26" t="str">
        <f t="shared" si="479"/>
        <v>SICODI</v>
      </c>
      <c r="C4281" s="9" t="str">
        <f t="shared" si="475"/>
        <v>Puno</v>
      </c>
      <c r="D4281" s="9" t="str">
        <f t="shared" si="476"/>
        <v>No Reporta</v>
      </c>
      <c r="E4281" s="9" t="str">
        <f t="shared" si="477"/>
        <v>No Reporta</v>
      </c>
      <c r="F4281" s="194" t="str">
        <f>+'Información ELECTRO PUNO'!E4261</f>
        <v>MT</v>
      </c>
      <c r="G4281" s="194">
        <f>+'Información ELECTRO PUNO'!G4261</f>
        <v>12</v>
      </c>
      <c r="H4281" s="9" t="str">
        <f t="shared" si="478"/>
        <v>Poste</v>
      </c>
      <c r="I4281" s="194" t="str">
        <f>+'Información ELECTRO PUNO'!F4261</f>
        <v>Madera Tratada</v>
      </c>
      <c r="J4281" s="194" t="str">
        <f>+'Información ELECTRO PUNO'!B4261</f>
        <v>PPM20</v>
      </c>
      <c r="K4281" s="9" t="str">
        <f t="shared" si="480"/>
        <v>POSTE DE MADERA TRATADA DE 12 mts. CL.5</v>
      </c>
      <c r="L4281" s="139">
        <f t="shared" si="481"/>
        <v>0.41</v>
      </c>
    </row>
    <row r="4282" spans="1:12" x14ac:dyDescent="0.25">
      <c r="A4282" s="193">
        <f>+'Información ELECTRO PUNO'!A4262</f>
        <v>4261</v>
      </c>
      <c r="B4282" s="26" t="str">
        <f t="shared" si="479"/>
        <v>SICODI</v>
      </c>
      <c r="C4282" s="9" t="str">
        <f t="shared" si="475"/>
        <v>Puno</v>
      </c>
      <c r="D4282" s="9" t="str">
        <f t="shared" si="476"/>
        <v>No Reporta</v>
      </c>
      <c r="E4282" s="9" t="str">
        <f t="shared" si="477"/>
        <v>No Reporta</v>
      </c>
      <c r="F4282" s="194" t="str">
        <f>+'Información ELECTRO PUNO'!E4262</f>
        <v>MT</v>
      </c>
      <c r="G4282" s="194">
        <f>+'Información ELECTRO PUNO'!G4262</f>
        <v>12</v>
      </c>
      <c r="H4282" s="9" t="str">
        <f t="shared" si="478"/>
        <v>Poste</v>
      </c>
      <c r="I4282" s="194" t="str">
        <f>+'Información ELECTRO PUNO'!F4262</f>
        <v>Madera Tratada</v>
      </c>
      <c r="J4282" s="194" t="str">
        <f>+'Información ELECTRO PUNO'!B4262</f>
        <v>PPM20</v>
      </c>
      <c r="K4282" s="9" t="str">
        <f t="shared" si="480"/>
        <v>POSTE DE MADERA TRATADA DE 12 mts. CL.5</v>
      </c>
      <c r="L4282" s="139">
        <f t="shared" si="481"/>
        <v>0.41</v>
      </c>
    </row>
    <row r="4283" spans="1:12" x14ac:dyDescent="0.25">
      <c r="A4283" s="193">
        <f>+'Información ELECTRO PUNO'!A4263</f>
        <v>4262</v>
      </c>
      <c r="B4283" s="26" t="str">
        <f t="shared" si="479"/>
        <v>SICODI</v>
      </c>
      <c r="C4283" s="9" t="str">
        <f t="shared" si="475"/>
        <v>Puno</v>
      </c>
      <c r="D4283" s="9" t="str">
        <f t="shared" si="476"/>
        <v>No Reporta</v>
      </c>
      <c r="E4283" s="9" t="str">
        <f t="shared" si="477"/>
        <v>No Reporta</v>
      </c>
      <c r="F4283" s="194" t="str">
        <f>+'Información ELECTRO PUNO'!E4263</f>
        <v>BT</v>
      </c>
      <c r="G4283" s="194">
        <f>+'Información ELECTRO PUNO'!G4263</f>
        <v>8</v>
      </c>
      <c r="H4283" s="9" t="str">
        <f t="shared" si="478"/>
        <v>Poste</v>
      </c>
      <c r="I4283" s="194" t="str">
        <f>+'Información ELECTRO PUNO'!F4263</f>
        <v>Concreto Armado</v>
      </c>
      <c r="J4283" s="194" t="str">
        <f>+'Información ELECTRO PUNO'!B4263</f>
        <v>PPC06</v>
      </c>
      <c r="K4283" s="9" t="str">
        <f t="shared" si="480"/>
        <v>POSTE DE CONCRETO ARMADO DE  8/300/120/240</v>
      </c>
      <c r="L4283" s="139">
        <f t="shared" si="481"/>
        <v>0.14000000000000001</v>
      </c>
    </row>
    <row r="4284" spans="1:12" x14ac:dyDescent="0.25">
      <c r="A4284" s="193">
        <f>+'Información ELECTRO PUNO'!A4264</f>
        <v>4263</v>
      </c>
      <c r="B4284" s="26" t="str">
        <f t="shared" si="479"/>
        <v>SICODI</v>
      </c>
      <c r="C4284" s="9" t="str">
        <f t="shared" si="475"/>
        <v>Puno</v>
      </c>
      <c r="D4284" s="9" t="str">
        <f t="shared" si="476"/>
        <v>No Reporta</v>
      </c>
      <c r="E4284" s="9" t="str">
        <f t="shared" si="477"/>
        <v>No Reporta</v>
      </c>
      <c r="F4284" s="194" t="str">
        <f>+'Información ELECTRO PUNO'!E4264</f>
        <v>MT</v>
      </c>
      <c r="G4284" s="194">
        <f>+'Información ELECTRO PUNO'!G4264</f>
        <v>12</v>
      </c>
      <c r="H4284" s="9" t="str">
        <f t="shared" si="478"/>
        <v>Poste</v>
      </c>
      <c r="I4284" s="194" t="str">
        <f>+'Información ELECTRO PUNO'!F4264</f>
        <v>Madera Tratada</v>
      </c>
      <c r="J4284" s="194" t="str">
        <f>+'Información ELECTRO PUNO'!B4264</f>
        <v>PPM20</v>
      </c>
      <c r="K4284" s="9" t="str">
        <f t="shared" si="480"/>
        <v>POSTE DE MADERA TRATADA DE 12 mts. CL.5</v>
      </c>
      <c r="L4284" s="139">
        <f t="shared" si="481"/>
        <v>0.41</v>
      </c>
    </row>
    <row r="4285" spans="1:12" x14ac:dyDescent="0.25">
      <c r="A4285" s="193">
        <f>+'Información ELECTRO PUNO'!A4265</f>
        <v>4264</v>
      </c>
      <c r="B4285" s="26" t="str">
        <f t="shared" si="479"/>
        <v>SICODI</v>
      </c>
      <c r="C4285" s="9" t="str">
        <f t="shared" si="475"/>
        <v>Puno</v>
      </c>
      <c r="D4285" s="9" t="str">
        <f t="shared" si="476"/>
        <v>No Reporta</v>
      </c>
      <c r="E4285" s="9" t="str">
        <f t="shared" si="477"/>
        <v>No Reporta</v>
      </c>
      <c r="F4285" s="194" t="str">
        <f>+'Información ELECTRO PUNO'!E4265</f>
        <v>MT</v>
      </c>
      <c r="G4285" s="194">
        <f>+'Información ELECTRO PUNO'!G4265</f>
        <v>12</v>
      </c>
      <c r="H4285" s="9" t="str">
        <f t="shared" si="478"/>
        <v>Poste</v>
      </c>
      <c r="I4285" s="194" t="str">
        <f>+'Información ELECTRO PUNO'!F4265</f>
        <v>Madera Tratada</v>
      </c>
      <c r="J4285" s="194" t="str">
        <f>+'Información ELECTRO PUNO'!B4265</f>
        <v>PPM20</v>
      </c>
      <c r="K4285" s="9" t="str">
        <f t="shared" si="480"/>
        <v>POSTE DE MADERA TRATADA DE 12 mts. CL.5</v>
      </c>
      <c r="L4285" s="139">
        <f t="shared" si="481"/>
        <v>0.41</v>
      </c>
    </row>
    <row r="4286" spans="1:12" x14ac:dyDescent="0.25">
      <c r="A4286" s="193">
        <f>+'Información ELECTRO PUNO'!A4266</f>
        <v>4265</v>
      </c>
      <c r="B4286" s="26" t="str">
        <f t="shared" si="479"/>
        <v>SICODI</v>
      </c>
      <c r="C4286" s="9" t="str">
        <f t="shared" si="475"/>
        <v>Puno</v>
      </c>
      <c r="D4286" s="9" t="str">
        <f t="shared" si="476"/>
        <v>No Reporta</v>
      </c>
      <c r="E4286" s="9" t="str">
        <f t="shared" si="477"/>
        <v>No Reporta</v>
      </c>
      <c r="F4286" s="194" t="str">
        <f>+'Información ELECTRO PUNO'!E4266</f>
        <v>MT</v>
      </c>
      <c r="G4286" s="194">
        <f>+'Información ELECTRO PUNO'!G4266</f>
        <v>12</v>
      </c>
      <c r="H4286" s="9" t="str">
        <f t="shared" si="478"/>
        <v>Poste</v>
      </c>
      <c r="I4286" s="194" t="str">
        <f>+'Información ELECTRO PUNO'!F4266</f>
        <v>Madera Tratada</v>
      </c>
      <c r="J4286" s="194" t="str">
        <f>+'Información ELECTRO PUNO'!B4266</f>
        <v>PPM20</v>
      </c>
      <c r="K4286" s="9" t="str">
        <f t="shared" si="480"/>
        <v>POSTE DE MADERA TRATADA DE 12 mts. CL.5</v>
      </c>
      <c r="L4286" s="139">
        <f t="shared" si="481"/>
        <v>0.41</v>
      </c>
    </row>
    <row r="4287" spans="1:12" x14ac:dyDescent="0.25">
      <c r="A4287" s="193">
        <f>+'Información ELECTRO PUNO'!A4267</f>
        <v>4266</v>
      </c>
      <c r="B4287" s="26" t="str">
        <f t="shared" si="479"/>
        <v>SICODI</v>
      </c>
      <c r="C4287" s="9" t="str">
        <f t="shared" si="475"/>
        <v>Puno</v>
      </c>
      <c r="D4287" s="9" t="str">
        <f t="shared" si="476"/>
        <v>No Reporta</v>
      </c>
      <c r="E4287" s="9" t="str">
        <f t="shared" si="477"/>
        <v>No Reporta</v>
      </c>
      <c r="F4287" s="194" t="str">
        <f>+'Información ELECTRO PUNO'!E4267</f>
        <v>MT</v>
      </c>
      <c r="G4287" s="194">
        <f>+'Información ELECTRO PUNO'!G4267</f>
        <v>12</v>
      </c>
      <c r="H4287" s="9" t="str">
        <f t="shared" si="478"/>
        <v>Poste</v>
      </c>
      <c r="I4287" s="194" t="str">
        <f>+'Información ELECTRO PUNO'!F4267</f>
        <v>Madera Tratada</v>
      </c>
      <c r="J4287" s="194" t="str">
        <f>+'Información ELECTRO PUNO'!B4267</f>
        <v>PPM20</v>
      </c>
      <c r="K4287" s="9" t="str">
        <f t="shared" si="480"/>
        <v>POSTE DE MADERA TRATADA DE 12 mts. CL.5</v>
      </c>
      <c r="L4287" s="139">
        <f t="shared" si="481"/>
        <v>0.41</v>
      </c>
    </row>
    <row r="4288" spans="1:12" x14ac:dyDescent="0.25">
      <c r="A4288" s="193">
        <f>+'Información ELECTRO PUNO'!A4268</f>
        <v>4267</v>
      </c>
      <c r="B4288" s="26" t="str">
        <f t="shared" si="479"/>
        <v>SICODI</v>
      </c>
      <c r="C4288" s="9" t="str">
        <f t="shared" si="475"/>
        <v>Puno</v>
      </c>
      <c r="D4288" s="9" t="str">
        <f t="shared" si="476"/>
        <v>No Reporta</v>
      </c>
      <c r="E4288" s="9" t="str">
        <f t="shared" si="477"/>
        <v>No Reporta</v>
      </c>
      <c r="F4288" s="194" t="str">
        <f>+'Información ELECTRO PUNO'!E4268</f>
        <v>MT</v>
      </c>
      <c r="G4288" s="194">
        <f>+'Información ELECTRO PUNO'!G4268</f>
        <v>12</v>
      </c>
      <c r="H4288" s="9" t="str">
        <f t="shared" si="478"/>
        <v>Poste</v>
      </c>
      <c r="I4288" s="194" t="str">
        <f>+'Información ELECTRO PUNO'!F4268</f>
        <v>Madera Tratada</v>
      </c>
      <c r="J4288" s="194" t="str">
        <f>+'Información ELECTRO PUNO'!B4268</f>
        <v>PPM20</v>
      </c>
      <c r="K4288" s="9" t="str">
        <f t="shared" si="480"/>
        <v>POSTE DE MADERA TRATADA DE 12 mts. CL.5</v>
      </c>
      <c r="L4288" s="139">
        <f t="shared" si="481"/>
        <v>0.41</v>
      </c>
    </row>
    <row r="4289" spans="1:12" x14ac:dyDescent="0.25">
      <c r="A4289" s="193">
        <f>+'Información ELECTRO PUNO'!A4269</f>
        <v>4268</v>
      </c>
      <c r="B4289" s="26" t="str">
        <f t="shared" si="479"/>
        <v>SICODI</v>
      </c>
      <c r="C4289" s="9" t="str">
        <f t="shared" si="475"/>
        <v>Puno</v>
      </c>
      <c r="D4289" s="9" t="str">
        <f t="shared" si="476"/>
        <v>No Reporta</v>
      </c>
      <c r="E4289" s="9" t="str">
        <f t="shared" si="477"/>
        <v>No Reporta</v>
      </c>
      <c r="F4289" s="194" t="str">
        <f>+'Información ELECTRO PUNO'!E4269</f>
        <v>MT</v>
      </c>
      <c r="G4289" s="194">
        <f>+'Información ELECTRO PUNO'!G4269</f>
        <v>12</v>
      </c>
      <c r="H4289" s="9" t="str">
        <f t="shared" si="478"/>
        <v>Poste</v>
      </c>
      <c r="I4289" s="194" t="str">
        <f>+'Información ELECTRO PUNO'!F4269</f>
        <v>Madera Tratada</v>
      </c>
      <c r="J4289" s="194" t="str">
        <f>+'Información ELECTRO PUNO'!B4269</f>
        <v>PPM20</v>
      </c>
      <c r="K4289" s="9" t="str">
        <f t="shared" si="480"/>
        <v>POSTE DE MADERA TRATADA DE 12 mts. CL.5</v>
      </c>
      <c r="L4289" s="139">
        <f t="shared" si="481"/>
        <v>0.41</v>
      </c>
    </row>
    <row r="4290" spans="1:12" x14ac:dyDescent="0.25">
      <c r="A4290" s="193">
        <f>+'Información ELECTRO PUNO'!A4270</f>
        <v>4269</v>
      </c>
      <c r="B4290" s="26" t="str">
        <f t="shared" si="479"/>
        <v>SICODI</v>
      </c>
      <c r="C4290" s="9" t="str">
        <f t="shared" si="475"/>
        <v>Puno</v>
      </c>
      <c r="D4290" s="9" t="str">
        <f t="shared" si="476"/>
        <v>No Reporta</v>
      </c>
      <c r="E4290" s="9" t="str">
        <f t="shared" si="477"/>
        <v>No Reporta</v>
      </c>
      <c r="F4290" s="194" t="str">
        <f>+'Información ELECTRO PUNO'!E4270</f>
        <v>MT</v>
      </c>
      <c r="G4290" s="194">
        <f>+'Información ELECTRO PUNO'!G4270</f>
        <v>12</v>
      </c>
      <c r="H4290" s="9" t="str">
        <f t="shared" si="478"/>
        <v>Poste</v>
      </c>
      <c r="I4290" s="194" t="str">
        <f>+'Información ELECTRO PUNO'!F4270</f>
        <v>Madera Tratada</v>
      </c>
      <c r="J4290" s="194" t="str">
        <f>+'Información ELECTRO PUNO'!B4270</f>
        <v>PPM20</v>
      </c>
      <c r="K4290" s="9" t="str">
        <f t="shared" si="480"/>
        <v>POSTE DE MADERA TRATADA DE 12 mts. CL.5</v>
      </c>
      <c r="L4290" s="139">
        <f t="shared" si="481"/>
        <v>0.41</v>
      </c>
    </row>
    <row r="4291" spans="1:12" x14ac:dyDescent="0.25">
      <c r="A4291" s="193">
        <f>+'Información ELECTRO PUNO'!A4271</f>
        <v>4270</v>
      </c>
      <c r="B4291" s="26" t="str">
        <f t="shared" si="479"/>
        <v>SICODI</v>
      </c>
      <c r="C4291" s="9" t="str">
        <f t="shared" si="475"/>
        <v>Puno</v>
      </c>
      <c r="D4291" s="9" t="str">
        <f t="shared" si="476"/>
        <v>No Reporta</v>
      </c>
      <c r="E4291" s="9" t="str">
        <f t="shared" si="477"/>
        <v>No Reporta</v>
      </c>
      <c r="F4291" s="194" t="str">
        <f>+'Información ELECTRO PUNO'!E4271</f>
        <v>MT</v>
      </c>
      <c r="G4291" s="194">
        <f>+'Información ELECTRO PUNO'!G4271</f>
        <v>12</v>
      </c>
      <c r="H4291" s="9" t="str">
        <f t="shared" si="478"/>
        <v>Poste</v>
      </c>
      <c r="I4291" s="194" t="str">
        <f>+'Información ELECTRO PUNO'!F4271</f>
        <v>Madera Tratada</v>
      </c>
      <c r="J4291" s="194" t="str">
        <f>+'Información ELECTRO PUNO'!B4271</f>
        <v>PPM20</v>
      </c>
      <c r="K4291" s="9" t="str">
        <f t="shared" si="480"/>
        <v>POSTE DE MADERA TRATADA DE 12 mts. CL.5</v>
      </c>
      <c r="L4291" s="139">
        <f t="shared" si="481"/>
        <v>0.41</v>
      </c>
    </row>
    <row r="4292" spans="1:12" x14ac:dyDescent="0.25">
      <c r="A4292" s="193">
        <f>+'Información ELECTRO PUNO'!A4272</f>
        <v>4271</v>
      </c>
      <c r="B4292" s="26" t="str">
        <f t="shared" si="479"/>
        <v>SICODI</v>
      </c>
      <c r="C4292" s="9" t="str">
        <f t="shared" si="475"/>
        <v>Puno</v>
      </c>
      <c r="D4292" s="9" t="str">
        <f t="shared" si="476"/>
        <v>No Reporta</v>
      </c>
      <c r="E4292" s="9" t="str">
        <f t="shared" si="477"/>
        <v>No Reporta</v>
      </c>
      <c r="F4292" s="194" t="str">
        <f>+'Información ELECTRO PUNO'!E4272</f>
        <v>MT</v>
      </c>
      <c r="G4292" s="194">
        <f>+'Información ELECTRO PUNO'!G4272</f>
        <v>12</v>
      </c>
      <c r="H4292" s="9" t="str">
        <f t="shared" si="478"/>
        <v>Poste</v>
      </c>
      <c r="I4292" s="194" t="str">
        <f>+'Información ELECTRO PUNO'!F4272</f>
        <v>Madera Tratada</v>
      </c>
      <c r="J4292" s="194" t="str">
        <f>+'Información ELECTRO PUNO'!B4272</f>
        <v>PPM20</v>
      </c>
      <c r="K4292" s="9" t="str">
        <f t="shared" si="480"/>
        <v>POSTE DE MADERA TRATADA DE 12 mts. CL.5</v>
      </c>
      <c r="L4292" s="139">
        <f t="shared" si="481"/>
        <v>0.41</v>
      </c>
    </row>
    <row r="4293" spans="1:12" x14ac:dyDescent="0.25">
      <c r="A4293" s="193">
        <f>+'Información ELECTRO PUNO'!A4273</f>
        <v>4272</v>
      </c>
      <c r="B4293" s="26" t="str">
        <f t="shared" si="479"/>
        <v>SICODI</v>
      </c>
      <c r="C4293" s="9" t="str">
        <f t="shared" si="475"/>
        <v>Puno</v>
      </c>
      <c r="D4293" s="9" t="str">
        <f t="shared" si="476"/>
        <v>No Reporta</v>
      </c>
      <c r="E4293" s="9" t="str">
        <f t="shared" si="477"/>
        <v>No Reporta</v>
      </c>
      <c r="F4293" s="194" t="str">
        <f>+'Información ELECTRO PUNO'!E4273</f>
        <v>MT</v>
      </c>
      <c r="G4293" s="194">
        <f>+'Información ELECTRO PUNO'!G4273</f>
        <v>12</v>
      </c>
      <c r="H4293" s="9" t="str">
        <f t="shared" si="478"/>
        <v>Poste</v>
      </c>
      <c r="I4293" s="194" t="str">
        <f>+'Información ELECTRO PUNO'!F4273</f>
        <v>Madera Tratada</v>
      </c>
      <c r="J4293" s="194" t="str">
        <f>+'Información ELECTRO PUNO'!B4273</f>
        <v>PPM20</v>
      </c>
      <c r="K4293" s="9" t="str">
        <f t="shared" si="480"/>
        <v>POSTE DE MADERA TRATADA DE 12 mts. CL.5</v>
      </c>
      <c r="L4293" s="139">
        <f t="shared" si="481"/>
        <v>0.41</v>
      </c>
    </row>
    <row r="4294" spans="1:12" x14ac:dyDescent="0.25">
      <c r="A4294" s="193">
        <f>+'Información ELECTRO PUNO'!A4274</f>
        <v>4273</v>
      </c>
      <c r="B4294" s="26" t="str">
        <f t="shared" si="479"/>
        <v>SICODI</v>
      </c>
      <c r="C4294" s="9" t="str">
        <f t="shared" si="475"/>
        <v>Puno</v>
      </c>
      <c r="D4294" s="9" t="str">
        <f t="shared" si="476"/>
        <v>No Reporta</v>
      </c>
      <c r="E4294" s="9" t="str">
        <f t="shared" si="477"/>
        <v>No Reporta</v>
      </c>
      <c r="F4294" s="194" t="str">
        <f>+'Información ELECTRO PUNO'!E4274</f>
        <v>MT</v>
      </c>
      <c r="G4294" s="194">
        <f>+'Información ELECTRO PUNO'!G4274</f>
        <v>12</v>
      </c>
      <c r="H4294" s="9" t="str">
        <f t="shared" si="478"/>
        <v>Poste</v>
      </c>
      <c r="I4294" s="194" t="str">
        <f>+'Información ELECTRO PUNO'!F4274</f>
        <v>Madera Tratada</v>
      </c>
      <c r="J4294" s="194" t="str">
        <f>+'Información ELECTRO PUNO'!B4274</f>
        <v>PPM20</v>
      </c>
      <c r="K4294" s="9" t="str">
        <f t="shared" si="480"/>
        <v>POSTE DE MADERA TRATADA DE 12 mts. CL.5</v>
      </c>
      <c r="L4294" s="139">
        <f t="shared" si="481"/>
        <v>0.41</v>
      </c>
    </row>
    <row r="4295" spans="1:12" x14ac:dyDescent="0.25">
      <c r="A4295" s="193">
        <f>+'Información ELECTRO PUNO'!A4275</f>
        <v>4274</v>
      </c>
      <c r="B4295" s="26" t="str">
        <f t="shared" si="479"/>
        <v>SICODI</v>
      </c>
      <c r="C4295" s="9" t="str">
        <f t="shared" si="475"/>
        <v>Puno</v>
      </c>
      <c r="D4295" s="9" t="str">
        <f t="shared" si="476"/>
        <v>No Reporta</v>
      </c>
      <c r="E4295" s="9" t="str">
        <f t="shared" si="477"/>
        <v>No Reporta</v>
      </c>
      <c r="F4295" s="194" t="str">
        <f>+'Información ELECTRO PUNO'!E4275</f>
        <v>MT</v>
      </c>
      <c r="G4295" s="194">
        <f>+'Información ELECTRO PUNO'!G4275</f>
        <v>12</v>
      </c>
      <c r="H4295" s="9" t="str">
        <f t="shared" si="478"/>
        <v>Poste</v>
      </c>
      <c r="I4295" s="194" t="str">
        <f>+'Información ELECTRO PUNO'!F4275</f>
        <v>Madera Tratada</v>
      </c>
      <c r="J4295" s="194" t="str">
        <f>+'Información ELECTRO PUNO'!B4275</f>
        <v>PPM20</v>
      </c>
      <c r="K4295" s="9" t="str">
        <f t="shared" si="480"/>
        <v>POSTE DE MADERA TRATADA DE 12 mts. CL.5</v>
      </c>
      <c r="L4295" s="139">
        <f t="shared" si="481"/>
        <v>0.41</v>
      </c>
    </row>
    <row r="4296" spans="1:12" x14ac:dyDescent="0.25">
      <c r="A4296" s="193">
        <f>+'Información ELECTRO PUNO'!A4276</f>
        <v>4275</v>
      </c>
      <c r="B4296" s="26" t="str">
        <f t="shared" si="479"/>
        <v>SICODI</v>
      </c>
      <c r="C4296" s="9" t="str">
        <f t="shared" si="475"/>
        <v>Puno</v>
      </c>
      <c r="D4296" s="9" t="str">
        <f t="shared" si="476"/>
        <v>No Reporta</v>
      </c>
      <c r="E4296" s="9" t="str">
        <f t="shared" si="477"/>
        <v>No Reporta</v>
      </c>
      <c r="F4296" s="194" t="str">
        <f>+'Información ELECTRO PUNO'!E4276</f>
        <v>MT</v>
      </c>
      <c r="G4296" s="194">
        <f>+'Información ELECTRO PUNO'!G4276</f>
        <v>12</v>
      </c>
      <c r="H4296" s="9" t="str">
        <f t="shared" si="478"/>
        <v>Poste</v>
      </c>
      <c r="I4296" s="194" t="str">
        <f>+'Información ELECTRO PUNO'!F4276</f>
        <v>Madera Tratada</v>
      </c>
      <c r="J4296" s="194" t="str">
        <f>+'Información ELECTRO PUNO'!B4276</f>
        <v>PPM20</v>
      </c>
      <c r="K4296" s="9" t="str">
        <f t="shared" si="480"/>
        <v>POSTE DE MADERA TRATADA DE 12 mts. CL.5</v>
      </c>
      <c r="L4296" s="139">
        <f t="shared" si="481"/>
        <v>0.41</v>
      </c>
    </row>
    <row r="4297" spans="1:12" x14ac:dyDescent="0.25">
      <c r="A4297" s="193">
        <f>+'Información ELECTRO PUNO'!A4277</f>
        <v>4276</v>
      </c>
      <c r="B4297" s="26" t="str">
        <f t="shared" si="479"/>
        <v>SICODI</v>
      </c>
      <c r="C4297" s="9" t="str">
        <f t="shared" si="475"/>
        <v>Puno</v>
      </c>
      <c r="D4297" s="9" t="str">
        <f t="shared" si="476"/>
        <v>No Reporta</v>
      </c>
      <c r="E4297" s="9" t="str">
        <f t="shared" si="477"/>
        <v>No Reporta</v>
      </c>
      <c r="F4297" s="194" t="str">
        <f>+'Información ELECTRO PUNO'!E4277</f>
        <v>MT</v>
      </c>
      <c r="G4297" s="194">
        <f>+'Información ELECTRO PUNO'!G4277</f>
        <v>12</v>
      </c>
      <c r="H4297" s="9" t="str">
        <f t="shared" si="478"/>
        <v>Poste</v>
      </c>
      <c r="I4297" s="194" t="str">
        <f>+'Información ELECTRO PUNO'!F4277</f>
        <v>Madera Tratada</v>
      </c>
      <c r="J4297" s="194" t="str">
        <f>+'Información ELECTRO PUNO'!B4277</f>
        <v>PPM20</v>
      </c>
      <c r="K4297" s="9" t="str">
        <f t="shared" si="480"/>
        <v>POSTE DE MADERA TRATADA DE 12 mts. CL.5</v>
      </c>
      <c r="L4297" s="139">
        <f t="shared" si="481"/>
        <v>0.41</v>
      </c>
    </row>
    <row r="4298" spans="1:12" x14ac:dyDescent="0.25">
      <c r="A4298" s="193">
        <f>+'Información ELECTRO PUNO'!A4278</f>
        <v>4277</v>
      </c>
      <c r="B4298" s="26" t="str">
        <f t="shared" si="479"/>
        <v>SICODI</v>
      </c>
      <c r="C4298" s="9" t="str">
        <f t="shared" si="475"/>
        <v>Puno</v>
      </c>
      <c r="D4298" s="9" t="str">
        <f t="shared" si="476"/>
        <v>No Reporta</v>
      </c>
      <c r="E4298" s="9" t="str">
        <f t="shared" si="477"/>
        <v>No Reporta</v>
      </c>
      <c r="F4298" s="194" t="str">
        <f>+'Información ELECTRO PUNO'!E4278</f>
        <v>MT</v>
      </c>
      <c r="G4298" s="194">
        <f>+'Información ELECTRO PUNO'!G4278</f>
        <v>12</v>
      </c>
      <c r="H4298" s="9" t="str">
        <f t="shared" si="478"/>
        <v>Poste</v>
      </c>
      <c r="I4298" s="194" t="str">
        <f>+'Información ELECTRO PUNO'!F4278</f>
        <v>Madera Tratada</v>
      </c>
      <c r="J4298" s="194" t="str">
        <f>+'Información ELECTRO PUNO'!B4278</f>
        <v>PPM20</v>
      </c>
      <c r="K4298" s="9" t="str">
        <f t="shared" si="480"/>
        <v>POSTE DE MADERA TRATADA DE 12 mts. CL.5</v>
      </c>
      <c r="L4298" s="139">
        <f t="shared" si="481"/>
        <v>0.41</v>
      </c>
    </row>
    <row r="4299" spans="1:12" x14ac:dyDescent="0.25">
      <c r="A4299" s="193">
        <f>+'Información ELECTRO PUNO'!A4279</f>
        <v>4278</v>
      </c>
      <c r="B4299" s="26" t="str">
        <f t="shared" si="479"/>
        <v>SICODI</v>
      </c>
      <c r="C4299" s="9" t="str">
        <f t="shared" si="475"/>
        <v>Puno</v>
      </c>
      <c r="D4299" s="9" t="str">
        <f t="shared" si="476"/>
        <v>No Reporta</v>
      </c>
      <c r="E4299" s="9" t="str">
        <f t="shared" si="477"/>
        <v>No Reporta</v>
      </c>
      <c r="F4299" s="194" t="str">
        <f>+'Información ELECTRO PUNO'!E4279</f>
        <v>MT</v>
      </c>
      <c r="G4299" s="194">
        <f>+'Información ELECTRO PUNO'!G4279</f>
        <v>12</v>
      </c>
      <c r="H4299" s="9" t="str">
        <f t="shared" si="478"/>
        <v>Poste</v>
      </c>
      <c r="I4299" s="194" t="str">
        <f>+'Información ELECTRO PUNO'!F4279</f>
        <v>Madera Tratada</v>
      </c>
      <c r="J4299" s="194" t="str">
        <f>+'Información ELECTRO PUNO'!B4279</f>
        <v>PPM20</v>
      </c>
      <c r="K4299" s="9" t="str">
        <f t="shared" si="480"/>
        <v>POSTE DE MADERA TRATADA DE 12 mts. CL.5</v>
      </c>
      <c r="L4299" s="139">
        <f t="shared" si="481"/>
        <v>0.41</v>
      </c>
    </row>
    <row r="4300" spans="1:12" x14ac:dyDescent="0.25">
      <c r="A4300" s="193">
        <f>+'Información ELECTRO PUNO'!A4280</f>
        <v>4279</v>
      </c>
      <c r="B4300" s="26" t="str">
        <f t="shared" si="479"/>
        <v>SICODI</v>
      </c>
      <c r="C4300" s="9" t="str">
        <f t="shared" si="475"/>
        <v>Puno</v>
      </c>
      <c r="D4300" s="9" t="str">
        <f t="shared" si="476"/>
        <v>No Reporta</v>
      </c>
      <c r="E4300" s="9" t="str">
        <f t="shared" si="477"/>
        <v>No Reporta</v>
      </c>
      <c r="F4300" s="194" t="str">
        <f>+'Información ELECTRO PUNO'!E4280</f>
        <v>MT</v>
      </c>
      <c r="G4300" s="194">
        <f>+'Información ELECTRO PUNO'!G4280</f>
        <v>12</v>
      </c>
      <c r="H4300" s="9" t="str">
        <f t="shared" si="478"/>
        <v>Poste</v>
      </c>
      <c r="I4300" s="194" t="str">
        <f>+'Información ELECTRO PUNO'!F4280</f>
        <v>Madera Tratada</v>
      </c>
      <c r="J4300" s="194" t="str">
        <f>+'Información ELECTRO PUNO'!B4280</f>
        <v>PPM20</v>
      </c>
      <c r="K4300" s="9" t="str">
        <f t="shared" si="480"/>
        <v>POSTE DE MADERA TRATADA DE 12 mts. CL.5</v>
      </c>
      <c r="L4300" s="139">
        <f t="shared" si="481"/>
        <v>0.41</v>
      </c>
    </row>
    <row r="4301" spans="1:12" x14ac:dyDescent="0.25">
      <c r="A4301" s="193">
        <f>+'Información ELECTRO PUNO'!A4281</f>
        <v>4280</v>
      </c>
      <c r="B4301" s="26" t="str">
        <f t="shared" si="479"/>
        <v>SICODI</v>
      </c>
      <c r="C4301" s="9" t="str">
        <f t="shared" si="475"/>
        <v>Puno</v>
      </c>
      <c r="D4301" s="9" t="str">
        <f t="shared" si="476"/>
        <v>No Reporta</v>
      </c>
      <c r="E4301" s="9" t="str">
        <f t="shared" si="477"/>
        <v>No Reporta</v>
      </c>
      <c r="F4301" s="194" t="str">
        <f>+'Información ELECTRO PUNO'!E4281</f>
        <v>MT</v>
      </c>
      <c r="G4301" s="194">
        <f>+'Información ELECTRO PUNO'!G4281</f>
        <v>12</v>
      </c>
      <c r="H4301" s="9" t="str">
        <f t="shared" si="478"/>
        <v>Poste</v>
      </c>
      <c r="I4301" s="194" t="str">
        <f>+'Información ELECTRO PUNO'!F4281</f>
        <v>Madera Tratada</v>
      </c>
      <c r="J4301" s="194" t="str">
        <f>+'Información ELECTRO PUNO'!B4281</f>
        <v>PPM20</v>
      </c>
      <c r="K4301" s="9" t="str">
        <f t="shared" si="480"/>
        <v>POSTE DE MADERA TRATADA DE 12 mts. CL.5</v>
      </c>
      <c r="L4301" s="139">
        <f t="shared" si="481"/>
        <v>0.41</v>
      </c>
    </row>
    <row r="4302" spans="1:12" x14ac:dyDescent="0.25">
      <c r="A4302" s="193">
        <f>+'Información ELECTRO PUNO'!A4282</f>
        <v>4281</v>
      </c>
      <c r="B4302" s="26" t="str">
        <f t="shared" si="479"/>
        <v>SICODI</v>
      </c>
      <c r="C4302" s="9" t="str">
        <f t="shared" si="475"/>
        <v>Puno</v>
      </c>
      <c r="D4302" s="9" t="str">
        <f t="shared" si="476"/>
        <v>No Reporta</v>
      </c>
      <c r="E4302" s="9" t="str">
        <f t="shared" si="477"/>
        <v>No Reporta</v>
      </c>
      <c r="F4302" s="194" t="str">
        <f>+'Información ELECTRO PUNO'!E4282</f>
        <v>MT</v>
      </c>
      <c r="G4302" s="194">
        <f>+'Información ELECTRO PUNO'!G4282</f>
        <v>12</v>
      </c>
      <c r="H4302" s="9" t="str">
        <f t="shared" si="478"/>
        <v>Poste</v>
      </c>
      <c r="I4302" s="194" t="str">
        <f>+'Información ELECTRO PUNO'!F4282</f>
        <v>Madera Tratada</v>
      </c>
      <c r="J4302" s="194" t="str">
        <f>+'Información ELECTRO PUNO'!B4282</f>
        <v>PPM20</v>
      </c>
      <c r="K4302" s="9" t="str">
        <f t="shared" si="480"/>
        <v>POSTE DE MADERA TRATADA DE 12 mts. CL.5</v>
      </c>
      <c r="L4302" s="139">
        <f t="shared" si="481"/>
        <v>0.41</v>
      </c>
    </row>
    <row r="4303" spans="1:12" x14ac:dyDescent="0.25">
      <c r="A4303" s="193">
        <f>+'Información ELECTRO PUNO'!A4283</f>
        <v>4282</v>
      </c>
      <c r="B4303" s="26" t="str">
        <f t="shared" si="479"/>
        <v>SICODI</v>
      </c>
      <c r="C4303" s="9" t="str">
        <f t="shared" si="475"/>
        <v>Puno</v>
      </c>
      <c r="D4303" s="9" t="str">
        <f t="shared" si="476"/>
        <v>No Reporta</v>
      </c>
      <c r="E4303" s="9" t="str">
        <f t="shared" si="477"/>
        <v>No Reporta</v>
      </c>
      <c r="F4303" s="194" t="str">
        <f>+'Información ELECTRO PUNO'!E4283</f>
        <v>MT</v>
      </c>
      <c r="G4303" s="194">
        <f>+'Información ELECTRO PUNO'!G4283</f>
        <v>12</v>
      </c>
      <c r="H4303" s="9" t="str">
        <f t="shared" si="478"/>
        <v>Poste</v>
      </c>
      <c r="I4303" s="194" t="str">
        <f>+'Información ELECTRO PUNO'!F4283</f>
        <v>Madera Tratada</v>
      </c>
      <c r="J4303" s="194" t="str">
        <f>+'Información ELECTRO PUNO'!B4283</f>
        <v>PPM20</v>
      </c>
      <c r="K4303" s="9" t="str">
        <f t="shared" si="480"/>
        <v>POSTE DE MADERA TRATADA DE 12 mts. CL.5</v>
      </c>
      <c r="L4303" s="139">
        <f t="shared" si="481"/>
        <v>0.41</v>
      </c>
    </row>
    <row r="4304" spans="1:12" x14ac:dyDescent="0.25">
      <c r="A4304" s="193">
        <f>+'Información ELECTRO PUNO'!A4284</f>
        <v>4283</v>
      </c>
      <c r="B4304" s="26" t="str">
        <f t="shared" si="479"/>
        <v>SICODI</v>
      </c>
      <c r="C4304" s="9" t="str">
        <f t="shared" si="475"/>
        <v>Puno</v>
      </c>
      <c r="D4304" s="9" t="str">
        <f t="shared" si="476"/>
        <v>No Reporta</v>
      </c>
      <c r="E4304" s="9" t="str">
        <f t="shared" si="477"/>
        <v>No Reporta</v>
      </c>
      <c r="F4304" s="194" t="str">
        <f>+'Información ELECTRO PUNO'!E4284</f>
        <v>MT</v>
      </c>
      <c r="G4304" s="194">
        <f>+'Información ELECTRO PUNO'!G4284</f>
        <v>12</v>
      </c>
      <c r="H4304" s="9" t="str">
        <f t="shared" si="478"/>
        <v>Poste</v>
      </c>
      <c r="I4304" s="194" t="str">
        <f>+'Información ELECTRO PUNO'!F4284</f>
        <v>Madera Tratada</v>
      </c>
      <c r="J4304" s="194" t="str">
        <f>+'Información ELECTRO PUNO'!B4284</f>
        <v>PPM20</v>
      </c>
      <c r="K4304" s="9" t="str">
        <f t="shared" si="480"/>
        <v>POSTE DE MADERA TRATADA DE 12 mts. CL.5</v>
      </c>
      <c r="L4304" s="139">
        <f t="shared" si="481"/>
        <v>0.41</v>
      </c>
    </row>
    <row r="4305" spans="1:12" x14ac:dyDescent="0.25">
      <c r="A4305" s="193">
        <f>+'Información ELECTRO PUNO'!A4285</f>
        <v>4284</v>
      </c>
      <c r="B4305" s="26" t="str">
        <f t="shared" si="479"/>
        <v>SICODI</v>
      </c>
      <c r="C4305" s="9" t="str">
        <f t="shared" si="475"/>
        <v>Puno</v>
      </c>
      <c r="D4305" s="9" t="str">
        <f t="shared" si="476"/>
        <v>No Reporta</v>
      </c>
      <c r="E4305" s="9" t="str">
        <f t="shared" si="477"/>
        <v>No Reporta</v>
      </c>
      <c r="F4305" s="194" t="str">
        <f>+'Información ELECTRO PUNO'!E4285</f>
        <v>MT</v>
      </c>
      <c r="G4305" s="194">
        <f>+'Información ELECTRO PUNO'!G4285</f>
        <v>12</v>
      </c>
      <c r="H4305" s="9" t="str">
        <f t="shared" si="478"/>
        <v>Poste</v>
      </c>
      <c r="I4305" s="194" t="str">
        <f>+'Información ELECTRO PUNO'!F4285</f>
        <v>Madera Tratada</v>
      </c>
      <c r="J4305" s="194" t="str">
        <f>+'Información ELECTRO PUNO'!B4285</f>
        <v>PPM20</v>
      </c>
      <c r="K4305" s="9" t="str">
        <f t="shared" si="480"/>
        <v>POSTE DE MADERA TRATADA DE 12 mts. CL.5</v>
      </c>
      <c r="L4305" s="139">
        <f t="shared" si="481"/>
        <v>0.41</v>
      </c>
    </row>
    <row r="4306" spans="1:12" x14ac:dyDescent="0.25">
      <c r="A4306" s="193">
        <f>+'Información ELECTRO PUNO'!A4286</f>
        <v>4285</v>
      </c>
      <c r="B4306" s="26" t="str">
        <f t="shared" si="479"/>
        <v>SICODI</v>
      </c>
      <c r="C4306" s="9" t="str">
        <f t="shared" si="475"/>
        <v>Puno</v>
      </c>
      <c r="D4306" s="9" t="str">
        <f t="shared" si="476"/>
        <v>No Reporta</v>
      </c>
      <c r="E4306" s="9" t="str">
        <f t="shared" si="477"/>
        <v>No Reporta</v>
      </c>
      <c r="F4306" s="194" t="str">
        <f>+'Información ELECTRO PUNO'!E4286</f>
        <v>MT</v>
      </c>
      <c r="G4306" s="194">
        <f>+'Información ELECTRO PUNO'!G4286</f>
        <v>12</v>
      </c>
      <c r="H4306" s="9" t="str">
        <f t="shared" si="478"/>
        <v>Poste</v>
      </c>
      <c r="I4306" s="194" t="str">
        <f>+'Información ELECTRO PUNO'!F4286</f>
        <v>Madera Tratada</v>
      </c>
      <c r="J4306" s="194" t="str">
        <f>+'Información ELECTRO PUNO'!B4286</f>
        <v>PPM20</v>
      </c>
      <c r="K4306" s="9" t="str">
        <f t="shared" si="480"/>
        <v>POSTE DE MADERA TRATADA DE 12 mts. CL.5</v>
      </c>
      <c r="L4306" s="139">
        <f t="shared" si="481"/>
        <v>0.41</v>
      </c>
    </row>
    <row r="4307" spans="1:12" x14ac:dyDescent="0.25">
      <c r="A4307" s="193">
        <f>+'Información ELECTRO PUNO'!A4287</f>
        <v>4286</v>
      </c>
      <c r="B4307" s="26" t="str">
        <f t="shared" si="479"/>
        <v>SICODI</v>
      </c>
      <c r="C4307" s="9" t="str">
        <f t="shared" si="475"/>
        <v>Puno</v>
      </c>
      <c r="D4307" s="9" t="str">
        <f t="shared" si="476"/>
        <v>No Reporta</v>
      </c>
      <c r="E4307" s="9" t="str">
        <f t="shared" si="477"/>
        <v>No Reporta</v>
      </c>
      <c r="F4307" s="194" t="str">
        <f>+'Información ELECTRO PUNO'!E4287</f>
        <v>MT</v>
      </c>
      <c r="G4307" s="194">
        <f>+'Información ELECTRO PUNO'!G4287</f>
        <v>12</v>
      </c>
      <c r="H4307" s="9" t="str">
        <f t="shared" si="478"/>
        <v>Poste</v>
      </c>
      <c r="I4307" s="194" t="str">
        <f>+'Información ELECTRO PUNO'!F4287</f>
        <v>Madera Tratada</v>
      </c>
      <c r="J4307" s="194" t="str">
        <f>+'Información ELECTRO PUNO'!B4287</f>
        <v>PPM20</v>
      </c>
      <c r="K4307" s="9" t="str">
        <f t="shared" si="480"/>
        <v>POSTE DE MADERA TRATADA DE 12 mts. CL.5</v>
      </c>
      <c r="L4307" s="139">
        <f t="shared" si="481"/>
        <v>0.41</v>
      </c>
    </row>
    <row r="4308" spans="1:12" x14ac:dyDescent="0.25">
      <c r="A4308" s="193">
        <f>+'Información ELECTRO PUNO'!A4288</f>
        <v>4287</v>
      </c>
      <c r="B4308" s="26" t="str">
        <f t="shared" si="479"/>
        <v>SICODI</v>
      </c>
      <c r="C4308" s="9" t="str">
        <f t="shared" si="475"/>
        <v>Puno</v>
      </c>
      <c r="D4308" s="9" t="str">
        <f t="shared" si="476"/>
        <v>No Reporta</v>
      </c>
      <c r="E4308" s="9" t="str">
        <f t="shared" si="477"/>
        <v>No Reporta</v>
      </c>
      <c r="F4308" s="194" t="str">
        <f>+'Información ELECTRO PUNO'!E4288</f>
        <v>MT</v>
      </c>
      <c r="G4308" s="194">
        <f>+'Información ELECTRO PUNO'!G4288</f>
        <v>12</v>
      </c>
      <c r="H4308" s="9" t="str">
        <f t="shared" si="478"/>
        <v>Poste</v>
      </c>
      <c r="I4308" s="194" t="str">
        <f>+'Información ELECTRO PUNO'!F4288</f>
        <v>Madera Tratada</v>
      </c>
      <c r="J4308" s="194" t="str">
        <f>+'Información ELECTRO PUNO'!B4288</f>
        <v>PPM20</v>
      </c>
      <c r="K4308" s="9" t="str">
        <f t="shared" si="480"/>
        <v>POSTE DE MADERA TRATADA DE 12 mts. CL.5</v>
      </c>
      <c r="L4308" s="139">
        <f t="shared" si="481"/>
        <v>0.41</v>
      </c>
    </row>
    <row r="4309" spans="1:12" x14ac:dyDescent="0.25">
      <c r="A4309" s="193">
        <f>+'Información ELECTRO PUNO'!A4289</f>
        <v>4288</v>
      </c>
      <c r="B4309" s="26" t="str">
        <f t="shared" si="479"/>
        <v>SICODI</v>
      </c>
      <c r="C4309" s="9" t="str">
        <f t="shared" si="475"/>
        <v>Puno</v>
      </c>
      <c r="D4309" s="9" t="str">
        <f t="shared" si="476"/>
        <v>No Reporta</v>
      </c>
      <c r="E4309" s="9" t="str">
        <f t="shared" si="477"/>
        <v>No Reporta</v>
      </c>
      <c r="F4309" s="194" t="str">
        <f>+'Información ELECTRO PUNO'!E4289</f>
        <v>MT</v>
      </c>
      <c r="G4309" s="194">
        <f>+'Información ELECTRO PUNO'!G4289</f>
        <v>12</v>
      </c>
      <c r="H4309" s="9" t="str">
        <f t="shared" si="478"/>
        <v>Poste</v>
      </c>
      <c r="I4309" s="194" t="str">
        <f>+'Información ELECTRO PUNO'!F4289</f>
        <v>Madera Tratada</v>
      </c>
      <c r="J4309" s="194" t="str">
        <f>+'Información ELECTRO PUNO'!B4289</f>
        <v>PPM20</v>
      </c>
      <c r="K4309" s="9" t="str">
        <f t="shared" si="480"/>
        <v>POSTE DE MADERA TRATADA DE 12 mts. CL.5</v>
      </c>
      <c r="L4309" s="139">
        <f t="shared" si="481"/>
        <v>0.41</v>
      </c>
    </row>
    <row r="4310" spans="1:12" x14ac:dyDescent="0.25">
      <c r="A4310" s="193">
        <f>+'Información ELECTRO PUNO'!A4290</f>
        <v>4289</v>
      </c>
      <c r="B4310" s="26" t="str">
        <f t="shared" si="479"/>
        <v>SICODI</v>
      </c>
      <c r="C4310" s="9" t="str">
        <f t="shared" ref="C4310:C4373" si="482">+$C$10</f>
        <v>Puno</v>
      </c>
      <c r="D4310" s="9" t="str">
        <f t="shared" ref="D4310:D4373" si="483">+$D$10</f>
        <v>No Reporta</v>
      </c>
      <c r="E4310" s="9" t="str">
        <f t="shared" ref="E4310:E4373" si="484">+$E$10</f>
        <v>No Reporta</v>
      </c>
      <c r="F4310" s="194" t="str">
        <f>+'Información ELECTRO PUNO'!E4290</f>
        <v>MT</v>
      </c>
      <c r="G4310" s="194">
        <f>+'Información ELECTRO PUNO'!G4290</f>
        <v>12</v>
      </c>
      <c r="H4310" s="9" t="str">
        <f t="shared" ref="H4310:H4373" si="485">+$H$10</f>
        <v>Poste</v>
      </c>
      <c r="I4310" s="194" t="str">
        <f>+'Información ELECTRO PUNO'!F4290</f>
        <v>Madera Tratada</v>
      </c>
      <c r="J4310" s="194" t="str">
        <f>+'Información ELECTRO PUNO'!B4290</f>
        <v>PPM20</v>
      </c>
      <c r="K4310" s="9" t="str">
        <f t="shared" si="480"/>
        <v>POSTE DE MADERA TRATADA DE 12 mts. CL.5</v>
      </c>
      <c r="L4310" s="139">
        <f t="shared" si="481"/>
        <v>0.41</v>
      </c>
    </row>
    <row r="4311" spans="1:12" x14ac:dyDescent="0.25">
      <c r="A4311" s="193">
        <f>+'Información ELECTRO PUNO'!A4291</f>
        <v>4290</v>
      </c>
      <c r="B4311" s="26" t="str">
        <f t="shared" ref="B4311:B4374" si="486">+INDEX($B$8:$B$16,MATCH(J4311,$J$8:$J$16,0))</f>
        <v>SICODI</v>
      </c>
      <c r="C4311" s="9" t="str">
        <f t="shared" si="482"/>
        <v>Puno</v>
      </c>
      <c r="D4311" s="9" t="str">
        <f t="shared" si="483"/>
        <v>No Reporta</v>
      </c>
      <c r="E4311" s="9" t="str">
        <f t="shared" si="484"/>
        <v>No Reporta</v>
      </c>
      <c r="F4311" s="194" t="str">
        <f>+'Información ELECTRO PUNO'!E4291</f>
        <v>MT</v>
      </c>
      <c r="G4311" s="194">
        <f>+'Información ELECTRO PUNO'!G4291</f>
        <v>12</v>
      </c>
      <c r="H4311" s="9" t="str">
        <f t="shared" si="485"/>
        <v>Poste</v>
      </c>
      <c r="I4311" s="194" t="str">
        <f>+'Información ELECTRO PUNO'!F4291</f>
        <v>Madera Tratada</v>
      </c>
      <c r="J4311" s="194" t="str">
        <f>+'Información ELECTRO PUNO'!B4291</f>
        <v>PPM20</v>
      </c>
      <c r="K4311" s="9" t="str">
        <f t="shared" ref="K4311:K4374" si="487">+VLOOKUP(J4311,$J$8:$K$16,2,FALSE)</f>
        <v>POSTE DE MADERA TRATADA DE 12 mts. CL.5</v>
      </c>
      <c r="L4311" s="139">
        <f t="shared" ref="L4311:L4374" si="488">+VLOOKUP(J4311,$J$8:$U$16,12,FALSE)</f>
        <v>0.41</v>
      </c>
    </row>
    <row r="4312" spans="1:12" x14ac:dyDescent="0.25">
      <c r="A4312" s="193">
        <f>+'Información ELECTRO PUNO'!A4292</f>
        <v>4291</v>
      </c>
      <c r="B4312" s="26" t="str">
        <f t="shared" si="486"/>
        <v>SICODI</v>
      </c>
      <c r="C4312" s="9" t="str">
        <f t="shared" si="482"/>
        <v>Puno</v>
      </c>
      <c r="D4312" s="9" t="str">
        <f t="shared" si="483"/>
        <v>No Reporta</v>
      </c>
      <c r="E4312" s="9" t="str">
        <f t="shared" si="484"/>
        <v>No Reporta</v>
      </c>
      <c r="F4312" s="194" t="str">
        <f>+'Información ELECTRO PUNO'!E4292</f>
        <v>MT</v>
      </c>
      <c r="G4312" s="194">
        <f>+'Información ELECTRO PUNO'!G4292</f>
        <v>12</v>
      </c>
      <c r="H4312" s="9" t="str">
        <f t="shared" si="485"/>
        <v>Poste</v>
      </c>
      <c r="I4312" s="194" t="str">
        <f>+'Información ELECTRO PUNO'!F4292</f>
        <v>Madera Tratada</v>
      </c>
      <c r="J4312" s="194" t="str">
        <f>+'Información ELECTRO PUNO'!B4292</f>
        <v>PPM20</v>
      </c>
      <c r="K4312" s="9" t="str">
        <f t="shared" si="487"/>
        <v>POSTE DE MADERA TRATADA DE 12 mts. CL.5</v>
      </c>
      <c r="L4312" s="139">
        <f t="shared" si="488"/>
        <v>0.41</v>
      </c>
    </row>
    <row r="4313" spans="1:12" x14ac:dyDescent="0.25">
      <c r="A4313" s="193">
        <f>+'Información ELECTRO PUNO'!A4293</f>
        <v>4292</v>
      </c>
      <c r="B4313" s="26" t="str">
        <f t="shared" si="486"/>
        <v>SICODI</v>
      </c>
      <c r="C4313" s="9" t="str">
        <f t="shared" si="482"/>
        <v>Puno</v>
      </c>
      <c r="D4313" s="9" t="str">
        <f t="shared" si="483"/>
        <v>No Reporta</v>
      </c>
      <c r="E4313" s="9" t="str">
        <f t="shared" si="484"/>
        <v>No Reporta</v>
      </c>
      <c r="F4313" s="194" t="str">
        <f>+'Información ELECTRO PUNO'!E4293</f>
        <v>MT</v>
      </c>
      <c r="G4313" s="194">
        <f>+'Información ELECTRO PUNO'!G4293</f>
        <v>12</v>
      </c>
      <c r="H4313" s="9" t="str">
        <f t="shared" si="485"/>
        <v>Poste</v>
      </c>
      <c r="I4313" s="194" t="str">
        <f>+'Información ELECTRO PUNO'!F4293</f>
        <v>Madera Tratada</v>
      </c>
      <c r="J4313" s="194" t="str">
        <f>+'Información ELECTRO PUNO'!B4293</f>
        <v>PPM20</v>
      </c>
      <c r="K4313" s="9" t="str">
        <f t="shared" si="487"/>
        <v>POSTE DE MADERA TRATADA DE 12 mts. CL.5</v>
      </c>
      <c r="L4313" s="139">
        <f t="shared" si="488"/>
        <v>0.41</v>
      </c>
    </row>
    <row r="4314" spans="1:12" x14ac:dyDescent="0.25">
      <c r="A4314" s="193">
        <f>+'Información ELECTRO PUNO'!A4294</f>
        <v>4293</v>
      </c>
      <c r="B4314" s="26" t="str">
        <f t="shared" si="486"/>
        <v>SICODI</v>
      </c>
      <c r="C4314" s="9" t="str">
        <f t="shared" si="482"/>
        <v>Puno</v>
      </c>
      <c r="D4314" s="9" t="str">
        <f t="shared" si="483"/>
        <v>No Reporta</v>
      </c>
      <c r="E4314" s="9" t="str">
        <f t="shared" si="484"/>
        <v>No Reporta</v>
      </c>
      <c r="F4314" s="194" t="str">
        <f>+'Información ELECTRO PUNO'!E4294</f>
        <v>MT</v>
      </c>
      <c r="G4314" s="194">
        <f>+'Información ELECTRO PUNO'!G4294</f>
        <v>12</v>
      </c>
      <c r="H4314" s="9" t="str">
        <f t="shared" si="485"/>
        <v>Poste</v>
      </c>
      <c r="I4314" s="194" t="str">
        <f>+'Información ELECTRO PUNO'!F4294</f>
        <v>Madera Tratada</v>
      </c>
      <c r="J4314" s="194" t="str">
        <f>+'Información ELECTRO PUNO'!B4294</f>
        <v>PPM20</v>
      </c>
      <c r="K4314" s="9" t="str">
        <f t="shared" si="487"/>
        <v>POSTE DE MADERA TRATADA DE 12 mts. CL.5</v>
      </c>
      <c r="L4314" s="139">
        <f t="shared" si="488"/>
        <v>0.41</v>
      </c>
    </row>
    <row r="4315" spans="1:12" x14ac:dyDescent="0.25">
      <c r="A4315" s="193">
        <f>+'Información ELECTRO PUNO'!A4295</f>
        <v>4294</v>
      </c>
      <c r="B4315" s="26" t="str">
        <f t="shared" si="486"/>
        <v>SICODI</v>
      </c>
      <c r="C4315" s="9" t="str">
        <f t="shared" si="482"/>
        <v>Puno</v>
      </c>
      <c r="D4315" s="9" t="str">
        <f t="shared" si="483"/>
        <v>No Reporta</v>
      </c>
      <c r="E4315" s="9" t="str">
        <f t="shared" si="484"/>
        <v>No Reporta</v>
      </c>
      <c r="F4315" s="194" t="str">
        <f>+'Información ELECTRO PUNO'!E4295</f>
        <v>MT</v>
      </c>
      <c r="G4315" s="194">
        <f>+'Información ELECTRO PUNO'!G4295</f>
        <v>12</v>
      </c>
      <c r="H4315" s="9" t="str">
        <f t="shared" si="485"/>
        <v>Poste</v>
      </c>
      <c r="I4315" s="194" t="str">
        <f>+'Información ELECTRO PUNO'!F4295</f>
        <v>Madera Tratada</v>
      </c>
      <c r="J4315" s="194" t="str">
        <f>+'Información ELECTRO PUNO'!B4295</f>
        <v>PPM20</v>
      </c>
      <c r="K4315" s="9" t="str">
        <f t="shared" si="487"/>
        <v>POSTE DE MADERA TRATADA DE 12 mts. CL.5</v>
      </c>
      <c r="L4315" s="139">
        <f t="shared" si="488"/>
        <v>0.41</v>
      </c>
    </row>
    <row r="4316" spans="1:12" x14ac:dyDescent="0.25">
      <c r="A4316" s="193">
        <f>+'Información ELECTRO PUNO'!A4296</f>
        <v>4295</v>
      </c>
      <c r="B4316" s="26" t="str">
        <f t="shared" si="486"/>
        <v>SICODI</v>
      </c>
      <c r="C4316" s="9" t="str">
        <f t="shared" si="482"/>
        <v>Puno</v>
      </c>
      <c r="D4316" s="9" t="str">
        <f t="shared" si="483"/>
        <v>No Reporta</v>
      </c>
      <c r="E4316" s="9" t="str">
        <f t="shared" si="484"/>
        <v>No Reporta</v>
      </c>
      <c r="F4316" s="194" t="str">
        <f>+'Información ELECTRO PUNO'!E4296</f>
        <v>MT</v>
      </c>
      <c r="G4316" s="194">
        <f>+'Información ELECTRO PUNO'!G4296</f>
        <v>12</v>
      </c>
      <c r="H4316" s="9" t="str">
        <f t="shared" si="485"/>
        <v>Poste</v>
      </c>
      <c r="I4316" s="194" t="str">
        <f>+'Información ELECTRO PUNO'!F4296</f>
        <v>Madera Tratada</v>
      </c>
      <c r="J4316" s="194" t="str">
        <f>+'Información ELECTRO PUNO'!B4296</f>
        <v>PPM20</v>
      </c>
      <c r="K4316" s="9" t="str">
        <f t="shared" si="487"/>
        <v>POSTE DE MADERA TRATADA DE 12 mts. CL.5</v>
      </c>
      <c r="L4316" s="139">
        <f t="shared" si="488"/>
        <v>0.41</v>
      </c>
    </row>
    <row r="4317" spans="1:12" x14ac:dyDescent="0.25">
      <c r="A4317" s="193">
        <f>+'Información ELECTRO PUNO'!A4297</f>
        <v>4296</v>
      </c>
      <c r="B4317" s="26" t="str">
        <f t="shared" si="486"/>
        <v>SICODI</v>
      </c>
      <c r="C4317" s="9" t="str">
        <f t="shared" si="482"/>
        <v>Puno</v>
      </c>
      <c r="D4317" s="9" t="str">
        <f t="shared" si="483"/>
        <v>No Reporta</v>
      </c>
      <c r="E4317" s="9" t="str">
        <f t="shared" si="484"/>
        <v>No Reporta</v>
      </c>
      <c r="F4317" s="194" t="str">
        <f>+'Información ELECTRO PUNO'!E4297</f>
        <v>MT</v>
      </c>
      <c r="G4317" s="194">
        <f>+'Información ELECTRO PUNO'!G4297</f>
        <v>12</v>
      </c>
      <c r="H4317" s="9" t="str">
        <f t="shared" si="485"/>
        <v>Poste</v>
      </c>
      <c r="I4317" s="194" t="str">
        <f>+'Información ELECTRO PUNO'!F4297</f>
        <v>Madera Tratada</v>
      </c>
      <c r="J4317" s="194" t="str">
        <f>+'Información ELECTRO PUNO'!B4297</f>
        <v>PPM20</v>
      </c>
      <c r="K4317" s="9" t="str">
        <f t="shared" si="487"/>
        <v>POSTE DE MADERA TRATADA DE 12 mts. CL.5</v>
      </c>
      <c r="L4317" s="139">
        <f t="shared" si="488"/>
        <v>0.41</v>
      </c>
    </row>
    <row r="4318" spans="1:12" x14ac:dyDescent="0.25">
      <c r="A4318" s="193">
        <f>+'Información ELECTRO PUNO'!A4298</f>
        <v>4297</v>
      </c>
      <c r="B4318" s="26" t="str">
        <f t="shared" si="486"/>
        <v>SICODI</v>
      </c>
      <c r="C4318" s="9" t="str">
        <f t="shared" si="482"/>
        <v>Puno</v>
      </c>
      <c r="D4318" s="9" t="str">
        <f t="shared" si="483"/>
        <v>No Reporta</v>
      </c>
      <c r="E4318" s="9" t="str">
        <f t="shared" si="484"/>
        <v>No Reporta</v>
      </c>
      <c r="F4318" s="194" t="str">
        <f>+'Información ELECTRO PUNO'!E4298</f>
        <v>MT</v>
      </c>
      <c r="G4318" s="194">
        <f>+'Información ELECTRO PUNO'!G4298</f>
        <v>12</v>
      </c>
      <c r="H4318" s="9" t="str">
        <f t="shared" si="485"/>
        <v>Poste</v>
      </c>
      <c r="I4318" s="194" t="str">
        <f>+'Información ELECTRO PUNO'!F4298</f>
        <v>Madera Tratada</v>
      </c>
      <c r="J4318" s="194" t="str">
        <f>+'Información ELECTRO PUNO'!B4298</f>
        <v>PPM20</v>
      </c>
      <c r="K4318" s="9" t="str">
        <f t="shared" si="487"/>
        <v>POSTE DE MADERA TRATADA DE 12 mts. CL.5</v>
      </c>
      <c r="L4318" s="139">
        <f t="shared" si="488"/>
        <v>0.41</v>
      </c>
    </row>
    <row r="4319" spans="1:12" x14ac:dyDescent="0.25">
      <c r="A4319" s="193">
        <f>+'Información ELECTRO PUNO'!A4299</f>
        <v>4298</v>
      </c>
      <c r="B4319" s="26" t="str">
        <f t="shared" si="486"/>
        <v>SICODI</v>
      </c>
      <c r="C4319" s="9" t="str">
        <f t="shared" si="482"/>
        <v>Puno</v>
      </c>
      <c r="D4319" s="9" t="str">
        <f t="shared" si="483"/>
        <v>No Reporta</v>
      </c>
      <c r="E4319" s="9" t="str">
        <f t="shared" si="484"/>
        <v>No Reporta</v>
      </c>
      <c r="F4319" s="194" t="str">
        <f>+'Información ELECTRO PUNO'!E4299</f>
        <v>MT</v>
      </c>
      <c r="G4319" s="194">
        <f>+'Información ELECTRO PUNO'!G4299</f>
        <v>12</v>
      </c>
      <c r="H4319" s="9" t="str">
        <f t="shared" si="485"/>
        <v>Poste</v>
      </c>
      <c r="I4319" s="194" t="str">
        <f>+'Información ELECTRO PUNO'!F4299</f>
        <v>Madera Tratada</v>
      </c>
      <c r="J4319" s="194" t="str">
        <f>+'Información ELECTRO PUNO'!B4299</f>
        <v>PPM20</v>
      </c>
      <c r="K4319" s="9" t="str">
        <f t="shared" si="487"/>
        <v>POSTE DE MADERA TRATADA DE 12 mts. CL.5</v>
      </c>
      <c r="L4319" s="139">
        <f t="shared" si="488"/>
        <v>0.41</v>
      </c>
    </row>
    <row r="4320" spans="1:12" x14ac:dyDescent="0.25">
      <c r="A4320" s="193">
        <f>+'Información ELECTRO PUNO'!A4300</f>
        <v>4299</v>
      </c>
      <c r="B4320" s="26" t="str">
        <f t="shared" si="486"/>
        <v>SICODI</v>
      </c>
      <c r="C4320" s="9" t="str">
        <f t="shared" si="482"/>
        <v>Puno</v>
      </c>
      <c r="D4320" s="9" t="str">
        <f t="shared" si="483"/>
        <v>No Reporta</v>
      </c>
      <c r="E4320" s="9" t="str">
        <f t="shared" si="484"/>
        <v>No Reporta</v>
      </c>
      <c r="F4320" s="194" t="str">
        <f>+'Información ELECTRO PUNO'!E4300</f>
        <v>MT</v>
      </c>
      <c r="G4320" s="194">
        <f>+'Información ELECTRO PUNO'!G4300</f>
        <v>12</v>
      </c>
      <c r="H4320" s="9" t="str">
        <f t="shared" si="485"/>
        <v>Poste</v>
      </c>
      <c r="I4320" s="194" t="str">
        <f>+'Información ELECTRO PUNO'!F4300</f>
        <v>Madera Tratada</v>
      </c>
      <c r="J4320" s="194" t="str">
        <f>+'Información ELECTRO PUNO'!B4300</f>
        <v>PPM20</v>
      </c>
      <c r="K4320" s="9" t="str">
        <f t="shared" si="487"/>
        <v>POSTE DE MADERA TRATADA DE 12 mts. CL.5</v>
      </c>
      <c r="L4320" s="139">
        <f t="shared" si="488"/>
        <v>0.41</v>
      </c>
    </row>
    <row r="4321" spans="1:12" x14ac:dyDescent="0.25">
      <c r="A4321" s="193">
        <f>+'Información ELECTRO PUNO'!A4301</f>
        <v>4300</v>
      </c>
      <c r="B4321" s="26" t="str">
        <f t="shared" si="486"/>
        <v>SICODI</v>
      </c>
      <c r="C4321" s="9" t="str">
        <f t="shared" si="482"/>
        <v>Puno</v>
      </c>
      <c r="D4321" s="9" t="str">
        <f t="shared" si="483"/>
        <v>No Reporta</v>
      </c>
      <c r="E4321" s="9" t="str">
        <f t="shared" si="484"/>
        <v>No Reporta</v>
      </c>
      <c r="F4321" s="194" t="str">
        <f>+'Información ELECTRO PUNO'!E4301</f>
        <v>MT</v>
      </c>
      <c r="G4321" s="194">
        <f>+'Información ELECTRO PUNO'!G4301</f>
        <v>12</v>
      </c>
      <c r="H4321" s="9" t="str">
        <f t="shared" si="485"/>
        <v>Poste</v>
      </c>
      <c r="I4321" s="194" t="str">
        <f>+'Información ELECTRO PUNO'!F4301</f>
        <v>Madera Tratada</v>
      </c>
      <c r="J4321" s="194" t="str">
        <f>+'Información ELECTRO PUNO'!B4301</f>
        <v>PPM20</v>
      </c>
      <c r="K4321" s="9" t="str">
        <f t="shared" si="487"/>
        <v>POSTE DE MADERA TRATADA DE 12 mts. CL.5</v>
      </c>
      <c r="L4321" s="139">
        <f t="shared" si="488"/>
        <v>0.41</v>
      </c>
    </row>
    <row r="4322" spans="1:12" x14ac:dyDescent="0.25">
      <c r="A4322" s="193">
        <f>+'Información ELECTRO PUNO'!A4302</f>
        <v>4301</v>
      </c>
      <c r="B4322" s="26" t="str">
        <f t="shared" si="486"/>
        <v>SICODI</v>
      </c>
      <c r="C4322" s="9" t="str">
        <f t="shared" si="482"/>
        <v>Puno</v>
      </c>
      <c r="D4322" s="9" t="str">
        <f t="shared" si="483"/>
        <v>No Reporta</v>
      </c>
      <c r="E4322" s="9" t="str">
        <f t="shared" si="484"/>
        <v>No Reporta</v>
      </c>
      <c r="F4322" s="194" t="str">
        <f>+'Información ELECTRO PUNO'!E4302</f>
        <v>MT</v>
      </c>
      <c r="G4322" s="194">
        <f>+'Información ELECTRO PUNO'!G4302</f>
        <v>12</v>
      </c>
      <c r="H4322" s="9" t="str">
        <f t="shared" si="485"/>
        <v>Poste</v>
      </c>
      <c r="I4322" s="194" t="str">
        <f>+'Información ELECTRO PUNO'!F4302</f>
        <v>Madera Tratada</v>
      </c>
      <c r="J4322" s="194" t="str">
        <f>+'Información ELECTRO PUNO'!B4302</f>
        <v>PPM20</v>
      </c>
      <c r="K4322" s="9" t="str">
        <f t="shared" si="487"/>
        <v>POSTE DE MADERA TRATADA DE 12 mts. CL.5</v>
      </c>
      <c r="L4322" s="139">
        <f t="shared" si="488"/>
        <v>0.41</v>
      </c>
    </row>
    <row r="4323" spans="1:12" x14ac:dyDescent="0.25">
      <c r="A4323" s="193">
        <f>+'Información ELECTRO PUNO'!A4303</f>
        <v>4302</v>
      </c>
      <c r="B4323" s="26" t="str">
        <f t="shared" si="486"/>
        <v>SICODI</v>
      </c>
      <c r="C4323" s="9" t="str">
        <f t="shared" si="482"/>
        <v>Puno</v>
      </c>
      <c r="D4323" s="9" t="str">
        <f t="shared" si="483"/>
        <v>No Reporta</v>
      </c>
      <c r="E4323" s="9" t="str">
        <f t="shared" si="484"/>
        <v>No Reporta</v>
      </c>
      <c r="F4323" s="194" t="str">
        <f>+'Información ELECTRO PUNO'!E4303</f>
        <v>MT</v>
      </c>
      <c r="G4323" s="194">
        <f>+'Información ELECTRO PUNO'!G4303</f>
        <v>12</v>
      </c>
      <c r="H4323" s="9" t="str">
        <f t="shared" si="485"/>
        <v>Poste</v>
      </c>
      <c r="I4323" s="194" t="str">
        <f>+'Información ELECTRO PUNO'!F4303</f>
        <v>Madera Tratada</v>
      </c>
      <c r="J4323" s="194" t="str">
        <f>+'Información ELECTRO PUNO'!B4303</f>
        <v>PPM20</v>
      </c>
      <c r="K4323" s="9" t="str">
        <f t="shared" si="487"/>
        <v>POSTE DE MADERA TRATADA DE 12 mts. CL.5</v>
      </c>
      <c r="L4323" s="139">
        <f t="shared" si="488"/>
        <v>0.41</v>
      </c>
    </row>
    <row r="4324" spans="1:12" x14ac:dyDescent="0.25">
      <c r="A4324" s="193">
        <f>+'Información ELECTRO PUNO'!A4304</f>
        <v>4303</v>
      </c>
      <c r="B4324" s="26" t="str">
        <f t="shared" si="486"/>
        <v>SICODI</v>
      </c>
      <c r="C4324" s="9" t="str">
        <f t="shared" si="482"/>
        <v>Puno</v>
      </c>
      <c r="D4324" s="9" t="str">
        <f t="shared" si="483"/>
        <v>No Reporta</v>
      </c>
      <c r="E4324" s="9" t="str">
        <f t="shared" si="484"/>
        <v>No Reporta</v>
      </c>
      <c r="F4324" s="194" t="str">
        <f>+'Información ELECTRO PUNO'!E4304</f>
        <v>MT</v>
      </c>
      <c r="G4324" s="194">
        <f>+'Información ELECTRO PUNO'!G4304</f>
        <v>12</v>
      </c>
      <c r="H4324" s="9" t="str">
        <f t="shared" si="485"/>
        <v>Poste</v>
      </c>
      <c r="I4324" s="194" t="str">
        <f>+'Información ELECTRO PUNO'!F4304</f>
        <v>Madera Tratada</v>
      </c>
      <c r="J4324" s="194" t="str">
        <f>+'Información ELECTRO PUNO'!B4304</f>
        <v>PPM20</v>
      </c>
      <c r="K4324" s="9" t="str">
        <f t="shared" si="487"/>
        <v>POSTE DE MADERA TRATADA DE 12 mts. CL.5</v>
      </c>
      <c r="L4324" s="139">
        <f t="shared" si="488"/>
        <v>0.41</v>
      </c>
    </row>
    <row r="4325" spans="1:12" x14ac:dyDescent="0.25">
      <c r="A4325" s="193">
        <f>+'Información ELECTRO PUNO'!A4305</f>
        <v>4304</v>
      </c>
      <c r="B4325" s="26" t="str">
        <f t="shared" si="486"/>
        <v>SICODI</v>
      </c>
      <c r="C4325" s="9" t="str">
        <f t="shared" si="482"/>
        <v>Puno</v>
      </c>
      <c r="D4325" s="9" t="str">
        <f t="shared" si="483"/>
        <v>No Reporta</v>
      </c>
      <c r="E4325" s="9" t="str">
        <f t="shared" si="484"/>
        <v>No Reporta</v>
      </c>
      <c r="F4325" s="194" t="str">
        <f>+'Información ELECTRO PUNO'!E4305</f>
        <v>MT</v>
      </c>
      <c r="G4325" s="194">
        <f>+'Información ELECTRO PUNO'!G4305</f>
        <v>12</v>
      </c>
      <c r="H4325" s="9" t="str">
        <f t="shared" si="485"/>
        <v>Poste</v>
      </c>
      <c r="I4325" s="194" t="str">
        <f>+'Información ELECTRO PUNO'!F4305</f>
        <v>Madera Tratada</v>
      </c>
      <c r="J4325" s="194" t="str">
        <f>+'Información ELECTRO PUNO'!B4305</f>
        <v>PPM20</v>
      </c>
      <c r="K4325" s="9" t="str">
        <f t="shared" si="487"/>
        <v>POSTE DE MADERA TRATADA DE 12 mts. CL.5</v>
      </c>
      <c r="L4325" s="139">
        <f t="shared" si="488"/>
        <v>0.41</v>
      </c>
    </row>
    <row r="4326" spans="1:12" x14ac:dyDescent="0.25">
      <c r="A4326" s="193">
        <f>+'Información ELECTRO PUNO'!A4306</f>
        <v>4305</v>
      </c>
      <c r="B4326" s="26" t="str">
        <f t="shared" si="486"/>
        <v>SICODI</v>
      </c>
      <c r="C4326" s="9" t="str">
        <f t="shared" si="482"/>
        <v>Puno</v>
      </c>
      <c r="D4326" s="9" t="str">
        <f t="shared" si="483"/>
        <v>No Reporta</v>
      </c>
      <c r="E4326" s="9" t="str">
        <f t="shared" si="484"/>
        <v>No Reporta</v>
      </c>
      <c r="F4326" s="194" t="str">
        <f>+'Información ELECTRO PUNO'!E4306</f>
        <v>MT</v>
      </c>
      <c r="G4326" s="194">
        <f>+'Información ELECTRO PUNO'!G4306</f>
        <v>12</v>
      </c>
      <c r="H4326" s="9" t="str">
        <f t="shared" si="485"/>
        <v>Poste</v>
      </c>
      <c r="I4326" s="194" t="str">
        <f>+'Información ELECTRO PUNO'!F4306</f>
        <v>Madera Tratada</v>
      </c>
      <c r="J4326" s="194" t="str">
        <f>+'Información ELECTRO PUNO'!B4306</f>
        <v>PPM20</v>
      </c>
      <c r="K4326" s="9" t="str">
        <f t="shared" si="487"/>
        <v>POSTE DE MADERA TRATADA DE 12 mts. CL.5</v>
      </c>
      <c r="L4326" s="139">
        <f t="shared" si="488"/>
        <v>0.41</v>
      </c>
    </row>
    <row r="4327" spans="1:12" x14ac:dyDescent="0.25">
      <c r="A4327" s="193">
        <f>+'Información ELECTRO PUNO'!A4307</f>
        <v>4306</v>
      </c>
      <c r="B4327" s="26" t="str">
        <f t="shared" si="486"/>
        <v>SICODI</v>
      </c>
      <c r="C4327" s="9" t="str">
        <f t="shared" si="482"/>
        <v>Puno</v>
      </c>
      <c r="D4327" s="9" t="str">
        <f t="shared" si="483"/>
        <v>No Reporta</v>
      </c>
      <c r="E4327" s="9" t="str">
        <f t="shared" si="484"/>
        <v>No Reporta</v>
      </c>
      <c r="F4327" s="194" t="str">
        <f>+'Información ELECTRO PUNO'!E4307</f>
        <v>MT</v>
      </c>
      <c r="G4327" s="194">
        <f>+'Información ELECTRO PUNO'!G4307</f>
        <v>12</v>
      </c>
      <c r="H4327" s="9" t="str">
        <f t="shared" si="485"/>
        <v>Poste</v>
      </c>
      <c r="I4327" s="194" t="str">
        <f>+'Información ELECTRO PUNO'!F4307</f>
        <v>Madera Tratada</v>
      </c>
      <c r="J4327" s="194" t="str">
        <f>+'Información ELECTRO PUNO'!B4307</f>
        <v>PPM20</v>
      </c>
      <c r="K4327" s="9" t="str">
        <f t="shared" si="487"/>
        <v>POSTE DE MADERA TRATADA DE 12 mts. CL.5</v>
      </c>
      <c r="L4327" s="139">
        <f t="shared" si="488"/>
        <v>0.41</v>
      </c>
    </row>
    <row r="4328" spans="1:12" x14ac:dyDescent="0.25">
      <c r="A4328" s="193">
        <f>+'Información ELECTRO PUNO'!A4308</f>
        <v>4307</v>
      </c>
      <c r="B4328" s="26" t="str">
        <f t="shared" si="486"/>
        <v>SICODI</v>
      </c>
      <c r="C4328" s="9" t="str">
        <f t="shared" si="482"/>
        <v>Puno</v>
      </c>
      <c r="D4328" s="9" t="str">
        <f t="shared" si="483"/>
        <v>No Reporta</v>
      </c>
      <c r="E4328" s="9" t="str">
        <f t="shared" si="484"/>
        <v>No Reporta</v>
      </c>
      <c r="F4328" s="194" t="str">
        <f>+'Información ELECTRO PUNO'!E4308</f>
        <v>MT</v>
      </c>
      <c r="G4328" s="194">
        <f>+'Información ELECTRO PUNO'!G4308</f>
        <v>12</v>
      </c>
      <c r="H4328" s="9" t="str">
        <f t="shared" si="485"/>
        <v>Poste</v>
      </c>
      <c r="I4328" s="194" t="str">
        <f>+'Información ELECTRO PUNO'!F4308</f>
        <v>Madera Tratada</v>
      </c>
      <c r="J4328" s="194" t="str">
        <f>+'Información ELECTRO PUNO'!B4308</f>
        <v>PPM20</v>
      </c>
      <c r="K4328" s="9" t="str">
        <f t="shared" si="487"/>
        <v>POSTE DE MADERA TRATADA DE 12 mts. CL.5</v>
      </c>
      <c r="L4328" s="139">
        <f t="shared" si="488"/>
        <v>0.41</v>
      </c>
    </row>
    <row r="4329" spans="1:12" x14ac:dyDescent="0.25">
      <c r="A4329" s="193">
        <f>+'Información ELECTRO PUNO'!A4309</f>
        <v>4308</v>
      </c>
      <c r="B4329" s="26" t="str">
        <f t="shared" si="486"/>
        <v>SICODI</v>
      </c>
      <c r="C4329" s="9" t="str">
        <f t="shared" si="482"/>
        <v>Puno</v>
      </c>
      <c r="D4329" s="9" t="str">
        <f t="shared" si="483"/>
        <v>No Reporta</v>
      </c>
      <c r="E4329" s="9" t="str">
        <f t="shared" si="484"/>
        <v>No Reporta</v>
      </c>
      <c r="F4329" s="194" t="str">
        <f>+'Información ELECTRO PUNO'!E4309</f>
        <v>MT</v>
      </c>
      <c r="G4329" s="194">
        <f>+'Información ELECTRO PUNO'!G4309</f>
        <v>12</v>
      </c>
      <c r="H4329" s="9" t="str">
        <f t="shared" si="485"/>
        <v>Poste</v>
      </c>
      <c r="I4329" s="194" t="str">
        <f>+'Información ELECTRO PUNO'!F4309</f>
        <v>Madera Tratada</v>
      </c>
      <c r="J4329" s="194" t="str">
        <f>+'Información ELECTRO PUNO'!B4309</f>
        <v>PPM20</v>
      </c>
      <c r="K4329" s="9" t="str">
        <f t="shared" si="487"/>
        <v>POSTE DE MADERA TRATADA DE 12 mts. CL.5</v>
      </c>
      <c r="L4329" s="139">
        <f t="shared" si="488"/>
        <v>0.41</v>
      </c>
    </row>
    <row r="4330" spans="1:12" x14ac:dyDescent="0.25">
      <c r="A4330" s="193">
        <f>+'Información ELECTRO PUNO'!A4310</f>
        <v>4309</v>
      </c>
      <c r="B4330" s="26" t="str">
        <f t="shared" si="486"/>
        <v>SICODI</v>
      </c>
      <c r="C4330" s="9" t="str">
        <f t="shared" si="482"/>
        <v>Puno</v>
      </c>
      <c r="D4330" s="9" t="str">
        <f t="shared" si="483"/>
        <v>No Reporta</v>
      </c>
      <c r="E4330" s="9" t="str">
        <f t="shared" si="484"/>
        <v>No Reporta</v>
      </c>
      <c r="F4330" s="194" t="str">
        <f>+'Información ELECTRO PUNO'!E4310</f>
        <v>MT</v>
      </c>
      <c r="G4330" s="194">
        <f>+'Información ELECTRO PUNO'!G4310</f>
        <v>12</v>
      </c>
      <c r="H4330" s="9" t="str">
        <f t="shared" si="485"/>
        <v>Poste</v>
      </c>
      <c r="I4330" s="194" t="str">
        <f>+'Información ELECTRO PUNO'!F4310</f>
        <v>Madera Tratada</v>
      </c>
      <c r="J4330" s="194" t="str">
        <f>+'Información ELECTRO PUNO'!B4310</f>
        <v>PPM20</v>
      </c>
      <c r="K4330" s="9" t="str">
        <f t="shared" si="487"/>
        <v>POSTE DE MADERA TRATADA DE 12 mts. CL.5</v>
      </c>
      <c r="L4330" s="139">
        <f t="shared" si="488"/>
        <v>0.41</v>
      </c>
    </row>
    <row r="4331" spans="1:12" x14ac:dyDescent="0.25">
      <c r="A4331" s="193">
        <f>+'Información ELECTRO PUNO'!A4311</f>
        <v>4310</v>
      </c>
      <c r="B4331" s="26" t="str">
        <f t="shared" si="486"/>
        <v>SICODI</v>
      </c>
      <c r="C4331" s="9" t="str">
        <f t="shared" si="482"/>
        <v>Puno</v>
      </c>
      <c r="D4331" s="9" t="str">
        <f t="shared" si="483"/>
        <v>No Reporta</v>
      </c>
      <c r="E4331" s="9" t="str">
        <f t="shared" si="484"/>
        <v>No Reporta</v>
      </c>
      <c r="F4331" s="194" t="str">
        <f>+'Información ELECTRO PUNO'!E4311</f>
        <v>MT</v>
      </c>
      <c r="G4331" s="194">
        <f>+'Información ELECTRO PUNO'!G4311</f>
        <v>12</v>
      </c>
      <c r="H4331" s="9" t="str">
        <f t="shared" si="485"/>
        <v>Poste</v>
      </c>
      <c r="I4331" s="194" t="str">
        <f>+'Información ELECTRO PUNO'!F4311</f>
        <v>Madera Tratada</v>
      </c>
      <c r="J4331" s="194" t="str">
        <f>+'Información ELECTRO PUNO'!B4311</f>
        <v>PPM20</v>
      </c>
      <c r="K4331" s="9" t="str">
        <f t="shared" si="487"/>
        <v>POSTE DE MADERA TRATADA DE 12 mts. CL.5</v>
      </c>
      <c r="L4331" s="139">
        <f t="shared" si="488"/>
        <v>0.41</v>
      </c>
    </row>
    <row r="4332" spans="1:12" x14ac:dyDescent="0.25">
      <c r="A4332" s="193">
        <f>+'Información ELECTRO PUNO'!A4312</f>
        <v>4311</v>
      </c>
      <c r="B4332" s="26" t="str">
        <f t="shared" si="486"/>
        <v>SICODI</v>
      </c>
      <c r="C4332" s="9" t="str">
        <f t="shared" si="482"/>
        <v>Puno</v>
      </c>
      <c r="D4332" s="9" t="str">
        <f t="shared" si="483"/>
        <v>No Reporta</v>
      </c>
      <c r="E4332" s="9" t="str">
        <f t="shared" si="484"/>
        <v>No Reporta</v>
      </c>
      <c r="F4332" s="194" t="str">
        <f>+'Información ELECTRO PUNO'!E4312</f>
        <v>MT</v>
      </c>
      <c r="G4332" s="194">
        <f>+'Información ELECTRO PUNO'!G4312</f>
        <v>12</v>
      </c>
      <c r="H4332" s="9" t="str">
        <f t="shared" si="485"/>
        <v>Poste</v>
      </c>
      <c r="I4332" s="194" t="str">
        <f>+'Información ELECTRO PUNO'!F4312</f>
        <v>Madera Tratada</v>
      </c>
      <c r="J4332" s="194" t="str">
        <f>+'Información ELECTRO PUNO'!B4312</f>
        <v>PPM20</v>
      </c>
      <c r="K4332" s="9" t="str">
        <f t="shared" si="487"/>
        <v>POSTE DE MADERA TRATADA DE 12 mts. CL.5</v>
      </c>
      <c r="L4332" s="139">
        <f t="shared" si="488"/>
        <v>0.41</v>
      </c>
    </row>
    <row r="4333" spans="1:12" x14ac:dyDescent="0.25">
      <c r="A4333" s="193">
        <f>+'Información ELECTRO PUNO'!A4313</f>
        <v>4312</v>
      </c>
      <c r="B4333" s="26" t="str">
        <f t="shared" si="486"/>
        <v>SICODI</v>
      </c>
      <c r="C4333" s="9" t="str">
        <f t="shared" si="482"/>
        <v>Puno</v>
      </c>
      <c r="D4333" s="9" t="str">
        <f t="shared" si="483"/>
        <v>No Reporta</v>
      </c>
      <c r="E4333" s="9" t="str">
        <f t="shared" si="484"/>
        <v>No Reporta</v>
      </c>
      <c r="F4333" s="194" t="str">
        <f>+'Información ELECTRO PUNO'!E4313</f>
        <v>MT</v>
      </c>
      <c r="G4333" s="194">
        <f>+'Información ELECTRO PUNO'!G4313</f>
        <v>12</v>
      </c>
      <c r="H4333" s="9" t="str">
        <f t="shared" si="485"/>
        <v>Poste</v>
      </c>
      <c r="I4333" s="194" t="str">
        <f>+'Información ELECTRO PUNO'!F4313</f>
        <v>Madera Tratada</v>
      </c>
      <c r="J4333" s="194" t="str">
        <f>+'Información ELECTRO PUNO'!B4313</f>
        <v>PPM20</v>
      </c>
      <c r="K4333" s="9" t="str">
        <f t="shared" si="487"/>
        <v>POSTE DE MADERA TRATADA DE 12 mts. CL.5</v>
      </c>
      <c r="L4333" s="139">
        <f t="shared" si="488"/>
        <v>0.41</v>
      </c>
    </row>
    <row r="4334" spans="1:12" x14ac:dyDescent="0.25">
      <c r="A4334" s="193">
        <f>+'Información ELECTRO PUNO'!A4314</f>
        <v>4313</v>
      </c>
      <c r="B4334" s="26" t="str">
        <f t="shared" si="486"/>
        <v>SICODI</v>
      </c>
      <c r="C4334" s="9" t="str">
        <f t="shared" si="482"/>
        <v>Puno</v>
      </c>
      <c r="D4334" s="9" t="str">
        <f t="shared" si="483"/>
        <v>No Reporta</v>
      </c>
      <c r="E4334" s="9" t="str">
        <f t="shared" si="484"/>
        <v>No Reporta</v>
      </c>
      <c r="F4334" s="194" t="str">
        <f>+'Información ELECTRO PUNO'!E4314</f>
        <v>MT</v>
      </c>
      <c r="G4334" s="194">
        <f>+'Información ELECTRO PUNO'!G4314</f>
        <v>12</v>
      </c>
      <c r="H4334" s="9" t="str">
        <f t="shared" si="485"/>
        <v>Poste</v>
      </c>
      <c r="I4334" s="194" t="str">
        <f>+'Información ELECTRO PUNO'!F4314</f>
        <v>Madera Tratada</v>
      </c>
      <c r="J4334" s="194" t="str">
        <f>+'Información ELECTRO PUNO'!B4314</f>
        <v>PPM20</v>
      </c>
      <c r="K4334" s="9" t="str">
        <f t="shared" si="487"/>
        <v>POSTE DE MADERA TRATADA DE 12 mts. CL.5</v>
      </c>
      <c r="L4334" s="139">
        <f t="shared" si="488"/>
        <v>0.41</v>
      </c>
    </row>
    <row r="4335" spans="1:12" x14ac:dyDescent="0.25">
      <c r="A4335" s="193">
        <f>+'Información ELECTRO PUNO'!A4315</f>
        <v>4314</v>
      </c>
      <c r="B4335" s="26" t="str">
        <f t="shared" si="486"/>
        <v>SICODI</v>
      </c>
      <c r="C4335" s="9" t="str">
        <f t="shared" si="482"/>
        <v>Puno</v>
      </c>
      <c r="D4335" s="9" t="str">
        <f t="shared" si="483"/>
        <v>No Reporta</v>
      </c>
      <c r="E4335" s="9" t="str">
        <f t="shared" si="484"/>
        <v>No Reporta</v>
      </c>
      <c r="F4335" s="194" t="str">
        <f>+'Información ELECTRO PUNO'!E4315</f>
        <v>MT</v>
      </c>
      <c r="G4335" s="194">
        <f>+'Información ELECTRO PUNO'!G4315</f>
        <v>12</v>
      </c>
      <c r="H4335" s="9" t="str">
        <f t="shared" si="485"/>
        <v>Poste</v>
      </c>
      <c r="I4335" s="194" t="str">
        <f>+'Información ELECTRO PUNO'!F4315</f>
        <v>Madera Tratada</v>
      </c>
      <c r="J4335" s="194" t="str">
        <f>+'Información ELECTRO PUNO'!B4315</f>
        <v>PPM20</v>
      </c>
      <c r="K4335" s="9" t="str">
        <f t="shared" si="487"/>
        <v>POSTE DE MADERA TRATADA DE 12 mts. CL.5</v>
      </c>
      <c r="L4335" s="139">
        <f t="shared" si="488"/>
        <v>0.41</v>
      </c>
    </row>
    <row r="4336" spans="1:12" x14ac:dyDescent="0.25">
      <c r="A4336" s="193">
        <f>+'Información ELECTRO PUNO'!A4316</f>
        <v>4315</v>
      </c>
      <c r="B4336" s="26" t="str">
        <f t="shared" si="486"/>
        <v>SICODI</v>
      </c>
      <c r="C4336" s="9" t="str">
        <f t="shared" si="482"/>
        <v>Puno</v>
      </c>
      <c r="D4336" s="9" t="str">
        <f t="shared" si="483"/>
        <v>No Reporta</v>
      </c>
      <c r="E4336" s="9" t="str">
        <f t="shared" si="484"/>
        <v>No Reporta</v>
      </c>
      <c r="F4336" s="194" t="str">
        <f>+'Información ELECTRO PUNO'!E4316</f>
        <v>MT</v>
      </c>
      <c r="G4336" s="194">
        <f>+'Información ELECTRO PUNO'!G4316</f>
        <v>12</v>
      </c>
      <c r="H4336" s="9" t="str">
        <f t="shared" si="485"/>
        <v>Poste</v>
      </c>
      <c r="I4336" s="194" t="str">
        <f>+'Información ELECTRO PUNO'!F4316</f>
        <v>Madera Tratada</v>
      </c>
      <c r="J4336" s="194" t="str">
        <f>+'Información ELECTRO PUNO'!B4316</f>
        <v>PPM20</v>
      </c>
      <c r="K4336" s="9" t="str">
        <f t="shared" si="487"/>
        <v>POSTE DE MADERA TRATADA DE 12 mts. CL.5</v>
      </c>
      <c r="L4336" s="139">
        <f t="shared" si="488"/>
        <v>0.41</v>
      </c>
    </row>
    <row r="4337" spans="1:12" x14ac:dyDescent="0.25">
      <c r="A4337" s="193">
        <f>+'Información ELECTRO PUNO'!A4317</f>
        <v>4316</v>
      </c>
      <c r="B4337" s="26" t="str">
        <f t="shared" si="486"/>
        <v>SICODI</v>
      </c>
      <c r="C4337" s="9" t="str">
        <f t="shared" si="482"/>
        <v>Puno</v>
      </c>
      <c r="D4337" s="9" t="str">
        <f t="shared" si="483"/>
        <v>No Reporta</v>
      </c>
      <c r="E4337" s="9" t="str">
        <f t="shared" si="484"/>
        <v>No Reporta</v>
      </c>
      <c r="F4337" s="194" t="str">
        <f>+'Información ELECTRO PUNO'!E4317</f>
        <v>MT</v>
      </c>
      <c r="G4337" s="194">
        <f>+'Información ELECTRO PUNO'!G4317</f>
        <v>12</v>
      </c>
      <c r="H4337" s="9" t="str">
        <f t="shared" si="485"/>
        <v>Poste</v>
      </c>
      <c r="I4337" s="194" t="str">
        <f>+'Información ELECTRO PUNO'!F4317</f>
        <v>Madera Tratada</v>
      </c>
      <c r="J4337" s="194" t="str">
        <f>+'Información ELECTRO PUNO'!B4317</f>
        <v>PPM20</v>
      </c>
      <c r="K4337" s="9" t="str">
        <f t="shared" si="487"/>
        <v>POSTE DE MADERA TRATADA DE 12 mts. CL.5</v>
      </c>
      <c r="L4337" s="139">
        <f t="shared" si="488"/>
        <v>0.41</v>
      </c>
    </row>
    <row r="4338" spans="1:12" x14ac:dyDescent="0.25">
      <c r="A4338" s="193">
        <f>+'Información ELECTRO PUNO'!A4318</f>
        <v>4317</v>
      </c>
      <c r="B4338" s="26" t="str">
        <f t="shared" si="486"/>
        <v>SICODI</v>
      </c>
      <c r="C4338" s="9" t="str">
        <f t="shared" si="482"/>
        <v>Puno</v>
      </c>
      <c r="D4338" s="9" t="str">
        <f t="shared" si="483"/>
        <v>No Reporta</v>
      </c>
      <c r="E4338" s="9" t="str">
        <f t="shared" si="484"/>
        <v>No Reporta</v>
      </c>
      <c r="F4338" s="194" t="str">
        <f>+'Información ELECTRO PUNO'!E4318</f>
        <v>MT</v>
      </c>
      <c r="G4338" s="194">
        <f>+'Información ELECTRO PUNO'!G4318</f>
        <v>12</v>
      </c>
      <c r="H4338" s="9" t="str">
        <f t="shared" si="485"/>
        <v>Poste</v>
      </c>
      <c r="I4338" s="194" t="str">
        <f>+'Información ELECTRO PUNO'!F4318</f>
        <v>Madera Tratada</v>
      </c>
      <c r="J4338" s="194" t="str">
        <f>+'Información ELECTRO PUNO'!B4318</f>
        <v>PPM20</v>
      </c>
      <c r="K4338" s="9" t="str">
        <f t="shared" si="487"/>
        <v>POSTE DE MADERA TRATADA DE 12 mts. CL.5</v>
      </c>
      <c r="L4338" s="139">
        <f t="shared" si="488"/>
        <v>0.41</v>
      </c>
    </row>
    <row r="4339" spans="1:12" x14ac:dyDescent="0.25">
      <c r="A4339" s="193">
        <f>+'Información ELECTRO PUNO'!A4319</f>
        <v>4318</v>
      </c>
      <c r="B4339" s="26" t="str">
        <f t="shared" si="486"/>
        <v>SICODI</v>
      </c>
      <c r="C4339" s="9" t="str">
        <f t="shared" si="482"/>
        <v>Puno</v>
      </c>
      <c r="D4339" s="9" t="str">
        <f t="shared" si="483"/>
        <v>No Reporta</v>
      </c>
      <c r="E4339" s="9" t="str">
        <f t="shared" si="484"/>
        <v>No Reporta</v>
      </c>
      <c r="F4339" s="194" t="str">
        <f>+'Información ELECTRO PUNO'!E4319</f>
        <v>MT</v>
      </c>
      <c r="G4339" s="194">
        <f>+'Información ELECTRO PUNO'!G4319</f>
        <v>12</v>
      </c>
      <c r="H4339" s="9" t="str">
        <f t="shared" si="485"/>
        <v>Poste</v>
      </c>
      <c r="I4339" s="194" t="str">
        <f>+'Información ELECTRO PUNO'!F4319</f>
        <v>Madera Tratada</v>
      </c>
      <c r="J4339" s="194" t="str">
        <f>+'Información ELECTRO PUNO'!B4319</f>
        <v>PPM20</v>
      </c>
      <c r="K4339" s="9" t="str">
        <f t="shared" si="487"/>
        <v>POSTE DE MADERA TRATADA DE 12 mts. CL.5</v>
      </c>
      <c r="L4339" s="139">
        <f t="shared" si="488"/>
        <v>0.41</v>
      </c>
    </row>
    <row r="4340" spans="1:12" x14ac:dyDescent="0.25">
      <c r="A4340" s="193">
        <f>+'Información ELECTRO PUNO'!A4320</f>
        <v>4319</v>
      </c>
      <c r="B4340" s="26" t="str">
        <f t="shared" si="486"/>
        <v>SICODI</v>
      </c>
      <c r="C4340" s="9" t="str">
        <f t="shared" si="482"/>
        <v>Puno</v>
      </c>
      <c r="D4340" s="9" t="str">
        <f t="shared" si="483"/>
        <v>No Reporta</v>
      </c>
      <c r="E4340" s="9" t="str">
        <f t="shared" si="484"/>
        <v>No Reporta</v>
      </c>
      <c r="F4340" s="194" t="str">
        <f>+'Información ELECTRO PUNO'!E4320</f>
        <v>MT</v>
      </c>
      <c r="G4340" s="194">
        <f>+'Información ELECTRO PUNO'!G4320</f>
        <v>12</v>
      </c>
      <c r="H4340" s="9" t="str">
        <f t="shared" si="485"/>
        <v>Poste</v>
      </c>
      <c r="I4340" s="194" t="str">
        <f>+'Información ELECTRO PUNO'!F4320</f>
        <v>Madera Tratada</v>
      </c>
      <c r="J4340" s="194" t="str">
        <f>+'Información ELECTRO PUNO'!B4320</f>
        <v>PPM20</v>
      </c>
      <c r="K4340" s="9" t="str">
        <f t="shared" si="487"/>
        <v>POSTE DE MADERA TRATADA DE 12 mts. CL.5</v>
      </c>
      <c r="L4340" s="139">
        <f t="shared" si="488"/>
        <v>0.41</v>
      </c>
    </row>
    <row r="4341" spans="1:12" x14ac:dyDescent="0.25">
      <c r="A4341" s="193">
        <f>+'Información ELECTRO PUNO'!A4321</f>
        <v>4320</v>
      </c>
      <c r="B4341" s="26" t="str">
        <f t="shared" si="486"/>
        <v>SICODI</v>
      </c>
      <c r="C4341" s="9" t="str">
        <f t="shared" si="482"/>
        <v>Puno</v>
      </c>
      <c r="D4341" s="9" t="str">
        <f t="shared" si="483"/>
        <v>No Reporta</v>
      </c>
      <c r="E4341" s="9" t="str">
        <f t="shared" si="484"/>
        <v>No Reporta</v>
      </c>
      <c r="F4341" s="194" t="str">
        <f>+'Información ELECTRO PUNO'!E4321</f>
        <v>MT</v>
      </c>
      <c r="G4341" s="194">
        <f>+'Información ELECTRO PUNO'!G4321</f>
        <v>12</v>
      </c>
      <c r="H4341" s="9" t="str">
        <f t="shared" si="485"/>
        <v>Poste</v>
      </c>
      <c r="I4341" s="194" t="str">
        <f>+'Información ELECTRO PUNO'!F4321</f>
        <v>Madera Tratada</v>
      </c>
      <c r="J4341" s="194" t="str">
        <f>+'Información ELECTRO PUNO'!B4321</f>
        <v>PPM20</v>
      </c>
      <c r="K4341" s="9" t="str">
        <f t="shared" si="487"/>
        <v>POSTE DE MADERA TRATADA DE 12 mts. CL.5</v>
      </c>
      <c r="L4341" s="139">
        <f t="shared" si="488"/>
        <v>0.41</v>
      </c>
    </row>
    <row r="4342" spans="1:12" x14ac:dyDescent="0.25">
      <c r="A4342" s="193">
        <f>+'Información ELECTRO PUNO'!A4322</f>
        <v>4321</v>
      </c>
      <c r="B4342" s="26" t="str">
        <f t="shared" si="486"/>
        <v>SICODI</v>
      </c>
      <c r="C4342" s="9" t="str">
        <f t="shared" si="482"/>
        <v>Puno</v>
      </c>
      <c r="D4342" s="9" t="str">
        <f t="shared" si="483"/>
        <v>No Reporta</v>
      </c>
      <c r="E4342" s="9" t="str">
        <f t="shared" si="484"/>
        <v>No Reporta</v>
      </c>
      <c r="F4342" s="194" t="str">
        <f>+'Información ELECTRO PUNO'!E4322</f>
        <v>MT</v>
      </c>
      <c r="G4342" s="194">
        <f>+'Información ELECTRO PUNO'!G4322</f>
        <v>12</v>
      </c>
      <c r="H4342" s="9" t="str">
        <f t="shared" si="485"/>
        <v>Poste</v>
      </c>
      <c r="I4342" s="194" t="str">
        <f>+'Información ELECTRO PUNO'!F4322</f>
        <v>Madera Tratada</v>
      </c>
      <c r="J4342" s="194" t="str">
        <f>+'Información ELECTRO PUNO'!B4322</f>
        <v>PPM20</v>
      </c>
      <c r="K4342" s="9" t="str">
        <f t="shared" si="487"/>
        <v>POSTE DE MADERA TRATADA DE 12 mts. CL.5</v>
      </c>
      <c r="L4342" s="139">
        <f t="shared" si="488"/>
        <v>0.41</v>
      </c>
    </row>
    <row r="4343" spans="1:12" x14ac:dyDescent="0.25">
      <c r="A4343" s="193">
        <f>+'Información ELECTRO PUNO'!A4323</f>
        <v>4322</v>
      </c>
      <c r="B4343" s="26" t="str">
        <f t="shared" si="486"/>
        <v>SICODI</v>
      </c>
      <c r="C4343" s="9" t="str">
        <f t="shared" si="482"/>
        <v>Puno</v>
      </c>
      <c r="D4343" s="9" t="str">
        <f t="shared" si="483"/>
        <v>No Reporta</v>
      </c>
      <c r="E4343" s="9" t="str">
        <f t="shared" si="484"/>
        <v>No Reporta</v>
      </c>
      <c r="F4343" s="194" t="str">
        <f>+'Información ELECTRO PUNO'!E4323</f>
        <v>MT</v>
      </c>
      <c r="G4343" s="194">
        <f>+'Información ELECTRO PUNO'!G4323</f>
        <v>12</v>
      </c>
      <c r="H4343" s="9" t="str">
        <f t="shared" si="485"/>
        <v>Poste</v>
      </c>
      <c r="I4343" s="194" t="str">
        <f>+'Información ELECTRO PUNO'!F4323</f>
        <v>Madera Tratada</v>
      </c>
      <c r="J4343" s="194" t="str">
        <f>+'Información ELECTRO PUNO'!B4323</f>
        <v>PPM20</v>
      </c>
      <c r="K4343" s="9" t="str">
        <f t="shared" si="487"/>
        <v>POSTE DE MADERA TRATADA DE 12 mts. CL.5</v>
      </c>
      <c r="L4343" s="139">
        <f t="shared" si="488"/>
        <v>0.41</v>
      </c>
    </row>
    <row r="4344" spans="1:12" x14ac:dyDescent="0.25">
      <c r="A4344" s="193">
        <f>+'Información ELECTRO PUNO'!A4324</f>
        <v>4323</v>
      </c>
      <c r="B4344" s="26" t="str">
        <f t="shared" si="486"/>
        <v>SICODI</v>
      </c>
      <c r="C4344" s="9" t="str">
        <f t="shared" si="482"/>
        <v>Puno</v>
      </c>
      <c r="D4344" s="9" t="str">
        <f t="shared" si="483"/>
        <v>No Reporta</v>
      </c>
      <c r="E4344" s="9" t="str">
        <f t="shared" si="484"/>
        <v>No Reporta</v>
      </c>
      <c r="F4344" s="194" t="str">
        <f>+'Información ELECTRO PUNO'!E4324</f>
        <v>MT</v>
      </c>
      <c r="G4344" s="194">
        <f>+'Información ELECTRO PUNO'!G4324</f>
        <v>12</v>
      </c>
      <c r="H4344" s="9" t="str">
        <f t="shared" si="485"/>
        <v>Poste</v>
      </c>
      <c r="I4344" s="194" t="str">
        <f>+'Información ELECTRO PUNO'!F4324</f>
        <v>Madera Tratada</v>
      </c>
      <c r="J4344" s="194" t="str">
        <f>+'Información ELECTRO PUNO'!B4324</f>
        <v>PPM20</v>
      </c>
      <c r="K4344" s="9" t="str">
        <f t="shared" si="487"/>
        <v>POSTE DE MADERA TRATADA DE 12 mts. CL.5</v>
      </c>
      <c r="L4344" s="139">
        <f t="shared" si="488"/>
        <v>0.41</v>
      </c>
    </row>
    <row r="4345" spans="1:12" x14ac:dyDescent="0.25">
      <c r="A4345" s="193">
        <f>+'Información ELECTRO PUNO'!A4325</f>
        <v>4324</v>
      </c>
      <c r="B4345" s="26" t="str">
        <f t="shared" si="486"/>
        <v>SICODI</v>
      </c>
      <c r="C4345" s="9" t="str">
        <f t="shared" si="482"/>
        <v>Puno</v>
      </c>
      <c r="D4345" s="9" t="str">
        <f t="shared" si="483"/>
        <v>No Reporta</v>
      </c>
      <c r="E4345" s="9" t="str">
        <f t="shared" si="484"/>
        <v>No Reporta</v>
      </c>
      <c r="F4345" s="194" t="str">
        <f>+'Información ELECTRO PUNO'!E4325</f>
        <v>MT</v>
      </c>
      <c r="G4345" s="194">
        <f>+'Información ELECTRO PUNO'!G4325</f>
        <v>12</v>
      </c>
      <c r="H4345" s="9" t="str">
        <f t="shared" si="485"/>
        <v>Poste</v>
      </c>
      <c r="I4345" s="194" t="str">
        <f>+'Información ELECTRO PUNO'!F4325</f>
        <v>Madera Tratada</v>
      </c>
      <c r="J4345" s="194" t="str">
        <f>+'Información ELECTRO PUNO'!B4325</f>
        <v>PPM20</v>
      </c>
      <c r="K4345" s="9" t="str">
        <f t="shared" si="487"/>
        <v>POSTE DE MADERA TRATADA DE 12 mts. CL.5</v>
      </c>
      <c r="L4345" s="139">
        <f t="shared" si="488"/>
        <v>0.41</v>
      </c>
    </row>
    <row r="4346" spans="1:12" x14ac:dyDescent="0.25">
      <c r="A4346" s="193">
        <f>+'Información ELECTRO PUNO'!A4326</f>
        <v>4325</v>
      </c>
      <c r="B4346" s="26" t="str">
        <f t="shared" si="486"/>
        <v>SICODI</v>
      </c>
      <c r="C4346" s="9" t="str">
        <f t="shared" si="482"/>
        <v>Puno</v>
      </c>
      <c r="D4346" s="9" t="str">
        <f t="shared" si="483"/>
        <v>No Reporta</v>
      </c>
      <c r="E4346" s="9" t="str">
        <f t="shared" si="484"/>
        <v>No Reporta</v>
      </c>
      <c r="F4346" s="194" t="str">
        <f>+'Información ELECTRO PUNO'!E4326</f>
        <v>MT</v>
      </c>
      <c r="G4346" s="194">
        <f>+'Información ELECTRO PUNO'!G4326</f>
        <v>12</v>
      </c>
      <c r="H4346" s="9" t="str">
        <f t="shared" si="485"/>
        <v>Poste</v>
      </c>
      <c r="I4346" s="194" t="str">
        <f>+'Información ELECTRO PUNO'!F4326</f>
        <v>Madera Tratada</v>
      </c>
      <c r="J4346" s="194" t="str">
        <f>+'Información ELECTRO PUNO'!B4326</f>
        <v>PPM20</v>
      </c>
      <c r="K4346" s="9" t="str">
        <f t="shared" si="487"/>
        <v>POSTE DE MADERA TRATADA DE 12 mts. CL.5</v>
      </c>
      <c r="L4346" s="139">
        <f t="shared" si="488"/>
        <v>0.41</v>
      </c>
    </row>
    <row r="4347" spans="1:12" x14ac:dyDescent="0.25">
      <c r="A4347" s="193">
        <f>+'Información ELECTRO PUNO'!A4327</f>
        <v>4326</v>
      </c>
      <c r="B4347" s="26" t="str">
        <f t="shared" si="486"/>
        <v>SICODI</v>
      </c>
      <c r="C4347" s="9" t="str">
        <f t="shared" si="482"/>
        <v>Puno</v>
      </c>
      <c r="D4347" s="9" t="str">
        <f t="shared" si="483"/>
        <v>No Reporta</v>
      </c>
      <c r="E4347" s="9" t="str">
        <f t="shared" si="484"/>
        <v>No Reporta</v>
      </c>
      <c r="F4347" s="194" t="str">
        <f>+'Información ELECTRO PUNO'!E4327</f>
        <v>BT</v>
      </c>
      <c r="G4347" s="194">
        <f>+'Información ELECTRO PUNO'!G4327</f>
        <v>8</v>
      </c>
      <c r="H4347" s="9" t="str">
        <f t="shared" si="485"/>
        <v>Poste</v>
      </c>
      <c r="I4347" s="194" t="str">
        <f>+'Información ELECTRO PUNO'!F4327</f>
        <v>Concreto Armado</v>
      </c>
      <c r="J4347" s="194" t="str">
        <f>+'Información ELECTRO PUNO'!B4327</f>
        <v>PPC06</v>
      </c>
      <c r="K4347" s="9" t="str">
        <f t="shared" si="487"/>
        <v>POSTE DE CONCRETO ARMADO DE  8/300/120/240</v>
      </c>
      <c r="L4347" s="139">
        <f t="shared" si="488"/>
        <v>0.14000000000000001</v>
      </c>
    </row>
    <row r="4348" spans="1:12" x14ac:dyDescent="0.25">
      <c r="A4348" s="193">
        <f>+'Información ELECTRO PUNO'!A4328</f>
        <v>4327</v>
      </c>
      <c r="B4348" s="26" t="str">
        <f t="shared" si="486"/>
        <v>SICODI</v>
      </c>
      <c r="C4348" s="9" t="str">
        <f t="shared" si="482"/>
        <v>Puno</v>
      </c>
      <c r="D4348" s="9" t="str">
        <f t="shared" si="483"/>
        <v>No Reporta</v>
      </c>
      <c r="E4348" s="9" t="str">
        <f t="shared" si="484"/>
        <v>No Reporta</v>
      </c>
      <c r="F4348" s="194" t="str">
        <f>+'Información ELECTRO PUNO'!E4328</f>
        <v>MT</v>
      </c>
      <c r="G4348" s="194">
        <f>+'Información ELECTRO PUNO'!G4328</f>
        <v>12</v>
      </c>
      <c r="H4348" s="9" t="str">
        <f t="shared" si="485"/>
        <v>Poste</v>
      </c>
      <c r="I4348" s="194" t="str">
        <f>+'Información ELECTRO PUNO'!F4328</f>
        <v>Madera Tratada</v>
      </c>
      <c r="J4348" s="194" t="str">
        <f>+'Información ELECTRO PUNO'!B4328</f>
        <v>PPM20</v>
      </c>
      <c r="K4348" s="9" t="str">
        <f t="shared" si="487"/>
        <v>POSTE DE MADERA TRATADA DE 12 mts. CL.5</v>
      </c>
      <c r="L4348" s="139">
        <f t="shared" si="488"/>
        <v>0.41</v>
      </c>
    </row>
    <row r="4349" spans="1:12" x14ac:dyDescent="0.25">
      <c r="A4349" s="193">
        <f>+'Información ELECTRO PUNO'!A4329</f>
        <v>4328</v>
      </c>
      <c r="B4349" s="26" t="str">
        <f t="shared" si="486"/>
        <v>SICODI</v>
      </c>
      <c r="C4349" s="9" t="str">
        <f t="shared" si="482"/>
        <v>Puno</v>
      </c>
      <c r="D4349" s="9" t="str">
        <f t="shared" si="483"/>
        <v>No Reporta</v>
      </c>
      <c r="E4349" s="9" t="str">
        <f t="shared" si="484"/>
        <v>No Reporta</v>
      </c>
      <c r="F4349" s="194" t="str">
        <f>+'Información ELECTRO PUNO'!E4329</f>
        <v>MT</v>
      </c>
      <c r="G4349" s="194">
        <f>+'Información ELECTRO PUNO'!G4329</f>
        <v>12</v>
      </c>
      <c r="H4349" s="9" t="str">
        <f t="shared" si="485"/>
        <v>Poste</v>
      </c>
      <c r="I4349" s="194" t="str">
        <f>+'Información ELECTRO PUNO'!F4329</f>
        <v>Madera Tratada</v>
      </c>
      <c r="J4349" s="194" t="str">
        <f>+'Información ELECTRO PUNO'!B4329</f>
        <v>PPM20</v>
      </c>
      <c r="K4349" s="9" t="str">
        <f t="shared" si="487"/>
        <v>POSTE DE MADERA TRATADA DE 12 mts. CL.5</v>
      </c>
      <c r="L4349" s="139">
        <f t="shared" si="488"/>
        <v>0.41</v>
      </c>
    </row>
    <row r="4350" spans="1:12" x14ac:dyDescent="0.25">
      <c r="A4350" s="193">
        <f>+'Información ELECTRO PUNO'!A4330</f>
        <v>4329</v>
      </c>
      <c r="B4350" s="26" t="str">
        <f t="shared" si="486"/>
        <v>SICODI</v>
      </c>
      <c r="C4350" s="9" t="str">
        <f t="shared" si="482"/>
        <v>Puno</v>
      </c>
      <c r="D4350" s="9" t="str">
        <f t="shared" si="483"/>
        <v>No Reporta</v>
      </c>
      <c r="E4350" s="9" t="str">
        <f t="shared" si="484"/>
        <v>No Reporta</v>
      </c>
      <c r="F4350" s="194" t="str">
        <f>+'Información ELECTRO PUNO'!E4330</f>
        <v>MT</v>
      </c>
      <c r="G4350" s="194">
        <f>+'Información ELECTRO PUNO'!G4330</f>
        <v>12</v>
      </c>
      <c r="H4350" s="9" t="str">
        <f t="shared" si="485"/>
        <v>Poste</v>
      </c>
      <c r="I4350" s="194" t="str">
        <f>+'Información ELECTRO PUNO'!F4330</f>
        <v>Madera Tratada</v>
      </c>
      <c r="J4350" s="194" t="str">
        <f>+'Información ELECTRO PUNO'!B4330</f>
        <v>PPM20</v>
      </c>
      <c r="K4350" s="9" t="str">
        <f t="shared" si="487"/>
        <v>POSTE DE MADERA TRATADA DE 12 mts. CL.5</v>
      </c>
      <c r="L4350" s="139">
        <f t="shared" si="488"/>
        <v>0.41</v>
      </c>
    </row>
    <row r="4351" spans="1:12" x14ac:dyDescent="0.25">
      <c r="A4351" s="193">
        <f>+'Información ELECTRO PUNO'!A4331</f>
        <v>4330</v>
      </c>
      <c r="B4351" s="26" t="str">
        <f t="shared" si="486"/>
        <v>SICODI</v>
      </c>
      <c r="C4351" s="9" t="str">
        <f t="shared" si="482"/>
        <v>Puno</v>
      </c>
      <c r="D4351" s="9" t="str">
        <f t="shared" si="483"/>
        <v>No Reporta</v>
      </c>
      <c r="E4351" s="9" t="str">
        <f t="shared" si="484"/>
        <v>No Reporta</v>
      </c>
      <c r="F4351" s="194" t="str">
        <f>+'Información ELECTRO PUNO'!E4331</f>
        <v>MT</v>
      </c>
      <c r="G4351" s="194">
        <f>+'Información ELECTRO PUNO'!G4331</f>
        <v>12</v>
      </c>
      <c r="H4351" s="9" t="str">
        <f t="shared" si="485"/>
        <v>Poste</v>
      </c>
      <c r="I4351" s="194" t="str">
        <f>+'Información ELECTRO PUNO'!F4331</f>
        <v>Madera Tratada</v>
      </c>
      <c r="J4351" s="194" t="str">
        <f>+'Información ELECTRO PUNO'!B4331</f>
        <v>PPM20</v>
      </c>
      <c r="K4351" s="9" t="str">
        <f t="shared" si="487"/>
        <v>POSTE DE MADERA TRATADA DE 12 mts. CL.5</v>
      </c>
      <c r="L4351" s="139">
        <f t="shared" si="488"/>
        <v>0.41</v>
      </c>
    </row>
    <row r="4352" spans="1:12" x14ac:dyDescent="0.25">
      <c r="A4352" s="193">
        <f>+'Información ELECTRO PUNO'!A4332</f>
        <v>4331</v>
      </c>
      <c r="B4352" s="26" t="str">
        <f t="shared" si="486"/>
        <v>SICODI</v>
      </c>
      <c r="C4352" s="9" t="str">
        <f t="shared" si="482"/>
        <v>Puno</v>
      </c>
      <c r="D4352" s="9" t="str">
        <f t="shared" si="483"/>
        <v>No Reporta</v>
      </c>
      <c r="E4352" s="9" t="str">
        <f t="shared" si="484"/>
        <v>No Reporta</v>
      </c>
      <c r="F4352" s="194" t="str">
        <f>+'Información ELECTRO PUNO'!E4332</f>
        <v>MT</v>
      </c>
      <c r="G4352" s="194">
        <f>+'Información ELECTRO PUNO'!G4332</f>
        <v>13</v>
      </c>
      <c r="H4352" s="9" t="str">
        <f t="shared" si="485"/>
        <v>Poste</v>
      </c>
      <c r="I4352" s="194" t="str">
        <f>+'Información ELECTRO PUNO'!F4332</f>
        <v>Concreto Armado C</v>
      </c>
      <c r="J4352" s="194" t="str">
        <f>+'Información ELECTRO PUNO'!B4332</f>
        <v>PPC20</v>
      </c>
      <c r="K4352" s="9" t="str">
        <f t="shared" si="487"/>
        <v>POSTE DE CONCRETO ARMADO DE 13/400/150/345</v>
      </c>
      <c r="L4352" s="139">
        <f t="shared" si="488"/>
        <v>0.54</v>
      </c>
    </row>
    <row r="4353" spans="1:12" x14ac:dyDescent="0.25">
      <c r="A4353" s="193">
        <f>+'Información ELECTRO PUNO'!A4333</f>
        <v>4332</v>
      </c>
      <c r="B4353" s="26" t="str">
        <f t="shared" si="486"/>
        <v>SICODI</v>
      </c>
      <c r="C4353" s="9" t="str">
        <f t="shared" si="482"/>
        <v>Puno</v>
      </c>
      <c r="D4353" s="9" t="str">
        <f t="shared" si="483"/>
        <v>No Reporta</v>
      </c>
      <c r="E4353" s="9" t="str">
        <f t="shared" si="484"/>
        <v>No Reporta</v>
      </c>
      <c r="F4353" s="194" t="str">
        <f>+'Información ELECTRO PUNO'!E4333</f>
        <v>MT</v>
      </c>
      <c r="G4353" s="194">
        <f>+'Información ELECTRO PUNO'!G4333</f>
        <v>13</v>
      </c>
      <c r="H4353" s="9" t="str">
        <f t="shared" si="485"/>
        <v>Poste</v>
      </c>
      <c r="I4353" s="194" t="str">
        <f>+'Información ELECTRO PUNO'!F4333</f>
        <v>Concreto Armado C</v>
      </c>
      <c r="J4353" s="194" t="str">
        <f>+'Información ELECTRO PUNO'!B4333</f>
        <v>PPC20</v>
      </c>
      <c r="K4353" s="9" t="str">
        <f t="shared" si="487"/>
        <v>POSTE DE CONCRETO ARMADO DE 13/400/150/345</v>
      </c>
      <c r="L4353" s="139">
        <f t="shared" si="488"/>
        <v>0.54</v>
      </c>
    </row>
    <row r="4354" spans="1:12" x14ac:dyDescent="0.25">
      <c r="A4354" s="193">
        <f>+'Información ELECTRO PUNO'!A4334</f>
        <v>4333</v>
      </c>
      <c r="B4354" s="26" t="str">
        <f t="shared" si="486"/>
        <v>SICODI</v>
      </c>
      <c r="C4354" s="9" t="str">
        <f t="shared" si="482"/>
        <v>Puno</v>
      </c>
      <c r="D4354" s="9" t="str">
        <f t="shared" si="483"/>
        <v>No Reporta</v>
      </c>
      <c r="E4354" s="9" t="str">
        <f t="shared" si="484"/>
        <v>No Reporta</v>
      </c>
      <c r="F4354" s="194" t="str">
        <f>+'Información ELECTRO PUNO'!E4334</f>
        <v>MT</v>
      </c>
      <c r="G4354" s="194">
        <f>+'Información ELECTRO PUNO'!G4334</f>
        <v>13</v>
      </c>
      <c r="H4354" s="9" t="str">
        <f t="shared" si="485"/>
        <v>Poste</v>
      </c>
      <c r="I4354" s="194" t="str">
        <f>+'Información ELECTRO PUNO'!F4334</f>
        <v>Concreto Armado C</v>
      </c>
      <c r="J4354" s="194" t="str">
        <f>+'Información ELECTRO PUNO'!B4334</f>
        <v>PPC20</v>
      </c>
      <c r="K4354" s="9" t="str">
        <f t="shared" si="487"/>
        <v>POSTE DE CONCRETO ARMADO DE 13/400/150/345</v>
      </c>
      <c r="L4354" s="139">
        <f t="shared" si="488"/>
        <v>0.54</v>
      </c>
    </row>
    <row r="4355" spans="1:12" x14ac:dyDescent="0.25">
      <c r="A4355" s="193">
        <f>+'Información ELECTRO PUNO'!A4335</f>
        <v>4334</v>
      </c>
      <c r="B4355" s="26" t="str">
        <f t="shared" si="486"/>
        <v>SICODI</v>
      </c>
      <c r="C4355" s="9" t="str">
        <f t="shared" si="482"/>
        <v>Puno</v>
      </c>
      <c r="D4355" s="9" t="str">
        <f t="shared" si="483"/>
        <v>No Reporta</v>
      </c>
      <c r="E4355" s="9" t="str">
        <f t="shared" si="484"/>
        <v>No Reporta</v>
      </c>
      <c r="F4355" s="194" t="str">
        <f>+'Información ELECTRO PUNO'!E4335</f>
        <v>MT</v>
      </c>
      <c r="G4355" s="194">
        <f>+'Información ELECTRO PUNO'!G4335</f>
        <v>13</v>
      </c>
      <c r="H4355" s="9" t="str">
        <f t="shared" si="485"/>
        <v>Poste</v>
      </c>
      <c r="I4355" s="194" t="str">
        <f>+'Información ELECTRO PUNO'!F4335</f>
        <v>Concreto Armado C</v>
      </c>
      <c r="J4355" s="194" t="str">
        <f>+'Información ELECTRO PUNO'!B4335</f>
        <v>PPC20</v>
      </c>
      <c r="K4355" s="9" t="str">
        <f t="shared" si="487"/>
        <v>POSTE DE CONCRETO ARMADO DE 13/400/150/345</v>
      </c>
      <c r="L4355" s="139">
        <f t="shared" si="488"/>
        <v>0.54</v>
      </c>
    </row>
    <row r="4356" spans="1:12" x14ac:dyDescent="0.25">
      <c r="A4356" s="193">
        <f>+'Información ELECTRO PUNO'!A4336</f>
        <v>4335</v>
      </c>
      <c r="B4356" s="26" t="str">
        <f t="shared" si="486"/>
        <v>SICODI</v>
      </c>
      <c r="C4356" s="9" t="str">
        <f t="shared" si="482"/>
        <v>Puno</v>
      </c>
      <c r="D4356" s="9" t="str">
        <f t="shared" si="483"/>
        <v>No Reporta</v>
      </c>
      <c r="E4356" s="9" t="str">
        <f t="shared" si="484"/>
        <v>No Reporta</v>
      </c>
      <c r="F4356" s="194" t="str">
        <f>+'Información ELECTRO PUNO'!E4336</f>
        <v>MT</v>
      </c>
      <c r="G4356" s="194">
        <f>+'Información ELECTRO PUNO'!G4336</f>
        <v>13</v>
      </c>
      <c r="H4356" s="9" t="str">
        <f t="shared" si="485"/>
        <v>Poste</v>
      </c>
      <c r="I4356" s="194" t="str">
        <f>+'Información ELECTRO PUNO'!F4336</f>
        <v>Concreto Armado C</v>
      </c>
      <c r="J4356" s="194" t="str">
        <f>+'Información ELECTRO PUNO'!B4336</f>
        <v>PPC20</v>
      </c>
      <c r="K4356" s="9" t="str">
        <f t="shared" si="487"/>
        <v>POSTE DE CONCRETO ARMADO DE 13/400/150/345</v>
      </c>
      <c r="L4356" s="139">
        <f t="shared" si="488"/>
        <v>0.54</v>
      </c>
    </row>
    <row r="4357" spans="1:12" x14ac:dyDescent="0.25">
      <c r="A4357" s="193">
        <f>+'Información ELECTRO PUNO'!A4337</f>
        <v>4336</v>
      </c>
      <c r="B4357" s="26" t="str">
        <f t="shared" si="486"/>
        <v>SICODI</v>
      </c>
      <c r="C4357" s="9" t="str">
        <f t="shared" si="482"/>
        <v>Puno</v>
      </c>
      <c r="D4357" s="9" t="str">
        <f t="shared" si="483"/>
        <v>No Reporta</v>
      </c>
      <c r="E4357" s="9" t="str">
        <f t="shared" si="484"/>
        <v>No Reporta</v>
      </c>
      <c r="F4357" s="194" t="str">
        <f>+'Información ELECTRO PUNO'!E4337</f>
        <v>MT</v>
      </c>
      <c r="G4357" s="194">
        <f>+'Información ELECTRO PUNO'!G4337</f>
        <v>13</v>
      </c>
      <c r="H4357" s="9" t="str">
        <f t="shared" si="485"/>
        <v>Poste</v>
      </c>
      <c r="I4357" s="194" t="str">
        <f>+'Información ELECTRO PUNO'!F4337</f>
        <v>Concreto Armado C</v>
      </c>
      <c r="J4357" s="194" t="str">
        <f>+'Información ELECTRO PUNO'!B4337</f>
        <v>PPC20</v>
      </c>
      <c r="K4357" s="9" t="str">
        <f t="shared" si="487"/>
        <v>POSTE DE CONCRETO ARMADO DE 13/400/150/345</v>
      </c>
      <c r="L4357" s="139">
        <f t="shared" si="488"/>
        <v>0.54</v>
      </c>
    </row>
    <row r="4358" spans="1:12" x14ac:dyDescent="0.25">
      <c r="A4358" s="193">
        <f>+'Información ELECTRO PUNO'!A4338</f>
        <v>4337</v>
      </c>
      <c r="B4358" s="26" t="str">
        <f t="shared" si="486"/>
        <v>SICODI</v>
      </c>
      <c r="C4358" s="9" t="str">
        <f t="shared" si="482"/>
        <v>Puno</v>
      </c>
      <c r="D4358" s="9" t="str">
        <f t="shared" si="483"/>
        <v>No Reporta</v>
      </c>
      <c r="E4358" s="9" t="str">
        <f t="shared" si="484"/>
        <v>No Reporta</v>
      </c>
      <c r="F4358" s="194" t="str">
        <f>+'Información ELECTRO PUNO'!E4338</f>
        <v>MT</v>
      </c>
      <c r="G4358" s="194">
        <f>+'Información ELECTRO PUNO'!G4338</f>
        <v>13</v>
      </c>
      <c r="H4358" s="9" t="str">
        <f t="shared" si="485"/>
        <v>Poste</v>
      </c>
      <c r="I4358" s="194" t="str">
        <f>+'Información ELECTRO PUNO'!F4338</f>
        <v>Concreto Armado C</v>
      </c>
      <c r="J4358" s="194" t="str">
        <f>+'Información ELECTRO PUNO'!B4338</f>
        <v>PPC20</v>
      </c>
      <c r="K4358" s="9" t="str">
        <f t="shared" si="487"/>
        <v>POSTE DE CONCRETO ARMADO DE 13/400/150/345</v>
      </c>
      <c r="L4358" s="139">
        <f t="shared" si="488"/>
        <v>0.54</v>
      </c>
    </row>
    <row r="4359" spans="1:12" x14ac:dyDescent="0.25">
      <c r="A4359" s="193">
        <f>+'Información ELECTRO PUNO'!A4339</f>
        <v>4338</v>
      </c>
      <c r="B4359" s="26" t="str">
        <f t="shared" si="486"/>
        <v>SICODI</v>
      </c>
      <c r="C4359" s="9" t="str">
        <f t="shared" si="482"/>
        <v>Puno</v>
      </c>
      <c r="D4359" s="9" t="str">
        <f t="shared" si="483"/>
        <v>No Reporta</v>
      </c>
      <c r="E4359" s="9" t="str">
        <f t="shared" si="484"/>
        <v>No Reporta</v>
      </c>
      <c r="F4359" s="194" t="str">
        <f>+'Información ELECTRO PUNO'!E4339</f>
        <v>MT</v>
      </c>
      <c r="G4359" s="194">
        <f>+'Información ELECTRO PUNO'!G4339</f>
        <v>13</v>
      </c>
      <c r="H4359" s="9" t="str">
        <f t="shared" si="485"/>
        <v>Poste</v>
      </c>
      <c r="I4359" s="194" t="str">
        <f>+'Información ELECTRO PUNO'!F4339</f>
        <v>Concreto Armado C</v>
      </c>
      <c r="J4359" s="194" t="str">
        <f>+'Información ELECTRO PUNO'!B4339</f>
        <v>PPC20</v>
      </c>
      <c r="K4359" s="9" t="str">
        <f t="shared" si="487"/>
        <v>POSTE DE CONCRETO ARMADO DE 13/400/150/345</v>
      </c>
      <c r="L4359" s="139">
        <f t="shared" si="488"/>
        <v>0.54</v>
      </c>
    </row>
    <row r="4360" spans="1:12" x14ac:dyDescent="0.25">
      <c r="A4360" s="193">
        <f>+'Información ELECTRO PUNO'!A4340</f>
        <v>4339</v>
      </c>
      <c r="B4360" s="26" t="str">
        <f t="shared" si="486"/>
        <v>SICODI</v>
      </c>
      <c r="C4360" s="9" t="str">
        <f t="shared" si="482"/>
        <v>Puno</v>
      </c>
      <c r="D4360" s="9" t="str">
        <f t="shared" si="483"/>
        <v>No Reporta</v>
      </c>
      <c r="E4360" s="9" t="str">
        <f t="shared" si="484"/>
        <v>No Reporta</v>
      </c>
      <c r="F4360" s="194" t="str">
        <f>+'Información ELECTRO PUNO'!E4340</f>
        <v>MT</v>
      </c>
      <c r="G4360" s="194">
        <f>+'Información ELECTRO PUNO'!G4340</f>
        <v>13</v>
      </c>
      <c r="H4360" s="9" t="str">
        <f t="shared" si="485"/>
        <v>Poste</v>
      </c>
      <c r="I4360" s="194" t="str">
        <f>+'Información ELECTRO PUNO'!F4340</f>
        <v>Concreto Armado C</v>
      </c>
      <c r="J4360" s="194" t="str">
        <f>+'Información ELECTRO PUNO'!B4340</f>
        <v>PPC20</v>
      </c>
      <c r="K4360" s="9" t="str">
        <f t="shared" si="487"/>
        <v>POSTE DE CONCRETO ARMADO DE 13/400/150/345</v>
      </c>
      <c r="L4360" s="139">
        <f t="shared" si="488"/>
        <v>0.54</v>
      </c>
    </row>
    <row r="4361" spans="1:12" x14ac:dyDescent="0.25">
      <c r="A4361" s="193">
        <f>+'Información ELECTRO PUNO'!A4341</f>
        <v>4340</v>
      </c>
      <c r="B4361" s="26" t="str">
        <f t="shared" si="486"/>
        <v>SICODI</v>
      </c>
      <c r="C4361" s="9" t="str">
        <f t="shared" si="482"/>
        <v>Puno</v>
      </c>
      <c r="D4361" s="9" t="str">
        <f t="shared" si="483"/>
        <v>No Reporta</v>
      </c>
      <c r="E4361" s="9" t="str">
        <f t="shared" si="484"/>
        <v>No Reporta</v>
      </c>
      <c r="F4361" s="194" t="str">
        <f>+'Información ELECTRO PUNO'!E4341</f>
        <v>MT</v>
      </c>
      <c r="G4361" s="194">
        <f>+'Información ELECTRO PUNO'!G4341</f>
        <v>13</v>
      </c>
      <c r="H4361" s="9" t="str">
        <f t="shared" si="485"/>
        <v>Poste</v>
      </c>
      <c r="I4361" s="194" t="str">
        <f>+'Información ELECTRO PUNO'!F4341</f>
        <v>Concreto Armado C</v>
      </c>
      <c r="J4361" s="194" t="str">
        <f>+'Información ELECTRO PUNO'!B4341</f>
        <v>PPC20</v>
      </c>
      <c r="K4361" s="9" t="str">
        <f t="shared" si="487"/>
        <v>POSTE DE CONCRETO ARMADO DE 13/400/150/345</v>
      </c>
      <c r="L4361" s="139">
        <f t="shared" si="488"/>
        <v>0.54</v>
      </c>
    </row>
    <row r="4362" spans="1:12" x14ac:dyDescent="0.25">
      <c r="A4362" s="193">
        <f>+'Información ELECTRO PUNO'!A4342</f>
        <v>4341</v>
      </c>
      <c r="B4362" s="26" t="str">
        <f t="shared" si="486"/>
        <v>SICODI</v>
      </c>
      <c r="C4362" s="9" t="str">
        <f t="shared" si="482"/>
        <v>Puno</v>
      </c>
      <c r="D4362" s="9" t="str">
        <f t="shared" si="483"/>
        <v>No Reporta</v>
      </c>
      <c r="E4362" s="9" t="str">
        <f t="shared" si="484"/>
        <v>No Reporta</v>
      </c>
      <c r="F4362" s="194" t="str">
        <f>+'Información ELECTRO PUNO'!E4342</f>
        <v>MT</v>
      </c>
      <c r="G4362" s="194">
        <f>+'Información ELECTRO PUNO'!G4342</f>
        <v>13</v>
      </c>
      <c r="H4362" s="9" t="str">
        <f t="shared" si="485"/>
        <v>Poste</v>
      </c>
      <c r="I4362" s="194" t="str">
        <f>+'Información ELECTRO PUNO'!F4342</f>
        <v>Concreto Armado C</v>
      </c>
      <c r="J4362" s="194" t="str">
        <f>+'Información ELECTRO PUNO'!B4342</f>
        <v>PPC20</v>
      </c>
      <c r="K4362" s="9" t="str">
        <f t="shared" si="487"/>
        <v>POSTE DE CONCRETO ARMADO DE 13/400/150/345</v>
      </c>
      <c r="L4362" s="139">
        <f t="shared" si="488"/>
        <v>0.54</v>
      </c>
    </row>
    <row r="4363" spans="1:12" x14ac:dyDescent="0.25">
      <c r="A4363" s="193">
        <f>+'Información ELECTRO PUNO'!A4343</f>
        <v>4342</v>
      </c>
      <c r="B4363" s="26" t="str">
        <f t="shared" si="486"/>
        <v>SICODI</v>
      </c>
      <c r="C4363" s="9" t="str">
        <f t="shared" si="482"/>
        <v>Puno</v>
      </c>
      <c r="D4363" s="9" t="str">
        <f t="shared" si="483"/>
        <v>No Reporta</v>
      </c>
      <c r="E4363" s="9" t="str">
        <f t="shared" si="484"/>
        <v>No Reporta</v>
      </c>
      <c r="F4363" s="194" t="str">
        <f>+'Información ELECTRO PUNO'!E4343</f>
        <v>MT</v>
      </c>
      <c r="G4363" s="194">
        <f>+'Información ELECTRO PUNO'!G4343</f>
        <v>13</v>
      </c>
      <c r="H4363" s="9" t="str">
        <f t="shared" si="485"/>
        <v>Poste</v>
      </c>
      <c r="I4363" s="194" t="str">
        <f>+'Información ELECTRO PUNO'!F4343</f>
        <v>Concreto Armado C</v>
      </c>
      <c r="J4363" s="194" t="str">
        <f>+'Información ELECTRO PUNO'!B4343</f>
        <v>PPC20</v>
      </c>
      <c r="K4363" s="9" t="str">
        <f t="shared" si="487"/>
        <v>POSTE DE CONCRETO ARMADO DE 13/400/150/345</v>
      </c>
      <c r="L4363" s="139">
        <f t="shared" si="488"/>
        <v>0.54</v>
      </c>
    </row>
    <row r="4364" spans="1:12" x14ac:dyDescent="0.25">
      <c r="A4364" s="193">
        <f>+'Información ELECTRO PUNO'!A4344</f>
        <v>4343</v>
      </c>
      <c r="B4364" s="26" t="str">
        <f t="shared" si="486"/>
        <v>SICODI</v>
      </c>
      <c r="C4364" s="9" t="str">
        <f t="shared" si="482"/>
        <v>Puno</v>
      </c>
      <c r="D4364" s="9" t="str">
        <f t="shared" si="483"/>
        <v>No Reporta</v>
      </c>
      <c r="E4364" s="9" t="str">
        <f t="shared" si="484"/>
        <v>No Reporta</v>
      </c>
      <c r="F4364" s="194" t="str">
        <f>+'Información ELECTRO PUNO'!E4344</f>
        <v>MT</v>
      </c>
      <c r="G4364" s="194">
        <f>+'Información ELECTRO PUNO'!G4344</f>
        <v>13</v>
      </c>
      <c r="H4364" s="9" t="str">
        <f t="shared" si="485"/>
        <v>Poste</v>
      </c>
      <c r="I4364" s="194" t="str">
        <f>+'Información ELECTRO PUNO'!F4344</f>
        <v>Concreto Armado C</v>
      </c>
      <c r="J4364" s="194" t="str">
        <f>+'Información ELECTRO PUNO'!B4344</f>
        <v>PPC20</v>
      </c>
      <c r="K4364" s="9" t="str">
        <f t="shared" si="487"/>
        <v>POSTE DE CONCRETO ARMADO DE 13/400/150/345</v>
      </c>
      <c r="L4364" s="139">
        <f t="shared" si="488"/>
        <v>0.54</v>
      </c>
    </row>
    <row r="4365" spans="1:12" x14ac:dyDescent="0.25">
      <c r="A4365" s="193">
        <f>+'Información ELECTRO PUNO'!A4345</f>
        <v>4344</v>
      </c>
      <c r="B4365" s="26" t="str">
        <f t="shared" si="486"/>
        <v>SICODI</v>
      </c>
      <c r="C4365" s="9" t="str">
        <f t="shared" si="482"/>
        <v>Puno</v>
      </c>
      <c r="D4365" s="9" t="str">
        <f t="shared" si="483"/>
        <v>No Reporta</v>
      </c>
      <c r="E4365" s="9" t="str">
        <f t="shared" si="484"/>
        <v>No Reporta</v>
      </c>
      <c r="F4365" s="194" t="str">
        <f>+'Información ELECTRO PUNO'!E4345</f>
        <v>MT</v>
      </c>
      <c r="G4365" s="194">
        <f>+'Información ELECTRO PUNO'!G4345</f>
        <v>13</v>
      </c>
      <c r="H4365" s="9" t="str">
        <f t="shared" si="485"/>
        <v>Poste</v>
      </c>
      <c r="I4365" s="194" t="str">
        <f>+'Información ELECTRO PUNO'!F4345</f>
        <v>Concreto Armado C</v>
      </c>
      <c r="J4365" s="194" t="str">
        <f>+'Información ELECTRO PUNO'!B4345</f>
        <v>PPC20</v>
      </c>
      <c r="K4365" s="9" t="str">
        <f t="shared" si="487"/>
        <v>POSTE DE CONCRETO ARMADO DE 13/400/150/345</v>
      </c>
      <c r="L4365" s="139">
        <f t="shared" si="488"/>
        <v>0.54</v>
      </c>
    </row>
    <row r="4366" spans="1:12" x14ac:dyDescent="0.25">
      <c r="A4366" s="193">
        <f>+'Información ELECTRO PUNO'!A4346</f>
        <v>4345</v>
      </c>
      <c r="B4366" s="26" t="str">
        <f t="shared" si="486"/>
        <v>SICODI</v>
      </c>
      <c r="C4366" s="9" t="str">
        <f t="shared" si="482"/>
        <v>Puno</v>
      </c>
      <c r="D4366" s="9" t="str">
        <f t="shared" si="483"/>
        <v>No Reporta</v>
      </c>
      <c r="E4366" s="9" t="str">
        <f t="shared" si="484"/>
        <v>No Reporta</v>
      </c>
      <c r="F4366" s="194" t="str">
        <f>+'Información ELECTRO PUNO'!E4346</f>
        <v>MT</v>
      </c>
      <c r="G4366" s="194">
        <f>+'Información ELECTRO PUNO'!G4346</f>
        <v>13</v>
      </c>
      <c r="H4366" s="9" t="str">
        <f t="shared" si="485"/>
        <v>Poste</v>
      </c>
      <c r="I4366" s="194" t="str">
        <f>+'Información ELECTRO PUNO'!F4346</f>
        <v>Concreto Armado C</v>
      </c>
      <c r="J4366" s="194" t="str">
        <f>+'Información ELECTRO PUNO'!B4346</f>
        <v>PPC20</v>
      </c>
      <c r="K4366" s="9" t="str">
        <f t="shared" si="487"/>
        <v>POSTE DE CONCRETO ARMADO DE 13/400/150/345</v>
      </c>
      <c r="L4366" s="139">
        <f t="shared" si="488"/>
        <v>0.54</v>
      </c>
    </row>
    <row r="4367" spans="1:12" x14ac:dyDescent="0.25">
      <c r="A4367" s="193">
        <f>+'Información ELECTRO PUNO'!A4347</f>
        <v>4346</v>
      </c>
      <c r="B4367" s="26" t="str">
        <f t="shared" si="486"/>
        <v>SICODI</v>
      </c>
      <c r="C4367" s="9" t="str">
        <f t="shared" si="482"/>
        <v>Puno</v>
      </c>
      <c r="D4367" s="9" t="str">
        <f t="shared" si="483"/>
        <v>No Reporta</v>
      </c>
      <c r="E4367" s="9" t="str">
        <f t="shared" si="484"/>
        <v>No Reporta</v>
      </c>
      <c r="F4367" s="194" t="str">
        <f>+'Información ELECTRO PUNO'!E4347</f>
        <v>MT</v>
      </c>
      <c r="G4367" s="194">
        <f>+'Información ELECTRO PUNO'!G4347</f>
        <v>13</v>
      </c>
      <c r="H4367" s="9" t="str">
        <f t="shared" si="485"/>
        <v>Poste</v>
      </c>
      <c r="I4367" s="194" t="str">
        <f>+'Información ELECTRO PUNO'!F4347</f>
        <v>Concreto Armado C</v>
      </c>
      <c r="J4367" s="194" t="str">
        <f>+'Información ELECTRO PUNO'!B4347</f>
        <v>PPC20</v>
      </c>
      <c r="K4367" s="9" t="str">
        <f t="shared" si="487"/>
        <v>POSTE DE CONCRETO ARMADO DE 13/400/150/345</v>
      </c>
      <c r="L4367" s="139">
        <f t="shared" si="488"/>
        <v>0.54</v>
      </c>
    </row>
    <row r="4368" spans="1:12" x14ac:dyDescent="0.25">
      <c r="A4368" s="193">
        <f>+'Información ELECTRO PUNO'!A4348</f>
        <v>4347</v>
      </c>
      <c r="B4368" s="26" t="str">
        <f t="shared" si="486"/>
        <v>SICODI</v>
      </c>
      <c r="C4368" s="9" t="str">
        <f t="shared" si="482"/>
        <v>Puno</v>
      </c>
      <c r="D4368" s="9" t="str">
        <f t="shared" si="483"/>
        <v>No Reporta</v>
      </c>
      <c r="E4368" s="9" t="str">
        <f t="shared" si="484"/>
        <v>No Reporta</v>
      </c>
      <c r="F4368" s="194" t="str">
        <f>+'Información ELECTRO PUNO'!E4348</f>
        <v>MT</v>
      </c>
      <c r="G4368" s="194">
        <f>+'Información ELECTRO PUNO'!G4348</f>
        <v>13</v>
      </c>
      <c r="H4368" s="9" t="str">
        <f t="shared" si="485"/>
        <v>Poste</v>
      </c>
      <c r="I4368" s="194" t="str">
        <f>+'Información ELECTRO PUNO'!F4348</f>
        <v>Concreto Armado C</v>
      </c>
      <c r="J4368" s="194" t="str">
        <f>+'Información ELECTRO PUNO'!B4348</f>
        <v>PPC20</v>
      </c>
      <c r="K4368" s="9" t="str">
        <f t="shared" si="487"/>
        <v>POSTE DE CONCRETO ARMADO DE 13/400/150/345</v>
      </c>
      <c r="L4368" s="139">
        <f t="shared" si="488"/>
        <v>0.54</v>
      </c>
    </row>
    <row r="4369" spans="1:12" x14ac:dyDescent="0.25">
      <c r="A4369" s="193">
        <f>+'Información ELECTRO PUNO'!A4349</f>
        <v>4348</v>
      </c>
      <c r="B4369" s="26" t="str">
        <f t="shared" si="486"/>
        <v>SICODI</v>
      </c>
      <c r="C4369" s="9" t="str">
        <f t="shared" si="482"/>
        <v>Puno</v>
      </c>
      <c r="D4369" s="9" t="str">
        <f t="shared" si="483"/>
        <v>No Reporta</v>
      </c>
      <c r="E4369" s="9" t="str">
        <f t="shared" si="484"/>
        <v>No Reporta</v>
      </c>
      <c r="F4369" s="194" t="str">
        <f>+'Información ELECTRO PUNO'!E4349</f>
        <v>MT</v>
      </c>
      <c r="G4369" s="194">
        <f>+'Información ELECTRO PUNO'!G4349</f>
        <v>13</v>
      </c>
      <c r="H4369" s="9" t="str">
        <f t="shared" si="485"/>
        <v>Poste</v>
      </c>
      <c r="I4369" s="194" t="str">
        <f>+'Información ELECTRO PUNO'!F4349</f>
        <v>Concreto Armado C</v>
      </c>
      <c r="J4369" s="194" t="str">
        <f>+'Información ELECTRO PUNO'!B4349</f>
        <v>PPC20</v>
      </c>
      <c r="K4369" s="9" t="str">
        <f t="shared" si="487"/>
        <v>POSTE DE CONCRETO ARMADO DE 13/400/150/345</v>
      </c>
      <c r="L4369" s="139">
        <f t="shared" si="488"/>
        <v>0.54</v>
      </c>
    </row>
    <row r="4370" spans="1:12" x14ac:dyDescent="0.25">
      <c r="A4370" s="193">
        <f>+'Información ELECTRO PUNO'!A4350</f>
        <v>4349</v>
      </c>
      <c r="B4370" s="26" t="str">
        <f t="shared" si="486"/>
        <v>SICODI</v>
      </c>
      <c r="C4370" s="9" t="str">
        <f t="shared" si="482"/>
        <v>Puno</v>
      </c>
      <c r="D4370" s="9" t="str">
        <f t="shared" si="483"/>
        <v>No Reporta</v>
      </c>
      <c r="E4370" s="9" t="str">
        <f t="shared" si="484"/>
        <v>No Reporta</v>
      </c>
      <c r="F4370" s="194" t="str">
        <f>+'Información ELECTRO PUNO'!E4350</f>
        <v>MT</v>
      </c>
      <c r="G4370" s="194">
        <f>+'Información ELECTRO PUNO'!G4350</f>
        <v>13</v>
      </c>
      <c r="H4370" s="9" t="str">
        <f t="shared" si="485"/>
        <v>Poste</v>
      </c>
      <c r="I4370" s="194" t="str">
        <f>+'Información ELECTRO PUNO'!F4350</f>
        <v>Concreto Armado C</v>
      </c>
      <c r="J4370" s="194" t="str">
        <f>+'Información ELECTRO PUNO'!B4350</f>
        <v>PPC20</v>
      </c>
      <c r="K4370" s="9" t="str">
        <f t="shared" si="487"/>
        <v>POSTE DE CONCRETO ARMADO DE 13/400/150/345</v>
      </c>
      <c r="L4370" s="139">
        <f t="shared" si="488"/>
        <v>0.54</v>
      </c>
    </row>
    <row r="4371" spans="1:12" x14ac:dyDescent="0.25">
      <c r="A4371" s="193">
        <f>+'Información ELECTRO PUNO'!A4351</f>
        <v>4350</v>
      </c>
      <c r="B4371" s="26" t="str">
        <f t="shared" si="486"/>
        <v>SICODI</v>
      </c>
      <c r="C4371" s="9" t="str">
        <f t="shared" si="482"/>
        <v>Puno</v>
      </c>
      <c r="D4371" s="9" t="str">
        <f t="shared" si="483"/>
        <v>No Reporta</v>
      </c>
      <c r="E4371" s="9" t="str">
        <f t="shared" si="484"/>
        <v>No Reporta</v>
      </c>
      <c r="F4371" s="194" t="str">
        <f>+'Información ELECTRO PUNO'!E4351</f>
        <v>MT</v>
      </c>
      <c r="G4371" s="194">
        <f>+'Información ELECTRO PUNO'!G4351</f>
        <v>13</v>
      </c>
      <c r="H4371" s="9" t="str">
        <f t="shared" si="485"/>
        <v>Poste</v>
      </c>
      <c r="I4371" s="194" t="str">
        <f>+'Información ELECTRO PUNO'!F4351</f>
        <v>Concreto Armado C</v>
      </c>
      <c r="J4371" s="194" t="str">
        <f>+'Información ELECTRO PUNO'!B4351</f>
        <v>PPC20</v>
      </c>
      <c r="K4371" s="9" t="str">
        <f t="shared" si="487"/>
        <v>POSTE DE CONCRETO ARMADO DE 13/400/150/345</v>
      </c>
      <c r="L4371" s="139">
        <f t="shared" si="488"/>
        <v>0.54</v>
      </c>
    </row>
    <row r="4372" spans="1:12" x14ac:dyDescent="0.25">
      <c r="A4372" s="193">
        <f>+'Información ELECTRO PUNO'!A4352</f>
        <v>4351</v>
      </c>
      <c r="B4372" s="26" t="str">
        <f t="shared" si="486"/>
        <v>SICODI</v>
      </c>
      <c r="C4372" s="9" t="str">
        <f t="shared" si="482"/>
        <v>Puno</v>
      </c>
      <c r="D4372" s="9" t="str">
        <f t="shared" si="483"/>
        <v>No Reporta</v>
      </c>
      <c r="E4372" s="9" t="str">
        <f t="shared" si="484"/>
        <v>No Reporta</v>
      </c>
      <c r="F4372" s="194" t="str">
        <f>+'Información ELECTRO PUNO'!E4352</f>
        <v>MT</v>
      </c>
      <c r="G4372" s="194">
        <f>+'Información ELECTRO PUNO'!G4352</f>
        <v>13</v>
      </c>
      <c r="H4372" s="9" t="str">
        <f t="shared" si="485"/>
        <v>Poste</v>
      </c>
      <c r="I4372" s="194" t="str">
        <f>+'Información ELECTRO PUNO'!F4352</f>
        <v>Concreto Armado C</v>
      </c>
      <c r="J4372" s="194" t="str">
        <f>+'Información ELECTRO PUNO'!B4352</f>
        <v>PPC20</v>
      </c>
      <c r="K4372" s="9" t="str">
        <f t="shared" si="487"/>
        <v>POSTE DE CONCRETO ARMADO DE 13/400/150/345</v>
      </c>
      <c r="L4372" s="139">
        <f t="shared" si="488"/>
        <v>0.54</v>
      </c>
    </row>
    <row r="4373" spans="1:12" x14ac:dyDescent="0.25">
      <c r="A4373" s="193">
        <f>+'Información ELECTRO PUNO'!A4353</f>
        <v>4352</v>
      </c>
      <c r="B4373" s="26" t="str">
        <f t="shared" si="486"/>
        <v>SICODI</v>
      </c>
      <c r="C4373" s="9" t="str">
        <f t="shared" si="482"/>
        <v>Puno</v>
      </c>
      <c r="D4373" s="9" t="str">
        <f t="shared" si="483"/>
        <v>No Reporta</v>
      </c>
      <c r="E4373" s="9" t="str">
        <f t="shared" si="484"/>
        <v>No Reporta</v>
      </c>
      <c r="F4373" s="194" t="str">
        <f>+'Información ELECTRO PUNO'!E4353</f>
        <v>MT</v>
      </c>
      <c r="G4373" s="194">
        <f>+'Información ELECTRO PUNO'!G4353</f>
        <v>13</v>
      </c>
      <c r="H4373" s="9" t="str">
        <f t="shared" si="485"/>
        <v>Poste</v>
      </c>
      <c r="I4373" s="194" t="str">
        <f>+'Información ELECTRO PUNO'!F4353</f>
        <v>Concreto Armado C</v>
      </c>
      <c r="J4373" s="194" t="str">
        <f>+'Información ELECTRO PUNO'!B4353</f>
        <v>PPC20</v>
      </c>
      <c r="K4373" s="9" t="str">
        <f t="shared" si="487"/>
        <v>POSTE DE CONCRETO ARMADO DE 13/400/150/345</v>
      </c>
      <c r="L4373" s="139">
        <f t="shared" si="488"/>
        <v>0.54</v>
      </c>
    </row>
    <row r="4374" spans="1:12" x14ac:dyDescent="0.25">
      <c r="A4374" s="193">
        <f>+'Información ELECTRO PUNO'!A4354</f>
        <v>4353</v>
      </c>
      <c r="B4374" s="26" t="str">
        <f t="shared" si="486"/>
        <v>SICODI</v>
      </c>
      <c r="C4374" s="9" t="str">
        <f t="shared" ref="C4374:C4437" si="489">+$C$10</f>
        <v>Puno</v>
      </c>
      <c r="D4374" s="9" t="str">
        <f t="shared" ref="D4374:D4437" si="490">+$D$10</f>
        <v>No Reporta</v>
      </c>
      <c r="E4374" s="9" t="str">
        <f t="shared" ref="E4374:E4437" si="491">+$E$10</f>
        <v>No Reporta</v>
      </c>
      <c r="F4374" s="194" t="str">
        <f>+'Información ELECTRO PUNO'!E4354</f>
        <v>MT</v>
      </c>
      <c r="G4374" s="194">
        <f>+'Información ELECTRO PUNO'!G4354</f>
        <v>13</v>
      </c>
      <c r="H4374" s="9" t="str">
        <f t="shared" ref="H4374:H4437" si="492">+$H$10</f>
        <v>Poste</v>
      </c>
      <c r="I4374" s="194" t="str">
        <f>+'Información ELECTRO PUNO'!F4354</f>
        <v>Concreto Armado C</v>
      </c>
      <c r="J4374" s="194" t="str">
        <f>+'Información ELECTRO PUNO'!B4354</f>
        <v>PPC20</v>
      </c>
      <c r="K4374" s="9" t="str">
        <f t="shared" si="487"/>
        <v>POSTE DE CONCRETO ARMADO DE 13/400/150/345</v>
      </c>
      <c r="L4374" s="139">
        <f t="shared" si="488"/>
        <v>0.54</v>
      </c>
    </row>
    <row r="4375" spans="1:12" x14ac:dyDescent="0.25">
      <c r="A4375" s="193">
        <f>+'Información ELECTRO PUNO'!A4355</f>
        <v>4354</v>
      </c>
      <c r="B4375" s="26" t="str">
        <f t="shared" ref="B4375:B4438" si="493">+INDEX($B$8:$B$16,MATCH(J4375,$J$8:$J$16,0))</f>
        <v>SICODI</v>
      </c>
      <c r="C4375" s="9" t="str">
        <f t="shared" si="489"/>
        <v>Puno</v>
      </c>
      <c r="D4375" s="9" t="str">
        <f t="shared" si="490"/>
        <v>No Reporta</v>
      </c>
      <c r="E4375" s="9" t="str">
        <f t="shared" si="491"/>
        <v>No Reporta</v>
      </c>
      <c r="F4375" s="194" t="str">
        <f>+'Información ELECTRO PUNO'!E4355</f>
        <v>MT</v>
      </c>
      <c r="G4375" s="194">
        <f>+'Información ELECTRO PUNO'!G4355</f>
        <v>13</v>
      </c>
      <c r="H4375" s="9" t="str">
        <f t="shared" si="492"/>
        <v>Poste</v>
      </c>
      <c r="I4375" s="194" t="str">
        <f>+'Información ELECTRO PUNO'!F4355</f>
        <v>Concreto Armado C</v>
      </c>
      <c r="J4375" s="194" t="str">
        <f>+'Información ELECTRO PUNO'!B4355</f>
        <v>PPC20</v>
      </c>
      <c r="K4375" s="9" t="str">
        <f t="shared" ref="K4375:K4438" si="494">+VLOOKUP(J4375,$J$8:$K$16,2,FALSE)</f>
        <v>POSTE DE CONCRETO ARMADO DE 13/400/150/345</v>
      </c>
      <c r="L4375" s="139">
        <f t="shared" ref="L4375:L4438" si="495">+VLOOKUP(J4375,$J$8:$U$16,12,FALSE)</f>
        <v>0.54</v>
      </c>
    </row>
    <row r="4376" spans="1:12" x14ac:dyDescent="0.25">
      <c r="A4376" s="193">
        <f>+'Información ELECTRO PUNO'!A4356</f>
        <v>4355</v>
      </c>
      <c r="B4376" s="26" t="str">
        <f t="shared" si="493"/>
        <v>SICODI</v>
      </c>
      <c r="C4376" s="9" t="str">
        <f t="shared" si="489"/>
        <v>Puno</v>
      </c>
      <c r="D4376" s="9" t="str">
        <f t="shared" si="490"/>
        <v>No Reporta</v>
      </c>
      <c r="E4376" s="9" t="str">
        <f t="shared" si="491"/>
        <v>No Reporta</v>
      </c>
      <c r="F4376" s="194" t="str">
        <f>+'Información ELECTRO PUNO'!E4356</f>
        <v>MT</v>
      </c>
      <c r="G4376" s="194">
        <f>+'Información ELECTRO PUNO'!G4356</f>
        <v>13</v>
      </c>
      <c r="H4376" s="9" t="str">
        <f t="shared" si="492"/>
        <v>Poste</v>
      </c>
      <c r="I4376" s="194" t="str">
        <f>+'Información ELECTRO PUNO'!F4356</f>
        <v>Concreto Armado C</v>
      </c>
      <c r="J4376" s="194" t="str">
        <f>+'Información ELECTRO PUNO'!B4356</f>
        <v>PPC20</v>
      </c>
      <c r="K4376" s="9" t="str">
        <f t="shared" si="494"/>
        <v>POSTE DE CONCRETO ARMADO DE 13/400/150/345</v>
      </c>
      <c r="L4376" s="139">
        <f t="shared" si="495"/>
        <v>0.54</v>
      </c>
    </row>
    <row r="4377" spans="1:12" x14ac:dyDescent="0.25">
      <c r="A4377" s="193">
        <f>+'Información ELECTRO PUNO'!A4357</f>
        <v>4356</v>
      </c>
      <c r="B4377" s="26" t="str">
        <f t="shared" si="493"/>
        <v>SICODI</v>
      </c>
      <c r="C4377" s="9" t="str">
        <f t="shared" si="489"/>
        <v>Puno</v>
      </c>
      <c r="D4377" s="9" t="str">
        <f t="shared" si="490"/>
        <v>No Reporta</v>
      </c>
      <c r="E4377" s="9" t="str">
        <f t="shared" si="491"/>
        <v>No Reporta</v>
      </c>
      <c r="F4377" s="194" t="str">
        <f>+'Información ELECTRO PUNO'!E4357</f>
        <v>MT</v>
      </c>
      <c r="G4377" s="194">
        <f>+'Información ELECTRO PUNO'!G4357</f>
        <v>13</v>
      </c>
      <c r="H4377" s="9" t="str">
        <f t="shared" si="492"/>
        <v>Poste</v>
      </c>
      <c r="I4377" s="194" t="str">
        <f>+'Información ELECTRO PUNO'!F4357</f>
        <v>Concreto Armado C</v>
      </c>
      <c r="J4377" s="194" t="str">
        <f>+'Información ELECTRO PUNO'!B4357</f>
        <v>PPC20</v>
      </c>
      <c r="K4377" s="9" t="str">
        <f t="shared" si="494"/>
        <v>POSTE DE CONCRETO ARMADO DE 13/400/150/345</v>
      </c>
      <c r="L4377" s="139">
        <f t="shared" si="495"/>
        <v>0.54</v>
      </c>
    </row>
    <row r="4378" spans="1:12" x14ac:dyDescent="0.25">
      <c r="A4378" s="193">
        <f>+'Información ELECTRO PUNO'!A4358</f>
        <v>4357</v>
      </c>
      <c r="B4378" s="26" t="str">
        <f t="shared" si="493"/>
        <v>SICODI</v>
      </c>
      <c r="C4378" s="9" t="str">
        <f t="shared" si="489"/>
        <v>Puno</v>
      </c>
      <c r="D4378" s="9" t="str">
        <f t="shared" si="490"/>
        <v>No Reporta</v>
      </c>
      <c r="E4378" s="9" t="str">
        <f t="shared" si="491"/>
        <v>No Reporta</v>
      </c>
      <c r="F4378" s="194" t="str">
        <f>+'Información ELECTRO PUNO'!E4358</f>
        <v>MT</v>
      </c>
      <c r="G4378" s="194">
        <f>+'Información ELECTRO PUNO'!G4358</f>
        <v>13</v>
      </c>
      <c r="H4378" s="9" t="str">
        <f t="shared" si="492"/>
        <v>Poste</v>
      </c>
      <c r="I4378" s="194" t="str">
        <f>+'Información ELECTRO PUNO'!F4358</f>
        <v>Concreto Armado C</v>
      </c>
      <c r="J4378" s="194" t="str">
        <f>+'Información ELECTRO PUNO'!B4358</f>
        <v>PPC20</v>
      </c>
      <c r="K4378" s="9" t="str">
        <f t="shared" si="494"/>
        <v>POSTE DE CONCRETO ARMADO DE 13/400/150/345</v>
      </c>
      <c r="L4378" s="139">
        <f t="shared" si="495"/>
        <v>0.54</v>
      </c>
    </row>
    <row r="4379" spans="1:12" x14ac:dyDescent="0.25">
      <c r="A4379" s="193">
        <f>+'Información ELECTRO PUNO'!A4359</f>
        <v>4358</v>
      </c>
      <c r="B4379" s="26" t="str">
        <f t="shared" si="493"/>
        <v>SICODI</v>
      </c>
      <c r="C4379" s="9" t="str">
        <f t="shared" si="489"/>
        <v>Puno</v>
      </c>
      <c r="D4379" s="9" t="str">
        <f t="shared" si="490"/>
        <v>No Reporta</v>
      </c>
      <c r="E4379" s="9" t="str">
        <f t="shared" si="491"/>
        <v>No Reporta</v>
      </c>
      <c r="F4379" s="194" t="str">
        <f>+'Información ELECTRO PUNO'!E4359</f>
        <v>MT</v>
      </c>
      <c r="G4379" s="194">
        <f>+'Información ELECTRO PUNO'!G4359</f>
        <v>13</v>
      </c>
      <c r="H4379" s="9" t="str">
        <f t="shared" si="492"/>
        <v>Poste</v>
      </c>
      <c r="I4379" s="194" t="str">
        <f>+'Información ELECTRO PUNO'!F4359</f>
        <v>Concreto Armado C</v>
      </c>
      <c r="J4379" s="194" t="str">
        <f>+'Información ELECTRO PUNO'!B4359</f>
        <v>PPC20</v>
      </c>
      <c r="K4379" s="9" t="str">
        <f t="shared" si="494"/>
        <v>POSTE DE CONCRETO ARMADO DE 13/400/150/345</v>
      </c>
      <c r="L4379" s="139">
        <f t="shared" si="495"/>
        <v>0.54</v>
      </c>
    </row>
    <row r="4380" spans="1:12" x14ac:dyDescent="0.25">
      <c r="A4380" s="193">
        <f>+'Información ELECTRO PUNO'!A4360</f>
        <v>4359</v>
      </c>
      <c r="B4380" s="26" t="str">
        <f t="shared" si="493"/>
        <v>SICODI</v>
      </c>
      <c r="C4380" s="9" t="str">
        <f t="shared" si="489"/>
        <v>Puno</v>
      </c>
      <c r="D4380" s="9" t="str">
        <f t="shared" si="490"/>
        <v>No Reporta</v>
      </c>
      <c r="E4380" s="9" t="str">
        <f t="shared" si="491"/>
        <v>No Reporta</v>
      </c>
      <c r="F4380" s="194" t="str">
        <f>+'Información ELECTRO PUNO'!E4360</f>
        <v>MT</v>
      </c>
      <c r="G4380" s="194">
        <f>+'Información ELECTRO PUNO'!G4360</f>
        <v>13</v>
      </c>
      <c r="H4380" s="9" t="str">
        <f t="shared" si="492"/>
        <v>Poste</v>
      </c>
      <c r="I4380" s="194" t="str">
        <f>+'Información ELECTRO PUNO'!F4360</f>
        <v>Concreto Armado C</v>
      </c>
      <c r="J4380" s="194" t="str">
        <f>+'Información ELECTRO PUNO'!B4360</f>
        <v>PPC20</v>
      </c>
      <c r="K4380" s="9" t="str">
        <f t="shared" si="494"/>
        <v>POSTE DE CONCRETO ARMADO DE 13/400/150/345</v>
      </c>
      <c r="L4380" s="139">
        <f t="shared" si="495"/>
        <v>0.54</v>
      </c>
    </row>
    <row r="4381" spans="1:12" x14ac:dyDescent="0.25">
      <c r="A4381" s="193">
        <f>+'Información ELECTRO PUNO'!A4361</f>
        <v>4360</v>
      </c>
      <c r="B4381" s="26" t="str">
        <f t="shared" si="493"/>
        <v>SICODI</v>
      </c>
      <c r="C4381" s="9" t="str">
        <f t="shared" si="489"/>
        <v>Puno</v>
      </c>
      <c r="D4381" s="9" t="str">
        <f t="shared" si="490"/>
        <v>No Reporta</v>
      </c>
      <c r="E4381" s="9" t="str">
        <f t="shared" si="491"/>
        <v>No Reporta</v>
      </c>
      <c r="F4381" s="194" t="str">
        <f>+'Información ELECTRO PUNO'!E4361</f>
        <v>MT</v>
      </c>
      <c r="G4381" s="194">
        <f>+'Información ELECTRO PUNO'!G4361</f>
        <v>13</v>
      </c>
      <c r="H4381" s="9" t="str">
        <f t="shared" si="492"/>
        <v>Poste</v>
      </c>
      <c r="I4381" s="194" t="str">
        <f>+'Información ELECTRO PUNO'!F4361</f>
        <v>Concreto Armado C</v>
      </c>
      <c r="J4381" s="194" t="str">
        <f>+'Información ELECTRO PUNO'!B4361</f>
        <v>PPC20</v>
      </c>
      <c r="K4381" s="9" t="str">
        <f t="shared" si="494"/>
        <v>POSTE DE CONCRETO ARMADO DE 13/400/150/345</v>
      </c>
      <c r="L4381" s="139">
        <f t="shared" si="495"/>
        <v>0.54</v>
      </c>
    </row>
    <row r="4382" spans="1:12" x14ac:dyDescent="0.25">
      <c r="A4382" s="193">
        <f>+'Información ELECTRO PUNO'!A4362</f>
        <v>4361</v>
      </c>
      <c r="B4382" s="26" t="str">
        <f t="shared" si="493"/>
        <v>SICODI</v>
      </c>
      <c r="C4382" s="9" t="str">
        <f t="shared" si="489"/>
        <v>Puno</v>
      </c>
      <c r="D4382" s="9" t="str">
        <f t="shared" si="490"/>
        <v>No Reporta</v>
      </c>
      <c r="E4382" s="9" t="str">
        <f t="shared" si="491"/>
        <v>No Reporta</v>
      </c>
      <c r="F4382" s="194" t="str">
        <f>+'Información ELECTRO PUNO'!E4362</f>
        <v>MT</v>
      </c>
      <c r="G4382" s="194">
        <f>+'Información ELECTRO PUNO'!G4362</f>
        <v>13</v>
      </c>
      <c r="H4382" s="9" t="str">
        <f t="shared" si="492"/>
        <v>Poste</v>
      </c>
      <c r="I4382" s="194" t="str">
        <f>+'Información ELECTRO PUNO'!F4362</f>
        <v>Concreto Armado C</v>
      </c>
      <c r="J4382" s="194" t="str">
        <f>+'Información ELECTRO PUNO'!B4362</f>
        <v>PPC20</v>
      </c>
      <c r="K4382" s="9" t="str">
        <f t="shared" si="494"/>
        <v>POSTE DE CONCRETO ARMADO DE 13/400/150/345</v>
      </c>
      <c r="L4382" s="139">
        <f t="shared" si="495"/>
        <v>0.54</v>
      </c>
    </row>
    <row r="4383" spans="1:12" x14ac:dyDescent="0.25">
      <c r="A4383" s="193">
        <f>+'Información ELECTRO PUNO'!A4363</f>
        <v>4362</v>
      </c>
      <c r="B4383" s="26" t="str">
        <f t="shared" si="493"/>
        <v>SICODI</v>
      </c>
      <c r="C4383" s="9" t="str">
        <f t="shared" si="489"/>
        <v>Puno</v>
      </c>
      <c r="D4383" s="9" t="str">
        <f t="shared" si="490"/>
        <v>No Reporta</v>
      </c>
      <c r="E4383" s="9" t="str">
        <f t="shared" si="491"/>
        <v>No Reporta</v>
      </c>
      <c r="F4383" s="194" t="str">
        <f>+'Información ELECTRO PUNO'!E4363</f>
        <v>MT</v>
      </c>
      <c r="G4383" s="194">
        <f>+'Información ELECTRO PUNO'!G4363</f>
        <v>13</v>
      </c>
      <c r="H4383" s="9" t="str">
        <f t="shared" si="492"/>
        <v>Poste</v>
      </c>
      <c r="I4383" s="194" t="str">
        <f>+'Información ELECTRO PUNO'!F4363</f>
        <v>Concreto Armado C</v>
      </c>
      <c r="J4383" s="194" t="str">
        <f>+'Información ELECTRO PUNO'!B4363</f>
        <v>PPC20</v>
      </c>
      <c r="K4383" s="9" t="str">
        <f t="shared" si="494"/>
        <v>POSTE DE CONCRETO ARMADO DE 13/400/150/345</v>
      </c>
      <c r="L4383" s="139">
        <f t="shared" si="495"/>
        <v>0.54</v>
      </c>
    </row>
    <row r="4384" spans="1:12" x14ac:dyDescent="0.25">
      <c r="A4384" s="193">
        <f>+'Información ELECTRO PUNO'!A4364</f>
        <v>4363</v>
      </c>
      <c r="B4384" s="26" t="str">
        <f t="shared" si="493"/>
        <v>SICODI</v>
      </c>
      <c r="C4384" s="9" t="str">
        <f t="shared" si="489"/>
        <v>Puno</v>
      </c>
      <c r="D4384" s="9" t="str">
        <f t="shared" si="490"/>
        <v>No Reporta</v>
      </c>
      <c r="E4384" s="9" t="str">
        <f t="shared" si="491"/>
        <v>No Reporta</v>
      </c>
      <c r="F4384" s="194" t="str">
        <f>+'Información ELECTRO PUNO'!E4364</f>
        <v>MT</v>
      </c>
      <c r="G4384" s="194">
        <f>+'Información ELECTRO PUNO'!G4364</f>
        <v>13</v>
      </c>
      <c r="H4384" s="9" t="str">
        <f t="shared" si="492"/>
        <v>Poste</v>
      </c>
      <c r="I4384" s="194" t="str">
        <f>+'Información ELECTRO PUNO'!F4364</f>
        <v>Concreto Armado C</v>
      </c>
      <c r="J4384" s="194" t="str">
        <f>+'Información ELECTRO PUNO'!B4364</f>
        <v>PPC20</v>
      </c>
      <c r="K4384" s="9" t="str">
        <f t="shared" si="494"/>
        <v>POSTE DE CONCRETO ARMADO DE 13/400/150/345</v>
      </c>
      <c r="L4384" s="139">
        <f t="shared" si="495"/>
        <v>0.54</v>
      </c>
    </row>
    <row r="4385" spans="1:12" x14ac:dyDescent="0.25">
      <c r="A4385" s="193">
        <f>+'Información ELECTRO PUNO'!A4365</f>
        <v>4364</v>
      </c>
      <c r="B4385" s="26" t="str">
        <f t="shared" si="493"/>
        <v>SICODI</v>
      </c>
      <c r="C4385" s="9" t="str">
        <f t="shared" si="489"/>
        <v>Puno</v>
      </c>
      <c r="D4385" s="9" t="str">
        <f t="shared" si="490"/>
        <v>No Reporta</v>
      </c>
      <c r="E4385" s="9" t="str">
        <f t="shared" si="491"/>
        <v>No Reporta</v>
      </c>
      <c r="F4385" s="194" t="str">
        <f>+'Información ELECTRO PUNO'!E4365</f>
        <v>MT</v>
      </c>
      <c r="G4385" s="194">
        <f>+'Información ELECTRO PUNO'!G4365</f>
        <v>13</v>
      </c>
      <c r="H4385" s="9" t="str">
        <f t="shared" si="492"/>
        <v>Poste</v>
      </c>
      <c r="I4385" s="194" t="str">
        <f>+'Información ELECTRO PUNO'!F4365</f>
        <v>Concreto Armado C</v>
      </c>
      <c r="J4385" s="194" t="str">
        <f>+'Información ELECTRO PUNO'!B4365</f>
        <v>PPC20</v>
      </c>
      <c r="K4385" s="9" t="str">
        <f t="shared" si="494"/>
        <v>POSTE DE CONCRETO ARMADO DE 13/400/150/345</v>
      </c>
      <c r="L4385" s="139">
        <f t="shared" si="495"/>
        <v>0.54</v>
      </c>
    </row>
    <row r="4386" spans="1:12" x14ac:dyDescent="0.25">
      <c r="A4386" s="193">
        <f>+'Información ELECTRO PUNO'!A4366</f>
        <v>4365</v>
      </c>
      <c r="B4386" s="26" t="str">
        <f t="shared" si="493"/>
        <v>SICODI</v>
      </c>
      <c r="C4386" s="9" t="str">
        <f t="shared" si="489"/>
        <v>Puno</v>
      </c>
      <c r="D4386" s="9" t="str">
        <f t="shared" si="490"/>
        <v>No Reporta</v>
      </c>
      <c r="E4386" s="9" t="str">
        <f t="shared" si="491"/>
        <v>No Reporta</v>
      </c>
      <c r="F4386" s="194" t="str">
        <f>+'Información ELECTRO PUNO'!E4366</f>
        <v>MT</v>
      </c>
      <c r="G4386" s="194">
        <f>+'Información ELECTRO PUNO'!G4366</f>
        <v>13</v>
      </c>
      <c r="H4386" s="9" t="str">
        <f t="shared" si="492"/>
        <v>Poste</v>
      </c>
      <c r="I4386" s="194" t="str">
        <f>+'Información ELECTRO PUNO'!F4366</f>
        <v>Concreto Armado C</v>
      </c>
      <c r="J4386" s="194" t="str">
        <f>+'Información ELECTRO PUNO'!B4366</f>
        <v>PPC20</v>
      </c>
      <c r="K4386" s="9" t="str">
        <f t="shared" si="494"/>
        <v>POSTE DE CONCRETO ARMADO DE 13/400/150/345</v>
      </c>
      <c r="L4386" s="139">
        <f t="shared" si="495"/>
        <v>0.54</v>
      </c>
    </row>
    <row r="4387" spans="1:12" x14ac:dyDescent="0.25">
      <c r="A4387" s="193">
        <f>+'Información ELECTRO PUNO'!A4367</f>
        <v>4366</v>
      </c>
      <c r="B4387" s="26" t="str">
        <f t="shared" si="493"/>
        <v>SICODI</v>
      </c>
      <c r="C4387" s="9" t="str">
        <f t="shared" si="489"/>
        <v>Puno</v>
      </c>
      <c r="D4387" s="9" t="str">
        <f t="shared" si="490"/>
        <v>No Reporta</v>
      </c>
      <c r="E4387" s="9" t="str">
        <f t="shared" si="491"/>
        <v>No Reporta</v>
      </c>
      <c r="F4387" s="194" t="str">
        <f>+'Información ELECTRO PUNO'!E4367</f>
        <v>MT</v>
      </c>
      <c r="G4387" s="194">
        <f>+'Información ELECTRO PUNO'!G4367</f>
        <v>13</v>
      </c>
      <c r="H4387" s="9" t="str">
        <f t="shared" si="492"/>
        <v>Poste</v>
      </c>
      <c r="I4387" s="194" t="str">
        <f>+'Información ELECTRO PUNO'!F4367</f>
        <v>Concreto Armado C</v>
      </c>
      <c r="J4387" s="194" t="str">
        <f>+'Información ELECTRO PUNO'!B4367</f>
        <v>PPC20</v>
      </c>
      <c r="K4387" s="9" t="str">
        <f t="shared" si="494"/>
        <v>POSTE DE CONCRETO ARMADO DE 13/400/150/345</v>
      </c>
      <c r="L4387" s="139">
        <f t="shared" si="495"/>
        <v>0.54</v>
      </c>
    </row>
    <row r="4388" spans="1:12" x14ac:dyDescent="0.25">
      <c r="A4388" s="193">
        <f>+'Información ELECTRO PUNO'!A4368</f>
        <v>4367</v>
      </c>
      <c r="B4388" s="26" t="str">
        <f t="shared" si="493"/>
        <v>SICODI</v>
      </c>
      <c r="C4388" s="9" t="str">
        <f t="shared" si="489"/>
        <v>Puno</v>
      </c>
      <c r="D4388" s="9" t="str">
        <f t="shared" si="490"/>
        <v>No Reporta</v>
      </c>
      <c r="E4388" s="9" t="str">
        <f t="shared" si="491"/>
        <v>No Reporta</v>
      </c>
      <c r="F4388" s="194" t="str">
        <f>+'Información ELECTRO PUNO'!E4368</f>
        <v>MT</v>
      </c>
      <c r="G4388" s="194">
        <f>+'Información ELECTRO PUNO'!G4368</f>
        <v>13</v>
      </c>
      <c r="H4388" s="9" t="str">
        <f t="shared" si="492"/>
        <v>Poste</v>
      </c>
      <c r="I4388" s="194" t="str">
        <f>+'Información ELECTRO PUNO'!F4368</f>
        <v>Concreto Armado C</v>
      </c>
      <c r="J4388" s="194" t="str">
        <f>+'Información ELECTRO PUNO'!B4368</f>
        <v>PPC20</v>
      </c>
      <c r="K4388" s="9" t="str">
        <f t="shared" si="494"/>
        <v>POSTE DE CONCRETO ARMADO DE 13/400/150/345</v>
      </c>
      <c r="L4388" s="139">
        <f t="shared" si="495"/>
        <v>0.54</v>
      </c>
    </row>
    <row r="4389" spans="1:12" x14ac:dyDescent="0.25">
      <c r="A4389" s="193">
        <f>+'Información ELECTRO PUNO'!A4369</f>
        <v>4368</v>
      </c>
      <c r="B4389" s="26" t="str">
        <f t="shared" si="493"/>
        <v>SICODI</v>
      </c>
      <c r="C4389" s="9" t="str">
        <f t="shared" si="489"/>
        <v>Puno</v>
      </c>
      <c r="D4389" s="9" t="str">
        <f t="shared" si="490"/>
        <v>No Reporta</v>
      </c>
      <c r="E4389" s="9" t="str">
        <f t="shared" si="491"/>
        <v>No Reporta</v>
      </c>
      <c r="F4389" s="194" t="str">
        <f>+'Información ELECTRO PUNO'!E4369</f>
        <v>MT</v>
      </c>
      <c r="G4389" s="194">
        <f>+'Información ELECTRO PUNO'!G4369</f>
        <v>13</v>
      </c>
      <c r="H4389" s="9" t="str">
        <f t="shared" si="492"/>
        <v>Poste</v>
      </c>
      <c r="I4389" s="194" t="str">
        <f>+'Información ELECTRO PUNO'!F4369</f>
        <v>Concreto Armado C</v>
      </c>
      <c r="J4389" s="194" t="str">
        <f>+'Información ELECTRO PUNO'!B4369</f>
        <v>PPC20</v>
      </c>
      <c r="K4389" s="9" t="str">
        <f t="shared" si="494"/>
        <v>POSTE DE CONCRETO ARMADO DE 13/400/150/345</v>
      </c>
      <c r="L4389" s="139">
        <f t="shared" si="495"/>
        <v>0.54</v>
      </c>
    </row>
    <row r="4390" spans="1:12" x14ac:dyDescent="0.25">
      <c r="A4390" s="193">
        <f>+'Información ELECTRO PUNO'!A4370</f>
        <v>4369</v>
      </c>
      <c r="B4390" s="26" t="str">
        <f t="shared" si="493"/>
        <v>SICODI</v>
      </c>
      <c r="C4390" s="9" t="str">
        <f t="shared" si="489"/>
        <v>Puno</v>
      </c>
      <c r="D4390" s="9" t="str">
        <f t="shared" si="490"/>
        <v>No Reporta</v>
      </c>
      <c r="E4390" s="9" t="str">
        <f t="shared" si="491"/>
        <v>No Reporta</v>
      </c>
      <c r="F4390" s="194" t="str">
        <f>+'Información ELECTRO PUNO'!E4370</f>
        <v>BT</v>
      </c>
      <c r="G4390" s="194">
        <f>+'Información ELECTRO PUNO'!G4370</f>
        <v>8</v>
      </c>
      <c r="H4390" s="9" t="str">
        <f t="shared" si="492"/>
        <v>Poste</v>
      </c>
      <c r="I4390" s="194" t="str">
        <f>+'Información ELECTRO PUNO'!F4370</f>
        <v>Concreto Armado</v>
      </c>
      <c r="J4390" s="194" t="str">
        <f>+'Información ELECTRO PUNO'!B4370</f>
        <v>PPC06</v>
      </c>
      <c r="K4390" s="9" t="str">
        <f t="shared" si="494"/>
        <v>POSTE DE CONCRETO ARMADO DE  8/300/120/240</v>
      </c>
      <c r="L4390" s="139">
        <f t="shared" si="495"/>
        <v>0.14000000000000001</v>
      </c>
    </row>
    <row r="4391" spans="1:12" x14ac:dyDescent="0.25">
      <c r="A4391" s="193">
        <f>+'Información ELECTRO PUNO'!A4371</f>
        <v>4370</v>
      </c>
      <c r="B4391" s="26" t="str">
        <f t="shared" si="493"/>
        <v>SICODI</v>
      </c>
      <c r="C4391" s="9" t="str">
        <f t="shared" si="489"/>
        <v>Puno</v>
      </c>
      <c r="D4391" s="9" t="str">
        <f t="shared" si="490"/>
        <v>No Reporta</v>
      </c>
      <c r="E4391" s="9" t="str">
        <f t="shared" si="491"/>
        <v>No Reporta</v>
      </c>
      <c r="F4391" s="194" t="str">
        <f>+'Información ELECTRO PUNO'!E4371</f>
        <v>BT</v>
      </c>
      <c r="G4391" s="194">
        <f>+'Información ELECTRO PUNO'!G4371</f>
        <v>8</v>
      </c>
      <c r="H4391" s="9" t="str">
        <f t="shared" si="492"/>
        <v>Poste</v>
      </c>
      <c r="I4391" s="194" t="str">
        <f>+'Información ELECTRO PUNO'!F4371</f>
        <v>Concreto Armado</v>
      </c>
      <c r="J4391" s="194" t="str">
        <f>+'Información ELECTRO PUNO'!B4371</f>
        <v>PPC06</v>
      </c>
      <c r="K4391" s="9" t="str">
        <f t="shared" si="494"/>
        <v>POSTE DE CONCRETO ARMADO DE  8/300/120/240</v>
      </c>
      <c r="L4391" s="139">
        <f t="shared" si="495"/>
        <v>0.14000000000000001</v>
      </c>
    </row>
    <row r="4392" spans="1:12" x14ac:dyDescent="0.25">
      <c r="A4392" s="193">
        <f>+'Información ELECTRO PUNO'!A4372</f>
        <v>4371</v>
      </c>
      <c r="B4392" s="26" t="str">
        <f t="shared" si="493"/>
        <v>SICODI</v>
      </c>
      <c r="C4392" s="9" t="str">
        <f t="shared" si="489"/>
        <v>Puno</v>
      </c>
      <c r="D4392" s="9" t="str">
        <f t="shared" si="490"/>
        <v>No Reporta</v>
      </c>
      <c r="E4392" s="9" t="str">
        <f t="shared" si="491"/>
        <v>No Reporta</v>
      </c>
      <c r="F4392" s="194" t="str">
        <f>+'Información ELECTRO PUNO'!E4372</f>
        <v>MT</v>
      </c>
      <c r="G4392" s="194">
        <f>+'Información ELECTRO PUNO'!G4372</f>
        <v>13</v>
      </c>
      <c r="H4392" s="9" t="str">
        <f t="shared" si="492"/>
        <v>Poste</v>
      </c>
      <c r="I4392" s="194" t="str">
        <f>+'Información ELECTRO PUNO'!F4372</f>
        <v>Concreto Armado C</v>
      </c>
      <c r="J4392" s="194" t="str">
        <f>+'Información ELECTRO PUNO'!B4372</f>
        <v>PPC20</v>
      </c>
      <c r="K4392" s="9" t="str">
        <f t="shared" si="494"/>
        <v>POSTE DE CONCRETO ARMADO DE 13/400/150/345</v>
      </c>
      <c r="L4392" s="139">
        <f t="shared" si="495"/>
        <v>0.54</v>
      </c>
    </row>
    <row r="4393" spans="1:12" x14ac:dyDescent="0.25">
      <c r="A4393" s="193">
        <f>+'Información ELECTRO PUNO'!A4373</f>
        <v>4372</v>
      </c>
      <c r="B4393" s="26" t="str">
        <f t="shared" si="493"/>
        <v>SICODI</v>
      </c>
      <c r="C4393" s="9" t="str">
        <f t="shared" si="489"/>
        <v>Puno</v>
      </c>
      <c r="D4393" s="9" t="str">
        <f t="shared" si="490"/>
        <v>No Reporta</v>
      </c>
      <c r="E4393" s="9" t="str">
        <f t="shared" si="491"/>
        <v>No Reporta</v>
      </c>
      <c r="F4393" s="194" t="str">
        <f>+'Información ELECTRO PUNO'!E4373</f>
        <v>MT</v>
      </c>
      <c r="G4393" s="194">
        <f>+'Información ELECTRO PUNO'!G4373</f>
        <v>13</v>
      </c>
      <c r="H4393" s="9" t="str">
        <f t="shared" si="492"/>
        <v>Poste</v>
      </c>
      <c r="I4393" s="194" t="str">
        <f>+'Información ELECTRO PUNO'!F4373</f>
        <v>Concreto Armado C</v>
      </c>
      <c r="J4393" s="194" t="str">
        <f>+'Información ELECTRO PUNO'!B4373</f>
        <v>PPC20</v>
      </c>
      <c r="K4393" s="9" t="str">
        <f t="shared" si="494"/>
        <v>POSTE DE CONCRETO ARMADO DE 13/400/150/345</v>
      </c>
      <c r="L4393" s="139">
        <f t="shared" si="495"/>
        <v>0.54</v>
      </c>
    </row>
    <row r="4394" spans="1:12" x14ac:dyDescent="0.25">
      <c r="A4394" s="193">
        <f>+'Información ELECTRO PUNO'!A4374</f>
        <v>4373</v>
      </c>
      <c r="B4394" s="26" t="str">
        <f t="shared" si="493"/>
        <v>SICODI</v>
      </c>
      <c r="C4394" s="9" t="str">
        <f t="shared" si="489"/>
        <v>Puno</v>
      </c>
      <c r="D4394" s="9" t="str">
        <f t="shared" si="490"/>
        <v>No Reporta</v>
      </c>
      <c r="E4394" s="9" t="str">
        <f t="shared" si="491"/>
        <v>No Reporta</v>
      </c>
      <c r="F4394" s="194" t="str">
        <f>+'Información ELECTRO PUNO'!E4374</f>
        <v>BT</v>
      </c>
      <c r="G4394" s="194">
        <f>+'Información ELECTRO PUNO'!G4374</f>
        <v>8</v>
      </c>
      <c r="H4394" s="9" t="str">
        <f t="shared" si="492"/>
        <v>Poste</v>
      </c>
      <c r="I4394" s="194" t="str">
        <f>+'Información ELECTRO PUNO'!F4374</f>
        <v>Concreto Armado</v>
      </c>
      <c r="J4394" s="194" t="str">
        <f>+'Información ELECTRO PUNO'!B4374</f>
        <v>PPC06</v>
      </c>
      <c r="K4394" s="9" t="str">
        <f t="shared" si="494"/>
        <v>POSTE DE CONCRETO ARMADO DE  8/300/120/240</v>
      </c>
      <c r="L4394" s="139">
        <f t="shared" si="495"/>
        <v>0.14000000000000001</v>
      </c>
    </row>
    <row r="4395" spans="1:12" x14ac:dyDescent="0.25">
      <c r="A4395" s="193">
        <f>+'Información ELECTRO PUNO'!A4375</f>
        <v>4374</v>
      </c>
      <c r="B4395" s="26" t="str">
        <f t="shared" si="493"/>
        <v>SICODI</v>
      </c>
      <c r="C4395" s="9" t="str">
        <f t="shared" si="489"/>
        <v>Puno</v>
      </c>
      <c r="D4395" s="9" t="str">
        <f t="shared" si="490"/>
        <v>No Reporta</v>
      </c>
      <c r="E4395" s="9" t="str">
        <f t="shared" si="491"/>
        <v>No Reporta</v>
      </c>
      <c r="F4395" s="194" t="str">
        <f>+'Información ELECTRO PUNO'!E4375</f>
        <v>BT</v>
      </c>
      <c r="G4395" s="194">
        <f>+'Información ELECTRO PUNO'!G4375</f>
        <v>8</v>
      </c>
      <c r="H4395" s="9" t="str">
        <f t="shared" si="492"/>
        <v>Poste</v>
      </c>
      <c r="I4395" s="194" t="str">
        <f>+'Información ELECTRO PUNO'!F4375</f>
        <v>Concreto Armado</v>
      </c>
      <c r="J4395" s="194" t="str">
        <f>+'Información ELECTRO PUNO'!B4375</f>
        <v>PPC06</v>
      </c>
      <c r="K4395" s="9" t="str">
        <f t="shared" si="494"/>
        <v>POSTE DE CONCRETO ARMADO DE  8/300/120/240</v>
      </c>
      <c r="L4395" s="139">
        <f t="shared" si="495"/>
        <v>0.14000000000000001</v>
      </c>
    </row>
    <row r="4396" spans="1:12" x14ac:dyDescent="0.25">
      <c r="A4396" s="193">
        <f>+'Información ELECTRO PUNO'!A4376</f>
        <v>4375</v>
      </c>
      <c r="B4396" s="26" t="str">
        <f t="shared" si="493"/>
        <v>SICODI</v>
      </c>
      <c r="C4396" s="9" t="str">
        <f t="shared" si="489"/>
        <v>Puno</v>
      </c>
      <c r="D4396" s="9" t="str">
        <f t="shared" si="490"/>
        <v>No Reporta</v>
      </c>
      <c r="E4396" s="9" t="str">
        <f t="shared" si="491"/>
        <v>No Reporta</v>
      </c>
      <c r="F4396" s="194" t="str">
        <f>+'Información ELECTRO PUNO'!E4376</f>
        <v>BT</v>
      </c>
      <c r="G4396" s="194">
        <f>+'Información ELECTRO PUNO'!G4376</f>
        <v>8</v>
      </c>
      <c r="H4396" s="9" t="str">
        <f t="shared" si="492"/>
        <v>Poste</v>
      </c>
      <c r="I4396" s="194" t="str">
        <f>+'Información ELECTRO PUNO'!F4376</f>
        <v>Concreto Armado</v>
      </c>
      <c r="J4396" s="194" t="str">
        <f>+'Información ELECTRO PUNO'!B4376</f>
        <v>PPC06</v>
      </c>
      <c r="K4396" s="9" t="str">
        <f t="shared" si="494"/>
        <v>POSTE DE CONCRETO ARMADO DE  8/300/120/240</v>
      </c>
      <c r="L4396" s="139">
        <f t="shared" si="495"/>
        <v>0.14000000000000001</v>
      </c>
    </row>
    <row r="4397" spans="1:12" x14ac:dyDescent="0.25">
      <c r="A4397" s="193">
        <f>+'Información ELECTRO PUNO'!A4377</f>
        <v>4376</v>
      </c>
      <c r="B4397" s="26" t="str">
        <f t="shared" si="493"/>
        <v>SICODI</v>
      </c>
      <c r="C4397" s="9" t="str">
        <f t="shared" si="489"/>
        <v>Puno</v>
      </c>
      <c r="D4397" s="9" t="str">
        <f t="shared" si="490"/>
        <v>No Reporta</v>
      </c>
      <c r="E4397" s="9" t="str">
        <f t="shared" si="491"/>
        <v>No Reporta</v>
      </c>
      <c r="F4397" s="194" t="str">
        <f>+'Información ELECTRO PUNO'!E4377</f>
        <v>BT</v>
      </c>
      <c r="G4397" s="194">
        <f>+'Información ELECTRO PUNO'!G4377</f>
        <v>8</v>
      </c>
      <c r="H4397" s="9" t="str">
        <f t="shared" si="492"/>
        <v>Poste</v>
      </c>
      <c r="I4397" s="194" t="str">
        <f>+'Información ELECTRO PUNO'!F4377</f>
        <v>Concreto Armado</v>
      </c>
      <c r="J4397" s="194" t="str">
        <f>+'Información ELECTRO PUNO'!B4377</f>
        <v>PPC06</v>
      </c>
      <c r="K4397" s="9" t="str">
        <f t="shared" si="494"/>
        <v>POSTE DE CONCRETO ARMADO DE  8/300/120/240</v>
      </c>
      <c r="L4397" s="139">
        <f t="shared" si="495"/>
        <v>0.14000000000000001</v>
      </c>
    </row>
    <row r="4398" spans="1:12" x14ac:dyDescent="0.25">
      <c r="A4398" s="193">
        <f>+'Información ELECTRO PUNO'!A4378</f>
        <v>4377</v>
      </c>
      <c r="B4398" s="26" t="str">
        <f t="shared" si="493"/>
        <v>SICODI</v>
      </c>
      <c r="C4398" s="9" t="str">
        <f t="shared" si="489"/>
        <v>Puno</v>
      </c>
      <c r="D4398" s="9" t="str">
        <f t="shared" si="490"/>
        <v>No Reporta</v>
      </c>
      <c r="E4398" s="9" t="str">
        <f t="shared" si="491"/>
        <v>No Reporta</v>
      </c>
      <c r="F4398" s="194" t="str">
        <f>+'Información ELECTRO PUNO'!E4378</f>
        <v>BT</v>
      </c>
      <c r="G4398" s="194">
        <f>+'Información ELECTRO PUNO'!G4378</f>
        <v>8</v>
      </c>
      <c r="H4398" s="9" t="str">
        <f t="shared" si="492"/>
        <v>Poste</v>
      </c>
      <c r="I4398" s="194" t="str">
        <f>+'Información ELECTRO PUNO'!F4378</f>
        <v>Concreto Armado</v>
      </c>
      <c r="J4398" s="194" t="str">
        <f>+'Información ELECTRO PUNO'!B4378</f>
        <v>PPC06</v>
      </c>
      <c r="K4398" s="9" t="str">
        <f t="shared" si="494"/>
        <v>POSTE DE CONCRETO ARMADO DE  8/300/120/240</v>
      </c>
      <c r="L4398" s="139">
        <f t="shared" si="495"/>
        <v>0.14000000000000001</v>
      </c>
    </row>
    <row r="4399" spans="1:12" x14ac:dyDescent="0.25">
      <c r="A4399" s="193">
        <f>+'Información ELECTRO PUNO'!A4379</f>
        <v>4378</v>
      </c>
      <c r="B4399" s="26" t="str">
        <f t="shared" si="493"/>
        <v>SICODI</v>
      </c>
      <c r="C4399" s="9" t="str">
        <f t="shared" si="489"/>
        <v>Puno</v>
      </c>
      <c r="D4399" s="9" t="str">
        <f t="shared" si="490"/>
        <v>No Reporta</v>
      </c>
      <c r="E4399" s="9" t="str">
        <f t="shared" si="491"/>
        <v>No Reporta</v>
      </c>
      <c r="F4399" s="194" t="str">
        <f>+'Información ELECTRO PUNO'!E4379</f>
        <v>BT</v>
      </c>
      <c r="G4399" s="194">
        <f>+'Información ELECTRO PUNO'!G4379</f>
        <v>8</v>
      </c>
      <c r="H4399" s="9" t="str">
        <f t="shared" si="492"/>
        <v>Poste</v>
      </c>
      <c r="I4399" s="194" t="str">
        <f>+'Información ELECTRO PUNO'!F4379</f>
        <v>Concreto Armado</v>
      </c>
      <c r="J4399" s="194" t="str">
        <f>+'Información ELECTRO PUNO'!B4379</f>
        <v>PPC06</v>
      </c>
      <c r="K4399" s="9" t="str">
        <f t="shared" si="494"/>
        <v>POSTE DE CONCRETO ARMADO DE  8/300/120/240</v>
      </c>
      <c r="L4399" s="139">
        <f t="shared" si="495"/>
        <v>0.14000000000000001</v>
      </c>
    </row>
    <row r="4400" spans="1:12" x14ac:dyDescent="0.25">
      <c r="A4400" s="193">
        <f>+'Información ELECTRO PUNO'!A4380</f>
        <v>4379</v>
      </c>
      <c r="B4400" s="26" t="str">
        <f t="shared" si="493"/>
        <v>SICODI</v>
      </c>
      <c r="C4400" s="9" t="str">
        <f t="shared" si="489"/>
        <v>Puno</v>
      </c>
      <c r="D4400" s="9" t="str">
        <f t="shared" si="490"/>
        <v>No Reporta</v>
      </c>
      <c r="E4400" s="9" t="str">
        <f t="shared" si="491"/>
        <v>No Reporta</v>
      </c>
      <c r="F4400" s="194" t="str">
        <f>+'Información ELECTRO PUNO'!E4380</f>
        <v>BT</v>
      </c>
      <c r="G4400" s="194">
        <f>+'Información ELECTRO PUNO'!G4380</f>
        <v>8</v>
      </c>
      <c r="H4400" s="9" t="str">
        <f t="shared" si="492"/>
        <v>Poste</v>
      </c>
      <c r="I4400" s="194" t="str">
        <f>+'Información ELECTRO PUNO'!F4380</f>
        <v>Concreto Armado</v>
      </c>
      <c r="J4400" s="194" t="str">
        <f>+'Información ELECTRO PUNO'!B4380</f>
        <v>PPC06</v>
      </c>
      <c r="K4400" s="9" t="str">
        <f t="shared" si="494"/>
        <v>POSTE DE CONCRETO ARMADO DE  8/300/120/240</v>
      </c>
      <c r="L4400" s="139">
        <f t="shared" si="495"/>
        <v>0.14000000000000001</v>
      </c>
    </row>
    <row r="4401" spans="1:12" x14ac:dyDescent="0.25">
      <c r="A4401" s="193">
        <f>+'Información ELECTRO PUNO'!A4381</f>
        <v>4380</v>
      </c>
      <c r="B4401" s="26" t="str">
        <f t="shared" si="493"/>
        <v>SICODI</v>
      </c>
      <c r="C4401" s="9" t="str">
        <f t="shared" si="489"/>
        <v>Puno</v>
      </c>
      <c r="D4401" s="9" t="str">
        <f t="shared" si="490"/>
        <v>No Reporta</v>
      </c>
      <c r="E4401" s="9" t="str">
        <f t="shared" si="491"/>
        <v>No Reporta</v>
      </c>
      <c r="F4401" s="194" t="str">
        <f>+'Información ELECTRO PUNO'!E4381</f>
        <v>BT</v>
      </c>
      <c r="G4401" s="194">
        <f>+'Información ELECTRO PUNO'!G4381</f>
        <v>8</v>
      </c>
      <c r="H4401" s="9" t="str">
        <f t="shared" si="492"/>
        <v>Poste</v>
      </c>
      <c r="I4401" s="194" t="str">
        <f>+'Información ELECTRO PUNO'!F4381</f>
        <v>Concreto Armado</v>
      </c>
      <c r="J4401" s="194" t="str">
        <f>+'Información ELECTRO PUNO'!B4381</f>
        <v>PPC06</v>
      </c>
      <c r="K4401" s="9" t="str">
        <f t="shared" si="494"/>
        <v>POSTE DE CONCRETO ARMADO DE  8/300/120/240</v>
      </c>
      <c r="L4401" s="139">
        <f t="shared" si="495"/>
        <v>0.14000000000000001</v>
      </c>
    </row>
    <row r="4402" spans="1:12" x14ac:dyDescent="0.25">
      <c r="A4402" s="193">
        <f>+'Información ELECTRO PUNO'!A4382</f>
        <v>4381</v>
      </c>
      <c r="B4402" s="26" t="str">
        <f t="shared" si="493"/>
        <v>SICODI</v>
      </c>
      <c r="C4402" s="9" t="str">
        <f t="shared" si="489"/>
        <v>Puno</v>
      </c>
      <c r="D4402" s="9" t="str">
        <f t="shared" si="490"/>
        <v>No Reporta</v>
      </c>
      <c r="E4402" s="9" t="str">
        <f t="shared" si="491"/>
        <v>No Reporta</v>
      </c>
      <c r="F4402" s="194" t="str">
        <f>+'Información ELECTRO PUNO'!E4382</f>
        <v>BT</v>
      </c>
      <c r="G4402" s="194">
        <f>+'Información ELECTRO PUNO'!G4382</f>
        <v>8</v>
      </c>
      <c r="H4402" s="9" t="str">
        <f t="shared" si="492"/>
        <v>Poste</v>
      </c>
      <c r="I4402" s="194" t="str">
        <f>+'Información ELECTRO PUNO'!F4382</f>
        <v>Concreto Armado</v>
      </c>
      <c r="J4402" s="194" t="str">
        <f>+'Información ELECTRO PUNO'!B4382</f>
        <v>PPC06</v>
      </c>
      <c r="K4402" s="9" t="str">
        <f t="shared" si="494"/>
        <v>POSTE DE CONCRETO ARMADO DE  8/300/120/240</v>
      </c>
      <c r="L4402" s="139">
        <f t="shared" si="495"/>
        <v>0.14000000000000001</v>
      </c>
    </row>
    <row r="4403" spans="1:12" x14ac:dyDescent="0.25">
      <c r="A4403" s="193">
        <f>+'Información ELECTRO PUNO'!A4383</f>
        <v>4382</v>
      </c>
      <c r="B4403" s="26" t="str">
        <f t="shared" si="493"/>
        <v>SICODI</v>
      </c>
      <c r="C4403" s="9" t="str">
        <f t="shared" si="489"/>
        <v>Puno</v>
      </c>
      <c r="D4403" s="9" t="str">
        <f t="shared" si="490"/>
        <v>No Reporta</v>
      </c>
      <c r="E4403" s="9" t="str">
        <f t="shared" si="491"/>
        <v>No Reporta</v>
      </c>
      <c r="F4403" s="194" t="str">
        <f>+'Información ELECTRO PUNO'!E4383</f>
        <v>BT</v>
      </c>
      <c r="G4403" s="194">
        <f>+'Información ELECTRO PUNO'!G4383</f>
        <v>8</v>
      </c>
      <c r="H4403" s="9" t="str">
        <f t="shared" si="492"/>
        <v>Poste</v>
      </c>
      <c r="I4403" s="194" t="str">
        <f>+'Información ELECTRO PUNO'!F4383</f>
        <v>Concreto Armado</v>
      </c>
      <c r="J4403" s="194" t="str">
        <f>+'Información ELECTRO PUNO'!B4383</f>
        <v>PPC06</v>
      </c>
      <c r="K4403" s="9" t="str">
        <f t="shared" si="494"/>
        <v>POSTE DE CONCRETO ARMADO DE  8/300/120/240</v>
      </c>
      <c r="L4403" s="139">
        <f t="shared" si="495"/>
        <v>0.14000000000000001</v>
      </c>
    </row>
    <row r="4404" spans="1:12" x14ac:dyDescent="0.25">
      <c r="A4404" s="193">
        <f>+'Información ELECTRO PUNO'!A4384</f>
        <v>4383</v>
      </c>
      <c r="B4404" s="26" t="str">
        <f t="shared" si="493"/>
        <v>SICODI</v>
      </c>
      <c r="C4404" s="9" t="str">
        <f t="shared" si="489"/>
        <v>Puno</v>
      </c>
      <c r="D4404" s="9" t="str">
        <f t="shared" si="490"/>
        <v>No Reporta</v>
      </c>
      <c r="E4404" s="9" t="str">
        <f t="shared" si="491"/>
        <v>No Reporta</v>
      </c>
      <c r="F4404" s="194" t="str">
        <f>+'Información ELECTRO PUNO'!E4384</f>
        <v>BT</v>
      </c>
      <c r="G4404" s="194">
        <f>+'Información ELECTRO PUNO'!G4384</f>
        <v>8</v>
      </c>
      <c r="H4404" s="9" t="str">
        <f t="shared" si="492"/>
        <v>Poste</v>
      </c>
      <c r="I4404" s="194" t="str">
        <f>+'Información ELECTRO PUNO'!F4384</f>
        <v>Concreto Armado</v>
      </c>
      <c r="J4404" s="194" t="str">
        <f>+'Información ELECTRO PUNO'!B4384</f>
        <v>PPC06</v>
      </c>
      <c r="K4404" s="9" t="str">
        <f t="shared" si="494"/>
        <v>POSTE DE CONCRETO ARMADO DE  8/300/120/240</v>
      </c>
      <c r="L4404" s="139">
        <f t="shared" si="495"/>
        <v>0.14000000000000001</v>
      </c>
    </row>
    <row r="4405" spans="1:12" x14ac:dyDescent="0.25">
      <c r="A4405" s="193">
        <f>+'Información ELECTRO PUNO'!A4385</f>
        <v>4384</v>
      </c>
      <c r="B4405" s="26" t="str">
        <f t="shared" si="493"/>
        <v>SICODI</v>
      </c>
      <c r="C4405" s="9" t="str">
        <f t="shared" si="489"/>
        <v>Puno</v>
      </c>
      <c r="D4405" s="9" t="str">
        <f t="shared" si="490"/>
        <v>No Reporta</v>
      </c>
      <c r="E4405" s="9" t="str">
        <f t="shared" si="491"/>
        <v>No Reporta</v>
      </c>
      <c r="F4405" s="194" t="str">
        <f>+'Información ELECTRO PUNO'!E4385</f>
        <v>BT</v>
      </c>
      <c r="G4405" s="194">
        <f>+'Información ELECTRO PUNO'!G4385</f>
        <v>8</v>
      </c>
      <c r="H4405" s="9" t="str">
        <f t="shared" si="492"/>
        <v>Poste</v>
      </c>
      <c r="I4405" s="194" t="str">
        <f>+'Información ELECTRO PUNO'!F4385</f>
        <v>Concreto Armado</v>
      </c>
      <c r="J4405" s="194" t="str">
        <f>+'Información ELECTRO PUNO'!B4385</f>
        <v>PPC06</v>
      </c>
      <c r="K4405" s="9" t="str">
        <f t="shared" si="494"/>
        <v>POSTE DE CONCRETO ARMADO DE  8/300/120/240</v>
      </c>
      <c r="L4405" s="139">
        <f t="shared" si="495"/>
        <v>0.14000000000000001</v>
      </c>
    </row>
    <row r="4406" spans="1:12" x14ac:dyDescent="0.25">
      <c r="A4406" s="193">
        <f>+'Información ELECTRO PUNO'!A4386</f>
        <v>4385</v>
      </c>
      <c r="B4406" s="26" t="str">
        <f t="shared" si="493"/>
        <v>SICODI</v>
      </c>
      <c r="C4406" s="9" t="str">
        <f t="shared" si="489"/>
        <v>Puno</v>
      </c>
      <c r="D4406" s="9" t="str">
        <f t="shared" si="490"/>
        <v>No Reporta</v>
      </c>
      <c r="E4406" s="9" t="str">
        <f t="shared" si="491"/>
        <v>No Reporta</v>
      </c>
      <c r="F4406" s="194" t="str">
        <f>+'Información ELECTRO PUNO'!E4386</f>
        <v>BT</v>
      </c>
      <c r="G4406" s="194">
        <f>+'Información ELECTRO PUNO'!G4386</f>
        <v>8</v>
      </c>
      <c r="H4406" s="9" t="str">
        <f t="shared" si="492"/>
        <v>Poste</v>
      </c>
      <c r="I4406" s="194" t="str">
        <f>+'Información ELECTRO PUNO'!F4386</f>
        <v>Concreto Armado</v>
      </c>
      <c r="J4406" s="194" t="str">
        <f>+'Información ELECTRO PUNO'!B4386</f>
        <v>PPC06</v>
      </c>
      <c r="K4406" s="9" t="str">
        <f t="shared" si="494"/>
        <v>POSTE DE CONCRETO ARMADO DE  8/300/120/240</v>
      </c>
      <c r="L4406" s="139">
        <f t="shared" si="495"/>
        <v>0.14000000000000001</v>
      </c>
    </row>
    <row r="4407" spans="1:12" x14ac:dyDescent="0.25">
      <c r="A4407" s="193">
        <f>+'Información ELECTRO PUNO'!A4387</f>
        <v>4386</v>
      </c>
      <c r="B4407" s="26" t="str">
        <f t="shared" si="493"/>
        <v>SICODI</v>
      </c>
      <c r="C4407" s="9" t="str">
        <f t="shared" si="489"/>
        <v>Puno</v>
      </c>
      <c r="D4407" s="9" t="str">
        <f t="shared" si="490"/>
        <v>No Reporta</v>
      </c>
      <c r="E4407" s="9" t="str">
        <f t="shared" si="491"/>
        <v>No Reporta</v>
      </c>
      <c r="F4407" s="194" t="str">
        <f>+'Información ELECTRO PUNO'!E4387</f>
        <v>BT</v>
      </c>
      <c r="G4407" s="194">
        <f>+'Información ELECTRO PUNO'!G4387</f>
        <v>8</v>
      </c>
      <c r="H4407" s="9" t="str">
        <f t="shared" si="492"/>
        <v>Poste</v>
      </c>
      <c r="I4407" s="194" t="str">
        <f>+'Información ELECTRO PUNO'!F4387</f>
        <v>Concreto Armado</v>
      </c>
      <c r="J4407" s="194" t="str">
        <f>+'Información ELECTRO PUNO'!B4387</f>
        <v>PPC06</v>
      </c>
      <c r="K4407" s="9" t="str">
        <f t="shared" si="494"/>
        <v>POSTE DE CONCRETO ARMADO DE  8/300/120/240</v>
      </c>
      <c r="L4407" s="139">
        <f t="shared" si="495"/>
        <v>0.14000000000000001</v>
      </c>
    </row>
    <row r="4408" spans="1:12" x14ac:dyDescent="0.25">
      <c r="A4408" s="193">
        <f>+'Información ELECTRO PUNO'!A4388</f>
        <v>4387</v>
      </c>
      <c r="B4408" s="26" t="str">
        <f t="shared" si="493"/>
        <v>SICODI</v>
      </c>
      <c r="C4408" s="9" t="str">
        <f t="shared" si="489"/>
        <v>Puno</v>
      </c>
      <c r="D4408" s="9" t="str">
        <f t="shared" si="490"/>
        <v>No Reporta</v>
      </c>
      <c r="E4408" s="9" t="str">
        <f t="shared" si="491"/>
        <v>No Reporta</v>
      </c>
      <c r="F4408" s="194" t="str">
        <f>+'Información ELECTRO PUNO'!E4388</f>
        <v>BT</v>
      </c>
      <c r="G4408" s="194">
        <f>+'Información ELECTRO PUNO'!G4388</f>
        <v>8</v>
      </c>
      <c r="H4408" s="9" t="str">
        <f t="shared" si="492"/>
        <v>Poste</v>
      </c>
      <c r="I4408" s="194" t="str">
        <f>+'Información ELECTRO PUNO'!F4388</f>
        <v>Concreto Armado</v>
      </c>
      <c r="J4408" s="194" t="str">
        <f>+'Información ELECTRO PUNO'!B4388</f>
        <v>PPC06</v>
      </c>
      <c r="K4408" s="9" t="str">
        <f t="shared" si="494"/>
        <v>POSTE DE CONCRETO ARMADO DE  8/300/120/240</v>
      </c>
      <c r="L4408" s="139">
        <f t="shared" si="495"/>
        <v>0.14000000000000001</v>
      </c>
    </row>
    <row r="4409" spans="1:12" x14ac:dyDescent="0.25">
      <c r="A4409" s="193">
        <f>+'Información ELECTRO PUNO'!A4389</f>
        <v>4388</v>
      </c>
      <c r="B4409" s="26" t="str">
        <f t="shared" si="493"/>
        <v>SICODI</v>
      </c>
      <c r="C4409" s="9" t="str">
        <f t="shared" si="489"/>
        <v>Puno</v>
      </c>
      <c r="D4409" s="9" t="str">
        <f t="shared" si="490"/>
        <v>No Reporta</v>
      </c>
      <c r="E4409" s="9" t="str">
        <f t="shared" si="491"/>
        <v>No Reporta</v>
      </c>
      <c r="F4409" s="194" t="str">
        <f>+'Información ELECTRO PUNO'!E4389</f>
        <v>BT</v>
      </c>
      <c r="G4409" s="194">
        <f>+'Información ELECTRO PUNO'!G4389</f>
        <v>8</v>
      </c>
      <c r="H4409" s="9" t="str">
        <f t="shared" si="492"/>
        <v>Poste</v>
      </c>
      <c r="I4409" s="194" t="str">
        <f>+'Información ELECTRO PUNO'!F4389</f>
        <v>Concreto Armado</v>
      </c>
      <c r="J4409" s="194" t="str">
        <f>+'Información ELECTRO PUNO'!B4389</f>
        <v>PPC06</v>
      </c>
      <c r="K4409" s="9" t="str">
        <f t="shared" si="494"/>
        <v>POSTE DE CONCRETO ARMADO DE  8/300/120/240</v>
      </c>
      <c r="L4409" s="139">
        <f t="shared" si="495"/>
        <v>0.14000000000000001</v>
      </c>
    </row>
    <row r="4410" spans="1:12" x14ac:dyDescent="0.25">
      <c r="A4410" s="193">
        <f>+'Información ELECTRO PUNO'!A4390</f>
        <v>4389</v>
      </c>
      <c r="B4410" s="26" t="str">
        <f t="shared" si="493"/>
        <v>SICODI</v>
      </c>
      <c r="C4410" s="9" t="str">
        <f t="shared" si="489"/>
        <v>Puno</v>
      </c>
      <c r="D4410" s="9" t="str">
        <f t="shared" si="490"/>
        <v>No Reporta</v>
      </c>
      <c r="E4410" s="9" t="str">
        <f t="shared" si="491"/>
        <v>No Reporta</v>
      </c>
      <c r="F4410" s="194" t="str">
        <f>+'Información ELECTRO PUNO'!E4390</f>
        <v>BT</v>
      </c>
      <c r="G4410" s="194">
        <f>+'Información ELECTRO PUNO'!G4390</f>
        <v>8</v>
      </c>
      <c r="H4410" s="9" t="str">
        <f t="shared" si="492"/>
        <v>Poste</v>
      </c>
      <c r="I4410" s="194" t="str">
        <f>+'Información ELECTRO PUNO'!F4390</f>
        <v>Concreto Armado</v>
      </c>
      <c r="J4410" s="194" t="str">
        <f>+'Información ELECTRO PUNO'!B4390</f>
        <v>PPC06</v>
      </c>
      <c r="K4410" s="9" t="str">
        <f t="shared" si="494"/>
        <v>POSTE DE CONCRETO ARMADO DE  8/300/120/240</v>
      </c>
      <c r="L4410" s="139">
        <f t="shared" si="495"/>
        <v>0.14000000000000001</v>
      </c>
    </row>
    <row r="4411" spans="1:12" x14ac:dyDescent="0.25">
      <c r="A4411" s="193">
        <f>+'Información ELECTRO PUNO'!A4391</f>
        <v>4390</v>
      </c>
      <c r="B4411" s="26" t="str">
        <f t="shared" si="493"/>
        <v>SICODI</v>
      </c>
      <c r="C4411" s="9" t="str">
        <f t="shared" si="489"/>
        <v>Puno</v>
      </c>
      <c r="D4411" s="9" t="str">
        <f t="shared" si="490"/>
        <v>No Reporta</v>
      </c>
      <c r="E4411" s="9" t="str">
        <f t="shared" si="491"/>
        <v>No Reporta</v>
      </c>
      <c r="F4411" s="194" t="str">
        <f>+'Información ELECTRO PUNO'!E4391</f>
        <v>BT</v>
      </c>
      <c r="G4411" s="194">
        <f>+'Información ELECTRO PUNO'!G4391</f>
        <v>8</v>
      </c>
      <c r="H4411" s="9" t="str">
        <f t="shared" si="492"/>
        <v>Poste</v>
      </c>
      <c r="I4411" s="194" t="str">
        <f>+'Información ELECTRO PUNO'!F4391</f>
        <v>Concreto Armado</v>
      </c>
      <c r="J4411" s="194" t="str">
        <f>+'Información ELECTRO PUNO'!B4391</f>
        <v>PPC06</v>
      </c>
      <c r="K4411" s="9" t="str">
        <f t="shared" si="494"/>
        <v>POSTE DE CONCRETO ARMADO DE  8/300/120/240</v>
      </c>
      <c r="L4411" s="139">
        <f t="shared" si="495"/>
        <v>0.14000000000000001</v>
      </c>
    </row>
    <row r="4412" spans="1:12" x14ac:dyDescent="0.25">
      <c r="A4412" s="193">
        <f>+'Información ELECTRO PUNO'!A4392</f>
        <v>4391</v>
      </c>
      <c r="B4412" s="26" t="str">
        <f t="shared" si="493"/>
        <v>SICODI</v>
      </c>
      <c r="C4412" s="9" t="str">
        <f t="shared" si="489"/>
        <v>Puno</v>
      </c>
      <c r="D4412" s="9" t="str">
        <f t="shared" si="490"/>
        <v>No Reporta</v>
      </c>
      <c r="E4412" s="9" t="str">
        <f t="shared" si="491"/>
        <v>No Reporta</v>
      </c>
      <c r="F4412" s="194" t="str">
        <f>+'Información ELECTRO PUNO'!E4392</f>
        <v>BT</v>
      </c>
      <c r="G4412" s="194">
        <f>+'Información ELECTRO PUNO'!G4392</f>
        <v>8</v>
      </c>
      <c r="H4412" s="9" t="str">
        <f t="shared" si="492"/>
        <v>Poste</v>
      </c>
      <c r="I4412" s="194" t="str">
        <f>+'Información ELECTRO PUNO'!F4392</f>
        <v>Concreto Armado</v>
      </c>
      <c r="J4412" s="194" t="str">
        <f>+'Información ELECTRO PUNO'!B4392</f>
        <v>PPC06</v>
      </c>
      <c r="K4412" s="9" t="str">
        <f t="shared" si="494"/>
        <v>POSTE DE CONCRETO ARMADO DE  8/300/120/240</v>
      </c>
      <c r="L4412" s="139">
        <f t="shared" si="495"/>
        <v>0.14000000000000001</v>
      </c>
    </row>
    <row r="4413" spans="1:12" x14ac:dyDescent="0.25">
      <c r="A4413" s="193">
        <f>+'Información ELECTRO PUNO'!A4393</f>
        <v>4392</v>
      </c>
      <c r="B4413" s="26" t="str">
        <f t="shared" si="493"/>
        <v>SICODI</v>
      </c>
      <c r="C4413" s="9" t="str">
        <f t="shared" si="489"/>
        <v>Puno</v>
      </c>
      <c r="D4413" s="9" t="str">
        <f t="shared" si="490"/>
        <v>No Reporta</v>
      </c>
      <c r="E4413" s="9" t="str">
        <f t="shared" si="491"/>
        <v>No Reporta</v>
      </c>
      <c r="F4413" s="194" t="str">
        <f>+'Información ELECTRO PUNO'!E4393</f>
        <v>BT</v>
      </c>
      <c r="G4413" s="194">
        <f>+'Información ELECTRO PUNO'!G4393</f>
        <v>8</v>
      </c>
      <c r="H4413" s="9" t="str">
        <f t="shared" si="492"/>
        <v>Poste</v>
      </c>
      <c r="I4413" s="194" t="str">
        <f>+'Información ELECTRO PUNO'!F4393</f>
        <v>Concreto Armado</v>
      </c>
      <c r="J4413" s="194" t="str">
        <f>+'Información ELECTRO PUNO'!B4393</f>
        <v>PPC06</v>
      </c>
      <c r="K4413" s="9" t="str">
        <f t="shared" si="494"/>
        <v>POSTE DE CONCRETO ARMADO DE  8/300/120/240</v>
      </c>
      <c r="L4413" s="139">
        <f t="shared" si="495"/>
        <v>0.14000000000000001</v>
      </c>
    </row>
    <row r="4414" spans="1:12" x14ac:dyDescent="0.25">
      <c r="A4414" s="193">
        <f>+'Información ELECTRO PUNO'!A4394</f>
        <v>4393</v>
      </c>
      <c r="B4414" s="26" t="str">
        <f t="shared" si="493"/>
        <v>SICODI</v>
      </c>
      <c r="C4414" s="9" t="str">
        <f t="shared" si="489"/>
        <v>Puno</v>
      </c>
      <c r="D4414" s="9" t="str">
        <f t="shared" si="490"/>
        <v>No Reporta</v>
      </c>
      <c r="E4414" s="9" t="str">
        <f t="shared" si="491"/>
        <v>No Reporta</v>
      </c>
      <c r="F4414" s="194" t="str">
        <f>+'Información ELECTRO PUNO'!E4394</f>
        <v>BT</v>
      </c>
      <c r="G4414" s="194">
        <f>+'Información ELECTRO PUNO'!G4394</f>
        <v>8</v>
      </c>
      <c r="H4414" s="9" t="str">
        <f t="shared" si="492"/>
        <v>Poste</v>
      </c>
      <c r="I4414" s="194" t="str">
        <f>+'Información ELECTRO PUNO'!F4394</f>
        <v>Concreto Armado</v>
      </c>
      <c r="J4414" s="194" t="str">
        <f>+'Información ELECTRO PUNO'!B4394</f>
        <v>PPC06</v>
      </c>
      <c r="K4414" s="9" t="str">
        <f t="shared" si="494"/>
        <v>POSTE DE CONCRETO ARMADO DE  8/300/120/240</v>
      </c>
      <c r="L4414" s="139">
        <f t="shared" si="495"/>
        <v>0.14000000000000001</v>
      </c>
    </row>
    <row r="4415" spans="1:12" x14ac:dyDescent="0.25">
      <c r="A4415" s="193">
        <f>+'Información ELECTRO PUNO'!A4395</f>
        <v>4394</v>
      </c>
      <c r="B4415" s="26" t="str">
        <f t="shared" si="493"/>
        <v>SICODI</v>
      </c>
      <c r="C4415" s="9" t="str">
        <f t="shared" si="489"/>
        <v>Puno</v>
      </c>
      <c r="D4415" s="9" t="str">
        <f t="shared" si="490"/>
        <v>No Reporta</v>
      </c>
      <c r="E4415" s="9" t="str">
        <f t="shared" si="491"/>
        <v>No Reporta</v>
      </c>
      <c r="F4415" s="194" t="str">
        <f>+'Información ELECTRO PUNO'!E4395</f>
        <v>BT</v>
      </c>
      <c r="G4415" s="194">
        <f>+'Información ELECTRO PUNO'!G4395</f>
        <v>8</v>
      </c>
      <c r="H4415" s="9" t="str">
        <f t="shared" si="492"/>
        <v>Poste</v>
      </c>
      <c r="I4415" s="194" t="str">
        <f>+'Información ELECTRO PUNO'!F4395</f>
        <v>Concreto Armado</v>
      </c>
      <c r="J4415" s="194" t="str">
        <f>+'Información ELECTRO PUNO'!B4395</f>
        <v>PPC06</v>
      </c>
      <c r="K4415" s="9" t="str">
        <f t="shared" si="494"/>
        <v>POSTE DE CONCRETO ARMADO DE  8/300/120/240</v>
      </c>
      <c r="L4415" s="139">
        <f t="shared" si="495"/>
        <v>0.14000000000000001</v>
      </c>
    </row>
    <row r="4416" spans="1:12" x14ac:dyDescent="0.25">
      <c r="A4416" s="193">
        <f>+'Información ELECTRO PUNO'!A4396</f>
        <v>4395</v>
      </c>
      <c r="B4416" s="26" t="str">
        <f t="shared" si="493"/>
        <v>SICODI</v>
      </c>
      <c r="C4416" s="9" t="str">
        <f t="shared" si="489"/>
        <v>Puno</v>
      </c>
      <c r="D4416" s="9" t="str">
        <f t="shared" si="490"/>
        <v>No Reporta</v>
      </c>
      <c r="E4416" s="9" t="str">
        <f t="shared" si="491"/>
        <v>No Reporta</v>
      </c>
      <c r="F4416" s="194" t="str">
        <f>+'Información ELECTRO PUNO'!E4396</f>
        <v>BT</v>
      </c>
      <c r="G4416" s="194">
        <f>+'Información ELECTRO PUNO'!G4396</f>
        <v>8</v>
      </c>
      <c r="H4416" s="9" t="str">
        <f t="shared" si="492"/>
        <v>Poste</v>
      </c>
      <c r="I4416" s="194" t="str">
        <f>+'Información ELECTRO PUNO'!F4396</f>
        <v>Concreto Armado</v>
      </c>
      <c r="J4416" s="194" t="str">
        <f>+'Información ELECTRO PUNO'!B4396</f>
        <v>PPC06</v>
      </c>
      <c r="K4416" s="9" t="str">
        <f t="shared" si="494"/>
        <v>POSTE DE CONCRETO ARMADO DE  8/300/120/240</v>
      </c>
      <c r="L4416" s="139">
        <f t="shared" si="495"/>
        <v>0.14000000000000001</v>
      </c>
    </row>
    <row r="4417" spans="1:12" x14ac:dyDescent="0.25">
      <c r="A4417" s="193">
        <f>+'Información ELECTRO PUNO'!A4397</f>
        <v>4396</v>
      </c>
      <c r="B4417" s="26" t="str">
        <f t="shared" si="493"/>
        <v>SICODI</v>
      </c>
      <c r="C4417" s="9" t="str">
        <f t="shared" si="489"/>
        <v>Puno</v>
      </c>
      <c r="D4417" s="9" t="str">
        <f t="shared" si="490"/>
        <v>No Reporta</v>
      </c>
      <c r="E4417" s="9" t="str">
        <f t="shared" si="491"/>
        <v>No Reporta</v>
      </c>
      <c r="F4417" s="194" t="str">
        <f>+'Información ELECTRO PUNO'!E4397</f>
        <v>BT</v>
      </c>
      <c r="G4417" s="194">
        <f>+'Información ELECTRO PUNO'!G4397</f>
        <v>8</v>
      </c>
      <c r="H4417" s="9" t="str">
        <f t="shared" si="492"/>
        <v>Poste</v>
      </c>
      <c r="I4417" s="194" t="str">
        <f>+'Información ELECTRO PUNO'!F4397</f>
        <v>Concreto Armado</v>
      </c>
      <c r="J4417" s="194" t="str">
        <f>+'Información ELECTRO PUNO'!B4397</f>
        <v>PPC06</v>
      </c>
      <c r="K4417" s="9" t="str">
        <f t="shared" si="494"/>
        <v>POSTE DE CONCRETO ARMADO DE  8/300/120/240</v>
      </c>
      <c r="L4417" s="139">
        <f t="shared" si="495"/>
        <v>0.14000000000000001</v>
      </c>
    </row>
    <row r="4418" spans="1:12" x14ac:dyDescent="0.25">
      <c r="A4418" s="193">
        <f>+'Información ELECTRO PUNO'!A4398</f>
        <v>4397</v>
      </c>
      <c r="B4418" s="26" t="str">
        <f t="shared" si="493"/>
        <v>SICODI</v>
      </c>
      <c r="C4418" s="9" t="str">
        <f t="shared" si="489"/>
        <v>Puno</v>
      </c>
      <c r="D4418" s="9" t="str">
        <f t="shared" si="490"/>
        <v>No Reporta</v>
      </c>
      <c r="E4418" s="9" t="str">
        <f t="shared" si="491"/>
        <v>No Reporta</v>
      </c>
      <c r="F4418" s="194" t="str">
        <f>+'Información ELECTRO PUNO'!E4398</f>
        <v>BT</v>
      </c>
      <c r="G4418" s="194">
        <f>+'Información ELECTRO PUNO'!G4398</f>
        <v>8</v>
      </c>
      <c r="H4418" s="9" t="str">
        <f t="shared" si="492"/>
        <v>Poste</v>
      </c>
      <c r="I4418" s="194" t="str">
        <f>+'Información ELECTRO PUNO'!F4398</f>
        <v>Concreto Armado</v>
      </c>
      <c r="J4418" s="194" t="str">
        <f>+'Información ELECTRO PUNO'!B4398</f>
        <v>PPC06</v>
      </c>
      <c r="K4418" s="9" t="str">
        <f t="shared" si="494"/>
        <v>POSTE DE CONCRETO ARMADO DE  8/300/120/240</v>
      </c>
      <c r="L4418" s="139">
        <f t="shared" si="495"/>
        <v>0.14000000000000001</v>
      </c>
    </row>
    <row r="4419" spans="1:12" x14ac:dyDescent="0.25">
      <c r="A4419" s="193">
        <f>+'Información ELECTRO PUNO'!A4399</f>
        <v>4398</v>
      </c>
      <c r="B4419" s="26" t="str">
        <f t="shared" si="493"/>
        <v>SICODI</v>
      </c>
      <c r="C4419" s="9" t="str">
        <f t="shared" si="489"/>
        <v>Puno</v>
      </c>
      <c r="D4419" s="9" t="str">
        <f t="shared" si="490"/>
        <v>No Reporta</v>
      </c>
      <c r="E4419" s="9" t="str">
        <f t="shared" si="491"/>
        <v>No Reporta</v>
      </c>
      <c r="F4419" s="194" t="str">
        <f>+'Información ELECTRO PUNO'!E4399</f>
        <v>BT</v>
      </c>
      <c r="G4419" s="194">
        <f>+'Información ELECTRO PUNO'!G4399</f>
        <v>8</v>
      </c>
      <c r="H4419" s="9" t="str">
        <f t="shared" si="492"/>
        <v>Poste</v>
      </c>
      <c r="I4419" s="194" t="str">
        <f>+'Información ELECTRO PUNO'!F4399</f>
        <v>Concreto Armado</v>
      </c>
      <c r="J4419" s="194" t="str">
        <f>+'Información ELECTRO PUNO'!B4399</f>
        <v>PPC06</v>
      </c>
      <c r="K4419" s="9" t="str">
        <f t="shared" si="494"/>
        <v>POSTE DE CONCRETO ARMADO DE  8/300/120/240</v>
      </c>
      <c r="L4419" s="139">
        <f t="shared" si="495"/>
        <v>0.14000000000000001</v>
      </c>
    </row>
    <row r="4420" spans="1:12" x14ac:dyDescent="0.25">
      <c r="A4420" s="193">
        <f>+'Información ELECTRO PUNO'!A4400</f>
        <v>4399</v>
      </c>
      <c r="B4420" s="26" t="str">
        <f t="shared" si="493"/>
        <v>SICODI</v>
      </c>
      <c r="C4420" s="9" t="str">
        <f t="shared" si="489"/>
        <v>Puno</v>
      </c>
      <c r="D4420" s="9" t="str">
        <f t="shared" si="490"/>
        <v>No Reporta</v>
      </c>
      <c r="E4420" s="9" t="str">
        <f t="shared" si="491"/>
        <v>No Reporta</v>
      </c>
      <c r="F4420" s="194" t="str">
        <f>+'Información ELECTRO PUNO'!E4400</f>
        <v>BT</v>
      </c>
      <c r="G4420" s="194">
        <f>+'Información ELECTRO PUNO'!G4400</f>
        <v>8</v>
      </c>
      <c r="H4420" s="9" t="str">
        <f t="shared" si="492"/>
        <v>Poste</v>
      </c>
      <c r="I4420" s="194" t="str">
        <f>+'Información ELECTRO PUNO'!F4400</f>
        <v>Concreto Armado</v>
      </c>
      <c r="J4420" s="194" t="str">
        <f>+'Información ELECTRO PUNO'!B4400</f>
        <v>PPC06</v>
      </c>
      <c r="K4420" s="9" t="str">
        <f t="shared" si="494"/>
        <v>POSTE DE CONCRETO ARMADO DE  8/300/120/240</v>
      </c>
      <c r="L4420" s="139">
        <f t="shared" si="495"/>
        <v>0.14000000000000001</v>
      </c>
    </row>
    <row r="4421" spans="1:12" x14ac:dyDescent="0.25">
      <c r="A4421" s="193">
        <f>+'Información ELECTRO PUNO'!A4401</f>
        <v>4400</v>
      </c>
      <c r="B4421" s="26" t="str">
        <f t="shared" si="493"/>
        <v>SICODI</v>
      </c>
      <c r="C4421" s="9" t="str">
        <f t="shared" si="489"/>
        <v>Puno</v>
      </c>
      <c r="D4421" s="9" t="str">
        <f t="shared" si="490"/>
        <v>No Reporta</v>
      </c>
      <c r="E4421" s="9" t="str">
        <f t="shared" si="491"/>
        <v>No Reporta</v>
      </c>
      <c r="F4421" s="194" t="str">
        <f>+'Información ELECTRO PUNO'!E4401</f>
        <v>MT</v>
      </c>
      <c r="G4421" s="194">
        <f>+'Información ELECTRO PUNO'!G4401</f>
        <v>13</v>
      </c>
      <c r="H4421" s="9" t="str">
        <f t="shared" si="492"/>
        <v>Poste</v>
      </c>
      <c r="I4421" s="194" t="str">
        <f>+'Información ELECTRO PUNO'!F4401</f>
        <v>Concreto Armado C</v>
      </c>
      <c r="J4421" s="194" t="str">
        <f>+'Información ELECTRO PUNO'!B4401</f>
        <v>PPC20</v>
      </c>
      <c r="K4421" s="9" t="str">
        <f t="shared" si="494"/>
        <v>POSTE DE CONCRETO ARMADO DE 13/400/150/345</v>
      </c>
      <c r="L4421" s="139">
        <f t="shared" si="495"/>
        <v>0.54</v>
      </c>
    </row>
    <row r="4422" spans="1:12" x14ac:dyDescent="0.25">
      <c r="A4422" s="193">
        <f>+'Información ELECTRO PUNO'!A4402</f>
        <v>4401</v>
      </c>
      <c r="B4422" s="26" t="str">
        <f t="shared" si="493"/>
        <v>MOD_INV_2018</v>
      </c>
      <c r="C4422" s="9" t="str">
        <f t="shared" si="489"/>
        <v>Puno</v>
      </c>
      <c r="D4422" s="9" t="str">
        <f t="shared" si="490"/>
        <v>No Reporta</v>
      </c>
      <c r="E4422" s="9" t="str">
        <f t="shared" si="491"/>
        <v>No Reporta</v>
      </c>
      <c r="F4422" s="194" t="str">
        <f>+'Información ELECTRO PUNO'!E4402</f>
        <v>AT</v>
      </c>
      <c r="G4422" s="194">
        <f>+'Información ELECTRO PUNO'!G4402</f>
        <v>25</v>
      </c>
      <c r="H4422" s="9" t="str">
        <f t="shared" si="492"/>
        <v>Poste</v>
      </c>
      <c r="I4422" s="194" t="str">
        <f>+'Información ELECTRO PUNO'!F4402</f>
        <v>Estructura de Acero</v>
      </c>
      <c r="J4422" s="194" t="str">
        <f>+'Información ELECTRO PUNO'!B4402</f>
        <v>PA21/7000</v>
      </c>
      <c r="K4422" s="9" t="str">
        <f t="shared" si="494"/>
        <v>1 Poste autosoportable de acero (21/7000) de ángulo mayor y terminal (90°) Tipo ATU1-21</v>
      </c>
      <c r="L4422" s="139">
        <f t="shared" si="495"/>
        <v>24.75</v>
      </c>
    </row>
    <row r="4423" spans="1:12" x14ac:dyDescent="0.25">
      <c r="A4423" s="193">
        <f>+'Información ELECTRO PUNO'!A4403</f>
        <v>4402</v>
      </c>
      <c r="B4423" s="26" t="str">
        <f t="shared" si="493"/>
        <v>MOD_INV_2018</v>
      </c>
      <c r="C4423" s="9" t="str">
        <f t="shared" si="489"/>
        <v>Puno</v>
      </c>
      <c r="D4423" s="9" t="str">
        <f t="shared" si="490"/>
        <v>No Reporta</v>
      </c>
      <c r="E4423" s="9" t="str">
        <f t="shared" si="491"/>
        <v>No Reporta</v>
      </c>
      <c r="F4423" s="194" t="str">
        <f>+'Información ELECTRO PUNO'!E4403</f>
        <v>AT</v>
      </c>
      <c r="G4423" s="194">
        <f>+'Información ELECTRO PUNO'!G4403</f>
        <v>25</v>
      </c>
      <c r="H4423" s="9" t="str">
        <f t="shared" si="492"/>
        <v>Poste</v>
      </c>
      <c r="I4423" s="194" t="str">
        <f>+'Información ELECTRO PUNO'!F4403</f>
        <v>Estructura de Acero</v>
      </c>
      <c r="J4423" s="194" t="str">
        <f>+'Información ELECTRO PUNO'!B4403</f>
        <v>PA21/7000</v>
      </c>
      <c r="K4423" s="9" t="str">
        <f t="shared" si="494"/>
        <v>1 Poste autosoportable de acero (21/7000) de ángulo mayor y terminal (90°) Tipo ATU1-21</v>
      </c>
      <c r="L4423" s="139">
        <f t="shared" si="495"/>
        <v>24.75</v>
      </c>
    </row>
    <row r="4424" spans="1:12" x14ac:dyDescent="0.25">
      <c r="A4424" s="193">
        <f>+'Información ELECTRO PUNO'!A4404</f>
        <v>4403</v>
      </c>
      <c r="B4424" s="26" t="str">
        <f t="shared" si="493"/>
        <v>MOD_INV_2018</v>
      </c>
      <c r="C4424" s="9" t="str">
        <f t="shared" si="489"/>
        <v>Puno</v>
      </c>
      <c r="D4424" s="9" t="str">
        <f t="shared" si="490"/>
        <v>No Reporta</v>
      </c>
      <c r="E4424" s="9" t="str">
        <f t="shared" si="491"/>
        <v>No Reporta</v>
      </c>
      <c r="F4424" s="194" t="str">
        <f>+'Información ELECTRO PUNO'!E4404</f>
        <v>AT</v>
      </c>
      <c r="G4424" s="194">
        <f>+'Información ELECTRO PUNO'!G4404</f>
        <v>25</v>
      </c>
      <c r="H4424" s="9" t="str">
        <f t="shared" si="492"/>
        <v>Poste</v>
      </c>
      <c r="I4424" s="194" t="str">
        <f>+'Información ELECTRO PUNO'!F4404</f>
        <v>Estructura de Acero</v>
      </c>
      <c r="J4424" s="194" t="str">
        <f>+'Información ELECTRO PUNO'!B4404</f>
        <v>PA21/7000</v>
      </c>
      <c r="K4424" s="9" t="str">
        <f t="shared" si="494"/>
        <v>1 Poste autosoportable de acero (21/7000) de ángulo mayor y terminal (90°) Tipo ATU1-21</v>
      </c>
      <c r="L4424" s="139">
        <f t="shared" si="495"/>
        <v>24.75</v>
      </c>
    </row>
    <row r="4425" spans="1:12" x14ac:dyDescent="0.25">
      <c r="A4425" s="193">
        <f>+'Información ELECTRO PUNO'!A4405</f>
        <v>4404</v>
      </c>
      <c r="B4425" s="26" t="str">
        <f t="shared" si="493"/>
        <v>MOD_INV_2018</v>
      </c>
      <c r="C4425" s="9" t="str">
        <f t="shared" si="489"/>
        <v>Puno</v>
      </c>
      <c r="D4425" s="9" t="str">
        <f t="shared" si="490"/>
        <v>No Reporta</v>
      </c>
      <c r="E4425" s="9" t="str">
        <f t="shared" si="491"/>
        <v>No Reporta</v>
      </c>
      <c r="F4425" s="194" t="str">
        <f>+'Información ELECTRO PUNO'!E4405</f>
        <v>AT</v>
      </c>
      <c r="G4425" s="194">
        <f>+'Información ELECTRO PUNO'!G4405</f>
        <v>25</v>
      </c>
      <c r="H4425" s="9" t="str">
        <f t="shared" si="492"/>
        <v>Poste</v>
      </c>
      <c r="I4425" s="194" t="str">
        <f>+'Información ELECTRO PUNO'!F4405</f>
        <v>Estructura de Acero</v>
      </c>
      <c r="J4425" s="194" t="str">
        <f>+'Información ELECTRO PUNO'!B4405</f>
        <v>PA21/7000</v>
      </c>
      <c r="K4425" s="9" t="str">
        <f t="shared" si="494"/>
        <v>1 Poste autosoportable de acero (21/7000) de ángulo mayor y terminal (90°) Tipo ATU1-21</v>
      </c>
      <c r="L4425" s="139">
        <f t="shared" si="495"/>
        <v>24.75</v>
      </c>
    </row>
    <row r="4426" spans="1:12" x14ac:dyDescent="0.25">
      <c r="A4426" s="193">
        <f>+'Información ELECTRO PUNO'!A4406</f>
        <v>4405</v>
      </c>
      <c r="B4426" s="26" t="str">
        <f t="shared" si="493"/>
        <v>MOD_INV_2018</v>
      </c>
      <c r="C4426" s="9" t="str">
        <f t="shared" si="489"/>
        <v>Puno</v>
      </c>
      <c r="D4426" s="9" t="str">
        <f t="shared" si="490"/>
        <v>No Reporta</v>
      </c>
      <c r="E4426" s="9" t="str">
        <f t="shared" si="491"/>
        <v>No Reporta</v>
      </c>
      <c r="F4426" s="194" t="str">
        <f>+'Información ELECTRO PUNO'!E4406</f>
        <v>AT</v>
      </c>
      <c r="G4426" s="194">
        <f>+'Información ELECTRO PUNO'!G4406</f>
        <v>25</v>
      </c>
      <c r="H4426" s="9" t="str">
        <f t="shared" si="492"/>
        <v>Poste</v>
      </c>
      <c r="I4426" s="194" t="str">
        <f>+'Información ELECTRO PUNO'!F4406</f>
        <v>Estructura de Acero</v>
      </c>
      <c r="J4426" s="194" t="str">
        <f>+'Información ELECTRO PUNO'!B4406</f>
        <v>PA21/7000</v>
      </c>
      <c r="K4426" s="9" t="str">
        <f t="shared" si="494"/>
        <v>1 Poste autosoportable de acero (21/7000) de ángulo mayor y terminal (90°) Tipo ATU1-21</v>
      </c>
      <c r="L4426" s="139">
        <f t="shared" si="495"/>
        <v>24.75</v>
      </c>
    </row>
    <row r="4427" spans="1:12" x14ac:dyDescent="0.25">
      <c r="A4427" s="193">
        <f>+'Información ELECTRO PUNO'!A4407</f>
        <v>4406</v>
      </c>
      <c r="B4427" s="26" t="str">
        <f t="shared" si="493"/>
        <v>MOD_INV_2018</v>
      </c>
      <c r="C4427" s="9" t="str">
        <f t="shared" si="489"/>
        <v>Puno</v>
      </c>
      <c r="D4427" s="9" t="str">
        <f t="shared" si="490"/>
        <v>No Reporta</v>
      </c>
      <c r="E4427" s="9" t="str">
        <f t="shared" si="491"/>
        <v>No Reporta</v>
      </c>
      <c r="F4427" s="194" t="str">
        <f>+'Información ELECTRO PUNO'!E4407</f>
        <v>AT</v>
      </c>
      <c r="G4427" s="194">
        <f>+'Información ELECTRO PUNO'!G4407</f>
        <v>25</v>
      </c>
      <c r="H4427" s="9" t="str">
        <f t="shared" si="492"/>
        <v>Poste</v>
      </c>
      <c r="I4427" s="194" t="str">
        <f>+'Información ELECTRO PUNO'!F4407</f>
        <v>Estructura de Acero</v>
      </c>
      <c r="J4427" s="194" t="str">
        <f>+'Información ELECTRO PUNO'!B4407</f>
        <v>PA21/7000</v>
      </c>
      <c r="K4427" s="9" t="str">
        <f t="shared" si="494"/>
        <v>1 Poste autosoportable de acero (21/7000) de ángulo mayor y terminal (90°) Tipo ATU1-21</v>
      </c>
      <c r="L4427" s="139">
        <f t="shared" si="495"/>
        <v>24.75</v>
      </c>
    </row>
    <row r="4428" spans="1:12" x14ac:dyDescent="0.25">
      <c r="A4428" s="193">
        <f>+'Información ELECTRO PUNO'!A4408</f>
        <v>4407</v>
      </c>
      <c r="B4428" s="26" t="str">
        <f t="shared" si="493"/>
        <v>MOD_INV_2018</v>
      </c>
      <c r="C4428" s="9" t="str">
        <f t="shared" si="489"/>
        <v>Puno</v>
      </c>
      <c r="D4428" s="9" t="str">
        <f t="shared" si="490"/>
        <v>No Reporta</v>
      </c>
      <c r="E4428" s="9" t="str">
        <f t="shared" si="491"/>
        <v>No Reporta</v>
      </c>
      <c r="F4428" s="194" t="str">
        <f>+'Información ELECTRO PUNO'!E4408</f>
        <v>AT</v>
      </c>
      <c r="G4428" s="194">
        <f>+'Información ELECTRO PUNO'!G4408</f>
        <v>25</v>
      </c>
      <c r="H4428" s="9" t="str">
        <f t="shared" si="492"/>
        <v>Poste</v>
      </c>
      <c r="I4428" s="194" t="str">
        <f>+'Información ELECTRO PUNO'!F4408</f>
        <v>Estructura de Acero</v>
      </c>
      <c r="J4428" s="194" t="str">
        <f>+'Información ELECTRO PUNO'!B4408</f>
        <v>PA21/7000</v>
      </c>
      <c r="K4428" s="9" t="str">
        <f t="shared" si="494"/>
        <v>1 Poste autosoportable de acero (21/7000) de ángulo mayor y terminal (90°) Tipo ATU1-21</v>
      </c>
      <c r="L4428" s="139">
        <f t="shared" si="495"/>
        <v>24.75</v>
      </c>
    </row>
    <row r="4429" spans="1:12" x14ac:dyDescent="0.25">
      <c r="A4429" s="193">
        <f>+'Información ELECTRO PUNO'!A4409</f>
        <v>4408</v>
      </c>
      <c r="B4429" s="26" t="str">
        <f t="shared" si="493"/>
        <v>MOD_INV_2018</v>
      </c>
      <c r="C4429" s="9" t="str">
        <f t="shared" si="489"/>
        <v>Puno</v>
      </c>
      <c r="D4429" s="9" t="str">
        <f t="shared" si="490"/>
        <v>No Reporta</v>
      </c>
      <c r="E4429" s="9" t="str">
        <f t="shared" si="491"/>
        <v>No Reporta</v>
      </c>
      <c r="F4429" s="194" t="str">
        <f>+'Información ELECTRO PUNO'!E4409</f>
        <v>AT</v>
      </c>
      <c r="G4429" s="194">
        <f>+'Información ELECTRO PUNO'!G4409</f>
        <v>25</v>
      </c>
      <c r="H4429" s="9" t="str">
        <f t="shared" si="492"/>
        <v>Poste</v>
      </c>
      <c r="I4429" s="194" t="str">
        <f>+'Información ELECTRO PUNO'!F4409</f>
        <v>Estructura de Acero</v>
      </c>
      <c r="J4429" s="194" t="str">
        <f>+'Información ELECTRO PUNO'!B4409</f>
        <v>PA21/7000</v>
      </c>
      <c r="K4429" s="9" t="str">
        <f t="shared" si="494"/>
        <v>1 Poste autosoportable de acero (21/7000) de ángulo mayor y terminal (90°) Tipo ATU1-21</v>
      </c>
      <c r="L4429" s="139">
        <f t="shared" si="495"/>
        <v>24.75</v>
      </c>
    </row>
    <row r="4430" spans="1:12" x14ac:dyDescent="0.25">
      <c r="A4430" s="193">
        <f>+'Información ELECTRO PUNO'!A4410</f>
        <v>4409</v>
      </c>
      <c r="B4430" s="26" t="str">
        <f t="shared" si="493"/>
        <v>MOD_INV_2018</v>
      </c>
      <c r="C4430" s="9" t="str">
        <f t="shared" si="489"/>
        <v>Puno</v>
      </c>
      <c r="D4430" s="9" t="str">
        <f t="shared" si="490"/>
        <v>No Reporta</v>
      </c>
      <c r="E4430" s="9" t="str">
        <f t="shared" si="491"/>
        <v>No Reporta</v>
      </c>
      <c r="F4430" s="194" t="str">
        <f>+'Información ELECTRO PUNO'!E4410</f>
        <v>AT</v>
      </c>
      <c r="G4430" s="194">
        <f>+'Información ELECTRO PUNO'!G4410</f>
        <v>25</v>
      </c>
      <c r="H4430" s="9" t="str">
        <f t="shared" si="492"/>
        <v>Poste</v>
      </c>
      <c r="I4430" s="194" t="str">
        <f>+'Información ELECTRO PUNO'!F4410</f>
        <v>Estructura de Acero</v>
      </c>
      <c r="J4430" s="194" t="str">
        <f>+'Información ELECTRO PUNO'!B4410</f>
        <v>PA21/7000</v>
      </c>
      <c r="K4430" s="9" t="str">
        <f t="shared" si="494"/>
        <v>1 Poste autosoportable de acero (21/7000) de ángulo mayor y terminal (90°) Tipo ATU1-21</v>
      </c>
      <c r="L4430" s="139">
        <f t="shared" si="495"/>
        <v>24.75</v>
      </c>
    </row>
    <row r="4431" spans="1:12" x14ac:dyDescent="0.25">
      <c r="A4431" s="193">
        <f>+'Información ELECTRO PUNO'!A4411</f>
        <v>4410</v>
      </c>
      <c r="B4431" s="26" t="str">
        <f t="shared" si="493"/>
        <v>MOD_INV_2018</v>
      </c>
      <c r="C4431" s="9" t="str">
        <f t="shared" si="489"/>
        <v>Puno</v>
      </c>
      <c r="D4431" s="9" t="str">
        <f t="shared" si="490"/>
        <v>No Reporta</v>
      </c>
      <c r="E4431" s="9" t="str">
        <f t="shared" si="491"/>
        <v>No Reporta</v>
      </c>
      <c r="F4431" s="194" t="str">
        <f>+'Información ELECTRO PUNO'!E4411</f>
        <v>AT</v>
      </c>
      <c r="G4431" s="194">
        <f>+'Información ELECTRO PUNO'!G4411</f>
        <v>25</v>
      </c>
      <c r="H4431" s="9" t="str">
        <f t="shared" si="492"/>
        <v>Poste</v>
      </c>
      <c r="I4431" s="194" t="str">
        <f>+'Información ELECTRO PUNO'!F4411</f>
        <v>Estructura de Acero</v>
      </c>
      <c r="J4431" s="194" t="str">
        <f>+'Información ELECTRO PUNO'!B4411</f>
        <v>PA21/7000</v>
      </c>
      <c r="K4431" s="9" t="str">
        <f t="shared" si="494"/>
        <v>1 Poste autosoportable de acero (21/7000) de ángulo mayor y terminal (90°) Tipo ATU1-21</v>
      </c>
      <c r="L4431" s="139">
        <f t="shared" si="495"/>
        <v>24.75</v>
      </c>
    </row>
    <row r="4432" spans="1:12" x14ac:dyDescent="0.25">
      <c r="A4432" s="193">
        <f>+'Información ELECTRO PUNO'!A4412</f>
        <v>4411</v>
      </c>
      <c r="B4432" s="26" t="str">
        <f t="shared" si="493"/>
        <v>MOD_INV_2018</v>
      </c>
      <c r="C4432" s="9" t="str">
        <f t="shared" si="489"/>
        <v>Puno</v>
      </c>
      <c r="D4432" s="9" t="str">
        <f t="shared" si="490"/>
        <v>No Reporta</v>
      </c>
      <c r="E4432" s="9" t="str">
        <f t="shared" si="491"/>
        <v>No Reporta</v>
      </c>
      <c r="F4432" s="194" t="str">
        <f>+'Información ELECTRO PUNO'!E4412</f>
        <v>AT</v>
      </c>
      <c r="G4432" s="194">
        <f>+'Información ELECTRO PUNO'!G4412</f>
        <v>25</v>
      </c>
      <c r="H4432" s="9" t="str">
        <f t="shared" si="492"/>
        <v>Poste</v>
      </c>
      <c r="I4432" s="194" t="str">
        <f>+'Información ELECTRO PUNO'!F4412</f>
        <v>Estructura de Acero</v>
      </c>
      <c r="J4432" s="194" t="str">
        <f>+'Información ELECTRO PUNO'!B4412</f>
        <v>PA21/7000</v>
      </c>
      <c r="K4432" s="9" t="str">
        <f t="shared" si="494"/>
        <v>1 Poste autosoportable de acero (21/7000) de ángulo mayor y terminal (90°) Tipo ATU1-21</v>
      </c>
      <c r="L4432" s="139">
        <f t="shared" si="495"/>
        <v>24.75</v>
      </c>
    </row>
    <row r="4433" spans="1:12" x14ac:dyDescent="0.25">
      <c r="A4433" s="193">
        <f>+'Información ELECTRO PUNO'!A4413</f>
        <v>4412</v>
      </c>
      <c r="B4433" s="26" t="str">
        <f t="shared" si="493"/>
        <v>MOD_INV_2018</v>
      </c>
      <c r="C4433" s="9" t="str">
        <f t="shared" si="489"/>
        <v>Puno</v>
      </c>
      <c r="D4433" s="9" t="str">
        <f t="shared" si="490"/>
        <v>No Reporta</v>
      </c>
      <c r="E4433" s="9" t="str">
        <f t="shared" si="491"/>
        <v>No Reporta</v>
      </c>
      <c r="F4433" s="194" t="str">
        <f>+'Información ELECTRO PUNO'!E4413</f>
        <v>AT</v>
      </c>
      <c r="G4433" s="194">
        <f>+'Información ELECTRO PUNO'!G4413</f>
        <v>25</v>
      </c>
      <c r="H4433" s="9" t="str">
        <f t="shared" si="492"/>
        <v>Poste</v>
      </c>
      <c r="I4433" s="194" t="str">
        <f>+'Información ELECTRO PUNO'!F4413</f>
        <v>Estructura de Acero</v>
      </c>
      <c r="J4433" s="194" t="str">
        <f>+'Información ELECTRO PUNO'!B4413</f>
        <v>PA21/7000</v>
      </c>
      <c r="K4433" s="9" t="str">
        <f t="shared" si="494"/>
        <v>1 Poste autosoportable de acero (21/7000) de ángulo mayor y terminal (90°) Tipo ATU1-21</v>
      </c>
      <c r="L4433" s="139">
        <f t="shared" si="495"/>
        <v>24.75</v>
      </c>
    </row>
    <row r="4434" spans="1:12" x14ac:dyDescent="0.25">
      <c r="A4434" s="193">
        <f>+'Información ELECTRO PUNO'!A4414</f>
        <v>4413</v>
      </c>
      <c r="B4434" s="26" t="str">
        <f t="shared" si="493"/>
        <v>MOD_INV_2018</v>
      </c>
      <c r="C4434" s="9" t="str">
        <f t="shared" si="489"/>
        <v>Puno</v>
      </c>
      <c r="D4434" s="9" t="str">
        <f t="shared" si="490"/>
        <v>No Reporta</v>
      </c>
      <c r="E4434" s="9" t="str">
        <f t="shared" si="491"/>
        <v>No Reporta</v>
      </c>
      <c r="F4434" s="194" t="str">
        <f>+'Información ELECTRO PUNO'!E4414</f>
        <v>AT</v>
      </c>
      <c r="G4434" s="194">
        <f>+'Información ELECTRO PUNO'!G4414</f>
        <v>25</v>
      </c>
      <c r="H4434" s="9" t="str">
        <f t="shared" si="492"/>
        <v>Poste</v>
      </c>
      <c r="I4434" s="194" t="str">
        <f>+'Información ELECTRO PUNO'!F4414</f>
        <v>Estructura de Acero</v>
      </c>
      <c r="J4434" s="194" t="str">
        <f>+'Información ELECTRO PUNO'!B4414</f>
        <v>PA21/7000</v>
      </c>
      <c r="K4434" s="9" t="str">
        <f t="shared" si="494"/>
        <v>1 Poste autosoportable de acero (21/7000) de ángulo mayor y terminal (90°) Tipo ATU1-21</v>
      </c>
      <c r="L4434" s="139">
        <f t="shared" si="495"/>
        <v>24.75</v>
      </c>
    </row>
    <row r="4435" spans="1:12" x14ac:dyDescent="0.25">
      <c r="A4435" s="193">
        <f>+'Información ELECTRO PUNO'!A4415</f>
        <v>4414</v>
      </c>
      <c r="B4435" s="26" t="str">
        <f t="shared" si="493"/>
        <v>MOD_INV_2018</v>
      </c>
      <c r="C4435" s="9" t="str">
        <f t="shared" si="489"/>
        <v>Puno</v>
      </c>
      <c r="D4435" s="9" t="str">
        <f t="shared" si="490"/>
        <v>No Reporta</v>
      </c>
      <c r="E4435" s="9" t="str">
        <f t="shared" si="491"/>
        <v>No Reporta</v>
      </c>
      <c r="F4435" s="194" t="str">
        <f>+'Información ELECTRO PUNO'!E4415</f>
        <v>AT</v>
      </c>
      <c r="G4435" s="194">
        <f>+'Información ELECTRO PUNO'!G4415</f>
        <v>25</v>
      </c>
      <c r="H4435" s="9" t="str">
        <f t="shared" si="492"/>
        <v>Poste</v>
      </c>
      <c r="I4435" s="194" t="str">
        <f>+'Información ELECTRO PUNO'!F4415</f>
        <v>Estructura de Acero</v>
      </c>
      <c r="J4435" s="194" t="str">
        <f>+'Información ELECTRO PUNO'!B4415</f>
        <v>PA21/7000</v>
      </c>
      <c r="K4435" s="9" t="str">
        <f t="shared" si="494"/>
        <v>1 Poste autosoportable de acero (21/7000) de ángulo mayor y terminal (90°) Tipo ATU1-21</v>
      </c>
      <c r="L4435" s="139">
        <f t="shared" si="495"/>
        <v>24.75</v>
      </c>
    </row>
    <row r="4436" spans="1:12" x14ac:dyDescent="0.25">
      <c r="A4436" s="193">
        <f>+'Información ELECTRO PUNO'!A4416</f>
        <v>4415</v>
      </c>
      <c r="B4436" s="26" t="str">
        <f t="shared" si="493"/>
        <v>MOD_INV_2018</v>
      </c>
      <c r="C4436" s="9" t="str">
        <f t="shared" si="489"/>
        <v>Puno</v>
      </c>
      <c r="D4436" s="9" t="str">
        <f t="shared" si="490"/>
        <v>No Reporta</v>
      </c>
      <c r="E4436" s="9" t="str">
        <f t="shared" si="491"/>
        <v>No Reporta</v>
      </c>
      <c r="F4436" s="194" t="str">
        <f>+'Información ELECTRO PUNO'!E4416</f>
        <v>AT</v>
      </c>
      <c r="G4436" s="194">
        <f>+'Información ELECTRO PUNO'!G4416</f>
        <v>25</v>
      </c>
      <c r="H4436" s="9" t="str">
        <f t="shared" si="492"/>
        <v>Poste</v>
      </c>
      <c r="I4436" s="194" t="str">
        <f>+'Información ELECTRO PUNO'!F4416</f>
        <v>Estructura de Acero</v>
      </c>
      <c r="J4436" s="194" t="str">
        <f>+'Información ELECTRO PUNO'!B4416</f>
        <v>PA21/7000</v>
      </c>
      <c r="K4436" s="9" t="str">
        <f t="shared" si="494"/>
        <v>1 Poste autosoportable de acero (21/7000) de ángulo mayor y terminal (90°) Tipo ATU1-21</v>
      </c>
      <c r="L4436" s="139">
        <f t="shared" si="495"/>
        <v>24.75</v>
      </c>
    </row>
    <row r="4437" spans="1:12" x14ac:dyDescent="0.25">
      <c r="A4437" s="193">
        <f>+'Información ELECTRO PUNO'!A4417</f>
        <v>4416</v>
      </c>
      <c r="B4437" s="26" t="str">
        <f t="shared" si="493"/>
        <v>MOD_INV_2018</v>
      </c>
      <c r="C4437" s="9" t="str">
        <f t="shared" si="489"/>
        <v>Puno</v>
      </c>
      <c r="D4437" s="9" t="str">
        <f t="shared" si="490"/>
        <v>No Reporta</v>
      </c>
      <c r="E4437" s="9" t="str">
        <f t="shared" si="491"/>
        <v>No Reporta</v>
      </c>
      <c r="F4437" s="194" t="str">
        <f>+'Información ELECTRO PUNO'!E4417</f>
        <v>AT</v>
      </c>
      <c r="G4437" s="194">
        <f>+'Información ELECTRO PUNO'!G4417</f>
        <v>25</v>
      </c>
      <c r="H4437" s="9" t="str">
        <f t="shared" si="492"/>
        <v>Poste</v>
      </c>
      <c r="I4437" s="194" t="str">
        <f>+'Información ELECTRO PUNO'!F4417</f>
        <v>Estructura de Acero</v>
      </c>
      <c r="J4437" s="194" t="str">
        <f>+'Información ELECTRO PUNO'!B4417</f>
        <v>PA21/7000</v>
      </c>
      <c r="K4437" s="9" t="str">
        <f t="shared" si="494"/>
        <v>1 Poste autosoportable de acero (21/7000) de ángulo mayor y terminal (90°) Tipo ATU1-21</v>
      </c>
      <c r="L4437" s="139">
        <f t="shared" si="495"/>
        <v>24.75</v>
      </c>
    </row>
    <row r="4438" spans="1:12" x14ac:dyDescent="0.25">
      <c r="A4438" s="193">
        <f>+'Información ELECTRO PUNO'!A4418</f>
        <v>4417</v>
      </c>
      <c r="B4438" s="26" t="str">
        <f t="shared" si="493"/>
        <v>MOD_INV_2018</v>
      </c>
      <c r="C4438" s="9" t="str">
        <f t="shared" ref="C4438:C4501" si="496">+$C$10</f>
        <v>Puno</v>
      </c>
      <c r="D4438" s="9" t="str">
        <f t="shared" ref="D4438:D4501" si="497">+$D$10</f>
        <v>No Reporta</v>
      </c>
      <c r="E4438" s="9" t="str">
        <f t="shared" ref="E4438:E4501" si="498">+$E$10</f>
        <v>No Reporta</v>
      </c>
      <c r="F4438" s="194" t="str">
        <f>+'Información ELECTRO PUNO'!E4418</f>
        <v>AT</v>
      </c>
      <c r="G4438" s="194">
        <f>+'Información ELECTRO PUNO'!G4418</f>
        <v>25</v>
      </c>
      <c r="H4438" s="9" t="str">
        <f t="shared" ref="H4438:H4501" si="499">+$H$10</f>
        <v>Poste</v>
      </c>
      <c r="I4438" s="194" t="str">
        <f>+'Información ELECTRO PUNO'!F4418</f>
        <v>Estructura de Acero</v>
      </c>
      <c r="J4438" s="194" t="str">
        <f>+'Información ELECTRO PUNO'!B4418</f>
        <v>PA21/7000</v>
      </c>
      <c r="K4438" s="9" t="str">
        <f t="shared" si="494"/>
        <v>1 Poste autosoportable de acero (21/7000) de ángulo mayor y terminal (90°) Tipo ATU1-21</v>
      </c>
      <c r="L4438" s="139">
        <f t="shared" si="495"/>
        <v>24.75</v>
      </c>
    </row>
    <row r="4439" spans="1:12" x14ac:dyDescent="0.25">
      <c r="A4439" s="193">
        <f>+'Información ELECTRO PUNO'!A4419</f>
        <v>4418</v>
      </c>
      <c r="B4439" s="26" t="str">
        <f t="shared" ref="B4439:B4502" si="500">+INDEX($B$8:$B$16,MATCH(J4439,$J$8:$J$16,0))</f>
        <v>MOD_INV_2018</v>
      </c>
      <c r="C4439" s="9" t="str">
        <f t="shared" si="496"/>
        <v>Puno</v>
      </c>
      <c r="D4439" s="9" t="str">
        <f t="shared" si="497"/>
        <v>No Reporta</v>
      </c>
      <c r="E4439" s="9" t="str">
        <f t="shared" si="498"/>
        <v>No Reporta</v>
      </c>
      <c r="F4439" s="194" t="str">
        <f>+'Información ELECTRO PUNO'!E4419</f>
        <v>AT</v>
      </c>
      <c r="G4439" s="194">
        <f>+'Información ELECTRO PUNO'!G4419</f>
        <v>25</v>
      </c>
      <c r="H4439" s="9" t="str">
        <f t="shared" si="499"/>
        <v>Poste</v>
      </c>
      <c r="I4439" s="194" t="str">
        <f>+'Información ELECTRO PUNO'!F4419</f>
        <v>Estructura de Acero</v>
      </c>
      <c r="J4439" s="194" t="str">
        <f>+'Información ELECTRO PUNO'!B4419</f>
        <v>PA21/7000</v>
      </c>
      <c r="K4439" s="9" t="str">
        <f t="shared" ref="K4439:K4502" si="501">+VLOOKUP(J4439,$J$8:$K$16,2,FALSE)</f>
        <v>1 Poste autosoportable de acero (21/7000) de ángulo mayor y terminal (90°) Tipo ATU1-21</v>
      </c>
      <c r="L4439" s="139">
        <f t="shared" ref="L4439:L4502" si="502">+VLOOKUP(J4439,$J$8:$U$16,12,FALSE)</f>
        <v>24.75</v>
      </c>
    </row>
    <row r="4440" spans="1:12" x14ac:dyDescent="0.25">
      <c r="A4440" s="193">
        <f>+'Información ELECTRO PUNO'!A4420</f>
        <v>4419</v>
      </c>
      <c r="B4440" s="26" t="str">
        <f t="shared" si="500"/>
        <v>MOD_INV_2018</v>
      </c>
      <c r="C4440" s="9" t="str">
        <f t="shared" si="496"/>
        <v>Puno</v>
      </c>
      <c r="D4440" s="9" t="str">
        <f t="shared" si="497"/>
        <v>No Reporta</v>
      </c>
      <c r="E4440" s="9" t="str">
        <f t="shared" si="498"/>
        <v>No Reporta</v>
      </c>
      <c r="F4440" s="194" t="str">
        <f>+'Información ELECTRO PUNO'!E4420</f>
        <v>AT</v>
      </c>
      <c r="G4440" s="194">
        <f>+'Información ELECTRO PUNO'!G4420</f>
        <v>25</v>
      </c>
      <c r="H4440" s="9" t="str">
        <f t="shared" si="499"/>
        <v>Poste</v>
      </c>
      <c r="I4440" s="194" t="str">
        <f>+'Información ELECTRO PUNO'!F4420</f>
        <v>Estructura de Acero</v>
      </c>
      <c r="J4440" s="194" t="str">
        <f>+'Información ELECTRO PUNO'!B4420</f>
        <v>PA21/7000</v>
      </c>
      <c r="K4440" s="9" t="str">
        <f t="shared" si="501"/>
        <v>1 Poste autosoportable de acero (21/7000) de ángulo mayor y terminal (90°) Tipo ATU1-21</v>
      </c>
      <c r="L4440" s="139">
        <f t="shared" si="502"/>
        <v>24.75</v>
      </c>
    </row>
    <row r="4441" spans="1:12" x14ac:dyDescent="0.25">
      <c r="A4441" s="193">
        <f>+'Información ELECTRO PUNO'!A4421</f>
        <v>4420</v>
      </c>
      <c r="B4441" s="26" t="str">
        <f t="shared" si="500"/>
        <v>MOD_INV_2018</v>
      </c>
      <c r="C4441" s="9" t="str">
        <f t="shared" si="496"/>
        <v>Puno</v>
      </c>
      <c r="D4441" s="9" t="str">
        <f t="shared" si="497"/>
        <v>No Reporta</v>
      </c>
      <c r="E4441" s="9" t="str">
        <f t="shared" si="498"/>
        <v>No Reporta</v>
      </c>
      <c r="F4441" s="194" t="str">
        <f>+'Información ELECTRO PUNO'!E4421</f>
        <v>AT</v>
      </c>
      <c r="G4441" s="194">
        <f>+'Información ELECTRO PUNO'!G4421</f>
        <v>25</v>
      </c>
      <c r="H4441" s="9" t="str">
        <f t="shared" si="499"/>
        <v>Poste</v>
      </c>
      <c r="I4441" s="194" t="str">
        <f>+'Información ELECTRO PUNO'!F4421</f>
        <v>Estructura de Acero</v>
      </c>
      <c r="J4441" s="194" t="str">
        <f>+'Información ELECTRO PUNO'!B4421</f>
        <v>PA21/7000</v>
      </c>
      <c r="K4441" s="9" t="str">
        <f t="shared" si="501"/>
        <v>1 Poste autosoportable de acero (21/7000) de ángulo mayor y terminal (90°) Tipo ATU1-21</v>
      </c>
      <c r="L4441" s="139">
        <f t="shared" si="502"/>
        <v>24.75</v>
      </c>
    </row>
    <row r="4442" spans="1:12" x14ac:dyDescent="0.25">
      <c r="A4442" s="193">
        <f>+'Información ELECTRO PUNO'!A4422</f>
        <v>4421</v>
      </c>
      <c r="B4442" s="26" t="str">
        <f t="shared" si="500"/>
        <v>MOD_INV_2018</v>
      </c>
      <c r="C4442" s="9" t="str">
        <f t="shared" si="496"/>
        <v>Puno</v>
      </c>
      <c r="D4442" s="9" t="str">
        <f t="shared" si="497"/>
        <v>No Reporta</v>
      </c>
      <c r="E4442" s="9" t="str">
        <f t="shared" si="498"/>
        <v>No Reporta</v>
      </c>
      <c r="F4442" s="194" t="str">
        <f>+'Información ELECTRO PUNO'!E4422</f>
        <v>AT</v>
      </c>
      <c r="G4442" s="194">
        <f>+'Información ELECTRO PUNO'!G4422</f>
        <v>25</v>
      </c>
      <c r="H4442" s="9" t="str">
        <f t="shared" si="499"/>
        <v>Poste</v>
      </c>
      <c r="I4442" s="194" t="str">
        <f>+'Información ELECTRO PUNO'!F4422</f>
        <v>Estructura de Acero</v>
      </c>
      <c r="J4442" s="194" t="str">
        <f>+'Información ELECTRO PUNO'!B4422</f>
        <v>PA21/7000</v>
      </c>
      <c r="K4442" s="9" t="str">
        <f t="shared" si="501"/>
        <v>1 Poste autosoportable de acero (21/7000) de ángulo mayor y terminal (90°) Tipo ATU1-21</v>
      </c>
      <c r="L4442" s="139">
        <f t="shared" si="502"/>
        <v>24.75</v>
      </c>
    </row>
    <row r="4443" spans="1:12" x14ac:dyDescent="0.25">
      <c r="A4443" s="193">
        <f>+'Información ELECTRO PUNO'!A4423</f>
        <v>4422</v>
      </c>
      <c r="B4443" s="26" t="str">
        <f t="shared" si="500"/>
        <v>MOD_INV_2018</v>
      </c>
      <c r="C4443" s="9" t="str">
        <f t="shared" si="496"/>
        <v>Puno</v>
      </c>
      <c r="D4443" s="9" t="str">
        <f t="shared" si="497"/>
        <v>No Reporta</v>
      </c>
      <c r="E4443" s="9" t="str">
        <f t="shared" si="498"/>
        <v>No Reporta</v>
      </c>
      <c r="F4443" s="194" t="str">
        <f>+'Información ELECTRO PUNO'!E4423</f>
        <v>AT</v>
      </c>
      <c r="G4443" s="194">
        <f>+'Información ELECTRO PUNO'!G4423</f>
        <v>25</v>
      </c>
      <c r="H4443" s="9" t="str">
        <f t="shared" si="499"/>
        <v>Poste</v>
      </c>
      <c r="I4443" s="194" t="str">
        <f>+'Información ELECTRO PUNO'!F4423</f>
        <v>Estructura de Acero</v>
      </c>
      <c r="J4443" s="194" t="str">
        <f>+'Información ELECTRO PUNO'!B4423</f>
        <v>PA21/7000</v>
      </c>
      <c r="K4443" s="9" t="str">
        <f t="shared" si="501"/>
        <v>1 Poste autosoportable de acero (21/7000) de ángulo mayor y terminal (90°) Tipo ATU1-21</v>
      </c>
      <c r="L4443" s="139">
        <f t="shared" si="502"/>
        <v>24.75</v>
      </c>
    </row>
    <row r="4444" spans="1:12" x14ac:dyDescent="0.25">
      <c r="A4444" s="193">
        <f>+'Información ELECTRO PUNO'!A4424</f>
        <v>4423</v>
      </c>
      <c r="B4444" s="26" t="str">
        <f t="shared" si="500"/>
        <v>MOD_INV_2018</v>
      </c>
      <c r="C4444" s="9" t="str">
        <f t="shared" si="496"/>
        <v>Puno</v>
      </c>
      <c r="D4444" s="9" t="str">
        <f t="shared" si="497"/>
        <v>No Reporta</v>
      </c>
      <c r="E4444" s="9" t="str">
        <f t="shared" si="498"/>
        <v>No Reporta</v>
      </c>
      <c r="F4444" s="194" t="str">
        <f>+'Información ELECTRO PUNO'!E4424</f>
        <v>AT</v>
      </c>
      <c r="G4444" s="194">
        <f>+'Información ELECTRO PUNO'!G4424</f>
        <v>25</v>
      </c>
      <c r="H4444" s="9" t="str">
        <f t="shared" si="499"/>
        <v>Poste</v>
      </c>
      <c r="I4444" s="194" t="str">
        <f>+'Información ELECTRO PUNO'!F4424</f>
        <v>Estructura de Acero</v>
      </c>
      <c r="J4444" s="194" t="str">
        <f>+'Información ELECTRO PUNO'!B4424</f>
        <v>PA21/7000</v>
      </c>
      <c r="K4444" s="9" t="str">
        <f t="shared" si="501"/>
        <v>1 Poste autosoportable de acero (21/7000) de ángulo mayor y terminal (90°) Tipo ATU1-21</v>
      </c>
      <c r="L4444" s="139">
        <f t="shared" si="502"/>
        <v>24.75</v>
      </c>
    </row>
    <row r="4445" spans="1:12" x14ac:dyDescent="0.25">
      <c r="A4445" s="193">
        <f>+'Información ELECTRO PUNO'!A4425</f>
        <v>4424</v>
      </c>
      <c r="B4445" s="26" t="str">
        <f t="shared" si="500"/>
        <v>MOD_INV_2018</v>
      </c>
      <c r="C4445" s="9" t="str">
        <f t="shared" si="496"/>
        <v>Puno</v>
      </c>
      <c r="D4445" s="9" t="str">
        <f t="shared" si="497"/>
        <v>No Reporta</v>
      </c>
      <c r="E4445" s="9" t="str">
        <f t="shared" si="498"/>
        <v>No Reporta</v>
      </c>
      <c r="F4445" s="194" t="str">
        <f>+'Información ELECTRO PUNO'!E4425</f>
        <v>AT</v>
      </c>
      <c r="G4445" s="194">
        <f>+'Información ELECTRO PUNO'!G4425</f>
        <v>25</v>
      </c>
      <c r="H4445" s="9" t="str">
        <f t="shared" si="499"/>
        <v>Poste</v>
      </c>
      <c r="I4445" s="194" t="str">
        <f>+'Información ELECTRO PUNO'!F4425</f>
        <v>Estructura de Acero</v>
      </c>
      <c r="J4445" s="194" t="str">
        <f>+'Información ELECTRO PUNO'!B4425</f>
        <v>PA21/7000</v>
      </c>
      <c r="K4445" s="9" t="str">
        <f t="shared" si="501"/>
        <v>1 Poste autosoportable de acero (21/7000) de ángulo mayor y terminal (90°) Tipo ATU1-21</v>
      </c>
      <c r="L4445" s="139">
        <f t="shared" si="502"/>
        <v>24.75</v>
      </c>
    </row>
    <row r="4446" spans="1:12" x14ac:dyDescent="0.25">
      <c r="A4446" s="193">
        <f>+'Información ELECTRO PUNO'!A4426</f>
        <v>4425</v>
      </c>
      <c r="B4446" s="26" t="str">
        <f t="shared" si="500"/>
        <v>MOD_INV_2018</v>
      </c>
      <c r="C4446" s="9" t="str">
        <f t="shared" si="496"/>
        <v>Puno</v>
      </c>
      <c r="D4446" s="9" t="str">
        <f t="shared" si="497"/>
        <v>No Reporta</v>
      </c>
      <c r="E4446" s="9" t="str">
        <f t="shared" si="498"/>
        <v>No Reporta</v>
      </c>
      <c r="F4446" s="194" t="str">
        <f>+'Información ELECTRO PUNO'!E4426</f>
        <v>AT</v>
      </c>
      <c r="G4446" s="194">
        <f>+'Información ELECTRO PUNO'!G4426</f>
        <v>25</v>
      </c>
      <c r="H4446" s="9" t="str">
        <f t="shared" si="499"/>
        <v>Poste</v>
      </c>
      <c r="I4446" s="194" t="str">
        <f>+'Información ELECTRO PUNO'!F4426</f>
        <v>Estructura de Acero</v>
      </c>
      <c r="J4446" s="194" t="str">
        <f>+'Información ELECTRO PUNO'!B4426</f>
        <v>PA21/7000</v>
      </c>
      <c r="K4446" s="9" t="str">
        <f t="shared" si="501"/>
        <v>1 Poste autosoportable de acero (21/7000) de ángulo mayor y terminal (90°) Tipo ATU1-21</v>
      </c>
      <c r="L4446" s="139">
        <f t="shared" si="502"/>
        <v>24.75</v>
      </c>
    </row>
    <row r="4447" spans="1:12" x14ac:dyDescent="0.25">
      <c r="A4447" s="193">
        <f>+'Información ELECTRO PUNO'!A4427</f>
        <v>4426</v>
      </c>
      <c r="B4447" s="26" t="str">
        <f t="shared" si="500"/>
        <v>MOD_INV_2018</v>
      </c>
      <c r="C4447" s="9" t="str">
        <f t="shared" si="496"/>
        <v>Puno</v>
      </c>
      <c r="D4447" s="9" t="str">
        <f t="shared" si="497"/>
        <v>No Reporta</v>
      </c>
      <c r="E4447" s="9" t="str">
        <f t="shared" si="498"/>
        <v>No Reporta</v>
      </c>
      <c r="F4447" s="194" t="str">
        <f>+'Información ELECTRO PUNO'!E4427</f>
        <v>AT</v>
      </c>
      <c r="G4447" s="194">
        <f>+'Información ELECTRO PUNO'!G4427</f>
        <v>25</v>
      </c>
      <c r="H4447" s="9" t="str">
        <f t="shared" si="499"/>
        <v>Poste</v>
      </c>
      <c r="I4447" s="194" t="str">
        <f>+'Información ELECTRO PUNO'!F4427</f>
        <v>Estructura de Acero</v>
      </c>
      <c r="J4447" s="194" t="str">
        <f>+'Información ELECTRO PUNO'!B4427</f>
        <v>PA21/7000</v>
      </c>
      <c r="K4447" s="9" t="str">
        <f t="shared" si="501"/>
        <v>1 Poste autosoportable de acero (21/7000) de ángulo mayor y terminal (90°) Tipo ATU1-21</v>
      </c>
      <c r="L4447" s="139">
        <f t="shared" si="502"/>
        <v>24.75</v>
      </c>
    </row>
    <row r="4448" spans="1:12" x14ac:dyDescent="0.25">
      <c r="A4448" s="193">
        <f>+'Información ELECTRO PUNO'!A4428</f>
        <v>4427</v>
      </c>
      <c r="B4448" s="26" t="str">
        <f t="shared" si="500"/>
        <v>MOD_INV_2018</v>
      </c>
      <c r="C4448" s="9" t="str">
        <f t="shared" si="496"/>
        <v>Puno</v>
      </c>
      <c r="D4448" s="9" t="str">
        <f t="shared" si="497"/>
        <v>No Reporta</v>
      </c>
      <c r="E4448" s="9" t="str">
        <f t="shared" si="498"/>
        <v>No Reporta</v>
      </c>
      <c r="F4448" s="194" t="str">
        <f>+'Información ELECTRO PUNO'!E4428</f>
        <v>AT</v>
      </c>
      <c r="G4448" s="194">
        <f>+'Información ELECTRO PUNO'!G4428</f>
        <v>25</v>
      </c>
      <c r="H4448" s="9" t="str">
        <f t="shared" si="499"/>
        <v>Poste</v>
      </c>
      <c r="I4448" s="194" t="str">
        <f>+'Información ELECTRO PUNO'!F4428</f>
        <v>Estructura de Acero</v>
      </c>
      <c r="J4448" s="194" t="str">
        <f>+'Información ELECTRO PUNO'!B4428</f>
        <v>PA21/7000</v>
      </c>
      <c r="K4448" s="9" t="str">
        <f t="shared" si="501"/>
        <v>1 Poste autosoportable de acero (21/7000) de ángulo mayor y terminal (90°) Tipo ATU1-21</v>
      </c>
      <c r="L4448" s="139">
        <f t="shared" si="502"/>
        <v>24.75</v>
      </c>
    </row>
    <row r="4449" spans="1:12" x14ac:dyDescent="0.25">
      <c r="A4449" s="193">
        <f>+'Información ELECTRO PUNO'!A4429</f>
        <v>4428</v>
      </c>
      <c r="B4449" s="26" t="str">
        <f t="shared" si="500"/>
        <v>MOD_INV_2018</v>
      </c>
      <c r="C4449" s="9" t="str">
        <f t="shared" si="496"/>
        <v>Puno</v>
      </c>
      <c r="D4449" s="9" t="str">
        <f t="shared" si="497"/>
        <v>No Reporta</v>
      </c>
      <c r="E4449" s="9" t="str">
        <f t="shared" si="498"/>
        <v>No Reporta</v>
      </c>
      <c r="F4449" s="194" t="str">
        <f>+'Información ELECTRO PUNO'!E4429</f>
        <v>AT</v>
      </c>
      <c r="G4449" s="194">
        <f>+'Información ELECTRO PUNO'!G4429</f>
        <v>25</v>
      </c>
      <c r="H4449" s="9" t="str">
        <f t="shared" si="499"/>
        <v>Poste</v>
      </c>
      <c r="I4449" s="194" t="str">
        <f>+'Información ELECTRO PUNO'!F4429</f>
        <v>Estructura de Acero</v>
      </c>
      <c r="J4449" s="194" t="str">
        <f>+'Información ELECTRO PUNO'!B4429</f>
        <v>PA21/7000</v>
      </c>
      <c r="K4449" s="9" t="str">
        <f t="shared" si="501"/>
        <v>1 Poste autosoportable de acero (21/7000) de ángulo mayor y terminal (90°) Tipo ATU1-21</v>
      </c>
      <c r="L4449" s="139">
        <f t="shared" si="502"/>
        <v>24.75</v>
      </c>
    </row>
    <row r="4450" spans="1:12" x14ac:dyDescent="0.25">
      <c r="A4450" s="193">
        <f>+'Información ELECTRO PUNO'!A4430</f>
        <v>4429</v>
      </c>
      <c r="B4450" s="26" t="str">
        <f t="shared" si="500"/>
        <v>MOD_INV_2018</v>
      </c>
      <c r="C4450" s="9" t="str">
        <f t="shared" si="496"/>
        <v>Puno</v>
      </c>
      <c r="D4450" s="9" t="str">
        <f t="shared" si="497"/>
        <v>No Reporta</v>
      </c>
      <c r="E4450" s="9" t="str">
        <f t="shared" si="498"/>
        <v>No Reporta</v>
      </c>
      <c r="F4450" s="194" t="str">
        <f>+'Información ELECTRO PUNO'!E4430</f>
        <v>AT</v>
      </c>
      <c r="G4450" s="194">
        <f>+'Información ELECTRO PUNO'!G4430</f>
        <v>25</v>
      </c>
      <c r="H4450" s="9" t="str">
        <f t="shared" si="499"/>
        <v>Poste</v>
      </c>
      <c r="I4450" s="194" t="str">
        <f>+'Información ELECTRO PUNO'!F4430</f>
        <v>Estructura de Acero</v>
      </c>
      <c r="J4450" s="194" t="str">
        <f>+'Información ELECTRO PUNO'!B4430</f>
        <v>PA21/7000</v>
      </c>
      <c r="K4450" s="9" t="str">
        <f t="shared" si="501"/>
        <v>1 Poste autosoportable de acero (21/7000) de ángulo mayor y terminal (90°) Tipo ATU1-21</v>
      </c>
      <c r="L4450" s="139">
        <f t="shared" si="502"/>
        <v>24.75</v>
      </c>
    </row>
    <row r="4451" spans="1:12" x14ac:dyDescent="0.25">
      <c r="A4451" s="193">
        <f>+'Información ELECTRO PUNO'!A4431</f>
        <v>4430</v>
      </c>
      <c r="B4451" s="26" t="str">
        <f t="shared" si="500"/>
        <v>MOD_INV_2018</v>
      </c>
      <c r="C4451" s="9" t="str">
        <f t="shared" si="496"/>
        <v>Puno</v>
      </c>
      <c r="D4451" s="9" t="str">
        <f t="shared" si="497"/>
        <v>No Reporta</v>
      </c>
      <c r="E4451" s="9" t="str">
        <f t="shared" si="498"/>
        <v>No Reporta</v>
      </c>
      <c r="F4451" s="194" t="str">
        <f>+'Información ELECTRO PUNO'!E4431</f>
        <v>AT</v>
      </c>
      <c r="G4451" s="194">
        <f>+'Información ELECTRO PUNO'!G4431</f>
        <v>25</v>
      </c>
      <c r="H4451" s="9" t="str">
        <f t="shared" si="499"/>
        <v>Poste</v>
      </c>
      <c r="I4451" s="194" t="str">
        <f>+'Información ELECTRO PUNO'!F4431</f>
        <v>Estructura de Acero</v>
      </c>
      <c r="J4451" s="194" t="str">
        <f>+'Información ELECTRO PUNO'!B4431</f>
        <v>PA21/7000</v>
      </c>
      <c r="K4451" s="9" t="str">
        <f t="shared" si="501"/>
        <v>1 Poste autosoportable de acero (21/7000) de ángulo mayor y terminal (90°) Tipo ATU1-21</v>
      </c>
      <c r="L4451" s="139">
        <f t="shared" si="502"/>
        <v>24.75</v>
      </c>
    </row>
    <row r="4452" spans="1:12" x14ac:dyDescent="0.25">
      <c r="A4452" s="193">
        <f>+'Información ELECTRO PUNO'!A4432</f>
        <v>4431</v>
      </c>
      <c r="B4452" s="26" t="str">
        <f t="shared" si="500"/>
        <v>MOD_INV_2018</v>
      </c>
      <c r="C4452" s="9" t="str">
        <f t="shared" si="496"/>
        <v>Puno</v>
      </c>
      <c r="D4452" s="9" t="str">
        <f t="shared" si="497"/>
        <v>No Reporta</v>
      </c>
      <c r="E4452" s="9" t="str">
        <f t="shared" si="498"/>
        <v>No Reporta</v>
      </c>
      <c r="F4452" s="194" t="str">
        <f>+'Información ELECTRO PUNO'!E4432</f>
        <v>AT</v>
      </c>
      <c r="G4452" s="194">
        <f>+'Información ELECTRO PUNO'!G4432</f>
        <v>25</v>
      </c>
      <c r="H4452" s="9" t="str">
        <f t="shared" si="499"/>
        <v>Poste</v>
      </c>
      <c r="I4452" s="194" t="str">
        <f>+'Información ELECTRO PUNO'!F4432</f>
        <v>Estructura de Acero</v>
      </c>
      <c r="J4452" s="194" t="str">
        <f>+'Información ELECTRO PUNO'!B4432</f>
        <v>PA21/7000</v>
      </c>
      <c r="K4452" s="9" t="str">
        <f t="shared" si="501"/>
        <v>1 Poste autosoportable de acero (21/7000) de ángulo mayor y terminal (90°) Tipo ATU1-21</v>
      </c>
      <c r="L4452" s="139">
        <f t="shared" si="502"/>
        <v>24.75</v>
      </c>
    </row>
    <row r="4453" spans="1:12" x14ac:dyDescent="0.25">
      <c r="A4453" s="193">
        <f>+'Información ELECTRO PUNO'!A4433</f>
        <v>4432</v>
      </c>
      <c r="B4453" s="26" t="str">
        <f t="shared" si="500"/>
        <v>MOD_INV_2018</v>
      </c>
      <c r="C4453" s="9" t="str">
        <f t="shared" si="496"/>
        <v>Puno</v>
      </c>
      <c r="D4453" s="9" t="str">
        <f t="shared" si="497"/>
        <v>No Reporta</v>
      </c>
      <c r="E4453" s="9" t="str">
        <f t="shared" si="498"/>
        <v>No Reporta</v>
      </c>
      <c r="F4453" s="194" t="str">
        <f>+'Información ELECTRO PUNO'!E4433</f>
        <v>AT</v>
      </c>
      <c r="G4453" s="194">
        <f>+'Información ELECTRO PUNO'!G4433</f>
        <v>25</v>
      </c>
      <c r="H4453" s="9" t="str">
        <f t="shared" si="499"/>
        <v>Poste</v>
      </c>
      <c r="I4453" s="194" t="str">
        <f>+'Información ELECTRO PUNO'!F4433</f>
        <v>Estructura de Acero</v>
      </c>
      <c r="J4453" s="194" t="str">
        <f>+'Información ELECTRO PUNO'!B4433</f>
        <v>PA21/7000</v>
      </c>
      <c r="K4453" s="9" t="str">
        <f t="shared" si="501"/>
        <v>1 Poste autosoportable de acero (21/7000) de ángulo mayor y terminal (90°) Tipo ATU1-21</v>
      </c>
      <c r="L4453" s="139">
        <f t="shared" si="502"/>
        <v>24.75</v>
      </c>
    </row>
    <row r="4454" spans="1:12" x14ac:dyDescent="0.25">
      <c r="A4454" s="193">
        <f>+'Información ELECTRO PUNO'!A4434</f>
        <v>4433</v>
      </c>
      <c r="B4454" s="26" t="str">
        <f t="shared" si="500"/>
        <v>MOD_INV_2018</v>
      </c>
      <c r="C4454" s="9" t="str">
        <f t="shared" si="496"/>
        <v>Puno</v>
      </c>
      <c r="D4454" s="9" t="str">
        <f t="shared" si="497"/>
        <v>No Reporta</v>
      </c>
      <c r="E4454" s="9" t="str">
        <f t="shared" si="498"/>
        <v>No Reporta</v>
      </c>
      <c r="F4454" s="194" t="str">
        <f>+'Información ELECTRO PUNO'!E4434</f>
        <v>AT</v>
      </c>
      <c r="G4454" s="194">
        <f>+'Información ELECTRO PUNO'!G4434</f>
        <v>25</v>
      </c>
      <c r="H4454" s="9" t="str">
        <f t="shared" si="499"/>
        <v>Poste</v>
      </c>
      <c r="I4454" s="194" t="str">
        <f>+'Información ELECTRO PUNO'!F4434</f>
        <v>Estructura de Acero</v>
      </c>
      <c r="J4454" s="194" t="str">
        <f>+'Información ELECTRO PUNO'!B4434</f>
        <v>PA21/7000</v>
      </c>
      <c r="K4454" s="9" t="str">
        <f t="shared" si="501"/>
        <v>1 Poste autosoportable de acero (21/7000) de ángulo mayor y terminal (90°) Tipo ATU1-21</v>
      </c>
      <c r="L4454" s="139">
        <f t="shared" si="502"/>
        <v>24.75</v>
      </c>
    </row>
    <row r="4455" spans="1:12" x14ac:dyDescent="0.25">
      <c r="A4455" s="193">
        <f>+'Información ELECTRO PUNO'!A4435</f>
        <v>4434</v>
      </c>
      <c r="B4455" s="26" t="str">
        <f t="shared" si="500"/>
        <v>MOD_INV_2018</v>
      </c>
      <c r="C4455" s="9" t="str">
        <f t="shared" si="496"/>
        <v>Puno</v>
      </c>
      <c r="D4455" s="9" t="str">
        <f t="shared" si="497"/>
        <v>No Reporta</v>
      </c>
      <c r="E4455" s="9" t="str">
        <f t="shared" si="498"/>
        <v>No Reporta</v>
      </c>
      <c r="F4455" s="194" t="str">
        <f>+'Información ELECTRO PUNO'!E4435</f>
        <v>AT</v>
      </c>
      <c r="G4455" s="194">
        <f>+'Información ELECTRO PUNO'!G4435</f>
        <v>25</v>
      </c>
      <c r="H4455" s="9" t="str">
        <f t="shared" si="499"/>
        <v>Poste</v>
      </c>
      <c r="I4455" s="194" t="str">
        <f>+'Información ELECTRO PUNO'!F4435</f>
        <v>Estructura de Acero</v>
      </c>
      <c r="J4455" s="194" t="str">
        <f>+'Información ELECTRO PUNO'!B4435</f>
        <v>PA21/7000</v>
      </c>
      <c r="K4455" s="9" t="str">
        <f t="shared" si="501"/>
        <v>1 Poste autosoportable de acero (21/7000) de ángulo mayor y terminal (90°) Tipo ATU1-21</v>
      </c>
      <c r="L4455" s="139">
        <f t="shared" si="502"/>
        <v>24.75</v>
      </c>
    </row>
    <row r="4456" spans="1:12" x14ac:dyDescent="0.25">
      <c r="A4456" s="193">
        <f>+'Información ELECTRO PUNO'!A4436</f>
        <v>4435</v>
      </c>
      <c r="B4456" s="26" t="str">
        <f t="shared" si="500"/>
        <v>MOD_INV_2018</v>
      </c>
      <c r="C4456" s="9" t="str">
        <f t="shared" si="496"/>
        <v>Puno</v>
      </c>
      <c r="D4456" s="9" t="str">
        <f t="shared" si="497"/>
        <v>No Reporta</v>
      </c>
      <c r="E4456" s="9" t="str">
        <f t="shared" si="498"/>
        <v>No Reporta</v>
      </c>
      <c r="F4456" s="194" t="str">
        <f>+'Información ELECTRO PUNO'!E4436</f>
        <v>AT</v>
      </c>
      <c r="G4456" s="194">
        <f>+'Información ELECTRO PUNO'!G4436</f>
        <v>25</v>
      </c>
      <c r="H4456" s="9" t="str">
        <f t="shared" si="499"/>
        <v>Poste</v>
      </c>
      <c r="I4456" s="194" t="str">
        <f>+'Información ELECTRO PUNO'!F4436</f>
        <v>Estructura de Acero</v>
      </c>
      <c r="J4456" s="194" t="str">
        <f>+'Información ELECTRO PUNO'!B4436</f>
        <v>PA21/7000</v>
      </c>
      <c r="K4456" s="9" t="str">
        <f t="shared" si="501"/>
        <v>1 Poste autosoportable de acero (21/7000) de ángulo mayor y terminal (90°) Tipo ATU1-21</v>
      </c>
      <c r="L4456" s="139">
        <f t="shared" si="502"/>
        <v>24.75</v>
      </c>
    </row>
    <row r="4457" spans="1:12" x14ac:dyDescent="0.25">
      <c r="A4457" s="193">
        <f>+'Información ELECTRO PUNO'!A4437</f>
        <v>4436</v>
      </c>
      <c r="B4457" s="26" t="str">
        <f t="shared" si="500"/>
        <v>MOD_INV_2018</v>
      </c>
      <c r="C4457" s="9" t="str">
        <f t="shared" si="496"/>
        <v>Puno</v>
      </c>
      <c r="D4457" s="9" t="str">
        <f t="shared" si="497"/>
        <v>No Reporta</v>
      </c>
      <c r="E4457" s="9" t="str">
        <f t="shared" si="498"/>
        <v>No Reporta</v>
      </c>
      <c r="F4457" s="194" t="str">
        <f>+'Información ELECTRO PUNO'!E4437</f>
        <v>AT</v>
      </c>
      <c r="G4457" s="194">
        <f>+'Información ELECTRO PUNO'!G4437</f>
        <v>25</v>
      </c>
      <c r="H4457" s="9" t="str">
        <f t="shared" si="499"/>
        <v>Poste</v>
      </c>
      <c r="I4457" s="194" t="str">
        <f>+'Información ELECTRO PUNO'!F4437</f>
        <v>Estructura de Acero</v>
      </c>
      <c r="J4457" s="194" t="str">
        <f>+'Información ELECTRO PUNO'!B4437</f>
        <v>PA21/7000</v>
      </c>
      <c r="K4457" s="9" t="str">
        <f t="shared" si="501"/>
        <v>1 Poste autosoportable de acero (21/7000) de ángulo mayor y terminal (90°) Tipo ATU1-21</v>
      </c>
      <c r="L4457" s="139">
        <f t="shared" si="502"/>
        <v>24.75</v>
      </c>
    </row>
    <row r="4458" spans="1:12" x14ac:dyDescent="0.25">
      <c r="A4458" s="193">
        <f>+'Información ELECTRO PUNO'!A4438</f>
        <v>4437</v>
      </c>
      <c r="B4458" s="26" t="str">
        <f t="shared" si="500"/>
        <v>MOD_INV_2018</v>
      </c>
      <c r="C4458" s="9" t="str">
        <f t="shared" si="496"/>
        <v>Puno</v>
      </c>
      <c r="D4458" s="9" t="str">
        <f t="shared" si="497"/>
        <v>No Reporta</v>
      </c>
      <c r="E4458" s="9" t="str">
        <f t="shared" si="498"/>
        <v>No Reporta</v>
      </c>
      <c r="F4458" s="194" t="str">
        <f>+'Información ELECTRO PUNO'!E4438</f>
        <v>AT</v>
      </c>
      <c r="G4458" s="194">
        <f>+'Información ELECTRO PUNO'!G4438</f>
        <v>25</v>
      </c>
      <c r="H4458" s="9" t="str">
        <f t="shared" si="499"/>
        <v>Poste</v>
      </c>
      <c r="I4458" s="194" t="str">
        <f>+'Información ELECTRO PUNO'!F4438</f>
        <v>Estructura de Acero</v>
      </c>
      <c r="J4458" s="194" t="str">
        <f>+'Información ELECTRO PUNO'!B4438</f>
        <v>PA21/7000</v>
      </c>
      <c r="K4458" s="9" t="str">
        <f t="shared" si="501"/>
        <v>1 Poste autosoportable de acero (21/7000) de ángulo mayor y terminal (90°) Tipo ATU1-21</v>
      </c>
      <c r="L4458" s="139">
        <f t="shared" si="502"/>
        <v>24.75</v>
      </c>
    </row>
    <row r="4459" spans="1:12" x14ac:dyDescent="0.25">
      <c r="A4459" s="193">
        <f>+'Información ELECTRO PUNO'!A4439</f>
        <v>4438</v>
      </c>
      <c r="B4459" s="26" t="str">
        <f t="shared" si="500"/>
        <v>MOD_INV_2018</v>
      </c>
      <c r="C4459" s="9" t="str">
        <f t="shared" si="496"/>
        <v>Puno</v>
      </c>
      <c r="D4459" s="9" t="str">
        <f t="shared" si="497"/>
        <v>No Reporta</v>
      </c>
      <c r="E4459" s="9" t="str">
        <f t="shared" si="498"/>
        <v>No Reporta</v>
      </c>
      <c r="F4459" s="194" t="str">
        <f>+'Información ELECTRO PUNO'!E4439</f>
        <v>AT</v>
      </c>
      <c r="G4459" s="194">
        <f>+'Información ELECTRO PUNO'!G4439</f>
        <v>25</v>
      </c>
      <c r="H4459" s="9" t="str">
        <f t="shared" si="499"/>
        <v>Poste</v>
      </c>
      <c r="I4459" s="194" t="str">
        <f>+'Información ELECTRO PUNO'!F4439</f>
        <v>Estructura de Acero</v>
      </c>
      <c r="J4459" s="194" t="str">
        <f>+'Información ELECTRO PUNO'!B4439</f>
        <v>PA21/7000</v>
      </c>
      <c r="K4459" s="9" t="str">
        <f t="shared" si="501"/>
        <v>1 Poste autosoportable de acero (21/7000) de ángulo mayor y terminal (90°) Tipo ATU1-21</v>
      </c>
      <c r="L4459" s="139">
        <f t="shared" si="502"/>
        <v>24.75</v>
      </c>
    </row>
    <row r="4460" spans="1:12" x14ac:dyDescent="0.25">
      <c r="A4460" s="193">
        <f>+'Información ELECTRO PUNO'!A4440</f>
        <v>4439</v>
      </c>
      <c r="B4460" s="26" t="str">
        <f t="shared" si="500"/>
        <v>MOD_INV_2018</v>
      </c>
      <c r="C4460" s="9" t="str">
        <f t="shared" si="496"/>
        <v>Puno</v>
      </c>
      <c r="D4460" s="9" t="str">
        <f t="shared" si="497"/>
        <v>No Reporta</v>
      </c>
      <c r="E4460" s="9" t="str">
        <f t="shared" si="498"/>
        <v>No Reporta</v>
      </c>
      <c r="F4460" s="194" t="str">
        <f>+'Información ELECTRO PUNO'!E4440</f>
        <v>AT</v>
      </c>
      <c r="G4460" s="194">
        <f>+'Información ELECTRO PUNO'!G4440</f>
        <v>25</v>
      </c>
      <c r="H4460" s="9" t="str">
        <f t="shared" si="499"/>
        <v>Poste</v>
      </c>
      <c r="I4460" s="194" t="str">
        <f>+'Información ELECTRO PUNO'!F4440</f>
        <v>Estructura de Acero</v>
      </c>
      <c r="J4460" s="194" t="str">
        <f>+'Información ELECTRO PUNO'!B4440</f>
        <v>PA21/7000</v>
      </c>
      <c r="K4460" s="9" t="str">
        <f t="shared" si="501"/>
        <v>1 Poste autosoportable de acero (21/7000) de ángulo mayor y terminal (90°) Tipo ATU1-21</v>
      </c>
      <c r="L4460" s="139">
        <f t="shared" si="502"/>
        <v>24.75</v>
      </c>
    </row>
    <row r="4461" spans="1:12" x14ac:dyDescent="0.25">
      <c r="A4461" s="193">
        <f>+'Información ELECTRO PUNO'!A4441</f>
        <v>4440</v>
      </c>
      <c r="B4461" s="26" t="str">
        <f t="shared" si="500"/>
        <v>MOD_INV_2018</v>
      </c>
      <c r="C4461" s="9" t="str">
        <f t="shared" si="496"/>
        <v>Puno</v>
      </c>
      <c r="D4461" s="9" t="str">
        <f t="shared" si="497"/>
        <v>No Reporta</v>
      </c>
      <c r="E4461" s="9" t="str">
        <f t="shared" si="498"/>
        <v>No Reporta</v>
      </c>
      <c r="F4461" s="194" t="str">
        <f>+'Información ELECTRO PUNO'!E4441</f>
        <v>AT</v>
      </c>
      <c r="G4461" s="194">
        <f>+'Información ELECTRO PUNO'!G4441</f>
        <v>25</v>
      </c>
      <c r="H4461" s="9" t="str">
        <f t="shared" si="499"/>
        <v>Poste</v>
      </c>
      <c r="I4461" s="194" t="str">
        <f>+'Información ELECTRO PUNO'!F4441</f>
        <v>Estructura de Acero</v>
      </c>
      <c r="J4461" s="194" t="str">
        <f>+'Información ELECTRO PUNO'!B4441</f>
        <v>PA21/7000</v>
      </c>
      <c r="K4461" s="9" t="str">
        <f t="shared" si="501"/>
        <v>1 Poste autosoportable de acero (21/7000) de ángulo mayor y terminal (90°) Tipo ATU1-21</v>
      </c>
      <c r="L4461" s="139">
        <f t="shared" si="502"/>
        <v>24.75</v>
      </c>
    </row>
    <row r="4462" spans="1:12" x14ac:dyDescent="0.25">
      <c r="A4462" s="193">
        <f>+'Información ELECTRO PUNO'!A4442</f>
        <v>4441</v>
      </c>
      <c r="B4462" s="26" t="str">
        <f t="shared" si="500"/>
        <v>MOD_INV_2018</v>
      </c>
      <c r="C4462" s="9" t="str">
        <f t="shared" si="496"/>
        <v>Puno</v>
      </c>
      <c r="D4462" s="9" t="str">
        <f t="shared" si="497"/>
        <v>No Reporta</v>
      </c>
      <c r="E4462" s="9" t="str">
        <f t="shared" si="498"/>
        <v>No Reporta</v>
      </c>
      <c r="F4462" s="194" t="str">
        <f>+'Información ELECTRO PUNO'!E4442</f>
        <v>AT</v>
      </c>
      <c r="G4462" s="194">
        <f>+'Información ELECTRO PUNO'!G4442</f>
        <v>25</v>
      </c>
      <c r="H4462" s="9" t="str">
        <f t="shared" si="499"/>
        <v>Poste</v>
      </c>
      <c r="I4462" s="194" t="str">
        <f>+'Información ELECTRO PUNO'!F4442</f>
        <v>Estructura de Acero</v>
      </c>
      <c r="J4462" s="194" t="str">
        <f>+'Información ELECTRO PUNO'!B4442</f>
        <v>PA21/7000</v>
      </c>
      <c r="K4462" s="9" t="str">
        <f t="shared" si="501"/>
        <v>1 Poste autosoportable de acero (21/7000) de ángulo mayor y terminal (90°) Tipo ATU1-21</v>
      </c>
      <c r="L4462" s="139">
        <f t="shared" si="502"/>
        <v>24.75</v>
      </c>
    </row>
    <row r="4463" spans="1:12" x14ac:dyDescent="0.25">
      <c r="A4463" s="193">
        <f>+'Información ELECTRO PUNO'!A4443</f>
        <v>4442</v>
      </c>
      <c r="B4463" s="26" t="str">
        <f t="shared" si="500"/>
        <v>MOD_INV_2018</v>
      </c>
      <c r="C4463" s="9" t="str">
        <f t="shared" si="496"/>
        <v>Puno</v>
      </c>
      <c r="D4463" s="9" t="str">
        <f t="shared" si="497"/>
        <v>No Reporta</v>
      </c>
      <c r="E4463" s="9" t="str">
        <f t="shared" si="498"/>
        <v>No Reporta</v>
      </c>
      <c r="F4463" s="194" t="str">
        <f>+'Información ELECTRO PUNO'!E4443</f>
        <v>AT</v>
      </c>
      <c r="G4463" s="194">
        <f>+'Información ELECTRO PUNO'!G4443</f>
        <v>25</v>
      </c>
      <c r="H4463" s="9" t="str">
        <f t="shared" si="499"/>
        <v>Poste</v>
      </c>
      <c r="I4463" s="194" t="str">
        <f>+'Información ELECTRO PUNO'!F4443</f>
        <v>Estructura de Acero</v>
      </c>
      <c r="J4463" s="194" t="str">
        <f>+'Información ELECTRO PUNO'!B4443</f>
        <v>PA21/7000</v>
      </c>
      <c r="K4463" s="9" t="str">
        <f t="shared" si="501"/>
        <v>1 Poste autosoportable de acero (21/7000) de ángulo mayor y terminal (90°) Tipo ATU1-21</v>
      </c>
      <c r="L4463" s="139">
        <f t="shared" si="502"/>
        <v>24.75</v>
      </c>
    </row>
    <row r="4464" spans="1:12" x14ac:dyDescent="0.25">
      <c r="A4464" s="193">
        <f>+'Información ELECTRO PUNO'!A4444</f>
        <v>4443</v>
      </c>
      <c r="B4464" s="26" t="str">
        <f t="shared" si="500"/>
        <v>MOD_INV_2018</v>
      </c>
      <c r="C4464" s="9" t="str">
        <f t="shared" si="496"/>
        <v>Puno</v>
      </c>
      <c r="D4464" s="9" t="str">
        <f t="shared" si="497"/>
        <v>No Reporta</v>
      </c>
      <c r="E4464" s="9" t="str">
        <f t="shared" si="498"/>
        <v>No Reporta</v>
      </c>
      <c r="F4464" s="194" t="str">
        <f>+'Información ELECTRO PUNO'!E4444</f>
        <v>AT</v>
      </c>
      <c r="G4464" s="194">
        <f>+'Información ELECTRO PUNO'!G4444</f>
        <v>25</v>
      </c>
      <c r="H4464" s="9" t="str">
        <f t="shared" si="499"/>
        <v>Poste</v>
      </c>
      <c r="I4464" s="194" t="str">
        <f>+'Información ELECTRO PUNO'!F4444</f>
        <v>Estructura de Acero</v>
      </c>
      <c r="J4464" s="194" t="str">
        <f>+'Información ELECTRO PUNO'!B4444</f>
        <v>PA21/7000</v>
      </c>
      <c r="K4464" s="9" t="str">
        <f t="shared" si="501"/>
        <v>1 Poste autosoportable de acero (21/7000) de ángulo mayor y terminal (90°) Tipo ATU1-21</v>
      </c>
      <c r="L4464" s="139">
        <f t="shared" si="502"/>
        <v>24.75</v>
      </c>
    </row>
    <row r="4465" spans="1:12" x14ac:dyDescent="0.25">
      <c r="A4465" s="193">
        <f>+'Información ELECTRO PUNO'!A4445</f>
        <v>4444</v>
      </c>
      <c r="B4465" s="26" t="str">
        <f t="shared" si="500"/>
        <v>MOD_INV_2018</v>
      </c>
      <c r="C4465" s="9" t="str">
        <f t="shared" si="496"/>
        <v>Puno</v>
      </c>
      <c r="D4465" s="9" t="str">
        <f t="shared" si="497"/>
        <v>No Reporta</v>
      </c>
      <c r="E4465" s="9" t="str">
        <f t="shared" si="498"/>
        <v>No Reporta</v>
      </c>
      <c r="F4465" s="194" t="str">
        <f>+'Información ELECTRO PUNO'!E4445</f>
        <v>AT</v>
      </c>
      <c r="G4465" s="194">
        <f>+'Información ELECTRO PUNO'!G4445</f>
        <v>25</v>
      </c>
      <c r="H4465" s="9" t="str">
        <f t="shared" si="499"/>
        <v>Poste</v>
      </c>
      <c r="I4465" s="194" t="str">
        <f>+'Información ELECTRO PUNO'!F4445</f>
        <v>Estructura de Acero</v>
      </c>
      <c r="J4465" s="194" t="str">
        <f>+'Información ELECTRO PUNO'!B4445</f>
        <v>PA21/7000</v>
      </c>
      <c r="K4465" s="9" t="str">
        <f t="shared" si="501"/>
        <v>1 Poste autosoportable de acero (21/7000) de ángulo mayor y terminal (90°) Tipo ATU1-21</v>
      </c>
      <c r="L4465" s="139">
        <f t="shared" si="502"/>
        <v>24.75</v>
      </c>
    </row>
    <row r="4466" spans="1:12" x14ac:dyDescent="0.25">
      <c r="A4466" s="193">
        <f>+'Información ELECTRO PUNO'!A4446</f>
        <v>4445</v>
      </c>
      <c r="B4466" s="26" t="str">
        <f t="shared" si="500"/>
        <v>MOD_INV_2018</v>
      </c>
      <c r="C4466" s="9" t="str">
        <f t="shared" si="496"/>
        <v>Puno</v>
      </c>
      <c r="D4466" s="9" t="str">
        <f t="shared" si="497"/>
        <v>No Reporta</v>
      </c>
      <c r="E4466" s="9" t="str">
        <f t="shared" si="498"/>
        <v>No Reporta</v>
      </c>
      <c r="F4466" s="194" t="str">
        <f>+'Información ELECTRO PUNO'!E4446</f>
        <v>AT</v>
      </c>
      <c r="G4466" s="194">
        <f>+'Información ELECTRO PUNO'!G4446</f>
        <v>25</v>
      </c>
      <c r="H4466" s="9" t="str">
        <f t="shared" si="499"/>
        <v>Poste</v>
      </c>
      <c r="I4466" s="194" t="str">
        <f>+'Información ELECTRO PUNO'!F4446</f>
        <v>Estructura de Acero</v>
      </c>
      <c r="J4466" s="194" t="str">
        <f>+'Información ELECTRO PUNO'!B4446</f>
        <v>PA21/7000</v>
      </c>
      <c r="K4466" s="9" t="str">
        <f t="shared" si="501"/>
        <v>1 Poste autosoportable de acero (21/7000) de ángulo mayor y terminal (90°) Tipo ATU1-21</v>
      </c>
      <c r="L4466" s="139">
        <f t="shared" si="502"/>
        <v>24.75</v>
      </c>
    </row>
    <row r="4467" spans="1:12" x14ac:dyDescent="0.25">
      <c r="A4467" s="193">
        <f>+'Información ELECTRO PUNO'!A4447</f>
        <v>4446</v>
      </c>
      <c r="B4467" s="26" t="str">
        <f t="shared" si="500"/>
        <v>MOD_INV_2018</v>
      </c>
      <c r="C4467" s="9" t="str">
        <f t="shared" si="496"/>
        <v>Puno</v>
      </c>
      <c r="D4467" s="9" t="str">
        <f t="shared" si="497"/>
        <v>No Reporta</v>
      </c>
      <c r="E4467" s="9" t="str">
        <f t="shared" si="498"/>
        <v>No Reporta</v>
      </c>
      <c r="F4467" s="194" t="str">
        <f>+'Información ELECTRO PUNO'!E4447</f>
        <v>AT</v>
      </c>
      <c r="G4467" s="194">
        <f>+'Información ELECTRO PUNO'!G4447</f>
        <v>25</v>
      </c>
      <c r="H4467" s="9" t="str">
        <f t="shared" si="499"/>
        <v>Poste</v>
      </c>
      <c r="I4467" s="194" t="str">
        <f>+'Información ELECTRO PUNO'!F4447</f>
        <v>Estructura de Acero</v>
      </c>
      <c r="J4467" s="194" t="str">
        <f>+'Información ELECTRO PUNO'!B4447</f>
        <v>PA21/7000</v>
      </c>
      <c r="K4467" s="9" t="str">
        <f t="shared" si="501"/>
        <v>1 Poste autosoportable de acero (21/7000) de ángulo mayor y terminal (90°) Tipo ATU1-21</v>
      </c>
      <c r="L4467" s="139">
        <f t="shared" si="502"/>
        <v>24.75</v>
      </c>
    </row>
    <row r="4468" spans="1:12" x14ac:dyDescent="0.25">
      <c r="A4468" s="193">
        <f>+'Información ELECTRO PUNO'!A4448</f>
        <v>4447</v>
      </c>
      <c r="B4468" s="26" t="str">
        <f t="shared" si="500"/>
        <v>MOD_INV_2018</v>
      </c>
      <c r="C4468" s="9" t="str">
        <f t="shared" si="496"/>
        <v>Puno</v>
      </c>
      <c r="D4468" s="9" t="str">
        <f t="shared" si="497"/>
        <v>No Reporta</v>
      </c>
      <c r="E4468" s="9" t="str">
        <f t="shared" si="498"/>
        <v>No Reporta</v>
      </c>
      <c r="F4468" s="194" t="str">
        <f>+'Información ELECTRO PUNO'!E4448</f>
        <v>AT</v>
      </c>
      <c r="G4468" s="194">
        <f>+'Información ELECTRO PUNO'!G4448</f>
        <v>25</v>
      </c>
      <c r="H4468" s="9" t="str">
        <f t="shared" si="499"/>
        <v>Poste</v>
      </c>
      <c r="I4468" s="194" t="str">
        <f>+'Información ELECTRO PUNO'!F4448</f>
        <v>Estructura de Acero</v>
      </c>
      <c r="J4468" s="194" t="str">
        <f>+'Información ELECTRO PUNO'!B4448</f>
        <v>PA21/7000</v>
      </c>
      <c r="K4468" s="9" t="str">
        <f t="shared" si="501"/>
        <v>1 Poste autosoportable de acero (21/7000) de ángulo mayor y terminal (90°) Tipo ATU1-21</v>
      </c>
      <c r="L4468" s="139">
        <f t="shared" si="502"/>
        <v>24.75</v>
      </c>
    </row>
    <row r="4469" spans="1:12" x14ac:dyDescent="0.25">
      <c r="A4469" s="193">
        <f>+'Información ELECTRO PUNO'!A4449</f>
        <v>4448</v>
      </c>
      <c r="B4469" s="26" t="str">
        <f t="shared" si="500"/>
        <v>MOD_INV_2018</v>
      </c>
      <c r="C4469" s="9" t="str">
        <f t="shared" si="496"/>
        <v>Puno</v>
      </c>
      <c r="D4469" s="9" t="str">
        <f t="shared" si="497"/>
        <v>No Reporta</v>
      </c>
      <c r="E4469" s="9" t="str">
        <f t="shared" si="498"/>
        <v>No Reporta</v>
      </c>
      <c r="F4469" s="194" t="str">
        <f>+'Información ELECTRO PUNO'!E4449</f>
        <v>AT</v>
      </c>
      <c r="G4469" s="194">
        <f>+'Información ELECTRO PUNO'!G4449</f>
        <v>25</v>
      </c>
      <c r="H4469" s="9" t="str">
        <f t="shared" si="499"/>
        <v>Poste</v>
      </c>
      <c r="I4469" s="194" t="str">
        <f>+'Información ELECTRO PUNO'!F4449</f>
        <v>Estructura de Acero</v>
      </c>
      <c r="J4469" s="194" t="str">
        <f>+'Información ELECTRO PUNO'!B4449</f>
        <v>PA21/7000</v>
      </c>
      <c r="K4469" s="9" t="str">
        <f t="shared" si="501"/>
        <v>1 Poste autosoportable de acero (21/7000) de ángulo mayor y terminal (90°) Tipo ATU1-21</v>
      </c>
      <c r="L4469" s="139">
        <f t="shared" si="502"/>
        <v>24.75</v>
      </c>
    </row>
    <row r="4470" spans="1:12" x14ac:dyDescent="0.25">
      <c r="A4470" s="193">
        <f>+'Información ELECTRO PUNO'!A4450</f>
        <v>4449</v>
      </c>
      <c r="B4470" s="26" t="str">
        <f t="shared" si="500"/>
        <v>MOD_INV_2018</v>
      </c>
      <c r="C4470" s="9" t="str">
        <f t="shared" si="496"/>
        <v>Puno</v>
      </c>
      <c r="D4470" s="9" t="str">
        <f t="shared" si="497"/>
        <v>No Reporta</v>
      </c>
      <c r="E4470" s="9" t="str">
        <f t="shared" si="498"/>
        <v>No Reporta</v>
      </c>
      <c r="F4470" s="194" t="str">
        <f>+'Información ELECTRO PUNO'!E4450</f>
        <v>AT</v>
      </c>
      <c r="G4470" s="194">
        <f>+'Información ELECTRO PUNO'!G4450</f>
        <v>25</v>
      </c>
      <c r="H4470" s="9" t="str">
        <f t="shared" si="499"/>
        <v>Poste</v>
      </c>
      <c r="I4470" s="194" t="str">
        <f>+'Información ELECTRO PUNO'!F4450</f>
        <v>Estructura de Acero</v>
      </c>
      <c r="J4470" s="194" t="str">
        <f>+'Información ELECTRO PUNO'!B4450</f>
        <v>PA21/7000</v>
      </c>
      <c r="K4470" s="9" t="str">
        <f t="shared" si="501"/>
        <v>1 Poste autosoportable de acero (21/7000) de ángulo mayor y terminal (90°) Tipo ATU1-21</v>
      </c>
      <c r="L4470" s="139">
        <f t="shared" si="502"/>
        <v>24.75</v>
      </c>
    </row>
    <row r="4471" spans="1:12" x14ac:dyDescent="0.25">
      <c r="A4471" s="193">
        <f>+'Información ELECTRO PUNO'!A4451</f>
        <v>4450</v>
      </c>
      <c r="B4471" s="26" t="str">
        <f t="shared" si="500"/>
        <v>MOD_INV_2018</v>
      </c>
      <c r="C4471" s="9" t="str">
        <f t="shared" si="496"/>
        <v>Puno</v>
      </c>
      <c r="D4471" s="9" t="str">
        <f t="shared" si="497"/>
        <v>No Reporta</v>
      </c>
      <c r="E4471" s="9" t="str">
        <f t="shared" si="498"/>
        <v>No Reporta</v>
      </c>
      <c r="F4471" s="194" t="str">
        <f>+'Información ELECTRO PUNO'!E4451</f>
        <v>AT</v>
      </c>
      <c r="G4471" s="194">
        <f>+'Información ELECTRO PUNO'!G4451</f>
        <v>25</v>
      </c>
      <c r="H4471" s="9" t="str">
        <f t="shared" si="499"/>
        <v>Poste</v>
      </c>
      <c r="I4471" s="194" t="str">
        <f>+'Información ELECTRO PUNO'!F4451</f>
        <v>Estructura de Acero</v>
      </c>
      <c r="J4471" s="194" t="str">
        <f>+'Información ELECTRO PUNO'!B4451</f>
        <v>PA21/7000</v>
      </c>
      <c r="K4471" s="9" t="str">
        <f t="shared" si="501"/>
        <v>1 Poste autosoportable de acero (21/7000) de ángulo mayor y terminal (90°) Tipo ATU1-21</v>
      </c>
      <c r="L4471" s="139">
        <f t="shared" si="502"/>
        <v>24.75</v>
      </c>
    </row>
    <row r="4472" spans="1:12" x14ac:dyDescent="0.25">
      <c r="A4472" s="193">
        <f>+'Información ELECTRO PUNO'!A4452</f>
        <v>4451</v>
      </c>
      <c r="B4472" s="26" t="str">
        <f t="shared" si="500"/>
        <v>MOD_INV_2018</v>
      </c>
      <c r="C4472" s="9" t="str">
        <f t="shared" si="496"/>
        <v>Puno</v>
      </c>
      <c r="D4472" s="9" t="str">
        <f t="shared" si="497"/>
        <v>No Reporta</v>
      </c>
      <c r="E4472" s="9" t="str">
        <f t="shared" si="498"/>
        <v>No Reporta</v>
      </c>
      <c r="F4472" s="194" t="str">
        <f>+'Información ELECTRO PUNO'!E4452</f>
        <v>AT</v>
      </c>
      <c r="G4472" s="194">
        <f>+'Información ELECTRO PUNO'!G4452</f>
        <v>25</v>
      </c>
      <c r="H4472" s="9" t="str">
        <f t="shared" si="499"/>
        <v>Poste</v>
      </c>
      <c r="I4472" s="194" t="str">
        <f>+'Información ELECTRO PUNO'!F4452</f>
        <v>Estructura de Acero</v>
      </c>
      <c r="J4472" s="194" t="str">
        <f>+'Información ELECTRO PUNO'!B4452</f>
        <v>PA21/7000</v>
      </c>
      <c r="K4472" s="9" t="str">
        <f t="shared" si="501"/>
        <v>1 Poste autosoportable de acero (21/7000) de ángulo mayor y terminal (90°) Tipo ATU1-21</v>
      </c>
      <c r="L4472" s="139">
        <f t="shared" si="502"/>
        <v>24.75</v>
      </c>
    </row>
    <row r="4473" spans="1:12" x14ac:dyDescent="0.25">
      <c r="A4473" s="193">
        <f>+'Información ELECTRO PUNO'!A4453</f>
        <v>4452</v>
      </c>
      <c r="B4473" s="26" t="str">
        <f t="shared" si="500"/>
        <v>MOD_INV_2018</v>
      </c>
      <c r="C4473" s="9" t="str">
        <f t="shared" si="496"/>
        <v>Puno</v>
      </c>
      <c r="D4473" s="9" t="str">
        <f t="shared" si="497"/>
        <v>No Reporta</v>
      </c>
      <c r="E4473" s="9" t="str">
        <f t="shared" si="498"/>
        <v>No Reporta</v>
      </c>
      <c r="F4473" s="194" t="str">
        <f>+'Información ELECTRO PUNO'!E4453</f>
        <v>AT</v>
      </c>
      <c r="G4473" s="194">
        <f>+'Información ELECTRO PUNO'!G4453</f>
        <v>25</v>
      </c>
      <c r="H4473" s="9" t="str">
        <f t="shared" si="499"/>
        <v>Poste</v>
      </c>
      <c r="I4473" s="194" t="str">
        <f>+'Información ELECTRO PUNO'!F4453</f>
        <v>Estructura de Acero</v>
      </c>
      <c r="J4473" s="194" t="str">
        <f>+'Información ELECTRO PUNO'!B4453</f>
        <v>PA21/7000</v>
      </c>
      <c r="K4473" s="9" t="str">
        <f t="shared" si="501"/>
        <v>1 Poste autosoportable de acero (21/7000) de ángulo mayor y terminal (90°) Tipo ATU1-21</v>
      </c>
      <c r="L4473" s="139">
        <f t="shared" si="502"/>
        <v>24.75</v>
      </c>
    </row>
    <row r="4474" spans="1:12" x14ac:dyDescent="0.25">
      <c r="A4474" s="193">
        <f>+'Información ELECTRO PUNO'!A4454</f>
        <v>4453</v>
      </c>
      <c r="B4474" s="26" t="str">
        <f t="shared" si="500"/>
        <v>MOD_INV_2018</v>
      </c>
      <c r="C4474" s="9" t="str">
        <f t="shared" si="496"/>
        <v>Puno</v>
      </c>
      <c r="D4474" s="9" t="str">
        <f t="shared" si="497"/>
        <v>No Reporta</v>
      </c>
      <c r="E4474" s="9" t="str">
        <f t="shared" si="498"/>
        <v>No Reporta</v>
      </c>
      <c r="F4474" s="194" t="str">
        <f>+'Información ELECTRO PUNO'!E4454</f>
        <v>AT</v>
      </c>
      <c r="G4474" s="194">
        <f>+'Información ELECTRO PUNO'!G4454</f>
        <v>25</v>
      </c>
      <c r="H4474" s="9" t="str">
        <f t="shared" si="499"/>
        <v>Poste</v>
      </c>
      <c r="I4474" s="194" t="str">
        <f>+'Información ELECTRO PUNO'!F4454</f>
        <v>Estructura de Acero</v>
      </c>
      <c r="J4474" s="194" t="str">
        <f>+'Información ELECTRO PUNO'!B4454</f>
        <v>PA21/7000</v>
      </c>
      <c r="K4474" s="9" t="str">
        <f t="shared" si="501"/>
        <v>1 Poste autosoportable de acero (21/7000) de ángulo mayor y terminal (90°) Tipo ATU1-21</v>
      </c>
      <c r="L4474" s="139">
        <f t="shared" si="502"/>
        <v>24.75</v>
      </c>
    </row>
    <row r="4475" spans="1:12" x14ac:dyDescent="0.25">
      <c r="A4475" s="193">
        <f>+'Información ELECTRO PUNO'!A4455</f>
        <v>4454</v>
      </c>
      <c r="B4475" s="26" t="str">
        <f t="shared" si="500"/>
        <v>MOD_INV_2018</v>
      </c>
      <c r="C4475" s="9" t="str">
        <f t="shared" si="496"/>
        <v>Puno</v>
      </c>
      <c r="D4475" s="9" t="str">
        <f t="shared" si="497"/>
        <v>No Reporta</v>
      </c>
      <c r="E4475" s="9" t="str">
        <f t="shared" si="498"/>
        <v>No Reporta</v>
      </c>
      <c r="F4475" s="194" t="str">
        <f>+'Información ELECTRO PUNO'!E4455</f>
        <v>AT</v>
      </c>
      <c r="G4475" s="194">
        <f>+'Información ELECTRO PUNO'!G4455</f>
        <v>25</v>
      </c>
      <c r="H4475" s="9" t="str">
        <f t="shared" si="499"/>
        <v>Poste</v>
      </c>
      <c r="I4475" s="194" t="str">
        <f>+'Información ELECTRO PUNO'!F4455</f>
        <v>Estructura de Acero</v>
      </c>
      <c r="J4475" s="194" t="str">
        <f>+'Información ELECTRO PUNO'!B4455</f>
        <v>PA21/7000</v>
      </c>
      <c r="K4475" s="9" t="str">
        <f t="shared" si="501"/>
        <v>1 Poste autosoportable de acero (21/7000) de ángulo mayor y terminal (90°) Tipo ATU1-21</v>
      </c>
      <c r="L4475" s="139">
        <f t="shared" si="502"/>
        <v>24.75</v>
      </c>
    </row>
    <row r="4476" spans="1:12" x14ac:dyDescent="0.25">
      <c r="A4476" s="193">
        <f>+'Información ELECTRO PUNO'!A4456</f>
        <v>4455</v>
      </c>
      <c r="B4476" s="26" t="str">
        <f t="shared" si="500"/>
        <v>MOD_INV_2018</v>
      </c>
      <c r="C4476" s="9" t="str">
        <f t="shared" si="496"/>
        <v>Puno</v>
      </c>
      <c r="D4476" s="9" t="str">
        <f t="shared" si="497"/>
        <v>No Reporta</v>
      </c>
      <c r="E4476" s="9" t="str">
        <f t="shared" si="498"/>
        <v>No Reporta</v>
      </c>
      <c r="F4476" s="194" t="str">
        <f>+'Información ELECTRO PUNO'!E4456</f>
        <v>AT</v>
      </c>
      <c r="G4476" s="194">
        <f>+'Información ELECTRO PUNO'!G4456</f>
        <v>25</v>
      </c>
      <c r="H4476" s="9" t="str">
        <f t="shared" si="499"/>
        <v>Poste</v>
      </c>
      <c r="I4476" s="194" t="str">
        <f>+'Información ELECTRO PUNO'!F4456</f>
        <v>Estructura de Acero</v>
      </c>
      <c r="J4476" s="194" t="str">
        <f>+'Información ELECTRO PUNO'!B4456</f>
        <v>PA21/7000</v>
      </c>
      <c r="K4476" s="9" t="str">
        <f t="shared" si="501"/>
        <v>1 Poste autosoportable de acero (21/7000) de ángulo mayor y terminal (90°) Tipo ATU1-21</v>
      </c>
      <c r="L4476" s="139">
        <f t="shared" si="502"/>
        <v>24.75</v>
      </c>
    </row>
    <row r="4477" spans="1:12" x14ac:dyDescent="0.25">
      <c r="A4477" s="193">
        <f>+'Información ELECTRO PUNO'!A4457</f>
        <v>4456</v>
      </c>
      <c r="B4477" s="26" t="str">
        <f t="shared" si="500"/>
        <v>MOD_INV_2018</v>
      </c>
      <c r="C4477" s="9" t="str">
        <f t="shared" si="496"/>
        <v>Puno</v>
      </c>
      <c r="D4477" s="9" t="str">
        <f t="shared" si="497"/>
        <v>No Reporta</v>
      </c>
      <c r="E4477" s="9" t="str">
        <f t="shared" si="498"/>
        <v>No Reporta</v>
      </c>
      <c r="F4477" s="194" t="str">
        <f>+'Información ELECTRO PUNO'!E4457</f>
        <v>AT</v>
      </c>
      <c r="G4477" s="194">
        <f>+'Información ELECTRO PUNO'!G4457</f>
        <v>25</v>
      </c>
      <c r="H4477" s="9" t="str">
        <f t="shared" si="499"/>
        <v>Poste</v>
      </c>
      <c r="I4477" s="194" t="str">
        <f>+'Información ELECTRO PUNO'!F4457</f>
        <v>Estructura de Acero</v>
      </c>
      <c r="J4477" s="194" t="str">
        <f>+'Información ELECTRO PUNO'!B4457</f>
        <v>PA21/7000</v>
      </c>
      <c r="K4477" s="9" t="str">
        <f t="shared" si="501"/>
        <v>1 Poste autosoportable de acero (21/7000) de ángulo mayor y terminal (90°) Tipo ATU1-21</v>
      </c>
      <c r="L4477" s="139">
        <f t="shared" si="502"/>
        <v>24.75</v>
      </c>
    </row>
    <row r="4478" spans="1:12" x14ac:dyDescent="0.25">
      <c r="A4478" s="193">
        <f>+'Información ELECTRO PUNO'!A4458</f>
        <v>4457</v>
      </c>
      <c r="B4478" s="26" t="str">
        <f t="shared" si="500"/>
        <v>MOD_INV_2018</v>
      </c>
      <c r="C4478" s="9" t="str">
        <f t="shared" si="496"/>
        <v>Puno</v>
      </c>
      <c r="D4478" s="9" t="str">
        <f t="shared" si="497"/>
        <v>No Reporta</v>
      </c>
      <c r="E4478" s="9" t="str">
        <f t="shared" si="498"/>
        <v>No Reporta</v>
      </c>
      <c r="F4478" s="194" t="str">
        <f>+'Información ELECTRO PUNO'!E4458</f>
        <v>AT</v>
      </c>
      <c r="G4478" s="194">
        <f>+'Información ELECTRO PUNO'!G4458</f>
        <v>25</v>
      </c>
      <c r="H4478" s="9" t="str">
        <f t="shared" si="499"/>
        <v>Poste</v>
      </c>
      <c r="I4478" s="194" t="str">
        <f>+'Información ELECTRO PUNO'!F4458</f>
        <v>Estructura de Acero</v>
      </c>
      <c r="J4478" s="194" t="str">
        <f>+'Información ELECTRO PUNO'!B4458</f>
        <v>PA21/7000</v>
      </c>
      <c r="K4478" s="9" t="str">
        <f t="shared" si="501"/>
        <v>1 Poste autosoportable de acero (21/7000) de ángulo mayor y terminal (90°) Tipo ATU1-21</v>
      </c>
      <c r="L4478" s="139">
        <f t="shared" si="502"/>
        <v>24.75</v>
      </c>
    </row>
    <row r="4479" spans="1:12" x14ac:dyDescent="0.25">
      <c r="A4479" s="193">
        <f>+'Información ELECTRO PUNO'!A4459</f>
        <v>4458</v>
      </c>
      <c r="B4479" s="26" t="str">
        <f t="shared" si="500"/>
        <v>MOD_INV_2018</v>
      </c>
      <c r="C4479" s="9" t="str">
        <f t="shared" si="496"/>
        <v>Puno</v>
      </c>
      <c r="D4479" s="9" t="str">
        <f t="shared" si="497"/>
        <v>No Reporta</v>
      </c>
      <c r="E4479" s="9" t="str">
        <f t="shared" si="498"/>
        <v>No Reporta</v>
      </c>
      <c r="F4479" s="194" t="str">
        <f>+'Información ELECTRO PUNO'!E4459</f>
        <v>AT</v>
      </c>
      <c r="G4479" s="194">
        <f>+'Información ELECTRO PUNO'!G4459</f>
        <v>25</v>
      </c>
      <c r="H4479" s="9" t="str">
        <f t="shared" si="499"/>
        <v>Poste</v>
      </c>
      <c r="I4479" s="194" t="str">
        <f>+'Información ELECTRO PUNO'!F4459</f>
        <v>Estructura de Acero</v>
      </c>
      <c r="J4479" s="194" t="str">
        <f>+'Información ELECTRO PUNO'!B4459</f>
        <v>PA21/7000</v>
      </c>
      <c r="K4479" s="9" t="str">
        <f t="shared" si="501"/>
        <v>1 Poste autosoportable de acero (21/7000) de ángulo mayor y terminal (90°) Tipo ATU1-21</v>
      </c>
      <c r="L4479" s="139">
        <f t="shared" si="502"/>
        <v>24.75</v>
      </c>
    </row>
    <row r="4480" spans="1:12" x14ac:dyDescent="0.25">
      <c r="A4480" s="193">
        <f>+'Información ELECTRO PUNO'!A4460</f>
        <v>4459</v>
      </c>
      <c r="B4480" s="26" t="str">
        <f t="shared" si="500"/>
        <v>MOD_INV_2018</v>
      </c>
      <c r="C4480" s="9" t="str">
        <f t="shared" si="496"/>
        <v>Puno</v>
      </c>
      <c r="D4480" s="9" t="str">
        <f t="shared" si="497"/>
        <v>No Reporta</v>
      </c>
      <c r="E4480" s="9" t="str">
        <f t="shared" si="498"/>
        <v>No Reporta</v>
      </c>
      <c r="F4480" s="194" t="str">
        <f>+'Información ELECTRO PUNO'!E4460</f>
        <v>AT</v>
      </c>
      <c r="G4480" s="194">
        <f>+'Información ELECTRO PUNO'!G4460</f>
        <v>25</v>
      </c>
      <c r="H4480" s="9" t="str">
        <f t="shared" si="499"/>
        <v>Poste</v>
      </c>
      <c r="I4480" s="194" t="str">
        <f>+'Información ELECTRO PUNO'!F4460</f>
        <v>Estructura de Acero</v>
      </c>
      <c r="J4480" s="194" t="str">
        <f>+'Información ELECTRO PUNO'!B4460</f>
        <v>PA21/7000</v>
      </c>
      <c r="K4480" s="9" t="str">
        <f t="shared" si="501"/>
        <v>1 Poste autosoportable de acero (21/7000) de ángulo mayor y terminal (90°) Tipo ATU1-21</v>
      </c>
      <c r="L4480" s="139">
        <f t="shared" si="502"/>
        <v>24.75</v>
      </c>
    </row>
    <row r="4481" spans="1:12" x14ac:dyDescent="0.25">
      <c r="A4481" s="193">
        <f>+'Información ELECTRO PUNO'!A4461</f>
        <v>4460</v>
      </c>
      <c r="B4481" s="26" t="str">
        <f t="shared" si="500"/>
        <v>MOD_INV_2018</v>
      </c>
      <c r="C4481" s="9" t="str">
        <f t="shared" si="496"/>
        <v>Puno</v>
      </c>
      <c r="D4481" s="9" t="str">
        <f t="shared" si="497"/>
        <v>No Reporta</v>
      </c>
      <c r="E4481" s="9" t="str">
        <f t="shared" si="498"/>
        <v>No Reporta</v>
      </c>
      <c r="F4481" s="194" t="str">
        <f>+'Información ELECTRO PUNO'!E4461</f>
        <v>AT</v>
      </c>
      <c r="G4481" s="194">
        <f>+'Información ELECTRO PUNO'!G4461</f>
        <v>25</v>
      </c>
      <c r="H4481" s="9" t="str">
        <f t="shared" si="499"/>
        <v>Poste</v>
      </c>
      <c r="I4481" s="194" t="str">
        <f>+'Información ELECTRO PUNO'!F4461</f>
        <v>Estructura de Acero</v>
      </c>
      <c r="J4481" s="194" t="str">
        <f>+'Información ELECTRO PUNO'!B4461</f>
        <v>PA21/7000</v>
      </c>
      <c r="K4481" s="9" t="str">
        <f t="shared" si="501"/>
        <v>1 Poste autosoportable de acero (21/7000) de ángulo mayor y terminal (90°) Tipo ATU1-21</v>
      </c>
      <c r="L4481" s="139">
        <f t="shared" si="502"/>
        <v>24.75</v>
      </c>
    </row>
    <row r="4482" spans="1:12" x14ac:dyDescent="0.25">
      <c r="A4482" s="193">
        <f>+'Información ELECTRO PUNO'!A4462</f>
        <v>4461</v>
      </c>
      <c r="B4482" s="26" t="str">
        <f t="shared" si="500"/>
        <v>MOD_INV_2018</v>
      </c>
      <c r="C4482" s="9" t="str">
        <f t="shared" si="496"/>
        <v>Puno</v>
      </c>
      <c r="D4482" s="9" t="str">
        <f t="shared" si="497"/>
        <v>No Reporta</v>
      </c>
      <c r="E4482" s="9" t="str">
        <f t="shared" si="498"/>
        <v>No Reporta</v>
      </c>
      <c r="F4482" s="194" t="str">
        <f>+'Información ELECTRO PUNO'!E4462</f>
        <v>AT</v>
      </c>
      <c r="G4482" s="194">
        <f>+'Información ELECTRO PUNO'!G4462</f>
        <v>25</v>
      </c>
      <c r="H4482" s="9" t="str">
        <f t="shared" si="499"/>
        <v>Poste</v>
      </c>
      <c r="I4482" s="194" t="str">
        <f>+'Información ELECTRO PUNO'!F4462</f>
        <v>Estructura de Acero</v>
      </c>
      <c r="J4482" s="194" t="str">
        <f>+'Información ELECTRO PUNO'!B4462</f>
        <v>PA21/7000</v>
      </c>
      <c r="K4482" s="9" t="str">
        <f t="shared" si="501"/>
        <v>1 Poste autosoportable de acero (21/7000) de ángulo mayor y terminal (90°) Tipo ATU1-21</v>
      </c>
      <c r="L4482" s="139">
        <f t="shared" si="502"/>
        <v>24.75</v>
      </c>
    </row>
    <row r="4483" spans="1:12" x14ac:dyDescent="0.25">
      <c r="A4483" s="193">
        <f>+'Información ELECTRO PUNO'!A4463</f>
        <v>4462</v>
      </c>
      <c r="B4483" s="26" t="str">
        <f t="shared" si="500"/>
        <v>MOD_INV_2018</v>
      </c>
      <c r="C4483" s="9" t="str">
        <f t="shared" si="496"/>
        <v>Puno</v>
      </c>
      <c r="D4483" s="9" t="str">
        <f t="shared" si="497"/>
        <v>No Reporta</v>
      </c>
      <c r="E4483" s="9" t="str">
        <f t="shared" si="498"/>
        <v>No Reporta</v>
      </c>
      <c r="F4483" s="194" t="str">
        <f>+'Información ELECTRO PUNO'!E4463</f>
        <v>AT</v>
      </c>
      <c r="G4483" s="194">
        <f>+'Información ELECTRO PUNO'!G4463</f>
        <v>25</v>
      </c>
      <c r="H4483" s="9" t="str">
        <f t="shared" si="499"/>
        <v>Poste</v>
      </c>
      <c r="I4483" s="194" t="str">
        <f>+'Información ELECTRO PUNO'!F4463</f>
        <v>Estructura de Acero</v>
      </c>
      <c r="J4483" s="194" t="str">
        <f>+'Información ELECTRO PUNO'!B4463</f>
        <v>PA21/7000</v>
      </c>
      <c r="K4483" s="9" t="str">
        <f t="shared" si="501"/>
        <v>1 Poste autosoportable de acero (21/7000) de ángulo mayor y terminal (90°) Tipo ATU1-21</v>
      </c>
      <c r="L4483" s="139">
        <f t="shared" si="502"/>
        <v>24.75</v>
      </c>
    </row>
    <row r="4484" spans="1:12" x14ac:dyDescent="0.25">
      <c r="A4484" s="193">
        <f>+'Información ELECTRO PUNO'!A4464</f>
        <v>4463</v>
      </c>
      <c r="B4484" s="26" t="str">
        <f t="shared" si="500"/>
        <v>MOD_INV_2018</v>
      </c>
      <c r="C4484" s="9" t="str">
        <f t="shared" si="496"/>
        <v>Puno</v>
      </c>
      <c r="D4484" s="9" t="str">
        <f t="shared" si="497"/>
        <v>No Reporta</v>
      </c>
      <c r="E4484" s="9" t="str">
        <f t="shared" si="498"/>
        <v>No Reporta</v>
      </c>
      <c r="F4484" s="194" t="str">
        <f>+'Información ELECTRO PUNO'!E4464</f>
        <v>AT</v>
      </c>
      <c r="G4484" s="194">
        <f>+'Información ELECTRO PUNO'!G4464</f>
        <v>25</v>
      </c>
      <c r="H4484" s="9" t="str">
        <f t="shared" si="499"/>
        <v>Poste</v>
      </c>
      <c r="I4484" s="194" t="str">
        <f>+'Información ELECTRO PUNO'!F4464</f>
        <v>Estructura de Acero</v>
      </c>
      <c r="J4484" s="194" t="str">
        <f>+'Información ELECTRO PUNO'!B4464</f>
        <v>PA21/7000</v>
      </c>
      <c r="K4484" s="9" t="str">
        <f t="shared" si="501"/>
        <v>1 Poste autosoportable de acero (21/7000) de ángulo mayor y terminal (90°) Tipo ATU1-21</v>
      </c>
      <c r="L4484" s="139">
        <f t="shared" si="502"/>
        <v>24.75</v>
      </c>
    </row>
    <row r="4485" spans="1:12" x14ac:dyDescent="0.25">
      <c r="A4485" s="193">
        <f>+'Información ELECTRO PUNO'!A4465</f>
        <v>4464</v>
      </c>
      <c r="B4485" s="26" t="str">
        <f t="shared" si="500"/>
        <v>MOD_INV_2018</v>
      </c>
      <c r="C4485" s="9" t="str">
        <f t="shared" si="496"/>
        <v>Puno</v>
      </c>
      <c r="D4485" s="9" t="str">
        <f t="shared" si="497"/>
        <v>No Reporta</v>
      </c>
      <c r="E4485" s="9" t="str">
        <f t="shared" si="498"/>
        <v>No Reporta</v>
      </c>
      <c r="F4485" s="194" t="str">
        <f>+'Información ELECTRO PUNO'!E4465</f>
        <v>AT</v>
      </c>
      <c r="G4485" s="194">
        <f>+'Información ELECTRO PUNO'!G4465</f>
        <v>25</v>
      </c>
      <c r="H4485" s="9" t="str">
        <f t="shared" si="499"/>
        <v>Poste</v>
      </c>
      <c r="I4485" s="194" t="str">
        <f>+'Información ELECTRO PUNO'!F4465</f>
        <v>Estructura de Acero</v>
      </c>
      <c r="J4485" s="194" t="str">
        <f>+'Información ELECTRO PUNO'!B4465</f>
        <v>PA21/7000</v>
      </c>
      <c r="K4485" s="9" t="str">
        <f t="shared" si="501"/>
        <v>1 Poste autosoportable de acero (21/7000) de ángulo mayor y terminal (90°) Tipo ATU1-21</v>
      </c>
      <c r="L4485" s="139">
        <f t="shared" si="502"/>
        <v>24.75</v>
      </c>
    </row>
    <row r="4486" spans="1:12" x14ac:dyDescent="0.25">
      <c r="A4486" s="193">
        <f>+'Información ELECTRO PUNO'!A4466</f>
        <v>4465</v>
      </c>
      <c r="B4486" s="26" t="str">
        <f t="shared" si="500"/>
        <v>MOD_INV_2018</v>
      </c>
      <c r="C4486" s="9" t="str">
        <f t="shared" si="496"/>
        <v>Puno</v>
      </c>
      <c r="D4486" s="9" t="str">
        <f t="shared" si="497"/>
        <v>No Reporta</v>
      </c>
      <c r="E4486" s="9" t="str">
        <f t="shared" si="498"/>
        <v>No Reporta</v>
      </c>
      <c r="F4486" s="194" t="str">
        <f>+'Información ELECTRO PUNO'!E4466</f>
        <v>AT</v>
      </c>
      <c r="G4486" s="194">
        <f>+'Información ELECTRO PUNO'!G4466</f>
        <v>25</v>
      </c>
      <c r="H4486" s="9" t="str">
        <f t="shared" si="499"/>
        <v>Poste</v>
      </c>
      <c r="I4486" s="194" t="str">
        <f>+'Información ELECTRO PUNO'!F4466</f>
        <v>Estructura de Acero</v>
      </c>
      <c r="J4486" s="194" t="str">
        <f>+'Información ELECTRO PUNO'!B4466</f>
        <v>PA21/7000</v>
      </c>
      <c r="K4486" s="9" t="str">
        <f t="shared" si="501"/>
        <v>1 Poste autosoportable de acero (21/7000) de ángulo mayor y terminal (90°) Tipo ATU1-21</v>
      </c>
      <c r="L4486" s="139">
        <f t="shared" si="502"/>
        <v>24.75</v>
      </c>
    </row>
    <row r="4487" spans="1:12" x14ac:dyDescent="0.25">
      <c r="A4487" s="193">
        <f>+'Información ELECTRO PUNO'!A4467</f>
        <v>4466</v>
      </c>
      <c r="B4487" s="26" t="str">
        <f t="shared" si="500"/>
        <v>MOD_INV_2018</v>
      </c>
      <c r="C4487" s="9" t="str">
        <f t="shared" si="496"/>
        <v>Puno</v>
      </c>
      <c r="D4487" s="9" t="str">
        <f t="shared" si="497"/>
        <v>No Reporta</v>
      </c>
      <c r="E4487" s="9" t="str">
        <f t="shared" si="498"/>
        <v>No Reporta</v>
      </c>
      <c r="F4487" s="194" t="str">
        <f>+'Información ELECTRO PUNO'!E4467</f>
        <v>AT</v>
      </c>
      <c r="G4487" s="194">
        <f>+'Información ELECTRO PUNO'!G4467</f>
        <v>25</v>
      </c>
      <c r="H4487" s="9" t="str">
        <f t="shared" si="499"/>
        <v>Poste</v>
      </c>
      <c r="I4487" s="194" t="str">
        <f>+'Información ELECTRO PUNO'!F4467</f>
        <v>Estructura de Acero</v>
      </c>
      <c r="J4487" s="194" t="str">
        <f>+'Información ELECTRO PUNO'!B4467</f>
        <v>PA21/7000</v>
      </c>
      <c r="K4487" s="9" t="str">
        <f t="shared" si="501"/>
        <v>1 Poste autosoportable de acero (21/7000) de ángulo mayor y terminal (90°) Tipo ATU1-21</v>
      </c>
      <c r="L4487" s="139">
        <f t="shared" si="502"/>
        <v>24.75</v>
      </c>
    </row>
    <row r="4488" spans="1:12" x14ac:dyDescent="0.25">
      <c r="A4488" s="193">
        <f>+'Información ELECTRO PUNO'!A4468</f>
        <v>4467</v>
      </c>
      <c r="B4488" s="26" t="str">
        <f t="shared" si="500"/>
        <v>MOD_INV_2018</v>
      </c>
      <c r="C4488" s="9" t="str">
        <f t="shared" si="496"/>
        <v>Puno</v>
      </c>
      <c r="D4488" s="9" t="str">
        <f t="shared" si="497"/>
        <v>No Reporta</v>
      </c>
      <c r="E4488" s="9" t="str">
        <f t="shared" si="498"/>
        <v>No Reporta</v>
      </c>
      <c r="F4488" s="194" t="str">
        <f>+'Información ELECTRO PUNO'!E4468</f>
        <v>AT</v>
      </c>
      <c r="G4488" s="194">
        <f>+'Información ELECTRO PUNO'!G4468</f>
        <v>25</v>
      </c>
      <c r="H4488" s="9" t="str">
        <f t="shared" si="499"/>
        <v>Poste</v>
      </c>
      <c r="I4488" s="194" t="str">
        <f>+'Información ELECTRO PUNO'!F4468</f>
        <v>Estructura de Acero</v>
      </c>
      <c r="J4488" s="194" t="str">
        <f>+'Información ELECTRO PUNO'!B4468</f>
        <v>PA21/7000</v>
      </c>
      <c r="K4488" s="9" t="str">
        <f t="shared" si="501"/>
        <v>1 Poste autosoportable de acero (21/7000) de ángulo mayor y terminal (90°) Tipo ATU1-21</v>
      </c>
      <c r="L4488" s="139">
        <f t="shared" si="502"/>
        <v>24.75</v>
      </c>
    </row>
    <row r="4489" spans="1:12" x14ac:dyDescent="0.25">
      <c r="A4489" s="193">
        <f>+'Información ELECTRO PUNO'!A4469</f>
        <v>4468</v>
      </c>
      <c r="B4489" s="26" t="str">
        <f t="shared" si="500"/>
        <v>MOD_INV_2018</v>
      </c>
      <c r="C4489" s="9" t="str">
        <f t="shared" si="496"/>
        <v>Puno</v>
      </c>
      <c r="D4489" s="9" t="str">
        <f t="shared" si="497"/>
        <v>No Reporta</v>
      </c>
      <c r="E4489" s="9" t="str">
        <f t="shared" si="498"/>
        <v>No Reporta</v>
      </c>
      <c r="F4489" s="194" t="str">
        <f>+'Información ELECTRO PUNO'!E4469</f>
        <v>AT</v>
      </c>
      <c r="G4489" s="194">
        <f>+'Información ELECTRO PUNO'!G4469</f>
        <v>25</v>
      </c>
      <c r="H4489" s="9" t="str">
        <f t="shared" si="499"/>
        <v>Poste</v>
      </c>
      <c r="I4489" s="194" t="str">
        <f>+'Información ELECTRO PUNO'!F4469</f>
        <v>Estructura de Acero</v>
      </c>
      <c r="J4489" s="194" t="str">
        <f>+'Información ELECTRO PUNO'!B4469</f>
        <v>PA21/7000</v>
      </c>
      <c r="K4489" s="9" t="str">
        <f t="shared" si="501"/>
        <v>1 Poste autosoportable de acero (21/7000) de ángulo mayor y terminal (90°) Tipo ATU1-21</v>
      </c>
      <c r="L4489" s="139">
        <f t="shared" si="502"/>
        <v>24.75</v>
      </c>
    </row>
    <row r="4490" spans="1:12" x14ac:dyDescent="0.25">
      <c r="A4490" s="193">
        <f>+'Información ELECTRO PUNO'!A4470</f>
        <v>4469</v>
      </c>
      <c r="B4490" s="26" t="str">
        <f t="shared" si="500"/>
        <v>SICODI</v>
      </c>
      <c r="C4490" s="9" t="str">
        <f t="shared" si="496"/>
        <v>Puno</v>
      </c>
      <c r="D4490" s="9" t="str">
        <f t="shared" si="497"/>
        <v>No Reporta</v>
      </c>
      <c r="E4490" s="9" t="str">
        <f t="shared" si="498"/>
        <v>No Reporta</v>
      </c>
      <c r="F4490" s="194" t="str">
        <f>+'Información ELECTRO PUNO'!E4470</f>
        <v>MT</v>
      </c>
      <c r="G4490" s="194">
        <f>+'Información ELECTRO PUNO'!G4470</f>
        <v>12</v>
      </c>
      <c r="H4490" s="9" t="str">
        <f t="shared" si="499"/>
        <v>Poste</v>
      </c>
      <c r="I4490" s="194" t="str">
        <f>+'Información ELECTRO PUNO'!F4470</f>
        <v>Madera Tratada</v>
      </c>
      <c r="J4490" s="194" t="str">
        <f>+'Información ELECTRO PUNO'!B4470</f>
        <v>PPM20</v>
      </c>
      <c r="K4490" s="9" t="str">
        <f t="shared" si="501"/>
        <v>POSTE DE MADERA TRATADA DE 12 mts. CL.5</v>
      </c>
      <c r="L4490" s="139">
        <f t="shared" si="502"/>
        <v>0.41</v>
      </c>
    </row>
    <row r="4491" spans="1:12" x14ac:dyDescent="0.25">
      <c r="A4491" s="193">
        <f>+'Información ELECTRO PUNO'!A4471</f>
        <v>4470</v>
      </c>
      <c r="B4491" s="26" t="str">
        <f t="shared" si="500"/>
        <v>SICODI</v>
      </c>
      <c r="C4491" s="9" t="str">
        <f t="shared" si="496"/>
        <v>Puno</v>
      </c>
      <c r="D4491" s="9" t="str">
        <f t="shared" si="497"/>
        <v>No Reporta</v>
      </c>
      <c r="E4491" s="9" t="str">
        <f t="shared" si="498"/>
        <v>No Reporta</v>
      </c>
      <c r="F4491" s="194" t="str">
        <f>+'Información ELECTRO PUNO'!E4471</f>
        <v>MT</v>
      </c>
      <c r="G4491" s="194">
        <f>+'Información ELECTRO PUNO'!G4471</f>
        <v>12</v>
      </c>
      <c r="H4491" s="9" t="str">
        <f t="shared" si="499"/>
        <v>Poste</v>
      </c>
      <c r="I4491" s="194" t="str">
        <f>+'Información ELECTRO PUNO'!F4471</f>
        <v>Madera Tratada</v>
      </c>
      <c r="J4491" s="194" t="str">
        <f>+'Información ELECTRO PUNO'!B4471</f>
        <v>PPM20</v>
      </c>
      <c r="K4491" s="9" t="str">
        <f t="shared" si="501"/>
        <v>POSTE DE MADERA TRATADA DE 12 mts. CL.5</v>
      </c>
      <c r="L4491" s="139">
        <f t="shared" si="502"/>
        <v>0.41</v>
      </c>
    </row>
    <row r="4492" spans="1:12" x14ac:dyDescent="0.25">
      <c r="A4492" s="193">
        <f>+'Información ELECTRO PUNO'!A4472</f>
        <v>4471</v>
      </c>
      <c r="B4492" s="26" t="str">
        <f t="shared" si="500"/>
        <v>SICODI</v>
      </c>
      <c r="C4492" s="9" t="str">
        <f t="shared" si="496"/>
        <v>Puno</v>
      </c>
      <c r="D4492" s="9" t="str">
        <f t="shared" si="497"/>
        <v>No Reporta</v>
      </c>
      <c r="E4492" s="9" t="str">
        <f t="shared" si="498"/>
        <v>No Reporta</v>
      </c>
      <c r="F4492" s="194" t="str">
        <f>+'Información ELECTRO PUNO'!E4472</f>
        <v>MT</v>
      </c>
      <c r="G4492" s="194">
        <f>+'Información ELECTRO PUNO'!G4472</f>
        <v>12</v>
      </c>
      <c r="H4492" s="9" t="str">
        <f t="shared" si="499"/>
        <v>Poste</v>
      </c>
      <c r="I4492" s="194" t="str">
        <f>+'Información ELECTRO PUNO'!F4472</f>
        <v>Madera Tratada</v>
      </c>
      <c r="J4492" s="194" t="str">
        <f>+'Información ELECTRO PUNO'!B4472</f>
        <v>PPM20</v>
      </c>
      <c r="K4492" s="9" t="str">
        <f t="shared" si="501"/>
        <v>POSTE DE MADERA TRATADA DE 12 mts. CL.5</v>
      </c>
      <c r="L4492" s="139">
        <f t="shared" si="502"/>
        <v>0.41</v>
      </c>
    </row>
    <row r="4493" spans="1:12" x14ac:dyDescent="0.25">
      <c r="A4493" s="193">
        <f>+'Información ELECTRO PUNO'!A4473</f>
        <v>4472</v>
      </c>
      <c r="B4493" s="26" t="str">
        <f t="shared" si="500"/>
        <v>SICODI</v>
      </c>
      <c r="C4493" s="9" t="str">
        <f t="shared" si="496"/>
        <v>Puno</v>
      </c>
      <c r="D4493" s="9" t="str">
        <f t="shared" si="497"/>
        <v>No Reporta</v>
      </c>
      <c r="E4493" s="9" t="str">
        <f t="shared" si="498"/>
        <v>No Reporta</v>
      </c>
      <c r="F4493" s="194" t="str">
        <f>+'Información ELECTRO PUNO'!E4473</f>
        <v>MT</v>
      </c>
      <c r="G4493" s="194">
        <f>+'Información ELECTRO PUNO'!G4473</f>
        <v>12</v>
      </c>
      <c r="H4493" s="9" t="str">
        <f t="shared" si="499"/>
        <v>Poste</v>
      </c>
      <c r="I4493" s="194" t="str">
        <f>+'Información ELECTRO PUNO'!F4473</f>
        <v>Madera Tratada</v>
      </c>
      <c r="J4493" s="194" t="str">
        <f>+'Información ELECTRO PUNO'!B4473</f>
        <v>PPM20</v>
      </c>
      <c r="K4493" s="9" t="str">
        <f t="shared" si="501"/>
        <v>POSTE DE MADERA TRATADA DE 12 mts. CL.5</v>
      </c>
      <c r="L4493" s="139">
        <f t="shared" si="502"/>
        <v>0.41</v>
      </c>
    </row>
    <row r="4494" spans="1:12" x14ac:dyDescent="0.25">
      <c r="A4494" s="193">
        <f>+'Información ELECTRO PUNO'!A4474</f>
        <v>4473</v>
      </c>
      <c r="B4494" s="26" t="str">
        <f t="shared" si="500"/>
        <v>SICODI</v>
      </c>
      <c r="C4494" s="9" t="str">
        <f t="shared" si="496"/>
        <v>Puno</v>
      </c>
      <c r="D4494" s="9" t="str">
        <f t="shared" si="497"/>
        <v>No Reporta</v>
      </c>
      <c r="E4494" s="9" t="str">
        <f t="shared" si="498"/>
        <v>No Reporta</v>
      </c>
      <c r="F4494" s="194" t="str">
        <f>+'Información ELECTRO PUNO'!E4474</f>
        <v>MT</v>
      </c>
      <c r="G4494" s="194">
        <f>+'Información ELECTRO PUNO'!G4474</f>
        <v>12</v>
      </c>
      <c r="H4494" s="9" t="str">
        <f t="shared" si="499"/>
        <v>Poste</v>
      </c>
      <c r="I4494" s="194" t="str">
        <f>+'Información ELECTRO PUNO'!F4474</f>
        <v>Madera Tratada</v>
      </c>
      <c r="J4494" s="194" t="str">
        <f>+'Información ELECTRO PUNO'!B4474</f>
        <v>PPM20</v>
      </c>
      <c r="K4494" s="9" t="str">
        <f t="shared" si="501"/>
        <v>POSTE DE MADERA TRATADA DE 12 mts. CL.5</v>
      </c>
      <c r="L4494" s="139">
        <f t="shared" si="502"/>
        <v>0.41</v>
      </c>
    </row>
    <row r="4495" spans="1:12" x14ac:dyDescent="0.25">
      <c r="A4495" s="193">
        <f>+'Información ELECTRO PUNO'!A4475</f>
        <v>4474</v>
      </c>
      <c r="B4495" s="26" t="str">
        <f t="shared" si="500"/>
        <v>SICODI</v>
      </c>
      <c r="C4495" s="9" t="str">
        <f t="shared" si="496"/>
        <v>Puno</v>
      </c>
      <c r="D4495" s="9" t="str">
        <f t="shared" si="497"/>
        <v>No Reporta</v>
      </c>
      <c r="E4495" s="9" t="str">
        <f t="shared" si="498"/>
        <v>No Reporta</v>
      </c>
      <c r="F4495" s="194" t="str">
        <f>+'Información ELECTRO PUNO'!E4475</f>
        <v>MT</v>
      </c>
      <c r="G4495" s="194">
        <f>+'Información ELECTRO PUNO'!G4475</f>
        <v>12</v>
      </c>
      <c r="H4495" s="9" t="str">
        <f t="shared" si="499"/>
        <v>Poste</v>
      </c>
      <c r="I4495" s="194" t="str">
        <f>+'Información ELECTRO PUNO'!F4475</f>
        <v>Madera Tratada</v>
      </c>
      <c r="J4495" s="194" t="str">
        <f>+'Información ELECTRO PUNO'!B4475</f>
        <v>PPM20</v>
      </c>
      <c r="K4495" s="9" t="str">
        <f t="shared" si="501"/>
        <v>POSTE DE MADERA TRATADA DE 12 mts. CL.5</v>
      </c>
      <c r="L4495" s="139">
        <f t="shared" si="502"/>
        <v>0.41</v>
      </c>
    </row>
    <row r="4496" spans="1:12" x14ac:dyDescent="0.25">
      <c r="A4496" s="193">
        <f>+'Información ELECTRO PUNO'!A4476</f>
        <v>4475</v>
      </c>
      <c r="B4496" s="26" t="str">
        <f t="shared" si="500"/>
        <v>SICODI</v>
      </c>
      <c r="C4496" s="9" t="str">
        <f t="shared" si="496"/>
        <v>Puno</v>
      </c>
      <c r="D4496" s="9" t="str">
        <f t="shared" si="497"/>
        <v>No Reporta</v>
      </c>
      <c r="E4496" s="9" t="str">
        <f t="shared" si="498"/>
        <v>No Reporta</v>
      </c>
      <c r="F4496" s="194" t="str">
        <f>+'Información ELECTRO PUNO'!E4476</f>
        <v>MT</v>
      </c>
      <c r="G4496" s="194">
        <f>+'Información ELECTRO PUNO'!G4476</f>
        <v>12</v>
      </c>
      <c r="H4496" s="9" t="str">
        <f t="shared" si="499"/>
        <v>Poste</v>
      </c>
      <c r="I4496" s="194" t="str">
        <f>+'Información ELECTRO PUNO'!F4476</f>
        <v>Madera Tratada</v>
      </c>
      <c r="J4496" s="194" t="str">
        <f>+'Información ELECTRO PUNO'!B4476</f>
        <v>PPM20</v>
      </c>
      <c r="K4496" s="9" t="str">
        <f t="shared" si="501"/>
        <v>POSTE DE MADERA TRATADA DE 12 mts. CL.5</v>
      </c>
      <c r="L4496" s="139">
        <f t="shared" si="502"/>
        <v>0.41</v>
      </c>
    </row>
    <row r="4497" spans="1:12" x14ac:dyDescent="0.25">
      <c r="A4497" s="193">
        <f>+'Información ELECTRO PUNO'!A4477</f>
        <v>4476</v>
      </c>
      <c r="B4497" s="26" t="str">
        <f t="shared" si="500"/>
        <v>SICODI</v>
      </c>
      <c r="C4497" s="9" t="str">
        <f t="shared" si="496"/>
        <v>Puno</v>
      </c>
      <c r="D4497" s="9" t="str">
        <f t="shared" si="497"/>
        <v>No Reporta</v>
      </c>
      <c r="E4497" s="9" t="str">
        <f t="shared" si="498"/>
        <v>No Reporta</v>
      </c>
      <c r="F4497" s="194" t="str">
        <f>+'Información ELECTRO PUNO'!E4477</f>
        <v>MT</v>
      </c>
      <c r="G4497" s="194">
        <f>+'Información ELECTRO PUNO'!G4477</f>
        <v>12</v>
      </c>
      <c r="H4497" s="9" t="str">
        <f t="shared" si="499"/>
        <v>Poste</v>
      </c>
      <c r="I4497" s="194" t="str">
        <f>+'Información ELECTRO PUNO'!F4477</f>
        <v>Madera Tratada</v>
      </c>
      <c r="J4497" s="194" t="str">
        <f>+'Información ELECTRO PUNO'!B4477</f>
        <v>PPM20</v>
      </c>
      <c r="K4497" s="9" t="str">
        <f t="shared" si="501"/>
        <v>POSTE DE MADERA TRATADA DE 12 mts. CL.5</v>
      </c>
      <c r="L4497" s="139">
        <f t="shared" si="502"/>
        <v>0.41</v>
      </c>
    </row>
    <row r="4498" spans="1:12" x14ac:dyDescent="0.25">
      <c r="A4498" s="193">
        <f>+'Información ELECTRO PUNO'!A4478</f>
        <v>4477</v>
      </c>
      <c r="B4498" s="26" t="str">
        <f t="shared" si="500"/>
        <v>SICODI</v>
      </c>
      <c r="C4498" s="9" t="str">
        <f t="shared" si="496"/>
        <v>Puno</v>
      </c>
      <c r="D4498" s="9" t="str">
        <f t="shared" si="497"/>
        <v>No Reporta</v>
      </c>
      <c r="E4498" s="9" t="str">
        <f t="shared" si="498"/>
        <v>No Reporta</v>
      </c>
      <c r="F4498" s="194" t="str">
        <f>+'Información ELECTRO PUNO'!E4478</f>
        <v>MT</v>
      </c>
      <c r="G4498" s="194">
        <f>+'Información ELECTRO PUNO'!G4478</f>
        <v>12</v>
      </c>
      <c r="H4498" s="9" t="str">
        <f t="shared" si="499"/>
        <v>Poste</v>
      </c>
      <c r="I4498" s="194" t="str">
        <f>+'Información ELECTRO PUNO'!F4478</f>
        <v>Madera Tratada</v>
      </c>
      <c r="J4498" s="194" t="str">
        <f>+'Información ELECTRO PUNO'!B4478</f>
        <v>PPM20</v>
      </c>
      <c r="K4498" s="9" t="str">
        <f t="shared" si="501"/>
        <v>POSTE DE MADERA TRATADA DE 12 mts. CL.5</v>
      </c>
      <c r="L4498" s="139">
        <f t="shared" si="502"/>
        <v>0.41</v>
      </c>
    </row>
    <row r="4499" spans="1:12" x14ac:dyDescent="0.25">
      <c r="A4499" s="193">
        <f>+'Información ELECTRO PUNO'!A4479</f>
        <v>4478</v>
      </c>
      <c r="B4499" s="26" t="str">
        <f t="shared" si="500"/>
        <v>SICODI</v>
      </c>
      <c r="C4499" s="9" t="str">
        <f t="shared" si="496"/>
        <v>Puno</v>
      </c>
      <c r="D4499" s="9" t="str">
        <f t="shared" si="497"/>
        <v>No Reporta</v>
      </c>
      <c r="E4499" s="9" t="str">
        <f t="shared" si="498"/>
        <v>No Reporta</v>
      </c>
      <c r="F4499" s="194" t="str">
        <f>+'Información ELECTRO PUNO'!E4479</f>
        <v>MT</v>
      </c>
      <c r="G4499" s="194">
        <f>+'Información ELECTRO PUNO'!G4479</f>
        <v>12</v>
      </c>
      <c r="H4499" s="9" t="str">
        <f t="shared" si="499"/>
        <v>Poste</v>
      </c>
      <c r="I4499" s="194" t="str">
        <f>+'Información ELECTRO PUNO'!F4479</f>
        <v>Madera Tratada</v>
      </c>
      <c r="J4499" s="194" t="str">
        <f>+'Información ELECTRO PUNO'!B4479</f>
        <v>PPM20</v>
      </c>
      <c r="K4499" s="9" t="str">
        <f t="shared" si="501"/>
        <v>POSTE DE MADERA TRATADA DE 12 mts. CL.5</v>
      </c>
      <c r="L4499" s="139">
        <f t="shared" si="502"/>
        <v>0.41</v>
      </c>
    </row>
    <row r="4500" spans="1:12" x14ac:dyDescent="0.25">
      <c r="A4500" s="193">
        <f>+'Información ELECTRO PUNO'!A4480</f>
        <v>4479</v>
      </c>
      <c r="B4500" s="26" t="str">
        <f t="shared" si="500"/>
        <v>SICODI</v>
      </c>
      <c r="C4500" s="9" t="str">
        <f t="shared" si="496"/>
        <v>Puno</v>
      </c>
      <c r="D4500" s="9" t="str">
        <f t="shared" si="497"/>
        <v>No Reporta</v>
      </c>
      <c r="E4500" s="9" t="str">
        <f t="shared" si="498"/>
        <v>No Reporta</v>
      </c>
      <c r="F4500" s="194" t="str">
        <f>+'Información ELECTRO PUNO'!E4480</f>
        <v>MT</v>
      </c>
      <c r="G4500" s="194">
        <f>+'Información ELECTRO PUNO'!G4480</f>
        <v>12</v>
      </c>
      <c r="H4500" s="9" t="str">
        <f t="shared" si="499"/>
        <v>Poste</v>
      </c>
      <c r="I4500" s="194" t="str">
        <f>+'Información ELECTRO PUNO'!F4480</f>
        <v>Madera Tratada</v>
      </c>
      <c r="J4500" s="194" t="str">
        <f>+'Información ELECTRO PUNO'!B4480</f>
        <v>PPM20</v>
      </c>
      <c r="K4500" s="9" t="str">
        <f t="shared" si="501"/>
        <v>POSTE DE MADERA TRATADA DE 12 mts. CL.5</v>
      </c>
      <c r="L4500" s="139">
        <f t="shared" si="502"/>
        <v>0.41</v>
      </c>
    </row>
    <row r="4501" spans="1:12" x14ac:dyDescent="0.25">
      <c r="A4501" s="193">
        <f>+'Información ELECTRO PUNO'!A4481</f>
        <v>4480</v>
      </c>
      <c r="B4501" s="26" t="str">
        <f t="shared" si="500"/>
        <v>SICODI</v>
      </c>
      <c r="C4501" s="9" t="str">
        <f t="shared" si="496"/>
        <v>Puno</v>
      </c>
      <c r="D4501" s="9" t="str">
        <f t="shared" si="497"/>
        <v>No Reporta</v>
      </c>
      <c r="E4501" s="9" t="str">
        <f t="shared" si="498"/>
        <v>No Reporta</v>
      </c>
      <c r="F4501" s="194" t="str">
        <f>+'Información ELECTRO PUNO'!E4481</f>
        <v>MT</v>
      </c>
      <c r="G4501" s="194">
        <f>+'Información ELECTRO PUNO'!G4481</f>
        <v>12</v>
      </c>
      <c r="H4501" s="9" t="str">
        <f t="shared" si="499"/>
        <v>Poste</v>
      </c>
      <c r="I4501" s="194" t="str">
        <f>+'Información ELECTRO PUNO'!F4481</f>
        <v>Madera Tratada</v>
      </c>
      <c r="J4501" s="194" t="str">
        <f>+'Información ELECTRO PUNO'!B4481</f>
        <v>PPM20</v>
      </c>
      <c r="K4501" s="9" t="str">
        <f t="shared" si="501"/>
        <v>POSTE DE MADERA TRATADA DE 12 mts. CL.5</v>
      </c>
      <c r="L4501" s="139">
        <f t="shared" si="502"/>
        <v>0.41</v>
      </c>
    </row>
    <row r="4502" spans="1:12" x14ac:dyDescent="0.25">
      <c r="A4502" s="193">
        <f>+'Información ELECTRO PUNO'!A4482</f>
        <v>4481</v>
      </c>
      <c r="B4502" s="26" t="str">
        <f t="shared" si="500"/>
        <v>SICODI</v>
      </c>
      <c r="C4502" s="9" t="str">
        <f t="shared" ref="C4502:C4565" si="503">+$C$10</f>
        <v>Puno</v>
      </c>
      <c r="D4502" s="9" t="str">
        <f t="shared" ref="D4502:D4565" si="504">+$D$10</f>
        <v>No Reporta</v>
      </c>
      <c r="E4502" s="9" t="str">
        <f t="shared" ref="E4502:E4565" si="505">+$E$10</f>
        <v>No Reporta</v>
      </c>
      <c r="F4502" s="194" t="str">
        <f>+'Información ELECTRO PUNO'!E4482</f>
        <v>MT</v>
      </c>
      <c r="G4502" s="194">
        <f>+'Información ELECTRO PUNO'!G4482</f>
        <v>12</v>
      </c>
      <c r="H4502" s="9" t="str">
        <f t="shared" ref="H4502:H4565" si="506">+$H$10</f>
        <v>Poste</v>
      </c>
      <c r="I4502" s="194" t="str">
        <f>+'Información ELECTRO PUNO'!F4482</f>
        <v>Madera Tratada</v>
      </c>
      <c r="J4502" s="194" t="str">
        <f>+'Información ELECTRO PUNO'!B4482</f>
        <v>PPM20</v>
      </c>
      <c r="K4502" s="9" t="str">
        <f t="shared" si="501"/>
        <v>POSTE DE MADERA TRATADA DE 12 mts. CL.5</v>
      </c>
      <c r="L4502" s="139">
        <f t="shared" si="502"/>
        <v>0.41</v>
      </c>
    </row>
    <row r="4503" spans="1:12" x14ac:dyDescent="0.25">
      <c r="A4503" s="193">
        <f>+'Información ELECTRO PUNO'!A4483</f>
        <v>4482</v>
      </c>
      <c r="B4503" s="26" t="str">
        <f t="shared" ref="B4503:B4566" si="507">+INDEX($B$8:$B$16,MATCH(J4503,$J$8:$J$16,0))</f>
        <v>SICODI</v>
      </c>
      <c r="C4503" s="9" t="str">
        <f t="shared" si="503"/>
        <v>Puno</v>
      </c>
      <c r="D4503" s="9" t="str">
        <f t="shared" si="504"/>
        <v>No Reporta</v>
      </c>
      <c r="E4503" s="9" t="str">
        <f t="shared" si="505"/>
        <v>No Reporta</v>
      </c>
      <c r="F4503" s="194" t="str">
        <f>+'Información ELECTRO PUNO'!E4483</f>
        <v>MT</v>
      </c>
      <c r="G4503" s="194">
        <f>+'Información ELECTRO PUNO'!G4483</f>
        <v>12</v>
      </c>
      <c r="H4503" s="9" t="str">
        <f t="shared" si="506"/>
        <v>Poste</v>
      </c>
      <c r="I4503" s="194" t="str">
        <f>+'Información ELECTRO PUNO'!F4483</f>
        <v>Madera Tratada</v>
      </c>
      <c r="J4503" s="194" t="str">
        <f>+'Información ELECTRO PUNO'!B4483</f>
        <v>PPM20</v>
      </c>
      <c r="K4503" s="9" t="str">
        <f t="shared" ref="K4503:K4566" si="508">+VLOOKUP(J4503,$J$8:$K$16,2,FALSE)</f>
        <v>POSTE DE MADERA TRATADA DE 12 mts. CL.5</v>
      </c>
      <c r="L4503" s="139">
        <f t="shared" ref="L4503:L4566" si="509">+VLOOKUP(J4503,$J$8:$U$16,12,FALSE)</f>
        <v>0.41</v>
      </c>
    </row>
    <row r="4504" spans="1:12" x14ac:dyDescent="0.25">
      <c r="A4504" s="193">
        <f>+'Información ELECTRO PUNO'!A4484</f>
        <v>4483</v>
      </c>
      <c r="B4504" s="26" t="str">
        <f t="shared" si="507"/>
        <v>SICODI</v>
      </c>
      <c r="C4504" s="9" t="str">
        <f t="shared" si="503"/>
        <v>Puno</v>
      </c>
      <c r="D4504" s="9" t="str">
        <f t="shared" si="504"/>
        <v>No Reporta</v>
      </c>
      <c r="E4504" s="9" t="str">
        <f t="shared" si="505"/>
        <v>No Reporta</v>
      </c>
      <c r="F4504" s="194" t="str">
        <f>+'Información ELECTRO PUNO'!E4484</f>
        <v>MT</v>
      </c>
      <c r="G4504" s="194">
        <f>+'Información ELECTRO PUNO'!G4484</f>
        <v>12</v>
      </c>
      <c r="H4504" s="9" t="str">
        <f t="shared" si="506"/>
        <v>Poste</v>
      </c>
      <c r="I4504" s="194" t="str">
        <f>+'Información ELECTRO PUNO'!F4484</f>
        <v>Madera Tratada</v>
      </c>
      <c r="J4504" s="194" t="str">
        <f>+'Información ELECTRO PUNO'!B4484</f>
        <v>PPM20</v>
      </c>
      <c r="K4504" s="9" t="str">
        <f t="shared" si="508"/>
        <v>POSTE DE MADERA TRATADA DE 12 mts. CL.5</v>
      </c>
      <c r="L4504" s="139">
        <f t="shared" si="509"/>
        <v>0.41</v>
      </c>
    </row>
    <row r="4505" spans="1:12" x14ac:dyDescent="0.25">
      <c r="A4505" s="193">
        <f>+'Información ELECTRO PUNO'!A4485</f>
        <v>4484</v>
      </c>
      <c r="B4505" s="26" t="str">
        <f t="shared" si="507"/>
        <v>SICODI</v>
      </c>
      <c r="C4505" s="9" t="str">
        <f t="shared" si="503"/>
        <v>Puno</v>
      </c>
      <c r="D4505" s="9" t="str">
        <f t="shared" si="504"/>
        <v>No Reporta</v>
      </c>
      <c r="E4505" s="9" t="str">
        <f t="shared" si="505"/>
        <v>No Reporta</v>
      </c>
      <c r="F4505" s="194" t="str">
        <f>+'Información ELECTRO PUNO'!E4485</f>
        <v>MT</v>
      </c>
      <c r="G4505" s="194">
        <f>+'Información ELECTRO PUNO'!G4485</f>
        <v>12</v>
      </c>
      <c r="H4505" s="9" t="str">
        <f t="shared" si="506"/>
        <v>Poste</v>
      </c>
      <c r="I4505" s="194" t="str">
        <f>+'Información ELECTRO PUNO'!F4485</f>
        <v>Madera Tratada</v>
      </c>
      <c r="J4505" s="194" t="str">
        <f>+'Información ELECTRO PUNO'!B4485</f>
        <v>PPM20</v>
      </c>
      <c r="K4505" s="9" t="str">
        <f t="shared" si="508"/>
        <v>POSTE DE MADERA TRATADA DE 12 mts. CL.5</v>
      </c>
      <c r="L4505" s="139">
        <f t="shared" si="509"/>
        <v>0.41</v>
      </c>
    </row>
    <row r="4506" spans="1:12" x14ac:dyDescent="0.25">
      <c r="A4506" s="193">
        <f>+'Información ELECTRO PUNO'!A4486</f>
        <v>4485</v>
      </c>
      <c r="B4506" s="26" t="str">
        <f t="shared" si="507"/>
        <v>SICODI</v>
      </c>
      <c r="C4506" s="9" t="str">
        <f t="shared" si="503"/>
        <v>Puno</v>
      </c>
      <c r="D4506" s="9" t="str">
        <f t="shared" si="504"/>
        <v>No Reporta</v>
      </c>
      <c r="E4506" s="9" t="str">
        <f t="shared" si="505"/>
        <v>No Reporta</v>
      </c>
      <c r="F4506" s="194" t="str">
        <f>+'Información ELECTRO PUNO'!E4486</f>
        <v>MT</v>
      </c>
      <c r="G4506" s="194">
        <f>+'Información ELECTRO PUNO'!G4486</f>
        <v>12</v>
      </c>
      <c r="H4506" s="9" t="str">
        <f t="shared" si="506"/>
        <v>Poste</v>
      </c>
      <c r="I4506" s="194" t="str">
        <f>+'Información ELECTRO PUNO'!F4486</f>
        <v>Madera Tratada</v>
      </c>
      <c r="J4506" s="194" t="str">
        <f>+'Información ELECTRO PUNO'!B4486</f>
        <v>PPM20</v>
      </c>
      <c r="K4506" s="9" t="str">
        <f t="shared" si="508"/>
        <v>POSTE DE MADERA TRATADA DE 12 mts. CL.5</v>
      </c>
      <c r="L4506" s="139">
        <f t="shared" si="509"/>
        <v>0.41</v>
      </c>
    </row>
    <row r="4507" spans="1:12" x14ac:dyDescent="0.25">
      <c r="A4507" s="193">
        <f>+'Información ELECTRO PUNO'!A4487</f>
        <v>4486</v>
      </c>
      <c r="B4507" s="26" t="str">
        <f t="shared" si="507"/>
        <v>SICODI</v>
      </c>
      <c r="C4507" s="9" t="str">
        <f t="shared" si="503"/>
        <v>Puno</v>
      </c>
      <c r="D4507" s="9" t="str">
        <f t="shared" si="504"/>
        <v>No Reporta</v>
      </c>
      <c r="E4507" s="9" t="str">
        <f t="shared" si="505"/>
        <v>No Reporta</v>
      </c>
      <c r="F4507" s="194" t="str">
        <f>+'Información ELECTRO PUNO'!E4487</f>
        <v>MT</v>
      </c>
      <c r="G4507" s="194">
        <f>+'Información ELECTRO PUNO'!G4487</f>
        <v>12</v>
      </c>
      <c r="H4507" s="9" t="str">
        <f t="shared" si="506"/>
        <v>Poste</v>
      </c>
      <c r="I4507" s="194" t="str">
        <f>+'Información ELECTRO PUNO'!F4487</f>
        <v>Madera Tratada</v>
      </c>
      <c r="J4507" s="194" t="str">
        <f>+'Información ELECTRO PUNO'!B4487</f>
        <v>PPM20</v>
      </c>
      <c r="K4507" s="9" t="str">
        <f t="shared" si="508"/>
        <v>POSTE DE MADERA TRATADA DE 12 mts. CL.5</v>
      </c>
      <c r="L4507" s="139">
        <f t="shared" si="509"/>
        <v>0.41</v>
      </c>
    </row>
    <row r="4508" spans="1:12" x14ac:dyDescent="0.25">
      <c r="A4508" s="193">
        <f>+'Información ELECTRO PUNO'!A4488</f>
        <v>4487</v>
      </c>
      <c r="B4508" s="26" t="str">
        <f t="shared" si="507"/>
        <v>SICODI</v>
      </c>
      <c r="C4508" s="9" t="str">
        <f t="shared" si="503"/>
        <v>Puno</v>
      </c>
      <c r="D4508" s="9" t="str">
        <f t="shared" si="504"/>
        <v>No Reporta</v>
      </c>
      <c r="E4508" s="9" t="str">
        <f t="shared" si="505"/>
        <v>No Reporta</v>
      </c>
      <c r="F4508" s="194" t="str">
        <f>+'Información ELECTRO PUNO'!E4488</f>
        <v>MT</v>
      </c>
      <c r="G4508" s="194">
        <f>+'Información ELECTRO PUNO'!G4488</f>
        <v>12</v>
      </c>
      <c r="H4508" s="9" t="str">
        <f t="shared" si="506"/>
        <v>Poste</v>
      </c>
      <c r="I4508" s="194" t="str">
        <f>+'Información ELECTRO PUNO'!F4488</f>
        <v>Madera Tratada</v>
      </c>
      <c r="J4508" s="194" t="str">
        <f>+'Información ELECTRO PUNO'!B4488</f>
        <v>PPM20</v>
      </c>
      <c r="K4508" s="9" t="str">
        <f t="shared" si="508"/>
        <v>POSTE DE MADERA TRATADA DE 12 mts. CL.5</v>
      </c>
      <c r="L4508" s="139">
        <f t="shared" si="509"/>
        <v>0.41</v>
      </c>
    </row>
    <row r="4509" spans="1:12" x14ac:dyDescent="0.25">
      <c r="A4509" s="193">
        <f>+'Información ELECTRO PUNO'!A4489</f>
        <v>4488</v>
      </c>
      <c r="B4509" s="26" t="str">
        <f t="shared" si="507"/>
        <v>SICODI</v>
      </c>
      <c r="C4509" s="9" t="str">
        <f t="shared" si="503"/>
        <v>Puno</v>
      </c>
      <c r="D4509" s="9" t="str">
        <f t="shared" si="504"/>
        <v>No Reporta</v>
      </c>
      <c r="E4509" s="9" t="str">
        <f t="shared" si="505"/>
        <v>No Reporta</v>
      </c>
      <c r="F4509" s="194" t="str">
        <f>+'Información ELECTRO PUNO'!E4489</f>
        <v>MT</v>
      </c>
      <c r="G4509" s="194">
        <f>+'Información ELECTRO PUNO'!G4489</f>
        <v>12</v>
      </c>
      <c r="H4509" s="9" t="str">
        <f t="shared" si="506"/>
        <v>Poste</v>
      </c>
      <c r="I4509" s="194" t="str">
        <f>+'Información ELECTRO PUNO'!F4489</f>
        <v>Madera Tratada</v>
      </c>
      <c r="J4509" s="194" t="str">
        <f>+'Información ELECTRO PUNO'!B4489</f>
        <v>PPM20</v>
      </c>
      <c r="K4509" s="9" t="str">
        <f t="shared" si="508"/>
        <v>POSTE DE MADERA TRATADA DE 12 mts. CL.5</v>
      </c>
      <c r="L4509" s="139">
        <f t="shared" si="509"/>
        <v>0.41</v>
      </c>
    </row>
    <row r="4510" spans="1:12" x14ac:dyDescent="0.25">
      <c r="A4510" s="193">
        <f>+'Información ELECTRO PUNO'!A4490</f>
        <v>4489</v>
      </c>
      <c r="B4510" s="26" t="str">
        <f t="shared" si="507"/>
        <v>SICODI</v>
      </c>
      <c r="C4510" s="9" t="str">
        <f t="shared" si="503"/>
        <v>Puno</v>
      </c>
      <c r="D4510" s="9" t="str">
        <f t="shared" si="504"/>
        <v>No Reporta</v>
      </c>
      <c r="E4510" s="9" t="str">
        <f t="shared" si="505"/>
        <v>No Reporta</v>
      </c>
      <c r="F4510" s="194" t="str">
        <f>+'Información ELECTRO PUNO'!E4490</f>
        <v>MT</v>
      </c>
      <c r="G4510" s="194">
        <f>+'Información ELECTRO PUNO'!G4490</f>
        <v>12</v>
      </c>
      <c r="H4510" s="9" t="str">
        <f t="shared" si="506"/>
        <v>Poste</v>
      </c>
      <c r="I4510" s="194" t="str">
        <f>+'Información ELECTRO PUNO'!F4490</f>
        <v>Madera Tratada</v>
      </c>
      <c r="J4510" s="194" t="str">
        <f>+'Información ELECTRO PUNO'!B4490</f>
        <v>PPM20</v>
      </c>
      <c r="K4510" s="9" t="str">
        <f t="shared" si="508"/>
        <v>POSTE DE MADERA TRATADA DE 12 mts. CL.5</v>
      </c>
      <c r="L4510" s="139">
        <f t="shared" si="509"/>
        <v>0.41</v>
      </c>
    </row>
    <row r="4511" spans="1:12" x14ac:dyDescent="0.25">
      <c r="A4511" s="193">
        <f>+'Información ELECTRO PUNO'!A4491</f>
        <v>4490</v>
      </c>
      <c r="B4511" s="26" t="str">
        <f t="shared" si="507"/>
        <v>SICODI</v>
      </c>
      <c r="C4511" s="9" t="str">
        <f t="shared" si="503"/>
        <v>Puno</v>
      </c>
      <c r="D4511" s="9" t="str">
        <f t="shared" si="504"/>
        <v>No Reporta</v>
      </c>
      <c r="E4511" s="9" t="str">
        <f t="shared" si="505"/>
        <v>No Reporta</v>
      </c>
      <c r="F4511" s="194" t="str">
        <f>+'Información ELECTRO PUNO'!E4491</f>
        <v>MT</v>
      </c>
      <c r="G4511" s="194">
        <f>+'Información ELECTRO PUNO'!G4491</f>
        <v>12</v>
      </c>
      <c r="H4511" s="9" t="str">
        <f t="shared" si="506"/>
        <v>Poste</v>
      </c>
      <c r="I4511" s="194" t="str">
        <f>+'Información ELECTRO PUNO'!F4491</f>
        <v>Madera Tratada</v>
      </c>
      <c r="J4511" s="194" t="str">
        <f>+'Información ELECTRO PUNO'!B4491</f>
        <v>PPM20</v>
      </c>
      <c r="K4511" s="9" t="str">
        <f t="shared" si="508"/>
        <v>POSTE DE MADERA TRATADA DE 12 mts. CL.5</v>
      </c>
      <c r="L4511" s="139">
        <f t="shared" si="509"/>
        <v>0.41</v>
      </c>
    </row>
    <row r="4512" spans="1:12" x14ac:dyDescent="0.25">
      <c r="A4512" s="193">
        <f>+'Información ELECTRO PUNO'!A4492</f>
        <v>4491</v>
      </c>
      <c r="B4512" s="26" t="str">
        <f t="shared" si="507"/>
        <v>SICODI</v>
      </c>
      <c r="C4512" s="9" t="str">
        <f t="shared" si="503"/>
        <v>Puno</v>
      </c>
      <c r="D4512" s="9" t="str">
        <f t="shared" si="504"/>
        <v>No Reporta</v>
      </c>
      <c r="E4512" s="9" t="str">
        <f t="shared" si="505"/>
        <v>No Reporta</v>
      </c>
      <c r="F4512" s="194" t="str">
        <f>+'Información ELECTRO PUNO'!E4492</f>
        <v>MT</v>
      </c>
      <c r="G4512" s="194">
        <f>+'Información ELECTRO PUNO'!G4492</f>
        <v>12</v>
      </c>
      <c r="H4512" s="9" t="str">
        <f t="shared" si="506"/>
        <v>Poste</v>
      </c>
      <c r="I4512" s="194" t="str">
        <f>+'Información ELECTRO PUNO'!F4492</f>
        <v>Madera Tratada</v>
      </c>
      <c r="J4512" s="194" t="str">
        <f>+'Información ELECTRO PUNO'!B4492</f>
        <v>PPM20</v>
      </c>
      <c r="K4512" s="9" t="str">
        <f t="shared" si="508"/>
        <v>POSTE DE MADERA TRATADA DE 12 mts. CL.5</v>
      </c>
      <c r="L4512" s="139">
        <f t="shared" si="509"/>
        <v>0.41</v>
      </c>
    </row>
    <row r="4513" spans="1:12" x14ac:dyDescent="0.25">
      <c r="A4513" s="193">
        <f>+'Información ELECTRO PUNO'!A4493</f>
        <v>4492</v>
      </c>
      <c r="B4513" s="26" t="str">
        <f t="shared" si="507"/>
        <v>SICODI</v>
      </c>
      <c r="C4513" s="9" t="str">
        <f t="shared" si="503"/>
        <v>Puno</v>
      </c>
      <c r="D4513" s="9" t="str">
        <f t="shared" si="504"/>
        <v>No Reporta</v>
      </c>
      <c r="E4513" s="9" t="str">
        <f t="shared" si="505"/>
        <v>No Reporta</v>
      </c>
      <c r="F4513" s="194" t="str">
        <f>+'Información ELECTRO PUNO'!E4493</f>
        <v>MT</v>
      </c>
      <c r="G4513" s="194">
        <f>+'Información ELECTRO PUNO'!G4493</f>
        <v>12</v>
      </c>
      <c r="H4513" s="9" t="str">
        <f t="shared" si="506"/>
        <v>Poste</v>
      </c>
      <c r="I4513" s="194" t="str">
        <f>+'Información ELECTRO PUNO'!F4493</f>
        <v>Madera Tratada</v>
      </c>
      <c r="J4513" s="194" t="str">
        <f>+'Información ELECTRO PUNO'!B4493</f>
        <v>PPM20</v>
      </c>
      <c r="K4513" s="9" t="str">
        <f t="shared" si="508"/>
        <v>POSTE DE MADERA TRATADA DE 12 mts. CL.5</v>
      </c>
      <c r="L4513" s="139">
        <f t="shared" si="509"/>
        <v>0.41</v>
      </c>
    </row>
    <row r="4514" spans="1:12" x14ac:dyDescent="0.25">
      <c r="A4514" s="193">
        <f>+'Información ELECTRO PUNO'!A4494</f>
        <v>4493</v>
      </c>
      <c r="B4514" s="26" t="str">
        <f t="shared" si="507"/>
        <v>MOD_INV_2018</v>
      </c>
      <c r="C4514" s="9" t="str">
        <f t="shared" si="503"/>
        <v>Puno</v>
      </c>
      <c r="D4514" s="9" t="str">
        <f t="shared" si="504"/>
        <v>No Reporta</v>
      </c>
      <c r="E4514" s="9" t="str">
        <f t="shared" si="505"/>
        <v>No Reporta</v>
      </c>
      <c r="F4514" s="194" t="str">
        <f>+'Información ELECTRO PUNO'!E4494</f>
        <v>AT</v>
      </c>
      <c r="G4514" s="194">
        <f>+'Información ELECTRO PUNO'!G4494</f>
        <v>25</v>
      </c>
      <c r="H4514" s="9" t="str">
        <f t="shared" si="506"/>
        <v>Poste</v>
      </c>
      <c r="I4514" s="194" t="str">
        <f>+'Información ELECTRO PUNO'!F4494</f>
        <v>Estructura de Acero</v>
      </c>
      <c r="J4514" s="194" t="str">
        <f>+'Información ELECTRO PUNO'!B4494</f>
        <v>PA21/7000</v>
      </c>
      <c r="K4514" s="9" t="str">
        <f t="shared" si="508"/>
        <v>1 Poste autosoportable de acero (21/7000) de ángulo mayor y terminal (90°) Tipo ATU1-21</v>
      </c>
      <c r="L4514" s="139">
        <f t="shared" si="509"/>
        <v>24.75</v>
      </c>
    </row>
    <row r="4515" spans="1:12" x14ac:dyDescent="0.25">
      <c r="A4515" s="193">
        <f>+'Información ELECTRO PUNO'!A4495</f>
        <v>4494</v>
      </c>
      <c r="B4515" s="26" t="str">
        <f t="shared" si="507"/>
        <v>MOD_INV_2018</v>
      </c>
      <c r="C4515" s="9" t="str">
        <f t="shared" si="503"/>
        <v>Puno</v>
      </c>
      <c r="D4515" s="9" t="str">
        <f t="shared" si="504"/>
        <v>No Reporta</v>
      </c>
      <c r="E4515" s="9" t="str">
        <f t="shared" si="505"/>
        <v>No Reporta</v>
      </c>
      <c r="F4515" s="194" t="str">
        <f>+'Información ELECTRO PUNO'!E4495</f>
        <v>AT</v>
      </c>
      <c r="G4515" s="194">
        <f>+'Información ELECTRO PUNO'!G4495</f>
        <v>25</v>
      </c>
      <c r="H4515" s="9" t="str">
        <f t="shared" si="506"/>
        <v>Poste</v>
      </c>
      <c r="I4515" s="194" t="str">
        <f>+'Información ELECTRO PUNO'!F4495</f>
        <v>Estructura de Acero</v>
      </c>
      <c r="J4515" s="194" t="str">
        <f>+'Información ELECTRO PUNO'!B4495</f>
        <v>PA21/7000</v>
      </c>
      <c r="K4515" s="9" t="str">
        <f t="shared" si="508"/>
        <v>1 Poste autosoportable de acero (21/7000) de ángulo mayor y terminal (90°) Tipo ATU1-21</v>
      </c>
      <c r="L4515" s="139">
        <f t="shared" si="509"/>
        <v>24.75</v>
      </c>
    </row>
    <row r="4516" spans="1:12" x14ac:dyDescent="0.25">
      <c r="A4516" s="193">
        <f>+'Información ELECTRO PUNO'!A4496</f>
        <v>4495</v>
      </c>
      <c r="B4516" s="26" t="str">
        <f t="shared" si="507"/>
        <v>MOD_INV_2018</v>
      </c>
      <c r="C4516" s="9" t="str">
        <f t="shared" si="503"/>
        <v>Puno</v>
      </c>
      <c r="D4516" s="9" t="str">
        <f t="shared" si="504"/>
        <v>No Reporta</v>
      </c>
      <c r="E4516" s="9" t="str">
        <f t="shared" si="505"/>
        <v>No Reporta</v>
      </c>
      <c r="F4516" s="194" t="str">
        <f>+'Información ELECTRO PUNO'!E4496</f>
        <v>AT</v>
      </c>
      <c r="G4516" s="194">
        <f>+'Información ELECTRO PUNO'!G4496</f>
        <v>25</v>
      </c>
      <c r="H4516" s="9" t="str">
        <f t="shared" si="506"/>
        <v>Poste</v>
      </c>
      <c r="I4516" s="194" t="str">
        <f>+'Información ELECTRO PUNO'!F4496</f>
        <v>Estructura de Acero</v>
      </c>
      <c r="J4516" s="194" t="str">
        <f>+'Información ELECTRO PUNO'!B4496</f>
        <v>PA21/7000</v>
      </c>
      <c r="K4516" s="9" t="str">
        <f t="shared" si="508"/>
        <v>1 Poste autosoportable de acero (21/7000) de ángulo mayor y terminal (90°) Tipo ATU1-21</v>
      </c>
      <c r="L4516" s="139">
        <f t="shared" si="509"/>
        <v>24.75</v>
      </c>
    </row>
    <row r="4517" spans="1:12" x14ac:dyDescent="0.25">
      <c r="A4517" s="193">
        <f>+'Información ELECTRO PUNO'!A4497</f>
        <v>4496</v>
      </c>
      <c r="B4517" s="26" t="str">
        <f t="shared" si="507"/>
        <v>MOD_INV_2018</v>
      </c>
      <c r="C4517" s="9" t="str">
        <f t="shared" si="503"/>
        <v>Puno</v>
      </c>
      <c r="D4517" s="9" t="str">
        <f t="shared" si="504"/>
        <v>No Reporta</v>
      </c>
      <c r="E4517" s="9" t="str">
        <f t="shared" si="505"/>
        <v>No Reporta</v>
      </c>
      <c r="F4517" s="194" t="str">
        <f>+'Información ELECTRO PUNO'!E4497</f>
        <v>AT</v>
      </c>
      <c r="G4517" s="194">
        <f>+'Información ELECTRO PUNO'!G4497</f>
        <v>25</v>
      </c>
      <c r="H4517" s="9" t="str">
        <f t="shared" si="506"/>
        <v>Poste</v>
      </c>
      <c r="I4517" s="194" t="str">
        <f>+'Información ELECTRO PUNO'!F4497</f>
        <v>Estructura de Acero</v>
      </c>
      <c r="J4517" s="194" t="str">
        <f>+'Información ELECTRO PUNO'!B4497</f>
        <v>PA21/7000</v>
      </c>
      <c r="K4517" s="9" t="str">
        <f t="shared" si="508"/>
        <v>1 Poste autosoportable de acero (21/7000) de ángulo mayor y terminal (90°) Tipo ATU1-21</v>
      </c>
      <c r="L4517" s="139">
        <f t="shared" si="509"/>
        <v>24.75</v>
      </c>
    </row>
    <row r="4518" spans="1:12" x14ac:dyDescent="0.25">
      <c r="A4518" s="193">
        <f>+'Información ELECTRO PUNO'!A4498</f>
        <v>4497</v>
      </c>
      <c r="B4518" s="26" t="str">
        <f t="shared" si="507"/>
        <v>MOD_INV_2018</v>
      </c>
      <c r="C4518" s="9" t="str">
        <f t="shared" si="503"/>
        <v>Puno</v>
      </c>
      <c r="D4518" s="9" t="str">
        <f t="shared" si="504"/>
        <v>No Reporta</v>
      </c>
      <c r="E4518" s="9" t="str">
        <f t="shared" si="505"/>
        <v>No Reporta</v>
      </c>
      <c r="F4518" s="194" t="str">
        <f>+'Información ELECTRO PUNO'!E4498</f>
        <v>AT</v>
      </c>
      <c r="G4518" s="194">
        <f>+'Información ELECTRO PUNO'!G4498</f>
        <v>25</v>
      </c>
      <c r="H4518" s="9" t="str">
        <f t="shared" si="506"/>
        <v>Poste</v>
      </c>
      <c r="I4518" s="194" t="str">
        <f>+'Información ELECTRO PUNO'!F4498</f>
        <v>Estructura de Acero</v>
      </c>
      <c r="J4518" s="194" t="str">
        <f>+'Información ELECTRO PUNO'!B4498</f>
        <v>PA21/7000</v>
      </c>
      <c r="K4518" s="9" t="str">
        <f t="shared" si="508"/>
        <v>1 Poste autosoportable de acero (21/7000) de ángulo mayor y terminal (90°) Tipo ATU1-21</v>
      </c>
      <c r="L4518" s="139">
        <f t="shared" si="509"/>
        <v>24.75</v>
      </c>
    </row>
    <row r="4519" spans="1:12" x14ac:dyDescent="0.25">
      <c r="A4519" s="193">
        <f>+'Información ELECTRO PUNO'!A4499</f>
        <v>4498</v>
      </c>
      <c r="B4519" s="26" t="str">
        <f t="shared" si="507"/>
        <v>MOD_INV_2018</v>
      </c>
      <c r="C4519" s="9" t="str">
        <f t="shared" si="503"/>
        <v>Puno</v>
      </c>
      <c r="D4519" s="9" t="str">
        <f t="shared" si="504"/>
        <v>No Reporta</v>
      </c>
      <c r="E4519" s="9" t="str">
        <f t="shared" si="505"/>
        <v>No Reporta</v>
      </c>
      <c r="F4519" s="194" t="str">
        <f>+'Información ELECTRO PUNO'!E4499</f>
        <v>AT</v>
      </c>
      <c r="G4519" s="194">
        <f>+'Información ELECTRO PUNO'!G4499</f>
        <v>25</v>
      </c>
      <c r="H4519" s="9" t="str">
        <f t="shared" si="506"/>
        <v>Poste</v>
      </c>
      <c r="I4519" s="194" t="str">
        <f>+'Información ELECTRO PUNO'!F4499</f>
        <v>Estructura de Acero</v>
      </c>
      <c r="J4519" s="194" t="str">
        <f>+'Información ELECTRO PUNO'!B4499</f>
        <v>PA21/7000</v>
      </c>
      <c r="K4519" s="9" t="str">
        <f t="shared" si="508"/>
        <v>1 Poste autosoportable de acero (21/7000) de ángulo mayor y terminal (90°) Tipo ATU1-21</v>
      </c>
      <c r="L4519" s="139">
        <f t="shared" si="509"/>
        <v>24.75</v>
      </c>
    </row>
    <row r="4520" spans="1:12" x14ac:dyDescent="0.25">
      <c r="A4520" s="193">
        <f>+'Información ELECTRO PUNO'!A4500</f>
        <v>4499</v>
      </c>
      <c r="B4520" s="26" t="str">
        <f t="shared" si="507"/>
        <v>MOD_INV_2018</v>
      </c>
      <c r="C4520" s="9" t="str">
        <f t="shared" si="503"/>
        <v>Puno</v>
      </c>
      <c r="D4520" s="9" t="str">
        <f t="shared" si="504"/>
        <v>No Reporta</v>
      </c>
      <c r="E4520" s="9" t="str">
        <f t="shared" si="505"/>
        <v>No Reporta</v>
      </c>
      <c r="F4520" s="194" t="str">
        <f>+'Información ELECTRO PUNO'!E4500</f>
        <v>AT</v>
      </c>
      <c r="G4520" s="194">
        <f>+'Información ELECTRO PUNO'!G4500</f>
        <v>25</v>
      </c>
      <c r="H4520" s="9" t="str">
        <f t="shared" si="506"/>
        <v>Poste</v>
      </c>
      <c r="I4520" s="194" t="str">
        <f>+'Información ELECTRO PUNO'!F4500</f>
        <v>Estructura de Acero</v>
      </c>
      <c r="J4520" s="194" t="str">
        <f>+'Información ELECTRO PUNO'!B4500</f>
        <v>PA21/7000</v>
      </c>
      <c r="K4520" s="9" t="str">
        <f t="shared" si="508"/>
        <v>1 Poste autosoportable de acero (21/7000) de ángulo mayor y terminal (90°) Tipo ATU1-21</v>
      </c>
      <c r="L4520" s="139">
        <f t="shared" si="509"/>
        <v>24.75</v>
      </c>
    </row>
    <row r="4521" spans="1:12" x14ac:dyDescent="0.25">
      <c r="A4521" s="193">
        <f>+'Información ELECTRO PUNO'!A4501</f>
        <v>4500</v>
      </c>
      <c r="B4521" s="26" t="str">
        <f t="shared" si="507"/>
        <v>MOD_INV_2018</v>
      </c>
      <c r="C4521" s="9" t="str">
        <f t="shared" si="503"/>
        <v>Puno</v>
      </c>
      <c r="D4521" s="9" t="str">
        <f t="shared" si="504"/>
        <v>No Reporta</v>
      </c>
      <c r="E4521" s="9" t="str">
        <f t="shared" si="505"/>
        <v>No Reporta</v>
      </c>
      <c r="F4521" s="194" t="str">
        <f>+'Información ELECTRO PUNO'!E4501</f>
        <v>AT</v>
      </c>
      <c r="G4521" s="194">
        <f>+'Información ELECTRO PUNO'!G4501</f>
        <v>25</v>
      </c>
      <c r="H4521" s="9" t="str">
        <f t="shared" si="506"/>
        <v>Poste</v>
      </c>
      <c r="I4521" s="194" t="str">
        <f>+'Información ELECTRO PUNO'!F4501</f>
        <v>Estructura de Acero</v>
      </c>
      <c r="J4521" s="194" t="str">
        <f>+'Información ELECTRO PUNO'!B4501</f>
        <v>PA21/7000</v>
      </c>
      <c r="K4521" s="9" t="str">
        <f t="shared" si="508"/>
        <v>1 Poste autosoportable de acero (21/7000) de ángulo mayor y terminal (90°) Tipo ATU1-21</v>
      </c>
      <c r="L4521" s="139">
        <f t="shared" si="509"/>
        <v>24.75</v>
      </c>
    </row>
    <row r="4522" spans="1:12" x14ac:dyDescent="0.25">
      <c r="A4522" s="193">
        <f>+'Información ELECTRO PUNO'!A4502</f>
        <v>4501</v>
      </c>
      <c r="B4522" s="26" t="str">
        <f t="shared" si="507"/>
        <v>MOD_INV_2018</v>
      </c>
      <c r="C4522" s="9" t="str">
        <f t="shared" si="503"/>
        <v>Puno</v>
      </c>
      <c r="D4522" s="9" t="str">
        <f t="shared" si="504"/>
        <v>No Reporta</v>
      </c>
      <c r="E4522" s="9" t="str">
        <f t="shared" si="505"/>
        <v>No Reporta</v>
      </c>
      <c r="F4522" s="194" t="str">
        <f>+'Información ELECTRO PUNO'!E4502</f>
        <v>AT</v>
      </c>
      <c r="G4522" s="194">
        <f>+'Información ELECTRO PUNO'!G4502</f>
        <v>25</v>
      </c>
      <c r="H4522" s="9" t="str">
        <f t="shared" si="506"/>
        <v>Poste</v>
      </c>
      <c r="I4522" s="194" t="str">
        <f>+'Información ELECTRO PUNO'!F4502</f>
        <v>Estructura de Acero</v>
      </c>
      <c r="J4522" s="194" t="str">
        <f>+'Información ELECTRO PUNO'!B4502</f>
        <v>PA21/7000</v>
      </c>
      <c r="K4522" s="9" t="str">
        <f t="shared" si="508"/>
        <v>1 Poste autosoportable de acero (21/7000) de ángulo mayor y terminal (90°) Tipo ATU1-21</v>
      </c>
      <c r="L4522" s="139">
        <f t="shared" si="509"/>
        <v>24.75</v>
      </c>
    </row>
    <row r="4523" spans="1:12" x14ac:dyDescent="0.25">
      <c r="A4523" s="193">
        <f>+'Información ELECTRO PUNO'!A4503</f>
        <v>4502</v>
      </c>
      <c r="B4523" s="26" t="str">
        <f t="shared" si="507"/>
        <v>MOD_INV_2018</v>
      </c>
      <c r="C4523" s="9" t="str">
        <f t="shared" si="503"/>
        <v>Puno</v>
      </c>
      <c r="D4523" s="9" t="str">
        <f t="shared" si="504"/>
        <v>No Reporta</v>
      </c>
      <c r="E4523" s="9" t="str">
        <f t="shared" si="505"/>
        <v>No Reporta</v>
      </c>
      <c r="F4523" s="194" t="str">
        <f>+'Información ELECTRO PUNO'!E4503</f>
        <v>AT</v>
      </c>
      <c r="G4523" s="194">
        <f>+'Información ELECTRO PUNO'!G4503</f>
        <v>25</v>
      </c>
      <c r="H4523" s="9" t="str">
        <f t="shared" si="506"/>
        <v>Poste</v>
      </c>
      <c r="I4523" s="194" t="str">
        <f>+'Información ELECTRO PUNO'!F4503</f>
        <v>Estructura de Acero</v>
      </c>
      <c r="J4523" s="194" t="str">
        <f>+'Información ELECTRO PUNO'!B4503</f>
        <v>PA21/7000</v>
      </c>
      <c r="K4523" s="9" t="str">
        <f t="shared" si="508"/>
        <v>1 Poste autosoportable de acero (21/7000) de ángulo mayor y terminal (90°) Tipo ATU1-21</v>
      </c>
      <c r="L4523" s="139">
        <f t="shared" si="509"/>
        <v>24.75</v>
      </c>
    </row>
    <row r="4524" spans="1:12" x14ac:dyDescent="0.25">
      <c r="A4524" s="193">
        <f>+'Información ELECTRO PUNO'!A4504</f>
        <v>4503</v>
      </c>
      <c r="B4524" s="26" t="str">
        <f t="shared" si="507"/>
        <v>MOD_INV_2018</v>
      </c>
      <c r="C4524" s="9" t="str">
        <f t="shared" si="503"/>
        <v>Puno</v>
      </c>
      <c r="D4524" s="9" t="str">
        <f t="shared" si="504"/>
        <v>No Reporta</v>
      </c>
      <c r="E4524" s="9" t="str">
        <f t="shared" si="505"/>
        <v>No Reporta</v>
      </c>
      <c r="F4524" s="194" t="str">
        <f>+'Información ELECTRO PUNO'!E4504</f>
        <v>AT</v>
      </c>
      <c r="G4524" s="194">
        <f>+'Información ELECTRO PUNO'!G4504</f>
        <v>25</v>
      </c>
      <c r="H4524" s="9" t="str">
        <f t="shared" si="506"/>
        <v>Poste</v>
      </c>
      <c r="I4524" s="194" t="str">
        <f>+'Información ELECTRO PUNO'!F4504</f>
        <v>Estructura de Acero</v>
      </c>
      <c r="J4524" s="194" t="str">
        <f>+'Información ELECTRO PUNO'!B4504</f>
        <v>PA21/7000</v>
      </c>
      <c r="K4524" s="9" t="str">
        <f t="shared" si="508"/>
        <v>1 Poste autosoportable de acero (21/7000) de ángulo mayor y terminal (90°) Tipo ATU1-21</v>
      </c>
      <c r="L4524" s="139">
        <f t="shared" si="509"/>
        <v>24.75</v>
      </c>
    </row>
    <row r="4525" spans="1:12" x14ac:dyDescent="0.25">
      <c r="A4525" s="193">
        <f>+'Información ELECTRO PUNO'!A4505</f>
        <v>4504</v>
      </c>
      <c r="B4525" s="26" t="str">
        <f t="shared" si="507"/>
        <v>MOD_INV_2018</v>
      </c>
      <c r="C4525" s="9" t="str">
        <f t="shared" si="503"/>
        <v>Puno</v>
      </c>
      <c r="D4525" s="9" t="str">
        <f t="shared" si="504"/>
        <v>No Reporta</v>
      </c>
      <c r="E4525" s="9" t="str">
        <f t="shared" si="505"/>
        <v>No Reporta</v>
      </c>
      <c r="F4525" s="194" t="str">
        <f>+'Información ELECTRO PUNO'!E4505</f>
        <v>AT</v>
      </c>
      <c r="G4525" s="194">
        <f>+'Información ELECTRO PUNO'!G4505</f>
        <v>25</v>
      </c>
      <c r="H4525" s="9" t="str">
        <f t="shared" si="506"/>
        <v>Poste</v>
      </c>
      <c r="I4525" s="194" t="str">
        <f>+'Información ELECTRO PUNO'!F4505</f>
        <v>Estructura de Acero</v>
      </c>
      <c r="J4525" s="194" t="str">
        <f>+'Información ELECTRO PUNO'!B4505</f>
        <v>PA21/7000</v>
      </c>
      <c r="K4525" s="9" t="str">
        <f t="shared" si="508"/>
        <v>1 Poste autosoportable de acero (21/7000) de ángulo mayor y terminal (90°) Tipo ATU1-21</v>
      </c>
      <c r="L4525" s="139">
        <f t="shared" si="509"/>
        <v>24.75</v>
      </c>
    </row>
    <row r="4526" spans="1:12" x14ac:dyDescent="0.25">
      <c r="A4526" s="193">
        <f>+'Información ELECTRO PUNO'!A4506</f>
        <v>4505</v>
      </c>
      <c r="B4526" s="26" t="str">
        <f t="shared" si="507"/>
        <v>MOD_INV_2018</v>
      </c>
      <c r="C4526" s="9" t="str">
        <f t="shared" si="503"/>
        <v>Puno</v>
      </c>
      <c r="D4526" s="9" t="str">
        <f t="shared" si="504"/>
        <v>No Reporta</v>
      </c>
      <c r="E4526" s="9" t="str">
        <f t="shared" si="505"/>
        <v>No Reporta</v>
      </c>
      <c r="F4526" s="194" t="str">
        <f>+'Información ELECTRO PUNO'!E4506</f>
        <v>AT</v>
      </c>
      <c r="G4526" s="194">
        <f>+'Información ELECTRO PUNO'!G4506</f>
        <v>25</v>
      </c>
      <c r="H4526" s="9" t="str">
        <f t="shared" si="506"/>
        <v>Poste</v>
      </c>
      <c r="I4526" s="194" t="str">
        <f>+'Información ELECTRO PUNO'!F4506</f>
        <v>Estructura de Acero</v>
      </c>
      <c r="J4526" s="194" t="str">
        <f>+'Información ELECTRO PUNO'!B4506</f>
        <v>PA21/7000</v>
      </c>
      <c r="K4526" s="9" t="str">
        <f t="shared" si="508"/>
        <v>1 Poste autosoportable de acero (21/7000) de ángulo mayor y terminal (90°) Tipo ATU1-21</v>
      </c>
      <c r="L4526" s="139">
        <f t="shared" si="509"/>
        <v>24.75</v>
      </c>
    </row>
    <row r="4527" spans="1:12" x14ac:dyDescent="0.25">
      <c r="A4527" s="193">
        <f>+'Información ELECTRO PUNO'!A4507</f>
        <v>4506</v>
      </c>
      <c r="B4527" s="26" t="str">
        <f t="shared" si="507"/>
        <v>MOD_INV_2018</v>
      </c>
      <c r="C4527" s="9" t="str">
        <f t="shared" si="503"/>
        <v>Puno</v>
      </c>
      <c r="D4527" s="9" t="str">
        <f t="shared" si="504"/>
        <v>No Reporta</v>
      </c>
      <c r="E4527" s="9" t="str">
        <f t="shared" si="505"/>
        <v>No Reporta</v>
      </c>
      <c r="F4527" s="194" t="str">
        <f>+'Información ELECTRO PUNO'!E4507</f>
        <v>AT</v>
      </c>
      <c r="G4527" s="194">
        <f>+'Información ELECTRO PUNO'!G4507</f>
        <v>25</v>
      </c>
      <c r="H4527" s="9" t="str">
        <f t="shared" si="506"/>
        <v>Poste</v>
      </c>
      <c r="I4527" s="194" t="str">
        <f>+'Información ELECTRO PUNO'!F4507</f>
        <v>Estructura de Acero</v>
      </c>
      <c r="J4527" s="194" t="str">
        <f>+'Información ELECTRO PUNO'!B4507</f>
        <v>PA21/7000</v>
      </c>
      <c r="K4527" s="9" t="str">
        <f t="shared" si="508"/>
        <v>1 Poste autosoportable de acero (21/7000) de ángulo mayor y terminal (90°) Tipo ATU1-21</v>
      </c>
      <c r="L4527" s="139">
        <f t="shared" si="509"/>
        <v>24.75</v>
      </c>
    </row>
    <row r="4528" spans="1:12" x14ac:dyDescent="0.25">
      <c r="A4528" s="193">
        <f>+'Información ELECTRO PUNO'!A4508</f>
        <v>4507</v>
      </c>
      <c r="B4528" s="26" t="str">
        <f t="shared" si="507"/>
        <v>MOD_INV_2018</v>
      </c>
      <c r="C4528" s="9" t="str">
        <f t="shared" si="503"/>
        <v>Puno</v>
      </c>
      <c r="D4528" s="9" t="str">
        <f t="shared" si="504"/>
        <v>No Reporta</v>
      </c>
      <c r="E4528" s="9" t="str">
        <f t="shared" si="505"/>
        <v>No Reporta</v>
      </c>
      <c r="F4528" s="194" t="str">
        <f>+'Información ELECTRO PUNO'!E4508</f>
        <v>AT</v>
      </c>
      <c r="G4528" s="194">
        <f>+'Información ELECTRO PUNO'!G4508</f>
        <v>25</v>
      </c>
      <c r="H4528" s="9" t="str">
        <f t="shared" si="506"/>
        <v>Poste</v>
      </c>
      <c r="I4528" s="194" t="str">
        <f>+'Información ELECTRO PUNO'!F4508</f>
        <v>Estructura de Acero</v>
      </c>
      <c r="J4528" s="194" t="str">
        <f>+'Información ELECTRO PUNO'!B4508</f>
        <v>PA21/7000</v>
      </c>
      <c r="K4528" s="9" t="str">
        <f t="shared" si="508"/>
        <v>1 Poste autosoportable de acero (21/7000) de ángulo mayor y terminal (90°) Tipo ATU1-21</v>
      </c>
      <c r="L4528" s="139">
        <f t="shared" si="509"/>
        <v>24.75</v>
      </c>
    </row>
    <row r="4529" spans="1:12" x14ac:dyDescent="0.25">
      <c r="A4529" s="193">
        <f>+'Información ELECTRO PUNO'!A4509</f>
        <v>4508</v>
      </c>
      <c r="B4529" s="26" t="str">
        <f t="shared" si="507"/>
        <v>MOD_INV_2018</v>
      </c>
      <c r="C4529" s="9" t="str">
        <f t="shared" si="503"/>
        <v>Puno</v>
      </c>
      <c r="D4529" s="9" t="str">
        <f t="shared" si="504"/>
        <v>No Reporta</v>
      </c>
      <c r="E4529" s="9" t="str">
        <f t="shared" si="505"/>
        <v>No Reporta</v>
      </c>
      <c r="F4529" s="194" t="str">
        <f>+'Información ELECTRO PUNO'!E4509</f>
        <v>AT</v>
      </c>
      <c r="G4529" s="194">
        <f>+'Información ELECTRO PUNO'!G4509</f>
        <v>25</v>
      </c>
      <c r="H4529" s="9" t="str">
        <f t="shared" si="506"/>
        <v>Poste</v>
      </c>
      <c r="I4529" s="194" t="str">
        <f>+'Información ELECTRO PUNO'!F4509</f>
        <v>Estructura de Acero</v>
      </c>
      <c r="J4529" s="194" t="str">
        <f>+'Información ELECTRO PUNO'!B4509</f>
        <v>PA21/7000</v>
      </c>
      <c r="K4529" s="9" t="str">
        <f t="shared" si="508"/>
        <v>1 Poste autosoportable de acero (21/7000) de ángulo mayor y terminal (90°) Tipo ATU1-21</v>
      </c>
      <c r="L4529" s="139">
        <f t="shared" si="509"/>
        <v>24.75</v>
      </c>
    </row>
    <row r="4530" spans="1:12" x14ac:dyDescent="0.25">
      <c r="A4530" s="193">
        <f>+'Información ELECTRO PUNO'!A4510</f>
        <v>4509</v>
      </c>
      <c r="B4530" s="26" t="str">
        <f t="shared" si="507"/>
        <v>SICODI</v>
      </c>
      <c r="C4530" s="9" t="str">
        <f t="shared" si="503"/>
        <v>Puno</v>
      </c>
      <c r="D4530" s="9" t="str">
        <f t="shared" si="504"/>
        <v>No Reporta</v>
      </c>
      <c r="E4530" s="9" t="str">
        <f t="shared" si="505"/>
        <v>No Reporta</v>
      </c>
      <c r="F4530" s="194" t="str">
        <f>+'Información ELECTRO PUNO'!E4510</f>
        <v>MT</v>
      </c>
      <c r="G4530" s="194">
        <f>+'Información ELECTRO PUNO'!G4510</f>
        <v>12</v>
      </c>
      <c r="H4530" s="9" t="str">
        <f t="shared" si="506"/>
        <v>Poste</v>
      </c>
      <c r="I4530" s="194" t="str">
        <f>+'Información ELECTRO PUNO'!F4510</f>
        <v>Madera Tratada</v>
      </c>
      <c r="J4530" s="194" t="str">
        <f>+'Información ELECTRO PUNO'!B4510</f>
        <v>PPM20</v>
      </c>
      <c r="K4530" s="9" t="str">
        <f t="shared" si="508"/>
        <v>POSTE DE MADERA TRATADA DE 12 mts. CL.5</v>
      </c>
      <c r="L4530" s="139">
        <f t="shared" si="509"/>
        <v>0.41</v>
      </c>
    </row>
    <row r="4531" spans="1:12" x14ac:dyDescent="0.25">
      <c r="A4531" s="193">
        <f>+'Información ELECTRO PUNO'!A4511</f>
        <v>4510</v>
      </c>
      <c r="B4531" s="26" t="str">
        <f t="shared" si="507"/>
        <v>SICODI</v>
      </c>
      <c r="C4531" s="9" t="str">
        <f t="shared" si="503"/>
        <v>Puno</v>
      </c>
      <c r="D4531" s="9" t="str">
        <f t="shared" si="504"/>
        <v>No Reporta</v>
      </c>
      <c r="E4531" s="9" t="str">
        <f t="shared" si="505"/>
        <v>No Reporta</v>
      </c>
      <c r="F4531" s="194" t="str">
        <f>+'Información ELECTRO PUNO'!E4511</f>
        <v>MT</v>
      </c>
      <c r="G4531" s="194">
        <f>+'Información ELECTRO PUNO'!G4511</f>
        <v>12</v>
      </c>
      <c r="H4531" s="9" t="str">
        <f t="shared" si="506"/>
        <v>Poste</v>
      </c>
      <c r="I4531" s="194" t="str">
        <f>+'Información ELECTRO PUNO'!F4511</f>
        <v>Madera Tratada</v>
      </c>
      <c r="J4531" s="194" t="str">
        <f>+'Información ELECTRO PUNO'!B4511</f>
        <v>PPM20</v>
      </c>
      <c r="K4531" s="9" t="str">
        <f t="shared" si="508"/>
        <v>POSTE DE MADERA TRATADA DE 12 mts. CL.5</v>
      </c>
      <c r="L4531" s="139">
        <f t="shared" si="509"/>
        <v>0.41</v>
      </c>
    </row>
    <row r="4532" spans="1:12" x14ac:dyDescent="0.25">
      <c r="A4532" s="193">
        <f>+'Información ELECTRO PUNO'!A4512</f>
        <v>4511</v>
      </c>
      <c r="B4532" s="26" t="str">
        <f t="shared" si="507"/>
        <v>SICODI</v>
      </c>
      <c r="C4532" s="9" t="str">
        <f t="shared" si="503"/>
        <v>Puno</v>
      </c>
      <c r="D4532" s="9" t="str">
        <f t="shared" si="504"/>
        <v>No Reporta</v>
      </c>
      <c r="E4532" s="9" t="str">
        <f t="shared" si="505"/>
        <v>No Reporta</v>
      </c>
      <c r="F4532" s="194" t="str">
        <f>+'Información ELECTRO PUNO'!E4512</f>
        <v>MT</v>
      </c>
      <c r="G4532" s="194">
        <f>+'Información ELECTRO PUNO'!G4512</f>
        <v>12</v>
      </c>
      <c r="H4532" s="9" t="str">
        <f t="shared" si="506"/>
        <v>Poste</v>
      </c>
      <c r="I4532" s="194" t="str">
        <f>+'Información ELECTRO PUNO'!F4512</f>
        <v>Madera Tratada</v>
      </c>
      <c r="J4532" s="194" t="str">
        <f>+'Información ELECTRO PUNO'!B4512</f>
        <v>PPM20</v>
      </c>
      <c r="K4532" s="9" t="str">
        <f t="shared" si="508"/>
        <v>POSTE DE MADERA TRATADA DE 12 mts. CL.5</v>
      </c>
      <c r="L4532" s="139">
        <f t="shared" si="509"/>
        <v>0.41</v>
      </c>
    </row>
    <row r="4533" spans="1:12" x14ac:dyDescent="0.25">
      <c r="A4533" s="193">
        <f>+'Información ELECTRO PUNO'!A4513</f>
        <v>4512</v>
      </c>
      <c r="B4533" s="26" t="str">
        <f t="shared" si="507"/>
        <v>SICODI</v>
      </c>
      <c r="C4533" s="9" t="str">
        <f t="shared" si="503"/>
        <v>Puno</v>
      </c>
      <c r="D4533" s="9" t="str">
        <f t="shared" si="504"/>
        <v>No Reporta</v>
      </c>
      <c r="E4533" s="9" t="str">
        <f t="shared" si="505"/>
        <v>No Reporta</v>
      </c>
      <c r="F4533" s="194" t="str">
        <f>+'Información ELECTRO PUNO'!E4513</f>
        <v>MT</v>
      </c>
      <c r="G4533" s="194">
        <f>+'Información ELECTRO PUNO'!G4513</f>
        <v>12</v>
      </c>
      <c r="H4533" s="9" t="str">
        <f t="shared" si="506"/>
        <v>Poste</v>
      </c>
      <c r="I4533" s="194" t="str">
        <f>+'Información ELECTRO PUNO'!F4513</f>
        <v>Madera Tratada</v>
      </c>
      <c r="J4533" s="194" t="str">
        <f>+'Información ELECTRO PUNO'!B4513</f>
        <v>PPM20</v>
      </c>
      <c r="K4533" s="9" t="str">
        <f t="shared" si="508"/>
        <v>POSTE DE MADERA TRATADA DE 12 mts. CL.5</v>
      </c>
      <c r="L4533" s="139">
        <f t="shared" si="509"/>
        <v>0.41</v>
      </c>
    </row>
    <row r="4534" spans="1:12" x14ac:dyDescent="0.25">
      <c r="A4534" s="193">
        <f>+'Información ELECTRO PUNO'!A4514</f>
        <v>4513</v>
      </c>
      <c r="B4534" s="26" t="str">
        <f t="shared" si="507"/>
        <v>SICODI</v>
      </c>
      <c r="C4534" s="9" t="str">
        <f t="shared" si="503"/>
        <v>Puno</v>
      </c>
      <c r="D4534" s="9" t="str">
        <f t="shared" si="504"/>
        <v>No Reporta</v>
      </c>
      <c r="E4534" s="9" t="str">
        <f t="shared" si="505"/>
        <v>No Reporta</v>
      </c>
      <c r="F4534" s="194" t="str">
        <f>+'Información ELECTRO PUNO'!E4514</f>
        <v>MT</v>
      </c>
      <c r="G4534" s="194">
        <f>+'Información ELECTRO PUNO'!G4514</f>
        <v>12</v>
      </c>
      <c r="H4534" s="9" t="str">
        <f t="shared" si="506"/>
        <v>Poste</v>
      </c>
      <c r="I4534" s="194" t="str">
        <f>+'Información ELECTRO PUNO'!F4514</f>
        <v>Madera Tratada</v>
      </c>
      <c r="J4534" s="194" t="str">
        <f>+'Información ELECTRO PUNO'!B4514</f>
        <v>PPM20</v>
      </c>
      <c r="K4534" s="9" t="str">
        <f t="shared" si="508"/>
        <v>POSTE DE MADERA TRATADA DE 12 mts. CL.5</v>
      </c>
      <c r="L4534" s="139">
        <f t="shared" si="509"/>
        <v>0.41</v>
      </c>
    </row>
    <row r="4535" spans="1:12" x14ac:dyDescent="0.25">
      <c r="A4535" s="193">
        <f>+'Información ELECTRO PUNO'!A4515</f>
        <v>4514</v>
      </c>
      <c r="B4535" s="26" t="str">
        <f t="shared" si="507"/>
        <v>SICODI</v>
      </c>
      <c r="C4535" s="9" t="str">
        <f t="shared" si="503"/>
        <v>Puno</v>
      </c>
      <c r="D4535" s="9" t="str">
        <f t="shared" si="504"/>
        <v>No Reporta</v>
      </c>
      <c r="E4535" s="9" t="str">
        <f t="shared" si="505"/>
        <v>No Reporta</v>
      </c>
      <c r="F4535" s="194" t="str">
        <f>+'Información ELECTRO PUNO'!E4515</f>
        <v>MT</v>
      </c>
      <c r="G4535" s="194">
        <f>+'Información ELECTRO PUNO'!G4515</f>
        <v>12</v>
      </c>
      <c r="H4535" s="9" t="str">
        <f t="shared" si="506"/>
        <v>Poste</v>
      </c>
      <c r="I4535" s="194" t="str">
        <f>+'Información ELECTRO PUNO'!F4515</f>
        <v>Madera Tratada</v>
      </c>
      <c r="J4535" s="194" t="str">
        <f>+'Información ELECTRO PUNO'!B4515</f>
        <v>PPM20</v>
      </c>
      <c r="K4535" s="9" t="str">
        <f t="shared" si="508"/>
        <v>POSTE DE MADERA TRATADA DE 12 mts. CL.5</v>
      </c>
      <c r="L4535" s="139">
        <f t="shared" si="509"/>
        <v>0.41</v>
      </c>
    </row>
    <row r="4536" spans="1:12" x14ac:dyDescent="0.25">
      <c r="A4536" s="193">
        <f>+'Información ELECTRO PUNO'!A4516</f>
        <v>4515</v>
      </c>
      <c r="B4536" s="26" t="str">
        <f t="shared" si="507"/>
        <v>SICODI</v>
      </c>
      <c r="C4536" s="9" t="str">
        <f t="shared" si="503"/>
        <v>Puno</v>
      </c>
      <c r="D4536" s="9" t="str">
        <f t="shared" si="504"/>
        <v>No Reporta</v>
      </c>
      <c r="E4536" s="9" t="str">
        <f t="shared" si="505"/>
        <v>No Reporta</v>
      </c>
      <c r="F4536" s="194" t="str">
        <f>+'Información ELECTRO PUNO'!E4516</f>
        <v>MT</v>
      </c>
      <c r="G4536" s="194">
        <f>+'Información ELECTRO PUNO'!G4516</f>
        <v>12</v>
      </c>
      <c r="H4536" s="9" t="str">
        <f t="shared" si="506"/>
        <v>Poste</v>
      </c>
      <c r="I4536" s="194" t="str">
        <f>+'Información ELECTRO PUNO'!F4516</f>
        <v>Madera Tratada</v>
      </c>
      <c r="J4536" s="194" t="str">
        <f>+'Información ELECTRO PUNO'!B4516</f>
        <v>PPM20</v>
      </c>
      <c r="K4536" s="9" t="str">
        <f t="shared" si="508"/>
        <v>POSTE DE MADERA TRATADA DE 12 mts. CL.5</v>
      </c>
      <c r="L4536" s="139">
        <f t="shared" si="509"/>
        <v>0.41</v>
      </c>
    </row>
    <row r="4537" spans="1:12" x14ac:dyDescent="0.25">
      <c r="A4537" s="193">
        <f>+'Información ELECTRO PUNO'!A4517</f>
        <v>4516</v>
      </c>
      <c r="B4537" s="26" t="str">
        <f t="shared" si="507"/>
        <v>SICODI</v>
      </c>
      <c r="C4537" s="9" t="str">
        <f t="shared" si="503"/>
        <v>Puno</v>
      </c>
      <c r="D4537" s="9" t="str">
        <f t="shared" si="504"/>
        <v>No Reporta</v>
      </c>
      <c r="E4537" s="9" t="str">
        <f t="shared" si="505"/>
        <v>No Reporta</v>
      </c>
      <c r="F4537" s="194" t="str">
        <f>+'Información ELECTRO PUNO'!E4517</f>
        <v>MT</v>
      </c>
      <c r="G4537" s="194">
        <f>+'Información ELECTRO PUNO'!G4517</f>
        <v>12</v>
      </c>
      <c r="H4537" s="9" t="str">
        <f t="shared" si="506"/>
        <v>Poste</v>
      </c>
      <c r="I4537" s="194" t="str">
        <f>+'Información ELECTRO PUNO'!F4517</f>
        <v>Madera Tratada</v>
      </c>
      <c r="J4537" s="194" t="str">
        <f>+'Información ELECTRO PUNO'!B4517</f>
        <v>PPM20</v>
      </c>
      <c r="K4537" s="9" t="str">
        <f t="shared" si="508"/>
        <v>POSTE DE MADERA TRATADA DE 12 mts. CL.5</v>
      </c>
      <c r="L4537" s="139">
        <f t="shared" si="509"/>
        <v>0.41</v>
      </c>
    </row>
    <row r="4538" spans="1:12" x14ac:dyDescent="0.25">
      <c r="A4538" s="193">
        <f>+'Información ELECTRO PUNO'!A4518</f>
        <v>4517</v>
      </c>
      <c r="B4538" s="26" t="str">
        <f t="shared" si="507"/>
        <v>SICODI</v>
      </c>
      <c r="C4538" s="9" t="str">
        <f t="shared" si="503"/>
        <v>Puno</v>
      </c>
      <c r="D4538" s="9" t="str">
        <f t="shared" si="504"/>
        <v>No Reporta</v>
      </c>
      <c r="E4538" s="9" t="str">
        <f t="shared" si="505"/>
        <v>No Reporta</v>
      </c>
      <c r="F4538" s="194" t="str">
        <f>+'Información ELECTRO PUNO'!E4518</f>
        <v>MT</v>
      </c>
      <c r="G4538" s="194">
        <f>+'Información ELECTRO PUNO'!G4518</f>
        <v>12</v>
      </c>
      <c r="H4538" s="9" t="str">
        <f t="shared" si="506"/>
        <v>Poste</v>
      </c>
      <c r="I4538" s="194" t="str">
        <f>+'Información ELECTRO PUNO'!F4518</f>
        <v>Madera Tratada</v>
      </c>
      <c r="J4538" s="194" t="str">
        <f>+'Información ELECTRO PUNO'!B4518</f>
        <v>PPM20</v>
      </c>
      <c r="K4538" s="9" t="str">
        <f t="shared" si="508"/>
        <v>POSTE DE MADERA TRATADA DE 12 mts. CL.5</v>
      </c>
      <c r="L4538" s="139">
        <f t="shared" si="509"/>
        <v>0.41</v>
      </c>
    </row>
    <row r="4539" spans="1:12" x14ac:dyDescent="0.25">
      <c r="A4539" s="193">
        <f>+'Información ELECTRO PUNO'!A4519</f>
        <v>4518</v>
      </c>
      <c r="B4539" s="26" t="str">
        <f t="shared" si="507"/>
        <v>SICODI</v>
      </c>
      <c r="C4539" s="9" t="str">
        <f t="shared" si="503"/>
        <v>Puno</v>
      </c>
      <c r="D4539" s="9" t="str">
        <f t="shared" si="504"/>
        <v>No Reporta</v>
      </c>
      <c r="E4539" s="9" t="str">
        <f t="shared" si="505"/>
        <v>No Reporta</v>
      </c>
      <c r="F4539" s="194" t="str">
        <f>+'Información ELECTRO PUNO'!E4519</f>
        <v>MT</v>
      </c>
      <c r="G4539" s="194">
        <f>+'Información ELECTRO PUNO'!G4519</f>
        <v>12</v>
      </c>
      <c r="H4539" s="9" t="str">
        <f t="shared" si="506"/>
        <v>Poste</v>
      </c>
      <c r="I4539" s="194" t="str">
        <f>+'Información ELECTRO PUNO'!F4519</f>
        <v>Madera Tratada</v>
      </c>
      <c r="J4539" s="194" t="str">
        <f>+'Información ELECTRO PUNO'!B4519</f>
        <v>PPM20</v>
      </c>
      <c r="K4539" s="9" t="str">
        <f t="shared" si="508"/>
        <v>POSTE DE MADERA TRATADA DE 12 mts. CL.5</v>
      </c>
      <c r="L4539" s="139">
        <f t="shared" si="509"/>
        <v>0.41</v>
      </c>
    </row>
    <row r="4540" spans="1:12" x14ac:dyDescent="0.25">
      <c r="A4540" s="193">
        <f>+'Información ELECTRO PUNO'!A4520</f>
        <v>4519</v>
      </c>
      <c r="B4540" s="26" t="str">
        <f t="shared" si="507"/>
        <v>SICODI</v>
      </c>
      <c r="C4540" s="9" t="str">
        <f t="shared" si="503"/>
        <v>Puno</v>
      </c>
      <c r="D4540" s="9" t="str">
        <f t="shared" si="504"/>
        <v>No Reporta</v>
      </c>
      <c r="E4540" s="9" t="str">
        <f t="shared" si="505"/>
        <v>No Reporta</v>
      </c>
      <c r="F4540" s="194" t="str">
        <f>+'Información ELECTRO PUNO'!E4520</f>
        <v>MT</v>
      </c>
      <c r="G4540" s="194">
        <f>+'Información ELECTRO PUNO'!G4520</f>
        <v>12</v>
      </c>
      <c r="H4540" s="9" t="str">
        <f t="shared" si="506"/>
        <v>Poste</v>
      </c>
      <c r="I4540" s="194" t="str">
        <f>+'Información ELECTRO PUNO'!F4520</f>
        <v>Madera Tratada</v>
      </c>
      <c r="J4540" s="194" t="str">
        <f>+'Información ELECTRO PUNO'!B4520</f>
        <v>PPM20</v>
      </c>
      <c r="K4540" s="9" t="str">
        <f t="shared" si="508"/>
        <v>POSTE DE MADERA TRATADA DE 12 mts. CL.5</v>
      </c>
      <c r="L4540" s="139">
        <f t="shared" si="509"/>
        <v>0.41</v>
      </c>
    </row>
    <row r="4541" spans="1:12" x14ac:dyDescent="0.25">
      <c r="A4541" s="193">
        <f>+'Información ELECTRO PUNO'!A4521</f>
        <v>4520</v>
      </c>
      <c r="B4541" s="26" t="str">
        <f t="shared" si="507"/>
        <v>SICODI</v>
      </c>
      <c r="C4541" s="9" t="str">
        <f t="shared" si="503"/>
        <v>Puno</v>
      </c>
      <c r="D4541" s="9" t="str">
        <f t="shared" si="504"/>
        <v>No Reporta</v>
      </c>
      <c r="E4541" s="9" t="str">
        <f t="shared" si="505"/>
        <v>No Reporta</v>
      </c>
      <c r="F4541" s="194" t="str">
        <f>+'Información ELECTRO PUNO'!E4521</f>
        <v>MT</v>
      </c>
      <c r="G4541" s="194">
        <f>+'Información ELECTRO PUNO'!G4521</f>
        <v>12</v>
      </c>
      <c r="H4541" s="9" t="str">
        <f t="shared" si="506"/>
        <v>Poste</v>
      </c>
      <c r="I4541" s="194" t="str">
        <f>+'Información ELECTRO PUNO'!F4521</f>
        <v>Madera Tratada</v>
      </c>
      <c r="J4541" s="194" t="str">
        <f>+'Información ELECTRO PUNO'!B4521</f>
        <v>PPM20</v>
      </c>
      <c r="K4541" s="9" t="str">
        <f t="shared" si="508"/>
        <v>POSTE DE MADERA TRATADA DE 12 mts. CL.5</v>
      </c>
      <c r="L4541" s="139">
        <f t="shared" si="509"/>
        <v>0.41</v>
      </c>
    </row>
    <row r="4542" spans="1:12" x14ac:dyDescent="0.25">
      <c r="A4542" s="193">
        <f>+'Información ELECTRO PUNO'!A4522</f>
        <v>4521</v>
      </c>
      <c r="B4542" s="26" t="str">
        <f t="shared" si="507"/>
        <v>SICODI</v>
      </c>
      <c r="C4542" s="9" t="str">
        <f t="shared" si="503"/>
        <v>Puno</v>
      </c>
      <c r="D4542" s="9" t="str">
        <f t="shared" si="504"/>
        <v>No Reporta</v>
      </c>
      <c r="E4542" s="9" t="str">
        <f t="shared" si="505"/>
        <v>No Reporta</v>
      </c>
      <c r="F4542" s="194" t="str">
        <f>+'Información ELECTRO PUNO'!E4522</f>
        <v>MT</v>
      </c>
      <c r="G4542" s="194">
        <f>+'Información ELECTRO PUNO'!G4522</f>
        <v>12</v>
      </c>
      <c r="H4542" s="9" t="str">
        <f t="shared" si="506"/>
        <v>Poste</v>
      </c>
      <c r="I4542" s="194" t="str">
        <f>+'Información ELECTRO PUNO'!F4522</f>
        <v>Madera Tratada</v>
      </c>
      <c r="J4542" s="194" t="str">
        <f>+'Información ELECTRO PUNO'!B4522</f>
        <v>PPM20</v>
      </c>
      <c r="K4542" s="9" t="str">
        <f t="shared" si="508"/>
        <v>POSTE DE MADERA TRATADA DE 12 mts. CL.5</v>
      </c>
      <c r="L4542" s="139">
        <f t="shared" si="509"/>
        <v>0.41</v>
      </c>
    </row>
    <row r="4543" spans="1:12" x14ac:dyDescent="0.25">
      <c r="A4543" s="193">
        <f>+'Información ELECTRO PUNO'!A4523</f>
        <v>4522</v>
      </c>
      <c r="B4543" s="26" t="str">
        <f t="shared" si="507"/>
        <v>SICODI</v>
      </c>
      <c r="C4543" s="9" t="str">
        <f t="shared" si="503"/>
        <v>Puno</v>
      </c>
      <c r="D4543" s="9" t="str">
        <f t="shared" si="504"/>
        <v>No Reporta</v>
      </c>
      <c r="E4543" s="9" t="str">
        <f t="shared" si="505"/>
        <v>No Reporta</v>
      </c>
      <c r="F4543" s="194" t="str">
        <f>+'Información ELECTRO PUNO'!E4523</f>
        <v>MT</v>
      </c>
      <c r="G4543" s="194">
        <f>+'Información ELECTRO PUNO'!G4523</f>
        <v>12</v>
      </c>
      <c r="H4543" s="9" t="str">
        <f t="shared" si="506"/>
        <v>Poste</v>
      </c>
      <c r="I4543" s="194" t="str">
        <f>+'Información ELECTRO PUNO'!F4523</f>
        <v>Madera Tratada</v>
      </c>
      <c r="J4543" s="194" t="str">
        <f>+'Información ELECTRO PUNO'!B4523</f>
        <v>PPM20</v>
      </c>
      <c r="K4543" s="9" t="str">
        <f t="shared" si="508"/>
        <v>POSTE DE MADERA TRATADA DE 12 mts. CL.5</v>
      </c>
      <c r="L4543" s="139">
        <f t="shared" si="509"/>
        <v>0.41</v>
      </c>
    </row>
    <row r="4544" spans="1:12" x14ac:dyDescent="0.25">
      <c r="A4544" s="193">
        <f>+'Información ELECTRO PUNO'!A4524</f>
        <v>4523</v>
      </c>
      <c r="B4544" s="26" t="str">
        <f t="shared" si="507"/>
        <v>SICODI</v>
      </c>
      <c r="C4544" s="9" t="str">
        <f t="shared" si="503"/>
        <v>Puno</v>
      </c>
      <c r="D4544" s="9" t="str">
        <f t="shared" si="504"/>
        <v>No Reporta</v>
      </c>
      <c r="E4544" s="9" t="str">
        <f t="shared" si="505"/>
        <v>No Reporta</v>
      </c>
      <c r="F4544" s="194" t="str">
        <f>+'Información ELECTRO PUNO'!E4524</f>
        <v>MT</v>
      </c>
      <c r="G4544" s="194">
        <f>+'Información ELECTRO PUNO'!G4524</f>
        <v>13</v>
      </c>
      <c r="H4544" s="9" t="str">
        <f t="shared" si="506"/>
        <v>Poste</v>
      </c>
      <c r="I4544" s="194" t="str">
        <f>+'Información ELECTRO PUNO'!F4524</f>
        <v>Concreto Armado C</v>
      </c>
      <c r="J4544" s="194" t="str">
        <f>+'Información ELECTRO PUNO'!B4524</f>
        <v>PPC20</v>
      </c>
      <c r="K4544" s="9" t="str">
        <f t="shared" si="508"/>
        <v>POSTE DE CONCRETO ARMADO DE 13/400/150/345</v>
      </c>
      <c r="L4544" s="139">
        <f t="shared" si="509"/>
        <v>0.54</v>
      </c>
    </row>
    <row r="4545" spans="1:12" x14ac:dyDescent="0.25">
      <c r="A4545" s="193">
        <f>+'Información ELECTRO PUNO'!A4525</f>
        <v>4524</v>
      </c>
      <c r="B4545" s="26" t="str">
        <f t="shared" si="507"/>
        <v>SICODI</v>
      </c>
      <c r="C4545" s="9" t="str">
        <f t="shared" si="503"/>
        <v>Puno</v>
      </c>
      <c r="D4545" s="9" t="str">
        <f t="shared" si="504"/>
        <v>No Reporta</v>
      </c>
      <c r="E4545" s="9" t="str">
        <f t="shared" si="505"/>
        <v>No Reporta</v>
      </c>
      <c r="F4545" s="194" t="str">
        <f>+'Información ELECTRO PUNO'!E4525</f>
        <v>MT</v>
      </c>
      <c r="G4545" s="194">
        <f>+'Información ELECTRO PUNO'!G4525</f>
        <v>13</v>
      </c>
      <c r="H4545" s="9" t="str">
        <f t="shared" si="506"/>
        <v>Poste</v>
      </c>
      <c r="I4545" s="194" t="str">
        <f>+'Información ELECTRO PUNO'!F4525</f>
        <v>Concreto Armado C</v>
      </c>
      <c r="J4545" s="194" t="str">
        <f>+'Información ELECTRO PUNO'!B4525</f>
        <v>PPC20</v>
      </c>
      <c r="K4545" s="9" t="str">
        <f t="shared" si="508"/>
        <v>POSTE DE CONCRETO ARMADO DE 13/400/150/345</v>
      </c>
      <c r="L4545" s="139">
        <f t="shared" si="509"/>
        <v>0.54</v>
      </c>
    </row>
    <row r="4546" spans="1:12" x14ac:dyDescent="0.25">
      <c r="A4546" s="193">
        <f>+'Información ELECTRO PUNO'!A4526</f>
        <v>4525</v>
      </c>
      <c r="B4546" s="26" t="str">
        <f t="shared" si="507"/>
        <v>SICODI</v>
      </c>
      <c r="C4546" s="9" t="str">
        <f t="shared" si="503"/>
        <v>Puno</v>
      </c>
      <c r="D4546" s="9" t="str">
        <f t="shared" si="504"/>
        <v>No Reporta</v>
      </c>
      <c r="E4546" s="9" t="str">
        <f t="shared" si="505"/>
        <v>No Reporta</v>
      </c>
      <c r="F4546" s="194" t="str">
        <f>+'Información ELECTRO PUNO'!E4526</f>
        <v>MT</v>
      </c>
      <c r="G4546" s="194">
        <f>+'Información ELECTRO PUNO'!G4526</f>
        <v>13</v>
      </c>
      <c r="H4546" s="9" t="str">
        <f t="shared" si="506"/>
        <v>Poste</v>
      </c>
      <c r="I4546" s="194" t="str">
        <f>+'Información ELECTRO PUNO'!F4526</f>
        <v>Concreto Armado C</v>
      </c>
      <c r="J4546" s="194" t="str">
        <f>+'Información ELECTRO PUNO'!B4526</f>
        <v>PPC20</v>
      </c>
      <c r="K4546" s="9" t="str">
        <f t="shared" si="508"/>
        <v>POSTE DE CONCRETO ARMADO DE 13/400/150/345</v>
      </c>
      <c r="L4546" s="139">
        <f t="shared" si="509"/>
        <v>0.54</v>
      </c>
    </row>
    <row r="4547" spans="1:12" x14ac:dyDescent="0.25">
      <c r="A4547" s="193">
        <f>+'Información ELECTRO PUNO'!A4527</f>
        <v>4526</v>
      </c>
      <c r="B4547" s="26" t="str">
        <f t="shared" si="507"/>
        <v>SICODI</v>
      </c>
      <c r="C4547" s="9" t="str">
        <f t="shared" si="503"/>
        <v>Puno</v>
      </c>
      <c r="D4547" s="9" t="str">
        <f t="shared" si="504"/>
        <v>No Reporta</v>
      </c>
      <c r="E4547" s="9" t="str">
        <f t="shared" si="505"/>
        <v>No Reporta</v>
      </c>
      <c r="F4547" s="194" t="str">
        <f>+'Información ELECTRO PUNO'!E4527</f>
        <v>MT</v>
      </c>
      <c r="G4547" s="194">
        <f>+'Información ELECTRO PUNO'!G4527</f>
        <v>13</v>
      </c>
      <c r="H4547" s="9" t="str">
        <f t="shared" si="506"/>
        <v>Poste</v>
      </c>
      <c r="I4547" s="194" t="str">
        <f>+'Información ELECTRO PUNO'!F4527</f>
        <v>Concreto Armado C</v>
      </c>
      <c r="J4547" s="194" t="str">
        <f>+'Información ELECTRO PUNO'!B4527</f>
        <v>PPC20</v>
      </c>
      <c r="K4547" s="9" t="str">
        <f t="shared" si="508"/>
        <v>POSTE DE CONCRETO ARMADO DE 13/400/150/345</v>
      </c>
      <c r="L4547" s="139">
        <f t="shared" si="509"/>
        <v>0.54</v>
      </c>
    </row>
    <row r="4548" spans="1:12" x14ac:dyDescent="0.25">
      <c r="A4548" s="193">
        <f>+'Información ELECTRO PUNO'!A4528</f>
        <v>4527</v>
      </c>
      <c r="B4548" s="26" t="str">
        <f t="shared" si="507"/>
        <v>SICODI</v>
      </c>
      <c r="C4548" s="9" t="str">
        <f t="shared" si="503"/>
        <v>Puno</v>
      </c>
      <c r="D4548" s="9" t="str">
        <f t="shared" si="504"/>
        <v>No Reporta</v>
      </c>
      <c r="E4548" s="9" t="str">
        <f t="shared" si="505"/>
        <v>No Reporta</v>
      </c>
      <c r="F4548" s="194" t="str">
        <f>+'Información ELECTRO PUNO'!E4528</f>
        <v>MT</v>
      </c>
      <c r="G4548" s="194">
        <f>+'Información ELECTRO PUNO'!G4528</f>
        <v>13</v>
      </c>
      <c r="H4548" s="9" t="str">
        <f t="shared" si="506"/>
        <v>Poste</v>
      </c>
      <c r="I4548" s="194" t="str">
        <f>+'Información ELECTRO PUNO'!F4528</f>
        <v>Concreto Armado C</v>
      </c>
      <c r="J4548" s="194" t="str">
        <f>+'Información ELECTRO PUNO'!B4528</f>
        <v>PPC20</v>
      </c>
      <c r="K4548" s="9" t="str">
        <f t="shared" si="508"/>
        <v>POSTE DE CONCRETO ARMADO DE 13/400/150/345</v>
      </c>
      <c r="L4548" s="139">
        <f t="shared" si="509"/>
        <v>0.54</v>
      </c>
    </row>
    <row r="4549" spans="1:12" x14ac:dyDescent="0.25">
      <c r="A4549" s="193">
        <f>+'Información ELECTRO PUNO'!A4529</f>
        <v>4528</v>
      </c>
      <c r="B4549" s="26" t="str">
        <f t="shared" si="507"/>
        <v>SICODI</v>
      </c>
      <c r="C4549" s="9" t="str">
        <f t="shared" si="503"/>
        <v>Puno</v>
      </c>
      <c r="D4549" s="9" t="str">
        <f t="shared" si="504"/>
        <v>No Reporta</v>
      </c>
      <c r="E4549" s="9" t="str">
        <f t="shared" si="505"/>
        <v>No Reporta</v>
      </c>
      <c r="F4549" s="194" t="str">
        <f>+'Información ELECTRO PUNO'!E4529</f>
        <v>MT</v>
      </c>
      <c r="G4549" s="194">
        <f>+'Información ELECTRO PUNO'!G4529</f>
        <v>13</v>
      </c>
      <c r="H4549" s="9" t="str">
        <f t="shared" si="506"/>
        <v>Poste</v>
      </c>
      <c r="I4549" s="194" t="str">
        <f>+'Información ELECTRO PUNO'!F4529</f>
        <v>Concreto Armado C</v>
      </c>
      <c r="J4549" s="194" t="str">
        <f>+'Información ELECTRO PUNO'!B4529</f>
        <v>PPC20</v>
      </c>
      <c r="K4549" s="9" t="str">
        <f t="shared" si="508"/>
        <v>POSTE DE CONCRETO ARMADO DE 13/400/150/345</v>
      </c>
      <c r="L4549" s="139">
        <f t="shared" si="509"/>
        <v>0.54</v>
      </c>
    </row>
    <row r="4550" spans="1:12" x14ac:dyDescent="0.25">
      <c r="A4550" s="193">
        <f>+'Información ELECTRO PUNO'!A4530</f>
        <v>4529</v>
      </c>
      <c r="B4550" s="26" t="str">
        <f t="shared" si="507"/>
        <v>SICODI</v>
      </c>
      <c r="C4550" s="9" t="str">
        <f t="shared" si="503"/>
        <v>Puno</v>
      </c>
      <c r="D4550" s="9" t="str">
        <f t="shared" si="504"/>
        <v>No Reporta</v>
      </c>
      <c r="E4550" s="9" t="str">
        <f t="shared" si="505"/>
        <v>No Reporta</v>
      </c>
      <c r="F4550" s="194" t="str">
        <f>+'Información ELECTRO PUNO'!E4530</f>
        <v>MT</v>
      </c>
      <c r="G4550" s="194">
        <f>+'Información ELECTRO PUNO'!G4530</f>
        <v>13</v>
      </c>
      <c r="H4550" s="9" t="str">
        <f t="shared" si="506"/>
        <v>Poste</v>
      </c>
      <c r="I4550" s="194" t="str">
        <f>+'Información ELECTRO PUNO'!F4530</f>
        <v>Concreto Armado C</v>
      </c>
      <c r="J4550" s="194" t="str">
        <f>+'Información ELECTRO PUNO'!B4530</f>
        <v>PPC20</v>
      </c>
      <c r="K4550" s="9" t="str">
        <f t="shared" si="508"/>
        <v>POSTE DE CONCRETO ARMADO DE 13/400/150/345</v>
      </c>
      <c r="L4550" s="139">
        <f t="shared" si="509"/>
        <v>0.54</v>
      </c>
    </row>
    <row r="4551" spans="1:12" x14ac:dyDescent="0.25">
      <c r="A4551" s="193">
        <f>+'Información ELECTRO PUNO'!A4531</f>
        <v>4530</v>
      </c>
      <c r="B4551" s="26" t="str">
        <f t="shared" si="507"/>
        <v>SICODI</v>
      </c>
      <c r="C4551" s="9" t="str">
        <f t="shared" si="503"/>
        <v>Puno</v>
      </c>
      <c r="D4551" s="9" t="str">
        <f t="shared" si="504"/>
        <v>No Reporta</v>
      </c>
      <c r="E4551" s="9" t="str">
        <f t="shared" si="505"/>
        <v>No Reporta</v>
      </c>
      <c r="F4551" s="194" t="str">
        <f>+'Información ELECTRO PUNO'!E4531</f>
        <v>MT</v>
      </c>
      <c r="G4551" s="194">
        <f>+'Información ELECTRO PUNO'!G4531</f>
        <v>13</v>
      </c>
      <c r="H4551" s="9" t="str">
        <f t="shared" si="506"/>
        <v>Poste</v>
      </c>
      <c r="I4551" s="194" t="str">
        <f>+'Información ELECTRO PUNO'!F4531</f>
        <v>Concreto Armado C</v>
      </c>
      <c r="J4551" s="194" t="str">
        <f>+'Información ELECTRO PUNO'!B4531</f>
        <v>PPC20</v>
      </c>
      <c r="K4551" s="9" t="str">
        <f t="shared" si="508"/>
        <v>POSTE DE CONCRETO ARMADO DE 13/400/150/345</v>
      </c>
      <c r="L4551" s="139">
        <f t="shared" si="509"/>
        <v>0.54</v>
      </c>
    </row>
    <row r="4552" spans="1:12" x14ac:dyDescent="0.25">
      <c r="A4552" s="193">
        <f>+'Información ELECTRO PUNO'!A4532</f>
        <v>4531</v>
      </c>
      <c r="B4552" s="26" t="str">
        <f t="shared" si="507"/>
        <v>SICODI</v>
      </c>
      <c r="C4552" s="9" t="str">
        <f t="shared" si="503"/>
        <v>Puno</v>
      </c>
      <c r="D4552" s="9" t="str">
        <f t="shared" si="504"/>
        <v>No Reporta</v>
      </c>
      <c r="E4552" s="9" t="str">
        <f t="shared" si="505"/>
        <v>No Reporta</v>
      </c>
      <c r="F4552" s="194" t="str">
        <f>+'Información ELECTRO PUNO'!E4532</f>
        <v>MT</v>
      </c>
      <c r="G4552" s="194">
        <f>+'Información ELECTRO PUNO'!G4532</f>
        <v>13</v>
      </c>
      <c r="H4552" s="9" t="str">
        <f t="shared" si="506"/>
        <v>Poste</v>
      </c>
      <c r="I4552" s="194" t="str">
        <f>+'Información ELECTRO PUNO'!F4532</f>
        <v>Concreto Armado C</v>
      </c>
      <c r="J4552" s="194" t="str">
        <f>+'Información ELECTRO PUNO'!B4532</f>
        <v>PPC20</v>
      </c>
      <c r="K4552" s="9" t="str">
        <f t="shared" si="508"/>
        <v>POSTE DE CONCRETO ARMADO DE 13/400/150/345</v>
      </c>
      <c r="L4552" s="139">
        <f t="shared" si="509"/>
        <v>0.54</v>
      </c>
    </row>
    <row r="4553" spans="1:12" x14ac:dyDescent="0.25">
      <c r="A4553" s="193">
        <f>+'Información ELECTRO PUNO'!A4533</f>
        <v>4532</v>
      </c>
      <c r="B4553" s="26" t="str">
        <f t="shared" si="507"/>
        <v>SICODI</v>
      </c>
      <c r="C4553" s="9" t="str">
        <f t="shared" si="503"/>
        <v>Puno</v>
      </c>
      <c r="D4553" s="9" t="str">
        <f t="shared" si="504"/>
        <v>No Reporta</v>
      </c>
      <c r="E4553" s="9" t="str">
        <f t="shared" si="505"/>
        <v>No Reporta</v>
      </c>
      <c r="F4553" s="194" t="str">
        <f>+'Información ELECTRO PUNO'!E4533</f>
        <v>BT</v>
      </c>
      <c r="G4553" s="194">
        <f>+'Información ELECTRO PUNO'!G4533</f>
        <v>8</v>
      </c>
      <c r="H4553" s="9" t="str">
        <f t="shared" si="506"/>
        <v>Poste</v>
      </c>
      <c r="I4553" s="194" t="str">
        <f>+'Información ELECTRO PUNO'!F4533</f>
        <v>Concreto Armado</v>
      </c>
      <c r="J4553" s="194" t="str">
        <f>+'Información ELECTRO PUNO'!B4533</f>
        <v>PPC06</v>
      </c>
      <c r="K4553" s="9" t="str">
        <f t="shared" si="508"/>
        <v>POSTE DE CONCRETO ARMADO DE  8/300/120/240</v>
      </c>
      <c r="L4553" s="139">
        <f t="shared" si="509"/>
        <v>0.14000000000000001</v>
      </c>
    </row>
    <row r="4554" spans="1:12" x14ac:dyDescent="0.25">
      <c r="A4554" s="193">
        <f>+'Información ELECTRO PUNO'!A4534</f>
        <v>4533</v>
      </c>
      <c r="B4554" s="26" t="str">
        <f t="shared" si="507"/>
        <v>SICODI</v>
      </c>
      <c r="C4554" s="9" t="str">
        <f t="shared" si="503"/>
        <v>Puno</v>
      </c>
      <c r="D4554" s="9" t="str">
        <f t="shared" si="504"/>
        <v>No Reporta</v>
      </c>
      <c r="E4554" s="9" t="str">
        <f t="shared" si="505"/>
        <v>No Reporta</v>
      </c>
      <c r="F4554" s="194" t="str">
        <f>+'Información ELECTRO PUNO'!E4534</f>
        <v>BT</v>
      </c>
      <c r="G4554" s="194">
        <f>+'Información ELECTRO PUNO'!G4534</f>
        <v>8</v>
      </c>
      <c r="H4554" s="9" t="str">
        <f t="shared" si="506"/>
        <v>Poste</v>
      </c>
      <c r="I4554" s="194" t="str">
        <f>+'Información ELECTRO PUNO'!F4534</f>
        <v>Concreto Armado</v>
      </c>
      <c r="J4554" s="194" t="str">
        <f>+'Información ELECTRO PUNO'!B4534</f>
        <v>PPC06</v>
      </c>
      <c r="K4554" s="9" t="str">
        <f t="shared" si="508"/>
        <v>POSTE DE CONCRETO ARMADO DE  8/300/120/240</v>
      </c>
      <c r="L4554" s="139">
        <f t="shared" si="509"/>
        <v>0.14000000000000001</v>
      </c>
    </row>
    <row r="4555" spans="1:12" x14ac:dyDescent="0.25">
      <c r="A4555" s="193">
        <f>+'Información ELECTRO PUNO'!A4535</f>
        <v>4534</v>
      </c>
      <c r="B4555" s="26" t="str">
        <f t="shared" si="507"/>
        <v>SICODI</v>
      </c>
      <c r="C4555" s="9" t="str">
        <f t="shared" si="503"/>
        <v>Puno</v>
      </c>
      <c r="D4555" s="9" t="str">
        <f t="shared" si="504"/>
        <v>No Reporta</v>
      </c>
      <c r="E4555" s="9" t="str">
        <f t="shared" si="505"/>
        <v>No Reporta</v>
      </c>
      <c r="F4555" s="194" t="str">
        <f>+'Información ELECTRO PUNO'!E4535</f>
        <v>BT</v>
      </c>
      <c r="G4555" s="194">
        <f>+'Información ELECTRO PUNO'!G4535</f>
        <v>8</v>
      </c>
      <c r="H4555" s="9" t="str">
        <f t="shared" si="506"/>
        <v>Poste</v>
      </c>
      <c r="I4555" s="194" t="str">
        <f>+'Información ELECTRO PUNO'!F4535</f>
        <v>Concreto Armado</v>
      </c>
      <c r="J4555" s="194" t="str">
        <f>+'Información ELECTRO PUNO'!B4535</f>
        <v>PPC06</v>
      </c>
      <c r="K4555" s="9" t="str">
        <f t="shared" si="508"/>
        <v>POSTE DE CONCRETO ARMADO DE  8/300/120/240</v>
      </c>
      <c r="L4555" s="139">
        <f t="shared" si="509"/>
        <v>0.14000000000000001</v>
      </c>
    </row>
    <row r="4556" spans="1:12" x14ac:dyDescent="0.25">
      <c r="A4556" s="193">
        <f>+'Información ELECTRO PUNO'!A4536</f>
        <v>4535</v>
      </c>
      <c r="B4556" s="26" t="str">
        <f t="shared" si="507"/>
        <v>SICODI</v>
      </c>
      <c r="C4556" s="9" t="str">
        <f t="shared" si="503"/>
        <v>Puno</v>
      </c>
      <c r="D4556" s="9" t="str">
        <f t="shared" si="504"/>
        <v>No Reporta</v>
      </c>
      <c r="E4556" s="9" t="str">
        <f t="shared" si="505"/>
        <v>No Reporta</v>
      </c>
      <c r="F4556" s="194" t="str">
        <f>+'Información ELECTRO PUNO'!E4536</f>
        <v>BT</v>
      </c>
      <c r="G4556" s="194">
        <f>+'Información ELECTRO PUNO'!G4536</f>
        <v>8</v>
      </c>
      <c r="H4556" s="9" t="str">
        <f t="shared" si="506"/>
        <v>Poste</v>
      </c>
      <c r="I4556" s="194" t="str">
        <f>+'Información ELECTRO PUNO'!F4536</f>
        <v>Concreto Armado</v>
      </c>
      <c r="J4556" s="194" t="str">
        <f>+'Información ELECTRO PUNO'!B4536</f>
        <v>PPC06</v>
      </c>
      <c r="K4556" s="9" t="str">
        <f t="shared" si="508"/>
        <v>POSTE DE CONCRETO ARMADO DE  8/300/120/240</v>
      </c>
      <c r="L4556" s="139">
        <f t="shared" si="509"/>
        <v>0.14000000000000001</v>
      </c>
    </row>
    <row r="4557" spans="1:12" x14ac:dyDescent="0.25">
      <c r="A4557" s="193">
        <f>+'Información ELECTRO PUNO'!A4537</f>
        <v>4536</v>
      </c>
      <c r="B4557" s="26" t="str">
        <f t="shared" si="507"/>
        <v>SICODI</v>
      </c>
      <c r="C4557" s="9" t="str">
        <f t="shared" si="503"/>
        <v>Puno</v>
      </c>
      <c r="D4557" s="9" t="str">
        <f t="shared" si="504"/>
        <v>No Reporta</v>
      </c>
      <c r="E4557" s="9" t="str">
        <f t="shared" si="505"/>
        <v>No Reporta</v>
      </c>
      <c r="F4557" s="194" t="str">
        <f>+'Información ELECTRO PUNO'!E4537</f>
        <v>BT</v>
      </c>
      <c r="G4557" s="194">
        <f>+'Información ELECTRO PUNO'!G4537</f>
        <v>8</v>
      </c>
      <c r="H4557" s="9" t="str">
        <f t="shared" si="506"/>
        <v>Poste</v>
      </c>
      <c r="I4557" s="194" t="str">
        <f>+'Información ELECTRO PUNO'!F4537</f>
        <v>Concreto Armado</v>
      </c>
      <c r="J4557" s="194" t="str">
        <f>+'Información ELECTRO PUNO'!B4537</f>
        <v>PPC06</v>
      </c>
      <c r="K4557" s="9" t="str">
        <f t="shared" si="508"/>
        <v>POSTE DE CONCRETO ARMADO DE  8/300/120/240</v>
      </c>
      <c r="L4557" s="139">
        <f t="shared" si="509"/>
        <v>0.14000000000000001</v>
      </c>
    </row>
    <row r="4558" spans="1:12" x14ac:dyDescent="0.25">
      <c r="A4558" s="193">
        <f>+'Información ELECTRO PUNO'!A4538</f>
        <v>4537</v>
      </c>
      <c r="B4558" s="26" t="str">
        <f t="shared" si="507"/>
        <v>SICODI</v>
      </c>
      <c r="C4558" s="9" t="str">
        <f t="shared" si="503"/>
        <v>Puno</v>
      </c>
      <c r="D4558" s="9" t="str">
        <f t="shared" si="504"/>
        <v>No Reporta</v>
      </c>
      <c r="E4558" s="9" t="str">
        <f t="shared" si="505"/>
        <v>No Reporta</v>
      </c>
      <c r="F4558" s="194" t="str">
        <f>+'Información ELECTRO PUNO'!E4538</f>
        <v>BT</v>
      </c>
      <c r="G4558" s="194">
        <f>+'Información ELECTRO PUNO'!G4538</f>
        <v>8</v>
      </c>
      <c r="H4558" s="9" t="str">
        <f t="shared" si="506"/>
        <v>Poste</v>
      </c>
      <c r="I4558" s="194" t="str">
        <f>+'Información ELECTRO PUNO'!F4538</f>
        <v>Concreto Armado</v>
      </c>
      <c r="J4558" s="194" t="str">
        <f>+'Información ELECTRO PUNO'!B4538</f>
        <v>PPC06</v>
      </c>
      <c r="K4558" s="9" t="str">
        <f t="shared" si="508"/>
        <v>POSTE DE CONCRETO ARMADO DE  8/300/120/240</v>
      </c>
      <c r="L4558" s="139">
        <f t="shared" si="509"/>
        <v>0.14000000000000001</v>
      </c>
    </row>
    <row r="4559" spans="1:12" x14ac:dyDescent="0.25">
      <c r="A4559" s="193">
        <f>+'Información ELECTRO PUNO'!A4539</f>
        <v>4538</v>
      </c>
      <c r="B4559" s="26" t="str">
        <f t="shared" si="507"/>
        <v>SICODI</v>
      </c>
      <c r="C4559" s="9" t="str">
        <f t="shared" si="503"/>
        <v>Puno</v>
      </c>
      <c r="D4559" s="9" t="str">
        <f t="shared" si="504"/>
        <v>No Reporta</v>
      </c>
      <c r="E4559" s="9" t="str">
        <f t="shared" si="505"/>
        <v>No Reporta</v>
      </c>
      <c r="F4559" s="194" t="str">
        <f>+'Información ELECTRO PUNO'!E4539</f>
        <v>BT</v>
      </c>
      <c r="G4559" s="194">
        <f>+'Información ELECTRO PUNO'!G4539</f>
        <v>8</v>
      </c>
      <c r="H4559" s="9" t="str">
        <f t="shared" si="506"/>
        <v>Poste</v>
      </c>
      <c r="I4559" s="194" t="str">
        <f>+'Información ELECTRO PUNO'!F4539</f>
        <v>Concreto Armado</v>
      </c>
      <c r="J4559" s="194" t="str">
        <f>+'Información ELECTRO PUNO'!B4539</f>
        <v>PPC06</v>
      </c>
      <c r="K4559" s="9" t="str">
        <f t="shared" si="508"/>
        <v>POSTE DE CONCRETO ARMADO DE  8/300/120/240</v>
      </c>
      <c r="L4559" s="139">
        <f t="shared" si="509"/>
        <v>0.14000000000000001</v>
      </c>
    </row>
    <row r="4560" spans="1:12" x14ac:dyDescent="0.25">
      <c r="A4560" s="193">
        <f>+'Información ELECTRO PUNO'!A4540</f>
        <v>4539</v>
      </c>
      <c r="B4560" s="26" t="str">
        <f t="shared" si="507"/>
        <v>SICODI</v>
      </c>
      <c r="C4560" s="9" t="str">
        <f t="shared" si="503"/>
        <v>Puno</v>
      </c>
      <c r="D4560" s="9" t="str">
        <f t="shared" si="504"/>
        <v>No Reporta</v>
      </c>
      <c r="E4560" s="9" t="str">
        <f t="shared" si="505"/>
        <v>No Reporta</v>
      </c>
      <c r="F4560" s="194" t="str">
        <f>+'Información ELECTRO PUNO'!E4540</f>
        <v>BT</v>
      </c>
      <c r="G4560" s="194">
        <f>+'Información ELECTRO PUNO'!G4540</f>
        <v>8</v>
      </c>
      <c r="H4560" s="9" t="str">
        <f t="shared" si="506"/>
        <v>Poste</v>
      </c>
      <c r="I4560" s="194" t="str">
        <f>+'Información ELECTRO PUNO'!F4540</f>
        <v>Concreto Armado</v>
      </c>
      <c r="J4560" s="194" t="str">
        <f>+'Información ELECTRO PUNO'!B4540</f>
        <v>PPC06</v>
      </c>
      <c r="K4560" s="9" t="str">
        <f t="shared" si="508"/>
        <v>POSTE DE CONCRETO ARMADO DE  8/300/120/240</v>
      </c>
      <c r="L4560" s="139">
        <f t="shared" si="509"/>
        <v>0.14000000000000001</v>
      </c>
    </row>
    <row r="4561" spans="1:12" x14ac:dyDescent="0.25">
      <c r="A4561" s="193">
        <f>+'Información ELECTRO PUNO'!A4541</f>
        <v>4540</v>
      </c>
      <c r="B4561" s="26" t="str">
        <f t="shared" si="507"/>
        <v>SICODI</v>
      </c>
      <c r="C4561" s="9" t="str">
        <f t="shared" si="503"/>
        <v>Puno</v>
      </c>
      <c r="D4561" s="9" t="str">
        <f t="shared" si="504"/>
        <v>No Reporta</v>
      </c>
      <c r="E4561" s="9" t="str">
        <f t="shared" si="505"/>
        <v>No Reporta</v>
      </c>
      <c r="F4561" s="194" t="str">
        <f>+'Información ELECTRO PUNO'!E4541</f>
        <v>BT</v>
      </c>
      <c r="G4561" s="194">
        <f>+'Información ELECTRO PUNO'!G4541</f>
        <v>8</v>
      </c>
      <c r="H4561" s="9" t="str">
        <f t="shared" si="506"/>
        <v>Poste</v>
      </c>
      <c r="I4561" s="194" t="str">
        <f>+'Información ELECTRO PUNO'!F4541</f>
        <v>Concreto Armado</v>
      </c>
      <c r="J4561" s="194" t="str">
        <f>+'Información ELECTRO PUNO'!B4541</f>
        <v>PPC06</v>
      </c>
      <c r="K4561" s="9" t="str">
        <f t="shared" si="508"/>
        <v>POSTE DE CONCRETO ARMADO DE  8/300/120/240</v>
      </c>
      <c r="L4561" s="139">
        <f t="shared" si="509"/>
        <v>0.14000000000000001</v>
      </c>
    </row>
    <row r="4562" spans="1:12" x14ac:dyDescent="0.25">
      <c r="A4562" s="193">
        <f>+'Información ELECTRO PUNO'!A4542</f>
        <v>4541</v>
      </c>
      <c r="B4562" s="26" t="str">
        <f t="shared" si="507"/>
        <v>SICODI</v>
      </c>
      <c r="C4562" s="9" t="str">
        <f t="shared" si="503"/>
        <v>Puno</v>
      </c>
      <c r="D4562" s="9" t="str">
        <f t="shared" si="504"/>
        <v>No Reporta</v>
      </c>
      <c r="E4562" s="9" t="str">
        <f t="shared" si="505"/>
        <v>No Reporta</v>
      </c>
      <c r="F4562" s="194" t="str">
        <f>+'Información ELECTRO PUNO'!E4542</f>
        <v>BT</v>
      </c>
      <c r="G4562" s="194">
        <f>+'Información ELECTRO PUNO'!G4542</f>
        <v>8</v>
      </c>
      <c r="H4562" s="9" t="str">
        <f t="shared" si="506"/>
        <v>Poste</v>
      </c>
      <c r="I4562" s="194" t="str">
        <f>+'Información ELECTRO PUNO'!F4542</f>
        <v>Concreto Armado</v>
      </c>
      <c r="J4562" s="194" t="str">
        <f>+'Información ELECTRO PUNO'!B4542</f>
        <v>PPC06</v>
      </c>
      <c r="K4562" s="9" t="str">
        <f t="shared" si="508"/>
        <v>POSTE DE CONCRETO ARMADO DE  8/300/120/240</v>
      </c>
      <c r="L4562" s="139">
        <f t="shared" si="509"/>
        <v>0.14000000000000001</v>
      </c>
    </row>
    <row r="4563" spans="1:12" x14ac:dyDescent="0.25">
      <c r="A4563" s="193">
        <f>+'Información ELECTRO PUNO'!A4543</f>
        <v>4542</v>
      </c>
      <c r="B4563" s="26" t="str">
        <f t="shared" si="507"/>
        <v>SICODI</v>
      </c>
      <c r="C4563" s="9" t="str">
        <f t="shared" si="503"/>
        <v>Puno</v>
      </c>
      <c r="D4563" s="9" t="str">
        <f t="shared" si="504"/>
        <v>No Reporta</v>
      </c>
      <c r="E4563" s="9" t="str">
        <f t="shared" si="505"/>
        <v>No Reporta</v>
      </c>
      <c r="F4563" s="194" t="str">
        <f>+'Información ELECTRO PUNO'!E4543</f>
        <v>BT</v>
      </c>
      <c r="G4563" s="194">
        <f>+'Información ELECTRO PUNO'!G4543</f>
        <v>8</v>
      </c>
      <c r="H4563" s="9" t="str">
        <f t="shared" si="506"/>
        <v>Poste</v>
      </c>
      <c r="I4563" s="194" t="str">
        <f>+'Información ELECTRO PUNO'!F4543</f>
        <v>Concreto Armado</v>
      </c>
      <c r="J4563" s="194" t="str">
        <f>+'Información ELECTRO PUNO'!B4543</f>
        <v>PPC06</v>
      </c>
      <c r="K4563" s="9" t="str">
        <f t="shared" si="508"/>
        <v>POSTE DE CONCRETO ARMADO DE  8/300/120/240</v>
      </c>
      <c r="L4563" s="139">
        <f t="shared" si="509"/>
        <v>0.14000000000000001</v>
      </c>
    </row>
    <row r="4564" spans="1:12" x14ac:dyDescent="0.25">
      <c r="A4564" s="193">
        <f>+'Información ELECTRO PUNO'!A4544</f>
        <v>4543</v>
      </c>
      <c r="B4564" s="26" t="str">
        <f t="shared" si="507"/>
        <v>SICODI</v>
      </c>
      <c r="C4564" s="9" t="str">
        <f t="shared" si="503"/>
        <v>Puno</v>
      </c>
      <c r="D4564" s="9" t="str">
        <f t="shared" si="504"/>
        <v>No Reporta</v>
      </c>
      <c r="E4564" s="9" t="str">
        <f t="shared" si="505"/>
        <v>No Reporta</v>
      </c>
      <c r="F4564" s="194" t="str">
        <f>+'Información ELECTRO PUNO'!E4544</f>
        <v>BT</v>
      </c>
      <c r="G4564" s="194">
        <f>+'Información ELECTRO PUNO'!G4544</f>
        <v>8</v>
      </c>
      <c r="H4564" s="9" t="str">
        <f t="shared" si="506"/>
        <v>Poste</v>
      </c>
      <c r="I4564" s="194" t="str">
        <f>+'Información ELECTRO PUNO'!F4544</f>
        <v>Concreto Armado</v>
      </c>
      <c r="J4564" s="194" t="str">
        <f>+'Información ELECTRO PUNO'!B4544</f>
        <v>PPC06</v>
      </c>
      <c r="K4564" s="9" t="str">
        <f t="shared" si="508"/>
        <v>POSTE DE CONCRETO ARMADO DE  8/300/120/240</v>
      </c>
      <c r="L4564" s="139">
        <f t="shared" si="509"/>
        <v>0.14000000000000001</v>
      </c>
    </row>
    <row r="4565" spans="1:12" x14ac:dyDescent="0.25">
      <c r="A4565" s="193">
        <f>+'Información ELECTRO PUNO'!A4545</f>
        <v>4544</v>
      </c>
      <c r="B4565" s="26" t="str">
        <f t="shared" si="507"/>
        <v>SICODI</v>
      </c>
      <c r="C4565" s="9" t="str">
        <f t="shared" si="503"/>
        <v>Puno</v>
      </c>
      <c r="D4565" s="9" t="str">
        <f t="shared" si="504"/>
        <v>No Reporta</v>
      </c>
      <c r="E4565" s="9" t="str">
        <f t="shared" si="505"/>
        <v>No Reporta</v>
      </c>
      <c r="F4565" s="194" t="str">
        <f>+'Información ELECTRO PUNO'!E4545</f>
        <v>BT</v>
      </c>
      <c r="G4565" s="194">
        <f>+'Información ELECTRO PUNO'!G4545</f>
        <v>8</v>
      </c>
      <c r="H4565" s="9" t="str">
        <f t="shared" si="506"/>
        <v>Poste</v>
      </c>
      <c r="I4565" s="194" t="str">
        <f>+'Información ELECTRO PUNO'!F4545</f>
        <v>Concreto Armado</v>
      </c>
      <c r="J4565" s="194" t="str">
        <f>+'Información ELECTRO PUNO'!B4545</f>
        <v>PPC06</v>
      </c>
      <c r="K4565" s="9" t="str">
        <f t="shared" si="508"/>
        <v>POSTE DE CONCRETO ARMADO DE  8/300/120/240</v>
      </c>
      <c r="L4565" s="139">
        <f t="shared" si="509"/>
        <v>0.14000000000000001</v>
      </c>
    </row>
    <row r="4566" spans="1:12" x14ac:dyDescent="0.25">
      <c r="A4566" s="193">
        <f>+'Información ELECTRO PUNO'!A4546</f>
        <v>4545</v>
      </c>
      <c r="B4566" s="26" t="str">
        <f t="shared" si="507"/>
        <v>SICODI</v>
      </c>
      <c r="C4566" s="9" t="str">
        <f t="shared" ref="C4566:C4629" si="510">+$C$10</f>
        <v>Puno</v>
      </c>
      <c r="D4566" s="9" t="str">
        <f t="shared" ref="D4566:D4629" si="511">+$D$10</f>
        <v>No Reporta</v>
      </c>
      <c r="E4566" s="9" t="str">
        <f t="shared" ref="E4566:E4629" si="512">+$E$10</f>
        <v>No Reporta</v>
      </c>
      <c r="F4566" s="194" t="str">
        <f>+'Información ELECTRO PUNO'!E4546</f>
        <v>BT</v>
      </c>
      <c r="G4566" s="194">
        <f>+'Información ELECTRO PUNO'!G4546</f>
        <v>8</v>
      </c>
      <c r="H4566" s="9" t="str">
        <f t="shared" ref="H4566:H4629" si="513">+$H$10</f>
        <v>Poste</v>
      </c>
      <c r="I4566" s="194" t="str">
        <f>+'Información ELECTRO PUNO'!F4546</f>
        <v>Concreto Armado</v>
      </c>
      <c r="J4566" s="194" t="str">
        <f>+'Información ELECTRO PUNO'!B4546</f>
        <v>PPC06</v>
      </c>
      <c r="K4566" s="9" t="str">
        <f t="shared" si="508"/>
        <v>POSTE DE CONCRETO ARMADO DE  8/300/120/240</v>
      </c>
      <c r="L4566" s="139">
        <f t="shared" si="509"/>
        <v>0.14000000000000001</v>
      </c>
    </row>
    <row r="4567" spans="1:12" x14ac:dyDescent="0.25">
      <c r="A4567" s="193">
        <f>+'Información ELECTRO PUNO'!A4547</f>
        <v>4546</v>
      </c>
      <c r="B4567" s="26" t="str">
        <f t="shared" ref="B4567:B4630" si="514">+INDEX($B$8:$B$16,MATCH(J4567,$J$8:$J$16,0))</f>
        <v>SICODI</v>
      </c>
      <c r="C4567" s="9" t="str">
        <f t="shared" si="510"/>
        <v>Puno</v>
      </c>
      <c r="D4567" s="9" t="str">
        <f t="shared" si="511"/>
        <v>No Reporta</v>
      </c>
      <c r="E4567" s="9" t="str">
        <f t="shared" si="512"/>
        <v>No Reporta</v>
      </c>
      <c r="F4567" s="194" t="str">
        <f>+'Información ELECTRO PUNO'!E4547</f>
        <v>BT</v>
      </c>
      <c r="G4567" s="194">
        <f>+'Información ELECTRO PUNO'!G4547</f>
        <v>8</v>
      </c>
      <c r="H4567" s="9" t="str">
        <f t="shared" si="513"/>
        <v>Poste</v>
      </c>
      <c r="I4567" s="194" t="str">
        <f>+'Información ELECTRO PUNO'!F4547</f>
        <v>Concreto Armado</v>
      </c>
      <c r="J4567" s="194" t="str">
        <f>+'Información ELECTRO PUNO'!B4547</f>
        <v>PPC06</v>
      </c>
      <c r="K4567" s="9" t="str">
        <f t="shared" ref="K4567:K4630" si="515">+VLOOKUP(J4567,$J$8:$K$16,2,FALSE)</f>
        <v>POSTE DE CONCRETO ARMADO DE  8/300/120/240</v>
      </c>
      <c r="L4567" s="139">
        <f t="shared" ref="L4567:L4630" si="516">+VLOOKUP(J4567,$J$8:$U$16,12,FALSE)</f>
        <v>0.14000000000000001</v>
      </c>
    </row>
    <row r="4568" spans="1:12" x14ac:dyDescent="0.25">
      <c r="A4568" s="193">
        <f>+'Información ELECTRO PUNO'!A4548</f>
        <v>4547</v>
      </c>
      <c r="B4568" s="26" t="str">
        <f t="shared" si="514"/>
        <v>SICODI</v>
      </c>
      <c r="C4568" s="9" t="str">
        <f t="shared" si="510"/>
        <v>Puno</v>
      </c>
      <c r="D4568" s="9" t="str">
        <f t="shared" si="511"/>
        <v>No Reporta</v>
      </c>
      <c r="E4568" s="9" t="str">
        <f t="shared" si="512"/>
        <v>No Reporta</v>
      </c>
      <c r="F4568" s="194" t="str">
        <f>+'Información ELECTRO PUNO'!E4548</f>
        <v>BT</v>
      </c>
      <c r="G4568" s="194">
        <f>+'Información ELECTRO PUNO'!G4548</f>
        <v>8</v>
      </c>
      <c r="H4568" s="9" t="str">
        <f t="shared" si="513"/>
        <v>Poste</v>
      </c>
      <c r="I4568" s="194" t="str">
        <f>+'Información ELECTRO PUNO'!F4548</f>
        <v>Concreto Armado</v>
      </c>
      <c r="J4568" s="194" t="str">
        <f>+'Información ELECTRO PUNO'!B4548</f>
        <v>PPC06</v>
      </c>
      <c r="K4568" s="9" t="str">
        <f t="shared" si="515"/>
        <v>POSTE DE CONCRETO ARMADO DE  8/300/120/240</v>
      </c>
      <c r="L4568" s="139">
        <f t="shared" si="516"/>
        <v>0.14000000000000001</v>
      </c>
    </row>
    <row r="4569" spans="1:12" x14ac:dyDescent="0.25">
      <c r="A4569" s="193">
        <f>+'Información ELECTRO PUNO'!A4549</f>
        <v>4548</v>
      </c>
      <c r="B4569" s="26" t="str">
        <f t="shared" si="514"/>
        <v>SICODI</v>
      </c>
      <c r="C4569" s="9" t="str">
        <f t="shared" si="510"/>
        <v>Puno</v>
      </c>
      <c r="D4569" s="9" t="str">
        <f t="shared" si="511"/>
        <v>No Reporta</v>
      </c>
      <c r="E4569" s="9" t="str">
        <f t="shared" si="512"/>
        <v>No Reporta</v>
      </c>
      <c r="F4569" s="194" t="str">
        <f>+'Información ELECTRO PUNO'!E4549</f>
        <v>BT</v>
      </c>
      <c r="G4569" s="194">
        <f>+'Información ELECTRO PUNO'!G4549</f>
        <v>8</v>
      </c>
      <c r="H4569" s="9" t="str">
        <f t="shared" si="513"/>
        <v>Poste</v>
      </c>
      <c r="I4569" s="194" t="str">
        <f>+'Información ELECTRO PUNO'!F4549</f>
        <v>Concreto Armado</v>
      </c>
      <c r="J4569" s="194" t="str">
        <f>+'Información ELECTRO PUNO'!B4549</f>
        <v>PPC06</v>
      </c>
      <c r="K4569" s="9" t="str">
        <f t="shared" si="515"/>
        <v>POSTE DE CONCRETO ARMADO DE  8/300/120/240</v>
      </c>
      <c r="L4569" s="139">
        <f t="shared" si="516"/>
        <v>0.14000000000000001</v>
      </c>
    </row>
    <row r="4570" spans="1:12" x14ac:dyDescent="0.25">
      <c r="A4570" s="193">
        <f>+'Información ELECTRO PUNO'!A4550</f>
        <v>4549</v>
      </c>
      <c r="B4570" s="26" t="str">
        <f t="shared" si="514"/>
        <v>SICODI</v>
      </c>
      <c r="C4570" s="9" t="str">
        <f t="shared" si="510"/>
        <v>Puno</v>
      </c>
      <c r="D4570" s="9" t="str">
        <f t="shared" si="511"/>
        <v>No Reporta</v>
      </c>
      <c r="E4570" s="9" t="str">
        <f t="shared" si="512"/>
        <v>No Reporta</v>
      </c>
      <c r="F4570" s="194" t="str">
        <f>+'Información ELECTRO PUNO'!E4550</f>
        <v>BT</v>
      </c>
      <c r="G4570" s="194">
        <f>+'Información ELECTRO PUNO'!G4550</f>
        <v>8</v>
      </c>
      <c r="H4570" s="9" t="str">
        <f t="shared" si="513"/>
        <v>Poste</v>
      </c>
      <c r="I4570" s="194" t="str">
        <f>+'Información ELECTRO PUNO'!F4550</f>
        <v>Concreto Armado</v>
      </c>
      <c r="J4570" s="194" t="str">
        <f>+'Información ELECTRO PUNO'!B4550</f>
        <v>PPC06</v>
      </c>
      <c r="K4570" s="9" t="str">
        <f t="shared" si="515"/>
        <v>POSTE DE CONCRETO ARMADO DE  8/300/120/240</v>
      </c>
      <c r="L4570" s="139">
        <f t="shared" si="516"/>
        <v>0.14000000000000001</v>
      </c>
    </row>
    <row r="4571" spans="1:12" x14ac:dyDescent="0.25">
      <c r="A4571" s="193">
        <f>+'Información ELECTRO PUNO'!A4551</f>
        <v>4550</v>
      </c>
      <c r="B4571" s="26" t="str">
        <f t="shared" si="514"/>
        <v>SICODI</v>
      </c>
      <c r="C4571" s="9" t="str">
        <f t="shared" si="510"/>
        <v>Puno</v>
      </c>
      <c r="D4571" s="9" t="str">
        <f t="shared" si="511"/>
        <v>No Reporta</v>
      </c>
      <c r="E4571" s="9" t="str">
        <f t="shared" si="512"/>
        <v>No Reporta</v>
      </c>
      <c r="F4571" s="194" t="str">
        <f>+'Información ELECTRO PUNO'!E4551</f>
        <v>BT</v>
      </c>
      <c r="G4571" s="194">
        <f>+'Información ELECTRO PUNO'!G4551</f>
        <v>8</v>
      </c>
      <c r="H4571" s="9" t="str">
        <f t="shared" si="513"/>
        <v>Poste</v>
      </c>
      <c r="I4571" s="194" t="str">
        <f>+'Información ELECTRO PUNO'!F4551</f>
        <v>Concreto Armado</v>
      </c>
      <c r="J4571" s="194" t="str">
        <f>+'Información ELECTRO PUNO'!B4551</f>
        <v>PPC06</v>
      </c>
      <c r="K4571" s="9" t="str">
        <f t="shared" si="515"/>
        <v>POSTE DE CONCRETO ARMADO DE  8/300/120/240</v>
      </c>
      <c r="L4571" s="139">
        <f t="shared" si="516"/>
        <v>0.14000000000000001</v>
      </c>
    </row>
    <row r="4572" spans="1:12" x14ac:dyDescent="0.25">
      <c r="A4572" s="193">
        <f>+'Información ELECTRO PUNO'!A4552</f>
        <v>4551</v>
      </c>
      <c r="B4572" s="26" t="str">
        <f t="shared" si="514"/>
        <v>SICODI</v>
      </c>
      <c r="C4572" s="9" t="str">
        <f t="shared" si="510"/>
        <v>Puno</v>
      </c>
      <c r="D4572" s="9" t="str">
        <f t="shared" si="511"/>
        <v>No Reporta</v>
      </c>
      <c r="E4572" s="9" t="str">
        <f t="shared" si="512"/>
        <v>No Reporta</v>
      </c>
      <c r="F4572" s="194" t="str">
        <f>+'Información ELECTRO PUNO'!E4552</f>
        <v>MT</v>
      </c>
      <c r="G4572" s="194">
        <f>+'Información ELECTRO PUNO'!G4552</f>
        <v>13</v>
      </c>
      <c r="H4572" s="9" t="str">
        <f t="shared" si="513"/>
        <v>Poste</v>
      </c>
      <c r="I4572" s="194" t="str">
        <f>+'Información ELECTRO PUNO'!F4552</f>
        <v>Concreto Armado C</v>
      </c>
      <c r="J4572" s="194" t="str">
        <f>+'Información ELECTRO PUNO'!B4552</f>
        <v>PPC20</v>
      </c>
      <c r="K4572" s="9" t="str">
        <f t="shared" si="515"/>
        <v>POSTE DE CONCRETO ARMADO DE 13/400/150/345</v>
      </c>
      <c r="L4572" s="139">
        <f t="shared" si="516"/>
        <v>0.54</v>
      </c>
    </row>
    <row r="4573" spans="1:12" x14ac:dyDescent="0.25">
      <c r="A4573" s="193">
        <f>+'Información ELECTRO PUNO'!A4553</f>
        <v>4552</v>
      </c>
      <c r="B4573" s="26" t="str">
        <f t="shared" si="514"/>
        <v>SICODI</v>
      </c>
      <c r="C4573" s="9" t="str">
        <f t="shared" si="510"/>
        <v>Puno</v>
      </c>
      <c r="D4573" s="9" t="str">
        <f t="shared" si="511"/>
        <v>No Reporta</v>
      </c>
      <c r="E4573" s="9" t="str">
        <f t="shared" si="512"/>
        <v>No Reporta</v>
      </c>
      <c r="F4573" s="194" t="str">
        <f>+'Información ELECTRO PUNO'!E4553</f>
        <v>MT</v>
      </c>
      <c r="G4573" s="194">
        <f>+'Información ELECTRO PUNO'!G4553</f>
        <v>13</v>
      </c>
      <c r="H4573" s="9" t="str">
        <f t="shared" si="513"/>
        <v>Poste</v>
      </c>
      <c r="I4573" s="194" t="str">
        <f>+'Información ELECTRO PUNO'!F4553</f>
        <v>Concreto Armado C</v>
      </c>
      <c r="J4573" s="194" t="str">
        <f>+'Información ELECTRO PUNO'!B4553</f>
        <v>PPC20</v>
      </c>
      <c r="K4573" s="9" t="str">
        <f t="shared" si="515"/>
        <v>POSTE DE CONCRETO ARMADO DE 13/400/150/345</v>
      </c>
      <c r="L4573" s="139">
        <f t="shared" si="516"/>
        <v>0.54</v>
      </c>
    </row>
    <row r="4574" spans="1:12" x14ac:dyDescent="0.25">
      <c r="A4574" s="193">
        <f>+'Información ELECTRO PUNO'!A4554</f>
        <v>4553</v>
      </c>
      <c r="B4574" s="26" t="str">
        <f t="shared" si="514"/>
        <v>SICODI</v>
      </c>
      <c r="C4574" s="9" t="str">
        <f t="shared" si="510"/>
        <v>Puno</v>
      </c>
      <c r="D4574" s="9" t="str">
        <f t="shared" si="511"/>
        <v>No Reporta</v>
      </c>
      <c r="E4574" s="9" t="str">
        <f t="shared" si="512"/>
        <v>No Reporta</v>
      </c>
      <c r="F4574" s="194" t="str">
        <f>+'Información ELECTRO PUNO'!E4554</f>
        <v>MT</v>
      </c>
      <c r="G4574" s="194">
        <f>+'Información ELECTRO PUNO'!G4554</f>
        <v>13</v>
      </c>
      <c r="H4574" s="9" t="str">
        <f t="shared" si="513"/>
        <v>Poste</v>
      </c>
      <c r="I4574" s="194" t="str">
        <f>+'Información ELECTRO PUNO'!F4554</f>
        <v>Concreto Armado C</v>
      </c>
      <c r="J4574" s="194" t="str">
        <f>+'Información ELECTRO PUNO'!B4554</f>
        <v>PPC20</v>
      </c>
      <c r="K4574" s="9" t="str">
        <f t="shared" si="515"/>
        <v>POSTE DE CONCRETO ARMADO DE 13/400/150/345</v>
      </c>
      <c r="L4574" s="139">
        <f t="shared" si="516"/>
        <v>0.54</v>
      </c>
    </row>
    <row r="4575" spans="1:12" x14ac:dyDescent="0.25">
      <c r="A4575" s="193">
        <f>+'Información ELECTRO PUNO'!A4555</f>
        <v>4554</v>
      </c>
      <c r="B4575" s="26" t="str">
        <f t="shared" si="514"/>
        <v>SICODI</v>
      </c>
      <c r="C4575" s="9" t="str">
        <f t="shared" si="510"/>
        <v>Puno</v>
      </c>
      <c r="D4575" s="9" t="str">
        <f t="shared" si="511"/>
        <v>No Reporta</v>
      </c>
      <c r="E4575" s="9" t="str">
        <f t="shared" si="512"/>
        <v>No Reporta</v>
      </c>
      <c r="F4575" s="194" t="str">
        <f>+'Información ELECTRO PUNO'!E4555</f>
        <v>MT</v>
      </c>
      <c r="G4575" s="194">
        <f>+'Información ELECTRO PUNO'!G4555</f>
        <v>13</v>
      </c>
      <c r="H4575" s="9" t="str">
        <f t="shared" si="513"/>
        <v>Poste</v>
      </c>
      <c r="I4575" s="194" t="str">
        <f>+'Información ELECTRO PUNO'!F4555</f>
        <v>Concreto Armado C</v>
      </c>
      <c r="J4575" s="194" t="str">
        <f>+'Información ELECTRO PUNO'!B4555</f>
        <v>PPC20</v>
      </c>
      <c r="K4575" s="9" t="str">
        <f t="shared" si="515"/>
        <v>POSTE DE CONCRETO ARMADO DE 13/400/150/345</v>
      </c>
      <c r="L4575" s="139">
        <f t="shared" si="516"/>
        <v>0.54</v>
      </c>
    </row>
    <row r="4576" spans="1:12" x14ac:dyDescent="0.25">
      <c r="A4576" s="193">
        <f>+'Información ELECTRO PUNO'!A4556</f>
        <v>4555</v>
      </c>
      <c r="B4576" s="26" t="str">
        <f t="shared" si="514"/>
        <v>SICODI</v>
      </c>
      <c r="C4576" s="9" t="str">
        <f t="shared" si="510"/>
        <v>Puno</v>
      </c>
      <c r="D4576" s="9" t="str">
        <f t="shared" si="511"/>
        <v>No Reporta</v>
      </c>
      <c r="E4576" s="9" t="str">
        <f t="shared" si="512"/>
        <v>No Reporta</v>
      </c>
      <c r="F4576" s="194" t="str">
        <f>+'Información ELECTRO PUNO'!E4556</f>
        <v>MT</v>
      </c>
      <c r="G4576" s="194">
        <f>+'Información ELECTRO PUNO'!G4556</f>
        <v>13</v>
      </c>
      <c r="H4576" s="9" t="str">
        <f t="shared" si="513"/>
        <v>Poste</v>
      </c>
      <c r="I4576" s="194" t="str">
        <f>+'Información ELECTRO PUNO'!F4556</f>
        <v>Concreto Armado C</v>
      </c>
      <c r="J4576" s="194" t="str">
        <f>+'Información ELECTRO PUNO'!B4556</f>
        <v>PPC20</v>
      </c>
      <c r="K4576" s="9" t="str">
        <f t="shared" si="515"/>
        <v>POSTE DE CONCRETO ARMADO DE 13/400/150/345</v>
      </c>
      <c r="L4576" s="139">
        <f t="shared" si="516"/>
        <v>0.54</v>
      </c>
    </row>
    <row r="4577" spans="1:12" x14ac:dyDescent="0.25">
      <c r="A4577" s="193">
        <f>+'Información ELECTRO PUNO'!A4557</f>
        <v>4556</v>
      </c>
      <c r="B4577" s="26" t="str">
        <f t="shared" si="514"/>
        <v>SICODI</v>
      </c>
      <c r="C4577" s="9" t="str">
        <f t="shared" si="510"/>
        <v>Puno</v>
      </c>
      <c r="D4577" s="9" t="str">
        <f t="shared" si="511"/>
        <v>No Reporta</v>
      </c>
      <c r="E4577" s="9" t="str">
        <f t="shared" si="512"/>
        <v>No Reporta</v>
      </c>
      <c r="F4577" s="194" t="str">
        <f>+'Información ELECTRO PUNO'!E4557</f>
        <v>MT</v>
      </c>
      <c r="G4577" s="194">
        <f>+'Información ELECTRO PUNO'!G4557</f>
        <v>13</v>
      </c>
      <c r="H4577" s="9" t="str">
        <f t="shared" si="513"/>
        <v>Poste</v>
      </c>
      <c r="I4577" s="194" t="str">
        <f>+'Información ELECTRO PUNO'!F4557</f>
        <v>Concreto Armado C</v>
      </c>
      <c r="J4577" s="194" t="str">
        <f>+'Información ELECTRO PUNO'!B4557</f>
        <v>PPC20</v>
      </c>
      <c r="K4577" s="9" t="str">
        <f t="shared" si="515"/>
        <v>POSTE DE CONCRETO ARMADO DE 13/400/150/345</v>
      </c>
      <c r="L4577" s="139">
        <f t="shared" si="516"/>
        <v>0.54</v>
      </c>
    </row>
    <row r="4578" spans="1:12" x14ac:dyDescent="0.25">
      <c r="A4578" s="193">
        <f>+'Información ELECTRO PUNO'!A4558</f>
        <v>4557</v>
      </c>
      <c r="B4578" s="26" t="str">
        <f t="shared" si="514"/>
        <v>SICODI</v>
      </c>
      <c r="C4578" s="9" t="str">
        <f t="shared" si="510"/>
        <v>Puno</v>
      </c>
      <c r="D4578" s="9" t="str">
        <f t="shared" si="511"/>
        <v>No Reporta</v>
      </c>
      <c r="E4578" s="9" t="str">
        <f t="shared" si="512"/>
        <v>No Reporta</v>
      </c>
      <c r="F4578" s="194" t="str">
        <f>+'Información ELECTRO PUNO'!E4558</f>
        <v>MT</v>
      </c>
      <c r="G4578" s="194">
        <f>+'Información ELECTRO PUNO'!G4558</f>
        <v>13</v>
      </c>
      <c r="H4578" s="9" t="str">
        <f t="shared" si="513"/>
        <v>Poste</v>
      </c>
      <c r="I4578" s="194" t="str">
        <f>+'Información ELECTRO PUNO'!F4558</f>
        <v>Concreto Armado C</v>
      </c>
      <c r="J4578" s="194" t="str">
        <f>+'Información ELECTRO PUNO'!B4558</f>
        <v>PPC20</v>
      </c>
      <c r="K4578" s="9" t="str">
        <f t="shared" si="515"/>
        <v>POSTE DE CONCRETO ARMADO DE 13/400/150/345</v>
      </c>
      <c r="L4578" s="139">
        <f t="shared" si="516"/>
        <v>0.54</v>
      </c>
    </row>
    <row r="4579" spans="1:12" x14ac:dyDescent="0.25">
      <c r="A4579" s="193">
        <f>+'Información ELECTRO PUNO'!A4559</f>
        <v>4558</v>
      </c>
      <c r="B4579" s="26" t="str">
        <f t="shared" si="514"/>
        <v>SICODI</v>
      </c>
      <c r="C4579" s="9" t="str">
        <f t="shared" si="510"/>
        <v>Puno</v>
      </c>
      <c r="D4579" s="9" t="str">
        <f t="shared" si="511"/>
        <v>No Reporta</v>
      </c>
      <c r="E4579" s="9" t="str">
        <f t="shared" si="512"/>
        <v>No Reporta</v>
      </c>
      <c r="F4579" s="194" t="str">
        <f>+'Información ELECTRO PUNO'!E4559</f>
        <v>MT</v>
      </c>
      <c r="G4579" s="194">
        <f>+'Información ELECTRO PUNO'!G4559</f>
        <v>13</v>
      </c>
      <c r="H4579" s="9" t="str">
        <f t="shared" si="513"/>
        <v>Poste</v>
      </c>
      <c r="I4579" s="194" t="str">
        <f>+'Información ELECTRO PUNO'!F4559</f>
        <v>Concreto Armado C</v>
      </c>
      <c r="J4579" s="194" t="str">
        <f>+'Información ELECTRO PUNO'!B4559</f>
        <v>PPC20</v>
      </c>
      <c r="K4579" s="9" t="str">
        <f t="shared" si="515"/>
        <v>POSTE DE CONCRETO ARMADO DE 13/400/150/345</v>
      </c>
      <c r="L4579" s="139">
        <f t="shared" si="516"/>
        <v>0.54</v>
      </c>
    </row>
    <row r="4580" spans="1:12" x14ac:dyDescent="0.25">
      <c r="A4580" s="193">
        <f>+'Información ELECTRO PUNO'!A4560</f>
        <v>4559</v>
      </c>
      <c r="B4580" s="26" t="str">
        <f t="shared" si="514"/>
        <v>SICODI</v>
      </c>
      <c r="C4580" s="9" t="str">
        <f t="shared" si="510"/>
        <v>Puno</v>
      </c>
      <c r="D4580" s="9" t="str">
        <f t="shared" si="511"/>
        <v>No Reporta</v>
      </c>
      <c r="E4580" s="9" t="str">
        <f t="shared" si="512"/>
        <v>No Reporta</v>
      </c>
      <c r="F4580" s="194" t="str">
        <f>+'Información ELECTRO PUNO'!E4560</f>
        <v>MT</v>
      </c>
      <c r="G4580" s="194">
        <f>+'Información ELECTRO PUNO'!G4560</f>
        <v>13</v>
      </c>
      <c r="H4580" s="9" t="str">
        <f t="shared" si="513"/>
        <v>Poste</v>
      </c>
      <c r="I4580" s="194" t="str">
        <f>+'Información ELECTRO PUNO'!F4560</f>
        <v>Concreto Armado C</v>
      </c>
      <c r="J4580" s="194" t="str">
        <f>+'Información ELECTRO PUNO'!B4560</f>
        <v>PPC20</v>
      </c>
      <c r="K4580" s="9" t="str">
        <f t="shared" si="515"/>
        <v>POSTE DE CONCRETO ARMADO DE 13/400/150/345</v>
      </c>
      <c r="L4580" s="139">
        <f t="shared" si="516"/>
        <v>0.54</v>
      </c>
    </row>
    <row r="4581" spans="1:12" x14ac:dyDescent="0.25">
      <c r="A4581" s="193">
        <f>+'Información ELECTRO PUNO'!A4561</f>
        <v>4560</v>
      </c>
      <c r="B4581" s="26" t="str">
        <f t="shared" si="514"/>
        <v>SICODI</v>
      </c>
      <c r="C4581" s="9" t="str">
        <f t="shared" si="510"/>
        <v>Puno</v>
      </c>
      <c r="D4581" s="9" t="str">
        <f t="shared" si="511"/>
        <v>No Reporta</v>
      </c>
      <c r="E4581" s="9" t="str">
        <f t="shared" si="512"/>
        <v>No Reporta</v>
      </c>
      <c r="F4581" s="194" t="str">
        <f>+'Información ELECTRO PUNO'!E4561</f>
        <v>MT</v>
      </c>
      <c r="G4581" s="194">
        <f>+'Información ELECTRO PUNO'!G4561</f>
        <v>13</v>
      </c>
      <c r="H4581" s="9" t="str">
        <f t="shared" si="513"/>
        <v>Poste</v>
      </c>
      <c r="I4581" s="194" t="str">
        <f>+'Información ELECTRO PUNO'!F4561</f>
        <v>Concreto Armado C</v>
      </c>
      <c r="J4581" s="194" t="str">
        <f>+'Información ELECTRO PUNO'!B4561</f>
        <v>PPC20</v>
      </c>
      <c r="K4581" s="9" t="str">
        <f t="shared" si="515"/>
        <v>POSTE DE CONCRETO ARMADO DE 13/400/150/345</v>
      </c>
      <c r="L4581" s="139">
        <f t="shared" si="516"/>
        <v>0.54</v>
      </c>
    </row>
    <row r="4582" spans="1:12" x14ac:dyDescent="0.25">
      <c r="A4582" s="193">
        <f>+'Información ELECTRO PUNO'!A4562</f>
        <v>4561</v>
      </c>
      <c r="B4582" s="26" t="str">
        <f t="shared" si="514"/>
        <v>SICODI</v>
      </c>
      <c r="C4582" s="9" t="str">
        <f t="shared" si="510"/>
        <v>Puno</v>
      </c>
      <c r="D4582" s="9" t="str">
        <f t="shared" si="511"/>
        <v>No Reporta</v>
      </c>
      <c r="E4582" s="9" t="str">
        <f t="shared" si="512"/>
        <v>No Reporta</v>
      </c>
      <c r="F4582" s="194" t="str">
        <f>+'Información ELECTRO PUNO'!E4562</f>
        <v>MT</v>
      </c>
      <c r="G4582" s="194">
        <f>+'Información ELECTRO PUNO'!G4562</f>
        <v>13</v>
      </c>
      <c r="H4582" s="9" t="str">
        <f t="shared" si="513"/>
        <v>Poste</v>
      </c>
      <c r="I4582" s="194" t="str">
        <f>+'Información ELECTRO PUNO'!F4562</f>
        <v>Concreto Armado C</v>
      </c>
      <c r="J4582" s="194" t="str">
        <f>+'Información ELECTRO PUNO'!B4562</f>
        <v>PPC20</v>
      </c>
      <c r="K4582" s="9" t="str">
        <f t="shared" si="515"/>
        <v>POSTE DE CONCRETO ARMADO DE 13/400/150/345</v>
      </c>
      <c r="L4582" s="139">
        <f t="shared" si="516"/>
        <v>0.54</v>
      </c>
    </row>
    <row r="4583" spans="1:12" x14ac:dyDescent="0.25">
      <c r="A4583" s="193">
        <f>+'Información ELECTRO PUNO'!A4563</f>
        <v>4562</v>
      </c>
      <c r="B4583" s="26" t="str">
        <f t="shared" si="514"/>
        <v>SICODI</v>
      </c>
      <c r="C4583" s="9" t="str">
        <f t="shared" si="510"/>
        <v>Puno</v>
      </c>
      <c r="D4583" s="9" t="str">
        <f t="shared" si="511"/>
        <v>No Reporta</v>
      </c>
      <c r="E4583" s="9" t="str">
        <f t="shared" si="512"/>
        <v>No Reporta</v>
      </c>
      <c r="F4583" s="194" t="str">
        <f>+'Información ELECTRO PUNO'!E4563</f>
        <v>MT</v>
      </c>
      <c r="G4583" s="194">
        <f>+'Información ELECTRO PUNO'!G4563</f>
        <v>13</v>
      </c>
      <c r="H4583" s="9" t="str">
        <f t="shared" si="513"/>
        <v>Poste</v>
      </c>
      <c r="I4583" s="194" t="str">
        <f>+'Información ELECTRO PUNO'!F4563</f>
        <v>Concreto Armado C</v>
      </c>
      <c r="J4583" s="194" t="str">
        <f>+'Información ELECTRO PUNO'!B4563</f>
        <v>PPC20</v>
      </c>
      <c r="K4583" s="9" t="str">
        <f t="shared" si="515"/>
        <v>POSTE DE CONCRETO ARMADO DE 13/400/150/345</v>
      </c>
      <c r="L4583" s="139">
        <f t="shared" si="516"/>
        <v>0.54</v>
      </c>
    </row>
    <row r="4584" spans="1:12" x14ac:dyDescent="0.25">
      <c r="A4584" s="193">
        <f>+'Información ELECTRO PUNO'!A4564</f>
        <v>4563</v>
      </c>
      <c r="B4584" s="26" t="str">
        <f t="shared" si="514"/>
        <v>SICODI</v>
      </c>
      <c r="C4584" s="9" t="str">
        <f t="shared" si="510"/>
        <v>Puno</v>
      </c>
      <c r="D4584" s="9" t="str">
        <f t="shared" si="511"/>
        <v>No Reporta</v>
      </c>
      <c r="E4584" s="9" t="str">
        <f t="shared" si="512"/>
        <v>No Reporta</v>
      </c>
      <c r="F4584" s="194" t="str">
        <f>+'Información ELECTRO PUNO'!E4564</f>
        <v>MT</v>
      </c>
      <c r="G4584" s="194">
        <f>+'Información ELECTRO PUNO'!G4564</f>
        <v>13</v>
      </c>
      <c r="H4584" s="9" t="str">
        <f t="shared" si="513"/>
        <v>Poste</v>
      </c>
      <c r="I4584" s="194" t="str">
        <f>+'Información ELECTRO PUNO'!F4564</f>
        <v>Concreto Armado C</v>
      </c>
      <c r="J4584" s="194" t="str">
        <f>+'Información ELECTRO PUNO'!B4564</f>
        <v>PPC20</v>
      </c>
      <c r="K4584" s="9" t="str">
        <f t="shared" si="515"/>
        <v>POSTE DE CONCRETO ARMADO DE 13/400/150/345</v>
      </c>
      <c r="L4584" s="139">
        <f t="shared" si="516"/>
        <v>0.54</v>
      </c>
    </row>
    <row r="4585" spans="1:12" x14ac:dyDescent="0.25">
      <c r="A4585" s="193">
        <f>+'Información ELECTRO PUNO'!A4565</f>
        <v>4564</v>
      </c>
      <c r="B4585" s="26" t="str">
        <f t="shared" si="514"/>
        <v>SICODI</v>
      </c>
      <c r="C4585" s="9" t="str">
        <f t="shared" si="510"/>
        <v>Puno</v>
      </c>
      <c r="D4585" s="9" t="str">
        <f t="shared" si="511"/>
        <v>No Reporta</v>
      </c>
      <c r="E4585" s="9" t="str">
        <f t="shared" si="512"/>
        <v>No Reporta</v>
      </c>
      <c r="F4585" s="194" t="str">
        <f>+'Información ELECTRO PUNO'!E4565</f>
        <v>MT</v>
      </c>
      <c r="G4585" s="194">
        <f>+'Información ELECTRO PUNO'!G4565</f>
        <v>13</v>
      </c>
      <c r="H4585" s="9" t="str">
        <f t="shared" si="513"/>
        <v>Poste</v>
      </c>
      <c r="I4585" s="194" t="str">
        <f>+'Información ELECTRO PUNO'!F4565</f>
        <v>Concreto Armado C</v>
      </c>
      <c r="J4585" s="194" t="str">
        <f>+'Información ELECTRO PUNO'!B4565</f>
        <v>PPC20</v>
      </c>
      <c r="K4585" s="9" t="str">
        <f t="shared" si="515"/>
        <v>POSTE DE CONCRETO ARMADO DE 13/400/150/345</v>
      </c>
      <c r="L4585" s="139">
        <f t="shared" si="516"/>
        <v>0.54</v>
      </c>
    </row>
    <row r="4586" spans="1:12" x14ac:dyDescent="0.25">
      <c r="A4586" s="193">
        <f>+'Información ELECTRO PUNO'!A4566</f>
        <v>4565</v>
      </c>
      <c r="B4586" s="26" t="str">
        <f t="shared" si="514"/>
        <v>SICODI</v>
      </c>
      <c r="C4586" s="9" t="str">
        <f t="shared" si="510"/>
        <v>Puno</v>
      </c>
      <c r="D4586" s="9" t="str">
        <f t="shared" si="511"/>
        <v>No Reporta</v>
      </c>
      <c r="E4586" s="9" t="str">
        <f t="shared" si="512"/>
        <v>No Reporta</v>
      </c>
      <c r="F4586" s="194" t="str">
        <f>+'Información ELECTRO PUNO'!E4566</f>
        <v>MT</v>
      </c>
      <c r="G4586" s="194">
        <f>+'Información ELECTRO PUNO'!G4566</f>
        <v>13</v>
      </c>
      <c r="H4586" s="9" t="str">
        <f t="shared" si="513"/>
        <v>Poste</v>
      </c>
      <c r="I4586" s="194" t="str">
        <f>+'Información ELECTRO PUNO'!F4566</f>
        <v>Concreto Armado C</v>
      </c>
      <c r="J4586" s="194" t="str">
        <f>+'Información ELECTRO PUNO'!B4566</f>
        <v>PPC20</v>
      </c>
      <c r="K4586" s="9" t="str">
        <f t="shared" si="515"/>
        <v>POSTE DE CONCRETO ARMADO DE 13/400/150/345</v>
      </c>
      <c r="L4586" s="139">
        <f t="shared" si="516"/>
        <v>0.54</v>
      </c>
    </row>
    <row r="4587" spans="1:12" x14ac:dyDescent="0.25">
      <c r="A4587" s="193">
        <f>+'Información ELECTRO PUNO'!A4567</f>
        <v>4566</v>
      </c>
      <c r="B4587" s="26" t="str">
        <f t="shared" si="514"/>
        <v>SICODI</v>
      </c>
      <c r="C4587" s="9" t="str">
        <f t="shared" si="510"/>
        <v>Puno</v>
      </c>
      <c r="D4587" s="9" t="str">
        <f t="shared" si="511"/>
        <v>No Reporta</v>
      </c>
      <c r="E4587" s="9" t="str">
        <f t="shared" si="512"/>
        <v>No Reporta</v>
      </c>
      <c r="F4587" s="194" t="str">
        <f>+'Información ELECTRO PUNO'!E4567</f>
        <v>MT</v>
      </c>
      <c r="G4587" s="194">
        <f>+'Información ELECTRO PUNO'!G4567</f>
        <v>13</v>
      </c>
      <c r="H4587" s="9" t="str">
        <f t="shared" si="513"/>
        <v>Poste</v>
      </c>
      <c r="I4587" s="194" t="str">
        <f>+'Información ELECTRO PUNO'!F4567</f>
        <v>Concreto Armado C</v>
      </c>
      <c r="J4587" s="194" t="str">
        <f>+'Información ELECTRO PUNO'!B4567</f>
        <v>PPC20</v>
      </c>
      <c r="K4587" s="9" t="str">
        <f t="shared" si="515"/>
        <v>POSTE DE CONCRETO ARMADO DE 13/400/150/345</v>
      </c>
      <c r="L4587" s="139">
        <f t="shared" si="516"/>
        <v>0.54</v>
      </c>
    </row>
    <row r="4588" spans="1:12" x14ac:dyDescent="0.25">
      <c r="A4588" s="193">
        <f>+'Información ELECTRO PUNO'!A4568</f>
        <v>4567</v>
      </c>
      <c r="B4588" s="26" t="str">
        <f t="shared" si="514"/>
        <v>SICODI</v>
      </c>
      <c r="C4588" s="9" t="str">
        <f t="shared" si="510"/>
        <v>Puno</v>
      </c>
      <c r="D4588" s="9" t="str">
        <f t="shared" si="511"/>
        <v>No Reporta</v>
      </c>
      <c r="E4588" s="9" t="str">
        <f t="shared" si="512"/>
        <v>No Reporta</v>
      </c>
      <c r="F4588" s="194" t="str">
        <f>+'Información ELECTRO PUNO'!E4568</f>
        <v>MT</v>
      </c>
      <c r="G4588" s="194">
        <f>+'Información ELECTRO PUNO'!G4568</f>
        <v>13</v>
      </c>
      <c r="H4588" s="9" t="str">
        <f t="shared" si="513"/>
        <v>Poste</v>
      </c>
      <c r="I4588" s="194" t="str">
        <f>+'Información ELECTRO PUNO'!F4568</f>
        <v>Concreto Armado C</v>
      </c>
      <c r="J4588" s="194" t="str">
        <f>+'Información ELECTRO PUNO'!B4568</f>
        <v>PPC20</v>
      </c>
      <c r="K4588" s="9" t="str">
        <f t="shared" si="515"/>
        <v>POSTE DE CONCRETO ARMADO DE 13/400/150/345</v>
      </c>
      <c r="L4588" s="139">
        <f t="shared" si="516"/>
        <v>0.54</v>
      </c>
    </row>
    <row r="4589" spans="1:12" x14ac:dyDescent="0.25">
      <c r="A4589" s="193">
        <f>+'Información ELECTRO PUNO'!A4569</f>
        <v>4568</v>
      </c>
      <c r="B4589" s="26" t="str">
        <f t="shared" si="514"/>
        <v>SICODI</v>
      </c>
      <c r="C4589" s="9" t="str">
        <f t="shared" si="510"/>
        <v>Puno</v>
      </c>
      <c r="D4589" s="9" t="str">
        <f t="shared" si="511"/>
        <v>No Reporta</v>
      </c>
      <c r="E4589" s="9" t="str">
        <f t="shared" si="512"/>
        <v>No Reporta</v>
      </c>
      <c r="F4589" s="194" t="str">
        <f>+'Información ELECTRO PUNO'!E4569</f>
        <v>MT</v>
      </c>
      <c r="G4589" s="194">
        <f>+'Información ELECTRO PUNO'!G4569</f>
        <v>13</v>
      </c>
      <c r="H4589" s="9" t="str">
        <f t="shared" si="513"/>
        <v>Poste</v>
      </c>
      <c r="I4589" s="194" t="str">
        <f>+'Información ELECTRO PUNO'!F4569</f>
        <v>Concreto Armado C</v>
      </c>
      <c r="J4589" s="194" t="str">
        <f>+'Información ELECTRO PUNO'!B4569</f>
        <v>PPC20</v>
      </c>
      <c r="K4589" s="9" t="str">
        <f t="shared" si="515"/>
        <v>POSTE DE CONCRETO ARMADO DE 13/400/150/345</v>
      </c>
      <c r="L4589" s="139">
        <f t="shared" si="516"/>
        <v>0.54</v>
      </c>
    </row>
    <row r="4590" spans="1:12" x14ac:dyDescent="0.25">
      <c r="A4590" s="193">
        <f>+'Información ELECTRO PUNO'!A4570</f>
        <v>4569</v>
      </c>
      <c r="B4590" s="26" t="str">
        <f t="shared" si="514"/>
        <v>SICODI</v>
      </c>
      <c r="C4590" s="9" t="str">
        <f t="shared" si="510"/>
        <v>Puno</v>
      </c>
      <c r="D4590" s="9" t="str">
        <f t="shared" si="511"/>
        <v>No Reporta</v>
      </c>
      <c r="E4590" s="9" t="str">
        <f t="shared" si="512"/>
        <v>No Reporta</v>
      </c>
      <c r="F4590" s="194" t="str">
        <f>+'Información ELECTRO PUNO'!E4570</f>
        <v>MT</v>
      </c>
      <c r="G4590" s="194">
        <f>+'Información ELECTRO PUNO'!G4570</f>
        <v>13</v>
      </c>
      <c r="H4590" s="9" t="str">
        <f t="shared" si="513"/>
        <v>Poste</v>
      </c>
      <c r="I4590" s="194" t="str">
        <f>+'Información ELECTRO PUNO'!F4570</f>
        <v>Concreto Armado C</v>
      </c>
      <c r="J4590" s="194" t="str">
        <f>+'Información ELECTRO PUNO'!B4570</f>
        <v>PPC20</v>
      </c>
      <c r="K4590" s="9" t="str">
        <f t="shared" si="515"/>
        <v>POSTE DE CONCRETO ARMADO DE 13/400/150/345</v>
      </c>
      <c r="L4590" s="139">
        <f t="shared" si="516"/>
        <v>0.54</v>
      </c>
    </row>
    <row r="4591" spans="1:12" x14ac:dyDescent="0.25">
      <c r="A4591" s="193">
        <f>+'Información ELECTRO PUNO'!A4571</f>
        <v>4570</v>
      </c>
      <c r="B4591" s="26" t="str">
        <f t="shared" si="514"/>
        <v>SICODI</v>
      </c>
      <c r="C4591" s="9" t="str">
        <f t="shared" si="510"/>
        <v>Puno</v>
      </c>
      <c r="D4591" s="9" t="str">
        <f t="shared" si="511"/>
        <v>No Reporta</v>
      </c>
      <c r="E4591" s="9" t="str">
        <f t="shared" si="512"/>
        <v>No Reporta</v>
      </c>
      <c r="F4591" s="194" t="str">
        <f>+'Información ELECTRO PUNO'!E4571</f>
        <v>MT</v>
      </c>
      <c r="G4591" s="194">
        <f>+'Información ELECTRO PUNO'!G4571</f>
        <v>13</v>
      </c>
      <c r="H4591" s="9" t="str">
        <f t="shared" si="513"/>
        <v>Poste</v>
      </c>
      <c r="I4591" s="194" t="str">
        <f>+'Información ELECTRO PUNO'!F4571</f>
        <v>Concreto Armado C</v>
      </c>
      <c r="J4591" s="194" t="str">
        <f>+'Información ELECTRO PUNO'!B4571</f>
        <v>PPC20</v>
      </c>
      <c r="K4591" s="9" t="str">
        <f t="shared" si="515"/>
        <v>POSTE DE CONCRETO ARMADO DE 13/400/150/345</v>
      </c>
      <c r="L4591" s="139">
        <f t="shared" si="516"/>
        <v>0.54</v>
      </c>
    </row>
    <row r="4592" spans="1:12" x14ac:dyDescent="0.25">
      <c r="A4592" s="193">
        <f>+'Información ELECTRO PUNO'!A4572</f>
        <v>4571</v>
      </c>
      <c r="B4592" s="26" t="str">
        <f t="shared" si="514"/>
        <v>SICODI</v>
      </c>
      <c r="C4592" s="9" t="str">
        <f t="shared" si="510"/>
        <v>Puno</v>
      </c>
      <c r="D4592" s="9" t="str">
        <f t="shared" si="511"/>
        <v>No Reporta</v>
      </c>
      <c r="E4592" s="9" t="str">
        <f t="shared" si="512"/>
        <v>No Reporta</v>
      </c>
      <c r="F4592" s="194" t="str">
        <f>+'Información ELECTRO PUNO'!E4572</f>
        <v>MT</v>
      </c>
      <c r="G4592" s="194">
        <f>+'Información ELECTRO PUNO'!G4572</f>
        <v>13</v>
      </c>
      <c r="H4592" s="9" t="str">
        <f t="shared" si="513"/>
        <v>Poste</v>
      </c>
      <c r="I4592" s="194" t="str">
        <f>+'Información ELECTRO PUNO'!F4572</f>
        <v>Concreto Armado C</v>
      </c>
      <c r="J4592" s="194" t="str">
        <f>+'Información ELECTRO PUNO'!B4572</f>
        <v>PPC20</v>
      </c>
      <c r="K4592" s="9" t="str">
        <f t="shared" si="515"/>
        <v>POSTE DE CONCRETO ARMADO DE 13/400/150/345</v>
      </c>
      <c r="L4592" s="139">
        <f t="shared" si="516"/>
        <v>0.54</v>
      </c>
    </row>
    <row r="4593" spans="1:12" x14ac:dyDescent="0.25">
      <c r="A4593" s="193">
        <f>+'Información ELECTRO PUNO'!A4573</f>
        <v>4572</v>
      </c>
      <c r="B4593" s="26" t="str">
        <f t="shared" si="514"/>
        <v>SICODI</v>
      </c>
      <c r="C4593" s="9" t="str">
        <f t="shared" si="510"/>
        <v>Puno</v>
      </c>
      <c r="D4593" s="9" t="str">
        <f t="shared" si="511"/>
        <v>No Reporta</v>
      </c>
      <c r="E4593" s="9" t="str">
        <f t="shared" si="512"/>
        <v>No Reporta</v>
      </c>
      <c r="F4593" s="194" t="str">
        <f>+'Información ELECTRO PUNO'!E4573</f>
        <v>MT</v>
      </c>
      <c r="G4593" s="194">
        <f>+'Información ELECTRO PUNO'!G4573</f>
        <v>13</v>
      </c>
      <c r="H4593" s="9" t="str">
        <f t="shared" si="513"/>
        <v>Poste</v>
      </c>
      <c r="I4593" s="194" t="str">
        <f>+'Información ELECTRO PUNO'!F4573</f>
        <v>Concreto Armado C</v>
      </c>
      <c r="J4593" s="194" t="str">
        <f>+'Información ELECTRO PUNO'!B4573</f>
        <v>PPC20</v>
      </c>
      <c r="K4593" s="9" t="str">
        <f t="shared" si="515"/>
        <v>POSTE DE CONCRETO ARMADO DE 13/400/150/345</v>
      </c>
      <c r="L4593" s="139">
        <f t="shared" si="516"/>
        <v>0.54</v>
      </c>
    </row>
    <row r="4594" spans="1:12" x14ac:dyDescent="0.25">
      <c r="A4594" s="193">
        <f>+'Información ELECTRO PUNO'!A4574</f>
        <v>4573</v>
      </c>
      <c r="B4594" s="26" t="str">
        <f t="shared" si="514"/>
        <v>SICODI</v>
      </c>
      <c r="C4594" s="9" t="str">
        <f t="shared" si="510"/>
        <v>Puno</v>
      </c>
      <c r="D4594" s="9" t="str">
        <f t="shared" si="511"/>
        <v>No Reporta</v>
      </c>
      <c r="E4594" s="9" t="str">
        <f t="shared" si="512"/>
        <v>No Reporta</v>
      </c>
      <c r="F4594" s="194" t="str">
        <f>+'Información ELECTRO PUNO'!E4574</f>
        <v>BT</v>
      </c>
      <c r="G4594" s="194">
        <f>+'Información ELECTRO PUNO'!G4574</f>
        <v>8</v>
      </c>
      <c r="H4594" s="9" t="str">
        <f t="shared" si="513"/>
        <v>Poste</v>
      </c>
      <c r="I4594" s="194" t="str">
        <f>+'Información ELECTRO PUNO'!F4574</f>
        <v>Concreto Armado</v>
      </c>
      <c r="J4594" s="194" t="str">
        <f>+'Información ELECTRO PUNO'!B4574</f>
        <v>PPC06</v>
      </c>
      <c r="K4594" s="9" t="str">
        <f t="shared" si="515"/>
        <v>POSTE DE CONCRETO ARMADO DE  8/300/120/240</v>
      </c>
      <c r="L4594" s="139">
        <f t="shared" si="516"/>
        <v>0.14000000000000001</v>
      </c>
    </row>
    <row r="4595" spans="1:12" x14ac:dyDescent="0.25">
      <c r="A4595" s="193">
        <f>+'Información ELECTRO PUNO'!A4575</f>
        <v>4574</v>
      </c>
      <c r="B4595" s="26" t="str">
        <f t="shared" si="514"/>
        <v>SICODI</v>
      </c>
      <c r="C4595" s="9" t="str">
        <f t="shared" si="510"/>
        <v>Puno</v>
      </c>
      <c r="D4595" s="9" t="str">
        <f t="shared" si="511"/>
        <v>No Reporta</v>
      </c>
      <c r="E4595" s="9" t="str">
        <f t="shared" si="512"/>
        <v>No Reporta</v>
      </c>
      <c r="F4595" s="194" t="str">
        <f>+'Información ELECTRO PUNO'!E4575</f>
        <v>MT</v>
      </c>
      <c r="G4595" s="194">
        <f>+'Información ELECTRO PUNO'!G4575</f>
        <v>13</v>
      </c>
      <c r="H4595" s="9" t="str">
        <f t="shared" si="513"/>
        <v>Poste</v>
      </c>
      <c r="I4595" s="194" t="str">
        <f>+'Información ELECTRO PUNO'!F4575</f>
        <v>Concreto Armado C</v>
      </c>
      <c r="J4595" s="194" t="str">
        <f>+'Información ELECTRO PUNO'!B4575</f>
        <v>PPC20</v>
      </c>
      <c r="K4595" s="9" t="str">
        <f t="shared" si="515"/>
        <v>POSTE DE CONCRETO ARMADO DE 13/400/150/345</v>
      </c>
      <c r="L4595" s="139">
        <f t="shared" si="516"/>
        <v>0.54</v>
      </c>
    </row>
    <row r="4596" spans="1:12" x14ac:dyDescent="0.25">
      <c r="A4596" s="193">
        <f>+'Información ELECTRO PUNO'!A4576</f>
        <v>4575</v>
      </c>
      <c r="B4596" s="26" t="str">
        <f t="shared" si="514"/>
        <v>SICODI</v>
      </c>
      <c r="C4596" s="9" t="str">
        <f t="shared" si="510"/>
        <v>Puno</v>
      </c>
      <c r="D4596" s="9" t="str">
        <f t="shared" si="511"/>
        <v>No Reporta</v>
      </c>
      <c r="E4596" s="9" t="str">
        <f t="shared" si="512"/>
        <v>No Reporta</v>
      </c>
      <c r="F4596" s="194" t="str">
        <f>+'Información ELECTRO PUNO'!E4576</f>
        <v>MT</v>
      </c>
      <c r="G4596" s="194">
        <f>+'Información ELECTRO PUNO'!G4576</f>
        <v>13</v>
      </c>
      <c r="H4596" s="9" t="str">
        <f t="shared" si="513"/>
        <v>Poste</v>
      </c>
      <c r="I4596" s="194" t="str">
        <f>+'Información ELECTRO PUNO'!F4576</f>
        <v>Concreto Armado C</v>
      </c>
      <c r="J4596" s="194" t="str">
        <f>+'Información ELECTRO PUNO'!B4576</f>
        <v>PPC20</v>
      </c>
      <c r="K4596" s="9" t="str">
        <f t="shared" si="515"/>
        <v>POSTE DE CONCRETO ARMADO DE 13/400/150/345</v>
      </c>
      <c r="L4596" s="139">
        <f t="shared" si="516"/>
        <v>0.54</v>
      </c>
    </row>
    <row r="4597" spans="1:12" x14ac:dyDescent="0.25">
      <c r="A4597" s="193">
        <f>+'Información ELECTRO PUNO'!A4577</f>
        <v>4576</v>
      </c>
      <c r="B4597" s="26" t="str">
        <f t="shared" si="514"/>
        <v>SICODI</v>
      </c>
      <c r="C4597" s="9" t="str">
        <f t="shared" si="510"/>
        <v>Puno</v>
      </c>
      <c r="D4597" s="9" t="str">
        <f t="shared" si="511"/>
        <v>No Reporta</v>
      </c>
      <c r="E4597" s="9" t="str">
        <f t="shared" si="512"/>
        <v>No Reporta</v>
      </c>
      <c r="F4597" s="194" t="str">
        <f>+'Información ELECTRO PUNO'!E4577</f>
        <v>MT</v>
      </c>
      <c r="G4597" s="194">
        <f>+'Información ELECTRO PUNO'!G4577</f>
        <v>13</v>
      </c>
      <c r="H4597" s="9" t="str">
        <f t="shared" si="513"/>
        <v>Poste</v>
      </c>
      <c r="I4597" s="194" t="str">
        <f>+'Información ELECTRO PUNO'!F4577</f>
        <v>Concreto Armado C</v>
      </c>
      <c r="J4597" s="194" t="str">
        <f>+'Información ELECTRO PUNO'!B4577</f>
        <v>PPC20</v>
      </c>
      <c r="K4597" s="9" t="str">
        <f t="shared" si="515"/>
        <v>POSTE DE CONCRETO ARMADO DE 13/400/150/345</v>
      </c>
      <c r="L4597" s="139">
        <f t="shared" si="516"/>
        <v>0.54</v>
      </c>
    </row>
    <row r="4598" spans="1:12" x14ac:dyDescent="0.25">
      <c r="A4598" s="193">
        <f>+'Información ELECTRO PUNO'!A4578</f>
        <v>4577</v>
      </c>
      <c r="B4598" s="26" t="str">
        <f t="shared" si="514"/>
        <v>SICODI</v>
      </c>
      <c r="C4598" s="9" t="str">
        <f t="shared" si="510"/>
        <v>Puno</v>
      </c>
      <c r="D4598" s="9" t="str">
        <f t="shared" si="511"/>
        <v>No Reporta</v>
      </c>
      <c r="E4598" s="9" t="str">
        <f t="shared" si="512"/>
        <v>No Reporta</v>
      </c>
      <c r="F4598" s="194" t="str">
        <f>+'Información ELECTRO PUNO'!E4578</f>
        <v>MT</v>
      </c>
      <c r="G4598" s="194">
        <f>+'Información ELECTRO PUNO'!G4578</f>
        <v>13</v>
      </c>
      <c r="H4598" s="9" t="str">
        <f t="shared" si="513"/>
        <v>Poste</v>
      </c>
      <c r="I4598" s="194" t="str">
        <f>+'Información ELECTRO PUNO'!F4578</f>
        <v>Concreto Armado C</v>
      </c>
      <c r="J4598" s="194" t="str">
        <f>+'Información ELECTRO PUNO'!B4578</f>
        <v>PPC20</v>
      </c>
      <c r="K4598" s="9" t="str">
        <f t="shared" si="515"/>
        <v>POSTE DE CONCRETO ARMADO DE 13/400/150/345</v>
      </c>
      <c r="L4598" s="139">
        <f t="shared" si="516"/>
        <v>0.54</v>
      </c>
    </row>
    <row r="4599" spans="1:12" x14ac:dyDescent="0.25">
      <c r="A4599" s="193">
        <f>+'Información ELECTRO PUNO'!A4579</f>
        <v>4578</v>
      </c>
      <c r="B4599" s="26" t="str">
        <f t="shared" si="514"/>
        <v>SICODI</v>
      </c>
      <c r="C4599" s="9" t="str">
        <f t="shared" si="510"/>
        <v>Puno</v>
      </c>
      <c r="D4599" s="9" t="str">
        <f t="shared" si="511"/>
        <v>No Reporta</v>
      </c>
      <c r="E4599" s="9" t="str">
        <f t="shared" si="512"/>
        <v>No Reporta</v>
      </c>
      <c r="F4599" s="194" t="str">
        <f>+'Información ELECTRO PUNO'!E4579</f>
        <v>MT</v>
      </c>
      <c r="G4599" s="194">
        <f>+'Información ELECTRO PUNO'!G4579</f>
        <v>13</v>
      </c>
      <c r="H4599" s="9" t="str">
        <f t="shared" si="513"/>
        <v>Poste</v>
      </c>
      <c r="I4599" s="194" t="str">
        <f>+'Información ELECTRO PUNO'!F4579</f>
        <v>Concreto Armado C</v>
      </c>
      <c r="J4599" s="194" t="str">
        <f>+'Información ELECTRO PUNO'!B4579</f>
        <v>PPC20</v>
      </c>
      <c r="K4599" s="9" t="str">
        <f t="shared" si="515"/>
        <v>POSTE DE CONCRETO ARMADO DE 13/400/150/345</v>
      </c>
      <c r="L4599" s="139">
        <f t="shared" si="516"/>
        <v>0.54</v>
      </c>
    </row>
    <row r="4600" spans="1:12" x14ac:dyDescent="0.25">
      <c r="A4600" s="193">
        <f>+'Información ELECTRO PUNO'!A4580</f>
        <v>4579</v>
      </c>
      <c r="B4600" s="26" t="str">
        <f t="shared" si="514"/>
        <v>SICODI</v>
      </c>
      <c r="C4600" s="9" t="str">
        <f t="shared" si="510"/>
        <v>Puno</v>
      </c>
      <c r="D4600" s="9" t="str">
        <f t="shared" si="511"/>
        <v>No Reporta</v>
      </c>
      <c r="E4600" s="9" t="str">
        <f t="shared" si="512"/>
        <v>No Reporta</v>
      </c>
      <c r="F4600" s="194" t="str">
        <f>+'Información ELECTRO PUNO'!E4580</f>
        <v>MT</v>
      </c>
      <c r="G4600" s="194">
        <f>+'Información ELECTRO PUNO'!G4580</f>
        <v>13</v>
      </c>
      <c r="H4600" s="9" t="str">
        <f t="shared" si="513"/>
        <v>Poste</v>
      </c>
      <c r="I4600" s="194" t="str">
        <f>+'Información ELECTRO PUNO'!F4580</f>
        <v>Concreto Armado C</v>
      </c>
      <c r="J4600" s="194" t="str">
        <f>+'Información ELECTRO PUNO'!B4580</f>
        <v>PPC20</v>
      </c>
      <c r="K4600" s="9" t="str">
        <f t="shared" si="515"/>
        <v>POSTE DE CONCRETO ARMADO DE 13/400/150/345</v>
      </c>
      <c r="L4600" s="139">
        <f t="shared" si="516"/>
        <v>0.54</v>
      </c>
    </row>
    <row r="4601" spans="1:12" x14ac:dyDescent="0.25">
      <c r="A4601" s="193">
        <f>+'Información ELECTRO PUNO'!A4581</f>
        <v>4580</v>
      </c>
      <c r="B4601" s="26" t="str">
        <f t="shared" si="514"/>
        <v>SICODI</v>
      </c>
      <c r="C4601" s="9" t="str">
        <f t="shared" si="510"/>
        <v>Puno</v>
      </c>
      <c r="D4601" s="9" t="str">
        <f t="shared" si="511"/>
        <v>No Reporta</v>
      </c>
      <c r="E4601" s="9" t="str">
        <f t="shared" si="512"/>
        <v>No Reporta</v>
      </c>
      <c r="F4601" s="194" t="str">
        <f>+'Información ELECTRO PUNO'!E4581</f>
        <v>MT</v>
      </c>
      <c r="G4601" s="194">
        <f>+'Información ELECTRO PUNO'!G4581</f>
        <v>13</v>
      </c>
      <c r="H4601" s="9" t="str">
        <f t="shared" si="513"/>
        <v>Poste</v>
      </c>
      <c r="I4601" s="194" t="str">
        <f>+'Información ELECTRO PUNO'!F4581</f>
        <v>Concreto Armado C</v>
      </c>
      <c r="J4601" s="194" t="str">
        <f>+'Información ELECTRO PUNO'!B4581</f>
        <v>PPC20</v>
      </c>
      <c r="K4601" s="9" t="str">
        <f t="shared" si="515"/>
        <v>POSTE DE CONCRETO ARMADO DE 13/400/150/345</v>
      </c>
      <c r="L4601" s="139">
        <f t="shared" si="516"/>
        <v>0.54</v>
      </c>
    </row>
    <row r="4602" spans="1:12" x14ac:dyDescent="0.25">
      <c r="A4602" s="193">
        <f>+'Información ELECTRO PUNO'!A4582</f>
        <v>4581</v>
      </c>
      <c r="B4602" s="26" t="str">
        <f t="shared" si="514"/>
        <v>SICODI</v>
      </c>
      <c r="C4602" s="9" t="str">
        <f t="shared" si="510"/>
        <v>Puno</v>
      </c>
      <c r="D4602" s="9" t="str">
        <f t="shared" si="511"/>
        <v>No Reporta</v>
      </c>
      <c r="E4602" s="9" t="str">
        <f t="shared" si="512"/>
        <v>No Reporta</v>
      </c>
      <c r="F4602" s="194" t="str">
        <f>+'Información ELECTRO PUNO'!E4582</f>
        <v>MT</v>
      </c>
      <c r="G4602" s="194">
        <f>+'Información ELECTRO PUNO'!G4582</f>
        <v>13</v>
      </c>
      <c r="H4602" s="9" t="str">
        <f t="shared" si="513"/>
        <v>Poste</v>
      </c>
      <c r="I4602" s="194" t="str">
        <f>+'Información ELECTRO PUNO'!F4582</f>
        <v>Concreto Armado C</v>
      </c>
      <c r="J4602" s="194" t="str">
        <f>+'Información ELECTRO PUNO'!B4582</f>
        <v>PPC20</v>
      </c>
      <c r="K4602" s="9" t="str">
        <f t="shared" si="515"/>
        <v>POSTE DE CONCRETO ARMADO DE 13/400/150/345</v>
      </c>
      <c r="L4602" s="139">
        <f t="shared" si="516"/>
        <v>0.54</v>
      </c>
    </row>
    <row r="4603" spans="1:12" x14ac:dyDescent="0.25">
      <c r="A4603" s="193">
        <f>+'Información ELECTRO PUNO'!A4583</f>
        <v>4582</v>
      </c>
      <c r="B4603" s="26" t="str">
        <f t="shared" si="514"/>
        <v>SICODI</v>
      </c>
      <c r="C4603" s="9" t="str">
        <f t="shared" si="510"/>
        <v>Puno</v>
      </c>
      <c r="D4603" s="9" t="str">
        <f t="shared" si="511"/>
        <v>No Reporta</v>
      </c>
      <c r="E4603" s="9" t="str">
        <f t="shared" si="512"/>
        <v>No Reporta</v>
      </c>
      <c r="F4603" s="194" t="str">
        <f>+'Información ELECTRO PUNO'!E4583</f>
        <v>BT</v>
      </c>
      <c r="G4603" s="194">
        <f>+'Información ELECTRO PUNO'!G4583</f>
        <v>8</v>
      </c>
      <c r="H4603" s="9" t="str">
        <f t="shared" si="513"/>
        <v>Poste</v>
      </c>
      <c r="I4603" s="194" t="str">
        <f>+'Información ELECTRO PUNO'!F4583</f>
        <v>Concreto Armado</v>
      </c>
      <c r="J4603" s="194" t="str">
        <f>+'Información ELECTRO PUNO'!B4583</f>
        <v>PPC06</v>
      </c>
      <c r="K4603" s="9" t="str">
        <f t="shared" si="515"/>
        <v>POSTE DE CONCRETO ARMADO DE  8/300/120/240</v>
      </c>
      <c r="L4603" s="139">
        <f t="shared" si="516"/>
        <v>0.14000000000000001</v>
      </c>
    </row>
    <row r="4604" spans="1:12" x14ac:dyDescent="0.25">
      <c r="A4604" s="193">
        <f>+'Información ELECTRO PUNO'!A4584</f>
        <v>4583</v>
      </c>
      <c r="B4604" s="26" t="str">
        <f t="shared" si="514"/>
        <v>SICODI</v>
      </c>
      <c r="C4604" s="9" t="str">
        <f t="shared" si="510"/>
        <v>Puno</v>
      </c>
      <c r="D4604" s="9" t="str">
        <f t="shared" si="511"/>
        <v>No Reporta</v>
      </c>
      <c r="E4604" s="9" t="str">
        <f t="shared" si="512"/>
        <v>No Reporta</v>
      </c>
      <c r="F4604" s="194" t="str">
        <f>+'Información ELECTRO PUNO'!E4584</f>
        <v>BT</v>
      </c>
      <c r="G4604" s="194">
        <f>+'Información ELECTRO PUNO'!G4584</f>
        <v>8</v>
      </c>
      <c r="H4604" s="9" t="str">
        <f t="shared" si="513"/>
        <v>Poste</v>
      </c>
      <c r="I4604" s="194" t="str">
        <f>+'Información ELECTRO PUNO'!F4584</f>
        <v>Concreto Armado</v>
      </c>
      <c r="J4604" s="194" t="str">
        <f>+'Información ELECTRO PUNO'!B4584</f>
        <v>PPC06</v>
      </c>
      <c r="K4604" s="9" t="str">
        <f t="shared" si="515"/>
        <v>POSTE DE CONCRETO ARMADO DE  8/300/120/240</v>
      </c>
      <c r="L4604" s="139">
        <f t="shared" si="516"/>
        <v>0.14000000000000001</v>
      </c>
    </row>
    <row r="4605" spans="1:12" x14ac:dyDescent="0.25">
      <c r="A4605" s="193">
        <f>+'Información ELECTRO PUNO'!A4585</f>
        <v>4584</v>
      </c>
      <c r="B4605" s="26" t="str">
        <f t="shared" si="514"/>
        <v>SICODI</v>
      </c>
      <c r="C4605" s="9" t="str">
        <f t="shared" si="510"/>
        <v>Puno</v>
      </c>
      <c r="D4605" s="9" t="str">
        <f t="shared" si="511"/>
        <v>No Reporta</v>
      </c>
      <c r="E4605" s="9" t="str">
        <f t="shared" si="512"/>
        <v>No Reporta</v>
      </c>
      <c r="F4605" s="194" t="str">
        <f>+'Información ELECTRO PUNO'!E4585</f>
        <v>BT</v>
      </c>
      <c r="G4605" s="194">
        <f>+'Información ELECTRO PUNO'!G4585</f>
        <v>8</v>
      </c>
      <c r="H4605" s="9" t="str">
        <f t="shared" si="513"/>
        <v>Poste</v>
      </c>
      <c r="I4605" s="194" t="str">
        <f>+'Información ELECTRO PUNO'!F4585</f>
        <v>Concreto Armado</v>
      </c>
      <c r="J4605" s="194" t="str">
        <f>+'Información ELECTRO PUNO'!B4585</f>
        <v>PPC06</v>
      </c>
      <c r="K4605" s="9" t="str">
        <f t="shared" si="515"/>
        <v>POSTE DE CONCRETO ARMADO DE  8/300/120/240</v>
      </c>
      <c r="L4605" s="139">
        <f t="shared" si="516"/>
        <v>0.14000000000000001</v>
      </c>
    </row>
    <row r="4606" spans="1:12" x14ac:dyDescent="0.25">
      <c r="A4606" s="193">
        <f>+'Información ELECTRO PUNO'!A4586</f>
        <v>4585</v>
      </c>
      <c r="B4606" s="26" t="str">
        <f t="shared" si="514"/>
        <v>SICODI</v>
      </c>
      <c r="C4606" s="9" t="str">
        <f t="shared" si="510"/>
        <v>Puno</v>
      </c>
      <c r="D4606" s="9" t="str">
        <f t="shared" si="511"/>
        <v>No Reporta</v>
      </c>
      <c r="E4606" s="9" t="str">
        <f t="shared" si="512"/>
        <v>No Reporta</v>
      </c>
      <c r="F4606" s="194" t="str">
        <f>+'Información ELECTRO PUNO'!E4586</f>
        <v>BT</v>
      </c>
      <c r="G4606" s="194">
        <f>+'Información ELECTRO PUNO'!G4586</f>
        <v>8</v>
      </c>
      <c r="H4606" s="9" t="str">
        <f t="shared" si="513"/>
        <v>Poste</v>
      </c>
      <c r="I4606" s="194" t="str">
        <f>+'Información ELECTRO PUNO'!F4586</f>
        <v>Concreto Armado</v>
      </c>
      <c r="J4606" s="194" t="str">
        <f>+'Información ELECTRO PUNO'!B4586</f>
        <v>PPC06</v>
      </c>
      <c r="K4606" s="9" t="str">
        <f t="shared" si="515"/>
        <v>POSTE DE CONCRETO ARMADO DE  8/300/120/240</v>
      </c>
      <c r="L4606" s="139">
        <f t="shared" si="516"/>
        <v>0.14000000000000001</v>
      </c>
    </row>
    <row r="4607" spans="1:12" x14ac:dyDescent="0.25">
      <c r="A4607" s="193">
        <f>+'Información ELECTRO PUNO'!A4587</f>
        <v>4586</v>
      </c>
      <c r="B4607" s="26" t="str">
        <f t="shared" si="514"/>
        <v>SICODI</v>
      </c>
      <c r="C4607" s="9" t="str">
        <f t="shared" si="510"/>
        <v>Puno</v>
      </c>
      <c r="D4607" s="9" t="str">
        <f t="shared" si="511"/>
        <v>No Reporta</v>
      </c>
      <c r="E4607" s="9" t="str">
        <f t="shared" si="512"/>
        <v>No Reporta</v>
      </c>
      <c r="F4607" s="194" t="str">
        <f>+'Información ELECTRO PUNO'!E4587</f>
        <v>BT</v>
      </c>
      <c r="G4607" s="194">
        <f>+'Información ELECTRO PUNO'!G4587</f>
        <v>8</v>
      </c>
      <c r="H4607" s="9" t="str">
        <f t="shared" si="513"/>
        <v>Poste</v>
      </c>
      <c r="I4607" s="194" t="str">
        <f>+'Información ELECTRO PUNO'!F4587</f>
        <v>Concreto Armado</v>
      </c>
      <c r="J4607" s="194" t="str">
        <f>+'Información ELECTRO PUNO'!B4587</f>
        <v>PPC06</v>
      </c>
      <c r="K4607" s="9" t="str">
        <f t="shared" si="515"/>
        <v>POSTE DE CONCRETO ARMADO DE  8/300/120/240</v>
      </c>
      <c r="L4607" s="139">
        <f t="shared" si="516"/>
        <v>0.14000000000000001</v>
      </c>
    </row>
    <row r="4608" spans="1:12" x14ac:dyDescent="0.25">
      <c r="A4608" s="193">
        <f>+'Información ELECTRO PUNO'!A4588</f>
        <v>4587</v>
      </c>
      <c r="B4608" s="26" t="str">
        <f t="shared" si="514"/>
        <v>SICODI</v>
      </c>
      <c r="C4608" s="9" t="str">
        <f t="shared" si="510"/>
        <v>Puno</v>
      </c>
      <c r="D4608" s="9" t="str">
        <f t="shared" si="511"/>
        <v>No Reporta</v>
      </c>
      <c r="E4608" s="9" t="str">
        <f t="shared" si="512"/>
        <v>No Reporta</v>
      </c>
      <c r="F4608" s="194" t="str">
        <f>+'Información ELECTRO PUNO'!E4588</f>
        <v>BT</v>
      </c>
      <c r="G4608" s="194">
        <f>+'Información ELECTRO PUNO'!G4588</f>
        <v>8</v>
      </c>
      <c r="H4608" s="9" t="str">
        <f t="shared" si="513"/>
        <v>Poste</v>
      </c>
      <c r="I4608" s="194" t="str">
        <f>+'Información ELECTRO PUNO'!F4588</f>
        <v>Concreto Armado</v>
      </c>
      <c r="J4608" s="194" t="str">
        <f>+'Información ELECTRO PUNO'!B4588</f>
        <v>PPC06</v>
      </c>
      <c r="K4608" s="9" t="str">
        <f t="shared" si="515"/>
        <v>POSTE DE CONCRETO ARMADO DE  8/300/120/240</v>
      </c>
      <c r="L4608" s="139">
        <f t="shared" si="516"/>
        <v>0.14000000000000001</v>
      </c>
    </row>
    <row r="4609" spans="1:12" x14ac:dyDescent="0.25">
      <c r="A4609" s="193">
        <f>+'Información ELECTRO PUNO'!A4589</f>
        <v>4588</v>
      </c>
      <c r="B4609" s="26" t="str">
        <f t="shared" si="514"/>
        <v>SICODI</v>
      </c>
      <c r="C4609" s="9" t="str">
        <f t="shared" si="510"/>
        <v>Puno</v>
      </c>
      <c r="D4609" s="9" t="str">
        <f t="shared" si="511"/>
        <v>No Reporta</v>
      </c>
      <c r="E4609" s="9" t="str">
        <f t="shared" si="512"/>
        <v>No Reporta</v>
      </c>
      <c r="F4609" s="194" t="str">
        <f>+'Información ELECTRO PUNO'!E4589</f>
        <v>BT</v>
      </c>
      <c r="G4609" s="194">
        <f>+'Información ELECTRO PUNO'!G4589</f>
        <v>8</v>
      </c>
      <c r="H4609" s="9" t="str">
        <f t="shared" si="513"/>
        <v>Poste</v>
      </c>
      <c r="I4609" s="194" t="str">
        <f>+'Información ELECTRO PUNO'!F4589</f>
        <v>Concreto Armado</v>
      </c>
      <c r="J4609" s="194" t="str">
        <f>+'Información ELECTRO PUNO'!B4589</f>
        <v>PPC06</v>
      </c>
      <c r="K4609" s="9" t="str">
        <f t="shared" si="515"/>
        <v>POSTE DE CONCRETO ARMADO DE  8/300/120/240</v>
      </c>
      <c r="L4609" s="139">
        <f t="shared" si="516"/>
        <v>0.14000000000000001</v>
      </c>
    </row>
    <row r="4610" spans="1:12" x14ac:dyDescent="0.25">
      <c r="A4610" s="193">
        <f>+'Información ELECTRO PUNO'!A4590</f>
        <v>4589</v>
      </c>
      <c r="B4610" s="26" t="str">
        <f t="shared" si="514"/>
        <v>SICODI</v>
      </c>
      <c r="C4610" s="9" t="str">
        <f t="shared" si="510"/>
        <v>Puno</v>
      </c>
      <c r="D4610" s="9" t="str">
        <f t="shared" si="511"/>
        <v>No Reporta</v>
      </c>
      <c r="E4610" s="9" t="str">
        <f t="shared" si="512"/>
        <v>No Reporta</v>
      </c>
      <c r="F4610" s="194" t="str">
        <f>+'Información ELECTRO PUNO'!E4590</f>
        <v>BT</v>
      </c>
      <c r="G4610" s="194">
        <f>+'Información ELECTRO PUNO'!G4590</f>
        <v>8</v>
      </c>
      <c r="H4610" s="9" t="str">
        <f t="shared" si="513"/>
        <v>Poste</v>
      </c>
      <c r="I4610" s="194" t="str">
        <f>+'Información ELECTRO PUNO'!F4590</f>
        <v>Concreto Armado</v>
      </c>
      <c r="J4610" s="194" t="str">
        <f>+'Información ELECTRO PUNO'!B4590</f>
        <v>PPC06</v>
      </c>
      <c r="K4610" s="9" t="str">
        <f t="shared" si="515"/>
        <v>POSTE DE CONCRETO ARMADO DE  8/300/120/240</v>
      </c>
      <c r="L4610" s="139">
        <f t="shared" si="516"/>
        <v>0.14000000000000001</v>
      </c>
    </row>
    <row r="4611" spans="1:12" x14ac:dyDescent="0.25">
      <c r="A4611" s="193">
        <f>+'Información ELECTRO PUNO'!A4591</f>
        <v>4590</v>
      </c>
      <c r="B4611" s="26" t="str">
        <f t="shared" si="514"/>
        <v>SICODI</v>
      </c>
      <c r="C4611" s="9" t="str">
        <f t="shared" si="510"/>
        <v>Puno</v>
      </c>
      <c r="D4611" s="9" t="str">
        <f t="shared" si="511"/>
        <v>No Reporta</v>
      </c>
      <c r="E4611" s="9" t="str">
        <f t="shared" si="512"/>
        <v>No Reporta</v>
      </c>
      <c r="F4611" s="194" t="str">
        <f>+'Información ELECTRO PUNO'!E4591</f>
        <v>BT</v>
      </c>
      <c r="G4611" s="194">
        <f>+'Información ELECTRO PUNO'!G4591</f>
        <v>8</v>
      </c>
      <c r="H4611" s="9" t="str">
        <f t="shared" si="513"/>
        <v>Poste</v>
      </c>
      <c r="I4611" s="194" t="str">
        <f>+'Información ELECTRO PUNO'!F4591</f>
        <v>Concreto Armado</v>
      </c>
      <c r="J4611" s="194" t="str">
        <f>+'Información ELECTRO PUNO'!B4591</f>
        <v>PPC06</v>
      </c>
      <c r="K4611" s="9" t="str">
        <f t="shared" si="515"/>
        <v>POSTE DE CONCRETO ARMADO DE  8/300/120/240</v>
      </c>
      <c r="L4611" s="139">
        <f t="shared" si="516"/>
        <v>0.14000000000000001</v>
      </c>
    </row>
    <row r="4612" spans="1:12" x14ac:dyDescent="0.25">
      <c r="A4612" s="193">
        <f>+'Información ELECTRO PUNO'!A4592</f>
        <v>4591</v>
      </c>
      <c r="B4612" s="26" t="str">
        <f t="shared" si="514"/>
        <v>SICODI</v>
      </c>
      <c r="C4612" s="9" t="str">
        <f t="shared" si="510"/>
        <v>Puno</v>
      </c>
      <c r="D4612" s="9" t="str">
        <f t="shared" si="511"/>
        <v>No Reporta</v>
      </c>
      <c r="E4612" s="9" t="str">
        <f t="shared" si="512"/>
        <v>No Reporta</v>
      </c>
      <c r="F4612" s="194" t="str">
        <f>+'Información ELECTRO PUNO'!E4592</f>
        <v>BT</v>
      </c>
      <c r="G4612" s="194">
        <f>+'Información ELECTRO PUNO'!G4592</f>
        <v>8</v>
      </c>
      <c r="H4612" s="9" t="str">
        <f t="shared" si="513"/>
        <v>Poste</v>
      </c>
      <c r="I4612" s="194" t="str">
        <f>+'Información ELECTRO PUNO'!F4592</f>
        <v>Concreto Armado</v>
      </c>
      <c r="J4612" s="194" t="str">
        <f>+'Información ELECTRO PUNO'!B4592</f>
        <v>PPC06</v>
      </c>
      <c r="K4612" s="9" t="str">
        <f t="shared" si="515"/>
        <v>POSTE DE CONCRETO ARMADO DE  8/300/120/240</v>
      </c>
      <c r="L4612" s="139">
        <f t="shared" si="516"/>
        <v>0.14000000000000001</v>
      </c>
    </row>
    <row r="4613" spans="1:12" x14ac:dyDescent="0.25">
      <c r="A4613" s="193">
        <f>+'Información ELECTRO PUNO'!A4593</f>
        <v>4592</v>
      </c>
      <c r="B4613" s="26" t="str">
        <f t="shared" si="514"/>
        <v>SICODI</v>
      </c>
      <c r="C4613" s="9" t="str">
        <f t="shared" si="510"/>
        <v>Puno</v>
      </c>
      <c r="D4613" s="9" t="str">
        <f t="shared" si="511"/>
        <v>No Reporta</v>
      </c>
      <c r="E4613" s="9" t="str">
        <f t="shared" si="512"/>
        <v>No Reporta</v>
      </c>
      <c r="F4613" s="194" t="str">
        <f>+'Información ELECTRO PUNO'!E4593</f>
        <v>BT</v>
      </c>
      <c r="G4613" s="194">
        <f>+'Información ELECTRO PUNO'!G4593</f>
        <v>8</v>
      </c>
      <c r="H4613" s="9" t="str">
        <f t="shared" si="513"/>
        <v>Poste</v>
      </c>
      <c r="I4613" s="194" t="str">
        <f>+'Información ELECTRO PUNO'!F4593</f>
        <v>Concreto Armado</v>
      </c>
      <c r="J4613" s="194" t="str">
        <f>+'Información ELECTRO PUNO'!B4593</f>
        <v>PPC06</v>
      </c>
      <c r="K4613" s="9" t="str">
        <f t="shared" si="515"/>
        <v>POSTE DE CONCRETO ARMADO DE  8/300/120/240</v>
      </c>
      <c r="L4613" s="139">
        <f t="shared" si="516"/>
        <v>0.14000000000000001</v>
      </c>
    </row>
    <row r="4614" spans="1:12" x14ac:dyDescent="0.25">
      <c r="A4614" s="193">
        <f>+'Información ELECTRO PUNO'!A4594</f>
        <v>4593</v>
      </c>
      <c r="B4614" s="26" t="str">
        <f t="shared" si="514"/>
        <v>SICODI</v>
      </c>
      <c r="C4614" s="9" t="str">
        <f t="shared" si="510"/>
        <v>Puno</v>
      </c>
      <c r="D4614" s="9" t="str">
        <f t="shared" si="511"/>
        <v>No Reporta</v>
      </c>
      <c r="E4614" s="9" t="str">
        <f t="shared" si="512"/>
        <v>No Reporta</v>
      </c>
      <c r="F4614" s="194" t="str">
        <f>+'Información ELECTRO PUNO'!E4594</f>
        <v>BT</v>
      </c>
      <c r="G4614" s="194">
        <f>+'Información ELECTRO PUNO'!G4594</f>
        <v>8</v>
      </c>
      <c r="H4614" s="9" t="str">
        <f t="shared" si="513"/>
        <v>Poste</v>
      </c>
      <c r="I4614" s="194" t="str">
        <f>+'Información ELECTRO PUNO'!F4594</f>
        <v>Concreto Armado</v>
      </c>
      <c r="J4614" s="194" t="str">
        <f>+'Información ELECTRO PUNO'!B4594</f>
        <v>PPC06</v>
      </c>
      <c r="K4614" s="9" t="str">
        <f t="shared" si="515"/>
        <v>POSTE DE CONCRETO ARMADO DE  8/300/120/240</v>
      </c>
      <c r="L4614" s="139">
        <f t="shared" si="516"/>
        <v>0.14000000000000001</v>
      </c>
    </row>
    <row r="4615" spans="1:12" x14ac:dyDescent="0.25">
      <c r="A4615" s="193">
        <f>+'Información ELECTRO PUNO'!A4595</f>
        <v>4594</v>
      </c>
      <c r="B4615" s="26" t="str">
        <f t="shared" si="514"/>
        <v>SICODI</v>
      </c>
      <c r="C4615" s="9" t="str">
        <f t="shared" si="510"/>
        <v>Puno</v>
      </c>
      <c r="D4615" s="9" t="str">
        <f t="shared" si="511"/>
        <v>No Reporta</v>
      </c>
      <c r="E4615" s="9" t="str">
        <f t="shared" si="512"/>
        <v>No Reporta</v>
      </c>
      <c r="F4615" s="194" t="str">
        <f>+'Información ELECTRO PUNO'!E4595</f>
        <v>BT</v>
      </c>
      <c r="G4615" s="194">
        <f>+'Información ELECTRO PUNO'!G4595</f>
        <v>8</v>
      </c>
      <c r="H4615" s="9" t="str">
        <f t="shared" si="513"/>
        <v>Poste</v>
      </c>
      <c r="I4615" s="194" t="str">
        <f>+'Información ELECTRO PUNO'!F4595</f>
        <v>Concreto Armado</v>
      </c>
      <c r="J4615" s="194" t="str">
        <f>+'Información ELECTRO PUNO'!B4595</f>
        <v>PPC06</v>
      </c>
      <c r="K4615" s="9" t="str">
        <f t="shared" si="515"/>
        <v>POSTE DE CONCRETO ARMADO DE  8/300/120/240</v>
      </c>
      <c r="L4615" s="139">
        <f t="shared" si="516"/>
        <v>0.14000000000000001</v>
      </c>
    </row>
    <row r="4616" spans="1:12" x14ac:dyDescent="0.25">
      <c r="A4616" s="193">
        <f>+'Información ELECTRO PUNO'!A4596</f>
        <v>4595</v>
      </c>
      <c r="B4616" s="26" t="str">
        <f t="shared" si="514"/>
        <v>SICODI</v>
      </c>
      <c r="C4616" s="9" t="str">
        <f t="shared" si="510"/>
        <v>Puno</v>
      </c>
      <c r="D4616" s="9" t="str">
        <f t="shared" si="511"/>
        <v>No Reporta</v>
      </c>
      <c r="E4616" s="9" t="str">
        <f t="shared" si="512"/>
        <v>No Reporta</v>
      </c>
      <c r="F4616" s="194" t="str">
        <f>+'Información ELECTRO PUNO'!E4596</f>
        <v>BT</v>
      </c>
      <c r="G4616" s="194">
        <f>+'Información ELECTRO PUNO'!G4596</f>
        <v>8</v>
      </c>
      <c r="H4616" s="9" t="str">
        <f t="shared" si="513"/>
        <v>Poste</v>
      </c>
      <c r="I4616" s="194" t="str">
        <f>+'Información ELECTRO PUNO'!F4596</f>
        <v>Concreto Armado</v>
      </c>
      <c r="J4616" s="194" t="str">
        <f>+'Información ELECTRO PUNO'!B4596</f>
        <v>PPC06</v>
      </c>
      <c r="K4616" s="9" t="str">
        <f t="shared" si="515"/>
        <v>POSTE DE CONCRETO ARMADO DE  8/300/120/240</v>
      </c>
      <c r="L4616" s="139">
        <f t="shared" si="516"/>
        <v>0.14000000000000001</v>
      </c>
    </row>
    <row r="4617" spans="1:12" x14ac:dyDescent="0.25">
      <c r="A4617" s="193">
        <f>+'Información ELECTRO PUNO'!A4597</f>
        <v>4596</v>
      </c>
      <c r="B4617" s="26" t="str">
        <f t="shared" si="514"/>
        <v>SICODI</v>
      </c>
      <c r="C4617" s="9" t="str">
        <f t="shared" si="510"/>
        <v>Puno</v>
      </c>
      <c r="D4617" s="9" t="str">
        <f t="shared" si="511"/>
        <v>No Reporta</v>
      </c>
      <c r="E4617" s="9" t="str">
        <f t="shared" si="512"/>
        <v>No Reporta</v>
      </c>
      <c r="F4617" s="194" t="str">
        <f>+'Información ELECTRO PUNO'!E4597</f>
        <v>BT</v>
      </c>
      <c r="G4617" s="194">
        <f>+'Información ELECTRO PUNO'!G4597</f>
        <v>8</v>
      </c>
      <c r="H4617" s="9" t="str">
        <f t="shared" si="513"/>
        <v>Poste</v>
      </c>
      <c r="I4617" s="194" t="str">
        <f>+'Información ELECTRO PUNO'!F4597</f>
        <v>Concreto Armado</v>
      </c>
      <c r="J4617" s="194" t="str">
        <f>+'Información ELECTRO PUNO'!B4597</f>
        <v>PPC06</v>
      </c>
      <c r="K4617" s="9" t="str">
        <f t="shared" si="515"/>
        <v>POSTE DE CONCRETO ARMADO DE  8/300/120/240</v>
      </c>
      <c r="L4617" s="139">
        <f t="shared" si="516"/>
        <v>0.14000000000000001</v>
      </c>
    </row>
    <row r="4618" spans="1:12" x14ac:dyDescent="0.25">
      <c r="A4618" s="193">
        <f>+'Información ELECTRO PUNO'!A4598</f>
        <v>4597</v>
      </c>
      <c r="B4618" s="26" t="str">
        <f t="shared" si="514"/>
        <v>SICODI</v>
      </c>
      <c r="C4618" s="9" t="str">
        <f t="shared" si="510"/>
        <v>Puno</v>
      </c>
      <c r="D4618" s="9" t="str">
        <f t="shared" si="511"/>
        <v>No Reporta</v>
      </c>
      <c r="E4618" s="9" t="str">
        <f t="shared" si="512"/>
        <v>No Reporta</v>
      </c>
      <c r="F4618" s="194" t="str">
        <f>+'Información ELECTRO PUNO'!E4598</f>
        <v>BT</v>
      </c>
      <c r="G4618" s="194">
        <f>+'Información ELECTRO PUNO'!G4598</f>
        <v>8</v>
      </c>
      <c r="H4618" s="9" t="str">
        <f t="shared" si="513"/>
        <v>Poste</v>
      </c>
      <c r="I4618" s="194" t="str">
        <f>+'Información ELECTRO PUNO'!F4598</f>
        <v>Concreto Armado</v>
      </c>
      <c r="J4618" s="194" t="str">
        <f>+'Información ELECTRO PUNO'!B4598</f>
        <v>PPC06</v>
      </c>
      <c r="K4618" s="9" t="str">
        <f t="shared" si="515"/>
        <v>POSTE DE CONCRETO ARMADO DE  8/300/120/240</v>
      </c>
      <c r="L4618" s="139">
        <f t="shared" si="516"/>
        <v>0.14000000000000001</v>
      </c>
    </row>
    <row r="4619" spans="1:12" x14ac:dyDescent="0.25">
      <c r="A4619" s="193">
        <f>+'Información ELECTRO PUNO'!A4599</f>
        <v>4598</v>
      </c>
      <c r="B4619" s="26" t="str">
        <f t="shared" si="514"/>
        <v>SICODI</v>
      </c>
      <c r="C4619" s="9" t="str">
        <f t="shared" si="510"/>
        <v>Puno</v>
      </c>
      <c r="D4619" s="9" t="str">
        <f t="shared" si="511"/>
        <v>No Reporta</v>
      </c>
      <c r="E4619" s="9" t="str">
        <f t="shared" si="512"/>
        <v>No Reporta</v>
      </c>
      <c r="F4619" s="194" t="str">
        <f>+'Información ELECTRO PUNO'!E4599</f>
        <v>BT</v>
      </c>
      <c r="G4619" s="194">
        <f>+'Información ELECTRO PUNO'!G4599</f>
        <v>8</v>
      </c>
      <c r="H4619" s="9" t="str">
        <f t="shared" si="513"/>
        <v>Poste</v>
      </c>
      <c r="I4619" s="194" t="str">
        <f>+'Información ELECTRO PUNO'!F4599</f>
        <v>Concreto Armado</v>
      </c>
      <c r="J4619" s="194" t="str">
        <f>+'Información ELECTRO PUNO'!B4599</f>
        <v>PPC06</v>
      </c>
      <c r="K4619" s="9" t="str">
        <f t="shared" si="515"/>
        <v>POSTE DE CONCRETO ARMADO DE  8/300/120/240</v>
      </c>
      <c r="L4619" s="139">
        <f t="shared" si="516"/>
        <v>0.14000000000000001</v>
      </c>
    </row>
    <row r="4620" spans="1:12" x14ac:dyDescent="0.25">
      <c r="A4620" s="193">
        <f>+'Información ELECTRO PUNO'!A4600</f>
        <v>4599</v>
      </c>
      <c r="B4620" s="26" t="str">
        <f t="shared" si="514"/>
        <v>SICODI</v>
      </c>
      <c r="C4620" s="9" t="str">
        <f t="shared" si="510"/>
        <v>Puno</v>
      </c>
      <c r="D4620" s="9" t="str">
        <f t="shared" si="511"/>
        <v>No Reporta</v>
      </c>
      <c r="E4620" s="9" t="str">
        <f t="shared" si="512"/>
        <v>No Reporta</v>
      </c>
      <c r="F4620" s="194" t="str">
        <f>+'Información ELECTRO PUNO'!E4600</f>
        <v>BT</v>
      </c>
      <c r="G4620" s="194">
        <f>+'Información ELECTRO PUNO'!G4600</f>
        <v>8</v>
      </c>
      <c r="H4620" s="9" t="str">
        <f t="shared" si="513"/>
        <v>Poste</v>
      </c>
      <c r="I4620" s="194" t="str">
        <f>+'Información ELECTRO PUNO'!F4600</f>
        <v>Concreto Armado</v>
      </c>
      <c r="J4620" s="194" t="str">
        <f>+'Información ELECTRO PUNO'!B4600</f>
        <v>PPC06</v>
      </c>
      <c r="K4620" s="9" t="str">
        <f t="shared" si="515"/>
        <v>POSTE DE CONCRETO ARMADO DE  8/300/120/240</v>
      </c>
      <c r="L4620" s="139">
        <f t="shared" si="516"/>
        <v>0.14000000000000001</v>
      </c>
    </row>
    <row r="4621" spans="1:12" x14ac:dyDescent="0.25">
      <c r="A4621" s="193">
        <f>+'Información ELECTRO PUNO'!A4601</f>
        <v>4600</v>
      </c>
      <c r="B4621" s="26" t="str">
        <f t="shared" si="514"/>
        <v>SICODI</v>
      </c>
      <c r="C4621" s="9" t="str">
        <f t="shared" si="510"/>
        <v>Puno</v>
      </c>
      <c r="D4621" s="9" t="str">
        <f t="shared" si="511"/>
        <v>No Reporta</v>
      </c>
      <c r="E4621" s="9" t="str">
        <f t="shared" si="512"/>
        <v>No Reporta</v>
      </c>
      <c r="F4621" s="194" t="str">
        <f>+'Información ELECTRO PUNO'!E4601</f>
        <v>BT</v>
      </c>
      <c r="G4621" s="194">
        <f>+'Información ELECTRO PUNO'!G4601</f>
        <v>8</v>
      </c>
      <c r="H4621" s="9" t="str">
        <f t="shared" si="513"/>
        <v>Poste</v>
      </c>
      <c r="I4621" s="194" t="str">
        <f>+'Información ELECTRO PUNO'!F4601</f>
        <v>Concreto Armado</v>
      </c>
      <c r="J4621" s="194" t="str">
        <f>+'Información ELECTRO PUNO'!B4601</f>
        <v>PPC06</v>
      </c>
      <c r="K4621" s="9" t="str">
        <f t="shared" si="515"/>
        <v>POSTE DE CONCRETO ARMADO DE  8/300/120/240</v>
      </c>
      <c r="L4621" s="139">
        <f t="shared" si="516"/>
        <v>0.14000000000000001</v>
      </c>
    </row>
    <row r="4622" spans="1:12" x14ac:dyDescent="0.25">
      <c r="A4622" s="193">
        <f>+'Información ELECTRO PUNO'!A4602</f>
        <v>4601</v>
      </c>
      <c r="B4622" s="26" t="str">
        <f t="shared" si="514"/>
        <v>SICODI</v>
      </c>
      <c r="C4622" s="9" t="str">
        <f t="shared" si="510"/>
        <v>Puno</v>
      </c>
      <c r="D4622" s="9" t="str">
        <f t="shared" si="511"/>
        <v>No Reporta</v>
      </c>
      <c r="E4622" s="9" t="str">
        <f t="shared" si="512"/>
        <v>No Reporta</v>
      </c>
      <c r="F4622" s="194" t="str">
        <f>+'Información ELECTRO PUNO'!E4602</f>
        <v>BT</v>
      </c>
      <c r="G4622" s="194">
        <f>+'Información ELECTRO PUNO'!G4602</f>
        <v>8</v>
      </c>
      <c r="H4622" s="9" t="str">
        <f t="shared" si="513"/>
        <v>Poste</v>
      </c>
      <c r="I4622" s="194" t="str">
        <f>+'Información ELECTRO PUNO'!F4602</f>
        <v>Concreto Armado</v>
      </c>
      <c r="J4622" s="194" t="str">
        <f>+'Información ELECTRO PUNO'!B4602</f>
        <v>PPC06</v>
      </c>
      <c r="K4622" s="9" t="str">
        <f t="shared" si="515"/>
        <v>POSTE DE CONCRETO ARMADO DE  8/300/120/240</v>
      </c>
      <c r="L4622" s="139">
        <f t="shared" si="516"/>
        <v>0.14000000000000001</v>
      </c>
    </row>
    <row r="4623" spans="1:12" x14ac:dyDescent="0.25">
      <c r="A4623" s="193">
        <f>+'Información ELECTRO PUNO'!A4603</f>
        <v>4602</v>
      </c>
      <c r="B4623" s="26" t="str">
        <f t="shared" si="514"/>
        <v>SICODI</v>
      </c>
      <c r="C4623" s="9" t="str">
        <f t="shared" si="510"/>
        <v>Puno</v>
      </c>
      <c r="D4623" s="9" t="str">
        <f t="shared" si="511"/>
        <v>No Reporta</v>
      </c>
      <c r="E4623" s="9" t="str">
        <f t="shared" si="512"/>
        <v>No Reporta</v>
      </c>
      <c r="F4623" s="194" t="str">
        <f>+'Información ELECTRO PUNO'!E4603</f>
        <v>BT</v>
      </c>
      <c r="G4623" s="194">
        <f>+'Información ELECTRO PUNO'!G4603</f>
        <v>8</v>
      </c>
      <c r="H4623" s="9" t="str">
        <f t="shared" si="513"/>
        <v>Poste</v>
      </c>
      <c r="I4623" s="194" t="str">
        <f>+'Información ELECTRO PUNO'!F4603</f>
        <v>Concreto Armado</v>
      </c>
      <c r="J4623" s="194" t="str">
        <f>+'Información ELECTRO PUNO'!B4603</f>
        <v>PPC06</v>
      </c>
      <c r="K4623" s="9" t="str">
        <f t="shared" si="515"/>
        <v>POSTE DE CONCRETO ARMADO DE  8/300/120/240</v>
      </c>
      <c r="L4623" s="139">
        <f t="shared" si="516"/>
        <v>0.14000000000000001</v>
      </c>
    </row>
    <row r="4624" spans="1:12" x14ac:dyDescent="0.25">
      <c r="A4624" s="193">
        <f>+'Información ELECTRO PUNO'!A4604</f>
        <v>4603</v>
      </c>
      <c r="B4624" s="26" t="str">
        <f t="shared" si="514"/>
        <v>SICODI</v>
      </c>
      <c r="C4624" s="9" t="str">
        <f t="shared" si="510"/>
        <v>Puno</v>
      </c>
      <c r="D4624" s="9" t="str">
        <f t="shared" si="511"/>
        <v>No Reporta</v>
      </c>
      <c r="E4624" s="9" t="str">
        <f t="shared" si="512"/>
        <v>No Reporta</v>
      </c>
      <c r="F4624" s="194" t="str">
        <f>+'Información ELECTRO PUNO'!E4604</f>
        <v>BT</v>
      </c>
      <c r="G4624" s="194">
        <f>+'Información ELECTRO PUNO'!G4604</f>
        <v>8</v>
      </c>
      <c r="H4624" s="9" t="str">
        <f t="shared" si="513"/>
        <v>Poste</v>
      </c>
      <c r="I4624" s="194" t="str">
        <f>+'Información ELECTRO PUNO'!F4604</f>
        <v>Concreto Armado</v>
      </c>
      <c r="J4624" s="194" t="str">
        <f>+'Información ELECTRO PUNO'!B4604</f>
        <v>PPC06</v>
      </c>
      <c r="K4624" s="9" t="str">
        <f t="shared" si="515"/>
        <v>POSTE DE CONCRETO ARMADO DE  8/300/120/240</v>
      </c>
      <c r="L4624" s="139">
        <f t="shared" si="516"/>
        <v>0.14000000000000001</v>
      </c>
    </row>
    <row r="4625" spans="1:12" x14ac:dyDescent="0.25">
      <c r="A4625" s="193">
        <f>+'Información ELECTRO PUNO'!A4605</f>
        <v>4604</v>
      </c>
      <c r="B4625" s="26" t="str">
        <f t="shared" si="514"/>
        <v>SICODI</v>
      </c>
      <c r="C4625" s="9" t="str">
        <f t="shared" si="510"/>
        <v>Puno</v>
      </c>
      <c r="D4625" s="9" t="str">
        <f t="shared" si="511"/>
        <v>No Reporta</v>
      </c>
      <c r="E4625" s="9" t="str">
        <f t="shared" si="512"/>
        <v>No Reporta</v>
      </c>
      <c r="F4625" s="194" t="str">
        <f>+'Información ELECTRO PUNO'!E4605</f>
        <v>MT</v>
      </c>
      <c r="G4625" s="194">
        <f>+'Información ELECTRO PUNO'!G4605</f>
        <v>13</v>
      </c>
      <c r="H4625" s="9" t="str">
        <f t="shared" si="513"/>
        <v>Poste</v>
      </c>
      <c r="I4625" s="194" t="str">
        <f>+'Información ELECTRO PUNO'!F4605</f>
        <v>Concreto Armado C</v>
      </c>
      <c r="J4625" s="194" t="str">
        <f>+'Información ELECTRO PUNO'!B4605</f>
        <v>PPC20</v>
      </c>
      <c r="K4625" s="9" t="str">
        <f t="shared" si="515"/>
        <v>POSTE DE CONCRETO ARMADO DE 13/400/150/345</v>
      </c>
      <c r="L4625" s="139">
        <f t="shared" si="516"/>
        <v>0.54</v>
      </c>
    </row>
    <row r="4626" spans="1:12" x14ac:dyDescent="0.25">
      <c r="A4626" s="193">
        <f>+'Información ELECTRO PUNO'!A4606</f>
        <v>4605</v>
      </c>
      <c r="B4626" s="26" t="str">
        <f t="shared" si="514"/>
        <v>SICODI</v>
      </c>
      <c r="C4626" s="9" t="str">
        <f t="shared" si="510"/>
        <v>Puno</v>
      </c>
      <c r="D4626" s="9" t="str">
        <f t="shared" si="511"/>
        <v>No Reporta</v>
      </c>
      <c r="E4626" s="9" t="str">
        <f t="shared" si="512"/>
        <v>No Reporta</v>
      </c>
      <c r="F4626" s="194" t="str">
        <f>+'Información ELECTRO PUNO'!E4606</f>
        <v>MT</v>
      </c>
      <c r="G4626" s="194">
        <f>+'Información ELECTRO PUNO'!G4606</f>
        <v>13</v>
      </c>
      <c r="H4626" s="9" t="str">
        <f t="shared" si="513"/>
        <v>Poste</v>
      </c>
      <c r="I4626" s="194" t="str">
        <f>+'Información ELECTRO PUNO'!F4606</f>
        <v>Concreto Armado C</v>
      </c>
      <c r="J4626" s="194" t="str">
        <f>+'Información ELECTRO PUNO'!B4606</f>
        <v>PPC20</v>
      </c>
      <c r="K4626" s="9" t="str">
        <f t="shared" si="515"/>
        <v>POSTE DE CONCRETO ARMADO DE 13/400/150/345</v>
      </c>
      <c r="L4626" s="139">
        <f t="shared" si="516"/>
        <v>0.54</v>
      </c>
    </row>
    <row r="4627" spans="1:12" x14ac:dyDescent="0.25">
      <c r="A4627" s="193">
        <f>+'Información ELECTRO PUNO'!A4607</f>
        <v>4606</v>
      </c>
      <c r="B4627" s="26" t="str">
        <f t="shared" si="514"/>
        <v>SICODI</v>
      </c>
      <c r="C4627" s="9" t="str">
        <f t="shared" si="510"/>
        <v>Puno</v>
      </c>
      <c r="D4627" s="9" t="str">
        <f t="shared" si="511"/>
        <v>No Reporta</v>
      </c>
      <c r="E4627" s="9" t="str">
        <f t="shared" si="512"/>
        <v>No Reporta</v>
      </c>
      <c r="F4627" s="194" t="str">
        <f>+'Información ELECTRO PUNO'!E4607</f>
        <v>MT</v>
      </c>
      <c r="G4627" s="194">
        <f>+'Información ELECTRO PUNO'!G4607</f>
        <v>13</v>
      </c>
      <c r="H4627" s="9" t="str">
        <f t="shared" si="513"/>
        <v>Poste</v>
      </c>
      <c r="I4627" s="194" t="str">
        <f>+'Información ELECTRO PUNO'!F4607</f>
        <v>Concreto Armado C</v>
      </c>
      <c r="J4627" s="194" t="str">
        <f>+'Información ELECTRO PUNO'!B4607</f>
        <v>PPC20</v>
      </c>
      <c r="K4627" s="9" t="str">
        <f t="shared" si="515"/>
        <v>POSTE DE CONCRETO ARMADO DE 13/400/150/345</v>
      </c>
      <c r="L4627" s="139">
        <f t="shared" si="516"/>
        <v>0.54</v>
      </c>
    </row>
    <row r="4628" spans="1:12" x14ac:dyDescent="0.25">
      <c r="A4628" s="193">
        <f>+'Información ELECTRO PUNO'!A4608</f>
        <v>4607</v>
      </c>
      <c r="B4628" s="26" t="str">
        <f t="shared" si="514"/>
        <v>SICODI</v>
      </c>
      <c r="C4628" s="9" t="str">
        <f t="shared" si="510"/>
        <v>Puno</v>
      </c>
      <c r="D4628" s="9" t="str">
        <f t="shared" si="511"/>
        <v>No Reporta</v>
      </c>
      <c r="E4628" s="9" t="str">
        <f t="shared" si="512"/>
        <v>No Reporta</v>
      </c>
      <c r="F4628" s="194" t="str">
        <f>+'Información ELECTRO PUNO'!E4608</f>
        <v>MT</v>
      </c>
      <c r="G4628" s="194">
        <f>+'Información ELECTRO PUNO'!G4608</f>
        <v>13</v>
      </c>
      <c r="H4628" s="9" t="str">
        <f t="shared" si="513"/>
        <v>Poste</v>
      </c>
      <c r="I4628" s="194" t="str">
        <f>+'Información ELECTRO PUNO'!F4608</f>
        <v>Concreto Armado C</v>
      </c>
      <c r="J4628" s="194" t="str">
        <f>+'Información ELECTRO PUNO'!B4608</f>
        <v>PPC20</v>
      </c>
      <c r="K4628" s="9" t="str">
        <f t="shared" si="515"/>
        <v>POSTE DE CONCRETO ARMADO DE 13/400/150/345</v>
      </c>
      <c r="L4628" s="139">
        <f t="shared" si="516"/>
        <v>0.54</v>
      </c>
    </row>
    <row r="4629" spans="1:12" x14ac:dyDescent="0.25">
      <c r="A4629" s="193">
        <f>+'Información ELECTRO PUNO'!A4609</f>
        <v>4608</v>
      </c>
      <c r="B4629" s="26" t="str">
        <f t="shared" si="514"/>
        <v>SICODI</v>
      </c>
      <c r="C4629" s="9" t="str">
        <f t="shared" si="510"/>
        <v>Puno</v>
      </c>
      <c r="D4629" s="9" t="str">
        <f t="shared" si="511"/>
        <v>No Reporta</v>
      </c>
      <c r="E4629" s="9" t="str">
        <f t="shared" si="512"/>
        <v>No Reporta</v>
      </c>
      <c r="F4629" s="194" t="str">
        <f>+'Información ELECTRO PUNO'!E4609</f>
        <v>MT</v>
      </c>
      <c r="G4629" s="194">
        <f>+'Información ELECTRO PUNO'!G4609</f>
        <v>13</v>
      </c>
      <c r="H4629" s="9" t="str">
        <f t="shared" si="513"/>
        <v>Poste</v>
      </c>
      <c r="I4629" s="194" t="str">
        <f>+'Información ELECTRO PUNO'!F4609</f>
        <v>Concreto Armado C</v>
      </c>
      <c r="J4629" s="194" t="str">
        <f>+'Información ELECTRO PUNO'!B4609</f>
        <v>PPC20</v>
      </c>
      <c r="K4629" s="9" t="str">
        <f t="shared" si="515"/>
        <v>POSTE DE CONCRETO ARMADO DE 13/400/150/345</v>
      </c>
      <c r="L4629" s="139">
        <f t="shared" si="516"/>
        <v>0.54</v>
      </c>
    </row>
    <row r="4630" spans="1:12" x14ac:dyDescent="0.25">
      <c r="A4630" s="193">
        <f>+'Información ELECTRO PUNO'!A4610</f>
        <v>4609</v>
      </c>
      <c r="B4630" s="26" t="str">
        <f t="shared" si="514"/>
        <v>SICODI</v>
      </c>
      <c r="C4630" s="9" t="str">
        <f t="shared" ref="C4630:C4693" si="517">+$C$10</f>
        <v>Puno</v>
      </c>
      <c r="D4630" s="9" t="str">
        <f t="shared" ref="D4630:D4693" si="518">+$D$10</f>
        <v>No Reporta</v>
      </c>
      <c r="E4630" s="9" t="str">
        <f t="shared" ref="E4630:E4693" si="519">+$E$10</f>
        <v>No Reporta</v>
      </c>
      <c r="F4630" s="194" t="str">
        <f>+'Información ELECTRO PUNO'!E4610</f>
        <v>MT</v>
      </c>
      <c r="G4630" s="194">
        <f>+'Información ELECTRO PUNO'!G4610</f>
        <v>13</v>
      </c>
      <c r="H4630" s="9" t="str">
        <f t="shared" ref="H4630:H4693" si="520">+$H$10</f>
        <v>Poste</v>
      </c>
      <c r="I4630" s="194" t="str">
        <f>+'Información ELECTRO PUNO'!F4610</f>
        <v>Concreto Armado C</v>
      </c>
      <c r="J4630" s="194" t="str">
        <f>+'Información ELECTRO PUNO'!B4610</f>
        <v>PPC20</v>
      </c>
      <c r="K4630" s="9" t="str">
        <f t="shared" si="515"/>
        <v>POSTE DE CONCRETO ARMADO DE 13/400/150/345</v>
      </c>
      <c r="L4630" s="139">
        <f t="shared" si="516"/>
        <v>0.54</v>
      </c>
    </row>
    <row r="4631" spans="1:12" x14ac:dyDescent="0.25">
      <c r="A4631" s="193">
        <f>+'Información ELECTRO PUNO'!A4611</f>
        <v>4610</v>
      </c>
      <c r="B4631" s="26" t="str">
        <f t="shared" ref="B4631:B4694" si="521">+INDEX($B$8:$B$16,MATCH(J4631,$J$8:$J$16,0))</f>
        <v>SICODI</v>
      </c>
      <c r="C4631" s="9" t="str">
        <f t="shared" si="517"/>
        <v>Puno</v>
      </c>
      <c r="D4631" s="9" t="str">
        <f t="shared" si="518"/>
        <v>No Reporta</v>
      </c>
      <c r="E4631" s="9" t="str">
        <f t="shared" si="519"/>
        <v>No Reporta</v>
      </c>
      <c r="F4631" s="194" t="str">
        <f>+'Información ELECTRO PUNO'!E4611</f>
        <v>MT</v>
      </c>
      <c r="G4631" s="194">
        <f>+'Información ELECTRO PUNO'!G4611</f>
        <v>13</v>
      </c>
      <c r="H4631" s="9" t="str">
        <f t="shared" si="520"/>
        <v>Poste</v>
      </c>
      <c r="I4631" s="194" t="str">
        <f>+'Información ELECTRO PUNO'!F4611</f>
        <v>Concreto Armado C</v>
      </c>
      <c r="J4631" s="194" t="str">
        <f>+'Información ELECTRO PUNO'!B4611</f>
        <v>PPC20</v>
      </c>
      <c r="K4631" s="9" t="str">
        <f t="shared" ref="K4631:K4694" si="522">+VLOOKUP(J4631,$J$8:$K$16,2,FALSE)</f>
        <v>POSTE DE CONCRETO ARMADO DE 13/400/150/345</v>
      </c>
      <c r="L4631" s="139">
        <f t="shared" ref="L4631:L4694" si="523">+VLOOKUP(J4631,$J$8:$U$16,12,FALSE)</f>
        <v>0.54</v>
      </c>
    </row>
    <row r="4632" spans="1:12" x14ac:dyDescent="0.25">
      <c r="A4632" s="193">
        <f>+'Información ELECTRO PUNO'!A4612</f>
        <v>4611</v>
      </c>
      <c r="B4632" s="26" t="str">
        <f t="shared" si="521"/>
        <v>SICODI</v>
      </c>
      <c r="C4632" s="9" t="str">
        <f t="shared" si="517"/>
        <v>Puno</v>
      </c>
      <c r="D4632" s="9" t="str">
        <f t="shared" si="518"/>
        <v>No Reporta</v>
      </c>
      <c r="E4632" s="9" t="str">
        <f t="shared" si="519"/>
        <v>No Reporta</v>
      </c>
      <c r="F4632" s="194" t="str">
        <f>+'Información ELECTRO PUNO'!E4612</f>
        <v>MT</v>
      </c>
      <c r="G4632" s="194">
        <f>+'Información ELECTRO PUNO'!G4612</f>
        <v>13</v>
      </c>
      <c r="H4632" s="9" t="str">
        <f t="shared" si="520"/>
        <v>Poste</v>
      </c>
      <c r="I4632" s="194" t="str">
        <f>+'Información ELECTRO PUNO'!F4612</f>
        <v>Concreto Armado C</v>
      </c>
      <c r="J4632" s="194" t="str">
        <f>+'Información ELECTRO PUNO'!B4612</f>
        <v>PPC20</v>
      </c>
      <c r="K4632" s="9" t="str">
        <f t="shared" si="522"/>
        <v>POSTE DE CONCRETO ARMADO DE 13/400/150/345</v>
      </c>
      <c r="L4632" s="139">
        <f t="shared" si="523"/>
        <v>0.54</v>
      </c>
    </row>
    <row r="4633" spans="1:12" x14ac:dyDescent="0.25">
      <c r="A4633" s="193">
        <f>+'Información ELECTRO PUNO'!A4613</f>
        <v>4612</v>
      </c>
      <c r="B4633" s="26" t="str">
        <f t="shared" si="521"/>
        <v>SICODI</v>
      </c>
      <c r="C4633" s="9" t="str">
        <f t="shared" si="517"/>
        <v>Puno</v>
      </c>
      <c r="D4633" s="9" t="str">
        <f t="shared" si="518"/>
        <v>No Reporta</v>
      </c>
      <c r="E4633" s="9" t="str">
        <f t="shared" si="519"/>
        <v>No Reporta</v>
      </c>
      <c r="F4633" s="194" t="str">
        <f>+'Información ELECTRO PUNO'!E4613</f>
        <v>MT</v>
      </c>
      <c r="G4633" s="194">
        <f>+'Información ELECTRO PUNO'!G4613</f>
        <v>13</v>
      </c>
      <c r="H4633" s="9" t="str">
        <f t="shared" si="520"/>
        <v>Poste</v>
      </c>
      <c r="I4633" s="194" t="str">
        <f>+'Información ELECTRO PUNO'!F4613</f>
        <v>Concreto Armado C</v>
      </c>
      <c r="J4633" s="194" t="str">
        <f>+'Información ELECTRO PUNO'!B4613</f>
        <v>PPC20</v>
      </c>
      <c r="K4633" s="9" t="str">
        <f t="shared" si="522"/>
        <v>POSTE DE CONCRETO ARMADO DE 13/400/150/345</v>
      </c>
      <c r="L4633" s="139">
        <f t="shared" si="523"/>
        <v>0.54</v>
      </c>
    </row>
    <row r="4634" spans="1:12" x14ac:dyDescent="0.25">
      <c r="A4634" s="193">
        <f>+'Información ELECTRO PUNO'!A4614</f>
        <v>4613</v>
      </c>
      <c r="B4634" s="26" t="str">
        <f t="shared" si="521"/>
        <v>SICODI</v>
      </c>
      <c r="C4634" s="9" t="str">
        <f t="shared" si="517"/>
        <v>Puno</v>
      </c>
      <c r="D4634" s="9" t="str">
        <f t="shared" si="518"/>
        <v>No Reporta</v>
      </c>
      <c r="E4634" s="9" t="str">
        <f t="shared" si="519"/>
        <v>No Reporta</v>
      </c>
      <c r="F4634" s="194" t="str">
        <f>+'Información ELECTRO PUNO'!E4614</f>
        <v>MT</v>
      </c>
      <c r="G4634" s="194">
        <f>+'Información ELECTRO PUNO'!G4614</f>
        <v>13</v>
      </c>
      <c r="H4634" s="9" t="str">
        <f t="shared" si="520"/>
        <v>Poste</v>
      </c>
      <c r="I4634" s="194" t="str">
        <f>+'Información ELECTRO PUNO'!F4614</f>
        <v>Concreto Armado C</v>
      </c>
      <c r="J4634" s="194" t="str">
        <f>+'Información ELECTRO PUNO'!B4614</f>
        <v>PPC20</v>
      </c>
      <c r="K4634" s="9" t="str">
        <f t="shared" si="522"/>
        <v>POSTE DE CONCRETO ARMADO DE 13/400/150/345</v>
      </c>
      <c r="L4634" s="139">
        <f t="shared" si="523"/>
        <v>0.54</v>
      </c>
    </row>
    <row r="4635" spans="1:12" x14ac:dyDescent="0.25">
      <c r="A4635" s="193">
        <f>+'Información ELECTRO PUNO'!A4615</f>
        <v>4614</v>
      </c>
      <c r="B4635" s="26" t="str">
        <f t="shared" si="521"/>
        <v>SICODI</v>
      </c>
      <c r="C4635" s="9" t="str">
        <f t="shared" si="517"/>
        <v>Puno</v>
      </c>
      <c r="D4635" s="9" t="str">
        <f t="shared" si="518"/>
        <v>No Reporta</v>
      </c>
      <c r="E4635" s="9" t="str">
        <f t="shared" si="519"/>
        <v>No Reporta</v>
      </c>
      <c r="F4635" s="194" t="str">
        <f>+'Información ELECTRO PUNO'!E4615</f>
        <v>MT</v>
      </c>
      <c r="G4635" s="194">
        <f>+'Información ELECTRO PUNO'!G4615</f>
        <v>13</v>
      </c>
      <c r="H4635" s="9" t="str">
        <f t="shared" si="520"/>
        <v>Poste</v>
      </c>
      <c r="I4635" s="194" t="str">
        <f>+'Información ELECTRO PUNO'!F4615</f>
        <v>Concreto Armado C</v>
      </c>
      <c r="J4635" s="194" t="str">
        <f>+'Información ELECTRO PUNO'!B4615</f>
        <v>PPC20</v>
      </c>
      <c r="K4635" s="9" t="str">
        <f t="shared" si="522"/>
        <v>POSTE DE CONCRETO ARMADO DE 13/400/150/345</v>
      </c>
      <c r="L4635" s="139">
        <f t="shared" si="523"/>
        <v>0.54</v>
      </c>
    </row>
    <row r="4636" spans="1:12" x14ac:dyDescent="0.25">
      <c r="A4636" s="193">
        <f>+'Información ELECTRO PUNO'!A4616</f>
        <v>4615</v>
      </c>
      <c r="B4636" s="26" t="str">
        <f t="shared" si="521"/>
        <v>SICODI</v>
      </c>
      <c r="C4636" s="9" t="str">
        <f t="shared" si="517"/>
        <v>Puno</v>
      </c>
      <c r="D4636" s="9" t="str">
        <f t="shared" si="518"/>
        <v>No Reporta</v>
      </c>
      <c r="E4636" s="9" t="str">
        <f t="shared" si="519"/>
        <v>No Reporta</v>
      </c>
      <c r="F4636" s="194" t="str">
        <f>+'Información ELECTRO PUNO'!E4616</f>
        <v>MT</v>
      </c>
      <c r="G4636" s="194">
        <f>+'Información ELECTRO PUNO'!G4616</f>
        <v>13</v>
      </c>
      <c r="H4636" s="9" t="str">
        <f t="shared" si="520"/>
        <v>Poste</v>
      </c>
      <c r="I4636" s="194" t="str">
        <f>+'Información ELECTRO PUNO'!F4616</f>
        <v>Concreto Armado C</v>
      </c>
      <c r="J4636" s="194" t="str">
        <f>+'Información ELECTRO PUNO'!B4616</f>
        <v>PPC20</v>
      </c>
      <c r="K4636" s="9" t="str">
        <f t="shared" si="522"/>
        <v>POSTE DE CONCRETO ARMADO DE 13/400/150/345</v>
      </c>
      <c r="L4636" s="139">
        <f t="shared" si="523"/>
        <v>0.54</v>
      </c>
    </row>
    <row r="4637" spans="1:12" x14ac:dyDescent="0.25">
      <c r="A4637" s="193">
        <f>+'Información ELECTRO PUNO'!A4617</f>
        <v>4616</v>
      </c>
      <c r="B4637" s="26" t="str">
        <f t="shared" si="521"/>
        <v>SICODI</v>
      </c>
      <c r="C4637" s="9" t="str">
        <f t="shared" si="517"/>
        <v>Puno</v>
      </c>
      <c r="D4637" s="9" t="str">
        <f t="shared" si="518"/>
        <v>No Reporta</v>
      </c>
      <c r="E4637" s="9" t="str">
        <f t="shared" si="519"/>
        <v>No Reporta</v>
      </c>
      <c r="F4637" s="194" t="str">
        <f>+'Información ELECTRO PUNO'!E4617</f>
        <v>MT</v>
      </c>
      <c r="G4637" s="194">
        <f>+'Información ELECTRO PUNO'!G4617</f>
        <v>13</v>
      </c>
      <c r="H4637" s="9" t="str">
        <f t="shared" si="520"/>
        <v>Poste</v>
      </c>
      <c r="I4637" s="194" t="str">
        <f>+'Información ELECTRO PUNO'!F4617</f>
        <v>Concreto Armado C</v>
      </c>
      <c r="J4637" s="194" t="str">
        <f>+'Información ELECTRO PUNO'!B4617</f>
        <v>PPC20</v>
      </c>
      <c r="K4637" s="9" t="str">
        <f t="shared" si="522"/>
        <v>POSTE DE CONCRETO ARMADO DE 13/400/150/345</v>
      </c>
      <c r="L4637" s="139">
        <f t="shared" si="523"/>
        <v>0.54</v>
      </c>
    </row>
    <row r="4638" spans="1:12" x14ac:dyDescent="0.25">
      <c r="A4638" s="193">
        <f>+'Información ELECTRO PUNO'!A4618</f>
        <v>4617</v>
      </c>
      <c r="B4638" s="26" t="str">
        <f t="shared" si="521"/>
        <v>SICODI</v>
      </c>
      <c r="C4638" s="9" t="str">
        <f t="shared" si="517"/>
        <v>Puno</v>
      </c>
      <c r="D4638" s="9" t="str">
        <f t="shared" si="518"/>
        <v>No Reporta</v>
      </c>
      <c r="E4638" s="9" t="str">
        <f t="shared" si="519"/>
        <v>No Reporta</v>
      </c>
      <c r="F4638" s="194" t="str">
        <f>+'Información ELECTRO PUNO'!E4618</f>
        <v>MT</v>
      </c>
      <c r="G4638" s="194">
        <f>+'Información ELECTRO PUNO'!G4618</f>
        <v>13</v>
      </c>
      <c r="H4638" s="9" t="str">
        <f t="shared" si="520"/>
        <v>Poste</v>
      </c>
      <c r="I4638" s="194" t="str">
        <f>+'Información ELECTRO PUNO'!F4618</f>
        <v>Concreto Armado C</v>
      </c>
      <c r="J4638" s="194" t="str">
        <f>+'Información ELECTRO PUNO'!B4618</f>
        <v>PPC20</v>
      </c>
      <c r="K4638" s="9" t="str">
        <f t="shared" si="522"/>
        <v>POSTE DE CONCRETO ARMADO DE 13/400/150/345</v>
      </c>
      <c r="L4638" s="139">
        <f t="shared" si="523"/>
        <v>0.54</v>
      </c>
    </row>
    <row r="4639" spans="1:12" x14ac:dyDescent="0.25">
      <c r="A4639" s="193">
        <f>+'Información ELECTRO PUNO'!A4619</f>
        <v>4618</v>
      </c>
      <c r="B4639" s="26" t="str">
        <f t="shared" si="521"/>
        <v>SICODI</v>
      </c>
      <c r="C4639" s="9" t="str">
        <f t="shared" si="517"/>
        <v>Puno</v>
      </c>
      <c r="D4639" s="9" t="str">
        <f t="shared" si="518"/>
        <v>No Reporta</v>
      </c>
      <c r="E4639" s="9" t="str">
        <f t="shared" si="519"/>
        <v>No Reporta</v>
      </c>
      <c r="F4639" s="194" t="str">
        <f>+'Información ELECTRO PUNO'!E4619</f>
        <v>MT</v>
      </c>
      <c r="G4639" s="194">
        <f>+'Información ELECTRO PUNO'!G4619</f>
        <v>13</v>
      </c>
      <c r="H4639" s="9" t="str">
        <f t="shared" si="520"/>
        <v>Poste</v>
      </c>
      <c r="I4639" s="194" t="str">
        <f>+'Información ELECTRO PUNO'!F4619</f>
        <v>Concreto Armado C</v>
      </c>
      <c r="J4639" s="194" t="str">
        <f>+'Información ELECTRO PUNO'!B4619</f>
        <v>PPC20</v>
      </c>
      <c r="K4639" s="9" t="str">
        <f t="shared" si="522"/>
        <v>POSTE DE CONCRETO ARMADO DE 13/400/150/345</v>
      </c>
      <c r="L4639" s="139">
        <f t="shared" si="523"/>
        <v>0.54</v>
      </c>
    </row>
    <row r="4640" spans="1:12" x14ac:dyDescent="0.25">
      <c r="A4640" s="193">
        <f>+'Información ELECTRO PUNO'!A4620</f>
        <v>4619</v>
      </c>
      <c r="B4640" s="26" t="str">
        <f t="shared" si="521"/>
        <v>SICODI</v>
      </c>
      <c r="C4640" s="9" t="str">
        <f t="shared" si="517"/>
        <v>Puno</v>
      </c>
      <c r="D4640" s="9" t="str">
        <f t="shared" si="518"/>
        <v>No Reporta</v>
      </c>
      <c r="E4640" s="9" t="str">
        <f t="shared" si="519"/>
        <v>No Reporta</v>
      </c>
      <c r="F4640" s="194" t="str">
        <f>+'Información ELECTRO PUNO'!E4620</f>
        <v>MT</v>
      </c>
      <c r="G4640" s="194">
        <f>+'Información ELECTRO PUNO'!G4620</f>
        <v>13</v>
      </c>
      <c r="H4640" s="9" t="str">
        <f t="shared" si="520"/>
        <v>Poste</v>
      </c>
      <c r="I4640" s="194" t="str">
        <f>+'Información ELECTRO PUNO'!F4620</f>
        <v>Concreto Armado C</v>
      </c>
      <c r="J4640" s="194" t="str">
        <f>+'Información ELECTRO PUNO'!B4620</f>
        <v>PPC20</v>
      </c>
      <c r="K4640" s="9" t="str">
        <f t="shared" si="522"/>
        <v>POSTE DE CONCRETO ARMADO DE 13/400/150/345</v>
      </c>
      <c r="L4640" s="139">
        <f t="shared" si="523"/>
        <v>0.54</v>
      </c>
    </row>
    <row r="4641" spans="1:12" x14ac:dyDescent="0.25">
      <c r="A4641" s="193">
        <f>+'Información ELECTRO PUNO'!A4621</f>
        <v>4620</v>
      </c>
      <c r="B4641" s="26" t="str">
        <f t="shared" si="521"/>
        <v>SICODI</v>
      </c>
      <c r="C4641" s="9" t="str">
        <f t="shared" si="517"/>
        <v>Puno</v>
      </c>
      <c r="D4641" s="9" t="str">
        <f t="shared" si="518"/>
        <v>No Reporta</v>
      </c>
      <c r="E4641" s="9" t="str">
        <f t="shared" si="519"/>
        <v>No Reporta</v>
      </c>
      <c r="F4641" s="194" t="str">
        <f>+'Información ELECTRO PUNO'!E4621</f>
        <v>MT</v>
      </c>
      <c r="G4641" s="194">
        <f>+'Información ELECTRO PUNO'!G4621</f>
        <v>13</v>
      </c>
      <c r="H4641" s="9" t="str">
        <f t="shared" si="520"/>
        <v>Poste</v>
      </c>
      <c r="I4641" s="194" t="str">
        <f>+'Información ELECTRO PUNO'!F4621</f>
        <v>Concreto Armado C</v>
      </c>
      <c r="J4641" s="194" t="str">
        <f>+'Información ELECTRO PUNO'!B4621</f>
        <v>PPC20</v>
      </c>
      <c r="K4641" s="9" t="str">
        <f t="shared" si="522"/>
        <v>POSTE DE CONCRETO ARMADO DE 13/400/150/345</v>
      </c>
      <c r="L4641" s="139">
        <f t="shared" si="523"/>
        <v>0.54</v>
      </c>
    </row>
    <row r="4642" spans="1:12" x14ac:dyDescent="0.25">
      <c r="A4642" s="193">
        <f>+'Información ELECTRO PUNO'!A4622</f>
        <v>4621</v>
      </c>
      <c r="B4642" s="26" t="str">
        <f t="shared" si="521"/>
        <v>SICODI</v>
      </c>
      <c r="C4642" s="9" t="str">
        <f t="shared" si="517"/>
        <v>Puno</v>
      </c>
      <c r="D4642" s="9" t="str">
        <f t="shared" si="518"/>
        <v>No Reporta</v>
      </c>
      <c r="E4642" s="9" t="str">
        <f t="shared" si="519"/>
        <v>No Reporta</v>
      </c>
      <c r="F4642" s="194" t="str">
        <f>+'Información ELECTRO PUNO'!E4622</f>
        <v>MT</v>
      </c>
      <c r="G4642" s="194">
        <f>+'Información ELECTRO PUNO'!G4622</f>
        <v>13</v>
      </c>
      <c r="H4642" s="9" t="str">
        <f t="shared" si="520"/>
        <v>Poste</v>
      </c>
      <c r="I4642" s="194" t="str">
        <f>+'Información ELECTRO PUNO'!F4622</f>
        <v>Concreto Armado C</v>
      </c>
      <c r="J4642" s="194" t="str">
        <f>+'Información ELECTRO PUNO'!B4622</f>
        <v>PPC20</v>
      </c>
      <c r="K4642" s="9" t="str">
        <f t="shared" si="522"/>
        <v>POSTE DE CONCRETO ARMADO DE 13/400/150/345</v>
      </c>
      <c r="L4642" s="139">
        <f t="shared" si="523"/>
        <v>0.54</v>
      </c>
    </row>
    <row r="4643" spans="1:12" x14ac:dyDescent="0.25">
      <c r="A4643" s="193">
        <f>+'Información ELECTRO PUNO'!A4623</f>
        <v>4622</v>
      </c>
      <c r="B4643" s="26" t="str">
        <f t="shared" si="521"/>
        <v>SICODI</v>
      </c>
      <c r="C4643" s="9" t="str">
        <f t="shared" si="517"/>
        <v>Puno</v>
      </c>
      <c r="D4643" s="9" t="str">
        <f t="shared" si="518"/>
        <v>No Reporta</v>
      </c>
      <c r="E4643" s="9" t="str">
        <f t="shared" si="519"/>
        <v>No Reporta</v>
      </c>
      <c r="F4643" s="194" t="str">
        <f>+'Información ELECTRO PUNO'!E4623</f>
        <v>MT</v>
      </c>
      <c r="G4643" s="194">
        <f>+'Información ELECTRO PUNO'!G4623</f>
        <v>13</v>
      </c>
      <c r="H4643" s="9" t="str">
        <f t="shared" si="520"/>
        <v>Poste</v>
      </c>
      <c r="I4643" s="194" t="str">
        <f>+'Información ELECTRO PUNO'!F4623</f>
        <v>Concreto Armado C</v>
      </c>
      <c r="J4643" s="194" t="str">
        <f>+'Información ELECTRO PUNO'!B4623</f>
        <v>PPC20</v>
      </c>
      <c r="K4643" s="9" t="str">
        <f t="shared" si="522"/>
        <v>POSTE DE CONCRETO ARMADO DE 13/400/150/345</v>
      </c>
      <c r="L4643" s="139">
        <f t="shared" si="523"/>
        <v>0.54</v>
      </c>
    </row>
    <row r="4644" spans="1:12" x14ac:dyDescent="0.25">
      <c r="A4644" s="193">
        <f>+'Información ELECTRO PUNO'!A4624</f>
        <v>4623</v>
      </c>
      <c r="B4644" s="26" t="str">
        <f t="shared" si="521"/>
        <v>SICODI</v>
      </c>
      <c r="C4644" s="9" t="str">
        <f t="shared" si="517"/>
        <v>Puno</v>
      </c>
      <c r="D4644" s="9" t="str">
        <f t="shared" si="518"/>
        <v>No Reporta</v>
      </c>
      <c r="E4644" s="9" t="str">
        <f t="shared" si="519"/>
        <v>No Reporta</v>
      </c>
      <c r="F4644" s="194" t="str">
        <f>+'Información ELECTRO PUNO'!E4624</f>
        <v>MT</v>
      </c>
      <c r="G4644" s="194">
        <f>+'Información ELECTRO PUNO'!G4624</f>
        <v>13</v>
      </c>
      <c r="H4644" s="9" t="str">
        <f t="shared" si="520"/>
        <v>Poste</v>
      </c>
      <c r="I4644" s="194" t="str">
        <f>+'Información ELECTRO PUNO'!F4624</f>
        <v>Concreto Armado C</v>
      </c>
      <c r="J4644" s="194" t="str">
        <f>+'Información ELECTRO PUNO'!B4624</f>
        <v>PPC20</v>
      </c>
      <c r="K4644" s="9" t="str">
        <f t="shared" si="522"/>
        <v>POSTE DE CONCRETO ARMADO DE 13/400/150/345</v>
      </c>
      <c r="L4644" s="139">
        <f t="shared" si="523"/>
        <v>0.54</v>
      </c>
    </row>
    <row r="4645" spans="1:12" x14ac:dyDescent="0.25">
      <c r="A4645" s="193">
        <f>+'Información ELECTRO PUNO'!A4625</f>
        <v>4624</v>
      </c>
      <c r="B4645" s="26" t="str">
        <f t="shared" si="521"/>
        <v>SICODI</v>
      </c>
      <c r="C4645" s="9" t="str">
        <f t="shared" si="517"/>
        <v>Puno</v>
      </c>
      <c r="D4645" s="9" t="str">
        <f t="shared" si="518"/>
        <v>No Reporta</v>
      </c>
      <c r="E4645" s="9" t="str">
        <f t="shared" si="519"/>
        <v>No Reporta</v>
      </c>
      <c r="F4645" s="194" t="str">
        <f>+'Información ELECTRO PUNO'!E4625</f>
        <v>MT</v>
      </c>
      <c r="G4645" s="194">
        <f>+'Información ELECTRO PUNO'!G4625</f>
        <v>13</v>
      </c>
      <c r="H4645" s="9" t="str">
        <f t="shared" si="520"/>
        <v>Poste</v>
      </c>
      <c r="I4645" s="194" t="str">
        <f>+'Información ELECTRO PUNO'!F4625</f>
        <v>Concreto Armado C</v>
      </c>
      <c r="J4645" s="194" t="str">
        <f>+'Información ELECTRO PUNO'!B4625</f>
        <v>PPC20</v>
      </c>
      <c r="K4645" s="9" t="str">
        <f t="shared" si="522"/>
        <v>POSTE DE CONCRETO ARMADO DE 13/400/150/345</v>
      </c>
      <c r="L4645" s="139">
        <f t="shared" si="523"/>
        <v>0.54</v>
      </c>
    </row>
    <row r="4646" spans="1:12" x14ac:dyDescent="0.25">
      <c r="A4646" s="193">
        <f>+'Información ELECTRO PUNO'!A4626</f>
        <v>4625</v>
      </c>
      <c r="B4646" s="26" t="str">
        <f t="shared" si="521"/>
        <v>SICODI</v>
      </c>
      <c r="C4646" s="9" t="str">
        <f t="shared" si="517"/>
        <v>Puno</v>
      </c>
      <c r="D4646" s="9" t="str">
        <f t="shared" si="518"/>
        <v>No Reporta</v>
      </c>
      <c r="E4646" s="9" t="str">
        <f t="shared" si="519"/>
        <v>No Reporta</v>
      </c>
      <c r="F4646" s="194" t="str">
        <f>+'Información ELECTRO PUNO'!E4626</f>
        <v>MT</v>
      </c>
      <c r="G4646" s="194">
        <f>+'Información ELECTRO PUNO'!G4626</f>
        <v>13</v>
      </c>
      <c r="H4646" s="9" t="str">
        <f t="shared" si="520"/>
        <v>Poste</v>
      </c>
      <c r="I4646" s="194" t="str">
        <f>+'Información ELECTRO PUNO'!F4626</f>
        <v>Concreto Armado C</v>
      </c>
      <c r="J4646" s="194" t="str">
        <f>+'Información ELECTRO PUNO'!B4626</f>
        <v>PPC20</v>
      </c>
      <c r="K4646" s="9" t="str">
        <f t="shared" si="522"/>
        <v>POSTE DE CONCRETO ARMADO DE 13/400/150/345</v>
      </c>
      <c r="L4646" s="139">
        <f t="shared" si="523"/>
        <v>0.54</v>
      </c>
    </row>
    <row r="4647" spans="1:12" x14ac:dyDescent="0.25">
      <c r="A4647" s="193">
        <f>+'Información ELECTRO PUNO'!A4627</f>
        <v>4626</v>
      </c>
      <c r="B4647" s="26" t="str">
        <f t="shared" si="521"/>
        <v>SICODI</v>
      </c>
      <c r="C4647" s="9" t="str">
        <f t="shared" si="517"/>
        <v>Puno</v>
      </c>
      <c r="D4647" s="9" t="str">
        <f t="shared" si="518"/>
        <v>No Reporta</v>
      </c>
      <c r="E4647" s="9" t="str">
        <f t="shared" si="519"/>
        <v>No Reporta</v>
      </c>
      <c r="F4647" s="194" t="str">
        <f>+'Información ELECTRO PUNO'!E4627</f>
        <v>MT</v>
      </c>
      <c r="G4647" s="194">
        <f>+'Información ELECTRO PUNO'!G4627</f>
        <v>13</v>
      </c>
      <c r="H4647" s="9" t="str">
        <f t="shared" si="520"/>
        <v>Poste</v>
      </c>
      <c r="I4647" s="194" t="str">
        <f>+'Información ELECTRO PUNO'!F4627</f>
        <v>Concreto Armado C</v>
      </c>
      <c r="J4647" s="194" t="str">
        <f>+'Información ELECTRO PUNO'!B4627</f>
        <v>PPC20</v>
      </c>
      <c r="K4647" s="9" t="str">
        <f t="shared" si="522"/>
        <v>POSTE DE CONCRETO ARMADO DE 13/400/150/345</v>
      </c>
      <c r="L4647" s="139">
        <f t="shared" si="523"/>
        <v>0.54</v>
      </c>
    </row>
    <row r="4648" spans="1:12" x14ac:dyDescent="0.25">
      <c r="A4648" s="193">
        <f>+'Información ELECTRO PUNO'!A4628</f>
        <v>4627</v>
      </c>
      <c r="B4648" s="26" t="str">
        <f t="shared" si="521"/>
        <v>SICODI</v>
      </c>
      <c r="C4648" s="9" t="str">
        <f t="shared" si="517"/>
        <v>Puno</v>
      </c>
      <c r="D4648" s="9" t="str">
        <f t="shared" si="518"/>
        <v>No Reporta</v>
      </c>
      <c r="E4648" s="9" t="str">
        <f t="shared" si="519"/>
        <v>No Reporta</v>
      </c>
      <c r="F4648" s="194" t="str">
        <f>+'Información ELECTRO PUNO'!E4628</f>
        <v>MT</v>
      </c>
      <c r="G4648" s="194">
        <f>+'Información ELECTRO PUNO'!G4628</f>
        <v>13</v>
      </c>
      <c r="H4648" s="9" t="str">
        <f t="shared" si="520"/>
        <v>Poste</v>
      </c>
      <c r="I4648" s="194" t="str">
        <f>+'Información ELECTRO PUNO'!F4628</f>
        <v>Concreto Armado C</v>
      </c>
      <c r="J4648" s="194" t="str">
        <f>+'Información ELECTRO PUNO'!B4628</f>
        <v>PPC20</v>
      </c>
      <c r="K4648" s="9" t="str">
        <f t="shared" si="522"/>
        <v>POSTE DE CONCRETO ARMADO DE 13/400/150/345</v>
      </c>
      <c r="L4648" s="139">
        <f t="shared" si="523"/>
        <v>0.54</v>
      </c>
    </row>
    <row r="4649" spans="1:12" x14ac:dyDescent="0.25">
      <c r="A4649" s="193">
        <f>+'Información ELECTRO PUNO'!A4629</f>
        <v>4628</v>
      </c>
      <c r="B4649" s="26" t="str">
        <f t="shared" si="521"/>
        <v>SICODI</v>
      </c>
      <c r="C4649" s="9" t="str">
        <f t="shared" si="517"/>
        <v>Puno</v>
      </c>
      <c r="D4649" s="9" t="str">
        <f t="shared" si="518"/>
        <v>No Reporta</v>
      </c>
      <c r="E4649" s="9" t="str">
        <f t="shared" si="519"/>
        <v>No Reporta</v>
      </c>
      <c r="F4649" s="194" t="str">
        <f>+'Información ELECTRO PUNO'!E4629</f>
        <v>MT</v>
      </c>
      <c r="G4649" s="194">
        <f>+'Información ELECTRO PUNO'!G4629</f>
        <v>13</v>
      </c>
      <c r="H4649" s="9" t="str">
        <f t="shared" si="520"/>
        <v>Poste</v>
      </c>
      <c r="I4649" s="194" t="str">
        <f>+'Información ELECTRO PUNO'!F4629</f>
        <v>Concreto Armado C</v>
      </c>
      <c r="J4649" s="194" t="str">
        <f>+'Información ELECTRO PUNO'!B4629</f>
        <v>PPC20</v>
      </c>
      <c r="K4649" s="9" t="str">
        <f t="shared" si="522"/>
        <v>POSTE DE CONCRETO ARMADO DE 13/400/150/345</v>
      </c>
      <c r="L4649" s="139">
        <f t="shared" si="523"/>
        <v>0.54</v>
      </c>
    </row>
    <row r="4650" spans="1:12" x14ac:dyDescent="0.25">
      <c r="A4650" s="193">
        <f>+'Información ELECTRO PUNO'!A4630</f>
        <v>4629</v>
      </c>
      <c r="B4650" s="26" t="str">
        <f t="shared" si="521"/>
        <v>SICODI</v>
      </c>
      <c r="C4650" s="9" t="str">
        <f t="shared" si="517"/>
        <v>Puno</v>
      </c>
      <c r="D4650" s="9" t="str">
        <f t="shared" si="518"/>
        <v>No Reporta</v>
      </c>
      <c r="E4650" s="9" t="str">
        <f t="shared" si="519"/>
        <v>No Reporta</v>
      </c>
      <c r="F4650" s="194" t="str">
        <f>+'Información ELECTRO PUNO'!E4630</f>
        <v>MT</v>
      </c>
      <c r="G4650" s="194">
        <f>+'Información ELECTRO PUNO'!G4630</f>
        <v>13</v>
      </c>
      <c r="H4650" s="9" t="str">
        <f t="shared" si="520"/>
        <v>Poste</v>
      </c>
      <c r="I4650" s="194" t="str">
        <f>+'Información ELECTRO PUNO'!F4630</f>
        <v>Concreto Armado C</v>
      </c>
      <c r="J4650" s="194" t="str">
        <f>+'Información ELECTRO PUNO'!B4630</f>
        <v>PPC20</v>
      </c>
      <c r="K4650" s="9" t="str">
        <f t="shared" si="522"/>
        <v>POSTE DE CONCRETO ARMADO DE 13/400/150/345</v>
      </c>
      <c r="L4650" s="139">
        <f t="shared" si="523"/>
        <v>0.54</v>
      </c>
    </row>
    <row r="4651" spans="1:12" x14ac:dyDescent="0.25">
      <c r="A4651" s="193">
        <f>+'Información ELECTRO PUNO'!A4631</f>
        <v>4630</v>
      </c>
      <c r="B4651" s="26" t="str">
        <f t="shared" si="521"/>
        <v>SICODI</v>
      </c>
      <c r="C4651" s="9" t="str">
        <f t="shared" si="517"/>
        <v>Puno</v>
      </c>
      <c r="D4651" s="9" t="str">
        <f t="shared" si="518"/>
        <v>No Reporta</v>
      </c>
      <c r="E4651" s="9" t="str">
        <f t="shared" si="519"/>
        <v>No Reporta</v>
      </c>
      <c r="F4651" s="194" t="str">
        <f>+'Información ELECTRO PUNO'!E4631</f>
        <v>MT</v>
      </c>
      <c r="G4651" s="194">
        <f>+'Información ELECTRO PUNO'!G4631</f>
        <v>13</v>
      </c>
      <c r="H4651" s="9" t="str">
        <f t="shared" si="520"/>
        <v>Poste</v>
      </c>
      <c r="I4651" s="194" t="str">
        <f>+'Información ELECTRO PUNO'!F4631</f>
        <v>Concreto Armado C</v>
      </c>
      <c r="J4651" s="194" t="str">
        <f>+'Información ELECTRO PUNO'!B4631</f>
        <v>PPC20</v>
      </c>
      <c r="K4651" s="9" t="str">
        <f t="shared" si="522"/>
        <v>POSTE DE CONCRETO ARMADO DE 13/400/150/345</v>
      </c>
      <c r="L4651" s="139">
        <f t="shared" si="523"/>
        <v>0.54</v>
      </c>
    </row>
    <row r="4652" spans="1:12" x14ac:dyDescent="0.25">
      <c r="A4652" s="193">
        <f>+'Información ELECTRO PUNO'!A4632</f>
        <v>4631</v>
      </c>
      <c r="B4652" s="26" t="str">
        <f t="shared" si="521"/>
        <v>SICODI</v>
      </c>
      <c r="C4652" s="9" t="str">
        <f t="shared" si="517"/>
        <v>Puno</v>
      </c>
      <c r="D4652" s="9" t="str">
        <f t="shared" si="518"/>
        <v>No Reporta</v>
      </c>
      <c r="E4652" s="9" t="str">
        <f t="shared" si="519"/>
        <v>No Reporta</v>
      </c>
      <c r="F4652" s="194" t="str">
        <f>+'Información ELECTRO PUNO'!E4632</f>
        <v>MT</v>
      </c>
      <c r="G4652" s="194">
        <f>+'Información ELECTRO PUNO'!G4632</f>
        <v>13</v>
      </c>
      <c r="H4652" s="9" t="str">
        <f t="shared" si="520"/>
        <v>Poste</v>
      </c>
      <c r="I4652" s="194" t="str">
        <f>+'Información ELECTRO PUNO'!F4632</f>
        <v>Concreto Armado C</v>
      </c>
      <c r="J4652" s="194" t="str">
        <f>+'Información ELECTRO PUNO'!B4632</f>
        <v>PPC20</v>
      </c>
      <c r="K4652" s="9" t="str">
        <f t="shared" si="522"/>
        <v>POSTE DE CONCRETO ARMADO DE 13/400/150/345</v>
      </c>
      <c r="L4652" s="139">
        <f t="shared" si="523"/>
        <v>0.54</v>
      </c>
    </row>
    <row r="4653" spans="1:12" x14ac:dyDescent="0.25">
      <c r="A4653" s="193">
        <f>+'Información ELECTRO PUNO'!A4633</f>
        <v>4632</v>
      </c>
      <c r="B4653" s="26" t="str">
        <f t="shared" si="521"/>
        <v>SICODI</v>
      </c>
      <c r="C4653" s="9" t="str">
        <f t="shared" si="517"/>
        <v>Puno</v>
      </c>
      <c r="D4653" s="9" t="str">
        <f t="shared" si="518"/>
        <v>No Reporta</v>
      </c>
      <c r="E4653" s="9" t="str">
        <f t="shared" si="519"/>
        <v>No Reporta</v>
      </c>
      <c r="F4653" s="194" t="str">
        <f>+'Información ELECTRO PUNO'!E4633</f>
        <v>MT</v>
      </c>
      <c r="G4653" s="194">
        <f>+'Información ELECTRO PUNO'!G4633</f>
        <v>13</v>
      </c>
      <c r="H4653" s="9" t="str">
        <f t="shared" si="520"/>
        <v>Poste</v>
      </c>
      <c r="I4653" s="194" t="str">
        <f>+'Información ELECTRO PUNO'!F4633</f>
        <v>Concreto Armado C</v>
      </c>
      <c r="J4653" s="194" t="str">
        <f>+'Información ELECTRO PUNO'!B4633</f>
        <v>PPC20</v>
      </c>
      <c r="K4653" s="9" t="str">
        <f t="shared" si="522"/>
        <v>POSTE DE CONCRETO ARMADO DE 13/400/150/345</v>
      </c>
      <c r="L4653" s="139">
        <f t="shared" si="523"/>
        <v>0.54</v>
      </c>
    </row>
    <row r="4654" spans="1:12" x14ac:dyDescent="0.25">
      <c r="A4654" s="193">
        <f>+'Información ELECTRO PUNO'!A4634</f>
        <v>4633</v>
      </c>
      <c r="B4654" s="26" t="str">
        <f t="shared" si="521"/>
        <v>SICODI</v>
      </c>
      <c r="C4654" s="9" t="str">
        <f t="shared" si="517"/>
        <v>Puno</v>
      </c>
      <c r="D4654" s="9" t="str">
        <f t="shared" si="518"/>
        <v>No Reporta</v>
      </c>
      <c r="E4654" s="9" t="str">
        <f t="shared" si="519"/>
        <v>No Reporta</v>
      </c>
      <c r="F4654" s="194" t="str">
        <f>+'Información ELECTRO PUNO'!E4634</f>
        <v>MT</v>
      </c>
      <c r="G4654" s="194">
        <f>+'Información ELECTRO PUNO'!G4634</f>
        <v>13</v>
      </c>
      <c r="H4654" s="9" t="str">
        <f t="shared" si="520"/>
        <v>Poste</v>
      </c>
      <c r="I4654" s="194" t="str">
        <f>+'Información ELECTRO PUNO'!F4634</f>
        <v>Concreto Armado C</v>
      </c>
      <c r="J4654" s="194" t="str">
        <f>+'Información ELECTRO PUNO'!B4634</f>
        <v>PPC20</v>
      </c>
      <c r="K4654" s="9" t="str">
        <f t="shared" si="522"/>
        <v>POSTE DE CONCRETO ARMADO DE 13/400/150/345</v>
      </c>
      <c r="L4654" s="139">
        <f t="shared" si="523"/>
        <v>0.54</v>
      </c>
    </row>
    <row r="4655" spans="1:12" x14ac:dyDescent="0.25">
      <c r="A4655" s="193">
        <f>+'Información ELECTRO PUNO'!A4635</f>
        <v>4634</v>
      </c>
      <c r="B4655" s="26" t="str">
        <f t="shared" si="521"/>
        <v>SICODI</v>
      </c>
      <c r="C4655" s="9" t="str">
        <f t="shared" si="517"/>
        <v>Puno</v>
      </c>
      <c r="D4655" s="9" t="str">
        <f t="shared" si="518"/>
        <v>No Reporta</v>
      </c>
      <c r="E4655" s="9" t="str">
        <f t="shared" si="519"/>
        <v>No Reporta</v>
      </c>
      <c r="F4655" s="194" t="str">
        <f>+'Información ELECTRO PUNO'!E4635</f>
        <v>MT</v>
      </c>
      <c r="G4655" s="194">
        <f>+'Información ELECTRO PUNO'!G4635</f>
        <v>13</v>
      </c>
      <c r="H4655" s="9" t="str">
        <f t="shared" si="520"/>
        <v>Poste</v>
      </c>
      <c r="I4655" s="194" t="str">
        <f>+'Información ELECTRO PUNO'!F4635</f>
        <v>Concreto Armado C</v>
      </c>
      <c r="J4655" s="194" t="str">
        <f>+'Información ELECTRO PUNO'!B4635</f>
        <v>PPC20</v>
      </c>
      <c r="K4655" s="9" t="str">
        <f t="shared" si="522"/>
        <v>POSTE DE CONCRETO ARMADO DE 13/400/150/345</v>
      </c>
      <c r="L4655" s="139">
        <f t="shared" si="523"/>
        <v>0.54</v>
      </c>
    </row>
    <row r="4656" spans="1:12" x14ac:dyDescent="0.25">
      <c r="A4656" s="193">
        <f>+'Información ELECTRO PUNO'!A4636</f>
        <v>4635</v>
      </c>
      <c r="B4656" s="26" t="str">
        <f t="shared" si="521"/>
        <v>SICODI</v>
      </c>
      <c r="C4656" s="9" t="str">
        <f t="shared" si="517"/>
        <v>Puno</v>
      </c>
      <c r="D4656" s="9" t="str">
        <f t="shared" si="518"/>
        <v>No Reporta</v>
      </c>
      <c r="E4656" s="9" t="str">
        <f t="shared" si="519"/>
        <v>No Reporta</v>
      </c>
      <c r="F4656" s="194" t="str">
        <f>+'Información ELECTRO PUNO'!E4636</f>
        <v>MT</v>
      </c>
      <c r="G4656" s="194">
        <f>+'Información ELECTRO PUNO'!G4636</f>
        <v>13</v>
      </c>
      <c r="H4656" s="9" t="str">
        <f t="shared" si="520"/>
        <v>Poste</v>
      </c>
      <c r="I4656" s="194" t="str">
        <f>+'Información ELECTRO PUNO'!F4636</f>
        <v>Concreto Armado C</v>
      </c>
      <c r="J4656" s="194" t="str">
        <f>+'Información ELECTRO PUNO'!B4636</f>
        <v>PPC20</v>
      </c>
      <c r="K4656" s="9" t="str">
        <f t="shared" si="522"/>
        <v>POSTE DE CONCRETO ARMADO DE 13/400/150/345</v>
      </c>
      <c r="L4656" s="139">
        <f t="shared" si="523"/>
        <v>0.54</v>
      </c>
    </row>
    <row r="4657" spans="1:12" x14ac:dyDescent="0.25">
      <c r="A4657" s="193">
        <f>+'Información ELECTRO PUNO'!A4637</f>
        <v>4636</v>
      </c>
      <c r="B4657" s="26" t="str">
        <f t="shared" si="521"/>
        <v>SICODI</v>
      </c>
      <c r="C4657" s="9" t="str">
        <f t="shared" si="517"/>
        <v>Puno</v>
      </c>
      <c r="D4657" s="9" t="str">
        <f t="shared" si="518"/>
        <v>No Reporta</v>
      </c>
      <c r="E4657" s="9" t="str">
        <f t="shared" si="519"/>
        <v>No Reporta</v>
      </c>
      <c r="F4657" s="194" t="str">
        <f>+'Información ELECTRO PUNO'!E4637</f>
        <v>MT</v>
      </c>
      <c r="G4657" s="194">
        <f>+'Información ELECTRO PUNO'!G4637</f>
        <v>13</v>
      </c>
      <c r="H4657" s="9" t="str">
        <f t="shared" si="520"/>
        <v>Poste</v>
      </c>
      <c r="I4657" s="194" t="str">
        <f>+'Información ELECTRO PUNO'!F4637</f>
        <v>Concreto Armado C</v>
      </c>
      <c r="J4657" s="194" t="str">
        <f>+'Información ELECTRO PUNO'!B4637</f>
        <v>PPC20</v>
      </c>
      <c r="K4657" s="9" t="str">
        <f t="shared" si="522"/>
        <v>POSTE DE CONCRETO ARMADO DE 13/400/150/345</v>
      </c>
      <c r="L4657" s="139">
        <f t="shared" si="523"/>
        <v>0.54</v>
      </c>
    </row>
    <row r="4658" spans="1:12" x14ac:dyDescent="0.25">
      <c r="A4658" s="193">
        <f>+'Información ELECTRO PUNO'!A4638</f>
        <v>4637</v>
      </c>
      <c r="B4658" s="26" t="str">
        <f t="shared" si="521"/>
        <v>SICODI</v>
      </c>
      <c r="C4658" s="9" t="str">
        <f t="shared" si="517"/>
        <v>Puno</v>
      </c>
      <c r="D4658" s="9" t="str">
        <f t="shared" si="518"/>
        <v>No Reporta</v>
      </c>
      <c r="E4658" s="9" t="str">
        <f t="shared" si="519"/>
        <v>No Reporta</v>
      </c>
      <c r="F4658" s="194" t="str">
        <f>+'Información ELECTRO PUNO'!E4638</f>
        <v>MT</v>
      </c>
      <c r="G4658" s="194">
        <f>+'Información ELECTRO PUNO'!G4638</f>
        <v>13</v>
      </c>
      <c r="H4658" s="9" t="str">
        <f t="shared" si="520"/>
        <v>Poste</v>
      </c>
      <c r="I4658" s="194" t="str">
        <f>+'Información ELECTRO PUNO'!F4638</f>
        <v>Concreto Armado C</v>
      </c>
      <c r="J4658" s="194" t="str">
        <f>+'Información ELECTRO PUNO'!B4638</f>
        <v>PPC20</v>
      </c>
      <c r="K4658" s="9" t="str">
        <f t="shared" si="522"/>
        <v>POSTE DE CONCRETO ARMADO DE 13/400/150/345</v>
      </c>
      <c r="L4658" s="139">
        <f t="shared" si="523"/>
        <v>0.54</v>
      </c>
    </row>
    <row r="4659" spans="1:12" x14ac:dyDescent="0.25">
      <c r="A4659" s="193">
        <f>+'Información ELECTRO PUNO'!A4639</f>
        <v>4638</v>
      </c>
      <c r="B4659" s="26" t="str">
        <f t="shared" si="521"/>
        <v>SICODI</v>
      </c>
      <c r="C4659" s="9" t="str">
        <f t="shared" si="517"/>
        <v>Puno</v>
      </c>
      <c r="D4659" s="9" t="str">
        <f t="shared" si="518"/>
        <v>No Reporta</v>
      </c>
      <c r="E4659" s="9" t="str">
        <f t="shared" si="519"/>
        <v>No Reporta</v>
      </c>
      <c r="F4659" s="194" t="str">
        <f>+'Información ELECTRO PUNO'!E4639</f>
        <v>MT</v>
      </c>
      <c r="G4659" s="194">
        <f>+'Información ELECTRO PUNO'!G4639</f>
        <v>13</v>
      </c>
      <c r="H4659" s="9" t="str">
        <f t="shared" si="520"/>
        <v>Poste</v>
      </c>
      <c r="I4659" s="194" t="str">
        <f>+'Información ELECTRO PUNO'!F4639</f>
        <v>Concreto Armado C</v>
      </c>
      <c r="J4659" s="194" t="str">
        <f>+'Información ELECTRO PUNO'!B4639</f>
        <v>PPC20</v>
      </c>
      <c r="K4659" s="9" t="str">
        <f t="shared" si="522"/>
        <v>POSTE DE CONCRETO ARMADO DE 13/400/150/345</v>
      </c>
      <c r="L4659" s="139">
        <f t="shared" si="523"/>
        <v>0.54</v>
      </c>
    </row>
    <row r="4660" spans="1:12" x14ac:dyDescent="0.25">
      <c r="A4660" s="193">
        <f>+'Información ELECTRO PUNO'!A4640</f>
        <v>4639</v>
      </c>
      <c r="B4660" s="26" t="str">
        <f t="shared" si="521"/>
        <v>SICODI</v>
      </c>
      <c r="C4660" s="9" t="str">
        <f t="shared" si="517"/>
        <v>Puno</v>
      </c>
      <c r="D4660" s="9" t="str">
        <f t="shared" si="518"/>
        <v>No Reporta</v>
      </c>
      <c r="E4660" s="9" t="str">
        <f t="shared" si="519"/>
        <v>No Reporta</v>
      </c>
      <c r="F4660" s="194" t="str">
        <f>+'Información ELECTRO PUNO'!E4640</f>
        <v>MT</v>
      </c>
      <c r="G4660" s="194">
        <f>+'Información ELECTRO PUNO'!G4640</f>
        <v>13</v>
      </c>
      <c r="H4660" s="9" t="str">
        <f t="shared" si="520"/>
        <v>Poste</v>
      </c>
      <c r="I4660" s="194" t="str">
        <f>+'Información ELECTRO PUNO'!F4640</f>
        <v>Concreto Armado C</v>
      </c>
      <c r="J4660" s="194" t="str">
        <f>+'Información ELECTRO PUNO'!B4640</f>
        <v>PPC20</v>
      </c>
      <c r="K4660" s="9" t="str">
        <f t="shared" si="522"/>
        <v>POSTE DE CONCRETO ARMADO DE 13/400/150/345</v>
      </c>
      <c r="L4660" s="139">
        <f t="shared" si="523"/>
        <v>0.54</v>
      </c>
    </row>
    <row r="4661" spans="1:12" x14ac:dyDescent="0.25">
      <c r="A4661" s="193">
        <f>+'Información ELECTRO PUNO'!A4641</f>
        <v>4640</v>
      </c>
      <c r="B4661" s="26" t="str">
        <f t="shared" si="521"/>
        <v>SICODI</v>
      </c>
      <c r="C4661" s="9" t="str">
        <f t="shared" si="517"/>
        <v>Puno</v>
      </c>
      <c r="D4661" s="9" t="str">
        <f t="shared" si="518"/>
        <v>No Reporta</v>
      </c>
      <c r="E4661" s="9" t="str">
        <f t="shared" si="519"/>
        <v>No Reporta</v>
      </c>
      <c r="F4661" s="194" t="str">
        <f>+'Información ELECTRO PUNO'!E4641</f>
        <v>MT</v>
      </c>
      <c r="G4661" s="194">
        <f>+'Información ELECTRO PUNO'!G4641</f>
        <v>13</v>
      </c>
      <c r="H4661" s="9" t="str">
        <f t="shared" si="520"/>
        <v>Poste</v>
      </c>
      <c r="I4661" s="194" t="str">
        <f>+'Información ELECTRO PUNO'!F4641</f>
        <v>Concreto Armado C</v>
      </c>
      <c r="J4661" s="194" t="str">
        <f>+'Información ELECTRO PUNO'!B4641</f>
        <v>PPC20</v>
      </c>
      <c r="K4661" s="9" t="str">
        <f t="shared" si="522"/>
        <v>POSTE DE CONCRETO ARMADO DE 13/400/150/345</v>
      </c>
      <c r="L4661" s="139">
        <f t="shared" si="523"/>
        <v>0.54</v>
      </c>
    </row>
    <row r="4662" spans="1:12" x14ac:dyDescent="0.25">
      <c r="A4662" s="193">
        <f>+'Información ELECTRO PUNO'!A4642</f>
        <v>4641</v>
      </c>
      <c r="B4662" s="26" t="str">
        <f t="shared" si="521"/>
        <v>SICODI</v>
      </c>
      <c r="C4662" s="9" t="str">
        <f t="shared" si="517"/>
        <v>Puno</v>
      </c>
      <c r="D4662" s="9" t="str">
        <f t="shared" si="518"/>
        <v>No Reporta</v>
      </c>
      <c r="E4662" s="9" t="str">
        <f t="shared" si="519"/>
        <v>No Reporta</v>
      </c>
      <c r="F4662" s="194" t="str">
        <f>+'Información ELECTRO PUNO'!E4642</f>
        <v>MT</v>
      </c>
      <c r="G4662" s="194">
        <f>+'Información ELECTRO PUNO'!G4642</f>
        <v>13</v>
      </c>
      <c r="H4662" s="9" t="str">
        <f t="shared" si="520"/>
        <v>Poste</v>
      </c>
      <c r="I4662" s="194" t="str">
        <f>+'Información ELECTRO PUNO'!F4642</f>
        <v>Concreto Armado C</v>
      </c>
      <c r="J4662" s="194" t="str">
        <f>+'Información ELECTRO PUNO'!B4642</f>
        <v>PPC20</v>
      </c>
      <c r="K4662" s="9" t="str">
        <f t="shared" si="522"/>
        <v>POSTE DE CONCRETO ARMADO DE 13/400/150/345</v>
      </c>
      <c r="L4662" s="139">
        <f t="shared" si="523"/>
        <v>0.54</v>
      </c>
    </row>
    <row r="4663" spans="1:12" x14ac:dyDescent="0.25">
      <c r="A4663" s="193">
        <f>+'Información ELECTRO PUNO'!A4643</f>
        <v>4642</v>
      </c>
      <c r="B4663" s="26" t="str">
        <f t="shared" si="521"/>
        <v>SICODI</v>
      </c>
      <c r="C4663" s="9" t="str">
        <f t="shared" si="517"/>
        <v>Puno</v>
      </c>
      <c r="D4663" s="9" t="str">
        <f t="shared" si="518"/>
        <v>No Reporta</v>
      </c>
      <c r="E4663" s="9" t="str">
        <f t="shared" si="519"/>
        <v>No Reporta</v>
      </c>
      <c r="F4663" s="194" t="str">
        <f>+'Información ELECTRO PUNO'!E4643</f>
        <v>MT</v>
      </c>
      <c r="G4663" s="194">
        <f>+'Información ELECTRO PUNO'!G4643</f>
        <v>13</v>
      </c>
      <c r="H4663" s="9" t="str">
        <f t="shared" si="520"/>
        <v>Poste</v>
      </c>
      <c r="I4663" s="194" t="str">
        <f>+'Información ELECTRO PUNO'!F4643</f>
        <v>Concreto Armado C</v>
      </c>
      <c r="J4663" s="194" t="str">
        <f>+'Información ELECTRO PUNO'!B4643</f>
        <v>PPC20</v>
      </c>
      <c r="K4663" s="9" t="str">
        <f t="shared" si="522"/>
        <v>POSTE DE CONCRETO ARMADO DE 13/400/150/345</v>
      </c>
      <c r="L4663" s="139">
        <f t="shared" si="523"/>
        <v>0.54</v>
      </c>
    </row>
    <row r="4664" spans="1:12" x14ac:dyDescent="0.25">
      <c r="A4664" s="193">
        <f>+'Información ELECTRO PUNO'!A4644</f>
        <v>4643</v>
      </c>
      <c r="B4664" s="26" t="str">
        <f t="shared" si="521"/>
        <v>SICODI</v>
      </c>
      <c r="C4664" s="9" t="str">
        <f t="shared" si="517"/>
        <v>Puno</v>
      </c>
      <c r="D4664" s="9" t="str">
        <f t="shared" si="518"/>
        <v>No Reporta</v>
      </c>
      <c r="E4664" s="9" t="str">
        <f t="shared" si="519"/>
        <v>No Reporta</v>
      </c>
      <c r="F4664" s="194" t="str">
        <f>+'Información ELECTRO PUNO'!E4644</f>
        <v>MT</v>
      </c>
      <c r="G4664" s="194">
        <f>+'Información ELECTRO PUNO'!G4644</f>
        <v>13</v>
      </c>
      <c r="H4664" s="9" t="str">
        <f t="shared" si="520"/>
        <v>Poste</v>
      </c>
      <c r="I4664" s="194" t="str">
        <f>+'Información ELECTRO PUNO'!F4644</f>
        <v>Concreto Armado C</v>
      </c>
      <c r="J4664" s="194" t="str">
        <f>+'Información ELECTRO PUNO'!B4644</f>
        <v>PPC20</v>
      </c>
      <c r="K4664" s="9" t="str">
        <f t="shared" si="522"/>
        <v>POSTE DE CONCRETO ARMADO DE 13/400/150/345</v>
      </c>
      <c r="L4664" s="139">
        <f t="shared" si="523"/>
        <v>0.54</v>
      </c>
    </row>
    <row r="4665" spans="1:12" x14ac:dyDescent="0.25">
      <c r="A4665" s="193">
        <f>+'Información ELECTRO PUNO'!A4645</f>
        <v>4644</v>
      </c>
      <c r="B4665" s="26" t="str">
        <f t="shared" si="521"/>
        <v>SICODI</v>
      </c>
      <c r="C4665" s="9" t="str">
        <f t="shared" si="517"/>
        <v>Puno</v>
      </c>
      <c r="D4665" s="9" t="str">
        <f t="shared" si="518"/>
        <v>No Reporta</v>
      </c>
      <c r="E4665" s="9" t="str">
        <f t="shared" si="519"/>
        <v>No Reporta</v>
      </c>
      <c r="F4665" s="194" t="str">
        <f>+'Información ELECTRO PUNO'!E4645</f>
        <v>MT</v>
      </c>
      <c r="G4665" s="194">
        <f>+'Información ELECTRO PUNO'!G4645</f>
        <v>13</v>
      </c>
      <c r="H4665" s="9" t="str">
        <f t="shared" si="520"/>
        <v>Poste</v>
      </c>
      <c r="I4665" s="194" t="str">
        <f>+'Información ELECTRO PUNO'!F4645</f>
        <v>Concreto Armado C</v>
      </c>
      <c r="J4665" s="194" t="str">
        <f>+'Información ELECTRO PUNO'!B4645</f>
        <v>PPC20</v>
      </c>
      <c r="K4665" s="9" t="str">
        <f t="shared" si="522"/>
        <v>POSTE DE CONCRETO ARMADO DE 13/400/150/345</v>
      </c>
      <c r="L4665" s="139">
        <f t="shared" si="523"/>
        <v>0.54</v>
      </c>
    </row>
    <row r="4666" spans="1:12" x14ac:dyDescent="0.25">
      <c r="A4666" s="193">
        <f>+'Información ELECTRO PUNO'!A4646</f>
        <v>4645</v>
      </c>
      <c r="B4666" s="26" t="str">
        <f t="shared" si="521"/>
        <v>SICODI</v>
      </c>
      <c r="C4666" s="9" t="str">
        <f t="shared" si="517"/>
        <v>Puno</v>
      </c>
      <c r="D4666" s="9" t="str">
        <f t="shared" si="518"/>
        <v>No Reporta</v>
      </c>
      <c r="E4666" s="9" t="str">
        <f t="shared" si="519"/>
        <v>No Reporta</v>
      </c>
      <c r="F4666" s="194" t="str">
        <f>+'Información ELECTRO PUNO'!E4646</f>
        <v>MT</v>
      </c>
      <c r="G4666" s="194">
        <f>+'Información ELECTRO PUNO'!G4646</f>
        <v>13</v>
      </c>
      <c r="H4666" s="9" t="str">
        <f t="shared" si="520"/>
        <v>Poste</v>
      </c>
      <c r="I4666" s="194" t="str">
        <f>+'Información ELECTRO PUNO'!F4646</f>
        <v>Concreto Armado C</v>
      </c>
      <c r="J4666" s="194" t="str">
        <f>+'Información ELECTRO PUNO'!B4646</f>
        <v>PPC20</v>
      </c>
      <c r="K4666" s="9" t="str">
        <f t="shared" si="522"/>
        <v>POSTE DE CONCRETO ARMADO DE 13/400/150/345</v>
      </c>
      <c r="L4666" s="139">
        <f t="shared" si="523"/>
        <v>0.54</v>
      </c>
    </row>
    <row r="4667" spans="1:12" x14ac:dyDescent="0.25">
      <c r="A4667" s="193">
        <f>+'Información ELECTRO PUNO'!A4647</f>
        <v>4646</v>
      </c>
      <c r="B4667" s="26" t="str">
        <f t="shared" si="521"/>
        <v>SICODI</v>
      </c>
      <c r="C4667" s="9" t="str">
        <f t="shared" si="517"/>
        <v>Puno</v>
      </c>
      <c r="D4667" s="9" t="str">
        <f t="shared" si="518"/>
        <v>No Reporta</v>
      </c>
      <c r="E4667" s="9" t="str">
        <f t="shared" si="519"/>
        <v>No Reporta</v>
      </c>
      <c r="F4667" s="194" t="str">
        <f>+'Información ELECTRO PUNO'!E4647</f>
        <v>MT</v>
      </c>
      <c r="G4667" s="194">
        <f>+'Información ELECTRO PUNO'!G4647</f>
        <v>13</v>
      </c>
      <c r="H4667" s="9" t="str">
        <f t="shared" si="520"/>
        <v>Poste</v>
      </c>
      <c r="I4667" s="194" t="str">
        <f>+'Información ELECTRO PUNO'!F4647</f>
        <v>Concreto Armado C</v>
      </c>
      <c r="J4667" s="194" t="str">
        <f>+'Información ELECTRO PUNO'!B4647</f>
        <v>PPC20</v>
      </c>
      <c r="K4667" s="9" t="str">
        <f t="shared" si="522"/>
        <v>POSTE DE CONCRETO ARMADO DE 13/400/150/345</v>
      </c>
      <c r="L4667" s="139">
        <f t="shared" si="523"/>
        <v>0.54</v>
      </c>
    </row>
    <row r="4668" spans="1:12" x14ac:dyDescent="0.25">
      <c r="A4668" s="193">
        <f>+'Información ELECTRO PUNO'!A4648</f>
        <v>4647</v>
      </c>
      <c r="B4668" s="26" t="str">
        <f t="shared" si="521"/>
        <v>SICODI</v>
      </c>
      <c r="C4668" s="9" t="str">
        <f t="shared" si="517"/>
        <v>Puno</v>
      </c>
      <c r="D4668" s="9" t="str">
        <f t="shared" si="518"/>
        <v>No Reporta</v>
      </c>
      <c r="E4668" s="9" t="str">
        <f t="shared" si="519"/>
        <v>No Reporta</v>
      </c>
      <c r="F4668" s="194" t="str">
        <f>+'Información ELECTRO PUNO'!E4648</f>
        <v>MT</v>
      </c>
      <c r="G4668" s="194">
        <f>+'Información ELECTRO PUNO'!G4648</f>
        <v>13</v>
      </c>
      <c r="H4668" s="9" t="str">
        <f t="shared" si="520"/>
        <v>Poste</v>
      </c>
      <c r="I4668" s="194" t="str">
        <f>+'Información ELECTRO PUNO'!F4648</f>
        <v>Concreto Armado C</v>
      </c>
      <c r="J4668" s="194" t="str">
        <f>+'Información ELECTRO PUNO'!B4648</f>
        <v>PPC20</v>
      </c>
      <c r="K4668" s="9" t="str">
        <f t="shared" si="522"/>
        <v>POSTE DE CONCRETO ARMADO DE 13/400/150/345</v>
      </c>
      <c r="L4668" s="139">
        <f t="shared" si="523"/>
        <v>0.54</v>
      </c>
    </row>
    <row r="4669" spans="1:12" x14ac:dyDescent="0.25">
      <c r="A4669" s="193">
        <f>+'Información ELECTRO PUNO'!A4649</f>
        <v>4648</v>
      </c>
      <c r="B4669" s="26" t="str">
        <f t="shared" si="521"/>
        <v>SICODI</v>
      </c>
      <c r="C4669" s="9" t="str">
        <f t="shared" si="517"/>
        <v>Puno</v>
      </c>
      <c r="D4669" s="9" t="str">
        <f t="shared" si="518"/>
        <v>No Reporta</v>
      </c>
      <c r="E4669" s="9" t="str">
        <f t="shared" si="519"/>
        <v>No Reporta</v>
      </c>
      <c r="F4669" s="194" t="str">
        <f>+'Información ELECTRO PUNO'!E4649</f>
        <v>MT</v>
      </c>
      <c r="G4669" s="194">
        <f>+'Información ELECTRO PUNO'!G4649</f>
        <v>13</v>
      </c>
      <c r="H4669" s="9" t="str">
        <f t="shared" si="520"/>
        <v>Poste</v>
      </c>
      <c r="I4669" s="194" t="str">
        <f>+'Información ELECTRO PUNO'!F4649</f>
        <v>Concreto Armado C</v>
      </c>
      <c r="J4669" s="194" t="str">
        <f>+'Información ELECTRO PUNO'!B4649</f>
        <v>PPC20</v>
      </c>
      <c r="K4669" s="9" t="str">
        <f t="shared" si="522"/>
        <v>POSTE DE CONCRETO ARMADO DE 13/400/150/345</v>
      </c>
      <c r="L4669" s="139">
        <f t="shared" si="523"/>
        <v>0.54</v>
      </c>
    </row>
    <row r="4670" spans="1:12" x14ac:dyDescent="0.25">
      <c r="A4670" s="193">
        <f>+'Información ELECTRO PUNO'!A4650</f>
        <v>4649</v>
      </c>
      <c r="B4670" s="26" t="str">
        <f t="shared" si="521"/>
        <v>SICODI</v>
      </c>
      <c r="C4670" s="9" t="str">
        <f t="shared" si="517"/>
        <v>Puno</v>
      </c>
      <c r="D4670" s="9" t="str">
        <f t="shared" si="518"/>
        <v>No Reporta</v>
      </c>
      <c r="E4670" s="9" t="str">
        <f t="shared" si="519"/>
        <v>No Reporta</v>
      </c>
      <c r="F4670" s="194" t="str">
        <f>+'Información ELECTRO PUNO'!E4650</f>
        <v>MT</v>
      </c>
      <c r="G4670" s="194">
        <f>+'Información ELECTRO PUNO'!G4650</f>
        <v>13</v>
      </c>
      <c r="H4670" s="9" t="str">
        <f t="shared" si="520"/>
        <v>Poste</v>
      </c>
      <c r="I4670" s="194" t="str">
        <f>+'Información ELECTRO PUNO'!F4650</f>
        <v>Concreto Armado C</v>
      </c>
      <c r="J4670" s="194" t="str">
        <f>+'Información ELECTRO PUNO'!B4650</f>
        <v>PPC20</v>
      </c>
      <c r="K4670" s="9" t="str">
        <f t="shared" si="522"/>
        <v>POSTE DE CONCRETO ARMADO DE 13/400/150/345</v>
      </c>
      <c r="L4670" s="139">
        <f t="shared" si="523"/>
        <v>0.54</v>
      </c>
    </row>
    <row r="4671" spans="1:12" x14ac:dyDescent="0.25">
      <c r="A4671" s="193">
        <f>+'Información ELECTRO PUNO'!A4651</f>
        <v>4650</v>
      </c>
      <c r="B4671" s="26" t="str">
        <f t="shared" si="521"/>
        <v>SICODI</v>
      </c>
      <c r="C4671" s="9" t="str">
        <f t="shared" si="517"/>
        <v>Puno</v>
      </c>
      <c r="D4671" s="9" t="str">
        <f t="shared" si="518"/>
        <v>No Reporta</v>
      </c>
      <c r="E4671" s="9" t="str">
        <f t="shared" si="519"/>
        <v>No Reporta</v>
      </c>
      <c r="F4671" s="194" t="str">
        <f>+'Información ELECTRO PUNO'!E4651</f>
        <v>MT</v>
      </c>
      <c r="G4671" s="194">
        <f>+'Información ELECTRO PUNO'!G4651</f>
        <v>13</v>
      </c>
      <c r="H4671" s="9" t="str">
        <f t="shared" si="520"/>
        <v>Poste</v>
      </c>
      <c r="I4671" s="194" t="str">
        <f>+'Información ELECTRO PUNO'!F4651</f>
        <v>Concreto Armado C</v>
      </c>
      <c r="J4671" s="194" t="str">
        <f>+'Información ELECTRO PUNO'!B4651</f>
        <v>PPC20</v>
      </c>
      <c r="K4671" s="9" t="str">
        <f t="shared" si="522"/>
        <v>POSTE DE CONCRETO ARMADO DE 13/400/150/345</v>
      </c>
      <c r="L4671" s="139">
        <f t="shared" si="523"/>
        <v>0.54</v>
      </c>
    </row>
    <row r="4672" spans="1:12" x14ac:dyDescent="0.25">
      <c r="A4672" s="193">
        <f>+'Información ELECTRO PUNO'!A4652</f>
        <v>4651</v>
      </c>
      <c r="B4672" s="26" t="str">
        <f t="shared" si="521"/>
        <v>SICODI</v>
      </c>
      <c r="C4672" s="9" t="str">
        <f t="shared" si="517"/>
        <v>Puno</v>
      </c>
      <c r="D4672" s="9" t="str">
        <f t="shared" si="518"/>
        <v>No Reporta</v>
      </c>
      <c r="E4672" s="9" t="str">
        <f t="shared" si="519"/>
        <v>No Reporta</v>
      </c>
      <c r="F4672" s="194" t="str">
        <f>+'Información ELECTRO PUNO'!E4652</f>
        <v>MT</v>
      </c>
      <c r="G4672" s="194">
        <f>+'Información ELECTRO PUNO'!G4652</f>
        <v>13</v>
      </c>
      <c r="H4672" s="9" t="str">
        <f t="shared" si="520"/>
        <v>Poste</v>
      </c>
      <c r="I4672" s="194" t="str">
        <f>+'Información ELECTRO PUNO'!F4652</f>
        <v>Concreto Armado C</v>
      </c>
      <c r="J4672" s="194" t="str">
        <f>+'Información ELECTRO PUNO'!B4652</f>
        <v>PPC20</v>
      </c>
      <c r="K4672" s="9" t="str">
        <f t="shared" si="522"/>
        <v>POSTE DE CONCRETO ARMADO DE 13/400/150/345</v>
      </c>
      <c r="L4672" s="139">
        <f t="shared" si="523"/>
        <v>0.54</v>
      </c>
    </row>
    <row r="4673" spans="1:12" x14ac:dyDescent="0.25">
      <c r="A4673" s="193">
        <f>+'Información ELECTRO PUNO'!A4653</f>
        <v>4652</v>
      </c>
      <c r="B4673" s="26" t="str">
        <f t="shared" si="521"/>
        <v>SICODI</v>
      </c>
      <c r="C4673" s="9" t="str">
        <f t="shared" si="517"/>
        <v>Puno</v>
      </c>
      <c r="D4673" s="9" t="str">
        <f t="shared" si="518"/>
        <v>No Reporta</v>
      </c>
      <c r="E4673" s="9" t="str">
        <f t="shared" si="519"/>
        <v>No Reporta</v>
      </c>
      <c r="F4673" s="194" t="str">
        <f>+'Información ELECTRO PUNO'!E4653</f>
        <v>MT</v>
      </c>
      <c r="G4673" s="194">
        <f>+'Información ELECTRO PUNO'!G4653</f>
        <v>13</v>
      </c>
      <c r="H4673" s="9" t="str">
        <f t="shared" si="520"/>
        <v>Poste</v>
      </c>
      <c r="I4673" s="194" t="str">
        <f>+'Información ELECTRO PUNO'!F4653</f>
        <v>Concreto Armado C</v>
      </c>
      <c r="J4673" s="194" t="str">
        <f>+'Información ELECTRO PUNO'!B4653</f>
        <v>PPC20</v>
      </c>
      <c r="K4673" s="9" t="str">
        <f t="shared" si="522"/>
        <v>POSTE DE CONCRETO ARMADO DE 13/400/150/345</v>
      </c>
      <c r="L4673" s="139">
        <f t="shared" si="523"/>
        <v>0.54</v>
      </c>
    </row>
    <row r="4674" spans="1:12" x14ac:dyDescent="0.25">
      <c r="A4674" s="193">
        <f>+'Información ELECTRO PUNO'!A4654</f>
        <v>4653</v>
      </c>
      <c r="B4674" s="26" t="str">
        <f t="shared" si="521"/>
        <v>SICODI</v>
      </c>
      <c r="C4674" s="9" t="str">
        <f t="shared" si="517"/>
        <v>Puno</v>
      </c>
      <c r="D4674" s="9" t="str">
        <f t="shared" si="518"/>
        <v>No Reporta</v>
      </c>
      <c r="E4674" s="9" t="str">
        <f t="shared" si="519"/>
        <v>No Reporta</v>
      </c>
      <c r="F4674" s="194" t="str">
        <f>+'Información ELECTRO PUNO'!E4654</f>
        <v>MT</v>
      </c>
      <c r="G4674" s="194">
        <f>+'Información ELECTRO PUNO'!G4654</f>
        <v>13</v>
      </c>
      <c r="H4674" s="9" t="str">
        <f t="shared" si="520"/>
        <v>Poste</v>
      </c>
      <c r="I4674" s="194" t="str">
        <f>+'Información ELECTRO PUNO'!F4654</f>
        <v>Concreto Armado C</v>
      </c>
      <c r="J4674" s="194" t="str">
        <f>+'Información ELECTRO PUNO'!B4654</f>
        <v>PPC20</v>
      </c>
      <c r="K4674" s="9" t="str">
        <f t="shared" si="522"/>
        <v>POSTE DE CONCRETO ARMADO DE 13/400/150/345</v>
      </c>
      <c r="L4674" s="139">
        <f t="shared" si="523"/>
        <v>0.54</v>
      </c>
    </row>
    <row r="4675" spans="1:12" x14ac:dyDescent="0.25">
      <c r="A4675" s="193">
        <f>+'Información ELECTRO PUNO'!A4655</f>
        <v>4654</v>
      </c>
      <c r="B4675" s="26" t="str">
        <f t="shared" si="521"/>
        <v>SICODI</v>
      </c>
      <c r="C4675" s="9" t="str">
        <f t="shared" si="517"/>
        <v>Puno</v>
      </c>
      <c r="D4675" s="9" t="str">
        <f t="shared" si="518"/>
        <v>No Reporta</v>
      </c>
      <c r="E4675" s="9" t="str">
        <f t="shared" si="519"/>
        <v>No Reporta</v>
      </c>
      <c r="F4675" s="194" t="str">
        <f>+'Información ELECTRO PUNO'!E4655</f>
        <v>MT</v>
      </c>
      <c r="G4675" s="194">
        <f>+'Información ELECTRO PUNO'!G4655</f>
        <v>13</v>
      </c>
      <c r="H4675" s="9" t="str">
        <f t="shared" si="520"/>
        <v>Poste</v>
      </c>
      <c r="I4675" s="194" t="str">
        <f>+'Información ELECTRO PUNO'!F4655</f>
        <v>Concreto Armado C</v>
      </c>
      <c r="J4675" s="194" t="str">
        <f>+'Información ELECTRO PUNO'!B4655</f>
        <v>PPC20</v>
      </c>
      <c r="K4675" s="9" t="str">
        <f t="shared" si="522"/>
        <v>POSTE DE CONCRETO ARMADO DE 13/400/150/345</v>
      </c>
      <c r="L4675" s="139">
        <f t="shared" si="523"/>
        <v>0.54</v>
      </c>
    </row>
    <row r="4676" spans="1:12" x14ac:dyDescent="0.25">
      <c r="A4676" s="193">
        <f>+'Información ELECTRO PUNO'!A4656</f>
        <v>4655</v>
      </c>
      <c r="B4676" s="26" t="str">
        <f t="shared" si="521"/>
        <v>SICODI</v>
      </c>
      <c r="C4676" s="9" t="str">
        <f t="shared" si="517"/>
        <v>Puno</v>
      </c>
      <c r="D4676" s="9" t="str">
        <f t="shared" si="518"/>
        <v>No Reporta</v>
      </c>
      <c r="E4676" s="9" t="str">
        <f t="shared" si="519"/>
        <v>No Reporta</v>
      </c>
      <c r="F4676" s="194" t="str">
        <f>+'Información ELECTRO PUNO'!E4656</f>
        <v>MT</v>
      </c>
      <c r="G4676" s="194">
        <f>+'Información ELECTRO PUNO'!G4656</f>
        <v>13</v>
      </c>
      <c r="H4676" s="9" t="str">
        <f t="shared" si="520"/>
        <v>Poste</v>
      </c>
      <c r="I4676" s="194" t="str">
        <f>+'Información ELECTRO PUNO'!F4656</f>
        <v>Concreto Armado C</v>
      </c>
      <c r="J4676" s="194" t="str">
        <f>+'Información ELECTRO PUNO'!B4656</f>
        <v>PPC20</v>
      </c>
      <c r="K4676" s="9" t="str">
        <f t="shared" si="522"/>
        <v>POSTE DE CONCRETO ARMADO DE 13/400/150/345</v>
      </c>
      <c r="L4676" s="139">
        <f t="shared" si="523"/>
        <v>0.54</v>
      </c>
    </row>
    <row r="4677" spans="1:12" x14ac:dyDescent="0.25">
      <c r="A4677" s="193">
        <f>+'Información ELECTRO PUNO'!A4657</f>
        <v>4656</v>
      </c>
      <c r="B4677" s="26" t="str">
        <f t="shared" si="521"/>
        <v>SICODI</v>
      </c>
      <c r="C4677" s="9" t="str">
        <f t="shared" si="517"/>
        <v>Puno</v>
      </c>
      <c r="D4677" s="9" t="str">
        <f t="shared" si="518"/>
        <v>No Reporta</v>
      </c>
      <c r="E4677" s="9" t="str">
        <f t="shared" si="519"/>
        <v>No Reporta</v>
      </c>
      <c r="F4677" s="194" t="str">
        <f>+'Información ELECTRO PUNO'!E4657</f>
        <v>MT</v>
      </c>
      <c r="G4677" s="194">
        <f>+'Información ELECTRO PUNO'!G4657</f>
        <v>13</v>
      </c>
      <c r="H4677" s="9" t="str">
        <f t="shared" si="520"/>
        <v>Poste</v>
      </c>
      <c r="I4677" s="194" t="str">
        <f>+'Información ELECTRO PUNO'!F4657</f>
        <v>Concreto Armado C</v>
      </c>
      <c r="J4677" s="194" t="str">
        <f>+'Información ELECTRO PUNO'!B4657</f>
        <v>PPC20</v>
      </c>
      <c r="K4677" s="9" t="str">
        <f t="shared" si="522"/>
        <v>POSTE DE CONCRETO ARMADO DE 13/400/150/345</v>
      </c>
      <c r="L4677" s="139">
        <f t="shared" si="523"/>
        <v>0.54</v>
      </c>
    </row>
    <row r="4678" spans="1:12" x14ac:dyDescent="0.25">
      <c r="A4678" s="193">
        <f>+'Información ELECTRO PUNO'!A4658</f>
        <v>4657</v>
      </c>
      <c r="B4678" s="26" t="str">
        <f t="shared" si="521"/>
        <v>SICODI</v>
      </c>
      <c r="C4678" s="9" t="str">
        <f t="shared" si="517"/>
        <v>Puno</v>
      </c>
      <c r="D4678" s="9" t="str">
        <f t="shared" si="518"/>
        <v>No Reporta</v>
      </c>
      <c r="E4678" s="9" t="str">
        <f t="shared" si="519"/>
        <v>No Reporta</v>
      </c>
      <c r="F4678" s="194" t="str">
        <f>+'Información ELECTRO PUNO'!E4658</f>
        <v>MT</v>
      </c>
      <c r="G4678" s="194">
        <f>+'Información ELECTRO PUNO'!G4658</f>
        <v>13</v>
      </c>
      <c r="H4678" s="9" t="str">
        <f t="shared" si="520"/>
        <v>Poste</v>
      </c>
      <c r="I4678" s="194" t="str">
        <f>+'Información ELECTRO PUNO'!F4658</f>
        <v>Concreto Armado C</v>
      </c>
      <c r="J4678" s="194" t="str">
        <f>+'Información ELECTRO PUNO'!B4658</f>
        <v>PPC20</v>
      </c>
      <c r="K4678" s="9" t="str">
        <f t="shared" si="522"/>
        <v>POSTE DE CONCRETO ARMADO DE 13/400/150/345</v>
      </c>
      <c r="L4678" s="139">
        <f t="shared" si="523"/>
        <v>0.54</v>
      </c>
    </row>
    <row r="4679" spans="1:12" x14ac:dyDescent="0.25">
      <c r="A4679" s="193">
        <f>+'Información ELECTRO PUNO'!A4659</f>
        <v>4658</v>
      </c>
      <c r="B4679" s="26" t="str">
        <f t="shared" si="521"/>
        <v>SICODI</v>
      </c>
      <c r="C4679" s="9" t="str">
        <f t="shared" si="517"/>
        <v>Puno</v>
      </c>
      <c r="D4679" s="9" t="str">
        <f t="shared" si="518"/>
        <v>No Reporta</v>
      </c>
      <c r="E4679" s="9" t="str">
        <f t="shared" si="519"/>
        <v>No Reporta</v>
      </c>
      <c r="F4679" s="194" t="str">
        <f>+'Información ELECTRO PUNO'!E4659</f>
        <v>MT</v>
      </c>
      <c r="G4679" s="194">
        <f>+'Información ELECTRO PUNO'!G4659</f>
        <v>13</v>
      </c>
      <c r="H4679" s="9" t="str">
        <f t="shared" si="520"/>
        <v>Poste</v>
      </c>
      <c r="I4679" s="194" t="str">
        <f>+'Información ELECTRO PUNO'!F4659</f>
        <v>Concreto Armado C</v>
      </c>
      <c r="J4679" s="194" t="str">
        <f>+'Información ELECTRO PUNO'!B4659</f>
        <v>PPC20</v>
      </c>
      <c r="K4679" s="9" t="str">
        <f t="shared" si="522"/>
        <v>POSTE DE CONCRETO ARMADO DE 13/400/150/345</v>
      </c>
      <c r="L4679" s="139">
        <f t="shared" si="523"/>
        <v>0.54</v>
      </c>
    </row>
    <row r="4680" spans="1:12" x14ac:dyDescent="0.25">
      <c r="A4680" s="193">
        <f>+'Información ELECTRO PUNO'!A4660</f>
        <v>4659</v>
      </c>
      <c r="B4680" s="26" t="str">
        <f t="shared" si="521"/>
        <v>SICODI</v>
      </c>
      <c r="C4680" s="9" t="str">
        <f t="shared" si="517"/>
        <v>Puno</v>
      </c>
      <c r="D4680" s="9" t="str">
        <f t="shared" si="518"/>
        <v>No Reporta</v>
      </c>
      <c r="E4680" s="9" t="str">
        <f t="shared" si="519"/>
        <v>No Reporta</v>
      </c>
      <c r="F4680" s="194" t="str">
        <f>+'Información ELECTRO PUNO'!E4660</f>
        <v>MT</v>
      </c>
      <c r="G4680" s="194">
        <f>+'Información ELECTRO PUNO'!G4660</f>
        <v>13</v>
      </c>
      <c r="H4680" s="9" t="str">
        <f t="shared" si="520"/>
        <v>Poste</v>
      </c>
      <c r="I4680" s="194" t="str">
        <f>+'Información ELECTRO PUNO'!F4660</f>
        <v>Concreto Armado C</v>
      </c>
      <c r="J4680" s="194" t="str">
        <f>+'Información ELECTRO PUNO'!B4660</f>
        <v>PPC20</v>
      </c>
      <c r="K4680" s="9" t="str">
        <f t="shared" si="522"/>
        <v>POSTE DE CONCRETO ARMADO DE 13/400/150/345</v>
      </c>
      <c r="L4680" s="139">
        <f t="shared" si="523"/>
        <v>0.54</v>
      </c>
    </row>
    <row r="4681" spans="1:12" x14ac:dyDescent="0.25">
      <c r="A4681" s="193">
        <f>+'Información ELECTRO PUNO'!A4661</f>
        <v>4660</v>
      </c>
      <c r="B4681" s="26" t="str">
        <f t="shared" si="521"/>
        <v>SICODI</v>
      </c>
      <c r="C4681" s="9" t="str">
        <f t="shared" si="517"/>
        <v>Puno</v>
      </c>
      <c r="D4681" s="9" t="str">
        <f t="shared" si="518"/>
        <v>No Reporta</v>
      </c>
      <c r="E4681" s="9" t="str">
        <f t="shared" si="519"/>
        <v>No Reporta</v>
      </c>
      <c r="F4681" s="194" t="str">
        <f>+'Información ELECTRO PUNO'!E4661</f>
        <v>MT</v>
      </c>
      <c r="G4681" s="194">
        <f>+'Información ELECTRO PUNO'!G4661</f>
        <v>13</v>
      </c>
      <c r="H4681" s="9" t="str">
        <f t="shared" si="520"/>
        <v>Poste</v>
      </c>
      <c r="I4681" s="194" t="str">
        <f>+'Información ELECTRO PUNO'!F4661</f>
        <v>Concreto Armado C</v>
      </c>
      <c r="J4681" s="194" t="str">
        <f>+'Información ELECTRO PUNO'!B4661</f>
        <v>PPC20</v>
      </c>
      <c r="K4681" s="9" t="str">
        <f t="shared" si="522"/>
        <v>POSTE DE CONCRETO ARMADO DE 13/400/150/345</v>
      </c>
      <c r="L4681" s="139">
        <f t="shared" si="523"/>
        <v>0.54</v>
      </c>
    </row>
    <row r="4682" spans="1:12" x14ac:dyDescent="0.25">
      <c r="A4682" s="193">
        <f>+'Información ELECTRO PUNO'!A4662</f>
        <v>4661</v>
      </c>
      <c r="B4682" s="26" t="str">
        <f t="shared" si="521"/>
        <v>SICODI</v>
      </c>
      <c r="C4682" s="9" t="str">
        <f t="shared" si="517"/>
        <v>Puno</v>
      </c>
      <c r="D4682" s="9" t="str">
        <f t="shared" si="518"/>
        <v>No Reporta</v>
      </c>
      <c r="E4682" s="9" t="str">
        <f t="shared" si="519"/>
        <v>No Reporta</v>
      </c>
      <c r="F4682" s="194" t="str">
        <f>+'Información ELECTRO PUNO'!E4662</f>
        <v>MT</v>
      </c>
      <c r="G4682" s="194">
        <f>+'Información ELECTRO PUNO'!G4662</f>
        <v>13</v>
      </c>
      <c r="H4682" s="9" t="str">
        <f t="shared" si="520"/>
        <v>Poste</v>
      </c>
      <c r="I4682" s="194" t="str">
        <f>+'Información ELECTRO PUNO'!F4662</f>
        <v>Concreto Armado C</v>
      </c>
      <c r="J4682" s="194" t="str">
        <f>+'Información ELECTRO PUNO'!B4662</f>
        <v>PPC20</v>
      </c>
      <c r="K4682" s="9" t="str">
        <f t="shared" si="522"/>
        <v>POSTE DE CONCRETO ARMADO DE 13/400/150/345</v>
      </c>
      <c r="L4682" s="139">
        <f t="shared" si="523"/>
        <v>0.54</v>
      </c>
    </row>
    <row r="4683" spans="1:12" x14ac:dyDescent="0.25">
      <c r="A4683" s="193">
        <f>+'Información ELECTRO PUNO'!A4663</f>
        <v>4662</v>
      </c>
      <c r="B4683" s="26" t="str">
        <f t="shared" si="521"/>
        <v>SICODI</v>
      </c>
      <c r="C4683" s="9" t="str">
        <f t="shared" si="517"/>
        <v>Puno</v>
      </c>
      <c r="D4683" s="9" t="str">
        <f t="shared" si="518"/>
        <v>No Reporta</v>
      </c>
      <c r="E4683" s="9" t="str">
        <f t="shared" si="519"/>
        <v>No Reporta</v>
      </c>
      <c r="F4683" s="194" t="str">
        <f>+'Información ELECTRO PUNO'!E4663</f>
        <v>MT</v>
      </c>
      <c r="G4683" s="194">
        <f>+'Información ELECTRO PUNO'!G4663</f>
        <v>13</v>
      </c>
      <c r="H4683" s="9" t="str">
        <f t="shared" si="520"/>
        <v>Poste</v>
      </c>
      <c r="I4683" s="194" t="str">
        <f>+'Información ELECTRO PUNO'!F4663</f>
        <v>Concreto Armado C</v>
      </c>
      <c r="J4683" s="194" t="str">
        <f>+'Información ELECTRO PUNO'!B4663</f>
        <v>PPC20</v>
      </c>
      <c r="K4683" s="9" t="str">
        <f t="shared" si="522"/>
        <v>POSTE DE CONCRETO ARMADO DE 13/400/150/345</v>
      </c>
      <c r="L4683" s="139">
        <f t="shared" si="523"/>
        <v>0.54</v>
      </c>
    </row>
    <row r="4684" spans="1:12" x14ac:dyDescent="0.25">
      <c r="A4684" s="193">
        <f>+'Información ELECTRO PUNO'!A4664</f>
        <v>4663</v>
      </c>
      <c r="B4684" s="26" t="str">
        <f t="shared" si="521"/>
        <v>SICODI</v>
      </c>
      <c r="C4684" s="9" t="str">
        <f t="shared" si="517"/>
        <v>Puno</v>
      </c>
      <c r="D4684" s="9" t="str">
        <f t="shared" si="518"/>
        <v>No Reporta</v>
      </c>
      <c r="E4684" s="9" t="str">
        <f t="shared" si="519"/>
        <v>No Reporta</v>
      </c>
      <c r="F4684" s="194" t="str">
        <f>+'Información ELECTRO PUNO'!E4664</f>
        <v>MT</v>
      </c>
      <c r="G4684" s="194">
        <f>+'Información ELECTRO PUNO'!G4664</f>
        <v>13</v>
      </c>
      <c r="H4684" s="9" t="str">
        <f t="shared" si="520"/>
        <v>Poste</v>
      </c>
      <c r="I4684" s="194" t="str">
        <f>+'Información ELECTRO PUNO'!F4664</f>
        <v>Concreto Armado C</v>
      </c>
      <c r="J4684" s="194" t="str">
        <f>+'Información ELECTRO PUNO'!B4664</f>
        <v>PPC20</v>
      </c>
      <c r="K4684" s="9" t="str">
        <f t="shared" si="522"/>
        <v>POSTE DE CONCRETO ARMADO DE 13/400/150/345</v>
      </c>
      <c r="L4684" s="139">
        <f t="shared" si="523"/>
        <v>0.54</v>
      </c>
    </row>
    <row r="4685" spans="1:12" x14ac:dyDescent="0.25">
      <c r="A4685" s="193">
        <f>+'Información ELECTRO PUNO'!A4665</f>
        <v>4664</v>
      </c>
      <c r="B4685" s="26" t="str">
        <f t="shared" si="521"/>
        <v>SICODI</v>
      </c>
      <c r="C4685" s="9" t="str">
        <f t="shared" si="517"/>
        <v>Puno</v>
      </c>
      <c r="D4685" s="9" t="str">
        <f t="shared" si="518"/>
        <v>No Reporta</v>
      </c>
      <c r="E4685" s="9" t="str">
        <f t="shared" si="519"/>
        <v>No Reporta</v>
      </c>
      <c r="F4685" s="194" t="str">
        <f>+'Información ELECTRO PUNO'!E4665</f>
        <v>MT</v>
      </c>
      <c r="G4685" s="194">
        <f>+'Información ELECTRO PUNO'!G4665</f>
        <v>13</v>
      </c>
      <c r="H4685" s="9" t="str">
        <f t="shared" si="520"/>
        <v>Poste</v>
      </c>
      <c r="I4685" s="194" t="str">
        <f>+'Información ELECTRO PUNO'!F4665</f>
        <v>Concreto Armado C</v>
      </c>
      <c r="J4685" s="194" t="str">
        <f>+'Información ELECTRO PUNO'!B4665</f>
        <v>PPC20</v>
      </c>
      <c r="K4685" s="9" t="str">
        <f t="shared" si="522"/>
        <v>POSTE DE CONCRETO ARMADO DE 13/400/150/345</v>
      </c>
      <c r="L4685" s="139">
        <f t="shared" si="523"/>
        <v>0.54</v>
      </c>
    </row>
    <row r="4686" spans="1:12" x14ac:dyDescent="0.25">
      <c r="A4686" s="193">
        <f>+'Información ELECTRO PUNO'!A4666</f>
        <v>4665</v>
      </c>
      <c r="B4686" s="26" t="str">
        <f t="shared" si="521"/>
        <v>SICODI</v>
      </c>
      <c r="C4686" s="9" t="str">
        <f t="shared" si="517"/>
        <v>Puno</v>
      </c>
      <c r="D4686" s="9" t="str">
        <f t="shared" si="518"/>
        <v>No Reporta</v>
      </c>
      <c r="E4686" s="9" t="str">
        <f t="shared" si="519"/>
        <v>No Reporta</v>
      </c>
      <c r="F4686" s="194" t="str">
        <f>+'Información ELECTRO PUNO'!E4666</f>
        <v>MT</v>
      </c>
      <c r="G4686" s="194">
        <f>+'Información ELECTRO PUNO'!G4666</f>
        <v>13</v>
      </c>
      <c r="H4686" s="9" t="str">
        <f t="shared" si="520"/>
        <v>Poste</v>
      </c>
      <c r="I4686" s="194" t="str">
        <f>+'Información ELECTRO PUNO'!F4666</f>
        <v>Concreto Armado C</v>
      </c>
      <c r="J4686" s="194" t="str">
        <f>+'Información ELECTRO PUNO'!B4666</f>
        <v>PPC20</v>
      </c>
      <c r="K4686" s="9" t="str">
        <f t="shared" si="522"/>
        <v>POSTE DE CONCRETO ARMADO DE 13/400/150/345</v>
      </c>
      <c r="L4686" s="139">
        <f t="shared" si="523"/>
        <v>0.54</v>
      </c>
    </row>
    <row r="4687" spans="1:12" x14ac:dyDescent="0.25">
      <c r="A4687" s="193">
        <f>+'Información ELECTRO PUNO'!A4667</f>
        <v>4666</v>
      </c>
      <c r="B4687" s="26" t="str">
        <f t="shared" si="521"/>
        <v>SICODI</v>
      </c>
      <c r="C4687" s="9" t="str">
        <f t="shared" si="517"/>
        <v>Puno</v>
      </c>
      <c r="D4687" s="9" t="str">
        <f t="shared" si="518"/>
        <v>No Reporta</v>
      </c>
      <c r="E4687" s="9" t="str">
        <f t="shared" si="519"/>
        <v>No Reporta</v>
      </c>
      <c r="F4687" s="194" t="str">
        <f>+'Información ELECTRO PUNO'!E4667</f>
        <v>MT</v>
      </c>
      <c r="G4687" s="194">
        <f>+'Información ELECTRO PUNO'!G4667</f>
        <v>13</v>
      </c>
      <c r="H4687" s="9" t="str">
        <f t="shared" si="520"/>
        <v>Poste</v>
      </c>
      <c r="I4687" s="194" t="str">
        <f>+'Información ELECTRO PUNO'!F4667</f>
        <v>Concreto Armado C</v>
      </c>
      <c r="J4687" s="194" t="str">
        <f>+'Información ELECTRO PUNO'!B4667</f>
        <v>PPC20</v>
      </c>
      <c r="K4687" s="9" t="str">
        <f t="shared" si="522"/>
        <v>POSTE DE CONCRETO ARMADO DE 13/400/150/345</v>
      </c>
      <c r="L4687" s="139">
        <f t="shared" si="523"/>
        <v>0.54</v>
      </c>
    </row>
    <row r="4688" spans="1:12" x14ac:dyDescent="0.25">
      <c r="A4688" s="193">
        <f>+'Información ELECTRO PUNO'!A4668</f>
        <v>4667</v>
      </c>
      <c r="B4688" s="26" t="str">
        <f t="shared" si="521"/>
        <v>SICODI</v>
      </c>
      <c r="C4688" s="9" t="str">
        <f t="shared" si="517"/>
        <v>Puno</v>
      </c>
      <c r="D4688" s="9" t="str">
        <f t="shared" si="518"/>
        <v>No Reporta</v>
      </c>
      <c r="E4688" s="9" t="str">
        <f t="shared" si="519"/>
        <v>No Reporta</v>
      </c>
      <c r="F4688" s="194" t="str">
        <f>+'Información ELECTRO PUNO'!E4668</f>
        <v>MT</v>
      </c>
      <c r="G4688" s="194">
        <f>+'Información ELECTRO PUNO'!G4668</f>
        <v>13</v>
      </c>
      <c r="H4688" s="9" t="str">
        <f t="shared" si="520"/>
        <v>Poste</v>
      </c>
      <c r="I4688" s="194" t="str">
        <f>+'Información ELECTRO PUNO'!F4668</f>
        <v>Concreto Armado C</v>
      </c>
      <c r="J4688" s="194" t="str">
        <f>+'Información ELECTRO PUNO'!B4668</f>
        <v>PPC20</v>
      </c>
      <c r="K4688" s="9" t="str">
        <f t="shared" si="522"/>
        <v>POSTE DE CONCRETO ARMADO DE 13/400/150/345</v>
      </c>
      <c r="L4688" s="139">
        <f t="shared" si="523"/>
        <v>0.54</v>
      </c>
    </row>
    <row r="4689" spans="1:12" x14ac:dyDescent="0.25">
      <c r="A4689" s="193">
        <f>+'Información ELECTRO PUNO'!A4669</f>
        <v>4668</v>
      </c>
      <c r="B4689" s="26" t="str">
        <f t="shared" si="521"/>
        <v>SICODI</v>
      </c>
      <c r="C4689" s="9" t="str">
        <f t="shared" si="517"/>
        <v>Puno</v>
      </c>
      <c r="D4689" s="9" t="str">
        <f t="shared" si="518"/>
        <v>No Reporta</v>
      </c>
      <c r="E4689" s="9" t="str">
        <f t="shared" si="519"/>
        <v>No Reporta</v>
      </c>
      <c r="F4689" s="194" t="str">
        <f>+'Información ELECTRO PUNO'!E4669</f>
        <v>MT</v>
      </c>
      <c r="G4689" s="194">
        <f>+'Información ELECTRO PUNO'!G4669</f>
        <v>13</v>
      </c>
      <c r="H4689" s="9" t="str">
        <f t="shared" si="520"/>
        <v>Poste</v>
      </c>
      <c r="I4689" s="194" t="str">
        <f>+'Información ELECTRO PUNO'!F4669</f>
        <v>Concreto Armado C</v>
      </c>
      <c r="J4689" s="194" t="str">
        <f>+'Información ELECTRO PUNO'!B4669</f>
        <v>PPC20</v>
      </c>
      <c r="K4689" s="9" t="str">
        <f t="shared" si="522"/>
        <v>POSTE DE CONCRETO ARMADO DE 13/400/150/345</v>
      </c>
      <c r="L4689" s="139">
        <f t="shared" si="523"/>
        <v>0.54</v>
      </c>
    </row>
    <row r="4690" spans="1:12" x14ac:dyDescent="0.25">
      <c r="A4690" s="193">
        <f>+'Información ELECTRO PUNO'!A4670</f>
        <v>4669</v>
      </c>
      <c r="B4690" s="26" t="str">
        <f t="shared" si="521"/>
        <v>SICODI</v>
      </c>
      <c r="C4690" s="9" t="str">
        <f t="shared" si="517"/>
        <v>Puno</v>
      </c>
      <c r="D4690" s="9" t="str">
        <f t="shared" si="518"/>
        <v>No Reporta</v>
      </c>
      <c r="E4690" s="9" t="str">
        <f t="shared" si="519"/>
        <v>No Reporta</v>
      </c>
      <c r="F4690" s="194" t="str">
        <f>+'Información ELECTRO PUNO'!E4670</f>
        <v>MT</v>
      </c>
      <c r="G4690" s="194">
        <f>+'Información ELECTRO PUNO'!G4670</f>
        <v>13</v>
      </c>
      <c r="H4690" s="9" t="str">
        <f t="shared" si="520"/>
        <v>Poste</v>
      </c>
      <c r="I4690" s="194" t="str">
        <f>+'Información ELECTRO PUNO'!F4670</f>
        <v>Concreto Armado C</v>
      </c>
      <c r="J4690" s="194" t="str">
        <f>+'Información ELECTRO PUNO'!B4670</f>
        <v>PPC20</v>
      </c>
      <c r="K4690" s="9" t="str">
        <f t="shared" si="522"/>
        <v>POSTE DE CONCRETO ARMADO DE 13/400/150/345</v>
      </c>
      <c r="L4690" s="139">
        <f t="shared" si="523"/>
        <v>0.54</v>
      </c>
    </row>
    <row r="4691" spans="1:12" x14ac:dyDescent="0.25">
      <c r="A4691" s="193">
        <f>+'Información ELECTRO PUNO'!A4671</f>
        <v>4670</v>
      </c>
      <c r="B4691" s="26" t="str">
        <f t="shared" si="521"/>
        <v>SICODI</v>
      </c>
      <c r="C4691" s="9" t="str">
        <f t="shared" si="517"/>
        <v>Puno</v>
      </c>
      <c r="D4691" s="9" t="str">
        <f t="shared" si="518"/>
        <v>No Reporta</v>
      </c>
      <c r="E4691" s="9" t="str">
        <f t="shared" si="519"/>
        <v>No Reporta</v>
      </c>
      <c r="F4691" s="194" t="str">
        <f>+'Información ELECTRO PUNO'!E4671</f>
        <v>MT</v>
      </c>
      <c r="G4691" s="194">
        <f>+'Información ELECTRO PUNO'!G4671</f>
        <v>13</v>
      </c>
      <c r="H4691" s="9" t="str">
        <f t="shared" si="520"/>
        <v>Poste</v>
      </c>
      <c r="I4691" s="194" t="str">
        <f>+'Información ELECTRO PUNO'!F4671</f>
        <v>Concreto Armado C</v>
      </c>
      <c r="J4691" s="194" t="str">
        <f>+'Información ELECTRO PUNO'!B4671</f>
        <v>PPC20</v>
      </c>
      <c r="K4691" s="9" t="str">
        <f t="shared" si="522"/>
        <v>POSTE DE CONCRETO ARMADO DE 13/400/150/345</v>
      </c>
      <c r="L4691" s="139">
        <f t="shared" si="523"/>
        <v>0.54</v>
      </c>
    </row>
    <row r="4692" spans="1:12" x14ac:dyDescent="0.25">
      <c r="A4692" s="193">
        <f>+'Información ELECTRO PUNO'!A4672</f>
        <v>4671</v>
      </c>
      <c r="B4692" s="26" t="str">
        <f t="shared" si="521"/>
        <v>SICODI</v>
      </c>
      <c r="C4692" s="9" t="str">
        <f t="shared" si="517"/>
        <v>Puno</v>
      </c>
      <c r="D4692" s="9" t="str">
        <f t="shared" si="518"/>
        <v>No Reporta</v>
      </c>
      <c r="E4692" s="9" t="str">
        <f t="shared" si="519"/>
        <v>No Reporta</v>
      </c>
      <c r="F4692" s="194" t="str">
        <f>+'Información ELECTRO PUNO'!E4672</f>
        <v>MT</v>
      </c>
      <c r="G4692" s="194">
        <f>+'Información ELECTRO PUNO'!G4672</f>
        <v>13</v>
      </c>
      <c r="H4692" s="9" t="str">
        <f t="shared" si="520"/>
        <v>Poste</v>
      </c>
      <c r="I4692" s="194" t="str">
        <f>+'Información ELECTRO PUNO'!F4672</f>
        <v>Concreto Armado C</v>
      </c>
      <c r="J4692" s="194" t="str">
        <f>+'Información ELECTRO PUNO'!B4672</f>
        <v>PPC20</v>
      </c>
      <c r="K4692" s="9" t="str">
        <f t="shared" si="522"/>
        <v>POSTE DE CONCRETO ARMADO DE 13/400/150/345</v>
      </c>
      <c r="L4692" s="139">
        <f t="shared" si="523"/>
        <v>0.54</v>
      </c>
    </row>
    <row r="4693" spans="1:12" x14ac:dyDescent="0.25">
      <c r="A4693" s="193">
        <f>+'Información ELECTRO PUNO'!A4673</f>
        <v>4672</v>
      </c>
      <c r="B4693" s="26" t="str">
        <f t="shared" si="521"/>
        <v>SICODI</v>
      </c>
      <c r="C4693" s="9" t="str">
        <f t="shared" si="517"/>
        <v>Puno</v>
      </c>
      <c r="D4693" s="9" t="str">
        <f t="shared" si="518"/>
        <v>No Reporta</v>
      </c>
      <c r="E4693" s="9" t="str">
        <f t="shared" si="519"/>
        <v>No Reporta</v>
      </c>
      <c r="F4693" s="194" t="str">
        <f>+'Información ELECTRO PUNO'!E4673</f>
        <v>MT</v>
      </c>
      <c r="G4693" s="194">
        <f>+'Información ELECTRO PUNO'!G4673</f>
        <v>13</v>
      </c>
      <c r="H4693" s="9" t="str">
        <f t="shared" si="520"/>
        <v>Poste</v>
      </c>
      <c r="I4693" s="194" t="str">
        <f>+'Información ELECTRO PUNO'!F4673</f>
        <v>Concreto Armado C</v>
      </c>
      <c r="J4693" s="194" t="str">
        <f>+'Información ELECTRO PUNO'!B4673</f>
        <v>PPC20</v>
      </c>
      <c r="K4693" s="9" t="str">
        <f t="shared" si="522"/>
        <v>POSTE DE CONCRETO ARMADO DE 13/400/150/345</v>
      </c>
      <c r="L4693" s="139">
        <f t="shared" si="523"/>
        <v>0.54</v>
      </c>
    </row>
    <row r="4694" spans="1:12" x14ac:dyDescent="0.25">
      <c r="A4694" s="193">
        <f>+'Información ELECTRO PUNO'!A4674</f>
        <v>4673</v>
      </c>
      <c r="B4694" s="26" t="str">
        <f t="shared" si="521"/>
        <v>SICODI</v>
      </c>
      <c r="C4694" s="9" t="str">
        <f t="shared" ref="C4694:C4757" si="524">+$C$10</f>
        <v>Puno</v>
      </c>
      <c r="D4694" s="9" t="str">
        <f t="shared" ref="D4694:D4757" si="525">+$D$10</f>
        <v>No Reporta</v>
      </c>
      <c r="E4694" s="9" t="str">
        <f t="shared" ref="E4694:E4757" si="526">+$E$10</f>
        <v>No Reporta</v>
      </c>
      <c r="F4694" s="194" t="str">
        <f>+'Información ELECTRO PUNO'!E4674</f>
        <v>MT</v>
      </c>
      <c r="G4694" s="194">
        <f>+'Información ELECTRO PUNO'!G4674</f>
        <v>13</v>
      </c>
      <c r="H4694" s="9" t="str">
        <f t="shared" ref="H4694:H4757" si="527">+$H$10</f>
        <v>Poste</v>
      </c>
      <c r="I4694" s="194" t="str">
        <f>+'Información ELECTRO PUNO'!F4674</f>
        <v>Concreto Armado C</v>
      </c>
      <c r="J4694" s="194" t="str">
        <f>+'Información ELECTRO PUNO'!B4674</f>
        <v>PPC20</v>
      </c>
      <c r="K4694" s="9" t="str">
        <f t="shared" si="522"/>
        <v>POSTE DE CONCRETO ARMADO DE 13/400/150/345</v>
      </c>
      <c r="L4694" s="139">
        <f t="shared" si="523"/>
        <v>0.54</v>
      </c>
    </row>
    <row r="4695" spans="1:12" x14ac:dyDescent="0.25">
      <c r="A4695" s="193">
        <f>+'Información ELECTRO PUNO'!A4675</f>
        <v>4674</v>
      </c>
      <c r="B4695" s="26" t="str">
        <f t="shared" ref="B4695:B4758" si="528">+INDEX($B$8:$B$16,MATCH(J4695,$J$8:$J$16,0))</f>
        <v>SICODI</v>
      </c>
      <c r="C4695" s="9" t="str">
        <f t="shared" si="524"/>
        <v>Puno</v>
      </c>
      <c r="D4695" s="9" t="str">
        <f t="shared" si="525"/>
        <v>No Reporta</v>
      </c>
      <c r="E4695" s="9" t="str">
        <f t="shared" si="526"/>
        <v>No Reporta</v>
      </c>
      <c r="F4695" s="194" t="str">
        <f>+'Información ELECTRO PUNO'!E4675</f>
        <v>MT</v>
      </c>
      <c r="G4695" s="194">
        <f>+'Información ELECTRO PUNO'!G4675</f>
        <v>13</v>
      </c>
      <c r="H4695" s="9" t="str">
        <f t="shared" si="527"/>
        <v>Poste</v>
      </c>
      <c r="I4695" s="194" t="str">
        <f>+'Información ELECTRO PUNO'!F4675</f>
        <v>Concreto Armado C</v>
      </c>
      <c r="J4695" s="194" t="str">
        <f>+'Información ELECTRO PUNO'!B4675</f>
        <v>PPC20</v>
      </c>
      <c r="K4695" s="9" t="str">
        <f t="shared" ref="K4695:K4758" si="529">+VLOOKUP(J4695,$J$8:$K$16,2,FALSE)</f>
        <v>POSTE DE CONCRETO ARMADO DE 13/400/150/345</v>
      </c>
      <c r="L4695" s="139">
        <f t="shared" ref="L4695:L4758" si="530">+VLOOKUP(J4695,$J$8:$U$16,12,FALSE)</f>
        <v>0.54</v>
      </c>
    </row>
    <row r="4696" spans="1:12" x14ac:dyDescent="0.25">
      <c r="A4696" s="193">
        <f>+'Información ELECTRO PUNO'!A4676</f>
        <v>4675</v>
      </c>
      <c r="B4696" s="26" t="str">
        <f t="shared" si="528"/>
        <v>SICODI</v>
      </c>
      <c r="C4696" s="9" t="str">
        <f t="shared" si="524"/>
        <v>Puno</v>
      </c>
      <c r="D4696" s="9" t="str">
        <f t="shared" si="525"/>
        <v>No Reporta</v>
      </c>
      <c r="E4696" s="9" t="str">
        <f t="shared" si="526"/>
        <v>No Reporta</v>
      </c>
      <c r="F4696" s="194" t="str">
        <f>+'Información ELECTRO PUNO'!E4676</f>
        <v>MT</v>
      </c>
      <c r="G4696" s="194">
        <f>+'Información ELECTRO PUNO'!G4676</f>
        <v>13</v>
      </c>
      <c r="H4696" s="9" t="str">
        <f t="shared" si="527"/>
        <v>Poste</v>
      </c>
      <c r="I4696" s="194" t="str">
        <f>+'Información ELECTRO PUNO'!F4676</f>
        <v>Concreto Armado C</v>
      </c>
      <c r="J4696" s="194" t="str">
        <f>+'Información ELECTRO PUNO'!B4676</f>
        <v>PPC20</v>
      </c>
      <c r="K4696" s="9" t="str">
        <f t="shared" si="529"/>
        <v>POSTE DE CONCRETO ARMADO DE 13/400/150/345</v>
      </c>
      <c r="L4696" s="139">
        <f t="shared" si="530"/>
        <v>0.54</v>
      </c>
    </row>
    <row r="4697" spans="1:12" x14ac:dyDescent="0.25">
      <c r="A4697" s="193">
        <f>+'Información ELECTRO PUNO'!A4677</f>
        <v>4676</v>
      </c>
      <c r="B4697" s="26" t="str">
        <f t="shared" si="528"/>
        <v>SICODI</v>
      </c>
      <c r="C4697" s="9" t="str">
        <f t="shared" si="524"/>
        <v>Puno</v>
      </c>
      <c r="D4697" s="9" t="str">
        <f t="shared" si="525"/>
        <v>No Reporta</v>
      </c>
      <c r="E4697" s="9" t="str">
        <f t="shared" si="526"/>
        <v>No Reporta</v>
      </c>
      <c r="F4697" s="194" t="str">
        <f>+'Información ELECTRO PUNO'!E4677</f>
        <v>MT</v>
      </c>
      <c r="G4697" s="194">
        <f>+'Información ELECTRO PUNO'!G4677</f>
        <v>13</v>
      </c>
      <c r="H4697" s="9" t="str">
        <f t="shared" si="527"/>
        <v>Poste</v>
      </c>
      <c r="I4697" s="194" t="str">
        <f>+'Información ELECTRO PUNO'!F4677</f>
        <v>Concreto Armado C</v>
      </c>
      <c r="J4697" s="194" t="str">
        <f>+'Información ELECTRO PUNO'!B4677</f>
        <v>PPC20</v>
      </c>
      <c r="K4697" s="9" t="str">
        <f t="shared" si="529"/>
        <v>POSTE DE CONCRETO ARMADO DE 13/400/150/345</v>
      </c>
      <c r="L4697" s="139">
        <f t="shared" si="530"/>
        <v>0.54</v>
      </c>
    </row>
    <row r="4698" spans="1:12" x14ac:dyDescent="0.25">
      <c r="A4698" s="193">
        <f>+'Información ELECTRO PUNO'!A4678</f>
        <v>4677</v>
      </c>
      <c r="B4698" s="26" t="str">
        <f t="shared" si="528"/>
        <v>SICODI</v>
      </c>
      <c r="C4698" s="9" t="str">
        <f t="shared" si="524"/>
        <v>Puno</v>
      </c>
      <c r="D4698" s="9" t="str">
        <f t="shared" si="525"/>
        <v>No Reporta</v>
      </c>
      <c r="E4698" s="9" t="str">
        <f t="shared" si="526"/>
        <v>No Reporta</v>
      </c>
      <c r="F4698" s="194" t="str">
        <f>+'Información ELECTRO PUNO'!E4678</f>
        <v>MT</v>
      </c>
      <c r="G4698" s="194">
        <f>+'Información ELECTRO PUNO'!G4678</f>
        <v>13</v>
      </c>
      <c r="H4698" s="9" t="str">
        <f t="shared" si="527"/>
        <v>Poste</v>
      </c>
      <c r="I4698" s="194" t="str">
        <f>+'Información ELECTRO PUNO'!F4678</f>
        <v>Concreto Armado C</v>
      </c>
      <c r="J4698" s="194" t="str">
        <f>+'Información ELECTRO PUNO'!B4678</f>
        <v>PPC20</v>
      </c>
      <c r="K4698" s="9" t="str">
        <f t="shared" si="529"/>
        <v>POSTE DE CONCRETO ARMADO DE 13/400/150/345</v>
      </c>
      <c r="L4698" s="139">
        <f t="shared" si="530"/>
        <v>0.54</v>
      </c>
    </row>
    <row r="4699" spans="1:12" x14ac:dyDescent="0.25">
      <c r="A4699" s="193">
        <f>+'Información ELECTRO PUNO'!A4679</f>
        <v>4678</v>
      </c>
      <c r="B4699" s="26" t="str">
        <f t="shared" si="528"/>
        <v>SICODI</v>
      </c>
      <c r="C4699" s="9" t="str">
        <f t="shared" si="524"/>
        <v>Puno</v>
      </c>
      <c r="D4699" s="9" t="str">
        <f t="shared" si="525"/>
        <v>No Reporta</v>
      </c>
      <c r="E4699" s="9" t="str">
        <f t="shared" si="526"/>
        <v>No Reporta</v>
      </c>
      <c r="F4699" s="194" t="str">
        <f>+'Información ELECTRO PUNO'!E4679</f>
        <v>MT</v>
      </c>
      <c r="G4699" s="194">
        <f>+'Información ELECTRO PUNO'!G4679</f>
        <v>13</v>
      </c>
      <c r="H4699" s="9" t="str">
        <f t="shared" si="527"/>
        <v>Poste</v>
      </c>
      <c r="I4699" s="194" t="str">
        <f>+'Información ELECTRO PUNO'!F4679</f>
        <v>Concreto Armado C</v>
      </c>
      <c r="J4699" s="194" t="str">
        <f>+'Información ELECTRO PUNO'!B4679</f>
        <v>PPC20</v>
      </c>
      <c r="K4699" s="9" t="str">
        <f t="shared" si="529"/>
        <v>POSTE DE CONCRETO ARMADO DE 13/400/150/345</v>
      </c>
      <c r="L4699" s="139">
        <f t="shared" si="530"/>
        <v>0.54</v>
      </c>
    </row>
    <row r="4700" spans="1:12" x14ac:dyDescent="0.25">
      <c r="A4700" s="193">
        <f>+'Información ELECTRO PUNO'!A4680</f>
        <v>4679</v>
      </c>
      <c r="B4700" s="26" t="str">
        <f t="shared" si="528"/>
        <v>SICODI</v>
      </c>
      <c r="C4700" s="9" t="str">
        <f t="shared" si="524"/>
        <v>Puno</v>
      </c>
      <c r="D4700" s="9" t="str">
        <f t="shared" si="525"/>
        <v>No Reporta</v>
      </c>
      <c r="E4700" s="9" t="str">
        <f t="shared" si="526"/>
        <v>No Reporta</v>
      </c>
      <c r="F4700" s="194" t="str">
        <f>+'Información ELECTRO PUNO'!E4680</f>
        <v>MT</v>
      </c>
      <c r="G4700" s="194">
        <f>+'Información ELECTRO PUNO'!G4680</f>
        <v>13</v>
      </c>
      <c r="H4700" s="9" t="str">
        <f t="shared" si="527"/>
        <v>Poste</v>
      </c>
      <c r="I4700" s="194" t="str">
        <f>+'Información ELECTRO PUNO'!F4680</f>
        <v>Concreto Armado C</v>
      </c>
      <c r="J4700" s="194" t="str">
        <f>+'Información ELECTRO PUNO'!B4680</f>
        <v>PPC20</v>
      </c>
      <c r="K4700" s="9" t="str">
        <f t="shared" si="529"/>
        <v>POSTE DE CONCRETO ARMADO DE 13/400/150/345</v>
      </c>
      <c r="L4700" s="139">
        <f t="shared" si="530"/>
        <v>0.54</v>
      </c>
    </row>
    <row r="4701" spans="1:12" x14ac:dyDescent="0.25">
      <c r="A4701" s="193">
        <f>+'Información ELECTRO PUNO'!A4681</f>
        <v>4680</v>
      </c>
      <c r="B4701" s="26" t="str">
        <f t="shared" si="528"/>
        <v>SICODI</v>
      </c>
      <c r="C4701" s="9" t="str">
        <f t="shared" si="524"/>
        <v>Puno</v>
      </c>
      <c r="D4701" s="9" t="str">
        <f t="shared" si="525"/>
        <v>No Reporta</v>
      </c>
      <c r="E4701" s="9" t="str">
        <f t="shared" si="526"/>
        <v>No Reporta</v>
      </c>
      <c r="F4701" s="194" t="str">
        <f>+'Información ELECTRO PUNO'!E4681</f>
        <v>MT</v>
      </c>
      <c r="G4701" s="194">
        <f>+'Información ELECTRO PUNO'!G4681</f>
        <v>13</v>
      </c>
      <c r="H4701" s="9" t="str">
        <f t="shared" si="527"/>
        <v>Poste</v>
      </c>
      <c r="I4701" s="194" t="str">
        <f>+'Información ELECTRO PUNO'!F4681</f>
        <v>Concreto Armado C</v>
      </c>
      <c r="J4701" s="194" t="str">
        <f>+'Información ELECTRO PUNO'!B4681</f>
        <v>PPC20</v>
      </c>
      <c r="K4701" s="9" t="str">
        <f t="shared" si="529"/>
        <v>POSTE DE CONCRETO ARMADO DE 13/400/150/345</v>
      </c>
      <c r="L4701" s="139">
        <f t="shared" si="530"/>
        <v>0.54</v>
      </c>
    </row>
    <row r="4702" spans="1:12" x14ac:dyDescent="0.25">
      <c r="A4702" s="193">
        <f>+'Información ELECTRO PUNO'!A4682</f>
        <v>4681</v>
      </c>
      <c r="B4702" s="26" t="str">
        <f t="shared" si="528"/>
        <v>SICODI</v>
      </c>
      <c r="C4702" s="9" t="str">
        <f t="shared" si="524"/>
        <v>Puno</v>
      </c>
      <c r="D4702" s="9" t="str">
        <f t="shared" si="525"/>
        <v>No Reporta</v>
      </c>
      <c r="E4702" s="9" t="str">
        <f t="shared" si="526"/>
        <v>No Reporta</v>
      </c>
      <c r="F4702" s="194" t="str">
        <f>+'Información ELECTRO PUNO'!E4682</f>
        <v>MT</v>
      </c>
      <c r="G4702" s="194">
        <f>+'Información ELECTRO PUNO'!G4682</f>
        <v>13</v>
      </c>
      <c r="H4702" s="9" t="str">
        <f t="shared" si="527"/>
        <v>Poste</v>
      </c>
      <c r="I4702" s="194" t="str">
        <f>+'Información ELECTRO PUNO'!F4682</f>
        <v>Concreto Armado C</v>
      </c>
      <c r="J4702" s="194" t="str">
        <f>+'Información ELECTRO PUNO'!B4682</f>
        <v>PPC20</v>
      </c>
      <c r="K4702" s="9" t="str">
        <f t="shared" si="529"/>
        <v>POSTE DE CONCRETO ARMADO DE 13/400/150/345</v>
      </c>
      <c r="L4702" s="139">
        <f t="shared" si="530"/>
        <v>0.54</v>
      </c>
    </row>
    <row r="4703" spans="1:12" x14ac:dyDescent="0.25">
      <c r="A4703" s="193">
        <f>+'Información ELECTRO PUNO'!A4683</f>
        <v>4682</v>
      </c>
      <c r="B4703" s="26" t="str">
        <f t="shared" si="528"/>
        <v>SICODI</v>
      </c>
      <c r="C4703" s="9" t="str">
        <f t="shared" si="524"/>
        <v>Puno</v>
      </c>
      <c r="D4703" s="9" t="str">
        <f t="shared" si="525"/>
        <v>No Reporta</v>
      </c>
      <c r="E4703" s="9" t="str">
        <f t="shared" si="526"/>
        <v>No Reporta</v>
      </c>
      <c r="F4703" s="194" t="str">
        <f>+'Información ELECTRO PUNO'!E4683</f>
        <v>MT</v>
      </c>
      <c r="G4703" s="194">
        <f>+'Información ELECTRO PUNO'!G4683</f>
        <v>13</v>
      </c>
      <c r="H4703" s="9" t="str">
        <f t="shared" si="527"/>
        <v>Poste</v>
      </c>
      <c r="I4703" s="194" t="str">
        <f>+'Información ELECTRO PUNO'!F4683</f>
        <v>Concreto Armado C</v>
      </c>
      <c r="J4703" s="194" t="str">
        <f>+'Información ELECTRO PUNO'!B4683</f>
        <v>PPC20</v>
      </c>
      <c r="K4703" s="9" t="str">
        <f t="shared" si="529"/>
        <v>POSTE DE CONCRETO ARMADO DE 13/400/150/345</v>
      </c>
      <c r="L4703" s="139">
        <f t="shared" si="530"/>
        <v>0.54</v>
      </c>
    </row>
    <row r="4704" spans="1:12" x14ac:dyDescent="0.25">
      <c r="A4704" s="193">
        <f>+'Información ELECTRO PUNO'!A4684</f>
        <v>4683</v>
      </c>
      <c r="B4704" s="26" t="str">
        <f t="shared" si="528"/>
        <v>SICODI</v>
      </c>
      <c r="C4704" s="9" t="str">
        <f t="shared" si="524"/>
        <v>Puno</v>
      </c>
      <c r="D4704" s="9" t="str">
        <f t="shared" si="525"/>
        <v>No Reporta</v>
      </c>
      <c r="E4704" s="9" t="str">
        <f t="shared" si="526"/>
        <v>No Reporta</v>
      </c>
      <c r="F4704" s="194" t="str">
        <f>+'Información ELECTRO PUNO'!E4684</f>
        <v>MT</v>
      </c>
      <c r="G4704" s="194">
        <f>+'Información ELECTRO PUNO'!G4684</f>
        <v>13</v>
      </c>
      <c r="H4704" s="9" t="str">
        <f t="shared" si="527"/>
        <v>Poste</v>
      </c>
      <c r="I4704" s="194" t="str">
        <f>+'Información ELECTRO PUNO'!F4684</f>
        <v>Concreto Armado C</v>
      </c>
      <c r="J4704" s="194" t="str">
        <f>+'Información ELECTRO PUNO'!B4684</f>
        <v>PPC20</v>
      </c>
      <c r="K4704" s="9" t="str">
        <f t="shared" si="529"/>
        <v>POSTE DE CONCRETO ARMADO DE 13/400/150/345</v>
      </c>
      <c r="L4704" s="139">
        <f t="shared" si="530"/>
        <v>0.54</v>
      </c>
    </row>
    <row r="4705" spans="1:12" x14ac:dyDescent="0.25">
      <c r="A4705" s="193">
        <f>+'Información ELECTRO PUNO'!A4685</f>
        <v>4684</v>
      </c>
      <c r="B4705" s="26" t="str">
        <f t="shared" si="528"/>
        <v>SICODI</v>
      </c>
      <c r="C4705" s="9" t="str">
        <f t="shared" si="524"/>
        <v>Puno</v>
      </c>
      <c r="D4705" s="9" t="str">
        <f t="shared" si="525"/>
        <v>No Reporta</v>
      </c>
      <c r="E4705" s="9" t="str">
        <f t="shared" si="526"/>
        <v>No Reporta</v>
      </c>
      <c r="F4705" s="194" t="str">
        <f>+'Información ELECTRO PUNO'!E4685</f>
        <v>MT</v>
      </c>
      <c r="G4705" s="194">
        <f>+'Información ELECTRO PUNO'!G4685</f>
        <v>13</v>
      </c>
      <c r="H4705" s="9" t="str">
        <f t="shared" si="527"/>
        <v>Poste</v>
      </c>
      <c r="I4705" s="194" t="str">
        <f>+'Información ELECTRO PUNO'!F4685</f>
        <v>Concreto Armado C</v>
      </c>
      <c r="J4705" s="194" t="str">
        <f>+'Información ELECTRO PUNO'!B4685</f>
        <v>PPC20</v>
      </c>
      <c r="K4705" s="9" t="str">
        <f t="shared" si="529"/>
        <v>POSTE DE CONCRETO ARMADO DE 13/400/150/345</v>
      </c>
      <c r="L4705" s="139">
        <f t="shared" si="530"/>
        <v>0.54</v>
      </c>
    </row>
    <row r="4706" spans="1:12" x14ac:dyDescent="0.25">
      <c r="A4706" s="193">
        <f>+'Información ELECTRO PUNO'!A4686</f>
        <v>4685</v>
      </c>
      <c r="B4706" s="26" t="str">
        <f t="shared" si="528"/>
        <v>SICODI</v>
      </c>
      <c r="C4706" s="9" t="str">
        <f t="shared" si="524"/>
        <v>Puno</v>
      </c>
      <c r="D4706" s="9" t="str">
        <f t="shared" si="525"/>
        <v>No Reporta</v>
      </c>
      <c r="E4706" s="9" t="str">
        <f t="shared" si="526"/>
        <v>No Reporta</v>
      </c>
      <c r="F4706" s="194" t="str">
        <f>+'Información ELECTRO PUNO'!E4686</f>
        <v>MT</v>
      </c>
      <c r="G4706" s="194">
        <f>+'Información ELECTRO PUNO'!G4686</f>
        <v>13</v>
      </c>
      <c r="H4706" s="9" t="str">
        <f t="shared" si="527"/>
        <v>Poste</v>
      </c>
      <c r="I4706" s="194" t="str">
        <f>+'Información ELECTRO PUNO'!F4686</f>
        <v>Concreto Armado C</v>
      </c>
      <c r="J4706" s="194" t="str">
        <f>+'Información ELECTRO PUNO'!B4686</f>
        <v>PPC20</v>
      </c>
      <c r="K4706" s="9" t="str">
        <f t="shared" si="529"/>
        <v>POSTE DE CONCRETO ARMADO DE 13/400/150/345</v>
      </c>
      <c r="L4706" s="139">
        <f t="shared" si="530"/>
        <v>0.54</v>
      </c>
    </row>
    <row r="4707" spans="1:12" x14ac:dyDescent="0.25">
      <c r="A4707" s="193">
        <f>+'Información ELECTRO PUNO'!A4687</f>
        <v>4686</v>
      </c>
      <c r="B4707" s="26" t="str">
        <f t="shared" si="528"/>
        <v>SICODI</v>
      </c>
      <c r="C4707" s="9" t="str">
        <f t="shared" si="524"/>
        <v>Puno</v>
      </c>
      <c r="D4707" s="9" t="str">
        <f t="shared" si="525"/>
        <v>No Reporta</v>
      </c>
      <c r="E4707" s="9" t="str">
        <f t="shared" si="526"/>
        <v>No Reporta</v>
      </c>
      <c r="F4707" s="194" t="str">
        <f>+'Información ELECTRO PUNO'!E4687</f>
        <v>MT</v>
      </c>
      <c r="G4707" s="194">
        <f>+'Información ELECTRO PUNO'!G4687</f>
        <v>13</v>
      </c>
      <c r="H4707" s="9" t="str">
        <f t="shared" si="527"/>
        <v>Poste</v>
      </c>
      <c r="I4707" s="194" t="str">
        <f>+'Información ELECTRO PUNO'!F4687</f>
        <v>Concreto Armado C</v>
      </c>
      <c r="J4707" s="194" t="str">
        <f>+'Información ELECTRO PUNO'!B4687</f>
        <v>PPC20</v>
      </c>
      <c r="K4707" s="9" t="str">
        <f t="shared" si="529"/>
        <v>POSTE DE CONCRETO ARMADO DE 13/400/150/345</v>
      </c>
      <c r="L4707" s="139">
        <f t="shared" si="530"/>
        <v>0.54</v>
      </c>
    </row>
    <row r="4708" spans="1:12" x14ac:dyDescent="0.25">
      <c r="A4708" s="193">
        <f>+'Información ELECTRO PUNO'!A4688</f>
        <v>4687</v>
      </c>
      <c r="B4708" s="26" t="str">
        <f t="shared" si="528"/>
        <v>SICODI</v>
      </c>
      <c r="C4708" s="9" t="str">
        <f t="shared" si="524"/>
        <v>Puno</v>
      </c>
      <c r="D4708" s="9" t="str">
        <f t="shared" si="525"/>
        <v>No Reporta</v>
      </c>
      <c r="E4708" s="9" t="str">
        <f t="shared" si="526"/>
        <v>No Reporta</v>
      </c>
      <c r="F4708" s="194" t="str">
        <f>+'Información ELECTRO PUNO'!E4688</f>
        <v>MT</v>
      </c>
      <c r="G4708" s="194">
        <f>+'Información ELECTRO PUNO'!G4688</f>
        <v>13</v>
      </c>
      <c r="H4708" s="9" t="str">
        <f t="shared" si="527"/>
        <v>Poste</v>
      </c>
      <c r="I4708" s="194" t="str">
        <f>+'Información ELECTRO PUNO'!F4688</f>
        <v>Concreto Armado C</v>
      </c>
      <c r="J4708" s="194" t="str">
        <f>+'Información ELECTRO PUNO'!B4688</f>
        <v>PPC20</v>
      </c>
      <c r="K4708" s="9" t="str">
        <f t="shared" si="529"/>
        <v>POSTE DE CONCRETO ARMADO DE 13/400/150/345</v>
      </c>
      <c r="L4708" s="139">
        <f t="shared" si="530"/>
        <v>0.54</v>
      </c>
    </row>
    <row r="4709" spans="1:12" x14ac:dyDescent="0.25">
      <c r="A4709" s="193">
        <f>+'Información ELECTRO PUNO'!A4689</f>
        <v>4688</v>
      </c>
      <c r="B4709" s="26" t="str">
        <f t="shared" si="528"/>
        <v>SICODI</v>
      </c>
      <c r="C4709" s="9" t="str">
        <f t="shared" si="524"/>
        <v>Puno</v>
      </c>
      <c r="D4709" s="9" t="str">
        <f t="shared" si="525"/>
        <v>No Reporta</v>
      </c>
      <c r="E4709" s="9" t="str">
        <f t="shared" si="526"/>
        <v>No Reporta</v>
      </c>
      <c r="F4709" s="194" t="str">
        <f>+'Información ELECTRO PUNO'!E4689</f>
        <v>MT</v>
      </c>
      <c r="G4709" s="194">
        <f>+'Información ELECTRO PUNO'!G4689</f>
        <v>13</v>
      </c>
      <c r="H4709" s="9" t="str">
        <f t="shared" si="527"/>
        <v>Poste</v>
      </c>
      <c r="I4709" s="194" t="str">
        <f>+'Información ELECTRO PUNO'!F4689</f>
        <v>Concreto Armado C</v>
      </c>
      <c r="J4709" s="194" t="str">
        <f>+'Información ELECTRO PUNO'!B4689</f>
        <v>PPC20</v>
      </c>
      <c r="K4709" s="9" t="str">
        <f t="shared" si="529"/>
        <v>POSTE DE CONCRETO ARMADO DE 13/400/150/345</v>
      </c>
      <c r="L4709" s="139">
        <f t="shared" si="530"/>
        <v>0.54</v>
      </c>
    </row>
    <row r="4710" spans="1:12" x14ac:dyDescent="0.25">
      <c r="A4710" s="193">
        <f>+'Información ELECTRO PUNO'!A4690</f>
        <v>4689</v>
      </c>
      <c r="B4710" s="26" t="str">
        <f t="shared" si="528"/>
        <v>SICODI</v>
      </c>
      <c r="C4710" s="9" t="str">
        <f t="shared" si="524"/>
        <v>Puno</v>
      </c>
      <c r="D4710" s="9" t="str">
        <f t="shared" si="525"/>
        <v>No Reporta</v>
      </c>
      <c r="E4710" s="9" t="str">
        <f t="shared" si="526"/>
        <v>No Reporta</v>
      </c>
      <c r="F4710" s="194" t="str">
        <f>+'Información ELECTRO PUNO'!E4690</f>
        <v>MT</v>
      </c>
      <c r="G4710" s="194">
        <f>+'Información ELECTRO PUNO'!G4690</f>
        <v>13</v>
      </c>
      <c r="H4710" s="9" t="str">
        <f t="shared" si="527"/>
        <v>Poste</v>
      </c>
      <c r="I4710" s="194" t="str">
        <f>+'Información ELECTRO PUNO'!F4690</f>
        <v>Concreto Armado C</v>
      </c>
      <c r="J4710" s="194" t="str">
        <f>+'Información ELECTRO PUNO'!B4690</f>
        <v>PPC20</v>
      </c>
      <c r="K4710" s="9" t="str">
        <f t="shared" si="529"/>
        <v>POSTE DE CONCRETO ARMADO DE 13/400/150/345</v>
      </c>
      <c r="L4710" s="139">
        <f t="shared" si="530"/>
        <v>0.54</v>
      </c>
    </row>
    <row r="4711" spans="1:12" x14ac:dyDescent="0.25">
      <c r="A4711" s="193">
        <f>+'Información ELECTRO PUNO'!A4691</f>
        <v>4690</v>
      </c>
      <c r="B4711" s="26" t="str">
        <f t="shared" si="528"/>
        <v>SICODI</v>
      </c>
      <c r="C4711" s="9" t="str">
        <f t="shared" si="524"/>
        <v>Puno</v>
      </c>
      <c r="D4711" s="9" t="str">
        <f t="shared" si="525"/>
        <v>No Reporta</v>
      </c>
      <c r="E4711" s="9" t="str">
        <f t="shared" si="526"/>
        <v>No Reporta</v>
      </c>
      <c r="F4711" s="194" t="str">
        <f>+'Información ELECTRO PUNO'!E4691</f>
        <v>MT</v>
      </c>
      <c r="G4711" s="194">
        <f>+'Información ELECTRO PUNO'!G4691</f>
        <v>13</v>
      </c>
      <c r="H4711" s="9" t="str">
        <f t="shared" si="527"/>
        <v>Poste</v>
      </c>
      <c r="I4711" s="194" t="str">
        <f>+'Información ELECTRO PUNO'!F4691</f>
        <v>Concreto Armado C</v>
      </c>
      <c r="J4711" s="194" t="str">
        <f>+'Información ELECTRO PUNO'!B4691</f>
        <v>PPC20</v>
      </c>
      <c r="K4711" s="9" t="str">
        <f t="shared" si="529"/>
        <v>POSTE DE CONCRETO ARMADO DE 13/400/150/345</v>
      </c>
      <c r="L4711" s="139">
        <f t="shared" si="530"/>
        <v>0.54</v>
      </c>
    </row>
    <row r="4712" spans="1:12" x14ac:dyDescent="0.25">
      <c r="A4712" s="193">
        <f>+'Información ELECTRO PUNO'!A4692</f>
        <v>4691</v>
      </c>
      <c r="B4712" s="26" t="str">
        <f t="shared" si="528"/>
        <v>SICODI</v>
      </c>
      <c r="C4712" s="9" t="str">
        <f t="shared" si="524"/>
        <v>Puno</v>
      </c>
      <c r="D4712" s="9" t="str">
        <f t="shared" si="525"/>
        <v>No Reporta</v>
      </c>
      <c r="E4712" s="9" t="str">
        <f t="shared" si="526"/>
        <v>No Reporta</v>
      </c>
      <c r="F4712" s="194" t="str">
        <f>+'Información ELECTRO PUNO'!E4692</f>
        <v>BT</v>
      </c>
      <c r="G4712" s="194">
        <f>+'Información ELECTRO PUNO'!G4692</f>
        <v>8</v>
      </c>
      <c r="H4712" s="9" t="str">
        <f t="shared" si="527"/>
        <v>Poste</v>
      </c>
      <c r="I4712" s="194" t="str">
        <f>+'Información ELECTRO PUNO'!F4692</f>
        <v>Concreto Armado</v>
      </c>
      <c r="J4712" s="194" t="str">
        <f>+'Información ELECTRO PUNO'!B4692</f>
        <v>PPC06</v>
      </c>
      <c r="K4712" s="9" t="str">
        <f t="shared" si="529"/>
        <v>POSTE DE CONCRETO ARMADO DE  8/300/120/240</v>
      </c>
      <c r="L4712" s="139">
        <f t="shared" si="530"/>
        <v>0.14000000000000001</v>
      </c>
    </row>
    <row r="4713" spans="1:12" x14ac:dyDescent="0.25">
      <c r="A4713" s="193">
        <f>+'Información ELECTRO PUNO'!A4693</f>
        <v>4692</v>
      </c>
      <c r="B4713" s="26" t="str">
        <f t="shared" si="528"/>
        <v>SICODI</v>
      </c>
      <c r="C4713" s="9" t="str">
        <f t="shared" si="524"/>
        <v>Puno</v>
      </c>
      <c r="D4713" s="9" t="str">
        <f t="shared" si="525"/>
        <v>No Reporta</v>
      </c>
      <c r="E4713" s="9" t="str">
        <f t="shared" si="526"/>
        <v>No Reporta</v>
      </c>
      <c r="F4713" s="194" t="str">
        <f>+'Información ELECTRO PUNO'!E4693</f>
        <v>BT</v>
      </c>
      <c r="G4713" s="194">
        <f>+'Información ELECTRO PUNO'!G4693</f>
        <v>8</v>
      </c>
      <c r="H4713" s="9" t="str">
        <f t="shared" si="527"/>
        <v>Poste</v>
      </c>
      <c r="I4713" s="194" t="str">
        <f>+'Información ELECTRO PUNO'!F4693</f>
        <v>Concreto Armado</v>
      </c>
      <c r="J4713" s="194" t="str">
        <f>+'Información ELECTRO PUNO'!B4693</f>
        <v>PPC06</v>
      </c>
      <c r="K4713" s="9" t="str">
        <f t="shared" si="529"/>
        <v>POSTE DE CONCRETO ARMADO DE  8/300/120/240</v>
      </c>
      <c r="L4713" s="139">
        <f t="shared" si="530"/>
        <v>0.14000000000000001</v>
      </c>
    </row>
    <row r="4714" spans="1:12" x14ac:dyDescent="0.25">
      <c r="A4714" s="193">
        <f>+'Información ELECTRO PUNO'!A4694</f>
        <v>4693</v>
      </c>
      <c r="B4714" s="26" t="str">
        <f t="shared" si="528"/>
        <v>SICODI</v>
      </c>
      <c r="C4714" s="9" t="str">
        <f t="shared" si="524"/>
        <v>Puno</v>
      </c>
      <c r="D4714" s="9" t="str">
        <f t="shared" si="525"/>
        <v>No Reporta</v>
      </c>
      <c r="E4714" s="9" t="str">
        <f t="shared" si="526"/>
        <v>No Reporta</v>
      </c>
      <c r="F4714" s="194" t="str">
        <f>+'Información ELECTRO PUNO'!E4694</f>
        <v>BT</v>
      </c>
      <c r="G4714" s="194">
        <f>+'Información ELECTRO PUNO'!G4694</f>
        <v>8</v>
      </c>
      <c r="H4714" s="9" t="str">
        <f t="shared" si="527"/>
        <v>Poste</v>
      </c>
      <c r="I4714" s="194" t="str">
        <f>+'Información ELECTRO PUNO'!F4694</f>
        <v>Concreto Armado</v>
      </c>
      <c r="J4714" s="194" t="str">
        <f>+'Información ELECTRO PUNO'!B4694</f>
        <v>PPC06</v>
      </c>
      <c r="K4714" s="9" t="str">
        <f t="shared" si="529"/>
        <v>POSTE DE CONCRETO ARMADO DE  8/300/120/240</v>
      </c>
      <c r="L4714" s="139">
        <f t="shared" si="530"/>
        <v>0.14000000000000001</v>
      </c>
    </row>
    <row r="4715" spans="1:12" x14ac:dyDescent="0.25">
      <c r="A4715" s="193">
        <f>+'Información ELECTRO PUNO'!A4695</f>
        <v>4694</v>
      </c>
      <c r="B4715" s="26" t="str">
        <f t="shared" si="528"/>
        <v>SICODI</v>
      </c>
      <c r="C4715" s="9" t="str">
        <f t="shared" si="524"/>
        <v>Puno</v>
      </c>
      <c r="D4715" s="9" t="str">
        <f t="shared" si="525"/>
        <v>No Reporta</v>
      </c>
      <c r="E4715" s="9" t="str">
        <f t="shared" si="526"/>
        <v>No Reporta</v>
      </c>
      <c r="F4715" s="194" t="str">
        <f>+'Información ELECTRO PUNO'!E4695</f>
        <v>BT</v>
      </c>
      <c r="G4715" s="194">
        <f>+'Información ELECTRO PUNO'!G4695</f>
        <v>8</v>
      </c>
      <c r="H4715" s="9" t="str">
        <f t="shared" si="527"/>
        <v>Poste</v>
      </c>
      <c r="I4715" s="194" t="str">
        <f>+'Información ELECTRO PUNO'!F4695</f>
        <v>Concreto Armado</v>
      </c>
      <c r="J4715" s="194" t="str">
        <f>+'Información ELECTRO PUNO'!B4695</f>
        <v>PPC06</v>
      </c>
      <c r="K4715" s="9" t="str">
        <f t="shared" si="529"/>
        <v>POSTE DE CONCRETO ARMADO DE  8/300/120/240</v>
      </c>
      <c r="L4715" s="139">
        <f t="shared" si="530"/>
        <v>0.14000000000000001</v>
      </c>
    </row>
    <row r="4716" spans="1:12" x14ac:dyDescent="0.25">
      <c r="A4716" s="193">
        <f>+'Información ELECTRO PUNO'!A4696</f>
        <v>4695</v>
      </c>
      <c r="B4716" s="26" t="str">
        <f t="shared" si="528"/>
        <v>SICODI</v>
      </c>
      <c r="C4716" s="9" t="str">
        <f t="shared" si="524"/>
        <v>Puno</v>
      </c>
      <c r="D4716" s="9" t="str">
        <f t="shared" si="525"/>
        <v>No Reporta</v>
      </c>
      <c r="E4716" s="9" t="str">
        <f t="shared" si="526"/>
        <v>No Reporta</v>
      </c>
      <c r="F4716" s="194" t="str">
        <f>+'Información ELECTRO PUNO'!E4696</f>
        <v>BT</v>
      </c>
      <c r="G4716" s="194">
        <f>+'Información ELECTRO PUNO'!G4696</f>
        <v>8</v>
      </c>
      <c r="H4716" s="9" t="str">
        <f t="shared" si="527"/>
        <v>Poste</v>
      </c>
      <c r="I4716" s="194" t="str">
        <f>+'Información ELECTRO PUNO'!F4696</f>
        <v>Concreto Armado</v>
      </c>
      <c r="J4716" s="194" t="str">
        <f>+'Información ELECTRO PUNO'!B4696</f>
        <v>PPC06</v>
      </c>
      <c r="K4716" s="9" t="str">
        <f t="shared" si="529"/>
        <v>POSTE DE CONCRETO ARMADO DE  8/300/120/240</v>
      </c>
      <c r="L4716" s="139">
        <f t="shared" si="530"/>
        <v>0.14000000000000001</v>
      </c>
    </row>
    <row r="4717" spans="1:12" x14ac:dyDescent="0.25">
      <c r="A4717" s="193">
        <f>+'Información ELECTRO PUNO'!A4697</f>
        <v>4696</v>
      </c>
      <c r="B4717" s="26" t="str">
        <f t="shared" si="528"/>
        <v>SICODI</v>
      </c>
      <c r="C4717" s="9" t="str">
        <f t="shared" si="524"/>
        <v>Puno</v>
      </c>
      <c r="D4717" s="9" t="str">
        <f t="shared" si="525"/>
        <v>No Reporta</v>
      </c>
      <c r="E4717" s="9" t="str">
        <f t="shared" si="526"/>
        <v>No Reporta</v>
      </c>
      <c r="F4717" s="194" t="str">
        <f>+'Información ELECTRO PUNO'!E4697</f>
        <v>BT</v>
      </c>
      <c r="G4717" s="194">
        <f>+'Información ELECTRO PUNO'!G4697</f>
        <v>8</v>
      </c>
      <c r="H4717" s="9" t="str">
        <f t="shared" si="527"/>
        <v>Poste</v>
      </c>
      <c r="I4717" s="194" t="str">
        <f>+'Información ELECTRO PUNO'!F4697</f>
        <v>Concreto Armado</v>
      </c>
      <c r="J4717" s="194" t="str">
        <f>+'Información ELECTRO PUNO'!B4697</f>
        <v>PPC06</v>
      </c>
      <c r="K4717" s="9" t="str">
        <f t="shared" si="529"/>
        <v>POSTE DE CONCRETO ARMADO DE  8/300/120/240</v>
      </c>
      <c r="L4717" s="139">
        <f t="shared" si="530"/>
        <v>0.14000000000000001</v>
      </c>
    </row>
    <row r="4718" spans="1:12" x14ac:dyDescent="0.25">
      <c r="A4718" s="193">
        <f>+'Información ELECTRO PUNO'!A4698</f>
        <v>4697</v>
      </c>
      <c r="B4718" s="26" t="str">
        <f t="shared" si="528"/>
        <v>SICODI</v>
      </c>
      <c r="C4718" s="9" t="str">
        <f t="shared" si="524"/>
        <v>Puno</v>
      </c>
      <c r="D4718" s="9" t="str">
        <f t="shared" si="525"/>
        <v>No Reporta</v>
      </c>
      <c r="E4718" s="9" t="str">
        <f t="shared" si="526"/>
        <v>No Reporta</v>
      </c>
      <c r="F4718" s="194" t="str">
        <f>+'Información ELECTRO PUNO'!E4698</f>
        <v>BT</v>
      </c>
      <c r="G4718" s="194">
        <f>+'Información ELECTRO PUNO'!G4698</f>
        <v>8</v>
      </c>
      <c r="H4718" s="9" t="str">
        <f t="shared" si="527"/>
        <v>Poste</v>
      </c>
      <c r="I4718" s="194" t="str">
        <f>+'Información ELECTRO PUNO'!F4698</f>
        <v>Concreto Armado</v>
      </c>
      <c r="J4718" s="194" t="str">
        <f>+'Información ELECTRO PUNO'!B4698</f>
        <v>PPC06</v>
      </c>
      <c r="K4718" s="9" t="str">
        <f t="shared" si="529"/>
        <v>POSTE DE CONCRETO ARMADO DE  8/300/120/240</v>
      </c>
      <c r="L4718" s="139">
        <f t="shared" si="530"/>
        <v>0.14000000000000001</v>
      </c>
    </row>
    <row r="4719" spans="1:12" x14ac:dyDescent="0.25">
      <c r="A4719" s="193">
        <f>+'Información ELECTRO PUNO'!A4699</f>
        <v>4698</v>
      </c>
      <c r="B4719" s="26" t="str">
        <f t="shared" si="528"/>
        <v>SICODI</v>
      </c>
      <c r="C4719" s="9" t="str">
        <f t="shared" si="524"/>
        <v>Puno</v>
      </c>
      <c r="D4719" s="9" t="str">
        <f t="shared" si="525"/>
        <v>No Reporta</v>
      </c>
      <c r="E4719" s="9" t="str">
        <f t="shared" si="526"/>
        <v>No Reporta</v>
      </c>
      <c r="F4719" s="194" t="str">
        <f>+'Información ELECTRO PUNO'!E4699</f>
        <v>BT</v>
      </c>
      <c r="G4719" s="194">
        <f>+'Información ELECTRO PUNO'!G4699</f>
        <v>8</v>
      </c>
      <c r="H4719" s="9" t="str">
        <f t="shared" si="527"/>
        <v>Poste</v>
      </c>
      <c r="I4719" s="194" t="str">
        <f>+'Información ELECTRO PUNO'!F4699</f>
        <v>Concreto Armado</v>
      </c>
      <c r="J4719" s="194" t="str">
        <f>+'Información ELECTRO PUNO'!B4699</f>
        <v>PPC06</v>
      </c>
      <c r="K4719" s="9" t="str">
        <f t="shared" si="529"/>
        <v>POSTE DE CONCRETO ARMADO DE  8/300/120/240</v>
      </c>
      <c r="L4719" s="139">
        <f t="shared" si="530"/>
        <v>0.14000000000000001</v>
      </c>
    </row>
    <row r="4720" spans="1:12" x14ac:dyDescent="0.25">
      <c r="A4720" s="193">
        <f>+'Información ELECTRO PUNO'!A4700</f>
        <v>4699</v>
      </c>
      <c r="B4720" s="26" t="str">
        <f t="shared" si="528"/>
        <v>SICODI</v>
      </c>
      <c r="C4720" s="9" t="str">
        <f t="shared" si="524"/>
        <v>Puno</v>
      </c>
      <c r="D4720" s="9" t="str">
        <f t="shared" si="525"/>
        <v>No Reporta</v>
      </c>
      <c r="E4720" s="9" t="str">
        <f t="shared" si="526"/>
        <v>No Reporta</v>
      </c>
      <c r="F4720" s="194" t="str">
        <f>+'Información ELECTRO PUNO'!E4700</f>
        <v>BT</v>
      </c>
      <c r="G4720" s="194">
        <f>+'Información ELECTRO PUNO'!G4700</f>
        <v>8</v>
      </c>
      <c r="H4720" s="9" t="str">
        <f t="shared" si="527"/>
        <v>Poste</v>
      </c>
      <c r="I4720" s="194" t="str">
        <f>+'Información ELECTRO PUNO'!F4700</f>
        <v>Concreto Armado</v>
      </c>
      <c r="J4720" s="194" t="str">
        <f>+'Información ELECTRO PUNO'!B4700</f>
        <v>PPC06</v>
      </c>
      <c r="K4720" s="9" t="str">
        <f t="shared" si="529"/>
        <v>POSTE DE CONCRETO ARMADO DE  8/300/120/240</v>
      </c>
      <c r="L4720" s="139">
        <f t="shared" si="530"/>
        <v>0.14000000000000001</v>
      </c>
    </row>
    <row r="4721" spans="1:12" x14ac:dyDescent="0.25">
      <c r="A4721" s="193">
        <f>+'Información ELECTRO PUNO'!A4701</f>
        <v>4700</v>
      </c>
      <c r="B4721" s="26" t="str">
        <f t="shared" si="528"/>
        <v>SICODI</v>
      </c>
      <c r="C4721" s="9" t="str">
        <f t="shared" si="524"/>
        <v>Puno</v>
      </c>
      <c r="D4721" s="9" t="str">
        <f t="shared" si="525"/>
        <v>No Reporta</v>
      </c>
      <c r="E4721" s="9" t="str">
        <f t="shared" si="526"/>
        <v>No Reporta</v>
      </c>
      <c r="F4721" s="194" t="str">
        <f>+'Información ELECTRO PUNO'!E4701</f>
        <v>BT</v>
      </c>
      <c r="G4721" s="194">
        <f>+'Información ELECTRO PUNO'!G4701</f>
        <v>8</v>
      </c>
      <c r="H4721" s="9" t="str">
        <f t="shared" si="527"/>
        <v>Poste</v>
      </c>
      <c r="I4721" s="194" t="str">
        <f>+'Información ELECTRO PUNO'!F4701</f>
        <v>Concreto Armado</v>
      </c>
      <c r="J4721" s="194" t="str">
        <f>+'Información ELECTRO PUNO'!B4701</f>
        <v>PPC06</v>
      </c>
      <c r="K4721" s="9" t="str">
        <f t="shared" si="529"/>
        <v>POSTE DE CONCRETO ARMADO DE  8/300/120/240</v>
      </c>
      <c r="L4721" s="139">
        <f t="shared" si="530"/>
        <v>0.14000000000000001</v>
      </c>
    </row>
    <row r="4722" spans="1:12" x14ac:dyDescent="0.25">
      <c r="A4722" s="193">
        <f>+'Información ELECTRO PUNO'!A4702</f>
        <v>4701</v>
      </c>
      <c r="B4722" s="26" t="str">
        <f t="shared" si="528"/>
        <v>SICODI</v>
      </c>
      <c r="C4722" s="9" t="str">
        <f t="shared" si="524"/>
        <v>Puno</v>
      </c>
      <c r="D4722" s="9" t="str">
        <f t="shared" si="525"/>
        <v>No Reporta</v>
      </c>
      <c r="E4722" s="9" t="str">
        <f t="shared" si="526"/>
        <v>No Reporta</v>
      </c>
      <c r="F4722" s="194" t="str">
        <f>+'Información ELECTRO PUNO'!E4702</f>
        <v>BT</v>
      </c>
      <c r="G4722" s="194">
        <f>+'Información ELECTRO PUNO'!G4702</f>
        <v>8</v>
      </c>
      <c r="H4722" s="9" t="str">
        <f t="shared" si="527"/>
        <v>Poste</v>
      </c>
      <c r="I4722" s="194" t="str">
        <f>+'Información ELECTRO PUNO'!F4702</f>
        <v>Concreto Armado</v>
      </c>
      <c r="J4722" s="194" t="str">
        <f>+'Información ELECTRO PUNO'!B4702</f>
        <v>PPC06</v>
      </c>
      <c r="K4722" s="9" t="str">
        <f t="shared" si="529"/>
        <v>POSTE DE CONCRETO ARMADO DE  8/300/120/240</v>
      </c>
      <c r="L4722" s="139">
        <f t="shared" si="530"/>
        <v>0.14000000000000001</v>
      </c>
    </row>
    <row r="4723" spans="1:12" x14ac:dyDescent="0.25">
      <c r="A4723" s="193">
        <f>+'Información ELECTRO PUNO'!A4703</f>
        <v>4702</v>
      </c>
      <c r="B4723" s="26" t="str">
        <f t="shared" si="528"/>
        <v>SICODI</v>
      </c>
      <c r="C4723" s="9" t="str">
        <f t="shared" si="524"/>
        <v>Puno</v>
      </c>
      <c r="D4723" s="9" t="str">
        <f t="shared" si="525"/>
        <v>No Reporta</v>
      </c>
      <c r="E4723" s="9" t="str">
        <f t="shared" si="526"/>
        <v>No Reporta</v>
      </c>
      <c r="F4723" s="194" t="str">
        <f>+'Información ELECTRO PUNO'!E4703</f>
        <v>BT</v>
      </c>
      <c r="G4723" s="194">
        <f>+'Información ELECTRO PUNO'!G4703</f>
        <v>8</v>
      </c>
      <c r="H4723" s="9" t="str">
        <f t="shared" si="527"/>
        <v>Poste</v>
      </c>
      <c r="I4723" s="194" t="str">
        <f>+'Información ELECTRO PUNO'!F4703</f>
        <v>Concreto Armado</v>
      </c>
      <c r="J4723" s="194" t="str">
        <f>+'Información ELECTRO PUNO'!B4703</f>
        <v>PPC06</v>
      </c>
      <c r="K4723" s="9" t="str">
        <f t="shared" si="529"/>
        <v>POSTE DE CONCRETO ARMADO DE  8/300/120/240</v>
      </c>
      <c r="L4723" s="139">
        <f t="shared" si="530"/>
        <v>0.14000000000000001</v>
      </c>
    </row>
    <row r="4724" spans="1:12" x14ac:dyDescent="0.25">
      <c r="A4724" s="193">
        <f>+'Información ELECTRO PUNO'!A4704</f>
        <v>4703</v>
      </c>
      <c r="B4724" s="26" t="str">
        <f t="shared" si="528"/>
        <v>SICODI</v>
      </c>
      <c r="C4724" s="9" t="str">
        <f t="shared" si="524"/>
        <v>Puno</v>
      </c>
      <c r="D4724" s="9" t="str">
        <f t="shared" si="525"/>
        <v>No Reporta</v>
      </c>
      <c r="E4724" s="9" t="str">
        <f t="shared" si="526"/>
        <v>No Reporta</v>
      </c>
      <c r="F4724" s="194" t="str">
        <f>+'Información ELECTRO PUNO'!E4704</f>
        <v>BT</v>
      </c>
      <c r="G4724" s="194">
        <f>+'Información ELECTRO PUNO'!G4704</f>
        <v>8</v>
      </c>
      <c r="H4724" s="9" t="str">
        <f t="shared" si="527"/>
        <v>Poste</v>
      </c>
      <c r="I4724" s="194" t="str">
        <f>+'Información ELECTRO PUNO'!F4704</f>
        <v>Concreto Armado</v>
      </c>
      <c r="J4724" s="194" t="str">
        <f>+'Información ELECTRO PUNO'!B4704</f>
        <v>PPC06</v>
      </c>
      <c r="K4724" s="9" t="str">
        <f t="shared" si="529"/>
        <v>POSTE DE CONCRETO ARMADO DE  8/300/120/240</v>
      </c>
      <c r="L4724" s="139">
        <f t="shared" si="530"/>
        <v>0.14000000000000001</v>
      </c>
    </row>
    <row r="4725" spans="1:12" x14ac:dyDescent="0.25">
      <c r="A4725" s="193">
        <f>+'Información ELECTRO PUNO'!A4705</f>
        <v>4704</v>
      </c>
      <c r="B4725" s="26" t="str">
        <f t="shared" si="528"/>
        <v>SICODI</v>
      </c>
      <c r="C4725" s="9" t="str">
        <f t="shared" si="524"/>
        <v>Puno</v>
      </c>
      <c r="D4725" s="9" t="str">
        <f t="shared" si="525"/>
        <v>No Reporta</v>
      </c>
      <c r="E4725" s="9" t="str">
        <f t="shared" si="526"/>
        <v>No Reporta</v>
      </c>
      <c r="F4725" s="194" t="str">
        <f>+'Información ELECTRO PUNO'!E4705</f>
        <v>BT</v>
      </c>
      <c r="G4725" s="194">
        <f>+'Información ELECTRO PUNO'!G4705</f>
        <v>8</v>
      </c>
      <c r="H4725" s="9" t="str">
        <f t="shared" si="527"/>
        <v>Poste</v>
      </c>
      <c r="I4725" s="194" t="str">
        <f>+'Información ELECTRO PUNO'!F4705</f>
        <v>Concreto Armado</v>
      </c>
      <c r="J4725" s="194" t="str">
        <f>+'Información ELECTRO PUNO'!B4705</f>
        <v>PPC06</v>
      </c>
      <c r="K4725" s="9" t="str">
        <f t="shared" si="529"/>
        <v>POSTE DE CONCRETO ARMADO DE  8/300/120/240</v>
      </c>
      <c r="L4725" s="139">
        <f t="shared" si="530"/>
        <v>0.14000000000000001</v>
      </c>
    </row>
    <row r="4726" spans="1:12" x14ac:dyDescent="0.25">
      <c r="A4726" s="193">
        <f>+'Información ELECTRO PUNO'!A4706</f>
        <v>4705</v>
      </c>
      <c r="B4726" s="26" t="str">
        <f t="shared" si="528"/>
        <v>SICODI</v>
      </c>
      <c r="C4726" s="9" t="str">
        <f t="shared" si="524"/>
        <v>Puno</v>
      </c>
      <c r="D4726" s="9" t="str">
        <f t="shared" si="525"/>
        <v>No Reporta</v>
      </c>
      <c r="E4726" s="9" t="str">
        <f t="shared" si="526"/>
        <v>No Reporta</v>
      </c>
      <c r="F4726" s="194" t="str">
        <f>+'Información ELECTRO PUNO'!E4706</f>
        <v>BT</v>
      </c>
      <c r="G4726" s="194">
        <f>+'Información ELECTRO PUNO'!G4706</f>
        <v>8</v>
      </c>
      <c r="H4726" s="9" t="str">
        <f t="shared" si="527"/>
        <v>Poste</v>
      </c>
      <c r="I4726" s="194" t="str">
        <f>+'Información ELECTRO PUNO'!F4706</f>
        <v>Concreto Armado</v>
      </c>
      <c r="J4726" s="194" t="str">
        <f>+'Información ELECTRO PUNO'!B4706</f>
        <v>PPC06</v>
      </c>
      <c r="K4726" s="9" t="str">
        <f t="shared" si="529"/>
        <v>POSTE DE CONCRETO ARMADO DE  8/300/120/240</v>
      </c>
      <c r="L4726" s="139">
        <f t="shared" si="530"/>
        <v>0.14000000000000001</v>
      </c>
    </row>
    <row r="4727" spans="1:12" x14ac:dyDescent="0.25">
      <c r="A4727" s="193">
        <f>+'Información ELECTRO PUNO'!A4707</f>
        <v>4706</v>
      </c>
      <c r="B4727" s="26" t="str">
        <f t="shared" si="528"/>
        <v>SICODI</v>
      </c>
      <c r="C4727" s="9" t="str">
        <f t="shared" si="524"/>
        <v>Puno</v>
      </c>
      <c r="D4727" s="9" t="str">
        <f t="shared" si="525"/>
        <v>No Reporta</v>
      </c>
      <c r="E4727" s="9" t="str">
        <f t="shared" si="526"/>
        <v>No Reporta</v>
      </c>
      <c r="F4727" s="194" t="str">
        <f>+'Información ELECTRO PUNO'!E4707</f>
        <v>BT</v>
      </c>
      <c r="G4727" s="194">
        <f>+'Información ELECTRO PUNO'!G4707</f>
        <v>8</v>
      </c>
      <c r="H4727" s="9" t="str">
        <f t="shared" si="527"/>
        <v>Poste</v>
      </c>
      <c r="I4727" s="194" t="str">
        <f>+'Información ELECTRO PUNO'!F4707</f>
        <v>Concreto Armado</v>
      </c>
      <c r="J4727" s="194" t="str">
        <f>+'Información ELECTRO PUNO'!B4707</f>
        <v>PPC06</v>
      </c>
      <c r="K4727" s="9" t="str">
        <f t="shared" si="529"/>
        <v>POSTE DE CONCRETO ARMADO DE  8/300/120/240</v>
      </c>
      <c r="L4727" s="139">
        <f t="shared" si="530"/>
        <v>0.14000000000000001</v>
      </c>
    </row>
    <row r="4728" spans="1:12" x14ac:dyDescent="0.25">
      <c r="A4728" s="193">
        <f>+'Información ELECTRO PUNO'!A4708</f>
        <v>4707</v>
      </c>
      <c r="B4728" s="26" t="str">
        <f t="shared" si="528"/>
        <v>SICODI</v>
      </c>
      <c r="C4728" s="9" t="str">
        <f t="shared" si="524"/>
        <v>Puno</v>
      </c>
      <c r="D4728" s="9" t="str">
        <f t="shared" si="525"/>
        <v>No Reporta</v>
      </c>
      <c r="E4728" s="9" t="str">
        <f t="shared" si="526"/>
        <v>No Reporta</v>
      </c>
      <c r="F4728" s="194" t="str">
        <f>+'Información ELECTRO PUNO'!E4708</f>
        <v>BT</v>
      </c>
      <c r="G4728" s="194">
        <f>+'Información ELECTRO PUNO'!G4708</f>
        <v>8</v>
      </c>
      <c r="H4728" s="9" t="str">
        <f t="shared" si="527"/>
        <v>Poste</v>
      </c>
      <c r="I4728" s="194" t="str">
        <f>+'Información ELECTRO PUNO'!F4708</f>
        <v>Concreto Armado</v>
      </c>
      <c r="J4728" s="194" t="str">
        <f>+'Información ELECTRO PUNO'!B4708</f>
        <v>PPC06</v>
      </c>
      <c r="K4728" s="9" t="str">
        <f t="shared" si="529"/>
        <v>POSTE DE CONCRETO ARMADO DE  8/300/120/240</v>
      </c>
      <c r="L4728" s="139">
        <f t="shared" si="530"/>
        <v>0.14000000000000001</v>
      </c>
    </row>
    <row r="4729" spans="1:12" x14ac:dyDescent="0.25">
      <c r="A4729" s="193">
        <f>+'Información ELECTRO PUNO'!A4709</f>
        <v>4708</v>
      </c>
      <c r="B4729" s="26" t="str">
        <f t="shared" si="528"/>
        <v>SICODI</v>
      </c>
      <c r="C4729" s="9" t="str">
        <f t="shared" si="524"/>
        <v>Puno</v>
      </c>
      <c r="D4729" s="9" t="str">
        <f t="shared" si="525"/>
        <v>No Reporta</v>
      </c>
      <c r="E4729" s="9" t="str">
        <f t="shared" si="526"/>
        <v>No Reporta</v>
      </c>
      <c r="F4729" s="194" t="str">
        <f>+'Información ELECTRO PUNO'!E4709</f>
        <v>BT</v>
      </c>
      <c r="G4729" s="194">
        <f>+'Información ELECTRO PUNO'!G4709</f>
        <v>8</v>
      </c>
      <c r="H4729" s="9" t="str">
        <f t="shared" si="527"/>
        <v>Poste</v>
      </c>
      <c r="I4729" s="194" t="str">
        <f>+'Información ELECTRO PUNO'!F4709</f>
        <v>Concreto Armado</v>
      </c>
      <c r="J4729" s="194" t="str">
        <f>+'Información ELECTRO PUNO'!B4709</f>
        <v>PPC06</v>
      </c>
      <c r="K4729" s="9" t="str">
        <f t="shared" si="529"/>
        <v>POSTE DE CONCRETO ARMADO DE  8/300/120/240</v>
      </c>
      <c r="L4729" s="139">
        <f t="shared" si="530"/>
        <v>0.14000000000000001</v>
      </c>
    </row>
    <row r="4730" spans="1:12" x14ac:dyDescent="0.25">
      <c r="A4730" s="193">
        <f>+'Información ELECTRO PUNO'!A4710</f>
        <v>4709</v>
      </c>
      <c r="B4730" s="26" t="str">
        <f t="shared" si="528"/>
        <v>SICODI</v>
      </c>
      <c r="C4730" s="9" t="str">
        <f t="shared" si="524"/>
        <v>Puno</v>
      </c>
      <c r="D4730" s="9" t="str">
        <f t="shared" si="525"/>
        <v>No Reporta</v>
      </c>
      <c r="E4730" s="9" t="str">
        <f t="shared" si="526"/>
        <v>No Reporta</v>
      </c>
      <c r="F4730" s="194" t="str">
        <f>+'Información ELECTRO PUNO'!E4710</f>
        <v>BT</v>
      </c>
      <c r="G4730" s="194">
        <f>+'Información ELECTRO PUNO'!G4710</f>
        <v>8</v>
      </c>
      <c r="H4730" s="9" t="str">
        <f t="shared" si="527"/>
        <v>Poste</v>
      </c>
      <c r="I4730" s="194" t="str">
        <f>+'Información ELECTRO PUNO'!F4710</f>
        <v>Concreto Armado</v>
      </c>
      <c r="J4730" s="194" t="str">
        <f>+'Información ELECTRO PUNO'!B4710</f>
        <v>PPC06</v>
      </c>
      <c r="K4730" s="9" t="str">
        <f t="shared" si="529"/>
        <v>POSTE DE CONCRETO ARMADO DE  8/300/120/240</v>
      </c>
      <c r="L4730" s="139">
        <f t="shared" si="530"/>
        <v>0.14000000000000001</v>
      </c>
    </row>
    <row r="4731" spans="1:12" x14ac:dyDescent="0.25">
      <c r="A4731" s="193">
        <f>+'Información ELECTRO PUNO'!A4711</f>
        <v>4710</v>
      </c>
      <c r="B4731" s="26" t="str">
        <f t="shared" si="528"/>
        <v>SICODI</v>
      </c>
      <c r="C4731" s="9" t="str">
        <f t="shared" si="524"/>
        <v>Puno</v>
      </c>
      <c r="D4731" s="9" t="str">
        <f t="shared" si="525"/>
        <v>No Reporta</v>
      </c>
      <c r="E4731" s="9" t="str">
        <f t="shared" si="526"/>
        <v>No Reporta</v>
      </c>
      <c r="F4731" s="194" t="str">
        <f>+'Información ELECTRO PUNO'!E4711</f>
        <v>BT</v>
      </c>
      <c r="G4731" s="194">
        <f>+'Información ELECTRO PUNO'!G4711</f>
        <v>8</v>
      </c>
      <c r="H4731" s="9" t="str">
        <f t="shared" si="527"/>
        <v>Poste</v>
      </c>
      <c r="I4731" s="194" t="str">
        <f>+'Información ELECTRO PUNO'!F4711</f>
        <v>Concreto Armado</v>
      </c>
      <c r="J4731" s="194" t="str">
        <f>+'Información ELECTRO PUNO'!B4711</f>
        <v>PPC06</v>
      </c>
      <c r="K4731" s="9" t="str">
        <f t="shared" si="529"/>
        <v>POSTE DE CONCRETO ARMADO DE  8/300/120/240</v>
      </c>
      <c r="L4731" s="139">
        <f t="shared" si="530"/>
        <v>0.14000000000000001</v>
      </c>
    </row>
    <row r="4732" spans="1:12" x14ac:dyDescent="0.25">
      <c r="A4732" s="193">
        <f>+'Información ELECTRO PUNO'!A4712</f>
        <v>4711</v>
      </c>
      <c r="B4732" s="26" t="str">
        <f t="shared" si="528"/>
        <v>SICODI</v>
      </c>
      <c r="C4732" s="9" t="str">
        <f t="shared" si="524"/>
        <v>Puno</v>
      </c>
      <c r="D4732" s="9" t="str">
        <f t="shared" si="525"/>
        <v>No Reporta</v>
      </c>
      <c r="E4732" s="9" t="str">
        <f t="shared" si="526"/>
        <v>No Reporta</v>
      </c>
      <c r="F4732" s="194" t="str">
        <f>+'Información ELECTRO PUNO'!E4712</f>
        <v>BT</v>
      </c>
      <c r="G4732" s="194">
        <f>+'Información ELECTRO PUNO'!G4712</f>
        <v>8</v>
      </c>
      <c r="H4732" s="9" t="str">
        <f t="shared" si="527"/>
        <v>Poste</v>
      </c>
      <c r="I4732" s="194" t="str">
        <f>+'Información ELECTRO PUNO'!F4712</f>
        <v>Concreto Armado</v>
      </c>
      <c r="J4732" s="194" t="str">
        <f>+'Información ELECTRO PUNO'!B4712</f>
        <v>PPC06</v>
      </c>
      <c r="K4732" s="9" t="str">
        <f t="shared" si="529"/>
        <v>POSTE DE CONCRETO ARMADO DE  8/300/120/240</v>
      </c>
      <c r="L4732" s="139">
        <f t="shared" si="530"/>
        <v>0.14000000000000001</v>
      </c>
    </row>
    <row r="4733" spans="1:12" x14ac:dyDescent="0.25">
      <c r="A4733" s="193">
        <f>+'Información ELECTRO PUNO'!A4713</f>
        <v>4712</v>
      </c>
      <c r="B4733" s="26" t="str">
        <f t="shared" si="528"/>
        <v>SICODI</v>
      </c>
      <c r="C4733" s="9" t="str">
        <f t="shared" si="524"/>
        <v>Puno</v>
      </c>
      <c r="D4733" s="9" t="str">
        <f t="shared" si="525"/>
        <v>No Reporta</v>
      </c>
      <c r="E4733" s="9" t="str">
        <f t="shared" si="526"/>
        <v>No Reporta</v>
      </c>
      <c r="F4733" s="194" t="str">
        <f>+'Información ELECTRO PUNO'!E4713</f>
        <v>BT</v>
      </c>
      <c r="G4733" s="194">
        <f>+'Información ELECTRO PUNO'!G4713</f>
        <v>8</v>
      </c>
      <c r="H4733" s="9" t="str">
        <f t="shared" si="527"/>
        <v>Poste</v>
      </c>
      <c r="I4733" s="194" t="str">
        <f>+'Información ELECTRO PUNO'!F4713</f>
        <v>Concreto Armado</v>
      </c>
      <c r="J4733" s="194" t="str">
        <f>+'Información ELECTRO PUNO'!B4713</f>
        <v>PPC06</v>
      </c>
      <c r="K4733" s="9" t="str">
        <f t="shared" si="529"/>
        <v>POSTE DE CONCRETO ARMADO DE  8/300/120/240</v>
      </c>
      <c r="L4733" s="139">
        <f t="shared" si="530"/>
        <v>0.14000000000000001</v>
      </c>
    </row>
    <row r="4734" spans="1:12" x14ac:dyDescent="0.25">
      <c r="A4734" s="193">
        <f>+'Información ELECTRO PUNO'!A4714</f>
        <v>4713</v>
      </c>
      <c r="B4734" s="26" t="str">
        <f t="shared" si="528"/>
        <v>SICODI</v>
      </c>
      <c r="C4734" s="9" t="str">
        <f t="shared" si="524"/>
        <v>Puno</v>
      </c>
      <c r="D4734" s="9" t="str">
        <f t="shared" si="525"/>
        <v>No Reporta</v>
      </c>
      <c r="E4734" s="9" t="str">
        <f t="shared" si="526"/>
        <v>No Reporta</v>
      </c>
      <c r="F4734" s="194" t="str">
        <f>+'Información ELECTRO PUNO'!E4714</f>
        <v>BT</v>
      </c>
      <c r="G4734" s="194">
        <f>+'Información ELECTRO PUNO'!G4714</f>
        <v>8</v>
      </c>
      <c r="H4734" s="9" t="str">
        <f t="shared" si="527"/>
        <v>Poste</v>
      </c>
      <c r="I4734" s="194" t="str">
        <f>+'Información ELECTRO PUNO'!F4714</f>
        <v>Concreto Armado</v>
      </c>
      <c r="J4734" s="194" t="str">
        <f>+'Información ELECTRO PUNO'!B4714</f>
        <v>PPC06</v>
      </c>
      <c r="K4734" s="9" t="str">
        <f t="shared" si="529"/>
        <v>POSTE DE CONCRETO ARMADO DE  8/300/120/240</v>
      </c>
      <c r="L4734" s="139">
        <f t="shared" si="530"/>
        <v>0.14000000000000001</v>
      </c>
    </row>
    <row r="4735" spans="1:12" x14ac:dyDescent="0.25">
      <c r="A4735" s="193">
        <f>+'Información ELECTRO PUNO'!A4715</f>
        <v>4714</v>
      </c>
      <c r="B4735" s="26" t="str">
        <f t="shared" si="528"/>
        <v>SICODI</v>
      </c>
      <c r="C4735" s="9" t="str">
        <f t="shared" si="524"/>
        <v>Puno</v>
      </c>
      <c r="D4735" s="9" t="str">
        <f t="shared" si="525"/>
        <v>No Reporta</v>
      </c>
      <c r="E4735" s="9" t="str">
        <f t="shared" si="526"/>
        <v>No Reporta</v>
      </c>
      <c r="F4735" s="194" t="str">
        <f>+'Información ELECTRO PUNO'!E4715</f>
        <v>MT</v>
      </c>
      <c r="G4735" s="194">
        <f>+'Información ELECTRO PUNO'!G4715</f>
        <v>13</v>
      </c>
      <c r="H4735" s="9" t="str">
        <f t="shared" si="527"/>
        <v>Poste</v>
      </c>
      <c r="I4735" s="194" t="str">
        <f>+'Información ELECTRO PUNO'!F4715</f>
        <v>Concreto Armado C</v>
      </c>
      <c r="J4735" s="194" t="str">
        <f>+'Información ELECTRO PUNO'!B4715</f>
        <v>PPC20</v>
      </c>
      <c r="K4735" s="9" t="str">
        <f t="shared" si="529"/>
        <v>POSTE DE CONCRETO ARMADO DE 13/400/150/345</v>
      </c>
      <c r="L4735" s="139">
        <f t="shared" si="530"/>
        <v>0.54</v>
      </c>
    </row>
    <row r="4736" spans="1:12" x14ac:dyDescent="0.25">
      <c r="A4736" s="193">
        <f>+'Información ELECTRO PUNO'!A4716</f>
        <v>4715</v>
      </c>
      <c r="B4736" s="26" t="str">
        <f t="shared" si="528"/>
        <v>SICODI</v>
      </c>
      <c r="C4736" s="9" t="str">
        <f t="shared" si="524"/>
        <v>Puno</v>
      </c>
      <c r="D4736" s="9" t="str">
        <f t="shared" si="525"/>
        <v>No Reporta</v>
      </c>
      <c r="E4736" s="9" t="str">
        <f t="shared" si="526"/>
        <v>No Reporta</v>
      </c>
      <c r="F4736" s="194" t="str">
        <f>+'Información ELECTRO PUNO'!E4716</f>
        <v>BT</v>
      </c>
      <c r="G4736" s="194">
        <f>+'Información ELECTRO PUNO'!G4716</f>
        <v>8</v>
      </c>
      <c r="H4736" s="9" t="str">
        <f t="shared" si="527"/>
        <v>Poste</v>
      </c>
      <c r="I4736" s="194" t="str">
        <f>+'Información ELECTRO PUNO'!F4716</f>
        <v>Concreto Armado</v>
      </c>
      <c r="J4736" s="194" t="str">
        <f>+'Información ELECTRO PUNO'!B4716</f>
        <v>PPC06</v>
      </c>
      <c r="K4736" s="9" t="str">
        <f t="shared" si="529"/>
        <v>POSTE DE CONCRETO ARMADO DE  8/300/120/240</v>
      </c>
      <c r="L4736" s="139">
        <f t="shared" si="530"/>
        <v>0.14000000000000001</v>
      </c>
    </row>
    <row r="4737" spans="1:12" x14ac:dyDescent="0.25">
      <c r="A4737" s="193">
        <f>+'Información ELECTRO PUNO'!A4717</f>
        <v>4716</v>
      </c>
      <c r="B4737" s="26" t="str">
        <f t="shared" si="528"/>
        <v>SICODI</v>
      </c>
      <c r="C4737" s="9" t="str">
        <f t="shared" si="524"/>
        <v>Puno</v>
      </c>
      <c r="D4737" s="9" t="str">
        <f t="shared" si="525"/>
        <v>No Reporta</v>
      </c>
      <c r="E4737" s="9" t="str">
        <f t="shared" si="526"/>
        <v>No Reporta</v>
      </c>
      <c r="F4737" s="194" t="str">
        <f>+'Información ELECTRO PUNO'!E4717</f>
        <v>BT</v>
      </c>
      <c r="G4737" s="194">
        <f>+'Información ELECTRO PUNO'!G4717</f>
        <v>8</v>
      </c>
      <c r="H4737" s="9" t="str">
        <f t="shared" si="527"/>
        <v>Poste</v>
      </c>
      <c r="I4737" s="194" t="str">
        <f>+'Información ELECTRO PUNO'!F4717</f>
        <v>Concreto Armado</v>
      </c>
      <c r="J4737" s="194" t="str">
        <f>+'Información ELECTRO PUNO'!B4717</f>
        <v>PPC06</v>
      </c>
      <c r="K4737" s="9" t="str">
        <f t="shared" si="529"/>
        <v>POSTE DE CONCRETO ARMADO DE  8/300/120/240</v>
      </c>
      <c r="L4737" s="139">
        <f t="shared" si="530"/>
        <v>0.14000000000000001</v>
      </c>
    </row>
    <row r="4738" spans="1:12" x14ac:dyDescent="0.25">
      <c r="A4738" s="193">
        <f>+'Información ELECTRO PUNO'!A4718</f>
        <v>4717</v>
      </c>
      <c r="B4738" s="26" t="str">
        <f t="shared" si="528"/>
        <v>SICODI</v>
      </c>
      <c r="C4738" s="9" t="str">
        <f t="shared" si="524"/>
        <v>Puno</v>
      </c>
      <c r="D4738" s="9" t="str">
        <f t="shared" si="525"/>
        <v>No Reporta</v>
      </c>
      <c r="E4738" s="9" t="str">
        <f t="shared" si="526"/>
        <v>No Reporta</v>
      </c>
      <c r="F4738" s="194" t="str">
        <f>+'Información ELECTRO PUNO'!E4718</f>
        <v>MT</v>
      </c>
      <c r="G4738" s="194">
        <f>+'Información ELECTRO PUNO'!G4718</f>
        <v>13</v>
      </c>
      <c r="H4738" s="9" t="str">
        <f t="shared" si="527"/>
        <v>Poste</v>
      </c>
      <c r="I4738" s="194" t="str">
        <f>+'Información ELECTRO PUNO'!F4718</f>
        <v>Concreto Armado C</v>
      </c>
      <c r="J4738" s="194" t="str">
        <f>+'Información ELECTRO PUNO'!B4718</f>
        <v>PPC20</v>
      </c>
      <c r="K4738" s="9" t="str">
        <f t="shared" si="529"/>
        <v>POSTE DE CONCRETO ARMADO DE 13/400/150/345</v>
      </c>
      <c r="L4738" s="139">
        <f t="shared" si="530"/>
        <v>0.54</v>
      </c>
    </row>
    <row r="4739" spans="1:12" x14ac:dyDescent="0.25">
      <c r="A4739" s="193">
        <f>+'Información ELECTRO PUNO'!A4719</f>
        <v>4718</v>
      </c>
      <c r="B4739" s="26" t="str">
        <f t="shared" si="528"/>
        <v>SICODI</v>
      </c>
      <c r="C4739" s="9" t="str">
        <f t="shared" si="524"/>
        <v>Puno</v>
      </c>
      <c r="D4739" s="9" t="str">
        <f t="shared" si="525"/>
        <v>No Reporta</v>
      </c>
      <c r="E4739" s="9" t="str">
        <f t="shared" si="526"/>
        <v>No Reporta</v>
      </c>
      <c r="F4739" s="194" t="str">
        <f>+'Información ELECTRO PUNO'!E4719</f>
        <v>BT</v>
      </c>
      <c r="G4739" s="194">
        <f>+'Información ELECTRO PUNO'!G4719</f>
        <v>8</v>
      </c>
      <c r="H4739" s="9" t="str">
        <f t="shared" si="527"/>
        <v>Poste</v>
      </c>
      <c r="I4739" s="194" t="str">
        <f>+'Información ELECTRO PUNO'!F4719</f>
        <v>Concreto Armado</v>
      </c>
      <c r="J4739" s="194" t="str">
        <f>+'Información ELECTRO PUNO'!B4719</f>
        <v>PPC06</v>
      </c>
      <c r="K4739" s="9" t="str">
        <f t="shared" si="529"/>
        <v>POSTE DE CONCRETO ARMADO DE  8/300/120/240</v>
      </c>
      <c r="L4739" s="139">
        <f t="shared" si="530"/>
        <v>0.14000000000000001</v>
      </c>
    </row>
    <row r="4740" spans="1:12" x14ac:dyDescent="0.25">
      <c r="A4740" s="193">
        <f>+'Información ELECTRO PUNO'!A4720</f>
        <v>4719</v>
      </c>
      <c r="B4740" s="26" t="str">
        <f t="shared" si="528"/>
        <v>SICODI</v>
      </c>
      <c r="C4740" s="9" t="str">
        <f t="shared" si="524"/>
        <v>Puno</v>
      </c>
      <c r="D4740" s="9" t="str">
        <f t="shared" si="525"/>
        <v>No Reporta</v>
      </c>
      <c r="E4740" s="9" t="str">
        <f t="shared" si="526"/>
        <v>No Reporta</v>
      </c>
      <c r="F4740" s="194" t="str">
        <f>+'Información ELECTRO PUNO'!E4720</f>
        <v>BT</v>
      </c>
      <c r="G4740" s="194">
        <f>+'Información ELECTRO PUNO'!G4720</f>
        <v>8</v>
      </c>
      <c r="H4740" s="9" t="str">
        <f t="shared" si="527"/>
        <v>Poste</v>
      </c>
      <c r="I4740" s="194" t="str">
        <f>+'Información ELECTRO PUNO'!F4720</f>
        <v>Concreto Armado</v>
      </c>
      <c r="J4740" s="194" t="str">
        <f>+'Información ELECTRO PUNO'!B4720</f>
        <v>PPC06</v>
      </c>
      <c r="K4740" s="9" t="str">
        <f t="shared" si="529"/>
        <v>POSTE DE CONCRETO ARMADO DE  8/300/120/240</v>
      </c>
      <c r="L4740" s="139">
        <f t="shared" si="530"/>
        <v>0.14000000000000001</v>
      </c>
    </row>
    <row r="4741" spans="1:12" x14ac:dyDescent="0.25">
      <c r="A4741" s="193">
        <f>+'Información ELECTRO PUNO'!A4721</f>
        <v>4720</v>
      </c>
      <c r="B4741" s="26" t="str">
        <f t="shared" si="528"/>
        <v>SICODI</v>
      </c>
      <c r="C4741" s="9" t="str">
        <f t="shared" si="524"/>
        <v>Puno</v>
      </c>
      <c r="D4741" s="9" t="str">
        <f t="shared" si="525"/>
        <v>No Reporta</v>
      </c>
      <c r="E4741" s="9" t="str">
        <f t="shared" si="526"/>
        <v>No Reporta</v>
      </c>
      <c r="F4741" s="194" t="str">
        <f>+'Información ELECTRO PUNO'!E4721</f>
        <v>BT</v>
      </c>
      <c r="G4741" s="194">
        <f>+'Información ELECTRO PUNO'!G4721</f>
        <v>8</v>
      </c>
      <c r="H4741" s="9" t="str">
        <f t="shared" si="527"/>
        <v>Poste</v>
      </c>
      <c r="I4741" s="194" t="str">
        <f>+'Información ELECTRO PUNO'!F4721</f>
        <v>Concreto Armado</v>
      </c>
      <c r="J4741" s="194" t="str">
        <f>+'Información ELECTRO PUNO'!B4721</f>
        <v>PPC06</v>
      </c>
      <c r="K4741" s="9" t="str">
        <f t="shared" si="529"/>
        <v>POSTE DE CONCRETO ARMADO DE  8/300/120/240</v>
      </c>
      <c r="L4741" s="139">
        <f t="shared" si="530"/>
        <v>0.14000000000000001</v>
      </c>
    </row>
    <row r="4742" spans="1:12" x14ac:dyDescent="0.25">
      <c r="A4742" s="193">
        <f>+'Información ELECTRO PUNO'!A4722</f>
        <v>4721</v>
      </c>
      <c r="B4742" s="26" t="str">
        <f t="shared" si="528"/>
        <v>SICODI</v>
      </c>
      <c r="C4742" s="9" t="str">
        <f t="shared" si="524"/>
        <v>Puno</v>
      </c>
      <c r="D4742" s="9" t="str">
        <f t="shared" si="525"/>
        <v>No Reporta</v>
      </c>
      <c r="E4742" s="9" t="str">
        <f t="shared" si="526"/>
        <v>No Reporta</v>
      </c>
      <c r="F4742" s="194" t="str">
        <f>+'Información ELECTRO PUNO'!E4722</f>
        <v>BT</v>
      </c>
      <c r="G4742" s="194">
        <f>+'Información ELECTRO PUNO'!G4722</f>
        <v>8</v>
      </c>
      <c r="H4742" s="9" t="str">
        <f t="shared" si="527"/>
        <v>Poste</v>
      </c>
      <c r="I4742" s="194" t="str">
        <f>+'Información ELECTRO PUNO'!F4722</f>
        <v>Concreto Armado</v>
      </c>
      <c r="J4742" s="194" t="str">
        <f>+'Información ELECTRO PUNO'!B4722</f>
        <v>PPC06</v>
      </c>
      <c r="K4742" s="9" t="str">
        <f t="shared" si="529"/>
        <v>POSTE DE CONCRETO ARMADO DE  8/300/120/240</v>
      </c>
      <c r="L4742" s="139">
        <f t="shared" si="530"/>
        <v>0.14000000000000001</v>
      </c>
    </row>
    <row r="4743" spans="1:12" x14ac:dyDescent="0.25">
      <c r="A4743" s="193">
        <f>+'Información ELECTRO PUNO'!A4723</f>
        <v>4722</v>
      </c>
      <c r="B4743" s="26" t="str">
        <f t="shared" si="528"/>
        <v>SICODI</v>
      </c>
      <c r="C4743" s="9" t="str">
        <f t="shared" si="524"/>
        <v>Puno</v>
      </c>
      <c r="D4743" s="9" t="str">
        <f t="shared" si="525"/>
        <v>No Reporta</v>
      </c>
      <c r="E4743" s="9" t="str">
        <f t="shared" si="526"/>
        <v>No Reporta</v>
      </c>
      <c r="F4743" s="194" t="str">
        <f>+'Información ELECTRO PUNO'!E4723</f>
        <v>BT</v>
      </c>
      <c r="G4743" s="194">
        <f>+'Información ELECTRO PUNO'!G4723</f>
        <v>8</v>
      </c>
      <c r="H4743" s="9" t="str">
        <f t="shared" si="527"/>
        <v>Poste</v>
      </c>
      <c r="I4743" s="194" t="str">
        <f>+'Información ELECTRO PUNO'!F4723</f>
        <v>Concreto Armado</v>
      </c>
      <c r="J4743" s="194" t="str">
        <f>+'Información ELECTRO PUNO'!B4723</f>
        <v>PPC06</v>
      </c>
      <c r="K4743" s="9" t="str">
        <f t="shared" si="529"/>
        <v>POSTE DE CONCRETO ARMADO DE  8/300/120/240</v>
      </c>
      <c r="L4743" s="139">
        <f t="shared" si="530"/>
        <v>0.14000000000000001</v>
      </c>
    </row>
    <row r="4744" spans="1:12" x14ac:dyDescent="0.25">
      <c r="A4744" s="193">
        <f>+'Información ELECTRO PUNO'!A4724</f>
        <v>4723</v>
      </c>
      <c r="B4744" s="26" t="str">
        <f t="shared" si="528"/>
        <v>SICODI</v>
      </c>
      <c r="C4744" s="9" t="str">
        <f t="shared" si="524"/>
        <v>Puno</v>
      </c>
      <c r="D4744" s="9" t="str">
        <f t="shared" si="525"/>
        <v>No Reporta</v>
      </c>
      <c r="E4744" s="9" t="str">
        <f t="shared" si="526"/>
        <v>No Reporta</v>
      </c>
      <c r="F4744" s="194" t="str">
        <f>+'Información ELECTRO PUNO'!E4724</f>
        <v>BT</v>
      </c>
      <c r="G4744" s="194">
        <f>+'Información ELECTRO PUNO'!G4724</f>
        <v>8</v>
      </c>
      <c r="H4744" s="9" t="str">
        <f t="shared" si="527"/>
        <v>Poste</v>
      </c>
      <c r="I4744" s="194" t="str">
        <f>+'Información ELECTRO PUNO'!F4724</f>
        <v>Concreto Armado</v>
      </c>
      <c r="J4744" s="194" t="str">
        <f>+'Información ELECTRO PUNO'!B4724</f>
        <v>PPC06</v>
      </c>
      <c r="K4744" s="9" t="str">
        <f t="shared" si="529"/>
        <v>POSTE DE CONCRETO ARMADO DE  8/300/120/240</v>
      </c>
      <c r="L4744" s="139">
        <f t="shared" si="530"/>
        <v>0.14000000000000001</v>
      </c>
    </row>
    <row r="4745" spans="1:12" x14ac:dyDescent="0.25">
      <c r="A4745" s="193">
        <f>+'Información ELECTRO PUNO'!A4725</f>
        <v>4724</v>
      </c>
      <c r="B4745" s="26" t="str">
        <f t="shared" si="528"/>
        <v>SICODI</v>
      </c>
      <c r="C4745" s="9" t="str">
        <f t="shared" si="524"/>
        <v>Puno</v>
      </c>
      <c r="D4745" s="9" t="str">
        <f t="shared" si="525"/>
        <v>No Reporta</v>
      </c>
      <c r="E4745" s="9" t="str">
        <f t="shared" si="526"/>
        <v>No Reporta</v>
      </c>
      <c r="F4745" s="194" t="str">
        <f>+'Información ELECTRO PUNO'!E4725</f>
        <v>BT</v>
      </c>
      <c r="G4745" s="194">
        <f>+'Información ELECTRO PUNO'!G4725</f>
        <v>8</v>
      </c>
      <c r="H4745" s="9" t="str">
        <f t="shared" si="527"/>
        <v>Poste</v>
      </c>
      <c r="I4745" s="194" t="str">
        <f>+'Información ELECTRO PUNO'!F4725</f>
        <v>Concreto Armado</v>
      </c>
      <c r="J4745" s="194" t="str">
        <f>+'Información ELECTRO PUNO'!B4725</f>
        <v>PPC06</v>
      </c>
      <c r="K4745" s="9" t="str">
        <f t="shared" si="529"/>
        <v>POSTE DE CONCRETO ARMADO DE  8/300/120/240</v>
      </c>
      <c r="L4745" s="139">
        <f t="shared" si="530"/>
        <v>0.14000000000000001</v>
      </c>
    </row>
    <row r="4746" spans="1:12" x14ac:dyDescent="0.25">
      <c r="A4746" s="193">
        <f>+'Información ELECTRO PUNO'!A4726</f>
        <v>4725</v>
      </c>
      <c r="B4746" s="26" t="str">
        <f t="shared" si="528"/>
        <v>SICODI</v>
      </c>
      <c r="C4746" s="9" t="str">
        <f t="shared" si="524"/>
        <v>Puno</v>
      </c>
      <c r="D4746" s="9" t="str">
        <f t="shared" si="525"/>
        <v>No Reporta</v>
      </c>
      <c r="E4746" s="9" t="str">
        <f t="shared" si="526"/>
        <v>No Reporta</v>
      </c>
      <c r="F4746" s="194" t="str">
        <f>+'Información ELECTRO PUNO'!E4726</f>
        <v>BT</v>
      </c>
      <c r="G4746" s="194">
        <f>+'Información ELECTRO PUNO'!G4726</f>
        <v>8</v>
      </c>
      <c r="H4746" s="9" t="str">
        <f t="shared" si="527"/>
        <v>Poste</v>
      </c>
      <c r="I4746" s="194" t="str">
        <f>+'Información ELECTRO PUNO'!F4726</f>
        <v>Concreto Armado</v>
      </c>
      <c r="J4746" s="194" t="str">
        <f>+'Información ELECTRO PUNO'!B4726</f>
        <v>PPC06</v>
      </c>
      <c r="K4746" s="9" t="str">
        <f t="shared" si="529"/>
        <v>POSTE DE CONCRETO ARMADO DE  8/300/120/240</v>
      </c>
      <c r="L4746" s="139">
        <f t="shared" si="530"/>
        <v>0.14000000000000001</v>
      </c>
    </row>
    <row r="4747" spans="1:12" x14ac:dyDescent="0.25">
      <c r="A4747" s="193">
        <f>+'Información ELECTRO PUNO'!A4727</f>
        <v>4726</v>
      </c>
      <c r="B4747" s="26" t="str">
        <f t="shared" si="528"/>
        <v>SICODI</v>
      </c>
      <c r="C4747" s="9" t="str">
        <f t="shared" si="524"/>
        <v>Puno</v>
      </c>
      <c r="D4747" s="9" t="str">
        <f t="shared" si="525"/>
        <v>No Reporta</v>
      </c>
      <c r="E4747" s="9" t="str">
        <f t="shared" si="526"/>
        <v>No Reporta</v>
      </c>
      <c r="F4747" s="194" t="str">
        <f>+'Información ELECTRO PUNO'!E4727</f>
        <v>BT</v>
      </c>
      <c r="G4747" s="194">
        <f>+'Información ELECTRO PUNO'!G4727</f>
        <v>8</v>
      </c>
      <c r="H4747" s="9" t="str">
        <f t="shared" si="527"/>
        <v>Poste</v>
      </c>
      <c r="I4747" s="194" t="str">
        <f>+'Información ELECTRO PUNO'!F4727</f>
        <v>Concreto Armado</v>
      </c>
      <c r="J4747" s="194" t="str">
        <f>+'Información ELECTRO PUNO'!B4727</f>
        <v>PPC06</v>
      </c>
      <c r="K4747" s="9" t="str">
        <f t="shared" si="529"/>
        <v>POSTE DE CONCRETO ARMADO DE  8/300/120/240</v>
      </c>
      <c r="L4747" s="139">
        <f t="shared" si="530"/>
        <v>0.14000000000000001</v>
      </c>
    </row>
    <row r="4748" spans="1:12" x14ac:dyDescent="0.25">
      <c r="A4748" s="193">
        <f>+'Información ELECTRO PUNO'!A4728</f>
        <v>4727</v>
      </c>
      <c r="B4748" s="26" t="str">
        <f t="shared" si="528"/>
        <v>SICODI</v>
      </c>
      <c r="C4748" s="9" t="str">
        <f t="shared" si="524"/>
        <v>Puno</v>
      </c>
      <c r="D4748" s="9" t="str">
        <f t="shared" si="525"/>
        <v>No Reporta</v>
      </c>
      <c r="E4748" s="9" t="str">
        <f t="shared" si="526"/>
        <v>No Reporta</v>
      </c>
      <c r="F4748" s="194" t="str">
        <f>+'Información ELECTRO PUNO'!E4728</f>
        <v>BT</v>
      </c>
      <c r="G4748" s="194">
        <f>+'Información ELECTRO PUNO'!G4728</f>
        <v>8</v>
      </c>
      <c r="H4748" s="9" t="str">
        <f t="shared" si="527"/>
        <v>Poste</v>
      </c>
      <c r="I4748" s="194" t="str">
        <f>+'Información ELECTRO PUNO'!F4728</f>
        <v>Concreto Armado</v>
      </c>
      <c r="J4748" s="194" t="str">
        <f>+'Información ELECTRO PUNO'!B4728</f>
        <v>PPC06</v>
      </c>
      <c r="K4748" s="9" t="str">
        <f t="shared" si="529"/>
        <v>POSTE DE CONCRETO ARMADO DE  8/300/120/240</v>
      </c>
      <c r="L4748" s="139">
        <f t="shared" si="530"/>
        <v>0.14000000000000001</v>
      </c>
    </row>
    <row r="4749" spans="1:12" x14ac:dyDescent="0.25">
      <c r="A4749" s="193">
        <f>+'Información ELECTRO PUNO'!A4729</f>
        <v>4728</v>
      </c>
      <c r="B4749" s="26" t="str">
        <f t="shared" si="528"/>
        <v>SICODI</v>
      </c>
      <c r="C4749" s="9" t="str">
        <f t="shared" si="524"/>
        <v>Puno</v>
      </c>
      <c r="D4749" s="9" t="str">
        <f t="shared" si="525"/>
        <v>No Reporta</v>
      </c>
      <c r="E4749" s="9" t="str">
        <f t="shared" si="526"/>
        <v>No Reporta</v>
      </c>
      <c r="F4749" s="194" t="str">
        <f>+'Información ELECTRO PUNO'!E4729</f>
        <v>BT</v>
      </c>
      <c r="G4749" s="194">
        <f>+'Información ELECTRO PUNO'!G4729</f>
        <v>8</v>
      </c>
      <c r="H4749" s="9" t="str">
        <f t="shared" si="527"/>
        <v>Poste</v>
      </c>
      <c r="I4749" s="194" t="str">
        <f>+'Información ELECTRO PUNO'!F4729</f>
        <v>Concreto Armado</v>
      </c>
      <c r="J4749" s="194" t="str">
        <f>+'Información ELECTRO PUNO'!B4729</f>
        <v>PPC06</v>
      </c>
      <c r="K4749" s="9" t="str">
        <f t="shared" si="529"/>
        <v>POSTE DE CONCRETO ARMADO DE  8/300/120/240</v>
      </c>
      <c r="L4749" s="139">
        <f t="shared" si="530"/>
        <v>0.14000000000000001</v>
      </c>
    </row>
    <row r="4750" spans="1:12" x14ac:dyDescent="0.25">
      <c r="A4750" s="193">
        <f>+'Información ELECTRO PUNO'!A4730</f>
        <v>4729</v>
      </c>
      <c r="B4750" s="26" t="str">
        <f t="shared" si="528"/>
        <v>SICODI</v>
      </c>
      <c r="C4750" s="9" t="str">
        <f t="shared" si="524"/>
        <v>Puno</v>
      </c>
      <c r="D4750" s="9" t="str">
        <f t="shared" si="525"/>
        <v>No Reporta</v>
      </c>
      <c r="E4750" s="9" t="str">
        <f t="shared" si="526"/>
        <v>No Reporta</v>
      </c>
      <c r="F4750" s="194" t="str">
        <f>+'Información ELECTRO PUNO'!E4730</f>
        <v>BT</v>
      </c>
      <c r="G4750" s="194">
        <f>+'Información ELECTRO PUNO'!G4730</f>
        <v>8</v>
      </c>
      <c r="H4750" s="9" t="str">
        <f t="shared" si="527"/>
        <v>Poste</v>
      </c>
      <c r="I4750" s="194" t="str">
        <f>+'Información ELECTRO PUNO'!F4730</f>
        <v>Concreto Armado</v>
      </c>
      <c r="J4750" s="194" t="str">
        <f>+'Información ELECTRO PUNO'!B4730</f>
        <v>PPC06</v>
      </c>
      <c r="K4750" s="9" t="str">
        <f t="shared" si="529"/>
        <v>POSTE DE CONCRETO ARMADO DE  8/300/120/240</v>
      </c>
      <c r="L4750" s="139">
        <f t="shared" si="530"/>
        <v>0.14000000000000001</v>
      </c>
    </row>
    <row r="4751" spans="1:12" x14ac:dyDescent="0.25">
      <c r="A4751" s="193">
        <f>+'Información ELECTRO PUNO'!A4731</f>
        <v>4730</v>
      </c>
      <c r="B4751" s="26" t="str">
        <f t="shared" si="528"/>
        <v>SICODI</v>
      </c>
      <c r="C4751" s="9" t="str">
        <f t="shared" si="524"/>
        <v>Puno</v>
      </c>
      <c r="D4751" s="9" t="str">
        <f t="shared" si="525"/>
        <v>No Reporta</v>
      </c>
      <c r="E4751" s="9" t="str">
        <f t="shared" si="526"/>
        <v>No Reporta</v>
      </c>
      <c r="F4751" s="194" t="str">
        <f>+'Información ELECTRO PUNO'!E4731</f>
        <v>BT</v>
      </c>
      <c r="G4751" s="194">
        <f>+'Información ELECTRO PUNO'!G4731</f>
        <v>8</v>
      </c>
      <c r="H4751" s="9" t="str">
        <f t="shared" si="527"/>
        <v>Poste</v>
      </c>
      <c r="I4751" s="194" t="str">
        <f>+'Información ELECTRO PUNO'!F4731</f>
        <v>Concreto Armado</v>
      </c>
      <c r="J4751" s="194" t="str">
        <f>+'Información ELECTRO PUNO'!B4731</f>
        <v>PPC06</v>
      </c>
      <c r="K4751" s="9" t="str">
        <f t="shared" si="529"/>
        <v>POSTE DE CONCRETO ARMADO DE  8/300/120/240</v>
      </c>
      <c r="L4751" s="139">
        <f t="shared" si="530"/>
        <v>0.14000000000000001</v>
      </c>
    </row>
    <row r="4752" spans="1:12" x14ac:dyDescent="0.25">
      <c r="A4752" s="193">
        <f>+'Información ELECTRO PUNO'!A4732</f>
        <v>4731</v>
      </c>
      <c r="B4752" s="26" t="str">
        <f t="shared" si="528"/>
        <v>SICODI</v>
      </c>
      <c r="C4752" s="9" t="str">
        <f t="shared" si="524"/>
        <v>Puno</v>
      </c>
      <c r="D4752" s="9" t="str">
        <f t="shared" si="525"/>
        <v>No Reporta</v>
      </c>
      <c r="E4752" s="9" t="str">
        <f t="shared" si="526"/>
        <v>No Reporta</v>
      </c>
      <c r="F4752" s="194" t="str">
        <f>+'Información ELECTRO PUNO'!E4732</f>
        <v>BT</v>
      </c>
      <c r="G4752" s="194">
        <f>+'Información ELECTRO PUNO'!G4732</f>
        <v>8</v>
      </c>
      <c r="H4752" s="9" t="str">
        <f t="shared" si="527"/>
        <v>Poste</v>
      </c>
      <c r="I4752" s="194" t="str">
        <f>+'Información ELECTRO PUNO'!F4732</f>
        <v>Concreto Armado</v>
      </c>
      <c r="J4752" s="194" t="str">
        <f>+'Información ELECTRO PUNO'!B4732</f>
        <v>PPC06</v>
      </c>
      <c r="K4752" s="9" t="str">
        <f t="shared" si="529"/>
        <v>POSTE DE CONCRETO ARMADO DE  8/300/120/240</v>
      </c>
      <c r="L4752" s="139">
        <f t="shared" si="530"/>
        <v>0.14000000000000001</v>
      </c>
    </row>
    <row r="4753" spans="1:12" x14ac:dyDescent="0.25">
      <c r="A4753" s="193">
        <f>+'Información ELECTRO PUNO'!A4733</f>
        <v>4732</v>
      </c>
      <c r="B4753" s="26" t="str">
        <f t="shared" si="528"/>
        <v>SICODI</v>
      </c>
      <c r="C4753" s="9" t="str">
        <f t="shared" si="524"/>
        <v>Puno</v>
      </c>
      <c r="D4753" s="9" t="str">
        <f t="shared" si="525"/>
        <v>No Reporta</v>
      </c>
      <c r="E4753" s="9" t="str">
        <f t="shared" si="526"/>
        <v>No Reporta</v>
      </c>
      <c r="F4753" s="194" t="str">
        <f>+'Información ELECTRO PUNO'!E4733</f>
        <v>BT</v>
      </c>
      <c r="G4753" s="194">
        <f>+'Información ELECTRO PUNO'!G4733</f>
        <v>8</v>
      </c>
      <c r="H4753" s="9" t="str">
        <f t="shared" si="527"/>
        <v>Poste</v>
      </c>
      <c r="I4753" s="194" t="str">
        <f>+'Información ELECTRO PUNO'!F4733</f>
        <v>Concreto Armado</v>
      </c>
      <c r="J4753" s="194" t="str">
        <f>+'Información ELECTRO PUNO'!B4733</f>
        <v>PPC06</v>
      </c>
      <c r="K4753" s="9" t="str">
        <f t="shared" si="529"/>
        <v>POSTE DE CONCRETO ARMADO DE  8/300/120/240</v>
      </c>
      <c r="L4753" s="139">
        <f t="shared" si="530"/>
        <v>0.14000000000000001</v>
      </c>
    </row>
    <row r="4754" spans="1:12" x14ac:dyDescent="0.25">
      <c r="A4754" s="193">
        <f>+'Información ELECTRO PUNO'!A4734</f>
        <v>4733</v>
      </c>
      <c r="B4754" s="26" t="str">
        <f t="shared" si="528"/>
        <v>SICODI</v>
      </c>
      <c r="C4754" s="9" t="str">
        <f t="shared" si="524"/>
        <v>Puno</v>
      </c>
      <c r="D4754" s="9" t="str">
        <f t="shared" si="525"/>
        <v>No Reporta</v>
      </c>
      <c r="E4754" s="9" t="str">
        <f t="shared" si="526"/>
        <v>No Reporta</v>
      </c>
      <c r="F4754" s="194" t="str">
        <f>+'Información ELECTRO PUNO'!E4734</f>
        <v>BT</v>
      </c>
      <c r="G4754" s="194">
        <f>+'Información ELECTRO PUNO'!G4734</f>
        <v>8</v>
      </c>
      <c r="H4754" s="9" t="str">
        <f t="shared" si="527"/>
        <v>Poste</v>
      </c>
      <c r="I4754" s="194" t="str">
        <f>+'Información ELECTRO PUNO'!F4734</f>
        <v>Concreto Armado</v>
      </c>
      <c r="J4754" s="194" t="str">
        <f>+'Información ELECTRO PUNO'!B4734</f>
        <v>PPC06</v>
      </c>
      <c r="K4754" s="9" t="str">
        <f t="shared" si="529"/>
        <v>POSTE DE CONCRETO ARMADO DE  8/300/120/240</v>
      </c>
      <c r="L4754" s="139">
        <f t="shared" si="530"/>
        <v>0.14000000000000001</v>
      </c>
    </row>
    <row r="4755" spans="1:12" x14ac:dyDescent="0.25">
      <c r="A4755" s="193">
        <f>+'Información ELECTRO PUNO'!A4735</f>
        <v>4734</v>
      </c>
      <c r="B4755" s="26" t="str">
        <f t="shared" si="528"/>
        <v>SICODI</v>
      </c>
      <c r="C4755" s="9" t="str">
        <f t="shared" si="524"/>
        <v>Puno</v>
      </c>
      <c r="D4755" s="9" t="str">
        <f t="shared" si="525"/>
        <v>No Reporta</v>
      </c>
      <c r="E4755" s="9" t="str">
        <f t="shared" si="526"/>
        <v>No Reporta</v>
      </c>
      <c r="F4755" s="194" t="str">
        <f>+'Información ELECTRO PUNO'!E4735</f>
        <v>BT</v>
      </c>
      <c r="G4755" s="194">
        <f>+'Información ELECTRO PUNO'!G4735</f>
        <v>8</v>
      </c>
      <c r="H4755" s="9" t="str">
        <f t="shared" si="527"/>
        <v>Poste</v>
      </c>
      <c r="I4755" s="194" t="str">
        <f>+'Información ELECTRO PUNO'!F4735</f>
        <v>Concreto Armado</v>
      </c>
      <c r="J4755" s="194" t="str">
        <f>+'Información ELECTRO PUNO'!B4735</f>
        <v>PPC06</v>
      </c>
      <c r="K4755" s="9" t="str">
        <f t="shared" si="529"/>
        <v>POSTE DE CONCRETO ARMADO DE  8/300/120/240</v>
      </c>
      <c r="L4755" s="139">
        <f t="shared" si="530"/>
        <v>0.14000000000000001</v>
      </c>
    </row>
    <row r="4756" spans="1:12" x14ac:dyDescent="0.25">
      <c r="A4756" s="193">
        <f>+'Información ELECTRO PUNO'!A4736</f>
        <v>4735</v>
      </c>
      <c r="B4756" s="26" t="str">
        <f t="shared" si="528"/>
        <v>SICODI</v>
      </c>
      <c r="C4756" s="9" t="str">
        <f t="shared" si="524"/>
        <v>Puno</v>
      </c>
      <c r="D4756" s="9" t="str">
        <f t="shared" si="525"/>
        <v>No Reporta</v>
      </c>
      <c r="E4756" s="9" t="str">
        <f t="shared" si="526"/>
        <v>No Reporta</v>
      </c>
      <c r="F4756" s="194" t="str">
        <f>+'Información ELECTRO PUNO'!E4736</f>
        <v>BT</v>
      </c>
      <c r="G4756" s="194">
        <f>+'Información ELECTRO PUNO'!G4736</f>
        <v>8</v>
      </c>
      <c r="H4756" s="9" t="str">
        <f t="shared" si="527"/>
        <v>Poste</v>
      </c>
      <c r="I4756" s="194" t="str">
        <f>+'Información ELECTRO PUNO'!F4736</f>
        <v>Concreto Armado</v>
      </c>
      <c r="J4756" s="194" t="str">
        <f>+'Información ELECTRO PUNO'!B4736</f>
        <v>PPC06</v>
      </c>
      <c r="K4756" s="9" t="str">
        <f t="shared" si="529"/>
        <v>POSTE DE CONCRETO ARMADO DE  8/300/120/240</v>
      </c>
      <c r="L4756" s="139">
        <f t="shared" si="530"/>
        <v>0.14000000000000001</v>
      </c>
    </row>
    <row r="4757" spans="1:12" x14ac:dyDescent="0.25">
      <c r="A4757" s="193">
        <f>+'Información ELECTRO PUNO'!A4737</f>
        <v>4736</v>
      </c>
      <c r="B4757" s="26" t="str">
        <f t="shared" si="528"/>
        <v>SICODI</v>
      </c>
      <c r="C4757" s="9" t="str">
        <f t="shared" si="524"/>
        <v>Puno</v>
      </c>
      <c r="D4757" s="9" t="str">
        <f t="shared" si="525"/>
        <v>No Reporta</v>
      </c>
      <c r="E4757" s="9" t="str">
        <f t="shared" si="526"/>
        <v>No Reporta</v>
      </c>
      <c r="F4757" s="194" t="str">
        <f>+'Información ELECTRO PUNO'!E4737</f>
        <v>BT</v>
      </c>
      <c r="G4757" s="194">
        <f>+'Información ELECTRO PUNO'!G4737</f>
        <v>8</v>
      </c>
      <c r="H4757" s="9" t="str">
        <f t="shared" si="527"/>
        <v>Poste</v>
      </c>
      <c r="I4757" s="194" t="str">
        <f>+'Información ELECTRO PUNO'!F4737</f>
        <v>Concreto Armado</v>
      </c>
      <c r="J4757" s="194" t="str">
        <f>+'Información ELECTRO PUNO'!B4737</f>
        <v>PPC06</v>
      </c>
      <c r="K4757" s="9" t="str">
        <f t="shared" si="529"/>
        <v>POSTE DE CONCRETO ARMADO DE  8/300/120/240</v>
      </c>
      <c r="L4757" s="139">
        <f t="shared" si="530"/>
        <v>0.14000000000000001</v>
      </c>
    </row>
    <row r="4758" spans="1:12" x14ac:dyDescent="0.25">
      <c r="A4758" s="193">
        <f>+'Información ELECTRO PUNO'!A4738</f>
        <v>4737</v>
      </c>
      <c r="B4758" s="26" t="str">
        <f t="shared" si="528"/>
        <v>SICODI</v>
      </c>
      <c r="C4758" s="9" t="str">
        <f t="shared" ref="C4758:C4821" si="531">+$C$10</f>
        <v>Puno</v>
      </c>
      <c r="D4758" s="9" t="str">
        <f t="shared" ref="D4758:D4821" si="532">+$D$10</f>
        <v>No Reporta</v>
      </c>
      <c r="E4758" s="9" t="str">
        <f t="shared" ref="E4758:E4821" si="533">+$E$10</f>
        <v>No Reporta</v>
      </c>
      <c r="F4758" s="194" t="str">
        <f>+'Información ELECTRO PUNO'!E4738</f>
        <v>BT</v>
      </c>
      <c r="G4758" s="194">
        <f>+'Información ELECTRO PUNO'!G4738</f>
        <v>8</v>
      </c>
      <c r="H4758" s="9" t="str">
        <f t="shared" ref="H4758:H4821" si="534">+$H$10</f>
        <v>Poste</v>
      </c>
      <c r="I4758" s="194" t="str">
        <f>+'Información ELECTRO PUNO'!F4738</f>
        <v>Concreto Armado</v>
      </c>
      <c r="J4758" s="194" t="str">
        <f>+'Información ELECTRO PUNO'!B4738</f>
        <v>PPC06</v>
      </c>
      <c r="K4758" s="9" t="str">
        <f t="shared" si="529"/>
        <v>POSTE DE CONCRETO ARMADO DE  8/300/120/240</v>
      </c>
      <c r="L4758" s="139">
        <f t="shared" si="530"/>
        <v>0.14000000000000001</v>
      </c>
    </row>
    <row r="4759" spans="1:12" x14ac:dyDescent="0.25">
      <c r="A4759" s="193">
        <f>+'Información ELECTRO PUNO'!A4739</f>
        <v>4738</v>
      </c>
      <c r="B4759" s="26" t="str">
        <f t="shared" ref="B4759:B4822" si="535">+INDEX($B$8:$B$16,MATCH(J4759,$J$8:$J$16,0))</f>
        <v>SICODI</v>
      </c>
      <c r="C4759" s="9" t="str">
        <f t="shared" si="531"/>
        <v>Puno</v>
      </c>
      <c r="D4759" s="9" t="str">
        <f t="shared" si="532"/>
        <v>No Reporta</v>
      </c>
      <c r="E4759" s="9" t="str">
        <f t="shared" si="533"/>
        <v>No Reporta</v>
      </c>
      <c r="F4759" s="194" t="str">
        <f>+'Información ELECTRO PUNO'!E4739</f>
        <v>BT</v>
      </c>
      <c r="G4759" s="194">
        <f>+'Información ELECTRO PUNO'!G4739</f>
        <v>8</v>
      </c>
      <c r="H4759" s="9" t="str">
        <f t="shared" si="534"/>
        <v>Poste</v>
      </c>
      <c r="I4759" s="194" t="str">
        <f>+'Información ELECTRO PUNO'!F4739</f>
        <v>Concreto Armado</v>
      </c>
      <c r="J4759" s="194" t="str">
        <f>+'Información ELECTRO PUNO'!B4739</f>
        <v>PPC06</v>
      </c>
      <c r="K4759" s="9" t="str">
        <f t="shared" ref="K4759:K4822" si="536">+VLOOKUP(J4759,$J$8:$K$16,2,FALSE)</f>
        <v>POSTE DE CONCRETO ARMADO DE  8/300/120/240</v>
      </c>
      <c r="L4759" s="139">
        <f t="shared" ref="L4759:L4822" si="537">+VLOOKUP(J4759,$J$8:$U$16,12,FALSE)</f>
        <v>0.14000000000000001</v>
      </c>
    </row>
    <row r="4760" spans="1:12" x14ac:dyDescent="0.25">
      <c r="A4760" s="193">
        <f>+'Información ELECTRO PUNO'!A4740</f>
        <v>4739</v>
      </c>
      <c r="B4760" s="26" t="str">
        <f t="shared" si="535"/>
        <v>SICODI</v>
      </c>
      <c r="C4760" s="9" t="str">
        <f t="shared" si="531"/>
        <v>Puno</v>
      </c>
      <c r="D4760" s="9" t="str">
        <f t="shared" si="532"/>
        <v>No Reporta</v>
      </c>
      <c r="E4760" s="9" t="str">
        <f t="shared" si="533"/>
        <v>No Reporta</v>
      </c>
      <c r="F4760" s="194" t="str">
        <f>+'Información ELECTRO PUNO'!E4740</f>
        <v>BT</v>
      </c>
      <c r="G4760" s="194">
        <f>+'Información ELECTRO PUNO'!G4740</f>
        <v>8</v>
      </c>
      <c r="H4760" s="9" t="str">
        <f t="shared" si="534"/>
        <v>Poste</v>
      </c>
      <c r="I4760" s="194" t="str">
        <f>+'Información ELECTRO PUNO'!F4740</f>
        <v>Concreto Armado</v>
      </c>
      <c r="J4760" s="194" t="str">
        <f>+'Información ELECTRO PUNO'!B4740</f>
        <v>PPC06</v>
      </c>
      <c r="K4760" s="9" t="str">
        <f t="shared" si="536"/>
        <v>POSTE DE CONCRETO ARMADO DE  8/300/120/240</v>
      </c>
      <c r="L4760" s="139">
        <f t="shared" si="537"/>
        <v>0.14000000000000001</v>
      </c>
    </row>
    <row r="4761" spans="1:12" x14ac:dyDescent="0.25">
      <c r="A4761" s="193">
        <f>+'Información ELECTRO PUNO'!A4741</f>
        <v>4740</v>
      </c>
      <c r="B4761" s="26" t="str">
        <f t="shared" si="535"/>
        <v>SICODI</v>
      </c>
      <c r="C4761" s="9" t="str">
        <f t="shared" si="531"/>
        <v>Puno</v>
      </c>
      <c r="D4761" s="9" t="str">
        <f t="shared" si="532"/>
        <v>No Reporta</v>
      </c>
      <c r="E4761" s="9" t="str">
        <f t="shared" si="533"/>
        <v>No Reporta</v>
      </c>
      <c r="F4761" s="194" t="str">
        <f>+'Información ELECTRO PUNO'!E4741</f>
        <v>BT</v>
      </c>
      <c r="G4761" s="194">
        <f>+'Información ELECTRO PUNO'!G4741</f>
        <v>8</v>
      </c>
      <c r="H4761" s="9" t="str">
        <f t="shared" si="534"/>
        <v>Poste</v>
      </c>
      <c r="I4761" s="194" t="str">
        <f>+'Información ELECTRO PUNO'!F4741</f>
        <v>Concreto Armado</v>
      </c>
      <c r="J4761" s="194" t="str">
        <f>+'Información ELECTRO PUNO'!B4741</f>
        <v>PPC06</v>
      </c>
      <c r="K4761" s="9" t="str">
        <f t="shared" si="536"/>
        <v>POSTE DE CONCRETO ARMADO DE  8/300/120/240</v>
      </c>
      <c r="L4761" s="139">
        <f t="shared" si="537"/>
        <v>0.14000000000000001</v>
      </c>
    </row>
    <row r="4762" spans="1:12" x14ac:dyDescent="0.25">
      <c r="A4762" s="193">
        <f>+'Información ELECTRO PUNO'!A4742</f>
        <v>4741</v>
      </c>
      <c r="B4762" s="26" t="str">
        <f t="shared" si="535"/>
        <v>SICODI</v>
      </c>
      <c r="C4762" s="9" t="str">
        <f t="shared" si="531"/>
        <v>Puno</v>
      </c>
      <c r="D4762" s="9" t="str">
        <f t="shared" si="532"/>
        <v>No Reporta</v>
      </c>
      <c r="E4762" s="9" t="str">
        <f t="shared" si="533"/>
        <v>No Reporta</v>
      </c>
      <c r="F4762" s="194" t="str">
        <f>+'Información ELECTRO PUNO'!E4742</f>
        <v>BT</v>
      </c>
      <c r="G4762" s="194">
        <f>+'Información ELECTRO PUNO'!G4742</f>
        <v>8</v>
      </c>
      <c r="H4762" s="9" t="str">
        <f t="shared" si="534"/>
        <v>Poste</v>
      </c>
      <c r="I4762" s="194" t="str">
        <f>+'Información ELECTRO PUNO'!F4742</f>
        <v>Concreto Armado</v>
      </c>
      <c r="J4762" s="194" t="str">
        <f>+'Información ELECTRO PUNO'!B4742</f>
        <v>PPC06</v>
      </c>
      <c r="K4762" s="9" t="str">
        <f t="shared" si="536"/>
        <v>POSTE DE CONCRETO ARMADO DE  8/300/120/240</v>
      </c>
      <c r="L4762" s="139">
        <f t="shared" si="537"/>
        <v>0.14000000000000001</v>
      </c>
    </row>
    <row r="4763" spans="1:12" x14ac:dyDescent="0.25">
      <c r="A4763" s="193">
        <f>+'Información ELECTRO PUNO'!A4743</f>
        <v>4742</v>
      </c>
      <c r="B4763" s="26" t="str">
        <f t="shared" si="535"/>
        <v>SICODI</v>
      </c>
      <c r="C4763" s="9" t="str">
        <f t="shared" si="531"/>
        <v>Puno</v>
      </c>
      <c r="D4763" s="9" t="str">
        <f t="shared" si="532"/>
        <v>No Reporta</v>
      </c>
      <c r="E4763" s="9" t="str">
        <f t="shared" si="533"/>
        <v>No Reporta</v>
      </c>
      <c r="F4763" s="194" t="str">
        <f>+'Información ELECTRO PUNO'!E4743</f>
        <v>BT</v>
      </c>
      <c r="G4763" s="194">
        <f>+'Información ELECTRO PUNO'!G4743</f>
        <v>8</v>
      </c>
      <c r="H4763" s="9" t="str">
        <f t="shared" si="534"/>
        <v>Poste</v>
      </c>
      <c r="I4763" s="194" t="str">
        <f>+'Información ELECTRO PUNO'!F4743</f>
        <v>Concreto Armado</v>
      </c>
      <c r="J4763" s="194" t="str">
        <f>+'Información ELECTRO PUNO'!B4743</f>
        <v>PPC06</v>
      </c>
      <c r="K4763" s="9" t="str">
        <f t="shared" si="536"/>
        <v>POSTE DE CONCRETO ARMADO DE  8/300/120/240</v>
      </c>
      <c r="L4763" s="139">
        <f t="shared" si="537"/>
        <v>0.14000000000000001</v>
      </c>
    </row>
    <row r="4764" spans="1:12" x14ac:dyDescent="0.25">
      <c r="A4764" s="193">
        <f>+'Información ELECTRO PUNO'!A4744</f>
        <v>4743</v>
      </c>
      <c r="B4764" s="26" t="str">
        <f t="shared" si="535"/>
        <v>SICODI</v>
      </c>
      <c r="C4764" s="9" t="str">
        <f t="shared" si="531"/>
        <v>Puno</v>
      </c>
      <c r="D4764" s="9" t="str">
        <f t="shared" si="532"/>
        <v>No Reporta</v>
      </c>
      <c r="E4764" s="9" t="str">
        <f t="shared" si="533"/>
        <v>No Reporta</v>
      </c>
      <c r="F4764" s="194" t="str">
        <f>+'Información ELECTRO PUNO'!E4744</f>
        <v>BT</v>
      </c>
      <c r="G4764" s="194">
        <f>+'Información ELECTRO PUNO'!G4744</f>
        <v>8</v>
      </c>
      <c r="H4764" s="9" t="str">
        <f t="shared" si="534"/>
        <v>Poste</v>
      </c>
      <c r="I4764" s="194" t="str">
        <f>+'Información ELECTRO PUNO'!F4744</f>
        <v>Concreto Armado</v>
      </c>
      <c r="J4764" s="194" t="str">
        <f>+'Información ELECTRO PUNO'!B4744</f>
        <v>PPC06</v>
      </c>
      <c r="K4764" s="9" t="str">
        <f t="shared" si="536"/>
        <v>POSTE DE CONCRETO ARMADO DE  8/300/120/240</v>
      </c>
      <c r="L4764" s="139">
        <f t="shared" si="537"/>
        <v>0.14000000000000001</v>
      </c>
    </row>
    <row r="4765" spans="1:12" x14ac:dyDescent="0.25">
      <c r="A4765" s="193">
        <f>+'Información ELECTRO PUNO'!A4745</f>
        <v>4744</v>
      </c>
      <c r="B4765" s="26" t="str">
        <f t="shared" si="535"/>
        <v>SICODI</v>
      </c>
      <c r="C4765" s="9" t="str">
        <f t="shared" si="531"/>
        <v>Puno</v>
      </c>
      <c r="D4765" s="9" t="str">
        <f t="shared" si="532"/>
        <v>No Reporta</v>
      </c>
      <c r="E4765" s="9" t="str">
        <f t="shared" si="533"/>
        <v>No Reporta</v>
      </c>
      <c r="F4765" s="194" t="str">
        <f>+'Información ELECTRO PUNO'!E4745</f>
        <v>BT</v>
      </c>
      <c r="G4765" s="194">
        <f>+'Información ELECTRO PUNO'!G4745</f>
        <v>8</v>
      </c>
      <c r="H4765" s="9" t="str">
        <f t="shared" si="534"/>
        <v>Poste</v>
      </c>
      <c r="I4765" s="194" t="str">
        <f>+'Información ELECTRO PUNO'!F4745</f>
        <v>Concreto Armado</v>
      </c>
      <c r="J4765" s="194" t="str">
        <f>+'Información ELECTRO PUNO'!B4745</f>
        <v>PPC06</v>
      </c>
      <c r="K4765" s="9" t="str">
        <f t="shared" si="536"/>
        <v>POSTE DE CONCRETO ARMADO DE  8/300/120/240</v>
      </c>
      <c r="L4765" s="139">
        <f t="shared" si="537"/>
        <v>0.14000000000000001</v>
      </c>
    </row>
    <row r="4766" spans="1:12" x14ac:dyDescent="0.25">
      <c r="A4766" s="193">
        <f>+'Información ELECTRO PUNO'!A4746</f>
        <v>4745</v>
      </c>
      <c r="B4766" s="26" t="str">
        <f t="shared" si="535"/>
        <v>SICODI</v>
      </c>
      <c r="C4766" s="9" t="str">
        <f t="shared" si="531"/>
        <v>Puno</v>
      </c>
      <c r="D4766" s="9" t="str">
        <f t="shared" si="532"/>
        <v>No Reporta</v>
      </c>
      <c r="E4766" s="9" t="str">
        <f t="shared" si="533"/>
        <v>No Reporta</v>
      </c>
      <c r="F4766" s="194" t="str">
        <f>+'Información ELECTRO PUNO'!E4746</f>
        <v>BT</v>
      </c>
      <c r="G4766" s="194">
        <f>+'Información ELECTRO PUNO'!G4746</f>
        <v>8</v>
      </c>
      <c r="H4766" s="9" t="str">
        <f t="shared" si="534"/>
        <v>Poste</v>
      </c>
      <c r="I4766" s="194" t="str">
        <f>+'Información ELECTRO PUNO'!F4746</f>
        <v>Concreto Armado</v>
      </c>
      <c r="J4766" s="194" t="str">
        <f>+'Información ELECTRO PUNO'!B4746</f>
        <v>PPC06</v>
      </c>
      <c r="K4766" s="9" t="str">
        <f t="shared" si="536"/>
        <v>POSTE DE CONCRETO ARMADO DE  8/300/120/240</v>
      </c>
      <c r="L4766" s="139">
        <f t="shared" si="537"/>
        <v>0.14000000000000001</v>
      </c>
    </row>
    <row r="4767" spans="1:12" x14ac:dyDescent="0.25">
      <c r="A4767" s="193">
        <f>+'Información ELECTRO PUNO'!A4747</f>
        <v>4746</v>
      </c>
      <c r="B4767" s="26" t="str">
        <f t="shared" si="535"/>
        <v>SICODI</v>
      </c>
      <c r="C4767" s="9" t="str">
        <f t="shared" si="531"/>
        <v>Puno</v>
      </c>
      <c r="D4767" s="9" t="str">
        <f t="shared" si="532"/>
        <v>No Reporta</v>
      </c>
      <c r="E4767" s="9" t="str">
        <f t="shared" si="533"/>
        <v>No Reporta</v>
      </c>
      <c r="F4767" s="194" t="str">
        <f>+'Información ELECTRO PUNO'!E4747</f>
        <v>BT</v>
      </c>
      <c r="G4767" s="194">
        <f>+'Información ELECTRO PUNO'!G4747</f>
        <v>8</v>
      </c>
      <c r="H4767" s="9" t="str">
        <f t="shared" si="534"/>
        <v>Poste</v>
      </c>
      <c r="I4767" s="194" t="str">
        <f>+'Información ELECTRO PUNO'!F4747</f>
        <v>Concreto Armado</v>
      </c>
      <c r="J4767" s="194" t="str">
        <f>+'Información ELECTRO PUNO'!B4747</f>
        <v>PPC06</v>
      </c>
      <c r="K4767" s="9" t="str">
        <f t="shared" si="536"/>
        <v>POSTE DE CONCRETO ARMADO DE  8/300/120/240</v>
      </c>
      <c r="L4767" s="139">
        <f t="shared" si="537"/>
        <v>0.14000000000000001</v>
      </c>
    </row>
    <row r="4768" spans="1:12" x14ac:dyDescent="0.25">
      <c r="A4768" s="193">
        <f>+'Información ELECTRO PUNO'!A4748</f>
        <v>4747</v>
      </c>
      <c r="B4768" s="26" t="str">
        <f t="shared" si="535"/>
        <v>SICODI</v>
      </c>
      <c r="C4768" s="9" t="str">
        <f t="shared" si="531"/>
        <v>Puno</v>
      </c>
      <c r="D4768" s="9" t="str">
        <f t="shared" si="532"/>
        <v>No Reporta</v>
      </c>
      <c r="E4768" s="9" t="str">
        <f t="shared" si="533"/>
        <v>No Reporta</v>
      </c>
      <c r="F4768" s="194" t="str">
        <f>+'Información ELECTRO PUNO'!E4748</f>
        <v>BT</v>
      </c>
      <c r="G4768" s="194">
        <f>+'Información ELECTRO PUNO'!G4748</f>
        <v>8</v>
      </c>
      <c r="H4768" s="9" t="str">
        <f t="shared" si="534"/>
        <v>Poste</v>
      </c>
      <c r="I4768" s="194" t="str">
        <f>+'Información ELECTRO PUNO'!F4748</f>
        <v>Concreto Armado</v>
      </c>
      <c r="J4768" s="194" t="str">
        <f>+'Información ELECTRO PUNO'!B4748</f>
        <v>PPC06</v>
      </c>
      <c r="K4768" s="9" t="str">
        <f t="shared" si="536"/>
        <v>POSTE DE CONCRETO ARMADO DE  8/300/120/240</v>
      </c>
      <c r="L4768" s="139">
        <f t="shared" si="537"/>
        <v>0.14000000000000001</v>
      </c>
    </row>
    <row r="4769" spans="1:12" x14ac:dyDescent="0.25">
      <c r="A4769" s="193">
        <f>+'Información ELECTRO PUNO'!A4749</f>
        <v>4748</v>
      </c>
      <c r="B4769" s="26" t="str">
        <f t="shared" si="535"/>
        <v>SICODI</v>
      </c>
      <c r="C4769" s="9" t="str">
        <f t="shared" si="531"/>
        <v>Puno</v>
      </c>
      <c r="D4769" s="9" t="str">
        <f t="shared" si="532"/>
        <v>No Reporta</v>
      </c>
      <c r="E4769" s="9" t="str">
        <f t="shared" si="533"/>
        <v>No Reporta</v>
      </c>
      <c r="F4769" s="194" t="str">
        <f>+'Información ELECTRO PUNO'!E4749</f>
        <v>BT</v>
      </c>
      <c r="G4769" s="194">
        <f>+'Información ELECTRO PUNO'!G4749</f>
        <v>8</v>
      </c>
      <c r="H4769" s="9" t="str">
        <f t="shared" si="534"/>
        <v>Poste</v>
      </c>
      <c r="I4769" s="194" t="str">
        <f>+'Información ELECTRO PUNO'!F4749</f>
        <v>Concreto Armado</v>
      </c>
      <c r="J4769" s="194" t="str">
        <f>+'Información ELECTRO PUNO'!B4749</f>
        <v>PPC06</v>
      </c>
      <c r="K4769" s="9" t="str">
        <f t="shared" si="536"/>
        <v>POSTE DE CONCRETO ARMADO DE  8/300/120/240</v>
      </c>
      <c r="L4769" s="139">
        <f t="shared" si="537"/>
        <v>0.14000000000000001</v>
      </c>
    </row>
    <row r="4770" spans="1:12" x14ac:dyDescent="0.25">
      <c r="A4770" s="193">
        <f>+'Información ELECTRO PUNO'!A4750</f>
        <v>4749</v>
      </c>
      <c r="B4770" s="26" t="str">
        <f t="shared" si="535"/>
        <v>SICODI</v>
      </c>
      <c r="C4770" s="9" t="str">
        <f t="shared" si="531"/>
        <v>Puno</v>
      </c>
      <c r="D4770" s="9" t="str">
        <f t="shared" si="532"/>
        <v>No Reporta</v>
      </c>
      <c r="E4770" s="9" t="str">
        <f t="shared" si="533"/>
        <v>No Reporta</v>
      </c>
      <c r="F4770" s="194" t="str">
        <f>+'Información ELECTRO PUNO'!E4750</f>
        <v>BT</v>
      </c>
      <c r="G4770" s="194">
        <f>+'Información ELECTRO PUNO'!G4750</f>
        <v>8</v>
      </c>
      <c r="H4770" s="9" t="str">
        <f t="shared" si="534"/>
        <v>Poste</v>
      </c>
      <c r="I4770" s="194" t="str">
        <f>+'Información ELECTRO PUNO'!F4750</f>
        <v>Concreto Armado</v>
      </c>
      <c r="J4770" s="194" t="str">
        <f>+'Información ELECTRO PUNO'!B4750</f>
        <v>PPC06</v>
      </c>
      <c r="K4770" s="9" t="str">
        <f t="shared" si="536"/>
        <v>POSTE DE CONCRETO ARMADO DE  8/300/120/240</v>
      </c>
      <c r="L4770" s="139">
        <f t="shared" si="537"/>
        <v>0.14000000000000001</v>
      </c>
    </row>
    <row r="4771" spans="1:12" x14ac:dyDescent="0.25">
      <c r="A4771" s="193">
        <f>+'Información ELECTRO PUNO'!A4751</f>
        <v>4750</v>
      </c>
      <c r="B4771" s="26" t="str">
        <f t="shared" si="535"/>
        <v>SICODI</v>
      </c>
      <c r="C4771" s="9" t="str">
        <f t="shared" si="531"/>
        <v>Puno</v>
      </c>
      <c r="D4771" s="9" t="str">
        <f t="shared" si="532"/>
        <v>No Reporta</v>
      </c>
      <c r="E4771" s="9" t="str">
        <f t="shared" si="533"/>
        <v>No Reporta</v>
      </c>
      <c r="F4771" s="194" t="str">
        <f>+'Información ELECTRO PUNO'!E4751</f>
        <v>BT</v>
      </c>
      <c r="G4771" s="194">
        <f>+'Información ELECTRO PUNO'!G4751</f>
        <v>8</v>
      </c>
      <c r="H4771" s="9" t="str">
        <f t="shared" si="534"/>
        <v>Poste</v>
      </c>
      <c r="I4771" s="194" t="str">
        <f>+'Información ELECTRO PUNO'!F4751</f>
        <v>Concreto Armado</v>
      </c>
      <c r="J4771" s="194" t="str">
        <f>+'Información ELECTRO PUNO'!B4751</f>
        <v>PPC06</v>
      </c>
      <c r="K4771" s="9" t="str">
        <f t="shared" si="536"/>
        <v>POSTE DE CONCRETO ARMADO DE  8/300/120/240</v>
      </c>
      <c r="L4771" s="139">
        <f t="shared" si="537"/>
        <v>0.14000000000000001</v>
      </c>
    </row>
    <row r="4772" spans="1:12" x14ac:dyDescent="0.25">
      <c r="A4772" s="193">
        <f>+'Información ELECTRO PUNO'!A4752</f>
        <v>4751</v>
      </c>
      <c r="B4772" s="26" t="str">
        <f t="shared" si="535"/>
        <v>SICODI</v>
      </c>
      <c r="C4772" s="9" t="str">
        <f t="shared" si="531"/>
        <v>Puno</v>
      </c>
      <c r="D4772" s="9" t="str">
        <f t="shared" si="532"/>
        <v>No Reporta</v>
      </c>
      <c r="E4772" s="9" t="str">
        <f t="shared" si="533"/>
        <v>No Reporta</v>
      </c>
      <c r="F4772" s="194" t="str">
        <f>+'Información ELECTRO PUNO'!E4752</f>
        <v>BT</v>
      </c>
      <c r="G4772" s="194">
        <f>+'Información ELECTRO PUNO'!G4752</f>
        <v>8</v>
      </c>
      <c r="H4772" s="9" t="str">
        <f t="shared" si="534"/>
        <v>Poste</v>
      </c>
      <c r="I4772" s="194" t="str">
        <f>+'Información ELECTRO PUNO'!F4752</f>
        <v>Concreto Armado</v>
      </c>
      <c r="J4772" s="194" t="str">
        <f>+'Información ELECTRO PUNO'!B4752</f>
        <v>PPC06</v>
      </c>
      <c r="K4772" s="9" t="str">
        <f t="shared" si="536"/>
        <v>POSTE DE CONCRETO ARMADO DE  8/300/120/240</v>
      </c>
      <c r="L4772" s="139">
        <f t="shared" si="537"/>
        <v>0.14000000000000001</v>
      </c>
    </row>
    <row r="4773" spans="1:12" x14ac:dyDescent="0.25">
      <c r="A4773" s="193">
        <f>+'Información ELECTRO PUNO'!A4753</f>
        <v>4752</v>
      </c>
      <c r="B4773" s="26" t="str">
        <f t="shared" si="535"/>
        <v>SICODI</v>
      </c>
      <c r="C4773" s="9" t="str">
        <f t="shared" si="531"/>
        <v>Puno</v>
      </c>
      <c r="D4773" s="9" t="str">
        <f t="shared" si="532"/>
        <v>No Reporta</v>
      </c>
      <c r="E4773" s="9" t="str">
        <f t="shared" si="533"/>
        <v>No Reporta</v>
      </c>
      <c r="F4773" s="194" t="str">
        <f>+'Información ELECTRO PUNO'!E4753</f>
        <v>BT</v>
      </c>
      <c r="G4773" s="194">
        <f>+'Información ELECTRO PUNO'!G4753</f>
        <v>8</v>
      </c>
      <c r="H4773" s="9" t="str">
        <f t="shared" si="534"/>
        <v>Poste</v>
      </c>
      <c r="I4773" s="194" t="str">
        <f>+'Información ELECTRO PUNO'!F4753</f>
        <v>Concreto Armado</v>
      </c>
      <c r="J4773" s="194" t="str">
        <f>+'Información ELECTRO PUNO'!B4753</f>
        <v>PPC06</v>
      </c>
      <c r="K4773" s="9" t="str">
        <f t="shared" si="536"/>
        <v>POSTE DE CONCRETO ARMADO DE  8/300/120/240</v>
      </c>
      <c r="L4773" s="139">
        <f t="shared" si="537"/>
        <v>0.14000000000000001</v>
      </c>
    </row>
    <row r="4774" spans="1:12" x14ac:dyDescent="0.25">
      <c r="A4774" s="193">
        <f>+'Información ELECTRO PUNO'!A4754</f>
        <v>4753</v>
      </c>
      <c r="B4774" s="26" t="str">
        <f t="shared" si="535"/>
        <v>SICODI</v>
      </c>
      <c r="C4774" s="9" t="str">
        <f t="shared" si="531"/>
        <v>Puno</v>
      </c>
      <c r="D4774" s="9" t="str">
        <f t="shared" si="532"/>
        <v>No Reporta</v>
      </c>
      <c r="E4774" s="9" t="str">
        <f t="shared" si="533"/>
        <v>No Reporta</v>
      </c>
      <c r="F4774" s="194" t="str">
        <f>+'Información ELECTRO PUNO'!E4754</f>
        <v>BT</v>
      </c>
      <c r="G4774" s="194">
        <f>+'Información ELECTRO PUNO'!G4754</f>
        <v>8</v>
      </c>
      <c r="H4774" s="9" t="str">
        <f t="shared" si="534"/>
        <v>Poste</v>
      </c>
      <c r="I4774" s="194" t="str">
        <f>+'Información ELECTRO PUNO'!F4754</f>
        <v>Concreto Armado</v>
      </c>
      <c r="J4774" s="194" t="str">
        <f>+'Información ELECTRO PUNO'!B4754</f>
        <v>PPC06</v>
      </c>
      <c r="K4774" s="9" t="str">
        <f t="shared" si="536"/>
        <v>POSTE DE CONCRETO ARMADO DE  8/300/120/240</v>
      </c>
      <c r="L4774" s="139">
        <f t="shared" si="537"/>
        <v>0.14000000000000001</v>
      </c>
    </row>
    <row r="4775" spans="1:12" x14ac:dyDescent="0.25">
      <c r="A4775" s="193">
        <f>+'Información ELECTRO PUNO'!A4755</f>
        <v>4754</v>
      </c>
      <c r="B4775" s="26" t="str">
        <f t="shared" si="535"/>
        <v>SICODI</v>
      </c>
      <c r="C4775" s="9" t="str">
        <f t="shared" si="531"/>
        <v>Puno</v>
      </c>
      <c r="D4775" s="9" t="str">
        <f t="shared" si="532"/>
        <v>No Reporta</v>
      </c>
      <c r="E4775" s="9" t="str">
        <f t="shared" si="533"/>
        <v>No Reporta</v>
      </c>
      <c r="F4775" s="194" t="str">
        <f>+'Información ELECTRO PUNO'!E4755</f>
        <v>BT</v>
      </c>
      <c r="G4775" s="194">
        <f>+'Información ELECTRO PUNO'!G4755</f>
        <v>8</v>
      </c>
      <c r="H4775" s="9" t="str">
        <f t="shared" si="534"/>
        <v>Poste</v>
      </c>
      <c r="I4775" s="194" t="str">
        <f>+'Información ELECTRO PUNO'!F4755</f>
        <v>Concreto Armado</v>
      </c>
      <c r="J4775" s="194" t="str">
        <f>+'Información ELECTRO PUNO'!B4755</f>
        <v>PPC06</v>
      </c>
      <c r="K4775" s="9" t="str">
        <f t="shared" si="536"/>
        <v>POSTE DE CONCRETO ARMADO DE  8/300/120/240</v>
      </c>
      <c r="L4775" s="139">
        <f t="shared" si="537"/>
        <v>0.14000000000000001</v>
      </c>
    </row>
    <row r="4776" spans="1:12" x14ac:dyDescent="0.25">
      <c r="A4776" s="193">
        <f>+'Información ELECTRO PUNO'!A4756</f>
        <v>4755</v>
      </c>
      <c r="B4776" s="26" t="str">
        <f t="shared" si="535"/>
        <v>SICODI</v>
      </c>
      <c r="C4776" s="9" t="str">
        <f t="shared" si="531"/>
        <v>Puno</v>
      </c>
      <c r="D4776" s="9" t="str">
        <f t="shared" si="532"/>
        <v>No Reporta</v>
      </c>
      <c r="E4776" s="9" t="str">
        <f t="shared" si="533"/>
        <v>No Reporta</v>
      </c>
      <c r="F4776" s="194" t="str">
        <f>+'Información ELECTRO PUNO'!E4756</f>
        <v>BT</v>
      </c>
      <c r="G4776" s="194">
        <f>+'Información ELECTRO PUNO'!G4756</f>
        <v>8</v>
      </c>
      <c r="H4776" s="9" t="str">
        <f t="shared" si="534"/>
        <v>Poste</v>
      </c>
      <c r="I4776" s="194" t="str">
        <f>+'Información ELECTRO PUNO'!F4756</f>
        <v>Concreto Armado</v>
      </c>
      <c r="J4776" s="194" t="str">
        <f>+'Información ELECTRO PUNO'!B4756</f>
        <v>PPC06</v>
      </c>
      <c r="K4776" s="9" t="str">
        <f t="shared" si="536"/>
        <v>POSTE DE CONCRETO ARMADO DE  8/300/120/240</v>
      </c>
      <c r="L4776" s="139">
        <f t="shared" si="537"/>
        <v>0.14000000000000001</v>
      </c>
    </row>
    <row r="4777" spans="1:12" x14ac:dyDescent="0.25">
      <c r="A4777" s="193">
        <f>+'Información ELECTRO PUNO'!A4757</f>
        <v>4756</v>
      </c>
      <c r="B4777" s="26" t="str">
        <f t="shared" si="535"/>
        <v>SICODI</v>
      </c>
      <c r="C4777" s="9" t="str">
        <f t="shared" si="531"/>
        <v>Puno</v>
      </c>
      <c r="D4777" s="9" t="str">
        <f t="shared" si="532"/>
        <v>No Reporta</v>
      </c>
      <c r="E4777" s="9" t="str">
        <f t="shared" si="533"/>
        <v>No Reporta</v>
      </c>
      <c r="F4777" s="194" t="str">
        <f>+'Información ELECTRO PUNO'!E4757</f>
        <v>BT</v>
      </c>
      <c r="G4777" s="194">
        <f>+'Información ELECTRO PUNO'!G4757</f>
        <v>8</v>
      </c>
      <c r="H4777" s="9" t="str">
        <f t="shared" si="534"/>
        <v>Poste</v>
      </c>
      <c r="I4777" s="194" t="str">
        <f>+'Información ELECTRO PUNO'!F4757</f>
        <v>Concreto Armado</v>
      </c>
      <c r="J4777" s="194" t="str">
        <f>+'Información ELECTRO PUNO'!B4757</f>
        <v>PPC06</v>
      </c>
      <c r="K4777" s="9" t="str">
        <f t="shared" si="536"/>
        <v>POSTE DE CONCRETO ARMADO DE  8/300/120/240</v>
      </c>
      <c r="L4777" s="139">
        <f t="shared" si="537"/>
        <v>0.14000000000000001</v>
      </c>
    </row>
    <row r="4778" spans="1:12" x14ac:dyDescent="0.25">
      <c r="A4778" s="193">
        <f>+'Información ELECTRO PUNO'!A4758</f>
        <v>4757</v>
      </c>
      <c r="B4778" s="26" t="str">
        <f t="shared" si="535"/>
        <v>SICODI</v>
      </c>
      <c r="C4778" s="9" t="str">
        <f t="shared" si="531"/>
        <v>Puno</v>
      </c>
      <c r="D4778" s="9" t="str">
        <f t="shared" si="532"/>
        <v>No Reporta</v>
      </c>
      <c r="E4778" s="9" t="str">
        <f t="shared" si="533"/>
        <v>No Reporta</v>
      </c>
      <c r="F4778" s="194" t="str">
        <f>+'Información ELECTRO PUNO'!E4758</f>
        <v>BT</v>
      </c>
      <c r="G4778" s="194">
        <f>+'Información ELECTRO PUNO'!G4758</f>
        <v>8</v>
      </c>
      <c r="H4778" s="9" t="str">
        <f t="shared" si="534"/>
        <v>Poste</v>
      </c>
      <c r="I4778" s="194" t="str">
        <f>+'Información ELECTRO PUNO'!F4758</f>
        <v>Concreto Armado</v>
      </c>
      <c r="J4778" s="194" t="str">
        <f>+'Información ELECTRO PUNO'!B4758</f>
        <v>PPC06</v>
      </c>
      <c r="K4778" s="9" t="str">
        <f t="shared" si="536"/>
        <v>POSTE DE CONCRETO ARMADO DE  8/300/120/240</v>
      </c>
      <c r="L4778" s="139">
        <f t="shared" si="537"/>
        <v>0.14000000000000001</v>
      </c>
    </row>
    <row r="4779" spans="1:12" x14ac:dyDescent="0.25">
      <c r="A4779" s="193">
        <f>+'Información ELECTRO PUNO'!A4759</f>
        <v>4758</v>
      </c>
      <c r="B4779" s="26" t="str">
        <f t="shared" si="535"/>
        <v>SICODI</v>
      </c>
      <c r="C4779" s="9" t="str">
        <f t="shared" si="531"/>
        <v>Puno</v>
      </c>
      <c r="D4779" s="9" t="str">
        <f t="shared" si="532"/>
        <v>No Reporta</v>
      </c>
      <c r="E4779" s="9" t="str">
        <f t="shared" si="533"/>
        <v>No Reporta</v>
      </c>
      <c r="F4779" s="194" t="str">
        <f>+'Información ELECTRO PUNO'!E4759</f>
        <v>BT</v>
      </c>
      <c r="G4779" s="194">
        <f>+'Información ELECTRO PUNO'!G4759</f>
        <v>8</v>
      </c>
      <c r="H4779" s="9" t="str">
        <f t="shared" si="534"/>
        <v>Poste</v>
      </c>
      <c r="I4779" s="194" t="str">
        <f>+'Información ELECTRO PUNO'!F4759</f>
        <v>Concreto Armado</v>
      </c>
      <c r="J4779" s="194" t="str">
        <f>+'Información ELECTRO PUNO'!B4759</f>
        <v>PPC06</v>
      </c>
      <c r="K4779" s="9" t="str">
        <f t="shared" si="536"/>
        <v>POSTE DE CONCRETO ARMADO DE  8/300/120/240</v>
      </c>
      <c r="L4779" s="139">
        <f t="shared" si="537"/>
        <v>0.14000000000000001</v>
      </c>
    </row>
    <row r="4780" spans="1:12" x14ac:dyDescent="0.25">
      <c r="A4780" s="193">
        <f>+'Información ELECTRO PUNO'!A4760</f>
        <v>4759</v>
      </c>
      <c r="B4780" s="26" t="str">
        <f t="shared" si="535"/>
        <v>SICODI</v>
      </c>
      <c r="C4780" s="9" t="str">
        <f t="shared" si="531"/>
        <v>Puno</v>
      </c>
      <c r="D4780" s="9" t="str">
        <f t="shared" si="532"/>
        <v>No Reporta</v>
      </c>
      <c r="E4780" s="9" t="str">
        <f t="shared" si="533"/>
        <v>No Reporta</v>
      </c>
      <c r="F4780" s="194" t="str">
        <f>+'Información ELECTRO PUNO'!E4760</f>
        <v>BT</v>
      </c>
      <c r="G4780" s="194">
        <f>+'Información ELECTRO PUNO'!G4760</f>
        <v>8</v>
      </c>
      <c r="H4780" s="9" t="str">
        <f t="shared" si="534"/>
        <v>Poste</v>
      </c>
      <c r="I4780" s="194" t="str">
        <f>+'Información ELECTRO PUNO'!F4760</f>
        <v>Concreto Armado</v>
      </c>
      <c r="J4780" s="194" t="str">
        <f>+'Información ELECTRO PUNO'!B4760</f>
        <v>PPC06</v>
      </c>
      <c r="K4780" s="9" t="str">
        <f t="shared" si="536"/>
        <v>POSTE DE CONCRETO ARMADO DE  8/300/120/240</v>
      </c>
      <c r="L4780" s="139">
        <f t="shared" si="537"/>
        <v>0.14000000000000001</v>
      </c>
    </row>
    <row r="4781" spans="1:12" x14ac:dyDescent="0.25">
      <c r="A4781" s="193">
        <f>+'Información ELECTRO PUNO'!A4761</f>
        <v>4760</v>
      </c>
      <c r="B4781" s="26" t="str">
        <f t="shared" si="535"/>
        <v>SICODI</v>
      </c>
      <c r="C4781" s="9" t="str">
        <f t="shared" si="531"/>
        <v>Puno</v>
      </c>
      <c r="D4781" s="9" t="str">
        <f t="shared" si="532"/>
        <v>No Reporta</v>
      </c>
      <c r="E4781" s="9" t="str">
        <f t="shared" si="533"/>
        <v>No Reporta</v>
      </c>
      <c r="F4781" s="194" t="str">
        <f>+'Información ELECTRO PUNO'!E4761</f>
        <v>BT</v>
      </c>
      <c r="G4781" s="194">
        <f>+'Información ELECTRO PUNO'!G4761</f>
        <v>8</v>
      </c>
      <c r="H4781" s="9" t="str">
        <f t="shared" si="534"/>
        <v>Poste</v>
      </c>
      <c r="I4781" s="194" t="str">
        <f>+'Información ELECTRO PUNO'!F4761</f>
        <v>Concreto Armado</v>
      </c>
      <c r="J4781" s="194" t="str">
        <f>+'Información ELECTRO PUNO'!B4761</f>
        <v>PPC06</v>
      </c>
      <c r="K4781" s="9" t="str">
        <f t="shared" si="536"/>
        <v>POSTE DE CONCRETO ARMADO DE  8/300/120/240</v>
      </c>
      <c r="L4781" s="139">
        <f t="shared" si="537"/>
        <v>0.14000000000000001</v>
      </c>
    </row>
    <row r="4782" spans="1:12" x14ac:dyDescent="0.25">
      <c r="A4782" s="193">
        <f>+'Información ELECTRO PUNO'!A4762</f>
        <v>4761</v>
      </c>
      <c r="B4782" s="26" t="str">
        <f t="shared" si="535"/>
        <v>SICODI</v>
      </c>
      <c r="C4782" s="9" t="str">
        <f t="shared" si="531"/>
        <v>Puno</v>
      </c>
      <c r="D4782" s="9" t="str">
        <f t="shared" si="532"/>
        <v>No Reporta</v>
      </c>
      <c r="E4782" s="9" t="str">
        <f t="shared" si="533"/>
        <v>No Reporta</v>
      </c>
      <c r="F4782" s="194" t="str">
        <f>+'Información ELECTRO PUNO'!E4762</f>
        <v>BT</v>
      </c>
      <c r="G4782" s="194">
        <f>+'Información ELECTRO PUNO'!G4762</f>
        <v>8</v>
      </c>
      <c r="H4782" s="9" t="str">
        <f t="shared" si="534"/>
        <v>Poste</v>
      </c>
      <c r="I4782" s="194" t="str">
        <f>+'Información ELECTRO PUNO'!F4762</f>
        <v>Concreto Armado</v>
      </c>
      <c r="J4782" s="194" t="str">
        <f>+'Información ELECTRO PUNO'!B4762</f>
        <v>PPC06</v>
      </c>
      <c r="K4782" s="9" t="str">
        <f t="shared" si="536"/>
        <v>POSTE DE CONCRETO ARMADO DE  8/300/120/240</v>
      </c>
      <c r="L4782" s="139">
        <f t="shared" si="537"/>
        <v>0.14000000000000001</v>
      </c>
    </row>
    <row r="4783" spans="1:12" x14ac:dyDescent="0.25">
      <c r="A4783" s="193">
        <f>+'Información ELECTRO PUNO'!A4763</f>
        <v>4762</v>
      </c>
      <c r="B4783" s="26" t="str">
        <f t="shared" si="535"/>
        <v>SICODI</v>
      </c>
      <c r="C4783" s="9" t="str">
        <f t="shared" si="531"/>
        <v>Puno</v>
      </c>
      <c r="D4783" s="9" t="str">
        <f t="shared" si="532"/>
        <v>No Reporta</v>
      </c>
      <c r="E4783" s="9" t="str">
        <f t="shared" si="533"/>
        <v>No Reporta</v>
      </c>
      <c r="F4783" s="194" t="str">
        <f>+'Información ELECTRO PUNO'!E4763</f>
        <v>BT</v>
      </c>
      <c r="G4783" s="194">
        <f>+'Información ELECTRO PUNO'!G4763</f>
        <v>8</v>
      </c>
      <c r="H4783" s="9" t="str">
        <f t="shared" si="534"/>
        <v>Poste</v>
      </c>
      <c r="I4783" s="194" t="str">
        <f>+'Información ELECTRO PUNO'!F4763</f>
        <v>Concreto Armado</v>
      </c>
      <c r="J4783" s="194" t="str">
        <f>+'Información ELECTRO PUNO'!B4763</f>
        <v>PPC06</v>
      </c>
      <c r="K4783" s="9" t="str">
        <f t="shared" si="536"/>
        <v>POSTE DE CONCRETO ARMADO DE  8/300/120/240</v>
      </c>
      <c r="L4783" s="139">
        <f t="shared" si="537"/>
        <v>0.14000000000000001</v>
      </c>
    </row>
    <row r="4784" spans="1:12" x14ac:dyDescent="0.25">
      <c r="A4784" s="193">
        <f>+'Información ELECTRO PUNO'!A4764</f>
        <v>4763</v>
      </c>
      <c r="B4784" s="26" t="str">
        <f t="shared" si="535"/>
        <v>SICODI</v>
      </c>
      <c r="C4784" s="9" t="str">
        <f t="shared" si="531"/>
        <v>Puno</v>
      </c>
      <c r="D4784" s="9" t="str">
        <f t="shared" si="532"/>
        <v>No Reporta</v>
      </c>
      <c r="E4784" s="9" t="str">
        <f t="shared" si="533"/>
        <v>No Reporta</v>
      </c>
      <c r="F4784" s="194" t="str">
        <f>+'Información ELECTRO PUNO'!E4764</f>
        <v>BT</v>
      </c>
      <c r="G4784" s="194">
        <f>+'Información ELECTRO PUNO'!G4764</f>
        <v>8</v>
      </c>
      <c r="H4784" s="9" t="str">
        <f t="shared" si="534"/>
        <v>Poste</v>
      </c>
      <c r="I4784" s="194" t="str">
        <f>+'Información ELECTRO PUNO'!F4764</f>
        <v>Concreto Armado</v>
      </c>
      <c r="J4784" s="194" t="str">
        <f>+'Información ELECTRO PUNO'!B4764</f>
        <v>PPC06</v>
      </c>
      <c r="K4784" s="9" t="str">
        <f t="shared" si="536"/>
        <v>POSTE DE CONCRETO ARMADO DE  8/300/120/240</v>
      </c>
      <c r="L4784" s="139">
        <f t="shared" si="537"/>
        <v>0.14000000000000001</v>
      </c>
    </row>
    <row r="4785" spans="1:12" x14ac:dyDescent="0.25">
      <c r="A4785" s="193">
        <f>+'Información ELECTRO PUNO'!A4765</f>
        <v>4764</v>
      </c>
      <c r="B4785" s="26" t="str">
        <f t="shared" si="535"/>
        <v>SICODI</v>
      </c>
      <c r="C4785" s="9" t="str">
        <f t="shared" si="531"/>
        <v>Puno</v>
      </c>
      <c r="D4785" s="9" t="str">
        <f t="shared" si="532"/>
        <v>No Reporta</v>
      </c>
      <c r="E4785" s="9" t="str">
        <f t="shared" si="533"/>
        <v>No Reporta</v>
      </c>
      <c r="F4785" s="194" t="str">
        <f>+'Información ELECTRO PUNO'!E4765</f>
        <v>BT</v>
      </c>
      <c r="G4785" s="194">
        <f>+'Información ELECTRO PUNO'!G4765</f>
        <v>8</v>
      </c>
      <c r="H4785" s="9" t="str">
        <f t="shared" si="534"/>
        <v>Poste</v>
      </c>
      <c r="I4785" s="194" t="str">
        <f>+'Información ELECTRO PUNO'!F4765</f>
        <v>Concreto Armado</v>
      </c>
      <c r="J4785" s="194" t="str">
        <f>+'Información ELECTRO PUNO'!B4765</f>
        <v>PPC06</v>
      </c>
      <c r="K4785" s="9" t="str">
        <f t="shared" si="536"/>
        <v>POSTE DE CONCRETO ARMADO DE  8/300/120/240</v>
      </c>
      <c r="L4785" s="139">
        <f t="shared" si="537"/>
        <v>0.14000000000000001</v>
      </c>
    </row>
    <row r="4786" spans="1:12" x14ac:dyDescent="0.25">
      <c r="A4786" s="193">
        <f>+'Información ELECTRO PUNO'!A4766</f>
        <v>4765</v>
      </c>
      <c r="B4786" s="26" t="str">
        <f t="shared" si="535"/>
        <v>SICODI</v>
      </c>
      <c r="C4786" s="9" t="str">
        <f t="shared" si="531"/>
        <v>Puno</v>
      </c>
      <c r="D4786" s="9" t="str">
        <f t="shared" si="532"/>
        <v>No Reporta</v>
      </c>
      <c r="E4786" s="9" t="str">
        <f t="shared" si="533"/>
        <v>No Reporta</v>
      </c>
      <c r="F4786" s="194" t="str">
        <f>+'Información ELECTRO PUNO'!E4766</f>
        <v>BT</v>
      </c>
      <c r="G4786" s="194">
        <f>+'Información ELECTRO PUNO'!G4766</f>
        <v>8</v>
      </c>
      <c r="H4786" s="9" t="str">
        <f t="shared" si="534"/>
        <v>Poste</v>
      </c>
      <c r="I4786" s="194" t="str">
        <f>+'Información ELECTRO PUNO'!F4766</f>
        <v>Concreto Armado</v>
      </c>
      <c r="J4786" s="194" t="str">
        <f>+'Información ELECTRO PUNO'!B4766</f>
        <v>PPC06</v>
      </c>
      <c r="K4786" s="9" t="str">
        <f t="shared" si="536"/>
        <v>POSTE DE CONCRETO ARMADO DE  8/300/120/240</v>
      </c>
      <c r="L4786" s="139">
        <f t="shared" si="537"/>
        <v>0.14000000000000001</v>
      </c>
    </row>
    <row r="4787" spans="1:12" x14ac:dyDescent="0.25">
      <c r="A4787" s="193">
        <f>+'Información ELECTRO PUNO'!A4767</f>
        <v>4766</v>
      </c>
      <c r="B4787" s="26" t="str">
        <f t="shared" si="535"/>
        <v>SICODI</v>
      </c>
      <c r="C4787" s="9" t="str">
        <f t="shared" si="531"/>
        <v>Puno</v>
      </c>
      <c r="D4787" s="9" t="str">
        <f t="shared" si="532"/>
        <v>No Reporta</v>
      </c>
      <c r="E4787" s="9" t="str">
        <f t="shared" si="533"/>
        <v>No Reporta</v>
      </c>
      <c r="F4787" s="194" t="str">
        <f>+'Información ELECTRO PUNO'!E4767</f>
        <v>BT</v>
      </c>
      <c r="G4787" s="194">
        <f>+'Información ELECTRO PUNO'!G4767</f>
        <v>8</v>
      </c>
      <c r="H4787" s="9" t="str">
        <f t="shared" si="534"/>
        <v>Poste</v>
      </c>
      <c r="I4787" s="194" t="str">
        <f>+'Información ELECTRO PUNO'!F4767</f>
        <v>Concreto Armado</v>
      </c>
      <c r="J4787" s="194" t="str">
        <f>+'Información ELECTRO PUNO'!B4767</f>
        <v>PPC06</v>
      </c>
      <c r="K4787" s="9" t="str">
        <f t="shared" si="536"/>
        <v>POSTE DE CONCRETO ARMADO DE  8/300/120/240</v>
      </c>
      <c r="L4787" s="139">
        <f t="shared" si="537"/>
        <v>0.14000000000000001</v>
      </c>
    </row>
    <row r="4788" spans="1:12" x14ac:dyDescent="0.25">
      <c r="A4788" s="193">
        <f>+'Información ELECTRO PUNO'!A4768</f>
        <v>4767</v>
      </c>
      <c r="B4788" s="26" t="str">
        <f t="shared" si="535"/>
        <v>SICODI</v>
      </c>
      <c r="C4788" s="9" t="str">
        <f t="shared" si="531"/>
        <v>Puno</v>
      </c>
      <c r="D4788" s="9" t="str">
        <f t="shared" si="532"/>
        <v>No Reporta</v>
      </c>
      <c r="E4788" s="9" t="str">
        <f t="shared" si="533"/>
        <v>No Reporta</v>
      </c>
      <c r="F4788" s="194" t="str">
        <f>+'Información ELECTRO PUNO'!E4768</f>
        <v>BT</v>
      </c>
      <c r="G4788" s="194">
        <f>+'Información ELECTRO PUNO'!G4768</f>
        <v>8</v>
      </c>
      <c r="H4788" s="9" t="str">
        <f t="shared" si="534"/>
        <v>Poste</v>
      </c>
      <c r="I4788" s="194" t="str">
        <f>+'Información ELECTRO PUNO'!F4768</f>
        <v>Concreto Armado</v>
      </c>
      <c r="J4788" s="194" t="str">
        <f>+'Información ELECTRO PUNO'!B4768</f>
        <v>PPC06</v>
      </c>
      <c r="K4788" s="9" t="str">
        <f t="shared" si="536"/>
        <v>POSTE DE CONCRETO ARMADO DE  8/300/120/240</v>
      </c>
      <c r="L4788" s="139">
        <f t="shared" si="537"/>
        <v>0.14000000000000001</v>
      </c>
    </row>
    <row r="4789" spans="1:12" x14ac:dyDescent="0.25">
      <c r="A4789" s="193">
        <f>+'Información ELECTRO PUNO'!A4769</f>
        <v>4768</v>
      </c>
      <c r="B4789" s="26" t="str">
        <f t="shared" si="535"/>
        <v>SICODI</v>
      </c>
      <c r="C4789" s="9" t="str">
        <f t="shared" si="531"/>
        <v>Puno</v>
      </c>
      <c r="D4789" s="9" t="str">
        <f t="shared" si="532"/>
        <v>No Reporta</v>
      </c>
      <c r="E4789" s="9" t="str">
        <f t="shared" si="533"/>
        <v>No Reporta</v>
      </c>
      <c r="F4789" s="194" t="str">
        <f>+'Información ELECTRO PUNO'!E4769</f>
        <v>BT</v>
      </c>
      <c r="G4789" s="194">
        <f>+'Información ELECTRO PUNO'!G4769</f>
        <v>8</v>
      </c>
      <c r="H4789" s="9" t="str">
        <f t="shared" si="534"/>
        <v>Poste</v>
      </c>
      <c r="I4789" s="194" t="str">
        <f>+'Información ELECTRO PUNO'!F4769</f>
        <v>Concreto Armado</v>
      </c>
      <c r="J4789" s="194" t="str">
        <f>+'Información ELECTRO PUNO'!B4769</f>
        <v>PPC06</v>
      </c>
      <c r="K4789" s="9" t="str">
        <f t="shared" si="536"/>
        <v>POSTE DE CONCRETO ARMADO DE  8/300/120/240</v>
      </c>
      <c r="L4789" s="139">
        <f t="shared" si="537"/>
        <v>0.14000000000000001</v>
      </c>
    </row>
    <row r="4790" spans="1:12" x14ac:dyDescent="0.25">
      <c r="A4790" s="193">
        <f>+'Información ELECTRO PUNO'!A4770</f>
        <v>4769</v>
      </c>
      <c r="B4790" s="26" t="str">
        <f t="shared" si="535"/>
        <v>SICODI</v>
      </c>
      <c r="C4790" s="9" t="str">
        <f t="shared" si="531"/>
        <v>Puno</v>
      </c>
      <c r="D4790" s="9" t="str">
        <f t="shared" si="532"/>
        <v>No Reporta</v>
      </c>
      <c r="E4790" s="9" t="str">
        <f t="shared" si="533"/>
        <v>No Reporta</v>
      </c>
      <c r="F4790" s="194" t="str">
        <f>+'Información ELECTRO PUNO'!E4770</f>
        <v>BT</v>
      </c>
      <c r="G4790" s="194">
        <f>+'Información ELECTRO PUNO'!G4770</f>
        <v>8</v>
      </c>
      <c r="H4790" s="9" t="str">
        <f t="shared" si="534"/>
        <v>Poste</v>
      </c>
      <c r="I4790" s="194" t="str">
        <f>+'Información ELECTRO PUNO'!F4770</f>
        <v>Concreto Armado</v>
      </c>
      <c r="J4790" s="194" t="str">
        <f>+'Información ELECTRO PUNO'!B4770</f>
        <v>PPC06</v>
      </c>
      <c r="K4790" s="9" t="str">
        <f t="shared" si="536"/>
        <v>POSTE DE CONCRETO ARMADO DE  8/300/120/240</v>
      </c>
      <c r="L4790" s="139">
        <f t="shared" si="537"/>
        <v>0.14000000000000001</v>
      </c>
    </row>
    <row r="4791" spans="1:12" x14ac:dyDescent="0.25">
      <c r="A4791" s="193">
        <f>+'Información ELECTRO PUNO'!A4771</f>
        <v>4770</v>
      </c>
      <c r="B4791" s="26" t="str">
        <f t="shared" si="535"/>
        <v>SICODI</v>
      </c>
      <c r="C4791" s="9" t="str">
        <f t="shared" si="531"/>
        <v>Puno</v>
      </c>
      <c r="D4791" s="9" t="str">
        <f t="shared" si="532"/>
        <v>No Reporta</v>
      </c>
      <c r="E4791" s="9" t="str">
        <f t="shared" si="533"/>
        <v>No Reporta</v>
      </c>
      <c r="F4791" s="194" t="str">
        <f>+'Información ELECTRO PUNO'!E4771</f>
        <v>BT</v>
      </c>
      <c r="G4791" s="194">
        <f>+'Información ELECTRO PUNO'!G4771</f>
        <v>8</v>
      </c>
      <c r="H4791" s="9" t="str">
        <f t="shared" si="534"/>
        <v>Poste</v>
      </c>
      <c r="I4791" s="194" t="str">
        <f>+'Información ELECTRO PUNO'!F4771</f>
        <v>Concreto Armado</v>
      </c>
      <c r="J4791" s="194" t="str">
        <f>+'Información ELECTRO PUNO'!B4771</f>
        <v>PPC06</v>
      </c>
      <c r="K4791" s="9" t="str">
        <f t="shared" si="536"/>
        <v>POSTE DE CONCRETO ARMADO DE  8/300/120/240</v>
      </c>
      <c r="L4791" s="139">
        <f t="shared" si="537"/>
        <v>0.14000000000000001</v>
      </c>
    </row>
    <row r="4792" spans="1:12" x14ac:dyDescent="0.25">
      <c r="A4792" s="193">
        <f>+'Información ELECTRO PUNO'!A4772</f>
        <v>4771</v>
      </c>
      <c r="B4792" s="26" t="str">
        <f t="shared" si="535"/>
        <v>SICODI</v>
      </c>
      <c r="C4792" s="9" t="str">
        <f t="shared" si="531"/>
        <v>Puno</v>
      </c>
      <c r="D4792" s="9" t="str">
        <f t="shared" si="532"/>
        <v>No Reporta</v>
      </c>
      <c r="E4792" s="9" t="str">
        <f t="shared" si="533"/>
        <v>No Reporta</v>
      </c>
      <c r="F4792" s="194" t="str">
        <f>+'Información ELECTRO PUNO'!E4772</f>
        <v>BT</v>
      </c>
      <c r="G4792" s="194">
        <f>+'Información ELECTRO PUNO'!G4772</f>
        <v>8</v>
      </c>
      <c r="H4792" s="9" t="str">
        <f t="shared" si="534"/>
        <v>Poste</v>
      </c>
      <c r="I4792" s="194" t="str">
        <f>+'Información ELECTRO PUNO'!F4772</f>
        <v>Concreto Armado</v>
      </c>
      <c r="J4792" s="194" t="str">
        <f>+'Información ELECTRO PUNO'!B4772</f>
        <v>PPC06</v>
      </c>
      <c r="K4792" s="9" t="str">
        <f t="shared" si="536"/>
        <v>POSTE DE CONCRETO ARMADO DE  8/300/120/240</v>
      </c>
      <c r="L4792" s="139">
        <f t="shared" si="537"/>
        <v>0.14000000000000001</v>
      </c>
    </row>
    <row r="4793" spans="1:12" x14ac:dyDescent="0.25">
      <c r="A4793" s="193">
        <f>+'Información ELECTRO PUNO'!A4773</f>
        <v>4772</v>
      </c>
      <c r="B4793" s="26" t="str">
        <f t="shared" si="535"/>
        <v>SICODI</v>
      </c>
      <c r="C4793" s="9" t="str">
        <f t="shared" si="531"/>
        <v>Puno</v>
      </c>
      <c r="D4793" s="9" t="str">
        <f t="shared" si="532"/>
        <v>No Reporta</v>
      </c>
      <c r="E4793" s="9" t="str">
        <f t="shared" si="533"/>
        <v>No Reporta</v>
      </c>
      <c r="F4793" s="194" t="str">
        <f>+'Información ELECTRO PUNO'!E4773</f>
        <v>BT</v>
      </c>
      <c r="G4793" s="194">
        <f>+'Información ELECTRO PUNO'!G4773</f>
        <v>8</v>
      </c>
      <c r="H4793" s="9" t="str">
        <f t="shared" si="534"/>
        <v>Poste</v>
      </c>
      <c r="I4793" s="194" t="str">
        <f>+'Información ELECTRO PUNO'!F4773</f>
        <v>Concreto Armado</v>
      </c>
      <c r="J4793" s="194" t="str">
        <f>+'Información ELECTRO PUNO'!B4773</f>
        <v>PPC06</v>
      </c>
      <c r="K4793" s="9" t="str">
        <f t="shared" si="536"/>
        <v>POSTE DE CONCRETO ARMADO DE  8/300/120/240</v>
      </c>
      <c r="L4793" s="139">
        <f t="shared" si="537"/>
        <v>0.14000000000000001</v>
      </c>
    </row>
    <row r="4794" spans="1:12" x14ac:dyDescent="0.25">
      <c r="A4794" s="193">
        <f>+'Información ELECTRO PUNO'!A4774</f>
        <v>4773</v>
      </c>
      <c r="B4794" s="26" t="str">
        <f t="shared" si="535"/>
        <v>SICODI</v>
      </c>
      <c r="C4794" s="9" t="str">
        <f t="shared" si="531"/>
        <v>Puno</v>
      </c>
      <c r="D4794" s="9" t="str">
        <f t="shared" si="532"/>
        <v>No Reporta</v>
      </c>
      <c r="E4794" s="9" t="str">
        <f t="shared" si="533"/>
        <v>No Reporta</v>
      </c>
      <c r="F4794" s="194" t="str">
        <f>+'Información ELECTRO PUNO'!E4774</f>
        <v>BT</v>
      </c>
      <c r="G4794" s="194">
        <f>+'Información ELECTRO PUNO'!G4774</f>
        <v>8</v>
      </c>
      <c r="H4794" s="9" t="str">
        <f t="shared" si="534"/>
        <v>Poste</v>
      </c>
      <c r="I4794" s="194" t="str">
        <f>+'Información ELECTRO PUNO'!F4774</f>
        <v>Concreto Armado</v>
      </c>
      <c r="J4794" s="194" t="str">
        <f>+'Información ELECTRO PUNO'!B4774</f>
        <v>PPC06</v>
      </c>
      <c r="K4794" s="9" t="str">
        <f t="shared" si="536"/>
        <v>POSTE DE CONCRETO ARMADO DE  8/300/120/240</v>
      </c>
      <c r="L4794" s="139">
        <f t="shared" si="537"/>
        <v>0.14000000000000001</v>
      </c>
    </row>
    <row r="4795" spans="1:12" x14ac:dyDescent="0.25">
      <c r="A4795" s="193">
        <f>+'Información ELECTRO PUNO'!A4775</f>
        <v>4774</v>
      </c>
      <c r="B4795" s="26" t="str">
        <f t="shared" si="535"/>
        <v>SICODI</v>
      </c>
      <c r="C4795" s="9" t="str">
        <f t="shared" si="531"/>
        <v>Puno</v>
      </c>
      <c r="D4795" s="9" t="str">
        <f t="shared" si="532"/>
        <v>No Reporta</v>
      </c>
      <c r="E4795" s="9" t="str">
        <f t="shared" si="533"/>
        <v>No Reporta</v>
      </c>
      <c r="F4795" s="194" t="str">
        <f>+'Información ELECTRO PUNO'!E4775</f>
        <v>BT</v>
      </c>
      <c r="G4795" s="194">
        <f>+'Información ELECTRO PUNO'!G4775</f>
        <v>8</v>
      </c>
      <c r="H4795" s="9" t="str">
        <f t="shared" si="534"/>
        <v>Poste</v>
      </c>
      <c r="I4795" s="194" t="str">
        <f>+'Información ELECTRO PUNO'!F4775</f>
        <v>Concreto Armado</v>
      </c>
      <c r="J4795" s="194" t="str">
        <f>+'Información ELECTRO PUNO'!B4775</f>
        <v>PPC06</v>
      </c>
      <c r="K4795" s="9" t="str">
        <f t="shared" si="536"/>
        <v>POSTE DE CONCRETO ARMADO DE  8/300/120/240</v>
      </c>
      <c r="L4795" s="139">
        <f t="shared" si="537"/>
        <v>0.14000000000000001</v>
      </c>
    </row>
    <row r="4796" spans="1:12" x14ac:dyDescent="0.25">
      <c r="A4796" s="193">
        <f>+'Información ELECTRO PUNO'!A4776</f>
        <v>4775</v>
      </c>
      <c r="B4796" s="26" t="str">
        <f t="shared" si="535"/>
        <v>SICODI</v>
      </c>
      <c r="C4796" s="9" t="str">
        <f t="shared" si="531"/>
        <v>Puno</v>
      </c>
      <c r="D4796" s="9" t="str">
        <f t="shared" si="532"/>
        <v>No Reporta</v>
      </c>
      <c r="E4796" s="9" t="str">
        <f t="shared" si="533"/>
        <v>No Reporta</v>
      </c>
      <c r="F4796" s="194" t="str">
        <f>+'Información ELECTRO PUNO'!E4776</f>
        <v>BT</v>
      </c>
      <c r="G4796" s="194">
        <f>+'Información ELECTRO PUNO'!G4776</f>
        <v>8</v>
      </c>
      <c r="H4796" s="9" t="str">
        <f t="shared" si="534"/>
        <v>Poste</v>
      </c>
      <c r="I4796" s="194" t="str">
        <f>+'Información ELECTRO PUNO'!F4776</f>
        <v>Concreto Armado</v>
      </c>
      <c r="J4796" s="194" t="str">
        <f>+'Información ELECTRO PUNO'!B4776</f>
        <v>PPC06</v>
      </c>
      <c r="K4796" s="9" t="str">
        <f t="shared" si="536"/>
        <v>POSTE DE CONCRETO ARMADO DE  8/300/120/240</v>
      </c>
      <c r="L4796" s="139">
        <f t="shared" si="537"/>
        <v>0.14000000000000001</v>
      </c>
    </row>
    <row r="4797" spans="1:12" x14ac:dyDescent="0.25">
      <c r="A4797" s="193">
        <f>+'Información ELECTRO PUNO'!A4777</f>
        <v>4776</v>
      </c>
      <c r="B4797" s="26" t="str">
        <f t="shared" si="535"/>
        <v>SICODI</v>
      </c>
      <c r="C4797" s="9" t="str">
        <f t="shared" si="531"/>
        <v>Puno</v>
      </c>
      <c r="D4797" s="9" t="str">
        <f t="shared" si="532"/>
        <v>No Reporta</v>
      </c>
      <c r="E4797" s="9" t="str">
        <f t="shared" si="533"/>
        <v>No Reporta</v>
      </c>
      <c r="F4797" s="194" t="str">
        <f>+'Información ELECTRO PUNO'!E4777</f>
        <v>BT</v>
      </c>
      <c r="G4797" s="194">
        <f>+'Información ELECTRO PUNO'!G4777</f>
        <v>8</v>
      </c>
      <c r="H4797" s="9" t="str">
        <f t="shared" si="534"/>
        <v>Poste</v>
      </c>
      <c r="I4797" s="194" t="str">
        <f>+'Información ELECTRO PUNO'!F4777</f>
        <v>Concreto Armado</v>
      </c>
      <c r="J4797" s="194" t="str">
        <f>+'Información ELECTRO PUNO'!B4777</f>
        <v>PPC06</v>
      </c>
      <c r="K4797" s="9" t="str">
        <f t="shared" si="536"/>
        <v>POSTE DE CONCRETO ARMADO DE  8/300/120/240</v>
      </c>
      <c r="L4797" s="139">
        <f t="shared" si="537"/>
        <v>0.14000000000000001</v>
      </c>
    </row>
    <row r="4798" spans="1:12" x14ac:dyDescent="0.25">
      <c r="A4798" s="193">
        <f>+'Información ELECTRO PUNO'!A4778</f>
        <v>4777</v>
      </c>
      <c r="B4798" s="26" t="str">
        <f t="shared" si="535"/>
        <v>SICODI</v>
      </c>
      <c r="C4798" s="9" t="str">
        <f t="shared" si="531"/>
        <v>Puno</v>
      </c>
      <c r="D4798" s="9" t="str">
        <f t="shared" si="532"/>
        <v>No Reporta</v>
      </c>
      <c r="E4798" s="9" t="str">
        <f t="shared" si="533"/>
        <v>No Reporta</v>
      </c>
      <c r="F4798" s="194" t="str">
        <f>+'Información ELECTRO PUNO'!E4778</f>
        <v>BT</v>
      </c>
      <c r="G4798" s="194">
        <f>+'Información ELECTRO PUNO'!G4778</f>
        <v>8</v>
      </c>
      <c r="H4798" s="9" t="str">
        <f t="shared" si="534"/>
        <v>Poste</v>
      </c>
      <c r="I4798" s="194" t="str">
        <f>+'Información ELECTRO PUNO'!F4778</f>
        <v>Concreto Armado</v>
      </c>
      <c r="J4798" s="194" t="str">
        <f>+'Información ELECTRO PUNO'!B4778</f>
        <v>PPC06</v>
      </c>
      <c r="K4798" s="9" t="str">
        <f t="shared" si="536"/>
        <v>POSTE DE CONCRETO ARMADO DE  8/300/120/240</v>
      </c>
      <c r="L4798" s="139">
        <f t="shared" si="537"/>
        <v>0.14000000000000001</v>
      </c>
    </row>
    <row r="4799" spans="1:12" x14ac:dyDescent="0.25">
      <c r="A4799" s="193">
        <f>+'Información ELECTRO PUNO'!A4779</f>
        <v>4778</v>
      </c>
      <c r="B4799" s="26" t="str">
        <f t="shared" si="535"/>
        <v>SICODI</v>
      </c>
      <c r="C4799" s="9" t="str">
        <f t="shared" si="531"/>
        <v>Puno</v>
      </c>
      <c r="D4799" s="9" t="str">
        <f t="shared" si="532"/>
        <v>No Reporta</v>
      </c>
      <c r="E4799" s="9" t="str">
        <f t="shared" si="533"/>
        <v>No Reporta</v>
      </c>
      <c r="F4799" s="194" t="str">
        <f>+'Información ELECTRO PUNO'!E4779</f>
        <v>BT</v>
      </c>
      <c r="G4799" s="194">
        <f>+'Información ELECTRO PUNO'!G4779</f>
        <v>8</v>
      </c>
      <c r="H4799" s="9" t="str">
        <f t="shared" si="534"/>
        <v>Poste</v>
      </c>
      <c r="I4799" s="194" t="str">
        <f>+'Información ELECTRO PUNO'!F4779</f>
        <v>Concreto Armado</v>
      </c>
      <c r="J4799" s="194" t="str">
        <f>+'Información ELECTRO PUNO'!B4779</f>
        <v>PPC06</v>
      </c>
      <c r="K4799" s="9" t="str">
        <f t="shared" si="536"/>
        <v>POSTE DE CONCRETO ARMADO DE  8/300/120/240</v>
      </c>
      <c r="L4799" s="139">
        <f t="shared" si="537"/>
        <v>0.14000000000000001</v>
      </c>
    </row>
    <row r="4800" spans="1:12" x14ac:dyDescent="0.25">
      <c r="A4800" s="193">
        <f>+'Información ELECTRO PUNO'!A4780</f>
        <v>4779</v>
      </c>
      <c r="B4800" s="26" t="str">
        <f t="shared" si="535"/>
        <v>SICODI</v>
      </c>
      <c r="C4800" s="9" t="str">
        <f t="shared" si="531"/>
        <v>Puno</v>
      </c>
      <c r="D4800" s="9" t="str">
        <f t="shared" si="532"/>
        <v>No Reporta</v>
      </c>
      <c r="E4800" s="9" t="str">
        <f t="shared" si="533"/>
        <v>No Reporta</v>
      </c>
      <c r="F4800" s="194" t="str">
        <f>+'Información ELECTRO PUNO'!E4780</f>
        <v>BT</v>
      </c>
      <c r="G4800" s="194">
        <f>+'Información ELECTRO PUNO'!G4780</f>
        <v>8</v>
      </c>
      <c r="H4800" s="9" t="str">
        <f t="shared" si="534"/>
        <v>Poste</v>
      </c>
      <c r="I4800" s="194" t="str">
        <f>+'Información ELECTRO PUNO'!F4780</f>
        <v>Concreto Armado</v>
      </c>
      <c r="J4800" s="194" t="str">
        <f>+'Información ELECTRO PUNO'!B4780</f>
        <v>PPC06</v>
      </c>
      <c r="K4800" s="9" t="str">
        <f t="shared" si="536"/>
        <v>POSTE DE CONCRETO ARMADO DE  8/300/120/240</v>
      </c>
      <c r="L4800" s="139">
        <f t="shared" si="537"/>
        <v>0.14000000000000001</v>
      </c>
    </row>
    <row r="4801" spans="1:12" x14ac:dyDescent="0.25">
      <c r="A4801" s="193">
        <f>+'Información ELECTRO PUNO'!A4781</f>
        <v>4780</v>
      </c>
      <c r="B4801" s="26" t="str">
        <f t="shared" si="535"/>
        <v>SICODI</v>
      </c>
      <c r="C4801" s="9" t="str">
        <f t="shared" si="531"/>
        <v>Puno</v>
      </c>
      <c r="D4801" s="9" t="str">
        <f t="shared" si="532"/>
        <v>No Reporta</v>
      </c>
      <c r="E4801" s="9" t="str">
        <f t="shared" si="533"/>
        <v>No Reporta</v>
      </c>
      <c r="F4801" s="194" t="str">
        <f>+'Información ELECTRO PUNO'!E4781</f>
        <v>BT</v>
      </c>
      <c r="G4801" s="194">
        <f>+'Información ELECTRO PUNO'!G4781</f>
        <v>8</v>
      </c>
      <c r="H4801" s="9" t="str">
        <f t="shared" si="534"/>
        <v>Poste</v>
      </c>
      <c r="I4801" s="194" t="str">
        <f>+'Información ELECTRO PUNO'!F4781</f>
        <v>Concreto Armado</v>
      </c>
      <c r="J4801" s="194" t="str">
        <f>+'Información ELECTRO PUNO'!B4781</f>
        <v>PPC06</v>
      </c>
      <c r="K4801" s="9" t="str">
        <f t="shared" si="536"/>
        <v>POSTE DE CONCRETO ARMADO DE  8/300/120/240</v>
      </c>
      <c r="L4801" s="139">
        <f t="shared" si="537"/>
        <v>0.14000000000000001</v>
      </c>
    </row>
    <row r="4802" spans="1:12" x14ac:dyDescent="0.25">
      <c r="A4802" s="193">
        <f>+'Información ELECTRO PUNO'!A4782</f>
        <v>4781</v>
      </c>
      <c r="B4802" s="26" t="str">
        <f t="shared" si="535"/>
        <v>SICODI</v>
      </c>
      <c r="C4802" s="9" t="str">
        <f t="shared" si="531"/>
        <v>Puno</v>
      </c>
      <c r="D4802" s="9" t="str">
        <f t="shared" si="532"/>
        <v>No Reporta</v>
      </c>
      <c r="E4802" s="9" t="str">
        <f t="shared" si="533"/>
        <v>No Reporta</v>
      </c>
      <c r="F4802" s="194" t="str">
        <f>+'Información ELECTRO PUNO'!E4782</f>
        <v>BT</v>
      </c>
      <c r="G4802" s="194">
        <f>+'Información ELECTRO PUNO'!G4782</f>
        <v>8</v>
      </c>
      <c r="H4802" s="9" t="str">
        <f t="shared" si="534"/>
        <v>Poste</v>
      </c>
      <c r="I4802" s="194" t="str">
        <f>+'Información ELECTRO PUNO'!F4782</f>
        <v>Concreto Armado</v>
      </c>
      <c r="J4802" s="194" t="str">
        <f>+'Información ELECTRO PUNO'!B4782</f>
        <v>PPC06</v>
      </c>
      <c r="K4802" s="9" t="str">
        <f t="shared" si="536"/>
        <v>POSTE DE CONCRETO ARMADO DE  8/300/120/240</v>
      </c>
      <c r="L4802" s="139">
        <f t="shared" si="537"/>
        <v>0.14000000000000001</v>
      </c>
    </row>
    <row r="4803" spans="1:12" x14ac:dyDescent="0.25">
      <c r="A4803" s="193">
        <f>+'Información ELECTRO PUNO'!A4783</f>
        <v>4782</v>
      </c>
      <c r="B4803" s="26" t="str">
        <f t="shared" si="535"/>
        <v>SICODI</v>
      </c>
      <c r="C4803" s="9" t="str">
        <f t="shared" si="531"/>
        <v>Puno</v>
      </c>
      <c r="D4803" s="9" t="str">
        <f t="shared" si="532"/>
        <v>No Reporta</v>
      </c>
      <c r="E4803" s="9" t="str">
        <f t="shared" si="533"/>
        <v>No Reporta</v>
      </c>
      <c r="F4803" s="194" t="str">
        <f>+'Información ELECTRO PUNO'!E4783</f>
        <v>MT</v>
      </c>
      <c r="G4803" s="194">
        <f>+'Información ELECTRO PUNO'!G4783</f>
        <v>13</v>
      </c>
      <c r="H4803" s="9" t="str">
        <f t="shared" si="534"/>
        <v>Poste</v>
      </c>
      <c r="I4803" s="194" t="str">
        <f>+'Información ELECTRO PUNO'!F4783</f>
        <v>Concreto Armado C</v>
      </c>
      <c r="J4803" s="194" t="str">
        <f>+'Información ELECTRO PUNO'!B4783</f>
        <v>PPC20</v>
      </c>
      <c r="K4803" s="9" t="str">
        <f t="shared" si="536"/>
        <v>POSTE DE CONCRETO ARMADO DE 13/400/150/345</v>
      </c>
      <c r="L4803" s="139">
        <f t="shared" si="537"/>
        <v>0.54</v>
      </c>
    </row>
    <row r="4804" spans="1:12" x14ac:dyDescent="0.25">
      <c r="A4804" s="193">
        <f>+'Información ELECTRO PUNO'!A4784</f>
        <v>4783</v>
      </c>
      <c r="B4804" s="26" t="str">
        <f t="shared" si="535"/>
        <v>SICODI</v>
      </c>
      <c r="C4804" s="9" t="str">
        <f t="shared" si="531"/>
        <v>Puno</v>
      </c>
      <c r="D4804" s="9" t="str">
        <f t="shared" si="532"/>
        <v>No Reporta</v>
      </c>
      <c r="E4804" s="9" t="str">
        <f t="shared" si="533"/>
        <v>No Reporta</v>
      </c>
      <c r="F4804" s="194" t="str">
        <f>+'Información ELECTRO PUNO'!E4784</f>
        <v>MT</v>
      </c>
      <c r="G4804" s="194">
        <f>+'Información ELECTRO PUNO'!G4784</f>
        <v>13</v>
      </c>
      <c r="H4804" s="9" t="str">
        <f t="shared" si="534"/>
        <v>Poste</v>
      </c>
      <c r="I4804" s="194" t="str">
        <f>+'Información ELECTRO PUNO'!F4784</f>
        <v>Concreto Armado C</v>
      </c>
      <c r="J4804" s="194" t="str">
        <f>+'Información ELECTRO PUNO'!B4784</f>
        <v>PPC20</v>
      </c>
      <c r="K4804" s="9" t="str">
        <f t="shared" si="536"/>
        <v>POSTE DE CONCRETO ARMADO DE 13/400/150/345</v>
      </c>
      <c r="L4804" s="139">
        <f t="shared" si="537"/>
        <v>0.54</v>
      </c>
    </row>
    <row r="4805" spans="1:12" x14ac:dyDescent="0.25">
      <c r="A4805" s="193">
        <f>+'Información ELECTRO PUNO'!A4785</f>
        <v>4784</v>
      </c>
      <c r="B4805" s="26" t="str">
        <f t="shared" si="535"/>
        <v>SICODI</v>
      </c>
      <c r="C4805" s="9" t="str">
        <f t="shared" si="531"/>
        <v>Puno</v>
      </c>
      <c r="D4805" s="9" t="str">
        <f t="shared" si="532"/>
        <v>No Reporta</v>
      </c>
      <c r="E4805" s="9" t="str">
        <f t="shared" si="533"/>
        <v>No Reporta</v>
      </c>
      <c r="F4805" s="194" t="str">
        <f>+'Información ELECTRO PUNO'!E4785</f>
        <v>MT</v>
      </c>
      <c r="G4805" s="194">
        <f>+'Información ELECTRO PUNO'!G4785</f>
        <v>13</v>
      </c>
      <c r="H4805" s="9" t="str">
        <f t="shared" si="534"/>
        <v>Poste</v>
      </c>
      <c r="I4805" s="194" t="str">
        <f>+'Información ELECTRO PUNO'!F4785</f>
        <v>Concreto Armado C</v>
      </c>
      <c r="J4805" s="194" t="str">
        <f>+'Información ELECTRO PUNO'!B4785</f>
        <v>PPC20</v>
      </c>
      <c r="K4805" s="9" t="str">
        <f t="shared" si="536"/>
        <v>POSTE DE CONCRETO ARMADO DE 13/400/150/345</v>
      </c>
      <c r="L4805" s="139">
        <f t="shared" si="537"/>
        <v>0.54</v>
      </c>
    </row>
    <row r="4806" spans="1:12" x14ac:dyDescent="0.25">
      <c r="A4806" s="193">
        <f>+'Información ELECTRO PUNO'!A4786</f>
        <v>4785</v>
      </c>
      <c r="B4806" s="26" t="str">
        <f t="shared" si="535"/>
        <v>SICODI</v>
      </c>
      <c r="C4806" s="9" t="str">
        <f t="shared" si="531"/>
        <v>Puno</v>
      </c>
      <c r="D4806" s="9" t="str">
        <f t="shared" si="532"/>
        <v>No Reporta</v>
      </c>
      <c r="E4806" s="9" t="str">
        <f t="shared" si="533"/>
        <v>No Reporta</v>
      </c>
      <c r="F4806" s="194" t="str">
        <f>+'Información ELECTRO PUNO'!E4786</f>
        <v>MT</v>
      </c>
      <c r="G4806" s="194">
        <f>+'Información ELECTRO PUNO'!G4786</f>
        <v>13</v>
      </c>
      <c r="H4806" s="9" t="str">
        <f t="shared" si="534"/>
        <v>Poste</v>
      </c>
      <c r="I4806" s="194" t="str">
        <f>+'Información ELECTRO PUNO'!F4786</f>
        <v>Concreto Armado C</v>
      </c>
      <c r="J4806" s="194" t="str">
        <f>+'Información ELECTRO PUNO'!B4786</f>
        <v>PPC20</v>
      </c>
      <c r="K4806" s="9" t="str">
        <f t="shared" si="536"/>
        <v>POSTE DE CONCRETO ARMADO DE 13/400/150/345</v>
      </c>
      <c r="L4806" s="139">
        <f t="shared" si="537"/>
        <v>0.54</v>
      </c>
    </row>
    <row r="4807" spans="1:12" x14ac:dyDescent="0.25">
      <c r="A4807" s="193">
        <f>+'Información ELECTRO PUNO'!A4787</f>
        <v>4786</v>
      </c>
      <c r="B4807" s="26" t="str">
        <f t="shared" si="535"/>
        <v>SICODI</v>
      </c>
      <c r="C4807" s="9" t="str">
        <f t="shared" si="531"/>
        <v>Puno</v>
      </c>
      <c r="D4807" s="9" t="str">
        <f t="shared" si="532"/>
        <v>No Reporta</v>
      </c>
      <c r="E4807" s="9" t="str">
        <f t="shared" si="533"/>
        <v>No Reporta</v>
      </c>
      <c r="F4807" s="194" t="str">
        <f>+'Información ELECTRO PUNO'!E4787</f>
        <v>MT</v>
      </c>
      <c r="G4807" s="194">
        <f>+'Información ELECTRO PUNO'!G4787</f>
        <v>13</v>
      </c>
      <c r="H4807" s="9" t="str">
        <f t="shared" si="534"/>
        <v>Poste</v>
      </c>
      <c r="I4807" s="194" t="str">
        <f>+'Información ELECTRO PUNO'!F4787</f>
        <v>Concreto Armado C</v>
      </c>
      <c r="J4807" s="194" t="str">
        <f>+'Información ELECTRO PUNO'!B4787</f>
        <v>PPC20</v>
      </c>
      <c r="K4807" s="9" t="str">
        <f t="shared" si="536"/>
        <v>POSTE DE CONCRETO ARMADO DE 13/400/150/345</v>
      </c>
      <c r="L4807" s="139">
        <f t="shared" si="537"/>
        <v>0.54</v>
      </c>
    </row>
    <row r="4808" spans="1:12" x14ac:dyDescent="0.25">
      <c r="A4808" s="193">
        <f>+'Información ELECTRO PUNO'!A4788</f>
        <v>4787</v>
      </c>
      <c r="B4808" s="26" t="str">
        <f t="shared" si="535"/>
        <v>SICODI</v>
      </c>
      <c r="C4808" s="9" t="str">
        <f t="shared" si="531"/>
        <v>Puno</v>
      </c>
      <c r="D4808" s="9" t="str">
        <f t="shared" si="532"/>
        <v>No Reporta</v>
      </c>
      <c r="E4808" s="9" t="str">
        <f t="shared" si="533"/>
        <v>No Reporta</v>
      </c>
      <c r="F4808" s="194" t="str">
        <f>+'Información ELECTRO PUNO'!E4788</f>
        <v>MT</v>
      </c>
      <c r="G4808" s="194">
        <f>+'Información ELECTRO PUNO'!G4788</f>
        <v>13</v>
      </c>
      <c r="H4808" s="9" t="str">
        <f t="shared" si="534"/>
        <v>Poste</v>
      </c>
      <c r="I4808" s="194" t="str">
        <f>+'Información ELECTRO PUNO'!F4788</f>
        <v>Concreto Armado C</v>
      </c>
      <c r="J4808" s="194" t="str">
        <f>+'Información ELECTRO PUNO'!B4788</f>
        <v>PPC20</v>
      </c>
      <c r="K4808" s="9" t="str">
        <f t="shared" si="536"/>
        <v>POSTE DE CONCRETO ARMADO DE 13/400/150/345</v>
      </c>
      <c r="L4808" s="139">
        <f t="shared" si="537"/>
        <v>0.54</v>
      </c>
    </row>
    <row r="4809" spans="1:12" x14ac:dyDescent="0.25">
      <c r="A4809" s="193">
        <f>+'Información ELECTRO PUNO'!A4789</f>
        <v>4788</v>
      </c>
      <c r="B4809" s="26" t="str">
        <f t="shared" si="535"/>
        <v>SICODI</v>
      </c>
      <c r="C4809" s="9" t="str">
        <f t="shared" si="531"/>
        <v>Puno</v>
      </c>
      <c r="D4809" s="9" t="str">
        <f t="shared" si="532"/>
        <v>No Reporta</v>
      </c>
      <c r="E4809" s="9" t="str">
        <f t="shared" si="533"/>
        <v>No Reporta</v>
      </c>
      <c r="F4809" s="194" t="str">
        <f>+'Información ELECTRO PUNO'!E4789</f>
        <v>MT</v>
      </c>
      <c r="G4809" s="194">
        <f>+'Información ELECTRO PUNO'!G4789</f>
        <v>13</v>
      </c>
      <c r="H4809" s="9" t="str">
        <f t="shared" si="534"/>
        <v>Poste</v>
      </c>
      <c r="I4809" s="194" t="str">
        <f>+'Información ELECTRO PUNO'!F4789</f>
        <v>Concreto Armado C</v>
      </c>
      <c r="J4809" s="194" t="str">
        <f>+'Información ELECTRO PUNO'!B4789</f>
        <v>PPC20</v>
      </c>
      <c r="K4809" s="9" t="str">
        <f t="shared" si="536"/>
        <v>POSTE DE CONCRETO ARMADO DE 13/400/150/345</v>
      </c>
      <c r="L4809" s="139">
        <f t="shared" si="537"/>
        <v>0.54</v>
      </c>
    </row>
    <row r="4810" spans="1:12" x14ac:dyDescent="0.25">
      <c r="A4810" s="193">
        <f>+'Información ELECTRO PUNO'!A4790</f>
        <v>4789</v>
      </c>
      <c r="B4810" s="26" t="str">
        <f t="shared" si="535"/>
        <v>SICODI</v>
      </c>
      <c r="C4810" s="9" t="str">
        <f t="shared" si="531"/>
        <v>Puno</v>
      </c>
      <c r="D4810" s="9" t="str">
        <f t="shared" si="532"/>
        <v>No Reporta</v>
      </c>
      <c r="E4810" s="9" t="str">
        <f t="shared" si="533"/>
        <v>No Reporta</v>
      </c>
      <c r="F4810" s="194" t="str">
        <f>+'Información ELECTRO PUNO'!E4790</f>
        <v>MT</v>
      </c>
      <c r="G4810" s="194">
        <f>+'Información ELECTRO PUNO'!G4790</f>
        <v>13</v>
      </c>
      <c r="H4810" s="9" t="str">
        <f t="shared" si="534"/>
        <v>Poste</v>
      </c>
      <c r="I4810" s="194" t="str">
        <f>+'Información ELECTRO PUNO'!F4790</f>
        <v>Concreto Armado C</v>
      </c>
      <c r="J4810" s="194" t="str">
        <f>+'Información ELECTRO PUNO'!B4790</f>
        <v>PPC20</v>
      </c>
      <c r="K4810" s="9" t="str">
        <f t="shared" si="536"/>
        <v>POSTE DE CONCRETO ARMADO DE 13/400/150/345</v>
      </c>
      <c r="L4810" s="139">
        <f t="shared" si="537"/>
        <v>0.54</v>
      </c>
    </row>
    <row r="4811" spans="1:12" x14ac:dyDescent="0.25">
      <c r="A4811" s="193">
        <f>+'Información ELECTRO PUNO'!A4791</f>
        <v>4790</v>
      </c>
      <c r="B4811" s="26" t="str">
        <f t="shared" si="535"/>
        <v>SICODI</v>
      </c>
      <c r="C4811" s="9" t="str">
        <f t="shared" si="531"/>
        <v>Puno</v>
      </c>
      <c r="D4811" s="9" t="str">
        <f t="shared" si="532"/>
        <v>No Reporta</v>
      </c>
      <c r="E4811" s="9" t="str">
        <f t="shared" si="533"/>
        <v>No Reporta</v>
      </c>
      <c r="F4811" s="194" t="str">
        <f>+'Información ELECTRO PUNO'!E4791</f>
        <v>MT</v>
      </c>
      <c r="G4811" s="194">
        <f>+'Información ELECTRO PUNO'!G4791</f>
        <v>13</v>
      </c>
      <c r="H4811" s="9" t="str">
        <f t="shared" si="534"/>
        <v>Poste</v>
      </c>
      <c r="I4811" s="194" t="str">
        <f>+'Información ELECTRO PUNO'!F4791</f>
        <v>Concreto Armado C</v>
      </c>
      <c r="J4811" s="194" t="str">
        <f>+'Información ELECTRO PUNO'!B4791</f>
        <v>PPC20</v>
      </c>
      <c r="K4811" s="9" t="str">
        <f t="shared" si="536"/>
        <v>POSTE DE CONCRETO ARMADO DE 13/400/150/345</v>
      </c>
      <c r="L4811" s="139">
        <f t="shared" si="537"/>
        <v>0.54</v>
      </c>
    </row>
    <row r="4812" spans="1:12" x14ac:dyDescent="0.25">
      <c r="A4812" s="193">
        <f>+'Información ELECTRO PUNO'!A4792</f>
        <v>4791</v>
      </c>
      <c r="B4812" s="26" t="str">
        <f t="shared" si="535"/>
        <v>SICODI</v>
      </c>
      <c r="C4812" s="9" t="str">
        <f t="shared" si="531"/>
        <v>Puno</v>
      </c>
      <c r="D4812" s="9" t="str">
        <f t="shared" si="532"/>
        <v>No Reporta</v>
      </c>
      <c r="E4812" s="9" t="str">
        <f t="shared" si="533"/>
        <v>No Reporta</v>
      </c>
      <c r="F4812" s="194" t="str">
        <f>+'Información ELECTRO PUNO'!E4792</f>
        <v>MT</v>
      </c>
      <c r="G4812" s="194">
        <f>+'Información ELECTRO PUNO'!G4792</f>
        <v>13</v>
      </c>
      <c r="H4812" s="9" t="str">
        <f t="shared" si="534"/>
        <v>Poste</v>
      </c>
      <c r="I4812" s="194" t="str">
        <f>+'Información ELECTRO PUNO'!F4792</f>
        <v>Concreto Armado C</v>
      </c>
      <c r="J4812" s="194" t="str">
        <f>+'Información ELECTRO PUNO'!B4792</f>
        <v>PPC20</v>
      </c>
      <c r="K4812" s="9" t="str">
        <f t="shared" si="536"/>
        <v>POSTE DE CONCRETO ARMADO DE 13/400/150/345</v>
      </c>
      <c r="L4812" s="139">
        <f t="shared" si="537"/>
        <v>0.54</v>
      </c>
    </row>
    <row r="4813" spans="1:12" x14ac:dyDescent="0.25">
      <c r="A4813" s="193">
        <f>+'Información ELECTRO PUNO'!A4793</f>
        <v>4792</v>
      </c>
      <c r="B4813" s="26" t="str">
        <f t="shared" si="535"/>
        <v>SICODI</v>
      </c>
      <c r="C4813" s="9" t="str">
        <f t="shared" si="531"/>
        <v>Puno</v>
      </c>
      <c r="D4813" s="9" t="str">
        <f t="shared" si="532"/>
        <v>No Reporta</v>
      </c>
      <c r="E4813" s="9" t="str">
        <f t="shared" si="533"/>
        <v>No Reporta</v>
      </c>
      <c r="F4813" s="194" t="str">
        <f>+'Información ELECTRO PUNO'!E4793</f>
        <v>MT</v>
      </c>
      <c r="G4813" s="194">
        <f>+'Información ELECTRO PUNO'!G4793</f>
        <v>13</v>
      </c>
      <c r="H4813" s="9" t="str">
        <f t="shared" si="534"/>
        <v>Poste</v>
      </c>
      <c r="I4813" s="194" t="str">
        <f>+'Información ELECTRO PUNO'!F4793</f>
        <v>Concreto Armado C</v>
      </c>
      <c r="J4813" s="194" t="str">
        <f>+'Información ELECTRO PUNO'!B4793</f>
        <v>PPC20</v>
      </c>
      <c r="K4813" s="9" t="str">
        <f t="shared" si="536"/>
        <v>POSTE DE CONCRETO ARMADO DE 13/400/150/345</v>
      </c>
      <c r="L4813" s="139">
        <f t="shared" si="537"/>
        <v>0.54</v>
      </c>
    </row>
    <row r="4814" spans="1:12" x14ac:dyDescent="0.25">
      <c r="A4814" s="193">
        <f>+'Información ELECTRO PUNO'!A4794</f>
        <v>4793</v>
      </c>
      <c r="B4814" s="26" t="str">
        <f t="shared" si="535"/>
        <v>SICODI</v>
      </c>
      <c r="C4814" s="9" t="str">
        <f t="shared" si="531"/>
        <v>Puno</v>
      </c>
      <c r="D4814" s="9" t="str">
        <f t="shared" si="532"/>
        <v>No Reporta</v>
      </c>
      <c r="E4814" s="9" t="str">
        <f t="shared" si="533"/>
        <v>No Reporta</v>
      </c>
      <c r="F4814" s="194" t="str">
        <f>+'Información ELECTRO PUNO'!E4794</f>
        <v>MT</v>
      </c>
      <c r="G4814" s="194">
        <f>+'Información ELECTRO PUNO'!G4794</f>
        <v>13</v>
      </c>
      <c r="H4814" s="9" t="str">
        <f t="shared" si="534"/>
        <v>Poste</v>
      </c>
      <c r="I4814" s="194" t="str">
        <f>+'Información ELECTRO PUNO'!F4794</f>
        <v>Concreto Armado C</v>
      </c>
      <c r="J4814" s="194" t="str">
        <f>+'Información ELECTRO PUNO'!B4794</f>
        <v>PPC20</v>
      </c>
      <c r="K4814" s="9" t="str">
        <f t="shared" si="536"/>
        <v>POSTE DE CONCRETO ARMADO DE 13/400/150/345</v>
      </c>
      <c r="L4814" s="139">
        <f t="shared" si="537"/>
        <v>0.54</v>
      </c>
    </row>
    <row r="4815" spans="1:12" x14ac:dyDescent="0.25">
      <c r="A4815" s="193">
        <f>+'Información ELECTRO PUNO'!A4795</f>
        <v>4794</v>
      </c>
      <c r="B4815" s="26" t="str">
        <f t="shared" si="535"/>
        <v>SICODI</v>
      </c>
      <c r="C4815" s="9" t="str">
        <f t="shared" si="531"/>
        <v>Puno</v>
      </c>
      <c r="D4815" s="9" t="str">
        <f t="shared" si="532"/>
        <v>No Reporta</v>
      </c>
      <c r="E4815" s="9" t="str">
        <f t="shared" si="533"/>
        <v>No Reporta</v>
      </c>
      <c r="F4815" s="194" t="str">
        <f>+'Información ELECTRO PUNO'!E4795</f>
        <v>MT</v>
      </c>
      <c r="G4815" s="194">
        <f>+'Información ELECTRO PUNO'!G4795</f>
        <v>13</v>
      </c>
      <c r="H4815" s="9" t="str">
        <f t="shared" si="534"/>
        <v>Poste</v>
      </c>
      <c r="I4815" s="194" t="str">
        <f>+'Información ELECTRO PUNO'!F4795</f>
        <v>Concreto Armado C</v>
      </c>
      <c r="J4815" s="194" t="str">
        <f>+'Información ELECTRO PUNO'!B4795</f>
        <v>PPC20</v>
      </c>
      <c r="K4815" s="9" t="str">
        <f t="shared" si="536"/>
        <v>POSTE DE CONCRETO ARMADO DE 13/400/150/345</v>
      </c>
      <c r="L4815" s="139">
        <f t="shared" si="537"/>
        <v>0.54</v>
      </c>
    </row>
    <row r="4816" spans="1:12" x14ac:dyDescent="0.25">
      <c r="A4816" s="193">
        <f>+'Información ELECTRO PUNO'!A4796</f>
        <v>4795</v>
      </c>
      <c r="B4816" s="26" t="str">
        <f t="shared" si="535"/>
        <v>SICODI</v>
      </c>
      <c r="C4816" s="9" t="str">
        <f t="shared" si="531"/>
        <v>Puno</v>
      </c>
      <c r="D4816" s="9" t="str">
        <f t="shared" si="532"/>
        <v>No Reporta</v>
      </c>
      <c r="E4816" s="9" t="str">
        <f t="shared" si="533"/>
        <v>No Reporta</v>
      </c>
      <c r="F4816" s="194" t="str">
        <f>+'Información ELECTRO PUNO'!E4796</f>
        <v>MT</v>
      </c>
      <c r="G4816" s="194">
        <f>+'Información ELECTRO PUNO'!G4796</f>
        <v>13</v>
      </c>
      <c r="H4816" s="9" t="str">
        <f t="shared" si="534"/>
        <v>Poste</v>
      </c>
      <c r="I4816" s="194" t="str">
        <f>+'Información ELECTRO PUNO'!F4796</f>
        <v>Concreto Armado C</v>
      </c>
      <c r="J4816" s="194" t="str">
        <f>+'Información ELECTRO PUNO'!B4796</f>
        <v>PPC20</v>
      </c>
      <c r="K4816" s="9" t="str">
        <f t="shared" si="536"/>
        <v>POSTE DE CONCRETO ARMADO DE 13/400/150/345</v>
      </c>
      <c r="L4816" s="139">
        <f t="shared" si="537"/>
        <v>0.54</v>
      </c>
    </row>
    <row r="4817" spans="1:12" x14ac:dyDescent="0.25">
      <c r="A4817" s="193">
        <f>+'Información ELECTRO PUNO'!A4797</f>
        <v>4796</v>
      </c>
      <c r="B4817" s="26" t="str">
        <f t="shared" si="535"/>
        <v>SICODI</v>
      </c>
      <c r="C4817" s="9" t="str">
        <f t="shared" si="531"/>
        <v>Puno</v>
      </c>
      <c r="D4817" s="9" t="str">
        <f t="shared" si="532"/>
        <v>No Reporta</v>
      </c>
      <c r="E4817" s="9" t="str">
        <f t="shared" si="533"/>
        <v>No Reporta</v>
      </c>
      <c r="F4817" s="194" t="str">
        <f>+'Información ELECTRO PUNO'!E4797</f>
        <v>MT</v>
      </c>
      <c r="G4817" s="194">
        <f>+'Información ELECTRO PUNO'!G4797</f>
        <v>13</v>
      </c>
      <c r="H4817" s="9" t="str">
        <f t="shared" si="534"/>
        <v>Poste</v>
      </c>
      <c r="I4817" s="194" t="str">
        <f>+'Información ELECTRO PUNO'!F4797</f>
        <v>Concreto Armado C</v>
      </c>
      <c r="J4817" s="194" t="str">
        <f>+'Información ELECTRO PUNO'!B4797</f>
        <v>PPC20</v>
      </c>
      <c r="K4817" s="9" t="str">
        <f t="shared" si="536"/>
        <v>POSTE DE CONCRETO ARMADO DE 13/400/150/345</v>
      </c>
      <c r="L4817" s="139">
        <f t="shared" si="537"/>
        <v>0.54</v>
      </c>
    </row>
    <row r="4818" spans="1:12" x14ac:dyDescent="0.25">
      <c r="A4818" s="193">
        <f>+'Información ELECTRO PUNO'!A4798</f>
        <v>4797</v>
      </c>
      <c r="B4818" s="26" t="str">
        <f t="shared" si="535"/>
        <v>SICODI</v>
      </c>
      <c r="C4818" s="9" t="str">
        <f t="shared" si="531"/>
        <v>Puno</v>
      </c>
      <c r="D4818" s="9" t="str">
        <f t="shared" si="532"/>
        <v>No Reporta</v>
      </c>
      <c r="E4818" s="9" t="str">
        <f t="shared" si="533"/>
        <v>No Reporta</v>
      </c>
      <c r="F4818" s="194" t="str">
        <f>+'Información ELECTRO PUNO'!E4798</f>
        <v>MT</v>
      </c>
      <c r="G4818" s="194">
        <f>+'Información ELECTRO PUNO'!G4798</f>
        <v>13</v>
      </c>
      <c r="H4818" s="9" t="str">
        <f t="shared" si="534"/>
        <v>Poste</v>
      </c>
      <c r="I4818" s="194" t="str">
        <f>+'Información ELECTRO PUNO'!F4798</f>
        <v>Concreto Armado C</v>
      </c>
      <c r="J4818" s="194" t="str">
        <f>+'Información ELECTRO PUNO'!B4798</f>
        <v>PPC20</v>
      </c>
      <c r="K4818" s="9" t="str">
        <f t="shared" si="536"/>
        <v>POSTE DE CONCRETO ARMADO DE 13/400/150/345</v>
      </c>
      <c r="L4818" s="139">
        <f t="shared" si="537"/>
        <v>0.54</v>
      </c>
    </row>
    <row r="4819" spans="1:12" x14ac:dyDescent="0.25">
      <c r="A4819" s="193">
        <f>+'Información ELECTRO PUNO'!A4799</f>
        <v>4798</v>
      </c>
      <c r="B4819" s="26" t="str">
        <f t="shared" si="535"/>
        <v>SICODI</v>
      </c>
      <c r="C4819" s="9" t="str">
        <f t="shared" si="531"/>
        <v>Puno</v>
      </c>
      <c r="D4819" s="9" t="str">
        <f t="shared" si="532"/>
        <v>No Reporta</v>
      </c>
      <c r="E4819" s="9" t="str">
        <f t="shared" si="533"/>
        <v>No Reporta</v>
      </c>
      <c r="F4819" s="194" t="str">
        <f>+'Información ELECTRO PUNO'!E4799</f>
        <v>MT</v>
      </c>
      <c r="G4819" s="194">
        <f>+'Información ELECTRO PUNO'!G4799</f>
        <v>13</v>
      </c>
      <c r="H4819" s="9" t="str">
        <f t="shared" si="534"/>
        <v>Poste</v>
      </c>
      <c r="I4819" s="194" t="str">
        <f>+'Información ELECTRO PUNO'!F4799</f>
        <v>Concreto Armado C</v>
      </c>
      <c r="J4819" s="194" t="str">
        <f>+'Información ELECTRO PUNO'!B4799</f>
        <v>PPC20</v>
      </c>
      <c r="K4819" s="9" t="str">
        <f t="shared" si="536"/>
        <v>POSTE DE CONCRETO ARMADO DE 13/400/150/345</v>
      </c>
      <c r="L4819" s="139">
        <f t="shared" si="537"/>
        <v>0.54</v>
      </c>
    </row>
    <row r="4820" spans="1:12" x14ac:dyDescent="0.25">
      <c r="A4820" s="193">
        <f>+'Información ELECTRO PUNO'!A4800</f>
        <v>4799</v>
      </c>
      <c r="B4820" s="26" t="str">
        <f t="shared" si="535"/>
        <v>SICODI</v>
      </c>
      <c r="C4820" s="9" t="str">
        <f t="shared" si="531"/>
        <v>Puno</v>
      </c>
      <c r="D4820" s="9" t="str">
        <f t="shared" si="532"/>
        <v>No Reporta</v>
      </c>
      <c r="E4820" s="9" t="str">
        <f t="shared" si="533"/>
        <v>No Reporta</v>
      </c>
      <c r="F4820" s="194" t="str">
        <f>+'Información ELECTRO PUNO'!E4800</f>
        <v>MT</v>
      </c>
      <c r="G4820" s="194">
        <f>+'Información ELECTRO PUNO'!G4800</f>
        <v>13</v>
      </c>
      <c r="H4820" s="9" t="str">
        <f t="shared" si="534"/>
        <v>Poste</v>
      </c>
      <c r="I4820" s="194" t="str">
        <f>+'Información ELECTRO PUNO'!F4800</f>
        <v>Concreto Armado C</v>
      </c>
      <c r="J4820" s="194" t="str">
        <f>+'Información ELECTRO PUNO'!B4800</f>
        <v>PPC20</v>
      </c>
      <c r="K4820" s="9" t="str">
        <f t="shared" si="536"/>
        <v>POSTE DE CONCRETO ARMADO DE 13/400/150/345</v>
      </c>
      <c r="L4820" s="139">
        <f t="shared" si="537"/>
        <v>0.54</v>
      </c>
    </row>
    <row r="4821" spans="1:12" x14ac:dyDescent="0.25">
      <c r="A4821" s="193">
        <f>+'Información ELECTRO PUNO'!A4801</f>
        <v>4800</v>
      </c>
      <c r="B4821" s="26" t="str">
        <f t="shared" si="535"/>
        <v>SICODI</v>
      </c>
      <c r="C4821" s="9" t="str">
        <f t="shared" si="531"/>
        <v>Puno</v>
      </c>
      <c r="D4821" s="9" t="str">
        <f t="shared" si="532"/>
        <v>No Reporta</v>
      </c>
      <c r="E4821" s="9" t="str">
        <f t="shared" si="533"/>
        <v>No Reporta</v>
      </c>
      <c r="F4821" s="194" t="str">
        <f>+'Información ELECTRO PUNO'!E4801</f>
        <v>MT</v>
      </c>
      <c r="G4821" s="194">
        <f>+'Información ELECTRO PUNO'!G4801</f>
        <v>13</v>
      </c>
      <c r="H4821" s="9" t="str">
        <f t="shared" si="534"/>
        <v>Poste</v>
      </c>
      <c r="I4821" s="194" t="str">
        <f>+'Información ELECTRO PUNO'!F4801</f>
        <v>Concreto Armado C</v>
      </c>
      <c r="J4821" s="194" t="str">
        <f>+'Información ELECTRO PUNO'!B4801</f>
        <v>PPC20</v>
      </c>
      <c r="K4821" s="9" t="str">
        <f t="shared" si="536"/>
        <v>POSTE DE CONCRETO ARMADO DE 13/400/150/345</v>
      </c>
      <c r="L4821" s="139">
        <f t="shared" si="537"/>
        <v>0.54</v>
      </c>
    </row>
    <row r="4822" spans="1:12" x14ac:dyDescent="0.25">
      <c r="A4822" s="193">
        <f>+'Información ELECTRO PUNO'!A4802</f>
        <v>4801</v>
      </c>
      <c r="B4822" s="26" t="str">
        <f t="shared" si="535"/>
        <v>SICODI</v>
      </c>
      <c r="C4822" s="9" t="str">
        <f t="shared" ref="C4822:C4885" si="538">+$C$10</f>
        <v>Puno</v>
      </c>
      <c r="D4822" s="9" t="str">
        <f t="shared" ref="D4822:D4885" si="539">+$D$10</f>
        <v>No Reporta</v>
      </c>
      <c r="E4822" s="9" t="str">
        <f t="shared" ref="E4822:E4885" si="540">+$E$10</f>
        <v>No Reporta</v>
      </c>
      <c r="F4822" s="194" t="str">
        <f>+'Información ELECTRO PUNO'!E4802</f>
        <v>MT</v>
      </c>
      <c r="G4822" s="194">
        <f>+'Información ELECTRO PUNO'!G4802</f>
        <v>13</v>
      </c>
      <c r="H4822" s="9" t="str">
        <f t="shared" ref="H4822:H4885" si="541">+$H$10</f>
        <v>Poste</v>
      </c>
      <c r="I4822" s="194" t="str">
        <f>+'Información ELECTRO PUNO'!F4802</f>
        <v>Concreto Armado C</v>
      </c>
      <c r="J4822" s="194" t="str">
        <f>+'Información ELECTRO PUNO'!B4802</f>
        <v>PPC20</v>
      </c>
      <c r="K4822" s="9" t="str">
        <f t="shared" si="536"/>
        <v>POSTE DE CONCRETO ARMADO DE 13/400/150/345</v>
      </c>
      <c r="L4822" s="139">
        <f t="shared" si="537"/>
        <v>0.54</v>
      </c>
    </row>
    <row r="4823" spans="1:12" x14ac:dyDescent="0.25">
      <c r="A4823" s="193">
        <f>+'Información ELECTRO PUNO'!A4803</f>
        <v>4802</v>
      </c>
      <c r="B4823" s="26" t="str">
        <f t="shared" ref="B4823:B4886" si="542">+INDEX($B$8:$B$16,MATCH(J4823,$J$8:$J$16,0))</f>
        <v>SICODI</v>
      </c>
      <c r="C4823" s="9" t="str">
        <f t="shared" si="538"/>
        <v>Puno</v>
      </c>
      <c r="D4823" s="9" t="str">
        <f t="shared" si="539"/>
        <v>No Reporta</v>
      </c>
      <c r="E4823" s="9" t="str">
        <f t="shared" si="540"/>
        <v>No Reporta</v>
      </c>
      <c r="F4823" s="194" t="str">
        <f>+'Información ELECTRO PUNO'!E4803</f>
        <v>BT</v>
      </c>
      <c r="G4823" s="194">
        <f>+'Información ELECTRO PUNO'!G4803</f>
        <v>8</v>
      </c>
      <c r="H4823" s="9" t="str">
        <f t="shared" si="541"/>
        <v>Poste</v>
      </c>
      <c r="I4823" s="194" t="str">
        <f>+'Información ELECTRO PUNO'!F4803</f>
        <v>Concreto Armado</v>
      </c>
      <c r="J4823" s="194" t="str">
        <f>+'Información ELECTRO PUNO'!B4803</f>
        <v>PPC06</v>
      </c>
      <c r="K4823" s="9" t="str">
        <f t="shared" ref="K4823:K4886" si="543">+VLOOKUP(J4823,$J$8:$K$16,2,FALSE)</f>
        <v>POSTE DE CONCRETO ARMADO DE  8/300/120/240</v>
      </c>
      <c r="L4823" s="139">
        <f t="shared" ref="L4823:L4886" si="544">+VLOOKUP(J4823,$J$8:$U$16,12,FALSE)</f>
        <v>0.14000000000000001</v>
      </c>
    </row>
    <row r="4824" spans="1:12" x14ac:dyDescent="0.25">
      <c r="A4824" s="193">
        <f>+'Información ELECTRO PUNO'!A4804</f>
        <v>4803</v>
      </c>
      <c r="B4824" s="26" t="str">
        <f t="shared" si="542"/>
        <v>SICODI</v>
      </c>
      <c r="C4824" s="9" t="str">
        <f t="shared" si="538"/>
        <v>Puno</v>
      </c>
      <c r="D4824" s="9" t="str">
        <f t="shared" si="539"/>
        <v>No Reporta</v>
      </c>
      <c r="E4824" s="9" t="str">
        <f t="shared" si="540"/>
        <v>No Reporta</v>
      </c>
      <c r="F4824" s="194" t="str">
        <f>+'Información ELECTRO PUNO'!E4804</f>
        <v>BT</v>
      </c>
      <c r="G4824" s="194">
        <f>+'Información ELECTRO PUNO'!G4804</f>
        <v>8</v>
      </c>
      <c r="H4824" s="9" t="str">
        <f t="shared" si="541"/>
        <v>Poste</v>
      </c>
      <c r="I4824" s="194" t="str">
        <f>+'Información ELECTRO PUNO'!F4804</f>
        <v>Concreto Armado</v>
      </c>
      <c r="J4824" s="194" t="str">
        <f>+'Información ELECTRO PUNO'!B4804</f>
        <v>PPC06</v>
      </c>
      <c r="K4824" s="9" t="str">
        <f t="shared" si="543"/>
        <v>POSTE DE CONCRETO ARMADO DE  8/300/120/240</v>
      </c>
      <c r="L4824" s="139">
        <f t="shared" si="544"/>
        <v>0.14000000000000001</v>
      </c>
    </row>
    <row r="4825" spans="1:12" x14ac:dyDescent="0.25">
      <c r="A4825" s="193">
        <f>+'Información ELECTRO PUNO'!A4805</f>
        <v>4804</v>
      </c>
      <c r="B4825" s="26" t="str">
        <f t="shared" si="542"/>
        <v>SICODI</v>
      </c>
      <c r="C4825" s="9" t="str">
        <f t="shared" si="538"/>
        <v>Puno</v>
      </c>
      <c r="D4825" s="9" t="str">
        <f t="shared" si="539"/>
        <v>No Reporta</v>
      </c>
      <c r="E4825" s="9" t="str">
        <f t="shared" si="540"/>
        <v>No Reporta</v>
      </c>
      <c r="F4825" s="194" t="str">
        <f>+'Información ELECTRO PUNO'!E4805</f>
        <v>BT</v>
      </c>
      <c r="G4825" s="194">
        <f>+'Información ELECTRO PUNO'!G4805</f>
        <v>8</v>
      </c>
      <c r="H4825" s="9" t="str">
        <f t="shared" si="541"/>
        <v>Poste</v>
      </c>
      <c r="I4825" s="194" t="str">
        <f>+'Información ELECTRO PUNO'!F4805</f>
        <v>Concreto Armado</v>
      </c>
      <c r="J4825" s="194" t="str">
        <f>+'Información ELECTRO PUNO'!B4805</f>
        <v>PPC06</v>
      </c>
      <c r="K4825" s="9" t="str">
        <f t="shared" si="543"/>
        <v>POSTE DE CONCRETO ARMADO DE  8/300/120/240</v>
      </c>
      <c r="L4825" s="139">
        <f t="shared" si="544"/>
        <v>0.14000000000000001</v>
      </c>
    </row>
    <row r="4826" spans="1:12" x14ac:dyDescent="0.25">
      <c r="A4826" s="193">
        <f>+'Información ELECTRO PUNO'!A4806</f>
        <v>4805</v>
      </c>
      <c r="B4826" s="26" t="str">
        <f t="shared" si="542"/>
        <v>SICODI</v>
      </c>
      <c r="C4826" s="9" t="str">
        <f t="shared" si="538"/>
        <v>Puno</v>
      </c>
      <c r="D4826" s="9" t="str">
        <f t="shared" si="539"/>
        <v>No Reporta</v>
      </c>
      <c r="E4826" s="9" t="str">
        <f t="shared" si="540"/>
        <v>No Reporta</v>
      </c>
      <c r="F4826" s="194" t="str">
        <f>+'Información ELECTRO PUNO'!E4806</f>
        <v>BT</v>
      </c>
      <c r="G4826" s="194">
        <f>+'Información ELECTRO PUNO'!G4806</f>
        <v>8</v>
      </c>
      <c r="H4826" s="9" t="str">
        <f t="shared" si="541"/>
        <v>Poste</v>
      </c>
      <c r="I4826" s="194" t="str">
        <f>+'Información ELECTRO PUNO'!F4806</f>
        <v>Concreto Armado</v>
      </c>
      <c r="J4826" s="194" t="str">
        <f>+'Información ELECTRO PUNO'!B4806</f>
        <v>PPC06</v>
      </c>
      <c r="K4826" s="9" t="str">
        <f t="shared" si="543"/>
        <v>POSTE DE CONCRETO ARMADO DE  8/300/120/240</v>
      </c>
      <c r="L4826" s="139">
        <f t="shared" si="544"/>
        <v>0.14000000000000001</v>
      </c>
    </row>
    <row r="4827" spans="1:12" x14ac:dyDescent="0.25">
      <c r="A4827" s="193">
        <f>+'Información ELECTRO PUNO'!A4807</f>
        <v>4806</v>
      </c>
      <c r="B4827" s="26" t="str">
        <f t="shared" si="542"/>
        <v>SICODI</v>
      </c>
      <c r="C4827" s="9" t="str">
        <f t="shared" si="538"/>
        <v>Puno</v>
      </c>
      <c r="D4827" s="9" t="str">
        <f t="shared" si="539"/>
        <v>No Reporta</v>
      </c>
      <c r="E4827" s="9" t="str">
        <f t="shared" si="540"/>
        <v>No Reporta</v>
      </c>
      <c r="F4827" s="194" t="str">
        <f>+'Información ELECTRO PUNO'!E4807</f>
        <v>BT</v>
      </c>
      <c r="G4827" s="194">
        <f>+'Información ELECTRO PUNO'!G4807</f>
        <v>8</v>
      </c>
      <c r="H4827" s="9" t="str">
        <f t="shared" si="541"/>
        <v>Poste</v>
      </c>
      <c r="I4827" s="194" t="str">
        <f>+'Información ELECTRO PUNO'!F4807</f>
        <v>Concreto Armado</v>
      </c>
      <c r="J4827" s="194" t="str">
        <f>+'Información ELECTRO PUNO'!B4807</f>
        <v>PPC06</v>
      </c>
      <c r="K4827" s="9" t="str">
        <f t="shared" si="543"/>
        <v>POSTE DE CONCRETO ARMADO DE  8/300/120/240</v>
      </c>
      <c r="L4827" s="139">
        <f t="shared" si="544"/>
        <v>0.14000000000000001</v>
      </c>
    </row>
    <row r="4828" spans="1:12" x14ac:dyDescent="0.25">
      <c r="A4828" s="193">
        <f>+'Información ELECTRO PUNO'!A4808</f>
        <v>4807</v>
      </c>
      <c r="B4828" s="26" t="str">
        <f t="shared" si="542"/>
        <v>SICODI</v>
      </c>
      <c r="C4828" s="9" t="str">
        <f t="shared" si="538"/>
        <v>Puno</v>
      </c>
      <c r="D4828" s="9" t="str">
        <f t="shared" si="539"/>
        <v>No Reporta</v>
      </c>
      <c r="E4828" s="9" t="str">
        <f t="shared" si="540"/>
        <v>No Reporta</v>
      </c>
      <c r="F4828" s="194" t="str">
        <f>+'Información ELECTRO PUNO'!E4808</f>
        <v>MT</v>
      </c>
      <c r="G4828" s="194">
        <f>+'Información ELECTRO PUNO'!G4808</f>
        <v>13</v>
      </c>
      <c r="H4828" s="9" t="str">
        <f t="shared" si="541"/>
        <v>Poste</v>
      </c>
      <c r="I4828" s="194" t="str">
        <f>+'Información ELECTRO PUNO'!F4808</f>
        <v>Concreto Armado C</v>
      </c>
      <c r="J4828" s="194" t="str">
        <f>+'Información ELECTRO PUNO'!B4808</f>
        <v>PPC20</v>
      </c>
      <c r="K4828" s="9" t="str">
        <f t="shared" si="543"/>
        <v>POSTE DE CONCRETO ARMADO DE 13/400/150/345</v>
      </c>
      <c r="L4828" s="139">
        <f t="shared" si="544"/>
        <v>0.54</v>
      </c>
    </row>
    <row r="4829" spans="1:12" x14ac:dyDescent="0.25">
      <c r="A4829" s="193">
        <f>+'Información ELECTRO PUNO'!A4809</f>
        <v>4808</v>
      </c>
      <c r="B4829" s="26" t="str">
        <f t="shared" si="542"/>
        <v>SICODI</v>
      </c>
      <c r="C4829" s="9" t="str">
        <f t="shared" si="538"/>
        <v>Puno</v>
      </c>
      <c r="D4829" s="9" t="str">
        <f t="shared" si="539"/>
        <v>No Reporta</v>
      </c>
      <c r="E4829" s="9" t="str">
        <f t="shared" si="540"/>
        <v>No Reporta</v>
      </c>
      <c r="F4829" s="194" t="str">
        <f>+'Información ELECTRO PUNO'!E4809</f>
        <v>MT</v>
      </c>
      <c r="G4829" s="194">
        <f>+'Información ELECTRO PUNO'!G4809</f>
        <v>13</v>
      </c>
      <c r="H4829" s="9" t="str">
        <f t="shared" si="541"/>
        <v>Poste</v>
      </c>
      <c r="I4829" s="194" t="str">
        <f>+'Información ELECTRO PUNO'!F4809</f>
        <v>Concreto Armado C</v>
      </c>
      <c r="J4829" s="194" t="str">
        <f>+'Información ELECTRO PUNO'!B4809</f>
        <v>PPC20</v>
      </c>
      <c r="K4829" s="9" t="str">
        <f t="shared" si="543"/>
        <v>POSTE DE CONCRETO ARMADO DE 13/400/150/345</v>
      </c>
      <c r="L4829" s="139">
        <f t="shared" si="544"/>
        <v>0.54</v>
      </c>
    </row>
    <row r="4830" spans="1:12" x14ac:dyDescent="0.25">
      <c r="A4830" s="193">
        <f>+'Información ELECTRO PUNO'!A4810</f>
        <v>4809</v>
      </c>
      <c r="B4830" s="26" t="str">
        <f t="shared" si="542"/>
        <v>SICODI</v>
      </c>
      <c r="C4830" s="9" t="str">
        <f t="shared" si="538"/>
        <v>Puno</v>
      </c>
      <c r="D4830" s="9" t="str">
        <f t="shared" si="539"/>
        <v>No Reporta</v>
      </c>
      <c r="E4830" s="9" t="str">
        <f t="shared" si="540"/>
        <v>No Reporta</v>
      </c>
      <c r="F4830" s="194" t="str">
        <f>+'Información ELECTRO PUNO'!E4810</f>
        <v>MT</v>
      </c>
      <c r="G4830" s="194">
        <f>+'Información ELECTRO PUNO'!G4810</f>
        <v>13</v>
      </c>
      <c r="H4830" s="9" t="str">
        <f t="shared" si="541"/>
        <v>Poste</v>
      </c>
      <c r="I4830" s="194" t="str">
        <f>+'Información ELECTRO PUNO'!F4810</f>
        <v>Concreto Armado C</v>
      </c>
      <c r="J4830" s="194" t="str">
        <f>+'Información ELECTRO PUNO'!B4810</f>
        <v>PPC20</v>
      </c>
      <c r="K4830" s="9" t="str">
        <f t="shared" si="543"/>
        <v>POSTE DE CONCRETO ARMADO DE 13/400/150/345</v>
      </c>
      <c r="L4830" s="139">
        <f t="shared" si="544"/>
        <v>0.54</v>
      </c>
    </row>
    <row r="4831" spans="1:12" x14ac:dyDescent="0.25">
      <c r="A4831" s="193">
        <f>+'Información ELECTRO PUNO'!A4811</f>
        <v>4810</v>
      </c>
      <c r="B4831" s="26" t="str">
        <f t="shared" si="542"/>
        <v>SICODI</v>
      </c>
      <c r="C4831" s="9" t="str">
        <f t="shared" si="538"/>
        <v>Puno</v>
      </c>
      <c r="D4831" s="9" t="str">
        <f t="shared" si="539"/>
        <v>No Reporta</v>
      </c>
      <c r="E4831" s="9" t="str">
        <f t="shared" si="540"/>
        <v>No Reporta</v>
      </c>
      <c r="F4831" s="194" t="str">
        <f>+'Información ELECTRO PUNO'!E4811</f>
        <v>MT</v>
      </c>
      <c r="G4831" s="194">
        <f>+'Información ELECTRO PUNO'!G4811</f>
        <v>13</v>
      </c>
      <c r="H4831" s="9" t="str">
        <f t="shared" si="541"/>
        <v>Poste</v>
      </c>
      <c r="I4831" s="194" t="str">
        <f>+'Información ELECTRO PUNO'!F4811</f>
        <v>Concreto Armado C</v>
      </c>
      <c r="J4831" s="194" t="str">
        <f>+'Información ELECTRO PUNO'!B4811</f>
        <v>PPC20</v>
      </c>
      <c r="K4831" s="9" t="str">
        <f t="shared" si="543"/>
        <v>POSTE DE CONCRETO ARMADO DE 13/400/150/345</v>
      </c>
      <c r="L4831" s="139">
        <f t="shared" si="544"/>
        <v>0.54</v>
      </c>
    </row>
    <row r="4832" spans="1:12" x14ac:dyDescent="0.25">
      <c r="A4832" s="193">
        <f>+'Información ELECTRO PUNO'!A4812</f>
        <v>4811</v>
      </c>
      <c r="B4832" s="26" t="str">
        <f t="shared" si="542"/>
        <v>SICODI</v>
      </c>
      <c r="C4832" s="9" t="str">
        <f t="shared" si="538"/>
        <v>Puno</v>
      </c>
      <c r="D4832" s="9" t="str">
        <f t="shared" si="539"/>
        <v>No Reporta</v>
      </c>
      <c r="E4832" s="9" t="str">
        <f t="shared" si="540"/>
        <v>No Reporta</v>
      </c>
      <c r="F4832" s="194" t="str">
        <f>+'Información ELECTRO PUNO'!E4812</f>
        <v>MT</v>
      </c>
      <c r="G4832" s="194">
        <f>+'Información ELECTRO PUNO'!G4812</f>
        <v>13</v>
      </c>
      <c r="H4832" s="9" t="str">
        <f t="shared" si="541"/>
        <v>Poste</v>
      </c>
      <c r="I4832" s="194" t="str">
        <f>+'Información ELECTRO PUNO'!F4812</f>
        <v>Concreto Armado C</v>
      </c>
      <c r="J4832" s="194" t="str">
        <f>+'Información ELECTRO PUNO'!B4812</f>
        <v>PPC20</v>
      </c>
      <c r="K4832" s="9" t="str">
        <f t="shared" si="543"/>
        <v>POSTE DE CONCRETO ARMADO DE 13/400/150/345</v>
      </c>
      <c r="L4832" s="139">
        <f t="shared" si="544"/>
        <v>0.54</v>
      </c>
    </row>
    <row r="4833" spans="1:12" x14ac:dyDescent="0.25">
      <c r="A4833" s="193">
        <f>+'Información ELECTRO PUNO'!A4813</f>
        <v>4812</v>
      </c>
      <c r="B4833" s="26" t="str">
        <f t="shared" si="542"/>
        <v>SICODI</v>
      </c>
      <c r="C4833" s="9" t="str">
        <f t="shared" si="538"/>
        <v>Puno</v>
      </c>
      <c r="D4833" s="9" t="str">
        <f t="shared" si="539"/>
        <v>No Reporta</v>
      </c>
      <c r="E4833" s="9" t="str">
        <f t="shared" si="540"/>
        <v>No Reporta</v>
      </c>
      <c r="F4833" s="194" t="str">
        <f>+'Información ELECTRO PUNO'!E4813</f>
        <v>MT</v>
      </c>
      <c r="G4833" s="194">
        <f>+'Información ELECTRO PUNO'!G4813</f>
        <v>13</v>
      </c>
      <c r="H4833" s="9" t="str">
        <f t="shared" si="541"/>
        <v>Poste</v>
      </c>
      <c r="I4833" s="194" t="str">
        <f>+'Información ELECTRO PUNO'!F4813</f>
        <v>Concreto Armado C</v>
      </c>
      <c r="J4833" s="194" t="str">
        <f>+'Información ELECTRO PUNO'!B4813</f>
        <v>PPC20</v>
      </c>
      <c r="K4833" s="9" t="str">
        <f t="shared" si="543"/>
        <v>POSTE DE CONCRETO ARMADO DE 13/400/150/345</v>
      </c>
      <c r="L4833" s="139">
        <f t="shared" si="544"/>
        <v>0.54</v>
      </c>
    </row>
    <row r="4834" spans="1:12" x14ac:dyDescent="0.25">
      <c r="A4834" s="193">
        <f>+'Información ELECTRO PUNO'!A4814</f>
        <v>4813</v>
      </c>
      <c r="B4834" s="26" t="str">
        <f t="shared" si="542"/>
        <v>SICODI</v>
      </c>
      <c r="C4834" s="9" t="str">
        <f t="shared" si="538"/>
        <v>Puno</v>
      </c>
      <c r="D4834" s="9" t="str">
        <f t="shared" si="539"/>
        <v>No Reporta</v>
      </c>
      <c r="E4834" s="9" t="str">
        <f t="shared" si="540"/>
        <v>No Reporta</v>
      </c>
      <c r="F4834" s="194" t="str">
        <f>+'Información ELECTRO PUNO'!E4814</f>
        <v>MT</v>
      </c>
      <c r="G4834" s="194">
        <f>+'Información ELECTRO PUNO'!G4814</f>
        <v>13</v>
      </c>
      <c r="H4834" s="9" t="str">
        <f t="shared" si="541"/>
        <v>Poste</v>
      </c>
      <c r="I4834" s="194" t="str">
        <f>+'Información ELECTRO PUNO'!F4814</f>
        <v>Concreto Armado C</v>
      </c>
      <c r="J4834" s="194" t="str">
        <f>+'Información ELECTRO PUNO'!B4814</f>
        <v>PPC20</v>
      </c>
      <c r="K4834" s="9" t="str">
        <f t="shared" si="543"/>
        <v>POSTE DE CONCRETO ARMADO DE 13/400/150/345</v>
      </c>
      <c r="L4834" s="139">
        <f t="shared" si="544"/>
        <v>0.54</v>
      </c>
    </row>
    <row r="4835" spans="1:12" x14ac:dyDescent="0.25">
      <c r="A4835" s="193">
        <f>+'Información ELECTRO PUNO'!A4815</f>
        <v>4814</v>
      </c>
      <c r="B4835" s="26" t="str">
        <f t="shared" si="542"/>
        <v>SICODI</v>
      </c>
      <c r="C4835" s="9" t="str">
        <f t="shared" si="538"/>
        <v>Puno</v>
      </c>
      <c r="D4835" s="9" t="str">
        <f t="shared" si="539"/>
        <v>No Reporta</v>
      </c>
      <c r="E4835" s="9" t="str">
        <f t="shared" si="540"/>
        <v>No Reporta</v>
      </c>
      <c r="F4835" s="194" t="str">
        <f>+'Información ELECTRO PUNO'!E4815</f>
        <v>MT</v>
      </c>
      <c r="G4835" s="194">
        <f>+'Información ELECTRO PUNO'!G4815</f>
        <v>13</v>
      </c>
      <c r="H4835" s="9" t="str">
        <f t="shared" si="541"/>
        <v>Poste</v>
      </c>
      <c r="I4835" s="194" t="str">
        <f>+'Información ELECTRO PUNO'!F4815</f>
        <v>Concreto Armado C</v>
      </c>
      <c r="J4835" s="194" t="str">
        <f>+'Información ELECTRO PUNO'!B4815</f>
        <v>PPC20</v>
      </c>
      <c r="K4835" s="9" t="str">
        <f t="shared" si="543"/>
        <v>POSTE DE CONCRETO ARMADO DE 13/400/150/345</v>
      </c>
      <c r="L4835" s="139">
        <f t="shared" si="544"/>
        <v>0.54</v>
      </c>
    </row>
    <row r="4836" spans="1:12" x14ac:dyDescent="0.25">
      <c r="A4836" s="193">
        <f>+'Información ELECTRO PUNO'!A4816</f>
        <v>4815</v>
      </c>
      <c r="B4836" s="26" t="str">
        <f t="shared" si="542"/>
        <v>SICODI</v>
      </c>
      <c r="C4836" s="9" t="str">
        <f t="shared" si="538"/>
        <v>Puno</v>
      </c>
      <c r="D4836" s="9" t="str">
        <f t="shared" si="539"/>
        <v>No Reporta</v>
      </c>
      <c r="E4836" s="9" t="str">
        <f t="shared" si="540"/>
        <v>No Reporta</v>
      </c>
      <c r="F4836" s="194" t="str">
        <f>+'Información ELECTRO PUNO'!E4816</f>
        <v>MT</v>
      </c>
      <c r="G4836" s="194">
        <f>+'Información ELECTRO PUNO'!G4816</f>
        <v>13</v>
      </c>
      <c r="H4836" s="9" t="str">
        <f t="shared" si="541"/>
        <v>Poste</v>
      </c>
      <c r="I4836" s="194" t="str">
        <f>+'Información ELECTRO PUNO'!F4816</f>
        <v>Concreto Armado C</v>
      </c>
      <c r="J4836" s="194" t="str">
        <f>+'Información ELECTRO PUNO'!B4816</f>
        <v>PPC20</v>
      </c>
      <c r="K4836" s="9" t="str">
        <f t="shared" si="543"/>
        <v>POSTE DE CONCRETO ARMADO DE 13/400/150/345</v>
      </c>
      <c r="L4836" s="139">
        <f t="shared" si="544"/>
        <v>0.54</v>
      </c>
    </row>
    <row r="4837" spans="1:12" x14ac:dyDescent="0.25">
      <c r="A4837" s="193">
        <f>+'Información ELECTRO PUNO'!A4817</f>
        <v>4816</v>
      </c>
      <c r="B4837" s="26" t="str">
        <f t="shared" si="542"/>
        <v>SICODI</v>
      </c>
      <c r="C4837" s="9" t="str">
        <f t="shared" si="538"/>
        <v>Puno</v>
      </c>
      <c r="D4837" s="9" t="str">
        <f t="shared" si="539"/>
        <v>No Reporta</v>
      </c>
      <c r="E4837" s="9" t="str">
        <f t="shared" si="540"/>
        <v>No Reporta</v>
      </c>
      <c r="F4837" s="194" t="str">
        <f>+'Información ELECTRO PUNO'!E4817</f>
        <v>MT</v>
      </c>
      <c r="G4837" s="194">
        <f>+'Información ELECTRO PUNO'!G4817</f>
        <v>13</v>
      </c>
      <c r="H4837" s="9" t="str">
        <f t="shared" si="541"/>
        <v>Poste</v>
      </c>
      <c r="I4837" s="194" t="str">
        <f>+'Información ELECTRO PUNO'!F4817</f>
        <v>Concreto Armado C</v>
      </c>
      <c r="J4837" s="194" t="str">
        <f>+'Información ELECTRO PUNO'!B4817</f>
        <v>PPC20</v>
      </c>
      <c r="K4837" s="9" t="str">
        <f t="shared" si="543"/>
        <v>POSTE DE CONCRETO ARMADO DE 13/400/150/345</v>
      </c>
      <c r="L4837" s="139">
        <f t="shared" si="544"/>
        <v>0.54</v>
      </c>
    </row>
    <row r="4838" spans="1:12" x14ac:dyDescent="0.25">
      <c r="A4838" s="193">
        <f>+'Información ELECTRO PUNO'!A4818</f>
        <v>4817</v>
      </c>
      <c r="B4838" s="26" t="str">
        <f t="shared" si="542"/>
        <v>SICODI</v>
      </c>
      <c r="C4838" s="9" t="str">
        <f t="shared" si="538"/>
        <v>Puno</v>
      </c>
      <c r="D4838" s="9" t="str">
        <f t="shared" si="539"/>
        <v>No Reporta</v>
      </c>
      <c r="E4838" s="9" t="str">
        <f t="shared" si="540"/>
        <v>No Reporta</v>
      </c>
      <c r="F4838" s="194" t="str">
        <f>+'Información ELECTRO PUNO'!E4818</f>
        <v>MT</v>
      </c>
      <c r="G4838" s="194">
        <f>+'Información ELECTRO PUNO'!G4818</f>
        <v>13</v>
      </c>
      <c r="H4838" s="9" t="str">
        <f t="shared" si="541"/>
        <v>Poste</v>
      </c>
      <c r="I4838" s="194" t="str">
        <f>+'Información ELECTRO PUNO'!F4818</f>
        <v>Concreto Armado C</v>
      </c>
      <c r="J4838" s="194" t="str">
        <f>+'Información ELECTRO PUNO'!B4818</f>
        <v>PPC20</v>
      </c>
      <c r="K4838" s="9" t="str">
        <f t="shared" si="543"/>
        <v>POSTE DE CONCRETO ARMADO DE 13/400/150/345</v>
      </c>
      <c r="L4838" s="139">
        <f t="shared" si="544"/>
        <v>0.54</v>
      </c>
    </row>
    <row r="4839" spans="1:12" x14ac:dyDescent="0.25">
      <c r="A4839" s="193">
        <f>+'Información ELECTRO PUNO'!A4819</f>
        <v>4818</v>
      </c>
      <c r="B4839" s="26" t="str">
        <f t="shared" si="542"/>
        <v>SICODI</v>
      </c>
      <c r="C4839" s="9" t="str">
        <f t="shared" si="538"/>
        <v>Puno</v>
      </c>
      <c r="D4839" s="9" t="str">
        <f t="shared" si="539"/>
        <v>No Reporta</v>
      </c>
      <c r="E4839" s="9" t="str">
        <f t="shared" si="540"/>
        <v>No Reporta</v>
      </c>
      <c r="F4839" s="194" t="str">
        <f>+'Información ELECTRO PUNO'!E4819</f>
        <v>MT</v>
      </c>
      <c r="G4839" s="194">
        <f>+'Información ELECTRO PUNO'!G4819</f>
        <v>13</v>
      </c>
      <c r="H4839" s="9" t="str">
        <f t="shared" si="541"/>
        <v>Poste</v>
      </c>
      <c r="I4839" s="194" t="str">
        <f>+'Información ELECTRO PUNO'!F4819</f>
        <v>Concreto Armado C</v>
      </c>
      <c r="J4839" s="194" t="str">
        <f>+'Información ELECTRO PUNO'!B4819</f>
        <v>PPC20</v>
      </c>
      <c r="K4839" s="9" t="str">
        <f t="shared" si="543"/>
        <v>POSTE DE CONCRETO ARMADO DE 13/400/150/345</v>
      </c>
      <c r="L4839" s="139">
        <f t="shared" si="544"/>
        <v>0.54</v>
      </c>
    </row>
    <row r="4840" spans="1:12" x14ac:dyDescent="0.25">
      <c r="A4840" s="193">
        <f>+'Información ELECTRO PUNO'!A4820</f>
        <v>4819</v>
      </c>
      <c r="B4840" s="26" t="str">
        <f t="shared" si="542"/>
        <v>SICODI</v>
      </c>
      <c r="C4840" s="9" t="str">
        <f t="shared" si="538"/>
        <v>Puno</v>
      </c>
      <c r="D4840" s="9" t="str">
        <f t="shared" si="539"/>
        <v>No Reporta</v>
      </c>
      <c r="E4840" s="9" t="str">
        <f t="shared" si="540"/>
        <v>No Reporta</v>
      </c>
      <c r="F4840" s="194" t="str">
        <f>+'Información ELECTRO PUNO'!E4820</f>
        <v>MT</v>
      </c>
      <c r="G4840" s="194">
        <f>+'Información ELECTRO PUNO'!G4820</f>
        <v>13</v>
      </c>
      <c r="H4840" s="9" t="str">
        <f t="shared" si="541"/>
        <v>Poste</v>
      </c>
      <c r="I4840" s="194" t="str">
        <f>+'Información ELECTRO PUNO'!F4820</f>
        <v>Concreto Armado C</v>
      </c>
      <c r="J4840" s="194" t="str">
        <f>+'Información ELECTRO PUNO'!B4820</f>
        <v>PPC20</v>
      </c>
      <c r="K4840" s="9" t="str">
        <f t="shared" si="543"/>
        <v>POSTE DE CONCRETO ARMADO DE 13/400/150/345</v>
      </c>
      <c r="L4840" s="139">
        <f t="shared" si="544"/>
        <v>0.54</v>
      </c>
    </row>
    <row r="4841" spans="1:12" x14ac:dyDescent="0.25">
      <c r="A4841" s="193">
        <f>+'Información ELECTRO PUNO'!A4821</f>
        <v>4820</v>
      </c>
      <c r="B4841" s="26" t="str">
        <f t="shared" si="542"/>
        <v>SICODI</v>
      </c>
      <c r="C4841" s="9" t="str">
        <f t="shared" si="538"/>
        <v>Puno</v>
      </c>
      <c r="D4841" s="9" t="str">
        <f t="shared" si="539"/>
        <v>No Reporta</v>
      </c>
      <c r="E4841" s="9" t="str">
        <f t="shared" si="540"/>
        <v>No Reporta</v>
      </c>
      <c r="F4841" s="194" t="str">
        <f>+'Información ELECTRO PUNO'!E4821</f>
        <v>BT</v>
      </c>
      <c r="G4841" s="194">
        <f>+'Información ELECTRO PUNO'!G4821</f>
        <v>8</v>
      </c>
      <c r="H4841" s="9" t="str">
        <f t="shared" si="541"/>
        <v>Poste</v>
      </c>
      <c r="I4841" s="194" t="str">
        <f>+'Información ELECTRO PUNO'!F4821</f>
        <v>Concreto Armado</v>
      </c>
      <c r="J4841" s="194" t="str">
        <f>+'Información ELECTRO PUNO'!B4821</f>
        <v>PPC06</v>
      </c>
      <c r="K4841" s="9" t="str">
        <f t="shared" si="543"/>
        <v>POSTE DE CONCRETO ARMADO DE  8/300/120/240</v>
      </c>
      <c r="L4841" s="139">
        <f t="shared" si="544"/>
        <v>0.14000000000000001</v>
      </c>
    </row>
    <row r="4842" spans="1:12" x14ac:dyDescent="0.25">
      <c r="A4842" s="193">
        <f>+'Información ELECTRO PUNO'!A4822</f>
        <v>4821</v>
      </c>
      <c r="B4842" s="26" t="str">
        <f t="shared" si="542"/>
        <v>SICODI</v>
      </c>
      <c r="C4842" s="9" t="str">
        <f t="shared" si="538"/>
        <v>Puno</v>
      </c>
      <c r="D4842" s="9" t="str">
        <f t="shared" si="539"/>
        <v>No Reporta</v>
      </c>
      <c r="E4842" s="9" t="str">
        <f t="shared" si="540"/>
        <v>No Reporta</v>
      </c>
      <c r="F4842" s="194" t="str">
        <f>+'Información ELECTRO PUNO'!E4822</f>
        <v>MT</v>
      </c>
      <c r="G4842" s="194">
        <f>+'Información ELECTRO PUNO'!G4822</f>
        <v>13</v>
      </c>
      <c r="H4842" s="9" t="str">
        <f t="shared" si="541"/>
        <v>Poste</v>
      </c>
      <c r="I4842" s="194" t="str">
        <f>+'Información ELECTRO PUNO'!F4822</f>
        <v>Concreto Armado C</v>
      </c>
      <c r="J4842" s="194" t="str">
        <f>+'Información ELECTRO PUNO'!B4822</f>
        <v>PPC20</v>
      </c>
      <c r="K4842" s="9" t="str">
        <f t="shared" si="543"/>
        <v>POSTE DE CONCRETO ARMADO DE 13/400/150/345</v>
      </c>
      <c r="L4842" s="139">
        <f t="shared" si="544"/>
        <v>0.54</v>
      </c>
    </row>
    <row r="4843" spans="1:12" x14ac:dyDescent="0.25">
      <c r="A4843" s="193">
        <f>+'Información ELECTRO PUNO'!A4823</f>
        <v>4822</v>
      </c>
      <c r="B4843" s="26" t="str">
        <f t="shared" si="542"/>
        <v>SICODI</v>
      </c>
      <c r="C4843" s="9" t="str">
        <f t="shared" si="538"/>
        <v>Puno</v>
      </c>
      <c r="D4843" s="9" t="str">
        <f t="shared" si="539"/>
        <v>No Reporta</v>
      </c>
      <c r="E4843" s="9" t="str">
        <f t="shared" si="540"/>
        <v>No Reporta</v>
      </c>
      <c r="F4843" s="194" t="str">
        <f>+'Información ELECTRO PUNO'!E4823</f>
        <v>MT</v>
      </c>
      <c r="G4843" s="194">
        <f>+'Información ELECTRO PUNO'!G4823</f>
        <v>13</v>
      </c>
      <c r="H4843" s="9" t="str">
        <f t="shared" si="541"/>
        <v>Poste</v>
      </c>
      <c r="I4843" s="194" t="str">
        <f>+'Información ELECTRO PUNO'!F4823</f>
        <v>Concreto Armado C</v>
      </c>
      <c r="J4843" s="194" t="str">
        <f>+'Información ELECTRO PUNO'!B4823</f>
        <v>PPC20</v>
      </c>
      <c r="K4843" s="9" t="str">
        <f t="shared" si="543"/>
        <v>POSTE DE CONCRETO ARMADO DE 13/400/150/345</v>
      </c>
      <c r="L4843" s="139">
        <f t="shared" si="544"/>
        <v>0.54</v>
      </c>
    </row>
    <row r="4844" spans="1:12" x14ac:dyDescent="0.25">
      <c r="A4844" s="193">
        <f>+'Información ELECTRO PUNO'!A4824</f>
        <v>4823</v>
      </c>
      <c r="B4844" s="26" t="str">
        <f t="shared" si="542"/>
        <v>SICODI</v>
      </c>
      <c r="C4844" s="9" t="str">
        <f t="shared" si="538"/>
        <v>Puno</v>
      </c>
      <c r="D4844" s="9" t="str">
        <f t="shared" si="539"/>
        <v>No Reporta</v>
      </c>
      <c r="E4844" s="9" t="str">
        <f t="shared" si="540"/>
        <v>No Reporta</v>
      </c>
      <c r="F4844" s="194" t="str">
        <f>+'Información ELECTRO PUNO'!E4824</f>
        <v>MT</v>
      </c>
      <c r="G4844" s="194">
        <f>+'Información ELECTRO PUNO'!G4824</f>
        <v>13</v>
      </c>
      <c r="H4844" s="9" t="str">
        <f t="shared" si="541"/>
        <v>Poste</v>
      </c>
      <c r="I4844" s="194" t="str">
        <f>+'Información ELECTRO PUNO'!F4824</f>
        <v>Concreto Armado C</v>
      </c>
      <c r="J4844" s="194" t="str">
        <f>+'Información ELECTRO PUNO'!B4824</f>
        <v>PPC20</v>
      </c>
      <c r="K4844" s="9" t="str">
        <f t="shared" si="543"/>
        <v>POSTE DE CONCRETO ARMADO DE 13/400/150/345</v>
      </c>
      <c r="L4844" s="139">
        <f t="shared" si="544"/>
        <v>0.54</v>
      </c>
    </row>
    <row r="4845" spans="1:12" x14ac:dyDescent="0.25">
      <c r="A4845" s="193">
        <f>+'Información ELECTRO PUNO'!A4825</f>
        <v>4824</v>
      </c>
      <c r="B4845" s="26" t="str">
        <f t="shared" si="542"/>
        <v>SICODI</v>
      </c>
      <c r="C4845" s="9" t="str">
        <f t="shared" si="538"/>
        <v>Puno</v>
      </c>
      <c r="D4845" s="9" t="str">
        <f t="shared" si="539"/>
        <v>No Reporta</v>
      </c>
      <c r="E4845" s="9" t="str">
        <f t="shared" si="540"/>
        <v>No Reporta</v>
      </c>
      <c r="F4845" s="194" t="str">
        <f>+'Información ELECTRO PUNO'!E4825</f>
        <v>MT</v>
      </c>
      <c r="G4845" s="194">
        <f>+'Información ELECTRO PUNO'!G4825</f>
        <v>13</v>
      </c>
      <c r="H4845" s="9" t="str">
        <f t="shared" si="541"/>
        <v>Poste</v>
      </c>
      <c r="I4845" s="194" t="str">
        <f>+'Información ELECTRO PUNO'!F4825</f>
        <v>Concreto Armado C</v>
      </c>
      <c r="J4845" s="194" t="str">
        <f>+'Información ELECTRO PUNO'!B4825</f>
        <v>PPC20</v>
      </c>
      <c r="K4845" s="9" t="str">
        <f t="shared" si="543"/>
        <v>POSTE DE CONCRETO ARMADO DE 13/400/150/345</v>
      </c>
      <c r="L4845" s="139">
        <f t="shared" si="544"/>
        <v>0.54</v>
      </c>
    </row>
    <row r="4846" spans="1:12" x14ac:dyDescent="0.25">
      <c r="A4846" s="193">
        <f>+'Información ELECTRO PUNO'!A4826</f>
        <v>4825</v>
      </c>
      <c r="B4846" s="26" t="str">
        <f t="shared" si="542"/>
        <v>SICODI</v>
      </c>
      <c r="C4846" s="9" t="str">
        <f t="shared" si="538"/>
        <v>Puno</v>
      </c>
      <c r="D4846" s="9" t="str">
        <f t="shared" si="539"/>
        <v>No Reporta</v>
      </c>
      <c r="E4846" s="9" t="str">
        <f t="shared" si="540"/>
        <v>No Reporta</v>
      </c>
      <c r="F4846" s="194" t="str">
        <f>+'Información ELECTRO PUNO'!E4826</f>
        <v>MT</v>
      </c>
      <c r="G4846" s="194">
        <f>+'Información ELECTRO PUNO'!G4826</f>
        <v>13</v>
      </c>
      <c r="H4846" s="9" t="str">
        <f t="shared" si="541"/>
        <v>Poste</v>
      </c>
      <c r="I4846" s="194" t="str">
        <f>+'Información ELECTRO PUNO'!F4826</f>
        <v>Concreto Armado C</v>
      </c>
      <c r="J4846" s="194" t="str">
        <f>+'Información ELECTRO PUNO'!B4826</f>
        <v>PPC20</v>
      </c>
      <c r="K4846" s="9" t="str">
        <f t="shared" si="543"/>
        <v>POSTE DE CONCRETO ARMADO DE 13/400/150/345</v>
      </c>
      <c r="L4846" s="139">
        <f t="shared" si="544"/>
        <v>0.54</v>
      </c>
    </row>
    <row r="4847" spans="1:12" x14ac:dyDescent="0.25">
      <c r="A4847" s="193">
        <f>+'Información ELECTRO PUNO'!A4827</f>
        <v>4826</v>
      </c>
      <c r="B4847" s="26" t="str">
        <f t="shared" si="542"/>
        <v>SICODI</v>
      </c>
      <c r="C4847" s="9" t="str">
        <f t="shared" si="538"/>
        <v>Puno</v>
      </c>
      <c r="D4847" s="9" t="str">
        <f t="shared" si="539"/>
        <v>No Reporta</v>
      </c>
      <c r="E4847" s="9" t="str">
        <f t="shared" si="540"/>
        <v>No Reporta</v>
      </c>
      <c r="F4847" s="194" t="str">
        <f>+'Información ELECTRO PUNO'!E4827</f>
        <v>MT</v>
      </c>
      <c r="G4847" s="194">
        <f>+'Información ELECTRO PUNO'!G4827</f>
        <v>13</v>
      </c>
      <c r="H4847" s="9" t="str">
        <f t="shared" si="541"/>
        <v>Poste</v>
      </c>
      <c r="I4847" s="194" t="str">
        <f>+'Información ELECTRO PUNO'!F4827</f>
        <v>Concreto Armado C</v>
      </c>
      <c r="J4847" s="194" t="str">
        <f>+'Información ELECTRO PUNO'!B4827</f>
        <v>PPC20</v>
      </c>
      <c r="K4847" s="9" t="str">
        <f t="shared" si="543"/>
        <v>POSTE DE CONCRETO ARMADO DE 13/400/150/345</v>
      </c>
      <c r="L4847" s="139">
        <f t="shared" si="544"/>
        <v>0.54</v>
      </c>
    </row>
    <row r="4848" spans="1:12" x14ac:dyDescent="0.25">
      <c r="A4848" s="193">
        <f>+'Información ELECTRO PUNO'!A4828</f>
        <v>4827</v>
      </c>
      <c r="B4848" s="26" t="str">
        <f t="shared" si="542"/>
        <v>SICODI</v>
      </c>
      <c r="C4848" s="9" t="str">
        <f t="shared" si="538"/>
        <v>Puno</v>
      </c>
      <c r="D4848" s="9" t="str">
        <f t="shared" si="539"/>
        <v>No Reporta</v>
      </c>
      <c r="E4848" s="9" t="str">
        <f t="shared" si="540"/>
        <v>No Reporta</v>
      </c>
      <c r="F4848" s="194" t="str">
        <f>+'Información ELECTRO PUNO'!E4828</f>
        <v>MT</v>
      </c>
      <c r="G4848" s="194">
        <f>+'Información ELECTRO PUNO'!G4828</f>
        <v>13</v>
      </c>
      <c r="H4848" s="9" t="str">
        <f t="shared" si="541"/>
        <v>Poste</v>
      </c>
      <c r="I4848" s="194" t="str">
        <f>+'Información ELECTRO PUNO'!F4828</f>
        <v>Concreto Armado C</v>
      </c>
      <c r="J4848" s="194" t="str">
        <f>+'Información ELECTRO PUNO'!B4828</f>
        <v>PPC20</v>
      </c>
      <c r="K4848" s="9" t="str">
        <f t="shared" si="543"/>
        <v>POSTE DE CONCRETO ARMADO DE 13/400/150/345</v>
      </c>
      <c r="L4848" s="139">
        <f t="shared" si="544"/>
        <v>0.54</v>
      </c>
    </row>
    <row r="4849" spans="1:12" x14ac:dyDescent="0.25">
      <c r="A4849" s="193">
        <f>+'Información ELECTRO PUNO'!A4829</f>
        <v>4828</v>
      </c>
      <c r="B4849" s="26" t="str">
        <f t="shared" si="542"/>
        <v>SICODI</v>
      </c>
      <c r="C4849" s="9" t="str">
        <f t="shared" si="538"/>
        <v>Puno</v>
      </c>
      <c r="D4849" s="9" t="str">
        <f t="shared" si="539"/>
        <v>No Reporta</v>
      </c>
      <c r="E4849" s="9" t="str">
        <f t="shared" si="540"/>
        <v>No Reporta</v>
      </c>
      <c r="F4849" s="194" t="str">
        <f>+'Información ELECTRO PUNO'!E4829</f>
        <v>MT</v>
      </c>
      <c r="G4849" s="194">
        <f>+'Información ELECTRO PUNO'!G4829</f>
        <v>13</v>
      </c>
      <c r="H4849" s="9" t="str">
        <f t="shared" si="541"/>
        <v>Poste</v>
      </c>
      <c r="I4849" s="194" t="str">
        <f>+'Información ELECTRO PUNO'!F4829</f>
        <v>Concreto Armado C</v>
      </c>
      <c r="J4849" s="194" t="str">
        <f>+'Información ELECTRO PUNO'!B4829</f>
        <v>PPC20</v>
      </c>
      <c r="K4849" s="9" t="str">
        <f t="shared" si="543"/>
        <v>POSTE DE CONCRETO ARMADO DE 13/400/150/345</v>
      </c>
      <c r="L4849" s="139">
        <f t="shared" si="544"/>
        <v>0.54</v>
      </c>
    </row>
    <row r="4850" spans="1:12" x14ac:dyDescent="0.25">
      <c r="A4850" s="193">
        <f>+'Información ELECTRO PUNO'!A4830</f>
        <v>4829</v>
      </c>
      <c r="B4850" s="26" t="str">
        <f t="shared" si="542"/>
        <v>SICODI</v>
      </c>
      <c r="C4850" s="9" t="str">
        <f t="shared" si="538"/>
        <v>Puno</v>
      </c>
      <c r="D4850" s="9" t="str">
        <f t="shared" si="539"/>
        <v>No Reporta</v>
      </c>
      <c r="E4850" s="9" t="str">
        <f t="shared" si="540"/>
        <v>No Reporta</v>
      </c>
      <c r="F4850" s="194" t="str">
        <f>+'Información ELECTRO PUNO'!E4830</f>
        <v>MT</v>
      </c>
      <c r="G4850" s="194">
        <f>+'Información ELECTRO PUNO'!G4830</f>
        <v>13</v>
      </c>
      <c r="H4850" s="9" t="str">
        <f t="shared" si="541"/>
        <v>Poste</v>
      </c>
      <c r="I4850" s="194" t="str">
        <f>+'Información ELECTRO PUNO'!F4830</f>
        <v>Concreto Armado C</v>
      </c>
      <c r="J4850" s="194" t="str">
        <f>+'Información ELECTRO PUNO'!B4830</f>
        <v>PPC20</v>
      </c>
      <c r="K4850" s="9" t="str">
        <f t="shared" si="543"/>
        <v>POSTE DE CONCRETO ARMADO DE 13/400/150/345</v>
      </c>
      <c r="L4850" s="139">
        <f t="shared" si="544"/>
        <v>0.54</v>
      </c>
    </row>
    <row r="4851" spans="1:12" x14ac:dyDescent="0.25">
      <c r="A4851" s="193">
        <f>+'Información ELECTRO PUNO'!A4831</f>
        <v>4830</v>
      </c>
      <c r="B4851" s="26" t="str">
        <f t="shared" si="542"/>
        <v>SICODI</v>
      </c>
      <c r="C4851" s="9" t="str">
        <f t="shared" si="538"/>
        <v>Puno</v>
      </c>
      <c r="D4851" s="9" t="str">
        <f t="shared" si="539"/>
        <v>No Reporta</v>
      </c>
      <c r="E4851" s="9" t="str">
        <f t="shared" si="540"/>
        <v>No Reporta</v>
      </c>
      <c r="F4851" s="194" t="str">
        <f>+'Información ELECTRO PUNO'!E4831</f>
        <v>MT</v>
      </c>
      <c r="G4851" s="194">
        <f>+'Información ELECTRO PUNO'!G4831</f>
        <v>13</v>
      </c>
      <c r="H4851" s="9" t="str">
        <f t="shared" si="541"/>
        <v>Poste</v>
      </c>
      <c r="I4851" s="194" t="str">
        <f>+'Información ELECTRO PUNO'!F4831</f>
        <v>Concreto Armado C</v>
      </c>
      <c r="J4851" s="194" t="str">
        <f>+'Información ELECTRO PUNO'!B4831</f>
        <v>PPC20</v>
      </c>
      <c r="K4851" s="9" t="str">
        <f t="shared" si="543"/>
        <v>POSTE DE CONCRETO ARMADO DE 13/400/150/345</v>
      </c>
      <c r="L4851" s="139">
        <f t="shared" si="544"/>
        <v>0.54</v>
      </c>
    </row>
    <row r="4852" spans="1:12" x14ac:dyDescent="0.25">
      <c r="A4852" s="193">
        <f>+'Información ELECTRO PUNO'!A4832</f>
        <v>4831</v>
      </c>
      <c r="B4852" s="26" t="str">
        <f t="shared" si="542"/>
        <v>SICODI</v>
      </c>
      <c r="C4852" s="9" t="str">
        <f t="shared" si="538"/>
        <v>Puno</v>
      </c>
      <c r="D4852" s="9" t="str">
        <f t="shared" si="539"/>
        <v>No Reporta</v>
      </c>
      <c r="E4852" s="9" t="str">
        <f t="shared" si="540"/>
        <v>No Reporta</v>
      </c>
      <c r="F4852" s="194" t="str">
        <f>+'Información ELECTRO PUNO'!E4832</f>
        <v>MT</v>
      </c>
      <c r="G4852" s="194">
        <f>+'Información ELECTRO PUNO'!G4832</f>
        <v>13</v>
      </c>
      <c r="H4852" s="9" t="str">
        <f t="shared" si="541"/>
        <v>Poste</v>
      </c>
      <c r="I4852" s="194" t="str">
        <f>+'Información ELECTRO PUNO'!F4832</f>
        <v>Concreto Armado C</v>
      </c>
      <c r="J4852" s="194" t="str">
        <f>+'Información ELECTRO PUNO'!B4832</f>
        <v>PPC20</v>
      </c>
      <c r="K4852" s="9" t="str">
        <f t="shared" si="543"/>
        <v>POSTE DE CONCRETO ARMADO DE 13/400/150/345</v>
      </c>
      <c r="L4852" s="139">
        <f t="shared" si="544"/>
        <v>0.54</v>
      </c>
    </row>
    <row r="4853" spans="1:12" x14ac:dyDescent="0.25">
      <c r="A4853" s="193">
        <f>+'Información ELECTRO PUNO'!A4833</f>
        <v>4832</v>
      </c>
      <c r="B4853" s="26" t="str">
        <f t="shared" si="542"/>
        <v>SICODI</v>
      </c>
      <c r="C4853" s="9" t="str">
        <f t="shared" si="538"/>
        <v>Puno</v>
      </c>
      <c r="D4853" s="9" t="str">
        <f t="shared" si="539"/>
        <v>No Reporta</v>
      </c>
      <c r="E4853" s="9" t="str">
        <f t="shared" si="540"/>
        <v>No Reporta</v>
      </c>
      <c r="F4853" s="194" t="str">
        <f>+'Información ELECTRO PUNO'!E4833</f>
        <v>MT</v>
      </c>
      <c r="G4853" s="194">
        <f>+'Información ELECTRO PUNO'!G4833</f>
        <v>13</v>
      </c>
      <c r="H4853" s="9" t="str">
        <f t="shared" si="541"/>
        <v>Poste</v>
      </c>
      <c r="I4853" s="194" t="str">
        <f>+'Información ELECTRO PUNO'!F4833</f>
        <v>Concreto Armado C</v>
      </c>
      <c r="J4853" s="194" t="str">
        <f>+'Información ELECTRO PUNO'!B4833</f>
        <v>PPC20</v>
      </c>
      <c r="K4853" s="9" t="str">
        <f t="shared" si="543"/>
        <v>POSTE DE CONCRETO ARMADO DE 13/400/150/345</v>
      </c>
      <c r="L4853" s="139">
        <f t="shared" si="544"/>
        <v>0.54</v>
      </c>
    </row>
    <row r="4854" spans="1:12" x14ac:dyDescent="0.25">
      <c r="A4854" s="193">
        <f>+'Información ELECTRO PUNO'!A4834</f>
        <v>4833</v>
      </c>
      <c r="B4854" s="26" t="str">
        <f t="shared" si="542"/>
        <v>SICODI</v>
      </c>
      <c r="C4854" s="9" t="str">
        <f t="shared" si="538"/>
        <v>Puno</v>
      </c>
      <c r="D4854" s="9" t="str">
        <f t="shared" si="539"/>
        <v>No Reporta</v>
      </c>
      <c r="E4854" s="9" t="str">
        <f t="shared" si="540"/>
        <v>No Reporta</v>
      </c>
      <c r="F4854" s="194" t="str">
        <f>+'Información ELECTRO PUNO'!E4834</f>
        <v>MT</v>
      </c>
      <c r="G4854" s="194">
        <f>+'Información ELECTRO PUNO'!G4834</f>
        <v>13</v>
      </c>
      <c r="H4854" s="9" t="str">
        <f t="shared" si="541"/>
        <v>Poste</v>
      </c>
      <c r="I4854" s="194" t="str">
        <f>+'Información ELECTRO PUNO'!F4834</f>
        <v>Concreto Armado C</v>
      </c>
      <c r="J4854" s="194" t="str">
        <f>+'Información ELECTRO PUNO'!B4834</f>
        <v>PPC20</v>
      </c>
      <c r="K4854" s="9" t="str">
        <f t="shared" si="543"/>
        <v>POSTE DE CONCRETO ARMADO DE 13/400/150/345</v>
      </c>
      <c r="L4854" s="139">
        <f t="shared" si="544"/>
        <v>0.54</v>
      </c>
    </row>
    <row r="4855" spans="1:12" x14ac:dyDescent="0.25">
      <c r="A4855" s="193">
        <f>+'Información ELECTRO PUNO'!A4835</f>
        <v>4834</v>
      </c>
      <c r="B4855" s="26" t="str">
        <f t="shared" si="542"/>
        <v>SICODI</v>
      </c>
      <c r="C4855" s="9" t="str">
        <f t="shared" si="538"/>
        <v>Puno</v>
      </c>
      <c r="D4855" s="9" t="str">
        <f t="shared" si="539"/>
        <v>No Reporta</v>
      </c>
      <c r="E4855" s="9" t="str">
        <f t="shared" si="540"/>
        <v>No Reporta</v>
      </c>
      <c r="F4855" s="194" t="str">
        <f>+'Información ELECTRO PUNO'!E4835</f>
        <v>MT</v>
      </c>
      <c r="G4855" s="194">
        <f>+'Información ELECTRO PUNO'!G4835</f>
        <v>13</v>
      </c>
      <c r="H4855" s="9" t="str">
        <f t="shared" si="541"/>
        <v>Poste</v>
      </c>
      <c r="I4855" s="194" t="str">
        <f>+'Información ELECTRO PUNO'!F4835</f>
        <v>Concreto Armado C</v>
      </c>
      <c r="J4855" s="194" t="str">
        <f>+'Información ELECTRO PUNO'!B4835</f>
        <v>PPC20</v>
      </c>
      <c r="K4855" s="9" t="str">
        <f t="shared" si="543"/>
        <v>POSTE DE CONCRETO ARMADO DE 13/400/150/345</v>
      </c>
      <c r="L4855" s="139">
        <f t="shared" si="544"/>
        <v>0.54</v>
      </c>
    </row>
    <row r="4856" spans="1:12" x14ac:dyDescent="0.25">
      <c r="A4856" s="193">
        <f>+'Información ELECTRO PUNO'!A4836</f>
        <v>4835</v>
      </c>
      <c r="B4856" s="26" t="str">
        <f t="shared" si="542"/>
        <v>SICODI</v>
      </c>
      <c r="C4856" s="9" t="str">
        <f t="shared" si="538"/>
        <v>Puno</v>
      </c>
      <c r="D4856" s="9" t="str">
        <f t="shared" si="539"/>
        <v>No Reporta</v>
      </c>
      <c r="E4856" s="9" t="str">
        <f t="shared" si="540"/>
        <v>No Reporta</v>
      </c>
      <c r="F4856" s="194" t="str">
        <f>+'Información ELECTRO PUNO'!E4836</f>
        <v>MT</v>
      </c>
      <c r="G4856" s="194">
        <f>+'Información ELECTRO PUNO'!G4836</f>
        <v>13</v>
      </c>
      <c r="H4856" s="9" t="str">
        <f t="shared" si="541"/>
        <v>Poste</v>
      </c>
      <c r="I4856" s="194" t="str">
        <f>+'Información ELECTRO PUNO'!F4836</f>
        <v>Concreto Armado C</v>
      </c>
      <c r="J4856" s="194" t="str">
        <f>+'Información ELECTRO PUNO'!B4836</f>
        <v>PPC20</v>
      </c>
      <c r="K4856" s="9" t="str">
        <f t="shared" si="543"/>
        <v>POSTE DE CONCRETO ARMADO DE 13/400/150/345</v>
      </c>
      <c r="L4856" s="139">
        <f t="shared" si="544"/>
        <v>0.54</v>
      </c>
    </row>
    <row r="4857" spans="1:12" x14ac:dyDescent="0.25">
      <c r="A4857" s="193">
        <f>+'Información ELECTRO PUNO'!A4837</f>
        <v>4836</v>
      </c>
      <c r="B4857" s="26" t="str">
        <f t="shared" si="542"/>
        <v>SICODI</v>
      </c>
      <c r="C4857" s="9" t="str">
        <f t="shared" si="538"/>
        <v>Puno</v>
      </c>
      <c r="D4857" s="9" t="str">
        <f t="shared" si="539"/>
        <v>No Reporta</v>
      </c>
      <c r="E4857" s="9" t="str">
        <f t="shared" si="540"/>
        <v>No Reporta</v>
      </c>
      <c r="F4857" s="194" t="str">
        <f>+'Información ELECTRO PUNO'!E4837</f>
        <v>MT</v>
      </c>
      <c r="G4857" s="194">
        <f>+'Información ELECTRO PUNO'!G4837</f>
        <v>13</v>
      </c>
      <c r="H4857" s="9" t="str">
        <f t="shared" si="541"/>
        <v>Poste</v>
      </c>
      <c r="I4857" s="194" t="str">
        <f>+'Información ELECTRO PUNO'!F4837</f>
        <v>Concreto Armado C</v>
      </c>
      <c r="J4857" s="194" t="str">
        <f>+'Información ELECTRO PUNO'!B4837</f>
        <v>PPC20</v>
      </c>
      <c r="K4857" s="9" t="str">
        <f t="shared" si="543"/>
        <v>POSTE DE CONCRETO ARMADO DE 13/400/150/345</v>
      </c>
      <c r="L4857" s="139">
        <f t="shared" si="544"/>
        <v>0.54</v>
      </c>
    </row>
    <row r="4858" spans="1:12" x14ac:dyDescent="0.25">
      <c r="A4858" s="193">
        <f>+'Información ELECTRO PUNO'!A4838</f>
        <v>4837</v>
      </c>
      <c r="B4858" s="26" t="str">
        <f t="shared" si="542"/>
        <v>SICODI</v>
      </c>
      <c r="C4858" s="9" t="str">
        <f t="shared" si="538"/>
        <v>Puno</v>
      </c>
      <c r="D4858" s="9" t="str">
        <f t="shared" si="539"/>
        <v>No Reporta</v>
      </c>
      <c r="E4858" s="9" t="str">
        <f t="shared" si="540"/>
        <v>No Reporta</v>
      </c>
      <c r="F4858" s="194" t="str">
        <f>+'Información ELECTRO PUNO'!E4838</f>
        <v>MT</v>
      </c>
      <c r="G4858" s="194">
        <f>+'Información ELECTRO PUNO'!G4838</f>
        <v>13</v>
      </c>
      <c r="H4858" s="9" t="str">
        <f t="shared" si="541"/>
        <v>Poste</v>
      </c>
      <c r="I4858" s="194" t="str">
        <f>+'Información ELECTRO PUNO'!F4838</f>
        <v>Concreto Armado C</v>
      </c>
      <c r="J4858" s="194" t="str">
        <f>+'Información ELECTRO PUNO'!B4838</f>
        <v>PPC20</v>
      </c>
      <c r="K4858" s="9" t="str">
        <f t="shared" si="543"/>
        <v>POSTE DE CONCRETO ARMADO DE 13/400/150/345</v>
      </c>
      <c r="L4858" s="139">
        <f t="shared" si="544"/>
        <v>0.54</v>
      </c>
    </row>
    <row r="4859" spans="1:12" x14ac:dyDescent="0.25">
      <c r="A4859" s="193">
        <f>+'Información ELECTRO PUNO'!A4839</f>
        <v>4838</v>
      </c>
      <c r="B4859" s="26" t="str">
        <f t="shared" si="542"/>
        <v>SICODI</v>
      </c>
      <c r="C4859" s="9" t="str">
        <f t="shared" si="538"/>
        <v>Puno</v>
      </c>
      <c r="D4859" s="9" t="str">
        <f t="shared" si="539"/>
        <v>No Reporta</v>
      </c>
      <c r="E4859" s="9" t="str">
        <f t="shared" si="540"/>
        <v>No Reporta</v>
      </c>
      <c r="F4859" s="194" t="str">
        <f>+'Información ELECTRO PUNO'!E4839</f>
        <v>MT</v>
      </c>
      <c r="G4859" s="194">
        <f>+'Información ELECTRO PUNO'!G4839</f>
        <v>13</v>
      </c>
      <c r="H4859" s="9" t="str">
        <f t="shared" si="541"/>
        <v>Poste</v>
      </c>
      <c r="I4859" s="194" t="str">
        <f>+'Información ELECTRO PUNO'!F4839</f>
        <v>Concreto Armado C</v>
      </c>
      <c r="J4859" s="194" t="str">
        <f>+'Información ELECTRO PUNO'!B4839</f>
        <v>PPC20</v>
      </c>
      <c r="K4859" s="9" t="str">
        <f t="shared" si="543"/>
        <v>POSTE DE CONCRETO ARMADO DE 13/400/150/345</v>
      </c>
      <c r="L4859" s="139">
        <f t="shared" si="544"/>
        <v>0.54</v>
      </c>
    </row>
    <row r="4860" spans="1:12" x14ac:dyDescent="0.25">
      <c r="A4860" s="193">
        <f>+'Información ELECTRO PUNO'!A4840</f>
        <v>4839</v>
      </c>
      <c r="B4860" s="26" t="str">
        <f t="shared" si="542"/>
        <v>SICODI</v>
      </c>
      <c r="C4860" s="9" t="str">
        <f t="shared" si="538"/>
        <v>Puno</v>
      </c>
      <c r="D4860" s="9" t="str">
        <f t="shared" si="539"/>
        <v>No Reporta</v>
      </c>
      <c r="E4860" s="9" t="str">
        <f t="shared" si="540"/>
        <v>No Reporta</v>
      </c>
      <c r="F4860" s="194" t="str">
        <f>+'Información ELECTRO PUNO'!E4840</f>
        <v>MT</v>
      </c>
      <c r="G4860" s="194">
        <f>+'Información ELECTRO PUNO'!G4840</f>
        <v>13</v>
      </c>
      <c r="H4860" s="9" t="str">
        <f t="shared" si="541"/>
        <v>Poste</v>
      </c>
      <c r="I4860" s="194" t="str">
        <f>+'Información ELECTRO PUNO'!F4840</f>
        <v>Concreto Armado C</v>
      </c>
      <c r="J4860" s="194" t="str">
        <f>+'Información ELECTRO PUNO'!B4840</f>
        <v>PPC20</v>
      </c>
      <c r="K4860" s="9" t="str">
        <f t="shared" si="543"/>
        <v>POSTE DE CONCRETO ARMADO DE 13/400/150/345</v>
      </c>
      <c r="L4860" s="139">
        <f t="shared" si="544"/>
        <v>0.54</v>
      </c>
    </row>
    <row r="4861" spans="1:12" x14ac:dyDescent="0.25">
      <c r="A4861" s="193">
        <f>+'Información ELECTRO PUNO'!A4841</f>
        <v>4840</v>
      </c>
      <c r="B4861" s="26" t="str">
        <f t="shared" si="542"/>
        <v>SICODI</v>
      </c>
      <c r="C4861" s="9" t="str">
        <f t="shared" si="538"/>
        <v>Puno</v>
      </c>
      <c r="D4861" s="9" t="str">
        <f t="shared" si="539"/>
        <v>No Reporta</v>
      </c>
      <c r="E4861" s="9" t="str">
        <f t="shared" si="540"/>
        <v>No Reporta</v>
      </c>
      <c r="F4861" s="194" t="str">
        <f>+'Información ELECTRO PUNO'!E4841</f>
        <v>MT</v>
      </c>
      <c r="G4861" s="194">
        <f>+'Información ELECTRO PUNO'!G4841</f>
        <v>13</v>
      </c>
      <c r="H4861" s="9" t="str">
        <f t="shared" si="541"/>
        <v>Poste</v>
      </c>
      <c r="I4861" s="194" t="str">
        <f>+'Información ELECTRO PUNO'!F4841</f>
        <v>Concreto Armado C</v>
      </c>
      <c r="J4861" s="194" t="str">
        <f>+'Información ELECTRO PUNO'!B4841</f>
        <v>PPC20</v>
      </c>
      <c r="K4861" s="9" t="str">
        <f t="shared" si="543"/>
        <v>POSTE DE CONCRETO ARMADO DE 13/400/150/345</v>
      </c>
      <c r="L4861" s="139">
        <f t="shared" si="544"/>
        <v>0.54</v>
      </c>
    </row>
    <row r="4862" spans="1:12" x14ac:dyDescent="0.25">
      <c r="A4862" s="193">
        <f>+'Información ELECTRO PUNO'!A4842</f>
        <v>4841</v>
      </c>
      <c r="B4862" s="26" t="str">
        <f t="shared" si="542"/>
        <v>SICODI</v>
      </c>
      <c r="C4862" s="9" t="str">
        <f t="shared" si="538"/>
        <v>Puno</v>
      </c>
      <c r="D4862" s="9" t="str">
        <f t="shared" si="539"/>
        <v>No Reporta</v>
      </c>
      <c r="E4862" s="9" t="str">
        <f t="shared" si="540"/>
        <v>No Reporta</v>
      </c>
      <c r="F4862" s="194" t="str">
        <f>+'Información ELECTRO PUNO'!E4842</f>
        <v>MT</v>
      </c>
      <c r="G4862" s="194">
        <f>+'Información ELECTRO PUNO'!G4842</f>
        <v>13</v>
      </c>
      <c r="H4862" s="9" t="str">
        <f t="shared" si="541"/>
        <v>Poste</v>
      </c>
      <c r="I4862" s="194" t="str">
        <f>+'Información ELECTRO PUNO'!F4842</f>
        <v>Concreto Armado C</v>
      </c>
      <c r="J4862" s="194" t="str">
        <f>+'Información ELECTRO PUNO'!B4842</f>
        <v>PPC20</v>
      </c>
      <c r="K4862" s="9" t="str">
        <f t="shared" si="543"/>
        <v>POSTE DE CONCRETO ARMADO DE 13/400/150/345</v>
      </c>
      <c r="L4862" s="139">
        <f t="shared" si="544"/>
        <v>0.54</v>
      </c>
    </row>
    <row r="4863" spans="1:12" x14ac:dyDescent="0.25">
      <c r="A4863" s="193">
        <f>+'Información ELECTRO PUNO'!A4843</f>
        <v>4842</v>
      </c>
      <c r="B4863" s="26" t="str">
        <f t="shared" si="542"/>
        <v>SICODI</v>
      </c>
      <c r="C4863" s="9" t="str">
        <f t="shared" si="538"/>
        <v>Puno</v>
      </c>
      <c r="D4863" s="9" t="str">
        <f t="shared" si="539"/>
        <v>No Reporta</v>
      </c>
      <c r="E4863" s="9" t="str">
        <f t="shared" si="540"/>
        <v>No Reporta</v>
      </c>
      <c r="F4863" s="194" t="str">
        <f>+'Información ELECTRO PUNO'!E4843</f>
        <v>MT</v>
      </c>
      <c r="G4863" s="194">
        <f>+'Información ELECTRO PUNO'!G4843</f>
        <v>13</v>
      </c>
      <c r="H4863" s="9" t="str">
        <f t="shared" si="541"/>
        <v>Poste</v>
      </c>
      <c r="I4863" s="194" t="str">
        <f>+'Información ELECTRO PUNO'!F4843</f>
        <v>Concreto Armado C</v>
      </c>
      <c r="J4863" s="194" t="str">
        <f>+'Información ELECTRO PUNO'!B4843</f>
        <v>PPC20</v>
      </c>
      <c r="K4863" s="9" t="str">
        <f t="shared" si="543"/>
        <v>POSTE DE CONCRETO ARMADO DE 13/400/150/345</v>
      </c>
      <c r="L4863" s="139">
        <f t="shared" si="544"/>
        <v>0.54</v>
      </c>
    </row>
    <row r="4864" spans="1:12" x14ac:dyDescent="0.25">
      <c r="A4864" s="193">
        <f>+'Información ELECTRO PUNO'!A4844</f>
        <v>4843</v>
      </c>
      <c r="B4864" s="26" t="str">
        <f t="shared" si="542"/>
        <v>SICODI</v>
      </c>
      <c r="C4864" s="9" t="str">
        <f t="shared" si="538"/>
        <v>Puno</v>
      </c>
      <c r="D4864" s="9" t="str">
        <f t="shared" si="539"/>
        <v>No Reporta</v>
      </c>
      <c r="E4864" s="9" t="str">
        <f t="shared" si="540"/>
        <v>No Reporta</v>
      </c>
      <c r="F4864" s="194" t="str">
        <f>+'Información ELECTRO PUNO'!E4844</f>
        <v>MT</v>
      </c>
      <c r="G4864" s="194">
        <f>+'Información ELECTRO PUNO'!G4844</f>
        <v>13</v>
      </c>
      <c r="H4864" s="9" t="str">
        <f t="shared" si="541"/>
        <v>Poste</v>
      </c>
      <c r="I4864" s="194" t="str">
        <f>+'Información ELECTRO PUNO'!F4844</f>
        <v>Concreto Armado C</v>
      </c>
      <c r="J4864" s="194" t="str">
        <f>+'Información ELECTRO PUNO'!B4844</f>
        <v>PPC20</v>
      </c>
      <c r="K4864" s="9" t="str">
        <f t="shared" si="543"/>
        <v>POSTE DE CONCRETO ARMADO DE 13/400/150/345</v>
      </c>
      <c r="L4864" s="139">
        <f t="shared" si="544"/>
        <v>0.54</v>
      </c>
    </row>
    <row r="4865" spans="1:12" x14ac:dyDescent="0.25">
      <c r="A4865" s="193">
        <f>+'Información ELECTRO PUNO'!A4845</f>
        <v>4844</v>
      </c>
      <c r="B4865" s="26" t="str">
        <f t="shared" si="542"/>
        <v>SICODI</v>
      </c>
      <c r="C4865" s="9" t="str">
        <f t="shared" si="538"/>
        <v>Puno</v>
      </c>
      <c r="D4865" s="9" t="str">
        <f t="shared" si="539"/>
        <v>No Reporta</v>
      </c>
      <c r="E4865" s="9" t="str">
        <f t="shared" si="540"/>
        <v>No Reporta</v>
      </c>
      <c r="F4865" s="194" t="str">
        <f>+'Información ELECTRO PUNO'!E4845</f>
        <v>MT</v>
      </c>
      <c r="G4865" s="194">
        <f>+'Información ELECTRO PUNO'!G4845</f>
        <v>13</v>
      </c>
      <c r="H4865" s="9" t="str">
        <f t="shared" si="541"/>
        <v>Poste</v>
      </c>
      <c r="I4865" s="194" t="str">
        <f>+'Información ELECTRO PUNO'!F4845</f>
        <v>Concreto Armado C</v>
      </c>
      <c r="J4865" s="194" t="str">
        <f>+'Información ELECTRO PUNO'!B4845</f>
        <v>PPC20</v>
      </c>
      <c r="K4865" s="9" t="str">
        <f t="shared" si="543"/>
        <v>POSTE DE CONCRETO ARMADO DE 13/400/150/345</v>
      </c>
      <c r="L4865" s="139">
        <f t="shared" si="544"/>
        <v>0.54</v>
      </c>
    </row>
    <row r="4866" spans="1:12" x14ac:dyDescent="0.25">
      <c r="A4866" s="193">
        <f>+'Información ELECTRO PUNO'!A4846</f>
        <v>4845</v>
      </c>
      <c r="B4866" s="26" t="str">
        <f t="shared" si="542"/>
        <v>SICODI</v>
      </c>
      <c r="C4866" s="9" t="str">
        <f t="shared" si="538"/>
        <v>Puno</v>
      </c>
      <c r="D4866" s="9" t="str">
        <f t="shared" si="539"/>
        <v>No Reporta</v>
      </c>
      <c r="E4866" s="9" t="str">
        <f t="shared" si="540"/>
        <v>No Reporta</v>
      </c>
      <c r="F4866" s="194" t="str">
        <f>+'Información ELECTRO PUNO'!E4846</f>
        <v>MT</v>
      </c>
      <c r="G4866" s="194">
        <f>+'Información ELECTRO PUNO'!G4846</f>
        <v>13</v>
      </c>
      <c r="H4866" s="9" t="str">
        <f t="shared" si="541"/>
        <v>Poste</v>
      </c>
      <c r="I4866" s="194" t="str">
        <f>+'Información ELECTRO PUNO'!F4846</f>
        <v>Concreto Armado C</v>
      </c>
      <c r="J4866" s="194" t="str">
        <f>+'Información ELECTRO PUNO'!B4846</f>
        <v>PPC20</v>
      </c>
      <c r="K4866" s="9" t="str">
        <f t="shared" si="543"/>
        <v>POSTE DE CONCRETO ARMADO DE 13/400/150/345</v>
      </c>
      <c r="L4866" s="139">
        <f t="shared" si="544"/>
        <v>0.54</v>
      </c>
    </row>
    <row r="4867" spans="1:12" x14ac:dyDescent="0.25">
      <c r="A4867" s="193">
        <f>+'Información ELECTRO PUNO'!A4847</f>
        <v>4846</v>
      </c>
      <c r="B4867" s="26" t="str">
        <f t="shared" si="542"/>
        <v>SICODI</v>
      </c>
      <c r="C4867" s="9" t="str">
        <f t="shared" si="538"/>
        <v>Puno</v>
      </c>
      <c r="D4867" s="9" t="str">
        <f t="shared" si="539"/>
        <v>No Reporta</v>
      </c>
      <c r="E4867" s="9" t="str">
        <f t="shared" si="540"/>
        <v>No Reporta</v>
      </c>
      <c r="F4867" s="194" t="str">
        <f>+'Información ELECTRO PUNO'!E4847</f>
        <v>MT</v>
      </c>
      <c r="G4867" s="194">
        <f>+'Información ELECTRO PUNO'!G4847</f>
        <v>13</v>
      </c>
      <c r="H4867" s="9" t="str">
        <f t="shared" si="541"/>
        <v>Poste</v>
      </c>
      <c r="I4867" s="194" t="str">
        <f>+'Información ELECTRO PUNO'!F4847</f>
        <v>CAC</v>
      </c>
      <c r="J4867" s="194" t="str">
        <f>+'Información ELECTRO PUNO'!B4847</f>
        <v>PPC20</v>
      </c>
      <c r="K4867" s="9" t="str">
        <f t="shared" si="543"/>
        <v>POSTE DE CONCRETO ARMADO DE 13/400/150/345</v>
      </c>
      <c r="L4867" s="139">
        <f t="shared" si="544"/>
        <v>0.54</v>
      </c>
    </row>
    <row r="4868" spans="1:12" x14ac:dyDescent="0.25">
      <c r="A4868" s="193">
        <f>+'Información ELECTRO PUNO'!A4848</f>
        <v>4847</v>
      </c>
      <c r="B4868" s="26" t="str">
        <f t="shared" si="542"/>
        <v>SICODI</v>
      </c>
      <c r="C4868" s="9" t="str">
        <f t="shared" si="538"/>
        <v>Puno</v>
      </c>
      <c r="D4868" s="9" t="str">
        <f t="shared" si="539"/>
        <v>No Reporta</v>
      </c>
      <c r="E4868" s="9" t="str">
        <f t="shared" si="540"/>
        <v>No Reporta</v>
      </c>
      <c r="F4868" s="194" t="str">
        <f>+'Información ELECTRO PUNO'!E4848</f>
        <v>MT</v>
      </c>
      <c r="G4868" s="194">
        <f>+'Información ELECTRO PUNO'!G4848</f>
        <v>13</v>
      </c>
      <c r="H4868" s="9" t="str">
        <f t="shared" si="541"/>
        <v>Poste</v>
      </c>
      <c r="I4868" s="194" t="str">
        <f>+'Información ELECTRO PUNO'!F4848</f>
        <v>CAC</v>
      </c>
      <c r="J4868" s="194" t="str">
        <f>+'Información ELECTRO PUNO'!B4848</f>
        <v>PPC20</v>
      </c>
      <c r="K4868" s="9" t="str">
        <f t="shared" si="543"/>
        <v>POSTE DE CONCRETO ARMADO DE 13/400/150/345</v>
      </c>
      <c r="L4868" s="139">
        <f t="shared" si="544"/>
        <v>0.54</v>
      </c>
    </row>
    <row r="4869" spans="1:12" x14ac:dyDescent="0.25">
      <c r="A4869" s="193">
        <f>+'Información ELECTRO PUNO'!A4849</f>
        <v>4848</v>
      </c>
      <c r="B4869" s="26" t="str">
        <f t="shared" si="542"/>
        <v>SICODI</v>
      </c>
      <c r="C4869" s="9" t="str">
        <f t="shared" si="538"/>
        <v>Puno</v>
      </c>
      <c r="D4869" s="9" t="str">
        <f t="shared" si="539"/>
        <v>No Reporta</v>
      </c>
      <c r="E4869" s="9" t="str">
        <f t="shared" si="540"/>
        <v>No Reporta</v>
      </c>
      <c r="F4869" s="194" t="str">
        <f>+'Información ELECTRO PUNO'!E4849</f>
        <v>MT</v>
      </c>
      <c r="G4869" s="194">
        <f>+'Información ELECTRO PUNO'!G4849</f>
        <v>13</v>
      </c>
      <c r="H4869" s="9" t="str">
        <f t="shared" si="541"/>
        <v>Poste</v>
      </c>
      <c r="I4869" s="194" t="str">
        <f>+'Información ELECTRO PUNO'!F4849</f>
        <v>CAC</v>
      </c>
      <c r="J4869" s="194" t="str">
        <f>+'Información ELECTRO PUNO'!B4849</f>
        <v>PPC20</v>
      </c>
      <c r="K4869" s="9" t="str">
        <f t="shared" si="543"/>
        <v>POSTE DE CONCRETO ARMADO DE 13/400/150/345</v>
      </c>
      <c r="L4869" s="139">
        <f t="shared" si="544"/>
        <v>0.54</v>
      </c>
    </row>
    <row r="4870" spans="1:12" x14ac:dyDescent="0.25">
      <c r="A4870" s="193">
        <f>+'Información ELECTRO PUNO'!A4850</f>
        <v>4849</v>
      </c>
      <c r="B4870" s="26" t="str">
        <f t="shared" si="542"/>
        <v>SICODI</v>
      </c>
      <c r="C4870" s="9" t="str">
        <f t="shared" si="538"/>
        <v>Puno</v>
      </c>
      <c r="D4870" s="9" t="str">
        <f t="shared" si="539"/>
        <v>No Reporta</v>
      </c>
      <c r="E4870" s="9" t="str">
        <f t="shared" si="540"/>
        <v>No Reporta</v>
      </c>
      <c r="F4870" s="194" t="str">
        <f>+'Información ELECTRO PUNO'!E4850</f>
        <v>MT</v>
      </c>
      <c r="G4870" s="194">
        <f>+'Información ELECTRO PUNO'!G4850</f>
        <v>13</v>
      </c>
      <c r="H4870" s="9" t="str">
        <f t="shared" si="541"/>
        <v>Poste</v>
      </c>
      <c r="I4870" s="194" t="str">
        <f>+'Información ELECTRO PUNO'!F4850</f>
        <v>CAC</v>
      </c>
      <c r="J4870" s="194" t="str">
        <f>+'Información ELECTRO PUNO'!B4850</f>
        <v>PPC20</v>
      </c>
      <c r="K4870" s="9" t="str">
        <f t="shared" si="543"/>
        <v>POSTE DE CONCRETO ARMADO DE 13/400/150/345</v>
      </c>
      <c r="L4870" s="139">
        <f t="shared" si="544"/>
        <v>0.54</v>
      </c>
    </row>
    <row r="4871" spans="1:12" x14ac:dyDescent="0.25">
      <c r="A4871" s="193">
        <f>+'Información ELECTRO PUNO'!A4851</f>
        <v>4850</v>
      </c>
      <c r="B4871" s="26" t="str">
        <f t="shared" si="542"/>
        <v>SICODI</v>
      </c>
      <c r="C4871" s="9" t="str">
        <f t="shared" si="538"/>
        <v>Puno</v>
      </c>
      <c r="D4871" s="9" t="str">
        <f t="shared" si="539"/>
        <v>No Reporta</v>
      </c>
      <c r="E4871" s="9" t="str">
        <f t="shared" si="540"/>
        <v>No Reporta</v>
      </c>
      <c r="F4871" s="194" t="str">
        <f>+'Información ELECTRO PUNO'!E4851</f>
        <v>MT</v>
      </c>
      <c r="G4871" s="194">
        <f>+'Información ELECTRO PUNO'!G4851</f>
        <v>13</v>
      </c>
      <c r="H4871" s="9" t="str">
        <f t="shared" si="541"/>
        <v>Poste</v>
      </c>
      <c r="I4871" s="194" t="str">
        <f>+'Información ELECTRO PUNO'!F4851</f>
        <v>CAC</v>
      </c>
      <c r="J4871" s="194" t="str">
        <f>+'Información ELECTRO PUNO'!B4851</f>
        <v>PPC20</v>
      </c>
      <c r="K4871" s="9" t="str">
        <f t="shared" si="543"/>
        <v>POSTE DE CONCRETO ARMADO DE 13/400/150/345</v>
      </c>
      <c r="L4871" s="139">
        <f t="shared" si="544"/>
        <v>0.54</v>
      </c>
    </row>
    <row r="4872" spans="1:12" x14ac:dyDescent="0.25">
      <c r="A4872" s="193">
        <f>+'Información ELECTRO PUNO'!A4852</f>
        <v>4851</v>
      </c>
      <c r="B4872" s="26" t="str">
        <f t="shared" si="542"/>
        <v>SICODI</v>
      </c>
      <c r="C4872" s="9" t="str">
        <f t="shared" si="538"/>
        <v>Puno</v>
      </c>
      <c r="D4872" s="9" t="str">
        <f t="shared" si="539"/>
        <v>No Reporta</v>
      </c>
      <c r="E4872" s="9" t="str">
        <f t="shared" si="540"/>
        <v>No Reporta</v>
      </c>
      <c r="F4872" s="194" t="str">
        <f>+'Información ELECTRO PUNO'!E4852</f>
        <v>MT</v>
      </c>
      <c r="G4872" s="194">
        <f>+'Información ELECTRO PUNO'!G4852</f>
        <v>13</v>
      </c>
      <c r="H4872" s="9" t="str">
        <f t="shared" si="541"/>
        <v>Poste</v>
      </c>
      <c r="I4872" s="194" t="str">
        <f>+'Información ELECTRO PUNO'!F4852</f>
        <v>CAC</v>
      </c>
      <c r="J4872" s="194" t="str">
        <f>+'Información ELECTRO PUNO'!B4852</f>
        <v>PPC20</v>
      </c>
      <c r="K4872" s="9" t="str">
        <f t="shared" si="543"/>
        <v>POSTE DE CONCRETO ARMADO DE 13/400/150/345</v>
      </c>
      <c r="L4872" s="139">
        <f t="shared" si="544"/>
        <v>0.54</v>
      </c>
    </row>
    <row r="4873" spans="1:12" x14ac:dyDescent="0.25">
      <c r="A4873" s="193">
        <f>+'Información ELECTRO PUNO'!A4853</f>
        <v>4852</v>
      </c>
      <c r="B4873" s="26" t="str">
        <f t="shared" si="542"/>
        <v>SICODI</v>
      </c>
      <c r="C4873" s="9" t="str">
        <f t="shared" si="538"/>
        <v>Puno</v>
      </c>
      <c r="D4873" s="9" t="str">
        <f t="shared" si="539"/>
        <v>No Reporta</v>
      </c>
      <c r="E4873" s="9" t="str">
        <f t="shared" si="540"/>
        <v>No Reporta</v>
      </c>
      <c r="F4873" s="194" t="str">
        <f>+'Información ELECTRO PUNO'!E4853</f>
        <v>MT</v>
      </c>
      <c r="G4873" s="194">
        <f>+'Información ELECTRO PUNO'!G4853</f>
        <v>13</v>
      </c>
      <c r="H4873" s="9" t="str">
        <f t="shared" si="541"/>
        <v>Poste</v>
      </c>
      <c r="I4873" s="194" t="str">
        <f>+'Información ELECTRO PUNO'!F4853</f>
        <v>CAC</v>
      </c>
      <c r="J4873" s="194" t="str">
        <f>+'Información ELECTRO PUNO'!B4853</f>
        <v>PPC20</v>
      </c>
      <c r="K4873" s="9" t="str">
        <f t="shared" si="543"/>
        <v>POSTE DE CONCRETO ARMADO DE 13/400/150/345</v>
      </c>
      <c r="L4873" s="139">
        <f t="shared" si="544"/>
        <v>0.54</v>
      </c>
    </row>
    <row r="4874" spans="1:12" x14ac:dyDescent="0.25">
      <c r="A4874" s="193">
        <f>+'Información ELECTRO PUNO'!A4854</f>
        <v>4853</v>
      </c>
      <c r="B4874" s="26" t="str">
        <f t="shared" si="542"/>
        <v>SICODI</v>
      </c>
      <c r="C4874" s="9" t="str">
        <f t="shared" si="538"/>
        <v>Puno</v>
      </c>
      <c r="D4874" s="9" t="str">
        <f t="shared" si="539"/>
        <v>No Reporta</v>
      </c>
      <c r="E4874" s="9" t="str">
        <f t="shared" si="540"/>
        <v>No Reporta</v>
      </c>
      <c r="F4874" s="194" t="str">
        <f>+'Información ELECTRO PUNO'!E4854</f>
        <v>MT</v>
      </c>
      <c r="G4874" s="194">
        <f>+'Información ELECTRO PUNO'!G4854</f>
        <v>12</v>
      </c>
      <c r="H4874" s="9" t="str">
        <f t="shared" si="541"/>
        <v>Poste</v>
      </c>
      <c r="I4874" s="194" t="str">
        <f>+'Información ELECTRO PUNO'!F4854</f>
        <v>Madera Tratada</v>
      </c>
      <c r="J4874" s="194" t="str">
        <f>+'Información ELECTRO PUNO'!B4854</f>
        <v>PPM20</v>
      </c>
      <c r="K4874" s="9" t="str">
        <f t="shared" si="543"/>
        <v>POSTE DE MADERA TRATADA DE 12 mts. CL.5</v>
      </c>
      <c r="L4874" s="139">
        <f t="shared" si="544"/>
        <v>0.41</v>
      </c>
    </row>
    <row r="4875" spans="1:12" x14ac:dyDescent="0.25">
      <c r="A4875" s="193">
        <f>+'Información ELECTRO PUNO'!A4855</f>
        <v>4854</v>
      </c>
      <c r="B4875" s="26" t="str">
        <f t="shared" si="542"/>
        <v>SICODI</v>
      </c>
      <c r="C4875" s="9" t="str">
        <f t="shared" si="538"/>
        <v>Puno</v>
      </c>
      <c r="D4875" s="9" t="str">
        <f t="shared" si="539"/>
        <v>No Reporta</v>
      </c>
      <c r="E4875" s="9" t="str">
        <f t="shared" si="540"/>
        <v>No Reporta</v>
      </c>
      <c r="F4875" s="194" t="str">
        <f>+'Información ELECTRO PUNO'!E4855</f>
        <v>MT</v>
      </c>
      <c r="G4875" s="194">
        <f>+'Información ELECTRO PUNO'!G4855</f>
        <v>12</v>
      </c>
      <c r="H4875" s="9" t="str">
        <f t="shared" si="541"/>
        <v>Poste</v>
      </c>
      <c r="I4875" s="194" t="str">
        <f>+'Información ELECTRO PUNO'!F4855</f>
        <v>Madera Tratada</v>
      </c>
      <c r="J4875" s="194" t="str">
        <f>+'Información ELECTRO PUNO'!B4855</f>
        <v>PPM20</v>
      </c>
      <c r="K4875" s="9" t="str">
        <f t="shared" si="543"/>
        <v>POSTE DE MADERA TRATADA DE 12 mts. CL.5</v>
      </c>
      <c r="L4875" s="139">
        <f t="shared" si="544"/>
        <v>0.41</v>
      </c>
    </row>
    <row r="4876" spans="1:12" x14ac:dyDescent="0.25">
      <c r="A4876" s="193">
        <f>+'Información ELECTRO PUNO'!A4856</f>
        <v>4855</v>
      </c>
      <c r="B4876" s="26" t="str">
        <f t="shared" si="542"/>
        <v>SICODI</v>
      </c>
      <c r="C4876" s="9" t="str">
        <f t="shared" si="538"/>
        <v>Puno</v>
      </c>
      <c r="D4876" s="9" t="str">
        <f t="shared" si="539"/>
        <v>No Reporta</v>
      </c>
      <c r="E4876" s="9" t="str">
        <f t="shared" si="540"/>
        <v>No Reporta</v>
      </c>
      <c r="F4876" s="194" t="str">
        <f>+'Información ELECTRO PUNO'!E4856</f>
        <v>MT</v>
      </c>
      <c r="G4876" s="194">
        <f>+'Información ELECTRO PUNO'!G4856</f>
        <v>12</v>
      </c>
      <c r="H4876" s="9" t="str">
        <f t="shared" si="541"/>
        <v>Poste</v>
      </c>
      <c r="I4876" s="194" t="str">
        <f>+'Información ELECTRO PUNO'!F4856</f>
        <v>Madera Tratada</v>
      </c>
      <c r="J4876" s="194" t="str">
        <f>+'Información ELECTRO PUNO'!B4856</f>
        <v>PPM20</v>
      </c>
      <c r="K4876" s="9" t="str">
        <f t="shared" si="543"/>
        <v>POSTE DE MADERA TRATADA DE 12 mts. CL.5</v>
      </c>
      <c r="L4876" s="139">
        <f t="shared" si="544"/>
        <v>0.41</v>
      </c>
    </row>
    <row r="4877" spans="1:12" x14ac:dyDescent="0.25">
      <c r="A4877" s="193">
        <f>+'Información ELECTRO PUNO'!A4857</f>
        <v>4856</v>
      </c>
      <c r="B4877" s="26" t="str">
        <f t="shared" si="542"/>
        <v>SICODI</v>
      </c>
      <c r="C4877" s="9" t="str">
        <f t="shared" si="538"/>
        <v>Puno</v>
      </c>
      <c r="D4877" s="9" t="str">
        <f t="shared" si="539"/>
        <v>No Reporta</v>
      </c>
      <c r="E4877" s="9" t="str">
        <f t="shared" si="540"/>
        <v>No Reporta</v>
      </c>
      <c r="F4877" s="194" t="str">
        <f>+'Información ELECTRO PUNO'!E4857</f>
        <v>MT</v>
      </c>
      <c r="G4877" s="194">
        <f>+'Información ELECTRO PUNO'!G4857</f>
        <v>12</v>
      </c>
      <c r="H4877" s="9" t="str">
        <f t="shared" si="541"/>
        <v>Poste</v>
      </c>
      <c r="I4877" s="194" t="str">
        <f>+'Información ELECTRO PUNO'!F4857</f>
        <v>Madera Tratada</v>
      </c>
      <c r="J4877" s="194" t="str">
        <f>+'Información ELECTRO PUNO'!B4857</f>
        <v>PPM20</v>
      </c>
      <c r="K4877" s="9" t="str">
        <f t="shared" si="543"/>
        <v>POSTE DE MADERA TRATADA DE 12 mts. CL.5</v>
      </c>
      <c r="L4877" s="139">
        <f t="shared" si="544"/>
        <v>0.41</v>
      </c>
    </row>
    <row r="4878" spans="1:12" x14ac:dyDescent="0.25">
      <c r="A4878" s="193">
        <f>+'Información ELECTRO PUNO'!A4858</f>
        <v>4857</v>
      </c>
      <c r="B4878" s="26" t="str">
        <f t="shared" si="542"/>
        <v>SICODI</v>
      </c>
      <c r="C4878" s="9" t="str">
        <f t="shared" si="538"/>
        <v>Puno</v>
      </c>
      <c r="D4878" s="9" t="str">
        <f t="shared" si="539"/>
        <v>No Reporta</v>
      </c>
      <c r="E4878" s="9" t="str">
        <f t="shared" si="540"/>
        <v>No Reporta</v>
      </c>
      <c r="F4878" s="194" t="str">
        <f>+'Información ELECTRO PUNO'!E4858</f>
        <v>MT</v>
      </c>
      <c r="G4878" s="194">
        <f>+'Información ELECTRO PUNO'!G4858</f>
        <v>12</v>
      </c>
      <c r="H4878" s="9" t="str">
        <f t="shared" si="541"/>
        <v>Poste</v>
      </c>
      <c r="I4878" s="194" t="str">
        <f>+'Información ELECTRO PUNO'!F4858</f>
        <v>Madera Tratada</v>
      </c>
      <c r="J4878" s="194" t="str">
        <f>+'Información ELECTRO PUNO'!B4858</f>
        <v>PPM20</v>
      </c>
      <c r="K4878" s="9" t="str">
        <f t="shared" si="543"/>
        <v>POSTE DE MADERA TRATADA DE 12 mts. CL.5</v>
      </c>
      <c r="L4878" s="139">
        <f t="shared" si="544"/>
        <v>0.41</v>
      </c>
    </row>
    <row r="4879" spans="1:12" x14ac:dyDescent="0.25">
      <c r="A4879" s="193">
        <f>+'Información ELECTRO PUNO'!A4859</f>
        <v>4858</v>
      </c>
      <c r="B4879" s="26" t="str">
        <f t="shared" si="542"/>
        <v>SICODI</v>
      </c>
      <c r="C4879" s="9" t="str">
        <f t="shared" si="538"/>
        <v>Puno</v>
      </c>
      <c r="D4879" s="9" t="str">
        <f t="shared" si="539"/>
        <v>No Reporta</v>
      </c>
      <c r="E4879" s="9" t="str">
        <f t="shared" si="540"/>
        <v>No Reporta</v>
      </c>
      <c r="F4879" s="194" t="str">
        <f>+'Información ELECTRO PUNO'!E4859</f>
        <v>MT</v>
      </c>
      <c r="G4879" s="194">
        <f>+'Información ELECTRO PUNO'!G4859</f>
        <v>12</v>
      </c>
      <c r="H4879" s="9" t="str">
        <f t="shared" si="541"/>
        <v>Poste</v>
      </c>
      <c r="I4879" s="194" t="str">
        <f>+'Información ELECTRO PUNO'!F4859</f>
        <v>Madera Tratada</v>
      </c>
      <c r="J4879" s="194" t="str">
        <f>+'Información ELECTRO PUNO'!B4859</f>
        <v>PPM20</v>
      </c>
      <c r="K4879" s="9" t="str">
        <f t="shared" si="543"/>
        <v>POSTE DE MADERA TRATADA DE 12 mts. CL.5</v>
      </c>
      <c r="L4879" s="139">
        <f t="shared" si="544"/>
        <v>0.41</v>
      </c>
    </row>
    <row r="4880" spans="1:12" x14ac:dyDescent="0.25">
      <c r="A4880" s="193">
        <f>+'Información ELECTRO PUNO'!A4860</f>
        <v>4859</v>
      </c>
      <c r="B4880" s="26" t="str">
        <f t="shared" si="542"/>
        <v>SICODI</v>
      </c>
      <c r="C4880" s="9" t="str">
        <f t="shared" si="538"/>
        <v>Puno</v>
      </c>
      <c r="D4880" s="9" t="str">
        <f t="shared" si="539"/>
        <v>No Reporta</v>
      </c>
      <c r="E4880" s="9" t="str">
        <f t="shared" si="540"/>
        <v>No Reporta</v>
      </c>
      <c r="F4880" s="194" t="str">
        <f>+'Información ELECTRO PUNO'!E4860</f>
        <v>MT</v>
      </c>
      <c r="G4880" s="194">
        <f>+'Información ELECTRO PUNO'!G4860</f>
        <v>12</v>
      </c>
      <c r="H4880" s="9" t="str">
        <f t="shared" si="541"/>
        <v>Poste</v>
      </c>
      <c r="I4880" s="194" t="str">
        <f>+'Información ELECTRO PUNO'!F4860</f>
        <v>Madera Tratada</v>
      </c>
      <c r="J4880" s="194" t="str">
        <f>+'Información ELECTRO PUNO'!B4860</f>
        <v>PPM20</v>
      </c>
      <c r="K4880" s="9" t="str">
        <f t="shared" si="543"/>
        <v>POSTE DE MADERA TRATADA DE 12 mts. CL.5</v>
      </c>
      <c r="L4880" s="139">
        <f t="shared" si="544"/>
        <v>0.41</v>
      </c>
    </row>
    <row r="4881" spans="1:12" x14ac:dyDescent="0.25">
      <c r="A4881" s="193">
        <f>+'Información ELECTRO PUNO'!A4861</f>
        <v>4860</v>
      </c>
      <c r="B4881" s="26" t="str">
        <f t="shared" si="542"/>
        <v>SICODI</v>
      </c>
      <c r="C4881" s="9" t="str">
        <f t="shared" si="538"/>
        <v>Puno</v>
      </c>
      <c r="D4881" s="9" t="str">
        <f t="shared" si="539"/>
        <v>No Reporta</v>
      </c>
      <c r="E4881" s="9" t="str">
        <f t="shared" si="540"/>
        <v>No Reporta</v>
      </c>
      <c r="F4881" s="194" t="str">
        <f>+'Información ELECTRO PUNO'!E4861</f>
        <v>MT</v>
      </c>
      <c r="G4881" s="194">
        <f>+'Información ELECTRO PUNO'!G4861</f>
        <v>12</v>
      </c>
      <c r="H4881" s="9" t="str">
        <f t="shared" si="541"/>
        <v>Poste</v>
      </c>
      <c r="I4881" s="194" t="str">
        <f>+'Información ELECTRO PUNO'!F4861</f>
        <v>Madera Tratada</v>
      </c>
      <c r="J4881" s="194" t="str">
        <f>+'Información ELECTRO PUNO'!B4861</f>
        <v>PPM20</v>
      </c>
      <c r="K4881" s="9" t="str">
        <f t="shared" si="543"/>
        <v>POSTE DE MADERA TRATADA DE 12 mts. CL.5</v>
      </c>
      <c r="L4881" s="139">
        <f t="shared" si="544"/>
        <v>0.41</v>
      </c>
    </row>
    <row r="4882" spans="1:12" x14ac:dyDescent="0.25">
      <c r="A4882" s="193">
        <f>+'Información ELECTRO PUNO'!A4862</f>
        <v>4861</v>
      </c>
      <c r="B4882" s="26" t="str">
        <f t="shared" si="542"/>
        <v>SICODI</v>
      </c>
      <c r="C4882" s="9" t="str">
        <f t="shared" si="538"/>
        <v>Puno</v>
      </c>
      <c r="D4882" s="9" t="str">
        <f t="shared" si="539"/>
        <v>No Reporta</v>
      </c>
      <c r="E4882" s="9" t="str">
        <f t="shared" si="540"/>
        <v>No Reporta</v>
      </c>
      <c r="F4882" s="194" t="str">
        <f>+'Información ELECTRO PUNO'!E4862</f>
        <v>MT</v>
      </c>
      <c r="G4882" s="194">
        <f>+'Información ELECTRO PUNO'!G4862</f>
        <v>12</v>
      </c>
      <c r="H4882" s="9" t="str">
        <f t="shared" si="541"/>
        <v>Poste</v>
      </c>
      <c r="I4882" s="194" t="str">
        <f>+'Información ELECTRO PUNO'!F4862</f>
        <v>Madera Tratada</v>
      </c>
      <c r="J4882" s="194" t="str">
        <f>+'Información ELECTRO PUNO'!B4862</f>
        <v>PPM20</v>
      </c>
      <c r="K4882" s="9" t="str">
        <f t="shared" si="543"/>
        <v>POSTE DE MADERA TRATADA DE 12 mts. CL.5</v>
      </c>
      <c r="L4882" s="139">
        <f t="shared" si="544"/>
        <v>0.41</v>
      </c>
    </row>
    <row r="4883" spans="1:12" x14ac:dyDescent="0.25">
      <c r="A4883" s="193">
        <f>+'Información ELECTRO PUNO'!A4863</f>
        <v>4862</v>
      </c>
      <c r="B4883" s="26" t="str">
        <f t="shared" si="542"/>
        <v>SICODI</v>
      </c>
      <c r="C4883" s="9" t="str">
        <f t="shared" si="538"/>
        <v>Puno</v>
      </c>
      <c r="D4883" s="9" t="str">
        <f t="shared" si="539"/>
        <v>No Reporta</v>
      </c>
      <c r="E4883" s="9" t="str">
        <f t="shared" si="540"/>
        <v>No Reporta</v>
      </c>
      <c r="F4883" s="194" t="str">
        <f>+'Información ELECTRO PUNO'!E4863</f>
        <v>MT</v>
      </c>
      <c r="G4883" s="194">
        <f>+'Información ELECTRO PUNO'!G4863</f>
        <v>12</v>
      </c>
      <c r="H4883" s="9" t="str">
        <f t="shared" si="541"/>
        <v>Poste</v>
      </c>
      <c r="I4883" s="194" t="str">
        <f>+'Información ELECTRO PUNO'!F4863</f>
        <v>Madera Tratada</v>
      </c>
      <c r="J4883" s="194" t="str">
        <f>+'Información ELECTRO PUNO'!B4863</f>
        <v>PPM20</v>
      </c>
      <c r="K4883" s="9" t="str">
        <f t="shared" si="543"/>
        <v>POSTE DE MADERA TRATADA DE 12 mts. CL.5</v>
      </c>
      <c r="L4883" s="139">
        <f t="shared" si="544"/>
        <v>0.41</v>
      </c>
    </row>
    <row r="4884" spans="1:12" x14ac:dyDescent="0.25">
      <c r="A4884" s="193">
        <f>+'Información ELECTRO PUNO'!A4864</f>
        <v>4863</v>
      </c>
      <c r="B4884" s="26" t="str">
        <f t="shared" si="542"/>
        <v>SICODI</v>
      </c>
      <c r="C4884" s="9" t="str">
        <f t="shared" si="538"/>
        <v>Puno</v>
      </c>
      <c r="D4884" s="9" t="str">
        <f t="shared" si="539"/>
        <v>No Reporta</v>
      </c>
      <c r="E4884" s="9" t="str">
        <f t="shared" si="540"/>
        <v>No Reporta</v>
      </c>
      <c r="F4884" s="194" t="str">
        <f>+'Información ELECTRO PUNO'!E4864</f>
        <v>MT</v>
      </c>
      <c r="G4884" s="194">
        <f>+'Información ELECTRO PUNO'!G4864</f>
        <v>12</v>
      </c>
      <c r="H4884" s="9" t="str">
        <f t="shared" si="541"/>
        <v>Poste</v>
      </c>
      <c r="I4884" s="194" t="str">
        <f>+'Información ELECTRO PUNO'!F4864</f>
        <v>Madera Tratada</v>
      </c>
      <c r="J4884" s="194" t="str">
        <f>+'Información ELECTRO PUNO'!B4864</f>
        <v>PPM20</v>
      </c>
      <c r="K4884" s="9" t="str">
        <f t="shared" si="543"/>
        <v>POSTE DE MADERA TRATADA DE 12 mts. CL.5</v>
      </c>
      <c r="L4884" s="139">
        <f t="shared" si="544"/>
        <v>0.41</v>
      </c>
    </row>
    <row r="4885" spans="1:12" x14ac:dyDescent="0.25">
      <c r="A4885" s="193">
        <f>+'Información ELECTRO PUNO'!A4865</f>
        <v>4864</v>
      </c>
      <c r="B4885" s="26" t="str">
        <f t="shared" si="542"/>
        <v>SICODI</v>
      </c>
      <c r="C4885" s="9" t="str">
        <f t="shared" si="538"/>
        <v>Puno</v>
      </c>
      <c r="D4885" s="9" t="str">
        <f t="shared" si="539"/>
        <v>No Reporta</v>
      </c>
      <c r="E4885" s="9" t="str">
        <f t="shared" si="540"/>
        <v>No Reporta</v>
      </c>
      <c r="F4885" s="194" t="str">
        <f>+'Información ELECTRO PUNO'!E4865</f>
        <v>MT</v>
      </c>
      <c r="G4885" s="194">
        <f>+'Información ELECTRO PUNO'!G4865</f>
        <v>12</v>
      </c>
      <c r="H4885" s="9" t="str">
        <f t="shared" si="541"/>
        <v>Poste</v>
      </c>
      <c r="I4885" s="194" t="str">
        <f>+'Información ELECTRO PUNO'!F4865</f>
        <v>Madera Tratada</v>
      </c>
      <c r="J4885" s="194" t="str">
        <f>+'Información ELECTRO PUNO'!B4865</f>
        <v>PPM20</v>
      </c>
      <c r="K4885" s="9" t="str">
        <f t="shared" si="543"/>
        <v>POSTE DE MADERA TRATADA DE 12 mts. CL.5</v>
      </c>
      <c r="L4885" s="139">
        <f t="shared" si="544"/>
        <v>0.41</v>
      </c>
    </row>
    <row r="4886" spans="1:12" x14ac:dyDescent="0.25">
      <c r="A4886" s="193">
        <f>+'Información ELECTRO PUNO'!A4866</f>
        <v>4865</v>
      </c>
      <c r="B4886" s="26" t="str">
        <f t="shared" si="542"/>
        <v>SICODI</v>
      </c>
      <c r="C4886" s="9" t="str">
        <f t="shared" ref="C4886:C4949" si="545">+$C$10</f>
        <v>Puno</v>
      </c>
      <c r="D4886" s="9" t="str">
        <f t="shared" ref="D4886:D4949" si="546">+$D$10</f>
        <v>No Reporta</v>
      </c>
      <c r="E4886" s="9" t="str">
        <f t="shared" ref="E4886:E4949" si="547">+$E$10</f>
        <v>No Reporta</v>
      </c>
      <c r="F4886" s="194" t="str">
        <f>+'Información ELECTRO PUNO'!E4866</f>
        <v>MT</v>
      </c>
      <c r="G4886" s="194">
        <f>+'Información ELECTRO PUNO'!G4866</f>
        <v>12</v>
      </c>
      <c r="H4886" s="9" t="str">
        <f t="shared" ref="H4886:H4949" si="548">+$H$10</f>
        <v>Poste</v>
      </c>
      <c r="I4886" s="194" t="str">
        <f>+'Información ELECTRO PUNO'!F4866</f>
        <v>Madera Tratada</v>
      </c>
      <c r="J4886" s="194" t="str">
        <f>+'Información ELECTRO PUNO'!B4866</f>
        <v>PPM20</v>
      </c>
      <c r="K4886" s="9" t="str">
        <f t="shared" si="543"/>
        <v>POSTE DE MADERA TRATADA DE 12 mts. CL.5</v>
      </c>
      <c r="L4886" s="139">
        <f t="shared" si="544"/>
        <v>0.41</v>
      </c>
    </row>
    <row r="4887" spans="1:12" x14ac:dyDescent="0.25">
      <c r="A4887" s="193">
        <f>+'Información ELECTRO PUNO'!A4867</f>
        <v>4866</v>
      </c>
      <c r="B4887" s="26" t="str">
        <f t="shared" ref="B4887:B4950" si="549">+INDEX($B$8:$B$16,MATCH(J4887,$J$8:$J$16,0))</f>
        <v>SICODI</v>
      </c>
      <c r="C4887" s="9" t="str">
        <f t="shared" si="545"/>
        <v>Puno</v>
      </c>
      <c r="D4887" s="9" t="str">
        <f t="shared" si="546"/>
        <v>No Reporta</v>
      </c>
      <c r="E4887" s="9" t="str">
        <f t="shared" si="547"/>
        <v>No Reporta</v>
      </c>
      <c r="F4887" s="194" t="str">
        <f>+'Información ELECTRO PUNO'!E4867</f>
        <v>MT</v>
      </c>
      <c r="G4887" s="194">
        <f>+'Información ELECTRO PUNO'!G4867</f>
        <v>12</v>
      </c>
      <c r="H4887" s="9" t="str">
        <f t="shared" si="548"/>
        <v>Poste</v>
      </c>
      <c r="I4887" s="194" t="str">
        <f>+'Información ELECTRO PUNO'!F4867</f>
        <v>Madera Tratada</v>
      </c>
      <c r="J4887" s="194" t="str">
        <f>+'Información ELECTRO PUNO'!B4867</f>
        <v>PPM20</v>
      </c>
      <c r="K4887" s="9" t="str">
        <f t="shared" ref="K4887:K4950" si="550">+VLOOKUP(J4887,$J$8:$K$16,2,FALSE)</f>
        <v>POSTE DE MADERA TRATADA DE 12 mts. CL.5</v>
      </c>
      <c r="L4887" s="139">
        <f t="shared" ref="L4887:L4950" si="551">+VLOOKUP(J4887,$J$8:$U$16,12,FALSE)</f>
        <v>0.41</v>
      </c>
    </row>
    <row r="4888" spans="1:12" x14ac:dyDescent="0.25">
      <c r="A4888" s="193">
        <f>+'Información ELECTRO PUNO'!A4868</f>
        <v>4867</v>
      </c>
      <c r="B4888" s="26" t="str">
        <f t="shared" si="549"/>
        <v>SICODI</v>
      </c>
      <c r="C4888" s="9" t="str">
        <f t="shared" si="545"/>
        <v>Puno</v>
      </c>
      <c r="D4888" s="9" t="str">
        <f t="shared" si="546"/>
        <v>No Reporta</v>
      </c>
      <c r="E4888" s="9" t="str">
        <f t="shared" si="547"/>
        <v>No Reporta</v>
      </c>
      <c r="F4888" s="194" t="str">
        <f>+'Información ELECTRO PUNO'!E4868</f>
        <v>MT</v>
      </c>
      <c r="G4888" s="194">
        <f>+'Información ELECTRO PUNO'!G4868</f>
        <v>12</v>
      </c>
      <c r="H4888" s="9" t="str">
        <f t="shared" si="548"/>
        <v>Poste</v>
      </c>
      <c r="I4888" s="194" t="str">
        <f>+'Información ELECTRO PUNO'!F4868</f>
        <v>Madera Tratada</v>
      </c>
      <c r="J4888" s="194" t="str">
        <f>+'Información ELECTRO PUNO'!B4868</f>
        <v>PPM20</v>
      </c>
      <c r="K4888" s="9" t="str">
        <f t="shared" si="550"/>
        <v>POSTE DE MADERA TRATADA DE 12 mts. CL.5</v>
      </c>
      <c r="L4888" s="139">
        <f t="shared" si="551"/>
        <v>0.41</v>
      </c>
    </row>
    <row r="4889" spans="1:12" x14ac:dyDescent="0.25">
      <c r="A4889" s="193">
        <f>+'Información ELECTRO PUNO'!A4869</f>
        <v>4868</v>
      </c>
      <c r="B4889" s="26" t="str">
        <f t="shared" si="549"/>
        <v>SICODI</v>
      </c>
      <c r="C4889" s="9" t="str">
        <f t="shared" si="545"/>
        <v>Puno</v>
      </c>
      <c r="D4889" s="9" t="str">
        <f t="shared" si="546"/>
        <v>No Reporta</v>
      </c>
      <c r="E4889" s="9" t="str">
        <f t="shared" si="547"/>
        <v>No Reporta</v>
      </c>
      <c r="F4889" s="194" t="str">
        <f>+'Información ELECTRO PUNO'!E4869</f>
        <v>MT</v>
      </c>
      <c r="G4889" s="194">
        <f>+'Información ELECTRO PUNO'!G4869</f>
        <v>12</v>
      </c>
      <c r="H4889" s="9" t="str">
        <f t="shared" si="548"/>
        <v>Poste</v>
      </c>
      <c r="I4889" s="194" t="str">
        <f>+'Información ELECTRO PUNO'!F4869</f>
        <v>Madera Tratada</v>
      </c>
      <c r="J4889" s="194" t="str">
        <f>+'Información ELECTRO PUNO'!B4869</f>
        <v>PPM20</v>
      </c>
      <c r="K4889" s="9" t="str">
        <f t="shared" si="550"/>
        <v>POSTE DE MADERA TRATADA DE 12 mts. CL.5</v>
      </c>
      <c r="L4889" s="139">
        <f t="shared" si="551"/>
        <v>0.41</v>
      </c>
    </row>
    <row r="4890" spans="1:12" x14ac:dyDescent="0.25">
      <c r="A4890" s="193">
        <f>+'Información ELECTRO PUNO'!A4870</f>
        <v>4869</v>
      </c>
      <c r="B4890" s="26" t="str">
        <f t="shared" si="549"/>
        <v>SICODI</v>
      </c>
      <c r="C4890" s="9" t="str">
        <f t="shared" si="545"/>
        <v>Puno</v>
      </c>
      <c r="D4890" s="9" t="str">
        <f t="shared" si="546"/>
        <v>No Reporta</v>
      </c>
      <c r="E4890" s="9" t="str">
        <f t="shared" si="547"/>
        <v>No Reporta</v>
      </c>
      <c r="F4890" s="194" t="str">
        <f>+'Información ELECTRO PUNO'!E4870</f>
        <v>MT</v>
      </c>
      <c r="G4890" s="194">
        <f>+'Información ELECTRO PUNO'!G4870</f>
        <v>12</v>
      </c>
      <c r="H4890" s="9" t="str">
        <f t="shared" si="548"/>
        <v>Poste</v>
      </c>
      <c r="I4890" s="194" t="str">
        <f>+'Información ELECTRO PUNO'!F4870</f>
        <v>Madera Tratada</v>
      </c>
      <c r="J4890" s="194" t="str">
        <f>+'Información ELECTRO PUNO'!B4870</f>
        <v>PPM20</v>
      </c>
      <c r="K4890" s="9" t="str">
        <f t="shared" si="550"/>
        <v>POSTE DE MADERA TRATADA DE 12 mts. CL.5</v>
      </c>
      <c r="L4890" s="139">
        <f t="shared" si="551"/>
        <v>0.41</v>
      </c>
    </row>
    <row r="4891" spans="1:12" x14ac:dyDescent="0.25">
      <c r="A4891" s="193">
        <f>+'Información ELECTRO PUNO'!A4871</f>
        <v>4870</v>
      </c>
      <c r="B4891" s="26" t="str">
        <f t="shared" si="549"/>
        <v>SICODI</v>
      </c>
      <c r="C4891" s="9" t="str">
        <f t="shared" si="545"/>
        <v>Puno</v>
      </c>
      <c r="D4891" s="9" t="str">
        <f t="shared" si="546"/>
        <v>No Reporta</v>
      </c>
      <c r="E4891" s="9" t="str">
        <f t="shared" si="547"/>
        <v>No Reporta</v>
      </c>
      <c r="F4891" s="194" t="str">
        <f>+'Información ELECTRO PUNO'!E4871</f>
        <v>MT</v>
      </c>
      <c r="G4891" s="194">
        <f>+'Información ELECTRO PUNO'!G4871</f>
        <v>12</v>
      </c>
      <c r="H4891" s="9" t="str">
        <f t="shared" si="548"/>
        <v>Poste</v>
      </c>
      <c r="I4891" s="194" t="str">
        <f>+'Información ELECTRO PUNO'!F4871</f>
        <v>Madera Tratada</v>
      </c>
      <c r="J4891" s="194" t="str">
        <f>+'Información ELECTRO PUNO'!B4871</f>
        <v>PPM20</v>
      </c>
      <c r="K4891" s="9" t="str">
        <f t="shared" si="550"/>
        <v>POSTE DE MADERA TRATADA DE 12 mts. CL.5</v>
      </c>
      <c r="L4891" s="139">
        <f t="shared" si="551"/>
        <v>0.41</v>
      </c>
    </row>
    <row r="4892" spans="1:12" x14ac:dyDescent="0.25">
      <c r="A4892" s="193">
        <f>+'Información ELECTRO PUNO'!A4872</f>
        <v>4871</v>
      </c>
      <c r="B4892" s="26" t="str">
        <f t="shared" si="549"/>
        <v>SICODI</v>
      </c>
      <c r="C4892" s="9" t="str">
        <f t="shared" si="545"/>
        <v>Puno</v>
      </c>
      <c r="D4892" s="9" t="str">
        <f t="shared" si="546"/>
        <v>No Reporta</v>
      </c>
      <c r="E4892" s="9" t="str">
        <f t="shared" si="547"/>
        <v>No Reporta</v>
      </c>
      <c r="F4892" s="194" t="str">
        <f>+'Información ELECTRO PUNO'!E4872</f>
        <v>MT</v>
      </c>
      <c r="G4892" s="194">
        <f>+'Información ELECTRO PUNO'!G4872</f>
        <v>12</v>
      </c>
      <c r="H4892" s="9" t="str">
        <f t="shared" si="548"/>
        <v>Poste</v>
      </c>
      <c r="I4892" s="194" t="str">
        <f>+'Información ELECTRO PUNO'!F4872</f>
        <v>Madera Tratada</v>
      </c>
      <c r="J4892" s="194" t="str">
        <f>+'Información ELECTRO PUNO'!B4872</f>
        <v>PPM20</v>
      </c>
      <c r="K4892" s="9" t="str">
        <f t="shared" si="550"/>
        <v>POSTE DE MADERA TRATADA DE 12 mts. CL.5</v>
      </c>
      <c r="L4892" s="139">
        <f t="shared" si="551"/>
        <v>0.41</v>
      </c>
    </row>
    <row r="4893" spans="1:12" x14ac:dyDescent="0.25">
      <c r="A4893" s="193">
        <f>+'Información ELECTRO PUNO'!A4873</f>
        <v>4872</v>
      </c>
      <c r="B4893" s="26" t="str">
        <f t="shared" si="549"/>
        <v>SICODI</v>
      </c>
      <c r="C4893" s="9" t="str">
        <f t="shared" si="545"/>
        <v>Puno</v>
      </c>
      <c r="D4893" s="9" t="str">
        <f t="shared" si="546"/>
        <v>No Reporta</v>
      </c>
      <c r="E4893" s="9" t="str">
        <f t="shared" si="547"/>
        <v>No Reporta</v>
      </c>
      <c r="F4893" s="194" t="str">
        <f>+'Información ELECTRO PUNO'!E4873</f>
        <v>MT</v>
      </c>
      <c r="G4893" s="194">
        <f>+'Información ELECTRO PUNO'!G4873</f>
        <v>12</v>
      </c>
      <c r="H4893" s="9" t="str">
        <f t="shared" si="548"/>
        <v>Poste</v>
      </c>
      <c r="I4893" s="194" t="str">
        <f>+'Información ELECTRO PUNO'!F4873</f>
        <v>Madera Tratada</v>
      </c>
      <c r="J4893" s="194" t="str">
        <f>+'Información ELECTRO PUNO'!B4873</f>
        <v>PPM20</v>
      </c>
      <c r="K4893" s="9" t="str">
        <f t="shared" si="550"/>
        <v>POSTE DE MADERA TRATADA DE 12 mts. CL.5</v>
      </c>
      <c r="L4893" s="139">
        <f t="shared" si="551"/>
        <v>0.41</v>
      </c>
    </row>
    <row r="4894" spans="1:12" x14ac:dyDescent="0.25">
      <c r="A4894" s="193">
        <f>+'Información ELECTRO PUNO'!A4874</f>
        <v>4873</v>
      </c>
      <c r="B4894" s="26" t="str">
        <f t="shared" si="549"/>
        <v>SICODI</v>
      </c>
      <c r="C4894" s="9" t="str">
        <f t="shared" si="545"/>
        <v>Puno</v>
      </c>
      <c r="D4894" s="9" t="str">
        <f t="shared" si="546"/>
        <v>No Reporta</v>
      </c>
      <c r="E4894" s="9" t="str">
        <f t="shared" si="547"/>
        <v>No Reporta</v>
      </c>
      <c r="F4894" s="194" t="str">
        <f>+'Información ELECTRO PUNO'!E4874</f>
        <v>MT</v>
      </c>
      <c r="G4894" s="194">
        <f>+'Información ELECTRO PUNO'!G4874</f>
        <v>12</v>
      </c>
      <c r="H4894" s="9" t="str">
        <f t="shared" si="548"/>
        <v>Poste</v>
      </c>
      <c r="I4894" s="194" t="str">
        <f>+'Información ELECTRO PUNO'!F4874</f>
        <v>Madera Tratada</v>
      </c>
      <c r="J4894" s="194" t="str">
        <f>+'Información ELECTRO PUNO'!B4874</f>
        <v>PPM20</v>
      </c>
      <c r="K4894" s="9" t="str">
        <f t="shared" si="550"/>
        <v>POSTE DE MADERA TRATADA DE 12 mts. CL.5</v>
      </c>
      <c r="L4894" s="139">
        <f t="shared" si="551"/>
        <v>0.41</v>
      </c>
    </row>
    <row r="4895" spans="1:12" x14ac:dyDescent="0.25">
      <c r="A4895" s="193">
        <f>+'Información ELECTRO PUNO'!A4875</f>
        <v>4874</v>
      </c>
      <c r="B4895" s="26" t="str">
        <f t="shared" si="549"/>
        <v>SICODI</v>
      </c>
      <c r="C4895" s="9" t="str">
        <f t="shared" si="545"/>
        <v>Puno</v>
      </c>
      <c r="D4895" s="9" t="str">
        <f t="shared" si="546"/>
        <v>No Reporta</v>
      </c>
      <c r="E4895" s="9" t="str">
        <f t="shared" si="547"/>
        <v>No Reporta</v>
      </c>
      <c r="F4895" s="194" t="str">
        <f>+'Información ELECTRO PUNO'!E4875</f>
        <v>MT</v>
      </c>
      <c r="G4895" s="194">
        <f>+'Información ELECTRO PUNO'!G4875</f>
        <v>12</v>
      </c>
      <c r="H4895" s="9" t="str">
        <f t="shared" si="548"/>
        <v>Poste</v>
      </c>
      <c r="I4895" s="194" t="str">
        <f>+'Información ELECTRO PUNO'!F4875</f>
        <v>Madera Tratada</v>
      </c>
      <c r="J4895" s="194" t="str">
        <f>+'Información ELECTRO PUNO'!B4875</f>
        <v>PPM20</v>
      </c>
      <c r="K4895" s="9" t="str">
        <f t="shared" si="550"/>
        <v>POSTE DE MADERA TRATADA DE 12 mts. CL.5</v>
      </c>
      <c r="L4895" s="139">
        <f t="shared" si="551"/>
        <v>0.41</v>
      </c>
    </row>
    <row r="4896" spans="1:12" x14ac:dyDescent="0.25">
      <c r="A4896" s="193">
        <f>+'Información ELECTRO PUNO'!A4876</f>
        <v>4875</v>
      </c>
      <c r="B4896" s="26" t="str">
        <f t="shared" si="549"/>
        <v>SICODI</v>
      </c>
      <c r="C4896" s="9" t="str">
        <f t="shared" si="545"/>
        <v>Puno</v>
      </c>
      <c r="D4896" s="9" t="str">
        <f t="shared" si="546"/>
        <v>No Reporta</v>
      </c>
      <c r="E4896" s="9" t="str">
        <f t="shared" si="547"/>
        <v>No Reporta</v>
      </c>
      <c r="F4896" s="194" t="str">
        <f>+'Información ELECTRO PUNO'!E4876</f>
        <v>MT</v>
      </c>
      <c r="G4896" s="194">
        <f>+'Información ELECTRO PUNO'!G4876</f>
        <v>12</v>
      </c>
      <c r="H4896" s="9" t="str">
        <f t="shared" si="548"/>
        <v>Poste</v>
      </c>
      <c r="I4896" s="194" t="str">
        <f>+'Información ELECTRO PUNO'!F4876</f>
        <v>Madera Tratada</v>
      </c>
      <c r="J4896" s="194" t="str">
        <f>+'Información ELECTRO PUNO'!B4876</f>
        <v>PPM20</v>
      </c>
      <c r="K4896" s="9" t="str">
        <f t="shared" si="550"/>
        <v>POSTE DE MADERA TRATADA DE 12 mts. CL.5</v>
      </c>
      <c r="L4896" s="139">
        <f t="shared" si="551"/>
        <v>0.41</v>
      </c>
    </row>
    <row r="4897" spans="1:12" x14ac:dyDescent="0.25">
      <c r="A4897" s="193">
        <f>+'Información ELECTRO PUNO'!A4877</f>
        <v>4876</v>
      </c>
      <c r="B4897" s="26" t="str">
        <f t="shared" si="549"/>
        <v>SICODI</v>
      </c>
      <c r="C4897" s="9" t="str">
        <f t="shared" si="545"/>
        <v>Puno</v>
      </c>
      <c r="D4897" s="9" t="str">
        <f t="shared" si="546"/>
        <v>No Reporta</v>
      </c>
      <c r="E4897" s="9" t="str">
        <f t="shared" si="547"/>
        <v>No Reporta</v>
      </c>
      <c r="F4897" s="194" t="str">
        <f>+'Información ELECTRO PUNO'!E4877</f>
        <v>MT</v>
      </c>
      <c r="G4897" s="194">
        <f>+'Información ELECTRO PUNO'!G4877</f>
        <v>12</v>
      </c>
      <c r="H4897" s="9" t="str">
        <f t="shared" si="548"/>
        <v>Poste</v>
      </c>
      <c r="I4897" s="194" t="str">
        <f>+'Información ELECTRO PUNO'!F4877</f>
        <v>Madera Tratada</v>
      </c>
      <c r="J4897" s="194" t="str">
        <f>+'Información ELECTRO PUNO'!B4877</f>
        <v>PPM20</v>
      </c>
      <c r="K4897" s="9" t="str">
        <f t="shared" si="550"/>
        <v>POSTE DE MADERA TRATADA DE 12 mts. CL.5</v>
      </c>
      <c r="L4897" s="139">
        <f t="shared" si="551"/>
        <v>0.41</v>
      </c>
    </row>
    <row r="4898" spans="1:12" x14ac:dyDescent="0.25">
      <c r="A4898" s="193">
        <f>+'Información ELECTRO PUNO'!A4878</f>
        <v>4877</v>
      </c>
      <c r="B4898" s="26" t="str">
        <f t="shared" si="549"/>
        <v>SICODI</v>
      </c>
      <c r="C4898" s="9" t="str">
        <f t="shared" si="545"/>
        <v>Puno</v>
      </c>
      <c r="D4898" s="9" t="str">
        <f t="shared" si="546"/>
        <v>No Reporta</v>
      </c>
      <c r="E4898" s="9" t="str">
        <f t="shared" si="547"/>
        <v>No Reporta</v>
      </c>
      <c r="F4898" s="194" t="str">
        <f>+'Información ELECTRO PUNO'!E4878</f>
        <v>MT</v>
      </c>
      <c r="G4898" s="194">
        <f>+'Información ELECTRO PUNO'!G4878</f>
        <v>12</v>
      </c>
      <c r="H4898" s="9" t="str">
        <f t="shared" si="548"/>
        <v>Poste</v>
      </c>
      <c r="I4898" s="194" t="str">
        <f>+'Información ELECTRO PUNO'!F4878</f>
        <v>Madera Tratada</v>
      </c>
      <c r="J4898" s="194" t="str">
        <f>+'Información ELECTRO PUNO'!B4878</f>
        <v>PPM20</v>
      </c>
      <c r="K4898" s="9" t="str">
        <f t="shared" si="550"/>
        <v>POSTE DE MADERA TRATADA DE 12 mts. CL.5</v>
      </c>
      <c r="L4898" s="139">
        <f t="shared" si="551"/>
        <v>0.41</v>
      </c>
    </row>
    <row r="4899" spans="1:12" x14ac:dyDescent="0.25">
      <c r="A4899" s="193">
        <f>+'Información ELECTRO PUNO'!A4879</f>
        <v>4878</v>
      </c>
      <c r="B4899" s="26" t="str">
        <f t="shared" si="549"/>
        <v>SICODI</v>
      </c>
      <c r="C4899" s="9" t="str">
        <f t="shared" si="545"/>
        <v>Puno</v>
      </c>
      <c r="D4899" s="9" t="str">
        <f t="shared" si="546"/>
        <v>No Reporta</v>
      </c>
      <c r="E4899" s="9" t="str">
        <f t="shared" si="547"/>
        <v>No Reporta</v>
      </c>
      <c r="F4899" s="194" t="str">
        <f>+'Información ELECTRO PUNO'!E4879</f>
        <v>MT</v>
      </c>
      <c r="G4899" s="194">
        <f>+'Información ELECTRO PUNO'!G4879</f>
        <v>12</v>
      </c>
      <c r="H4899" s="9" t="str">
        <f t="shared" si="548"/>
        <v>Poste</v>
      </c>
      <c r="I4899" s="194" t="str">
        <f>+'Información ELECTRO PUNO'!F4879</f>
        <v>Madera Tratada</v>
      </c>
      <c r="J4899" s="194" t="str">
        <f>+'Información ELECTRO PUNO'!B4879</f>
        <v>PPM20</v>
      </c>
      <c r="K4899" s="9" t="str">
        <f t="shared" si="550"/>
        <v>POSTE DE MADERA TRATADA DE 12 mts. CL.5</v>
      </c>
      <c r="L4899" s="139">
        <f t="shared" si="551"/>
        <v>0.41</v>
      </c>
    </row>
    <row r="4900" spans="1:12" x14ac:dyDescent="0.25">
      <c r="A4900" s="193">
        <f>+'Información ELECTRO PUNO'!A4880</f>
        <v>4879</v>
      </c>
      <c r="B4900" s="26" t="str">
        <f t="shared" si="549"/>
        <v>SICODI</v>
      </c>
      <c r="C4900" s="9" t="str">
        <f t="shared" si="545"/>
        <v>Puno</v>
      </c>
      <c r="D4900" s="9" t="str">
        <f t="shared" si="546"/>
        <v>No Reporta</v>
      </c>
      <c r="E4900" s="9" t="str">
        <f t="shared" si="547"/>
        <v>No Reporta</v>
      </c>
      <c r="F4900" s="194" t="str">
        <f>+'Información ELECTRO PUNO'!E4880</f>
        <v>MT</v>
      </c>
      <c r="G4900" s="194">
        <f>+'Información ELECTRO PUNO'!G4880</f>
        <v>12</v>
      </c>
      <c r="H4900" s="9" t="str">
        <f t="shared" si="548"/>
        <v>Poste</v>
      </c>
      <c r="I4900" s="194" t="str">
        <f>+'Información ELECTRO PUNO'!F4880</f>
        <v>Madera Tratada</v>
      </c>
      <c r="J4900" s="194" t="str">
        <f>+'Información ELECTRO PUNO'!B4880</f>
        <v>PPM20</v>
      </c>
      <c r="K4900" s="9" t="str">
        <f t="shared" si="550"/>
        <v>POSTE DE MADERA TRATADA DE 12 mts. CL.5</v>
      </c>
      <c r="L4900" s="139">
        <f t="shared" si="551"/>
        <v>0.41</v>
      </c>
    </row>
    <row r="4901" spans="1:12" x14ac:dyDescent="0.25">
      <c r="A4901" s="193">
        <f>+'Información ELECTRO PUNO'!A4881</f>
        <v>4880</v>
      </c>
      <c r="B4901" s="26" t="str">
        <f t="shared" si="549"/>
        <v>SICODI</v>
      </c>
      <c r="C4901" s="9" t="str">
        <f t="shared" si="545"/>
        <v>Puno</v>
      </c>
      <c r="D4901" s="9" t="str">
        <f t="shared" si="546"/>
        <v>No Reporta</v>
      </c>
      <c r="E4901" s="9" t="str">
        <f t="shared" si="547"/>
        <v>No Reporta</v>
      </c>
      <c r="F4901" s="194" t="str">
        <f>+'Información ELECTRO PUNO'!E4881</f>
        <v>MT</v>
      </c>
      <c r="G4901" s="194">
        <f>+'Información ELECTRO PUNO'!G4881</f>
        <v>12</v>
      </c>
      <c r="H4901" s="9" t="str">
        <f t="shared" si="548"/>
        <v>Poste</v>
      </c>
      <c r="I4901" s="194" t="str">
        <f>+'Información ELECTRO PUNO'!F4881</f>
        <v>Madera Tratada</v>
      </c>
      <c r="J4901" s="194" t="str">
        <f>+'Información ELECTRO PUNO'!B4881</f>
        <v>PPM20</v>
      </c>
      <c r="K4901" s="9" t="str">
        <f t="shared" si="550"/>
        <v>POSTE DE MADERA TRATADA DE 12 mts. CL.5</v>
      </c>
      <c r="L4901" s="139">
        <f t="shared" si="551"/>
        <v>0.41</v>
      </c>
    </row>
    <row r="4902" spans="1:12" x14ac:dyDescent="0.25">
      <c r="A4902" s="193">
        <f>+'Información ELECTRO PUNO'!A4882</f>
        <v>4881</v>
      </c>
      <c r="B4902" s="26" t="str">
        <f t="shared" si="549"/>
        <v>SICODI</v>
      </c>
      <c r="C4902" s="9" t="str">
        <f t="shared" si="545"/>
        <v>Puno</v>
      </c>
      <c r="D4902" s="9" t="str">
        <f t="shared" si="546"/>
        <v>No Reporta</v>
      </c>
      <c r="E4902" s="9" t="str">
        <f t="shared" si="547"/>
        <v>No Reporta</v>
      </c>
      <c r="F4902" s="194" t="str">
        <f>+'Información ELECTRO PUNO'!E4882</f>
        <v>MT</v>
      </c>
      <c r="G4902" s="194">
        <f>+'Información ELECTRO PUNO'!G4882</f>
        <v>12</v>
      </c>
      <c r="H4902" s="9" t="str">
        <f t="shared" si="548"/>
        <v>Poste</v>
      </c>
      <c r="I4902" s="194" t="str">
        <f>+'Información ELECTRO PUNO'!F4882</f>
        <v>Madera Tratada</v>
      </c>
      <c r="J4902" s="194" t="str">
        <f>+'Información ELECTRO PUNO'!B4882</f>
        <v>PPM20</v>
      </c>
      <c r="K4902" s="9" t="str">
        <f t="shared" si="550"/>
        <v>POSTE DE MADERA TRATADA DE 12 mts. CL.5</v>
      </c>
      <c r="L4902" s="139">
        <f t="shared" si="551"/>
        <v>0.41</v>
      </c>
    </row>
    <row r="4903" spans="1:12" x14ac:dyDescent="0.25">
      <c r="A4903" s="193">
        <f>+'Información ELECTRO PUNO'!A4883</f>
        <v>4882</v>
      </c>
      <c r="B4903" s="26" t="str">
        <f t="shared" si="549"/>
        <v>SICODI</v>
      </c>
      <c r="C4903" s="9" t="str">
        <f t="shared" si="545"/>
        <v>Puno</v>
      </c>
      <c r="D4903" s="9" t="str">
        <f t="shared" si="546"/>
        <v>No Reporta</v>
      </c>
      <c r="E4903" s="9" t="str">
        <f t="shared" si="547"/>
        <v>No Reporta</v>
      </c>
      <c r="F4903" s="194" t="str">
        <f>+'Información ELECTRO PUNO'!E4883</f>
        <v>MT</v>
      </c>
      <c r="G4903" s="194">
        <f>+'Información ELECTRO PUNO'!G4883</f>
        <v>12</v>
      </c>
      <c r="H4903" s="9" t="str">
        <f t="shared" si="548"/>
        <v>Poste</v>
      </c>
      <c r="I4903" s="194" t="str">
        <f>+'Información ELECTRO PUNO'!F4883</f>
        <v>Madera Tratada</v>
      </c>
      <c r="J4903" s="194" t="str">
        <f>+'Información ELECTRO PUNO'!B4883</f>
        <v>PPM20</v>
      </c>
      <c r="K4903" s="9" t="str">
        <f t="shared" si="550"/>
        <v>POSTE DE MADERA TRATADA DE 12 mts. CL.5</v>
      </c>
      <c r="L4903" s="139">
        <f t="shared" si="551"/>
        <v>0.41</v>
      </c>
    </row>
    <row r="4904" spans="1:12" x14ac:dyDescent="0.25">
      <c r="A4904" s="193">
        <f>+'Información ELECTRO PUNO'!A4884</f>
        <v>4883</v>
      </c>
      <c r="B4904" s="26" t="str">
        <f t="shared" si="549"/>
        <v>SICODI</v>
      </c>
      <c r="C4904" s="9" t="str">
        <f t="shared" si="545"/>
        <v>Puno</v>
      </c>
      <c r="D4904" s="9" t="str">
        <f t="shared" si="546"/>
        <v>No Reporta</v>
      </c>
      <c r="E4904" s="9" t="str">
        <f t="shared" si="547"/>
        <v>No Reporta</v>
      </c>
      <c r="F4904" s="194" t="str">
        <f>+'Información ELECTRO PUNO'!E4884</f>
        <v>MT</v>
      </c>
      <c r="G4904" s="194">
        <f>+'Información ELECTRO PUNO'!G4884</f>
        <v>12</v>
      </c>
      <c r="H4904" s="9" t="str">
        <f t="shared" si="548"/>
        <v>Poste</v>
      </c>
      <c r="I4904" s="194" t="str">
        <f>+'Información ELECTRO PUNO'!F4884</f>
        <v>Madera Tratada</v>
      </c>
      <c r="J4904" s="194" t="str">
        <f>+'Información ELECTRO PUNO'!B4884</f>
        <v>PPM20</v>
      </c>
      <c r="K4904" s="9" t="str">
        <f t="shared" si="550"/>
        <v>POSTE DE MADERA TRATADA DE 12 mts. CL.5</v>
      </c>
      <c r="L4904" s="139">
        <f t="shared" si="551"/>
        <v>0.41</v>
      </c>
    </row>
    <row r="4905" spans="1:12" x14ac:dyDescent="0.25">
      <c r="A4905" s="193">
        <f>+'Información ELECTRO PUNO'!A4885</f>
        <v>4884</v>
      </c>
      <c r="B4905" s="26" t="str">
        <f t="shared" si="549"/>
        <v>SICODI</v>
      </c>
      <c r="C4905" s="9" t="str">
        <f t="shared" si="545"/>
        <v>Puno</v>
      </c>
      <c r="D4905" s="9" t="str">
        <f t="shared" si="546"/>
        <v>No Reporta</v>
      </c>
      <c r="E4905" s="9" t="str">
        <f t="shared" si="547"/>
        <v>No Reporta</v>
      </c>
      <c r="F4905" s="194" t="str">
        <f>+'Información ELECTRO PUNO'!E4885</f>
        <v>MT</v>
      </c>
      <c r="G4905" s="194">
        <f>+'Información ELECTRO PUNO'!G4885</f>
        <v>12</v>
      </c>
      <c r="H4905" s="9" t="str">
        <f t="shared" si="548"/>
        <v>Poste</v>
      </c>
      <c r="I4905" s="194" t="str">
        <f>+'Información ELECTRO PUNO'!F4885</f>
        <v>Madera Tratada</v>
      </c>
      <c r="J4905" s="194" t="str">
        <f>+'Información ELECTRO PUNO'!B4885</f>
        <v>PPM20</v>
      </c>
      <c r="K4905" s="9" t="str">
        <f t="shared" si="550"/>
        <v>POSTE DE MADERA TRATADA DE 12 mts. CL.5</v>
      </c>
      <c r="L4905" s="139">
        <f t="shared" si="551"/>
        <v>0.41</v>
      </c>
    </row>
    <row r="4906" spans="1:12" x14ac:dyDescent="0.25">
      <c r="A4906" s="193">
        <f>+'Información ELECTRO PUNO'!A4886</f>
        <v>4885</v>
      </c>
      <c r="B4906" s="26" t="str">
        <f t="shared" si="549"/>
        <v>SICODI</v>
      </c>
      <c r="C4906" s="9" t="str">
        <f t="shared" si="545"/>
        <v>Puno</v>
      </c>
      <c r="D4906" s="9" t="str">
        <f t="shared" si="546"/>
        <v>No Reporta</v>
      </c>
      <c r="E4906" s="9" t="str">
        <f t="shared" si="547"/>
        <v>No Reporta</v>
      </c>
      <c r="F4906" s="194" t="str">
        <f>+'Información ELECTRO PUNO'!E4886</f>
        <v>MT</v>
      </c>
      <c r="G4906" s="194">
        <f>+'Información ELECTRO PUNO'!G4886</f>
        <v>12</v>
      </c>
      <c r="H4906" s="9" t="str">
        <f t="shared" si="548"/>
        <v>Poste</v>
      </c>
      <c r="I4906" s="194" t="str">
        <f>+'Información ELECTRO PUNO'!F4886</f>
        <v>Madera Tratada</v>
      </c>
      <c r="J4906" s="194" t="str">
        <f>+'Información ELECTRO PUNO'!B4886</f>
        <v>PPM20</v>
      </c>
      <c r="K4906" s="9" t="str">
        <f t="shared" si="550"/>
        <v>POSTE DE MADERA TRATADA DE 12 mts. CL.5</v>
      </c>
      <c r="L4906" s="139">
        <f t="shared" si="551"/>
        <v>0.41</v>
      </c>
    </row>
    <row r="4907" spans="1:12" x14ac:dyDescent="0.25">
      <c r="A4907" s="193">
        <f>+'Información ELECTRO PUNO'!A4887</f>
        <v>4886</v>
      </c>
      <c r="B4907" s="26" t="str">
        <f t="shared" si="549"/>
        <v>SICODI</v>
      </c>
      <c r="C4907" s="9" t="str">
        <f t="shared" si="545"/>
        <v>Puno</v>
      </c>
      <c r="D4907" s="9" t="str">
        <f t="shared" si="546"/>
        <v>No Reporta</v>
      </c>
      <c r="E4907" s="9" t="str">
        <f t="shared" si="547"/>
        <v>No Reporta</v>
      </c>
      <c r="F4907" s="194" t="str">
        <f>+'Información ELECTRO PUNO'!E4887</f>
        <v>MT</v>
      </c>
      <c r="G4907" s="194">
        <f>+'Información ELECTRO PUNO'!G4887</f>
        <v>12</v>
      </c>
      <c r="H4907" s="9" t="str">
        <f t="shared" si="548"/>
        <v>Poste</v>
      </c>
      <c r="I4907" s="194" t="str">
        <f>+'Información ELECTRO PUNO'!F4887</f>
        <v>Madera Tratada</v>
      </c>
      <c r="J4907" s="194" t="str">
        <f>+'Información ELECTRO PUNO'!B4887</f>
        <v>PPM20</v>
      </c>
      <c r="K4907" s="9" t="str">
        <f t="shared" si="550"/>
        <v>POSTE DE MADERA TRATADA DE 12 mts. CL.5</v>
      </c>
      <c r="L4907" s="139">
        <f t="shared" si="551"/>
        <v>0.41</v>
      </c>
    </row>
    <row r="4908" spans="1:12" x14ac:dyDescent="0.25">
      <c r="A4908" s="193">
        <f>+'Información ELECTRO PUNO'!A4888</f>
        <v>4887</v>
      </c>
      <c r="B4908" s="26" t="str">
        <f t="shared" si="549"/>
        <v>SICODI</v>
      </c>
      <c r="C4908" s="9" t="str">
        <f t="shared" si="545"/>
        <v>Puno</v>
      </c>
      <c r="D4908" s="9" t="str">
        <f t="shared" si="546"/>
        <v>No Reporta</v>
      </c>
      <c r="E4908" s="9" t="str">
        <f t="shared" si="547"/>
        <v>No Reporta</v>
      </c>
      <c r="F4908" s="194" t="str">
        <f>+'Información ELECTRO PUNO'!E4888</f>
        <v>MT</v>
      </c>
      <c r="G4908" s="194">
        <f>+'Información ELECTRO PUNO'!G4888</f>
        <v>12</v>
      </c>
      <c r="H4908" s="9" t="str">
        <f t="shared" si="548"/>
        <v>Poste</v>
      </c>
      <c r="I4908" s="194" t="str">
        <f>+'Información ELECTRO PUNO'!F4888</f>
        <v>Madera Tratada</v>
      </c>
      <c r="J4908" s="194" t="str">
        <f>+'Información ELECTRO PUNO'!B4888</f>
        <v>PPM20</v>
      </c>
      <c r="K4908" s="9" t="str">
        <f t="shared" si="550"/>
        <v>POSTE DE MADERA TRATADA DE 12 mts. CL.5</v>
      </c>
      <c r="L4908" s="139">
        <f t="shared" si="551"/>
        <v>0.41</v>
      </c>
    </row>
    <row r="4909" spans="1:12" x14ac:dyDescent="0.25">
      <c r="A4909" s="193">
        <f>+'Información ELECTRO PUNO'!A4889</f>
        <v>4888</v>
      </c>
      <c r="B4909" s="26" t="str">
        <f t="shared" si="549"/>
        <v>SICODI</v>
      </c>
      <c r="C4909" s="9" t="str">
        <f t="shared" si="545"/>
        <v>Puno</v>
      </c>
      <c r="D4909" s="9" t="str">
        <f t="shared" si="546"/>
        <v>No Reporta</v>
      </c>
      <c r="E4909" s="9" t="str">
        <f t="shared" si="547"/>
        <v>No Reporta</v>
      </c>
      <c r="F4909" s="194" t="str">
        <f>+'Información ELECTRO PUNO'!E4889</f>
        <v>MT</v>
      </c>
      <c r="G4909" s="194">
        <f>+'Información ELECTRO PUNO'!G4889</f>
        <v>12</v>
      </c>
      <c r="H4909" s="9" t="str">
        <f t="shared" si="548"/>
        <v>Poste</v>
      </c>
      <c r="I4909" s="194" t="str">
        <f>+'Información ELECTRO PUNO'!F4889</f>
        <v>Madera Tratada</v>
      </c>
      <c r="J4909" s="194" t="str">
        <f>+'Información ELECTRO PUNO'!B4889</f>
        <v>PPM20</v>
      </c>
      <c r="K4909" s="9" t="str">
        <f t="shared" si="550"/>
        <v>POSTE DE MADERA TRATADA DE 12 mts. CL.5</v>
      </c>
      <c r="L4909" s="139">
        <f t="shared" si="551"/>
        <v>0.41</v>
      </c>
    </row>
    <row r="4910" spans="1:12" x14ac:dyDescent="0.25">
      <c r="A4910" s="193">
        <f>+'Información ELECTRO PUNO'!A4890</f>
        <v>4889</v>
      </c>
      <c r="B4910" s="26" t="str">
        <f t="shared" si="549"/>
        <v>SICODI</v>
      </c>
      <c r="C4910" s="9" t="str">
        <f t="shared" si="545"/>
        <v>Puno</v>
      </c>
      <c r="D4910" s="9" t="str">
        <f t="shared" si="546"/>
        <v>No Reporta</v>
      </c>
      <c r="E4910" s="9" t="str">
        <f t="shared" si="547"/>
        <v>No Reporta</v>
      </c>
      <c r="F4910" s="194" t="str">
        <f>+'Información ELECTRO PUNO'!E4890</f>
        <v>MT</v>
      </c>
      <c r="G4910" s="194">
        <f>+'Información ELECTRO PUNO'!G4890</f>
        <v>12</v>
      </c>
      <c r="H4910" s="9" t="str">
        <f t="shared" si="548"/>
        <v>Poste</v>
      </c>
      <c r="I4910" s="194" t="str">
        <f>+'Información ELECTRO PUNO'!F4890</f>
        <v>Madera Tratada</v>
      </c>
      <c r="J4910" s="194" t="str">
        <f>+'Información ELECTRO PUNO'!B4890</f>
        <v>PPM20</v>
      </c>
      <c r="K4910" s="9" t="str">
        <f t="shared" si="550"/>
        <v>POSTE DE MADERA TRATADA DE 12 mts. CL.5</v>
      </c>
      <c r="L4910" s="139">
        <f t="shared" si="551"/>
        <v>0.41</v>
      </c>
    </row>
    <row r="4911" spans="1:12" x14ac:dyDescent="0.25">
      <c r="A4911" s="193">
        <f>+'Información ELECTRO PUNO'!A4891</f>
        <v>4890</v>
      </c>
      <c r="B4911" s="26" t="str">
        <f t="shared" si="549"/>
        <v>SICODI</v>
      </c>
      <c r="C4911" s="9" t="str">
        <f t="shared" si="545"/>
        <v>Puno</v>
      </c>
      <c r="D4911" s="9" t="str">
        <f t="shared" si="546"/>
        <v>No Reporta</v>
      </c>
      <c r="E4911" s="9" t="str">
        <f t="shared" si="547"/>
        <v>No Reporta</v>
      </c>
      <c r="F4911" s="194" t="str">
        <f>+'Información ELECTRO PUNO'!E4891</f>
        <v>MT</v>
      </c>
      <c r="G4911" s="194">
        <f>+'Información ELECTRO PUNO'!G4891</f>
        <v>12</v>
      </c>
      <c r="H4911" s="9" t="str">
        <f t="shared" si="548"/>
        <v>Poste</v>
      </c>
      <c r="I4911" s="194" t="str">
        <f>+'Información ELECTRO PUNO'!F4891</f>
        <v>Madera Tratada</v>
      </c>
      <c r="J4911" s="194" t="str">
        <f>+'Información ELECTRO PUNO'!B4891</f>
        <v>PPM20</v>
      </c>
      <c r="K4911" s="9" t="str">
        <f t="shared" si="550"/>
        <v>POSTE DE MADERA TRATADA DE 12 mts. CL.5</v>
      </c>
      <c r="L4911" s="139">
        <f t="shared" si="551"/>
        <v>0.41</v>
      </c>
    </row>
    <row r="4912" spans="1:12" x14ac:dyDescent="0.25">
      <c r="A4912" s="193">
        <f>+'Información ELECTRO PUNO'!A4892</f>
        <v>4891</v>
      </c>
      <c r="B4912" s="26" t="str">
        <f t="shared" si="549"/>
        <v>SICODI</v>
      </c>
      <c r="C4912" s="9" t="str">
        <f t="shared" si="545"/>
        <v>Puno</v>
      </c>
      <c r="D4912" s="9" t="str">
        <f t="shared" si="546"/>
        <v>No Reporta</v>
      </c>
      <c r="E4912" s="9" t="str">
        <f t="shared" si="547"/>
        <v>No Reporta</v>
      </c>
      <c r="F4912" s="194" t="str">
        <f>+'Información ELECTRO PUNO'!E4892</f>
        <v>MT</v>
      </c>
      <c r="G4912" s="194">
        <f>+'Información ELECTRO PUNO'!G4892</f>
        <v>12</v>
      </c>
      <c r="H4912" s="9" t="str">
        <f t="shared" si="548"/>
        <v>Poste</v>
      </c>
      <c r="I4912" s="194" t="str">
        <f>+'Información ELECTRO PUNO'!F4892</f>
        <v>Madera Tratada</v>
      </c>
      <c r="J4912" s="194" t="str">
        <f>+'Información ELECTRO PUNO'!B4892</f>
        <v>PPM20</v>
      </c>
      <c r="K4912" s="9" t="str">
        <f t="shared" si="550"/>
        <v>POSTE DE MADERA TRATADA DE 12 mts. CL.5</v>
      </c>
      <c r="L4912" s="139">
        <f t="shared" si="551"/>
        <v>0.41</v>
      </c>
    </row>
    <row r="4913" spans="1:12" x14ac:dyDescent="0.25">
      <c r="A4913" s="193">
        <f>+'Información ELECTRO PUNO'!A4893</f>
        <v>4892</v>
      </c>
      <c r="B4913" s="26" t="str">
        <f t="shared" si="549"/>
        <v>SICODI</v>
      </c>
      <c r="C4913" s="9" t="str">
        <f t="shared" si="545"/>
        <v>Puno</v>
      </c>
      <c r="D4913" s="9" t="str">
        <f t="shared" si="546"/>
        <v>No Reporta</v>
      </c>
      <c r="E4913" s="9" t="str">
        <f t="shared" si="547"/>
        <v>No Reporta</v>
      </c>
      <c r="F4913" s="194" t="str">
        <f>+'Información ELECTRO PUNO'!E4893</f>
        <v>MT</v>
      </c>
      <c r="G4913" s="194">
        <f>+'Información ELECTRO PUNO'!G4893</f>
        <v>12</v>
      </c>
      <c r="H4913" s="9" t="str">
        <f t="shared" si="548"/>
        <v>Poste</v>
      </c>
      <c r="I4913" s="194" t="str">
        <f>+'Información ELECTRO PUNO'!F4893</f>
        <v>Madera Tratada</v>
      </c>
      <c r="J4913" s="194" t="str">
        <f>+'Información ELECTRO PUNO'!B4893</f>
        <v>PPM20</v>
      </c>
      <c r="K4913" s="9" t="str">
        <f t="shared" si="550"/>
        <v>POSTE DE MADERA TRATADA DE 12 mts. CL.5</v>
      </c>
      <c r="L4913" s="139">
        <f t="shared" si="551"/>
        <v>0.41</v>
      </c>
    </row>
    <row r="4914" spans="1:12" x14ac:dyDescent="0.25">
      <c r="A4914" s="193">
        <f>+'Información ELECTRO PUNO'!A4894</f>
        <v>4893</v>
      </c>
      <c r="B4914" s="26" t="str">
        <f t="shared" si="549"/>
        <v>SICODI</v>
      </c>
      <c r="C4914" s="9" t="str">
        <f t="shared" si="545"/>
        <v>Puno</v>
      </c>
      <c r="D4914" s="9" t="str">
        <f t="shared" si="546"/>
        <v>No Reporta</v>
      </c>
      <c r="E4914" s="9" t="str">
        <f t="shared" si="547"/>
        <v>No Reporta</v>
      </c>
      <c r="F4914" s="194" t="str">
        <f>+'Información ELECTRO PUNO'!E4894</f>
        <v>MT</v>
      </c>
      <c r="G4914" s="194">
        <f>+'Información ELECTRO PUNO'!G4894</f>
        <v>12</v>
      </c>
      <c r="H4914" s="9" t="str">
        <f t="shared" si="548"/>
        <v>Poste</v>
      </c>
      <c r="I4914" s="194" t="str">
        <f>+'Información ELECTRO PUNO'!F4894</f>
        <v>Madera Tratada</v>
      </c>
      <c r="J4914" s="194" t="str">
        <f>+'Información ELECTRO PUNO'!B4894</f>
        <v>PPM20</v>
      </c>
      <c r="K4914" s="9" t="str">
        <f t="shared" si="550"/>
        <v>POSTE DE MADERA TRATADA DE 12 mts. CL.5</v>
      </c>
      <c r="L4914" s="139">
        <f t="shared" si="551"/>
        <v>0.41</v>
      </c>
    </row>
    <row r="4915" spans="1:12" x14ac:dyDescent="0.25">
      <c r="A4915" s="193">
        <f>+'Información ELECTRO PUNO'!A4895</f>
        <v>4894</v>
      </c>
      <c r="B4915" s="26" t="str">
        <f t="shared" si="549"/>
        <v>SICODI</v>
      </c>
      <c r="C4915" s="9" t="str">
        <f t="shared" si="545"/>
        <v>Puno</v>
      </c>
      <c r="D4915" s="9" t="str">
        <f t="shared" si="546"/>
        <v>No Reporta</v>
      </c>
      <c r="E4915" s="9" t="str">
        <f t="shared" si="547"/>
        <v>No Reporta</v>
      </c>
      <c r="F4915" s="194" t="str">
        <f>+'Información ELECTRO PUNO'!E4895</f>
        <v>MT</v>
      </c>
      <c r="G4915" s="194">
        <f>+'Información ELECTRO PUNO'!G4895</f>
        <v>12</v>
      </c>
      <c r="H4915" s="9" t="str">
        <f t="shared" si="548"/>
        <v>Poste</v>
      </c>
      <c r="I4915" s="194" t="str">
        <f>+'Información ELECTRO PUNO'!F4895</f>
        <v>Madera Tratada</v>
      </c>
      <c r="J4915" s="194" t="str">
        <f>+'Información ELECTRO PUNO'!B4895</f>
        <v>PPM20</v>
      </c>
      <c r="K4915" s="9" t="str">
        <f t="shared" si="550"/>
        <v>POSTE DE MADERA TRATADA DE 12 mts. CL.5</v>
      </c>
      <c r="L4915" s="139">
        <f t="shared" si="551"/>
        <v>0.41</v>
      </c>
    </row>
    <row r="4916" spans="1:12" x14ac:dyDescent="0.25">
      <c r="A4916" s="193">
        <f>+'Información ELECTRO PUNO'!A4896</f>
        <v>4895</v>
      </c>
      <c r="B4916" s="26" t="str">
        <f t="shared" si="549"/>
        <v>SICODI</v>
      </c>
      <c r="C4916" s="9" t="str">
        <f t="shared" si="545"/>
        <v>Puno</v>
      </c>
      <c r="D4916" s="9" t="str">
        <f t="shared" si="546"/>
        <v>No Reporta</v>
      </c>
      <c r="E4916" s="9" t="str">
        <f t="shared" si="547"/>
        <v>No Reporta</v>
      </c>
      <c r="F4916" s="194" t="str">
        <f>+'Información ELECTRO PUNO'!E4896</f>
        <v>MT</v>
      </c>
      <c r="G4916" s="194">
        <f>+'Información ELECTRO PUNO'!G4896</f>
        <v>12</v>
      </c>
      <c r="H4916" s="9" t="str">
        <f t="shared" si="548"/>
        <v>Poste</v>
      </c>
      <c r="I4916" s="194" t="str">
        <f>+'Información ELECTRO PUNO'!F4896</f>
        <v>Madera Tratada</v>
      </c>
      <c r="J4916" s="194" t="str">
        <f>+'Información ELECTRO PUNO'!B4896</f>
        <v>PPM20</v>
      </c>
      <c r="K4916" s="9" t="str">
        <f t="shared" si="550"/>
        <v>POSTE DE MADERA TRATADA DE 12 mts. CL.5</v>
      </c>
      <c r="L4916" s="139">
        <f t="shared" si="551"/>
        <v>0.41</v>
      </c>
    </row>
    <row r="4917" spans="1:12" x14ac:dyDescent="0.25">
      <c r="A4917" s="193">
        <f>+'Información ELECTRO PUNO'!A4897</f>
        <v>4896</v>
      </c>
      <c r="B4917" s="26" t="str">
        <f t="shared" si="549"/>
        <v>SICODI</v>
      </c>
      <c r="C4917" s="9" t="str">
        <f t="shared" si="545"/>
        <v>Puno</v>
      </c>
      <c r="D4917" s="9" t="str">
        <f t="shared" si="546"/>
        <v>No Reporta</v>
      </c>
      <c r="E4917" s="9" t="str">
        <f t="shared" si="547"/>
        <v>No Reporta</v>
      </c>
      <c r="F4917" s="194" t="str">
        <f>+'Información ELECTRO PUNO'!E4897</f>
        <v>MT</v>
      </c>
      <c r="G4917" s="194">
        <f>+'Información ELECTRO PUNO'!G4897</f>
        <v>12</v>
      </c>
      <c r="H4917" s="9" t="str">
        <f t="shared" si="548"/>
        <v>Poste</v>
      </c>
      <c r="I4917" s="194" t="str">
        <f>+'Información ELECTRO PUNO'!F4897</f>
        <v>Madera Tratada</v>
      </c>
      <c r="J4917" s="194" t="str">
        <f>+'Información ELECTRO PUNO'!B4897</f>
        <v>PPM20</v>
      </c>
      <c r="K4917" s="9" t="str">
        <f t="shared" si="550"/>
        <v>POSTE DE MADERA TRATADA DE 12 mts. CL.5</v>
      </c>
      <c r="L4917" s="139">
        <f t="shared" si="551"/>
        <v>0.41</v>
      </c>
    </row>
    <row r="4918" spans="1:12" x14ac:dyDescent="0.25">
      <c r="A4918" s="193">
        <f>+'Información ELECTRO PUNO'!A4898</f>
        <v>4897</v>
      </c>
      <c r="B4918" s="26" t="str">
        <f t="shared" si="549"/>
        <v>SICODI</v>
      </c>
      <c r="C4918" s="9" t="str">
        <f t="shared" si="545"/>
        <v>Puno</v>
      </c>
      <c r="D4918" s="9" t="str">
        <f t="shared" si="546"/>
        <v>No Reporta</v>
      </c>
      <c r="E4918" s="9" t="str">
        <f t="shared" si="547"/>
        <v>No Reporta</v>
      </c>
      <c r="F4918" s="194" t="str">
        <f>+'Información ELECTRO PUNO'!E4898</f>
        <v>MT</v>
      </c>
      <c r="G4918" s="194">
        <f>+'Información ELECTRO PUNO'!G4898</f>
        <v>12</v>
      </c>
      <c r="H4918" s="9" t="str">
        <f t="shared" si="548"/>
        <v>Poste</v>
      </c>
      <c r="I4918" s="194" t="str">
        <f>+'Información ELECTRO PUNO'!F4898</f>
        <v>Madera Tratada</v>
      </c>
      <c r="J4918" s="194" t="str">
        <f>+'Información ELECTRO PUNO'!B4898</f>
        <v>PPM20</v>
      </c>
      <c r="K4918" s="9" t="str">
        <f t="shared" si="550"/>
        <v>POSTE DE MADERA TRATADA DE 12 mts. CL.5</v>
      </c>
      <c r="L4918" s="139">
        <f t="shared" si="551"/>
        <v>0.41</v>
      </c>
    </row>
    <row r="4919" spans="1:12" x14ac:dyDescent="0.25">
      <c r="A4919" s="193">
        <f>+'Información ELECTRO PUNO'!A4899</f>
        <v>4898</v>
      </c>
      <c r="B4919" s="26" t="str">
        <f t="shared" si="549"/>
        <v>SICODI</v>
      </c>
      <c r="C4919" s="9" t="str">
        <f t="shared" si="545"/>
        <v>Puno</v>
      </c>
      <c r="D4919" s="9" t="str">
        <f t="shared" si="546"/>
        <v>No Reporta</v>
      </c>
      <c r="E4919" s="9" t="str">
        <f t="shared" si="547"/>
        <v>No Reporta</v>
      </c>
      <c r="F4919" s="194" t="str">
        <f>+'Información ELECTRO PUNO'!E4899</f>
        <v>MT</v>
      </c>
      <c r="G4919" s="194">
        <f>+'Información ELECTRO PUNO'!G4899</f>
        <v>12</v>
      </c>
      <c r="H4919" s="9" t="str">
        <f t="shared" si="548"/>
        <v>Poste</v>
      </c>
      <c r="I4919" s="194" t="str">
        <f>+'Información ELECTRO PUNO'!F4899</f>
        <v>Madera Tratada</v>
      </c>
      <c r="J4919" s="194" t="str">
        <f>+'Información ELECTRO PUNO'!B4899</f>
        <v>PPM20</v>
      </c>
      <c r="K4919" s="9" t="str">
        <f t="shared" si="550"/>
        <v>POSTE DE MADERA TRATADA DE 12 mts. CL.5</v>
      </c>
      <c r="L4919" s="139">
        <f t="shared" si="551"/>
        <v>0.41</v>
      </c>
    </row>
    <row r="4920" spans="1:12" x14ac:dyDescent="0.25">
      <c r="A4920" s="193">
        <f>+'Información ELECTRO PUNO'!A4900</f>
        <v>4899</v>
      </c>
      <c r="B4920" s="26" t="str">
        <f t="shared" si="549"/>
        <v>SICODI</v>
      </c>
      <c r="C4920" s="9" t="str">
        <f t="shared" si="545"/>
        <v>Puno</v>
      </c>
      <c r="D4920" s="9" t="str">
        <f t="shared" si="546"/>
        <v>No Reporta</v>
      </c>
      <c r="E4920" s="9" t="str">
        <f t="shared" si="547"/>
        <v>No Reporta</v>
      </c>
      <c r="F4920" s="194" t="str">
        <f>+'Información ELECTRO PUNO'!E4900</f>
        <v>MT</v>
      </c>
      <c r="G4920" s="194">
        <f>+'Información ELECTRO PUNO'!G4900</f>
        <v>12</v>
      </c>
      <c r="H4920" s="9" t="str">
        <f t="shared" si="548"/>
        <v>Poste</v>
      </c>
      <c r="I4920" s="194" t="str">
        <f>+'Información ELECTRO PUNO'!F4900</f>
        <v>Madera Tratada</v>
      </c>
      <c r="J4920" s="194" t="str">
        <f>+'Información ELECTRO PUNO'!B4900</f>
        <v>PPM20</v>
      </c>
      <c r="K4920" s="9" t="str">
        <f t="shared" si="550"/>
        <v>POSTE DE MADERA TRATADA DE 12 mts. CL.5</v>
      </c>
      <c r="L4920" s="139">
        <f t="shared" si="551"/>
        <v>0.41</v>
      </c>
    </row>
    <row r="4921" spans="1:12" x14ac:dyDescent="0.25">
      <c r="A4921" s="193">
        <f>+'Información ELECTRO PUNO'!A4901</f>
        <v>4900</v>
      </c>
      <c r="B4921" s="26" t="str">
        <f t="shared" si="549"/>
        <v>SICODI</v>
      </c>
      <c r="C4921" s="9" t="str">
        <f t="shared" si="545"/>
        <v>Puno</v>
      </c>
      <c r="D4921" s="9" t="str">
        <f t="shared" si="546"/>
        <v>No Reporta</v>
      </c>
      <c r="E4921" s="9" t="str">
        <f t="shared" si="547"/>
        <v>No Reporta</v>
      </c>
      <c r="F4921" s="194" t="str">
        <f>+'Información ELECTRO PUNO'!E4901</f>
        <v>MT</v>
      </c>
      <c r="G4921" s="194">
        <f>+'Información ELECTRO PUNO'!G4901</f>
        <v>12</v>
      </c>
      <c r="H4921" s="9" t="str">
        <f t="shared" si="548"/>
        <v>Poste</v>
      </c>
      <c r="I4921" s="194" t="str">
        <f>+'Información ELECTRO PUNO'!F4901</f>
        <v>Madera Tratada</v>
      </c>
      <c r="J4921" s="194" t="str">
        <f>+'Información ELECTRO PUNO'!B4901</f>
        <v>PPM20</v>
      </c>
      <c r="K4921" s="9" t="str">
        <f t="shared" si="550"/>
        <v>POSTE DE MADERA TRATADA DE 12 mts. CL.5</v>
      </c>
      <c r="L4921" s="139">
        <f t="shared" si="551"/>
        <v>0.41</v>
      </c>
    </row>
    <row r="4922" spans="1:12" x14ac:dyDescent="0.25">
      <c r="A4922" s="193">
        <f>+'Información ELECTRO PUNO'!A4902</f>
        <v>4901</v>
      </c>
      <c r="B4922" s="26" t="str">
        <f t="shared" si="549"/>
        <v>SICODI</v>
      </c>
      <c r="C4922" s="9" t="str">
        <f t="shared" si="545"/>
        <v>Puno</v>
      </c>
      <c r="D4922" s="9" t="str">
        <f t="shared" si="546"/>
        <v>No Reporta</v>
      </c>
      <c r="E4922" s="9" t="str">
        <f t="shared" si="547"/>
        <v>No Reporta</v>
      </c>
      <c r="F4922" s="194" t="str">
        <f>+'Información ELECTRO PUNO'!E4902</f>
        <v>MT</v>
      </c>
      <c r="G4922" s="194">
        <f>+'Información ELECTRO PUNO'!G4902</f>
        <v>12</v>
      </c>
      <c r="H4922" s="9" t="str">
        <f t="shared" si="548"/>
        <v>Poste</v>
      </c>
      <c r="I4922" s="194" t="str">
        <f>+'Información ELECTRO PUNO'!F4902</f>
        <v>Madera Tratada</v>
      </c>
      <c r="J4922" s="194" t="str">
        <f>+'Información ELECTRO PUNO'!B4902</f>
        <v>PPM20</v>
      </c>
      <c r="K4922" s="9" t="str">
        <f t="shared" si="550"/>
        <v>POSTE DE MADERA TRATADA DE 12 mts. CL.5</v>
      </c>
      <c r="L4922" s="139">
        <f t="shared" si="551"/>
        <v>0.41</v>
      </c>
    </row>
    <row r="4923" spans="1:12" x14ac:dyDescent="0.25">
      <c r="A4923" s="193">
        <f>+'Información ELECTRO PUNO'!A4903</f>
        <v>4902</v>
      </c>
      <c r="B4923" s="26" t="str">
        <f t="shared" si="549"/>
        <v>SICODI</v>
      </c>
      <c r="C4923" s="9" t="str">
        <f t="shared" si="545"/>
        <v>Puno</v>
      </c>
      <c r="D4923" s="9" t="str">
        <f t="shared" si="546"/>
        <v>No Reporta</v>
      </c>
      <c r="E4923" s="9" t="str">
        <f t="shared" si="547"/>
        <v>No Reporta</v>
      </c>
      <c r="F4923" s="194" t="str">
        <f>+'Información ELECTRO PUNO'!E4903</f>
        <v>MT</v>
      </c>
      <c r="G4923" s="194">
        <f>+'Información ELECTRO PUNO'!G4903</f>
        <v>12</v>
      </c>
      <c r="H4923" s="9" t="str">
        <f t="shared" si="548"/>
        <v>Poste</v>
      </c>
      <c r="I4923" s="194" t="str">
        <f>+'Información ELECTRO PUNO'!F4903</f>
        <v>Madera Tratada</v>
      </c>
      <c r="J4923" s="194" t="str">
        <f>+'Información ELECTRO PUNO'!B4903</f>
        <v>PPM20</v>
      </c>
      <c r="K4923" s="9" t="str">
        <f t="shared" si="550"/>
        <v>POSTE DE MADERA TRATADA DE 12 mts. CL.5</v>
      </c>
      <c r="L4923" s="139">
        <f t="shared" si="551"/>
        <v>0.41</v>
      </c>
    </row>
    <row r="4924" spans="1:12" x14ac:dyDescent="0.25">
      <c r="A4924" s="193">
        <f>+'Información ELECTRO PUNO'!A4904</f>
        <v>4903</v>
      </c>
      <c r="B4924" s="26" t="str">
        <f t="shared" si="549"/>
        <v>SICODI</v>
      </c>
      <c r="C4924" s="9" t="str">
        <f t="shared" si="545"/>
        <v>Puno</v>
      </c>
      <c r="D4924" s="9" t="str">
        <f t="shared" si="546"/>
        <v>No Reporta</v>
      </c>
      <c r="E4924" s="9" t="str">
        <f t="shared" si="547"/>
        <v>No Reporta</v>
      </c>
      <c r="F4924" s="194" t="str">
        <f>+'Información ELECTRO PUNO'!E4904</f>
        <v>MT</v>
      </c>
      <c r="G4924" s="194">
        <f>+'Información ELECTRO PUNO'!G4904</f>
        <v>12</v>
      </c>
      <c r="H4924" s="9" t="str">
        <f t="shared" si="548"/>
        <v>Poste</v>
      </c>
      <c r="I4924" s="194" t="str">
        <f>+'Información ELECTRO PUNO'!F4904</f>
        <v>Madera Tratada</v>
      </c>
      <c r="J4924" s="194" t="str">
        <f>+'Información ELECTRO PUNO'!B4904</f>
        <v>PPM20</v>
      </c>
      <c r="K4924" s="9" t="str">
        <f t="shared" si="550"/>
        <v>POSTE DE MADERA TRATADA DE 12 mts. CL.5</v>
      </c>
      <c r="L4924" s="139">
        <f t="shared" si="551"/>
        <v>0.41</v>
      </c>
    </row>
    <row r="4925" spans="1:12" x14ac:dyDescent="0.25">
      <c r="A4925" s="193">
        <f>+'Información ELECTRO PUNO'!A4905</f>
        <v>4904</v>
      </c>
      <c r="B4925" s="26" t="str">
        <f t="shared" si="549"/>
        <v>SICODI</v>
      </c>
      <c r="C4925" s="9" t="str">
        <f t="shared" si="545"/>
        <v>Puno</v>
      </c>
      <c r="D4925" s="9" t="str">
        <f t="shared" si="546"/>
        <v>No Reporta</v>
      </c>
      <c r="E4925" s="9" t="str">
        <f t="shared" si="547"/>
        <v>No Reporta</v>
      </c>
      <c r="F4925" s="194" t="str">
        <f>+'Información ELECTRO PUNO'!E4905</f>
        <v>MT</v>
      </c>
      <c r="G4925" s="194">
        <f>+'Información ELECTRO PUNO'!G4905</f>
        <v>12</v>
      </c>
      <c r="H4925" s="9" t="str">
        <f t="shared" si="548"/>
        <v>Poste</v>
      </c>
      <c r="I4925" s="194" t="str">
        <f>+'Información ELECTRO PUNO'!F4905</f>
        <v>Madera Tratada</v>
      </c>
      <c r="J4925" s="194" t="str">
        <f>+'Información ELECTRO PUNO'!B4905</f>
        <v>PPM20</v>
      </c>
      <c r="K4925" s="9" t="str">
        <f t="shared" si="550"/>
        <v>POSTE DE MADERA TRATADA DE 12 mts. CL.5</v>
      </c>
      <c r="L4925" s="139">
        <f t="shared" si="551"/>
        <v>0.41</v>
      </c>
    </row>
    <row r="4926" spans="1:12" x14ac:dyDescent="0.25">
      <c r="A4926" s="193">
        <f>+'Información ELECTRO PUNO'!A4906</f>
        <v>4905</v>
      </c>
      <c r="B4926" s="26" t="str">
        <f t="shared" si="549"/>
        <v>SICODI</v>
      </c>
      <c r="C4926" s="9" t="str">
        <f t="shared" si="545"/>
        <v>Puno</v>
      </c>
      <c r="D4926" s="9" t="str">
        <f t="shared" si="546"/>
        <v>No Reporta</v>
      </c>
      <c r="E4926" s="9" t="str">
        <f t="shared" si="547"/>
        <v>No Reporta</v>
      </c>
      <c r="F4926" s="194" t="str">
        <f>+'Información ELECTRO PUNO'!E4906</f>
        <v>MT</v>
      </c>
      <c r="G4926" s="194">
        <f>+'Información ELECTRO PUNO'!G4906</f>
        <v>12</v>
      </c>
      <c r="H4926" s="9" t="str">
        <f t="shared" si="548"/>
        <v>Poste</v>
      </c>
      <c r="I4926" s="194" t="str">
        <f>+'Información ELECTRO PUNO'!F4906</f>
        <v>Madera Tratada</v>
      </c>
      <c r="J4926" s="194" t="str">
        <f>+'Información ELECTRO PUNO'!B4906</f>
        <v>PPM20</v>
      </c>
      <c r="K4926" s="9" t="str">
        <f t="shared" si="550"/>
        <v>POSTE DE MADERA TRATADA DE 12 mts. CL.5</v>
      </c>
      <c r="L4926" s="139">
        <f t="shared" si="551"/>
        <v>0.41</v>
      </c>
    </row>
    <row r="4927" spans="1:12" x14ac:dyDescent="0.25">
      <c r="A4927" s="193">
        <f>+'Información ELECTRO PUNO'!A4907</f>
        <v>4906</v>
      </c>
      <c r="B4927" s="26" t="str">
        <f t="shared" si="549"/>
        <v>SICODI</v>
      </c>
      <c r="C4927" s="9" t="str">
        <f t="shared" si="545"/>
        <v>Puno</v>
      </c>
      <c r="D4927" s="9" t="str">
        <f t="shared" si="546"/>
        <v>No Reporta</v>
      </c>
      <c r="E4927" s="9" t="str">
        <f t="shared" si="547"/>
        <v>No Reporta</v>
      </c>
      <c r="F4927" s="194" t="str">
        <f>+'Información ELECTRO PUNO'!E4907</f>
        <v>MT</v>
      </c>
      <c r="G4927" s="194">
        <f>+'Información ELECTRO PUNO'!G4907</f>
        <v>12</v>
      </c>
      <c r="H4927" s="9" t="str">
        <f t="shared" si="548"/>
        <v>Poste</v>
      </c>
      <c r="I4927" s="194" t="str">
        <f>+'Información ELECTRO PUNO'!F4907</f>
        <v>Madera Tratada</v>
      </c>
      <c r="J4927" s="194" t="str">
        <f>+'Información ELECTRO PUNO'!B4907</f>
        <v>PPM20</v>
      </c>
      <c r="K4927" s="9" t="str">
        <f t="shared" si="550"/>
        <v>POSTE DE MADERA TRATADA DE 12 mts. CL.5</v>
      </c>
      <c r="L4927" s="139">
        <f t="shared" si="551"/>
        <v>0.41</v>
      </c>
    </row>
    <row r="4928" spans="1:12" x14ac:dyDescent="0.25">
      <c r="A4928" s="193">
        <f>+'Información ELECTRO PUNO'!A4908</f>
        <v>4907</v>
      </c>
      <c r="B4928" s="26" t="str">
        <f t="shared" si="549"/>
        <v>SICODI</v>
      </c>
      <c r="C4928" s="9" t="str">
        <f t="shared" si="545"/>
        <v>Puno</v>
      </c>
      <c r="D4928" s="9" t="str">
        <f t="shared" si="546"/>
        <v>No Reporta</v>
      </c>
      <c r="E4928" s="9" t="str">
        <f t="shared" si="547"/>
        <v>No Reporta</v>
      </c>
      <c r="F4928" s="194" t="str">
        <f>+'Información ELECTRO PUNO'!E4908</f>
        <v>MT</v>
      </c>
      <c r="G4928" s="194">
        <f>+'Información ELECTRO PUNO'!G4908</f>
        <v>12</v>
      </c>
      <c r="H4928" s="9" t="str">
        <f t="shared" si="548"/>
        <v>Poste</v>
      </c>
      <c r="I4928" s="194" t="str">
        <f>+'Información ELECTRO PUNO'!F4908</f>
        <v>Madera Tratada</v>
      </c>
      <c r="J4928" s="194" t="str">
        <f>+'Información ELECTRO PUNO'!B4908</f>
        <v>PPM20</v>
      </c>
      <c r="K4928" s="9" t="str">
        <f t="shared" si="550"/>
        <v>POSTE DE MADERA TRATADA DE 12 mts. CL.5</v>
      </c>
      <c r="L4928" s="139">
        <f t="shared" si="551"/>
        <v>0.41</v>
      </c>
    </row>
    <row r="4929" spans="1:12" x14ac:dyDescent="0.25">
      <c r="A4929" s="193">
        <f>+'Información ELECTRO PUNO'!A4909</f>
        <v>4908</v>
      </c>
      <c r="B4929" s="26" t="str">
        <f t="shared" si="549"/>
        <v>SICODI</v>
      </c>
      <c r="C4929" s="9" t="str">
        <f t="shared" si="545"/>
        <v>Puno</v>
      </c>
      <c r="D4929" s="9" t="str">
        <f t="shared" si="546"/>
        <v>No Reporta</v>
      </c>
      <c r="E4929" s="9" t="str">
        <f t="shared" si="547"/>
        <v>No Reporta</v>
      </c>
      <c r="F4929" s="194" t="str">
        <f>+'Información ELECTRO PUNO'!E4909</f>
        <v>MT</v>
      </c>
      <c r="G4929" s="194">
        <f>+'Información ELECTRO PUNO'!G4909</f>
        <v>12</v>
      </c>
      <c r="H4929" s="9" t="str">
        <f t="shared" si="548"/>
        <v>Poste</v>
      </c>
      <c r="I4929" s="194" t="str">
        <f>+'Información ELECTRO PUNO'!F4909</f>
        <v>Madera Tratada</v>
      </c>
      <c r="J4929" s="194" t="str">
        <f>+'Información ELECTRO PUNO'!B4909</f>
        <v>PPM20</v>
      </c>
      <c r="K4929" s="9" t="str">
        <f t="shared" si="550"/>
        <v>POSTE DE MADERA TRATADA DE 12 mts. CL.5</v>
      </c>
      <c r="L4929" s="139">
        <f t="shared" si="551"/>
        <v>0.41</v>
      </c>
    </row>
    <row r="4930" spans="1:12" x14ac:dyDescent="0.25">
      <c r="A4930" s="193">
        <f>+'Información ELECTRO PUNO'!A4910</f>
        <v>4909</v>
      </c>
      <c r="B4930" s="26" t="str">
        <f t="shared" si="549"/>
        <v>SICODI</v>
      </c>
      <c r="C4930" s="9" t="str">
        <f t="shared" si="545"/>
        <v>Puno</v>
      </c>
      <c r="D4930" s="9" t="str">
        <f t="shared" si="546"/>
        <v>No Reporta</v>
      </c>
      <c r="E4930" s="9" t="str">
        <f t="shared" si="547"/>
        <v>No Reporta</v>
      </c>
      <c r="F4930" s="194" t="str">
        <f>+'Información ELECTRO PUNO'!E4910</f>
        <v>MT</v>
      </c>
      <c r="G4930" s="194">
        <f>+'Información ELECTRO PUNO'!G4910</f>
        <v>12</v>
      </c>
      <c r="H4930" s="9" t="str">
        <f t="shared" si="548"/>
        <v>Poste</v>
      </c>
      <c r="I4930" s="194" t="str">
        <f>+'Información ELECTRO PUNO'!F4910</f>
        <v>Madera Tratada</v>
      </c>
      <c r="J4930" s="194" t="str">
        <f>+'Información ELECTRO PUNO'!B4910</f>
        <v>PPM20</v>
      </c>
      <c r="K4930" s="9" t="str">
        <f t="shared" si="550"/>
        <v>POSTE DE MADERA TRATADA DE 12 mts. CL.5</v>
      </c>
      <c r="L4930" s="139">
        <f t="shared" si="551"/>
        <v>0.41</v>
      </c>
    </row>
    <row r="4931" spans="1:12" x14ac:dyDescent="0.25">
      <c r="A4931" s="193">
        <f>+'Información ELECTRO PUNO'!A4911</f>
        <v>4910</v>
      </c>
      <c r="B4931" s="26" t="str">
        <f t="shared" si="549"/>
        <v>SICODI</v>
      </c>
      <c r="C4931" s="9" t="str">
        <f t="shared" si="545"/>
        <v>Puno</v>
      </c>
      <c r="D4931" s="9" t="str">
        <f t="shared" si="546"/>
        <v>No Reporta</v>
      </c>
      <c r="E4931" s="9" t="str">
        <f t="shared" si="547"/>
        <v>No Reporta</v>
      </c>
      <c r="F4931" s="194" t="str">
        <f>+'Información ELECTRO PUNO'!E4911</f>
        <v>MT</v>
      </c>
      <c r="G4931" s="194">
        <f>+'Información ELECTRO PUNO'!G4911</f>
        <v>12</v>
      </c>
      <c r="H4931" s="9" t="str">
        <f t="shared" si="548"/>
        <v>Poste</v>
      </c>
      <c r="I4931" s="194" t="str">
        <f>+'Información ELECTRO PUNO'!F4911</f>
        <v>Madera Tratada</v>
      </c>
      <c r="J4931" s="194" t="str">
        <f>+'Información ELECTRO PUNO'!B4911</f>
        <v>PPM20</v>
      </c>
      <c r="K4931" s="9" t="str">
        <f t="shared" si="550"/>
        <v>POSTE DE MADERA TRATADA DE 12 mts. CL.5</v>
      </c>
      <c r="L4931" s="139">
        <f t="shared" si="551"/>
        <v>0.41</v>
      </c>
    </row>
    <row r="4932" spans="1:12" x14ac:dyDescent="0.25">
      <c r="A4932" s="193">
        <f>+'Información ELECTRO PUNO'!A4912</f>
        <v>4911</v>
      </c>
      <c r="B4932" s="26" t="str">
        <f t="shared" si="549"/>
        <v>SICODI</v>
      </c>
      <c r="C4932" s="9" t="str">
        <f t="shared" si="545"/>
        <v>Puno</v>
      </c>
      <c r="D4932" s="9" t="str">
        <f t="shared" si="546"/>
        <v>No Reporta</v>
      </c>
      <c r="E4932" s="9" t="str">
        <f t="shared" si="547"/>
        <v>No Reporta</v>
      </c>
      <c r="F4932" s="194" t="str">
        <f>+'Información ELECTRO PUNO'!E4912</f>
        <v>MT</v>
      </c>
      <c r="G4932" s="194">
        <f>+'Información ELECTRO PUNO'!G4912</f>
        <v>12</v>
      </c>
      <c r="H4932" s="9" t="str">
        <f t="shared" si="548"/>
        <v>Poste</v>
      </c>
      <c r="I4932" s="194" t="str">
        <f>+'Información ELECTRO PUNO'!F4912</f>
        <v>Madera Tratada</v>
      </c>
      <c r="J4932" s="194" t="str">
        <f>+'Información ELECTRO PUNO'!B4912</f>
        <v>PPM20</v>
      </c>
      <c r="K4932" s="9" t="str">
        <f t="shared" si="550"/>
        <v>POSTE DE MADERA TRATADA DE 12 mts. CL.5</v>
      </c>
      <c r="L4932" s="139">
        <f t="shared" si="551"/>
        <v>0.41</v>
      </c>
    </row>
    <row r="4933" spans="1:12" x14ac:dyDescent="0.25">
      <c r="A4933" s="193">
        <f>+'Información ELECTRO PUNO'!A4913</f>
        <v>4912</v>
      </c>
      <c r="B4933" s="26" t="str">
        <f t="shared" si="549"/>
        <v>SICODI</v>
      </c>
      <c r="C4933" s="9" t="str">
        <f t="shared" si="545"/>
        <v>Puno</v>
      </c>
      <c r="D4933" s="9" t="str">
        <f t="shared" si="546"/>
        <v>No Reporta</v>
      </c>
      <c r="E4933" s="9" t="str">
        <f t="shared" si="547"/>
        <v>No Reporta</v>
      </c>
      <c r="F4933" s="194" t="str">
        <f>+'Información ELECTRO PUNO'!E4913</f>
        <v>MT</v>
      </c>
      <c r="G4933" s="194">
        <f>+'Información ELECTRO PUNO'!G4913</f>
        <v>12</v>
      </c>
      <c r="H4933" s="9" t="str">
        <f t="shared" si="548"/>
        <v>Poste</v>
      </c>
      <c r="I4933" s="194" t="str">
        <f>+'Información ELECTRO PUNO'!F4913</f>
        <v>Madera Tratada</v>
      </c>
      <c r="J4933" s="194" t="str">
        <f>+'Información ELECTRO PUNO'!B4913</f>
        <v>PPM20</v>
      </c>
      <c r="K4933" s="9" t="str">
        <f t="shared" si="550"/>
        <v>POSTE DE MADERA TRATADA DE 12 mts. CL.5</v>
      </c>
      <c r="L4933" s="139">
        <f t="shared" si="551"/>
        <v>0.41</v>
      </c>
    </row>
    <row r="4934" spans="1:12" x14ac:dyDescent="0.25">
      <c r="A4934" s="193">
        <f>+'Información ELECTRO PUNO'!A4914</f>
        <v>4913</v>
      </c>
      <c r="B4934" s="26" t="str">
        <f t="shared" si="549"/>
        <v>SICODI</v>
      </c>
      <c r="C4934" s="9" t="str">
        <f t="shared" si="545"/>
        <v>Puno</v>
      </c>
      <c r="D4934" s="9" t="str">
        <f t="shared" si="546"/>
        <v>No Reporta</v>
      </c>
      <c r="E4934" s="9" t="str">
        <f t="shared" si="547"/>
        <v>No Reporta</v>
      </c>
      <c r="F4934" s="194" t="str">
        <f>+'Información ELECTRO PUNO'!E4914</f>
        <v>MT</v>
      </c>
      <c r="G4934" s="194">
        <f>+'Información ELECTRO PUNO'!G4914</f>
        <v>12</v>
      </c>
      <c r="H4934" s="9" t="str">
        <f t="shared" si="548"/>
        <v>Poste</v>
      </c>
      <c r="I4934" s="194" t="str">
        <f>+'Información ELECTRO PUNO'!F4914</f>
        <v>Madera Tratada</v>
      </c>
      <c r="J4934" s="194" t="str">
        <f>+'Información ELECTRO PUNO'!B4914</f>
        <v>PPM20</v>
      </c>
      <c r="K4934" s="9" t="str">
        <f t="shared" si="550"/>
        <v>POSTE DE MADERA TRATADA DE 12 mts. CL.5</v>
      </c>
      <c r="L4934" s="139">
        <f t="shared" si="551"/>
        <v>0.41</v>
      </c>
    </row>
    <row r="4935" spans="1:12" x14ac:dyDescent="0.25">
      <c r="A4935" s="193">
        <f>+'Información ELECTRO PUNO'!A4915</f>
        <v>4914</v>
      </c>
      <c r="B4935" s="26" t="str">
        <f t="shared" si="549"/>
        <v>SICODI</v>
      </c>
      <c r="C4935" s="9" t="str">
        <f t="shared" si="545"/>
        <v>Puno</v>
      </c>
      <c r="D4935" s="9" t="str">
        <f t="shared" si="546"/>
        <v>No Reporta</v>
      </c>
      <c r="E4935" s="9" t="str">
        <f t="shared" si="547"/>
        <v>No Reporta</v>
      </c>
      <c r="F4935" s="194" t="str">
        <f>+'Información ELECTRO PUNO'!E4915</f>
        <v>MT</v>
      </c>
      <c r="G4935" s="194">
        <f>+'Información ELECTRO PUNO'!G4915</f>
        <v>12</v>
      </c>
      <c r="H4935" s="9" t="str">
        <f t="shared" si="548"/>
        <v>Poste</v>
      </c>
      <c r="I4935" s="194" t="str">
        <f>+'Información ELECTRO PUNO'!F4915</f>
        <v>Madera Tratada</v>
      </c>
      <c r="J4935" s="194" t="str">
        <f>+'Información ELECTRO PUNO'!B4915</f>
        <v>PPM20</v>
      </c>
      <c r="K4935" s="9" t="str">
        <f t="shared" si="550"/>
        <v>POSTE DE MADERA TRATADA DE 12 mts. CL.5</v>
      </c>
      <c r="L4935" s="139">
        <f t="shared" si="551"/>
        <v>0.41</v>
      </c>
    </row>
    <row r="4936" spans="1:12" x14ac:dyDescent="0.25">
      <c r="A4936" s="193">
        <f>+'Información ELECTRO PUNO'!A4916</f>
        <v>4915</v>
      </c>
      <c r="B4936" s="26" t="str">
        <f t="shared" si="549"/>
        <v>SICODI</v>
      </c>
      <c r="C4936" s="9" t="str">
        <f t="shared" si="545"/>
        <v>Puno</v>
      </c>
      <c r="D4936" s="9" t="str">
        <f t="shared" si="546"/>
        <v>No Reporta</v>
      </c>
      <c r="E4936" s="9" t="str">
        <f t="shared" si="547"/>
        <v>No Reporta</v>
      </c>
      <c r="F4936" s="194" t="str">
        <f>+'Información ELECTRO PUNO'!E4916</f>
        <v>MT</v>
      </c>
      <c r="G4936" s="194">
        <f>+'Información ELECTRO PUNO'!G4916</f>
        <v>12</v>
      </c>
      <c r="H4936" s="9" t="str">
        <f t="shared" si="548"/>
        <v>Poste</v>
      </c>
      <c r="I4936" s="194" t="str">
        <f>+'Información ELECTRO PUNO'!F4916</f>
        <v>Madera Tratada</v>
      </c>
      <c r="J4936" s="194" t="str">
        <f>+'Información ELECTRO PUNO'!B4916</f>
        <v>PPM20</v>
      </c>
      <c r="K4936" s="9" t="str">
        <f t="shared" si="550"/>
        <v>POSTE DE MADERA TRATADA DE 12 mts. CL.5</v>
      </c>
      <c r="L4936" s="139">
        <f t="shared" si="551"/>
        <v>0.41</v>
      </c>
    </row>
    <row r="4937" spans="1:12" x14ac:dyDescent="0.25">
      <c r="A4937" s="193">
        <f>+'Información ELECTRO PUNO'!A4917</f>
        <v>4916</v>
      </c>
      <c r="B4937" s="26" t="str">
        <f t="shared" si="549"/>
        <v>SICODI</v>
      </c>
      <c r="C4937" s="9" t="str">
        <f t="shared" si="545"/>
        <v>Puno</v>
      </c>
      <c r="D4937" s="9" t="str">
        <f t="shared" si="546"/>
        <v>No Reporta</v>
      </c>
      <c r="E4937" s="9" t="str">
        <f t="shared" si="547"/>
        <v>No Reporta</v>
      </c>
      <c r="F4937" s="194" t="str">
        <f>+'Información ELECTRO PUNO'!E4917</f>
        <v>MT</v>
      </c>
      <c r="G4937" s="194">
        <f>+'Información ELECTRO PUNO'!G4917</f>
        <v>12</v>
      </c>
      <c r="H4937" s="9" t="str">
        <f t="shared" si="548"/>
        <v>Poste</v>
      </c>
      <c r="I4937" s="194" t="str">
        <f>+'Información ELECTRO PUNO'!F4917</f>
        <v>Madera Tratada</v>
      </c>
      <c r="J4937" s="194" t="str">
        <f>+'Información ELECTRO PUNO'!B4917</f>
        <v>PPM20</v>
      </c>
      <c r="K4937" s="9" t="str">
        <f t="shared" si="550"/>
        <v>POSTE DE MADERA TRATADA DE 12 mts. CL.5</v>
      </c>
      <c r="L4937" s="139">
        <f t="shared" si="551"/>
        <v>0.41</v>
      </c>
    </row>
    <row r="4938" spans="1:12" x14ac:dyDescent="0.25">
      <c r="A4938" s="193">
        <f>+'Información ELECTRO PUNO'!A4918</f>
        <v>4917</v>
      </c>
      <c r="B4938" s="26" t="str">
        <f t="shared" si="549"/>
        <v>SICODI</v>
      </c>
      <c r="C4938" s="9" t="str">
        <f t="shared" si="545"/>
        <v>Puno</v>
      </c>
      <c r="D4938" s="9" t="str">
        <f t="shared" si="546"/>
        <v>No Reporta</v>
      </c>
      <c r="E4938" s="9" t="str">
        <f t="shared" si="547"/>
        <v>No Reporta</v>
      </c>
      <c r="F4938" s="194" t="str">
        <f>+'Información ELECTRO PUNO'!E4918</f>
        <v>MT</v>
      </c>
      <c r="G4938" s="194">
        <f>+'Información ELECTRO PUNO'!G4918</f>
        <v>12</v>
      </c>
      <c r="H4938" s="9" t="str">
        <f t="shared" si="548"/>
        <v>Poste</v>
      </c>
      <c r="I4938" s="194" t="str">
        <f>+'Información ELECTRO PUNO'!F4918</f>
        <v>Madera Tratada</v>
      </c>
      <c r="J4938" s="194" t="str">
        <f>+'Información ELECTRO PUNO'!B4918</f>
        <v>PPM20</v>
      </c>
      <c r="K4938" s="9" t="str">
        <f t="shared" si="550"/>
        <v>POSTE DE MADERA TRATADA DE 12 mts. CL.5</v>
      </c>
      <c r="L4938" s="139">
        <f t="shared" si="551"/>
        <v>0.41</v>
      </c>
    </row>
    <row r="4939" spans="1:12" x14ac:dyDescent="0.25">
      <c r="A4939" s="193">
        <f>+'Información ELECTRO PUNO'!A4919</f>
        <v>4918</v>
      </c>
      <c r="B4939" s="26" t="str">
        <f t="shared" si="549"/>
        <v>SICODI</v>
      </c>
      <c r="C4939" s="9" t="str">
        <f t="shared" si="545"/>
        <v>Puno</v>
      </c>
      <c r="D4939" s="9" t="str">
        <f t="shared" si="546"/>
        <v>No Reporta</v>
      </c>
      <c r="E4939" s="9" t="str">
        <f t="shared" si="547"/>
        <v>No Reporta</v>
      </c>
      <c r="F4939" s="194" t="str">
        <f>+'Información ELECTRO PUNO'!E4919</f>
        <v>MT</v>
      </c>
      <c r="G4939" s="194">
        <f>+'Información ELECTRO PUNO'!G4919</f>
        <v>12</v>
      </c>
      <c r="H4939" s="9" t="str">
        <f t="shared" si="548"/>
        <v>Poste</v>
      </c>
      <c r="I4939" s="194" t="str">
        <f>+'Información ELECTRO PUNO'!F4919</f>
        <v>Madera Tratada</v>
      </c>
      <c r="J4939" s="194" t="str">
        <f>+'Información ELECTRO PUNO'!B4919</f>
        <v>PPM20</v>
      </c>
      <c r="K4939" s="9" t="str">
        <f t="shared" si="550"/>
        <v>POSTE DE MADERA TRATADA DE 12 mts. CL.5</v>
      </c>
      <c r="L4939" s="139">
        <f t="shared" si="551"/>
        <v>0.41</v>
      </c>
    </row>
    <row r="4940" spans="1:12" x14ac:dyDescent="0.25">
      <c r="A4940" s="193">
        <f>+'Información ELECTRO PUNO'!A4920</f>
        <v>4919</v>
      </c>
      <c r="B4940" s="26" t="str">
        <f t="shared" si="549"/>
        <v>SICODI</v>
      </c>
      <c r="C4940" s="9" t="str">
        <f t="shared" si="545"/>
        <v>Puno</v>
      </c>
      <c r="D4940" s="9" t="str">
        <f t="shared" si="546"/>
        <v>No Reporta</v>
      </c>
      <c r="E4940" s="9" t="str">
        <f t="shared" si="547"/>
        <v>No Reporta</v>
      </c>
      <c r="F4940" s="194" t="str">
        <f>+'Información ELECTRO PUNO'!E4920</f>
        <v>MT</v>
      </c>
      <c r="G4940" s="194">
        <f>+'Información ELECTRO PUNO'!G4920</f>
        <v>12</v>
      </c>
      <c r="H4940" s="9" t="str">
        <f t="shared" si="548"/>
        <v>Poste</v>
      </c>
      <c r="I4940" s="194" t="str">
        <f>+'Información ELECTRO PUNO'!F4920</f>
        <v>Madera Tratada</v>
      </c>
      <c r="J4940" s="194" t="str">
        <f>+'Información ELECTRO PUNO'!B4920</f>
        <v>PPM20</v>
      </c>
      <c r="K4940" s="9" t="str">
        <f t="shared" si="550"/>
        <v>POSTE DE MADERA TRATADA DE 12 mts. CL.5</v>
      </c>
      <c r="L4940" s="139">
        <f t="shared" si="551"/>
        <v>0.41</v>
      </c>
    </row>
    <row r="4941" spans="1:12" x14ac:dyDescent="0.25">
      <c r="A4941" s="193">
        <f>+'Información ELECTRO PUNO'!A4921</f>
        <v>4920</v>
      </c>
      <c r="B4941" s="26" t="str">
        <f t="shared" si="549"/>
        <v>SICODI</v>
      </c>
      <c r="C4941" s="9" t="str">
        <f t="shared" si="545"/>
        <v>Puno</v>
      </c>
      <c r="D4941" s="9" t="str">
        <f t="shared" si="546"/>
        <v>No Reporta</v>
      </c>
      <c r="E4941" s="9" t="str">
        <f t="shared" si="547"/>
        <v>No Reporta</v>
      </c>
      <c r="F4941" s="194" t="str">
        <f>+'Información ELECTRO PUNO'!E4921</f>
        <v>MT</v>
      </c>
      <c r="G4941" s="194">
        <f>+'Información ELECTRO PUNO'!G4921</f>
        <v>12</v>
      </c>
      <c r="H4941" s="9" t="str">
        <f t="shared" si="548"/>
        <v>Poste</v>
      </c>
      <c r="I4941" s="194" t="str">
        <f>+'Información ELECTRO PUNO'!F4921</f>
        <v>Madera Tratada</v>
      </c>
      <c r="J4941" s="194" t="str">
        <f>+'Información ELECTRO PUNO'!B4921</f>
        <v>PPM20</v>
      </c>
      <c r="K4941" s="9" t="str">
        <f t="shared" si="550"/>
        <v>POSTE DE MADERA TRATADA DE 12 mts. CL.5</v>
      </c>
      <c r="L4941" s="139">
        <f t="shared" si="551"/>
        <v>0.41</v>
      </c>
    </row>
    <row r="4942" spans="1:12" x14ac:dyDescent="0.25">
      <c r="A4942" s="193">
        <f>+'Información ELECTRO PUNO'!A4922</f>
        <v>4921</v>
      </c>
      <c r="B4942" s="26" t="str">
        <f t="shared" si="549"/>
        <v>SICODI</v>
      </c>
      <c r="C4942" s="9" t="str">
        <f t="shared" si="545"/>
        <v>Puno</v>
      </c>
      <c r="D4942" s="9" t="str">
        <f t="shared" si="546"/>
        <v>No Reporta</v>
      </c>
      <c r="E4942" s="9" t="str">
        <f t="shared" si="547"/>
        <v>No Reporta</v>
      </c>
      <c r="F4942" s="194" t="str">
        <f>+'Información ELECTRO PUNO'!E4922</f>
        <v>MT</v>
      </c>
      <c r="G4942" s="194">
        <f>+'Información ELECTRO PUNO'!G4922</f>
        <v>12</v>
      </c>
      <c r="H4942" s="9" t="str">
        <f t="shared" si="548"/>
        <v>Poste</v>
      </c>
      <c r="I4942" s="194" t="str">
        <f>+'Información ELECTRO PUNO'!F4922</f>
        <v>Madera Tratada</v>
      </c>
      <c r="J4942" s="194" t="str">
        <f>+'Información ELECTRO PUNO'!B4922</f>
        <v>PPM20</v>
      </c>
      <c r="K4942" s="9" t="str">
        <f t="shared" si="550"/>
        <v>POSTE DE MADERA TRATADA DE 12 mts. CL.5</v>
      </c>
      <c r="L4942" s="139">
        <f t="shared" si="551"/>
        <v>0.41</v>
      </c>
    </row>
    <row r="4943" spans="1:12" x14ac:dyDescent="0.25">
      <c r="A4943" s="193">
        <f>+'Información ELECTRO PUNO'!A4923</f>
        <v>4922</v>
      </c>
      <c r="B4943" s="26" t="str">
        <f t="shared" si="549"/>
        <v>SICODI</v>
      </c>
      <c r="C4943" s="9" t="str">
        <f t="shared" si="545"/>
        <v>Puno</v>
      </c>
      <c r="D4943" s="9" t="str">
        <f t="shared" si="546"/>
        <v>No Reporta</v>
      </c>
      <c r="E4943" s="9" t="str">
        <f t="shared" si="547"/>
        <v>No Reporta</v>
      </c>
      <c r="F4943" s="194" t="str">
        <f>+'Información ELECTRO PUNO'!E4923</f>
        <v>MT</v>
      </c>
      <c r="G4943" s="194">
        <f>+'Información ELECTRO PUNO'!G4923</f>
        <v>12</v>
      </c>
      <c r="H4943" s="9" t="str">
        <f t="shared" si="548"/>
        <v>Poste</v>
      </c>
      <c r="I4943" s="194" t="str">
        <f>+'Información ELECTRO PUNO'!F4923</f>
        <v>Madera Tratada</v>
      </c>
      <c r="J4943" s="194" t="str">
        <f>+'Información ELECTRO PUNO'!B4923</f>
        <v>PPM20</v>
      </c>
      <c r="K4943" s="9" t="str">
        <f t="shared" si="550"/>
        <v>POSTE DE MADERA TRATADA DE 12 mts. CL.5</v>
      </c>
      <c r="L4943" s="139">
        <f t="shared" si="551"/>
        <v>0.41</v>
      </c>
    </row>
    <row r="4944" spans="1:12" x14ac:dyDescent="0.25">
      <c r="A4944" s="193">
        <f>+'Información ELECTRO PUNO'!A4924</f>
        <v>4923</v>
      </c>
      <c r="B4944" s="26" t="str">
        <f t="shared" si="549"/>
        <v>SICODI</v>
      </c>
      <c r="C4944" s="9" t="str">
        <f t="shared" si="545"/>
        <v>Puno</v>
      </c>
      <c r="D4944" s="9" t="str">
        <f t="shared" si="546"/>
        <v>No Reporta</v>
      </c>
      <c r="E4944" s="9" t="str">
        <f t="shared" si="547"/>
        <v>No Reporta</v>
      </c>
      <c r="F4944" s="194" t="str">
        <f>+'Información ELECTRO PUNO'!E4924</f>
        <v>MT</v>
      </c>
      <c r="G4944" s="194">
        <f>+'Información ELECTRO PUNO'!G4924</f>
        <v>12</v>
      </c>
      <c r="H4944" s="9" t="str">
        <f t="shared" si="548"/>
        <v>Poste</v>
      </c>
      <c r="I4944" s="194" t="str">
        <f>+'Información ELECTRO PUNO'!F4924</f>
        <v>Madera Tratada</v>
      </c>
      <c r="J4944" s="194" t="str">
        <f>+'Información ELECTRO PUNO'!B4924</f>
        <v>PPM20</v>
      </c>
      <c r="K4944" s="9" t="str">
        <f t="shared" si="550"/>
        <v>POSTE DE MADERA TRATADA DE 12 mts. CL.5</v>
      </c>
      <c r="L4944" s="139">
        <f t="shared" si="551"/>
        <v>0.41</v>
      </c>
    </row>
    <row r="4945" spans="1:12" x14ac:dyDescent="0.25">
      <c r="A4945" s="193">
        <f>+'Información ELECTRO PUNO'!A4925</f>
        <v>4924</v>
      </c>
      <c r="B4945" s="26" t="str">
        <f t="shared" si="549"/>
        <v>SICODI</v>
      </c>
      <c r="C4945" s="9" t="str">
        <f t="shared" si="545"/>
        <v>Puno</v>
      </c>
      <c r="D4945" s="9" t="str">
        <f t="shared" si="546"/>
        <v>No Reporta</v>
      </c>
      <c r="E4945" s="9" t="str">
        <f t="shared" si="547"/>
        <v>No Reporta</v>
      </c>
      <c r="F4945" s="194" t="str">
        <f>+'Información ELECTRO PUNO'!E4925</f>
        <v>MT</v>
      </c>
      <c r="G4945" s="194">
        <f>+'Información ELECTRO PUNO'!G4925</f>
        <v>12</v>
      </c>
      <c r="H4945" s="9" t="str">
        <f t="shared" si="548"/>
        <v>Poste</v>
      </c>
      <c r="I4945" s="194" t="str">
        <f>+'Información ELECTRO PUNO'!F4925</f>
        <v>Madera Tratada</v>
      </c>
      <c r="J4945" s="194" t="str">
        <f>+'Información ELECTRO PUNO'!B4925</f>
        <v>PPM20</v>
      </c>
      <c r="K4945" s="9" t="str">
        <f t="shared" si="550"/>
        <v>POSTE DE MADERA TRATADA DE 12 mts. CL.5</v>
      </c>
      <c r="L4945" s="139">
        <f t="shared" si="551"/>
        <v>0.41</v>
      </c>
    </row>
    <row r="4946" spans="1:12" x14ac:dyDescent="0.25">
      <c r="A4946" s="193">
        <f>+'Información ELECTRO PUNO'!A4926</f>
        <v>4925</v>
      </c>
      <c r="B4946" s="26" t="str">
        <f t="shared" si="549"/>
        <v>SICODI</v>
      </c>
      <c r="C4946" s="9" t="str">
        <f t="shared" si="545"/>
        <v>Puno</v>
      </c>
      <c r="D4946" s="9" t="str">
        <f t="shared" si="546"/>
        <v>No Reporta</v>
      </c>
      <c r="E4946" s="9" t="str">
        <f t="shared" si="547"/>
        <v>No Reporta</v>
      </c>
      <c r="F4946" s="194" t="str">
        <f>+'Información ELECTRO PUNO'!E4926</f>
        <v>MT</v>
      </c>
      <c r="G4946" s="194">
        <f>+'Información ELECTRO PUNO'!G4926</f>
        <v>12</v>
      </c>
      <c r="H4946" s="9" t="str">
        <f t="shared" si="548"/>
        <v>Poste</v>
      </c>
      <c r="I4946" s="194" t="str">
        <f>+'Información ELECTRO PUNO'!F4926</f>
        <v>Madera Tratada</v>
      </c>
      <c r="J4946" s="194" t="str">
        <f>+'Información ELECTRO PUNO'!B4926</f>
        <v>PPM20</v>
      </c>
      <c r="K4946" s="9" t="str">
        <f t="shared" si="550"/>
        <v>POSTE DE MADERA TRATADA DE 12 mts. CL.5</v>
      </c>
      <c r="L4946" s="139">
        <f t="shared" si="551"/>
        <v>0.41</v>
      </c>
    </row>
    <row r="4947" spans="1:12" x14ac:dyDescent="0.25">
      <c r="A4947" s="193">
        <f>+'Información ELECTRO PUNO'!A4927</f>
        <v>4926</v>
      </c>
      <c r="B4947" s="26" t="str">
        <f t="shared" si="549"/>
        <v>SICODI</v>
      </c>
      <c r="C4947" s="9" t="str">
        <f t="shared" si="545"/>
        <v>Puno</v>
      </c>
      <c r="D4947" s="9" t="str">
        <f t="shared" si="546"/>
        <v>No Reporta</v>
      </c>
      <c r="E4947" s="9" t="str">
        <f t="shared" si="547"/>
        <v>No Reporta</v>
      </c>
      <c r="F4947" s="194" t="str">
        <f>+'Información ELECTRO PUNO'!E4927</f>
        <v>MT</v>
      </c>
      <c r="G4947" s="194">
        <f>+'Información ELECTRO PUNO'!G4927</f>
        <v>12</v>
      </c>
      <c r="H4947" s="9" t="str">
        <f t="shared" si="548"/>
        <v>Poste</v>
      </c>
      <c r="I4947" s="194" t="str">
        <f>+'Información ELECTRO PUNO'!F4927</f>
        <v>Madera Tratada</v>
      </c>
      <c r="J4947" s="194" t="str">
        <f>+'Información ELECTRO PUNO'!B4927</f>
        <v>PPM20</v>
      </c>
      <c r="K4947" s="9" t="str">
        <f t="shared" si="550"/>
        <v>POSTE DE MADERA TRATADA DE 12 mts. CL.5</v>
      </c>
      <c r="L4947" s="139">
        <f t="shared" si="551"/>
        <v>0.41</v>
      </c>
    </row>
    <row r="4948" spans="1:12" x14ac:dyDescent="0.25">
      <c r="A4948" s="193">
        <f>+'Información ELECTRO PUNO'!A4928</f>
        <v>4927</v>
      </c>
      <c r="B4948" s="26" t="str">
        <f t="shared" si="549"/>
        <v>SICODI</v>
      </c>
      <c r="C4948" s="9" t="str">
        <f t="shared" si="545"/>
        <v>Puno</v>
      </c>
      <c r="D4948" s="9" t="str">
        <f t="shared" si="546"/>
        <v>No Reporta</v>
      </c>
      <c r="E4948" s="9" t="str">
        <f t="shared" si="547"/>
        <v>No Reporta</v>
      </c>
      <c r="F4948" s="194" t="str">
        <f>+'Información ELECTRO PUNO'!E4928</f>
        <v>MT</v>
      </c>
      <c r="G4948" s="194">
        <f>+'Información ELECTRO PUNO'!G4928</f>
        <v>12</v>
      </c>
      <c r="H4948" s="9" t="str">
        <f t="shared" si="548"/>
        <v>Poste</v>
      </c>
      <c r="I4948" s="194" t="str">
        <f>+'Información ELECTRO PUNO'!F4928</f>
        <v>Madera Tratada</v>
      </c>
      <c r="J4948" s="194" t="str">
        <f>+'Información ELECTRO PUNO'!B4928</f>
        <v>PPM20</v>
      </c>
      <c r="K4948" s="9" t="str">
        <f t="shared" si="550"/>
        <v>POSTE DE MADERA TRATADA DE 12 mts. CL.5</v>
      </c>
      <c r="L4948" s="139">
        <f t="shared" si="551"/>
        <v>0.41</v>
      </c>
    </row>
    <row r="4949" spans="1:12" x14ac:dyDescent="0.25">
      <c r="A4949" s="193">
        <f>+'Información ELECTRO PUNO'!A4929</f>
        <v>4928</v>
      </c>
      <c r="B4949" s="26" t="str">
        <f t="shared" si="549"/>
        <v>SICODI</v>
      </c>
      <c r="C4949" s="9" t="str">
        <f t="shared" si="545"/>
        <v>Puno</v>
      </c>
      <c r="D4949" s="9" t="str">
        <f t="shared" si="546"/>
        <v>No Reporta</v>
      </c>
      <c r="E4949" s="9" t="str">
        <f t="shared" si="547"/>
        <v>No Reporta</v>
      </c>
      <c r="F4949" s="194" t="str">
        <f>+'Información ELECTRO PUNO'!E4929</f>
        <v>MT</v>
      </c>
      <c r="G4949" s="194">
        <f>+'Información ELECTRO PUNO'!G4929</f>
        <v>12</v>
      </c>
      <c r="H4949" s="9" t="str">
        <f t="shared" si="548"/>
        <v>Poste</v>
      </c>
      <c r="I4949" s="194" t="str">
        <f>+'Información ELECTRO PUNO'!F4929</f>
        <v>Madera Tratada</v>
      </c>
      <c r="J4949" s="194" t="str">
        <f>+'Información ELECTRO PUNO'!B4929</f>
        <v>PPM20</v>
      </c>
      <c r="K4949" s="9" t="str">
        <f t="shared" si="550"/>
        <v>POSTE DE MADERA TRATADA DE 12 mts. CL.5</v>
      </c>
      <c r="L4949" s="139">
        <f t="shared" si="551"/>
        <v>0.41</v>
      </c>
    </row>
    <row r="4950" spans="1:12" x14ac:dyDescent="0.25">
      <c r="A4950" s="193">
        <f>+'Información ELECTRO PUNO'!A4930</f>
        <v>4929</v>
      </c>
      <c r="B4950" s="26" t="str">
        <f t="shared" si="549"/>
        <v>SICODI</v>
      </c>
      <c r="C4950" s="9" t="str">
        <f t="shared" ref="C4950:C5013" si="552">+$C$10</f>
        <v>Puno</v>
      </c>
      <c r="D4950" s="9" t="str">
        <f t="shared" ref="D4950:D5013" si="553">+$D$10</f>
        <v>No Reporta</v>
      </c>
      <c r="E4950" s="9" t="str">
        <f t="shared" ref="E4950:E5013" si="554">+$E$10</f>
        <v>No Reporta</v>
      </c>
      <c r="F4950" s="194" t="str">
        <f>+'Información ELECTRO PUNO'!E4930</f>
        <v>MT</v>
      </c>
      <c r="G4950" s="194">
        <f>+'Información ELECTRO PUNO'!G4930</f>
        <v>12</v>
      </c>
      <c r="H4950" s="9" t="str">
        <f t="shared" ref="H4950:H5013" si="555">+$H$10</f>
        <v>Poste</v>
      </c>
      <c r="I4950" s="194" t="str">
        <f>+'Información ELECTRO PUNO'!F4930</f>
        <v>Madera Tratada</v>
      </c>
      <c r="J4950" s="194" t="str">
        <f>+'Información ELECTRO PUNO'!B4930</f>
        <v>PPM20</v>
      </c>
      <c r="K4950" s="9" t="str">
        <f t="shared" si="550"/>
        <v>POSTE DE MADERA TRATADA DE 12 mts. CL.5</v>
      </c>
      <c r="L4950" s="139">
        <f t="shared" si="551"/>
        <v>0.41</v>
      </c>
    </row>
    <row r="4951" spans="1:12" x14ac:dyDescent="0.25">
      <c r="A4951" s="193">
        <f>+'Información ELECTRO PUNO'!A4931</f>
        <v>4930</v>
      </c>
      <c r="B4951" s="26" t="str">
        <f t="shared" ref="B4951:B5014" si="556">+INDEX($B$8:$B$16,MATCH(J4951,$J$8:$J$16,0))</f>
        <v>SICODI</v>
      </c>
      <c r="C4951" s="9" t="str">
        <f t="shared" si="552"/>
        <v>Puno</v>
      </c>
      <c r="D4951" s="9" t="str">
        <f t="shared" si="553"/>
        <v>No Reporta</v>
      </c>
      <c r="E4951" s="9" t="str">
        <f t="shared" si="554"/>
        <v>No Reporta</v>
      </c>
      <c r="F4951" s="194" t="str">
        <f>+'Información ELECTRO PUNO'!E4931</f>
        <v>MT</v>
      </c>
      <c r="G4951" s="194">
        <f>+'Información ELECTRO PUNO'!G4931</f>
        <v>12</v>
      </c>
      <c r="H4951" s="9" t="str">
        <f t="shared" si="555"/>
        <v>Poste</v>
      </c>
      <c r="I4951" s="194" t="str">
        <f>+'Información ELECTRO PUNO'!F4931</f>
        <v>Madera Tratada</v>
      </c>
      <c r="J4951" s="194" t="str">
        <f>+'Información ELECTRO PUNO'!B4931</f>
        <v>PPM20</v>
      </c>
      <c r="K4951" s="9" t="str">
        <f t="shared" ref="K4951:K5014" si="557">+VLOOKUP(J4951,$J$8:$K$16,2,FALSE)</f>
        <v>POSTE DE MADERA TRATADA DE 12 mts. CL.5</v>
      </c>
      <c r="L4951" s="139">
        <f t="shared" ref="L4951:L5014" si="558">+VLOOKUP(J4951,$J$8:$U$16,12,FALSE)</f>
        <v>0.41</v>
      </c>
    </row>
    <row r="4952" spans="1:12" x14ac:dyDescent="0.25">
      <c r="A4952" s="193">
        <f>+'Información ELECTRO PUNO'!A4932</f>
        <v>4931</v>
      </c>
      <c r="B4952" s="26" t="str">
        <f t="shared" si="556"/>
        <v>SICODI</v>
      </c>
      <c r="C4952" s="9" t="str">
        <f t="shared" si="552"/>
        <v>Puno</v>
      </c>
      <c r="D4952" s="9" t="str">
        <f t="shared" si="553"/>
        <v>No Reporta</v>
      </c>
      <c r="E4952" s="9" t="str">
        <f t="shared" si="554"/>
        <v>No Reporta</v>
      </c>
      <c r="F4952" s="194" t="str">
        <f>+'Información ELECTRO PUNO'!E4932</f>
        <v>MT</v>
      </c>
      <c r="G4952" s="194">
        <f>+'Información ELECTRO PUNO'!G4932</f>
        <v>12</v>
      </c>
      <c r="H4952" s="9" t="str">
        <f t="shared" si="555"/>
        <v>Poste</v>
      </c>
      <c r="I4952" s="194" t="str">
        <f>+'Información ELECTRO PUNO'!F4932</f>
        <v>Madera Tratada</v>
      </c>
      <c r="J4952" s="194" t="str">
        <f>+'Información ELECTRO PUNO'!B4932</f>
        <v>PPM20</v>
      </c>
      <c r="K4952" s="9" t="str">
        <f t="shared" si="557"/>
        <v>POSTE DE MADERA TRATADA DE 12 mts. CL.5</v>
      </c>
      <c r="L4952" s="139">
        <f t="shared" si="558"/>
        <v>0.41</v>
      </c>
    </row>
    <row r="4953" spans="1:12" x14ac:dyDescent="0.25">
      <c r="A4953" s="193">
        <f>+'Información ELECTRO PUNO'!A4933</f>
        <v>4932</v>
      </c>
      <c r="B4953" s="26" t="str">
        <f t="shared" si="556"/>
        <v>SICODI</v>
      </c>
      <c r="C4953" s="9" t="str">
        <f t="shared" si="552"/>
        <v>Puno</v>
      </c>
      <c r="D4953" s="9" t="str">
        <f t="shared" si="553"/>
        <v>No Reporta</v>
      </c>
      <c r="E4953" s="9" t="str">
        <f t="shared" si="554"/>
        <v>No Reporta</v>
      </c>
      <c r="F4953" s="194" t="str">
        <f>+'Información ELECTRO PUNO'!E4933</f>
        <v>MT</v>
      </c>
      <c r="G4953" s="194">
        <f>+'Información ELECTRO PUNO'!G4933</f>
        <v>12</v>
      </c>
      <c r="H4953" s="9" t="str">
        <f t="shared" si="555"/>
        <v>Poste</v>
      </c>
      <c r="I4953" s="194" t="str">
        <f>+'Información ELECTRO PUNO'!F4933</f>
        <v>Madera Tratada</v>
      </c>
      <c r="J4953" s="194" t="str">
        <f>+'Información ELECTRO PUNO'!B4933</f>
        <v>PPM20</v>
      </c>
      <c r="K4953" s="9" t="str">
        <f t="shared" si="557"/>
        <v>POSTE DE MADERA TRATADA DE 12 mts. CL.5</v>
      </c>
      <c r="L4953" s="139">
        <f t="shared" si="558"/>
        <v>0.41</v>
      </c>
    </row>
    <row r="4954" spans="1:12" x14ac:dyDescent="0.25">
      <c r="A4954" s="193">
        <f>+'Información ELECTRO PUNO'!A4934</f>
        <v>4933</v>
      </c>
      <c r="B4954" s="26" t="str">
        <f t="shared" si="556"/>
        <v>SICODI</v>
      </c>
      <c r="C4954" s="9" t="str">
        <f t="shared" si="552"/>
        <v>Puno</v>
      </c>
      <c r="D4954" s="9" t="str">
        <f t="shared" si="553"/>
        <v>No Reporta</v>
      </c>
      <c r="E4954" s="9" t="str">
        <f t="shared" si="554"/>
        <v>No Reporta</v>
      </c>
      <c r="F4954" s="194" t="str">
        <f>+'Información ELECTRO PUNO'!E4934</f>
        <v>MT</v>
      </c>
      <c r="G4954" s="194">
        <f>+'Información ELECTRO PUNO'!G4934</f>
        <v>12</v>
      </c>
      <c r="H4954" s="9" t="str">
        <f t="shared" si="555"/>
        <v>Poste</v>
      </c>
      <c r="I4954" s="194" t="str">
        <f>+'Información ELECTRO PUNO'!F4934</f>
        <v>Madera Tratada</v>
      </c>
      <c r="J4954" s="194" t="str">
        <f>+'Información ELECTRO PUNO'!B4934</f>
        <v>PPM20</v>
      </c>
      <c r="K4954" s="9" t="str">
        <f t="shared" si="557"/>
        <v>POSTE DE MADERA TRATADA DE 12 mts. CL.5</v>
      </c>
      <c r="L4954" s="139">
        <f t="shared" si="558"/>
        <v>0.41</v>
      </c>
    </row>
    <row r="4955" spans="1:12" x14ac:dyDescent="0.25">
      <c r="A4955" s="193">
        <f>+'Información ELECTRO PUNO'!A4935</f>
        <v>4934</v>
      </c>
      <c r="B4955" s="26" t="str">
        <f t="shared" si="556"/>
        <v>SICODI</v>
      </c>
      <c r="C4955" s="9" t="str">
        <f t="shared" si="552"/>
        <v>Puno</v>
      </c>
      <c r="D4955" s="9" t="str">
        <f t="shared" si="553"/>
        <v>No Reporta</v>
      </c>
      <c r="E4955" s="9" t="str">
        <f t="shared" si="554"/>
        <v>No Reporta</v>
      </c>
      <c r="F4955" s="194" t="str">
        <f>+'Información ELECTRO PUNO'!E4935</f>
        <v>MT</v>
      </c>
      <c r="G4955" s="194">
        <f>+'Información ELECTRO PUNO'!G4935</f>
        <v>12</v>
      </c>
      <c r="H4955" s="9" t="str">
        <f t="shared" si="555"/>
        <v>Poste</v>
      </c>
      <c r="I4955" s="194" t="str">
        <f>+'Información ELECTRO PUNO'!F4935</f>
        <v>Madera Tratada</v>
      </c>
      <c r="J4955" s="194" t="str">
        <f>+'Información ELECTRO PUNO'!B4935</f>
        <v>PPM20</v>
      </c>
      <c r="K4955" s="9" t="str">
        <f t="shared" si="557"/>
        <v>POSTE DE MADERA TRATADA DE 12 mts. CL.5</v>
      </c>
      <c r="L4955" s="139">
        <f t="shared" si="558"/>
        <v>0.41</v>
      </c>
    </row>
    <row r="4956" spans="1:12" x14ac:dyDescent="0.25">
      <c r="A4956" s="193">
        <f>+'Información ELECTRO PUNO'!A4936</f>
        <v>4935</v>
      </c>
      <c r="B4956" s="26" t="str">
        <f t="shared" si="556"/>
        <v>SICODI</v>
      </c>
      <c r="C4956" s="9" t="str">
        <f t="shared" si="552"/>
        <v>Puno</v>
      </c>
      <c r="D4956" s="9" t="str">
        <f t="shared" si="553"/>
        <v>No Reporta</v>
      </c>
      <c r="E4956" s="9" t="str">
        <f t="shared" si="554"/>
        <v>No Reporta</v>
      </c>
      <c r="F4956" s="194" t="str">
        <f>+'Información ELECTRO PUNO'!E4936</f>
        <v>MT</v>
      </c>
      <c r="G4956" s="194">
        <f>+'Información ELECTRO PUNO'!G4936</f>
        <v>12</v>
      </c>
      <c r="H4956" s="9" t="str">
        <f t="shared" si="555"/>
        <v>Poste</v>
      </c>
      <c r="I4956" s="194" t="str">
        <f>+'Información ELECTRO PUNO'!F4936</f>
        <v>Madera Tratada</v>
      </c>
      <c r="J4956" s="194" t="str">
        <f>+'Información ELECTRO PUNO'!B4936</f>
        <v>PPM20</v>
      </c>
      <c r="K4956" s="9" t="str">
        <f t="shared" si="557"/>
        <v>POSTE DE MADERA TRATADA DE 12 mts. CL.5</v>
      </c>
      <c r="L4956" s="139">
        <f t="shared" si="558"/>
        <v>0.41</v>
      </c>
    </row>
    <row r="4957" spans="1:12" x14ac:dyDescent="0.25">
      <c r="A4957" s="193">
        <f>+'Información ELECTRO PUNO'!A4937</f>
        <v>4936</v>
      </c>
      <c r="B4957" s="26" t="str">
        <f t="shared" si="556"/>
        <v>SICODI</v>
      </c>
      <c r="C4957" s="9" t="str">
        <f t="shared" si="552"/>
        <v>Puno</v>
      </c>
      <c r="D4957" s="9" t="str">
        <f t="shared" si="553"/>
        <v>No Reporta</v>
      </c>
      <c r="E4957" s="9" t="str">
        <f t="shared" si="554"/>
        <v>No Reporta</v>
      </c>
      <c r="F4957" s="194" t="str">
        <f>+'Información ELECTRO PUNO'!E4937</f>
        <v>MT</v>
      </c>
      <c r="G4957" s="194">
        <f>+'Información ELECTRO PUNO'!G4937</f>
        <v>12</v>
      </c>
      <c r="H4957" s="9" t="str">
        <f t="shared" si="555"/>
        <v>Poste</v>
      </c>
      <c r="I4957" s="194" t="str">
        <f>+'Información ELECTRO PUNO'!F4937</f>
        <v>Madera Tratada</v>
      </c>
      <c r="J4957" s="194" t="str">
        <f>+'Información ELECTRO PUNO'!B4937</f>
        <v>PPM20</v>
      </c>
      <c r="K4957" s="9" t="str">
        <f t="shared" si="557"/>
        <v>POSTE DE MADERA TRATADA DE 12 mts. CL.5</v>
      </c>
      <c r="L4957" s="139">
        <f t="shared" si="558"/>
        <v>0.41</v>
      </c>
    </row>
    <row r="4958" spans="1:12" x14ac:dyDescent="0.25">
      <c r="A4958" s="193">
        <f>+'Información ELECTRO PUNO'!A4938</f>
        <v>4937</v>
      </c>
      <c r="B4958" s="26" t="str">
        <f t="shared" si="556"/>
        <v>SICODI</v>
      </c>
      <c r="C4958" s="9" t="str">
        <f t="shared" si="552"/>
        <v>Puno</v>
      </c>
      <c r="D4958" s="9" t="str">
        <f t="shared" si="553"/>
        <v>No Reporta</v>
      </c>
      <c r="E4958" s="9" t="str">
        <f t="shared" si="554"/>
        <v>No Reporta</v>
      </c>
      <c r="F4958" s="194" t="str">
        <f>+'Información ELECTRO PUNO'!E4938</f>
        <v>MT</v>
      </c>
      <c r="G4958" s="194">
        <f>+'Información ELECTRO PUNO'!G4938</f>
        <v>12</v>
      </c>
      <c r="H4958" s="9" t="str">
        <f t="shared" si="555"/>
        <v>Poste</v>
      </c>
      <c r="I4958" s="194" t="str">
        <f>+'Información ELECTRO PUNO'!F4938</f>
        <v>Madera Tratada</v>
      </c>
      <c r="J4958" s="194" t="str">
        <f>+'Información ELECTRO PUNO'!B4938</f>
        <v>PPM20</v>
      </c>
      <c r="K4958" s="9" t="str">
        <f t="shared" si="557"/>
        <v>POSTE DE MADERA TRATADA DE 12 mts. CL.5</v>
      </c>
      <c r="L4958" s="139">
        <f t="shared" si="558"/>
        <v>0.41</v>
      </c>
    </row>
    <row r="4959" spans="1:12" x14ac:dyDescent="0.25">
      <c r="A4959" s="193">
        <f>+'Información ELECTRO PUNO'!A4939</f>
        <v>4938</v>
      </c>
      <c r="B4959" s="26" t="str">
        <f t="shared" si="556"/>
        <v>SICODI</v>
      </c>
      <c r="C4959" s="9" t="str">
        <f t="shared" si="552"/>
        <v>Puno</v>
      </c>
      <c r="D4959" s="9" t="str">
        <f t="shared" si="553"/>
        <v>No Reporta</v>
      </c>
      <c r="E4959" s="9" t="str">
        <f t="shared" si="554"/>
        <v>No Reporta</v>
      </c>
      <c r="F4959" s="194" t="str">
        <f>+'Información ELECTRO PUNO'!E4939</f>
        <v>MT</v>
      </c>
      <c r="G4959" s="194">
        <f>+'Información ELECTRO PUNO'!G4939</f>
        <v>12</v>
      </c>
      <c r="H4959" s="9" t="str">
        <f t="shared" si="555"/>
        <v>Poste</v>
      </c>
      <c r="I4959" s="194" t="str">
        <f>+'Información ELECTRO PUNO'!F4939</f>
        <v>Madera Tratada</v>
      </c>
      <c r="J4959" s="194" t="str">
        <f>+'Información ELECTRO PUNO'!B4939</f>
        <v>PPM20</v>
      </c>
      <c r="K4959" s="9" t="str">
        <f t="shared" si="557"/>
        <v>POSTE DE MADERA TRATADA DE 12 mts. CL.5</v>
      </c>
      <c r="L4959" s="139">
        <f t="shared" si="558"/>
        <v>0.41</v>
      </c>
    </row>
    <row r="4960" spans="1:12" x14ac:dyDescent="0.25">
      <c r="A4960" s="193">
        <f>+'Información ELECTRO PUNO'!A4940</f>
        <v>4939</v>
      </c>
      <c r="B4960" s="26" t="str">
        <f t="shared" si="556"/>
        <v>SICODI</v>
      </c>
      <c r="C4960" s="9" t="str">
        <f t="shared" si="552"/>
        <v>Puno</v>
      </c>
      <c r="D4960" s="9" t="str">
        <f t="shared" si="553"/>
        <v>No Reporta</v>
      </c>
      <c r="E4960" s="9" t="str">
        <f t="shared" si="554"/>
        <v>No Reporta</v>
      </c>
      <c r="F4960" s="194" t="str">
        <f>+'Información ELECTRO PUNO'!E4940</f>
        <v>MT</v>
      </c>
      <c r="G4960" s="194">
        <f>+'Información ELECTRO PUNO'!G4940</f>
        <v>12</v>
      </c>
      <c r="H4960" s="9" t="str">
        <f t="shared" si="555"/>
        <v>Poste</v>
      </c>
      <c r="I4960" s="194" t="str">
        <f>+'Información ELECTRO PUNO'!F4940</f>
        <v>Madera Tratada</v>
      </c>
      <c r="J4960" s="194" t="str">
        <f>+'Información ELECTRO PUNO'!B4940</f>
        <v>PPM20</v>
      </c>
      <c r="K4960" s="9" t="str">
        <f t="shared" si="557"/>
        <v>POSTE DE MADERA TRATADA DE 12 mts. CL.5</v>
      </c>
      <c r="L4960" s="139">
        <f t="shared" si="558"/>
        <v>0.41</v>
      </c>
    </row>
    <row r="4961" spans="1:12" x14ac:dyDescent="0.25">
      <c r="A4961" s="193">
        <f>+'Información ELECTRO PUNO'!A4941</f>
        <v>4940</v>
      </c>
      <c r="B4961" s="26" t="str">
        <f t="shared" si="556"/>
        <v>SICODI</v>
      </c>
      <c r="C4961" s="9" t="str">
        <f t="shared" si="552"/>
        <v>Puno</v>
      </c>
      <c r="D4961" s="9" t="str">
        <f t="shared" si="553"/>
        <v>No Reporta</v>
      </c>
      <c r="E4961" s="9" t="str">
        <f t="shared" si="554"/>
        <v>No Reporta</v>
      </c>
      <c r="F4961" s="194" t="str">
        <f>+'Información ELECTRO PUNO'!E4941</f>
        <v>MT</v>
      </c>
      <c r="G4961" s="194">
        <f>+'Información ELECTRO PUNO'!G4941</f>
        <v>12</v>
      </c>
      <c r="H4961" s="9" t="str">
        <f t="shared" si="555"/>
        <v>Poste</v>
      </c>
      <c r="I4961" s="194" t="str">
        <f>+'Información ELECTRO PUNO'!F4941</f>
        <v>Madera Tratada</v>
      </c>
      <c r="J4961" s="194" t="str">
        <f>+'Información ELECTRO PUNO'!B4941</f>
        <v>PPM20</v>
      </c>
      <c r="K4961" s="9" t="str">
        <f t="shared" si="557"/>
        <v>POSTE DE MADERA TRATADA DE 12 mts. CL.5</v>
      </c>
      <c r="L4961" s="139">
        <f t="shared" si="558"/>
        <v>0.41</v>
      </c>
    </row>
    <row r="4962" spans="1:12" x14ac:dyDescent="0.25">
      <c r="A4962" s="193">
        <f>+'Información ELECTRO PUNO'!A4942</f>
        <v>4941</v>
      </c>
      <c r="B4962" s="26" t="str">
        <f t="shared" si="556"/>
        <v>SICODI</v>
      </c>
      <c r="C4962" s="9" t="str">
        <f t="shared" si="552"/>
        <v>Puno</v>
      </c>
      <c r="D4962" s="9" t="str">
        <f t="shared" si="553"/>
        <v>No Reporta</v>
      </c>
      <c r="E4962" s="9" t="str">
        <f t="shared" si="554"/>
        <v>No Reporta</v>
      </c>
      <c r="F4962" s="194" t="str">
        <f>+'Información ELECTRO PUNO'!E4942</f>
        <v>MT</v>
      </c>
      <c r="G4962" s="194">
        <f>+'Información ELECTRO PUNO'!G4942</f>
        <v>12</v>
      </c>
      <c r="H4962" s="9" t="str">
        <f t="shared" si="555"/>
        <v>Poste</v>
      </c>
      <c r="I4962" s="194" t="str">
        <f>+'Información ELECTRO PUNO'!F4942</f>
        <v>Madera Tratada</v>
      </c>
      <c r="J4962" s="194" t="str">
        <f>+'Información ELECTRO PUNO'!B4942</f>
        <v>PPM20</v>
      </c>
      <c r="K4962" s="9" t="str">
        <f t="shared" si="557"/>
        <v>POSTE DE MADERA TRATADA DE 12 mts. CL.5</v>
      </c>
      <c r="L4962" s="139">
        <f t="shared" si="558"/>
        <v>0.41</v>
      </c>
    </row>
    <row r="4963" spans="1:12" x14ac:dyDescent="0.25">
      <c r="A4963" s="193">
        <f>+'Información ELECTRO PUNO'!A4943</f>
        <v>4942</v>
      </c>
      <c r="B4963" s="26" t="str">
        <f t="shared" si="556"/>
        <v>SICODI</v>
      </c>
      <c r="C4963" s="9" t="str">
        <f t="shared" si="552"/>
        <v>Puno</v>
      </c>
      <c r="D4963" s="9" t="str">
        <f t="shared" si="553"/>
        <v>No Reporta</v>
      </c>
      <c r="E4963" s="9" t="str">
        <f t="shared" si="554"/>
        <v>No Reporta</v>
      </c>
      <c r="F4963" s="194" t="str">
        <f>+'Información ELECTRO PUNO'!E4943</f>
        <v>MT</v>
      </c>
      <c r="G4963" s="194">
        <f>+'Información ELECTRO PUNO'!G4943</f>
        <v>12</v>
      </c>
      <c r="H4963" s="9" t="str">
        <f t="shared" si="555"/>
        <v>Poste</v>
      </c>
      <c r="I4963" s="194" t="str">
        <f>+'Información ELECTRO PUNO'!F4943</f>
        <v>Madera Tratada</v>
      </c>
      <c r="J4963" s="194" t="str">
        <f>+'Información ELECTRO PUNO'!B4943</f>
        <v>PPM20</v>
      </c>
      <c r="K4963" s="9" t="str">
        <f t="shared" si="557"/>
        <v>POSTE DE MADERA TRATADA DE 12 mts. CL.5</v>
      </c>
      <c r="L4963" s="139">
        <f t="shared" si="558"/>
        <v>0.41</v>
      </c>
    </row>
    <row r="4964" spans="1:12" x14ac:dyDescent="0.25">
      <c r="A4964" s="193">
        <f>+'Información ELECTRO PUNO'!A4944</f>
        <v>4943</v>
      </c>
      <c r="B4964" s="26" t="str">
        <f t="shared" si="556"/>
        <v>SICODI</v>
      </c>
      <c r="C4964" s="9" t="str">
        <f t="shared" si="552"/>
        <v>Puno</v>
      </c>
      <c r="D4964" s="9" t="str">
        <f t="shared" si="553"/>
        <v>No Reporta</v>
      </c>
      <c r="E4964" s="9" t="str">
        <f t="shared" si="554"/>
        <v>No Reporta</v>
      </c>
      <c r="F4964" s="194" t="str">
        <f>+'Información ELECTRO PUNO'!E4944</f>
        <v>MT</v>
      </c>
      <c r="G4964" s="194">
        <f>+'Información ELECTRO PUNO'!G4944</f>
        <v>12</v>
      </c>
      <c r="H4964" s="9" t="str">
        <f t="shared" si="555"/>
        <v>Poste</v>
      </c>
      <c r="I4964" s="194" t="str">
        <f>+'Información ELECTRO PUNO'!F4944</f>
        <v>Madera Tratada</v>
      </c>
      <c r="J4964" s="194" t="str">
        <f>+'Información ELECTRO PUNO'!B4944</f>
        <v>PPM20</v>
      </c>
      <c r="K4964" s="9" t="str">
        <f t="shared" si="557"/>
        <v>POSTE DE MADERA TRATADA DE 12 mts. CL.5</v>
      </c>
      <c r="L4964" s="139">
        <f t="shared" si="558"/>
        <v>0.41</v>
      </c>
    </row>
    <row r="4965" spans="1:12" x14ac:dyDescent="0.25">
      <c r="A4965" s="193">
        <f>+'Información ELECTRO PUNO'!A4945</f>
        <v>4944</v>
      </c>
      <c r="B4965" s="26" t="str">
        <f t="shared" si="556"/>
        <v>SICODI</v>
      </c>
      <c r="C4965" s="9" t="str">
        <f t="shared" si="552"/>
        <v>Puno</v>
      </c>
      <c r="D4965" s="9" t="str">
        <f t="shared" si="553"/>
        <v>No Reporta</v>
      </c>
      <c r="E4965" s="9" t="str">
        <f t="shared" si="554"/>
        <v>No Reporta</v>
      </c>
      <c r="F4965" s="194" t="str">
        <f>+'Información ELECTRO PUNO'!E4945</f>
        <v>MT</v>
      </c>
      <c r="G4965" s="194">
        <f>+'Información ELECTRO PUNO'!G4945</f>
        <v>12</v>
      </c>
      <c r="H4965" s="9" t="str">
        <f t="shared" si="555"/>
        <v>Poste</v>
      </c>
      <c r="I4965" s="194" t="str">
        <f>+'Información ELECTRO PUNO'!F4945</f>
        <v>Madera Tratada</v>
      </c>
      <c r="J4965" s="194" t="str">
        <f>+'Información ELECTRO PUNO'!B4945</f>
        <v>PPM20</v>
      </c>
      <c r="K4965" s="9" t="str">
        <f t="shared" si="557"/>
        <v>POSTE DE MADERA TRATADA DE 12 mts. CL.5</v>
      </c>
      <c r="L4965" s="139">
        <f t="shared" si="558"/>
        <v>0.41</v>
      </c>
    </row>
    <row r="4966" spans="1:12" x14ac:dyDescent="0.25">
      <c r="A4966" s="193">
        <f>+'Información ELECTRO PUNO'!A4946</f>
        <v>4945</v>
      </c>
      <c r="B4966" s="26" t="str">
        <f t="shared" si="556"/>
        <v>SICODI</v>
      </c>
      <c r="C4966" s="9" t="str">
        <f t="shared" si="552"/>
        <v>Puno</v>
      </c>
      <c r="D4966" s="9" t="str">
        <f t="shared" si="553"/>
        <v>No Reporta</v>
      </c>
      <c r="E4966" s="9" t="str">
        <f t="shared" si="554"/>
        <v>No Reporta</v>
      </c>
      <c r="F4966" s="194" t="str">
        <f>+'Información ELECTRO PUNO'!E4946</f>
        <v>MT</v>
      </c>
      <c r="G4966" s="194">
        <f>+'Información ELECTRO PUNO'!G4946</f>
        <v>12</v>
      </c>
      <c r="H4966" s="9" t="str">
        <f t="shared" si="555"/>
        <v>Poste</v>
      </c>
      <c r="I4966" s="194" t="str">
        <f>+'Información ELECTRO PUNO'!F4946</f>
        <v>Madera Tratada</v>
      </c>
      <c r="J4966" s="194" t="str">
        <f>+'Información ELECTRO PUNO'!B4946</f>
        <v>PPM20</v>
      </c>
      <c r="K4966" s="9" t="str">
        <f t="shared" si="557"/>
        <v>POSTE DE MADERA TRATADA DE 12 mts. CL.5</v>
      </c>
      <c r="L4966" s="139">
        <f t="shared" si="558"/>
        <v>0.41</v>
      </c>
    </row>
    <row r="4967" spans="1:12" x14ac:dyDescent="0.25">
      <c r="A4967" s="193">
        <f>+'Información ELECTRO PUNO'!A4947</f>
        <v>4946</v>
      </c>
      <c r="B4967" s="26" t="str">
        <f t="shared" si="556"/>
        <v>SICODI</v>
      </c>
      <c r="C4967" s="9" t="str">
        <f t="shared" si="552"/>
        <v>Puno</v>
      </c>
      <c r="D4967" s="9" t="str">
        <f t="shared" si="553"/>
        <v>No Reporta</v>
      </c>
      <c r="E4967" s="9" t="str">
        <f t="shared" si="554"/>
        <v>No Reporta</v>
      </c>
      <c r="F4967" s="194" t="str">
        <f>+'Información ELECTRO PUNO'!E4947</f>
        <v>MT</v>
      </c>
      <c r="G4967" s="194">
        <f>+'Información ELECTRO PUNO'!G4947</f>
        <v>12</v>
      </c>
      <c r="H4967" s="9" t="str">
        <f t="shared" si="555"/>
        <v>Poste</v>
      </c>
      <c r="I4967" s="194" t="str">
        <f>+'Información ELECTRO PUNO'!F4947</f>
        <v>Madera Tratada</v>
      </c>
      <c r="J4967" s="194" t="str">
        <f>+'Información ELECTRO PUNO'!B4947</f>
        <v>PPM20</v>
      </c>
      <c r="K4967" s="9" t="str">
        <f t="shared" si="557"/>
        <v>POSTE DE MADERA TRATADA DE 12 mts. CL.5</v>
      </c>
      <c r="L4967" s="139">
        <f t="shared" si="558"/>
        <v>0.41</v>
      </c>
    </row>
    <row r="4968" spans="1:12" x14ac:dyDescent="0.25">
      <c r="A4968" s="193">
        <f>+'Información ELECTRO PUNO'!A4948</f>
        <v>4947</v>
      </c>
      <c r="B4968" s="26" t="str">
        <f t="shared" si="556"/>
        <v>SICODI</v>
      </c>
      <c r="C4968" s="9" t="str">
        <f t="shared" si="552"/>
        <v>Puno</v>
      </c>
      <c r="D4968" s="9" t="str">
        <f t="shared" si="553"/>
        <v>No Reporta</v>
      </c>
      <c r="E4968" s="9" t="str">
        <f t="shared" si="554"/>
        <v>No Reporta</v>
      </c>
      <c r="F4968" s="194" t="str">
        <f>+'Información ELECTRO PUNO'!E4948</f>
        <v>MT</v>
      </c>
      <c r="G4968" s="194">
        <f>+'Información ELECTRO PUNO'!G4948</f>
        <v>12</v>
      </c>
      <c r="H4968" s="9" t="str">
        <f t="shared" si="555"/>
        <v>Poste</v>
      </c>
      <c r="I4968" s="194" t="str">
        <f>+'Información ELECTRO PUNO'!F4948</f>
        <v>Madera Tratada</v>
      </c>
      <c r="J4968" s="194" t="str">
        <f>+'Información ELECTRO PUNO'!B4948</f>
        <v>PPM20</v>
      </c>
      <c r="K4968" s="9" t="str">
        <f t="shared" si="557"/>
        <v>POSTE DE MADERA TRATADA DE 12 mts. CL.5</v>
      </c>
      <c r="L4968" s="139">
        <f t="shared" si="558"/>
        <v>0.41</v>
      </c>
    </row>
    <row r="4969" spans="1:12" x14ac:dyDescent="0.25">
      <c r="A4969" s="193">
        <f>+'Información ELECTRO PUNO'!A4949</f>
        <v>4948</v>
      </c>
      <c r="B4969" s="26" t="str">
        <f t="shared" si="556"/>
        <v>SICODI</v>
      </c>
      <c r="C4969" s="9" t="str">
        <f t="shared" si="552"/>
        <v>Puno</v>
      </c>
      <c r="D4969" s="9" t="str">
        <f t="shared" si="553"/>
        <v>No Reporta</v>
      </c>
      <c r="E4969" s="9" t="str">
        <f t="shared" si="554"/>
        <v>No Reporta</v>
      </c>
      <c r="F4969" s="194" t="str">
        <f>+'Información ELECTRO PUNO'!E4949</f>
        <v>MT</v>
      </c>
      <c r="G4969" s="194">
        <f>+'Información ELECTRO PUNO'!G4949</f>
        <v>12</v>
      </c>
      <c r="H4969" s="9" t="str">
        <f t="shared" si="555"/>
        <v>Poste</v>
      </c>
      <c r="I4969" s="194" t="str">
        <f>+'Información ELECTRO PUNO'!F4949</f>
        <v>Madera Tratada</v>
      </c>
      <c r="J4969" s="194" t="str">
        <f>+'Información ELECTRO PUNO'!B4949</f>
        <v>PPM20</v>
      </c>
      <c r="K4969" s="9" t="str">
        <f t="shared" si="557"/>
        <v>POSTE DE MADERA TRATADA DE 12 mts. CL.5</v>
      </c>
      <c r="L4969" s="139">
        <f t="shared" si="558"/>
        <v>0.41</v>
      </c>
    </row>
    <row r="4970" spans="1:12" x14ac:dyDescent="0.25">
      <c r="A4970" s="193">
        <f>+'Información ELECTRO PUNO'!A4950</f>
        <v>4949</v>
      </c>
      <c r="B4970" s="26" t="str">
        <f t="shared" si="556"/>
        <v>SICODI</v>
      </c>
      <c r="C4970" s="9" t="str">
        <f t="shared" si="552"/>
        <v>Puno</v>
      </c>
      <c r="D4970" s="9" t="str">
        <f t="shared" si="553"/>
        <v>No Reporta</v>
      </c>
      <c r="E4970" s="9" t="str">
        <f t="shared" si="554"/>
        <v>No Reporta</v>
      </c>
      <c r="F4970" s="194" t="str">
        <f>+'Información ELECTRO PUNO'!E4950</f>
        <v>MT</v>
      </c>
      <c r="G4970" s="194">
        <f>+'Información ELECTRO PUNO'!G4950</f>
        <v>12</v>
      </c>
      <c r="H4970" s="9" t="str">
        <f t="shared" si="555"/>
        <v>Poste</v>
      </c>
      <c r="I4970" s="194" t="str">
        <f>+'Información ELECTRO PUNO'!F4950</f>
        <v>Madera Tratada</v>
      </c>
      <c r="J4970" s="194" t="str">
        <f>+'Información ELECTRO PUNO'!B4950</f>
        <v>PPM20</v>
      </c>
      <c r="K4970" s="9" t="str">
        <f t="shared" si="557"/>
        <v>POSTE DE MADERA TRATADA DE 12 mts. CL.5</v>
      </c>
      <c r="L4970" s="139">
        <f t="shared" si="558"/>
        <v>0.41</v>
      </c>
    </row>
    <row r="4971" spans="1:12" x14ac:dyDescent="0.25">
      <c r="A4971" s="193">
        <f>+'Información ELECTRO PUNO'!A4951</f>
        <v>4950</v>
      </c>
      <c r="B4971" s="26" t="str">
        <f t="shared" si="556"/>
        <v>SICODI</v>
      </c>
      <c r="C4971" s="9" t="str">
        <f t="shared" si="552"/>
        <v>Puno</v>
      </c>
      <c r="D4971" s="9" t="str">
        <f t="shared" si="553"/>
        <v>No Reporta</v>
      </c>
      <c r="E4971" s="9" t="str">
        <f t="shared" si="554"/>
        <v>No Reporta</v>
      </c>
      <c r="F4971" s="194" t="str">
        <f>+'Información ELECTRO PUNO'!E4951</f>
        <v>MT</v>
      </c>
      <c r="G4971" s="194">
        <f>+'Información ELECTRO PUNO'!G4951</f>
        <v>12</v>
      </c>
      <c r="H4971" s="9" t="str">
        <f t="shared" si="555"/>
        <v>Poste</v>
      </c>
      <c r="I4971" s="194" t="str">
        <f>+'Información ELECTRO PUNO'!F4951</f>
        <v>Madera Tratada</v>
      </c>
      <c r="J4971" s="194" t="str">
        <f>+'Información ELECTRO PUNO'!B4951</f>
        <v>PPM20</v>
      </c>
      <c r="K4971" s="9" t="str">
        <f t="shared" si="557"/>
        <v>POSTE DE MADERA TRATADA DE 12 mts. CL.5</v>
      </c>
      <c r="L4971" s="139">
        <f t="shared" si="558"/>
        <v>0.41</v>
      </c>
    </row>
    <row r="4972" spans="1:12" x14ac:dyDescent="0.25">
      <c r="A4972" s="193">
        <f>+'Información ELECTRO PUNO'!A4952</f>
        <v>4951</v>
      </c>
      <c r="B4972" s="26" t="str">
        <f t="shared" si="556"/>
        <v>SICODI</v>
      </c>
      <c r="C4972" s="9" t="str">
        <f t="shared" si="552"/>
        <v>Puno</v>
      </c>
      <c r="D4972" s="9" t="str">
        <f t="shared" si="553"/>
        <v>No Reporta</v>
      </c>
      <c r="E4972" s="9" t="str">
        <f t="shared" si="554"/>
        <v>No Reporta</v>
      </c>
      <c r="F4972" s="194" t="str">
        <f>+'Información ELECTRO PUNO'!E4952</f>
        <v>MT</v>
      </c>
      <c r="G4972" s="194">
        <f>+'Información ELECTRO PUNO'!G4952</f>
        <v>12</v>
      </c>
      <c r="H4972" s="9" t="str">
        <f t="shared" si="555"/>
        <v>Poste</v>
      </c>
      <c r="I4972" s="194" t="str">
        <f>+'Información ELECTRO PUNO'!F4952</f>
        <v>Madera Tratada</v>
      </c>
      <c r="J4972" s="194" t="str">
        <f>+'Información ELECTRO PUNO'!B4952</f>
        <v>PPM20</v>
      </c>
      <c r="K4972" s="9" t="str">
        <f t="shared" si="557"/>
        <v>POSTE DE MADERA TRATADA DE 12 mts. CL.5</v>
      </c>
      <c r="L4972" s="139">
        <f t="shared" si="558"/>
        <v>0.41</v>
      </c>
    </row>
    <row r="4973" spans="1:12" x14ac:dyDescent="0.25">
      <c r="A4973" s="193">
        <f>+'Información ELECTRO PUNO'!A4953</f>
        <v>4952</v>
      </c>
      <c r="B4973" s="26" t="str">
        <f t="shared" si="556"/>
        <v>SICODI</v>
      </c>
      <c r="C4973" s="9" t="str">
        <f t="shared" si="552"/>
        <v>Puno</v>
      </c>
      <c r="D4973" s="9" t="str">
        <f t="shared" si="553"/>
        <v>No Reporta</v>
      </c>
      <c r="E4973" s="9" t="str">
        <f t="shared" si="554"/>
        <v>No Reporta</v>
      </c>
      <c r="F4973" s="194" t="str">
        <f>+'Información ELECTRO PUNO'!E4953</f>
        <v>MT</v>
      </c>
      <c r="G4973" s="194">
        <f>+'Información ELECTRO PUNO'!G4953</f>
        <v>12</v>
      </c>
      <c r="H4973" s="9" t="str">
        <f t="shared" si="555"/>
        <v>Poste</v>
      </c>
      <c r="I4973" s="194" t="str">
        <f>+'Información ELECTRO PUNO'!F4953</f>
        <v>Madera Tratada</v>
      </c>
      <c r="J4973" s="194" t="str">
        <f>+'Información ELECTRO PUNO'!B4953</f>
        <v>PPM20</v>
      </c>
      <c r="K4973" s="9" t="str">
        <f t="shared" si="557"/>
        <v>POSTE DE MADERA TRATADA DE 12 mts. CL.5</v>
      </c>
      <c r="L4973" s="139">
        <f t="shared" si="558"/>
        <v>0.41</v>
      </c>
    </row>
    <row r="4974" spans="1:12" x14ac:dyDescent="0.25">
      <c r="A4974" s="193">
        <f>+'Información ELECTRO PUNO'!A4954</f>
        <v>4953</v>
      </c>
      <c r="B4974" s="26" t="str">
        <f t="shared" si="556"/>
        <v>SICODI</v>
      </c>
      <c r="C4974" s="9" t="str">
        <f t="shared" si="552"/>
        <v>Puno</v>
      </c>
      <c r="D4974" s="9" t="str">
        <f t="shared" si="553"/>
        <v>No Reporta</v>
      </c>
      <c r="E4974" s="9" t="str">
        <f t="shared" si="554"/>
        <v>No Reporta</v>
      </c>
      <c r="F4974" s="194" t="str">
        <f>+'Información ELECTRO PUNO'!E4954</f>
        <v>MT</v>
      </c>
      <c r="G4974" s="194">
        <f>+'Información ELECTRO PUNO'!G4954</f>
        <v>12</v>
      </c>
      <c r="H4974" s="9" t="str">
        <f t="shared" si="555"/>
        <v>Poste</v>
      </c>
      <c r="I4974" s="194" t="str">
        <f>+'Información ELECTRO PUNO'!F4954</f>
        <v>Madera Tratada</v>
      </c>
      <c r="J4974" s="194" t="str">
        <f>+'Información ELECTRO PUNO'!B4954</f>
        <v>PPM20</v>
      </c>
      <c r="K4974" s="9" t="str">
        <f t="shared" si="557"/>
        <v>POSTE DE MADERA TRATADA DE 12 mts. CL.5</v>
      </c>
      <c r="L4974" s="139">
        <f t="shared" si="558"/>
        <v>0.41</v>
      </c>
    </row>
    <row r="4975" spans="1:12" x14ac:dyDescent="0.25">
      <c r="A4975" s="193">
        <f>+'Información ELECTRO PUNO'!A4955</f>
        <v>4954</v>
      </c>
      <c r="B4975" s="26" t="str">
        <f t="shared" si="556"/>
        <v>SICODI</v>
      </c>
      <c r="C4975" s="9" t="str">
        <f t="shared" si="552"/>
        <v>Puno</v>
      </c>
      <c r="D4975" s="9" t="str">
        <f t="shared" si="553"/>
        <v>No Reporta</v>
      </c>
      <c r="E4975" s="9" t="str">
        <f t="shared" si="554"/>
        <v>No Reporta</v>
      </c>
      <c r="F4975" s="194" t="str">
        <f>+'Información ELECTRO PUNO'!E4955</f>
        <v>MT</v>
      </c>
      <c r="G4975" s="194">
        <f>+'Información ELECTRO PUNO'!G4955</f>
        <v>12</v>
      </c>
      <c r="H4975" s="9" t="str">
        <f t="shared" si="555"/>
        <v>Poste</v>
      </c>
      <c r="I4975" s="194" t="str">
        <f>+'Información ELECTRO PUNO'!F4955</f>
        <v>Madera Tratada</v>
      </c>
      <c r="J4975" s="194" t="str">
        <f>+'Información ELECTRO PUNO'!B4955</f>
        <v>PPM20</v>
      </c>
      <c r="K4975" s="9" t="str">
        <f t="shared" si="557"/>
        <v>POSTE DE MADERA TRATADA DE 12 mts. CL.5</v>
      </c>
      <c r="L4975" s="139">
        <f t="shared" si="558"/>
        <v>0.41</v>
      </c>
    </row>
    <row r="4976" spans="1:12" x14ac:dyDescent="0.25">
      <c r="A4976" s="193">
        <f>+'Información ELECTRO PUNO'!A4956</f>
        <v>4955</v>
      </c>
      <c r="B4976" s="26" t="str">
        <f t="shared" si="556"/>
        <v>SICODI</v>
      </c>
      <c r="C4976" s="9" t="str">
        <f t="shared" si="552"/>
        <v>Puno</v>
      </c>
      <c r="D4976" s="9" t="str">
        <f t="shared" si="553"/>
        <v>No Reporta</v>
      </c>
      <c r="E4976" s="9" t="str">
        <f t="shared" si="554"/>
        <v>No Reporta</v>
      </c>
      <c r="F4976" s="194" t="str">
        <f>+'Información ELECTRO PUNO'!E4956</f>
        <v>MT</v>
      </c>
      <c r="G4976" s="194">
        <f>+'Información ELECTRO PUNO'!G4956</f>
        <v>12</v>
      </c>
      <c r="H4976" s="9" t="str">
        <f t="shared" si="555"/>
        <v>Poste</v>
      </c>
      <c r="I4976" s="194" t="str">
        <f>+'Información ELECTRO PUNO'!F4956</f>
        <v>Madera Tratada</v>
      </c>
      <c r="J4976" s="194" t="str">
        <f>+'Información ELECTRO PUNO'!B4956</f>
        <v>PPM20</v>
      </c>
      <c r="K4976" s="9" t="str">
        <f t="shared" si="557"/>
        <v>POSTE DE MADERA TRATADA DE 12 mts. CL.5</v>
      </c>
      <c r="L4976" s="139">
        <f t="shared" si="558"/>
        <v>0.41</v>
      </c>
    </row>
    <row r="4977" spans="1:12" x14ac:dyDescent="0.25">
      <c r="A4977" s="193">
        <f>+'Información ELECTRO PUNO'!A4957</f>
        <v>4956</v>
      </c>
      <c r="B4977" s="26" t="str">
        <f t="shared" si="556"/>
        <v>SICODI</v>
      </c>
      <c r="C4977" s="9" t="str">
        <f t="shared" si="552"/>
        <v>Puno</v>
      </c>
      <c r="D4977" s="9" t="str">
        <f t="shared" si="553"/>
        <v>No Reporta</v>
      </c>
      <c r="E4977" s="9" t="str">
        <f t="shared" si="554"/>
        <v>No Reporta</v>
      </c>
      <c r="F4977" s="194" t="str">
        <f>+'Información ELECTRO PUNO'!E4957</f>
        <v>MT</v>
      </c>
      <c r="G4977" s="194">
        <f>+'Información ELECTRO PUNO'!G4957</f>
        <v>12</v>
      </c>
      <c r="H4977" s="9" t="str">
        <f t="shared" si="555"/>
        <v>Poste</v>
      </c>
      <c r="I4977" s="194" t="str">
        <f>+'Información ELECTRO PUNO'!F4957</f>
        <v>Madera Tratada</v>
      </c>
      <c r="J4977" s="194" t="str">
        <f>+'Información ELECTRO PUNO'!B4957</f>
        <v>PPM20</v>
      </c>
      <c r="K4977" s="9" t="str">
        <f t="shared" si="557"/>
        <v>POSTE DE MADERA TRATADA DE 12 mts. CL.5</v>
      </c>
      <c r="L4977" s="139">
        <f t="shared" si="558"/>
        <v>0.41</v>
      </c>
    </row>
    <row r="4978" spans="1:12" x14ac:dyDescent="0.25">
      <c r="A4978" s="193">
        <f>+'Información ELECTRO PUNO'!A4958</f>
        <v>4957</v>
      </c>
      <c r="B4978" s="26" t="str">
        <f t="shared" si="556"/>
        <v>SICODI</v>
      </c>
      <c r="C4978" s="9" t="str">
        <f t="shared" si="552"/>
        <v>Puno</v>
      </c>
      <c r="D4978" s="9" t="str">
        <f t="shared" si="553"/>
        <v>No Reporta</v>
      </c>
      <c r="E4978" s="9" t="str">
        <f t="shared" si="554"/>
        <v>No Reporta</v>
      </c>
      <c r="F4978" s="194" t="str">
        <f>+'Información ELECTRO PUNO'!E4958</f>
        <v>MT</v>
      </c>
      <c r="G4978" s="194">
        <f>+'Información ELECTRO PUNO'!G4958</f>
        <v>12</v>
      </c>
      <c r="H4978" s="9" t="str">
        <f t="shared" si="555"/>
        <v>Poste</v>
      </c>
      <c r="I4978" s="194" t="str">
        <f>+'Información ELECTRO PUNO'!F4958</f>
        <v>Madera Tratada</v>
      </c>
      <c r="J4978" s="194" t="str">
        <f>+'Información ELECTRO PUNO'!B4958</f>
        <v>PPM20</v>
      </c>
      <c r="K4978" s="9" t="str">
        <f t="shared" si="557"/>
        <v>POSTE DE MADERA TRATADA DE 12 mts. CL.5</v>
      </c>
      <c r="L4978" s="139">
        <f t="shared" si="558"/>
        <v>0.41</v>
      </c>
    </row>
    <row r="4979" spans="1:12" x14ac:dyDescent="0.25">
      <c r="A4979" s="193">
        <f>+'Información ELECTRO PUNO'!A4959</f>
        <v>4958</v>
      </c>
      <c r="B4979" s="26" t="str">
        <f t="shared" si="556"/>
        <v>SICODI</v>
      </c>
      <c r="C4979" s="9" t="str">
        <f t="shared" si="552"/>
        <v>Puno</v>
      </c>
      <c r="D4979" s="9" t="str">
        <f t="shared" si="553"/>
        <v>No Reporta</v>
      </c>
      <c r="E4979" s="9" t="str">
        <f t="shared" si="554"/>
        <v>No Reporta</v>
      </c>
      <c r="F4979" s="194" t="str">
        <f>+'Información ELECTRO PUNO'!E4959</f>
        <v>MT</v>
      </c>
      <c r="G4979" s="194">
        <f>+'Información ELECTRO PUNO'!G4959</f>
        <v>12</v>
      </c>
      <c r="H4979" s="9" t="str">
        <f t="shared" si="555"/>
        <v>Poste</v>
      </c>
      <c r="I4979" s="194" t="str">
        <f>+'Información ELECTRO PUNO'!F4959</f>
        <v>Madera Tratada</v>
      </c>
      <c r="J4979" s="194" t="str">
        <f>+'Información ELECTRO PUNO'!B4959</f>
        <v>PPM20</v>
      </c>
      <c r="K4979" s="9" t="str">
        <f t="shared" si="557"/>
        <v>POSTE DE MADERA TRATADA DE 12 mts. CL.5</v>
      </c>
      <c r="L4979" s="139">
        <f t="shared" si="558"/>
        <v>0.41</v>
      </c>
    </row>
    <row r="4980" spans="1:12" x14ac:dyDescent="0.25">
      <c r="A4980" s="193">
        <f>+'Información ELECTRO PUNO'!A4960</f>
        <v>4959</v>
      </c>
      <c r="B4980" s="26" t="str">
        <f t="shared" si="556"/>
        <v>SICODI</v>
      </c>
      <c r="C4980" s="9" t="str">
        <f t="shared" si="552"/>
        <v>Puno</v>
      </c>
      <c r="D4980" s="9" t="str">
        <f t="shared" si="553"/>
        <v>No Reporta</v>
      </c>
      <c r="E4980" s="9" t="str">
        <f t="shared" si="554"/>
        <v>No Reporta</v>
      </c>
      <c r="F4980" s="194" t="str">
        <f>+'Información ELECTRO PUNO'!E4960</f>
        <v>MT</v>
      </c>
      <c r="G4980" s="194">
        <f>+'Información ELECTRO PUNO'!G4960</f>
        <v>12</v>
      </c>
      <c r="H4980" s="9" t="str">
        <f t="shared" si="555"/>
        <v>Poste</v>
      </c>
      <c r="I4980" s="194" t="str">
        <f>+'Información ELECTRO PUNO'!F4960</f>
        <v>Madera Tratada</v>
      </c>
      <c r="J4980" s="194" t="str">
        <f>+'Información ELECTRO PUNO'!B4960</f>
        <v>PPM20</v>
      </c>
      <c r="K4980" s="9" t="str">
        <f t="shared" si="557"/>
        <v>POSTE DE MADERA TRATADA DE 12 mts. CL.5</v>
      </c>
      <c r="L4980" s="139">
        <f t="shared" si="558"/>
        <v>0.41</v>
      </c>
    </row>
    <row r="4981" spans="1:12" x14ac:dyDescent="0.25">
      <c r="A4981" s="193">
        <f>+'Información ELECTRO PUNO'!A4961</f>
        <v>4960</v>
      </c>
      <c r="B4981" s="26" t="str">
        <f t="shared" si="556"/>
        <v>SICODI</v>
      </c>
      <c r="C4981" s="9" t="str">
        <f t="shared" si="552"/>
        <v>Puno</v>
      </c>
      <c r="D4981" s="9" t="str">
        <f t="shared" si="553"/>
        <v>No Reporta</v>
      </c>
      <c r="E4981" s="9" t="str">
        <f t="shared" si="554"/>
        <v>No Reporta</v>
      </c>
      <c r="F4981" s="194" t="str">
        <f>+'Información ELECTRO PUNO'!E4961</f>
        <v>MT</v>
      </c>
      <c r="G4981" s="194">
        <f>+'Información ELECTRO PUNO'!G4961</f>
        <v>12</v>
      </c>
      <c r="H4981" s="9" t="str">
        <f t="shared" si="555"/>
        <v>Poste</v>
      </c>
      <c r="I4981" s="194" t="str">
        <f>+'Información ELECTRO PUNO'!F4961</f>
        <v>Madera Tratada</v>
      </c>
      <c r="J4981" s="194" t="str">
        <f>+'Información ELECTRO PUNO'!B4961</f>
        <v>PPM20</v>
      </c>
      <c r="K4981" s="9" t="str">
        <f t="shared" si="557"/>
        <v>POSTE DE MADERA TRATADA DE 12 mts. CL.5</v>
      </c>
      <c r="L4981" s="139">
        <f t="shared" si="558"/>
        <v>0.41</v>
      </c>
    </row>
    <row r="4982" spans="1:12" x14ac:dyDescent="0.25">
      <c r="A4982" s="193">
        <f>+'Información ELECTRO PUNO'!A4962</f>
        <v>4961</v>
      </c>
      <c r="B4982" s="26" t="str">
        <f t="shared" si="556"/>
        <v>SICODI</v>
      </c>
      <c r="C4982" s="9" t="str">
        <f t="shared" si="552"/>
        <v>Puno</v>
      </c>
      <c r="D4982" s="9" t="str">
        <f t="shared" si="553"/>
        <v>No Reporta</v>
      </c>
      <c r="E4982" s="9" t="str">
        <f t="shared" si="554"/>
        <v>No Reporta</v>
      </c>
      <c r="F4982" s="194" t="str">
        <f>+'Información ELECTRO PUNO'!E4962</f>
        <v>MT</v>
      </c>
      <c r="G4982" s="194">
        <f>+'Información ELECTRO PUNO'!G4962</f>
        <v>12</v>
      </c>
      <c r="H4982" s="9" t="str">
        <f t="shared" si="555"/>
        <v>Poste</v>
      </c>
      <c r="I4982" s="194" t="str">
        <f>+'Información ELECTRO PUNO'!F4962</f>
        <v>Madera Tratada</v>
      </c>
      <c r="J4982" s="194" t="str">
        <f>+'Información ELECTRO PUNO'!B4962</f>
        <v>PPM20</v>
      </c>
      <c r="K4982" s="9" t="str">
        <f t="shared" si="557"/>
        <v>POSTE DE MADERA TRATADA DE 12 mts. CL.5</v>
      </c>
      <c r="L4982" s="139">
        <f t="shared" si="558"/>
        <v>0.41</v>
      </c>
    </row>
    <row r="4983" spans="1:12" x14ac:dyDescent="0.25">
      <c r="A4983" s="193">
        <f>+'Información ELECTRO PUNO'!A4963</f>
        <v>4962</v>
      </c>
      <c r="B4983" s="26" t="str">
        <f t="shared" si="556"/>
        <v>SICODI</v>
      </c>
      <c r="C4983" s="9" t="str">
        <f t="shared" si="552"/>
        <v>Puno</v>
      </c>
      <c r="D4983" s="9" t="str">
        <f t="shared" si="553"/>
        <v>No Reporta</v>
      </c>
      <c r="E4983" s="9" t="str">
        <f t="shared" si="554"/>
        <v>No Reporta</v>
      </c>
      <c r="F4983" s="194" t="str">
        <f>+'Información ELECTRO PUNO'!E4963</f>
        <v>MT</v>
      </c>
      <c r="G4983" s="194">
        <f>+'Información ELECTRO PUNO'!G4963</f>
        <v>12</v>
      </c>
      <c r="H4983" s="9" t="str">
        <f t="shared" si="555"/>
        <v>Poste</v>
      </c>
      <c r="I4983" s="194" t="str">
        <f>+'Información ELECTRO PUNO'!F4963</f>
        <v>Madera Tratada</v>
      </c>
      <c r="J4983" s="194" t="str">
        <f>+'Información ELECTRO PUNO'!B4963</f>
        <v>PPM20</v>
      </c>
      <c r="K4983" s="9" t="str">
        <f t="shared" si="557"/>
        <v>POSTE DE MADERA TRATADA DE 12 mts. CL.5</v>
      </c>
      <c r="L4983" s="139">
        <f t="shared" si="558"/>
        <v>0.41</v>
      </c>
    </row>
    <row r="4984" spans="1:12" x14ac:dyDescent="0.25">
      <c r="A4984" s="193">
        <f>+'Información ELECTRO PUNO'!A4964</f>
        <v>4963</v>
      </c>
      <c r="B4984" s="26" t="str">
        <f t="shared" si="556"/>
        <v>SICODI</v>
      </c>
      <c r="C4984" s="9" t="str">
        <f t="shared" si="552"/>
        <v>Puno</v>
      </c>
      <c r="D4984" s="9" t="str">
        <f t="shared" si="553"/>
        <v>No Reporta</v>
      </c>
      <c r="E4984" s="9" t="str">
        <f t="shared" si="554"/>
        <v>No Reporta</v>
      </c>
      <c r="F4984" s="194" t="str">
        <f>+'Información ELECTRO PUNO'!E4964</f>
        <v>MT</v>
      </c>
      <c r="G4984" s="194">
        <f>+'Información ELECTRO PUNO'!G4964</f>
        <v>12</v>
      </c>
      <c r="H4984" s="9" t="str">
        <f t="shared" si="555"/>
        <v>Poste</v>
      </c>
      <c r="I4984" s="194" t="str">
        <f>+'Información ELECTRO PUNO'!F4964</f>
        <v>Madera Tratada</v>
      </c>
      <c r="J4984" s="194" t="str">
        <f>+'Información ELECTRO PUNO'!B4964</f>
        <v>PPM20</v>
      </c>
      <c r="K4984" s="9" t="str">
        <f t="shared" si="557"/>
        <v>POSTE DE MADERA TRATADA DE 12 mts. CL.5</v>
      </c>
      <c r="L4984" s="139">
        <f t="shared" si="558"/>
        <v>0.41</v>
      </c>
    </row>
    <row r="4985" spans="1:12" x14ac:dyDescent="0.25">
      <c r="A4985" s="193">
        <f>+'Información ELECTRO PUNO'!A4965</f>
        <v>4964</v>
      </c>
      <c r="B4985" s="26" t="str">
        <f t="shared" si="556"/>
        <v>SICODI</v>
      </c>
      <c r="C4985" s="9" t="str">
        <f t="shared" si="552"/>
        <v>Puno</v>
      </c>
      <c r="D4985" s="9" t="str">
        <f t="shared" si="553"/>
        <v>No Reporta</v>
      </c>
      <c r="E4985" s="9" t="str">
        <f t="shared" si="554"/>
        <v>No Reporta</v>
      </c>
      <c r="F4985" s="194" t="str">
        <f>+'Información ELECTRO PUNO'!E4965</f>
        <v>MT</v>
      </c>
      <c r="G4985" s="194">
        <f>+'Información ELECTRO PUNO'!G4965</f>
        <v>12</v>
      </c>
      <c r="H4985" s="9" t="str">
        <f t="shared" si="555"/>
        <v>Poste</v>
      </c>
      <c r="I4985" s="194" t="str">
        <f>+'Información ELECTRO PUNO'!F4965</f>
        <v>Madera Tratada</v>
      </c>
      <c r="J4985" s="194" t="str">
        <f>+'Información ELECTRO PUNO'!B4965</f>
        <v>PPM20</v>
      </c>
      <c r="K4985" s="9" t="str">
        <f t="shared" si="557"/>
        <v>POSTE DE MADERA TRATADA DE 12 mts. CL.5</v>
      </c>
      <c r="L4985" s="139">
        <f t="shared" si="558"/>
        <v>0.41</v>
      </c>
    </row>
    <row r="4986" spans="1:12" x14ac:dyDescent="0.25">
      <c r="A4986" s="193">
        <f>+'Información ELECTRO PUNO'!A4966</f>
        <v>4965</v>
      </c>
      <c r="B4986" s="26" t="str">
        <f t="shared" si="556"/>
        <v>SICODI</v>
      </c>
      <c r="C4986" s="9" t="str">
        <f t="shared" si="552"/>
        <v>Puno</v>
      </c>
      <c r="D4986" s="9" t="str">
        <f t="shared" si="553"/>
        <v>No Reporta</v>
      </c>
      <c r="E4986" s="9" t="str">
        <f t="shared" si="554"/>
        <v>No Reporta</v>
      </c>
      <c r="F4986" s="194" t="str">
        <f>+'Información ELECTRO PUNO'!E4966</f>
        <v>MT</v>
      </c>
      <c r="G4986" s="194">
        <f>+'Información ELECTRO PUNO'!G4966</f>
        <v>12</v>
      </c>
      <c r="H4986" s="9" t="str">
        <f t="shared" si="555"/>
        <v>Poste</v>
      </c>
      <c r="I4986" s="194" t="str">
        <f>+'Información ELECTRO PUNO'!F4966</f>
        <v>Madera Tratada</v>
      </c>
      <c r="J4986" s="194" t="str">
        <f>+'Información ELECTRO PUNO'!B4966</f>
        <v>PPM20</v>
      </c>
      <c r="K4986" s="9" t="str">
        <f t="shared" si="557"/>
        <v>POSTE DE MADERA TRATADA DE 12 mts. CL.5</v>
      </c>
      <c r="L4986" s="139">
        <f t="shared" si="558"/>
        <v>0.41</v>
      </c>
    </row>
    <row r="4987" spans="1:12" x14ac:dyDescent="0.25">
      <c r="A4987" s="193">
        <f>+'Información ELECTRO PUNO'!A4967</f>
        <v>4966</v>
      </c>
      <c r="B4987" s="26" t="str">
        <f t="shared" si="556"/>
        <v>SICODI</v>
      </c>
      <c r="C4987" s="9" t="str">
        <f t="shared" si="552"/>
        <v>Puno</v>
      </c>
      <c r="D4987" s="9" t="str">
        <f t="shared" si="553"/>
        <v>No Reporta</v>
      </c>
      <c r="E4987" s="9" t="str">
        <f t="shared" si="554"/>
        <v>No Reporta</v>
      </c>
      <c r="F4987" s="194" t="str">
        <f>+'Información ELECTRO PUNO'!E4967</f>
        <v>MT</v>
      </c>
      <c r="G4987" s="194">
        <f>+'Información ELECTRO PUNO'!G4967</f>
        <v>12</v>
      </c>
      <c r="H4987" s="9" t="str">
        <f t="shared" si="555"/>
        <v>Poste</v>
      </c>
      <c r="I4987" s="194" t="str">
        <f>+'Información ELECTRO PUNO'!F4967</f>
        <v>Madera Tratada</v>
      </c>
      <c r="J4987" s="194" t="str">
        <f>+'Información ELECTRO PUNO'!B4967</f>
        <v>PPM20</v>
      </c>
      <c r="K4987" s="9" t="str">
        <f t="shared" si="557"/>
        <v>POSTE DE MADERA TRATADA DE 12 mts. CL.5</v>
      </c>
      <c r="L4987" s="139">
        <f t="shared" si="558"/>
        <v>0.41</v>
      </c>
    </row>
    <row r="4988" spans="1:12" x14ac:dyDescent="0.25">
      <c r="A4988" s="193">
        <f>+'Información ELECTRO PUNO'!A4968</f>
        <v>4967</v>
      </c>
      <c r="B4988" s="26" t="str">
        <f t="shared" si="556"/>
        <v>SICODI</v>
      </c>
      <c r="C4988" s="9" t="str">
        <f t="shared" si="552"/>
        <v>Puno</v>
      </c>
      <c r="D4988" s="9" t="str">
        <f t="shared" si="553"/>
        <v>No Reporta</v>
      </c>
      <c r="E4988" s="9" t="str">
        <f t="shared" si="554"/>
        <v>No Reporta</v>
      </c>
      <c r="F4988" s="194" t="str">
        <f>+'Información ELECTRO PUNO'!E4968</f>
        <v>MT</v>
      </c>
      <c r="G4988" s="194">
        <f>+'Información ELECTRO PUNO'!G4968</f>
        <v>12</v>
      </c>
      <c r="H4988" s="9" t="str">
        <f t="shared" si="555"/>
        <v>Poste</v>
      </c>
      <c r="I4988" s="194" t="str">
        <f>+'Información ELECTRO PUNO'!F4968</f>
        <v>Madera Tratada</v>
      </c>
      <c r="J4988" s="194" t="str">
        <f>+'Información ELECTRO PUNO'!B4968</f>
        <v>PPM20</v>
      </c>
      <c r="K4988" s="9" t="str">
        <f t="shared" si="557"/>
        <v>POSTE DE MADERA TRATADA DE 12 mts. CL.5</v>
      </c>
      <c r="L4988" s="139">
        <f t="shared" si="558"/>
        <v>0.41</v>
      </c>
    </row>
    <row r="4989" spans="1:12" x14ac:dyDescent="0.25">
      <c r="A4989" s="193">
        <f>+'Información ELECTRO PUNO'!A4969</f>
        <v>4968</v>
      </c>
      <c r="B4989" s="26" t="str">
        <f t="shared" si="556"/>
        <v>SICODI</v>
      </c>
      <c r="C4989" s="9" t="str">
        <f t="shared" si="552"/>
        <v>Puno</v>
      </c>
      <c r="D4989" s="9" t="str">
        <f t="shared" si="553"/>
        <v>No Reporta</v>
      </c>
      <c r="E4989" s="9" t="str">
        <f t="shared" si="554"/>
        <v>No Reporta</v>
      </c>
      <c r="F4989" s="194" t="str">
        <f>+'Información ELECTRO PUNO'!E4969</f>
        <v>MT</v>
      </c>
      <c r="G4989" s="194">
        <f>+'Información ELECTRO PUNO'!G4969</f>
        <v>12</v>
      </c>
      <c r="H4989" s="9" t="str">
        <f t="shared" si="555"/>
        <v>Poste</v>
      </c>
      <c r="I4989" s="194" t="str">
        <f>+'Información ELECTRO PUNO'!F4969</f>
        <v>Madera Tratada</v>
      </c>
      <c r="J4989" s="194" t="str">
        <f>+'Información ELECTRO PUNO'!B4969</f>
        <v>PPM20</v>
      </c>
      <c r="K4989" s="9" t="str">
        <f t="shared" si="557"/>
        <v>POSTE DE MADERA TRATADA DE 12 mts. CL.5</v>
      </c>
      <c r="L4989" s="139">
        <f t="shared" si="558"/>
        <v>0.41</v>
      </c>
    </row>
    <row r="4990" spans="1:12" x14ac:dyDescent="0.25">
      <c r="A4990" s="193">
        <f>+'Información ELECTRO PUNO'!A4970</f>
        <v>4969</v>
      </c>
      <c r="B4990" s="26" t="str">
        <f t="shared" si="556"/>
        <v>SICODI</v>
      </c>
      <c r="C4990" s="9" t="str">
        <f t="shared" si="552"/>
        <v>Puno</v>
      </c>
      <c r="D4990" s="9" t="str">
        <f t="shared" si="553"/>
        <v>No Reporta</v>
      </c>
      <c r="E4990" s="9" t="str">
        <f t="shared" si="554"/>
        <v>No Reporta</v>
      </c>
      <c r="F4990" s="194" t="str">
        <f>+'Información ELECTRO PUNO'!E4970</f>
        <v>MT</v>
      </c>
      <c r="G4990" s="194">
        <f>+'Información ELECTRO PUNO'!G4970</f>
        <v>12</v>
      </c>
      <c r="H4990" s="9" t="str">
        <f t="shared" si="555"/>
        <v>Poste</v>
      </c>
      <c r="I4990" s="194" t="str">
        <f>+'Información ELECTRO PUNO'!F4970</f>
        <v>Madera Tratada</v>
      </c>
      <c r="J4990" s="194" t="str">
        <f>+'Información ELECTRO PUNO'!B4970</f>
        <v>PPM20</v>
      </c>
      <c r="K4990" s="9" t="str">
        <f t="shared" si="557"/>
        <v>POSTE DE MADERA TRATADA DE 12 mts. CL.5</v>
      </c>
      <c r="L4990" s="139">
        <f t="shared" si="558"/>
        <v>0.41</v>
      </c>
    </row>
    <row r="4991" spans="1:12" x14ac:dyDescent="0.25">
      <c r="A4991" s="193">
        <f>+'Información ELECTRO PUNO'!A4971</f>
        <v>4970</v>
      </c>
      <c r="B4991" s="26" t="str">
        <f t="shared" si="556"/>
        <v>SICODI</v>
      </c>
      <c r="C4991" s="9" t="str">
        <f t="shared" si="552"/>
        <v>Puno</v>
      </c>
      <c r="D4991" s="9" t="str">
        <f t="shared" si="553"/>
        <v>No Reporta</v>
      </c>
      <c r="E4991" s="9" t="str">
        <f t="shared" si="554"/>
        <v>No Reporta</v>
      </c>
      <c r="F4991" s="194" t="str">
        <f>+'Información ELECTRO PUNO'!E4971</f>
        <v>MT</v>
      </c>
      <c r="G4991" s="194">
        <f>+'Información ELECTRO PUNO'!G4971</f>
        <v>12</v>
      </c>
      <c r="H4991" s="9" t="str">
        <f t="shared" si="555"/>
        <v>Poste</v>
      </c>
      <c r="I4991" s="194" t="str">
        <f>+'Información ELECTRO PUNO'!F4971</f>
        <v>Madera Tratada</v>
      </c>
      <c r="J4991" s="194" t="str">
        <f>+'Información ELECTRO PUNO'!B4971</f>
        <v>PPM20</v>
      </c>
      <c r="K4991" s="9" t="str">
        <f t="shared" si="557"/>
        <v>POSTE DE MADERA TRATADA DE 12 mts. CL.5</v>
      </c>
      <c r="L4991" s="139">
        <f t="shared" si="558"/>
        <v>0.41</v>
      </c>
    </row>
    <row r="4992" spans="1:12" x14ac:dyDescent="0.25">
      <c r="A4992" s="193">
        <f>+'Información ELECTRO PUNO'!A4972</f>
        <v>4971</v>
      </c>
      <c r="B4992" s="26" t="str">
        <f t="shared" si="556"/>
        <v>SICODI</v>
      </c>
      <c r="C4992" s="9" t="str">
        <f t="shared" si="552"/>
        <v>Puno</v>
      </c>
      <c r="D4992" s="9" t="str">
        <f t="shared" si="553"/>
        <v>No Reporta</v>
      </c>
      <c r="E4992" s="9" t="str">
        <f t="shared" si="554"/>
        <v>No Reporta</v>
      </c>
      <c r="F4992" s="194" t="str">
        <f>+'Información ELECTRO PUNO'!E4972</f>
        <v>MT</v>
      </c>
      <c r="G4992" s="194">
        <f>+'Información ELECTRO PUNO'!G4972</f>
        <v>12</v>
      </c>
      <c r="H4992" s="9" t="str">
        <f t="shared" si="555"/>
        <v>Poste</v>
      </c>
      <c r="I4992" s="194" t="str">
        <f>+'Información ELECTRO PUNO'!F4972</f>
        <v>Madera Tratada</v>
      </c>
      <c r="J4992" s="194" t="str">
        <f>+'Información ELECTRO PUNO'!B4972</f>
        <v>PPM20</v>
      </c>
      <c r="K4992" s="9" t="str">
        <f t="shared" si="557"/>
        <v>POSTE DE MADERA TRATADA DE 12 mts. CL.5</v>
      </c>
      <c r="L4992" s="139">
        <f t="shared" si="558"/>
        <v>0.41</v>
      </c>
    </row>
    <row r="4993" spans="1:12" x14ac:dyDescent="0.25">
      <c r="A4993" s="193">
        <f>+'Información ELECTRO PUNO'!A4973</f>
        <v>4972</v>
      </c>
      <c r="B4993" s="26" t="str">
        <f t="shared" si="556"/>
        <v>SICODI</v>
      </c>
      <c r="C4993" s="9" t="str">
        <f t="shared" si="552"/>
        <v>Puno</v>
      </c>
      <c r="D4993" s="9" t="str">
        <f t="shared" si="553"/>
        <v>No Reporta</v>
      </c>
      <c r="E4993" s="9" t="str">
        <f t="shared" si="554"/>
        <v>No Reporta</v>
      </c>
      <c r="F4993" s="194" t="str">
        <f>+'Información ELECTRO PUNO'!E4973</f>
        <v>MT</v>
      </c>
      <c r="G4993" s="194">
        <f>+'Información ELECTRO PUNO'!G4973</f>
        <v>12</v>
      </c>
      <c r="H4993" s="9" t="str">
        <f t="shared" si="555"/>
        <v>Poste</v>
      </c>
      <c r="I4993" s="194" t="str">
        <f>+'Información ELECTRO PUNO'!F4973</f>
        <v>Madera Tratada</v>
      </c>
      <c r="J4993" s="194" t="str">
        <f>+'Información ELECTRO PUNO'!B4973</f>
        <v>PPM20</v>
      </c>
      <c r="K4993" s="9" t="str">
        <f t="shared" si="557"/>
        <v>POSTE DE MADERA TRATADA DE 12 mts. CL.5</v>
      </c>
      <c r="L4993" s="139">
        <f t="shared" si="558"/>
        <v>0.41</v>
      </c>
    </row>
    <row r="4994" spans="1:12" x14ac:dyDescent="0.25">
      <c r="A4994" s="193">
        <f>+'Información ELECTRO PUNO'!A4974</f>
        <v>4973</v>
      </c>
      <c r="B4994" s="26" t="str">
        <f t="shared" si="556"/>
        <v>SICODI</v>
      </c>
      <c r="C4994" s="9" t="str">
        <f t="shared" si="552"/>
        <v>Puno</v>
      </c>
      <c r="D4994" s="9" t="str">
        <f t="shared" si="553"/>
        <v>No Reporta</v>
      </c>
      <c r="E4994" s="9" t="str">
        <f t="shared" si="554"/>
        <v>No Reporta</v>
      </c>
      <c r="F4994" s="194" t="str">
        <f>+'Información ELECTRO PUNO'!E4974</f>
        <v>MT</v>
      </c>
      <c r="G4994" s="194">
        <f>+'Información ELECTRO PUNO'!G4974</f>
        <v>12</v>
      </c>
      <c r="H4994" s="9" t="str">
        <f t="shared" si="555"/>
        <v>Poste</v>
      </c>
      <c r="I4994" s="194" t="str">
        <f>+'Información ELECTRO PUNO'!F4974</f>
        <v>Madera Tratada</v>
      </c>
      <c r="J4994" s="194" t="str">
        <f>+'Información ELECTRO PUNO'!B4974</f>
        <v>PPM20</v>
      </c>
      <c r="K4994" s="9" t="str">
        <f t="shared" si="557"/>
        <v>POSTE DE MADERA TRATADA DE 12 mts. CL.5</v>
      </c>
      <c r="L4994" s="139">
        <f t="shared" si="558"/>
        <v>0.41</v>
      </c>
    </row>
    <row r="4995" spans="1:12" x14ac:dyDescent="0.25">
      <c r="A4995" s="193">
        <f>+'Información ELECTRO PUNO'!A4975</f>
        <v>4974</v>
      </c>
      <c r="B4995" s="26" t="str">
        <f t="shared" si="556"/>
        <v>SICODI</v>
      </c>
      <c r="C4995" s="9" t="str">
        <f t="shared" si="552"/>
        <v>Puno</v>
      </c>
      <c r="D4995" s="9" t="str">
        <f t="shared" si="553"/>
        <v>No Reporta</v>
      </c>
      <c r="E4995" s="9" t="str">
        <f t="shared" si="554"/>
        <v>No Reporta</v>
      </c>
      <c r="F4995" s="194" t="str">
        <f>+'Información ELECTRO PUNO'!E4975</f>
        <v>MT</v>
      </c>
      <c r="G4995" s="194">
        <f>+'Información ELECTRO PUNO'!G4975</f>
        <v>12</v>
      </c>
      <c r="H4995" s="9" t="str">
        <f t="shared" si="555"/>
        <v>Poste</v>
      </c>
      <c r="I4995" s="194" t="str">
        <f>+'Información ELECTRO PUNO'!F4975</f>
        <v>Madera Tratada</v>
      </c>
      <c r="J4995" s="194" t="str">
        <f>+'Información ELECTRO PUNO'!B4975</f>
        <v>PPM20</v>
      </c>
      <c r="K4995" s="9" t="str">
        <f t="shared" si="557"/>
        <v>POSTE DE MADERA TRATADA DE 12 mts. CL.5</v>
      </c>
      <c r="L4995" s="139">
        <f t="shared" si="558"/>
        <v>0.41</v>
      </c>
    </row>
    <row r="4996" spans="1:12" x14ac:dyDescent="0.25">
      <c r="A4996" s="193">
        <f>+'Información ELECTRO PUNO'!A4976</f>
        <v>4975</v>
      </c>
      <c r="B4996" s="26" t="str">
        <f t="shared" si="556"/>
        <v>SICODI</v>
      </c>
      <c r="C4996" s="9" t="str">
        <f t="shared" si="552"/>
        <v>Puno</v>
      </c>
      <c r="D4996" s="9" t="str">
        <f t="shared" si="553"/>
        <v>No Reporta</v>
      </c>
      <c r="E4996" s="9" t="str">
        <f t="shared" si="554"/>
        <v>No Reporta</v>
      </c>
      <c r="F4996" s="194" t="str">
        <f>+'Información ELECTRO PUNO'!E4976</f>
        <v>MT</v>
      </c>
      <c r="G4996" s="194">
        <f>+'Información ELECTRO PUNO'!G4976</f>
        <v>12</v>
      </c>
      <c r="H4996" s="9" t="str">
        <f t="shared" si="555"/>
        <v>Poste</v>
      </c>
      <c r="I4996" s="194" t="str">
        <f>+'Información ELECTRO PUNO'!F4976</f>
        <v>Madera Tratada</v>
      </c>
      <c r="J4996" s="194" t="str">
        <f>+'Información ELECTRO PUNO'!B4976</f>
        <v>PPM20</v>
      </c>
      <c r="K4996" s="9" t="str">
        <f t="shared" si="557"/>
        <v>POSTE DE MADERA TRATADA DE 12 mts. CL.5</v>
      </c>
      <c r="L4996" s="139">
        <f t="shared" si="558"/>
        <v>0.41</v>
      </c>
    </row>
    <row r="4997" spans="1:12" x14ac:dyDescent="0.25">
      <c r="A4997" s="193">
        <f>+'Información ELECTRO PUNO'!A4977</f>
        <v>4976</v>
      </c>
      <c r="B4997" s="26" t="str">
        <f t="shared" si="556"/>
        <v>SICODI</v>
      </c>
      <c r="C4997" s="9" t="str">
        <f t="shared" si="552"/>
        <v>Puno</v>
      </c>
      <c r="D4997" s="9" t="str">
        <f t="shared" si="553"/>
        <v>No Reporta</v>
      </c>
      <c r="E4997" s="9" t="str">
        <f t="shared" si="554"/>
        <v>No Reporta</v>
      </c>
      <c r="F4997" s="194" t="str">
        <f>+'Información ELECTRO PUNO'!E4977</f>
        <v>MT</v>
      </c>
      <c r="G4997" s="194">
        <f>+'Información ELECTRO PUNO'!G4977</f>
        <v>12</v>
      </c>
      <c r="H4997" s="9" t="str">
        <f t="shared" si="555"/>
        <v>Poste</v>
      </c>
      <c r="I4997" s="194" t="str">
        <f>+'Información ELECTRO PUNO'!F4977</f>
        <v>Madera Tratada</v>
      </c>
      <c r="J4997" s="194" t="str">
        <f>+'Información ELECTRO PUNO'!B4977</f>
        <v>PPM20</v>
      </c>
      <c r="K4997" s="9" t="str">
        <f t="shared" si="557"/>
        <v>POSTE DE MADERA TRATADA DE 12 mts. CL.5</v>
      </c>
      <c r="L4997" s="139">
        <f t="shared" si="558"/>
        <v>0.41</v>
      </c>
    </row>
    <row r="4998" spans="1:12" x14ac:dyDescent="0.25">
      <c r="A4998" s="193">
        <f>+'Información ELECTRO PUNO'!A4978</f>
        <v>4977</v>
      </c>
      <c r="B4998" s="26" t="str">
        <f t="shared" si="556"/>
        <v>SICODI</v>
      </c>
      <c r="C4998" s="9" t="str">
        <f t="shared" si="552"/>
        <v>Puno</v>
      </c>
      <c r="D4998" s="9" t="str">
        <f t="shared" si="553"/>
        <v>No Reporta</v>
      </c>
      <c r="E4998" s="9" t="str">
        <f t="shared" si="554"/>
        <v>No Reporta</v>
      </c>
      <c r="F4998" s="194" t="str">
        <f>+'Información ELECTRO PUNO'!E4978</f>
        <v>MT</v>
      </c>
      <c r="G4998" s="194">
        <f>+'Información ELECTRO PUNO'!G4978</f>
        <v>12</v>
      </c>
      <c r="H4998" s="9" t="str">
        <f t="shared" si="555"/>
        <v>Poste</v>
      </c>
      <c r="I4998" s="194" t="str">
        <f>+'Información ELECTRO PUNO'!F4978</f>
        <v>Madera Tratada</v>
      </c>
      <c r="J4998" s="194" t="str">
        <f>+'Información ELECTRO PUNO'!B4978</f>
        <v>PPM20</v>
      </c>
      <c r="K4998" s="9" t="str">
        <f t="shared" si="557"/>
        <v>POSTE DE MADERA TRATADA DE 12 mts. CL.5</v>
      </c>
      <c r="L4998" s="139">
        <f t="shared" si="558"/>
        <v>0.41</v>
      </c>
    </row>
    <row r="4999" spans="1:12" x14ac:dyDescent="0.25">
      <c r="A4999" s="193">
        <f>+'Información ELECTRO PUNO'!A4979</f>
        <v>4978</v>
      </c>
      <c r="B4999" s="26" t="str">
        <f t="shared" si="556"/>
        <v>SICODI</v>
      </c>
      <c r="C4999" s="9" t="str">
        <f t="shared" si="552"/>
        <v>Puno</v>
      </c>
      <c r="D4999" s="9" t="str">
        <f t="shared" si="553"/>
        <v>No Reporta</v>
      </c>
      <c r="E4999" s="9" t="str">
        <f t="shared" si="554"/>
        <v>No Reporta</v>
      </c>
      <c r="F4999" s="194" t="str">
        <f>+'Información ELECTRO PUNO'!E4979</f>
        <v>MT</v>
      </c>
      <c r="G4999" s="194">
        <f>+'Información ELECTRO PUNO'!G4979</f>
        <v>12</v>
      </c>
      <c r="H4999" s="9" t="str">
        <f t="shared" si="555"/>
        <v>Poste</v>
      </c>
      <c r="I4999" s="194" t="str">
        <f>+'Información ELECTRO PUNO'!F4979</f>
        <v>Madera Tratada</v>
      </c>
      <c r="J4999" s="194" t="str">
        <f>+'Información ELECTRO PUNO'!B4979</f>
        <v>PPM20</v>
      </c>
      <c r="K4999" s="9" t="str">
        <f t="shared" si="557"/>
        <v>POSTE DE MADERA TRATADA DE 12 mts. CL.5</v>
      </c>
      <c r="L4999" s="139">
        <f t="shared" si="558"/>
        <v>0.41</v>
      </c>
    </row>
    <row r="5000" spans="1:12" x14ac:dyDescent="0.25">
      <c r="A5000" s="193">
        <f>+'Información ELECTRO PUNO'!A4980</f>
        <v>4979</v>
      </c>
      <c r="B5000" s="26" t="str">
        <f t="shared" si="556"/>
        <v>SICODI</v>
      </c>
      <c r="C5000" s="9" t="str">
        <f t="shared" si="552"/>
        <v>Puno</v>
      </c>
      <c r="D5000" s="9" t="str">
        <f t="shared" si="553"/>
        <v>No Reporta</v>
      </c>
      <c r="E5000" s="9" t="str">
        <f t="shared" si="554"/>
        <v>No Reporta</v>
      </c>
      <c r="F5000" s="194" t="str">
        <f>+'Información ELECTRO PUNO'!E4980</f>
        <v>MT</v>
      </c>
      <c r="G5000" s="194">
        <f>+'Información ELECTRO PUNO'!G4980</f>
        <v>12</v>
      </c>
      <c r="H5000" s="9" t="str">
        <f t="shared" si="555"/>
        <v>Poste</v>
      </c>
      <c r="I5000" s="194" t="str">
        <f>+'Información ELECTRO PUNO'!F4980</f>
        <v>Madera Tratada</v>
      </c>
      <c r="J5000" s="194" t="str">
        <f>+'Información ELECTRO PUNO'!B4980</f>
        <v>PPM20</v>
      </c>
      <c r="K5000" s="9" t="str">
        <f t="shared" si="557"/>
        <v>POSTE DE MADERA TRATADA DE 12 mts. CL.5</v>
      </c>
      <c r="L5000" s="139">
        <f t="shared" si="558"/>
        <v>0.41</v>
      </c>
    </row>
    <row r="5001" spans="1:12" x14ac:dyDescent="0.25">
      <c r="A5001" s="193">
        <f>+'Información ELECTRO PUNO'!A4981</f>
        <v>4980</v>
      </c>
      <c r="B5001" s="26" t="str">
        <f t="shared" si="556"/>
        <v>SICODI</v>
      </c>
      <c r="C5001" s="9" t="str">
        <f t="shared" si="552"/>
        <v>Puno</v>
      </c>
      <c r="D5001" s="9" t="str">
        <f t="shared" si="553"/>
        <v>No Reporta</v>
      </c>
      <c r="E5001" s="9" t="str">
        <f t="shared" si="554"/>
        <v>No Reporta</v>
      </c>
      <c r="F5001" s="194" t="str">
        <f>+'Información ELECTRO PUNO'!E4981</f>
        <v>MT</v>
      </c>
      <c r="G5001" s="194">
        <f>+'Información ELECTRO PUNO'!G4981</f>
        <v>12</v>
      </c>
      <c r="H5001" s="9" t="str">
        <f t="shared" si="555"/>
        <v>Poste</v>
      </c>
      <c r="I5001" s="194" t="str">
        <f>+'Información ELECTRO PUNO'!F4981</f>
        <v>Madera Tratada</v>
      </c>
      <c r="J5001" s="194" t="str">
        <f>+'Información ELECTRO PUNO'!B4981</f>
        <v>PPM20</v>
      </c>
      <c r="K5001" s="9" t="str">
        <f t="shared" si="557"/>
        <v>POSTE DE MADERA TRATADA DE 12 mts. CL.5</v>
      </c>
      <c r="L5001" s="139">
        <f t="shared" si="558"/>
        <v>0.41</v>
      </c>
    </row>
    <row r="5002" spans="1:12" x14ac:dyDescent="0.25">
      <c r="A5002" s="193">
        <f>+'Información ELECTRO PUNO'!A4982</f>
        <v>4981</v>
      </c>
      <c r="B5002" s="26" t="str">
        <f t="shared" si="556"/>
        <v>SICODI</v>
      </c>
      <c r="C5002" s="9" t="str">
        <f t="shared" si="552"/>
        <v>Puno</v>
      </c>
      <c r="D5002" s="9" t="str">
        <f t="shared" si="553"/>
        <v>No Reporta</v>
      </c>
      <c r="E5002" s="9" t="str">
        <f t="shared" si="554"/>
        <v>No Reporta</v>
      </c>
      <c r="F5002" s="194" t="str">
        <f>+'Información ELECTRO PUNO'!E4982</f>
        <v>MT</v>
      </c>
      <c r="G5002" s="194">
        <f>+'Información ELECTRO PUNO'!G4982</f>
        <v>12</v>
      </c>
      <c r="H5002" s="9" t="str">
        <f t="shared" si="555"/>
        <v>Poste</v>
      </c>
      <c r="I5002" s="194" t="str">
        <f>+'Información ELECTRO PUNO'!F4982</f>
        <v>Madera Tratada</v>
      </c>
      <c r="J5002" s="194" t="str">
        <f>+'Información ELECTRO PUNO'!B4982</f>
        <v>PPM20</v>
      </c>
      <c r="K5002" s="9" t="str">
        <f t="shared" si="557"/>
        <v>POSTE DE MADERA TRATADA DE 12 mts. CL.5</v>
      </c>
      <c r="L5002" s="139">
        <f t="shared" si="558"/>
        <v>0.41</v>
      </c>
    </row>
    <row r="5003" spans="1:12" x14ac:dyDescent="0.25">
      <c r="A5003" s="193">
        <f>+'Información ELECTRO PUNO'!A4983</f>
        <v>4982</v>
      </c>
      <c r="B5003" s="26" t="str">
        <f t="shared" si="556"/>
        <v>SICODI</v>
      </c>
      <c r="C5003" s="9" t="str">
        <f t="shared" si="552"/>
        <v>Puno</v>
      </c>
      <c r="D5003" s="9" t="str">
        <f t="shared" si="553"/>
        <v>No Reporta</v>
      </c>
      <c r="E5003" s="9" t="str">
        <f t="shared" si="554"/>
        <v>No Reporta</v>
      </c>
      <c r="F5003" s="194" t="str">
        <f>+'Información ELECTRO PUNO'!E4983</f>
        <v>MT</v>
      </c>
      <c r="G5003" s="194">
        <f>+'Información ELECTRO PUNO'!G4983</f>
        <v>12</v>
      </c>
      <c r="H5003" s="9" t="str">
        <f t="shared" si="555"/>
        <v>Poste</v>
      </c>
      <c r="I5003" s="194" t="str">
        <f>+'Información ELECTRO PUNO'!F4983</f>
        <v>Madera Tratada</v>
      </c>
      <c r="J5003" s="194" t="str">
        <f>+'Información ELECTRO PUNO'!B4983</f>
        <v>PPM20</v>
      </c>
      <c r="K5003" s="9" t="str">
        <f t="shared" si="557"/>
        <v>POSTE DE MADERA TRATADA DE 12 mts. CL.5</v>
      </c>
      <c r="L5003" s="139">
        <f t="shared" si="558"/>
        <v>0.41</v>
      </c>
    </row>
    <row r="5004" spans="1:12" x14ac:dyDescent="0.25">
      <c r="A5004" s="193">
        <f>+'Información ELECTRO PUNO'!A4984</f>
        <v>4983</v>
      </c>
      <c r="B5004" s="26" t="str">
        <f t="shared" si="556"/>
        <v>SICODI</v>
      </c>
      <c r="C5004" s="9" t="str">
        <f t="shared" si="552"/>
        <v>Puno</v>
      </c>
      <c r="D5004" s="9" t="str">
        <f t="shared" si="553"/>
        <v>No Reporta</v>
      </c>
      <c r="E5004" s="9" t="str">
        <f t="shared" si="554"/>
        <v>No Reporta</v>
      </c>
      <c r="F5004" s="194" t="str">
        <f>+'Información ELECTRO PUNO'!E4984</f>
        <v>MT</v>
      </c>
      <c r="G5004" s="194">
        <f>+'Información ELECTRO PUNO'!G4984</f>
        <v>12</v>
      </c>
      <c r="H5004" s="9" t="str">
        <f t="shared" si="555"/>
        <v>Poste</v>
      </c>
      <c r="I5004" s="194" t="str">
        <f>+'Información ELECTRO PUNO'!F4984</f>
        <v>Madera Tratada</v>
      </c>
      <c r="J5004" s="194" t="str">
        <f>+'Información ELECTRO PUNO'!B4984</f>
        <v>PPM20</v>
      </c>
      <c r="K5004" s="9" t="str">
        <f t="shared" si="557"/>
        <v>POSTE DE MADERA TRATADA DE 12 mts. CL.5</v>
      </c>
      <c r="L5004" s="139">
        <f t="shared" si="558"/>
        <v>0.41</v>
      </c>
    </row>
    <row r="5005" spans="1:12" x14ac:dyDescent="0.25">
      <c r="A5005" s="193">
        <f>+'Información ELECTRO PUNO'!A4985</f>
        <v>4984</v>
      </c>
      <c r="B5005" s="26" t="str">
        <f t="shared" si="556"/>
        <v>SICODI</v>
      </c>
      <c r="C5005" s="9" t="str">
        <f t="shared" si="552"/>
        <v>Puno</v>
      </c>
      <c r="D5005" s="9" t="str">
        <f t="shared" si="553"/>
        <v>No Reporta</v>
      </c>
      <c r="E5005" s="9" t="str">
        <f t="shared" si="554"/>
        <v>No Reporta</v>
      </c>
      <c r="F5005" s="194" t="str">
        <f>+'Información ELECTRO PUNO'!E4985</f>
        <v>MT</v>
      </c>
      <c r="G5005" s="194">
        <f>+'Información ELECTRO PUNO'!G4985</f>
        <v>12</v>
      </c>
      <c r="H5005" s="9" t="str">
        <f t="shared" si="555"/>
        <v>Poste</v>
      </c>
      <c r="I5005" s="194" t="str">
        <f>+'Información ELECTRO PUNO'!F4985</f>
        <v>Madera Tratada</v>
      </c>
      <c r="J5005" s="194" t="str">
        <f>+'Información ELECTRO PUNO'!B4985</f>
        <v>PPM20</v>
      </c>
      <c r="K5005" s="9" t="str">
        <f t="shared" si="557"/>
        <v>POSTE DE MADERA TRATADA DE 12 mts. CL.5</v>
      </c>
      <c r="L5005" s="139">
        <f t="shared" si="558"/>
        <v>0.41</v>
      </c>
    </row>
    <row r="5006" spans="1:12" x14ac:dyDescent="0.25">
      <c r="A5006" s="193">
        <f>+'Información ELECTRO PUNO'!A4986</f>
        <v>4985</v>
      </c>
      <c r="B5006" s="26" t="str">
        <f t="shared" si="556"/>
        <v>SICODI</v>
      </c>
      <c r="C5006" s="9" t="str">
        <f t="shared" si="552"/>
        <v>Puno</v>
      </c>
      <c r="D5006" s="9" t="str">
        <f t="shared" si="553"/>
        <v>No Reporta</v>
      </c>
      <c r="E5006" s="9" t="str">
        <f t="shared" si="554"/>
        <v>No Reporta</v>
      </c>
      <c r="F5006" s="194" t="str">
        <f>+'Información ELECTRO PUNO'!E4986</f>
        <v>MT</v>
      </c>
      <c r="G5006" s="194">
        <f>+'Información ELECTRO PUNO'!G4986</f>
        <v>12</v>
      </c>
      <c r="H5006" s="9" t="str">
        <f t="shared" si="555"/>
        <v>Poste</v>
      </c>
      <c r="I5006" s="194" t="str">
        <f>+'Información ELECTRO PUNO'!F4986</f>
        <v>Madera Tratada</v>
      </c>
      <c r="J5006" s="194" t="str">
        <f>+'Información ELECTRO PUNO'!B4986</f>
        <v>PPM20</v>
      </c>
      <c r="K5006" s="9" t="str">
        <f t="shared" si="557"/>
        <v>POSTE DE MADERA TRATADA DE 12 mts. CL.5</v>
      </c>
      <c r="L5006" s="139">
        <f t="shared" si="558"/>
        <v>0.41</v>
      </c>
    </row>
    <row r="5007" spans="1:12" x14ac:dyDescent="0.25">
      <c r="A5007" s="193">
        <f>+'Información ELECTRO PUNO'!A4987</f>
        <v>4986</v>
      </c>
      <c r="B5007" s="26" t="str">
        <f t="shared" si="556"/>
        <v>SICODI</v>
      </c>
      <c r="C5007" s="9" t="str">
        <f t="shared" si="552"/>
        <v>Puno</v>
      </c>
      <c r="D5007" s="9" t="str">
        <f t="shared" si="553"/>
        <v>No Reporta</v>
      </c>
      <c r="E5007" s="9" t="str">
        <f t="shared" si="554"/>
        <v>No Reporta</v>
      </c>
      <c r="F5007" s="194" t="str">
        <f>+'Información ELECTRO PUNO'!E4987</f>
        <v>MT</v>
      </c>
      <c r="G5007" s="194">
        <f>+'Información ELECTRO PUNO'!G4987</f>
        <v>12</v>
      </c>
      <c r="H5007" s="9" t="str">
        <f t="shared" si="555"/>
        <v>Poste</v>
      </c>
      <c r="I5007" s="194" t="str">
        <f>+'Información ELECTRO PUNO'!F4987</f>
        <v>Madera Tratada</v>
      </c>
      <c r="J5007" s="194" t="str">
        <f>+'Información ELECTRO PUNO'!B4987</f>
        <v>PPM20</v>
      </c>
      <c r="K5007" s="9" t="str">
        <f t="shared" si="557"/>
        <v>POSTE DE MADERA TRATADA DE 12 mts. CL.5</v>
      </c>
      <c r="L5007" s="139">
        <f t="shared" si="558"/>
        <v>0.41</v>
      </c>
    </row>
    <row r="5008" spans="1:12" x14ac:dyDescent="0.25">
      <c r="A5008" s="193">
        <f>+'Información ELECTRO PUNO'!A4988</f>
        <v>4987</v>
      </c>
      <c r="B5008" s="26" t="str">
        <f t="shared" si="556"/>
        <v>SICODI</v>
      </c>
      <c r="C5008" s="9" t="str">
        <f t="shared" si="552"/>
        <v>Puno</v>
      </c>
      <c r="D5008" s="9" t="str">
        <f t="shared" si="553"/>
        <v>No Reporta</v>
      </c>
      <c r="E5008" s="9" t="str">
        <f t="shared" si="554"/>
        <v>No Reporta</v>
      </c>
      <c r="F5008" s="194" t="str">
        <f>+'Información ELECTRO PUNO'!E4988</f>
        <v>MT</v>
      </c>
      <c r="G5008" s="194">
        <f>+'Información ELECTRO PUNO'!G4988</f>
        <v>12</v>
      </c>
      <c r="H5008" s="9" t="str">
        <f t="shared" si="555"/>
        <v>Poste</v>
      </c>
      <c r="I5008" s="194" t="str">
        <f>+'Información ELECTRO PUNO'!F4988</f>
        <v>Madera Tratada</v>
      </c>
      <c r="J5008" s="194" t="str">
        <f>+'Información ELECTRO PUNO'!B4988</f>
        <v>PPM20</v>
      </c>
      <c r="K5008" s="9" t="str">
        <f t="shared" si="557"/>
        <v>POSTE DE MADERA TRATADA DE 12 mts. CL.5</v>
      </c>
      <c r="L5008" s="139">
        <f t="shared" si="558"/>
        <v>0.41</v>
      </c>
    </row>
    <row r="5009" spans="1:12" x14ac:dyDescent="0.25">
      <c r="A5009" s="193">
        <f>+'Información ELECTRO PUNO'!A4989</f>
        <v>4988</v>
      </c>
      <c r="B5009" s="26" t="str">
        <f t="shared" si="556"/>
        <v>SICODI</v>
      </c>
      <c r="C5009" s="9" t="str">
        <f t="shared" si="552"/>
        <v>Puno</v>
      </c>
      <c r="D5009" s="9" t="str">
        <f t="shared" si="553"/>
        <v>No Reporta</v>
      </c>
      <c r="E5009" s="9" t="str">
        <f t="shared" si="554"/>
        <v>No Reporta</v>
      </c>
      <c r="F5009" s="194" t="str">
        <f>+'Información ELECTRO PUNO'!E4989</f>
        <v>MT</v>
      </c>
      <c r="G5009" s="194">
        <f>+'Información ELECTRO PUNO'!G4989</f>
        <v>12</v>
      </c>
      <c r="H5009" s="9" t="str">
        <f t="shared" si="555"/>
        <v>Poste</v>
      </c>
      <c r="I5009" s="194" t="str">
        <f>+'Información ELECTRO PUNO'!F4989</f>
        <v>Madera Tratada</v>
      </c>
      <c r="J5009" s="194" t="str">
        <f>+'Información ELECTRO PUNO'!B4989</f>
        <v>PPM20</v>
      </c>
      <c r="K5009" s="9" t="str">
        <f t="shared" si="557"/>
        <v>POSTE DE MADERA TRATADA DE 12 mts. CL.5</v>
      </c>
      <c r="L5009" s="139">
        <f t="shared" si="558"/>
        <v>0.41</v>
      </c>
    </row>
    <row r="5010" spans="1:12" x14ac:dyDescent="0.25">
      <c r="A5010" s="193">
        <f>+'Información ELECTRO PUNO'!A4990</f>
        <v>4989</v>
      </c>
      <c r="B5010" s="26" t="str">
        <f t="shared" si="556"/>
        <v>SICODI</v>
      </c>
      <c r="C5010" s="9" t="str">
        <f t="shared" si="552"/>
        <v>Puno</v>
      </c>
      <c r="D5010" s="9" t="str">
        <f t="shared" si="553"/>
        <v>No Reporta</v>
      </c>
      <c r="E5010" s="9" t="str">
        <f t="shared" si="554"/>
        <v>No Reporta</v>
      </c>
      <c r="F5010" s="194" t="str">
        <f>+'Información ELECTRO PUNO'!E4990</f>
        <v>MT</v>
      </c>
      <c r="G5010" s="194">
        <f>+'Información ELECTRO PUNO'!G4990</f>
        <v>12</v>
      </c>
      <c r="H5010" s="9" t="str">
        <f t="shared" si="555"/>
        <v>Poste</v>
      </c>
      <c r="I5010" s="194" t="str">
        <f>+'Información ELECTRO PUNO'!F4990</f>
        <v>Madera Tratada</v>
      </c>
      <c r="J5010" s="194" t="str">
        <f>+'Información ELECTRO PUNO'!B4990</f>
        <v>PPM20</v>
      </c>
      <c r="K5010" s="9" t="str">
        <f t="shared" si="557"/>
        <v>POSTE DE MADERA TRATADA DE 12 mts. CL.5</v>
      </c>
      <c r="L5010" s="139">
        <f t="shared" si="558"/>
        <v>0.41</v>
      </c>
    </row>
    <row r="5011" spans="1:12" x14ac:dyDescent="0.25">
      <c r="A5011" s="193">
        <f>+'Información ELECTRO PUNO'!A4991</f>
        <v>4990</v>
      </c>
      <c r="B5011" s="26" t="str">
        <f t="shared" si="556"/>
        <v>SICODI</v>
      </c>
      <c r="C5011" s="9" t="str">
        <f t="shared" si="552"/>
        <v>Puno</v>
      </c>
      <c r="D5011" s="9" t="str">
        <f t="shared" si="553"/>
        <v>No Reporta</v>
      </c>
      <c r="E5011" s="9" t="str">
        <f t="shared" si="554"/>
        <v>No Reporta</v>
      </c>
      <c r="F5011" s="194" t="str">
        <f>+'Información ELECTRO PUNO'!E4991</f>
        <v>MT</v>
      </c>
      <c r="G5011" s="194">
        <f>+'Información ELECTRO PUNO'!G4991</f>
        <v>12</v>
      </c>
      <c r="H5011" s="9" t="str">
        <f t="shared" si="555"/>
        <v>Poste</v>
      </c>
      <c r="I5011" s="194" t="str">
        <f>+'Información ELECTRO PUNO'!F4991</f>
        <v>Madera Tratada</v>
      </c>
      <c r="J5011" s="194" t="str">
        <f>+'Información ELECTRO PUNO'!B4991</f>
        <v>PPM20</v>
      </c>
      <c r="K5011" s="9" t="str">
        <f t="shared" si="557"/>
        <v>POSTE DE MADERA TRATADA DE 12 mts. CL.5</v>
      </c>
      <c r="L5011" s="139">
        <f t="shared" si="558"/>
        <v>0.41</v>
      </c>
    </row>
    <row r="5012" spans="1:12" x14ac:dyDescent="0.25">
      <c r="A5012" s="193">
        <f>+'Información ELECTRO PUNO'!A4992</f>
        <v>4991</v>
      </c>
      <c r="B5012" s="26" t="str">
        <f t="shared" si="556"/>
        <v>SICODI</v>
      </c>
      <c r="C5012" s="9" t="str">
        <f t="shared" si="552"/>
        <v>Puno</v>
      </c>
      <c r="D5012" s="9" t="str">
        <f t="shared" si="553"/>
        <v>No Reporta</v>
      </c>
      <c r="E5012" s="9" t="str">
        <f t="shared" si="554"/>
        <v>No Reporta</v>
      </c>
      <c r="F5012" s="194" t="str">
        <f>+'Información ELECTRO PUNO'!E4992</f>
        <v>MT</v>
      </c>
      <c r="G5012" s="194">
        <f>+'Información ELECTRO PUNO'!G4992</f>
        <v>12</v>
      </c>
      <c r="H5012" s="9" t="str">
        <f t="shared" si="555"/>
        <v>Poste</v>
      </c>
      <c r="I5012" s="194" t="str">
        <f>+'Información ELECTRO PUNO'!F4992</f>
        <v>Madera Tratada</v>
      </c>
      <c r="J5012" s="194" t="str">
        <f>+'Información ELECTRO PUNO'!B4992</f>
        <v>PPM20</v>
      </c>
      <c r="K5012" s="9" t="str">
        <f t="shared" si="557"/>
        <v>POSTE DE MADERA TRATADA DE 12 mts. CL.5</v>
      </c>
      <c r="L5012" s="139">
        <f t="shared" si="558"/>
        <v>0.41</v>
      </c>
    </row>
    <row r="5013" spans="1:12" x14ac:dyDescent="0.25">
      <c r="A5013" s="193">
        <f>+'Información ELECTRO PUNO'!A4993</f>
        <v>4992</v>
      </c>
      <c r="B5013" s="26" t="str">
        <f t="shared" si="556"/>
        <v>SICODI</v>
      </c>
      <c r="C5013" s="9" t="str">
        <f t="shared" si="552"/>
        <v>Puno</v>
      </c>
      <c r="D5013" s="9" t="str">
        <f t="shared" si="553"/>
        <v>No Reporta</v>
      </c>
      <c r="E5013" s="9" t="str">
        <f t="shared" si="554"/>
        <v>No Reporta</v>
      </c>
      <c r="F5013" s="194" t="str">
        <f>+'Información ELECTRO PUNO'!E4993</f>
        <v>MT</v>
      </c>
      <c r="G5013" s="194">
        <f>+'Información ELECTRO PUNO'!G4993</f>
        <v>12</v>
      </c>
      <c r="H5013" s="9" t="str">
        <f t="shared" si="555"/>
        <v>Poste</v>
      </c>
      <c r="I5013" s="194" t="str">
        <f>+'Información ELECTRO PUNO'!F4993</f>
        <v>Madera Tratada</v>
      </c>
      <c r="J5013" s="194" t="str">
        <f>+'Información ELECTRO PUNO'!B4993</f>
        <v>PPM20</v>
      </c>
      <c r="K5013" s="9" t="str">
        <f t="shared" si="557"/>
        <v>POSTE DE MADERA TRATADA DE 12 mts. CL.5</v>
      </c>
      <c r="L5013" s="139">
        <f t="shared" si="558"/>
        <v>0.41</v>
      </c>
    </row>
    <row r="5014" spans="1:12" x14ac:dyDescent="0.25">
      <c r="A5014" s="193">
        <f>+'Información ELECTRO PUNO'!A4994</f>
        <v>4993</v>
      </c>
      <c r="B5014" s="26" t="str">
        <f t="shared" si="556"/>
        <v>SICODI</v>
      </c>
      <c r="C5014" s="9" t="str">
        <f t="shared" ref="C5014:C5077" si="559">+$C$10</f>
        <v>Puno</v>
      </c>
      <c r="D5014" s="9" t="str">
        <f t="shared" ref="D5014:D5077" si="560">+$D$10</f>
        <v>No Reporta</v>
      </c>
      <c r="E5014" s="9" t="str">
        <f t="shared" ref="E5014:E5077" si="561">+$E$10</f>
        <v>No Reporta</v>
      </c>
      <c r="F5014" s="194" t="str">
        <f>+'Información ELECTRO PUNO'!E4994</f>
        <v>MT</v>
      </c>
      <c r="G5014" s="194">
        <f>+'Información ELECTRO PUNO'!G4994</f>
        <v>12</v>
      </c>
      <c r="H5014" s="9" t="str">
        <f t="shared" ref="H5014:H5077" si="562">+$H$10</f>
        <v>Poste</v>
      </c>
      <c r="I5014" s="194" t="str">
        <f>+'Información ELECTRO PUNO'!F4994</f>
        <v>Madera Tratada</v>
      </c>
      <c r="J5014" s="194" t="str">
        <f>+'Información ELECTRO PUNO'!B4994</f>
        <v>PPM20</v>
      </c>
      <c r="K5014" s="9" t="str">
        <f t="shared" si="557"/>
        <v>POSTE DE MADERA TRATADA DE 12 mts. CL.5</v>
      </c>
      <c r="L5014" s="139">
        <f t="shared" si="558"/>
        <v>0.41</v>
      </c>
    </row>
    <row r="5015" spans="1:12" x14ac:dyDescent="0.25">
      <c r="A5015" s="193">
        <f>+'Información ELECTRO PUNO'!A4995</f>
        <v>4994</v>
      </c>
      <c r="B5015" s="26" t="str">
        <f t="shared" ref="B5015:B5078" si="563">+INDEX($B$8:$B$16,MATCH(J5015,$J$8:$J$16,0))</f>
        <v>SICODI</v>
      </c>
      <c r="C5015" s="9" t="str">
        <f t="shared" si="559"/>
        <v>Puno</v>
      </c>
      <c r="D5015" s="9" t="str">
        <f t="shared" si="560"/>
        <v>No Reporta</v>
      </c>
      <c r="E5015" s="9" t="str">
        <f t="shared" si="561"/>
        <v>No Reporta</v>
      </c>
      <c r="F5015" s="194" t="str">
        <f>+'Información ELECTRO PUNO'!E4995</f>
        <v>MT</v>
      </c>
      <c r="G5015" s="194">
        <f>+'Información ELECTRO PUNO'!G4995</f>
        <v>12</v>
      </c>
      <c r="H5015" s="9" t="str">
        <f t="shared" si="562"/>
        <v>Poste</v>
      </c>
      <c r="I5015" s="194" t="str">
        <f>+'Información ELECTRO PUNO'!F4995</f>
        <v>Madera Tratada</v>
      </c>
      <c r="J5015" s="194" t="str">
        <f>+'Información ELECTRO PUNO'!B4995</f>
        <v>PPM20</v>
      </c>
      <c r="K5015" s="9" t="str">
        <f t="shared" ref="K5015:K5078" si="564">+VLOOKUP(J5015,$J$8:$K$16,2,FALSE)</f>
        <v>POSTE DE MADERA TRATADA DE 12 mts. CL.5</v>
      </c>
      <c r="L5015" s="139">
        <f t="shared" ref="L5015:L5078" si="565">+VLOOKUP(J5015,$J$8:$U$16,12,FALSE)</f>
        <v>0.41</v>
      </c>
    </row>
    <row r="5016" spans="1:12" x14ac:dyDescent="0.25">
      <c r="A5016" s="193">
        <f>+'Información ELECTRO PUNO'!A4996</f>
        <v>4995</v>
      </c>
      <c r="B5016" s="26" t="str">
        <f t="shared" si="563"/>
        <v>SICODI</v>
      </c>
      <c r="C5016" s="9" t="str">
        <f t="shared" si="559"/>
        <v>Puno</v>
      </c>
      <c r="D5016" s="9" t="str">
        <f t="shared" si="560"/>
        <v>No Reporta</v>
      </c>
      <c r="E5016" s="9" t="str">
        <f t="shared" si="561"/>
        <v>No Reporta</v>
      </c>
      <c r="F5016" s="194" t="str">
        <f>+'Información ELECTRO PUNO'!E4996</f>
        <v>MT</v>
      </c>
      <c r="G5016" s="194">
        <f>+'Información ELECTRO PUNO'!G4996</f>
        <v>12</v>
      </c>
      <c r="H5016" s="9" t="str">
        <f t="shared" si="562"/>
        <v>Poste</v>
      </c>
      <c r="I5016" s="194" t="str">
        <f>+'Información ELECTRO PUNO'!F4996</f>
        <v>Madera Tratada</v>
      </c>
      <c r="J5016" s="194" t="str">
        <f>+'Información ELECTRO PUNO'!B4996</f>
        <v>PPM20</v>
      </c>
      <c r="K5016" s="9" t="str">
        <f t="shared" si="564"/>
        <v>POSTE DE MADERA TRATADA DE 12 mts. CL.5</v>
      </c>
      <c r="L5016" s="139">
        <f t="shared" si="565"/>
        <v>0.41</v>
      </c>
    </row>
    <row r="5017" spans="1:12" x14ac:dyDescent="0.25">
      <c r="A5017" s="193">
        <f>+'Información ELECTRO PUNO'!A4997</f>
        <v>4996</v>
      </c>
      <c r="B5017" s="26" t="str">
        <f t="shared" si="563"/>
        <v>SICODI</v>
      </c>
      <c r="C5017" s="9" t="str">
        <f t="shared" si="559"/>
        <v>Puno</v>
      </c>
      <c r="D5017" s="9" t="str">
        <f t="shared" si="560"/>
        <v>No Reporta</v>
      </c>
      <c r="E5017" s="9" t="str">
        <f t="shared" si="561"/>
        <v>No Reporta</v>
      </c>
      <c r="F5017" s="194" t="str">
        <f>+'Información ELECTRO PUNO'!E4997</f>
        <v>MT</v>
      </c>
      <c r="G5017" s="194">
        <f>+'Información ELECTRO PUNO'!G4997</f>
        <v>12</v>
      </c>
      <c r="H5017" s="9" t="str">
        <f t="shared" si="562"/>
        <v>Poste</v>
      </c>
      <c r="I5017" s="194" t="str">
        <f>+'Información ELECTRO PUNO'!F4997</f>
        <v>Madera Tratada</v>
      </c>
      <c r="J5017" s="194" t="str">
        <f>+'Información ELECTRO PUNO'!B4997</f>
        <v>PPM20</v>
      </c>
      <c r="K5017" s="9" t="str">
        <f t="shared" si="564"/>
        <v>POSTE DE MADERA TRATADA DE 12 mts. CL.5</v>
      </c>
      <c r="L5017" s="139">
        <f t="shared" si="565"/>
        <v>0.41</v>
      </c>
    </row>
    <row r="5018" spans="1:12" x14ac:dyDescent="0.25">
      <c r="A5018" s="193">
        <f>+'Información ELECTRO PUNO'!A4998</f>
        <v>4997</v>
      </c>
      <c r="B5018" s="26" t="str">
        <f t="shared" si="563"/>
        <v>SICODI</v>
      </c>
      <c r="C5018" s="9" t="str">
        <f t="shared" si="559"/>
        <v>Puno</v>
      </c>
      <c r="D5018" s="9" t="str">
        <f t="shared" si="560"/>
        <v>No Reporta</v>
      </c>
      <c r="E5018" s="9" t="str">
        <f t="shared" si="561"/>
        <v>No Reporta</v>
      </c>
      <c r="F5018" s="194" t="str">
        <f>+'Información ELECTRO PUNO'!E4998</f>
        <v>MT</v>
      </c>
      <c r="G5018" s="194">
        <f>+'Información ELECTRO PUNO'!G4998</f>
        <v>12</v>
      </c>
      <c r="H5018" s="9" t="str">
        <f t="shared" si="562"/>
        <v>Poste</v>
      </c>
      <c r="I5018" s="194" t="str">
        <f>+'Información ELECTRO PUNO'!F4998</f>
        <v>Madera Tratada</v>
      </c>
      <c r="J5018" s="194" t="str">
        <f>+'Información ELECTRO PUNO'!B4998</f>
        <v>PPM20</v>
      </c>
      <c r="K5018" s="9" t="str">
        <f t="shared" si="564"/>
        <v>POSTE DE MADERA TRATADA DE 12 mts. CL.5</v>
      </c>
      <c r="L5018" s="139">
        <f t="shared" si="565"/>
        <v>0.41</v>
      </c>
    </row>
    <row r="5019" spans="1:12" x14ac:dyDescent="0.25">
      <c r="A5019" s="193">
        <f>+'Información ELECTRO PUNO'!A4999</f>
        <v>4998</v>
      </c>
      <c r="B5019" s="26" t="str">
        <f t="shared" si="563"/>
        <v>SICODI</v>
      </c>
      <c r="C5019" s="9" t="str">
        <f t="shared" si="559"/>
        <v>Puno</v>
      </c>
      <c r="D5019" s="9" t="str">
        <f t="shared" si="560"/>
        <v>No Reporta</v>
      </c>
      <c r="E5019" s="9" t="str">
        <f t="shared" si="561"/>
        <v>No Reporta</v>
      </c>
      <c r="F5019" s="194" t="str">
        <f>+'Información ELECTRO PUNO'!E4999</f>
        <v>MT</v>
      </c>
      <c r="G5019" s="194">
        <f>+'Información ELECTRO PUNO'!G4999</f>
        <v>12</v>
      </c>
      <c r="H5019" s="9" t="str">
        <f t="shared" si="562"/>
        <v>Poste</v>
      </c>
      <c r="I5019" s="194" t="str">
        <f>+'Información ELECTRO PUNO'!F4999</f>
        <v>Madera Tratada</v>
      </c>
      <c r="J5019" s="194" t="str">
        <f>+'Información ELECTRO PUNO'!B4999</f>
        <v>PPM20</v>
      </c>
      <c r="K5019" s="9" t="str">
        <f t="shared" si="564"/>
        <v>POSTE DE MADERA TRATADA DE 12 mts. CL.5</v>
      </c>
      <c r="L5019" s="139">
        <f t="shared" si="565"/>
        <v>0.41</v>
      </c>
    </row>
    <row r="5020" spans="1:12" x14ac:dyDescent="0.25">
      <c r="A5020" s="193">
        <f>+'Información ELECTRO PUNO'!A5000</f>
        <v>4999</v>
      </c>
      <c r="B5020" s="26" t="str">
        <f t="shared" si="563"/>
        <v>SICODI</v>
      </c>
      <c r="C5020" s="9" t="str">
        <f t="shared" si="559"/>
        <v>Puno</v>
      </c>
      <c r="D5020" s="9" t="str">
        <f t="shared" si="560"/>
        <v>No Reporta</v>
      </c>
      <c r="E5020" s="9" t="str">
        <f t="shared" si="561"/>
        <v>No Reporta</v>
      </c>
      <c r="F5020" s="194" t="str">
        <f>+'Información ELECTRO PUNO'!E5000</f>
        <v>MT</v>
      </c>
      <c r="G5020" s="194">
        <f>+'Información ELECTRO PUNO'!G5000</f>
        <v>12</v>
      </c>
      <c r="H5020" s="9" t="str">
        <f t="shared" si="562"/>
        <v>Poste</v>
      </c>
      <c r="I5020" s="194" t="str">
        <f>+'Información ELECTRO PUNO'!F5000</f>
        <v>Madera Tratada</v>
      </c>
      <c r="J5020" s="194" t="str">
        <f>+'Información ELECTRO PUNO'!B5000</f>
        <v>PPM20</v>
      </c>
      <c r="K5020" s="9" t="str">
        <f t="shared" si="564"/>
        <v>POSTE DE MADERA TRATADA DE 12 mts. CL.5</v>
      </c>
      <c r="L5020" s="139">
        <f t="shared" si="565"/>
        <v>0.41</v>
      </c>
    </row>
    <row r="5021" spans="1:12" x14ac:dyDescent="0.25">
      <c r="A5021" s="193">
        <f>+'Información ELECTRO PUNO'!A5001</f>
        <v>5000</v>
      </c>
      <c r="B5021" s="26" t="str">
        <f t="shared" si="563"/>
        <v>SICODI</v>
      </c>
      <c r="C5021" s="9" t="str">
        <f t="shared" si="559"/>
        <v>Puno</v>
      </c>
      <c r="D5021" s="9" t="str">
        <f t="shared" si="560"/>
        <v>No Reporta</v>
      </c>
      <c r="E5021" s="9" t="str">
        <f t="shared" si="561"/>
        <v>No Reporta</v>
      </c>
      <c r="F5021" s="194" t="str">
        <f>+'Información ELECTRO PUNO'!E5001</f>
        <v>MT</v>
      </c>
      <c r="G5021" s="194">
        <f>+'Información ELECTRO PUNO'!G5001</f>
        <v>12</v>
      </c>
      <c r="H5021" s="9" t="str">
        <f t="shared" si="562"/>
        <v>Poste</v>
      </c>
      <c r="I5021" s="194" t="str">
        <f>+'Información ELECTRO PUNO'!F5001</f>
        <v>Madera Tratada</v>
      </c>
      <c r="J5021" s="194" t="str">
        <f>+'Información ELECTRO PUNO'!B5001</f>
        <v>PPM20</v>
      </c>
      <c r="K5021" s="9" t="str">
        <f t="shared" si="564"/>
        <v>POSTE DE MADERA TRATADA DE 12 mts. CL.5</v>
      </c>
      <c r="L5021" s="139">
        <f t="shared" si="565"/>
        <v>0.41</v>
      </c>
    </row>
    <row r="5022" spans="1:12" x14ac:dyDescent="0.25">
      <c r="A5022" s="193">
        <f>+'Información ELECTRO PUNO'!A5002</f>
        <v>5001</v>
      </c>
      <c r="B5022" s="26" t="str">
        <f t="shared" si="563"/>
        <v>SICODI</v>
      </c>
      <c r="C5022" s="9" t="str">
        <f t="shared" si="559"/>
        <v>Puno</v>
      </c>
      <c r="D5022" s="9" t="str">
        <f t="shared" si="560"/>
        <v>No Reporta</v>
      </c>
      <c r="E5022" s="9" t="str">
        <f t="shared" si="561"/>
        <v>No Reporta</v>
      </c>
      <c r="F5022" s="194" t="str">
        <f>+'Información ELECTRO PUNO'!E5002</f>
        <v>MT</v>
      </c>
      <c r="G5022" s="194">
        <f>+'Información ELECTRO PUNO'!G5002</f>
        <v>12</v>
      </c>
      <c r="H5022" s="9" t="str">
        <f t="shared" si="562"/>
        <v>Poste</v>
      </c>
      <c r="I5022" s="194" t="str">
        <f>+'Información ELECTRO PUNO'!F5002</f>
        <v>Madera Tratada</v>
      </c>
      <c r="J5022" s="194" t="str">
        <f>+'Información ELECTRO PUNO'!B5002</f>
        <v>PPM20</v>
      </c>
      <c r="K5022" s="9" t="str">
        <f t="shared" si="564"/>
        <v>POSTE DE MADERA TRATADA DE 12 mts. CL.5</v>
      </c>
      <c r="L5022" s="139">
        <f t="shared" si="565"/>
        <v>0.41</v>
      </c>
    </row>
    <row r="5023" spans="1:12" x14ac:dyDescent="0.25">
      <c r="A5023" s="193">
        <f>+'Información ELECTRO PUNO'!A5003</f>
        <v>5002</v>
      </c>
      <c r="B5023" s="26" t="str">
        <f t="shared" si="563"/>
        <v>SICODI</v>
      </c>
      <c r="C5023" s="9" t="str">
        <f t="shared" si="559"/>
        <v>Puno</v>
      </c>
      <c r="D5023" s="9" t="str">
        <f t="shared" si="560"/>
        <v>No Reporta</v>
      </c>
      <c r="E5023" s="9" t="str">
        <f t="shared" si="561"/>
        <v>No Reporta</v>
      </c>
      <c r="F5023" s="194" t="str">
        <f>+'Información ELECTRO PUNO'!E5003</f>
        <v>MT</v>
      </c>
      <c r="G5023" s="194">
        <f>+'Información ELECTRO PUNO'!G5003</f>
        <v>12</v>
      </c>
      <c r="H5023" s="9" t="str">
        <f t="shared" si="562"/>
        <v>Poste</v>
      </c>
      <c r="I5023" s="194" t="str">
        <f>+'Información ELECTRO PUNO'!F5003</f>
        <v>Madera Tratada</v>
      </c>
      <c r="J5023" s="194" t="str">
        <f>+'Información ELECTRO PUNO'!B5003</f>
        <v>PPM20</v>
      </c>
      <c r="K5023" s="9" t="str">
        <f t="shared" si="564"/>
        <v>POSTE DE MADERA TRATADA DE 12 mts. CL.5</v>
      </c>
      <c r="L5023" s="139">
        <f t="shared" si="565"/>
        <v>0.41</v>
      </c>
    </row>
    <row r="5024" spans="1:12" x14ac:dyDescent="0.25">
      <c r="A5024" s="193">
        <f>+'Información ELECTRO PUNO'!A5004</f>
        <v>5003</v>
      </c>
      <c r="B5024" s="26" t="str">
        <f t="shared" si="563"/>
        <v>SICODI</v>
      </c>
      <c r="C5024" s="9" t="str">
        <f t="shared" si="559"/>
        <v>Puno</v>
      </c>
      <c r="D5024" s="9" t="str">
        <f t="shared" si="560"/>
        <v>No Reporta</v>
      </c>
      <c r="E5024" s="9" t="str">
        <f t="shared" si="561"/>
        <v>No Reporta</v>
      </c>
      <c r="F5024" s="194" t="str">
        <f>+'Información ELECTRO PUNO'!E5004</f>
        <v>MT</v>
      </c>
      <c r="G5024" s="194">
        <f>+'Información ELECTRO PUNO'!G5004</f>
        <v>12</v>
      </c>
      <c r="H5024" s="9" t="str">
        <f t="shared" si="562"/>
        <v>Poste</v>
      </c>
      <c r="I5024" s="194" t="str">
        <f>+'Información ELECTRO PUNO'!F5004</f>
        <v>Madera Tratada</v>
      </c>
      <c r="J5024" s="194" t="str">
        <f>+'Información ELECTRO PUNO'!B5004</f>
        <v>PPM20</v>
      </c>
      <c r="K5024" s="9" t="str">
        <f t="shared" si="564"/>
        <v>POSTE DE MADERA TRATADA DE 12 mts. CL.5</v>
      </c>
      <c r="L5024" s="139">
        <f t="shared" si="565"/>
        <v>0.41</v>
      </c>
    </row>
    <row r="5025" spans="1:12" x14ac:dyDescent="0.25">
      <c r="A5025" s="193">
        <f>+'Información ELECTRO PUNO'!A5005</f>
        <v>5004</v>
      </c>
      <c r="B5025" s="26" t="str">
        <f t="shared" si="563"/>
        <v>SICODI</v>
      </c>
      <c r="C5025" s="9" t="str">
        <f t="shared" si="559"/>
        <v>Puno</v>
      </c>
      <c r="D5025" s="9" t="str">
        <f t="shared" si="560"/>
        <v>No Reporta</v>
      </c>
      <c r="E5025" s="9" t="str">
        <f t="shared" si="561"/>
        <v>No Reporta</v>
      </c>
      <c r="F5025" s="194" t="str">
        <f>+'Información ELECTRO PUNO'!E5005</f>
        <v>MT</v>
      </c>
      <c r="G5025" s="194">
        <f>+'Información ELECTRO PUNO'!G5005</f>
        <v>12</v>
      </c>
      <c r="H5025" s="9" t="str">
        <f t="shared" si="562"/>
        <v>Poste</v>
      </c>
      <c r="I5025" s="194" t="str">
        <f>+'Información ELECTRO PUNO'!F5005</f>
        <v>Madera Tratada</v>
      </c>
      <c r="J5025" s="194" t="str">
        <f>+'Información ELECTRO PUNO'!B5005</f>
        <v>PPM20</v>
      </c>
      <c r="K5025" s="9" t="str">
        <f t="shared" si="564"/>
        <v>POSTE DE MADERA TRATADA DE 12 mts. CL.5</v>
      </c>
      <c r="L5025" s="139">
        <f t="shared" si="565"/>
        <v>0.41</v>
      </c>
    </row>
    <row r="5026" spans="1:12" x14ac:dyDescent="0.25">
      <c r="A5026" s="193">
        <f>+'Información ELECTRO PUNO'!A5006</f>
        <v>5005</v>
      </c>
      <c r="B5026" s="26" t="str">
        <f t="shared" si="563"/>
        <v>SICODI</v>
      </c>
      <c r="C5026" s="9" t="str">
        <f t="shared" si="559"/>
        <v>Puno</v>
      </c>
      <c r="D5026" s="9" t="str">
        <f t="shared" si="560"/>
        <v>No Reporta</v>
      </c>
      <c r="E5026" s="9" t="str">
        <f t="shared" si="561"/>
        <v>No Reporta</v>
      </c>
      <c r="F5026" s="194" t="str">
        <f>+'Información ELECTRO PUNO'!E5006</f>
        <v>MT</v>
      </c>
      <c r="G5026" s="194">
        <f>+'Información ELECTRO PUNO'!G5006</f>
        <v>12</v>
      </c>
      <c r="H5026" s="9" t="str">
        <f t="shared" si="562"/>
        <v>Poste</v>
      </c>
      <c r="I5026" s="194" t="str">
        <f>+'Información ELECTRO PUNO'!F5006</f>
        <v>Madera Tratada</v>
      </c>
      <c r="J5026" s="194" t="str">
        <f>+'Información ELECTRO PUNO'!B5006</f>
        <v>PPM20</v>
      </c>
      <c r="K5026" s="9" t="str">
        <f t="shared" si="564"/>
        <v>POSTE DE MADERA TRATADA DE 12 mts. CL.5</v>
      </c>
      <c r="L5026" s="139">
        <f t="shared" si="565"/>
        <v>0.41</v>
      </c>
    </row>
    <row r="5027" spans="1:12" x14ac:dyDescent="0.25">
      <c r="A5027" s="193">
        <f>+'Información ELECTRO PUNO'!A5007</f>
        <v>5006</v>
      </c>
      <c r="B5027" s="26" t="str">
        <f t="shared" si="563"/>
        <v>SICODI</v>
      </c>
      <c r="C5027" s="9" t="str">
        <f t="shared" si="559"/>
        <v>Puno</v>
      </c>
      <c r="D5027" s="9" t="str">
        <f t="shared" si="560"/>
        <v>No Reporta</v>
      </c>
      <c r="E5027" s="9" t="str">
        <f t="shared" si="561"/>
        <v>No Reporta</v>
      </c>
      <c r="F5027" s="194" t="str">
        <f>+'Información ELECTRO PUNO'!E5007</f>
        <v>MT</v>
      </c>
      <c r="G5027" s="194">
        <f>+'Información ELECTRO PUNO'!G5007</f>
        <v>12</v>
      </c>
      <c r="H5027" s="9" t="str">
        <f t="shared" si="562"/>
        <v>Poste</v>
      </c>
      <c r="I5027" s="194" t="str">
        <f>+'Información ELECTRO PUNO'!F5007</f>
        <v>Madera Tratada</v>
      </c>
      <c r="J5027" s="194" t="str">
        <f>+'Información ELECTRO PUNO'!B5007</f>
        <v>PPM20</v>
      </c>
      <c r="K5027" s="9" t="str">
        <f t="shared" si="564"/>
        <v>POSTE DE MADERA TRATADA DE 12 mts. CL.5</v>
      </c>
      <c r="L5027" s="139">
        <f t="shared" si="565"/>
        <v>0.41</v>
      </c>
    </row>
    <row r="5028" spans="1:12" x14ac:dyDescent="0.25">
      <c r="A5028" s="193">
        <f>+'Información ELECTRO PUNO'!A5008</f>
        <v>5007</v>
      </c>
      <c r="B5028" s="26" t="str">
        <f t="shared" si="563"/>
        <v>SICODI</v>
      </c>
      <c r="C5028" s="9" t="str">
        <f t="shared" si="559"/>
        <v>Puno</v>
      </c>
      <c r="D5028" s="9" t="str">
        <f t="shared" si="560"/>
        <v>No Reporta</v>
      </c>
      <c r="E5028" s="9" t="str">
        <f t="shared" si="561"/>
        <v>No Reporta</v>
      </c>
      <c r="F5028" s="194" t="str">
        <f>+'Información ELECTRO PUNO'!E5008</f>
        <v>MT</v>
      </c>
      <c r="G5028" s="194">
        <f>+'Información ELECTRO PUNO'!G5008</f>
        <v>12</v>
      </c>
      <c r="H5028" s="9" t="str">
        <f t="shared" si="562"/>
        <v>Poste</v>
      </c>
      <c r="I5028" s="194" t="str">
        <f>+'Información ELECTRO PUNO'!F5008</f>
        <v>Madera Tratada</v>
      </c>
      <c r="J5028" s="194" t="str">
        <f>+'Información ELECTRO PUNO'!B5008</f>
        <v>PPM20</v>
      </c>
      <c r="K5028" s="9" t="str">
        <f t="shared" si="564"/>
        <v>POSTE DE MADERA TRATADA DE 12 mts. CL.5</v>
      </c>
      <c r="L5028" s="139">
        <f t="shared" si="565"/>
        <v>0.41</v>
      </c>
    </row>
    <row r="5029" spans="1:12" x14ac:dyDescent="0.25">
      <c r="A5029" s="193">
        <f>+'Información ELECTRO PUNO'!A5009</f>
        <v>5008</v>
      </c>
      <c r="B5029" s="26" t="str">
        <f t="shared" si="563"/>
        <v>SICODI</v>
      </c>
      <c r="C5029" s="9" t="str">
        <f t="shared" si="559"/>
        <v>Puno</v>
      </c>
      <c r="D5029" s="9" t="str">
        <f t="shared" si="560"/>
        <v>No Reporta</v>
      </c>
      <c r="E5029" s="9" t="str">
        <f t="shared" si="561"/>
        <v>No Reporta</v>
      </c>
      <c r="F5029" s="194" t="str">
        <f>+'Información ELECTRO PUNO'!E5009</f>
        <v>MT</v>
      </c>
      <c r="G5029" s="194">
        <f>+'Información ELECTRO PUNO'!G5009</f>
        <v>12</v>
      </c>
      <c r="H5029" s="9" t="str">
        <f t="shared" si="562"/>
        <v>Poste</v>
      </c>
      <c r="I5029" s="194" t="str">
        <f>+'Información ELECTRO PUNO'!F5009</f>
        <v>Madera Tratada</v>
      </c>
      <c r="J5029" s="194" t="str">
        <f>+'Información ELECTRO PUNO'!B5009</f>
        <v>PPM20</v>
      </c>
      <c r="K5029" s="9" t="str">
        <f t="shared" si="564"/>
        <v>POSTE DE MADERA TRATADA DE 12 mts. CL.5</v>
      </c>
      <c r="L5029" s="139">
        <f t="shared" si="565"/>
        <v>0.41</v>
      </c>
    </row>
    <row r="5030" spans="1:12" x14ac:dyDescent="0.25">
      <c r="A5030" s="193">
        <f>+'Información ELECTRO PUNO'!A5010</f>
        <v>5009</v>
      </c>
      <c r="B5030" s="26" t="str">
        <f t="shared" si="563"/>
        <v>SICODI</v>
      </c>
      <c r="C5030" s="9" t="str">
        <f t="shared" si="559"/>
        <v>Puno</v>
      </c>
      <c r="D5030" s="9" t="str">
        <f t="shared" si="560"/>
        <v>No Reporta</v>
      </c>
      <c r="E5030" s="9" t="str">
        <f t="shared" si="561"/>
        <v>No Reporta</v>
      </c>
      <c r="F5030" s="194" t="str">
        <f>+'Información ELECTRO PUNO'!E5010</f>
        <v>MT</v>
      </c>
      <c r="G5030" s="194">
        <f>+'Información ELECTRO PUNO'!G5010</f>
        <v>12</v>
      </c>
      <c r="H5030" s="9" t="str">
        <f t="shared" si="562"/>
        <v>Poste</v>
      </c>
      <c r="I5030" s="194" t="str">
        <f>+'Información ELECTRO PUNO'!F5010</f>
        <v>Madera Tratada</v>
      </c>
      <c r="J5030" s="194" t="str">
        <f>+'Información ELECTRO PUNO'!B5010</f>
        <v>PPM20</v>
      </c>
      <c r="K5030" s="9" t="str">
        <f t="shared" si="564"/>
        <v>POSTE DE MADERA TRATADA DE 12 mts. CL.5</v>
      </c>
      <c r="L5030" s="139">
        <f t="shared" si="565"/>
        <v>0.41</v>
      </c>
    </row>
    <row r="5031" spans="1:12" x14ac:dyDescent="0.25">
      <c r="A5031" s="193">
        <f>+'Información ELECTRO PUNO'!A5011</f>
        <v>5010</v>
      </c>
      <c r="B5031" s="26" t="str">
        <f t="shared" si="563"/>
        <v>SICODI</v>
      </c>
      <c r="C5031" s="9" t="str">
        <f t="shared" si="559"/>
        <v>Puno</v>
      </c>
      <c r="D5031" s="9" t="str">
        <f t="shared" si="560"/>
        <v>No Reporta</v>
      </c>
      <c r="E5031" s="9" t="str">
        <f t="shared" si="561"/>
        <v>No Reporta</v>
      </c>
      <c r="F5031" s="194" t="str">
        <f>+'Información ELECTRO PUNO'!E5011</f>
        <v>MT</v>
      </c>
      <c r="G5031" s="194">
        <f>+'Información ELECTRO PUNO'!G5011</f>
        <v>12</v>
      </c>
      <c r="H5031" s="9" t="str">
        <f t="shared" si="562"/>
        <v>Poste</v>
      </c>
      <c r="I5031" s="194" t="str">
        <f>+'Información ELECTRO PUNO'!F5011</f>
        <v>Madera Tratada</v>
      </c>
      <c r="J5031" s="194" t="str">
        <f>+'Información ELECTRO PUNO'!B5011</f>
        <v>PPM20</v>
      </c>
      <c r="K5031" s="9" t="str">
        <f t="shared" si="564"/>
        <v>POSTE DE MADERA TRATADA DE 12 mts. CL.5</v>
      </c>
      <c r="L5031" s="139">
        <f t="shared" si="565"/>
        <v>0.41</v>
      </c>
    </row>
    <row r="5032" spans="1:12" x14ac:dyDescent="0.25">
      <c r="A5032" s="193">
        <f>+'Información ELECTRO PUNO'!A5012</f>
        <v>5011</v>
      </c>
      <c r="B5032" s="26" t="str">
        <f t="shared" si="563"/>
        <v>SICODI</v>
      </c>
      <c r="C5032" s="9" t="str">
        <f t="shared" si="559"/>
        <v>Puno</v>
      </c>
      <c r="D5032" s="9" t="str">
        <f t="shared" si="560"/>
        <v>No Reporta</v>
      </c>
      <c r="E5032" s="9" t="str">
        <f t="shared" si="561"/>
        <v>No Reporta</v>
      </c>
      <c r="F5032" s="194" t="str">
        <f>+'Información ELECTRO PUNO'!E5012</f>
        <v>MT</v>
      </c>
      <c r="G5032" s="194">
        <f>+'Información ELECTRO PUNO'!G5012</f>
        <v>12</v>
      </c>
      <c r="H5032" s="9" t="str">
        <f t="shared" si="562"/>
        <v>Poste</v>
      </c>
      <c r="I5032" s="194" t="str">
        <f>+'Información ELECTRO PUNO'!F5012</f>
        <v>Madera Tratada</v>
      </c>
      <c r="J5032" s="194" t="str">
        <f>+'Información ELECTRO PUNO'!B5012</f>
        <v>PPM20</v>
      </c>
      <c r="K5032" s="9" t="str">
        <f t="shared" si="564"/>
        <v>POSTE DE MADERA TRATADA DE 12 mts. CL.5</v>
      </c>
      <c r="L5032" s="139">
        <f t="shared" si="565"/>
        <v>0.41</v>
      </c>
    </row>
    <row r="5033" spans="1:12" x14ac:dyDescent="0.25">
      <c r="A5033" s="193">
        <f>+'Información ELECTRO PUNO'!A5013</f>
        <v>5012</v>
      </c>
      <c r="B5033" s="26" t="str">
        <f t="shared" si="563"/>
        <v>SICODI</v>
      </c>
      <c r="C5033" s="9" t="str">
        <f t="shared" si="559"/>
        <v>Puno</v>
      </c>
      <c r="D5033" s="9" t="str">
        <f t="shared" si="560"/>
        <v>No Reporta</v>
      </c>
      <c r="E5033" s="9" t="str">
        <f t="shared" si="561"/>
        <v>No Reporta</v>
      </c>
      <c r="F5033" s="194" t="str">
        <f>+'Información ELECTRO PUNO'!E5013</f>
        <v>MT</v>
      </c>
      <c r="G5033" s="194">
        <f>+'Información ELECTRO PUNO'!G5013</f>
        <v>12</v>
      </c>
      <c r="H5033" s="9" t="str">
        <f t="shared" si="562"/>
        <v>Poste</v>
      </c>
      <c r="I5033" s="194" t="str">
        <f>+'Información ELECTRO PUNO'!F5013</f>
        <v>Madera Tratada</v>
      </c>
      <c r="J5033" s="194" t="str">
        <f>+'Información ELECTRO PUNO'!B5013</f>
        <v>PPM20</v>
      </c>
      <c r="K5033" s="9" t="str">
        <f t="shared" si="564"/>
        <v>POSTE DE MADERA TRATADA DE 12 mts. CL.5</v>
      </c>
      <c r="L5033" s="139">
        <f t="shared" si="565"/>
        <v>0.41</v>
      </c>
    </row>
    <row r="5034" spans="1:12" x14ac:dyDescent="0.25">
      <c r="A5034" s="193">
        <f>+'Información ELECTRO PUNO'!A5014</f>
        <v>5013</v>
      </c>
      <c r="B5034" s="26" t="str">
        <f t="shared" si="563"/>
        <v>SICODI</v>
      </c>
      <c r="C5034" s="9" t="str">
        <f t="shared" si="559"/>
        <v>Puno</v>
      </c>
      <c r="D5034" s="9" t="str">
        <f t="shared" si="560"/>
        <v>No Reporta</v>
      </c>
      <c r="E5034" s="9" t="str">
        <f t="shared" si="561"/>
        <v>No Reporta</v>
      </c>
      <c r="F5034" s="194" t="str">
        <f>+'Información ELECTRO PUNO'!E5014</f>
        <v>MT</v>
      </c>
      <c r="G5034" s="194">
        <f>+'Información ELECTRO PUNO'!G5014</f>
        <v>12</v>
      </c>
      <c r="H5034" s="9" t="str">
        <f t="shared" si="562"/>
        <v>Poste</v>
      </c>
      <c r="I5034" s="194" t="str">
        <f>+'Información ELECTRO PUNO'!F5014</f>
        <v>Madera Tratada</v>
      </c>
      <c r="J5034" s="194" t="str">
        <f>+'Información ELECTRO PUNO'!B5014</f>
        <v>PPM20</v>
      </c>
      <c r="K5034" s="9" t="str">
        <f t="shared" si="564"/>
        <v>POSTE DE MADERA TRATADA DE 12 mts. CL.5</v>
      </c>
      <c r="L5034" s="139">
        <f t="shared" si="565"/>
        <v>0.41</v>
      </c>
    </row>
    <row r="5035" spans="1:12" x14ac:dyDescent="0.25">
      <c r="A5035" s="193">
        <f>+'Información ELECTRO PUNO'!A5015</f>
        <v>5014</v>
      </c>
      <c r="B5035" s="26" t="str">
        <f t="shared" si="563"/>
        <v>SICODI</v>
      </c>
      <c r="C5035" s="9" t="str">
        <f t="shared" si="559"/>
        <v>Puno</v>
      </c>
      <c r="D5035" s="9" t="str">
        <f t="shared" si="560"/>
        <v>No Reporta</v>
      </c>
      <c r="E5035" s="9" t="str">
        <f t="shared" si="561"/>
        <v>No Reporta</v>
      </c>
      <c r="F5035" s="194" t="str">
        <f>+'Información ELECTRO PUNO'!E5015</f>
        <v>MT</v>
      </c>
      <c r="G5035" s="194">
        <f>+'Información ELECTRO PUNO'!G5015</f>
        <v>12</v>
      </c>
      <c r="H5035" s="9" t="str">
        <f t="shared" si="562"/>
        <v>Poste</v>
      </c>
      <c r="I5035" s="194" t="str">
        <f>+'Información ELECTRO PUNO'!F5015</f>
        <v>Madera Tratada</v>
      </c>
      <c r="J5035" s="194" t="str">
        <f>+'Información ELECTRO PUNO'!B5015</f>
        <v>PPM20</v>
      </c>
      <c r="K5035" s="9" t="str">
        <f t="shared" si="564"/>
        <v>POSTE DE MADERA TRATADA DE 12 mts. CL.5</v>
      </c>
      <c r="L5035" s="139">
        <f t="shared" si="565"/>
        <v>0.41</v>
      </c>
    </row>
    <row r="5036" spans="1:12" x14ac:dyDescent="0.25">
      <c r="A5036" s="193">
        <f>+'Información ELECTRO PUNO'!A5016</f>
        <v>5015</v>
      </c>
      <c r="B5036" s="26" t="str">
        <f t="shared" si="563"/>
        <v>SICODI</v>
      </c>
      <c r="C5036" s="9" t="str">
        <f t="shared" si="559"/>
        <v>Puno</v>
      </c>
      <c r="D5036" s="9" t="str">
        <f t="shared" si="560"/>
        <v>No Reporta</v>
      </c>
      <c r="E5036" s="9" t="str">
        <f t="shared" si="561"/>
        <v>No Reporta</v>
      </c>
      <c r="F5036" s="194" t="str">
        <f>+'Información ELECTRO PUNO'!E5016</f>
        <v>MT</v>
      </c>
      <c r="G5036" s="194">
        <f>+'Información ELECTRO PUNO'!G5016</f>
        <v>12</v>
      </c>
      <c r="H5036" s="9" t="str">
        <f t="shared" si="562"/>
        <v>Poste</v>
      </c>
      <c r="I5036" s="194" t="str">
        <f>+'Información ELECTRO PUNO'!F5016</f>
        <v>Madera Tratada</v>
      </c>
      <c r="J5036" s="194" t="str">
        <f>+'Información ELECTRO PUNO'!B5016</f>
        <v>PPM20</v>
      </c>
      <c r="K5036" s="9" t="str">
        <f t="shared" si="564"/>
        <v>POSTE DE MADERA TRATADA DE 12 mts. CL.5</v>
      </c>
      <c r="L5036" s="139">
        <f t="shared" si="565"/>
        <v>0.41</v>
      </c>
    </row>
    <row r="5037" spans="1:12" x14ac:dyDescent="0.25">
      <c r="A5037" s="193">
        <f>+'Información ELECTRO PUNO'!A5017</f>
        <v>5016</v>
      </c>
      <c r="B5037" s="26" t="str">
        <f t="shared" si="563"/>
        <v>SICODI</v>
      </c>
      <c r="C5037" s="9" t="str">
        <f t="shared" si="559"/>
        <v>Puno</v>
      </c>
      <c r="D5037" s="9" t="str">
        <f t="shared" si="560"/>
        <v>No Reporta</v>
      </c>
      <c r="E5037" s="9" t="str">
        <f t="shared" si="561"/>
        <v>No Reporta</v>
      </c>
      <c r="F5037" s="194" t="str">
        <f>+'Información ELECTRO PUNO'!E5017</f>
        <v>MT</v>
      </c>
      <c r="G5037" s="194">
        <f>+'Información ELECTRO PUNO'!G5017</f>
        <v>12</v>
      </c>
      <c r="H5037" s="9" t="str">
        <f t="shared" si="562"/>
        <v>Poste</v>
      </c>
      <c r="I5037" s="194" t="str">
        <f>+'Información ELECTRO PUNO'!F5017</f>
        <v>Madera Tratada</v>
      </c>
      <c r="J5037" s="194" t="str">
        <f>+'Información ELECTRO PUNO'!B5017</f>
        <v>PPM20</v>
      </c>
      <c r="K5037" s="9" t="str">
        <f t="shared" si="564"/>
        <v>POSTE DE MADERA TRATADA DE 12 mts. CL.5</v>
      </c>
      <c r="L5037" s="139">
        <f t="shared" si="565"/>
        <v>0.41</v>
      </c>
    </row>
    <row r="5038" spans="1:12" x14ac:dyDescent="0.25">
      <c r="A5038" s="193">
        <f>+'Información ELECTRO PUNO'!A5018</f>
        <v>5017</v>
      </c>
      <c r="B5038" s="26" t="str">
        <f t="shared" si="563"/>
        <v>SICODI</v>
      </c>
      <c r="C5038" s="9" t="str">
        <f t="shared" si="559"/>
        <v>Puno</v>
      </c>
      <c r="D5038" s="9" t="str">
        <f t="shared" si="560"/>
        <v>No Reporta</v>
      </c>
      <c r="E5038" s="9" t="str">
        <f t="shared" si="561"/>
        <v>No Reporta</v>
      </c>
      <c r="F5038" s="194" t="str">
        <f>+'Información ELECTRO PUNO'!E5018</f>
        <v>MT</v>
      </c>
      <c r="G5038" s="194">
        <f>+'Información ELECTRO PUNO'!G5018</f>
        <v>12</v>
      </c>
      <c r="H5038" s="9" t="str">
        <f t="shared" si="562"/>
        <v>Poste</v>
      </c>
      <c r="I5038" s="194" t="str">
        <f>+'Información ELECTRO PUNO'!F5018</f>
        <v>Madera Tratada</v>
      </c>
      <c r="J5038" s="194" t="str">
        <f>+'Información ELECTRO PUNO'!B5018</f>
        <v>PPM20</v>
      </c>
      <c r="K5038" s="9" t="str">
        <f t="shared" si="564"/>
        <v>POSTE DE MADERA TRATADA DE 12 mts. CL.5</v>
      </c>
      <c r="L5038" s="139">
        <f t="shared" si="565"/>
        <v>0.41</v>
      </c>
    </row>
    <row r="5039" spans="1:12" x14ac:dyDescent="0.25">
      <c r="A5039" s="193">
        <f>+'Información ELECTRO PUNO'!A5019</f>
        <v>5018</v>
      </c>
      <c r="B5039" s="26" t="str">
        <f t="shared" si="563"/>
        <v>SICODI</v>
      </c>
      <c r="C5039" s="9" t="str">
        <f t="shared" si="559"/>
        <v>Puno</v>
      </c>
      <c r="D5039" s="9" t="str">
        <f t="shared" si="560"/>
        <v>No Reporta</v>
      </c>
      <c r="E5039" s="9" t="str">
        <f t="shared" si="561"/>
        <v>No Reporta</v>
      </c>
      <c r="F5039" s="194" t="str">
        <f>+'Información ELECTRO PUNO'!E5019</f>
        <v>MT</v>
      </c>
      <c r="G5039" s="194">
        <f>+'Información ELECTRO PUNO'!G5019</f>
        <v>12</v>
      </c>
      <c r="H5039" s="9" t="str">
        <f t="shared" si="562"/>
        <v>Poste</v>
      </c>
      <c r="I5039" s="194" t="str">
        <f>+'Información ELECTRO PUNO'!F5019</f>
        <v>Madera Tratada</v>
      </c>
      <c r="J5039" s="194" t="str">
        <f>+'Información ELECTRO PUNO'!B5019</f>
        <v>PPM20</v>
      </c>
      <c r="K5039" s="9" t="str">
        <f t="shared" si="564"/>
        <v>POSTE DE MADERA TRATADA DE 12 mts. CL.5</v>
      </c>
      <c r="L5039" s="139">
        <f t="shared" si="565"/>
        <v>0.41</v>
      </c>
    </row>
    <row r="5040" spans="1:12" x14ac:dyDescent="0.25">
      <c r="A5040" s="193">
        <f>+'Información ELECTRO PUNO'!A5020</f>
        <v>5019</v>
      </c>
      <c r="B5040" s="26" t="str">
        <f t="shared" si="563"/>
        <v>SICODI</v>
      </c>
      <c r="C5040" s="9" t="str">
        <f t="shared" si="559"/>
        <v>Puno</v>
      </c>
      <c r="D5040" s="9" t="str">
        <f t="shared" si="560"/>
        <v>No Reporta</v>
      </c>
      <c r="E5040" s="9" t="str">
        <f t="shared" si="561"/>
        <v>No Reporta</v>
      </c>
      <c r="F5040" s="194" t="str">
        <f>+'Información ELECTRO PUNO'!E5020</f>
        <v>MT</v>
      </c>
      <c r="G5040" s="194">
        <f>+'Información ELECTRO PUNO'!G5020</f>
        <v>12</v>
      </c>
      <c r="H5040" s="9" t="str">
        <f t="shared" si="562"/>
        <v>Poste</v>
      </c>
      <c r="I5040" s="194" t="str">
        <f>+'Información ELECTRO PUNO'!F5020</f>
        <v>Madera Tratada</v>
      </c>
      <c r="J5040" s="194" t="str">
        <f>+'Información ELECTRO PUNO'!B5020</f>
        <v>PPM20</v>
      </c>
      <c r="K5040" s="9" t="str">
        <f t="shared" si="564"/>
        <v>POSTE DE MADERA TRATADA DE 12 mts. CL.5</v>
      </c>
      <c r="L5040" s="139">
        <f t="shared" si="565"/>
        <v>0.41</v>
      </c>
    </row>
    <row r="5041" spans="1:12" x14ac:dyDescent="0.25">
      <c r="A5041" s="193">
        <f>+'Información ELECTRO PUNO'!A5021</f>
        <v>5020</v>
      </c>
      <c r="B5041" s="26" t="str">
        <f t="shared" si="563"/>
        <v>SICODI</v>
      </c>
      <c r="C5041" s="9" t="str">
        <f t="shared" si="559"/>
        <v>Puno</v>
      </c>
      <c r="D5041" s="9" t="str">
        <f t="shared" si="560"/>
        <v>No Reporta</v>
      </c>
      <c r="E5041" s="9" t="str">
        <f t="shared" si="561"/>
        <v>No Reporta</v>
      </c>
      <c r="F5041" s="194" t="str">
        <f>+'Información ELECTRO PUNO'!E5021</f>
        <v>MT</v>
      </c>
      <c r="G5041" s="194">
        <f>+'Información ELECTRO PUNO'!G5021</f>
        <v>12</v>
      </c>
      <c r="H5041" s="9" t="str">
        <f t="shared" si="562"/>
        <v>Poste</v>
      </c>
      <c r="I5041" s="194" t="str">
        <f>+'Información ELECTRO PUNO'!F5021</f>
        <v>Madera Tratada</v>
      </c>
      <c r="J5041" s="194" t="str">
        <f>+'Información ELECTRO PUNO'!B5021</f>
        <v>PPM20</v>
      </c>
      <c r="K5041" s="9" t="str">
        <f t="shared" si="564"/>
        <v>POSTE DE MADERA TRATADA DE 12 mts. CL.5</v>
      </c>
      <c r="L5041" s="139">
        <f t="shared" si="565"/>
        <v>0.41</v>
      </c>
    </row>
    <row r="5042" spans="1:12" x14ac:dyDescent="0.25">
      <c r="A5042" s="193">
        <f>+'Información ELECTRO PUNO'!A5022</f>
        <v>5021</v>
      </c>
      <c r="B5042" s="26" t="str">
        <f t="shared" si="563"/>
        <v>SICODI</v>
      </c>
      <c r="C5042" s="9" t="str">
        <f t="shared" si="559"/>
        <v>Puno</v>
      </c>
      <c r="D5042" s="9" t="str">
        <f t="shared" si="560"/>
        <v>No Reporta</v>
      </c>
      <c r="E5042" s="9" t="str">
        <f t="shared" si="561"/>
        <v>No Reporta</v>
      </c>
      <c r="F5042" s="194" t="str">
        <f>+'Información ELECTRO PUNO'!E5022</f>
        <v>MT</v>
      </c>
      <c r="G5042" s="194">
        <f>+'Información ELECTRO PUNO'!G5022</f>
        <v>12</v>
      </c>
      <c r="H5042" s="9" t="str">
        <f t="shared" si="562"/>
        <v>Poste</v>
      </c>
      <c r="I5042" s="194" t="str">
        <f>+'Información ELECTRO PUNO'!F5022</f>
        <v>Madera Tratada</v>
      </c>
      <c r="J5042" s="194" t="str">
        <f>+'Información ELECTRO PUNO'!B5022</f>
        <v>PPM20</v>
      </c>
      <c r="K5042" s="9" t="str">
        <f t="shared" si="564"/>
        <v>POSTE DE MADERA TRATADA DE 12 mts. CL.5</v>
      </c>
      <c r="L5042" s="139">
        <f t="shared" si="565"/>
        <v>0.41</v>
      </c>
    </row>
    <row r="5043" spans="1:12" x14ac:dyDescent="0.25">
      <c r="A5043" s="193">
        <f>+'Información ELECTRO PUNO'!A5023</f>
        <v>5022</v>
      </c>
      <c r="B5043" s="26" t="str">
        <f t="shared" si="563"/>
        <v>SICODI</v>
      </c>
      <c r="C5043" s="9" t="str">
        <f t="shared" si="559"/>
        <v>Puno</v>
      </c>
      <c r="D5043" s="9" t="str">
        <f t="shared" si="560"/>
        <v>No Reporta</v>
      </c>
      <c r="E5043" s="9" t="str">
        <f t="shared" si="561"/>
        <v>No Reporta</v>
      </c>
      <c r="F5043" s="194" t="str">
        <f>+'Información ELECTRO PUNO'!E5023</f>
        <v>MT</v>
      </c>
      <c r="G5043" s="194">
        <f>+'Información ELECTRO PUNO'!G5023</f>
        <v>12</v>
      </c>
      <c r="H5043" s="9" t="str">
        <f t="shared" si="562"/>
        <v>Poste</v>
      </c>
      <c r="I5043" s="194" t="str">
        <f>+'Información ELECTRO PUNO'!F5023</f>
        <v>Madera Tratada</v>
      </c>
      <c r="J5043" s="194" t="str">
        <f>+'Información ELECTRO PUNO'!B5023</f>
        <v>PPM20</v>
      </c>
      <c r="K5043" s="9" t="str">
        <f t="shared" si="564"/>
        <v>POSTE DE MADERA TRATADA DE 12 mts. CL.5</v>
      </c>
      <c r="L5043" s="139">
        <f t="shared" si="565"/>
        <v>0.41</v>
      </c>
    </row>
    <row r="5044" spans="1:12" x14ac:dyDescent="0.25">
      <c r="A5044" s="193">
        <f>+'Información ELECTRO PUNO'!A5024</f>
        <v>5023</v>
      </c>
      <c r="B5044" s="26" t="str">
        <f t="shared" si="563"/>
        <v>SICODI</v>
      </c>
      <c r="C5044" s="9" t="str">
        <f t="shared" si="559"/>
        <v>Puno</v>
      </c>
      <c r="D5044" s="9" t="str">
        <f t="shared" si="560"/>
        <v>No Reporta</v>
      </c>
      <c r="E5044" s="9" t="str">
        <f t="shared" si="561"/>
        <v>No Reporta</v>
      </c>
      <c r="F5044" s="194" t="str">
        <f>+'Información ELECTRO PUNO'!E5024</f>
        <v>MT</v>
      </c>
      <c r="G5044" s="194">
        <f>+'Información ELECTRO PUNO'!G5024</f>
        <v>12</v>
      </c>
      <c r="H5044" s="9" t="str">
        <f t="shared" si="562"/>
        <v>Poste</v>
      </c>
      <c r="I5044" s="194" t="str">
        <f>+'Información ELECTRO PUNO'!F5024</f>
        <v>Madera Tratada</v>
      </c>
      <c r="J5044" s="194" t="str">
        <f>+'Información ELECTRO PUNO'!B5024</f>
        <v>PPM20</v>
      </c>
      <c r="K5044" s="9" t="str">
        <f t="shared" si="564"/>
        <v>POSTE DE MADERA TRATADA DE 12 mts. CL.5</v>
      </c>
      <c r="L5044" s="139">
        <f t="shared" si="565"/>
        <v>0.41</v>
      </c>
    </row>
    <row r="5045" spans="1:12" x14ac:dyDescent="0.25">
      <c r="A5045" s="193">
        <f>+'Información ELECTRO PUNO'!A5025</f>
        <v>5024</v>
      </c>
      <c r="B5045" s="26" t="str">
        <f t="shared" si="563"/>
        <v>SICODI</v>
      </c>
      <c r="C5045" s="9" t="str">
        <f t="shared" si="559"/>
        <v>Puno</v>
      </c>
      <c r="D5045" s="9" t="str">
        <f t="shared" si="560"/>
        <v>No Reporta</v>
      </c>
      <c r="E5045" s="9" t="str">
        <f t="shared" si="561"/>
        <v>No Reporta</v>
      </c>
      <c r="F5045" s="194" t="str">
        <f>+'Información ELECTRO PUNO'!E5025</f>
        <v>MT</v>
      </c>
      <c r="G5045" s="194">
        <f>+'Información ELECTRO PUNO'!G5025</f>
        <v>12</v>
      </c>
      <c r="H5045" s="9" t="str">
        <f t="shared" si="562"/>
        <v>Poste</v>
      </c>
      <c r="I5045" s="194" t="str">
        <f>+'Información ELECTRO PUNO'!F5025</f>
        <v>Madera Tratada</v>
      </c>
      <c r="J5045" s="194" t="str">
        <f>+'Información ELECTRO PUNO'!B5025</f>
        <v>PPM20</v>
      </c>
      <c r="K5045" s="9" t="str">
        <f t="shared" si="564"/>
        <v>POSTE DE MADERA TRATADA DE 12 mts. CL.5</v>
      </c>
      <c r="L5045" s="139">
        <f t="shared" si="565"/>
        <v>0.41</v>
      </c>
    </row>
    <row r="5046" spans="1:12" x14ac:dyDescent="0.25">
      <c r="A5046" s="193">
        <f>+'Información ELECTRO PUNO'!A5026</f>
        <v>5025</v>
      </c>
      <c r="B5046" s="26" t="str">
        <f t="shared" si="563"/>
        <v>SICODI</v>
      </c>
      <c r="C5046" s="9" t="str">
        <f t="shared" si="559"/>
        <v>Puno</v>
      </c>
      <c r="D5046" s="9" t="str">
        <f t="shared" si="560"/>
        <v>No Reporta</v>
      </c>
      <c r="E5046" s="9" t="str">
        <f t="shared" si="561"/>
        <v>No Reporta</v>
      </c>
      <c r="F5046" s="194" t="str">
        <f>+'Información ELECTRO PUNO'!E5026</f>
        <v>MT</v>
      </c>
      <c r="G5046" s="194">
        <f>+'Información ELECTRO PUNO'!G5026</f>
        <v>12</v>
      </c>
      <c r="H5046" s="9" t="str">
        <f t="shared" si="562"/>
        <v>Poste</v>
      </c>
      <c r="I5046" s="194" t="str">
        <f>+'Información ELECTRO PUNO'!F5026</f>
        <v>Madera Tratada</v>
      </c>
      <c r="J5046" s="194" t="str">
        <f>+'Información ELECTRO PUNO'!B5026</f>
        <v>PPM20</v>
      </c>
      <c r="K5046" s="9" t="str">
        <f t="shared" si="564"/>
        <v>POSTE DE MADERA TRATADA DE 12 mts. CL.5</v>
      </c>
      <c r="L5046" s="139">
        <f t="shared" si="565"/>
        <v>0.41</v>
      </c>
    </row>
    <row r="5047" spans="1:12" x14ac:dyDescent="0.25">
      <c r="A5047" s="193">
        <f>+'Información ELECTRO PUNO'!A5027</f>
        <v>5026</v>
      </c>
      <c r="B5047" s="26" t="str">
        <f t="shared" si="563"/>
        <v>SICODI</v>
      </c>
      <c r="C5047" s="9" t="str">
        <f t="shared" si="559"/>
        <v>Puno</v>
      </c>
      <c r="D5047" s="9" t="str">
        <f t="shared" si="560"/>
        <v>No Reporta</v>
      </c>
      <c r="E5047" s="9" t="str">
        <f t="shared" si="561"/>
        <v>No Reporta</v>
      </c>
      <c r="F5047" s="194" t="str">
        <f>+'Información ELECTRO PUNO'!E5027</f>
        <v>MT</v>
      </c>
      <c r="G5047" s="194">
        <f>+'Información ELECTRO PUNO'!G5027</f>
        <v>12</v>
      </c>
      <c r="H5047" s="9" t="str">
        <f t="shared" si="562"/>
        <v>Poste</v>
      </c>
      <c r="I5047" s="194" t="str">
        <f>+'Información ELECTRO PUNO'!F5027</f>
        <v>Madera Tratada</v>
      </c>
      <c r="J5047" s="194" t="str">
        <f>+'Información ELECTRO PUNO'!B5027</f>
        <v>PPM20</v>
      </c>
      <c r="K5047" s="9" t="str">
        <f t="shared" si="564"/>
        <v>POSTE DE MADERA TRATADA DE 12 mts. CL.5</v>
      </c>
      <c r="L5047" s="139">
        <f t="shared" si="565"/>
        <v>0.41</v>
      </c>
    </row>
    <row r="5048" spans="1:12" x14ac:dyDescent="0.25">
      <c r="A5048" s="193">
        <f>+'Información ELECTRO PUNO'!A5028</f>
        <v>5027</v>
      </c>
      <c r="B5048" s="26" t="str">
        <f t="shared" si="563"/>
        <v>SICODI</v>
      </c>
      <c r="C5048" s="9" t="str">
        <f t="shared" si="559"/>
        <v>Puno</v>
      </c>
      <c r="D5048" s="9" t="str">
        <f t="shared" si="560"/>
        <v>No Reporta</v>
      </c>
      <c r="E5048" s="9" t="str">
        <f t="shared" si="561"/>
        <v>No Reporta</v>
      </c>
      <c r="F5048" s="194" t="str">
        <f>+'Información ELECTRO PUNO'!E5028</f>
        <v>MT</v>
      </c>
      <c r="G5048" s="194">
        <f>+'Información ELECTRO PUNO'!G5028</f>
        <v>12</v>
      </c>
      <c r="H5048" s="9" t="str">
        <f t="shared" si="562"/>
        <v>Poste</v>
      </c>
      <c r="I5048" s="194" t="str">
        <f>+'Información ELECTRO PUNO'!F5028</f>
        <v>Madera Tratada</v>
      </c>
      <c r="J5048" s="194" t="str">
        <f>+'Información ELECTRO PUNO'!B5028</f>
        <v>PPM20</v>
      </c>
      <c r="K5048" s="9" t="str">
        <f t="shared" si="564"/>
        <v>POSTE DE MADERA TRATADA DE 12 mts. CL.5</v>
      </c>
      <c r="L5048" s="139">
        <f t="shared" si="565"/>
        <v>0.41</v>
      </c>
    </row>
    <row r="5049" spans="1:12" x14ac:dyDescent="0.25">
      <c r="A5049" s="193">
        <f>+'Información ELECTRO PUNO'!A5029</f>
        <v>5028</v>
      </c>
      <c r="B5049" s="26" t="str">
        <f t="shared" si="563"/>
        <v>SICODI</v>
      </c>
      <c r="C5049" s="9" t="str">
        <f t="shared" si="559"/>
        <v>Puno</v>
      </c>
      <c r="D5049" s="9" t="str">
        <f t="shared" si="560"/>
        <v>No Reporta</v>
      </c>
      <c r="E5049" s="9" t="str">
        <f t="shared" si="561"/>
        <v>No Reporta</v>
      </c>
      <c r="F5049" s="194" t="str">
        <f>+'Información ELECTRO PUNO'!E5029</f>
        <v>MT</v>
      </c>
      <c r="G5049" s="194">
        <f>+'Información ELECTRO PUNO'!G5029</f>
        <v>12</v>
      </c>
      <c r="H5049" s="9" t="str">
        <f t="shared" si="562"/>
        <v>Poste</v>
      </c>
      <c r="I5049" s="194" t="str">
        <f>+'Información ELECTRO PUNO'!F5029</f>
        <v>Madera Tratada</v>
      </c>
      <c r="J5049" s="194" t="str">
        <f>+'Información ELECTRO PUNO'!B5029</f>
        <v>PPM20</v>
      </c>
      <c r="K5049" s="9" t="str">
        <f t="shared" si="564"/>
        <v>POSTE DE MADERA TRATADA DE 12 mts. CL.5</v>
      </c>
      <c r="L5049" s="139">
        <f t="shared" si="565"/>
        <v>0.41</v>
      </c>
    </row>
    <row r="5050" spans="1:12" x14ac:dyDescent="0.25">
      <c r="A5050" s="193">
        <f>+'Información ELECTRO PUNO'!A5030</f>
        <v>5029</v>
      </c>
      <c r="B5050" s="26" t="str">
        <f t="shared" si="563"/>
        <v>SICODI</v>
      </c>
      <c r="C5050" s="9" t="str">
        <f t="shared" si="559"/>
        <v>Puno</v>
      </c>
      <c r="D5050" s="9" t="str">
        <f t="shared" si="560"/>
        <v>No Reporta</v>
      </c>
      <c r="E5050" s="9" t="str">
        <f t="shared" si="561"/>
        <v>No Reporta</v>
      </c>
      <c r="F5050" s="194" t="str">
        <f>+'Información ELECTRO PUNO'!E5030</f>
        <v>MT</v>
      </c>
      <c r="G5050" s="194">
        <f>+'Información ELECTRO PUNO'!G5030</f>
        <v>12</v>
      </c>
      <c r="H5050" s="9" t="str">
        <f t="shared" si="562"/>
        <v>Poste</v>
      </c>
      <c r="I5050" s="194" t="str">
        <f>+'Información ELECTRO PUNO'!F5030</f>
        <v>Madera Tratada</v>
      </c>
      <c r="J5050" s="194" t="str">
        <f>+'Información ELECTRO PUNO'!B5030</f>
        <v>PPM20</v>
      </c>
      <c r="K5050" s="9" t="str">
        <f t="shared" si="564"/>
        <v>POSTE DE MADERA TRATADA DE 12 mts. CL.5</v>
      </c>
      <c r="L5050" s="139">
        <f t="shared" si="565"/>
        <v>0.41</v>
      </c>
    </row>
    <row r="5051" spans="1:12" x14ac:dyDescent="0.25">
      <c r="A5051" s="193">
        <f>+'Información ELECTRO PUNO'!A5031</f>
        <v>5030</v>
      </c>
      <c r="B5051" s="26" t="str">
        <f t="shared" si="563"/>
        <v>SICODI</v>
      </c>
      <c r="C5051" s="9" t="str">
        <f t="shared" si="559"/>
        <v>Puno</v>
      </c>
      <c r="D5051" s="9" t="str">
        <f t="shared" si="560"/>
        <v>No Reporta</v>
      </c>
      <c r="E5051" s="9" t="str">
        <f t="shared" si="561"/>
        <v>No Reporta</v>
      </c>
      <c r="F5051" s="194" t="str">
        <f>+'Información ELECTRO PUNO'!E5031</f>
        <v>MT</v>
      </c>
      <c r="G5051" s="194">
        <f>+'Información ELECTRO PUNO'!G5031</f>
        <v>12</v>
      </c>
      <c r="H5051" s="9" t="str">
        <f t="shared" si="562"/>
        <v>Poste</v>
      </c>
      <c r="I5051" s="194" t="str">
        <f>+'Información ELECTRO PUNO'!F5031</f>
        <v>Madera Tratada</v>
      </c>
      <c r="J5051" s="194" t="str">
        <f>+'Información ELECTRO PUNO'!B5031</f>
        <v>PPM20</v>
      </c>
      <c r="K5051" s="9" t="str">
        <f t="shared" si="564"/>
        <v>POSTE DE MADERA TRATADA DE 12 mts. CL.5</v>
      </c>
      <c r="L5051" s="139">
        <f t="shared" si="565"/>
        <v>0.41</v>
      </c>
    </row>
    <row r="5052" spans="1:12" x14ac:dyDescent="0.25">
      <c r="A5052" s="193">
        <f>+'Información ELECTRO PUNO'!A5032</f>
        <v>5031</v>
      </c>
      <c r="B5052" s="26" t="str">
        <f t="shared" si="563"/>
        <v>SICODI</v>
      </c>
      <c r="C5052" s="9" t="str">
        <f t="shared" si="559"/>
        <v>Puno</v>
      </c>
      <c r="D5052" s="9" t="str">
        <f t="shared" si="560"/>
        <v>No Reporta</v>
      </c>
      <c r="E5052" s="9" t="str">
        <f t="shared" si="561"/>
        <v>No Reporta</v>
      </c>
      <c r="F5052" s="194" t="str">
        <f>+'Información ELECTRO PUNO'!E5032</f>
        <v>MT</v>
      </c>
      <c r="G5052" s="194">
        <f>+'Información ELECTRO PUNO'!G5032</f>
        <v>12</v>
      </c>
      <c r="H5052" s="9" t="str">
        <f t="shared" si="562"/>
        <v>Poste</v>
      </c>
      <c r="I5052" s="194" t="str">
        <f>+'Información ELECTRO PUNO'!F5032</f>
        <v>Madera Tratada</v>
      </c>
      <c r="J5052" s="194" t="str">
        <f>+'Información ELECTRO PUNO'!B5032</f>
        <v>PPM20</v>
      </c>
      <c r="K5052" s="9" t="str">
        <f t="shared" si="564"/>
        <v>POSTE DE MADERA TRATADA DE 12 mts. CL.5</v>
      </c>
      <c r="L5052" s="139">
        <f t="shared" si="565"/>
        <v>0.41</v>
      </c>
    </row>
    <row r="5053" spans="1:12" x14ac:dyDescent="0.25">
      <c r="A5053" s="193">
        <f>+'Información ELECTRO PUNO'!A5033</f>
        <v>5032</v>
      </c>
      <c r="B5053" s="26" t="str">
        <f t="shared" si="563"/>
        <v>SICODI</v>
      </c>
      <c r="C5053" s="9" t="str">
        <f t="shared" si="559"/>
        <v>Puno</v>
      </c>
      <c r="D5053" s="9" t="str">
        <f t="shared" si="560"/>
        <v>No Reporta</v>
      </c>
      <c r="E5053" s="9" t="str">
        <f t="shared" si="561"/>
        <v>No Reporta</v>
      </c>
      <c r="F5053" s="194" t="str">
        <f>+'Información ELECTRO PUNO'!E5033</f>
        <v>MT</v>
      </c>
      <c r="G5053" s="194">
        <f>+'Información ELECTRO PUNO'!G5033</f>
        <v>12</v>
      </c>
      <c r="H5053" s="9" t="str">
        <f t="shared" si="562"/>
        <v>Poste</v>
      </c>
      <c r="I5053" s="194" t="str">
        <f>+'Información ELECTRO PUNO'!F5033</f>
        <v>Madera Tratada</v>
      </c>
      <c r="J5053" s="194" t="str">
        <f>+'Información ELECTRO PUNO'!B5033</f>
        <v>PPM20</v>
      </c>
      <c r="K5053" s="9" t="str">
        <f t="shared" si="564"/>
        <v>POSTE DE MADERA TRATADA DE 12 mts. CL.5</v>
      </c>
      <c r="L5053" s="139">
        <f t="shared" si="565"/>
        <v>0.41</v>
      </c>
    </row>
    <row r="5054" spans="1:12" x14ac:dyDescent="0.25">
      <c r="A5054" s="193">
        <f>+'Información ELECTRO PUNO'!A5034</f>
        <v>5033</v>
      </c>
      <c r="B5054" s="26" t="str">
        <f t="shared" si="563"/>
        <v>SICODI</v>
      </c>
      <c r="C5054" s="9" t="str">
        <f t="shared" si="559"/>
        <v>Puno</v>
      </c>
      <c r="D5054" s="9" t="str">
        <f t="shared" si="560"/>
        <v>No Reporta</v>
      </c>
      <c r="E5054" s="9" t="str">
        <f t="shared" si="561"/>
        <v>No Reporta</v>
      </c>
      <c r="F5054" s="194" t="str">
        <f>+'Información ELECTRO PUNO'!E5034</f>
        <v>MT</v>
      </c>
      <c r="G5054" s="194">
        <f>+'Información ELECTRO PUNO'!G5034</f>
        <v>12</v>
      </c>
      <c r="H5054" s="9" t="str">
        <f t="shared" si="562"/>
        <v>Poste</v>
      </c>
      <c r="I5054" s="194" t="str">
        <f>+'Información ELECTRO PUNO'!F5034</f>
        <v>Madera Tratada</v>
      </c>
      <c r="J5054" s="194" t="str">
        <f>+'Información ELECTRO PUNO'!B5034</f>
        <v>PPM20</v>
      </c>
      <c r="K5054" s="9" t="str">
        <f t="shared" si="564"/>
        <v>POSTE DE MADERA TRATADA DE 12 mts. CL.5</v>
      </c>
      <c r="L5054" s="139">
        <f t="shared" si="565"/>
        <v>0.41</v>
      </c>
    </row>
    <row r="5055" spans="1:12" x14ac:dyDescent="0.25">
      <c r="A5055" s="193">
        <f>+'Información ELECTRO PUNO'!A5035</f>
        <v>5034</v>
      </c>
      <c r="B5055" s="26" t="str">
        <f t="shared" si="563"/>
        <v>SICODI</v>
      </c>
      <c r="C5055" s="9" t="str">
        <f t="shared" si="559"/>
        <v>Puno</v>
      </c>
      <c r="D5055" s="9" t="str">
        <f t="shared" si="560"/>
        <v>No Reporta</v>
      </c>
      <c r="E5055" s="9" t="str">
        <f t="shared" si="561"/>
        <v>No Reporta</v>
      </c>
      <c r="F5055" s="194" t="str">
        <f>+'Información ELECTRO PUNO'!E5035</f>
        <v>MT</v>
      </c>
      <c r="G5055" s="194">
        <f>+'Información ELECTRO PUNO'!G5035</f>
        <v>12</v>
      </c>
      <c r="H5055" s="9" t="str">
        <f t="shared" si="562"/>
        <v>Poste</v>
      </c>
      <c r="I5055" s="194" t="str">
        <f>+'Información ELECTRO PUNO'!F5035</f>
        <v>Madera Tratada</v>
      </c>
      <c r="J5055" s="194" t="str">
        <f>+'Información ELECTRO PUNO'!B5035</f>
        <v>PPM20</v>
      </c>
      <c r="K5055" s="9" t="str">
        <f t="shared" si="564"/>
        <v>POSTE DE MADERA TRATADA DE 12 mts. CL.5</v>
      </c>
      <c r="L5055" s="139">
        <f t="shared" si="565"/>
        <v>0.41</v>
      </c>
    </row>
    <row r="5056" spans="1:12" x14ac:dyDescent="0.25">
      <c r="A5056" s="193">
        <f>+'Información ELECTRO PUNO'!A5036</f>
        <v>5035</v>
      </c>
      <c r="B5056" s="26" t="str">
        <f t="shared" si="563"/>
        <v>SICODI</v>
      </c>
      <c r="C5056" s="9" t="str">
        <f t="shared" si="559"/>
        <v>Puno</v>
      </c>
      <c r="D5056" s="9" t="str">
        <f t="shared" si="560"/>
        <v>No Reporta</v>
      </c>
      <c r="E5056" s="9" t="str">
        <f t="shared" si="561"/>
        <v>No Reporta</v>
      </c>
      <c r="F5056" s="194" t="str">
        <f>+'Información ELECTRO PUNO'!E5036</f>
        <v>MT</v>
      </c>
      <c r="G5056" s="194">
        <f>+'Información ELECTRO PUNO'!G5036</f>
        <v>12</v>
      </c>
      <c r="H5056" s="9" t="str">
        <f t="shared" si="562"/>
        <v>Poste</v>
      </c>
      <c r="I5056" s="194" t="str">
        <f>+'Información ELECTRO PUNO'!F5036</f>
        <v>Madera Tratada</v>
      </c>
      <c r="J5056" s="194" t="str">
        <f>+'Información ELECTRO PUNO'!B5036</f>
        <v>PPM20</v>
      </c>
      <c r="K5056" s="9" t="str">
        <f t="shared" si="564"/>
        <v>POSTE DE MADERA TRATADA DE 12 mts. CL.5</v>
      </c>
      <c r="L5056" s="139">
        <f t="shared" si="565"/>
        <v>0.41</v>
      </c>
    </row>
    <row r="5057" spans="1:12" x14ac:dyDescent="0.25">
      <c r="A5057" s="193">
        <f>+'Información ELECTRO PUNO'!A5037</f>
        <v>5036</v>
      </c>
      <c r="B5057" s="26" t="str">
        <f t="shared" si="563"/>
        <v>SICODI</v>
      </c>
      <c r="C5057" s="9" t="str">
        <f t="shared" si="559"/>
        <v>Puno</v>
      </c>
      <c r="D5057" s="9" t="str">
        <f t="shared" si="560"/>
        <v>No Reporta</v>
      </c>
      <c r="E5057" s="9" t="str">
        <f t="shared" si="561"/>
        <v>No Reporta</v>
      </c>
      <c r="F5057" s="194" t="str">
        <f>+'Información ELECTRO PUNO'!E5037</f>
        <v>MT</v>
      </c>
      <c r="G5057" s="194">
        <f>+'Información ELECTRO PUNO'!G5037</f>
        <v>12</v>
      </c>
      <c r="H5057" s="9" t="str">
        <f t="shared" si="562"/>
        <v>Poste</v>
      </c>
      <c r="I5057" s="194" t="str">
        <f>+'Información ELECTRO PUNO'!F5037</f>
        <v>Madera Tratada</v>
      </c>
      <c r="J5057" s="194" t="str">
        <f>+'Información ELECTRO PUNO'!B5037</f>
        <v>PPM20</v>
      </c>
      <c r="K5057" s="9" t="str">
        <f t="shared" si="564"/>
        <v>POSTE DE MADERA TRATADA DE 12 mts. CL.5</v>
      </c>
      <c r="L5057" s="139">
        <f t="shared" si="565"/>
        <v>0.41</v>
      </c>
    </row>
    <row r="5058" spans="1:12" x14ac:dyDescent="0.25">
      <c r="A5058" s="193">
        <f>+'Información ELECTRO PUNO'!A5038</f>
        <v>5037</v>
      </c>
      <c r="B5058" s="26" t="str">
        <f t="shared" si="563"/>
        <v>SICODI</v>
      </c>
      <c r="C5058" s="9" t="str">
        <f t="shared" si="559"/>
        <v>Puno</v>
      </c>
      <c r="D5058" s="9" t="str">
        <f t="shared" si="560"/>
        <v>No Reporta</v>
      </c>
      <c r="E5058" s="9" t="str">
        <f t="shared" si="561"/>
        <v>No Reporta</v>
      </c>
      <c r="F5058" s="194" t="str">
        <f>+'Información ELECTRO PUNO'!E5038</f>
        <v>MT</v>
      </c>
      <c r="G5058" s="194">
        <f>+'Información ELECTRO PUNO'!G5038</f>
        <v>12</v>
      </c>
      <c r="H5058" s="9" t="str">
        <f t="shared" si="562"/>
        <v>Poste</v>
      </c>
      <c r="I5058" s="194" t="str">
        <f>+'Información ELECTRO PUNO'!F5038</f>
        <v>Madera Tratada</v>
      </c>
      <c r="J5058" s="194" t="str">
        <f>+'Información ELECTRO PUNO'!B5038</f>
        <v>PPM20</v>
      </c>
      <c r="K5058" s="9" t="str">
        <f t="shared" si="564"/>
        <v>POSTE DE MADERA TRATADA DE 12 mts. CL.5</v>
      </c>
      <c r="L5058" s="139">
        <f t="shared" si="565"/>
        <v>0.41</v>
      </c>
    </row>
    <row r="5059" spans="1:12" x14ac:dyDescent="0.25">
      <c r="A5059" s="193">
        <f>+'Información ELECTRO PUNO'!A5039</f>
        <v>5038</v>
      </c>
      <c r="B5059" s="26" t="str">
        <f t="shared" si="563"/>
        <v>SICODI</v>
      </c>
      <c r="C5059" s="9" t="str">
        <f t="shared" si="559"/>
        <v>Puno</v>
      </c>
      <c r="D5059" s="9" t="str">
        <f t="shared" si="560"/>
        <v>No Reporta</v>
      </c>
      <c r="E5059" s="9" t="str">
        <f t="shared" si="561"/>
        <v>No Reporta</v>
      </c>
      <c r="F5059" s="194" t="str">
        <f>+'Información ELECTRO PUNO'!E5039</f>
        <v>MT</v>
      </c>
      <c r="G5059" s="194">
        <f>+'Información ELECTRO PUNO'!G5039</f>
        <v>12</v>
      </c>
      <c r="H5059" s="9" t="str">
        <f t="shared" si="562"/>
        <v>Poste</v>
      </c>
      <c r="I5059" s="194" t="str">
        <f>+'Información ELECTRO PUNO'!F5039</f>
        <v>Madera Tratada</v>
      </c>
      <c r="J5059" s="194" t="str">
        <f>+'Información ELECTRO PUNO'!B5039</f>
        <v>PPM20</v>
      </c>
      <c r="K5059" s="9" t="str">
        <f t="shared" si="564"/>
        <v>POSTE DE MADERA TRATADA DE 12 mts. CL.5</v>
      </c>
      <c r="L5059" s="139">
        <f t="shared" si="565"/>
        <v>0.41</v>
      </c>
    </row>
    <row r="5060" spans="1:12" x14ac:dyDescent="0.25">
      <c r="A5060" s="193">
        <f>+'Información ELECTRO PUNO'!A5040</f>
        <v>5039</v>
      </c>
      <c r="B5060" s="26" t="str">
        <f t="shared" si="563"/>
        <v>SICODI</v>
      </c>
      <c r="C5060" s="9" t="str">
        <f t="shared" si="559"/>
        <v>Puno</v>
      </c>
      <c r="D5060" s="9" t="str">
        <f t="shared" si="560"/>
        <v>No Reporta</v>
      </c>
      <c r="E5060" s="9" t="str">
        <f t="shared" si="561"/>
        <v>No Reporta</v>
      </c>
      <c r="F5060" s="194" t="str">
        <f>+'Información ELECTRO PUNO'!E5040</f>
        <v>MT</v>
      </c>
      <c r="G5060" s="194">
        <f>+'Información ELECTRO PUNO'!G5040</f>
        <v>12</v>
      </c>
      <c r="H5060" s="9" t="str">
        <f t="shared" si="562"/>
        <v>Poste</v>
      </c>
      <c r="I5060" s="194" t="str">
        <f>+'Información ELECTRO PUNO'!F5040</f>
        <v>Madera Tratada</v>
      </c>
      <c r="J5060" s="194" t="str">
        <f>+'Información ELECTRO PUNO'!B5040</f>
        <v>PPM20</v>
      </c>
      <c r="K5060" s="9" t="str">
        <f t="shared" si="564"/>
        <v>POSTE DE MADERA TRATADA DE 12 mts. CL.5</v>
      </c>
      <c r="L5060" s="139">
        <f t="shared" si="565"/>
        <v>0.41</v>
      </c>
    </row>
    <row r="5061" spans="1:12" x14ac:dyDescent="0.25">
      <c r="A5061" s="193">
        <f>+'Información ELECTRO PUNO'!A5041</f>
        <v>5040</v>
      </c>
      <c r="B5061" s="26" t="str">
        <f t="shared" si="563"/>
        <v>SICODI</v>
      </c>
      <c r="C5061" s="9" t="str">
        <f t="shared" si="559"/>
        <v>Puno</v>
      </c>
      <c r="D5061" s="9" t="str">
        <f t="shared" si="560"/>
        <v>No Reporta</v>
      </c>
      <c r="E5061" s="9" t="str">
        <f t="shared" si="561"/>
        <v>No Reporta</v>
      </c>
      <c r="F5061" s="194" t="str">
        <f>+'Información ELECTRO PUNO'!E5041</f>
        <v>MT</v>
      </c>
      <c r="G5061" s="194">
        <f>+'Información ELECTRO PUNO'!G5041</f>
        <v>12</v>
      </c>
      <c r="H5061" s="9" t="str">
        <f t="shared" si="562"/>
        <v>Poste</v>
      </c>
      <c r="I5061" s="194" t="str">
        <f>+'Información ELECTRO PUNO'!F5041</f>
        <v>Madera Tratada</v>
      </c>
      <c r="J5061" s="194" t="str">
        <f>+'Información ELECTRO PUNO'!B5041</f>
        <v>PPM20</v>
      </c>
      <c r="K5061" s="9" t="str">
        <f t="shared" si="564"/>
        <v>POSTE DE MADERA TRATADA DE 12 mts. CL.5</v>
      </c>
      <c r="L5061" s="139">
        <f t="shared" si="565"/>
        <v>0.41</v>
      </c>
    </row>
    <row r="5062" spans="1:12" x14ac:dyDescent="0.25">
      <c r="A5062" s="193">
        <f>+'Información ELECTRO PUNO'!A5042</f>
        <v>5041</v>
      </c>
      <c r="B5062" s="26" t="str">
        <f t="shared" si="563"/>
        <v>SICODI</v>
      </c>
      <c r="C5062" s="9" t="str">
        <f t="shared" si="559"/>
        <v>Puno</v>
      </c>
      <c r="D5062" s="9" t="str">
        <f t="shared" si="560"/>
        <v>No Reporta</v>
      </c>
      <c r="E5062" s="9" t="str">
        <f t="shared" si="561"/>
        <v>No Reporta</v>
      </c>
      <c r="F5062" s="194" t="str">
        <f>+'Información ELECTRO PUNO'!E5042</f>
        <v>MT</v>
      </c>
      <c r="G5062" s="194">
        <f>+'Información ELECTRO PUNO'!G5042</f>
        <v>12</v>
      </c>
      <c r="H5062" s="9" t="str">
        <f t="shared" si="562"/>
        <v>Poste</v>
      </c>
      <c r="I5062" s="194" t="str">
        <f>+'Información ELECTRO PUNO'!F5042</f>
        <v>Madera Tratada</v>
      </c>
      <c r="J5062" s="194" t="str">
        <f>+'Información ELECTRO PUNO'!B5042</f>
        <v>PPM20</v>
      </c>
      <c r="K5062" s="9" t="str">
        <f t="shared" si="564"/>
        <v>POSTE DE MADERA TRATADA DE 12 mts. CL.5</v>
      </c>
      <c r="L5062" s="139">
        <f t="shared" si="565"/>
        <v>0.41</v>
      </c>
    </row>
    <row r="5063" spans="1:12" x14ac:dyDescent="0.25">
      <c r="A5063" s="193">
        <f>+'Información ELECTRO PUNO'!A5043</f>
        <v>5042</v>
      </c>
      <c r="B5063" s="26" t="str">
        <f t="shared" si="563"/>
        <v>SICODI</v>
      </c>
      <c r="C5063" s="9" t="str">
        <f t="shared" si="559"/>
        <v>Puno</v>
      </c>
      <c r="D5063" s="9" t="str">
        <f t="shared" si="560"/>
        <v>No Reporta</v>
      </c>
      <c r="E5063" s="9" t="str">
        <f t="shared" si="561"/>
        <v>No Reporta</v>
      </c>
      <c r="F5063" s="194" t="str">
        <f>+'Información ELECTRO PUNO'!E5043</f>
        <v>MT</v>
      </c>
      <c r="G5063" s="194">
        <f>+'Información ELECTRO PUNO'!G5043</f>
        <v>12</v>
      </c>
      <c r="H5063" s="9" t="str">
        <f t="shared" si="562"/>
        <v>Poste</v>
      </c>
      <c r="I5063" s="194" t="str">
        <f>+'Información ELECTRO PUNO'!F5043</f>
        <v>Madera Tratada</v>
      </c>
      <c r="J5063" s="194" t="str">
        <f>+'Información ELECTRO PUNO'!B5043</f>
        <v>PPM20</v>
      </c>
      <c r="K5063" s="9" t="str">
        <f t="shared" si="564"/>
        <v>POSTE DE MADERA TRATADA DE 12 mts. CL.5</v>
      </c>
      <c r="L5063" s="139">
        <f t="shared" si="565"/>
        <v>0.41</v>
      </c>
    </row>
    <row r="5064" spans="1:12" x14ac:dyDescent="0.25">
      <c r="A5064" s="193">
        <f>+'Información ELECTRO PUNO'!A5044</f>
        <v>5043</v>
      </c>
      <c r="B5064" s="26" t="str">
        <f t="shared" si="563"/>
        <v>SICODI</v>
      </c>
      <c r="C5064" s="9" t="str">
        <f t="shared" si="559"/>
        <v>Puno</v>
      </c>
      <c r="D5064" s="9" t="str">
        <f t="shared" si="560"/>
        <v>No Reporta</v>
      </c>
      <c r="E5064" s="9" t="str">
        <f t="shared" si="561"/>
        <v>No Reporta</v>
      </c>
      <c r="F5064" s="194" t="str">
        <f>+'Información ELECTRO PUNO'!E5044</f>
        <v>MT</v>
      </c>
      <c r="G5064" s="194">
        <f>+'Información ELECTRO PUNO'!G5044</f>
        <v>12</v>
      </c>
      <c r="H5064" s="9" t="str">
        <f t="shared" si="562"/>
        <v>Poste</v>
      </c>
      <c r="I5064" s="194" t="str">
        <f>+'Información ELECTRO PUNO'!F5044</f>
        <v>Madera Tratada</v>
      </c>
      <c r="J5064" s="194" t="str">
        <f>+'Información ELECTRO PUNO'!B5044</f>
        <v>PPM20</v>
      </c>
      <c r="K5064" s="9" t="str">
        <f t="shared" si="564"/>
        <v>POSTE DE MADERA TRATADA DE 12 mts. CL.5</v>
      </c>
      <c r="L5064" s="139">
        <f t="shared" si="565"/>
        <v>0.41</v>
      </c>
    </row>
    <row r="5065" spans="1:12" x14ac:dyDescent="0.25">
      <c r="A5065" s="193">
        <f>+'Información ELECTRO PUNO'!A5045</f>
        <v>5044</v>
      </c>
      <c r="B5065" s="26" t="str">
        <f t="shared" si="563"/>
        <v>SICODI</v>
      </c>
      <c r="C5065" s="9" t="str">
        <f t="shared" si="559"/>
        <v>Puno</v>
      </c>
      <c r="D5065" s="9" t="str">
        <f t="shared" si="560"/>
        <v>No Reporta</v>
      </c>
      <c r="E5065" s="9" t="str">
        <f t="shared" si="561"/>
        <v>No Reporta</v>
      </c>
      <c r="F5065" s="194" t="str">
        <f>+'Información ELECTRO PUNO'!E5045</f>
        <v>MT</v>
      </c>
      <c r="G5065" s="194">
        <f>+'Información ELECTRO PUNO'!G5045</f>
        <v>12</v>
      </c>
      <c r="H5065" s="9" t="str">
        <f t="shared" si="562"/>
        <v>Poste</v>
      </c>
      <c r="I5065" s="194" t="str">
        <f>+'Información ELECTRO PUNO'!F5045</f>
        <v>Madera Tratada</v>
      </c>
      <c r="J5065" s="194" t="str">
        <f>+'Información ELECTRO PUNO'!B5045</f>
        <v>PPM20</v>
      </c>
      <c r="K5065" s="9" t="str">
        <f t="shared" si="564"/>
        <v>POSTE DE MADERA TRATADA DE 12 mts. CL.5</v>
      </c>
      <c r="L5065" s="139">
        <f t="shared" si="565"/>
        <v>0.41</v>
      </c>
    </row>
    <row r="5066" spans="1:12" x14ac:dyDescent="0.25">
      <c r="A5066" s="193">
        <f>+'Información ELECTRO PUNO'!A5046</f>
        <v>5045</v>
      </c>
      <c r="B5066" s="26" t="str">
        <f t="shared" si="563"/>
        <v>SICODI</v>
      </c>
      <c r="C5066" s="9" t="str">
        <f t="shared" si="559"/>
        <v>Puno</v>
      </c>
      <c r="D5066" s="9" t="str">
        <f t="shared" si="560"/>
        <v>No Reporta</v>
      </c>
      <c r="E5066" s="9" t="str">
        <f t="shared" si="561"/>
        <v>No Reporta</v>
      </c>
      <c r="F5066" s="194" t="str">
        <f>+'Información ELECTRO PUNO'!E5046</f>
        <v>MT</v>
      </c>
      <c r="G5066" s="194">
        <f>+'Información ELECTRO PUNO'!G5046</f>
        <v>12</v>
      </c>
      <c r="H5066" s="9" t="str">
        <f t="shared" si="562"/>
        <v>Poste</v>
      </c>
      <c r="I5066" s="194" t="str">
        <f>+'Información ELECTRO PUNO'!F5046</f>
        <v>Madera Tratada</v>
      </c>
      <c r="J5066" s="194" t="str">
        <f>+'Información ELECTRO PUNO'!B5046</f>
        <v>PPM20</v>
      </c>
      <c r="K5066" s="9" t="str">
        <f t="shared" si="564"/>
        <v>POSTE DE MADERA TRATADA DE 12 mts. CL.5</v>
      </c>
      <c r="L5066" s="139">
        <f t="shared" si="565"/>
        <v>0.41</v>
      </c>
    </row>
    <row r="5067" spans="1:12" x14ac:dyDescent="0.25">
      <c r="A5067" s="193">
        <f>+'Información ELECTRO PUNO'!A5047</f>
        <v>5046</v>
      </c>
      <c r="B5067" s="26" t="str">
        <f t="shared" si="563"/>
        <v>SICODI</v>
      </c>
      <c r="C5067" s="9" t="str">
        <f t="shared" si="559"/>
        <v>Puno</v>
      </c>
      <c r="D5067" s="9" t="str">
        <f t="shared" si="560"/>
        <v>No Reporta</v>
      </c>
      <c r="E5067" s="9" t="str">
        <f t="shared" si="561"/>
        <v>No Reporta</v>
      </c>
      <c r="F5067" s="194" t="str">
        <f>+'Información ELECTRO PUNO'!E5047</f>
        <v>MT</v>
      </c>
      <c r="G5067" s="194">
        <f>+'Información ELECTRO PUNO'!G5047</f>
        <v>12</v>
      </c>
      <c r="H5067" s="9" t="str">
        <f t="shared" si="562"/>
        <v>Poste</v>
      </c>
      <c r="I5067" s="194" t="str">
        <f>+'Información ELECTRO PUNO'!F5047</f>
        <v>Madera Tratada</v>
      </c>
      <c r="J5067" s="194" t="str">
        <f>+'Información ELECTRO PUNO'!B5047</f>
        <v>PPM20</v>
      </c>
      <c r="K5067" s="9" t="str">
        <f t="shared" si="564"/>
        <v>POSTE DE MADERA TRATADA DE 12 mts. CL.5</v>
      </c>
      <c r="L5067" s="139">
        <f t="shared" si="565"/>
        <v>0.41</v>
      </c>
    </row>
    <row r="5068" spans="1:12" x14ac:dyDescent="0.25">
      <c r="A5068" s="193">
        <f>+'Información ELECTRO PUNO'!A5048</f>
        <v>5047</v>
      </c>
      <c r="B5068" s="26" t="str">
        <f t="shared" si="563"/>
        <v>SICODI</v>
      </c>
      <c r="C5068" s="9" t="str">
        <f t="shared" si="559"/>
        <v>Puno</v>
      </c>
      <c r="D5068" s="9" t="str">
        <f t="shared" si="560"/>
        <v>No Reporta</v>
      </c>
      <c r="E5068" s="9" t="str">
        <f t="shared" si="561"/>
        <v>No Reporta</v>
      </c>
      <c r="F5068" s="194" t="str">
        <f>+'Información ELECTRO PUNO'!E5048</f>
        <v>MT</v>
      </c>
      <c r="G5068" s="194">
        <f>+'Información ELECTRO PUNO'!G5048</f>
        <v>12</v>
      </c>
      <c r="H5068" s="9" t="str">
        <f t="shared" si="562"/>
        <v>Poste</v>
      </c>
      <c r="I5068" s="194" t="str">
        <f>+'Información ELECTRO PUNO'!F5048</f>
        <v>Madera Tratada</v>
      </c>
      <c r="J5068" s="194" t="str">
        <f>+'Información ELECTRO PUNO'!B5048</f>
        <v>PPM20</v>
      </c>
      <c r="K5068" s="9" t="str">
        <f t="shared" si="564"/>
        <v>POSTE DE MADERA TRATADA DE 12 mts. CL.5</v>
      </c>
      <c r="L5068" s="139">
        <f t="shared" si="565"/>
        <v>0.41</v>
      </c>
    </row>
    <row r="5069" spans="1:12" x14ac:dyDescent="0.25">
      <c r="A5069" s="193">
        <f>+'Información ELECTRO PUNO'!A5049</f>
        <v>5048</v>
      </c>
      <c r="B5069" s="26" t="str">
        <f t="shared" si="563"/>
        <v>SICODI</v>
      </c>
      <c r="C5069" s="9" t="str">
        <f t="shared" si="559"/>
        <v>Puno</v>
      </c>
      <c r="D5069" s="9" t="str">
        <f t="shared" si="560"/>
        <v>No Reporta</v>
      </c>
      <c r="E5069" s="9" t="str">
        <f t="shared" si="561"/>
        <v>No Reporta</v>
      </c>
      <c r="F5069" s="194" t="str">
        <f>+'Información ELECTRO PUNO'!E5049</f>
        <v>MT</v>
      </c>
      <c r="G5069" s="194">
        <f>+'Información ELECTRO PUNO'!G5049</f>
        <v>12</v>
      </c>
      <c r="H5069" s="9" t="str">
        <f t="shared" si="562"/>
        <v>Poste</v>
      </c>
      <c r="I5069" s="194" t="str">
        <f>+'Información ELECTRO PUNO'!F5049</f>
        <v>Madera Tratada</v>
      </c>
      <c r="J5069" s="194" t="str">
        <f>+'Información ELECTRO PUNO'!B5049</f>
        <v>PPM20</v>
      </c>
      <c r="K5069" s="9" t="str">
        <f t="shared" si="564"/>
        <v>POSTE DE MADERA TRATADA DE 12 mts. CL.5</v>
      </c>
      <c r="L5069" s="139">
        <f t="shared" si="565"/>
        <v>0.41</v>
      </c>
    </row>
    <row r="5070" spans="1:12" x14ac:dyDescent="0.25">
      <c r="A5070" s="193">
        <f>+'Información ELECTRO PUNO'!A5050</f>
        <v>5049</v>
      </c>
      <c r="B5070" s="26" t="str">
        <f t="shared" si="563"/>
        <v>SICODI</v>
      </c>
      <c r="C5070" s="9" t="str">
        <f t="shared" si="559"/>
        <v>Puno</v>
      </c>
      <c r="D5070" s="9" t="str">
        <f t="shared" si="560"/>
        <v>No Reporta</v>
      </c>
      <c r="E5070" s="9" t="str">
        <f t="shared" si="561"/>
        <v>No Reporta</v>
      </c>
      <c r="F5070" s="194" t="str">
        <f>+'Información ELECTRO PUNO'!E5050</f>
        <v>MT</v>
      </c>
      <c r="G5070" s="194">
        <f>+'Información ELECTRO PUNO'!G5050</f>
        <v>12</v>
      </c>
      <c r="H5070" s="9" t="str">
        <f t="shared" si="562"/>
        <v>Poste</v>
      </c>
      <c r="I5070" s="194" t="str">
        <f>+'Información ELECTRO PUNO'!F5050</f>
        <v>Madera Tratada</v>
      </c>
      <c r="J5070" s="194" t="str">
        <f>+'Información ELECTRO PUNO'!B5050</f>
        <v>PPM20</v>
      </c>
      <c r="K5070" s="9" t="str">
        <f t="shared" si="564"/>
        <v>POSTE DE MADERA TRATADA DE 12 mts. CL.5</v>
      </c>
      <c r="L5070" s="139">
        <f t="shared" si="565"/>
        <v>0.41</v>
      </c>
    </row>
    <row r="5071" spans="1:12" x14ac:dyDescent="0.25">
      <c r="A5071" s="193">
        <f>+'Información ELECTRO PUNO'!A5051</f>
        <v>5050</v>
      </c>
      <c r="B5071" s="26" t="str">
        <f t="shared" si="563"/>
        <v>SICODI</v>
      </c>
      <c r="C5071" s="9" t="str">
        <f t="shared" si="559"/>
        <v>Puno</v>
      </c>
      <c r="D5071" s="9" t="str">
        <f t="shared" si="560"/>
        <v>No Reporta</v>
      </c>
      <c r="E5071" s="9" t="str">
        <f t="shared" si="561"/>
        <v>No Reporta</v>
      </c>
      <c r="F5071" s="194" t="str">
        <f>+'Información ELECTRO PUNO'!E5051</f>
        <v>MT</v>
      </c>
      <c r="G5071" s="194">
        <f>+'Información ELECTRO PUNO'!G5051</f>
        <v>12</v>
      </c>
      <c r="H5071" s="9" t="str">
        <f t="shared" si="562"/>
        <v>Poste</v>
      </c>
      <c r="I5071" s="194" t="str">
        <f>+'Información ELECTRO PUNO'!F5051</f>
        <v>Madera Tratada</v>
      </c>
      <c r="J5071" s="194" t="str">
        <f>+'Información ELECTRO PUNO'!B5051</f>
        <v>PPM20</v>
      </c>
      <c r="K5071" s="9" t="str">
        <f t="shared" si="564"/>
        <v>POSTE DE MADERA TRATADA DE 12 mts. CL.5</v>
      </c>
      <c r="L5071" s="139">
        <f t="shared" si="565"/>
        <v>0.41</v>
      </c>
    </row>
    <row r="5072" spans="1:12" x14ac:dyDescent="0.25">
      <c r="A5072" s="193">
        <f>+'Información ELECTRO PUNO'!A5052</f>
        <v>5051</v>
      </c>
      <c r="B5072" s="26" t="str">
        <f t="shared" si="563"/>
        <v>SICODI</v>
      </c>
      <c r="C5072" s="9" t="str">
        <f t="shared" si="559"/>
        <v>Puno</v>
      </c>
      <c r="D5072" s="9" t="str">
        <f t="shared" si="560"/>
        <v>No Reporta</v>
      </c>
      <c r="E5072" s="9" t="str">
        <f t="shared" si="561"/>
        <v>No Reporta</v>
      </c>
      <c r="F5072" s="194" t="str">
        <f>+'Información ELECTRO PUNO'!E5052</f>
        <v>MT</v>
      </c>
      <c r="G5072" s="194">
        <f>+'Información ELECTRO PUNO'!G5052</f>
        <v>12</v>
      </c>
      <c r="H5072" s="9" t="str">
        <f t="shared" si="562"/>
        <v>Poste</v>
      </c>
      <c r="I5072" s="194" t="str">
        <f>+'Información ELECTRO PUNO'!F5052</f>
        <v>Madera Tratada</v>
      </c>
      <c r="J5072" s="194" t="str">
        <f>+'Información ELECTRO PUNO'!B5052</f>
        <v>PPM20</v>
      </c>
      <c r="K5072" s="9" t="str">
        <f t="shared" si="564"/>
        <v>POSTE DE MADERA TRATADA DE 12 mts. CL.5</v>
      </c>
      <c r="L5072" s="139">
        <f t="shared" si="565"/>
        <v>0.41</v>
      </c>
    </row>
    <row r="5073" spans="1:12" x14ac:dyDescent="0.25">
      <c r="A5073" s="193">
        <f>+'Información ELECTRO PUNO'!A5053</f>
        <v>5052</v>
      </c>
      <c r="B5073" s="26" t="str">
        <f t="shared" si="563"/>
        <v>SICODI</v>
      </c>
      <c r="C5073" s="9" t="str">
        <f t="shared" si="559"/>
        <v>Puno</v>
      </c>
      <c r="D5073" s="9" t="str">
        <f t="shared" si="560"/>
        <v>No Reporta</v>
      </c>
      <c r="E5073" s="9" t="str">
        <f t="shared" si="561"/>
        <v>No Reporta</v>
      </c>
      <c r="F5073" s="194" t="str">
        <f>+'Información ELECTRO PUNO'!E5053</f>
        <v>MT</v>
      </c>
      <c r="G5073" s="194">
        <f>+'Información ELECTRO PUNO'!G5053</f>
        <v>12</v>
      </c>
      <c r="H5073" s="9" t="str">
        <f t="shared" si="562"/>
        <v>Poste</v>
      </c>
      <c r="I5073" s="194" t="str">
        <f>+'Información ELECTRO PUNO'!F5053</f>
        <v>Madera Tratada</v>
      </c>
      <c r="J5073" s="194" t="str">
        <f>+'Información ELECTRO PUNO'!B5053</f>
        <v>PPM20</v>
      </c>
      <c r="K5073" s="9" t="str">
        <f t="shared" si="564"/>
        <v>POSTE DE MADERA TRATADA DE 12 mts. CL.5</v>
      </c>
      <c r="L5073" s="139">
        <f t="shared" si="565"/>
        <v>0.41</v>
      </c>
    </row>
    <row r="5074" spans="1:12" x14ac:dyDescent="0.25">
      <c r="A5074" s="193">
        <f>+'Información ELECTRO PUNO'!A5054</f>
        <v>5053</v>
      </c>
      <c r="B5074" s="26" t="str">
        <f t="shared" si="563"/>
        <v>SICODI</v>
      </c>
      <c r="C5074" s="9" t="str">
        <f t="shared" si="559"/>
        <v>Puno</v>
      </c>
      <c r="D5074" s="9" t="str">
        <f t="shared" si="560"/>
        <v>No Reporta</v>
      </c>
      <c r="E5074" s="9" t="str">
        <f t="shared" si="561"/>
        <v>No Reporta</v>
      </c>
      <c r="F5074" s="194" t="str">
        <f>+'Información ELECTRO PUNO'!E5054</f>
        <v>MT</v>
      </c>
      <c r="G5074" s="194">
        <f>+'Información ELECTRO PUNO'!G5054</f>
        <v>12</v>
      </c>
      <c r="H5074" s="9" t="str">
        <f t="shared" si="562"/>
        <v>Poste</v>
      </c>
      <c r="I5074" s="194" t="str">
        <f>+'Información ELECTRO PUNO'!F5054</f>
        <v>Madera Tratada</v>
      </c>
      <c r="J5074" s="194" t="str">
        <f>+'Información ELECTRO PUNO'!B5054</f>
        <v>PPM20</v>
      </c>
      <c r="K5074" s="9" t="str">
        <f t="shared" si="564"/>
        <v>POSTE DE MADERA TRATADA DE 12 mts. CL.5</v>
      </c>
      <c r="L5074" s="139">
        <f t="shared" si="565"/>
        <v>0.41</v>
      </c>
    </row>
    <row r="5075" spans="1:12" x14ac:dyDescent="0.25">
      <c r="A5075" s="193">
        <f>+'Información ELECTRO PUNO'!A5055</f>
        <v>5054</v>
      </c>
      <c r="B5075" s="26" t="str">
        <f t="shared" si="563"/>
        <v>SICODI</v>
      </c>
      <c r="C5075" s="9" t="str">
        <f t="shared" si="559"/>
        <v>Puno</v>
      </c>
      <c r="D5075" s="9" t="str">
        <f t="shared" si="560"/>
        <v>No Reporta</v>
      </c>
      <c r="E5075" s="9" t="str">
        <f t="shared" si="561"/>
        <v>No Reporta</v>
      </c>
      <c r="F5075" s="194" t="str">
        <f>+'Información ELECTRO PUNO'!E5055</f>
        <v>MT</v>
      </c>
      <c r="G5075" s="194">
        <f>+'Información ELECTRO PUNO'!G5055</f>
        <v>12</v>
      </c>
      <c r="H5075" s="9" t="str">
        <f t="shared" si="562"/>
        <v>Poste</v>
      </c>
      <c r="I5075" s="194" t="str">
        <f>+'Información ELECTRO PUNO'!F5055</f>
        <v>Madera Tratada</v>
      </c>
      <c r="J5075" s="194" t="str">
        <f>+'Información ELECTRO PUNO'!B5055</f>
        <v>PPM20</v>
      </c>
      <c r="K5075" s="9" t="str">
        <f t="shared" si="564"/>
        <v>POSTE DE MADERA TRATADA DE 12 mts. CL.5</v>
      </c>
      <c r="L5075" s="139">
        <f t="shared" si="565"/>
        <v>0.41</v>
      </c>
    </row>
    <row r="5076" spans="1:12" x14ac:dyDescent="0.25">
      <c r="A5076" s="193">
        <f>+'Información ELECTRO PUNO'!A5056</f>
        <v>5055</v>
      </c>
      <c r="B5076" s="26" t="str">
        <f t="shared" si="563"/>
        <v>SICODI</v>
      </c>
      <c r="C5076" s="9" t="str">
        <f t="shared" si="559"/>
        <v>Puno</v>
      </c>
      <c r="D5076" s="9" t="str">
        <f t="shared" si="560"/>
        <v>No Reporta</v>
      </c>
      <c r="E5076" s="9" t="str">
        <f t="shared" si="561"/>
        <v>No Reporta</v>
      </c>
      <c r="F5076" s="194" t="str">
        <f>+'Información ELECTRO PUNO'!E5056</f>
        <v>MT</v>
      </c>
      <c r="G5076" s="194">
        <f>+'Información ELECTRO PUNO'!G5056</f>
        <v>12</v>
      </c>
      <c r="H5076" s="9" t="str">
        <f t="shared" si="562"/>
        <v>Poste</v>
      </c>
      <c r="I5076" s="194" t="str">
        <f>+'Información ELECTRO PUNO'!F5056</f>
        <v>Madera Tratada</v>
      </c>
      <c r="J5076" s="194" t="str">
        <f>+'Información ELECTRO PUNO'!B5056</f>
        <v>PPM20</v>
      </c>
      <c r="K5076" s="9" t="str">
        <f t="shared" si="564"/>
        <v>POSTE DE MADERA TRATADA DE 12 mts. CL.5</v>
      </c>
      <c r="L5076" s="139">
        <f t="shared" si="565"/>
        <v>0.41</v>
      </c>
    </row>
    <row r="5077" spans="1:12" x14ac:dyDescent="0.25">
      <c r="A5077" s="193">
        <f>+'Información ELECTRO PUNO'!A5057</f>
        <v>5056</v>
      </c>
      <c r="B5077" s="26" t="str">
        <f t="shared" si="563"/>
        <v>SICODI</v>
      </c>
      <c r="C5077" s="9" t="str">
        <f t="shared" si="559"/>
        <v>Puno</v>
      </c>
      <c r="D5077" s="9" t="str">
        <f t="shared" si="560"/>
        <v>No Reporta</v>
      </c>
      <c r="E5077" s="9" t="str">
        <f t="shared" si="561"/>
        <v>No Reporta</v>
      </c>
      <c r="F5077" s="194" t="str">
        <f>+'Información ELECTRO PUNO'!E5057</f>
        <v>MT</v>
      </c>
      <c r="G5077" s="194">
        <f>+'Información ELECTRO PUNO'!G5057</f>
        <v>12</v>
      </c>
      <c r="H5077" s="9" t="str">
        <f t="shared" si="562"/>
        <v>Poste</v>
      </c>
      <c r="I5077" s="194" t="str">
        <f>+'Información ELECTRO PUNO'!F5057</f>
        <v>Madera Tratada</v>
      </c>
      <c r="J5077" s="194" t="str">
        <f>+'Información ELECTRO PUNO'!B5057</f>
        <v>PPM20</v>
      </c>
      <c r="K5077" s="9" t="str">
        <f t="shared" si="564"/>
        <v>POSTE DE MADERA TRATADA DE 12 mts. CL.5</v>
      </c>
      <c r="L5077" s="139">
        <f t="shared" si="565"/>
        <v>0.41</v>
      </c>
    </row>
    <row r="5078" spans="1:12" x14ac:dyDescent="0.25">
      <c r="A5078" s="193">
        <f>+'Información ELECTRO PUNO'!A5058</f>
        <v>5057</v>
      </c>
      <c r="B5078" s="26" t="str">
        <f t="shared" si="563"/>
        <v>SICODI</v>
      </c>
      <c r="C5078" s="9" t="str">
        <f t="shared" ref="C5078:C5141" si="566">+$C$10</f>
        <v>Puno</v>
      </c>
      <c r="D5078" s="9" t="str">
        <f t="shared" ref="D5078:D5141" si="567">+$D$10</f>
        <v>No Reporta</v>
      </c>
      <c r="E5078" s="9" t="str">
        <f t="shared" ref="E5078:E5141" si="568">+$E$10</f>
        <v>No Reporta</v>
      </c>
      <c r="F5078" s="194" t="str">
        <f>+'Información ELECTRO PUNO'!E5058</f>
        <v>MT</v>
      </c>
      <c r="G5078" s="194">
        <f>+'Información ELECTRO PUNO'!G5058</f>
        <v>12</v>
      </c>
      <c r="H5078" s="9" t="str">
        <f t="shared" ref="H5078:H5141" si="569">+$H$10</f>
        <v>Poste</v>
      </c>
      <c r="I5078" s="194" t="str">
        <f>+'Información ELECTRO PUNO'!F5058</f>
        <v>Madera Tratada</v>
      </c>
      <c r="J5078" s="194" t="str">
        <f>+'Información ELECTRO PUNO'!B5058</f>
        <v>PPM20</v>
      </c>
      <c r="K5078" s="9" t="str">
        <f t="shared" si="564"/>
        <v>POSTE DE MADERA TRATADA DE 12 mts. CL.5</v>
      </c>
      <c r="L5078" s="139">
        <f t="shared" si="565"/>
        <v>0.41</v>
      </c>
    </row>
    <row r="5079" spans="1:12" x14ac:dyDescent="0.25">
      <c r="A5079" s="193">
        <f>+'Información ELECTRO PUNO'!A5059</f>
        <v>5058</v>
      </c>
      <c r="B5079" s="26" t="str">
        <f t="shared" ref="B5079:B5142" si="570">+INDEX($B$8:$B$16,MATCH(J5079,$J$8:$J$16,0))</f>
        <v>SICODI</v>
      </c>
      <c r="C5079" s="9" t="str">
        <f t="shared" si="566"/>
        <v>Puno</v>
      </c>
      <c r="D5079" s="9" t="str">
        <f t="shared" si="567"/>
        <v>No Reporta</v>
      </c>
      <c r="E5079" s="9" t="str">
        <f t="shared" si="568"/>
        <v>No Reporta</v>
      </c>
      <c r="F5079" s="194" t="str">
        <f>+'Información ELECTRO PUNO'!E5059</f>
        <v>MT</v>
      </c>
      <c r="G5079" s="194">
        <f>+'Información ELECTRO PUNO'!G5059</f>
        <v>12</v>
      </c>
      <c r="H5079" s="9" t="str">
        <f t="shared" si="569"/>
        <v>Poste</v>
      </c>
      <c r="I5079" s="194" t="str">
        <f>+'Información ELECTRO PUNO'!F5059</f>
        <v>Madera Tratada</v>
      </c>
      <c r="J5079" s="194" t="str">
        <f>+'Información ELECTRO PUNO'!B5059</f>
        <v>PPM20</v>
      </c>
      <c r="K5079" s="9" t="str">
        <f t="shared" ref="K5079:K5142" si="571">+VLOOKUP(J5079,$J$8:$K$16,2,FALSE)</f>
        <v>POSTE DE MADERA TRATADA DE 12 mts. CL.5</v>
      </c>
      <c r="L5079" s="139">
        <f t="shared" ref="L5079:L5142" si="572">+VLOOKUP(J5079,$J$8:$U$16,12,FALSE)</f>
        <v>0.41</v>
      </c>
    </row>
    <row r="5080" spans="1:12" x14ac:dyDescent="0.25">
      <c r="A5080" s="193">
        <f>+'Información ELECTRO PUNO'!A5060</f>
        <v>5059</v>
      </c>
      <c r="B5080" s="26" t="str">
        <f t="shared" si="570"/>
        <v>SICODI</v>
      </c>
      <c r="C5080" s="9" t="str">
        <f t="shared" si="566"/>
        <v>Puno</v>
      </c>
      <c r="D5080" s="9" t="str">
        <f t="shared" si="567"/>
        <v>No Reporta</v>
      </c>
      <c r="E5080" s="9" t="str">
        <f t="shared" si="568"/>
        <v>No Reporta</v>
      </c>
      <c r="F5080" s="194" t="str">
        <f>+'Información ELECTRO PUNO'!E5060</f>
        <v>MT</v>
      </c>
      <c r="G5080" s="194">
        <f>+'Información ELECTRO PUNO'!G5060</f>
        <v>12</v>
      </c>
      <c r="H5080" s="9" t="str">
        <f t="shared" si="569"/>
        <v>Poste</v>
      </c>
      <c r="I5080" s="194" t="str">
        <f>+'Información ELECTRO PUNO'!F5060</f>
        <v>Madera Tratada</v>
      </c>
      <c r="J5080" s="194" t="str">
        <f>+'Información ELECTRO PUNO'!B5060</f>
        <v>PPM20</v>
      </c>
      <c r="K5080" s="9" t="str">
        <f t="shared" si="571"/>
        <v>POSTE DE MADERA TRATADA DE 12 mts. CL.5</v>
      </c>
      <c r="L5080" s="139">
        <f t="shared" si="572"/>
        <v>0.41</v>
      </c>
    </row>
    <row r="5081" spans="1:12" x14ac:dyDescent="0.25">
      <c r="A5081" s="193">
        <f>+'Información ELECTRO PUNO'!A5061</f>
        <v>5060</v>
      </c>
      <c r="B5081" s="26" t="str">
        <f t="shared" si="570"/>
        <v>SICODI</v>
      </c>
      <c r="C5081" s="9" t="str">
        <f t="shared" si="566"/>
        <v>Puno</v>
      </c>
      <c r="D5081" s="9" t="str">
        <f t="shared" si="567"/>
        <v>No Reporta</v>
      </c>
      <c r="E5081" s="9" t="str">
        <f t="shared" si="568"/>
        <v>No Reporta</v>
      </c>
      <c r="F5081" s="194" t="str">
        <f>+'Información ELECTRO PUNO'!E5061</f>
        <v>MT</v>
      </c>
      <c r="G5081" s="194">
        <f>+'Información ELECTRO PUNO'!G5061</f>
        <v>12</v>
      </c>
      <c r="H5081" s="9" t="str">
        <f t="shared" si="569"/>
        <v>Poste</v>
      </c>
      <c r="I5081" s="194" t="str">
        <f>+'Información ELECTRO PUNO'!F5061</f>
        <v>Madera Tratada</v>
      </c>
      <c r="J5081" s="194" t="str">
        <f>+'Información ELECTRO PUNO'!B5061</f>
        <v>PPM20</v>
      </c>
      <c r="K5081" s="9" t="str">
        <f t="shared" si="571"/>
        <v>POSTE DE MADERA TRATADA DE 12 mts. CL.5</v>
      </c>
      <c r="L5081" s="139">
        <f t="shared" si="572"/>
        <v>0.41</v>
      </c>
    </row>
    <row r="5082" spans="1:12" x14ac:dyDescent="0.25">
      <c r="A5082" s="193">
        <f>+'Información ELECTRO PUNO'!A5062</f>
        <v>5061</v>
      </c>
      <c r="B5082" s="26" t="str">
        <f t="shared" si="570"/>
        <v>SICODI</v>
      </c>
      <c r="C5082" s="9" t="str">
        <f t="shared" si="566"/>
        <v>Puno</v>
      </c>
      <c r="D5082" s="9" t="str">
        <f t="shared" si="567"/>
        <v>No Reporta</v>
      </c>
      <c r="E5082" s="9" t="str">
        <f t="shared" si="568"/>
        <v>No Reporta</v>
      </c>
      <c r="F5082" s="194" t="str">
        <f>+'Información ELECTRO PUNO'!E5062</f>
        <v>MT</v>
      </c>
      <c r="G5082" s="194">
        <f>+'Información ELECTRO PUNO'!G5062</f>
        <v>12</v>
      </c>
      <c r="H5082" s="9" t="str">
        <f t="shared" si="569"/>
        <v>Poste</v>
      </c>
      <c r="I5082" s="194" t="str">
        <f>+'Información ELECTRO PUNO'!F5062</f>
        <v>Madera Tratada</v>
      </c>
      <c r="J5082" s="194" t="str">
        <f>+'Información ELECTRO PUNO'!B5062</f>
        <v>PPM20</v>
      </c>
      <c r="K5082" s="9" t="str">
        <f t="shared" si="571"/>
        <v>POSTE DE MADERA TRATADA DE 12 mts. CL.5</v>
      </c>
      <c r="L5082" s="139">
        <f t="shared" si="572"/>
        <v>0.41</v>
      </c>
    </row>
    <row r="5083" spans="1:12" x14ac:dyDescent="0.25">
      <c r="A5083" s="193">
        <f>+'Información ELECTRO PUNO'!A5063</f>
        <v>5062</v>
      </c>
      <c r="B5083" s="26" t="str">
        <f t="shared" si="570"/>
        <v>SICODI</v>
      </c>
      <c r="C5083" s="9" t="str">
        <f t="shared" si="566"/>
        <v>Puno</v>
      </c>
      <c r="D5083" s="9" t="str">
        <f t="shared" si="567"/>
        <v>No Reporta</v>
      </c>
      <c r="E5083" s="9" t="str">
        <f t="shared" si="568"/>
        <v>No Reporta</v>
      </c>
      <c r="F5083" s="194" t="str">
        <f>+'Información ELECTRO PUNO'!E5063</f>
        <v>MT</v>
      </c>
      <c r="G5083" s="194">
        <f>+'Información ELECTRO PUNO'!G5063</f>
        <v>12</v>
      </c>
      <c r="H5083" s="9" t="str">
        <f t="shared" si="569"/>
        <v>Poste</v>
      </c>
      <c r="I5083" s="194" t="str">
        <f>+'Información ELECTRO PUNO'!F5063</f>
        <v>Madera Tratada</v>
      </c>
      <c r="J5083" s="194" t="str">
        <f>+'Información ELECTRO PUNO'!B5063</f>
        <v>PPM20</v>
      </c>
      <c r="K5083" s="9" t="str">
        <f t="shared" si="571"/>
        <v>POSTE DE MADERA TRATADA DE 12 mts. CL.5</v>
      </c>
      <c r="L5083" s="139">
        <f t="shared" si="572"/>
        <v>0.41</v>
      </c>
    </row>
    <row r="5084" spans="1:12" x14ac:dyDescent="0.25">
      <c r="A5084" s="193">
        <f>+'Información ELECTRO PUNO'!A5064</f>
        <v>5063</v>
      </c>
      <c r="B5084" s="26" t="str">
        <f t="shared" si="570"/>
        <v>SICODI</v>
      </c>
      <c r="C5084" s="9" t="str">
        <f t="shared" si="566"/>
        <v>Puno</v>
      </c>
      <c r="D5084" s="9" t="str">
        <f t="shared" si="567"/>
        <v>No Reporta</v>
      </c>
      <c r="E5084" s="9" t="str">
        <f t="shared" si="568"/>
        <v>No Reporta</v>
      </c>
      <c r="F5084" s="194" t="str">
        <f>+'Información ELECTRO PUNO'!E5064</f>
        <v>MT</v>
      </c>
      <c r="G5084" s="194">
        <f>+'Información ELECTRO PUNO'!G5064</f>
        <v>12</v>
      </c>
      <c r="H5084" s="9" t="str">
        <f t="shared" si="569"/>
        <v>Poste</v>
      </c>
      <c r="I5084" s="194" t="str">
        <f>+'Información ELECTRO PUNO'!F5064</f>
        <v>Madera Tratada</v>
      </c>
      <c r="J5084" s="194" t="str">
        <f>+'Información ELECTRO PUNO'!B5064</f>
        <v>PPM20</v>
      </c>
      <c r="K5084" s="9" t="str">
        <f t="shared" si="571"/>
        <v>POSTE DE MADERA TRATADA DE 12 mts. CL.5</v>
      </c>
      <c r="L5084" s="139">
        <f t="shared" si="572"/>
        <v>0.41</v>
      </c>
    </row>
    <row r="5085" spans="1:12" x14ac:dyDescent="0.25">
      <c r="A5085" s="193">
        <f>+'Información ELECTRO PUNO'!A5065</f>
        <v>5064</v>
      </c>
      <c r="B5085" s="26" t="str">
        <f t="shared" si="570"/>
        <v>SICODI</v>
      </c>
      <c r="C5085" s="9" t="str">
        <f t="shared" si="566"/>
        <v>Puno</v>
      </c>
      <c r="D5085" s="9" t="str">
        <f t="shared" si="567"/>
        <v>No Reporta</v>
      </c>
      <c r="E5085" s="9" t="str">
        <f t="shared" si="568"/>
        <v>No Reporta</v>
      </c>
      <c r="F5085" s="194" t="str">
        <f>+'Información ELECTRO PUNO'!E5065</f>
        <v>MT</v>
      </c>
      <c r="G5085" s="194">
        <f>+'Información ELECTRO PUNO'!G5065</f>
        <v>12</v>
      </c>
      <c r="H5085" s="9" t="str">
        <f t="shared" si="569"/>
        <v>Poste</v>
      </c>
      <c r="I5085" s="194" t="str">
        <f>+'Información ELECTRO PUNO'!F5065</f>
        <v>Madera Tratada</v>
      </c>
      <c r="J5085" s="194" t="str">
        <f>+'Información ELECTRO PUNO'!B5065</f>
        <v>PPM20</v>
      </c>
      <c r="K5085" s="9" t="str">
        <f t="shared" si="571"/>
        <v>POSTE DE MADERA TRATADA DE 12 mts. CL.5</v>
      </c>
      <c r="L5085" s="139">
        <f t="shared" si="572"/>
        <v>0.41</v>
      </c>
    </row>
    <row r="5086" spans="1:12" x14ac:dyDescent="0.25">
      <c r="A5086" s="193">
        <f>+'Información ELECTRO PUNO'!A5066</f>
        <v>5065</v>
      </c>
      <c r="B5086" s="26" t="str">
        <f t="shared" si="570"/>
        <v>SICODI</v>
      </c>
      <c r="C5086" s="9" t="str">
        <f t="shared" si="566"/>
        <v>Puno</v>
      </c>
      <c r="D5086" s="9" t="str">
        <f t="shared" si="567"/>
        <v>No Reporta</v>
      </c>
      <c r="E5086" s="9" t="str">
        <f t="shared" si="568"/>
        <v>No Reporta</v>
      </c>
      <c r="F5086" s="194" t="str">
        <f>+'Información ELECTRO PUNO'!E5066</f>
        <v>MT</v>
      </c>
      <c r="G5086" s="194">
        <f>+'Información ELECTRO PUNO'!G5066</f>
        <v>12</v>
      </c>
      <c r="H5086" s="9" t="str">
        <f t="shared" si="569"/>
        <v>Poste</v>
      </c>
      <c r="I5086" s="194" t="str">
        <f>+'Información ELECTRO PUNO'!F5066</f>
        <v>Madera Tratada</v>
      </c>
      <c r="J5086" s="194" t="str">
        <f>+'Información ELECTRO PUNO'!B5066</f>
        <v>PPM20</v>
      </c>
      <c r="K5086" s="9" t="str">
        <f t="shared" si="571"/>
        <v>POSTE DE MADERA TRATADA DE 12 mts. CL.5</v>
      </c>
      <c r="L5086" s="139">
        <f t="shared" si="572"/>
        <v>0.41</v>
      </c>
    </row>
    <row r="5087" spans="1:12" x14ac:dyDescent="0.25">
      <c r="A5087" s="193">
        <f>+'Información ELECTRO PUNO'!A5067</f>
        <v>5066</v>
      </c>
      <c r="B5087" s="26" t="str">
        <f t="shared" si="570"/>
        <v>SICODI</v>
      </c>
      <c r="C5087" s="9" t="str">
        <f t="shared" si="566"/>
        <v>Puno</v>
      </c>
      <c r="D5087" s="9" t="str">
        <f t="shared" si="567"/>
        <v>No Reporta</v>
      </c>
      <c r="E5087" s="9" t="str">
        <f t="shared" si="568"/>
        <v>No Reporta</v>
      </c>
      <c r="F5087" s="194" t="str">
        <f>+'Información ELECTRO PUNO'!E5067</f>
        <v>MT</v>
      </c>
      <c r="G5087" s="194">
        <f>+'Información ELECTRO PUNO'!G5067</f>
        <v>12</v>
      </c>
      <c r="H5087" s="9" t="str">
        <f t="shared" si="569"/>
        <v>Poste</v>
      </c>
      <c r="I5087" s="194" t="str">
        <f>+'Información ELECTRO PUNO'!F5067</f>
        <v>Madera Tratada</v>
      </c>
      <c r="J5087" s="194" t="str">
        <f>+'Información ELECTRO PUNO'!B5067</f>
        <v>PPM20</v>
      </c>
      <c r="K5087" s="9" t="str">
        <f t="shared" si="571"/>
        <v>POSTE DE MADERA TRATADA DE 12 mts. CL.5</v>
      </c>
      <c r="L5087" s="139">
        <f t="shared" si="572"/>
        <v>0.41</v>
      </c>
    </row>
    <row r="5088" spans="1:12" x14ac:dyDescent="0.25">
      <c r="A5088" s="193">
        <f>+'Información ELECTRO PUNO'!A5068</f>
        <v>5067</v>
      </c>
      <c r="B5088" s="26" t="str">
        <f t="shared" si="570"/>
        <v>SICODI</v>
      </c>
      <c r="C5088" s="9" t="str">
        <f t="shared" si="566"/>
        <v>Puno</v>
      </c>
      <c r="D5088" s="9" t="str">
        <f t="shared" si="567"/>
        <v>No Reporta</v>
      </c>
      <c r="E5088" s="9" t="str">
        <f t="shared" si="568"/>
        <v>No Reporta</v>
      </c>
      <c r="F5088" s="194" t="str">
        <f>+'Información ELECTRO PUNO'!E5068</f>
        <v>MT</v>
      </c>
      <c r="G5088" s="194">
        <f>+'Información ELECTRO PUNO'!G5068</f>
        <v>12</v>
      </c>
      <c r="H5088" s="9" t="str">
        <f t="shared" si="569"/>
        <v>Poste</v>
      </c>
      <c r="I5088" s="194" t="str">
        <f>+'Información ELECTRO PUNO'!F5068</f>
        <v>Madera Tratada</v>
      </c>
      <c r="J5088" s="194" t="str">
        <f>+'Información ELECTRO PUNO'!B5068</f>
        <v>PPM20</v>
      </c>
      <c r="K5088" s="9" t="str">
        <f t="shared" si="571"/>
        <v>POSTE DE MADERA TRATADA DE 12 mts. CL.5</v>
      </c>
      <c r="L5088" s="139">
        <f t="shared" si="572"/>
        <v>0.41</v>
      </c>
    </row>
    <row r="5089" spans="1:12" x14ac:dyDescent="0.25">
      <c r="A5089" s="193">
        <f>+'Información ELECTRO PUNO'!A5069</f>
        <v>5068</v>
      </c>
      <c r="B5089" s="26" t="str">
        <f t="shared" si="570"/>
        <v>SICODI</v>
      </c>
      <c r="C5089" s="9" t="str">
        <f t="shared" si="566"/>
        <v>Puno</v>
      </c>
      <c r="D5089" s="9" t="str">
        <f t="shared" si="567"/>
        <v>No Reporta</v>
      </c>
      <c r="E5089" s="9" t="str">
        <f t="shared" si="568"/>
        <v>No Reporta</v>
      </c>
      <c r="F5089" s="194" t="str">
        <f>+'Información ELECTRO PUNO'!E5069</f>
        <v>MT</v>
      </c>
      <c r="G5089" s="194">
        <f>+'Información ELECTRO PUNO'!G5069</f>
        <v>12</v>
      </c>
      <c r="H5089" s="9" t="str">
        <f t="shared" si="569"/>
        <v>Poste</v>
      </c>
      <c r="I5089" s="194" t="str">
        <f>+'Información ELECTRO PUNO'!F5069</f>
        <v>Madera Tratada</v>
      </c>
      <c r="J5089" s="194" t="str">
        <f>+'Información ELECTRO PUNO'!B5069</f>
        <v>PPM20</v>
      </c>
      <c r="K5089" s="9" t="str">
        <f t="shared" si="571"/>
        <v>POSTE DE MADERA TRATADA DE 12 mts. CL.5</v>
      </c>
      <c r="L5089" s="139">
        <f t="shared" si="572"/>
        <v>0.41</v>
      </c>
    </row>
    <row r="5090" spans="1:12" x14ac:dyDescent="0.25">
      <c r="A5090" s="193">
        <f>+'Información ELECTRO PUNO'!A5070</f>
        <v>5069</v>
      </c>
      <c r="B5090" s="26" t="str">
        <f t="shared" si="570"/>
        <v>SICODI</v>
      </c>
      <c r="C5090" s="9" t="str">
        <f t="shared" si="566"/>
        <v>Puno</v>
      </c>
      <c r="D5090" s="9" t="str">
        <f t="shared" si="567"/>
        <v>No Reporta</v>
      </c>
      <c r="E5090" s="9" t="str">
        <f t="shared" si="568"/>
        <v>No Reporta</v>
      </c>
      <c r="F5090" s="194" t="str">
        <f>+'Información ELECTRO PUNO'!E5070</f>
        <v>MT</v>
      </c>
      <c r="G5090" s="194">
        <f>+'Información ELECTRO PUNO'!G5070</f>
        <v>12</v>
      </c>
      <c r="H5090" s="9" t="str">
        <f t="shared" si="569"/>
        <v>Poste</v>
      </c>
      <c r="I5090" s="194" t="str">
        <f>+'Información ELECTRO PUNO'!F5070</f>
        <v>Madera Tratada</v>
      </c>
      <c r="J5090" s="194" t="str">
        <f>+'Información ELECTRO PUNO'!B5070</f>
        <v>PPM20</v>
      </c>
      <c r="K5090" s="9" t="str">
        <f t="shared" si="571"/>
        <v>POSTE DE MADERA TRATADA DE 12 mts. CL.5</v>
      </c>
      <c r="L5090" s="139">
        <f t="shared" si="572"/>
        <v>0.41</v>
      </c>
    </row>
    <row r="5091" spans="1:12" x14ac:dyDescent="0.25">
      <c r="A5091" s="193">
        <f>+'Información ELECTRO PUNO'!A5071</f>
        <v>5070</v>
      </c>
      <c r="B5091" s="26" t="str">
        <f t="shared" si="570"/>
        <v>SICODI</v>
      </c>
      <c r="C5091" s="9" t="str">
        <f t="shared" si="566"/>
        <v>Puno</v>
      </c>
      <c r="D5091" s="9" t="str">
        <f t="shared" si="567"/>
        <v>No Reporta</v>
      </c>
      <c r="E5091" s="9" t="str">
        <f t="shared" si="568"/>
        <v>No Reporta</v>
      </c>
      <c r="F5091" s="194" t="str">
        <f>+'Información ELECTRO PUNO'!E5071</f>
        <v>MT</v>
      </c>
      <c r="G5091" s="194">
        <f>+'Información ELECTRO PUNO'!G5071</f>
        <v>12</v>
      </c>
      <c r="H5091" s="9" t="str">
        <f t="shared" si="569"/>
        <v>Poste</v>
      </c>
      <c r="I5091" s="194" t="str">
        <f>+'Información ELECTRO PUNO'!F5071</f>
        <v>Madera Tratada</v>
      </c>
      <c r="J5091" s="194" t="str">
        <f>+'Información ELECTRO PUNO'!B5071</f>
        <v>PPM20</v>
      </c>
      <c r="K5091" s="9" t="str">
        <f t="shared" si="571"/>
        <v>POSTE DE MADERA TRATADA DE 12 mts. CL.5</v>
      </c>
      <c r="L5091" s="139">
        <f t="shared" si="572"/>
        <v>0.41</v>
      </c>
    </row>
    <row r="5092" spans="1:12" x14ac:dyDescent="0.25">
      <c r="A5092" s="193">
        <f>+'Información ELECTRO PUNO'!A5072</f>
        <v>5071</v>
      </c>
      <c r="B5092" s="26" t="str">
        <f t="shared" si="570"/>
        <v>SICODI</v>
      </c>
      <c r="C5092" s="9" t="str">
        <f t="shared" si="566"/>
        <v>Puno</v>
      </c>
      <c r="D5092" s="9" t="str">
        <f t="shared" si="567"/>
        <v>No Reporta</v>
      </c>
      <c r="E5092" s="9" t="str">
        <f t="shared" si="568"/>
        <v>No Reporta</v>
      </c>
      <c r="F5092" s="194" t="str">
        <f>+'Información ELECTRO PUNO'!E5072</f>
        <v>MT</v>
      </c>
      <c r="G5092" s="194">
        <f>+'Información ELECTRO PUNO'!G5072</f>
        <v>12</v>
      </c>
      <c r="H5092" s="9" t="str">
        <f t="shared" si="569"/>
        <v>Poste</v>
      </c>
      <c r="I5092" s="194" t="str">
        <f>+'Información ELECTRO PUNO'!F5072</f>
        <v>Madera Tratada</v>
      </c>
      <c r="J5092" s="194" t="str">
        <f>+'Información ELECTRO PUNO'!B5072</f>
        <v>PPM20</v>
      </c>
      <c r="K5092" s="9" t="str">
        <f t="shared" si="571"/>
        <v>POSTE DE MADERA TRATADA DE 12 mts. CL.5</v>
      </c>
      <c r="L5092" s="139">
        <f t="shared" si="572"/>
        <v>0.41</v>
      </c>
    </row>
    <row r="5093" spans="1:12" x14ac:dyDescent="0.25">
      <c r="A5093" s="193">
        <f>+'Información ELECTRO PUNO'!A5073</f>
        <v>5072</v>
      </c>
      <c r="B5093" s="26" t="str">
        <f t="shared" si="570"/>
        <v>SICODI</v>
      </c>
      <c r="C5093" s="9" t="str">
        <f t="shared" si="566"/>
        <v>Puno</v>
      </c>
      <c r="D5093" s="9" t="str">
        <f t="shared" si="567"/>
        <v>No Reporta</v>
      </c>
      <c r="E5093" s="9" t="str">
        <f t="shared" si="568"/>
        <v>No Reporta</v>
      </c>
      <c r="F5093" s="194" t="str">
        <f>+'Información ELECTRO PUNO'!E5073</f>
        <v>MT</v>
      </c>
      <c r="G5093" s="194">
        <f>+'Información ELECTRO PUNO'!G5073</f>
        <v>12</v>
      </c>
      <c r="H5093" s="9" t="str">
        <f t="shared" si="569"/>
        <v>Poste</v>
      </c>
      <c r="I5093" s="194" t="str">
        <f>+'Información ELECTRO PUNO'!F5073</f>
        <v>Madera Tratada</v>
      </c>
      <c r="J5093" s="194" t="str">
        <f>+'Información ELECTRO PUNO'!B5073</f>
        <v>PPM20</v>
      </c>
      <c r="K5093" s="9" t="str">
        <f t="shared" si="571"/>
        <v>POSTE DE MADERA TRATADA DE 12 mts. CL.5</v>
      </c>
      <c r="L5093" s="139">
        <f t="shared" si="572"/>
        <v>0.41</v>
      </c>
    </row>
    <row r="5094" spans="1:12" x14ac:dyDescent="0.25">
      <c r="A5094" s="193">
        <f>+'Información ELECTRO PUNO'!A5074</f>
        <v>5073</v>
      </c>
      <c r="B5094" s="26" t="str">
        <f t="shared" si="570"/>
        <v>SICODI</v>
      </c>
      <c r="C5094" s="9" t="str">
        <f t="shared" si="566"/>
        <v>Puno</v>
      </c>
      <c r="D5094" s="9" t="str">
        <f t="shared" si="567"/>
        <v>No Reporta</v>
      </c>
      <c r="E5094" s="9" t="str">
        <f t="shared" si="568"/>
        <v>No Reporta</v>
      </c>
      <c r="F5094" s="194" t="str">
        <f>+'Información ELECTRO PUNO'!E5074</f>
        <v>MT</v>
      </c>
      <c r="G5094" s="194">
        <f>+'Información ELECTRO PUNO'!G5074</f>
        <v>12</v>
      </c>
      <c r="H5094" s="9" t="str">
        <f t="shared" si="569"/>
        <v>Poste</v>
      </c>
      <c r="I5094" s="194" t="str">
        <f>+'Información ELECTRO PUNO'!F5074</f>
        <v>Madera Tratada</v>
      </c>
      <c r="J5094" s="194" t="str">
        <f>+'Información ELECTRO PUNO'!B5074</f>
        <v>PPM20</v>
      </c>
      <c r="K5094" s="9" t="str">
        <f t="shared" si="571"/>
        <v>POSTE DE MADERA TRATADA DE 12 mts. CL.5</v>
      </c>
      <c r="L5094" s="139">
        <f t="shared" si="572"/>
        <v>0.41</v>
      </c>
    </row>
    <row r="5095" spans="1:12" x14ac:dyDescent="0.25">
      <c r="A5095" s="193">
        <f>+'Información ELECTRO PUNO'!A5075</f>
        <v>5074</v>
      </c>
      <c r="B5095" s="26" t="str">
        <f t="shared" si="570"/>
        <v>SICODI</v>
      </c>
      <c r="C5095" s="9" t="str">
        <f t="shared" si="566"/>
        <v>Puno</v>
      </c>
      <c r="D5095" s="9" t="str">
        <f t="shared" si="567"/>
        <v>No Reporta</v>
      </c>
      <c r="E5095" s="9" t="str">
        <f t="shared" si="568"/>
        <v>No Reporta</v>
      </c>
      <c r="F5095" s="194" t="str">
        <f>+'Información ELECTRO PUNO'!E5075</f>
        <v>MT</v>
      </c>
      <c r="G5095" s="194">
        <f>+'Información ELECTRO PUNO'!G5075</f>
        <v>12</v>
      </c>
      <c r="H5095" s="9" t="str">
        <f t="shared" si="569"/>
        <v>Poste</v>
      </c>
      <c r="I5095" s="194" t="str">
        <f>+'Información ELECTRO PUNO'!F5075</f>
        <v>Madera Tratada</v>
      </c>
      <c r="J5095" s="194" t="str">
        <f>+'Información ELECTRO PUNO'!B5075</f>
        <v>PPM20</v>
      </c>
      <c r="K5095" s="9" t="str">
        <f t="shared" si="571"/>
        <v>POSTE DE MADERA TRATADA DE 12 mts. CL.5</v>
      </c>
      <c r="L5095" s="139">
        <f t="shared" si="572"/>
        <v>0.41</v>
      </c>
    </row>
    <row r="5096" spans="1:12" x14ac:dyDescent="0.25">
      <c r="A5096" s="193">
        <f>+'Información ELECTRO PUNO'!A5076</f>
        <v>5075</v>
      </c>
      <c r="B5096" s="26" t="str">
        <f t="shared" si="570"/>
        <v>SICODI</v>
      </c>
      <c r="C5096" s="9" t="str">
        <f t="shared" si="566"/>
        <v>Puno</v>
      </c>
      <c r="D5096" s="9" t="str">
        <f t="shared" si="567"/>
        <v>No Reporta</v>
      </c>
      <c r="E5096" s="9" t="str">
        <f t="shared" si="568"/>
        <v>No Reporta</v>
      </c>
      <c r="F5096" s="194" t="str">
        <f>+'Información ELECTRO PUNO'!E5076</f>
        <v>MT</v>
      </c>
      <c r="G5096" s="194">
        <f>+'Información ELECTRO PUNO'!G5076</f>
        <v>12</v>
      </c>
      <c r="H5096" s="9" t="str">
        <f t="shared" si="569"/>
        <v>Poste</v>
      </c>
      <c r="I5096" s="194" t="str">
        <f>+'Información ELECTRO PUNO'!F5076</f>
        <v>Madera Tratada</v>
      </c>
      <c r="J5096" s="194" t="str">
        <f>+'Información ELECTRO PUNO'!B5076</f>
        <v>PPM20</v>
      </c>
      <c r="K5096" s="9" t="str">
        <f t="shared" si="571"/>
        <v>POSTE DE MADERA TRATADA DE 12 mts. CL.5</v>
      </c>
      <c r="L5096" s="139">
        <f t="shared" si="572"/>
        <v>0.41</v>
      </c>
    </row>
    <row r="5097" spans="1:12" x14ac:dyDescent="0.25">
      <c r="A5097" s="193">
        <f>+'Información ELECTRO PUNO'!A5077</f>
        <v>5076</v>
      </c>
      <c r="B5097" s="26" t="str">
        <f t="shared" si="570"/>
        <v>SICODI</v>
      </c>
      <c r="C5097" s="9" t="str">
        <f t="shared" si="566"/>
        <v>Puno</v>
      </c>
      <c r="D5097" s="9" t="str">
        <f t="shared" si="567"/>
        <v>No Reporta</v>
      </c>
      <c r="E5097" s="9" t="str">
        <f t="shared" si="568"/>
        <v>No Reporta</v>
      </c>
      <c r="F5097" s="194" t="str">
        <f>+'Información ELECTRO PUNO'!E5077</f>
        <v>MT</v>
      </c>
      <c r="G5097" s="194">
        <f>+'Información ELECTRO PUNO'!G5077</f>
        <v>12</v>
      </c>
      <c r="H5097" s="9" t="str">
        <f t="shared" si="569"/>
        <v>Poste</v>
      </c>
      <c r="I5097" s="194" t="str">
        <f>+'Información ELECTRO PUNO'!F5077</f>
        <v>Madera Tratada</v>
      </c>
      <c r="J5097" s="194" t="str">
        <f>+'Información ELECTRO PUNO'!B5077</f>
        <v>PPM20</v>
      </c>
      <c r="K5097" s="9" t="str">
        <f t="shared" si="571"/>
        <v>POSTE DE MADERA TRATADA DE 12 mts. CL.5</v>
      </c>
      <c r="L5097" s="139">
        <f t="shared" si="572"/>
        <v>0.41</v>
      </c>
    </row>
    <row r="5098" spans="1:12" x14ac:dyDescent="0.25">
      <c r="A5098" s="193">
        <f>+'Información ELECTRO PUNO'!A5078</f>
        <v>5077</v>
      </c>
      <c r="B5098" s="26" t="str">
        <f t="shared" si="570"/>
        <v>SICODI</v>
      </c>
      <c r="C5098" s="9" t="str">
        <f t="shared" si="566"/>
        <v>Puno</v>
      </c>
      <c r="D5098" s="9" t="str">
        <f t="shared" si="567"/>
        <v>No Reporta</v>
      </c>
      <c r="E5098" s="9" t="str">
        <f t="shared" si="568"/>
        <v>No Reporta</v>
      </c>
      <c r="F5098" s="194" t="str">
        <f>+'Información ELECTRO PUNO'!E5078</f>
        <v>MT</v>
      </c>
      <c r="G5098" s="194">
        <f>+'Información ELECTRO PUNO'!G5078</f>
        <v>12</v>
      </c>
      <c r="H5098" s="9" t="str">
        <f t="shared" si="569"/>
        <v>Poste</v>
      </c>
      <c r="I5098" s="194" t="str">
        <f>+'Información ELECTRO PUNO'!F5078</f>
        <v>Madera Tratada</v>
      </c>
      <c r="J5098" s="194" t="str">
        <f>+'Información ELECTRO PUNO'!B5078</f>
        <v>PPM20</v>
      </c>
      <c r="K5098" s="9" t="str">
        <f t="shared" si="571"/>
        <v>POSTE DE MADERA TRATADA DE 12 mts. CL.5</v>
      </c>
      <c r="L5098" s="139">
        <f t="shared" si="572"/>
        <v>0.41</v>
      </c>
    </row>
    <row r="5099" spans="1:12" x14ac:dyDescent="0.25">
      <c r="A5099" s="193">
        <f>+'Información ELECTRO PUNO'!A5079</f>
        <v>5078</v>
      </c>
      <c r="B5099" s="26" t="str">
        <f t="shared" si="570"/>
        <v>SICODI</v>
      </c>
      <c r="C5099" s="9" t="str">
        <f t="shared" si="566"/>
        <v>Puno</v>
      </c>
      <c r="D5099" s="9" t="str">
        <f t="shared" si="567"/>
        <v>No Reporta</v>
      </c>
      <c r="E5099" s="9" t="str">
        <f t="shared" si="568"/>
        <v>No Reporta</v>
      </c>
      <c r="F5099" s="194" t="str">
        <f>+'Información ELECTRO PUNO'!E5079</f>
        <v>MT</v>
      </c>
      <c r="G5099" s="194">
        <f>+'Información ELECTRO PUNO'!G5079</f>
        <v>12</v>
      </c>
      <c r="H5099" s="9" t="str">
        <f t="shared" si="569"/>
        <v>Poste</v>
      </c>
      <c r="I5099" s="194" t="str">
        <f>+'Información ELECTRO PUNO'!F5079</f>
        <v>Madera Tratada</v>
      </c>
      <c r="J5099" s="194" t="str">
        <f>+'Información ELECTRO PUNO'!B5079</f>
        <v>PPM20</v>
      </c>
      <c r="K5099" s="9" t="str">
        <f t="shared" si="571"/>
        <v>POSTE DE MADERA TRATADA DE 12 mts. CL.5</v>
      </c>
      <c r="L5099" s="139">
        <f t="shared" si="572"/>
        <v>0.41</v>
      </c>
    </row>
    <row r="5100" spans="1:12" x14ac:dyDescent="0.25">
      <c r="A5100" s="193">
        <f>+'Información ELECTRO PUNO'!A5080</f>
        <v>5079</v>
      </c>
      <c r="B5100" s="26" t="str">
        <f t="shared" si="570"/>
        <v>SICODI</v>
      </c>
      <c r="C5100" s="9" t="str">
        <f t="shared" si="566"/>
        <v>Puno</v>
      </c>
      <c r="D5100" s="9" t="str">
        <f t="shared" si="567"/>
        <v>No Reporta</v>
      </c>
      <c r="E5100" s="9" t="str">
        <f t="shared" si="568"/>
        <v>No Reporta</v>
      </c>
      <c r="F5100" s="194" t="str">
        <f>+'Información ELECTRO PUNO'!E5080</f>
        <v>MT</v>
      </c>
      <c r="G5100" s="194">
        <f>+'Información ELECTRO PUNO'!G5080</f>
        <v>12</v>
      </c>
      <c r="H5100" s="9" t="str">
        <f t="shared" si="569"/>
        <v>Poste</v>
      </c>
      <c r="I5100" s="194" t="str">
        <f>+'Información ELECTRO PUNO'!F5080</f>
        <v>Madera Tratada</v>
      </c>
      <c r="J5100" s="194" t="str">
        <f>+'Información ELECTRO PUNO'!B5080</f>
        <v>PPM20</v>
      </c>
      <c r="K5100" s="9" t="str">
        <f t="shared" si="571"/>
        <v>POSTE DE MADERA TRATADA DE 12 mts. CL.5</v>
      </c>
      <c r="L5100" s="139">
        <f t="shared" si="572"/>
        <v>0.41</v>
      </c>
    </row>
    <row r="5101" spans="1:12" x14ac:dyDescent="0.25">
      <c r="A5101" s="193">
        <f>+'Información ELECTRO PUNO'!A5081</f>
        <v>5080</v>
      </c>
      <c r="B5101" s="26" t="str">
        <f t="shared" si="570"/>
        <v>SICODI</v>
      </c>
      <c r="C5101" s="9" t="str">
        <f t="shared" si="566"/>
        <v>Puno</v>
      </c>
      <c r="D5101" s="9" t="str">
        <f t="shared" si="567"/>
        <v>No Reporta</v>
      </c>
      <c r="E5101" s="9" t="str">
        <f t="shared" si="568"/>
        <v>No Reporta</v>
      </c>
      <c r="F5101" s="194" t="str">
        <f>+'Información ELECTRO PUNO'!E5081</f>
        <v>MT</v>
      </c>
      <c r="G5101" s="194">
        <f>+'Información ELECTRO PUNO'!G5081</f>
        <v>12</v>
      </c>
      <c r="H5101" s="9" t="str">
        <f t="shared" si="569"/>
        <v>Poste</v>
      </c>
      <c r="I5101" s="194" t="str">
        <f>+'Información ELECTRO PUNO'!F5081</f>
        <v>Madera Tratada</v>
      </c>
      <c r="J5101" s="194" t="str">
        <f>+'Información ELECTRO PUNO'!B5081</f>
        <v>PPM20</v>
      </c>
      <c r="K5101" s="9" t="str">
        <f t="shared" si="571"/>
        <v>POSTE DE MADERA TRATADA DE 12 mts. CL.5</v>
      </c>
      <c r="L5101" s="139">
        <f t="shared" si="572"/>
        <v>0.41</v>
      </c>
    </row>
    <row r="5102" spans="1:12" x14ac:dyDescent="0.25">
      <c r="A5102" s="193">
        <f>+'Información ELECTRO PUNO'!A5082</f>
        <v>5081</v>
      </c>
      <c r="B5102" s="26" t="str">
        <f t="shared" si="570"/>
        <v>SICODI</v>
      </c>
      <c r="C5102" s="9" t="str">
        <f t="shared" si="566"/>
        <v>Puno</v>
      </c>
      <c r="D5102" s="9" t="str">
        <f t="shared" si="567"/>
        <v>No Reporta</v>
      </c>
      <c r="E5102" s="9" t="str">
        <f t="shared" si="568"/>
        <v>No Reporta</v>
      </c>
      <c r="F5102" s="194" t="str">
        <f>+'Información ELECTRO PUNO'!E5082</f>
        <v>MT</v>
      </c>
      <c r="G5102" s="194">
        <f>+'Información ELECTRO PUNO'!G5082</f>
        <v>12</v>
      </c>
      <c r="H5102" s="9" t="str">
        <f t="shared" si="569"/>
        <v>Poste</v>
      </c>
      <c r="I5102" s="194" t="str">
        <f>+'Información ELECTRO PUNO'!F5082</f>
        <v>Madera Tratada</v>
      </c>
      <c r="J5102" s="194" t="str">
        <f>+'Información ELECTRO PUNO'!B5082</f>
        <v>PPM20</v>
      </c>
      <c r="K5102" s="9" t="str">
        <f t="shared" si="571"/>
        <v>POSTE DE MADERA TRATADA DE 12 mts. CL.5</v>
      </c>
      <c r="L5102" s="139">
        <f t="shared" si="572"/>
        <v>0.41</v>
      </c>
    </row>
    <row r="5103" spans="1:12" x14ac:dyDescent="0.25">
      <c r="A5103" s="193">
        <f>+'Información ELECTRO PUNO'!A5083</f>
        <v>5082</v>
      </c>
      <c r="B5103" s="26" t="str">
        <f t="shared" si="570"/>
        <v>SICODI</v>
      </c>
      <c r="C5103" s="9" t="str">
        <f t="shared" si="566"/>
        <v>Puno</v>
      </c>
      <c r="D5103" s="9" t="str">
        <f t="shared" si="567"/>
        <v>No Reporta</v>
      </c>
      <c r="E5103" s="9" t="str">
        <f t="shared" si="568"/>
        <v>No Reporta</v>
      </c>
      <c r="F5103" s="194" t="str">
        <f>+'Información ELECTRO PUNO'!E5083</f>
        <v>MT</v>
      </c>
      <c r="G5103" s="194">
        <f>+'Información ELECTRO PUNO'!G5083</f>
        <v>12</v>
      </c>
      <c r="H5103" s="9" t="str">
        <f t="shared" si="569"/>
        <v>Poste</v>
      </c>
      <c r="I5103" s="194" t="str">
        <f>+'Información ELECTRO PUNO'!F5083</f>
        <v>Madera Tratada</v>
      </c>
      <c r="J5103" s="194" t="str">
        <f>+'Información ELECTRO PUNO'!B5083</f>
        <v>PPM20</v>
      </c>
      <c r="K5103" s="9" t="str">
        <f t="shared" si="571"/>
        <v>POSTE DE MADERA TRATADA DE 12 mts. CL.5</v>
      </c>
      <c r="L5103" s="139">
        <f t="shared" si="572"/>
        <v>0.41</v>
      </c>
    </row>
    <row r="5104" spans="1:12" x14ac:dyDescent="0.25">
      <c r="A5104" s="193">
        <f>+'Información ELECTRO PUNO'!A5084</f>
        <v>5083</v>
      </c>
      <c r="B5104" s="26" t="str">
        <f t="shared" si="570"/>
        <v>SICODI</v>
      </c>
      <c r="C5104" s="9" t="str">
        <f t="shared" si="566"/>
        <v>Puno</v>
      </c>
      <c r="D5104" s="9" t="str">
        <f t="shared" si="567"/>
        <v>No Reporta</v>
      </c>
      <c r="E5104" s="9" t="str">
        <f t="shared" si="568"/>
        <v>No Reporta</v>
      </c>
      <c r="F5104" s="194" t="str">
        <f>+'Información ELECTRO PUNO'!E5084</f>
        <v>MT</v>
      </c>
      <c r="G5104" s="194">
        <f>+'Información ELECTRO PUNO'!G5084</f>
        <v>12</v>
      </c>
      <c r="H5104" s="9" t="str">
        <f t="shared" si="569"/>
        <v>Poste</v>
      </c>
      <c r="I5104" s="194" t="str">
        <f>+'Información ELECTRO PUNO'!F5084</f>
        <v>Madera Tratada</v>
      </c>
      <c r="J5104" s="194" t="str">
        <f>+'Información ELECTRO PUNO'!B5084</f>
        <v>PPM20</v>
      </c>
      <c r="K5104" s="9" t="str">
        <f t="shared" si="571"/>
        <v>POSTE DE MADERA TRATADA DE 12 mts. CL.5</v>
      </c>
      <c r="L5104" s="139">
        <f t="shared" si="572"/>
        <v>0.41</v>
      </c>
    </row>
    <row r="5105" spans="1:12" x14ac:dyDescent="0.25">
      <c r="A5105" s="193">
        <f>+'Información ELECTRO PUNO'!A5085</f>
        <v>5084</v>
      </c>
      <c r="B5105" s="26" t="str">
        <f t="shared" si="570"/>
        <v>SICODI</v>
      </c>
      <c r="C5105" s="9" t="str">
        <f t="shared" si="566"/>
        <v>Puno</v>
      </c>
      <c r="D5105" s="9" t="str">
        <f t="shared" si="567"/>
        <v>No Reporta</v>
      </c>
      <c r="E5105" s="9" t="str">
        <f t="shared" si="568"/>
        <v>No Reporta</v>
      </c>
      <c r="F5105" s="194" t="str">
        <f>+'Información ELECTRO PUNO'!E5085</f>
        <v>MT</v>
      </c>
      <c r="G5105" s="194">
        <f>+'Información ELECTRO PUNO'!G5085</f>
        <v>12</v>
      </c>
      <c r="H5105" s="9" t="str">
        <f t="shared" si="569"/>
        <v>Poste</v>
      </c>
      <c r="I5105" s="194" t="str">
        <f>+'Información ELECTRO PUNO'!F5085</f>
        <v>Madera Tratada</v>
      </c>
      <c r="J5105" s="194" t="str">
        <f>+'Información ELECTRO PUNO'!B5085</f>
        <v>PPM20</v>
      </c>
      <c r="K5105" s="9" t="str">
        <f t="shared" si="571"/>
        <v>POSTE DE MADERA TRATADA DE 12 mts. CL.5</v>
      </c>
      <c r="L5105" s="139">
        <f t="shared" si="572"/>
        <v>0.41</v>
      </c>
    </row>
    <row r="5106" spans="1:12" x14ac:dyDescent="0.25">
      <c r="A5106" s="193">
        <f>+'Información ELECTRO PUNO'!A5086</f>
        <v>5085</v>
      </c>
      <c r="B5106" s="26" t="str">
        <f t="shared" si="570"/>
        <v>SICODI</v>
      </c>
      <c r="C5106" s="9" t="str">
        <f t="shared" si="566"/>
        <v>Puno</v>
      </c>
      <c r="D5106" s="9" t="str">
        <f t="shared" si="567"/>
        <v>No Reporta</v>
      </c>
      <c r="E5106" s="9" t="str">
        <f t="shared" si="568"/>
        <v>No Reporta</v>
      </c>
      <c r="F5106" s="194" t="str">
        <f>+'Información ELECTRO PUNO'!E5086</f>
        <v>MT</v>
      </c>
      <c r="G5106" s="194">
        <f>+'Información ELECTRO PUNO'!G5086</f>
        <v>12</v>
      </c>
      <c r="H5106" s="9" t="str">
        <f t="shared" si="569"/>
        <v>Poste</v>
      </c>
      <c r="I5106" s="194" t="str">
        <f>+'Información ELECTRO PUNO'!F5086</f>
        <v>Madera Tratada</v>
      </c>
      <c r="J5106" s="194" t="str">
        <f>+'Información ELECTRO PUNO'!B5086</f>
        <v>PPM20</v>
      </c>
      <c r="K5106" s="9" t="str">
        <f t="shared" si="571"/>
        <v>POSTE DE MADERA TRATADA DE 12 mts. CL.5</v>
      </c>
      <c r="L5106" s="139">
        <f t="shared" si="572"/>
        <v>0.41</v>
      </c>
    </row>
    <row r="5107" spans="1:12" x14ac:dyDescent="0.25">
      <c r="A5107" s="193">
        <f>+'Información ELECTRO PUNO'!A5087</f>
        <v>5086</v>
      </c>
      <c r="B5107" s="26" t="str">
        <f t="shared" si="570"/>
        <v>SICODI</v>
      </c>
      <c r="C5107" s="9" t="str">
        <f t="shared" si="566"/>
        <v>Puno</v>
      </c>
      <c r="D5107" s="9" t="str">
        <f t="shared" si="567"/>
        <v>No Reporta</v>
      </c>
      <c r="E5107" s="9" t="str">
        <f t="shared" si="568"/>
        <v>No Reporta</v>
      </c>
      <c r="F5107" s="194" t="str">
        <f>+'Información ELECTRO PUNO'!E5087</f>
        <v>MT</v>
      </c>
      <c r="G5107" s="194">
        <f>+'Información ELECTRO PUNO'!G5087</f>
        <v>12</v>
      </c>
      <c r="H5107" s="9" t="str">
        <f t="shared" si="569"/>
        <v>Poste</v>
      </c>
      <c r="I5107" s="194" t="str">
        <f>+'Información ELECTRO PUNO'!F5087</f>
        <v>Madera Tratada</v>
      </c>
      <c r="J5107" s="194" t="str">
        <f>+'Información ELECTRO PUNO'!B5087</f>
        <v>PPM20</v>
      </c>
      <c r="K5107" s="9" t="str">
        <f t="shared" si="571"/>
        <v>POSTE DE MADERA TRATADA DE 12 mts. CL.5</v>
      </c>
      <c r="L5107" s="139">
        <f t="shared" si="572"/>
        <v>0.41</v>
      </c>
    </row>
    <row r="5108" spans="1:12" x14ac:dyDescent="0.25">
      <c r="A5108" s="193">
        <f>+'Información ELECTRO PUNO'!A5088</f>
        <v>5087</v>
      </c>
      <c r="B5108" s="26" t="str">
        <f t="shared" si="570"/>
        <v>SICODI</v>
      </c>
      <c r="C5108" s="9" t="str">
        <f t="shared" si="566"/>
        <v>Puno</v>
      </c>
      <c r="D5108" s="9" t="str">
        <f t="shared" si="567"/>
        <v>No Reporta</v>
      </c>
      <c r="E5108" s="9" t="str">
        <f t="shared" si="568"/>
        <v>No Reporta</v>
      </c>
      <c r="F5108" s="194" t="str">
        <f>+'Información ELECTRO PUNO'!E5088</f>
        <v>MT</v>
      </c>
      <c r="G5108" s="194">
        <f>+'Información ELECTRO PUNO'!G5088</f>
        <v>12</v>
      </c>
      <c r="H5108" s="9" t="str">
        <f t="shared" si="569"/>
        <v>Poste</v>
      </c>
      <c r="I5108" s="194" t="str">
        <f>+'Información ELECTRO PUNO'!F5088</f>
        <v>Madera Tratada</v>
      </c>
      <c r="J5108" s="194" t="str">
        <f>+'Información ELECTRO PUNO'!B5088</f>
        <v>PPM20</v>
      </c>
      <c r="K5108" s="9" t="str">
        <f t="shared" si="571"/>
        <v>POSTE DE MADERA TRATADA DE 12 mts. CL.5</v>
      </c>
      <c r="L5108" s="139">
        <f t="shared" si="572"/>
        <v>0.41</v>
      </c>
    </row>
    <row r="5109" spans="1:12" x14ac:dyDescent="0.25">
      <c r="A5109" s="193">
        <f>+'Información ELECTRO PUNO'!A5089</f>
        <v>5088</v>
      </c>
      <c r="B5109" s="26" t="str">
        <f t="shared" si="570"/>
        <v>SICODI</v>
      </c>
      <c r="C5109" s="9" t="str">
        <f t="shared" si="566"/>
        <v>Puno</v>
      </c>
      <c r="D5109" s="9" t="str">
        <f t="shared" si="567"/>
        <v>No Reporta</v>
      </c>
      <c r="E5109" s="9" t="str">
        <f t="shared" si="568"/>
        <v>No Reporta</v>
      </c>
      <c r="F5109" s="194" t="str">
        <f>+'Información ELECTRO PUNO'!E5089</f>
        <v>MT</v>
      </c>
      <c r="G5109" s="194">
        <f>+'Información ELECTRO PUNO'!G5089</f>
        <v>12</v>
      </c>
      <c r="H5109" s="9" t="str">
        <f t="shared" si="569"/>
        <v>Poste</v>
      </c>
      <c r="I5109" s="194" t="str">
        <f>+'Información ELECTRO PUNO'!F5089</f>
        <v>Madera Tratada</v>
      </c>
      <c r="J5109" s="194" t="str">
        <f>+'Información ELECTRO PUNO'!B5089</f>
        <v>PPM20</v>
      </c>
      <c r="K5109" s="9" t="str">
        <f t="shared" si="571"/>
        <v>POSTE DE MADERA TRATADA DE 12 mts. CL.5</v>
      </c>
      <c r="L5109" s="139">
        <f t="shared" si="572"/>
        <v>0.41</v>
      </c>
    </row>
    <row r="5110" spans="1:12" x14ac:dyDescent="0.25">
      <c r="A5110" s="193">
        <f>+'Información ELECTRO PUNO'!A5090</f>
        <v>5089</v>
      </c>
      <c r="B5110" s="26" t="str">
        <f t="shared" si="570"/>
        <v>SICODI</v>
      </c>
      <c r="C5110" s="9" t="str">
        <f t="shared" si="566"/>
        <v>Puno</v>
      </c>
      <c r="D5110" s="9" t="str">
        <f t="shared" si="567"/>
        <v>No Reporta</v>
      </c>
      <c r="E5110" s="9" t="str">
        <f t="shared" si="568"/>
        <v>No Reporta</v>
      </c>
      <c r="F5110" s="194" t="str">
        <f>+'Información ELECTRO PUNO'!E5090</f>
        <v>MT</v>
      </c>
      <c r="G5110" s="194">
        <f>+'Información ELECTRO PUNO'!G5090</f>
        <v>12</v>
      </c>
      <c r="H5110" s="9" t="str">
        <f t="shared" si="569"/>
        <v>Poste</v>
      </c>
      <c r="I5110" s="194" t="str">
        <f>+'Información ELECTRO PUNO'!F5090</f>
        <v>Madera Tratada</v>
      </c>
      <c r="J5110" s="194" t="str">
        <f>+'Información ELECTRO PUNO'!B5090</f>
        <v>PPM25</v>
      </c>
      <c r="K5110" s="9" t="str">
        <f t="shared" si="571"/>
        <v>POSTE DE MADERA TRATADA DE 13 mts. CL.6</v>
      </c>
      <c r="L5110" s="139">
        <f t="shared" si="572"/>
        <v>0.33</v>
      </c>
    </row>
    <row r="5111" spans="1:12" x14ac:dyDescent="0.25">
      <c r="A5111" s="193">
        <f>+'Información ELECTRO PUNO'!A5091</f>
        <v>5090</v>
      </c>
      <c r="B5111" s="26" t="str">
        <f t="shared" si="570"/>
        <v>SICODI</v>
      </c>
      <c r="C5111" s="9" t="str">
        <f t="shared" si="566"/>
        <v>Puno</v>
      </c>
      <c r="D5111" s="9" t="str">
        <f t="shared" si="567"/>
        <v>No Reporta</v>
      </c>
      <c r="E5111" s="9" t="str">
        <f t="shared" si="568"/>
        <v>No Reporta</v>
      </c>
      <c r="F5111" s="194" t="str">
        <f>+'Información ELECTRO PUNO'!E5091</f>
        <v>MT</v>
      </c>
      <c r="G5111" s="194">
        <f>+'Información ELECTRO PUNO'!G5091</f>
        <v>12</v>
      </c>
      <c r="H5111" s="9" t="str">
        <f t="shared" si="569"/>
        <v>Poste</v>
      </c>
      <c r="I5111" s="194" t="str">
        <f>+'Información ELECTRO PUNO'!F5091</f>
        <v>Madera Tratada</v>
      </c>
      <c r="J5111" s="194" t="str">
        <f>+'Información ELECTRO PUNO'!B5091</f>
        <v>PPM25</v>
      </c>
      <c r="K5111" s="9" t="str">
        <f t="shared" si="571"/>
        <v>POSTE DE MADERA TRATADA DE 13 mts. CL.6</v>
      </c>
      <c r="L5111" s="139">
        <f t="shared" si="572"/>
        <v>0.33</v>
      </c>
    </row>
    <row r="5112" spans="1:12" x14ac:dyDescent="0.25">
      <c r="A5112" s="193">
        <f>+'Información ELECTRO PUNO'!A5092</f>
        <v>5091</v>
      </c>
      <c r="B5112" s="26" t="str">
        <f t="shared" si="570"/>
        <v>SICODI</v>
      </c>
      <c r="C5112" s="9" t="str">
        <f t="shared" si="566"/>
        <v>Puno</v>
      </c>
      <c r="D5112" s="9" t="str">
        <f t="shared" si="567"/>
        <v>No Reporta</v>
      </c>
      <c r="E5112" s="9" t="str">
        <f t="shared" si="568"/>
        <v>No Reporta</v>
      </c>
      <c r="F5112" s="194" t="str">
        <f>+'Información ELECTRO PUNO'!E5092</f>
        <v>MT</v>
      </c>
      <c r="G5112" s="194">
        <f>+'Información ELECTRO PUNO'!G5092</f>
        <v>13</v>
      </c>
      <c r="H5112" s="9" t="str">
        <f t="shared" si="569"/>
        <v>Poste</v>
      </c>
      <c r="I5112" s="194" t="str">
        <f>+'Información ELECTRO PUNO'!F5092</f>
        <v>Concreto Armado C</v>
      </c>
      <c r="J5112" s="194" t="str">
        <f>+'Información ELECTRO PUNO'!B5092</f>
        <v>PPC20</v>
      </c>
      <c r="K5112" s="9" t="str">
        <f t="shared" si="571"/>
        <v>POSTE DE CONCRETO ARMADO DE 13/400/150/345</v>
      </c>
      <c r="L5112" s="139">
        <f t="shared" si="572"/>
        <v>0.54</v>
      </c>
    </row>
    <row r="5113" spans="1:12" x14ac:dyDescent="0.25">
      <c r="A5113" s="193">
        <f>+'Información ELECTRO PUNO'!A5093</f>
        <v>5092</v>
      </c>
      <c r="B5113" s="26" t="str">
        <f t="shared" si="570"/>
        <v>SICODI</v>
      </c>
      <c r="C5113" s="9" t="str">
        <f t="shared" si="566"/>
        <v>Puno</v>
      </c>
      <c r="D5113" s="9" t="str">
        <f t="shared" si="567"/>
        <v>No Reporta</v>
      </c>
      <c r="E5113" s="9" t="str">
        <f t="shared" si="568"/>
        <v>No Reporta</v>
      </c>
      <c r="F5113" s="194" t="str">
        <f>+'Información ELECTRO PUNO'!E5093</f>
        <v>MT</v>
      </c>
      <c r="G5113" s="194">
        <f>+'Información ELECTRO PUNO'!G5093</f>
        <v>13</v>
      </c>
      <c r="H5113" s="9" t="str">
        <f t="shared" si="569"/>
        <v>Poste</v>
      </c>
      <c r="I5113" s="194" t="str">
        <f>+'Información ELECTRO PUNO'!F5093</f>
        <v>Concreto Armado C</v>
      </c>
      <c r="J5113" s="194" t="str">
        <f>+'Información ELECTRO PUNO'!B5093</f>
        <v>PPC20</v>
      </c>
      <c r="K5113" s="9" t="str">
        <f t="shared" si="571"/>
        <v>POSTE DE CONCRETO ARMADO DE 13/400/150/345</v>
      </c>
      <c r="L5113" s="139">
        <f t="shared" si="572"/>
        <v>0.54</v>
      </c>
    </row>
    <row r="5114" spans="1:12" x14ac:dyDescent="0.25">
      <c r="A5114" s="193">
        <f>+'Información ELECTRO PUNO'!A5094</f>
        <v>5093</v>
      </c>
      <c r="B5114" s="26" t="str">
        <f t="shared" si="570"/>
        <v>SICODI</v>
      </c>
      <c r="C5114" s="9" t="str">
        <f t="shared" si="566"/>
        <v>Puno</v>
      </c>
      <c r="D5114" s="9" t="str">
        <f t="shared" si="567"/>
        <v>No Reporta</v>
      </c>
      <c r="E5114" s="9" t="str">
        <f t="shared" si="568"/>
        <v>No Reporta</v>
      </c>
      <c r="F5114" s="194" t="str">
        <f>+'Información ELECTRO PUNO'!E5094</f>
        <v>MT</v>
      </c>
      <c r="G5114" s="194">
        <f>+'Información ELECTRO PUNO'!G5094</f>
        <v>13</v>
      </c>
      <c r="H5114" s="9" t="str">
        <f t="shared" si="569"/>
        <v>Poste</v>
      </c>
      <c r="I5114" s="194" t="str">
        <f>+'Información ELECTRO PUNO'!F5094</f>
        <v>Concreto Armado C</v>
      </c>
      <c r="J5114" s="194" t="str">
        <f>+'Información ELECTRO PUNO'!B5094</f>
        <v>PPC20</v>
      </c>
      <c r="K5114" s="9" t="str">
        <f t="shared" si="571"/>
        <v>POSTE DE CONCRETO ARMADO DE 13/400/150/345</v>
      </c>
      <c r="L5114" s="139">
        <f t="shared" si="572"/>
        <v>0.54</v>
      </c>
    </row>
    <row r="5115" spans="1:12" x14ac:dyDescent="0.25">
      <c r="A5115" s="193">
        <f>+'Información ELECTRO PUNO'!A5095</f>
        <v>5094</v>
      </c>
      <c r="B5115" s="26" t="str">
        <f t="shared" si="570"/>
        <v>SICODI</v>
      </c>
      <c r="C5115" s="9" t="str">
        <f t="shared" si="566"/>
        <v>Puno</v>
      </c>
      <c r="D5115" s="9" t="str">
        <f t="shared" si="567"/>
        <v>No Reporta</v>
      </c>
      <c r="E5115" s="9" t="str">
        <f t="shared" si="568"/>
        <v>No Reporta</v>
      </c>
      <c r="F5115" s="194" t="str">
        <f>+'Información ELECTRO PUNO'!E5095</f>
        <v>MT</v>
      </c>
      <c r="G5115" s="194">
        <f>+'Información ELECTRO PUNO'!G5095</f>
        <v>13</v>
      </c>
      <c r="H5115" s="9" t="str">
        <f t="shared" si="569"/>
        <v>Poste</v>
      </c>
      <c r="I5115" s="194" t="str">
        <f>+'Información ELECTRO PUNO'!F5095</f>
        <v>Concreto Armado C</v>
      </c>
      <c r="J5115" s="194" t="str">
        <f>+'Información ELECTRO PUNO'!B5095</f>
        <v>PPC20</v>
      </c>
      <c r="K5115" s="9" t="str">
        <f t="shared" si="571"/>
        <v>POSTE DE CONCRETO ARMADO DE 13/400/150/345</v>
      </c>
      <c r="L5115" s="139">
        <f t="shared" si="572"/>
        <v>0.54</v>
      </c>
    </row>
    <row r="5116" spans="1:12" x14ac:dyDescent="0.25">
      <c r="A5116" s="193">
        <f>+'Información ELECTRO PUNO'!A5096</f>
        <v>5095</v>
      </c>
      <c r="B5116" s="26" t="str">
        <f t="shared" si="570"/>
        <v>SICODI</v>
      </c>
      <c r="C5116" s="9" t="str">
        <f t="shared" si="566"/>
        <v>Puno</v>
      </c>
      <c r="D5116" s="9" t="str">
        <f t="shared" si="567"/>
        <v>No Reporta</v>
      </c>
      <c r="E5116" s="9" t="str">
        <f t="shared" si="568"/>
        <v>No Reporta</v>
      </c>
      <c r="F5116" s="194" t="str">
        <f>+'Información ELECTRO PUNO'!E5096</f>
        <v>MT</v>
      </c>
      <c r="G5116" s="194">
        <f>+'Información ELECTRO PUNO'!G5096</f>
        <v>13</v>
      </c>
      <c r="H5116" s="9" t="str">
        <f t="shared" si="569"/>
        <v>Poste</v>
      </c>
      <c r="I5116" s="194" t="str">
        <f>+'Información ELECTRO PUNO'!F5096</f>
        <v>Concreto Armado C</v>
      </c>
      <c r="J5116" s="194" t="str">
        <f>+'Información ELECTRO PUNO'!B5096</f>
        <v>PPC20</v>
      </c>
      <c r="K5116" s="9" t="str">
        <f t="shared" si="571"/>
        <v>POSTE DE CONCRETO ARMADO DE 13/400/150/345</v>
      </c>
      <c r="L5116" s="139">
        <f t="shared" si="572"/>
        <v>0.54</v>
      </c>
    </row>
    <row r="5117" spans="1:12" x14ac:dyDescent="0.25">
      <c r="A5117" s="193">
        <f>+'Información ELECTRO PUNO'!A5097</f>
        <v>5096</v>
      </c>
      <c r="B5117" s="26" t="str">
        <f t="shared" si="570"/>
        <v>SICODI</v>
      </c>
      <c r="C5117" s="9" t="str">
        <f t="shared" si="566"/>
        <v>Puno</v>
      </c>
      <c r="D5117" s="9" t="str">
        <f t="shared" si="567"/>
        <v>No Reporta</v>
      </c>
      <c r="E5117" s="9" t="str">
        <f t="shared" si="568"/>
        <v>No Reporta</v>
      </c>
      <c r="F5117" s="194" t="str">
        <f>+'Información ELECTRO PUNO'!E5097</f>
        <v>MT</v>
      </c>
      <c r="G5117" s="194">
        <f>+'Información ELECTRO PUNO'!G5097</f>
        <v>13</v>
      </c>
      <c r="H5117" s="9" t="str">
        <f t="shared" si="569"/>
        <v>Poste</v>
      </c>
      <c r="I5117" s="194" t="str">
        <f>+'Información ELECTRO PUNO'!F5097</f>
        <v>Concreto Armado C</v>
      </c>
      <c r="J5117" s="194" t="str">
        <f>+'Información ELECTRO PUNO'!B5097</f>
        <v>PPC20</v>
      </c>
      <c r="K5117" s="9" t="str">
        <f t="shared" si="571"/>
        <v>POSTE DE CONCRETO ARMADO DE 13/400/150/345</v>
      </c>
      <c r="L5117" s="139">
        <f t="shared" si="572"/>
        <v>0.54</v>
      </c>
    </row>
    <row r="5118" spans="1:12" x14ac:dyDescent="0.25">
      <c r="A5118" s="193">
        <f>+'Información ELECTRO PUNO'!A5098</f>
        <v>5097</v>
      </c>
      <c r="B5118" s="26" t="str">
        <f t="shared" si="570"/>
        <v>SICODI</v>
      </c>
      <c r="C5118" s="9" t="str">
        <f t="shared" si="566"/>
        <v>Puno</v>
      </c>
      <c r="D5118" s="9" t="str">
        <f t="shared" si="567"/>
        <v>No Reporta</v>
      </c>
      <c r="E5118" s="9" t="str">
        <f t="shared" si="568"/>
        <v>No Reporta</v>
      </c>
      <c r="F5118" s="194" t="str">
        <f>+'Información ELECTRO PUNO'!E5098</f>
        <v>MT</v>
      </c>
      <c r="G5118" s="194">
        <f>+'Información ELECTRO PUNO'!G5098</f>
        <v>13</v>
      </c>
      <c r="H5118" s="9" t="str">
        <f t="shared" si="569"/>
        <v>Poste</v>
      </c>
      <c r="I5118" s="194" t="str">
        <f>+'Información ELECTRO PUNO'!F5098</f>
        <v>Concreto Armado C</v>
      </c>
      <c r="J5118" s="194" t="str">
        <f>+'Información ELECTRO PUNO'!B5098</f>
        <v>PPC20</v>
      </c>
      <c r="K5118" s="9" t="str">
        <f t="shared" si="571"/>
        <v>POSTE DE CONCRETO ARMADO DE 13/400/150/345</v>
      </c>
      <c r="L5118" s="139">
        <f t="shared" si="572"/>
        <v>0.54</v>
      </c>
    </row>
    <row r="5119" spans="1:12" x14ac:dyDescent="0.25">
      <c r="A5119" s="193">
        <f>+'Información ELECTRO PUNO'!A5099</f>
        <v>5098</v>
      </c>
      <c r="B5119" s="26" t="str">
        <f t="shared" si="570"/>
        <v>SICODI</v>
      </c>
      <c r="C5119" s="9" t="str">
        <f t="shared" si="566"/>
        <v>Puno</v>
      </c>
      <c r="D5119" s="9" t="str">
        <f t="shared" si="567"/>
        <v>No Reporta</v>
      </c>
      <c r="E5119" s="9" t="str">
        <f t="shared" si="568"/>
        <v>No Reporta</v>
      </c>
      <c r="F5119" s="194" t="str">
        <f>+'Información ELECTRO PUNO'!E5099</f>
        <v>MT</v>
      </c>
      <c r="G5119" s="194">
        <f>+'Información ELECTRO PUNO'!G5099</f>
        <v>13</v>
      </c>
      <c r="H5119" s="9" t="str">
        <f t="shared" si="569"/>
        <v>Poste</v>
      </c>
      <c r="I5119" s="194" t="str">
        <f>+'Información ELECTRO PUNO'!F5099</f>
        <v>Concreto Armado C</v>
      </c>
      <c r="J5119" s="194" t="str">
        <f>+'Información ELECTRO PUNO'!B5099</f>
        <v>PPC20</v>
      </c>
      <c r="K5119" s="9" t="str">
        <f t="shared" si="571"/>
        <v>POSTE DE CONCRETO ARMADO DE 13/400/150/345</v>
      </c>
      <c r="L5119" s="139">
        <f t="shared" si="572"/>
        <v>0.54</v>
      </c>
    </row>
    <row r="5120" spans="1:12" x14ac:dyDescent="0.25">
      <c r="A5120" s="193">
        <f>+'Información ELECTRO PUNO'!A5100</f>
        <v>5099</v>
      </c>
      <c r="B5120" s="26" t="str">
        <f t="shared" si="570"/>
        <v>SICODI</v>
      </c>
      <c r="C5120" s="9" t="str">
        <f t="shared" si="566"/>
        <v>Puno</v>
      </c>
      <c r="D5120" s="9" t="str">
        <f t="shared" si="567"/>
        <v>No Reporta</v>
      </c>
      <c r="E5120" s="9" t="str">
        <f t="shared" si="568"/>
        <v>No Reporta</v>
      </c>
      <c r="F5120" s="194" t="str">
        <f>+'Información ELECTRO PUNO'!E5100</f>
        <v>MT</v>
      </c>
      <c r="G5120" s="194">
        <f>+'Información ELECTRO PUNO'!G5100</f>
        <v>13</v>
      </c>
      <c r="H5120" s="9" t="str">
        <f t="shared" si="569"/>
        <v>Poste</v>
      </c>
      <c r="I5120" s="194" t="str">
        <f>+'Información ELECTRO PUNO'!F5100</f>
        <v>Concreto Armado C</v>
      </c>
      <c r="J5120" s="194" t="str">
        <f>+'Información ELECTRO PUNO'!B5100</f>
        <v>PPC20</v>
      </c>
      <c r="K5120" s="9" t="str">
        <f t="shared" si="571"/>
        <v>POSTE DE CONCRETO ARMADO DE 13/400/150/345</v>
      </c>
      <c r="L5120" s="139">
        <f t="shared" si="572"/>
        <v>0.54</v>
      </c>
    </row>
    <row r="5121" spans="1:12" x14ac:dyDescent="0.25">
      <c r="A5121" s="193">
        <f>+'Información ELECTRO PUNO'!A5101</f>
        <v>5100</v>
      </c>
      <c r="B5121" s="26" t="str">
        <f t="shared" si="570"/>
        <v>SICODI</v>
      </c>
      <c r="C5121" s="9" t="str">
        <f t="shared" si="566"/>
        <v>Puno</v>
      </c>
      <c r="D5121" s="9" t="str">
        <f t="shared" si="567"/>
        <v>No Reporta</v>
      </c>
      <c r="E5121" s="9" t="str">
        <f t="shared" si="568"/>
        <v>No Reporta</v>
      </c>
      <c r="F5121" s="194" t="str">
        <f>+'Información ELECTRO PUNO'!E5101</f>
        <v>MT</v>
      </c>
      <c r="G5121" s="194">
        <f>+'Información ELECTRO PUNO'!G5101</f>
        <v>13</v>
      </c>
      <c r="H5121" s="9" t="str">
        <f t="shared" si="569"/>
        <v>Poste</v>
      </c>
      <c r="I5121" s="194" t="str">
        <f>+'Información ELECTRO PUNO'!F5101</f>
        <v>Concreto Armado C</v>
      </c>
      <c r="J5121" s="194" t="str">
        <f>+'Información ELECTRO PUNO'!B5101</f>
        <v>PPC20</v>
      </c>
      <c r="K5121" s="9" t="str">
        <f t="shared" si="571"/>
        <v>POSTE DE CONCRETO ARMADO DE 13/400/150/345</v>
      </c>
      <c r="L5121" s="139">
        <f t="shared" si="572"/>
        <v>0.54</v>
      </c>
    </row>
    <row r="5122" spans="1:12" x14ac:dyDescent="0.25">
      <c r="A5122" s="193">
        <f>+'Información ELECTRO PUNO'!A5102</f>
        <v>5101</v>
      </c>
      <c r="B5122" s="26" t="str">
        <f t="shared" si="570"/>
        <v>SICODI</v>
      </c>
      <c r="C5122" s="9" t="str">
        <f t="shared" si="566"/>
        <v>Puno</v>
      </c>
      <c r="D5122" s="9" t="str">
        <f t="shared" si="567"/>
        <v>No Reporta</v>
      </c>
      <c r="E5122" s="9" t="str">
        <f t="shared" si="568"/>
        <v>No Reporta</v>
      </c>
      <c r="F5122" s="194" t="str">
        <f>+'Información ELECTRO PUNO'!E5102</f>
        <v>MT</v>
      </c>
      <c r="G5122" s="194">
        <f>+'Información ELECTRO PUNO'!G5102</f>
        <v>13</v>
      </c>
      <c r="H5122" s="9" t="str">
        <f t="shared" si="569"/>
        <v>Poste</v>
      </c>
      <c r="I5122" s="194" t="str">
        <f>+'Información ELECTRO PUNO'!F5102</f>
        <v>Concreto Armado C</v>
      </c>
      <c r="J5122" s="194" t="str">
        <f>+'Información ELECTRO PUNO'!B5102</f>
        <v>PPC20</v>
      </c>
      <c r="K5122" s="9" t="str">
        <f t="shared" si="571"/>
        <v>POSTE DE CONCRETO ARMADO DE 13/400/150/345</v>
      </c>
      <c r="L5122" s="139">
        <f t="shared" si="572"/>
        <v>0.54</v>
      </c>
    </row>
    <row r="5123" spans="1:12" x14ac:dyDescent="0.25">
      <c r="A5123" s="193">
        <f>+'Información ELECTRO PUNO'!A5103</f>
        <v>5102</v>
      </c>
      <c r="B5123" s="26" t="str">
        <f t="shared" si="570"/>
        <v>SICODI</v>
      </c>
      <c r="C5123" s="9" t="str">
        <f t="shared" si="566"/>
        <v>Puno</v>
      </c>
      <c r="D5123" s="9" t="str">
        <f t="shared" si="567"/>
        <v>No Reporta</v>
      </c>
      <c r="E5123" s="9" t="str">
        <f t="shared" si="568"/>
        <v>No Reporta</v>
      </c>
      <c r="F5123" s="194" t="str">
        <f>+'Información ELECTRO PUNO'!E5103</f>
        <v>MT</v>
      </c>
      <c r="G5123" s="194">
        <f>+'Información ELECTRO PUNO'!G5103</f>
        <v>13</v>
      </c>
      <c r="H5123" s="9" t="str">
        <f t="shared" si="569"/>
        <v>Poste</v>
      </c>
      <c r="I5123" s="194" t="str">
        <f>+'Información ELECTRO PUNO'!F5103</f>
        <v>Concreto Armado C</v>
      </c>
      <c r="J5123" s="194" t="str">
        <f>+'Información ELECTRO PUNO'!B5103</f>
        <v>PPC20</v>
      </c>
      <c r="K5123" s="9" t="str">
        <f t="shared" si="571"/>
        <v>POSTE DE CONCRETO ARMADO DE 13/400/150/345</v>
      </c>
      <c r="L5123" s="139">
        <f t="shared" si="572"/>
        <v>0.54</v>
      </c>
    </row>
    <row r="5124" spans="1:12" x14ac:dyDescent="0.25">
      <c r="A5124" s="193">
        <f>+'Información ELECTRO PUNO'!A5104</f>
        <v>5103</v>
      </c>
      <c r="B5124" s="26" t="str">
        <f t="shared" si="570"/>
        <v>SICODI</v>
      </c>
      <c r="C5124" s="9" t="str">
        <f t="shared" si="566"/>
        <v>Puno</v>
      </c>
      <c r="D5124" s="9" t="str">
        <f t="shared" si="567"/>
        <v>No Reporta</v>
      </c>
      <c r="E5124" s="9" t="str">
        <f t="shared" si="568"/>
        <v>No Reporta</v>
      </c>
      <c r="F5124" s="194" t="str">
        <f>+'Información ELECTRO PUNO'!E5104</f>
        <v>MT</v>
      </c>
      <c r="G5124" s="194">
        <f>+'Información ELECTRO PUNO'!G5104</f>
        <v>13</v>
      </c>
      <c r="H5124" s="9" t="str">
        <f t="shared" si="569"/>
        <v>Poste</v>
      </c>
      <c r="I5124" s="194" t="str">
        <f>+'Información ELECTRO PUNO'!F5104</f>
        <v>Concreto Armado C</v>
      </c>
      <c r="J5124" s="194" t="str">
        <f>+'Información ELECTRO PUNO'!B5104</f>
        <v>PPC20</v>
      </c>
      <c r="K5124" s="9" t="str">
        <f t="shared" si="571"/>
        <v>POSTE DE CONCRETO ARMADO DE 13/400/150/345</v>
      </c>
      <c r="L5124" s="139">
        <f t="shared" si="572"/>
        <v>0.54</v>
      </c>
    </row>
    <row r="5125" spans="1:12" x14ac:dyDescent="0.25">
      <c r="A5125" s="193">
        <f>+'Información ELECTRO PUNO'!A5105</f>
        <v>5104</v>
      </c>
      <c r="B5125" s="26" t="str">
        <f t="shared" si="570"/>
        <v>SICODI</v>
      </c>
      <c r="C5125" s="9" t="str">
        <f t="shared" si="566"/>
        <v>Puno</v>
      </c>
      <c r="D5125" s="9" t="str">
        <f t="shared" si="567"/>
        <v>No Reporta</v>
      </c>
      <c r="E5125" s="9" t="str">
        <f t="shared" si="568"/>
        <v>No Reporta</v>
      </c>
      <c r="F5125" s="194" t="str">
        <f>+'Información ELECTRO PUNO'!E5105</f>
        <v>MT</v>
      </c>
      <c r="G5125" s="194">
        <f>+'Información ELECTRO PUNO'!G5105</f>
        <v>13</v>
      </c>
      <c r="H5125" s="9" t="str">
        <f t="shared" si="569"/>
        <v>Poste</v>
      </c>
      <c r="I5125" s="194" t="str">
        <f>+'Información ELECTRO PUNO'!F5105</f>
        <v>Concreto Armado C</v>
      </c>
      <c r="J5125" s="194" t="str">
        <f>+'Información ELECTRO PUNO'!B5105</f>
        <v>PPC20</v>
      </c>
      <c r="K5125" s="9" t="str">
        <f t="shared" si="571"/>
        <v>POSTE DE CONCRETO ARMADO DE 13/400/150/345</v>
      </c>
      <c r="L5125" s="139">
        <f t="shared" si="572"/>
        <v>0.54</v>
      </c>
    </row>
    <row r="5126" spans="1:12" x14ac:dyDescent="0.25">
      <c r="A5126" s="193">
        <f>+'Información ELECTRO PUNO'!A5106</f>
        <v>5105</v>
      </c>
      <c r="B5126" s="26" t="str">
        <f t="shared" si="570"/>
        <v>SICODI</v>
      </c>
      <c r="C5126" s="9" t="str">
        <f t="shared" si="566"/>
        <v>Puno</v>
      </c>
      <c r="D5126" s="9" t="str">
        <f t="shared" si="567"/>
        <v>No Reporta</v>
      </c>
      <c r="E5126" s="9" t="str">
        <f t="shared" si="568"/>
        <v>No Reporta</v>
      </c>
      <c r="F5126" s="194" t="str">
        <f>+'Información ELECTRO PUNO'!E5106</f>
        <v>MT</v>
      </c>
      <c r="G5126" s="194">
        <f>+'Información ELECTRO PUNO'!G5106</f>
        <v>13</v>
      </c>
      <c r="H5126" s="9" t="str">
        <f t="shared" si="569"/>
        <v>Poste</v>
      </c>
      <c r="I5126" s="194" t="str">
        <f>+'Información ELECTRO PUNO'!F5106</f>
        <v>Concreto Armado C</v>
      </c>
      <c r="J5126" s="194" t="str">
        <f>+'Información ELECTRO PUNO'!B5106</f>
        <v>PPC20</v>
      </c>
      <c r="K5126" s="9" t="str">
        <f t="shared" si="571"/>
        <v>POSTE DE CONCRETO ARMADO DE 13/400/150/345</v>
      </c>
      <c r="L5126" s="139">
        <f t="shared" si="572"/>
        <v>0.54</v>
      </c>
    </row>
    <row r="5127" spans="1:12" x14ac:dyDescent="0.25">
      <c r="A5127" s="193">
        <f>+'Información ELECTRO PUNO'!A5107</f>
        <v>5106</v>
      </c>
      <c r="B5127" s="26" t="str">
        <f t="shared" si="570"/>
        <v>SICODI</v>
      </c>
      <c r="C5127" s="9" t="str">
        <f t="shared" si="566"/>
        <v>Puno</v>
      </c>
      <c r="D5127" s="9" t="str">
        <f t="shared" si="567"/>
        <v>No Reporta</v>
      </c>
      <c r="E5127" s="9" t="str">
        <f t="shared" si="568"/>
        <v>No Reporta</v>
      </c>
      <c r="F5127" s="194" t="str">
        <f>+'Información ELECTRO PUNO'!E5107</f>
        <v>MT</v>
      </c>
      <c r="G5127" s="194">
        <f>+'Información ELECTRO PUNO'!G5107</f>
        <v>13</v>
      </c>
      <c r="H5127" s="9" t="str">
        <f t="shared" si="569"/>
        <v>Poste</v>
      </c>
      <c r="I5127" s="194" t="str">
        <f>+'Información ELECTRO PUNO'!F5107</f>
        <v>Concreto Armado C</v>
      </c>
      <c r="J5127" s="194" t="str">
        <f>+'Información ELECTRO PUNO'!B5107</f>
        <v>PPC20</v>
      </c>
      <c r="K5127" s="9" t="str">
        <f t="shared" si="571"/>
        <v>POSTE DE CONCRETO ARMADO DE 13/400/150/345</v>
      </c>
      <c r="L5127" s="139">
        <f t="shared" si="572"/>
        <v>0.54</v>
      </c>
    </row>
    <row r="5128" spans="1:12" x14ac:dyDescent="0.25">
      <c r="A5128" s="193">
        <f>+'Información ELECTRO PUNO'!A5108</f>
        <v>5107</v>
      </c>
      <c r="B5128" s="26" t="str">
        <f t="shared" si="570"/>
        <v>SICODI</v>
      </c>
      <c r="C5128" s="9" t="str">
        <f t="shared" si="566"/>
        <v>Puno</v>
      </c>
      <c r="D5128" s="9" t="str">
        <f t="shared" si="567"/>
        <v>No Reporta</v>
      </c>
      <c r="E5128" s="9" t="str">
        <f t="shared" si="568"/>
        <v>No Reporta</v>
      </c>
      <c r="F5128" s="194" t="str">
        <f>+'Información ELECTRO PUNO'!E5108</f>
        <v>MT</v>
      </c>
      <c r="G5128" s="194">
        <f>+'Información ELECTRO PUNO'!G5108</f>
        <v>13</v>
      </c>
      <c r="H5128" s="9" t="str">
        <f t="shared" si="569"/>
        <v>Poste</v>
      </c>
      <c r="I5128" s="194" t="str">
        <f>+'Información ELECTRO PUNO'!F5108</f>
        <v>Concreto Armado C</v>
      </c>
      <c r="J5128" s="194" t="str">
        <f>+'Información ELECTRO PUNO'!B5108</f>
        <v>PPC20</v>
      </c>
      <c r="K5128" s="9" t="str">
        <f t="shared" si="571"/>
        <v>POSTE DE CONCRETO ARMADO DE 13/400/150/345</v>
      </c>
      <c r="L5128" s="139">
        <f t="shared" si="572"/>
        <v>0.54</v>
      </c>
    </row>
    <row r="5129" spans="1:12" x14ac:dyDescent="0.25">
      <c r="A5129" s="193">
        <f>+'Información ELECTRO PUNO'!A5109</f>
        <v>5108</v>
      </c>
      <c r="B5129" s="26" t="str">
        <f t="shared" si="570"/>
        <v>SICODI</v>
      </c>
      <c r="C5129" s="9" t="str">
        <f t="shared" si="566"/>
        <v>Puno</v>
      </c>
      <c r="D5129" s="9" t="str">
        <f t="shared" si="567"/>
        <v>No Reporta</v>
      </c>
      <c r="E5129" s="9" t="str">
        <f t="shared" si="568"/>
        <v>No Reporta</v>
      </c>
      <c r="F5129" s="194" t="str">
        <f>+'Información ELECTRO PUNO'!E5109</f>
        <v>MT</v>
      </c>
      <c r="G5129" s="194">
        <f>+'Información ELECTRO PUNO'!G5109</f>
        <v>13</v>
      </c>
      <c r="H5129" s="9" t="str">
        <f t="shared" si="569"/>
        <v>Poste</v>
      </c>
      <c r="I5129" s="194" t="str">
        <f>+'Información ELECTRO PUNO'!F5109</f>
        <v>Concreto Armado C</v>
      </c>
      <c r="J5129" s="194" t="str">
        <f>+'Información ELECTRO PUNO'!B5109</f>
        <v>PPC20</v>
      </c>
      <c r="K5129" s="9" t="str">
        <f t="shared" si="571"/>
        <v>POSTE DE CONCRETO ARMADO DE 13/400/150/345</v>
      </c>
      <c r="L5129" s="139">
        <f t="shared" si="572"/>
        <v>0.54</v>
      </c>
    </row>
    <row r="5130" spans="1:12" x14ac:dyDescent="0.25">
      <c r="A5130" s="193">
        <f>+'Información ELECTRO PUNO'!A5110</f>
        <v>5109</v>
      </c>
      <c r="B5130" s="26" t="str">
        <f t="shared" si="570"/>
        <v>SICODI</v>
      </c>
      <c r="C5130" s="9" t="str">
        <f t="shared" si="566"/>
        <v>Puno</v>
      </c>
      <c r="D5130" s="9" t="str">
        <f t="shared" si="567"/>
        <v>No Reporta</v>
      </c>
      <c r="E5130" s="9" t="str">
        <f t="shared" si="568"/>
        <v>No Reporta</v>
      </c>
      <c r="F5130" s="194" t="str">
        <f>+'Información ELECTRO PUNO'!E5110</f>
        <v>MT</v>
      </c>
      <c r="G5130" s="194">
        <f>+'Información ELECTRO PUNO'!G5110</f>
        <v>13</v>
      </c>
      <c r="H5130" s="9" t="str">
        <f t="shared" si="569"/>
        <v>Poste</v>
      </c>
      <c r="I5130" s="194" t="str">
        <f>+'Información ELECTRO PUNO'!F5110</f>
        <v>Concreto Armado C</v>
      </c>
      <c r="J5130" s="194" t="str">
        <f>+'Información ELECTRO PUNO'!B5110</f>
        <v>PPC20</v>
      </c>
      <c r="K5130" s="9" t="str">
        <f t="shared" si="571"/>
        <v>POSTE DE CONCRETO ARMADO DE 13/400/150/345</v>
      </c>
      <c r="L5130" s="139">
        <f t="shared" si="572"/>
        <v>0.54</v>
      </c>
    </row>
    <row r="5131" spans="1:12" x14ac:dyDescent="0.25">
      <c r="A5131" s="193">
        <f>+'Información ELECTRO PUNO'!A5111</f>
        <v>5110</v>
      </c>
      <c r="B5131" s="26" t="str">
        <f t="shared" si="570"/>
        <v>SICODI</v>
      </c>
      <c r="C5131" s="9" t="str">
        <f t="shared" si="566"/>
        <v>Puno</v>
      </c>
      <c r="D5131" s="9" t="str">
        <f t="shared" si="567"/>
        <v>No Reporta</v>
      </c>
      <c r="E5131" s="9" t="str">
        <f t="shared" si="568"/>
        <v>No Reporta</v>
      </c>
      <c r="F5131" s="194" t="str">
        <f>+'Información ELECTRO PUNO'!E5111</f>
        <v>MT</v>
      </c>
      <c r="G5131" s="194">
        <f>+'Información ELECTRO PUNO'!G5111</f>
        <v>13</v>
      </c>
      <c r="H5131" s="9" t="str">
        <f t="shared" si="569"/>
        <v>Poste</v>
      </c>
      <c r="I5131" s="194" t="str">
        <f>+'Información ELECTRO PUNO'!F5111</f>
        <v>Concreto Armado C</v>
      </c>
      <c r="J5131" s="194" t="str">
        <f>+'Información ELECTRO PUNO'!B5111</f>
        <v>PPC20</v>
      </c>
      <c r="K5131" s="9" t="str">
        <f t="shared" si="571"/>
        <v>POSTE DE CONCRETO ARMADO DE 13/400/150/345</v>
      </c>
      <c r="L5131" s="139">
        <f t="shared" si="572"/>
        <v>0.54</v>
      </c>
    </row>
    <row r="5132" spans="1:12" x14ac:dyDescent="0.25">
      <c r="A5132" s="193">
        <f>+'Información ELECTRO PUNO'!A5112</f>
        <v>5111</v>
      </c>
      <c r="B5132" s="26" t="str">
        <f t="shared" si="570"/>
        <v>SICODI</v>
      </c>
      <c r="C5132" s="9" t="str">
        <f t="shared" si="566"/>
        <v>Puno</v>
      </c>
      <c r="D5132" s="9" t="str">
        <f t="shared" si="567"/>
        <v>No Reporta</v>
      </c>
      <c r="E5132" s="9" t="str">
        <f t="shared" si="568"/>
        <v>No Reporta</v>
      </c>
      <c r="F5132" s="194" t="str">
        <f>+'Información ELECTRO PUNO'!E5112</f>
        <v>MT</v>
      </c>
      <c r="G5132" s="194">
        <f>+'Información ELECTRO PUNO'!G5112</f>
        <v>13</v>
      </c>
      <c r="H5132" s="9" t="str">
        <f t="shared" si="569"/>
        <v>Poste</v>
      </c>
      <c r="I5132" s="194" t="str">
        <f>+'Información ELECTRO PUNO'!F5112</f>
        <v>Concreto Armado C</v>
      </c>
      <c r="J5132" s="194" t="str">
        <f>+'Información ELECTRO PUNO'!B5112</f>
        <v>PPC20</v>
      </c>
      <c r="K5132" s="9" t="str">
        <f t="shared" si="571"/>
        <v>POSTE DE CONCRETO ARMADO DE 13/400/150/345</v>
      </c>
      <c r="L5132" s="139">
        <f t="shared" si="572"/>
        <v>0.54</v>
      </c>
    </row>
    <row r="5133" spans="1:12" x14ac:dyDescent="0.25">
      <c r="A5133" s="193">
        <f>+'Información ELECTRO PUNO'!A5113</f>
        <v>5112</v>
      </c>
      <c r="B5133" s="26" t="str">
        <f t="shared" si="570"/>
        <v>SICODI</v>
      </c>
      <c r="C5133" s="9" t="str">
        <f t="shared" si="566"/>
        <v>Puno</v>
      </c>
      <c r="D5133" s="9" t="str">
        <f t="shared" si="567"/>
        <v>No Reporta</v>
      </c>
      <c r="E5133" s="9" t="str">
        <f t="shared" si="568"/>
        <v>No Reporta</v>
      </c>
      <c r="F5133" s="194" t="str">
        <f>+'Información ELECTRO PUNO'!E5113</f>
        <v>MT</v>
      </c>
      <c r="G5133" s="194">
        <f>+'Información ELECTRO PUNO'!G5113</f>
        <v>13</v>
      </c>
      <c r="H5133" s="9" t="str">
        <f t="shared" si="569"/>
        <v>Poste</v>
      </c>
      <c r="I5133" s="194" t="str">
        <f>+'Información ELECTRO PUNO'!F5113</f>
        <v>Concreto Armado C</v>
      </c>
      <c r="J5133" s="194" t="str">
        <f>+'Información ELECTRO PUNO'!B5113</f>
        <v>PPC20</v>
      </c>
      <c r="K5133" s="9" t="str">
        <f t="shared" si="571"/>
        <v>POSTE DE CONCRETO ARMADO DE 13/400/150/345</v>
      </c>
      <c r="L5133" s="139">
        <f t="shared" si="572"/>
        <v>0.54</v>
      </c>
    </row>
    <row r="5134" spans="1:12" x14ac:dyDescent="0.25">
      <c r="A5134" s="193">
        <f>+'Información ELECTRO PUNO'!A5114</f>
        <v>5113</v>
      </c>
      <c r="B5134" s="26" t="str">
        <f t="shared" si="570"/>
        <v>SICODI</v>
      </c>
      <c r="C5134" s="9" t="str">
        <f t="shared" si="566"/>
        <v>Puno</v>
      </c>
      <c r="D5134" s="9" t="str">
        <f t="shared" si="567"/>
        <v>No Reporta</v>
      </c>
      <c r="E5134" s="9" t="str">
        <f t="shared" si="568"/>
        <v>No Reporta</v>
      </c>
      <c r="F5134" s="194" t="str">
        <f>+'Información ELECTRO PUNO'!E5114</f>
        <v>MT</v>
      </c>
      <c r="G5134" s="194">
        <f>+'Información ELECTRO PUNO'!G5114</f>
        <v>13</v>
      </c>
      <c r="H5134" s="9" t="str">
        <f t="shared" si="569"/>
        <v>Poste</v>
      </c>
      <c r="I5134" s="194" t="str">
        <f>+'Información ELECTRO PUNO'!F5114</f>
        <v>Concreto Armado C</v>
      </c>
      <c r="J5134" s="194" t="str">
        <f>+'Información ELECTRO PUNO'!B5114</f>
        <v>PPC20</v>
      </c>
      <c r="K5134" s="9" t="str">
        <f t="shared" si="571"/>
        <v>POSTE DE CONCRETO ARMADO DE 13/400/150/345</v>
      </c>
      <c r="L5134" s="139">
        <f t="shared" si="572"/>
        <v>0.54</v>
      </c>
    </row>
    <row r="5135" spans="1:12" x14ac:dyDescent="0.25">
      <c r="A5135" s="193">
        <f>+'Información ELECTRO PUNO'!A5115</f>
        <v>5114</v>
      </c>
      <c r="B5135" s="26" t="str">
        <f t="shared" si="570"/>
        <v>SICODI</v>
      </c>
      <c r="C5135" s="9" t="str">
        <f t="shared" si="566"/>
        <v>Puno</v>
      </c>
      <c r="D5135" s="9" t="str">
        <f t="shared" si="567"/>
        <v>No Reporta</v>
      </c>
      <c r="E5135" s="9" t="str">
        <f t="shared" si="568"/>
        <v>No Reporta</v>
      </c>
      <c r="F5135" s="194" t="str">
        <f>+'Información ELECTRO PUNO'!E5115</f>
        <v>MT</v>
      </c>
      <c r="G5135" s="194">
        <f>+'Información ELECTRO PUNO'!G5115</f>
        <v>13</v>
      </c>
      <c r="H5135" s="9" t="str">
        <f t="shared" si="569"/>
        <v>Poste</v>
      </c>
      <c r="I5135" s="194" t="str">
        <f>+'Información ELECTRO PUNO'!F5115</f>
        <v>Concreto Armado C</v>
      </c>
      <c r="J5135" s="194" t="str">
        <f>+'Información ELECTRO PUNO'!B5115</f>
        <v>PPC20</v>
      </c>
      <c r="K5135" s="9" t="str">
        <f t="shared" si="571"/>
        <v>POSTE DE CONCRETO ARMADO DE 13/400/150/345</v>
      </c>
      <c r="L5135" s="139">
        <f t="shared" si="572"/>
        <v>0.54</v>
      </c>
    </row>
    <row r="5136" spans="1:12" x14ac:dyDescent="0.25">
      <c r="A5136" s="193">
        <f>+'Información ELECTRO PUNO'!A5116</f>
        <v>5115</v>
      </c>
      <c r="B5136" s="26" t="str">
        <f t="shared" si="570"/>
        <v>SICODI</v>
      </c>
      <c r="C5136" s="9" t="str">
        <f t="shared" si="566"/>
        <v>Puno</v>
      </c>
      <c r="D5136" s="9" t="str">
        <f t="shared" si="567"/>
        <v>No Reporta</v>
      </c>
      <c r="E5136" s="9" t="str">
        <f t="shared" si="568"/>
        <v>No Reporta</v>
      </c>
      <c r="F5136" s="194" t="str">
        <f>+'Información ELECTRO PUNO'!E5116</f>
        <v>MT</v>
      </c>
      <c r="G5136" s="194">
        <f>+'Información ELECTRO PUNO'!G5116</f>
        <v>13</v>
      </c>
      <c r="H5136" s="9" t="str">
        <f t="shared" si="569"/>
        <v>Poste</v>
      </c>
      <c r="I5136" s="194" t="str">
        <f>+'Información ELECTRO PUNO'!F5116</f>
        <v>Concreto Armado C</v>
      </c>
      <c r="J5136" s="194" t="str">
        <f>+'Información ELECTRO PUNO'!B5116</f>
        <v>PPC20</v>
      </c>
      <c r="K5136" s="9" t="str">
        <f t="shared" si="571"/>
        <v>POSTE DE CONCRETO ARMADO DE 13/400/150/345</v>
      </c>
      <c r="L5136" s="139">
        <f t="shared" si="572"/>
        <v>0.54</v>
      </c>
    </row>
    <row r="5137" spans="1:12" x14ac:dyDescent="0.25">
      <c r="A5137" s="193">
        <f>+'Información ELECTRO PUNO'!A5117</f>
        <v>5116</v>
      </c>
      <c r="B5137" s="26" t="str">
        <f t="shared" si="570"/>
        <v>SICODI</v>
      </c>
      <c r="C5137" s="9" t="str">
        <f t="shared" si="566"/>
        <v>Puno</v>
      </c>
      <c r="D5137" s="9" t="str">
        <f t="shared" si="567"/>
        <v>No Reporta</v>
      </c>
      <c r="E5137" s="9" t="str">
        <f t="shared" si="568"/>
        <v>No Reporta</v>
      </c>
      <c r="F5137" s="194" t="str">
        <f>+'Información ELECTRO PUNO'!E5117</f>
        <v>MT</v>
      </c>
      <c r="G5137" s="194">
        <f>+'Información ELECTRO PUNO'!G5117</f>
        <v>13</v>
      </c>
      <c r="H5137" s="9" t="str">
        <f t="shared" si="569"/>
        <v>Poste</v>
      </c>
      <c r="I5137" s="194" t="str">
        <f>+'Información ELECTRO PUNO'!F5117</f>
        <v>Concreto Armado C</v>
      </c>
      <c r="J5137" s="194" t="str">
        <f>+'Información ELECTRO PUNO'!B5117</f>
        <v>PPC20</v>
      </c>
      <c r="K5137" s="9" t="str">
        <f t="shared" si="571"/>
        <v>POSTE DE CONCRETO ARMADO DE 13/400/150/345</v>
      </c>
      <c r="L5137" s="139">
        <f t="shared" si="572"/>
        <v>0.54</v>
      </c>
    </row>
    <row r="5138" spans="1:12" x14ac:dyDescent="0.25">
      <c r="A5138" s="193">
        <f>+'Información ELECTRO PUNO'!A5118</f>
        <v>5117</v>
      </c>
      <c r="B5138" s="26" t="str">
        <f t="shared" si="570"/>
        <v>SICODI</v>
      </c>
      <c r="C5138" s="9" t="str">
        <f t="shared" si="566"/>
        <v>Puno</v>
      </c>
      <c r="D5138" s="9" t="str">
        <f t="shared" si="567"/>
        <v>No Reporta</v>
      </c>
      <c r="E5138" s="9" t="str">
        <f t="shared" si="568"/>
        <v>No Reporta</v>
      </c>
      <c r="F5138" s="194" t="str">
        <f>+'Información ELECTRO PUNO'!E5118</f>
        <v>MT</v>
      </c>
      <c r="G5138" s="194">
        <f>+'Información ELECTRO PUNO'!G5118</f>
        <v>13</v>
      </c>
      <c r="H5138" s="9" t="str">
        <f t="shared" si="569"/>
        <v>Poste</v>
      </c>
      <c r="I5138" s="194" t="str">
        <f>+'Información ELECTRO PUNO'!F5118</f>
        <v>Concreto Armado C</v>
      </c>
      <c r="J5138" s="194" t="str">
        <f>+'Información ELECTRO PUNO'!B5118</f>
        <v>PPC20</v>
      </c>
      <c r="K5138" s="9" t="str">
        <f t="shared" si="571"/>
        <v>POSTE DE CONCRETO ARMADO DE 13/400/150/345</v>
      </c>
      <c r="L5138" s="139">
        <f t="shared" si="572"/>
        <v>0.54</v>
      </c>
    </row>
    <row r="5139" spans="1:12" x14ac:dyDescent="0.25">
      <c r="A5139" s="193">
        <f>+'Información ELECTRO PUNO'!A5119</f>
        <v>5118</v>
      </c>
      <c r="B5139" s="26" t="str">
        <f t="shared" si="570"/>
        <v>SICODI</v>
      </c>
      <c r="C5139" s="9" t="str">
        <f t="shared" si="566"/>
        <v>Puno</v>
      </c>
      <c r="D5139" s="9" t="str">
        <f t="shared" si="567"/>
        <v>No Reporta</v>
      </c>
      <c r="E5139" s="9" t="str">
        <f t="shared" si="568"/>
        <v>No Reporta</v>
      </c>
      <c r="F5139" s="194" t="str">
        <f>+'Información ELECTRO PUNO'!E5119</f>
        <v>MT</v>
      </c>
      <c r="G5139" s="194">
        <f>+'Información ELECTRO PUNO'!G5119</f>
        <v>13</v>
      </c>
      <c r="H5139" s="9" t="str">
        <f t="shared" si="569"/>
        <v>Poste</v>
      </c>
      <c r="I5139" s="194" t="str">
        <f>+'Información ELECTRO PUNO'!F5119</f>
        <v>Concreto Armado C</v>
      </c>
      <c r="J5139" s="194" t="str">
        <f>+'Información ELECTRO PUNO'!B5119</f>
        <v>PPC20</v>
      </c>
      <c r="K5139" s="9" t="str">
        <f t="shared" si="571"/>
        <v>POSTE DE CONCRETO ARMADO DE 13/400/150/345</v>
      </c>
      <c r="L5139" s="139">
        <f t="shared" si="572"/>
        <v>0.54</v>
      </c>
    </row>
    <row r="5140" spans="1:12" x14ac:dyDescent="0.25">
      <c r="A5140" s="193">
        <f>+'Información ELECTRO PUNO'!A5120</f>
        <v>5119</v>
      </c>
      <c r="B5140" s="26" t="str">
        <f t="shared" si="570"/>
        <v>SICODI</v>
      </c>
      <c r="C5140" s="9" t="str">
        <f t="shared" si="566"/>
        <v>Puno</v>
      </c>
      <c r="D5140" s="9" t="str">
        <f t="shared" si="567"/>
        <v>No Reporta</v>
      </c>
      <c r="E5140" s="9" t="str">
        <f t="shared" si="568"/>
        <v>No Reporta</v>
      </c>
      <c r="F5140" s="194" t="str">
        <f>+'Información ELECTRO PUNO'!E5120</f>
        <v>MT</v>
      </c>
      <c r="G5140" s="194">
        <f>+'Información ELECTRO PUNO'!G5120</f>
        <v>13</v>
      </c>
      <c r="H5140" s="9" t="str">
        <f t="shared" si="569"/>
        <v>Poste</v>
      </c>
      <c r="I5140" s="194" t="str">
        <f>+'Información ELECTRO PUNO'!F5120</f>
        <v>Concreto Armado C</v>
      </c>
      <c r="J5140" s="194" t="str">
        <f>+'Información ELECTRO PUNO'!B5120</f>
        <v>PPC20</v>
      </c>
      <c r="K5140" s="9" t="str">
        <f t="shared" si="571"/>
        <v>POSTE DE CONCRETO ARMADO DE 13/400/150/345</v>
      </c>
      <c r="L5140" s="139">
        <f t="shared" si="572"/>
        <v>0.54</v>
      </c>
    </row>
    <row r="5141" spans="1:12" x14ac:dyDescent="0.25">
      <c r="A5141" s="193">
        <f>+'Información ELECTRO PUNO'!A5121</f>
        <v>5120</v>
      </c>
      <c r="B5141" s="26" t="str">
        <f t="shared" si="570"/>
        <v>SICODI</v>
      </c>
      <c r="C5141" s="9" t="str">
        <f t="shared" si="566"/>
        <v>Puno</v>
      </c>
      <c r="D5141" s="9" t="str">
        <f t="shared" si="567"/>
        <v>No Reporta</v>
      </c>
      <c r="E5141" s="9" t="str">
        <f t="shared" si="568"/>
        <v>No Reporta</v>
      </c>
      <c r="F5141" s="194" t="str">
        <f>+'Información ELECTRO PUNO'!E5121</f>
        <v>MT</v>
      </c>
      <c r="G5141" s="194">
        <f>+'Información ELECTRO PUNO'!G5121</f>
        <v>13</v>
      </c>
      <c r="H5141" s="9" t="str">
        <f t="shared" si="569"/>
        <v>Poste</v>
      </c>
      <c r="I5141" s="194" t="str">
        <f>+'Información ELECTRO PUNO'!F5121</f>
        <v>Concreto Armado C</v>
      </c>
      <c r="J5141" s="194" t="str">
        <f>+'Información ELECTRO PUNO'!B5121</f>
        <v>PPC20</v>
      </c>
      <c r="K5141" s="9" t="str">
        <f t="shared" si="571"/>
        <v>POSTE DE CONCRETO ARMADO DE 13/400/150/345</v>
      </c>
      <c r="L5141" s="139">
        <f t="shared" si="572"/>
        <v>0.54</v>
      </c>
    </row>
    <row r="5142" spans="1:12" x14ac:dyDescent="0.25">
      <c r="A5142" s="193">
        <f>+'Información ELECTRO PUNO'!A5122</f>
        <v>5121</v>
      </c>
      <c r="B5142" s="26" t="str">
        <f t="shared" si="570"/>
        <v>SICODI</v>
      </c>
      <c r="C5142" s="9" t="str">
        <f t="shared" ref="C5142:C5205" si="573">+$C$10</f>
        <v>Puno</v>
      </c>
      <c r="D5142" s="9" t="str">
        <f t="shared" ref="D5142:D5205" si="574">+$D$10</f>
        <v>No Reporta</v>
      </c>
      <c r="E5142" s="9" t="str">
        <f t="shared" ref="E5142:E5205" si="575">+$E$10</f>
        <v>No Reporta</v>
      </c>
      <c r="F5142" s="194" t="str">
        <f>+'Información ELECTRO PUNO'!E5122</f>
        <v>MT</v>
      </c>
      <c r="G5142" s="194">
        <f>+'Información ELECTRO PUNO'!G5122</f>
        <v>13</v>
      </c>
      <c r="H5142" s="9" t="str">
        <f t="shared" ref="H5142:H5205" si="576">+$H$10</f>
        <v>Poste</v>
      </c>
      <c r="I5142" s="194" t="str">
        <f>+'Información ELECTRO PUNO'!F5122</f>
        <v>Concreto Armado C</v>
      </c>
      <c r="J5142" s="194" t="str">
        <f>+'Información ELECTRO PUNO'!B5122</f>
        <v>PPC20</v>
      </c>
      <c r="K5142" s="9" t="str">
        <f t="shared" si="571"/>
        <v>POSTE DE CONCRETO ARMADO DE 13/400/150/345</v>
      </c>
      <c r="L5142" s="139">
        <f t="shared" si="572"/>
        <v>0.54</v>
      </c>
    </row>
    <row r="5143" spans="1:12" x14ac:dyDescent="0.25">
      <c r="A5143" s="193">
        <f>+'Información ELECTRO PUNO'!A5123</f>
        <v>5122</v>
      </c>
      <c r="B5143" s="26" t="str">
        <f t="shared" ref="B5143:B5206" si="577">+INDEX($B$8:$B$16,MATCH(J5143,$J$8:$J$16,0))</f>
        <v>SICODI</v>
      </c>
      <c r="C5143" s="9" t="str">
        <f t="shared" si="573"/>
        <v>Puno</v>
      </c>
      <c r="D5143" s="9" t="str">
        <f t="shared" si="574"/>
        <v>No Reporta</v>
      </c>
      <c r="E5143" s="9" t="str">
        <f t="shared" si="575"/>
        <v>No Reporta</v>
      </c>
      <c r="F5143" s="194" t="str">
        <f>+'Información ELECTRO PUNO'!E5123</f>
        <v>MT</v>
      </c>
      <c r="G5143" s="194">
        <f>+'Información ELECTRO PUNO'!G5123</f>
        <v>13</v>
      </c>
      <c r="H5143" s="9" t="str">
        <f t="shared" si="576"/>
        <v>Poste</v>
      </c>
      <c r="I5143" s="194" t="str">
        <f>+'Información ELECTRO PUNO'!F5123</f>
        <v>Concreto Armado C</v>
      </c>
      <c r="J5143" s="194" t="str">
        <f>+'Información ELECTRO PUNO'!B5123</f>
        <v>PPC20</v>
      </c>
      <c r="K5143" s="9" t="str">
        <f t="shared" ref="K5143:K5206" si="578">+VLOOKUP(J5143,$J$8:$K$16,2,FALSE)</f>
        <v>POSTE DE CONCRETO ARMADO DE 13/400/150/345</v>
      </c>
      <c r="L5143" s="139">
        <f t="shared" ref="L5143:L5206" si="579">+VLOOKUP(J5143,$J$8:$U$16,12,FALSE)</f>
        <v>0.54</v>
      </c>
    </row>
    <row r="5144" spans="1:12" x14ac:dyDescent="0.25">
      <c r="A5144" s="193">
        <f>+'Información ELECTRO PUNO'!A5124</f>
        <v>5123</v>
      </c>
      <c r="B5144" s="26" t="str">
        <f t="shared" si="577"/>
        <v>SICODI</v>
      </c>
      <c r="C5144" s="9" t="str">
        <f t="shared" si="573"/>
        <v>Puno</v>
      </c>
      <c r="D5144" s="9" t="str">
        <f t="shared" si="574"/>
        <v>No Reporta</v>
      </c>
      <c r="E5144" s="9" t="str">
        <f t="shared" si="575"/>
        <v>No Reporta</v>
      </c>
      <c r="F5144" s="194" t="str">
        <f>+'Información ELECTRO PUNO'!E5124</f>
        <v>MT</v>
      </c>
      <c r="G5144" s="194">
        <f>+'Información ELECTRO PUNO'!G5124</f>
        <v>13</v>
      </c>
      <c r="H5144" s="9" t="str">
        <f t="shared" si="576"/>
        <v>Poste</v>
      </c>
      <c r="I5144" s="194" t="str">
        <f>+'Información ELECTRO PUNO'!F5124</f>
        <v>Concreto Armado C</v>
      </c>
      <c r="J5144" s="194" t="str">
        <f>+'Información ELECTRO PUNO'!B5124</f>
        <v>PPC20</v>
      </c>
      <c r="K5144" s="9" t="str">
        <f t="shared" si="578"/>
        <v>POSTE DE CONCRETO ARMADO DE 13/400/150/345</v>
      </c>
      <c r="L5144" s="139">
        <f t="shared" si="579"/>
        <v>0.54</v>
      </c>
    </row>
    <row r="5145" spans="1:12" x14ac:dyDescent="0.25">
      <c r="A5145" s="193">
        <f>+'Información ELECTRO PUNO'!A5125</f>
        <v>5124</v>
      </c>
      <c r="B5145" s="26" t="str">
        <f t="shared" si="577"/>
        <v>SICODI</v>
      </c>
      <c r="C5145" s="9" t="str">
        <f t="shared" si="573"/>
        <v>Puno</v>
      </c>
      <c r="D5145" s="9" t="str">
        <f t="shared" si="574"/>
        <v>No Reporta</v>
      </c>
      <c r="E5145" s="9" t="str">
        <f t="shared" si="575"/>
        <v>No Reporta</v>
      </c>
      <c r="F5145" s="194" t="str">
        <f>+'Información ELECTRO PUNO'!E5125</f>
        <v>MT</v>
      </c>
      <c r="G5145" s="194">
        <f>+'Información ELECTRO PUNO'!G5125</f>
        <v>13</v>
      </c>
      <c r="H5145" s="9" t="str">
        <f t="shared" si="576"/>
        <v>Poste</v>
      </c>
      <c r="I5145" s="194" t="str">
        <f>+'Información ELECTRO PUNO'!F5125</f>
        <v>Concreto Armado C</v>
      </c>
      <c r="J5145" s="194" t="str">
        <f>+'Información ELECTRO PUNO'!B5125</f>
        <v>PPC20</v>
      </c>
      <c r="K5145" s="9" t="str">
        <f t="shared" si="578"/>
        <v>POSTE DE CONCRETO ARMADO DE 13/400/150/345</v>
      </c>
      <c r="L5145" s="139">
        <f t="shared" si="579"/>
        <v>0.54</v>
      </c>
    </row>
    <row r="5146" spans="1:12" x14ac:dyDescent="0.25">
      <c r="A5146" s="193">
        <f>+'Información ELECTRO PUNO'!A5126</f>
        <v>5125</v>
      </c>
      <c r="B5146" s="26" t="str">
        <f t="shared" si="577"/>
        <v>SICODI</v>
      </c>
      <c r="C5146" s="9" t="str">
        <f t="shared" si="573"/>
        <v>Puno</v>
      </c>
      <c r="D5146" s="9" t="str">
        <f t="shared" si="574"/>
        <v>No Reporta</v>
      </c>
      <c r="E5146" s="9" t="str">
        <f t="shared" si="575"/>
        <v>No Reporta</v>
      </c>
      <c r="F5146" s="194" t="str">
        <f>+'Información ELECTRO PUNO'!E5126</f>
        <v>MT</v>
      </c>
      <c r="G5146" s="194">
        <f>+'Información ELECTRO PUNO'!G5126</f>
        <v>13</v>
      </c>
      <c r="H5146" s="9" t="str">
        <f t="shared" si="576"/>
        <v>Poste</v>
      </c>
      <c r="I5146" s="194" t="str">
        <f>+'Información ELECTRO PUNO'!F5126</f>
        <v>Concreto Armado C</v>
      </c>
      <c r="J5146" s="194" t="str">
        <f>+'Información ELECTRO PUNO'!B5126</f>
        <v>PPC20</v>
      </c>
      <c r="K5146" s="9" t="str">
        <f t="shared" si="578"/>
        <v>POSTE DE CONCRETO ARMADO DE 13/400/150/345</v>
      </c>
      <c r="L5146" s="139">
        <f t="shared" si="579"/>
        <v>0.54</v>
      </c>
    </row>
    <row r="5147" spans="1:12" x14ac:dyDescent="0.25">
      <c r="A5147" s="193">
        <f>+'Información ELECTRO PUNO'!A5127</f>
        <v>5126</v>
      </c>
      <c r="B5147" s="26" t="str">
        <f t="shared" si="577"/>
        <v>SICODI</v>
      </c>
      <c r="C5147" s="9" t="str">
        <f t="shared" si="573"/>
        <v>Puno</v>
      </c>
      <c r="D5147" s="9" t="str">
        <f t="shared" si="574"/>
        <v>No Reporta</v>
      </c>
      <c r="E5147" s="9" t="str">
        <f t="shared" si="575"/>
        <v>No Reporta</v>
      </c>
      <c r="F5147" s="194" t="str">
        <f>+'Información ELECTRO PUNO'!E5127</f>
        <v>MT</v>
      </c>
      <c r="G5147" s="194">
        <f>+'Información ELECTRO PUNO'!G5127</f>
        <v>13</v>
      </c>
      <c r="H5147" s="9" t="str">
        <f t="shared" si="576"/>
        <v>Poste</v>
      </c>
      <c r="I5147" s="194" t="str">
        <f>+'Información ELECTRO PUNO'!F5127</f>
        <v>Concreto Armado C</v>
      </c>
      <c r="J5147" s="194" t="str">
        <f>+'Información ELECTRO PUNO'!B5127</f>
        <v>PPC20</v>
      </c>
      <c r="K5147" s="9" t="str">
        <f t="shared" si="578"/>
        <v>POSTE DE CONCRETO ARMADO DE 13/400/150/345</v>
      </c>
      <c r="L5147" s="139">
        <f t="shared" si="579"/>
        <v>0.54</v>
      </c>
    </row>
    <row r="5148" spans="1:12" x14ac:dyDescent="0.25">
      <c r="A5148" s="193">
        <f>+'Información ELECTRO PUNO'!A5128</f>
        <v>5127</v>
      </c>
      <c r="B5148" s="26" t="str">
        <f t="shared" si="577"/>
        <v>SICODI</v>
      </c>
      <c r="C5148" s="9" t="str">
        <f t="shared" si="573"/>
        <v>Puno</v>
      </c>
      <c r="D5148" s="9" t="str">
        <f t="shared" si="574"/>
        <v>No Reporta</v>
      </c>
      <c r="E5148" s="9" t="str">
        <f t="shared" si="575"/>
        <v>No Reporta</v>
      </c>
      <c r="F5148" s="194" t="str">
        <f>+'Información ELECTRO PUNO'!E5128</f>
        <v>MT</v>
      </c>
      <c r="G5148" s="194">
        <f>+'Información ELECTRO PUNO'!G5128</f>
        <v>13</v>
      </c>
      <c r="H5148" s="9" t="str">
        <f t="shared" si="576"/>
        <v>Poste</v>
      </c>
      <c r="I5148" s="194" t="str">
        <f>+'Información ELECTRO PUNO'!F5128</f>
        <v>Concreto Armado C</v>
      </c>
      <c r="J5148" s="194" t="str">
        <f>+'Información ELECTRO PUNO'!B5128</f>
        <v>PPC20</v>
      </c>
      <c r="K5148" s="9" t="str">
        <f t="shared" si="578"/>
        <v>POSTE DE CONCRETO ARMADO DE 13/400/150/345</v>
      </c>
      <c r="L5148" s="139">
        <f t="shared" si="579"/>
        <v>0.54</v>
      </c>
    </row>
    <row r="5149" spans="1:12" x14ac:dyDescent="0.25">
      <c r="A5149" s="193">
        <f>+'Información ELECTRO PUNO'!A5129</f>
        <v>5128</v>
      </c>
      <c r="B5149" s="26" t="str">
        <f t="shared" si="577"/>
        <v>SICODI</v>
      </c>
      <c r="C5149" s="9" t="str">
        <f t="shared" si="573"/>
        <v>Puno</v>
      </c>
      <c r="D5149" s="9" t="str">
        <f t="shared" si="574"/>
        <v>No Reporta</v>
      </c>
      <c r="E5149" s="9" t="str">
        <f t="shared" si="575"/>
        <v>No Reporta</v>
      </c>
      <c r="F5149" s="194" t="str">
        <f>+'Información ELECTRO PUNO'!E5129</f>
        <v>MT</v>
      </c>
      <c r="G5149" s="194">
        <f>+'Información ELECTRO PUNO'!G5129</f>
        <v>13</v>
      </c>
      <c r="H5149" s="9" t="str">
        <f t="shared" si="576"/>
        <v>Poste</v>
      </c>
      <c r="I5149" s="194" t="str">
        <f>+'Información ELECTRO PUNO'!F5129</f>
        <v>Concreto Armado C</v>
      </c>
      <c r="J5149" s="194" t="str">
        <f>+'Información ELECTRO PUNO'!B5129</f>
        <v>PPC20</v>
      </c>
      <c r="K5149" s="9" t="str">
        <f t="shared" si="578"/>
        <v>POSTE DE CONCRETO ARMADO DE 13/400/150/345</v>
      </c>
      <c r="L5149" s="139">
        <f t="shared" si="579"/>
        <v>0.54</v>
      </c>
    </row>
    <row r="5150" spans="1:12" x14ac:dyDescent="0.25">
      <c r="A5150" s="193">
        <f>+'Información ELECTRO PUNO'!A5130</f>
        <v>5129</v>
      </c>
      <c r="B5150" s="26" t="str">
        <f t="shared" si="577"/>
        <v>SICODI</v>
      </c>
      <c r="C5150" s="9" t="str">
        <f t="shared" si="573"/>
        <v>Puno</v>
      </c>
      <c r="D5150" s="9" t="str">
        <f t="shared" si="574"/>
        <v>No Reporta</v>
      </c>
      <c r="E5150" s="9" t="str">
        <f t="shared" si="575"/>
        <v>No Reporta</v>
      </c>
      <c r="F5150" s="194" t="str">
        <f>+'Información ELECTRO PUNO'!E5130</f>
        <v>MT</v>
      </c>
      <c r="G5150" s="194">
        <f>+'Información ELECTRO PUNO'!G5130</f>
        <v>13</v>
      </c>
      <c r="H5150" s="9" t="str">
        <f t="shared" si="576"/>
        <v>Poste</v>
      </c>
      <c r="I5150" s="194" t="str">
        <f>+'Información ELECTRO PUNO'!F5130</f>
        <v>Concreto Armado C</v>
      </c>
      <c r="J5150" s="194" t="str">
        <f>+'Información ELECTRO PUNO'!B5130</f>
        <v>PPC20</v>
      </c>
      <c r="K5150" s="9" t="str">
        <f t="shared" si="578"/>
        <v>POSTE DE CONCRETO ARMADO DE 13/400/150/345</v>
      </c>
      <c r="L5150" s="139">
        <f t="shared" si="579"/>
        <v>0.54</v>
      </c>
    </row>
    <row r="5151" spans="1:12" x14ac:dyDescent="0.25">
      <c r="A5151" s="193">
        <f>+'Información ELECTRO PUNO'!A5131</f>
        <v>5130</v>
      </c>
      <c r="B5151" s="26" t="str">
        <f t="shared" si="577"/>
        <v>SICODI</v>
      </c>
      <c r="C5151" s="9" t="str">
        <f t="shared" si="573"/>
        <v>Puno</v>
      </c>
      <c r="D5151" s="9" t="str">
        <f t="shared" si="574"/>
        <v>No Reporta</v>
      </c>
      <c r="E5151" s="9" t="str">
        <f t="shared" si="575"/>
        <v>No Reporta</v>
      </c>
      <c r="F5151" s="194" t="str">
        <f>+'Información ELECTRO PUNO'!E5131</f>
        <v>MT</v>
      </c>
      <c r="G5151" s="194">
        <f>+'Información ELECTRO PUNO'!G5131</f>
        <v>13</v>
      </c>
      <c r="H5151" s="9" t="str">
        <f t="shared" si="576"/>
        <v>Poste</v>
      </c>
      <c r="I5151" s="194" t="str">
        <f>+'Información ELECTRO PUNO'!F5131</f>
        <v>Concreto Armado C</v>
      </c>
      <c r="J5151" s="194" t="str">
        <f>+'Información ELECTRO PUNO'!B5131</f>
        <v>PPC20</v>
      </c>
      <c r="K5151" s="9" t="str">
        <f t="shared" si="578"/>
        <v>POSTE DE CONCRETO ARMADO DE 13/400/150/345</v>
      </c>
      <c r="L5151" s="139">
        <f t="shared" si="579"/>
        <v>0.54</v>
      </c>
    </row>
    <row r="5152" spans="1:12" x14ac:dyDescent="0.25">
      <c r="A5152" s="193">
        <f>+'Información ELECTRO PUNO'!A5132</f>
        <v>5131</v>
      </c>
      <c r="B5152" s="26" t="str">
        <f t="shared" si="577"/>
        <v>SICODI</v>
      </c>
      <c r="C5152" s="9" t="str">
        <f t="shared" si="573"/>
        <v>Puno</v>
      </c>
      <c r="D5152" s="9" t="str">
        <f t="shared" si="574"/>
        <v>No Reporta</v>
      </c>
      <c r="E5152" s="9" t="str">
        <f t="shared" si="575"/>
        <v>No Reporta</v>
      </c>
      <c r="F5152" s="194" t="str">
        <f>+'Información ELECTRO PUNO'!E5132</f>
        <v>MT</v>
      </c>
      <c r="G5152" s="194">
        <f>+'Información ELECTRO PUNO'!G5132</f>
        <v>13</v>
      </c>
      <c r="H5152" s="9" t="str">
        <f t="shared" si="576"/>
        <v>Poste</v>
      </c>
      <c r="I5152" s="194" t="str">
        <f>+'Información ELECTRO PUNO'!F5132</f>
        <v>Concreto Armado C</v>
      </c>
      <c r="J5152" s="194" t="str">
        <f>+'Información ELECTRO PUNO'!B5132</f>
        <v>PPC20</v>
      </c>
      <c r="K5152" s="9" t="str">
        <f t="shared" si="578"/>
        <v>POSTE DE CONCRETO ARMADO DE 13/400/150/345</v>
      </c>
      <c r="L5152" s="139">
        <f t="shared" si="579"/>
        <v>0.54</v>
      </c>
    </row>
    <row r="5153" spans="1:12" x14ac:dyDescent="0.25">
      <c r="A5153" s="193">
        <f>+'Información ELECTRO PUNO'!A5133</f>
        <v>5132</v>
      </c>
      <c r="B5153" s="26" t="str">
        <f t="shared" si="577"/>
        <v>SICODI</v>
      </c>
      <c r="C5153" s="9" t="str">
        <f t="shared" si="573"/>
        <v>Puno</v>
      </c>
      <c r="D5153" s="9" t="str">
        <f t="shared" si="574"/>
        <v>No Reporta</v>
      </c>
      <c r="E5153" s="9" t="str">
        <f t="shared" si="575"/>
        <v>No Reporta</v>
      </c>
      <c r="F5153" s="194" t="str">
        <f>+'Información ELECTRO PUNO'!E5133</f>
        <v>MT</v>
      </c>
      <c r="G5153" s="194">
        <f>+'Información ELECTRO PUNO'!G5133</f>
        <v>13</v>
      </c>
      <c r="H5153" s="9" t="str">
        <f t="shared" si="576"/>
        <v>Poste</v>
      </c>
      <c r="I5153" s="194" t="str">
        <f>+'Información ELECTRO PUNO'!F5133</f>
        <v>Concreto Armado C</v>
      </c>
      <c r="J5153" s="194" t="str">
        <f>+'Información ELECTRO PUNO'!B5133</f>
        <v>PPC20</v>
      </c>
      <c r="K5153" s="9" t="str">
        <f t="shared" si="578"/>
        <v>POSTE DE CONCRETO ARMADO DE 13/400/150/345</v>
      </c>
      <c r="L5153" s="139">
        <f t="shared" si="579"/>
        <v>0.54</v>
      </c>
    </row>
    <row r="5154" spans="1:12" x14ac:dyDescent="0.25">
      <c r="A5154" s="193">
        <f>+'Información ELECTRO PUNO'!A5134</f>
        <v>5133</v>
      </c>
      <c r="B5154" s="26" t="str">
        <f t="shared" si="577"/>
        <v>SICODI</v>
      </c>
      <c r="C5154" s="9" t="str">
        <f t="shared" si="573"/>
        <v>Puno</v>
      </c>
      <c r="D5154" s="9" t="str">
        <f t="shared" si="574"/>
        <v>No Reporta</v>
      </c>
      <c r="E5154" s="9" t="str">
        <f t="shared" si="575"/>
        <v>No Reporta</v>
      </c>
      <c r="F5154" s="194" t="str">
        <f>+'Información ELECTRO PUNO'!E5134</f>
        <v>MT</v>
      </c>
      <c r="G5154" s="194">
        <f>+'Información ELECTRO PUNO'!G5134</f>
        <v>13</v>
      </c>
      <c r="H5154" s="9" t="str">
        <f t="shared" si="576"/>
        <v>Poste</v>
      </c>
      <c r="I5154" s="194" t="str">
        <f>+'Información ELECTRO PUNO'!F5134</f>
        <v>Concreto Armado C</v>
      </c>
      <c r="J5154" s="194" t="str">
        <f>+'Información ELECTRO PUNO'!B5134</f>
        <v>PPC20</v>
      </c>
      <c r="K5154" s="9" t="str">
        <f t="shared" si="578"/>
        <v>POSTE DE CONCRETO ARMADO DE 13/400/150/345</v>
      </c>
      <c r="L5154" s="139">
        <f t="shared" si="579"/>
        <v>0.54</v>
      </c>
    </row>
    <row r="5155" spans="1:12" x14ac:dyDescent="0.25">
      <c r="A5155" s="193">
        <f>+'Información ELECTRO PUNO'!A5135</f>
        <v>5134</v>
      </c>
      <c r="B5155" s="26" t="str">
        <f t="shared" si="577"/>
        <v>SICODI</v>
      </c>
      <c r="C5155" s="9" t="str">
        <f t="shared" si="573"/>
        <v>Puno</v>
      </c>
      <c r="D5155" s="9" t="str">
        <f t="shared" si="574"/>
        <v>No Reporta</v>
      </c>
      <c r="E5155" s="9" t="str">
        <f t="shared" si="575"/>
        <v>No Reporta</v>
      </c>
      <c r="F5155" s="194" t="str">
        <f>+'Información ELECTRO PUNO'!E5135</f>
        <v>MT</v>
      </c>
      <c r="G5155" s="194">
        <f>+'Información ELECTRO PUNO'!G5135</f>
        <v>13</v>
      </c>
      <c r="H5155" s="9" t="str">
        <f t="shared" si="576"/>
        <v>Poste</v>
      </c>
      <c r="I5155" s="194" t="str">
        <f>+'Información ELECTRO PUNO'!F5135</f>
        <v>Concreto Armado C</v>
      </c>
      <c r="J5155" s="194" t="str">
        <f>+'Información ELECTRO PUNO'!B5135</f>
        <v>PPC20</v>
      </c>
      <c r="K5155" s="9" t="str">
        <f t="shared" si="578"/>
        <v>POSTE DE CONCRETO ARMADO DE 13/400/150/345</v>
      </c>
      <c r="L5155" s="139">
        <f t="shared" si="579"/>
        <v>0.54</v>
      </c>
    </row>
    <row r="5156" spans="1:12" x14ac:dyDescent="0.25">
      <c r="A5156" s="193">
        <f>+'Información ELECTRO PUNO'!A5136</f>
        <v>5135</v>
      </c>
      <c r="B5156" s="26" t="str">
        <f t="shared" si="577"/>
        <v>SICODI</v>
      </c>
      <c r="C5156" s="9" t="str">
        <f t="shared" si="573"/>
        <v>Puno</v>
      </c>
      <c r="D5156" s="9" t="str">
        <f t="shared" si="574"/>
        <v>No Reporta</v>
      </c>
      <c r="E5156" s="9" t="str">
        <f t="shared" si="575"/>
        <v>No Reporta</v>
      </c>
      <c r="F5156" s="194" t="str">
        <f>+'Información ELECTRO PUNO'!E5136</f>
        <v>MT</v>
      </c>
      <c r="G5156" s="194">
        <f>+'Información ELECTRO PUNO'!G5136</f>
        <v>13</v>
      </c>
      <c r="H5156" s="9" t="str">
        <f t="shared" si="576"/>
        <v>Poste</v>
      </c>
      <c r="I5156" s="194" t="str">
        <f>+'Información ELECTRO PUNO'!F5136</f>
        <v>Concreto Armado C</v>
      </c>
      <c r="J5156" s="194" t="str">
        <f>+'Información ELECTRO PUNO'!B5136</f>
        <v>PPC20</v>
      </c>
      <c r="K5156" s="9" t="str">
        <f t="shared" si="578"/>
        <v>POSTE DE CONCRETO ARMADO DE 13/400/150/345</v>
      </c>
      <c r="L5156" s="139">
        <f t="shared" si="579"/>
        <v>0.54</v>
      </c>
    </row>
    <row r="5157" spans="1:12" x14ac:dyDescent="0.25">
      <c r="A5157" s="193">
        <f>+'Información ELECTRO PUNO'!A5137</f>
        <v>5136</v>
      </c>
      <c r="B5157" s="26" t="str">
        <f t="shared" si="577"/>
        <v>SICODI</v>
      </c>
      <c r="C5157" s="9" t="str">
        <f t="shared" si="573"/>
        <v>Puno</v>
      </c>
      <c r="D5157" s="9" t="str">
        <f t="shared" si="574"/>
        <v>No Reporta</v>
      </c>
      <c r="E5157" s="9" t="str">
        <f t="shared" si="575"/>
        <v>No Reporta</v>
      </c>
      <c r="F5157" s="194" t="str">
        <f>+'Información ELECTRO PUNO'!E5137</f>
        <v>MT</v>
      </c>
      <c r="G5157" s="194">
        <f>+'Información ELECTRO PUNO'!G5137</f>
        <v>13</v>
      </c>
      <c r="H5157" s="9" t="str">
        <f t="shared" si="576"/>
        <v>Poste</v>
      </c>
      <c r="I5157" s="194" t="str">
        <f>+'Información ELECTRO PUNO'!F5137</f>
        <v>Concreto Armado C</v>
      </c>
      <c r="J5157" s="194" t="str">
        <f>+'Información ELECTRO PUNO'!B5137</f>
        <v>PPC20</v>
      </c>
      <c r="K5157" s="9" t="str">
        <f t="shared" si="578"/>
        <v>POSTE DE CONCRETO ARMADO DE 13/400/150/345</v>
      </c>
      <c r="L5157" s="139">
        <f t="shared" si="579"/>
        <v>0.54</v>
      </c>
    </row>
    <row r="5158" spans="1:12" x14ac:dyDescent="0.25">
      <c r="A5158" s="193">
        <f>+'Información ELECTRO PUNO'!A5138</f>
        <v>5137</v>
      </c>
      <c r="B5158" s="26" t="str">
        <f t="shared" si="577"/>
        <v>SICODI</v>
      </c>
      <c r="C5158" s="9" t="str">
        <f t="shared" si="573"/>
        <v>Puno</v>
      </c>
      <c r="D5158" s="9" t="str">
        <f t="shared" si="574"/>
        <v>No Reporta</v>
      </c>
      <c r="E5158" s="9" t="str">
        <f t="shared" si="575"/>
        <v>No Reporta</v>
      </c>
      <c r="F5158" s="194" t="str">
        <f>+'Información ELECTRO PUNO'!E5138</f>
        <v>MT</v>
      </c>
      <c r="G5158" s="194">
        <f>+'Información ELECTRO PUNO'!G5138</f>
        <v>13</v>
      </c>
      <c r="H5158" s="9" t="str">
        <f t="shared" si="576"/>
        <v>Poste</v>
      </c>
      <c r="I5158" s="194" t="str">
        <f>+'Información ELECTRO PUNO'!F5138</f>
        <v>Concreto Armado C</v>
      </c>
      <c r="J5158" s="194" t="str">
        <f>+'Información ELECTRO PUNO'!B5138</f>
        <v>PPC20</v>
      </c>
      <c r="K5158" s="9" t="str">
        <f t="shared" si="578"/>
        <v>POSTE DE CONCRETO ARMADO DE 13/400/150/345</v>
      </c>
      <c r="L5158" s="139">
        <f t="shared" si="579"/>
        <v>0.54</v>
      </c>
    </row>
    <row r="5159" spans="1:12" x14ac:dyDescent="0.25">
      <c r="A5159" s="193">
        <f>+'Información ELECTRO PUNO'!A5139</f>
        <v>5138</v>
      </c>
      <c r="B5159" s="26" t="str">
        <f t="shared" si="577"/>
        <v>SICODI</v>
      </c>
      <c r="C5159" s="9" t="str">
        <f t="shared" si="573"/>
        <v>Puno</v>
      </c>
      <c r="D5159" s="9" t="str">
        <f t="shared" si="574"/>
        <v>No Reporta</v>
      </c>
      <c r="E5159" s="9" t="str">
        <f t="shared" si="575"/>
        <v>No Reporta</v>
      </c>
      <c r="F5159" s="194" t="str">
        <f>+'Información ELECTRO PUNO'!E5139</f>
        <v>MT</v>
      </c>
      <c r="G5159" s="194">
        <f>+'Información ELECTRO PUNO'!G5139</f>
        <v>13</v>
      </c>
      <c r="H5159" s="9" t="str">
        <f t="shared" si="576"/>
        <v>Poste</v>
      </c>
      <c r="I5159" s="194" t="str">
        <f>+'Información ELECTRO PUNO'!F5139</f>
        <v>Concreto Armado C</v>
      </c>
      <c r="J5159" s="194" t="str">
        <f>+'Información ELECTRO PUNO'!B5139</f>
        <v>PPC20</v>
      </c>
      <c r="K5159" s="9" t="str">
        <f t="shared" si="578"/>
        <v>POSTE DE CONCRETO ARMADO DE 13/400/150/345</v>
      </c>
      <c r="L5159" s="139">
        <f t="shared" si="579"/>
        <v>0.54</v>
      </c>
    </row>
    <row r="5160" spans="1:12" x14ac:dyDescent="0.25">
      <c r="A5160" s="193">
        <f>+'Información ELECTRO PUNO'!A5140</f>
        <v>5139</v>
      </c>
      <c r="B5160" s="26" t="str">
        <f t="shared" si="577"/>
        <v>SICODI</v>
      </c>
      <c r="C5160" s="9" t="str">
        <f t="shared" si="573"/>
        <v>Puno</v>
      </c>
      <c r="D5160" s="9" t="str">
        <f t="shared" si="574"/>
        <v>No Reporta</v>
      </c>
      <c r="E5160" s="9" t="str">
        <f t="shared" si="575"/>
        <v>No Reporta</v>
      </c>
      <c r="F5160" s="194" t="str">
        <f>+'Información ELECTRO PUNO'!E5140</f>
        <v>MT</v>
      </c>
      <c r="G5160" s="194">
        <f>+'Información ELECTRO PUNO'!G5140</f>
        <v>13</v>
      </c>
      <c r="H5160" s="9" t="str">
        <f t="shared" si="576"/>
        <v>Poste</v>
      </c>
      <c r="I5160" s="194" t="str">
        <f>+'Información ELECTRO PUNO'!F5140</f>
        <v>Concreto Armado C</v>
      </c>
      <c r="J5160" s="194" t="str">
        <f>+'Información ELECTRO PUNO'!B5140</f>
        <v>PPC20</v>
      </c>
      <c r="K5160" s="9" t="str">
        <f t="shared" si="578"/>
        <v>POSTE DE CONCRETO ARMADO DE 13/400/150/345</v>
      </c>
      <c r="L5160" s="139">
        <f t="shared" si="579"/>
        <v>0.54</v>
      </c>
    </row>
    <row r="5161" spans="1:12" x14ac:dyDescent="0.25">
      <c r="A5161" s="193">
        <f>+'Información ELECTRO PUNO'!A5141</f>
        <v>5140</v>
      </c>
      <c r="B5161" s="26" t="str">
        <f t="shared" si="577"/>
        <v>SICODI</v>
      </c>
      <c r="C5161" s="9" t="str">
        <f t="shared" si="573"/>
        <v>Puno</v>
      </c>
      <c r="D5161" s="9" t="str">
        <f t="shared" si="574"/>
        <v>No Reporta</v>
      </c>
      <c r="E5161" s="9" t="str">
        <f t="shared" si="575"/>
        <v>No Reporta</v>
      </c>
      <c r="F5161" s="194" t="str">
        <f>+'Información ELECTRO PUNO'!E5141</f>
        <v>MT</v>
      </c>
      <c r="G5161" s="194">
        <f>+'Información ELECTRO PUNO'!G5141</f>
        <v>13</v>
      </c>
      <c r="H5161" s="9" t="str">
        <f t="shared" si="576"/>
        <v>Poste</v>
      </c>
      <c r="I5161" s="194" t="str">
        <f>+'Información ELECTRO PUNO'!F5141</f>
        <v>Concreto Armado C</v>
      </c>
      <c r="J5161" s="194" t="str">
        <f>+'Información ELECTRO PUNO'!B5141</f>
        <v>PPC20</v>
      </c>
      <c r="K5161" s="9" t="str">
        <f t="shared" si="578"/>
        <v>POSTE DE CONCRETO ARMADO DE 13/400/150/345</v>
      </c>
      <c r="L5161" s="139">
        <f t="shared" si="579"/>
        <v>0.54</v>
      </c>
    </row>
    <row r="5162" spans="1:12" x14ac:dyDescent="0.25">
      <c r="A5162" s="193">
        <f>+'Información ELECTRO PUNO'!A5142</f>
        <v>5141</v>
      </c>
      <c r="B5162" s="26" t="str">
        <f t="shared" si="577"/>
        <v>SICODI</v>
      </c>
      <c r="C5162" s="9" t="str">
        <f t="shared" si="573"/>
        <v>Puno</v>
      </c>
      <c r="D5162" s="9" t="str">
        <f t="shared" si="574"/>
        <v>No Reporta</v>
      </c>
      <c r="E5162" s="9" t="str">
        <f t="shared" si="575"/>
        <v>No Reporta</v>
      </c>
      <c r="F5162" s="194" t="str">
        <f>+'Información ELECTRO PUNO'!E5142</f>
        <v>MT</v>
      </c>
      <c r="G5162" s="194">
        <f>+'Información ELECTRO PUNO'!G5142</f>
        <v>13</v>
      </c>
      <c r="H5162" s="9" t="str">
        <f t="shared" si="576"/>
        <v>Poste</v>
      </c>
      <c r="I5162" s="194" t="str">
        <f>+'Información ELECTRO PUNO'!F5142</f>
        <v>Concreto Armado C</v>
      </c>
      <c r="J5162" s="194" t="str">
        <f>+'Información ELECTRO PUNO'!B5142</f>
        <v>PPC20</v>
      </c>
      <c r="K5162" s="9" t="str">
        <f t="shared" si="578"/>
        <v>POSTE DE CONCRETO ARMADO DE 13/400/150/345</v>
      </c>
      <c r="L5162" s="139">
        <f t="shared" si="579"/>
        <v>0.54</v>
      </c>
    </row>
    <row r="5163" spans="1:12" x14ac:dyDescent="0.25">
      <c r="A5163" s="193">
        <f>+'Información ELECTRO PUNO'!A5143</f>
        <v>5142</v>
      </c>
      <c r="B5163" s="26" t="str">
        <f t="shared" si="577"/>
        <v>SICODI</v>
      </c>
      <c r="C5163" s="9" t="str">
        <f t="shared" si="573"/>
        <v>Puno</v>
      </c>
      <c r="D5163" s="9" t="str">
        <f t="shared" si="574"/>
        <v>No Reporta</v>
      </c>
      <c r="E5163" s="9" t="str">
        <f t="shared" si="575"/>
        <v>No Reporta</v>
      </c>
      <c r="F5163" s="194" t="str">
        <f>+'Información ELECTRO PUNO'!E5143</f>
        <v>MT</v>
      </c>
      <c r="G5163" s="194">
        <f>+'Información ELECTRO PUNO'!G5143</f>
        <v>13</v>
      </c>
      <c r="H5163" s="9" t="str">
        <f t="shared" si="576"/>
        <v>Poste</v>
      </c>
      <c r="I5163" s="194" t="str">
        <f>+'Información ELECTRO PUNO'!F5143</f>
        <v>Concreto Armado C</v>
      </c>
      <c r="J5163" s="194" t="str">
        <f>+'Información ELECTRO PUNO'!B5143</f>
        <v>PPC20</v>
      </c>
      <c r="K5163" s="9" t="str">
        <f t="shared" si="578"/>
        <v>POSTE DE CONCRETO ARMADO DE 13/400/150/345</v>
      </c>
      <c r="L5163" s="139">
        <f t="shared" si="579"/>
        <v>0.54</v>
      </c>
    </row>
    <row r="5164" spans="1:12" x14ac:dyDescent="0.25">
      <c r="A5164" s="193">
        <f>+'Información ELECTRO PUNO'!A5144</f>
        <v>5143</v>
      </c>
      <c r="B5164" s="26" t="str">
        <f t="shared" si="577"/>
        <v>SICODI</v>
      </c>
      <c r="C5164" s="9" t="str">
        <f t="shared" si="573"/>
        <v>Puno</v>
      </c>
      <c r="D5164" s="9" t="str">
        <f t="shared" si="574"/>
        <v>No Reporta</v>
      </c>
      <c r="E5164" s="9" t="str">
        <f t="shared" si="575"/>
        <v>No Reporta</v>
      </c>
      <c r="F5164" s="194" t="str">
        <f>+'Información ELECTRO PUNO'!E5144</f>
        <v>MT</v>
      </c>
      <c r="G5164" s="194">
        <f>+'Información ELECTRO PUNO'!G5144</f>
        <v>13</v>
      </c>
      <c r="H5164" s="9" t="str">
        <f t="shared" si="576"/>
        <v>Poste</v>
      </c>
      <c r="I5164" s="194" t="str">
        <f>+'Información ELECTRO PUNO'!F5144</f>
        <v>Concreto Armado C</v>
      </c>
      <c r="J5164" s="194" t="str">
        <f>+'Información ELECTRO PUNO'!B5144</f>
        <v>PPC20</v>
      </c>
      <c r="K5164" s="9" t="str">
        <f t="shared" si="578"/>
        <v>POSTE DE CONCRETO ARMADO DE 13/400/150/345</v>
      </c>
      <c r="L5164" s="139">
        <f t="shared" si="579"/>
        <v>0.54</v>
      </c>
    </row>
    <row r="5165" spans="1:12" x14ac:dyDescent="0.25">
      <c r="A5165" s="193">
        <f>+'Información ELECTRO PUNO'!A5145</f>
        <v>5144</v>
      </c>
      <c r="B5165" s="26" t="str">
        <f t="shared" si="577"/>
        <v>SICODI</v>
      </c>
      <c r="C5165" s="9" t="str">
        <f t="shared" si="573"/>
        <v>Puno</v>
      </c>
      <c r="D5165" s="9" t="str">
        <f t="shared" si="574"/>
        <v>No Reporta</v>
      </c>
      <c r="E5165" s="9" t="str">
        <f t="shared" si="575"/>
        <v>No Reporta</v>
      </c>
      <c r="F5165" s="194" t="str">
        <f>+'Información ELECTRO PUNO'!E5145</f>
        <v>BT</v>
      </c>
      <c r="G5165" s="194">
        <f>+'Información ELECTRO PUNO'!G5145</f>
        <v>8</v>
      </c>
      <c r="H5165" s="9" t="str">
        <f t="shared" si="576"/>
        <v>Poste</v>
      </c>
      <c r="I5165" s="194" t="str">
        <f>+'Información ELECTRO PUNO'!F5145</f>
        <v>Concreto Armado</v>
      </c>
      <c r="J5165" s="194" t="str">
        <f>+'Información ELECTRO PUNO'!B5145</f>
        <v>PPC06</v>
      </c>
      <c r="K5165" s="9" t="str">
        <f t="shared" si="578"/>
        <v>POSTE DE CONCRETO ARMADO DE  8/300/120/240</v>
      </c>
      <c r="L5165" s="139">
        <f t="shared" si="579"/>
        <v>0.14000000000000001</v>
      </c>
    </row>
    <row r="5166" spans="1:12" x14ac:dyDescent="0.25">
      <c r="A5166" s="193">
        <f>+'Información ELECTRO PUNO'!A5146</f>
        <v>5145</v>
      </c>
      <c r="B5166" s="26" t="str">
        <f t="shared" si="577"/>
        <v>SICODI</v>
      </c>
      <c r="C5166" s="9" t="str">
        <f t="shared" si="573"/>
        <v>Puno</v>
      </c>
      <c r="D5166" s="9" t="str">
        <f t="shared" si="574"/>
        <v>No Reporta</v>
      </c>
      <c r="E5166" s="9" t="str">
        <f t="shared" si="575"/>
        <v>No Reporta</v>
      </c>
      <c r="F5166" s="194" t="str">
        <f>+'Información ELECTRO PUNO'!E5146</f>
        <v>BT</v>
      </c>
      <c r="G5166" s="194">
        <f>+'Información ELECTRO PUNO'!G5146</f>
        <v>8</v>
      </c>
      <c r="H5166" s="9" t="str">
        <f t="shared" si="576"/>
        <v>Poste</v>
      </c>
      <c r="I5166" s="194" t="str">
        <f>+'Información ELECTRO PUNO'!F5146</f>
        <v>Concreto Armado</v>
      </c>
      <c r="J5166" s="194" t="str">
        <f>+'Información ELECTRO PUNO'!B5146</f>
        <v>PPC06</v>
      </c>
      <c r="K5166" s="9" t="str">
        <f t="shared" si="578"/>
        <v>POSTE DE CONCRETO ARMADO DE  8/300/120/240</v>
      </c>
      <c r="L5166" s="139">
        <f t="shared" si="579"/>
        <v>0.14000000000000001</v>
      </c>
    </row>
    <row r="5167" spans="1:12" x14ac:dyDescent="0.25">
      <c r="A5167" s="193">
        <f>+'Información ELECTRO PUNO'!A5147</f>
        <v>5146</v>
      </c>
      <c r="B5167" s="26" t="str">
        <f t="shared" si="577"/>
        <v>SICODI</v>
      </c>
      <c r="C5167" s="9" t="str">
        <f t="shared" si="573"/>
        <v>Puno</v>
      </c>
      <c r="D5167" s="9" t="str">
        <f t="shared" si="574"/>
        <v>No Reporta</v>
      </c>
      <c r="E5167" s="9" t="str">
        <f t="shared" si="575"/>
        <v>No Reporta</v>
      </c>
      <c r="F5167" s="194" t="str">
        <f>+'Información ELECTRO PUNO'!E5147</f>
        <v>MT</v>
      </c>
      <c r="G5167" s="194">
        <f>+'Información ELECTRO PUNO'!G5147</f>
        <v>13</v>
      </c>
      <c r="H5167" s="9" t="str">
        <f t="shared" si="576"/>
        <v>Poste</v>
      </c>
      <c r="I5167" s="194" t="str">
        <f>+'Información ELECTRO PUNO'!F5147</f>
        <v>Concreto Armado C</v>
      </c>
      <c r="J5167" s="194" t="str">
        <f>+'Información ELECTRO PUNO'!B5147</f>
        <v>PPC20</v>
      </c>
      <c r="K5167" s="9" t="str">
        <f t="shared" si="578"/>
        <v>POSTE DE CONCRETO ARMADO DE 13/400/150/345</v>
      </c>
      <c r="L5167" s="139">
        <f t="shared" si="579"/>
        <v>0.54</v>
      </c>
    </row>
    <row r="5168" spans="1:12" x14ac:dyDescent="0.25">
      <c r="A5168" s="193">
        <f>+'Información ELECTRO PUNO'!A5148</f>
        <v>5147</v>
      </c>
      <c r="B5168" s="26" t="str">
        <f t="shared" si="577"/>
        <v>SICODI</v>
      </c>
      <c r="C5168" s="9" t="str">
        <f t="shared" si="573"/>
        <v>Puno</v>
      </c>
      <c r="D5168" s="9" t="str">
        <f t="shared" si="574"/>
        <v>No Reporta</v>
      </c>
      <c r="E5168" s="9" t="str">
        <f t="shared" si="575"/>
        <v>No Reporta</v>
      </c>
      <c r="F5168" s="194" t="str">
        <f>+'Información ELECTRO PUNO'!E5148</f>
        <v>BT</v>
      </c>
      <c r="G5168" s="194">
        <f>+'Información ELECTRO PUNO'!G5148</f>
        <v>8</v>
      </c>
      <c r="H5168" s="9" t="str">
        <f t="shared" si="576"/>
        <v>Poste</v>
      </c>
      <c r="I5168" s="194" t="str">
        <f>+'Información ELECTRO PUNO'!F5148</f>
        <v>Concreto Armado</v>
      </c>
      <c r="J5168" s="194" t="str">
        <f>+'Información ELECTRO PUNO'!B5148</f>
        <v>PPC06</v>
      </c>
      <c r="K5168" s="9" t="str">
        <f t="shared" si="578"/>
        <v>POSTE DE CONCRETO ARMADO DE  8/300/120/240</v>
      </c>
      <c r="L5168" s="139">
        <f t="shared" si="579"/>
        <v>0.14000000000000001</v>
      </c>
    </row>
    <row r="5169" spans="1:12" x14ac:dyDescent="0.25">
      <c r="A5169" s="193">
        <f>+'Información ELECTRO PUNO'!A5149</f>
        <v>5148</v>
      </c>
      <c r="B5169" s="26" t="str">
        <f t="shared" si="577"/>
        <v>SICODI</v>
      </c>
      <c r="C5169" s="9" t="str">
        <f t="shared" si="573"/>
        <v>Puno</v>
      </c>
      <c r="D5169" s="9" t="str">
        <f t="shared" si="574"/>
        <v>No Reporta</v>
      </c>
      <c r="E5169" s="9" t="str">
        <f t="shared" si="575"/>
        <v>No Reporta</v>
      </c>
      <c r="F5169" s="194" t="str">
        <f>+'Información ELECTRO PUNO'!E5149</f>
        <v>BT</v>
      </c>
      <c r="G5169" s="194">
        <f>+'Información ELECTRO PUNO'!G5149</f>
        <v>8</v>
      </c>
      <c r="H5169" s="9" t="str">
        <f t="shared" si="576"/>
        <v>Poste</v>
      </c>
      <c r="I5169" s="194" t="str">
        <f>+'Información ELECTRO PUNO'!F5149</f>
        <v>Concreto Armado</v>
      </c>
      <c r="J5169" s="194" t="str">
        <f>+'Información ELECTRO PUNO'!B5149</f>
        <v>PPC06</v>
      </c>
      <c r="K5169" s="9" t="str">
        <f t="shared" si="578"/>
        <v>POSTE DE CONCRETO ARMADO DE  8/300/120/240</v>
      </c>
      <c r="L5169" s="139">
        <f t="shared" si="579"/>
        <v>0.14000000000000001</v>
      </c>
    </row>
    <row r="5170" spans="1:12" x14ac:dyDescent="0.25">
      <c r="A5170" s="193">
        <f>+'Información ELECTRO PUNO'!A5150</f>
        <v>5149</v>
      </c>
      <c r="B5170" s="26" t="str">
        <f t="shared" si="577"/>
        <v>SICODI</v>
      </c>
      <c r="C5170" s="9" t="str">
        <f t="shared" si="573"/>
        <v>Puno</v>
      </c>
      <c r="D5170" s="9" t="str">
        <f t="shared" si="574"/>
        <v>No Reporta</v>
      </c>
      <c r="E5170" s="9" t="str">
        <f t="shared" si="575"/>
        <v>No Reporta</v>
      </c>
      <c r="F5170" s="194" t="str">
        <f>+'Información ELECTRO PUNO'!E5150</f>
        <v>BT</v>
      </c>
      <c r="G5170" s="194">
        <f>+'Información ELECTRO PUNO'!G5150</f>
        <v>8</v>
      </c>
      <c r="H5170" s="9" t="str">
        <f t="shared" si="576"/>
        <v>Poste</v>
      </c>
      <c r="I5170" s="194" t="str">
        <f>+'Información ELECTRO PUNO'!F5150</f>
        <v>Concreto Armado</v>
      </c>
      <c r="J5170" s="194" t="str">
        <f>+'Información ELECTRO PUNO'!B5150</f>
        <v>PPC06</v>
      </c>
      <c r="K5170" s="9" t="str">
        <f t="shared" si="578"/>
        <v>POSTE DE CONCRETO ARMADO DE  8/300/120/240</v>
      </c>
      <c r="L5170" s="139">
        <f t="shared" si="579"/>
        <v>0.14000000000000001</v>
      </c>
    </row>
    <row r="5171" spans="1:12" x14ac:dyDescent="0.25">
      <c r="A5171" s="193">
        <f>+'Información ELECTRO PUNO'!A5151</f>
        <v>5150</v>
      </c>
      <c r="B5171" s="26" t="str">
        <f t="shared" si="577"/>
        <v>SICODI</v>
      </c>
      <c r="C5171" s="9" t="str">
        <f t="shared" si="573"/>
        <v>Puno</v>
      </c>
      <c r="D5171" s="9" t="str">
        <f t="shared" si="574"/>
        <v>No Reporta</v>
      </c>
      <c r="E5171" s="9" t="str">
        <f t="shared" si="575"/>
        <v>No Reporta</v>
      </c>
      <c r="F5171" s="194" t="str">
        <f>+'Información ELECTRO PUNO'!E5151</f>
        <v>MT</v>
      </c>
      <c r="G5171" s="194">
        <f>+'Información ELECTRO PUNO'!G5151</f>
        <v>13</v>
      </c>
      <c r="H5171" s="9" t="str">
        <f t="shared" si="576"/>
        <v>Poste</v>
      </c>
      <c r="I5171" s="194" t="str">
        <f>+'Información ELECTRO PUNO'!F5151</f>
        <v>Concreto Armado C</v>
      </c>
      <c r="J5171" s="194" t="str">
        <f>+'Información ELECTRO PUNO'!B5151</f>
        <v>PPC20</v>
      </c>
      <c r="K5171" s="9" t="str">
        <f t="shared" si="578"/>
        <v>POSTE DE CONCRETO ARMADO DE 13/400/150/345</v>
      </c>
      <c r="L5171" s="139">
        <f t="shared" si="579"/>
        <v>0.54</v>
      </c>
    </row>
    <row r="5172" spans="1:12" x14ac:dyDescent="0.25">
      <c r="A5172" s="193">
        <f>+'Información ELECTRO PUNO'!A5152</f>
        <v>5151</v>
      </c>
      <c r="B5172" s="26" t="str">
        <f t="shared" si="577"/>
        <v>SICODI</v>
      </c>
      <c r="C5172" s="9" t="str">
        <f t="shared" si="573"/>
        <v>Puno</v>
      </c>
      <c r="D5172" s="9" t="str">
        <f t="shared" si="574"/>
        <v>No Reporta</v>
      </c>
      <c r="E5172" s="9" t="str">
        <f t="shared" si="575"/>
        <v>No Reporta</v>
      </c>
      <c r="F5172" s="194" t="str">
        <f>+'Información ELECTRO PUNO'!E5152</f>
        <v>MT</v>
      </c>
      <c r="G5172" s="194">
        <f>+'Información ELECTRO PUNO'!G5152</f>
        <v>13</v>
      </c>
      <c r="H5172" s="9" t="str">
        <f t="shared" si="576"/>
        <v>Poste</v>
      </c>
      <c r="I5172" s="194" t="str">
        <f>+'Información ELECTRO PUNO'!F5152</f>
        <v>Concreto Armado C</v>
      </c>
      <c r="J5172" s="194" t="str">
        <f>+'Información ELECTRO PUNO'!B5152</f>
        <v>PPC20</v>
      </c>
      <c r="K5172" s="9" t="str">
        <f t="shared" si="578"/>
        <v>POSTE DE CONCRETO ARMADO DE 13/400/150/345</v>
      </c>
      <c r="L5172" s="139">
        <f t="shared" si="579"/>
        <v>0.54</v>
      </c>
    </row>
    <row r="5173" spans="1:12" x14ac:dyDescent="0.25">
      <c r="A5173" s="193">
        <f>+'Información ELECTRO PUNO'!A5153</f>
        <v>5152</v>
      </c>
      <c r="B5173" s="26" t="str">
        <f t="shared" si="577"/>
        <v>SICODI</v>
      </c>
      <c r="C5173" s="9" t="str">
        <f t="shared" si="573"/>
        <v>Puno</v>
      </c>
      <c r="D5173" s="9" t="str">
        <f t="shared" si="574"/>
        <v>No Reporta</v>
      </c>
      <c r="E5173" s="9" t="str">
        <f t="shared" si="575"/>
        <v>No Reporta</v>
      </c>
      <c r="F5173" s="194" t="str">
        <f>+'Información ELECTRO PUNO'!E5153</f>
        <v>MT</v>
      </c>
      <c r="G5173" s="194">
        <f>+'Información ELECTRO PUNO'!G5153</f>
        <v>13</v>
      </c>
      <c r="H5173" s="9" t="str">
        <f t="shared" si="576"/>
        <v>Poste</v>
      </c>
      <c r="I5173" s="194" t="str">
        <f>+'Información ELECTRO PUNO'!F5153</f>
        <v>Concreto Armado C</v>
      </c>
      <c r="J5173" s="194" t="str">
        <f>+'Información ELECTRO PUNO'!B5153</f>
        <v>PPC20</v>
      </c>
      <c r="K5173" s="9" t="str">
        <f t="shared" si="578"/>
        <v>POSTE DE CONCRETO ARMADO DE 13/400/150/345</v>
      </c>
      <c r="L5173" s="139">
        <f t="shared" si="579"/>
        <v>0.54</v>
      </c>
    </row>
    <row r="5174" spans="1:12" x14ac:dyDescent="0.25">
      <c r="A5174" s="193">
        <f>+'Información ELECTRO PUNO'!A5154</f>
        <v>5153</v>
      </c>
      <c r="B5174" s="26" t="str">
        <f t="shared" si="577"/>
        <v>SICODI</v>
      </c>
      <c r="C5174" s="9" t="str">
        <f t="shared" si="573"/>
        <v>Puno</v>
      </c>
      <c r="D5174" s="9" t="str">
        <f t="shared" si="574"/>
        <v>No Reporta</v>
      </c>
      <c r="E5174" s="9" t="str">
        <f t="shared" si="575"/>
        <v>No Reporta</v>
      </c>
      <c r="F5174" s="194" t="str">
        <f>+'Información ELECTRO PUNO'!E5154</f>
        <v>MT</v>
      </c>
      <c r="G5174" s="194">
        <f>+'Información ELECTRO PUNO'!G5154</f>
        <v>13</v>
      </c>
      <c r="H5174" s="9" t="str">
        <f t="shared" si="576"/>
        <v>Poste</v>
      </c>
      <c r="I5174" s="194" t="str">
        <f>+'Información ELECTRO PUNO'!F5154</f>
        <v>Concreto Armado C</v>
      </c>
      <c r="J5174" s="194" t="str">
        <f>+'Información ELECTRO PUNO'!B5154</f>
        <v>PPC20</v>
      </c>
      <c r="K5174" s="9" t="str">
        <f t="shared" si="578"/>
        <v>POSTE DE CONCRETO ARMADO DE 13/400/150/345</v>
      </c>
      <c r="L5174" s="139">
        <f t="shared" si="579"/>
        <v>0.54</v>
      </c>
    </row>
    <row r="5175" spans="1:12" x14ac:dyDescent="0.25">
      <c r="A5175" s="193">
        <f>+'Información ELECTRO PUNO'!A5155</f>
        <v>5154</v>
      </c>
      <c r="B5175" s="26" t="str">
        <f t="shared" si="577"/>
        <v>SICODI</v>
      </c>
      <c r="C5175" s="9" t="str">
        <f t="shared" si="573"/>
        <v>Puno</v>
      </c>
      <c r="D5175" s="9" t="str">
        <f t="shared" si="574"/>
        <v>No Reporta</v>
      </c>
      <c r="E5175" s="9" t="str">
        <f t="shared" si="575"/>
        <v>No Reporta</v>
      </c>
      <c r="F5175" s="194" t="str">
        <f>+'Información ELECTRO PUNO'!E5155</f>
        <v>MT</v>
      </c>
      <c r="G5175" s="194">
        <f>+'Información ELECTRO PUNO'!G5155</f>
        <v>13</v>
      </c>
      <c r="H5175" s="9" t="str">
        <f t="shared" si="576"/>
        <v>Poste</v>
      </c>
      <c r="I5175" s="194" t="str">
        <f>+'Información ELECTRO PUNO'!F5155</f>
        <v>Concreto Armado C</v>
      </c>
      <c r="J5175" s="194" t="str">
        <f>+'Información ELECTRO PUNO'!B5155</f>
        <v>PPC20</v>
      </c>
      <c r="K5175" s="9" t="str">
        <f t="shared" si="578"/>
        <v>POSTE DE CONCRETO ARMADO DE 13/400/150/345</v>
      </c>
      <c r="L5175" s="139">
        <f t="shared" si="579"/>
        <v>0.54</v>
      </c>
    </row>
    <row r="5176" spans="1:12" x14ac:dyDescent="0.25">
      <c r="A5176" s="193">
        <f>+'Información ELECTRO PUNO'!A5156</f>
        <v>5155</v>
      </c>
      <c r="B5176" s="26" t="str">
        <f t="shared" si="577"/>
        <v>SICODI</v>
      </c>
      <c r="C5176" s="9" t="str">
        <f t="shared" si="573"/>
        <v>Puno</v>
      </c>
      <c r="D5176" s="9" t="str">
        <f t="shared" si="574"/>
        <v>No Reporta</v>
      </c>
      <c r="E5176" s="9" t="str">
        <f t="shared" si="575"/>
        <v>No Reporta</v>
      </c>
      <c r="F5176" s="194" t="str">
        <f>+'Información ELECTRO PUNO'!E5156</f>
        <v>MT</v>
      </c>
      <c r="G5176" s="194">
        <f>+'Información ELECTRO PUNO'!G5156</f>
        <v>13</v>
      </c>
      <c r="H5176" s="9" t="str">
        <f t="shared" si="576"/>
        <v>Poste</v>
      </c>
      <c r="I5176" s="194" t="str">
        <f>+'Información ELECTRO PUNO'!F5156</f>
        <v>Concreto Armado C</v>
      </c>
      <c r="J5176" s="194" t="str">
        <f>+'Información ELECTRO PUNO'!B5156</f>
        <v>PPC20</v>
      </c>
      <c r="K5176" s="9" t="str">
        <f t="shared" si="578"/>
        <v>POSTE DE CONCRETO ARMADO DE 13/400/150/345</v>
      </c>
      <c r="L5176" s="139">
        <f t="shared" si="579"/>
        <v>0.54</v>
      </c>
    </row>
    <row r="5177" spans="1:12" x14ac:dyDescent="0.25">
      <c r="A5177" s="193">
        <f>+'Información ELECTRO PUNO'!A5157</f>
        <v>5156</v>
      </c>
      <c r="B5177" s="26" t="str">
        <f t="shared" si="577"/>
        <v>SICODI</v>
      </c>
      <c r="C5177" s="9" t="str">
        <f t="shared" si="573"/>
        <v>Puno</v>
      </c>
      <c r="D5177" s="9" t="str">
        <f t="shared" si="574"/>
        <v>No Reporta</v>
      </c>
      <c r="E5177" s="9" t="str">
        <f t="shared" si="575"/>
        <v>No Reporta</v>
      </c>
      <c r="F5177" s="194" t="str">
        <f>+'Información ELECTRO PUNO'!E5157</f>
        <v>MT</v>
      </c>
      <c r="G5177" s="194">
        <f>+'Información ELECTRO PUNO'!G5157</f>
        <v>13</v>
      </c>
      <c r="H5177" s="9" t="str">
        <f t="shared" si="576"/>
        <v>Poste</v>
      </c>
      <c r="I5177" s="194" t="str">
        <f>+'Información ELECTRO PUNO'!F5157</f>
        <v>Concreto Armado C</v>
      </c>
      <c r="J5177" s="194" t="str">
        <f>+'Información ELECTRO PUNO'!B5157</f>
        <v>PPC20</v>
      </c>
      <c r="K5177" s="9" t="str">
        <f t="shared" si="578"/>
        <v>POSTE DE CONCRETO ARMADO DE 13/400/150/345</v>
      </c>
      <c r="L5177" s="139">
        <f t="shared" si="579"/>
        <v>0.54</v>
      </c>
    </row>
    <row r="5178" spans="1:12" x14ac:dyDescent="0.25">
      <c r="A5178" s="193">
        <f>+'Información ELECTRO PUNO'!A5158</f>
        <v>5157</v>
      </c>
      <c r="B5178" s="26" t="str">
        <f t="shared" si="577"/>
        <v>SICODI</v>
      </c>
      <c r="C5178" s="9" t="str">
        <f t="shared" si="573"/>
        <v>Puno</v>
      </c>
      <c r="D5178" s="9" t="str">
        <f t="shared" si="574"/>
        <v>No Reporta</v>
      </c>
      <c r="E5178" s="9" t="str">
        <f t="shared" si="575"/>
        <v>No Reporta</v>
      </c>
      <c r="F5178" s="194" t="str">
        <f>+'Información ELECTRO PUNO'!E5158</f>
        <v>MT</v>
      </c>
      <c r="G5178" s="194">
        <f>+'Información ELECTRO PUNO'!G5158</f>
        <v>13</v>
      </c>
      <c r="H5178" s="9" t="str">
        <f t="shared" si="576"/>
        <v>Poste</v>
      </c>
      <c r="I5178" s="194" t="str">
        <f>+'Información ELECTRO PUNO'!F5158</f>
        <v>Concreto Armado C</v>
      </c>
      <c r="J5178" s="194" t="str">
        <f>+'Información ELECTRO PUNO'!B5158</f>
        <v>PPC20</v>
      </c>
      <c r="K5178" s="9" t="str">
        <f t="shared" si="578"/>
        <v>POSTE DE CONCRETO ARMADO DE 13/400/150/345</v>
      </c>
      <c r="L5178" s="139">
        <f t="shared" si="579"/>
        <v>0.54</v>
      </c>
    </row>
    <row r="5179" spans="1:12" x14ac:dyDescent="0.25">
      <c r="A5179" s="193">
        <f>+'Información ELECTRO PUNO'!A5159</f>
        <v>5158</v>
      </c>
      <c r="B5179" s="26" t="str">
        <f t="shared" si="577"/>
        <v>SICODI</v>
      </c>
      <c r="C5179" s="9" t="str">
        <f t="shared" si="573"/>
        <v>Puno</v>
      </c>
      <c r="D5179" s="9" t="str">
        <f t="shared" si="574"/>
        <v>No Reporta</v>
      </c>
      <c r="E5179" s="9" t="str">
        <f t="shared" si="575"/>
        <v>No Reporta</v>
      </c>
      <c r="F5179" s="194" t="str">
        <f>+'Información ELECTRO PUNO'!E5159</f>
        <v>MT</v>
      </c>
      <c r="G5179" s="194">
        <f>+'Información ELECTRO PUNO'!G5159</f>
        <v>13</v>
      </c>
      <c r="H5179" s="9" t="str">
        <f t="shared" si="576"/>
        <v>Poste</v>
      </c>
      <c r="I5179" s="194" t="str">
        <f>+'Información ELECTRO PUNO'!F5159</f>
        <v>Concreto Armado C</v>
      </c>
      <c r="J5179" s="194" t="str">
        <f>+'Información ELECTRO PUNO'!B5159</f>
        <v>PPC20</v>
      </c>
      <c r="K5179" s="9" t="str">
        <f t="shared" si="578"/>
        <v>POSTE DE CONCRETO ARMADO DE 13/400/150/345</v>
      </c>
      <c r="L5179" s="139">
        <f t="shared" si="579"/>
        <v>0.54</v>
      </c>
    </row>
    <row r="5180" spans="1:12" x14ac:dyDescent="0.25">
      <c r="A5180" s="193">
        <f>+'Información ELECTRO PUNO'!A5160</f>
        <v>5159</v>
      </c>
      <c r="B5180" s="26" t="str">
        <f t="shared" si="577"/>
        <v>SICODI</v>
      </c>
      <c r="C5180" s="9" t="str">
        <f t="shared" si="573"/>
        <v>Puno</v>
      </c>
      <c r="D5180" s="9" t="str">
        <f t="shared" si="574"/>
        <v>No Reporta</v>
      </c>
      <c r="E5180" s="9" t="str">
        <f t="shared" si="575"/>
        <v>No Reporta</v>
      </c>
      <c r="F5180" s="194" t="str">
        <f>+'Información ELECTRO PUNO'!E5160</f>
        <v>MT</v>
      </c>
      <c r="G5180" s="194">
        <f>+'Información ELECTRO PUNO'!G5160</f>
        <v>13</v>
      </c>
      <c r="H5180" s="9" t="str">
        <f t="shared" si="576"/>
        <v>Poste</v>
      </c>
      <c r="I5180" s="194" t="str">
        <f>+'Información ELECTRO PUNO'!F5160</f>
        <v>Concreto Armado C</v>
      </c>
      <c r="J5180" s="194" t="str">
        <f>+'Información ELECTRO PUNO'!B5160</f>
        <v>PPC20</v>
      </c>
      <c r="K5180" s="9" t="str">
        <f t="shared" si="578"/>
        <v>POSTE DE CONCRETO ARMADO DE 13/400/150/345</v>
      </c>
      <c r="L5180" s="139">
        <f t="shared" si="579"/>
        <v>0.54</v>
      </c>
    </row>
    <row r="5181" spans="1:12" x14ac:dyDescent="0.25">
      <c r="A5181" s="193">
        <f>+'Información ELECTRO PUNO'!A5161</f>
        <v>5160</v>
      </c>
      <c r="B5181" s="26" t="str">
        <f t="shared" si="577"/>
        <v>SICODI</v>
      </c>
      <c r="C5181" s="9" t="str">
        <f t="shared" si="573"/>
        <v>Puno</v>
      </c>
      <c r="D5181" s="9" t="str">
        <f t="shared" si="574"/>
        <v>No Reporta</v>
      </c>
      <c r="E5181" s="9" t="str">
        <f t="shared" si="575"/>
        <v>No Reporta</v>
      </c>
      <c r="F5181" s="194" t="str">
        <f>+'Información ELECTRO PUNO'!E5161</f>
        <v>MT</v>
      </c>
      <c r="G5181" s="194">
        <f>+'Información ELECTRO PUNO'!G5161</f>
        <v>13</v>
      </c>
      <c r="H5181" s="9" t="str">
        <f t="shared" si="576"/>
        <v>Poste</v>
      </c>
      <c r="I5181" s="194" t="str">
        <f>+'Información ELECTRO PUNO'!F5161</f>
        <v>Concreto Armado C</v>
      </c>
      <c r="J5181" s="194" t="str">
        <f>+'Información ELECTRO PUNO'!B5161</f>
        <v>PPC20</v>
      </c>
      <c r="K5181" s="9" t="str">
        <f t="shared" si="578"/>
        <v>POSTE DE CONCRETO ARMADO DE 13/400/150/345</v>
      </c>
      <c r="L5181" s="139">
        <f t="shared" si="579"/>
        <v>0.54</v>
      </c>
    </row>
    <row r="5182" spans="1:12" x14ac:dyDescent="0.25">
      <c r="A5182" s="193">
        <f>+'Información ELECTRO PUNO'!A5162</f>
        <v>5161</v>
      </c>
      <c r="B5182" s="26" t="str">
        <f t="shared" si="577"/>
        <v>SICODI</v>
      </c>
      <c r="C5182" s="9" t="str">
        <f t="shared" si="573"/>
        <v>Puno</v>
      </c>
      <c r="D5182" s="9" t="str">
        <f t="shared" si="574"/>
        <v>No Reporta</v>
      </c>
      <c r="E5182" s="9" t="str">
        <f t="shared" si="575"/>
        <v>No Reporta</v>
      </c>
      <c r="F5182" s="194" t="str">
        <f>+'Información ELECTRO PUNO'!E5162</f>
        <v>MT</v>
      </c>
      <c r="G5182" s="194">
        <f>+'Información ELECTRO PUNO'!G5162</f>
        <v>13</v>
      </c>
      <c r="H5182" s="9" t="str">
        <f t="shared" si="576"/>
        <v>Poste</v>
      </c>
      <c r="I5182" s="194" t="str">
        <f>+'Información ELECTRO PUNO'!F5162</f>
        <v>Concreto Armado C</v>
      </c>
      <c r="J5182" s="194" t="str">
        <f>+'Información ELECTRO PUNO'!B5162</f>
        <v>PPC20</v>
      </c>
      <c r="K5182" s="9" t="str">
        <f t="shared" si="578"/>
        <v>POSTE DE CONCRETO ARMADO DE 13/400/150/345</v>
      </c>
      <c r="L5182" s="139">
        <f t="shared" si="579"/>
        <v>0.54</v>
      </c>
    </row>
    <row r="5183" spans="1:12" x14ac:dyDescent="0.25">
      <c r="A5183" s="193">
        <f>+'Información ELECTRO PUNO'!A5163</f>
        <v>5162</v>
      </c>
      <c r="B5183" s="26" t="str">
        <f t="shared" si="577"/>
        <v>SICODI</v>
      </c>
      <c r="C5183" s="9" t="str">
        <f t="shared" si="573"/>
        <v>Puno</v>
      </c>
      <c r="D5183" s="9" t="str">
        <f t="shared" si="574"/>
        <v>No Reporta</v>
      </c>
      <c r="E5183" s="9" t="str">
        <f t="shared" si="575"/>
        <v>No Reporta</v>
      </c>
      <c r="F5183" s="194" t="str">
        <f>+'Información ELECTRO PUNO'!E5163</f>
        <v>MT</v>
      </c>
      <c r="G5183" s="194">
        <f>+'Información ELECTRO PUNO'!G5163</f>
        <v>13</v>
      </c>
      <c r="H5183" s="9" t="str">
        <f t="shared" si="576"/>
        <v>Poste</v>
      </c>
      <c r="I5183" s="194" t="str">
        <f>+'Información ELECTRO PUNO'!F5163</f>
        <v>Concreto Armado C</v>
      </c>
      <c r="J5183" s="194" t="str">
        <f>+'Información ELECTRO PUNO'!B5163</f>
        <v>PPC20</v>
      </c>
      <c r="K5183" s="9" t="str">
        <f t="shared" si="578"/>
        <v>POSTE DE CONCRETO ARMADO DE 13/400/150/345</v>
      </c>
      <c r="L5183" s="139">
        <f t="shared" si="579"/>
        <v>0.54</v>
      </c>
    </row>
    <row r="5184" spans="1:12" x14ac:dyDescent="0.25">
      <c r="A5184" s="193">
        <f>+'Información ELECTRO PUNO'!A5164</f>
        <v>5163</v>
      </c>
      <c r="B5184" s="26" t="str">
        <f t="shared" si="577"/>
        <v>SICODI</v>
      </c>
      <c r="C5184" s="9" t="str">
        <f t="shared" si="573"/>
        <v>Puno</v>
      </c>
      <c r="D5184" s="9" t="str">
        <f t="shared" si="574"/>
        <v>No Reporta</v>
      </c>
      <c r="E5184" s="9" t="str">
        <f t="shared" si="575"/>
        <v>No Reporta</v>
      </c>
      <c r="F5184" s="194" t="str">
        <f>+'Información ELECTRO PUNO'!E5164</f>
        <v>MT</v>
      </c>
      <c r="G5184" s="194">
        <f>+'Información ELECTRO PUNO'!G5164</f>
        <v>13</v>
      </c>
      <c r="H5184" s="9" t="str">
        <f t="shared" si="576"/>
        <v>Poste</v>
      </c>
      <c r="I5184" s="194" t="str">
        <f>+'Información ELECTRO PUNO'!F5164</f>
        <v>Concreto Armado C</v>
      </c>
      <c r="J5184" s="194" t="str">
        <f>+'Información ELECTRO PUNO'!B5164</f>
        <v>PPC20</v>
      </c>
      <c r="K5184" s="9" t="str">
        <f t="shared" si="578"/>
        <v>POSTE DE CONCRETO ARMADO DE 13/400/150/345</v>
      </c>
      <c r="L5184" s="139">
        <f t="shared" si="579"/>
        <v>0.54</v>
      </c>
    </row>
    <row r="5185" spans="1:12" x14ac:dyDescent="0.25">
      <c r="A5185" s="193">
        <f>+'Información ELECTRO PUNO'!A5165</f>
        <v>5164</v>
      </c>
      <c r="B5185" s="26" t="str">
        <f t="shared" si="577"/>
        <v>SICODI</v>
      </c>
      <c r="C5185" s="9" t="str">
        <f t="shared" si="573"/>
        <v>Puno</v>
      </c>
      <c r="D5185" s="9" t="str">
        <f t="shared" si="574"/>
        <v>No Reporta</v>
      </c>
      <c r="E5185" s="9" t="str">
        <f t="shared" si="575"/>
        <v>No Reporta</v>
      </c>
      <c r="F5185" s="194" t="str">
        <f>+'Información ELECTRO PUNO'!E5165</f>
        <v>MT</v>
      </c>
      <c r="G5185" s="194">
        <f>+'Información ELECTRO PUNO'!G5165</f>
        <v>13</v>
      </c>
      <c r="H5185" s="9" t="str">
        <f t="shared" si="576"/>
        <v>Poste</v>
      </c>
      <c r="I5185" s="194" t="str">
        <f>+'Información ELECTRO PUNO'!F5165</f>
        <v>Concreto Armado C</v>
      </c>
      <c r="J5185" s="194" t="str">
        <f>+'Información ELECTRO PUNO'!B5165</f>
        <v>PPC20</v>
      </c>
      <c r="K5185" s="9" t="str">
        <f t="shared" si="578"/>
        <v>POSTE DE CONCRETO ARMADO DE 13/400/150/345</v>
      </c>
      <c r="L5185" s="139">
        <f t="shared" si="579"/>
        <v>0.54</v>
      </c>
    </row>
    <row r="5186" spans="1:12" x14ac:dyDescent="0.25">
      <c r="A5186" s="193">
        <f>+'Información ELECTRO PUNO'!A5166</f>
        <v>5165</v>
      </c>
      <c r="B5186" s="26" t="str">
        <f t="shared" si="577"/>
        <v>SICODI</v>
      </c>
      <c r="C5186" s="9" t="str">
        <f t="shared" si="573"/>
        <v>Puno</v>
      </c>
      <c r="D5186" s="9" t="str">
        <f t="shared" si="574"/>
        <v>No Reporta</v>
      </c>
      <c r="E5186" s="9" t="str">
        <f t="shared" si="575"/>
        <v>No Reporta</v>
      </c>
      <c r="F5186" s="194" t="str">
        <f>+'Información ELECTRO PUNO'!E5166</f>
        <v>MT</v>
      </c>
      <c r="G5186" s="194">
        <f>+'Información ELECTRO PUNO'!G5166</f>
        <v>13</v>
      </c>
      <c r="H5186" s="9" t="str">
        <f t="shared" si="576"/>
        <v>Poste</v>
      </c>
      <c r="I5186" s="194" t="str">
        <f>+'Información ELECTRO PUNO'!F5166</f>
        <v>Concreto Armado C</v>
      </c>
      <c r="J5186" s="194" t="str">
        <f>+'Información ELECTRO PUNO'!B5166</f>
        <v>PPC20</v>
      </c>
      <c r="K5186" s="9" t="str">
        <f t="shared" si="578"/>
        <v>POSTE DE CONCRETO ARMADO DE 13/400/150/345</v>
      </c>
      <c r="L5186" s="139">
        <f t="shared" si="579"/>
        <v>0.54</v>
      </c>
    </row>
    <row r="5187" spans="1:12" x14ac:dyDescent="0.25">
      <c r="A5187" s="193">
        <f>+'Información ELECTRO PUNO'!A5167</f>
        <v>5166</v>
      </c>
      <c r="B5187" s="26" t="str">
        <f t="shared" si="577"/>
        <v>SICODI</v>
      </c>
      <c r="C5187" s="9" t="str">
        <f t="shared" si="573"/>
        <v>Puno</v>
      </c>
      <c r="D5187" s="9" t="str">
        <f t="shared" si="574"/>
        <v>No Reporta</v>
      </c>
      <c r="E5187" s="9" t="str">
        <f t="shared" si="575"/>
        <v>No Reporta</v>
      </c>
      <c r="F5187" s="194" t="str">
        <f>+'Información ELECTRO PUNO'!E5167</f>
        <v>MT</v>
      </c>
      <c r="G5187" s="194">
        <f>+'Información ELECTRO PUNO'!G5167</f>
        <v>13</v>
      </c>
      <c r="H5187" s="9" t="str">
        <f t="shared" si="576"/>
        <v>Poste</v>
      </c>
      <c r="I5187" s="194" t="str">
        <f>+'Información ELECTRO PUNO'!F5167</f>
        <v>Concreto Armado C</v>
      </c>
      <c r="J5187" s="194" t="str">
        <f>+'Información ELECTRO PUNO'!B5167</f>
        <v>PPC20</v>
      </c>
      <c r="K5187" s="9" t="str">
        <f t="shared" si="578"/>
        <v>POSTE DE CONCRETO ARMADO DE 13/400/150/345</v>
      </c>
      <c r="L5187" s="139">
        <f t="shared" si="579"/>
        <v>0.54</v>
      </c>
    </row>
    <row r="5188" spans="1:12" x14ac:dyDescent="0.25">
      <c r="A5188" s="193">
        <f>+'Información ELECTRO PUNO'!A5168</f>
        <v>5167</v>
      </c>
      <c r="B5188" s="26" t="str">
        <f t="shared" si="577"/>
        <v>SICODI</v>
      </c>
      <c r="C5188" s="9" t="str">
        <f t="shared" si="573"/>
        <v>Puno</v>
      </c>
      <c r="D5188" s="9" t="str">
        <f t="shared" si="574"/>
        <v>No Reporta</v>
      </c>
      <c r="E5188" s="9" t="str">
        <f t="shared" si="575"/>
        <v>No Reporta</v>
      </c>
      <c r="F5188" s="194" t="str">
        <f>+'Información ELECTRO PUNO'!E5168</f>
        <v>MT</v>
      </c>
      <c r="G5188" s="194">
        <f>+'Información ELECTRO PUNO'!G5168</f>
        <v>13</v>
      </c>
      <c r="H5188" s="9" t="str">
        <f t="shared" si="576"/>
        <v>Poste</v>
      </c>
      <c r="I5188" s="194" t="str">
        <f>+'Información ELECTRO PUNO'!F5168</f>
        <v>Concreto Armado C</v>
      </c>
      <c r="J5188" s="194" t="str">
        <f>+'Información ELECTRO PUNO'!B5168</f>
        <v>PPC20</v>
      </c>
      <c r="K5188" s="9" t="str">
        <f t="shared" si="578"/>
        <v>POSTE DE CONCRETO ARMADO DE 13/400/150/345</v>
      </c>
      <c r="L5188" s="139">
        <f t="shared" si="579"/>
        <v>0.54</v>
      </c>
    </row>
    <row r="5189" spans="1:12" x14ac:dyDescent="0.25">
      <c r="A5189" s="193">
        <f>+'Información ELECTRO PUNO'!A5169</f>
        <v>5168</v>
      </c>
      <c r="B5189" s="26" t="str">
        <f t="shared" si="577"/>
        <v>SICODI</v>
      </c>
      <c r="C5189" s="9" t="str">
        <f t="shared" si="573"/>
        <v>Puno</v>
      </c>
      <c r="D5189" s="9" t="str">
        <f t="shared" si="574"/>
        <v>No Reporta</v>
      </c>
      <c r="E5189" s="9" t="str">
        <f t="shared" si="575"/>
        <v>No Reporta</v>
      </c>
      <c r="F5189" s="194" t="str">
        <f>+'Información ELECTRO PUNO'!E5169</f>
        <v>MT</v>
      </c>
      <c r="G5189" s="194">
        <f>+'Información ELECTRO PUNO'!G5169</f>
        <v>13</v>
      </c>
      <c r="H5189" s="9" t="str">
        <f t="shared" si="576"/>
        <v>Poste</v>
      </c>
      <c r="I5189" s="194" t="str">
        <f>+'Información ELECTRO PUNO'!F5169</f>
        <v>Concreto Armado C</v>
      </c>
      <c r="J5189" s="194" t="str">
        <f>+'Información ELECTRO PUNO'!B5169</f>
        <v>PPC20</v>
      </c>
      <c r="K5189" s="9" t="str">
        <f t="shared" si="578"/>
        <v>POSTE DE CONCRETO ARMADO DE 13/400/150/345</v>
      </c>
      <c r="L5189" s="139">
        <f t="shared" si="579"/>
        <v>0.54</v>
      </c>
    </row>
    <row r="5190" spans="1:12" x14ac:dyDescent="0.25">
      <c r="A5190" s="193">
        <f>+'Información ELECTRO PUNO'!A5170</f>
        <v>5169</v>
      </c>
      <c r="B5190" s="26" t="str">
        <f t="shared" si="577"/>
        <v>SICODI</v>
      </c>
      <c r="C5190" s="9" t="str">
        <f t="shared" si="573"/>
        <v>Puno</v>
      </c>
      <c r="D5190" s="9" t="str">
        <f t="shared" si="574"/>
        <v>No Reporta</v>
      </c>
      <c r="E5190" s="9" t="str">
        <f t="shared" si="575"/>
        <v>No Reporta</v>
      </c>
      <c r="F5190" s="194" t="str">
        <f>+'Información ELECTRO PUNO'!E5170</f>
        <v>MT</v>
      </c>
      <c r="G5190" s="194">
        <f>+'Información ELECTRO PUNO'!G5170</f>
        <v>13</v>
      </c>
      <c r="H5190" s="9" t="str">
        <f t="shared" si="576"/>
        <v>Poste</v>
      </c>
      <c r="I5190" s="194" t="str">
        <f>+'Información ELECTRO PUNO'!F5170</f>
        <v>Concreto Armado C</v>
      </c>
      <c r="J5190" s="194" t="str">
        <f>+'Información ELECTRO PUNO'!B5170</f>
        <v>PPC20</v>
      </c>
      <c r="K5190" s="9" t="str">
        <f t="shared" si="578"/>
        <v>POSTE DE CONCRETO ARMADO DE 13/400/150/345</v>
      </c>
      <c r="L5190" s="139">
        <f t="shared" si="579"/>
        <v>0.54</v>
      </c>
    </row>
    <row r="5191" spans="1:12" x14ac:dyDescent="0.25">
      <c r="A5191" s="193">
        <f>+'Información ELECTRO PUNO'!A5171</f>
        <v>5170</v>
      </c>
      <c r="B5191" s="26" t="str">
        <f t="shared" si="577"/>
        <v>SICODI</v>
      </c>
      <c r="C5191" s="9" t="str">
        <f t="shared" si="573"/>
        <v>Puno</v>
      </c>
      <c r="D5191" s="9" t="str">
        <f t="shared" si="574"/>
        <v>No Reporta</v>
      </c>
      <c r="E5191" s="9" t="str">
        <f t="shared" si="575"/>
        <v>No Reporta</v>
      </c>
      <c r="F5191" s="194" t="str">
        <f>+'Información ELECTRO PUNO'!E5171</f>
        <v>BT</v>
      </c>
      <c r="G5191" s="194">
        <f>+'Información ELECTRO PUNO'!G5171</f>
        <v>8</v>
      </c>
      <c r="H5191" s="9" t="str">
        <f t="shared" si="576"/>
        <v>Poste</v>
      </c>
      <c r="I5191" s="194" t="str">
        <f>+'Información ELECTRO PUNO'!F5171</f>
        <v>Concreto Armado</v>
      </c>
      <c r="J5191" s="194" t="str">
        <f>+'Información ELECTRO PUNO'!B5171</f>
        <v>PPC06</v>
      </c>
      <c r="K5191" s="9" t="str">
        <f t="shared" si="578"/>
        <v>POSTE DE CONCRETO ARMADO DE  8/300/120/240</v>
      </c>
      <c r="L5191" s="139">
        <f t="shared" si="579"/>
        <v>0.14000000000000001</v>
      </c>
    </row>
    <row r="5192" spans="1:12" x14ac:dyDescent="0.25">
      <c r="A5192" s="193">
        <f>+'Información ELECTRO PUNO'!A5172</f>
        <v>5171</v>
      </c>
      <c r="B5192" s="26" t="str">
        <f t="shared" si="577"/>
        <v>SICODI</v>
      </c>
      <c r="C5192" s="9" t="str">
        <f t="shared" si="573"/>
        <v>Puno</v>
      </c>
      <c r="D5192" s="9" t="str">
        <f t="shared" si="574"/>
        <v>No Reporta</v>
      </c>
      <c r="E5192" s="9" t="str">
        <f t="shared" si="575"/>
        <v>No Reporta</v>
      </c>
      <c r="F5192" s="194" t="str">
        <f>+'Información ELECTRO PUNO'!E5172</f>
        <v>MT</v>
      </c>
      <c r="G5192" s="194">
        <f>+'Información ELECTRO PUNO'!G5172</f>
        <v>13</v>
      </c>
      <c r="H5192" s="9" t="str">
        <f t="shared" si="576"/>
        <v>Poste</v>
      </c>
      <c r="I5192" s="194" t="str">
        <f>+'Información ELECTRO PUNO'!F5172</f>
        <v>Concreto Armado C</v>
      </c>
      <c r="J5192" s="194" t="str">
        <f>+'Información ELECTRO PUNO'!B5172</f>
        <v>PPC20</v>
      </c>
      <c r="K5192" s="9" t="str">
        <f t="shared" si="578"/>
        <v>POSTE DE CONCRETO ARMADO DE 13/400/150/345</v>
      </c>
      <c r="L5192" s="139">
        <f t="shared" si="579"/>
        <v>0.54</v>
      </c>
    </row>
    <row r="5193" spans="1:12" x14ac:dyDescent="0.25">
      <c r="A5193" s="193">
        <f>+'Información ELECTRO PUNO'!A5173</f>
        <v>5172</v>
      </c>
      <c r="B5193" s="26" t="str">
        <f t="shared" si="577"/>
        <v>SICODI</v>
      </c>
      <c r="C5193" s="9" t="str">
        <f t="shared" si="573"/>
        <v>Puno</v>
      </c>
      <c r="D5193" s="9" t="str">
        <f t="shared" si="574"/>
        <v>No Reporta</v>
      </c>
      <c r="E5193" s="9" t="str">
        <f t="shared" si="575"/>
        <v>No Reporta</v>
      </c>
      <c r="F5193" s="194" t="str">
        <f>+'Información ELECTRO PUNO'!E5173</f>
        <v>MT</v>
      </c>
      <c r="G5193" s="194">
        <f>+'Información ELECTRO PUNO'!G5173</f>
        <v>13</v>
      </c>
      <c r="H5193" s="9" t="str">
        <f t="shared" si="576"/>
        <v>Poste</v>
      </c>
      <c r="I5193" s="194" t="str">
        <f>+'Información ELECTRO PUNO'!F5173</f>
        <v>Concreto Armado C</v>
      </c>
      <c r="J5193" s="194" t="str">
        <f>+'Información ELECTRO PUNO'!B5173</f>
        <v>PPC20</v>
      </c>
      <c r="K5193" s="9" t="str">
        <f t="shared" si="578"/>
        <v>POSTE DE CONCRETO ARMADO DE 13/400/150/345</v>
      </c>
      <c r="L5193" s="139">
        <f t="shared" si="579"/>
        <v>0.54</v>
      </c>
    </row>
    <row r="5194" spans="1:12" x14ac:dyDescent="0.25">
      <c r="A5194" s="193">
        <f>+'Información ELECTRO PUNO'!A5174</f>
        <v>5173</v>
      </c>
      <c r="B5194" s="26" t="str">
        <f t="shared" si="577"/>
        <v>SICODI</v>
      </c>
      <c r="C5194" s="9" t="str">
        <f t="shared" si="573"/>
        <v>Puno</v>
      </c>
      <c r="D5194" s="9" t="str">
        <f t="shared" si="574"/>
        <v>No Reporta</v>
      </c>
      <c r="E5194" s="9" t="str">
        <f t="shared" si="575"/>
        <v>No Reporta</v>
      </c>
      <c r="F5194" s="194" t="str">
        <f>+'Información ELECTRO PUNO'!E5174</f>
        <v>BT</v>
      </c>
      <c r="G5194" s="194">
        <f>+'Información ELECTRO PUNO'!G5174</f>
        <v>8</v>
      </c>
      <c r="H5194" s="9" t="str">
        <f t="shared" si="576"/>
        <v>Poste</v>
      </c>
      <c r="I5194" s="194" t="str">
        <f>+'Información ELECTRO PUNO'!F5174</f>
        <v>Concreto Armado</v>
      </c>
      <c r="J5194" s="194" t="str">
        <f>+'Información ELECTRO PUNO'!B5174</f>
        <v>PPC06</v>
      </c>
      <c r="K5194" s="9" t="str">
        <f t="shared" si="578"/>
        <v>POSTE DE CONCRETO ARMADO DE  8/300/120/240</v>
      </c>
      <c r="L5194" s="139">
        <f t="shared" si="579"/>
        <v>0.14000000000000001</v>
      </c>
    </row>
    <row r="5195" spans="1:12" x14ac:dyDescent="0.25">
      <c r="A5195" s="193">
        <f>+'Información ELECTRO PUNO'!A5175</f>
        <v>5174</v>
      </c>
      <c r="B5195" s="26" t="str">
        <f t="shared" si="577"/>
        <v>SICODI</v>
      </c>
      <c r="C5195" s="9" t="str">
        <f t="shared" si="573"/>
        <v>Puno</v>
      </c>
      <c r="D5195" s="9" t="str">
        <f t="shared" si="574"/>
        <v>No Reporta</v>
      </c>
      <c r="E5195" s="9" t="str">
        <f t="shared" si="575"/>
        <v>No Reporta</v>
      </c>
      <c r="F5195" s="194" t="str">
        <f>+'Información ELECTRO PUNO'!E5175</f>
        <v>MT</v>
      </c>
      <c r="G5195" s="194">
        <f>+'Información ELECTRO PUNO'!G5175</f>
        <v>13</v>
      </c>
      <c r="H5195" s="9" t="str">
        <f t="shared" si="576"/>
        <v>Poste</v>
      </c>
      <c r="I5195" s="194" t="str">
        <f>+'Información ELECTRO PUNO'!F5175</f>
        <v>Concreto Armado C</v>
      </c>
      <c r="J5195" s="194" t="str">
        <f>+'Información ELECTRO PUNO'!B5175</f>
        <v>PPC20</v>
      </c>
      <c r="K5195" s="9" t="str">
        <f t="shared" si="578"/>
        <v>POSTE DE CONCRETO ARMADO DE 13/400/150/345</v>
      </c>
      <c r="L5195" s="139">
        <f t="shared" si="579"/>
        <v>0.54</v>
      </c>
    </row>
    <row r="5196" spans="1:12" x14ac:dyDescent="0.25">
      <c r="A5196" s="193">
        <f>+'Información ELECTRO PUNO'!A5176</f>
        <v>5175</v>
      </c>
      <c r="B5196" s="26" t="str">
        <f t="shared" si="577"/>
        <v>SICODI</v>
      </c>
      <c r="C5196" s="9" t="str">
        <f t="shared" si="573"/>
        <v>Puno</v>
      </c>
      <c r="D5196" s="9" t="str">
        <f t="shared" si="574"/>
        <v>No Reporta</v>
      </c>
      <c r="E5196" s="9" t="str">
        <f t="shared" si="575"/>
        <v>No Reporta</v>
      </c>
      <c r="F5196" s="194" t="str">
        <f>+'Información ELECTRO PUNO'!E5176</f>
        <v>BT</v>
      </c>
      <c r="G5196" s="194">
        <f>+'Información ELECTRO PUNO'!G5176</f>
        <v>8</v>
      </c>
      <c r="H5196" s="9" t="str">
        <f t="shared" si="576"/>
        <v>Poste</v>
      </c>
      <c r="I5196" s="194" t="str">
        <f>+'Información ELECTRO PUNO'!F5176</f>
        <v>Concreto Armado</v>
      </c>
      <c r="J5196" s="194" t="str">
        <f>+'Información ELECTRO PUNO'!B5176</f>
        <v>PPC06</v>
      </c>
      <c r="K5196" s="9" t="str">
        <f t="shared" si="578"/>
        <v>POSTE DE CONCRETO ARMADO DE  8/300/120/240</v>
      </c>
      <c r="L5196" s="139">
        <f t="shared" si="579"/>
        <v>0.14000000000000001</v>
      </c>
    </row>
    <row r="5197" spans="1:12" x14ac:dyDescent="0.25">
      <c r="A5197" s="193">
        <f>+'Información ELECTRO PUNO'!A5177</f>
        <v>5176</v>
      </c>
      <c r="B5197" s="26" t="str">
        <f t="shared" si="577"/>
        <v>SICODI</v>
      </c>
      <c r="C5197" s="9" t="str">
        <f t="shared" si="573"/>
        <v>Puno</v>
      </c>
      <c r="D5197" s="9" t="str">
        <f t="shared" si="574"/>
        <v>No Reporta</v>
      </c>
      <c r="E5197" s="9" t="str">
        <f t="shared" si="575"/>
        <v>No Reporta</v>
      </c>
      <c r="F5197" s="194" t="str">
        <f>+'Información ELECTRO PUNO'!E5177</f>
        <v>MT</v>
      </c>
      <c r="G5197" s="194">
        <f>+'Información ELECTRO PUNO'!G5177</f>
        <v>13</v>
      </c>
      <c r="H5197" s="9" t="str">
        <f t="shared" si="576"/>
        <v>Poste</v>
      </c>
      <c r="I5197" s="194" t="str">
        <f>+'Información ELECTRO PUNO'!F5177</f>
        <v>Concreto Armado C</v>
      </c>
      <c r="J5197" s="194" t="str">
        <f>+'Información ELECTRO PUNO'!B5177</f>
        <v>PPC20</v>
      </c>
      <c r="K5197" s="9" t="str">
        <f t="shared" si="578"/>
        <v>POSTE DE CONCRETO ARMADO DE 13/400/150/345</v>
      </c>
      <c r="L5197" s="139">
        <f t="shared" si="579"/>
        <v>0.54</v>
      </c>
    </row>
    <row r="5198" spans="1:12" x14ac:dyDescent="0.25">
      <c r="A5198" s="193">
        <f>+'Información ELECTRO PUNO'!A5178</f>
        <v>5177</v>
      </c>
      <c r="B5198" s="26" t="str">
        <f t="shared" si="577"/>
        <v>SICODI</v>
      </c>
      <c r="C5198" s="9" t="str">
        <f t="shared" si="573"/>
        <v>Puno</v>
      </c>
      <c r="D5198" s="9" t="str">
        <f t="shared" si="574"/>
        <v>No Reporta</v>
      </c>
      <c r="E5198" s="9" t="str">
        <f t="shared" si="575"/>
        <v>No Reporta</v>
      </c>
      <c r="F5198" s="194" t="str">
        <f>+'Información ELECTRO PUNO'!E5178</f>
        <v>BT</v>
      </c>
      <c r="G5198" s="194">
        <f>+'Información ELECTRO PUNO'!G5178</f>
        <v>8</v>
      </c>
      <c r="H5198" s="9" t="str">
        <f t="shared" si="576"/>
        <v>Poste</v>
      </c>
      <c r="I5198" s="194" t="str">
        <f>+'Información ELECTRO PUNO'!F5178</f>
        <v>Concreto Armado</v>
      </c>
      <c r="J5198" s="194" t="str">
        <f>+'Información ELECTRO PUNO'!B5178</f>
        <v>PPC06</v>
      </c>
      <c r="K5198" s="9" t="str">
        <f t="shared" si="578"/>
        <v>POSTE DE CONCRETO ARMADO DE  8/300/120/240</v>
      </c>
      <c r="L5198" s="139">
        <f t="shared" si="579"/>
        <v>0.14000000000000001</v>
      </c>
    </row>
    <row r="5199" spans="1:12" x14ac:dyDescent="0.25">
      <c r="A5199" s="193">
        <f>+'Información ELECTRO PUNO'!A5179</f>
        <v>5178</v>
      </c>
      <c r="B5199" s="26" t="str">
        <f t="shared" si="577"/>
        <v>SICODI</v>
      </c>
      <c r="C5199" s="9" t="str">
        <f t="shared" si="573"/>
        <v>Puno</v>
      </c>
      <c r="D5199" s="9" t="str">
        <f t="shared" si="574"/>
        <v>No Reporta</v>
      </c>
      <c r="E5199" s="9" t="str">
        <f t="shared" si="575"/>
        <v>No Reporta</v>
      </c>
      <c r="F5199" s="194" t="str">
        <f>+'Información ELECTRO PUNO'!E5179</f>
        <v>MT</v>
      </c>
      <c r="G5199" s="194">
        <f>+'Información ELECTRO PUNO'!G5179</f>
        <v>13</v>
      </c>
      <c r="H5199" s="9" t="str">
        <f t="shared" si="576"/>
        <v>Poste</v>
      </c>
      <c r="I5199" s="194" t="str">
        <f>+'Información ELECTRO PUNO'!F5179</f>
        <v>Concreto Armado C</v>
      </c>
      <c r="J5199" s="194" t="str">
        <f>+'Información ELECTRO PUNO'!B5179</f>
        <v>PPC20</v>
      </c>
      <c r="K5199" s="9" t="str">
        <f t="shared" si="578"/>
        <v>POSTE DE CONCRETO ARMADO DE 13/400/150/345</v>
      </c>
      <c r="L5199" s="139">
        <f t="shared" si="579"/>
        <v>0.54</v>
      </c>
    </row>
    <row r="5200" spans="1:12" x14ac:dyDescent="0.25">
      <c r="A5200" s="193">
        <f>+'Información ELECTRO PUNO'!A5180</f>
        <v>5179</v>
      </c>
      <c r="B5200" s="26" t="str">
        <f t="shared" si="577"/>
        <v>SICODI</v>
      </c>
      <c r="C5200" s="9" t="str">
        <f t="shared" si="573"/>
        <v>Puno</v>
      </c>
      <c r="D5200" s="9" t="str">
        <f t="shared" si="574"/>
        <v>No Reporta</v>
      </c>
      <c r="E5200" s="9" t="str">
        <f t="shared" si="575"/>
        <v>No Reporta</v>
      </c>
      <c r="F5200" s="194" t="str">
        <f>+'Información ELECTRO PUNO'!E5180</f>
        <v>BT</v>
      </c>
      <c r="G5200" s="194">
        <f>+'Información ELECTRO PUNO'!G5180</f>
        <v>8</v>
      </c>
      <c r="H5200" s="9" t="str">
        <f t="shared" si="576"/>
        <v>Poste</v>
      </c>
      <c r="I5200" s="194" t="str">
        <f>+'Información ELECTRO PUNO'!F5180</f>
        <v>Concreto Armado</v>
      </c>
      <c r="J5200" s="194" t="str">
        <f>+'Información ELECTRO PUNO'!B5180</f>
        <v>PPC06</v>
      </c>
      <c r="K5200" s="9" t="str">
        <f t="shared" si="578"/>
        <v>POSTE DE CONCRETO ARMADO DE  8/300/120/240</v>
      </c>
      <c r="L5200" s="139">
        <f t="shared" si="579"/>
        <v>0.14000000000000001</v>
      </c>
    </row>
    <row r="5201" spans="1:12" x14ac:dyDescent="0.25">
      <c r="A5201" s="193">
        <f>+'Información ELECTRO PUNO'!A5181</f>
        <v>5180</v>
      </c>
      <c r="B5201" s="26" t="str">
        <f t="shared" si="577"/>
        <v>SICODI</v>
      </c>
      <c r="C5201" s="9" t="str">
        <f t="shared" si="573"/>
        <v>Puno</v>
      </c>
      <c r="D5201" s="9" t="str">
        <f t="shared" si="574"/>
        <v>No Reporta</v>
      </c>
      <c r="E5201" s="9" t="str">
        <f t="shared" si="575"/>
        <v>No Reporta</v>
      </c>
      <c r="F5201" s="194" t="str">
        <f>+'Información ELECTRO PUNO'!E5181</f>
        <v>MT</v>
      </c>
      <c r="G5201" s="194">
        <f>+'Información ELECTRO PUNO'!G5181</f>
        <v>13</v>
      </c>
      <c r="H5201" s="9" t="str">
        <f t="shared" si="576"/>
        <v>Poste</v>
      </c>
      <c r="I5201" s="194" t="str">
        <f>+'Información ELECTRO PUNO'!F5181</f>
        <v>Concreto Armado C</v>
      </c>
      <c r="J5201" s="194" t="str">
        <f>+'Información ELECTRO PUNO'!B5181</f>
        <v>PPC20</v>
      </c>
      <c r="K5201" s="9" t="str">
        <f t="shared" si="578"/>
        <v>POSTE DE CONCRETO ARMADO DE 13/400/150/345</v>
      </c>
      <c r="L5201" s="139">
        <f t="shared" si="579"/>
        <v>0.54</v>
      </c>
    </row>
    <row r="5202" spans="1:12" x14ac:dyDescent="0.25">
      <c r="A5202" s="193">
        <f>+'Información ELECTRO PUNO'!A5182</f>
        <v>5181</v>
      </c>
      <c r="B5202" s="26" t="str">
        <f t="shared" si="577"/>
        <v>SICODI</v>
      </c>
      <c r="C5202" s="9" t="str">
        <f t="shared" si="573"/>
        <v>Puno</v>
      </c>
      <c r="D5202" s="9" t="str">
        <f t="shared" si="574"/>
        <v>No Reporta</v>
      </c>
      <c r="E5202" s="9" t="str">
        <f t="shared" si="575"/>
        <v>No Reporta</v>
      </c>
      <c r="F5202" s="194" t="str">
        <f>+'Información ELECTRO PUNO'!E5182</f>
        <v>MT</v>
      </c>
      <c r="G5202" s="194">
        <f>+'Información ELECTRO PUNO'!G5182</f>
        <v>13</v>
      </c>
      <c r="H5202" s="9" t="str">
        <f t="shared" si="576"/>
        <v>Poste</v>
      </c>
      <c r="I5202" s="194" t="str">
        <f>+'Información ELECTRO PUNO'!F5182</f>
        <v>Concreto Armado C</v>
      </c>
      <c r="J5202" s="194" t="str">
        <f>+'Información ELECTRO PUNO'!B5182</f>
        <v>PPC20</v>
      </c>
      <c r="K5202" s="9" t="str">
        <f t="shared" si="578"/>
        <v>POSTE DE CONCRETO ARMADO DE 13/400/150/345</v>
      </c>
      <c r="L5202" s="139">
        <f t="shared" si="579"/>
        <v>0.54</v>
      </c>
    </row>
    <row r="5203" spans="1:12" x14ac:dyDescent="0.25">
      <c r="A5203" s="193">
        <f>+'Información ELECTRO PUNO'!A5183</f>
        <v>5182</v>
      </c>
      <c r="B5203" s="26" t="str">
        <f t="shared" si="577"/>
        <v>SICODI</v>
      </c>
      <c r="C5203" s="9" t="str">
        <f t="shared" si="573"/>
        <v>Puno</v>
      </c>
      <c r="D5203" s="9" t="str">
        <f t="shared" si="574"/>
        <v>No Reporta</v>
      </c>
      <c r="E5203" s="9" t="str">
        <f t="shared" si="575"/>
        <v>No Reporta</v>
      </c>
      <c r="F5203" s="194" t="str">
        <f>+'Información ELECTRO PUNO'!E5183</f>
        <v>MT</v>
      </c>
      <c r="G5203" s="194">
        <f>+'Información ELECTRO PUNO'!G5183</f>
        <v>13</v>
      </c>
      <c r="H5203" s="9" t="str">
        <f t="shared" si="576"/>
        <v>Poste</v>
      </c>
      <c r="I5203" s="194" t="str">
        <f>+'Información ELECTRO PUNO'!F5183</f>
        <v>Concreto Armado C</v>
      </c>
      <c r="J5203" s="194" t="str">
        <f>+'Información ELECTRO PUNO'!B5183</f>
        <v>PPC20</v>
      </c>
      <c r="K5203" s="9" t="str">
        <f t="shared" si="578"/>
        <v>POSTE DE CONCRETO ARMADO DE 13/400/150/345</v>
      </c>
      <c r="L5203" s="139">
        <f t="shared" si="579"/>
        <v>0.54</v>
      </c>
    </row>
    <row r="5204" spans="1:12" x14ac:dyDescent="0.25">
      <c r="A5204" s="193">
        <f>+'Información ELECTRO PUNO'!A5184</f>
        <v>5183</v>
      </c>
      <c r="B5204" s="26" t="str">
        <f t="shared" si="577"/>
        <v>SICODI</v>
      </c>
      <c r="C5204" s="9" t="str">
        <f t="shared" si="573"/>
        <v>Puno</v>
      </c>
      <c r="D5204" s="9" t="str">
        <f t="shared" si="574"/>
        <v>No Reporta</v>
      </c>
      <c r="E5204" s="9" t="str">
        <f t="shared" si="575"/>
        <v>No Reporta</v>
      </c>
      <c r="F5204" s="194" t="str">
        <f>+'Información ELECTRO PUNO'!E5184</f>
        <v>MT</v>
      </c>
      <c r="G5204" s="194">
        <f>+'Información ELECTRO PUNO'!G5184</f>
        <v>13</v>
      </c>
      <c r="H5204" s="9" t="str">
        <f t="shared" si="576"/>
        <v>Poste</v>
      </c>
      <c r="I5204" s="194" t="str">
        <f>+'Información ELECTRO PUNO'!F5184</f>
        <v>Concreto Armado C</v>
      </c>
      <c r="J5204" s="194" t="str">
        <f>+'Información ELECTRO PUNO'!B5184</f>
        <v>PPC20</v>
      </c>
      <c r="K5204" s="9" t="str">
        <f t="shared" si="578"/>
        <v>POSTE DE CONCRETO ARMADO DE 13/400/150/345</v>
      </c>
      <c r="L5204" s="139">
        <f t="shared" si="579"/>
        <v>0.54</v>
      </c>
    </row>
    <row r="5205" spans="1:12" x14ac:dyDescent="0.25">
      <c r="A5205" s="193">
        <f>+'Información ELECTRO PUNO'!A5185</f>
        <v>5184</v>
      </c>
      <c r="B5205" s="26" t="str">
        <f t="shared" si="577"/>
        <v>SICODI</v>
      </c>
      <c r="C5205" s="9" t="str">
        <f t="shared" si="573"/>
        <v>Puno</v>
      </c>
      <c r="D5205" s="9" t="str">
        <f t="shared" si="574"/>
        <v>No Reporta</v>
      </c>
      <c r="E5205" s="9" t="str">
        <f t="shared" si="575"/>
        <v>No Reporta</v>
      </c>
      <c r="F5205" s="194" t="str">
        <f>+'Información ELECTRO PUNO'!E5185</f>
        <v>MT</v>
      </c>
      <c r="G5205" s="194">
        <f>+'Información ELECTRO PUNO'!G5185</f>
        <v>13</v>
      </c>
      <c r="H5205" s="9" t="str">
        <f t="shared" si="576"/>
        <v>Poste</v>
      </c>
      <c r="I5205" s="194" t="str">
        <f>+'Información ELECTRO PUNO'!F5185</f>
        <v>Concreto Armado C</v>
      </c>
      <c r="J5205" s="194" t="str">
        <f>+'Información ELECTRO PUNO'!B5185</f>
        <v>PPC20</v>
      </c>
      <c r="K5205" s="9" t="str">
        <f t="shared" si="578"/>
        <v>POSTE DE CONCRETO ARMADO DE 13/400/150/345</v>
      </c>
      <c r="L5205" s="139">
        <f t="shared" si="579"/>
        <v>0.54</v>
      </c>
    </row>
    <row r="5206" spans="1:12" x14ac:dyDescent="0.25">
      <c r="A5206" s="193">
        <f>+'Información ELECTRO PUNO'!A5186</f>
        <v>5185</v>
      </c>
      <c r="B5206" s="26" t="str">
        <f t="shared" si="577"/>
        <v>SICODI</v>
      </c>
      <c r="C5206" s="9" t="str">
        <f t="shared" ref="C5206:C5269" si="580">+$C$10</f>
        <v>Puno</v>
      </c>
      <c r="D5206" s="9" t="str">
        <f t="shared" ref="D5206:D5269" si="581">+$D$10</f>
        <v>No Reporta</v>
      </c>
      <c r="E5206" s="9" t="str">
        <f t="shared" ref="E5206:E5269" si="582">+$E$10</f>
        <v>No Reporta</v>
      </c>
      <c r="F5206" s="194" t="str">
        <f>+'Información ELECTRO PUNO'!E5186</f>
        <v>MT</v>
      </c>
      <c r="G5206" s="194">
        <f>+'Información ELECTRO PUNO'!G5186</f>
        <v>13</v>
      </c>
      <c r="H5206" s="9" t="str">
        <f t="shared" ref="H5206:H5269" si="583">+$H$10</f>
        <v>Poste</v>
      </c>
      <c r="I5206" s="194" t="str">
        <f>+'Información ELECTRO PUNO'!F5186</f>
        <v>Concreto Armado C</v>
      </c>
      <c r="J5206" s="194" t="str">
        <f>+'Información ELECTRO PUNO'!B5186</f>
        <v>PPC20</v>
      </c>
      <c r="K5206" s="9" t="str">
        <f t="shared" si="578"/>
        <v>POSTE DE CONCRETO ARMADO DE 13/400/150/345</v>
      </c>
      <c r="L5206" s="139">
        <f t="shared" si="579"/>
        <v>0.54</v>
      </c>
    </row>
    <row r="5207" spans="1:12" x14ac:dyDescent="0.25">
      <c r="A5207" s="193">
        <f>+'Información ELECTRO PUNO'!A5187</f>
        <v>5186</v>
      </c>
      <c r="B5207" s="26" t="str">
        <f t="shared" ref="B5207:B5270" si="584">+INDEX($B$8:$B$16,MATCH(J5207,$J$8:$J$16,0))</f>
        <v>SICODI</v>
      </c>
      <c r="C5207" s="9" t="str">
        <f t="shared" si="580"/>
        <v>Puno</v>
      </c>
      <c r="D5207" s="9" t="str">
        <f t="shared" si="581"/>
        <v>No Reporta</v>
      </c>
      <c r="E5207" s="9" t="str">
        <f t="shared" si="582"/>
        <v>No Reporta</v>
      </c>
      <c r="F5207" s="194" t="str">
        <f>+'Información ELECTRO PUNO'!E5187</f>
        <v>MT</v>
      </c>
      <c r="G5207" s="194">
        <f>+'Información ELECTRO PUNO'!G5187</f>
        <v>13</v>
      </c>
      <c r="H5207" s="9" t="str">
        <f t="shared" si="583"/>
        <v>Poste</v>
      </c>
      <c r="I5207" s="194" t="str">
        <f>+'Información ELECTRO PUNO'!F5187</f>
        <v>Concreto Armado C</v>
      </c>
      <c r="J5207" s="194" t="str">
        <f>+'Información ELECTRO PUNO'!B5187</f>
        <v>PPC20</v>
      </c>
      <c r="K5207" s="9" t="str">
        <f t="shared" ref="K5207:K5270" si="585">+VLOOKUP(J5207,$J$8:$K$16,2,FALSE)</f>
        <v>POSTE DE CONCRETO ARMADO DE 13/400/150/345</v>
      </c>
      <c r="L5207" s="139">
        <f t="shared" ref="L5207:L5270" si="586">+VLOOKUP(J5207,$J$8:$U$16,12,FALSE)</f>
        <v>0.54</v>
      </c>
    </row>
    <row r="5208" spans="1:12" x14ac:dyDescent="0.25">
      <c r="A5208" s="193">
        <f>+'Información ELECTRO PUNO'!A5188</f>
        <v>5187</v>
      </c>
      <c r="B5208" s="26" t="str">
        <f t="shared" si="584"/>
        <v>SICODI</v>
      </c>
      <c r="C5208" s="9" t="str">
        <f t="shared" si="580"/>
        <v>Puno</v>
      </c>
      <c r="D5208" s="9" t="str">
        <f t="shared" si="581"/>
        <v>No Reporta</v>
      </c>
      <c r="E5208" s="9" t="str">
        <f t="shared" si="582"/>
        <v>No Reporta</v>
      </c>
      <c r="F5208" s="194" t="str">
        <f>+'Información ELECTRO PUNO'!E5188</f>
        <v>MT</v>
      </c>
      <c r="G5208" s="194">
        <f>+'Información ELECTRO PUNO'!G5188</f>
        <v>13</v>
      </c>
      <c r="H5208" s="9" t="str">
        <f t="shared" si="583"/>
        <v>Poste</v>
      </c>
      <c r="I5208" s="194" t="str">
        <f>+'Información ELECTRO PUNO'!F5188</f>
        <v>Concreto Armado C</v>
      </c>
      <c r="J5208" s="194" t="str">
        <f>+'Información ELECTRO PUNO'!B5188</f>
        <v>PPC20</v>
      </c>
      <c r="K5208" s="9" t="str">
        <f t="shared" si="585"/>
        <v>POSTE DE CONCRETO ARMADO DE 13/400/150/345</v>
      </c>
      <c r="L5208" s="139">
        <f t="shared" si="586"/>
        <v>0.54</v>
      </c>
    </row>
    <row r="5209" spans="1:12" x14ac:dyDescent="0.25">
      <c r="A5209" s="193">
        <f>+'Información ELECTRO PUNO'!A5189</f>
        <v>5188</v>
      </c>
      <c r="B5209" s="26" t="str">
        <f t="shared" si="584"/>
        <v>SICODI</v>
      </c>
      <c r="C5209" s="9" t="str">
        <f t="shared" si="580"/>
        <v>Puno</v>
      </c>
      <c r="D5209" s="9" t="str">
        <f t="shared" si="581"/>
        <v>No Reporta</v>
      </c>
      <c r="E5209" s="9" t="str">
        <f t="shared" si="582"/>
        <v>No Reporta</v>
      </c>
      <c r="F5209" s="194" t="str">
        <f>+'Información ELECTRO PUNO'!E5189</f>
        <v>MT</v>
      </c>
      <c r="G5209" s="194">
        <f>+'Información ELECTRO PUNO'!G5189</f>
        <v>13</v>
      </c>
      <c r="H5209" s="9" t="str">
        <f t="shared" si="583"/>
        <v>Poste</v>
      </c>
      <c r="I5209" s="194" t="str">
        <f>+'Información ELECTRO PUNO'!F5189</f>
        <v>Concreto Armado C</v>
      </c>
      <c r="J5209" s="194" t="str">
        <f>+'Información ELECTRO PUNO'!B5189</f>
        <v>PPC20</v>
      </c>
      <c r="K5209" s="9" t="str">
        <f t="shared" si="585"/>
        <v>POSTE DE CONCRETO ARMADO DE 13/400/150/345</v>
      </c>
      <c r="L5209" s="139">
        <f t="shared" si="586"/>
        <v>0.54</v>
      </c>
    </row>
    <row r="5210" spans="1:12" x14ac:dyDescent="0.25">
      <c r="A5210" s="193">
        <f>+'Información ELECTRO PUNO'!A5190</f>
        <v>5189</v>
      </c>
      <c r="B5210" s="26" t="str">
        <f t="shared" si="584"/>
        <v>SICODI</v>
      </c>
      <c r="C5210" s="9" t="str">
        <f t="shared" si="580"/>
        <v>Puno</v>
      </c>
      <c r="D5210" s="9" t="str">
        <f t="shared" si="581"/>
        <v>No Reporta</v>
      </c>
      <c r="E5210" s="9" t="str">
        <f t="shared" si="582"/>
        <v>No Reporta</v>
      </c>
      <c r="F5210" s="194" t="str">
        <f>+'Información ELECTRO PUNO'!E5190</f>
        <v>MT</v>
      </c>
      <c r="G5210" s="194">
        <f>+'Información ELECTRO PUNO'!G5190</f>
        <v>13</v>
      </c>
      <c r="H5210" s="9" t="str">
        <f t="shared" si="583"/>
        <v>Poste</v>
      </c>
      <c r="I5210" s="194" t="str">
        <f>+'Información ELECTRO PUNO'!F5190</f>
        <v>Concreto Armado C</v>
      </c>
      <c r="J5210" s="194" t="str">
        <f>+'Información ELECTRO PUNO'!B5190</f>
        <v>PPC20</v>
      </c>
      <c r="K5210" s="9" t="str">
        <f t="shared" si="585"/>
        <v>POSTE DE CONCRETO ARMADO DE 13/400/150/345</v>
      </c>
      <c r="L5210" s="139">
        <f t="shared" si="586"/>
        <v>0.54</v>
      </c>
    </row>
    <row r="5211" spans="1:12" x14ac:dyDescent="0.25">
      <c r="A5211" s="193">
        <f>+'Información ELECTRO PUNO'!A5191</f>
        <v>5190</v>
      </c>
      <c r="B5211" s="26" t="str">
        <f t="shared" si="584"/>
        <v>SICODI</v>
      </c>
      <c r="C5211" s="9" t="str">
        <f t="shared" si="580"/>
        <v>Puno</v>
      </c>
      <c r="D5211" s="9" t="str">
        <f t="shared" si="581"/>
        <v>No Reporta</v>
      </c>
      <c r="E5211" s="9" t="str">
        <f t="shared" si="582"/>
        <v>No Reporta</v>
      </c>
      <c r="F5211" s="194" t="str">
        <f>+'Información ELECTRO PUNO'!E5191</f>
        <v>MT</v>
      </c>
      <c r="G5211" s="194">
        <f>+'Información ELECTRO PUNO'!G5191</f>
        <v>13</v>
      </c>
      <c r="H5211" s="9" t="str">
        <f t="shared" si="583"/>
        <v>Poste</v>
      </c>
      <c r="I5211" s="194" t="str">
        <f>+'Información ELECTRO PUNO'!F5191</f>
        <v>Concreto Armado C</v>
      </c>
      <c r="J5211" s="194" t="str">
        <f>+'Información ELECTRO PUNO'!B5191</f>
        <v>PPC20</v>
      </c>
      <c r="K5211" s="9" t="str">
        <f t="shared" si="585"/>
        <v>POSTE DE CONCRETO ARMADO DE 13/400/150/345</v>
      </c>
      <c r="L5211" s="139">
        <f t="shared" si="586"/>
        <v>0.54</v>
      </c>
    </row>
    <row r="5212" spans="1:12" x14ac:dyDescent="0.25">
      <c r="A5212" s="193">
        <f>+'Información ELECTRO PUNO'!A5192</f>
        <v>5191</v>
      </c>
      <c r="B5212" s="26" t="str">
        <f t="shared" si="584"/>
        <v>SICODI</v>
      </c>
      <c r="C5212" s="9" t="str">
        <f t="shared" si="580"/>
        <v>Puno</v>
      </c>
      <c r="D5212" s="9" t="str">
        <f t="shared" si="581"/>
        <v>No Reporta</v>
      </c>
      <c r="E5212" s="9" t="str">
        <f t="shared" si="582"/>
        <v>No Reporta</v>
      </c>
      <c r="F5212" s="194" t="str">
        <f>+'Información ELECTRO PUNO'!E5192</f>
        <v>MT</v>
      </c>
      <c r="G5212" s="194">
        <f>+'Información ELECTRO PUNO'!G5192</f>
        <v>13</v>
      </c>
      <c r="H5212" s="9" t="str">
        <f t="shared" si="583"/>
        <v>Poste</v>
      </c>
      <c r="I5212" s="194" t="str">
        <f>+'Información ELECTRO PUNO'!F5192</f>
        <v>Concreto Armado C</v>
      </c>
      <c r="J5212" s="194" t="str">
        <f>+'Información ELECTRO PUNO'!B5192</f>
        <v>PPC20</v>
      </c>
      <c r="K5212" s="9" t="str">
        <f t="shared" si="585"/>
        <v>POSTE DE CONCRETO ARMADO DE 13/400/150/345</v>
      </c>
      <c r="L5212" s="139">
        <f t="shared" si="586"/>
        <v>0.54</v>
      </c>
    </row>
    <row r="5213" spans="1:12" x14ac:dyDescent="0.25">
      <c r="A5213" s="193">
        <f>+'Información ELECTRO PUNO'!A5193</f>
        <v>5192</v>
      </c>
      <c r="B5213" s="26" t="str">
        <f t="shared" si="584"/>
        <v>SICODI</v>
      </c>
      <c r="C5213" s="9" t="str">
        <f t="shared" si="580"/>
        <v>Puno</v>
      </c>
      <c r="D5213" s="9" t="str">
        <f t="shared" si="581"/>
        <v>No Reporta</v>
      </c>
      <c r="E5213" s="9" t="str">
        <f t="shared" si="582"/>
        <v>No Reporta</v>
      </c>
      <c r="F5213" s="194" t="str">
        <f>+'Información ELECTRO PUNO'!E5193</f>
        <v>MT</v>
      </c>
      <c r="G5213" s="194">
        <f>+'Información ELECTRO PUNO'!G5193</f>
        <v>13</v>
      </c>
      <c r="H5213" s="9" t="str">
        <f t="shared" si="583"/>
        <v>Poste</v>
      </c>
      <c r="I5213" s="194" t="str">
        <f>+'Información ELECTRO PUNO'!F5193</f>
        <v>Concreto Armado C</v>
      </c>
      <c r="J5213" s="194" t="str">
        <f>+'Información ELECTRO PUNO'!B5193</f>
        <v>PPC20</v>
      </c>
      <c r="K5213" s="9" t="str">
        <f t="shared" si="585"/>
        <v>POSTE DE CONCRETO ARMADO DE 13/400/150/345</v>
      </c>
      <c r="L5213" s="139">
        <f t="shared" si="586"/>
        <v>0.54</v>
      </c>
    </row>
    <row r="5214" spans="1:12" x14ac:dyDescent="0.25">
      <c r="A5214" s="193">
        <f>+'Información ELECTRO PUNO'!A5194</f>
        <v>5193</v>
      </c>
      <c r="B5214" s="26" t="str">
        <f t="shared" si="584"/>
        <v>SICODI</v>
      </c>
      <c r="C5214" s="9" t="str">
        <f t="shared" si="580"/>
        <v>Puno</v>
      </c>
      <c r="D5214" s="9" t="str">
        <f t="shared" si="581"/>
        <v>No Reporta</v>
      </c>
      <c r="E5214" s="9" t="str">
        <f t="shared" si="582"/>
        <v>No Reporta</v>
      </c>
      <c r="F5214" s="194" t="str">
        <f>+'Información ELECTRO PUNO'!E5194</f>
        <v>BT</v>
      </c>
      <c r="G5214" s="194">
        <f>+'Información ELECTRO PUNO'!G5194</f>
        <v>8</v>
      </c>
      <c r="H5214" s="9" t="str">
        <f t="shared" si="583"/>
        <v>Poste</v>
      </c>
      <c r="I5214" s="194" t="str">
        <f>+'Información ELECTRO PUNO'!F5194</f>
        <v>Concreto Armado</v>
      </c>
      <c r="J5214" s="194" t="str">
        <f>+'Información ELECTRO PUNO'!B5194</f>
        <v>PPC06</v>
      </c>
      <c r="K5214" s="9" t="str">
        <f t="shared" si="585"/>
        <v>POSTE DE CONCRETO ARMADO DE  8/300/120/240</v>
      </c>
      <c r="L5214" s="139">
        <f t="shared" si="586"/>
        <v>0.14000000000000001</v>
      </c>
    </row>
    <row r="5215" spans="1:12" x14ac:dyDescent="0.25">
      <c r="A5215" s="193">
        <f>+'Información ELECTRO PUNO'!A5195</f>
        <v>5194</v>
      </c>
      <c r="B5215" s="26" t="str">
        <f t="shared" si="584"/>
        <v>SICODI</v>
      </c>
      <c r="C5215" s="9" t="str">
        <f t="shared" si="580"/>
        <v>Puno</v>
      </c>
      <c r="D5215" s="9" t="str">
        <f t="shared" si="581"/>
        <v>No Reporta</v>
      </c>
      <c r="E5215" s="9" t="str">
        <f t="shared" si="582"/>
        <v>No Reporta</v>
      </c>
      <c r="F5215" s="194" t="str">
        <f>+'Información ELECTRO PUNO'!E5195</f>
        <v>MT</v>
      </c>
      <c r="G5215" s="194">
        <f>+'Información ELECTRO PUNO'!G5195</f>
        <v>13</v>
      </c>
      <c r="H5215" s="9" t="str">
        <f t="shared" si="583"/>
        <v>Poste</v>
      </c>
      <c r="I5215" s="194" t="str">
        <f>+'Información ELECTRO PUNO'!F5195</f>
        <v>Concreto Armado C</v>
      </c>
      <c r="J5215" s="194" t="str">
        <f>+'Información ELECTRO PUNO'!B5195</f>
        <v>PPC20</v>
      </c>
      <c r="K5215" s="9" t="str">
        <f t="shared" si="585"/>
        <v>POSTE DE CONCRETO ARMADO DE 13/400/150/345</v>
      </c>
      <c r="L5215" s="139">
        <f t="shared" si="586"/>
        <v>0.54</v>
      </c>
    </row>
    <row r="5216" spans="1:12" x14ac:dyDescent="0.25">
      <c r="A5216" s="193">
        <f>+'Información ELECTRO PUNO'!A5196</f>
        <v>5195</v>
      </c>
      <c r="B5216" s="26" t="str">
        <f t="shared" si="584"/>
        <v>SICODI</v>
      </c>
      <c r="C5216" s="9" t="str">
        <f t="shared" si="580"/>
        <v>Puno</v>
      </c>
      <c r="D5216" s="9" t="str">
        <f t="shared" si="581"/>
        <v>No Reporta</v>
      </c>
      <c r="E5216" s="9" t="str">
        <f t="shared" si="582"/>
        <v>No Reporta</v>
      </c>
      <c r="F5216" s="194" t="str">
        <f>+'Información ELECTRO PUNO'!E5196</f>
        <v>MT</v>
      </c>
      <c r="G5216" s="194">
        <f>+'Información ELECTRO PUNO'!G5196</f>
        <v>13</v>
      </c>
      <c r="H5216" s="9" t="str">
        <f t="shared" si="583"/>
        <v>Poste</v>
      </c>
      <c r="I5216" s="194" t="str">
        <f>+'Información ELECTRO PUNO'!F5196</f>
        <v>Concreto Armado C</v>
      </c>
      <c r="J5216" s="194" t="str">
        <f>+'Información ELECTRO PUNO'!B5196</f>
        <v>PPC20</v>
      </c>
      <c r="K5216" s="9" t="str">
        <f t="shared" si="585"/>
        <v>POSTE DE CONCRETO ARMADO DE 13/400/150/345</v>
      </c>
      <c r="L5216" s="139">
        <f t="shared" si="586"/>
        <v>0.54</v>
      </c>
    </row>
    <row r="5217" spans="1:12" x14ac:dyDescent="0.25">
      <c r="A5217" s="193">
        <f>+'Información ELECTRO PUNO'!A5197</f>
        <v>5196</v>
      </c>
      <c r="B5217" s="26" t="str">
        <f t="shared" si="584"/>
        <v>SICODI</v>
      </c>
      <c r="C5217" s="9" t="str">
        <f t="shared" si="580"/>
        <v>Puno</v>
      </c>
      <c r="D5217" s="9" t="str">
        <f t="shared" si="581"/>
        <v>No Reporta</v>
      </c>
      <c r="E5217" s="9" t="str">
        <f t="shared" si="582"/>
        <v>No Reporta</v>
      </c>
      <c r="F5217" s="194" t="str">
        <f>+'Información ELECTRO PUNO'!E5197</f>
        <v>MT</v>
      </c>
      <c r="G5217" s="194">
        <f>+'Información ELECTRO PUNO'!G5197</f>
        <v>13</v>
      </c>
      <c r="H5217" s="9" t="str">
        <f t="shared" si="583"/>
        <v>Poste</v>
      </c>
      <c r="I5217" s="194" t="str">
        <f>+'Información ELECTRO PUNO'!F5197</f>
        <v>Concreto Armado C</v>
      </c>
      <c r="J5217" s="194" t="str">
        <f>+'Información ELECTRO PUNO'!B5197</f>
        <v>PPC20</v>
      </c>
      <c r="K5217" s="9" t="str">
        <f t="shared" si="585"/>
        <v>POSTE DE CONCRETO ARMADO DE 13/400/150/345</v>
      </c>
      <c r="L5217" s="139">
        <f t="shared" si="586"/>
        <v>0.54</v>
      </c>
    </row>
    <row r="5218" spans="1:12" x14ac:dyDescent="0.25">
      <c r="A5218" s="193">
        <f>+'Información ELECTRO PUNO'!A5198</f>
        <v>5197</v>
      </c>
      <c r="B5218" s="26" t="str">
        <f t="shared" si="584"/>
        <v>SICODI</v>
      </c>
      <c r="C5218" s="9" t="str">
        <f t="shared" si="580"/>
        <v>Puno</v>
      </c>
      <c r="D5218" s="9" t="str">
        <f t="shared" si="581"/>
        <v>No Reporta</v>
      </c>
      <c r="E5218" s="9" t="str">
        <f t="shared" si="582"/>
        <v>No Reporta</v>
      </c>
      <c r="F5218" s="194" t="str">
        <f>+'Información ELECTRO PUNO'!E5198</f>
        <v>MT</v>
      </c>
      <c r="G5218" s="194">
        <f>+'Información ELECTRO PUNO'!G5198</f>
        <v>13</v>
      </c>
      <c r="H5218" s="9" t="str">
        <f t="shared" si="583"/>
        <v>Poste</v>
      </c>
      <c r="I5218" s="194" t="str">
        <f>+'Información ELECTRO PUNO'!F5198</f>
        <v>Concreto Armado C</v>
      </c>
      <c r="J5218" s="194" t="str">
        <f>+'Información ELECTRO PUNO'!B5198</f>
        <v>PPC20</v>
      </c>
      <c r="K5218" s="9" t="str">
        <f t="shared" si="585"/>
        <v>POSTE DE CONCRETO ARMADO DE 13/400/150/345</v>
      </c>
      <c r="L5218" s="139">
        <f t="shared" si="586"/>
        <v>0.54</v>
      </c>
    </row>
    <row r="5219" spans="1:12" x14ac:dyDescent="0.25">
      <c r="A5219" s="193">
        <f>+'Información ELECTRO PUNO'!A5199</f>
        <v>5198</v>
      </c>
      <c r="B5219" s="26" t="str">
        <f t="shared" si="584"/>
        <v>SICODI</v>
      </c>
      <c r="C5219" s="9" t="str">
        <f t="shared" si="580"/>
        <v>Puno</v>
      </c>
      <c r="D5219" s="9" t="str">
        <f t="shared" si="581"/>
        <v>No Reporta</v>
      </c>
      <c r="E5219" s="9" t="str">
        <f t="shared" si="582"/>
        <v>No Reporta</v>
      </c>
      <c r="F5219" s="194" t="str">
        <f>+'Información ELECTRO PUNO'!E5199</f>
        <v>MT</v>
      </c>
      <c r="G5219" s="194">
        <f>+'Información ELECTRO PUNO'!G5199</f>
        <v>13</v>
      </c>
      <c r="H5219" s="9" t="str">
        <f t="shared" si="583"/>
        <v>Poste</v>
      </c>
      <c r="I5219" s="194" t="str">
        <f>+'Información ELECTRO PUNO'!F5199</f>
        <v>Concreto Armado C</v>
      </c>
      <c r="J5219" s="194" t="str">
        <f>+'Información ELECTRO PUNO'!B5199</f>
        <v>PPC20</v>
      </c>
      <c r="K5219" s="9" t="str">
        <f t="shared" si="585"/>
        <v>POSTE DE CONCRETO ARMADO DE 13/400/150/345</v>
      </c>
      <c r="L5219" s="139">
        <f t="shared" si="586"/>
        <v>0.54</v>
      </c>
    </row>
    <row r="5220" spans="1:12" x14ac:dyDescent="0.25">
      <c r="A5220" s="193">
        <f>+'Información ELECTRO PUNO'!A5200</f>
        <v>5199</v>
      </c>
      <c r="B5220" s="26" t="str">
        <f t="shared" si="584"/>
        <v>SICODI</v>
      </c>
      <c r="C5220" s="9" t="str">
        <f t="shared" si="580"/>
        <v>Puno</v>
      </c>
      <c r="D5220" s="9" t="str">
        <f t="shared" si="581"/>
        <v>No Reporta</v>
      </c>
      <c r="E5220" s="9" t="str">
        <f t="shared" si="582"/>
        <v>No Reporta</v>
      </c>
      <c r="F5220" s="194" t="str">
        <f>+'Información ELECTRO PUNO'!E5200</f>
        <v>MT</v>
      </c>
      <c r="G5220" s="194">
        <f>+'Información ELECTRO PUNO'!G5200</f>
        <v>13</v>
      </c>
      <c r="H5220" s="9" t="str">
        <f t="shared" si="583"/>
        <v>Poste</v>
      </c>
      <c r="I5220" s="194" t="str">
        <f>+'Información ELECTRO PUNO'!F5200</f>
        <v>Concreto Armado C</v>
      </c>
      <c r="J5220" s="194" t="str">
        <f>+'Información ELECTRO PUNO'!B5200</f>
        <v>PPC20</v>
      </c>
      <c r="K5220" s="9" t="str">
        <f t="shared" si="585"/>
        <v>POSTE DE CONCRETO ARMADO DE 13/400/150/345</v>
      </c>
      <c r="L5220" s="139">
        <f t="shared" si="586"/>
        <v>0.54</v>
      </c>
    </row>
    <row r="5221" spans="1:12" x14ac:dyDescent="0.25">
      <c r="A5221" s="193">
        <f>+'Información ELECTRO PUNO'!A5201</f>
        <v>5200</v>
      </c>
      <c r="B5221" s="26" t="str">
        <f t="shared" si="584"/>
        <v>SICODI</v>
      </c>
      <c r="C5221" s="9" t="str">
        <f t="shared" si="580"/>
        <v>Puno</v>
      </c>
      <c r="D5221" s="9" t="str">
        <f t="shared" si="581"/>
        <v>No Reporta</v>
      </c>
      <c r="E5221" s="9" t="str">
        <f t="shared" si="582"/>
        <v>No Reporta</v>
      </c>
      <c r="F5221" s="194" t="str">
        <f>+'Información ELECTRO PUNO'!E5201</f>
        <v>MT</v>
      </c>
      <c r="G5221" s="194">
        <f>+'Información ELECTRO PUNO'!G5201</f>
        <v>13</v>
      </c>
      <c r="H5221" s="9" t="str">
        <f t="shared" si="583"/>
        <v>Poste</v>
      </c>
      <c r="I5221" s="194" t="str">
        <f>+'Información ELECTRO PUNO'!F5201</f>
        <v>Concreto Armado C</v>
      </c>
      <c r="J5221" s="194" t="str">
        <f>+'Información ELECTRO PUNO'!B5201</f>
        <v>PPC20</v>
      </c>
      <c r="K5221" s="9" t="str">
        <f t="shared" si="585"/>
        <v>POSTE DE CONCRETO ARMADO DE 13/400/150/345</v>
      </c>
      <c r="L5221" s="139">
        <f t="shared" si="586"/>
        <v>0.54</v>
      </c>
    </row>
    <row r="5222" spans="1:12" x14ac:dyDescent="0.25">
      <c r="A5222" s="193">
        <f>+'Información ELECTRO PUNO'!A5202</f>
        <v>5201</v>
      </c>
      <c r="B5222" s="26" t="str">
        <f t="shared" si="584"/>
        <v>SICODI</v>
      </c>
      <c r="C5222" s="9" t="str">
        <f t="shared" si="580"/>
        <v>Puno</v>
      </c>
      <c r="D5222" s="9" t="str">
        <f t="shared" si="581"/>
        <v>No Reporta</v>
      </c>
      <c r="E5222" s="9" t="str">
        <f t="shared" si="582"/>
        <v>No Reporta</v>
      </c>
      <c r="F5222" s="194" t="str">
        <f>+'Información ELECTRO PUNO'!E5202</f>
        <v>MT</v>
      </c>
      <c r="G5222" s="194">
        <f>+'Información ELECTRO PUNO'!G5202</f>
        <v>13</v>
      </c>
      <c r="H5222" s="9" t="str">
        <f t="shared" si="583"/>
        <v>Poste</v>
      </c>
      <c r="I5222" s="194" t="str">
        <f>+'Información ELECTRO PUNO'!F5202</f>
        <v>Concreto Armado C</v>
      </c>
      <c r="J5222" s="194" t="str">
        <f>+'Información ELECTRO PUNO'!B5202</f>
        <v>PPC20</v>
      </c>
      <c r="K5222" s="9" t="str">
        <f t="shared" si="585"/>
        <v>POSTE DE CONCRETO ARMADO DE 13/400/150/345</v>
      </c>
      <c r="L5222" s="139">
        <f t="shared" si="586"/>
        <v>0.54</v>
      </c>
    </row>
    <row r="5223" spans="1:12" x14ac:dyDescent="0.25">
      <c r="A5223" s="193">
        <f>+'Información ELECTRO PUNO'!A5203</f>
        <v>5202</v>
      </c>
      <c r="B5223" s="26" t="str">
        <f t="shared" si="584"/>
        <v>SICODI</v>
      </c>
      <c r="C5223" s="9" t="str">
        <f t="shared" si="580"/>
        <v>Puno</v>
      </c>
      <c r="D5223" s="9" t="str">
        <f t="shared" si="581"/>
        <v>No Reporta</v>
      </c>
      <c r="E5223" s="9" t="str">
        <f t="shared" si="582"/>
        <v>No Reporta</v>
      </c>
      <c r="F5223" s="194" t="str">
        <f>+'Información ELECTRO PUNO'!E5203</f>
        <v>MT</v>
      </c>
      <c r="G5223" s="194">
        <f>+'Información ELECTRO PUNO'!G5203</f>
        <v>13</v>
      </c>
      <c r="H5223" s="9" t="str">
        <f t="shared" si="583"/>
        <v>Poste</v>
      </c>
      <c r="I5223" s="194" t="str">
        <f>+'Información ELECTRO PUNO'!F5203</f>
        <v>Concreto Armado C</v>
      </c>
      <c r="J5223" s="194" t="str">
        <f>+'Información ELECTRO PUNO'!B5203</f>
        <v>PPC20</v>
      </c>
      <c r="K5223" s="9" t="str">
        <f t="shared" si="585"/>
        <v>POSTE DE CONCRETO ARMADO DE 13/400/150/345</v>
      </c>
      <c r="L5223" s="139">
        <f t="shared" si="586"/>
        <v>0.54</v>
      </c>
    </row>
    <row r="5224" spans="1:12" x14ac:dyDescent="0.25">
      <c r="A5224" s="193">
        <f>+'Información ELECTRO PUNO'!A5204</f>
        <v>5203</v>
      </c>
      <c r="B5224" s="26" t="str">
        <f t="shared" si="584"/>
        <v>SICODI</v>
      </c>
      <c r="C5224" s="9" t="str">
        <f t="shared" si="580"/>
        <v>Puno</v>
      </c>
      <c r="D5224" s="9" t="str">
        <f t="shared" si="581"/>
        <v>No Reporta</v>
      </c>
      <c r="E5224" s="9" t="str">
        <f t="shared" si="582"/>
        <v>No Reporta</v>
      </c>
      <c r="F5224" s="194" t="str">
        <f>+'Información ELECTRO PUNO'!E5204</f>
        <v>MT</v>
      </c>
      <c r="G5224" s="194">
        <f>+'Información ELECTRO PUNO'!G5204</f>
        <v>13</v>
      </c>
      <c r="H5224" s="9" t="str">
        <f t="shared" si="583"/>
        <v>Poste</v>
      </c>
      <c r="I5224" s="194" t="str">
        <f>+'Información ELECTRO PUNO'!F5204</f>
        <v>Concreto Armado C</v>
      </c>
      <c r="J5224" s="194" t="str">
        <f>+'Información ELECTRO PUNO'!B5204</f>
        <v>PPC20</v>
      </c>
      <c r="K5224" s="9" t="str">
        <f t="shared" si="585"/>
        <v>POSTE DE CONCRETO ARMADO DE 13/400/150/345</v>
      </c>
      <c r="L5224" s="139">
        <f t="shared" si="586"/>
        <v>0.54</v>
      </c>
    </row>
    <row r="5225" spans="1:12" x14ac:dyDescent="0.25">
      <c r="A5225" s="193">
        <f>+'Información ELECTRO PUNO'!A5205</f>
        <v>5204</v>
      </c>
      <c r="B5225" s="26" t="str">
        <f t="shared" si="584"/>
        <v>SICODI</v>
      </c>
      <c r="C5225" s="9" t="str">
        <f t="shared" si="580"/>
        <v>Puno</v>
      </c>
      <c r="D5225" s="9" t="str">
        <f t="shared" si="581"/>
        <v>No Reporta</v>
      </c>
      <c r="E5225" s="9" t="str">
        <f t="shared" si="582"/>
        <v>No Reporta</v>
      </c>
      <c r="F5225" s="194" t="str">
        <f>+'Información ELECTRO PUNO'!E5205</f>
        <v>MT</v>
      </c>
      <c r="G5225" s="194">
        <f>+'Información ELECTRO PUNO'!G5205</f>
        <v>13</v>
      </c>
      <c r="H5225" s="9" t="str">
        <f t="shared" si="583"/>
        <v>Poste</v>
      </c>
      <c r="I5225" s="194" t="str">
        <f>+'Información ELECTRO PUNO'!F5205</f>
        <v>Concreto Armado C</v>
      </c>
      <c r="J5225" s="194" t="str">
        <f>+'Información ELECTRO PUNO'!B5205</f>
        <v>PPC20</v>
      </c>
      <c r="K5225" s="9" t="str">
        <f t="shared" si="585"/>
        <v>POSTE DE CONCRETO ARMADO DE 13/400/150/345</v>
      </c>
      <c r="L5225" s="139">
        <f t="shared" si="586"/>
        <v>0.54</v>
      </c>
    </row>
    <row r="5226" spans="1:12" x14ac:dyDescent="0.25">
      <c r="A5226" s="193">
        <f>+'Información ELECTRO PUNO'!A5206</f>
        <v>5205</v>
      </c>
      <c r="B5226" s="26" t="str">
        <f t="shared" si="584"/>
        <v>SICODI</v>
      </c>
      <c r="C5226" s="9" t="str">
        <f t="shared" si="580"/>
        <v>Puno</v>
      </c>
      <c r="D5226" s="9" t="str">
        <f t="shared" si="581"/>
        <v>No Reporta</v>
      </c>
      <c r="E5226" s="9" t="str">
        <f t="shared" si="582"/>
        <v>No Reporta</v>
      </c>
      <c r="F5226" s="194" t="str">
        <f>+'Información ELECTRO PUNO'!E5206</f>
        <v>MT</v>
      </c>
      <c r="G5226" s="194">
        <f>+'Información ELECTRO PUNO'!G5206</f>
        <v>13</v>
      </c>
      <c r="H5226" s="9" t="str">
        <f t="shared" si="583"/>
        <v>Poste</v>
      </c>
      <c r="I5226" s="194" t="str">
        <f>+'Información ELECTRO PUNO'!F5206</f>
        <v>Concreto Armado C</v>
      </c>
      <c r="J5226" s="194" t="str">
        <f>+'Información ELECTRO PUNO'!B5206</f>
        <v>PPC20</v>
      </c>
      <c r="K5226" s="9" t="str">
        <f t="shared" si="585"/>
        <v>POSTE DE CONCRETO ARMADO DE 13/400/150/345</v>
      </c>
      <c r="L5226" s="139">
        <f t="shared" si="586"/>
        <v>0.54</v>
      </c>
    </row>
    <row r="5227" spans="1:12" x14ac:dyDescent="0.25">
      <c r="A5227" s="193">
        <f>+'Información ELECTRO PUNO'!A5207</f>
        <v>5206</v>
      </c>
      <c r="B5227" s="26" t="str">
        <f t="shared" si="584"/>
        <v>SICODI</v>
      </c>
      <c r="C5227" s="9" t="str">
        <f t="shared" si="580"/>
        <v>Puno</v>
      </c>
      <c r="D5227" s="9" t="str">
        <f t="shared" si="581"/>
        <v>No Reporta</v>
      </c>
      <c r="E5227" s="9" t="str">
        <f t="shared" si="582"/>
        <v>No Reporta</v>
      </c>
      <c r="F5227" s="194" t="str">
        <f>+'Información ELECTRO PUNO'!E5207</f>
        <v>MT</v>
      </c>
      <c r="G5227" s="194">
        <f>+'Información ELECTRO PUNO'!G5207</f>
        <v>13</v>
      </c>
      <c r="H5227" s="9" t="str">
        <f t="shared" si="583"/>
        <v>Poste</v>
      </c>
      <c r="I5227" s="194" t="str">
        <f>+'Información ELECTRO PUNO'!F5207</f>
        <v>Concreto Armado C</v>
      </c>
      <c r="J5227" s="194" t="str">
        <f>+'Información ELECTRO PUNO'!B5207</f>
        <v>PPC20</v>
      </c>
      <c r="K5227" s="9" t="str">
        <f t="shared" si="585"/>
        <v>POSTE DE CONCRETO ARMADO DE 13/400/150/345</v>
      </c>
      <c r="L5227" s="139">
        <f t="shared" si="586"/>
        <v>0.54</v>
      </c>
    </row>
    <row r="5228" spans="1:12" x14ac:dyDescent="0.25">
      <c r="A5228" s="193">
        <f>+'Información ELECTRO PUNO'!A5208</f>
        <v>5207</v>
      </c>
      <c r="B5228" s="26" t="str">
        <f t="shared" si="584"/>
        <v>SICODI</v>
      </c>
      <c r="C5228" s="9" t="str">
        <f t="shared" si="580"/>
        <v>Puno</v>
      </c>
      <c r="D5228" s="9" t="str">
        <f t="shared" si="581"/>
        <v>No Reporta</v>
      </c>
      <c r="E5228" s="9" t="str">
        <f t="shared" si="582"/>
        <v>No Reporta</v>
      </c>
      <c r="F5228" s="194" t="str">
        <f>+'Información ELECTRO PUNO'!E5208</f>
        <v>MT</v>
      </c>
      <c r="G5228" s="194">
        <f>+'Información ELECTRO PUNO'!G5208</f>
        <v>13</v>
      </c>
      <c r="H5228" s="9" t="str">
        <f t="shared" si="583"/>
        <v>Poste</v>
      </c>
      <c r="I5228" s="194" t="str">
        <f>+'Información ELECTRO PUNO'!F5208</f>
        <v>Concreto Armado C</v>
      </c>
      <c r="J5228" s="194" t="str">
        <f>+'Información ELECTRO PUNO'!B5208</f>
        <v>PPC20</v>
      </c>
      <c r="K5228" s="9" t="str">
        <f t="shared" si="585"/>
        <v>POSTE DE CONCRETO ARMADO DE 13/400/150/345</v>
      </c>
      <c r="L5228" s="139">
        <f t="shared" si="586"/>
        <v>0.54</v>
      </c>
    </row>
    <row r="5229" spans="1:12" x14ac:dyDescent="0.25">
      <c r="A5229" s="193">
        <f>+'Información ELECTRO PUNO'!A5209</f>
        <v>5208</v>
      </c>
      <c r="B5229" s="26" t="str">
        <f t="shared" si="584"/>
        <v>SICODI</v>
      </c>
      <c r="C5229" s="9" t="str">
        <f t="shared" si="580"/>
        <v>Puno</v>
      </c>
      <c r="D5229" s="9" t="str">
        <f t="shared" si="581"/>
        <v>No Reporta</v>
      </c>
      <c r="E5229" s="9" t="str">
        <f t="shared" si="582"/>
        <v>No Reporta</v>
      </c>
      <c r="F5229" s="194" t="str">
        <f>+'Información ELECTRO PUNO'!E5209</f>
        <v>MT</v>
      </c>
      <c r="G5229" s="194">
        <f>+'Información ELECTRO PUNO'!G5209</f>
        <v>13</v>
      </c>
      <c r="H5229" s="9" t="str">
        <f t="shared" si="583"/>
        <v>Poste</v>
      </c>
      <c r="I5229" s="194" t="str">
        <f>+'Información ELECTRO PUNO'!F5209</f>
        <v>Concreto Armado C</v>
      </c>
      <c r="J5229" s="194" t="str">
        <f>+'Información ELECTRO PUNO'!B5209</f>
        <v>PPC20</v>
      </c>
      <c r="K5229" s="9" t="str">
        <f t="shared" si="585"/>
        <v>POSTE DE CONCRETO ARMADO DE 13/400/150/345</v>
      </c>
      <c r="L5229" s="139">
        <f t="shared" si="586"/>
        <v>0.54</v>
      </c>
    </row>
    <row r="5230" spans="1:12" x14ac:dyDescent="0.25">
      <c r="A5230" s="193">
        <f>+'Información ELECTRO PUNO'!A5210</f>
        <v>5209</v>
      </c>
      <c r="B5230" s="26" t="str">
        <f t="shared" si="584"/>
        <v>SICODI</v>
      </c>
      <c r="C5230" s="9" t="str">
        <f t="shared" si="580"/>
        <v>Puno</v>
      </c>
      <c r="D5230" s="9" t="str">
        <f t="shared" si="581"/>
        <v>No Reporta</v>
      </c>
      <c r="E5230" s="9" t="str">
        <f t="shared" si="582"/>
        <v>No Reporta</v>
      </c>
      <c r="F5230" s="194" t="str">
        <f>+'Información ELECTRO PUNO'!E5210</f>
        <v>MT</v>
      </c>
      <c r="G5230" s="194">
        <f>+'Información ELECTRO PUNO'!G5210</f>
        <v>13</v>
      </c>
      <c r="H5230" s="9" t="str">
        <f t="shared" si="583"/>
        <v>Poste</v>
      </c>
      <c r="I5230" s="194" t="str">
        <f>+'Información ELECTRO PUNO'!F5210</f>
        <v>Concreto Armado C</v>
      </c>
      <c r="J5230" s="194" t="str">
        <f>+'Información ELECTRO PUNO'!B5210</f>
        <v>PPC20</v>
      </c>
      <c r="K5230" s="9" t="str">
        <f t="shared" si="585"/>
        <v>POSTE DE CONCRETO ARMADO DE 13/400/150/345</v>
      </c>
      <c r="L5230" s="139">
        <f t="shared" si="586"/>
        <v>0.54</v>
      </c>
    </row>
    <row r="5231" spans="1:12" x14ac:dyDescent="0.25">
      <c r="A5231" s="193">
        <f>+'Información ELECTRO PUNO'!A5211</f>
        <v>5210</v>
      </c>
      <c r="B5231" s="26" t="str">
        <f t="shared" si="584"/>
        <v>SICODI</v>
      </c>
      <c r="C5231" s="9" t="str">
        <f t="shared" si="580"/>
        <v>Puno</v>
      </c>
      <c r="D5231" s="9" t="str">
        <f t="shared" si="581"/>
        <v>No Reporta</v>
      </c>
      <c r="E5231" s="9" t="str">
        <f t="shared" si="582"/>
        <v>No Reporta</v>
      </c>
      <c r="F5231" s="194" t="str">
        <f>+'Información ELECTRO PUNO'!E5211</f>
        <v>MT</v>
      </c>
      <c r="G5231" s="194">
        <f>+'Información ELECTRO PUNO'!G5211</f>
        <v>13</v>
      </c>
      <c r="H5231" s="9" t="str">
        <f t="shared" si="583"/>
        <v>Poste</v>
      </c>
      <c r="I5231" s="194" t="str">
        <f>+'Información ELECTRO PUNO'!F5211</f>
        <v>Concreto Armado C</v>
      </c>
      <c r="J5231" s="194" t="str">
        <f>+'Información ELECTRO PUNO'!B5211</f>
        <v>PPC20</v>
      </c>
      <c r="K5231" s="9" t="str">
        <f t="shared" si="585"/>
        <v>POSTE DE CONCRETO ARMADO DE 13/400/150/345</v>
      </c>
      <c r="L5231" s="139">
        <f t="shared" si="586"/>
        <v>0.54</v>
      </c>
    </row>
    <row r="5232" spans="1:12" x14ac:dyDescent="0.25">
      <c r="A5232" s="193">
        <f>+'Información ELECTRO PUNO'!A5212</f>
        <v>5211</v>
      </c>
      <c r="B5232" s="26" t="str">
        <f t="shared" si="584"/>
        <v>SICODI</v>
      </c>
      <c r="C5232" s="9" t="str">
        <f t="shared" si="580"/>
        <v>Puno</v>
      </c>
      <c r="D5232" s="9" t="str">
        <f t="shared" si="581"/>
        <v>No Reporta</v>
      </c>
      <c r="E5232" s="9" t="str">
        <f t="shared" si="582"/>
        <v>No Reporta</v>
      </c>
      <c r="F5232" s="194" t="str">
        <f>+'Información ELECTRO PUNO'!E5212</f>
        <v>MT</v>
      </c>
      <c r="G5232" s="194">
        <f>+'Información ELECTRO PUNO'!G5212</f>
        <v>13</v>
      </c>
      <c r="H5232" s="9" t="str">
        <f t="shared" si="583"/>
        <v>Poste</v>
      </c>
      <c r="I5232" s="194" t="str">
        <f>+'Información ELECTRO PUNO'!F5212</f>
        <v>Concreto Armado C</v>
      </c>
      <c r="J5232" s="194" t="str">
        <f>+'Información ELECTRO PUNO'!B5212</f>
        <v>PPC20</v>
      </c>
      <c r="K5232" s="9" t="str">
        <f t="shared" si="585"/>
        <v>POSTE DE CONCRETO ARMADO DE 13/400/150/345</v>
      </c>
      <c r="L5232" s="139">
        <f t="shared" si="586"/>
        <v>0.54</v>
      </c>
    </row>
    <row r="5233" spans="1:12" x14ac:dyDescent="0.25">
      <c r="A5233" s="193">
        <f>+'Información ELECTRO PUNO'!A5213</f>
        <v>5212</v>
      </c>
      <c r="B5233" s="26" t="str">
        <f t="shared" si="584"/>
        <v>SICODI</v>
      </c>
      <c r="C5233" s="9" t="str">
        <f t="shared" si="580"/>
        <v>Puno</v>
      </c>
      <c r="D5233" s="9" t="str">
        <f t="shared" si="581"/>
        <v>No Reporta</v>
      </c>
      <c r="E5233" s="9" t="str">
        <f t="shared" si="582"/>
        <v>No Reporta</v>
      </c>
      <c r="F5233" s="194" t="str">
        <f>+'Información ELECTRO PUNO'!E5213</f>
        <v>MT</v>
      </c>
      <c r="G5233" s="194">
        <f>+'Información ELECTRO PUNO'!G5213</f>
        <v>13</v>
      </c>
      <c r="H5233" s="9" t="str">
        <f t="shared" si="583"/>
        <v>Poste</v>
      </c>
      <c r="I5233" s="194" t="str">
        <f>+'Información ELECTRO PUNO'!F5213</f>
        <v>Concreto Armado C</v>
      </c>
      <c r="J5233" s="194" t="str">
        <f>+'Información ELECTRO PUNO'!B5213</f>
        <v>PPC20</v>
      </c>
      <c r="K5233" s="9" t="str">
        <f t="shared" si="585"/>
        <v>POSTE DE CONCRETO ARMADO DE 13/400/150/345</v>
      </c>
      <c r="L5233" s="139">
        <f t="shared" si="586"/>
        <v>0.54</v>
      </c>
    </row>
    <row r="5234" spans="1:12" x14ac:dyDescent="0.25">
      <c r="A5234" s="193">
        <f>+'Información ELECTRO PUNO'!A5214</f>
        <v>5213</v>
      </c>
      <c r="B5234" s="26" t="str">
        <f t="shared" si="584"/>
        <v>SICODI</v>
      </c>
      <c r="C5234" s="9" t="str">
        <f t="shared" si="580"/>
        <v>Puno</v>
      </c>
      <c r="D5234" s="9" t="str">
        <f t="shared" si="581"/>
        <v>No Reporta</v>
      </c>
      <c r="E5234" s="9" t="str">
        <f t="shared" si="582"/>
        <v>No Reporta</v>
      </c>
      <c r="F5234" s="194" t="str">
        <f>+'Información ELECTRO PUNO'!E5214</f>
        <v>MT</v>
      </c>
      <c r="G5234" s="194">
        <f>+'Información ELECTRO PUNO'!G5214</f>
        <v>13</v>
      </c>
      <c r="H5234" s="9" t="str">
        <f t="shared" si="583"/>
        <v>Poste</v>
      </c>
      <c r="I5234" s="194" t="str">
        <f>+'Información ELECTRO PUNO'!F5214</f>
        <v>Concreto Armado C</v>
      </c>
      <c r="J5234" s="194" t="str">
        <f>+'Información ELECTRO PUNO'!B5214</f>
        <v>PPC20</v>
      </c>
      <c r="K5234" s="9" t="str">
        <f t="shared" si="585"/>
        <v>POSTE DE CONCRETO ARMADO DE 13/400/150/345</v>
      </c>
      <c r="L5234" s="139">
        <f t="shared" si="586"/>
        <v>0.54</v>
      </c>
    </row>
    <row r="5235" spans="1:12" x14ac:dyDescent="0.25">
      <c r="A5235" s="193">
        <f>+'Información ELECTRO PUNO'!A5215</f>
        <v>5214</v>
      </c>
      <c r="B5235" s="26" t="str">
        <f t="shared" si="584"/>
        <v>SICODI</v>
      </c>
      <c r="C5235" s="9" t="str">
        <f t="shared" si="580"/>
        <v>Puno</v>
      </c>
      <c r="D5235" s="9" t="str">
        <f t="shared" si="581"/>
        <v>No Reporta</v>
      </c>
      <c r="E5235" s="9" t="str">
        <f t="shared" si="582"/>
        <v>No Reporta</v>
      </c>
      <c r="F5235" s="194" t="str">
        <f>+'Información ELECTRO PUNO'!E5215</f>
        <v>MT</v>
      </c>
      <c r="G5235" s="194">
        <f>+'Información ELECTRO PUNO'!G5215</f>
        <v>13</v>
      </c>
      <c r="H5235" s="9" t="str">
        <f t="shared" si="583"/>
        <v>Poste</v>
      </c>
      <c r="I5235" s="194" t="str">
        <f>+'Información ELECTRO PUNO'!F5215</f>
        <v>Concreto Armado C</v>
      </c>
      <c r="J5235" s="194" t="str">
        <f>+'Información ELECTRO PUNO'!B5215</f>
        <v>PPC20</v>
      </c>
      <c r="K5235" s="9" t="str">
        <f t="shared" si="585"/>
        <v>POSTE DE CONCRETO ARMADO DE 13/400/150/345</v>
      </c>
      <c r="L5235" s="139">
        <f t="shared" si="586"/>
        <v>0.54</v>
      </c>
    </row>
    <row r="5236" spans="1:12" x14ac:dyDescent="0.25">
      <c r="A5236" s="193">
        <f>+'Información ELECTRO PUNO'!A5216</f>
        <v>5215</v>
      </c>
      <c r="B5236" s="26" t="str">
        <f t="shared" si="584"/>
        <v>SICODI</v>
      </c>
      <c r="C5236" s="9" t="str">
        <f t="shared" si="580"/>
        <v>Puno</v>
      </c>
      <c r="D5236" s="9" t="str">
        <f t="shared" si="581"/>
        <v>No Reporta</v>
      </c>
      <c r="E5236" s="9" t="str">
        <f t="shared" si="582"/>
        <v>No Reporta</v>
      </c>
      <c r="F5236" s="194" t="str">
        <f>+'Información ELECTRO PUNO'!E5216</f>
        <v>MT</v>
      </c>
      <c r="G5236" s="194">
        <f>+'Información ELECTRO PUNO'!G5216</f>
        <v>13</v>
      </c>
      <c r="H5236" s="9" t="str">
        <f t="shared" si="583"/>
        <v>Poste</v>
      </c>
      <c r="I5236" s="194" t="str">
        <f>+'Información ELECTRO PUNO'!F5216</f>
        <v>Concreto Armado C</v>
      </c>
      <c r="J5236" s="194" t="str">
        <f>+'Información ELECTRO PUNO'!B5216</f>
        <v>PPC20</v>
      </c>
      <c r="K5236" s="9" t="str">
        <f t="shared" si="585"/>
        <v>POSTE DE CONCRETO ARMADO DE 13/400/150/345</v>
      </c>
      <c r="L5236" s="139">
        <f t="shared" si="586"/>
        <v>0.54</v>
      </c>
    </row>
    <row r="5237" spans="1:12" x14ac:dyDescent="0.25">
      <c r="A5237" s="193">
        <f>+'Información ELECTRO PUNO'!A5217</f>
        <v>5216</v>
      </c>
      <c r="B5237" s="26" t="str">
        <f t="shared" si="584"/>
        <v>SICODI</v>
      </c>
      <c r="C5237" s="9" t="str">
        <f t="shared" si="580"/>
        <v>Puno</v>
      </c>
      <c r="D5237" s="9" t="str">
        <f t="shared" si="581"/>
        <v>No Reporta</v>
      </c>
      <c r="E5237" s="9" t="str">
        <f t="shared" si="582"/>
        <v>No Reporta</v>
      </c>
      <c r="F5237" s="194" t="str">
        <f>+'Información ELECTRO PUNO'!E5217</f>
        <v>MT</v>
      </c>
      <c r="G5237" s="194">
        <f>+'Información ELECTRO PUNO'!G5217</f>
        <v>13</v>
      </c>
      <c r="H5237" s="9" t="str">
        <f t="shared" si="583"/>
        <v>Poste</v>
      </c>
      <c r="I5237" s="194" t="str">
        <f>+'Información ELECTRO PUNO'!F5217</f>
        <v>Concreto Armado C</v>
      </c>
      <c r="J5237" s="194" t="str">
        <f>+'Información ELECTRO PUNO'!B5217</f>
        <v>PPC20</v>
      </c>
      <c r="K5237" s="9" t="str">
        <f t="shared" si="585"/>
        <v>POSTE DE CONCRETO ARMADO DE 13/400/150/345</v>
      </c>
      <c r="L5237" s="139">
        <f t="shared" si="586"/>
        <v>0.54</v>
      </c>
    </row>
    <row r="5238" spans="1:12" x14ac:dyDescent="0.25">
      <c r="A5238" s="193">
        <f>+'Información ELECTRO PUNO'!A5218</f>
        <v>5217</v>
      </c>
      <c r="B5238" s="26" t="str">
        <f t="shared" si="584"/>
        <v>SICODI</v>
      </c>
      <c r="C5238" s="9" t="str">
        <f t="shared" si="580"/>
        <v>Puno</v>
      </c>
      <c r="D5238" s="9" t="str">
        <f t="shared" si="581"/>
        <v>No Reporta</v>
      </c>
      <c r="E5238" s="9" t="str">
        <f t="shared" si="582"/>
        <v>No Reporta</v>
      </c>
      <c r="F5238" s="194" t="str">
        <f>+'Información ELECTRO PUNO'!E5218</f>
        <v>MT</v>
      </c>
      <c r="G5238" s="194">
        <f>+'Información ELECTRO PUNO'!G5218</f>
        <v>13</v>
      </c>
      <c r="H5238" s="9" t="str">
        <f t="shared" si="583"/>
        <v>Poste</v>
      </c>
      <c r="I5238" s="194" t="str">
        <f>+'Información ELECTRO PUNO'!F5218</f>
        <v>Concreto Armado C</v>
      </c>
      <c r="J5238" s="194" t="str">
        <f>+'Información ELECTRO PUNO'!B5218</f>
        <v>PPC20</v>
      </c>
      <c r="K5238" s="9" t="str">
        <f t="shared" si="585"/>
        <v>POSTE DE CONCRETO ARMADO DE 13/400/150/345</v>
      </c>
      <c r="L5238" s="139">
        <f t="shared" si="586"/>
        <v>0.54</v>
      </c>
    </row>
    <row r="5239" spans="1:12" x14ac:dyDescent="0.25">
      <c r="A5239" s="193">
        <f>+'Información ELECTRO PUNO'!A5219</f>
        <v>5218</v>
      </c>
      <c r="B5239" s="26" t="str">
        <f t="shared" si="584"/>
        <v>SICODI</v>
      </c>
      <c r="C5239" s="9" t="str">
        <f t="shared" si="580"/>
        <v>Puno</v>
      </c>
      <c r="D5239" s="9" t="str">
        <f t="shared" si="581"/>
        <v>No Reporta</v>
      </c>
      <c r="E5239" s="9" t="str">
        <f t="shared" si="582"/>
        <v>No Reporta</v>
      </c>
      <c r="F5239" s="194" t="str">
        <f>+'Información ELECTRO PUNO'!E5219</f>
        <v>MT</v>
      </c>
      <c r="G5239" s="194">
        <f>+'Información ELECTRO PUNO'!G5219</f>
        <v>13</v>
      </c>
      <c r="H5239" s="9" t="str">
        <f t="shared" si="583"/>
        <v>Poste</v>
      </c>
      <c r="I5239" s="194" t="str">
        <f>+'Información ELECTRO PUNO'!F5219</f>
        <v>Concreto Armado C</v>
      </c>
      <c r="J5239" s="194" t="str">
        <f>+'Información ELECTRO PUNO'!B5219</f>
        <v>PPC20</v>
      </c>
      <c r="K5239" s="9" t="str">
        <f t="shared" si="585"/>
        <v>POSTE DE CONCRETO ARMADO DE 13/400/150/345</v>
      </c>
      <c r="L5239" s="139">
        <f t="shared" si="586"/>
        <v>0.54</v>
      </c>
    </row>
    <row r="5240" spans="1:12" x14ac:dyDescent="0.25">
      <c r="A5240" s="193">
        <f>+'Información ELECTRO PUNO'!A5220</f>
        <v>5219</v>
      </c>
      <c r="B5240" s="26" t="str">
        <f t="shared" si="584"/>
        <v>SICODI</v>
      </c>
      <c r="C5240" s="9" t="str">
        <f t="shared" si="580"/>
        <v>Puno</v>
      </c>
      <c r="D5240" s="9" t="str">
        <f t="shared" si="581"/>
        <v>No Reporta</v>
      </c>
      <c r="E5240" s="9" t="str">
        <f t="shared" si="582"/>
        <v>No Reporta</v>
      </c>
      <c r="F5240" s="194" t="str">
        <f>+'Información ELECTRO PUNO'!E5220</f>
        <v>MT</v>
      </c>
      <c r="G5240" s="194">
        <f>+'Información ELECTRO PUNO'!G5220</f>
        <v>13</v>
      </c>
      <c r="H5240" s="9" t="str">
        <f t="shared" si="583"/>
        <v>Poste</v>
      </c>
      <c r="I5240" s="194" t="str">
        <f>+'Información ELECTRO PUNO'!F5220</f>
        <v>Concreto Armado C</v>
      </c>
      <c r="J5240" s="194" t="str">
        <f>+'Información ELECTRO PUNO'!B5220</f>
        <v>PPC20</v>
      </c>
      <c r="K5240" s="9" t="str">
        <f t="shared" si="585"/>
        <v>POSTE DE CONCRETO ARMADO DE 13/400/150/345</v>
      </c>
      <c r="L5240" s="139">
        <f t="shared" si="586"/>
        <v>0.54</v>
      </c>
    </row>
    <row r="5241" spans="1:12" x14ac:dyDescent="0.25">
      <c r="A5241" s="193">
        <f>+'Información ELECTRO PUNO'!A5221</f>
        <v>5220</v>
      </c>
      <c r="B5241" s="26" t="str">
        <f t="shared" si="584"/>
        <v>SICODI</v>
      </c>
      <c r="C5241" s="9" t="str">
        <f t="shared" si="580"/>
        <v>Puno</v>
      </c>
      <c r="D5241" s="9" t="str">
        <f t="shared" si="581"/>
        <v>No Reporta</v>
      </c>
      <c r="E5241" s="9" t="str">
        <f t="shared" si="582"/>
        <v>No Reporta</v>
      </c>
      <c r="F5241" s="194" t="str">
        <f>+'Información ELECTRO PUNO'!E5221</f>
        <v>MT</v>
      </c>
      <c r="G5241" s="194">
        <f>+'Información ELECTRO PUNO'!G5221</f>
        <v>13</v>
      </c>
      <c r="H5241" s="9" t="str">
        <f t="shared" si="583"/>
        <v>Poste</v>
      </c>
      <c r="I5241" s="194" t="str">
        <f>+'Información ELECTRO PUNO'!F5221</f>
        <v>Concreto Armado C</v>
      </c>
      <c r="J5241" s="194" t="str">
        <f>+'Información ELECTRO PUNO'!B5221</f>
        <v>PPC20</v>
      </c>
      <c r="K5241" s="9" t="str">
        <f t="shared" si="585"/>
        <v>POSTE DE CONCRETO ARMADO DE 13/400/150/345</v>
      </c>
      <c r="L5241" s="139">
        <f t="shared" si="586"/>
        <v>0.54</v>
      </c>
    </row>
    <row r="5242" spans="1:12" x14ac:dyDescent="0.25">
      <c r="A5242" s="193">
        <f>+'Información ELECTRO PUNO'!A5222</f>
        <v>5221</v>
      </c>
      <c r="B5242" s="26" t="str">
        <f t="shared" si="584"/>
        <v>SICODI</v>
      </c>
      <c r="C5242" s="9" t="str">
        <f t="shared" si="580"/>
        <v>Puno</v>
      </c>
      <c r="D5242" s="9" t="str">
        <f t="shared" si="581"/>
        <v>No Reporta</v>
      </c>
      <c r="E5242" s="9" t="str">
        <f t="shared" si="582"/>
        <v>No Reporta</v>
      </c>
      <c r="F5242" s="194" t="str">
        <f>+'Información ELECTRO PUNO'!E5222</f>
        <v>MT</v>
      </c>
      <c r="G5242" s="194">
        <f>+'Información ELECTRO PUNO'!G5222</f>
        <v>13</v>
      </c>
      <c r="H5242" s="9" t="str">
        <f t="shared" si="583"/>
        <v>Poste</v>
      </c>
      <c r="I5242" s="194" t="str">
        <f>+'Información ELECTRO PUNO'!F5222</f>
        <v>Concreto Armado C</v>
      </c>
      <c r="J5242" s="194" t="str">
        <f>+'Información ELECTRO PUNO'!B5222</f>
        <v>PPC20</v>
      </c>
      <c r="K5242" s="9" t="str">
        <f t="shared" si="585"/>
        <v>POSTE DE CONCRETO ARMADO DE 13/400/150/345</v>
      </c>
      <c r="L5242" s="139">
        <f t="shared" si="586"/>
        <v>0.54</v>
      </c>
    </row>
    <row r="5243" spans="1:12" x14ac:dyDescent="0.25">
      <c r="A5243" s="193">
        <f>+'Información ELECTRO PUNO'!A5223</f>
        <v>5222</v>
      </c>
      <c r="B5243" s="26" t="str">
        <f t="shared" si="584"/>
        <v>SICODI</v>
      </c>
      <c r="C5243" s="9" t="str">
        <f t="shared" si="580"/>
        <v>Puno</v>
      </c>
      <c r="D5243" s="9" t="str">
        <f t="shared" si="581"/>
        <v>No Reporta</v>
      </c>
      <c r="E5243" s="9" t="str">
        <f t="shared" si="582"/>
        <v>No Reporta</v>
      </c>
      <c r="F5243" s="194" t="str">
        <f>+'Información ELECTRO PUNO'!E5223</f>
        <v>MT</v>
      </c>
      <c r="G5243" s="194">
        <f>+'Información ELECTRO PUNO'!G5223</f>
        <v>13</v>
      </c>
      <c r="H5243" s="9" t="str">
        <f t="shared" si="583"/>
        <v>Poste</v>
      </c>
      <c r="I5243" s="194" t="str">
        <f>+'Información ELECTRO PUNO'!F5223</f>
        <v>Concreto Armado C</v>
      </c>
      <c r="J5243" s="194" t="str">
        <f>+'Información ELECTRO PUNO'!B5223</f>
        <v>PPC20</v>
      </c>
      <c r="K5243" s="9" t="str">
        <f t="shared" si="585"/>
        <v>POSTE DE CONCRETO ARMADO DE 13/400/150/345</v>
      </c>
      <c r="L5243" s="139">
        <f t="shared" si="586"/>
        <v>0.54</v>
      </c>
    </row>
    <row r="5244" spans="1:12" x14ac:dyDescent="0.25">
      <c r="A5244" s="193">
        <f>+'Información ELECTRO PUNO'!A5224</f>
        <v>5223</v>
      </c>
      <c r="B5244" s="26" t="str">
        <f t="shared" si="584"/>
        <v>SICODI</v>
      </c>
      <c r="C5244" s="9" t="str">
        <f t="shared" si="580"/>
        <v>Puno</v>
      </c>
      <c r="D5244" s="9" t="str">
        <f t="shared" si="581"/>
        <v>No Reporta</v>
      </c>
      <c r="E5244" s="9" t="str">
        <f t="shared" si="582"/>
        <v>No Reporta</v>
      </c>
      <c r="F5244" s="194" t="str">
        <f>+'Información ELECTRO PUNO'!E5224</f>
        <v>MT</v>
      </c>
      <c r="G5244" s="194">
        <f>+'Información ELECTRO PUNO'!G5224</f>
        <v>13</v>
      </c>
      <c r="H5244" s="9" t="str">
        <f t="shared" si="583"/>
        <v>Poste</v>
      </c>
      <c r="I5244" s="194" t="str">
        <f>+'Información ELECTRO PUNO'!F5224</f>
        <v>Concreto Armado C</v>
      </c>
      <c r="J5244" s="194" t="str">
        <f>+'Información ELECTRO PUNO'!B5224</f>
        <v>PPC20</v>
      </c>
      <c r="K5244" s="9" t="str">
        <f t="shared" si="585"/>
        <v>POSTE DE CONCRETO ARMADO DE 13/400/150/345</v>
      </c>
      <c r="L5244" s="139">
        <f t="shared" si="586"/>
        <v>0.54</v>
      </c>
    </row>
    <row r="5245" spans="1:12" x14ac:dyDescent="0.25">
      <c r="A5245" s="193">
        <f>+'Información ELECTRO PUNO'!A5225</f>
        <v>5224</v>
      </c>
      <c r="B5245" s="26" t="str">
        <f t="shared" si="584"/>
        <v>SICODI</v>
      </c>
      <c r="C5245" s="9" t="str">
        <f t="shared" si="580"/>
        <v>Puno</v>
      </c>
      <c r="D5245" s="9" t="str">
        <f t="shared" si="581"/>
        <v>No Reporta</v>
      </c>
      <c r="E5245" s="9" t="str">
        <f t="shared" si="582"/>
        <v>No Reporta</v>
      </c>
      <c r="F5245" s="194" t="str">
        <f>+'Información ELECTRO PUNO'!E5225</f>
        <v>MT</v>
      </c>
      <c r="G5245" s="194">
        <f>+'Información ELECTRO PUNO'!G5225</f>
        <v>13</v>
      </c>
      <c r="H5245" s="9" t="str">
        <f t="shared" si="583"/>
        <v>Poste</v>
      </c>
      <c r="I5245" s="194" t="str">
        <f>+'Información ELECTRO PUNO'!F5225</f>
        <v>Concreto Armado C</v>
      </c>
      <c r="J5245" s="194" t="str">
        <f>+'Información ELECTRO PUNO'!B5225</f>
        <v>PPC20</v>
      </c>
      <c r="K5245" s="9" t="str">
        <f t="shared" si="585"/>
        <v>POSTE DE CONCRETO ARMADO DE 13/400/150/345</v>
      </c>
      <c r="L5245" s="139">
        <f t="shared" si="586"/>
        <v>0.54</v>
      </c>
    </row>
    <row r="5246" spans="1:12" x14ac:dyDescent="0.25">
      <c r="A5246" s="193">
        <f>+'Información ELECTRO PUNO'!A5226</f>
        <v>5225</v>
      </c>
      <c r="B5246" s="26" t="str">
        <f t="shared" si="584"/>
        <v>SICODI</v>
      </c>
      <c r="C5246" s="9" t="str">
        <f t="shared" si="580"/>
        <v>Puno</v>
      </c>
      <c r="D5246" s="9" t="str">
        <f t="shared" si="581"/>
        <v>No Reporta</v>
      </c>
      <c r="E5246" s="9" t="str">
        <f t="shared" si="582"/>
        <v>No Reporta</v>
      </c>
      <c r="F5246" s="194" t="str">
        <f>+'Información ELECTRO PUNO'!E5226</f>
        <v>BT</v>
      </c>
      <c r="G5246" s="194">
        <f>+'Información ELECTRO PUNO'!G5226</f>
        <v>8</v>
      </c>
      <c r="H5246" s="9" t="str">
        <f t="shared" si="583"/>
        <v>Poste</v>
      </c>
      <c r="I5246" s="194" t="str">
        <f>+'Información ELECTRO PUNO'!F5226</f>
        <v>Concreto Armado</v>
      </c>
      <c r="J5246" s="194" t="str">
        <f>+'Información ELECTRO PUNO'!B5226</f>
        <v>PPC06</v>
      </c>
      <c r="K5246" s="9" t="str">
        <f t="shared" si="585"/>
        <v>POSTE DE CONCRETO ARMADO DE  8/300/120/240</v>
      </c>
      <c r="L5246" s="139">
        <f t="shared" si="586"/>
        <v>0.14000000000000001</v>
      </c>
    </row>
    <row r="5247" spans="1:12" x14ac:dyDescent="0.25">
      <c r="A5247" s="193">
        <f>+'Información ELECTRO PUNO'!A5227</f>
        <v>5226</v>
      </c>
      <c r="B5247" s="26" t="str">
        <f t="shared" si="584"/>
        <v>SICODI</v>
      </c>
      <c r="C5247" s="9" t="str">
        <f t="shared" si="580"/>
        <v>Puno</v>
      </c>
      <c r="D5247" s="9" t="str">
        <f t="shared" si="581"/>
        <v>No Reporta</v>
      </c>
      <c r="E5247" s="9" t="str">
        <f t="shared" si="582"/>
        <v>No Reporta</v>
      </c>
      <c r="F5247" s="194" t="str">
        <f>+'Información ELECTRO PUNO'!E5227</f>
        <v>BT</v>
      </c>
      <c r="G5247" s="194">
        <f>+'Información ELECTRO PUNO'!G5227</f>
        <v>8</v>
      </c>
      <c r="H5247" s="9" t="str">
        <f t="shared" si="583"/>
        <v>Poste</v>
      </c>
      <c r="I5247" s="194" t="str">
        <f>+'Información ELECTRO PUNO'!F5227</f>
        <v>Concreto Armado</v>
      </c>
      <c r="J5247" s="194" t="str">
        <f>+'Información ELECTRO PUNO'!B5227</f>
        <v>PPC06</v>
      </c>
      <c r="K5247" s="9" t="str">
        <f t="shared" si="585"/>
        <v>POSTE DE CONCRETO ARMADO DE  8/300/120/240</v>
      </c>
      <c r="L5247" s="139">
        <f t="shared" si="586"/>
        <v>0.14000000000000001</v>
      </c>
    </row>
    <row r="5248" spans="1:12" x14ac:dyDescent="0.25">
      <c r="A5248" s="193">
        <f>+'Información ELECTRO PUNO'!A5228</f>
        <v>5227</v>
      </c>
      <c r="B5248" s="26" t="str">
        <f t="shared" si="584"/>
        <v>SICODI</v>
      </c>
      <c r="C5248" s="9" t="str">
        <f t="shared" si="580"/>
        <v>Puno</v>
      </c>
      <c r="D5248" s="9" t="str">
        <f t="shared" si="581"/>
        <v>No Reporta</v>
      </c>
      <c r="E5248" s="9" t="str">
        <f t="shared" si="582"/>
        <v>No Reporta</v>
      </c>
      <c r="F5248" s="194" t="str">
        <f>+'Información ELECTRO PUNO'!E5228</f>
        <v>BT</v>
      </c>
      <c r="G5248" s="194">
        <f>+'Información ELECTRO PUNO'!G5228</f>
        <v>8</v>
      </c>
      <c r="H5248" s="9" t="str">
        <f t="shared" si="583"/>
        <v>Poste</v>
      </c>
      <c r="I5248" s="194" t="str">
        <f>+'Información ELECTRO PUNO'!F5228</f>
        <v>Concreto Armado</v>
      </c>
      <c r="J5248" s="194" t="str">
        <f>+'Información ELECTRO PUNO'!B5228</f>
        <v>PPC06</v>
      </c>
      <c r="K5248" s="9" t="str">
        <f t="shared" si="585"/>
        <v>POSTE DE CONCRETO ARMADO DE  8/300/120/240</v>
      </c>
      <c r="L5248" s="139">
        <f t="shared" si="586"/>
        <v>0.14000000000000001</v>
      </c>
    </row>
    <row r="5249" spans="1:12" x14ac:dyDescent="0.25">
      <c r="A5249" s="193">
        <f>+'Información ELECTRO PUNO'!A5229</f>
        <v>5228</v>
      </c>
      <c r="B5249" s="26" t="str">
        <f t="shared" si="584"/>
        <v>SICODI</v>
      </c>
      <c r="C5249" s="9" t="str">
        <f t="shared" si="580"/>
        <v>Puno</v>
      </c>
      <c r="D5249" s="9" t="str">
        <f t="shared" si="581"/>
        <v>No Reporta</v>
      </c>
      <c r="E5249" s="9" t="str">
        <f t="shared" si="582"/>
        <v>No Reporta</v>
      </c>
      <c r="F5249" s="194" t="str">
        <f>+'Información ELECTRO PUNO'!E5229</f>
        <v>BT</v>
      </c>
      <c r="G5249" s="194">
        <f>+'Información ELECTRO PUNO'!G5229</f>
        <v>8</v>
      </c>
      <c r="H5249" s="9" t="str">
        <f t="shared" si="583"/>
        <v>Poste</v>
      </c>
      <c r="I5249" s="194" t="str">
        <f>+'Información ELECTRO PUNO'!F5229</f>
        <v>Concreto Armado</v>
      </c>
      <c r="J5249" s="194" t="str">
        <f>+'Información ELECTRO PUNO'!B5229</f>
        <v>PPC06</v>
      </c>
      <c r="K5249" s="9" t="str">
        <f t="shared" si="585"/>
        <v>POSTE DE CONCRETO ARMADO DE  8/300/120/240</v>
      </c>
      <c r="L5249" s="139">
        <f t="shared" si="586"/>
        <v>0.14000000000000001</v>
      </c>
    </row>
    <row r="5250" spans="1:12" x14ac:dyDescent="0.25">
      <c r="A5250" s="193">
        <f>+'Información ELECTRO PUNO'!A5230</f>
        <v>5229</v>
      </c>
      <c r="B5250" s="26" t="str">
        <f t="shared" si="584"/>
        <v>SICODI</v>
      </c>
      <c r="C5250" s="9" t="str">
        <f t="shared" si="580"/>
        <v>Puno</v>
      </c>
      <c r="D5250" s="9" t="str">
        <f t="shared" si="581"/>
        <v>No Reporta</v>
      </c>
      <c r="E5250" s="9" t="str">
        <f t="shared" si="582"/>
        <v>No Reporta</v>
      </c>
      <c r="F5250" s="194" t="str">
        <f>+'Información ELECTRO PUNO'!E5230</f>
        <v>BT</v>
      </c>
      <c r="G5250" s="194">
        <f>+'Información ELECTRO PUNO'!G5230</f>
        <v>8</v>
      </c>
      <c r="H5250" s="9" t="str">
        <f t="shared" si="583"/>
        <v>Poste</v>
      </c>
      <c r="I5250" s="194" t="str">
        <f>+'Información ELECTRO PUNO'!F5230</f>
        <v>Concreto Armado</v>
      </c>
      <c r="J5250" s="194" t="str">
        <f>+'Información ELECTRO PUNO'!B5230</f>
        <v>PPC06</v>
      </c>
      <c r="K5250" s="9" t="str">
        <f t="shared" si="585"/>
        <v>POSTE DE CONCRETO ARMADO DE  8/300/120/240</v>
      </c>
      <c r="L5250" s="139">
        <f t="shared" si="586"/>
        <v>0.14000000000000001</v>
      </c>
    </row>
    <row r="5251" spans="1:12" x14ac:dyDescent="0.25">
      <c r="A5251" s="193">
        <f>+'Información ELECTRO PUNO'!A5231</f>
        <v>5230</v>
      </c>
      <c r="B5251" s="26" t="str">
        <f t="shared" si="584"/>
        <v>SICODI</v>
      </c>
      <c r="C5251" s="9" t="str">
        <f t="shared" si="580"/>
        <v>Puno</v>
      </c>
      <c r="D5251" s="9" t="str">
        <f t="shared" si="581"/>
        <v>No Reporta</v>
      </c>
      <c r="E5251" s="9" t="str">
        <f t="shared" si="582"/>
        <v>No Reporta</v>
      </c>
      <c r="F5251" s="194" t="str">
        <f>+'Información ELECTRO PUNO'!E5231</f>
        <v>BT</v>
      </c>
      <c r="G5251" s="194">
        <f>+'Información ELECTRO PUNO'!G5231</f>
        <v>8</v>
      </c>
      <c r="H5251" s="9" t="str">
        <f t="shared" si="583"/>
        <v>Poste</v>
      </c>
      <c r="I5251" s="194" t="str">
        <f>+'Información ELECTRO PUNO'!F5231</f>
        <v>Concreto Armado</v>
      </c>
      <c r="J5251" s="194" t="str">
        <f>+'Información ELECTRO PUNO'!B5231</f>
        <v>PPC06</v>
      </c>
      <c r="K5251" s="9" t="str">
        <f t="shared" si="585"/>
        <v>POSTE DE CONCRETO ARMADO DE  8/300/120/240</v>
      </c>
      <c r="L5251" s="139">
        <f t="shared" si="586"/>
        <v>0.14000000000000001</v>
      </c>
    </row>
    <row r="5252" spans="1:12" x14ac:dyDescent="0.25">
      <c r="A5252" s="193">
        <f>+'Información ELECTRO PUNO'!A5232</f>
        <v>5231</v>
      </c>
      <c r="B5252" s="26" t="str">
        <f t="shared" si="584"/>
        <v>SICODI</v>
      </c>
      <c r="C5252" s="9" t="str">
        <f t="shared" si="580"/>
        <v>Puno</v>
      </c>
      <c r="D5252" s="9" t="str">
        <f t="shared" si="581"/>
        <v>No Reporta</v>
      </c>
      <c r="E5252" s="9" t="str">
        <f t="shared" si="582"/>
        <v>No Reporta</v>
      </c>
      <c r="F5252" s="194" t="str">
        <f>+'Información ELECTRO PUNO'!E5232</f>
        <v>BT</v>
      </c>
      <c r="G5252" s="194">
        <f>+'Información ELECTRO PUNO'!G5232</f>
        <v>8</v>
      </c>
      <c r="H5252" s="9" t="str">
        <f t="shared" si="583"/>
        <v>Poste</v>
      </c>
      <c r="I5252" s="194" t="str">
        <f>+'Información ELECTRO PUNO'!F5232</f>
        <v>Concreto Armado</v>
      </c>
      <c r="J5252" s="194" t="str">
        <f>+'Información ELECTRO PUNO'!B5232</f>
        <v>PPC06</v>
      </c>
      <c r="K5252" s="9" t="str">
        <f t="shared" si="585"/>
        <v>POSTE DE CONCRETO ARMADO DE  8/300/120/240</v>
      </c>
      <c r="L5252" s="139">
        <f t="shared" si="586"/>
        <v>0.14000000000000001</v>
      </c>
    </row>
    <row r="5253" spans="1:12" x14ac:dyDescent="0.25">
      <c r="A5253" s="193">
        <f>+'Información ELECTRO PUNO'!A5233</f>
        <v>5232</v>
      </c>
      <c r="B5253" s="26" t="str">
        <f t="shared" si="584"/>
        <v>SICODI</v>
      </c>
      <c r="C5253" s="9" t="str">
        <f t="shared" si="580"/>
        <v>Puno</v>
      </c>
      <c r="D5253" s="9" t="str">
        <f t="shared" si="581"/>
        <v>No Reporta</v>
      </c>
      <c r="E5253" s="9" t="str">
        <f t="shared" si="582"/>
        <v>No Reporta</v>
      </c>
      <c r="F5253" s="194" t="str">
        <f>+'Información ELECTRO PUNO'!E5233</f>
        <v>BT</v>
      </c>
      <c r="G5253" s="194">
        <f>+'Información ELECTRO PUNO'!G5233</f>
        <v>8</v>
      </c>
      <c r="H5253" s="9" t="str">
        <f t="shared" si="583"/>
        <v>Poste</v>
      </c>
      <c r="I5253" s="194" t="str">
        <f>+'Información ELECTRO PUNO'!F5233</f>
        <v>Concreto Armado</v>
      </c>
      <c r="J5253" s="194" t="str">
        <f>+'Información ELECTRO PUNO'!B5233</f>
        <v>PPC06</v>
      </c>
      <c r="K5253" s="9" t="str">
        <f t="shared" si="585"/>
        <v>POSTE DE CONCRETO ARMADO DE  8/300/120/240</v>
      </c>
      <c r="L5253" s="139">
        <f t="shared" si="586"/>
        <v>0.14000000000000001</v>
      </c>
    </row>
    <row r="5254" spans="1:12" x14ac:dyDescent="0.25">
      <c r="A5254" s="193">
        <f>+'Información ELECTRO PUNO'!A5234</f>
        <v>5233</v>
      </c>
      <c r="B5254" s="26" t="str">
        <f t="shared" si="584"/>
        <v>SICODI</v>
      </c>
      <c r="C5254" s="9" t="str">
        <f t="shared" si="580"/>
        <v>Puno</v>
      </c>
      <c r="D5254" s="9" t="str">
        <f t="shared" si="581"/>
        <v>No Reporta</v>
      </c>
      <c r="E5254" s="9" t="str">
        <f t="shared" si="582"/>
        <v>No Reporta</v>
      </c>
      <c r="F5254" s="194" t="str">
        <f>+'Información ELECTRO PUNO'!E5234</f>
        <v>BT</v>
      </c>
      <c r="G5254" s="194">
        <f>+'Información ELECTRO PUNO'!G5234</f>
        <v>8</v>
      </c>
      <c r="H5254" s="9" t="str">
        <f t="shared" si="583"/>
        <v>Poste</v>
      </c>
      <c r="I5254" s="194" t="str">
        <f>+'Información ELECTRO PUNO'!F5234</f>
        <v>Concreto Armado</v>
      </c>
      <c r="J5254" s="194" t="str">
        <f>+'Información ELECTRO PUNO'!B5234</f>
        <v>PPC06</v>
      </c>
      <c r="K5254" s="9" t="str">
        <f t="shared" si="585"/>
        <v>POSTE DE CONCRETO ARMADO DE  8/300/120/240</v>
      </c>
      <c r="L5254" s="139">
        <f t="shared" si="586"/>
        <v>0.14000000000000001</v>
      </c>
    </row>
    <row r="5255" spans="1:12" x14ac:dyDescent="0.25">
      <c r="A5255" s="193">
        <f>+'Información ELECTRO PUNO'!A5235</f>
        <v>5234</v>
      </c>
      <c r="B5255" s="26" t="str">
        <f t="shared" si="584"/>
        <v>SICODI</v>
      </c>
      <c r="C5255" s="9" t="str">
        <f t="shared" si="580"/>
        <v>Puno</v>
      </c>
      <c r="D5255" s="9" t="str">
        <f t="shared" si="581"/>
        <v>No Reporta</v>
      </c>
      <c r="E5255" s="9" t="str">
        <f t="shared" si="582"/>
        <v>No Reporta</v>
      </c>
      <c r="F5255" s="194" t="str">
        <f>+'Información ELECTRO PUNO'!E5235</f>
        <v>MT</v>
      </c>
      <c r="G5255" s="194">
        <f>+'Información ELECTRO PUNO'!G5235</f>
        <v>13</v>
      </c>
      <c r="H5255" s="9" t="str">
        <f t="shared" si="583"/>
        <v>Poste</v>
      </c>
      <c r="I5255" s="194" t="str">
        <f>+'Información ELECTRO PUNO'!F5235</f>
        <v>Concreto Armado C</v>
      </c>
      <c r="J5255" s="194" t="str">
        <f>+'Información ELECTRO PUNO'!B5235</f>
        <v>PPC20</v>
      </c>
      <c r="K5255" s="9" t="str">
        <f t="shared" si="585"/>
        <v>POSTE DE CONCRETO ARMADO DE 13/400/150/345</v>
      </c>
      <c r="L5255" s="139">
        <f t="shared" si="586"/>
        <v>0.54</v>
      </c>
    </row>
    <row r="5256" spans="1:12" x14ac:dyDescent="0.25">
      <c r="A5256" s="193">
        <f>+'Información ELECTRO PUNO'!A5236</f>
        <v>5235</v>
      </c>
      <c r="B5256" s="26" t="str">
        <f t="shared" si="584"/>
        <v>SICODI</v>
      </c>
      <c r="C5256" s="9" t="str">
        <f t="shared" si="580"/>
        <v>Puno</v>
      </c>
      <c r="D5256" s="9" t="str">
        <f t="shared" si="581"/>
        <v>No Reporta</v>
      </c>
      <c r="E5256" s="9" t="str">
        <f t="shared" si="582"/>
        <v>No Reporta</v>
      </c>
      <c r="F5256" s="194" t="str">
        <f>+'Información ELECTRO PUNO'!E5236</f>
        <v>MT</v>
      </c>
      <c r="G5256" s="194">
        <f>+'Información ELECTRO PUNO'!G5236</f>
        <v>13</v>
      </c>
      <c r="H5256" s="9" t="str">
        <f t="shared" si="583"/>
        <v>Poste</v>
      </c>
      <c r="I5256" s="194" t="str">
        <f>+'Información ELECTRO PUNO'!F5236</f>
        <v>Concreto Armado C</v>
      </c>
      <c r="J5256" s="194" t="str">
        <f>+'Información ELECTRO PUNO'!B5236</f>
        <v>PPC20</v>
      </c>
      <c r="K5256" s="9" t="str">
        <f t="shared" si="585"/>
        <v>POSTE DE CONCRETO ARMADO DE 13/400/150/345</v>
      </c>
      <c r="L5256" s="139">
        <f t="shared" si="586"/>
        <v>0.54</v>
      </c>
    </row>
    <row r="5257" spans="1:12" x14ac:dyDescent="0.25">
      <c r="A5257" s="193">
        <f>+'Información ELECTRO PUNO'!A5237</f>
        <v>5236</v>
      </c>
      <c r="B5257" s="26" t="str">
        <f t="shared" si="584"/>
        <v>SICODI</v>
      </c>
      <c r="C5257" s="9" t="str">
        <f t="shared" si="580"/>
        <v>Puno</v>
      </c>
      <c r="D5257" s="9" t="str">
        <f t="shared" si="581"/>
        <v>No Reporta</v>
      </c>
      <c r="E5257" s="9" t="str">
        <f t="shared" si="582"/>
        <v>No Reporta</v>
      </c>
      <c r="F5257" s="194" t="str">
        <f>+'Información ELECTRO PUNO'!E5237</f>
        <v>MT</v>
      </c>
      <c r="G5257" s="194">
        <f>+'Información ELECTRO PUNO'!G5237</f>
        <v>13</v>
      </c>
      <c r="H5257" s="9" t="str">
        <f t="shared" si="583"/>
        <v>Poste</v>
      </c>
      <c r="I5257" s="194" t="str">
        <f>+'Información ELECTRO PUNO'!F5237</f>
        <v>Concreto Armado C</v>
      </c>
      <c r="J5257" s="194" t="str">
        <f>+'Información ELECTRO PUNO'!B5237</f>
        <v>PPC20</v>
      </c>
      <c r="K5257" s="9" t="str">
        <f t="shared" si="585"/>
        <v>POSTE DE CONCRETO ARMADO DE 13/400/150/345</v>
      </c>
      <c r="L5257" s="139">
        <f t="shared" si="586"/>
        <v>0.54</v>
      </c>
    </row>
    <row r="5258" spans="1:12" x14ac:dyDescent="0.25">
      <c r="A5258" s="193">
        <f>+'Información ELECTRO PUNO'!A5238</f>
        <v>5237</v>
      </c>
      <c r="B5258" s="26" t="str">
        <f t="shared" si="584"/>
        <v>SICODI</v>
      </c>
      <c r="C5258" s="9" t="str">
        <f t="shared" si="580"/>
        <v>Puno</v>
      </c>
      <c r="D5258" s="9" t="str">
        <f t="shared" si="581"/>
        <v>No Reporta</v>
      </c>
      <c r="E5258" s="9" t="str">
        <f t="shared" si="582"/>
        <v>No Reporta</v>
      </c>
      <c r="F5258" s="194" t="str">
        <f>+'Información ELECTRO PUNO'!E5238</f>
        <v>MT</v>
      </c>
      <c r="G5258" s="194">
        <f>+'Información ELECTRO PUNO'!G5238</f>
        <v>13</v>
      </c>
      <c r="H5258" s="9" t="str">
        <f t="shared" si="583"/>
        <v>Poste</v>
      </c>
      <c r="I5258" s="194" t="str">
        <f>+'Información ELECTRO PUNO'!F5238</f>
        <v>Concreto Armado C</v>
      </c>
      <c r="J5258" s="194" t="str">
        <f>+'Información ELECTRO PUNO'!B5238</f>
        <v>PPC20</v>
      </c>
      <c r="K5258" s="9" t="str">
        <f t="shared" si="585"/>
        <v>POSTE DE CONCRETO ARMADO DE 13/400/150/345</v>
      </c>
      <c r="L5258" s="139">
        <f t="shared" si="586"/>
        <v>0.54</v>
      </c>
    </row>
    <row r="5259" spans="1:12" x14ac:dyDescent="0.25">
      <c r="A5259" s="193">
        <f>+'Información ELECTRO PUNO'!A5239</f>
        <v>5238</v>
      </c>
      <c r="B5259" s="26" t="str">
        <f t="shared" si="584"/>
        <v>SICODI</v>
      </c>
      <c r="C5259" s="9" t="str">
        <f t="shared" si="580"/>
        <v>Puno</v>
      </c>
      <c r="D5259" s="9" t="str">
        <f t="shared" si="581"/>
        <v>No Reporta</v>
      </c>
      <c r="E5259" s="9" t="str">
        <f t="shared" si="582"/>
        <v>No Reporta</v>
      </c>
      <c r="F5259" s="194" t="str">
        <f>+'Información ELECTRO PUNO'!E5239</f>
        <v>MT</v>
      </c>
      <c r="G5259" s="194">
        <f>+'Información ELECTRO PUNO'!G5239</f>
        <v>13</v>
      </c>
      <c r="H5259" s="9" t="str">
        <f t="shared" si="583"/>
        <v>Poste</v>
      </c>
      <c r="I5259" s="194" t="str">
        <f>+'Información ELECTRO PUNO'!F5239</f>
        <v>Concreto Armado C</v>
      </c>
      <c r="J5259" s="194" t="str">
        <f>+'Información ELECTRO PUNO'!B5239</f>
        <v>PPC20</v>
      </c>
      <c r="K5259" s="9" t="str">
        <f t="shared" si="585"/>
        <v>POSTE DE CONCRETO ARMADO DE 13/400/150/345</v>
      </c>
      <c r="L5259" s="139">
        <f t="shared" si="586"/>
        <v>0.54</v>
      </c>
    </row>
    <row r="5260" spans="1:12" x14ac:dyDescent="0.25">
      <c r="A5260" s="193">
        <f>+'Información ELECTRO PUNO'!A5240</f>
        <v>5239</v>
      </c>
      <c r="B5260" s="26" t="str">
        <f t="shared" si="584"/>
        <v>SICODI</v>
      </c>
      <c r="C5260" s="9" t="str">
        <f t="shared" si="580"/>
        <v>Puno</v>
      </c>
      <c r="D5260" s="9" t="str">
        <f t="shared" si="581"/>
        <v>No Reporta</v>
      </c>
      <c r="E5260" s="9" t="str">
        <f t="shared" si="582"/>
        <v>No Reporta</v>
      </c>
      <c r="F5260" s="194" t="str">
        <f>+'Información ELECTRO PUNO'!E5240</f>
        <v>MT</v>
      </c>
      <c r="G5260" s="194">
        <f>+'Información ELECTRO PUNO'!G5240</f>
        <v>13</v>
      </c>
      <c r="H5260" s="9" t="str">
        <f t="shared" si="583"/>
        <v>Poste</v>
      </c>
      <c r="I5260" s="194" t="str">
        <f>+'Información ELECTRO PUNO'!F5240</f>
        <v>Concreto Armado C</v>
      </c>
      <c r="J5260" s="194" t="str">
        <f>+'Información ELECTRO PUNO'!B5240</f>
        <v>PPC20</v>
      </c>
      <c r="K5260" s="9" t="str">
        <f t="shared" si="585"/>
        <v>POSTE DE CONCRETO ARMADO DE 13/400/150/345</v>
      </c>
      <c r="L5260" s="139">
        <f t="shared" si="586"/>
        <v>0.54</v>
      </c>
    </row>
    <row r="5261" spans="1:12" x14ac:dyDescent="0.25">
      <c r="A5261" s="193">
        <f>+'Información ELECTRO PUNO'!A5241</f>
        <v>5240</v>
      </c>
      <c r="B5261" s="26" t="str">
        <f t="shared" si="584"/>
        <v>SICODI</v>
      </c>
      <c r="C5261" s="9" t="str">
        <f t="shared" si="580"/>
        <v>Puno</v>
      </c>
      <c r="D5261" s="9" t="str">
        <f t="shared" si="581"/>
        <v>No Reporta</v>
      </c>
      <c r="E5261" s="9" t="str">
        <f t="shared" si="582"/>
        <v>No Reporta</v>
      </c>
      <c r="F5261" s="194" t="str">
        <f>+'Información ELECTRO PUNO'!E5241</f>
        <v>MT</v>
      </c>
      <c r="G5261" s="194">
        <f>+'Información ELECTRO PUNO'!G5241</f>
        <v>13</v>
      </c>
      <c r="H5261" s="9" t="str">
        <f t="shared" si="583"/>
        <v>Poste</v>
      </c>
      <c r="I5261" s="194" t="str">
        <f>+'Información ELECTRO PUNO'!F5241</f>
        <v>Concreto Armado C</v>
      </c>
      <c r="J5261" s="194" t="str">
        <f>+'Información ELECTRO PUNO'!B5241</f>
        <v>PPC20</v>
      </c>
      <c r="K5261" s="9" t="str">
        <f t="shared" si="585"/>
        <v>POSTE DE CONCRETO ARMADO DE 13/400/150/345</v>
      </c>
      <c r="L5261" s="139">
        <f t="shared" si="586"/>
        <v>0.54</v>
      </c>
    </row>
    <row r="5262" spans="1:12" x14ac:dyDescent="0.25">
      <c r="A5262" s="193">
        <f>+'Información ELECTRO PUNO'!A5242</f>
        <v>5241</v>
      </c>
      <c r="B5262" s="26" t="str">
        <f t="shared" si="584"/>
        <v>SICODI</v>
      </c>
      <c r="C5262" s="9" t="str">
        <f t="shared" si="580"/>
        <v>Puno</v>
      </c>
      <c r="D5262" s="9" t="str">
        <f t="shared" si="581"/>
        <v>No Reporta</v>
      </c>
      <c r="E5262" s="9" t="str">
        <f t="shared" si="582"/>
        <v>No Reporta</v>
      </c>
      <c r="F5262" s="194" t="str">
        <f>+'Información ELECTRO PUNO'!E5242</f>
        <v>MT</v>
      </c>
      <c r="G5262" s="194">
        <f>+'Información ELECTRO PUNO'!G5242</f>
        <v>13</v>
      </c>
      <c r="H5262" s="9" t="str">
        <f t="shared" si="583"/>
        <v>Poste</v>
      </c>
      <c r="I5262" s="194" t="str">
        <f>+'Información ELECTRO PUNO'!F5242</f>
        <v>Concreto Armado C</v>
      </c>
      <c r="J5262" s="194" t="str">
        <f>+'Información ELECTRO PUNO'!B5242</f>
        <v>PPC20</v>
      </c>
      <c r="K5262" s="9" t="str">
        <f t="shared" si="585"/>
        <v>POSTE DE CONCRETO ARMADO DE 13/400/150/345</v>
      </c>
      <c r="L5262" s="139">
        <f t="shared" si="586"/>
        <v>0.54</v>
      </c>
    </row>
    <row r="5263" spans="1:12" x14ac:dyDescent="0.25">
      <c r="A5263" s="193">
        <f>+'Información ELECTRO PUNO'!A5243</f>
        <v>5242</v>
      </c>
      <c r="B5263" s="26" t="str">
        <f t="shared" si="584"/>
        <v>SICODI</v>
      </c>
      <c r="C5263" s="9" t="str">
        <f t="shared" si="580"/>
        <v>Puno</v>
      </c>
      <c r="D5263" s="9" t="str">
        <f t="shared" si="581"/>
        <v>No Reporta</v>
      </c>
      <c r="E5263" s="9" t="str">
        <f t="shared" si="582"/>
        <v>No Reporta</v>
      </c>
      <c r="F5263" s="194" t="str">
        <f>+'Información ELECTRO PUNO'!E5243</f>
        <v>BT</v>
      </c>
      <c r="G5263" s="194">
        <f>+'Información ELECTRO PUNO'!G5243</f>
        <v>8</v>
      </c>
      <c r="H5263" s="9" t="str">
        <f t="shared" si="583"/>
        <v>Poste</v>
      </c>
      <c r="I5263" s="194" t="str">
        <f>+'Información ELECTRO PUNO'!F5243</f>
        <v>Concreto Armado</v>
      </c>
      <c r="J5263" s="194" t="str">
        <f>+'Información ELECTRO PUNO'!B5243</f>
        <v>PPC06</v>
      </c>
      <c r="K5263" s="9" t="str">
        <f t="shared" si="585"/>
        <v>POSTE DE CONCRETO ARMADO DE  8/300/120/240</v>
      </c>
      <c r="L5263" s="139">
        <f t="shared" si="586"/>
        <v>0.14000000000000001</v>
      </c>
    </row>
    <row r="5264" spans="1:12" x14ac:dyDescent="0.25">
      <c r="A5264" s="193">
        <f>+'Información ELECTRO PUNO'!A5244</f>
        <v>5243</v>
      </c>
      <c r="B5264" s="26" t="str">
        <f t="shared" si="584"/>
        <v>SICODI</v>
      </c>
      <c r="C5264" s="9" t="str">
        <f t="shared" si="580"/>
        <v>Puno</v>
      </c>
      <c r="D5264" s="9" t="str">
        <f t="shared" si="581"/>
        <v>No Reporta</v>
      </c>
      <c r="E5264" s="9" t="str">
        <f t="shared" si="582"/>
        <v>No Reporta</v>
      </c>
      <c r="F5264" s="194" t="str">
        <f>+'Información ELECTRO PUNO'!E5244</f>
        <v>MT</v>
      </c>
      <c r="G5264" s="194">
        <f>+'Información ELECTRO PUNO'!G5244</f>
        <v>13</v>
      </c>
      <c r="H5264" s="9" t="str">
        <f t="shared" si="583"/>
        <v>Poste</v>
      </c>
      <c r="I5264" s="194" t="str">
        <f>+'Información ELECTRO PUNO'!F5244</f>
        <v>Concreto Armado C</v>
      </c>
      <c r="J5264" s="194" t="str">
        <f>+'Información ELECTRO PUNO'!B5244</f>
        <v>PPC20</v>
      </c>
      <c r="K5264" s="9" t="str">
        <f t="shared" si="585"/>
        <v>POSTE DE CONCRETO ARMADO DE 13/400/150/345</v>
      </c>
      <c r="L5264" s="139">
        <f t="shared" si="586"/>
        <v>0.54</v>
      </c>
    </row>
    <row r="5265" spans="1:12" x14ac:dyDescent="0.25">
      <c r="A5265" s="193">
        <f>+'Información ELECTRO PUNO'!A5245</f>
        <v>5244</v>
      </c>
      <c r="B5265" s="26" t="str">
        <f t="shared" si="584"/>
        <v>SICODI</v>
      </c>
      <c r="C5265" s="9" t="str">
        <f t="shared" si="580"/>
        <v>Puno</v>
      </c>
      <c r="D5265" s="9" t="str">
        <f t="shared" si="581"/>
        <v>No Reporta</v>
      </c>
      <c r="E5265" s="9" t="str">
        <f t="shared" si="582"/>
        <v>No Reporta</v>
      </c>
      <c r="F5265" s="194" t="str">
        <f>+'Información ELECTRO PUNO'!E5245</f>
        <v>MT</v>
      </c>
      <c r="G5265" s="194">
        <f>+'Información ELECTRO PUNO'!G5245</f>
        <v>13</v>
      </c>
      <c r="H5265" s="9" t="str">
        <f t="shared" si="583"/>
        <v>Poste</v>
      </c>
      <c r="I5265" s="194" t="str">
        <f>+'Información ELECTRO PUNO'!F5245</f>
        <v>Concreto Armado C</v>
      </c>
      <c r="J5265" s="194" t="str">
        <f>+'Información ELECTRO PUNO'!B5245</f>
        <v>PPC20</v>
      </c>
      <c r="K5265" s="9" t="str">
        <f t="shared" si="585"/>
        <v>POSTE DE CONCRETO ARMADO DE 13/400/150/345</v>
      </c>
      <c r="L5265" s="139">
        <f t="shared" si="586"/>
        <v>0.54</v>
      </c>
    </row>
    <row r="5266" spans="1:12" x14ac:dyDescent="0.25">
      <c r="A5266" s="193">
        <f>+'Información ELECTRO PUNO'!A5246</f>
        <v>5245</v>
      </c>
      <c r="B5266" s="26" t="str">
        <f t="shared" si="584"/>
        <v>SICODI</v>
      </c>
      <c r="C5266" s="9" t="str">
        <f t="shared" si="580"/>
        <v>Puno</v>
      </c>
      <c r="D5266" s="9" t="str">
        <f t="shared" si="581"/>
        <v>No Reporta</v>
      </c>
      <c r="E5266" s="9" t="str">
        <f t="shared" si="582"/>
        <v>No Reporta</v>
      </c>
      <c r="F5266" s="194" t="str">
        <f>+'Información ELECTRO PUNO'!E5246</f>
        <v>MT</v>
      </c>
      <c r="G5266" s="194">
        <f>+'Información ELECTRO PUNO'!G5246</f>
        <v>13</v>
      </c>
      <c r="H5266" s="9" t="str">
        <f t="shared" si="583"/>
        <v>Poste</v>
      </c>
      <c r="I5266" s="194" t="str">
        <f>+'Información ELECTRO PUNO'!F5246</f>
        <v>Concreto Armado C</v>
      </c>
      <c r="J5266" s="194" t="str">
        <f>+'Información ELECTRO PUNO'!B5246</f>
        <v>PPC20</v>
      </c>
      <c r="K5266" s="9" t="str">
        <f t="shared" si="585"/>
        <v>POSTE DE CONCRETO ARMADO DE 13/400/150/345</v>
      </c>
      <c r="L5266" s="139">
        <f t="shared" si="586"/>
        <v>0.54</v>
      </c>
    </row>
    <row r="5267" spans="1:12" x14ac:dyDescent="0.25">
      <c r="A5267" s="193">
        <f>+'Información ELECTRO PUNO'!A5247</f>
        <v>5246</v>
      </c>
      <c r="B5267" s="26" t="str">
        <f t="shared" si="584"/>
        <v>SICODI</v>
      </c>
      <c r="C5267" s="9" t="str">
        <f t="shared" si="580"/>
        <v>Puno</v>
      </c>
      <c r="D5267" s="9" t="str">
        <f t="shared" si="581"/>
        <v>No Reporta</v>
      </c>
      <c r="E5267" s="9" t="str">
        <f t="shared" si="582"/>
        <v>No Reporta</v>
      </c>
      <c r="F5267" s="194" t="str">
        <f>+'Información ELECTRO PUNO'!E5247</f>
        <v>MT</v>
      </c>
      <c r="G5267" s="194">
        <f>+'Información ELECTRO PUNO'!G5247</f>
        <v>13</v>
      </c>
      <c r="H5267" s="9" t="str">
        <f t="shared" si="583"/>
        <v>Poste</v>
      </c>
      <c r="I5267" s="194" t="str">
        <f>+'Información ELECTRO PUNO'!F5247</f>
        <v>Concreto Armado C</v>
      </c>
      <c r="J5267" s="194" t="str">
        <f>+'Información ELECTRO PUNO'!B5247</f>
        <v>PPC20</v>
      </c>
      <c r="K5267" s="9" t="str">
        <f t="shared" si="585"/>
        <v>POSTE DE CONCRETO ARMADO DE 13/400/150/345</v>
      </c>
      <c r="L5267" s="139">
        <f t="shared" si="586"/>
        <v>0.54</v>
      </c>
    </row>
    <row r="5268" spans="1:12" x14ac:dyDescent="0.25">
      <c r="A5268" s="193">
        <f>+'Información ELECTRO PUNO'!A5248</f>
        <v>5247</v>
      </c>
      <c r="B5268" s="26" t="str">
        <f t="shared" si="584"/>
        <v>SICODI</v>
      </c>
      <c r="C5268" s="9" t="str">
        <f t="shared" si="580"/>
        <v>Puno</v>
      </c>
      <c r="D5268" s="9" t="str">
        <f t="shared" si="581"/>
        <v>No Reporta</v>
      </c>
      <c r="E5268" s="9" t="str">
        <f t="shared" si="582"/>
        <v>No Reporta</v>
      </c>
      <c r="F5268" s="194" t="str">
        <f>+'Información ELECTRO PUNO'!E5248</f>
        <v>MT</v>
      </c>
      <c r="G5268" s="194">
        <f>+'Información ELECTRO PUNO'!G5248</f>
        <v>13</v>
      </c>
      <c r="H5268" s="9" t="str">
        <f t="shared" si="583"/>
        <v>Poste</v>
      </c>
      <c r="I5268" s="194" t="str">
        <f>+'Información ELECTRO PUNO'!F5248</f>
        <v>Concreto Armado C</v>
      </c>
      <c r="J5268" s="194" t="str">
        <f>+'Información ELECTRO PUNO'!B5248</f>
        <v>PPC20</v>
      </c>
      <c r="K5268" s="9" t="str">
        <f t="shared" si="585"/>
        <v>POSTE DE CONCRETO ARMADO DE 13/400/150/345</v>
      </c>
      <c r="L5268" s="139">
        <f t="shared" si="586"/>
        <v>0.54</v>
      </c>
    </row>
    <row r="5269" spans="1:12" x14ac:dyDescent="0.25">
      <c r="A5269" s="193">
        <f>+'Información ELECTRO PUNO'!A5249</f>
        <v>5248</v>
      </c>
      <c r="B5269" s="26" t="str">
        <f t="shared" si="584"/>
        <v>SICODI</v>
      </c>
      <c r="C5269" s="9" t="str">
        <f t="shared" si="580"/>
        <v>Puno</v>
      </c>
      <c r="D5269" s="9" t="str">
        <f t="shared" si="581"/>
        <v>No Reporta</v>
      </c>
      <c r="E5269" s="9" t="str">
        <f t="shared" si="582"/>
        <v>No Reporta</v>
      </c>
      <c r="F5269" s="194" t="str">
        <f>+'Información ELECTRO PUNO'!E5249</f>
        <v>MT</v>
      </c>
      <c r="G5269" s="194">
        <f>+'Información ELECTRO PUNO'!G5249</f>
        <v>13</v>
      </c>
      <c r="H5269" s="9" t="str">
        <f t="shared" si="583"/>
        <v>Poste</v>
      </c>
      <c r="I5269" s="194" t="str">
        <f>+'Información ELECTRO PUNO'!F5249</f>
        <v>Concreto Armado C</v>
      </c>
      <c r="J5269" s="194" t="str">
        <f>+'Información ELECTRO PUNO'!B5249</f>
        <v>PPC20</v>
      </c>
      <c r="K5269" s="9" t="str">
        <f t="shared" si="585"/>
        <v>POSTE DE CONCRETO ARMADO DE 13/400/150/345</v>
      </c>
      <c r="L5269" s="139">
        <f t="shared" si="586"/>
        <v>0.54</v>
      </c>
    </row>
    <row r="5270" spans="1:12" x14ac:dyDescent="0.25">
      <c r="A5270" s="193">
        <f>+'Información ELECTRO PUNO'!A5250</f>
        <v>5249</v>
      </c>
      <c r="B5270" s="26" t="str">
        <f t="shared" si="584"/>
        <v>SICODI</v>
      </c>
      <c r="C5270" s="9" t="str">
        <f t="shared" ref="C5270:C5333" si="587">+$C$10</f>
        <v>Puno</v>
      </c>
      <c r="D5270" s="9" t="str">
        <f t="shared" ref="D5270:D5333" si="588">+$D$10</f>
        <v>No Reporta</v>
      </c>
      <c r="E5270" s="9" t="str">
        <f t="shared" ref="E5270:E5333" si="589">+$E$10</f>
        <v>No Reporta</v>
      </c>
      <c r="F5270" s="194" t="str">
        <f>+'Información ELECTRO PUNO'!E5250</f>
        <v>MT</v>
      </c>
      <c r="G5270" s="194">
        <f>+'Información ELECTRO PUNO'!G5250</f>
        <v>13</v>
      </c>
      <c r="H5270" s="9" t="str">
        <f t="shared" ref="H5270:H5333" si="590">+$H$10</f>
        <v>Poste</v>
      </c>
      <c r="I5270" s="194" t="str">
        <f>+'Información ELECTRO PUNO'!F5250</f>
        <v>Concreto Armado C</v>
      </c>
      <c r="J5270" s="194" t="str">
        <f>+'Información ELECTRO PUNO'!B5250</f>
        <v>PPC20</v>
      </c>
      <c r="K5270" s="9" t="str">
        <f t="shared" si="585"/>
        <v>POSTE DE CONCRETO ARMADO DE 13/400/150/345</v>
      </c>
      <c r="L5270" s="139">
        <f t="shared" si="586"/>
        <v>0.54</v>
      </c>
    </row>
    <row r="5271" spans="1:12" x14ac:dyDescent="0.25">
      <c r="A5271" s="193">
        <f>+'Información ELECTRO PUNO'!A5251</f>
        <v>5250</v>
      </c>
      <c r="B5271" s="26" t="str">
        <f t="shared" ref="B5271:B5334" si="591">+INDEX($B$8:$B$16,MATCH(J5271,$J$8:$J$16,0))</f>
        <v>SICODI</v>
      </c>
      <c r="C5271" s="9" t="str">
        <f t="shared" si="587"/>
        <v>Puno</v>
      </c>
      <c r="D5271" s="9" t="str">
        <f t="shared" si="588"/>
        <v>No Reporta</v>
      </c>
      <c r="E5271" s="9" t="str">
        <f t="shared" si="589"/>
        <v>No Reporta</v>
      </c>
      <c r="F5271" s="194" t="str">
        <f>+'Información ELECTRO PUNO'!E5251</f>
        <v>MT</v>
      </c>
      <c r="G5271" s="194">
        <f>+'Información ELECTRO PUNO'!G5251</f>
        <v>13</v>
      </c>
      <c r="H5271" s="9" t="str">
        <f t="shared" si="590"/>
        <v>Poste</v>
      </c>
      <c r="I5271" s="194" t="str">
        <f>+'Información ELECTRO PUNO'!F5251</f>
        <v>Concreto Armado C</v>
      </c>
      <c r="J5271" s="194" t="str">
        <f>+'Información ELECTRO PUNO'!B5251</f>
        <v>PPC20</v>
      </c>
      <c r="K5271" s="9" t="str">
        <f t="shared" ref="K5271:K5334" si="592">+VLOOKUP(J5271,$J$8:$K$16,2,FALSE)</f>
        <v>POSTE DE CONCRETO ARMADO DE 13/400/150/345</v>
      </c>
      <c r="L5271" s="139">
        <f t="shared" ref="L5271:L5334" si="593">+VLOOKUP(J5271,$J$8:$U$16,12,FALSE)</f>
        <v>0.54</v>
      </c>
    </row>
    <row r="5272" spans="1:12" x14ac:dyDescent="0.25">
      <c r="A5272" s="193">
        <f>+'Información ELECTRO PUNO'!A5252</f>
        <v>5251</v>
      </c>
      <c r="B5272" s="26" t="str">
        <f t="shared" si="591"/>
        <v>SICODI</v>
      </c>
      <c r="C5272" s="9" t="str">
        <f t="shared" si="587"/>
        <v>Puno</v>
      </c>
      <c r="D5272" s="9" t="str">
        <f t="shared" si="588"/>
        <v>No Reporta</v>
      </c>
      <c r="E5272" s="9" t="str">
        <f t="shared" si="589"/>
        <v>No Reporta</v>
      </c>
      <c r="F5272" s="194" t="str">
        <f>+'Información ELECTRO PUNO'!E5252</f>
        <v>MT</v>
      </c>
      <c r="G5272" s="194">
        <f>+'Información ELECTRO PUNO'!G5252</f>
        <v>13</v>
      </c>
      <c r="H5272" s="9" t="str">
        <f t="shared" si="590"/>
        <v>Poste</v>
      </c>
      <c r="I5272" s="194" t="str">
        <f>+'Información ELECTRO PUNO'!F5252</f>
        <v>Concreto Armado C</v>
      </c>
      <c r="J5272" s="194" t="str">
        <f>+'Información ELECTRO PUNO'!B5252</f>
        <v>PPC20</v>
      </c>
      <c r="K5272" s="9" t="str">
        <f t="shared" si="592"/>
        <v>POSTE DE CONCRETO ARMADO DE 13/400/150/345</v>
      </c>
      <c r="L5272" s="139">
        <f t="shared" si="593"/>
        <v>0.54</v>
      </c>
    </row>
    <row r="5273" spans="1:12" x14ac:dyDescent="0.25">
      <c r="A5273" s="193">
        <f>+'Información ELECTRO PUNO'!A5253</f>
        <v>5252</v>
      </c>
      <c r="B5273" s="26" t="str">
        <f t="shared" si="591"/>
        <v>SICODI</v>
      </c>
      <c r="C5273" s="9" t="str">
        <f t="shared" si="587"/>
        <v>Puno</v>
      </c>
      <c r="D5273" s="9" t="str">
        <f t="shared" si="588"/>
        <v>No Reporta</v>
      </c>
      <c r="E5273" s="9" t="str">
        <f t="shared" si="589"/>
        <v>No Reporta</v>
      </c>
      <c r="F5273" s="194" t="str">
        <f>+'Información ELECTRO PUNO'!E5253</f>
        <v>MT</v>
      </c>
      <c r="G5273" s="194">
        <f>+'Información ELECTRO PUNO'!G5253</f>
        <v>13</v>
      </c>
      <c r="H5273" s="9" t="str">
        <f t="shared" si="590"/>
        <v>Poste</v>
      </c>
      <c r="I5273" s="194" t="str">
        <f>+'Información ELECTRO PUNO'!F5253</f>
        <v>Concreto Armado C</v>
      </c>
      <c r="J5273" s="194" t="str">
        <f>+'Información ELECTRO PUNO'!B5253</f>
        <v>PPC20</v>
      </c>
      <c r="K5273" s="9" t="str">
        <f t="shared" si="592"/>
        <v>POSTE DE CONCRETO ARMADO DE 13/400/150/345</v>
      </c>
      <c r="L5273" s="139">
        <f t="shared" si="593"/>
        <v>0.54</v>
      </c>
    </row>
    <row r="5274" spans="1:12" x14ac:dyDescent="0.25">
      <c r="A5274" s="193">
        <f>+'Información ELECTRO PUNO'!A5254</f>
        <v>5253</v>
      </c>
      <c r="B5274" s="26" t="str">
        <f t="shared" si="591"/>
        <v>SICODI</v>
      </c>
      <c r="C5274" s="9" t="str">
        <f t="shared" si="587"/>
        <v>Puno</v>
      </c>
      <c r="D5274" s="9" t="str">
        <f t="shared" si="588"/>
        <v>No Reporta</v>
      </c>
      <c r="E5274" s="9" t="str">
        <f t="shared" si="589"/>
        <v>No Reporta</v>
      </c>
      <c r="F5274" s="194" t="str">
        <f>+'Información ELECTRO PUNO'!E5254</f>
        <v>MT</v>
      </c>
      <c r="G5274" s="194">
        <f>+'Información ELECTRO PUNO'!G5254</f>
        <v>13</v>
      </c>
      <c r="H5274" s="9" t="str">
        <f t="shared" si="590"/>
        <v>Poste</v>
      </c>
      <c r="I5274" s="194" t="str">
        <f>+'Información ELECTRO PUNO'!F5254</f>
        <v>Concreto Armado C</v>
      </c>
      <c r="J5274" s="194" t="str">
        <f>+'Información ELECTRO PUNO'!B5254</f>
        <v>PPC20</v>
      </c>
      <c r="K5274" s="9" t="str">
        <f t="shared" si="592"/>
        <v>POSTE DE CONCRETO ARMADO DE 13/400/150/345</v>
      </c>
      <c r="L5274" s="139">
        <f t="shared" si="593"/>
        <v>0.54</v>
      </c>
    </row>
    <row r="5275" spans="1:12" x14ac:dyDescent="0.25">
      <c r="A5275" s="193">
        <f>+'Información ELECTRO PUNO'!A5255</f>
        <v>5254</v>
      </c>
      <c r="B5275" s="26" t="str">
        <f t="shared" si="591"/>
        <v>SICODI</v>
      </c>
      <c r="C5275" s="9" t="str">
        <f t="shared" si="587"/>
        <v>Puno</v>
      </c>
      <c r="D5275" s="9" t="str">
        <f t="shared" si="588"/>
        <v>No Reporta</v>
      </c>
      <c r="E5275" s="9" t="str">
        <f t="shared" si="589"/>
        <v>No Reporta</v>
      </c>
      <c r="F5275" s="194" t="str">
        <f>+'Información ELECTRO PUNO'!E5255</f>
        <v>MT</v>
      </c>
      <c r="G5275" s="194">
        <f>+'Información ELECTRO PUNO'!G5255</f>
        <v>13</v>
      </c>
      <c r="H5275" s="9" t="str">
        <f t="shared" si="590"/>
        <v>Poste</v>
      </c>
      <c r="I5275" s="194" t="str">
        <f>+'Información ELECTRO PUNO'!F5255</f>
        <v>Concreto Armado C</v>
      </c>
      <c r="J5275" s="194" t="str">
        <f>+'Información ELECTRO PUNO'!B5255</f>
        <v>PPC20</v>
      </c>
      <c r="K5275" s="9" t="str">
        <f t="shared" si="592"/>
        <v>POSTE DE CONCRETO ARMADO DE 13/400/150/345</v>
      </c>
      <c r="L5275" s="139">
        <f t="shared" si="593"/>
        <v>0.54</v>
      </c>
    </row>
    <row r="5276" spans="1:12" x14ac:dyDescent="0.25">
      <c r="A5276" s="193">
        <f>+'Información ELECTRO PUNO'!A5256</f>
        <v>5255</v>
      </c>
      <c r="B5276" s="26" t="str">
        <f t="shared" si="591"/>
        <v>SICODI</v>
      </c>
      <c r="C5276" s="9" t="str">
        <f t="shared" si="587"/>
        <v>Puno</v>
      </c>
      <c r="D5276" s="9" t="str">
        <f t="shared" si="588"/>
        <v>No Reporta</v>
      </c>
      <c r="E5276" s="9" t="str">
        <f t="shared" si="589"/>
        <v>No Reporta</v>
      </c>
      <c r="F5276" s="194" t="str">
        <f>+'Información ELECTRO PUNO'!E5256</f>
        <v>MT</v>
      </c>
      <c r="G5276" s="194">
        <f>+'Información ELECTRO PUNO'!G5256</f>
        <v>13</v>
      </c>
      <c r="H5276" s="9" t="str">
        <f t="shared" si="590"/>
        <v>Poste</v>
      </c>
      <c r="I5276" s="194" t="str">
        <f>+'Información ELECTRO PUNO'!F5256</f>
        <v>Concreto Armado C</v>
      </c>
      <c r="J5276" s="194" t="str">
        <f>+'Información ELECTRO PUNO'!B5256</f>
        <v>PPC20</v>
      </c>
      <c r="K5276" s="9" t="str">
        <f t="shared" si="592"/>
        <v>POSTE DE CONCRETO ARMADO DE 13/400/150/345</v>
      </c>
      <c r="L5276" s="139">
        <f t="shared" si="593"/>
        <v>0.54</v>
      </c>
    </row>
    <row r="5277" spans="1:12" x14ac:dyDescent="0.25">
      <c r="A5277" s="193">
        <f>+'Información ELECTRO PUNO'!A5257</f>
        <v>5256</v>
      </c>
      <c r="B5277" s="26" t="str">
        <f t="shared" si="591"/>
        <v>SICODI</v>
      </c>
      <c r="C5277" s="9" t="str">
        <f t="shared" si="587"/>
        <v>Puno</v>
      </c>
      <c r="D5277" s="9" t="str">
        <f t="shared" si="588"/>
        <v>No Reporta</v>
      </c>
      <c r="E5277" s="9" t="str">
        <f t="shared" si="589"/>
        <v>No Reporta</v>
      </c>
      <c r="F5277" s="194" t="str">
        <f>+'Información ELECTRO PUNO'!E5257</f>
        <v>MT</v>
      </c>
      <c r="G5277" s="194">
        <f>+'Información ELECTRO PUNO'!G5257</f>
        <v>13</v>
      </c>
      <c r="H5277" s="9" t="str">
        <f t="shared" si="590"/>
        <v>Poste</v>
      </c>
      <c r="I5277" s="194" t="str">
        <f>+'Información ELECTRO PUNO'!F5257</f>
        <v>Concreto Armado C</v>
      </c>
      <c r="J5277" s="194" t="str">
        <f>+'Información ELECTRO PUNO'!B5257</f>
        <v>PPC20</v>
      </c>
      <c r="K5277" s="9" t="str">
        <f t="shared" si="592"/>
        <v>POSTE DE CONCRETO ARMADO DE 13/400/150/345</v>
      </c>
      <c r="L5277" s="139">
        <f t="shared" si="593"/>
        <v>0.54</v>
      </c>
    </row>
    <row r="5278" spans="1:12" x14ac:dyDescent="0.25">
      <c r="A5278" s="193">
        <f>+'Información ELECTRO PUNO'!A5258</f>
        <v>5257</v>
      </c>
      <c r="B5278" s="26" t="str">
        <f t="shared" si="591"/>
        <v>SICODI</v>
      </c>
      <c r="C5278" s="9" t="str">
        <f t="shared" si="587"/>
        <v>Puno</v>
      </c>
      <c r="D5278" s="9" t="str">
        <f t="shared" si="588"/>
        <v>No Reporta</v>
      </c>
      <c r="E5278" s="9" t="str">
        <f t="shared" si="589"/>
        <v>No Reporta</v>
      </c>
      <c r="F5278" s="194" t="str">
        <f>+'Información ELECTRO PUNO'!E5258</f>
        <v>MT</v>
      </c>
      <c r="G5278" s="194">
        <f>+'Información ELECTRO PUNO'!G5258</f>
        <v>13</v>
      </c>
      <c r="H5278" s="9" t="str">
        <f t="shared" si="590"/>
        <v>Poste</v>
      </c>
      <c r="I5278" s="194" t="str">
        <f>+'Información ELECTRO PUNO'!F5258</f>
        <v>Concreto Armado C</v>
      </c>
      <c r="J5278" s="194" t="str">
        <f>+'Información ELECTRO PUNO'!B5258</f>
        <v>PPC20</v>
      </c>
      <c r="K5278" s="9" t="str">
        <f t="shared" si="592"/>
        <v>POSTE DE CONCRETO ARMADO DE 13/400/150/345</v>
      </c>
      <c r="L5278" s="139">
        <f t="shared" si="593"/>
        <v>0.54</v>
      </c>
    </row>
    <row r="5279" spans="1:12" x14ac:dyDescent="0.25">
      <c r="A5279" s="193">
        <f>+'Información ELECTRO PUNO'!A5259</f>
        <v>5258</v>
      </c>
      <c r="B5279" s="26" t="str">
        <f t="shared" si="591"/>
        <v>SICODI</v>
      </c>
      <c r="C5279" s="9" t="str">
        <f t="shared" si="587"/>
        <v>Puno</v>
      </c>
      <c r="D5279" s="9" t="str">
        <f t="shared" si="588"/>
        <v>No Reporta</v>
      </c>
      <c r="E5279" s="9" t="str">
        <f t="shared" si="589"/>
        <v>No Reporta</v>
      </c>
      <c r="F5279" s="194" t="str">
        <f>+'Información ELECTRO PUNO'!E5259</f>
        <v>MT</v>
      </c>
      <c r="G5279" s="194">
        <f>+'Información ELECTRO PUNO'!G5259</f>
        <v>13</v>
      </c>
      <c r="H5279" s="9" t="str">
        <f t="shared" si="590"/>
        <v>Poste</v>
      </c>
      <c r="I5279" s="194" t="str">
        <f>+'Información ELECTRO PUNO'!F5259</f>
        <v>Concreto Armado C</v>
      </c>
      <c r="J5279" s="194" t="str">
        <f>+'Información ELECTRO PUNO'!B5259</f>
        <v>PPC20</v>
      </c>
      <c r="K5279" s="9" t="str">
        <f t="shared" si="592"/>
        <v>POSTE DE CONCRETO ARMADO DE 13/400/150/345</v>
      </c>
      <c r="L5279" s="139">
        <f t="shared" si="593"/>
        <v>0.54</v>
      </c>
    </row>
    <row r="5280" spans="1:12" x14ac:dyDescent="0.25">
      <c r="A5280" s="193">
        <f>+'Información ELECTRO PUNO'!A5260</f>
        <v>5259</v>
      </c>
      <c r="B5280" s="26" t="str">
        <f t="shared" si="591"/>
        <v>SICODI</v>
      </c>
      <c r="C5280" s="9" t="str">
        <f t="shared" si="587"/>
        <v>Puno</v>
      </c>
      <c r="D5280" s="9" t="str">
        <f t="shared" si="588"/>
        <v>No Reporta</v>
      </c>
      <c r="E5280" s="9" t="str">
        <f t="shared" si="589"/>
        <v>No Reporta</v>
      </c>
      <c r="F5280" s="194" t="str">
        <f>+'Información ELECTRO PUNO'!E5260</f>
        <v>MT</v>
      </c>
      <c r="G5280" s="194">
        <f>+'Información ELECTRO PUNO'!G5260</f>
        <v>13</v>
      </c>
      <c r="H5280" s="9" t="str">
        <f t="shared" si="590"/>
        <v>Poste</v>
      </c>
      <c r="I5280" s="194" t="str">
        <f>+'Información ELECTRO PUNO'!F5260</f>
        <v>Concreto Armado C</v>
      </c>
      <c r="J5280" s="194" t="str">
        <f>+'Información ELECTRO PUNO'!B5260</f>
        <v>PPC20</v>
      </c>
      <c r="K5280" s="9" t="str">
        <f t="shared" si="592"/>
        <v>POSTE DE CONCRETO ARMADO DE 13/400/150/345</v>
      </c>
      <c r="L5280" s="139">
        <f t="shared" si="593"/>
        <v>0.54</v>
      </c>
    </row>
    <row r="5281" spans="1:12" x14ac:dyDescent="0.25">
      <c r="A5281" s="193">
        <f>+'Información ELECTRO PUNO'!A5261</f>
        <v>5260</v>
      </c>
      <c r="B5281" s="26" t="str">
        <f t="shared" si="591"/>
        <v>SICODI</v>
      </c>
      <c r="C5281" s="9" t="str">
        <f t="shared" si="587"/>
        <v>Puno</v>
      </c>
      <c r="D5281" s="9" t="str">
        <f t="shared" si="588"/>
        <v>No Reporta</v>
      </c>
      <c r="E5281" s="9" t="str">
        <f t="shared" si="589"/>
        <v>No Reporta</v>
      </c>
      <c r="F5281" s="194" t="str">
        <f>+'Información ELECTRO PUNO'!E5261</f>
        <v>MT</v>
      </c>
      <c r="G5281" s="194">
        <f>+'Información ELECTRO PUNO'!G5261</f>
        <v>13</v>
      </c>
      <c r="H5281" s="9" t="str">
        <f t="shared" si="590"/>
        <v>Poste</v>
      </c>
      <c r="I5281" s="194" t="str">
        <f>+'Información ELECTRO PUNO'!F5261</f>
        <v>Concreto Armado C</v>
      </c>
      <c r="J5281" s="194" t="str">
        <f>+'Información ELECTRO PUNO'!B5261</f>
        <v>PPC20</v>
      </c>
      <c r="K5281" s="9" t="str">
        <f t="shared" si="592"/>
        <v>POSTE DE CONCRETO ARMADO DE 13/400/150/345</v>
      </c>
      <c r="L5281" s="139">
        <f t="shared" si="593"/>
        <v>0.54</v>
      </c>
    </row>
    <row r="5282" spans="1:12" x14ac:dyDescent="0.25">
      <c r="A5282" s="193">
        <f>+'Información ELECTRO PUNO'!A5262</f>
        <v>5261</v>
      </c>
      <c r="B5282" s="26" t="str">
        <f t="shared" si="591"/>
        <v>SICODI</v>
      </c>
      <c r="C5282" s="9" t="str">
        <f t="shared" si="587"/>
        <v>Puno</v>
      </c>
      <c r="D5282" s="9" t="str">
        <f t="shared" si="588"/>
        <v>No Reporta</v>
      </c>
      <c r="E5282" s="9" t="str">
        <f t="shared" si="589"/>
        <v>No Reporta</v>
      </c>
      <c r="F5282" s="194" t="str">
        <f>+'Información ELECTRO PUNO'!E5262</f>
        <v>MT</v>
      </c>
      <c r="G5282" s="194">
        <f>+'Información ELECTRO PUNO'!G5262</f>
        <v>13</v>
      </c>
      <c r="H5282" s="9" t="str">
        <f t="shared" si="590"/>
        <v>Poste</v>
      </c>
      <c r="I5282" s="194" t="str">
        <f>+'Información ELECTRO PUNO'!F5262</f>
        <v>Concreto Armado C</v>
      </c>
      <c r="J5282" s="194" t="str">
        <f>+'Información ELECTRO PUNO'!B5262</f>
        <v>PPC20</v>
      </c>
      <c r="K5282" s="9" t="str">
        <f t="shared" si="592"/>
        <v>POSTE DE CONCRETO ARMADO DE 13/400/150/345</v>
      </c>
      <c r="L5282" s="139">
        <f t="shared" si="593"/>
        <v>0.54</v>
      </c>
    </row>
    <row r="5283" spans="1:12" x14ac:dyDescent="0.25">
      <c r="A5283" s="193">
        <f>+'Información ELECTRO PUNO'!A5263</f>
        <v>5262</v>
      </c>
      <c r="B5283" s="26" t="str">
        <f t="shared" si="591"/>
        <v>SICODI</v>
      </c>
      <c r="C5283" s="9" t="str">
        <f t="shared" si="587"/>
        <v>Puno</v>
      </c>
      <c r="D5283" s="9" t="str">
        <f t="shared" si="588"/>
        <v>No Reporta</v>
      </c>
      <c r="E5283" s="9" t="str">
        <f t="shared" si="589"/>
        <v>No Reporta</v>
      </c>
      <c r="F5283" s="194" t="str">
        <f>+'Información ELECTRO PUNO'!E5263</f>
        <v>MT</v>
      </c>
      <c r="G5283" s="194">
        <f>+'Información ELECTRO PUNO'!G5263</f>
        <v>13</v>
      </c>
      <c r="H5283" s="9" t="str">
        <f t="shared" si="590"/>
        <v>Poste</v>
      </c>
      <c r="I5283" s="194" t="str">
        <f>+'Información ELECTRO PUNO'!F5263</f>
        <v>Concreto Armado C</v>
      </c>
      <c r="J5283" s="194" t="str">
        <f>+'Información ELECTRO PUNO'!B5263</f>
        <v>PPC20</v>
      </c>
      <c r="K5283" s="9" t="str">
        <f t="shared" si="592"/>
        <v>POSTE DE CONCRETO ARMADO DE 13/400/150/345</v>
      </c>
      <c r="L5283" s="139">
        <f t="shared" si="593"/>
        <v>0.54</v>
      </c>
    </row>
    <row r="5284" spans="1:12" x14ac:dyDescent="0.25">
      <c r="A5284" s="193">
        <f>+'Información ELECTRO PUNO'!A5264</f>
        <v>5263</v>
      </c>
      <c r="B5284" s="26" t="str">
        <f t="shared" si="591"/>
        <v>SICODI</v>
      </c>
      <c r="C5284" s="9" t="str">
        <f t="shared" si="587"/>
        <v>Puno</v>
      </c>
      <c r="D5284" s="9" t="str">
        <f t="shared" si="588"/>
        <v>No Reporta</v>
      </c>
      <c r="E5284" s="9" t="str">
        <f t="shared" si="589"/>
        <v>No Reporta</v>
      </c>
      <c r="F5284" s="194" t="str">
        <f>+'Información ELECTRO PUNO'!E5264</f>
        <v>MT</v>
      </c>
      <c r="G5284" s="194">
        <f>+'Información ELECTRO PUNO'!G5264</f>
        <v>13</v>
      </c>
      <c r="H5284" s="9" t="str">
        <f t="shared" si="590"/>
        <v>Poste</v>
      </c>
      <c r="I5284" s="194" t="str">
        <f>+'Información ELECTRO PUNO'!F5264</f>
        <v>Concreto Armado C</v>
      </c>
      <c r="J5284" s="194" t="str">
        <f>+'Información ELECTRO PUNO'!B5264</f>
        <v>PPC20</v>
      </c>
      <c r="K5284" s="9" t="str">
        <f t="shared" si="592"/>
        <v>POSTE DE CONCRETO ARMADO DE 13/400/150/345</v>
      </c>
      <c r="L5284" s="139">
        <f t="shared" si="593"/>
        <v>0.54</v>
      </c>
    </row>
    <row r="5285" spans="1:12" x14ac:dyDescent="0.25">
      <c r="A5285" s="193">
        <f>+'Información ELECTRO PUNO'!A5265</f>
        <v>5264</v>
      </c>
      <c r="B5285" s="26" t="str">
        <f t="shared" si="591"/>
        <v>SICODI</v>
      </c>
      <c r="C5285" s="9" t="str">
        <f t="shared" si="587"/>
        <v>Puno</v>
      </c>
      <c r="D5285" s="9" t="str">
        <f t="shared" si="588"/>
        <v>No Reporta</v>
      </c>
      <c r="E5285" s="9" t="str">
        <f t="shared" si="589"/>
        <v>No Reporta</v>
      </c>
      <c r="F5285" s="194" t="str">
        <f>+'Información ELECTRO PUNO'!E5265</f>
        <v>MT</v>
      </c>
      <c r="G5285" s="194">
        <f>+'Información ELECTRO PUNO'!G5265</f>
        <v>13</v>
      </c>
      <c r="H5285" s="9" t="str">
        <f t="shared" si="590"/>
        <v>Poste</v>
      </c>
      <c r="I5285" s="194" t="str">
        <f>+'Información ELECTRO PUNO'!F5265</f>
        <v>Concreto Armado C</v>
      </c>
      <c r="J5285" s="194" t="str">
        <f>+'Información ELECTRO PUNO'!B5265</f>
        <v>PPC20</v>
      </c>
      <c r="K5285" s="9" t="str">
        <f t="shared" si="592"/>
        <v>POSTE DE CONCRETO ARMADO DE 13/400/150/345</v>
      </c>
      <c r="L5285" s="139">
        <f t="shared" si="593"/>
        <v>0.54</v>
      </c>
    </row>
    <row r="5286" spans="1:12" x14ac:dyDescent="0.25">
      <c r="A5286" s="193">
        <f>+'Información ELECTRO PUNO'!A5266</f>
        <v>5265</v>
      </c>
      <c r="B5286" s="26" t="str">
        <f t="shared" si="591"/>
        <v>SICODI</v>
      </c>
      <c r="C5286" s="9" t="str">
        <f t="shared" si="587"/>
        <v>Puno</v>
      </c>
      <c r="D5286" s="9" t="str">
        <f t="shared" si="588"/>
        <v>No Reporta</v>
      </c>
      <c r="E5286" s="9" t="str">
        <f t="shared" si="589"/>
        <v>No Reporta</v>
      </c>
      <c r="F5286" s="194" t="str">
        <f>+'Información ELECTRO PUNO'!E5266</f>
        <v>MT</v>
      </c>
      <c r="G5286" s="194">
        <f>+'Información ELECTRO PUNO'!G5266</f>
        <v>13</v>
      </c>
      <c r="H5286" s="9" t="str">
        <f t="shared" si="590"/>
        <v>Poste</v>
      </c>
      <c r="I5286" s="194" t="str">
        <f>+'Información ELECTRO PUNO'!F5266</f>
        <v>Concreto Armado C</v>
      </c>
      <c r="J5286" s="194" t="str">
        <f>+'Información ELECTRO PUNO'!B5266</f>
        <v>PPC20</v>
      </c>
      <c r="K5286" s="9" t="str">
        <f t="shared" si="592"/>
        <v>POSTE DE CONCRETO ARMADO DE 13/400/150/345</v>
      </c>
      <c r="L5286" s="139">
        <f t="shared" si="593"/>
        <v>0.54</v>
      </c>
    </row>
    <row r="5287" spans="1:12" x14ac:dyDescent="0.25">
      <c r="A5287" s="193">
        <f>+'Información ELECTRO PUNO'!A5267</f>
        <v>5266</v>
      </c>
      <c r="B5287" s="26" t="str">
        <f t="shared" si="591"/>
        <v>SICODI</v>
      </c>
      <c r="C5287" s="9" t="str">
        <f t="shared" si="587"/>
        <v>Puno</v>
      </c>
      <c r="D5287" s="9" t="str">
        <f t="shared" si="588"/>
        <v>No Reporta</v>
      </c>
      <c r="E5287" s="9" t="str">
        <f t="shared" si="589"/>
        <v>No Reporta</v>
      </c>
      <c r="F5287" s="194" t="str">
        <f>+'Información ELECTRO PUNO'!E5267</f>
        <v>BT</v>
      </c>
      <c r="G5287" s="194">
        <f>+'Información ELECTRO PUNO'!G5267</f>
        <v>8</v>
      </c>
      <c r="H5287" s="9" t="str">
        <f t="shared" si="590"/>
        <v>Poste</v>
      </c>
      <c r="I5287" s="194" t="str">
        <f>+'Información ELECTRO PUNO'!F5267</f>
        <v>Concreto Armado</v>
      </c>
      <c r="J5287" s="194" t="str">
        <f>+'Información ELECTRO PUNO'!B5267</f>
        <v>PPC06</v>
      </c>
      <c r="K5287" s="9" t="str">
        <f t="shared" si="592"/>
        <v>POSTE DE CONCRETO ARMADO DE  8/300/120/240</v>
      </c>
      <c r="L5287" s="139">
        <f t="shared" si="593"/>
        <v>0.14000000000000001</v>
      </c>
    </row>
    <row r="5288" spans="1:12" x14ac:dyDescent="0.25">
      <c r="A5288" s="193">
        <f>+'Información ELECTRO PUNO'!A5268</f>
        <v>5267</v>
      </c>
      <c r="B5288" s="26" t="str">
        <f t="shared" si="591"/>
        <v>SICODI</v>
      </c>
      <c r="C5288" s="9" t="str">
        <f t="shared" si="587"/>
        <v>Puno</v>
      </c>
      <c r="D5288" s="9" t="str">
        <f t="shared" si="588"/>
        <v>No Reporta</v>
      </c>
      <c r="E5288" s="9" t="str">
        <f t="shared" si="589"/>
        <v>No Reporta</v>
      </c>
      <c r="F5288" s="194" t="str">
        <f>+'Información ELECTRO PUNO'!E5268</f>
        <v>MT</v>
      </c>
      <c r="G5288" s="194">
        <f>+'Información ELECTRO PUNO'!G5268</f>
        <v>13</v>
      </c>
      <c r="H5288" s="9" t="str">
        <f t="shared" si="590"/>
        <v>Poste</v>
      </c>
      <c r="I5288" s="194" t="str">
        <f>+'Información ELECTRO PUNO'!F5268</f>
        <v>Concreto Armado C</v>
      </c>
      <c r="J5288" s="194" t="str">
        <f>+'Información ELECTRO PUNO'!B5268</f>
        <v>PPC20</v>
      </c>
      <c r="K5288" s="9" t="str">
        <f t="shared" si="592"/>
        <v>POSTE DE CONCRETO ARMADO DE 13/400/150/345</v>
      </c>
      <c r="L5288" s="139">
        <f t="shared" si="593"/>
        <v>0.54</v>
      </c>
    </row>
    <row r="5289" spans="1:12" x14ac:dyDescent="0.25">
      <c r="A5289" s="193">
        <f>+'Información ELECTRO PUNO'!A5269</f>
        <v>5268</v>
      </c>
      <c r="B5289" s="26" t="str">
        <f t="shared" si="591"/>
        <v>SICODI</v>
      </c>
      <c r="C5289" s="9" t="str">
        <f t="shared" si="587"/>
        <v>Puno</v>
      </c>
      <c r="D5289" s="9" t="str">
        <f t="shared" si="588"/>
        <v>No Reporta</v>
      </c>
      <c r="E5289" s="9" t="str">
        <f t="shared" si="589"/>
        <v>No Reporta</v>
      </c>
      <c r="F5289" s="194" t="str">
        <f>+'Información ELECTRO PUNO'!E5269</f>
        <v>MT</v>
      </c>
      <c r="G5289" s="194">
        <f>+'Información ELECTRO PUNO'!G5269</f>
        <v>13</v>
      </c>
      <c r="H5289" s="9" t="str">
        <f t="shared" si="590"/>
        <v>Poste</v>
      </c>
      <c r="I5289" s="194" t="str">
        <f>+'Información ELECTRO PUNO'!F5269</f>
        <v>Concreto Armado C</v>
      </c>
      <c r="J5289" s="194" t="str">
        <f>+'Información ELECTRO PUNO'!B5269</f>
        <v>PPC20</v>
      </c>
      <c r="K5289" s="9" t="str">
        <f t="shared" si="592"/>
        <v>POSTE DE CONCRETO ARMADO DE 13/400/150/345</v>
      </c>
      <c r="L5289" s="139">
        <f t="shared" si="593"/>
        <v>0.54</v>
      </c>
    </row>
    <row r="5290" spans="1:12" x14ac:dyDescent="0.25">
      <c r="A5290" s="193">
        <f>+'Información ELECTRO PUNO'!A5270</f>
        <v>5269</v>
      </c>
      <c r="B5290" s="26" t="str">
        <f t="shared" si="591"/>
        <v>SICODI</v>
      </c>
      <c r="C5290" s="9" t="str">
        <f t="shared" si="587"/>
        <v>Puno</v>
      </c>
      <c r="D5290" s="9" t="str">
        <f t="shared" si="588"/>
        <v>No Reporta</v>
      </c>
      <c r="E5290" s="9" t="str">
        <f t="shared" si="589"/>
        <v>No Reporta</v>
      </c>
      <c r="F5290" s="194" t="str">
        <f>+'Información ELECTRO PUNO'!E5270</f>
        <v>MT</v>
      </c>
      <c r="G5290" s="194">
        <f>+'Información ELECTRO PUNO'!G5270</f>
        <v>13</v>
      </c>
      <c r="H5290" s="9" t="str">
        <f t="shared" si="590"/>
        <v>Poste</v>
      </c>
      <c r="I5290" s="194" t="str">
        <f>+'Información ELECTRO PUNO'!F5270</f>
        <v>Concreto Armado C</v>
      </c>
      <c r="J5290" s="194" t="str">
        <f>+'Información ELECTRO PUNO'!B5270</f>
        <v>PPC20</v>
      </c>
      <c r="K5290" s="9" t="str">
        <f t="shared" si="592"/>
        <v>POSTE DE CONCRETO ARMADO DE 13/400/150/345</v>
      </c>
      <c r="L5290" s="139">
        <f t="shared" si="593"/>
        <v>0.54</v>
      </c>
    </row>
    <row r="5291" spans="1:12" x14ac:dyDescent="0.25">
      <c r="A5291" s="193">
        <f>+'Información ELECTRO PUNO'!A5271</f>
        <v>5270</v>
      </c>
      <c r="B5291" s="26" t="str">
        <f t="shared" si="591"/>
        <v>SICODI</v>
      </c>
      <c r="C5291" s="9" t="str">
        <f t="shared" si="587"/>
        <v>Puno</v>
      </c>
      <c r="D5291" s="9" t="str">
        <f t="shared" si="588"/>
        <v>No Reporta</v>
      </c>
      <c r="E5291" s="9" t="str">
        <f t="shared" si="589"/>
        <v>No Reporta</v>
      </c>
      <c r="F5291" s="194" t="str">
        <f>+'Información ELECTRO PUNO'!E5271</f>
        <v>MT</v>
      </c>
      <c r="G5291" s="194">
        <f>+'Información ELECTRO PUNO'!G5271</f>
        <v>13</v>
      </c>
      <c r="H5291" s="9" t="str">
        <f t="shared" si="590"/>
        <v>Poste</v>
      </c>
      <c r="I5291" s="194" t="str">
        <f>+'Información ELECTRO PUNO'!F5271</f>
        <v>Concreto Armado C</v>
      </c>
      <c r="J5291" s="194" t="str">
        <f>+'Información ELECTRO PUNO'!B5271</f>
        <v>PPC20</v>
      </c>
      <c r="K5291" s="9" t="str">
        <f t="shared" si="592"/>
        <v>POSTE DE CONCRETO ARMADO DE 13/400/150/345</v>
      </c>
      <c r="L5291" s="139">
        <f t="shared" si="593"/>
        <v>0.54</v>
      </c>
    </row>
    <row r="5292" spans="1:12" x14ac:dyDescent="0.25">
      <c r="A5292" s="193">
        <f>+'Información ELECTRO PUNO'!A5272</f>
        <v>5271</v>
      </c>
      <c r="B5292" s="26" t="str">
        <f t="shared" si="591"/>
        <v>SICODI</v>
      </c>
      <c r="C5292" s="9" t="str">
        <f t="shared" si="587"/>
        <v>Puno</v>
      </c>
      <c r="D5292" s="9" t="str">
        <f t="shared" si="588"/>
        <v>No Reporta</v>
      </c>
      <c r="E5292" s="9" t="str">
        <f t="shared" si="589"/>
        <v>No Reporta</v>
      </c>
      <c r="F5292" s="194" t="str">
        <f>+'Información ELECTRO PUNO'!E5272</f>
        <v>MT</v>
      </c>
      <c r="G5292" s="194">
        <f>+'Información ELECTRO PUNO'!G5272</f>
        <v>13</v>
      </c>
      <c r="H5292" s="9" t="str">
        <f t="shared" si="590"/>
        <v>Poste</v>
      </c>
      <c r="I5292" s="194" t="str">
        <f>+'Información ELECTRO PUNO'!F5272</f>
        <v>Concreto Armado C</v>
      </c>
      <c r="J5292" s="194" t="str">
        <f>+'Información ELECTRO PUNO'!B5272</f>
        <v>PPC20</v>
      </c>
      <c r="K5292" s="9" t="str">
        <f t="shared" si="592"/>
        <v>POSTE DE CONCRETO ARMADO DE 13/400/150/345</v>
      </c>
      <c r="L5292" s="139">
        <f t="shared" si="593"/>
        <v>0.54</v>
      </c>
    </row>
    <row r="5293" spans="1:12" x14ac:dyDescent="0.25">
      <c r="A5293" s="193">
        <f>+'Información ELECTRO PUNO'!A5273</f>
        <v>5272</v>
      </c>
      <c r="B5293" s="26" t="str">
        <f t="shared" si="591"/>
        <v>SICODI</v>
      </c>
      <c r="C5293" s="9" t="str">
        <f t="shared" si="587"/>
        <v>Puno</v>
      </c>
      <c r="D5293" s="9" t="str">
        <f t="shared" si="588"/>
        <v>No Reporta</v>
      </c>
      <c r="E5293" s="9" t="str">
        <f t="shared" si="589"/>
        <v>No Reporta</v>
      </c>
      <c r="F5293" s="194" t="str">
        <f>+'Información ELECTRO PUNO'!E5273</f>
        <v>MT</v>
      </c>
      <c r="G5293" s="194">
        <f>+'Información ELECTRO PUNO'!G5273</f>
        <v>13</v>
      </c>
      <c r="H5293" s="9" t="str">
        <f t="shared" si="590"/>
        <v>Poste</v>
      </c>
      <c r="I5293" s="194" t="str">
        <f>+'Información ELECTRO PUNO'!F5273</f>
        <v>Concreto Armado C</v>
      </c>
      <c r="J5293" s="194" t="str">
        <f>+'Información ELECTRO PUNO'!B5273</f>
        <v>PPC20</v>
      </c>
      <c r="K5293" s="9" t="str">
        <f t="shared" si="592"/>
        <v>POSTE DE CONCRETO ARMADO DE 13/400/150/345</v>
      </c>
      <c r="L5293" s="139">
        <f t="shared" si="593"/>
        <v>0.54</v>
      </c>
    </row>
    <row r="5294" spans="1:12" x14ac:dyDescent="0.25">
      <c r="A5294" s="193">
        <f>+'Información ELECTRO PUNO'!A5274</f>
        <v>5273</v>
      </c>
      <c r="B5294" s="26" t="str">
        <f t="shared" si="591"/>
        <v>SICODI</v>
      </c>
      <c r="C5294" s="9" t="str">
        <f t="shared" si="587"/>
        <v>Puno</v>
      </c>
      <c r="D5294" s="9" t="str">
        <f t="shared" si="588"/>
        <v>No Reporta</v>
      </c>
      <c r="E5294" s="9" t="str">
        <f t="shared" si="589"/>
        <v>No Reporta</v>
      </c>
      <c r="F5294" s="194" t="str">
        <f>+'Información ELECTRO PUNO'!E5274</f>
        <v>MT</v>
      </c>
      <c r="G5294" s="194">
        <f>+'Información ELECTRO PUNO'!G5274</f>
        <v>13</v>
      </c>
      <c r="H5294" s="9" t="str">
        <f t="shared" si="590"/>
        <v>Poste</v>
      </c>
      <c r="I5294" s="194" t="str">
        <f>+'Información ELECTRO PUNO'!F5274</f>
        <v>Concreto Armado C</v>
      </c>
      <c r="J5294" s="194" t="str">
        <f>+'Información ELECTRO PUNO'!B5274</f>
        <v>PPC20</v>
      </c>
      <c r="K5294" s="9" t="str">
        <f t="shared" si="592"/>
        <v>POSTE DE CONCRETO ARMADO DE 13/400/150/345</v>
      </c>
      <c r="L5294" s="139">
        <f t="shared" si="593"/>
        <v>0.54</v>
      </c>
    </row>
    <row r="5295" spans="1:12" x14ac:dyDescent="0.25">
      <c r="A5295" s="193">
        <f>+'Información ELECTRO PUNO'!A5275</f>
        <v>5274</v>
      </c>
      <c r="B5295" s="26" t="str">
        <f t="shared" si="591"/>
        <v>SICODI</v>
      </c>
      <c r="C5295" s="9" t="str">
        <f t="shared" si="587"/>
        <v>Puno</v>
      </c>
      <c r="D5295" s="9" t="str">
        <f t="shared" si="588"/>
        <v>No Reporta</v>
      </c>
      <c r="E5295" s="9" t="str">
        <f t="shared" si="589"/>
        <v>No Reporta</v>
      </c>
      <c r="F5295" s="194" t="str">
        <f>+'Información ELECTRO PUNO'!E5275</f>
        <v>MT</v>
      </c>
      <c r="G5295" s="194">
        <f>+'Información ELECTRO PUNO'!G5275</f>
        <v>13</v>
      </c>
      <c r="H5295" s="9" t="str">
        <f t="shared" si="590"/>
        <v>Poste</v>
      </c>
      <c r="I5295" s="194" t="str">
        <f>+'Información ELECTRO PUNO'!F5275</f>
        <v>Concreto Armado C</v>
      </c>
      <c r="J5295" s="194" t="str">
        <f>+'Información ELECTRO PUNO'!B5275</f>
        <v>PPC20</v>
      </c>
      <c r="K5295" s="9" t="str">
        <f t="shared" si="592"/>
        <v>POSTE DE CONCRETO ARMADO DE 13/400/150/345</v>
      </c>
      <c r="L5295" s="139">
        <f t="shared" si="593"/>
        <v>0.54</v>
      </c>
    </row>
    <row r="5296" spans="1:12" x14ac:dyDescent="0.25">
      <c r="A5296" s="193">
        <f>+'Información ELECTRO PUNO'!A5276</f>
        <v>5275</v>
      </c>
      <c r="B5296" s="26" t="str">
        <f t="shared" si="591"/>
        <v>SICODI</v>
      </c>
      <c r="C5296" s="9" t="str">
        <f t="shared" si="587"/>
        <v>Puno</v>
      </c>
      <c r="D5296" s="9" t="str">
        <f t="shared" si="588"/>
        <v>No Reporta</v>
      </c>
      <c r="E5296" s="9" t="str">
        <f t="shared" si="589"/>
        <v>No Reporta</v>
      </c>
      <c r="F5296" s="194" t="str">
        <f>+'Información ELECTRO PUNO'!E5276</f>
        <v>MT</v>
      </c>
      <c r="G5296" s="194">
        <f>+'Información ELECTRO PUNO'!G5276</f>
        <v>13</v>
      </c>
      <c r="H5296" s="9" t="str">
        <f t="shared" si="590"/>
        <v>Poste</v>
      </c>
      <c r="I5296" s="194" t="str">
        <f>+'Información ELECTRO PUNO'!F5276</f>
        <v>Concreto Armado C</v>
      </c>
      <c r="J5296" s="194" t="str">
        <f>+'Información ELECTRO PUNO'!B5276</f>
        <v>PPC20</v>
      </c>
      <c r="K5296" s="9" t="str">
        <f t="shared" si="592"/>
        <v>POSTE DE CONCRETO ARMADO DE 13/400/150/345</v>
      </c>
      <c r="L5296" s="139">
        <f t="shared" si="593"/>
        <v>0.54</v>
      </c>
    </row>
    <row r="5297" spans="1:12" x14ac:dyDescent="0.25">
      <c r="A5297" s="193">
        <f>+'Información ELECTRO PUNO'!A5277</f>
        <v>5276</v>
      </c>
      <c r="B5297" s="26" t="str">
        <f t="shared" si="591"/>
        <v>SICODI</v>
      </c>
      <c r="C5297" s="9" t="str">
        <f t="shared" si="587"/>
        <v>Puno</v>
      </c>
      <c r="D5297" s="9" t="str">
        <f t="shared" si="588"/>
        <v>No Reporta</v>
      </c>
      <c r="E5297" s="9" t="str">
        <f t="shared" si="589"/>
        <v>No Reporta</v>
      </c>
      <c r="F5297" s="194" t="str">
        <f>+'Información ELECTRO PUNO'!E5277</f>
        <v>MT</v>
      </c>
      <c r="G5297" s="194">
        <f>+'Información ELECTRO PUNO'!G5277</f>
        <v>13</v>
      </c>
      <c r="H5297" s="9" t="str">
        <f t="shared" si="590"/>
        <v>Poste</v>
      </c>
      <c r="I5297" s="194" t="str">
        <f>+'Información ELECTRO PUNO'!F5277</f>
        <v>Concreto Armado C</v>
      </c>
      <c r="J5297" s="194" t="str">
        <f>+'Información ELECTRO PUNO'!B5277</f>
        <v>PPC20</v>
      </c>
      <c r="K5297" s="9" t="str">
        <f t="shared" si="592"/>
        <v>POSTE DE CONCRETO ARMADO DE 13/400/150/345</v>
      </c>
      <c r="L5297" s="139">
        <f t="shared" si="593"/>
        <v>0.54</v>
      </c>
    </row>
    <row r="5298" spans="1:12" x14ac:dyDescent="0.25">
      <c r="A5298" s="193">
        <f>+'Información ELECTRO PUNO'!A5278</f>
        <v>5277</v>
      </c>
      <c r="B5298" s="26" t="str">
        <f t="shared" si="591"/>
        <v>SICODI</v>
      </c>
      <c r="C5298" s="9" t="str">
        <f t="shared" si="587"/>
        <v>Puno</v>
      </c>
      <c r="D5298" s="9" t="str">
        <f t="shared" si="588"/>
        <v>No Reporta</v>
      </c>
      <c r="E5298" s="9" t="str">
        <f t="shared" si="589"/>
        <v>No Reporta</v>
      </c>
      <c r="F5298" s="194" t="str">
        <f>+'Información ELECTRO PUNO'!E5278</f>
        <v>MT</v>
      </c>
      <c r="G5298" s="194">
        <f>+'Información ELECTRO PUNO'!G5278</f>
        <v>13</v>
      </c>
      <c r="H5298" s="9" t="str">
        <f t="shared" si="590"/>
        <v>Poste</v>
      </c>
      <c r="I5298" s="194" t="str">
        <f>+'Información ELECTRO PUNO'!F5278</f>
        <v>Concreto Armado C</v>
      </c>
      <c r="J5298" s="194" t="str">
        <f>+'Información ELECTRO PUNO'!B5278</f>
        <v>PPC20</v>
      </c>
      <c r="K5298" s="9" t="str">
        <f t="shared" si="592"/>
        <v>POSTE DE CONCRETO ARMADO DE 13/400/150/345</v>
      </c>
      <c r="L5298" s="139">
        <f t="shared" si="593"/>
        <v>0.54</v>
      </c>
    </row>
    <row r="5299" spans="1:12" x14ac:dyDescent="0.25">
      <c r="A5299" s="193">
        <f>+'Información ELECTRO PUNO'!A5279</f>
        <v>5278</v>
      </c>
      <c r="B5299" s="26" t="str">
        <f t="shared" si="591"/>
        <v>SICODI</v>
      </c>
      <c r="C5299" s="9" t="str">
        <f t="shared" si="587"/>
        <v>Puno</v>
      </c>
      <c r="D5299" s="9" t="str">
        <f t="shared" si="588"/>
        <v>No Reporta</v>
      </c>
      <c r="E5299" s="9" t="str">
        <f t="shared" si="589"/>
        <v>No Reporta</v>
      </c>
      <c r="F5299" s="194" t="str">
        <f>+'Información ELECTRO PUNO'!E5279</f>
        <v>MT</v>
      </c>
      <c r="G5299" s="194">
        <f>+'Información ELECTRO PUNO'!G5279</f>
        <v>13</v>
      </c>
      <c r="H5299" s="9" t="str">
        <f t="shared" si="590"/>
        <v>Poste</v>
      </c>
      <c r="I5299" s="194" t="str">
        <f>+'Información ELECTRO PUNO'!F5279</f>
        <v>Concreto Armado C</v>
      </c>
      <c r="J5299" s="194" t="str">
        <f>+'Información ELECTRO PUNO'!B5279</f>
        <v>PPC20</v>
      </c>
      <c r="K5299" s="9" t="str">
        <f t="shared" si="592"/>
        <v>POSTE DE CONCRETO ARMADO DE 13/400/150/345</v>
      </c>
      <c r="L5299" s="139">
        <f t="shared" si="593"/>
        <v>0.54</v>
      </c>
    </row>
    <row r="5300" spans="1:12" x14ac:dyDescent="0.25">
      <c r="A5300" s="193">
        <f>+'Información ELECTRO PUNO'!A5280</f>
        <v>5279</v>
      </c>
      <c r="B5300" s="26" t="str">
        <f t="shared" si="591"/>
        <v>SICODI</v>
      </c>
      <c r="C5300" s="9" t="str">
        <f t="shared" si="587"/>
        <v>Puno</v>
      </c>
      <c r="D5300" s="9" t="str">
        <f t="shared" si="588"/>
        <v>No Reporta</v>
      </c>
      <c r="E5300" s="9" t="str">
        <f t="shared" si="589"/>
        <v>No Reporta</v>
      </c>
      <c r="F5300" s="194" t="str">
        <f>+'Información ELECTRO PUNO'!E5280</f>
        <v>MT</v>
      </c>
      <c r="G5300" s="194">
        <f>+'Información ELECTRO PUNO'!G5280</f>
        <v>13</v>
      </c>
      <c r="H5300" s="9" t="str">
        <f t="shared" si="590"/>
        <v>Poste</v>
      </c>
      <c r="I5300" s="194" t="str">
        <f>+'Información ELECTRO PUNO'!F5280</f>
        <v>Concreto Armado C</v>
      </c>
      <c r="J5300" s="194" t="str">
        <f>+'Información ELECTRO PUNO'!B5280</f>
        <v>PPC20</v>
      </c>
      <c r="K5300" s="9" t="str">
        <f t="shared" si="592"/>
        <v>POSTE DE CONCRETO ARMADO DE 13/400/150/345</v>
      </c>
      <c r="L5300" s="139">
        <f t="shared" si="593"/>
        <v>0.54</v>
      </c>
    </row>
    <row r="5301" spans="1:12" x14ac:dyDescent="0.25">
      <c r="A5301" s="193">
        <f>+'Información ELECTRO PUNO'!A5281</f>
        <v>5280</v>
      </c>
      <c r="B5301" s="26" t="str">
        <f t="shared" si="591"/>
        <v>SICODI</v>
      </c>
      <c r="C5301" s="9" t="str">
        <f t="shared" si="587"/>
        <v>Puno</v>
      </c>
      <c r="D5301" s="9" t="str">
        <f t="shared" si="588"/>
        <v>No Reporta</v>
      </c>
      <c r="E5301" s="9" t="str">
        <f t="shared" si="589"/>
        <v>No Reporta</v>
      </c>
      <c r="F5301" s="194" t="str">
        <f>+'Información ELECTRO PUNO'!E5281</f>
        <v>MT</v>
      </c>
      <c r="G5301" s="194">
        <f>+'Información ELECTRO PUNO'!G5281</f>
        <v>13</v>
      </c>
      <c r="H5301" s="9" t="str">
        <f t="shared" si="590"/>
        <v>Poste</v>
      </c>
      <c r="I5301" s="194" t="str">
        <f>+'Información ELECTRO PUNO'!F5281</f>
        <v>Concreto Armado C</v>
      </c>
      <c r="J5301" s="194" t="str">
        <f>+'Información ELECTRO PUNO'!B5281</f>
        <v>PPC20</v>
      </c>
      <c r="K5301" s="9" t="str">
        <f t="shared" si="592"/>
        <v>POSTE DE CONCRETO ARMADO DE 13/400/150/345</v>
      </c>
      <c r="L5301" s="139">
        <f t="shared" si="593"/>
        <v>0.54</v>
      </c>
    </row>
    <row r="5302" spans="1:12" x14ac:dyDescent="0.25">
      <c r="A5302" s="193">
        <f>+'Información ELECTRO PUNO'!A5282</f>
        <v>5281</v>
      </c>
      <c r="B5302" s="26" t="str">
        <f t="shared" si="591"/>
        <v>SICODI</v>
      </c>
      <c r="C5302" s="9" t="str">
        <f t="shared" si="587"/>
        <v>Puno</v>
      </c>
      <c r="D5302" s="9" t="str">
        <f t="shared" si="588"/>
        <v>No Reporta</v>
      </c>
      <c r="E5302" s="9" t="str">
        <f t="shared" si="589"/>
        <v>No Reporta</v>
      </c>
      <c r="F5302" s="194" t="str">
        <f>+'Información ELECTRO PUNO'!E5282</f>
        <v>MT</v>
      </c>
      <c r="G5302" s="194">
        <f>+'Información ELECTRO PUNO'!G5282</f>
        <v>13</v>
      </c>
      <c r="H5302" s="9" t="str">
        <f t="shared" si="590"/>
        <v>Poste</v>
      </c>
      <c r="I5302" s="194" t="str">
        <f>+'Información ELECTRO PUNO'!F5282</f>
        <v>Concreto Armado C</v>
      </c>
      <c r="J5302" s="194" t="str">
        <f>+'Información ELECTRO PUNO'!B5282</f>
        <v>PPC20</v>
      </c>
      <c r="K5302" s="9" t="str">
        <f t="shared" si="592"/>
        <v>POSTE DE CONCRETO ARMADO DE 13/400/150/345</v>
      </c>
      <c r="L5302" s="139">
        <f t="shared" si="593"/>
        <v>0.54</v>
      </c>
    </row>
    <row r="5303" spans="1:12" x14ac:dyDescent="0.25">
      <c r="A5303" s="193">
        <f>+'Información ELECTRO PUNO'!A5283</f>
        <v>5282</v>
      </c>
      <c r="B5303" s="26" t="str">
        <f t="shared" si="591"/>
        <v>SICODI</v>
      </c>
      <c r="C5303" s="9" t="str">
        <f t="shared" si="587"/>
        <v>Puno</v>
      </c>
      <c r="D5303" s="9" t="str">
        <f t="shared" si="588"/>
        <v>No Reporta</v>
      </c>
      <c r="E5303" s="9" t="str">
        <f t="shared" si="589"/>
        <v>No Reporta</v>
      </c>
      <c r="F5303" s="194" t="str">
        <f>+'Información ELECTRO PUNO'!E5283</f>
        <v>MT</v>
      </c>
      <c r="G5303" s="194">
        <f>+'Información ELECTRO PUNO'!G5283</f>
        <v>13</v>
      </c>
      <c r="H5303" s="9" t="str">
        <f t="shared" si="590"/>
        <v>Poste</v>
      </c>
      <c r="I5303" s="194" t="str">
        <f>+'Información ELECTRO PUNO'!F5283</f>
        <v>Concreto Armado C</v>
      </c>
      <c r="J5303" s="194" t="str">
        <f>+'Información ELECTRO PUNO'!B5283</f>
        <v>PPC20</v>
      </c>
      <c r="K5303" s="9" t="str">
        <f t="shared" si="592"/>
        <v>POSTE DE CONCRETO ARMADO DE 13/400/150/345</v>
      </c>
      <c r="L5303" s="139">
        <f t="shared" si="593"/>
        <v>0.54</v>
      </c>
    </row>
    <row r="5304" spans="1:12" x14ac:dyDescent="0.25">
      <c r="A5304" s="193">
        <f>+'Información ELECTRO PUNO'!A5284</f>
        <v>5283</v>
      </c>
      <c r="B5304" s="26" t="str">
        <f t="shared" si="591"/>
        <v>SICODI</v>
      </c>
      <c r="C5304" s="9" t="str">
        <f t="shared" si="587"/>
        <v>Puno</v>
      </c>
      <c r="D5304" s="9" t="str">
        <f t="shared" si="588"/>
        <v>No Reporta</v>
      </c>
      <c r="E5304" s="9" t="str">
        <f t="shared" si="589"/>
        <v>No Reporta</v>
      </c>
      <c r="F5304" s="194" t="str">
        <f>+'Información ELECTRO PUNO'!E5284</f>
        <v>MT</v>
      </c>
      <c r="G5304" s="194">
        <f>+'Información ELECTRO PUNO'!G5284</f>
        <v>13</v>
      </c>
      <c r="H5304" s="9" t="str">
        <f t="shared" si="590"/>
        <v>Poste</v>
      </c>
      <c r="I5304" s="194" t="str">
        <f>+'Información ELECTRO PUNO'!F5284</f>
        <v>Concreto Armado C</v>
      </c>
      <c r="J5304" s="194" t="str">
        <f>+'Información ELECTRO PUNO'!B5284</f>
        <v>PPC20</v>
      </c>
      <c r="K5304" s="9" t="str">
        <f t="shared" si="592"/>
        <v>POSTE DE CONCRETO ARMADO DE 13/400/150/345</v>
      </c>
      <c r="L5304" s="139">
        <f t="shared" si="593"/>
        <v>0.54</v>
      </c>
    </row>
    <row r="5305" spans="1:12" x14ac:dyDescent="0.25">
      <c r="A5305" s="193">
        <f>+'Información ELECTRO PUNO'!A5285</f>
        <v>5284</v>
      </c>
      <c r="B5305" s="26" t="str">
        <f t="shared" si="591"/>
        <v>SICODI</v>
      </c>
      <c r="C5305" s="9" t="str">
        <f t="shared" si="587"/>
        <v>Puno</v>
      </c>
      <c r="D5305" s="9" t="str">
        <f t="shared" si="588"/>
        <v>No Reporta</v>
      </c>
      <c r="E5305" s="9" t="str">
        <f t="shared" si="589"/>
        <v>No Reporta</v>
      </c>
      <c r="F5305" s="194" t="str">
        <f>+'Información ELECTRO PUNO'!E5285</f>
        <v>MT</v>
      </c>
      <c r="G5305" s="194">
        <f>+'Información ELECTRO PUNO'!G5285</f>
        <v>13</v>
      </c>
      <c r="H5305" s="9" t="str">
        <f t="shared" si="590"/>
        <v>Poste</v>
      </c>
      <c r="I5305" s="194" t="str">
        <f>+'Información ELECTRO PUNO'!F5285</f>
        <v>Concreto Armado C</v>
      </c>
      <c r="J5305" s="194" t="str">
        <f>+'Información ELECTRO PUNO'!B5285</f>
        <v>PPC20</v>
      </c>
      <c r="K5305" s="9" t="str">
        <f t="shared" si="592"/>
        <v>POSTE DE CONCRETO ARMADO DE 13/400/150/345</v>
      </c>
      <c r="L5305" s="139">
        <f t="shared" si="593"/>
        <v>0.54</v>
      </c>
    </row>
    <row r="5306" spans="1:12" x14ac:dyDescent="0.25">
      <c r="A5306" s="193">
        <f>+'Información ELECTRO PUNO'!A5286</f>
        <v>5285</v>
      </c>
      <c r="B5306" s="26" t="str">
        <f t="shared" si="591"/>
        <v>SICODI</v>
      </c>
      <c r="C5306" s="9" t="str">
        <f t="shared" si="587"/>
        <v>Puno</v>
      </c>
      <c r="D5306" s="9" t="str">
        <f t="shared" si="588"/>
        <v>No Reporta</v>
      </c>
      <c r="E5306" s="9" t="str">
        <f t="shared" si="589"/>
        <v>No Reporta</v>
      </c>
      <c r="F5306" s="194" t="str">
        <f>+'Información ELECTRO PUNO'!E5286</f>
        <v>MT</v>
      </c>
      <c r="G5306" s="194">
        <f>+'Información ELECTRO PUNO'!G5286</f>
        <v>13</v>
      </c>
      <c r="H5306" s="9" t="str">
        <f t="shared" si="590"/>
        <v>Poste</v>
      </c>
      <c r="I5306" s="194" t="str">
        <f>+'Información ELECTRO PUNO'!F5286</f>
        <v>Concreto Armado C</v>
      </c>
      <c r="J5306" s="194" t="str">
        <f>+'Información ELECTRO PUNO'!B5286</f>
        <v>PPC20</v>
      </c>
      <c r="K5306" s="9" t="str">
        <f t="shared" si="592"/>
        <v>POSTE DE CONCRETO ARMADO DE 13/400/150/345</v>
      </c>
      <c r="L5306" s="139">
        <f t="shared" si="593"/>
        <v>0.54</v>
      </c>
    </row>
    <row r="5307" spans="1:12" x14ac:dyDescent="0.25">
      <c r="A5307" s="193">
        <f>+'Información ELECTRO PUNO'!A5287</f>
        <v>5286</v>
      </c>
      <c r="B5307" s="26" t="str">
        <f t="shared" si="591"/>
        <v>SICODI</v>
      </c>
      <c r="C5307" s="9" t="str">
        <f t="shared" si="587"/>
        <v>Puno</v>
      </c>
      <c r="D5307" s="9" t="str">
        <f t="shared" si="588"/>
        <v>No Reporta</v>
      </c>
      <c r="E5307" s="9" t="str">
        <f t="shared" si="589"/>
        <v>No Reporta</v>
      </c>
      <c r="F5307" s="194" t="str">
        <f>+'Información ELECTRO PUNO'!E5287</f>
        <v>MT</v>
      </c>
      <c r="G5307" s="194">
        <f>+'Información ELECTRO PUNO'!G5287</f>
        <v>13</v>
      </c>
      <c r="H5307" s="9" t="str">
        <f t="shared" si="590"/>
        <v>Poste</v>
      </c>
      <c r="I5307" s="194" t="str">
        <f>+'Información ELECTRO PUNO'!F5287</f>
        <v>Concreto Armado C</v>
      </c>
      <c r="J5307" s="194" t="str">
        <f>+'Información ELECTRO PUNO'!B5287</f>
        <v>PPC20</v>
      </c>
      <c r="K5307" s="9" t="str">
        <f t="shared" si="592"/>
        <v>POSTE DE CONCRETO ARMADO DE 13/400/150/345</v>
      </c>
      <c r="L5307" s="139">
        <f t="shared" si="593"/>
        <v>0.54</v>
      </c>
    </row>
    <row r="5308" spans="1:12" x14ac:dyDescent="0.25">
      <c r="A5308" s="193">
        <f>+'Información ELECTRO PUNO'!A5288</f>
        <v>5287</v>
      </c>
      <c r="B5308" s="26" t="str">
        <f t="shared" si="591"/>
        <v>SICODI</v>
      </c>
      <c r="C5308" s="9" t="str">
        <f t="shared" si="587"/>
        <v>Puno</v>
      </c>
      <c r="D5308" s="9" t="str">
        <f t="shared" si="588"/>
        <v>No Reporta</v>
      </c>
      <c r="E5308" s="9" t="str">
        <f t="shared" si="589"/>
        <v>No Reporta</v>
      </c>
      <c r="F5308" s="194" t="str">
        <f>+'Información ELECTRO PUNO'!E5288</f>
        <v>MT</v>
      </c>
      <c r="G5308" s="194">
        <f>+'Información ELECTRO PUNO'!G5288</f>
        <v>13</v>
      </c>
      <c r="H5308" s="9" t="str">
        <f t="shared" si="590"/>
        <v>Poste</v>
      </c>
      <c r="I5308" s="194" t="str">
        <f>+'Información ELECTRO PUNO'!F5288</f>
        <v>Concreto Armado C</v>
      </c>
      <c r="J5308" s="194" t="str">
        <f>+'Información ELECTRO PUNO'!B5288</f>
        <v>PPC20</v>
      </c>
      <c r="K5308" s="9" t="str">
        <f t="shared" si="592"/>
        <v>POSTE DE CONCRETO ARMADO DE 13/400/150/345</v>
      </c>
      <c r="L5308" s="139">
        <f t="shared" si="593"/>
        <v>0.54</v>
      </c>
    </row>
    <row r="5309" spans="1:12" x14ac:dyDescent="0.25">
      <c r="A5309" s="193">
        <f>+'Información ELECTRO PUNO'!A5289</f>
        <v>5288</v>
      </c>
      <c r="B5309" s="26" t="str">
        <f t="shared" si="591"/>
        <v>SICODI</v>
      </c>
      <c r="C5309" s="9" t="str">
        <f t="shared" si="587"/>
        <v>Puno</v>
      </c>
      <c r="D5309" s="9" t="str">
        <f t="shared" si="588"/>
        <v>No Reporta</v>
      </c>
      <c r="E5309" s="9" t="str">
        <f t="shared" si="589"/>
        <v>No Reporta</v>
      </c>
      <c r="F5309" s="194" t="str">
        <f>+'Información ELECTRO PUNO'!E5289</f>
        <v>MT</v>
      </c>
      <c r="G5309" s="194">
        <f>+'Información ELECTRO PUNO'!G5289</f>
        <v>13</v>
      </c>
      <c r="H5309" s="9" t="str">
        <f t="shared" si="590"/>
        <v>Poste</v>
      </c>
      <c r="I5309" s="194" t="str">
        <f>+'Información ELECTRO PUNO'!F5289</f>
        <v>Concreto Armado C</v>
      </c>
      <c r="J5309" s="194" t="str">
        <f>+'Información ELECTRO PUNO'!B5289</f>
        <v>PPC20</v>
      </c>
      <c r="K5309" s="9" t="str">
        <f t="shared" si="592"/>
        <v>POSTE DE CONCRETO ARMADO DE 13/400/150/345</v>
      </c>
      <c r="L5309" s="139">
        <f t="shared" si="593"/>
        <v>0.54</v>
      </c>
    </row>
    <row r="5310" spans="1:12" x14ac:dyDescent="0.25">
      <c r="A5310" s="193">
        <f>+'Información ELECTRO PUNO'!A5290</f>
        <v>5289</v>
      </c>
      <c r="B5310" s="26" t="str">
        <f t="shared" si="591"/>
        <v>MOD_INV_2018</v>
      </c>
      <c r="C5310" s="9" t="str">
        <f t="shared" si="587"/>
        <v>Puno</v>
      </c>
      <c r="D5310" s="9" t="str">
        <f t="shared" si="588"/>
        <v>No Reporta</v>
      </c>
      <c r="E5310" s="9" t="str">
        <f t="shared" si="589"/>
        <v>No Reporta</v>
      </c>
      <c r="F5310" s="194" t="str">
        <f>+'Información ELECTRO PUNO'!E5290</f>
        <v>AT</v>
      </c>
      <c r="G5310" s="194">
        <f>+'Información ELECTRO PUNO'!G5290</f>
        <v>18</v>
      </c>
      <c r="H5310" s="9" t="str">
        <f t="shared" si="590"/>
        <v>Poste</v>
      </c>
      <c r="I5310" s="194" t="str">
        <f>+'Información ELECTRO PUNO'!F5290</f>
        <v>Metalico</v>
      </c>
      <c r="J5310" s="194" t="str">
        <f>+'Información ELECTRO PUNO'!B5290</f>
        <v>PA18/2400</v>
      </c>
      <c r="K5310" s="9" t="str">
        <f t="shared" si="592"/>
        <v>1 Poste autosoportable de acero (18/2400) de suspensión (25°) Tipo SU21-18</v>
      </c>
      <c r="L5310" s="139">
        <f t="shared" si="593"/>
        <v>10.91</v>
      </c>
    </row>
    <row r="5311" spans="1:12" x14ac:dyDescent="0.25">
      <c r="A5311" s="193">
        <f>+'Información ELECTRO PUNO'!A5291</f>
        <v>5290</v>
      </c>
      <c r="B5311" s="26" t="str">
        <f t="shared" si="591"/>
        <v>MOD_INV_2018</v>
      </c>
      <c r="C5311" s="9" t="str">
        <f t="shared" si="587"/>
        <v>Puno</v>
      </c>
      <c r="D5311" s="9" t="str">
        <f t="shared" si="588"/>
        <v>No Reporta</v>
      </c>
      <c r="E5311" s="9" t="str">
        <f t="shared" si="589"/>
        <v>No Reporta</v>
      </c>
      <c r="F5311" s="194" t="str">
        <f>+'Información ELECTRO PUNO'!E5291</f>
        <v>AT</v>
      </c>
      <c r="G5311" s="194">
        <f>+'Información ELECTRO PUNO'!G5291</f>
        <v>18</v>
      </c>
      <c r="H5311" s="9" t="str">
        <f t="shared" si="590"/>
        <v>Poste</v>
      </c>
      <c r="I5311" s="194" t="str">
        <f>+'Información ELECTRO PUNO'!F5291</f>
        <v>Metalico</v>
      </c>
      <c r="J5311" s="194" t="str">
        <f>+'Información ELECTRO PUNO'!B5291</f>
        <v>PA18/2400</v>
      </c>
      <c r="K5311" s="9" t="str">
        <f t="shared" si="592"/>
        <v>1 Poste autosoportable de acero (18/2400) de suspensión (25°) Tipo SU21-18</v>
      </c>
      <c r="L5311" s="139">
        <f t="shared" si="593"/>
        <v>10.91</v>
      </c>
    </row>
    <row r="5312" spans="1:12" x14ac:dyDescent="0.25">
      <c r="A5312" s="193">
        <f>+'Información ELECTRO PUNO'!A5292</f>
        <v>5291</v>
      </c>
      <c r="B5312" s="26" t="str">
        <f t="shared" si="591"/>
        <v>MOD_INV_2018</v>
      </c>
      <c r="C5312" s="9" t="str">
        <f t="shared" si="587"/>
        <v>Puno</v>
      </c>
      <c r="D5312" s="9" t="str">
        <f t="shared" si="588"/>
        <v>No Reporta</v>
      </c>
      <c r="E5312" s="9" t="str">
        <f t="shared" si="589"/>
        <v>No Reporta</v>
      </c>
      <c r="F5312" s="194" t="str">
        <f>+'Información ELECTRO PUNO'!E5292</f>
        <v>AT</v>
      </c>
      <c r="G5312" s="194">
        <f>+'Información ELECTRO PUNO'!G5292</f>
        <v>18</v>
      </c>
      <c r="H5312" s="9" t="str">
        <f t="shared" si="590"/>
        <v>Poste</v>
      </c>
      <c r="I5312" s="194" t="str">
        <f>+'Información ELECTRO PUNO'!F5292</f>
        <v>Metalico</v>
      </c>
      <c r="J5312" s="194" t="str">
        <f>+'Información ELECTRO PUNO'!B5292</f>
        <v>PA18/2400</v>
      </c>
      <c r="K5312" s="9" t="str">
        <f t="shared" si="592"/>
        <v>1 Poste autosoportable de acero (18/2400) de suspensión (25°) Tipo SU21-18</v>
      </c>
      <c r="L5312" s="139">
        <f t="shared" si="593"/>
        <v>10.91</v>
      </c>
    </row>
    <row r="5313" spans="1:12" x14ac:dyDescent="0.25">
      <c r="A5313" s="193">
        <f>+'Información ELECTRO PUNO'!A5293</f>
        <v>5292</v>
      </c>
      <c r="B5313" s="26" t="str">
        <f t="shared" si="591"/>
        <v>MOD_INV_2018</v>
      </c>
      <c r="C5313" s="9" t="str">
        <f t="shared" si="587"/>
        <v>Puno</v>
      </c>
      <c r="D5313" s="9" t="str">
        <f t="shared" si="588"/>
        <v>No Reporta</v>
      </c>
      <c r="E5313" s="9" t="str">
        <f t="shared" si="589"/>
        <v>No Reporta</v>
      </c>
      <c r="F5313" s="194" t="str">
        <f>+'Información ELECTRO PUNO'!E5293</f>
        <v>AT</v>
      </c>
      <c r="G5313" s="194">
        <f>+'Información ELECTRO PUNO'!G5293</f>
        <v>18</v>
      </c>
      <c r="H5313" s="9" t="str">
        <f t="shared" si="590"/>
        <v>Poste</v>
      </c>
      <c r="I5313" s="194" t="str">
        <f>+'Información ELECTRO PUNO'!F5293</f>
        <v>Metalico</v>
      </c>
      <c r="J5313" s="194" t="str">
        <f>+'Información ELECTRO PUNO'!B5293</f>
        <v>PA18/2400</v>
      </c>
      <c r="K5313" s="9" t="str">
        <f t="shared" si="592"/>
        <v>1 Poste autosoportable de acero (18/2400) de suspensión (25°) Tipo SU21-18</v>
      </c>
      <c r="L5313" s="139">
        <f t="shared" si="593"/>
        <v>10.91</v>
      </c>
    </row>
    <row r="5314" spans="1:12" x14ac:dyDescent="0.25">
      <c r="A5314" s="193">
        <f>+'Información ELECTRO PUNO'!A5294</f>
        <v>5293</v>
      </c>
      <c r="B5314" s="26" t="str">
        <f t="shared" si="591"/>
        <v>MOD_INV_2018</v>
      </c>
      <c r="C5314" s="9" t="str">
        <f t="shared" si="587"/>
        <v>Puno</v>
      </c>
      <c r="D5314" s="9" t="str">
        <f t="shared" si="588"/>
        <v>No Reporta</v>
      </c>
      <c r="E5314" s="9" t="str">
        <f t="shared" si="589"/>
        <v>No Reporta</v>
      </c>
      <c r="F5314" s="194" t="str">
        <f>+'Información ELECTRO PUNO'!E5294</f>
        <v>AT</v>
      </c>
      <c r="G5314" s="194">
        <f>+'Información ELECTRO PUNO'!G5294</f>
        <v>18</v>
      </c>
      <c r="H5314" s="9" t="str">
        <f t="shared" si="590"/>
        <v>Poste</v>
      </c>
      <c r="I5314" s="194" t="str">
        <f>+'Información ELECTRO PUNO'!F5294</f>
        <v>Metalico</v>
      </c>
      <c r="J5314" s="194" t="str">
        <f>+'Información ELECTRO PUNO'!B5294</f>
        <v>PA18/2400</v>
      </c>
      <c r="K5314" s="9" t="str">
        <f t="shared" si="592"/>
        <v>1 Poste autosoportable de acero (18/2400) de suspensión (25°) Tipo SU21-18</v>
      </c>
      <c r="L5314" s="139">
        <f t="shared" si="593"/>
        <v>10.91</v>
      </c>
    </row>
    <row r="5315" spans="1:12" x14ac:dyDescent="0.25">
      <c r="A5315" s="193">
        <f>+'Información ELECTRO PUNO'!A5295</f>
        <v>5294</v>
      </c>
      <c r="B5315" s="26" t="str">
        <f t="shared" si="591"/>
        <v>MOD_INV_2018</v>
      </c>
      <c r="C5315" s="9" t="str">
        <f t="shared" si="587"/>
        <v>Puno</v>
      </c>
      <c r="D5315" s="9" t="str">
        <f t="shared" si="588"/>
        <v>No Reporta</v>
      </c>
      <c r="E5315" s="9" t="str">
        <f t="shared" si="589"/>
        <v>No Reporta</v>
      </c>
      <c r="F5315" s="194" t="str">
        <f>+'Información ELECTRO PUNO'!E5295</f>
        <v>AT</v>
      </c>
      <c r="G5315" s="194">
        <f>+'Información ELECTRO PUNO'!G5295</f>
        <v>18</v>
      </c>
      <c r="H5315" s="9" t="str">
        <f t="shared" si="590"/>
        <v>Poste</v>
      </c>
      <c r="I5315" s="194" t="str">
        <f>+'Información ELECTRO PUNO'!F5295</f>
        <v>Metalico</v>
      </c>
      <c r="J5315" s="194" t="str">
        <f>+'Información ELECTRO PUNO'!B5295</f>
        <v>PA18/2400</v>
      </c>
      <c r="K5315" s="9" t="str">
        <f t="shared" si="592"/>
        <v>1 Poste autosoportable de acero (18/2400) de suspensión (25°) Tipo SU21-18</v>
      </c>
      <c r="L5315" s="139">
        <f t="shared" si="593"/>
        <v>10.91</v>
      </c>
    </row>
    <row r="5316" spans="1:12" x14ac:dyDescent="0.25">
      <c r="A5316" s="193">
        <f>+'Información ELECTRO PUNO'!A5296</f>
        <v>5295</v>
      </c>
      <c r="B5316" s="26" t="str">
        <f t="shared" si="591"/>
        <v>MOD_INV_2018</v>
      </c>
      <c r="C5316" s="9" t="str">
        <f t="shared" si="587"/>
        <v>Puno</v>
      </c>
      <c r="D5316" s="9" t="str">
        <f t="shared" si="588"/>
        <v>No Reporta</v>
      </c>
      <c r="E5316" s="9" t="str">
        <f t="shared" si="589"/>
        <v>No Reporta</v>
      </c>
      <c r="F5316" s="194" t="str">
        <f>+'Información ELECTRO PUNO'!E5296</f>
        <v>AT</v>
      </c>
      <c r="G5316" s="194">
        <f>+'Información ELECTRO PUNO'!G5296</f>
        <v>18</v>
      </c>
      <c r="H5316" s="9" t="str">
        <f t="shared" si="590"/>
        <v>Poste</v>
      </c>
      <c r="I5316" s="194" t="str">
        <f>+'Información ELECTRO PUNO'!F5296</f>
        <v>Metalico</v>
      </c>
      <c r="J5316" s="194" t="str">
        <f>+'Información ELECTRO PUNO'!B5296</f>
        <v>PA18/2400</v>
      </c>
      <c r="K5316" s="9" t="str">
        <f t="shared" si="592"/>
        <v>1 Poste autosoportable de acero (18/2400) de suspensión (25°) Tipo SU21-18</v>
      </c>
      <c r="L5316" s="139">
        <f t="shared" si="593"/>
        <v>10.91</v>
      </c>
    </row>
    <row r="5317" spans="1:12" x14ac:dyDescent="0.25">
      <c r="A5317" s="193">
        <f>+'Información ELECTRO PUNO'!A5297</f>
        <v>5296</v>
      </c>
      <c r="B5317" s="26" t="str">
        <f t="shared" si="591"/>
        <v>MOD_INV_2018</v>
      </c>
      <c r="C5317" s="9" t="str">
        <f t="shared" si="587"/>
        <v>Puno</v>
      </c>
      <c r="D5317" s="9" t="str">
        <f t="shared" si="588"/>
        <v>No Reporta</v>
      </c>
      <c r="E5317" s="9" t="str">
        <f t="shared" si="589"/>
        <v>No Reporta</v>
      </c>
      <c r="F5317" s="194" t="str">
        <f>+'Información ELECTRO PUNO'!E5297</f>
        <v>AT</v>
      </c>
      <c r="G5317" s="194">
        <f>+'Información ELECTRO PUNO'!G5297</f>
        <v>18</v>
      </c>
      <c r="H5317" s="9" t="str">
        <f t="shared" si="590"/>
        <v>Poste</v>
      </c>
      <c r="I5317" s="194" t="str">
        <f>+'Información ELECTRO PUNO'!F5297</f>
        <v>Metalico</v>
      </c>
      <c r="J5317" s="194" t="str">
        <f>+'Información ELECTRO PUNO'!B5297</f>
        <v>PA18/2400</v>
      </c>
      <c r="K5317" s="9" t="str">
        <f t="shared" si="592"/>
        <v>1 Poste autosoportable de acero (18/2400) de suspensión (25°) Tipo SU21-18</v>
      </c>
      <c r="L5317" s="139">
        <f t="shared" si="593"/>
        <v>10.91</v>
      </c>
    </row>
    <row r="5318" spans="1:12" x14ac:dyDescent="0.25">
      <c r="A5318" s="193">
        <f>+'Información ELECTRO PUNO'!A5298</f>
        <v>5297</v>
      </c>
      <c r="B5318" s="26" t="str">
        <f t="shared" si="591"/>
        <v>MOD_INV_2018</v>
      </c>
      <c r="C5318" s="9" t="str">
        <f t="shared" si="587"/>
        <v>Puno</v>
      </c>
      <c r="D5318" s="9" t="str">
        <f t="shared" si="588"/>
        <v>No Reporta</v>
      </c>
      <c r="E5318" s="9" t="str">
        <f t="shared" si="589"/>
        <v>No Reporta</v>
      </c>
      <c r="F5318" s="194" t="str">
        <f>+'Información ELECTRO PUNO'!E5298</f>
        <v>AT</v>
      </c>
      <c r="G5318" s="194">
        <f>+'Información ELECTRO PUNO'!G5298</f>
        <v>18</v>
      </c>
      <c r="H5318" s="9" t="str">
        <f t="shared" si="590"/>
        <v>Poste</v>
      </c>
      <c r="I5318" s="194" t="str">
        <f>+'Información ELECTRO PUNO'!F5298</f>
        <v>Metalico</v>
      </c>
      <c r="J5318" s="194" t="str">
        <f>+'Información ELECTRO PUNO'!B5298</f>
        <v>PA18/2400</v>
      </c>
      <c r="K5318" s="9" t="str">
        <f t="shared" si="592"/>
        <v>1 Poste autosoportable de acero (18/2400) de suspensión (25°) Tipo SU21-18</v>
      </c>
      <c r="L5318" s="139">
        <f t="shared" si="593"/>
        <v>10.91</v>
      </c>
    </row>
    <row r="5319" spans="1:12" x14ac:dyDescent="0.25">
      <c r="A5319" s="193">
        <f>+'Información ELECTRO PUNO'!A5299</f>
        <v>5298</v>
      </c>
      <c r="B5319" s="26" t="str">
        <f t="shared" si="591"/>
        <v>MOD_INV_2018</v>
      </c>
      <c r="C5319" s="9" t="str">
        <f t="shared" si="587"/>
        <v>Puno</v>
      </c>
      <c r="D5319" s="9" t="str">
        <f t="shared" si="588"/>
        <v>No Reporta</v>
      </c>
      <c r="E5319" s="9" t="str">
        <f t="shared" si="589"/>
        <v>No Reporta</v>
      </c>
      <c r="F5319" s="194" t="str">
        <f>+'Información ELECTRO PUNO'!E5299</f>
        <v>AT</v>
      </c>
      <c r="G5319" s="194">
        <f>+'Información ELECTRO PUNO'!G5299</f>
        <v>18</v>
      </c>
      <c r="H5319" s="9" t="str">
        <f t="shared" si="590"/>
        <v>Poste</v>
      </c>
      <c r="I5319" s="194" t="str">
        <f>+'Información ELECTRO PUNO'!F5299</f>
        <v>Metalico</v>
      </c>
      <c r="J5319" s="194" t="str">
        <f>+'Información ELECTRO PUNO'!B5299</f>
        <v>PA18/2400</v>
      </c>
      <c r="K5319" s="9" t="str">
        <f t="shared" si="592"/>
        <v>1 Poste autosoportable de acero (18/2400) de suspensión (25°) Tipo SU21-18</v>
      </c>
      <c r="L5319" s="139">
        <f t="shared" si="593"/>
        <v>10.91</v>
      </c>
    </row>
    <row r="5320" spans="1:12" x14ac:dyDescent="0.25">
      <c r="A5320" s="193">
        <f>+'Información ELECTRO PUNO'!A5300</f>
        <v>5299</v>
      </c>
      <c r="B5320" s="26" t="str">
        <f t="shared" si="591"/>
        <v>MOD_INV_2018</v>
      </c>
      <c r="C5320" s="9" t="str">
        <f t="shared" si="587"/>
        <v>Puno</v>
      </c>
      <c r="D5320" s="9" t="str">
        <f t="shared" si="588"/>
        <v>No Reporta</v>
      </c>
      <c r="E5320" s="9" t="str">
        <f t="shared" si="589"/>
        <v>No Reporta</v>
      </c>
      <c r="F5320" s="194" t="str">
        <f>+'Información ELECTRO PUNO'!E5300</f>
        <v>AT</v>
      </c>
      <c r="G5320" s="194">
        <f>+'Información ELECTRO PUNO'!G5300</f>
        <v>18</v>
      </c>
      <c r="H5320" s="9" t="str">
        <f t="shared" si="590"/>
        <v>Poste</v>
      </c>
      <c r="I5320" s="194" t="str">
        <f>+'Información ELECTRO PUNO'!F5300</f>
        <v>Metalico</v>
      </c>
      <c r="J5320" s="194" t="str">
        <f>+'Información ELECTRO PUNO'!B5300</f>
        <v>PA18/2400</v>
      </c>
      <c r="K5320" s="9" t="str">
        <f t="shared" si="592"/>
        <v>1 Poste autosoportable de acero (18/2400) de suspensión (25°) Tipo SU21-18</v>
      </c>
      <c r="L5320" s="139">
        <f t="shared" si="593"/>
        <v>10.91</v>
      </c>
    </row>
    <row r="5321" spans="1:12" x14ac:dyDescent="0.25">
      <c r="A5321" s="193">
        <f>+'Información ELECTRO PUNO'!A5301</f>
        <v>5300</v>
      </c>
      <c r="B5321" s="26" t="str">
        <f t="shared" si="591"/>
        <v>MOD_INV_2018</v>
      </c>
      <c r="C5321" s="9" t="str">
        <f t="shared" si="587"/>
        <v>Puno</v>
      </c>
      <c r="D5321" s="9" t="str">
        <f t="shared" si="588"/>
        <v>No Reporta</v>
      </c>
      <c r="E5321" s="9" t="str">
        <f t="shared" si="589"/>
        <v>No Reporta</v>
      </c>
      <c r="F5321" s="194" t="str">
        <f>+'Información ELECTRO PUNO'!E5301</f>
        <v>AT</v>
      </c>
      <c r="G5321" s="194">
        <f>+'Información ELECTRO PUNO'!G5301</f>
        <v>18</v>
      </c>
      <c r="H5321" s="9" t="str">
        <f t="shared" si="590"/>
        <v>Poste</v>
      </c>
      <c r="I5321" s="194" t="str">
        <f>+'Información ELECTRO PUNO'!F5301</f>
        <v>Metalico</v>
      </c>
      <c r="J5321" s="194" t="str">
        <f>+'Información ELECTRO PUNO'!B5301</f>
        <v>PA18/2400</v>
      </c>
      <c r="K5321" s="9" t="str">
        <f t="shared" si="592"/>
        <v>1 Poste autosoportable de acero (18/2400) de suspensión (25°) Tipo SU21-18</v>
      </c>
      <c r="L5321" s="139">
        <f t="shared" si="593"/>
        <v>10.91</v>
      </c>
    </row>
    <row r="5322" spans="1:12" x14ac:dyDescent="0.25">
      <c r="A5322" s="193">
        <f>+'Información ELECTRO PUNO'!A5302</f>
        <v>5301</v>
      </c>
      <c r="B5322" s="26" t="str">
        <f t="shared" si="591"/>
        <v>MOD_INV_2018</v>
      </c>
      <c r="C5322" s="9" t="str">
        <f t="shared" si="587"/>
        <v>Puno</v>
      </c>
      <c r="D5322" s="9" t="str">
        <f t="shared" si="588"/>
        <v>No Reporta</v>
      </c>
      <c r="E5322" s="9" t="str">
        <f t="shared" si="589"/>
        <v>No Reporta</v>
      </c>
      <c r="F5322" s="194" t="str">
        <f>+'Información ELECTRO PUNO'!E5302</f>
        <v>AT</v>
      </c>
      <c r="G5322" s="194">
        <f>+'Información ELECTRO PUNO'!G5302</f>
        <v>18</v>
      </c>
      <c r="H5322" s="9" t="str">
        <f t="shared" si="590"/>
        <v>Poste</v>
      </c>
      <c r="I5322" s="194" t="str">
        <f>+'Información ELECTRO PUNO'!F5302</f>
        <v>Metalico</v>
      </c>
      <c r="J5322" s="194" t="str">
        <f>+'Información ELECTRO PUNO'!B5302</f>
        <v>PA18/2400</v>
      </c>
      <c r="K5322" s="9" t="str">
        <f t="shared" si="592"/>
        <v>1 Poste autosoportable de acero (18/2400) de suspensión (25°) Tipo SU21-18</v>
      </c>
      <c r="L5322" s="139">
        <f t="shared" si="593"/>
        <v>10.91</v>
      </c>
    </row>
    <row r="5323" spans="1:12" x14ac:dyDescent="0.25">
      <c r="A5323" s="193">
        <f>+'Información ELECTRO PUNO'!A5303</f>
        <v>5302</v>
      </c>
      <c r="B5323" s="26" t="str">
        <f t="shared" si="591"/>
        <v>MOD_INV_2018</v>
      </c>
      <c r="C5323" s="9" t="str">
        <f t="shared" si="587"/>
        <v>Puno</v>
      </c>
      <c r="D5323" s="9" t="str">
        <f t="shared" si="588"/>
        <v>No Reporta</v>
      </c>
      <c r="E5323" s="9" t="str">
        <f t="shared" si="589"/>
        <v>No Reporta</v>
      </c>
      <c r="F5323" s="194" t="str">
        <f>+'Información ELECTRO PUNO'!E5303</f>
        <v>AT</v>
      </c>
      <c r="G5323" s="194">
        <f>+'Información ELECTRO PUNO'!G5303</f>
        <v>18</v>
      </c>
      <c r="H5323" s="9" t="str">
        <f t="shared" si="590"/>
        <v>Poste</v>
      </c>
      <c r="I5323" s="194" t="str">
        <f>+'Información ELECTRO PUNO'!F5303</f>
        <v>Metalico</v>
      </c>
      <c r="J5323" s="194" t="str">
        <f>+'Información ELECTRO PUNO'!B5303</f>
        <v>PA18/2400</v>
      </c>
      <c r="K5323" s="9" t="str">
        <f t="shared" si="592"/>
        <v>1 Poste autosoportable de acero (18/2400) de suspensión (25°) Tipo SU21-18</v>
      </c>
      <c r="L5323" s="139">
        <f t="shared" si="593"/>
        <v>10.91</v>
      </c>
    </row>
    <row r="5324" spans="1:12" x14ac:dyDescent="0.25">
      <c r="A5324" s="193">
        <f>+'Información ELECTRO PUNO'!A5304</f>
        <v>5303</v>
      </c>
      <c r="B5324" s="26" t="str">
        <f t="shared" si="591"/>
        <v>MOD_INV_2018</v>
      </c>
      <c r="C5324" s="9" t="str">
        <f t="shared" si="587"/>
        <v>Puno</v>
      </c>
      <c r="D5324" s="9" t="str">
        <f t="shared" si="588"/>
        <v>No Reporta</v>
      </c>
      <c r="E5324" s="9" t="str">
        <f t="shared" si="589"/>
        <v>No Reporta</v>
      </c>
      <c r="F5324" s="194" t="str">
        <f>+'Información ELECTRO PUNO'!E5304</f>
        <v>AT</v>
      </c>
      <c r="G5324" s="194">
        <f>+'Información ELECTRO PUNO'!G5304</f>
        <v>18</v>
      </c>
      <c r="H5324" s="9" t="str">
        <f t="shared" si="590"/>
        <v>Poste</v>
      </c>
      <c r="I5324" s="194" t="str">
        <f>+'Información ELECTRO PUNO'!F5304</f>
        <v>Metalico</v>
      </c>
      <c r="J5324" s="194" t="str">
        <f>+'Información ELECTRO PUNO'!B5304</f>
        <v>PA18/2400</v>
      </c>
      <c r="K5324" s="9" t="str">
        <f t="shared" si="592"/>
        <v>1 Poste autosoportable de acero (18/2400) de suspensión (25°) Tipo SU21-18</v>
      </c>
      <c r="L5324" s="139">
        <f t="shared" si="593"/>
        <v>10.91</v>
      </c>
    </row>
    <row r="5325" spans="1:12" x14ac:dyDescent="0.25">
      <c r="A5325" s="193">
        <f>+'Información ELECTRO PUNO'!A5305</f>
        <v>5304</v>
      </c>
      <c r="B5325" s="26" t="str">
        <f t="shared" si="591"/>
        <v>MOD_INV_2018</v>
      </c>
      <c r="C5325" s="9" t="str">
        <f t="shared" si="587"/>
        <v>Puno</v>
      </c>
      <c r="D5325" s="9" t="str">
        <f t="shared" si="588"/>
        <v>No Reporta</v>
      </c>
      <c r="E5325" s="9" t="str">
        <f t="shared" si="589"/>
        <v>No Reporta</v>
      </c>
      <c r="F5325" s="194" t="str">
        <f>+'Información ELECTRO PUNO'!E5305</f>
        <v>AT</v>
      </c>
      <c r="G5325" s="194">
        <f>+'Información ELECTRO PUNO'!G5305</f>
        <v>18</v>
      </c>
      <c r="H5325" s="9" t="str">
        <f t="shared" si="590"/>
        <v>Poste</v>
      </c>
      <c r="I5325" s="194" t="str">
        <f>+'Información ELECTRO PUNO'!F5305</f>
        <v>Metalico</v>
      </c>
      <c r="J5325" s="194" t="str">
        <f>+'Información ELECTRO PUNO'!B5305</f>
        <v>PA18/2400</v>
      </c>
      <c r="K5325" s="9" t="str">
        <f t="shared" si="592"/>
        <v>1 Poste autosoportable de acero (18/2400) de suspensión (25°) Tipo SU21-18</v>
      </c>
      <c r="L5325" s="139">
        <f t="shared" si="593"/>
        <v>10.91</v>
      </c>
    </row>
    <row r="5326" spans="1:12" x14ac:dyDescent="0.25">
      <c r="A5326" s="193">
        <f>+'Información ELECTRO PUNO'!A5306</f>
        <v>5305</v>
      </c>
      <c r="B5326" s="26" t="str">
        <f t="shared" si="591"/>
        <v>MOD_INV_2018</v>
      </c>
      <c r="C5326" s="9" t="str">
        <f t="shared" si="587"/>
        <v>Puno</v>
      </c>
      <c r="D5326" s="9" t="str">
        <f t="shared" si="588"/>
        <v>No Reporta</v>
      </c>
      <c r="E5326" s="9" t="str">
        <f t="shared" si="589"/>
        <v>No Reporta</v>
      </c>
      <c r="F5326" s="194" t="str">
        <f>+'Información ELECTRO PUNO'!E5306</f>
        <v>AT</v>
      </c>
      <c r="G5326" s="194">
        <f>+'Información ELECTRO PUNO'!G5306</f>
        <v>18</v>
      </c>
      <c r="H5326" s="9" t="str">
        <f t="shared" si="590"/>
        <v>Poste</v>
      </c>
      <c r="I5326" s="194" t="str">
        <f>+'Información ELECTRO PUNO'!F5306</f>
        <v>Metalico</v>
      </c>
      <c r="J5326" s="194" t="str">
        <f>+'Información ELECTRO PUNO'!B5306</f>
        <v>PA18/2400</v>
      </c>
      <c r="K5326" s="9" t="str">
        <f t="shared" si="592"/>
        <v>1 Poste autosoportable de acero (18/2400) de suspensión (25°) Tipo SU21-18</v>
      </c>
      <c r="L5326" s="139">
        <f t="shared" si="593"/>
        <v>10.91</v>
      </c>
    </row>
    <row r="5327" spans="1:12" x14ac:dyDescent="0.25">
      <c r="A5327" s="193">
        <f>+'Información ELECTRO PUNO'!A5307</f>
        <v>5306</v>
      </c>
      <c r="B5327" s="26" t="str">
        <f t="shared" si="591"/>
        <v>MOD_INV_2018</v>
      </c>
      <c r="C5327" s="9" t="str">
        <f t="shared" si="587"/>
        <v>Puno</v>
      </c>
      <c r="D5327" s="9" t="str">
        <f t="shared" si="588"/>
        <v>No Reporta</v>
      </c>
      <c r="E5327" s="9" t="str">
        <f t="shared" si="589"/>
        <v>No Reporta</v>
      </c>
      <c r="F5327" s="194" t="str">
        <f>+'Información ELECTRO PUNO'!E5307</f>
        <v>AT</v>
      </c>
      <c r="G5327" s="194">
        <f>+'Información ELECTRO PUNO'!G5307</f>
        <v>18</v>
      </c>
      <c r="H5327" s="9" t="str">
        <f t="shared" si="590"/>
        <v>Poste</v>
      </c>
      <c r="I5327" s="194" t="str">
        <f>+'Información ELECTRO PUNO'!F5307</f>
        <v>Metalico</v>
      </c>
      <c r="J5327" s="194" t="str">
        <f>+'Información ELECTRO PUNO'!B5307</f>
        <v>PA18/2400</v>
      </c>
      <c r="K5327" s="9" t="str">
        <f t="shared" si="592"/>
        <v>1 Poste autosoportable de acero (18/2400) de suspensión (25°) Tipo SU21-18</v>
      </c>
      <c r="L5327" s="139">
        <f t="shared" si="593"/>
        <v>10.91</v>
      </c>
    </row>
    <row r="5328" spans="1:12" x14ac:dyDescent="0.25">
      <c r="A5328" s="193">
        <f>+'Información ELECTRO PUNO'!A5308</f>
        <v>5307</v>
      </c>
      <c r="B5328" s="26" t="str">
        <f t="shared" si="591"/>
        <v>MOD_INV_2018</v>
      </c>
      <c r="C5328" s="9" t="str">
        <f t="shared" si="587"/>
        <v>Puno</v>
      </c>
      <c r="D5328" s="9" t="str">
        <f t="shared" si="588"/>
        <v>No Reporta</v>
      </c>
      <c r="E5328" s="9" t="str">
        <f t="shared" si="589"/>
        <v>No Reporta</v>
      </c>
      <c r="F5328" s="194" t="str">
        <f>+'Información ELECTRO PUNO'!E5308</f>
        <v>AT</v>
      </c>
      <c r="G5328" s="194">
        <f>+'Información ELECTRO PUNO'!G5308</f>
        <v>18</v>
      </c>
      <c r="H5328" s="9" t="str">
        <f t="shared" si="590"/>
        <v>Poste</v>
      </c>
      <c r="I5328" s="194" t="str">
        <f>+'Información ELECTRO PUNO'!F5308</f>
        <v>Metalico</v>
      </c>
      <c r="J5328" s="194" t="str">
        <f>+'Información ELECTRO PUNO'!B5308</f>
        <v>PA18/2400</v>
      </c>
      <c r="K5328" s="9" t="str">
        <f t="shared" si="592"/>
        <v>1 Poste autosoportable de acero (18/2400) de suspensión (25°) Tipo SU21-18</v>
      </c>
      <c r="L5328" s="139">
        <f t="shared" si="593"/>
        <v>10.91</v>
      </c>
    </row>
    <row r="5329" spans="1:12" x14ac:dyDescent="0.25">
      <c r="A5329" s="193">
        <f>+'Información ELECTRO PUNO'!A5309</f>
        <v>5308</v>
      </c>
      <c r="B5329" s="26" t="str">
        <f t="shared" si="591"/>
        <v>MOD_INV_2018</v>
      </c>
      <c r="C5329" s="9" t="str">
        <f t="shared" si="587"/>
        <v>Puno</v>
      </c>
      <c r="D5329" s="9" t="str">
        <f t="shared" si="588"/>
        <v>No Reporta</v>
      </c>
      <c r="E5329" s="9" t="str">
        <f t="shared" si="589"/>
        <v>No Reporta</v>
      </c>
      <c r="F5329" s="194" t="str">
        <f>+'Información ELECTRO PUNO'!E5309</f>
        <v>AT</v>
      </c>
      <c r="G5329" s="194">
        <f>+'Información ELECTRO PUNO'!G5309</f>
        <v>18</v>
      </c>
      <c r="H5329" s="9" t="str">
        <f t="shared" si="590"/>
        <v>Poste</v>
      </c>
      <c r="I5329" s="194" t="str">
        <f>+'Información ELECTRO PUNO'!F5309</f>
        <v>Metalico</v>
      </c>
      <c r="J5329" s="194" t="str">
        <f>+'Información ELECTRO PUNO'!B5309</f>
        <v>PA18/2400</v>
      </c>
      <c r="K5329" s="9" t="str">
        <f t="shared" si="592"/>
        <v>1 Poste autosoportable de acero (18/2400) de suspensión (25°) Tipo SU21-18</v>
      </c>
      <c r="L5329" s="139">
        <f t="shared" si="593"/>
        <v>10.91</v>
      </c>
    </row>
    <row r="5330" spans="1:12" x14ac:dyDescent="0.25">
      <c r="A5330" s="193">
        <f>+'Información ELECTRO PUNO'!A5310</f>
        <v>5309</v>
      </c>
      <c r="B5330" s="26" t="str">
        <f t="shared" si="591"/>
        <v>MOD_INV_2018</v>
      </c>
      <c r="C5330" s="9" t="str">
        <f t="shared" si="587"/>
        <v>Puno</v>
      </c>
      <c r="D5330" s="9" t="str">
        <f t="shared" si="588"/>
        <v>No Reporta</v>
      </c>
      <c r="E5330" s="9" t="str">
        <f t="shared" si="589"/>
        <v>No Reporta</v>
      </c>
      <c r="F5330" s="194" t="str">
        <f>+'Información ELECTRO PUNO'!E5310</f>
        <v>AT</v>
      </c>
      <c r="G5330" s="194">
        <f>+'Información ELECTRO PUNO'!G5310</f>
        <v>18</v>
      </c>
      <c r="H5330" s="9" t="str">
        <f t="shared" si="590"/>
        <v>Poste</v>
      </c>
      <c r="I5330" s="194" t="str">
        <f>+'Información ELECTRO PUNO'!F5310</f>
        <v>Metalico</v>
      </c>
      <c r="J5330" s="194" t="str">
        <f>+'Información ELECTRO PUNO'!B5310</f>
        <v>PA18/2400</v>
      </c>
      <c r="K5330" s="9" t="str">
        <f t="shared" si="592"/>
        <v>1 Poste autosoportable de acero (18/2400) de suspensión (25°) Tipo SU21-18</v>
      </c>
      <c r="L5330" s="139">
        <f t="shared" si="593"/>
        <v>10.91</v>
      </c>
    </row>
    <row r="5331" spans="1:12" x14ac:dyDescent="0.25">
      <c r="A5331" s="193">
        <f>+'Información ELECTRO PUNO'!A5311</f>
        <v>5310</v>
      </c>
      <c r="B5331" s="26" t="str">
        <f t="shared" si="591"/>
        <v>MOD_INV_2018</v>
      </c>
      <c r="C5331" s="9" t="str">
        <f t="shared" si="587"/>
        <v>Puno</v>
      </c>
      <c r="D5331" s="9" t="str">
        <f t="shared" si="588"/>
        <v>No Reporta</v>
      </c>
      <c r="E5331" s="9" t="str">
        <f t="shared" si="589"/>
        <v>No Reporta</v>
      </c>
      <c r="F5331" s="194" t="str">
        <f>+'Información ELECTRO PUNO'!E5311</f>
        <v>AT</v>
      </c>
      <c r="G5331" s="194">
        <f>+'Información ELECTRO PUNO'!G5311</f>
        <v>18</v>
      </c>
      <c r="H5331" s="9" t="str">
        <f t="shared" si="590"/>
        <v>Poste</v>
      </c>
      <c r="I5331" s="194" t="str">
        <f>+'Información ELECTRO PUNO'!F5311</f>
        <v>Metalico</v>
      </c>
      <c r="J5331" s="194" t="str">
        <f>+'Información ELECTRO PUNO'!B5311</f>
        <v>PA18/2400</v>
      </c>
      <c r="K5331" s="9" t="str">
        <f t="shared" si="592"/>
        <v>1 Poste autosoportable de acero (18/2400) de suspensión (25°) Tipo SU21-18</v>
      </c>
      <c r="L5331" s="139">
        <f t="shared" si="593"/>
        <v>10.91</v>
      </c>
    </row>
    <row r="5332" spans="1:12" x14ac:dyDescent="0.25">
      <c r="A5332" s="193">
        <f>+'Información ELECTRO PUNO'!A5312</f>
        <v>5311</v>
      </c>
      <c r="B5332" s="26" t="str">
        <f t="shared" si="591"/>
        <v>MOD_INV_2018</v>
      </c>
      <c r="C5332" s="9" t="str">
        <f t="shared" si="587"/>
        <v>Puno</v>
      </c>
      <c r="D5332" s="9" t="str">
        <f t="shared" si="588"/>
        <v>No Reporta</v>
      </c>
      <c r="E5332" s="9" t="str">
        <f t="shared" si="589"/>
        <v>No Reporta</v>
      </c>
      <c r="F5332" s="194" t="str">
        <f>+'Información ELECTRO PUNO'!E5312</f>
        <v>AT</v>
      </c>
      <c r="G5332" s="194">
        <f>+'Información ELECTRO PUNO'!G5312</f>
        <v>18</v>
      </c>
      <c r="H5332" s="9" t="str">
        <f t="shared" si="590"/>
        <v>Poste</v>
      </c>
      <c r="I5332" s="194" t="str">
        <f>+'Información ELECTRO PUNO'!F5312</f>
        <v>Metalico</v>
      </c>
      <c r="J5332" s="194" t="str">
        <f>+'Información ELECTRO PUNO'!B5312</f>
        <v>PA18/2400</v>
      </c>
      <c r="K5332" s="9" t="str">
        <f t="shared" si="592"/>
        <v>1 Poste autosoportable de acero (18/2400) de suspensión (25°) Tipo SU21-18</v>
      </c>
      <c r="L5332" s="139">
        <f t="shared" si="593"/>
        <v>10.91</v>
      </c>
    </row>
    <row r="5333" spans="1:12" x14ac:dyDescent="0.25">
      <c r="A5333" s="193">
        <f>+'Información ELECTRO PUNO'!A5313</f>
        <v>5312</v>
      </c>
      <c r="B5333" s="26" t="str">
        <f t="shared" si="591"/>
        <v>MOD_INV_2018</v>
      </c>
      <c r="C5333" s="9" t="str">
        <f t="shared" si="587"/>
        <v>Puno</v>
      </c>
      <c r="D5333" s="9" t="str">
        <f t="shared" si="588"/>
        <v>No Reporta</v>
      </c>
      <c r="E5333" s="9" t="str">
        <f t="shared" si="589"/>
        <v>No Reporta</v>
      </c>
      <c r="F5333" s="194" t="str">
        <f>+'Información ELECTRO PUNO'!E5313</f>
        <v>AT</v>
      </c>
      <c r="G5333" s="194">
        <f>+'Información ELECTRO PUNO'!G5313</f>
        <v>18</v>
      </c>
      <c r="H5333" s="9" t="str">
        <f t="shared" si="590"/>
        <v>Poste</v>
      </c>
      <c r="I5333" s="194" t="str">
        <f>+'Información ELECTRO PUNO'!F5313</f>
        <v>Metalico</v>
      </c>
      <c r="J5333" s="194" t="str">
        <f>+'Información ELECTRO PUNO'!B5313</f>
        <v>PA18/2400</v>
      </c>
      <c r="K5333" s="9" t="str">
        <f t="shared" si="592"/>
        <v>1 Poste autosoportable de acero (18/2400) de suspensión (25°) Tipo SU21-18</v>
      </c>
      <c r="L5333" s="139">
        <f t="shared" si="593"/>
        <v>10.91</v>
      </c>
    </row>
    <row r="5334" spans="1:12" x14ac:dyDescent="0.25">
      <c r="A5334" s="193">
        <f>+'Información ELECTRO PUNO'!A5314</f>
        <v>5313</v>
      </c>
      <c r="B5334" s="26" t="str">
        <f t="shared" si="591"/>
        <v>MOD_INV_2018</v>
      </c>
      <c r="C5334" s="9" t="str">
        <f t="shared" ref="C5334:C5397" si="594">+$C$10</f>
        <v>Puno</v>
      </c>
      <c r="D5334" s="9" t="str">
        <f t="shared" ref="D5334:D5397" si="595">+$D$10</f>
        <v>No Reporta</v>
      </c>
      <c r="E5334" s="9" t="str">
        <f t="shared" ref="E5334:E5397" si="596">+$E$10</f>
        <v>No Reporta</v>
      </c>
      <c r="F5334" s="194" t="str">
        <f>+'Información ELECTRO PUNO'!E5314</f>
        <v>AT</v>
      </c>
      <c r="G5334" s="194">
        <f>+'Información ELECTRO PUNO'!G5314</f>
        <v>18</v>
      </c>
      <c r="H5334" s="9" t="str">
        <f t="shared" ref="H5334:H5397" si="597">+$H$10</f>
        <v>Poste</v>
      </c>
      <c r="I5334" s="194" t="str">
        <f>+'Información ELECTRO PUNO'!F5314</f>
        <v>Metalico</v>
      </c>
      <c r="J5334" s="194" t="str">
        <f>+'Información ELECTRO PUNO'!B5314</f>
        <v>PA18/2400</v>
      </c>
      <c r="K5334" s="9" t="str">
        <f t="shared" si="592"/>
        <v>1 Poste autosoportable de acero (18/2400) de suspensión (25°) Tipo SU21-18</v>
      </c>
      <c r="L5334" s="139">
        <f t="shared" si="593"/>
        <v>10.91</v>
      </c>
    </row>
    <row r="5335" spans="1:12" x14ac:dyDescent="0.25">
      <c r="A5335" s="193">
        <f>+'Información ELECTRO PUNO'!A5315</f>
        <v>5314</v>
      </c>
      <c r="B5335" s="26" t="str">
        <f t="shared" ref="B5335:B5398" si="598">+INDEX($B$8:$B$16,MATCH(J5335,$J$8:$J$16,0))</f>
        <v>MOD_INV_2018</v>
      </c>
      <c r="C5335" s="9" t="str">
        <f t="shared" si="594"/>
        <v>Puno</v>
      </c>
      <c r="D5335" s="9" t="str">
        <f t="shared" si="595"/>
        <v>No Reporta</v>
      </c>
      <c r="E5335" s="9" t="str">
        <f t="shared" si="596"/>
        <v>No Reporta</v>
      </c>
      <c r="F5335" s="194" t="str">
        <f>+'Información ELECTRO PUNO'!E5315</f>
        <v>AT</v>
      </c>
      <c r="G5335" s="194">
        <f>+'Información ELECTRO PUNO'!G5315</f>
        <v>18</v>
      </c>
      <c r="H5335" s="9" t="str">
        <f t="shared" si="597"/>
        <v>Poste</v>
      </c>
      <c r="I5335" s="194" t="str">
        <f>+'Información ELECTRO PUNO'!F5315</f>
        <v>Metalico</v>
      </c>
      <c r="J5335" s="194" t="str">
        <f>+'Información ELECTRO PUNO'!B5315</f>
        <v>PA18/2400</v>
      </c>
      <c r="K5335" s="9" t="str">
        <f t="shared" ref="K5335:K5398" si="599">+VLOOKUP(J5335,$J$8:$K$16,2,FALSE)</f>
        <v>1 Poste autosoportable de acero (18/2400) de suspensión (25°) Tipo SU21-18</v>
      </c>
      <c r="L5335" s="139">
        <f t="shared" ref="L5335:L5398" si="600">+VLOOKUP(J5335,$J$8:$U$16,12,FALSE)</f>
        <v>10.91</v>
      </c>
    </row>
    <row r="5336" spans="1:12" x14ac:dyDescent="0.25">
      <c r="A5336" s="193">
        <f>+'Información ELECTRO PUNO'!A5316</f>
        <v>5315</v>
      </c>
      <c r="B5336" s="26" t="str">
        <f t="shared" si="598"/>
        <v>MOD_INV_2018</v>
      </c>
      <c r="C5336" s="9" t="str">
        <f t="shared" si="594"/>
        <v>Puno</v>
      </c>
      <c r="D5336" s="9" t="str">
        <f t="shared" si="595"/>
        <v>No Reporta</v>
      </c>
      <c r="E5336" s="9" t="str">
        <f t="shared" si="596"/>
        <v>No Reporta</v>
      </c>
      <c r="F5336" s="194" t="str">
        <f>+'Información ELECTRO PUNO'!E5316</f>
        <v>AT</v>
      </c>
      <c r="G5336" s="194">
        <f>+'Información ELECTRO PUNO'!G5316</f>
        <v>18</v>
      </c>
      <c r="H5336" s="9" t="str">
        <f t="shared" si="597"/>
        <v>Poste</v>
      </c>
      <c r="I5336" s="194" t="str">
        <f>+'Información ELECTRO PUNO'!F5316</f>
        <v>Metalico</v>
      </c>
      <c r="J5336" s="194" t="str">
        <f>+'Información ELECTRO PUNO'!B5316</f>
        <v>PA18/2400</v>
      </c>
      <c r="K5336" s="9" t="str">
        <f t="shared" si="599"/>
        <v>1 Poste autosoportable de acero (18/2400) de suspensión (25°) Tipo SU21-18</v>
      </c>
      <c r="L5336" s="139">
        <f t="shared" si="600"/>
        <v>10.91</v>
      </c>
    </row>
    <row r="5337" spans="1:12" x14ac:dyDescent="0.25">
      <c r="A5337" s="193">
        <f>+'Información ELECTRO PUNO'!A5317</f>
        <v>5316</v>
      </c>
      <c r="B5337" s="26" t="str">
        <f t="shared" si="598"/>
        <v>MOD_INV_2018</v>
      </c>
      <c r="C5337" s="9" t="str">
        <f t="shared" si="594"/>
        <v>Puno</v>
      </c>
      <c r="D5337" s="9" t="str">
        <f t="shared" si="595"/>
        <v>No Reporta</v>
      </c>
      <c r="E5337" s="9" t="str">
        <f t="shared" si="596"/>
        <v>No Reporta</v>
      </c>
      <c r="F5337" s="194" t="str">
        <f>+'Información ELECTRO PUNO'!E5317</f>
        <v>AT</v>
      </c>
      <c r="G5337" s="194">
        <f>+'Información ELECTRO PUNO'!G5317</f>
        <v>18</v>
      </c>
      <c r="H5337" s="9" t="str">
        <f t="shared" si="597"/>
        <v>Poste</v>
      </c>
      <c r="I5337" s="194" t="str">
        <f>+'Información ELECTRO PUNO'!F5317</f>
        <v>Metalico</v>
      </c>
      <c r="J5337" s="194" t="str">
        <f>+'Información ELECTRO PUNO'!B5317</f>
        <v>PA18/2400</v>
      </c>
      <c r="K5337" s="9" t="str">
        <f t="shared" si="599"/>
        <v>1 Poste autosoportable de acero (18/2400) de suspensión (25°) Tipo SU21-18</v>
      </c>
      <c r="L5337" s="139">
        <f t="shared" si="600"/>
        <v>10.91</v>
      </c>
    </row>
    <row r="5338" spans="1:12" x14ac:dyDescent="0.25">
      <c r="A5338" s="193">
        <f>+'Información ELECTRO PUNO'!A5318</f>
        <v>5317</v>
      </c>
      <c r="B5338" s="26" t="str">
        <f t="shared" si="598"/>
        <v>MOD_INV_2018</v>
      </c>
      <c r="C5338" s="9" t="str">
        <f t="shared" si="594"/>
        <v>Puno</v>
      </c>
      <c r="D5338" s="9" t="str">
        <f t="shared" si="595"/>
        <v>No Reporta</v>
      </c>
      <c r="E5338" s="9" t="str">
        <f t="shared" si="596"/>
        <v>No Reporta</v>
      </c>
      <c r="F5338" s="194" t="str">
        <f>+'Información ELECTRO PUNO'!E5318</f>
        <v>AT</v>
      </c>
      <c r="G5338" s="194">
        <f>+'Información ELECTRO PUNO'!G5318</f>
        <v>18</v>
      </c>
      <c r="H5338" s="9" t="str">
        <f t="shared" si="597"/>
        <v>Poste</v>
      </c>
      <c r="I5338" s="194" t="str">
        <f>+'Información ELECTRO PUNO'!F5318</f>
        <v>Metalico</v>
      </c>
      <c r="J5338" s="194" t="str">
        <f>+'Información ELECTRO PUNO'!B5318</f>
        <v>PA18/2400</v>
      </c>
      <c r="K5338" s="9" t="str">
        <f t="shared" si="599"/>
        <v>1 Poste autosoportable de acero (18/2400) de suspensión (25°) Tipo SU21-18</v>
      </c>
      <c r="L5338" s="139">
        <f t="shared" si="600"/>
        <v>10.91</v>
      </c>
    </row>
    <row r="5339" spans="1:12" x14ac:dyDescent="0.25">
      <c r="A5339" s="193">
        <f>+'Información ELECTRO PUNO'!A5319</f>
        <v>5318</v>
      </c>
      <c r="B5339" s="26" t="str">
        <f t="shared" si="598"/>
        <v>MOD_INV_2018</v>
      </c>
      <c r="C5339" s="9" t="str">
        <f t="shared" si="594"/>
        <v>Puno</v>
      </c>
      <c r="D5339" s="9" t="str">
        <f t="shared" si="595"/>
        <v>No Reporta</v>
      </c>
      <c r="E5339" s="9" t="str">
        <f t="shared" si="596"/>
        <v>No Reporta</v>
      </c>
      <c r="F5339" s="194" t="str">
        <f>+'Información ELECTRO PUNO'!E5319</f>
        <v>AT</v>
      </c>
      <c r="G5339" s="194">
        <f>+'Información ELECTRO PUNO'!G5319</f>
        <v>18</v>
      </c>
      <c r="H5339" s="9" t="str">
        <f t="shared" si="597"/>
        <v>Poste</v>
      </c>
      <c r="I5339" s="194" t="str">
        <f>+'Información ELECTRO PUNO'!F5319</f>
        <v>Metalico</v>
      </c>
      <c r="J5339" s="194" t="str">
        <f>+'Información ELECTRO PUNO'!B5319</f>
        <v>PA18/2400</v>
      </c>
      <c r="K5339" s="9" t="str">
        <f t="shared" si="599"/>
        <v>1 Poste autosoportable de acero (18/2400) de suspensión (25°) Tipo SU21-18</v>
      </c>
      <c r="L5339" s="139">
        <f t="shared" si="600"/>
        <v>10.91</v>
      </c>
    </row>
    <row r="5340" spans="1:12" x14ac:dyDescent="0.25">
      <c r="A5340" s="193">
        <f>+'Información ELECTRO PUNO'!A5320</f>
        <v>5319</v>
      </c>
      <c r="B5340" s="26" t="str">
        <f t="shared" si="598"/>
        <v>MOD_INV_2018</v>
      </c>
      <c r="C5340" s="9" t="str">
        <f t="shared" si="594"/>
        <v>Puno</v>
      </c>
      <c r="D5340" s="9" t="str">
        <f t="shared" si="595"/>
        <v>No Reporta</v>
      </c>
      <c r="E5340" s="9" t="str">
        <f t="shared" si="596"/>
        <v>No Reporta</v>
      </c>
      <c r="F5340" s="194" t="str">
        <f>+'Información ELECTRO PUNO'!E5320</f>
        <v>AT</v>
      </c>
      <c r="G5340" s="194">
        <f>+'Información ELECTRO PUNO'!G5320</f>
        <v>18</v>
      </c>
      <c r="H5340" s="9" t="str">
        <f t="shared" si="597"/>
        <v>Poste</v>
      </c>
      <c r="I5340" s="194" t="str">
        <f>+'Información ELECTRO PUNO'!F5320</f>
        <v>Metalico</v>
      </c>
      <c r="J5340" s="194" t="str">
        <f>+'Información ELECTRO PUNO'!B5320</f>
        <v>PA18/2400</v>
      </c>
      <c r="K5340" s="9" t="str">
        <f t="shared" si="599"/>
        <v>1 Poste autosoportable de acero (18/2400) de suspensión (25°) Tipo SU21-18</v>
      </c>
      <c r="L5340" s="139">
        <f t="shared" si="600"/>
        <v>10.91</v>
      </c>
    </row>
    <row r="5341" spans="1:12" x14ac:dyDescent="0.25">
      <c r="A5341" s="193">
        <f>+'Información ELECTRO PUNO'!A5321</f>
        <v>5320</v>
      </c>
      <c r="B5341" s="26" t="str">
        <f t="shared" si="598"/>
        <v>MOD_INV_2018</v>
      </c>
      <c r="C5341" s="9" t="str">
        <f t="shared" si="594"/>
        <v>Puno</v>
      </c>
      <c r="D5341" s="9" t="str">
        <f t="shared" si="595"/>
        <v>No Reporta</v>
      </c>
      <c r="E5341" s="9" t="str">
        <f t="shared" si="596"/>
        <v>No Reporta</v>
      </c>
      <c r="F5341" s="194" t="str">
        <f>+'Información ELECTRO PUNO'!E5321</f>
        <v>AT</v>
      </c>
      <c r="G5341" s="194">
        <f>+'Información ELECTRO PUNO'!G5321</f>
        <v>18</v>
      </c>
      <c r="H5341" s="9" t="str">
        <f t="shared" si="597"/>
        <v>Poste</v>
      </c>
      <c r="I5341" s="194" t="str">
        <f>+'Información ELECTRO PUNO'!F5321</f>
        <v>Metalico</v>
      </c>
      <c r="J5341" s="194" t="str">
        <f>+'Información ELECTRO PUNO'!B5321</f>
        <v>PA18/2400</v>
      </c>
      <c r="K5341" s="9" t="str">
        <f t="shared" si="599"/>
        <v>1 Poste autosoportable de acero (18/2400) de suspensión (25°) Tipo SU21-18</v>
      </c>
      <c r="L5341" s="139">
        <f t="shared" si="600"/>
        <v>10.91</v>
      </c>
    </row>
    <row r="5342" spans="1:12" x14ac:dyDescent="0.25">
      <c r="A5342" s="193">
        <f>+'Información ELECTRO PUNO'!A5322</f>
        <v>5321</v>
      </c>
      <c r="B5342" s="26" t="str">
        <f t="shared" si="598"/>
        <v>MOD_INV_2018</v>
      </c>
      <c r="C5342" s="9" t="str">
        <f t="shared" si="594"/>
        <v>Puno</v>
      </c>
      <c r="D5342" s="9" t="str">
        <f t="shared" si="595"/>
        <v>No Reporta</v>
      </c>
      <c r="E5342" s="9" t="str">
        <f t="shared" si="596"/>
        <v>No Reporta</v>
      </c>
      <c r="F5342" s="194" t="str">
        <f>+'Información ELECTRO PUNO'!E5322</f>
        <v>AT</v>
      </c>
      <c r="G5342" s="194">
        <f>+'Información ELECTRO PUNO'!G5322</f>
        <v>18</v>
      </c>
      <c r="H5342" s="9" t="str">
        <f t="shared" si="597"/>
        <v>Poste</v>
      </c>
      <c r="I5342" s="194" t="str">
        <f>+'Información ELECTRO PUNO'!F5322</f>
        <v>Metalico</v>
      </c>
      <c r="J5342" s="194" t="str">
        <f>+'Información ELECTRO PUNO'!B5322</f>
        <v>PA18/2400</v>
      </c>
      <c r="K5342" s="9" t="str">
        <f t="shared" si="599"/>
        <v>1 Poste autosoportable de acero (18/2400) de suspensión (25°) Tipo SU21-18</v>
      </c>
      <c r="L5342" s="139">
        <f t="shared" si="600"/>
        <v>10.91</v>
      </c>
    </row>
    <row r="5343" spans="1:12" x14ac:dyDescent="0.25">
      <c r="A5343" s="193">
        <f>+'Información ELECTRO PUNO'!A5323</f>
        <v>5322</v>
      </c>
      <c r="B5343" s="26" t="str">
        <f t="shared" si="598"/>
        <v>MOD_INV_2018</v>
      </c>
      <c r="C5343" s="9" t="str">
        <f t="shared" si="594"/>
        <v>Puno</v>
      </c>
      <c r="D5343" s="9" t="str">
        <f t="shared" si="595"/>
        <v>No Reporta</v>
      </c>
      <c r="E5343" s="9" t="str">
        <f t="shared" si="596"/>
        <v>No Reporta</v>
      </c>
      <c r="F5343" s="194" t="str">
        <f>+'Información ELECTRO PUNO'!E5323</f>
        <v>AT</v>
      </c>
      <c r="G5343" s="194">
        <f>+'Información ELECTRO PUNO'!G5323</f>
        <v>18</v>
      </c>
      <c r="H5343" s="9" t="str">
        <f t="shared" si="597"/>
        <v>Poste</v>
      </c>
      <c r="I5343" s="194" t="str">
        <f>+'Información ELECTRO PUNO'!F5323</f>
        <v>Metalico</v>
      </c>
      <c r="J5343" s="194" t="str">
        <f>+'Información ELECTRO PUNO'!B5323</f>
        <v>PA18/2400</v>
      </c>
      <c r="K5343" s="9" t="str">
        <f t="shared" si="599"/>
        <v>1 Poste autosoportable de acero (18/2400) de suspensión (25°) Tipo SU21-18</v>
      </c>
      <c r="L5343" s="139">
        <f t="shared" si="600"/>
        <v>10.91</v>
      </c>
    </row>
    <row r="5344" spans="1:12" x14ac:dyDescent="0.25">
      <c r="A5344" s="193">
        <f>+'Información ELECTRO PUNO'!A5324</f>
        <v>5323</v>
      </c>
      <c r="B5344" s="26" t="str">
        <f t="shared" si="598"/>
        <v>MOD_INV_2018</v>
      </c>
      <c r="C5344" s="9" t="str">
        <f t="shared" si="594"/>
        <v>Puno</v>
      </c>
      <c r="D5344" s="9" t="str">
        <f t="shared" si="595"/>
        <v>No Reporta</v>
      </c>
      <c r="E5344" s="9" t="str">
        <f t="shared" si="596"/>
        <v>No Reporta</v>
      </c>
      <c r="F5344" s="194" t="str">
        <f>+'Información ELECTRO PUNO'!E5324</f>
        <v>AT</v>
      </c>
      <c r="G5344" s="194">
        <f>+'Información ELECTRO PUNO'!G5324</f>
        <v>18</v>
      </c>
      <c r="H5344" s="9" t="str">
        <f t="shared" si="597"/>
        <v>Poste</v>
      </c>
      <c r="I5344" s="194" t="str">
        <f>+'Información ELECTRO PUNO'!F5324</f>
        <v>Metalico</v>
      </c>
      <c r="J5344" s="194" t="str">
        <f>+'Información ELECTRO PUNO'!B5324</f>
        <v>PA18/2400</v>
      </c>
      <c r="K5344" s="9" t="str">
        <f t="shared" si="599"/>
        <v>1 Poste autosoportable de acero (18/2400) de suspensión (25°) Tipo SU21-18</v>
      </c>
      <c r="L5344" s="139">
        <f t="shared" si="600"/>
        <v>10.91</v>
      </c>
    </row>
    <row r="5345" spans="1:12" x14ac:dyDescent="0.25">
      <c r="A5345" s="193">
        <f>+'Información ELECTRO PUNO'!A5325</f>
        <v>5324</v>
      </c>
      <c r="B5345" s="26" t="str">
        <f t="shared" si="598"/>
        <v>MOD_INV_2018</v>
      </c>
      <c r="C5345" s="9" t="str">
        <f t="shared" si="594"/>
        <v>Puno</v>
      </c>
      <c r="D5345" s="9" t="str">
        <f t="shared" si="595"/>
        <v>No Reporta</v>
      </c>
      <c r="E5345" s="9" t="str">
        <f t="shared" si="596"/>
        <v>No Reporta</v>
      </c>
      <c r="F5345" s="194" t="str">
        <f>+'Información ELECTRO PUNO'!E5325</f>
        <v>AT</v>
      </c>
      <c r="G5345" s="194">
        <f>+'Información ELECTRO PUNO'!G5325</f>
        <v>18</v>
      </c>
      <c r="H5345" s="9" t="str">
        <f t="shared" si="597"/>
        <v>Poste</v>
      </c>
      <c r="I5345" s="194" t="str">
        <f>+'Información ELECTRO PUNO'!F5325</f>
        <v>Metalico</v>
      </c>
      <c r="J5345" s="194" t="str">
        <f>+'Información ELECTRO PUNO'!B5325</f>
        <v>PA18/2400</v>
      </c>
      <c r="K5345" s="9" t="str">
        <f t="shared" si="599"/>
        <v>1 Poste autosoportable de acero (18/2400) de suspensión (25°) Tipo SU21-18</v>
      </c>
      <c r="L5345" s="139">
        <f t="shared" si="600"/>
        <v>10.91</v>
      </c>
    </row>
    <row r="5346" spans="1:12" x14ac:dyDescent="0.25">
      <c r="A5346" s="193">
        <f>+'Información ELECTRO PUNO'!A5326</f>
        <v>5325</v>
      </c>
      <c r="B5346" s="26" t="str">
        <f t="shared" si="598"/>
        <v>MOD_INV_2018</v>
      </c>
      <c r="C5346" s="9" t="str">
        <f t="shared" si="594"/>
        <v>Puno</v>
      </c>
      <c r="D5346" s="9" t="str">
        <f t="shared" si="595"/>
        <v>No Reporta</v>
      </c>
      <c r="E5346" s="9" t="str">
        <f t="shared" si="596"/>
        <v>No Reporta</v>
      </c>
      <c r="F5346" s="194" t="str">
        <f>+'Información ELECTRO PUNO'!E5326</f>
        <v>AT</v>
      </c>
      <c r="G5346" s="194">
        <f>+'Información ELECTRO PUNO'!G5326</f>
        <v>18</v>
      </c>
      <c r="H5346" s="9" t="str">
        <f t="shared" si="597"/>
        <v>Poste</v>
      </c>
      <c r="I5346" s="194" t="str">
        <f>+'Información ELECTRO PUNO'!F5326</f>
        <v>Metalico</v>
      </c>
      <c r="J5346" s="194" t="str">
        <f>+'Información ELECTRO PUNO'!B5326</f>
        <v>PA18/2400</v>
      </c>
      <c r="K5346" s="9" t="str">
        <f t="shared" si="599"/>
        <v>1 Poste autosoportable de acero (18/2400) de suspensión (25°) Tipo SU21-18</v>
      </c>
      <c r="L5346" s="139">
        <f t="shared" si="600"/>
        <v>10.91</v>
      </c>
    </row>
    <row r="5347" spans="1:12" x14ac:dyDescent="0.25">
      <c r="A5347" s="193">
        <f>+'Información ELECTRO PUNO'!A5327</f>
        <v>5326</v>
      </c>
      <c r="B5347" s="26" t="str">
        <f t="shared" si="598"/>
        <v>MOD_INV_2018</v>
      </c>
      <c r="C5347" s="9" t="str">
        <f t="shared" si="594"/>
        <v>Puno</v>
      </c>
      <c r="D5347" s="9" t="str">
        <f t="shared" si="595"/>
        <v>No Reporta</v>
      </c>
      <c r="E5347" s="9" t="str">
        <f t="shared" si="596"/>
        <v>No Reporta</v>
      </c>
      <c r="F5347" s="194" t="str">
        <f>+'Información ELECTRO PUNO'!E5327</f>
        <v>AT</v>
      </c>
      <c r="G5347" s="194">
        <f>+'Información ELECTRO PUNO'!G5327</f>
        <v>18</v>
      </c>
      <c r="H5347" s="9" t="str">
        <f t="shared" si="597"/>
        <v>Poste</v>
      </c>
      <c r="I5347" s="194" t="str">
        <f>+'Información ELECTRO PUNO'!F5327</f>
        <v>Metalico</v>
      </c>
      <c r="J5347" s="194" t="str">
        <f>+'Información ELECTRO PUNO'!B5327</f>
        <v>PA18/2400</v>
      </c>
      <c r="K5347" s="9" t="str">
        <f t="shared" si="599"/>
        <v>1 Poste autosoportable de acero (18/2400) de suspensión (25°) Tipo SU21-18</v>
      </c>
      <c r="L5347" s="139">
        <f t="shared" si="600"/>
        <v>10.91</v>
      </c>
    </row>
    <row r="5348" spans="1:12" x14ac:dyDescent="0.25">
      <c r="A5348" s="193">
        <f>+'Información ELECTRO PUNO'!A5328</f>
        <v>5327</v>
      </c>
      <c r="B5348" s="26" t="str">
        <f t="shared" si="598"/>
        <v>MOD_INV_2018</v>
      </c>
      <c r="C5348" s="9" t="str">
        <f t="shared" si="594"/>
        <v>Puno</v>
      </c>
      <c r="D5348" s="9" t="str">
        <f t="shared" si="595"/>
        <v>No Reporta</v>
      </c>
      <c r="E5348" s="9" t="str">
        <f t="shared" si="596"/>
        <v>No Reporta</v>
      </c>
      <c r="F5348" s="194" t="str">
        <f>+'Información ELECTRO PUNO'!E5328</f>
        <v>AT</v>
      </c>
      <c r="G5348" s="194">
        <f>+'Información ELECTRO PUNO'!G5328</f>
        <v>18</v>
      </c>
      <c r="H5348" s="9" t="str">
        <f t="shared" si="597"/>
        <v>Poste</v>
      </c>
      <c r="I5348" s="194" t="str">
        <f>+'Información ELECTRO PUNO'!F5328</f>
        <v>Metalico</v>
      </c>
      <c r="J5348" s="194" t="str">
        <f>+'Información ELECTRO PUNO'!B5328</f>
        <v>PA18/2400</v>
      </c>
      <c r="K5348" s="9" t="str">
        <f t="shared" si="599"/>
        <v>1 Poste autosoportable de acero (18/2400) de suspensión (25°) Tipo SU21-18</v>
      </c>
      <c r="L5348" s="139">
        <f t="shared" si="600"/>
        <v>10.91</v>
      </c>
    </row>
    <row r="5349" spans="1:12" x14ac:dyDescent="0.25">
      <c r="A5349" s="193">
        <f>+'Información ELECTRO PUNO'!A5329</f>
        <v>5328</v>
      </c>
      <c r="B5349" s="26" t="str">
        <f t="shared" si="598"/>
        <v>MOD_INV_2018</v>
      </c>
      <c r="C5349" s="9" t="str">
        <f t="shared" si="594"/>
        <v>Puno</v>
      </c>
      <c r="D5349" s="9" t="str">
        <f t="shared" si="595"/>
        <v>No Reporta</v>
      </c>
      <c r="E5349" s="9" t="str">
        <f t="shared" si="596"/>
        <v>No Reporta</v>
      </c>
      <c r="F5349" s="194" t="str">
        <f>+'Información ELECTRO PUNO'!E5329</f>
        <v>AT</v>
      </c>
      <c r="G5349" s="194">
        <f>+'Información ELECTRO PUNO'!G5329</f>
        <v>18</v>
      </c>
      <c r="H5349" s="9" t="str">
        <f t="shared" si="597"/>
        <v>Poste</v>
      </c>
      <c r="I5349" s="194" t="str">
        <f>+'Información ELECTRO PUNO'!F5329</f>
        <v>Metalico</v>
      </c>
      <c r="J5349" s="194" t="str">
        <f>+'Información ELECTRO PUNO'!B5329</f>
        <v>PA18/2400</v>
      </c>
      <c r="K5349" s="9" t="str">
        <f t="shared" si="599"/>
        <v>1 Poste autosoportable de acero (18/2400) de suspensión (25°) Tipo SU21-18</v>
      </c>
      <c r="L5349" s="139">
        <f t="shared" si="600"/>
        <v>10.91</v>
      </c>
    </row>
    <row r="5350" spans="1:12" x14ac:dyDescent="0.25">
      <c r="A5350" s="193">
        <f>+'Información ELECTRO PUNO'!A5330</f>
        <v>5329</v>
      </c>
      <c r="B5350" s="26" t="str">
        <f t="shared" si="598"/>
        <v>MOD_INV_2018</v>
      </c>
      <c r="C5350" s="9" t="str">
        <f t="shared" si="594"/>
        <v>Puno</v>
      </c>
      <c r="D5350" s="9" t="str">
        <f t="shared" si="595"/>
        <v>No Reporta</v>
      </c>
      <c r="E5350" s="9" t="str">
        <f t="shared" si="596"/>
        <v>No Reporta</v>
      </c>
      <c r="F5350" s="194" t="str">
        <f>+'Información ELECTRO PUNO'!E5330</f>
        <v>AT</v>
      </c>
      <c r="G5350" s="194">
        <f>+'Información ELECTRO PUNO'!G5330</f>
        <v>18</v>
      </c>
      <c r="H5350" s="9" t="str">
        <f t="shared" si="597"/>
        <v>Poste</v>
      </c>
      <c r="I5350" s="194" t="str">
        <f>+'Información ELECTRO PUNO'!F5330</f>
        <v>Metalico</v>
      </c>
      <c r="J5350" s="194" t="str">
        <f>+'Información ELECTRO PUNO'!B5330</f>
        <v>PA18/2400</v>
      </c>
      <c r="K5350" s="9" t="str">
        <f t="shared" si="599"/>
        <v>1 Poste autosoportable de acero (18/2400) de suspensión (25°) Tipo SU21-18</v>
      </c>
      <c r="L5350" s="139">
        <f t="shared" si="600"/>
        <v>10.91</v>
      </c>
    </row>
    <row r="5351" spans="1:12" x14ac:dyDescent="0.25">
      <c r="A5351" s="193">
        <f>+'Información ELECTRO PUNO'!A5331</f>
        <v>5330</v>
      </c>
      <c r="B5351" s="26" t="str">
        <f t="shared" si="598"/>
        <v>MOD_INV_2018</v>
      </c>
      <c r="C5351" s="9" t="str">
        <f t="shared" si="594"/>
        <v>Puno</v>
      </c>
      <c r="D5351" s="9" t="str">
        <f t="shared" si="595"/>
        <v>No Reporta</v>
      </c>
      <c r="E5351" s="9" t="str">
        <f t="shared" si="596"/>
        <v>No Reporta</v>
      </c>
      <c r="F5351" s="194" t="str">
        <f>+'Información ELECTRO PUNO'!E5331</f>
        <v>AT</v>
      </c>
      <c r="G5351" s="194">
        <f>+'Información ELECTRO PUNO'!G5331</f>
        <v>18</v>
      </c>
      <c r="H5351" s="9" t="str">
        <f t="shared" si="597"/>
        <v>Poste</v>
      </c>
      <c r="I5351" s="194" t="str">
        <f>+'Información ELECTRO PUNO'!F5331</f>
        <v>Metalico</v>
      </c>
      <c r="J5351" s="194" t="str">
        <f>+'Información ELECTRO PUNO'!B5331</f>
        <v>PA18/2400</v>
      </c>
      <c r="K5351" s="9" t="str">
        <f t="shared" si="599"/>
        <v>1 Poste autosoportable de acero (18/2400) de suspensión (25°) Tipo SU21-18</v>
      </c>
      <c r="L5351" s="139">
        <f t="shared" si="600"/>
        <v>10.91</v>
      </c>
    </row>
    <row r="5352" spans="1:12" x14ac:dyDescent="0.25">
      <c r="A5352" s="193">
        <f>+'Información ELECTRO PUNO'!A5332</f>
        <v>5331</v>
      </c>
      <c r="B5352" s="26" t="str">
        <f t="shared" si="598"/>
        <v>MOD_INV_2018</v>
      </c>
      <c r="C5352" s="9" t="str">
        <f t="shared" si="594"/>
        <v>Puno</v>
      </c>
      <c r="D5352" s="9" t="str">
        <f t="shared" si="595"/>
        <v>No Reporta</v>
      </c>
      <c r="E5352" s="9" t="str">
        <f t="shared" si="596"/>
        <v>No Reporta</v>
      </c>
      <c r="F5352" s="194" t="str">
        <f>+'Información ELECTRO PUNO'!E5332</f>
        <v>AT</v>
      </c>
      <c r="G5352" s="194">
        <f>+'Información ELECTRO PUNO'!G5332</f>
        <v>18</v>
      </c>
      <c r="H5352" s="9" t="str">
        <f t="shared" si="597"/>
        <v>Poste</v>
      </c>
      <c r="I5352" s="194" t="str">
        <f>+'Información ELECTRO PUNO'!F5332</f>
        <v>Metalico</v>
      </c>
      <c r="J5352" s="194" t="str">
        <f>+'Información ELECTRO PUNO'!B5332</f>
        <v>PA18/2400</v>
      </c>
      <c r="K5352" s="9" t="str">
        <f t="shared" si="599"/>
        <v>1 Poste autosoportable de acero (18/2400) de suspensión (25°) Tipo SU21-18</v>
      </c>
      <c r="L5352" s="139">
        <f t="shared" si="600"/>
        <v>10.91</v>
      </c>
    </row>
    <row r="5353" spans="1:12" x14ac:dyDescent="0.25">
      <c r="A5353" s="193">
        <f>+'Información ELECTRO PUNO'!A5333</f>
        <v>5332</v>
      </c>
      <c r="B5353" s="26" t="str">
        <f t="shared" si="598"/>
        <v>MOD_INV_2018</v>
      </c>
      <c r="C5353" s="9" t="str">
        <f t="shared" si="594"/>
        <v>Puno</v>
      </c>
      <c r="D5353" s="9" t="str">
        <f t="shared" si="595"/>
        <v>No Reporta</v>
      </c>
      <c r="E5353" s="9" t="str">
        <f t="shared" si="596"/>
        <v>No Reporta</v>
      </c>
      <c r="F5353" s="194" t="str">
        <f>+'Información ELECTRO PUNO'!E5333</f>
        <v>AT</v>
      </c>
      <c r="G5353" s="194">
        <f>+'Información ELECTRO PUNO'!G5333</f>
        <v>18</v>
      </c>
      <c r="H5353" s="9" t="str">
        <f t="shared" si="597"/>
        <v>Poste</v>
      </c>
      <c r="I5353" s="194" t="str">
        <f>+'Información ELECTRO PUNO'!F5333</f>
        <v>Metalico</v>
      </c>
      <c r="J5353" s="194" t="str">
        <f>+'Información ELECTRO PUNO'!B5333</f>
        <v>PA18/2400</v>
      </c>
      <c r="K5353" s="9" t="str">
        <f t="shared" si="599"/>
        <v>1 Poste autosoportable de acero (18/2400) de suspensión (25°) Tipo SU21-18</v>
      </c>
      <c r="L5353" s="139">
        <f t="shared" si="600"/>
        <v>10.91</v>
      </c>
    </row>
    <row r="5354" spans="1:12" x14ac:dyDescent="0.25">
      <c r="A5354" s="193">
        <f>+'Información ELECTRO PUNO'!A5334</f>
        <v>5333</v>
      </c>
      <c r="B5354" s="26" t="str">
        <f t="shared" si="598"/>
        <v>MOD_INV_2018</v>
      </c>
      <c r="C5354" s="9" t="str">
        <f t="shared" si="594"/>
        <v>Puno</v>
      </c>
      <c r="D5354" s="9" t="str">
        <f t="shared" si="595"/>
        <v>No Reporta</v>
      </c>
      <c r="E5354" s="9" t="str">
        <f t="shared" si="596"/>
        <v>No Reporta</v>
      </c>
      <c r="F5354" s="194" t="str">
        <f>+'Información ELECTRO PUNO'!E5334</f>
        <v>AT</v>
      </c>
      <c r="G5354" s="194">
        <f>+'Información ELECTRO PUNO'!G5334</f>
        <v>18</v>
      </c>
      <c r="H5354" s="9" t="str">
        <f t="shared" si="597"/>
        <v>Poste</v>
      </c>
      <c r="I5354" s="194" t="str">
        <f>+'Información ELECTRO PUNO'!F5334</f>
        <v>Metalico</v>
      </c>
      <c r="J5354" s="194" t="str">
        <f>+'Información ELECTRO PUNO'!B5334</f>
        <v>PA18/2400</v>
      </c>
      <c r="K5354" s="9" t="str">
        <f t="shared" si="599"/>
        <v>1 Poste autosoportable de acero (18/2400) de suspensión (25°) Tipo SU21-18</v>
      </c>
      <c r="L5354" s="139">
        <f t="shared" si="600"/>
        <v>10.91</v>
      </c>
    </row>
    <row r="5355" spans="1:12" x14ac:dyDescent="0.25">
      <c r="A5355" s="193">
        <f>+'Información ELECTRO PUNO'!A5335</f>
        <v>5334</v>
      </c>
      <c r="B5355" s="26" t="str">
        <f t="shared" si="598"/>
        <v>MOD_INV_2018</v>
      </c>
      <c r="C5355" s="9" t="str">
        <f t="shared" si="594"/>
        <v>Puno</v>
      </c>
      <c r="D5355" s="9" t="str">
        <f t="shared" si="595"/>
        <v>No Reporta</v>
      </c>
      <c r="E5355" s="9" t="str">
        <f t="shared" si="596"/>
        <v>No Reporta</v>
      </c>
      <c r="F5355" s="194" t="str">
        <f>+'Información ELECTRO PUNO'!E5335</f>
        <v>AT</v>
      </c>
      <c r="G5355" s="194">
        <f>+'Información ELECTRO PUNO'!G5335</f>
        <v>18</v>
      </c>
      <c r="H5355" s="9" t="str">
        <f t="shared" si="597"/>
        <v>Poste</v>
      </c>
      <c r="I5355" s="194" t="str">
        <f>+'Información ELECTRO PUNO'!F5335</f>
        <v>Metalico</v>
      </c>
      <c r="J5355" s="194" t="str">
        <f>+'Información ELECTRO PUNO'!B5335</f>
        <v>PA18/2400</v>
      </c>
      <c r="K5355" s="9" t="str">
        <f t="shared" si="599"/>
        <v>1 Poste autosoportable de acero (18/2400) de suspensión (25°) Tipo SU21-18</v>
      </c>
      <c r="L5355" s="139">
        <f t="shared" si="600"/>
        <v>10.91</v>
      </c>
    </row>
    <row r="5356" spans="1:12" x14ac:dyDescent="0.25">
      <c r="A5356" s="193">
        <f>+'Información ELECTRO PUNO'!A5336</f>
        <v>5335</v>
      </c>
      <c r="B5356" s="26" t="str">
        <f t="shared" si="598"/>
        <v>MOD_INV_2018</v>
      </c>
      <c r="C5356" s="9" t="str">
        <f t="shared" si="594"/>
        <v>Puno</v>
      </c>
      <c r="D5356" s="9" t="str">
        <f t="shared" si="595"/>
        <v>No Reporta</v>
      </c>
      <c r="E5356" s="9" t="str">
        <f t="shared" si="596"/>
        <v>No Reporta</v>
      </c>
      <c r="F5356" s="194" t="str">
        <f>+'Información ELECTRO PUNO'!E5336</f>
        <v>AT</v>
      </c>
      <c r="G5356" s="194">
        <f>+'Información ELECTRO PUNO'!G5336</f>
        <v>18</v>
      </c>
      <c r="H5356" s="9" t="str">
        <f t="shared" si="597"/>
        <v>Poste</v>
      </c>
      <c r="I5356" s="194" t="str">
        <f>+'Información ELECTRO PUNO'!F5336</f>
        <v>Metalico</v>
      </c>
      <c r="J5356" s="194" t="str">
        <f>+'Información ELECTRO PUNO'!B5336</f>
        <v>PA18/2400</v>
      </c>
      <c r="K5356" s="9" t="str">
        <f t="shared" si="599"/>
        <v>1 Poste autosoportable de acero (18/2400) de suspensión (25°) Tipo SU21-18</v>
      </c>
      <c r="L5356" s="139">
        <f t="shared" si="600"/>
        <v>10.91</v>
      </c>
    </row>
    <row r="5357" spans="1:12" x14ac:dyDescent="0.25">
      <c r="A5357" s="193">
        <f>+'Información ELECTRO PUNO'!A5337</f>
        <v>5336</v>
      </c>
      <c r="B5357" s="26" t="str">
        <f t="shared" si="598"/>
        <v>MOD_INV_2018</v>
      </c>
      <c r="C5357" s="9" t="str">
        <f t="shared" si="594"/>
        <v>Puno</v>
      </c>
      <c r="D5357" s="9" t="str">
        <f t="shared" si="595"/>
        <v>No Reporta</v>
      </c>
      <c r="E5357" s="9" t="str">
        <f t="shared" si="596"/>
        <v>No Reporta</v>
      </c>
      <c r="F5357" s="194" t="str">
        <f>+'Información ELECTRO PUNO'!E5337</f>
        <v>AT</v>
      </c>
      <c r="G5357" s="194">
        <f>+'Información ELECTRO PUNO'!G5337</f>
        <v>18</v>
      </c>
      <c r="H5357" s="9" t="str">
        <f t="shared" si="597"/>
        <v>Poste</v>
      </c>
      <c r="I5357" s="194" t="str">
        <f>+'Información ELECTRO PUNO'!F5337</f>
        <v>Metalico</v>
      </c>
      <c r="J5357" s="194" t="str">
        <f>+'Información ELECTRO PUNO'!B5337</f>
        <v>PA18/2400</v>
      </c>
      <c r="K5357" s="9" t="str">
        <f t="shared" si="599"/>
        <v>1 Poste autosoportable de acero (18/2400) de suspensión (25°) Tipo SU21-18</v>
      </c>
      <c r="L5357" s="139">
        <f t="shared" si="600"/>
        <v>10.91</v>
      </c>
    </row>
    <row r="5358" spans="1:12" x14ac:dyDescent="0.25">
      <c r="A5358" s="193">
        <f>+'Información ELECTRO PUNO'!A5338</f>
        <v>5337</v>
      </c>
      <c r="B5358" s="26" t="str">
        <f t="shared" si="598"/>
        <v>MOD_INV_2018</v>
      </c>
      <c r="C5358" s="9" t="str">
        <f t="shared" si="594"/>
        <v>Puno</v>
      </c>
      <c r="D5358" s="9" t="str">
        <f t="shared" si="595"/>
        <v>No Reporta</v>
      </c>
      <c r="E5358" s="9" t="str">
        <f t="shared" si="596"/>
        <v>No Reporta</v>
      </c>
      <c r="F5358" s="194" t="str">
        <f>+'Información ELECTRO PUNO'!E5338</f>
        <v>AT</v>
      </c>
      <c r="G5358" s="194">
        <f>+'Información ELECTRO PUNO'!G5338</f>
        <v>18</v>
      </c>
      <c r="H5358" s="9" t="str">
        <f t="shared" si="597"/>
        <v>Poste</v>
      </c>
      <c r="I5358" s="194" t="str">
        <f>+'Información ELECTRO PUNO'!F5338</f>
        <v>Metalico</v>
      </c>
      <c r="J5358" s="194" t="str">
        <f>+'Información ELECTRO PUNO'!B5338</f>
        <v>PA18/2400</v>
      </c>
      <c r="K5358" s="9" t="str">
        <f t="shared" si="599"/>
        <v>1 Poste autosoportable de acero (18/2400) de suspensión (25°) Tipo SU21-18</v>
      </c>
      <c r="L5358" s="139">
        <f t="shared" si="600"/>
        <v>10.91</v>
      </c>
    </row>
    <row r="5359" spans="1:12" x14ac:dyDescent="0.25">
      <c r="A5359" s="193">
        <f>+'Información ELECTRO PUNO'!A5339</f>
        <v>5338</v>
      </c>
      <c r="B5359" s="26" t="str">
        <f t="shared" si="598"/>
        <v>MOD_INV_2018</v>
      </c>
      <c r="C5359" s="9" t="str">
        <f t="shared" si="594"/>
        <v>Puno</v>
      </c>
      <c r="D5359" s="9" t="str">
        <f t="shared" si="595"/>
        <v>No Reporta</v>
      </c>
      <c r="E5359" s="9" t="str">
        <f t="shared" si="596"/>
        <v>No Reporta</v>
      </c>
      <c r="F5359" s="194" t="str">
        <f>+'Información ELECTRO PUNO'!E5339</f>
        <v>AT</v>
      </c>
      <c r="G5359" s="194">
        <f>+'Información ELECTRO PUNO'!G5339</f>
        <v>18</v>
      </c>
      <c r="H5359" s="9" t="str">
        <f t="shared" si="597"/>
        <v>Poste</v>
      </c>
      <c r="I5359" s="194" t="str">
        <f>+'Información ELECTRO PUNO'!F5339</f>
        <v>Metalico</v>
      </c>
      <c r="J5359" s="194" t="str">
        <f>+'Información ELECTRO PUNO'!B5339</f>
        <v>PA18/2400</v>
      </c>
      <c r="K5359" s="9" t="str">
        <f t="shared" si="599"/>
        <v>1 Poste autosoportable de acero (18/2400) de suspensión (25°) Tipo SU21-18</v>
      </c>
      <c r="L5359" s="139">
        <f t="shared" si="600"/>
        <v>10.91</v>
      </c>
    </row>
    <row r="5360" spans="1:12" x14ac:dyDescent="0.25">
      <c r="A5360" s="193">
        <f>+'Información ELECTRO PUNO'!A5340</f>
        <v>5339</v>
      </c>
      <c r="B5360" s="26" t="str">
        <f t="shared" si="598"/>
        <v>MOD_INV_2018</v>
      </c>
      <c r="C5360" s="9" t="str">
        <f t="shared" si="594"/>
        <v>Puno</v>
      </c>
      <c r="D5360" s="9" t="str">
        <f t="shared" si="595"/>
        <v>No Reporta</v>
      </c>
      <c r="E5360" s="9" t="str">
        <f t="shared" si="596"/>
        <v>No Reporta</v>
      </c>
      <c r="F5360" s="194" t="str">
        <f>+'Información ELECTRO PUNO'!E5340</f>
        <v>AT</v>
      </c>
      <c r="G5360" s="194">
        <f>+'Información ELECTRO PUNO'!G5340</f>
        <v>18</v>
      </c>
      <c r="H5360" s="9" t="str">
        <f t="shared" si="597"/>
        <v>Poste</v>
      </c>
      <c r="I5360" s="194" t="str">
        <f>+'Información ELECTRO PUNO'!F5340</f>
        <v>Metalico</v>
      </c>
      <c r="J5360" s="194" t="str">
        <f>+'Información ELECTRO PUNO'!B5340</f>
        <v>PA18/2400</v>
      </c>
      <c r="K5360" s="9" t="str">
        <f t="shared" si="599"/>
        <v>1 Poste autosoportable de acero (18/2400) de suspensión (25°) Tipo SU21-18</v>
      </c>
      <c r="L5360" s="139">
        <f t="shared" si="600"/>
        <v>10.91</v>
      </c>
    </row>
    <row r="5361" spans="1:12" x14ac:dyDescent="0.25">
      <c r="A5361" s="193">
        <f>+'Información ELECTRO PUNO'!A5341</f>
        <v>5340</v>
      </c>
      <c r="B5361" s="26" t="str">
        <f t="shared" si="598"/>
        <v>MOD_INV_2018</v>
      </c>
      <c r="C5361" s="9" t="str">
        <f t="shared" si="594"/>
        <v>Puno</v>
      </c>
      <c r="D5361" s="9" t="str">
        <f t="shared" si="595"/>
        <v>No Reporta</v>
      </c>
      <c r="E5361" s="9" t="str">
        <f t="shared" si="596"/>
        <v>No Reporta</v>
      </c>
      <c r="F5361" s="194" t="str">
        <f>+'Información ELECTRO PUNO'!E5341</f>
        <v>AT</v>
      </c>
      <c r="G5361" s="194">
        <f>+'Información ELECTRO PUNO'!G5341</f>
        <v>18</v>
      </c>
      <c r="H5361" s="9" t="str">
        <f t="shared" si="597"/>
        <v>Poste</v>
      </c>
      <c r="I5361" s="194" t="str">
        <f>+'Información ELECTRO PUNO'!F5341</f>
        <v>Metalico</v>
      </c>
      <c r="J5361" s="194" t="str">
        <f>+'Información ELECTRO PUNO'!B5341</f>
        <v>PA18/2400</v>
      </c>
      <c r="K5361" s="9" t="str">
        <f t="shared" si="599"/>
        <v>1 Poste autosoportable de acero (18/2400) de suspensión (25°) Tipo SU21-18</v>
      </c>
      <c r="L5361" s="139">
        <f t="shared" si="600"/>
        <v>10.91</v>
      </c>
    </row>
    <row r="5362" spans="1:12" x14ac:dyDescent="0.25">
      <c r="A5362" s="193">
        <f>+'Información ELECTRO PUNO'!A5342</f>
        <v>5341</v>
      </c>
      <c r="B5362" s="26" t="str">
        <f t="shared" si="598"/>
        <v>MOD_INV_2018</v>
      </c>
      <c r="C5362" s="9" t="str">
        <f t="shared" si="594"/>
        <v>Puno</v>
      </c>
      <c r="D5362" s="9" t="str">
        <f t="shared" si="595"/>
        <v>No Reporta</v>
      </c>
      <c r="E5362" s="9" t="str">
        <f t="shared" si="596"/>
        <v>No Reporta</v>
      </c>
      <c r="F5362" s="194" t="str">
        <f>+'Información ELECTRO PUNO'!E5342</f>
        <v>AT</v>
      </c>
      <c r="G5362" s="194">
        <f>+'Información ELECTRO PUNO'!G5342</f>
        <v>18</v>
      </c>
      <c r="H5362" s="9" t="str">
        <f t="shared" si="597"/>
        <v>Poste</v>
      </c>
      <c r="I5362" s="194" t="str">
        <f>+'Información ELECTRO PUNO'!F5342</f>
        <v>Metalico</v>
      </c>
      <c r="J5362" s="194" t="str">
        <f>+'Información ELECTRO PUNO'!B5342</f>
        <v>PA18/2400</v>
      </c>
      <c r="K5362" s="9" t="str">
        <f t="shared" si="599"/>
        <v>1 Poste autosoportable de acero (18/2400) de suspensión (25°) Tipo SU21-18</v>
      </c>
      <c r="L5362" s="139">
        <f t="shared" si="600"/>
        <v>10.91</v>
      </c>
    </row>
    <row r="5363" spans="1:12" x14ac:dyDescent="0.25">
      <c r="A5363" s="193">
        <f>+'Información ELECTRO PUNO'!A5343</f>
        <v>5342</v>
      </c>
      <c r="B5363" s="26" t="str">
        <f t="shared" si="598"/>
        <v>MOD_INV_2018</v>
      </c>
      <c r="C5363" s="9" t="str">
        <f t="shared" si="594"/>
        <v>Puno</v>
      </c>
      <c r="D5363" s="9" t="str">
        <f t="shared" si="595"/>
        <v>No Reporta</v>
      </c>
      <c r="E5363" s="9" t="str">
        <f t="shared" si="596"/>
        <v>No Reporta</v>
      </c>
      <c r="F5363" s="194" t="str">
        <f>+'Información ELECTRO PUNO'!E5343</f>
        <v>AT</v>
      </c>
      <c r="G5363" s="194">
        <f>+'Información ELECTRO PUNO'!G5343</f>
        <v>18</v>
      </c>
      <c r="H5363" s="9" t="str">
        <f t="shared" si="597"/>
        <v>Poste</v>
      </c>
      <c r="I5363" s="194" t="str">
        <f>+'Información ELECTRO PUNO'!F5343</f>
        <v>Metalico</v>
      </c>
      <c r="J5363" s="194" t="str">
        <f>+'Información ELECTRO PUNO'!B5343</f>
        <v>PA18/2400</v>
      </c>
      <c r="K5363" s="9" t="str">
        <f t="shared" si="599"/>
        <v>1 Poste autosoportable de acero (18/2400) de suspensión (25°) Tipo SU21-18</v>
      </c>
      <c r="L5363" s="139">
        <f t="shared" si="600"/>
        <v>10.91</v>
      </c>
    </row>
    <row r="5364" spans="1:12" x14ac:dyDescent="0.25">
      <c r="A5364" s="193">
        <f>+'Información ELECTRO PUNO'!A5344</f>
        <v>5343</v>
      </c>
      <c r="B5364" s="26" t="str">
        <f t="shared" si="598"/>
        <v>MOD_INV_2018</v>
      </c>
      <c r="C5364" s="9" t="str">
        <f t="shared" si="594"/>
        <v>Puno</v>
      </c>
      <c r="D5364" s="9" t="str">
        <f t="shared" si="595"/>
        <v>No Reporta</v>
      </c>
      <c r="E5364" s="9" t="str">
        <f t="shared" si="596"/>
        <v>No Reporta</v>
      </c>
      <c r="F5364" s="194" t="str">
        <f>+'Información ELECTRO PUNO'!E5344</f>
        <v>AT</v>
      </c>
      <c r="G5364" s="194">
        <f>+'Información ELECTRO PUNO'!G5344</f>
        <v>18</v>
      </c>
      <c r="H5364" s="9" t="str">
        <f t="shared" si="597"/>
        <v>Poste</v>
      </c>
      <c r="I5364" s="194" t="str">
        <f>+'Información ELECTRO PUNO'!F5344</f>
        <v>Metalico</v>
      </c>
      <c r="J5364" s="194" t="str">
        <f>+'Información ELECTRO PUNO'!B5344</f>
        <v>PA18/2400</v>
      </c>
      <c r="K5364" s="9" t="str">
        <f t="shared" si="599"/>
        <v>1 Poste autosoportable de acero (18/2400) de suspensión (25°) Tipo SU21-18</v>
      </c>
      <c r="L5364" s="139">
        <f t="shared" si="600"/>
        <v>10.91</v>
      </c>
    </row>
    <row r="5365" spans="1:12" x14ac:dyDescent="0.25">
      <c r="A5365" s="193">
        <f>+'Información ELECTRO PUNO'!A5345</f>
        <v>5344</v>
      </c>
      <c r="B5365" s="26" t="str">
        <f t="shared" si="598"/>
        <v>MOD_INV_2018</v>
      </c>
      <c r="C5365" s="9" t="str">
        <f t="shared" si="594"/>
        <v>Puno</v>
      </c>
      <c r="D5365" s="9" t="str">
        <f t="shared" si="595"/>
        <v>No Reporta</v>
      </c>
      <c r="E5365" s="9" t="str">
        <f t="shared" si="596"/>
        <v>No Reporta</v>
      </c>
      <c r="F5365" s="194" t="str">
        <f>+'Información ELECTRO PUNO'!E5345</f>
        <v>AT</v>
      </c>
      <c r="G5365" s="194">
        <f>+'Información ELECTRO PUNO'!G5345</f>
        <v>18</v>
      </c>
      <c r="H5365" s="9" t="str">
        <f t="shared" si="597"/>
        <v>Poste</v>
      </c>
      <c r="I5365" s="194" t="str">
        <f>+'Información ELECTRO PUNO'!F5345</f>
        <v>Metalico</v>
      </c>
      <c r="J5365" s="194" t="str">
        <f>+'Información ELECTRO PUNO'!B5345</f>
        <v>PA18/2400</v>
      </c>
      <c r="K5365" s="9" t="str">
        <f t="shared" si="599"/>
        <v>1 Poste autosoportable de acero (18/2400) de suspensión (25°) Tipo SU21-18</v>
      </c>
      <c r="L5365" s="139">
        <f t="shared" si="600"/>
        <v>10.91</v>
      </c>
    </row>
    <row r="5366" spans="1:12" x14ac:dyDescent="0.25">
      <c r="A5366" s="193">
        <f>+'Información ELECTRO PUNO'!A5346</f>
        <v>5345</v>
      </c>
      <c r="B5366" s="26" t="str">
        <f t="shared" si="598"/>
        <v>MOD_INV_2018</v>
      </c>
      <c r="C5366" s="9" t="str">
        <f t="shared" si="594"/>
        <v>Puno</v>
      </c>
      <c r="D5366" s="9" t="str">
        <f t="shared" si="595"/>
        <v>No Reporta</v>
      </c>
      <c r="E5366" s="9" t="str">
        <f t="shared" si="596"/>
        <v>No Reporta</v>
      </c>
      <c r="F5366" s="194" t="str">
        <f>+'Información ELECTRO PUNO'!E5346</f>
        <v>AT</v>
      </c>
      <c r="G5366" s="194">
        <f>+'Información ELECTRO PUNO'!G5346</f>
        <v>18</v>
      </c>
      <c r="H5366" s="9" t="str">
        <f t="shared" si="597"/>
        <v>Poste</v>
      </c>
      <c r="I5366" s="194" t="str">
        <f>+'Información ELECTRO PUNO'!F5346</f>
        <v>Metalico</v>
      </c>
      <c r="J5366" s="194" t="str">
        <f>+'Información ELECTRO PUNO'!B5346</f>
        <v>PA18/2400</v>
      </c>
      <c r="K5366" s="9" t="str">
        <f t="shared" si="599"/>
        <v>1 Poste autosoportable de acero (18/2400) de suspensión (25°) Tipo SU21-18</v>
      </c>
      <c r="L5366" s="139">
        <f t="shared" si="600"/>
        <v>10.91</v>
      </c>
    </row>
    <row r="5367" spans="1:12" x14ac:dyDescent="0.25">
      <c r="A5367" s="193">
        <f>+'Información ELECTRO PUNO'!A5347</f>
        <v>5346</v>
      </c>
      <c r="B5367" s="26" t="str">
        <f t="shared" si="598"/>
        <v>MOD_INV_2018</v>
      </c>
      <c r="C5367" s="9" t="str">
        <f t="shared" si="594"/>
        <v>Puno</v>
      </c>
      <c r="D5367" s="9" t="str">
        <f t="shared" si="595"/>
        <v>No Reporta</v>
      </c>
      <c r="E5367" s="9" t="str">
        <f t="shared" si="596"/>
        <v>No Reporta</v>
      </c>
      <c r="F5367" s="194" t="str">
        <f>+'Información ELECTRO PUNO'!E5347</f>
        <v>AT</v>
      </c>
      <c r="G5367" s="194">
        <f>+'Información ELECTRO PUNO'!G5347</f>
        <v>18</v>
      </c>
      <c r="H5367" s="9" t="str">
        <f t="shared" si="597"/>
        <v>Poste</v>
      </c>
      <c r="I5367" s="194" t="str">
        <f>+'Información ELECTRO PUNO'!F5347</f>
        <v>Metalico</v>
      </c>
      <c r="J5367" s="194" t="str">
        <f>+'Información ELECTRO PUNO'!B5347</f>
        <v>PA18/2400</v>
      </c>
      <c r="K5367" s="9" t="str">
        <f t="shared" si="599"/>
        <v>1 Poste autosoportable de acero (18/2400) de suspensión (25°) Tipo SU21-18</v>
      </c>
      <c r="L5367" s="139">
        <f t="shared" si="600"/>
        <v>10.91</v>
      </c>
    </row>
    <row r="5368" spans="1:12" x14ac:dyDescent="0.25">
      <c r="A5368" s="193">
        <f>+'Información ELECTRO PUNO'!A5348</f>
        <v>5347</v>
      </c>
      <c r="B5368" s="26" t="str">
        <f t="shared" si="598"/>
        <v>MOD_INV_2018</v>
      </c>
      <c r="C5368" s="9" t="str">
        <f t="shared" si="594"/>
        <v>Puno</v>
      </c>
      <c r="D5368" s="9" t="str">
        <f t="shared" si="595"/>
        <v>No Reporta</v>
      </c>
      <c r="E5368" s="9" t="str">
        <f t="shared" si="596"/>
        <v>No Reporta</v>
      </c>
      <c r="F5368" s="194" t="str">
        <f>+'Información ELECTRO PUNO'!E5348</f>
        <v>AT</v>
      </c>
      <c r="G5368" s="194">
        <f>+'Información ELECTRO PUNO'!G5348</f>
        <v>18</v>
      </c>
      <c r="H5368" s="9" t="str">
        <f t="shared" si="597"/>
        <v>Poste</v>
      </c>
      <c r="I5368" s="194" t="str">
        <f>+'Información ELECTRO PUNO'!F5348</f>
        <v>Metalico</v>
      </c>
      <c r="J5368" s="194" t="str">
        <f>+'Información ELECTRO PUNO'!B5348</f>
        <v>PA18/2400</v>
      </c>
      <c r="K5368" s="9" t="str">
        <f t="shared" si="599"/>
        <v>1 Poste autosoportable de acero (18/2400) de suspensión (25°) Tipo SU21-18</v>
      </c>
      <c r="L5368" s="139">
        <f t="shared" si="600"/>
        <v>10.91</v>
      </c>
    </row>
    <row r="5369" spans="1:12" x14ac:dyDescent="0.25">
      <c r="A5369" s="193">
        <f>+'Información ELECTRO PUNO'!A5349</f>
        <v>5348</v>
      </c>
      <c r="B5369" s="26" t="str">
        <f t="shared" si="598"/>
        <v>MOD_INV_2018</v>
      </c>
      <c r="C5369" s="9" t="str">
        <f t="shared" si="594"/>
        <v>Puno</v>
      </c>
      <c r="D5369" s="9" t="str">
        <f t="shared" si="595"/>
        <v>No Reporta</v>
      </c>
      <c r="E5369" s="9" t="str">
        <f t="shared" si="596"/>
        <v>No Reporta</v>
      </c>
      <c r="F5369" s="194" t="str">
        <f>+'Información ELECTRO PUNO'!E5349</f>
        <v>AT</v>
      </c>
      <c r="G5369" s="194">
        <f>+'Información ELECTRO PUNO'!G5349</f>
        <v>18</v>
      </c>
      <c r="H5369" s="9" t="str">
        <f t="shared" si="597"/>
        <v>Poste</v>
      </c>
      <c r="I5369" s="194" t="str">
        <f>+'Información ELECTRO PUNO'!F5349</f>
        <v>Metalico</v>
      </c>
      <c r="J5369" s="194" t="str">
        <f>+'Información ELECTRO PUNO'!B5349</f>
        <v>PA18/2400</v>
      </c>
      <c r="K5369" s="9" t="str">
        <f t="shared" si="599"/>
        <v>1 Poste autosoportable de acero (18/2400) de suspensión (25°) Tipo SU21-18</v>
      </c>
      <c r="L5369" s="139">
        <f t="shared" si="600"/>
        <v>10.91</v>
      </c>
    </row>
    <row r="5370" spans="1:12" x14ac:dyDescent="0.25">
      <c r="A5370" s="193">
        <f>+'Información ELECTRO PUNO'!A5350</f>
        <v>5349</v>
      </c>
      <c r="B5370" s="26" t="str">
        <f t="shared" si="598"/>
        <v>MOD_INV_2018</v>
      </c>
      <c r="C5370" s="9" t="str">
        <f t="shared" si="594"/>
        <v>Puno</v>
      </c>
      <c r="D5370" s="9" t="str">
        <f t="shared" si="595"/>
        <v>No Reporta</v>
      </c>
      <c r="E5370" s="9" t="str">
        <f t="shared" si="596"/>
        <v>No Reporta</v>
      </c>
      <c r="F5370" s="194" t="str">
        <f>+'Información ELECTRO PUNO'!E5350</f>
        <v>AT</v>
      </c>
      <c r="G5370" s="194">
        <f>+'Información ELECTRO PUNO'!G5350</f>
        <v>18</v>
      </c>
      <c r="H5370" s="9" t="str">
        <f t="shared" si="597"/>
        <v>Poste</v>
      </c>
      <c r="I5370" s="194" t="str">
        <f>+'Información ELECTRO PUNO'!F5350</f>
        <v>Metalico</v>
      </c>
      <c r="J5370" s="194" t="str">
        <f>+'Información ELECTRO PUNO'!B5350</f>
        <v>PA18/2400</v>
      </c>
      <c r="K5370" s="9" t="str">
        <f t="shared" si="599"/>
        <v>1 Poste autosoportable de acero (18/2400) de suspensión (25°) Tipo SU21-18</v>
      </c>
      <c r="L5370" s="139">
        <f t="shared" si="600"/>
        <v>10.91</v>
      </c>
    </row>
    <row r="5371" spans="1:12" x14ac:dyDescent="0.25">
      <c r="A5371" s="193">
        <f>+'Información ELECTRO PUNO'!A5351</f>
        <v>5350</v>
      </c>
      <c r="B5371" s="26" t="str">
        <f t="shared" si="598"/>
        <v>MOD_INV_2018</v>
      </c>
      <c r="C5371" s="9" t="str">
        <f t="shared" si="594"/>
        <v>Puno</v>
      </c>
      <c r="D5371" s="9" t="str">
        <f t="shared" si="595"/>
        <v>No Reporta</v>
      </c>
      <c r="E5371" s="9" t="str">
        <f t="shared" si="596"/>
        <v>No Reporta</v>
      </c>
      <c r="F5371" s="194" t="str">
        <f>+'Información ELECTRO PUNO'!E5351</f>
        <v>AT</v>
      </c>
      <c r="G5371" s="194">
        <f>+'Información ELECTRO PUNO'!G5351</f>
        <v>18</v>
      </c>
      <c r="H5371" s="9" t="str">
        <f t="shared" si="597"/>
        <v>Poste</v>
      </c>
      <c r="I5371" s="194" t="str">
        <f>+'Información ELECTRO PUNO'!F5351</f>
        <v>Metalico</v>
      </c>
      <c r="J5371" s="194" t="str">
        <f>+'Información ELECTRO PUNO'!B5351</f>
        <v>PA18/2400</v>
      </c>
      <c r="K5371" s="9" t="str">
        <f t="shared" si="599"/>
        <v>1 Poste autosoportable de acero (18/2400) de suspensión (25°) Tipo SU21-18</v>
      </c>
      <c r="L5371" s="139">
        <f t="shared" si="600"/>
        <v>10.91</v>
      </c>
    </row>
    <row r="5372" spans="1:12" x14ac:dyDescent="0.25">
      <c r="A5372" s="193">
        <f>+'Información ELECTRO PUNO'!A5352</f>
        <v>5351</v>
      </c>
      <c r="B5372" s="26" t="str">
        <f t="shared" si="598"/>
        <v>MOD_INV_2018</v>
      </c>
      <c r="C5372" s="9" t="str">
        <f t="shared" si="594"/>
        <v>Puno</v>
      </c>
      <c r="D5372" s="9" t="str">
        <f t="shared" si="595"/>
        <v>No Reporta</v>
      </c>
      <c r="E5372" s="9" t="str">
        <f t="shared" si="596"/>
        <v>No Reporta</v>
      </c>
      <c r="F5372" s="194" t="str">
        <f>+'Información ELECTRO PUNO'!E5352</f>
        <v>AT</v>
      </c>
      <c r="G5372" s="194">
        <f>+'Información ELECTRO PUNO'!G5352</f>
        <v>18</v>
      </c>
      <c r="H5372" s="9" t="str">
        <f t="shared" si="597"/>
        <v>Poste</v>
      </c>
      <c r="I5372" s="194" t="str">
        <f>+'Información ELECTRO PUNO'!F5352</f>
        <v>Metalico</v>
      </c>
      <c r="J5372" s="194" t="str">
        <f>+'Información ELECTRO PUNO'!B5352</f>
        <v>PA18/2400</v>
      </c>
      <c r="K5372" s="9" t="str">
        <f t="shared" si="599"/>
        <v>1 Poste autosoportable de acero (18/2400) de suspensión (25°) Tipo SU21-18</v>
      </c>
      <c r="L5372" s="139">
        <f t="shared" si="600"/>
        <v>10.91</v>
      </c>
    </row>
    <row r="5373" spans="1:12" x14ac:dyDescent="0.25">
      <c r="A5373" s="193">
        <f>+'Información ELECTRO PUNO'!A5353</f>
        <v>5352</v>
      </c>
      <c r="B5373" s="26" t="str">
        <f t="shared" si="598"/>
        <v>MOD_INV_2018</v>
      </c>
      <c r="C5373" s="9" t="str">
        <f t="shared" si="594"/>
        <v>Puno</v>
      </c>
      <c r="D5373" s="9" t="str">
        <f t="shared" si="595"/>
        <v>No Reporta</v>
      </c>
      <c r="E5373" s="9" t="str">
        <f t="shared" si="596"/>
        <v>No Reporta</v>
      </c>
      <c r="F5373" s="194" t="str">
        <f>+'Información ELECTRO PUNO'!E5353</f>
        <v>AT</v>
      </c>
      <c r="G5373" s="194">
        <f>+'Información ELECTRO PUNO'!G5353</f>
        <v>18</v>
      </c>
      <c r="H5373" s="9" t="str">
        <f t="shared" si="597"/>
        <v>Poste</v>
      </c>
      <c r="I5373" s="194" t="str">
        <f>+'Información ELECTRO PUNO'!F5353</f>
        <v>Metalico</v>
      </c>
      <c r="J5373" s="194" t="str">
        <f>+'Información ELECTRO PUNO'!B5353</f>
        <v>PA18/2400</v>
      </c>
      <c r="K5373" s="9" t="str">
        <f t="shared" si="599"/>
        <v>1 Poste autosoportable de acero (18/2400) de suspensión (25°) Tipo SU21-18</v>
      </c>
      <c r="L5373" s="139">
        <f t="shared" si="600"/>
        <v>10.91</v>
      </c>
    </row>
    <row r="5374" spans="1:12" x14ac:dyDescent="0.25">
      <c r="A5374" s="193">
        <f>+'Información ELECTRO PUNO'!A5354</f>
        <v>5353</v>
      </c>
      <c r="B5374" s="26" t="str">
        <f t="shared" si="598"/>
        <v>MOD_INV_2018</v>
      </c>
      <c r="C5374" s="9" t="str">
        <f t="shared" si="594"/>
        <v>Puno</v>
      </c>
      <c r="D5374" s="9" t="str">
        <f t="shared" si="595"/>
        <v>No Reporta</v>
      </c>
      <c r="E5374" s="9" t="str">
        <f t="shared" si="596"/>
        <v>No Reporta</v>
      </c>
      <c r="F5374" s="194" t="str">
        <f>+'Información ELECTRO PUNO'!E5354</f>
        <v>AT</v>
      </c>
      <c r="G5374" s="194">
        <f>+'Información ELECTRO PUNO'!G5354</f>
        <v>18</v>
      </c>
      <c r="H5374" s="9" t="str">
        <f t="shared" si="597"/>
        <v>Poste</v>
      </c>
      <c r="I5374" s="194" t="str">
        <f>+'Información ELECTRO PUNO'!F5354</f>
        <v>Metalico</v>
      </c>
      <c r="J5374" s="194" t="str">
        <f>+'Información ELECTRO PUNO'!B5354</f>
        <v>PA18/2400</v>
      </c>
      <c r="K5374" s="9" t="str">
        <f t="shared" si="599"/>
        <v>1 Poste autosoportable de acero (18/2400) de suspensión (25°) Tipo SU21-18</v>
      </c>
      <c r="L5374" s="139">
        <f t="shared" si="600"/>
        <v>10.91</v>
      </c>
    </row>
    <row r="5375" spans="1:12" x14ac:dyDescent="0.25">
      <c r="A5375" s="193">
        <f>+'Información ELECTRO PUNO'!A5355</f>
        <v>5354</v>
      </c>
      <c r="B5375" s="26" t="str">
        <f t="shared" si="598"/>
        <v>MOD_INV_2018</v>
      </c>
      <c r="C5375" s="9" t="str">
        <f t="shared" si="594"/>
        <v>Puno</v>
      </c>
      <c r="D5375" s="9" t="str">
        <f t="shared" si="595"/>
        <v>No Reporta</v>
      </c>
      <c r="E5375" s="9" t="str">
        <f t="shared" si="596"/>
        <v>No Reporta</v>
      </c>
      <c r="F5375" s="194" t="str">
        <f>+'Información ELECTRO PUNO'!E5355</f>
        <v>AT</v>
      </c>
      <c r="G5375" s="194">
        <f>+'Información ELECTRO PUNO'!G5355</f>
        <v>18</v>
      </c>
      <c r="H5375" s="9" t="str">
        <f t="shared" si="597"/>
        <v>Poste</v>
      </c>
      <c r="I5375" s="194" t="str">
        <f>+'Información ELECTRO PUNO'!F5355</f>
        <v>Metalico</v>
      </c>
      <c r="J5375" s="194" t="str">
        <f>+'Información ELECTRO PUNO'!B5355</f>
        <v>PA18/2400</v>
      </c>
      <c r="K5375" s="9" t="str">
        <f t="shared" si="599"/>
        <v>1 Poste autosoportable de acero (18/2400) de suspensión (25°) Tipo SU21-18</v>
      </c>
      <c r="L5375" s="139">
        <f t="shared" si="600"/>
        <v>10.91</v>
      </c>
    </row>
    <row r="5376" spans="1:12" x14ac:dyDescent="0.25">
      <c r="A5376" s="193">
        <f>+'Información ELECTRO PUNO'!A5356</f>
        <v>5355</v>
      </c>
      <c r="B5376" s="26" t="str">
        <f t="shared" si="598"/>
        <v>MOD_INV_2018</v>
      </c>
      <c r="C5376" s="9" t="str">
        <f t="shared" si="594"/>
        <v>Puno</v>
      </c>
      <c r="D5376" s="9" t="str">
        <f t="shared" si="595"/>
        <v>No Reporta</v>
      </c>
      <c r="E5376" s="9" t="str">
        <f t="shared" si="596"/>
        <v>No Reporta</v>
      </c>
      <c r="F5376" s="194" t="str">
        <f>+'Información ELECTRO PUNO'!E5356</f>
        <v>AT</v>
      </c>
      <c r="G5376" s="194">
        <f>+'Información ELECTRO PUNO'!G5356</f>
        <v>18</v>
      </c>
      <c r="H5376" s="9" t="str">
        <f t="shared" si="597"/>
        <v>Poste</v>
      </c>
      <c r="I5376" s="194" t="str">
        <f>+'Información ELECTRO PUNO'!F5356</f>
        <v>Metalico</v>
      </c>
      <c r="J5376" s="194" t="str">
        <f>+'Información ELECTRO PUNO'!B5356</f>
        <v>PA18/2400</v>
      </c>
      <c r="K5376" s="9" t="str">
        <f t="shared" si="599"/>
        <v>1 Poste autosoportable de acero (18/2400) de suspensión (25°) Tipo SU21-18</v>
      </c>
      <c r="L5376" s="139">
        <f t="shared" si="600"/>
        <v>10.91</v>
      </c>
    </row>
    <row r="5377" spans="1:12" x14ac:dyDescent="0.25">
      <c r="A5377" s="193">
        <f>+'Información ELECTRO PUNO'!A5357</f>
        <v>5356</v>
      </c>
      <c r="B5377" s="26" t="str">
        <f t="shared" si="598"/>
        <v>MOD_INV_2018</v>
      </c>
      <c r="C5377" s="9" t="str">
        <f t="shared" si="594"/>
        <v>Puno</v>
      </c>
      <c r="D5377" s="9" t="str">
        <f t="shared" si="595"/>
        <v>No Reporta</v>
      </c>
      <c r="E5377" s="9" t="str">
        <f t="shared" si="596"/>
        <v>No Reporta</v>
      </c>
      <c r="F5377" s="194" t="str">
        <f>+'Información ELECTRO PUNO'!E5357</f>
        <v>AT</v>
      </c>
      <c r="G5377" s="194">
        <f>+'Información ELECTRO PUNO'!G5357</f>
        <v>18</v>
      </c>
      <c r="H5377" s="9" t="str">
        <f t="shared" si="597"/>
        <v>Poste</v>
      </c>
      <c r="I5377" s="194" t="str">
        <f>+'Información ELECTRO PUNO'!F5357</f>
        <v>Metalico</v>
      </c>
      <c r="J5377" s="194" t="str">
        <f>+'Información ELECTRO PUNO'!B5357</f>
        <v>PA18/2400</v>
      </c>
      <c r="K5377" s="9" t="str">
        <f t="shared" si="599"/>
        <v>1 Poste autosoportable de acero (18/2400) de suspensión (25°) Tipo SU21-18</v>
      </c>
      <c r="L5377" s="139">
        <f t="shared" si="600"/>
        <v>10.91</v>
      </c>
    </row>
    <row r="5378" spans="1:12" x14ac:dyDescent="0.25">
      <c r="A5378" s="193">
        <f>+'Información ELECTRO PUNO'!A5358</f>
        <v>5357</v>
      </c>
      <c r="B5378" s="26" t="str">
        <f t="shared" si="598"/>
        <v>MOD_INV_2018</v>
      </c>
      <c r="C5378" s="9" t="str">
        <f t="shared" si="594"/>
        <v>Puno</v>
      </c>
      <c r="D5378" s="9" t="str">
        <f t="shared" si="595"/>
        <v>No Reporta</v>
      </c>
      <c r="E5378" s="9" t="str">
        <f t="shared" si="596"/>
        <v>No Reporta</v>
      </c>
      <c r="F5378" s="194" t="str">
        <f>+'Información ELECTRO PUNO'!E5358</f>
        <v>AT</v>
      </c>
      <c r="G5378" s="194">
        <f>+'Información ELECTRO PUNO'!G5358</f>
        <v>18</v>
      </c>
      <c r="H5378" s="9" t="str">
        <f t="shared" si="597"/>
        <v>Poste</v>
      </c>
      <c r="I5378" s="194" t="str">
        <f>+'Información ELECTRO PUNO'!F5358</f>
        <v>Metalico</v>
      </c>
      <c r="J5378" s="194" t="str">
        <f>+'Información ELECTRO PUNO'!B5358</f>
        <v>PA18/2400</v>
      </c>
      <c r="K5378" s="9" t="str">
        <f t="shared" si="599"/>
        <v>1 Poste autosoportable de acero (18/2400) de suspensión (25°) Tipo SU21-18</v>
      </c>
      <c r="L5378" s="139">
        <f t="shared" si="600"/>
        <v>10.91</v>
      </c>
    </row>
    <row r="5379" spans="1:12" x14ac:dyDescent="0.25">
      <c r="A5379" s="193">
        <f>+'Información ELECTRO PUNO'!A5359</f>
        <v>5358</v>
      </c>
      <c r="B5379" s="26" t="str">
        <f t="shared" si="598"/>
        <v>MOD_INV_2018</v>
      </c>
      <c r="C5379" s="9" t="str">
        <f t="shared" si="594"/>
        <v>Puno</v>
      </c>
      <c r="D5379" s="9" t="str">
        <f t="shared" si="595"/>
        <v>No Reporta</v>
      </c>
      <c r="E5379" s="9" t="str">
        <f t="shared" si="596"/>
        <v>No Reporta</v>
      </c>
      <c r="F5379" s="194" t="str">
        <f>+'Información ELECTRO PUNO'!E5359</f>
        <v>AT</v>
      </c>
      <c r="G5379" s="194">
        <f>+'Información ELECTRO PUNO'!G5359</f>
        <v>18</v>
      </c>
      <c r="H5379" s="9" t="str">
        <f t="shared" si="597"/>
        <v>Poste</v>
      </c>
      <c r="I5379" s="194" t="str">
        <f>+'Información ELECTRO PUNO'!F5359</f>
        <v>Metalico</v>
      </c>
      <c r="J5379" s="194" t="str">
        <f>+'Información ELECTRO PUNO'!B5359</f>
        <v>PA18/2400</v>
      </c>
      <c r="K5379" s="9" t="str">
        <f t="shared" si="599"/>
        <v>1 Poste autosoportable de acero (18/2400) de suspensión (25°) Tipo SU21-18</v>
      </c>
      <c r="L5379" s="139">
        <f t="shared" si="600"/>
        <v>10.91</v>
      </c>
    </row>
    <row r="5380" spans="1:12" x14ac:dyDescent="0.25">
      <c r="A5380" s="193">
        <f>+'Información ELECTRO PUNO'!A5360</f>
        <v>5359</v>
      </c>
      <c r="B5380" s="26" t="str">
        <f t="shared" si="598"/>
        <v>MOD_INV_2018</v>
      </c>
      <c r="C5380" s="9" t="str">
        <f t="shared" si="594"/>
        <v>Puno</v>
      </c>
      <c r="D5380" s="9" t="str">
        <f t="shared" si="595"/>
        <v>No Reporta</v>
      </c>
      <c r="E5380" s="9" t="str">
        <f t="shared" si="596"/>
        <v>No Reporta</v>
      </c>
      <c r="F5380" s="194" t="str">
        <f>+'Información ELECTRO PUNO'!E5360</f>
        <v>AT</v>
      </c>
      <c r="G5380" s="194">
        <f>+'Información ELECTRO PUNO'!G5360</f>
        <v>18</v>
      </c>
      <c r="H5380" s="9" t="str">
        <f t="shared" si="597"/>
        <v>Poste</v>
      </c>
      <c r="I5380" s="194" t="str">
        <f>+'Información ELECTRO PUNO'!F5360</f>
        <v>Metalico</v>
      </c>
      <c r="J5380" s="194" t="str">
        <f>+'Información ELECTRO PUNO'!B5360</f>
        <v>PA18/2400</v>
      </c>
      <c r="K5380" s="9" t="str">
        <f t="shared" si="599"/>
        <v>1 Poste autosoportable de acero (18/2400) de suspensión (25°) Tipo SU21-18</v>
      </c>
      <c r="L5380" s="139">
        <f t="shared" si="600"/>
        <v>10.91</v>
      </c>
    </row>
    <row r="5381" spans="1:12" x14ac:dyDescent="0.25">
      <c r="A5381" s="193">
        <f>+'Información ELECTRO PUNO'!A5361</f>
        <v>5360</v>
      </c>
      <c r="B5381" s="26" t="str">
        <f t="shared" si="598"/>
        <v>MOD_INV_2018</v>
      </c>
      <c r="C5381" s="9" t="str">
        <f t="shared" si="594"/>
        <v>Puno</v>
      </c>
      <c r="D5381" s="9" t="str">
        <f t="shared" si="595"/>
        <v>No Reporta</v>
      </c>
      <c r="E5381" s="9" t="str">
        <f t="shared" si="596"/>
        <v>No Reporta</v>
      </c>
      <c r="F5381" s="194" t="str">
        <f>+'Información ELECTRO PUNO'!E5361</f>
        <v>AT</v>
      </c>
      <c r="G5381" s="194">
        <f>+'Información ELECTRO PUNO'!G5361</f>
        <v>18</v>
      </c>
      <c r="H5381" s="9" t="str">
        <f t="shared" si="597"/>
        <v>Poste</v>
      </c>
      <c r="I5381" s="194" t="str">
        <f>+'Información ELECTRO PUNO'!F5361</f>
        <v>Metalico</v>
      </c>
      <c r="J5381" s="194" t="str">
        <f>+'Información ELECTRO PUNO'!B5361</f>
        <v>PA18/2400</v>
      </c>
      <c r="K5381" s="9" t="str">
        <f t="shared" si="599"/>
        <v>1 Poste autosoportable de acero (18/2400) de suspensión (25°) Tipo SU21-18</v>
      </c>
      <c r="L5381" s="139">
        <f t="shared" si="600"/>
        <v>10.91</v>
      </c>
    </row>
    <row r="5382" spans="1:12" x14ac:dyDescent="0.25">
      <c r="A5382" s="193">
        <f>+'Información ELECTRO PUNO'!A5362</f>
        <v>5361</v>
      </c>
      <c r="B5382" s="26" t="str">
        <f t="shared" si="598"/>
        <v>MOD_INV_2018</v>
      </c>
      <c r="C5382" s="9" t="str">
        <f t="shared" si="594"/>
        <v>Puno</v>
      </c>
      <c r="D5382" s="9" t="str">
        <f t="shared" si="595"/>
        <v>No Reporta</v>
      </c>
      <c r="E5382" s="9" t="str">
        <f t="shared" si="596"/>
        <v>No Reporta</v>
      </c>
      <c r="F5382" s="194" t="str">
        <f>+'Información ELECTRO PUNO'!E5362</f>
        <v>AT</v>
      </c>
      <c r="G5382" s="194">
        <f>+'Información ELECTRO PUNO'!G5362</f>
        <v>18</v>
      </c>
      <c r="H5382" s="9" t="str">
        <f t="shared" si="597"/>
        <v>Poste</v>
      </c>
      <c r="I5382" s="194" t="str">
        <f>+'Información ELECTRO PUNO'!F5362</f>
        <v>Metalico</v>
      </c>
      <c r="J5382" s="194" t="str">
        <f>+'Información ELECTRO PUNO'!B5362</f>
        <v>PA18/2400</v>
      </c>
      <c r="K5382" s="9" t="str">
        <f t="shared" si="599"/>
        <v>1 Poste autosoportable de acero (18/2400) de suspensión (25°) Tipo SU21-18</v>
      </c>
      <c r="L5382" s="139">
        <f t="shared" si="600"/>
        <v>10.91</v>
      </c>
    </row>
    <row r="5383" spans="1:12" x14ac:dyDescent="0.25">
      <c r="A5383" s="193">
        <f>+'Información ELECTRO PUNO'!A5363</f>
        <v>5362</v>
      </c>
      <c r="B5383" s="26" t="str">
        <f t="shared" si="598"/>
        <v>MOD_INV_2018</v>
      </c>
      <c r="C5383" s="9" t="str">
        <f t="shared" si="594"/>
        <v>Puno</v>
      </c>
      <c r="D5383" s="9" t="str">
        <f t="shared" si="595"/>
        <v>No Reporta</v>
      </c>
      <c r="E5383" s="9" t="str">
        <f t="shared" si="596"/>
        <v>No Reporta</v>
      </c>
      <c r="F5383" s="194" t="str">
        <f>+'Información ELECTRO PUNO'!E5363</f>
        <v>AT</v>
      </c>
      <c r="G5383" s="194">
        <f>+'Información ELECTRO PUNO'!G5363</f>
        <v>18</v>
      </c>
      <c r="H5383" s="9" t="str">
        <f t="shared" si="597"/>
        <v>Poste</v>
      </c>
      <c r="I5383" s="194" t="str">
        <f>+'Información ELECTRO PUNO'!F5363</f>
        <v>Metalico</v>
      </c>
      <c r="J5383" s="194" t="str">
        <f>+'Información ELECTRO PUNO'!B5363</f>
        <v>PA18/2400</v>
      </c>
      <c r="K5383" s="9" t="str">
        <f t="shared" si="599"/>
        <v>1 Poste autosoportable de acero (18/2400) de suspensión (25°) Tipo SU21-18</v>
      </c>
      <c r="L5383" s="139">
        <f t="shared" si="600"/>
        <v>10.91</v>
      </c>
    </row>
    <row r="5384" spans="1:12" x14ac:dyDescent="0.25">
      <c r="A5384" s="193">
        <f>+'Información ELECTRO PUNO'!A5364</f>
        <v>5363</v>
      </c>
      <c r="B5384" s="26" t="str">
        <f t="shared" si="598"/>
        <v>MOD_INV_2018</v>
      </c>
      <c r="C5384" s="9" t="str">
        <f t="shared" si="594"/>
        <v>Puno</v>
      </c>
      <c r="D5384" s="9" t="str">
        <f t="shared" si="595"/>
        <v>No Reporta</v>
      </c>
      <c r="E5384" s="9" t="str">
        <f t="shared" si="596"/>
        <v>No Reporta</v>
      </c>
      <c r="F5384" s="194" t="str">
        <f>+'Información ELECTRO PUNO'!E5364</f>
        <v>AT</v>
      </c>
      <c r="G5384" s="194">
        <f>+'Información ELECTRO PUNO'!G5364</f>
        <v>18</v>
      </c>
      <c r="H5384" s="9" t="str">
        <f t="shared" si="597"/>
        <v>Poste</v>
      </c>
      <c r="I5384" s="194" t="str">
        <f>+'Información ELECTRO PUNO'!F5364</f>
        <v>Metalico</v>
      </c>
      <c r="J5384" s="194" t="str">
        <f>+'Información ELECTRO PUNO'!B5364</f>
        <v>PA18/2400</v>
      </c>
      <c r="K5384" s="9" t="str">
        <f t="shared" si="599"/>
        <v>1 Poste autosoportable de acero (18/2400) de suspensión (25°) Tipo SU21-18</v>
      </c>
      <c r="L5384" s="139">
        <f t="shared" si="600"/>
        <v>10.91</v>
      </c>
    </row>
    <row r="5385" spans="1:12" x14ac:dyDescent="0.25">
      <c r="A5385" s="193">
        <f>+'Información ELECTRO PUNO'!A5365</f>
        <v>5364</v>
      </c>
      <c r="B5385" s="26" t="str">
        <f t="shared" si="598"/>
        <v>MOD_INV_2018</v>
      </c>
      <c r="C5385" s="9" t="str">
        <f t="shared" si="594"/>
        <v>Puno</v>
      </c>
      <c r="D5385" s="9" t="str">
        <f t="shared" si="595"/>
        <v>No Reporta</v>
      </c>
      <c r="E5385" s="9" t="str">
        <f t="shared" si="596"/>
        <v>No Reporta</v>
      </c>
      <c r="F5385" s="194" t="str">
        <f>+'Información ELECTRO PUNO'!E5365</f>
        <v>AT</v>
      </c>
      <c r="G5385" s="194">
        <f>+'Información ELECTRO PUNO'!G5365</f>
        <v>18</v>
      </c>
      <c r="H5385" s="9" t="str">
        <f t="shared" si="597"/>
        <v>Poste</v>
      </c>
      <c r="I5385" s="194" t="str">
        <f>+'Información ELECTRO PUNO'!F5365</f>
        <v>Metalico</v>
      </c>
      <c r="J5385" s="194" t="str">
        <f>+'Información ELECTRO PUNO'!B5365</f>
        <v>PA18/2400</v>
      </c>
      <c r="K5385" s="9" t="str">
        <f t="shared" si="599"/>
        <v>1 Poste autosoportable de acero (18/2400) de suspensión (25°) Tipo SU21-18</v>
      </c>
      <c r="L5385" s="139">
        <f t="shared" si="600"/>
        <v>10.91</v>
      </c>
    </row>
    <row r="5386" spans="1:12" x14ac:dyDescent="0.25">
      <c r="A5386" s="193">
        <f>+'Información ELECTRO PUNO'!A5366</f>
        <v>5365</v>
      </c>
      <c r="B5386" s="26" t="str">
        <f t="shared" si="598"/>
        <v>MOD_INV_2018</v>
      </c>
      <c r="C5386" s="9" t="str">
        <f t="shared" si="594"/>
        <v>Puno</v>
      </c>
      <c r="D5386" s="9" t="str">
        <f t="shared" si="595"/>
        <v>No Reporta</v>
      </c>
      <c r="E5386" s="9" t="str">
        <f t="shared" si="596"/>
        <v>No Reporta</v>
      </c>
      <c r="F5386" s="194" t="str">
        <f>+'Información ELECTRO PUNO'!E5366</f>
        <v>AT</v>
      </c>
      <c r="G5386" s="194">
        <f>+'Información ELECTRO PUNO'!G5366</f>
        <v>18</v>
      </c>
      <c r="H5386" s="9" t="str">
        <f t="shared" si="597"/>
        <v>Poste</v>
      </c>
      <c r="I5386" s="194" t="str">
        <f>+'Información ELECTRO PUNO'!F5366</f>
        <v>Metalico</v>
      </c>
      <c r="J5386" s="194" t="str">
        <f>+'Información ELECTRO PUNO'!B5366</f>
        <v>PA18/2400</v>
      </c>
      <c r="K5386" s="9" t="str">
        <f t="shared" si="599"/>
        <v>1 Poste autosoportable de acero (18/2400) de suspensión (25°) Tipo SU21-18</v>
      </c>
      <c r="L5386" s="139">
        <f t="shared" si="600"/>
        <v>10.91</v>
      </c>
    </row>
    <row r="5387" spans="1:12" x14ac:dyDescent="0.25">
      <c r="A5387" s="193">
        <f>+'Información ELECTRO PUNO'!A5367</f>
        <v>5366</v>
      </c>
      <c r="B5387" s="26" t="str">
        <f t="shared" si="598"/>
        <v>MOD_INV_2018</v>
      </c>
      <c r="C5387" s="9" t="str">
        <f t="shared" si="594"/>
        <v>Puno</v>
      </c>
      <c r="D5387" s="9" t="str">
        <f t="shared" si="595"/>
        <v>No Reporta</v>
      </c>
      <c r="E5387" s="9" t="str">
        <f t="shared" si="596"/>
        <v>No Reporta</v>
      </c>
      <c r="F5387" s="194" t="str">
        <f>+'Información ELECTRO PUNO'!E5367</f>
        <v>AT</v>
      </c>
      <c r="G5387" s="194">
        <f>+'Información ELECTRO PUNO'!G5367</f>
        <v>18</v>
      </c>
      <c r="H5387" s="9" t="str">
        <f t="shared" si="597"/>
        <v>Poste</v>
      </c>
      <c r="I5387" s="194" t="str">
        <f>+'Información ELECTRO PUNO'!F5367</f>
        <v>Metalico</v>
      </c>
      <c r="J5387" s="194" t="str">
        <f>+'Información ELECTRO PUNO'!B5367</f>
        <v>PA18/2400</v>
      </c>
      <c r="K5387" s="9" t="str">
        <f t="shared" si="599"/>
        <v>1 Poste autosoportable de acero (18/2400) de suspensión (25°) Tipo SU21-18</v>
      </c>
      <c r="L5387" s="139">
        <f t="shared" si="600"/>
        <v>10.91</v>
      </c>
    </row>
    <row r="5388" spans="1:12" x14ac:dyDescent="0.25">
      <c r="A5388" s="193">
        <f>+'Información ELECTRO PUNO'!A5368</f>
        <v>5367</v>
      </c>
      <c r="B5388" s="26" t="str">
        <f t="shared" si="598"/>
        <v>MOD_INV_2018</v>
      </c>
      <c r="C5388" s="9" t="str">
        <f t="shared" si="594"/>
        <v>Puno</v>
      </c>
      <c r="D5388" s="9" t="str">
        <f t="shared" si="595"/>
        <v>No Reporta</v>
      </c>
      <c r="E5388" s="9" t="str">
        <f t="shared" si="596"/>
        <v>No Reporta</v>
      </c>
      <c r="F5388" s="194" t="str">
        <f>+'Información ELECTRO PUNO'!E5368</f>
        <v>AT</v>
      </c>
      <c r="G5388" s="194">
        <f>+'Información ELECTRO PUNO'!G5368</f>
        <v>18</v>
      </c>
      <c r="H5388" s="9" t="str">
        <f t="shared" si="597"/>
        <v>Poste</v>
      </c>
      <c r="I5388" s="194" t="str">
        <f>+'Información ELECTRO PUNO'!F5368</f>
        <v>Metalico</v>
      </c>
      <c r="J5388" s="194" t="str">
        <f>+'Información ELECTRO PUNO'!B5368</f>
        <v>PA18/2400</v>
      </c>
      <c r="K5388" s="9" t="str">
        <f t="shared" si="599"/>
        <v>1 Poste autosoportable de acero (18/2400) de suspensión (25°) Tipo SU21-18</v>
      </c>
      <c r="L5388" s="139">
        <f t="shared" si="600"/>
        <v>10.91</v>
      </c>
    </row>
    <row r="5389" spans="1:12" x14ac:dyDescent="0.25">
      <c r="A5389" s="193">
        <f>+'Información ELECTRO PUNO'!A5369</f>
        <v>5368</v>
      </c>
      <c r="B5389" s="26" t="str">
        <f t="shared" si="598"/>
        <v>MOD_INV_2018</v>
      </c>
      <c r="C5389" s="9" t="str">
        <f t="shared" si="594"/>
        <v>Puno</v>
      </c>
      <c r="D5389" s="9" t="str">
        <f t="shared" si="595"/>
        <v>No Reporta</v>
      </c>
      <c r="E5389" s="9" t="str">
        <f t="shared" si="596"/>
        <v>No Reporta</v>
      </c>
      <c r="F5389" s="194" t="str">
        <f>+'Información ELECTRO PUNO'!E5369</f>
        <v>AT</v>
      </c>
      <c r="G5389" s="194">
        <f>+'Información ELECTRO PUNO'!G5369</f>
        <v>18</v>
      </c>
      <c r="H5389" s="9" t="str">
        <f t="shared" si="597"/>
        <v>Poste</v>
      </c>
      <c r="I5389" s="194" t="str">
        <f>+'Información ELECTRO PUNO'!F5369</f>
        <v>Metalico</v>
      </c>
      <c r="J5389" s="194" t="str">
        <f>+'Información ELECTRO PUNO'!B5369</f>
        <v>PA18/2400</v>
      </c>
      <c r="K5389" s="9" t="str">
        <f t="shared" si="599"/>
        <v>1 Poste autosoportable de acero (18/2400) de suspensión (25°) Tipo SU21-18</v>
      </c>
      <c r="L5389" s="139">
        <f t="shared" si="600"/>
        <v>10.91</v>
      </c>
    </row>
    <row r="5390" spans="1:12" x14ac:dyDescent="0.25">
      <c r="A5390" s="193">
        <f>+'Información ELECTRO PUNO'!A5370</f>
        <v>5369</v>
      </c>
      <c r="B5390" s="26" t="str">
        <f t="shared" si="598"/>
        <v>MOD_INV_2018</v>
      </c>
      <c r="C5390" s="9" t="str">
        <f t="shared" si="594"/>
        <v>Puno</v>
      </c>
      <c r="D5390" s="9" t="str">
        <f t="shared" si="595"/>
        <v>No Reporta</v>
      </c>
      <c r="E5390" s="9" t="str">
        <f t="shared" si="596"/>
        <v>No Reporta</v>
      </c>
      <c r="F5390" s="194" t="str">
        <f>+'Información ELECTRO PUNO'!E5370</f>
        <v>AT</v>
      </c>
      <c r="G5390" s="194">
        <f>+'Información ELECTRO PUNO'!G5370</f>
        <v>18</v>
      </c>
      <c r="H5390" s="9" t="str">
        <f t="shared" si="597"/>
        <v>Poste</v>
      </c>
      <c r="I5390" s="194" t="str">
        <f>+'Información ELECTRO PUNO'!F5370</f>
        <v>Metalico</v>
      </c>
      <c r="J5390" s="194" t="str">
        <f>+'Información ELECTRO PUNO'!B5370</f>
        <v>PA18/2400</v>
      </c>
      <c r="K5390" s="9" t="str">
        <f t="shared" si="599"/>
        <v>1 Poste autosoportable de acero (18/2400) de suspensión (25°) Tipo SU21-18</v>
      </c>
      <c r="L5390" s="139">
        <f t="shared" si="600"/>
        <v>10.91</v>
      </c>
    </row>
    <row r="5391" spans="1:12" x14ac:dyDescent="0.25">
      <c r="A5391" s="193">
        <f>+'Información ELECTRO PUNO'!A5371</f>
        <v>5370</v>
      </c>
      <c r="B5391" s="26" t="str">
        <f t="shared" si="598"/>
        <v>MOD_INV_2018</v>
      </c>
      <c r="C5391" s="9" t="str">
        <f t="shared" si="594"/>
        <v>Puno</v>
      </c>
      <c r="D5391" s="9" t="str">
        <f t="shared" si="595"/>
        <v>No Reporta</v>
      </c>
      <c r="E5391" s="9" t="str">
        <f t="shared" si="596"/>
        <v>No Reporta</v>
      </c>
      <c r="F5391" s="194" t="str">
        <f>+'Información ELECTRO PUNO'!E5371</f>
        <v>AT</v>
      </c>
      <c r="G5391" s="194">
        <f>+'Información ELECTRO PUNO'!G5371</f>
        <v>18</v>
      </c>
      <c r="H5391" s="9" t="str">
        <f t="shared" si="597"/>
        <v>Poste</v>
      </c>
      <c r="I5391" s="194" t="str">
        <f>+'Información ELECTRO PUNO'!F5371</f>
        <v>Metalico</v>
      </c>
      <c r="J5391" s="194" t="str">
        <f>+'Información ELECTRO PUNO'!B5371</f>
        <v>PA18/2400</v>
      </c>
      <c r="K5391" s="9" t="str">
        <f t="shared" si="599"/>
        <v>1 Poste autosoportable de acero (18/2400) de suspensión (25°) Tipo SU21-18</v>
      </c>
      <c r="L5391" s="139">
        <f t="shared" si="600"/>
        <v>10.91</v>
      </c>
    </row>
    <row r="5392" spans="1:12" x14ac:dyDescent="0.25">
      <c r="A5392" s="193">
        <f>+'Información ELECTRO PUNO'!A5372</f>
        <v>5371</v>
      </c>
      <c r="B5392" s="26" t="str">
        <f t="shared" si="598"/>
        <v>MOD_INV_2018</v>
      </c>
      <c r="C5392" s="9" t="str">
        <f t="shared" si="594"/>
        <v>Puno</v>
      </c>
      <c r="D5392" s="9" t="str">
        <f t="shared" si="595"/>
        <v>No Reporta</v>
      </c>
      <c r="E5392" s="9" t="str">
        <f t="shared" si="596"/>
        <v>No Reporta</v>
      </c>
      <c r="F5392" s="194" t="str">
        <f>+'Información ELECTRO PUNO'!E5372</f>
        <v>AT</v>
      </c>
      <c r="G5392" s="194">
        <f>+'Información ELECTRO PUNO'!G5372</f>
        <v>18</v>
      </c>
      <c r="H5392" s="9" t="str">
        <f t="shared" si="597"/>
        <v>Poste</v>
      </c>
      <c r="I5392" s="194" t="str">
        <f>+'Información ELECTRO PUNO'!F5372</f>
        <v>Metalico</v>
      </c>
      <c r="J5392" s="194" t="str">
        <f>+'Información ELECTRO PUNO'!B5372</f>
        <v>PA18/2400</v>
      </c>
      <c r="K5392" s="9" t="str">
        <f t="shared" si="599"/>
        <v>1 Poste autosoportable de acero (18/2400) de suspensión (25°) Tipo SU21-18</v>
      </c>
      <c r="L5392" s="139">
        <f t="shared" si="600"/>
        <v>10.91</v>
      </c>
    </row>
    <row r="5393" spans="1:12" x14ac:dyDescent="0.25">
      <c r="A5393" s="193">
        <f>+'Información ELECTRO PUNO'!A5373</f>
        <v>5372</v>
      </c>
      <c r="B5393" s="26" t="str">
        <f t="shared" si="598"/>
        <v>MOD_INV_2018</v>
      </c>
      <c r="C5393" s="9" t="str">
        <f t="shared" si="594"/>
        <v>Puno</v>
      </c>
      <c r="D5393" s="9" t="str">
        <f t="shared" si="595"/>
        <v>No Reporta</v>
      </c>
      <c r="E5393" s="9" t="str">
        <f t="shared" si="596"/>
        <v>No Reporta</v>
      </c>
      <c r="F5393" s="194" t="str">
        <f>+'Información ELECTRO PUNO'!E5373</f>
        <v>AT</v>
      </c>
      <c r="G5393" s="194">
        <f>+'Información ELECTRO PUNO'!G5373</f>
        <v>18</v>
      </c>
      <c r="H5393" s="9" t="str">
        <f t="shared" si="597"/>
        <v>Poste</v>
      </c>
      <c r="I5393" s="194" t="str">
        <f>+'Información ELECTRO PUNO'!F5373</f>
        <v>Metalico</v>
      </c>
      <c r="J5393" s="194" t="str">
        <f>+'Información ELECTRO PUNO'!B5373</f>
        <v>PA18/2400</v>
      </c>
      <c r="K5393" s="9" t="str">
        <f t="shared" si="599"/>
        <v>1 Poste autosoportable de acero (18/2400) de suspensión (25°) Tipo SU21-18</v>
      </c>
      <c r="L5393" s="139">
        <f t="shared" si="600"/>
        <v>10.91</v>
      </c>
    </row>
    <row r="5394" spans="1:12" x14ac:dyDescent="0.25">
      <c r="A5394" s="193">
        <f>+'Información ELECTRO PUNO'!A5374</f>
        <v>5373</v>
      </c>
      <c r="B5394" s="26" t="str">
        <f t="shared" si="598"/>
        <v>MOD_INV_2018</v>
      </c>
      <c r="C5394" s="9" t="str">
        <f t="shared" si="594"/>
        <v>Puno</v>
      </c>
      <c r="D5394" s="9" t="str">
        <f t="shared" si="595"/>
        <v>No Reporta</v>
      </c>
      <c r="E5394" s="9" t="str">
        <f t="shared" si="596"/>
        <v>No Reporta</v>
      </c>
      <c r="F5394" s="194" t="str">
        <f>+'Información ELECTRO PUNO'!E5374</f>
        <v>AT</v>
      </c>
      <c r="G5394" s="194">
        <f>+'Información ELECTRO PUNO'!G5374</f>
        <v>18</v>
      </c>
      <c r="H5394" s="9" t="str">
        <f t="shared" si="597"/>
        <v>Poste</v>
      </c>
      <c r="I5394" s="194" t="str">
        <f>+'Información ELECTRO PUNO'!F5374</f>
        <v>Metalico</v>
      </c>
      <c r="J5394" s="194" t="str">
        <f>+'Información ELECTRO PUNO'!B5374</f>
        <v>PA18/2400</v>
      </c>
      <c r="K5394" s="9" t="str">
        <f t="shared" si="599"/>
        <v>1 Poste autosoportable de acero (18/2400) de suspensión (25°) Tipo SU21-18</v>
      </c>
      <c r="L5394" s="139">
        <f t="shared" si="600"/>
        <v>10.91</v>
      </c>
    </row>
    <row r="5395" spans="1:12" x14ac:dyDescent="0.25">
      <c r="A5395" s="193">
        <f>+'Información ELECTRO PUNO'!A5375</f>
        <v>5374</v>
      </c>
      <c r="B5395" s="26" t="str">
        <f t="shared" si="598"/>
        <v>MOD_INV_2018</v>
      </c>
      <c r="C5395" s="9" t="str">
        <f t="shared" si="594"/>
        <v>Puno</v>
      </c>
      <c r="D5395" s="9" t="str">
        <f t="shared" si="595"/>
        <v>No Reporta</v>
      </c>
      <c r="E5395" s="9" t="str">
        <f t="shared" si="596"/>
        <v>No Reporta</v>
      </c>
      <c r="F5395" s="194" t="str">
        <f>+'Información ELECTRO PUNO'!E5375</f>
        <v>AT</v>
      </c>
      <c r="G5395" s="194">
        <f>+'Información ELECTRO PUNO'!G5375</f>
        <v>18</v>
      </c>
      <c r="H5395" s="9" t="str">
        <f t="shared" si="597"/>
        <v>Poste</v>
      </c>
      <c r="I5395" s="194" t="str">
        <f>+'Información ELECTRO PUNO'!F5375</f>
        <v>Metalico</v>
      </c>
      <c r="J5395" s="194" t="str">
        <f>+'Información ELECTRO PUNO'!B5375</f>
        <v>PA18/2400</v>
      </c>
      <c r="K5395" s="9" t="str">
        <f t="shared" si="599"/>
        <v>1 Poste autosoportable de acero (18/2400) de suspensión (25°) Tipo SU21-18</v>
      </c>
      <c r="L5395" s="139">
        <f t="shared" si="600"/>
        <v>10.91</v>
      </c>
    </row>
    <row r="5396" spans="1:12" x14ac:dyDescent="0.25">
      <c r="A5396" s="193">
        <f>+'Información ELECTRO PUNO'!A5376</f>
        <v>5375</v>
      </c>
      <c r="B5396" s="26" t="str">
        <f t="shared" si="598"/>
        <v>MOD_INV_2018</v>
      </c>
      <c r="C5396" s="9" t="str">
        <f t="shared" si="594"/>
        <v>Puno</v>
      </c>
      <c r="D5396" s="9" t="str">
        <f t="shared" si="595"/>
        <v>No Reporta</v>
      </c>
      <c r="E5396" s="9" t="str">
        <f t="shared" si="596"/>
        <v>No Reporta</v>
      </c>
      <c r="F5396" s="194" t="str">
        <f>+'Información ELECTRO PUNO'!E5376</f>
        <v>AT</v>
      </c>
      <c r="G5396" s="194">
        <f>+'Información ELECTRO PUNO'!G5376</f>
        <v>18</v>
      </c>
      <c r="H5396" s="9" t="str">
        <f t="shared" si="597"/>
        <v>Poste</v>
      </c>
      <c r="I5396" s="194" t="str">
        <f>+'Información ELECTRO PUNO'!F5376</f>
        <v>Metalico</v>
      </c>
      <c r="J5396" s="194" t="str">
        <f>+'Información ELECTRO PUNO'!B5376</f>
        <v>PA18/2400</v>
      </c>
      <c r="K5396" s="9" t="str">
        <f t="shared" si="599"/>
        <v>1 Poste autosoportable de acero (18/2400) de suspensión (25°) Tipo SU21-18</v>
      </c>
      <c r="L5396" s="139">
        <f t="shared" si="600"/>
        <v>10.91</v>
      </c>
    </row>
    <row r="5397" spans="1:12" x14ac:dyDescent="0.25">
      <c r="A5397" s="193">
        <f>+'Información ELECTRO PUNO'!A5377</f>
        <v>5376</v>
      </c>
      <c r="B5397" s="26" t="str">
        <f t="shared" si="598"/>
        <v>MOD_INV_2018</v>
      </c>
      <c r="C5397" s="9" t="str">
        <f t="shared" si="594"/>
        <v>Puno</v>
      </c>
      <c r="D5397" s="9" t="str">
        <f t="shared" si="595"/>
        <v>No Reporta</v>
      </c>
      <c r="E5397" s="9" t="str">
        <f t="shared" si="596"/>
        <v>No Reporta</v>
      </c>
      <c r="F5397" s="194" t="str">
        <f>+'Información ELECTRO PUNO'!E5377</f>
        <v>AT</v>
      </c>
      <c r="G5397" s="194">
        <f>+'Información ELECTRO PUNO'!G5377</f>
        <v>18</v>
      </c>
      <c r="H5397" s="9" t="str">
        <f t="shared" si="597"/>
        <v>Poste</v>
      </c>
      <c r="I5397" s="194" t="str">
        <f>+'Información ELECTRO PUNO'!F5377</f>
        <v>Metalico</v>
      </c>
      <c r="J5397" s="194" t="str">
        <f>+'Información ELECTRO PUNO'!B5377</f>
        <v>PA18/2400</v>
      </c>
      <c r="K5397" s="9" t="str">
        <f t="shared" si="599"/>
        <v>1 Poste autosoportable de acero (18/2400) de suspensión (25°) Tipo SU21-18</v>
      </c>
      <c r="L5397" s="139">
        <f t="shared" si="600"/>
        <v>10.91</v>
      </c>
    </row>
    <row r="5398" spans="1:12" x14ac:dyDescent="0.25">
      <c r="A5398" s="193">
        <f>+'Información ELECTRO PUNO'!A5378</f>
        <v>5377</v>
      </c>
      <c r="B5398" s="26" t="str">
        <f t="shared" si="598"/>
        <v>MOD_INV_2018</v>
      </c>
      <c r="C5398" s="9" t="str">
        <f t="shared" ref="C5398:C5461" si="601">+$C$10</f>
        <v>Puno</v>
      </c>
      <c r="D5398" s="9" t="str">
        <f t="shared" ref="D5398:D5461" si="602">+$D$10</f>
        <v>No Reporta</v>
      </c>
      <c r="E5398" s="9" t="str">
        <f t="shared" ref="E5398:E5461" si="603">+$E$10</f>
        <v>No Reporta</v>
      </c>
      <c r="F5398" s="194" t="str">
        <f>+'Información ELECTRO PUNO'!E5378</f>
        <v>AT</v>
      </c>
      <c r="G5398" s="194">
        <f>+'Información ELECTRO PUNO'!G5378</f>
        <v>18</v>
      </c>
      <c r="H5398" s="9" t="str">
        <f t="shared" ref="H5398:H5461" si="604">+$H$10</f>
        <v>Poste</v>
      </c>
      <c r="I5398" s="194" t="str">
        <f>+'Información ELECTRO PUNO'!F5378</f>
        <v>Metalico</v>
      </c>
      <c r="J5398" s="194" t="str">
        <f>+'Información ELECTRO PUNO'!B5378</f>
        <v>PA18/2400</v>
      </c>
      <c r="K5398" s="9" t="str">
        <f t="shared" si="599"/>
        <v>1 Poste autosoportable de acero (18/2400) de suspensión (25°) Tipo SU21-18</v>
      </c>
      <c r="L5398" s="139">
        <f t="shared" si="600"/>
        <v>10.91</v>
      </c>
    </row>
    <row r="5399" spans="1:12" x14ac:dyDescent="0.25">
      <c r="A5399" s="193">
        <f>+'Información ELECTRO PUNO'!A5379</f>
        <v>5378</v>
      </c>
      <c r="B5399" s="26" t="str">
        <f t="shared" ref="B5399:B5462" si="605">+INDEX($B$8:$B$16,MATCH(J5399,$J$8:$J$16,0))</f>
        <v>MOD_INV_2018</v>
      </c>
      <c r="C5399" s="9" t="str">
        <f t="shared" si="601"/>
        <v>Puno</v>
      </c>
      <c r="D5399" s="9" t="str">
        <f t="shared" si="602"/>
        <v>No Reporta</v>
      </c>
      <c r="E5399" s="9" t="str">
        <f t="shared" si="603"/>
        <v>No Reporta</v>
      </c>
      <c r="F5399" s="194" t="str">
        <f>+'Información ELECTRO PUNO'!E5379</f>
        <v>AT</v>
      </c>
      <c r="G5399" s="194">
        <f>+'Información ELECTRO PUNO'!G5379</f>
        <v>18</v>
      </c>
      <c r="H5399" s="9" t="str">
        <f t="shared" si="604"/>
        <v>Poste</v>
      </c>
      <c r="I5399" s="194" t="str">
        <f>+'Información ELECTRO PUNO'!F5379</f>
        <v>Metalico</v>
      </c>
      <c r="J5399" s="194" t="str">
        <f>+'Información ELECTRO PUNO'!B5379</f>
        <v>PA18/2400</v>
      </c>
      <c r="K5399" s="9" t="str">
        <f t="shared" ref="K5399:K5462" si="606">+VLOOKUP(J5399,$J$8:$K$16,2,FALSE)</f>
        <v>1 Poste autosoportable de acero (18/2400) de suspensión (25°) Tipo SU21-18</v>
      </c>
      <c r="L5399" s="139">
        <f t="shared" ref="L5399:L5462" si="607">+VLOOKUP(J5399,$J$8:$U$16,12,FALSE)</f>
        <v>10.91</v>
      </c>
    </row>
    <row r="5400" spans="1:12" x14ac:dyDescent="0.25">
      <c r="A5400" s="193">
        <f>+'Información ELECTRO PUNO'!A5380</f>
        <v>5379</v>
      </c>
      <c r="B5400" s="26" t="str">
        <f t="shared" si="605"/>
        <v>MOD_INV_2018</v>
      </c>
      <c r="C5400" s="9" t="str">
        <f t="shared" si="601"/>
        <v>Puno</v>
      </c>
      <c r="D5400" s="9" t="str">
        <f t="shared" si="602"/>
        <v>No Reporta</v>
      </c>
      <c r="E5400" s="9" t="str">
        <f t="shared" si="603"/>
        <v>No Reporta</v>
      </c>
      <c r="F5400" s="194" t="str">
        <f>+'Información ELECTRO PUNO'!E5380</f>
        <v>AT</v>
      </c>
      <c r="G5400" s="194">
        <f>+'Información ELECTRO PUNO'!G5380</f>
        <v>18</v>
      </c>
      <c r="H5400" s="9" t="str">
        <f t="shared" si="604"/>
        <v>Poste</v>
      </c>
      <c r="I5400" s="194" t="str">
        <f>+'Información ELECTRO PUNO'!F5380</f>
        <v>Metalico</v>
      </c>
      <c r="J5400" s="194" t="str">
        <f>+'Información ELECTRO PUNO'!B5380</f>
        <v>PA18/2400</v>
      </c>
      <c r="K5400" s="9" t="str">
        <f t="shared" si="606"/>
        <v>1 Poste autosoportable de acero (18/2400) de suspensión (25°) Tipo SU21-18</v>
      </c>
      <c r="L5400" s="139">
        <f t="shared" si="607"/>
        <v>10.91</v>
      </c>
    </row>
    <row r="5401" spans="1:12" x14ac:dyDescent="0.25">
      <c r="A5401" s="193">
        <f>+'Información ELECTRO PUNO'!A5381</f>
        <v>5380</v>
      </c>
      <c r="B5401" s="26" t="str">
        <f t="shared" si="605"/>
        <v>MOD_INV_2018</v>
      </c>
      <c r="C5401" s="9" t="str">
        <f t="shared" si="601"/>
        <v>Puno</v>
      </c>
      <c r="D5401" s="9" t="str">
        <f t="shared" si="602"/>
        <v>No Reporta</v>
      </c>
      <c r="E5401" s="9" t="str">
        <f t="shared" si="603"/>
        <v>No Reporta</v>
      </c>
      <c r="F5401" s="194" t="str">
        <f>+'Información ELECTRO PUNO'!E5381</f>
        <v>AT</v>
      </c>
      <c r="G5401" s="194">
        <f>+'Información ELECTRO PUNO'!G5381</f>
        <v>18</v>
      </c>
      <c r="H5401" s="9" t="str">
        <f t="shared" si="604"/>
        <v>Poste</v>
      </c>
      <c r="I5401" s="194" t="str">
        <f>+'Información ELECTRO PUNO'!F5381</f>
        <v>Metalico</v>
      </c>
      <c r="J5401" s="194" t="str">
        <f>+'Información ELECTRO PUNO'!B5381</f>
        <v>PA18/2400</v>
      </c>
      <c r="K5401" s="9" t="str">
        <f t="shared" si="606"/>
        <v>1 Poste autosoportable de acero (18/2400) de suspensión (25°) Tipo SU21-18</v>
      </c>
      <c r="L5401" s="139">
        <f t="shared" si="607"/>
        <v>10.91</v>
      </c>
    </row>
    <row r="5402" spans="1:12" x14ac:dyDescent="0.25">
      <c r="A5402" s="193">
        <f>+'Información ELECTRO PUNO'!A5382</f>
        <v>5381</v>
      </c>
      <c r="B5402" s="26" t="str">
        <f t="shared" si="605"/>
        <v>MOD_INV_2018</v>
      </c>
      <c r="C5402" s="9" t="str">
        <f t="shared" si="601"/>
        <v>Puno</v>
      </c>
      <c r="D5402" s="9" t="str">
        <f t="shared" si="602"/>
        <v>No Reporta</v>
      </c>
      <c r="E5402" s="9" t="str">
        <f t="shared" si="603"/>
        <v>No Reporta</v>
      </c>
      <c r="F5402" s="194" t="str">
        <f>+'Información ELECTRO PUNO'!E5382</f>
        <v>AT</v>
      </c>
      <c r="G5402" s="194">
        <f>+'Información ELECTRO PUNO'!G5382</f>
        <v>18</v>
      </c>
      <c r="H5402" s="9" t="str">
        <f t="shared" si="604"/>
        <v>Poste</v>
      </c>
      <c r="I5402" s="194" t="str">
        <f>+'Información ELECTRO PUNO'!F5382</f>
        <v>Metalico</v>
      </c>
      <c r="J5402" s="194" t="str">
        <f>+'Información ELECTRO PUNO'!B5382</f>
        <v>PA18/2400</v>
      </c>
      <c r="K5402" s="9" t="str">
        <f t="shared" si="606"/>
        <v>1 Poste autosoportable de acero (18/2400) de suspensión (25°) Tipo SU21-18</v>
      </c>
      <c r="L5402" s="139">
        <f t="shared" si="607"/>
        <v>10.91</v>
      </c>
    </row>
    <row r="5403" spans="1:12" x14ac:dyDescent="0.25">
      <c r="A5403" s="193">
        <f>+'Información ELECTRO PUNO'!A5383</f>
        <v>5382</v>
      </c>
      <c r="B5403" s="26" t="str">
        <f t="shared" si="605"/>
        <v>MOD_INV_2018</v>
      </c>
      <c r="C5403" s="9" t="str">
        <f t="shared" si="601"/>
        <v>Puno</v>
      </c>
      <c r="D5403" s="9" t="str">
        <f t="shared" si="602"/>
        <v>No Reporta</v>
      </c>
      <c r="E5403" s="9" t="str">
        <f t="shared" si="603"/>
        <v>No Reporta</v>
      </c>
      <c r="F5403" s="194" t="str">
        <f>+'Información ELECTRO PUNO'!E5383</f>
        <v>AT</v>
      </c>
      <c r="G5403" s="194">
        <f>+'Información ELECTRO PUNO'!G5383</f>
        <v>18</v>
      </c>
      <c r="H5403" s="9" t="str">
        <f t="shared" si="604"/>
        <v>Poste</v>
      </c>
      <c r="I5403" s="194" t="str">
        <f>+'Información ELECTRO PUNO'!F5383</f>
        <v>Metalico</v>
      </c>
      <c r="J5403" s="194" t="str">
        <f>+'Información ELECTRO PUNO'!B5383</f>
        <v>PA18/2400</v>
      </c>
      <c r="K5403" s="9" t="str">
        <f t="shared" si="606"/>
        <v>1 Poste autosoportable de acero (18/2400) de suspensión (25°) Tipo SU21-18</v>
      </c>
      <c r="L5403" s="139">
        <f t="shared" si="607"/>
        <v>10.91</v>
      </c>
    </row>
    <row r="5404" spans="1:12" x14ac:dyDescent="0.25">
      <c r="A5404" s="193">
        <f>+'Información ELECTRO PUNO'!A5384</f>
        <v>5383</v>
      </c>
      <c r="B5404" s="26" t="str">
        <f t="shared" si="605"/>
        <v>MOD_INV_2018</v>
      </c>
      <c r="C5404" s="9" t="str">
        <f t="shared" si="601"/>
        <v>Puno</v>
      </c>
      <c r="D5404" s="9" t="str">
        <f t="shared" si="602"/>
        <v>No Reporta</v>
      </c>
      <c r="E5404" s="9" t="str">
        <f t="shared" si="603"/>
        <v>No Reporta</v>
      </c>
      <c r="F5404" s="194" t="str">
        <f>+'Información ELECTRO PUNO'!E5384</f>
        <v>AT</v>
      </c>
      <c r="G5404" s="194">
        <f>+'Información ELECTRO PUNO'!G5384</f>
        <v>18</v>
      </c>
      <c r="H5404" s="9" t="str">
        <f t="shared" si="604"/>
        <v>Poste</v>
      </c>
      <c r="I5404" s="194" t="str">
        <f>+'Información ELECTRO PUNO'!F5384</f>
        <v>Metalico</v>
      </c>
      <c r="J5404" s="194" t="str">
        <f>+'Información ELECTRO PUNO'!B5384</f>
        <v>PA18/2400</v>
      </c>
      <c r="K5404" s="9" t="str">
        <f t="shared" si="606"/>
        <v>1 Poste autosoportable de acero (18/2400) de suspensión (25°) Tipo SU21-18</v>
      </c>
      <c r="L5404" s="139">
        <f t="shared" si="607"/>
        <v>10.91</v>
      </c>
    </row>
    <row r="5405" spans="1:12" x14ac:dyDescent="0.25">
      <c r="A5405" s="193">
        <f>+'Información ELECTRO PUNO'!A5385</f>
        <v>5384</v>
      </c>
      <c r="B5405" s="26" t="str">
        <f t="shared" si="605"/>
        <v>SICODI</v>
      </c>
      <c r="C5405" s="9" t="str">
        <f t="shared" si="601"/>
        <v>Puno</v>
      </c>
      <c r="D5405" s="9" t="str">
        <f t="shared" si="602"/>
        <v>No Reporta</v>
      </c>
      <c r="E5405" s="9" t="str">
        <f t="shared" si="603"/>
        <v>No Reporta</v>
      </c>
      <c r="F5405" s="194" t="str">
        <f>+'Información ELECTRO PUNO'!E5385</f>
        <v>MT</v>
      </c>
      <c r="G5405" s="194">
        <f>+'Información ELECTRO PUNO'!G5385</f>
        <v>13</v>
      </c>
      <c r="H5405" s="9" t="str">
        <f t="shared" si="604"/>
        <v>Poste</v>
      </c>
      <c r="I5405" s="194" t="str">
        <f>+'Información ELECTRO PUNO'!F5385</f>
        <v>Concreto Armado C</v>
      </c>
      <c r="J5405" s="194" t="str">
        <f>+'Información ELECTRO PUNO'!B5385</f>
        <v>PPC20</v>
      </c>
      <c r="K5405" s="9" t="str">
        <f t="shared" si="606"/>
        <v>POSTE DE CONCRETO ARMADO DE 13/400/150/345</v>
      </c>
      <c r="L5405" s="139">
        <f t="shared" si="607"/>
        <v>0.54</v>
      </c>
    </row>
    <row r="5406" spans="1:12" x14ac:dyDescent="0.25">
      <c r="A5406" s="193">
        <f>+'Información ELECTRO PUNO'!A5386</f>
        <v>5385</v>
      </c>
      <c r="B5406" s="26" t="str">
        <f t="shared" si="605"/>
        <v>SICODI</v>
      </c>
      <c r="C5406" s="9" t="str">
        <f t="shared" si="601"/>
        <v>Puno</v>
      </c>
      <c r="D5406" s="9" t="str">
        <f t="shared" si="602"/>
        <v>No Reporta</v>
      </c>
      <c r="E5406" s="9" t="str">
        <f t="shared" si="603"/>
        <v>No Reporta</v>
      </c>
      <c r="F5406" s="194" t="str">
        <f>+'Información ELECTRO PUNO'!E5386</f>
        <v>MT</v>
      </c>
      <c r="G5406" s="194">
        <f>+'Información ELECTRO PUNO'!G5386</f>
        <v>13</v>
      </c>
      <c r="H5406" s="9" t="str">
        <f t="shared" si="604"/>
        <v>Poste</v>
      </c>
      <c r="I5406" s="194" t="str">
        <f>+'Información ELECTRO PUNO'!F5386</f>
        <v>Concreto Armado C</v>
      </c>
      <c r="J5406" s="194" t="str">
        <f>+'Información ELECTRO PUNO'!B5386</f>
        <v>PPC20</v>
      </c>
      <c r="K5406" s="9" t="str">
        <f t="shared" si="606"/>
        <v>POSTE DE CONCRETO ARMADO DE 13/400/150/345</v>
      </c>
      <c r="L5406" s="139">
        <f t="shared" si="607"/>
        <v>0.54</v>
      </c>
    </row>
    <row r="5407" spans="1:12" x14ac:dyDescent="0.25">
      <c r="A5407" s="193">
        <f>+'Información ELECTRO PUNO'!A5387</f>
        <v>5386</v>
      </c>
      <c r="B5407" s="26" t="str">
        <f t="shared" si="605"/>
        <v>SICODI</v>
      </c>
      <c r="C5407" s="9" t="str">
        <f t="shared" si="601"/>
        <v>Puno</v>
      </c>
      <c r="D5407" s="9" t="str">
        <f t="shared" si="602"/>
        <v>No Reporta</v>
      </c>
      <c r="E5407" s="9" t="str">
        <f t="shared" si="603"/>
        <v>No Reporta</v>
      </c>
      <c r="F5407" s="194" t="str">
        <f>+'Información ELECTRO PUNO'!E5387</f>
        <v>MT</v>
      </c>
      <c r="G5407" s="194">
        <f>+'Información ELECTRO PUNO'!G5387</f>
        <v>13</v>
      </c>
      <c r="H5407" s="9" t="str">
        <f t="shared" si="604"/>
        <v>Poste</v>
      </c>
      <c r="I5407" s="194" t="str">
        <f>+'Información ELECTRO PUNO'!F5387</f>
        <v>Concreto Armado C</v>
      </c>
      <c r="J5407" s="194" t="str">
        <f>+'Información ELECTRO PUNO'!B5387</f>
        <v>PPC20</v>
      </c>
      <c r="K5407" s="9" t="str">
        <f t="shared" si="606"/>
        <v>POSTE DE CONCRETO ARMADO DE 13/400/150/345</v>
      </c>
      <c r="L5407" s="139">
        <f t="shared" si="607"/>
        <v>0.54</v>
      </c>
    </row>
    <row r="5408" spans="1:12" x14ac:dyDescent="0.25">
      <c r="A5408" s="193">
        <f>+'Información ELECTRO PUNO'!A5388</f>
        <v>5387</v>
      </c>
      <c r="B5408" s="26" t="str">
        <f t="shared" si="605"/>
        <v>SICODI</v>
      </c>
      <c r="C5408" s="9" t="str">
        <f t="shared" si="601"/>
        <v>Puno</v>
      </c>
      <c r="D5408" s="9" t="str">
        <f t="shared" si="602"/>
        <v>No Reporta</v>
      </c>
      <c r="E5408" s="9" t="str">
        <f t="shared" si="603"/>
        <v>No Reporta</v>
      </c>
      <c r="F5408" s="194" t="str">
        <f>+'Información ELECTRO PUNO'!E5388</f>
        <v>MT</v>
      </c>
      <c r="G5408" s="194">
        <f>+'Información ELECTRO PUNO'!G5388</f>
        <v>13</v>
      </c>
      <c r="H5408" s="9" t="str">
        <f t="shared" si="604"/>
        <v>Poste</v>
      </c>
      <c r="I5408" s="194" t="str">
        <f>+'Información ELECTRO PUNO'!F5388</f>
        <v>Concreto Armado C</v>
      </c>
      <c r="J5408" s="194" t="str">
        <f>+'Información ELECTRO PUNO'!B5388</f>
        <v>PPC20</v>
      </c>
      <c r="K5408" s="9" t="str">
        <f t="shared" si="606"/>
        <v>POSTE DE CONCRETO ARMADO DE 13/400/150/345</v>
      </c>
      <c r="L5408" s="139">
        <f t="shared" si="607"/>
        <v>0.54</v>
      </c>
    </row>
    <row r="5409" spans="1:12" x14ac:dyDescent="0.25">
      <c r="A5409" s="193">
        <f>+'Información ELECTRO PUNO'!A5389</f>
        <v>5388</v>
      </c>
      <c r="B5409" s="26" t="str">
        <f t="shared" si="605"/>
        <v>SICODI</v>
      </c>
      <c r="C5409" s="9" t="str">
        <f t="shared" si="601"/>
        <v>Puno</v>
      </c>
      <c r="D5409" s="9" t="str">
        <f t="shared" si="602"/>
        <v>No Reporta</v>
      </c>
      <c r="E5409" s="9" t="str">
        <f t="shared" si="603"/>
        <v>No Reporta</v>
      </c>
      <c r="F5409" s="194" t="str">
        <f>+'Información ELECTRO PUNO'!E5389</f>
        <v>MT</v>
      </c>
      <c r="G5409" s="194">
        <f>+'Información ELECTRO PUNO'!G5389</f>
        <v>13</v>
      </c>
      <c r="H5409" s="9" t="str">
        <f t="shared" si="604"/>
        <v>Poste</v>
      </c>
      <c r="I5409" s="194" t="str">
        <f>+'Información ELECTRO PUNO'!F5389</f>
        <v>Concreto Armado C</v>
      </c>
      <c r="J5409" s="194" t="str">
        <f>+'Información ELECTRO PUNO'!B5389</f>
        <v>PPC20</v>
      </c>
      <c r="K5409" s="9" t="str">
        <f t="shared" si="606"/>
        <v>POSTE DE CONCRETO ARMADO DE 13/400/150/345</v>
      </c>
      <c r="L5409" s="139">
        <f t="shared" si="607"/>
        <v>0.54</v>
      </c>
    </row>
    <row r="5410" spans="1:12" x14ac:dyDescent="0.25">
      <c r="A5410" s="193">
        <f>+'Información ELECTRO PUNO'!A5390</f>
        <v>5389</v>
      </c>
      <c r="B5410" s="26" t="str">
        <f t="shared" si="605"/>
        <v>SICODI</v>
      </c>
      <c r="C5410" s="9" t="str">
        <f t="shared" si="601"/>
        <v>Puno</v>
      </c>
      <c r="D5410" s="9" t="str">
        <f t="shared" si="602"/>
        <v>No Reporta</v>
      </c>
      <c r="E5410" s="9" t="str">
        <f t="shared" si="603"/>
        <v>No Reporta</v>
      </c>
      <c r="F5410" s="194" t="str">
        <f>+'Información ELECTRO PUNO'!E5390</f>
        <v>MT</v>
      </c>
      <c r="G5410" s="194">
        <f>+'Información ELECTRO PUNO'!G5390</f>
        <v>13</v>
      </c>
      <c r="H5410" s="9" t="str">
        <f t="shared" si="604"/>
        <v>Poste</v>
      </c>
      <c r="I5410" s="194" t="str">
        <f>+'Información ELECTRO PUNO'!F5390</f>
        <v>Concreto Armado C</v>
      </c>
      <c r="J5410" s="194" t="str">
        <f>+'Información ELECTRO PUNO'!B5390</f>
        <v>PPC20</v>
      </c>
      <c r="K5410" s="9" t="str">
        <f t="shared" si="606"/>
        <v>POSTE DE CONCRETO ARMADO DE 13/400/150/345</v>
      </c>
      <c r="L5410" s="139">
        <f t="shared" si="607"/>
        <v>0.54</v>
      </c>
    </row>
    <row r="5411" spans="1:12" x14ac:dyDescent="0.25">
      <c r="A5411" s="193">
        <f>+'Información ELECTRO PUNO'!A5391</f>
        <v>5390</v>
      </c>
      <c r="B5411" s="26" t="str">
        <f t="shared" si="605"/>
        <v>SICODI</v>
      </c>
      <c r="C5411" s="9" t="str">
        <f t="shared" si="601"/>
        <v>Puno</v>
      </c>
      <c r="D5411" s="9" t="str">
        <f t="shared" si="602"/>
        <v>No Reporta</v>
      </c>
      <c r="E5411" s="9" t="str">
        <f t="shared" si="603"/>
        <v>No Reporta</v>
      </c>
      <c r="F5411" s="194" t="str">
        <f>+'Información ELECTRO PUNO'!E5391</f>
        <v>MT</v>
      </c>
      <c r="G5411" s="194">
        <f>+'Información ELECTRO PUNO'!G5391</f>
        <v>13</v>
      </c>
      <c r="H5411" s="9" t="str">
        <f t="shared" si="604"/>
        <v>Poste</v>
      </c>
      <c r="I5411" s="194" t="str">
        <f>+'Información ELECTRO PUNO'!F5391</f>
        <v>Concreto Armado C</v>
      </c>
      <c r="J5411" s="194" t="str">
        <f>+'Información ELECTRO PUNO'!B5391</f>
        <v>PPC20</v>
      </c>
      <c r="K5411" s="9" t="str">
        <f t="shared" si="606"/>
        <v>POSTE DE CONCRETO ARMADO DE 13/400/150/345</v>
      </c>
      <c r="L5411" s="139">
        <f t="shared" si="607"/>
        <v>0.54</v>
      </c>
    </row>
    <row r="5412" spans="1:12" x14ac:dyDescent="0.25">
      <c r="A5412" s="193">
        <f>+'Información ELECTRO PUNO'!A5392</f>
        <v>5391</v>
      </c>
      <c r="B5412" s="26" t="str">
        <f t="shared" si="605"/>
        <v>SICODI</v>
      </c>
      <c r="C5412" s="9" t="str">
        <f t="shared" si="601"/>
        <v>Puno</v>
      </c>
      <c r="D5412" s="9" t="str">
        <f t="shared" si="602"/>
        <v>No Reporta</v>
      </c>
      <c r="E5412" s="9" t="str">
        <f t="shared" si="603"/>
        <v>No Reporta</v>
      </c>
      <c r="F5412" s="194" t="str">
        <f>+'Información ELECTRO PUNO'!E5392</f>
        <v>MT</v>
      </c>
      <c r="G5412" s="194">
        <f>+'Información ELECTRO PUNO'!G5392</f>
        <v>13</v>
      </c>
      <c r="H5412" s="9" t="str">
        <f t="shared" si="604"/>
        <v>Poste</v>
      </c>
      <c r="I5412" s="194" t="str">
        <f>+'Información ELECTRO PUNO'!F5392</f>
        <v>Concreto Armado C</v>
      </c>
      <c r="J5412" s="194" t="str">
        <f>+'Información ELECTRO PUNO'!B5392</f>
        <v>PPC20</v>
      </c>
      <c r="K5412" s="9" t="str">
        <f t="shared" si="606"/>
        <v>POSTE DE CONCRETO ARMADO DE 13/400/150/345</v>
      </c>
      <c r="L5412" s="139">
        <f t="shared" si="607"/>
        <v>0.54</v>
      </c>
    </row>
    <row r="5413" spans="1:12" x14ac:dyDescent="0.25">
      <c r="A5413" s="193">
        <f>+'Información ELECTRO PUNO'!A5393</f>
        <v>5392</v>
      </c>
      <c r="B5413" s="26" t="str">
        <f t="shared" si="605"/>
        <v>SICODI</v>
      </c>
      <c r="C5413" s="9" t="str">
        <f t="shared" si="601"/>
        <v>Puno</v>
      </c>
      <c r="D5413" s="9" t="str">
        <f t="shared" si="602"/>
        <v>No Reporta</v>
      </c>
      <c r="E5413" s="9" t="str">
        <f t="shared" si="603"/>
        <v>No Reporta</v>
      </c>
      <c r="F5413" s="194" t="str">
        <f>+'Información ELECTRO PUNO'!E5393</f>
        <v>MT</v>
      </c>
      <c r="G5413" s="194">
        <f>+'Información ELECTRO PUNO'!G5393</f>
        <v>13</v>
      </c>
      <c r="H5413" s="9" t="str">
        <f t="shared" si="604"/>
        <v>Poste</v>
      </c>
      <c r="I5413" s="194" t="str">
        <f>+'Información ELECTRO PUNO'!F5393</f>
        <v>Concreto Armado C</v>
      </c>
      <c r="J5413" s="194" t="str">
        <f>+'Información ELECTRO PUNO'!B5393</f>
        <v>PPC20</v>
      </c>
      <c r="K5413" s="9" t="str">
        <f t="shared" si="606"/>
        <v>POSTE DE CONCRETO ARMADO DE 13/400/150/345</v>
      </c>
      <c r="L5413" s="139">
        <f t="shared" si="607"/>
        <v>0.54</v>
      </c>
    </row>
    <row r="5414" spans="1:12" x14ac:dyDescent="0.25">
      <c r="A5414" s="193">
        <f>+'Información ELECTRO PUNO'!A5394</f>
        <v>5393</v>
      </c>
      <c r="B5414" s="26" t="str">
        <f t="shared" si="605"/>
        <v>SICODI</v>
      </c>
      <c r="C5414" s="9" t="str">
        <f t="shared" si="601"/>
        <v>Puno</v>
      </c>
      <c r="D5414" s="9" t="str">
        <f t="shared" si="602"/>
        <v>No Reporta</v>
      </c>
      <c r="E5414" s="9" t="str">
        <f t="shared" si="603"/>
        <v>No Reporta</v>
      </c>
      <c r="F5414" s="194" t="str">
        <f>+'Información ELECTRO PUNO'!E5394</f>
        <v>MT</v>
      </c>
      <c r="G5414" s="194">
        <f>+'Información ELECTRO PUNO'!G5394</f>
        <v>13</v>
      </c>
      <c r="H5414" s="9" t="str">
        <f t="shared" si="604"/>
        <v>Poste</v>
      </c>
      <c r="I5414" s="194" t="str">
        <f>+'Información ELECTRO PUNO'!F5394</f>
        <v>Concreto Armado C</v>
      </c>
      <c r="J5414" s="194" t="str">
        <f>+'Información ELECTRO PUNO'!B5394</f>
        <v>PPC20</v>
      </c>
      <c r="K5414" s="9" t="str">
        <f t="shared" si="606"/>
        <v>POSTE DE CONCRETO ARMADO DE 13/400/150/345</v>
      </c>
      <c r="L5414" s="139">
        <f t="shared" si="607"/>
        <v>0.54</v>
      </c>
    </row>
    <row r="5415" spans="1:12" x14ac:dyDescent="0.25">
      <c r="A5415" s="193">
        <f>+'Información ELECTRO PUNO'!A5395</f>
        <v>5394</v>
      </c>
      <c r="B5415" s="26" t="str">
        <f t="shared" si="605"/>
        <v>SICODI</v>
      </c>
      <c r="C5415" s="9" t="str">
        <f t="shared" si="601"/>
        <v>Puno</v>
      </c>
      <c r="D5415" s="9" t="str">
        <f t="shared" si="602"/>
        <v>No Reporta</v>
      </c>
      <c r="E5415" s="9" t="str">
        <f t="shared" si="603"/>
        <v>No Reporta</v>
      </c>
      <c r="F5415" s="194" t="str">
        <f>+'Información ELECTRO PUNO'!E5395</f>
        <v>MT</v>
      </c>
      <c r="G5415" s="194">
        <f>+'Información ELECTRO PUNO'!G5395</f>
        <v>13</v>
      </c>
      <c r="H5415" s="9" t="str">
        <f t="shared" si="604"/>
        <v>Poste</v>
      </c>
      <c r="I5415" s="194" t="str">
        <f>+'Información ELECTRO PUNO'!F5395</f>
        <v>Concreto Armado C</v>
      </c>
      <c r="J5415" s="194" t="str">
        <f>+'Información ELECTRO PUNO'!B5395</f>
        <v>PPC20</v>
      </c>
      <c r="K5415" s="9" t="str">
        <f t="shared" si="606"/>
        <v>POSTE DE CONCRETO ARMADO DE 13/400/150/345</v>
      </c>
      <c r="L5415" s="139">
        <f t="shared" si="607"/>
        <v>0.54</v>
      </c>
    </row>
    <row r="5416" spans="1:12" x14ac:dyDescent="0.25">
      <c r="A5416" s="193">
        <f>+'Información ELECTRO PUNO'!A5396</f>
        <v>5395</v>
      </c>
      <c r="B5416" s="26" t="str">
        <f t="shared" si="605"/>
        <v>SICODI</v>
      </c>
      <c r="C5416" s="9" t="str">
        <f t="shared" si="601"/>
        <v>Puno</v>
      </c>
      <c r="D5416" s="9" t="str">
        <f t="shared" si="602"/>
        <v>No Reporta</v>
      </c>
      <c r="E5416" s="9" t="str">
        <f t="shared" si="603"/>
        <v>No Reporta</v>
      </c>
      <c r="F5416" s="194" t="str">
        <f>+'Información ELECTRO PUNO'!E5396</f>
        <v>BT</v>
      </c>
      <c r="G5416" s="194">
        <f>+'Información ELECTRO PUNO'!G5396</f>
        <v>8</v>
      </c>
      <c r="H5416" s="9" t="str">
        <f t="shared" si="604"/>
        <v>Poste</v>
      </c>
      <c r="I5416" s="194" t="str">
        <f>+'Información ELECTRO PUNO'!F5396</f>
        <v>Concreto Armado</v>
      </c>
      <c r="J5416" s="194" t="str">
        <f>+'Información ELECTRO PUNO'!B5396</f>
        <v>PPC06</v>
      </c>
      <c r="K5416" s="9" t="str">
        <f t="shared" si="606"/>
        <v>POSTE DE CONCRETO ARMADO DE  8/300/120/240</v>
      </c>
      <c r="L5416" s="139">
        <f t="shared" si="607"/>
        <v>0.14000000000000001</v>
      </c>
    </row>
    <row r="5417" spans="1:12" x14ac:dyDescent="0.25">
      <c r="A5417" s="193">
        <f>+'Información ELECTRO PUNO'!A5397</f>
        <v>5396</v>
      </c>
      <c r="B5417" s="26" t="str">
        <f t="shared" si="605"/>
        <v>SICODI</v>
      </c>
      <c r="C5417" s="9" t="str">
        <f t="shared" si="601"/>
        <v>Puno</v>
      </c>
      <c r="D5417" s="9" t="str">
        <f t="shared" si="602"/>
        <v>No Reporta</v>
      </c>
      <c r="E5417" s="9" t="str">
        <f t="shared" si="603"/>
        <v>No Reporta</v>
      </c>
      <c r="F5417" s="194" t="str">
        <f>+'Información ELECTRO PUNO'!E5397</f>
        <v>MT</v>
      </c>
      <c r="G5417" s="194">
        <f>+'Información ELECTRO PUNO'!G5397</f>
        <v>13</v>
      </c>
      <c r="H5417" s="9" t="str">
        <f t="shared" si="604"/>
        <v>Poste</v>
      </c>
      <c r="I5417" s="194" t="str">
        <f>+'Información ELECTRO PUNO'!F5397</f>
        <v>Concreto Armado C</v>
      </c>
      <c r="J5417" s="194" t="str">
        <f>+'Información ELECTRO PUNO'!B5397</f>
        <v>PPC20</v>
      </c>
      <c r="K5417" s="9" t="str">
        <f t="shared" si="606"/>
        <v>POSTE DE CONCRETO ARMADO DE 13/400/150/345</v>
      </c>
      <c r="L5417" s="139">
        <f t="shared" si="607"/>
        <v>0.54</v>
      </c>
    </row>
    <row r="5418" spans="1:12" x14ac:dyDescent="0.25">
      <c r="A5418" s="193">
        <f>+'Información ELECTRO PUNO'!A5398</f>
        <v>5397</v>
      </c>
      <c r="B5418" s="26" t="str">
        <f t="shared" si="605"/>
        <v>SICODI</v>
      </c>
      <c r="C5418" s="9" t="str">
        <f t="shared" si="601"/>
        <v>Puno</v>
      </c>
      <c r="D5418" s="9" t="str">
        <f t="shared" si="602"/>
        <v>No Reporta</v>
      </c>
      <c r="E5418" s="9" t="str">
        <f t="shared" si="603"/>
        <v>No Reporta</v>
      </c>
      <c r="F5418" s="194" t="str">
        <f>+'Información ELECTRO PUNO'!E5398</f>
        <v>BT</v>
      </c>
      <c r="G5418" s="194">
        <f>+'Información ELECTRO PUNO'!G5398</f>
        <v>8</v>
      </c>
      <c r="H5418" s="9" t="str">
        <f t="shared" si="604"/>
        <v>Poste</v>
      </c>
      <c r="I5418" s="194" t="str">
        <f>+'Información ELECTRO PUNO'!F5398</f>
        <v>Concreto Armado</v>
      </c>
      <c r="J5418" s="194" t="str">
        <f>+'Información ELECTRO PUNO'!B5398</f>
        <v>PPC06</v>
      </c>
      <c r="K5418" s="9" t="str">
        <f t="shared" si="606"/>
        <v>POSTE DE CONCRETO ARMADO DE  8/300/120/240</v>
      </c>
      <c r="L5418" s="139">
        <f t="shared" si="607"/>
        <v>0.14000000000000001</v>
      </c>
    </row>
    <row r="5419" spans="1:12" x14ac:dyDescent="0.25">
      <c r="A5419" s="193">
        <f>+'Información ELECTRO PUNO'!A5399</f>
        <v>5398</v>
      </c>
      <c r="B5419" s="26" t="str">
        <f t="shared" si="605"/>
        <v>SICODI</v>
      </c>
      <c r="C5419" s="9" t="str">
        <f t="shared" si="601"/>
        <v>Puno</v>
      </c>
      <c r="D5419" s="9" t="str">
        <f t="shared" si="602"/>
        <v>No Reporta</v>
      </c>
      <c r="E5419" s="9" t="str">
        <f t="shared" si="603"/>
        <v>No Reporta</v>
      </c>
      <c r="F5419" s="194" t="str">
        <f>+'Información ELECTRO PUNO'!E5399</f>
        <v>MT</v>
      </c>
      <c r="G5419" s="194">
        <f>+'Información ELECTRO PUNO'!G5399</f>
        <v>13</v>
      </c>
      <c r="H5419" s="9" t="str">
        <f t="shared" si="604"/>
        <v>Poste</v>
      </c>
      <c r="I5419" s="194" t="str">
        <f>+'Información ELECTRO PUNO'!F5399</f>
        <v>Concreto Armado C</v>
      </c>
      <c r="J5419" s="194" t="str">
        <f>+'Información ELECTRO PUNO'!B5399</f>
        <v>PPC20</v>
      </c>
      <c r="K5419" s="9" t="str">
        <f t="shared" si="606"/>
        <v>POSTE DE CONCRETO ARMADO DE 13/400/150/345</v>
      </c>
      <c r="L5419" s="139">
        <f t="shared" si="607"/>
        <v>0.54</v>
      </c>
    </row>
    <row r="5420" spans="1:12" x14ac:dyDescent="0.25">
      <c r="A5420" s="193">
        <f>+'Información ELECTRO PUNO'!A5400</f>
        <v>5399</v>
      </c>
      <c r="B5420" s="26" t="str">
        <f t="shared" si="605"/>
        <v>SICODI</v>
      </c>
      <c r="C5420" s="9" t="str">
        <f t="shared" si="601"/>
        <v>Puno</v>
      </c>
      <c r="D5420" s="9" t="str">
        <f t="shared" si="602"/>
        <v>No Reporta</v>
      </c>
      <c r="E5420" s="9" t="str">
        <f t="shared" si="603"/>
        <v>No Reporta</v>
      </c>
      <c r="F5420" s="194" t="str">
        <f>+'Información ELECTRO PUNO'!E5400</f>
        <v>MT</v>
      </c>
      <c r="G5420" s="194">
        <f>+'Información ELECTRO PUNO'!G5400</f>
        <v>13</v>
      </c>
      <c r="H5420" s="9" t="str">
        <f t="shared" si="604"/>
        <v>Poste</v>
      </c>
      <c r="I5420" s="194" t="str">
        <f>+'Información ELECTRO PUNO'!F5400</f>
        <v>Concreto Armado C</v>
      </c>
      <c r="J5420" s="194" t="str">
        <f>+'Información ELECTRO PUNO'!B5400</f>
        <v>PPC20</v>
      </c>
      <c r="K5420" s="9" t="str">
        <f t="shared" si="606"/>
        <v>POSTE DE CONCRETO ARMADO DE 13/400/150/345</v>
      </c>
      <c r="L5420" s="139">
        <f t="shared" si="607"/>
        <v>0.54</v>
      </c>
    </row>
    <row r="5421" spans="1:12" x14ac:dyDescent="0.25">
      <c r="A5421" s="193">
        <f>+'Información ELECTRO PUNO'!A5401</f>
        <v>5400</v>
      </c>
      <c r="B5421" s="26" t="str">
        <f t="shared" si="605"/>
        <v>SICODI</v>
      </c>
      <c r="C5421" s="9" t="str">
        <f t="shared" si="601"/>
        <v>Puno</v>
      </c>
      <c r="D5421" s="9" t="str">
        <f t="shared" si="602"/>
        <v>No Reporta</v>
      </c>
      <c r="E5421" s="9" t="str">
        <f t="shared" si="603"/>
        <v>No Reporta</v>
      </c>
      <c r="F5421" s="194" t="str">
        <f>+'Información ELECTRO PUNO'!E5401</f>
        <v>MT</v>
      </c>
      <c r="G5421" s="194">
        <f>+'Información ELECTRO PUNO'!G5401</f>
        <v>13</v>
      </c>
      <c r="H5421" s="9" t="str">
        <f t="shared" si="604"/>
        <v>Poste</v>
      </c>
      <c r="I5421" s="194" t="str">
        <f>+'Información ELECTRO PUNO'!F5401</f>
        <v>Concreto Armado C</v>
      </c>
      <c r="J5421" s="194" t="str">
        <f>+'Información ELECTRO PUNO'!B5401</f>
        <v>PPC20</v>
      </c>
      <c r="K5421" s="9" t="str">
        <f t="shared" si="606"/>
        <v>POSTE DE CONCRETO ARMADO DE 13/400/150/345</v>
      </c>
      <c r="L5421" s="139">
        <f t="shared" si="607"/>
        <v>0.54</v>
      </c>
    </row>
    <row r="5422" spans="1:12" x14ac:dyDescent="0.25">
      <c r="A5422" s="193">
        <f>+'Información ELECTRO PUNO'!A5402</f>
        <v>5401</v>
      </c>
      <c r="B5422" s="26" t="str">
        <f t="shared" si="605"/>
        <v>SICODI</v>
      </c>
      <c r="C5422" s="9" t="str">
        <f t="shared" si="601"/>
        <v>Puno</v>
      </c>
      <c r="D5422" s="9" t="str">
        <f t="shared" si="602"/>
        <v>No Reporta</v>
      </c>
      <c r="E5422" s="9" t="str">
        <f t="shared" si="603"/>
        <v>No Reporta</v>
      </c>
      <c r="F5422" s="194" t="str">
        <f>+'Información ELECTRO PUNO'!E5402</f>
        <v>MT</v>
      </c>
      <c r="G5422" s="194">
        <f>+'Información ELECTRO PUNO'!G5402</f>
        <v>13</v>
      </c>
      <c r="H5422" s="9" t="str">
        <f t="shared" si="604"/>
        <v>Poste</v>
      </c>
      <c r="I5422" s="194" t="str">
        <f>+'Información ELECTRO PUNO'!F5402</f>
        <v>Concreto Armado C</v>
      </c>
      <c r="J5422" s="194" t="str">
        <f>+'Información ELECTRO PUNO'!B5402</f>
        <v>PPC20</v>
      </c>
      <c r="K5422" s="9" t="str">
        <f t="shared" si="606"/>
        <v>POSTE DE CONCRETO ARMADO DE 13/400/150/345</v>
      </c>
      <c r="L5422" s="139">
        <f t="shared" si="607"/>
        <v>0.54</v>
      </c>
    </row>
    <row r="5423" spans="1:12" x14ac:dyDescent="0.25">
      <c r="A5423" s="193">
        <f>+'Información ELECTRO PUNO'!A5403</f>
        <v>5402</v>
      </c>
      <c r="B5423" s="26" t="str">
        <f t="shared" si="605"/>
        <v>SICODI</v>
      </c>
      <c r="C5423" s="9" t="str">
        <f t="shared" si="601"/>
        <v>Puno</v>
      </c>
      <c r="D5423" s="9" t="str">
        <f t="shared" si="602"/>
        <v>No Reporta</v>
      </c>
      <c r="E5423" s="9" t="str">
        <f t="shared" si="603"/>
        <v>No Reporta</v>
      </c>
      <c r="F5423" s="194" t="str">
        <f>+'Información ELECTRO PUNO'!E5403</f>
        <v>MT</v>
      </c>
      <c r="G5423" s="194">
        <f>+'Información ELECTRO PUNO'!G5403</f>
        <v>13</v>
      </c>
      <c r="H5423" s="9" t="str">
        <f t="shared" si="604"/>
        <v>Poste</v>
      </c>
      <c r="I5423" s="194" t="str">
        <f>+'Información ELECTRO PUNO'!F5403</f>
        <v>Concreto Armado C</v>
      </c>
      <c r="J5423" s="194" t="str">
        <f>+'Información ELECTRO PUNO'!B5403</f>
        <v>PPC20</v>
      </c>
      <c r="K5423" s="9" t="str">
        <f t="shared" si="606"/>
        <v>POSTE DE CONCRETO ARMADO DE 13/400/150/345</v>
      </c>
      <c r="L5423" s="139">
        <f t="shared" si="607"/>
        <v>0.54</v>
      </c>
    </row>
    <row r="5424" spans="1:12" x14ac:dyDescent="0.25">
      <c r="A5424" s="193">
        <f>+'Información ELECTRO PUNO'!A5404</f>
        <v>5403</v>
      </c>
      <c r="B5424" s="26" t="str">
        <f t="shared" si="605"/>
        <v>SICODI</v>
      </c>
      <c r="C5424" s="9" t="str">
        <f t="shared" si="601"/>
        <v>Puno</v>
      </c>
      <c r="D5424" s="9" t="str">
        <f t="shared" si="602"/>
        <v>No Reporta</v>
      </c>
      <c r="E5424" s="9" t="str">
        <f t="shared" si="603"/>
        <v>No Reporta</v>
      </c>
      <c r="F5424" s="194" t="str">
        <f>+'Información ELECTRO PUNO'!E5404</f>
        <v>MT</v>
      </c>
      <c r="G5424" s="194">
        <f>+'Información ELECTRO PUNO'!G5404</f>
        <v>13</v>
      </c>
      <c r="H5424" s="9" t="str">
        <f t="shared" si="604"/>
        <v>Poste</v>
      </c>
      <c r="I5424" s="194" t="str">
        <f>+'Información ELECTRO PUNO'!F5404</f>
        <v>Concreto Armado C</v>
      </c>
      <c r="J5424" s="194" t="str">
        <f>+'Información ELECTRO PUNO'!B5404</f>
        <v>PPC20</v>
      </c>
      <c r="K5424" s="9" t="str">
        <f t="shared" si="606"/>
        <v>POSTE DE CONCRETO ARMADO DE 13/400/150/345</v>
      </c>
      <c r="L5424" s="139">
        <f t="shared" si="607"/>
        <v>0.54</v>
      </c>
    </row>
    <row r="5425" spans="1:12" x14ac:dyDescent="0.25">
      <c r="A5425" s="193">
        <f>+'Información ELECTRO PUNO'!A5405</f>
        <v>5404</v>
      </c>
      <c r="B5425" s="26" t="str">
        <f t="shared" si="605"/>
        <v>SICODI</v>
      </c>
      <c r="C5425" s="9" t="str">
        <f t="shared" si="601"/>
        <v>Puno</v>
      </c>
      <c r="D5425" s="9" t="str">
        <f t="shared" si="602"/>
        <v>No Reporta</v>
      </c>
      <c r="E5425" s="9" t="str">
        <f t="shared" si="603"/>
        <v>No Reporta</v>
      </c>
      <c r="F5425" s="194" t="str">
        <f>+'Información ELECTRO PUNO'!E5405</f>
        <v>MT</v>
      </c>
      <c r="G5425" s="194">
        <f>+'Información ELECTRO PUNO'!G5405</f>
        <v>13</v>
      </c>
      <c r="H5425" s="9" t="str">
        <f t="shared" si="604"/>
        <v>Poste</v>
      </c>
      <c r="I5425" s="194" t="str">
        <f>+'Información ELECTRO PUNO'!F5405</f>
        <v>Concreto Armado C</v>
      </c>
      <c r="J5425" s="194" t="str">
        <f>+'Información ELECTRO PUNO'!B5405</f>
        <v>PPC20</v>
      </c>
      <c r="K5425" s="9" t="str">
        <f t="shared" si="606"/>
        <v>POSTE DE CONCRETO ARMADO DE 13/400/150/345</v>
      </c>
      <c r="L5425" s="139">
        <f t="shared" si="607"/>
        <v>0.54</v>
      </c>
    </row>
    <row r="5426" spans="1:12" x14ac:dyDescent="0.25">
      <c r="A5426" s="193">
        <f>+'Información ELECTRO PUNO'!A5406</f>
        <v>5405</v>
      </c>
      <c r="B5426" s="26" t="str">
        <f t="shared" si="605"/>
        <v>SICODI</v>
      </c>
      <c r="C5426" s="9" t="str">
        <f t="shared" si="601"/>
        <v>Puno</v>
      </c>
      <c r="D5426" s="9" t="str">
        <f t="shared" si="602"/>
        <v>No Reporta</v>
      </c>
      <c r="E5426" s="9" t="str">
        <f t="shared" si="603"/>
        <v>No Reporta</v>
      </c>
      <c r="F5426" s="194" t="str">
        <f>+'Información ELECTRO PUNO'!E5406</f>
        <v>BT</v>
      </c>
      <c r="G5426" s="194">
        <f>+'Información ELECTRO PUNO'!G5406</f>
        <v>8</v>
      </c>
      <c r="H5426" s="9" t="str">
        <f t="shared" si="604"/>
        <v>Poste</v>
      </c>
      <c r="I5426" s="194" t="str">
        <f>+'Información ELECTRO PUNO'!F5406</f>
        <v>Concreto Armado</v>
      </c>
      <c r="J5426" s="194" t="str">
        <f>+'Información ELECTRO PUNO'!B5406</f>
        <v>PPC06</v>
      </c>
      <c r="K5426" s="9" t="str">
        <f t="shared" si="606"/>
        <v>POSTE DE CONCRETO ARMADO DE  8/300/120/240</v>
      </c>
      <c r="L5426" s="139">
        <f t="shared" si="607"/>
        <v>0.14000000000000001</v>
      </c>
    </row>
    <row r="5427" spans="1:12" x14ac:dyDescent="0.25">
      <c r="A5427" s="193">
        <f>+'Información ELECTRO PUNO'!A5407</f>
        <v>5406</v>
      </c>
      <c r="B5427" s="26" t="str">
        <f t="shared" si="605"/>
        <v>SICODI</v>
      </c>
      <c r="C5427" s="9" t="str">
        <f t="shared" si="601"/>
        <v>Puno</v>
      </c>
      <c r="D5427" s="9" t="str">
        <f t="shared" si="602"/>
        <v>No Reporta</v>
      </c>
      <c r="E5427" s="9" t="str">
        <f t="shared" si="603"/>
        <v>No Reporta</v>
      </c>
      <c r="F5427" s="194" t="str">
        <f>+'Información ELECTRO PUNO'!E5407</f>
        <v>MT</v>
      </c>
      <c r="G5427" s="194">
        <f>+'Información ELECTRO PUNO'!G5407</f>
        <v>13</v>
      </c>
      <c r="H5427" s="9" t="str">
        <f t="shared" si="604"/>
        <v>Poste</v>
      </c>
      <c r="I5427" s="194" t="str">
        <f>+'Información ELECTRO PUNO'!F5407</f>
        <v>Concreto Armado C</v>
      </c>
      <c r="J5427" s="194" t="str">
        <f>+'Información ELECTRO PUNO'!B5407</f>
        <v>PPC20</v>
      </c>
      <c r="K5427" s="9" t="str">
        <f t="shared" si="606"/>
        <v>POSTE DE CONCRETO ARMADO DE 13/400/150/345</v>
      </c>
      <c r="L5427" s="139">
        <f t="shared" si="607"/>
        <v>0.54</v>
      </c>
    </row>
    <row r="5428" spans="1:12" x14ac:dyDescent="0.25">
      <c r="A5428" s="193">
        <f>+'Información ELECTRO PUNO'!A5408</f>
        <v>5407</v>
      </c>
      <c r="B5428" s="26" t="str">
        <f t="shared" si="605"/>
        <v>SICODI</v>
      </c>
      <c r="C5428" s="9" t="str">
        <f t="shared" si="601"/>
        <v>Puno</v>
      </c>
      <c r="D5428" s="9" t="str">
        <f t="shared" si="602"/>
        <v>No Reporta</v>
      </c>
      <c r="E5428" s="9" t="str">
        <f t="shared" si="603"/>
        <v>No Reporta</v>
      </c>
      <c r="F5428" s="194" t="str">
        <f>+'Información ELECTRO PUNO'!E5408</f>
        <v>MT</v>
      </c>
      <c r="G5428" s="194">
        <f>+'Información ELECTRO PUNO'!G5408</f>
        <v>13</v>
      </c>
      <c r="H5428" s="9" t="str">
        <f t="shared" si="604"/>
        <v>Poste</v>
      </c>
      <c r="I5428" s="194" t="str">
        <f>+'Información ELECTRO PUNO'!F5408</f>
        <v>Concreto Armado C</v>
      </c>
      <c r="J5428" s="194" t="str">
        <f>+'Información ELECTRO PUNO'!B5408</f>
        <v>PPC20</v>
      </c>
      <c r="K5428" s="9" t="str">
        <f t="shared" si="606"/>
        <v>POSTE DE CONCRETO ARMADO DE 13/400/150/345</v>
      </c>
      <c r="L5428" s="139">
        <f t="shared" si="607"/>
        <v>0.54</v>
      </c>
    </row>
    <row r="5429" spans="1:12" x14ac:dyDescent="0.25">
      <c r="A5429" s="193">
        <f>+'Información ELECTRO PUNO'!A5409</f>
        <v>5408</v>
      </c>
      <c r="B5429" s="26" t="str">
        <f t="shared" si="605"/>
        <v>SICODI</v>
      </c>
      <c r="C5429" s="9" t="str">
        <f t="shared" si="601"/>
        <v>Puno</v>
      </c>
      <c r="D5429" s="9" t="str">
        <f t="shared" si="602"/>
        <v>No Reporta</v>
      </c>
      <c r="E5429" s="9" t="str">
        <f t="shared" si="603"/>
        <v>No Reporta</v>
      </c>
      <c r="F5429" s="194" t="str">
        <f>+'Información ELECTRO PUNO'!E5409</f>
        <v>MT</v>
      </c>
      <c r="G5429" s="194">
        <f>+'Información ELECTRO PUNO'!G5409</f>
        <v>13</v>
      </c>
      <c r="H5429" s="9" t="str">
        <f t="shared" si="604"/>
        <v>Poste</v>
      </c>
      <c r="I5429" s="194" t="str">
        <f>+'Información ELECTRO PUNO'!F5409</f>
        <v>Concreto Armado C</v>
      </c>
      <c r="J5429" s="194" t="str">
        <f>+'Información ELECTRO PUNO'!B5409</f>
        <v>PPC20</v>
      </c>
      <c r="K5429" s="9" t="str">
        <f t="shared" si="606"/>
        <v>POSTE DE CONCRETO ARMADO DE 13/400/150/345</v>
      </c>
      <c r="L5429" s="139">
        <f t="shared" si="607"/>
        <v>0.54</v>
      </c>
    </row>
    <row r="5430" spans="1:12" x14ac:dyDescent="0.25">
      <c r="A5430" s="193">
        <f>+'Información ELECTRO PUNO'!A5410</f>
        <v>5409</v>
      </c>
      <c r="B5430" s="26" t="str">
        <f t="shared" si="605"/>
        <v>SICODI</v>
      </c>
      <c r="C5430" s="9" t="str">
        <f t="shared" si="601"/>
        <v>Puno</v>
      </c>
      <c r="D5430" s="9" t="str">
        <f t="shared" si="602"/>
        <v>No Reporta</v>
      </c>
      <c r="E5430" s="9" t="str">
        <f t="shared" si="603"/>
        <v>No Reporta</v>
      </c>
      <c r="F5430" s="194" t="str">
        <f>+'Información ELECTRO PUNO'!E5410</f>
        <v>MT</v>
      </c>
      <c r="G5430" s="194">
        <f>+'Información ELECTRO PUNO'!G5410</f>
        <v>13</v>
      </c>
      <c r="H5430" s="9" t="str">
        <f t="shared" si="604"/>
        <v>Poste</v>
      </c>
      <c r="I5430" s="194" t="str">
        <f>+'Información ELECTRO PUNO'!F5410</f>
        <v>Concreto Armado C</v>
      </c>
      <c r="J5430" s="194" t="str">
        <f>+'Información ELECTRO PUNO'!B5410</f>
        <v>PPC20</v>
      </c>
      <c r="K5430" s="9" t="str">
        <f t="shared" si="606"/>
        <v>POSTE DE CONCRETO ARMADO DE 13/400/150/345</v>
      </c>
      <c r="L5430" s="139">
        <f t="shared" si="607"/>
        <v>0.54</v>
      </c>
    </row>
    <row r="5431" spans="1:12" x14ac:dyDescent="0.25">
      <c r="A5431" s="193">
        <f>+'Información ELECTRO PUNO'!A5411</f>
        <v>5410</v>
      </c>
      <c r="B5431" s="26" t="str">
        <f t="shared" si="605"/>
        <v>SICODI</v>
      </c>
      <c r="C5431" s="9" t="str">
        <f t="shared" si="601"/>
        <v>Puno</v>
      </c>
      <c r="D5431" s="9" t="str">
        <f t="shared" si="602"/>
        <v>No Reporta</v>
      </c>
      <c r="E5431" s="9" t="str">
        <f t="shared" si="603"/>
        <v>No Reporta</v>
      </c>
      <c r="F5431" s="194" t="str">
        <f>+'Información ELECTRO PUNO'!E5411</f>
        <v>BT</v>
      </c>
      <c r="G5431" s="194">
        <f>+'Información ELECTRO PUNO'!G5411</f>
        <v>8</v>
      </c>
      <c r="H5431" s="9" t="str">
        <f t="shared" si="604"/>
        <v>Poste</v>
      </c>
      <c r="I5431" s="194" t="str">
        <f>+'Información ELECTRO PUNO'!F5411</f>
        <v>Concreto Armado</v>
      </c>
      <c r="J5431" s="194" t="str">
        <f>+'Información ELECTRO PUNO'!B5411</f>
        <v>PPC06</v>
      </c>
      <c r="K5431" s="9" t="str">
        <f t="shared" si="606"/>
        <v>POSTE DE CONCRETO ARMADO DE  8/300/120/240</v>
      </c>
      <c r="L5431" s="139">
        <f t="shared" si="607"/>
        <v>0.14000000000000001</v>
      </c>
    </row>
    <row r="5432" spans="1:12" x14ac:dyDescent="0.25">
      <c r="A5432" s="193">
        <f>+'Información ELECTRO PUNO'!A5412</f>
        <v>5411</v>
      </c>
      <c r="B5432" s="26" t="str">
        <f t="shared" si="605"/>
        <v>SICODI</v>
      </c>
      <c r="C5432" s="9" t="str">
        <f t="shared" si="601"/>
        <v>Puno</v>
      </c>
      <c r="D5432" s="9" t="str">
        <f t="shared" si="602"/>
        <v>No Reporta</v>
      </c>
      <c r="E5432" s="9" t="str">
        <f t="shared" si="603"/>
        <v>No Reporta</v>
      </c>
      <c r="F5432" s="194" t="str">
        <f>+'Información ELECTRO PUNO'!E5412</f>
        <v>MT</v>
      </c>
      <c r="G5432" s="194">
        <f>+'Información ELECTRO PUNO'!G5412</f>
        <v>13</v>
      </c>
      <c r="H5432" s="9" t="str">
        <f t="shared" si="604"/>
        <v>Poste</v>
      </c>
      <c r="I5432" s="194" t="str">
        <f>+'Información ELECTRO PUNO'!F5412</f>
        <v>Concreto Armado C</v>
      </c>
      <c r="J5432" s="194" t="str">
        <f>+'Información ELECTRO PUNO'!B5412</f>
        <v>PPC20</v>
      </c>
      <c r="K5432" s="9" t="str">
        <f t="shared" si="606"/>
        <v>POSTE DE CONCRETO ARMADO DE 13/400/150/345</v>
      </c>
      <c r="L5432" s="139">
        <f t="shared" si="607"/>
        <v>0.54</v>
      </c>
    </row>
    <row r="5433" spans="1:12" x14ac:dyDescent="0.25">
      <c r="A5433" s="193">
        <f>+'Información ELECTRO PUNO'!A5413</f>
        <v>5412</v>
      </c>
      <c r="B5433" s="26" t="str">
        <f t="shared" si="605"/>
        <v>SICODI</v>
      </c>
      <c r="C5433" s="9" t="str">
        <f t="shared" si="601"/>
        <v>Puno</v>
      </c>
      <c r="D5433" s="9" t="str">
        <f t="shared" si="602"/>
        <v>No Reporta</v>
      </c>
      <c r="E5433" s="9" t="str">
        <f t="shared" si="603"/>
        <v>No Reporta</v>
      </c>
      <c r="F5433" s="194" t="str">
        <f>+'Información ELECTRO PUNO'!E5413</f>
        <v>MT</v>
      </c>
      <c r="G5433" s="194">
        <f>+'Información ELECTRO PUNO'!G5413</f>
        <v>13</v>
      </c>
      <c r="H5433" s="9" t="str">
        <f t="shared" si="604"/>
        <v>Poste</v>
      </c>
      <c r="I5433" s="194" t="str">
        <f>+'Información ELECTRO PUNO'!F5413</f>
        <v>Concreto Armado C</v>
      </c>
      <c r="J5433" s="194" t="str">
        <f>+'Información ELECTRO PUNO'!B5413</f>
        <v>PPC20</v>
      </c>
      <c r="K5433" s="9" t="str">
        <f t="shared" si="606"/>
        <v>POSTE DE CONCRETO ARMADO DE 13/400/150/345</v>
      </c>
      <c r="L5433" s="139">
        <f t="shared" si="607"/>
        <v>0.54</v>
      </c>
    </row>
    <row r="5434" spans="1:12" x14ac:dyDescent="0.25">
      <c r="A5434" s="193">
        <f>+'Información ELECTRO PUNO'!A5414</f>
        <v>5413</v>
      </c>
      <c r="B5434" s="26" t="str">
        <f t="shared" si="605"/>
        <v>SICODI</v>
      </c>
      <c r="C5434" s="9" t="str">
        <f t="shared" si="601"/>
        <v>Puno</v>
      </c>
      <c r="D5434" s="9" t="str">
        <f t="shared" si="602"/>
        <v>No Reporta</v>
      </c>
      <c r="E5434" s="9" t="str">
        <f t="shared" si="603"/>
        <v>No Reporta</v>
      </c>
      <c r="F5434" s="194" t="str">
        <f>+'Información ELECTRO PUNO'!E5414</f>
        <v>MT</v>
      </c>
      <c r="G5434" s="194">
        <f>+'Información ELECTRO PUNO'!G5414</f>
        <v>13</v>
      </c>
      <c r="H5434" s="9" t="str">
        <f t="shared" si="604"/>
        <v>Poste</v>
      </c>
      <c r="I5434" s="194" t="str">
        <f>+'Información ELECTRO PUNO'!F5414</f>
        <v>Concreto Armado C</v>
      </c>
      <c r="J5434" s="194" t="str">
        <f>+'Información ELECTRO PUNO'!B5414</f>
        <v>PPC20</v>
      </c>
      <c r="K5434" s="9" t="str">
        <f t="shared" si="606"/>
        <v>POSTE DE CONCRETO ARMADO DE 13/400/150/345</v>
      </c>
      <c r="L5434" s="139">
        <f t="shared" si="607"/>
        <v>0.54</v>
      </c>
    </row>
    <row r="5435" spans="1:12" x14ac:dyDescent="0.25">
      <c r="A5435" s="193">
        <f>+'Información ELECTRO PUNO'!A5415</f>
        <v>5414</v>
      </c>
      <c r="B5435" s="26" t="str">
        <f t="shared" si="605"/>
        <v>SICODI</v>
      </c>
      <c r="C5435" s="9" t="str">
        <f t="shared" si="601"/>
        <v>Puno</v>
      </c>
      <c r="D5435" s="9" t="str">
        <f t="shared" si="602"/>
        <v>No Reporta</v>
      </c>
      <c r="E5435" s="9" t="str">
        <f t="shared" si="603"/>
        <v>No Reporta</v>
      </c>
      <c r="F5435" s="194" t="str">
        <f>+'Información ELECTRO PUNO'!E5415</f>
        <v>MT</v>
      </c>
      <c r="G5435" s="194">
        <f>+'Información ELECTRO PUNO'!G5415</f>
        <v>13</v>
      </c>
      <c r="H5435" s="9" t="str">
        <f t="shared" si="604"/>
        <v>Poste</v>
      </c>
      <c r="I5435" s="194" t="str">
        <f>+'Información ELECTRO PUNO'!F5415</f>
        <v>Concreto Armado C</v>
      </c>
      <c r="J5435" s="194" t="str">
        <f>+'Información ELECTRO PUNO'!B5415</f>
        <v>PPC20</v>
      </c>
      <c r="K5435" s="9" t="str">
        <f t="shared" si="606"/>
        <v>POSTE DE CONCRETO ARMADO DE 13/400/150/345</v>
      </c>
      <c r="L5435" s="139">
        <f t="shared" si="607"/>
        <v>0.54</v>
      </c>
    </row>
    <row r="5436" spans="1:12" x14ac:dyDescent="0.25">
      <c r="A5436" s="193">
        <f>+'Información ELECTRO PUNO'!A5416</f>
        <v>5415</v>
      </c>
      <c r="B5436" s="26" t="str">
        <f t="shared" si="605"/>
        <v>SICODI</v>
      </c>
      <c r="C5436" s="9" t="str">
        <f t="shared" si="601"/>
        <v>Puno</v>
      </c>
      <c r="D5436" s="9" t="str">
        <f t="shared" si="602"/>
        <v>No Reporta</v>
      </c>
      <c r="E5436" s="9" t="str">
        <f t="shared" si="603"/>
        <v>No Reporta</v>
      </c>
      <c r="F5436" s="194" t="str">
        <f>+'Información ELECTRO PUNO'!E5416</f>
        <v>MT</v>
      </c>
      <c r="G5436" s="194">
        <f>+'Información ELECTRO PUNO'!G5416</f>
        <v>13</v>
      </c>
      <c r="H5436" s="9" t="str">
        <f t="shared" si="604"/>
        <v>Poste</v>
      </c>
      <c r="I5436" s="194" t="str">
        <f>+'Información ELECTRO PUNO'!F5416</f>
        <v>Concreto Armado C</v>
      </c>
      <c r="J5436" s="194" t="str">
        <f>+'Información ELECTRO PUNO'!B5416</f>
        <v>PPC20</v>
      </c>
      <c r="K5436" s="9" t="str">
        <f t="shared" si="606"/>
        <v>POSTE DE CONCRETO ARMADO DE 13/400/150/345</v>
      </c>
      <c r="L5436" s="139">
        <f t="shared" si="607"/>
        <v>0.54</v>
      </c>
    </row>
    <row r="5437" spans="1:12" x14ac:dyDescent="0.25">
      <c r="A5437" s="193">
        <f>+'Información ELECTRO PUNO'!A5417</f>
        <v>5416</v>
      </c>
      <c r="B5437" s="26" t="str">
        <f t="shared" si="605"/>
        <v>SICODI</v>
      </c>
      <c r="C5437" s="9" t="str">
        <f t="shared" si="601"/>
        <v>Puno</v>
      </c>
      <c r="D5437" s="9" t="str">
        <f t="shared" si="602"/>
        <v>No Reporta</v>
      </c>
      <c r="E5437" s="9" t="str">
        <f t="shared" si="603"/>
        <v>No Reporta</v>
      </c>
      <c r="F5437" s="194" t="str">
        <f>+'Información ELECTRO PUNO'!E5417</f>
        <v>MT</v>
      </c>
      <c r="G5437" s="194">
        <f>+'Información ELECTRO PUNO'!G5417</f>
        <v>13</v>
      </c>
      <c r="H5437" s="9" t="str">
        <f t="shared" si="604"/>
        <v>Poste</v>
      </c>
      <c r="I5437" s="194" t="str">
        <f>+'Información ELECTRO PUNO'!F5417</f>
        <v>Concreto Armado C</v>
      </c>
      <c r="J5437" s="194" t="str">
        <f>+'Información ELECTRO PUNO'!B5417</f>
        <v>PPC20</v>
      </c>
      <c r="K5437" s="9" t="str">
        <f t="shared" si="606"/>
        <v>POSTE DE CONCRETO ARMADO DE 13/400/150/345</v>
      </c>
      <c r="L5437" s="139">
        <f t="shared" si="607"/>
        <v>0.54</v>
      </c>
    </row>
    <row r="5438" spans="1:12" x14ac:dyDescent="0.25">
      <c r="A5438" s="193">
        <f>+'Información ELECTRO PUNO'!A5418</f>
        <v>5417</v>
      </c>
      <c r="B5438" s="26" t="str">
        <f t="shared" si="605"/>
        <v>SICODI</v>
      </c>
      <c r="C5438" s="9" t="str">
        <f t="shared" si="601"/>
        <v>Puno</v>
      </c>
      <c r="D5438" s="9" t="str">
        <f t="shared" si="602"/>
        <v>No Reporta</v>
      </c>
      <c r="E5438" s="9" t="str">
        <f t="shared" si="603"/>
        <v>No Reporta</v>
      </c>
      <c r="F5438" s="194" t="str">
        <f>+'Información ELECTRO PUNO'!E5418</f>
        <v>MT</v>
      </c>
      <c r="G5438" s="194">
        <f>+'Información ELECTRO PUNO'!G5418</f>
        <v>13</v>
      </c>
      <c r="H5438" s="9" t="str">
        <f t="shared" si="604"/>
        <v>Poste</v>
      </c>
      <c r="I5438" s="194" t="str">
        <f>+'Información ELECTRO PUNO'!F5418</f>
        <v>Concreto Armado C</v>
      </c>
      <c r="J5438" s="194" t="str">
        <f>+'Información ELECTRO PUNO'!B5418</f>
        <v>PPC20</v>
      </c>
      <c r="K5438" s="9" t="str">
        <f t="shared" si="606"/>
        <v>POSTE DE CONCRETO ARMADO DE 13/400/150/345</v>
      </c>
      <c r="L5438" s="139">
        <f t="shared" si="607"/>
        <v>0.54</v>
      </c>
    </row>
    <row r="5439" spans="1:12" x14ac:dyDescent="0.25">
      <c r="A5439" s="193">
        <f>+'Información ELECTRO PUNO'!A5419</f>
        <v>5418</v>
      </c>
      <c r="B5439" s="26" t="str">
        <f t="shared" si="605"/>
        <v>SICODI</v>
      </c>
      <c r="C5439" s="9" t="str">
        <f t="shared" si="601"/>
        <v>Puno</v>
      </c>
      <c r="D5439" s="9" t="str">
        <f t="shared" si="602"/>
        <v>No Reporta</v>
      </c>
      <c r="E5439" s="9" t="str">
        <f t="shared" si="603"/>
        <v>No Reporta</v>
      </c>
      <c r="F5439" s="194" t="str">
        <f>+'Información ELECTRO PUNO'!E5419</f>
        <v>BT</v>
      </c>
      <c r="G5439" s="194">
        <f>+'Información ELECTRO PUNO'!G5419</f>
        <v>8</v>
      </c>
      <c r="H5439" s="9" t="str">
        <f t="shared" si="604"/>
        <v>Poste</v>
      </c>
      <c r="I5439" s="194" t="str">
        <f>+'Información ELECTRO PUNO'!F5419</f>
        <v>Concreto Armado</v>
      </c>
      <c r="J5439" s="194" t="str">
        <f>+'Información ELECTRO PUNO'!B5419</f>
        <v>PPC06</v>
      </c>
      <c r="K5439" s="9" t="str">
        <f t="shared" si="606"/>
        <v>POSTE DE CONCRETO ARMADO DE  8/300/120/240</v>
      </c>
      <c r="L5439" s="139">
        <f t="shared" si="607"/>
        <v>0.14000000000000001</v>
      </c>
    </row>
    <row r="5440" spans="1:12" x14ac:dyDescent="0.25">
      <c r="A5440" s="193">
        <f>+'Información ELECTRO PUNO'!A5420</f>
        <v>5419</v>
      </c>
      <c r="B5440" s="26" t="str">
        <f t="shared" si="605"/>
        <v>SICODI</v>
      </c>
      <c r="C5440" s="9" t="str">
        <f t="shared" si="601"/>
        <v>Puno</v>
      </c>
      <c r="D5440" s="9" t="str">
        <f t="shared" si="602"/>
        <v>No Reporta</v>
      </c>
      <c r="E5440" s="9" t="str">
        <f t="shared" si="603"/>
        <v>No Reporta</v>
      </c>
      <c r="F5440" s="194" t="str">
        <f>+'Información ELECTRO PUNO'!E5420</f>
        <v>BT</v>
      </c>
      <c r="G5440" s="194">
        <f>+'Información ELECTRO PUNO'!G5420</f>
        <v>8</v>
      </c>
      <c r="H5440" s="9" t="str">
        <f t="shared" si="604"/>
        <v>Poste</v>
      </c>
      <c r="I5440" s="194" t="str">
        <f>+'Información ELECTRO PUNO'!F5420</f>
        <v>Concreto Armado</v>
      </c>
      <c r="J5440" s="194" t="str">
        <f>+'Información ELECTRO PUNO'!B5420</f>
        <v>PPC06</v>
      </c>
      <c r="K5440" s="9" t="str">
        <f t="shared" si="606"/>
        <v>POSTE DE CONCRETO ARMADO DE  8/300/120/240</v>
      </c>
      <c r="L5440" s="139">
        <f t="shared" si="607"/>
        <v>0.14000000000000001</v>
      </c>
    </row>
    <row r="5441" spans="1:12" x14ac:dyDescent="0.25">
      <c r="A5441" s="193">
        <f>+'Información ELECTRO PUNO'!A5421</f>
        <v>5420</v>
      </c>
      <c r="B5441" s="26" t="str">
        <f t="shared" si="605"/>
        <v>SICODI</v>
      </c>
      <c r="C5441" s="9" t="str">
        <f t="shared" si="601"/>
        <v>Puno</v>
      </c>
      <c r="D5441" s="9" t="str">
        <f t="shared" si="602"/>
        <v>No Reporta</v>
      </c>
      <c r="E5441" s="9" t="str">
        <f t="shared" si="603"/>
        <v>No Reporta</v>
      </c>
      <c r="F5441" s="194" t="str">
        <f>+'Información ELECTRO PUNO'!E5421</f>
        <v>BT</v>
      </c>
      <c r="G5441" s="194">
        <f>+'Información ELECTRO PUNO'!G5421</f>
        <v>8</v>
      </c>
      <c r="H5441" s="9" t="str">
        <f t="shared" si="604"/>
        <v>Poste</v>
      </c>
      <c r="I5441" s="194" t="str">
        <f>+'Información ELECTRO PUNO'!F5421</f>
        <v>Concreto Armado</v>
      </c>
      <c r="J5441" s="194" t="str">
        <f>+'Información ELECTRO PUNO'!B5421</f>
        <v>PPC06</v>
      </c>
      <c r="K5441" s="9" t="str">
        <f t="shared" si="606"/>
        <v>POSTE DE CONCRETO ARMADO DE  8/300/120/240</v>
      </c>
      <c r="L5441" s="139">
        <f t="shared" si="607"/>
        <v>0.14000000000000001</v>
      </c>
    </row>
    <row r="5442" spans="1:12" x14ac:dyDescent="0.25">
      <c r="A5442" s="193">
        <f>+'Información ELECTRO PUNO'!A5422</f>
        <v>5421</v>
      </c>
      <c r="B5442" s="26" t="str">
        <f t="shared" si="605"/>
        <v>SICODI</v>
      </c>
      <c r="C5442" s="9" t="str">
        <f t="shared" si="601"/>
        <v>Puno</v>
      </c>
      <c r="D5442" s="9" t="str">
        <f t="shared" si="602"/>
        <v>No Reporta</v>
      </c>
      <c r="E5442" s="9" t="str">
        <f t="shared" si="603"/>
        <v>No Reporta</v>
      </c>
      <c r="F5442" s="194" t="str">
        <f>+'Información ELECTRO PUNO'!E5422</f>
        <v>BT</v>
      </c>
      <c r="G5442" s="194">
        <f>+'Información ELECTRO PUNO'!G5422</f>
        <v>8</v>
      </c>
      <c r="H5442" s="9" t="str">
        <f t="shared" si="604"/>
        <v>Poste</v>
      </c>
      <c r="I5442" s="194" t="str">
        <f>+'Información ELECTRO PUNO'!F5422</f>
        <v>Concreto Armado</v>
      </c>
      <c r="J5442" s="194" t="str">
        <f>+'Información ELECTRO PUNO'!B5422</f>
        <v>PPC06</v>
      </c>
      <c r="K5442" s="9" t="str">
        <f t="shared" si="606"/>
        <v>POSTE DE CONCRETO ARMADO DE  8/300/120/240</v>
      </c>
      <c r="L5442" s="139">
        <f t="shared" si="607"/>
        <v>0.14000000000000001</v>
      </c>
    </row>
    <row r="5443" spans="1:12" x14ac:dyDescent="0.25">
      <c r="A5443" s="193">
        <f>+'Información ELECTRO PUNO'!A5423</f>
        <v>5422</v>
      </c>
      <c r="B5443" s="26" t="str">
        <f t="shared" si="605"/>
        <v>SICODI</v>
      </c>
      <c r="C5443" s="9" t="str">
        <f t="shared" si="601"/>
        <v>Puno</v>
      </c>
      <c r="D5443" s="9" t="str">
        <f t="shared" si="602"/>
        <v>No Reporta</v>
      </c>
      <c r="E5443" s="9" t="str">
        <f t="shared" si="603"/>
        <v>No Reporta</v>
      </c>
      <c r="F5443" s="194" t="str">
        <f>+'Información ELECTRO PUNO'!E5423</f>
        <v>BT</v>
      </c>
      <c r="G5443" s="194">
        <f>+'Información ELECTRO PUNO'!G5423</f>
        <v>8</v>
      </c>
      <c r="H5443" s="9" t="str">
        <f t="shared" si="604"/>
        <v>Poste</v>
      </c>
      <c r="I5443" s="194" t="str">
        <f>+'Información ELECTRO PUNO'!F5423</f>
        <v>Concreto Armado</v>
      </c>
      <c r="J5443" s="194" t="str">
        <f>+'Información ELECTRO PUNO'!B5423</f>
        <v>PPC06</v>
      </c>
      <c r="K5443" s="9" t="str">
        <f t="shared" si="606"/>
        <v>POSTE DE CONCRETO ARMADO DE  8/300/120/240</v>
      </c>
      <c r="L5443" s="139">
        <f t="shared" si="607"/>
        <v>0.14000000000000001</v>
      </c>
    </row>
    <row r="5444" spans="1:12" x14ac:dyDescent="0.25">
      <c r="A5444" s="193">
        <f>+'Información ELECTRO PUNO'!A5424</f>
        <v>5423</v>
      </c>
      <c r="B5444" s="26" t="str">
        <f t="shared" si="605"/>
        <v>SICODI</v>
      </c>
      <c r="C5444" s="9" t="str">
        <f t="shared" si="601"/>
        <v>Puno</v>
      </c>
      <c r="D5444" s="9" t="str">
        <f t="shared" si="602"/>
        <v>No Reporta</v>
      </c>
      <c r="E5444" s="9" t="str">
        <f t="shared" si="603"/>
        <v>No Reporta</v>
      </c>
      <c r="F5444" s="194" t="str">
        <f>+'Información ELECTRO PUNO'!E5424</f>
        <v>BT</v>
      </c>
      <c r="G5444" s="194">
        <f>+'Información ELECTRO PUNO'!G5424</f>
        <v>8</v>
      </c>
      <c r="H5444" s="9" t="str">
        <f t="shared" si="604"/>
        <v>Poste</v>
      </c>
      <c r="I5444" s="194" t="str">
        <f>+'Información ELECTRO PUNO'!F5424</f>
        <v>Concreto Armado</v>
      </c>
      <c r="J5444" s="194" t="str">
        <f>+'Información ELECTRO PUNO'!B5424</f>
        <v>PPC06</v>
      </c>
      <c r="K5444" s="9" t="str">
        <f t="shared" si="606"/>
        <v>POSTE DE CONCRETO ARMADO DE  8/300/120/240</v>
      </c>
      <c r="L5444" s="139">
        <f t="shared" si="607"/>
        <v>0.14000000000000001</v>
      </c>
    </row>
    <row r="5445" spans="1:12" x14ac:dyDescent="0.25">
      <c r="A5445" s="193">
        <f>+'Información ELECTRO PUNO'!A5425</f>
        <v>5424</v>
      </c>
      <c r="B5445" s="26" t="str">
        <f t="shared" si="605"/>
        <v>SICODI</v>
      </c>
      <c r="C5445" s="9" t="str">
        <f t="shared" si="601"/>
        <v>Puno</v>
      </c>
      <c r="D5445" s="9" t="str">
        <f t="shared" si="602"/>
        <v>No Reporta</v>
      </c>
      <c r="E5445" s="9" t="str">
        <f t="shared" si="603"/>
        <v>No Reporta</v>
      </c>
      <c r="F5445" s="194" t="str">
        <f>+'Información ELECTRO PUNO'!E5425</f>
        <v>BT</v>
      </c>
      <c r="G5445" s="194">
        <f>+'Información ELECTRO PUNO'!G5425</f>
        <v>8</v>
      </c>
      <c r="H5445" s="9" t="str">
        <f t="shared" si="604"/>
        <v>Poste</v>
      </c>
      <c r="I5445" s="194" t="str">
        <f>+'Información ELECTRO PUNO'!F5425</f>
        <v>Concreto Armado</v>
      </c>
      <c r="J5445" s="194" t="str">
        <f>+'Información ELECTRO PUNO'!B5425</f>
        <v>PPC06</v>
      </c>
      <c r="K5445" s="9" t="str">
        <f t="shared" si="606"/>
        <v>POSTE DE CONCRETO ARMADO DE  8/300/120/240</v>
      </c>
      <c r="L5445" s="139">
        <f t="shared" si="607"/>
        <v>0.14000000000000001</v>
      </c>
    </row>
    <row r="5446" spans="1:12" x14ac:dyDescent="0.25">
      <c r="A5446" s="193">
        <f>+'Información ELECTRO PUNO'!A5426</f>
        <v>5425</v>
      </c>
      <c r="B5446" s="26" t="str">
        <f t="shared" si="605"/>
        <v>SICODI</v>
      </c>
      <c r="C5446" s="9" t="str">
        <f t="shared" si="601"/>
        <v>Puno</v>
      </c>
      <c r="D5446" s="9" t="str">
        <f t="shared" si="602"/>
        <v>No Reporta</v>
      </c>
      <c r="E5446" s="9" t="str">
        <f t="shared" si="603"/>
        <v>No Reporta</v>
      </c>
      <c r="F5446" s="194" t="str">
        <f>+'Información ELECTRO PUNO'!E5426</f>
        <v>MT</v>
      </c>
      <c r="G5446" s="194">
        <f>+'Información ELECTRO PUNO'!G5426</f>
        <v>12</v>
      </c>
      <c r="H5446" s="9" t="str">
        <f t="shared" si="604"/>
        <v>Poste</v>
      </c>
      <c r="I5446" s="194" t="str">
        <f>+'Información ELECTRO PUNO'!F5426</f>
        <v>Madera Tratada</v>
      </c>
      <c r="J5446" s="194" t="str">
        <f>+'Información ELECTRO PUNO'!B5426</f>
        <v>PPM20</v>
      </c>
      <c r="K5446" s="9" t="str">
        <f t="shared" si="606"/>
        <v>POSTE DE MADERA TRATADA DE 12 mts. CL.5</v>
      </c>
      <c r="L5446" s="139">
        <f t="shared" si="607"/>
        <v>0.41</v>
      </c>
    </row>
    <row r="5447" spans="1:12" x14ac:dyDescent="0.25">
      <c r="A5447" s="193">
        <f>+'Información ELECTRO PUNO'!A5427</f>
        <v>5426</v>
      </c>
      <c r="B5447" s="26" t="str">
        <f t="shared" si="605"/>
        <v>SICODI</v>
      </c>
      <c r="C5447" s="9" t="str">
        <f t="shared" si="601"/>
        <v>Puno</v>
      </c>
      <c r="D5447" s="9" t="str">
        <f t="shared" si="602"/>
        <v>No Reporta</v>
      </c>
      <c r="E5447" s="9" t="str">
        <f t="shared" si="603"/>
        <v>No Reporta</v>
      </c>
      <c r="F5447" s="194" t="str">
        <f>+'Información ELECTRO PUNO'!E5427</f>
        <v>BT</v>
      </c>
      <c r="G5447" s="194">
        <f>+'Información ELECTRO PUNO'!G5427</f>
        <v>8</v>
      </c>
      <c r="H5447" s="9" t="str">
        <f t="shared" si="604"/>
        <v>Poste</v>
      </c>
      <c r="I5447" s="194" t="str">
        <f>+'Información ELECTRO PUNO'!F5427</f>
        <v>Concreto Armado</v>
      </c>
      <c r="J5447" s="194" t="str">
        <f>+'Información ELECTRO PUNO'!B5427</f>
        <v>PPC06</v>
      </c>
      <c r="K5447" s="9" t="str">
        <f t="shared" si="606"/>
        <v>POSTE DE CONCRETO ARMADO DE  8/300/120/240</v>
      </c>
      <c r="L5447" s="139">
        <f t="shared" si="607"/>
        <v>0.14000000000000001</v>
      </c>
    </row>
    <row r="5448" spans="1:12" x14ac:dyDescent="0.25">
      <c r="A5448" s="193">
        <f>+'Información ELECTRO PUNO'!A5428</f>
        <v>5427</v>
      </c>
      <c r="B5448" s="26" t="str">
        <f t="shared" si="605"/>
        <v>SICODI</v>
      </c>
      <c r="C5448" s="9" t="str">
        <f t="shared" si="601"/>
        <v>Puno</v>
      </c>
      <c r="D5448" s="9" t="str">
        <f t="shared" si="602"/>
        <v>No Reporta</v>
      </c>
      <c r="E5448" s="9" t="str">
        <f t="shared" si="603"/>
        <v>No Reporta</v>
      </c>
      <c r="F5448" s="194" t="str">
        <f>+'Información ELECTRO PUNO'!E5428</f>
        <v>BT</v>
      </c>
      <c r="G5448" s="194">
        <f>+'Información ELECTRO PUNO'!G5428</f>
        <v>8</v>
      </c>
      <c r="H5448" s="9" t="str">
        <f t="shared" si="604"/>
        <v>Poste</v>
      </c>
      <c r="I5448" s="194" t="str">
        <f>+'Información ELECTRO PUNO'!F5428</f>
        <v>Concreto Armado</v>
      </c>
      <c r="J5448" s="194" t="str">
        <f>+'Información ELECTRO PUNO'!B5428</f>
        <v>PPC06</v>
      </c>
      <c r="K5448" s="9" t="str">
        <f t="shared" si="606"/>
        <v>POSTE DE CONCRETO ARMADO DE  8/300/120/240</v>
      </c>
      <c r="L5448" s="139">
        <f t="shared" si="607"/>
        <v>0.14000000000000001</v>
      </c>
    </row>
    <row r="5449" spans="1:12" x14ac:dyDescent="0.25">
      <c r="A5449" s="193">
        <f>+'Información ELECTRO PUNO'!A5429</f>
        <v>5428</v>
      </c>
      <c r="B5449" s="26" t="str">
        <f t="shared" si="605"/>
        <v>SICODI</v>
      </c>
      <c r="C5449" s="9" t="str">
        <f t="shared" si="601"/>
        <v>Puno</v>
      </c>
      <c r="D5449" s="9" t="str">
        <f t="shared" si="602"/>
        <v>No Reporta</v>
      </c>
      <c r="E5449" s="9" t="str">
        <f t="shared" si="603"/>
        <v>No Reporta</v>
      </c>
      <c r="F5449" s="194" t="str">
        <f>+'Información ELECTRO PUNO'!E5429</f>
        <v>BT</v>
      </c>
      <c r="G5449" s="194">
        <f>+'Información ELECTRO PUNO'!G5429</f>
        <v>8</v>
      </c>
      <c r="H5449" s="9" t="str">
        <f t="shared" si="604"/>
        <v>Poste</v>
      </c>
      <c r="I5449" s="194" t="str">
        <f>+'Información ELECTRO PUNO'!F5429</f>
        <v>Concreto Armado</v>
      </c>
      <c r="J5449" s="194" t="str">
        <f>+'Información ELECTRO PUNO'!B5429</f>
        <v>PPC06</v>
      </c>
      <c r="K5449" s="9" t="str">
        <f t="shared" si="606"/>
        <v>POSTE DE CONCRETO ARMADO DE  8/300/120/240</v>
      </c>
      <c r="L5449" s="139">
        <f t="shared" si="607"/>
        <v>0.14000000000000001</v>
      </c>
    </row>
    <row r="5450" spans="1:12" x14ac:dyDescent="0.25">
      <c r="A5450" s="193">
        <f>+'Información ELECTRO PUNO'!A5430</f>
        <v>5429</v>
      </c>
      <c r="B5450" s="26" t="str">
        <f t="shared" si="605"/>
        <v>SICODI</v>
      </c>
      <c r="C5450" s="9" t="str">
        <f t="shared" si="601"/>
        <v>Puno</v>
      </c>
      <c r="D5450" s="9" t="str">
        <f t="shared" si="602"/>
        <v>No Reporta</v>
      </c>
      <c r="E5450" s="9" t="str">
        <f t="shared" si="603"/>
        <v>No Reporta</v>
      </c>
      <c r="F5450" s="194" t="str">
        <f>+'Información ELECTRO PUNO'!E5430</f>
        <v>BT</v>
      </c>
      <c r="G5450" s="194">
        <f>+'Información ELECTRO PUNO'!G5430</f>
        <v>8</v>
      </c>
      <c r="H5450" s="9" t="str">
        <f t="shared" si="604"/>
        <v>Poste</v>
      </c>
      <c r="I5450" s="194" t="str">
        <f>+'Información ELECTRO PUNO'!F5430</f>
        <v>Concreto Armado</v>
      </c>
      <c r="J5450" s="194" t="str">
        <f>+'Información ELECTRO PUNO'!B5430</f>
        <v>PPC06</v>
      </c>
      <c r="K5450" s="9" t="str">
        <f t="shared" si="606"/>
        <v>POSTE DE CONCRETO ARMADO DE  8/300/120/240</v>
      </c>
      <c r="L5450" s="139">
        <f t="shared" si="607"/>
        <v>0.14000000000000001</v>
      </c>
    </row>
    <row r="5451" spans="1:12" x14ac:dyDescent="0.25">
      <c r="A5451" s="193">
        <f>+'Información ELECTRO PUNO'!A5431</f>
        <v>5430</v>
      </c>
      <c r="B5451" s="26" t="str">
        <f t="shared" si="605"/>
        <v>SICODI</v>
      </c>
      <c r="C5451" s="9" t="str">
        <f t="shared" si="601"/>
        <v>Puno</v>
      </c>
      <c r="D5451" s="9" t="str">
        <f t="shared" si="602"/>
        <v>No Reporta</v>
      </c>
      <c r="E5451" s="9" t="str">
        <f t="shared" si="603"/>
        <v>No Reporta</v>
      </c>
      <c r="F5451" s="194" t="str">
        <f>+'Información ELECTRO PUNO'!E5431</f>
        <v>BT</v>
      </c>
      <c r="G5451" s="194">
        <f>+'Información ELECTRO PUNO'!G5431</f>
        <v>8</v>
      </c>
      <c r="H5451" s="9" t="str">
        <f t="shared" si="604"/>
        <v>Poste</v>
      </c>
      <c r="I5451" s="194" t="str">
        <f>+'Información ELECTRO PUNO'!F5431</f>
        <v>Concreto Armado</v>
      </c>
      <c r="J5451" s="194" t="str">
        <f>+'Información ELECTRO PUNO'!B5431</f>
        <v>PPC06</v>
      </c>
      <c r="K5451" s="9" t="str">
        <f t="shared" si="606"/>
        <v>POSTE DE CONCRETO ARMADO DE  8/300/120/240</v>
      </c>
      <c r="L5451" s="139">
        <f t="shared" si="607"/>
        <v>0.14000000000000001</v>
      </c>
    </row>
    <row r="5452" spans="1:12" x14ac:dyDescent="0.25">
      <c r="A5452" s="193">
        <f>+'Información ELECTRO PUNO'!A5432</f>
        <v>5431</v>
      </c>
      <c r="B5452" s="26" t="str">
        <f t="shared" si="605"/>
        <v>SICODI</v>
      </c>
      <c r="C5452" s="9" t="str">
        <f t="shared" si="601"/>
        <v>Puno</v>
      </c>
      <c r="D5452" s="9" t="str">
        <f t="shared" si="602"/>
        <v>No Reporta</v>
      </c>
      <c r="E5452" s="9" t="str">
        <f t="shared" si="603"/>
        <v>No Reporta</v>
      </c>
      <c r="F5452" s="194" t="str">
        <f>+'Información ELECTRO PUNO'!E5432</f>
        <v>MT</v>
      </c>
      <c r="G5452" s="194">
        <f>+'Información ELECTRO PUNO'!G5432</f>
        <v>12</v>
      </c>
      <c r="H5452" s="9" t="str">
        <f t="shared" si="604"/>
        <v>Poste</v>
      </c>
      <c r="I5452" s="194" t="str">
        <f>+'Información ELECTRO PUNO'!F5432</f>
        <v>Madera Tratada</v>
      </c>
      <c r="J5452" s="194" t="str">
        <f>+'Información ELECTRO PUNO'!B5432</f>
        <v>PPM20</v>
      </c>
      <c r="K5452" s="9" t="str">
        <f t="shared" si="606"/>
        <v>POSTE DE MADERA TRATADA DE 12 mts. CL.5</v>
      </c>
      <c r="L5452" s="139">
        <f t="shared" si="607"/>
        <v>0.41</v>
      </c>
    </row>
    <row r="5453" spans="1:12" x14ac:dyDescent="0.25">
      <c r="A5453" s="193">
        <f>+'Información ELECTRO PUNO'!A5433</f>
        <v>5432</v>
      </c>
      <c r="B5453" s="26" t="str">
        <f t="shared" si="605"/>
        <v>SICODI</v>
      </c>
      <c r="C5453" s="9" t="str">
        <f t="shared" si="601"/>
        <v>Puno</v>
      </c>
      <c r="D5453" s="9" t="str">
        <f t="shared" si="602"/>
        <v>No Reporta</v>
      </c>
      <c r="E5453" s="9" t="str">
        <f t="shared" si="603"/>
        <v>No Reporta</v>
      </c>
      <c r="F5453" s="194" t="str">
        <f>+'Información ELECTRO PUNO'!E5433</f>
        <v>BT</v>
      </c>
      <c r="G5453" s="194">
        <f>+'Información ELECTRO PUNO'!G5433</f>
        <v>8</v>
      </c>
      <c r="H5453" s="9" t="str">
        <f t="shared" si="604"/>
        <v>Poste</v>
      </c>
      <c r="I5453" s="194" t="str">
        <f>+'Información ELECTRO PUNO'!F5433</f>
        <v>Concreto Armado</v>
      </c>
      <c r="J5453" s="194" t="str">
        <f>+'Información ELECTRO PUNO'!B5433</f>
        <v>PPC06</v>
      </c>
      <c r="K5453" s="9" t="str">
        <f t="shared" si="606"/>
        <v>POSTE DE CONCRETO ARMADO DE  8/300/120/240</v>
      </c>
      <c r="L5453" s="139">
        <f t="shared" si="607"/>
        <v>0.14000000000000001</v>
      </c>
    </row>
    <row r="5454" spans="1:12" x14ac:dyDescent="0.25">
      <c r="A5454" s="193">
        <f>+'Información ELECTRO PUNO'!A5434</f>
        <v>5433</v>
      </c>
      <c r="B5454" s="26" t="str">
        <f t="shared" si="605"/>
        <v>SICODI</v>
      </c>
      <c r="C5454" s="9" t="str">
        <f t="shared" si="601"/>
        <v>Puno</v>
      </c>
      <c r="D5454" s="9" t="str">
        <f t="shared" si="602"/>
        <v>No Reporta</v>
      </c>
      <c r="E5454" s="9" t="str">
        <f t="shared" si="603"/>
        <v>No Reporta</v>
      </c>
      <c r="F5454" s="194" t="str">
        <f>+'Información ELECTRO PUNO'!E5434</f>
        <v>BT</v>
      </c>
      <c r="G5454" s="194">
        <f>+'Información ELECTRO PUNO'!G5434</f>
        <v>8</v>
      </c>
      <c r="H5454" s="9" t="str">
        <f t="shared" si="604"/>
        <v>Poste</v>
      </c>
      <c r="I5454" s="194" t="str">
        <f>+'Información ELECTRO PUNO'!F5434</f>
        <v>Concreto Armado</v>
      </c>
      <c r="J5454" s="194" t="str">
        <f>+'Información ELECTRO PUNO'!B5434</f>
        <v>PPC06</v>
      </c>
      <c r="K5454" s="9" t="str">
        <f t="shared" si="606"/>
        <v>POSTE DE CONCRETO ARMADO DE  8/300/120/240</v>
      </c>
      <c r="L5454" s="139">
        <f t="shared" si="607"/>
        <v>0.14000000000000001</v>
      </c>
    </row>
    <row r="5455" spans="1:12" x14ac:dyDescent="0.25">
      <c r="A5455" s="193">
        <f>+'Información ELECTRO PUNO'!A5435</f>
        <v>5434</v>
      </c>
      <c r="B5455" s="26" t="str">
        <f t="shared" si="605"/>
        <v>SICODI</v>
      </c>
      <c r="C5455" s="9" t="str">
        <f t="shared" si="601"/>
        <v>Puno</v>
      </c>
      <c r="D5455" s="9" t="str">
        <f t="shared" si="602"/>
        <v>No Reporta</v>
      </c>
      <c r="E5455" s="9" t="str">
        <f t="shared" si="603"/>
        <v>No Reporta</v>
      </c>
      <c r="F5455" s="194" t="str">
        <f>+'Información ELECTRO PUNO'!E5435</f>
        <v>MT</v>
      </c>
      <c r="G5455" s="194">
        <f>+'Información ELECTRO PUNO'!G5435</f>
        <v>12</v>
      </c>
      <c r="H5455" s="9" t="str">
        <f t="shared" si="604"/>
        <v>Poste</v>
      </c>
      <c r="I5455" s="194" t="str">
        <f>+'Información ELECTRO PUNO'!F5435</f>
        <v>Madera Tratada</v>
      </c>
      <c r="J5455" s="194" t="str">
        <f>+'Información ELECTRO PUNO'!B5435</f>
        <v>PPM20</v>
      </c>
      <c r="K5455" s="9" t="str">
        <f t="shared" si="606"/>
        <v>POSTE DE MADERA TRATADA DE 12 mts. CL.5</v>
      </c>
      <c r="L5455" s="139">
        <f t="shared" si="607"/>
        <v>0.41</v>
      </c>
    </row>
    <row r="5456" spans="1:12" x14ac:dyDescent="0.25">
      <c r="A5456" s="193">
        <f>+'Información ELECTRO PUNO'!A5436</f>
        <v>5435</v>
      </c>
      <c r="B5456" s="26" t="str">
        <f t="shared" si="605"/>
        <v>SICODI</v>
      </c>
      <c r="C5456" s="9" t="str">
        <f t="shared" si="601"/>
        <v>Puno</v>
      </c>
      <c r="D5456" s="9" t="str">
        <f t="shared" si="602"/>
        <v>No Reporta</v>
      </c>
      <c r="E5456" s="9" t="str">
        <f t="shared" si="603"/>
        <v>No Reporta</v>
      </c>
      <c r="F5456" s="194" t="str">
        <f>+'Información ELECTRO PUNO'!E5436</f>
        <v>BT</v>
      </c>
      <c r="G5456" s="194">
        <f>+'Información ELECTRO PUNO'!G5436</f>
        <v>8</v>
      </c>
      <c r="H5456" s="9" t="str">
        <f t="shared" si="604"/>
        <v>Poste</v>
      </c>
      <c r="I5456" s="194" t="str">
        <f>+'Información ELECTRO PUNO'!F5436</f>
        <v>Concreto Armado</v>
      </c>
      <c r="J5456" s="194" t="str">
        <f>+'Información ELECTRO PUNO'!B5436</f>
        <v>PPC06</v>
      </c>
      <c r="K5456" s="9" t="str">
        <f t="shared" si="606"/>
        <v>POSTE DE CONCRETO ARMADO DE  8/300/120/240</v>
      </c>
      <c r="L5456" s="139">
        <f t="shared" si="607"/>
        <v>0.14000000000000001</v>
      </c>
    </row>
    <row r="5457" spans="1:12" x14ac:dyDescent="0.25">
      <c r="A5457" s="193">
        <f>+'Información ELECTRO PUNO'!A5437</f>
        <v>5436</v>
      </c>
      <c r="B5457" s="26" t="str">
        <f t="shared" si="605"/>
        <v>SICODI</v>
      </c>
      <c r="C5457" s="9" t="str">
        <f t="shared" si="601"/>
        <v>Puno</v>
      </c>
      <c r="D5457" s="9" t="str">
        <f t="shared" si="602"/>
        <v>No Reporta</v>
      </c>
      <c r="E5457" s="9" t="str">
        <f t="shared" si="603"/>
        <v>No Reporta</v>
      </c>
      <c r="F5457" s="194" t="str">
        <f>+'Información ELECTRO PUNO'!E5437</f>
        <v>BT</v>
      </c>
      <c r="G5457" s="194">
        <f>+'Información ELECTRO PUNO'!G5437</f>
        <v>8</v>
      </c>
      <c r="H5457" s="9" t="str">
        <f t="shared" si="604"/>
        <v>Poste</v>
      </c>
      <c r="I5457" s="194" t="str">
        <f>+'Información ELECTRO PUNO'!F5437</f>
        <v>Concreto Armado</v>
      </c>
      <c r="J5457" s="194" t="str">
        <f>+'Información ELECTRO PUNO'!B5437</f>
        <v>PPC06</v>
      </c>
      <c r="K5457" s="9" t="str">
        <f t="shared" si="606"/>
        <v>POSTE DE CONCRETO ARMADO DE  8/300/120/240</v>
      </c>
      <c r="L5457" s="139">
        <f t="shared" si="607"/>
        <v>0.14000000000000001</v>
      </c>
    </row>
    <row r="5458" spans="1:12" x14ac:dyDescent="0.25">
      <c r="A5458" s="193">
        <f>+'Información ELECTRO PUNO'!A5438</f>
        <v>5437</v>
      </c>
      <c r="B5458" s="26" t="str">
        <f t="shared" si="605"/>
        <v>SICODI</v>
      </c>
      <c r="C5458" s="9" t="str">
        <f t="shared" si="601"/>
        <v>Puno</v>
      </c>
      <c r="D5458" s="9" t="str">
        <f t="shared" si="602"/>
        <v>No Reporta</v>
      </c>
      <c r="E5458" s="9" t="str">
        <f t="shared" si="603"/>
        <v>No Reporta</v>
      </c>
      <c r="F5458" s="194" t="str">
        <f>+'Información ELECTRO PUNO'!E5438</f>
        <v>MT</v>
      </c>
      <c r="G5458" s="194">
        <f>+'Información ELECTRO PUNO'!G5438</f>
        <v>12</v>
      </c>
      <c r="H5458" s="9" t="str">
        <f t="shared" si="604"/>
        <v>Poste</v>
      </c>
      <c r="I5458" s="194" t="str">
        <f>+'Información ELECTRO PUNO'!F5438</f>
        <v>Madera Tratada</v>
      </c>
      <c r="J5458" s="194" t="str">
        <f>+'Información ELECTRO PUNO'!B5438</f>
        <v>PPM20</v>
      </c>
      <c r="K5458" s="9" t="str">
        <f t="shared" si="606"/>
        <v>POSTE DE MADERA TRATADA DE 12 mts. CL.5</v>
      </c>
      <c r="L5458" s="139">
        <f t="shared" si="607"/>
        <v>0.41</v>
      </c>
    </row>
    <row r="5459" spans="1:12" x14ac:dyDescent="0.25">
      <c r="A5459" s="193">
        <f>+'Información ELECTRO PUNO'!A5439</f>
        <v>5438</v>
      </c>
      <c r="B5459" s="26" t="str">
        <f t="shared" si="605"/>
        <v>SICODI</v>
      </c>
      <c r="C5459" s="9" t="str">
        <f t="shared" si="601"/>
        <v>Puno</v>
      </c>
      <c r="D5459" s="9" t="str">
        <f t="shared" si="602"/>
        <v>No Reporta</v>
      </c>
      <c r="E5459" s="9" t="str">
        <f t="shared" si="603"/>
        <v>No Reporta</v>
      </c>
      <c r="F5459" s="194" t="str">
        <f>+'Información ELECTRO PUNO'!E5439</f>
        <v>BT</v>
      </c>
      <c r="G5459" s="194">
        <f>+'Información ELECTRO PUNO'!G5439</f>
        <v>8</v>
      </c>
      <c r="H5459" s="9" t="str">
        <f t="shared" si="604"/>
        <v>Poste</v>
      </c>
      <c r="I5459" s="194" t="str">
        <f>+'Información ELECTRO PUNO'!F5439</f>
        <v>Concreto Armado</v>
      </c>
      <c r="J5459" s="194" t="str">
        <f>+'Información ELECTRO PUNO'!B5439</f>
        <v>PPC06</v>
      </c>
      <c r="K5459" s="9" t="str">
        <f t="shared" si="606"/>
        <v>POSTE DE CONCRETO ARMADO DE  8/300/120/240</v>
      </c>
      <c r="L5459" s="139">
        <f t="shared" si="607"/>
        <v>0.14000000000000001</v>
      </c>
    </row>
    <row r="5460" spans="1:12" x14ac:dyDescent="0.25">
      <c r="A5460" s="193">
        <f>+'Información ELECTRO PUNO'!A5440</f>
        <v>5439</v>
      </c>
      <c r="B5460" s="26" t="str">
        <f t="shared" si="605"/>
        <v>SICODI</v>
      </c>
      <c r="C5460" s="9" t="str">
        <f t="shared" si="601"/>
        <v>Puno</v>
      </c>
      <c r="D5460" s="9" t="str">
        <f t="shared" si="602"/>
        <v>No Reporta</v>
      </c>
      <c r="E5460" s="9" t="str">
        <f t="shared" si="603"/>
        <v>No Reporta</v>
      </c>
      <c r="F5460" s="194" t="str">
        <f>+'Información ELECTRO PUNO'!E5440</f>
        <v>MT</v>
      </c>
      <c r="G5460" s="194">
        <f>+'Información ELECTRO PUNO'!G5440</f>
        <v>12</v>
      </c>
      <c r="H5460" s="9" t="str">
        <f t="shared" si="604"/>
        <v>Poste</v>
      </c>
      <c r="I5460" s="194" t="str">
        <f>+'Información ELECTRO PUNO'!F5440</f>
        <v>Madera Tratada</v>
      </c>
      <c r="J5460" s="194" t="str">
        <f>+'Información ELECTRO PUNO'!B5440</f>
        <v>PPM20</v>
      </c>
      <c r="K5460" s="9" t="str">
        <f t="shared" si="606"/>
        <v>POSTE DE MADERA TRATADA DE 12 mts. CL.5</v>
      </c>
      <c r="L5460" s="139">
        <f t="shared" si="607"/>
        <v>0.41</v>
      </c>
    </row>
    <row r="5461" spans="1:12" x14ac:dyDescent="0.25">
      <c r="A5461" s="193">
        <f>+'Información ELECTRO PUNO'!A5441</f>
        <v>5440</v>
      </c>
      <c r="B5461" s="26" t="str">
        <f t="shared" si="605"/>
        <v>SICODI</v>
      </c>
      <c r="C5461" s="9" t="str">
        <f t="shared" si="601"/>
        <v>Puno</v>
      </c>
      <c r="D5461" s="9" t="str">
        <f t="shared" si="602"/>
        <v>No Reporta</v>
      </c>
      <c r="E5461" s="9" t="str">
        <f t="shared" si="603"/>
        <v>No Reporta</v>
      </c>
      <c r="F5461" s="194" t="str">
        <f>+'Información ELECTRO PUNO'!E5441</f>
        <v>BT</v>
      </c>
      <c r="G5461" s="194">
        <f>+'Información ELECTRO PUNO'!G5441</f>
        <v>8</v>
      </c>
      <c r="H5461" s="9" t="str">
        <f t="shared" si="604"/>
        <v>Poste</v>
      </c>
      <c r="I5461" s="194" t="str">
        <f>+'Información ELECTRO PUNO'!F5441</f>
        <v>Concreto Armado</v>
      </c>
      <c r="J5461" s="194" t="str">
        <f>+'Información ELECTRO PUNO'!B5441</f>
        <v>PPC06</v>
      </c>
      <c r="K5461" s="9" t="str">
        <f t="shared" si="606"/>
        <v>POSTE DE CONCRETO ARMADO DE  8/300/120/240</v>
      </c>
      <c r="L5461" s="139">
        <f t="shared" si="607"/>
        <v>0.14000000000000001</v>
      </c>
    </row>
    <row r="5462" spans="1:12" x14ac:dyDescent="0.25">
      <c r="A5462" s="193">
        <f>+'Información ELECTRO PUNO'!A5442</f>
        <v>5441</v>
      </c>
      <c r="B5462" s="26" t="str">
        <f t="shared" si="605"/>
        <v>SICODI</v>
      </c>
      <c r="C5462" s="9" t="str">
        <f t="shared" ref="C5462:C5525" si="608">+$C$10</f>
        <v>Puno</v>
      </c>
      <c r="D5462" s="9" t="str">
        <f t="shared" ref="D5462:D5525" si="609">+$D$10</f>
        <v>No Reporta</v>
      </c>
      <c r="E5462" s="9" t="str">
        <f t="shared" ref="E5462:E5525" si="610">+$E$10</f>
        <v>No Reporta</v>
      </c>
      <c r="F5462" s="194" t="str">
        <f>+'Información ELECTRO PUNO'!E5442</f>
        <v>BT</v>
      </c>
      <c r="G5462" s="194">
        <f>+'Información ELECTRO PUNO'!G5442</f>
        <v>8</v>
      </c>
      <c r="H5462" s="9" t="str">
        <f t="shared" ref="H5462:H5525" si="611">+$H$10</f>
        <v>Poste</v>
      </c>
      <c r="I5462" s="194" t="str">
        <f>+'Información ELECTRO PUNO'!F5442</f>
        <v>Concreto Armado</v>
      </c>
      <c r="J5462" s="194" t="str">
        <f>+'Información ELECTRO PUNO'!B5442</f>
        <v>PPC06</v>
      </c>
      <c r="K5462" s="9" t="str">
        <f t="shared" si="606"/>
        <v>POSTE DE CONCRETO ARMADO DE  8/300/120/240</v>
      </c>
      <c r="L5462" s="139">
        <f t="shared" si="607"/>
        <v>0.14000000000000001</v>
      </c>
    </row>
    <row r="5463" spans="1:12" x14ac:dyDescent="0.25">
      <c r="A5463" s="193">
        <f>+'Información ELECTRO PUNO'!A5443</f>
        <v>5442</v>
      </c>
      <c r="B5463" s="26" t="str">
        <f t="shared" ref="B5463:B5526" si="612">+INDEX($B$8:$B$16,MATCH(J5463,$J$8:$J$16,0))</f>
        <v>SICODI</v>
      </c>
      <c r="C5463" s="9" t="str">
        <f t="shared" si="608"/>
        <v>Puno</v>
      </c>
      <c r="D5463" s="9" t="str">
        <f t="shared" si="609"/>
        <v>No Reporta</v>
      </c>
      <c r="E5463" s="9" t="str">
        <f t="shared" si="610"/>
        <v>No Reporta</v>
      </c>
      <c r="F5463" s="194" t="str">
        <f>+'Información ELECTRO PUNO'!E5443</f>
        <v>MT</v>
      </c>
      <c r="G5463" s="194">
        <f>+'Información ELECTRO PUNO'!G5443</f>
        <v>12</v>
      </c>
      <c r="H5463" s="9" t="str">
        <f t="shared" si="611"/>
        <v>Poste</v>
      </c>
      <c r="I5463" s="194" t="str">
        <f>+'Información ELECTRO PUNO'!F5443</f>
        <v>Madera Tratada</v>
      </c>
      <c r="J5463" s="194" t="str">
        <f>+'Información ELECTRO PUNO'!B5443</f>
        <v>PPM20</v>
      </c>
      <c r="K5463" s="9" t="str">
        <f t="shared" ref="K5463:K5526" si="613">+VLOOKUP(J5463,$J$8:$K$16,2,FALSE)</f>
        <v>POSTE DE MADERA TRATADA DE 12 mts. CL.5</v>
      </c>
      <c r="L5463" s="139">
        <f t="shared" ref="L5463:L5526" si="614">+VLOOKUP(J5463,$J$8:$U$16,12,FALSE)</f>
        <v>0.41</v>
      </c>
    </row>
    <row r="5464" spans="1:12" x14ac:dyDescent="0.25">
      <c r="A5464" s="193">
        <f>+'Información ELECTRO PUNO'!A5444</f>
        <v>5443</v>
      </c>
      <c r="B5464" s="26" t="str">
        <f t="shared" si="612"/>
        <v>SICODI</v>
      </c>
      <c r="C5464" s="9" t="str">
        <f t="shared" si="608"/>
        <v>Puno</v>
      </c>
      <c r="D5464" s="9" t="str">
        <f t="shared" si="609"/>
        <v>No Reporta</v>
      </c>
      <c r="E5464" s="9" t="str">
        <f t="shared" si="610"/>
        <v>No Reporta</v>
      </c>
      <c r="F5464" s="194" t="str">
        <f>+'Información ELECTRO PUNO'!E5444</f>
        <v>BT</v>
      </c>
      <c r="G5464" s="194">
        <f>+'Información ELECTRO PUNO'!G5444</f>
        <v>8</v>
      </c>
      <c r="H5464" s="9" t="str">
        <f t="shared" si="611"/>
        <v>Poste</v>
      </c>
      <c r="I5464" s="194" t="str">
        <f>+'Información ELECTRO PUNO'!F5444</f>
        <v>Concreto Armado</v>
      </c>
      <c r="J5464" s="194" t="str">
        <f>+'Información ELECTRO PUNO'!B5444</f>
        <v>PPC06</v>
      </c>
      <c r="K5464" s="9" t="str">
        <f t="shared" si="613"/>
        <v>POSTE DE CONCRETO ARMADO DE  8/300/120/240</v>
      </c>
      <c r="L5464" s="139">
        <f t="shared" si="614"/>
        <v>0.14000000000000001</v>
      </c>
    </row>
    <row r="5465" spans="1:12" x14ac:dyDescent="0.25">
      <c r="A5465" s="193">
        <f>+'Información ELECTRO PUNO'!A5445</f>
        <v>5444</v>
      </c>
      <c r="B5465" s="26" t="str">
        <f t="shared" si="612"/>
        <v>SICODI</v>
      </c>
      <c r="C5465" s="9" t="str">
        <f t="shared" si="608"/>
        <v>Puno</v>
      </c>
      <c r="D5465" s="9" t="str">
        <f t="shared" si="609"/>
        <v>No Reporta</v>
      </c>
      <c r="E5465" s="9" t="str">
        <f t="shared" si="610"/>
        <v>No Reporta</v>
      </c>
      <c r="F5465" s="194" t="str">
        <f>+'Información ELECTRO PUNO'!E5445</f>
        <v>BT</v>
      </c>
      <c r="G5465" s="194">
        <f>+'Información ELECTRO PUNO'!G5445</f>
        <v>8</v>
      </c>
      <c r="H5465" s="9" t="str">
        <f t="shared" si="611"/>
        <v>Poste</v>
      </c>
      <c r="I5465" s="194" t="str">
        <f>+'Información ELECTRO PUNO'!F5445</f>
        <v>Concreto Armado</v>
      </c>
      <c r="J5465" s="194" t="str">
        <f>+'Información ELECTRO PUNO'!B5445</f>
        <v>PPC06</v>
      </c>
      <c r="K5465" s="9" t="str">
        <f t="shared" si="613"/>
        <v>POSTE DE CONCRETO ARMADO DE  8/300/120/240</v>
      </c>
      <c r="L5465" s="139">
        <f t="shared" si="614"/>
        <v>0.14000000000000001</v>
      </c>
    </row>
    <row r="5466" spans="1:12" x14ac:dyDescent="0.25">
      <c r="A5466" s="193">
        <f>+'Información ELECTRO PUNO'!A5446</f>
        <v>5445</v>
      </c>
      <c r="B5466" s="26" t="str">
        <f t="shared" si="612"/>
        <v>SICODI</v>
      </c>
      <c r="C5466" s="9" t="str">
        <f t="shared" si="608"/>
        <v>Puno</v>
      </c>
      <c r="D5466" s="9" t="str">
        <f t="shared" si="609"/>
        <v>No Reporta</v>
      </c>
      <c r="E5466" s="9" t="str">
        <f t="shared" si="610"/>
        <v>No Reporta</v>
      </c>
      <c r="F5466" s="194" t="str">
        <f>+'Información ELECTRO PUNO'!E5446</f>
        <v>BT</v>
      </c>
      <c r="G5466" s="194">
        <f>+'Información ELECTRO PUNO'!G5446</f>
        <v>8</v>
      </c>
      <c r="H5466" s="9" t="str">
        <f t="shared" si="611"/>
        <v>Poste</v>
      </c>
      <c r="I5466" s="194" t="str">
        <f>+'Información ELECTRO PUNO'!F5446</f>
        <v>Concreto Armado</v>
      </c>
      <c r="J5466" s="194" t="str">
        <f>+'Información ELECTRO PUNO'!B5446</f>
        <v>PPC06</v>
      </c>
      <c r="K5466" s="9" t="str">
        <f t="shared" si="613"/>
        <v>POSTE DE CONCRETO ARMADO DE  8/300/120/240</v>
      </c>
      <c r="L5466" s="139">
        <f t="shared" si="614"/>
        <v>0.14000000000000001</v>
      </c>
    </row>
    <row r="5467" spans="1:12" x14ac:dyDescent="0.25">
      <c r="A5467" s="193">
        <f>+'Información ELECTRO PUNO'!A5447</f>
        <v>5446</v>
      </c>
      <c r="B5467" s="26" t="str">
        <f t="shared" si="612"/>
        <v>SICODI</v>
      </c>
      <c r="C5467" s="9" t="str">
        <f t="shared" si="608"/>
        <v>Puno</v>
      </c>
      <c r="D5467" s="9" t="str">
        <f t="shared" si="609"/>
        <v>No Reporta</v>
      </c>
      <c r="E5467" s="9" t="str">
        <f t="shared" si="610"/>
        <v>No Reporta</v>
      </c>
      <c r="F5467" s="194" t="str">
        <f>+'Información ELECTRO PUNO'!E5447</f>
        <v>BT</v>
      </c>
      <c r="G5467" s="194">
        <f>+'Información ELECTRO PUNO'!G5447</f>
        <v>8</v>
      </c>
      <c r="H5467" s="9" t="str">
        <f t="shared" si="611"/>
        <v>Poste</v>
      </c>
      <c r="I5467" s="194" t="str">
        <f>+'Información ELECTRO PUNO'!F5447</f>
        <v>Concreto Armado</v>
      </c>
      <c r="J5467" s="194" t="str">
        <f>+'Información ELECTRO PUNO'!B5447</f>
        <v>PPC06</v>
      </c>
      <c r="K5467" s="9" t="str">
        <f t="shared" si="613"/>
        <v>POSTE DE CONCRETO ARMADO DE  8/300/120/240</v>
      </c>
      <c r="L5467" s="139">
        <f t="shared" si="614"/>
        <v>0.14000000000000001</v>
      </c>
    </row>
    <row r="5468" spans="1:12" x14ac:dyDescent="0.25">
      <c r="A5468" s="193">
        <f>+'Información ELECTRO PUNO'!A5448</f>
        <v>5447</v>
      </c>
      <c r="B5468" s="26" t="str">
        <f t="shared" si="612"/>
        <v>SICODI</v>
      </c>
      <c r="C5468" s="9" t="str">
        <f t="shared" si="608"/>
        <v>Puno</v>
      </c>
      <c r="D5468" s="9" t="str">
        <f t="shared" si="609"/>
        <v>No Reporta</v>
      </c>
      <c r="E5468" s="9" t="str">
        <f t="shared" si="610"/>
        <v>No Reporta</v>
      </c>
      <c r="F5468" s="194" t="str">
        <f>+'Información ELECTRO PUNO'!E5448</f>
        <v>BT</v>
      </c>
      <c r="G5468" s="194">
        <f>+'Información ELECTRO PUNO'!G5448</f>
        <v>8</v>
      </c>
      <c r="H5468" s="9" t="str">
        <f t="shared" si="611"/>
        <v>Poste</v>
      </c>
      <c r="I5468" s="194" t="str">
        <f>+'Información ELECTRO PUNO'!F5448</f>
        <v>Concreto Armado</v>
      </c>
      <c r="J5468" s="194" t="str">
        <f>+'Información ELECTRO PUNO'!B5448</f>
        <v>PPC06</v>
      </c>
      <c r="K5468" s="9" t="str">
        <f t="shared" si="613"/>
        <v>POSTE DE CONCRETO ARMADO DE  8/300/120/240</v>
      </c>
      <c r="L5468" s="139">
        <f t="shared" si="614"/>
        <v>0.14000000000000001</v>
      </c>
    </row>
    <row r="5469" spans="1:12" x14ac:dyDescent="0.25">
      <c r="A5469" s="193">
        <f>+'Información ELECTRO PUNO'!A5449</f>
        <v>5448</v>
      </c>
      <c r="B5469" s="26" t="str">
        <f t="shared" si="612"/>
        <v>SICODI</v>
      </c>
      <c r="C5469" s="9" t="str">
        <f t="shared" si="608"/>
        <v>Puno</v>
      </c>
      <c r="D5469" s="9" t="str">
        <f t="shared" si="609"/>
        <v>No Reporta</v>
      </c>
      <c r="E5469" s="9" t="str">
        <f t="shared" si="610"/>
        <v>No Reporta</v>
      </c>
      <c r="F5469" s="194" t="str">
        <f>+'Información ELECTRO PUNO'!E5449</f>
        <v>BT</v>
      </c>
      <c r="G5469" s="194">
        <f>+'Información ELECTRO PUNO'!G5449</f>
        <v>8</v>
      </c>
      <c r="H5469" s="9" t="str">
        <f t="shared" si="611"/>
        <v>Poste</v>
      </c>
      <c r="I5469" s="194" t="str">
        <f>+'Información ELECTRO PUNO'!F5449</f>
        <v>Concreto Armado</v>
      </c>
      <c r="J5469" s="194" t="str">
        <f>+'Información ELECTRO PUNO'!B5449</f>
        <v>PPC06</v>
      </c>
      <c r="K5469" s="9" t="str">
        <f t="shared" si="613"/>
        <v>POSTE DE CONCRETO ARMADO DE  8/300/120/240</v>
      </c>
      <c r="L5469" s="139">
        <f t="shared" si="614"/>
        <v>0.14000000000000001</v>
      </c>
    </row>
    <row r="5470" spans="1:12" x14ac:dyDescent="0.25">
      <c r="A5470" s="193">
        <f>+'Información ELECTRO PUNO'!A5450</f>
        <v>5449</v>
      </c>
      <c r="B5470" s="26" t="str">
        <f t="shared" si="612"/>
        <v>SICODI</v>
      </c>
      <c r="C5470" s="9" t="str">
        <f t="shared" si="608"/>
        <v>Puno</v>
      </c>
      <c r="D5470" s="9" t="str">
        <f t="shared" si="609"/>
        <v>No Reporta</v>
      </c>
      <c r="E5470" s="9" t="str">
        <f t="shared" si="610"/>
        <v>No Reporta</v>
      </c>
      <c r="F5470" s="194" t="str">
        <f>+'Información ELECTRO PUNO'!E5450</f>
        <v>BT</v>
      </c>
      <c r="G5470" s="194">
        <f>+'Información ELECTRO PUNO'!G5450</f>
        <v>8</v>
      </c>
      <c r="H5470" s="9" t="str">
        <f t="shared" si="611"/>
        <v>Poste</v>
      </c>
      <c r="I5470" s="194" t="str">
        <f>+'Información ELECTRO PUNO'!F5450</f>
        <v>Concreto Armado</v>
      </c>
      <c r="J5470" s="194" t="str">
        <f>+'Información ELECTRO PUNO'!B5450</f>
        <v>PPC06</v>
      </c>
      <c r="K5470" s="9" t="str">
        <f t="shared" si="613"/>
        <v>POSTE DE CONCRETO ARMADO DE  8/300/120/240</v>
      </c>
      <c r="L5470" s="139">
        <f t="shared" si="614"/>
        <v>0.14000000000000001</v>
      </c>
    </row>
    <row r="5471" spans="1:12" x14ac:dyDescent="0.25">
      <c r="A5471" s="193">
        <f>+'Información ELECTRO PUNO'!A5451</f>
        <v>5450</v>
      </c>
      <c r="B5471" s="26" t="str">
        <f t="shared" si="612"/>
        <v>SICODI</v>
      </c>
      <c r="C5471" s="9" t="str">
        <f t="shared" si="608"/>
        <v>Puno</v>
      </c>
      <c r="D5471" s="9" t="str">
        <f t="shared" si="609"/>
        <v>No Reporta</v>
      </c>
      <c r="E5471" s="9" t="str">
        <f t="shared" si="610"/>
        <v>No Reporta</v>
      </c>
      <c r="F5471" s="194" t="str">
        <f>+'Información ELECTRO PUNO'!E5451</f>
        <v>MT</v>
      </c>
      <c r="G5471" s="194">
        <f>+'Información ELECTRO PUNO'!G5451</f>
        <v>12</v>
      </c>
      <c r="H5471" s="9" t="str">
        <f t="shared" si="611"/>
        <v>Poste</v>
      </c>
      <c r="I5471" s="194" t="str">
        <f>+'Información ELECTRO PUNO'!F5451</f>
        <v>Madera Tratada</v>
      </c>
      <c r="J5471" s="194" t="str">
        <f>+'Información ELECTRO PUNO'!B5451</f>
        <v>PPM20</v>
      </c>
      <c r="K5471" s="9" t="str">
        <f t="shared" si="613"/>
        <v>POSTE DE MADERA TRATADA DE 12 mts. CL.5</v>
      </c>
      <c r="L5471" s="139">
        <f t="shared" si="614"/>
        <v>0.41</v>
      </c>
    </row>
    <row r="5472" spans="1:12" x14ac:dyDescent="0.25">
      <c r="A5472" s="193">
        <f>+'Información ELECTRO PUNO'!A5452</f>
        <v>5451</v>
      </c>
      <c r="B5472" s="26" t="str">
        <f t="shared" si="612"/>
        <v>SICODI</v>
      </c>
      <c r="C5472" s="9" t="str">
        <f t="shared" si="608"/>
        <v>Puno</v>
      </c>
      <c r="D5472" s="9" t="str">
        <f t="shared" si="609"/>
        <v>No Reporta</v>
      </c>
      <c r="E5472" s="9" t="str">
        <f t="shared" si="610"/>
        <v>No Reporta</v>
      </c>
      <c r="F5472" s="194" t="str">
        <f>+'Información ELECTRO PUNO'!E5452</f>
        <v>MT</v>
      </c>
      <c r="G5472" s="194">
        <f>+'Información ELECTRO PUNO'!G5452</f>
        <v>12</v>
      </c>
      <c r="H5472" s="9" t="str">
        <f t="shared" si="611"/>
        <v>Poste</v>
      </c>
      <c r="I5472" s="194" t="str">
        <f>+'Información ELECTRO PUNO'!F5452</f>
        <v>Madera Tratada</v>
      </c>
      <c r="J5472" s="194" t="str">
        <f>+'Información ELECTRO PUNO'!B5452</f>
        <v>PPM20</v>
      </c>
      <c r="K5472" s="9" t="str">
        <f t="shared" si="613"/>
        <v>POSTE DE MADERA TRATADA DE 12 mts. CL.5</v>
      </c>
      <c r="L5472" s="139">
        <f t="shared" si="614"/>
        <v>0.41</v>
      </c>
    </row>
    <row r="5473" spans="1:12" x14ac:dyDescent="0.25">
      <c r="A5473" s="193">
        <f>+'Información ELECTRO PUNO'!A5453</f>
        <v>5452</v>
      </c>
      <c r="B5473" s="26" t="str">
        <f t="shared" si="612"/>
        <v>SICODI</v>
      </c>
      <c r="C5473" s="9" t="str">
        <f t="shared" si="608"/>
        <v>Puno</v>
      </c>
      <c r="D5473" s="9" t="str">
        <f t="shared" si="609"/>
        <v>No Reporta</v>
      </c>
      <c r="E5473" s="9" t="str">
        <f t="shared" si="610"/>
        <v>No Reporta</v>
      </c>
      <c r="F5473" s="194" t="str">
        <f>+'Información ELECTRO PUNO'!E5453</f>
        <v>MT</v>
      </c>
      <c r="G5473" s="194">
        <f>+'Información ELECTRO PUNO'!G5453</f>
        <v>12</v>
      </c>
      <c r="H5473" s="9" t="str">
        <f t="shared" si="611"/>
        <v>Poste</v>
      </c>
      <c r="I5473" s="194" t="str">
        <f>+'Información ELECTRO PUNO'!F5453</f>
        <v>Madera Tratada</v>
      </c>
      <c r="J5473" s="194" t="str">
        <f>+'Información ELECTRO PUNO'!B5453</f>
        <v>PPM20</v>
      </c>
      <c r="K5473" s="9" t="str">
        <f t="shared" si="613"/>
        <v>POSTE DE MADERA TRATADA DE 12 mts. CL.5</v>
      </c>
      <c r="L5473" s="139">
        <f t="shared" si="614"/>
        <v>0.41</v>
      </c>
    </row>
    <row r="5474" spans="1:12" x14ac:dyDescent="0.25">
      <c r="A5474" s="193">
        <f>+'Información ELECTRO PUNO'!A5454</f>
        <v>5453</v>
      </c>
      <c r="B5474" s="26" t="str">
        <f t="shared" si="612"/>
        <v>SICODI</v>
      </c>
      <c r="C5474" s="9" t="str">
        <f t="shared" si="608"/>
        <v>Puno</v>
      </c>
      <c r="D5474" s="9" t="str">
        <f t="shared" si="609"/>
        <v>No Reporta</v>
      </c>
      <c r="E5474" s="9" t="str">
        <f t="shared" si="610"/>
        <v>No Reporta</v>
      </c>
      <c r="F5474" s="194" t="str">
        <f>+'Información ELECTRO PUNO'!E5454</f>
        <v>MT</v>
      </c>
      <c r="G5474" s="194">
        <f>+'Información ELECTRO PUNO'!G5454</f>
        <v>12</v>
      </c>
      <c r="H5474" s="9" t="str">
        <f t="shared" si="611"/>
        <v>Poste</v>
      </c>
      <c r="I5474" s="194" t="str">
        <f>+'Información ELECTRO PUNO'!F5454</f>
        <v>Madera Tratada</v>
      </c>
      <c r="J5474" s="194" t="str">
        <f>+'Información ELECTRO PUNO'!B5454</f>
        <v>PPM20</v>
      </c>
      <c r="K5474" s="9" t="str">
        <f t="shared" si="613"/>
        <v>POSTE DE MADERA TRATADA DE 12 mts. CL.5</v>
      </c>
      <c r="L5474" s="139">
        <f t="shared" si="614"/>
        <v>0.41</v>
      </c>
    </row>
    <row r="5475" spans="1:12" x14ac:dyDescent="0.25">
      <c r="A5475" s="193">
        <f>+'Información ELECTRO PUNO'!A5455</f>
        <v>5454</v>
      </c>
      <c r="B5475" s="26" t="str">
        <f t="shared" si="612"/>
        <v>SICODI</v>
      </c>
      <c r="C5475" s="9" t="str">
        <f t="shared" si="608"/>
        <v>Puno</v>
      </c>
      <c r="D5475" s="9" t="str">
        <f t="shared" si="609"/>
        <v>No Reporta</v>
      </c>
      <c r="E5475" s="9" t="str">
        <f t="shared" si="610"/>
        <v>No Reporta</v>
      </c>
      <c r="F5475" s="194" t="str">
        <f>+'Información ELECTRO PUNO'!E5455</f>
        <v>MT</v>
      </c>
      <c r="G5475" s="194">
        <f>+'Información ELECTRO PUNO'!G5455</f>
        <v>12</v>
      </c>
      <c r="H5475" s="9" t="str">
        <f t="shared" si="611"/>
        <v>Poste</v>
      </c>
      <c r="I5475" s="194" t="str">
        <f>+'Información ELECTRO PUNO'!F5455</f>
        <v>Madera Tratada</v>
      </c>
      <c r="J5475" s="194" t="str">
        <f>+'Información ELECTRO PUNO'!B5455</f>
        <v>PPM20</v>
      </c>
      <c r="K5475" s="9" t="str">
        <f t="shared" si="613"/>
        <v>POSTE DE MADERA TRATADA DE 12 mts. CL.5</v>
      </c>
      <c r="L5475" s="139">
        <f t="shared" si="614"/>
        <v>0.41</v>
      </c>
    </row>
    <row r="5476" spans="1:12" x14ac:dyDescent="0.25">
      <c r="A5476" s="193">
        <f>+'Información ELECTRO PUNO'!A5456</f>
        <v>5455</v>
      </c>
      <c r="B5476" s="26" t="str">
        <f t="shared" si="612"/>
        <v>SICODI</v>
      </c>
      <c r="C5476" s="9" t="str">
        <f t="shared" si="608"/>
        <v>Puno</v>
      </c>
      <c r="D5476" s="9" t="str">
        <f t="shared" si="609"/>
        <v>No Reporta</v>
      </c>
      <c r="E5476" s="9" t="str">
        <f t="shared" si="610"/>
        <v>No Reporta</v>
      </c>
      <c r="F5476" s="194" t="str">
        <f>+'Información ELECTRO PUNO'!E5456</f>
        <v>MT</v>
      </c>
      <c r="G5476" s="194">
        <f>+'Información ELECTRO PUNO'!G5456</f>
        <v>12</v>
      </c>
      <c r="H5476" s="9" t="str">
        <f t="shared" si="611"/>
        <v>Poste</v>
      </c>
      <c r="I5476" s="194" t="str">
        <f>+'Información ELECTRO PUNO'!F5456</f>
        <v>Madera Tratada</v>
      </c>
      <c r="J5476" s="194" t="str">
        <f>+'Información ELECTRO PUNO'!B5456</f>
        <v>PPM20</v>
      </c>
      <c r="K5476" s="9" t="str">
        <f t="shared" si="613"/>
        <v>POSTE DE MADERA TRATADA DE 12 mts. CL.5</v>
      </c>
      <c r="L5476" s="139">
        <f t="shared" si="614"/>
        <v>0.41</v>
      </c>
    </row>
    <row r="5477" spans="1:12" x14ac:dyDescent="0.25">
      <c r="A5477" s="193">
        <f>+'Información ELECTRO PUNO'!A5457</f>
        <v>5456</v>
      </c>
      <c r="B5477" s="26" t="str">
        <f t="shared" si="612"/>
        <v>SICODI</v>
      </c>
      <c r="C5477" s="9" t="str">
        <f t="shared" si="608"/>
        <v>Puno</v>
      </c>
      <c r="D5477" s="9" t="str">
        <f t="shared" si="609"/>
        <v>No Reporta</v>
      </c>
      <c r="E5477" s="9" t="str">
        <f t="shared" si="610"/>
        <v>No Reporta</v>
      </c>
      <c r="F5477" s="194" t="str">
        <f>+'Información ELECTRO PUNO'!E5457</f>
        <v>BT</v>
      </c>
      <c r="G5477" s="194">
        <f>+'Información ELECTRO PUNO'!G5457</f>
        <v>8</v>
      </c>
      <c r="H5477" s="9" t="str">
        <f t="shared" si="611"/>
        <v>Poste</v>
      </c>
      <c r="I5477" s="194" t="str">
        <f>+'Información ELECTRO PUNO'!F5457</f>
        <v>Concreto Armado</v>
      </c>
      <c r="J5477" s="194" t="str">
        <f>+'Información ELECTRO PUNO'!B5457</f>
        <v>PPC06</v>
      </c>
      <c r="K5477" s="9" t="str">
        <f t="shared" si="613"/>
        <v>POSTE DE CONCRETO ARMADO DE  8/300/120/240</v>
      </c>
      <c r="L5477" s="139">
        <f t="shared" si="614"/>
        <v>0.14000000000000001</v>
      </c>
    </row>
    <row r="5478" spans="1:12" x14ac:dyDescent="0.25">
      <c r="A5478" s="193">
        <f>+'Información ELECTRO PUNO'!A5458</f>
        <v>5457</v>
      </c>
      <c r="B5478" s="26" t="str">
        <f t="shared" si="612"/>
        <v>SICODI</v>
      </c>
      <c r="C5478" s="9" t="str">
        <f t="shared" si="608"/>
        <v>Puno</v>
      </c>
      <c r="D5478" s="9" t="str">
        <f t="shared" si="609"/>
        <v>No Reporta</v>
      </c>
      <c r="E5478" s="9" t="str">
        <f t="shared" si="610"/>
        <v>No Reporta</v>
      </c>
      <c r="F5478" s="194" t="str">
        <f>+'Información ELECTRO PUNO'!E5458</f>
        <v>BT</v>
      </c>
      <c r="G5478" s="194">
        <f>+'Información ELECTRO PUNO'!G5458</f>
        <v>8</v>
      </c>
      <c r="H5478" s="9" t="str">
        <f t="shared" si="611"/>
        <v>Poste</v>
      </c>
      <c r="I5478" s="194" t="str">
        <f>+'Información ELECTRO PUNO'!F5458</f>
        <v>Concreto Armado</v>
      </c>
      <c r="J5478" s="194" t="str">
        <f>+'Información ELECTRO PUNO'!B5458</f>
        <v>PPC06</v>
      </c>
      <c r="K5478" s="9" t="str">
        <f t="shared" si="613"/>
        <v>POSTE DE CONCRETO ARMADO DE  8/300/120/240</v>
      </c>
      <c r="L5478" s="139">
        <f t="shared" si="614"/>
        <v>0.14000000000000001</v>
      </c>
    </row>
    <row r="5479" spans="1:12" x14ac:dyDescent="0.25">
      <c r="A5479" s="193">
        <f>+'Información ELECTRO PUNO'!A5459</f>
        <v>5458</v>
      </c>
      <c r="B5479" s="26" t="str">
        <f t="shared" si="612"/>
        <v>SICODI</v>
      </c>
      <c r="C5479" s="9" t="str">
        <f t="shared" si="608"/>
        <v>Puno</v>
      </c>
      <c r="D5479" s="9" t="str">
        <f t="shared" si="609"/>
        <v>No Reporta</v>
      </c>
      <c r="E5479" s="9" t="str">
        <f t="shared" si="610"/>
        <v>No Reporta</v>
      </c>
      <c r="F5479" s="194" t="str">
        <f>+'Información ELECTRO PUNO'!E5459</f>
        <v>BT</v>
      </c>
      <c r="G5479" s="194">
        <f>+'Información ELECTRO PUNO'!G5459</f>
        <v>8</v>
      </c>
      <c r="H5479" s="9" t="str">
        <f t="shared" si="611"/>
        <v>Poste</v>
      </c>
      <c r="I5479" s="194" t="str">
        <f>+'Información ELECTRO PUNO'!F5459</f>
        <v>Concreto Armado</v>
      </c>
      <c r="J5479" s="194" t="str">
        <f>+'Información ELECTRO PUNO'!B5459</f>
        <v>PPC06</v>
      </c>
      <c r="K5479" s="9" t="str">
        <f t="shared" si="613"/>
        <v>POSTE DE CONCRETO ARMADO DE  8/300/120/240</v>
      </c>
      <c r="L5479" s="139">
        <f t="shared" si="614"/>
        <v>0.14000000000000001</v>
      </c>
    </row>
    <row r="5480" spans="1:12" x14ac:dyDescent="0.25">
      <c r="A5480" s="193">
        <f>+'Información ELECTRO PUNO'!A5460</f>
        <v>5459</v>
      </c>
      <c r="B5480" s="26" t="str">
        <f t="shared" si="612"/>
        <v>SICODI</v>
      </c>
      <c r="C5480" s="9" t="str">
        <f t="shared" si="608"/>
        <v>Puno</v>
      </c>
      <c r="D5480" s="9" t="str">
        <f t="shared" si="609"/>
        <v>No Reporta</v>
      </c>
      <c r="E5480" s="9" t="str">
        <f t="shared" si="610"/>
        <v>No Reporta</v>
      </c>
      <c r="F5480" s="194" t="str">
        <f>+'Información ELECTRO PUNO'!E5460</f>
        <v>BT</v>
      </c>
      <c r="G5480" s="194">
        <f>+'Información ELECTRO PUNO'!G5460</f>
        <v>8</v>
      </c>
      <c r="H5480" s="9" t="str">
        <f t="shared" si="611"/>
        <v>Poste</v>
      </c>
      <c r="I5480" s="194" t="str">
        <f>+'Información ELECTRO PUNO'!F5460</f>
        <v>Concreto Armado</v>
      </c>
      <c r="J5480" s="194" t="str">
        <f>+'Información ELECTRO PUNO'!B5460</f>
        <v>PPC06</v>
      </c>
      <c r="K5480" s="9" t="str">
        <f t="shared" si="613"/>
        <v>POSTE DE CONCRETO ARMADO DE  8/300/120/240</v>
      </c>
      <c r="L5480" s="139">
        <f t="shared" si="614"/>
        <v>0.14000000000000001</v>
      </c>
    </row>
    <row r="5481" spans="1:12" x14ac:dyDescent="0.25">
      <c r="A5481" s="193">
        <f>+'Información ELECTRO PUNO'!A5461</f>
        <v>5460</v>
      </c>
      <c r="B5481" s="26" t="str">
        <f t="shared" si="612"/>
        <v>SICODI</v>
      </c>
      <c r="C5481" s="9" t="str">
        <f t="shared" si="608"/>
        <v>Puno</v>
      </c>
      <c r="D5481" s="9" t="str">
        <f t="shared" si="609"/>
        <v>No Reporta</v>
      </c>
      <c r="E5481" s="9" t="str">
        <f t="shared" si="610"/>
        <v>No Reporta</v>
      </c>
      <c r="F5481" s="194" t="str">
        <f>+'Información ELECTRO PUNO'!E5461</f>
        <v>BT</v>
      </c>
      <c r="G5481" s="194">
        <f>+'Información ELECTRO PUNO'!G5461</f>
        <v>8</v>
      </c>
      <c r="H5481" s="9" t="str">
        <f t="shared" si="611"/>
        <v>Poste</v>
      </c>
      <c r="I5481" s="194" t="str">
        <f>+'Información ELECTRO PUNO'!F5461</f>
        <v>Concreto Armado</v>
      </c>
      <c r="J5481" s="194" t="str">
        <f>+'Información ELECTRO PUNO'!B5461</f>
        <v>PPC06</v>
      </c>
      <c r="K5481" s="9" t="str">
        <f t="shared" si="613"/>
        <v>POSTE DE CONCRETO ARMADO DE  8/300/120/240</v>
      </c>
      <c r="L5481" s="139">
        <f t="shared" si="614"/>
        <v>0.14000000000000001</v>
      </c>
    </row>
    <row r="5482" spans="1:12" x14ac:dyDescent="0.25">
      <c r="A5482" s="193">
        <f>+'Información ELECTRO PUNO'!A5462</f>
        <v>5461</v>
      </c>
      <c r="B5482" s="26" t="str">
        <f t="shared" si="612"/>
        <v>SICODI</v>
      </c>
      <c r="C5482" s="9" t="str">
        <f t="shared" si="608"/>
        <v>Puno</v>
      </c>
      <c r="D5482" s="9" t="str">
        <f t="shared" si="609"/>
        <v>No Reporta</v>
      </c>
      <c r="E5482" s="9" t="str">
        <f t="shared" si="610"/>
        <v>No Reporta</v>
      </c>
      <c r="F5482" s="194" t="str">
        <f>+'Información ELECTRO PUNO'!E5462</f>
        <v>MT</v>
      </c>
      <c r="G5482" s="194">
        <f>+'Información ELECTRO PUNO'!G5462</f>
        <v>12</v>
      </c>
      <c r="H5482" s="9" t="str">
        <f t="shared" si="611"/>
        <v>Poste</v>
      </c>
      <c r="I5482" s="194" t="str">
        <f>+'Información ELECTRO PUNO'!F5462</f>
        <v>Madera Tratada</v>
      </c>
      <c r="J5482" s="194" t="str">
        <f>+'Información ELECTRO PUNO'!B5462</f>
        <v>PPM20</v>
      </c>
      <c r="K5482" s="9" t="str">
        <f t="shared" si="613"/>
        <v>POSTE DE MADERA TRATADA DE 12 mts. CL.5</v>
      </c>
      <c r="L5482" s="139">
        <f t="shared" si="614"/>
        <v>0.41</v>
      </c>
    </row>
    <row r="5483" spans="1:12" x14ac:dyDescent="0.25">
      <c r="A5483" s="193">
        <f>+'Información ELECTRO PUNO'!A5463</f>
        <v>5462</v>
      </c>
      <c r="B5483" s="26" t="str">
        <f t="shared" si="612"/>
        <v>SICODI</v>
      </c>
      <c r="C5483" s="9" t="str">
        <f t="shared" si="608"/>
        <v>Puno</v>
      </c>
      <c r="D5483" s="9" t="str">
        <f t="shared" si="609"/>
        <v>No Reporta</v>
      </c>
      <c r="E5483" s="9" t="str">
        <f t="shared" si="610"/>
        <v>No Reporta</v>
      </c>
      <c r="F5483" s="194" t="str">
        <f>+'Información ELECTRO PUNO'!E5463</f>
        <v>MT</v>
      </c>
      <c r="G5483" s="194">
        <f>+'Información ELECTRO PUNO'!G5463</f>
        <v>12</v>
      </c>
      <c r="H5483" s="9" t="str">
        <f t="shared" si="611"/>
        <v>Poste</v>
      </c>
      <c r="I5483" s="194" t="str">
        <f>+'Información ELECTRO PUNO'!F5463</f>
        <v>Madera Tratada</v>
      </c>
      <c r="J5483" s="194" t="str">
        <f>+'Información ELECTRO PUNO'!B5463</f>
        <v>PPM20</v>
      </c>
      <c r="K5483" s="9" t="str">
        <f t="shared" si="613"/>
        <v>POSTE DE MADERA TRATADA DE 12 mts. CL.5</v>
      </c>
      <c r="L5483" s="139">
        <f t="shared" si="614"/>
        <v>0.41</v>
      </c>
    </row>
    <row r="5484" spans="1:12" x14ac:dyDescent="0.25">
      <c r="A5484" s="193">
        <f>+'Información ELECTRO PUNO'!A5464</f>
        <v>5463</v>
      </c>
      <c r="B5484" s="26" t="str">
        <f t="shared" si="612"/>
        <v>SICODI</v>
      </c>
      <c r="C5484" s="9" t="str">
        <f t="shared" si="608"/>
        <v>Puno</v>
      </c>
      <c r="D5484" s="9" t="str">
        <f t="shared" si="609"/>
        <v>No Reporta</v>
      </c>
      <c r="E5484" s="9" t="str">
        <f t="shared" si="610"/>
        <v>No Reporta</v>
      </c>
      <c r="F5484" s="194" t="str">
        <f>+'Información ELECTRO PUNO'!E5464</f>
        <v>MT</v>
      </c>
      <c r="G5484" s="194">
        <f>+'Información ELECTRO PUNO'!G5464</f>
        <v>12</v>
      </c>
      <c r="H5484" s="9" t="str">
        <f t="shared" si="611"/>
        <v>Poste</v>
      </c>
      <c r="I5484" s="194" t="str">
        <f>+'Información ELECTRO PUNO'!F5464</f>
        <v>Madera Tratada</v>
      </c>
      <c r="J5484" s="194" t="str">
        <f>+'Información ELECTRO PUNO'!B5464</f>
        <v>PPM20</v>
      </c>
      <c r="K5484" s="9" t="str">
        <f t="shared" si="613"/>
        <v>POSTE DE MADERA TRATADA DE 12 mts. CL.5</v>
      </c>
      <c r="L5484" s="139">
        <f t="shared" si="614"/>
        <v>0.41</v>
      </c>
    </row>
    <row r="5485" spans="1:12" x14ac:dyDescent="0.25">
      <c r="A5485" s="193">
        <f>+'Información ELECTRO PUNO'!A5465</f>
        <v>5464</v>
      </c>
      <c r="B5485" s="26" t="str">
        <f t="shared" si="612"/>
        <v>SICODI</v>
      </c>
      <c r="C5485" s="9" t="str">
        <f t="shared" si="608"/>
        <v>Puno</v>
      </c>
      <c r="D5485" s="9" t="str">
        <f t="shared" si="609"/>
        <v>No Reporta</v>
      </c>
      <c r="E5485" s="9" t="str">
        <f t="shared" si="610"/>
        <v>No Reporta</v>
      </c>
      <c r="F5485" s="194" t="str">
        <f>+'Información ELECTRO PUNO'!E5465</f>
        <v>MT</v>
      </c>
      <c r="G5485" s="194">
        <f>+'Información ELECTRO PUNO'!G5465</f>
        <v>12</v>
      </c>
      <c r="H5485" s="9" t="str">
        <f t="shared" si="611"/>
        <v>Poste</v>
      </c>
      <c r="I5485" s="194" t="str">
        <f>+'Información ELECTRO PUNO'!F5465</f>
        <v>Madera Tratada</v>
      </c>
      <c r="J5485" s="194" t="str">
        <f>+'Información ELECTRO PUNO'!B5465</f>
        <v>PPM20</v>
      </c>
      <c r="K5485" s="9" t="str">
        <f t="shared" si="613"/>
        <v>POSTE DE MADERA TRATADA DE 12 mts. CL.5</v>
      </c>
      <c r="L5485" s="139">
        <f t="shared" si="614"/>
        <v>0.41</v>
      </c>
    </row>
    <row r="5486" spans="1:12" x14ac:dyDescent="0.25">
      <c r="A5486" s="193">
        <f>+'Información ELECTRO PUNO'!A5466</f>
        <v>5465</v>
      </c>
      <c r="B5486" s="26" t="str">
        <f t="shared" si="612"/>
        <v>SICODI</v>
      </c>
      <c r="C5486" s="9" t="str">
        <f t="shared" si="608"/>
        <v>Puno</v>
      </c>
      <c r="D5486" s="9" t="str">
        <f t="shared" si="609"/>
        <v>No Reporta</v>
      </c>
      <c r="E5486" s="9" t="str">
        <f t="shared" si="610"/>
        <v>No Reporta</v>
      </c>
      <c r="F5486" s="194" t="str">
        <f>+'Información ELECTRO PUNO'!E5466</f>
        <v>MT</v>
      </c>
      <c r="G5486" s="194">
        <f>+'Información ELECTRO PUNO'!G5466</f>
        <v>12</v>
      </c>
      <c r="H5486" s="9" t="str">
        <f t="shared" si="611"/>
        <v>Poste</v>
      </c>
      <c r="I5486" s="194" t="str">
        <f>+'Información ELECTRO PUNO'!F5466</f>
        <v>Madera Tratada</v>
      </c>
      <c r="J5486" s="194" t="str">
        <f>+'Información ELECTRO PUNO'!B5466</f>
        <v>PPM20</v>
      </c>
      <c r="K5486" s="9" t="str">
        <f t="shared" si="613"/>
        <v>POSTE DE MADERA TRATADA DE 12 mts. CL.5</v>
      </c>
      <c r="L5486" s="139">
        <f t="shared" si="614"/>
        <v>0.41</v>
      </c>
    </row>
    <row r="5487" spans="1:12" x14ac:dyDescent="0.25">
      <c r="A5487" s="193">
        <f>+'Información ELECTRO PUNO'!A5467</f>
        <v>5466</v>
      </c>
      <c r="B5487" s="26" t="str">
        <f t="shared" si="612"/>
        <v>SICODI</v>
      </c>
      <c r="C5487" s="9" t="str">
        <f t="shared" si="608"/>
        <v>Puno</v>
      </c>
      <c r="D5487" s="9" t="str">
        <f t="shared" si="609"/>
        <v>No Reporta</v>
      </c>
      <c r="E5487" s="9" t="str">
        <f t="shared" si="610"/>
        <v>No Reporta</v>
      </c>
      <c r="F5487" s="194" t="str">
        <f>+'Información ELECTRO PUNO'!E5467</f>
        <v>MT</v>
      </c>
      <c r="G5487" s="194">
        <f>+'Información ELECTRO PUNO'!G5467</f>
        <v>12</v>
      </c>
      <c r="H5487" s="9" t="str">
        <f t="shared" si="611"/>
        <v>Poste</v>
      </c>
      <c r="I5487" s="194" t="str">
        <f>+'Información ELECTRO PUNO'!F5467</f>
        <v>Madera Tratada</v>
      </c>
      <c r="J5487" s="194" t="str">
        <f>+'Información ELECTRO PUNO'!B5467</f>
        <v>PPM20</v>
      </c>
      <c r="K5487" s="9" t="str">
        <f t="shared" si="613"/>
        <v>POSTE DE MADERA TRATADA DE 12 mts. CL.5</v>
      </c>
      <c r="L5487" s="139">
        <f t="shared" si="614"/>
        <v>0.41</v>
      </c>
    </row>
    <row r="5488" spans="1:12" x14ac:dyDescent="0.25">
      <c r="A5488" s="193">
        <f>+'Información ELECTRO PUNO'!A5468</f>
        <v>5467</v>
      </c>
      <c r="B5488" s="26" t="str">
        <f t="shared" si="612"/>
        <v>SICODI</v>
      </c>
      <c r="C5488" s="9" t="str">
        <f t="shared" si="608"/>
        <v>Puno</v>
      </c>
      <c r="D5488" s="9" t="str">
        <f t="shared" si="609"/>
        <v>No Reporta</v>
      </c>
      <c r="E5488" s="9" t="str">
        <f t="shared" si="610"/>
        <v>No Reporta</v>
      </c>
      <c r="F5488" s="194" t="str">
        <f>+'Información ELECTRO PUNO'!E5468</f>
        <v>MT</v>
      </c>
      <c r="G5488" s="194">
        <f>+'Información ELECTRO PUNO'!G5468</f>
        <v>12</v>
      </c>
      <c r="H5488" s="9" t="str">
        <f t="shared" si="611"/>
        <v>Poste</v>
      </c>
      <c r="I5488" s="194" t="str">
        <f>+'Información ELECTRO PUNO'!F5468</f>
        <v>Madera Tratada</v>
      </c>
      <c r="J5488" s="194" t="str">
        <f>+'Información ELECTRO PUNO'!B5468</f>
        <v>PPM20</v>
      </c>
      <c r="K5488" s="9" t="str">
        <f t="shared" si="613"/>
        <v>POSTE DE MADERA TRATADA DE 12 mts. CL.5</v>
      </c>
      <c r="L5488" s="139">
        <f t="shared" si="614"/>
        <v>0.41</v>
      </c>
    </row>
    <row r="5489" spans="1:12" x14ac:dyDescent="0.25">
      <c r="A5489" s="193">
        <f>+'Información ELECTRO PUNO'!A5469</f>
        <v>5468</v>
      </c>
      <c r="B5489" s="26" t="str">
        <f t="shared" si="612"/>
        <v>SICODI</v>
      </c>
      <c r="C5489" s="9" t="str">
        <f t="shared" si="608"/>
        <v>Puno</v>
      </c>
      <c r="D5489" s="9" t="str">
        <f t="shared" si="609"/>
        <v>No Reporta</v>
      </c>
      <c r="E5489" s="9" t="str">
        <f t="shared" si="610"/>
        <v>No Reporta</v>
      </c>
      <c r="F5489" s="194" t="str">
        <f>+'Información ELECTRO PUNO'!E5469</f>
        <v>MT</v>
      </c>
      <c r="G5489" s="194">
        <f>+'Información ELECTRO PUNO'!G5469</f>
        <v>12</v>
      </c>
      <c r="H5489" s="9" t="str">
        <f t="shared" si="611"/>
        <v>Poste</v>
      </c>
      <c r="I5489" s="194" t="str">
        <f>+'Información ELECTRO PUNO'!F5469</f>
        <v>Madera Tratada</v>
      </c>
      <c r="J5489" s="194" t="str">
        <f>+'Información ELECTRO PUNO'!B5469</f>
        <v>PPM20</v>
      </c>
      <c r="K5489" s="9" t="str">
        <f t="shared" si="613"/>
        <v>POSTE DE MADERA TRATADA DE 12 mts. CL.5</v>
      </c>
      <c r="L5489" s="139">
        <f t="shared" si="614"/>
        <v>0.41</v>
      </c>
    </row>
    <row r="5490" spans="1:12" x14ac:dyDescent="0.25">
      <c r="A5490" s="193">
        <f>+'Información ELECTRO PUNO'!A5470</f>
        <v>5469</v>
      </c>
      <c r="B5490" s="26" t="str">
        <f t="shared" si="612"/>
        <v>SICODI</v>
      </c>
      <c r="C5490" s="9" t="str">
        <f t="shared" si="608"/>
        <v>Puno</v>
      </c>
      <c r="D5490" s="9" t="str">
        <f t="shared" si="609"/>
        <v>No Reporta</v>
      </c>
      <c r="E5490" s="9" t="str">
        <f t="shared" si="610"/>
        <v>No Reporta</v>
      </c>
      <c r="F5490" s="194" t="str">
        <f>+'Información ELECTRO PUNO'!E5470</f>
        <v>MT</v>
      </c>
      <c r="G5490" s="194">
        <f>+'Información ELECTRO PUNO'!G5470</f>
        <v>12</v>
      </c>
      <c r="H5490" s="9" t="str">
        <f t="shared" si="611"/>
        <v>Poste</v>
      </c>
      <c r="I5490" s="194" t="str">
        <f>+'Información ELECTRO PUNO'!F5470</f>
        <v>Madera Tratada</v>
      </c>
      <c r="J5490" s="194" t="str">
        <f>+'Información ELECTRO PUNO'!B5470</f>
        <v>PPM20</v>
      </c>
      <c r="K5490" s="9" t="str">
        <f t="shared" si="613"/>
        <v>POSTE DE MADERA TRATADA DE 12 mts. CL.5</v>
      </c>
      <c r="L5490" s="139">
        <f t="shared" si="614"/>
        <v>0.41</v>
      </c>
    </row>
    <row r="5491" spans="1:12" x14ac:dyDescent="0.25">
      <c r="A5491" s="193">
        <f>+'Información ELECTRO PUNO'!A5471</f>
        <v>5470</v>
      </c>
      <c r="B5491" s="26" t="str">
        <f t="shared" si="612"/>
        <v>SICODI</v>
      </c>
      <c r="C5491" s="9" t="str">
        <f t="shared" si="608"/>
        <v>Puno</v>
      </c>
      <c r="D5491" s="9" t="str">
        <f t="shared" si="609"/>
        <v>No Reporta</v>
      </c>
      <c r="E5491" s="9" t="str">
        <f t="shared" si="610"/>
        <v>No Reporta</v>
      </c>
      <c r="F5491" s="194" t="str">
        <f>+'Información ELECTRO PUNO'!E5471</f>
        <v>MT</v>
      </c>
      <c r="G5491" s="194">
        <f>+'Información ELECTRO PUNO'!G5471</f>
        <v>12</v>
      </c>
      <c r="H5491" s="9" t="str">
        <f t="shared" si="611"/>
        <v>Poste</v>
      </c>
      <c r="I5491" s="194" t="str">
        <f>+'Información ELECTRO PUNO'!F5471</f>
        <v>Madera Tratada</v>
      </c>
      <c r="J5491" s="194" t="str">
        <f>+'Información ELECTRO PUNO'!B5471</f>
        <v>PPM20</v>
      </c>
      <c r="K5491" s="9" t="str">
        <f t="shared" si="613"/>
        <v>POSTE DE MADERA TRATADA DE 12 mts. CL.5</v>
      </c>
      <c r="L5491" s="139">
        <f t="shared" si="614"/>
        <v>0.41</v>
      </c>
    </row>
    <row r="5492" spans="1:12" x14ac:dyDescent="0.25">
      <c r="A5492" s="193">
        <f>+'Información ELECTRO PUNO'!A5472</f>
        <v>5471</v>
      </c>
      <c r="B5492" s="26" t="str">
        <f t="shared" si="612"/>
        <v>SICODI</v>
      </c>
      <c r="C5492" s="9" t="str">
        <f t="shared" si="608"/>
        <v>Puno</v>
      </c>
      <c r="D5492" s="9" t="str">
        <f t="shared" si="609"/>
        <v>No Reporta</v>
      </c>
      <c r="E5492" s="9" t="str">
        <f t="shared" si="610"/>
        <v>No Reporta</v>
      </c>
      <c r="F5492" s="194" t="str">
        <f>+'Información ELECTRO PUNO'!E5472</f>
        <v>MT</v>
      </c>
      <c r="G5492" s="194">
        <f>+'Información ELECTRO PUNO'!G5472</f>
        <v>12</v>
      </c>
      <c r="H5492" s="9" t="str">
        <f t="shared" si="611"/>
        <v>Poste</v>
      </c>
      <c r="I5492" s="194" t="str">
        <f>+'Información ELECTRO PUNO'!F5472</f>
        <v>Madera Tratada</v>
      </c>
      <c r="J5492" s="194" t="str">
        <f>+'Información ELECTRO PUNO'!B5472</f>
        <v>PPM20</v>
      </c>
      <c r="K5492" s="9" t="str">
        <f t="shared" si="613"/>
        <v>POSTE DE MADERA TRATADA DE 12 mts. CL.5</v>
      </c>
      <c r="L5492" s="139">
        <f t="shared" si="614"/>
        <v>0.41</v>
      </c>
    </row>
    <row r="5493" spans="1:12" x14ac:dyDescent="0.25">
      <c r="A5493" s="193">
        <f>+'Información ELECTRO PUNO'!A5473</f>
        <v>5472</v>
      </c>
      <c r="B5493" s="26" t="str">
        <f t="shared" si="612"/>
        <v>SICODI</v>
      </c>
      <c r="C5493" s="9" t="str">
        <f t="shared" si="608"/>
        <v>Puno</v>
      </c>
      <c r="D5493" s="9" t="str">
        <f t="shared" si="609"/>
        <v>No Reporta</v>
      </c>
      <c r="E5493" s="9" t="str">
        <f t="shared" si="610"/>
        <v>No Reporta</v>
      </c>
      <c r="F5493" s="194" t="str">
        <f>+'Información ELECTRO PUNO'!E5473</f>
        <v>MT</v>
      </c>
      <c r="G5493" s="194">
        <f>+'Información ELECTRO PUNO'!G5473</f>
        <v>12</v>
      </c>
      <c r="H5493" s="9" t="str">
        <f t="shared" si="611"/>
        <v>Poste</v>
      </c>
      <c r="I5493" s="194" t="str">
        <f>+'Información ELECTRO PUNO'!F5473</f>
        <v>Madera Tratada</v>
      </c>
      <c r="J5493" s="194" t="str">
        <f>+'Información ELECTRO PUNO'!B5473</f>
        <v>PPM20</v>
      </c>
      <c r="K5493" s="9" t="str">
        <f t="shared" si="613"/>
        <v>POSTE DE MADERA TRATADA DE 12 mts. CL.5</v>
      </c>
      <c r="L5493" s="139">
        <f t="shared" si="614"/>
        <v>0.41</v>
      </c>
    </row>
    <row r="5494" spans="1:12" x14ac:dyDescent="0.25">
      <c r="A5494" s="193">
        <f>+'Información ELECTRO PUNO'!A5474</f>
        <v>5473</v>
      </c>
      <c r="B5494" s="26" t="str">
        <f t="shared" si="612"/>
        <v>SICODI</v>
      </c>
      <c r="C5494" s="9" t="str">
        <f t="shared" si="608"/>
        <v>Puno</v>
      </c>
      <c r="D5494" s="9" t="str">
        <f t="shared" si="609"/>
        <v>No Reporta</v>
      </c>
      <c r="E5494" s="9" t="str">
        <f t="shared" si="610"/>
        <v>No Reporta</v>
      </c>
      <c r="F5494" s="194" t="str">
        <f>+'Información ELECTRO PUNO'!E5474</f>
        <v>MT</v>
      </c>
      <c r="G5494" s="194">
        <f>+'Información ELECTRO PUNO'!G5474</f>
        <v>12</v>
      </c>
      <c r="H5494" s="9" t="str">
        <f t="shared" si="611"/>
        <v>Poste</v>
      </c>
      <c r="I5494" s="194" t="str">
        <f>+'Información ELECTRO PUNO'!F5474</f>
        <v>Madera Tratada</v>
      </c>
      <c r="J5494" s="194" t="str">
        <f>+'Información ELECTRO PUNO'!B5474</f>
        <v>PPM20</v>
      </c>
      <c r="K5494" s="9" t="str">
        <f t="shared" si="613"/>
        <v>POSTE DE MADERA TRATADA DE 12 mts. CL.5</v>
      </c>
      <c r="L5494" s="139">
        <f t="shared" si="614"/>
        <v>0.41</v>
      </c>
    </row>
    <row r="5495" spans="1:12" x14ac:dyDescent="0.25">
      <c r="A5495" s="193">
        <f>+'Información ELECTRO PUNO'!A5475</f>
        <v>5474</v>
      </c>
      <c r="B5495" s="26" t="str">
        <f t="shared" si="612"/>
        <v>SICODI</v>
      </c>
      <c r="C5495" s="9" t="str">
        <f t="shared" si="608"/>
        <v>Puno</v>
      </c>
      <c r="D5495" s="9" t="str">
        <f t="shared" si="609"/>
        <v>No Reporta</v>
      </c>
      <c r="E5495" s="9" t="str">
        <f t="shared" si="610"/>
        <v>No Reporta</v>
      </c>
      <c r="F5495" s="194" t="str">
        <f>+'Información ELECTRO PUNO'!E5475</f>
        <v>MT</v>
      </c>
      <c r="G5495" s="194">
        <f>+'Información ELECTRO PUNO'!G5475</f>
        <v>12</v>
      </c>
      <c r="H5495" s="9" t="str">
        <f t="shared" si="611"/>
        <v>Poste</v>
      </c>
      <c r="I5495" s="194" t="str">
        <f>+'Información ELECTRO PUNO'!F5475</f>
        <v>Madera Tratada</v>
      </c>
      <c r="J5495" s="194" t="str">
        <f>+'Información ELECTRO PUNO'!B5475</f>
        <v>PPM20</v>
      </c>
      <c r="K5495" s="9" t="str">
        <f t="shared" si="613"/>
        <v>POSTE DE MADERA TRATADA DE 12 mts. CL.5</v>
      </c>
      <c r="L5495" s="139">
        <f t="shared" si="614"/>
        <v>0.41</v>
      </c>
    </row>
    <row r="5496" spans="1:12" x14ac:dyDescent="0.25">
      <c r="A5496" s="193">
        <f>+'Información ELECTRO PUNO'!A5476</f>
        <v>5475</v>
      </c>
      <c r="B5496" s="26" t="str">
        <f t="shared" si="612"/>
        <v>SICODI</v>
      </c>
      <c r="C5496" s="9" t="str">
        <f t="shared" si="608"/>
        <v>Puno</v>
      </c>
      <c r="D5496" s="9" t="str">
        <f t="shared" si="609"/>
        <v>No Reporta</v>
      </c>
      <c r="E5496" s="9" t="str">
        <f t="shared" si="610"/>
        <v>No Reporta</v>
      </c>
      <c r="F5496" s="194" t="str">
        <f>+'Información ELECTRO PUNO'!E5476</f>
        <v>MT</v>
      </c>
      <c r="G5496" s="194">
        <f>+'Información ELECTRO PUNO'!G5476</f>
        <v>12</v>
      </c>
      <c r="H5496" s="9" t="str">
        <f t="shared" si="611"/>
        <v>Poste</v>
      </c>
      <c r="I5496" s="194" t="str">
        <f>+'Información ELECTRO PUNO'!F5476</f>
        <v>Madera Tratada</v>
      </c>
      <c r="J5496" s="194" t="str">
        <f>+'Información ELECTRO PUNO'!B5476</f>
        <v>PPM20</v>
      </c>
      <c r="K5496" s="9" t="str">
        <f t="shared" si="613"/>
        <v>POSTE DE MADERA TRATADA DE 12 mts. CL.5</v>
      </c>
      <c r="L5496" s="139">
        <f t="shared" si="614"/>
        <v>0.41</v>
      </c>
    </row>
    <row r="5497" spans="1:12" x14ac:dyDescent="0.25">
      <c r="A5497" s="193">
        <f>+'Información ELECTRO PUNO'!A5477</f>
        <v>5476</v>
      </c>
      <c r="B5497" s="26" t="str">
        <f t="shared" si="612"/>
        <v>SICODI</v>
      </c>
      <c r="C5497" s="9" t="str">
        <f t="shared" si="608"/>
        <v>Puno</v>
      </c>
      <c r="D5497" s="9" t="str">
        <f t="shared" si="609"/>
        <v>No Reporta</v>
      </c>
      <c r="E5497" s="9" t="str">
        <f t="shared" si="610"/>
        <v>No Reporta</v>
      </c>
      <c r="F5497" s="194" t="str">
        <f>+'Información ELECTRO PUNO'!E5477</f>
        <v>MT</v>
      </c>
      <c r="G5497" s="194">
        <f>+'Información ELECTRO PUNO'!G5477</f>
        <v>12</v>
      </c>
      <c r="H5497" s="9" t="str">
        <f t="shared" si="611"/>
        <v>Poste</v>
      </c>
      <c r="I5497" s="194" t="str">
        <f>+'Información ELECTRO PUNO'!F5477</f>
        <v>Madera Tratada</v>
      </c>
      <c r="J5497" s="194" t="str">
        <f>+'Información ELECTRO PUNO'!B5477</f>
        <v>PPM20</v>
      </c>
      <c r="K5497" s="9" t="str">
        <f t="shared" si="613"/>
        <v>POSTE DE MADERA TRATADA DE 12 mts. CL.5</v>
      </c>
      <c r="L5497" s="139">
        <f t="shared" si="614"/>
        <v>0.41</v>
      </c>
    </row>
    <row r="5498" spans="1:12" x14ac:dyDescent="0.25">
      <c r="A5498" s="193">
        <f>+'Información ELECTRO PUNO'!A5478</f>
        <v>5477</v>
      </c>
      <c r="B5498" s="26" t="str">
        <f t="shared" si="612"/>
        <v>SICODI</v>
      </c>
      <c r="C5498" s="9" t="str">
        <f t="shared" si="608"/>
        <v>Puno</v>
      </c>
      <c r="D5498" s="9" t="str">
        <f t="shared" si="609"/>
        <v>No Reporta</v>
      </c>
      <c r="E5498" s="9" t="str">
        <f t="shared" si="610"/>
        <v>No Reporta</v>
      </c>
      <c r="F5498" s="194" t="str">
        <f>+'Información ELECTRO PUNO'!E5478</f>
        <v>MT</v>
      </c>
      <c r="G5498" s="194">
        <f>+'Información ELECTRO PUNO'!G5478</f>
        <v>12</v>
      </c>
      <c r="H5498" s="9" t="str">
        <f t="shared" si="611"/>
        <v>Poste</v>
      </c>
      <c r="I5498" s="194" t="str">
        <f>+'Información ELECTRO PUNO'!F5478</f>
        <v>Madera Tratada</v>
      </c>
      <c r="J5498" s="194" t="str">
        <f>+'Información ELECTRO PUNO'!B5478</f>
        <v>PPM20</v>
      </c>
      <c r="K5498" s="9" t="str">
        <f t="shared" si="613"/>
        <v>POSTE DE MADERA TRATADA DE 12 mts. CL.5</v>
      </c>
      <c r="L5498" s="139">
        <f t="shared" si="614"/>
        <v>0.41</v>
      </c>
    </row>
    <row r="5499" spans="1:12" x14ac:dyDescent="0.25">
      <c r="A5499" s="193">
        <f>+'Información ELECTRO PUNO'!A5479</f>
        <v>5478</v>
      </c>
      <c r="B5499" s="26" t="str">
        <f t="shared" si="612"/>
        <v>SICODI</v>
      </c>
      <c r="C5499" s="9" t="str">
        <f t="shared" si="608"/>
        <v>Puno</v>
      </c>
      <c r="D5499" s="9" t="str">
        <f t="shared" si="609"/>
        <v>No Reporta</v>
      </c>
      <c r="E5499" s="9" t="str">
        <f t="shared" si="610"/>
        <v>No Reporta</v>
      </c>
      <c r="F5499" s="194" t="str">
        <f>+'Información ELECTRO PUNO'!E5479</f>
        <v>MT</v>
      </c>
      <c r="G5499" s="194">
        <f>+'Información ELECTRO PUNO'!G5479</f>
        <v>12</v>
      </c>
      <c r="H5499" s="9" t="str">
        <f t="shared" si="611"/>
        <v>Poste</v>
      </c>
      <c r="I5499" s="194" t="str">
        <f>+'Información ELECTRO PUNO'!F5479</f>
        <v>Madera Tratada</v>
      </c>
      <c r="J5499" s="194" t="str">
        <f>+'Información ELECTRO PUNO'!B5479</f>
        <v>PPM20</v>
      </c>
      <c r="K5499" s="9" t="str">
        <f t="shared" si="613"/>
        <v>POSTE DE MADERA TRATADA DE 12 mts. CL.5</v>
      </c>
      <c r="L5499" s="139">
        <f t="shared" si="614"/>
        <v>0.41</v>
      </c>
    </row>
    <row r="5500" spans="1:12" x14ac:dyDescent="0.25">
      <c r="A5500" s="193">
        <f>+'Información ELECTRO PUNO'!A5480</f>
        <v>5479</v>
      </c>
      <c r="B5500" s="26" t="str">
        <f t="shared" si="612"/>
        <v>SICODI</v>
      </c>
      <c r="C5500" s="9" t="str">
        <f t="shared" si="608"/>
        <v>Puno</v>
      </c>
      <c r="D5500" s="9" t="str">
        <f t="shared" si="609"/>
        <v>No Reporta</v>
      </c>
      <c r="E5500" s="9" t="str">
        <f t="shared" si="610"/>
        <v>No Reporta</v>
      </c>
      <c r="F5500" s="194" t="str">
        <f>+'Información ELECTRO PUNO'!E5480</f>
        <v>MT</v>
      </c>
      <c r="G5500" s="194">
        <f>+'Información ELECTRO PUNO'!G5480</f>
        <v>12</v>
      </c>
      <c r="H5500" s="9" t="str">
        <f t="shared" si="611"/>
        <v>Poste</v>
      </c>
      <c r="I5500" s="194" t="str">
        <f>+'Información ELECTRO PUNO'!F5480</f>
        <v>Madera Tratada</v>
      </c>
      <c r="J5500" s="194" t="str">
        <f>+'Información ELECTRO PUNO'!B5480</f>
        <v>PPM20</v>
      </c>
      <c r="K5500" s="9" t="str">
        <f t="shared" si="613"/>
        <v>POSTE DE MADERA TRATADA DE 12 mts. CL.5</v>
      </c>
      <c r="L5500" s="139">
        <f t="shared" si="614"/>
        <v>0.41</v>
      </c>
    </row>
    <row r="5501" spans="1:12" x14ac:dyDescent="0.25">
      <c r="A5501" s="193">
        <f>+'Información ELECTRO PUNO'!A5481</f>
        <v>5480</v>
      </c>
      <c r="B5501" s="26" t="str">
        <f t="shared" si="612"/>
        <v>SICODI</v>
      </c>
      <c r="C5501" s="9" t="str">
        <f t="shared" si="608"/>
        <v>Puno</v>
      </c>
      <c r="D5501" s="9" t="str">
        <f t="shared" si="609"/>
        <v>No Reporta</v>
      </c>
      <c r="E5501" s="9" t="str">
        <f t="shared" si="610"/>
        <v>No Reporta</v>
      </c>
      <c r="F5501" s="194" t="str">
        <f>+'Información ELECTRO PUNO'!E5481</f>
        <v>MT</v>
      </c>
      <c r="G5501" s="194">
        <f>+'Información ELECTRO PUNO'!G5481</f>
        <v>12</v>
      </c>
      <c r="H5501" s="9" t="str">
        <f t="shared" si="611"/>
        <v>Poste</v>
      </c>
      <c r="I5501" s="194" t="str">
        <f>+'Información ELECTRO PUNO'!F5481</f>
        <v>Madera Tratada</v>
      </c>
      <c r="J5501" s="194" t="str">
        <f>+'Información ELECTRO PUNO'!B5481</f>
        <v>PPM20</v>
      </c>
      <c r="K5501" s="9" t="str">
        <f t="shared" si="613"/>
        <v>POSTE DE MADERA TRATADA DE 12 mts. CL.5</v>
      </c>
      <c r="L5501" s="139">
        <f t="shared" si="614"/>
        <v>0.41</v>
      </c>
    </row>
    <row r="5502" spans="1:12" x14ac:dyDescent="0.25">
      <c r="A5502" s="193">
        <f>+'Información ELECTRO PUNO'!A5482</f>
        <v>5481</v>
      </c>
      <c r="B5502" s="26" t="str">
        <f t="shared" si="612"/>
        <v>SICODI</v>
      </c>
      <c r="C5502" s="9" t="str">
        <f t="shared" si="608"/>
        <v>Puno</v>
      </c>
      <c r="D5502" s="9" t="str">
        <f t="shared" si="609"/>
        <v>No Reporta</v>
      </c>
      <c r="E5502" s="9" t="str">
        <f t="shared" si="610"/>
        <v>No Reporta</v>
      </c>
      <c r="F5502" s="194" t="str">
        <f>+'Información ELECTRO PUNO'!E5482</f>
        <v>MT</v>
      </c>
      <c r="G5502" s="194">
        <f>+'Información ELECTRO PUNO'!G5482</f>
        <v>12</v>
      </c>
      <c r="H5502" s="9" t="str">
        <f t="shared" si="611"/>
        <v>Poste</v>
      </c>
      <c r="I5502" s="194" t="str">
        <f>+'Información ELECTRO PUNO'!F5482</f>
        <v>Madera Tratada</v>
      </c>
      <c r="J5502" s="194" t="str">
        <f>+'Información ELECTRO PUNO'!B5482</f>
        <v>PPM20</v>
      </c>
      <c r="K5502" s="9" t="str">
        <f t="shared" si="613"/>
        <v>POSTE DE MADERA TRATADA DE 12 mts. CL.5</v>
      </c>
      <c r="L5502" s="139">
        <f t="shared" si="614"/>
        <v>0.41</v>
      </c>
    </row>
    <row r="5503" spans="1:12" x14ac:dyDescent="0.25">
      <c r="A5503" s="193">
        <f>+'Información ELECTRO PUNO'!A5483</f>
        <v>5482</v>
      </c>
      <c r="B5503" s="26" t="str">
        <f t="shared" si="612"/>
        <v>SICODI</v>
      </c>
      <c r="C5503" s="9" t="str">
        <f t="shared" si="608"/>
        <v>Puno</v>
      </c>
      <c r="D5503" s="9" t="str">
        <f t="shared" si="609"/>
        <v>No Reporta</v>
      </c>
      <c r="E5503" s="9" t="str">
        <f t="shared" si="610"/>
        <v>No Reporta</v>
      </c>
      <c r="F5503" s="194" t="str">
        <f>+'Información ELECTRO PUNO'!E5483</f>
        <v>MT</v>
      </c>
      <c r="G5503" s="194">
        <f>+'Información ELECTRO PUNO'!G5483</f>
        <v>12</v>
      </c>
      <c r="H5503" s="9" t="str">
        <f t="shared" si="611"/>
        <v>Poste</v>
      </c>
      <c r="I5503" s="194" t="str">
        <f>+'Información ELECTRO PUNO'!F5483</f>
        <v>Madera Tratada</v>
      </c>
      <c r="J5503" s="194" t="str">
        <f>+'Información ELECTRO PUNO'!B5483</f>
        <v>PPM20</v>
      </c>
      <c r="K5503" s="9" t="str">
        <f t="shared" si="613"/>
        <v>POSTE DE MADERA TRATADA DE 12 mts. CL.5</v>
      </c>
      <c r="L5503" s="139">
        <f t="shared" si="614"/>
        <v>0.41</v>
      </c>
    </row>
    <row r="5504" spans="1:12" x14ac:dyDescent="0.25">
      <c r="A5504" s="193">
        <f>+'Información ELECTRO PUNO'!A5484</f>
        <v>5483</v>
      </c>
      <c r="B5504" s="26" t="str">
        <f t="shared" si="612"/>
        <v>SICODI</v>
      </c>
      <c r="C5504" s="9" t="str">
        <f t="shared" si="608"/>
        <v>Puno</v>
      </c>
      <c r="D5504" s="9" t="str">
        <f t="shared" si="609"/>
        <v>No Reporta</v>
      </c>
      <c r="E5504" s="9" t="str">
        <f t="shared" si="610"/>
        <v>No Reporta</v>
      </c>
      <c r="F5504" s="194" t="str">
        <f>+'Información ELECTRO PUNO'!E5484</f>
        <v>MT</v>
      </c>
      <c r="G5504" s="194">
        <f>+'Información ELECTRO PUNO'!G5484</f>
        <v>12</v>
      </c>
      <c r="H5504" s="9" t="str">
        <f t="shared" si="611"/>
        <v>Poste</v>
      </c>
      <c r="I5504" s="194" t="str">
        <f>+'Información ELECTRO PUNO'!F5484</f>
        <v>Madera Tratada</v>
      </c>
      <c r="J5504" s="194" t="str">
        <f>+'Información ELECTRO PUNO'!B5484</f>
        <v>PPM20</v>
      </c>
      <c r="K5504" s="9" t="str">
        <f t="shared" si="613"/>
        <v>POSTE DE MADERA TRATADA DE 12 mts. CL.5</v>
      </c>
      <c r="L5504" s="139">
        <f t="shared" si="614"/>
        <v>0.41</v>
      </c>
    </row>
    <row r="5505" spans="1:12" x14ac:dyDescent="0.25">
      <c r="A5505" s="193">
        <f>+'Información ELECTRO PUNO'!A5485</f>
        <v>5484</v>
      </c>
      <c r="B5505" s="26" t="str">
        <f t="shared" si="612"/>
        <v>SICODI</v>
      </c>
      <c r="C5505" s="9" t="str">
        <f t="shared" si="608"/>
        <v>Puno</v>
      </c>
      <c r="D5505" s="9" t="str">
        <f t="shared" si="609"/>
        <v>No Reporta</v>
      </c>
      <c r="E5505" s="9" t="str">
        <f t="shared" si="610"/>
        <v>No Reporta</v>
      </c>
      <c r="F5505" s="194" t="str">
        <f>+'Información ELECTRO PUNO'!E5485</f>
        <v>MT</v>
      </c>
      <c r="G5505" s="194">
        <f>+'Información ELECTRO PUNO'!G5485</f>
        <v>12</v>
      </c>
      <c r="H5505" s="9" t="str">
        <f t="shared" si="611"/>
        <v>Poste</v>
      </c>
      <c r="I5505" s="194" t="str">
        <f>+'Información ELECTRO PUNO'!F5485</f>
        <v>Madera Tratada</v>
      </c>
      <c r="J5505" s="194" t="str">
        <f>+'Información ELECTRO PUNO'!B5485</f>
        <v>PPM20</v>
      </c>
      <c r="K5505" s="9" t="str">
        <f t="shared" si="613"/>
        <v>POSTE DE MADERA TRATADA DE 12 mts. CL.5</v>
      </c>
      <c r="L5505" s="139">
        <f t="shared" si="614"/>
        <v>0.41</v>
      </c>
    </row>
    <row r="5506" spans="1:12" x14ac:dyDescent="0.25">
      <c r="A5506" s="193">
        <f>+'Información ELECTRO PUNO'!A5486</f>
        <v>5485</v>
      </c>
      <c r="B5506" s="26" t="str">
        <f t="shared" si="612"/>
        <v>SICODI</v>
      </c>
      <c r="C5506" s="9" t="str">
        <f t="shared" si="608"/>
        <v>Puno</v>
      </c>
      <c r="D5506" s="9" t="str">
        <f t="shared" si="609"/>
        <v>No Reporta</v>
      </c>
      <c r="E5506" s="9" t="str">
        <f t="shared" si="610"/>
        <v>No Reporta</v>
      </c>
      <c r="F5506" s="194" t="str">
        <f>+'Información ELECTRO PUNO'!E5486</f>
        <v>MT</v>
      </c>
      <c r="G5506" s="194">
        <f>+'Información ELECTRO PUNO'!G5486</f>
        <v>12</v>
      </c>
      <c r="H5506" s="9" t="str">
        <f t="shared" si="611"/>
        <v>Poste</v>
      </c>
      <c r="I5506" s="194" t="str">
        <f>+'Información ELECTRO PUNO'!F5486</f>
        <v>Madera Tratada</v>
      </c>
      <c r="J5506" s="194" t="str">
        <f>+'Información ELECTRO PUNO'!B5486</f>
        <v>PPM20</v>
      </c>
      <c r="K5506" s="9" t="str">
        <f t="shared" si="613"/>
        <v>POSTE DE MADERA TRATADA DE 12 mts. CL.5</v>
      </c>
      <c r="L5506" s="139">
        <f t="shared" si="614"/>
        <v>0.41</v>
      </c>
    </row>
    <row r="5507" spans="1:12" x14ac:dyDescent="0.25">
      <c r="A5507" s="193">
        <f>+'Información ELECTRO PUNO'!A5487</f>
        <v>5486</v>
      </c>
      <c r="B5507" s="26" t="str">
        <f t="shared" si="612"/>
        <v>SICODI</v>
      </c>
      <c r="C5507" s="9" t="str">
        <f t="shared" si="608"/>
        <v>Puno</v>
      </c>
      <c r="D5507" s="9" t="str">
        <f t="shared" si="609"/>
        <v>No Reporta</v>
      </c>
      <c r="E5507" s="9" t="str">
        <f t="shared" si="610"/>
        <v>No Reporta</v>
      </c>
      <c r="F5507" s="194" t="str">
        <f>+'Información ELECTRO PUNO'!E5487</f>
        <v>MT</v>
      </c>
      <c r="G5507" s="194">
        <f>+'Información ELECTRO PUNO'!G5487</f>
        <v>12</v>
      </c>
      <c r="H5507" s="9" t="str">
        <f t="shared" si="611"/>
        <v>Poste</v>
      </c>
      <c r="I5507" s="194" t="str">
        <f>+'Información ELECTRO PUNO'!F5487</f>
        <v>Madera Tratada</v>
      </c>
      <c r="J5507" s="194" t="str">
        <f>+'Información ELECTRO PUNO'!B5487</f>
        <v>PPM20</v>
      </c>
      <c r="K5507" s="9" t="str">
        <f t="shared" si="613"/>
        <v>POSTE DE MADERA TRATADA DE 12 mts. CL.5</v>
      </c>
      <c r="L5507" s="139">
        <f t="shared" si="614"/>
        <v>0.41</v>
      </c>
    </row>
    <row r="5508" spans="1:12" x14ac:dyDescent="0.25">
      <c r="A5508" s="193">
        <f>+'Información ELECTRO PUNO'!A5488</f>
        <v>5487</v>
      </c>
      <c r="B5508" s="26" t="str">
        <f t="shared" si="612"/>
        <v>SICODI</v>
      </c>
      <c r="C5508" s="9" t="str">
        <f t="shared" si="608"/>
        <v>Puno</v>
      </c>
      <c r="D5508" s="9" t="str">
        <f t="shared" si="609"/>
        <v>No Reporta</v>
      </c>
      <c r="E5508" s="9" t="str">
        <f t="shared" si="610"/>
        <v>No Reporta</v>
      </c>
      <c r="F5508" s="194" t="str">
        <f>+'Información ELECTRO PUNO'!E5488</f>
        <v>MT</v>
      </c>
      <c r="G5508" s="194">
        <f>+'Información ELECTRO PUNO'!G5488</f>
        <v>12</v>
      </c>
      <c r="H5508" s="9" t="str">
        <f t="shared" si="611"/>
        <v>Poste</v>
      </c>
      <c r="I5508" s="194" t="str">
        <f>+'Información ELECTRO PUNO'!F5488</f>
        <v>Madera Tratada</v>
      </c>
      <c r="J5508" s="194" t="str">
        <f>+'Información ELECTRO PUNO'!B5488</f>
        <v>PPM20</v>
      </c>
      <c r="K5508" s="9" t="str">
        <f t="shared" si="613"/>
        <v>POSTE DE MADERA TRATADA DE 12 mts. CL.5</v>
      </c>
      <c r="L5508" s="139">
        <f t="shared" si="614"/>
        <v>0.41</v>
      </c>
    </row>
    <row r="5509" spans="1:12" x14ac:dyDescent="0.25">
      <c r="A5509" s="193">
        <f>+'Información ELECTRO PUNO'!A5489</f>
        <v>5488</v>
      </c>
      <c r="B5509" s="26" t="str">
        <f t="shared" si="612"/>
        <v>SICODI</v>
      </c>
      <c r="C5509" s="9" t="str">
        <f t="shared" si="608"/>
        <v>Puno</v>
      </c>
      <c r="D5509" s="9" t="str">
        <f t="shared" si="609"/>
        <v>No Reporta</v>
      </c>
      <c r="E5509" s="9" t="str">
        <f t="shared" si="610"/>
        <v>No Reporta</v>
      </c>
      <c r="F5509" s="194" t="str">
        <f>+'Información ELECTRO PUNO'!E5489</f>
        <v>MT</v>
      </c>
      <c r="G5509" s="194">
        <f>+'Información ELECTRO PUNO'!G5489</f>
        <v>12</v>
      </c>
      <c r="H5509" s="9" t="str">
        <f t="shared" si="611"/>
        <v>Poste</v>
      </c>
      <c r="I5509" s="194" t="str">
        <f>+'Información ELECTRO PUNO'!F5489</f>
        <v>Madera Tratada</v>
      </c>
      <c r="J5509" s="194" t="str">
        <f>+'Información ELECTRO PUNO'!B5489</f>
        <v>PPM20</v>
      </c>
      <c r="K5509" s="9" t="str">
        <f t="shared" si="613"/>
        <v>POSTE DE MADERA TRATADA DE 12 mts. CL.5</v>
      </c>
      <c r="L5509" s="139">
        <f t="shared" si="614"/>
        <v>0.41</v>
      </c>
    </row>
    <row r="5510" spans="1:12" x14ac:dyDescent="0.25">
      <c r="A5510" s="193">
        <f>+'Información ELECTRO PUNO'!A5490</f>
        <v>5489</v>
      </c>
      <c r="B5510" s="26" t="str">
        <f t="shared" si="612"/>
        <v>SICODI</v>
      </c>
      <c r="C5510" s="9" t="str">
        <f t="shared" si="608"/>
        <v>Puno</v>
      </c>
      <c r="D5510" s="9" t="str">
        <f t="shared" si="609"/>
        <v>No Reporta</v>
      </c>
      <c r="E5510" s="9" t="str">
        <f t="shared" si="610"/>
        <v>No Reporta</v>
      </c>
      <c r="F5510" s="194" t="str">
        <f>+'Información ELECTRO PUNO'!E5490</f>
        <v>MT</v>
      </c>
      <c r="G5510" s="194">
        <f>+'Información ELECTRO PUNO'!G5490</f>
        <v>12</v>
      </c>
      <c r="H5510" s="9" t="str">
        <f t="shared" si="611"/>
        <v>Poste</v>
      </c>
      <c r="I5510" s="194" t="str">
        <f>+'Información ELECTRO PUNO'!F5490</f>
        <v>Madera Tratada</v>
      </c>
      <c r="J5510" s="194" t="str">
        <f>+'Información ELECTRO PUNO'!B5490</f>
        <v>PPM20</v>
      </c>
      <c r="K5510" s="9" t="str">
        <f t="shared" si="613"/>
        <v>POSTE DE MADERA TRATADA DE 12 mts. CL.5</v>
      </c>
      <c r="L5510" s="139">
        <f t="shared" si="614"/>
        <v>0.41</v>
      </c>
    </row>
    <row r="5511" spans="1:12" x14ac:dyDescent="0.25">
      <c r="A5511" s="193">
        <f>+'Información ELECTRO PUNO'!A5491</f>
        <v>5490</v>
      </c>
      <c r="B5511" s="26" t="str">
        <f t="shared" si="612"/>
        <v>SICODI</v>
      </c>
      <c r="C5511" s="9" t="str">
        <f t="shared" si="608"/>
        <v>Puno</v>
      </c>
      <c r="D5511" s="9" t="str">
        <f t="shared" si="609"/>
        <v>No Reporta</v>
      </c>
      <c r="E5511" s="9" t="str">
        <f t="shared" si="610"/>
        <v>No Reporta</v>
      </c>
      <c r="F5511" s="194" t="str">
        <f>+'Información ELECTRO PUNO'!E5491</f>
        <v>MT</v>
      </c>
      <c r="G5511" s="194">
        <f>+'Información ELECTRO PUNO'!G5491</f>
        <v>12</v>
      </c>
      <c r="H5511" s="9" t="str">
        <f t="shared" si="611"/>
        <v>Poste</v>
      </c>
      <c r="I5511" s="194" t="str">
        <f>+'Información ELECTRO PUNO'!F5491</f>
        <v>Madera Tratada</v>
      </c>
      <c r="J5511" s="194" t="str">
        <f>+'Información ELECTRO PUNO'!B5491</f>
        <v>PPM20</v>
      </c>
      <c r="K5511" s="9" t="str">
        <f t="shared" si="613"/>
        <v>POSTE DE MADERA TRATADA DE 12 mts. CL.5</v>
      </c>
      <c r="L5511" s="139">
        <f t="shared" si="614"/>
        <v>0.41</v>
      </c>
    </row>
    <row r="5512" spans="1:12" x14ac:dyDescent="0.25">
      <c r="A5512" s="193">
        <f>+'Información ELECTRO PUNO'!A5492</f>
        <v>5491</v>
      </c>
      <c r="B5512" s="26" t="str">
        <f t="shared" si="612"/>
        <v>SICODI</v>
      </c>
      <c r="C5512" s="9" t="str">
        <f t="shared" si="608"/>
        <v>Puno</v>
      </c>
      <c r="D5512" s="9" t="str">
        <f t="shared" si="609"/>
        <v>No Reporta</v>
      </c>
      <c r="E5512" s="9" t="str">
        <f t="shared" si="610"/>
        <v>No Reporta</v>
      </c>
      <c r="F5512" s="194" t="str">
        <f>+'Información ELECTRO PUNO'!E5492</f>
        <v>MT</v>
      </c>
      <c r="G5512" s="194">
        <f>+'Información ELECTRO PUNO'!G5492</f>
        <v>12</v>
      </c>
      <c r="H5512" s="9" t="str">
        <f t="shared" si="611"/>
        <v>Poste</v>
      </c>
      <c r="I5512" s="194" t="str">
        <f>+'Información ELECTRO PUNO'!F5492</f>
        <v>Madera Tratada</v>
      </c>
      <c r="J5512" s="194" t="str">
        <f>+'Información ELECTRO PUNO'!B5492</f>
        <v>PPM20</v>
      </c>
      <c r="K5512" s="9" t="str">
        <f t="shared" si="613"/>
        <v>POSTE DE MADERA TRATADA DE 12 mts. CL.5</v>
      </c>
      <c r="L5512" s="139">
        <f t="shared" si="614"/>
        <v>0.41</v>
      </c>
    </row>
    <row r="5513" spans="1:12" x14ac:dyDescent="0.25">
      <c r="A5513" s="193">
        <f>+'Información ELECTRO PUNO'!A5493</f>
        <v>5492</v>
      </c>
      <c r="B5513" s="26" t="str">
        <f t="shared" si="612"/>
        <v>SICODI</v>
      </c>
      <c r="C5513" s="9" t="str">
        <f t="shared" si="608"/>
        <v>Puno</v>
      </c>
      <c r="D5513" s="9" t="str">
        <f t="shared" si="609"/>
        <v>No Reporta</v>
      </c>
      <c r="E5513" s="9" t="str">
        <f t="shared" si="610"/>
        <v>No Reporta</v>
      </c>
      <c r="F5513" s="194" t="str">
        <f>+'Información ELECTRO PUNO'!E5493</f>
        <v>MT</v>
      </c>
      <c r="G5513" s="194">
        <f>+'Información ELECTRO PUNO'!G5493</f>
        <v>12</v>
      </c>
      <c r="H5513" s="9" t="str">
        <f t="shared" si="611"/>
        <v>Poste</v>
      </c>
      <c r="I5513" s="194" t="str">
        <f>+'Información ELECTRO PUNO'!F5493</f>
        <v>Madera Tratada</v>
      </c>
      <c r="J5513" s="194" t="str">
        <f>+'Información ELECTRO PUNO'!B5493</f>
        <v>PPM20</v>
      </c>
      <c r="K5513" s="9" t="str">
        <f t="shared" si="613"/>
        <v>POSTE DE MADERA TRATADA DE 12 mts. CL.5</v>
      </c>
      <c r="L5513" s="139">
        <f t="shared" si="614"/>
        <v>0.41</v>
      </c>
    </row>
    <row r="5514" spans="1:12" x14ac:dyDescent="0.25">
      <c r="A5514" s="193">
        <f>+'Información ELECTRO PUNO'!A5494</f>
        <v>5493</v>
      </c>
      <c r="B5514" s="26" t="str">
        <f t="shared" si="612"/>
        <v>SICODI</v>
      </c>
      <c r="C5514" s="9" t="str">
        <f t="shared" si="608"/>
        <v>Puno</v>
      </c>
      <c r="D5514" s="9" t="str">
        <f t="shared" si="609"/>
        <v>No Reporta</v>
      </c>
      <c r="E5514" s="9" t="str">
        <f t="shared" si="610"/>
        <v>No Reporta</v>
      </c>
      <c r="F5514" s="194" t="str">
        <f>+'Información ELECTRO PUNO'!E5494</f>
        <v>MT</v>
      </c>
      <c r="G5514" s="194">
        <f>+'Información ELECTRO PUNO'!G5494</f>
        <v>12</v>
      </c>
      <c r="H5514" s="9" t="str">
        <f t="shared" si="611"/>
        <v>Poste</v>
      </c>
      <c r="I5514" s="194" t="str">
        <f>+'Información ELECTRO PUNO'!F5494</f>
        <v>Madera Tratada</v>
      </c>
      <c r="J5514" s="194" t="str">
        <f>+'Información ELECTRO PUNO'!B5494</f>
        <v>PPM20</v>
      </c>
      <c r="K5514" s="9" t="str">
        <f t="shared" si="613"/>
        <v>POSTE DE MADERA TRATADA DE 12 mts. CL.5</v>
      </c>
      <c r="L5514" s="139">
        <f t="shared" si="614"/>
        <v>0.41</v>
      </c>
    </row>
    <row r="5515" spans="1:12" x14ac:dyDescent="0.25">
      <c r="A5515" s="193">
        <f>+'Información ELECTRO PUNO'!A5495</f>
        <v>5494</v>
      </c>
      <c r="B5515" s="26" t="str">
        <f t="shared" si="612"/>
        <v>SICODI</v>
      </c>
      <c r="C5515" s="9" t="str">
        <f t="shared" si="608"/>
        <v>Puno</v>
      </c>
      <c r="D5515" s="9" t="str">
        <f t="shared" si="609"/>
        <v>No Reporta</v>
      </c>
      <c r="E5515" s="9" t="str">
        <f t="shared" si="610"/>
        <v>No Reporta</v>
      </c>
      <c r="F5515" s="194" t="str">
        <f>+'Información ELECTRO PUNO'!E5495</f>
        <v>MT</v>
      </c>
      <c r="G5515" s="194">
        <f>+'Información ELECTRO PUNO'!G5495</f>
        <v>12</v>
      </c>
      <c r="H5515" s="9" t="str">
        <f t="shared" si="611"/>
        <v>Poste</v>
      </c>
      <c r="I5515" s="194" t="str">
        <f>+'Información ELECTRO PUNO'!F5495</f>
        <v>Madera Tratada</v>
      </c>
      <c r="J5515" s="194" t="str">
        <f>+'Información ELECTRO PUNO'!B5495</f>
        <v>PPM20</v>
      </c>
      <c r="K5515" s="9" t="str">
        <f t="shared" si="613"/>
        <v>POSTE DE MADERA TRATADA DE 12 mts. CL.5</v>
      </c>
      <c r="L5515" s="139">
        <f t="shared" si="614"/>
        <v>0.41</v>
      </c>
    </row>
    <row r="5516" spans="1:12" x14ac:dyDescent="0.25">
      <c r="A5516" s="193">
        <f>+'Información ELECTRO PUNO'!A5496</f>
        <v>5495</v>
      </c>
      <c r="B5516" s="26" t="str">
        <f t="shared" si="612"/>
        <v>SICODI</v>
      </c>
      <c r="C5516" s="9" t="str">
        <f t="shared" si="608"/>
        <v>Puno</v>
      </c>
      <c r="D5516" s="9" t="str">
        <f t="shared" si="609"/>
        <v>No Reporta</v>
      </c>
      <c r="E5516" s="9" t="str">
        <f t="shared" si="610"/>
        <v>No Reporta</v>
      </c>
      <c r="F5516" s="194" t="str">
        <f>+'Información ELECTRO PUNO'!E5496</f>
        <v>MT</v>
      </c>
      <c r="G5516" s="194">
        <f>+'Información ELECTRO PUNO'!G5496</f>
        <v>12</v>
      </c>
      <c r="H5516" s="9" t="str">
        <f t="shared" si="611"/>
        <v>Poste</v>
      </c>
      <c r="I5516" s="194" t="str">
        <f>+'Información ELECTRO PUNO'!F5496</f>
        <v>Madera Tratada</v>
      </c>
      <c r="J5516" s="194" t="str">
        <f>+'Información ELECTRO PUNO'!B5496</f>
        <v>PPM20</v>
      </c>
      <c r="K5516" s="9" t="str">
        <f t="shared" si="613"/>
        <v>POSTE DE MADERA TRATADA DE 12 mts. CL.5</v>
      </c>
      <c r="L5516" s="139">
        <f t="shared" si="614"/>
        <v>0.41</v>
      </c>
    </row>
    <row r="5517" spans="1:12" x14ac:dyDescent="0.25">
      <c r="A5517" s="193">
        <f>+'Información ELECTRO PUNO'!A5497</f>
        <v>5496</v>
      </c>
      <c r="B5517" s="26" t="str">
        <f t="shared" si="612"/>
        <v>SICODI</v>
      </c>
      <c r="C5517" s="9" t="str">
        <f t="shared" si="608"/>
        <v>Puno</v>
      </c>
      <c r="D5517" s="9" t="str">
        <f t="shared" si="609"/>
        <v>No Reporta</v>
      </c>
      <c r="E5517" s="9" t="str">
        <f t="shared" si="610"/>
        <v>No Reporta</v>
      </c>
      <c r="F5517" s="194" t="str">
        <f>+'Información ELECTRO PUNO'!E5497</f>
        <v>MT</v>
      </c>
      <c r="G5517" s="194">
        <f>+'Información ELECTRO PUNO'!G5497</f>
        <v>12</v>
      </c>
      <c r="H5517" s="9" t="str">
        <f t="shared" si="611"/>
        <v>Poste</v>
      </c>
      <c r="I5517" s="194" t="str">
        <f>+'Información ELECTRO PUNO'!F5497</f>
        <v>Madera Tratada</v>
      </c>
      <c r="J5517" s="194" t="str">
        <f>+'Información ELECTRO PUNO'!B5497</f>
        <v>PPM20</v>
      </c>
      <c r="K5517" s="9" t="str">
        <f t="shared" si="613"/>
        <v>POSTE DE MADERA TRATADA DE 12 mts. CL.5</v>
      </c>
      <c r="L5517" s="139">
        <f t="shared" si="614"/>
        <v>0.41</v>
      </c>
    </row>
    <row r="5518" spans="1:12" x14ac:dyDescent="0.25">
      <c r="A5518" s="193">
        <f>+'Información ELECTRO PUNO'!A5498</f>
        <v>5497</v>
      </c>
      <c r="B5518" s="26" t="str">
        <f t="shared" si="612"/>
        <v>SICODI</v>
      </c>
      <c r="C5518" s="9" t="str">
        <f t="shared" si="608"/>
        <v>Puno</v>
      </c>
      <c r="D5518" s="9" t="str">
        <f t="shared" si="609"/>
        <v>No Reporta</v>
      </c>
      <c r="E5518" s="9" t="str">
        <f t="shared" si="610"/>
        <v>No Reporta</v>
      </c>
      <c r="F5518" s="194" t="str">
        <f>+'Información ELECTRO PUNO'!E5498</f>
        <v>MT</v>
      </c>
      <c r="G5518" s="194">
        <f>+'Información ELECTRO PUNO'!G5498</f>
        <v>12</v>
      </c>
      <c r="H5518" s="9" t="str">
        <f t="shared" si="611"/>
        <v>Poste</v>
      </c>
      <c r="I5518" s="194" t="str">
        <f>+'Información ELECTRO PUNO'!F5498</f>
        <v>Madera Tratada</v>
      </c>
      <c r="J5518" s="194" t="str">
        <f>+'Información ELECTRO PUNO'!B5498</f>
        <v>PPM20</v>
      </c>
      <c r="K5518" s="9" t="str">
        <f t="shared" si="613"/>
        <v>POSTE DE MADERA TRATADA DE 12 mts. CL.5</v>
      </c>
      <c r="L5518" s="139">
        <f t="shared" si="614"/>
        <v>0.41</v>
      </c>
    </row>
    <row r="5519" spans="1:12" x14ac:dyDescent="0.25">
      <c r="A5519" s="193">
        <f>+'Información ELECTRO PUNO'!A5499</f>
        <v>5498</v>
      </c>
      <c r="B5519" s="26" t="str">
        <f t="shared" si="612"/>
        <v>SICODI</v>
      </c>
      <c r="C5519" s="9" t="str">
        <f t="shared" si="608"/>
        <v>Puno</v>
      </c>
      <c r="D5519" s="9" t="str">
        <f t="shared" si="609"/>
        <v>No Reporta</v>
      </c>
      <c r="E5519" s="9" t="str">
        <f t="shared" si="610"/>
        <v>No Reporta</v>
      </c>
      <c r="F5519" s="194" t="str">
        <f>+'Información ELECTRO PUNO'!E5499</f>
        <v>MT</v>
      </c>
      <c r="G5519" s="194">
        <f>+'Información ELECTRO PUNO'!G5499</f>
        <v>12</v>
      </c>
      <c r="H5519" s="9" t="str">
        <f t="shared" si="611"/>
        <v>Poste</v>
      </c>
      <c r="I5519" s="194" t="str">
        <f>+'Información ELECTRO PUNO'!F5499</f>
        <v>Madera Tratada</v>
      </c>
      <c r="J5519" s="194" t="str">
        <f>+'Información ELECTRO PUNO'!B5499</f>
        <v>PPM20</v>
      </c>
      <c r="K5519" s="9" t="str">
        <f t="shared" si="613"/>
        <v>POSTE DE MADERA TRATADA DE 12 mts. CL.5</v>
      </c>
      <c r="L5519" s="139">
        <f t="shared" si="614"/>
        <v>0.41</v>
      </c>
    </row>
    <row r="5520" spans="1:12" x14ac:dyDescent="0.25">
      <c r="A5520" s="193">
        <f>+'Información ELECTRO PUNO'!A5500</f>
        <v>5499</v>
      </c>
      <c r="B5520" s="26" t="str">
        <f t="shared" si="612"/>
        <v>SICODI</v>
      </c>
      <c r="C5520" s="9" t="str">
        <f t="shared" si="608"/>
        <v>Puno</v>
      </c>
      <c r="D5520" s="9" t="str">
        <f t="shared" si="609"/>
        <v>No Reporta</v>
      </c>
      <c r="E5520" s="9" t="str">
        <f t="shared" si="610"/>
        <v>No Reporta</v>
      </c>
      <c r="F5520" s="194" t="str">
        <f>+'Información ELECTRO PUNO'!E5500</f>
        <v>MT</v>
      </c>
      <c r="G5520" s="194">
        <f>+'Información ELECTRO PUNO'!G5500</f>
        <v>12</v>
      </c>
      <c r="H5520" s="9" t="str">
        <f t="shared" si="611"/>
        <v>Poste</v>
      </c>
      <c r="I5520" s="194" t="str">
        <f>+'Información ELECTRO PUNO'!F5500</f>
        <v>Madera Tratada</v>
      </c>
      <c r="J5520" s="194" t="str">
        <f>+'Información ELECTRO PUNO'!B5500</f>
        <v>PPM20</v>
      </c>
      <c r="K5520" s="9" t="str">
        <f t="shared" si="613"/>
        <v>POSTE DE MADERA TRATADA DE 12 mts. CL.5</v>
      </c>
      <c r="L5520" s="139">
        <f t="shared" si="614"/>
        <v>0.41</v>
      </c>
    </row>
    <row r="5521" spans="1:12" x14ac:dyDescent="0.25">
      <c r="A5521" s="193">
        <f>+'Información ELECTRO PUNO'!A5501</f>
        <v>5500</v>
      </c>
      <c r="B5521" s="26" t="str">
        <f t="shared" si="612"/>
        <v>SICODI</v>
      </c>
      <c r="C5521" s="9" t="str">
        <f t="shared" si="608"/>
        <v>Puno</v>
      </c>
      <c r="D5521" s="9" t="str">
        <f t="shared" si="609"/>
        <v>No Reporta</v>
      </c>
      <c r="E5521" s="9" t="str">
        <f t="shared" si="610"/>
        <v>No Reporta</v>
      </c>
      <c r="F5521" s="194" t="str">
        <f>+'Información ELECTRO PUNO'!E5501</f>
        <v>MT</v>
      </c>
      <c r="G5521" s="194">
        <f>+'Información ELECTRO PUNO'!G5501</f>
        <v>12</v>
      </c>
      <c r="H5521" s="9" t="str">
        <f t="shared" si="611"/>
        <v>Poste</v>
      </c>
      <c r="I5521" s="194" t="str">
        <f>+'Información ELECTRO PUNO'!F5501</f>
        <v>Madera Tratada</v>
      </c>
      <c r="J5521" s="194" t="str">
        <f>+'Información ELECTRO PUNO'!B5501</f>
        <v>PPM20</v>
      </c>
      <c r="K5521" s="9" t="str">
        <f t="shared" si="613"/>
        <v>POSTE DE MADERA TRATADA DE 12 mts. CL.5</v>
      </c>
      <c r="L5521" s="139">
        <f t="shared" si="614"/>
        <v>0.41</v>
      </c>
    </row>
    <row r="5522" spans="1:12" x14ac:dyDescent="0.25">
      <c r="A5522" s="193">
        <f>+'Información ELECTRO PUNO'!A5502</f>
        <v>5501</v>
      </c>
      <c r="B5522" s="26" t="str">
        <f t="shared" si="612"/>
        <v>SICODI</v>
      </c>
      <c r="C5522" s="9" t="str">
        <f t="shared" si="608"/>
        <v>Puno</v>
      </c>
      <c r="D5522" s="9" t="str">
        <f t="shared" si="609"/>
        <v>No Reporta</v>
      </c>
      <c r="E5522" s="9" t="str">
        <f t="shared" si="610"/>
        <v>No Reporta</v>
      </c>
      <c r="F5522" s="194" t="str">
        <f>+'Información ELECTRO PUNO'!E5502</f>
        <v>MT</v>
      </c>
      <c r="G5522" s="194">
        <f>+'Información ELECTRO PUNO'!G5502</f>
        <v>12</v>
      </c>
      <c r="H5522" s="9" t="str">
        <f t="shared" si="611"/>
        <v>Poste</v>
      </c>
      <c r="I5522" s="194" t="str">
        <f>+'Información ELECTRO PUNO'!F5502</f>
        <v>Madera Tratada</v>
      </c>
      <c r="J5522" s="194" t="str">
        <f>+'Información ELECTRO PUNO'!B5502</f>
        <v>PPM20</v>
      </c>
      <c r="K5522" s="9" t="str">
        <f t="shared" si="613"/>
        <v>POSTE DE MADERA TRATADA DE 12 mts. CL.5</v>
      </c>
      <c r="L5522" s="139">
        <f t="shared" si="614"/>
        <v>0.41</v>
      </c>
    </row>
    <row r="5523" spans="1:12" x14ac:dyDescent="0.25">
      <c r="A5523" s="193">
        <f>+'Información ELECTRO PUNO'!A5503</f>
        <v>5502</v>
      </c>
      <c r="B5523" s="26" t="str">
        <f t="shared" si="612"/>
        <v>SICODI</v>
      </c>
      <c r="C5523" s="9" t="str">
        <f t="shared" si="608"/>
        <v>Puno</v>
      </c>
      <c r="D5523" s="9" t="str">
        <f t="shared" si="609"/>
        <v>No Reporta</v>
      </c>
      <c r="E5523" s="9" t="str">
        <f t="shared" si="610"/>
        <v>No Reporta</v>
      </c>
      <c r="F5523" s="194" t="str">
        <f>+'Información ELECTRO PUNO'!E5503</f>
        <v>MT</v>
      </c>
      <c r="G5523" s="194">
        <f>+'Información ELECTRO PUNO'!G5503</f>
        <v>12</v>
      </c>
      <c r="H5523" s="9" t="str">
        <f t="shared" si="611"/>
        <v>Poste</v>
      </c>
      <c r="I5523" s="194" t="str">
        <f>+'Información ELECTRO PUNO'!F5503</f>
        <v>Madera Tratada</v>
      </c>
      <c r="J5523" s="194" t="str">
        <f>+'Información ELECTRO PUNO'!B5503</f>
        <v>PPM20</v>
      </c>
      <c r="K5523" s="9" t="str">
        <f t="shared" si="613"/>
        <v>POSTE DE MADERA TRATADA DE 12 mts. CL.5</v>
      </c>
      <c r="L5523" s="139">
        <f t="shared" si="614"/>
        <v>0.41</v>
      </c>
    </row>
    <row r="5524" spans="1:12" x14ac:dyDescent="0.25">
      <c r="A5524" s="193">
        <f>+'Información ELECTRO PUNO'!A5504</f>
        <v>5503</v>
      </c>
      <c r="B5524" s="26" t="str">
        <f t="shared" si="612"/>
        <v>SICODI</v>
      </c>
      <c r="C5524" s="9" t="str">
        <f t="shared" si="608"/>
        <v>Puno</v>
      </c>
      <c r="D5524" s="9" t="str">
        <f t="shared" si="609"/>
        <v>No Reporta</v>
      </c>
      <c r="E5524" s="9" t="str">
        <f t="shared" si="610"/>
        <v>No Reporta</v>
      </c>
      <c r="F5524" s="194" t="str">
        <f>+'Información ELECTRO PUNO'!E5504</f>
        <v>MT</v>
      </c>
      <c r="G5524" s="194">
        <f>+'Información ELECTRO PUNO'!G5504</f>
        <v>12</v>
      </c>
      <c r="H5524" s="9" t="str">
        <f t="shared" si="611"/>
        <v>Poste</v>
      </c>
      <c r="I5524" s="194" t="str">
        <f>+'Información ELECTRO PUNO'!F5504</f>
        <v>Madera Tratada</v>
      </c>
      <c r="J5524" s="194" t="str">
        <f>+'Información ELECTRO PUNO'!B5504</f>
        <v>PPM20</v>
      </c>
      <c r="K5524" s="9" t="str">
        <f t="shared" si="613"/>
        <v>POSTE DE MADERA TRATADA DE 12 mts. CL.5</v>
      </c>
      <c r="L5524" s="139">
        <f t="shared" si="614"/>
        <v>0.41</v>
      </c>
    </row>
    <row r="5525" spans="1:12" x14ac:dyDescent="0.25">
      <c r="A5525" s="193">
        <f>+'Información ELECTRO PUNO'!A5505</f>
        <v>5504</v>
      </c>
      <c r="B5525" s="26" t="str">
        <f t="shared" si="612"/>
        <v>SICODI</v>
      </c>
      <c r="C5525" s="9" t="str">
        <f t="shared" si="608"/>
        <v>Puno</v>
      </c>
      <c r="D5525" s="9" t="str">
        <f t="shared" si="609"/>
        <v>No Reporta</v>
      </c>
      <c r="E5525" s="9" t="str">
        <f t="shared" si="610"/>
        <v>No Reporta</v>
      </c>
      <c r="F5525" s="194" t="str">
        <f>+'Información ELECTRO PUNO'!E5505</f>
        <v>MT</v>
      </c>
      <c r="G5525" s="194">
        <f>+'Información ELECTRO PUNO'!G5505</f>
        <v>12</v>
      </c>
      <c r="H5525" s="9" t="str">
        <f t="shared" si="611"/>
        <v>Poste</v>
      </c>
      <c r="I5525" s="194" t="str">
        <f>+'Información ELECTRO PUNO'!F5505</f>
        <v>Madera Tratada</v>
      </c>
      <c r="J5525" s="194" t="str">
        <f>+'Información ELECTRO PUNO'!B5505</f>
        <v>PPM20</v>
      </c>
      <c r="K5525" s="9" t="str">
        <f t="shared" si="613"/>
        <v>POSTE DE MADERA TRATADA DE 12 mts. CL.5</v>
      </c>
      <c r="L5525" s="139">
        <f t="shared" si="614"/>
        <v>0.41</v>
      </c>
    </row>
    <row r="5526" spans="1:12" x14ac:dyDescent="0.25">
      <c r="A5526" s="193">
        <f>+'Información ELECTRO PUNO'!A5506</f>
        <v>5505</v>
      </c>
      <c r="B5526" s="26" t="str">
        <f t="shared" si="612"/>
        <v>SICODI</v>
      </c>
      <c r="C5526" s="9" t="str">
        <f t="shared" ref="C5526:C5589" si="615">+$C$10</f>
        <v>Puno</v>
      </c>
      <c r="D5526" s="9" t="str">
        <f t="shared" ref="D5526:D5589" si="616">+$D$10</f>
        <v>No Reporta</v>
      </c>
      <c r="E5526" s="9" t="str">
        <f t="shared" ref="E5526:E5589" si="617">+$E$10</f>
        <v>No Reporta</v>
      </c>
      <c r="F5526" s="194" t="str">
        <f>+'Información ELECTRO PUNO'!E5506</f>
        <v>MT</v>
      </c>
      <c r="G5526" s="194">
        <f>+'Información ELECTRO PUNO'!G5506</f>
        <v>12</v>
      </c>
      <c r="H5526" s="9" t="str">
        <f t="shared" ref="H5526:H5589" si="618">+$H$10</f>
        <v>Poste</v>
      </c>
      <c r="I5526" s="194" t="str">
        <f>+'Información ELECTRO PUNO'!F5506</f>
        <v>Madera Tratada</v>
      </c>
      <c r="J5526" s="194" t="str">
        <f>+'Información ELECTRO PUNO'!B5506</f>
        <v>PPM20</v>
      </c>
      <c r="K5526" s="9" t="str">
        <f t="shared" si="613"/>
        <v>POSTE DE MADERA TRATADA DE 12 mts. CL.5</v>
      </c>
      <c r="L5526" s="139">
        <f t="shared" si="614"/>
        <v>0.41</v>
      </c>
    </row>
    <row r="5527" spans="1:12" x14ac:dyDescent="0.25">
      <c r="A5527" s="193">
        <f>+'Información ELECTRO PUNO'!A5507</f>
        <v>5506</v>
      </c>
      <c r="B5527" s="26" t="str">
        <f t="shared" ref="B5527:B5590" si="619">+INDEX($B$8:$B$16,MATCH(J5527,$J$8:$J$16,0))</f>
        <v>SICODI</v>
      </c>
      <c r="C5527" s="9" t="str">
        <f t="shared" si="615"/>
        <v>Puno</v>
      </c>
      <c r="D5527" s="9" t="str">
        <f t="shared" si="616"/>
        <v>No Reporta</v>
      </c>
      <c r="E5527" s="9" t="str">
        <f t="shared" si="617"/>
        <v>No Reporta</v>
      </c>
      <c r="F5527" s="194" t="str">
        <f>+'Información ELECTRO PUNO'!E5507</f>
        <v>MT</v>
      </c>
      <c r="G5527" s="194">
        <f>+'Información ELECTRO PUNO'!G5507</f>
        <v>12</v>
      </c>
      <c r="H5527" s="9" t="str">
        <f t="shared" si="618"/>
        <v>Poste</v>
      </c>
      <c r="I5527" s="194" t="str">
        <f>+'Información ELECTRO PUNO'!F5507</f>
        <v>Madera Tratada</v>
      </c>
      <c r="J5527" s="194" t="str">
        <f>+'Información ELECTRO PUNO'!B5507</f>
        <v>PPM20</v>
      </c>
      <c r="K5527" s="9" t="str">
        <f t="shared" ref="K5527:K5590" si="620">+VLOOKUP(J5527,$J$8:$K$16,2,FALSE)</f>
        <v>POSTE DE MADERA TRATADA DE 12 mts. CL.5</v>
      </c>
      <c r="L5527" s="139">
        <f t="shared" ref="L5527:L5590" si="621">+VLOOKUP(J5527,$J$8:$U$16,12,FALSE)</f>
        <v>0.41</v>
      </c>
    </row>
    <row r="5528" spans="1:12" x14ac:dyDescent="0.25">
      <c r="A5528" s="193">
        <f>+'Información ELECTRO PUNO'!A5508</f>
        <v>5507</v>
      </c>
      <c r="B5528" s="26" t="str">
        <f t="shared" si="619"/>
        <v>SICODI</v>
      </c>
      <c r="C5528" s="9" t="str">
        <f t="shared" si="615"/>
        <v>Puno</v>
      </c>
      <c r="D5528" s="9" t="str">
        <f t="shared" si="616"/>
        <v>No Reporta</v>
      </c>
      <c r="E5528" s="9" t="str">
        <f t="shared" si="617"/>
        <v>No Reporta</v>
      </c>
      <c r="F5528" s="194" t="str">
        <f>+'Información ELECTRO PUNO'!E5508</f>
        <v>MT</v>
      </c>
      <c r="G5528" s="194">
        <f>+'Información ELECTRO PUNO'!G5508</f>
        <v>12</v>
      </c>
      <c r="H5528" s="9" t="str">
        <f t="shared" si="618"/>
        <v>Poste</v>
      </c>
      <c r="I5528" s="194" t="str">
        <f>+'Información ELECTRO PUNO'!F5508</f>
        <v>Madera Tratada</v>
      </c>
      <c r="J5528" s="194" t="str">
        <f>+'Información ELECTRO PUNO'!B5508</f>
        <v>PPM20</v>
      </c>
      <c r="K5528" s="9" t="str">
        <f t="shared" si="620"/>
        <v>POSTE DE MADERA TRATADA DE 12 mts. CL.5</v>
      </c>
      <c r="L5528" s="139">
        <f t="shared" si="621"/>
        <v>0.41</v>
      </c>
    </row>
    <row r="5529" spans="1:12" x14ac:dyDescent="0.25">
      <c r="A5529" s="193">
        <f>+'Información ELECTRO PUNO'!A5509</f>
        <v>5508</v>
      </c>
      <c r="B5529" s="26" t="str">
        <f t="shared" si="619"/>
        <v>SICODI</v>
      </c>
      <c r="C5529" s="9" t="str">
        <f t="shared" si="615"/>
        <v>Puno</v>
      </c>
      <c r="D5529" s="9" t="str">
        <f t="shared" si="616"/>
        <v>No Reporta</v>
      </c>
      <c r="E5529" s="9" t="str">
        <f t="shared" si="617"/>
        <v>No Reporta</v>
      </c>
      <c r="F5529" s="194" t="str">
        <f>+'Información ELECTRO PUNO'!E5509</f>
        <v>MT</v>
      </c>
      <c r="G5529" s="194">
        <f>+'Información ELECTRO PUNO'!G5509</f>
        <v>12</v>
      </c>
      <c r="H5529" s="9" t="str">
        <f t="shared" si="618"/>
        <v>Poste</v>
      </c>
      <c r="I5529" s="194" t="str">
        <f>+'Información ELECTRO PUNO'!F5509</f>
        <v>Madera Tratada</v>
      </c>
      <c r="J5529" s="194" t="str">
        <f>+'Información ELECTRO PUNO'!B5509</f>
        <v>PPM20</v>
      </c>
      <c r="K5529" s="9" t="str">
        <f t="shared" si="620"/>
        <v>POSTE DE MADERA TRATADA DE 12 mts. CL.5</v>
      </c>
      <c r="L5529" s="139">
        <f t="shared" si="621"/>
        <v>0.41</v>
      </c>
    </row>
    <row r="5530" spans="1:12" x14ac:dyDescent="0.25">
      <c r="A5530" s="193">
        <f>+'Información ELECTRO PUNO'!A5510</f>
        <v>5509</v>
      </c>
      <c r="B5530" s="26" t="str">
        <f t="shared" si="619"/>
        <v>SICODI</v>
      </c>
      <c r="C5530" s="9" t="str">
        <f t="shared" si="615"/>
        <v>Puno</v>
      </c>
      <c r="D5530" s="9" t="str">
        <f t="shared" si="616"/>
        <v>No Reporta</v>
      </c>
      <c r="E5530" s="9" t="str">
        <f t="shared" si="617"/>
        <v>No Reporta</v>
      </c>
      <c r="F5530" s="194" t="str">
        <f>+'Información ELECTRO PUNO'!E5510</f>
        <v>MT</v>
      </c>
      <c r="G5530" s="194">
        <f>+'Información ELECTRO PUNO'!G5510</f>
        <v>12</v>
      </c>
      <c r="H5530" s="9" t="str">
        <f t="shared" si="618"/>
        <v>Poste</v>
      </c>
      <c r="I5530" s="194" t="str">
        <f>+'Información ELECTRO PUNO'!F5510</f>
        <v>Madera Tratada</v>
      </c>
      <c r="J5530" s="194" t="str">
        <f>+'Información ELECTRO PUNO'!B5510</f>
        <v>PPM20</v>
      </c>
      <c r="K5530" s="9" t="str">
        <f t="shared" si="620"/>
        <v>POSTE DE MADERA TRATADA DE 12 mts. CL.5</v>
      </c>
      <c r="L5530" s="139">
        <f t="shared" si="621"/>
        <v>0.41</v>
      </c>
    </row>
    <row r="5531" spans="1:12" x14ac:dyDescent="0.25">
      <c r="A5531" s="193">
        <f>+'Información ELECTRO PUNO'!A5511</f>
        <v>5510</v>
      </c>
      <c r="B5531" s="26" t="str">
        <f t="shared" si="619"/>
        <v>SICODI</v>
      </c>
      <c r="C5531" s="9" t="str">
        <f t="shared" si="615"/>
        <v>Puno</v>
      </c>
      <c r="D5531" s="9" t="str">
        <f t="shared" si="616"/>
        <v>No Reporta</v>
      </c>
      <c r="E5531" s="9" t="str">
        <f t="shared" si="617"/>
        <v>No Reporta</v>
      </c>
      <c r="F5531" s="194" t="str">
        <f>+'Información ELECTRO PUNO'!E5511</f>
        <v>MT</v>
      </c>
      <c r="G5531" s="194">
        <f>+'Información ELECTRO PUNO'!G5511</f>
        <v>12</v>
      </c>
      <c r="H5531" s="9" t="str">
        <f t="shared" si="618"/>
        <v>Poste</v>
      </c>
      <c r="I5531" s="194" t="str">
        <f>+'Información ELECTRO PUNO'!F5511</f>
        <v>Madera Tratada</v>
      </c>
      <c r="J5531" s="194" t="str">
        <f>+'Información ELECTRO PUNO'!B5511</f>
        <v>PPM20</v>
      </c>
      <c r="K5531" s="9" t="str">
        <f t="shared" si="620"/>
        <v>POSTE DE MADERA TRATADA DE 12 mts. CL.5</v>
      </c>
      <c r="L5531" s="139">
        <f t="shared" si="621"/>
        <v>0.41</v>
      </c>
    </row>
    <row r="5532" spans="1:12" x14ac:dyDescent="0.25">
      <c r="A5532" s="193">
        <f>+'Información ELECTRO PUNO'!A5512</f>
        <v>5511</v>
      </c>
      <c r="B5532" s="26" t="str">
        <f t="shared" si="619"/>
        <v>SICODI</v>
      </c>
      <c r="C5532" s="9" t="str">
        <f t="shared" si="615"/>
        <v>Puno</v>
      </c>
      <c r="D5532" s="9" t="str">
        <f t="shared" si="616"/>
        <v>No Reporta</v>
      </c>
      <c r="E5532" s="9" t="str">
        <f t="shared" si="617"/>
        <v>No Reporta</v>
      </c>
      <c r="F5532" s="194" t="str">
        <f>+'Información ELECTRO PUNO'!E5512</f>
        <v>MT</v>
      </c>
      <c r="G5532" s="194">
        <f>+'Información ELECTRO PUNO'!G5512</f>
        <v>12</v>
      </c>
      <c r="H5532" s="9" t="str">
        <f t="shared" si="618"/>
        <v>Poste</v>
      </c>
      <c r="I5532" s="194" t="str">
        <f>+'Información ELECTRO PUNO'!F5512</f>
        <v>Madera Tratada</v>
      </c>
      <c r="J5532" s="194" t="str">
        <f>+'Información ELECTRO PUNO'!B5512</f>
        <v>PPM20</v>
      </c>
      <c r="K5532" s="9" t="str">
        <f t="shared" si="620"/>
        <v>POSTE DE MADERA TRATADA DE 12 mts. CL.5</v>
      </c>
      <c r="L5532" s="139">
        <f t="shared" si="621"/>
        <v>0.41</v>
      </c>
    </row>
    <row r="5533" spans="1:12" x14ac:dyDescent="0.25">
      <c r="A5533" s="193">
        <f>+'Información ELECTRO PUNO'!A5513</f>
        <v>5512</v>
      </c>
      <c r="B5533" s="26" t="str">
        <f t="shared" si="619"/>
        <v>SICODI</v>
      </c>
      <c r="C5533" s="9" t="str">
        <f t="shared" si="615"/>
        <v>Puno</v>
      </c>
      <c r="D5533" s="9" t="str">
        <f t="shared" si="616"/>
        <v>No Reporta</v>
      </c>
      <c r="E5533" s="9" t="str">
        <f t="shared" si="617"/>
        <v>No Reporta</v>
      </c>
      <c r="F5533" s="194" t="str">
        <f>+'Información ELECTRO PUNO'!E5513</f>
        <v>MT</v>
      </c>
      <c r="G5533" s="194">
        <f>+'Información ELECTRO PUNO'!G5513</f>
        <v>12</v>
      </c>
      <c r="H5533" s="9" t="str">
        <f t="shared" si="618"/>
        <v>Poste</v>
      </c>
      <c r="I5533" s="194" t="str">
        <f>+'Información ELECTRO PUNO'!F5513</f>
        <v>Madera Tratada</v>
      </c>
      <c r="J5533" s="194" t="str">
        <f>+'Información ELECTRO PUNO'!B5513</f>
        <v>PPM20</v>
      </c>
      <c r="K5533" s="9" t="str">
        <f t="shared" si="620"/>
        <v>POSTE DE MADERA TRATADA DE 12 mts. CL.5</v>
      </c>
      <c r="L5533" s="139">
        <f t="shared" si="621"/>
        <v>0.41</v>
      </c>
    </row>
    <row r="5534" spans="1:12" x14ac:dyDescent="0.25">
      <c r="A5534" s="193">
        <f>+'Información ELECTRO PUNO'!A5514</f>
        <v>5513</v>
      </c>
      <c r="B5534" s="26" t="str">
        <f t="shared" si="619"/>
        <v>SICODI</v>
      </c>
      <c r="C5534" s="9" t="str">
        <f t="shared" si="615"/>
        <v>Puno</v>
      </c>
      <c r="D5534" s="9" t="str">
        <f t="shared" si="616"/>
        <v>No Reporta</v>
      </c>
      <c r="E5534" s="9" t="str">
        <f t="shared" si="617"/>
        <v>No Reporta</v>
      </c>
      <c r="F5534" s="194" t="str">
        <f>+'Información ELECTRO PUNO'!E5514</f>
        <v>MT</v>
      </c>
      <c r="G5534" s="194">
        <f>+'Información ELECTRO PUNO'!G5514</f>
        <v>12</v>
      </c>
      <c r="H5534" s="9" t="str">
        <f t="shared" si="618"/>
        <v>Poste</v>
      </c>
      <c r="I5534" s="194" t="str">
        <f>+'Información ELECTRO PUNO'!F5514</f>
        <v>Madera Tratada</v>
      </c>
      <c r="J5534" s="194" t="str">
        <f>+'Información ELECTRO PUNO'!B5514</f>
        <v>PPM20</v>
      </c>
      <c r="K5534" s="9" t="str">
        <f t="shared" si="620"/>
        <v>POSTE DE MADERA TRATADA DE 12 mts. CL.5</v>
      </c>
      <c r="L5534" s="139">
        <f t="shared" si="621"/>
        <v>0.41</v>
      </c>
    </row>
    <row r="5535" spans="1:12" x14ac:dyDescent="0.25">
      <c r="A5535" s="193">
        <f>+'Información ELECTRO PUNO'!A5515</f>
        <v>5514</v>
      </c>
      <c r="B5535" s="26" t="str">
        <f t="shared" si="619"/>
        <v>SICODI</v>
      </c>
      <c r="C5535" s="9" t="str">
        <f t="shared" si="615"/>
        <v>Puno</v>
      </c>
      <c r="D5535" s="9" t="str">
        <f t="shared" si="616"/>
        <v>No Reporta</v>
      </c>
      <c r="E5535" s="9" t="str">
        <f t="shared" si="617"/>
        <v>No Reporta</v>
      </c>
      <c r="F5535" s="194" t="str">
        <f>+'Información ELECTRO PUNO'!E5515</f>
        <v>MT</v>
      </c>
      <c r="G5535" s="194">
        <f>+'Información ELECTRO PUNO'!G5515</f>
        <v>12</v>
      </c>
      <c r="H5535" s="9" t="str">
        <f t="shared" si="618"/>
        <v>Poste</v>
      </c>
      <c r="I5535" s="194" t="str">
        <f>+'Información ELECTRO PUNO'!F5515</f>
        <v>Madera Tratada</v>
      </c>
      <c r="J5535" s="194" t="str">
        <f>+'Información ELECTRO PUNO'!B5515</f>
        <v>PPM20</v>
      </c>
      <c r="K5535" s="9" t="str">
        <f t="shared" si="620"/>
        <v>POSTE DE MADERA TRATADA DE 12 mts. CL.5</v>
      </c>
      <c r="L5535" s="139">
        <f t="shared" si="621"/>
        <v>0.41</v>
      </c>
    </row>
    <row r="5536" spans="1:12" x14ac:dyDescent="0.25">
      <c r="A5536" s="193">
        <f>+'Información ELECTRO PUNO'!A5516</f>
        <v>5515</v>
      </c>
      <c r="B5536" s="26" t="str">
        <f t="shared" si="619"/>
        <v>SICODI</v>
      </c>
      <c r="C5536" s="9" t="str">
        <f t="shared" si="615"/>
        <v>Puno</v>
      </c>
      <c r="D5536" s="9" t="str">
        <f t="shared" si="616"/>
        <v>No Reporta</v>
      </c>
      <c r="E5536" s="9" t="str">
        <f t="shared" si="617"/>
        <v>No Reporta</v>
      </c>
      <c r="F5536" s="194" t="str">
        <f>+'Información ELECTRO PUNO'!E5516</f>
        <v>MT</v>
      </c>
      <c r="G5536" s="194">
        <f>+'Información ELECTRO PUNO'!G5516</f>
        <v>12</v>
      </c>
      <c r="H5536" s="9" t="str">
        <f t="shared" si="618"/>
        <v>Poste</v>
      </c>
      <c r="I5536" s="194" t="str">
        <f>+'Información ELECTRO PUNO'!F5516</f>
        <v>Madera Tratada</v>
      </c>
      <c r="J5536" s="194" t="str">
        <f>+'Información ELECTRO PUNO'!B5516</f>
        <v>PPM20</v>
      </c>
      <c r="K5536" s="9" t="str">
        <f t="shared" si="620"/>
        <v>POSTE DE MADERA TRATADA DE 12 mts. CL.5</v>
      </c>
      <c r="L5536" s="139">
        <f t="shared" si="621"/>
        <v>0.41</v>
      </c>
    </row>
    <row r="5537" spans="1:12" x14ac:dyDescent="0.25">
      <c r="A5537" s="193">
        <f>+'Información ELECTRO PUNO'!A5517</f>
        <v>5516</v>
      </c>
      <c r="B5537" s="26" t="str">
        <f t="shared" si="619"/>
        <v>SICODI</v>
      </c>
      <c r="C5537" s="9" t="str">
        <f t="shared" si="615"/>
        <v>Puno</v>
      </c>
      <c r="D5537" s="9" t="str">
        <f t="shared" si="616"/>
        <v>No Reporta</v>
      </c>
      <c r="E5537" s="9" t="str">
        <f t="shared" si="617"/>
        <v>No Reporta</v>
      </c>
      <c r="F5537" s="194" t="str">
        <f>+'Información ELECTRO PUNO'!E5517</f>
        <v>MT</v>
      </c>
      <c r="G5537" s="194">
        <f>+'Información ELECTRO PUNO'!G5517</f>
        <v>12</v>
      </c>
      <c r="H5537" s="9" t="str">
        <f t="shared" si="618"/>
        <v>Poste</v>
      </c>
      <c r="I5537" s="194" t="str">
        <f>+'Información ELECTRO PUNO'!F5517</f>
        <v>Madera Tratada</v>
      </c>
      <c r="J5537" s="194" t="str">
        <f>+'Información ELECTRO PUNO'!B5517</f>
        <v>PPM20</v>
      </c>
      <c r="K5537" s="9" t="str">
        <f t="shared" si="620"/>
        <v>POSTE DE MADERA TRATADA DE 12 mts. CL.5</v>
      </c>
      <c r="L5537" s="139">
        <f t="shared" si="621"/>
        <v>0.41</v>
      </c>
    </row>
    <row r="5538" spans="1:12" x14ac:dyDescent="0.25">
      <c r="A5538" s="193">
        <f>+'Información ELECTRO PUNO'!A5518</f>
        <v>5517</v>
      </c>
      <c r="B5538" s="26" t="str">
        <f t="shared" si="619"/>
        <v>SICODI</v>
      </c>
      <c r="C5538" s="9" t="str">
        <f t="shared" si="615"/>
        <v>Puno</v>
      </c>
      <c r="D5538" s="9" t="str">
        <f t="shared" si="616"/>
        <v>No Reporta</v>
      </c>
      <c r="E5538" s="9" t="str">
        <f t="shared" si="617"/>
        <v>No Reporta</v>
      </c>
      <c r="F5538" s="194" t="str">
        <f>+'Información ELECTRO PUNO'!E5518</f>
        <v>MT</v>
      </c>
      <c r="G5538" s="194">
        <f>+'Información ELECTRO PUNO'!G5518</f>
        <v>12</v>
      </c>
      <c r="H5538" s="9" t="str">
        <f t="shared" si="618"/>
        <v>Poste</v>
      </c>
      <c r="I5538" s="194" t="str">
        <f>+'Información ELECTRO PUNO'!F5518</f>
        <v>Madera Tratada</v>
      </c>
      <c r="J5538" s="194" t="str">
        <f>+'Información ELECTRO PUNO'!B5518</f>
        <v>PPM20</v>
      </c>
      <c r="K5538" s="9" t="str">
        <f t="shared" si="620"/>
        <v>POSTE DE MADERA TRATADA DE 12 mts. CL.5</v>
      </c>
      <c r="L5538" s="139">
        <f t="shared" si="621"/>
        <v>0.41</v>
      </c>
    </row>
    <row r="5539" spans="1:12" x14ac:dyDescent="0.25">
      <c r="A5539" s="193">
        <f>+'Información ELECTRO PUNO'!A5519</f>
        <v>5518</v>
      </c>
      <c r="B5539" s="26" t="str">
        <f t="shared" si="619"/>
        <v>SICODI</v>
      </c>
      <c r="C5539" s="9" t="str">
        <f t="shared" si="615"/>
        <v>Puno</v>
      </c>
      <c r="D5539" s="9" t="str">
        <f t="shared" si="616"/>
        <v>No Reporta</v>
      </c>
      <c r="E5539" s="9" t="str">
        <f t="shared" si="617"/>
        <v>No Reporta</v>
      </c>
      <c r="F5539" s="194" t="str">
        <f>+'Información ELECTRO PUNO'!E5519</f>
        <v>MT</v>
      </c>
      <c r="G5539" s="194">
        <f>+'Información ELECTRO PUNO'!G5519</f>
        <v>12</v>
      </c>
      <c r="H5539" s="9" t="str">
        <f t="shared" si="618"/>
        <v>Poste</v>
      </c>
      <c r="I5539" s="194" t="str">
        <f>+'Información ELECTRO PUNO'!F5519</f>
        <v>Madera Tratada</v>
      </c>
      <c r="J5539" s="194" t="str">
        <f>+'Información ELECTRO PUNO'!B5519</f>
        <v>PPM20</v>
      </c>
      <c r="K5539" s="9" t="str">
        <f t="shared" si="620"/>
        <v>POSTE DE MADERA TRATADA DE 12 mts. CL.5</v>
      </c>
      <c r="L5539" s="139">
        <f t="shared" si="621"/>
        <v>0.41</v>
      </c>
    </row>
    <row r="5540" spans="1:12" x14ac:dyDescent="0.25">
      <c r="A5540" s="193">
        <f>+'Información ELECTRO PUNO'!A5520</f>
        <v>5519</v>
      </c>
      <c r="B5540" s="26" t="str">
        <f t="shared" si="619"/>
        <v>SICODI</v>
      </c>
      <c r="C5540" s="9" t="str">
        <f t="shared" si="615"/>
        <v>Puno</v>
      </c>
      <c r="D5540" s="9" t="str">
        <f t="shared" si="616"/>
        <v>No Reporta</v>
      </c>
      <c r="E5540" s="9" t="str">
        <f t="shared" si="617"/>
        <v>No Reporta</v>
      </c>
      <c r="F5540" s="194" t="str">
        <f>+'Información ELECTRO PUNO'!E5520</f>
        <v>MT</v>
      </c>
      <c r="G5540" s="194">
        <f>+'Información ELECTRO PUNO'!G5520</f>
        <v>12</v>
      </c>
      <c r="H5540" s="9" t="str">
        <f t="shared" si="618"/>
        <v>Poste</v>
      </c>
      <c r="I5540" s="194" t="str">
        <f>+'Información ELECTRO PUNO'!F5520</f>
        <v>Madera Tratada</v>
      </c>
      <c r="J5540" s="194" t="str">
        <f>+'Información ELECTRO PUNO'!B5520</f>
        <v>PPM20</v>
      </c>
      <c r="K5540" s="9" t="str">
        <f t="shared" si="620"/>
        <v>POSTE DE MADERA TRATADA DE 12 mts. CL.5</v>
      </c>
      <c r="L5540" s="139">
        <f t="shared" si="621"/>
        <v>0.41</v>
      </c>
    </row>
    <row r="5541" spans="1:12" x14ac:dyDescent="0.25">
      <c r="A5541" s="193">
        <f>+'Información ELECTRO PUNO'!A5521</f>
        <v>5520</v>
      </c>
      <c r="B5541" s="26" t="str">
        <f t="shared" si="619"/>
        <v>SICODI</v>
      </c>
      <c r="C5541" s="9" t="str">
        <f t="shared" si="615"/>
        <v>Puno</v>
      </c>
      <c r="D5541" s="9" t="str">
        <f t="shared" si="616"/>
        <v>No Reporta</v>
      </c>
      <c r="E5541" s="9" t="str">
        <f t="shared" si="617"/>
        <v>No Reporta</v>
      </c>
      <c r="F5541" s="194" t="str">
        <f>+'Información ELECTRO PUNO'!E5521</f>
        <v>MT</v>
      </c>
      <c r="G5541" s="194">
        <f>+'Información ELECTRO PUNO'!G5521</f>
        <v>12</v>
      </c>
      <c r="H5541" s="9" t="str">
        <f t="shared" si="618"/>
        <v>Poste</v>
      </c>
      <c r="I5541" s="194" t="str">
        <f>+'Información ELECTRO PUNO'!F5521</f>
        <v>Madera Tratada</v>
      </c>
      <c r="J5541" s="194" t="str">
        <f>+'Información ELECTRO PUNO'!B5521</f>
        <v>PPM20</v>
      </c>
      <c r="K5541" s="9" t="str">
        <f t="shared" si="620"/>
        <v>POSTE DE MADERA TRATADA DE 12 mts. CL.5</v>
      </c>
      <c r="L5541" s="139">
        <f t="shared" si="621"/>
        <v>0.41</v>
      </c>
    </row>
    <row r="5542" spans="1:12" x14ac:dyDescent="0.25">
      <c r="A5542" s="193">
        <f>+'Información ELECTRO PUNO'!A5522</f>
        <v>5521</v>
      </c>
      <c r="B5542" s="26" t="str">
        <f t="shared" si="619"/>
        <v>SICODI</v>
      </c>
      <c r="C5542" s="9" t="str">
        <f t="shared" si="615"/>
        <v>Puno</v>
      </c>
      <c r="D5542" s="9" t="str">
        <f t="shared" si="616"/>
        <v>No Reporta</v>
      </c>
      <c r="E5542" s="9" t="str">
        <f t="shared" si="617"/>
        <v>No Reporta</v>
      </c>
      <c r="F5542" s="194" t="str">
        <f>+'Información ELECTRO PUNO'!E5522</f>
        <v>MT</v>
      </c>
      <c r="G5542" s="194">
        <f>+'Información ELECTRO PUNO'!G5522</f>
        <v>12</v>
      </c>
      <c r="H5542" s="9" t="str">
        <f t="shared" si="618"/>
        <v>Poste</v>
      </c>
      <c r="I5542" s="194" t="str">
        <f>+'Información ELECTRO PUNO'!F5522</f>
        <v>Madera Tratada</v>
      </c>
      <c r="J5542" s="194" t="str">
        <f>+'Información ELECTRO PUNO'!B5522</f>
        <v>PPM20</v>
      </c>
      <c r="K5542" s="9" t="str">
        <f t="shared" si="620"/>
        <v>POSTE DE MADERA TRATADA DE 12 mts. CL.5</v>
      </c>
      <c r="L5542" s="139">
        <f t="shared" si="621"/>
        <v>0.41</v>
      </c>
    </row>
    <row r="5543" spans="1:12" x14ac:dyDescent="0.25">
      <c r="A5543" s="193">
        <f>+'Información ELECTRO PUNO'!A5523</f>
        <v>5522</v>
      </c>
      <c r="B5543" s="26" t="str">
        <f t="shared" si="619"/>
        <v>SICODI</v>
      </c>
      <c r="C5543" s="9" t="str">
        <f t="shared" si="615"/>
        <v>Puno</v>
      </c>
      <c r="D5543" s="9" t="str">
        <f t="shared" si="616"/>
        <v>No Reporta</v>
      </c>
      <c r="E5543" s="9" t="str">
        <f t="shared" si="617"/>
        <v>No Reporta</v>
      </c>
      <c r="F5543" s="194" t="str">
        <f>+'Información ELECTRO PUNO'!E5523</f>
        <v>MT</v>
      </c>
      <c r="G5543" s="194">
        <f>+'Información ELECTRO PUNO'!G5523</f>
        <v>12</v>
      </c>
      <c r="H5543" s="9" t="str">
        <f t="shared" si="618"/>
        <v>Poste</v>
      </c>
      <c r="I5543" s="194" t="str">
        <f>+'Información ELECTRO PUNO'!F5523</f>
        <v>Madera Tratada</v>
      </c>
      <c r="J5543" s="194" t="str">
        <f>+'Información ELECTRO PUNO'!B5523</f>
        <v>PPM20</v>
      </c>
      <c r="K5543" s="9" t="str">
        <f t="shared" si="620"/>
        <v>POSTE DE MADERA TRATADA DE 12 mts. CL.5</v>
      </c>
      <c r="L5543" s="139">
        <f t="shared" si="621"/>
        <v>0.41</v>
      </c>
    </row>
    <row r="5544" spans="1:12" x14ac:dyDescent="0.25">
      <c r="A5544" s="193">
        <f>+'Información ELECTRO PUNO'!A5524</f>
        <v>5523</v>
      </c>
      <c r="B5544" s="26" t="str">
        <f t="shared" si="619"/>
        <v>SICODI</v>
      </c>
      <c r="C5544" s="9" t="str">
        <f t="shared" si="615"/>
        <v>Puno</v>
      </c>
      <c r="D5544" s="9" t="str">
        <f t="shared" si="616"/>
        <v>No Reporta</v>
      </c>
      <c r="E5544" s="9" t="str">
        <f t="shared" si="617"/>
        <v>No Reporta</v>
      </c>
      <c r="F5544" s="194" t="str">
        <f>+'Información ELECTRO PUNO'!E5524</f>
        <v>MT</v>
      </c>
      <c r="G5544" s="194">
        <f>+'Información ELECTRO PUNO'!G5524</f>
        <v>12</v>
      </c>
      <c r="H5544" s="9" t="str">
        <f t="shared" si="618"/>
        <v>Poste</v>
      </c>
      <c r="I5544" s="194" t="str">
        <f>+'Información ELECTRO PUNO'!F5524</f>
        <v>Madera Tratada</v>
      </c>
      <c r="J5544" s="194" t="str">
        <f>+'Información ELECTRO PUNO'!B5524</f>
        <v>PPM20</v>
      </c>
      <c r="K5544" s="9" t="str">
        <f t="shared" si="620"/>
        <v>POSTE DE MADERA TRATADA DE 12 mts. CL.5</v>
      </c>
      <c r="L5544" s="139">
        <f t="shared" si="621"/>
        <v>0.41</v>
      </c>
    </row>
    <row r="5545" spans="1:12" x14ac:dyDescent="0.25">
      <c r="A5545" s="193">
        <f>+'Información ELECTRO PUNO'!A5525</f>
        <v>5524</v>
      </c>
      <c r="B5545" s="26" t="str">
        <f t="shared" si="619"/>
        <v>SICODI</v>
      </c>
      <c r="C5545" s="9" t="str">
        <f t="shared" si="615"/>
        <v>Puno</v>
      </c>
      <c r="D5545" s="9" t="str">
        <f t="shared" si="616"/>
        <v>No Reporta</v>
      </c>
      <c r="E5545" s="9" t="str">
        <f t="shared" si="617"/>
        <v>No Reporta</v>
      </c>
      <c r="F5545" s="194" t="str">
        <f>+'Información ELECTRO PUNO'!E5525</f>
        <v>MT</v>
      </c>
      <c r="G5545" s="194">
        <f>+'Información ELECTRO PUNO'!G5525</f>
        <v>12</v>
      </c>
      <c r="H5545" s="9" t="str">
        <f t="shared" si="618"/>
        <v>Poste</v>
      </c>
      <c r="I5545" s="194" t="str">
        <f>+'Información ELECTRO PUNO'!F5525</f>
        <v>Madera Tratada</v>
      </c>
      <c r="J5545" s="194" t="str">
        <f>+'Información ELECTRO PUNO'!B5525</f>
        <v>PPM20</v>
      </c>
      <c r="K5545" s="9" t="str">
        <f t="shared" si="620"/>
        <v>POSTE DE MADERA TRATADA DE 12 mts. CL.5</v>
      </c>
      <c r="L5545" s="139">
        <f t="shared" si="621"/>
        <v>0.41</v>
      </c>
    </row>
    <row r="5546" spans="1:12" x14ac:dyDescent="0.25">
      <c r="A5546" s="193">
        <f>+'Información ELECTRO PUNO'!A5526</f>
        <v>5525</v>
      </c>
      <c r="B5546" s="26" t="str">
        <f t="shared" si="619"/>
        <v>SICODI</v>
      </c>
      <c r="C5546" s="9" t="str">
        <f t="shared" si="615"/>
        <v>Puno</v>
      </c>
      <c r="D5546" s="9" t="str">
        <f t="shared" si="616"/>
        <v>No Reporta</v>
      </c>
      <c r="E5546" s="9" t="str">
        <f t="shared" si="617"/>
        <v>No Reporta</v>
      </c>
      <c r="F5546" s="194" t="str">
        <f>+'Información ELECTRO PUNO'!E5526</f>
        <v>MT</v>
      </c>
      <c r="G5546" s="194">
        <f>+'Información ELECTRO PUNO'!G5526</f>
        <v>12</v>
      </c>
      <c r="H5546" s="9" t="str">
        <f t="shared" si="618"/>
        <v>Poste</v>
      </c>
      <c r="I5546" s="194" t="str">
        <f>+'Información ELECTRO PUNO'!F5526</f>
        <v>Madera Tratada</v>
      </c>
      <c r="J5546" s="194" t="str">
        <f>+'Información ELECTRO PUNO'!B5526</f>
        <v>PPM20</v>
      </c>
      <c r="K5546" s="9" t="str">
        <f t="shared" si="620"/>
        <v>POSTE DE MADERA TRATADA DE 12 mts. CL.5</v>
      </c>
      <c r="L5546" s="139">
        <f t="shared" si="621"/>
        <v>0.41</v>
      </c>
    </row>
    <row r="5547" spans="1:12" x14ac:dyDescent="0.25">
      <c r="A5547" s="193">
        <f>+'Información ELECTRO PUNO'!A5527</f>
        <v>5526</v>
      </c>
      <c r="B5547" s="26" t="str">
        <f t="shared" si="619"/>
        <v>SICODI</v>
      </c>
      <c r="C5547" s="9" t="str">
        <f t="shared" si="615"/>
        <v>Puno</v>
      </c>
      <c r="D5547" s="9" t="str">
        <f t="shared" si="616"/>
        <v>No Reporta</v>
      </c>
      <c r="E5547" s="9" t="str">
        <f t="shared" si="617"/>
        <v>No Reporta</v>
      </c>
      <c r="F5547" s="194" t="str">
        <f>+'Información ELECTRO PUNO'!E5527</f>
        <v>MT</v>
      </c>
      <c r="G5547" s="194">
        <f>+'Información ELECTRO PUNO'!G5527</f>
        <v>12</v>
      </c>
      <c r="H5547" s="9" t="str">
        <f t="shared" si="618"/>
        <v>Poste</v>
      </c>
      <c r="I5547" s="194" t="str">
        <f>+'Información ELECTRO PUNO'!F5527</f>
        <v>Madera Tratada</v>
      </c>
      <c r="J5547" s="194" t="str">
        <f>+'Información ELECTRO PUNO'!B5527</f>
        <v>PPM20</v>
      </c>
      <c r="K5547" s="9" t="str">
        <f t="shared" si="620"/>
        <v>POSTE DE MADERA TRATADA DE 12 mts. CL.5</v>
      </c>
      <c r="L5547" s="139">
        <f t="shared" si="621"/>
        <v>0.41</v>
      </c>
    </row>
    <row r="5548" spans="1:12" x14ac:dyDescent="0.25">
      <c r="A5548" s="193">
        <f>+'Información ELECTRO PUNO'!A5528</f>
        <v>5527</v>
      </c>
      <c r="B5548" s="26" t="str">
        <f t="shared" si="619"/>
        <v>SICODI</v>
      </c>
      <c r="C5548" s="9" t="str">
        <f t="shared" si="615"/>
        <v>Puno</v>
      </c>
      <c r="D5548" s="9" t="str">
        <f t="shared" si="616"/>
        <v>No Reporta</v>
      </c>
      <c r="E5548" s="9" t="str">
        <f t="shared" si="617"/>
        <v>No Reporta</v>
      </c>
      <c r="F5548" s="194" t="str">
        <f>+'Información ELECTRO PUNO'!E5528</f>
        <v>MT</v>
      </c>
      <c r="G5548" s="194">
        <f>+'Información ELECTRO PUNO'!G5528</f>
        <v>12</v>
      </c>
      <c r="H5548" s="9" t="str">
        <f t="shared" si="618"/>
        <v>Poste</v>
      </c>
      <c r="I5548" s="194" t="str">
        <f>+'Información ELECTRO PUNO'!F5528</f>
        <v>Madera Tratada</v>
      </c>
      <c r="J5548" s="194" t="str">
        <f>+'Información ELECTRO PUNO'!B5528</f>
        <v>PPM20</v>
      </c>
      <c r="K5548" s="9" t="str">
        <f t="shared" si="620"/>
        <v>POSTE DE MADERA TRATADA DE 12 mts. CL.5</v>
      </c>
      <c r="L5548" s="139">
        <f t="shared" si="621"/>
        <v>0.41</v>
      </c>
    </row>
    <row r="5549" spans="1:12" x14ac:dyDescent="0.25">
      <c r="A5549" s="193">
        <f>+'Información ELECTRO PUNO'!A5529</f>
        <v>5528</v>
      </c>
      <c r="B5549" s="26" t="str">
        <f t="shared" si="619"/>
        <v>SICODI</v>
      </c>
      <c r="C5549" s="9" t="str">
        <f t="shared" si="615"/>
        <v>Puno</v>
      </c>
      <c r="D5549" s="9" t="str">
        <f t="shared" si="616"/>
        <v>No Reporta</v>
      </c>
      <c r="E5549" s="9" t="str">
        <f t="shared" si="617"/>
        <v>No Reporta</v>
      </c>
      <c r="F5549" s="194" t="str">
        <f>+'Información ELECTRO PUNO'!E5529</f>
        <v>MT</v>
      </c>
      <c r="G5549" s="194">
        <f>+'Información ELECTRO PUNO'!G5529</f>
        <v>12</v>
      </c>
      <c r="H5549" s="9" t="str">
        <f t="shared" si="618"/>
        <v>Poste</v>
      </c>
      <c r="I5549" s="194" t="str">
        <f>+'Información ELECTRO PUNO'!F5529</f>
        <v>Madera Tratada</v>
      </c>
      <c r="J5549" s="194" t="str">
        <f>+'Información ELECTRO PUNO'!B5529</f>
        <v>PPM20</v>
      </c>
      <c r="K5549" s="9" t="str">
        <f t="shared" si="620"/>
        <v>POSTE DE MADERA TRATADA DE 12 mts. CL.5</v>
      </c>
      <c r="L5549" s="139">
        <f t="shared" si="621"/>
        <v>0.41</v>
      </c>
    </row>
    <row r="5550" spans="1:12" x14ac:dyDescent="0.25">
      <c r="A5550" s="193">
        <f>+'Información ELECTRO PUNO'!A5530</f>
        <v>5529</v>
      </c>
      <c r="B5550" s="26" t="str">
        <f t="shared" si="619"/>
        <v>SICODI</v>
      </c>
      <c r="C5550" s="9" t="str">
        <f t="shared" si="615"/>
        <v>Puno</v>
      </c>
      <c r="D5550" s="9" t="str">
        <f t="shared" si="616"/>
        <v>No Reporta</v>
      </c>
      <c r="E5550" s="9" t="str">
        <f t="shared" si="617"/>
        <v>No Reporta</v>
      </c>
      <c r="F5550" s="194" t="str">
        <f>+'Información ELECTRO PUNO'!E5530</f>
        <v>MT</v>
      </c>
      <c r="G5550" s="194">
        <f>+'Información ELECTRO PUNO'!G5530</f>
        <v>12</v>
      </c>
      <c r="H5550" s="9" t="str">
        <f t="shared" si="618"/>
        <v>Poste</v>
      </c>
      <c r="I5550" s="194" t="str">
        <f>+'Información ELECTRO PUNO'!F5530</f>
        <v>Madera Tratada</v>
      </c>
      <c r="J5550" s="194" t="str">
        <f>+'Información ELECTRO PUNO'!B5530</f>
        <v>PPM20</v>
      </c>
      <c r="K5550" s="9" t="str">
        <f t="shared" si="620"/>
        <v>POSTE DE MADERA TRATADA DE 12 mts. CL.5</v>
      </c>
      <c r="L5550" s="139">
        <f t="shared" si="621"/>
        <v>0.41</v>
      </c>
    </row>
    <row r="5551" spans="1:12" x14ac:dyDescent="0.25">
      <c r="A5551" s="193">
        <f>+'Información ELECTRO PUNO'!A5531</f>
        <v>5530</v>
      </c>
      <c r="B5551" s="26" t="str">
        <f t="shared" si="619"/>
        <v>SICODI</v>
      </c>
      <c r="C5551" s="9" t="str">
        <f t="shared" si="615"/>
        <v>Puno</v>
      </c>
      <c r="D5551" s="9" t="str">
        <f t="shared" si="616"/>
        <v>No Reporta</v>
      </c>
      <c r="E5551" s="9" t="str">
        <f t="shared" si="617"/>
        <v>No Reporta</v>
      </c>
      <c r="F5551" s="194" t="str">
        <f>+'Información ELECTRO PUNO'!E5531</f>
        <v>MT</v>
      </c>
      <c r="G5551" s="194">
        <f>+'Información ELECTRO PUNO'!G5531</f>
        <v>12</v>
      </c>
      <c r="H5551" s="9" t="str">
        <f t="shared" si="618"/>
        <v>Poste</v>
      </c>
      <c r="I5551" s="194" t="str">
        <f>+'Información ELECTRO PUNO'!F5531</f>
        <v>Madera Tratada</v>
      </c>
      <c r="J5551" s="194" t="str">
        <f>+'Información ELECTRO PUNO'!B5531</f>
        <v>PPM20</v>
      </c>
      <c r="K5551" s="9" t="str">
        <f t="shared" si="620"/>
        <v>POSTE DE MADERA TRATADA DE 12 mts. CL.5</v>
      </c>
      <c r="L5551" s="139">
        <f t="shared" si="621"/>
        <v>0.41</v>
      </c>
    </row>
    <row r="5552" spans="1:12" x14ac:dyDescent="0.25">
      <c r="A5552" s="193">
        <f>+'Información ELECTRO PUNO'!A5532</f>
        <v>5531</v>
      </c>
      <c r="B5552" s="26" t="str">
        <f t="shared" si="619"/>
        <v>SICODI</v>
      </c>
      <c r="C5552" s="9" t="str">
        <f t="shared" si="615"/>
        <v>Puno</v>
      </c>
      <c r="D5552" s="9" t="str">
        <f t="shared" si="616"/>
        <v>No Reporta</v>
      </c>
      <c r="E5552" s="9" t="str">
        <f t="shared" si="617"/>
        <v>No Reporta</v>
      </c>
      <c r="F5552" s="194" t="str">
        <f>+'Información ELECTRO PUNO'!E5532</f>
        <v>MT</v>
      </c>
      <c r="G5552" s="194">
        <f>+'Información ELECTRO PUNO'!G5532</f>
        <v>12</v>
      </c>
      <c r="H5552" s="9" t="str">
        <f t="shared" si="618"/>
        <v>Poste</v>
      </c>
      <c r="I5552" s="194" t="str">
        <f>+'Información ELECTRO PUNO'!F5532</f>
        <v>Madera Tratada</v>
      </c>
      <c r="J5552" s="194" t="str">
        <f>+'Información ELECTRO PUNO'!B5532</f>
        <v>PPM20</v>
      </c>
      <c r="K5552" s="9" t="str">
        <f t="shared" si="620"/>
        <v>POSTE DE MADERA TRATADA DE 12 mts. CL.5</v>
      </c>
      <c r="L5552" s="139">
        <f t="shared" si="621"/>
        <v>0.41</v>
      </c>
    </row>
    <row r="5553" spans="1:12" x14ac:dyDescent="0.25">
      <c r="A5553" s="193">
        <f>+'Información ELECTRO PUNO'!A5533</f>
        <v>5532</v>
      </c>
      <c r="B5553" s="26" t="str">
        <f t="shared" si="619"/>
        <v>SICODI</v>
      </c>
      <c r="C5553" s="9" t="str">
        <f t="shared" si="615"/>
        <v>Puno</v>
      </c>
      <c r="D5553" s="9" t="str">
        <f t="shared" si="616"/>
        <v>No Reporta</v>
      </c>
      <c r="E5553" s="9" t="str">
        <f t="shared" si="617"/>
        <v>No Reporta</v>
      </c>
      <c r="F5553" s="194" t="str">
        <f>+'Información ELECTRO PUNO'!E5533</f>
        <v>MT</v>
      </c>
      <c r="G5553" s="194">
        <f>+'Información ELECTRO PUNO'!G5533</f>
        <v>12</v>
      </c>
      <c r="H5553" s="9" t="str">
        <f t="shared" si="618"/>
        <v>Poste</v>
      </c>
      <c r="I5553" s="194" t="str">
        <f>+'Información ELECTRO PUNO'!F5533</f>
        <v>Madera Tratada</v>
      </c>
      <c r="J5553" s="194" t="str">
        <f>+'Información ELECTRO PUNO'!B5533</f>
        <v>PPM20</v>
      </c>
      <c r="K5553" s="9" t="str">
        <f t="shared" si="620"/>
        <v>POSTE DE MADERA TRATADA DE 12 mts. CL.5</v>
      </c>
      <c r="L5553" s="139">
        <f t="shared" si="621"/>
        <v>0.41</v>
      </c>
    </row>
    <row r="5554" spans="1:12" x14ac:dyDescent="0.25">
      <c r="A5554" s="193">
        <f>+'Información ELECTRO PUNO'!A5534</f>
        <v>5533</v>
      </c>
      <c r="B5554" s="26" t="str">
        <f t="shared" si="619"/>
        <v>SICODI</v>
      </c>
      <c r="C5554" s="9" t="str">
        <f t="shared" si="615"/>
        <v>Puno</v>
      </c>
      <c r="D5554" s="9" t="str">
        <f t="shared" si="616"/>
        <v>No Reporta</v>
      </c>
      <c r="E5554" s="9" t="str">
        <f t="shared" si="617"/>
        <v>No Reporta</v>
      </c>
      <c r="F5554" s="194" t="str">
        <f>+'Información ELECTRO PUNO'!E5534</f>
        <v>MT</v>
      </c>
      <c r="G5554" s="194">
        <f>+'Información ELECTRO PUNO'!G5534</f>
        <v>12</v>
      </c>
      <c r="H5554" s="9" t="str">
        <f t="shared" si="618"/>
        <v>Poste</v>
      </c>
      <c r="I5554" s="194" t="str">
        <f>+'Información ELECTRO PUNO'!F5534</f>
        <v>Madera Tratada</v>
      </c>
      <c r="J5554" s="194" t="str">
        <f>+'Información ELECTRO PUNO'!B5534</f>
        <v>PPM20</v>
      </c>
      <c r="K5554" s="9" t="str">
        <f t="shared" si="620"/>
        <v>POSTE DE MADERA TRATADA DE 12 mts. CL.5</v>
      </c>
      <c r="L5554" s="139">
        <f t="shared" si="621"/>
        <v>0.41</v>
      </c>
    </row>
    <row r="5555" spans="1:12" x14ac:dyDescent="0.25">
      <c r="A5555" s="193">
        <f>+'Información ELECTRO PUNO'!A5535</f>
        <v>5534</v>
      </c>
      <c r="B5555" s="26" t="str">
        <f t="shared" si="619"/>
        <v>SICODI</v>
      </c>
      <c r="C5555" s="9" t="str">
        <f t="shared" si="615"/>
        <v>Puno</v>
      </c>
      <c r="D5555" s="9" t="str">
        <f t="shared" si="616"/>
        <v>No Reporta</v>
      </c>
      <c r="E5555" s="9" t="str">
        <f t="shared" si="617"/>
        <v>No Reporta</v>
      </c>
      <c r="F5555" s="194" t="str">
        <f>+'Información ELECTRO PUNO'!E5535</f>
        <v>MT</v>
      </c>
      <c r="G5555" s="194">
        <f>+'Información ELECTRO PUNO'!G5535</f>
        <v>12</v>
      </c>
      <c r="H5555" s="9" t="str">
        <f t="shared" si="618"/>
        <v>Poste</v>
      </c>
      <c r="I5555" s="194" t="str">
        <f>+'Información ELECTRO PUNO'!F5535</f>
        <v>Madera Tratada</v>
      </c>
      <c r="J5555" s="194" t="str">
        <f>+'Información ELECTRO PUNO'!B5535</f>
        <v>PPM20</v>
      </c>
      <c r="K5555" s="9" t="str">
        <f t="shared" si="620"/>
        <v>POSTE DE MADERA TRATADA DE 12 mts. CL.5</v>
      </c>
      <c r="L5555" s="139">
        <f t="shared" si="621"/>
        <v>0.41</v>
      </c>
    </row>
    <row r="5556" spans="1:12" x14ac:dyDescent="0.25">
      <c r="A5556" s="193">
        <f>+'Información ELECTRO PUNO'!A5536</f>
        <v>5535</v>
      </c>
      <c r="B5556" s="26" t="str">
        <f t="shared" si="619"/>
        <v>SICODI</v>
      </c>
      <c r="C5556" s="9" t="str">
        <f t="shared" si="615"/>
        <v>Puno</v>
      </c>
      <c r="D5556" s="9" t="str">
        <f t="shared" si="616"/>
        <v>No Reporta</v>
      </c>
      <c r="E5556" s="9" t="str">
        <f t="shared" si="617"/>
        <v>No Reporta</v>
      </c>
      <c r="F5556" s="194" t="str">
        <f>+'Información ELECTRO PUNO'!E5536</f>
        <v>MT</v>
      </c>
      <c r="G5556" s="194">
        <f>+'Información ELECTRO PUNO'!G5536</f>
        <v>12</v>
      </c>
      <c r="H5556" s="9" t="str">
        <f t="shared" si="618"/>
        <v>Poste</v>
      </c>
      <c r="I5556" s="194" t="str">
        <f>+'Información ELECTRO PUNO'!F5536</f>
        <v>Madera Tratada</v>
      </c>
      <c r="J5556" s="194" t="str">
        <f>+'Información ELECTRO PUNO'!B5536</f>
        <v>PPM20</v>
      </c>
      <c r="K5556" s="9" t="str">
        <f t="shared" si="620"/>
        <v>POSTE DE MADERA TRATADA DE 12 mts. CL.5</v>
      </c>
      <c r="L5556" s="139">
        <f t="shared" si="621"/>
        <v>0.41</v>
      </c>
    </row>
    <row r="5557" spans="1:12" x14ac:dyDescent="0.25">
      <c r="A5557" s="193">
        <f>+'Información ELECTRO PUNO'!A5537</f>
        <v>5536</v>
      </c>
      <c r="B5557" s="26" t="str">
        <f t="shared" si="619"/>
        <v>SICODI</v>
      </c>
      <c r="C5557" s="9" t="str">
        <f t="shared" si="615"/>
        <v>Puno</v>
      </c>
      <c r="D5557" s="9" t="str">
        <f t="shared" si="616"/>
        <v>No Reporta</v>
      </c>
      <c r="E5557" s="9" t="str">
        <f t="shared" si="617"/>
        <v>No Reporta</v>
      </c>
      <c r="F5557" s="194" t="str">
        <f>+'Información ELECTRO PUNO'!E5537</f>
        <v>MT</v>
      </c>
      <c r="G5557" s="194">
        <f>+'Información ELECTRO PUNO'!G5537</f>
        <v>12</v>
      </c>
      <c r="H5557" s="9" t="str">
        <f t="shared" si="618"/>
        <v>Poste</v>
      </c>
      <c r="I5557" s="194" t="str">
        <f>+'Información ELECTRO PUNO'!F5537</f>
        <v>Madera Tratada</v>
      </c>
      <c r="J5557" s="194" t="str">
        <f>+'Información ELECTRO PUNO'!B5537</f>
        <v>PPM20</v>
      </c>
      <c r="K5557" s="9" t="str">
        <f t="shared" si="620"/>
        <v>POSTE DE MADERA TRATADA DE 12 mts. CL.5</v>
      </c>
      <c r="L5557" s="139">
        <f t="shared" si="621"/>
        <v>0.41</v>
      </c>
    </row>
    <row r="5558" spans="1:12" x14ac:dyDescent="0.25">
      <c r="A5558" s="193">
        <f>+'Información ELECTRO PUNO'!A5538</f>
        <v>5537</v>
      </c>
      <c r="B5558" s="26" t="str">
        <f t="shared" si="619"/>
        <v>SICODI</v>
      </c>
      <c r="C5558" s="9" t="str">
        <f t="shared" si="615"/>
        <v>Puno</v>
      </c>
      <c r="D5558" s="9" t="str">
        <f t="shared" si="616"/>
        <v>No Reporta</v>
      </c>
      <c r="E5558" s="9" t="str">
        <f t="shared" si="617"/>
        <v>No Reporta</v>
      </c>
      <c r="F5558" s="194" t="str">
        <f>+'Información ELECTRO PUNO'!E5538</f>
        <v>MT</v>
      </c>
      <c r="G5558" s="194">
        <f>+'Información ELECTRO PUNO'!G5538</f>
        <v>12</v>
      </c>
      <c r="H5558" s="9" t="str">
        <f t="shared" si="618"/>
        <v>Poste</v>
      </c>
      <c r="I5558" s="194" t="str">
        <f>+'Información ELECTRO PUNO'!F5538</f>
        <v>Madera Tratada</v>
      </c>
      <c r="J5558" s="194" t="str">
        <f>+'Información ELECTRO PUNO'!B5538</f>
        <v>PPM20</v>
      </c>
      <c r="K5558" s="9" t="str">
        <f t="shared" si="620"/>
        <v>POSTE DE MADERA TRATADA DE 12 mts. CL.5</v>
      </c>
      <c r="L5558" s="139">
        <f t="shared" si="621"/>
        <v>0.41</v>
      </c>
    </row>
    <row r="5559" spans="1:12" x14ac:dyDescent="0.25">
      <c r="A5559" s="193">
        <f>+'Información ELECTRO PUNO'!A5539</f>
        <v>5538</v>
      </c>
      <c r="B5559" s="26" t="str">
        <f t="shared" si="619"/>
        <v>SICODI</v>
      </c>
      <c r="C5559" s="9" t="str">
        <f t="shared" si="615"/>
        <v>Puno</v>
      </c>
      <c r="D5559" s="9" t="str">
        <f t="shared" si="616"/>
        <v>No Reporta</v>
      </c>
      <c r="E5559" s="9" t="str">
        <f t="shared" si="617"/>
        <v>No Reporta</v>
      </c>
      <c r="F5559" s="194" t="str">
        <f>+'Información ELECTRO PUNO'!E5539</f>
        <v>MT</v>
      </c>
      <c r="G5559" s="194">
        <f>+'Información ELECTRO PUNO'!G5539</f>
        <v>12</v>
      </c>
      <c r="H5559" s="9" t="str">
        <f t="shared" si="618"/>
        <v>Poste</v>
      </c>
      <c r="I5559" s="194" t="str">
        <f>+'Información ELECTRO PUNO'!F5539</f>
        <v>Madera Tratada</v>
      </c>
      <c r="J5559" s="194" t="str">
        <f>+'Información ELECTRO PUNO'!B5539</f>
        <v>PPM20</v>
      </c>
      <c r="K5559" s="9" t="str">
        <f t="shared" si="620"/>
        <v>POSTE DE MADERA TRATADA DE 12 mts. CL.5</v>
      </c>
      <c r="L5559" s="139">
        <f t="shared" si="621"/>
        <v>0.41</v>
      </c>
    </row>
    <row r="5560" spans="1:12" x14ac:dyDescent="0.25">
      <c r="A5560" s="193">
        <f>+'Información ELECTRO PUNO'!A5540</f>
        <v>5539</v>
      </c>
      <c r="B5560" s="26" t="str">
        <f t="shared" si="619"/>
        <v>SICODI</v>
      </c>
      <c r="C5560" s="9" t="str">
        <f t="shared" si="615"/>
        <v>Puno</v>
      </c>
      <c r="D5560" s="9" t="str">
        <f t="shared" si="616"/>
        <v>No Reporta</v>
      </c>
      <c r="E5560" s="9" t="str">
        <f t="shared" si="617"/>
        <v>No Reporta</v>
      </c>
      <c r="F5560" s="194" t="str">
        <f>+'Información ELECTRO PUNO'!E5540</f>
        <v>MT</v>
      </c>
      <c r="G5560" s="194">
        <f>+'Información ELECTRO PUNO'!G5540</f>
        <v>12</v>
      </c>
      <c r="H5560" s="9" t="str">
        <f t="shared" si="618"/>
        <v>Poste</v>
      </c>
      <c r="I5560" s="194" t="str">
        <f>+'Información ELECTRO PUNO'!F5540</f>
        <v>Madera Tratada</v>
      </c>
      <c r="J5560" s="194" t="str">
        <f>+'Información ELECTRO PUNO'!B5540</f>
        <v>PPM20</v>
      </c>
      <c r="K5560" s="9" t="str">
        <f t="shared" si="620"/>
        <v>POSTE DE MADERA TRATADA DE 12 mts. CL.5</v>
      </c>
      <c r="L5560" s="139">
        <f t="shared" si="621"/>
        <v>0.41</v>
      </c>
    </row>
    <row r="5561" spans="1:12" x14ac:dyDescent="0.25">
      <c r="A5561" s="193">
        <f>+'Información ELECTRO PUNO'!A5541</f>
        <v>5540</v>
      </c>
      <c r="B5561" s="26" t="str">
        <f t="shared" si="619"/>
        <v>SICODI</v>
      </c>
      <c r="C5561" s="9" t="str">
        <f t="shared" si="615"/>
        <v>Puno</v>
      </c>
      <c r="D5561" s="9" t="str">
        <f t="shared" si="616"/>
        <v>No Reporta</v>
      </c>
      <c r="E5561" s="9" t="str">
        <f t="shared" si="617"/>
        <v>No Reporta</v>
      </c>
      <c r="F5561" s="194" t="str">
        <f>+'Información ELECTRO PUNO'!E5541</f>
        <v>MT</v>
      </c>
      <c r="G5561" s="194">
        <f>+'Información ELECTRO PUNO'!G5541</f>
        <v>12</v>
      </c>
      <c r="H5561" s="9" t="str">
        <f t="shared" si="618"/>
        <v>Poste</v>
      </c>
      <c r="I5561" s="194" t="str">
        <f>+'Información ELECTRO PUNO'!F5541</f>
        <v>Madera Tratada</v>
      </c>
      <c r="J5561" s="194" t="str">
        <f>+'Información ELECTRO PUNO'!B5541</f>
        <v>PPM20</v>
      </c>
      <c r="K5561" s="9" t="str">
        <f t="shared" si="620"/>
        <v>POSTE DE MADERA TRATADA DE 12 mts. CL.5</v>
      </c>
      <c r="L5561" s="139">
        <f t="shared" si="621"/>
        <v>0.41</v>
      </c>
    </row>
    <row r="5562" spans="1:12" x14ac:dyDescent="0.25">
      <c r="A5562" s="193">
        <f>+'Información ELECTRO PUNO'!A5542</f>
        <v>5541</v>
      </c>
      <c r="B5562" s="26" t="str">
        <f t="shared" si="619"/>
        <v>SICODI</v>
      </c>
      <c r="C5562" s="9" t="str">
        <f t="shared" si="615"/>
        <v>Puno</v>
      </c>
      <c r="D5562" s="9" t="str">
        <f t="shared" si="616"/>
        <v>No Reporta</v>
      </c>
      <c r="E5562" s="9" t="str">
        <f t="shared" si="617"/>
        <v>No Reporta</v>
      </c>
      <c r="F5562" s="194" t="str">
        <f>+'Información ELECTRO PUNO'!E5542</f>
        <v>MT</v>
      </c>
      <c r="G5562" s="194">
        <f>+'Información ELECTRO PUNO'!G5542</f>
        <v>12</v>
      </c>
      <c r="H5562" s="9" t="str">
        <f t="shared" si="618"/>
        <v>Poste</v>
      </c>
      <c r="I5562" s="194" t="str">
        <f>+'Información ELECTRO PUNO'!F5542</f>
        <v>Madera Tratada</v>
      </c>
      <c r="J5562" s="194" t="str">
        <f>+'Información ELECTRO PUNO'!B5542</f>
        <v>PPM20</v>
      </c>
      <c r="K5562" s="9" t="str">
        <f t="shared" si="620"/>
        <v>POSTE DE MADERA TRATADA DE 12 mts. CL.5</v>
      </c>
      <c r="L5562" s="139">
        <f t="shared" si="621"/>
        <v>0.41</v>
      </c>
    </row>
    <row r="5563" spans="1:12" x14ac:dyDescent="0.25">
      <c r="A5563" s="193">
        <f>+'Información ELECTRO PUNO'!A5543</f>
        <v>5542</v>
      </c>
      <c r="B5563" s="26" t="str">
        <f t="shared" si="619"/>
        <v>SICODI</v>
      </c>
      <c r="C5563" s="9" t="str">
        <f t="shared" si="615"/>
        <v>Puno</v>
      </c>
      <c r="D5563" s="9" t="str">
        <f t="shared" si="616"/>
        <v>No Reporta</v>
      </c>
      <c r="E5563" s="9" t="str">
        <f t="shared" si="617"/>
        <v>No Reporta</v>
      </c>
      <c r="F5563" s="194" t="str">
        <f>+'Información ELECTRO PUNO'!E5543</f>
        <v>MT</v>
      </c>
      <c r="G5563" s="194">
        <f>+'Información ELECTRO PUNO'!G5543</f>
        <v>12</v>
      </c>
      <c r="H5563" s="9" t="str">
        <f t="shared" si="618"/>
        <v>Poste</v>
      </c>
      <c r="I5563" s="194" t="str">
        <f>+'Información ELECTRO PUNO'!F5543</f>
        <v>Madera Tratada</v>
      </c>
      <c r="J5563" s="194" t="str">
        <f>+'Información ELECTRO PUNO'!B5543</f>
        <v>PPM20</v>
      </c>
      <c r="K5563" s="9" t="str">
        <f t="shared" si="620"/>
        <v>POSTE DE MADERA TRATADA DE 12 mts. CL.5</v>
      </c>
      <c r="L5563" s="139">
        <f t="shared" si="621"/>
        <v>0.41</v>
      </c>
    </row>
    <row r="5564" spans="1:12" x14ac:dyDescent="0.25">
      <c r="A5564" s="193">
        <f>+'Información ELECTRO PUNO'!A5544</f>
        <v>5543</v>
      </c>
      <c r="B5564" s="26" t="str">
        <f t="shared" si="619"/>
        <v>SICODI</v>
      </c>
      <c r="C5564" s="9" t="str">
        <f t="shared" si="615"/>
        <v>Puno</v>
      </c>
      <c r="D5564" s="9" t="str">
        <f t="shared" si="616"/>
        <v>No Reporta</v>
      </c>
      <c r="E5564" s="9" t="str">
        <f t="shared" si="617"/>
        <v>No Reporta</v>
      </c>
      <c r="F5564" s="194" t="str">
        <f>+'Información ELECTRO PUNO'!E5544</f>
        <v>MT</v>
      </c>
      <c r="G5564" s="194">
        <f>+'Información ELECTRO PUNO'!G5544</f>
        <v>12</v>
      </c>
      <c r="H5564" s="9" t="str">
        <f t="shared" si="618"/>
        <v>Poste</v>
      </c>
      <c r="I5564" s="194" t="str">
        <f>+'Información ELECTRO PUNO'!F5544</f>
        <v>Madera Tratada</v>
      </c>
      <c r="J5564" s="194" t="str">
        <f>+'Información ELECTRO PUNO'!B5544</f>
        <v>PPM20</v>
      </c>
      <c r="K5564" s="9" t="str">
        <f t="shared" si="620"/>
        <v>POSTE DE MADERA TRATADA DE 12 mts. CL.5</v>
      </c>
      <c r="L5564" s="139">
        <f t="shared" si="621"/>
        <v>0.41</v>
      </c>
    </row>
    <row r="5565" spans="1:12" x14ac:dyDescent="0.25">
      <c r="A5565" s="193">
        <f>+'Información ELECTRO PUNO'!A5545</f>
        <v>5544</v>
      </c>
      <c r="B5565" s="26" t="str">
        <f t="shared" si="619"/>
        <v>SICODI</v>
      </c>
      <c r="C5565" s="9" t="str">
        <f t="shared" si="615"/>
        <v>Puno</v>
      </c>
      <c r="D5565" s="9" t="str">
        <f t="shared" si="616"/>
        <v>No Reporta</v>
      </c>
      <c r="E5565" s="9" t="str">
        <f t="shared" si="617"/>
        <v>No Reporta</v>
      </c>
      <c r="F5565" s="194" t="str">
        <f>+'Información ELECTRO PUNO'!E5545</f>
        <v>MT</v>
      </c>
      <c r="G5565" s="194">
        <f>+'Información ELECTRO PUNO'!G5545</f>
        <v>12</v>
      </c>
      <c r="H5565" s="9" t="str">
        <f t="shared" si="618"/>
        <v>Poste</v>
      </c>
      <c r="I5565" s="194" t="str">
        <f>+'Información ELECTRO PUNO'!F5545</f>
        <v>Madera Tratada</v>
      </c>
      <c r="J5565" s="194" t="str">
        <f>+'Información ELECTRO PUNO'!B5545</f>
        <v>PPM20</v>
      </c>
      <c r="K5565" s="9" t="str">
        <f t="shared" si="620"/>
        <v>POSTE DE MADERA TRATADA DE 12 mts. CL.5</v>
      </c>
      <c r="L5565" s="139">
        <f t="shared" si="621"/>
        <v>0.41</v>
      </c>
    </row>
    <row r="5566" spans="1:12" x14ac:dyDescent="0.25">
      <c r="A5566" s="193">
        <f>+'Información ELECTRO PUNO'!A5546</f>
        <v>5545</v>
      </c>
      <c r="B5566" s="26" t="str">
        <f t="shared" si="619"/>
        <v>SICODI</v>
      </c>
      <c r="C5566" s="9" t="str">
        <f t="shared" si="615"/>
        <v>Puno</v>
      </c>
      <c r="D5566" s="9" t="str">
        <f t="shared" si="616"/>
        <v>No Reporta</v>
      </c>
      <c r="E5566" s="9" t="str">
        <f t="shared" si="617"/>
        <v>No Reporta</v>
      </c>
      <c r="F5566" s="194" t="str">
        <f>+'Información ELECTRO PUNO'!E5546</f>
        <v>MT</v>
      </c>
      <c r="G5566" s="194">
        <f>+'Información ELECTRO PUNO'!G5546</f>
        <v>12</v>
      </c>
      <c r="H5566" s="9" t="str">
        <f t="shared" si="618"/>
        <v>Poste</v>
      </c>
      <c r="I5566" s="194" t="str">
        <f>+'Información ELECTRO PUNO'!F5546</f>
        <v>Madera Tratada</v>
      </c>
      <c r="J5566" s="194" t="str">
        <f>+'Información ELECTRO PUNO'!B5546</f>
        <v>PPM20</v>
      </c>
      <c r="K5566" s="9" t="str">
        <f t="shared" si="620"/>
        <v>POSTE DE MADERA TRATADA DE 12 mts. CL.5</v>
      </c>
      <c r="L5566" s="139">
        <f t="shared" si="621"/>
        <v>0.41</v>
      </c>
    </row>
    <row r="5567" spans="1:12" x14ac:dyDescent="0.25">
      <c r="A5567" s="193">
        <f>+'Información ELECTRO PUNO'!A5547</f>
        <v>5546</v>
      </c>
      <c r="B5567" s="26" t="str">
        <f t="shared" si="619"/>
        <v>SICODI</v>
      </c>
      <c r="C5567" s="9" t="str">
        <f t="shared" si="615"/>
        <v>Puno</v>
      </c>
      <c r="D5567" s="9" t="str">
        <f t="shared" si="616"/>
        <v>No Reporta</v>
      </c>
      <c r="E5567" s="9" t="str">
        <f t="shared" si="617"/>
        <v>No Reporta</v>
      </c>
      <c r="F5567" s="194" t="str">
        <f>+'Información ELECTRO PUNO'!E5547</f>
        <v>MT</v>
      </c>
      <c r="G5567" s="194">
        <f>+'Información ELECTRO PUNO'!G5547</f>
        <v>12</v>
      </c>
      <c r="H5567" s="9" t="str">
        <f t="shared" si="618"/>
        <v>Poste</v>
      </c>
      <c r="I5567" s="194" t="str">
        <f>+'Información ELECTRO PUNO'!F5547</f>
        <v>Madera Tratada</v>
      </c>
      <c r="J5567" s="194" t="str">
        <f>+'Información ELECTRO PUNO'!B5547</f>
        <v>PPM20</v>
      </c>
      <c r="K5567" s="9" t="str">
        <f t="shared" si="620"/>
        <v>POSTE DE MADERA TRATADA DE 12 mts. CL.5</v>
      </c>
      <c r="L5567" s="139">
        <f t="shared" si="621"/>
        <v>0.41</v>
      </c>
    </row>
    <row r="5568" spans="1:12" x14ac:dyDescent="0.25">
      <c r="A5568" s="193">
        <f>+'Información ELECTRO PUNO'!A5548</f>
        <v>5547</v>
      </c>
      <c r="B5568" s="26" t="str">
        <f t="shared" si="619"/>
        <v>SICODI</v>
      </c>
      <c r="C5568" s="9" t="str">
        <f t="shared" si="615"/>
        <v>Puno</v>
      </c>
      <c r="D5568" s="9" t="str">
        <f t="shared" si="616"/>
        <v>No Reporta</v>
      </c>
      <c r="E5568" s="9" t="str">
        <f t="shared" si="617"/>
        <v>No Reporta</v>
      </c>
      <c r="F5568" s="194" t="str">
        <f>+'Información ELECTRO PUNO'!E5548</f>
        <v>MT</v>
      </c>
      <c r="G5568" s="194">
        <f>+'Información ELECTRO PUNO'!G5548</f>
        <v>12</v>
      </c>
      <c r="H5568" s="9" t="str">
        <f t="shared" si="618"/>
        <v>Poste</v>
      </c>
      <c r="I5568" s="194" t="str">
        <f>+'Información ELECTRO PUNO'!F5548</f>
        <v>Madera Tratada</v>
      </c>
      <c r="J5568" s="194" t="str">
        <f>+'Información ELECTRO PUNO'!B5548</f>
        <v>PPM20</v>
      </c>
      <c r="K5568" s="9" t="str">
        <f t="shared" si="620"/>
        <v>POSTE DE MADERA TRATADA DE 12 mts. CL.5</v>
      </c>
      <c r="L5568" s="139">
        <f t="shared" si="621"/>
        <v>0.41</v>
      </c>
    </row>
    <row r="5569" spans="1:12" x14ac:dyDescent="0.25">
      <c r="A5569" s="193">
        <f>+'Información ELECTRO PUNO'!A5549</f>
        <v>5548</v>
      </c>
      <c r="B5569" s="26" t="str">
        <f t="shared" si="619"/>
        <v>SICODI</v>
      </c>
      <c r="C5569" s="9" t="str">
        <f t="shared" si="615"/>
        <v>Puno</v>
      </c>
      <c r="D5569" s="9" t="str">
        <f t="shared" si="616"/>
        <v>No Reporta</v>
      </c>
      <c r="E5569" s="9" t="str">
        <f t="shared" si="617"/>
        <v>No Reporta</v>
      </c>
      <c r="F5569" s="194" t="str">
        <f>+'Información ELECTRO PUNO'!E5549</f>
        <v>MT</v>
      </c>
      <c r="G5569" s="194">
        <f>+'Información ELECTRO PUNO'!G5549</f>
        <v>12</v>
      </c>
      <c r="H5569" s="9" t="str">
        <f t="shared" si="618"/>
        <v>Poste</v>
      </c>
      <c r="I5569" s="194" t="str">
        <f>+'Información ELECTRO PUNO'!F5549</f>
        <v>Madera Tratada</v>
      </c>
      <c r="J5569" s="194" t="str">
        <f>+'Información ELECTRO PUNO'!B5549</f>
        <v>PPM20</v>
      </c>
      <c r="K5569" s="9" t="str">
        <f t="shared" si="620"/>
        <v>POSTE DE MADERA TRATADA DE 12 mts. CL.5</v>
      </c>
      <c r="L5569" s="139">
        <f t="shared" si="621"/>
        <v>0.41</v>
      </c>
    </row>
    <row r="5570" spans="1:12" x14ac:dyDescent="0.25">
      <c r="A5570" s="193">
        <f>+'Información ELECTRO PUNO'!A5550</f>
        <v>5549</v>
      </c>
      <c r="B5570" s="26" t="str">
        <f t="shared" si="619"/>
        <v>SICODI</v>
      </c>
      <c r="C5570" s="9" t="str">
        <f t="shared" si="615"/>
        <v>Puno</v>
      </c>
      <c r="D5570" s="9" t="str">
        <f t="shared" si="616"/>
        <v>No Reporta</v>
      </c>
      <c r="E5570" s="9" t="str">
        <f t="shared" si="617"/>
        <v>No Reporta</v>
      </c>
      <c r="F5570" s="194" t="str">
        <f>+'Información ELECTRO PUNO'!E5550</f>
        <v>MT</v>
      </c>
      <c r="G5570" s="194">
        <f>+'Información ELECTRO PUNO'!G5550</f>
        <v>12</v>
      </c>
      <c r="H5570" s="9" t="str">
        <f t="shared" si="618"/>
        <v>Poste</v>
      </c>
      <c r="I5570" s="194" t="str">
        <f>+'Información ELECTRO PUNO'!F5550</f>
        <v>Madera Tratada</v>
      </c>
      <c r="J5570" s="194" t="str">
        <f>+'Información ELECTRO PUNO'!B5550</f>
        <v>PPM20</v>
      </c>
      <c r="K5570" s="9" t="str">
        <f t="shared" si="620"/>
        <v>POSTE DE MADERA TRATADA DE 12 mts. CL.5</v>
      </c>
      <c r="L5570" s="139">
        <f t="shared" si="621"/>
        <v>0.41</v>
      </c>
    </row>
    <row r="5571" spans="1:12" x14ac:dyDescent="0.25">
      <c r="A5571" s="193">
        <f>+'Información ELECTRO PUNO'!A5551</f>
        <v>5550</v>
      </c>
      <c r="B5571" s="26" t="str">
        <f t="shared" si="619"/>
        <v>SICODI</v>
      </c>
      <c r="C5571" s="9" t="str">
        <f t="shared" si="615"/>
        <v>Puno</v>
      </c>
      <c r="D5571" s="9" t="str">
        <f t="shared" si="616"/>
        <v>No Reporta</v>
      </c>
      <c r="E5571" s="9" t="str">
        <f t="shared" si="617"/>
        <v>No Reporta</v>
      </c>
      <c r="F5571" s="194" t="str">
        <f>+'Información ELECTRO PUNO'!E5551</f>
        <v>MT</v>
      </c>
      <c r="G5571" s="194">
        <f>+'Información ELECTRO PUNO'!G5551</f>
        <v>12</v>
      </c>
      <c r="H5571" s="9" t="str">
        <f t="shared" si="618"/>
        <v>Poste</v>
      </c>
      <c r="I5571" s="194" t="str">
        <f>+'Información ELECTRO PUNO'!F5551</f>
        <v>Madera Tratada</v>
      </c>
      <c r="J5571" s="194" t="str">
        <f>+'Información ELECTRO PUNO'!B5551</f>
        <v>PPM20</v>
      </c>
      <c r="K5571" s="9" t="str">
        <f t="shared" si="620"/>
        <v>POSTE DE MADERA TRATADA DE 12 mts. CL.5</v>
      </c>
      <c r="L5571" s="139">
        <f t="shared" si="621"/>
        <v>0.41</v>
      </c>
    </row>
    <row r="5572" spans="1:12" x14ac:dyDescent="0.25">
      <c r="A5572" s="193">
        <f>+'Información ELECTRO PUNO'!A5552</f>
        <v>5551</v>
      </c>
      <c r="B5572" s="26" t="str">
        <f t="shared" si="619"/>
        <v>SICODI</v>
      </c>
      <c r="C5572" s="9" t="str">
        <f t="shared" si="615"/>
        <v>Puno</v>
      </c>
      <c r="D5572" s="9" t="str">
        <f t="shared" si="616"/>
        <v>No Reporta</v>
      </c>
      <c r="E5572" s="9" t="str">
        <f t="shared" si="617"/>
        <v>No Reporta</v>
      </c>
      <c r="F5572" s="194" t="str">
        <f>+'Información ELECTRO PUNO'!E5552</f>
        <v>MT</v>
      </c>
      <c r="G5572" s="194">
        <f>+'Información ELECTRO PUNO'!G5552</f>
        <v>12</v>
      </c>
      <c r="H5572" s="9" t="str">
        <f t="shared" si="618"/>
        <v>Poste</v>
      </c>
      <c r="I5572" s="194" t="str">
        <f>+'Información ELECTRO PUNO'!F5552</f>
        <v>Madera Tratada</v>
      </c>
      <c r="J5572" s="194" t="str">
        <f>+'Información ELECTRO PUNO'!B5552</f>
        <v>PPM20</v>
      </c>
      <c r="K5572" s="9" t="str">
        <f t="shared" si="620"/>
        <v>POSTE DE MADERA TRATADA DE 12 mts. CL.5</v>
      </c>
      <c r="L5572" s="139">
        <f t="shared" si="621"/>
        <v>0.41</v>
      </c>
    </row>
    <row r="5573" spans="1:12" x14ac:dyDescent="0.25">
      <c r="A5573" s="193">
        <f>+'Información ELECTRO PUNO'!A5553</f>
        <v>5552</v>
      </c>
      <c r="B5573" s="26" t="str">
        <f t="shared" si="619"/>
        <v>SICODI</v>
      </c>
      <c r="C5573" s="9" t="str">
        <f t="shared" si="615"/>
        <v>Puno</v>
      </c>
      <c r="D5573" s="9" t="str">
        <f t="shared" si="616"/>
        <v>No Reporta</v>
      </c>
      <c r="E5573" s="9" t="str">
        <f t="shared" si="617"/>
        <v>No Reporta</v>
      </c>
      <c r="F5573" s="194" t="str">
        <f>+'Información ELECTRO PUNO'!E5553</f>
        <v>MT</v>
      </c>
      <c r="G5573" s="194">
        <f>+'Información ELECTRO PUNO'!G5553</f>
        <v>12</v>
      </c>
      <c r="H5573" s="9" t="str">
        <f t="shared" si="618"/>
        <v>Poste</v>
      </c>
      <c r="I5573" s="194" t="str">
        <f>+'Información ELECTRO PUNO'!F5553</f>
        <v>Madera Tratada</v>
      </c>
      <c r="J5573" s="194" t="str">
        <f>+'Información ELECTRO PUNO'!B5553</f>
        <v>PPM20</v>
      </c>
      <c r="K5573" s="9" t="str">
        <f t="shared" si="620"/>
        <v>POSTE DE MADERA TRATADA DE 12 mts. CL.5</v>
      </c>
      <c r="L5573" s="139">
        <f t="shared" si="621"/>
        <v>0.41</v>
      </c>
    </row>
    <row r="5574" spans="1:12" x14ac:dyDescent="0.25">
      <c r="A5574" s="193">
        <f>+'Información ELECTRO PUNO'!A5554</f>
        <v>5553</v>
      </c>
      <c r="B5574" s="26" t="str">
        <f t="shared" si="619"/>
        <v>SICODI</v>
      </c>
      <c r="C5574" s="9" t="str">
        <f t="shared" si="615"/>
        <v>Puno</v>
      </c>
      <c r="D5574" s="9" t="str">
        <f t="shared" si="616"/>
        <v>No Reporta</v>
      </c>
      <c r="E5574" s="9" t="str">
        <f t="shared" si="617"/>
        <v>No Reporta</v>
      </c>
      <c r="F5574" s="194" t="str">
        <f>+'Información ELECTRO PUNO'!E5554</f>
        <v>MT</v>
      </c>
      <c r="G5574" s="194">
        <f>+'Información ELECTRO PUNO'!G5554</f>
        <v>12</v>
      </c>
      <c r="H5574" s="9" t="str">
        <f t="shared" si="618"/>
        <v>Poste</v>
      </c>
      <c r="I5574" s="194" t="str">
        <f>+'Información ELECTRO PUNO'!F5554</f>
        <v>Madera Tratada</v>
      </c>
      <c r="J5574" s="194" t="str">
        <f>+'Información ELECTRO PUNO'!B5554</f>
        <v>PPM20</v>
      </c>
      <c r="K5574" s="9" t="str">
        <f t="shared" si="620"/>
        <v>POSTE DE MADERA TRATADA DE 12 mts. CL.5</v>
      </c>
      <c r="L5574" s="139">
        <f t="shared" si="621"/>
        <v>0.41</v>
      </c>
    </row>
    <row r="5575" spans="1:12" x14ac:dyDescent="0.25">
      <c r="A5575" s="193">
        <f>+'Información ELECTRO PUNO'!A5555</f>
        <v>5554</v>
      </c>
      <c r="B5575" s="26" t="str">
        <f t="shared" si="619"/>
        <v>SICODI</v>
      </c>
      <c r="C5575" s="9" t="str">
        <f t="shared" si="615"/>
        <v>Puno</v>
      </c>
      <c r="D5575" s="9" t="str">
        <f t="shared" si="616"/>
        <v>No Reporta</v>
      </c>
      <c r="E5575" s="9" t="str">
        <f t="shared" si="617"/>
        <v>No Reporta</v>
      </c>
      <c r="F5575" s="194" t="str">
        <f>+'Información ELECTRO PUNO'!E5555</f>
        <v>MT</v>
      </c>
      <c r="G5575" s="194">
        <f>+'Información ELECTRO PUNO'!G5555</f>
        <v>12</v>
      </c>
      <c r="H5575" s="9" t="str">
        <f t="shared" si="618"/>
        <v>Poste</v>
      </c>
      <c r="I5575" s="194" t="str">
        <f>+'Información ELECTRO PUNO'!F5555</f>
        <v>Madera Tratada</v>
      </c>
      <c r="J5575" s="194" t="str">
        <f>+'Información ELECTRO PUNO'!B5555</f>
        <v>PPM20</v>
      </c>
      <c r="K5575" s="9" t="str">
        <f t="shared" si="620"/>
        <v>POSTE DE MADERA TRATADA DE 12 mts. CL.5</v>
      </c>
      <c r="L5575" s="139">
        <f t="shared" si="621"/>
        <v>0.41</v>
      </c>
    </row>
    <row r="5576" spans="1:12" x14ac:dyDescent="0.25">
      <c r="A5576" s="193">
        <f>+'Información ELECTRO PUNO'!A5556</f>
        <v>5555</v>
      </c>
      <c r="B5576" s="26" t="str">
        <f t="shared" si="619"/>
        <v>SICODI</v>
      </c>
      <c r="C5576" s="9" t="str">
        <f t="shared" si="615"/>
        <v>Puno</v>
      </c>
      <c r="D5576" s="9" t="str">
        <f t="shared" si="616"/>
        <v>No Reporta</v>
      </c>
      <c r="E5576" s="9" t="str">
        <f t="shared" si="617"/>
        <v>No Reporta</v>
      </c>
      <c r="F5576" s="194" t="str">
        <f>+'Información ELECTRO PUNO'!E5556</f>
        <v>MT</v>
      </c>
      <c r="G5576" s="194">
        <f>+'Información ELECTRO PUNO'!G5556</f>
        <v>12</v>
      </c>
      <c r="H5576" s="9" t="str">
        <f t="shared" si="618"/>
        <v>Poste</v>
      </c>
      <c r="I5576" s="194" t="str">
        <f>+'Información ELECTRO PUNO'!F5556</f>
        <v>Madera Tratada</v>
      </c>
      <c r="J5576" s="194" t="str">
        <f>+'Información ELECTRO PUNO'!B5556</f>
        <v>PPM20</v>
      </c>
      <c r="K5576" s="9" t="str">
        <f t="shared" si="620"/>
        <v>POSTE DE MADERA TRATADA DE 12 mts. CL.5</v>
      </c>
      <c r="L5576" s="139">
        <f t="shared" si="621"/>
        <v>0.41</v>
      </c>
    </row>
    <row r="5577" spans="1:12" x14ac:dyDescent="0.25">
      <c r="A5577" s="193">
        <f>+'Información ELECTRO PUNO'!A5557</f>
        <v>5556</v>
      </c>
      <c r="B5577" s="26" t="str">
        <f t="shared" si="619"/>
        <v>SICODI</v>
      </c>
      <c r="C5577" s="9" t="str">
        <f t="shared" si="615"/>
        <v>Puno</v>
      </c>
      <c r="D5577" s="9" t="str">
        <f t="shared" si="616"/>
        <v>No Reporta</v>
      </c>
      <c r="E5577" s="9" t="str">
        <f t="shared" si="617"/>
        <v>No Reporta</v>
      </c>
      <c r="F5577" s="194" t="str">
        <f>+'Información ELECTRO PUNO'!E5557</f>
        <v>MT</v>
      </c>
      <c r="G5577" s="194">
        <f>+'Información ELECTRO PUNO'!G5557</f>
        <v>12</v>
      </c>
      <c r="H5577" s="9" t="str">
        <f t="shared" si="618"/>
        <v>Poste</v>
      </c>
      <c r="I5577" s="194" t="str">
        <f>+'Información ELECTRO PUNO'!F5557</f>
        <v>Madera Tratada</v>
      </c>
      <c r="J5577" s="194" t="str">
        <f>+'Información ELECTRO PUNO'!B5557</f>
        <v>PPM20</v>
      </c>
      <c r="K5577" s="9" t="str">
        <f t="shared" si="620"/>
        <v>POSTE DE MADERA TRATADA DE 12 mts. CL.5</v>
      </c>
      <c r="L5577" s="139">
        <f t="shared" si="621"/>
        <v>0.41</v>
      </c>
    </row>
    <row r="5578" spans="1:12" x14ac:dyDescent="0.25">
      <c r="A5578" s="193">
        <f>+'Información ELECTRO PUNO'!A5558</f>
        <v>5557</v>
      </c>
      <c r="B5578" s="26" t="str">
        <f t="shared" si="619"/>
        <v>SICODI</v>
      </c>
      <c r="C5578" s="9" t="str">
        <f t="shared" si="615"/>
        <v>Puno</v>
      </c>
      <c r="D5578" s="9" t="str">
        <f t="shared" si="616"/>
        <v>No Reporta</v>
      </c>
      <c r="E5578" s="9" t="str">
        <f t="shared" si="617"/>
        <v>No Reporta</v>
      </c>
      <c r="F5578" s="194" t="str">
        <f>+'Información ELECTRO PUNO'!E5558</f>
        <v>MT</v>
      </c>
      <c r="G5578" s="194">
        <f>+'Información ELECTRO PUNO'!G5558</f>
        <v>12</v>
      </c>
      <c r="H5578" s="9" t="str">
        <f t="shared" si="618"/>
        <v>Poste</v>
      </c>
      <c r="I5578" s="194" t="str">
        <f>+'Información ELECTRO PUNO'!F5558</f>
        <v>Madera Tratada</v>
      </c>
      <c r="J5578" s="194" t="str">
        <f>+'Información ELECTRO PUNO'!B5558</f>
        <v>PPM20</v>
      </c>
      <c r="K5578" s="9" t="str">
        <f t="shared" si="620"/>
        <v>POSTE DE MADERA TRATADA DE 12 mts. CL.5</v>
      </c>
      <c r="L5578" s="139">
        <f t="shared" si="621"/>
        <v>0.41</v>
      </c>
    </row>
    <row r="5579" spans="1:12" x14ac:dyDescent="0.25">
      <c r="A5579" s="193">
        <f>+'Información ELECTRO PUNO'!A5559</f>
        <v>5558</v>
      </c>
      <c r="B5579" s="26" t="str">
        <f t="shared" si="619"/>
        <v>SICODI</v>
      </c>
      <c r="C5579" s="9" t="str">
        <f t="shared" si="615"/>
        <v>Puno</v>
      </c>
      <c r="D5579" s="9" t="str">
        <f t="shared" si="616"/>
        <v>No Reporta</v>
      </c>
      <c r="E5579" s="9" t="str">
        <f t="shared" si="617"/>
        <v>No Reporta</v>
      </c>
      <c r="F5579" s="194" t="str">
        <f>+'Información ELECTRO PUNO'!E5559</f>
        <v>MT</v>
      </c>
      <c r="G5579" s="194">
        <f>+'Información ELECTRO PUNO'!G5559</f>
        <v>12</v>
      </c>
      <c r="H5579" s="9" t="str">
        <f t="shared" si="618"/>
        <v>Poste</v>
      </c>
      <c r="I5579" s="194" t="str">
        <f>+'Información ELECTRO PUNO'!F5559</f>
        <v>Madera Tratada</v>
      </c>
      <c r="J5579" s="194" t="str">
        <f>+'Información ELECTRO PUNO'!B5559</f>
        <v>PPM20</v>
      </c>
      <c r="K5579" s="9" t="str">
        <f t="shared" si="620"/>
        <v>POSTE DE MADERA TRATADA DE 12 mts. CL.5</v>
      </c>
      <c r="L5579" s="139">
        <f t="shared" si="621"/>
        <v>0.41</v>
      </c>
    </row>
    <row r="5580" spans="1:12" x14ac:dyDescent="0.25">
      <c r="A5580" s="193">
        <f>+'Información ELECTRO PUNO'!A5560</f>
        <v>5559</v>
      </c>
      <c r="B5580" s="26" t="str">
        <f t="shared" si="619"/>
        <v>SICODI</v>
      </c>
      <c r="C5580" s="9" t="str">
        <f t="shared" si="615"/>
        <v>Puno</v>
      </c>
      <c r="D5580" s="9" t="str">
        <f t="shared" si="616"/>
        <v>No Reporta</v>
      </c>
      <c r="E5580" s="9" t="str">
        <f t="shared" si="617"/>
        <v>No Reporta</v>
      </c>
      <c r="F5580" s="194" t="str">
        <f>+'Información ELECTRO PUNO'!E5560</f>
        <v>MT</v>
      </c>
      <c r="G5580" s="194">
        <f>+'Información ELECTRO PUNO'!G5560</f>
        <v>12</v>
      </c>
      <c r="H5580" s="9" t="str">
        <f t="shared" si="618"/>
        <v>Poste</v>
      </c>
      <c r="I5580" s="194" t="str">
        <f>+'Información ELECTRO PUNO'!F5560</f>
        <v>Madera Tratada</v>
      </c>
      <c r="J5580" s="194" t="str">
        <f>+'Información ELECTRO PUNO'!B5560</f>
        <v>PPM20</v>
      </c>
      <c r="K5580" s="9" t="str">
        <f t="shared" si="620"/>
        <v>POSTE DE MADERA TRATADA DE 12 mts. CL.5</v>
      </c>
      <c r="L5580" s="139">
        <f t="shared" si="621"/>
        <v>0.41</v>
      </c>
    </row>
    <row r="5581" spans="1:12" x14ac:dyDescent="0.25">
      <c r="A5581" s="193">
        <f>+'Información ELECTRO PUNO'!A5561</f>
        <v>5560</v>
      </c>
      <c r="B5581" s="26" t="str">
        <f t="shared" si="619"/>
        <v>SICODI</v>
      </c>
      <c r="C5581" s="9" t="str">
        <f t="shared" si="615"/>
        <v>Puno</v>
      </c>
      <c r="D5581" s="9" t="str">
        <f t="shared" si="616"/>
        <v>No Reporta</v>
      </c>
      <c r="E5581" s="9" t="str">
        <f t="shared" si="617"/>
        <v>No Reporta</v>
      </c>
      <c r="F5581" s="194" t="str">
        <f>+'Información ELECTRO PUNO'!E5561</f>
        <v>MT</v>
      </c>
      <c r="G5581" s="194">
        <f>+'Información ELECTRO PUNO'!G5561</f>
        <v>12</v>
      </c>
      <c r="H5581" s="9" t="str">
        <f t="shared" si="618"/>
        <v>Poste</v>
      </c>
      <c r="I5581" s="194" t="str">
        <f>+'Información ELECTRO PUNO'!F5561</f>
        <v>Madera Tratada</v>
      </c>
      <c r="J5581" s="194" t="str">
        <f>+'Información ELECTRO PUNO'!B5561</f>
        <v>PPM20</v>
      </c>
      <c r="K5581" s="9" t="str">
        <f t="shared" si="620"/>
        <v>POSTE DE MADERA TRATADA DE 12 mts. CL.5</v>
      </c>
      <c r="L5581" s="139">
        <f t="shared" si="621"/>
        <v>0.41</v>
      </c>
    </row>
    <row r="5582" spans="1:12" x14ac:dyDescent="0.25">
      <c r="A5582" s="193">
        <f>+'Información ELECTRO PUNO'!A5562</f>
        <v>5561</v>
      </c>
      <c r="B5582" s="26" t="str">
        <f t="shared" si="619"/>
        <v>SICODI</v>
      </c>
      <c r="C5582" s="9" t="str">
        <f t="shared" si="615"/>
        <v>Puno</v>
      </c>
      <c r="D5582" s="9" t="str">
        <f t="shared" si="616"/>
        <v>No Reporta</v>
      </c>
      <c r="E5582" s="9" t="str">
        <f t="shared" si="617"/>
        <v>No Reporta</v>
      </c>
      <c r="F5582" s="194" t="str">
        <f>+'Información ELECTRO PUNO'!E5562</f>
        <v>MT</v>
      </c>
      <c r="G5582" s="194">
        <f>+'Información ELECTRO PUNO'!G5562</f>
        <v>12</v>
      </c>
      <c r="H5582" s="9" t="str">
        <f t="shared" si="618"/>
        <v>Poste</v>
      </c>
      <c r="I5582" s="194" t="str">
        <f>+'Información ELECTRO PUNO'!F5562</f>
        <v>Madera Tratada</v>
      </c>
      <c r="J5582" s="194" t="str">
        <f>+'Información ELECTRO PUNO'!B5562</f>
        <v>PPM20</v>
      </c>
      <c r="K5582" s="9" t="str">
        <f t="shared" si="620"/>
        <v>POSTE DE MADERA TRATADA DE 12 mts. CL.5</v>
      </c>
      <c r="L5582" s="139">
        <f t="shared" si="621"/>
        <v>0.41</v>
      </c>
    </row>
    <row r="5583" spans="1:12" x14ac:dyDescent="0.25">
      <c r="A5583" s="193">
        <f>+'Información ELECTRO PUNO'!A5563</f>
        <v>5562</v>
      </c>
      <c r="B5583" s="26" t="str">
        <f t="shared" si="619"/>
        <v>SICODI</v>
      </c>
      <c r="C5583" s="9" t="str">
        <f t="shared" si="615"/>
        <v>Puno</v>
      </c>
      <c r="D5583" s="9" t="str">
        <f t="shared" si="616"/>
        <v>No Reporta</v>
      </c>
      <c r="E5583" s="9" t="str">
        <f t="shared" si="617"/>
        <v>No Reporta</v>
      </c>
      <c r="F5583" s="194" t="str">
        <f>+'Información ELECTRO PUNO'!E5563</f>
        <v>MT</v>
      </c>
      <c r="G5583" s="194">
        <f>+'Información ELECTRO PUNO'!G5563</f>
        <v>12</v>
      </c>
      <c r="H5583" s="9" t="str">
        <f t="shared" si="618"/>
        <v>Poste</v>
      </c>
      <c r="I5583" s="194" t="str">
        <f>+'Información ELECTRO PUNO'!F5563</f>
        <v>Madera Tratada</v>
      </c>
      <c r="J5583" s="194" t="str">
        <f>+'Información ELECTRO PUNO'!B5563</f>
        <v>PPM20</v>
      </c>
      <c r="K5583" s="9" t="str">
        <f t="shared" si="620"/>
        <v>POSTE DE MADERA TRATADA DE 12 mts. CL.5</v>
      </c>
      <c r="L5583" s="139">
        <f t="shared" si="621"/>
        <v>0.41</v>
      </c>
    </row>
    <row r="5584" spans="1:12" x14ac:dyDescent="0.25">
      <c r="A5584" s="193">
        <f>+'Información ELECTRO PUNO'!A5564</f>
        <v>5563</v>
      </c>
      <c r="B5584" s="26" t="str">
        <f t="shared" si="619"/>
        <v>SICODI</v>
      </c>
      <c r="C5584" s="9" t="str">
        <f t="shared" si="615"/>
        <v>Puno</v>
      </c>
      <c r="D5584" s="9" t="str">
        <f t="shared" si="616"/>
        <v>No Reporta</v>
      </c>
      <c r="E5584" s="9" t="str">
        <f t="shared" si="617"/>
        <v>No Reporta</v>
      </c>
      <c r="F5584" s="194" t="str">
        <f>+'Información ELECTRO PUNO'!E5564</f>
        <v>MT</v>
      </c>
      <c r="G5584" s="194">
        <f>+'Información ELECTRO PUNO'!G5564</f>
        <v>12</v>
      </c>
      <c r="H5584" s="9" t="str">
        <f t="shared" si="618"/>
        <v>Poste</v>
      </c>
      <c r="I5584" s="194" t="str">
        <f>+'Información ELECTRO PUNO'!F5564</f>
        <v>Madera Tratada</v>
      </c>
      <c r="J5584" s="194" t="str">
        <f>+'Información ELECTRO PUNO'!B5564</f>
        <v>PPM20</v>
      </c>
      <c r="K5584" s="9" t="str">
        <f t="shared" si="620"/>
        <v>POSTE DE MADERA TRATADA DE 12 mts. CL.5</v>
      </c>
      <c r="L5584" s="139">
        <f t="shared" si="621"/>
        <v>0.41</v>
      </c>
    </row>
    <row r="5585" spans="1:12" x14ac:dyDescent="0.25">
      <c r="A5585" s="193">
        <f>+'Información ELECTRO PUNO'!A5565</f>
        <v>5564</v>
      </c>
      <c r="B5585" s="26" t="str">
        <f t="shared" si="619"/>
        <v>SICODI</v>
      </c>
      <c r="C5585" s="9" t="str">
        <f t="shared" si="615"/>
        <v>Puno</v>
      </c>
      <c r="D5585" s="9" t="str">
        <f t="shared" si="616"/>
        <v>No Reporta</v>
      </c>
      <c r="E5585" s="9" t="str">
        <f t="shared" si="617"/>
        <v>No Reporta</v>
      </c>
      <c r="F5585" s="194" t="str">
        <f>+'Información ELECTRO PUNO'!E5565</f>
        <v>MT</v>
      </c>
      <c r="G5585" s="194">
        <f>+'Información ELECTRO PUNO'!G5565</f>
        <v>12</v>
      </c>
      <c r="H5585" s="9" t="str">
        <f t="shared" si="618"/>
        <v>Poste</v>
      </c>
      <c r="I5585" s="194" t="str">
        <f>+'Información ELECTRO PUNO'!F5565</f>
        <v>Madera Tratada</v>
      </c>
      <c r="J5585" s="194" t="str">
        <f>+'Información ELECTRO PUNO'!B5565</f>
        <v>PPM20</v>
      </c>
      <c r="K5585" s="9" t="str">
        <f t="shared" si="620"/>
        <v>POSTE DE MADERA TRATADA DE 12 mts. CL.5</v>
      </c>
      <c r="L5585" s="139">
        <f t="shared" si="621"/>
        <v>0.41</v>
      </c>
    </row>
    <row r="5586" spans="1:12" x14ac:dyDescent="0.25">
      <c r="A5586" s="193">
        <f>+'Información ELECTRO PUNO'!A5566</f>
        <v>5565</v>
      </c>
      <c r="B5586" s="26" t="str">
        <f t="shared" si="619"/>
        <v>SICODI</v>
      </c>
      <c r="C5586" s="9" t="str">
        <f t="shared" si="615"/>
        <v>Puno</v>
      </c>
      <c r="D5586" s="9" t="str">
        <f t="shared" si="616"/>
        <v>No Reporta</v>
      </c>
      <c r="E5586" s="9" t="str">
        <f t="shared" si="617"/>
        <v>No Reporta</v>
      </c>
      <c r="F5586" s="194" t="str">
        <f>+'Información ELECTRO PUNO'!E5566</f>
        <v>MT</v>
      </c>
      <c r="G5586" s="194">
        <f>+'Información ELECTRO PUNO'!G5566</f>
        <v>12</v>
      </c>
      <c r="H5586" s="9" t="str">
        <f t="shared" si="618"/>
        <v>Poste</v>
      </c>
      <c r="I5586" s="194" t="str">
        <f>+'Información ELECTRO PUNO'!F5566</f>
        <v>Madera Tratada</v>
      </c>
      <c r="J5586" s="194" t="str">
        <f>+'Información ELECTRO PUNO'!B5566</f>
        <v>PPM20</v>
      </c>
      <c r="K5586" s="9" t="str">
        <f t="shared" si="620"/>
        <v>POSTE DE MADERA TRATADA DE 12 mts. CL.5</v>
      </c>
      <c r="L5586" s="139">
        <f t="shared" si="621"/>
        <v>0.41</v>
      </c>
    </row>
    <row r="5587" spans="1:12" x14ac:dyDescent="0.25">
      <c r="A5587" s="193">
        <f>+'Información ELECTRO PUNO'!A5567</f>
        <v>5566</v>
      </c>
      <c r="B5587" s="26" t="str">
        <f t="shared" si="619"/>
        <v>SICODI</v>
      </c>
      <c r="C5587" s="9" t="str">
        <f t="shared" si="615"/>
        <v>Puno</v>
      </c>
      <c r="D5587" s="9" t="str">
        <f t="shared" si="616"/>
        <v>No Reporta</v>
      </c>
      <c r="E5587" s="9" t="str">
        <f t="shared" si="617"/>
        <v>No Reporta</v>
      </c>
      <c r="F5587" s="194" t="str">
        <f>+'Información ELECTRO PUNO'!E5567</f>
        <v>MT</v>
      </c>
      <c r="G5587" s="194">
        <f>+'Información ELECTRO PUNO'!G5567</f>
        <v>12</v>
      </c>
      <c r="H5587" s="9" t="str">
        <f t="shared" si="618"/>
        <v>Poste</v>
      </c>
      <c r="I5587" s="194" t="str">
        <f>+'Información ELECTRO PUNO'!F5567</f>
        <v>Madera Tratada</v>
      </c>
      <c r="J5587" s="194" t="str">
        <f>+'Información ELECTRO PUNO'!B5567</f>
        <v>PPM20</v>
      </c>
      <c r="K5587" s="9" t="str">
        <f t="shared" si="620"/>
        <v>POSTE DE MADERA TRATADA DE 12 mts. CL.5</v>
      </c>
      <c r="L5587" s="139">
        <f t="shared" si="621"/>
        <v>0.41</v>
      </c>
    </row>
    <row r="5588" spans="1:12" x14ac:dyDescent="0.25">
      <c r="A5588" s="193">
        <f>+'Información ELECTRO PUNO'!A5568</f>
        <v>5567</v>
      </c>
      <c r="B5588" s="26" t="str">
        <f t="shared" si="619"/>
        <v>SICODI</v>
      </c>
      <c r="C5588" s="9" t="str">
        <f t="shared" si="615"/>
        <v>Puno</v>
      </c>
      <c r="D5588" s="9" t="str">
        <f t="shared" si="616"/>
        <v>No Reporta</v>
      </c>
      <c r="E5588" s="9" t="str">
        <f t="shared" si="617"/>
        <v>No Reporta</v>
      </c>
      <c r="F5588" s="194" t="str">
        <f>+'Información ELECTRO PUNO'!E5568</f>
        <v>MT</v>
      </c>
      <c r="G5588" s="194">
        <f>+'Información ELECTRO PUNO'!G5568</f>
        <v>12</v>
      </c>
      <c r="H5588" s="9" t="str">
        <f t="shared" si="618"/>
        <v>Poste</v>
      </c>
      <c r="I5588" s="194" t="str">
        <f>+'Información ELECTRO PUNO'!F5568</f>
        <v>Madera Tratada</v>
      </c>
      <c r="J5588" s="194" t="str">
        <f>+'Información ELECTRO PUNO'!B5568</f>
        <v>PPM20</v>
      </c>
      <c r="K5588" s="9" t="str">
        <f t="shared" si="620"/>
        <v>POSTE DE MADERA TRATADA DE 12 mts. CL.5</v>
      </c>
      <c r="L5588" s="139">
        <f t="shared" si="621"/>
        <v>0.41</v>
      </c>
    </row>
    <row r="5589" spans="1:12" x14ac:dyDescent="0.25">
      <c r="A5589" s="193">
        <f>+'Información ELECTRO PUNO'!A5569</f>
        <v>5568</v>
      </c>
      <c r="B5589" s="26" t="str">
        <f t="shared" si="619"/>
        <v>SICODI</v>
      </c>
      <c r="C5589" s="9" t="str">
        <f t="shared" si="615"/>
        <v>Puno</v>
      </c>
      <c r="D5589" s="9" t="str">
        <f t="shared" si="616"/>
        <v>No Reporta</v>
      </c>
      <c r="E5589" s="9" t="str">
        <f t="shared" si="617"/>
        <v>No Reporta</v>
      </c>
      <c r="F5589" s="194" t="str">
        <f>+'Información ELECTRO PUNO'!E5569</f>
        <v>MT</v>
      </c>
      <c r="G5589" s="194">
        <f>+'Información ELECTRO PUNO'!G5569</f>
        <v>12</v>
      </c>
      <c r="H5589" s="9" t="str">
        <f t="shared" si="618"/>
        <v>Poste</v>
      </c>
      <c r="I5589" s="194" t="str">
        <f>+'Información ELECTRO PUNO'!F5569</f>
        <v>Madera Tratada</v>
      </c>
      <c r="J5589" s="194" t="str">
        <f>+'Información ELECTRO PUNO'!B5569</f>
        <v>PPM20</v>
      </c>
      <c r="K5589" s="9" t="str">
        <f t="shared" si="620"/>
        <v>POSTE DE MADERA TRATADA DE 12 mts. CL.5</v>
      </c>
      <c r="L5589" s="139">
        <f t="shared" si="621"/>
        <v>0.41</v>
      </c>
    </row>
    <row r="5590" spans="1:12" x14ac:dyDescent="0.25">
      <c r="A5590" s="193">
        <f>+'Información ELECTRO PUNO'!A5570</f>
        <v>5569</v>
      </c>
      <c r="B5590" s="26" t="str">
        <f t="shared" si="619"/>
        <v>SICODI</v>
      </c>
      <c r="C5590" s="9" t="str">
        <f t="shared" ref="C5590:C5653" si="622">+$C$10</f>
        <v>Puno</v>
      </c>
      <c r="D5590" s="9" t="str">
        <f t="shared" ref="D5590:D5653" si="623">+$D$10</f>
        <v>No Reporta</v>
      </c>
      <c r="E5590" s="9" t="str">
        <f t="shared" ref="E5590:E5653" si="624">+$E$10</f>
        <v>No Reporta</v>
      </c>
      <c r="F5590" s="194" t="str">
        <f>+'Información ELECTRO PUNO'!E5570</f>
        <v>MT</v>
      </c>
      <c r="G5590" s="194">
        <f>+'Información ELECTRO PUNO'!G5570</f>
        <v>12</v>
      </c>
      <c r="H5590" s="9" t="str">
        <f t="shared" ref="H5590:H5653" si="625">+$H$10</f>
        <v>Poste</v>
      </c>
      <c r="I5590" s="194" t="str">
        <f>+'Información ELECTRO PUNO'!F5570</f>
        <v>Madera Tratada</v>
      </c>
      <c r="J5590" s="194" t="str">
        <f>+'Información ELECTRO PUNO'!B5570</f>
        <v>PPM20</v>
      </c>
      <c r="K5590" s="9" t="str">
        <f t="shared" si="620"/>
        <v>POSTE DE MADERA TRATADA DE 12 mts. CL.5</v>
      </c>
      <c r="L5590" s="139">
        <f t="shared" si="621"/>
        <v>0.41</v>
      </c>
    </row>
    <row r="5591" spans="1:12" x14ac:dyDescent="0.25">
      <c r="A5591" s="193">
        <f>+'Información ELECTRO PUNO'!A5571</f>
        <v>5570</v>
      </c>
      <c r="B5591" s="26" t="str">
        <f t="shared" ref="B5591:B5654" si="626">+INDEX($B$8:$B$16,MATCH(J5591,$J$8:$J$16,0))</f>
        <v>SICODI</v>
      </c>
      <c r="C5591" s="9" t="str">
        <f t="shared" si="622"/>
        <v>Puno</v>
      </c>
      <c r="D5591" s="9" t="str">
        <f t="shared" si="623"/>
        <v>No Reporta</v>
      </c>
      <c r="E5591" s="9" t="str">
        <f t="shared" si="624"/>
        <v>No Reporta</v>
      </c>
      <c r="F5591" s="194" t="str">
        <f>+'Información ELECTRO PUNO'!E5571</f>
        <v>MT</v>
      </c>
      <c r="G5591" s="194">
        <f>+'Información ELECTRO PUNO'!G5571</f>
        <v>12</v>
      </c>
      <c r="H5591" s="9" t="str">
        <f t="shared" si="625"/>
        <v>Poste</v>
      </c>
      <c r="I5591" s="194" t="str">
        <f>+'Información ELECTRO PUNO'!F5571</f>
        <v>Madera Tratada</v>
      </c>
      <c r="J5591" s="194" t="str">
        <f>+'Información ELECTRO PUNO'!B5571</f>
        <v>PPM20</v>
      </c>
      <c r="K5591" s="9" t="str">
        <f t="shared" ref="K5591:K5654" si="627">+VLOOKUP(J5591,$J$8:$K$16,2,FALSE)</f>
        <v>POSTE DE MADERA TRATADA DE 12 mts. CL.5</v>
      </c>
      <c r="L5591" s="139">
        <f t="shared" ref="L5591:L5654" si="628">+VLOOKUP(J5591,$J$8:$U$16,12,FALSE)</f>
        <v>0.41</v>
      </c>
    </row>
    <row r="5592" spans="1:12" x14ac:dyDescent="0.25">
      <c r="A5592" s="193">
        <f>+'Información ELECTRO PUNO'!A5572</f>
        <v>5571</v>
      </c>
      <c r="B5592" s="26" t="str">
        <f t="shared" si="626"/>
        <v>SICODI</v>
      </c>
      <c r="C5592" s="9" t="str">
        <f t="shared" si="622"/>
        <v>Puno</v>
      </c>
      <c r="D5592" s="9" t="str">
        <f t="shared" si="623"/>
        <v>No Reporta</v>
      </c>
      <c r="E5592" s="9" t="str">
        <f t="shared" si="624"/>
        <v>No Reporta</v>
      </c>
      <c r="F5592" s="194" t="str">
        <f>+'Información ELECTRO PUNO'!E5572</f>
        <v>MT</v>
      </c>
      <c r="G5592" s="194">
        <f>+'Información ELECTRO PUNO'!G5572</f>
        <v>12</v>
      </c>
      <c r="H5592" s="9" t="str">
        <f t="shared" si="625"/>
        <v>Poste</v>
      </c>
      <c r="I5592" s="194" t="str">
        <f>+'Información ELECTRO PUNO'!F5572</f>
        <v>Madera Tratada</v>
      </c>
      <c r="J5592" s="194" t="str">
        <f>+'Información ELECTRO PUNO'!B5572</f>
        <v>PPM20</v>
      </c>
      <c r="K5592" s="9" t="str">
        <f t="shared" si="627"/>
        <v>POSTE DE MADERA TRATADA DE 12 mts. CL.5</v>
      </c>
      <c r="L5592" s="139">
        <f t="shared" si="628"/>
        <v>0.41</v>
      </c>
    </row>
    <row r="5593" spans="1:12" x14ac:dyDescent="0.25">
      <c r="A5593" s="193">
        <f>+'Información ELECTRO PUNO'!A5573</f>
        <v>5572</v>
      </c>
      <c r="B5593" s="26" t="str">
        <f t="shared" si="626"/>
        <v>SICODI</v>
      </c>
      <c r="C5593" s="9" t="str">
        <f t="shared" si="622"/>
        <v>Puno</v>
      </c>
      <c r="D5593" s="9" t="str">
        <f t="shared" si="623"/>
        <v>No Reporta</v>
      </c>
      <c r="E5593" s="9" t="str">
        <f t="shared" si="624"/>
        <v>No Reporta</v>
      </c>
      <c r="F5593" s="194" t="str">
        <f>+'Información ELECTRO PUNO'!E5573</f>
        <v>MT</v>
      </c>
      <c r="G5593" s="194">
        <f>+'Información ELECTRO PUNO'!G5573</f>
        <v>12</v>
      </c>
      <c r="H5593" s="9" t="str">
        <f t="shared" si="625"/>
        <v>Poste</v>
      </c>
      <c r="I5593" s="194" t="str">
        <f>+'Información ELECTRO PUNO'!F5573</f>
        <v>Madera Tratada</v>
      </c>
      <c r="J5593" s="194" t="str">
        <f>+'Información ELECTRO PUNO'!B5573</f>
        <v>PPM20</v>
      </c>
      <c r="K5593" s="9" t="str">
        <f t="shared" si="627"/>
        <v>POSTE DE MADERA TRATADA DE 12 mts. CL.5</v>
      </c>
      <c r="L5593" s="139">
        <f t="shared" si="628"/>
        <v>0.41</v>
      </c>
    </row>
    <row r="5594" spans="1:12" x14ac:dyDescent="0.25">
      <c r="A5594" s="193">
        <f>+'Información ELECTRO PUNO'!A5574</f>
        <v>5573</v>
      </c>
      <c r="B5594" s="26" t="str">
        <f t="shared" si="626"/>
        <v>SICODI</v>
      </c>
      <c r="C5594" s="9" t="str">
        <f t="shared" si="622"/>
        <v>Puno</v>
      </c>
      <c r="D5594" s="9" t="str">
        <f t="shared" si="623"/>
        <v>No Reporta</v>
      </c>
      <c r="E5594" s="9" t="str">
        <f t="shared" si="624"/>
        <v>No Reporta</v>
      </c>
      <c r="F5594" s="194" t="str">
        <f>+'Información ELECTRO PUNO'!E5574</f>
        <v>MT</v>
      </c>
      <c r="G5594" s="194">
        <f>+'Información ELECTRO PUNO'!G5574</f>
        <v>12</v>
      </c>
      <c r="H5594" s="9" t="str">
        <f t="shared" si="625"/>
        <v>Poste</v>
      </c>
      <c r="I5594" s="194" t="str">
        <f>+'Información ELECTRO PUNO'!F5574</f>
        <v>Madera Tratada</v>
      </c>
      <c r="J5594" s="194" t="str">
        <f>+'Información ELECTRO PUNO'!B5574</f>
        <v>PPM20</v>
      </c>
      <c r="K5594" s="9" t="str">
        <f t="shared" si="627"/>
        <v>POSTE DE MADERA TRATADA DE 12 mts. CL.5</v>
      </c>
      <c r="L5594" s="139">
        <f t="shared" si="628"/>
        <v>0.41</v>
      </c>
    </row>
    <row r="5595" spans="1:12" x14ac:dyDescent="0.25">
      <c r="A5595" s="193">
        <f>+'Información ELECTRO PUNO'!A5575</f>
        <v>5574</v>
      </c>
      <c r="B5595" s="26" t="str">
        <f t="shared" si="626"/>
        <v>SICODI</v>
      </c>
      <c r="C5595" s="9" t="str">
        <f t="shared" si="622"/>
        <v>Puno</v>
      </c>
      <c r="D5595" s="9" t="str">
        <f t="shared" si="623"/>
        <v>No Reporta</v>
      </c>
      <c r="E5595" s="9" t="str">
        <f t="shared" si="624"/>
        <v>No Reporta</v>
      </c>
      <c r="F5595" s="194" t="str">
        <f>+'Información ELECTRO PUNO'!E5575</f>
        <v>MT</v>
      </c>
      <c r="G5595" s="194">
        <f>+'Información ELECTRO PUNO'!G5575</f>
        <v>12</v>
      </c>
      <c r="H5595" s="9" t="str">
        <f t="shared" si="625"/>
        <v>Poste</v>
      </c>
      <c r="I5595" s="194" t="str">
        <f>+'Información ELECTRO PUNO'!F5575</f>
        <v>Madera Tratada</v>
      </c>
      <c r="J5595" s="194" t="str">
        <f>+'Información ELECTRO PUNO'!B5575</f>
        <v>PPM20</v>
      </c>
      <c r="K5595" s="9" t="str">
        <f t="shared" si="627"/>
        <v>POSTE DE MADERA TRATADA DE 12 mts. CL.5</v>
      </c>
      <c r="L5595" s="139">
        <f t="shared" si="628"/>
        <v>0.41</v>
      </c>
    </row>
    <row r="5596" spans="1:12" x14ac:dyDescent="0.25">
      <c r="A5596" s="193">
        <f>+'Información ELECTRO PUNO'!A5576</f>
        <v>5575</v>
      </c>
      <c r="B5596" s="26" t="str">
        <f t="shared" si="626"/>
        <v>SICODI</v>
      </c>
      <c r="C5596" s="9" t="str">
        <f t="shared" si="622"/>
        <v>Puno</v>
      </c>
      <c r="D5596" s="9" t="str">
        <f t="shared" si="623"/>
        <v>No Reporta</v>
      </c>
      <c r="E5596" s="9" t="str">
        <f t="shared" si="624"/>
        <v>No Reporta</v>
      </c>
      <c r="F5596" s="194" t="str">
        <f>+'Información ELECTRO PUNO'!E5576</f>
        <v>MT</v>
      </c>
      <c r="G5596" s="194">
        <f>+'Información ELECTRO PUNO'!G5576</f>
        <v>12</v>
      </c>
      <c r="H5596" s="9" t="str">
        <f t="shared" si="625"/>
        <v>Poste</v>
      </c>
      <c r="I5596" s="194" t="str">
        <f>+'Información ELECTRO PUNO'!F5576</f>
        <v>Madera Tratada</v>
      </c>
      <c r="J5596" s="194" t="str">
        <f>+'Información ELECTRO PUNO'!B5576</f>
        <v>PPM20</v>
      </c>
      <c r="K5596" s="9" t="str">
        <f t="shared" si="627"/>
        <v>POSTE DE MADERA TRATADA DE 12 mts. CL.5</v>
      </c>
      <c r="L5596" s="139">
        <f t="shared" si="628"/>
        <v>0.41</v>
      </c>
    </row>
    <row r="5597" spans="1:12" x14ac:dyDescent="0.25">
      <c r="A5597" s="193">
        <f>+'Información ELECTRO PUNO'!A5577</f>
        <v>5576</v>
      </c>
      <c r="B5597" s="26" t="str">
        <f t="shared" si="626"/>
        <v>SICODI</v>
      </c>
      <c r="C5597" s="9" t="str">
        <f t="shared" si="622"/>
        <v>Puno</v>
      </c>
      <c r="D5597" s="9" t="str">
        <f t="shared" si="623"/>
        <v>No Reporta</v>
      </c>
      <c r="E5597" s="9" t="str">
        <f t="shared" si="624"/>
        <v>No Reporta</v>
      </c>
      <c r="F5597" s="194" t="str">
        <f>+'Información ELECTRO PUNO'!E5577</f>
        <v>MT</v>
      </c>
      <c r="G5597" s="194">
        <f>+'Información ELECTRO PUNO'!G5577</f>
        <v>12</v>
      </c>
      <c r="H5597" s="9" t="str">
        <f t="shared" si="625"/>
        <v>Poste</v>
      </c>
      <c r="I5597" s="194" t="str">
        <f>+'Información ELECTRO PUNO'!F5577</f>
        <v>Madera Tratada</v>
      </c>
      <c r="J5597" s="194" t="str">
        <f>+'Información ELECTRO PUNO'!B5577</f>
        <v>PPM20</v>
      </c>
      <c r="K5597" s="9" t="str">
        <f t="shared" si="627"/>
        <v>POSTE DE MADERA TRATADA DE 12 mts. CL.5</v>
      </c>
      <c r="L5597" s="139">
        <f t="shared" si="628"/>
        <v>0.41</v>
      </c>
    </row>
    <row r="5598" spans="1:12" x14ac:dyDescent="0.25">
      <c r="A5598" s="193">
        <f>+'Información ELECTRO PUNO'!A5578</f>
        <v>5577</v>
      </c>
      <c r="B5598" s="26" t="str">
        <f t="shared" si="626"/>
        <v>SICODI</v>
      </c>
      <c r="C5598" s="9" t="str">
        <f t="shared" si="622"/>
        <v>Puno</v>
      </c>
      <c r="D5598" s="9" t="str">
        <f t="shared" si="623"/>
        <v>No Reporta</v>
      </c>
      <c r="E5598" s="9" t="str">
        <f t="shared" si="624"/>
        <v>No Reporta</v>
      </c>
      <c r="F5598" s="194" t="str">
        <f>+'Información ELECTRO PUNO'!E5578</f>
        <v>MT</v>
      </c>
      <c r="G5598" s="194">
        <f>+'Información ELECTRO PUNO'!G5578</f>
        <v>12</v>
      </c>
      <c r="H5598" s="9" t="str">
        <f t="shared" si="625"/>
        <v>Poste</v>
      </c>
      <c r="I5598" s="194" t="str">
        <f>+'Información ELECTRO PUNO'!F5578</f>
        <v>Madera Tratada</v>
      </c>
      <c r="J5598" s="194" t="str">
        <f>+'Información ELECTRO PUNO'!B5578</f>
        <v>PPM20</v>
      </c>
      <c r="K5598" s="9" t="str">
        <f t="shared" si="627"/>
        <v>POSTE DE MADERA TRATADA DE 12 mts. CL.5</v>
      </c>
      <c r="L5598" s="139">
        <f t="shared" si="628"/>
        <v>0.41</v>
      </c>
    </row>
    <row r="5599" spans="1:12" x14ac:dyDescent="0.25">
      <c r="A5599" s="193">
        <f>+'Información ELECTRO PUNO'!A5579</f>
        <v>5578</v>
      </c>
      <c r="B5599" s="26" t="str">
        <f t="shared" si="626"/>
        <v>SICODI</v>
      </c>
      <c r="C5599" s="9" t="str">
        <f t="shared" si="622"/>
        <v>Puno</v>
      </c>
      <c r="D5599" s="9" t="str">
        <f t="shared" si="623"/>
        <v>No Reporta</v>
      </c>
      <c r="E5599" s="9" t="str">
        <f t="shared" si="624"/>
        <v>No Reporta</v>
      </c>
      <c r="F5599" s="194" t="str">
        <f>+'Información ELECTRO PUNO'!E5579</f>
        <v>MT</v>
      </c>
      <c r="G5599" s="194">
        <f>+'Información ELECTRO PUNO'!G5579</f>
        <v>12</v>
      </c>
      <c r="H5599" s="9" t="str">
        <f t="shared" si="625"/>
        <v>Poste</v>
      </c>
      <c r="I5599" s="194" t="str">
        <f>+'Información ELECTRO PUNO'!F5579</f>
        <v>Madera Tratada</v>
      </c>
      <c r="J5599" s="194" t="str">
        <f>+'Información ELECTRO PUNO'!B5579</f>
        <v>PPM20</v>
      </c>
      <c r="K5599" s="9" t="str">
        <f t="shared" si="627"/>
        <v>POSTE DE MADERA TRATADA DE 12 mts. CL.5</v>
      </c>
      <c r="L5599" s="139">
        <f t="shared" si="628"/>
        <v>0.41</v>
      </c>
    </row>
    <row r="5600" spans="1:12" x14ac:dyDescent="0.25">
      <c r="A5600" s="193">
        <f>+'Información ELECTRO PUNO'!A5580</f>
        <v>5579</v>
      </c>
      <c r="B5600" s="26" t="str">
        <f t="shared" si="626"/>
        <v>SICODI</v>
      </c>
      <c r="C5600" s="9" t="str">
        <f t="shared" si="622"/>
        <v>Puno</v>
      </c>
      <c r="D5600" s="9" t="str">
        <f t="shared" si="623"/>
        <v>No Reporta</v>
      </c>
      <c r="E5600" s="9" t="str">
        <f t="shared" si="624"/>
        <v>No Reporta</v>
      </c>
      <c r="F5600" s="194" t="str">
        <f>+'Información ELECTRO PUNO'!E5580</f>
        <v>MT</v>
      </c>
      <c r="G5600" s="194">
        <f>+'Información ELECTRO PUNO'!G5580</f>
        <v>12</v>
      </c>
      <c r="H5600" s="9" t="str">
        <f t="shared" si="625"/>
        <v>Poste</v>
      </c>
      <c r="I5600" s="194" t="str">
        <f>+'Información ELECTRO PUNO'!F5580</f>
        <v>Madera Tratada</v>
      </c>
      <c r="J5600" s="194" t="str">
        <f>+'Información ELECTRO PUNO'!B5580</f>
        <v>PPM20</v>
      </c>
      <c r="K5600" s="9" t="str">
        <f t="shared" si="627"/>
        <v>POSTE DE MADERA TRATADA DE 12 mts. CL.5</v>
      </c>
      <c r="L5600" s="139">
        <f t="shared" si="628"/>
        <v>0.41</v>
      </c>
    </row>
    <row r="5601" spans="1:12" x14ac:dyDescent="0.25">
      <c r="A5601" s="193">
        <f>+'Información ELECTRO PUNO'!A5581</f>
        <v>5580</v>
      </c>
      <c r="B5601" s="26" t="str">
        <f t="shared" si="626"/>
        <v>SICODI</v>
      </c>
      <c r="C5601" s="9" t="str">
        <f t="shared" si="622"/>
        <v>Puno</v>
      </c>
      <c r="D5601" s="9" t="str">
        <f t="shared" si="623"/>
        <v>No Reporta</v>
      </c>
      <c r="E5601" s="9" t="str">
        <f t="shared" si="624"/>
        <v>No Reporta</v>
      </c>
      <c r="F5601" s="194" t="str">
        <f>+'Información ELECTRO PUNO'!E5581</f>
        <v>MT</v>
      </c>
      <c r="G5601" s="194">
        <f>+'Información ELECTRO PUNO'!G5581</f>
        <v>12</v>
      </c>
      <c r="H5601" s="9" t="str">
        <f t="shared" si="625"/>
        <v>Poste</v>
      </c>
      <c r="I5601" s="194" t="str">
        <f>+'Información ELECTRO PUNO'!F5581</f>
        <v>Madera Tratada</v>
      </c>
      <c r="J5601" s="194" t="str">
        <f>+'Información ELECTRO PUNO'!B5581</f>
        <v>PPM20</v>
      </c>
      <c r="K5601" s="9" t="str">
        <f t="shared" si="627"/>
        <v>POSTE DE MADERA TRATADA DE 12 mts. CL.5</v>
      </c>
      <c r="L5601" s="139">
        <f t="shared" si="628"/>
        <v>0.41</v>
      </c>
    </row>
    <row r="5602" spans="1:12" x14ac:dyDescent="0.25">
      <c r="A5602" s="193">
        <f>+'Información ELECTRO PUNO'!A5582</f>
        <v>5581</v>
      </c>
      <c r="B5602" s="26" t="str">
        <f t="shared" si="626"/>
        <v>SICODI</v>
      </c>
      <c r="C5602" s="9" t="str">
        <f t="shared" si="622"/>
        <v>Puno</v>
      </c>
      <c r="D5602" s="9" t="str">
        <f t="shared" si="623"/>
        <v>No Reporta</v>
      </c>
      <c r="E5602" s="9" t="str">
        <f t="shared" si="624"/>
        <v>No Reporta</v>
      </c>
      <c r="F5602" s="194" t="str">
        <f>+'Información ELECTRO PUNO'!E5582</f>
        <v>MT</v>
      </c>
      <c r="G5602" s="194">
        <f>+'Información ELECTRO PUNO'!G5582</f>
        <v>12</v>
      </c>
      <c r="H5602" s="9" t="str">
        <f t="shared" si="625"/>
        <v>Poste</v>
      </c>
      <c r="I5602" s="194" t="str">
        <f>+'Información ELECTRO PUNO'!F5582</f>
        <v>Madera Tratada</v>
      </c>
      <c r="J5602" s="194" t="str">
        <f>+'Información ELECTRO PUNO'!B5582</f>
        <v>PPM20</v>
      </c>
      <c r="K5602" s="9" t="str">
        <f t="shared" si="627"/>
        <v>POSTE DE MADERA TRATADA DE 12 mts. CL.5</v>
      </c>
      <c r="L5602" s="139">
        <f t="shared" si="628"/>
        <v>0.41</v>
      </c>
    </row>
    <row r="5603" spans="1:12" x14ac:dyDescent="0.25">
      <c r="A5603" s="193">
        <f>+'Información ELECTRO PUNO'!A5583</f>
        <v>5582</v>
      </c>
      <c r="B5603" s="26" t="str">
        <f t="shared" si="626"/>
        <v>SICODI</v>
      </c>
      <c r="C5603" s="9" t="str">
        <f t="shared" si="622"/>
        <v>Puno</v>
      </c>
      <c r="D5603" s="9" t="str">
        <f t="shared" si="623"/>
        <v>No Reporta</v>
      </c>
      <c r="E5603" s="9" t="str">
        <f t="shared" si="624"/>
        <v>No Reporta</v>
      </c>
      <c r="F5603" s="194" t="str">
        <f>+'Información ELECTRO PUNO'!E5583</f>
        <v>MT</v>
      </c>
      <c r="G5603" s="194">
        <f>+'Información ELECTRO PUNO'!G5583</f>
        <v>12</v>
      </c>
      <c r="H5603" s="9" t="str">
        <f t="shared" si="625"/>
        <v>Poste</v>
      </c>
      <c r="I5603" s="194" t="str">
        <f>+'Información ELECTRO PUNO'!F5583</f>
        <v>Madera Tratada</v>
      </c>
      <c r="J5603" s="194" t="str">
        <f>+'Información ELECTRO PUNO'!B5583</f>
        <v>PPM20</v>
      </c>
      <c r="K5603" s="9" t="str">
        <f t="shared" si="627"/>
        <v>POSTE DE MADERA TRATADA DE 12 mts. CL.5</v>
      </c>
      <c r="L5603" s="139">
        <f t="shared" si="628"/>
        <v>0.41</v>
      </c>
    </row>
    <row r="5604" spans="1:12" x14ac:dyDescent="0.25">
      <c r="A5604" s="193">
        <f>+'Información ELECTRO PUNO'!A5584</f>
        <v>5583</v>
      </c>
      <c r="B5604" s="26" t="str">
        <f t="shared" si="626"/>
        <v>SICODI</v>
      </c>
      <c r="C5604" s="9" t="str">
        <f t="shared" si="622"/>
        <v>Puno</v>
      </c>
      <c r="D5604" s="9" t="str">
        <f t="shared" si="623"/>
        <v>No Reporta</v>
      </c>
      <c r="E5604" s="9" t="str">
        <f t="shared" si="624"/>
        <v>No Reporta</v>
      </c>
      <c r="F5604" s="194" t="str">
        <f>+'Información ELECTRO PUNO'!E5584</f>
        <v>MT</v>
      </c>
      <c r="G5604" s="194">
        <f>+'Información ELECTRO PUNO'!G5584</f>
        <v>12</v>
      </c>
      <c r="H5604" s="9" t="str">
        <f t="shared" si="625"/>
        <v>Poste</v>
      </c>
      <c r="I5604" s="194" t="str">
        <f>+'Información ELECTRO PUNO'!F5584</f>
        <v>Madera Tratada</v>
      </c>
      <c r="J5604" s="194" t="str">
        <f>+'Información ELECTRO PUNO'!B5584</f>
        <v>PPM20</v>
      </c>
      <c r="K5604" s="9" t="str">
        <f t="shared" si="627"/>
        <v>POSTE DE MADERA TRATADA DE 12 mts. CL.5</v>
      </c>
      <c r="L5604" s="139">
        <f t="shared" si="628"/>
        <v>0.41</v>
      </c>
    </row>
    <row r="5605" spans="1:12" x14ac:dyDescent="0.25">
      <c r="A5605" s="193">
        <f>+'Información ELECTRO PUNO'!A5585</f>
        <v>5584</v>
      </c>
      <c r="B5605" s="26" t="str">
        <f t="shared" si="626"/>
        <v>SICODI</v>
      </c>
      <c r="C5605" s="9" t="str">
        <f t="shared" si="622"/>
        <v>Puno</v>
      </c>
      <c r="D5605" s="9" t="str">
        <f t="shared" si="623"/>
        <v>No Reporta</v>
      </c>
      <c r="E5605" s="9" t="str">
        <f t="shared" si="624"/>
        <v>No Reporta</v>
      </c>
      <c r="F5605" s="194" t="str">
        <f>+'Información ELECTRO PUNO'!E5585</f>
        <v>MT</v>
      </c>
      <c r="G5605" s="194">
        <f>+'Información ELECTRO PUNO'!G5585</f>
        <v>12</v>
      </c>
      <c r="H5605" s="9" t="str">
        <f t="shared" si="625"/>
        <v>Poste</v>
      </c>
      <c r="I5605" s="194" t="str">
        <f>+'Información ELECTRO PUNO'!F5585</f>
        <v>Madera Tratada</v>
      </c>
      <c r="J5605" s="194" t="str">
        <f>+'Información ELECTRO PUNO'!B5585</f>
        <v>PPM20</v>
      </c>
      <c r="K5605" s="9" t="str">
        <f t="shared" si="627"/>
        <v>POSTE DE MADERA TRATADA DE 12 mts. CL.5</v>
      </c>
      <c r="L5605" s="139">
        <f t="shared" si="628"/>
        <v>0.41</v>
      </c>
    </row>
    <row r="5606" spans="1:12" x14ac:dyDescent="0.25">
      <c r="A5606" s="193">
        <f>+'Información ELECTRO PUNO'!A5586</f>
        <v>5585</v>
      </c>
      <c r="B5606" s="26" t="str">
        <f t="shared" si="626"/>
        <v>SICODI</v>
      </c>
      <c r="C5606" s="9" t="str">
        <f t="shared" si="622"/>
        <v>Puno</v>
      </c>
      <c r="D5606" s="9" t="str">
        <f t="shared" si="623"/>
        <v>No Reporta</v>
      </c>
      <c r="E5606" s="9" t="str">
        <f t="shared" si="624"/>
        <v>No Reporta</v>
      </c>
      <c r="F5606" s="194" t="str">
        <f>+'Información ELECTRO PUNO'!E5586</f>
        <v>MT</v>
      </c>
      <c r="G5606" s="194">
        <f>+'Información ELECTRO PUNO'!G5586</f>
        <v>12</v>
      </c>
      <c r="H5606" s="9" t="str">
        <f t="shared" si="625"/>
        <v>Poste</v>
      </c>
      <c r="I5606" s="194" t="str">
        <f>+'Información ELECTRO PUNO'!F5586</f>
        <v>Madera Tratada</v>
      </c>
      <c r="J5606" s="194" t="str">
        <f>+'Información ELECTRO PUNO'!B5586</f>
        <v>PPM20</v>
      </c>
      <c r="K5606" s="9" t="str">
        <f t="shared" si="627"/>
        <v>POSTE DE MADERA TRATADA DE 12 mts. CL.5</v>
      </c>
      <c r="L5606" s="139">
        <f t="shared" si="628"/>
        <v>0.41</v>
      </c>
    </row>
    <row r="5607" spans="1:12" x14ac:dyDescent="0.25">
      <c r="A5607" s="193">
        <f>+'Información ELECTRO PUNO'!A5587</f>
        <v>5586</v>
      </c>
      <c r="B5607" s="26" t="str">
        <f t="shared" si="626"/>
        <v>SICODI</v>
      </c>
      <c r="C5607" s="9" t="str">
        <f t="shared" si="622"/>
        <v>Puno</v>
      </c>
      <c r="D5607" s="9" t="str">
        <f t="shared" si="623"/>
        <v>No Reporta</v>
      </c>
      <c r="E5607" s="9" t="str">
        <f t="shared" si="624"/>
        <v>No Reporta</v>
      </c>
      <c r="F5607" s="194" t="str">
        <f>+'Información ELECTRO PUNO'!E5587</f>
        <v>MT</v>
      </c>
      <c r="G5607" s="194">
        <f>+'Información ELECTRO PUNO'!G5587</f>
        <v>12</v>
      </c>
      <c r="H5607" s="9" t="str">
        <f t="shared" si="625"/>
        <v>Poste</v>
      </c>
      <c r="I5607" s="194" t="str">
        <f>+'Información ELECTRO PUNO'!F5587</f>
        <v>Madera Tratada</v>
      </c>
      <c r="J5607" s="194" t="str">
        <f>+'Información ELECTRO PUNO'!B5587</f>
        <v>PPM20</v>
      </c>
      <c r="K5607" s="9" t="str">
        <f t="shared" si="627"/>
        <v>POSTE DE MADERA TRATADA DE 12 mts. CL.5</v>
      </c>
      <c r="L5607" s="139">
        <f t="shared" si="628"/>
        <v>0.41</v>
      </c>
    </row>
    <row r="5608" spans="1:12" x14ac:dyDescent="0.25">
      <c r="A5608" s="193">
        <f>+'Información ELECTRO PUNO'!A5588</f>
        <v>5587</v>
      </c>
      <c r="B5608" s="26" t="str">
        <f t="shared" si="626"/>
        <v>SICODI</v>
      </c>
      <c r="C5608" s="9" t="str">
        <f t="shared" si="622"/>
        <v>Puno</v>
      </c>
      <c r="D5608" s="9" t="str">
        <f t="shared" si="623"/>
        <v>No Reporta</v>
      </c>
      <c r="E5608" s="9" t="str">
        <f t="shared" si="624"/>
        <v>No Reporta</v>
      </c>
      <c r="F5608" s="194" t="str">
        <f>+'Información ELECTRO PUNO'!E5588</f>
        <v>MT</v>
      </c>
      <c r="G5608" s="194">
        <f>+'Información ELECTRO PUNO'!G5588</f>
        <v>12</v>
      </c>
      <c r="H5608" s="9" t="str">
        <f t="shared" si="625"/>
        <v>Poste</v>
      </c>
      <c r="I5608" s="194" t="str">
        <f>+'Información ELECTRO PUNO'!F5588</f>
        <v>Madera Tratada</v>
      </c>
      <c r="J5608" s="194" t="str">
        <f>+'Información ELECTRO PUNO'!B5588</f>
        <v>PPM20</v>
      </c>
      <c r="K5608" s="9" t="str">
        <f t="shared" si="627"/>
        <v>POSTE DE MADERA TRATADA DE 12 mts. CL.5</v>
      </c>
      <c r="L5608" s="139">
        <f t="shared" si="628"/>
        <v>0.41</v>
      </c>
    </row>
    <row r="5609" spans="1:12" x14ac:dyDescent="0.25">
      <c r="A5609" s="193">
        <f>+'Información ELECTRO PUNO'!A5589</f>
        <v>5588</v>
      </c>
      <c r="B5609" s="26" t="str">
        <f t="shared" si="626"/>
        <v>SICODI</v>
      </c>
      <c r="C5609" s="9" t="str">
        <f t="shared" si="622"/>
        <v>Puno</v>
      </c>
      <c r="D5609" s="9" t="str">
        <f t="shared" si="623"/>
        <v>No Reporta</v>
      </c>
      <c r="E5609" s="9" t="str">
        <f t="shared" si="624"/>
        <v>No Reporta</v>
      </c>
      <c r="F5609" s="194" t="str">
        <f>+'Información ELECTRO PUNO'!E5589</f>
        <v>MT</v>
      </c>
      <c r="G5609" s="194">
        <f>+'Información ELECTRO PUNO'!G5589</f>
        <v>12</v>
      </c>
      <c r="H5609" s="9" t="str">
        <f t="shared" si="625"/>
        <v>Poste</v>
      </c>
      <c r="I5609" s="194" t="str">
        <f>+'Información ELECTRO PUNO'!F5589</f>
        <v>Madera Tratada</v>
      </c>
      <c r="J5609" s="194" t="str">
        <f>+'Información ELECTRO PUNO'!B5589</f>
        <v>PPM20</v>
      </c>
      <c r="K5609" s="9" t="str">
        <f t="shared" si="627"/>
        <v>POSTE DE MADERA TRATADA DE 12 mts. CL.5</v>
      </c>
      <c r="L5609" s="139">
        <f t="shared" si="628"/>
        <v>0.41</v>
      </c>
    </row>
    <row r="5610" spans="1:12" x14ac:dyDescent="0.25">
      <c r="A5610" s="193">
        <f>+'Información ELECTRO PUNO'!A5590</f>
        <v>5589</v>
      </c>
      <c r="B5610" s="26" t="str">
        <f t="shared" si="626"/>
        <v>SICODI</v>
      </c>
      <c r="C5610" s="9" t="str">
        <f t="shared" si="622"/>
        <v>Puno</v>
      </c>
      <c r="D5610" s="9" t="str">
        <f t="shared" si="623"/>
        <v>No Reporta</v>
      </c>
      <c r="E5610" s="9" t="str">
        <f t="shared" si="624"/>
        <v>No Reporta</v>
      </c>
      <c r="F5610" s="194" t="str">
        <f>+'Información ELECTRO PUNO'!E5590</f>
        <v>MT</v>
      </c>
      <c r="G5610" s="194">
        <f>+'Información ELECTRO PUNO'!G5590</f>
        <v>12</v>
      </c>
      <c r="H5610" s="9" t="str">
        <f t="shared" si="625"/>
        <v>Poste</v>
      </c>
      <c r="I5610" s="194" t="str">
        <f>+'Información ELECTRO PUNO'!F5590</f>
        <v>Madera Tratada</v>
      </c>
      <c r="J5610" s="194" t="str">
        <f>+'Información ELECTRO PUNO'!B5590</f>
        <v>PPM20</v>
      </c>
      <c r="K5610" s="9" t="str">
        <f t="shared" si="627"/>
        <v>POSTE DE MADERA TRATADA DE 12 mts. CL.5</v>
      </c>
      <c r="L5610" s="139">
        <f t="shared" si="628"/>
        <v>0.41</v>
      </c>
    </row>
    <row r="5611" spans="1:12" x14ac:dyDescent="0.25">
      <c r="A5611" s="193">
        <f>+'Información ELECTRO PUNO'!A5591</f>
        <v>5590</v>
      </c>
      <c r="B5611" s="26" t="str">
        <f t="shared" si="626"/>
        <v>SICODI</v>
      </c>
      <c r="C5611" s="9" t="str">
        <f t="shared" si="622"/>
        <v>Puno</v>
      </c>
      <c r="D5611" s="9" t="str">
        <f t="shared" si="623"/>
        <v>No Reporta</v>
      </c>
      <c r="E5611" s="9" t="str">
        <f t="shared" si="624"/>
        <v>No Reporta</v>
      </c>
      <c r="F5611" s="194" t="str">
        <f>+'Información ELECTRO PUNO'!E5591</f>
        <v>MT</v>
      </c>
      <c r="G5611" s="194">
        <f>+'Información ELECTRO PUNO'!G5591</f>
        <v>12</v>
      </c>
      <c r="H5611" s="9" t="str">
        <f t="shared" si="625"/>
        <v>Poste</v>
      </c>
      <c r="I5611" s="194" t="str">
        <f>+'Información ELECTRO PUNO'!F5591</f>
        <v>Madera Tratada</v>
      </c>
      <c r="J5611" s="194" t="str">
        <f>+'Información ELECTRO PUNO'!B5591</f>
        <v>PPM20</v>
      </c>
      <c r="K5611" s="9" t="str">
        <f t="shared" si="627"/>
        <v>POSTE DE MADERA TRATADA DE 12 mts. CL.5</v>
      </c>
      <c r="L5611" s="139">
        <f t="shared" si="628"/>
        <v>0.41</v>
      </c>
    </row>
    <row r="5612" spans="1:12" x14ac:dyDescent="0.25">
      <c r="A5612" s="193">
        <f>+'Información ELECTRO PUNO'!A5592</f>
        <v>5591</v>
      </c>
      <c r="B5612" s="26" t="str">
        <f t="shared" si="626"/>
        <v>SICODI</v>
      </c>
      <c r="C5612" s="9" t="str">
        <f t="shared" si="622"/>
        <v>Puno</v>
      </c>
      <c r="D5612" s="9" t="str">
        <f t="shared" si="623"/>
        <v>No Reporta</v>
      </c>
      <c r="E5612" s="9" t="str">
        <f t="shared" si="624"/>
        <v>No Reporta</v>
      </c>
      <c r="F5612" s="194" t="str">
        <f>+'Información ELECTRO PUNO'!E5592</f>
        <v>MT</v>
      </c>
      <c r="G5612" s="194">
        <f>+'Información ELECTRO PUNO'!G5592</f>
        <v>12</v>
      </c>
      <c r="H5612" s="9" t="str">
        <f t="shared" si="625"/>
        <v>Poste</v>
      </c>
      <c r="I5612" s="194" t="str">
        <f>+'Información ELECTRO PUNO'!F5592</f>
        <v>Madera Tratada</v>
      </c>
      <c r="J5612" s="194" t="str">
        <f>+'Información ELECTRO PUNO'!B5592</f>
        <v>PPM20</v>
      </c>
      <c r="K5612" s="9" t="str">
        <f t="shared" si="627"/>
        <v>POSTE DE MADERA TRATADA DE 12 mts. CL.5</v>
      </c>
      <c r="L5612" s="139">
        <f t="shared" si="628"/>
        <v>0.41</v>
      </c>
    </row>
    <row r="5613" spans="1:12" x14ac:dyDescent="0.25">
      <c r="A5613" s="193">
        <f>+'Información ELECTRO PUNO'!A5593</f>
        <v>5592</v>
      </c>
      <c r="B5613" s="26" t="str">
        <f t="shared" si="626"/>
        <v>SICODI</v>
      </c>
      <c r="C5613" s="9" t="str">
        <f t="shared" si="622"/>
        <v>Puno</v>
      </c>
      <c r="D5613" s="9" t="str">
        <f t="shared" si="623"/>
        <v>No Reporta</v>
      </c>
      <c r="E5613" s="9" t="str">
        <f t="shared" si="624"/>
        <v>No Reporta</v>
      </c>
      <c r="F5613" s="194" t="str">
        <f>+'Información ELECTRO PUNO'!E5593</f>
        <v>MT</v>
      </c>
      <c r="G5613" s="194">
        <f>+'Información ELECTRO PUNO'!G5593</f>
        <v>12</v>
      </c>
      <c r="H5613" s="9" t="str">
        <f t="shared" si="625"/>
        <v>Poste</v>
      </c>
      <c r="I5613" s="194" t="str">
        <f>+'Información ELECTRO PUNO'!F5593</f>
        <v>Madera Tratada</v>
      </c>
      <c r="J5613" s="194" t="str">
        <f>+'Información ELECTRO PUNO'!B5593</f>
        <v>PPM20</v>
      </c>
      <c r="K5613" s="9" t="str">
        <f t="shared" si="627"/>
        <v>POSTE DE MADERA TRATADA DE 12 mts. CL.5</v>
      </c>
      <c r="L5613" s="139">
        <f t="shared" si="628"/>
        <v>0.41</v>
      </c>
    </row>
    <row r="5614" spans="1:12" x14ac:dyDescent="0.25">
      <c r="A5614" s="193">
        <f>+'Información ELECTRO PUNO'!A5594</f>
        <v>5593</v>
      </c>
      <c r="B5614" s="26" t="str">
        <f t="shared" si="626"/>
        <v>SICODI</v>
      </c>
      <c r="C5614" s="9" t="str">
        <f t="shared" si="622"/>
        <v>Puno</v>
      </c>
      <c r="D5614" s="9" t="str">
        <f t="shared" si="623"/>
        <v>No Reporta</v>
      </c>
      <c r="E5614" s="9" t="str">
        <f t="shared" si="624"/>
        <v>No Reporta</v>
      </c>
      <c r="F5614" s="194" t="str">
        <f>+'Información ELECTRO PUNO'!E5594</f>
        <v>MT</v>
      </c>
      <c r="G5614" s="194">
        <f>+'Información ELECTRO PUNO'!G5594</f>
        <v>12</v>
      </c>
      <c r="H5614" s="9" t="str">
        <f t="shared" si="625"/>
        <v>Poste</v>
      </c>
      <c r="I5614" s="194" t="str">
        <f>+'Información ELECTRO PUNO'!F5594</f>
        <v>Madera Tratada</v>
      </c>
      <c r="J5614" s="194" t="str">
        <f>+'Información ELECTRO PUNO'!B5594</f>
        <v>PPM20</v>
      </c>
      <c r="K5614" s="9" t="str">
        <f t="shared" si="627"/>
        <v>POSTE DE MADERA TRATADA DE 12 mts. CL.5</v>
      </c>
      <c r="L5614" s="139">
        <f t="shared" si="628"/>
        <v>0.41</v>
      </c>
    </row>
    <row r="5615" spans="1:12" x14ac:dyDescent="0.25">
      <c r="A5615" s="193">
        <f>+'Información ELECTRO PUNO'!A5595</f>
        <v>5594</v>
      </c>
      <c r="B5615" s="26" t="str">
        <f t="shared" si="626"/>
        <v>SICODI</v>
      </c>
      <c r="C5615" s="9" t="str">
        <f t="shared" si="622"/>
        <v>Puno</v>
      </c>
      <c r="D5615" s="9" t="str">
        <f t="shared" si="623"/>
        <v>No Reporta</v>
      </c>
      <c r="E5615" s="9" t="str">
        <f t="shared" si="624"/>
        <v>No Reporta</v>
      </c>
      <c r="F5615" s="194" t="str">
        <f>+'Información ELECTRO PUNO'!E5595</f>
        <v>MT</v>
      </c>
      <c r="G5615" s="194">
        <f>+'Información ELECTRO PUNO'!G5595</f>
        <v>12</v>
      </c>
      <c r="H5615" s="9" t="str">
        <f t="shared" si="625"/>
        <v>Poste</v>
      </c>
      <c r="I5615" s="194" t="str">
        <f>+'Información ELECTRO PUNO'!F5595</f>
        <v>Madera Tratada</v>
      </c>
      <c r="J5615" s="194" t="str">
        <f>+'Información ELECTRO PUNO'!B5595</f>
        <v>PPM20</v>
      </c>
      <c r="K5615" s="9" t="str">
        <f t="shared" si="627"/>
        <v>POSTE DE MADERA TRATADA DE 12 mts. CL.5</v>
      </c>
      <c r="L5615" s="139">
        <f t="shared" si="628"/>
        <v>0.41</v>
      </c>
    </row>
    <row r="5616" spans="1:12" x14ac:dyDescent="0.25">
      <c r="A5616" s="193">
        <f>+'Información ELECTRO PUNO'!A5596</f>
        <v>5595</v>
      </c>
      <c r="B5616" s="26" t="str">
        <f t="shared" si="626"/>
        <v>SICODI</v>
      </c>
      <c r="C5616" s="9" t="str">
        <f t="shared" si="622"/>
        <v>Puno</v>
      </c>
      <c r="D5616" s="9" t="str">
        <f t="shared" si="623"/>
        <v>No Reporta</v>
      </c>
      <c r="E5616" s="9" t="str">
        <f t="shared" si="624"/>
        <v>No Reporta</v>
      </c>
      <c r="F5616" s="194" t="str">
        <f>+'Información ELECTRO PUNO'!E5596</f>
        <v>MT</v>
      </c>
      <c r="G5616" s="194">
        <f>+'Información ELECTRO PUNO'!G5596</f>
        <v>12</v>
      </c>
      <c r="H5616" s="9" t="str">
        <f t="shared" si="625"/>
        <v>Poste</v>
      </c>
      <c r="I5616" s="194" t="str">
        <f>+'Información ELECTRO PUNO'!F5596</f>
        <v>Madera Tratada</v>
      </c>
      <c r="J5616" s="194" t="str">
        <f>+'Información ELECTRO PUNO'!B5596</f>
        <v>PPM20</v>
      </c>
      <c r="K5616" s="9" t="str">
        <f t="shared" si="627"/>
        <v>POSTE DE MADERA TRATADA DE 12 mts. CL.5</v>
      </c>
      <c r="L5616" s="139">
        <f t="shared" si="628"/>
        <v>0.41</v>
      </c>
    </row>
    <row r="5617" spans="1:12" x14ac:dyDescent="0.25">
      <c r="A5617" s="193">
        <f>+'Información ELECTRO PUNO'!A5597</f>
        <v>5596</v>
      </c>
      <c r="B5617" s="26" t="str">
        <f t="shared" si="626"/>
        <v>SICODI</v>
      </c>
      <c r="C5617" s="9" t="str">
        <f t="shared" si="622"/>
        <v>Puno</v>
      </c>
      <c r="D5617" s="9" t="str">
        <f t="shared" si="623"/>
        <v>No Reporta</v>
      </c>
      <c r="E5617" s="9" t="str">
        <f t="shared" si="624"/>
        <v>No Reporta</v>
      </c>
      <c r="F5617" s="194" t="str">
        <f>+'Información ELECTRO PUNO'!E5597</f>
        <v>MT</v>
      </c>
      <c r="G5617" s="194">
        <f>+'Información ELECTRO PUNO'!G5597</f>
        <v>12</v>
      </c>
      <c r="H5617" s="9" t="str">
        <f t="shared" si="625"/>
        <v>Poste</v>
      </c>
      <c r="I5617" s="194" t="str">
        <f>+'Información ELECTRO PUNO'!F5597</f>
        <v>Madera Tratada</v>
      </c>
      <c r="J5617" s="194" t="str">
        <f>+'Información ELECTRO PUNO'!B5597</f>
        <v>PPM20</v>
      </c>
      <c r="K5617" s="9" t="str">
        <f t="shared" si="627"/>
        <v>POSTE DE MADERA TRATADA DE 12 mts. CL.5</v>
      </c>
      <c r="L5617" s="139">
        <f t="shared" si="628"/>
        <v>0.41</v>
      </c>
    </row>
    <row r="5618" spans="1:12" x14ac:dyDescent="0.25">
      <c r="A5618" s="193">
        <f>+'Información ELECTRO PUNO'!A5598</f>
        <v>5597</v>
      </c>
      <c r="B5618" s="26" t="str">
        <f t="shared" si="626"/>
        <v>SICODI</v>
      </c>
      <c r="C5618" s="9" t="str">
        <f t="shared" si="622"/>
        <v>Puno</v>
      </c>
      <c r="D5618" s="9" t="str">
        <f t="shared" si="623"/>
        <v>No Reporta</v>
      </c>
      <c r="E5618" s="9" t="str">
        <f t="shared" si="624"/>
        <v>No Reporta</v>
      </c>
      <c r="F5618" s="194" t="str">
        <f>+'Información ELECTRO PUNO'!E5598</f>
        <v>MT</v>
      </c>
      <c r="G5618" s="194">
        <f>+'Información ELECTRO PUNO'!G5598</f>
        <v>12</v>
      </c>
      <c r="H5618" s="9" t="str">
        <f t="shared" si="625"/>
        <v>Poste</v>
      </c>
      <c r="I5618" s="194" t="str">
        <f>+'Información ELECTRO PUNO'!F5598</f>
        <v>Madera Tratada</v>
      </c>
      <c r="J5618" s="194" t="str">
        <f>+'Información ELECTRO PUNO'!B5598</f>
        <v>PPM20</v>
      </c>
      <c r="K5618" s="9" t="str">
        <f t="shared" si="627"/>
        <v>POSTE DE MADERA TRATADA DE 12 mts. CL.5</v>
      </c>
      <c r="L5618" s="139">
        <f t="shared" si="628"/>
        <v>0.41</v>
      </c>
    </row>
    <row r="5619" spans="1:12" x14ac:dyDescent="0.25">
      <c r="A5619" s="193">
        <f>+'Información ELECTRO PUNO'!A5599</f>
        <v>5598</v>
      </c>
      <c r="B5619" s="26" t="str">
        <f t="shared" si="626"/>
        <v>SICODI</v>
      </c>
      <c r="C5619" s="9" t="str">
        <f t="shared" si="622"/>
        <v>Puno</v>
      </c>
      <c r="D5619" s="9" t="str">
        <f t="shared" si="623"/>
        <v>No Reporta</v>
      </c>
      <c r="E5619" s="9" t="str">
        <f t="shared" si="624"/>
        <v>No Reporta</v>
      </c>
      <c r="F5619" s="194" t="str">
        <f>+'Información ELECTRO PUNO'!E5599</f>
        <v>MT</v>
      </c>
      <c r="G5619" s="194">
        <f>+'Información ELECTRO PUNO'!G5599</f>
        <v>12</v>
      </c>
      <c r="H5619" s="9" t="str">
        <f t="shared" si="625"/>
        <v>Poste</v>
      </c>
      <c r="I5619" s="194" t="str">
        <f>+'Información ELECTRO PUNO'!F5599</f>
        <v>Madera Tratada</v>
      </c>
      <c r="J5619" s="194" t="str">
        <f>+'Información ELECTRO PUNO'!B5599</f>
        <v>PPM20</v>
      </c>
      <c r="K5619" s="9" t="str">
        <f t="shared" si="627"/>
        <v>POSTE DE MADERA TRATADA DE 12 mts. CL.5</v>
      </c>
      <c r="L5619" s="139">
        <f t="shared" si="628"/>
        <v>0.41</v>
      </c>
    </row>
    <row r="5620" spans="1:12" x14ac:dyDescent="0.25">
      <c r="A5620" s="193">
        <f>+'Información ELECTRO PUNO'!A5600</f>
        <v>5599</v>
      </c>
      <c r="B5620" s="26" t="str">
        <f t="shared" si="626"/>
        <v>SICODI</v>
      </c>
      <c r="C5620" s="9" t="str">
        <f t="shared" si="622"/>
        <v>Puno</v>
      </c>
      <c r="D5620" s="9" t="str">
        <f t="shared" si="623"/>
        <v>No Reporta</v>
      </c>
      <c r="E5620" s="9" t="str">
        <f t="shared" si="624"/>
        <v>No Reporta</v>
      </c>
      <c r="F5620" s="194" t="str">
        <f>+'Información ELECTRO PUNO'!E5600</f>
        <v>MT</v>
      </c>
      <c r="G5620" s="194">
        <f>+'Información ELECTRO PUNO'!G5600</f>
        <v>12</v>
      </c>
      <c r="H5620" s="9" t="str">
        <f t="shared" si="625"/>
        <v>Poste</v>
      </c>
      <c r="I5620" s="194" t="str">
        <f>+'Información ELECTRO PUNO'!F5600</f>
        <v>Madera Tratada</v>
      </c>
      <c r="J5620" s="194" t="str">
        <f>+'Información ELECTRO PUNO'!B5600</f>
        <v>PPM20</v>
      </c>
      <c r="K5620" s="9" t="str">
        <f t="shared" si="627"/>
        <v>POSTE DE MADERA TRATADA DE 12 mts. CL.5</v>
      </c>
      <c r="L5620" s="139">
        <f t="shared" si="628"/>
        <v>0.41</v>
      </c>
    </row>
    <row r="5621" spans="1:12" x14ac:dyDescent="0.25">
      <c r="A5621" s="193">
        <f>+'Información ELECTRO PUNO'!A5601</f>
        <v>5600</v>
      </c>
      <c r="B5621" s="26" t="str">
        <f t="shared" si="626"/>
        <v>SICODI</v>
      </c>
      <c r="C5621" s="9" t="str">
        <f t="shared" si="622"/>
        <v>Puno</v>
      </c>
      <c r="D5621" s="9" t="str">
        <f t="shared" si="623"/>
        <v>No Reporta</v>
      </c>
      <c r="E5621" s="9" t="str">
        <f t="shared" si="624"/>
        <v>No Reporta</v>
      </c>
      <c r="F5621" s="194" t="str">
        <f>+'Información ELECTRO PUNO'!E5601</f>
        <v>MT</v>
      </c>
      <c r="G5621" s="194">
        <f>+'Información ELECTRO PUNO'!G5601</f>
        <v>12</v>
      </c>
      <c r="H5621" s="9" t="str">
        <f t="shared" si="625"/>
        <v>Poste</v>
      </c>
      <c r="I5621" s="194" t="str">
        <f>+'Información ELECTRO PUNO'!F5601</f>
        <v>Madera Tratada</v>
      </c>
      <c r="J5621" s="194" t="str">
        <f>+'Información ELECTRO PUNO'!B5601</f>
        <v>PPM20</v>
      </c>
      <c r="K5621" s="9" t="str">
        <f t="shared" si="627"/>
        <v>POSTE DE MADERA TRATADA DE 12 mts. CL.5</v>
      </c>
      <c r="L5621" s="139">
        <f t="shared" si="628"/>
        <v>0.41</v>
      </c>
    </row>
    <row r="5622" spans="1:12" x14ac:dyDescent="0.25">
      <c r="A5622" s="193">
        <f>+'Información ELECTRO PUNO'!A5602</f>
        <v>5601</v>
      </c>
      <c r="B5622" s="26" t="str">
        <f t="shared" si="626"/>
        <v>SICODI</v>
      </c>
      <c r="C5622" s="9" t="str">
        <f t="shared" si="622"/>
        <v>Puno</v>
      </c>
      <c r="D5622" s="9" t="str">
        <f t="shared" si="623"/>
        <v>No Reporta</v>
      </c>
      <c r="E5622" s="9" t="str">
        <f t="shared" si="624"/>
        <v>No Reporta</v>
      </c>
      <c r="F5622" s="194" t="str">
        <f>+'Información ELECTRO PUNO'!E5602</f>
        <v>MT</v>
      </c>
      <c r="G5622" s="194">
        <f>+'Información ELECTRO PUNO'!G5602</f>
        <v>12</v>
      </c>
      <c r="H5622" s="9" t="str">
        <f t="shared" si="625"/>
        <v>Poste</v>
      </c>
      <c r="I5622" s="194" t="str">
        <f>+'Información ELECTRO PUNO'!F5602</f>
        <v>Madera Tratada</v>
      </c>
      <c r="J5622" s="194" t="str">
        <f>+'Información ELECTRO PUNO'!B5602</f>
        <v>PPM20</v>
      </c>
      <c r="K5622" s="9" t="str">
        <f t="shared" si="627"/>
        <v>POSTE DE MADERA TRATADA DE 12 mts. CL.5</v>
      </c>
      <c r="L5622" s="139">
        <f t="shared" si="628"/>
        <v>0.41</v>
      </c>
    </row>
    <row r="5623" spans="1:12" x14ac:dyDescent="0.25">
      <c r="A5623" s="193">
        <f>+'Información ELECTRO PUNO'!A5603</f>
        <v>5602</v>
      </c>
      <c r="B5623" s="26" t="str">
        <f t="shared" si="626"/>
        <v>SICODI</v>
      </c>
      <c r="C5623" s="9" t="str">
        <f t="shared" si="622"/>
        <v>Puno</v>
      </c>
      <c r="D5623" s="9" t="str">
        <f t="shared" si="623"/>
        <v>No Reporta</v>
      </c>
      <c r="E5623" s="9" t="str">
        <f t="shared" si="624"/>
        <v>No Reporta</v>
      </c>
      <c r="F5623" s="194" t="str">
        <f>+'Información ELECTRO PUNO'!E5603</f>
        <v>MT</v>
      </c>
      <c r="G5623" s="194">
        <f>+'Información ELECTRO PUNO'!G5603</f>
        <v>12</v>
      </c>
      <c r="H5623" s="9" t="str">
        <f t="shared" si="625"/>
        <v>Poste</v>
      </c>
      <c r="I5623" s="194" t="str">
        <f>+'Información ELECTRO PUNO'!F5603</f>
        <v>Madera Tratada</v>
      </c>
      <c r="J5623" s="194" t="str">
        <f>+'Información ELECTRO PUNO'!B5603</f>
        <v>PPM20</v>
      </c>
      <c r="K5623" s="9" t="str">
        <f t="shared" si="627"/>
        <v>POSTE DE MADERA TRATADA DE 12 mts. CL.5</v>
      </c>
      <c r="L5623" s="139">
        <f t="shared" si="628"/>
        <v>0.41</v>
      </c>
    </row>
    <row r="5624" spans="1:12" x14ac:dyDescent="0.25">
      <c r="A5624" s="193">
        <f>+'Información ELECTRO PUNO'!A5604</f>
        <v>5603</v>
      </c>
      <c r="B5624" s="26" t="str">
        <f t="shared" si="626"/>
        <v>SICODI</v>
      </c>
      <c r="C5624" s="9" t="str">
        <f t="shared" si="622"/>
        <v>Puno</v>
      </c>
      <c r="D5624" s="9" t="str">
        <f t="shared" si="623"/>
        <v>No Reporta</v>
      </c>
      <c r="E5624" s="9" t="str">
        <f t="shared" si="624"/>
        <v>No Reporta</v>
      </c>
      <c r="F5624" s="194" t="str">
        <f>+'Información ELECTRO PUNO'!E5604</f>
        <v>MT</v>
      </c>
      <c r="G5624" s="194">
        <f>+'Información ELECTRO PUNO'!G5604</f>
        <v>12</v>
      </c>
      <c r="H5624" s="9" t="str">
        <f t="shared" si="625"/>
        <v>Poste</v>
      </c>
      <c r="I5624" s="194" t="str">
        <f>+'Información ELECTRO PUNO'!F5604</f>
        <v>Madera Tratada</v>
      </c>
      <c r="J5624" s="194" t="str">
        <f>+'Información ELECTRO PUNO'!B5604</f>
        <v>PPM20</v>
      </c>
      <c r="K5624" s="9" t="str">
        <f t="shared" si="627"/>
        <v>POSTE DE MADERA TRATADA DE 12 mts. CL.5</v>
      </c>
      <c r="L5624" s="139">
        <f t="shared" si="628"/>
        <v>0.41</v>
      </c>
    </row>
    <row r="5625" spans="1:12" x14ac:dyDescent="0.25">
      <c r="A5625" s="193">
        <f>+'Información ELECTRO PUNO'!A5605</f>
        <v>5604</v>
      </c>
      <c r="B5625" s="26" t="str">
        <f t="shared" si="626"/>
        <v>SICODI</v>
      </c>
      <c r="C5625" s="9" t="str">
        <f t="shared" si="622"/>
        <v>Puno</v>
      </c>
      <c r="D5625" s="9" t="str">
        <f t="shared" si="623"/>
        <v>No Reporta</v>
      </c>
      <c r="E5625" s="9" t="str">
        <f t="shared" si="624"/>
        <v>No Reporta</v>
      </c>
      <c r="F5625" s="194" t="str">
        <f>+'Información ELECTRO PUNO'!E5605</f>
        <v>MT</v>
      </c>
      <c r="G5625" s="194">
        <f>+'Información ELECTRO PUNO'!G5605</f>
        <v>12</v>
      </c>
      <c r="H5625" s="9" t="str">
        <f t="shared" si="625"/>
        <v>Poste</v>
      </c>
      <c r="I5625" s="194" t="str">
        <f>+'Información ELECTRO PUNO'!F5605</f>
        <v>Madera Tratada</v>
      </c>
      <c r="J5625" s="194" t="str">
        <f>+'Información ELECTRO PUNO'!B5605</f>
        <v>PPM20</v>
      </c>
      <c r="K5625" s="9" t="str">
        <f t="shared" si="627"/>
        <v>POSTE DE MADERA TRATADA DE 12 mts. CL.5</v>
      </c>
      <c r="L5625" s="139">
        <f t="shared" si="628"/>
        <v>0.41</v>
      </c>
    </row>
    <row r="5626" spans="1:12" x14ac:dyDescent="0.25">
      <c r="A5626" s="193">
        <f>+'Información ELECTRO PUNO'!A5606</f>
        <v>5605</v>
      </c>
      <c r="B5626" s="26" t="str">
        <f t="shared" si="626"/>
        <v>SICODI</v>
      </c>
      <c r="C5626" s="9" t="str">
        <f t="shared" si="622"/>
        <v>Puno</v>
      </c>
      <c r="D5626" s="9" t="str">
        <f t="shared" si="623"/>
        <v>No Reporta</v>
      </c>
      <c r="E5626" s="9" t="str">
        <f t="shared" si="624"/>
        <v>No Reporta</v>
      </c>
      <c r="F5626" s="194" t="str">
        <f>+'Información ELECTRO PUNO'!E5606</f>
        <v>MT</v>
      </c>
      <c r="G5626" s="194">
        <f>+'Información ELECTRO PUNO'!G5606</f>
        <v>12</v>
      </c>
      <c r="H5626" s="9" t="str">
        <f t="shared" si="625"/>
        <v>Poste</v>
      </c>
      <c r="I5626" s="194" t="str">
        <f>+'Información ELECTRO PUNO'!F5606</f>
        <v>Madera Tratada</v>
      </c>
      <c r="J5626" s="194" t="str">
        <f>+'Información ELECTRO PUNO'!B5606</f>
        <v>PPM20</v>
      </c>
      <c r="K5626" s="9" t="str">
        <f t="shared" si="627"/>
        <v>POSTE DE MADERA TRATADA DE 12 mts. CL.5</v>
      </c>
      <c r="L5626" s="139">
        <f t="shared" si="628"/>
        <v>0.41</v>
      </c>
    </row>
    <row r="5627" spans="1:12" x14ac:dyDescent="0.25">
      <c r="A5627" s="193">
        <f>+'Información ELECTRO PUNO'!A5607</f>
        <v>5606</v>
      </c>
      <c r="B5627" s="26" t="str">
        <f t="shared" si="626"/>
        <v>SICODI</v>
      </c>
      <c r="C5627" s="9" t="str">
        <f t="shared" si="622"/>
        <v>Puno</v>
      </c>
      <c r="D5627" s="9" t="str">
        <f t="shared" si="623"/>
        <v>No Reporta</v>
      </c>
      <c r="E5627" s="9" t="str">
        <f t="shared" si="624"/>
        <v>No Reporta</v>
      </c>
      <c r="F5627" s="194" t="str">
        <f>+'Información ELECTRO PUNO'!E5607</f>
        <v>MT</v>
      </c>
      <c r="G5627" s="194">
        <f>+'Información ELECTRO PUNO'!G5607</f>
        <v>12</v>
      </c>
      <c r="H5627" s="9" t="str">
        <f t="shared" si="625"/>
        <v>Poste</v>
      </c>
      <c r="I5627" s="194" t="str">
        <f>+'Información ELECTRO PUNO'!F5607</f>
        <v>Madera Tratada</v>
      </c>
      <c r="J5627" s="194" t="str">
        <f>+'Información ELECTRO PUNO'!B5607</f>
        <v>PPM20</v>
      </c>
      <c r="K5627" s="9" t="str">
        <f t="shared" si="627"/>
        <v>POSTE DE MADERA TRATADA DE 12 mts. CL.5</v>
      </c>
      <c r="L5627" s="139">
        <f t="shared" si="628"/>
        <v>0.41</v>
      </c>
    </row>
    <row r="5628" spans="1:12" x14ac:dyDescent="0.25">
      <c r="A5628" s="193">
        <f>+'Información ELECTRO PUNO'!A5608</f>
        <v>5607</v>
      </c>
      <c r="B5628" s="26" t="str">
        <f t="shared" si="626"/>
        <v>SICODI</v>
      </c>
      <c r="C5628" s="9" t="str">
        <f t="shared" si="622"/>
        <v>Puno</v>
      </c>
      <c r="D5628" s="9" t="str">
        <f t="shared" si="623"/>
        <v>No Reporta</v>
      </c>
      <c r="E5628" s="9" t="str">
        <f t="shared" si="624"/>
        <v>No Reporta</v>
      </c>
      <c r="F5628" s="194" t="str">
        <f>+'Información ELECTRO PUNO'!E5608</f>
        <v>MT</v>
      </c>
      <c r="G5628" s="194">
        <f>+'Información ELECTRO PUNO'!G5608</f>
        <v>12</v>
      </c>
      <c r="H5628" s="9" t="str">
        <f t="shared" si="625"/>
        <v>Poste</v>
      </c>
      <c r="I5628" s="194" t="str">
        <f>+'Información ELECTRO PUNO'!F5608</f>
        <v>Madera Tratada</v>
      </c>
      <c r="J5628" s="194" t="str">
        <f>+'Información ELECTRO PUNO'!B5608</f>
        <v>PPM20</v>
      </c>
      <c r="K5628" s="9" t="str">
        <f t="shared" si="627"/>
        <v>POSTE DE MADERA TRATADA DE 12 mts. CL.5</v>
      </c>
      <c r="L5628" s="139">
        <f t="shared" si="628"/>
        <v>0.41</v>
      </c>
    </row>
    <row r="5629" spans="1:12" x14ac:dyDescent="0.25">
      <c r="A5629" s="193">
        <f>+'Información ELECTRO PUNO'!A5609</f>
        <v>5608</v>
      </c>
      <c r="B5629" s="26" t="str">
        <f t="shared" si="626"/>
        <v>SICODI</v>
      </c>
      <c r="C5629" s="9" t="str">
        <f t="shared" si="622"/>
        <v>Puno</v>
      </c>
      <c r="D5629" s="9" t="str">
        <f t="shared" si="623"/>
        <v>No Reporta</v>
      </c>
      <c r="E5629" s="9" t="str">
        <f t="shared" si="624"/>
        <v>No Reporta</v>
      </c>
      <c r="F5629" s="194" t="str">
        <f>+'Información ELECTRO PUNO'!E5609</f>
        <v>MT</v>
      </c>
      <c r="G5629" s="194">
        <f>+'Información ELECTRO PUNO'!G5609</f>
        <v>12</v>
      </c>
      <c r="H5629" s="9" t="str">
        <f t="shared" si="625"/>
        <v>Poste</v>
      </c>
      <c r="I5629" s="194" t="str">
        <f>+'Información ELECTRO PUNO'!F5609</f>
        <v>Madera Tratada</v>
      </c>
      <c r="J5629" s="194" t="str">
        <f>+'Información ELECTRO PUNO'!B5609</f>
        <v>PPM20</v>
      </c>
      <c r="K5629" s="9" t="str">
        <f t="shared" si="627"/>
        <v>POSTE DE MADERA TRATADA DE 12 mts. CL.5</v>
      </c>
      <c r="L5629" s="139">
        <f t="shared" si="628"/>
        <v>0.41</v>
      </c>
    </row>
    <row r="5630" spans="1:12" x14ac:dyDescent="0.25">
      <c r="A5630" s="193">
        <f>+'Información ELECTRO PUNO'!A5610</f>
        <v>5609</v>
      </c>
      <c r="B5630" s="26" t="str">
        <f t="shared" si="626"/>
        <v>SICODI</v>
      </c>
      <c r="C5630" s="9" t="str">
        <f t="shared" si="622"/>
        <v>Puno</v>
      </c>
      <c r="D5630" s="9" t="str">
        <f t="shared" si="623"/>
        <v>No Reporta</v>
      </c>
      <c r="E5630" s="9" t="str">
        <f t="shared" si="624"/>
        <v>No Reporta</v>
      </c>
      <c r="F5630" s="194" t="str">
        <f>+'Información ELECTRO PUNO'!E5610</f>
        <v>MT</v>
      </c>
      <c r="G5630" s="194">
        <f>+'Información ELECTRO PUNO'!G5610</f>
        <v>12</v>
      </c>
      <c r="H5630" s="9" t="str">
        <f t="shared" si="625"/>
        <v>Poste</v>
      </c>
      <c r="I5630" s="194" t="str">
        <f>+'Información ELECTRO PUNO'!F5610</f>
        <v>Madera Tratada</v>
      </c>
      <c r="J5630" s="194" t="str">
        <f>+'Información ELECTRO PUNO'!B5610</f>
        <v>PPM20</v>
      </c>
      <c r="K5630" s="9" t="str">
        <f t="shared" si="627"/>
        <v>POSTE DE MADERA TRATADA DE 12 mts. CL.5</v>
      </c>
      <c r="L5630" s="139">
        <f t="shared" si="628"/>
        <v>0.41</v>
      </c>
    </row>
    <row r="5631" spans="1:12" x14ac:dyDescent="0.25">
      <c r="A5631" s="193">
        <f>+'Información ELECTRO PUNO'!A5611</f>
        <v>5610</v>
      </c>
      <c r="B5631" s="26" t="str">
        <f t="shared" si="626"/>
        <v>SICODI</v>
      </c>
      <c r="C5631" s="9" t="str">
        <f t="shared" si="622"/>
        <v>Puno</v>
      </c>
      <c r="D5631" s="9" t="str">
        <f t="shared" si="623"/>
        <v>No Reporta</v>
      </c>
      <c r="E5631" s="9" t="str">
        <f t="shared" si="624"/>
        <v>No Reporta</v>
      </c>
      <c r="F5631" s="194" t="str">
        <f>+'Información ELECTRO PUNO'!E5611</f>
        <v>MT</v>
      </c>
      <c r="G5631" s="194">
        <f>+'Información ELECTRO PUNO'!G5611</f>
        <v>12</v>
      </c>
      <c r="H5631" s="9" t="str">
        <f t="shared" si="625"/>
        <v>Poste</v>
      </c>
      <c r="I5631" s="194" t="str">
        <f>+'Información ELECTRO PUNO'!F5611</f>
        <v>Madera Tratada</v>
      </c>
      <c r="J5631" s="194" t="str">
        <f>+'Información ELECTRO PUNO'!B5611</f>
        <v>PPM20</v>
      </c>
      <c r="K5631" s="9" t="str">
        <f t="shared" si="627"/>
        <v>POSTE DE MADERA TRATADA DE 12 mts. CL.5</v>
      </c>
      <c r="L5631" s="139">
        <f t="shared" si="628"/>
        <v>0.41</v>
      </c>
    </row>
    <row r="5632" spans="1:12" x14ac:dyDescent="0.25">
      <c r="A5632" s="193">
        <f>+'Información ELECTRO PUNO'!A5612</f>
        <v>5611</v>
      </c>
      <c r="B5632" s="26" t="str">
        <f t="shared" si="626"/>
        <v>SICODI</v>
      </c>
      <c r="C5632" s="9" t="str">
        <f t="shared" si="622"/>
        <v>Puno</v>
      </c>
      <c r="D5632" s="9" t="str">
        <f t="shared" si="623"/>
        <v>No Reporta</v>
      </c>
      <c r="E5632" s="9" t="str">
        <f t="shared" si="624"/>
        <v>No Reporta</v>
      </c>
      <c r="F5632" s="194" t="str">
        <f>+'Información ELECTRO PUNO'!E5612</f>
        <v>MT</v>
      </c>
      <c r="G5632" s="194">
        <f>+'Información ELECTRO PUNO'!G5612</f>
        <v>12</v>
      </c>
      <c r="H5632" s="9" t="str">
        <f t="shared" si="625"/>
        <v>Poste</v>
      </c>
      <c r="I5632" s="194" t="str">
        <f>+'Información ELECTRO PUNO'!F5612</f>
        <v>Madera Tratada</v>
      </c>
      <c r="J5632" s="194" t="str">
        <f>+'Información ELECTRO PUNO'!B5612</f>
        <v>PPM20</v>
      </c>
      <c r="K5632" s="9" t="str">
        <f t="shared" si="627"/>
        <v>POSTE DE MADERA TRATADA DE 12 mts. CL.5</v>
      </c>
      <c r="L5632" s="139">
        <f t="shared" si="628"/>
        <v>0.41</v>
      </c>
    </row>
    <row r="5633" spans="1:12" x14ac:dyDescent="0.25">
      <c r="A5633" s="193">
        <f>+'Información ELECTRO PUNO'!A5613</f>
        <v>5612</v>
      </c>
      <c r="B5633" s="26" t="str">
        <f t="shared" si="626"/>
        <v>SICODI</v>
      </c>
      <c r="C5633" s="9" t="str">
        <f t="shared" si="622"/>
        <v>Puno</v>
      </c>
      <c r="D5633" s="9" t="str">
        <f t="shared" si="623"/>
        <v>No Reporta</v>
      </c>
      <c r="E5633" s="9" t="str">
        <f t="shared" si="624"/>
        <v>No Reporta</v>
      </c>
      <c r="F5633" s="194" t="str">
        <f>+'Información ELECTRO PUNO'!E5613</f>
        <v>MT</v>
      </c>
      <c r="G5633" s="194">
        <f>+'Información ELECTRO PUNO'!G5613</f>
        <v>12</v>
      </c>
      <c r="H5633" s="9" t="str">
        <f t="shared" si="625"/>
        <v>Poste</v>
      </c>
      <c r="I5633" s="194" t="str">
        <f>+'Información ELECTRO PUNO'!F5613</f>
        <v>Madera Tratada</v>
      </c>
      <c r="J5633" s="194" t="str">
        <f>+'Información ELECTRO PUNO'!B5613</f>
        <v>PPM20</v>
      </c>
      <c r="K5633" s="9" t="str">
        <f t="shared" si="627"/>
        <v>POSTE DE MADERA TRATADA DE 12 mts. CL.5</v>
      </c>
      <c r="L5633" s="139">
        <f t="shared" si="628"/>
        <v>0.41</v>
      </c>
    </row>
    <row r="5634" spans="1:12" x14ac:dyDescent="0.25">
      <c r="A5634" s="193">
        <f>+'Información ELECTRO PUNO'!A5614</f>
        <v>5613</v>
      </c>
      <c r="B5634" s="26" t="str">
        <f t="shared" si="626"/>
        <v>SICODI</v>
      </c>
      <c r="C5634" s="9" t="str">
        <f t="shared" si="622"/>
        <v>Puno</v>
      </c>
      <c r="D5634" s="9" t="str">
        <f t="shared" si="623"/>
        <v>No Reporta</v>
      </c>
      <c r="E5634" s="9" t="str">
        <f t="shared" si="624"/>
        <v>No Reporta</v>
      </c>
      <c r="F5634" s="194" t="str">
        <f>+'Información ELECTRO PUNO'!E5614</f>
        <v>MT</v>
      </c>
      <c r="G5634" s="194">
        <f>+'Información ELECTRO PUNO'!G5614</f>
        <v>12</v>
      </c>
      <c r="H5634" s="9" t="str">
        <f t="shared" si="625"/>
        <v>Poste</v>
      </c>
      <c r="I5634" s="194" t="str">
        <f>+'Información ELECTRO PUNO'!F5614</f>
        <v>Madera Tratada</v>
      </c>
      <c r="J5634" s="194" t="str">
        <f>+'Información ELECTRO PUNO'!B5614</f>
        <v>PPM20</v>
      </c>
      <c r="K5634" s="9" t="str">
        <f t="shared" si="627"/>
        <v>POSTE DE MADERA TRATADA DE 12 mts. CL.5</v>
      </c>
      <c r="L5634" s="139">
        <f t="shared" si="628"/>
        <v>0.41</v>
      </c>
    </row>
    <row r="5635" spans="1:12" x14ac:dyDescent="0.25">
      <c r="A5635" s="193">
        <f>+'Información ELECTRO PUNO'!A5615</f>
        <v>5614</v>
      </c>
      <c r="B5635" s="26" t="str">
        <f t="shared" si="626"/>
        <v>SICODI</v>
      </c>
      <c r="C5635" s="9" t="str">
        <f t="shared" si="622"/>
        <v>Puno</v>
      </c>
      <c r="D5635" s="9" t="str">
        <f t="shared" si="623"/>
        <v>No Reporta</v>
      </c>
      <c r="E5635" s="9" t="str">
        <f t="shared" si="624"/>
        <v>No Reporta</v>
      </c>
      <c r="F5635" s="194" t="str">
        <f>+'Información ELECTRO PUNO'!E5615</f>
        <v>MT</v>
      </c>
      <c r="G5635" s="194">
        <f>+'Información ELECTRO PUNO'!G5615</f>
        <v>12</v>
      </c>
      <c r="H5635" s="9" t="str">
        <f t="shared" si="625"/>
        <v>Poste</v>
      </c>
      <c r="I5635" s="194" t="str">
        <f>+'Información ELECTRO PUNO'!F5615</f>
        <v>Madera Tratada</v>
      </c>
      <c r="J5635" s="194" t="str">
        <f>+'Información ELECTRO PUNO'!B5615</f>
        <v>PPM20</v>
      </c>
      <c r="K5635" s="9" t="str">
        <f t="shared" si="627"/>
        <v>POSTE DE MADERA TRATADA DE 12 mts. CL.5</v>
      </c>
      <c r="L5635" s="139">
        <f t="shared" si="628"/>
        <v>0.41</v>
      </c>
    </row>
    <row r="5636" spans="1:12" x14ac:dyDescent="0.25">
      <c r="A5636" s="193">
        <f>+'Información ELECTRO PUNO'!A5616</f>
        <v>5615</v>
      </c>
      <c r="B5636" s="26" t="str">
        <f t="shared" si="626"/>
        <v>SICODI</v>
      </c>
      <c r="C5636" s="9" t="str">
        <f t="shared" si="622"/>
        <v>Puno</v>
      </c>
      <c r="D5636" s="9" t="str">
        <f t="shared" si="623"/>
        <v>No Reporta</v>
      </c>
      <c r="E5636" s="9" t="str">
        <f t="shared" si="624"/>
        <v>No Reporta</v>
      </c>
      <c r="F5636" s="194" t="str">
        <f>+'Información ELECTRO PUNO'!E5616</f>
        <v>MT</v>
      </c>
      <c r="G5636" s="194">
        <f>+'Información ELECTRO PUNO'!G5616</f>
        <v>12</v>
      </c>
      <c r="H5636" s="9" t="str">
        <f t="shared" si="625"/>
        <v>Poste</v>
      </c>
      <c r="I5636" s="194" t="str">
        <f>+'Información ELECTRO PUNO'!F5616</f>
        <v>Madera Tratada</v>
      </c>
      <c r="J5636" s="194" t="str">
        <f>+'Información ELECTRO PUNO'!B5616</f>
        <v>PPM20</v>
      </c>
      <c r="K5636" s="9" t="str">
        <f t="shared" si="627"/>
        <v>POSTE DE MADERA TRATADA DE 12 mts. CL.5</v>
      </c>
      <c r="L5636" s="139">
        <f t="shared" si="628"/>
        <v>0.41</v>
      </c>
    </row>
    <row r="5637" spans="1:12" x14ac:dyDescent="0.25">
      <c r="A5637" s="193">
        <f>+'Información ELECTRO PUNO'!A5617</f>
        <v>5616</v>
      </c>
      <c r="B5637" s="26" t="str">
        <f t="shared" si="626"/>
        <v>SICODI</v>
      </c>
      <c r="C5637" s="9" t="str">
        <f t="shared" si="622"/>
        <v>Puno</v>
      </c>
      <c r="D5637" s="9" t="str">
        <f t="shared" si="623"/>
        <v>No Reporta</v>
      </c>
      <c r="E5637" s="9" t="str">
        <f t="shared" si="624"/>
        <v>No Reporta</v>
      </c>
      <c r="F5637" s="194" t="str">
        <f>+'Información ELECTRO PUNO'!E5617</f>
        <v>MT</v>
      </c>
      <c r="G5637" s="194">
        <f>+'Información ELECTRO PUNO'!G5617</f>
        <v>12</v>
      </c>
      <c r="H5637" s="9" t="str">
        <f t="shared" si="625"/>
        <v>Poste</v>
      </c>
      <c r="I5637" s="194" t="str">
        <f>+'Información ELECTRO PUNO'!F5617</f>
        <v>Madera Tratada</v>
      </c>
      <c r="J5637" s="194" t="str">
        <f>+'Información ELECTRO PUNO'!B5617</f>
        <v>PPM20</v>
      </c>
      <c r="K5637" s="9" t="str">
        <f t="shared" si="627"/>
        <v>POSTE DE MADERA TRATADA DE 12 mts. CL.5</v>
      </c>
      <c r="L5637" s="139">
        <f t="shared" si="628"/>
        <v>0.41</v>
      </c>
    </row>
    <row r="5638" spans="1:12" x14ac:dyDescent="0.25">
      <c r="A5638" s="193">
        <f>+'Información ELECTRO PUNO'!A5618</f>
        <v>5617</v>
      </c>
      <c r="B5638" s="26" t="str">
        <f t="shared" si="626"/>
        <v>SICODI</v>
      </c>
      <c r="C5638" s="9" t="str">
        <f t="shared" si="622"/>
        <v>Puno</v>
      </c>
      <c r="D5638" s="9" t="str">
        <f t="shared" si="623"/>
        <v>No Reporta</v>
      </c>
      <c r="E5638" s="9" t="str">
        <f t="shared" si="624"/>
        <v>No Reporta</v>
      </c>
      <c r="F5638" s="194" t="str">
        <f>+'Información ELECTRO PUNO'!E5618</f>
        <v>MT</v>
      </c>
      <c r="G5638" s="194">
        <f>+'Información ELECTRO PUNO'!G5618</f>
        <v>12</v>
      </c>
      <c r="H5638" s="9" t="str">
        <f t="shared" si="625"/>
        <v>Poste</v>
      </c>
      <c r="I5638" s="194" t="str">
        <f>+'Información ELECTRO PUNO'!F5618</f>
        <v>Madera Tratada</v>
      </c>
      <c r="J5638" s="194" t="str">
        <f>+'Información ELECTRO PUNO'!B5618</f>
        <v>PPM20</v>
      </c>
      <c r="K5638" s="9" t="str">
        <f t="shared" si="627"/>
        <v>POSTE DE MADERA TRATADA DE 12 mts. CL.5</v>
      </c>
      <c r="L5638" s="139">
        <f t="shared" si="628"/>
        <v>0.41</v>
      </c>
    </row>
    <row r="5639" spans="1:12" x14ac:dyDescent="0.25">
      <c r="A5639" s="193">
        <f>+'Información ELECTRO PUNO'!A5619</f>
        <v>5618</v>
      </c>
      <c r="B5639" s="26" t="str">
        <f t="shared" si="626"/>
        <v>SICODI</v>
      </c>
      <c r="C5639" s="9" t="str">
        <f t="shared" si="622"/>
        <v>Puno</v>
      </c>
      <c r="D5639" s="9" t="str">
        <f t="shared" si="623"/>
        <v>No Reporta</v>
      </c>
      <c r="E5639" s="9" t="str">
        <f t="shared" si="624"/>
        <v>No Reporta</v>
      </c>
      <c r="F5639" s="194" t="str">
        <f>+'Información ELECTRO PUNO'!E5619</f>
        <v>MT</v>
      </c>
      <c r="G5639" s="194">
        <f>+'Información ELECTRO PUNO'!G5619</f>
        <v>12</v>
      </c>
      <c r="H5639" s="9" t="str">
        <f t="shared" si="625"/>
        <v>Poste</v>
      </c>
      <c r="I5639" s="194" t="str">
        <f>+'Información ELECTRO PUNO'!F5619</f>
        <v>Madera Tratada</v>
      </c>
      <c r="J5639" s="194" t="str">
        <f>+'Información ELECTRO PUNO'!B5619</f>
        <v>PPM20</v>
      </c>
      <c r="K5639" s="9" t="str">
        <f t="shared" si="627"/>
        <v>POSTE DE MADERA TRATADA DE 12 mts. CL.5</v>
      </c>
      <c r="L5639" s="139">
        <f t="shared" si="628"/>
        <v>0.41</v>
      </c>
    </row>
    <row r="5640" spans="1:12" x14ac:dyDescent="0.25">
      <c r="A5640" s="193">
        <f>+'Información ELECTRO PUNO'!A5620</f>
        <v>5619</v>
      </c>
      <c r="B5640" s="26" t="str">
        <f t="shared" si="626"/>
        <v>SICODI</v>
      </c>
      <c r="C5640" s="9" t="str">
        <f t="shared" si="622"/>
        <v>Puno</v>
      </c>
      <c r="D5640" s="9" t="str">
        <f t="shared" si="623"/>
        <v>No Reporta</v>
      </c>
      <c r="E5640" s="9" t="str">
        <f t="shared" si="624"/>
        <v>No Reporta</v>
      </c>
      <c r="F5640" s="194" t="str">
        <f>+'Información ELECTRO PUNO'!E5620</f>
        <v>MT</v>
      </c>
      <c r="G5640" s="194">
        <f>+'Información ELECTRO PUNO'!G5620</f>
        <v>12</v>
      </c>
      <c r="H5640" s="9" t="str">
        <f t="shared" si="625"/>
        <v>Poste</v>
      </c>
      <c r="I5640" s="194" t="str">
        <f>+'Información ELECTRO PUNO'!F5620</f>
        <v>Madera Tratada</v>
      </c>
      <c r="J5640" s="194" t="str">
        <f>+'Información ELECTRO PUNO'!B5620</f>
        <v>PPM20</v>
      </c>
      <c r="K5640" s="9" t="str">
        <f t="shared" si="627"/>
        <v>POSTE DE MADERA TRATADA DE 12 mts. CL.5</v>
      </c>
      <c r="L5640" s="139">
        <f t="shared" si="628"/>
        <v>0.41</v>
      </c>
    </row>
    <row r="5641" spans="1:12" x14ac:dyDescent="0.25">
      <c r="A5641" s="193">
        <f>+'Información ELECTRO PUNO'!A5621</f>
        <v>5620</v>
      </c>
      <c r="B5641" s="26" t="str">
        <f t="shared" si="626"/>
        <v>SICODI</v>
      </c>
      <c r="C5641" s="9" t="str">
        <f t="shared" si="622"/>
        <v>Puno</v>
      </c>
      <c r="D5641" s="9" t="str">
        <f t="shared" si="623"/>
        <v>No Reporta</v>
      </c>
      <c r="E5641" s="9" t="str">
        <f t="shared" si="624"/>
        <v>No Reporta</v>
      </c>
      <c r="F5641" s="194" t="str">
        <f>+'Información ELECTRO PUNO'!E5621</f>
        <v>MT</v>
      </c>
      <c r="G5641" s="194">
        <f>+'Información ELECTRO PUNO'!G5621</f>
        <v>12</v>
      </c>
      <c r="H5641" s="9" t="str">
        <f t="shared" si="625"/>
        <v>Poste</v>
      </c>
      <c r="I5641" s="194" t="str">
        <f>+'Información ELECTRO PUNO'!F5621</f>
        <v>Madera Tratada</v>
      </c>
      <c r="J5641" s="194" t="str">
        <f>+'Información ELECTRO PUNO'!B5621</f>
        <v>PPM20</v>
      </c>
      <c r="K5641" s="9" t="str">
        <f t="shared" si="627"/>
        <v>POSTE DE MADERA TRATADA DE 12 mts. CL.5</v>
      </c>
      <c r="L5641" s="139">
        <f t="shared" si="628"/>
        <v>0.41</v>
      </c>
    </row>
    <row r="5642" spans="1:12" x14ac:dyDescent="0.25">
      <c r="A5642" s="193">
        <f>+'Información ELECTRO PUNO'!A5622</f>
        <v>5621</v>
      </c>
      <c r="B5642" s="26" t="str">
        <f t="shared" si="626"/>
        <v>SICODI</v>
      </c>
      <c r="C5642" s="9" t="str">
        <f t="shared" si="622"/>
        <v>Puno</v>
      </c>
      <c r="D5642" s="9" t="str">
        <f t="shared" si="623"/>
        <v>No Reporta</v>
      </c>
      <c r="E5642" s="9" t="str">
        <f t="shared" si="624"/>
        <v>No Reporta</v>
      </c>
      <c r="F5642" s="194" t="str">
        <f>+'Información ELECTRO PUNO'!E5622</f>
        <v>MT</v>
      </c>
      <c r="G5642" s="194">
        <f>+'Información ELECTRO PUNO'!G5622</f>
        <v>12</v>
      </c>
      <c r="H5642" s="9" t="str">
        <f t="shared" si="625"/>
        <v>Poste</v>
      </c>
      <c r="I5642" s="194" t="str">
        <f>+'Información ELECTRO PUNO'!F5622</f>
        <v>Madera Tratada</v>
      </c>
      <c r="J5642" s="194" t="str">
        <f>+'Información ELECTRO PUNO'!B5622</f>
        <v>PPM20</v>
      </c>
      <c r="K5642" s="9" t="str">
        <f t="shared" si="627"/>
        <v>POSTE DE MADERA TRATADA DE 12 mts. CL.5</v>
      </c>
      <c r="L5642" s="139">
        <f t="shared" si="628"/>
        <v>0.41</v>
      </c>
    </row>
    <row r="5643" spans="1:12" x14ac:dyDescent="0.25">
      <c r="A5643" s="193">
        <f>+'Información ELECTRO PUNO'!A5623</f>
        <v>5622</v>
      </c>
      <c r="B5643" s="26" t="str">
        <f t="shared" si="626"/>
        <v>SICODI</v>
      </c>
      <c r="C5643" s="9" t="str">
        <f t="shared" si="622"/>
        <v>Puno</v>
      </c>
      <c r="D5643" s="9" t="str">
        <f t="shared" si="623"/>
        <v>No Reporta</v>
      </c>
      <c r="E5643" s="9" t="str">
        <f t="shared" si="624"/>
        <v>No Reporta</v>
      </c>
      <c r="F5643" s="194" t="str">
        <f>+'Información ELECTRO PUNO'!E5623</f>
        <v>MT</v>
      </c>
      <c r="G5643" s="194">
        <f>+'Información ELECTRO PUNO'!G5623</f>
        <v>12</v>
      </c>
      <c r="H5643" s="9" t="str">
        <f t="shared" si="625"/>
        <v>Poste</v>
      </c>
      <c r="I5643" s="194" t="str">
        <f>+'Información ELECTRO PUNO'!F5623</f>
        <v>Madera Tratada</v>
      </c>
      <c r="J5643" s="194" t="str">
        <f>+'Información ELECTRO PUNO'!B5623</f>
        <v>PPM20</v>
      </c>
      <c r="K5643" s="9" t="str">
        <f t="shared" si="627"/>
        <v>POSTE DE MADERA TRATADA DE 12 mts. CL.5</v>
      </c>
      <c r="L5643" s="139">
        <f t="shared" si="628"/>
        <v>0.41</v>
      </c>
    </row>
    <row r="5644" spans="1:12" x14ac:dyDescent="0.25">
      <c r="A5644" s="193">
        <f>+'Información ELECTRO PUNO'!A5624</f>
        <v>5623</v>
      </c>
      <c r="B5644" s="26" t="str">
        <f t="shared" si="626"/>
        <v>SICODI</v>
      </c>
      <c r="C5644" s="9" t="str">
        <f t="shared" si="622"/>
        <v>Puno</v>
      </c>
      <c r="D5644" s="9" t="str">
        <f t="shared" si="623"/>
        <v>No Reporta</v>
      </c>
      <c r="E5644" s="9" t="str">
        <f t="shared" si="624"/>
        <v>No Reporta</v>
      </c>
      <c r="F5644" s="194" t="str">
        <f>+'Información ELECTRO PUNO'!E5624</f>
        <v>MT</v>
      </c>
      <c r="G5644" s="194">
        <f>+'Información ELECTRO PUNO'!G5624</f>
        <v>12</v>
      </c>
      <c r="H5644" s="9" t="str">
        <f t="shared" si="625"/>
        <v>Poste</v>
      </c>
      <c r="I5644" s="194" t="str">
        <f>+'Información ELECTRO PUNO'!F5624</f>
        <v>Madera Tratada</v>
      </c>
      <c r="J5644" s="194" t="str">
        <f>+'Información ELECTRO PUNO'!B5624</f>
        <v>PPM20</v>
      </c>
      <c r="K5644" s="9" t="str">
        <f t="shared" si="627"/>
        <v>POSTE DE MADERA TRATADA DE 12 mts. CL.5</v>
      </c>
      <c r="L5644" s="139">
        <f t="shared" si="628"/>
        <v>0.41</v>
      </c>
    </row>
    <row r="5645" spans="1:12" x14ac:dyDescent="0.25">
      <c r="A5645" s="193">
        <f>+'Información ELECTRO PUNO'!A5625</f>
        <v>5624</v>
      </c>
      <c r="B5645" s="26" t="str">
        <f t="shared" si="626"/>
        <v>SICODI</v>
      </c>
      <c r="C5645" s="9" t="str">
        <f t="shared" si="622"/>
        <v>Puno</v>
      </c>
      <c r="D5645" s="9" t="str">
        <f t="shared" si="623"/>
        <v>No Reporta</v>
      </c>
      <c r="E5645" s="9" t="str">
        <f t="shared" si="624"/>
        <v>No Reporta</v>
      </c>
      <c r="F5645" s="194" t="str">
        <f>+'Información ELECTRO PUNO'!E5625</f>
        <v>MT</v>
      </c>
      <c r="G5645" s="194">
        <f>+'Información ELECTRO PUNO'!G5625</f>
        <v>12</v>
      </c>
      <c r="H5645" s="9" t="str">
        <f t="shared" si="625"/>
        <v>Poste</v>
      </c>
      <c r="I5645" s="194" t="str">
        <f>+'Información ELECTRO PUNO'!F5625</f>
        <v>Madera Tratada</v>
      </c>
      <c r="J5645" s="194" t="str">
        <f>+'Información ELECTRO PUNO'!B5625</f>
        <v>PPM20</v>
      </c>
      <c r="K5645" s="9" t="str">
        <f t="shared" si="627"/>
        <v>POSTE DE MADERA TRATADA DE 12 mts. CL.5</v>
      </c>
      <c r="L5645" s="139">
        <f t="shared" si="628"/>
        <v>0.41</v>
      </c>
    </row>
    <row r="5646" spans="1:12" x14ac:dyDescent="0.25">
      <c r="A5646" s="193">
        <f>+'Información ELECTRO PUNO'!A5626</f>
        <v>5625</v>
      </c>
      <c r="B5646" s="26" t="str">
        <f t="shared" si="626"/>
        <v>SICODI</v>
      </c>
      <c r="C5646" s="9" t="str">
        <f t="shared" si="622"/>
        <v>Puno</v>
      </c>
      <c r="D5646" s="9" t="str">
        <f t="shared" si="623"/>
        <v>No Reporta</v>
      </c>
      <c r="E5646" s="9" t="str">
        <f t="shared" si="624"/>
        <v>No Reporta</v>
      </c>
      <c r="F5646" s="194" t="str">
        <f>+'Información ELECTRO PUNO'!E5626</f>
        <v>MT</v>
      </c>
      <c r="G5646" s="194">
        <f>+'Información ELECTRO PUNO'!G5626</f>
        <v>12</v>
      </c>
      <c r="H5646" s="9" t="str">
        <f t="shared" si="625"/>
        <v>Poste</v>
      </c>
      <c r="I5646" s="194" t="str">
        <f>+'Información ELECTRO PUNO'!F5626</f>
        <v>Madera Tratada</v>
      </c>
      <c r="J5646" s="194" t="str">
        <f>+'Información ELECTRO PUNO'!B5626</f>
        <v>PPM20</v>
      </c>
      <c r="K5646" s="9" t="str">
        <f t="shared" si="627"/>
        <v>POSTE DE MADERA TRATADA DE 12 mts. CL.5</v>
      </c>
      <c r="L5646" s="139">
        <f t="shared" si="628"/>
        <v>0.41</v>
      </c>
    </row>
    <row r="5647" spans="1:12" x14ac:dyDescent="0.25">
      <c r="A5647" s="193">
        <f>+'Información ELECTRO PUNO'!A5627</f>
        <v>5626</v>
      </c>
      <c r="B5647" s="26" t="str">
        <f t="shared" si="626"/>
        <v>SICODI</v>
      </c>
      <c r="C5647" s="9" t="str">
        <f t="shared" si="622"/>
        <v>Puno</v>
      </c>
      <c r="D5647" s="9" t="str">
        <f t="shared" si="623"/>
        <v>No Reporta</v>
      </c>
      <c r="E5647" s="9" t="str">
        <f t="shared" si="624"/>
        <v>No Reporta</v>
      </c>
      <c r="F5647" s="194" t="str">
        <f>+'Información ELECTRO PUNO'!E5627</f>
        <v>MT</v>
      </c>
      <c r="G5647" s="194">
        <f>+'Información ELECTRO PUNO'!G5627</f>
        <v>12</v>
      </c>
      <c r="H5647" s="9" t="str">
        <f t="shared" si="625"/>
        <v>Poste</v>
      </c>
      <c r="I5647" s="194" t="str">
        <f>+'Información ELECTRO PUNO'!F5627</f>
        <v>Madera Tratada</v>
      </c>
      <c r="J5647" s="194" t="str">
        <f>+'Información ELECTRO PUNO'!B5627</f>
        <v>PPM20</v>
      </c>
      <c r="K5647" s="9" t="str">
        <f t="shared" si="627"/>
        <v>POSTE DE MADERA TRATADA DE 12 mts. CL.5</v>
      </c>
      <c r="L5647" s="139">
        <f t="shared" si="628"/>
        <v>0.41</v>
      </c>
    </row>
    <row r="5648" spans="1:12" x14ac:dyDescent="0.25">
      <c r="A5648" s="193">
        <f>+'Información ELECTRO PUNO'!A5628</f>
        <v>5627</v>
      </c>
      <c r="B5648" s="26" t="str">
        <f t="shared" si="626"/>
        <v>SICODI</v>
      </c>
      <c r="C5648" s="9" t="str">
        <f t="shared" si="622"/>
        <v>Puno</v>
      </c>
      <c r="D5648" s="9" t="str">
        <f t="shared" si="623"/>
        <v>No Reporta</v>
      </c>
      <c r="E5648" s="9" t="str">
        <f t="shared" si="624"/>
        <v>No Reporta</v>
      </c>
      <c r="F5648" s="194" t="str">
        <f>+'Información ELECTRO PUNO'!E5628</f>
        <v>MT</v>
      </c>
      <c r="G5648" s="194">
        <f>+'Información ELECTRO PUNO'!G5628</f>
        <v>12</v>
      </c>
      <c r="H5648" s="9" t="str">
        <f t="shared" si="625"/>
        <v>Poste</v>
      </c>
      <c r="I5648" s="194" t="str">
        <f>+'Información ELECTRO PUNO'!F5628</f>
        <v>Madera Tratada</v>
      </c>
      <c r="J5648" s="194" t="str">
        <f>+'Información ELECTRO PUNO'!B5628</f>
        <v>PPM20</v>
      </c>
      <c r="K5648" s="9" t="str">
        <f t="shared" si="627"/>
        <v>POSTE DE MADERA TRATADA DE 12 mts. CL.5</v>
      </c>
      <c r="L5648" s="139">
        <f t="shared" si="628"/>
        <v>0.41</v>
      </c>
    </row>
    <row r="5649" spans="1:12" x14ac:dyDescent="0.25">
      <c r="A5649" s="193">
        <f>+'Información ELECTRO PUNO'!A5629</f>
        <v>5628</v>
      </c>
      <c r="B5649" s="26" t="str">
        <f t="shared" si="626"/>
        <v>SICODI</v>
      </c>
      <c r="C5649" s="9" t="str">
        <f t="shared" si="622"/>
        <v>Puno</v>
      </c>
      <c r="D5649" s="9" t="str">
        <f t="shared" si="623"/>
        <v>No Reporta</v>
      </c>
      <c r="E5649" s="9" t="str">
        <f t="shared" si="624"/>
        <v>No Reporta</v>
      </c>
      <c r="F5649" s="194" t="str">
        <f>+'Información ELECTRO PUNO'!E5629</f>
        <v>MT</v>
      </c>
      <c r="G5649" s="194">
        <f>+'Información ELECTRO PUNO'!G5629</f>
        <v>12</v>
      </c>
      <c r="H5649" s="9" t="str">
        <f t="shared" si="625"/>
        <v>Poste</v>
      </c>
      <c r="I5649" s="194" t="str">
        <f>+'Información ELECTRO PUNO'!F5629</f>
        <v>Madera Tratada</v>
      </c>
      <c r="J5649" s="194" t="str">
        <f>+'Información ELECTRO PUNO'!B5629</f>
        <v>PPM20</v>
      </c>
      <c r="K5649" s="9" t="str">
        <f t="shared" si="627"/>
        <v>POSTE DE MADERA TRATADA DE 12 mts. CL.5</v>
      </c>
      <c r="L5649" s="139">
        <f t="shared" si="628"/>
        <v>0.41</v>
      </c>
    </row>
    <row r="5650" spans="1:12" x14ac:dyDescent="0.25">
      <c r="A5650" s="193">
        <f>+'Información ELECTRO PUNO'!A5630</f>
        <v>5629</v>
      </c>
      <c r="B5650" s="26" t="str">
        <f t="shared" si="626"/>
        <v>SICODI</v>
      </c>
      <c r="C5650" s="9" t="str">
        <f t="shared" si="622"/>
        <v>Puno</v>
      </c>
      <c r="D5650" s="9" t="str">
        <f t="shared" si="623"/>
        <v>No Reporta</v>
      </c>
      <c r="E5650" s="9" t="str">
        <f t="shared" si="624"/>
        <v>No Reporta</v>
      </c>
      <c r="F5650" s="194" t="str">
        <f>+'Información ELECTRO PUNO'!E5630</f>
        <v>MT</v>
      </c>
      <c r="G5650" s="194">
        <f>+'Información ELECTRO PUNO'!G5630</f>
        <v>12</v>
      </c>
      <c r="H5650" s="9" t="str">
        <f t="shared" si="625"/>
        <v>Poste</v>
      </c>
      <c r="I5650" s="194" t="str">
        <f>+'Información ELECTRO PUNO'!F5630</f>
        <v>Madera Tratada</v>
      </c>
      <c r="J5650" s="194" t="str">
        <f>+'Información ELECTRO PUNO'!B5630</f>
        <v>PPM20</v>
      </c>
      <c r="K5650" s="9" t="str">
        <f t="shared" si="627"/>
        <v>POSTE DE MADERA TRATADA DE 12 mts. CL.5</v>
      </c>
      <c r="L5650" s="139">
        <f t="shared" si="628"/>
        <v>0.41</v>
      </c>
    </row>
    <row r="5651" spans="1:12" x14ac:dyDescent="0.25">
      <c r="A5651" s="193">
        <f>+'Información ELECTRO PUNO'!A5631</f>
        <v>5630</v>
      </c>
      <c r="B5651" s="26" t="str">
        <f t="shared" si="626"/>
        <v>SICODI</v>
      </c>
      <c r="C5651" s="9" t="str">
        <f t="shared" si="622"/>
        <v>Puno</v>
      </c>
      <c r="D5651" s="9" t="str">
        <f t="shared" si="623"/>
        <v>No Reporta</v>
      </c>
      <c r="E5651" s="9" t="str">
        <f t="shared" si="624"/>
        <v>No Reporta</v>
      </c>
      <c r="F5651" s="194" t="str">
        <f>+'Información ELECTRO PUNO'!E5631</f>
        <v>MT</v>
      </c>
      <c r="G5651" s="194">
        <f>+'Información ELECTRO PUNO'!G5631</f>
        <v>12</v>
      </c>
      <c r="H5651" s="9" t="str">
        <f t="shared" si="625"/>
        <v>Poste</v>
      </c>
      <c r="I5651" s="194" t="str">
        <f>+'Información ELECTRO PUNO'!F5631</f>
        <v>Madera Tratada</v>
      </c>
      <c r="J5651" s="194" t="str">
        <f>+'Información ELECTRO PUNO'!B5631</f>
        <v>PPM20</v>
      </c>
      <c r="K5651" s="9" t="str">
        <f t="shared" si="627"/>
        <v>POSTE DE MADERA TRATADA DE 12 mts. CL.5</v>
      </c>
      <c r="L5651" s="139">
        <f t="shared" si="628"/>
        <v>0.41</v>
      </c>
    </row>
    <row r="5652" spans="1:12" x14ac:dyDescent="0.25">
      <c r="A5652" s="193">
        <f>+'Información ELECTRO PUNO'!A5632</f>
        <v>5631</v>
      </c>
      <c r="B5652" s="26" t="str">
        <f t="shared" si="626"/>
        <v>SICODI</v>
      </c>
      <c r="C5652" s="9" t="str">
        <f t="shared" si="622"/>
        <v>Puno</v>
      </c>
      <c r="D5652" s="9" t="str">
        <f t="shared" si="623"/>
        <v>No Reporta</v>
      </c>
      <c r="E5652" s="9" t="str">
        <f t="shared" si="624"/>
        <v>No Reporta</v>
      </c>
      <c r="F5652" s="194" t="str">
        <f>+'Información ELECTRO PUNO'!E5632</f>
        <v>MT</v>
      </c>
      <c r="G5652" s="194">
        <f>+'Información ELECTRO PUNO'!G5632</f>
        <v>12</v>
      </c>
      <c r="H5652" s="9" t="str">
        <f t="shared" si="625"/>
        <v>Poste</v>
      </c>
      <c r="I5652" s="194" t="str">
        <f>+'Información ELECTRO PUNO'!F5632</f>
        <v>Madera Tratada</v>
      </c>
      <c r="J5652" s="194" t="str">
        <f>+'Información ELECTRO PUNO'!B5632</f>
        <v>PPM20</v>
      </c>
      <c r="K5652" s="9" t="str">
        <f t="shared" si="627"/>
        <v>POSTE DE MADERA TRATADA DE 12 mts. CL.5</v>
      </c>
      <c r="L5652" s="139">
        <f t="shared" si="628"/>
        <v>0.41</v>
      </c>
    </row>
    <row r="5653" spans="1:12" x14ac:dyDescent="0.25">
      <c r="A5653" s="193">
        <f>+'Información ELECTRO PUNO'!A5633</f>
        <v>5632</v>
      </c>
      <c r="B5653" s="26" t="str">
        <f t="shared" si="626"/>
        <v>SICODI</v>
      </c>
      <c r="C5653" s="9" t="str">
        <f t="shared" si="622"/>
        <v>Puno</v>
      </c>
      <c r="D5653" s="9" t="str">
        <f t="shared" si="623"/>
        <v>No Reporta</v>
      </c>
      <c r="E5653" s="9" t="str">
        <f t="shared" si="624"/>
        <v>No Reporta</v>
      </c>
      <c r="F5653" s="194" t="str">
        <f>+'Información ELECTRO PUNO'!E5633</f>
        <v>MT</v>
      </c>
      <c r="G5653" s="194">
        <f>+'Información ELECTRO PUNO'!G5633</f>
        <v>12</v>
      </c>
      <c r="H5653" s="9" t="str">
        <f t="shared" si="625"/>
        <v>Poste</v>
      </c>
      <c r="I5653" s="194" t="str">
        <f>+'Información ELECTRO PUNO'!F5633</f>
        <v>Madera Tratada</v>
      </c>
      <c r="J5653" s="194" t="str">
        <f>+'Información ELECTRO PUNO'!B5633</f>
        <v>PPM20</v>
      </c>
      <c r="K5653" s="9" t="str">
        <f t="shared" si="627"/>
        <v>POSTE DE MADERA TRATADA DE 12 mts. CL.5</v>
      </c>
      <c r="L5653" s="139">
        <f t="shared" si="628"/>
        <v>0.41</v>
      </c>
    </row>
    <row r="5654" spans="1:12" x14ac:dyDescent="0.25">
      <c r="A5654" s="193">
        <f>+'Información ELECTRO PUNO'!A5634</f>
        <v>5633</v>
      </c>
      <c r="B5654" s="26" t="str">
        <f t="shared" si="626"/>
        <v>SICODI</v>
      </c>
      <c r="C5654" s="9" t="str">
        <f t="shared" ref="C5654:C5717" si="629">+$C$10</f>
        <v>Puno</v>
      </c>
      <c r="D5654" s="9" t="str">
        <f t="shared" ref="D5654:D5717" si="630">+$D$10</f>
        <v>No Reporta</v>
      </c>
      <c r="E5654" s="9" t="str">
        <f t="shared" ref="E5654:E5717" si="631">+$E$10</f>
        <v>No Reporta</v>
      </c>
      <c r="F5654" s="194" t="str">
        <f>+'Información ELECTRO PUNO'!E5634</f>
        <v>MT</v>
      </c>
      <c r="G5654" s="194">
        <f>+'Información ELECTRO PUNO'!G5634</f>
        <v>12</v>
      </c>
      <c r="H5654" s="9" t="str">
        <f t="shared" ref="H5654:H5717" si="632">+$H$10</f>
        <v>Poste</v>
      </c>
      <c r="I5654" s="194" t="str">
        <f>+'Información ELECTRO PUNO'!F5634</f>
        <v>Madera Tratada</v>
      </c>
      <c r="J5654" s="194" t="str">
        <f>+'Información ELECTRO PUNO'!B5634</f>
        <v>PPM20</v>
      </c>
      <c r="K5654" s="9" t="str">
        <f t="shared" si="627"/>
        <v>POSTE DE MADERA TRATADA DE 12 mts. CL.5</v>
      </c>
      <c r="L5654" s="139">
        <f t="shared" si="628"/>
        <v>0.41</v>
      </c>
    </row>
    <row r="5655" spans="1:12" x14ac:dyDescent="0.25">
      <c r="A5655" s="193">
        <f>+'Información ELECTRO PUNO'!A5635</f>
        <v>5634</v>
      </c>
      <c r="B5655" s="26" t="str">
        <f t="shared" ref="B5655:B5718" si="633">+INDEX($B$8:$B$16,MATCH(J5655,$J$8:$J$16,0))</f>
        <v>SICODI</v>
      </c>
      <c r="C5655" s="9" t="str">
        <f t="shared" si="629"/>
        <v>Puno</v>
      </c>
      <c r="D5655" s="9" t="str">
        <f t="shared" si="630"/>
        <v>No Reporta</v>
      </c>
      <c r="E5655" s="9" t="str">
        <f t="shared" si="631"/>
        <v>No Reporta</v>
      </c>
      <c r="F5655" s="194" t="str">
        <f>+'Información ELECTRO PUNO'!E5635</f>
        <v>MT</v>
      </c>
      <c r="G5655" s="194">
        <f>+'Información ELECTRO PUNO'!G5635</f>
        <v>12</v>
      </c>
      <c r="H5655" s="9" t="str">
        <f t="shared" si="632"/>
        <v>Poste</v>
      </c>
      <c r="I5655" s="194" t="str">
        <f>+'Información ELECTRO PUNO'!F5635</f>
        <v>Madera Tratada</v>
      </c>
      <c r="J5655" s="194" t="str">
        <f>+'Información ELECTRO PUNO'!B5635</f>
        <v>PPM20</v>
      </c>
      <c r="K5655" s="9" t="str">
        <f t="shared" ref="K5655:K5718" si="634">+VLOOKUP(J5655,$J$8:$K$16,2,FALSE)</f>
        <v>POSTE DE MADERA TRATADA DE 12 mts. CL.5</v>
      </c>
      <c r="L5655" s="139">
        <f t="shared" ref="L5655:L5718" si="635">+VLOOKUP(J5655,$J$8:$U$16,12,FALSE)</f>
        <v>0.41</v>
      </c>
    </row>
    <row r="5656" spans="1:12" x14ac:dyDescent="0.25">
      <c r="A5656" s="193">
        <f>+'Información ELECTRO PUNO'!A5636</f>
        <v>5635</v>
      </c>
      <c r="B5656" s="26" t="str">
        <f t="shared" si="633"/>
        <v>SICODI</v>
      </c>
      <c r="C5656" s="9" t="str">
        <f t="shared" si="629"/>
        <v>Puno</v>
      </c>
      <c r="D5656" s="9" t="str">
        <f t="shared" si="630"/>
        <v>No Reporta</v>
      </c>
      <c r="E5656" s="9" t="str">
        <f t="shared" si="631"/>
        <v>No Reporta</v>
      </c>
      <c r="F5656" s="194" t="str">
        <f>+'Información ELECTRO PUNO'!E5636</f>
        <v>MT</v>
      </c>
      <c r="G5656" s="194">
        <f>+'Información ELECTRO PUNO'!G5636</f>
        <v>12</v>
      </c>
      <c r="H5656" s="9" t="str">
        <f t="shared" si="632"/>
        <v>Poste</v>
      </c>
      <c r="I5656" s="194" t="str">
        <f>+'Información ELECTRO PUNO'!F5636</f>
        <v>Madera Tratada</v>
      </c>
      <c r="J5656" s="194" t="str">
        <f>+'Información ELECTRO PUNO'!B5636</f>
        <v>PPM20</v>
      </c>
      <c r="K5656" s="9" t="str">
        <f t="shared" si="634"/>
        <v>POSTE DE MADERA TRATADA DE 12 mts. CL.5</v>
      </c>
      <c r="L5656" s="139">
        <f t="shared" si="635"/>
        <v>0.41</v>
      </c>
    </row>
    <row r="5657" spans="1:12" x14ac:dyDescent="0.25">
      <c r="A5657" s="193">
        <f>+'Información ELECTRO PUNO'!A5637</f>
        <v>5636</v>
      </c>
      <c r="B5657" s="26" t="str">
        <f t="shared" si="633"/>
        <v>SICODI</v>
      </c>
      <c r="C5657" s="9" t="str">
        <f t="shared" si="629"/>
        <v>Puno</v>
      </c>
      <c r="D5657" s="9" t="str">
        <f t="shared" si="630"/>
        <v>No Reporta</v>
      </c>
      <c r="E5657" s="9" t="str">
        <f t="shared" si="631"/>
        <v>No Reporta</v>
      </c>
      <c r="F5657" s="194" t="str">
        <f>+'Información ELECTRO PUNO'!E5637</f>
        <v>MT</v>
      </c>
      <c r="G5657" s="194">
        <f>+'Información ELECTRO PUNO'!G5637</f>
        <v>12</v>
      </c>
      <c r="H5657" s="9" t="str">
        <f t="shared" si="632"/>
        <v>Poste</v>
      </c>
      <c r="I5657" s="194" t="str">
        <f>+'Información ELECTRO PUNO'!F5637</f>
        <v>Madera Tratada</v>
      </c>
      <c r="J5657" s="194" t="str">
        <f>+'Información ELECTRO PUNO'!B5637</f>
        <v>PPM20</v>
      </c>
      <c r="K5657" s="9" t="str">
        <f t="shared" si="634"/>
        <v>POSTE DE MADERA TRATADA DE 12 mts. CL.5</v>
      </c>
      <c r="L5657" s="139">
        <f t="shared" si="635"/>
        <v>0.41</v>
      </c>
    </row>
    <row r="5658" spans="1:12" x14ac:dyDescent="0.25">
      <c r="A5658" s="193">
        <f>+'Información ELECTRO PUNO'!A5638</f>
        <v>5637</v>
      </c>
      <c r="B5658" s="26" t="str">
        <f t="shared" si="633"/>
        <v>SICODI</v>
      </c>
      <c r="C5658" s="9" t="str">
        <f t="shared" si="629"/>
        <v>Puno</v>
      </c>
      <c r="D5658" s="9" t="str">
        <f t="shared" si="630"/>
        <v>No Reporta</v>
      </c>
      <c r="E5658" s="9" t="str">
        <f t="shared" si="631"/>
        <v>No Reporta</v>
      </c>
      <c r="F5658" s="194" t="str">
        <f>+'Información ELECTRO PUNO'!E5638</f>
        <v>MT</v>
      </c>
      <c r="G5658" s="194">
        <f>+'Información ELECTRO PUNO'!G5638</f>
        <v>12</v>
      </c>
      <c r="H5658" s="9" t="str">
        <f t="shared" si="632"/>
        <v>Poste</v>
      </c>
      <c r="I5658" s="194" t="str">
        <f>+'Información ELECTRO PUNO'!F5638</f>
        <v>Madera Tratada</v>
      </c>
      <c r="J5658" s="194" t="str">
        <f>+'Información ELECTRO PUNO'!B5638</f>
        <v>PPM20</v>
      </c>
      <c r="K5658" s="9" t="str">
        <f t="shared" si="634"/>
        <v>POSTE DE MADERA TRATADA DE 12 mts. CL.5</v>
      </c>
      <c r="L5658" s="139">
        <f t="shared" si="635"/>
        <v>0.41</v>
      </c>
    </row>
    <row r="5659" spans="1:12" x14ac:dyDescent="0.25">
      <c r="A5659" s="193">
        <f>+'Información ELECTRO PUNO'!A5639</f>
        <v>5638</v>
      </c>
      <c r="B5659" s="26" t="str">
        <f t="shared" si="633"/>
        <v>SICODI</v>
      </c>
      <c r="C5659" s="9" t="str">
        <f t="shared" si="629"/>
        <v>Puno</v>
      </c>
      <c r="D5659" s="9" t="str">
        <f t="shared" si="630"/>
        <v>No Reporta</v>
      </c>
      <c r="E5659" s="9" t="str">
        <f t="shared" si="631"/>
        <v>No Reporta</v>
      </c>
      <c r="F5659" s="194" t="str">
        <f>+'Información ELECTRO PUNO'!E5639</f>
        <v>MT</v>
      </c>
      <c r="G5659" s="194">
        <f>+'Información ELECTRO PUNO'!G5639</f>
        <v>12</v>
      </c>
      <c r="H5659" s="9" t="str">
        <f t="shared" si="632"/>
        <v>Poste</v>
      </c>
      <c r="I5659" s="194" t="str">
        <f>+'Información ELECTRO PUNO'!F5639</f>
        <v>Madera Tratada</v>
      </c>
      <c r="J5659" s="194" t="str">
        <f>+'Información ELECTRO PUNO'!B5639</f>
        <v>PPM20</v>
      </c>
      <c r="K5659" s="9" t="str">
        <f t="shared" si="634"/>
        <v>POSTE DE MADERA TRATADA DE 12 mts. CL.5</v>
      </c>
      <c r="L5659" s="139">
        <f t="shared" si="635"/>
        <v>0.41</v>
      </c>
    </row>
    <row r="5660" spans="1:12" x14ac:dyDescent="0.25">
      <c r="A5660" s="193">
        <f>+'Información ELECTRO PUNO'!A5640</f>
        <v>5639</v>
      </c>
      <c r="B5660" s="26" t="str">
        <f t="shared" si="633"/>
        <v>SICODI</v>
      </c>
      <c r="C5660" s="9" t="str">
        <f t="shared" si="629"/>
        <v>Puno</v>
      </c>
      <c r="D5660" s="9" t="str">
        <f t="shared" si="630"/>
        <v>No Reporta</v>
      </c>
      <c r="E5660" s="9" t="str">
        <f t="shared" si="631"/>
        <v>No Reporta</v>
      </c>
      <c r="F5660" s="194" t="str">
        <f>+'Información ELECTRO PUNO'!E5640</f>
        <v>MT</v>
      </c>
      <c r="G5660" s="194">
        <f>+'Información ELECTRO PUNO'!G5640</f>
        <v>12</v>
      </c>
      <c r="H5660" s="9" t="str">
        <f t="shared" si="632"/>
        <v>Poste</v>
      </c>
      <c r="I5660" s="194" t="str">
        <f>+'Información ELECTRO PUNO'!F5640</f>
        <v>Madera Tratada</v>
      </c>
      <c r="J5660" s="194" t="str">
        <f>+'Información ELECTRO PUNO'!B5640</f>
        <v>PPM20</v>
      </c>
      <c r="K5660" s="9" t="str">
        <f t="shared" si="634"/>
        <v>POSTE DE MADERA TRATADA DE 12 mts. CL.5</v>
      </c>
      <c r="L5660" s="139">
        <f t="shared" si="635"/>
        <v>0.41</v>
      </c>
    </row>
    <row r="5661" spans="1:12" x14ac:dyDescent="0.25">
      <c r="A5661" s="193">
        <f>+'Información ELECTRO PUNO'!A5641</f>
        <v>5640</v>
      </c>
      <c r="B5661" s="26" t="str">
        <f t="shared" si="633"/>
        <v>SICODI</v>
      </c>
      <c r="C5661" s="9" t="str">
        <f t="shared" si="629"/>
        <v>Puno</v>
      </c>
      <c r="D5661" s="9" t="str">
        <f t="shared" si="630"/>
        <v>No Reporta</v>
      </c>
      <c r="E5661" s="9" t="str">
        <f t="shared" si="631"/>
        <v>No Reporta</v>
      </c>
      <c r="F5661" s="194" t="str">
        <f>+'Información ELECTRO PUNO'!E5641</f>
        <v>MT</v>
      </c>
      <c r="G5661" s="194">
        <f>+'Información ELECTRO PUNO'!G5641</f>
        <v>12</v>
      </c>
      <c r="H5661" s="9" t="str">
        <f t="shared" si="632"/>
        <v>Poste</v>
      </c>
      <c r="I5661" s="194" t="str">
        <f>+'Información ELECTRO PUNO'!F5641</f>
        <v>Madera Tratada</v>
      </c>
      <c r="J5661" s="194" t="str">
        <f>+'Información ELECTRO PUNO'!B5641</f>
        <v>PPM20</v>
      </c>
      <c r="K5661" s="9" t="str">
        <f t="shared" si="634"/>
        <v>POSTE DE MADERA TRATADA DE 12 mts. CL.5</v>
      </c>
      <c r="L5661" s="139">
        <f t="shared" si="635"/>
        <v>0.41</v>
      </c>
    </row>
    <row r="5662" spans="1:12" x14ac:dyDescent="0.25">
      <c r="A5662" s="193">
        <f>+'Información ELECTRO PUNO'!A5642</f>
        <v>5641</v>
      </c>
      <c r="B5662" s="26" t="str">
        <f t="shared" si="633"/>
        <v>SICODI</v>
      </c>
      <c r="C5662" s="9" t="str">
        <f t="shared" si="629"/>
        <v>Puno</v>
      </c>
      <c r="D5662" s="9" t="str">
        <f t="shared" si="630"/>
        <v>No Reporta</v>
      </c>
      <c r="E5662" s="9" t="str">
        <f t="shared" si="631"/>
        <v>No Reporta</v>
      </c>
      <c r="F5662" s="194" t="str">
        <f>+'Información ELECTRO PUNO'!E5642</f>
        <v>MT</v>
      </c>
      <c r="G5662" s="194">
        <f>+'Información ELECTRO PUNO'!G5642</f>
        <v>12</v>
      </c>
      <c r="H5662" s="9" t="str">
        <f t="shared" si="632"/>
        <v>Poste</v>
      </c>
      <c r="I5662" s="194" t="str">
        <f>+'Información ELECTRO PUNO'!F5642</f>
        <v>Madera Tratada</v>
      </c>
      <c r="J5662" s="194" t="str">
        <f>+'Información ELECTRO PUNO'!B5642</f>
        <v>PPM20</v>
      </c>
      <c r="K5662" s="9" t="str">
        <f t="shared" si="634"/>
        <v>POSTE DE MADERA TRATADA DE 12 mts. CL.5</v>
      </c>
      <c r="L5662" s="139">
        <f t="shared" si="635"/>
        <v>0.41</v>
      </c>
    </row>
    <row r="5663" spans="1:12" x14ac:dyDescent="0.25">
      <c r="A5663" s="193">
        <f>+'Información ELECTRO PUNO'!A5643</f>
        <v>5642</v>
      </c>
      <c r="B5663" s="26" t="str">
        <f t="shared" si="633"/>
        <v>SICODI</v>
      </c>
      <c r="C5663" s="9" t="str">
        <f t="shared" si="629"/>
        <v>Puno</v>
      </c>
      <c r="D5663" s="9" t="str">
        <f t="shared" si="630"/>
        <v>No Reporta</v>
      </c>
      <c r="E5663" s="9" t="str">
        <f t="shared" si="631"/>
        <v>No Reporta</v>
      </c>
      <c r="F5663" s="194" t="str">
        <f>+'Información ELECTRO PUNO'!E5643</f>
        <v>MT</v>
      </c>
      <c r="G5663" s="194">
        <f>+'Información ELECTRO PUNO'!G5643</f>
        <v>12</v>
      </c>
      <c r="H5663" s="9" t="str">
        <f t="shared" si="632"/>
        <v>Poste</v>
      </c>
      <c r="I5663" s="194" t="str">
        <f>+'Información ELECTRO PUNO'!F5643</f>
        <v>Madera Tratada</v>
      </c>
      <c r="J5663" s="194" t="str">
        <f>+'Información ELECTRO PUNO'!B5643</f>
        <v>PPM20</v>
      </c>
      <c r="K5663" s="9" t="str">
        <f t="shared" si="634"/>
        <v>POSTE DE MADERA TRATADA DE 12 mts. CL.5</v>
      </c>
      <c r="L5663" s="139">
        <f t="shared" si="635"/>
        <v>0.41</v>
      </c>
    </row>
    <row r="5664" spans="1:12" x14ac:dyDescent="0.25">
      <c r="A5664" s="193">
        <f>+'Información ELECTRO PUNO'!A5644</f>
        <v>5643</v>
      </c>
      <c r="B5664" s="26" t="str">
        <f t="shared" si="633"/>
        <v>SICODI</v>
      </c>
      <c r="C5664" s="9" t="str">
        <f t="shared" si="629"/>
        <v>Puno</v>
      </c>
      <c r="D5664" s="9" t="str">
        <f t="shared" si="630"/>
        <v>No Reporta</v>
      </c>
      <c r="E5664" s="9" t="str">
        <f t="shared" si="631"/>
        <v>No Reporta</v>
      </c>
      <c r="F5664" s="194" t="str">
        <f>+'Información ELECTRO PUNO'!E5644</f>
        <v>MT</v>
      </c>
      <c r="G5664" s="194">
        <f>+'Información ELECTRO PUNO'!G5644</f>
        <v>12</v>
      </c>
      <c r="H5664" s="9" t="str">
        <f t="shared" si="632"/>
        <v>Poste</v>
      </c>
      <c r="I5664" s="194" t="str">
        <f>+'Información ELECTRO PUNO'!F5644</f>
        <v>Madera Tratada</v>
      </c>
      <c r="J5664" s="194" t="str">
        <f>+'Información ELECTRO PUNO'!B5644</f>
        <v>PPM20</v>
      </c>
      <c r="K5664" s="9" t="str">
        <f t="shared" si="634"/>
        <v>POSTE DE MADERA TRATADA DE 12 mts. CL.5</v>
      </c>
      <c r="L5664" s="139">
        <f t="shared" si="635"/>
        <v>0.41</v>
      </c>
    </row>
    <row r="5665" spans="1:12" x14ac:dyDescent="0.25">
      <c r="A5665" s="193">
        <f>+'Información ELECTRO PUNO'!A5645</f>
        <v>5644</v>
      </c>
      <c r="B5665" s="26" t="str">
        <f t="shared" si="633"/>
        <v>SICODI</v>
      </c>
      <c r="C5665" s="9" t="str">
        <f t="shared" si="629"/>
        <v>Puno</v>
      </c>
      <c r="D5665" s="9" t="str">
        <f t="shared" si="630"/>
        <v>No Reporta</v>
      </c>
      <c r="E5665" s="9" t="str">
        <f t="shared" si="631"/>
        <v>No Reporta</v>
      </c>
      <c r="F5665" s="194" t="str">
        <f>+'Información ELECTRO PUNO'!E5645</f>
        <v>MT</v>
      </c>
      <c r="G5665" s="194">
        <f>+'Información ELECTRO PUNO'!G5645</f>
        <v>12</v>
      </c>
      <c r="H5665" s="9" t="str">
        <f t="shared" si="632"/>
        <v>Poste</v>
      </c>
      <c r="I5665" s="194" t="str">
        <f>+'Información ELECTRO PUNO'!F5645</f>
        <v>Madera Tratada</v>
      </c>
      <c r="J5665" s="194" t="str">
        <f>+'Información ELECTRO PUNO'!B5645</f>
        <v>PPM20</v>
      </c>
      <c r="K5665" s="9" t="str">
        <f t="shared" si="634"/>
        <v>POSTE DE MADERA TRATADA DE 12 mts. CL.5</v>
      </c>
      <c r="L5665" s="139">
        <f t="shared" si="635"/>
        <v>0.41</v>
      </c>
    </row>
    <row r="5666" spans="1:12" x14ac:dyDescent="0.25">
      <c r="A5666" s="193">
        <f>+'Información ELECTRO PUNO'!A5646</f>
        <v>5645</v>
      </c>
      <c r="B5666" s="26" t="str">
        <f t="shared" si="633"/>
        <v>SICODI</v>
      </c>
      <c r="C5666" s="9" t="str">
        <f t="shared" si="629"/>
        <v>Puno</v>
      </c>
      <c r="D5666" s="9" t="str">
        <f t="shared" si="630"/>
        <v>No Reporta</v>
      </c>
      <c r="E5666" s="9" t="str">
        <f t="shared" si="631"/>
        <v>No Reporta</v>
      </c>
      <c r="F5666" s="194" t="str">
        <f>+'Información ELECTRO PUNO'!E5646</f>
        <v>MT</v>
      </c>
      <c r="G5666" s="194">
        <f>+'Información ELECTRO PUNO'!G5646</f>
        <v>12</v>
      </c>
      <c r="H5666" s="9" t="str">
        <f t="shared" si="632"/>
        <v>Poste</v>
      </c>
      <c r="I5666" s="194" t="str">
        <f>+'Información ELECTRO PUNO'!F5646</f>
        <v>Madera Tratada</v>
      </c>
      <c r="J5666" s="194" t="str">
        <f>+'Información ELECTRO PUNO'!B5646</f>
        <v>PPM20</v>
      </c>
      <c r="K5666" s="9" t="str">
        <f t="shared" si="634"/>
        <v>POSTE DE MADERA TRATADA DE 12 mts. CL.5</v>
      </c>
      <c r="L5666" s="139">
        <f t="shared" si="635"/>
        <v>0.41</v>
      </c>
    </row>
    <row r="5667" spans="1:12" x14ac:dyDescent="0.25">
      <c r="A5667" s="193">
        <f>+'Información ELECTRO PUNO'!A5647</f>
        <v>5646</v>
      </c>
      <c r="B5667" s="26" t="str">
        <f t="shared" si="633"/>
        <v>SICODI</v>
      </c>
      <c r="C5667" s="9" t="str">
        <f t="shared" si="629"/>
        <v>Puno</v>
      </c>
      <c r="D5667" s="9" t="str">
        <f t="shared" si="630"/>
        <v>No Reporta</v>
      </c>
      <c r="E5667" s="9" t="str">
        <f t="shared" si="631"/>
        <v>No Reporta</v>
      </c>
      <c r="F5667" s="194" t="str">
        <f>+'Información ELECTRO PUNO'!E5647</f>
        <v>MT</v>
      </c>
      <c r="G5667" s="194">
        <f>+'Información ELECTRO PUNO'!G5647</f>
        <v>12</v>
      </c>
      <c r="H5667" s="9" t="str">
        <f t="shared" si="632"/>
        <v>Poste</v>
      </c>
      <c r="I5667" s="194" t="str">
        <f>+'Información ELECTRO PUNO'!F5647</f>
        <v>Madera Tratada</v>
      </c>
      <c r="J5667" s="194" t="str">
        <f>+'Información ELECTRO PUNO'!B5647</f>
        <v>PPM20</v>
      </c>
      <c r="K5667" s="9" t="str">
        <f t="shared" si="634"/>
        <v>POSTE DE MADERA TRATADA DE 12 mts. CL.5</v>
      </c>
      <c r="L5667" s="139">
        <f t="shared" si="635"/>
        <v>0.41</v>
      </c>
    </row>
    <row r="5668" spans="1:12" x14ac:dyDescent="0.25">
      <c r="A5668" s="193">
        <f>+'Información ELECTRO PUNO'!A5648</f>
        <v>5647</v>
      </c>
      <c r="B5668" s="26" t="str">
        <f t="shared" si="633"/>
        <v>SICODI</v>
      </c>
      <c r="C5668" s="9" t="str">
        <f t="shared" si="629"/>
        <v>Puno</v>
      </c>
      <c r="D5668" s="9" t="str">
        <f t="shared" si="630"/>
        <v>No Reporta</v>
      </c>
      <c r="E5668" s="9" t="str">
        <f t="shared" si="631"/>
        <v>No Reporta</v>
      </c>
      <c r="F5668" s="194" t="str">
        <f>+'Información ELECTRO PUNO'!E5648</f>
        <v>MT</v>
      </c>
      <c r="G5668" s="194">
        <f>+'Información ELECTRO PUNO'!G5648</f>
        <v>12</v>
      </c>
      <c r="H5668" s="9" t="str">
        <f t="shared" si="632"/>
        <v>Poste</v>
      </c>
      <c r="I5668" s="194" t="str">
        <f>+'Información ELECTRO PUNO'!F5648</f>
        <v>Madera Tratada</v>
      </c>
      <c r="J5668" s="194" t="str">
        <f>+'Información ELECTRO PUNO'!B5648</f>
        <v>PPM20</v>
      </c>
      <c r="K5668" s="9" t="str">
        <f t="shared" si="634"/>
        <v>POSTE DE MADERA TRATADA DE 12 mts. CL.5</v>
      </c>
      <c r="L5668" s="139">
        <f t="shared" si="635"/>
        <v>0.41</v>
      </c>
    </row>
    <row r="5669" spans="1:12" x14ac:dyDescent="0.25">
      <c r="A5669" s="193">
        <f>+'Información ELECTRO PUNO'!A5649</f>
        <v>5648</v>
      </c>
      <c r="B5669" s="26" t="str">
        <f t="shared" si="633"/>
        <v>SICODI</v>
      </c>
      <c r="C5669" s="9" t="str">
        <f t="shared" si="629"/>
        <v>Puno</v>
      </c>
      <c r="D5669" s="9" t="str">
        <f t="shared" si="630"/>
        <v>No Reporta</v>
      </c>
      <c r="E5669" s="9" t="str">
        <f t="shared" si="631"/>
        <v>No Reporta</v>
      </c>
      <c r="F5669" s="194" t="str">
        <f>+'Información ELECTRO PUNO'!E5649</f>
        <v>MT</v>
      </c>
      <c r="G5669" s="194">
        <f>+'Información ELECTRO PUNO'!G5649</f>
        <v>12</v>
      </c>
      <c r="H5669" s="9" t="str">
        <f t="shared" si="632"/>
        <v>Poste</v>
      </c>
      <c r="I5669" s="194" t="str">
        <f>+'Información ELECTRO PUNO'!F5649</f>
        <v>Madera Tratada</v>
      </c>
      <c r="J5669" s="194" t="str">
        <f>+'Información ELECTRO PUNO'!B5649</f>
        <v>PPM20</v>
      </c>
      <c r="K5669" s="9" t="str">
        <f t="shared" si="634"/>
        <v>POSTE DE MADERA TRATADA DE 12 mts. CL.5</v>
      </c>
      <c r="L5669" s="139">
        <f t="shared" si="635"/>
        <v>0.41</v>
      </c>
    </row>
    <row r="5670" spans="1:12" x14ac:dyDescent="0.25">
      <c r="A5670" s="193">
        <f>+'Información ELECTRO PUNO'!A5650</f>
        <v>5649</v>
      </c>
      <c r="B5670" s="26" t="str">
        <f t="shared" si="633"/>
        <v>SICODI</v>
      </c>
      <c r="C5670" s="9" t="str">
        <f t="shared" si="629"/>
        <v>Puno</v>
      </c>
      <c r="D5670" s="9" t="str">
        <f t="shared" si="630"/>
        <v>No Reporta</v>
      </c>
      <c r="E5670" s="9" t="str">
        <f t="shared" si="631"/>
        <v>No Reporta</v>
      </c>
      <c r="F5670" s="194" t="str">
        <f>+'Información ELECTRO PUNO'!E5650</f>
        <v>MT</v>
      </c>
      <c r="G5670" s="194">
        <f>+'Información ELECTRO PUNO'!G5650</f>
        <v>12</v>
      </c>
      <c r="H5670" s="9" t="str">
        <f t="shared" si="632"/>
        <v>Poste</v>
      </c>
      <c r="I5670" s="194" t="str">
        <f>+'Información ELECTRO PUNO'!F5650</f>
        <v>Madera Tratada</v>
      </c>
      <c r="J5670" s="194" t="str">
        <f>+'Información ELECTRO PUNO'!B5650</f>
        <v>PPM20</v>
      </c>
      <c r="K5670" s="9" t="str">
        <f t="shared" si="634"/>
        <v>POSTE DE MADERA TRATADA DE 12 mts. CL.5</v>
      </c>
      <c r="L5670" s="139">
        <f t="shared" si="635"/>
        <v>0.41</v>
      </c>
    </row>
    <row r="5671" spans="1:12" x14ac:dyDescent="0.25">
      <c r="A5671" s="193">
        <f>+'Información ELECTRO PUNO'!A5651</f>
        <v>5650</v>
      </c>
      <c r="B5671" s="26" t="str">
        <f t="shared" si="633"/>
        <v>SICODI</v>
      </c>
      <c r="C5671" s="9" t="str">
        <f t="shared" si="629"/>
        <v>Puno</v>
      </c>
      <c r="D5671" s="9" t="str">
        <f t="shared" si="630"/>
        <v>No Reporta</v>
      </c>
      <c r="E5671" s="9" t="str">
        <f t="shared" si="631"/>
        <v>No Reporta</v>
      </c>
      <c r="F5671" s="194" t="str">
        <f>+'Información ELECTRO PUNO'!E5651</f>
        <v>MT</v>
      </c>
      <c r="G5671" s="194">
        <f>+'Información ELECTRO PUNO'!G5651</f>
        <v>12</v>
      </c>
      <c r="H5671" s="9" t="str">
        <f t="shared" si="632"/>
        <v>Poste</v>
      </c>
      <c r="I5671" s="194" t="str">
        <f>+'Información ELECTRO PUNO'!F5651</f>
        <v>Madera Tratada</v>
      </c>
      <c r="J5671" s="194" t="str">
        <f>+'Información ELECTRO PUNO'!B5651</f>
        <v>PPM20</v>
      </c>
      <c r="K5671" s="9" t="str">
        <f t="shared" si="634"/>
        <v>POSTE DE MADERA TRATADA DE 12 mts. CL.5</v>
      </c>
      <c r="L5671" s="139">
        <f t="shared" si="635"/>
        <v>0.41</v>
      </c>
    </row>
    <row r="5672" spans="1:12" x14ac:dyDescent="0.25">
      <c r="A5672" s="193">
        <f>+'Información ELECTRO PUNO'!A5652</f>
        <v>5651</v>
      </c>
      <c r="B5672" s="26" t="str">
        <f t="shared" si="633"/>
        <v>SICODI</v>
      </c>
      <c r="C5672" s="9" t="str">
        <f t="shared" si="629"/>
        <v>Puno</v>
      </c>
      <c r="D5672" s="9" t="str">
        <f t="shared" si="630"/>
        <v>No Reporta</v>
      </c>
      <c r="E5672" s="9" t="str">
        <f t="shared" si="631"/>
        <v>No Reporta</v>
      </c>
      <c r="F5672" s="194" t="str">
        <f>+'Información ELECTRO PUNO'!E5652</f>
        <v>MT</v>
      </c>
      <c r="G5672" s="194">
        <f>+'Información ELECTRO PUNO'!G5652</f>
        <v>12</v>
      </c>
      <c r="H5672" s="9" t="str">
        <f t="shared" si="632"/>
        <v>Poste</v>
      </c>
      <c r="I5672" s="194" t="str">
        <f>+'Información ELECTRO PUNO'!F5652</f>
        <v>Madera Tratada</v>
      </c>
      <c r="J5672" s="194" t="str">
        <f>+'Información ELECTRO PUNO'!B5652</f>
        <v>PPM20</v>
      </c>
      <c r="K5672" s="9" t="str">
        <f t="shared" si="634"/>
        <v>POSTE DE MADERA TRATADA DE 12 mts. CL.5</v>
      </c>
      <c r="L5672" s="139">
        <f t="shared" si="635"/>
        <v>0.41</v>
      </c>
    </row>
    <row r="5673" spans="1:12" x14ac:dyDescent="0.25">
      <c r="A5673" s="193">
        <f>+'Información ELECTRO PUNO'!A5653</f>
        <v>5652</v>
      </c>
      <c r="B5673" s="26" t="str">
        <f t="shared" si="633"/>
        <v>SICODI</v>
      </c>
      <c r="C5673" s="9" t="str">
        <f t="shared" si="629"/>
        <v>Puno</v>
      </c>
      <c r="D5673" s="9" t="str">
        <f t="shared" si="630"/>
        <v>No Reporta</v>
      </c>
      <c r="E5673" s="9" t="str">
        <f t="shared" si="631"/>
        <v>No Reporta</v>
      </c>
      <c r="F5673" s="194" t="str">
        <f>+'Información ELECTRO PUNO'!E5653</f>
        <v>MT</v>
      </c>
      <c r="G5673" s="194">
        <f>+'Información ELECTRO PUNO'!G5653</f>
        <v>12</v>
      </c>
      <c r="H5673" s="9" t="str">
        <f t="shared" si="632"/>
        <v>Poste</v>
      </c>
      <c r="I5673" s="194" t="str">
        <f>+'Información ELECTRO PUNO'!F5653</f>
        <v>Madera Tratada</v>
      </c>
      <c r="J5673" s="194" t="str">
        <f>+'Información ELECTRO PUNO'!B5653</f>
        <v>PPM20</v>
      </c>
      <c r="K5673" s="9" t="str">
        <f t="shared" si="634"/>
        <v>POSTE DE MADERA TRATADA DE 12 mts. CL.5</v>
      </c>
      <c r="L5673" s="139">
        <f t="shared" si="635"/>
        <v>0.41</v>
      </c>
    </row>
    <row r="5674" spans="1:12" x14ac:dyDescent="0.25">
      <c r="A5674" s="193">
        <f>+'Información ELECTRO PUNO'!A5654</f>
        <v>5653</v>
      </c>
      <c r="B5674" s="26" t="str">
        <f t="shared" si="633"/>
        <v>SICODI</v>
      </c>
      <c r="C5674" s="9" t="str">
        <f t="shared" si="629"/>
        <v>Puno</v>
      </c>
      <c r="D5674" s="9" t="str">
        <f t="shared" si="630"/>
        <v>No Reporta</v>
      </c>
      <c r="E5674" s="9" t="str">
        <f t="shared" si="631"/>
        <v>No Reporta</v>
      </c>
      <c r="F5674" s="194" t="str">
        <f>+'Información ELECTRO PUNO'!E5654</f>
        <v>MT</v>
      </c>
      <c r="G5674" s="194">
        <f>+'Información ELECTRO PUNO'!G5654</f>
        <v>12</v>
      </c>
      <c r="H5674" s="9" t="str">
        <f t="shared" si="632"/>
        <v>Poste</v>
      </c>
      <c r="I5674" s="194" t="str">
        <f>+'Información ELECTRO PUNO'!F5654</f>
        <v>Madera Tratada</v>
      </c>
      <c r="J5674" s="194" t="str">
        <f>+'Información ELECTRO PUNO'!B5654</f>
        <v>PPM20</v>
      </c>
      <c r="K5674" s="9" t="str">
        <f t="shared" si="634"/>
        <v>POSTE DE MADERA TRATADA DE 12 mts. CL.5</v>
      </c>
      <c r="L5674" s="139">
        <f t="shared" si="635"/>
        <v>0.41</v>
      </c>
    </row>
    <row r="5675" spans="1:12" x14ac:dyDescent="0.25">
      <c r="A5675" s="193">
        <f>+'Información ELECTRO PUNO'!A5655</f>
        <v>5654</v>
      </c>
      <c r="B5675" s="26" t="str">
        <f t="shared" si="633"/>
        <v>SICODI</v>
      </c>
      <c r="C5675" s="9" t="str">
        <f t="shared" si="629"/>
        <v>Puno</v>
      </c>
      <c r="D5675" s="9" t="str">
        <f t="shared" si="630"/>
        <v>No Reporta</v>
      </c>
      <c r="E5675" s="9" t="str">
        <f t="shared" si="631"/>
        <v>No Reporta</v>
      </c>
      <c r="F5675" s="194" t="str">
        <f>+'Información ELECTRO PUNO'!E5655</f>
        <v>MT</v>
      </c>
      <c r="G5675" s="194">
        <f>+'Información ELECTRO PUNO'!G5655</f>
        <v>12</v>
      </c>
      <c r="H5675" s="9" t="str">
        <f t="shared" si="632"/>
        <v>Poste</v>
      </c>
      <c r="I5675" s="194" t="str">
        <f>+'Información ELECTRO PUNO'!F5655</f>
        <v>Madera Tratada</v>
      </c>
      <c r="J5675" s="194" t="str">
        <f>+'Información ELECTRO PUNO'!B5655</f>
        <v>PPM20</v>
      </c>
      <c r="K5675" s="9" t="str">
        <f t="shared" si="634"/>
        <v>POSTE DE MADERA TRATADA DE 12 mts. CL.5</v>
      </c>
      <c r="L5675" s="139">
        <f t="shared" si="635"/>
        <v>0.41</v>
      </c>
    </row>
    <row r="5676" spans="1:12" x14ac:dyDescent="0.25">
      <c r="A5676" s="193">
        <f>+'Información ELECTRO PUNO'!A5656</f>
        <v>5655</v>
      </c>
      <c r="B5676" s="26" t="str">
        <f t="shared" si="633"/>
        <v>SICODI</v>
      </c>
      <c r="C5676" s="9" t="str">
        <f t="shared" si="629"/>
        <v>Puno</v>
      </c>
      <c r="D5676" s="9" t="str">
        <f t="shared" si="630"/>
        <v>No Reporta</v>
      </c>
      <c r="E5676" s="9" t="str">
        <f t="shared" si="631"/>
        <v>No Reporta</v>
      </c>
      <c r="F5676" s="194" t="str">
        <f>+'Información ELECTRO PUNO'!E5656</f>
        <v>MT</v>
      </c>
      <c r="G5676" s="194">
        <f>+'Información ELECTRO PUNO'!G5656</f>
        <v>12</v>
      </c>
      <c r="H5676" s="9" t="str">
        <f t="shared" si="632"/>
        <v>Poste</v>
      </c>
      <c r="I5676" s="194" t="str">
        <f>+'Información ELECTRO PUNO'!F5656</f>
        <v>Madera Tratada</v>
      </c>
      <c r="J5676" s="194" t="str">
        <f>+'Información ELECTRO PUNO'!B5656</f>
        <v>PPM20</v>
      </c>
      <c r="K5676" s="9" t="str">
        <f t="shared" si="634"/>
        <v>POSTE DE MADERA TRATADA DE 12 mts. CL.5</v>
      </c>
      <c r="L5676" s="139">
        <f t="shared" si="635"/>
        <v>0.41</v>
      </c>
    </row>
    <row r="5677" spans="1:12" x14ac:dyDescent="0.25">
      <c r="A5677" s="193">
        <f>+'Información ELECTRO PUNO'!A5657</f>
        <v>5656</v>
      </c>
      <c r="B5677" s="26" t="str">
        <f t="shared" si="633"/>
        <v>SICODI</v>
      </c>
      <c r="C5677" s="9" t="str">
        <f t="shared" si="629"/>
        <v>Puno</v>
      </c>
      <c r="D5677" s="9" t="str">
        <f t="shared" si="630"/>
        <v>No Reporta</v>
      </c>
      <c r="E5677" s="9" t="str">
        <f t="shared" si="631"/>
        <v>No Reporta</v>
      </c>
      <c r="F5677" s="194" t="str">
        <f>+'Información ELECTRO PUNO'!E5657</f>
        <v>MT</v>
      </c>
      <c r="G5677" s="194">
        <f>+'Información ELECTRO PUNO'!G5657</f>
        <v>12</v>
      </c>
      <c r="H5677" s="9" t="str">
        <f t="shared" si="632"/>
        <v>Poste</v>
      </c>
      <c r="I5677" s="194" t="str">
        <f>+'Información ELECTRO PUNO'!F5657</f>
        <v>Madera Tratada</v>
      </c>
      <c r="J5677" s="194" t="str">
        <f>+'Información ELECTRO PUNO'!B5657</f>
        <v>PPM20</v>
      </c>
      <c r="K5677" s="9" t="str">
        <f t="shared" si="634"/>
        <v>POSTE DE MADERA TRATADA DE 12 mts. CL.5</v>
      </c>
      <c r="L5677" s="139">
        <f t="shared" si="635"/>
        <v>0.41</v>
      </c>
    </row>
    <row r="5678" spans="1:12" x14ac:dyDescent="0.25">
      <c r="A5678" s="193">
        <f>+'Información ELECTRO PUNO'!A5658</f>
        <v>5657</v>
      </c>
      <c r="B5678" s="26" t="str">
        <f t="shared" si="633"/>
        <v>SICODI</v>
      </c>
      <c r="C5678" s="9" t="str">
        <f t="shared" si="629"/>
        <v>Puno</v>
      </c>
      <c r="D5678" s="9" t="str">
        <f t="shared" si="630"/>
        <v>No Reporta</v>
      </c>
      <c r="E5678" s="9" t="str">
        <f t="shared" si="631"/>
        <v>No Reporta</v>
      </c>
      <c r="F5678" s="194" t="str">
        <f>+'Información ELECTRO PUNO'!E5658</f>
        <v>MT</v>
      </c>
      <c r="G5678" s="194">
        <f>+'Información ELECTRO PUNO'!G5658</f>
        <v>12</v>
      </c>
      <c r="H5678" s="9" t="str">
        <f t="shared" si="632"/>
        <v>Poste</v>
      </c>
      <c r="I5678" s="194" t="str">
        <f>+'Información ELECTRO PUNO'!F5658</f>
        <v>Madera Tratada</v>
      </c>
      <c r="J5678" s="194" t="str">
        <f>+'Información ELECTRO PUNO'!B5658</f>
        <v>PPM20</v>
      </c>
      <c r="K5678" s="9" t="str">
        <f t="shared" si="634"/>
        <v>POSTE DE MADERA TRATADA DE 12 mts. CL.5</v>
      </c>
      <c r="L5678" s="139">
        <f t="shared" si="635"/>
        <v>0.41</v>
      </c>
    </row>
    <row r="5679" spans="1:12" x14ac:dyDescent="0.25">
      <c r="A5679" s="193">
        <f>+'Información ELECTRO PUNO'!A5659</f>
        <v>5658</v>
      </c>
      <c r="B5679" s="26" t="str">
        <f t="shared" si="633"/>
        <v>SICODI</v>
      </c>
      <c r="C5679" s="9" t="str">
        <f t="shared" si="629"/>
        <v>Puno</v>
      </c>
      <c r="D5679" s="9" t="str">
        <f t="shared" si="630"/>
        <v>No Reporta</v>
      </c>
      <c r="E5679" s="9" t="str">
        <f t="shared" si="631"/>
        <v>No Reporta</v>
      </c>
      <c r="F5679" s="194" t="str">
        <f>+'Información ELECTRO PUNO'!E5659</f>
        <v>MT</v>
      </c>
      <c r="G5679" s="194">
        <f>+'Información ELECTRO PUNO'!G5659</f>
        <v>12</v>
      </c>
      <c r="H5679" s="9" t="str">
        <f t="shared" si="632"/>
        <v>Poste</v>
      </c>
      <c r="I5679" s="194" t="str">
        <f>+'Información ELECTRO PUNO'!F5659</f>
        <v>Madera Tratada</v>
      </c>
      <c r="J5679" s="194" t="str">
        <f>+'Información ELECTRO PUNO'!B5659</f>
        <v>PPM20</v>
      </c>
      <c r="K5679" s="9" t="str">
        <f t="shared" si="634"/>
        <v>POSTE DE MADERA TRATADA DE 12 mts. CL.5</v>
      </c>
      <c r="L5679" s="139">
        <f t="shared" si="635"/>
        <v>0.41</v>
      </c>
    </row>
    <row r="5680" spans="1:12" x14ac:dyDescent="0.25">
      <c r="A5680" s="193">
        <f>+'Información ELECTRO PUNO'!A5660</f>
        <v>5659</v>
      </c>
      <c r="B5680" s="26" t="str">
        <f t="shared" si="633"/>
        <v>SICODI</v>
      </c>
      <c r="C5680" s="9" t="str">
        <f t="shared" si="629"/>
        <v>Puno</v>
      </c>
      <c r="D5680" s="9" t="str">
        <f t="shared" si="630"/>
        <v>No Reporta</v>
      </c>
      <c r="E5680" s="9" t="str">
        <f t="shared" si="631"/>
        <v>No Reporta</v>
      </c>
      <c r="F5680" s="194" t="str">
        <f>+'Información ELECTRO PUNO'!E5660</f>
        <v>MT</v>
      </c>
      <c r="G5680" s="194">
        <f>+'Información ELECTRO PUNO'!G5660</f>
        <v>12</v>
      </c>
      <c r="H5680" s="9" t="str">
        <f t="shared" si="632"/>
        <v>Poste</v>
      </c>
      <c r="I5680" s="194" t="str">
        <f>+'Información ELECTRO PUNO'!F5660</f>
        <v>Madera Tratada</v>
      </c>
      <c r="J5680" s="194" t="str">
        <f>+'Información ELECTRO PUNO'!B5660</f>
        <v>PPM20</v>
      </c>
      <c r="K5680" s="9" t="str">
        <f t="shared" si="634"/>
        <v>POSTE DE MADERA TRATADA DE 12 mts. CL.5</v>
      </c>
      <c r="L5680" s="139">
        <f t="shared" si="635"/>
        <v>0.41</v>
      </c>
    </row>
    <row r="5681" spans="1:12" x14ac:dyDescent="0.25">
      <c r="A5681" s="193">
        <f>+'Información ELECTRO PUNO'!A5661</f>
        <v>5660</v>
      </c>
      <c r="B5681" s="26" t="str">
        <f t="shared" si="633"/>
        <v>SICODI</v>
      </c>
      <c r="C5681" s="9" t="str">
        <f t="shared" si="629"/>
        <v>Puno</v>
      </c>
      <c r="D5681" s="9" t="str">
        <f t="shared" si="630"/>
        <v>No Reporta</v>
      </c>
      <c r="E5681" s="9" t="str">
        <f t="shared" si="631"/>
        <v>No Reporta</v>
      </c>
      <c r="F5681" s="194" t="str">
        <f>+'Información ELECTRO PUNO'!E5661</f>
        <v>MT</v>
      </c>
      <c r="G5681" s="194">
        <f>+'Información ELECTRO PUNO'!G5661</f>
        <v>12</v>
      </c>
      <c r="H5681" s="9" t="str">
        <f t="shared" si="632"/>
        <v>Poste</v>
      </c>
      <c r="I5681" s="194" t="str">
        <f>+'Información ELECTRO PUNO'!F5661</f>
        <v>Madera Tratada</v>
      </c>
      <c r="J5681" s="194" t="str">
        <f>+'Información ELECTRO PUNO'!B5661</f>
        <v>PPM20</v>
      </c>
      <c r="K5681" s="9" t="str">
        <f t="shared" si="634"/>
        <v>POSTE DE MADERA TRATADA DE 12 mts. CL.5</v>
      </c>
      <c r="L5681" s="139">
        <f t="shared" si="635"/>
        <v>0.41</v>
      </c>
    </row>
    <row r="5682" spans="1:12" x14ac:dyDescent="0.25">
      <c r="A5682" s="193">
        <f>+'Información ELECTRO PUNO'!A5662</f>
        <v>5661</v>
      </c>
      <c r="B5682" s="26" t="str">
        <f t="shared" si="633"/>
        <v>SICODI</v>
      </c>
      <c r="C5682" s="9" t="str">
        <f t="shared" si="629"/>
        <v>Puno</v>
      </c>
      <c r="D5682" s="9" t="str">
        <f t="shared" si="630"/>
        <v>No Reporta</v>
      </c>
      <c r="E5682" s="9" t="str">
        <f t="shared" si="631"/>
        <v>No Reporta</v>
      </c>
      <c r="F5682" s="194" t="str">
        <f>+'Información ELECTRO PUNO'!E5662</f>
        <v>MT</v>
      </c>
      <c r="G5682" s="194">
        <f>+'Información ELECTRO PUNO'!G5662</f>
        <v>12</v>
      </c>
      <c r="H5682" s="9" t="str">
        <f t="shared" si="632"/>
        <v>Poste</v>
      </c>
      <c r="I5682" s="194" t="str">
        <f>+'Información ELECTRO PUNO'!F5662</f>
        <v>Madera Tratada</v>
      </c>
      <c r="J5682" s="194" t="str">
        <f>+'Información ELECTRO PUNO'!B5662</f>
        <v>PPM20</v>
      </c>
      <c r="K5682" s="9" t="str">
        <f t="shared" si="634"/>
        <v>POSTE DE MADERA TRATADA DE 12 mts. CL.5</v>
      </c>
      <c r="L5682" s="139">
        <f t="shared" si="635"/>
        <v>0.41</v>
      </c>
    </row>
    <row r="5683" spans="1:12" x14ac:dyDescent="0.25">
      <c r="A5683" s="193">
        <f>+'Información ELECTRO PUNO'!A5663</f>
        <v>5662</v>
      </c>
      <c r="B5683" s="26" t="str">
        <f t="shared" si="633"/>
        <v>SICODI</v>
      </c>
      <c r="C5683" s="9" t="str">
        <f t="shared" si="629"/>
        <v>Puno</v>
      </c>
      <c r="D5683" s="9" t="str">
        <f t="shared" si="630"/>
        <v>No Reporta</v>
      </c>
      <c r="E5683" s="9" t="str">
        <f t="shared" si="631"/>
        <v>No Reporta</v>
      </c>
      <c r="F5683" s="194" t="str">
        <f>+'Información ELECTRO PUNO'!E5663</f>
        <v>MT</v>
      </c>
      <c r="G5683" s="194">
        <f>+'Información ELECTRO PUNO'!G5663</f>
        <v>12</v>
      </c>
      <c r="H5683" s="9" t="str">
        <f t="shared" si="632"/>
        <v>Poste</v>
      </c>
      <c r="I5683" s="194" t="str">
        <f>+'Información ELECTRO PUNO'!F5663</f>
        <v>Madera Tratada</v>
      </c>
      <c r="J5683" s="194" t="str">
        <f>+'Información ELECTRO PUNO'!B5663</f>
        <v>PPM20</v>
      </c>
      <c r="K5683" s="9" t="str">
        <f t="shared" si="634"/>
        <v>POSTE DE MADERA TRATADA DE 12 mts. CL.5</v>
      </c>
      <c r="L5683" s="139">
        <f t="shared" si="635"/>
        <v>0.41</v>
      </c>
    </row>
    <row r="5684" spans="1:12" x14ac:dyDescent="0.25">
      <c r="A5684" s="193">
        <f>+'Información ELECTRO PUNO'!A5664</f>
        <v>5663</v>
      </c>
      <c r="B5684" s="26" t="str">
        <f t="shared" si="633"/>
        <v>SICODI</v>
      </c>
      <c r="C5684" s="9" t="str">
        <f t="shared" si="629"/>
        <v>Puno</v>
      </c>
      <c r="D5684" s="9" t="str">
        <f t="shared" si="630"/>
        <v>No Reporta</v>
      </c>
      <c r="E5684" s="9" t="str">
        <f t="shared" si="631"/>
        <v>No Reporta</v>
      </c>
      <c r="F5684" s="194" t="str">
        <f>+'Información ELECTRO PUNO'!E5664</f>
        <v>MT</v>
      </c>
      <c r="G5684" s="194">
        <f>+'Información ELECTRO PUNO'!G5664</f>
        <v>12</v>
      </c>
      <c r="H5684" s="9" t="str">
        <f t="shared" si="632"/>
        <v>Poste</v>
      </c>
      <c r="I5684" s="194" t="str">
        <f>+'Información ELECTRO PUNO'!F5664</f>
        <v>Madera Tratada</v>
      </c>
      <c r="J5684" s="194" t="str">
        <f>+'Información ELECTRO PUNO'!B5664</f>
        <v>PPM20</v>
      </c>
      <c r="K5684" s="9" t="str">
        <f t="shared" si="634"/>
        <v>POSTE DE MADERA TRATADA DE 12 mts. CL.5</v>
      </c>
      <c r="L5684" s="139">
        <f t="shared" si="635"/>
        <v>0.41</v>
      </c>
    </row>
    <row r="5685" spans="1:12" x14ac:dyDescent="0.25">
      <c r="A5685" s="193">
        <f>+'Información ELECTRO PUNO'!A5665</f>
        <v>5664</v>
      </c>
      <c r="B5685" s="26" t="str">
        <f t="shared" si="633"/>
        <v>SICODI</v>
      </c>
      <c r="C5685" s="9" t="str">
        <f t="shared" si="629"/>
        <v>Puno</v>
      </c>
      <c r="D5685" s="9" t="str">
        <f t="shared" si="630"/>
        <v>No Reporta</v>
      </c>
      <c r="E5685" s="9" t="str">
        <f t="shared" si="631"/>
        <v>No Reporta</v>
      </c>
      <c r="F5685" s="194" t="str">
        <f>+'Información ELECTRO PUNO'!E5665</f>
        <v>MT</v>
      </c>
      <c r="G5685" s="194">
        <f>+'Información ELECTRO PUNO'!G5665</f>
        <v>12</v>
      </c>
      <c r="H5685" s="9" t="str">
        <f t="shared" si="632"/>
        <v>Poste</v>
      </c>
      <c r="I5685" s="194" t="str">
        <f>+'Información ELECTRO PUNO'!F5665</f>
        <v>Madera Tratada</v>
      </c>
      <c r="J5685" s="194" t="str">
        <f>+'Información ELECTRO PUNO'!B5665</f>
        <v>PPM20</v>
      </c>
      <c r="K5685" s="9" t="str">
        <f t="shared" si="634"/>
        <v>POSTE DE MADERA TRATADA DE 12 mts. CL.5</v>
      </c>
      <c r="L5685" s="139">
        <f t="shared" si="635"/>
        <v>0.41</v>
      </c>
    </row>
    <row r="5686" spans="1:12" x14ac:dyDescent="0.25">
      <c r="A5686" s="193">
        <f>+'Información ELECTRO PUNO'!A5666</f>
        <v>5665</v>
      </c>
      <c r="B5686" s="26" t="str">
        <f t="shared" si="633"/>
        <v>SICODI</v>
      </c>
      <c r="C5686" s="9" t="str">
        <f t="shared" si="629"/>
        <v>Puno</v>
      </c>
      <c r="D5686" s="9" t="str">
        <f t="shared" si="630"/>
        <v>No Reporta</v>
      </c>
      <c r="E5686" s="9" t="str">
        <f t="shared" si="631"/>
        <v>No Reporta</v>
      </c>
      <c r="F5686" s="194" t="str">
        <f>+'Información ELECTRO PUNO'!E5666</f>
        <v>MT</v>
      </c>
      <c r="G5686" s="194">
        <f>+'Información ELECTRO PUNO'!G5666</f>
        <v>12</v>
      </c>
      <c r="H5686" s="9" t="str">
        <f t="shared" si="632"/>
        <v>Poste</v>
      </c>
      <c r="I5686" s="194" t="str">
        <f>+'Información ELECTRO PUNO'!F5666</f>
        <v>Madera Tratada</v>
      </c>
      <c r="J5686" s="194" t="str">
        <f>+'Información ELECTRO PUNO'!B5666</f>
        <v>PPM20</v>
      </c>
      <c r="K5686" s="9" t="str">
        <f t="shared" si="634"/>
        <v>POSTE DE MADERA TRATADA DE 12 mts. CL.5</v>
      </c>
      <c r="L5686" s="139">
        <f t="shared" si="635"/>
        <v>0.41</v>
      </c>
    </row>
    <row r="5687" spans="1:12" x14ac:dyDescent="0.25">
      <c r="A5687" s="193">
        <f>+'Información ELECTRO PUNO'!A5667</f>
        <v>5666</v>
      </c>
      <c r="B5687" s="26" t="str">
        <f t="shared" si="633"/>
        <v>SICODI</v>
      </c>
      <c r="C5687" s="9" t="str">
        <f t="shared" si="629"/>
        <v>Puno</v>
      </c>
      <c r="D5687" s="9" t="str">
        <f t="shared" si="630"/>
        <v>No Reporta</v>
      </c>
      <c r="E5687" s="9" t="str">
        <f t="shared" si="631"/>
        <v>No Reporta</v>
      </c>
      <c r="F5687" s="194" t="str">
        <f>+'Información ELECTRO PUNO'!E5667</f>
        <v>MT</v>
      </c>
      <c r="G5687" s="194">
        <f>+'Información ELECTRO PUNO'!G5667</f>
        <v>12</v>
      </c>
      <c r="H5687" s="9" t="str">
        <f t="shared" si="632"/>
        <v>Poste</v>
      </c>
      <c r="I5687" s="194" t="str">
        <f>+'Información ELECTRO PUNO'!F5667</f>
        <v>Madera Tratada</v>
      </c>
      <c r="J5687" s="194" t="str">
        <f>+'Información ELECTRO PUNO'!B5667</f>
        <v>PPM20</v>
      </c>
      <c r="K5687" s="9" t="str">
        <f t="shared" si="634"/>
        <v>POSTE DE MADERA TRATADA DE 12 mts. CL.5</v>
      </c>
      <c r="L5687" s="139">
        <f t="shared" si="635"/>
        <v>0.41</v>
      </c>
    </row>
    <row r="5688" spans="1:12" x14ac:dyDescent="0.25">
      <c r="A5688" s="193">
        <f>+'Información ELECTRO PUNO'!A5668</f>
        <v>5667</v>
      </c>
      <c r="B5688" s="26" t="str">
        <f t="shared" si="633"/>
        <v>SICODI</v>
      </c>
      <c r="C5688" s="9" t="str">
        <f t="shared" si="629"/>
        <v>Puno</v>
      </c>
      <c r="D5688" s="9" t="str">
        <f t="shared" si="630"/>
        <v>No Reporta</v>
      </c>
      <c r="E5688" s="9" t="str">
        <f t="shared" si="631"/>
        <v>No Reporta</v>
      </c>
      <c r="F5688" s="194" t="str">
        <f>+'Información ELECTRO PUNO'!E5668</f>
        <v>MT</v>
      </c>
      <c r="G5688" s="194">
        <f>+'Información ELECTRO PUNO'!G5668</f>
        <v>12</v>
      </c>
      <c r="H5688" s="9" t="str">
        <f t="shared" si="632"/>
        <v>Poste</v>
      </c>
      <c r="I5688" s="194" t="str">
        <f>+'Información ELECTRO PUNO'!F5668</f>
        <v>Madera Tratada</v>
      </c>
      <c r="J5688" s="194" t="str">
        <f>+'Información ELECTRO PUNO'!B5668</f>
        <v>PPM20</v>
      </c>
      <c r="K5688" s="9" t="str">
        <f t="shared" si="634"/>
        <v>POSTE DE MADERA TRATADA DE 12 mts. CL.5</v>
      </c>
      <c r="L5688" s="139">
        <f t="shared" si="635"/>
        <v>0.41</v>
      </c>
    </row>
    <row r="5689" spans="1:12" x14ac:dyDescent="0.25">
      <c r="A5689" s="193">
        <f>+'Información ELECTRO PUNO'!A5669</f>
        <v>5668</v>
      </c>
      <c r="B5689" s="26" t="str">
        <f t="shared" si="633"/>
        <v>SICODI</v>
      </c>
      <c r="C5689" s="9" t="str">
        <f t="shared" si="629"/>
        <v>Puno</v>
      </c>
      <c r="D5689" s="9" t="str">
        <f t="shared" si="630"/>
        <v>No Reporta</v>
      </c>
      <c r="E5689" s="9" t="str">
        <f t="shared" si="631"/>
        <v>No Reporta</v>
      </c>
      <c r="F5689" s="194" t="str">
        <f>+'Información ELECTRO PUNO'!E5669</f>
        <v>MT</v>
      </c>
      <c r="G5689" s="194">
        <f>+'Información ELECTRO PUNO'!G5669</f>
        <v>12</v>
      </c>
      <c r="H5689" s="9" t="str">
        <f t="shared" si="632"/>
        <v>Poste</v>
      </c>
      <c r="I5689" s="194" t="str">
        <f>+'Información ELECTRO PUNO'!F5669</f>
        <v>Madera Tratada</v>
      </c>
      <c r="J5689" s="194" t="str">
        <f>+'Información ELECTRO PUNO'!B5669</f>
        <v>PPM20</v>
      </c>
      <c r="K5689" s="9" t="str">
        <f t="shared" si="634"/>
        <v>POSTE DE MADERA TRATADA DE 12 mts. CL.5</v>
      </c>
      <c r="L5689" s="139">
        <f t="shared" si="635"/>
        <v>0.41</v>
      </c>
    </row>
    <row r="5690" spans="1:12" x14ac:dyDescent="0.25">
      <c r="A5690" s="193">
        <f>+'Información ELECTRO PUNO'!A5670</f>
        <v>5669</v>
      </c>
      <c r="B5690" s="26" t="str">
        <f t="shared" si="633"/>
        <v>SICODI</v>
      </c>
      <c r="C5690" s="9" t="str">
        <f t="shared" si="629"/>
        <v>Puno</v>
      </c>
      <c r="D5690" s="9" t="str">
        <f t="shared" si="630"/>
        <v>No Reporta</v>
      </c>
      <c r="E5690" s="9" t="str">
        <f t="shared" si="631"/>
        <v>No Reporta</v>
      </c>
      <c r="F5690" s="194" t="str">
        <f>+'Información ELECTRO PUNO'!E5670</f>
        <v>MT</v>
      </c>
      <c r="G5690" s="194">
        <f>+'Información ELECTRO PUNO'!G5670</f>
        <v>12</v>
      </c>
      <c r="H5690" s="9" t="str">
        <f t="shared" si="632"/>
        <v>Poste</v>
      </c>
      <c r="I5690" s="194" t="str">
        <f>+'Información ELECTRO PUNO'!F5670</f>
        <v>Madera Tratada</v>
      </c>
      <c r="J5690" s="194" t="str">
        <f>+'Información ELECTRO PUNO'!B5670</f>
        <v>PPM20</v>
      </c>
      <c r="K5690" s="9" t="str">
        <f t="shared" si="634"/>
        <v>POSTE DE MADERA TRATADA DE 12 mts. CL.5</v>
      </c>
      <c r="L5690" s="139">
        <f t="shared" si="635"/>
        <v>0.41</v>
      </c>
    </row>
    <row r="5691" spans="1:12" x14ac:dyDescent="0.25">
      <c r="A5691" s="193">
        <f>+'Información ELECTRO PUNO'!A5671</f>
        <v>5670</v>
      </c>
      <c r="B5691" s="26" t="str">
        <f t="shared" si="633"/>
        <v>SICODI</v>
      </c>
      <c r="C5691" s="9" t="str">
        <f t="shared" si="629"/>
        <v>Puno</v>
      </c>
      <c r="D5691" s="9" t="str">
        <f t="shared" si="630"/>
        <v>No Reporta</v>
      </c>
      <c r="E5691" s="9" t="str">
        <f t="shared" si="631"/>
        <v>No Reporta</v>
      </c>
      <c r="F5691" s="194" t="str">
        <f>+'Información ELECTRO PUNO'!E5671</f>
        <v>MT</v>
      </c>
      <c r="G5691" s="194">
        <f>+'Información ELECTRO PUNO'!G5671</f>
        <v>12</v>
      </c>
      <c r="H5691" s="9" t="str">
        <f t="shared" si="632"/>
        <v>Poste</v>
      </c>
      <c r="I5691" s="194" t="str">
        <f>+'Información ELECTRO PUNO'!F5671</f>
        <v>Madera Tratada</v>
      </c>
      <c r="J5691" s="194" t="str">
        <f>+'Información ELECTRO PUNO'!B5671</f>
        <v>PPM20</v>
      </c>
      <c r="K5691" s="9" t="str">
        <f t="shared" si="634"/>
        <v>POSTE DE MADERA TRATADA DE 12 mts. CL.5</v>
      </c>
      <c r="L5691" s="139">
        <f t="shared" si="635"/>
        <v>0.41</v>
      </c>
    </row>
    <row r="5692" spans="1:12" x14ac:dyDescent="0.25">
      <c r="A5692" s="193">
        <f>+'Información ELECTRO PUNO'!A5672</f>
        <v>5671</v>
      </c>
      <c r="B5692" s="26" t="str">
        <f t="shared" si="633"/>
        <v>SICODI</v>
      </c>
      <c r="C5692" s="9" t="str">
        <f t="shared" si="629"/>
        <v>Puno</v>
      </c>
      <c r="D5692" s="9" t="str">
        <f t="shared" si="630"/>
        <v>No Reporta</v>
      </c>
      <c r="E5692" s="9" t="str">
        <f t="shared" si="631"/>
        <v>No Reporta</v>
      </c>
      <c r="F5692" s="194" t="str">
        <f>+'Información ELECTRO PUNO'!E5672</f>
        <v>MT</v>
      </c>
      <c r="G5692" s="194">
        <f>+'Información ELECTRO PUNO'!G5672</f>
        <v>12</v>
      </c>
      <c r="H5692" s="9" t="str">
        <f t="shared" si="632"/>
        <v>Poste</v>
      </c>
      <c r="I5692" s="194" t="str">
        <f>+'Información ELECTRO PUNO'!F5672</f>
        <v>Madera Tratada</v>
      </c>
      <c r="J5692" s="194" t="str">
        <f>+'Información ELECTRO PUNO'!B5672</f>
        <v>PPM20</v>
      </c>
      <c r="K5692" s="9" t="str">
        <f t="shared" si="634"/>
        <v>POSTE DE MADERA TRATADA DE 12 mts. CL.5</v>
      </c>
      <c r="L5692" s="139">
        <f t="shared" si="635"/>
        <v>0.41</v>
      </c>
    </row>
    <row r="5693" spans="1:12" x14ac:dyDescent="0.25">
      <c r="A5693" s="193">
        <f>+'Información ELECTRO PUNO'!A5673</f>
        <v>5672</v>
      </c>
      <c r="B5693" s="26" t="str">
        <f t="shared" si="633"/>
        <v>SICODI</v>
      </c>
      <c r="C5693" s="9" t="str">
        <f t="shared" si="629"/>
        <v>Puno</v>
      </c>
      <c r="D5693" s="9" t="str">
        <f t="shared" si="630"/>
        <v>No Reporta</v>
      </c>
      <c r="E5693" s="9" t="str">
        <f t="shared" si="631"/>
        <v>No Reporta</v>
      </c>
      <c r="F5693" s="194" t="str">
        <f>+'Información ELECTRO PUNO'!E5673</f>
        <v>MT</v>
      </c>
      <c r="G5693" s="194">
        <f>+'Información ELECTRO PUNO'!G5673</f>
        <v>12</v>
      </c>
      <c r="H5693" s="9" t="str">
        <f t="shared" si="632"/>
        <v>Poste</v>
      </c>
      <c r="I5693" s="194" t="str">
        <f>+'Información ELECTRO PUNO'!F5673</f>
        <v>Madera Tratada</v>
      </c>
      <c r="J5693" s="194" t="str">
        <f>+'Información ELECTRO PUNO'!B5673</f>
        <v>PPM20</v>
      </c>
      <c r="K5693" s="9" t="str">
        <f t="shared" si="634"/>
        <v>POSTE DE MADERA TRATADA DE 12 mts. CL.5</v>
      </c>
      <c r="L5693" s="139">
        <f t="shared" si="635"/>
        <v>0.41</v>
      </c>
    </row>
    <row r="5694" spans="1:12" x14ac:dyDescent="0.25">
      <c r="A5694" s="193">
        <f>+'Información ELECTRO PUNO'!A5674</f>
        <v>5673</v>
      </c>
      <c r="B5694" s="26" t="str">
        <f t="shared" si="633"/>
        <v>SICODI</v>
      </c>
      <c r="C5694" s="9" t="str">
        <f t="shared" si="629"/>
        <v>Puno</v>
      </c>
      <c r="D5694" s="9" t="str">
        <f t="shared" si="630"/>
        <v>No Reporta</v>
      </c>
      <c r="E5694" s="9" t="str">
        <f t="shared" si="631"/>
        <v>No Reporta</v>
      </c>
      <c r="F5694" s="194" t="str">
        <f>+'Información ELECTRO PUNO'!E5674</f>
        <v>MT</v>
      </c>
      <c r="G5694" s="194">
        <f>+'Información ELECTRO PUNO'!G5674</f>
        <v>12</v>
      </c>
      <c r="H5694" s="9" t="str">
        <f t="shared" si="632"/>
        <v>Poste</v>
      </c>
      <c r="I5694" s="194" t="str">
        <f>+'Información ELECTRO PUNO'!F5674</f>
        <v>Madera Tratada</v>
      </c>
      <c r="J5694" s="194" t="str">
        <f>+'Información ELECTRO PUNO'!B5674</f>
        <v>PPM20</v>
      </c>
      <c r="K5694" s="9" t="str">
        <f t="shared" si="634"/>
        <v>POSTE DE MADERA TRATADA DE 12 mts. CL.5</v>
      </c>
      <c r="L5694" s="139">
        <f t="shared" si="635"/>
        <v>0.41</v>
      </c>
    </row>
    <row r="5695" spans="1:12" x14ac:dyDescent="0.25">
      <c r="A5695" s="193">
        <f>+'Información ELECTRO PUNO'!A5675</f>
        <v>5674</v>
      </c>
      <c r="B5695" s="26" t="str">
        <f t="shared" si="633"/>
        <v>SICODI</v>
      </c>
      <c r="C5695" s="9" t="str">
        <f t="shared" si="629"/>
        <v>Puno</v>
      </c>
      <c r="D5695" s="9" t="str">
        <f t="shared" si="630"/>
        <v>No Reporta</v>
      </c>
      <c r="E5695" s="9" t="str">
        <f t="shared" si="631"/>
        <v>No Reporta</v>
      </c>
      <c r="F5695" s="194" t="str">
        <f>+'Información ELECTRO PUNO'!E5675</f>
        <v>MT</v>
      </c>
      <c r="G5695" s="194">
        <f>+'Información ELECTRO PUNO'!G5675</f>
        <v>12</v>
      </c>
      <c r="H5695" s="9" t="str">
        <f t="shared" si="632"/>
        <v>Poste</v>
      </c>
      <c r="I5695" s="194" t="str">
        <f>+'Información ELECTRO PUNO'!F5675</f>
        <v>Madera Tratada</v>
      </c>
      <c r="J5695" s="194" t="str">
        <f>+'Información ELECTRO PUNO'!B5675</f>
        <v>PPM20</v>
      </c>
      <c r="K5695" s="9" t="str">
        <f t="shared" si="634"/>
        <v>POSTE DE MADERA TRATADA DE 12 mts. CL.5</v>
      </c>
      <c r="L5695" s="139">
        <f t="shared" si="635"/>
        <v>0.41</v>
      </c>
    </row>
    <row r="5696" spans="1:12" x14ac:dyDescent="0.25">
      <c r="A5696" s="193">
        <f>+'Información ELECTRO PUNO'!A5676</f>
        <v>5675</v>
      </c>
      <c r="B5696" s="26" t="str">
        <f t="shared" si="633"/>
        <v>SICODI</v>
      </c>
      <c r="C5696" s="9" t="str">
        <f t="shared" si="629"/>
        <v>Puno</v>
      </c>
      <c r="D5696" s="9" t="str">
        <f t="shared" si="630"/>
        <v>No Reporta</v>
      </c>
      <c r="E5696" s="9" t="str">
        <f t="shared" si="631"/>
        <v>No Reporta</v>
      </c>
      <c r="F5696" s="194" t="str">
        <f>+'Información ELECTRO PUNO'!E5676</f>
        <v>MT</v>
      </c>
      <c r="G5696" s="194">
        <f>+'Información ELECTRO PUNO'!G5676</f>
        <v>12</v>
      </c>
      <c r="H5696" s="9" t="str">
        <f t="shared" si="632"/>
        <v>Poste</v>
      </c>
      <c r="I5696" s="194" t="str">
        <f>+'Información ELECTRO PUNO'!F5676</f>
        <v>Madera Tratada</v>
      </c>
      <c r="J5696" s="194" t="str">
        <f>+'Información ELECTRO PUNO'!B5676</f>
        <v>PPM20</v>
      </c>
      <c r="K5696" s="9" t="str">
        <f t="shared" si="634"/>
        <v>POSTE DE MADERA TRATADA DE 12 mts. CL.5</v>
      </c>
      <c r="L5696" s="139">
        <f t="shared" si="635"/>
        <v>0.41</v>
      </c>
    </row>
    <row r="5697" spans="1:12" x14ac:dyDescent="0.25">
      <c r="A5697" s="193">
        <f>+'Información ELECTRO PUNO'!A5677</f>
        <v>5676</v>
      </c>
      <c r="B5697" s="26" t="str">
        <f t="shared" si="633"/>
        <v>SICODI</v>
      </c>
      <c r="C5697" s="9" t="str">
        <f t="shared" si="629"/>
        <v>Puno</v>
      </c>
      <c r="D5697" s="9" t="str">
        <f t="shared" si="630"/>
        <v>No Reporta</v>
      </c>
      <c r="E5697" s="9" t="str">
        <f t="shared" si="631"/>
        <v>No Reporta</v>
      </c>
      <c r="F5697" s="194" t="str">
        <f>+'Información ELECTRO PUNO'!E5677</f>
        <v>MT</v>
      </c>
      <c r="G5697" s="194">
        <f>+'Información ELECTRO PUNO'!G5677</f>
        <v>12</v>
      </c>
      <c r="H5697" s="9" t="str">
        <f t="shared" si="632"/>
        <v>Poste</v>
      </c>
      <c r="I5697" s="194" t="str">
        <f>+'Información ELECTRO PUNO'!F5677</f>
        <v>Madera Tratada</v>
      </c>
      <c r="J5697" s="194" t="str">
        <f>+'Información ELECTRO PUNO'!B5677</f>
        <v>PPM20</v>
      </c>
      <c r="K5697" s="9" t="str">
        <f t="shared" si="634"/>
        <v>POSTE DE MADERA TRATADA DE 12 mts. CL.5</v>
      </c>
      <c r="L5697" s="139">
        <f t="shared" si="635"/>
        <v>0.41</v>
      </c>
    </row>
    <row r="5698" spans="1:12" x14ac:dyDescent="0.25">
      <c r="A5698" s="193">
        <f>+'Información ELECTRO PUNO'!A5678</f>
        <v>5677</v>
      </c>
      <c r="B5698" s="26" t="str">
        <f t="shared" si="633"/>
        <v>SICODI</v>
      </c>
      <c r="C5698" s="9" t="str">
        <f t="shared" si="629"/>
        <v>Puno</v>
      </c>
      <c r="D5698" s="9" t="str">
        <f t="shared" si="630"/>
        <v>No Reporta</v>
      </c>
      <c r="E5698" s="9" t="str">
        <f t="shared" si="631"/>
        <v>No Reporta</v>
      </c>
      <c r="F5698" s="194" t="str">
        <f>+'Información ELECTRO PUNO'!E5678</f>
        <v>MT</v>
      </c>
      <c r="G5698" s="194">
        <f>+'Información ELECTRO PUNO'!G5678</f>
        <v>12</v>
      </c>
      <c r="H5698" s="9" t="str">
        <f t="shared" si="632"/>
        <v>Poste</v>
      </c>
      <c r="I5698" s="194" t="str">
        <f>+'Información ELECTRO PUNO'!F5678</f>
        <v>Madera Tratada</v>
      </c>
      <c r="J5698" s="194" t="str">
        <f>+'Información ELECTRO PUNO'!B5678</f>
        <v>PPM20</v>
      </c>
      <c r="K5698" s="9" t="str">
        <f t="shared" si="634"/>
        <v>POSTE DE MADERA TRATADA DE 12 mts. CL.5</v>
      </c>
      <c r="L5698" s="139">
        <f t="shared" si="635"/>
        <v>0.41</v>
      </c>
    </row>
    <row r="5699" spans="1:12" x14ac:dyDescent="0.25">
      <c r="A5699" s="193">
        <f>+'Información ELECTRO PUNO'!A5679</f>
        <v>5678</v>
      </c>
      <c r="B5699" s="26" t="str">
        <f t="shared" si="633"/>
        <v>SICODI</v>
      </c>
      <c r="C5699" s="9" t="str">
        <f t="shared" si="629"/>
        <v>Puno</v>
      </c>
      <c r="D5699" s="9" t="str">
        <f t="shared" si="630"/>
        <v>No Reporta</v>
      </c>
      <c r="E5699" s="9" t="str">
        <f t="shared" si="631"/>
        <v>No Reporta</v>
      </c>
      <c r="F5699" s="194" t="str">
        <f>+'Información ELECTRO PUNO'!E5679</f>
        <v>MT</v>
      </c>
      <c r="G5699" s="194">
        <f>+'Información ELECTRO PUNO'!G5679</f>
        <v>12</v>
      </c>
      <c r="H5699" s="9" t="str">
        <f t="shared" si="632"/>
        <v>Poste</v>
      </c>
      <c r="I5699" s="194" t="str">
        <f>+'Información ELECTRO PUNO'!F5679</f>
        <v>Madera Tratada</v>
      </c>
      <c r="J5699" s="194" t="str">
        <f>+'Información ELECTRO PUNO'!B5679</f>
        <v>PPM20</v>
      </c>
      <c r="K5699" s="9" t="str">
        <f t="shared" si="634"/>
        <v>POSTE DE MADERA TRATADA DE 12 mts. CL.5</v>
      </c>
      <c r="L5699" s="139">
        <f t="shared" si="635"/>
        <v>0.41</v>
      </c>
    </row>
    <row r="5700" spans="1:12" x14ac:dyDescent="0.25">
      <c r="A5700" s="193">
        <f>+'Información ELECTRO PUNO'!A5680</f>
        <v>5679</v>
      </c>
      <c r="B5700" s="26" t="str">
        <f t="shared" si="633"/>
        <v>SICODI</v>
      </c>
      <c r="C5700" s="9" t="str">
        <f t="shared" si="629"/>
        <v>Puno</v>
      </c>
      <c r="D5700" s="9" t="str">
        <f t="shared" si="630"/>
        <v>No Reporta</v>
      </c>
      <c r="E5700" s="9" t="str">
        <f t="shared" si="631"/>
        <v>No Reporta</v>
      </c>
      <c r="F5700" s="194" t="str">
        <f>+'Información ELECTRO PUNO'!E5680</f>
        <v>MT</v>
      </c>
      <c r="G5700" s="194">
        <f>+'Información ELECTRO PUNO'!G5680</f>
        <v>12</v>
      </c>
      <c r="H5700" s="9" t="str">
        <f t="shared" si="632"/>
        <v>Poste</v>
      </c>
      <c r="I5700" s="194" t="str">
        <f>+'Información ELECTRO PUNO'!F5680</f>
        <v>Madera Tratada</v>
      </c>
      <c r="J5700" s="194" t="str">
        <f>+'Información ELECTRO PUNO'!B5680</f>
        <v>PPM20</v>
      </c>
      <c r="K5700" s="9" t="str">
        <f t="shared" si="634"/>
        <v>POSTE DE MADERA TRATADA DE 12 mts. CL.5</v>
      </c>
      <c r="L5700" s="139">
        <f t="shared" si="635"/>
        <v>0.41</v>
      </c>
    </row>
    <row r="5701" spans="1:12" x14ac:dyDescent="0.25">
      <c r="A5701" s="193">
        <f>+'Información ELECTRO PUNO'!A5681</f>
        <v>5680</v>
      </c>
      <c r="B5701" s="26" t="str">
        <f t="shared" si="633"/>
        <v>SICODI</v>
      </c>
      <c r="C5701" s="9" t="str">
        <f t="shared" si="629"/>
        <v>Puno</v>
      </c>
      <c r="D5701" s="9" t="str">
        <f t="shared" si="630"/>
        <v>No Reporta</v>
      </c>
      <c r="E5701" s="9" t="str">
        <f t="shared" si="631"/>
        <v>No Reporta</v>
      </c>
      <c r="F5701" s="194" t="str">
        <f>+'Información ELECTRO PUNO'!E5681</f>
        <v>MT</v>
      </c>
      <c r="G5701" s="194">
        <f>+'Información ELECTRO PUNO'!G5681</f>
        <v>12</v>
      </c>
      <c r="H5701" s="9" t="str">
        <f t="shared" si="632"/>
        <v>Poste</v>
      </c>
      <c r="I5701" s="194" t="str">
        <f>+'Información ELECTRO PUNO'!F5681</f>
        <v>Madera Tratada</v>
      </c>
      <c r="J5701" s="194" t="str">
        <f>+'Información ELECTRO PUNO'!B5681</f>
        <v>PPM20</v>
      </c>
      <c r="K5701" s="9" t="str">
        <f t="shared" si="634"/>
        <v>POSTE DE MADERA TRATADA DE 12 mts. CL.5</v>
      </c>
      <c r="L5701" s="139">
        <f t="shared" si="635"/>
        <v>0.41</v>
      </c>
    </row>
    <row r="5702" spans="1:12" x14ac:dyDescent="0.25">
      <c r="A5702" s="193">
        <f>+'Información ELECTRO PUNO'!A5682</f>
        <v>5681</v>
      </c>
      <c r="B5702" s="26" t="str">
        <f t="shared" si="633"/>
        <v>SICODI</v>
      </c>
      <c r="C5702" s="9" t="str">
        <f t="shared" si="629"/>
        <v>Puno</v>
      </c>
      <c r="D5702" s="9" t="str">
        <f t="shared" si="630"/>
        <v>No Reporta</v>
      </c>
      <c r="E5702" s="9" t="str">
        <f t="shared" si="631"/>
        <v>No Reporta</v>
      </c>
      <c r="F5702" s="194" t="str">
        <f>+'Información ELECTRO PUNO'!E5682</f>
        <v>MT</v>
      </c>
      <c r="G5702" s="194">
        <f>+'Información ELECTRO PUNO'!G5682</f>
        <v>12</v>
      </c>
      <c r="H5702" s="9" t="str">
        <f t="shared" si="632"/>
        <v>Poste</v>
      </c>
      <c r="I5702" s="194" t="str">
        <f>+'Información ELECTRO PUNO'!F5682</f>
        <v>Madera Tratada</v>
      </c>
      <c r="J5702" s="194" t="str">
        <f>+'Información ELECTRO PUNO'!B5682</f>
        <v>PPM20</v>
      </c>
      <c r="K5702" s="9" t="str">
        <f t="shared" si="634"/>
        <v>POSTE DE MADERA TRATADA DE 12 mts. CL.5</v>
      </c>
      <c r="L5702" s="139">
        <f t="shared" si="635"/>
        <v>0.41</v>
      </c>
    </row>
    <row r="5703" spans="1:12" x14ac:dyDescent="0.25">
      <c r="A5703" s="193">
        <f>+'Información ELECTRO PUNO'!A5683</f>
        <v>5682</v>
      </c>
      <c r="B5703" s="26" t="str">
        <f t="shared" si="633"/>
        <v>SICODI</v>
      </c>
      <c r="C5703" s="9" t="str">
        <f t="shared" si="629"/>
        <v>Puno</v>
      </c>
      <c r="D5703" s="9" t="str">
        <f t="shared" si="630"/>
        <v>No Reporta</v>
      </c>
      <c r="E5703" s="9" t="str">
        <f t="shared" si="631"/>
        <v>No Reporta</v>
      </c>
      <c r="F5703" s="194" t="str">
        <f>+'Información ELECTRO PUNO'!E5683</f>
        <v>MT</v>
      </c>
      <c r="G5703" s="194">
        <f>+'Información ELECTRO PUNO'!G5683</f>
        <v>12</v>
      </c>
      <c r="H5703" s="9" t="str">
        <f t="shared" si="632"/>
        <v>Poste</v>
      </c>
      <c r="I5703" s="194" t="str">
        <f>+'Información ELECTRO PUNO'!F5683</f>
        <v>Madera Tratada</v>
      </c>
      <c r="J5703" s="194" t="str">
        <f>+'Información ELECTRO PUNO'!B5683</f>
        <v>PPM20</v>
      </c>
      <c r="K5703" s="9" t="str">
        <f t="shared" si="634"/>
        <v>POSTE DE MADERA TRATADA DE 12 mts. CL.5</v>
      </c>
      <c r="L5703" s="139">
        <f t="shared" si="635"/>
        <v>0.41</v>
      </c>
    </row>
    <row r="5704" spans="1:12" x14ac:dyDescent="0.25">
      <c r="A5704" s="193">
        <f>+'Información ELECTRO PUNO'!A5684</f>
        <v>5683</v>
      </c>
      <c r="B5704" s="26" t="str">
        <f t="shared" si="633"/>
        <v>SICODI</v>
      </c>
      <c r="C5704" s="9" t="str">
        <f t="shared" si="629"/>
        <v>Puno</v>
      </c>
      <c r="D5704" s="9" t="str">
        <f t="shared" si="630"/>
        <v>No Reporta</v>
      </c>
      <c r="E5704" s="9" t="str">
        <f t="shared" si="631"/>
        <v>No Reporta</v>
      </c>
      <c r="F5704" s="194" t="str">
        <f>+'Información ELECTRO PUNO'!E5684</f>
        <v>MT</v>
      </c>
      <c r="G5704" s="194">
        <f>+'Información ELECTRO PUNO'!G5684</f>
        <v>12</v>
      </c>
      <c r="H5704" s="9" t="str">
        <f t="shared" si="632"/>
        <v>Poste</v>
      </c>
      <c r="I5704" s="194" t="str">
        <f>+'Información ELECTRO PUNO'!F5684</f>
        <v>Madera Tratada</v>
      </c>
      <c r="J5704" s="194" t="str">
        <f>+'Información ELECTRO PUNO'!B5684</f>
        <v>PPM20</v>
      </c>
      <c r="K5704" s="9" t="str">
        <f t="shared" si="634"/>
        <v>POSTE DE MADERA TRATADA DE 12 mts. CL.5</v>
      </c>
      <c r="L5704" s="139">
        <f t="shared" si="635"/>
        <v>0.41</v>
      </c>
    </row>
    <row r="5705" spans="1:12" x14ac:dyDescent="0.25">
      <c r="A5705" s="193">
        <f>+'Información ELECTRO PUNO'!A5685</f>
        <v>5684</v>
      </c>
      <c r="B5705" s="26" t="str">
        <f t="shared" si="633"/>
        <v>SICODI</v>
      </c>
      <c r="C5705" s="9" t="str">
        <f t="shared" si="629"/>
        <v>Puno</v>
      </c>
      <c r="D5705" s="9" t="str">
        <f t="shared" si="630"/>
        <v>No Reporta</v>
      </c>
      <c r="E5705" s="9" t="str">
        <f t="shared" si="631"/>
        <v>No Reporta</v>
      </c>
      <c r="F5705" s="194" t="str">
        <f>+'Información ELECTRO PUNO'!E5685</f>
        <v>MT</v>
      </c>
      <c r="G5705" s="194">
        <f>+'Información ELECTRO PUNO'!G5685</f>
        <v>12</v>
      </c>
      <c r="H5705" s="9" t="str">
        <f t="shared" si="632"/>
        <v>Poste</v>
      </c>
      <c r="I5705" s="194" t="str">
        <f>+'Información ELECTRO PUNO'!F5685</f>
        <v>Madera Tratada</v>
      </c>
      <c r="J5705" s="194" t="str">
        <f>+'Información ELECTRO PUNO'!B5685</f>
        <v>PPM20</v>
      </c>
      <c r="K5705" s="9" t="str">
        <f t="shared" si="634"/>
        <v>POSTE DE MADERA TRATADA DE 12 mts. CL.5</v>
      </c>
      <c r="L5705" s="139">
        <f t="shared" si="635"/>
        <v>0.41</v>
      </c>
    </row>
    <row r="5706" spans="1:12" x14ac:dyDescent="0.25">
      <c r="A5706" s="193">
        <f>+'Información ELECTRO PUNO'!A5686</f>
        <v>5685</v>
      </c>
      <c r="B5706" s="26" t="str">
        <f t="shared" si="633"/>
        <v>SICODI</v>
      </c>
      <c r="C5706" s="9" t="str">
        <f t="shared" si="629"/>
        <v>Puno</v>
      </c>
      <c r="D5706" s="9" t="str">
        <f t="shared" si="630"/>
        <v>No Reporta</v>
      </c>
      <c r="E5706" s="9" t="str">
        <f t="shared" si="631"/>
        <v>No Reporta</v>
      </c>
      <c r="F5706" s="194" t="str">
        <f>+'Información ELECTRO PUNO'!E5686</f>
        <v>MT</v>
      </c>
      <c r="G5706" s="194">
        <f>+'Información ELECTRO PUNO'!G5686</f>
        <v>12</v>
      </c>
      <c r="H5706" s="9" t="str">
        <f t="shared" si="632"/>
        <v>Poste</v>
      </c>
      <c r="I5706" s="194" t="str">
        <f>+'Información ELECTRO PUNO'!F5686</f>
        <v>Madera Tratada</v>
      </c>
      <c r="J5706" s="194" t="str">
        <f>+'Información ELECTRO PUNO'!B5686</f>
        <v>PPM20</v>
      </c>
      <c r="K5706" s="9" t="str">
        <f t="shared" si="634"/>
        <v>POSTE DE MADERA TRATADA DE 12 mts. CL.5</v>
      </c>
      <c r="L5706" s="139">
        <f t="shared" si="635"/>
        <v>0.41</v>
      </c>
    </row>
    <row r="5707" spans="1:12" x14ac:dyDescent="0.25">
      <c r="A5707" s="193">
        <f>+'Información ELECTRO PUNO'!A5687</f>
        <v>5686</v>
      </c>
      <c r="B5707" s="26" t="str">
        <f t="shared" si="633"/>
        <v>SICODI</v>
      </c>
      <c r="C5707" s="9" t="str">
        <f t="shared" si="629"/>
        <v>Puno</v>
      </c>
      <c r="D5707" s="9" t="str">
        <f t="shared" si="630"/>
        <v>No Reporta</v>
      </c>
      <c r="E5707" s="9" t="str">
        <f t="shared" si="631"/>
        <v>No Reporta</v>
      </c>
      <c r="F5707" s="194" t="str">
        <f>+'Información ELECTRO PUNO'!E5687</f>
        <v>MT</v>
      </c>
      <c r="G5707" s="194">
        <f>+'Información ELECTRO PUNO'!G5687</f>
        <v>12</v>
      </c>
      <c r="H5707" s="9" t="str">
        <f t="shared" si="632"/>
        <v>Poste</v>
      </c>
      <c r="I5707" s="194" t="str">
        <f>+'Información ELECTRO PUNO'!F5687</f>
        <v>Madera Tratada</v>
      </c>
      <c r="J5707" s="194" t="str">
        <f>+'Información ELECTRO PUNO'!B5687</f>
        <v>PPM20</v>
      </c>
      <c r="K5707" s="9" t="str">
        <f t="shared" si="634"/>
        <v>POSTE DE MADERA TRATADA DE 12 mts. CL.5</v>
      </c>
      <c r="L5707" s="139">
        <f t="shared" si="635"/>
        <v>0.41</v>
      </c>
    </row>
    <row r="5708" spans="1:12" x14ac:dyDescent="0.25">
      <c r="A5708" s="193">
        <f>+'Información ELECTRO PUNO'!A5688</f>
        <v>5687</v>
      </c>
      <c r="B5708" s="26" t="str">
        <f t="shared" si="633"/>
        <v>SICODI</v>
      </c>
      <c r="C5708" s="9" t="str">
        <f t="shared" si="629"/>
        <v>Puno</v>
      </c>
      <c r="D5708" s="9" t="str">
        <f t="shared" si="630"/>
        <v>No Reporta</v>
      </c>
      <c r="E5708" s="9" t="str">
        <f t="shared" si="631"/>
        <v>No Reporta</v>
      </c>
      <c r="F5708" s="194" t="str">
        <f>+'Información ELECTRO PUNO'!E5688</f>
        <v>MT</v>
      </c>
      <c r="G5708" s="194">
        <f>+'Información ELECTRO PUNO'!G5688</f>
        <v>12</v>
      </c>
      <c r="H5708" s="9" t="str">
        <f t="shared" si="632"/>
        <v>Poste</v>
      </c>
      <c r="I5708" s="194" t="str">
        <f>+'Información ELECTRO PUNO'!F5688</f>
        <v>Madera Tratada</v>
      </c>
      <c r="J5708" s="194" t="str">
        <f>+'Información ELECTRO PUNO'!B5688</f>
        <v>PPM20</v>
      </c>
      <c r="K5708" s="9" t="str">
        <f t="shared" si="634"/>
        <v>POSTE DE MADERA TRATADA DE 12 mts. CL.5</v>
      </c>
      <c r="L5708" s="139">
        <f t="shared" si="635"/>
        <v>0.41</v>
      </c>
    </row>
    <row r="5709" spans="1:12" x14ac:dyDescent="0.25">
      <c r="A5709" s="193">
        <f>+'Información ELECTRO PUNO'!A5689</f>
        <v>5688</v>
      </c>
      <c r="B5709" s="26" t="str">
        <f t="shared" si="633"/>
        <v>SICODI</v>
      </c>
      <c r="C5709" s="9" t="str">
        <f t="shared" si="629"/>
        <v>Puno</v>
      </c>
      <c r="D5709" s="9" t="str">
        <f t="shared" si="630"/>
        <v>No Reporta</v>
      </c>
      <c r="E5709" s="9" t="str">
        <f t="shared" si="631"/>
        <v>No Reporta</v>
      </c>
      <c r="F5709" s="194" t="str">
        <f>+'Información ELECTRO PUNO'!E5689</f>
        <v>MT</v>
      </c>
      <c r="G5709" s="194">
        <f>+'Información ELECTRO PUNO'!G5689</f>
        <v>12</v>
      </c>
      <c r="H5709" s="9" t="str">
        <f t="shared" si="632"/>
        <v>Poste</v>
      </c>
      <c r="I5709" s="194" t="str">
        <f>+'Información ELECTRO PUNO'!F5689</f>
        <v>Madera Tratada</v>
      </c>
      <c r="J5709" s="194" t="str">
        <f>+'Información ELECTRO PUNO'!B5689</f>
        <v>PPM20</v>
      </c>
      <c r="K5709" s="9" t="str">
        <f t="shared" si="634"/>
        <v>POSTE DE MADERA TRATADA DE 12 mts. CL.5</v>
      </c>
      <c r="L5709" s="139">
        <f t="shared" si="635"/>
        <v>0.41</v>
      </c>
    </row>
    <row r="5710" spans="1:12" x14ac:dyDescent="0.25">
      <c r="A5710" s="193">
        <f>+'Información ELECTRO PUNO'!A5690</f>
        <v>5689</v>
      </c>
      <c r="B5710" s="26" t="str">
        <f t="shared" si="633"/>
        <v>SICODI</v>
      </c>
      <c r="C5710" s="9" t="str">
        <f t="shared" si="629"/>
        <v>Puno</v>
      </c>
      <c r="D5710" s="9" t="str">
        <f t="shared" si="630"/>
        <v>No Reporta</v>
      </c>
      <c r="E5710" s="9" t="str">
        <f t="shared" si="631"/>
        <v>No Reporta</v>
      </c>
      <c r="F5710" s="194" t="str">
        <f>+'Información ELECTRO PUNO'!E5690</f>
        <v>MT</v>
      </c>
      <c r="G5710" s="194">
        <f>+'Información ELECTRO PUNO'!G5690</f>
        <v>12</v>
      </c>
      <c r="H5710" s="9" t="str">
        <f t="shared" si="632"/>
        <v>Poste</v>
      </c>
      <c r="I5710" s="194" t="str">
        <f>+'Información ELECTRO PUNO'!F5690</f>
        <v>Madera Tratada</v>
      </c>
      <c r="J5710" s="194" t="str">
        <f>+'Información ELECTRO PUNO'!B5690</f>
        <v>PPM20</v>
      </c>
      <c r="K5710" s="9" t="str">
        <f t="shared" si="634"/>
        <v>POSTE DE MADERA TRATADA DE 12 mts. CL.5</v>
      </c>
      <c r="L5710" s="139">
        <f t="shared" si="635"/>
        <v>0.41</v>
      </c>
    </row>
    <row r="5711" spans="1:12" x14ac:dyDescent="0.25">
      <c r="A5711" s="193">
        <f>+'Información ELECTRO PUNO'!A5691</f>
        <v>5690</v>
      </c>
      <c r="B5711" s="26" t="str">
        <f t="shared" si="633"/>
        <v>SICODI</v>
      </c>
      <c r="C5711" s="9" t="str">
        <f t="shared" si="629"/>
        <v>Puno</v>
      </c>
      <c r="D5711" s="9" t="str">
        <f t="shared" si="630"/>
        <v>No Reporta</v>
      </c>
      <c r="E5711" s="9" t="str">
        <f t="shared" si="631"/>
        <v>No Reporta</v>
      </c>
      <c r="F5711" s="194" t="str">
        <f>+'Información ELECTRO PUNO'!E5691</f>
        <v>MT</v>
      </c>
      <c r="G5711" s="194">
        <f>+'Información ELECTRO PUNO'!G5691</f>
        <v>12</v>
      </c>
      <c r="H5711" s="9" t="str">
        <f t="shared" si="632"/>
        <v>Poste</v>
      </c>
      <c r="I5711" s="194" t="str">
        <f>+'Información ELECTRO PUNO'!F5691</f>
        <v>Madera Tratada</v>
      </c>
      <c r="J5711" s="194" t="str">
        <f>+'Información ELECTRO PUNO'!B5691</f>
        <v>PPM20</v>
      </c>
      <c r="K5711" s="9" t="str">
        <f t="shared" si="634"/>
        <v>POSTE DE MADERA TRATADA DE 12 mts. CL.5</v>
      </c>
      <c r="L5711" s="139">
        <f t="shared" si="635"/>
        <v>0.41</v>
      </c>
    </row>
    <row r="5712" spans="1:12" x14ac:dyDescent="0.25">
      <c r="A5712" s="193">
        <f>+'Información ELECTRO PUNO'!A5692</f>
        <v>5691</v>
      </c>
      <c r="B5712" s="26" t="str">
        <f t="shared" si="633"/>
        <v>SICODI</v>
      </c>
      <c r="C5712" s="9" t="str">
        <f t="shared" si="629"/>
        <v>Puno</v>
      </c>
      <c r="D5712" s="9" t="str">
        <f t="shared" si="630"/>
        <v>No Reporta</v>
      </c>
      <c r="E5712" s="9" t="str">
        <f t="shared" si="631"/>
        <v>No Reporta</v>
      </c>
      <c r="F5712" s="194" t="str">
        <f>+'Información ELECTRO PUNO'!E5692</f>
        <v>MT</v>
      </c>
      <c r="G5712" s="194">
        <f>+'Información ELECTRO PUNO'!G5692</f>
        <v>12</v>
      </c>
      <c r="H5712" s="9" t="str">
        <f t="shared" si="632"/>
        <v>Poste</v>
      </c>
      <c r="I5712" s="194" t="str">
        <f>+'Información ELECTRO PUNO'!F5692</f>
        <v>Madera Tratada</v>
      </c>
      <c r="J5712" s="194" t="str">
        <f>+'Información ELECTRO PUNO'!B5692</f>
        <v>PPM20</v>
      </c>
      <c r="K5712" s="9" t="str">
        <f t="shared" si="634"/>
        <v>POSTE DE MADERA TRATADA DE 12 mts. CL.5</v>
      </c>
      <c r="L5712" s="139">
        <f t="shared" si="635"/>
        <v>0.41</v>
      </c>
    </row>
    <row r="5713" spans="1:12" x14ac:dyDescent="0.25">
      <c r="A5713" s="193">
        <f>+'Información ELECTRO PUNO'!A5693</f>
        <v>5692</v>
      </c>
      <c r="B5713" s="26" t="str">
        <f t="shared" si="633"/>
        <v>SICODI</v>
      </c>
      <c r="C5713" s="9" t="str">
        <f t="shared" si="629"/>
        <v>Puno</v>
      </c>
      <c r="D5713" s="9" t="str">
        <f t="shared" si="630"/>
        <v>No Reporta</v>
      </c>
      <c r="E5713" s="9" t="str">
        <f t="shared" si="631"/>
        <v>No Reporta</v>
      </c>
      <c r="F5713" s="194" t="str">
        <f>+'Información ELECTRO PUNO'!E5693</f>
        <v>MT</v>
      </c>
      <c r="G5713" s="194">
        <f>+'Información ELECTRO PUNO'!G5693</f>
        <v>12</v>
      </c>
      <c r="H5713" s="9" t="str">
        <f t="shared" si="632"/>
        <v>Poste</v>
      </c>
      <c r="I5713" s="194" t="str">
        <f>+'Información ELECTRO PUNO'!F5693</f>
        <v>Madera Tratada</v>
      </c>
      <c r="J5713" s="194" t="str">
        <f>+'Información ELECTRO PUNO'!B5693</f>
        <v>PPM20</v>
      </c>
      <c r="K5713" s="9" t="str">
        <f t="shared" si="634"/>
        <v>POSTE DE MADERA TRATADA DE 12 mts. CL.5</v>
      </c>
      <c r="L5713" s="139">
        <f t="shared" si="635"/>
        <v>0.41</v>
      </c>
    </row>
    <row r="5714" spans="1:12" x14ac:dyDescent="0.25">
      <c r="A5714" s="193">
        <f>+'Información ELECTRO PUNO'!A5694</f>
        <v>5693</v>
      </c>
      <c r="B5714" s="26" t="str">
        <f t="shared" si="633"/>
        <v>SICODI</v>
      </c>
      <c r="C5714" s="9" t="str">
        <f t="shared" si="629"/>
        <v>Puno</v>
      </c>
      <c r="D5714" s="9" t="str">
        <f t="shared" si="630"/>
        <v>No Reporta</v>
      </c>
      <c r="E5714" s="9" t="str">
        <f t="shared" si="631"/>
        <v>No Reporta</v>
      </c>
      <c r="F5714" s="194" t="str">
        <f>+'Información ELECTRO PUNO'!E5694</f>
        <v>MT</v>
      </c>
      <c r="G5714" s="194">
        <f>+'Información ELECTRO PUNO'!G5694</f>
        <v>12</v>
      </c>
      <c r="H5714" s="9" t="str">
        <f t="shared" si="632"/>
        <v>Poste</v>
      </c>
      <c r="I5714" s="194" t="str">
        <f>+'Información ELECTRO PUNO'!F5694</f>
        <v>Madera Tratada</v>
      </c>
      <c r="J5714" s="194" t="str">
        <f>+'Información ELECTRO PUNO'!B5694</f>
        <v>PPM20</v>
      </c>
      <c r="K5714" s="9" t="str">
        <f t="shared" si="634"/>
        <v>POSTE DE MADERA TRATADA DE 12 mts. CL.5</v>
      </c>
      <c r="L5714" s="139">
        <f t="shared" si="635"/>
        <v>0.41</v>
      </c>
    </row>
    <row r="5715" spans="1:12" x14ac:dyDescent="0.25">
      <c r="A5715" s="193">
        <f>+'Información ELECTRO PUNO'!A5695</f>
        <v>5694</v>
      </c>
      <c r="B5715" s="26" t="str">
        <f t="shared" si="633"/>
        <v>SICODI</v>
      </c>
      <c r="C5715" s="9" t="str">
        <f t="shared" si="629"/>
        <v>Puno</v>
      </c>
      <c r="D5715" s="9" t="str">
        <f t="shared" si="630"/>
        <v>No Reporta</v>
      </c>
      <c r="E5715" s="9" t="str">
        <f t="shared" si="631"/>
        <v>No Reporta</v>
      </c>
      <c r="F5715" s="194" t="str">
        <f>+'Información ELECTRO PUNO'!E5695</f>
        <v>MT</v>
      </c>
      <c r="G5715" s="194">
        <f>+'Información ELECTRO PUNO'!G5695</f>
        <v>12</v>
      </c>
      <c r="H5715" s="9" t="str">
        <f t="shared" si="632"/>
        <v>Poste</v>
      </c>
      <c r="I5715" s="194" t="str">
        <f>+'Información ELECTRO PUNO'!F5695</f>
        <v>Madera Tratada</v>
      </c>
      <c r="J5715" s="194" t="str">
        <f>+'Información ELECTRO PUNO'!B5695</f>
        <v>PPM20</v>
      </c>
      <c r="K5715" s="9" t="str">
        <f t="shared" si="634"/>
        <v>POSTE DE MADERA TRATADA DE 12 mts. CL.5</v>
      </c>
      <c r="L5715" s="139">
        <f t="shared" si="635"/>
        <v>0.41</v>
      </c>
    </row>
    <row r="5716" spans="1:12" x14ac:dyDescent="0.25">
      <c r="A5716" s="193">
        <f>+'Información ELECTRO PUNO'!A5696</f>
        <v>5695</v>
      </c>
      <c r="B5716" s="26" t="str">
        <f t="shared" si="633"/>
        <v>SICODI</v>
      </c>
      <c r="C5716" s="9" t="str">
        <f t="shared" si="629"/>
        <v>Puno</v>
      </c>
      <c r="D5716" s="9" t="str">
        <f t="shared" si="630"/>
        <v>No Reporta</v>
      </c>
      <c r="E5716" s="9" t="str">
        <f t="shared" si="631"/>
        <v>No Reporta</v>
      </c>
      <c r="F5716" s="194" t="str">
        <f>+'Información ELECTRO PUNO'!E5696</f>
        <v>MT</v>
      </c>
      <c r="G5716" s="194">
        <f>+'Información ELECTRO PUNO'!G5696</f>
        <v>12</v>
      </c>
      <c r="H5716" s="9" t="str">
        <f t="shared" si="632"/>
        <v>Poste</v>
      </c>
      <c r="I5716" s="194" t="str">
        <f>+'Información ELECTRO PUNO'!F5696</f>
        <v>Madera Tratada</v>
      </c>
      <c r="J5716" s="194" t="str">
        <f>+'Información ELECTRO PUNO'!B5696</f>
        <v>PPM20</v>
      </c>
      <c r="K5716" s="9" t="str">
        <f t="shared" si="634"/>
        <v>POSTE DE MADERA TRATADA DE 12 mts. CL.5</v>
      </c>
      <c r="L5716" s="139">
        <f t="shared" si="635"/>
        <v>0.41</v>
      </c>
    </row>
    <row r="5717" spans="1:12" x14ac:dyDescent="0.25">
      <c r="A5717" s="193">
        <f>+'Información ELECTRO PUNO'!A5697</f>
        <v>5696</v>
      </c>
      <c r="B5717" s="26" t="str">
        <f t="shared" si="633"/>
        <v>SICODI</v>
      </c>
      <c r="C5717" s="9" t="str">
        <f t="shared" si="629"/>
        <v>Puno</v>
      </c>
      <c r="D5717" s="9" t="str">
        <f t="shared" si="630"/>
        <v>No Reporta</v>
      </c>
      <c r="E5717" s="9" t="str">
        <f t="shared" si="631"/>
        <v>No Reporta</v>
      </c>
      <c r="F5717" s="194" t="str">
        <f>+'Información ELECTRO PUNO'!E5697</f>
        <v>MT</v>
      </c>
      <c r="G5717" s="194">
        <f>+'Información ELECTRO PUNO'!G5697</f>
        <v>12</v>
      </c>
      <c r="H5717" s="9" t="str">
        <f t="shared" si="632"/>
        <v>Poste</v>
      </c>
      <c r="I5717" s="194" t="str">
        <f>+'Información ELECTRO PUNO'!F5697</f>
        <v>Madera Tratada</v>
      </c>
      <c r="J5717" s="194" t="str">
        <f>+'Información ELECTRO PUNO'!B5697</f>
        <v>PPM20</v>
      </c>
      <c r="K5717" s="9" t="str">
        <f t="shared" si="634"/>
        <v>POSTE DE MADERA TRATADA DE 12 mts. CL.5</v>
      </c>
      <c r="L5717" s="139">
        <f t="shared" si="635"/>
        <v>0.41</v>
      </c>
    </row>
    <row r="5718" spans="1:12" x14ac:dyDescent="0.25">
      <c r="A5718" s="193">
        <f>+'Información ELECTRO PUNO'!A5698</f>
        <v>5697</v>
      </c>
      <c r="B5718" s="26" t="str">
        <f t="shared" si="633"/>
        <v>SICODI</v>
      </c>
      <c r="C5718" s="9" t="str">
        <f t="shared" ref="C5718:C5781" si="636">+$C$10</f>
        <v>Puno</v>
      </c>
      <c r="D5718" s="9" t="str">
        <f t="shared" ref="D5718:D5781" si="637">+$D$10</f>
        <v>No Reporta</v>
      </c>
      <c r="E5718" s="9" t="str">
        <f t="shared" ref="E5718:E5781" si="638">+$E$10</f>
        <v>No Reporta</v>
      </c>
      <c r="F5718" s="194" t="str">
        <f>+'Información ELECTRO PUNO'!E5698</f>
        <v>MT</v>
      </c>
      <c r="G5718" s="194">
        <f>+'Información ELECTRO PUNO'!G5698</f>
        <v>12</v>
      </c>
      <c r="H5718" s="9" t="str">
        <f t="shared" ref="H5718:H5781" si="639">+$H$10</f>
        <v>Poste</v>
      </c>
      <c r="I5718" s="194" t="str">
        <f>+'Información ELECTRO PUNO'!F5698</f>
        <v>Madera Tratada</v>
      </c>
      <c r="J5718" s="194" t="str">
        <f>+'Información ELECTRO PUNO'!B5698</f>
        <v>PPM20</v>
      </c>
      <c r="K5718" s="9" t="str">
        <f t="shared" si="634"/>
        <v>POSTE DE MADERA TRATADA DE 12 mts. CL.5</v>
      </c>
      <c r="L5718" s="139">
        <f t="shared" si="635"/>
        <v>0.41</v>
      </c>
    </row>
    <row r="5719" spans="1:12" x14ac:dyDescent="0.25">
      <c r="A5719" s="193">
        <f>+'Información ELECTRO PUNO'!A5699</f>
        <v>5698</v>
      </c>
      <c r="B5719" s="26" t="str">
        <f t="shared" ref="B5719:B5782" si="640">+INDEX($B$8:$B$16,MATCH(J5719,$J$8:$J$16,0))</f>
        <v>SICODI</v>
      </c>
      <c r="C5719" s="9" t="str">
        <f t="shared" si="636"/>
        <v>Puno</v>
      </c>
      <c r="D5719" s="9" t="str">
        <f t="shared" si="637"/>
        <v>No Reporta</v>
      </c>
      <c r="E5719" s="9" t="str">
        <f t="shared" si="638"/>
        <v>No Reporta</v>
      </c>
      <c r="F5719" s="194" t="str">
        <f>+'Información ELECTRO PUNO'!E5699</f>
        <v>MT</v>
      </c>
      <c r="G5719" s="194">
        <f>+'Información ELECTRO PUNO'!G5699</f>
        <v>12</v>
      </c>
      <c r="H5719" s="9" t="str">
        <f t="shared" si="639"/>
        <v>Poste</v>
      </c>
      <c r="I5719" s="194" t="str">
        <f>+'Información ELECTRO PUNO'!F5699</f>
        <v>Madera Tratada</v>
      </c>
      <c r="J5719" s="194" t="str">
        <f>+'Información ELECTRO PUNO'!B5699</f>
        <v>PPM20</v>
      </c>
      <c r="K5719" s="9" t="str">
        <f t="shared" ref="K5719:K5782" si="641">+VLOOKUP(J5719,$J$8:$K$16,2,FALSE)</f>
        <v>POSTE DE MADERA TRATADA DE 12 mts. CL.5</v>
      </c>
      <c r="L5719" s="139">
        <f t="shared" ref="L5719:L5782" si="642">+VLOOKUP(J5719,$J$8:$U$16,12,FALSE)</f>
        <v>0.41</v>
      </c>
    </row>
    <row r="5720" spans="1:12" x14ac:dyDescent="0.25">
      <c r="A5720" s="193">
        <f>+'Información ELECTRO PUNO'!A5700</f>
        <v>5699</v>
      </c>
      <c r="B5720" s="26" t="str">
        <f t="shared" si="640"/>
        <v>SICODI</v>
      </c>
      <c r="C5720" s="9" t="str">
        <f t="shared" si="636"/>
        <v>Puno</v>
      </c>
      <c r="D5720" s="9" t="str">
        <f t="shared" si="637"/>
        <v>No Reporta</v>
      </c>
      <c r="E5720" s="9" t="str">
        <f t="shared" si="638"/>
        <v>No Reporta</v>
      </c>
      <c r="F5720" s="194" t="str">
        <f>+'Información ELECTRO PUNO'!E5700</f>
        <v>MT</v>
      </c>
      <c r="G5720" s="194">
        <f>+'Información ELECTRO PUNO'!G5700</f>
        <v>12</v>
      </c>
      <c r="H5720" s="9" t="str">
        <f t="shared" si="639"/>
        <v>Poste</v>
      </c>
      <c r="I5720" s="194" t="str">
        <f>+'Información ELECTRO PUNO'!F5700</f>
        <v>Madera Tratada</v>
      </c>
      <c r="J5720" s="194" t="str">
        <f>+'Información ELECTRO PUNO'!B5700</f>
        <v>PPM20</v>
      </c>
      <c r="K5720" s="9" t="str">
        <f t="shared" si="641"/>
        <v>POSTE DE MADERA TRATADA DE 12 mts. CL.5</v>
      </c>
      <c r="L5720" s="139">
        <f t="shared" si="642"/>
        <v>0.41</v>
      </c>
    </row>
    <row r="5721" spans="1:12" x14ac:dyDescent="0.25">
      <c r="A5721" s="193">
        <f>+'Información ELECTRO PUNO'!A5701</f>
        <v>5700</v>
      </c>
      <c r="B5721" s="26" t="str">
        <f t="shared" si="640"/>
        <v>SICODI</v>
      </c>
      <c r="C5721" s="9" t="str">
        <f t="shared" si="636"/>
        <v>Puno</v>
      </c>
      <c r="D5721" s="9" t="str">
        <f t="shared" si="637"/>
        <v>No Reporta</v>
      </c>
      <c r="E5721" s="9" t="str">
        <f t="shared" si="638"/>
        <v>No Reporta</v>
      </c>
      <c r="F5721" s="194" t="str">
        <f>+'Información ELECTRO PUNO'!E5701</f>
        <v>MT</v>
      </c>
      <c r="G5721" s="194">
        <f>+'Información ELECTRO PUNO'!G5701</f>
        <v>12</v>
      </c>
      <c r="H5721" s="9" t="str">
        <f t="shared" si="639"/>
        <v>Poste</v>
      </c>
      <c r="I5721" s="194" t="str">
        <f>+'Información ELECTRO PUNO'!F5701</f>
        <v>Madera Tratada</v>
      </c>
      <c r="J5721" s="194" t="str">
        <f>+'Información ELECTRO PUNO'!B5701</f>
        <v>PPM20</v>
      </c>
      <c r="K5721" s="9" t="str">
        <f t="shared" si="641"/>
        <v>POSTE DE MADERA TRATADA DE 12 mts. CL.5</v>
      </c>
      <c r="L5721" s="139">
        <f t="shared" si="642"/>
        <v>0.41</v>
      </c>
    </row>
    <row r="5722" spans="1:12" x14ac:dyDescent="0.25">
      <c r="A5722" s="193">
        <f>+'Información ELECTRO PUNO'!A5702</f>
        <v>5701</v>
      </c>
      <c r="B5722" s="26" t="str">
        <f t="shared" si="640"/>
        <v>SICODI</v>
      </c>
      <c r="C5722" s="9" t="str">
        <f t="shared" si="636"/>
        <v>Puno</v>
      </c>
      <c r="D5722" s="9" t="str">
        <f t="shared" si="637"/>
        <v>No Reporta</v>
      </c>
      <c r="E5722" s="9" t="str">
        <f t="shared" si="638"/>
        <v>No Reporta</v>
      </c>
      <c r="F5722" s="194" t="str">
        <f>+'Información ELECTRO PUNO'!E5702</f>
        <v>MT</v>
      </c>
      <c r="G5722" s="194">
        <f>+'Información ELECTRO PUNO'!G5702</f>
        <v>12</v>
      </c>
      <c r="H5722" s="9" t="str">
        <f t="shared" si="639"/>
        <v>Poste</v>
      </c>
      <c r="I5722" s="194" t="str">
        <f>+'Información ELECTRO PUNO'!F5702</f>
        <v>Madera Tratada</v>
      </c>
      <c r="J5722" s="194" t="str">
        <f>+'Información ELECTRO PUNO'!B5702</f>
        <v>PPM20</v>
      </c>
      <c r="K5722" s="9" t="str">
        <f t="shared" si="641"/>
        <v>POSTE DE MADERA TRATADA DE 12 mts. CL.5</v>
      </c>
      <c r="L5722" s="139">
        <f t="shared" si="642"/>
        <v>0.41</v>
      </c>
    </row>
    <row r="5723" spans="1:12" x14ac:dyDescent="0.25">
      <c r="A5723" s="193">
        <f>+'Información ELECTRO PUNO'!A5703</f>
        <v>5702</v>
      </c>
      <c r="B5723" s="26" t="str">
        <f t="shared" si="640"/>
        <v>SICODI</v>
      </c>
      <c r="C5723" s="9" t="str">
        <f t="shared" si="636"/>
        <v>Puno</v>
      </c>
      <c r="D5723" s="9" t="str">
        <f t="shared" si="637"/>
        <v>No Reporta</v>
      </c>
      <c r="E5723" s="9" t="str">
        <f t="shared" si="638"/>
        <v>No Reporta</v>
      </c>
      <c r="F5723" s="194" t="str">
        <f>+'Información ELECTRO PUNO'!E5703</f>
        <v>MT</v>
      </c>
      <c r="G5723" s="194">
        <f>+'Información ELECTRO PUNO'!G5703</f>
        <v>12</v>
      </c>
      <c r="H5723" s="9" t="str">
        <f t="shared" si="639"/>
        <v>Poste</v>
      </c>
      <c r="I5723" s="194" t="str">
        <f>+'Información ELECTRO PUNO'!F5703</f>
        <v>Madera Tratada</v>
      </c>
      <c r="J5723" s="194" t="str">
        <f>+'Información ELECTRO PUNO'!B5703</f>
        <v>PPM20</v>
      </c>
      <c r="K5723" s="9" t="str">
        <f t="shared" si="641"/>
        <v>POSTE DE MADERA TRATADA DE 12 mts. CL.5</v>
      </c>
      <c r="L5723" s="139">
        <f t="shared" si="642"/>
        <v>0.41</v>
      </c>
    </row>
    <row r="5724" spans="1:12" x14ac:dyDescent="0.25">
      <c r="A5724" s="193">
        <f>+'Información ELECTRO PUNO'!A5704</f>
        <v>5703</v>
      </c>
      <c r="B5724" s="26" t="str">
        <f t="shared" si="640"/>
        <v>SICODI</v>
      </c>
      <c r="C5724" s="9" t="str">
        <f t="shared" si="636"/>
        <v>Puno</v>
      </c>
      <c r="D5724" s="9" t="str">
        <f t="shared" si="637"/>
        <v>No Reporta</v>
      </c>
      <c r="E5724" s="9" t="str">
        <f t="shared" si="638"/>
        <v>No Reporta</v>
      </c>
      <c r="F5724" s="194" t="str">
        <f>+'Información ELECTRO PUNO'!E5704</f>
        <v>MT</v>
      </c>
      <c r="G5724" s="194">
        <f>+'Información ELECTRO PUNO'!G5704</f>
        <v>12</v>
      </c>
      <c r="H5724" s="9" t="str">
        <f t="shared" si="639"/>
        <v>Poste</v>
      </c>
      <c r="I5724" s="194" t="str">
        <f>+'Información ELECTRO PUNO'!F5704</f>
        <v>Madera Tratada</v>
      </c>
      <c r="J5724" s="194" t="str">
        <f>+'Información ELECTRO PUNO'!B5704</f>
        <v>PPM20</v>
      </c>
      <c r="K5724" s="9" t="str">
        <f t="shared" si="641"/>
        <v>POSTE DE MADERA TRATADA DE 12 mts. CL.5</v>
      </c>
      <c r="L5724" s="139">
        <f t="shared" si="642"/>
        <v>0.41</v>
      </c>
    </row>
    <row r="5725" spans="1:12" x14ac:dyDescent="0.25">
      <c r="A5725" s="193">
        <f>+'Información ELECTRO PUNO'!A5705</f>
        <v>5704</v>
      </c>
      <c r="B5725" s="26" t="str">
        <f t="shared" si="640"/>
        <v>SICODI</v>
      </c>
      <c r="C5725" s="9" t="str">
        <f t="shared" si="636"/>
        <v>Puno</v>
      </c>
      <c r="D5725" s="9" t="str">
        <f t="shared" si="637"/>
        <v>No Reporta</v>
      </c>
      <c r="E5725" s="9" t="str">
        <f t="shared" si="638"/>
        <v>No Reporta</v>
      </c>
      <c r="F5725" s="194" t="str">
        <f>+'Información ELECTRO PUNO'!E5705</f>
        <v>MT</v>
      </c>
      <c r="G5725" s="194">
        <f>+'Información ELECTRO PUNO'!G5705</f>
        <v>12</v>
      </c>
      <c r="H5725" s="9" t="str">
        <f t="shared" si="639"/>
        <v>Poste</v>
      </c>
      <c r="I5725" s="194" t="str">
        <f>+'Información ELECTRO PUNO'!F5705</f>
        <v>Madera Tratada</v>
      </c>
      <c r="J5725" s="194" t="str">
        <f>+'Información ELECTRO PUNO'!B5705</f>
        <v>PPM20</v>
      </c>
      <c r="K5725" s="9" t="str">
        <f t="shared" si="641"/>
        <v>POSTE DE MADERA TRATADA DE 12 mts. CL.5</v>
      </c>
      <c r="L5725" s="139">
        <f t="shared" si="642"/>
        <v>0.41</v>
      </c>
    </row>
    <row r="5726" spans="1:12" x14ac:dyDescent="0.25">
      <c r="A5726" s="193">
        <f>+'Información ELECTRO PUNO'!A5706</f>
        <v>5705</v>
      </c>
      <c r="B5726" s="26" t="str">
        <f t="shared" si="640"/>
        <v>SICODI</v>
      </c>
      <c r="C5726" s="9" t="str">
        <f t="shared" si="636"/>
        <v>Puno</v>
      </c>
      <c r="D5726" s="9" t="str">
        <f t="shared" si="637"/>
        <v>No Reporta</v>
      </c>
      <c r="E5726" s="9" t="str">
        <f t="shared" si="638"/>
        <v>No Reporta</v>
      </c>
      <c r="F5726" s="194" t="str">
        <f>+'Información ELECTRO PUNO'!E5706</f>
        <v>MT</v>
      </c>
      <c r="G5726" s="194">
        <f>+'Información ELECTRO PUNO'!G5706</f>
        <v>12</v>
      </c>
      <c r="H5726" s="9" t="str">
        <f t="shared" si="639"/>
        <v>Poste</v>
      </c>
      <c r="I5726" s="194" t="str">
        <f>+'Información ELECTRO PUNO'!F5706</f>
        <v>Madera Tratada</v>
      </c>
      <c r="J5726" s="194" t="str">
        <f>+'Información ELECTRO PUNO'!B5706</f>
        <v>PPM20</v>
      </c>
      <c r="K5726" s="9" t="str">
        <f t="shared" si="641"/>
        <v>POSTE DE MADERA TRATADA DE 12 mts. CL.5</v>
      </c>
      <c r="L5726" s="139">
        <f t="shared" si="642"/>
        <v>0.41</v>
      </c>
    </row>
    <row r="5727" spans="1:12" x14ac:dyDescent="0.25">
      <c r="A5727" s="193">
        <f>+'Información ELECTRO PUNO'!A5707</f>
        <v>5706</v>
      </c>
      <c r="B5727" s="26" t="str">
        <f t="shared" si="640"/>
        <v>SICODI</v>
      </c>
      <c r="C5727" s="9" t="str">
        <f t="shared" si="636"/>
        <v>Puno</v>
      </c>
      <c r="D5727" s="9" t="str">
        <f t="shared" si="637"/>
        <v>No Reporta</v>
      </c>
      <c r="E5727" s="9" t="str">
        <f t="shared" si="638"/>
        <v>No Reporta</v>
      </c>
      <c r="F5727" s="194" t="str">
        <f>+'Información ELECTRO PUNO'!E5707</f>
        <v>MT</v>
      </c>
      <c r="G5727" s="194">
        <f>+'Información ELECTRO PUNO'!G5707</f>
        <v>12</v>
      </c>
      <c r="H5727" s="9" t="str">
        <f t="shared" si="639"/>
        <v>Poste</v>
      </c>
      <c r="I5727" s="194" t="str">
        <f>+'Información ELECTRO PUNO'!F5707</f>
        <v>Madera Tratada</v>
      </c>
      <c r="J5727" s="194" t="str">
        <f>+'Información ELECTRO PUNO'!B5707</f>
        <v>PPM20</v>
      </c>
      <c r="K5727" s="9" t="str">
        <f t="shared" si="641"/>
        <v>POSTE DE MADERA TRATADA DE 12 mts. CL.5</v>
      </c>
      <c r="L5727" s="139">
        <f t="shared" si="642"/>
        <v>0.41</v>
      </c>
    </row>
    <row r="5728" spans="1:12" x14ac:dyDescent="0.25">
      <c r="A5728" s="193">
        <f>+'Información ELECTRO PUNO'!A5708</f>
        <v>5707</v>
      </c>
      <c r="B5728" s="26" t="str">
        <f t="shared" si="640"/>
        <v>SICODI</v>
      </c>
      <c r="C5728" s="9" t="str">
        <f t="shared" si="636"/>
        <v>Puno</v>
      </c>
      <c r="D5728" s="9" t="str">
        <f t="shared" si="637"/>
        <v>No Reporta</v>
      </c>
      <c r="E5728" s="9" t="str">
        <f t="shared" si="638"/>
        <v>No Reporta</v>
      </c>
      <c r="F5728" s="194" t="str">
        <f>+'Información ELECTRO PUNO'!E5708</f>
        <v>MT</v>
      </c>
      <c r="G5728" s="194">
        <f>+'Información ELECTRO PUNO'!G5708</f>
        <v>12</v>
      </c>
      <c r="H5728" s="9" t="str">
        <f t="shared" si="639"/>
        <v>Poste</v>
      </c>
      <c r="I5728" s="194" t="str">
        <f>+'Información ELECTRO PUNO'!F5708</f>
        <v>Madera Tratada</v>
      </c>
      <c r="J5728" s="194" t="str">
        <f>+'Información ELECTRO PUNO'!B5708</f>
        <v>PPM20</v>
      </c>
      <c r="K5728" s="9" t="str">
        <f t="shared" si="641"/>
        <v>POSTE DE MADERA TRATADA DE 12 mts. CL.5</v>
      </c>
      <c r="L5728" s="139">
        <f t="shared" si="642"/>
        <v>0.41</v>
      </c>
    </row>
    <row r="5729" spans="1:12" x14ac:dyDescent="0.25">
      <c r="A5729" s="193">
        <f>+'Información ELECTRO PUNO'!A5709</f>
        <v>5708</v>
      </c>
      <c r="B5729" s="26" t="str">
        <f t="shared" si="640"/>
        <v>SICODI</v>
      </c>
      <c r="C5729" s="9" t="str">
        <f t="shared" si="636"/>
        <v>Puno</v>
      </c>
      <c r="D5729" s="9" t="str">
        <f t="shared" si="637"/>
        <v>No Reporta</v>
      </c>
      <c r="E5729" s="9" t="str">
        <f t="shared" si="638"/>
        <v>No Reporta</v>
      </c>
      <c r="F5729" s="194" t="str">
        <f>+'Información ELECTRO PUNO'!E5709</f>
        <v>MT</v>
      </c>
      <c r="G5729" s="194">
        <f>+'Información ELECTRO PUNO'!G5709</f>
        <v>12</v>
      </c>
      <c r="H5729" s="9" t="str">
        <f t="shared" si="639"/>
        <v>Poste</v>
      </c>
      <c r="I5729" s="194" t="str">
        <f>+'Información ELECTRO PUNO'!F5709</f>
        <v>Madera Tratada</v>
      </c>
      <c r="J5729" s="194" t="str">
        <f>+'Información ELECTRO PUNO'!B5709</f>
        <v>PPM20</v>
      </c>
      <c r="K5729" s="9" t="str">
        <f t="shared" si="641"/>
        <v>POSTE DE MADERA TRATADA DE 12 mts. CL.5</v>
      </c>
      <c r="L5729" s="139">
        <f t="shared" si="642"/>
        <v>0.41</v>
      </c>
    </row>
    <row r="5730" spans="1:12" x14ac:dyDescent="0.25">
      <c r="A5730" s="193">
        <f>+'Información ELECTRO PUNO'!A5710</f>
        <v>5709</v>
      </c>
      <c r="B5730" s="26" t="str">
        <f t="shared" si="640"/>
        <v>SICODI</v>
      </c>
      <c r="C5730" s="9" t="str">
        <f t="shared" si="636"/>
        <v>Puno</v>
      </c>
      <c r="D5730" s="9" t="str">
        <f t="shared" si="637"/>
        <v>No Reporta</v>
      </c>
      <c r="E5730" s="9" t="str">
        <f t="shared" si="638"/>
        <v>No Reporta</v>
      </c>
      <c r="F5730" s="194" t="str">
        <f>+'Información ELECTRO PUNO'!E5710</f>
        <v>MT</v>
      </c>
      <c r="G5730" s="194">
        <f>+'Información ELECTRO PUNO'!G5710</f>
        <v>12</v>
      </c>
      <c r="H5730" s="9" t="str">
        <f t="shared" si="639"/>
        <v>Poste</v>
      </c>
      <c r="I5730" s="194" t="str">
        <f>+'Información ELECTRO PUNO'!F5710</f>
        <v>Madera Tratada</v>
      </c>
      <c r="J5730" s="194" t="str">
        <f>+'Información ELECTRO PUNO'!B5710</f>
        <v>PPM20</v>
      </c>
      <c r="K5730" s="9" t="str">
        <f t="shared" si="641"/>
        <v>POSTE DE MADERA TRATADA DE 12 mts. CL.5</v>
      </c>
      <c r="L5730" s="139">
        <f t="shared" si="642"/>
        <v>0.41</v>
      </c>
    </row>
    <row r="5731" spans="1:12" x14ac:dyDescent="0.25">
      <c r="A5731" s="193">
        <f>+'Información ELECTRO PUNO'!A5711</f>
        <v>5710</v>
      </c>
      <c r="B5731" s="26" t="str">
        <f t="shared" si="640"/>
        <v>SICODI</v>
      </c>
      <c r="C5731" s="9" t="str">
        <f t="shared" si="636"/>
        <v>Puno</v>
      </c>
      <c r="D5731" s="9" t="str">
        <f t="shared" si="637"/>
        <v>No Reporta</v>
      </c>
      <c r="E5731" s="9" t="str">
        <f t="shared" si="638"/>
        <v>No Reporta</v>
      </c>
      <c r="F5731" s="194" t="str">
        <f>+'Información ELECTRO PUNO'!E5711</f>
        <v>MT</v>
      </c>
      <c r="G5731" s="194">
        <f>+'Información ELECTRO PUNO'!G5711</f>
        <v>12</v>
      </c>
      <c r="H5731" s="9" t="str">
        <f t="shared" si="639"/>
        <v>Poste</v>
      </c>
      <c r="I5731" s="194" t="str">
        <f>+'Información ELECTRO PUNO'!F5711</f>
        <v>Madera Tratada</v>
      </c>
      <c r="J5731" s="194" t="str">
        <f>+'Información ELECTRO PUNO'!B5711</f>
        <v>PPM20</v>
      </c>
      <c r="K5731" s="9" t="str">
        <f t="shared" si="641"/>
        <v>POSTE DE MADERA TRATADA DE 12 mts. CL.5</v>
      </c>
      <c r="L5731" s="139">
        <f t="shared" si="642"/>
        <v>0.41</v>
      </c>
    </row>
    <row r="5732" spans="1:12" x14ac:dyDescent="0.25">
      <c r="A5732" s="193">
        <f>+'Información ELECTRO PUNO'!A5712</f>
        <v>5711</v>
      </c>
      <c r="B5732" s="26" t="str">
        <f t="shared" si="640"/>
        <v>SICODI</v>
      </c>
      <c r="C5732" s="9" t="str">
        <f t="shared" si="636"/>
        <v>Puno</v>
      </c>
      <c r="D5732" s="9" t="str">
        <f t="shared" si="637"/>
        <v>No Reporta</v>
      </c>
      <c r="E5732" s="9" t="str">
        <f t="shared" si="638"/>
        <v>No Reporta</v>
      </c>
      <c r="F5732" s="194" t="str">
        <f>+'Información ELECTRO PUNO'!E5712</f>
        <v>MT</v>
      </c>
      <c r="G5732" s="194">
        <f>+'Información ELECTRO PUNO'!G5712</f>
        <v>12</v>
      </c>
      <c r="H5732" s="9" t="str">
        <f t="shared" si="639"/>
        <v>Poste</v>
      </c>
      <c r="I5732" s="194" t="str">
        <f>+'Información ELECTRO PUNO'!F5712</f>
        <v>Madera Tratada</v>
      </c>
      <c r="J5732" s="194" t="str">
        <f>+'Información ELECTRO PUNO'!B5712</f>
        <v>PPM20</v>
      </c>
      <c r="K5732" s="9" t="str">
        <f t="shared" si="641"/>
        <v>POSTE DE MADERA TRATADA DE 12 mts. CL.5</v>
      </c>
      <c r="L5732" s="139">
        <f t="shared" si="642"/>
        <v>0.41</v>
      </c>
    </row>
    <row r="5733" spans="1:12" x14ac:dyDescent="0.25">
      <c r="A5733" s="193">
        <f>+'Información ELECTRO PUNO'!A5713</f>
        <v>5712</v>
      </c>
      <c r="B5733" s="26" t="str">
        <f t="shared" si="640"/>
        <v>SICODI</v>
      </c>
      <c r="C5733" s="9" t="str">
        <f t="shared" si="636"/>
        <v>Puno</v>
      </c>
      <c r="D5733" s="9" t="str">
        <f t="shared" si="637"/>
        <v>No Reporta</v>
      </c>
      <c r="E5733" s="9" t="str">
        <f t="shared" si="638"/>
        <v>No Reporta</v>
      </c>
      <c r="F5733" s="194" t="str">
        <f>+'Información ELECTRO PUNO'!E5713</f>
        <v>MT</v>
      </c>
      <c r="G5733" s="194">
        <f>+'Información ELECTRO PUNO'!G5713</f>
        <v>12</v>
      </c>
      <c r="H5733" s="9" t="str">
        <f t="shared" si="639"/>
        <v>Poste</v>
      </c>
      <c r="I5733" s="194" t="str">
        <f>+'Información ELECTRO PUNO'!F5713</f>
        <v>Madera Tratada</v>
      </c>
      <c r="J5733" s="194" t="str">
        <f>+'Información ELECTRO PUNO'!B5713</f>
        <v>PPM20</v>
      </c>
      <c r="K5733" s="9" t="str">
        <f t="shared" si="641"/>
        <v>POSTE DE MADERA TRATADA DE 12 mts. CL.5</v>
      </c>
      <c r="L5733" s="139">
        <f t="shared" si="642"/>
        <v>0.41</v>
      </c>
    </row>
    <row r="5734" spans="1:12" x14ac:dyDescent="0.25">
      <c r="A5734" s="193">
        <f>+'Información ELECTRO PUNO'!A5714</f>
        <v>5713</v>
      </c>
      <c r="B5734" s="26" t="str">
        <f t="shared" si="640"/>
        <v>SICODI</v>
      </c>
      <c r="C5734" s="9" t="str">
        <f t="shared" si="636"/>
        <v>Puno</v>
      </c>
      <c r="D5734" s="9" t="str">
        <f t="shared" si="637"/>
        <v>No Reporta</v>
      </c>
      <c r="E5734" s="9" t="str">
        <f t="shared" si="638"/>
        <v>No Reporta</v>
      </c>
      <c r="F5734" s="194" t="str">
        <f>+'Información ELECTRO PUNO'!E5714</f>
        <v>MT</v>
      </c>
      <c r="G5734" s="194">
        <f>+'Información ELECTRO PUNO'!G5714</f>
        <v>12</v>
      </c>
      <c r="H5734" s="9" t="str">
        <f t="shared" si="639"/>
        <v>Poste</v>
      </c>
      <c r="I5734" s="194" t="str">
        <f>+'Información ELECTRO PUNO'!F5714</f>
        <v>Madera Tratada</v>
      </c>
      <c r="J5734" s="194" t="str">
        <f>+'Información ELECTRO PUNO'!B5714</f>
        <v>PPM20</v>
      </c>
      <c r="K5734" s="9" t="str">
        <f t="shared" si="641"/>
        <v>POSTE DE MADERA TRATADA DE 12 mts. CL.5</v>
      </c>
      <c r="L5734" s="139">
        <f t="shared" si="642"/>
        <v>0.41</v>
      </c>
    </row>
    <row r="5735" spans="1:12" x14ac:dyDescent="0.25">
      <c r="A5735" s="193">
        <f>+'Información ELECTRO PUNO'!A5715</f>
        <v>5714</v>
      </c>
      <c r="B5735" s="26" t="str">
        <f t="shared" si="640"/>
        <v>SICODI</v>
      </c>
      <c r="C5735" s="9" t="str">
        <f t="shared" si="636"/>
        <v>Puno</v>
      </c>
      <c r="D5735" s="9" t="str">
        <f t="shared" si="637"/>
        <v>No Reporta</v>
      </c>
      <c r="E5735" s="9" t="str">
        <f t="shared" si="638"/>
        <v>No Reporta</v>
      </c>
      <c r="F5735" s="194" t="str">
        <f>+'Información ELECTRO PUNO'!E5715</f>
        <v>MT</v>
      </c>
      <c r="G5735" s="194">
        <f>+'Información ELECTRO PUNO'!G5715</f>
        <v>12</v>
      </c>
      <c r="H5735" s="9" t="str">
        <f t="shared" si="639"/>
        <v>Poste</v>
      </c>
      <c r="I5735" s="194" t="str">
        <f>+'Información ELECTRO PUNO'!F5715</f>
        <v>Madera Tratada</v>
      </c>
      <c r="J5735" s="194" t="str">
        <f>+'Información ELECTRO PUNO'!B5715</f>
        <v>PPM20</v>
      </c>
      <c r="K5735" s="9" t="str">
        <f t="shared" si="641"/>
        <v>POSTE DE MADERA TRATADA DE 12 mts. CL.5</v>
      </c>
      <c r="L5735" s="139">
        <f t="shared" si="642"/>
        <v>0.41</v>
      </c>
    </row>
    <row r="5736" spans="1:12" x14ac:dyDescent="0.25">
      <c r="A5736" s="193">
        <f>+'Información ELECTRO PUNO'!A5716</f>
        <v>5715</v>
      </c>
      <c r="B5736" s="26" t="str">
        <f t="shared" si="640"/>
        <v>SICODI</v>
      </c>
      <c r="C5736" s="9" t="str">
        <f t="shared" si="636"/>
        <v>Puno</v>
      </c>
      <c r="D5736" s="9" t="str">
        <f t="shared" si="637"/>
        <v>No Reporta</v>
      </c>
      <c r="E5736" s="9" t="str">
        <f t="shared" si="638"/>
        <v>No Reporta</v>
      </c>
      <c r="F5736" s="194" t="str">
        <f>+'Información ELECTRO PUNO'!E5716</f>
        <v>MT</v>
      </c>
      <c r="G5736" s="194">
        <f>+'Información ELECTRO PUNO'!G5716</f>
        <v>12</v>
      </c>
      <c r="H5736" s="9" t="str">
        <f t="shared" si="639"/>
        <v>Poste</v>
      </c>
      <c r="I5736" s="194" t="str">
        <f>+'Información ELECTRO PUNO'!F5716</f>
        <v>Madera Tratada</v>
      </c>
      <c r="J5736" s="194" t="str">
        <f>+'Información ELECTRO PUNO'!B5716</f>
        <v>PPM20</v>
      </c>
      <c r="K5736" s="9" t="str">
        <f t="shared" si="641"/>
        <v>POSTE DE MADERA TRATADA DE 12 mts. CL.5</v>
      </c>
      <c r="L5736" s="139">
        <f t="shared" si="642"/>
        <v>0.41</v>
      </c>
    </row>
    <row r="5737" spans="1:12" x14ac:dyDescent="0.25">
      <c r="A5737" s="193">
        <f>+'Información ELECTRO PUNO'!A5717</f>
        <v>5716</v>
      </c>
      <c r="B5737" s="26" t="str">
        <f t="shared" si="640"/>
        <v>SICODI</v>
      </c>
      <c r="C5737" s="9" t="str">
        <f t="shared" si="636"/>
        <v>Puno</v>
      </c>
      <c r="D5737" s="9" t="str">
        <f t="shared" si="637"/>
        <v>No Reporta</v>
      </c>
      <c r="E5737" s="9" t="str">
        <f t="shared" si="638"/>
        <v>No Reporta</v>
      </c>
      <c r="F5737" s="194" t="str">
        <f>+'Información ELECTRO PUNO'!E5717</f>
        <v>MT</v>
      </c>
      <c r="G5737" s="194">
        <f>+'Información ELECTRO PUNO'!G5717</f>
        <v>12</v>
      </c>
      <c r="H5737" s="9" t="str">
        <f t="shared" si="639"/>
        <v>Poste</v>
      </c>
      <c r="I5737" s="194" t="str">
        <f>+'Información ELECTRO PUNO'!F5717</f>
        <v>Madera Tratada</v>
      </c>
      <c r="J5737" s="194" t="str">
        <f>+'Información ELECTRO PUNO'!B5717</f>
        <v>PPM20</v>
      </c>
      <c r="K5737" s="9" t="str">
        <f t="shared" si="641"/>
        <v>POSTE DE MADERA TRATADA DE 12 mts. CL.5</v>
      </c>
      <c r="L5737" s="139">
        <f t="shared" si="642"/>
        <v>0.41</v>
      </c>
    </row>
    <row r="5738" spans="1:12" x14ac:dyDescent="0.25">
      <c r="A5738" s="193">
        <f>+'Información ELECTRO PUNO'!A5718</f>
        <v>5717</v>
      </c>
      <c r="B5738" s="26" t="str">
        <f t="shared" si="640"/>
        <v>SICODI</v>
      </c>
      <c r="C5738" s="9" t="str">
        <f t="shared" si="636"/>
        <v>Puno</v>
      </c>
      <c r="D5738" s="9" t="str">
        <f t="shared" si="637"/>
        <v>No Reporta</v>
      </c>
      <c r="E5738" s="9" t="str">
        <f t="shared" si="638"/>
        <v>No Reporta</v>
      </c>
      <c r="F5738" s="194" t="str">
        <f>+'Información ELECTRO PUNO'!E5718</f>
        <v>MT</v>
      </c>
      <c r="G5738" s="194">
        <f>+'Información ELECTRO PUNO'!G5718</f>
        <v>12</v>
      </c>
      <c r="H5738" s="9" t="str">
        <f t="shared" si="639"/>
        <v>Poste</v>
      </c>
      <c r="I5738" s="194" t="str">
        <f>+'Información ELECTRO PUNO'!F5718</f>
        <v>Madera Tratada</v>
      </c>
      <c r="J5738" s="194" t="str">
        <f>+'Información ELECTRO PUNO'!B5718</f>
        <v>PPM20</v>
      </c>
      <c r="K5738" s="9" t="str">
        <f t="shared" si="641"/>
        <v>POSTE DE MADERA TRATADA DE 12 mts. CL.5</v>
      </c>
      <c r="L5738" s="139">
        <f t="shared" si="642"/>
        <v>0.41</v>
      </c>
    </row>
    <row r="5739" spans="1:12" x14ac:dyDescent="0.25">
      <c r="A5739" s="193">
        <f>+'Información ELECTRO PUNO'!A5719</f>
        <v>5718</v>
      </c>
      <c r="B5739" s="26" t="str">
        <f t="shared" si="640"/>
        <v>SICODI</v>
      </c>
      <c r="C5739" s="9" t="str">
        <f t="shared" si="636"/>
        <v>Puno</v>
      </c>
      <c r="D5739" s="9" t="str">
        <f t="shared" si="637"/>
        <v>No Reporta</v>
      </c>
      <c r="E5739" s="9" t="str">
        <f t="shared" si="638"/>
        <v>No Reporta</v>
      </c>
      <c r="F5739" s="194" t="str">
        <f>+'Información ELECTRO PUNO'!E5719</f>
        <v>MT</v>
      </c>
      <c r="G5739" s="194">
        <f>+'Información ELECTRO PUNO'!G5719</f>
        <v>12</v>
      </c>
      <c r="H5739" s="9" t="str">
        <f t="shared" si="639"/>
        <v>Poste</v>
      </c>
      <c r="I5739" s="194" t="str">
        <f>+'Información ELECTRO PUNO'!F5719</f>
        <v>Madera Tratada</v>
      </c>
      <c r="J5739" s="194" t="str">
        <f>+'Información ELECTRO PUNO'!B5719</f>
        <v>PPM20</v>
      </c>
      <c r="K5739" s="9" t="str">
        <f t="shared" si="641"/>
        <v>POSTE DE MADERA TRATADA DE 12 mts. CL.5</v>
      </c>
      <c r="L5739" s="139">
        <f t="shared" si="642"/>
        <v>0.41</v>
      </c>
    </row>
    <row r="5740" spans="1:12" x14ac:dyDescent="0.25">
      <c r="A5740" s="193">
        <f>+'Información ELECTRO PUNO'!A5720</f>
        <v>5719</v>
      </c>
      <c r="B5740" s="26" t="str">
        <f t="shared" si="640"/>
        <v>SICODI</v>
      </c>
      <c r="C5740" s="9" t="str">
        <f t="shared" si="636"/>
        <v>Puno</v>
      </c>
      <c r="D5740" s="9" t="str">
        <f t="shared" si="637"/>
        <v>No Reporta</v>
      </c>
      <c r="E5740" s="9" t="str">
        <f t="shared" si="638"/>
        <v>No Reporta</v>
      </c>
      <c r="F5740" s="194" t="str">
        <f>+'Información ELECTRO PUNO'!E5720</f>
        <v>MT</v>
      </c>
      <c r="G5740" s="194">
        <f>+'Información ELECTRO PUNO'!G5720</f>
        <v>12</v>
      </c>
      <c r="H5740" s="9" t="str">
        <f t="shared" si="639"/>
        <v>Poste</v>
      </c>
      <c r="I5740" s="194" t="str">
        <f>+'Información ELECTRO PUNO'!F5720</f>
        <v>Madera Tratada</v>
      </c>
      <c r="J5740" s="194" t="str">
        <f>+'Información ELECTRO PUNO'!B5720</f>
        <v>PPM20</v>
      </c>
      <c r="K5740" s="9" t="str">
        <f t="shared" si="641"/>
        <v>POSTE DE MADERA TRATADA DE 12 mts. CL.5</v>
      </c>
      <c r="L5740" s="139">
        <f t="shared" si="642"/>
        <v>0.41</v>
      </c>
    </row>
    <row r="5741" spans="1:12" x14ac:dyDescent="0.25">
      <c r="A5741" s="193">
        <f>+'Información ELECTRO PUNO'!A5721</f>
        <v>5720</v>
      </c>
      <c r="B5741" s="26" t="str">
        <f t="shared" si="640"/>
        <v>SICODI</v>
      </c>
      <c r="C5741" s="9" t="str">
        <f t="shared" si="636"/>
        <v>Puno</v>
      </c>
      <c r="D5741" s="9" t="str">
        <f t="shared" si="637"/>
        <v>No Reporta</v>
      </c>
      <c r="E5741" s="9" t="str">
        <f t="shared" si="638"/>
        <v>No Reporta</v>
      </c>
      <c r="F5741" s="194" t="str">
        <f>+'Información ELECTRO PUNO'!E5721</f>
        <v>MT</v>
      </c>
      <c r="G5741" s="194">
        <f>+'Información ELECTRO PUNO'!G5721</f>
        <v>12</v>
      </c>
      <c r="H5741" s="9" t="str">
        <f t="shared" si="639"/>
        <v>Poste</v>
      </c>
      <c r="I5741" s="194" t="str">
        <f>+'Información ELECTRO PUNO'!F5721</f>
        <v>Madera Tratada</v>
      </c>
      <c r="J5741" s="194" t="str">
        <f>+'Información ELECTRO PUNO'!B5721</f>
        <v>PPM20</v>
      </c>
      <c r="K5741" s="9" t="str">
        <f t="shared" si="641"/>
        <v>POSTE DE MADERA TRATADA DE 12 mts. CL.5</v>
      </c>
      <c r="L5741" s="139">
        <f t="shared" si="642"/>
        <v>0.41</v>
      </c>
    </row>
    <row r="5742" spans="1:12" x14ac:dyDescent="0.25">
      <c r="A5742" s="193">
        <f>+'Información ELECTRO PUNO'!A5722</f>
        <v>5721</v>
      </c>
      <c r="B5742" s="26" t="str">
        <f t="shared" si="640"/>
        <v>SICODI</v>
      </c>
      <c r="C5742" s="9" t="str">
        <f t="shared" si="636"/>
        <v>Puno</v>
      </c>
      <c r="D5742" s="9" t="str">
        <f t="shared" si="637"/>
        <v>No Reporta</v>
      </c>
      <c r="E5742" s="9" t="str">
        <f t="shared" si="638"/>
        <v>No Reporta</v>
      </c>
      <c r="F5742" s="194" t="str">
        <f>+'Información ELECTRO PUNO'!E5722</f>
        <v>MT</v>
      </c>
      <c r="G5742" s="194">
        <f>+'Información ELECTRO PUNO'!G5722</f>
        <v>12</v>
      </c>
      <c r="H5742" s="9" t="str">
        <f t="shared" si="639"/>
        <v>Poste</v>
      </c>
      <c r="I5742" s="194" t="str">
        <f>+'Información ELECTRO PUNO'!F5722</f>
        <v>Madera Tratada</v>
      </c>
      <c r="J5742" s="194" t="str">
        <f>+'Información ELECTRO PUNO'!B5722</f>
        <v>PPM20</v>
      </c>
      <c r="K5742" s="9" t="str">
        <f t="shared" si="641"/>
        <v>POSTE DE MADERA TRATADA DE 12 mts. CL.5</v>
      </c>
      <c r="L5742" s="139">
        <f t="shared" si="642"/>
        <v>0.41</v>
      </c>
    </row>
    <row r="5743" spans="1:12" x14ac:dyDescent="0.25">
      <c r="A5743" s="193">
        <f>+'Información ELECTRO PUNO'!A5723</f>
        <v>5722</v>
      </c>
      <c r="B5743" s="26" t="str">
        <f t="shared" si="640"/>
        <v>SICODI</v>
      </c>
      <c r="C5743" s="9" t="str">
        <f t="shared" si="636"/>
        <v>Puno</v>
      </c>
      <c r="D5743" s="9" t="str">
        <f t="shared" si="637"/>
        <v>No Reporta</v>
      </c>
      <c r="E5743" s="9" t="str">
        <f t="shared" si="638"/>
        <v>No Reporta</v>
      </c>
      <c r="F5743" s="194" t="str">
        <f>+'Información ELECTRO PUNO'!E5723</f>
        <v>MT</v>
      </c>
      <c r="G5743" s="194">
        <f>+'Información ELECTRO PUNO'!G5723</f>
        <v>12</v>
      </c>
      <c r="H5743" s="9" t="str">
        <f t="shared" si="639"/>
        <v>Poste</v>
      </c>
      <c r="I5743" s="194" t="str">
        <f>+'Información ELECTRO PUNO'!F5723</f>
        <v>Madera Tratada</v>
      </c>
      <c r="J5743" s="194" t="str">
        <f>+'Información ELECTRO PUNO'!B5723</f>
        <v>PPM20</v>
      </c>
      <c r="K5743" s="9" t="str">
        <f t="shared" si="641"/>
        <v>POSTE DE MADERA TRATADA DE 12 mts. CL.5</v>
      </c>
      <c r="L5743" s="139">
        <f t="shared" si="642"/>
        <v>0.41</v>
      </c>
    </row>
    <row r="5744" spans="1:12" x14ac:dyDescent="0.25">
      <c r="A5744" s="193">
        <f>+'Información ELECTRO PUNO'!A5724</f>
        <v>5723</v>
      </c>
      <c r="B5744" s="26" t="str">
        <f t="shared" si="640"/>
        <v>SICODI</v>
      </c>
      <c r="C5744" s="9" t="str">
        <f t="shared" si="636"/>
        <v>Puno</v>
      </c>
      <c r="D5744" s="9" t="str">
        <f t="shared" si="637"/>
        <v>No Reporta</v>
      </c>
      <c r="E5744" s="9" t="str">
        <f t="shared" si="638"/>
        <v>No Reporta</v>
      </c>
      <c r="F5744" s="194" t="str">
        <f>+'Información ELECTRO PUNO'!E5724</f>
        <v>MT</v>
      </c>
      <c r="G5744" s="194">
        <f>+'Información ELECTRO PUNO'!G5724</f>
        <v>12</v>
      </c>
      <c r="H5744" s="9" t="str">
        <f t="shared" si="639"/>
        <v>Poste</v>
      </c>
      <c r="I5744" s="194" t="str">
        <f>+'Información ELECTRO PUNO'!F5724</f>
        <v>Madera Tratada</v>
      </c>
      <c r="J5744" s="194" t="str">
        <f>+'Información ELECTRO PUNO'!B5724</f>
        <v>PPM20</v>
      </c>
      <c r="K5744" s="9" t="str">
        <f t="shared" si="641"/>
        <v>POSTE DE MADERA TRATADA DE 12 mts. CL.5</v>
      </c>
      <c r="L5744" s="139">
        <f t="shared" si="642"/>
        <v>0.41</v>
      </c>
    </row>
    <row r="5745" spans="1:12" x14ac:dyDescent="0.25">
      <c r="A5745" s="193">
        <f>+'Información ELECTRO PUNO'!A5725</f>
        <v>5724</v>
      </c>
      <c r="B5745" s="26" t="str">
        <f t="shared" si="640"/>
        <v>SICODI</v>
      </c>
      <c r="C5745" s="9" t="str">
        <f t="shared" si="636"/>
        <v>Puno</v>
      </c>
      <c r="D5745" s="9" t="str">
        <f t="shared" si="637"/>
        <v>No Reporta</v>
      </c>
      <c r="E5745" s="9" t="str">
        <f t="shared" si="638"/>
        <v>No Reporta</v>
      </c>
      <c r="F5745" s="194" t="str">
        <f>+'Información ELECTRO PUNO'!E5725</f>
        <v>MT</v>
      </c>
      <c r="G5745" s="194">
        <f>+'Información ELECTRO PUNO'!G5725</f>
        <v>12</v>
      </c>
      <c r="H5745" s="9" t="str">
        <f t="shared" si="639"/>
        <v>Poste</v>
      </c>
      <c r="I5745" s="194" t="str">
        <f>+'Información ELECTRO PUNO'!F5725</f>
        <v>Madera Tratada</v>
      </c>
      <c r="J5745" s="194" t="str">
        <f>+'Información ELECTRO PUNO'!B5725</f>
        <v>PPM20</v>
      </c>
      <c r="K5745" s="9" t="str">
        <f t="shared" si="641"/>
        <v>POSTE DE MADERA TRATADA DE 12 mts. CL.5</v>
      </c>
      <c r="L5745" s="139">
        <f t="shared" si="642"/>
        <v>0.41</v>
      </c>
    </row>
    <row r="5746" spans="1:12" x14ac:dyDescent="0.25">
      <c r="A5746" s="193">
        <f>+'Información ELECTRO PUNO'!A5726</f>
        <v>5725</v>
      </c>
      <c r="B5746" s="26" t="str">
        <f t="shared" si="640"/>
        <v>SICODI</v>
      </c>
      <c r="C5746" s="9" t="str">
        <f t="shared" si="636"/>
        <v>Puno</v>
      </c>
      <c r="D5746" s="9" t="str">
        <f t="shared" si="637"/>
        <v>No Reporta</v>
      </c>
      <c r="E5746" s="9" t="str">
        <f t="shared" si="638"/>
        <v>No Reporta</v>
      </c>
      <c r="F5746" s="194" t="str">
        <f>+'Información ELECTRO PUNO'!E5726</f>
        <v>MT</v>
      </c>
      <c r="G5746" s="194">
        <f>+'Información ELECTRO PUNO'!G5726</f>
        <v>12</v>
      </c>
      <c r="H5746" s="9" t="str">
        <f t="shared" si="639"/>
        <v>Poste</v>
      </c>
      <c r="I5746" s="194" t="str">
        <f>+'Información ELECTRO PUNO'!F5726</f>
        <v>Madera Tratada</v>
      </c>
      <c r="J5746" s="194" t="str">
        <f>+'Información ELECTRO PUNO'!B5726</f>
        <v>PPM20</v>
      </c>
      <c r="K5746" s="9" t="str">
        <f t="shared" si="641"/>
        <v>POSTE DE MADERA TRATADA DE 12 mts. CL.5</v>
      </c>
      <c r="L5746" s="139">
        <f t="shared" si="642"/>
        <v>0.41</v>
      </c>
    </row>
    <row r="5747" spans="1:12" x14ac:dyDescent="0.25">
      <c r="A5747" s="193">
        <f>+'Información ELECTRO PUNO'!A5727</f>
        <v>5726</v>
      </c>
      <c r="B5747" s="26" t="str">
        <f t="shared" si="640"/>
        <v>SICODI</v>
      </c>
      <c r="C5747" s="9" t="str">
        <f t="shared" si="636"/>
        <v>Puno</v>
      </c>
      <c r="D5747" s="9" t="str">
        <f t="shared" si="637"/>
        <v>No Reporta</v>
      </c>
      <c r="E5747" s="9" t="str">
        <f t="shared" si="638"/>
        <v>No Reporta</v>
      </c>
      <c r="F5747" s="194" t="str">
        <f>+'Información ELECTRO PUNO'!E5727</f>
        <v>MT</v>
      </c>
      <c r="G5747" s="194">
        <f>+'Información ELECTRO PUNO'!G5727</f>
        <v>12</v>
      </c>
      <c r="H5747" s="9" t="str">
        <f t="shared" si="639"/>
        <v>Poste</v>
      </c>
      <c r="I5747" s="194" t="str">
        <f>+'Información ELECTRO PUNO'!F5727</f>
        <v>Madera Tratada</v>
      </c>
      <c r="J5747" s="194" t="str">
        <f>+'Información ELECTRO PUNO'!B5727</f>
        <v>PPM20</v>
      </c>
      <c r="K5747" s="9" t="str">
        <f t="shared" si="641"/>
        <v>POSTE DE MADERA TRATADA DE 12 mts. CL.5</v>
      </c>
      <c r="L5747" s="139">
        <f t="shared" si="642"/>
        <v>0.41</v>
      </c>
    </row>
    <row r="5748" spans="1:12" x14ac:dyDescent="0.25">
      <c r="A5748" s="193">
        <f>+'Información ELECTRO PUNO'!A5728</f>
        <v>5727</v>
      </c>
      <c r="B5748" s="26" t="str">
        <f t="shared" si="640"/>
        <v>SICODI</v>
      </c>
      <c r="C5748" s="9" t="str">
        <f t="shared" si="636"/>
        <v>Puno</v>
      </c>
      <c r="D5748" s="9" t="str">
        <f t="shared" si="637"/>
        <v>No Reporta</v>
      </c>
      <c r="E5748" s="9" t="str">
        <f t="shared" si="638"/>
        <v>No Reporta</v>
      </c>
      <c r="F5748" s="194" t="str">
        <f>+'Información ELECTRO PUNO'!E5728</f>
        <v>MT</v>
      </c>
      <c r="G5748" s="194">
        <f>+'Información ELECTRO PUNO'!G5728</f>
        <v>12</v>
      </c>
      <c r="H5748" s="9" t="str">
        <f t="shared" si="639"/>
        <v>Poste</v>
      </c>
      <c r="I5748" s="194" t="str">
        <f>+'Información ELECTRO PUNO'!F5728</f>
        <v>Madera Tratada</v>
      </c>
      <c r="J5748" s="194" t="str">
        <f>+'Información ELECTRO PUNO'!B5728</f>
        <v>PPM20</v>
      </c>
      <c r="K5748" s="9" t="str">
        <f t="shared" si="641"/>
        <v>POSTE DE MADERA TRATADA DE 12 mts. CL.5</v>
      </c>
      <c r="L5748" s="139">
        <f t="shared" si="642"/>
        <v>0.41</v>
      </c>
    </row>
    <row r="5749" spans="1:12" x14ac:dyDescent="0.25">
      <c r="A5749" s="193">
        <f>+'Información ELECTRO PUNO'!A5729</f>
        <v>5728</v>
      </c>
      <c r="B5749" s="26" t="str">
        <f t="shared" si="640"/>
        <v>SICODI</v>
      </c>
      <c r="C5749" s="9" t="str">
        <f t="shared" si="636"/>
        <v>Puno</v>
      </c>
      <c r="D5749" s="9" t="str">
        <f t="shared" si="637"/>
        <v>No Reporta</v>
      </c>
      <c r="E5749" s="9" t="str">
        <f t="shared" si="638"/>
        <v>No Reporta</v>
      </c>
      <c r="F5749" s="194" t="str">
        <f>+'Información ELECTRO PUNO'!E5729</f>
        <v>MT</v>
      </c>
      <c r="G5749" s="194">
        <f>+'Información ELECTRO PUNO'!G5729</f>
        <v>12</v>
      </c>
      <c r="H5749" s="9" t="str">
        <f t="shared" si="639"/>
        <v>Poste</v>
      </c>
      <c r="I5749" s="194" t="str">
        <f>+'Información ELECTRO PUNO'!F5729</f>
        <v>Madera Tratada</v>
      </c>
      <c r="J5749" s="194" t="str">
        <f>+'Información ELECTRO PUNO'!B5729</f>
        <v>PPM20</v>
      </c>
      <c r="K5749" s="9" t="str">
        <f t="shared" si="641"/>
        <v>POSTE DE MADERA TRATADA DE 12 mts. CL.5</v>
      </c>
      <c r="L5749" s="139">
        <f t="shared" si="642"/>
        <v>0.41</v>
      </c>
    </row>
    <row r="5750" spans="1:12" x14ac:dyDescent="0.25">
      <c r="A5750" s="193">
        <f>+'Información ELECTRO PUNO'!A5730</f>
        <v>5729</v>
      </c>
      <c r="B5750" s="26" t="str">
        <f t="shared" si="640"/>
        <v>SICODI</v>
      </c>
      <c r="C5750" s="9" t="str">
        <f t="shared" si="636"/>
        <v>Puno</v>
      </c>
      <c r="D5750" s="9" t="str">
        <f t="shared" si="637"/>
        <v>No Reporta</v>
      </c>
      <c r="E5750" s="9" t="str">
        <f t="shared" si="638"/>
        <v>No Reporta</v>
      </c>
      <c r="F5750" s="194" t="str">
        <f>+'Información ELECTRO PUNO'!E5730</f>
        <v>MT</v>
      </c>
      <c r="G5750" s="194">
        <f>+'Información ELECTRO PUNO'!G5730</f>
        <v>12</v>
      </c>
      <c r="H5750" s="9" t="str">
        <f t="shared" si="639"/>
        <v>Poste</v>
      </c>
      <c r="I5750" s="194" t="str">
        <f>+'Información ELECTRO PUNO'!F5730</f>
        <v>Madera Tratada</v>
      </c>
      <c r="J5750" s="194" t="str">
        <f>+'Información ELECTRO PUNO'!B5730</f>
        <v>PPM20</v>
      </c>
      <c r="K5750" s="9" t="str">
        <f t="shared" si="641"/>
        <v>POSTE DE MADERA TRATADA DE 12 mts. CL.5</v>
      </c>
      <c r="L5750" s="139">
        <f t="shared" si="642"/>
        <v>0.41</v>
      </c>
    </row>
    <row r="5751" spans="1:12" x14ac:dyDescent="0.25">
      <c r="A5751" s="193">
        <f>+'Información ELECTRO PUNO'!A5731</f>
        <v>5730</v>
      </c>
      <c r="B5751" s="26" t="str">
        <f t="shared" si="640"/>
        <v>SICODI</v>
      </c>
      <c r="C5751" s="9" t="str">
        <f t="shared" si="636"/>
        <v>Puno</v>
      </c>
      <c r="D5751" s="9" t="str">
        <f t="shared" si="637"/>
        <v>No Reporta</v>
      </c>
      <c r="E5751" s="9" t="str">
        <f t="shared" si="638"/>
        <v>No Reporta</v>
      </c>
      <c r="F5751" s="194" t="str">
        <f>+'Información ELECTRO PUNO'!E5731</f>
        <v>MT</v>
      </c>
      <c r="G5751" s="194">
        <f>+'Información ELECTRO PUNO'!G5731</f>
        <v>12</v>
      </c>
      <c r="H5751" s="9" t="str">
        <f t="shared" si="639"/>
        <v>Poste</v>
      </c>
      <c r="I5751" s="194" t="str">
        <f>+'Información ELECTRO PUNO'!F5731</f>
        <v>Madera Tratada</v>
      </c>
      <c r="J5751" s="194" t="str">
        <f>+'Información ELECTRO PUNO'!B5731</f>
        <v>PPM20</v>
      </c>
      <c r="K5751" s="9" t="str">
        <f t="shared" si="641"/>
        <v>POSTE DE MADERA TRATADA DE 12 mts. CL.5</v>
      </c>
      <c r="L5751" s="139">
        <f t="shared" si="642"/>
        <v>0.41</v>
      </c>
    </row>
    <row r="5752" spans="1:12" x14ac:dyDescent="0.25">
      <c r="A5752" s="193">
        <f>+'Información ELECTRO PUNO'!A5732</f>
        <v>5731</v>
      </c>
      <c r="B5752" s="26" t="str">
        <f t="shared" si="640"/>
        <v>SICODI</v>
      </c>
      <c r="C5752" s="9" t="str">
        <f t="shared" si="636"/>
        <v>Puno</v>
      </c>
      <c r="D5752" s="9" t="str">
        <f t="shared" si="637"/>
        <v>No Reporta</v>
      </c>
      <c r="E5752" s="9" t="str">
        <f t="shared" si="638"/>
        <v>No Reporta</v>
      </c>
      <c r="F5752" s="194" t="str">
        <f>+'Información ELECTRO PUNO'!E5732</f>
        <v>MT</v>
      </c>
      <c r="G5752" s="194">
        <f>+'Información ELECTRO PUNO'!G5732</f>
        <v>12</v>
      </c>
      <c r="H5752" s="9" t="str">
        <f t="shared" si="639"/>
        <v>Poste</v>
      </c>
      <c r="I5752" s="194" t="str">
        <f>+'Información ELECTRO PUNO'!F5732</f>
        <v>Madera Tratada</v>
      </c>
      <c r="J5752" s="194" t="str">
        <f>+'Información ELECTRO PUNO'!B5732</f>
        <v>PPM20</v>
      </c>
      <c r="K5752" s="9" t="str">
        <f t="shared" si="641"/>
        <v>POSTE DE MADERA TRATADA DE 12 mts. CL.5</v>
      </c>
      <c r="L5752" s="139">
        <f t="shared" si="642"/>
        <v>0.41</v>
      </c>
    </row>
    <row r="5753" spans="1:12" x14ac:dyDescent="0.25">
      <c r="A5753" s="193">
        <f>+'Información ELECTRO PUNO'!A5733</f>
        <v>5732</v>
      </c>
      <c r="B5753" s="26" t="str">
        <f t="shared" si="640"/>
        <v>SICODI</v>
      </c>
      <c r="C5753" s="9" t="str">
        <f t="shared" si="636"/>
        <v>Puno</v>
      </c>
      <c r="D5753" s="9" t="str">
        <f t="shared" si="637"/>
        <v>No Reporta</v>
      </c>
      <c r="E5753" s="9" t="str">
        <f t="shared" si="638"/>
        <v>No Reporta</v>
      </c>
      <c r="F5753" s="194" t="str">
        <f>+'Información ELECTRO PUNO'!E5733</f>
        <v>MT</v>
      </c>
      <c r="G5753" s="194">
        <f>+'Información ELECTRO PUNO'!G5733</f>
        <v>12</v>
      </c>
      <c r="H5753" s="9" t="str">
        <f t="shared" si="639"/>
        <v>Poste</v>
      </c>
      <c r="I5753" s="194" t="str">
        <f>+'Información ELECTRO PUNO'!F5733</f>
        <v>Madera Tratada</v>
      </c>
      <c r="J5753" s="194" t="str">
        <f>+'Información ELECTRO PUNO'!B5733</f>
        <v>PPM20</v>
      </c>
      <c r="K5753" s="9" t="str">
        <f t="shared" si="641"/>
        <v>POSTE DE MADERA TRATADA DE 12 mts. CL.5</v>
      </c>
      <c r="L5753" s="139">
        <f t="shared" si="642"/>
        <v>0.41</v>
      </c>
    </row>
    <row r="5754" spans="1:12" x14ac:dyDescent="0.25">
      <c r="A5754" s="193">
        <f>+'Información ELECTRO PUNO'!A5734</f>
        <v>5733</v>
      </c>
      <c r="B5754" s="26" t="str">
        <f t="shared" si="640"/>
        <v>SICODI</v>
      </c>
      <c r="C5754" s="9" t="str">
        <f t="shared" si="636"/>
        <v>Puno</v>
      </c>
      <c r="D5754" s="9" t="str">
        <f t="shared" si="637"/>
        <v>No Reporta</v>
      </c>
      <c r="E5754" s="9" t="str">
        <f t="shared" si="638"/>
        <v>No Reporta</v>
      </c>
      <c r="F5754" s="194" t="str">
        <f>+'Información ELECTRO PUNO'!E5734</f>
        <v>MT</v>
      </c>
      <c r="G5754" s="194">
        <f>+'Información ELECTRO PUNO'!G5734</f>
        <v>12</v>
      </c>
      <c r="H5754" s="9" t="str">
        <f t="shared" si="639"/>
        <v>Poste</v>
      </c>
      <c r="I5754" s="194" t="str">
        <f>+'Información ELECTRO PUNO'!F5734</f>
        <v>Madera Tratada</v>
      </c>
      <c r="J5754" s="194" t="str">
        <f>+'Información ELECTRO PUNO'!B5734</f>
        <v>PPM20</v>
      </c>
      <c r="K5754" s="9" t="str">
        <f t="shared" si="641"/>
        <v>POSTE DE MADERA TRATADA DE 12 mts. CL.5</v>
      </c>
      <c r="L5754" s="139">
        <f t="shared" si="642"/>
        <v>0.41</v>
      </c>
    </row>
    <row r="5755" spans="1:12" x14ac:dyDescent="0.25">
      <c r="A5755" s="193">
        <f>+'Información ELECTRO PUNO'!A5735</f>
        <v>5734</v>
      </c>
      <c r="B5755" s="26" t="str">
        <f t="shared" si="640"/>
        <v>SICODI</v>
      </c>
      <c r="C5755" s="9" t="str">
        <f t="shared" si="636"/>
        <v>Puno</v>
      </c>
      <c r="D5755" s="9" t="str">
        <f t="shared" si="637"/>
        <v>No Reporta</v>
      </c>
      <c r="E5755" s="9" t="str">
        <f t="shared" si="638"/>
        <v>No Reporta</v>
      </c>
      <c r="F5755" s="194" t="str">
        <f>+'Información ELECTRO PUNO'!E5735</f>
        <v>MT</v>
      </c>
      <c r="G5755" s="194">
        <f>+'Información ELECTRO PUNO'!G5735</f>
        <v>12</v>
      </c>
      <c r="H5755" s="9" t="str">
        <f t="shared" si="639"/>
        <v>Poste</v>
      </c>
      <c r="I5755" s="194" t="str">
        <f>+'Información ELECTRO PUNO'!F5735</f>
        <v>Madera Tratada</v>
      </c>
      <c r="J5755" s="194" t="str">
        <f>+'Información ELECTRO PUNO'!B5735</f>
        <v>PPM20</v>
      </c>
      <c r="K5755" s="9" t="str">
        <f t="shared" si="641"/>
        <v>POSTE DE MADERA TRATADA DE 12 mts. CL.5</v>
      </c>
      <c r="L5755" s="139">
        <f t="shared" si="642"/>
        <v>0.41</v>
      </c>
    </row>
    <row r="5756" spans="1:12" x14ac:dyDescent="0.25">
      <c r="A5756" s="193">
        <f>+'Información ELECTRO PUNO'!A5736</f>
        <v>5735</v>
      </c>
      <c r="B5756" s="26" t="str">
        <f t="shared" si="640"/>
        <v>SICODI</v>
      </c>
      <c r="C5756" s="9" t="str">
        <f t="shared" si="636"/>
        <v>Puno</v>
      </c>
      <c r="D5756" s="9" t="str">
        <f t="shared" si="637"/>
        <v>No Reporta</v>
      </c>
      <c r="E5756" s="9" t="str">
        <f t="shared" si="638"/>
        <v>No Reporta</v>
      </c>
      <c r="F5756" s="194" t="str">
        <f>+'Información ELECTRO PUNO'!E5736</f>
        <v>MT</v>
      </c>
      <c r="G5756" s="194">
        <f>+'Información ELECTRO PUNO'!G5736</f>
        <v>12</v>
      </c>
      <c r="H5756" s="9" t="str">
        <f t="shared" si="639"/>
        <v>Poste</v>
      </c>
      <c r="I5756" s="194" t="str">
        <f>+'Información ELECTRO PUNO'!F5736</f>
        <v>Madera Tratada</v>
      </c>
      <c r="J5756" s="194" t="str">
        <f>+'Información ELECTRO PUNO'!B5736</f>
        <v>PPM20</v>
      </c>
      <c r="K5756" s="9" t="str">
        <f t="shared" si="641"/>
        <v>POSTE DE MADERA TRATADA DE 12 mts. CL.5</v>
      </c>
      <c r="L5756" s="139">
        <f t="shared" si="642"/>
        <v>0.41</v>
      </c>
    </row>
    <row r="5757" spans="1:12" x14ac:dyDescent="0.25">
      <c r="A5757" s="193">
        <f>+'Información ELECTRO PUNO'!A5737</f>
        <v>5736</v>
      </c>
      <c r="B5757" s="26" t="str">
        <f t="shared" si="640"/>
        <v>SICODI</v>
      </c>
      <c r="C5757" s="9" t="str">
        <f t="shared" si="636"/>
        <v>Puno</v>
      </c>
      <c r="D5757" s="9" t="str">
        <f t="shared" si="637"/>
        <v>No Reporta</v>
      </c>
      <c r="E5757" s="9" t="str">
        <f t="shared" si="638"/>
        <v>No Reporta</v>
      </c>
      <c r="F5757" s="194" t="str">
        <f>+'Información ELECTRO PUNO'!E5737</f>
        <v>MT</v>
      </c>
      <c r="G5757" s="194">
        <f>+'Información ELECTRO PUNO'!G5737</f>
        <v>12</v>
      </c>
      <c r="H5757" s="9" t="str">
        <f t="shared" si="639"/>
        <v>Poste</v>
      </c>
      <c r="I5757" s="194" t="str">
        <f>+'Información ELECTRO PUNO'!F5737</f>
        <v>Madera Tratada</v>
      </c>
      <c r="J5757" s="194" t="str">
        <f>+'Información ELECTRO PUNO'!B5737</f>
        <v>PPM20</v>
      </c>
      <c r="K5757" s="9" t="str">
        <f t="shared" si="641"/>
        <v>POSTE DE MADERA TRATADA DE 12 mts. CL.5</v>
      </c>
      <c r="L5757" s="139">
        <f t="shared" si="642"/>
        <v>0.41</v>
      </c>
    </row>
    <row r="5758" spans="1:12" x14ac:dyDescent="0.25">
      <c r="A5758" s="193">
        <f>+'Información ELECTRO PUNO'!A5738</f>
        <v>5737</v>
      </c>
      <c r="B5758" s="26" t="str">
        <f t="shared" si="640"/>
        <v>SICODI</v>
      </c>
      <c r="C5758" s="9" t="str">
        <f t="shared" si="636"/>
        <v>Puno</v>
      </c>
      <c r="D5758" s="9" t="str">
        <f t="shared" si="637"/>
        <v>No Reporta</v>
      </c>
      <c r="E5758" s="9" t="str">
        <f t="shared" si="638"/>
        <v>No Reporta</v>
      </c>
      <c r="F5758" s="194" t="str">
        <f>+'Información ELECTRO PUNO'!E5738</f>
        <v>MT</v>
      </c>
      <c r="G5758" s="194">
        <f>+'Información ELECTRO PUNO'!G5738</f>
        <v>12</v>
      </c>
      <c r="H5758" s="9" t="str">
        <f t="shared" si="639"/>
        <v>Poste</v>
      </c>
      <c r="I5758" s="194" t="str">
        <f>+'Información ELECTRO PUNO'!F5738</f>
        <v>Madera Tratada</v>
      </c>
      <c r="J5758" s="194" t="str">
        <f>+'Información ELECTRO PUNO'!B5738</f>
        <v>PPM20</v>
      </c>
      <c r="K5758" s="9" t="str">
        <f t="shared" si="641"/>
        <v>POSTE DE MADERA TRATADA DE 12 mts. CL.5</v>
      </c>
      <c r="L5758" s="139">
        <f t="shared" si="642"/>
        <v>0.41</v>
      </c>
    </row>
    <row r="5759" spans="1:12" x14ac:dyDescent="0.25">
      <c r="A5759" s="193">
        <f>+'Información ELECTRO PUNO'!A5739</f>
        <v>5738</v>
      </c>
      <c r="B5759" s="26" t="str">
        <f t="shared" si="640"/>
        <v>SICODI</v>
      </c>
      <c r="C5759" s="9" t="str">
        <f t="shared" si="636"/>
        <v>Puno</v>
      </c>
      <c r="D5759" s="9" t="str">
        <f t="shared" si="637"/>
        <v>No Reporta</v>
      </c>
      <c r="E5759" s="9" t="str">
        <f t="shared" si="638"/>
        <v>No Reporta</v>
      </c>
      <c r="F5759" s="194" t="str">
        <f>+'Información ELECTRO PUNO'!E5739</f>
        <v>MT</v>
      </c>
      <c r="G5759" s="194">
        <f>+'Información ELECTRO PUNO'!G5739</f>
        <v>12</v>
      </c>
      <c r="H5759" s="9" t="str">
        <f t="shared" si="639"/>
        <v>Poste</v>
      </c>
      <c r="I5759" s="194" t="str">
        <f>+'Información ELECTRO PUNO'!F5739</f>
        <v>Madera Tratada</v>
      </c>
      <c r="J5759" s="194" t="str">
        <f>+'Información ELECTRO PUNO'!B5739</f>
        <v>PPM20</v>
      </c>
      <c r="K5759" s="9" t="str">
        <f t="shared" si="641"/>
        <v>POSTE DE MADERA TRATADA DE 12 mts. CL.5</v>
      </c>
      <c r="L5759" s="139">
        <f t="shared" si="642"/>
        <v>0.41</v>
      </c>
    </row>
    <row r="5760" spans="1:12" x14ac:dyDescent="0.25">
      <c r="A5760" s="193">
        <f>+'Información ELECTRO PUNO'!A5740</f>
        <v>5739</v>
      </c>
      <c r="B5760" s="26" t="str">
        <f t="shared" si="640"/>
        <v>SICODI</v>
      </c>
      <c r="C5760" s="9" t="str">
        <f t="shared" si="636"/>
        <v>Puno</v>
      </c>
      <c r="D5760" s="9" t="str">
        <f t="shared" si="637"/>
        <v>No Reporta</v>
      </c>
      <c r="E5760" s="9" t="str">
        <f t="shared" si="638"/>
        <v>No Reporta</v>
      </c>
      <c r="F5760" s="194" t="str">
        <f>+'Información ELECTRO PUNO'!E5740</f>
        <v>MT</v>
      </c>
      <c r="G5760" s="194">
        <f>+'Información ELECTRO PUNO'!G5740</f>
        <v>12</v>
      </c>
      <c r="H5760" s="9" t="str">
        <f t="shared" si="639"/>
        <v>Poste</v>
      </c>
      <c r="I5760" s="194" t="str">
        <f>+'Información ELECTRO PUNO'!F5740</f>
        <v>Madera Tratada</v>
      </c>
      <c r="J5760" s="194" t="str">
        <f>+'Información ELECTRO PUNO'!B5740</f>
        <v>PPM20</v>
      </c>
      <c r="K5760" s="9" t="str">
        <f t="shared" si="641"/>
        <v>POSTE DE MADERA TRATADA DE 12 mts. CL.5</v>
      </c>
      <c r="L5760" s="139">
        <f t="shared" si="642"/>
        <v>0.41</v>
      </c>
    </row>
    <row r="5761" spans="1:12" x14ac:dyDescent="0.25">
      <c r="A5761" s="193">
        <f>+'Información ELECTRO PUNO'!A5741</f>
        <v>5740</v>
      </c>
      <c r="B5761" s="26" t="str">
        <f t="shared" si="640"/>
        <v>SICODI</v>
      </c>
      <c r="C5761" s="9" t="str">
        <f t="shared" si="636"/>
        <v>Puno</v>
      </c>
      <c r="D5761" s="9" t="str">
        <f t="shared" si="637"/>
        <v>No Reporta</v>
      </c>
      <c r="E5761" s="9" t="str">
        <f t="shared" si="638"/>
        <v>No Reporta</v>
      </c>
      <c r="F5761" s="194" t="str">
        <f>+'Información ELECTRO PUNO'!E5741</f>
        <v>MT</v>
      </c>
      <c r="G5761" s="194">
        <f>+'Información ELECTRO PUNO'!G5741</f>
        <v>12</v>
      </c>
      <c r="H5761" s="9" t="str">
        <f t="shared" si="639"/>
        <v>Poste</v>
      </c>
      <c r="I5761" s="194" t="str">
        <f>+'Información ELECTRO PUNO'!F5741</f>
        <v>Madera Tratada</v>
      </c>
      <c r="J5761" s="194" t="str">
        <f>+'Información ELECTRO PUNO'!B5741</f>
        <v>PPM20</v>
      </c>
      <c r="K5761" s="9" t="str">
        <f t="shared" si="641"/>
        <v>POSTE DE MADERA TRATADA DE 12 mts. CL.5</v>
      </c>
      <c r="L5761" s="139">
        <f t="shared" si="642"/>
        <v>0.41</v>
      </c>
    </row>
    <row r="5762" spans="1:12" x14ac:dyDescent="0.25">
      <c r="A5762" s="193">
        <f>+'Información ELECTRO PUNO'!A5742</f>
        <v>5741</v>
      </c>
      <c r="B5762" s="26" t="str">
        <f t="shared" si="640"/>
        <v>SICODI</v>
      </c>
      <c r="C5762" s="9" t="str">
        <f t="shared" si="636"/>
        <v>Puno</v>
      </c>
      <c r="D5762" s="9" t="str">
        <f t="shared" si="637"/>
        <v>No Reporta</v>
      </c>
      <c r="E5762" s="9" t="str">
        <f t="shared" si="638"/>
        <v>No Reporta</v>
      </c>
      <c r="F5762" s="194" t="str">
        <f>+'Información ELECTRO PUNO'!E5742</f>
        <v>MT</v>
      </c>
      <c r="G5762" s="194">
        <f>+'Información ELECTRO PUNO'!G5742</f>
        <v>12</v>
      </c>
      <c r="H5762" s="9" t="str">
        <f t="shared" si="639"/>
        <v>Poste</v>
      </c>
      <c r="I5762" s="194" t="str">
        <f>+'Información ELECTRO PUNO'!F5742</f>
        <v>Madera Tratada</v>
      </c>
      <c r="J5762" s="194" t="str">
        <f>+'Información ELECTRO PUNO'!B5742</f>
        <v>PPM20</v>
      </c>
      <c r="K5762" s="9" t="str">
        <f t="shared" si="641"/>
        <v>POSTE DE MADERA TRATADA DE 12 mts. CL.5</v>
      </c>
      <c r="L5762" s="139">
        <f t="shared" si="642"/>
        <v>0.41</v>
      </c>
    </row>
    <row r="5763" spans="1:12" x14ac:dyDescent="0.25">
      <c r="A5763" s="193">
        <f>+'Información ELECTRO PUNO'!A5743</f>
        <v>5742</v>
      </c>
      <c r="B5763" s="26" t="str">
        <f t="shared" si="640"/>
        <v>SICODI</v>
      </c>
      <c r="C5763" s="9" t="str">
        <f t="shared" si="636"/>
        <v>Puno</v>
      </c>
      <c r="D5763" s="9" t="str">
        <f t="shared" si="637"/>
        <v>No Reporta</v>
      </c>
      <c r="E5763" s="9" t="str">
        <f t="shared" si="638"/>
        <v>No Reporta</v>
      </c>
      <c r="F5763" s="194" t="str">
        <f>+'Información ELECTRO PUNO'!E5743</f>
        <v>MT</v>
      </c>
      <c r="G5763" s="194">
        <f>+'Información ELECTRO PUNO'!G5743</f>
        <v>12</v>
      </c>
      <c r="H5763" s="9" t="str">
        <f t="shared" si="639"/>
        <v>Poste</v>
      </c>
      <c r="I5763" s="194" t="str">
        <f>+'Información ELECTRO PUNO'!F5743</f>
        <v>Madera Tratada</v>
      </c>
      <c r="J5763" s="194" t="str">
        <f>+'Información ELECTRO PUNO'!B5743</f>
        <v>PPM20</v>
      </c>
      <c r="K5763" s="9" t="str">
        <f t="shared" si="641"/>
        <v>POSTE DE MADERA TRATADA DE 12 mts. CL.5</v>
      </c>
      <c r="L5763" s="139">
        <f t="shared" si="642"/>
        <v>0.41</v>
      </c>
    </row>
    <row r="5764" spans="1:12" x14ac:dyDescent="0.25">
      <c r="A5764" s="193">
        <f>+'Información ELECTRO PUNO'!A5744</f>
        <v>5743</v>
      </c>
      <c r="B5764" s="26" t="str">
        <f t="shared" si="640"/>
        <v>SICODI</v>
      </c>
      <c r="C5764" s="9" t="str">
        <f t="shared" si="636"/>
        <v>Puno</v>
      </c>
      <c r="D5764" s="9" t="str">
        <f t="shared" si="637"/>
        <v>No Reporta</v>
      </c>
      <c r="E5764" s="9" t="str">
        <f t="shared" si="638"/>
        <v>No Reporta</v>
      </c>
      <c r="F5764" s="194" t="str">
        <f>+'Información ELECTRO PUNO'!E5744</f>
        <v>MT</v>
      </c>
      <c r="G5764" s="194">
        <f>+'Información ELECTRO PUNO'!G5744</f>
        <v>12</v>
      </c>
      <c r="H5764" s="9" t="str">
        <f t="shared" si="639"/>
        <v>Poste</v>
      </c>
      <c r="I5764" s="194" t="str">
        <f>+'Información ELECTRO PUNO'!F5744</f>
        <v>Madera Tratada</v>
      </c>
      <c r="J5764" s="194" t="str">
        <f>+'Información ELECTRO PUNO'!B5744</f>
        <v>PPM20</v>
      </c>
      <c r="K5764" s="9" t="str">
        <f t="shared" si="641"/>
        <v>POSTE DE MADERA TRATADA DE 12 mts. CL.5</v>
      </c>
      <c r="L5764" s="139">
        <f t="shared" si="642"/>
        <v>0.41</v>
      </c>
    </row>
    <row r="5765" spans="1:12" x14ac:dyDescent="0.25">
      <c r="A5765" s="193">
        <f>+'Información ELECTRO PUNO'!A5745</f>
        <v>5744</v>
      </c>
      <c r="B5765" s="26" t="str">
        <f t="shared" si="640"/>
        <v>SICODI</v>
      </c>
      <c r="C5765" s="9" t="str">
        <f t="shared" si="636"/>
        <v>Puno</v>
      </c>
      <c r="D5765" s="9" t="str">
        <f t="shared" si="637"/>
        <v>No Reporta</v>
      </c>
      <c r="E5765" s="9" t="str">
        <f t="shared" si="638"/>
        <v>No Reporta</v>
      </c>
      <c r="F5765" s="194" t="str">
        <f>+'Información ELECTRO PUNO'!E5745</f>
        <v>MT</v>
      </c>
      <c r="G5765" s="194">
        <f>+'Información ELECTRO PUNO'!G5745</f>
        <v>12</v>
      </c>
      <c r="H5765" s="9" t="str">
        <f t="shared" si="639"/>
        <v>Poste</v>
      </c>
      <c r="I5765" s="194" t="str">
        <f>+'Información ELECTRO PUNO'!F5745</f>
        <v>Madera Tratada</v>
      </c>
      <c r="J5765" s="194" t="str">
        <f>+'Información ELECTRO PUNO'!B5745</f>
        <v>PPM20</v>
      </c>
      <c r="K5765" s="9" t="str">
        <f t="shared" si="641"/>
        <v>POSTE DE MADERA TRATADA DE 12 mts. CL.5</v>
      </c>
      <c r="L5765" s="139">
        <f t="shared" si="642"/>
        <v>0.41</v>
      </c>
    </row>
    <row r="5766" spans="1:12" x14ac:dyDescent="0.25">
      <c r="A5766" s="193">
        <f>+'Información ELECTRO PUNO'!A5746</f>
        <v>5745</v>
      </c>
      <c r="B5766" s="26" t="str">
        <f t="shared" si="640"/>
        <v>SICODI</v>
      </c>
      <c r="C5766" s="9" t="str">
        <f t="shared" si="636"/>
        <v>Puno</v>
      </c>
      <c r="D5766" s="9" t="str">
        <f t="shared" si="637"/>
        <v>No Reporta</v>
      </c>
      <c r="E5766" s="9" t="str">
        <f t="shared" si="638"/>
        <v>No Reporta</v>
      </c>
      <c r="F5766" s="194" t="str">
        <f>+'Información ELECTRO PUNO'!E5746</f>
        <v>MT</v>
      </c>
      <c r="G5766" s="194">
        <f>+'Información ELECTRO PUNO'!G5746</f>
        <v>12</v>
      </c>
      <c r="H5766" s="9" t="str">
        <f t="shared" si="639"/>
        <v>Poste</v>
      </c>
      <c r="I5766" s="194" t="str">
        <f>+'Información ELECTRO PUNO'!F5746</f>
        <v>Madera Tratada</v>
      </c>
      <c r="J5766" s="194" t="str">
        <f>+'Información ELECTRO PUNO'!B5746</f>
        <v>PPM20</v>
      </c>
      <c r="K5766" s="9" t="str">
        <f t="shared" si="641"/>
        <v>POSTE DE MADERA TRATADA DE 12 mts. CL.5</v>
      </c>
      <c r="L5766" s="139">
        <f t="shared" si="642"/>
        <v>0.41</v>
      </c>
    </row>
    <row r="5767" spans="1:12" x14ac:dyDescent="0.25">
      <c r="A5767" s="193">
        <f>+'Información ELECTRO PUNO'!A5747</f>
        <v>5746</v>
      </c>
      <c r="B5767" s="26" t="str">
        <f t="shared" si="640"/>
        <v>SICODI</v>
      </c>
      <c r="C5767" s="9" t="str">
        <f t="shared" si="636"/>
        <v>Puno</v>
      </c>
      <c r="D5767" s="9" t="str">
        <f t="shared" si="637"/>
        <v>No Reporta</v>
      </c>
      <c r="E5767" s="9" t="str">
        <f t="shared" si="638"/>
        <v>No Reporta</v>
      </c>
      <c r="F5767" s="194" t="str">
        <f>+'Información ELECTRO PUNO'!E5747</f>
        <v>MT</v>
      </c>
      <c r="G5767" s="194">
        <f>+'Información ELECTRO PUNO'!G5747</f>
        <v>12</v>
      </c>
      <c r="H5767" s="9" t="str">
        <f t="shared" si="639"/>
        <v>Poste</v>
      </c>
      <c r="I5767" s="194" t="str">
        <f>+'Información ELECTRO PUNO'!F5747</f>
        <v>Madera Tratada</v>
      </c>
      <c r="J5767" s="194" t="str">
        <f>+'Información ELECTRO PUNO'!B5747</f>
        <v>PPM20</v>
      </c>
      <c r="K5767" s="9" t="str">
        <f t="shared" si="641"/>
        <v>POSTE DE MADERA TRATADA DE 12 mts. CL.5</v>
      </c>
      <c r="L5767" s="139">
        <f t="shared" si="642"/>
        <v>0.41</v>
      </c>
    </row>
    <row r="5768" spans="1:12" x14ac:dyDescent="0.25">
      <c r="A5768" s="193">
        <f>+'Información ELECTRO PUNO'!A5748</f>
        <v>5747</v>
      </c>
      <c r="B5768" s="26" t="str">
        <f t="shared" si="640"/>
        <v>SICODI</v>
      </c>
      <c r="C5768" s="9" t="str">
        <f t="shared" si="636"/>
        <v>Puno</v>
      </c>
      <c r="D5768" s="9" t="str">
        <f t="shared" si="637"/>
        <v>No Reporta</v>
      </c>
      <c r="E5768" s="9" t="str">
        <f t="shared" si="638"/>
        <v>No Reporta</v>
      </c>
      <c r="F5768" s="194" t="str">
        <f>+'Información ELECTRO PUNO'!E5748</f>
        <v>MT</v>
      </c>
      <c r="G5768" s="194">
        <f>+'Información ELECTRO PUNO'!G5748</f>
        <v>12</v>
      </c>
      <c r="H5768" s="9" t="str">
        <f t="shared" si="639"/>
        <v>Poste</v>
      </c>
      <c r="I5768" s="194" t="str">
        <f>+'Información ELECTRO PUNO'!F5748</f>
        <v>Madera Tratada</v>
      </c>
      <c r="J5768" s="194" t="str">
        <f>+'Información ELECTRO PUNO'!B5748</f>
        <v>PPM20</v>
      </c>
      <c r="K5768" s="9" t="str">
        <f t="shared" si="641"/>
        <v>POSTE DE MADERA TRATADA DE 12 mts. CL.5</v>
      </c>
      <c r="L5768" s="139">
        <f t="shared" si="642"/>
        <v>0.41</v>
      </c>
    </row>
    <row r="5769" spans="1:12" x14ac:dyDescent="0.25">
      <c r="A5769" s="193">
        <f>+'Información ELECTRO PUNO'!A5749</f>
        <v>5748</v>
      </c>
      <c r="B5769" s="26" t="str">
        <f t="shared" si="640"/>
        <v>SICODI</v>
      </c>
      <c r="C5769" s="9" t="str">
        <f t="shared" si="636"/>
        <v>Puno</v>
      </c>
      <c r="D5769" s="9" t="str">
        <f t="shared" si="637"/>
        <v>No Reporta</v>
      </c>
      <c r="E5769" s="9" t="str">
        <f t="shared" si="638"/>
        <v>No Reporta</v>
      </c>
      <c r="F5769" s="194" t="str">
        <f>+'Información ELECTRO PUNO'!E5749</f>
        <v>MT</v>
      </c>
      <c r="G5769" s="194">
        <f>+'Información ELECTRO PUNO'!G5749</f>
        <v>12</v>
      </c>
      <c r="H5769" s="9" t="str">
        <f t="shared" si="639"/>
        <v>Poste</v>
      </c>
      <c r="I5769" s="194" t="str">
        <f>+'Información ELECTRO PUNO'!F5749</f>
        <v>Madera Tratada</v>
      </c>
      <c r="J5769" s="194" t="str">
        <f>+'Información ELECTRO PUNO'!B5749</f>
        <v>PPM20</v>
      </c>
      <c r="K5769" s="9" t="str">
        <f t="shared" si="641"/>
        <v>POSTE DE MADERA TRATADA DE 12 mts. CL.5</v>
      </c>
      <c r="L5769" s="139">
        <f t="shared" si="642"/>
        <v>0.41</v>
      </c>
    </row>
    <row r="5770" spans="1:12" x14ac:dyDescent="0.25">
      <c r="A5770" s="193">
        <f>+'Información ELECTRO PUNO'!A5750</f>
        <v>5749</v>
      </c>
      <c r="B5770" s="26" t="str">
        <f t="shared" si="640"/>
        <v>SICODI</v>
      </c>
      <c r="C5770" s="9" t="str">
        <f t="shared" si="636"/>
        <v>Puno</v>
      </c>
      <c r="D5770" s="9" t="str">
        <f t="shared" si="637"/>
        <v>No Reporta</v>
      </c>
      <c r="E5770" s="9" t="str">
        <f t="shared" si="638"/>
        <v>No Reporta</v>
      </c>
      <c r="F5770" s="194" t="str">
        <f>+'Información ELECTRO PUNO'!E5750</f>
        <v>MT</v>
      </c>
      <c r="G5770" s="194">
        <f>+'Información ELECTRO PUNO'!G5750</f>
        <v>12</v>
      </c>
      <c r="H5770" s="9" t="str">
        <f t="shared" si="639"/>
        <v>Poste</v>
      </c>
      <c r="I5770" s="194" t="str">
        <f>+'Información ELECTRO PUNO'!F5750</f>
        <v>Madera Tratada</v>
      </c>
      <c r="J5770" s="194" t="str">
        <f>+'Información ELECTRO PUNO'!B5750</f>
        <v>PPM20</v>
      </c>
      <c r="K5770" s="9" t="str">
        <f t="shared" si="641"/>
        <v>POSTE DE MADERA TRATADA DE 12 mts. CL.5</v>
      </c>
      <c r="L5770" s="139">
        <f t="shared" si="642"/>
        <v>0.41</v>
      </c>
    </row>
    <row r="5771" spans="1:12" x14ac:dyDescent="0.25">
      <c r="A5771" s="193">
        <f>+'Información ELECTRO PUNO'!A5751</f>
        <v>5750</v>
      </c>
      <c r="B5771" s="26" t="str">
        <f t="shared" si="640"/>
        <v>SICODI</v>
      </c>
      <c r="C5771" s="9" t="str">
        <f t="shared" si="636"/>
        <v>Puno</v>
      </c>
      <c r="D5771" s="9" t="str">
        <f t="shared" si="637"/>
        <v>No Reporta</v>
      </c>
      <c r="E5771" s="9" t="str">
        <f t="shared" si="638"/>
        <v>No Reporta</v>
      </c>
      <c r="F5771" s="194" t="str">
        <f>+'Información ELECTRO PUNO'!E5751</f>
        <v>MT</v>
      </c>
      <c r="G5771" s="194">
        <f>+'Información ELECTRO PUNO'!G5751</f>
        <v>12</v>
      </c>
      <c r="H5771" s="9" t="str">
        <f t="shared" si="639"/>
        <v>Poste</v>
      </c>
      <c r="I5771" s="194" t="str">
        <f>+'Información ELECTRO PUNO'!F5751</f>
        <v>Madera Tratada</v>
      </c>
      <c r="J5771" s="194" t="str">
        <f>+'Información ELECTRO PUNO'!B5751</f>
        <v>PPM20</v>
      </c>
      <c r="K5771" s="9" t="str">
        <f t="shared" si="641"/>
        <v>POSTE DE MADERA TRATADA DE 12 mts. CL.5</v>
      </c>
      <c r="L5771" s="139">
        <f t="shared" si="642"/>
        <v>0.41</v>
      </c>
    </row>
    <row r="5772" spans="1:12" x14ac:dyDescent="0.25">
      <c r="A5772" s="193">
        <f>+'Información ELECTRO PUNO'!A5752</f>
        <v>5751</v>
      </c>
      <c r="B5772" s="26" t="str">
        <f t="shared" si="640"/>
        <v>SICODI</v>
      </c>
      <c r="C5772" s="9" t="str">
        <f t="shared" si="636"/>
        <v>Puno</v>
      </c>
      <c r="D5772" s="9" t="str">
        <f t="shared" si="637"/>
        <v>No Reporta</v>
      </c>
      <c r="E5772" s="9" t="str">
        <f t="shared" si="638"/>
        <v>No Reporta</v>
      </c>
      <c r="F5772" s="194" t="str">
        <f>+'Información ELECTRO PUNO'!E5752</f>
        <v>MT</v>
      </c>
      <c r="G5772" s="194">
        <f>+'Información ELECTRO PUNO'!G5752</f>
        <v>12</v>
      </c>
      <c r="H5772" s="9" t="str">
        <f t="shared" si="639"/>
        <v>Poste</v>
      </c>
      <c r="I5772" s="194" t="str">
        <f>+'Información ELECTRO PUNO'!F5752</f>
        <v>Madera Tratada</v>
      </c>
      <c r="J5772" s="194" t="str">
        <f>+'Información ELECTRO PUNO'!B5752</f>
        <v>PPM20</v>
      </c>
      <c r="K5772" s="9" t="str">
        <f t="shared" si="641"/>
        <v>POSTE DE MADERA TRATADA DE 12 mts. CL.5</v>
      </c>
      <c r="L5772" s="139">
        <f t="shared" si="642"/>
        <v>0.41</v>
      </c>
    </row>
    <row r="5773" spans="1:12" x14ac:dyDescent="0.25">
      <c r="A5773" s="193">
        <f>+'Información ELECTRO PUNO'!A5753</f>
        <v>5752</v>
      </c>
      <c r="B5773" s="26" t="str">
        <f t="shared" si="640"/>
        <v>SICODI</v>
      </c>
      <c r="C5773" s="9" t="str">
        <f t="shared" si="636"/>
        <v>Puno</v>
      </c>
      <c r="D5773" s="9" t="str">
        <f t="shared" si="637"/>
        <v>No Reporta</v>
      </c>
      <c r="E5773" s="9" t="str">
        <f t="shared" si="638"/>
        <v>No Reporta</v>
      </c>
      <c r="F5773" s="194" t="str">
        <f>+'Información ELECTRO PUNO'!E5753</f>
        <v>MT</v>
      </c>
      <c r="G5773" s="194">
        <f>+'Información ELECTRO PUNO'!G5753</f>
        <v>12</v>
      </c>
      <c r="H5773" s="9" t="str">
        <f t="shared" si="639"/>
        <v>Poste</v>
      </c>
      <c r="I5773" s="194" t="str">
        <f>+'Información ELECTRO PUNO'!F5753</f>
        <v>Madera Tratada</v>
      </c>
      <c r="J5773" s="194" t="str">
        <f>+'Información ELECTRO PUNO'!B5753</f>
        <v>PPM20</v>
      </c>
      <c r="K5773" s="9" t="str">
        <f t="shared" si="641"/>
        <v>POSTE DE MADERA TRATADA DE 12 mts. CL.5</v>
      </c>
      <c r="L5773" s="139">
        <f t="shared" si="642"/>
        <v>0.41</v>
      </c>
    </row>
    <row r="5774" spans="1:12" x14ac:dyDescent="0.25">
      <c r="A5774" s="193">
        <f>+'Información ELECTRO PUNO'!A5754</f>
        <v>5753</v>
      </c>
      <c r="B5774" s="26" t="str">
        <f t="shared" si="640"/>
        <v>SICODI</v>
      </c>
      <c r="C5774" s="9" t="str">
        <f t="shared" si="636"/>
        <v>Puno</v>
      </c>
      <c r="D5774" s="9" t="str">
        <f t="shared" si="637"/>
        <v>No Reporta</v>
      </c>
      <c r="E5774" s="9" t="str">
        <f t="shared" si="638"/>
        <v>No Reporta</v>
      </c>
      <c r="F5774" s="194" t="str">
        <f>+'Información ELECTRO PUNO'!E5754</f>
        <v>MT</v>
      </c>
      <c r="G5774" s="194">
        <f>+'Información ELECTRO PUNO'!G5754</f>
        <v>12</v>
      </c>
      <c r="H5774" s="9" t="str">
        <f t="shared" si="639"/>
        <v>Poste</v>
      </c>
      <c r="I5774" s="194" t="str">
        <f>+'Información ELECTRO PUNO'!F5754</f>
        <v>Madera Tratada</v>
      </c>
      <c r="J5774" s="194" t="str">
        <f>+'Información ELECTRO PUNO'!B5754</f>
        <v>PPM20</v>
      </c>
      <c r="K5774" s="9" t="str">
        <f t="shared" si="641"/>
        <v>POSTE DE MADERA TRATADA DE 12 mts. CL.5</v>
      </c>
      <c r="L5774" s="139">
        <f t="shared" si="642"/>
        <v>0.41</v>
      </c>
    </row>
    <row r="5775" spans="1:12" x14ac:dyDescent="0.25">
      <c r="A5775" s="193">
        <f>+'Información ELECTRO PUNO'!A5755</f>
        <v>5754</v>
      </c>
      <c r="B5775" s="26" t="str">
        <f t="shared" si="640"/>
        <v>SICODI</v>
      </c>
      <c r="C5775" s="9" t="str">
        <f t="shared" si="636"/>
        <v>Puno</v>
      </c>
      <c r="D5775" s="9" t="str">
        <f t="shared" si="637"/>
        <v>No Reporta</v>
      </c>
      <c r="E5775" s="9" t="str">
        <f t="shared" si="638"/>
        <v>No Reporta</v>
      </c>
      <c r="F5775" s="194" t="str">
        <f>+'Información ELECTRO PUNO'!E5755</f>
        <v>MT</v>
      </c>
      <c r="G5775" s="194">
        <f>+'Información ELECTRO PUNO'!G5755</f>
        <v>12</v>
      </c>
      <c r="H5775" s="9" t="str">
        <f t="shared" si="639"/>
        <v>Poste</v>
      </c>
      <c r="I5775" s="194" t="str">
        <f>+'Información ELECTRO PUNO'!F5755</f>
        <v>Madera Tratada</v>
      </c>
      <c r="J5775" s="194" t="str">
        <f>+'Información ELECTRO PUNO'!B5755</f>
        <v>PPM20</v>
      </c>
      <c r="K5775" s="9" t="str">
        <f t="shared" si="641"/>
        <v>POSTE DE MADERA TRATADA DE 12 mts. CL.5</v>
      </c>
      <c r="L5775" s="139">
        <f t="shared" si="642"/>
        <v>0.41</v>
      </c>
    </row>
    <row r="5776" spans="1:12" x14ac:dyDescent="0.25">
      <c r="A5776" s="193">
        <f>+'Información ELECTRO PUNO'!A5756</f>
        <v>5755</v>
      </c>
      <c r="B5776" s="26" t="str">
        <f t="shared" si="640"/>
        <v>SICODI</v>
      </c>
      <c r="C5776" s="9" t="str">
        <f t="shared" si="636"/>
        <v>Puno</v>
      </c>
      <c r="D5776" s="9" t="str">
        <f t="shared" si="637"/>
        <v>No Reporta</v>
      </c>
      <c r="E5776" s="9" t="str">
        <f t="shared" si="638"/>
        <v>No Reporta</v>
      </c>
      <c r="F5776" s="194" t="str">
        <f>+'Información ELECTRO PUNO'!E5756</f>
        <v>MT</v>
      </c>
      <c r="G5776" s="194">
        <f>+'Información ELECTRO PUNO'!G5756</f>
        <v>12</v>
      </c>
      <c r="H5776" s="9" t="str">
        <f t="shared" si="639"/>
        <v>Poste</v>
      </c>
      <c r="I5776" s="194" t="str">
        <f>+'Información ELECTRO PUNO'!F5756</f>
        <v>Madera Tratada</v>
      </c>
      <c r="J5776" s="194" t="str">
        <f>+'Información ELECTRO PUNO'!B5756</f>
        <v>PPM20</v>
      </c>
      <c r="K5776" s="9" t="str">
        <f t="shared" si="641"/>
        <v>POSTE DE MADERA TRATADA DE 12 mts. CL.5</v>
      </c>
      <c r="L5776" s="139">
        <f t="shared" si="642"/>
        <v>0.41</v>
      </c>
    </row>
    <row r="5777" spans="1:12" x14ac:dyDescent="0.25">
      <c r="A5777" s="193">
        <f>+'Información ELECTRO PUNO'!A5757</f>
        <v>5756</v>
      </c>
      <c r="B5777" s="26" t="str">
        <f t="shared" si="640"/>
        <v>SICODI</v>
      </c>
      <c r="C5777" s="9" t="str">
        <f t="shared" si="636"/>
        <v>Puno</v>
      </c>
      <c r="D5777" s="9" t="str">
        <f t="shared" si="637"/>
        <v>No Reporta</v>
      </c>
      <c r="E5777" s="9" t="str">
        <f t="shared" si="638"/>
        <v>No Reporta</v>
      </c>
      <c r="F5777" s="194" t="str">
        <f>+'Información ELECTRO PUNO'!E5757</f>
        <v>MT</v>
      </c>
      <c r="G5777" s="194">
        <f>+'Información ELECTRO PUNO'!G5757</f>
        <v>12</v>
      </c>
      <c r="H5777" s="9" t="str">
        <f t="shared" si="639"/>
        <v>Poste</v>
      </c>
      <c r="I5777" s="194" t="str">
        <f>+'Información ELECTRO PUNO'!F5757</f>
        <v>Madera Tratada</v>
      </c>
      <c r="J5777" s="194" t="str">
        <f>+'Información ELECTRO PUNO'!B5757</f>
        <v>PPM20</v>
      </c>
      <c r="K5777" s="9" t="str">
        <f t="shared" si="641"/>
        <v>POSTE DE MADERA TRATADA DE 12 mts. CL.5</v>
      </c>
      <c r="L5777" s="139">
        <f t="shared" si="642"/>
        <v>0.41</v>
      </c>
    </row>
    <row r="5778" spans="1:12" x14ac:dyDescent="0.25">
      <c r="A5778" s="193">
        <f>+'Información ELECTRO PUNO'!A5758</f>
        <v>5757</v>
      </c>
      <c r="B5778" s="26" t="str">
        <f t="shared" si="640"/>
        <v>SICODI</v>
      </c>
      <c r="C5778" s="9" t="str">
        <f t="shared" si="636"/>
        <v>Puno</v>
      </c>
      <c r="D5778" s="9" t="str">
        <f t="shared" si="637"/>
        <v>No Reporta</v>
      </c>
      <c r="E5778" s="9" t="str">
        <f t="shared" si="638"/>
        <v>No Reporta</v>
      </c>
      <c r="F5778" s="194" t="str">
        <f>+'Información ELECTRO PUNO'!E5758</f>
        <v>MT</v>
      </c>
      <c r="G5778" s="194">
        <f>+'Información ELECTRO PUNO'!G5758</f>
        <v>12</v>
      </c>
      <c r="H5778" s="9" t="str">
        <f t="shared" si="639"/>
        <v>Poste</v>
      </c>
      <c r="I5778" s="194" t="str">
        <f>+'Información ELECTRO PUNO'!F5758</f>
        <v>Madera Tratada</v>
      </c>
      <c r="J5778" s="194" t="str">
        <f>+'Información ELECTRO PUNO'!B5758</f>
        <v>PPM20</v>
      </c>
      <c r="K5778" s="9" t="str">
        <f t="shared" si="641"/>
        <v>POSTE DE MADERA TRATADA DE 12 mts. CL.5</v>
      </c>
      <c r="L5778" s="139">
        <f t="shared" si="642"/>
        <v>0.41</v>
      </c>
    </row>
    <row r="5779" spans="1:12" x14ac:dyDescent="0.25">
      <c r="A5779" s="193">
        <f>+'Información ELECTRO PUNO'!A5759</f>
        <v>5758</v>
      </c>
      <c r="B5779" s="26" t="str">
        <f t="shared" si="640"/>
        <v>SICODI</v>
      </c>
      <c r="C5779" s="9" t="str">
        <f t="shared" si="636"/>
        <v>Puno</v>
      </c>
      <c r="D5779" s="9" t="str">
        <f t="shared" si="637"/>
        <v>No Reporta</v>
      </c>
      <c r="E5779" s="9" t="str">
        <f t="shared" si="638"/>
        <v>No Reporta</v>
      </c>
      <c r="F5779" s="194" t="str">
        <f>+'Información ELECTRO PUNO'!E5759</f>
        <v>MT</v>
      </c>
      <c r="G5779" s="194">
        <f>+'Información ELECTRO PUNO'!G5759</f>
        <v>12</v>
      </c>
      <c r="H5779" s="9" t="str">
        <f t="shared" si="639"/>
        <v>Poste</v>
      </c>
      <c r="I5779" s="194" t="str">
        <f>+'Información ELECTRO PUNO'!F5759</f>
        <v>Madera Tratada</v>
      </c>
      <c r="J5779" s="194" t="str">
        <f>+'Información ELECTRO PUNO'!B5759</f>
        <v>PPM20</v>
      </c>
      <c r="K5779" s="9" t="str">
        <f t="shared" si="641"/>
        <v>POSTE DE MADERA TRATADA DE 12 mts. CL.5</v>
      </c>
      <c r="L5779" s="139">
        <f t="shared" si="642"/>
        <v>0.41</v>
      </c>
    </row>
    <row r="5780" spans="1:12" x14ac:dyDescent="0.25">
      <c r="A5780" s="193">
        <f>+'Información ELECTRO PUNO'!A5760</f>
        <v>5759</v>
      </c>
      <c r="B5780" s="26" t="str">
        <f t="shared" si="640"/>
        <v>SICODI</v>
      </c>
      <c r="C5780" s="9" t="str">
        <f t="shared" si="636"/>
        <v>Puno</v>
      </c>
      <c r="D5780" s="9" t="str">
        <f t="shared" si="637"/>
        <v>No Reporta</v>
      </c>
      <c r="E5780" s="9" t="str">
        <f t="shared" si="638"/>
        <v>No Reporta</v>
      </c>
      <c r="F5780" s="194" t="str">
        <f>+'Información ELECTRO PUNO'!E5760</f>
        <v>MT</v>
      </c>
      <c r="G5780" s="194">
        <f>+'Información ELECTRO PUNO'!G5760</f>
        <v>12</v>
      </c>
      <c r="H5780" s="9" t="str">
        <f t="shared" si="639"/>
        <v>Poste</v>
      </c>
      <c r="I5780" s="194" t="str">
        <f>+'Información ELECTRO PUNO'!F5760</f>
        <v>Madera Tratada</v>
      </c>
      <c r="J5780" s="194" t="str">
        <f>+'Información ELECTRO PUNO'!B5760</f>
        <v>PPM20</v>
      </c>
      <c r="K5780" s="9" t="str">
        <f t="shared" si="641"/>
        <v>POSTE DE MADERA TRATADA DE 12 mts. CL.5</v>
      </c>
      <c r="L5780" s="139">
        <f t="shared" si="642"/>
        <v>0.41</v>
      </c>
    </row>
    <row r="5781" spans="1:12" x14ac:dyDescent="0.25">
      <c r="A5781" s="193">
        <f>+'Información ELECTRO PUNO'!A5761</f>
        <v>5760</v>
      </c>
      <c r="B5781" s="26" t="str">
        <f t="shared" si="640"/>
        <v>SICODI</v>
      </c>
      <c r="C5781" s="9" t="str">
        <f t="shared" si="636"/>
        <v>Puno</v>
      </c>
      <c r="D5781" s="9" t="str">
        <f t="shared" si="637"/>
        <v>No Reporta</v>
      </c>
      <c r="E5781" s="9" t="str">
        <f t="shared" si="638"/>
        <v>No Reporta</v>
      </c>
      <c r="F5781" s="194" t="str">
        <f>+'Información ELECTRO PUNO'!E5761</f>
        <v>MT</v>
      </c>
      <c r="G5781" s="194">
        <f>+'Información ELECTRO PUNO'!G5761</f>
        <v>12</v>
      </c>
      <c r="H5781" s="9" t="str">
        <f t="shared" si="639"/>
        <v>Poste</v>
      </c>
      <c r="I5781" s="194" t="str">
        <f>+'Información ELECTRO PUNO'!F5761</f>
        <v>Madera Tratada</v>
      </c>
      <c r="J5781" s="194" t="str">
        <f>+'Información ELECTRO PUNO'!B5761</f>
        <v>PPM20</v>
      </c>
      <c r="K5781" s="9" t="str">
        <f t="shared" si="641"/>
        <v>POSTE DE MADERA TRATADA DE 12 mts. CL.5</v>
      </c>
      <c r="L5781" s="139">
        <f t="shared" si="642"/>
        <v>0.41</v>
      </c>
    </row>
    <row r="5782" spans="1:12" x14ac:dyDescent="0.25">
      <c r="A5782" s="193">
        <f>+'Información ELECTRO PUNO'!A5762</f>
        <v>5761</v>
      </c>
      <c r="B5782" s="26" t="str">
        <f t="shared" si="640"/>
        <v>SICODI</v>
      </c>
      <c r="C5782" s="9" t="str">
        <f t="shared" ref="C5782:C5845" si="643">+$C$10</f>
        <v>Puno</v>
      </c>
      <c r="D5782" s="9" t="str">
        <f t="shared" ref="D5782:D5845" si="644">+$D$10</f>
        <v>No Reporta</v>
      </c>
      <c r="E5782" s="9" t="str">
        <f t="shared" ref="E5782:E5845" si="645">+$E$10</f>
        <v>No Reporta</v>
      </c>
      <c r="F5782" s="194" t="str">
        <f>+'Información ELECTRO PUNO'!E5762</f>
        <v>MT</v>
      </c>
      <c r="G5782" s="194">
        <f>+'Información ELECTRO PUNO'!G5762</f>
        <v>12</v>
      </c>
      <c r="H5782" s="9" t="str">
        <f t="shared" ref="H5782:H5845" si="646">+$H$10</f>
        <v>Poste</v>
      </c>
      <c r="I5782" s="194" t="str">
        <f>+'Información ELECTRO PUNO'!F5762</f>
        <v>Madera Tratada</v>
      </c>
      <c r="J5782" s="194" t="str">
        <f>+'Información ELECTRO PUNO'!B5762</f>
        <v>PPM20</v>
      </c>
      <c r="K5782" s="9" t="str">
        <f t="shared" si="641"/>
        <v>POSTE DE MADERA TRATADA DE 12 mts. CL.5</v>
      </c>
      <c r="L5782" s="139">
        <f t="shared" si="642"/>
        <v>0.41</v>
      </c>
    </row>
    <row r="5783" spans="1:12" x14ac:dyDescent="0.25">
      <c r="A5783" s="193">
        <f>+'Información ELECTRO PUNO'!A5763</f>
        <v>5762</v>
      </c>
      <c r="B5783" s="26" t="str">
        <f t="shared" ref="B5783:B5846" si="647">+INDEX($B$8:$B$16,MATCH(J5783,$J$8:$J$16,0))</f>
        <v>SICODI</v>
      </c>
      <c r="C5783" s="9" t="str">
        <f t="shared" si="643"/>
        <v>Puno</v>
      </c>
      <c r="D5783" s="9" t="str">
        <f t="shared" si="644"/>
        <v>No Reporta</v>
      </c>
      <c r="E5783" s="9" t="str">
        <f t="shared" si="645"/>
        <v>No Reporta</v>
      </c>
      <c r="F5783" s="194" t="str">
        <f>+'Información ELECTRO PUNO'!E5763</f>
        <v>MT</v>
      </c>
      <c r="G5783" s="194">
        <f>+'Información ELECTRO PUNO'!G5763</f>
        <v>12</v>
      </c>
      <c r="H5783" s="9" t="str">
        <f t="shared" si="646"/>
        <v>Poste</v>
      </c>
      <c r="I5783" s="194" t="str">
        <f>+'Información ELECTRO PUNO'!F5763</f>
        <v>Madera Tratada</v>
      </c>
      <c r="J5783" s="194" t="str">
        <f>+'Información ELECTRO PUNO'!B5763</f>
        <v>PPM20</v>
      </c>
      <c r="K5783" s="9" t="str">
        <f t="shared" ref="K5783:K5846" si="648">+VLOOKUP(J5783,$J$8:$K$16,2,FALSE)</f>
        <v>POSTE DE MADERA TRATADA DE 12 mts. CL.5</v>
      </c>
      <c r="L5783" s="139">
        <f t="shared" ref="L5783:L5846" si="649">+VLOOKUP(J5783,$J$8:$U$16,12,FALSE)</f>
        <v>0.41</v>
      </c>
    </row>
    <row r="5784" spans="1:12" x14ac:dyDescent="0.25">
      <c r="A5784" s="193">
        <f>+'Información ELECTRO PUNO'!A5764</f>
        <v>5763</v>
      </c>
      <c r="B5784" s="26" t="str">
        <f t="shared" si="647"/>
        <v>SICODI</v>
      </c>
      <c r="C5784" s="9" t="str">
        <f t="shared" si="643"/>
        <v>Puno</v>
      </c>
      <c r="D5784" s="9" t="str">
        <f t="shared" si="644"/>
        <v>No Reporta</v>
      </c>
      <c r="E5784" s="9" t="str">
        <f t="shared" si="645"/>
        <v>No Reporta</v>
      </c>
      <c r="F5784" s="194" t="str">
        <f>+'Información ELECTRO PUNO'!E5764</f>
        <v>MT</v>
      </c>
      <c r="G5784" s="194">
        <f>+'Información ELECTRO PUNO'!G5764</f>
        <v>12</v>
      </c>
      <c r="H5784" s="9" t="str">
        <f t="shared" si="646"/>
        <v>Poste</v>
      </c>
      <c r="I5784" s="194" t="str">
        <f>+'Información ELECTRO PUNO'!F5764</f>
        <v>Madera Tratada</v>
      </c>
      <c r="J5784" s="194" t="str">
        <f>+'Información ELECTRO PUNO'!B5764</f>
        <v>PPM20</v>
      </c>
      <c r="K5784" s="9" t="str">
        <f t="shared" si="648"/>
        <v>POSTE DE MADERA TRATADA DE 12 mts. CL.5</v>
      </c>
      <c r="L5784" s="139">
        <f t="shared" si="649"/>
        <v>0.41</v>
      </c>
    </row>
    <row r="5785" spans="1:12" x14ac:dyDescent="0.25">
      <c r="A5785" s="193">
        <f>+'Información ELECTRO PUNO'!A5765</f>
        <v>5764</v>
      </c>
      <c r="B5785" s="26" t="str">
        <f t="shared" si="647"/>
        <v>SICODI</v>
      </c>
      <c r="C5785" s="9" t="str">
        <f t="shared" si="643"/>
        <v>Puno</v>
      </c>
      <c r="D5785" s="9" t="str">
        <f t="shared" si="644"/>
        <v>No Reporta</v>
      </c>
      <c r="E5785" s="9" t="str">
        <f t="shared" si="645"/>
        <v>No Reporta</v>
      </c>
      <c r="F5785" s="194" t="str">
        <f>+'Información ELECTRO PUNO'!E5765</f>
        <v>MT</v>
      </c>
      <c r="G5785" s="194">
        <f>+'Información ELECTRO PUNO'!G5765</f>
        <v>12</v>
      </c>
      <c r="H5785" s="9" t="str">
        <f t="shared" si="646"/>
        <v>Poste</v>
      </c>
      <c r="I5785" s="194" t="str">
        <f>+'Información ELECTRO PUNO'!F5765</f>
        <v>Madera Tratada</v>
      </c>
      <c r="J5785" s="194" t="str">
        <f>+'Información ELECTRO PUNO'!B5765</f>
        <v>PPM20</v>
      </c>
      <c r="K5785" s="9" t="str">
        <f t="shared" si="648"/>
        <v>POSTE DE MADERA TRATADA DE 12 mts. CL.5</v>
      </c>
      <c r="L5785" s="139">
        <f t="shared" si="649"/>
        <v>0.41</v>
      </c>
    </row>
    <row r="5786" spans="1:12" x14ac:dyDescent="0.25">
      <c r="A5786" s="193">
        <f>+'Información ELECTRO PUNO'!A5766</f>
        <v>5765</v>
      </c>
      <c r="B5786" s="26" t="str">
        <f t="shared" si="647"/>
        <v>SICODI</v>
      </c>
      <c r="C5786" s="9" t="str">
        <f t="shared" si="643"/>
        <v>Puno</v>
      </c>
      <c r="D5786" s="9" t="str">
        <f t="shared" si="644"/>
        <v>No Reporta</v>
      </c>
      <c r="E5786" s="9" t="str">
        <f t="shared" si="645"/>
        <v>No Reporta</v>
      </c>
      <c r="F5786" s="194" t="str">
        <f>+'Información ELECTRO PUNO'!E5766</f>
        <v>MT</v>
      </c>
      <c r="G5786" s="194">
        <f>+'Información ELECTRO PUNO'!G5766</f>
        <v>12</v>
      </c>
      <c r="H5786" s="9" t="str">
        <f t="shared" si="646"/>
        <v>Poste</v>
      </c>
      <c r="I5786" s="194" t="str">
        <f>+'Información ELECTRO PUNO'!F5766</f>
        <v>Madera Tratada</v>
      </c>
      <c r="J5786" s="194" t="str">
        <f>+'Información ELECTRO PUNO'!B5766</f>
        <v>PPM20</v>
      </c>
      <c r="K5786" s="9" t="str">
        <f t="shared" si="648"/>
        <v>POSTE DE MADERA TRATADA DE 12 mts. CL.5</v>
      </c>
      <c r="L5786" s="139">
        <f t="shared" si="649"/>
        <v>0.41</v>
      </c>
    </row>
    <row r="5787" spans="1:12" x14ac:dyDescent="0.25">
      <c r="A5787" s="193">
        <f>+'Información ELECTRO PUNO'!A5767</f>
        <v>5766</v>
      </c>
      <c r="B5787" s="26" t="str">
        <f t="shared" si="647"/>
        <v>SICODI</v>
      </c>
      <c r="C5787" s="9" t="str">
        <f t="shared" si="643"/>
        <v>Puno</v>
      </c>
      <c r="D5787" s="9" t="str">
        <f t="shared" si="644"/>
        <v>No Reporta</v>
      </c>
      <c r="E5787" s="9" t="str">
        <f t="shared" si="645"/>
        <v>No Reporta</v>
      </c>
      <c r="F5787" s="194" t="str">
        <f>+'Información ELECTRO PUNO'!E5767</f>
        <v>MT</v>
      </c>
      <c r="G5787" s="194">
        <f>+'Información ELECTRO PUNO'!G5767</f>
        <v>12</v>
      </c>
      <c r="H5787" s="9" t="str">
        <f t="shared" si="646"/>
        <v>Poste</v>
      </c>
      <c r="I5787" s="194" t="str">
        <f>+'Información ELECTRO PUNO'!F5767</f>
        <v>Madera Tratada</v>
      </c>
      <c r="J5787" s="194" t="str">
        <f>+'Información ELECTRO PUNO'!B5767</f>
        <v>PPM20</v>
      </c>
      <c r="K5787" s="9" t="str">
        <f t="shared" si="648"/>
        <v>POSTE DE MADERA TRATADA DE 12 mts. CL.5</v>
      </c>
      <c r="L5787" s="139">
        <f t="shared" si="649"/>
        <v>0.41</v>
      </c>
    </row>
    <row r="5788" spans="1:12" x14ac:dyDescent="0.25">
      <c r="A5788" s="193">
        <f>+'Información ELECTRO PUNO'!A5768</f>
        <v>5767</v>
      </c>
      <c r="B5788" s="26" t="str">
        <f t="shared" si="647"/>
        <v>SICODI</v>
      </c>
      <c r="C5788" s="9" t="str">
        <f t="shared" si="643"/>
        <v>Puno</v>
      </c>
      <c r="D5788" s="9" t="str">
        <f t="shared" si="644"/>
        <v>No Reporta</v>
      </c>
      <c r="E5788" s="9" t="str">
        <f t="shared" si="645"/>
        <v>No Reporta</v>
      </c>
      <c r="F5788" s="194" t="str">
        <f>+'Información ELECTRO PUNO'!E5768</f>
        <v>MT</v>
      </c>
      <c r="G5788" s="194">
        <f>+'Información ELECTRO PUNO'!G5768</f>
        <v>12</v>
      </c>
      <c r="H5788" s="9" t="str">
        <f t="shared" si="646"/>
        <v>Poste</v>
      </c>
      <c r="I5788" s="194" t="str">
        <f>+'Información ELECTRO PUNO'!F5768</f>
        <v>Madera Tratada</v>
      </c>
      <c r="J5788" s="194" t="str">
        <f>+'Información ELECTRO PUNO'!B5768</f>
        <v>PPM20</v>
      </c>
      <c r="K5788" s="9" t="str">
        <f t="shared" si="648"/>
        <v>POSTE DE MADERA TRATADA DE 12 mts. CL.5</v>
      </c>
      <c r="L5788" s="139">
        <f t="shared" si="649"/>
        <v>0.41</v>
      </c>
    </row>
    <row r="5789" spans="1:12" x14ac:dyDescent="0.25">
      <c r="A5789" s="193">
        <f>+'Información ELECTRO PUNO'!A5769</f>
        <v>5768</v>
      </c>
      <c r="B5789" s="26" t="str">
        <f t="shared" si="647"/>
        <v>SICODI</v>
      </c>
      <c r="C5789" s="9" t="str">
        <f t="shared" si="643"/>
        <v>Puno</v>
      </c>
      <c r="D5789" s="9" t="str">
        <f t="shared" si="644"/>
        <v>No Reporta</v>
      </c>
      <c r="E5789" s="9" t="str">
        <f t="shared" si="645"/>
        <v>No Reporta</v>
      </c>
      <c r="F5789" s="194" t="str">
        <f>+'Información ELECTRO PUNO'!E5769</f>
        <v>MT</v>
      </c>
      <c r="G5789" s="194">
        <f>+'Información ELECTRO PUNO'!G5769</f>
        <v>12</v>
      </c>
      <c r="H5789" s="9" t="str">
        <f t="shared" si="646"/>
        <v>Poste</v>
      </c>
      <c r="I5789" s="194" t="str">
        <f>+'Información ELECTRO PUNO'!F5769</f>
        <v>Madera Tratada</v>
      </c>
      <c r="J5789" s="194" t="str">
        <f>+'Información ELECTRO PUNO'!B5769</f>
        <v>PPM20</v>
      </c>
      <c r="K5789" s="9" t="str">
        <f t="shared" si="648"/>
        <v>POSTE DE MADERA TRATADA DE 12 mts. CL.5</v>
      </c>
      <c r="L5789" s="139">
        <f t="shared" si="649"/>
        <v>0.41</v>
      </c>
    </row>
    <row r="5790" spans="1:12" x14ac:dyDescent="0.25">
      <c r="A5790" s="193">
        <f>+'Información ELECTRO PUNO'!A5770</f>
        <v>5769</v>
      </c>
      <c r="B5790" s="26" t="str">
        <f t="shared" si="647"/>
        <v>SICODI</v>
      </c>
      <c r="C5790" s="9" t="str">
        <f t="shared" si="643"/>
        <v>Puno</v>
      </c>
      <c r="D5790" s="9" t="str">
        <f t="shared" si="644"/>
        <v>No Reporta</v>
      </c>
      <c r="E5790" s="9" t="str">
        <f t="shared" si="645"/>
        <v>No Reporta</v>
      </c>
      <c r="F5790" s="194" t="str">
        <f>+'Información ELECTRO PUNO'!E5770</f>
        <v>MT</v>
      </c>
      <c r="G5790" s="194">
        <f>+'Información ELECTRO PUNO'!G5770</f>
        <v>12</v>
      </c>
      <c r="H5790" s="9" t="str">
        <f t="shared" si="646"/>
        <v>Poste</v>
      </c>
      <c r="I5790" s="194" t="str">
        <f>+'Información ELECTRO PUNO'!F5770</f>
        <v>Madera Tratada</v>
      </c>
      <c r="J5790" s="194" t="str">
        <f>+'Información ELECTRO PUNO'!B5770</f>
        <v>PPM20</v>
      </c>
      <c r="K5790" s="9" t="str">
        <f t="shared" si="648"/>
        <v>POSTE DE MADERA TRATADA DE 12 mts. CL.5</v>
      </c>
      <c r="L5790" s="139">
        <f t="shared" si="649"/>
        <v>0.41</v>
      </c>
    </row>
    <row r="5791" spans="1:12" x14ac:dyDescent="0.25">
      <c r="A5791" s="193">
        <f>+'Información ELECTRO PUNO'!A5771</f>
        <v>5770</v>
      </c>
      <c r="B5791" s="26" t="str">
        <f t="shared" si="647"/>
        <v>SICODI</v>
      </c>
      <c r="C5791" s="9" t="str">
        <f t="shared" si="643"/>
        <v>Puno</v>
      </c>
      <c r="D5791" s="9" t="str">
        <f t="shared" si="644"/>
        <v>No Reporta</v>
      </c>
      <c r="E5791" s="9" t="str">
        <f t="shared" si="645"/>
        <v>No Reporta</v>
      </c>
      <c r="F5791" s="194" t="str">
        <f>+'Información ELECTRO PUNO'!E5771</f>
        <v>MT</v>
      </c>
      <c r="G5791" s="194">
        <f>+'Información ELECTRO PUNO'!G5771</f>
        <v>12</v>
      </c>
      <c r="H5791" s="9" t="str">
        <f t="shared" si="646"/>
        <v>Poste</v>
      </c>
      <c r="I5791" s="194" t="str">
        <f>+'Información ELECTRO PUNO'!F5771</f>
        <v>Madera Tratada</v>
      </c>
      <c r="J5791" s="194" t="str">
        <f>+'Información ELECTRO PUNO'!B5771</f>
        <v>PPM20</v>
      </c>
      <c r="K5791" s="9" t="str">
        <f t="shared" si="648"/>
        <v>POSTE DE MADERA TRATADA DE 12 mts. CL.5</v>
      </c>
      <c r="L5791" s="139">
        <f t="shared" si="649"/>
        <v>0.41</v>
      </c>
    </row>
    <row r="5792" spans="1:12" x14ac:dyDescent="0.25">
      <c r="A5792" s="193">
        <f>+'Información ELECTRO PUNO'!A5772</f>
        <v>5771</v>
      </c>
      <c r="B5792" s="26" t="str">
        <f t="shared" si="647"/>
        <v>SICODI</v>
      </c>
      <c r="C5792" s="9" t="str">
        <f t="shared" si="643"/>
        <v>Puno</v>
      </c>
      <c r="D5792" s="9" t="str">
        <f t="shared" si="644"/>
        <v>No Reporta</v>
      </c>
      <c r="E5792" s="9" t="str">
        <f t="shared" si="645"/>
        <v>No Reporta</v>
      </c>
      <c r="F5792" s="194" t="str">
        <f>+'Información ELECTRO PUNO'!E5772</f>
        <v>MT</v>
      </c>
      <c r="G5792" s="194">
        <f>+'Información ELECTRO PUNO'!G5772</f>
        <v>12</v>
      </c>
      <c r="H5792" s="9" t="str">
        <f t="shared" si="646"/>
        <v>Poste</v>
      </c>
      <c r="I5792" s="194" t="str">
        <f>+'Información ELECTRO PUNO'!F5772</f>
        <v>Madera Tratada</v>
      </c>
      <c r="J5792" s="194" t="str">
        <f>+'Información ELECTRO PUNO'!B5772</f>
        <v>PPM20</v>
      </c>
      <c r="K5792" s="9" t="str">
        <f t="shared" si="648"/>
        <v>POSTE DE MADERA TRATADA DE 12 mts. CL.5</v>
      </c>
      <c r="L5792" s="139">
        <f t="shared" si="649"/>
        <v>0.41</v>
      </c>
    </row>
    <row r="5793" spans="1:12" x14ac:dyDescent="0.25">
      <c r="A5793" s="193">
        <f>+'Información ELECTRO PUNO'!A5773</f>
        <v>5772</v>
      </c>
      <c r="B5793" s="26" t="str">
        <f t="shared" si="647"/>
        <v>SICODI</v>
      </c>
      <c r="C5793" s="9" t="str">
        <f t="shared" si="643"/>
        <v>Puno</v>
      </c>
      <c r="D5793" s="9" t="str">
        <f t="shared" si="644"/>
        <v>No Reporta</v>
      </c>
      <c r="E5793" s="9" t="str">
        <f t="shared" si="645"/>
        <v>No Reporta</v>
      </c>
      <c r="F5793" s="194" t="str">
        <f>+'Información ELECTRO PUNO'!E5773</f>
        <v>MT</v>
      </c>
      <c r="G5793" s="194">
        <f>+'Información ELECTRO PUNO'!G5773</f>
        <v>12</v>
      </c>
      <c r="H5793" s="9" t="str">
        <f t="shared" si="646"/>
        <v>Poste</v>
      </c>
      <c r="I5793" s="194" t="str">
        <f>+'Información ELECTRO PUNO'!F5773</f>
        <v>Madera Tratada</v>
      </c>
      <c r="J5793" s="194" t="str">
        <f>+'Información ELECTRO PUNO'!B5773</f>
        <v>PPM20</v>
      </c>
      <c r="K5793" s="9" t="str">
        <f t="shared" si="648"/>
        <v>POSTE DE MADERA TRATADA DE 12 mts. CL.5</v>
      </c>
      <c r="L5793" s="139">
        <f t="shared" si="649"/>
        <v>0.41</v>
      </c>
    </row>
    <row r="5794" spans="1:12" x14ac:dyDescent="0.25">
      <c r="A5794" s="193">
        <f>+'Información ELECTRO PUNO'!A5774</f>
        <v>5773</v>
      </c>
      <c r="B5794" s="26" t="str">
        <f t="shared" si="647"/>
        <v>SICODI</v>
      </c>
      <c r="C5794" s="9" t="str">
        <f t="shared" si="643"/>
        <v>Puno</v>
      </c>
      <c r="D5794" s="9" t="str">
        <f t="shared" si="644"/>
        <v>No Reporta</v>
      </c>
      <c r="E5794" s="9" t="str">
        <f t="shared" si="645"/>
        <v>No Reporta</v>
      </c>
      <c r="F5794" s="194" t="str">
        <f>+'Información ELECTRO PUNO'!E5774</f>
        <v>MT</v>
      </c>
      <c r="G5794" s="194">
        <f>+'Información ELECTRO PUNO'!G5774</f>
        <v>12</v>
      </c>
      <c r="H5794" s="9" t="str">
        <f t="shared" si="646"/>
        <v>Poste</v>
      </c>
      <c r="I5794" s="194" t="str">
        <f>+'Información ELECTRO PUNO'!F5774</f>
        <v>Madera Tratada</v>
      </c>
      <c r="J5794" s="194" t="str">
        <f>+'Información ELECTRO PUNO'!B5774</f>
        <v>PPM20</v>
      </c>
      <c r="K5794" s="9" t="str">
        <f t="shared" si="648"/>
        <v>POSTE DE MADERA TRATADA DE 12 mts. CL.5</v>
      </c>
      <c r="L5794" s="139">
        <f t="shared" si="649"/>
        <v>0.41</v>
      </c>
    </row>
    <row r="5795" spans="1:12" x14ac:dyDescent="0.25">
      <c r="A5795" s="193">
        <f>+'Información ELECTRO PUNO'!A5775</f>
        <v>5774</v>
      </c>
      <c r="B5795" s="26" t="str">
        <f t="shared" si="647"/>
        <v>SICODI</v>
      </c>
      <c r="C5795" s="9" t="str">
        <f t="shared" si="643"/>
        <v>Puno</v>
      </c>
      <c r="D5795" s="9" t="str">
        <f t="shared" si="644"/>
        <v>No Reporta</v>
      </c>
      <c r="E5795" s="9" t="str">
        <f t="shared" si="645"/>
        <v>No Reporta</v>
      </c>
      <c r="F5795" s="194" t="str">
        <f>+'Información ELECTRO PUNO'!E5775</f>
        <v>MT</v>
      </c>
      <c r="G5795" s="194">
        <f>+'Información ELECTRO PUNO'!G5775</f>
        <v>12</v>
      </c>
      <c r="H5795" s="9" t="str">
        <f t="shared" si="646"/>
        <v>Poste</v>
      </c>
      <c r="I5795" s="194" t="str">
        <f>+'Información ELECTRO PUNO'!F5775</f>
        <v>Madera Tratada</v>
      </c>
      <c r="J5795" s="194" t="str">
        <f>+'Información ELECTRO PUNO'!B5775</f>
        <v>PPM20</v>
      </c>
      <c r="K5795" s="9" t="str">
        <f t="shared" si="648"/>
        <v>POSTE DE MADERA TRATADA DE 12 mts. CL.5</v>
      </c>
      <c r="L5795" s="139">
        <f t="shared" si="649"/>
        <v>0.41</v>
      </c>
    </row>
    <row r="5796" spans="1:12" x14ac:dyDescent="0.25">
      <c r="A5796" s="193">
        <f>+'Información ELECTRO PUNO'!A5776</f>
        <v>5775</v>
      </c>
      <c r="B5796" s="26" t="str">
        <f t="shared" si="647"/>
        <v>SICODI</v>
      </c>
      <c r="C5796" s="9" t="str">
        <f t="shared" si="643"/>
        <v>Puno</v>
      </c>
      <c r="D5796" s="9" t="str">
        <f t="shared" si="644"/>
        <v>No Reporta</v>
      </c>
      <c r="E5796" s="9" t="str">
        <f t="shared" si="645"/>
        <v>No Reporta</v>
      </c>
      <c r="F5796" s="194" t="str">
        <f>+'Información ELECTRO PUNO'!E5776</f>
        <v>MT</v>
      </c>
      <c r="G5796" s="194">
        <f>+'Información ELECTRO PUNO'!G5776</f>
        <v>12</v>
      </c>
      <c r="H5796" s="9" t="str">
        <f t="shared" si="646"/>
        <v>Poste</v>
      </c>
      <c r="I5796" s="194" t="str">
        <f>+'Información ELECTRO PUNO'!F5776</f>
        <v>Madera Tratada</v>
      </c>
      <c r="J5796" s="194" t="str">
        <f>+'Información ELECTRO PUNO'!B5776</f>
        <v>PPM20</v>
      </c>
      <c r="K5796" s="9" t="str">
        <f t="shared" si="648"/>
        <v>POSTE DE MADERA TRATADA DE 12 mts. CL.5</v>
      </c>
      <c r="L5796" s="139">
        <f t="shared" si="649"/>
        <v>0.41</v>
      </c>
    </row>
    <row r="5797" spans="1:12" x14ac:dyDescent="0.25">
      <c r="A5797" s="193">
        <f>+'Información ELECTRO PUNO'!A5777</f>
        <v>5776</v>
      </c>
      <c r="B5797" s="26" t="str">
        <f t="shared" si="647"/>
        <v>SICODI</v>
      </c>
      <c r="C5797" s="9" t="str">
        <f t="shared" si="643"/>
        <v>Puno</v>
      </c>
      <c r="D5797" s="9" t="str">
        <f t="shared" si="644"/>
        <v>No Reporta</v>
      </c>
      <c r="E5797" s="9" t="str">
        <f t="shared" si="645"/>
        <v>No Reporta</v>
      </c>
      <c r="F5797" s="194" t="str">
        <f>+'Información ELECTRO PUNO'!E5777</f>
        <v>MT</v>
      </c>
      <c r="G5797" s="194">
        <f>+'Información ELECTRO PUNO'!G5777</f>
        <v>12</v>
      </c>
      <c r="H5797" s="9" t="str">
        <f t="shared" si="646"/>
        <v>Poste</v>
      </c>
      <c r="I5797" s="194" t="str">
        <f>+'Información ELECTRO PUNO'!F5777</f>
        <v>Madera Tratada</v>
      </c>
      <c r="J5797" s="194" t="str">
        <f>+'Información ELECTRO PUNO'!B5777</f>
        <v>PPM20</v>
      </c>
      <c r="K5797" s="9" t="str">
        <f t="shared" si="648"/>
        <v>POSTE DE MADERA TRATADA DE 12 mts. CL.5</v>
      </c>
      <c r="L5797" s="139">
        <f t="shared" si="649"/>
        <v>0.41</v>
      </c>
    </row>
    <row r="5798" spans="1:12" x14ac:dyDescent="0.25">
      <c r="A5798" s="193">
        <f>+'Información ELECTRO PUNO'!A5778</f>
        <v>5777</v>
      </c>
      <c r="B5798" s="26" t="str">
        <f t="shared" si="647"/>
        <v>SICODI</v>
      </c>
      <c r="C5798" s="9" t="str">
        <f t="shared" si="643"/>
        <v>Puno</v>
      </c>
      <c r="D5798" s="9" t="str">
        <f t="shared" si="644"/>
        <v>No Reporta</v>
      </c>
      <c r="E5798" s="9" t="str">
        <f t="shared" si="645"/>
        <v>No Reporta</v>
      </c>
      <c r="F5798" s="194" t="str">
        <f>+'Información ELECTRO PUNO'!E5778</f>
        <v>MT</v>
      </c>
      <c r="G5798" s="194">
        <f>+'Información ELECTRO PUNO'!G5778</f>
        <v>12</v>
      </c>
      <c r="H5798" s="9" t="str">
        <f t="shared" si="646"/>
        <v>Poste</v>
      </c>
      <c r="I5798" s="194" t="str">
        <f>+'Información ELECTRO PUNO'!F5778</f>
        <v>Madera Tratada</v>
      </c>
      <c r="J5798" s="194" t="str">
        <f>+'Información ELECTRO PUNO'!B5778</f>
        <v>PPM20</v>
      </c>
      <c r="K5798" s="9" t="str">
        <f t="shared" si="648"/>
        <v>POSTE DE MADERA TRATADA DE 12 mts. CL.5</v>
      </c>
      <c r="L5798" s="139">
        <f t="shared" si="649"/>
        <v>0.41</v>
      </c>
    </row>
    <row r="5799" spans="1:12" x14ac:dyDescent="0.25">
      <c r="A5799" s="193">
        <f>+'Información ELECTRO PUNO'!A5779</f>
        <v>5778</v>
      </c>
      <c r="B5799" s="26" t="str">
        <f t="shared" si="647"/>
        <v>SICODI</v>
      </c>
      <c r="C5799" s="9" t="str">
        <f t="shared" si="643"/>
        <v>Puno</v>
      </c>
      <c r="D5799" s="9" t="str">
        <f t="shared" si="644"/>
        <v>No Reporta</v>
      </c>
      <c r="E5799" s="9" t="str">
        <f t="shared" si="645"/>
        <v>No Reporta</v>
      </c>
      <c r="F5799" s="194" t="str">
        <f>+'Información ELECTRO PUNO'!E5779</f>
        <v>MT</v>
      </c>
      <c r="G5799" s="194">
        <f>+'Información ELECTRO PUNO'!G5779</f>
        <v>12</v>
      </c>
      <c r="H5799" s="9" t="str">
        <f t="shared" si="646"/>
        <v>Poste</v>
      </c>
      <c r="I5799" s="194" t="str">
        <f>+'Información ELECTRO PUNO'!F5779</f>
        <v>Madera Tratada</v>
      </c>
      <c r="J5799" s="194" t="str">
        <f>+'Información ELECTRO PUNO'!B5779</f>
        <v>PPM20</v>
      </c>
      <c r="K5799" s="9" t="str">
        <f t="shared" si="648"/>
        <v>POSTE DE MADERA TRATADA DE 12 mts. CL.5</v>
      </c>
      <c r="L5799" s="139">
        <f t="shared" si="649"/>
        <v>0.41</v>
      </c>
    </row>
    <row r="5800" spans="1:12" x14ac:dyDescent="0.25">
      <c r="A5800" s="193">
        <f>+'Información ELECTRO PUNO'!A5780</f>
        <v>5779</v>
      </c>
      <c r="B5800" s="26" t="str">
        <f t="shared" si="647"/>
        <v>SICODI</v>
      </c>
      <c r="C5800" s="9" t="str">
        <f t="shared" si="643"/>
        <v>Puno</v>
      </c>
      <c r="D5800" s="9" t="str">
        <f t="shared" si="644"/>
        <v>No Reporta</v>
      </c>
      <c r="E5800" s="9" t="str">
        <f t="shared" si="645"/>
        <v>No Reporta</v>
      </c>
      <c r="F5800" s="194" t="str">
        <f>+'Información ELECTRO PUNO'!E5780</f>
        <v>MT</v>
      </c>
      <c r="G5800" s="194">
        <f>+'Información ELECTRO PUNO'!G5780</f>
        <v>12</v>
      </c>
      <c r="H5800" s="9" t="str">
        <f t="shared" si="646"/>
        <v>Poste</v>
      </c>
      <c r="I5800" s="194" t="str">
        <f>+'Información ELECTRO PUNO'!F5780</f>
        <v>Madera Tratada</v>
      </c>
      <c r="J5800" s="194" t="str">
        <f>+'Información ELECTRO PUNO'!B5780</f>
        <v>PPM20</v>
      </c>
      <c r="K5800" s="9" t="str">
        <f t="shared" si="648"/>
        <v>POSTE DE MADERA TRATADA DE 12 mts. CL.5</v>
      </c>
      <c r="L5800" s="139">
        <f t="shared" si="649"/>
        <v>0.41</v>
      </c>
    </row>
    <row r="5801" spans="1:12" x14ac:dyDescent="0.25">
      <c r="A5801" s="193">
        <f>+'Información ELECTRO PUNO'!A5781</f>
        <v>5780</v>
      </c>
      <c r="B5801" s="26" t="str">
        <f t="shared" si="647"/>
        <v>SICODI</v>
      </c>
      <c r="C5801" s="9" t="str">
        <f t="shared" si="643"/>
        <v>Puno</v>
      </c>
      <c r="D5801" s="9" t="str">
        <f t="shared" si="644"/>
        <v>No Reporta</v>
      </c>
      <c r="E5801" s="9" t="str">
        <f t="shared" si="645"/>
        <v>No Reporta</v>
      </c>
      <c r="F5801" s="194" t="str">
        <f>+'Información ELECTRO PUNO'!E5781</f>
        <v>MT</v>
      </c>
      <c r="G5801" s="194">
        <f>+'Información ELECTRO PUNO'!G5781</f>
        <v>12</v>
      </c>
      <c r="H5801" s="9" t="str">
        <f t="shared" si="646"/>
        <v>Poste</v>
      </c>
      <c r="I5801" s="194" t="str">
        <f>+'Información ELECTRO PUNO'!F5781</f>
        <v>Madera Tratada</v>
      </c>
      <c r="J5801" s="194" t="str">
        <f>+'Información ELECTRO PUNO'!B5781</f>
        <v>PPM20</v>
      </c>
      <c r="K5801" s="9" t="str">
        <f t="shared" si="648"/>
        <v>POSTE DE MADERA TRATADA DE 12 mts. CL.5</v>
      </c>
      <c r="L5801" s="139">
        <f t="shared" si="649"/>
        <v>0.41</v>
      </c>
    </row>
    <row r="5802" spans="1:12" x14ac:dyDescent="0.25">
      <c r="A5802" s="193">
        <f>+'Información ELECTRO PUNO'!A5782</f>
        <v>5781</v>
      </c>
      <c r="B5802" s="26" t="str">
        <f t="shared" si="647"/>
        <v>SICODI</v>
      </c>
      <c r="C5802" s="9" t="str">
        <f t="shared" si="643"/>
        <v>Puno</v>
      </c>
      <c r="D5802" s="9" t="str">
        <f t="shared" si="644"/>
        <v>No Reporta</v>
      </c>
      <c r="E5802" s="9" t="str">
        <f t="shared" si="645"/>
        <v>No Reporta</v>
      </c>
      <c r="F5802" s="194" t="str">
        <f>+'Información ELECTRO PUNO'!E5782</f>
        <v>MT</v>
      </c>
      <c r="G5802" s="194">
        <f>+'Información ELECTRO PUNO'!G5782</f>
        <v>12</v>
      </c>
      <c r="H5802" s="9" t="str">
        <f t="shared" si="646"/>
        <v>Poste</v>
      </c>
      <c r="I5802" s="194" t="str">
        <f>+'Información ELECTRO PUNO'!F5782</f>
        <v>Madera Tratada</v>
      </c>
      <c r="J5802" s="194" t="str">
        <f>+'Información ELECTRO PUNO'!B5782</f>
        <v>PPM20</v>
      </c>
      <c r="K5802" s="9" t="str">
        <f t="shared" si="648"/>
        <v>POSTE DE MADERA TRATADA DE 12 mts. CL.5</v>
      </c>
      <c r="L5802" s="139">
        <f t="shared" si="649"/>
        <v>0.41</v>
      </c>
    </row>
    <row r="5803" spans="1:12" x14ac:dyDescent="0.25">
      <c r="A5803" s="193">
        <f>+'Información ELECTRO PUNO'!A5783</f>
        <v>5782</v>
      </c>
      <c r="B5803" s="26" t="str">
        <f t="shared" si="647"/>
        <v>SICODI</v>
      </c>
      <c r="C5803" s="9" t="str">
        <f t="shared" si="643"/>
        <v>Puno</v>
      </c>
      <c r="D5803" s="9" t="str">
        <f t="shared" si="644"/>
        <v>No Reporta</v>
      </c>
      <c r="E5803" s="9" t="str">
        <f t="shared" si="645"/>
        <v>No Reporta</v>
      </c>
      <c r="F5803" s="194" t="str">
        <f>+'Información ELECTRO PUNO'!E5783</f>
        <v>MT</v>
      </c>
      <c r="G5803" s="194">
        <f>+'Información ELECTRO PUNO'!G5783</f>
        <v>12</v>
      </c>
      <c r="H5803" s="9" t="str">
        <f t="shared" si="646"/>
        <v>Poste</v>
      </c>
      <c r="I5803" s="194" t="str">
        <f>+'Información ELECTRO PUNO'!F5783</f>
        <v>Madera Tratada</v>
      </c>
      <c r="J5803" s="194" t="str">
        <f>+'Información ELECTRO PUNO'!B5783</f>
        <v>PPM20</v>
      </c>
      <c r="K5803" s="9" t="str">
        <f t="shared" si="648"/>
        <v>POSTE DE MADERA TRATADA DE 12 mts. CL.5</v>
      </c>
      <c r="L5803" s="139">
        <f t="shared" si="649"/>
        <v>0.41</v>
      </c>
    </row>
    <row r="5804" spans="1:12" x14ac:dyDescent="0.25">
      <c r="A5804" s="193">
        <f>+'Información ELECTRO PUNO'!A5784</f>
        <v>5783</v>
      </c>
      <c r="B5804" s="26" t="str">
        <f t="shared" si="647"/>
        <v>SICODI</v>
      </c>
      <c r="C5804" s="9" t="str">
        <f t="shared" si="643"/>
        <v>Puno</v>
      </c>
      <c r="D5804" s="9" t="str">
        <f t="shared" si="644"/>
        <v>No Reporta</v>
      </c>
      <c r="E5804" s="9" t="str">
        <f t="shared" si="645"/>
        <v>No Reporta</v>
      </c>
      <c r="F5804" s="194" t="str">
        <f>+'Información ELECTRO PUNO'!E5784</f>
        <v>MT</v>
      </c>
      <c r="G5804" s="194">
        <f>+'Información ELECTRO PUNO'!G5784</f>
        <v>12</v>
      </c>
      <c r="H5804" s="9" t="str">
        <f t="shared" si="646"/>
        <v>Poste</v>
      </c>
      <c r="I5804" s="194" t="str">
        <f>+'Información ELECTRO PUNO'!F5784</f>
        <v>Madera Tratada</v>
      </c>
      <c r="J5804" s="194" t="str">
        <f>+'Información ELECTRO PUNO'!B5784</f>
        <v>PPM20</v>
      </c>
      <c r="K5804" s="9" t="str">
        <f t="shared" si="648"/>
        <v>POSTE DE MADERA TRATADA DE 12 mts. CL.5</v>
      </c>
      <c r="L5804" s="139">
        <f t="shared" si="649"/>
        <v>0.41</v>
      </c>
    </row>
    <row r="5805" spans="1:12" x14ac:dyDescent="0.25">
      <c r="A5805" s="193">
        <f>+'Información ELECTRO PUNO'!A5785</f>
        <v>5784</v>
      </c>
      <c r="B5805" s="26" t="str">
        <f t="shared" si="647"/>
        <v>SICODI</v>
      </c>
      <c r="C5805" s="9" t="str">
        <f t="shared" si="643"/>
        <v>Puno</v>
      </c>
      <c r="D5805" s="9" t="str">
        <f t="shared" si="644"/>
        <v>No Reporta</v>
      </c>
      <c r="E5805" s="9" t="str">
        <f t="shared" si="645"/>
        <v>No Reporta</v>
      </c>
      <c r="F5805" s="194" t="str">
        <f>+'Información ELECTRO PUNO'!E5785</f>
        <v>MT</v>
      </c>
      <c r="G5805" s="194">
        <f>+'Información ELECTRO PUNO'!G5785</f>
        <v>12</v>
      </c>
      <c r="H5805" s="9" t="str">
        <f t="shared" si="646"/>
        <v>Poste</v>
      </c>
      <c r="I5805" s="194" t="str">
        <f>+'Información ELECTRO PUNO'!F5785</f>
        <v>Madera Tratada</v>
      </c>
      <c r="J5805" s="194" t="str">
        <f>+'Información ELECTRO PUNO'!B5785</f>
        <v>PPM20</v>
      </c>
      <c r="K5805" s="9" t="str">
        <f t="shared" si="648"/>
        <v>POSTE DE MADERA TRATADA DE 12 mts. CL.5</v>
      </c>
      <c r="L5805" s="139">
        <f t="shared" si="649"/>
        <v>0.41</v>
      </c>
    </row>
    <row r="5806" spans="1:12" x14ac:dyDescent="0.25">
      <c r="A5806" s="193">
        <f>+'Información ELECTRO PUNO'!A5786</f>
        <v>5785</v>
      </c>
      <c r="B5806" s="26" t="str">
        <f t="shared" si="647"/>
        <v>SICODI</v>
      </c>
      <c r="C5806" s="9" t="str">
        <f t="shared" si="643"/>
        <v>Puno</v>
      </c>
      <c r="D5806" s="9" t="str">
        <f t="shared" si="644"/>
        <v>No Reporta</v>
      </c>
      <c r="E5806" s="9" t="str">
        <f t="shared" si="645"/>
        <v>No Reporta</v>
      </c>
      <c r="F5806" s="194" t="str">
        <f>+'Información ELECTRO PUNO'!E5786</f>
        <v>MT</v>
      </c>
      <c r="G5806" s="194">
        <f>+'Información ELECTRO PUNO'!G5786</f>
        <v>12</v>
      </c>
      <c r="H5806" s="9" t="str">
        <f t="shared" si="646"/>
        <v>Poste</v>
      </c>
      <c r="I5806" s="194" t="str">
        <f>+'Información ELECTRO PUNO'!F5786</f>
        <v>Madera Tratada</v>
      </c>
      <c r="J5806" s="194" t="str">
        <f>+'Información ELECTRO PUNO'!B5786</f>
        <v>PPM20</v>
      </c>
      <c r="K5806" s="9" t="str">
        <f t="shared" si="648"/>
        <v>POSTE DE MADERA TRATADA DE 12 mts. CL.5</v>
      </c>
      <c r="L5806" s="139">
        <f t="shared" si="649"/>
        <v>0.41</v>
      </c>
    </row>
    <row r="5807" spans="1:12" x14ac:dyDescent="0.25">
      <c r="A5807" s="193">
        <f>+'Información ELECTRO PUNO'!A5787</f>
        <v>5786</v>
      </c>
      <c r="B5807" s="26" t="str">
        <f t="shared" si="647"/>
        <v>SICODI</v>
      </c>
      <c r="C5807" s="9" t="str">
        <f t="shared" si="643"/>
        <v>Puno</v>
      </c>
      <c r="D5807" s="9" t="str">
        <f t="shared" si="644"/>
        <v>No Reporta</v>
      </c>
      <c r="E5807" s="9" t="str">
        <f t="shared" si="645"/>
        <v>No Reporta</v>
      </c>
      <c r="F5807" s="194" t="str">
        <f>+'Información ELECTRO PUNO'!E5787</f>
        <v>MT</v>
      </c>
      <c r="G5807" s="194">
        <f>+'Información ELECTRO PUNO'!G5787</f>
        <v>12</v>
      </c>
      <c r="H5807" s="9" t="str">
        <f t="shared" si="646"/>
        <v>Poste</v>
      </c>
      <c r="I5807" s="194" t="str">
        <f>+'Información ELECTRO PUNO'!F5787</f>
        <v>Madera Tratada</v>
      </c>
      <c r="J5807" s="194" t="str">
        <f>+'Información ELECTRO PUNO'!B5787</f>
        <v>PPM20</v>
      </c>
      <c r="K5807" s="9" t="str">
        <f t="shared" si="648"/>
        <v>POSTE DE MADERA TRATADA DE 12 mts. CL.5</v>
      </c>
      <c r="L5807" s="139">
        <f t="shared" si="649"/>
        <v>0.41</v>
      </c>
    </row>
    <row r="5808" spans="1:12" x14ac:dyDescent="0.25">
      <c r="A5808" s="193">
        <f>+'Información ELECTRO PUNO'!A5788</f>
        <v>5787</v>
      </c>
      <c r="B5808" s="26" t="str">
        <f t="shared" si="647"/>
        <v>SICODI</v>
      </c>
      <c r="C5808" s="9" t="str">
        <f t="shared" si="643"/>
        <v>Puno</v>
      </c>
      <c r="D5808" s="9" t="str">
        <f t="shared" si="644"/>
        <v>No Reporta</v>
      </c>
      <c r="E5808" s="9" t="str">
        <f t="shared" si="645"/>
        <v>No Reporta</v>
      </c>
      <c r="F5808" s="194" t="str">
        <f>+'Información ELECTRO PUNO'!E5788</f>
        <v>MT</v>
      </c>
      <c r="G5808" s="194">
        <f>+'Información ELECTRO PUNO'!G5788</f>
        <v>12</v>
      </c>
      <c r="H5808" s="9" t="str">
        <f t="shared" si="646"/>
        <v>Poste</v>
      </c>
      <c r="I5808" s="194" t="str">
        <f>+'Información ELECTRO PUNO'!F5788</f>
        <v>Madera Tratada</v>
      </c>
      <c r="J5808" s="194" t="str">
        <f>+'Información ELECTRO PUNO'!B5788</f>
        <v>PPM20</v>
      </c>
      <c r="K5808" s="9" t="str">
        <f t="shared" si="648"/>
        <v>POSTE DE MADERA TRATADA DE 12 mts. CL.5</v>
      </c>
      <c r="L5808" s="139">
        <f t="shared" si="649"/>
        <v>0.41</v>
      </c>
    </row>
    <row r="5809" spans="1:12" x14ac:dyDescent="0.25">
      <c r="A5809" s="193">
        <f>+'Información ELECTRO PUNO'!A5789</f>
        <v>5788</v>
      </c>
      <c r="B5809" s="26" t="str">
        <f t="shared" si="647"/>
        <v>SICODI</v>
      </c>
      <c r="C5809" s="9" t="str">
        <f t="shared" si="643"/>
        <v>Puno</v>
      </c>
      <c r="D5809" s="9" t="str">
        <f t="shared" si="644"/>
        <v>No Reporta</v>
      </c>
      <c r="E5809" s="9" t="str">
        <f t="shared" si="645"/>
        <v>No Reporta</v>
      </c>
      <c r="F5809" s="194" t="str">
        <f>+'Información ELECTRO PUNO'!E5789</f>
        <v>MT</v>
      </c>
      <c r="G5809" s="194">
        <f>+'Información ELECTRO PUNO'!G5789</f>
        <v>12</v>
      </c>
      <c r="H5809" s="9" t="str">
        <f t="shared" si="646"/>
        <v>Poste</v>
      </c>
      <c r="I5809" s="194" t="str">
        <f>+'Información ELECTRO PUNO'!F5789</f>
        <v>Madera Tratada</v>
      </c>
      <c r="J5809" s="194" t="str">
        <f>+'Información ELECTRO PUNO'!B5789</f>
        <v>PPM20</v>
      </c>
      <c r="K5809" s="9" t="str">
        <f t="shared" si="648"/>
        <v>POSTE DE MADERA TRATADA DE 12 mts. CL.5</v>
      </c>
      <c r="L5809" s="139">
        <f t="shared" si="649"/>
        <v>0.41</v>
      </c>
    </row>
    <row r="5810" spans="1:12" x14ac:dyDescent="0.25">
      <c r="A5810" s="193">
        <f>+'Información ELECTRO PUNO'!A5790</f>
        <v>5789</v>
      </c>
      <c r="B5810" s="26" t="str">
        <f t="shared" si="647"/>
        <v>SICODI</v>
      </c>
      <c r="C5810" s="9" t="str">
        <f t="shared" si="643"/>
        <v>Puno</v>
      </c>
      <c r="D5810" s="9" t="str">
        <f t="shared" si="644"/>
        <v>No Reporta</v>
      </c>
      <c r="E5810" s="9" t="str">
        <f t="shared" si="645"/>
        <v>No Reporta</v>
      </c>
      <c r="F5810" s="194" t="str">
        <f>+'Información ELECTRO PUNO'!E5790</f>
        <v>MT</v>
      </c>
      <c r="G5810" s="194">
        <f>+'Información ELECTRO PUNO'!G5790</f>
        <v>12</v>
      </c>
      <c r="H5810" s="9" t="str">
        <f t="shared" si="646"/>
        <v>Poste</v>
      </c>
      <c r="I5810" s="194" t="str">
        <f>+'Información ELECTRO PUNO'!F5790</f>
        <v>Madera Tratada</v>
      </c>
      <c r="J5810" s="194" t="str">
        <f>+'Información ELECTRO PUNO'!B5790</f>
        <v>PPM20</v>
      </c>
      <c r="K5810" s="9" t="str">
        <f t="shared" si="648"/>
        <v>POSTE DE MADERA TRATADA DE 12 mts. CL.5</v>
      </c>
      <c r="L5810" s="139">
        <f t="shared" si="649"/>
        <v>0.41</v>
      </c>
    </row>
    <row r="5811" spans="1:12" x14ac:dyDescent="0.25">
      <c r="A5811" s="193">
        <f>+'Información ELECTRO PUNO'!A5791</f>
        <v>5790</v>
      </c>
      <c r="B5811" s="26" t="str">
        <f t="shared" si="647"/>
        <v>SICODI</v>
      </c>
      <c r="C5811" s="9" t="str">
        <f t="shared" si="643"/>
        <v>Puno</v>
      </c>
      <c r="D5811" s="9" t="str">
        <f t="shared" si="644"/>
        <v>No Reporta</v>
      </c>
      <c r="E5811" s="9" t="str">
        <f t="shared" si="645"/>
        <v>No Reporta</v>
      </c>
      <c r="F5811" s="194" t="str">
        <f>+'Información ELECTRO PUNO'!E5791</f>
        <v>MT</v>
      </c>
      <c r="G5811" s="194">
        <f>+'Información ELECTRO PUNO'!G5791</f>
        <v>12</v>
      </c>
      <c r="H5811" s="9" t="str">
        <f t="shared" si="646"/>
        <v>Poste</v>
      </c>
      <c r="I5811" s="194" t="str">
        <f>+'Información ELECTRO PUNO'!F5791</f>
        <v>Madera Tratada</v>
      </c>
      <c r="J5811" s="194" t="str">
        <f>+'Información ELECTRO PUNO'!B5791</f>
        <v>PPM20</v>
      </c>
      <c r="K5811" s="9" t="str">
        <f t="shared" si="648"/>
        <v>POSTE DE MADERA TRATADA DE 12 mts. CL.5</v>
      </c>
      <c r="L5811" s="139">
        <f t="shared" si="649"/>
        <v>0.41</v>
      </c>
    </row>
    <row r="5812" spans="1:12" x14ac:dyDescent="0.25">
      <c r="A5812" s="193">
        <f>+'Información ELECTRO PUNO'!A5792</f>
        <v>5791</v>
      </c>
      <c r="B5812" s="26" t="str">
        <f t="shared" si="647"/>
        <v>SICODI</v>
      </c>
      <c r="C5812" s="9" t="str">
        <f t="shared" si="643"/>
        <v>Puno</v>
      </c>
      <c r="D5812" s="9" t="str">
        <f t="shared" si="644"/>
        <v>No Reporta</v>
      </c>
      <c r="E5812" s="9" t="str">
        <f t="shared" si="645"/>
        <v>No Reporta</v>
      </c>
      <c r="F5812" s="194" t="str">
        <f>+'Información ELECTRO PUNO'!E5792</f>
        <v>MT</v>
      </c>
      <c r="G5812" s="194">
        <f>+'Información ELECTRO PUNO'!G5792</f>
        <v>12</v>
      </c>
      <c r="H5812" s="9" t="str">
        <f t="shared" si="646"/>
        <v>Poste</v>
      </c>
      <c r="I5812" s="194" t="str">
        <f>+'Información ELECTRO PUNO'!F5792</f>
        <v>Madera Tratada</v>
      </c>
      <c r="J5812" s="194" t="str">
        <f>+'Información ELECTRO PUNO'!B5792</f>
        <v>PPM20</v>
      </c>
      <c r="K5812" s="9" t="str">
        <f t="shared" si="648"/>
        <v>POSTE DE MADERA TRATADA DE 12 mts. CL.5</v>
      </c>
      <c r="L5812" s="139">
        <f t="shared" si="649"/>
        <v>0.41</v>
      </c>
    </row>
    <row r="5813" spans="1:12" x14ac:dyDescent="0.25">
      <c r="A5813" s="193">
        <f>+'Información ELECTRO PUNO'!A5793</f>
        <v>5792</v>
      </c>
      <c r="B5813" s="26" t="str">
        <f t="shared" si="647"/>
        <v>SICODI</v>
      </c>
      <c r="C5813" s="9" t="str">
        <f t="shared" si="643"/>
        <v>Puno</v>
      </c>
      <c r="D5813" s="9" t="str">
        <f t="shared" si="644"/>
        <v>No Reporta</v>
      </c>
      <c r="E5813" s="9" t="str">
        <f t="shared" si="645"/>
        <v>No Reporta</v>
      </c>
      <c r="F5813" s="194" t="str">
        <f>+'Información ELECTRO PUNO'!E5793</f>
        <v>MT</v>
      </c>
      <c r="G5813" s="194">
        <f>+'Información ELECTRO PUNO'!G5793</f>
        <v>12</v>
      </c>
      <c r="H5813" s="9" t="str">
        <f t="shared" si="646"/>
        <v>Poste</v>
      </c>
      <c r="I5813" s="194" t="str">
        <f>+'Información ELECTRO PUNO'!F5793</f>
        <v>Madera Tratada</v>
      </c>
      <c r="J5813" s="194" t="str">
        <f>+'Información ELECTRO PUNO'!B5793</f>
        <v>PPM20</v>
      </c>
      <c r="K5813" s="9" t="str">
        <f t="shared" si="648"/>
        <v>POSTE DE MADERA TRATADA DE 12 mts. CL.5</v>
      </c>
      <c r="L5813" s="139">
        <f t="shared" si="649"/>
        <v>0.41</v>
      </c>
    </row>
    <row r="5814" spans="1:12" x14ac:dyDescent="0.25">
      <c r="A5814" s="193">
        <f>+'Información ELECTRO PUNO'!A5794</f>
        <v>5793</v>
      </c>
      <c r="B5814" s="26" t="str">
        <f t="shared" si="647"/>
        <v>SICODI</v>
      </c>
      <c r="C5814" s="9" t="str">
        <f t="shared" si="643"/>
        <v>Puno</v>
      </c>
      <c r="D5814" s="9" t="str">
        <f t="shared" si="644"/>
        <v>No Reporta</v>
      </c>
      <c r="E5814" s="9" t="str">
        <f t="shared" si="645"/>
        <v>No Reporta</v>
      </c>
      <c r="F5814" s="194" t="str">
        <f>+'Información ELECTRO PUNO'!E5794</f>
        <v>MT</v>
      </c>
      <c r="G5814" s="194">
        <f>+'Información ELECTRO PUNO'!G5794</f>
        <v>12</v>
      </c>
      <c r="H5814" s="9" t="str">
        <f t="shared" si="646"/>
        <v>Poste</v>
      </c>
      <c r="I5814" s="194" t="str">
        <f>+'Información ELECTRO PUNO'!F5794</f>
        <v>Madera Tratada</v>
      </c>
      <c r="J5814" s="194" t="str">
        <f>+'Información ELECTRO PUNO'!B5794</f>
        <v>PPM20</v>
      </c>
      <c r="K5814" s="9" t="str">
        <f t="shared" si="648"/>
        <v>POSTE DE MADERA TRATADA DE 12 mts. CL.5</v>
      </c>
      <c r="L5814" s="139">
        <f t="shared" si="649"/>
        <v>0.41</v>
      </c>
    </row>
    <row r="5815" spans="1:12" x14ac:dyDescent="0.25">
      <c r="A5815" s="193">
        <f>+'Información ELECTRO PUNO'!A5795</f>
        <v>5794</v>
      </c>
      <c r="B5815" s="26" t="str">
        <f t="shared" si="647"/>
        <v>SICODI</v>
      </c>
      <c r="C5815" s="9" t="str">
        <f t="shared" si="643"/>
        <v>Puno</v>
      </c>
      <c r="D5815" s="9" t="str">
        <f t="shared" si="644"/>
        <v>No Reporta</v>
      </c>
      <c r="E5815" s="9" t="str">
        <f t="shared" si="645"/>
        <v>No Reporta</v>
      </c>
      <c r="F5815" s="194" t="str">
        <f>+'Información ELECTRO PUNO'!E5795</f>
        <v>MT</v>
      </c>
      <c r="G5815" s="194">
        <f>+'Información ELECTRO PUNO'!G5795</f>
        <v>12</v>
      </c>
      <c r="H5815" s="9" t="str">
        <f t="shared" si="646"/>
        <v>Poste</v>
      </c>
      <c r="I5815" s="194" t="str">
        <f>+'Información ELECTRO PUNO'!F5795</f>
        <v>Madera Tratada</v>
      </c>
      <c r="J5815" s="194" t="str">
        <f>+'Información ELECTRO PUNO'!B5795</f>
        <v>PPM20</v>
      </c>
      <c r="K5815" s="9" t="str">
        <f t="shared" si="648"/>
        <v>POSTE DE MADERA TRATADA DE 12 mts. CL.5</v>
      </c>
      <c r="L5815" s="139">
        <f t="shared" si="649"/>
        <v>0.41</v>
      </c>
    </row>
    <row r="5816" spans="1:12" x14ac:dyDescent="0.25">
      <c r="A5816" s="193">
        <f>+'Información ELECTRO PUNO'!A5796</f>
        <v>5795</v>
      </c>
      <c r="B5816" s="26" t="str">
        <f t="shared" si="647"/>
        <v>SICODI</v>
      </c>
      <c r="C5816" s="9" t="str">
        <f t="shared" si="643"/>
        <v>Puno</v>
      </c>
      <c r="D5816" s="9" t="str">
        <f t="shared" si="644"/>
        <v>No Reporta</v>
      </c>
      <c r="E5816" s="9" t="str">
        <f t="shared" si="645"/>
        <v>No Reporta</v>
      </c>
      <c r="F5816" s="194" t="str">
        <f>+'Información ELECTRO PUNO'!E5796</f>
        <v>MT</v>
      </c>
      <c r="G5816" s="194">
        <f>+'Información ELECTRO PUNO'!G5796</f>
        <v>12</v>
      </c>
      <c r="H5816" s="9" t="str">
        <f t="shared" si="646"/>
        <v>Poste</v>
      </c>
      <c r="I5816" s="194" t="str">
        <f>+'Información ELECTRO PUNO'!F5796</f>
        <v>Madera Tratada</v>
      </c>
      <c r="J5816" s="194" t="str">
        <f>+'Información ELECTRO PUNO'!B5796</f>
        <v>PPM20</v>
      </c>
      <c r="K5816" s="9" t="str">
        <f t="shared" si="648"/>
        <v>POSTE DE MADERA TRATADA DE 12 mts. CL.5</v>
      </c>
      <c r="L5816" s="139">
        <f t="shared" si="649"/>
        <v>0.41</v>
      </c>
    </row>
    <row r="5817" spans="1:12" x14ac:dyDescent="0.25">
      <c r="A5817" s="193">
        <f>+'Información ELECTRO PUNO'!A5797</f>
        <v>5796</v>
      </c>
      <c r="B5817" s="26" t="str">
        <f t="shared" si="647"/>
        <v>SICODI</v>
      </c>
      <c r="C5817" s="9" t="str">
        <f t="shared" si="643"/>
        <v>Puno</v>
      </c>
      <c r="D5817" s="9" t="str">
        <f t="shared" si="644"/>
        <v>No Reporta</v>
      </c>
      <c r="E5817" s="9" t="str">
        <f t="shared" si="645"/>
        <v>No Reporta</v>
      </c>
      <c r="F5817" s="194" t="str">
        <f>+'Información ELECTRO PUNO'!E5797</f>
        <v>MT</v>
      </c>
      <c r="G5817" s="194">
        <f>+'Información ELECTRO PUNO'!G5797</f>
        <v>12</v>
      </c>
      <c r="H5817" s="9" t="str">
        <f t="shared" si="646"/>
        <v>Poste</v>
      </c>
      <c r="I5817" s="194" t="str">
        <f>+'Información ELECTRO PUNO'!F5797</f>
        <v>Madera Tratada</v>
      </c>
      <c r="J5817" s="194" t="str">
        <f>+'Información ELECTRO PUNO'!B5797</f>
        <v>PPM20</v>
      </c>
      <c r="K5817" s="9" t="str">
        <f t="shared" si="648"/>
        <v>POSTE DE MADERA TRATADA DE 12 mts. CL.5</v>
      </c>
      <c r="L5817" s="139">
        <f t="shared" si="649"/>
        <v>0.41</v>
      </c>
    </row>
    <row r="5818" spans="1:12" x14ac:dyDescent="0.25">
      <c r="A5818" s="193">
        <f>+'Información ELECTRO PUNO'!A5798</f>
        <v>5797</v>
      </c>
      <c r="B5818" s="26" t="str">
        <f t="shared" si="647"/>
        <v>SICODI</v>
      </c>
      <c r="C5818" s="9" t="str">
        <f t="shared" si="643"/>
        <v>Puno</v>
      </c>
      <c r="D5818" s="9" t="str">
        <f t="shared" si="644"/>
        <v>No Reporta</v>
      </c>
      <c r="E5818" s="9" t="str">
        <f t="shared" si="645"/>
        <v>No Reporta</v>
      </c>
      <c r="F5818" s="194" t="str">
        <f>+'Información ELECTRO PUNO'!E5798</f>
        <v>MT</v>
      </c>
      <c r="G5818" s="194">
        <f>+'Información ELECTRO PUNO'!G5798</f>
        <v>12</v>
      </c>
      <c r="H5818" s="9" t="str">
        <f t="shared" si="646"/>
        <v>Poste</v>
      </c>
      <c r="I5818" s="194" t="str">
        <f>+'Información ELECTRO PUNO'!F5798</f>
        <v>Madera Tratada</v>
      </c>
      <c r="J5818" s="194" t="str">
        <f>+'Información ELECTRO PUNO'!B5798</f>
        <v>PPM20</v>
      </c>
      <c r="K5818" s="9" t="str">
        <f t="shared" si="648"/>
        <v>POSTE DE MADERA TRATADA DE 12 mts. CL.5</v>
      </c>
      <c r="L5818" s="139">
        <f t="shared" si="649"/>
        <v>0.41</v>
      </c>
    </row>
    <row r="5819" spans="1:12" x14ac:dyDescent="0.25">
      <c r="A5819" s="193">
        <f>+'Información ELECTRO PUNO'!A5799</f>
        <v>5798</v>
      </c>
      <c r="B5819" s="26" t="str">
        <f t="shared" si="647"/>
        <v>SICODI</v>
      </c>
      <c r="C5819" s="9" t="str">
        <f t="shared" si="643"/>
        <v>Puno</v>
      </c>
      <c r="D5819" s="9" t="str">
        <f t="shared" si="644"/>
        <v>No Reporta</v>
      </c>
      <c r="E5819" s="9" t="str">
        <f t="shared" si="645"/>
        <v>No Reporta</v>
      </c>
      <c r="F5819" s="194" t="str">
        <f>+'Información ELECTRO PUNO'!E5799</f>
        <v>MT</v>
      </c>
      <c r="G5819" s="194">
        <f>+'Información ELECTRO PUNO'!G5799</f>
        <v>12</v>
      </c>
      <c r="H5819" s="9" t="str">
        <f t="shared" si="646"/>
        <v>Poste</v>
      </c>
      <c r="I5819" s="194" t="str">
        <f>+'Información ELECTRO PUNO'!F5799</f>
        <v>Madera Tratada</v>
      </c>
      <c r="J5819" s="194" t="str">
        <f>+'Información ELECTRO PUNO'!B5799</f>
        <v>PPM20</v>
      </c>
      <c r="K5819" s="9" t="str">
        <f t="shared" si="648"/>
        <v>POSTE DE MADERA TRATADA DE 12 mts. CL.5</v>
      </c>
      <c r="L5819" s="139">
        <f t="shared" si="649"/>
        <v>0.41</v>
      </c>
    </row>
    <row r="5820" spans="1:12" x14ac:dyDescent="0.25">
      <c r="A5820" s="193">
        <f>+'Información ELECTRO PUNO'!A5800</f>
        <v>5799</v>
      </c>
      <c r="B5820" s="26" t="str">
        <f t="shared" si="647"/>
        <v>SICODI</v>
      </c>
      <c r="C5820" s="9" t="str">
        <f t="shared" si="643"/>
        <v>Puno</v>
      </c>
      <c r="D5820" s="9" t="str">
        <f t="shared" si="644"/>
        <v>No Reporta</v>
      </c>
      <c r="E5820" s="9" t="str">
        <f t="shared" si="645"/>
        <v>No Reporta</v>
      </c>
      <c r="F5820" s="194" t="str">
        <f>+'Información ELECTRO PUNO'!E5800</f>
        <v>MT</v>
      </c>
      <c r="G5820" s="194">
        <f>+'Información ELECTRO PUNO'!G5800</f>
        <v>12</v>
      </c>
      <c r="H5820" s="9" t="str">
        <f t="shared" si="646"/>
        <v>Poste</v>
      </c>
      <c r="I5820" s="194" t="str">
        <f>+'Información ELECTRO PUNO'!F5800</f>
        <v>Madera Tratada</v>
      </c>
      <c r="J5820" s="194" t="str">
        <f>+'Información ELECTRO PUNO'!B5800</f>
        <v>PPM20</v>
      </c>
      <c r="K5820" s="9" t="str">
        <f t="shared" si="648"/>
        <v>POSTE DE MADERA TRATADA DE 12 mts. CL.5</v>
      </c>
      <c r="L5820" s="139">
        <f t="shared" si="649"/>
        <v>0.41</v>
      </c>
    </row>
    <row r="5821" spans="1:12" x14ac:dyDescent="0.25">
      <c r="A5821" s="193">
        <f>+'Información ELECTRO PUNO'!A5801</f>
        <v>5800</v>
      </c>
      <c r="B5821" s="26" t="str">
        <f t="shared" si="647"/>
        <v>SICODI</v>
      </c>
      <c r="C5821" s="9" t="str">
        <f t="shared" si="643"/>
        <v>Puno</v>
      </c>
      <c r="D5821" s="9" t="str">
        <f t="shared" si="644"/>
        <v>No Reporta</v>
      </c>
      <c r="E5821" s="9" t="str">
        <f t="shared" si="645"/>
        <v>No Reporta</v>
      </c>
      <c r="F5821" s="194" t="str">
        <f>+'Información ELECTRO PUNO'!E5801</f>
        <v>MT</v>
      </c>
      <c r="G5821" s="194">
        <f>+'Información ELECTRO PUNO'!G5801</f>
        <v>12</v>
      </c>
      <c r="H5821" s="9" t="str">
        <f t="shared" si="646"/>
        <v>Poste</v>
      </c>
      <c r="I5821" s="194" t="str">
        <f>+'Información ELECTRO PUNO'!F5801</f>
        <v>Madera Tratada</v>
      </c>
      <c r="J5821" s="194" t="str">
        <f>+'Información ELECTRO PUNO'!B5801</f>
        <v>PPM20</v>
      </c>
      <c r="K5821" s="9" t="str">
        <f t="shared" si="648"/>
        <v>POSTE DE MADERA TRATADA DE 12 mts. CL.5</v>
      </c>
      <c r="L5821" s="139">
        <f t="shared" si="649"/>
        <v>0.41</v>
      </c>
    </row>
    <row r="5822" spans="1:12" x14ac:dyDescent="0.25">
      <c r="A5822" s="193">
        <f>+'Información ELECTRO PUNO'!A5802</f>
        <v>5801</v>
      </c>
      <c r="B5822" s="26" t="str">
        <f t="shared" si="647"/>
        <v>SICODI</v>
      </c>
      <c r="C5822" s="9" t="str">
        <f t="shared" si="643"/>
        <v>Puno</v>
      </c>
      <c r="D5822" s="9" t="str">
        <f t="shared" si="644"/>
        <v>No Reporta</v>
      </c>
      <c r="E5822" s="9" t="str">
        <f t="shared" si="645"/>
        <v>No Reporta</v>
      </c>
      <c r="F5822" s="194" t="str">
        <f>+'Información ELECTRO PUNO'!E5802</f>
        <v>MT</v>
      </c>
      <c r="G5822" s="194">
        <f>+'Información ELECTRO PUNO'!G5802</f>
        <v>12</v>
      </c>
      <c r="H5822" s="9" t="str">
        <f t="shared" si="646"/>
        <v>Poste</v>
      </c>
      <c r="I5822" s="194" t="str">
        <f>+'Información ELECTRO PUNO'!F5802</f>
        <v>Madera Tratada</v>
      </c>
      <c r="J5822" s="194" t="str">
        <f>+'Información ELECTRO PUNO'!B5802</f>
        <v>PPM20</v>
      </c>
      <c r="K5822" s="9" t="str">
        <f t="shared" si="648"/>
        <v>POSTE DE MADERA TRATADA DE 12 mts. CL.5</v>
      </c>
      <c r="L5822" s="139">
        <f t="shared" si="649"/>
        <v>0.41</v>
      </c>
    </row>
    <row r="5823" spans="1:12" x14ac:dyDescent="0.25">
      <c r="A5823" s="193">
        <f>+'Información ELECTRO PUNO'!A5803</f>
        <v>5802</v>
      </c>
      <c r="B5823" s="26" t="str">
        <f t="shared" si="647"/>
        <v>SICODI</v>
      </c>
      <c r="C5823" s="9" t="str">
        <f t="shared" si="643"/>
        <v>Puno</v>
      </c>
      <c r="D5823" s="9" t="str">
        <f t="shared" si="644"/>
        <v>No Reporta</v>
      </c>
      <c r="E5823" s="9" t="str">
        <f t="shared" si="645"/>
        <v>No Reporta</v>
      </c>
      <c r="F5823" s="194" t="str">
        <f>+'Información ELECTRO PUNO'!E5803</f>
        <v>MT</v>
      </c>
      <c r="G5823" s="194">
        <f>+'Información ELECTRO PUNO'!G5803</f>
        <v>12</v>
      </c>
      <c r="H5823" s="9" t="str">
        <f t="shared" si="646"/>
        <v>Poste</v>
      </c>
      <c r="I5823" s="194" t="str">
        <f>+'Información ELECTRO PUNO'!F5803</f>
        <v>Madera Tratada</v>
      </c>
      <c r="J5823" s="194" t="str">
        <f>+'Información ELECTRO PUNO'!B5803</f>
        <v>PPM20</v>
      </c>
      <c r="K5823" s="9" t="str">
        <f t="shared" si="648"/>
        <v>POSTE DE MADERA TRATADA DE 12 mts. CL.5</v>
      </c>
      <c r="L5823" s="139">
        <f t="shared" si="649"/>
        <v>0.41</v>
      </c>
    </row>
    <row r="5824" spans="1:12" x14ac:dyDescent="0.25">
      <c r="A5824" s="193">
        <f>+'Información ELECTRO PUNO'!A5804</f>
        <v>5803</v>
      </c>
      <c r="B5824" s="26" t="str">
        <f t="shared" si="647"/>
        <v>SICODI</v>
      </c>
      <c r="C5824" s="9" t="str">
        <f t="shared" si="643"/>
        <v>Puno</v>
      </c>
      <c r="D5824" s="9" t="str">
        <f t="shared" si="644"/>
        <v>No Reporta</v>
      </c>
      <c r="E5824" s="9" t="str">
        <f t="shared" si="645"/>
        <v>No Reporta</v>
      </c>
      <c r="F5824" s="194" t="str">
        <f>+'Información ELECTRO PUNO'!E5804</f>
        <v>MT</v>
      </c>
      <c r="G5824" s="194">
        <f>+'Información ELECTRO PUNO'!G5804</f>
        <v>12</v>
      </c>
      <c r="H5824" s="9" t="str">
        <f t="shared" si="646"/>
        <v>Poste</v>
      </c>
      <c r="I5824" s="194" t="str">
        <f>+'Información ELECTRO PUNO'!F5804</f>
        <v>Madera Tratada</v>
      </c>
      <c r="J5824" s="194" t="str">
        <f>+'Información ELECTRO PUNO'!B5804</f>
        <v>PPM20</v>
      </c>
      <c r="K5824" s="9" t="str">
        <f t="shared" si="648"/>
        <v>POSTE DE MADERA TRATADA DE 12 mts. CL.5</v>
      </c>
      <c r="L5824" s="139">
        <f t="shared" si="649"/>
        <v>0.41</v>
      </c>
    </row>
    <row r="5825" spans="1:12" x14ac:dyDescent="0.25">
      <c r="A5825" s="193">
        <f>+'Información ELECTRO PUNO'!A5805</f>
        <v>5804</v>
      </c>
      <c r="B5825" s="26" t="str">
        <f t="shared" si="647"/>
        <v>SICODI</v>
      </c>
      <c r="C5825" s="9" t="str">
        <f t="shared" si="643"/>
        <v>Puno</v>
      </c>
      <c r="D5825" s="9" t="str">
        <f t="shared" si="644"/>
        <v>No Reporta</v>
      </c>
      <c r="E5825" s="9" t="str">
        <f t="shared" si="645"/>
        <v>No Reporta</v>
      </c>
      <c r="F5825" s="194" t="str">
        <f>+'Información ELECTRO PUNO'!E5805</f>
        <v>MT</v>
      </c>
      <c r="G5825" s="194">
        <f>+'Información ELECTRO PUNO'!G5805</f>
        <v>12</v>
      </c>
      <c r="H5825" s="9" t="str">
        <f t="shared" si="646"/>
        <v>Poste</v>
      </c>
      <c r="I5825" s="194" t="str">
        <f>+'Información ELECTRO PUNO'!F5805</f>
        <v>Madera Tratada</v>
      </c>
      <c r="J5825" s="194" t="str">
        <f>+'Información ELECTRO PUNO'!B5805</f>
        <v>PPM20</v>
      </c>
      <c r="K5825" s="9" t="str">
        <f t="shared" si="648"/>
        <v>POSTE DE MADERA TRATADA DE 12 mts. CL.5</v>
      </c>
      <c r="L5825" s="139">
        <f t="shared" si="649"/>
        <v>0.41</v>
      </c>
    </row>
    <row r="5826" spans="1:12" x14ac:dyDescent="0.25">
      <c r="A5826" s="193">
        <f>+'Información ELECTRO PUNO'!A5806</f>
        <v>5805</v>
      </c>
      <c r="B5826" s="26" t="str">
        <f t="shared" si="647"/>
        <v>SICODI</v>
      </c>
      <c r="C5826" s="9" t="str">
        <f t="shared" si="643"/>
        <v>Puno</v>
      </c>
      <c r="D5826" s="9" t="str">
        <f t="shared" si="644"/>
        <v>No Reporta</v>
      </c>
      <c r="E5826" s="9" t="str">
        <f t="shared" si="645"/>
        <v>No Reporta</v>
      </c>
      <c r="F5826" s="194" t="str">
        <f>+'Información ELECTRO PUNO'!E5806</f>
        <v>MT</v>
      </c>
      <c r="G5826" s="194">
        <f>+'Información ELECTRO PUNO'!G5806</f>
        <v>12</v>
      </c>
      <c r="H5826" s="9" t="str">
        <f t="shared" si="646"/>
        <v>Poste</v>
      </c>
      <c r="I5826" s="194" t="str">
        <f>+'Información ELECTRO PUNO'!F5806</f>
        <v>Madera Tratada</v>
      </c>
      <c r="J5826" s="194" t="str">
        <f>+'Información ELECTRO PUNO'!B5806</f>
        <v>PPM20</v>
      </c>
      <c r="K5826" s="9" t="str">
        <f t="shared" si="648"/>
        <v>POSTE DE MADERA TRATADA DE 12 mts. CL.5</v>
      </c>
      <c r="L5826" s="139">
        <f t="shared" si="649"/>
        <v>0.41</v>
      </c>
    </row>
    <row r="5827" spans="1:12" x14ac:dyDescent="0.25">
      <c r="A5827" s="193">
        <f>+'Información ELECTRO PUNO'!A5807</f>
        <v>5806</v>
      </c>
      <c r="B5827" s="26" t="str">
        <f t="shared" si="647"/>
        <v>SICODI</v>
      </c>
      <c r="C5827" s="9" t="str">
        <f t="shared" si="643"/>
        <v>Puno</v>
      </c>
      <c r="D5827" s="9" t="str">
        <f t="shared" si="644"/>
        <v>No Reporta</v>
      </c>
      <c r="E5827" s="9" t="str">
        <f t="shared" si="645"/>
        <v>No Reporta</v>
      </c>
      <c r="F5827" s="194" t="str">
        <f>+'Información ELECTRO PUNO'!E5807</f>
        <v>MT</v>
      </c>
      <c r="G5827" s="194">
        <f>+'Información ELECTRO PUNO'!G5807</f>
        <v>12</v>
      </c>
      <c r="H5827" s="9" t="str">
        <f t="shared" si="646"/>
        <v>Poste</v>
      </c>
      <c r="I5827" s="194" t="str">
        <f>+'Información ELECTRO PUNO'!F5807</f>
        <v>Madera Tratada</v>
      </c>
      <c r="J5827" s="194" t="str">
        <f>+'Información ELECTRO PUNO'!B5807</f>
        <v>PPM20</v>
      </c>
      <c r="K5827" s="9" t="str">
        <f t="shared" si="648"/>
        <v>POSTE DE MADERA TRATADA DE 12 mts. CL.5</v>
      </c>
      <c r="L5827" s="139">
        <f t="shared" si="649"/>
        <v>0.41</v>
      </c>
    </row>
    <row r="5828" spans="1:12" x14ac:dyDescent="0.25">
      <c r="A5828" s="193">
        <f>+'Información ELECTRO PUNO'!A5808</f>
        <v>5807</v>
      </c>
      <c r="B5828" s="26" t="str">
        <f t="shared" si="647"/>
        <v>SICODI</v>
      </c>
      <c r="C5828" s="9" t="str">
        <f t="shared" si="643"/>
        <v>Puno</v>
      </c>
      <c r="D5828" s="9" t="str">
        <f t="shared" si="644"/>
        <v>No Reporta</v>
      </c>
      <c r="E5828" s="9" t="str">
        <f t="shared" si="645"/>
        <v>No Reporta</v>
      </c>
      <c r="F5828" s="194" t="str">
        <f>+'Información ELECTRO PUNO'!E5808</f>
        <v>MT</v>
      </c>
      <c r="G5828" s="194">
        <f>+'Información ELECTRO PUNO'!G5808</f>
        <v>12</v>
      </c>
      <c r="H5828" s="9" t="str">
        <f t="shared" si="646"/>
        <v>Poste</v>
      </c>
      <c r="I5828" s="194" t="str">
        <f>+'Información ELECTRO PUNO'!F5808</f>
        <v>Madera Tratada</v>
      </c>
      <c r="J5828" s="194" t="str">
        <f>+'Información ELECTRO PUNO'!B5808</f>
        <v>PPM20</v>
      </c>
      <c r="K5828" s="9" t="str">
        <f t="shared" si="648"/>
        <v>POSTE DE MADERA TRATADA DE 12 mts. CL.5</v>
      </c>
      <c r="L5828" s="139">
        <f t="shared" si="649"/>
        <v>0.41</v>
      </c>
    </row>
    <row r="5829" spans="1:12" x14ac:dyDescent="0.25">
      <c r="A5829" s="193">
        <f>+'Información ELECTRO PUNO'!A5809</f>
        <v>5808</v>
      </c>
      <c r="B5829" s="26" t="str">
        <f t="shared" si="647"/>
        <v>SICODI</v>
      </c>
      <c r="C5829" s="9" t="str">
        <f t="shared" si="643"/>
        <v>Puno</v>
      </c>
      <c r="D5829" s="9" t="str">
        <f t="shared" si="644"/>
        <v>No Reporta</v>
      </c>
      <c r="E5829" s="9" t="str">
        <f t="shared" si="645"/>
        <v>No Reporta</v>
      </c>
      <c r="F5829" s="194" t="str">
        <f>+'Información ELECTRO PUNO'!E5809</f>
        <v>MT</v>
      </c>
      <c r="G5829" s="194">
        <f>+'Información ELECTRO PUNO'!G5809</f>
        <v>12</v>
      </c>
      <c r="H5829" s="9" t="str">
        <f t="shared" si="646"/>
        <v>Poste</v>
      </c>
      <c r="I5829" s="194" t="str">
        <f>+'Información ELECTRO PUNO'!F5809</f>
        <v>Madera Tratada</v>
      </c>
      <c r="J5829" s="194" t="str">
        <f>+'Información ELECTRO PUNO'!B5809</f>
        <v>PPM20</v>
      </c>
      <c r="K5829" s="9" t="str">
        <f t="shared" si="648"/>
        <v>POSTE DE MADERA TRATADA DE 12 mts. CL.5</v>
      </c>
      <c r="L5829" s="139">
        <f t="shared" si="649"/>
        <v>0.41</v>
      </c>
    </row>
    <row r="5830" spans="1:12" x14ac:dyDescent="0.25">
      <c r="A5830" s="193">
        <f>+'Información ELECTRO PUNO'!A5810</f>
        <v>5809</v>
      </c>
      <c r="B5830" s="26" t="str">
        <f t="shared" si="647"/>
        <v>SICODI</v>
      </c>
      <c r="C5830" s="9" t="str">
        <f t="shared" si="643"/>
        <v>Puno</v>
      </c>
      <c r="D5830" s="9" t="str">
        <f t="shared" si="644"/>
        <v>No Reporta</v>
      </c>
      <c r="E5830" s="9" t="str">
        <f t="shared" si="645"/>
        <v>No Reporta</v>
      </c>
      <c r="F5830" s="194" t="str">
        <f>+'Información ELECTRO PUNO'!E5810</f>
        <v>MT</v>
      </c>
      <c r="G5830" s="194">
        <f>+'Información ELECTRO PUNO'!G5810</f>
        <v>12</v>
      </c>
      <c r="H5830" s="9" t="str">
        <f t="shared" si="646"/>
        <v>Poste</v>
      </c>
      <c r="I5830" s="194" t="str">
        <f>+'Información ELECTRO PUNO'!F5810</f>
        <v>Madera Tratada</v>
      </c>
      <c r="J5830" s="194" t="str">
        <f>+'Información ELECTRO PUNO'!B5810</f>
        <v>PPM20</v>
      </c>
      <c r="K5830" s="9" t="str">
        <f t="shared" si="648"/>
        <v>POSTE DE MADERA TRATADA DE 12 mts. CL.5</v>
      </c>
      <c r="L5830" s="139">
        <f t="shared" si="649"/>
        <v>0.41</v>
      </c>
    </row>
    <row r="5831" spans="1:12" x14ac:dyDescent="0.25">
      <c r="A5831" s="193">
        <f>+'Información ELECTRO PUNO'!A5811</f>
        <v>5810</v>
      </c>
      <c r="B5831" s="26" t="str">
        <f t="shared" si="647"/>
        <v>SICODI</v>
      </c>
      <c r="C5831" s="9" t="str">
        <f t="shared" si="643"/>
        <v>Puno</v>
      </c>
      <c r="D5831" s="9" t="str">
        <f t="shared" si="644"/>
        <v>No Reporta</v>
      </c>
      <c r="E5831" s="9" t="str">
        <f t="shared" si="645"/>
        <v>No Reporta</v>
      </c>
      <c r="F5831" s="194" t="str">
        <f>+'Información ELECTRO PUNO'!E5811</f>
        <v>MT</v>
      </c>
      <c r="G5831" s="194">
        <f>+'Información ELECTRO PUNO'!G5811</f>
        <v>12</v>
      </c>
      <c r="H5831" s="9" t="str">
        <f t="shared" si="646"/>
        <v>Poste</v>
      </c>
      <c r="I5831" s="194" t="str">
        <f>+'Información ELECTRO PUNO'!F5811</f>
        <v>Madera Tratada</v>
      </c>
      <c r="J5831" s="194" t="str">
        <f>+'Información ELECTRO PUNO'!B5811</f>
        <v>PPM20</v>
      </c>
      <c r="K5831" s="9" t="str">
        <f t="shared" si="648"/>
        <v>POSTE DE MADERA TRATADA DE 12 mts. CL.5</v>
      </c>
      <c r="L5831" s="139">
        <f t="shared" si="649"/>
        <v>0.41</v>
      </c>
    </row>
    <row r="5832" spans="1:12" x14ac:dyDescent="0.25">
      <c r="A5832" s="193">
        <f>+'Información ELECTRO PUNO'!A5812</f>
        <v>5811</v>
      </c>
      <c r="B5832" s="26" t="str">
        <f t="shared" si="647"/>
        <v>SICODI</v>
      </c>
      <c r="C5832" s="9" t="str">
        <f t="shared" si="643"/>
        <v>Puno</v>
      </c>
      <c r="D5832" s="9" t="str">
        <f t="shared" si="644"/>
        <v>No Reporta</v>
      </c>
      <c r="E5832" s="9" t="str">
        <f t="shared" si="645"/>
        <v>No Reporta</v>
      </c>
      <c r="F5832" s="194" t="str">
        <f>+'Información ELECTRO PUNO'!E5812</f>
        <v>MT</v>
      </c>
      <c r="G5832" s="194">
        <f>+'Información ELECTRO PUNO'!G5812</f>
        <v>12</v>
      </c>
      <c r="H5832" s="9" t="str">
        <f t="shared" si="646"/>
        <v>Poste</v>
      </c>
      <c r="I5832" s="194" t="str">
        <f>+'Información ELECTRO PUNO'!F5812</f>
        <v>Madera Tratada</v>
      </c>
      <c r="J5832" s="194" t="str">
        <f>+'Información ELECTRO PUNO'!B5812</f>
        <v>PPM20</v>
      </c>
      <c r="K5832" s="9" t="str">
        <f t="shared" si="648"/>
        <v>POSTE DE MADERA TRATADA DE 12 mts. CL.5</v>
      </c>
      <c r="L5832" s="139">
        <f t="shared" si="649"/>
        <v>0.41</v>
      </c>
    </row>
    <row r="5833" spans="1:12" x14ac:dyDescent="0.25">
      <c r="A5833" s="193">
        <f>+'Información ELECTRO PUNO'!A5813</f>
        <v>5812</v>
      </c>
      <c r="B5833" s="26" t="str">
        <f t="shared" si="647"/>
        <v>SICODI</v>
      </c>
      <c r="C5833" s="9" t="str">
        <f t="shared" si="643"/>
        <v>Puno</v>
      </c>
      <c r="D5833" s="9" t="str">
        <f t="shared" si="644"/>
        <v>No Reporta</v>
      </c>
      <c r="E5833" s="9" t="str">
        <f t="shared" si="645"/>
        <v>No Reporta</v>
      </c>
      <c r="F5833" s="194" t="str">
        <f>+'Información ELECTRO PUNO'!E5813</f>
        <v>MT</v>
      </c>
      <c r="G5833" s="194">
        <f>+'Información ELECTRO PUNO'!G5813</f>
        <v>12</v>
      </c>
      <c r="H5833" s="9" t="str">
        <f t="shared" si="646"/>
        <v>Poste</v>
      </c>
      <c r="I5833" s="194" t="str">
        <f>+'Información ELECTRO PUNO'!F5813</f>
        <v>Madera Tratada</v>
      </c>
      <c r="J5833" s="194" t="str">
        <f>+'Información ELECTRO PUNO'!B5813</f>
        <v>PPM20</v>
      </c>
      <c r="K5833" s="9" t="str">
        <f t="shared" si="648"/>
        <v>POSTE DE MADERA TRATADA DE 12 mts. CL.5</v>
      </c>
      <c r="L5833" s="139">
        <f t="shared" si="649"/>
        <v>0.41</v>
      </c>
    </row>
    <row r="5834" spans="1:12" x14ac:dyDescent="0.25">
      <c r="A5834" s="193">
        <f>+'Información ELECTRO PUNO'!A5814</f>
        <v>5813</v>
      </c>
      <c r="B5834" s="26" t="str">
        <f t="shared" si="647"/>
        <v>SICODI</v>
      </c>
      <c r="C5834" s="9" t="str">
        <f t="shared" si="643"/>
        <v>Puno</v>
      </c>
      <c r="D5834" s="9" t="str">
        <f t="shared" si="644"/>
        <v>No Reporta</v>
      </c>
      <c r="E5834" s="9" t="str">
        <f t="shared" si="645"/>
        <v>No Reporta</v>
      </c>
      <c r="F5834" s="194" t="str">
        <f>+'Información ELECTRO PUNO'!E5814</f>
        <v>MT</v>
      </c>
      <c r="G5834" s="194">
        <f>+'Información ELECTRO PUNO'!G5814</f>
        <v>12</v>
      </c>
      <c r="H5834" s="9" t="str">
        <f t="shared" si="646"/>
        <v>Poste</v>
      </c>
      <c r="I5834" s="194" t="str">
        <f>+'Información ELECTRO PUNO'!F5814</f>
        <v>Madera Tratada</v>
      </c>
      <c r="J5834" s="194" t="str">
        <f>+'Información ELECTRO PUNO'!B5814</f>
        <v>PPM20</v>
      </c>
      <c r="K5834" s="9" t="str">
        <f t="shared" si="648"/>
        <v>POSTE DE MADERA TRATADA DE 12 mts. CL.5</v>
      </c>
      <c r="L5834" s="139">
        <f t="shared" si="649"/>
        <v>0.41</v>
      </c>
    </row>
    <row r="5835" spans="1:12" x14ac:dyDescent="0.25">
      <c r="A5835" s="193">
        <f>+'Información ELECTRO PUNO'!A5815</f>
        <v>5814</v>
      </c>
      <c r="B5835" s="26" t="str">
        <f t="shared" si="647"/>
        <v>SICODI</v>
      </c>
      <c r="C5835" s="9" t="str">
        <f t="shared" si="643"/>
        <v>Puno</v>
      </c>
      <c r="D5835" s="9" t="str">
        <f t="shared" si="644"/>
        <v>No Reporta</v>
      </c>
      <c r="E5835" s="9" t="str">
        <f t="shared" si="645"/>
        <v>No Reporta</v>
      </c>
      <c r="F5835" s="194" t="str">
        <f>+'Información ELECTRO PUNO'!E5815</f>
        <v>MT</v>
      </c>
      <c r="G5835" s="194">
        <f>+'Información ELECTRO PUNO'!G5815</f>
        <v>12</v>
      </c>
      <c r="H5835" s="9" t="str">
        <f t="shared" si="646"/>
        <v>Poste</v>
      </c>
      <c r="I5835" s="194" t="str">
        <f>+'Información ELECTRO PUNO'!F5815</f>
        <v>Madera Tratada</v>
      </c>
      <c r="J5835" s="194" t="str">
        <f>+'Información ELECTRO PUNO'!B5815</f>
        <v>PPM20</v>
      </c>
      <c r="K5835" s="9" t="str">
        <f t="shared" si="648"/>
        <v>POSTE DE MADERA TRATADA DE 12 mts. CL.5</v>
      </c>
      <c r="L5835" s="139">
        <f t="shared" si="649"/>
        <v>0.41</v>
      </c>
    </row>
    <row r="5836" spans="1:12" x14ac:dyDescent="0.25">
      <c r="A5836" s="193">
        <f>+'Información ELECTRO PUNO'!A5816</f>
        <v>5815</v>
      </c>
      <c r="B5836" s="26" t="str">
        <f t="shared" si="647"/>
        <v>SICODI</v>
      </c>
      <c r="C5836" s="9" t="str">
        <f t="shared" si="643"/>
        <v>Puno</v>
      </c>
      <c r="D5836" s="9" t="str">
        <f t="shared" si="644"/>
        <v>No Reporta</v>
      </c>
      <c r="E5836" s="9" t="str">
        <f t="shared" si="645"/>
        <v>No Reporta</v>
      </c>
      <c r="F5836" s="194" t="str">
        <f>+'Información ELECTRO PUNO'!E5816</f>
        <v>MT</v>
      </c>
      <c r="G5836" s="194">
        <f>+'Información ELECTRO PUNO'!G5816</f>
        <v>12</v>
      </c>
      <c r="H5836" s="9" t="str">
        <f t="shared" si="646"/>
        <v>Poste</v>
      </c>
      <c r="I5836" s="194" t="str">
        <f>+'Información ELECTRO PUNO'!F5816</f>
        <v>Madera Tratada</v>
      </c>
      <c r="J5836" s="194" t="str">
        <f>+'Información ELECTRO PUNO'!B5816</f>
        <v>PPM20</v>
      </c>
      <c r="K5836" s="9" t="str">
        <f t="shared" si="648"/>
        <v>POSTE DE MADERA TRATADA DE 12 mts. CL.5</v>
      </c>
      <c r="L5836" s="139">
        <f t="shared" si="649"/>
        <v>0.41</v>
      </c>
    </row>
    <row r="5837" spans="1:12" x14ac:dyDescent="0.25">
      <c r="A5837" s="193">
        <f>+'Información ELECTRO PUNO'!A5817</f>
        <v>5816</v>
      </c>
      <c r="B5837" s="26" t="str">
        <f t="shared" si="647"/>
        <v>SICODI</v>
      </c>
      <c r="C5837" s="9" t="str">
        <f t="shared" si="643"/>
        <v>Puno</v>
      </c>
      <c r="D5837" s="9" t="str">
        <f t="shared" si="644"/>
        <v>No Reporta</v>
      </c>
      <c r="E5837" s="9" t="str">
        <f t="shared" si="645"/>
        <v>No Reporta</v>
      </c>
      <c r="F5837" s="194" t="str">
        <f>+'Información ELECTRO PUNO'!E5817</f>
        <v>BT</v>
      </c>
      <c r="G5837" s="194">
        <f>+'Información ELECTRO PUNO'!G5817</f>
        <v>8</v>
      </c>
      <c r="H5837" s="9" t="str">
        <f t="shared" si="646"/>
        <v>Poste</v>
      </c>
      <c r="I5837" s="194" t="str">
        <f>+'Información ELECTRO PUNO'!F5817</f>
        <v>Concreto Armado</v>
      </c>
      <c r="J5837" s="194" t="str">
        <f>+'Información ELECTRO PUNO'!B5817</f>
        <v>PPC06</v>
      </c>
      <c r="K5837" s="9" t="str">
        <f t="shared" si="648"/>
        <v>POSTE DE CONCRETO ARMADO DE  8/300/120/240</v>
      </c>
      <c r="L5837" s="139">
        <f t="shared" si="649"/>
        <v>0.14000000000000001</v>
      </c>
    </row>
    <row r="5838" spans="1:12" x14ac:dyDescent="0.25">
      <c r="A5838" s="193">
        <f>+'Información ELECTRO PUNO'!A5818</f>
        <v>5817</v>
      </c>
      <c r="B5838" s="26" t="str">
        <f t="shared" si="647"/>
        <v>SICODI</v>
      </c>
      <c r="C5838" s="9" t="str">
        <f t="shared" si="643"/>
        <v>Puno</v>
      </c>
      <c r="D5838" s="9" t="str">
        <f t="shared" si="644"/>
        <v>No Reporta</v>
      </c>
      <c r="E5838" s="9" t="str">
        <f t="shared" si="645"/>
        <v>No Reporta</v>
      </c>
      <c r="F5838" s="194" t="str">
        <f>+'Información ELECTRO PUNO'!E5818</f>
        <v>BT</v>
      </c>
      <c r="G5838" s="194">
        <f>+'Información ELECTRO PUNO'!G5818</f>
        <v>8</v>
      </c>
      <c r="H5838" s="9" t="str">
        <f t="shared" si="646"/>
        <v>Poste</v>
      </c>
      <c r="I5838" s="194" t="str">
        <f>+'Información ELECTRO PUNO'!F5818</f>
        <v>Concreto Armado</v>
      </c>
      <c r="J5838" s="194" t="str">
        <f>+'Información ELECTRO PUNO'!B5818</f>
        <v>PPC06</v>
      </c>
      <c r="K5838" s="9" t="str">
        <f t="shared" si="648"/>
        <v>POSTE DE CONCRETO ARMADO DE  8/300/120/240</v>
      </c>
      <c r="L5838" s="139">
        <f t="shared" si="649"/>
        <v>0.14000000000000001</v>
      </c>
    </row>
    <row r="5839" spans="1:12" x14ac:dyDescent="0.25">
      <c r="A5839" s="193">
        <f>+'Información ELECTRO PUNO'!A5819</f>
        <v>5818</v>
      </c>
      <c r="B5839" s="26" t="str">
        <f t="shared" si="647"/>
        <v>SICODI</v>
      </c>
      <c r="C5839" s="9" t="str">
        <f t="shared" si="643"/>
        <v>Puno</v>
      </c>
      <c r="D5839" s="9" t="str">
        <f t="shared" si="644"/>
        <v>No Reporta</v>
      </c>
      <c r="E5839" s="9" t="str">
        <f t="shared" si="645"/>
        <v>No Reporta</v>
      </c>
      <c r="F5839" s="194" t="str">
        <f>+'Información ELECTRO PUNO'!E5819</f>
        <v>BT</v>
      </c>
      <c r="G5839" s="194">
        <f>+'Información ELECTRO PUNO'!G5819</f>
        <v>8</v>
      </c>
      <c r="H5839" s="9" t="str">
        <f t="shared" si="646"/>
        <v>Poste</v>
      </c>
      <c r="I5839" s="194" t="str">
        <f>+'Información ELECTRO PUNO'!F5819</f>
        <v>Concreto Armado</v>
      </c>
      <c r="J5839" s="194" t="str">
        <f>+'Información ELECTRO PUNO'!B5819</f>
        <v>PPC06</v>
      </c>
      <c r="K5839" s="9" t="str">
        <f t="shared" si="648"/>
        <v>POSTE DE CONCRETO ARMADO DE  8/300/120/240</v>
      </c>
      <c r="L5839" s="139">
        <f t="shared" si="649"/>
        <v>0.14000000000000001</v>
      </c>
    </row>
    <row r="5840" spans="1:12" x14ac:dyDescent="0.25">
      <c r="A5840" s="193">
        <f>+'Información ELECTRO PUNO'!A5820</f>
        <v>5819</v>
      </c>
      <c r="B5840" s="26" t="str">
        <f t="shared" si="647"/>
        <v>SICODI</v>
      </c>
      <c r="C5840" s="9" t="str">
        <f t="shared" si="643"/>
        <v>Puno</v>
      </c>
      <c r="D5840" s="9" t="str">
        <f t="shared" si="644"/>
        <v>No Reporta</v>
      </c>
      <c r="E5840" s="9" t="str">
        <f t="shared" si="645"/>
        <v>No Reporta</v>
      </c>
      <c r="F5840" s="194" t="str">
        <f>+'Información ELECTRO PUNO'!E5820</f>
        <v>BT</v>
      </c>
      <c r="G5840" s="194">
        <f>+'Información ELECTRO PUNO'!G5820</f>
        <v>8</v>
      </c>
      <c r="H5840" s="9" t="str">
        <f t="shared" si="646"/>
        <v>Poste</v>
      </c>
      <c r="I5840" s="194" t="str">
        <f>+'Información ELECTRO PUNO'!F5820</f>
        <v>Concreto Armado</v>
      </c>
      <c r="J5840" s="194" t="str">
        <f>+'Información ELECTRO PUNO'!B5820</f>
        <v>PPC06</v>
      </c>
      <c r="K5840" s="9" t="str">
        <f t="shared" si="648"/>
        <v>POSTE DE CONCRETO ARMADO DE  8/300/120/240</v>
      </c>
      <c r="L5840" s="139">
        <f t="shared" si="649"/>
        <v>0.14000000000000001</v>
      </c>
    </row>
    <row r="5841" spans="1:12" x14ac:dyDescent="0.25">
      <c r="A5841" s="193">
        <f>+'Información ELECTRO PUNO'!A5821</f>
        <v>5820</v>
      </c>
      <c r="B5841" s="26" t="str">
        <f t="shared" si="647"/>
        <v>SICODI</v>
      </c>
      <c r="C5841" s="9" t="str">
        <f t="shared" si="643"/>
        <v>Puno</v>
      </c>
      <c r="D5841" s="9" t="str">
        <f t="shared" si="644"/>
        <v>No Reporta</v>
      </c>
      <c r="E5841" s="9" t="str">
        <f t="shared" si="645"/>
        <v>No Reporta</v>
      </c>
      <c r="F5841" s="194" t="str">
        <f>+'Información ELECTRO PUNO'!E5821</f>
        <v>MT</v>
      </c>
      <c r="G5841" s="194">
        <f>+'Información ELECTRO PUNO'!G5821</f>
        <v>13</v>
      </c>
      <c r="H5841" s="9" t="str">
        <f t="shared" si="646"/>
        <v>Poste</v>
      </c>
      <c r="I5841" s="194" t="str">
        <f>+'Información ELECTRO PUNO'!F5821</f>
        <v>Concreto Armado C</v>
      </c>
      <c r="J5841" s="194" t="str">
        <f>+'Información ELECTRO PUNO'!B5821</f>
        <v>PPC20</v>
      </c>
      <c r="K5841" s="9" t="str">
        <f t="shared" si="648"/>
        <v>POSTE DE CONCRETO ARMADO DE 13/400/150/345</v>
      </c>
      <c r="L5841" s="139">
        <f t="shared" si="649"/>
        <v>0.54</v>
      </c>
    </row>
    <row r="5842" spans="1:12" x14ac:dyDescent="0.25">
      <c r="A5842" s="193">
        <f>+'Información ELECTRO PUNO'!A5822</f>
        <v>5821</v>
      </c>
      <c r="B5842" s="26" t="str">
        <f t="shared" si="647"/>
        <v>SICODI</v>
      </c>
      <c r="C5842" s="9" t="str">
        <f t="shared" si="643"/>
        <v>Puno</v>
      </c>
      <c r="D5842" s="9" t="str">
        <f t="shared" si="644"/>
        <v>No Reporta</v>
      </c>
      <c r="E5842" s="9" t="str">
        <f t="shared" si="645"/>
        <v>No Reporta</v>
      </c>
      <c r="F5842" s="194" t="str">
        <f>+'Información ELECTRO PUNO'!E5822</f>
        <v>MT</v>
      </c>
      <c r="G5842" s="194">
        <f>+'Información ELECTRO PUNO'!G5822</f>
        <v>13</v>
      </c>
      <c r="H5842" s="9" t="str">
        <f t="shared" si="646"/>
        <v>Poste</v>
      </c>
      <c r="I5842" s="194" t="str">
        <f>+'Información ELECTRO PUNO'!F5822</f>
        <v>Concreto Armado C</v>
      </c>
      <c r="J5842" s="194" t="str">
        <f>+'Información ELECTRO PUNO'!B5822</f>
        <v>PPC20</v>
      </c>
      <c r="K5842" s="9" t="str">
        <f t="shared" si="648"/>
        <v>POSTE DE CONCRETO ARMADO DE 13/400/150/345</v>
      </c>
      <c r="L5842" s="139">
        <f t="shared" si="649"/>
        <v>0.54</v>
      </c>
    </row>
    <row r="5843" spans="1:12" x14ac:dyDescent="0.25">
      <c r="A5843" s="193">
        <f>+'Información ELECTRO PUNO'!A5823</f>
        <v>5822</v>
      </c>
      <c r="B5843" s="26" t="str">
        <f t="shared" si="647"/>
        <v>SICODI</v>
      </c>
      <c r="C5843" s="9" t="str">
        <f t="shared" si="643"/>
        <v>Puno</v>
      </c>
      <c r="D5843" s="9" t="str">
        <f t="shared" si="644"/>
        <v>No Reporta</v>
      </c>
      <c r="E5843" s="9" t="str">
        <f t="shared" si="645"/>
        <v>No Reporta</v>
      </c>
      <c r="F5843" s="194" t="str">
        <f>+'Información ELECTRO PUNO'!E5823</f>
        <v>MT</v>
      </c>
      <c r="G5843" s="194">
        <f>+'Información ELECTRO PUNO'!G5823</f>
        <v>13</v>
      </c>
      <c r="H5843" s="9" t="str">
        <f t="shared" si="646"/>
        <v>Poste</v>
      </c>
      <c r="I5843" s="194" t="str">
        <f>+'Información ELECTRO PUNO'!F5823</f>
        <v>Concreto Armado C</v>
      </c>
      <c r="J5843" s="194" t="str">
        <f>+'Información ELECTRO PUNO'!B5823</f>
        <v>PPC20</v>
      </c>
      <c r="K5843" s="9" t="str">
        <f t="shared" si="648"/>
        <v>POSTE DE CONCRETO ARMADO DE 13/400/150/345</v>
      </c>
      <c r="L5843" s="139">
        <f t="shared" si="649"/>
        <v>0.54</v>
      </c>
    </row>
    <row r="5844" spans="1:12" x14ac:dyDescent="0.25">
      <c r="A5844" s="193">
        <f>+'Información ELECTRO PUNO'!A5824</f>
        <v>5823</v>
      </c>
      <c r="B5844" s="26" t="str">
        <f t="shared" si="647"/>
        <v>SICODI</v>
      </c>
      <c r="C5844" s="9" t="str">
        <f t="shared" si="643"/>
        <v>Puno</v>
      </c>
      <c r="D5844" s="9" t="str">
        <f t="shared" si="644"/>
        <v>No Reporta</v>
      </c>
      <c r="E5844" s="9" t="str">
        <f t="shared" si="645"/>
        <v>No Reporta</v>
      </c>
      <c r="F5844" s="194" t="str">
        <f>+'Información ELECTRO PUNO'!E5824</f>
        <v>MT</v>
      </c>
      <c r="G5844" s="194">
        <f>+'Información ELECTRO PUNO'!G5824</f>
        <v>13</v>
      </c>
      <c r="H5844" s="9" t="str">
        <f t="shared" si="646"/>
        <v>Poste</v>
      </c>
      <c r="I5844" s="194" t="str">
        <f>+'Información ELECTRO PUNO'!F5824</f>
        <v>Concreto Armado C</v>
      </c>
      <c r="J5844" s="194" t="str">
        <f>+'Información ELECTRO PUNO'!B5824</f>
        <v>PPC20</v>
      </c>
      <c r="K5844" s="9" t="str">
        <f t="shared" si="648"/>
        <v>POSTE DE CONCRETO ARMADO DE 13/400/150/345</v>
      </c>
      <c r="L5844" s="139">
        <f t="shared" si="649"/>
        <v>0.54</v>
      </c>
    </row>
    <row r="5845" spans="1:12" x14ac:dyDescent="0.25">
      <c r="A5845" s="193">
        <f>+'Información ELECTRO PUNO'!A5825</f>
        <v>5824</v>
      </c>
      <c r="B5845" s="26" t="str">
        <f t="shared" si="647"/>
        <v>SICODI</v>
      </c>
      <c r="C5845" s="9" t="str">
        <f t="shared" si="643"/>
        <v>Puno</v>
      </c>
      <c r="D5845" s="9" t="str">
        <f t="shared" si="644"/>
        <v>No Reporta</v>
      </c>
      <c r="E5845" s="9" t="str">
        <f t="shared" si="645"/>
        <v>No Reporta</v>
      </c>
      <c r="F5845" s="194" t="str">
        <f>+'Información ELECTRO PUNO'!E5825</f>
        <v>MT</v>
      </c>
      <c r="G5845" s="194">
        <f>+'Información ELECTRO PUNO'!G5825</f>
        <v>13</v>
      </c>
      <c r="H5845" s="9" t="str">
        <f t="shared" si="646"/>
        <v>Poste</v>
      </c>
      <c r="I5845" s="194" t="str">
        <f>+'Información ELECTRO PUNO'!F5825</f>
        <v>Concreto Armado C</v>
      </c>
      <c r="J5845" s="194" t="str">
        <f>+'Información ELECTRO PUNO'!B5825</f>
        <v>PPC20</v>
      </c>
      <c r="K5845" s="9" t="str">
        <f t="shared" si="648"/>
        <v>POSTE DE CONCRETO ARMADO DE 13/400/150/345</v>
      </c>
      <c r="L5845" s="139">
        <f t="shared" si="649"/>
        <v>0.54</v>
      </c>
    </row>
    <row r="5846" spans="1:12" x14ac:dyDescent="0.25">
      <c r="A5846" s="193">
        <f>+'Información ELECTRO PUNO'!A5826</f>
        <v>5825</v>
      </c>
      <c r="B5846" s="26" t="str">
        <f t="shared" si="647"/>
        <v>SICODI</v>
      </c>
      <c r="C5846" s="9" t="str">
        <f t="shared" ref="C5846:C5909" si="650">+$C$10</f>
        <v>Puno</v>
      </c>
      <c r="D5846" s="9" t="str">
        <f t="shared" ref="D5846:D5909" si="651">+$D$10</f>
        <v>No Reporta</v>
      </c>
      <c r="E5846" s="9" t="str">
        <f t="shared" ref="E5846:E5909" si="652">+$E$10</f>
        <v>No Reporta</v>
      </c>
      <c r="F5846" s="194" t="str">
        <f>+'Información ELECTRO PUNO'!E5826</f>
        <v>MT</v>
      </c>
      <c r="G5846" s="194">
        <f>+'Información ELECTRO PUNO'!G5826</f>
        <v>13</v>
      </c>
      <c r="H5846" s="9" t="str">
        <f t="shared" ref="H5846:H5909" si="653">+$H$10</f>
        <v>Poste</v>
      </c>
      <c r="I5846" s="194" t="str">
        <f>+'Información ELECTRO PUNO'!F5826</f>
        <v>Concreto Armado C</v>
      </c>
      <c r="J5846" s="194" t="str">
        <f>+'Información ELECTRO PUNO'!B5826</f>
        <v>PPC20</v>
      </c>
      <c r="K5846" s="9" t="str">
        <f t="shared" si="648"/>
        <v>POSTE DE CONCRETO ARMADO DE 13/400/150/345</v>
      </c>
      <c r="L5846" s="139">
        <f t="shared" si="649"/>
        <v>0.54</v>
      </c>
    </row>
    <row r="5847" spans="1:12" x14ac:dyDescent="0.25">
      <c r="A5847" s="193">
        <f>+'Información ELECTRO PUNO'!A5827</f>
        <v>5826</v>
      </c>
      <c r="B5847" s="26" t="str">
        <f t="shared" ref="B5847:B5910" si="654">+INDEX($B$8:$B$16,MATCH(J5847,$J$8:$J$16,0))</f>
        <v>SICODI</v>
      </c>
      <c r="C5847" s="9" t="str">
        <f t="shared" si="650"/>
        <v>Puno</v>
      </c>
      <c r="D5847" s="9" t="str">
        <f t="shared" si="651"/>
        <v>No Reporta</v>
      </c>
      <c r="E5847" s="9" t="str">
        <f t="shared" si="652"/>
        <v>No Reporta</v>
      </c>
      <c r="F5847" s="194" t="str">
        <f>+'Información ELECTRO PUNO'!E5827</f>
        <v>MT</v>
      </c>
      <c r="G5847" s="194">
        <f>+'Información ELECTRO PUNO'!G5827</f>
        <v>13</v>
      </c>
      <c r="H5847" s="9" t="str">
        <f t="shared" si="653"/>
        <v>Poste</v>
      </c>
      <c r="I5847" s="194" t="str">
        <f>+'Información ELECTRO PUNO'!F5827</f>
        <v>Concreto Armado C</v>
      </c>
      <c r="J5847" s="194" t="str">
        <f>+'Información ELECTRO PUNO'!B5827</f>
        <v>PPC20</v>
      </c>
      <c r="K5847" s="9" t="str">
        <f t="shared" ref="K5847:K5910" si="655">+VLOOKUP(J5847,$J$8:$K$16,2,FALSE)</f>
        <v>POSTE DE CONCRETO ARMADO DE 13/400/150/345</v>
      </c>
      <c r="L5847" s="139">
        <f t="shared" ref="L5847:L5910" si="656">+VLOOKUP(J5847,$J$8:$U$16,12,FALSE)</f>
        <v>0.54</v>
      </c>
    </row>
    <row r="5848" spans="1:12" x14ac:dyDescent="0.25">
      <c r="A5848" s="193">
        <f>+'Información ELECTRO PUNO'!A5828</f>
        <v>5827</v>
      </c>
      <c r="B5848" s="26" t="str">
        <f t="shared" si="654"/>
        <v>SICODI</v>
      </c>
      <c r="C5848" s="9" t="str">
        <f t="shared" si="650"/>
        <v>Puno</v>
      </c>
      <c r="D5848" s="9" t="str">
        <f t="shared" si="651"/>
        <v>No Reporta</v>
      </c>
      <c r="E5848" s="9" t="str">
        <f t="shared" si="652"/>
        <v>No Reporta</v>
      </c>
      <c r="F5848" s="194" t="str">
        <f>+'Información ELECTRO PUNO'!E5828</f>
        <v>MT</v>
      </c>
      <c r="G5848" s="194">
        <f>+'Información ELECTRO PUNO'!G5828</f>
        <v>13</v>
      </c>
      <c r="H5848" s="9" t="str">
        <f t="shared" si="653"/>
        <v>Poste</v>
      </c>
      <c r="I5848" s="194" t="str">
        <f>+'Información ELECTRO PUNO'!F5828</f>
        <v>Concreto Armado C</v>
      </c>
      <c r="J5848" s="194" t="str">
        <f>+'Información ELECTRO PUNO'!B5828</f>
        <v>PPC20</v>
      </c>
      <c r="K5848" s="9" t="str">
        <f t="shared" si="655"/>
        <v>POSTE DE CONCRETO ARMADO DE 13/400/150/345</v>
      </c>
      <c r="L5848" s="139">
        <f t="shared" si="656"/>
        <v>0.54</v>
      </c>
    </row>
    <row r="5849" spans="1:12" x14ac:dyDescent="0.25">
      <c r="A5849" s="193">
        <f>+'Información ELECTRO PUNO'!A5829</f>
        <v>5828</v>
      </c>
      <c r="B5849" s="26" t="str">
        <f t="shared" si="654"/>
        <v>SICODI</v>
      </c>
      <c r="C5849" s="9" t="str">
        <f t="shared" si="650"/>
        <v>Puno</v>
      </c>
      <c r="D5849" s="9" t="str">
        <f t="shared" si="651"/>
        <v>No Reporta</v>
      </c>
      <c r="E5849" s="9" t="str">
        <f t="shared" si="652"/>
        <v>No Reporta</v>
      </c>
      <c r="F5849" s="194" t="str">
        <f>+'Información ELECTRO PUNO'!E5829</f>
        <v>MT</v>
      </c>
      <c r="G5849" s="194">
        <f>+'Información ELECTRO PUNO'!G5829</f>
        <v>13</v>
      </c>
      <c r="H5849" s="9" t="str">
        <f t="shared" si="653"/>
        <v>Poste</v>
      </c>
      <c r="I5849" s="194" t="str">
        <f>+'Información ELECTRO PUNO'!F5829</f>
        <v>Concreto Armado C</v>
      </c>
      <c r="J5849" s="194" t="str">
        <f>+'Información ELECTRO PUNO'!B5829</f>
        <v>PPC20</v>
      </c>
      <c r="K5849" s="9" t="str">
        <f t="shared" si="655"/>
        <v>POSTE DE CONCRETO ARMADO DE 13/400/150/345</v>
      </c>
      <c r="L5849" s="139">
        <f t="shared" si="656"/>
        <v>0.54</v>
      </c>
    </row>
    <row r="5850" spans="1:12" x14ac:dyDescent="0.25">
      <c r="A5850" s="193">
        <f>+'Información ELECTRO PUNO'!A5830</f>
        <v>5829</v>
      </c>
      <c r="B5850" s="26" t="str">
        <f t="shared" si="654"/>
        <v>SICODI</v>
      </c>
      <c r="C5850" s="9" t="str">
        <f t="shared" si="650"/>
        <v>Puno</v>
      </c>
      <c r="D5850" s="9" t="str">
        <f t="shared" si="651"/>
        <v>No Reporta</v>
      </c>
      <c r="E5850" s="9" t="str">
        <f t="shared" si="652"/>
        <v>No Reporta</v>
      </c>
      <c r="F5850" s="194" t="str">
        <f>+'Información ELECTRO PUNO'!E5830</f>
        <v>BT</v>
      </c>
      <c r="G5850" s="194">
        <f>+'Información ELECTRO PUNO'!G5830</f>
        <v>8</v>
      </c>
      <c r="H5850" s="9" t="str">
        <f t="shared" si="653"/>
        <v>Poste</v>
      </c>
      <c r="I5850" s="194" t="str">
        <f>+'Información ELECTRO PUNO'!F5830</f>
        <v>Concreto Armado</v>
      </c>
      <c r="J5850" s="194" t="str">
        <f>+'Información ELECTRO PUNO'!B5830</f>
        <v>PPC06</v>
      </c>
      <c r="K5850" s="9" t="str">
        <f t="shared" si="655"/>
        <v>POSTE DE CONCRETO ARMADO DE  8/300/120/240</v>
      </c>
      <c r="L5850" s="139">
        <f t="shared" si="656"/>
        <v>0.14000000000000001</v>
      </c>
    </row>
    <row r="5851" spans="1:12" x14ac:dyDescent="0.25">
      <c r="A5851" s="193">
        <f>+'Información ELECTRO PUNO'!A5831</f>
        <v>5830</v>
      </c>
      <c r="B5851" s="26" t="str">
        <f t="shared" si="654"/>
        <v>SICODI</v>
      </c>
      <c r="C5851" s="9" t="str">
        <f t="shared" si="650"/>
        <v>Puno</v>
      </c>
      <c r="D5851" s="9" t="str">
        <f t="shared" si="651"/>
        <v>No Reporta</v>
      </c>
      <c r="E5851" s="9" t="str">
        <f t="shared" si="652"/>
        <v>No Reporta</v>
      </c>
      <c r="F5851" s="194" t="str">
        <f>+'Información ELECTRO PUNO'!E5831</f>
        <v>MT</v>
      </c>
      <c r="G5851" s="194">
        <f>+'Información ELECTRO PUNO'!G5831</f>
        <v>13</v>
      </c>
      <c r="H5851" s="9" t="str">
        <f t="shared" si="653"/>
        <v>Poste</v>
      </c>
      <c r="I5851" s="194" t="str">
        <f>+'Información ELECTRO PUNO'!F5831</f>
        <v>Concreto Armado C</v>
      </c>
      <c r="J5851" s="194" t="str">
        <f>+'Información ELECTRO PUNO'!B5831</f>
        <v>PPC20</v>
      </c>
      <c r="K5851" s="9" t="str">
        <f t="shared" si="655"/>
        <v>POSTE DE CONCRETO ARMADO DE 13/400/150/345</v>
      </c>
      <c r="L5851" s="139">
        <f t="shared" si="656"/>
        <v>0.54</v>
      </c>
    </row>
    <row r="5852" spans="1:12" x14ac:dyDescent="0.25">
      <c r="A5852" s="193">
        <f>+'Información ELECTRO PUNO'!A5832</f>
        <v>5831</v>
      </c>
      <c r="B5852" s="26" t="str">
        <f t="shared" si="654"/>
        <v>SICODI</v>
      </c>
      <c r="C5852" s="9" t="str">
        <f t="shared" si="650"/>
        <v>Puno</v>
      </c>
      <c r="D5852" s="9" t="str">
        <f t="shared" si="651"/>
        <v>No Reporta</v>
      </c>
      <c r="E5852" s="9" t="str">
        <f t="shared" si="652"/>
        <v>No Reporta</v>
      </c>
      <c r="F5852" s="194" t="str">
        <f>+'Información ELECTRO PUNO'!E5832</f>
        <v>BT</v>
      </c>
      <c r="G5852" s="194">
        <f>+'Información ELECTRO PUNO'!G5832</f>
        <v>8</v>
      </c>
      <c r="H5852" s="9" t="str">
        <f t="shared" si="653"/>
        <v>Poste</v>
      </c>
      <c r="I5852" s="194" t="str">
        <f>+'Información ELECTRO PUNO'!F5832</f>
        <v>Concreto Armado</v>
      </c>
      <c r="J5852" s="194" t="str">
        <f>+'Información ELECTRO PUNO'!B5832</f>
        <v>PPC06</v>
      </c>
      <c r="K5852" s="9" t="str">
        <f t="shared" si="655"/>
        <v>POSTE DE CONCRETO ARMADO DE  8/300/120/240</v>
      </c>
      <c r="L5852" s="139">
        <f t="shared" si="656"/>
        <v>0.14000000000000001</v>
      </c>
    </row>
    <row r="5853" spans="1:12" x14ac:dyDescent="0.25">
      <c r="A5853" s="193">
        <f>+'Información ELECTRO PUNO'!A5833</f>
        <v>5832</v>
      </c>
      <c r="B5853" s="26" t="str">
        <f t="shared" si="654"/>
        <v>SICODI</v>
      </c>
      <c r="C5853" s="9" t="str">
        <f t="shared" si="650"/>
        <v>Puno</v>
      </c>
      <c r="D5853" s="9" t="str">
        <f t="shared" si="651"/>
        <v>No Reporta</v>
      </c>
      <c r="E5853" s="9" t="str">
        <f t="shared" si="652"/>
        <v>No Reporta</v>
      </c>
      <c r="F5853" s="194" t="str">
        <f>+'Información ELECTRO PUNO'!E5833</f>
        <v>MT</v>
      </c>
      <c r="G5853" s="194">
        <f>+'Información ELECTRO PUNO'!G5833</f>
        <v>13</v>
      </c>
      <c r="H5853" s="9" t="str">
        <f t="shared" si="653"/>
        <v>Poste</v>
      </c>
      <c r="I5853" s="194" t="str">
        <f>+'Información ELECTRO PUNO'!F5833</f>
        <v>Concreto Armado C</v>
      </c>
      <c r="J5853" s="194" t="str">
        <f>+'Información ELECTRO PUNO'!B5833</f>
        <v>PPC20</v>
      </c>
      <c r="K5853" s="9" t="str">
        <f t="shared" si="655"/>
        <v>POSTE DE CONCRETO ARMADO DE 13/400/150/345</v>
      </c>
      <c r="L5853" s="139">
        <f t="shared" si="656"/>
        <v>0.54</v>
      </c>
    </row>
    <row r="5854" spans="1:12" x14ac:dyDescent="0.25">
      <c r="A5854" s="193">
        <f>+'Información ELECTRO PUNO'!A5834</f>
        <v>5833</v>
      </c>
      <c r="B5854" s="26" t="str">
        <f t="shared" si="654"/>
        <v>SICODI</v>
      </c>
      <c r="C5854" s="9" t="str">
        <f t="shared" si="650"/>
        <v>Puno</v>
      </c>
      <c r="D5854" s="9" t="str">
        <f t="shared" si="651"/>
        <v>No Reporta</v>
      </c>
      <c r="E5854" s="9" t="str">
        <f t="shared" si="652"/>
        <v>No Reporta</v>
      </c>
      <c r="F5854" s="194" t="str">
        <f>+'Información ELECTRO PUNO'!E5834</f>
        <v>MT</v>
      </c>
      <c r="G5854" s="194">
        <f>+'Información ELECTRO PUNO'!G5834</f>
        <v>13</v>
      </c>
      <c r="H5854" s="9" t="str">
        <f t="shared" si="653"/>
        <v>Poste</v>
      </c>
      <c r="I5854" s="194" t="str">
        <f>+'Información ELECTRO PUNO'!F5834</f>
        <v>Concreto Armado C</v>
      </c>
      <c r="J5854" s="194" t="str">
        <f>+'Información ELECTRO PUNO'!B5834</f>
        <v>PPC20</v>
      </c>
      <c r="K5854" s="9" t="str">
        <f t="shared" si="655"/>
        <v>POSTE DE CONCRETO ARMADO DE 13/400/150/345</v>
      </c>
      <c r="L5854" s="139">
        <f t="shared" si="656"/>
        <v>0.54</v>
      </c>
    </row>
    <row r="5855" spans="1:12" x14ac:dyDescent="0.25">
      <c r="A5855" s="193">
        <f>+'Información ELECTRO PUNO'!A5835</f>
        <v>5834</v>
      </c>
      <c r="B5855" s="26" t="str">
        <f t="shared" si="654"/>
        <v>SICODI</v>
      </c>
      <c r="C5855" s="9" t="str">
        <f t="shared" si="650"/>
        <v>Puno</v>
      </c>
      <c r="D5855" s="9" t="str">
        <f t="shared" si="651"/>
        <v>No Reporta</v>
      </c>
      <c r="E5855" s="9" t="str">
        <f t="shared" si="652"/>
        <v>No Reporta</v>
      </c>
      <c r="F5855" s="194" t="str">
        <f>+'Información ELECTRO PUNO'!E5835</f>
        <v>MT</v>
      </c>
      <c r="G5855" s="194">
        <f>+'Información ELECTRO PUNO'!G5835</f>
        <v>13</v>
      </c>
      <c r="H5855" s="9" t="str">
        <f t="shared" si="653"/>
        <v>Poste</v>
      </c>
      <c r="I5855" s="194" t="str">
        <f>+'Información ELECTRO PUNO'!F5835</f>
        <v>Concreto Armado C</v>
      </c>
      <c r="J5855" s="194" t="str">
        <f>+'Información ELECTRO PUNO'!B5835</f>
        <v>PPC20</v>
      </c>
      <c r="K5855" s="9" t="str">
        <f t="shared" si="655"/>
        <v>POSTE DE CONCRETO ARMADO DE 13/400/150/345</v>
      </c>
      <c r="L5855" s="139">
        <f t="shared" si="656"/>
        <v>0.54</v>
      </c>
    </row>
    <row r="5856" spans="1:12" x14ac:dyDescent="0.25">
      <c r="A5856" s="193">
        <f>+'Información ELECTRO PUNO'!A5836</f>
        <v>5835</v>
      </c>
      <c r="B5856" s="26" t="str">
        <f t="shared" si="654"/>
        <v>SICODI</v>
      </c>
      <c r="C5856" s="9" t="str">
        <f t="shared" si="650"/>
        <v>Puno</v>
      </c>
      <c r="D5856" s="9" t="str">
        <f t="shared" si="651"/>
        <v>No Reporta</v>
      </c>
      <c r="E5856" s="9" t="str">
        <f t="shared" si="652"/>
        <v>No Reporta</v>
      </c>
      <c r="F5856" s="194" t="str">
        <f>+'Información ELECTRO PUNO'!E5836</f>
        <v>MT</v>
      </c>
      <c r="G5856" s="194">
        <f>+'Información ELECTRO PUNO'!G5836</f>
        <v>13</v>
      </c>
      <c r="H5856" s="9" t="str">
        <f t="shared" si="653"/>
        <v>Poste</v>
      </c>
      <c r="I5856" s="194" t="str">
        <f>+'Información ELECTRO PUNO'!F5836</f>
        <v>Concreto Armado C</v>
      </c>
      <c r="J5856" s="194" t="str">
        <f>+'Información ELECTRO PUNO'!B5836</f>
        <v>PPC20</v>
      </c>
      <c r="K5856" s="9" t="str">
        <f t="shared" si="655"/>
        <v>POSTE DE CONCRETO ARMADO DE 13/400/150/345</v>
      </c>
      <c r="L5856" s="139">
        <f t="shared" si="656"/>
        <v>0.54</v>
      </c>
    </row>
    <row r="5857" spans="1:12" x14ac:dyDescent="0.25">
      <c r="A5857" s="193">
        <f>+'Información ELECTRO PUNO'!A5837</f>
        <v>5836</v>
      </c>
      <c r="B5857" s="26" t="str">
        <f t="shared" si="654"/>
        <v>SICODI</v>
      </c>
      <c r="C5857" s="9" t="str">
        <f t="shared" si="650"/>
        <v>Puno</v>
      </c>
      <c r="D5857" s="9" t="str">
        <f t="shared" si="651"/>
        <v>No Reporta</v>
      </c>
      <c r="E5857" s="9" t="str">
        <f t="shared" si="652"/>
        <v>No Reporta</v>
      </c>
      <c r="F5857" s="194" t="str">
        <f>+'Información ELECTRO PUNO'!E5837</f>
        <v>MT</v>
      </c>
      <c r="G5857" s="194">
        <f>+'Información ELECTRO PUNO'!G5837</f>
        <v>13</v>
      </c>
      <c r="H5857" s="9" t="str">
        <f t="shared" si="653"/>
        <v>Poste</v>
      </c>
      <c r="I5857" s="194" t="str">
        <f>+'Información ELECTRO PUNO'!F5837</f>
        <v>Concreto Armado C</v>
      </c>
      <c r="J5857" s="194" t="str">
        <f>+'Información ELECTRO PUNO'!B5837</f>
        <v>PPC20</v>
      </c>
      <c r="K5857" s="9" t="str">
        <f t="shared" si="655"/>
        <v>POSTE DE CONCRETO ARMADO DE 13/400/150/345</v>
      </c>
      <c r="L5857" s="139">
        <f t="shared" si="656"/>
        <v>0.54</v>
      </c>
    </row>
    <row r="5858" spans="1:12" x14ac:dyDescent="0.25">
      <c r="A5858" s="193">
        <f>+'Información ELECTRO PUNO'!A5838</f>
        <v>5837</v>
      </c>
      <c r="B5858" s="26" t="str">
        <f t="shared" si="654"/>
        <v>SICODI</v>
      </c>
      <c r="C5858" s="9" t="str">
        <f t="shared" si="650"/>
        <v>Puno</v>
      </c>
      <c r="D5858" s="9" t="str">
        <f t="shared" si="651"/>
        <v>No Reporta</v>
      </c>
      <c r="E5858" s="9" t="str">
        <f t="shared" si="652"/>
        <v>No Reporta</v>
      </c>
      <c r="F5858" s="194" t="str">
        <f>+'Información ELECTRO PUNO'!E5838</f>
        <v>MT</v>
      </c>
      <c r="G5858" s="194">
        <f>+'Información ELECTRO PUNO'!G5838</f>
        <v>13</v>
      </c>
      <c r="H5858" s="9" t="str">
        <f t="shared" si="653"/>
        <v>Poste</v>
      </c>
      <c r="I5858" s="194" t="str">
        <f>+'Información ELECTRO PUNO'!F5838</f>
        <v>Concreto Armado C</v>
      </c>
      <c r="J5858" s="194" t="str">
        <f>+'Información ELECTRO PUNO'!B5838</f>
        <v>PPC20</v>
      </c>
      <c r="K5858" s="9" t="str">
        <f t="shared" si="655"/>
        <v>POSTE DE CONCRETO ARMADO DE 13/400/150/345</v>
      </c>
      <c r="L5858" s="139">
        <f t="shared" si="656"/>
        <v>0.54</v>
      </c>
    </row>
    <row r="5859" spans="1:12" x14ac:dyDescent="0.25">
      <c r="A5859" s="193">
        <f>+'Información ELECTRO PUNO'!A5839</f>
        <v>5838</v>
      </c>
      <c r="B5859" s="26" t="str">
        <f t="shared" si="654"/>
        <v>SICODI</v>
      </c>
      <c r="C5859" s="9" t="str">
        <f t="shared" si="650"/>
        <v>Puno</v>
      </c>
      <c r="D5859" s="9" t="str">
        <f t="shared" si="651"/>
        <v>No Reporta</v>
      </c>
      <c r="E5859" s="9" t="str">
        <f t="shared" si="652"/>
        <v>No Reporta</v>
      </c>
      <c r="F5859" s="194" t="str">
        <f>+'Información ELECTRO PUNO'!E5839</f>
        <v>MT</v>
      </c>
      <c r="G5859" s="194">
        <f>+'Información ELECTRO PUNO'!G5839</f>
        <v>13</v>
      </c>
      <c r="H5859" s="9" t="str">
        <f t="shared" si="653"/>
        <v>Poste</v>
      </c>
      <c r="I5859" s="194" t="str">
        <f>+'Información ELECTRO PUNO'!F5839</f>
        <v>Concreto Armado C</v>
      </c>
      <c r="J5859" s="194" t="str">
        <f>+'Información ELECTRO PUNO'!B5839</f>
        <v>PPC20</v>
      </c>
      <c r="K5859" s="9" t="str">
        <f t="shared" si="655"/>
        <v>POSTE DE CONCRETO ARMADO DE 13/400/150/345</v>
      </c>
      <c r="L5859" s="139">
        <f t="shared" si="656"/>
        <v>0.54</v>
      </c>
    </row>
    <row r="5860" spans="1:12" x14ac:dyDescent="0.25">
      <c r="A5860" s="193">
        <f>+'Información ELECTRO PUNO'!A5840</f>
        <v>5839</v>
      </c>
      <c r="B5860" s="26" t="str">
        <f t="shared" si="654"/>
        <v>SICODI</v>
      </c>
      <c r="C5860" s="9" t="str">
        <f t="shared" si="650"/>
        <v>Puno</v>
      </c>
      <c r="D5860" s="9" t="str">
        <f t="shared" si="651"/>
        <v>No Reporta</v>
      </c>
      <c r="E5860" s="9" t="str">
        <f t="shared" si="652"/>
        <v>No Reporta</v>
      </c>
      <c r="F5860" s="194" t="str">
        <f>+'Información ELECTRO PUNO'!E5840</f>
        <v>MT</v>
      </c>
      <c r="G5860" s="194">
        <f>+'Información ELECTRO PUNO'!G5840</f>
        <v>13</v>
      </c>
      <c r="H5860" s="9" t="str">
        <f t="shared" si="653"/>
        <v>Poste</v>
      </c>
      <c r="I5860" s="194" t="str">
        <f>+'Información ELECTRO PUNO'!F5840</f>
        <v>Concreto Armado C</v>
      </c>
      <c r="J5860" s="194" t="str">
        <f>+'Información ELECTRO PUNO'!B5840</f>
        <v>PPC20</v>
      </c>
      <c r="K5860" s="9" t="str">
        <f t="shared" si="655"/>
        <v>POSTE DE CONCRETO ARMADO DE 13/400/150/345</v>
      </c>
      <c r="L5860" s="139">
        <f t="shared" si="656"/>
        <v>0.54</v>
      </c>
    </row>
    <row r="5861" spans="1:12" x14ac:dyDescent="0.25">
      <c r="A5861" s="193">
        <f>+'Información ELECTRO PUNO'!A5841</f>
        <v>5840</v>
      </c>
      <c r="B5861" s="26" t="str">
        <f t="shared" si="654"/>
        <v>SICODI</v>
      </c>
      <c r="C5861" s="9" t="str">
        <f t="shared" si="650"/>
        <v>Puno</v>
      </c>
      <c r="D5861" s="9" t="str">
        <f t="shared" si="651"/>
        <v>No Reporta</v>
      </c>
      <c r="E5861" s="9" t="str">
        <f t="shared" si="652"/>
        <v>No Reporta</v>
      </c>
      <c r="F5861" s="194" t="str">
        <f>+'Información ELECTRO PUNO'!E5841</f>
        <v>MT</v>
      </c>
      <c r="G5861" s="194">
        <f>+'Información ELECTRO PUNO'!G5841</f>
        <v>13</v>
      </c>
      <c r="H5861" s="9" t="str">
        <f t="shared" si="653"/>
        <v>Poste</v>
      </c>
      <c r="I5861" s="194" t="str">
        <f>+'Información ELECTRO PUNO'!F5841</f>
        <v>Concreto Armado C</v>
      </c>
      <c r="J5861" s="194" t="str">
        <f>+'Información ELECTRO PUNO'!B5841</f>
        <v>PPC20</v>
      </c>
      <c r="K5861" s="9" t="str">
        <f t="shared" si="655"/>
        <v>POSTE DE CONCRETO ARMADO DE 13/400/150/345</v>
      </c>
      <c r="L5861" s="139">
        <f t="shared" si="656"/>
        <v>0.54</v>
      </c>
    </row>
    <row r="5862" spans="1:12" x14ac:dyDescent="0.25">
      <c r="A5862" s="193">
        <f>+'Información ELECTRO PUNO'!A5842</f>
        <v>5841</v>
      </c>
      <c r="B5862" s="26" t="str">
        <f t="shared" si="654"/>
        <v>SICODI</v>
      </c>
      <c r="C5862" s="9" t="str">
        <f t="shared" si="650"/>
        <v>Puno</v>
      </c>
      <c r="D5862" s="9" t="str">
        <f t="shared" si="651"/>
        <v>No Reporta</v>
      </c>
      <c r="E5862" s="9" t="str">
        <f t="shared" si="652"/>
        <v>No Reporta</v>
      </c>
      <c r="F5862" s="194" t="str">
        <f>+'Información ELECTRO PUNO'!E5842</f>
        <v>MT</v>
      </c>
      <c r="G5862" s="194">
        <f>+'Información ELECTRO PUNO'!G5842</f>
        <v>13</v>
      </c>
      <c r="H5862" s="9" t="str">
        <f t="shared" si="653"/>
        <v>Poste</v>
      </c>
      <c r="I5862" s="194" t="str">
        <f>+'Información ELECTRO PUNO'!F5842</f>
        <v>Concreto Armado C</v>
      </c>
      <c r="J5862" s="194" t="str">
        <f>+'Información ELECTRO PUNO'!B5842</f>
        <v>PPC20</v>
      </c>
      <c r="K5862" s="9" t="str">
        <f t="shared" si="655"/>
        <v>POSTE DE CONCRETO ARMADO DE 13/400/150/345</v>
      </c>
      <c r="L5862" s="139">
        <f t="shared" si="656"/>
        <v>0.54</v>
      </c>
    </row>
    <row r="5863" spans="1:12" x14ac:dyDescent="0.25">
      <c r="A5863" s="193">
        <f>+'Información ELECTRO PUNO'!A5843</f>
        <v>5842</v>
      </c>
      <c r="B5863" s="26" t="str">
        <f t="shared" si="654"/>
        <v>SICODI</v>
      </c>
      <c r="C5863" s="9" t="str">
        <f t="shared" si="650"/>
        <v>Puno</v>
      </c>
      <c r="D5863" s="9" t="str">
        <f t="shared" si="651"/>
        <v>No Reporta</v>
      </c>
      <c r="E5863" s="9" t="str">
        <f t="shared" si="652"/>
        <v>No Reporta</v>
      </c>
      <c r="F5863" s="194" t="str">
        <f>+'Información ELECTRO PUNO'!E5843</f>
        <v>MT</v>
      </c>
      <c r="G5863" s="194">
        <f>+'Información ELECTRO PUNO'!G5843</f>
        <v>13</v>
      </c>
      <c r="H5863" s="9" t="str">
        <f t="shared" si="653"/>
        <v>Poste</v>
      </c>
      <c r="I5863" s="194" t="str">
        <f>+'Información ELECTRO PUNO'!F5843</f>
        <v>Concreto Armado C</v>
      </c>
      <c r="J5863" s="194" t="str">
        <f>+'Información ELECTRO PUNO'!B5843</f>
        <v>PPC20</v>
      </c>
      <c r="K5863" s="9" t="str">
        <f t="shared" si="655"/>
        <v>POSTE DE CONCRETO ARMADO DE 13/400/150/345</v>
      </c>
      <c r="L5863" s="139">
        <f t="shared" si="656"/>
        <v>0.54</v>
      </c>
    </row>
    <row r="5864" spans="1:12" x14ac:dyDescent="0.25">
      <c r="A5864" s="193">
        <f>+'Información ELECTRO PUNO'!A5844</f>
        <v>5843</v>
      </c>
      <c r="B5864" s="26" t="str">
        <f t="shared" si="654"/>
        <v>SICODI</v>
      </c>
      <c r="C5864" s="9" t="str">
        <f t="shared" si="650"/>
        <v>Puno</v>
      </c>
      <c r="D5864" s="9" t="str">
        <f t="shared" si="651"/>
        <v>No Reporta</v>
      </c>
      <c r="E5864" s="9" t="str">
        <f t="shared" si="652"/>
        <v>No Reporta</v>
      </c>
      <c r="F5864" s="194" t="str">
        <f>+'Información ELECTRO PUNO'!E5844</f>
        <v>BT</v>
      </c>
      <c r="G5864" s="194">
        <f>+'Información ELECTRO PUNO'!G5844</f>
        <v>8</v>
      </c>
      <c r="H5864" s="9" t="str">
        <f t="shared" si="653"/>
        <v>Poste</v>
      </c>
      <c r="I5864" s="194" t="str">
        <f>+'Información ELECTRO PUNO'!F5844</f>
        <v>Concreto Armado</v>
      </c>
      <c r="J5864" s="194" t="str">
        <f>+'Información ELECTRO PUNO'!B5844</f>
        <v>PPC06</v>
      </c>
      <c r="K5864" s="9" t="str">
        <f t="shared" si="655"/>
        <v>POSTE DE CONCRETO ARMADO DE  8/300/120/240</v>
      </c>
      <c r="L5864" s="139">
        <f t="shared" si="656"/>
        <v>0.14000000000000001</v>
      </c>
    </row>
    <row r="5865" spans="1:12" x14ac:dyDescent="0.25">
      <c r="A5865" s="193">
        <f>+'Información ELECTRO PUNO'!A5845</f>
        <v>5844</v>
      </c>
      <c r="B5865" s="26" t="str">
        <f t="shared" si="654"/>
        <v>SICODI</v>
      </c>
      <c r="C5865" s="9" t="str">
        <f t="shared" si="650"/>
        <v>Puno</v>
      </c>
      <c r="D5865" s="9" t="str">
        <f t="shared" si="651"/>
        <v>No Reporta</v>
      </c>
      <c r="E5865" s="9" t="str">
        <f t="shared" si="652"/>
        <v>No Reporta</v>
      </c>
      <c r="F5865" s="194" t="str">
        <f>+'Información ELECTRO PUNO'!E5845</f>
        <v>BT</v>
      </c>
      <c r="G5865" s="194">
        <f>+'Información ELECTRO PUNO'!G5845</f>
        <v>8</v>
      </c>
      <c r="H5865" s="9" t="str">
        <f t="shared" si="653"/>
        <v>Poste</v>
      </c>
      <c r="I5865" s="194" t="str">
        <f>+'Información ELECTRO PUNO'!F5845</f>
        <v>Concreto Armado</v>
      </c>
      <c r="J5865" s="194" t="str">
        <f>+'Información ELECTRO PUNO'!B5845</f>
        <v>PPC06</v>
      </c>
      <c r="K5865" s="9" t="str">
        <f t="shared" si="655"/>
        <v>POSTE DE CONCRETO ARMADO DE  8/300/120/240</v>
      </c>
      <c r="L5865" s="139">
        <f t="shared" si="656"/>
        <v>0.14000000000000001</v>
      </c>
    </row>
    <row r="5866" spans="1:12" x14ac:dyDescent="0.25">
      <c r="A5866" s="193">
        <f>+'Información ELECTRO PUNO'!A5846</f>
        <v>5845</v>
      </c>
      <c r="B5866" s="26" t="str">
        <f t="shared" si="654"/>
        <v>SICODI</v>
      </c>
      <c r="C5866" s="9" t="str">
        <f t="shared" si="650"/>
        <v>Puno</v>
      </c>
      <c r="D5866" s="9" t="str">
        <f t="shared" si="651"/>
        <v>No Reporta</v>
      </c>
      <c r="E5866" s="9" t="str">
        <f t="shared" si="652"/>
        <v>No Reporta</v>
      </c>
      <c r="F5866" s="194" t="str">
        <f>+'Información ELECTRO PUNO'!E5846</f>
        <v>MT</v>
      </c>
      <c r="G5866" s="194">
        <f>+'Información ELECTRO PUNO'!G5846</f>
        <v>13</v>
      </c>
      <c r="H5866" s="9" t="str">
        <f t="shared" si="653"/>
        <v>Poste</v>
      </c>
      <c r="I5866" s="194" t="str">
        <f>+'Información ELECTRO PUNO'!F5846</f>
        <v>Concreto Armado C</v>
      </c>
      <c r="J5866" s="194" t="str">
        <f>+'Información ELECTRO PUNO'!B5846</f>
        <v>PPC20</v>
      </c>
      <c r="K5866" s="9" t="str">
        <f t="shared" si="655"/>
        <v>POSTE DE CONCRETO ARMADO DE 13/400/150/345</v>
      </c>
      <c r="L5866" s="139">
        <f t="shared" si="656"/>
        <v>0.54</v>
      </c>
    </row>
    <row r="5867" spans="1:12" x14ac:dyDescent="0.25">
      <c r="A5867" s="193">
        <f>+'Información ELECTRO PUNO'!A5847</f>
        <v>5846</v>
      </c>
      <c r="B5867" s="26" t="str">
        <f t="shared" si="654"/>
        <v>SICODI</v>
      </c>
      <c r="C5867" s="9" t="str">
        <f t="shared" si="650"/>
        <v>Puno</v>
      </c>
      <c r="D5867" s="9" t="str">
        <f t="shared" si="651"/>
        <v>No Reporta</v>
      </c>
      <c r="E5867" s="9" t="str">
        <f t="shared" si="652"/>
        <v>No Reporta</v>
      </c>
      <c r="F5867" s="194" t="str">
        <f>+'Información ELECTRO PUNO'!E5847</f>
        <v>MT</v>
      </c>
      <c r="G5867" s="194">
        <f>+'Información ELECTRO PUNO'!G5847</f>
        <v>13</v>
      </c>
      <c r="H5867" s="9" t="str">
        <f t="shared" si="653"/>
        <v>Poste</v>
      </c>
      <c r="I5867" s="194" t="str">
        <f>+'Información ELECTRO PUNO'!F5847</f>
        <v>Concreto Armado C</v>
      </c>
      <c r="J5867" s="194" t="str">
        <f>+'Información ELECTRO PUNO'!B5847</f>
        <v>PPC20</v>
      </c>
      <c r="K5867" s="9" t="str">
        <f t="shared" si="655"/>
        <v>POSTE DE CONCRETO ARMADO DE 13/400/150/345</v>
      </c>
      <c r="L5867" s="139">
        <f t="shared" si="656"/>
        <v>0.54</v>
      </c>
    </row>
    <row r="5868" spans="1:12" x14ac:dyDescent="0.25">
      <c r="A5868" s="193">
        <f>+'Información ELECTRO PUNO'!A5848</f>
        <v>5847</v>
      </c>
      <c r="B5868" s="26" t="str">
        <f t="shared" si="654"/>
        <v>SICODI</v>
      </c>
      <c r="C5868" s="9" t="str">
        <f t="shared" si="650"/>
        <v>Puno</v>
      </c>
      <c r="D5868" s="9" t="str">
        <f t="shared" si="651"/>
        <v>No Reporta</v>
      </c>
      <c r="E5868" s="9" t="str">
        <f t="shared" si="652"/>
        <v>No Reporta</v>
      </c>
      <c r="F5868" s="194" t="str">
        <f>+'Información ELECTRO PUNO'!E5848</f>
        <v>MT</v>
      </c>
      <c r="G5868" s="194">
        <f>+'Información ELECTRO PUNO'!G5848</f>
        <v>13</v>
      </c>
      <c r="H5868" s="9" t="str">
        <f t="shared" si="653"/>
        <v>Poste</v>
      </c>
      <c r="I5868" s="194" t="str">
        <f>+'Información ELECTRO PUNO'!F5848</f>
        <v>Concreto Armado C</v>
      </c>
      <c r="J5868" s="194" t="str">
        <f>+'Información ELECTRO PUNO'!B5848</f>
        <v>PPC20</v>
      </c>
      <c r="K5868" s="9" t="str">
        <f t="shared" si="655"/>
        <v>POSTE DE CONCRETO ARMADO DE 13/400/150/345</v>
      </c>
      <c r="L5868" s="139">
        <f t="shared" si="656"/>
        <v>0.54</v>
      </c>
    </row>
    <row r="5869" spans="1:12" x14ac:dyDescent="0.25">
      <c r="A5869" s="193">
        <f>+'Información ELECTRO PUNO'!A5849</f>
        <v>5848</v>
      </c>
      <c r="B5869" s="26" t="str">
        <f t="shared" si="654"/>
        <v>SICODI</v>
      </c>
      <c r="C5869" s="9" t="str">
        <f t="shared" si="650"/>
        <v>Puno</v>
      </c>
      <c r="D5869" s="9" t="str">
        <f t="shared" si="651"/>
        <v>No Reporta</v>
      </c>
      <c r="E5869" s="9" t="str">
        <f t="shared" si="652"/>
        <v>No Reporta</v>
      </c>
      <c r="F5869" s="194" t="str">
        <f>+'Información ELECTRO PUNO'!E5849</f>
        <v>MT</v>
      </c>
      <c r="G5869" s="194">
        <f>+'Información ELECTRO PUNO'!G5849</f>
        <v>13</v>
      </c>
      <c r="H5869" s="9" t="str">
        <f t="shared" si="653"/>
        <v>Poste</v>
      </c>
      <c r="I5869" s="194" t="str">
        <f>+'Información ELECTRO PUNO'!F5849</f>
        <v>Concreto Armado C</v>
      </c>
      <c r="J5869" s="194" t="str">
        <f>+'Información ELECTRO PUNO'!B5849</f>
        <v>PPC20</v>
      </c>
      <c r="K5869" s="9" t="str">
        <f t="shared" si="655"/>
        <v>POSTE DE CONCRETO ARMADO DE 13/400/150/345</v>
      </c>
      <c r="L5869" s="139">
        <f t="shared" si="656"/>
        <v>0.54</v>
      </c>
    </row>
    <row r="5870" spans="1:12" x14ac:dyDescent="0.25">
      <c r="A5870" s="193">
        <f>+'Información ELECTRO PUNO'!A5850</f>
        <v>5849</v>
      </c>
      <c r="B5870" s="26" t="str">
        <f t="shared" si="654"/>
        <v>SICODI</v>
      </c>
      <c r="C5870" s="9" t="str">
        <f t="shared" si="650"/>
        <v>Puno</v>
      </c>
      <c r="D5870" s="9" t="str">
        <f t="shared" si="651"/>
        <v>No Reporta</v>
      </c>
      <c r="E5870" s="9" t="str">
        <f t="shared" si="652"/>
        <v>No Reporta</v>
      </c>
      <c r="F5870" s="194" t="str">
        <f>+'Información ELECTRO PUNO'!E5850</f>
        <v>MT</v>
      </c>
      <c r="G5870" s="194">
        <f>+'Información ELECTRO PUNO'!G5850</f>
        <v>13</v>
      </c>
      <c r="H5870" s="9" t="str">
        <f t="shared" si="653"/>
        <v>Poste</v>
      </c>
      <c r="I5870" s="194" t="str">
        <f>+'Información ELECTRO PUNO'!F5850</f>
        <v>Concreto Armado C</v>
      </c>
      <c r="J5870" s="194" t="str">
        <f>+'Información ELECTRO PUNO'!B5850</f>
        <v>PPC20</v>
      </c>
      <c r="K5870" s="9" t="str">
        <f t="shared" si="655"/>
        <v>POSTE DE CONCRETO ARMADO DE 13/400/150/345</v>
      </c>
      <c r="L5870" s="139">
        <f t="shared" si="656"/>
        <v>0.54</v>
      </c>
    </row>
    <row r="5871" spans="1:12" x14ac:dyDescent="0.25">
      <c r="A5871" s="193">
        <f>+'Información ELECTRO PUNO'!A5851</f>
        <v>5850</v>
      </c>
      <c r="B5871" s="26" t="str">
        <f t="shared" si="654"/>
        <v>SICODI</v>
      </c>
      <c r="C5871" s="9" t="str">
        <f t="shared" si="650"/>
        <v>Puno</v>
      </c>
      <c r="D5871" s="9" t="str">
        <f t="shared" si="651"/>
        <v>No Reporta</v>
      </c>
      <c r="E5871" s="9" t="str">
        <f t="shared" si="652"/>
        <v>No Reporta</v>
      </c>
      <c r="F5871" s="194" t="str">
        <f>+'Información ELECTRO PUNO'!E5851</f>
        <v>MT</v>
      </c>
      <c r="G5871" s="194">
        <f>+'Información ELECTRO PUNO'!G5851</f>
        <v>13</v>
      </c>
      <c r="H5871" s="9" t="str">
        <f t="shared" si="653"/>
        <v>Poste</v>
      </c>
      <c r="I5871" s="194" t="str">
        <f>+'Información ELECTRO PUNO'!F5851</f>
        <v>Concreto Armado C</v>
      </c>
      <c r="J5871" s="194" t="str">
        <f>+'Información ELECTRO PUNO'!B5851</f>
        <v>PPC20</v>
      </c>
      <c r="K5871" s="9" t="str">
        <f t="shared" si="655"/>
        <v>POSTE DE CONCRETO ARMADO DE 13/400/150/345</v>
      </c>
      <c r="L5871" s="139">
        <f t="shared" si="656"/>
        <v>0.54</v>
      </c>
    </row>
    <row r="5872" spans="1:12" x14ac:dyDescent="0.25">
      <c r="A5872" s="193">
        <f>+'Información ELECTRO PUNO'!A5852</f>
        <v>5851</v>
      </c>
      <c r="B5872" s="26" t="str">
        <f t="shared" si="654"/>
        <v>SICODI</v>
      </c>
      <c r="C5872" s="9" t="str">
        <f t="shared" si="650"/>
        <v>Puno</v>
      </c>
      <c r="D5872" s="9" t="str">
        <f t="shared" si="651"/>
        <v>No Reporta</v>
      </c>
      <c r="E5872" s="9" t="str">
        <f t="shared" si="652"/>
        <v>No Reporta</v>
      </c>
      <c r="F5872" s="194" t="str">
        <f>+'Información ELECTRO PUNO'!E5852</f>
        <v>MT</v>
      </c>
      <c r="G5872" s="194">
        <f>+'Información ELECTRO PUNO'!G5852</f>
        <v>13</v>
      </c>
      <c r="H5872" s="9" t="str">
        <f t="shared" si="653"/>
        <v>Poste</v>
      </c>
      <c r="I5872" s="194" t="str">
        <f>+'Información ELECTRO PUNO'!F5852</f>
        <v>Concreto Armado C</v>
      </c>
      <c r="J5872" s="194" t="str">
        <f>+'Información ELECTRO PUNO'!B5852</f>
        <v>PPC20</v>
      </c>
      <c r="K5872" s="9" t="str">
        <f t="shared" si="655"/>
        <v>POSTE DE CONCRETO ARMADO DE 13/400/150/345</v>
      </c>
      <c r="L5872" s="139">
        <f t="shared" si="656"/>
        <v>0.54</v>
      </c>
    </row>
    <row r="5873" spans="1:12" x14ac:dyDescent="0.25">
      <c r="A5873" s="193">
        <f>+'Información ELECTRO PUNO'!A5853</f>
        <v>5852</v>
      </c>
      <c r="B5873" s="26" t="str">
        <f t="shared" si="654"/>
        <v>SICODI</v>
      </c>
      <c r="C5873" s="9" t="str">
        <f t="shared" si="650"/>
        <v>Puno</v>
      </c>
      <c r="D5873" s="9" t="str">
        <f t="shared" si="651"/>
        <v>No Reporta</v>
      </c>
      <c r="E5873" s="9" t="str">
        <f t="shared" si="652"/>
        <v>No Reporta</v>
      </c>
      <c r="F5873" s="194" t="str">
        <f>+'Información ELECTRO PUNO'!E5853</f>
        <v>MT</v>
      </c>
      <c r="G5873" s="194">
        <f>+'Información ELECTRO PUNO'!G5853</f>
        <v>13</v>
      </c>
      <c r="H5873" s="9" t="str">
        <f t="shared" si="653"/>
        <v>Poste</v>
      </c>
      <c r="I5873" s="194" t="str">
        <f>+'Información ELECTRO PUNO'!F5853</f>
        <v>Concreto Armado C</v>
      </c>
      <c r="J5873" s="194" t="str">
        <f>+'Información ELECTRO PUNO'!B5853</f>
        <v>PPC20</v>
      </c>
      <c r="K5873" s="9" t="str">
        <f t="shared" si="655"/>
        <v>POSTE DE CONCRETO ARMADO DE 13/400/150/345</v>
      </c>
      <c r="L5873" s="139">
        <f t="shared" si="656"/>
        <v>0.54</v>
      </c>
    </row>
    <row r="5874" spans="1:12" x14ac:dyDescent="0.25">
      <c r="A5874" s="193">
        <f>+'Información ELECTRO PUNO'!A5854</f>
        <v>5853</v>
      </c>
      <c r="B5874" s="26" t="str">
        <f t="shared" si="654"/>
        <v>SICODI</v>
      </c>
      <c r="C5874" s="9" t="str">
        <f t="shared" si="650"/>
        <v>Puno</v>
      </c>
      <c r="D5874" s="9" t="str">
        <f t="shared" si="651"/>
        <v>No Reporta</v>
      </c>
      <c r="E5874" s="9" t="str">
        <f t="shared" si="652"/>
        <v>No Reporta</v>
      </c>
      <c r="F5874" s="194" t="str">
        <f>+'Información ELECTRO PUNO'!E5854</f>
        <v>MT</v>
      </c>
      <c r="G5874" s="194">
        <f>+'Información ELECTRO PUNO'!G5854</f>
        <v>12</v>
      </c>
      <c r="H5874" s="9" t="str">
        <f t="shared" si="653"/>
        <v>Poste</v>
      </c>
      <c r="I5874" s="194" t="str">
        <f>+'Información ELECTRO PUNO'!F5854</f>
        <v>Madera Tratada</v>
      </c>
      <c r="J5874" s="194" t="str">
        <f>+'Información ELECTRO PUNO'!B5854</f>
        <v>PPM20</v>
      </c>
      <c r="K5874" s="9" t="str">
        <f t="shared" si="655"/>
        <v>POSTE DE MADERA TRATADA DE 12 mts. CL.5</v>
      </c>
      <c r="L5874" s="139">
        <f t="shared" si="656"/>
        <v>0.41</v>
      </c>
    </row>
    <row r="5875" spans="1:12" x14ac:dyDescent="0.25">
      <c r="A5875" s="193">
        <f>+'Información ELECTRO PUNO'!A5855</f>
        <v>5854</v>
      </c>
      <c r="B5875" s="26" t="str">
        <f t="shared" si="654"/>
        <v>SICODI</v>
      </c>
      <c r="C5875" s="9" t="str">
        <f t="shared" si="650"/>
        <v>Puno</v>
      </c>
      <c r="D5875" s="9" t="str">
        <f t="shared" si="651"/>
        <v>No Reporta</v>
      </c>
      <c r="E5875" s="9" t="str">
        <f t="shared" si="652"/>
        <v>No Reporta</v>
      </c>
      <c r="F5875" s="194" t="str">
        <f>+'Información ELECTRO PUNO'!E5855</f>
        <v>MT</v>
      </c>
      <c r="G5875" s="194">
        <f>+'Información ELECTRO PUNO'!G5855</f>
        <v>12</v>
      </c>
      <c r="H5875" s="9" t="str">
        <f t="shared" si="653"/>
        <v>Poste</v>
      </c>
      <c r="I5875" s="194" t="str">
        <f>+'Información ELECTRO PUNO'!F5855</f>
        <v>Madera Tratada</v>
      </c>
      <c r="J5875" s="194" t="str">
        <f>+'Información ELECTRO PUNO'!B5855</f>
        <v>PPM20</v>
      </c>
      <c r="K5875" s="9" t="str">
        <f t="shared" si="655"/>
        <v>POSTE DE MADERA TRATADA DE 12 mts. CL.5</v>
      </c>
      <c r="L5875" s="139">
        <f t="shared" si="656"/>
        <v>0.41</v>
      </c>
    </row>
    <row r="5876" spans="1:12" x14ac:dyDescent="0.25">
      <c r="A5876" s="193">
        <f>+'Información ELECTRO PUNO'!A5856</f>
        <v>5855</v>
      </c>
      <c r="B5876" s="26" t="str">
        <f t="shared" si="654"/>
        <v>SICODI</v>
      </c>
      <c r="C5876" s="9" t="str">
        <f t="shared" si="650"/>
        <v>Puno</v>
      </c>
      <c r="D5876" s="9" t="str">
        <f t="shared" si="651"/>
        <v>No Reporta</v>
      </c>
      <c r="E5876" s="9" t="str">
        <f t="shared" si="652"/>
        <v>No Reporta</v>
      </c>
      <c r="F5876" s="194" t="str">
        <f>+'Información ELECTRO PUNO'!E5856</f>
        <v>MT</v>
      </c>
      <c r="G5876" s="194">
        <f>+'Información ELECTRO PUNO'!G5856</f>
        <v>12</v>
      </c>
      <c r="H5876" s="9" t="str">
        <f t="shared" si="653"/>
        <v>Poste</v>
      </c>
      <c r="I5876" s="194" t="str">
        <f>+'Información ELECTRO PUNO'!F5856</f>
        <v>Madera Tratada</v>
      </c>
      <c r="J5876" s="194" t="str">
        <f>+'Información ELECTRO PUNO'!B5856</f>
        <v>PPM20</v>
      </c>
      <c r="K5876" s="9" t="str">
        <f t="shared" si="655"/>
        <v>POSTE DE MADERA TRATADA DE 12 mts. CL.5</v>
      </c>
      <c r="L5876" s="139">
        <f t="shared" si="656"/>
        <v>0.41</v>
      </c>
    </row>
    <row r="5877" spans="1:12" x14ac:dyDescent="0.25">
      <c r="A5877" s="193">
        <f>+'Información ELECTRO PUNO'!A5857</f>
        <v>5856</v>
      </c>
      <c r="B5877" s="26" t="str">
        <f t="shared" si="654"/>
        <v>SICODI</v>
      </c>
      <c r="C5877" s="9" t="str">
        <f t="shared" si="650"/>
        <v>Puno</v>
      </c>
      <c r="D5877" s="9" t="str">
        <f t="shared" si="651"/>
        <v>No Reporta</v>
      </c>
      <c r="E5877" s="9" t="str">
        <f t="shared" si="652"/>
        <v>No Reporta</v>
      </c>
      <c r="F5877" s="194" t="str">
        <f>+'Información ELECTRO PUNO'!E5857</f>
        <v>MT</v>
      </c>
      <c r="G5877" s="194">
        <f>+'Información ELECTRO PUNO'!G5857</f>
        <v>12</v>
      </c>
      <c r="H5877" s="9" t="str">
        <f t="shared" si="653"/>
        <v>Poste</v>
      </c>
      <c r="I5877" s="194" t="str">
        <f>+'Información ELECTRO PUNO'!F5857</f>
        <v>Madera Tratada</v>
      </c>
      <c r="J5877" s="194" t="str">
        <f>+'Información ELECTRO PUNO'!B5857</f>
        <v>PPM20</v>
      </c>
      <c r="K5877" s="9" t="str">
        <f t="shared" si="655"/>
        <v>POSTE DE MADERA TRATADA DE 12 mts. CL.5</v>
      </c>
      <c r="L5877" s="139">
        <f t="shared" si="656"/>
        <v>0.41</v>
      </c>
    </row>
    <row r="5878" spans="1:12" x14ac:dyDescent="0.25">
      <c r="A5878" s="193">
        <f>+'Información ELECTRO PUNO'!A5858</f>
        <v>5857</v>
      </c>
      <c r="B5878" s="26" t="str">
        <f t="shared" si="654"/>
        <v>SICODI</v>
      </c>
      <c r="C5878" s="9" t="str">
        <f t="shared" si="650"/>
        <v>Puno</v>
      </c>
      <c r="D5878" s="9" t="str">
        <f t="shared" si="651"/>
        <v>No Reporta</v>
      </c>
      <c r="E5878" s="9" t="str">
        <f t="shared" si="652"/>
        <v>No Reporta</v>
      </c>
      <c r="F5878" s="194" t="str">
        <f>+'Información ELECTRO PUNO'!E5858</f>
        <v>MT</v>
      </c>
      <c r="G5878" s="194">
        <f>+'Información ELECTRO PUNO'!G5858</f>
        <v>12</v>
      </c>
      <c r="H5878" s="9" t="str">
        <f t="shared" si="653"/>
        <v>Poste</v>
      </c>
      <c r="I5878" s="194" t="str">
        <f>+'Información ELECTRO PUNO'!F5858</f>
        <v>Madera Tratada</v>
      </c>
      <c r="J5878" s="194" t="str">
        <f>+'Información ELECTRO PUNO'!B5858</f>
        <v>PPM20</v>
      </c>
      <c r="K5878" s="9" t="str">
        <f t="shared" si="655"/>
        <v>POSTE DE MADERA TRATADA DE 12 mts. CL.5</v>
      </c>
      <c r="L5878" s="139">
        <f t="shared" si="656"/>
        <v>0.41</v>
      </c>
    </row>
    <row r="5879" spans="1:12" x14ac:dyDescent="0.25">
      <c r="A5879" s="193">
        <f>+'Información ELECTRO PUNO'!A5859</f>
        <v>5858</v>
      </c>
      <c r="B5879" s="26" t="str">
        <f t="shared" si="654"/>
        <v>SICODI</v>
      </c>
      <c r="C5879" s="9" t="str">
        <f t="shared" si="650"/>
        <v>Puno</v>
      </c>
      <c r="D5879" s="9" t="str">
        <f t="shared" si="651"/>
        <v>No Reporta</v>
      </c>
      <c r="E5879" s="9" t="str">
        <f t="shared" si="652"/>
        <v>No Reporta</v>
      </c>
      <c r="F5879" s="194" t="str">
        <f>+'Información ELECTRO PUNO'!E5859</f>
        <v>MT</v>
      </c>
      <c r="G5879" s="194">
        <f>+'Información ELECTRO PUNO'!G5859</f>
        <v>12</v>
      </c>
      <c r="H5879" s="9" t="str">
        <f t="shared" si="653"/>
        <v>Poste</v>
      </c>
      <c r="I5879" s="194" t="str">
        <f>+'Información ELECTRO PUNO'!F5859</f>
        <v>Madera Tratada</v>
      </c>
      <c r="J5879" s="194" t="str">
        <f>+'Información ELECTRO PUNO'!B5859</f>
        <v>PPM20</v>
      </c>
      <c r="K5879" s="9" t="str">
        <f t="shared" si="655"/>
        <v>POSTE DE MADERA TRATADA DE 12 mts. CL.5</v>
      </c>
      <c r="L5879" s="139">
        <f t="shared" si="656"/>
        <v>0.41</v>
      </c>
    </row>
    <row r="5880" spans="1:12" x14ac:dyDescent="0.25">
      <c r="A5880" s="193">
        <f>+'Información ELECTRO PUNO'!A5860</f>
        <v>5859</v>
      </c>
      <c r="B5880" s="26" t="str">
        <f t="shared" si="654"/>
        <v>SICODI</v>
      </c>
      <c r="C5880" s="9" t="str">
        <f t="shared" si="650"/>
        <v>Puno</v>
      </c>
      <c r="D5880" s="9" t="str">
        <f t="shared" si="651"/>
        <v>No Reporta</v>
      </c>
      <c r="E5880" s="9" t="str">
        <f t="shared" si="652"/>
        <v>No Reporta</v>
      </c>
      <c r="F5880" s="194" t="str">
        <f>+'Información ELECTRO PUNO'!E5860</f>
        <v>MT</v>
      </c>
      <c r="G5880" s="194">
        <f>+'Información ELECTRO PUNO'!G5860</f>
        <v>12</v>
      </c>
      <c r="H5880" s="9" t="str">
        <f t="shared" si="653"/>
        <v>Poste</v>
      </c>
      <c r="I5880" s="194" t="str">
        <f>+'Información ELECTRO PUNO'!F5860</f>
        <v>Madera Tratada</v>
      </c>
      <c r="J5880" s="194" t="str">
        <f>+'Información ELECTRO PUNO'!B5860</f>
        <v>PPM20</v>
      </c>
      <c r="K5880" s="9" t="str">
        <f t="shared" si="655"/>
        <v>POSTE DE MADERA TRATADA DE 12 mts. CL.5</v>
      </c>
      <c r="L5880" s="139">
        <f t="shared" si="656"/>
        <v>0.41</v>
      </c>
    </row>
    <row r="5881" spans="1:12" x14ac:dyDescent="0.25">
      <c r="A5881" s="193">
        <f>+'Información ELECTRO PUNO'!A5861</f>
        <v>5860</v>
      </c>
      <c r="B5881" s="26" t="str">
        <f t="shared" si="654"/>
        <v>SICODI</v>
      </c>
      <c r="C5881" s="9" t="str">
        <f t="shared" si="650"/>
        <v>Puno</v>
      </c>
      <c r="D5881" s="9" t="str">
        <f t="shared" si="651"/>
        <v>No Reporta</v>
      </c>
      <c r="E5881" s="9" t="str">
        <f t="shared" si="652"/>
        <v>No Reporta</v>
      </c>
      <c r="F5881" s="194" t="str">
        <f>+'Información ELECTRO PUNO'!E5861</f>
        <v>MT</v>
      </c>
      <c r="G5881" s="194">
        <f>+'Información ELECTRO PUNO'!G5861</f>
        <v>12</v>
      </c>
      <c r="H5881" s="9" t="str">
        <f t="shared" si="653"/>
        <v>Poste</v>
      </c>
      <c r="I5881" s="194" t="str">
        <f>+'Información ELECTRO PUNO'!F5861</f>
        <v>Madera Tratada</v>
      </c>
      <c r="J5881" s="194" t="str">
        <f>+'Información ELECTRO PUNO'!B5861</f>
        <v>PPM20</v>
      </c>
      <c r="K5881" s="9" t="str">
        <f t="shared" si="655"/>
        <v>POSTE DE MADERA TRATADA DE 12 mts. CL.5</v>
      </c>
      <c r="L5881" s="139">
        <f t="shared" si="656"/>
        <v>0.41</v>
      </c>
    </row>
    <row r="5882" spans="1:12" x14ac:dyDescent="0.25">
      <c r="A5882" s="193">
        <f>+'Información ELECTRO PUNO'!A5862</f>
        <v>5861</v>
      </c>
      <c r="B5882" s="26" t="str">
        <f t="shared" si="654"/>
        <v>SICODI</v>
      </c>
      <c r="C5882" s="9" t="str">
        <f t="shared" si="650"/>
        <v>Puno</v>
      </c>
      <c r="D5882" s="9" t="str">
        <f t="shared" si="651"/>
        <v>No Reporta</v>
      </c>
      <c r="E5882" s="9" t="str">
        <f t="shared" si="652"/>
        <v>No Reporta</v>
      </c>
      <c r="F5882" s="194" t="str">
        <f>+'Información ELECTRO PUNO'!E5862</f>
        <v>MT</v>
      </c>
      <c r="G5882" s="194">
        <f>+'Información ELECTRO PUNO'!G5862</f>
        <v>12</v>
      </c>
      <c r="H5882" s="9" t="str">
        <f t="shared" si="653"/>
        <v>Poste</v>
      </c>
      <c r="I5882" s="194" t="str">
        <f>+'Información ELECTRO PUNO'!F5862</f>
        <v>Madera Tratada</v>
      </c>
      <c r="J5882" s="194" t="str">
        <f>+'Información ELECTRO PUNO'!B5862</f>
        <v>PPM20</v>
      </c>
      <c r="K5882" s="9" t="str">
        <f t="shared" si="655"/>
        <v>POSTE DE MADERA TRATADA DE 12 mts. CL.5</v>
      </c>
      <c r="L5882" s="139">
        <f t="shared" si="656"/>
        <v>0.41</v>
      </c>
    </row>
    <row r="5883" spans="1:12" x14ac:dyDescent="0.25">
      <c r="A5883" s="193">
        <f>+'Información ELECTRO PUNO'!A5863</f>
        <v>5862</v>
      </c>
      <c r="B5883" s="26" t="str">
        <f t="shared" si="654"/>
        <v>SICODI</v>
      </c>
      <c r="C5883" s="9" t="str">
        <f t="shared" si="650"/>
        <v>Puno</v>
      </c>
      <c r="D5883" s="9" t="str">
        <f t="shared" si="651"/>
        <v>No Reporta</v>
      </c>
      <c r="E5883" s="9" t="str">
        <f t="shared" si="652"/>
        <v>No Reporta</v>
      </c>
      <c r="F5883" s="194" t="str">
        <f>+'Información ELECTRO PUNO'!E5863</f>
        <v>MT</v>
      </c>
      <c r="G5883" s="194">
        <f>+'Información ELECTRO PUNO'!G5863</f>
        <v>12</v>
      </c>
      <c r="H5883" s="9" t="str">
        <f t="shared" si="653"/>
        <v>Poste</v>
      </c>
      <c r="I5883" s="194" t="str">
        <f>+'Información ELECTRO PUNO'!F5863</f>
        <v>Madera Tratada</v>
      </c>
      <c r="J5883" s="194" t="str">
        <f>+'Información ELECTRO PUNO'!B5863</f>
        <v>PPM20</v>
      </c>
      <c r="K5883" s="9" t="str">
        <f t="shared" si="655"/>
        <v>POSTE DE MADERA TRATADA DE 12 mts. CL.5</v>
      </c>
      <c r="L5883" s="139">
        <f t="shared" si="656"/>
        <v>0.41</v>
      </c>
    </row>
    <row r="5884" spans="1:12" x14ac:dyDescent="0.25">
      <c r="A5884" s="193">
        <f>+'Información ELECTRO PUNO'!A5864</f>
        <v>5863</v>
      </c>
      <c r="B5884" s="26" t="str">
        <f t="shared" si="654"/>
        <v>SICODI</v>
      </c>
      <c r="C5884" s="9" t="str">
        <f t="shared" si="650"/>
        <v>Puno</v>
      </c>
      <c r="D5884" s="9" t="str">
        <f t="shared" si="651"/>
        <v>No Reporta</v>
      </c>
      <c r="E5884" s="9" t="str">
        <f t="shared" si="652"/>
        <v>No Reporta</v>
      </c>
      <c r="F5884" s="194" t="str">
        <f>+'Información ELECTRO PUNO'!E5864</f>
        <v>MT</v>
      </c>
      <c r="G5884" s="194">
        <f>+'Información ELECTRO PUNO'!G5864</f>
        <v>12</v>
      </c>
      <c r="H5884" s="9" t="str">
        <f t="shared" si="653"/>
        <v>Poste</v>
      </c>
      <c r="I5884" s="194" t="str">
        <f>+'Información ELECTRO PUNO'!F5864</f>
        <v>Madera Tratada</v>
      </c>
      <c r="J5884" s="194" t="str">
        <f>+'Información ELECTRO PUNO'!B5864</f>
        <v>PPM20</v>
      </c>
      <c r="K5884" s="9" t="str">
        <f t="shared" si="655"/>
        <v>POSTE DE MADERA TRATADA DE 12 mts. CL.5</v>
      </c>
      <c r="L5884" s="139">
        <f t="shared" si="656"/>
        <v>0.41</v>
      </c>
    </row>
    <row r="5885" spans="1:12" x14ac:dyDescent="0.25">
      <c r="A5885" s="193">
        <f>+'Información ELECTRO PUNO'!A5865</f>
        <v>5864</v>
      </c>
      <c r="B5885" s="26" t="str">
        <f t="shared" si="654"/>
        <v>SICODI</v>
      </c>
      <c r="C5885" s="9" t="str">
        <f t="shared" si="650"/>
        <v>Puno</v>
      </c>
      <c r="D5885" s="9" t="str">
        <f t="shared" si="651"/>
        <v>No Reporta</v>
      </c>
      <c r="E5885" s="9" t="str">
        <f t="shared" si="652"/>
        <v>No Reporta</v>
      </c>
      <c r="F5885" s="194" t="str">
        <f>+'Información ELECTRO PUNO'!E5865</f>
        <v>MT</v>
      </c>
      <c r="G5885" s="194">
        <f>+'Información ELECTRO PUNO'!G5865</f>
        <v>12</v>
      </c>
      <c r="H5885" s="9" t="str">
        <f t="shared" si="653"/>
        <v>Poste</v>
      </c>
      <c r="I5885" s="194" t="str">
        <f>+'Información ELECTRO PUNO'!F5865</f>
        <v>Madera Tratada</v>
      </c>
      <c r="J5885" s="194" t="str">
        <f>+'Información ELECTRO PUNO'!B5865</f>
        <v>PPM20</v>
      </c>
      <c r="K5885" s="9" t="str">
        <f t="shared" si="655"/>
        <v>POSTE DE MADERA TRATADA DE 12 mts. CL.5</v>
      </c>
      <c r="L5885" s="139">
        <f t="shared" si="656"/>
        <v>0.41</v>
      </c>
    </row>
    <row r="5886" spans="1:12" x14ac:dyDescent="0.25">
      <c r="A5886" s="193">
        <f>+'Información ELECTRO PUNO'!A5866</f>
        <v>5865</v>
      </c>
      <c r="B5886" s="26" t="str">
        <f t="shared" si="654"/>
        <v>SICODI</v>
      </c>
      <c r="C5886" s="9" t="str">
        <f t="shared" si="650"/>
        <v>Puno</v>
      </c>
      <c r="D5886" s="9" t="str">
        <f t="shared" si="651"/>
        <v>No Reporta</v>
      </c>
      <c r="E5886" s="9" t="str">
        <f t="shared" si="652"/>
        <v>No Reporta</v>
      </c>
      <c r="F5886" s="194" t="str">
        <f>+'Información ELECTRO PUNO'!E5866</f>
        <v>MT</v>
      </c>
      <c r="G5886" s="194">
        <f>+'Información ELECTRO PUNO'!G5866</f>
        <v>12</v>
      </c>
      <c r="H5886" s="9" t="str">
        <f t="shared" si="653"/>
        <v>Poste</v>
      </c>
      <c r="I5886" s="194" t="str">
        <f>+'Información ELECTRO PUNO'!F5866</f>
        <v>Madera Tratada</v>
      </c>
      <c r="J5886" s="194" t="str">
        <f>+'Información ELECTRO PUNO'!B5866</f>
        <v>PPM20</v>
      </c>
      <c r="K5886" s="9" t="str">
        <f t="shared" si="655"/>
        <v>POSTE DE MADERA TRATADA DE 12 mts. CL.5</v>
      </c>
      <c r="L5886" s="139">
        <f t="shared" si="656"/>
        <v>0.41</v>
      </c>
    </row>
    <row r="5887" spans="1:12" x14ac:dyDescent="0.25">
      <c r="A5887" s="193">
        <f>+'Información ELECTRO PUNO'!A5867</f>
        <v>5866</v>
      </c>
      <c r="B5887" s="26" t="str">
        <f t="shared" si="654"/>
        <v>SICODI</v>
      </c>
      <c r="C5887" s="9" t="str">
        <f t="shared" si="650"/>
        <v>Puno</v>
      </c>
      <c r="D5887" s="9" t="str">
        <f t="shared" si="651"/>
        <v>No Reporta</v>
      </c>
      <c r="E5887" s="9" t="str">
        <f t="shared" si="652"/>
        <v>No Reporta</v>
      </c>
      <c r="F5887" s="194" t="str">
        <f>+'Información ELECTRO PUNO'!E5867</f>
        <v>MT</v>
      </c>
      <c r="G5887" s="194">
        <f>+'Información ELECTRO PUNO'!G5867</f>
        <v>12</v>
      </c>
      <c r="H5887" s="9" t="str">
        <f t="shared" si="653"/>
        <v>Poste</v>
      </c>
      <c r="I5887" s="194" t="str">
        <f>+'Información ELECTRO PUNO'!F5867</f>
        <v>Madera Tratada</v>
      </c>
      <c r="J5887" s="194" t="str">
        <f>+'Información ELECTRO PUNO'!B5867</f>
        <v>PPM20</v>
      </c>
      <c r="K5887" s="9" t="str">
        <f t="shared" si="655"/>
        <v>POSTE DE MADERA TRATADA DE 12 mts. CL.5</v>
      </c>
      <c r="L5887" s="139">
        <f t="shared" si="656"/>
        <v>0.41</v>
      </c>
    </row>
    <row r="5888" spans="1:12" x14ac:dyDescent="0.25">
      <c r="A5888" s="193">
        <f>+'Información ELECTRO PUNO'!A5868</f>
        <v>5867</v>
      </c>
      <c r="B5888" s="26" t="str">
        <f t="shared" si="654"/>
        <v>SICODI</v>
      </c>
      <c r="C5888" s="9" t="str">
        <f t="shared" si="650"/>
        <v>Puno</v>
      </c>
      <c r="D5888" s="9" t="str">
        <f t="shared" si="651"/>
        <v>No Reporta</v>
      </c>
      <c r="E5888" s="9" t="str">
        <f t="shared" si="652"/>
        <v>No Reporta</v>
      </c>
      <c r="F5888" s="194" t="str">
        <f>+'Información ELECTRO PUNO'!E5868</f>
        <v>MT</v>
      </c>
      <c r="G5888" s="194">
        <f>+'Información ELECTRO PUNO'!G5868</f>
        <v>12</v>
      </c>
      <c r="H5888" s="9" t="str">
        <f t="shared" si="653"/>
        <v>Poste</v>
      </c>
      <c r="I5888" s="194" t="str">
        <f>+'Información ELECTRO PUNO'!F5868</f>
        <v>Madera Tratada</v>
      </c>
      <c r="J5888" s="194" t="str">
        <f>+'Información ELECTRO PUNO'!B5868</f>
        <v>PPM20</v>
      </c>
      <c r="K5888" s="9" t="str">
        <f t="shared" si="655"/>
        <v>POSTE DE MADERA TRATADA DE 12 mts. CL.5</v>
      </c>
      <c r="L5888" s="139">
        <f t="shared" si="656"/>
        <v>0.41</v>
      </c>
    </row>
    <row r="5889" spans="1:12" x14ac:dyDescent="0.25">
      <c r="A5889" s="193">
        <f>+'Información ELECTRO PUNO'!A5869</f>
        <v>5868</v>
      </c>
      <c r="B5889" s="26" t="str">
        <f t="shared" si="654"/>
        <v>SICODI</v>
      </c>
      <c r="C5889" s="9" t="str">
        <f t="shared" si="650"/>
        <v>Puno</v>
      </c>
      <c r="D5889" s="9" t="str">
        <f t="shared" si="651"/>
        <v>No Reporta</v>
      </c>
      <c r="E5889" s="9" t="str">
        <f t="shared" si="652"/>
        <v>No Reporta</v>
      </c>
      <c r="F5889" s="194" t="str">
        <f>+'Información ELECTRO PUNO'!E5869</f>
        <v>MT</v>
      </c>
      <c r="G5889" s="194">
        <f>+'Información ELECTRO PUNO'!G5869</f>
        <v>12</v>
      </c>
      <c r="H5889" s="9" t="str">
        <f t="shared" si="653"/>
        <v>Poste</v>
      </c>
      <c r="I5889" s="194" t="str">
        <f>+'Información ELECTRO PUNO'!F5869</f>
        <v>Madera Tratada</v>
      </c>
      <c r="J5889" s="194" t="str">
        <f>+'Información ELECTRO PUNO'!B5869</f>
        <v>PPM20</v>
      </c>
      <c r="K5889" s="9" t="str">
        <f t="shared" si="655"/>
        <v>POSTE DE MADERA TRATADA DE 12 mts. CL.5</v>
      </c>
      <c r="L5889" s="139">
        <f t="shared" si="656"/>
        <v>0.41</v>
      </c>
    </row>
    <row r="5890" spans="1:12" x14ac:dyDescent="0.25">
      <c r="A5890" s="193">
        <f>+'Información ELECTRO PUNO'!A5870</f>
        <v>5869</v>
      </c>
      <c r="B5890" s="26" t="str">
        <f t="shared" si="654"/>
        <v>SICODI</v>
      </c>
      <c r="C5890" s="9" t="str">
        <f t="shared" si="650"/>
        <v>Puno</v>
      </c>
      <c r="D5890" s="9" t="str">
        <f t="shared" si="651"/>
        <v>No Reporta</v>
      </c>
      <c r="E5890" s="9" t="str">
        <f t="shared" si="652"/>
        <v>No Reporta</v>
      </c>
      <c r="F5890" s="194" t="str">
        <f>+'Información ELECTRO PUNO'!E5870</f>
        <v>MT</v>
      </c>
      <c r="G5890" s="194">
        <f>+'Información ELECTRO PUNO'!G5870</f>
        <v>12</v>
      </c>
      <c r="H5890" s="9" t="str">
        <f t="shared" si="653"/>
        <v>Poste</v>
      </c>
      <c r="I5890" s="194" t="str">
        <f>+'Información ELECTRO PUNO'!F5870</f>
        <v>Madera Tratada</v>
      </c>
      <c r="J5890" s="194" t="str">
        <f>+'Información ELECTRO PUNO'!B5870</f>
        <v>PPM20</v>
      </c>
      <c r="K5890" s="9" t="str">
        <f t="shared" si="655"/>
        <v>POSTE DE MADERA TRATADA DE 12 mts. CL.5</v>
      </c>
      <c r="L5890" s="139">
        <f t="shared" si="656"/>
        <v>0.41</v>
      </c>
    </row>
    <row r="5891" spans="1:12" x14ac:dyDescent="0.25">
      <c r="A5891" s="193">
        <f>+'Información ELECTRO PUNO'!A5871</f>
        <v>5870</v>
      </c>
      <c r="B5891" s="26" t="str">
        <f t="shared" si="654"/>
        <v>SICODI</v>
      </c>
      <c r="C5891" s="9" t="str">
        <f t="shared" si="650"/>
        <v>Puno</v>
      </c>
      <c r="D5891" s="9" t="str">
        <f t="shared" si="651"/>
        <v>No Reporta</v>
      </c>
      <c r="E5891" s="9" t="str">
        <f t="shared" si="652"/>
        <v>No Reporta</v>
      </c>
      <c r="F5891" s="194" t="str">
        <f>+'Información ELECTRO PUNO'!E5871</f>
        <v>MT</v>
      </c>
      <c r="G5891" s="194">
        <f>+'Información ELECTRO PUNO'!G5871</f>
        <v>12</v>
      </c>
      <c r="H5891" s="9" t="str">
        <f t="shared" si="653"/>
        <v>Poste</v>
      </c>
      <c r="I5891" s="194" t="str">
        <f>+'Información ELECTRO PUNO'!F5871</f>
        <v>Madera Tratada</v>
      </c>
      <c r="J5891" s="194" t="str">
        <f>+'Información ELECTRO PUNO'!B5871</f>
        <v>PPM20</v>
      </c>
      <c r="K5891" s="9" t="str">
        <f t="shared" si="655"/>
        <v>POSTE DE MADERA TRATADA DE 12 mts. CL.5</v>
      </c>
      <c r="L5891" s="139">
        <f t="shared" si="656"/>
        <v>0.41</v>
      </c>
    </row>
    <row r="5892" spans="1:12" x14ac:dyDescent="0.25">
      <c r="A5892" s="193">
        <f>+'Información ELECTRO PUNO'!A5872</f>
        <v>5871</v>
      </c>
      <c r="B5892" s="26" t="str">
        <f t="shared" si="654"/>
        <v>SICODI</v>
      </c>
      <c r="C5892" s="9" t="str">
        <f t="shared" si="650"/>
        <v>Puno</v>
      </c>
      <c r="D5892" s="9" t="str">
        <f t="shared" si="651"/>
        <v>No Reporta</v>
      </c>
      <c r="E5892" s="9" t="str">
        <f t="shared" si="652"/>
        <v>No Reporta</v>
      </c>
      <c r="F5892" s="194" t="str">
        <f>+'Información ELECTRO PUNO'!E5872</f>
        <v>MT</v>
      </c>
      <c r="G5892" s="194">
        <f>+'Información ELECTRO PUNO'!G5872</f>
        <v>12</v>
      </c>
      <c r="H5892" s="9" t="str">
        <f t="shared" si="653"/>
        <v>Poste</v>
      </c>
      <c r="I5892" s="194" t="str">
        <f>+'Información ELECTRO PUNO'!F5872</f>
        <v>Madera Tratada</v>
      </c>
      <c r="J5892" s="194" t="str">
        <f>+'Información ELECTRO PUNO'!B5872</f>
        <v>PPM20</v>
      </c>
      <c r="K5892" s="9" t="str">
        <f t="shared" si="655"/>
        <v>POSTE DE MADERA TRATADA DE 12 mts. CL.5</v>
      </c>
      <c r="L5892" s="139">
        <f t="shared" si="656"/>
        <v>0.41</v>
      </c>
    </row>
    <row r="5893" spans="1:12" x14ac:dyDescent="0.25">
      <c r="A5893" s="193">
        <f>+'Información ELECTRO PUNO'!A5873</f>
        <v>5872</v>
      </c>
      <c r="B5893" s="26" t="str">
        <f t="shared" si="654"/>
        <v>SICODI</v>
      </c>
      <c r="C5893" s="9" t="str">
        <f t="shared" si="650"/>
        <v>Puno</v>
      </c>
      <c r="D5893" s="9" t="str">
        <f t="shared" si="651"/>
        <v>No Reporta</v>
      </c>
      <c r="E5893" s="9" t="str">
        <f t="shared" si="652"/>
        <v>No Reporta</v>
      </c>
      <c r="F5893" s="194" t="str">
        <f>+'Información ELECTRO PUNO'!E5873</f>
        <v>MT</v>
      </c>
      <c r="G5893" s="194">
        <f>+'Información ELECTRO PUNO'!G5873</f>
        <v>12</v>
      </c>
      <c r="H5893" s="9" t="str">
        <f t="shared" si="653"/>
        <v>Poste</v>
      </c>
      <c r="I5893" s="194" t="str">
        <f>+'Información ELECTRO PUNO'!F5873</f>
        <v>Madera Tratada</v>
      </c>
      <c r="J5893" s="194" t="str">
        <f>+'Información ELECTRO PUNO'!B5873</f>
        <v>PPM20</v>
      </c>
      <c r="K5893" s="9" t="str">
        <f t="shared" si="655"/>
        <v>POSTE DE MADERA TRATADA DE 12 mts. CL.5</v>
      </c>
      <c r="L5893" s="139">
        <f t="shared" si="656"/>
        <v>0.41</v>
      </c>
    </row>
    <row r="5894" spans="1:12" x14ac:dyDescent="0.25">
      <c r="A5894" s="193">
        <f>+'Información ELECTRO PUNO'!A5874</f>
        <v>5873</v>
      </c>
      <c r="B5894" s="26" t="str">
        <f t="shared" si="654"/>
        <v>SICODI</v>
      </c>
      <c r="C5894" s="9" t="str">
        <f t="shared" si="650"/>
        <v>Puno</v>
      </c>
      <c r="D5894" s="9" t="str">
        <f t="shared" si="651"/>
        <v>No Reporta</v>
      </c>
      <c r="E5894" s="9" t="str">
        <f t="shared" si="652"/>
        <v>No Reporta</v>
      </c>
      <c r="F5894" s="194" t="str">
        <f>+'Información ELECTRO PUNO'!E5874</f>
        <v>MT</v>
      </c>
      <c r="G5894" s="194">
        <f>+'Información ELECTRO PUNO'!G5874</f>
        <v>12</v>
      </c>
      <c r="H5894" s="9" t="str">
        <f t="shared" si="653"/>
        <v>Poste</v>
      </c>
      <c r="I5894" s="194" t="str">
        <f>+'Información ELECTRO PUNO'!F5874</f>
        <v>Madera Tratada</v>
      </c>
      <c r="J5894" s="194" t="str">
        <f>+'Información ELECTRO PUNO'!B5874</f>
        <v>PPM20</v>
      </c>
      <c r="K5894" s="9" t="str">
        <f t="shared" si="655"/>
        <v>POSTE DE MADERA TRATADA DE 12 mts. CL.5</v>
      </c>
      <c r="L5894" s="139">
        <f t="shared" si="656"/>
        <v>0.41</v>
      </c>
    </row>
    <row r="5895" spans="1:12" x14ac:dyDescent="0.25">
      <c r="A5895" s="193">
        <f>+'Información ELECTRO PUNO'!A5875</f>
        <v>5874</v>
      </c>
      <c r="B5895" s="26" t="str">
        <f t="shared" si="654"/>
        <v>SICODI</v>
      </c>
      <c r="C5895" s="9" t="str">
        <f t="shared" si="650"/>
        <v>Puno</v>
      </c>
      <c r="D5895" s="9" t="str">
        <f t="shared" si="651"/>
        <v>No Reporta</v>
      </c>
      <c r="E5895" s="9" t="str">
        <f t="shared" si="652"/>
        <v>No Reporta</v>
      </c>
      <c r="F5895" s="194" t="str">
        <f>+'Información ELECTRO PUNO'!E5875</f>
        <v>MT</v>
      </c>
      <c r="G5895" s="194">
        <f>+'Información ELECTRO PUNO'!G5875</f>
        <v>12</v>
      </c>
      <c r="H5895" s="9" t="str">
        <f t="shared" si="653"/>
        <v>Poste</v>
      </c>
      <c r="I5895" s="194" t="str">
        <f>+'Información ELECTRO PUNO'!F5875</f>
        <v>Madera Tratada</v>
      </c>
      <c r="J5895" s="194" t="str">
        <f>+'Información ELECTRO PUNO'!B5875</f>
        <v>PPM20</v>
      </c>
      <c r="K5895" s="9" t="str">
        <f t="shared" si="655"/>
        <v>POSTE DE MADERA TRATADA DE 12 mts. CL.5</v>
      </c>
      <c r="L5895" s="139">
        <f t="shared" si="656"/>
        <v>0.41</v>
      </c>
    </row>
    <row r="5896" spans="1:12" x14ac:dyDescent="0.25">
      <c r="A5896" s="193">
        <f>+'Información ELECTRO PUNO'!A5876</f>
        <v>5875</v>
      </c>
      <c r="B5896" s="26" t="str">
        <f t="shared" si="654"/>
        <v>SICODI</v>
      </c>
      <c r="C5896" s="9" t="str">
        <f t="shared" si="650"/>
        <v>Puno</v>
      </c>
      <c r="D5896" s="9" t="str">
        <f t="shared" si="651"/>
        <v>No Reporta</v>
      </c>
      <c r="E5896" s="9" t="str">
        <f t="shared" si="652"/>
        <v>No Reporta</v>
      </c>
      <c r="F5896" s="194" t="str">
        <f>+'Información ELECTRO PUNO'!E5876</f>
        <v>MT</v>
      </c>
      <c r="G5896" s="194">
        <f>+'Información ELECTRO PUNO'!G5876</f>
        <v>12</v>
      </c>
      <c r="H5896" s="9" t="str">
        <f t="shared" si="653"/>
        <v>Poste</v>
      </c>
      <c r="I5896" s="194" t="str">
        <f>+'Información ELECTRO PUNO'!F5876</f>
        <v>Madera Tratada</v>
      </c>
      <c r="J5896" s="194" t="str">
        <f>+'Información ELECTRO PUNO'!B5876</f>
        <v>PPM20</v>
      </c>
      <c r="K5896" s="9" t="str">
        <f t="shared" si="655"/>
        <v>POSTE DE MADERA TRATADA DE 12 mts. CL.5</v>
      </c>
      <c r="L5896" s="139">
        <f t="shared" si="656"/>
        <v>0.41</v>
      </c>
    </row>
    <row r="5897" spans="1:12" x14ac:dyDescent="0.25">
      <c r="A5897" s="193">
        <f>+'Información ELECTRO PUNO'!A5877</f>
        <v>5876</v>
      </c>
      <c r="B5897" s="26" t="str">
        <f t="shared" si="654"/>
        <v>SICODI</v>
      </c>
      <c r="C5897" s="9" t="str">
        <f t="shared" si="650"/>
        <v>Puno</v>
      </c>
      <c r="D5897" s="9" t="str">
        <f t="shared" si="651"/>
        <v>No Reporta</v>
      </c>
      <c r="E5897" s="9" t="str">
        <f t="shared" si="652"/>
        <v>No Reporta</v>
      </c>
      <c r="F5897" s="194" t="str">
        <f>+'Información ELECTRO PUNO'!E5877</f>
        <v>MT</v>
      </c>
      <c r="G5897" s="194">
        <f>+'Información ELECTRO PUNO'!G5877</f>
        <v>12</v>
      </c>
      <c r="H5897" s="9" t="str">
        <f t="shared" si="653"/>
        <v>Poste</v>
      </c>
      <c r="I5897" s="194" t="str">
        <f>+'Información ELECTRO PUNO'!F5877</f>
        <v>Madera Tratada</v>
      </c>
      <c r="J5897" s="194" t="str">
        <f>+'Información ELECTRO PUNO'!B5877</f>
        <v>PPM20</v>
      </c>
      <c r="K5897" s="9" t="str">
        <f t="shared" si="655"/>
        <v>POSTE DE MADERA TRATADA DE 12 mts. CL.5</v>
      </c>
      <c r="L5897" s="139">
        <f t="shared" si="656"/>
        <v>0.41</v>
      </c>
    </row>
    <row r="5898" spans="1:12" x14ac:dyDescent="0.25">
      <c r="A5898" s="193">
        <f>+'Información ELECTRO PUNO'!A5878</f>
        <v>5877</v>
      </c>
      <c r="B5898" s="26" t="str">
        <f t="shared" si="654"/>
        <v>SICODI</v>
      </c>
      <c r="C5898" s="9" t="str">
        <f t="shared" si="650"/>
        <v>Puno</v>
      </c>
      <c r="D5898" s="9" t="str">
        <f t="shared" si="651"/>
        <v>No Reporta</v>
      </c>
      <c r="E5898" s="9" t="str">
        <f t="shared" si="652"/>
        <v>No Reporta</v>
      </c>
      <c r="F5898" s="194" t="str">
        <f>+'Información ELECTRO PUNO'!E5878</f>
        <v>MT</v>
      </c>
      <c r="G5898" s="194">
        <f>+'Información ELECTRO PUNO'!G5878</f>
        <v>12</v>
      </c>
      <c r="H5898" s="9" t="str">
        <f t="shared" si="653"/>
        <v>Poste</v>
      </c>
      <c r="I5898" s="194" t="str">
        <f>+'Información ELECTRO PUNO'!F5878</f>
        <v>Madera Tratada</v>
      </c>
      <c r="J5898" s="194" t="str">
        <f>+'Información ELECTRO PUNO'!B5878</f>
        <v>PPM20</v>
      </c>
      <c r="K5898" s="9" t="str">
        <f t="shared" si="655"/>
        <v>POSTE DE MADERA TRATADA DE 12 mts. CL.5</v>
      </c>
      <c r="L5898" s="139">
        <f t="shared" si="656"/>
        <v>0.41</v>
      </c>
    </row>
    <row r="5899" spans="1:12" x14ac:dyDescent="0.25">
      <c r="A5899" s="193">
        <f>+'Información ELECTRO PUNO'!A5879</f>
        <v>5878</v>
      </c>
      <c r="B5899" s="26" t="str">
        <f t="shared" si="654"/>
        <v>SICODI</v>
      </c>
      <c r="C5899" s="9" t="str">
        <f t="shared" si="650"/>
        <v>Puno</v>
      </c>
      <c r="D5899" s="9" t="str">
        <f t="shared" si="651"/>
        <v>No Reporta</v>
      </c>
      <c r="E5899" s="9" t="str">
        <f t="shared" si="652"/>
        <v>No Reporta</v>
      </c>
      <c r="F5899" s="194" t="str">
        <f>+'Información ELECTRO PUNO'!E5879</f>
        <v>MT</v>
      </c>
      <c r="G5899" s="194">
        <f>+'Información ELECTRO PUNO'!G5879</f>
        <v>12</v>
      </c>
      <c r="H5899" s="9" t="str">
        <f t="shared" si="653"/>
        <v>Poste</v>
      </c>
      <c r="I5899" s="194" t="str">
        <f>+'Información ELECTRO PUNO'!F5879</f>
        <v>Madera Tratada</v>
      </c>
      <c r="J5899" s="194" t="str">
        <f>+'Información ELECTRO PUNO'!B5879</f>
        <v>PPM20</v>
      </c>
      <c r="K5899" s="9" t="str">
        <f t="shared" si="655"/>
        <v>POSTE DE MADERA TRATADA DE 12 mts. CL.5</v>
      </c>
      <c r="L5899" s="139">
        <f t="shared" si="656"/>
        <v>0.41</v>
      </c>
    </row>
    <row r="5900" spans="1:12" x14ac:dyDescent="0.25">
      <c r="A5900" s="193">
        <f>+'Información ELECTRO PUNO'!A5880</f>
        <v>5879</v>
      </c>
      <c r="B5900" s="26" t="str">
        <f t="shared" si="654"/>
        <v>SICODI</v>
      </c>
      <c r="C5900" s="9" t="str">
        <f t="shared" si="650"/>
        <v>Puno</v>
      </c>
      <c r="D5900" s="9" t="str">
        <f t="shared" si="651"/>
        <v>No Reporta</v>
      </c>
      <c r="E5900" s="9" t="str">
        <f t="shared" si="652"/>
        <v>No Reporta</v>
      </c>
      <c r="F5900" s="194" t="str">
        <f>+'Información ELECTRO PUNO'!E5880</f>
        <v>MT</v>
      </c>
      <c r="G5900" s="194">
        <f>+'Información ELECTRO PUNO'!G5880</f>
        <v>12</v>
      </c>
      <c r="H5900" s="9" t="str">
        <f t="shared" si="653"/>
        <v>Poste</v>
      </c>
      <c r="I5900" s="194" t="str">
        <f>+'Información ELECTRO PUNO'!F5880</f>
        <v>Madera Tratada</v>
      </c>
      <c r="J5900" s="194" t="str">
        <f>+'Información ELECTRO PUNO'!B5880</f>
        <v>PPM20</v>
      </c>
      <c r="K5900" s="9" t="str">
        <f t="shared" si="655"/>
        <v>POSTE DE MADERA TRATADA DE 12 mts. CL.5</v>
      </c>
      <c r="L5900" s="139">
        <f t="shared" si="656"/>
        <v>0.41</v>
      </c>
    </row>
    <row r="5901" spans="1:12" x14ac:dyDescent="0.25">
      <c r="A5901" s="193">
        <f>+'Información ELECTRO PUNO'!A5881</f>
        <v>5880</v>
      </c>
      <c r="B5901" s="26" t="str">
        <f t="shared" si="654"/>
        <v>SICODI</v>
      </c>
      <c r="C5901" s="9" t="str">
        <f t="shared" si="650"/>
        <v>Puno</v>
      </c>
      <c r="D5901" s="9" t="str">
        <f t="shared" si="651"/>
        <v>No Reporta</v>
      </c>
      <c r="E5901" s="9" t="str">
        <f t="shared" si="652"/>
        <v>No Reporta</v>
      </c>
      <c r="F5901" s="194" t="str">
        <f>+'Información ELECTRO PUNO'!E5881</f>
        <v>MT</v>
      </c>
      <c r="G5901" s="194">
        <f>+'Información ELECTRO PUNO'!G5881</f>
        <v>12</v>
      </c>
      <c r="H5901" s="9" t="str">
        <f t="shared" si="653"/>
        <v>Poste</v>
      </c>
      <c r="I5901" s="194" t="str">
        <f>+'Información ELECTRO PUNO'!F5881</f>
        <v>Madera Tratada</v>
      </c>
      <c r="J5901" s="194" t="str">
        <f>+'Información ELECTRO PUNO'!B5881</f>
        <v>PPM20</v>
      </c>
      <c r="K5901" s="9" t="str">
        <f t="shared" si="655"/>
        <v>POSTE DE MADERA TRATADA DE 12 mts. CL.5</v>
      </c>
      <c r="L5901" s="139">
        <f t="shared" si="656"/>
        <v>0.41</v>
      </c>
    </row>
    <row r="5902" spans="1:12" x14ac:dyDescent="0.25">
      <c r="A5902" s="193">
        <f>+'Información ELECTRO PUNO'!A5882</f>
        <v>5881</v>
      </c>
      <c r="B5902" s="26" t="str">
        <f t="shared" si="654"/>
        <v>SICODI</v>
      </c>
      <c r="C5902" s="9" t="str">
        <f t="shared" si="650"/>
        <v>Puno</v>
      </c>
      <c r="D5902" s="9" t="str">
        <f t="shared" si="651"/>
        <v>No Reporta</v>
      </c>
      <c r="E5902" s="9" t="str">
        <f t="shared" si="652"/>
        <v>No Reporta</v>
      </c>
      <c r="F5902" s="194" t="str">
        <f>+'Información ELECTRO PUNO'!E5882</f>
        <v>MT</v>
      </c>
      <c r="G5902" s="194">
        <f>+'Información ELECTRO PUNO'!G5882</f>
        <v>12</v>
      </c>
      <c r="H5902" s="9" t="str">
        <f t="shared" si="653"/>
        <v>Poste</v>
      </c>
      <c r="I5902" s="194" t="str">
        <f>+'Información ELECTRO PUNO'!F5882</f>
        <v>Madera Tratada</v>
      </c>
      <c r="J5902" s="194" t="str">
        <f>+'Información ELECTRO PUNO'!B5882</f>
        <v>PPM20</v>
      </c>
      <c r="K5902" s="9" t="str">
        <f t="shared" si="655"/>
        <v>POSTE DE MADERA TRATADA DE 12 mts. CL.5</v>
      </c>
      <c r="L5902" s="139">
        <f t="shared" si="656"/>
        <v>0.41</v>
      </c>
    </row>
    <row r="5903" spans="1:12" x14ac:dyDescent="0.25">
      <c r="A5903" s="193">
        <f>+'Información ELECTRO PUNO'!A5883</f>
        <v>5882</v>
      </c>
      <c r="B5903" s="26" t="str">
        <f t="shared" si="654"/>
        <v>SICODI</v>
      </c>
      <c r="C5903" s="9" t="str">
        <f t="shared" si="650"/>
        <v>Puno</v>
      </c>
      <c r="D5903" s="9" t="str">
        <f t="shared" si="651"/>
        <v>No Reporta</v>
      </c>
      <c r="E5903" s="9" t="str">
        <f t="shared" si="652"/>
        <v>No Reporta</v>
      </c>
      <c r="F5903" s="194" t="str">
        <f>+'Información ELECTRO PUNO'!E5883</f>
        <v>MT</v>
      </c>
      <c r="G5903" s="194">
        <f>+'Información ELECTRO PUNO'!G5883</f>
        <v>12</v>
      </c>
      <c r="H5903" s="9" t="str">
        <f t="shared" si="653"/>
        <v>Poste</v>
      </c>
      <c r="I5903" s="194" t="str">
        <f>+'Información ELECTRO PUNO'!F5883</f>
        <v>Madera Tratada</v>
      </c>
      <c r="J5903" s="194" t="str">
        <f>+'Información ELECTRO PUNO'!B5883</f>
        <v>PPM20</v>
      </c>
      <c r="K5903" s="9" t="str">
        <f t="shared" si="655"/>
        <v>POSTE DE MADERA TRATADA DE 12 mts. CL.5</v>
      </c>
      <c r="L5903" s="139">
        <f t="shared" si="656"/>
        <v>0.41</v>
      </c>
    </row>
    <row r="5904" spans="1:12" x14ac:dyDescent="0.25">
      <c r="A5904" s="193">
        <f>+'Información ELECTRO PUNO'!A5884</f>
        <v>5883</v>
      </c>
      <c r="B5904" s="26" t="str">
        <f t="shared" si="654"/>
        <v>SICODI</v>
      </c>
      <c r="C5904" s="9" t="str">
        <f t="shared" si="650"/>
        <v>Puno</v>
      </c>
      <c r="D5904" s="9" t="str">
        <f t="shared" si="651"/>
        <v>No Reporta</v>
      </c>
      <c r="E5904" s="9" t="str">
        <f t="shared" si="652"/>
        <v>No Reporta</v>
      </c>
      <c r="F5904" s="194" t="str">
        <f>+'Información ELECTRO PUNO'!E5884</f>
        <v>MT</v>
      </c>
      <c r="G5904" s="194">
        <f>+'Información ELECTRO PUNO'!G5884</f>
        <v>12</v>
      </c>
      <c r="H5904" s="9" t="str">
        <f t="shared" si="653"/>
        <v>Poste</v>
      </c>
      <c r="I5904" s="194" t="str">
        <f>+'Información ELECTRO PUNO'!F5884</f>
        <v>Madera Tratada</v>
      </c>
      <c r="J5904" s="194" t="str">
        <f>+'Información ELECTRO PUNO'!B5884</f>
        <v>PPM20</v>
      </c>
      <c r="K5904" s="9" t="str">
        <f t="shared" si="655"/>
        <v>POSTE DE MADERA TRATADA DE 12 mts. CL.5</v>
      </c>
      <c r="L5904" s="139">
        <f t="shared" si="656"/>
        <v>0.41</v>
      </c>
    </row>
    <row r="5905" spans="1:12" x14ac:dyDescent="0.25">
      <c r="A5905" s="193">
        <f>+'Información ELECTRO PUNO'!A5885</f>
        <v>5884</v>
      </c>
      <c r="B5905" s="26" t="str">
        <f t="shared" si="654"/>
        <v>SICODI</v>
      </c>
      <c r="C5905" s="9" t="str">
        <f t="shared" si="650"/>
        <v>Puno</v>
      </c>
      <c r="D5905" s="9" t="str">
        <f t="shared" si="651"/>
        <v>No Reporta</v>
      </c>
      <c r="E5905" s="9" t="str">
        <f t="shared" si="652"/>
        <v>No Reporta</v>
      </c>
      <c r="F5905" s="194" t="str">
        <f>+'Información ELECTRO PUNO'!E5885</f>
        <v>MT</v>
      </c>
      <c r="G5905" s="194">
        <f>+'Información ELECTRO PUNO'!G5885</f>
        <v>12</v>
      </c>
      <c r="H5905" s="9" t="str">
        <f t="shared" si="653"/>
        <v>Poste</v>
      </c>
      <c r="I5905" s="194" t="str">
        <f>+'Información ELECTRO PUNO'!F5885</f>
        <v>Madera Tratada</v>
      </c>
      <c r="J5905" s="194" t="str">
        <f>+'Información ELECTRO PUNO'!B5885</f>
        <v>PPM20</v>
      </c>
      <c r="K5905" s="9" t="str">
        <f t="shared" si="655"/>
        <v>POSTE DE MADERA TRATADA DE 12 mts. CL.5</v>
      </c>
      <c r="L5905" s="139">
        <f t="shared" si="656"/>
        <v>0.41</v>
      </c>
    </row>
    <row r="5906" spans="1:12" x14ac:dyDescent="0.25">
      <c r="A5906" s="193">
        <f>+'Información ELECTRO PUNO'!A5886</f>
        <v>5885</v>
      </c>
      <c r="B5906" s="26" t="str">
        <f t="shared" si="654"/>
        <v>SICODI</v>
      </c>
      <c r="C5906" s="9" t="str">
        <f t="shared" si="650"/>
        <v>Puno</v>
      </c>
      <c r="D5906" s="9" t="str">
        <f t="shared" si="651"/>
        <v>No Reporta</v>
      </c>
      <c r="E5906" s="9" t="str">
        <f t="shared" si="652"/>
        <v>No Reporta</v>
      </c>
      <c r="F5906" s="194" t="str">
        <f>+'Información ELECTRO PUNO'!E5886</f>
        <v>MT</v>
      </c>
      <c r="G5906" s="194">
        <f>+'Información ELECTRO PUNO'!G5886</f>
        <v>12</v>
      </c>
      <c r="H5906" s="9" t="str">
        <f t="shared" si="653"/>
        <v>Poste</v>
      </c>
      <c r="I5906" s="194" t="str">
        <f>+'Información ELECTRO PUNO'!F5886</f>
        <v>Madera Tratada</v>
      </c>
      <c r="J5906" s="194" t="str">
        <f>+'Información ELECTRO PUNO'!B5886</f>
        <v>PPM20</v>
      </c>
      <c r="K5906" s="9" t="str">
        <f t="shared" si="655"/>
        <v>POSTE DE MADERA TRATADA DE 12 mts. CL.5</v>
      </c>
      <c r="L5906" s="139">
        <f t="shared" si="656"/>
        <v>0.41</v>
      </c>
    </row>
    <row r="5907" spans="1:12" x14ac:dyDescent="0.25">
      <c r="A5907" s="193">
        <f>+'Información ELECTRO PUNO'!A5887</f>
        <v>5886</v>
      </c>
      <c r="B5907" s="26" t="str">
        <f t="shared" si="654"/>
        <v>SICODI</v>
      </c>
      <c r="C5907" s="9" t="str">
        <f t="shared" si="650"/>
        <v>Puno</v>
      </c>
      <c r="D5907" s="9" t="str">
        <f t="shared" si="651"/>
        <v>No Reporta</v>
      </c>
      <c r="E5907" s="9" t="str">
        <f t="shared" si="652"/>
        <v>No Reporta</v>
      </c>
      <c r="F5907" s="194" t="str">
        <f>+'Información ELECTRO PUNO'!E5887</f>
        <v>MT</v>
      </c>
      <c r="G5907" s="194">
        <f>+'Información ELECTRO PUNO'!G5887</f>
        <v>12</v>
      </c>
      <c r="H5907" s="9" t="str">
        <f t="shared" si="653"/>
        <v>Poste</v>
      </c>
      <c r="I5907" s="194" t="str">
        <f>+'Información ELECTRO PUNO'!F5887</f>
        <v>Madera Tratada</v>
      </c>
      <c r="J5907" s="194" t="str">
        <f>+'Información ELECTRO PUNO'!B5887</f>
        <v>PPM20</v>
      </c>
      <c r="K5907" s="9" t="str">
        <f t="shared" si="655"/>
        <v>POSTE DE MADERA TRATADA DE 12 mts. CL.5</v>
      </c>
      <c r="L5907" s="139">
        <f t="shared" si="656"/>
        <v>0.41</v>
      </c>
    </row>
    <row r="5908" spans="1:12" x14ac:dyDescent="0.25">
      <c r="A5908" s="193">
        <f>+'Información ELECTRO PUNO'!A5888</f>
        <v>5887</v>
      </c>
      <c r="B5908" s="26" t="str">
        <f t="shared" si="654"/>
        <v>SICODI</v>
      </c>
      <c r="C5908" s="9" t="str">
        <f t="shared" si="650"/>
        <v>Puno</v>
      </c>
      <c r="D5908" s="9" t="str">
        <f t="shared" si="651"/>
        <v>No Reporta</v>
      </c>
      <c r="E5908" s="9" t="str">
        <f t="shared" si="652"/>
        <v>No Reporta</v>
      </c>
      <c r="F5908" s="194" t="str">
        <f>+'Información ELECTRO PUNO'!E5888</f>
        <v>MT</v>
      </c>
      <c r="G5908" s="194">
        <f>+'Información ELECTRO PUNO'!G5888</f>
        <v>12</v>
      </c>
      <c r="H5908" s="9" t="str">
        <f t="shared" si="653"/>
        <v>Poste</v>
      </c>
      <c r="I5908" s="194" t="str">
        <f>+'Información ELECTRO PUNO'!F5888</f>
        <v>Madera Tratada</v>
      </c>
      <c r="J5908" s="194" t="str">
        <f>+'Información ELECTRO PUNO'!B5888</f>
        <v>PPM20</v>
      </c>
      <c r="K5908" s="9" t="str">
        <f t="shared" si="655"/>
        <v>POSTE DE MADERA TRATADA DE 12 mts. CL.5</v>
      </c>
      <c r="L5908" s="139">
        <f t="shared" si="656"/>
        <v>0.41</v>
      </c>
    </row>
    <row r="5909" spans="1:12" x14ac:dyDescent="0.25">
      <c r="A5909" s="193">
        <f>+'Información ELECTRO PUNO'!A5889</f>
        <v>5888</v>
      </c>
      <c r="B5909" s="26" t="str">
        <f t="shared" si="654"/>
        <v>SICODI</v>
      </c>
      <c r="C5909" s="9" t="str">
        <f t="shared" si="650"/>
        <v>Puno</v>
      </c>
      <c r="D5909" s="9" t="str">
        <f t="shared" si="651"/>
        <v>No Reporta</v>
      </c>
      <c r="E5909" s="9" t="str">
        <f t="shared" si="652"/>
        <v>No Reporta</v>
      </c>
      <c r="F5909" s="194" t="str">
        <f>+'Información ELECTRO PUNO'!E5889</f>
        <v>MT</v>
      </c>
      <c r="G5909" s="194">
        <f>+'Información ELECTRO PUNO'!G5889</f>
        <v>12</v>
      </c>
      <c r="H5909" s="9" t="str">
        <f t="shared" si="653"/>
        <v>Poste</v>
      </c>
      <c r="I5909" s="194" t="str">
        <f>+'Información ELECTRO PUNO'!F5889</f>
        <v>Madera Tratada</v>
      </c>
      <c r="J5909" s="194" t="str">
        <f>+'Información ELECTRO PUNO'!B5889</f>
        <v>PPM20</v>
      </c>
      <c r="K5909" s="9" t="str">
        <f t="shared" si="655"/>
        <v>POSTE DE MADERA TRATADA DE 12 mts. CL.5</v>
      </c>
      <c r="L5909" s="139">
        <f t="shared" si="656"/>
        <v>0.41</v>
      </c>
    </row>
    <row r="5910" spans="1:12" x14ac:dyDescent="0.25">
      <c r="A5910" s="193">
        <f>+'Información ELECTRO PUNO'!A5890</f>
        <v>5889</v>
      </c>
      <c r="B5910" s="26" t="str">
        <f t="shared" si="654"/>
        <v>SICODI</v>
      </c>
      <c r="C5910" s="9" t="str">
        <f t="shared" ref="C5910:C5973" si="657">+$C$10</f>
        <v>Puno</v>
      </c>
      <c r="D5910" s="9" t="str">
        <f t="shared" ref="D5910:D5973" si="658">+$D$10</f>
        <v>No Reporta</v>
      </c>
      <c r="E5910" s="9" t="str">
        <f t="shared" ref="E5910:E5973" si="659">+$E$10</f>
        <v>No Reporta</v>
      </c>
      <c r="F5910" s="194" t="str">
        <f>+'Información ELECTRO PUNO'!E5890</f>
        <v>MT</v>
      </c>
      <c r="G5910" s="194">
        <f>+'Información ELECTRO PUNO'!G5890</f>
        <v>12</v>
      </c>
      <c r="H5910" s="9" t="str">
        <f t="shared" ref="H5910:H5973" si="660">+$H$10</f>
        <v>Poste</v>
      </c>
      <c r="I5910" s="194" t="str">
        <f>+'Información ELECTRO PUNO'!F5890</f>
        <v>Madera Tratada</v>
      </c>
      <c r="J5910" s="194" t="str">
        <f>+'Información ELECTRO PUNO'!B5890</f>
        <v>PPM20</v>
      </c>
      <c r="K5910" s="9" t="str">
        <f t="shared" si="655"/>
        <v>POSTE DE MADERA TRATADA DE 12 mts. CL.5</v>
      </c>
      <c r="L5910" s="139">
        <f t="shared" si="656"/>
        <v>0.41</v>
      </c>
    </row>
    <row r="5911" spans="1:12" x14ac:dyDescent="0.25">
      <c r="A5911" s="193">
        <f>+'Información ELECTRO PUNO'!A5891</f>
        <v>5890</v>
      </c>
      <c r="B5911" s="26" t="str">
        <f t="shared" ref="B5911:B5974" si="661">+INDEX($B$8:$B$16,MATCH(J5911,$J$8:$J$16,0))</f>
        <v>SICODI</v>
      </c>
      <c r="C5911" s="9" t="str">
        <f t="shared" si="657"/>
        <v>Puno</v>
      </c>
      <c r="D5911" s="9" t="str">
        <f t="shared" si="658"/>
        <v>No Reporta</v>
      </c>
      <c r="E5911" s="9" t="str">
        <f t="shared" si="659"/>
        <v>No Reporta</v>
      </c>
      <c r="F5911" s="194" t="str">
        <f>+'Información ELECTRO PUNO'!E5891</f>
        <v>MT</v>
      </c>
      <c r="G5911" s="194">
        <f>+'Información ELECTRO PUNO'!G5891</f>
        <v>12</v>
      </c>
      <c r="H5911" s="9" t="str">
        <f t="shared" si="660"/>
        <v>Poste</v>
      </c>
      <c r="I5911" s="194" t="str">
        <f>+'Información ELECTRO PUNO'!F5891</f>
        <v>Madera Tratada</v>
      </c>
      <c r="J5911" s="194" t="str">
        <f>+'Información ELECTRO PUNO'!B5891</f>
        <v>PPM20</v>
      </c>
      <c r="K5911" s="9" t="str">
        <f t="shared" ref="K5911:K5974" si="662">+VLOOKUP(J5911,$J$8:$K$16,2,FALSE)</f>
        <v>POSTE DE MADERA TRATADA DE 12 mts. CL.5</v>
      </c>
      <c r="L5911" s="139">
        <f t="shared" ref="L5911:L5974" si="663">+VLOOKUP(J5911,$J$8:$U$16,12,FALSE)</f>
        <v>0.41</v>
      </c>
    </row>
    <row r="5912" spans="1:12" x14ac:dyDescent="0.25">
      <c r="A5912" s="193">
        <f>+'Información ELECTRO PUNO'!A5892</f>
        <v>5891</v>
      </c>
      <c r="B5912" s="26" t="str">
        <f t="shared" si="661"/>
        <v>SICODI</v>
      </c>
      <c r="C5912" s="9" t="str">
        <f t="shared" si="657"/>
        <v>Puno</v>
      </c>
      <c r="D5912" s="9" t="str">
        <f t="shared" si="658"/>
        <v>No Reporta</v>
      </c>
      <c r="E5912" s="9" t="str">
        <f t="shared" si="659"/>
        <v>No Reporta</v>
      </c>
      <c r="F5912" s="194" t="str">
        <f>+'Información ELECTRO PUNO'!E5892</f>
        <v>BT</v>
      </c>
      <c r="G5912" s="194">
        <f>+'Información ELECTRO PUNO'!G5892</f>
        <v>8</v>
      </c>
      <c r="H5912" s="9" t="str">
        <f t="shared" si="660"/>
        <v>Poste</v>
      </c>
      <c r="I5912" s="194" t="str">
        <f>+'Información ELECTRO PUNO'!F5892</f>
        <v>Concreto Armado</v>
      </c>
      <c r="J5912" s="194" t="str">
        <f>+'Información ELECTRO PUNO'!B5892</f>
        <v>PPC06</v>
      </c>
      <c r="K5912" s="9" t="str">
        <f t="shared" si="662"/>
        <v>POSTE DE CONCRETO ARMADO DE  8/300/120/240</v>
      </c>
      <c r="L5912" s="139">
        <f t="shared" si="663"/>
        <v>0.14000000000000001</v>
      </c>
    </row>
    <row r="5913" spans="1:12" x14ac:dyDescent="0.25">
      <c r="A5913" s="193">
        <f>+'Información ELECTRO PUNO'!A5893</f>
        <v>5892</v>
      </c>
      <c r="B5913" s="26" t="str">
        <f t="shared" si="661"/>
        <v>SICODI</v>
      </c>
      <c r="C5913" s="9" t="str">
        <f t="shared" si="657"/>
        <v>Puno</v>
      </c>
      <c r="D5913" s="9" t="str">
        <f t="shared" si="658"/>
        <v>No Reporta</v>
      </c>
      <c r="E5913" s="9" t="str">
        <f t="shared" si="659"/>
        <v>No Reporta</v>
      </c>
      <c r="F5913" s="194" t="str">
        <f>+'Información ELECTRO PUNO'!E5893</f>
        <v>BT</v>
      </c>
      <c r="G5913" s="194">
        <f>+'Información ELECTRO PUNO'!G5893</f>
        <v>8</v>
      </c>
      <c r="H5913" s="9" t="str">
        <f t="shared" si="660"/>
        <v>Poste</v>
      </c>
      <c r="I5913" s="194" t="str">
        <f>+'Información ELECTRO PUNO'!F5893</f>
        <v>Concreto Armado</v>
      </c>
      <c r="J5913" s="194" t="str">
        <f>+'Información ELECTRO PUNO'!B5893</f>
        <v>PPC06</v>
      </c>
      <c r="K5913" s="9" t="str">
        <f t="shared" si="662"/>
        <v>POSTE DE CONCRETO ARMADO DE  8/300/120/240</v>
      </c>
      <c r="L5913" s="139">
        <f t="shared" si="663"/>
        <v>0.14000000000000001</v>
      </c>
    </row>
    <row r="5914" spans="1:12" x14ac:dyDescent="0.25">
      <c r="A5914" s="193">
        <f>+'Información ELECTRO PUNO'!A5894</f>
        <v>5893</v>
      </c>
      <c r="B5914" s="26" t="str">
        <f t="shared" si="661"/>
        <v>SICODI</v>
      </c>
      <c r="C5914" s="9" t="str">
        <f t="shared" si="657"/>
        <v>Puno</v>
      </c>
      <c r="D5914" s="9" t="str">
        <f t="shared" si="658"/>
        <v>No Reporta</v>
      </c>
      <c r="E5914" s="9" t="str">
        <f t="shared" si="659"/>
        <v>No Reporta</v>
      </c>
      <c r="F5914" s="194" t="str">
        <f>+'Información ELECTRO PUNO'!E5894</f>
        <v>BT</v>
      </c>
      <c r="G5914" s="194">
        <f>+'Información ELECTRO PUNO'!G5894</f>
        <v>8</v>
      </c>
      <c r="H5914" s="9" t="str">
        <f t="shared" si="660"/>
        <v>Poste</v>
      </c>
      <c r="I5914" s="194" t="str">
        <f>+'Información ELECTRO PUNO'!F5894</f>
        <v>Concreto Armado</v>
      </c>
      <c r="J5914" s="194" t="str">
        <f>+'Información ELECTRO PUNO'!B5894</f>
        <v>PPC06</v>
      </c>
      <c r="K5914" s="9" t="str">
        <f t="shared" si="662"/>
        <v>POSTE DE CONCRETO ARMADO DE  8/300/120/240</v>
      </c>
      <c r="L5914" s="139">
        <f t="shared" si="663"/>
        <v>0.14000000000000001</v>
      </c>
    </row>
    <row r="5915" spans="1:12" x14ac:dyDescent="0.25">
      <c r="A5915" s="193">
        <f>+'Información ELECTRO PUNO'!A5895</f>
        <v>5894</v>
      </c>
      <c r="B5915" s="26" t="str">
        <f t="shared" si="661"/>
        <v>SICODI</v>
      </c>
      <c r="C5915" s="9" t="str">
        <f t="shared" si="657"/>
        <v>Puno</v>
      </c>
      <c r="D5915" s="9" t="str">
        <f t="shared" si="658"/>
        <v>No Reporta</v>
      </c>
      <c r="E5915" s="9" t="str">
        <f t="shared" si="659"/>
        <v>No Reporta</v>
      </c>
      <c r="F5915" s="194" t="str">
        <f>+'Información ELECTRO PUNO'!E5895</f>
        <v>BT</v>
      </c>
      <c r="G5915" s="194">
        <f>+'Información ELECTRO PUNO'!G5895</f>
        <v>8</v>
      </c>
      <c r="H5915" s="9" t="str">
        <f t="shared" si="660"/>
        <v>Poste</v>
      </c>
      <c r="I5915" s="194" t="str">
        <f>+'Información ELECTRO PUNO'!F5895</f>
        <v>Concreto Armado</v>
      </c>
      <c r="J5915" s="194" t="str">
        <f>+'Información ELECTRO PUNO'!B5895</f>
        <v>PPC06</v>
      </c>
      <c r="K5915" s="9" t="str">
        <f t="shared" si="662"/>
        <v>POSTE DE CONCRETO ARMADO DE  8/300/120/240</v>
      </c>
      <c r="L5915" s="139">
        <f t="shared" si="663"/>
        <v>0.14000000000000001</v>
      </c>
    </row>
    <row r="5916" spans="1:12" x14ac:dyDescent="0.25">
      <c r="A5916" s="193">
        <f>+'Información ELECTRO PUNO'!A5896</f>
        <v>5895</v>
      </c>
      <c r="B5916" s="26" t="str">
        <f t="shared" si="661"/>
        <v>SICODI</v>
      </c>
      <c r="C5916" s="9" t="str">
        <f t="shared" si="657"/>
        <v>Puno</v>
      </c>
      <c r="D5916" s="9" t="str">
        <f t="shared" si="658"/>
        <v>No Reporta</v>
      </c>
      <c r="E5916" s="9" t="str">
        <f t="shared" si="659"/>
        <v>No Reporta</v>
      </c>
      <c r="F5916" s="194" t="str">
        <f>+'Información ELECTRO PUNO'!E5896</f>
        <v>MT</v>
      </c>
      <c r="G5916" s="194">
        <f>+'Información ELECTRO PUNO'!G5896</f>
        <v>12</v>
      </c>
      <c r="H5916" s="9" t="str">
        <f t="shared" si="660"/>
        <v>Poste</v>
      </c>
      <c r="I5916" s="194" t="str">
        <f>+'Información ELECTRO PUNO'!F5896</f>
        <v>Madera Tratada</v>
      </c>
      <c r="J5916" s="194" t="str">
        <f>+'Información ELECTRO PUNO'!B5896</f>
        <v>PPM20</v>
      </c>
      <c r="K5916" s="9" t="str">
        <f t="shared" si="662"/>
        <v>POSTE DE MADERA TRATADA DE 12 mts. CL.5</v>
      </c>
      <c r="L5916" s="139">
        <f t="shared" si="663"/>
        <v>0.41</v>
      </c>
    </row>
    <row r="5917" spans="1:12" x14ac:dyDescent="0.25">
      <c r="A5917" s="193">
        <f>+'Información ELECTRO PUNO'!A5897</f>
        <v>5896</v>
      </c>
      <c r="B5917" s="26" t="str">
        <f t="shared" si="661"/>
        <v>SICODI</v>
      </c>
      <c r="C5917" s="9" t="str">
        <f t="shared" si="657"/>
        <v>Puno</v>
      </c>
      <c r="D5917" s="9" t="str">
        <f t="shared" si="658"/>
        <v>No Reporta</v>
      </c>
      <c r="E5917" s="9" t="str">
        <f t="shared" si="659"/>
        <v>No Reporta</v>
      </c>
      <c r="F5917" s="194" t="str">
        <f>+'Información ELECTRO PUNO'!E5897</f>
        <v>MT</v>
      </c>
      <c r="G5917" s="194">
        <f>+'Información ELECTRO PUNO'!G5897</f>
        <v>12</v>
      </c>
      <c r="H5917" s="9" t="str">
        <f t="shared" si="660"/>
        <v>Poste</v>
      </c>
      <c r="I5917" s="194" t="str">
        <f>+'Información ELECTRO PUNO'!F5897</f>
        <v>Madera Tratada</v>
      </c>
      <c r="J5917" s="194" t="str">
        <f>+'Información ELECTRO PUNO'!B5897</f>
        <v>PPM20</v>
      </c>
      <c r="K5917" s="9" t="str">
        <f t="shared" si="662"/>
        <v>POSTE DE MADERA TRATADA DE 12 mts. CL.5</v>
      </c>
      <c r="L5917" s="139">
        <f t="shared" si="663"/>
        <v>0.41</v>
      </c>
    </row>
    <row r="5918" spans="1:12" x14ac:dyDescent="0.25">
      <c r="A5918" s="193">
        <f>+'Información ELECTRO PUNO'!A5898</f>
        <v>5897</v>
      </c>
      <c r="B5918" s="26" t="str">
        <f t="shared" si="661"/>
        <v>SICODI</v>
      </c>
      <c r="C5918" s="9" t="str">
        <f t="shared" si="657"/>
        <v>Puno</v>
      </c>
      <c r="D5918" s="9" t="str">
        <f t="shared" si="658"/>
        <v>No Reporta</v>
      </c>
      <c r="E5918" s="9" t="str">
        <f t="shared" si="659"/>
        <v>No Reporta</v>
      </c>
      <c r="F5918" s="194" t="str">
        <f>+'Información ELECTRO PUNO'!E5898</f>
        <v>MT</v>
      </c>
      <c r="G5918" s="194">
        <f>+'Información ELECTRO PUNO'!G5898</f>
        <v>12</v>
      </c>
      <c r="H5918" s="9" t="str">
        <f t="shared" si="660"/>
        <v>Poste</v>
      </c>
      <c r="I5918" s="194" t="str">
        <f>+'Información ELECTRO PUNO'!F5898</f>
        <v>Madera Tratada</v>
      </c>
      <c r="J5918" s="194" t="str">
        <f>+'Información ELECTRO PUNO'!B5898</f>
        <v>PPM20</v>
      </c>
      <c r="K5918" s="9" t="str">
        <f t="shared" si="662"/>
        <v>POSTE DE MADERA TRATADA DE 12 mts. CL.5</v>
      </c>
      <c r="L5918" s="139">
        <f t="shared" si="663"/>
        <v>0.41</v>
      </c>
    </row>
    <row r="5919" spans="1:12" x14ac:dyDescent="0.25">
      <c r="A5919" s="193">
        <f>+'Información ELECTRO PUNO'!A5899</f>
        <v>5898</v>
      </c>
      <c r="B5919" s="26" t="str">
        <f t="shared" si="661"/>
        <v>SICODI</v>
      </c>
      <c r="C5919" s="9" t="str">
        <f t="shared" si="657"/>
        <v>Puno</v>
      </c>
      <c r="D5919" s="9" t="str">
        <f t="shared" si="658"/>
        <v>No Reporta</v>
      </c>
      <c r="E5919" s="9" t="str">
        <f t="shared" si="659"/>
        <v>No Reporta</v>
      </c>
      <c r="F5919" s="194" t="str">
        <f>+'Información ELECTRO PUNO'!E5899</f>
        <v>MT</v>
      </c>
      <c r="G5919" s="194">
        <f>+'Información ELECTRO PUNO'!G5899</f>
        <v>12</v>
      </c>
      <c r="H5919" s="9" t="str">
        <f t="shared" si="660"/>
        <v>Poste</v>
      </c>
      <c r="I5919" s="194" t="str">
        <f>+'Información ELECTRO PUNO'!F5899</f>
        <v>Madera Tratada</v>
      </c>
      <c r="J5919" s="194" t="str">
        <f>+'Información ELECTRO PUNO'!B5899</f>
        <v>PPM20</v>
      </c>
      <c r="K5919" s="9" t="str">
        <f t="shared" si="662"/>
        <v>POSTE DE MADERA TRATADA DE 12 mts. CL.5</v>
      </c>
      <c r="L5919" s="139">
        <f t="shared" si="663"/>
        <v>0.41</v>
      </c>
    </row>
    <row r="5920" spans="1:12" x14ac:dyDescent="0.25">
      <c r="A5920" s="193">
        <f>+'Información ELECTRO PUNO'!A5900</f>
        <v>5899</v>
      </c>
      <c r="B5920" s="26" t="str">
        <f t="shared" si="661"/>
        <v>SICODI</v>
      </c>
      <c r="C5920" s="9" t="str">
        <f t="shared" si="657"/>
        <v>Puno</v>
      </c>
      <c r="D5920" s="9" t="str">
        <f t="shared" si="658"/>
        <v>No Reporta</v>
      </c>
      <c r="E5920" s="9" t="str">
        <f t="shared" si="659"/>
        <v>No Reporta</v>
      </c>
      <c r="F5920" s="194" t="str">
        <f>+'Información ELECTRO PUNO'!E5900</f>
        <v>MT</v>
      </c>
      <c r="G5920" s="194">
        <f>+'Información ELECTRO PUNO'!G5900</f>
        <v>12</v>
      </c>
      <c r="H5920" s="9" t="str">
        <f t="shared" si="660"/>
        <v>Poste</v>
      </c>
      <c r="I5920" s="194" t="str">
        <f>+'Información ELECTRO PUNO'!F5900</f>
        <v>Madera Tratada</v>
      </c>
      <c r="J5920" s="194" t="str">
        <f>+'Información ELECTRO PUNO'!B5900</f>
        <v>PPM20</v>
      </c>
      <c r="K5920" s="9" t="str">
        <f t="shared" si="662"/>
        <v>POSTE DE MADERA TRATADA DE 12 mts. CL.5</v>
      </c>
      <c r="L5920" s="139">
        <f t="shared" si="663"/>
        <v>0.41</v>
      </c>
    </row>
    <row r="5921" spans="1:12" x14ac:dyDescent="0.25">
      <c r="A5921" s="193">
        <f>+'Información ELECTRO PUNO'!A5901</f>
        <v>5900</v>
      </c>
      <c r="B5921" s="26" t="str">
        <f t="shared" si="661"/>
        <v>SICODI</v>
      </c>
      <c r="C5921" s="9" t="str">
        <f t="shared" si="657"/>
        <v>Puno</v>
      </c>
      <c r="D5921" s="9" t="str">
        <f t="shared" si="658"/>
        <v>No Reporta</v>
      </c>
      <c r="E5921" s="9" t="str">
        <f t="shared" si="659"/>
        <v>No Reporta</v>
      </c>
      <c r="F5921" s="194" t="str">
        <f>+'Información ELECTRO PUNO'!E5901</f>
        <v>MT</v>
      </c>
      <c r="G5921" s="194">
        <f>+'Información ELECTRO PUNO'!G5901</f>
        <v>12</v>
      </c>
      <c r="H5921" s="9" t="str">
        <f t="shared" si="660"/>
        <v>Poste</v>
      </c>
      <c r="I5921" s="194" t="str">
        <f>+'Información ELECTRO PUNO'!F5901</f>
        <v>Madera Tratada</v>
      </c>
      <c r="J5921" s="194" t="str">
        <f>+'Información ELECTRO PUNO'!B5901</f>
        <v>PPM20</v>
      </c>
      <c r="K5921" s="9" t="str">
        <f t="shared" si="662"/>
        <v>POSTE DE MADERA TRATADA DE 12 mts. CL.5</v>
      </c>
      <c r="L5921" s="139">
        <f t="shared" si="663"/>
        <v>0.41</v>
      </c>
    </row>
    <row r="5922" spans="1:12" x14ac:dyDescent="0.25">
      <c r="A5922" s="193">
        <f>+'Información ELECTRO PUNO'!A5902</f>
        <v>5901</v>
      </c>
      <c r="B5922" s="26" t="str">
        <f t="shared" si="661"/>
        <v>SICODI</v>
      </c>
      <c r="C5922" s="9" t="str">
        <f t="shared" si="657"/>
        <v>Puno</v>
      </c>
      <c r="D5922" s="9" t="str">
        <f t="shared" si="658"/>
        <v>No Reporta</v>
      </c>
      <c r="E5922" s="9" t="str">
        <f t="shared" si="659"/>
        <v>No Reporta</v>
      </c>
      <c r="F5922" s="194" t="str">
        <f>+'Información ELECTRO PUNO'!E5902</f>
        <v>MT</v>
      </c>
      <c r="G5922" s="194">
        <f>+'Información ELECTRO PUNO'!G5902</f>
        <v>12</v>
      </c>
      <c r="H5922" s="9" t="str">
        <f t="shared" si="660"/>
        <v>Poste</v>
      </c>
      <c r="I5922" s="194" t="str">
        <f>+'Información ELECTRO PUNO'!F5902</f>
        <v>Madera Tratada</v>
      </c>
      <c r="J5922" s="194" t="str">
        <f>+'Información ELECTRO PUNO'!B5902</f>
        <v>PPM20</v>
      </c>
      <c r="K5922" s="9" t="str">
        <f t="shared" si="662"/>
        <v>POSTE DE MADERA TRATADA DE 12 mts. CL.5</v>
      </c>
      <c r="L5922" s="139">
        <f t="shared" si="663"/>
        <v>0.41</v>
      </c>
    </row>
    <row r="5923" spans="1:12" x14ac:dyDescent="0.25">
      <c r="A5923" s="193">
        <f>+'Información ELECTRO PUNO'!A5903</f>
        <v>5902</v>
      </c>
      <c r="B5923" s="26" t="str">
        <f t="shared" si="661"/>
        <v>SICODI</v>
      </c>
      <c r="C5923" s="9" t="str">
        <f t="shared" si="657"/>
        <v>Puno</v>
      </c>
      <c r="D5923" s="9" t="str">
        <f t="shared" si="658"/>
        <v>No Reporta</v>
      </c>
      <c r="E5923" s="9" t="str">
        <f t="shared" si="659"/>
        <v>No Reporta</v>
      </c>
      <c r="F5923" s="194" t="str">
        <f>+'Información ELECTRO PUNO'!E5903</f>
        <v>MT</v>
      </c>
      <c r="G5923" s="194">
        <f>+'Información ELECTRO PUNO'!G5903</f>
        <v>12</v>
      </c>
      <c r="H5923" s="9" t="str">
        <f t="shared" si="660"/>
        <v>Poste</v>
      </c>
      <c r="I5923" s="194" t="str">
        <f>+'Información ELECTRO PUNO'!F5903</f>
        <v>Madera Tratada</v>
      </c>
      <c r="J5923" s="194" t="str">
        <f>+'Información ELECTRO PUNO'!B5903</f>
        <v>PPM20</v>
      </c>
      <c r="K5923" s="9" t="str">
        <f t="shared" si="662"/>
        <v>POSTE DE MADERA TRATADA DE 12 mts. CL.5</v>
      </c>
      <c r="L5923" s="139">
        <f t="shared" si="663"/>
        <v>0.41</v>
      </c>
    </row>
    <row r="5924" spans="1:12" x14ac:dyDescent="0.25">
      <c r="A5924" s="193">
        <f>+'Información ELECTRO PUNO'!A5904</f>
        <v>5903</v>
      </c>
      <c r="B5924" s="26" t="str">
        <f t="shared" si="661"/>
        <v>SICODI</v>
      </c>
      <c r="C5924" s="9" t="str">
        <f t="shared" si="657"/>
        <v>Puno</v>
      </c>
      <c r="D5924" s="9" t="str">
        <f t="shared" si="658"/>
        <v>No Reporta</v>
      </c>
      <c r="E5924" s="9" t="str">
        <f t="shared" si="659"/>
        <v>No Reporta</v>
      </c>
      <c r="F5924" s="194" t="str">
        <f>+'Información ELECTRO PUNO'!E5904</f>
        <v>MT</v>
      </c>
      <c r="G5924" s="194">
        <f>+'Información ELECTRO PUNO'!G5904</f>
        <v>12</v>
      </c>
      <c r="H5924" s="9" t="str">
        <f t="shared" si="660"/>
        <v>Poste</v>
      </c>
      <c r="I5924" s="194" t="str">
        <f>+'Información ELECTRO PUNO'!F5904</f>
        <v>Madera Tratada</v>
      </c>
      <c r="J5924" s="194" t="str">
        <f>+'Información ELECTRO PUNO'!B5904</f>
        <v>PPM20</v>
      </c>
      <c r="K5924" s="9" t="str">
        <f t="shared" si="662"/>
        <v>POSTE DE MADERA TRATADA DE 12 mts. CL.5</v>
      </c>
      <c r="L5924" s="139">
        <f t="shared" si="663"/>
        <v>0.41</v>
      </c>
    </row>
    <row r="5925" spans="1:12" x14ac:dyDescent="0.25">
      <c r="A5925" s="193">
        <f>+'Información ELECTRO PUNO'!A5905</f>
        <v>5904</v>
      </c>
      <c r="B5925" s="26" t="str">
        <f t="shared" si="661"/>
        <v>SICODI</v>
      </c>
      <c r="C5925" s="9" t="str">
        <f t="shared" si="657"/>
        <v>Puno</v>
      </c>
      <c r="D5925" s="9" t="str">
        <f t="shared" si="658"/>
        <v>No Reporta</v>
      </c>
      <c r="E5925" s="9" t="str">
        <f t="shared" si="659"/>
        <v>No Reporta</v>
      </c>
      <c r="F5925" s="194" t="str">
        <f>+'Información ELECTRO PUNO'!E5905</f>
        <v>MT</v>
      </c>
      <c r="G5925" s="194">
        <f>+'Información ELECTRO PUNO'!G5905</f>
        <v>12</v>
      </c>
      <c r="H5925" s="9" t="str">
        <f t="shared" si="660"/>
        <v>Poste</v>
      </c>
      <c r="I5925" s="194" t="str">
        <f>+'Información ELECTRO PUNO'!F5905</f>
        <v>Madera Tratada</v>
      </c>
      <c r="J5925" s="194" t="str">
        <f>+'Información ELECTRO PUNO'!B5905</f>
        <v>PPM20</v>
      </c>
      <c r="K5925" s="9" t="str">
        <f t="shared" si="662"/>
        <v>POSTE DE MADERA TRATADA DE 12 mts. CL.5</v>
      </c>
      <c r="L5925" s="139">
        <f t="shared" si="663"/>
        <v>0.41</v>
      </c>
    </row>
    <row r="5926" spans="1:12" x14ac:dyDescent="0.25">
      <c r="A5926" s="193">
        <f>+'Información ELECTRO PUNO'!A5906</f>
        <v>5905</v>
      </c>
      <c r="B5926" s="26" t="str">
        <f t="shared" si="661"/>
        <v>SICODI</v>
      </c>
      <c r="C5926" s="9" t="str">
        <f t="shared" si="657"/>
        <v>Puno</v>
      </c>
      <c r="D5926" s="9" t="str">
        <f t="shared" si="658"/>
        <v>No Reporta</v>
      </c>
      <c r="E5926" s="9" t="str">
        <f t="shared" si="659"/>
        <v>No Reporta</v>
      </c>
      <c r="F5926" s="194" t="str">
        <f>+'Información ELECTRO PUNO'!E5906</f>
        <v>MT</v>
      </c>
      <c r="G5926" s="194">
        <f>+'Información ELECTRO PUNO'!G5906</f>
        <v>12</v>
      </c>
      <c r="H5926" s="9" t="str">
        <f t="shared" si="660"/>
        <v>Poste</v>
      </c>
      <c r="I5926" s="194" t="str">
        <f>+'Información ELECTRO PUNO'!F5906</f>
        <v>Madera Tratada</v>
      </c>
      <c r="J5926" s="194" t="str">
        <f>+'Información ELECTRO PUNO'!B5906</f>
        <v>PPM20</v>
      </c>
      <c r="K5926" s="9" t="str">
        <f t="shared" si="662"/>
        <v>POSTE DE MADERA TRATADA DE 12 mts. CL.5</v>
      </c>
      <c r="L5926" s="139">
        <f t="shared" si="663"/>
        <v>0.41</v>
      </c>
    </row>
    <row r="5927" spans="1:12" x14ac:dyDescent="0.25">
      <c r="A5927" s="193">
        <f>+'Información ELECTRO PUNO'!A5907</f>
        <v>5906</v>
      </c>
      <c r="B5927" s="26" t="str">
        <f t="shared" si="661"/>
        <v>SICODI</v>
      </c>
      <c r="C5927" s="9" t="str">
        <f t="shared" si="657"/>
        <v>Puno</v>
      </c>
      <c r="D5927" s="9" t="str">
        <f t="shared" si="658"/>
        <v>No Reporta</v>
      </c>
      <c r="E5927" s="9" t="str">
        <f t="shared" si="659"/>
        <v>No Reporta</v>
      </c>
      <c r="F5927" s="194" t="str">
        <f>+'Información ELECTRO PUNO'!E5907</f>
        <v>MT</v>
      </c>
      <c r="G5927" s="194">
        <f>+'Información ELECTRO PUNO'!G5907</f>
        <v>12</v>
      </c>
      <c r="H5927" s="9" t="str">
        <f t="shared" si="660"/>
        <v>Poste</v>
      </c>
      <c r="I5927" s="194" t="str">
        <f>+'Información ELECTRO PUNO'!F5907</f>
        <v>Madera Tratada</v>
      </c>
      <c r="J5927" s="194" t="str">
        <f>+'Información ELECTRO PUNO'!B5907</f>
        <v>PPM20</v>
      </c>
      <c r="K5927" s="9" t="str">
        <f t="shared" si="662"/>
        <v>POSTE DE MADERA TRATADA DE 12 mts. CL.5</v>
      </c>
      <c r="L5927" s="139">
        <f t="shared" si="663"/>
        <v>0.41</v>
      </c>
    </row>
    <row r="5928" spans="1:12" x14ac:dyDescent="0.25">
      <c r="A5928" s="193">
        <f>+'Información ELECTRO PUNO'!A5908</f>
        <v>5907</v>
      </c>
      <c r="B5928" s="26" t="str">
        <f t="shared" si="661"/>
        <v>SICODI</v>
      </c>
      <c r="C5928" s="9" t="str">
        <f t="shared" si="657"/>
        <v>Puno</v>
      </c>
      <c r="D5928" s="9" t="str">
        <f t="shared" si="658"/>
        <v>No Reporta</v>
      </c>
      <c r="E5928" s="9" t="str">
        <f t="shared" si="659"/>
        <v>No Reporta</v>
      </c>
      <c r="F5928" s="194" t="str">
        <f>+'Información ELECTRO PUNO'!E5908</f>
        <v>MT</v>
      </c>
      <c r="G5928" s="194">
        <f>+'Información ELECTRO PUNO'!G5908</f>
        <v>12</v>
      </c>
      <c r="H5928" s="9" t="str">
        <f t="shared" si="660"/>
        <v>Poste</v>
      </c>
      <c r="I5928" s="194" t="str">
        <f>+'Información ELECTRO PUNO'!F5908</f>
        <v>Madera Tratada</v>
      </c>
      <c r="J5928" s="194" t="str">
        <f>+'Información ELECTRO PUNO'!B5908</f>
        <v>PPM20</v>
      </c>
      <c r="K5928" s="9" t="str">
        <f t="shared" si="662"/>
        <v>POSTE DE MADERA TRATADA DE 12 mts. CL.5</v>
      </c>
      <c r="L5928" s="139">
        <f t="shared" si="663"/>
        <v>0.41</v>
      </c>
    </row>
    <row r="5929" spans="1:12" x14ac:dyDescent="0.25">
      <c r="A5929" s="193">
        <f>+'Información ELECTRO PUNO'!A5909</f>
        <v>5908</v>
      </c>
      <c r="B5929" s="26" t="str">
        <f t="shared" si="661"/>
        <v>SICODI</v>
      </c>
      <c r="C5929" s="9" t="str">
        <f t="shared" si="657"/>
        <v>Puno</v>
      </c>
      <c r="D5929" s="9" t="str">
        <f t="shared" si="658"/>
        <v>No Reporta</v>
      </c>
      <c r="E5929" s="9" t="str">
        <f t="shared" si="659"/>
        <v>No Reporta</v>
      </c>
      <c r="F5929" s="194" t="str">
        <f>+'Información ELECTRO PUNO'!E5909</f>
        <v>MT</v>
      </c>
      <c r="G5929" s="194">
        <f>+'Información ELECTRO PUNO'!G5909</f>
        <v>12</v>
      </c>
      <c r="H5929" s="9" t="str">
        <f t="shared" si="660"/>
        <v>Poste</v>
      </c>
      <c r="I5929" s="194" t="str">
        <f>+'Información ELECTRO PUNO'!F5909</f>
        <v>Madera Tratada</v>
      </c>
      <c r="J5929" s="194" t="str">
        <f>+'Información ELECTRO PUNO'!B5909</f>
        <v>PPM20</v>
      </c>
      <c r="K5929" s="9" t="str">
        <f t="shared" si="662"/>
        <v>POSTE DE MADERA TRATADA DE 12 mts. CL.5</v>
      </c>
      <c r="L5929" s="139">
        <f t="shared" si="663"/>
        <v>0.41</v>
      </c>
    </row>
    <row r="5930" spans="1:12" x14ac:dyDescent="0.25">
      <c r="A5930" s="193">
        <f>+'Información ELECTRO PUNO'!A5910</f>
        <v>5909</v>
      </c>
      <c r="B5930" s="26" t="str">
        <f t="shared" si="661"/>
        <v>SICODI</v>
      </c>
      <c r="C5930" s="9" t="str">
        <f t="shared" si="657"/>
        <v>Puno</v>
      </c>
      <c r="D5930" s="9" t="str">
        <f t="shared" si="658"/>
        <v>No Reporta</v>
      </c>
      <c r="E5930" s="9" t="str">
        <f t="shared" si="659"/>
        <v>No Reporta</v>
      </c>
      <c r="F5930" s="194" t="str">
        <f>+'Información ELECTRO PUNO'!E5910</f>
        <v>MT</v>
      </c>
      <c r="G5930" s="194">
        <f>+'Información ELECTRO PUNO'!G5910</f>
        <v>12</v>
      </c>
      <c r="H5930" s="9" t="str">
        <f t="shared" si="660"/>
        <v>Poste</v>
      </c>
      <c r="I5930" s="194" t="str">
        <f>+'Información ELECTRO PUNO'!F5910</f>
        <v>Madera Tratada</v>
      </c>
      <c r="J5930" s="194" t="str">
        <f>+'Información ELECTRO PUNO'!B5910</f>
        <v>PPM20</v>
      </c>
      <c r="K5930" s="9" t="str">
        <f t="shared" si="662"/>
        <v>POSTE DE MADERA TRATADA DE 12 mts. CL.5</v>
      </c>
      <c r="L5930" s="139">
        <f t="shared" si="663"/>
        <v>0.41</v>
      </c>
    </row>
    <row r="5931" spans="1:12" x14ac:dyDescent="0.25">
      <c r="A5931" s="193">
        <f>+'Información ELECTRO PUNO'!A5911</f>
        <v>5910</v>
      </c>
      <c r="B5931" s="26" t="str">
        <f t="shared" si="661"/>
        <v>SICODI</v>
      </c>
      <c r="C5931" s="9" t="str">
        <f t="shared" si="657"/>
        <v>Puno</v>
      </c>
      <c r="D5931" s="9" t="str">
        <f t="shared" si="658"/>
        <v>No Reporta</v>
      </c>
      <c r="E5931" s="9" t="str">
        <f t="shared" si="659"/>
        <v>No Reporta</v>
      </c>
      <c r="F5931" s="194" t="str">
        <f>+'Información ELECTRO PUNO'!E5911</f>
        <v>MT</v>
      </c>
      <c r="G5931" s="194">
        <f>+'Información ELECTRO PUNO'!G5911</f>
        <v>12</v>
      </c>
      <c r="H5931" s="9" t="str">
        <f t="shared" si="660"/>
        <v>Poste</v>
      </c>
      <c r="I5931" s="194" t="str">
        <f>+'Información ELECTRO PUNO'!F5911</f>
        <v>Madera Tratada</v>
      </c>
      <c r="J5931" s="194" t="str">
        <f>+'Información ELECTRO PUNO'!B5911</f>
        <v>PPM20</v>
      </c>
      <c r="K5931" s="9" t="str">
        <f t="shared" si="662"/>
        <v>POSTE DE MADERA TRATADA DE 12 mts. CL.5</v>
      </c>
      <c r="L5931" s="139">
        <f t="shared" si="663"/>
        <v>0.41</v>
      </c>
    </row>
    <row r="5932" spans="1:12" x14ac:dyDescent="0.25">
      <c r="A5932" s="193">
        <f>+'Información ELECTRO PUNO'!A5912</f>
        <v>5911</v>
      </c>
      <c r="B5932" s="26" t="str">
        <f t="shared" si="661"/>
        <v>SICODI</v>
      </c>
      <c r="C5932" s="9" t="str">
        <f t="shared" si="657"/>
        <v>Puno</v>
      </c>
      <c r="D5932" s="9" t="str">
        <f t="shared" si="658"/>
        <v>No Reporta</v>
      </c>
      <c r="E5932" s="9" t="str">
        <f t="shared" si="659"/>
        <v>No Reporta</v>
      </c>
      <c r="F5932" s="194" t="str">
        <f>+'Información ELECTRO PUNO'!E5912</f>
        <v>MT</v>
      </c>
      <c r="G5932" s="194">
        <f>+'Información ELECTRO PUNO'!G5912</f>
        <v>12</v>
      </c>
      <c r="H5932" s="9" t="str">
        <f t="shared" si="660"/>
        <v>Poste</v>
      </c>
      <c r="I5932" s="194" t="str">
        <f>+'Información ELECTRO PUNO'!F5912</f>
        <v>Madera Tratada</v>
      </c>
      <c r="J5932" s="194" t="str">
        <f>+'Información ELECTRO PUNO'!B5912</f>
        <v>PPM20</v>
      </c>
      <c r="K5932" s="9" t="str">
        <f t="shared" si="662"/>
        <v>POSTE DE MADERA TRATADA DE 12 mts. CL.5</v>
      </c>
      <c r="L5932" s="139">
        <f t="shared" si="663"/>
        <v>0.41</v>
      </c>
    </row>
    <row r="5933" spans="1:12" x14ac:dyDescent="0.25">
      <c r="A5933" s="193">
        <f>+'Información ELECTRO PUNO'!A5913</f>
        <v>5912</v>
      </c>
      <c r="B5933" s="26" t="str">
        <f t="shared" si="661"/>
        <v>SICODI</v>
      </c>
      <c r="C5933" s="9" t="str">
        <f t="shared" si="657"/>
        <v>Puno</v>
      </c>
      <c r="D5933" s="9" t="str">
        <f t="shared" si="658"/>
        <v>No Reporta</v>
      </c>
      <c r="E5933" s="9" t="str">
        <f t="shared" si="659"/>
        <v>No Reporta</v>
      </c>
      <c r="F5933" s="194" t="str">
        <f>+'Información ELECTRO PUNO'!E5913</f>
        <v>MT</v>
      </c>
      <c r="G5933" s="194">
        <f>+'Información ELECTRO PUNO'!G5913</f>
        <v>12</v>
      </c>
      <c r="H5933" s="9" t="str">
        <f t="shared" si="660"/>
        <v>Poste</v>
      </c>
      <c r="I5933" s="194" t="str">
        <f>+'Información ELECTRO PUNO'!F5913</f>
        <v>Madera Tratada</v>
      </c>
      <c r="J5933" s="194" t="str">
        <f>+'Información ELECTRO PUNO'!B5913</f>
        <v>PPM20</v>
      </c>
      <c r="K5933" s="9" t="str">
        <f t="shared" si="662"/>
        <v>POSTE DE MADERA TRATADA DE 12 mts. CL.5</v>
      </c>
      <c r="L5933" s="139">
        <f t="shared" si="663"/>
        <v>0.41</v>
      </c>
    </row>
    <row r="5934" spans="1:12" x14ac:dyDescent="0.25">
      <c r="A5934" s="193">
        <f>+'Información ELECTRO PUNO'!A5914</f>
        <v>5913</v>
      </c>
      <c r="B5934" s="26" t="str">
        <f t="shared" si="661"/>
        <v>SICODI</v>
      </c>
      <c r="C5934" s="9" t="str">
        <f t="shared" si="657"/>
        <v>Puno</v>
      </c>
      <c r="D5934" s="9" t="str">
        <f t="shared" si="658"/>
        <v>No Reporta</v>
      </c>
      <c r="E5934" s="9" t="str">
        <f t="shared" si="659"/>
        <v>No Reporta</v>
      </c>
      <c r="F5934" s="194" t="str">
        <f>+'Información ELECTRO PUNO'!E5914</f>
        <v>MT</v>
      </c>
      <c r="G5934" s="194">
        <f>+'Información ELECTRO PUNO'!G5914</f>
        <v>12</v>
      </c>
      <c r="H5934" s="9" t="str">
        <f t="shared" si="660"/>
        <v>Poste</v>
      </c>
      <c r="I5934" s="194" t="str">
        <f>+'Información ELECTRO PUNO'!F5914</f>
        <v>Madera Tratada</v>
      </c>
      <c r="J5934" s="194" t="str">
        <f>+'Información ELECTRO PUNO'!B5914</f>
        <v>PPM20</v>
      </c>
      <c r="K5934" s="9" t="str">
        <f t="shared" si="662"/>
        <v>POSTE DE MADERA TRATADA DE 12 mts. CL.5</v>
      </c>
      <c r="L5934" s="139">
        <f t="shared" si="663"/>
        <v>0.41</v>
      </c>
    </row>
    <row r="5935" spans="1:12" x14ac:dyDescent="0.25">
      <c r="A5935" s="193">
        <f>+'Información ELECTRO PUNO'!A5915</f>
        <v>5914</v>
      </c>
      <c r="B5935" s="26" t="str">
        <f t="shared" si="661"/>
        <v>SICODI</v>
      </c>
      <c r="C5935" s="9" t="str">
        <f t="shared" si="657"/>
        <v>Puno</v>
      </c>
      <c r="D5935" s="9" t="str">
        <f t="shared" si="658"/>
        <v>No Reporta</v>
      </c>
      <c r="E5935" s="9" t="str">
        <f t="shared" si="659"/>
        <v>No Reporta</v>
      </c>
      <c r="F5935" s="194" t="str">
        <f>+'Información ELECTRO PUNO'!E5915</f>
        <v>MT</v>
      </c>
      <c r="G5935" s="194">
        <f>+'Información ELECTRO PUNO'!G5915</f>
        <v>12</v>
      </c>
      <c r="H5935" s="9" t="str">
        <f t="shared" si="660"/>
        <v>Poste</v>
      </c>
      <c r="I5935" s="194" t="str">
        <f>+'Información ELECTRO PUNO'!F5915</f>
        <v>Madera Tratada</v>
      </c>
      <c r="J5935" s="194" t="str">
        <f>+'Información ELECTRO PUNO'!B5915</f>
        <v>PPM20</v>
      </c>
      <c r="K5935" s="9" t="str">
        <f t="shared" si="662"/>
        <v>POSTE DE MADERA TRATADA DE 12 mts. CL.5</v>
      </c>
      <c r="L5935" s="139">
        <f t="shared" si="663"/>
        <v>0.41</v>
      </c>
    </row>
    <row r="5936" spans="1:12" x14ac:dyDescent="0.25">
      <c r="A5936" s="193">
        <f>+'Información ELECTRO PUNO'!A5916</f>
        <v>5915</v>
      </c>
      <c r="B5936" s="26" t="str">
        <f t="shared" si="661"/>
        <v>SICODI</v>
      </c>
      <c r="C5936" s="9" t="str">
        <f t="shared" si="657"/>
        <v>Puno</v>
      </c>
      <c r="D5936" s="9" t="str">
        <f t="shared" si="658"/>
        <v>No Reporta</v>
      </c>
      <c r="E5936" s="9" t="str">
        <f t="shared" si="659"/>
        <v>No Reporta</v>
      </c>
      <c r="F5936" s="194" t="str">
        <f>+'Información ELECTRO PUNO'!E5916</f>
        <v>MT</v>
      </c>
      <c r="G5936" s="194">
        <f>+'Información ELECTRO PUNO'!G5916</f>
        <v>12</v>
      </c>
      <c r="H5936" s="9" t="str">
        <f t="shared" si="660"/>
        <v>Poste</v>
      </c>
      <c r="I5936" s="194" t="str">
        <f>+'Información ELECTRO PUNO'!F5916</f>
        <v>Madera Tratada</v>
      </c>
      <c r="J5936" s="194" t="str">
        <f>+'Información ELECTRO PUNO'!B5916</f>
        <v>PPM20</v>
      </c>
      <c r="K5936" s="9" t="str">
        <f t="shared" si="662"/>
        <v>POSTE DE MADERA TRATADA DE 12 mts. CL.5</v>
      </c>
      <c r="L5936" s="139">
        <f t="shared" si="663"/>
        <v>0.41</v>
      </c>
    </row>
    <row r="5937" spans="1:12" x14ac:dyDescent="0.25">
      <c r="A5937" s="193">
        <f>+'Información ELECTRO PUNO'!A5917</f>
        <v>5916</v>
      </c>
      <c r="B5937" s="26" t="str">
        <f t="shared" si="661"/>
        <v>SICODI</v>
      </c>
      <c r="C5937" s="9" t="str">
        <f t="shared" si="657"/>
        <v>Puno</v>
      </c>
      <c r="D5937" s="9" t="str">
        <f t="shared" si="658"/>
        <v>No Reporta</v>
      </c>
      <c r="E5937" s="9" t="str">
        <f t="shared" si="659"/>
        <v>No Reporta</v>
      </c>
      <c r="F5937" s="194" t="str">
        <f>+'Información ELECTRO PUNO'!E5917</f>
        <v>MT</v>
      </c>
      <c r="G5937" s="194">
        <f>+'Información ELECTRO PUNO'!G5917</f>
        <v>12</v>
      </c>
      <c r="H5937" s="9" t="str">
        <f t="shared" si="660"/>
        <v>Poste</v>
      </c>
      <c r="I5937" s="194" t="str">
        <f>+'Información ELECTRO PUNO'!F5917</f>
        <v>Madera Tratada</v>
      </c>
      <c r="J5937" s="194" t="str">
        <f>+'Información ELECTRO PUNO'!B5917</f>
        <v>PPM20</v>
      </c>
      <c r="K5937" s="9" t="str">
        <f t="shared" si="662"/>
        <v>POSTE DE MADERA TRATADA DE 12 mts. CL.5</v>
      </c>
      <c r="L5937" s="139">
        <f t="shared" si="663"/>
        <v>0.41</v>
      </c>
    </row>
    <row r="5938" spans="1:12" x14ac:dyDescent="0.25">
      <c r="A5938" s="193">
        <f>+'Información ELECTRO PUNO'!A5918</f>
        <v>5917</v>
      </c>
      <c r="B5938" s="26" t="str">
        <f t="shared" si="661"/>
        <v>SICODI</v>
      </c>
      <c r="C5938" s="9" t="str">
        <f t="shared" si="657"/>
        <v>Puno</v>
      </c>
      <c r="D5938" s="9" t="str">
        <f t="shared" si="658"/>
        <v>No Reporta</v>
      </c>
      <c r="E5938" s="9" t="str">
        <f t="shared" si="659"/>
        <v>No Reporta</v>
      </c>
      <c r="F5938" s="194" t="str">
        <f>+'Información ELECTRO PUNO'!E5918</f>
        <v>MT</v>
      </c>
      <c r="G5938" s="194">
        <f>+'Información ELECTRO PUNO'!G5918</f>
        <v>12</v>
      </c>
      <c r="H5938" s="9" t="str">
        <f t="shared" si="660"/>
        <v>Poste</v>
      </c>
      <c r="I5938" s="194" t="str">
        <f>+'Información ELECTRO PUNO'!F5918</f>
        <v>Madera Tratada</v>
      </c>
      <c r="J5938" s="194" t="str">
        <f>+'Información ELECTRO PUNO'!B5918</f>
        <v>PPM20</v>
      </c>
      <c r="K5938" s="9" t="str">
        <f t="shared" si="662"/>
        <v>POSTE DE MADERA TRATADA DE 12 mts. CL.5</v>
      </c>
      <c r="L5938" s="139">
        <f t="shared" si="663"/>
        <v>0.41</v>
      </c>
    </row>
    <row r="5939" spans="1:12" x14ac:dyDescent="0.25">
      <c r="A5939" s="193">
        <f>+'Información ELECTRO PUNO'!A5919</f>
        <v>5918</v>
      </c>
      <c r="B5939" s="26" t="str">
        <f t="shared" si="661"/>
        <v>SICODI</v>
      </c>
      <c r="C5939" s="9" t="str">
        <f t="shared" si="657"/>
        <v>Puno</v>
      </c>
      <c r="D5939" s="9" t="str">
        <f t="shared" si="658"/>
        <v>No Reporta</v>
      </c>
      <c r="E5939" s="9" t="str">
        <f t="shared" si="659"/>
        <v>No Reporta</v>
      </c>
      <c r="F5939" s="194" t="str">
        <f>+'Información ELECTRO PUNO'!E5919</f>
        <v>MT</v>
      </c>
      <c r="G5939" s="194">
        <f>+'Información ELECTRO PUNO'!G5919</f>
        <v>12</v>
      </c>
      <c r="H5939" s="9" t="str">
        <f t="shared" si="660"/>
        <v>Poste</v>
      </c>
      <c r="I5939" s="194" t="str">
        <f>+'Información ELECTRO PUNO'!F5919</f>
        <v>Madera Tratada</v>
      </c>
      <c r="J5939" s="194" t="str">
        <f>+'Información ELECTRO PUNO'!B5919</f>
        <v>PPM20</v>
      </c>
      <c r="K5939" s="9" t="str">
        <f t="shared" si="662"/>
        <v>POSTE DE MADERA TRATADA DE 12 mts. CL.5</v>
      </c>
      <c r="L5939" s="139">
        <f t="shared" si="663"/>
        <v>0.41</v>
      </c>
    </row>
    <row r="5940" spans="1:12" x14ac:dyDescent="0.25">
      <c r="A5940" s="193">
        <f>+'Información ELECTRO PUNO'!A5920</f>
        <v>5919</v>
      </c>
      <c r="B5940" s="26" t="str">
        <f t="shared" si="661"/>
        <v>SICODI</v>
      </c>
      <c r="C5940" s="9" t="str">
        <f t="shared" si="657"/>
        <v>Puno</v>
      </c>
      <c r="D5940" s="9" t="str">
        <f t="shared" si="658"/>
        <v>No Reporta</v>
      </c>
      <c r="E5940" s="9" t="str">
        <f t="shared" si="659"/>
        <v>No Reporta</v>
      </c>
      <c r="F5940" s="194" t="str">
        <f>+'Información ELECTRO PUNO'!E5920</f>
        <v>MT</v>
      </c>
      <c r="G5940" s="194">
        <f>+'Información ELECTRO PUNO'!G5920</f>
        <v>12</v>
      </c>
      <c r="H5940" s="9" t="str">
        <f t="shared" si="660"/>
        <v>Poste</v>
      </c>
      <c r="I5940" s="194" t="str">
        <f>+'Información ELECTRO PUNO'!F5920</f>
        <v>Madera Tratada</v>
      </c>
      <c r="J5940" s="194" t="str">
        <f>+'Información ELECTRO PUNO'!B5920</f>
        <v>PPM20</v>
      </c>
      <c r="K5940" s="9" t="str">
        <f t="shared" si="662"/>
        <v>POSTE DE MADERA TRATADA DE 12 mts. CL.5</v>
      </c>
      <c r="L5940" s="139">
        <f t="shared" si="663"/>
        <v>0.41</v>
      </c>
    </row>
    <row r="5941" spans="1:12" x14ac:dyDescent="0.25">
      <c r="A5941" s="193">
        <f>+'Información ELECTRO PUNO'!A5921</f>
        <v>5920</v>
      </c>
      <c r="B5941" s="26" t="str">
        <f t="shared" si="661"/>
        <v>SICODI</v>
      </c>
      <c r="C5941" s="9" t="str">
        <f t="shared" si="657"/>
        <v>Puno</v>
      </c>
      <c r="D5941" s="9" t="str">
        <f t="shared" si="658"/>
        <v>No Reporta</v>
      </c>
      <c r="E5941" s="9" t="str">
        <f t="shared" si="659"/>
        <v>No Reporta</v>
      </c>
      <c r="F5941" s="194" t="str">
        <f>+'Información ELECTRO PUNO'!E5921</f>
        <v>MT</v>
      </c>
      <c r="G5941" s="194">
        <f>+'Información ELECTRO PUNO'!G5921</f>
        <v>12</v>
      </c>
      <c r="H5941" s="9" t="str">
        <f t="shared" si="660"/>
        <v>Poste</v>
      </c>
      <c r="I5941" s="194" t="str">
        <f>+'Información ELECTRO PUNO'!F5921</f>
        <v>Madera Tratada</v>
      </c>
      <c r="J5941" s="194" t="str">
        <f>+'Información ELECTRO PUNO'!B5921</f>
        <v>PPM20</v>
      </c>
      <c r="K5941" s="9" t="str">
        <f t="shared" si="662"/>
        <v>POSTE DE MADERA TRATADA DE 12 mts. CL.5</v>
      </c>
      <c r="L5941" s="139">
        <f t="shared" si="663"/>
        <v>0.41</v>
      </c>
    </row>
    <row r="5942" spans="1:12" x14ac:dyDescent="0.25">
      <c r="A5942" s="193">
        <f>+'Información ELECTRO PUNO'!A5922</f>
        <v>5921</v>
      </c>
      <c r="B5942" s="26" t="str">
        <f t="shared" si="661"/>
        <v>SICODI</v>
      </c>
      <c r="C5942" s="9" t="str">
        <f t="shared" si="657"/>
        <v>Puno</v>
      </c>
      <c r="D5942" s="9" t="str">
        <f t="shared" si="658"/>
        <v>No Reporta</v>
      </c>
      <c r="E5942" s="9" t="str">
        <f t="shared" si="659"/>
        <v>No Reporta</v>
      </c>
      <c r="F5942" s="194" t="str">
        <f>+'Información ELECTRO PUNO'!E5922</f>
        <v>MT</v>
      </c>
      <c r="G5942" s="194">
        <f>+'Información ELECTRO PUNO'!G5922</f>
        <v>12</v>
      </c>
      <c r="H5942" s="9" t="str">
        <f t="shared" si="660"/>
        <v>Poste</v>
      </c>
      <c r="I5942" s="194" t="str">
        <f>+'Información ELECTRO PUNO'!F5922</f>
        <v>Madera Tratada</v>
      </c>
      <c r="J5942" s="194" t="str">
        <f>+'Información ELECTRO PUNO'!B5922</f>
        <v>PPM20</v>
      </c>
      <c r="K5942" s="9" t="str">
        <f t="shared" si="662"/>
        <v>POSTE DE MADERA TRATADA DE 12 mts. CL.5</v>
      </c>
      <c r="L5942" s="139">
        <f t="shared" si="663"/>
        <v>0.41</v>
      </c>
    </row>
    <row r="5943" spans="1:12" x14ac:dyDescent="0.25">
      <c r="A5943" s="193">
        <f>+'Información ELECTRO PUNO'!A5923</f>
        <v>5922</v>
      </c>
      <c r="B5943" s="26" t="str">
        <f t="shared" si="661"/>
        <v>SICODI</v>
      </c>
      <c r="C5943" s="9" t="str">
        <f t="shared" si="657"/>
        <v>Puno</v>
      </c>
      <c r="D5943" s="9" t="str">
        <f t="shared" si="658"/>
        <v>No Reporta</v>
      </c>
      <c r="E5943" s="9" t="str">
        <f t="shared" si="659"/>
        <v>No Reporta</v>
      </c>
      <c r="F5943" s="194" t="str">
        <f>+'Información ELECTRO PUNO'!E5923</f>
        <v>MT</v>
      </c>
      <c r="G5943" s="194">
        <f>+'Información ELECTRO PUNO'!G5923</f>
        <v>12</v>
      </c>
      <c r="H5943" s="9" t="str">
        <f t="shared" si="660"/>
        <v>Poste</v>
      </c>
      <c r="I5943" s="194" t="str">
        <f>+'Información ELECTRO PUNO'!F5923</f>
        <v>Madera Tratada</v>
      </c>
      <c r="J5943" s="194" t="str">
        <f>+'Información ELECTRO PUNO'!B5923</f>
        <v>PPM20</v>
      </c>
      <c r="K5943" s="9" t="str">
        <f t="shared" si="662"/>
        <v>POSTE DE MADERA TRATADA DE 12 mts. CL.5</v>
      </c>
      <c r="L5943" s="139">
        <f t="shared" si="663"/>
        <v>0.41</v>
      </c>
    </row>
    <row r="5944" spans="1:12" x14ac:dyDescent="0.25">
      <c r="A5944" s="193">
        <f>+'Información ELECTRO PUNO'!A5924</f>
        <v>5923</v>
      </c>
      <c r="B5944" s="26" t="str">
        <f t="shared" si="661"/>
        <v>SICODI</v>
      </c>
      <c r="C5944" s="9" t="str">
        <f t="shared" si="657"/>
        <v>Puno</v>
      </c>
      <c r="D5944" s="9" t="str">
        <f t="shared" si="658"/>
        <v>No Reporta</v>
      </c>
      <c r="E5944" s="9" t="str">
        <f t="shared" si="659"/>
        <v>No Reporta</v>
      </c>
      <c r="F5944" s="194" t="str">
        <f>+'Información ELECTRO PUNO'!E5924</f>
        <v>MT</v>
      </c>
      <c r="G5944" s="194">
        <f>+'Información ELECTRO PUNO'!G5924</f>
        <v>12</v>
      </c>
      <c r="H5944" s="9" t="str">
        <f t="shared" si="660"/>
        <v>Poste</v>
      </c>
      <c r="I5944" s="194" t="str">
        <f>+'Información ELECTRO PUNO'!F5924</f>
        <v>Madera Tratada</v>
      </c>
      <c r="J5944" s="194" t="str">
        <f>+'Información ELECTRO PUNO'!B5924</f>
        <v>PPM20</v>
      </c>
      <c r="K5944" s="9" t="str">
        <f t="shared" si="662"/>
        <v>POSTE DE MADERA TRATADA DE 12 mts. CL.5</v>
      </c>
      <c r="L5944" s="139">
        <f t="shared" si="663"/>
        <v>0.41</v>
      </c>
    </row>
    <row r="5945" spans="1:12" x14ac:dyDescent="0.25">
      <c r="A5945" s="193">
        <f>+'Información ELECTRO PUNO'!A5925</f>
        <v>5924</v>
      </c>
      <c r="B5945" s="26" t="str">
        <f t="shared" si="661"/>
        <v>SICODI</v>
      </c>
      <c r="C5945" s="9" t="str">
        <f t="shared" si="657"/>
        <v>Puno</v>
      </c>
      <c r="D5945" s="9" t="str">
        <f t="shared" si="658"/>
        <v>No Reporta</v>
      </c>
      <c r="E5945" s="9" t="str">
        <f t="shared" si="659"/>
        <v>No Reporta</v>
      </c>
      <c r="F5945" s="194" t="str">
        <f>+'Información ELECTRO PUNO'!E5925</f>
        <v>MT</v>
      </c>
      <c r="G5945" s="194">
        <f>+'Información ELECTRO PUNO'!G5925</f>
        <v>12</v>
      </c>
      <c r="H5945" s="9" t="str">
        <f t="shared" si="660"/>
        <v>Poste</v>
      </c>
      <c r="I5945" s="194" t="str">
        <f>+'Información ELECTRO PUNO'!F5925</f>
        <v>Madera Tratada</v>
      </c>
      <c r="J5945" s="194" t="str">
        <f>+'Información ELECTRO PUNO'!B5925</f>
        <v>PPM20</v>
      </c>
      <c r="K5945" s="9" t="str">
        <f t="shared" si="662"/>
        <v>POSTE DE MADERA TRATADA DE 12 mts. CL.5</v>
      </c>
      <c r="L5945" s="139">
        <f t="shared" si="663"/>
        <v>0.41</v>
      </c>
    </row>
    <row r="5946" spans="1:12" x14ac:dyDescent="0.25">
      <c r="A5946" s="193">
        <f>+'Información ELECTRO PUNO'!A5926</f>
        <v>5925</v>
      </c>
      <c r="B5946" s="26" t="str">
        <f t="shared" si="661"/>
        <v>SICODI</v>
      </c>
      <c r="C5946" s="9" t="str">
        <f t="shared" si="657"/>
        <v>Puno</v>
      </c>
      <c r="D5946" s="9" t="str">
        <f t="shared" si="658"/>
        <v>No Reporta</v>
      </c>
      <c r="E5946" s="9" t="str">
        <f t="shared" si="659"/>
        <v>No Reporta</v>
      </c>
      <c r="F5946" s="194" t="str">
        <f>+'Información ELECTRO PUNO'!E5926</f>
        <v>MT</v>
      </c>
      <c r="G5946" s="194">
        <f>+'Información ELECTRO PUNO'!G5926</f>
        <v>12</v>
      </c>
      <c r="H5946" s="9" t="str">
        <f t="shared" si="660"/>
        <v>Poste</v>
      </c>
      <c r="I5946" s="194" t="str">
        <f>+'Información ELECTRO PUNO'!F5926</f>
        <v>Madera Tratada</v>
      </c>
      <c r="J5946" s="194" t="str">
        <f>+'Información ELECTRO PUNO'!B5926</f>
        <v>PPM20</v>
      </c>
      <c r="K5946" s="9" t="str">
        <f t="shared" si="662"/>
        <v>POSTE DE MADERA TRATADA DE 12 mts. CL.5</v>
      </c>
      <c r="L5946" s="139">
        <f t="shared" si="663"/>
        <v>0.41</v>
      </c>
    </row>
    <row r="5947" spans="1:12" x14ac:dyDescent="0.25">
      <c r="A5947" s="193">
        <f>+'Información ELECTRO PUNO'!A5927</f>
        <v>5926</v>
      </c>
      <c r="B5947" s="26" t="str">
        <f t="shared" si="661"/>
        <v>SICODI</v>
      </c>
      <c r="C5947" s="9" t="str">
        <f t="shared" si="657"/>
        <v>Puno</v>
      </c>
      <c r="D5947" s="9" t="str">
        <f t="shared" si="658"/>
        <v>No Reporta</v>
      </c>
      <c r="E5947" s="9" t="str">
        <f t="shared" si="659"/>
        <v>No Reporta</v>
      </c>
      <c r="F5947" s="194" t="str">
        <f>+'Información ELECTRO PUNO'!E5927</f>
        <v>MT</v>
      </c>
      <c r="G5947" s="194">
        <f>+'Información ELECTRO PUNO'!G5927</f>
        <v>12</v>
      </c>
      <c r="H5947" s="9" t="str">
        <f t="shared" si="660"/>
        <v>Poste</v>
      </c>
      <c r="I5947" s="194" t="str">
        <f>+'Información ELECTRO PUNO'!F5927</f>
        <v>Madera Tratada</v>
      </c>
      <c r="J5947" s="194" t="str">
        <f>+'Información ELECTRO PUNO'!B5927</f>
        <v>PPM20</v>
      </c>
      <c r="K5947" s="9" t="str">
        <f t="shared" si="662"/>
        <v>POSTE DE MADERA TRATADA DE 12 mts. CL.5</v>
      </c>
      <c r="L5947" s="139">
        <f t="shared" si="663"/>
        <v>0.41</v>
      </c>
    </row>
    <row r="5948" spans="1:12" x14ac:dyDescent="0.25">
      <c r="A5948" s="193">
        <f>+'Información ELECTRO PUNO'!A5928</f>
        <v>5927</v>
      </c>
      <c r="B5948" s="26" t="str">
        <f t="shared" si="661"/>
        <v>SICODI</v>
      </c>
      <c r="C5948" s="9" t="str">
        <f t="shared" si="657"/>
        <v>Puno</v>
      </c>
      <c r="D5948" s="9" t="str">
        <f t="shared" si="658"/>
        <v>No Reporta</v>
      </c>
      <c r="E5948" s="9" t="str">
        <f t="shared" si="659"/>
        <v>No Reporta</v>
      </c>
      <c r="F5948" s="194" t="str">
        <f>+'Información ELECTRO PUNO'!E5928</f>
        <v>MT</v>
      </c>
      <c r="G5948" s="194">
        <f>+'Información ELECTRO PUNO'!G5928</f>
        <v>12</v>
      </c>
      <c r="H5948" s="9" t="str">
        <f t="shared" si="660"/>
        <v>Poste</v>
      </c>
      <c r="I5948" s="194" t="str">
        <f>+'Información ELECTRO PUNO'!F5928</f>
        <v>Madera Tratada</v>
      </c>
      <c r="J5948" s="194" t="str">
        <f>+'Información ELECTRO PUNO'!B5928</f>
        <v>PPM20</v>
      </c>
      <c r="K5948" s="9" t="str">
        <f t="shared" si="662"/>
        <v>POSTE DE MADERA TRATADA DE 12 mts. CL.5</v>
      </c>
      <c r="L5948" s="139">
        <f t="shared" si="663"/>
        <v>0.41</v>
      </c>
    </row>
    <row r="5949" spans="1:12" x14ac:dyDescent="0.25">
      <c r="A5949" s="193">
        <f>+'Información ELECTRO PUNO'!A5929</f>
        <v>5928</v>
      </c>
      <c r="B5949" s="26" t="str">
        <f t="shared" si="661"/>
        <v>SICODI</v>
      </c>
      <c r="C5949" s="9" t="str">
        <f t="shared" si="657"/>
        <v>Puno</v>
      </c>
      <c r="D5949" s="9" t="str">
        <f t="shared" si="658"/>
        <v>No Reporta</v>
      </c>
      <c r="E5949" s="9" t="str">
        <f t="shared" si="659"/>
        <v>No Reporta</v>
      </c>
      <c r="F5949" s="194" t="str">
        <f>+'Información ELECTRO PUNO'!E5929</f>
        <v>MT</v>
      </c>
      <c r="G5949" s="194">
        <f>+'Información ELECTRO PUNO'!G5929</f>
        <v>12</v>
      </c>
      <c r="H5949" s="9" t="str">
        <f t="shared" si="660"/>
        <v>Poste</v>
      </c>
      <c r="I5949" s="194" t="str">
        <f>+'Información ELECTRO PUNO'!F5929</f>
        <v>Madera Tratada</v>
      </c>
      <c r="J5949" s="194" t="str">
        <f>+'Información ELECTRO PUNO'!B5929</f>
        <v>PPM20</v>
      </c>
      <c r="K5949" s="9" t="str">
        <f t="shared" si="662"/>
        <v>POSTE DE MADERA TRATADA DE 12 mts. CL.5</v>
      </c>
      <c r="L5949" s="139">
        <f t="shared" si="663"/>
        <v>0.41</v>
      </c>
    </row>
    <row r="5950" spans="1:12" x14ac:dyDescent="0.25">
      <c r="A5950" s="193">
        <f>+'Información ELECTRO PUNO'!A5930</f>
        <v>5929</v>
      </c>
      <c r="B5950" s="26" t="str">
        <f t="shared" si="661"/>
        <v>SICODI</v>
      </c>
      <c r="C5950" s="9" t="str">
        <f t="shared" si="657"/>
        <v>Puno</v>
      </c>
      <c r="D5950" s="9" t="str">
        <f t="shared" si="658"/>
        <v>No Reporta</v>
      </c>
      <c r="E5950" s="9" t="str">
        <f t="shared" si="659"/>
        <v>No Reporta</v>
      </c>
      <c r="F5950" s="194" t="str">
        <f>+'Información ELECTRO PUNO'!E5930</f>
        <v>MT</v>
      </c>
      <c r="G5950" s="194">
        <f>+'Información ELECTRO PUNO'!G5930</f>
        <v>12</v>
      </c>
      <c r="H5950" s="9" t="str">
        <f t="shared" si="660"/>
        <v>Poste</v>
      </c>
      <c r="I5950" s="194" t="str">
        <f>+'Información ELECTRO PUNO'!F5930</f>
        <v>Madera Tratada</v>
      </c>
      <c r="J5950" s="194" t="str">
        <f>+'Información ELECTRO PUNO'!B5930</f>
        <v>PPM20</v>
      </c>
      <c r="K5950" s="9" t="str">
        <f t="shared" si="662"/>
        <v>POSTE DE MADERA TRATADA DE 12 mts. CL.5</v>
      </c>
      <c r="L5950" s="139">
        <f t="shared" si="663"/>
        <v>0.41</v>
      </c>
    </row>
    <row r="5951" spans="1:12" x14ac:dyDescent="0.25">
      <c r="A5951" s="193">
        <f>+'Información ELECTRO PUNO'!A5931</f>
        <v>5930</v>
      </c>
      <c r="B5951" s="26" t="str">
        <f t="shared" si="661"/>
        <v>SICODI</v>
      </c>
      <c r="C5951" s="9" t="str">
        <f t="shared" si="657"/>
        <v>Puno</v>
      </c>
      <c r="D5951" s="9" t="str">
        <f t="shared" si="658"/>
        <v>No Reporta</v>
      </c>
      <c r="E5951" s="9" t="str">
        <f t="shared" si="659"/>
        <v>No Reporta</v>
      </c>
      <c r="F5951" s="194" t="str">
        <f>+'Información ELECTRO PUNO'!E5931</f>
        <v>MT</v>
      </c>
      <c r="G5951" s="194">
        <f>+'Información ELECTRO PUNO'!G5931</f>
        <v>12</v>
      </c>
      <c r="H5951" s="9" t="str">
        <f t="shared" si="660"/>
        <v>Poste</v>
      </c>
      <c r="I5951" s="194" t="str">
        <f>+'Información ELECTRO PUNO'!F5931</f>
        <v>Madera Tratada</v>
      </c>
      <c r="J5951" s="194" t="str">
        <f>+'Información ELECTRO PUNO'!B5931</f>
        <v>PPM20</v>
      </c>
      <c r="K5951" s="9" t="str">
        <f t="shared" si="662"/>
        <v>POSTE DE MADERA TRATADA DE 12 mts. CL.5</v>
      </c>
      <c r="L5951" s="139">
        <f t="shared" si="663"/>
        <v>0.41</v>
      </c>
    </row>
    <row r="5952" spans="1:12" x14ac:dyDescent="0.25">
      <c r="A5952" s="193">
        <f>+'Información ELECTRO PUNO'!A5932</f>
        <v>5931</v>
      </c>
      <c r="B5952" s="26" t="str">
        <f t="shared" si="661"/>
        <v>SICODI</v>
      </c>
      <c r="C5952" s="9" t="str">
        <f t="shared" si="657"/>
        <v>Puno</v>
      </c>
      <c r="D5952" s="9" t="str">
        <f t="shared" si="658"/>
        <v>No Reporta</v>
      </c>
      <c r="E5952" s="9" t="str">
        <f t="shared" si="659"/>
        <v>No Reporta</v>
      </c>
      <c r="F5952" s="194" t="str">
        <f>+'Información ELECTRO PUNO'!E5932</f>
        <v>MT</v>
      </c>
      <c r="G5952" s="194">
        <f>+'Información ELECTRO PUNO'!G5932</f>
        <v>12</v>
      </c>
      <c r="H5952" s="9" t="str">
        <f t="shared" si="660"/>
        <v>Poste</v>
      </c>
      <c r="I5952" s="194" t="str">
        <f>+'Información ELECTRO PUNO'!F5932</f>
        <v>Madera Tratada</v>
      </c>
      <c r="J5952" s="194" t="str">
        <f>+'Información ELECTRO PUNO'!B5932</f>
        <v>PPM20</v>
      </c>
      <c r="K5952" s="9" t="str">
        <f t="shared" si="662"/>
        <v>POSTE DE MADERA TRATADA DE 12 mts. CL.5</v>
      </c>
      <c r="L5952" s="139">
        <f t="shared" si="663"/>
        <v>0.41</v>
      </c>
    </row>
    <row r="5953" spans="1:12" x14ac:dyDescent="0.25">
      <c r="A5953" s="193">
        <f>+'Información ELECTRO PUNO'!A5933</f>
        <v>5932</v>
      </c>
      <c r="B5953" s="26" t="str">
        <f t="shared" si="661"/>
        <v>SICODI</v>
      </c>
      <c r="C5953" s="9" t="str">
        <f t="shared" si="657"/>
        <v>Puno</v>
      </c>
      <c r="D5953" s="9" t="str">
        <f t="shared" si="658"/>
        <v>No Reporta</v>
      </c>
      <c r="E5953" s="9" t="str">
        <f t="shared" si="659"/>
        <v>No Reporta</v>
      </c>
      <c r="F5953" s="194" t="str">
        <f>+'Información ELECTRO PUNO'!E5933</f>
        <v>MT</v>
      </c>
      <c r="G5953" s="194">
        <f>+'Información ELECTRO PUNO'!G5933</f>
        <v>12</v>
      </c>
      <c r="H5953" s="9" t="str">
        <f t="shared" si="660"/>
        <v>Poste</v>
      </c>
      <c r="I5953" s="194" t="str">
        <f>+'Información ELECTRO PUNO'!F5933</f>
        <v>Madera Tratada</v>
      </c>
      <c r="J5953" s="194" t="str">
        <f>+'Información ELECTRO PUNO'!B5933</f>
        <v>PPM20</v>
      </c>
      <c r="K5953" s="9" t="str">
        <f t="shared" si="662"/>
        <v>POSTE DE MADERA TRATADA DE 12 mts. CL.5</v>
      </c>
      <c r="L5953" s="139">
        <f t="shared" si="663"/>
        <v>0.41</v>
      </c>
    </row>
    <row r="5954" spans="1:12" x14ac:dyDescent="0.25">
      <c r="A5954" s="193">
        <f>+'Información ELECTRO PUNO'!A5934</f>
        <v>5933</v>
      </c>
      <c r="B5954" s="26" t="str">
        <f t="shared" si="661"/>
        <v>SICODI</v>
      </c>
      <c r="C5954" s="9" t="str">
        <f t="shared" si="657"/>
        <v>Puno</v>
      </c>
      <c r="D5954" s="9" t="str">
        <f t="shared" si="658"/>
        <v>No Reporta</v>
      </c>
      <c r="E5954" s="9" t="str">
        <f t="shared" si="659"/>
        <v>No Reporta</v>
      </c>
      <c r="F5954" s="194" t="str">
        <f>+'Información ELECTRO PUNO'!E5934</f>
        <v>MT</v>
      </c>
      <c r="G5954" s="194">
        <f>+'Información ELECTRO PUNO'!G5934</f>
        <v>12</v>
      </c>
      <c r="H5954" s="9" t="str">
        <f t="shared" si="660"/>
        <v>Poste</v>
      </c>
      <c r="I5954" s="194" t="str">
        <f>+'Información ELECTRO PUNO'!F5934</f>
        <v>Madera Tratada</v>
      </c>
      <c r="J5954" s="194" t="str">
        <f>+'Información ELECTRO PUNO'!B5934</f>
        <v>PPM20</v>
      </c>
      <c r="K5954" s="9" t="str">
        <f t="shared" si="662"/>
        <v>POSTE DE MADERA TRATADA DE 12 mts. CL.5</v>
      </c>
      <c r="L5954" s="139">
        <f t="shared" si="663"/>
        <v>0.41</v>
      </c>
    </row>
    <row r="5955" spans="1:12" x14ac:dyDescent="0.25">
      <c r="A5955" s="193">
        <f>+'Información ELECTRO PUNO'!A5935</f>
        <v>5934</v>
      </c>
      <c r="B5955" s="26" t="str">
        <f t="shared" si="661"/>
        <v>SICODI</v>
      </c>
      <c r="C5955" s="9" t="str">
        <f t="shared" si="657"/>
        <v>Puno</v>
      </c>
      <c r="D5955" s="9" t="str">
        <f t="shared" si="658"/>
        <v>No Reporta</v>
      </c>
      <c r="E5955" s="9" t="str">
        <f t="shared" si="659"/>
        <v>No Reporta</v>
      </c>
      <c r="F5955" s="194" t="str">
        <f>+'Información ELECTRO PUNO'!E5935</f>
        <v>MT</v>
      </c>
      <c r="G5955" s="194">
        <f>+'Información ELECTRO PUNO'!G5935</f>
        <v>12</v>
      </c>
      <c r="H5955" s="9" t="str">
        <f t="shared" si="660"/>
        <v>Poste</v>
      </c>
      <c r="I5955" s="194" t="str">
        <f>+'Información ELECTRO PUNO'!F5935</f>
        <v>Madera Tratada</v>
      </c>
      <c r="J5955" s="194" t="str">
        <f>+'Información ELECTRO PUNO'!B5935</f>
        <v>PPM20</v>
      </c>
      <c r="K5955" s="9" t="str">
        <f t="shared" si="662"/>
        <v>POSTE DE MADERA TRATADA DE 12 mts. CL.5</v>
      </c>
      <c r="L5955" s="139">
        <f t="shared" si="663"/>
        <v>0.41</v>
      </c>
    </row>
    <row r="5956" spans="1:12" x14ac:dyDescent="0.25">
      <c r="A5956" s="193">
        <f>+'Información ELECTRO PUNO'!A5936</f>
        <v>5935</v>
      </c>
      <c r="B5956" s="26" t="str">
        <f t="shared" si="661"/>
        <v>SICODI</v>
      </c>
      <c r="C5956" s="9" t="str">
        <f t="shared" si="657"/>
        <v>Puno</v>
      </c>
      <c r="D5956" s="9" t="str">
        <f t="shared" si="658"/>
        <v>No Reporta</v>
      </c>
      <c r="E5956" s="9" t="str">
        <f t="shared" si="659"/>
        <v>No Reporta</v>
      </c>
      <c r="F5956" s="194" t="str">
        <f>+'Información ELECTRO PUNO'!E5936</f>
        <v>MT</v>
      </c>
      <c r="G5956" s="194">
        <f>+'Información ELECTRO PUNO'!G5936</f>
        <v>12</v>
      </c>
      <c r="H5956" s="9" t="str">
        <f t="shared" si="660"/>
        <v>Poste</v>
      </c>
      <c r="I5956" s="194" t="str">
        <f>+'Información ELECTRO PUNO'!F5936</f>
        <v>Madera Tratada</v>
      </c>
      <c r="J5956" s="194" t="str">
        <f>+'Información ELECTRO PUNO'!B5936</f>
        <v>PPM20</v>
      </c>
      <c r="K5956" s="9" t="str">
        <f t="shared" si="662"/>
        <v>POSTE DE MADERA TRATADA DE 12 mts. CL.5</v>
      </c>
      <c r="L5956" s="139">
        <f t="shared" si="663"/>
        <v>0.41</v>
      </c>
    </row>
    <row r="5957" spans="1:12" x14ac:dyDescent="0.25">
      <c r="A5957" s="193">
        <f>+'Información ELECTRO PUNO'!A5937</f>
        <v>5936</v>
      </c>
      <c r="B5957" s="26" t="str">
        <f t="shared" si="661"/>
        <v>SICODI</v>
      </c>
      <c r="C5957" s="9" t="str">
        <f t="shared" si="657"/>
        <v>Puno</v>
      </c>
      <c r="D5957" s="9" t="str">
        <f t="shared" si="658"/>
        <v>No Reporta</v>
      </c>
      <c r="E5957" s="9" t="str">
        <f t="shared" si="659"/>
        <v>No Reporta</v>
      </c>
      <c r="F5957" s="194" t="str">
        <f>+'Información ELECTRO PUNO'!E5937</f>
        <v>MT</v>
      </c>
      <c r="G5957" s="194">
        <f>+'Información ELECTRO PUNO'!G5937</f>
        <v>12</v>
      </c>
      <c r="H5957" s="9" t="str">
        <f t="shared" si="660"/>
        <v>Poste</v>
      </c>
      <c r="I5957" s="194" t="str">
        <f>+'Información ELECTRO PUNO'!F5937</f>
        <v>Madera Tratada</v>
      </c>
      <c r="J5957" s="194" t="str">
        <f>+'Información ELECTRO PUNO'!B5937</f>
        <v>PPM20</v>
      </c>
      <c r="K5957" s="9" t="str">
        <f t="shared" si="662"/>
        <v>POSTE DE MADERA TRATADA DE 12 mts. CL.5</v>
      </c>
      <c r="L5957" s="139">
        <f t="shared" si="663"/>
        <v>0.41</v>
      </c>
    </row>
    <row r="5958" spans="1:12" x14ac:dyDescent="0.25">
      <c r="A5958" s="193">
        <f>+'Información ELECTRO PUNO'!A5938</f>
        <v>5937</v>
      </c>
      <c r="B5958" s="26" t="str">
        <f t="shared" si="661"/>
        <v>SICODI</v>
      </c>
      <c r="C5958" s="9" t="str">
        <f t="shared" si="657"/>
        <v>Puno</v>
      </c>
      <c r="D5958" s="9" t="str">
        <f t="shared" si="658"/>
        <v>No Reporta</v>
      </c>
      <c r="E5958" s="9" t="str">
        <f t="shared" si="659"/>
        <v>No Reporta</v>
      </c>
      <c r="F5958" s="194" t="str">
        <f>+'Información ELECTRO PUNO'!E5938</f>
        <v>MT</v>
      </c>
      <c r="G5958" s="194">
        <f>+'Información ELECTRO PUNO'!G5938</f>
        <v>12</v>
      </c>
      <c r="H5958" s="9" t="str">
        <f t="shared" si="660"/>
        <v>Poste</v>
      </c>
      <c r="I5958" s="194" t="str">
        <f>+'Información ELECTRO PUNO'!F5938</f>
        <v>Madera Tratada</v>
      </c>
      <c r="J5958" s="194" t="str">
        <f>+'Información ELECTRO PUNO'!B5938</f>
        <v>PPM20</v>
      </c>
      <c r="K5958" s="9" t="str">
        <f t="shared" si="662"/>
        <v>POSTE DE MADERA TRATADA DE 12 mts. CL.5</v>
      </c>
      <c r="L5958" s="139">
        <f t="shared" si="663"/>
        <v>0.41</v>
      </c>
    </row>
    <row r="5959" spans="1:12" x14ac:dyDescent="0.25">
      <c r="A5959" s="193">
        <f>+'Información ELECTRO PUNO'!A5939</f>
        <v>5938</v>
      </c>
      <c r="B5959" s="26" t="str">
        <f t="shared" si="661"/>
        <v>SICODI</v>
      </c>
      <c r="C5959" s="9" t="str">
        <f t="shared" si="657"/>
        <v>Puno</v>
      </c>
      <c r="D5959" s="9" t="str">
        <f t="shared" si="658"/>
        <v>No Reporta</v>
      </c>
      <c r="E5959" s="9" t="str">
        <f t="shared" si="659"/>
        <v>No Reporta</v>
      </c>
      <c r="F5959" s="194" t="str">
        <f>+'Información ELECTRO PUNO'!E5939</f>
        <v>MT</v>
      </c>
      <c r="G5959" s="194">
        <f>+'Información ELECTRO PUNO'!G5939</f>
        <v>12</v>
      </c>
      <c r="H5959" s="9" t="str">
        <f t="shared" si="660"/>
        <v>Poste</v>
      </c>
      <c r="I5959" s="194" t="str">
        <f>+'Información ELECTRO PUNO'!F5939</f>
        <v>Madera Tratada</v>
      </c>
      <c r="J5959" s="194" t="str">
        <f>+'Información ELECTRO PUNO'!B5939</f>
        <v>PPM20</v>
      </c>
      <c r="K5959" s="9" t="str">
        <f t="shared" si="662"/>
        <v>POSTE DE MADERA TRATADA DE 12 mts. CL.5</v>
      </c>
      <c r="L5959" s="139">
        <f t="shared" si="663"/>
        <v>0.41</v>
      </c>
    </row>
    <row r="5960" spans="1:12" x14ac:dyDescent="0.25">
      <c r="A5960" s="193">
        <f>+'Información ELECTRO PUNO'!A5940</f>
        <v>5939</v>
      </c>
      <c r="B5960" s="26" t="str">
        <f t="shared" si="661"/>
        <v>SICODI</v>
      </c>
      <c r="C5960" s="9" t="str">
        <f t="shared" si="657"/>
        <v>Puno</v>
      </c>
      <c r="D5960" s="9" t="str">
        <f t="shared" si="658"/>
        <v>No Reporta</v>
      </c>
      <c r="E5960" s="9" t="str">
        <f t="shared" si="659"/>
        <v>No Reporta</v>
      </c>
      <c r="F5960" s="194" t="str">
        <f>+'Información ELECTRO PUNO'!E5940</f>
        <v>MT</v>
      </c>
      <c r="G5960" s="194">
        <f>+'Información ELECTRO PUNO'!G5940</f>
        <v>12</v>
      </c>
      <c r="H5960" s="9" t="str">
        <f t="shared" si="660"/>
        <v>Poste</v>
      </c>
      <c r="I5960" s="194" t="str">
        <f>+'Información ELECTRO PUNO'!F5940</f>
        <v>Madera Tratada</v>
      </c>
      <c r="J5960" s="194" t="str">
        <f>+'Información ELECTRO PUNO'!B5940</f>
        <v>PPM20</v>
      </c>
      <c r="K5960" s="9" t="str">
        <f t="shared" si="662"/>
        <v>POSTE DE MADERA TRATADA DE 12 mts. CL.5</v>
      </c>
      <c r="L5960" s="139">
        <f t="shared" si="663"/>
        <v>0.41</v>
      </c>
    </row>
    <row r="5961" spans="1:12" x14ac:dyDescent="0.25">
      <c r="A5961" s="193">
        <f>+'Información ELECTRO PUNO'!A5941</f>
        <v>5940</v>
      </c>
      <c r="B5961" s="26" t="str">
        <f t="shared" si="661"/>
        <v>SICODI</v>
      </c>
      <c r="C5961" s="9" t="str">
        <f t="shared" si="657"/>
        <v>Puno</v>
      </c>
      <c r="D5961" s="9" t="str">
        <f t="shared" si="658"/>
        <v>No Reporta</v>
      </c>
      <c r="E5961" s="9" t="str">
        <f t="shared" si="659"/>
        <v>No Reporta</v>
      </c>
      <c r="F5961" s="194" t="str">
        <f>+'Información ELECTRO PUNO'!E5941</f>
        <v>MT</v>
      </c>
      <c r="G5961" s="194">
        <f>+'Información ELECTRO PUNO'!G5941</f>
        <v>12</v>
      </c>
      <c r="H5961" s="9" t="str">
        <f t="shared" si="660"/>
        <v>Poste</v>
      </c>
      <c r="I5961" s="194" t="str">
        <f>+'Información ELECTRO PUNO'!F5941</f>
        <v>Madera Tratada</v>
      </c>
      <c r="J5961" s="194" t="str">
        <f>+'Información ELECTRO PUNO'!B5941</f>
        <v>PPM20</v>
      </c>
      <c r="K5961" s="9" t="str">
        <f t="shared" si="662"/>
        <v>POSTE DE MADERA TRATADA DE 12 mts. CL.5</v>
      </c>
      <c r="L5961" s="139">
        <f t="shared" si="663"/>
        <v>0.41</v>
      </c>
    </row>
    <row r="5962" spans="1:12" x14ac:dyDescent="0.25">
      <c r="A5962" s="193">
        <f>+'Información ELECTRO PUNO'!A5942</f>
        <v>5941</v>
      </c>
      <c r="B5962" s="26" t="str">
        <f t="shared" si="661"/>
        <v>SICODI</v>
      </c>
      <c r="C5962" s="9" t="str">
        <f t="shared" si="657"/>
        <v>Puno</v>
      </c>
      <c r="D5962" s="9" t="str">
        <f t="shared" si="658"/>
        <v>No Reporta</v>
      </c>
      <c r="E5962" s="9" t="str">
        <f t="shared" si="659"/>
        <v>No Reporta</v>
      </c>
      <c r="F5962" s="194" t="str">
        <f>+'Información ELECTRO PUNO'!E5942</f>
        <v>MT</v>
      </c>
      <c r="G5962" s="194">
        <f>+'Información ELECTRO PUNO'!G5942</f>
        <v>12</v>
      </c>
      <c r="H5962" s="9" t="str">
        <f t="shared" si="660"/>
        <v>Poste</v>
      </c>
      <c r="I5962" s="194" t="str">
        <f>+'Información ELECTRO PUNO'!F5942</f>
        <v>Madera Tratada</v>
      </c>
      <c r="J5962" s="194" t="str">
        <f>+'Información ELECTRO PUNO'!B5942</f>
        <v>PPM20</v>
      </c>
      <c r="K5962" s="9" t="str">
        <f t="shared" si="662"/>
        <v>POSTE DE MADERA TRATADA DE 12 mts. CL.5</v>
      </c>
      <c r="L5962" s="139">
        <f t="shared" si="663"/>
        <v>0.41</v>
      </c>
    </row>
    <row r="5963" spans="1:12" x14ac:dyDescent="0.25">
      <c r="A5963" s="193">
        <f>+'Información ELECTRO PUNO'!A5943</f>
        <v>5942</v>
      </c>
      <c r="B5963" s="26" t="str">
        <f t="shared" si="661"/>
        <v>SICODI</v>
      </c>
      <c r="C5963" s="9" t="str">
        <f t="shared" si="657"/>
        <v>Puno</v>
      </c>
      <c r="D5963" s="9" t="str">
        <f t="shared" si="658"/>
        <v>No Reporta</v>
      </c>
      <c r="E5963" s="9" t="str">
        <f t="shared" si="659"/>
        <v>No Reporta</v>
      </c>
      <c r="F5963" s="194" t="str">
        <f>+'Información ELECTRO PUNO'!E5943</f>
        <v>MT</v>
      </c>
      <c r="G5963" s="194">
        <f>+'Información ELECTRO PUNO'!G5943</f>
        <v>12</v>
      </c>
      <c r="H5963" s="9" t="str">
        <f t="shared" si="660"/>
        <v>Poste</v>
      </c>
      <c r="I5963" s="194" t="str">
        <f>+'Información ELECTRO PUNO'!F5943</f>
        <v>Madera Tratada</v>
      </c>
      <c r="J5963" s="194" t="str">
        <f>+'Información ELECTRO PUNO'!B5943</f>
        <v>PPM20</v>
      </c>
      <c r="K5963" s="9" t="str">
        <f t="shared" si="662"/>
        <v>POSTE DE MADERA TRATADA DE 12 mts. CL.5</v>
      </c>
      <c r="L5963" s="139">
        <f t="shared" si="663"/>
        <v>0.41</v>
      </c>
    </row>
    <row r="5964" spans="1:12" x14ac:dyDescent="0.25">
      <c r="A5964" s="193">
        <f>+'Información ELECTRO PUNO'!A5944</f>
        <v>5943</v>
      </c>
      <c r="B5964" s="26" t="str">
        <f t="shared" si="661"/>
        <v>SICODI</v>
      </c>
      <c r="C5964" s="9" t="str">
        <f t="shared" si="657"/>
        <v>Puno</v>
      </c>
      <c r="D5964" s="9" t="str">
        <f t="shared" si="658"/>
        <v>No Reporta</v>
      </c>
      <c r="E5964" s="9" t="str">
        <f t="shared" si="659"/>
        <v>No Reporta</v>
      </c>
      <c r="F5964" s="194" t="str">
        <f>+'Información ELECTRO PUNO'!E5944</f>
        <v>MT</v>
      </c>
      <c r="G5964" s="194">
        <f>+'Información ELECTRO PUNO'!G5944</f>
        <v>12</v>
      </c>
      <c r="H5964" s="9" t="str">
        <f t="shared" si="660"/>
        <v>Poste</v>
      </c>
      <c r="I5964" s="194" t="str">
        <f>+'Información ELECTRO PUNO'!F5944</f>
        <v>Madera Tratada</v>
      </c>
      <c r="J5964" s="194" t="str">
        <f>+'Información ELECTRO PUNO'!B5944</f>
        <v>PPM20</v>
      </c>
      <c r="K5964" s="9" t="str">
        <f t="shared" si="662"/>
        <v>POSTE DE MADERA TRATADA DE 12 mts. CL.5</v>
      </c>
      <c r="L5964" s="139">
        <f t="shared" si="663"/>
        <v>0.41</v>
      </c>
    </row>
    <row r="5965" spans="1:12" x14ac:dyDescent="0.25">
      <c r="A5965" s="193">
        <f>+'Información ELECTRO PUNO'!A5945</f>
        <v>5944</v>
      </c>
      <c r="B5965" s="26" t="str">
        <f t="shared" si="661"/>
        <v>SICODI</v>
      </c>
      <c r="C5965" s="9" t="str">
        <f t="shared" si="657"/>
        <v>Puno</v>
      </c>
      <c r="D5965" s="9" t="str">
        <f t="shared" si="658"/>
        <v>No Reporta</v>
      </c>
      <c r="E5965" s="9" t="str">
        <f t="shared" si="659"/>
        <v>No Reporta</v>
      </c>
      <c r="F5965" s="194" t="str">
        <f>+'Información ELECTRO PUNO'!E5945</f>
        <v>MT</v>
      </c>
      <c r="G5965" s="194">
        <f>+'Información ELECTRO PUNO'!G5945</f>
        <v>12</v>
      </c>
      <c r="H5965" s="9" t="str">
        <f t="shared" si="660"/>
        <v>Poste</v>
      </c>
      <c r="I5965" s="194" t="str">
        <f>+'Información ELECTRO PUNO'!F5945</f>
        <v>Madera Tratada</v>
      </c>
      <c r="J5965" s="194" t="str">
        <f>+'Información ELECTRO PUNO'!B5945</f>
        <v>PPM20</v>
      </c>
      <c r="K5965" s="9" t="str">
        <f t="shared" si="662"/>
        <v>POSTE DE MADERA TRATADA DE 12 mts. CL.5</v>
      </c>
      <c r="L5965" s="139">
        <f t="shared" si="663"/>
        <v>0.41</v>
      </c>
    </row>
    <row r="5966" spans="1:12" x14ac:dyDescent="0.25">
      <c r="A5966" s="193">
        <f>+'Información ELECTRO PUNO'!A5946</f>
        <v>5945</v>
      </c>
      <c r="B5966" s="26" t="str">
        <f t="shared" si="661"/>
        <v>SICODI</v>
      </c>
      <c r="C5966" s="9" t="str">
        <f t="shared" si="657"/>
        <v>Puno</v>
      </c>
      <c r="D5966" s="9" t="str">
        <f t="shared" si="658"/>
        <v>No Reporta</v>
      </c>
      <c r="E5966" s="9" t="str">
        <f t="shared" si="659"/>
        <v>No Reporta</v>
      </c>
      <c r="F5966" s="194" t="str">
        <f>+'Información ELECTRO PUNO'!E5946</f>
        <v>MT</v>
      </c>
      <c r="G5966" s="194">
        <f>+'Información ELECTRO PUNO'!G5946</f>
        <v>12</v>
      </c>
      <c r="H5966" s="9" t="str">
        <f t="shared" si="660"/>
        <v>Poste</v>
      </c>
      <c r="I5966" s="194" t="str">
        <f>+'Información ELECTRO PUNO'!F5946</f>
        <v>Madera Tratada</v>
      </c>
      <c r="J5966" s="194" t="str">
        <f>+'Información ELECTRO PUNO'!B5946</f>
        <v>PPM20</v>
      </c>
      <c r="K5966" s="9" t="str">
        <f t="shared" si="662"/>
        <v>POSTE DE MADERA TRATADA DE 12 mts. CL.5</v>
      </c>
      <c r="L5966" s="139">
        <f t="shared" si="663"/>
        <v>0.41</v>
      </c>
    </row>
    <row r="5967" spans="1:12" x14ac:dyDescent="0.25">
      <c r="A5967" s="193">
        <f>+'Información ELECTRO PUNO'!A5947</f>
        <v>5946</v>
      </c>
      <c r="B5967" s="26" t="str">
        <f t="shared" si="661"/>
        <v>SICODI</v>
      </c>
      <c r="C5967" s="9" t="str">
        <f t="shared" si="657"/>
        <v>Puno</v>
      </c>
      <c r="D5967" s="9" t="str">
        <f t="shared" si="658"/>
        <v>No Reporta</v>
      </c>
      <c r="E5967" s="9" t="str">
        <f t="shared" si="659"/>
        <v>No Reporta</v>
      </c>
      <c r="F5967" s="194" t="str">
        <f>+'Información ELECTRO PUNO'!E5947</f>
        <v>MT</v>
      </c>
      <c r="G5967" s="194">
        <f>+'Información ELECTRO PUNO'!G5947</f>
        <v>12</v>
      </c>
      <c r="H5967" s="9" t="str">
        <f t="shared" si="660"/>
        <v>Poste</v>
      </c>
      <c r="I5967" s="194" t="str">
        <f>+'Información ELECTRO PUNO'!F5947</f>
        <v>Madera Tratada</v>
      </c>
      <c r="J5967" s="194" t="str">
        <f>+'Información ELECTRO PUNO'!B5947</f>
        <v>PPM20</v>
      </c>
      <c r="K5967" s="9" t="str">
        <f t="shared" si="662"/>
        <v>POSTE DE MADERA TRATADA DE 12 mts. CL.5</v>
      </c>
      <c r="L5967" s="139">
        <f t="shared" si="663"/>
        <v>0.41</v>
      </c>
    </row>
    <row r="5968" spans="1:12" x14ac:dyDescent="0.25">
      <c r="A5968" s="193">
        <f>+'Información ELECTRO PUNO'!A5948</f>
        <v>5947</v>
      </c>
      <c r="B5968" s="26" t="str">
        <f t="shared" si="661"/>
        <v>SICODI</v>
      </c>
      <c r="C5968" s="9" t="str">
        <f t="shared" si="657"/>
        <v>Puno</v>
      </c>
      <c r="D5968" s="9" t="str">
        <f t="shared" si="658"/>
        <v>No Reporta</v>
      </c>
      <c r="E5968" s="9" t="str">
        <f t="shared" si="659"/>
        <v>No Reporta</v>
      </c>
      <c r="F5968" s="194" t="str">
        <f>+'Información ELECTRO PUNO'!E5948</f>
        <v>MT</v>
      </c>
      <c r="G5968" s="194">
        <f>+'Información ELECTRO PUNO'!G5948</f>
        <v>12</v>
      </c>
      <c r="H5968" s="9" t="str">
        <f t="shared" si="660"/>
        <v>Poste</v>
      </c>
      <c r="I5968" s="194" t="str">
        <f>+'Información ELECTRO PUNO'!F5948</f>
        <v>Madera Tratada</v>
      </c>
      <c r="J5968" s="194" t="str">
        <f>+'Información ELECTRO PUNO'!B5948</f>
        <v>PPM20</v>
      </c>
      <c r="K5968" s="9" t="str">
        <f t="shared" si="662"/>
        <v>POSTE DE MADERA TRATADA DE 12 mts. CL.5</v>
      </c>
      <c r="L5968" s="139">
        <f t="shared" si="663"/>
        <v>0.41</v>
      </c>
    </row>
    <row r="5969" spans="1:12" x14ac:dyDescent="0.25">
      <c r="A5969" s="193">
        <f>+'Información ELECTRO PUNO'!A5949</f>
        <v>5948</v>
      </c>
      <c r="B5969" s="26" t="str">
        <f t="shared" si="661"/>
        <v>SICODI</v>
      </c>
      <c r="C5969" s="9" t="str">
        <f t="shared" si="657"/>
        <v>Puno</v>
      </c>
      <c r="D5969" s="9" t="str">
        <f t="shared" si="658"/>
        <v>No Reporta</v>
      </c>
      <c r="E5969" s="9" t="str">
        <f t="shared" si="659"/>
        <v>No Reporta</v>
      </c>
      <c r="F5969" s="194" t="str">
        <f>+'Información ELECTRO PUNO'!E5949</f>
        <v>MT</v>
      </c>
      <c r="G5969" s="194">
        <f>+'Información ELECTRO PUNO'!G5949</f>
        <v>12</v>
      </c>
      <c r="H5969" s="9" t="str">
        <f t="shared" si="660"/>
        <v>Poste</v>
      </c>
      <c r="I5969" s="194" t="str">
        <f>+'Información ELECTRO PUNO'!F5949</f>
        <v>Madera Tratada</v>
      </c>
      <c r="J5969" s="194" t="str">
        <f>+'Información ELECTRO PUNO'!B5949</f>
        <v>PPM20</v>
      </c>
      <c r="K5969" s="9" t="str">
        <f t="shared" si="662"/>
        <v>POSTE DE MADERA TRATADA DE 12 mts. CL.5</v>
      </c>
      <c r="L5969" s="139">
        <f t="shared" si="663"/>
        <v>0.41</v>
      </c>
    </row>
    <row r="5970" spans="1:12" x14ac:dyDescent="0.25">
      <c r="A5970" s="193">
        <f>+'Información ELECTRO PUNO'!A5950</f>
        <v>5949</v>
      </c>
      <c r="B5970" s="26" t="str">
        <f t="shared" si="661"/>
        <v>SICODI</v>
      </c>
      <c r="C5970" s="9" t="str">
        <f t="shared" si="657"/>
        <v>Puno</v>
      </c>
      <c r="D5970" s="9" t="str">
        <f t="shared" si="658"/>
        <v>No Reporta</v>
      </c>
      <c r="E5970" s="9" t="str">
        <f t="shared" si="659"/>
        <v>No Reporta</v>
      </c>
      <c r="F5970" s="194" t="str">
        <f>+'Información ELECTRO PUNO'!E5950</f>
        <v>MT</v>
      </c>
      <c r="G5970" s="194">
        <f>+'Información ELECTRO PUNO'!G5950</f>
        <v>12</v>
      </c>
      <c r="H5970" s="9" t="str">
        <f t="shared" si="660"/>
        <v>Poste</v>
      </c>
      <c r="I5970" s="194" t="str">
        <f>+'Información ELECTRO PUNO'!F5950</f>
        <v>Madera Tratada</v>
      </c>
      <c r="J5970" s="194" t="str">
        <f>+'Información ELECTRO PUNO'!B5950</f>
        <v>PPM20</v>
      </c>
      <c r="K5970" s="9" t="str">
        <f t="shared" si="662"/>
        <v>POSTE DE MADERA TRATADA DE 12 mts. CL.5</v>
      </c>
      <c r="L5970" s="139">
        <f t="shared" si="663"/>
        <v>0.41</v>
      </c>
    </row>
    <row r="5971" spans="1:12" x14ac:dyDescent="0.25">
      <c r="A5971" s="193">
        <f>+'Información ELECTRO PUNO'!A5951</f>
        <v>5950</v>
      </c>
      <c r="B5971" s="26" t="str">
        <f t="shared" si="661"/>
        <v>SICODI</v>
      </c>
      <c r="C5971" s="9" t="str">
        <f t="shared" si="657"/>
        <v>Puno</v>
      </c>
      <c r="D5971" s="9" t="str">
        <f t="shared" si="658"/>
        <v>No Reporta</v>
      </c>
      <c r="E5971" s="9" t="str">
        <f t="shared" si="659"/>
        <v>No Reporta</v>
      </c>
      <c r="F5971" s="194" t="str">
        <f>+'Información ELECTRO PUNO'!E5951</f>
        <v>MT</v>
      </c>
      <c r="G5971" s="194">
        <f>+'Información ELECTRO PUNO'!G5951</f>
        <v>12</v>
      </c>
      <c r="H5971" s="9" t="str">
        <f t="shared" si="660"/>
        <v>Poste</v>
      </c>
      <c r="I5971" s="194" t="str">
        <f>+'Información ELECTRO PUNO'!F5951</f>
        <v>Madera Tratada</v>
      </c>
      <c r="J5971" s="194" t="str">
        <f>+'Información ELECTRO PUNO'!B5951</f>
        <v>PPM20</v>
      </c>
      <c r="K5971" s="9" t="str">
        <f t="shared" si="662"/>
        <v>POSTE DE MADERA TRATADA DE 12 mts. CL.5</v>
      </c>
      <c r="L5971" s="139">
        <f t="shared" si="663"/>
        <v>0.41</v>
      </c>
    </row>
    <row r="5972" spans="1:12" x14ac:dyDescent="0.25">
      <c r="A5972" s="193">
        <f>+'Información ELECTRO PUNO'!A5952</f>
        <v>5951</v>
      </c>
      <c r="B5972" s="26" t="str">
        <f t="shared" si="661"/>
        <v>SICODI</v>
      </c>
      <c r="C5972" s="9" t="str">
        <f t="shared" si="657"/>
        <v>Puno</v>
      </c>
      <c r="D5972" s="9" t="str">
        <f t="shared" si="658"/>
        <v>No Reporta</v>
      </c>
      <c r="E5972" s="9" t="str">
        <f t="shared" si="659"/>
        <v>No Reporta</v>
      </c>
      <c r="F5972" s="194" t="str">
        <f>+'Información ELECTRO PUNO'!E5952</f>
        <v>MT</v>
      </c>
      <c r="G5972" s="194">
        <f>+'Información ELECTRO PUNO'!G5952</f>
        <v>12</v>
      </c>
      <c r="H5972" s="9" t="str">
        <f t="shared" si="660"/>
        <v>Poste</v>
      </c>
      <c r="I5972" s="194" t="str">
        <f>+'Información ELECTRO PUNO'!F5952</f>
        <v>Madera Tratada</v>
      </c>
      <c r="J5972" s="194" t="str">
        <f>+'Información ELECTRO PUNO'!B5952</f>
        <v>PPM20</v>
      </c>
      <c r="K5972" s="9" t="str">
        <f t="shared" si="662"/>
        <v>POSTE DE MADERA TRATADA DE 12 mts. CL.5</v>
      </c>
      <c r="L5972" s="139">
        <f t="shared" si="663"/>
        <v>0.41</v>
      </c>
    </row>
    <row r="5973" spans="1:12" x14ac:dyDescent="0.25">
      <c r="A5973" s="193">
        <f>+'Información ELECTRO PUNO'!A5953</f>
        <v>5952</v>
      </c>
      <c r="B5973" s="26" t="str">
        <f t="shared" si="661"/>
        <v>SICODI</v>
      </c>
      <c r="C5973" s="9" t="str">
        <f t="shared" si="657"/>
        <v>Puno</v>
      </c>
      <c r="D5973" s="9" t="str">
        <f t="shared" si="658"/>
        <v>No Reporta</v>
      </c>
      <c r="E5973" s="9" t="str">
        <f t="shared" si="659"/>
        <v>No Reporta</v>
      </c>
      <c r="F5973" s="194" t="str">
        <f>+'Información ELECTRO PUNO'!E5953</f>
        <v>MT</v>
      </c>
      <c r="G5973" s="194">
        <f>+'Información ELECTRO PUNO'!G5953</f>
        <v>12</v>
      </c>
      <c r="H5973" s="9" t="str">
        <f t="shared" si="660"/>
        <v>Poste</v>
      </c>
      <c r="I5973" s="194" t="str">
        <f>+'Información ELECTRO PUNO'!F5953</f>
        <v>Madera Tratada</v>
      </c>
      <c r="J5973" s="194" t="str">
        <f>+'Información ELECTRO PUNO'!B5953</f>
        <v>PPM20</v>
      </c>
      <c r="K5973" s="9" t="str">
        <f t="shared" si="662"/>
        <v>POSTE DE MADERA TRATADA DE 12 mts. CL.5</v>
      </c>
      <c r="L5973" s="139">
        <f t="shared" si="663"/>
        <v>0.41</v>
      </c>
    </row>
    <row r="5974" spans="1:12" x14ac:dyDescent="0.25">
      <c r="A5974" s="193">
        <f>+'Información ELECTRO PUNO'!A5954</f>
        <v>5953</v>
      </c>
      <c r="B5974" s="26" t="str">
        <f t="shared" si="661"/>
        <v>SICODI</v>
      </c>
      <c r="C5974" s="9" t="str">
        <f t="shared" ref="C5974:C6037" si="664">+$C$10</f>
        <v>Puno</v>
      </c>
      <c r="D5974" s="9" t="str">
        <f t="shared" ref="D5974:D6037" si="665">+$D$10</f>
        <v>No Reporta</v>
      </c>
      <c r="E5974" s="9" t="str">
        <f t="shared" ref="E5974:E6037" si="666">+$E$10</f>
        <v>No Reporta</v>
      </c>
      <c r="F5974" s="194" t="str">
        <f>+'Información ELECTRO PUNO'!E5954</f>
        <v>MT</v>
      </c>
      <c r="G5974" s="194">
        <f>+'Información ELECTRO PUNO'!G5954</f>
        <v>12</v>
      </c>
      <c r="H5974" s="9" t="str">
        <f t="shared" ref="H5974:H6037" si="667">+$H$10</f>
        <v>Poste</v>
      </c>
      <c r="I5974" s="194" t="str">
        <f>+'Información ELECTRO PUNO'!F5954</f>
        <v>Madera Tratada</v>
      </c>
      <c r="J5974" s="194" t="str">
        <f>+'Información ELECTRO PUNO'!B5954</f>
        <v>PPM20</v>
      </c>
      <c r="K5974" s="9" t="str">
        <f t="shared" si="662"/>
        <v>POSTE DE MADERA TRATADA DE 12 mts. CL.5</v>
      </c>
      <c r="L5974" s="139">
        <f t="shared" si="663"/>
        <v>0.41</v>
      </c>
    </row>
    <row r="5975" spans="1:12" x14ac:dyDescent="0.25">
      <c r="A5975" s="193">
        <f>+'Información ELECTRO PUNO'!A5955</f>
        <v>5954</v>
      </c>
      <c r="B5975" s="26" t="str">
        <f t="shared" ref="B5975:B6038" si="668">+INDEX($B$8:$B$16,MATCH(J5975,$J$8:$J$16,0))</f>
        <v>SICODI</v>
      </c>
      <c r="C5975" s="9" t="str">
        <f t="shared" si="664"/>
        <v>Puno</v>
      </c>
      <c r="D5975" s="9" t="str">
        <f t="shared" si="665"/>
        <v>No Reporta</v>
      </c>
      <c r="E5975" s="9" t="str">
        <f t="shared" si="666"/>
        <v>No Reporta</v>
      </c>
      <c r="F5975" s="194" t="str">
        <f>+'Información ELECTRO PUNO'!E5955</f>
        <v>MT</v>
      </c>
      <c r="G5975" s="194">
        <f>+'Información ELECTRO PUNO'!G5955</f>
        <v>12</v>
      </c>
      <c r="H5975" s="9" t="str">
        <f t="shared" si="667"/>
        <v>Poste</v>
      </c>
      <c r="I5975" s="194" t="str">
        <f>+'Información ELECTRO PUNO'!F5955</f>
        <v>Madera Tratada</v>
      </c>
      <c r="J5975" s="194" t="str">
        <f>+'Información ELECTRO PUNO'!B5955</f>
        <v>PPM20</v>
      </c>
      <c r="K5975" s="9" t="str">
        <f t="shared" ref="K5975:K6038" si="669">+VLOOKUP(J5975,$J$8:$K$16,2,FALSE)</f>
        <v>POSTE DE MADERA TRATADA DE 12 mts. CL.5</v>
      </c>
      <c r="L5975" s="139">
        <f t="shared" ref="L5975:L6038" si="670">+VLOOKUP(J5975,$J$8:$U$16,12,FALSE)</f>
        <v>0.41</v>
      </c>
    </row>
    <row r="5976" spans="1:12" x14ac:dyDescent="0.25">
      <c r="A5976" s="193">
        <f>+'Información ELECTRO PUNO'!A5956</f>
        <v>5955</v>
      </c>
      <c r="B5976" s="26" t="str">
        <f t="shared" si="668"/>
        <v>SICODI</v>
      </c>
      <c r="C5976" s="9" t="str">
        <f t="shared" si="664"/>
        <v>Puno</v>
      </c>
      <c r="D5976" s="9" t="str">
        <f t="shared" si="665"/>
        <v>No Reporta</v>
      </c>
      <c r="E5976" s="9" t="str">
        <f t="shared" si="666"/>
        <v>No Reporta</v>
      </c>
      <c r="F5976" s="194" t="str">
        <f>+'Información ELECTRO PUNO'!E5956</f>
        <v>MT</v>
      </c>
      <c r="G5976" s="194">
        <f>+'Información ELECTRO PUNO'!G5956</f>
        <v>12</v>
      </c>
      <c r="H5976" s="9" t="str">
        <f t="shared" si="667"/>
        <v>Poste</v>
      </c>
      <c r="I5976" s="194" t="str">
        <f>+'Información ELECTRO PUNO'!F5956</f>
        <v>Madera Tratada</v>
      </c>
      <c r="J5976" s="194" t="str">
        <f>+'Información ELECTRO PUNO'!B5956</f>
        <v>PPM20</v>
      </c>
      <c r="K5976" s="9" t="str">
        <f t="shared" si="669"/>
        <v>POSTE DE MADERA TRATADA DE 12 mts. CL.5</v>
      </c>
      <c r="L5976" s="139">
        <f t="shared" si="670"/>
        <v>0.41</v>
      </c>
    </row>
    <row r="5977" spans="1:12" x14ac:dyDescent="0.25">
      <c r="A5977" s="193">
        <f>+'Información ELECTRO PUNO'!A5957</f>
        <v>5956</v>
      </c>
      <c r="B5977" s="26" t="str">
        <f t="shared" si="668"/>
        <v>SICODI</v>
      </c>
      <c r="C5977" s="9" t="str">
        <f t="shared" si="664"/>
        <v>Puno</v>
      </c>
      <c r="D5977" s="9" t="str">
        <f t="shared" si="665"/>
        <v>No Reporta</v>
      </c>
      <c r="E5977" s="9" t="str">
        <f t="shared" si="666"/>
        <v>No Reporta</v>
      </c>
      <c r="F5977" s="194" t="str">
        <f>+'Información ELECTRO PUNO'!E5957</f>
        <v>MT</v>
      </c>
      <c r="G5977" s="194">
        <f>+'Información ELECTRO PUNO'!G5957</f>
        <v>12</v>
      </c>
      <c r="H5977" s="9" t="str">
        <f t="shared" si="667"/>
        <v>Poste</v>
      </c>
      <c r="I5977" s="194" t="str">
        <f>+'Información ELECTRO PUNO'!F5957</f>
        <v>Madera Tratada</v>
      </c>
      <c r="J5977" s="194" t="str">
        <f>+'Información ELECTRO PUNO'!B5957</f>
        <v>PPM20</v>
      </c>
      <c r="K5977" s="9" t="str">
        <f t="shared" si="669"/>
        <v>POSTE DE MADERA TRATADA DE 12 mts. CL.5</v>
      </c>
      <c r="L5977" s="139">
        <f t="shared" si="670"/>
        <v>0.41</v>
      </c>
    </row>
    <row r="5978" spans="1:12" x14ac:dyDescent="0.25">
      <c r="A5978" s="193">
        <f>+'Información ELECTRO PUNO'!A5958</f>
        <v>5957</v>
      </c>
      <c r="B5978" s="26" t="str">
        <f t="shared" si="668"/>
        <v>SICODI</v>
      </c>
      <c r="C5978" s="9" t="str">
        <f t="shared" si="664"/>
        <v>Puno</v>
      </c>
      <c r="D5978" s="9" t="str">
        <f t="shared" si="665"/>
        <v>No Reporta</v>
      </c>
      <c r="E5978" s="9" t="str">
        <f t="shared" si="666"/>
        <v>No Reporta</v>
      </c>
      <c r="F5978" s="194" t="str">
        <f>+'Información ELECTRO PUNO'!E5958</f>
        <v>MT</v>
      </c>
      <c r="G5978" s="194">
        <f>+'Información ELECTRO PUNO'!G5958</f>
        <v>12</v>
      </c>
      <c r="H5978" s="9" t="str">
        <f t="shared" si="667"/>
        <v>Poste</v>
      </c>
      <c r="I5978" s="194" t="str">
        <f>+'Información ELECTRO PUNO'!F5958</f>
        <v>Madera Tratada</v>
      </c>
      <c r="J5978" s="194" t="str">
        <f>+'Información ELECTRO PUNO'!B5958</f>
        <v>PPM20</v>
      </c>
      <c r="K5978" s="9" t="str">
        <f t="shared" si="669"/>
        <v>POSTE DE MADERA TRATADA DE 12 mts. CL.5</v>
      </c>
      <c r="L5978" s="139">
        <f t="shared" si="670"/>
        <v>0.41</v>
      </c>
    </row>
    <row r="5979" spans="1:12" x14ac:dyDescent="0.25">
      <c r="A5979" s="193">
        <f>+'Información ELECTRO PUNO'!A5959</f>
        <v>5958</v>
      </c>
      <c r="B5979" s="26" t="str">
        <f t="shared" si="668"/>
        <v>SICODI</v>
      </c>
      <c r="C5979" s="9" t="str">
        <f t="shared" si="664"/>
        <v>Puno</v>
      </c>
      <c r="D5979" s="9" t="str">
        <f t="shared" si="665"/>
        <v>No Reporta</v>
      </c>
      <c r="E5979" s="9" t="str">
        <f t="shared" si="666"/>
        <v>No Reporta</v>
      </c>
      <c r="F5979" s="194" t="str">
        <f>+'Información ELECTRO PUNO'!E5959</f>
        <v>MT</v>
      </c>
      <c r="G5979" s="194">
        <f>+'Información ELECTRO PUNO'!G5959</f>
        <v>12</v>
      </c>
      <c r="H5979" s="9" t="str">
        <f t="shared" si="667"/>
        <v>Poste</v>
      </c>
      <c r="I5979" s="194" t="str">
        <f>+'Información ELECTRO PUNO'!F5959</f>
        <v>Madera Tratada</v>
      </c>
      <c r="J5979" s="194" t="str">
        <f>+'Información ELECTRO PUNO'!B5959</f>
        <v>PPM20</v>
      </c>
      <c r="K5979" s="9" t="str">
        <f t="shared" si="669"/>
        <v>POSTE DE MADERA TRATADA DE 12 mts. CL.5</v>
      </c>
      <c r="L5979" s="139">
        <f t="shared" si="670"/>
        <v>0.41</v>
      </c>
    </row>
    <row r="5980" spans="1:12" x14ac:dyDescent="0.25">
      <c r="A5980" s="193">
        <f>+'Información ELECTRO PUNO'!A5960</f>
        <v>5959</v>
      </c>
      <c r="B5980" s="26" t="str">
        <f t="shared" si="668"/>
        <v>SICODI</v>
      </c>
      <c r="C5980" s="9" t="str">
        <f t="shared" si="664"/>
        <v>Puno</v>
      </c>
      <c r="D5980" s="9" t="str">
        <f t="shared" si="665"/>
        <v>No Reporta</v>
      </c>
      <c r="E5980" s="9" t="str">
        <f t="shared" si="666"/>
        <v>No Reporta</v>
      </c>
      <c r="F5980" s="194" t="str">
        <f>+'Información ELECTRO PUNO'!E5960</f>
        <v>MT</v>
      </c>
      <c r="G5980" s="194">
        <f>+'Información ELECTRO PUNO'!G5960</f>
        <v>12</v>
      </c>
      <c r="H5980" s="9" t="str">
        <f t="shared" si="667"/>
        <v>Poste</v>
      </c>
      <c r="I5980" s="194" t="str">
        <f>+'Información ELECTRO PUNO'!F5960</f>
        <v>Madera Tratada</v>
      </c>
      <c r="J5980" s="194" t="str">
        <f>+'Información ELECTRO PUNO'!B5960</f>
        <v>PPM20</v>
      </c>
      <c r="K5980" s="9" t="str">
        <f t="shared" si="669"/>
        <v>POSTE DE MADERA TRATADA DE 12 mts. CL.5</v>
      </c>
      <c r="L5980" s="139">
        <f t="shared" si="670"/>
        <v>0.41</v>
      </c>
    </row>
    <row r="5981" spans="1:12" x14ac:dyDescent="0.25">
      <c r="A5981" s="193">
        <f>+'Información ELECTRO PUNO'!A5961</f>
        <v>5960</v>
      </c>
      <c r="B5981" s="26" t="str">
        <f t="shared" si="668"/>
        <v>SICODI</v>
      </c>
      <c r="C5981" s="9" t="str">
        <f t="shared" si="664"/>
        <v>Puno</v>
      </c>
      <c r="D5981" s="9" t="str">
        <f t="shared" si="665"/>
        <v>No Reporta</v>
      </c>
      <c r="E5981" s="9" t="str">
        <f t="shared" si="666"/>
        <v>No Reporta</v>
      </c>
      <c r="F5981" s="194" t="str">
        <f>+'Información ELECTRO PUNO'!E5961</f>
        <v>MT</v>
      </c>
      <c r="G5981" s="194">
        <f>+'Información ELECTRO PUNO'!G5961</f>
        <v>12</v>
      </c>
      <c r="H5981" s="9" t="str">
        <f t="shared" si="667"/>
        <v>Poste</v>
      </c>
      <c r="I5981" s="194" t="str">
        <f>+'Información ELECTRO PUNO'!F5961</f>
        <v>Madera Tratada</v>
      </c>
      <c r="J5981" s="194" t="str">
        <f>+'Información ELECTRO PUNO'!B5961</f>
        <v>PPM20</v>
      </c>
      <c r="K5981" s="9" t="str">
        <f t="shared" si="669"/>
        <v>POSTE DE MADERA TRATADA DE 12 mts. CL.5</v>
      </c>
      <c r="L5981" s="139">
        <f t="shared" si="670"/>
        <v>0.41</v>
      </c>
    </row>
    <row r="5982" spans="1:12" x14ac:dyDescent="0.25">
      <c r="A5982" s="193">
        <f>+'Información ELECTRO PUNO'!A5962</f>
        <v>5961</v>
      </c>
      <c r="B5982" s="26" t="str">
        <f t="shared" si="668"/>
        <v>SICODI</v>
      </c>
      <c r="C5982" s="9" t="str">
        <f t="shared" si="664"/>
        <v>Puno</v>
      </c>
      <c r="D5982" s="9" t="str">
        <f t="shared" si="665"/>
        <v>No Reporta</v>
      </c>
      <c r="E5982" s="9" t="str">
        <f t="shared" si="666"/>
        <v>No Reporta</v>
      </c>
      <c r="F5982" s="194" t="str">
        <f>+'Información ELECTRO PUNO'!E5962</f>
        <v>MT</v>
      </c>
      <c r="G5982" s="194">
        <f>+'Información ELECTRO PUNO'!G5962</f>
        <v>12</v>
      </c>
      <c r="H5982" s="9" t="str">
        <f t="shared" si="667"/>
        <v>Poste</v>
      </c>
      <c r="I5982" s="194" t="str">
        <f>+'Información ELECTRO PUNO'!F5962</f>
        <v>Madera Tratada</v>
      </c>
      <c r="J5982" s="194" t="str">
        <f>+'Información ELECTRO PUNO'!B5962</f>
        <v>PPM20</v>
      </c>
      <c r="K5982" s="9" t="str">
        <f t="shared" si="669"/>
        <v>POSTE DE MADERA TRATADA DE 12 mts. CL.5</v>
      </c>
      <c r="L5982" s="139">
        <f t="shared" si="670"/>
        <v>0.41</v>
      </c>
    </row>
    <row r="5983" spans="1:12" x14ac:dyDescent="0.25">
      <c r="A5983" s="193">
        <f>+'Información ELECTRO PUNO'!A5963</f>
        <v>5962</v>
      </c>
      <c r="B5983" s="26" t="str">
        <f t="shared" si="668"/>
        <v>SICODI</v>
      </c>
      <c r="C5983" s="9" t="str">
        <f t="shared" si="664"/>
        <v>Puno</v>
      </c>
      <c r="D5983" s="9" t="str">
        <f t="shared" si="665"/>
        <v>No Reporta</v>
      </c>
      <c r="E5983" s="9" t="str">
        <f t="shared" si="666"/>
        <v>No Reporta</v>
      </c>
      <c r="F5983" s="194" t="str">
        <f>+'Información ELECTRO PUNO'!E5963</f>
        <v>MT</v>
      </c>
      <c r="G5983" s="194">
        <f>+'Información ELECTRO PUNO'!G5963</f>
        <v>12</v>
      </c>
      <c r="H5983" s="9" t="str">
        <f t="shared" si="667"/>
        <v>Poste</v>
      </c>
      <c r="I5983" s="194" t="str">
        <f>+'Información ELECTRO PUNO'!F5963</f>
        <v>Madera Tratada</v>
      </c>
      <c r="J5983" s="194" t="str">
        <f>+'Información ELECTRO PUNO'!B5963</f>
        <v>PPM20</v>
      </c>
      <c r="K5983" s="9" t="str">
        <f t="shared" si="669"/>
        <v>POSTE DE MADERA TRATADA DE 12 mts. CL.5</v>
      </c>
      <c r="L5983" s="139">
        <f t="shared" si="670"/>
        <v>0.41</v>
      </c>
    </row>
    <row r="5984" spans="1:12" x14ac:dyDescent="0.25">
      <c r="A5984" s="193">
        <f>+'Información ELECTRO PUNO'!A5964</f>
        <v>5963</v>
      </c>
      <c r="B5984" s="26" t="str">
        <f t="shared" si="668"/>
        <v>SICODI</v>
      </c>
      <c r="C5984" s="9" t="str">
        <f t="shared" si="664"/>
        <v>Puno</v>
      </c>
      <c r="D5984" s="9" t="str">
        <f t="shared" si="665"/>
        <v>No Reporta</v>
      </c>
      <c r="E5984" s="9" t="str">
        <f t="shared" si="666"/>
        <v>No Reporta</v>
      </c>
      <c r="F5984" s="194" t="str">
        <f>+'Información ELECTRO PUNO'!E5964</f>
        <v>MT</v>
      </c>
      <c r="G5984" s="194">
        <f>+'Información ELECTRO PUNO'!G5964</f>
        <v>12</v>
      </c>
      <c r="H5984" s="9" t="str">
        <f t="shared" si="667"/>
        <v>Poste</v>
      </c>
      <c r="I5984" s="194" t="str">
        <f>+'Información ELECTRO PUNO'!F5964</f>
        <v>Madera Tratada</v>
      </c>
      <c r="J5984" s="194" t="str">
        <f>+'Información ELECTRO PUNO'!B5964</f>
        <v>PPM20</v>
      </c>
      <c r="K5984" s="9" t="str">
        <f t="shared" si="669"/>
        <v>POSTE DE MADERA TRATADA DE 12 mts. CL.5</v>
      </c>
      <c r="L5984" s="139">
        <f t="shared" si="670"/>
        <v>0.41</v>
      </c>
    </row>
    <row r="5985" spans="1:12" x14ac:dyDescent="0.25">
      <c r="A5985" s="193">
        <f>+'Información ELECTRO PUNO'!A5965</f>
        <v>5964</v>
      </c>
      <c r="B5985" s="26" t="str">
        <f t="shared" si="668"/>
        <v>SICODI</v>
      </c>
      <c r="C5985" s="9" t="str">
        <f t="shared" si="664"/>
        <v>Puno</v>
      </c>
      <c r="D5985" s="9" t="str">
        <f t="shared" si="665"/>
        <v>No Reporta</v>
      </c>
      <c r="E5985" s="9" t="str">
        <f t="shared" si="666"/>
        <v>No Reporta</v>
      </c>
      <c r="F5985" s="194" t="str">
        <f>+'Información ELECTRO PUNO'!E5965</f>
        <v>MT</v>
      </c>
      <c r="G5985" s="194">
        <f>+'Información ELECTRO PUNO'!G5965</f>
        <v>12</v>
      </c>
      <c r="H5985" s="9" t="str">
        <f t="shared" si="667"/>
        <v>Poste</v>
      </c>
      <c r="I5985" s="194" t="str">
        <f>+'Información ELECTRO PUNO'!F5965</f>
        <v>Madera Tratada</v>
      </c>
      <c r="J5985" s="194" t="str">
        <f>+'Información ELECTRO PUNO'!B5965</f>
        <v>PPM20</v>
      </c>
      <c r="K5985" s="9" t="str">
        <f t="shared" si="669"/>
        <v>POSTE DE MADERA TRATADA DE 12 mts. CL.5</v>
      </c>
      <c r="L5985" s="139">
        <f t="shared" si="670"/>
        <v>0.41</v>
      </c>
    </row>
    <row r="5986" spans="1:12" x14ac:dyDescent="0.25">
      <c r="A5986" s="193">
        <f>+'Información ELECTRO PUNO'!A5966</f>
        <v>5965</v>
      </c>
      <c r="B5986" s="26" t="str">
        <f t="shared" si="668"/>
        <v>SICODI</v>
      </c>
      <c r="C5986" s="9" t="str">
        <f t="shared" si="664"/>
        <v>Puno</v>
      </c>
      <c r="D5986" s="9" t="str">
        <f t="shared" si="665"/>
        <v>No Reporta</v>
      </c>
      <c r="E5986" s="9" t="str">
        <f t="shared" si="666"/>
        <v>No Reporta</v>
      </c>
      <c r="F5986" s="194" t="str">
        <f>+'Información ELECTRO PUNO'!E5966</f>
        <v>MT</v>
      </c>
      <c r="G5986" s="194">
        <f>+'Información ELECTRO PUNO'!G5966</f>
        <v>12</v>
      </c>
      <c r="H5986" s="9" t="str">
        <f t="shared" si="667"/>
        <v>Poste</v>
      </c>
      <c r="I5986" s="194" t="str">
        <f>+'Información ELECTRO PUNO'!F5966</f>
        <v>Madera Tratada</v>
      </c>
      <c r="J5986" s="194" t="str">
        <f>+'Información ELECTRO PUNO'!B5966</f>
        <v>PPM20</v>
      </c>
      <c r="K5986" s="9" t="str">
        <f t="shared" si="669"/>
        <v>POSTE DE MADERA TRATADA DE 12 mts. CL.5</v>
      </c>
      <c r="L5986" s="139">
        <f t="shared" si="670"/>
        <v>0.41</v>
      </c>
    </row>
    <row r="5987" spans="1:12" x14ac:dyDescent="0.25">
      <c r="A5987" s="193">
        <f>+'Información ELECTRO PUNO'!A5967</f>
        <v>5966</v>
      </c>
      <c r="B5987" s="26" t="str">
        <f t="shared" si="668"/>
        <v>SICODI</v>
      </c>
      <c r="C5987" s="9" t="str">
        <f t="shared" si="664"/>
        <v>Puno</v>
      </c>
      <c r="D5987" s="9" t="str">
        <f t="shared" si="665"/>
        <v>No Reporta</v>
      </c>
      <c r="E5987" s="9" t="str">
        <f t="shared" si="666"/>
        <v>No Reporta</v>
      </c>
      <c r="F5987" s="194" t="str">
        <f>+'Información ELECTRO PUNO'!E5967</f>
        <v>MT</v>
      </c>
      <c r="G5987" s="194">
        <f>+'Información ELECTRO PUNO'!G5967</f>
        <v>12</v>
      </c>
      <c r="H5987" s="9" t="str">
        <f t="shared" si="667"/>
        <v>Poste</v>
      </c>
      <c r="I5987" s="194" t="str">
        <f>+'Información ELECTRO PUNO'!F5967</f>
        <v>Madera Tratada</v>
      </c>
      <c r="J5987" s="194" t="str">
        <f>+'Información ELECTRO PUNO'!B5967</f>
        <v>PPM20</v>
      </c>
      <c r="K5987" s="9" t="str">
        <f t="shared" si="669"/>
        <v>POSTE DE MADERA TRATADA DE 12 mts. CL.5</v>
      </c>
      <c r="L5987" s="139">
        <f t="shared" si="670"/>
        <v>0.41</v>
      </c>
    </row>
    <row r="5988" spans="1:12" x14ac:dyDescent="0.25">
      <c r="A5988" s="193">
        <f>+'Información ELECTRO PUNO'!A5968</f>
        <v>5967</v>
      </c>
      <c r="B5988" s="26" t="str">
        <f t="shared" si="668"/>
        <v>SICODI</v>
      </c>
      <c r="C5988" s="9" t="str">
        <f t="shared" si="664"/>
        <v>Puno</v>
      </c>
      <c r="D5988" s="9" t="str">
        <f t="shared" si="665"/>
        <v>No Reporta</v>
      </c>
      <c r="E5988" s="9" t="str">
        <f t="shared" si="666"/>
        <v>No Reporta</v>
      </c>
      <c r="F5988" s="194" t="str">
        <f>+'Información ELECTRO PUNO'!E5968</f>
        <v>MT</v>
      </c>
      <c r="G5988" s="194">
        <f>+'Información ELECTRO PUNO'!G5968</f>
        <v>12</v>
      </c>
      <c r="H5988" s="9" t="str">
        <f t="shared" si="667"/>
        <v>Poste</v>
      </c>
      <c r="I5988" s="194" t="str">
        <f>+'Información ELECTRO PUNO'!F5968</f>
        <v>Madera Tratada</v>
      </c>
      <c r="J5988" s="194" t="str">
        <f>+'Información ELECTRO PUNO'!B5968</f>
        <v>PPM20</v>
      </c>
      <c r="K5988" s="9" t="str">
        <f t="shared" si="669"/>
        <v>POSTE DE MADERA TRATADA DE 12 mts. CL.5</v>
      </c>
      <c r="L5988" s="139">
        <f t="shared" si="670"/>
        <v>0.41</v>
      </c>
    </row>
    <row r="5989" spans="1:12" x14ac:dyDescent="0.25">
      <c r="A5989" s="193">
        <f>+'Información ELECTRO PUNO'!A5969</f>
        <v>5968</v>
      </c>
      <c r="B5989" s="26" t="str">
        <f t="shared" si="668"/>
        <v>SICODI</v>
      </c>
      <c r="C5989" s="9" t="str">
        <f t="shared" si="664"/>
        <v>Puno</v>
      </c>
      <c r="D5989" s="9" t="str">
        <f t="shared" si="665"/>
        <v>No Reporta</v>
      </c>
      <c r="E5989" s="9" t="str">
        <f t="shared" si="666"/>
        <v>No Reporta</v>
      </c>
      <c r="F5989" s="194" t="str">
        <f>+'Información ELECTRO PUNO'!E5969</f>
        <v>MT</v>
      </c>
      <c r="G5989" s="194">
        <f>+'Información ELECTRO PUNO'!G5969</f>
        <v>12</v>
      </c>
      <c r="H5989" s="9" t="str">
        <f t="shared" si="667"/>
        <v>Poste</v>
      </c>
      <c r="I5989" s="194" t="str">
        <f>+'Información ELECTRO PUNO'!F5969</f>
        <v>Madera Tratada</v>
      </c>
      <c r="J5989" s="194" t="str">
        <f>+'Información ELECTRO PUNO'!B5969</f>
        <v>PPM20</v>
      </c>
      <c r="K5989" s="9" t="str">
        <f t="shared" si="669"/>
        <v>POSTE DE MADERA TRATADA DE 12 mts. CL.5</v>
      </c>
      <c r="L5989" s="139">
        <f t="shared" si="670"/>
        <v>0.41</v>
      </c>
    </row>
    <row r="5990" spans="1:12" x14ac:dyDescent="0.25">
      <c r="A5990" s="193">
        <f>+'Información ELECTRO PUNO'!A5970</f>
        <v>5969</v>
      </c>
      <c r="B5990" s="26" t="str">
        <f t="shared" si="668"/>
        <v>SICODI</v>
      </c>
      <c r="C5990" s="9" t="str">
        <f t="shared" si="664"/>
        <v>Puno</v>
      </c>
      <c r="D5990" s="9" t="str">
        <f t="shared" si="665"/>
        <v>No Reporta</v>
      </c>
      <c r="E5990" s="9" t="str">
        <f t="shared" si="666"/>
        <v>No Reporta</v>
      </c>
      <c r="F5990" s="194" t="str">
        <f>+'Información ELECTRO PUNO'!E5970</f>
        <v>MT</v>
      </c>
      <c r="G5990" s="194">
        <f>+'Información ELECTRO PUNO'!G5970</f>
        <v>12</v>
      </c>
      <c r="H5990" s="9" t="str">
        <f t="shared" si="667"/>
        <v>Poste</v>
      </c>
      <c r="I5990" s="194" t="str">
        <f>+'Información ELECTRO PUNO'!F5970</f>
        <v>Madera Tratada</v>
      </c>
      <c r="J5990" s="194" t="str">
        <f>+'Información ELECTRO PUNO'!B5970</f>
        <v>PPM20</v>
      </c>
      <c r="K5990" s="9" t="str">
        <f t="shared" si="669"/>
        <v>POSTE DE MADERA TRATADA DE 12 mts. CL.5</v>
      </c>
      <c r="L5990" s="139">
        <f t="shared" si="670"/>
        <v>0.41</v>
      </c>
    </row>
    <row r="5991" spans="1:12" x14ac:dyDescent="0.25">
      <c r="A5991" s="193">
        <f>+'Información ELECTRO PUNO'!A5971</f>
        <v>5970</v>
      </c>
      <c r="B5991" s="26" t="str">
        <f t="shared" si="668"/>
        <v>SICODI</v>
      </c>
      <c r="C5991" s="9" t="str">
        <f t="shared" si="664"/>
        <v>Puno</v>
      </c>
      <c r="D5991" s="9" t="str">
        <f t="shared" si="665"/>
        <v>No Reporta</v>
      </c>
      <c r="E5991" s="9" t="str">
        <f t="shared" si="666"/>
        <v>No Reporta</v>
      </c>
      <c r="F5991" s="194" t="str">
        <f>+'Información ELECTRO PUNO'!E5971</f>
        <v>MT</v>
      </c>
      <c r="G5991" s="194">
        <f>+'Información ELECTRO PUNO'!G5971</f>
        <v>12</v>
      </c>
      <c r="H5991" s="9" t="str">
        <f t="shared" si="667"/>
        <v>Poste</v>
      </c>
      <c r="I5991" s="194" t="str">
        <f>+'Información ELECTRO PUNO'!F5971</f>
        <v>Madera Tratada</v>
      </c>
      <c r="J5991" s="194" t="str">
        <f>+'Información ELECTRO PUNO'!B5971</f>
        <v>PPM20</v>
      </c>
      <c r="K5991" s="9" t="str">
        <f t="shared" si="669"/>
        <v>POSTE DE MADERA TRATADA DE 12 mts. CL.5</v>
      </c>
      <c r="L5991" s="139">
        <f t="shared" si="670"/>
        <v>0.41</v>
      </c>
    </row>
    <row r="5992" spans="1:12" x14ac:dyDescent="0.25">
      <c r="A5992" s="193">
        <f>+'Información ELECTRO PUNO'!A5972</f>
        <v>5971</v>
      </c>
      <c r="B5992" s="26" t="str">
        <f t="shared" si="668"/>
        <v>SICODI</v>
      </c>
      <c r="C5992" s="9" t="str">
        <f t="shared" si="664"/>
        <v>Puno</v>
      </c>
      <c r="D5992" s="9" t="str">
        <f t="shared" si="665"/>
        <v>No Reporta</v>
      </c>
      <c r="E5992" s="9" t="str">
        <f t="shared" si="666"/>
        <v>No Reporta</v>
      </c>
      <c r="F5992" s="194" t="str">
        <f>+'Información ELECTRO PUNO'!E5972</f>
        <v>BT</v>
      </c>
      <c r="G5992" s="194">
        <f>+'Información ELECTRO PUNO'!G5972</f>
        <v>8</v>
      </c>
      <c r="H5992" s="9" t="str">
        <f t="shared" si="667"/>
        <v>Poste</v>
      </c>
      <c r="I5992" s="194" t="str">
        <f>+'Información ELECTRO PUNO'!F5972</f>
        <v>Concreto Armado</v>
      </c>
      <c r="J5992" s="194" t="str">
        <f>+'Información ELECTRO PUNO'!B5972</f>
        <v>PPC06</v>
      </c>
      <c r="K5992" s="9" t="str">
        <f t="shared" si="669"/>
        <v>POSTE DE CONCRETO ARMADO DE  8/300/120/240</v>
      </c>
      <c r="L5992" s="139">
        <f t="shared" si="670"/>
        <v>0.14000000000000001</v>
      </c>
    </row>
    <row r="5993" spans="1:12" x14ac:dyDescent="0.25">
      <c r="A5993" s="193">
        <f>+'Información ELECTRO PUNO'!A5973</f>
        <v>5972</v>
      </c>
      <c r="B5993" s="26" t="str">
        <f t="shared" si="668"/>
        <v>SICODI</v>
      </c>
      <c r="C5993" s="9" t="str">
        <f t="shared" si="664"/>
        <v>Puno</v>
      </c>
      <c r="D5993" s="9" t="str">
        <f t="shared" si="665"/>
        <v>No Reporta</v>
      </c>
      <c r="E5993" s="9" t="str">
        <f t="shared" si="666"/>
        <v>No Reporta</v>
      </c>
      <c r="F5993" s="194" t="str">
        <f>+'Información ELECTRO PUNO'!E5973</f>
        <v>BT</v>
      </c>
      <c r="G5993" s="194">
        <f>+'Información ELECTRO PUNO'!G5973</f>
        <v>8</v>
      </c>
      <c r="H5993" s="9" t="str">
        <f t="shared" si="667"/>
        <v>Poste</v>
      </c>
      <c r="I5993" s="194" t="str">
        <f>+'Información ELECTRO PUNO'!F5973</f>
        <v>Concreto Armado</v>
      </c>
      <c r="J5993" s="194" t="str">
        <f>+'Información ELECTRO PUNO'!B5973</f>
        <v>PPC06</v>
      </c>
      <c r="K5993" s="9" t="str">
        <f t="shared" si="669"/>
        <v>POSTE DE CONCRETO ARMADO DE  8/300/120/240</v>
      </c>
      <c r="L5993" s="139">
        <f t="shared" si="670"/>
        <v>0.14000000000000001</v>
      </c>
    </row>
    <row r="5994" spans="1:12" x14ac:dyDescent="0.25">
      <c r="A5994" s="193">
        <f>+'Información ELECTRO PUNO'!A5974</f>
        <v>5973</v>
      </c>
      <c r="B5994" s="26" t="str">
        <f t="shared" si="668"/>
        <v>SICODI</v>
      </c>
      <c r="C5994" s="9" t="str">
        <f t="shared" si="664"/>
        <v>Puno</v>
      </c>
      <c r="D5994" s="9" t="str">
        <f t="shared" si="665"/>
        <v>No Reporta</v>
      </c>
      <c r="E5994" s="9" t="str">
        <f t="shared" si="666"/>
        <v>No Reporta</v>
      </c>
      <c r="F5994" s="194" t="str">
        <f>+'Información ELECTRO PUNO'!E5974</f>
        <v>MT</v>
      </c>
      <c r="G5994" s="194">
        <f>+'Información ELECTRO PUNO'!G5974</f>
        <v>12</v>
      </c>
      <c r="H5994" s="9" t="str">
        <f t="shared" si="667"/>
        <v>Poste</v>
      </c>
      <c r="I5994" s="194" t="str">
        <f>+'Información ELECTRO PUNO'!F5974</f>
        <v>Madera Tratada</v>
      </c>
      <c r="J5994" s="194" t="str">
        <f>+'Información ELECTRO PUNO'!B5974</f>
        <v>PPM20</v>
      </c>
      <c r="K5994" s="9" t="str">
        <f t="shared" si="669"/>
        <v>POSTE DE MADERA TRATADA DE 12 mts. CL.5</v>
      </c>
      <c r="L5994" s="139">
        <f t="shared" si="670"/>
        <v>0.41</v>
      </c>
    </row>
    <row r="5995" spans="1:12" x14ac:dyDescent="0.25">
      <c r="A5995" s="193">
        <f>+'Información ELECTRO PUNO'!A5975</f>
        <v>5974</v>
      </c>
      <c r="B5995" s="26" t="str">
        <f t="shared" si="668"/>
        <v>SICODI</v>
      </c>
      <c r="C5995" s="9" t="str">
        <f t="shared" si="664"/>
        <v>Puno</v>
      </c>
      <c r="D5995" s="9" t="str">
        <f t="shared" si="665"/>
        <v>No Reporta</v>
      </c>
      <c r="E5995" s="9" t="str">
        <f t="shared" si="666"/>
        <v>No Reporta</v>
      </c>
      <c r="F5995" s="194" t="str">
        <f>+'Información ELECTRO PUNO'!E5975</f>
        <v>BT</v>
      </c>
      <c r="G5995" s="194">
        <f>+'Información ELECTRO PUNO'!G5975</f>
        <v>8</v>
      </c>
      <c r="H5995" s="9" t="str">
        <f t="shared" si="667"/>
        <v>Poste</v>
      </c>
      <c r="I5995" s="194" t="str">
        <f>+'Información ELECTRO PUNO'!F5975</f>
        <v>Concreto Armado</v>
      </c>
      <c r="J5995" s="194" t="str">
        <f>+'Información ELECTRO PUNO'!B5975</f>
        <v>PPC06</v>
      </c>
      <c r="K5995" s="9" t="str">
        <f t="shared" si="669"/>
        <v>POSTE DE CONCRETO ARMADO DE  8/300/120/240</v>
      </c>
      <c r="L5995" s="139">
        <f t="shared" si="670"/>
        <v>0.14000000000000001</v>
      </c>
    </row>
    <row r="5996" spans="1:12" x14ac:dyDescent="0.25">
      <c r="A5996" s="193">
        <f>+'Información ELECTRO PUNO'!A5976</f>
        <v>5975</v>
      </c>
      <c r="B5996" s="26" t="str">
        <f t="shared" si="668"/>
        <v>SICODI</v>
      </c>
      <c r="C5996" s="9" t="str">
        <f t="shared" si="664"/>
        <v>Puno</v>
      </c>
      <c r="D5996" s="9" t="str">
        <f t="shared" si="665"/>
        <v>No Reporta</v>
      </c>
      <c r="E5996" s="9" t="str">
        <f t="shared" si="666"/>
        <v>No Reporta</v>
      </c>
      <c r="F5996" s="194" t="str">
        <f>+'Información ELECTRO PUNO'!E5976</f>
        <v>BT</v>
      </c>
      <c r="G5996" s="194">
        <f>+'Información ELECTRO PUNO'!G5976</f>
        <v>8</v>
      </c>
      <c r="H5996" s="9" t="str">
        <f t="shared" si="667"/>
        <v>Poste</v>
      </c>
      <c r="I5996" s="194" t="str">
        <f>+'Información ELECTRO PUNO'!F5976</f>
        <v>Concreto Armado</v>
      </c>
      <c r="J5996" s="194" t="str">
        <f>+'Información ELECTRO PUNO'!B5976</f>
        <v>PPC06</v>
      </c>
      <c r="K5996" s="9" t="str">
        <f t="shared" si="669"/>
        <v>POSTE DE CONCRETO ARMADO DE  8/300/120/240</v>
      </c>
      <c r="L5996" s="139">
        <f t="shared" si="670"/>
        <v>0.14000000000000001</v>
      </c>
    </row>
    <row r="5997" spans="1:12" x14ac:dyDescent="0.25">
      <c r="A5997" s="193">
        <f>+'Información ELECTRO PUNO'!A5977</f>
        <v>5976</v>
      </c>
      <c r="B5997" s="26" t="str">
        <f t="shared" si="668"/>
        <v>SICODI</v>
      </c>
      <c r="C5997" s="9" t="str">
        <f t="shared" si="664"/>
        <v>Puno</v>
      </c>
      <c r="D5997" s="9" t="str">
        <f t="shared" si="665"/>
        <v>No Reporta</v>
      </c>
      <c r="E5997" s="9" t="str">
        <f t="shared" si="666"/>
        <v>No Reporta</v>
      </c>
      <c r="F5997" s="194" t="str">
        <f>+'Información ELECTRO PUNO'!E5977</f>
        <v>MT</v>
      </c>
      <c r="G5997" s="194">
        <f>+'Información ELECTRO PUNO'!G5977</f>
        <v>12</v>
      </c>
      <c r="H5997" s="9" t="str">
        <f t="shared" si="667"/>
        <v>Poste</v>
      </c>
      <c r="I5997" s="194" t="str">
        <f>+'Información ELECTRO PUNO'!F5977</f>
        <v>Madera Tratada</v>
      </c>
      <c r="J5997" s="194" t="str">
        <f>+'Información ELECTRO PUNO'!B5977</f>
        <v>PPM20</v>
      </c>
      <c r="K5997" s="9" t="str">
        <f t="shared" si="669"/>
        <v>POSTE DE MADERA TRATADA DE 12 mts. CL.5</v>
      </c>
      <c r="L5997" s="139">
        <f t="shared" si="670"/>
        <v>0.41</v>
      </c>
    </row>
    <row r="5998" spans="1:12" x14ac:dyDescent="0.25">
      <c r="A5998" s="193">
        <f>+'Información ELECTRO PUNO'!A5978</f>
        <v>5977</v>
      </c>
      <c r="B5998" s="26" t="str">
        <f t="shared" si="668"/>
        <v>SICODI</v>
      </c>
      <c r="C5998" s="9" t="str">
        <f t="shared" si="664"/>
        <v>Puno</v>
      </c>
      <c r="D5998" s="9" t="str">
        <f t="shared" si="665"/>
        <v>No Reporta</v>
      </c>
      <c r="E5998" s="9" t="str">
        <f t="shared" si="666"/>
        <v>No Reporta</v>
      </c>
      <c r="F5998" s="194" t="str">
        <f>+'Información ELECTRO PUNO'!E5978</f>
        <v>BT</v>
      </c>
      <c r="G5998" s="194">
        <f>+'Información ELECTRO PUNO'!G5978</f>
        <v>8</v>
      </c>
      <c r="H5998" s="9" t="str">
        <f t="shared" si="667"/>
        <v>Poste</v>
      </c>
      <c r="I5998" s="194" t="str">
        <f>+'Información ELECTRO PUNO'!F5978</f>
        <v>Concreto Armado</v>
      </c>
      <c r="J5998" s="194" t="str">
        <f>+'Información ELECTRO PUNO'!B5978</f>
        <v>PPC06</v>
      </c>
      <c r="K5998" s="9" t="str">
        <f t="shared" si="669"/>
        <v>POSTE DE CONCRETO ARMADO DE  8/300/120/240</v>
      </c>
      <c r="L5998" s="139">
        <f t="shared" si="670"/>
        <v>0.14000000000000001</v>
      </c>
    </row>
    <row r="5999" spans="1:12" x14ac:dyDescent="0.25">
      <c r="A5999" s="193">
        <f>+'Información ELECTRO PUNO'!A5979</f>
        <v>5978</v>
      </c>
      <c r="B5999" s="26" t="str">
        <f t="shared" si="668"/>
        <v>SICODI</v>
      </c>
      <c r="C5999" s="9" t="str">
        <f t="shared" si="664"/>
        <v>Puno</v>
      </c>
      <c r="D5999" s="9" t="str">
        <f t="shared" si="665"/>
        <v>No Reporta</v>
      </c>
      <c r="E5999" s="9" t="str">
        <f t="shared" si="666"/>
        <v>No Reporta</v>
      </c>
      <c r="F5999" s="194" t="str">
        <f>+'Información ELECTRO PUNO'!E5979</f>
        <v>MT</v>
      </c>
      <c r="G5999" s="194">
        <f>+'Información ELECTRO PUNO'!G5979</f>
        <v>12</v>
      </c>
      <c r="H5999" s="9" t="str">
        <f t="shared" si="667"/>
        <v>Poste</v>
      </c>
      <c r="I5999" s="194" t="str">
        <f>+'Información ELECTRO PUNO'!F5979</f>
        <v>Madera Tratada</v>
      </c>
      <c r="J5999" s="194" t="str">
        <f>+'Información ELECTRO PUNO'!B5979</f>
        <v>PPM20</v>
      </c>
      <c r="K5999" s="9" t="str">
        <f t="shared" si="669"/>
        <v>POSTE DE MADERA TRATADA DE 12 mts. CL.5</v>
      </c>
      <c r="L5999" s="139">
        <f t="shared" si="670"/>
        <v>0.41</v>
      </c>
    </row>
    <row r="6000" spans="1:12" x14ac:dyDescent="0.25">
      <c r="A6000" s="193">
        <f>+'Información ELECTRO PUNO'!A5980</f>
        <v>5979</v>
      </c>
      <c r="B6000" s="26" t="str">
        <f t="shared" si="668"/>
        <v>SICODI</v>
      </c>
      <c r="C6000" s="9" t="str">
        <f t="shared" si="664"/>
        <v>Puno</v>
      </c>
      <c r="D6000" s="9" t="str">
        <f t="shared" si="665"/>
        <v>No Reporta</v>
      </c>
      <c r="E6000" s="9" t="str">
        <f t="shared" si="666"/>
        <v>No Reporta</v>
      </c>
      <c r="F6000" s="194" t="str">
        <f>+'Información ELECTRO PUNO'!E5980</f>
        <v>MT</v>
      </c>
      <c r="G6000" s="194">
        <f>+'Información ELECTRO PUNO'!G5980</f>
        <v>12</v>
      </c>
      <c r="H6000" s="9" t="str">
        <f t="shared" si="667"/>
        <v>Poste</v>
      </c>
      <c r="I6000" s="194" t="str">
        <f>+'Información ELECTRO PUNO'!F5980</f>
        <v>Madera Tratada</v>
      </c>
      <c r="J6000" s="194" t="str">
        <f>+'Información ELECTRO PUNO'!B5980</f>
        <v>PPM20</v>
      </c>
      <c r="K6000" s="9" t="str">
        <f t="shared" si="669"/>
        <v>POSTE DE MADERA TRATADA DE 12 mts. CL.5</v>
      </c>
      <c r="L6000" s="139">
        <f t="shared" si="670"/>
        <v>0.41</v>
      </c>
    </row>
    <row r="6001" spans="1:12" x14ac:dyDescent="0.25">
      <c r="A6001" s="193">
        <f>+'Información ELECTRO PUNO'!A5981</f>
        <v>5980</v>
      </c>
      <c r="B6001" s="26" t="str">
        <f t="shared" si="668"/>
        <v>SICODI</v>
      </c>
      <c r="C6001" s="9" t="str">
        <f t="shared" si="664"/>
        <v>Puno</v>
      </c>
      <c r="D6001" s="9" t="str">
        <f t="shared" si="665"/>
        <v>No Reporta</v>
      </c>
      <c r="E6001" s="9" t="str">
        <f t="shared" si="666"/>
        <v>No Reporta</v>
      </c>
      <c r="F6001" s="194" t="str">
        <f>+'Información ELECTRO PUNO'!E5981</f>
        <v>MT</v>
      </c>
      <c r="G6001" s="194">
        <f>+'Información ELECTRO PUNO'!G5981</f>
        <v>12</v>
      </c>
      <c r="H6001" s="9" t="str">
        <f t="shared" si="667"/>
        <v>Poste</v>
      </c>
      <c r="I6001" s="194" t="str">
        <f>+'Información ELECTRO PUNO'!F5981</f>
        <v>Madera Tratada</v>
      </c>
      <c r="J6001" s="194" t="str">
        <f>+'Información ELECTRO PUNO'!B5981</f>
        <v>PPM20</v>
      </c>
      <c r="K6001" s="9" t="str">
        <f t="shared" si="669"/>
        <v>POSTE DE MADERA TRATADA DE 12 mts. CL.5</v>
      </c>
      <c r="L6001" s="139">
        <f t="shared" si="670"/>
        <v>0.41</v>
      </c>
    </row>
    <row r="6002" spans="1:12" x14ac:dyDescent="0.25">
      <c r="A6002" s="193">
        <f>+'Información ELECTRO PUNO'!A5982</f>
        <v>5981</v>
      </c>
      <c r="B6002" s="26" t="str">
        <f t="shared" si="668"/>
        <v>SICODI</v>
      </c>
      <c r="C6002" s="9" t="str">
        <f t="shared" si="664"/>
        <v>Puno</v>
      </c>
      <c r="D6002" s="9" t="str">
        <f t="shared" si="665"/>
        <v>No Reporta</v>
      </c>
      <c r="E6002" s="9" t="str">
        <f t="shared" si="666"/>
        <v>No Reporta</v>
      </c>
      <c r="F6002" s="194" t="str">
        <f>+'Información ELECTRO PUNO'!E5982</f>
        <v>MT</v>
      </c>
      <c r="G6002" s="194">
        <f>+'Información ELECTRO PUNO'!G5982</f>
        <v>12</v>
      </c>
      <c r="H6002" s="9" t="str">
        <f t="shared" si="667"/>
        <v>Poste</v>
      </c>
      <c r="I6002" s="194" t="str">
        <f>+'Información ELECTRO PUNO'!F5982</f>
        <v>Madera Tratada</v>
      </c>
      <c r="J6002" s="194" t="str">
        <f>+'Información ELECTRO PUNO'!B5982</f>
        <v>PPM20</v>
      </c>
      <c r="K6002" s="9" t="str">
        <f t="shared" si="669"/>
        <v>POSTE DE MADERA TRATADA DE 12 mts. CL.5</v>
      </c>
      <c r="L6002" s="139">
        <f t="shared" si="670"/>
        <v>0.41</v>
      </c>
    </row>
    <row r="6003" spans="1:12" x14ac:dyDescent="0.25">
      <c r="A6003" s="193">
        <f>+'Información ELECTRO PUNO'!A5983</f>
        <v>5982</v>
      </c>
      <c r="B6003" s="26" t="str">
        <f t="shared" si="668"/>
        <v>SICODI</v>
      </c>
      <c r="C6003" s="9" t="str">
        <f t="shared" si="664"/>
        <v>Puno</v>
      </c>
      <c r="D6003" s="9" t="str">
        <f t="shared" si="665"/>
        <v>No Reporta</v>
      </c>
      <c r="E6003" s="9" t="str">
        <f t="shared" si="666"/>
        <v>No Reporta</v>
      </c>
      <c r="F6003" s="194" t="str">
        <f>+'Información ELECTRO PUNO'!E5983</f>
        <v>MT</v>
      </c>
      <c r="G6003" s="194">
        <f>+'Información ELECTRO PUNO'!G5983</f>
        <v>12</v>
      </c>
      <c r="H6003" s="9" t="str">
        <f t="shared" si="667"/>
        <v>Poste</v>
      </c>
      <c r="I6003" s="194" t="str">
        <f>+'Información ELECTRO PUNO'!F5983</f>
        <v>Madera Tratada</v>
      </c>
      <c r="J6003" s="194" t="str">
        <f>+'Información ELECTRO PUNO'!B5983</f>
        <v>PPM20</v>
      </c>
      <c r="K6003" s="9" t="str">
        <f t="shared" si="669"/>
        <v>POSTE DE MADERA TRATADA DE 12 mts. CL.5</v>
      </c>
      <c r="L6003" s="139">
        <f t="shared" si="670"/>
        <v>0.41</v>
      </c>
    </row>
    <row r="6004" spans="1:12" x14ac:dyDescent="0.25">
      <c r="A6004" s="193">
        <f>+'Información ELECTRO PUNO'!A5984</f>
        <v>5983</v>
      </c>
      <c r="B6004" s="26" t="str">
        <f t="shared" si="668"/>
        <v>SICODI</v>
      </c>
      <c r="C6004" s="9" t="str">
        <f t="shared" si="664"/>
        <v>Puno</v>
      </c>
      <c r="D6004" s="9" t="str">
        <f t="shared" si="665"/>
        <v>No Reporta</v>
      </c>
      <c r="E6004" s="9" t="str">
        <f t="shared" si="666"/>
        <v>No Reporta</v>
      </c>
      <c r="F6004" s="194" t="str">
        <f>+'Información ELECTRO PUNO'!E5984</f>
        <v>MT</v>
      </c>
      <c r="G6004" s="194">
        <f>+'Información ELECTRO PUNO'!G5984</f>
        <v>12</v>
      </c>
      <c r="H6004" s="9" t="str">
        <f t="shared" si="667"/>
        <v>Poste</v>
      </c>
      <c r="I6004" s="194" t="str">
        <f>+'Información ELECTRO PUNO'!F5984</f>
        <v>Madera Tratada</v>
      </c>
      <c r="J6004" s="194" t="str">
        <f>+'Información ELECTRO PUNO'!B5984</f>
        <v>PPM20</v>
      </c>
      <c r="K6004" s="9" t="str">
        <f t="shared" si="669"/>
        <v>POSTE DE MADERA TRATADA DE 12 mts. CL.5</v>
      </c>
      <c r="L6004" s="139">
        <f t="shared" si="670"/>
        <v>0.41</v>
      </c>
    </row>
    <row r="6005" spans="1:12" x14ac:dyDescent="0.25">
      <c r="A6005" s="193">
        <f>+'Información ELECTRO PUNO'!A5985</f>
        <v>5984</v>
      </c>
      <c r="B6005" s="26" t="str">
        <f t="shared" si="668"/>
        <v>SICODI</v>
      </c>
      <c r="C6005" s="9" t="str">
        <f t="shared" si="664"/>
        <v>Puno</v>
      </c>
      <c r="D6005" s="9" t="str">
        <f t="shared" si="665"/>
        <v>No Reporta</v>
      </c>
      <c r="E6005" s="9" t="str">
        <f t="shared" si="666"/>
        <v>No Reporta</v>
      </c>
      <c r="F6005" s="194" t="str">
        <f>+'Información ELECTRO PUNO'!E5985</f>
        <v>MT</v>
      </c>
      <c r="G6005" s="194">
        <f>+'Información ELECTRO PUNO'!G5985</f>
        <v>12</v>
      </c>
      <c r="H6005" s="9" t="str">
        <f t="shared" si="667"/>
        <v>Poste</v>
      </c>
      <c r="I6005" s="194" t="str">
        <f>+'Información ELECTRO PUNO'!F5985</f>
        <v>Madera Tratada</v>
      </c>
      <c r="J6005" s="194" t="str">
        <f>+'Información ELECTRO PUNO'!B5985</f>
        <v>PPM20</v>
      </c>
      <c r="K6005" s="9" t="str">
        <f t="shared" si="669"/>
        <v>POSTE DE MADERA TRATADA DE 12 mts. CL.5</v>
      </c>
      <c r="L6005" s="139">
        <f t="shared" si="670"/>
        <v>0.41</v>
      </c>
    </row>
    <row r="6006" spans="1:12" x14ac:dyDescent="0.25">
      <c r="A6006" s="193">
        <f>+'Información ELECTRO PUNO'!A5986</f>
        <v>5985</v>
      </c>
      <c r="B6006" s="26" t="str">
        <f t="shared" si="668"/>
        <v>SICODI</v>
      </c>
      <c r="C6006" s="9" t="str">
        <f t="shared" si="664"/>
        <v>Puno</v>
      </c>
      <c r="D6006" s="9" t="str">
        <f t="shared" si="665"/>
        <v>No Reporta</v>
      </c>
      <c r="E6006" s="9" t="str">
        <f t="shared" si="666"/>
        <v>No Reporta</v>
      </c>
      <c r="F6006" s="194" t="str">
        <f>+'Información ELECTRO PUNO'!E5986</f>
        <v>MT</v>
      </c>
      <c r="G6006" s="194">
        <f>+'Información ELECTRO PUNO'!G5986</f>
        <v>12</v>
      </c>
      <c r="H6006" s="9" t="str">
        <f t="shared" si="667"/>
        <v>Poste</v>
      </c>
      <c r="I6006" s="194" t="str">
        <f>+'Información ELECTRO PUNO'!F5986</f>
        <v>Madera Tratada</v>
      </c>
      <c r="J6006" s="194" t="str">
        <f>+'Información ELECTRO PUNO'!B5986</f>
        <v>PPM20</v>
      </c>
      <c r="K6006" s="9" t="str">
        <f t="shared" si="669"/>
        <v>POSTE DE MADERA TRATADA DE 12 mts. CL.5</v>
      </c>
      <c r="L6006" s="139">
        <f t="shared" si="670"/>
        <v>0.41</v>
      </c>
    </row>
    <row r="6007" spans="1:12" x14ac:dyDescent="0.25">
      <c r="A6007" s="193">
        <f>+'Información ELECTRO PUNO'!A5987</f>
        <v>5986</v>
      </c>
      <c r="B6007" s="26" t="str">
        <f t="shared" si="668"/>
        <v>SICODI</v>
      </c>
      <c r="C6007" s="9" t="str">
        <f t="shared" si="664"/>
        <v>Puno</v>
      </c>
      <c r="D6007" s="9" t="str">
        <f t="shared" si="665"/>
        <v>No Reporta</v>
      </c>
      <c r="E6007" s="9" t="str">
        <f t="shared" si="666"/>
        <v>No Reporta</v>
      </c>
      <c r="F6007" s="194" t="str">
        <f>+'Información ELECTRO PUNO'!E5987</f>
        <v>MT</v>
      </c>
      <c r="G6007" s="194">
        <f>+'Información ELECTRO PUNO'!G5987</f>
        <v>12</v>
      </c>
      <c r="H6007" s="9" t="str">
        <f t="shared" si="667"/>
        <v>Poste</v>
      </c>
      <c r="I6007" s="194" t="str">
        <f>+'Información ELECTRO PUNO'!F5987</f>
        <v>Madera Tratada</v>
      </c>
      <c r="J6007" s="194" t="str">
        <f>+'Información ELECTRO PUNO'!B5987</f>
        <v>PPM20</v>
      </c>
      <c r="K6007" s="9" t="str">
        <f t="shared" si="669"/>
        <v>POSTE DE MADERA TRATADA DE 12 mts. CL.5</v>
      </c>
      <c r="L6007" s="139">
        <f t="shared" si="670"/>
        <v>0.41</v>
      </c>
    </row>
    <row r="6008" spans="1:12" x14ac:dyDescent="0.25">
      <c r="A6008" s="193">
        <f>+'Información ELECTRO PUNO'!A5988</f>
        <v>5987</v>
      </c>
      <c r="B6008" s="26" t="str">
        <f t="shared" si="668"/>
        <v>SICODI</v>
      </c>
      <c r="C6008" s="9" t="str">
        <f t="shared" si="664"/>
        <v>Puno</v>
      </c>
      <c r="D6008" s="9" t="str">
        <f t="shared" si="665"/>
        <v>No Reporta</v>
      </c>
      <c r="E6008" s="9" t="str">
        <f t="shared" si="666"/>
        <v>No Reporta</v>
      </c>
      <c r="F6008" s="194" t="str">
        <f>+'Información ELECTRO PUNO'!E5988</f>
        <v>MT</v>
      </c>
      <c r="G6008" s="194">
        <f>+'Información ELECTRO PUNO'!G5988</f>
        <v>12</v>
      </c>
      <c r="H6008" s="9" t="str">
        <f t="shared" si="667"/>
        <v>Poste</v>
      </c>
      <c r="I6008" s="194" t="str">
        <f>+'Información ELECTRO PUNO'!F5988</f>
        <v>Madera Tratada</v>
      </c>
      <c r="J6008" s="194" t="str">
        <f>+'Información ELECTRO PUNO'!B5988</f>
        <v>PPM20</v>
      </c>
      <c r="K6008" s="9" t="str">
        <f t="shared" si="669"/>
        <v>POSTE DE MADERA TRATADA DE 12 mts. CL.5</v>
      </c>
      <c r="L6008" s="139">
        <f t="shared" si="670"/>
        <v>0.41</v>
      </c>
    </row>
    <row r="6009" spans="1:12" x14ac:dyDescent="0.25">
      <c r="A6009" s="193">
        <f>+'Información ELECTRO PUNO'!A5989</f>
        <v>5988</v>
      </c>
      <c r="B6009" s="26" t="str">
        <f t="shared" si="668"/>
        <v>SICODI</v>
      </c>
      <c r="C6009" s="9" t="str">
        <f t="shared" si="664"/>
        <v>Puno</v>
      </c>
      <c r="D6009" s="9" t="str">
        <f t="shared" si="665"/>
        <v>No Reporta</v>
      </c>
      <c r="E6009" s="9" t="str">
        <f t="shared" si="666"/>
        <v>No Reporta</v>
      </c>
      <c r="F6009" s="194" t="str">
        <f>+'Información ELECTRO PUNO'!E5989</f>
        <v>MT</v>
      </c>
      <c r="G6009" s="194">
        <f>+'Información ELECTRO PUNO'!G5989</f>
        <v>12</v>
      </c>
      <c r="H6009" s="9" t="str">
        <f t="shared" si="667"/>
        <v>Poste</v>
      </c>
      <c r="I6009" s="194" t="str">
        <f>+'Información ELECTRO PUNO'!F5989</f>
        <v>Madera Tratada</v>
      </c>
      <c r="J6009" s="194" t="str">
        <f>+'Información ELECTRO PUNO'!B5989</f>
        <v>PPM20</v>
      </c>
      <c r="K6009" s="9" t="str">
        <f t="shared" si="669"/>
        <v>POSTE DE MADERA TRATADA DE 12 mts. CL.5</v>
      </c>
      <c r="L6009" s="139">
        <f t="shared" si="670"/>
        <v>0.41</v>
      </c>
    </row>
    <row r="6010" spans="1:12" x14ac:dyDescent="0.25">
      <c r="A6010" s="193">
        <f>+'Información ELECTRO PUNO'!A5990</f>
        <v>5989</v>
      </c>
      <c r="B6010" s="26" t="str">
        <f t="shared" si="668"/>
        <v>SICODI</v>
      </c>
      <c r="C6010" s="9" t="str">
        <f t="shared" si="664"/>
        <v>Puno</v>
      </c>
      <c r="D6010" s="9" t="str">
        <f t="shared" si="665"/>
        <v>No Reporta</v>
      </c>
      <c r="E6010" s="9" t="str">
        <f t="shared" si="666"/>
        <v>No Reporta</v>
      </c>
      <c r="F6010" s="194" t="str">
        <f>+'Información ELECTRO PUNO'!E5990</f>
        <v>MT</v>
      </c>
      <c r="G6010" s="194">
        <f>+'Información ELECTRO PUNO'!G5990</f>
        <v>12</v>
      </c>
      <c r="H6010" s="9" t="str">
        <f t="shared" si="667"/>
        <v>Poste</v>
      </c>
      <c r="I6010" s="194" t="str">
        <f>+'Información ELECTRO PUNO'!F5990</f>
        <v>Madera Tratada</v>
      </c>
      <c r="J6010" s="194" t="str">
        <f>+'Información ELECTRO PUNO'!B5990</f>
        <v>PPM20</v>
      </c>
      <c r="K6010" s="9" t="str">
        <f t="shared" si="669"/>
        <v>POSTE DE MADERA TRATADA DE 12 mts. CL.5</v>
      </c>
      <c r="L6010" s="139">
        <f t="shared" si="670"/>
        <v>0.41</v>
      </c>
    </row>
    <row r="6011" spans="1:12" x14ac:dyDescent="0.25">
      <c r="A6011" s="193">
        <f>+'Información ELECTRO PUNO'!A5991</f>
        <v>5990</v>
      </c>
      <c r="B6011" s="26" t="str">
        <f t="shared" si="668"/>
        <v>SICODI</v>
      </c>
      <c r="C6011" s="9" t="str">
        <f t="shared" si="664"/>
        <v>Puno</v>
      </c>
      <c r="D6011" s="9" t="str">
        <f t="shared" si="665"/>
        <v>No Reporta</v>
      </c>
      <c r="E6011" s="9" t="str">
        <f t="shared" si="666"/>
        <v>No Reporta</v>
      </c>
      <c r="F6011" s="194" t="str">
        <f>+'Información ELECTRO PUNO'!E5991</f>
        <v>MT</v>
      </c>
      <c r="G6011" s="194">
        <f>+'Información ELECTRO PUNO'!G5991</f>
        <v>12</v>
      </c>
      <c r="H6011" s="9" t="str">
        <f t="shared" si="667"/>
        <v>Poste</v>
      </c>
      <c r="I6011" s="194" t="str">
        <f>+'Información ELECTRO PUNO'!F5991</f>
        <v>Madera Tratada</v>
      </c>
      <c r="J6011" s="194" t="str">
        <f>+'Información ELECTRO PUNO'!B5991</f>
        <v>PPM20</v>
      </c>
      <c r="K6011" s="9" t="str">
        <f t="shared" si="669"/>
        <v>POSTE DE MADERA TRATADA DE 12 mts. CL.5</v>
      </c>
      <c r="L6011" s="139">
        <f t="shared" si="670"/>
        <v>0.41</v>
      </c>
    </row>
    <row r="6012" spans="1:12" x14ac:dyDescent="0.25">
      <c r="A6012" s="193">
        <f>+'Información ELECTRO PUNO'!A5992</f>
        <v>5991</v>
      </c>
      <c r="B6012" s="26" t="str">
        <f t="shared" si="668"/>
        <v>SICODI</v>
      </c>
      <c r="C6012" s="9" t="str">
        <f t="shared" si="664"/>
        <v>Puno</v>
      </c>
      <c r="D6012" s="9" t="str">
        <f t="shared" si="665"/>
        <v>No Reporta</v>
      </c>
      <c r="E6012" s="9" t="str">
        <f t="shared" si="666"/>
        <v>No Reporta</v>
      </c>
      <c r="F6012" s="194" t="str">
        <f>+'Información ELECTRO PUNO'!E5992</f>
        <v>MT</v>
      </c>
      <c r="G6012" s="194">
        <f>+'Información ELECTRO PUNO'!G5992</f>
        <v>12</v>
      </c>
      <c r="H6012" s="9" t="str">
        <f t="shared" si="667"/>
        <v>Poste</v>
      </c>
      <c r="I6012" s="194" t="str">
        <f>+'Información ELECTRO PUNO'!F5992</f>
        <v>Madera Tratada</v>
      </c>
      <c r="J6012" s="194" t="str">
        <f>+'Información ELECTRO PUNO'!B5992</f>
        <v>PPM20</v>
      </c>
      <c r="K6012" s="9" t="str">
        <f t="shared" si="669"/>
        <v>POSTE DE MADERA TRATADA DE 12 mts. CL.5</v>
      </c>
      <c r="L6012" s="139">
        <f t="shared" si="670"/>
        <v>0.41</v>
      </c>
    </row>
    <row r="6013" spans="1:12" x14ac:dyDescent="0.25">
      <c r="A6013" s="193">
        <f>+'Información ELECTRO PUNO'!A5993</f>
        <v>5992</v>
      </c>
      <c r="B6013" s="26" t="str">
        <f t="shared" si="668"/>
        <v>SICODI</v>
      </c>
      <c r="C6013" s="9" t="str">
        <f t="shared" si="664"/>
        <v>Puno</v>
      </c>
      <c r="D6013" s="9" t="str">
        <f t="shared" si="665"/>
        <v>No Reporta</v>
      </c>
      <c r="E6013" s="9" t="str">
        <f t="shared" si="666"/>
        <v>No Reporta</v>
      </c>
      <c r="F6013" s="194" t="str">
        <f>+'Información ELECTRO PUNO'!E5993</f>
        <v>MT</v>
      </c>
      <c r="G6013" s="194">
        <f>+'Información ELECTRO PUNO'!G5993</f>
        <v>12</v>
      </c>
      <c r="H6013" s="9" t="str">
        <f t="shared" si="667"/>
        <v>Poste</v>
      </c>
      <c r="I6013" s="194" t="str">
        <f>+'Información ELECTRO PUNO'!F5993</f>
        <v>Madera Tratada</v>
      </c>
      <c r="J6013" s="194" t="str">
        <f>+'Información ELECTRO PUNO'!B5993</f>
        <v>PPM20</v>
      </c>
      <c r="K6013" s="9" t="str">
        <f t="shared" si="669"/>
        <v>POSTE DE MADERA TRATADA DE 12 mts. CL.5</v>
      </c>
      <c r="L6013" s="139">
        <f t="shared" si="670"/>
        <v>0.41</v>
      </c>
    </row>
    <row r="6014" spans="1:12" x14ac:dyDescent="0.25">
      <c r="A6014" s="193">
        <f>+'Información ELECTRO PUNO'!A5994</f>
        <v>5993</v>
      </c>
      <c r="B6014" s="26" t="str">
        <f t="shared" si="668"/>
        <v>SICODI</v>
      </c>
      <c r="C6014" s="9" t="str">
        <f t="shared" si="664"/>
        <v>Puno</v>
      </c>
      <c r="D6014" s="9" t="str">
        <f t="shared" si="665"/>
        <v>No Reporta</v>
      </c>
      <c r="E6014" s="9" t="str">
        <f t="shared" si="666"/>
        <v>No Reporta</v>
      </c>
      <c r="F6014" s="194" t="str">
        <f>+'Información ELECTRO PUNO'!E5994</f>
        <v>MT</v>
      </c>
      <c r="G6014" s="194">
        <f>+'Información ELECTRO PUNO'!G5994</f>
        <v>12</v>
      </c>
      <c r="H6014" s="9" t="str">
        <f t="shared" si="667"/>
        <v>Poste</v>
      </c>
      <c r="I6014" s="194" t="str">
        <f>+'Información ELECTRO PUNO'!F5994</f>
        <v>Madera Tratada</v>
      </c>
      <c r="J6014" s="194" t="str">
        <f>+'Información ELECTRO PUNO'!B5994</f>
        <v>PPM20</v>
      </c>
      <c r="K6014" s="9" t="str">
        <f t="shared" si="669"/>
        <v>POSTE DE MADERA TRATADA DE 12 mts. CL.5</v>
      </c>
      <c r="L6014" s="139">
        <f t="shared" si="670"/>
        <v>0.41</v>
      </c>
    </row>
    <row r="6015" spans="1:12" x14ac:dyDescent="0.25">
      <c r="A6015" s="193">
        <f>+'Información ELECTRO PUNO'!A5995</f>
        <v>5994</v>
      </c>
      <c r="B6015" s="26" t="str">
        <f t="shared" si="668"/>
        <v>SICODI</v>
      </c>
      <c r="C6015" s="9" t="str">
        <f t="shared" si="664"/>
        <v>Puno</v>
      </c>
      <c r="D6015" s="9" t="str">
        <f t="shared" si="665"/>
        <v>No Reporta</v>
      </c>
      <c r="E6015" s="9" t="str">
        <f t="shared" si="666"/>
        <v>No Reporta</v>
      </c>
      <c r="F6015" s="194" t="str">
        <f>+'Información ELECTRO PUNO'!E5995</f>
        <v>BT</v>
      </c>
      <c r="G6015" s="194">
        <f>+'Información ELECTRO PUNO'!G5995</f>
        <v>8</v>
      </c>
      <c r="H6015" s="9" t="str">
        <f t="shared" si="667"/>
        <v>Poste</v>
      </c>
      <c r="I6015" s="194" t="str">
        <f>+'Información ELECTRO PUNO'!F5995</f>
        <v>Concreto Armado</v>
      </c>
      <c r="J6015" s="194" t="str">
        <f>+'Información ELECTRO PUNO'!B5995</f>
        <v>PPC06</v>
      </c>
      <c r="K6015" s="9" t="str">
        <f t="shared" si="669"/>
        <v>POSTE DE CONCRETO ARMADO DE  8/300/120/240</v>
      </c>
      <c r="L6015" s="139">
        <f t="shared" si="670"/>
        <v>0.14000000000000001</v>
      </c>
    </row>
    <row r="6016" spans="1:12" x14ac:dyDescent="0.25">
      <c r="A6016" s="193">
        <f>+'Información ELECTRO PUNO'!A5996</f>
        <v>5995</v>
      </c>
      <c r="B6016" s="26" t="str">
        <f t="shared" si="668"/>
        <v>SICODI</v>
      </c>
      <c r="C6016" s="9" t="str">
        <f t="shared" si="664"/>
        <v>Puno</v>
      </c>
      <c r="D6016" s="9" t="str">
        <f t="shared" si="665"/>
        <v>No Reporta</v>
      </c>
      <c r="E6016" s="9" t="str">
        <f t="shared" si="666"/>
        <v>No Reporta</v>
      </c>
      <c r="F6016" s="194" t="str">
        <f>+'Información ELECTRO PUNO'!E5996</f>
        <v>MT</v>
      </c>
      <c r="G6016" s="194">
        <f>+'Información ELECTRO PUNO'!G5996</f>
        <v>12</v>
      </c>
      <c r="H6016" s="9" t="str">
        <f t="shared" si="667"/>
        <v>Poste</v>
      </c>
      <c r="I6016" s="194" t="str">
        <f>+'Información ELECTRO PUNO'!F5996</f>
        <v>Madera Tratada</v>
      </c>
      <c r="J6016" s="194" t="str">
        <f>+'Información ELECTRO PUNO'!B5996</f>
        <v>PPM20</v>
      </c>
      <c r="K6016" s="9" t="str">
        <f t="shared" si="669"/>
        <v>POSTE DE MADERA TRATADA DE 12 mts. CL.5</v>
      </c>
      <c r="L6016" s="139">
        <f t="shared" si="670"/>
        <v>0.41</v>
      </c>
    </row>
    <row r="6017" spans="1:12" x14ac:dyDescent="0.25">
      <c r="A6017" s="193">
        <f>+'Información ELECTRO PUNO'!A5997</f>
        <v>5996</v>
      </c>
      <c r="B6017" s="26" t="str">
        <f t="shared" si="668"/>
        <v>SICODI</v>
      </c>
      <c r="C6017" s="9" t="str">
        <f t="shared" si="664"/>
        <v>Puno</v>
      </c>
      <c r="D6017" s="9" t="str">
        <f t="shared" si="665"/>
        <v>No Reporta</v>
      </c>
      <c r="E6017" s="9" t="str">
        <f t="shared" si="666"/>
        <v>No Reporta</v>
      </c>
      <c r="F6017" s="194" t="str">
        <f>+'Información ELECTRO PUNO'!E5997</f>
        <v>BT</v>
      </c>
      <c r="G6017" s="194">
        <f>+'Información ELECTRO PUNO'!G5997</f>
        <v>8</v>
      </c>
      <c r="H6017" s="9" t="str">
        <f t="shared" si="667"/>
        <v>Poste</v>
      </c>
      <c r="I6017" s="194" t="str">
        <f>+'Información ELECTRO PUNO'!F5997</f>
        <v>Concreto Armado</v>
      </c>
      <c r="J6017" s="194" t="str">
        <f>+'Información ELECTRO PUNO'!B5997</f>
        <v>PPC06</v>
      </c>
      <c r="K6017" s="9" t="str">
        <f t="shared" si="669"/>
        <v>POSTE DE CONCRETO ARMADO DE  8/300/120/240</v>
      </c>
      <c r="L6017" s="139">
        <f t="shared" si="670"/>
        <v>0.14000000000000001</v>
      </c>
    </row>
    <row r="6018" spans="1:12" x14ac:dyDescent="0.25">
      <c r="A6018" s="193">
        <f>+'Información ELECTRO PUNO'!A5998</f>
        <v>5997</v>
      </c>
      <c r="B6018" s="26" t="str">
        <f t="shared" si="668"/>
        <v>SICODI</v>
      </c>
      <c r="C6018" s="9" t="str">
        <f t="shared" si="664"/>
        <v>Puno</v>
      </c>
      <c r="D6018" s="9" t="str">
        <f t="shared" si="665"/>
        <v>No Reporta</v>
      </c>
      <c r="E6018" s="9" t="str">
        <f t="shared" si="666"/>
        <v>No Reporta</v>
      </c>
      <c r="F6018" s="194" t="str">
        <f>+'Información ELECTRO PUNO'!E5998</f>
        <v>BT</v>
      </c>
      <c r="G6018" s="194">
        <f>+'Información ELECTRO PUNO'!G5998</f>
        <v>8</v>
      </c>
      <c r="H6018" s="9" t="str">
        <f t="shared" si="667"/>
        <v>Poste</v>
      </c>
      <c r="I6018" s="194" t="str">
        <f>+'Información ELECTRO PUNO'!F5998</f>
        <v>Concreto Armado</v>
      </c>
      <c r="J6018" s="194" t="str">
        <f>+'Información ELECTRO PUNO'!B5998</f>
        <v>PPC06</v>
      </c>
      <c r="K6018" s="9" t="str">
        <f t="shared" si="669"/>
        <v>POSTE DE CONCRETO ARMADO DE  8/300/120/240</v>
      </c>
      <c r="L6018" s="139">
        <f t="shared" si="670"/>
        <v>0.14000000000000001</v>
      </c>
    </row>
    <row r="6019" spans="1:12" x14ac:dyDescent="0.25">
      <c r="A6019" s="193">
        <f>+'Información ELECTRO PUNO'!A5999</f>
        <v>5998</v>
      </c>
      <c r="B6019" s="26" t="str">
        <f t="shared" si="668"/>
        <v>SICODI</v>
      </c>
      <c r="C6019" s="9" t="str">
        <f t="shared" si="664"/>
        <v>Puno</v>
      </c>
      <c r="D6019" s="9" t="str">
        <f t="shared" si="665"/>
        <v>No Reporta</v>
      </c>
      <c r="E6019" s="9" t="str">
        <f t="shared" si="666"/>
        <v>No Reporta</v>
      </c>
      <c r="F6019" s="194" t="str">
        <f>+'Información ELECTRO PUNO'!E5999</f>
        <v>MT</v>
      </c>
      <c r="G6019" s="194">
        <f>+'Información ELECTRO PUNO'!G5999</f>
        <v>12</v>
      </c>
      <c r="H6019" s="9" t="str">
        <f t="shared" si="667"/>
        <v>Poste</v>
      </c>
      <c r="I6019" s="194" t="str">
        <f>+'Información ELECTRO PUNO'!F5999</f>
        <v>Madera Tratada</v>
      </c>
      <c r="J6019" s="194" t="str">
        <f>+'Información ELECTRO PUNO'!B5999</f>
        <v>PPM20</v>
      </c>
      <c r="K6019" s="9" t="str">
        <f t="shared" si="669"/>
        <v>POSTE DE MADERA TRATADA DE 12 mts. CL.5</v>
      </c>
      <c r="L6019" s="139">
        <f t="shared" si="670"/>
        <v>0.41</v>
      </c>
    </row>
    <row r="6020" spans="1:12" x14ac:dyDescent="0.25">
      <c r="A6020" s="193">
        <f>+'Información ELECTRO PUNO'!A6000</f>
        <v>5999</v>
      </c>
      <c r="B6020" s="26" t="str">
        <f t="shared" si="668"/>
        <v>SICODI</v>
      </c>
      <c r="C6020" s="9" t="str">
        <f t="shared" si="664"/>
        <v>Puno</v>
      </c>
      <c r="D6020" s="9" t="str">
        <f t="shared" si="665"/>
        <v>No Reporta</v>
      </c>
      <c r="E6020" s="9" t="str">
        <f t="shared" si="666"/>
        <v>No Reporta</v>
      </c>
      <c r="F6020" s="194" t="str">
        <f>+'Información ELECTRO PUNO'!E6000</f>
        <v>MT</v>
      </c>
      <c r="G6020" s="194">
        <f>+'Información ELECTRO PUNO'!G6000</f>
        <v>12</v>
      </c>
      <c r="H6020" s="9" t="str">
        <f t="shared" si="667"/>
        <v>Poste</v>
      </c>
      <c r="I6020" s="194" t="str">
        <f>+'Información ELECTRO PUNO'!F6000</f>
        <v>Madera Tratada</v>
      </c>
      <c r="J6020" s="194" t="str">
        <f>+'Información ELECTRO PUNO'!B6000</f>
        <v>PPM20</v>
      </c>
      <c r="K6020" s="9" t="str">
        <f t="shared" si="669"/>
        <v>POSTE DE MADERA TRATADA DE 12 mts. CL.5</v>
      </c>
      <c r="L6020" s="139">
        <f t="shared" si="670"/>
        <v>0.41</v>
      </c>
    </row>
    <row r="6021" spans="1:12" x14ac:dyDescent="0.25">
      <c r="A6021" s="193">
        <f>+'Información ELECTRO PUNO'!A6001</f>
        <v>6000</v>
      </c>
      <c r="B6021" s="26" t="str">
        <f t="shared" si="668"/>
        <v>SICODI</v>
      </c>
      <c r="C6021" s="9" t="str">
        <f t="shared" si="664"/>
        <v>Puno</v>
      </c>
      <c r="D6021" s="9" t="str">
        <f t="shared" si="665"/>
        <v>No Reporta</v>
      </c>
      <c r="E6021" s="9" t="str">
        <f t="shared" si="666"/>
        <v>No Reporta</v>
      </c>
      <c r="F6021" s="194" t="str">
        <f>+'Información ELECTRO PUNO'!E6001</f>
        <v>MT</v>
      </c>
      <c r="G6021" s="194">
        <f>+'Información ELECTRO PUNO'!G6001</f>
        <v>12</v>
      </c>
      <c r="H6021" s="9" t="str">
        <f t="shared" si="667"/>
        <v>Poste</v>
      </c>
      <c r="I6021" s="194" t="str">
        <f>+'Información ELECTRO PUNO'!F6001</f>
        <v>Madera Tratada</v>
      </c>
      <c r="J6021" s="194" t="str">
        <f>+'Información ELECTRO PUNO'!B6001</f>
        <v>PPM20</v>
      </c>
      <c r="K6021" s="9" t="str">
        <f t="shared" si="669"/>
        <v>POSTE DE MADERA TRATADA DE 12 mts. CL.5</v>
      </c>
      <c r="L6021" s="139">
        <f t="shared" si="670"/>
        <v>0.41</v>
      </c>
    </row>
    <row r="6022" spans="1:12" x14ac:dyDescent="0.25">
      <c r="A6022" s="193">
        <f>+'Información ELECTRO PUNO'!A6002</f>
        <v>6001</v>
      </c>
      <c r="B6022" s="26" t="str">
        <f t="shared" si="668"/>
        <v>SICODI</v>
      </c>
      <c r="C6022" s="9" t="str">
        <f t="shared" si="664"/>
        <v>Puno</v>
      </c>
      <c r="D6022" s="9" t="str">
        <f t="shared" si="665"/>
        <v>No Reporta</v>
      </c>
      <c r="E6022" s="9" t="str">
        <f t="shared" si="666"/>
        <v>No Reporta</v>
      </c>
      <c r="F6022" s="194" t="str">
        <f>+'Información ELECTRO PUNO'!E6002</f>
        <v>MT</v>
      </c>
      <c r="G6022" s="194">
        <f>+'Información ELECTRO PUNO'!G6002</f>
        <v>12</v>
      </c>
      <c r="H6022" s="9" t="str">
        <f t="shared" si="667"/>
        <v>Poste</v>
      </c>
      <c r="I6022" s="194" t="str">
        <f>+'Información ELECTRO PUNO'!F6002</f>
        <v>Madera Tratada</v>
      </c>
      <c r="J6022" s="194" t="str">
        <f>+'Información ELECTRO PUNO'!B6002</f>
        <v>PPM20</v>
      </c>
      <c r="K6022" s="9" t="str">
        <f t="shared" si="669"/>
        <v>POSTE DE MADERA TRATADA DE 12 mts. CL.5</v>
      </c>
      <c r="L6022" s="139">
        <f t="shared" si="670"/>
        <v>0.41</v>
      </c>
    </row>
    <row r="6023" spans="1:12" x14ac:dyDescent="0.25">
      <c r="A6023" s="193">
        <f>+'Información ELECTRO PUNO'!A6003</f>
        <v>6002</v>
      </c>
      <c r="B6023" s="26" t="str">
        <f t="shared" si="668"/>
        <v>SICODI</v>
      </c>
      <c r="C6023" s="9" t="str">
        <f t="shared" si="664"/>
        <v>Puno</v>
      </c>
      <c r="D6023" s="9" t="str">
        <f t="shared" si="665"/>
        <v>No Reporta</v>
      </c>
      <c r="E6023" s="9" t="str">
        <f t="shared" si="666"/>
        <v>No Reporta</v>
      </c>
      <c r="F6023" s="194" t="str">
        <f>+'Información ELECTRO PUNO'!E6003</f>
        <v>MT</v>
      </c>
      <c r="G6023" s="194">
        <f>+'Información ELECTRO PUNO'!G6003</f>
        <v>12</v>
      </c>
      <c r="H6023" s="9" t="str">
        <f t="shared" si="667"/>
        <v>Poste</v>
      </c>
      <c r="I6023" s="194" t="str">
        <f>+'Información ELECTRO PUNO'!F6003</f>
        <v>Madera Tratada</v>
      </c>
      <c r="J6023" s="194" t="str">
        <f>+'Información ELECTRO PUNO'!B6003</f>
        <v>PPM20</v>
      </c>
      <c r="K6023" s="9" t="str">
        <f t="shared" si="669"/>
        <v>POSTE DE MADERA TRATADA DE 12 mts. CL.5</v>
      </c>
      <c r="L6023" s="139">
        <f t="shared" si="670"/>
        <v>0.41</v>
      </c>
    </row>
    <row r="6024" spans="1:12" x14ac:dyDescent="0.25">
      <c r="A6024" s="193">
        <f>+'Información ELECTRO PUNO'!A6004</f>
        <v>6003</v>
      </c>
      <c r="B6024" s="26" t="str">
        <f t="shared" si="668"/>
        <v>SICODI</v>
      </c>
      <c r="C6024" s="9" t="str">
        <f t="shared" si="664"/>
        <v>Puno</v>
      </c>
      <c r="D6024" s="9" t="str">
        <f t="shared" si="665"/>
        <v>No Reporta</v>
      </c>
      <c r="E6024" s="9" t="str">
        <f t="shared" si="666"/>
        <v>No Reporta</v>
      </c>
      <c r="F6024" s="194" t="str">
        <f>+'Información ELECTRO PUNO'!E6004</f>
        <v>MT</v>
      </c>
      <c r="G6024" s="194">
        <f>+'Información ELECTRO PUNO'!G6004</f>
        <v>12</v>
      </c>
      <c r="H6024" s="9" t="str">
        <f t="shared" si="667"/>
        <v>Poste</v>
      </c>
      <c r="I6024" s="194" t="str">
        <f>+'Información ELECTRO PUNO'!F6004</f>
        <v>Madera Tratada</v>
      </c>
      <c r="J6024" s="194" t="str">
        <f>+'Información ELECTRO PUNO'!B6004</f>
        <v>PPM20</v>
      </c>
      <c r="K6024" s="9" t="str">
        <f t="shared" si="669"/>
        <v>POSTE DE MADERA TRATADA DE 12 mts. CL.5</v>
      </c>
      <c r="L6024" s="139">
        <f t="shared" si="670"/>
        <v>0.41</v>
      </c>
    </row>
    <row r="6025" spans="1:12" x14ac:dyDescent="0.25">
      <c r="A6025" s="193">
        <f>+'Información ELECTRO PUNO'!A6005</f>
        <v>6004</v>
      </c>
      <c r="B6025" s="26" t="str">
        <f t="shared" si="668"/>
        <v>SICODI</v>
      </c>
      <c r="C6025" s="9" t="str">
        <f t="shared" si="664"/>
        <v>Puno</v>
      </c>
      <c r="D6025" s="9" t="str">
        <f t="shared" si="665"/>
        <v>No Reporta</v>
      </c>
      <c r="E6025" s="9" t="str">
        <f t="shared" si="666"/>
        <v>No Reporta</v>
      </c>
      <c r="F6025" s="194" t="str">
        <f>+'Información ELECTRO PUNO'!E6005</f>
        <v>MT</v>
      </c>
      <c r="G6025" s="194">
        <f>+'Información ELECTRO PUNO'!G6005</f>
        <v>12</v>
      </c>
      <c r="H6025" s="9" t="str">
        <f t="shared" si="667"/>
        <v>Poste</v>
      </c>
      <c r="I6025" s="194" t="str">
        <f>+'Información ELECTRO PUNO'!F6005</f>
        <v>Madera Tratada</v>
      </c>
      <c r="J6025" s="194" t="str">
        <f>+'Información ELECTRO PUNO'!B6005</f>
        <v>PPM20</v>
      </c>
      <c r="K6025" s="9" t="str">
        <f t="shared" si="669"/>
        <v>POSTE DE MADERA TRATADA DE 12 mts. CL.5</v>
      </c>
      <c r="L6025" s="139">
        <f t="shared" si="670"/>
        <v>0.41</v>
      </c>
    </row>
    <row r="6026" spans="1:12" x14ac:dyDescent="0.25">
      <c r="A6026" s="193">
        <f>+'Información ELECTRO PUNO'!A6006</f>
        <v>6005</v>
      </c>
      <c r="B6026" s="26" t="str">
        <f t="shared" si="668"/>
        <v>SICODI</v>
      </c>
      <c r="C6026" s="9" t="str">
        <f t="shared" si="664"/>
        <v>Puno</v>
      </c>
      <c r="D6026" s="9" t="str">
        <f t="shared" si="665"/>
        <v>No Reporta</v>
      </c>
      <c r="E6026" s="9" t="str">
        <f t="shared" si="666"/>
        <v>No Reporta</v>
      </c>
      <c r="F6026" s="194" t="str">
        <f>+'Información ELECTRO PUNO'!E6006</f>
        <v>MT</v>
      </c>
      <c r="G6026" s="194">
        <f>+'Información ELECTRO PUNO'!G6006</f>
        <v>12</v>
      </c>
      <c r="H6026" s="9" t="str">
        <f t="shared" si="667"/>
        <v>Poste</v>
      </c>
      <c r="I6026" s="194" t="str">
        <f>+'Información ELECTRO PUNO'!F6006</f>
        <v>Madera Tratada</v>
      </c>
      <c r="J6026" s="194" t="str">
        <f>+'Información ELECTRO PUNO'!B6006</f>
        <v>PPM20</v>
      </c>
      <c r="K6026" s="9" t="str">
        <f t="shared" si="669"/>
        <v>POSTE DE MADERA TRATADA DE 12 mts. CL.5</v>
      </c>
      <c r="L6026" s="139">
        <f t="shared" si="670"/>
        <v>0.41</v>
      </c>
    </row>
    <row r="6027" spans="1:12" x14ac:dyDescent="0.25">
      <c r="A6027" s="193">
        <f>+'Información ELECTRO PUNO'!A6007</f>
        <v>6006</v>
      </c>
      <c r="B6027" s="26" t="str">
        <f t="shared" si="668"/>
        <v>SICODI</v>
      </c>
      <c r="C6027" s="9" t="str">
        <f t="shared" si="664"/>
        <v>Puno</v>
      </c>
      <c r="D6027" s="9" t="str">
        <f t="shared" si="665"/>
        <v>No Reporta</v>
      </c>
      <c r="E6027" s="9" t="str">
        <f t="shared" si="666"/>
        <v>No Reporta</v>
      </c>
      <c r="F6027" s="194" t="str">
        <f>+'Información ELECTRO PUNO'!E6007</f>
        <v>MT</v>
      </c>
      <c r="G6027" s="194">
        <f>+'Información ELECTRO PUNO'!G6007</f>
        <v>12</v>
      </c>
      <c r="H6027" s="9" t="str">
        <f t="shared" si="667"/>
        <v>Poste</v>
      </c>
      <c r="I6027" s="194" t="str">
        <f>+'Información ELECTRO PUNO'!F6007</f>
        <v>Madera Tratada</v>
      </c>
      <c r="J6027" s="194" t="str">
        <f>+'Información ELECTRO PUNO'!B6007</f>
        <v>PPM20</v>
      </c>
      <c r="K6027" s="9" t="str">
        <f t="shared" si="669"/>
        <v>POSTE DE MADERA TRATADA DE 12 mts. CL.5</v>
      </c>
      <c r="L6027" s="139">
        <f t="shared" si="670"/>
        <v>0.41</v>
      </c>
    </row>
    <row r="6028" spans="1:12" x14ac:dyDescent="0.25">
      <c r="A6028" s="193">
        <f>+'Información ELECTRO PUNO'!A6008</f>
        <v>6007</v>
      </c>
      <c r="B6028" s="26" t="str">
        <f t="shared" si="668"/>
        <v>SICODI</v>
      </c>
      <c r="C6028" s="9" t="str">
        <f t="shared" si="664"/>
        <v>Puno</v>
      </c>
      <c r="D6028" s="9" t="str">
        <f t="shared" si="665"/>
        <v>No Reporta</v>
      </c>
      <c r="E6028" s="9" t="str">
        <f t="shared" si="666"/>
        <v>No Reporta</v>
      </c>
      <c r="F6028" s="194" t="str">
        <f>+'Información ELECTRO PUNO'!E6008</f>
        <v>MT</v>
      </c>
      <c r="G6028" s="194">
        <f>+'Información ELECTRO PUNO'!G6008</f>
        <v>12</v>
      </c>
      <c r="H6028" s="9" t="str">
        <f t="shared" si="667"/>
        <v>Poste</v>
      </c>
      <c r="I6028" s="194" t="str">
        <f>+'Información ELECTRO PUNO'!F6008</f>
        <v>Madera Tratada</v>
      </c>
      <c r="J6028" s="194" t="str">
        <f>+'Información ELECTRO PUNO'!B6008</f>
        <v>PPM20</v>
      </c>
      <c r="K6028" s="9" t="str">
        <f t="shared" si="669"/>
        <v>POSTE DE MADERA TRATADA DE 12 mts. CL.5</v>
      </c>
      <c r="L6028" s="139">
        <f t="shared" si="670"/>
        <v>0.41</v>
      </c>
    </row>
    <row r="6029" spans="1:12" x14ac:dyDescent="0.25">
      <c r="A6029" s="193">
        <f>+'Información ELECTRO PUNO'!A6009</f>
        <v>6008</v>
      </c>
      <c r="B6029" s="26" t="str">
        <f t="shared" si="668"/>
        <v>SICODI</v>
      </c>
      <c r="C6029" s="9" t="str">
        <f t="shared" si="664"/>
        <v>Puno</v>
      </c>
      <c r="D6029" s="9" t="str">
        <f t="shared" si="665"/>
        <v>No Reporta</v>
      </c>
      <c r="E6029" s="9" t="str">
        <f t="shared" si="666"/>
        <v>No Reporta</v>
      </c>
      <c r="F6029" s="194" t="str">
        <f>+'Información ELECTRO PUNO'!E6009</f>
        <v>MT</v>
      </c>
      <c r="G6029" s="194">
        <f>+'Información ELECTRO PUNO'!G6009</f>
        <v>12</v>
      </c>
      <c r="H6029" s="9" t="str">
        <f t="shared" si="667"/>
        <v>Poste</v>
      </c>
      <c r="I6029" s="194" t="str">
        <f>+'Información ELECTRO PUNO'!F6009</f>
        <v>Madera Tratada</v>
      </c>
      <c r="J6029" s="194" t="str">
        <f>+'Información ELECTRO PUNO'!B6009</f>
        <v>PPM20</v>
      </c>
      <c r="K6029" s="9" t="str">
        <f t="shared" si="669"/>
        <v>POSTE DE MADERA TRATADA DE 12 mts. CL.5</v>
      </c>
      <c r="L6029" s="139">
        <f t="shared" si="670"/>
        <v>0.41</v>
      </c>
    </row>
    <row r="6030" spans="1:12" x14ac:dyDescent="0.25">
      <c r="A6030" s="193">
        <f>+'Información ELECTRO PUNO'!A6010</f>
        <v>6009</v>
      </c>
      <c r="B6030" s="26" t="str">
        <f t="shared" si="668"/>
        <v>SICODI</v>
      </c>
      <c r="C6030" s="9" t="str">
        <f t="shared" si="664"/>
        <v>Puno</v>
      </c>
      <c r="D6030" s="9" t="str">
        <f t="shared" si="665"/>
        <v>No Reporta</v>
      </c>
      <c r="E6030" s="9" t="str">
        <f t="shared" si="666"/>
        <v>No Reporta</v>
      </c>
      <c r="F6030" s="194" t="str">
        <f>+'Información ELECTRO PUNO'!E6010</f>
        <v>MT</v>
      </c>
      <c r="G6030" s="194">
        <f>+'Información ELECTRO PUNO'!G6010</f>
        <v>12</v>
      </c>
      <c r="H6030" s="9" t="str">
        <f t="shared" si="667"/>
        <v>Poste</v>
      </c>
      <c r="I6030" s="194" t="str">
        <f>+'Información ELECTRO PUNO'!F6010</f>
        <v>Madera Tratada</v>
      </c>
      <c r="J6030" s="194" t="str">
        <f>+'Información ELECTRO PUNO'!B6010</f>
        <v>PPM20</v>
      </c>
      <c r="K6030" s="9" t="str">
        <f t="shared" si="669"/>
        <v>POSTE DE MADERA TRATADA DE 12 mts. CL.5</v>
      </c>
      <c r="L6030" s="139">
        <f t="shared" si="670"/>
        <v>0.41</v>
      </c>
    </row>
    <row r="6031" spans="1:12" x14ac:dyDescent="0.25">
      <c r="A6031" s="193">
        <f>+'Información ELECTRO PUNO'!A6011</f>
        <v>6010</v>
      </c>
      <c r="B6031" s="26" t="str">
        <f t="shared" si="668"/>
        <v>SICODI</v>
      </c>
      <c r="C6031" s="9" t="str">
        <f t="shared" si="664"/>
        <v>Puno</v>
      </c>
      <c r="D6031" s="9" t="str">
        <f t="shared" si="665"/>
        <v>No Reporta</v>
      </c>
      <c r="E6031" s="9" t="str">
        <f t="shared" si="666"/>
        <v>No Reporta</v>
      </c>
      <c r="F6031" s="194" t="str">
        <f>+'Información ELECTRO PUNO'!E6011</f>
        <v>MT</v>
      </c>
      <c r="G6031" s="194">
        <f>+'Información ELECTRO PUNO'!G6011</f>
        <v>12</v>
      </c>
      <c r="H6031" s="9" t="str">
        <f t="shared" si="667"/>
        <v>Poste</v>
      </c>
      <c r="I6031" s="194" t="str">
        <f>+'Información ELECTRO PUNO'!F6011</f>
        <v>Madera Tratada</v>
      </c>
      <c r="J6031" s="194" t="str">
        <f>+'Información ELECTRO PUNO'!B6011</f>
        <v>PPM20</v>
      </c>
      <c r="K6031" s="9" t="str">
        <f t="shared" si="669"/>
        <v>POSTE DE MADERA TRATADA DE 12 mts. CL.5</v>
      </c>
      <c r="L6031" s="139">
        <f t="shared" si="670"/>
        <v>0.41</v>
      </c>
    </row>
    <row r="6032" spans="1:12" x14ac:dyDescent="0.25">
      <c r="A6032" s="193">
        <f>+'Información ELECTRO PUNO'!A6012</f>
        <v>6011</v>
      </c>
      <c r="B6032" s="26" t="str">
        <f t="shared" si="668"/>
        <v>SICODI</v>
      </c>
      <c r="C6032" s="9" t="str">
        <f t="shared" si="664"/>
        <v>Puno</v>
      </c>
      <c r="D6032" s="9" t="str">
        <f t="shared" si="665"/>
        <v>No Reporta</v>
      </c>
      <c r="E6032" s="9" t="str">
        <f t="shared" si="666"/>
        <v>No Reporta</v>
      </c>
      <c r="F6032" s="194" t="str">
        <f>+'Información ELECTRO PUNO'!E6012</f>
        <v>MT</v>
      </c>
      <c r="G6032" s="194">
        <f>+'Información ELECTRO PUNO'!G6012</f>
        <v>12</v>
      </c>
      <c r="H6032" s="9" t="str">
        <f t="shared" si="667"/>
        <v>Poste</v>
      </c>
      <c r="I6032" s="194" t="str">
        <f>+'Información ELECTRO PUNO'!F6012</f>
        <v>Madera Tratada</v>
      </c>
      <c r="J6032" s="194" t="str">
        <f>+'Información ELECTRO PUNO'!B6012</f>
        <v>PPM20</v>
      </c>
      <c r="K6032" s="9" t="str">
        <f t="shared" si="669"/>
        <v>POSTE DE MADERA TRATADA DE 12 mts. CL.5</v>
      </c>
      <c r="L6032" s="139">
        <f t="shared" si="670"/>
        <v>0.41</v>
      </c>
    </row>
    <row r="6033" spans="1:12" x14ac:dyDescent="0.25">
      <c r="A6033" s="193">
        <f>+'Información ELECTRO PUNO'!A6013</f>
        <v>6012</v>
      </c>
      <c r="B6033" s="26" t="str">
        <f t="shared" si="668"/>
        <v>SICODI</v>
      </c>
      <c r="C6033" s="9" t="str">
        <f t="shared" si="664"/>
        <v>Puno</v>
      </c>
      <c r="D6033" s="9" t="str">
        <f t="shared" si="665"/>
        <v>No Reporta</v>
      </c>
      <c r="E6033" s="9" t="str">
        <f t="shared" si="666"/>
        <v>No Reporta</v>
      </c>
      <c r="F6033" s="194" t="str">
        <f>+'Información ELECTRO PUNO'!E6013</f>
        <v>MT</v>
      </c>
      <c r="G6033" s="194">
        <f>+'Información ELECTRO PUNO'!G6013</f>
        <v>12</v>
      </c>
      <c r="H6033" s="9" t="str">
        <f t="shared" si="667"/>
        <v>Poste</v>
      </c>
      <c r="I6033" s="194" t="str">
        <f>+'Información ELECTRO PUNO'!F6013</f>
        <v>Madera Tratada</v>
      </c>
      <c r="J6033" s="194" t="str">
        <f>+'Información ELECTRO PUNO'!B6013</f>
        <v>PPM20</v>
      </c>
      <c r="K6033" s="9" t="str">
        <f t="shared" si="669"/>
        <v>POSTE DE MADERA TRATADA DE 12 mts. CL.5</v>
      </c>
      <c r="L6033" s="139">
        <f t="shared" si="670"/>
        <v>0.41</v>
      </c>
    </row>
    <row r="6034" spans="1:12" x14ac:dyDescent="0.25">
      <c r="A6034" s="193">
        <f>+'Información ELECTRO PUNO'!A6014</f>
        <v>6013</v>
      </c>
      <c r="B6034" s="26" t="str">
        <f t="shared" si="668"/>
        <v>SICODI</v>
      </c>
      <c r="C6034" s="9" t="str">
        <f t="shared" si="664"/>
        <v>Puno</v>
      </c>
      <c r="D6034" s="9" t="str">
        <f t="shared" si="665"/>
        <v>No Reporta</v>
      </c>
      <c r="E6034" s="9" t="str">
        <f t="shared" si="666"/>
        <v>No Reporta</v>
      </c>
      <c r="F6034" s="194" t="str">
        <f>+'Información ELECTRO PUNO'!E6014</f>
        <v>MT</v>
      </c>
      <c r="G6034" s="194">
        <f>+'Información ELECTRO PUNO'!G6014</f>
        <v>12</v>
      </c>
      <c r="H6034" s="9" t="str">
        <f t="shared" si="667"/>
        <v>Poste</v>
      </c>
      <c r="I6034" s="194" t="str">
        <f>+'Información ELECTRO PUNO'!F6014</f>
        <v>Madera Tratada</v>
      </c>
      <c r="J6034" s="194" t="str">
        <f>+'Información ELECTRO PUNO'!B6014</f>
        <v>PPM20</v>
      </c>
      <c r="K6034" s="9" t="str">
        <f t="shared" si="669"/>
        <v>POSTE DE MADERA TRATADA DE 12 mts. CL.5</v>
      </c>
      <c r="L6034" s="139">
        <f t="shared" si="670"/>
        <v>0.41</v>
      </c>
    </row>
    <row r="6035" spans="1:12" x14ac:dyDescent="0.25">
      <c r="A6035" s="193">
        <f>+'Información ELECTRO PUNO'!A6015</f>
        <v>6014</v>
      </c>
      <c r="B6035" s="26" t="str">
        <f t="shared" si="668"/>
        <v>SICODI</v>
      </c>
      <c r="C6035" s="9" t="str">
        <f t="shared" si="664"/>
        <v>Puno</v>
      </c>
      <c r="D6035" s="9" t="str">
        <f t="shared" si="665"/>
        <v>No Reporta</v>
      </c>
      <c r="E6035" s="9" t="str">
        <f t="shared" si="666"/>
        <v>No Reporta</v>
      </c>
      <c r="F6035" s="194" t="str">
        <f>+'Información ELECTRO PUNO'!E6015</f>
        <v>MT</v>
      </c>
      <c r="G6035" s="194">
        <f>+'Información ELECTRO PUNO'!G6015</f>
        <v>12</v>
      </c>
      <c r="H6035" s="9" t="str">
        <f t="shared" si="667"/>
        <v>Poste</v>
      </c>
      <c r="I6035" s="194" t="str">
        <f>+'Información ELECTRO PUNO'!F6015</f>
        <v>Madera Tratada</v>
      </c>
      <c r="J6035" s="194" t="str">
        <f>+'Información ELECTRO PUNO'!B6015</f>
        <v>PPM20</v>
      </c>
      <c r="K6035" s="9" t="str">
        <f t="shared" si="669"/>
        <v>POSTE DE MADERA TRATADA DE 12 mts. CL.5</v>
      </c>
      <c r="L6035" s="139">
        <f t="shared" si="670"/>
        <v>0.41</v>
      </c>
    </row>
    <row r="6036" spans="1:12" x14ac:dyDescent="0.25">
      <c r="A6036" s="193">
        <f>+'Información ELECTRO PUNO'!A6016</f>
        <v>6015</v>
      </c>
      <c r="B6036" s="26" t="str">
        <f t="shared" si="668"/>
        <v>SICODI</v>
      </c>
      <c r="C6036" s="9" t="str">
        <f t="shared" si="664"/>
        <v>Puno</v>
      </c>
      <c r="D6036" s="9" t="str">
        <f t="shared" si="665"/>
        <v>No Reporta</v>
      </c>
      <c r="E6036" s="9" t="str">
        <f t="shared" si="666"/>
        <v>No Reporta</v>
      </c>
      <c r="F6036" s="194" t="str">
        <f>+'Información ELECTRO PUNO'!E6016</f>
        <v>MT</v>
      </c>
      <c r="G6036" s="194">
        <f>+'Información ELECTRO PUNO'!G6016</f>
        <v>12</v>
      </c>
      <c r="H6036" s="9" t="str">
        <f t="shared" si="667"/>
        <v>Poste</v>
      </c>
      <c r="I6036" s="194" t="str">
        <f>+'Información ELECTRO PUNO'!F6016</f>
        <v>Madera Tratada</v>
      </c>
      <c r="J6036" s="194" t="str">
        <f>+'Información ELECTRO PUNO'!B6016</f>
        <v>PPM20</v>
      </c>
      <c r="K6036" s="9" t="str">
        <f t="shared" si="669"/>
        <v>POSTE DE MADERA TRATADA DE 12 mts. CL.5</v>
      </c>
      <c r="L6036" s="139">
        <f t="shared" si="670"/>
        <v>0.41</v>
      </c>
    </row>
    <row r="6037" spans="1:12" x14ac:dyDescent="0.25">
      <c r="A6037" s="193">
        <f>+'Información ELECTRO PUNO'!A6017</f>
        <v>6016</v>
      </c>
      <c r="B6037" s="26" t="str">
        <f t="shared" si="668"/>
        <v>SICODI</v>
      </c>
      <c r="C6037" s="9" t="str">
        <f t="shared" si="664"/>
        <v>Puno</v>
      </c>
      <c r="D6037" s="9" t="str">
        <f t="shared" si="665"/>
        <v>No Reporta</v>
      </c>
      <c r="E6037" s="9" t="str">
        <f t="shared" si="666"/>
        <v>No Reporta</v>
      </c>
      <c r="F6037" s="194" t="str">
        <f>+'Información ELECTRO PUNO'!E6017</f>
        <v>MT</v>
      </c>
      <c r="G6037" s="194">
        <f>+'Información ELECTRO PUNO'!G6017</f>
        <v>12</v>
      </c>
      <c r="H6037" s="9" t="str">
        <f t="shared" si="667"/>
        <v>Poste</v>
      </c>
      <c r="I6037" s="194" t="str">
        <f>+'Información ELECTRO PUNO'!F6017</f>
        <v>Madera Tratada</v>
      </c>
      <c r="J6037" s="194" t="str">
        <f>+'Información ELECTRO PUNO'!B6017</f>
        <v>PPM20</v>
      </c>
      <c r="K6037" s="9" t="str">
        <f t="shared" si="669"/>
        <v>POSTE DE MADERA TRATADA DE 12 mts. CL.5</v>
      </c>
      <c r="L6037" s="139">
        <f t="shared" si="670"/>
        <v>0.41</v>
      </c>
    </row>
    <row r="6038" spans="1:12" x14ac:dyDescent="0.25">
      <c r="A6038" s="193">
        <f>+'Información ELECTRO PUNO'!A6018</f>
        <v>6017</v>
      </c>
      <c r="B6038" s="26" t="str">
        <f t="shared" si="668"/>
        <v>SICODI</v>
      </c>
      <c r="C6038" s="9" t="str">
        <f t="shared" ref="C6038:C6101" si="671">+$C$10</f>
        <v>Puno</v>
      </c>
      <c r="D6038" s="9" t="str">
        <f t="shared" ref="D6038:D6101" si="672">+$D$10</f>
        <v>No Reporta</v>
      </c>
      <c r="E6038" s="9" t="str">
        <f t="shared" ref="E6038:E6101" si="673">+$E$10</f>
        <v>No Reporta</v>
      </c>
      <c r="F6038" s="194" t="str">
        <f>+'Información ELECTRO PUNO'!E6018</f>
        <v>MT</v>
      </c>
      <c r="G6038" s="194">
        <f>+'Información ELECTRO PUNO'!G6018</f>
        <v>12</v>
      </c>
      <c r="H6038" s="9" t="str">
        <f t="shared" ref="H6038:H6101" si="674">+$H$10</f>
        <v>Poste</v>
      </c>
      <c r="I6038" s="194" t="str">
        <f>+'Información ELECTRO PUNO'!F6018</f>
        <v>Madera Tratada</v>
      </c>
      <c r="J6038" s="194" t="str">
        <f>+'Información ELECTRO PUNO'!B6018</f>
        <v>PPM20</v>
      </c>
      <c r="K6038" s="9" t="str">
        <f t="shared" si="669"/>
        <v>POSTE DE MADERA TRATADA DE 12 mts. CL.5</v>
      </c>
      <c r="L6038" s="139">
        <f t="shared" si="670"/>
        <v>0.41</v>
      </c>
    </row>
    <row r="6039" spans="1:12" x14ac:dyDescent="0.25">
      <c r="A6039" s="193">
        <f>+'Información ELECTRO PUNO'!A6019</f>
        <v>6018</v>
      </c>
      <c r="B6039" s="26" t="str">
        <f t="shared" ref="B6039:B6102" si="675">+INDEX($B$8:$B$16,MATCH(J6039,$J$8:$J$16,0))</f>
        <v>SICODI</v>
      </c>
      <c r="C6039" s="9" t="str">
        <f t="shared" si="671"/>
        <v>Puno</v>
      </c>
      <c r="D6039" s="9" t="str">
        <f t="shared" si="672"/>
        <v>No Reporta</v>
      </c>
      <c r="E6039" s="9" t="str">
        <f t="shared" si="673"/>
        <v>No Reporta</v>
      </c>
      <c r="F6039" s="194" t="str">
        <f>+'Información ELECTRO PUNO'!E6019</f>
        <v>MT</v>
      </c>
      <c r="G6039" s="194">
        <f>+'Información ELECTRO PUNO'!G6019</f>
        <v>12</v>
      </c>
      <c r="H6039" s="9" t="str">
        <f t="shared" si="674"/>
        <v>Poste</v>
      </c>
      <c r="I6039" s="194" t="str">
        <f>+'Información ELECTRO PUNO'!F6019</f>
        <v>Madera Tratada</v>
      </c>
      <c r="J6039" s="194" t="str">
        <f>+'Información ELECTRO PUNO'!B6019</f>
        <v>PPM20</v>
      </c>
      <c r="K6039" s="9" t="str">
        <f t="shared" ref="K6039:K6102" si="676">+VLOOKUP(J6039,$J$8:$K$16,2,FALSE)</f>
        <v>POSTE DE MADERA TRATADA DE 12 mts. CL.5</v>
      </c>
      <c r="L6039" s="139">
        <f t="shared" ref="L6039:L6102" si="677">+VLOOKUP(J6039,$J$8:$U$16,12,FALSE)</f>
        <v>0.41</v>
      </c>
    </row>
    <row r="6040" spans="1:12" x14ac:dyDescent="0.25">
      <c r="A6040" s="193">
        <f>+'Información ELECTRO PUNO'!A6020</f>
        <v>6019</v>
      </c>
      <c r="B6040" s="26" t="str">
        <f t="shared" si="675"/>
        <v>SICODI</v>
      </c>
      <c r="C6040" s="9" t="str">
        <f t="shared" si="671"/>
        <v>Puno</v>
      </c>
      <c r="D6040" s="9" t="str">
        <f t="shared" si="672"/>
        <v>No Reporta</v>
      </c>
      <c r="E6040" s="9" t="str">
        <f t="shared" si="673"/>
        <v>No Reporta</v>
      </c>
      <c r="F6040" s="194" t="str">
        <f>+'Información ELECTRO PUNO'!E6020</f>
        <v>MT</v>
      </c>
      <c r="G6040" s="194">
        <f>+'Información ELECTRO PUNO'!G6020</f>
        <v>12</v>
      </c>
      <c r="H6040" s="9" t="str">
        <f t="shared" si="674"/>
        <v>Poste</v>
      </c>
      <c r="I6040" s="194" t="str">
        <f>+'Información ELECTRO PUNO'!F6020</f>
        <v>Madera Tratada</v>
      </c>
      <c r="J6040" s="194" t="str">
        <f>+'Información ELECTRO PUNO'!B6020</f>
        <v>PPM20</v>
      </c>
      <c r="K6040" s="9" t="str">
        <f t="shared" si="676"/>
        <v>POSTE DE MADERA TRATADA DE 12 mts. CL.5</v>
      </c>
      <c r="L6040" s="139">
        <f t="shared" si="677"/>
        <v>0.41</v>
      </c>
    </row>
    <row r="6041" spans="1:12" x14ac:dyDescent="0.25">
      <c r="A6041" s="193">
        <f>+'Información ELECTRO PUNO'!A6021</f>
        <v>6020</v>
      </c>
      <c r="B6041" s="26" t="str">
        <f t="shared" si="675"/>
        <v>SICODI</v>
      </c>
      <c r="C6041" s="9" t="str">
        <f t="shared" si="671"/>
        <v>Puno</v>
      </c>
      <c r="D6041" s="9" t="str">
        <f t="shared" si="672"/>
        <v>No Reporta</v>
      </c>
      <c r="E6041" s="9" t="str">
        <f t="shared" si="673"/>
        <v>No Reporta</v>
      </c>
      <c r="F6041" s="194" t="str">
        <f>+'Información ELECTRO PUNO'!E6021</f>
        <v>MT</v>
      </c>
      <c r="G6041" s="194">
        <f>+'Información ELECTRO PUNO'!G6021</f>
        <v>12</v>
      </c>
      <c r="H6041" s="9" t="str">
        <f t="shared" si="674"/>
        <v>Poste</v>
      </c>
      <c r="I6041" s="194" t="str">
        <f>+'Información ELECTRO PUNO'!F6021</f>
        <v>Madera Tratada</v>
      </c>
      <c r="J6041" s="194" t="str">
        <f>+'Información ELECTRO PUNO'!B6021</f>
        <v>PPM20</v>
      </c>
      <c r="K6041" s="9" t="str">
        <f t="shared" si="676"/>
        <v>POSTE DE MADERA TRATADA DE 12 mts. CL.5</v>
      </c>
      <c r="L6041" s="139">
        <f t="shared" si="677"/>
        <v>0.41</v>
      </c>
    </row>
    <row r="6042" spans="1:12" x14ac:dyDescent="0.25">
      <c r="A6042" s="193">
        <f>+'Información ELECTRO PUNO'!A6022</f>
        <v>6021</v>
      </c>
      <c r="B6042" s="26" t="str">
        <f t="shared" si="675"/>
        <v>SICODI</v>
      </c>
      <c r="C6042" s="9" t="str">
        <f t="shared" si="671"/>
        <v>Puno</v>
      </c>
      <c r="D6042" s="9" t="str">
        <f t="shared" si="672"/>
        <v>No Reporta</v>
      </c>
      <c r="E6042" s="9" t="str">
        <f t="shared" si="673"/>
        <v>No Reporta</v>
      </c>
      <c r="F6042" s="194" t="str">
        <f>+'Información ELECTRO PUNO'!E6022</f>
        <v>MT</v>
      </c>
      <c r="G6042" s="194">
        <f>+'Información ELECTRO PUNO'!G6022</f>
        <v>12</v>
      </c>
      <c r="H6042" s="9" t="str">
        <f t="shared" si="674"/>
        <v>Poste</v>
      </c>
      <c r="I6042" s="194" t="str">
        <f>+'Información ELECTRO PUNO'!F6022</f>
        <v>Madera Tratada</v>
      </c>
      <c r="J6042" s="194" t="str">
        <f>+'Información ELECTRO PUNO'!B6022</f>
        <v>PPM20</v>
      </c>
      <c r="K6042" s="9" t="str">
        <f t="shared" si="676"/>
        <v>POSTE DE MADERA TRATADA DE 12 mts. CL.5</v>
      </c>
      <c r="L6042" s="139">
        <f t="shared" si="677"/>
        <v>0.41</v>
      </c>
    </row>
    <row r="6043" spans="1:12" x14ac:dyDescent="0.25">
      <c r="A6043" s="193">
        <f>+'Información ELECTRO PUNO'!A6023</f>
        <v>6022</v>
      </c>
      <c r="B6043" s="26" t="str">
        <f t="shared" si="675"/>
        <v>SICODI</v>
      </c>
      <c r="C6043" s="9" t="str">
        <f t="shared" si="671"/>
        <v>Puno</v>
      </c>
      <c r="D6043" s="9" t="str">
        <f t="shared" si="672"/>
        <v>No Reporta</v>
      </c>
      <c r="E6043" s="9" t="str">
        <f t="shared" si="673"/>
        <v>No Reporta</v>
      </c>
      <c r="F6043" s="194" t="str">
        <f>+'Información ELECTRO PUNO'!E6023</f>
        <v>MT</v>
      </c>
      <c r="G6043" s="194">
        <f>+'Información ELECTRO PUNO'!G6023</f>
        <v>12</v>
      </c>
      <c r="H6043" s="9" t="str">
        <f t="shared" si="674"/>
        <v>Poste</v>
      </c>
      <c r="I6043" s="194" t="str">
        <f>+'Información ELECTRO PUNO'!F6023</f>
        <v>Madera Tratada</v>
      </c>
      <c r="J6043" s="194" t="str">
        <f>+'Información ELECTRO PUNO'!B6023</f>
        <v>PPM20</v>
      </c>
      <c r="K6043" s="9" t="str">
        <f t="shared" si="676"/>
        <v>POSTE DE MADERA TRATADA DE 12 mts. CL.5</v>
      </c>
      <c r="L6043" s="139">
        <f t="shared" si="677"/>
        <v>0.41</v>
      </c>
    </row>
    <row r="6044" spans="1:12" x14ac:dyDescent="0.25">
      <c r="A6044" s="193">
        <f>+'Información ELECTRO PUNO'!A6024</f>
        <v>6023</v>
      </c>
      <c r="B6044" s="26" t="str">
        <f t="shared" si="675"/>
        <v>SICODI</v>
      </c>
      <c r="C6044" s="9" t="str">
        <f t="shared" si="671"/>
        <v>Puno</v>
      </c>
      <c r="D6044" s="9" t="str">
        <f t="shared" si="672"/>
        <v>No Reporta</v>
      </c>
      <c r="E6044" s="9" t="str">
        <f t="shared" si="673"/>
        <v>No Reporta</v>
      </c>
      <c r="F6044" s="194" t="str">
        <f>+'Información ELECTRO PUNO'!E6024</f>
        <v>MT</v>
      </c>
      <c r="G6044" s="194">
        <f>+'Información ELECTRO PUNO'!G6024</f>
        <v>12</v>
      </c>
      <c r="H6044" s="9" t="str">
        <f t="shared" si="674"/>
        <v>Poste</v>
      </c>
      <c r="I6044" s="194" t="str">
        <f>+'Información ELECTRO PUNO'!F6024</f>
        <v>Madera Tratada</v>
      </c>
      <c r="J6044" s="194" t="str">
        <f>+'Información ELECTRO PUNO'!B6024</f>
        <v>PPM20</v>
      </c>
      <c r="K6044" s="9" t="str">
        <f t="shared" si="676"/>
        <v>POSTE DE MADERA TRATADA DE 12 mts. CL.5</v>
      </c>
      <c r="L6044" s="139">
        <f t="shared" si="677"/>
        <v>0.41</v>
      </c>
    </row>
    <row r="6045" spans="1:12" x14ac:dyDescent="0.25">
      <c r="A6045" s="193">
        <f>+'Información ELECTRO PUNO'!A6025</f>
        <v>6024</v>
      </c>
      <c r="B6045" s="26" t="str">
        <f t="shared" si="675"/>
        <v>SICODI</v>
      </c>
      <c r="C6045" s="9" t="str">
        <f t="shared" si="671"/>
        <v>Puno</v>
      </c>
      <c r="D6045" s="9" t="str">
        <f t="shared" si="672"/>
        <v>No Reporta</v>
      </c>
      <c r="E6045" s="9" t="str">
        <f t="shared" si="673"/>
        <v>No Reporta</v>
      </c>
      <c r="F6045" s="194" t="str">
        <f>+'Información ELECTRO PUNO'!E6025</f>
        <v>MT</v>
      </c>
      <c r="G6045" s="194">
        <f>+'Información ELECTRO PUNO'!G6025</f>
        <v>12</v>
      </c>
      <c r="H6045" s="9" t="str">
        <f t="shared" si="674"/>
        <v>Poste</v>
      </c>
      <c r="I6045" s="194" t="str">
        <f>+'Información ELECTRO PUNO'!F6025</f>
        <v>Madera Tratada</v>
      </c>
      <c r="J6045" s="194" t="str">
        <f>+'Información ELECTRO PUNO'!B6025</f>
        <v>PPM20</v>
      </c>
      <c r="K6045" s="9" t="str">
        <f t="shared" si="676"/>
        <v>POSTE DE MADERA TRATADA DE 12 mts. CL.5</v>
      </c>
      <c r="L6045" s="139">
        <f t="shared" si="677"/>
        <v>0.41</v>
      </c>
    </row>
    <row r="6046" spans="1:12" x14ac:dyDescent="0.25">
      <c r="A6046" s="193">
        <f>+'Información ELECTRO PUNO'!A6026</f>
        <v>6025</v>
      </c>
      <c r="B6046" s="26" t="str">
        <f t="shared" si="675"/>
        <v>SICODI</v>
      </c>
      <c r="C6046" s="9" t="str">
        <f t="shared" si="671"/>
        <v>Puno</v>
      </c>
      <c r="D6046" s="9" t="str">
        <f t="shared" si="672"/>
        <v>No Reporta</v>
      </c>
      <c r="E6046" s="9" t="str">
        <f t="shared" si="673"/>
        <v>No Reporta</v>
      </c>
      <c r="F6046" s="194" t="str">
        <f>+'Información ELECTRO PUNO'!E6026</f>
        <v>MT</v>
      </c>
      <c r="G6046" s="194">
        <f>+'Información ELECTRO PUNO'!G6026</f>
        <v>12</v>
      </c>
      <c r="H6046" s="9" t="str">
        <f t="shared" si="674"/>
        <v>Poste</v>
      </c>
      <c r="I6046" s="194" t="str">
        <f>+'Información ELECTRO PUNO'!F6026</f>
        <v>Madera Tratada</v>
      </c>
      <c r="J6046" s="194" t="str">
        <f>+'Información ELECTRO PUNO'!B6026</f>
        <v>PPM20</v>
      </c>
      <c r="K6046" s="9" t="str">
        <f t="shared" si="676"/>
        <v>POSTE DE MADERA TRATADA DE 12 mts. CL.5</v>
      </c>
      <c r="L6046" s="139">
        <f t="shared" si="677"/>
        <v>0.41</v>
      </c>
    </row>
    <row r="6047" spans="1:12" x14ac:dyDescent="0.25">
      <c r="A6047" s="193">
        <f>+'Información ELECTRO PUNO'!A6027</f>
        <v>6026</v>
      </c>
      <c r="B6047" s="26" t="str">
        <f t="shared" si="675"/>
        <v>SICODI</v>
      </c>
      <c r="C6047" s="9" t="str">
        <f t="shared" si="671"/>
        <v>Puno</v>
      </c>
      <c r="D6047" s="9" t="str">
        <f t="shared" si="672"/>
        <v>No Reporta</v>
      </c>
      <c r="E6047" s="9" t="str">
        <f t="shared" si="673"/>
        <v>No Reporta</v>
      </c>
      <c r="F6047" s="194" t="str">
        <f>+'Información ELECTRO PUNO'!E6027</f>
        <v>MT</v>
      </c>
      <c r="G6047" s="194">
        <f>+'Información ELECTRO PUNO'!G6027</f>
        <v>12</v>
      </c>
      <c r="H6047" s="9" t="str">
        <f t="shared" si="674"/>
        <v>Poste</v>
      </c>
      <c r="I6047" s="194" t="str">
        <f>+'Información ELECTRO PUNO'!F6027</f>
        <v>Madera Tratada</v>
      </c>
      <c r="J6047" s="194" t="str">
        <f>+'Información ELECTRO PUNO'!B6027</f>
        <v>PPM20</v>
      </c>
      <c r="K6047" s="9" t="str">
        <f t="shared" si="676"/>
        <v>POSTE DE MADERA TRATADA DE 12 mts. CL.5</v>
      </c>
      <c r="L6047" s="139">
        <f t="shared" si="677"/>
        <v>0.41</v>
      </c>
    </row>
    <row r="6048" spans="1:12" x14ac:dyDescent="0.25">
      <c r="A6048" s="193">
        <f>+'Información ELECTRO PUNO'!A6028</f>
        <v>6027</v>
      </c>
      <c r="B6048" s="26" t="str">
        <f t="shared" si="675"/>
        <v>SICODI</v>
      </c>
      <c r="C6048" s="9" t="str">
        <f t="shared" si="671"/>
        <v>Puno</v>
      </c>
      <c r="D6048" s="9" t="str">
        <f t="shared" si="672"/>
        <v>No Reporta</v>
      </c>
      <c r="E6048" s="9" t="str">
        <f t="shared" si="673"/>
        <v>No Reporta</v>
      </c>
      <c r="F6048" s="194" t="str">
        <f>+'Información ELECTRO PUNO'!E6028</f>
        <v>MT</v>
      </c>
      <c r="G6048" s="194">
        <f>+'Información ELECTRO PUNO'!G6028</f>
        <v>12</v>
      </c>
      <c r="H6048" s="9" t="str">
        <f t="shared" si="674"/>
        <v>Poste</v>
      </c>
      <c r="I6048" s="194" t="str">
        <f>+'Información ELECTRO PUNO'!F6028</f>
        <v>Madera Tratada</v>
      </c>
      <c r="J6048" s="194" t="str">
        <f>+'Información ELECTRO PUNO'!B6028</f>
        <v>PPM20</v>
      </c>
      <c r="K6048" s="9" t="str">
        <f t="shared" si="676"/>
        <v>POSTE DE MADERA TRATADA DE 12 mts. CL.5</v>
      </c>
      <c r="L6048" s="139">
        <f t="shared" si="677"/>
        <v>0.41</v>
      </c>
    </row>
    <row r="6049" spans="1:12" x14ac:dyDescent="0.25">
      <c r="A6049" s="193">
        <f>+'Información ELECTRO PUNO'!A6029</f>
        <v>6028</v>
      </c>
      <c r="B6049" s="26" t="str">
        <f t="shared" si="675"/>
        <v>SICODI</v>
      </c>
      <c r="C6049" s="9" t="str">
        <f t="shared" si="671"/>
        <v>Puno</v>
      </c>
      <c r="D6049" s="9" t="str">
        <f t="shared" si="672"/>
        <v>No Reporta</v>
      </c>
      <c r="E6049" s="9" t="str">
        <f t="shared" si="673"/>
        <v>No Reporta</v>
      </c>
      <c r="F6049" s="194" t="str">
        <f>+'Información ELECTRO PUNO'!E6029</f>
        <v>MT</v>
      </c>
      <c r="G6049" s="194">
        <f>+'Información ELECTRO PUNO'!G6029</f>
        <v>12</v>
      </c>
      <c r="H6049" s="9" t="str">
        <f t="shared" si="674"/>
        <v>Poste</v>
      </c>
      <c r="I6049" s="194" t="str">
        <f>+'Información ELECTRO PUNO'!F6029</f>
        <v>Madera Tratada</v>
      </c>
      <c r="J6049" s="194" t="str">
        <f>+'Información ELECTRO PUNO'!B6029</f>
        <v>PPM20</v>
      </c>
      <c r="K6049" s="9" t="str">
        <f t="shared" si="676"/>
        <v>POSTE DE MADERA TRATADA DE 12 mts. CL.5</v>
      </c>
      <c r="L6049" s="139">
        <f t="shared" si="677"/>
        <v>0.41</v>
      </c>
    </row>
    <row r="6050" spans="1:12" x14ac:dyDescent="0.25">
      <c r="A6050" s="193">
        <f>+'Información ELECTRO PUNO'!A6030</f>
        <v>6029</v>
      </c>
      <c r="B6050" s="26" t="str">
        <f t="shared" si="675"/>
        <v>SICODI</v>
      </c>
      <c r="C6050" s="9" t="str">
        <f t="shared" si="671"/>
        <v>Puno</v>
      </c>
      <c r="D6050" s="9" t="str">
        <f t="shared" si="672"/>
        <v>No Reporta</v>
      </c>
      <c r="E6050" s="9" t="str">
        <f t="shared" si="673"/>
        <v>No Reporta</v>
      </c>
      <c r="F6050" s="194" t="str">
        <f>+'Información ELECTRO PUNO'!E6030</f>
        <v>MT</v>
      </c>
      <c r="G6050" s="194">
        <f>+'Información ELECTRO PUNO'!G6030</f>
        <v>12</v>
      </c>
      <c r="H6050" s="9" t="str">
        <f t="shared" si="674"/>
        <v>Poste</v>
      </c>
      <c r="I6050" s="194" t="str">
        <f>+'Información ELECTRO PUNO'!F6030</f>
        <v>Madera Tratada</v>
      </c>
      <c r="J6050" s="194" t="str">
        <f>+'Información ELECTRO PUNO'!B6030</f>
        <v>PPM20</v>
      </c>
      <c r="K6050" s="9" t="str">
        <f t="shared" si="676"/>
        <v>POSTE DE MADERA TRATADA DE 12 mts. CL.5</v>
      </c>
      <c r="L6050" s="139">
        <f t="shared" si="677"/>
        <v>0.41</v>
      </c>
    </row>
    <row r="6051" spans="1:12" x14ac:dyDescent="0.25">
      <c r="A6051" s="193">
        <f>+'Información ELECTRO PUNO'!A6031</f>
        <v>6030</v>
      </c>
      <c r="B6051" s="26" t="str">
        <f t="shared" si="675"/>
        <v>SICODI</v>
      </c>
      <c r="C6051" s="9" t="str">
        <f t="shared" si="671"/>
        <v>Puno</v>
      </c>
      <c r="D6051" s="9" t="str">
        <f t="shared" si="672"/>
        <v>No Reporta</v>
      </c>
      <c r="E6051" s="9" t="str">
        <f t="shared" si="673"/>
        <v>No Reporta</v>
      </c>
      <c r="F6051" s="194" t="str">
        <f>+'Información ELECTRO PUNO'!E6031</f>
        <v>MT</v>
      </c>
      <c r="G6051" s="194">
        <f>+'Información ELECTRO PUNO'!G6031</f>
        <v>12</v>
      </c>
      <c r="H6051" s="9" t="str">
        <f t="shared" si="674"/>
        <v>Poste</v>
      </c>
      <c r="I6051" s="194" t="str">
        <f>+'Información ELECTRO PUNO'!F6031</f>
        <v>Madera Tratada</v>
      </c>
      <c r="J6051" s="194" t="str">
        <f>+'Información ELECTRO PUNO'!B6031</f>
        <v>PPM20</v>
      </c>
      <c r="K6051" s="9" t="str">
        <f t="shared" si="676"/>
        <v>POSTE DE MADERA TRATADA DE 12 mts. CL.5</v>
      </c>
      <c r="L6051" s="139">
        <f t="shared" si="677"/>
        <v>0.41</v>
      </c>
    </row>
    <row r="6052" spans="1:12" x14ac:dyDescent="0.25">
      <c r="A6052" s="193">
        <f>+'Información ELECTRO PUNO'!A6032</f>
        <v>6031</v>
      </c>
      <c r="B6052" s="26" t="str">
        <f t="shared" si="675"/>
        <v>SICODI</v>
      </c>
      <c r="C6052" s="9" t="str">
        <f t="shared" si="671"/>
        <v>Puno</v>
      </c>
      <c r="D6052" s="9" t="str">
        <f t="shared" si="672"/>
        <v>No Reporta</v>
      </c>
      <c r="E6052" s="9" t="str">
        <f t="shared" si="673"/>
        <v>No Reporta</v>
      </c>
      <c r="F6052" s="194" t="str">
        <f>+'Información ELECTRO PUNO'!E6032</f>
        <v>MT</v>
      </c>
      <c r="G6052" s="194">
        <f>+'Información ELECTRO PUNO'!G6032</f>
        <v>12</v>
      </c>
      <c r="H6052" s="9" t="str">
        <f t="shared" si="674"/>
        <v>Poste</v>
      </c>
      <c r="I6052" s="194" t="str">
        <f>+'Información ELECTRO PUNO'!F6032</f>
        <v>Madera Tratada</v>
      </c>
      <c r="J6052" s="194" t="str">
        <f>+'Información ELECTRO PUNO'!B6032</f>
        <v>PPM20</v>
      </c>
      <c r="K6052" s="9" t="str">
        <f t="shared" si="676"/>
        <v>POSTE DE MADERA TRATADA DE 12 mts. CL.5</v>
      </c>
      <c r="L6052" s="139">
        <f t="shared" si="677"/>
        <v>0.41</v>
      </c>
    </row>
    <row r="6053" spans="1:12" x14ac:dyDescent="0.25">
      <c r="A6053" s="193">
        <f>+'Información ELECTRO PUNO'!A6033</f>
        <v>6032</v>
      </c>
      <c r="B6053" s="26" t="str">
        <f t="shared" si="675"/>
        <v>SICODI</v>
      </c>
      <c r="C6053" s="9" t="str">
        <f t="shared" si="671"/>
        <v>Puno</v>
      </c>
      <c r="D6053" s="9" t="str">
        <f t="shared" si="672"/>
        <v>No Reporta</v>
      </c>
      <c r="E6053" s="9" t="str">
        <f t="shared" si="673"/>
        <v>No Reporta</v>
      </c>
      <c r="F6053" s="194" t="str">
        <f>+'Información ELECTRO PUNO'!E6033</f>
        <v>MT</v>
      </c>
      <c r="G6053" s="194">
        <f>+'Información ELECTRO PUNO'!G6033</f>
        <v>12</v>
      </c>
      <c r="H6053" s="9" t="str">
        <f t="shared" si="674"/>
        <v>Poste</v>
      </c>
      <c r="I6053" s="194" t="str">
        <f>+'Información ELECTRO PUNO'!F6033</f>
        <v>Madera Tratada</v>
      </c>
      <c r="J6053" s="194" t="str">
        <f>+'Información ELECTRO PUNO'!B6033</f>
        <v>PPM20</v>
      </c>
      <c r="K6053" s="9" t="str">
        <f t="shared" si="676"/>
        <v>POSTE DE MADERA TRATADA DE 12 mts. CL.5</v>
      </c>
      <c r="L6053" s="139">
        <f t="shared" si="677"/>
        <v>0.41</v>
      </c>
    </row>
    <row r="6054" spans="1:12" x14ac:dyDescent="0.25">
      <c r="A6054" s="193">
        <f>+'Información ELECTRO PUNO'!A6034</f>
        <v>6033</v>
      </c>
      <c r="B6054" s="26" t="str">
        <f t="shared" si="675"/>
        <v>SICODI</v>
      </c>
      <c r="C6054" s="9" t="str">
        <f t="shared" si="671"/>
        <v>Puno</v>
      </c>
      <c r="D6054" s="9" t="str">
        <f t="shared" si="672"/>
        <v>No Reporta</v>
      </c>
      <c r="E6054" s="9" t="str">
        <f t="shared" si="673"/>
        <v>No Reporta</v>
      </c>
      <c r="F6054" s="194" t="str">
        <f>+'Información ELECTRO PUNO'!E6034</f>
        <v>MT</v>
      </c>
      <c r="G6054" s="194">
        <f>+'Información ELECTRO PUNO'!G6034</f>
        <v>12</v>
      </c>
      <c r="H6054" s="9" t="str">
        <f t="shared" si="674"/>
        <v>Poste</v>
      </c>
      <c r="I6054" s="194" t="str">
        <f>+'Información ELECTRO PUNO'!F6034</f>
        <v>Madera Tratada</v>
      </c>
      <c r="J6054" s="194" t="str">
        <f>+'Información ELECTRO PUNO'!B6034</f>
        <v>PPM20</v>
      </c>
      <c r="K6054" s="9" t="str">
        <f t="shared" si="676"/>
        <v>POSTE DE MADERA TRATADA DE 12 mts. CL.5</v>
      </c>
      <c r="L6054" s="139">
        <f t="shared" si="677"/>
        <v>0.41</v>
      </c>
    </row>
    <row r="6055" spans="1:12" x14ac:dyDescent="0.25">
      <c r="A6055" s="193">
        <f>+'Información ELECTRO PUNO'!A6035</f>
        <v>6034</v>
      </c>
      <c r="B6055" s="26" t="str">
        <f t="shared" si="675"/>
        <v>SICODI</v>
      </c>
      <c r="C6055" s="9" t="str">
        <f t="shared" si="671"/>
        <v>Puno</v>
      </c>
      <c r="D6055" s="9" t="str">
        <f t="shared" si="672"/>
        <v>No Reporta</v>
      </c>
      <c r="E6055" s="9" t="str">
        <f t="shared" si="673"/>
        <v>No Reporta</v>
      </c>
      <c r="F6055" s="194" t="str">
        <f>+'Información ELECTRO PUNO'!E6035</f>
        <v>MT</v>
      </c>
      <c r="G6055" s="194">
        <f>+'Información ELECTRO PUNO'!G6035</f>
        <v>12</v>
      </c>
      <c r="H6055" s="9" t="str">
        <f t="shared" si="674"/>
        <v>Poste</v>
      </c>
      <c r="I6055" s="194" t="str">
        <f>+'Información ELECTRO PUNO'!F6035</f>
        <v>Madera Tratada</v>
      </c>
      <c r="J6055" s="194" t="str">
        <f>+'Información ELECTRO PUNO'!B6035</f>
        <v>PPM20</v>
      </c>
      <c r="K6055" s="9" t="str">
        <f t="shared" si="676"/>
        <v>POSTE DE MADERA TRATADA DE 12 mts. CL.5</v>
      </c>
      <c r="L6055" s="139">
        <f t="shared" si="677"/>
        <v>0.41</v>
      </c>
    </row>
    <row r="6056" spans="1:12" x14ac:dyDescent="0.25">
      <c r="A6056" s="193">
        <f>+'Información ELECTRO PUNO'!A6036</f>
        <v>6035</v>
      </c>
      <c r="B6056" s="26" t="str">
        <f t="shared" si="675"/>
        <v>SICODI</v>
      </c>
      <c r="C6056" s="9" t="str">
        <f t="shared" si="671"/>
        <v>Puno</v>
      </c>
      <c r="D6056" s="9" t="str">
        <f t="shared" si="672"/>
        <v>No Reporta</v>
      </c>
      <c r="E6056" s="9" t="str">
        <f t="shared" si="673"/>
        <v>No Reporta</v>
      </c>
      <c r="F6056" s="194" t="str">
        <f>+'Información ELECTRO PUNO'!E6036</f>
        <v>MT</v>
      </c>
      <c r="G6056" s="194">
        <f>+'Información ELECTRO PUNO'!G6036</f>
        <v>12</v>
      </c>
      <c r="H6056" s="9" t="str">
        <f t="shared" si="674"/>
        <v>Poste</v>
      </c>
      <c r="I6056" s="194" t="str">
        <f>+'Información ELECTRO PUNO'!F6036</f>
        <v>Madera Tratada</v>
      </c>
      <c r="J6056" s="194" t="str">
        <f>+'Información ELECTRO PUNO'!B6036</f>
        <v>PPM20</v>
      </c>
      <c r="K6056" s="9" t="str">
        <f t="shared" si="676"/>
        <v>POSTE DE MADERA TRATADA DE 12 mts. CL.5</v>
      </c>
      <c r="L6056" s="139">
        <f t="shared" si="677"/>
        <v>0.41</v>
      </c>
    </row>
    <row r="6057" spans="1:12" x14ac:dyDescent="0.25">
      <c r="A6057" s="193">
        <f>+'Información ELECTRO PUNO'!A6037</f>
        <v>6036</v>
      </c>
      <c r="B6057" s="26" t="str">
        <f t="shared" si="675"/>
        <v>SICODI</v>
      </c>
      <c r="C6057" s="9" t="str">
        <f t="shared" si="671"/>
        <v>Puno</v>
      </c>
      <c r="D6057" s="9" t="str">
        <f t="shared" si="672"/>
        <v>No Reporta</v>
      </c>
      <c r="E6057" s="9" t="str">
        <f t="shared" si="673"/>
        <v>No Reporta</v>
      </c>
      <c r="F6057" s="194" t="str">
        <f>+'Información ELECTRO PUNO'!E6037</f>
        <v>MT</v>
      </c>
      <c r="G6057" s="194">
        <f>+'Información ELECTRO PUNO'!G6037</f>
        <v>12</v>
      </c>
      <c r="H6057" s="9" t="str">
        <f t="shared" si="674"/>
        <v>Poste</v>
      </c>
      <c r="I6057" s="194" t="str">
        <f>+'Información ELECTRO PUNO'!F6037</f>
        <v>Madera Tratada</v>
      </c>
      <c r="J6057" s="194" t="str">
        <f>+'Información ELECTRO PUNO'!B6037</f>
        <v>PPM20</v>
      </c>
      <c r="K6057" s="9" t="str">
        <f t="shared" si="676"/>
        <v>POSTE DE MADERA TRATADA DE 12 mts. CL.5</v>
      </c>
      <c r="L6057" s="139">
        <f t="shared" si="677"/>
        <v>0.41</v>
      </c>
    </row>
    <row r="6058" spans="1:12" x14ac:dyDescent="0.25">
      <c r="A6058" s="193">
        <f>+'Información ELECTRO PUNO'!A6038</f>
        <v>6037</v>
      </c>
      <c r="B6058" s="26" t="str">
        <f t="shared" si="675"/>
        <v>SICODI</v>
      </c>
      <c r="C6058" s="9" t="str">
        <f t="shared" si="671"/>
        <v>Puno</v>
      </c>
      <c r="D6058" s="9" t="str">
        <f t="shared" si="672"/>
        <v>No Reporta</v>
      </c>
      <c r="E6058" s="9" t="str">
        <f t="shared" si="673"/>
        <v>No Reporta</v>
      </c>
      <c r="F6058" s="194" t="str">
        <f>+'Información ELECTRO PUNO'!E6038</f>
        <v>MT</v>
      </c>
      <c r="G6058" s="194">
        <f>+'Información ELECTRO PUNO'!G6038</f>
        <v>12</v>
      </c>
      <c r="H6058" s="9" t="str">
        <f t="shared" si="674"/>
        <v>Poste</v>
      </c>
      <c r="I6058" s="194" t="str">
        <f>+'Información ELECTRO PUNO'!F6038</f>
        <v>Madera Tratada</v>
      </c>
      <c r="J6058" s="194" t="str">
        <f>+'Información ELECTRO PUNO'!B6038</f>
        <v>PPM20</v>
      </c>
      <c r="K6058" s="9" t="str">
        <f t="shared" si="676"/>
        <v>POSTE DE MADERA TRATADA DE 12 mts. CL.5</v>
      </c>
      <c r="L6058" s="139">
        <f t="shared" si="677"/>
        <v>0.41</v>
      </c>
    </row>
    <row r="6059" spans="1:12" x14ac:dyDescent="0.25">
      <c r="A6059" s="193">
        <f>+'Información ELECTRO PUNO'!A6039</f>
        <v>6038</v>
      </c>
      <c r="B6059" s="26" t="str">
        <f t="shared" si="675"/>
        <v>SICODI</v>
      </c>
      <c r="C6059" s="9" t="str">
        <f t="shared" si="671"/>
        <v>Puno</v>
      </c>
      <c r="D6059" s="9" t="str">
        <f t="shared" si="672"/>
        <v>No Reporta</v>
      </c>
      <c r="E6059" s="9" t="str">
        <f t="shared" si="673"/>
        <v>No Reporta</v>
      </c>
      <c r="F6059" s="194" t="str">
        <f>+'Información ELECTRO PUNO'!E6039</f>
        <v>MT</v>
      </c>
      <c r="G6059" s="194">
        <f>+'Información ELECTRO PUNO'!G6039</f>
        <v>12</v>
      </c>
      <c r="H6059" s="9" t="str">
        <f t="shared" si="674"/>
        <v>Poste</v>
      </c>
      <c r="I6059" s="194" t="str">
        <f>+'Información ELECTRO PUNO'!F6039</f>
        <v>Madera Tratada</v>
      </c>
      <c r="J6059" s="194" t="str">
        <f>+'Información ELECTRO PUNO'!B6039</f>
        <v>PPM20</v>
      </c>
      <c r="K6059" s="9" t="str">
        <f t="shared" si="676"/>
        <v>POSTE DE MADERA TRATADA DE 12 mts. CL.5</v>
      </c>
      <c r="L6059" s="139">
        <f t="shared" si="677"/>
        <v>0.41</v>
      </c>
    </row>
    <row r="6060" spans="1:12" x14ac:dyDescent="0.25">
      <c r="A6060" s="193">
        <f>+'Información ELECTRO PUNO'!A6040</f>
        <v>6039</v>
      </c>
      <c r="B6060" s="26" t="str">
        <f t="shared" si="675"/>
        <v>SICODI</v>
      </c>
      <c r="C6060" s="9" t="str">
        <f t="shared" si="671"/>
        <v>Puno</v>
      </c>
      <c r="D6060" s="9" t="str">
        <f t="shared" si="672"/>
        <v>No Reporta</v>
      </c>
      <c r="E6060" s="9" t="str">
        <f t="shared" si="673"/>
        <v>No Reporta</v>
      </c>
      <c r="F6060" s="194" t="str">
        <f>+'Información ELECTRO PUNO'!E6040</f>
        <v>MT</v>
      </c>
      <c r="G6060" s="194">
        <f>+'Información ELECTRO PUNO'!G6040</f>
        <v>12</v>
      </c>
      <c r="H6060" s="9" t="str">
        <f t="shared" si="674"/>
        <v>Poste</v>
      </c>
      <c r="I6060" s="194" t="str">
        <f>+'Información ELECTRO PUNO'!F6040</f>
        <v>Madera Tratada</v>
      </c>
      <c r="J6060" s="194" t="str">
        <f>+'Información ELECTRO PUNO'!B6040</f>
        <v>PPM20</v>
      </c>
      <c r="K6060" s="9" t="str">
        <f t="shared" si="676"/>
        <v>POSTE DE MADERA TRATADA DE 12 mts. CL.5</v>
      </c>
      <c r="L6060" s="139">
        <f t="shared" si="677"/>
        <v>0.41</v>
      </c>
    </row>
    <row r="6061" spans="1:12" x14ac:dyDescent="0.25">
      <c r="A6061" s="193">
        <f>+'Información ELECTRO PUNO'!A6041</f>
        <v>6040</v>
      </c>
      <c r="B6061" s="26" t="str">
        <f t="shared" si="675"/>
        <v>SICODI</v>
      </c>
      <c r="C6061" s="9" t="str">
        <f t="shared" si="671"/>
        <v>Puno</v>
      </c>
      <c r="D6061" s="9" t="str">
        <f t="shared" si="672"/>
        <v>No Reporta</v>
      </c>
      <c r="E6061" s="9" t="str">
        <f t="shared" si="673"/>
        <v>No Reporta</v>
      </c>
      <c r="F6061" s="194" t="str">
        <f>+'Información ELECTRO PUNO'!E6041</f>
        <v>MT</v>
      </c>
      <c r="G6061" s="194">
        <f>+'Información ELECTRO PUNO'!G6041</f>
        <v>12</v>
      </c>
      <c r="H6061" s="9" t="str">
        <f t="shared" si="674"/>
        <v>Poste</v>
      </c>
      <c r="I6061" s="194" t="str">
        <f>+'Información ELECTRO PUNO'!F6041</f>
        <v>Madera Tratada</v>
      </c>
      <c r="J6061" s="194" t="str">
        <f>+'Información ELECTRO PUNO'!B6041</f>
        <v>PPM20</v>
      </c>
      <c r="K6061" s="9" t="str">
        <f t="shared" si="676"/>
        <v>POSTE DE MADERA TRATADA DE 12 mts. CL.5</v>
      </c>
      <c r="L6061" s="139">
        <f t="shared" si="677"/>
        <v>0.41</v>
      </c>
    </row>
    <row r="6062" spans="1:12" x14ac:dyDescent="0.25">
      <c r="A6062" s="193">
        <f>+'Información ELECTRO PUNO'!A6042</f>
        <v>6041</v>
      </c>
      <c r="B6062" s="26" t="str">
        <f t="shared" si="675"/>
        <v>SICODI</v>
      </c>
      <c r="C6062" s="9" t="str">
        <f t="shared" si="671"/>
        <v>Puno</v>
      </c>
      <c r="D6062" s="9" t="str">
        <f t="shared" si="672"/>
        <v>No Reporta</v>
      </c>
      <c r="E6062" s="9" t="str">
        <f t="shared" si="673"/>
        <v>No Reporta</v>
      </c>
      <c r="F6062" s="194" t="str">
        <f>+'Información ELECTRO PUNO'!E6042</f>
        <v>MT</v>
      </c>
      <c r="G6062" s="194">
        <f>+'Información ELECTRO PUNO'!G6042</f>
        <v>12</v>
      </c>
      <c r="H6062" s="9" t="str">
        <f t="shared" si="674"/>
        <v>Poste</v>
      </c>
      <c r="I6062" s="194" t="str">
        <f>+'Información ELECTRO PUNO'!F6042</f>
        <v>Madera Tratada</v>
      </c>
      <c r="J6062" s="194" t="str">
        <f>+'Información ELECTRO PUNO'!B6042</f>
        <v>PPM20</v>
      </c>
      <c r="K6062" s="9" t="str">
        <f t="shared" si="676"/>
        <v>POSTE DE MADERA TRATADA DE 12 mts. CL.5</v>
      </c>
      <c r="L6062" s="139">
        <f t="shared" si="677"/>
        <v>0.41</v>
      </c>
    </row>
    <row r="6063" spans="1:12" x14ac:dyDescent="0.25">
      <c r="A6063" s="193">
        <f>+'Información ELECTRO PUNO'!A6043</f>
        <v>6042</v>
      </c>
      <c r="B6063" s="26" t="str">
        <f t="shared" si="675"/>
        <v>SICODI</v>
      </c>
      <c r="C6063" s="9" t="str">
        <f t="shared" si="671"/>
        <v>Puno</v>
      </c>
      <c r="D6063" s="9" t="str">
        <f t="shared" si="672"/>
        <v>No Reporta</v>
      </c>
      <c r="E6063" s="9" t="str">
        <f t="shared" si="673"/>
        <v>No Reporta</v>
      </c>
      <c r="F6063" s="194" t="str">
        <f>+'Información ELECTRO PUNO'!E6043</f>
        <v>MT</v>
      </c>
      <c r="G6063" s="194">
        <f>+'Información ELECTRO PUNO'!G6043</f>
        <v>12</v>
      </c>
      <c r="H6063" s="9" t="str">
        <f t="shared" si="674"/>
        <v>Poste</v>
      </c>
      <c r="I6063" s="194" t="str">
        <f>+'Información ELECTRO PUNO'!F6043</f>
        <v>Madera Tratada</v>
      </c>
      <c r="J6063" s="194" t="str">
        <f>+'Información ELECTRO PUNO'!B6043</f>
        <v>PPM20</v>
      </c>
      <c r="K6063" s="9" t="str">
        <f t="shared" si="676"/>
        <v>POSTE DE MADERA TRATADA DE 12 mts. CL.5</v>
      </c>
      <c r="L6063" s="139">
        <f t="shared" si="677"/>
        <v>0.41</v>
      </c>
    </row>
    <row r="6064" spans="1:12" x14ac:dyDescent="0.25">
      <c r="A6064" s="193">
        <f>+'Información ELECTRO PUNO'!A6044</f>
        <v>6043</v>
      </c>
      <c r="B6064" s="26" t="str">
        <f t="shared" si="675"/>
        <v>SICODI</v>
      </c>
      <c r="C6064" s="9" t="str">
        <f t="shared" si="671"/>
        <v>Puno</v>
      </c>
      <c r="D6064" s="9" t="str">
        <f t="shared" si="672"/>
        <v>No Reporta</v>
      </c>
      <c r="E6064" s="9" t="str">
        <f t="shared" si="673"/>
        <v>No Reporta</v>
      </c>
      <c r="F6064" s="194" t="str">
        <f>+'Información ELECTRO PUNO'!E6044</f>
        <v>MT</v>
      </c>
      <c r="G6064" s="194">
        <f>+'Información ELECTRO PUNO'!G6044</f>
        <v>12</v>
      </c>
      <c r="H6064" s="9" t="str">
        <f t="shared" si="674"/>
        <v>Poste</v>
      </c>
      <c r="I6064" s="194" t="str">
        <f>+'Información ELECTRO PUNO'!F6044</f>
        <v>Madera Tratada</v>
      </c>
      <c r="J6064" s="194" t="str">
        <f>+'Información ELECTRO PUNO'!B6044</f>
        <v>PPM20</v>
      </c>
      <c r="K6064" s="9" t="str">
        <f t="shared" si="676"/>
        <v>POSTE DE MADERA TRATADA DE 12 mts. CL.5</v>
      </c>
      <c r="L6064" s="139">
        <f t="shared" si="677"/>
        <v>0.41</v>
      </c>
    </row>
    <row r="6065" spans="1:12" x14ac:dyDescent="0.25">
      <c r="A6065" s="193">
        <f>+'Información ELECTRO PUNO'!A6045</f>
        <v>6044</v>
      </c>
      <c r="B6065" s="26" t="str">
        <f t="shared" si="675"/>
        <v>SICODI</v>
      </c>
      <c r="C6065" s="9" t="str">
        <f t="shared" si="671"/>
        <v>Puno</v>
      </c>
      <c r="D6065" s="9" t="str">
        <f t="shared" si="672"/>
        <v>No Reporta</v>
      </c>
      <c r="E6065" s="9" t="str">
        <f t="shared" si="673"/>
        <v>No Reporta</v>
      </c>
      <c r="F6065" s="194" t="str">
        <f>+'Información ELECTRO PUNO'!E6045</f>
        <v>MT</v>
      </c>
      <c r="G6065" s="194">
        <f>+'Información ELECTRO PUNO'!G6045</f>
        <v>12</v>
      </c>
      <c r="H6065" s="9" t="str">
        <f t="shared" si="674"/>
        <v>Poste</v>
      </c>
      <c r="I6065" s="194" t="str">
        <f>+'Información ELECTRO PUNO'!F6045</f>
        <v>Madera Tratada</v>
      </c>
      <c r="J6065" s="194" t="str">
        <f>+'Información ELECTRO PUNO'!B6045</f>
        <v>PPM20</v>
      </c>
      <c r="K6065" s="9" t="str">
        <f t="shared" si="676"/>
        <v>POSTE DE MADERA TRATADA DE 12 mts. CL.5</v>
      </c>
      <c r="L6065" s="139">
        <f t="shared" si="677"/>
        <v>0.41</v>
      </c>
    </row>
    <row r="6066" spans="1:12" x14ac:dyDescent="0.25">
      <c r="A6066" s="193">
        <f>+'Información ELECTRO PUNO'!A6046</f>
        <v>6045</v>
      </c>
      <c r="B6066" s="26" t="str">
        <f t="shared" si="675"/>
        <v>SICODI</v>
      </c>
      <c r="C6066" s="9" t="str">
        <f t="shared" si="671"/>
        <v>Puno</v>
      </c>
      <c r="D6066" s="9" t="str">
        <f t="shared" si="672"/>
        <v>No Reporta</v>
      </c>
      <c r="E6066" s="9" t="str">
        <f t="shared" si="673"/>
        <v>No Reporta</v>
      </c>
      <c r="F6066" s="194" t="str">
        <f>+'Información ELECTRO PUNO'!E6046</f>
        <v>MT</v>
      </c>
      <c r="G6066" s="194">
        <f>+'Información ELECTRO PUNO'!G6046</f>
        <v>12</v>
      </c>
      <c r="H6066" s="9" t="str">
        <f t="shared" si="674"/>
        <v>Poste</v>
      </c>
      <c r="I6066" s="194" t="str">
        <f>+'Información ELECTRO PUNO'!F6046</f>
        <v>Madera Tratada</v>
      </c>
      <c r="J6066" s="194" t="str">
        <f>+'Información ELECTRO PUNO'!B6046</f>
        <v>PPM20</v>
      </c>
      <c r="K6066" s="9" t="str">
        <f t="shared" si="676"/>
        <v>POSTE DE MADERA TRATADA DE 12 mts. CL.5</v>
      </c>
      <c r="L6066" s="139">
        <f t="shared" si="677"/>
        <v>0.41</v>
      </c>
    </row>
    <row r="6067" spans="1:12" x14ac:dyDescent="0.25">
      <c r="A6067" s="193">
        <f>+'Información ELECTRO PUNO'!A6047</f>
        <v>6046</v>
      </c>
      <c r="B6067" s="26" t="str">
        <f t="shared" si="675"/>
        <v>SICODI</v>
      </c>
      <c r="C6067" s="9" t="str">
        <f t="shared" si="671"/>
        <v>Puno</v>
      </c>
      <c r="D6067" s="9" t="str">
        <f t="shared" si="672"/>
        <v>No Reporta</v>
      </c>
      <c r="E6067" s="9" t="str">
        <f t="shared" si="673"/>
        <v>No Reporta</v>
      </c>
      <c r="F6067" s="194" t="str">
        <f>+'Información ELECTRO PUNO'!E6047</f>
        <v>MT</v>
      </c>
      <c r="G6067" s="194">
        <f>+'Información ELECTRO PUNO'!G6047</f>
        <v>12</v>
      </c>
      <c r="H6067" s="9" t="str">
        <f t="shared" si="674"/>
        <v>Poste</v>
      </c>
      <c r="I6067" s="194" t="str">
        <f>+'Información ELECTRO PUNO'!F6047</f>
        <v>Madera Tratada</v>
      </c>
      <c r="J6067" s="194" t="str">
        <f>+'Información ELECTRO PUNO'!B6047</f>
        <v>PPM20</v>
      </c>
      <c r="K6067" s="9" t="str">
        <f t="shared" si="676"/>
        <v>POSTE DE MADERA TRATADA DE 12 mts. CL.5</v>
      </c>
      <c r="L6067" s="139">
        <f t="shared" si="677"/>
        <v>0.41</v>
      </c>
    </row>
    <row r="6068" spans="1:12" x14ac:dyDescent="0.25">
      <c r="A6068" s="193">
        <f>+'Información ELECTRO PUNO'!A6048</f>
        <v>6047</v>
      </c>
      <c r="B6068" s="26" t="str">
        <f t="shared" si="675"/>
        <v>SICODI</v>
      </c>
      <c r="C6068" s="9" t="str">
        <f t="shared" si="671"/>
        <v>Puno</v>
      </c>
      <c r="D6068" s="9" t="str">
        <f t="shared" si="672"/>
        <v>No Reporta</v>
      </c>
      <c r="E6068" s="9" t="str">
        <f t="shared" si="673"/>
        <v>No Reporta</v>
      </c>
      <c r="F6068" s="194" t="str">
        <f>+'Información ELECTRO PUNO'!E6048</f>
        <v>MT</v>
      </c>
      <c r="G6068" s="194">
        <f>+'Información ELECTRO PUNO'!G6048</f>
        <v>12</v>
      </c>
      <c r="H6068" s="9" t="str">
        <f t="shared" si="674"/>
        <v>Poste</v>
      </c>
      <c r="I6068" s="194" t="str">
        <f>+'Información ELECTRO PUNO'!F6048</f>
        <v>Madera Tratada</v>
      </c>
      <c r="J6068" s="194" t="str">
        <f>+'Información ELECTRO PUNO'!B6048</f>
        <v>PPM20</v>
      </c>
      <c r="K6068" s="9" t="str">
        <f t="shared" si="676"/>
        <v>POSTE DE MADERA TRATADA DE 12 mts. CL.5</v>
      </c>
      <c r="L6068" s="139">
        <f t="shared" si="677"/>
        <v>0.41</v>
      </c>
    </row>
    <row r="6069" spans="1:12" x14ac:dyDescent="0.25">
      <c r="A6069" s="193">
        <f>+'Información ELECTRO PUNO'!A6049</f>
        <v>6048</v>
      </c>
      <c r="B6069" s="26" t="str">
        <f t="shared" si="675"/>
        <v>SICODI</v>
      </c>
      <c r="C6069" s="9" t="str">
        <f t="shared" si="671"/>
        <v>Puno</v>
      </c>
      <c r="D6069" s="9" t="str">
        <f t="shared" si="672"/>
        <v>No Reporta</v>
      </c>
      <c r="E6069" s="9" t="str">
        <f t="shared" si="673"/>
        <v>No Reporta</v>
      </c>
      <c r="F6069" s="194" t="str">
        <f>+'Información ELECTRO PUNO'!E6049</f>
        <v>MT</v>
      </c>
      <c r="G6069" s="194">
        <f>+'Información ELECTRO PUNO'!G6049</f>
        <v>12</v>
      </c>
      <c r="H6069" s="9" t="str">
        <f t="shared" si="674"/>
        <v>Poste</v>
      </c>
      <c r="I6069" s="194" t="str">
        <f>+'Información ELECTRO PUNO'!F6049</f>
        <v>Madera Tratada</v>
      </c>
      <c r="J6069" s="194" t="str">
        <f>+'Información ELECTRO PUNO'!B6049</f>
        <v>PPM20</v>
      </c>
      <c r="K6069" s="9" t="str">
        <f t="shared" si="676"/>
        <v>POSTE DE MADERA TRATADA DE 12 mts. CL.5</v>
      </c>
      <c r="L6069" s="139">
        <f t="shared" si="677"/>
        <v>0.41</v>
      </c>
    </row>
    <row r="6070" spans="1:12" x14ac:dyDescent="0.25">
      <c r="A6070" s="193">
        <f>+'Información ELECTRO PUNO'!A6050</f>
        <v>6049</v>
      </c>
      <c r="B6070" s="26" t="str">
        <f t="shared" si="675"/>
        <v>SICODI</v>
      </c>
      <c r="C6070" s="9" t="str">
        <f t="shared" si="671"/>
        <v>Puno</v>
      </c>
      <c r="D6070" s="9" t="str">
        <f t="shared" si="672"/>
        <v>No Reporta</v>
      </c>
      <c r="E6070" s="9" t="str">
        <f t="shared" si="673"/>
        <v>No Reporta</v>
      </c>
      <c r="F6070" s="194" t="str">
        <f>+'Información ELECTRO PUNO'!E6050</f>
        <v>MT</v>
      </c>
      <c r="G6070" s="194">
        <f>+'Información ELECTRO PUNO'!G6050</f>
        <v>12</v>
      </c>
      <c r="H6070" s="9" t="str">
        <f t="shared" si="674"/>
        <v>Poste</v>
      </c>
      <c r="I6070" s="194" t="str">
        <f>+'Información ELECTRO PUNO'!F6050</f>
        <v>Madera Tratada</v>
      </c>
      <c r="J6070" s="194" t="str">
        <f>+'Información ELECTRO PUNO'!B6050</f>
        <v>PPM20</v>
      </c>
      <c r="K6070" s="9" t="str">
        <f t="shared" si="676"/>
        <v>POSTE DE MADERA TRATADA DE 12 mts. CL.5</v>
      </c>
      <c r="L6070" s="139">
        <f t="shared" si="677"/>
        <v>0.41</v>
      </c>
    </row>
    <row r="6071" spans="1:12" x14ac:dyDescent="0.25">
      <c r="A6071" s="193">
        <f>+'Información ELECTRO PUNO'!A6051</f>
        <v>6050</v>
      </c>
      <c r="B6071" s="26" t="str">
        <f t="shared" si="675"/>
        <v>SICODI</v>
      </c>
      <c r="C6071" s="9" t="str">
        <f t="shared" si="671"/>
        <v>Puno</v>
      </c>
      <c r="D6071" s="9" t="str">
        <f t="shared" si="672"/>
        <v>No Reporta</v>
      </c>
      <c r="E6071" s="9" t="str">
        <f t="shared" si="673"/>
        <v>No Reporta</v>
      </c>
      <c r="F6071" s="194" t="str">
        <f>+'Información ELECTRO PUNO'!E6051</f>
        <v>MT</v>
      </c>
      <c r="G6071" s="194">
        <f>+'Información ELECTRO PUNO'!G6051</f>
        <v>12</v>
      </c>
      <c r="H6071" s="9" t="str">
        <f t="shared" si="674"/>
        <v>Poste</v>
      </c>
      <c r="I6071" s="194" t="str">
        <f>+'Información ELECTRO PUNO'!F6051</f>
        <v>Madera Tratada</v>
      </c>
      <c r="J6071" s="194" t="str">
        <f>+'Información ELECTRO PUNO'!B6051</f>
        <v>PPM20</v>
      </c>
      <c r="K6071" s="9" t="str">
        <f t="shared" si="676"/>
        <v>POSTE DE MADERA TRATADA DE 12 mts. CL.5</v>
      </c>
      <c r="L6071" s="139">
        <f t="shared" si="677"/>
        <v>0.41</v>
      </c>
    </row>
    <row r="6072" spans="1:12" x14ac:dyDescent="0.25">
      <c r="A6072" s="193">
        <f>+'Información ELECTRO PUNO'!A6052</f>
        <v>6051</v>
      </c>
      <c r="B6072" s="26" t="str">
        <f t="shared" si="675"/>
        <v>SICODI</v>
      </c>
      <c r="C6072" s="9" t="str">
        <f t="shared" si="671"/>
        <v>Puno</v>
      </c>
      <c r="D6072" s="9" t="str">
        <f t="shared" si="672"/>
        <v>No Reporta</v>
      </c>
      <c r="E6072" s="9" t="str">
        <f t="shared" si="673"/>
        <v>No Reporta</v>
      </c>
      <c r="F6072" s="194" t="str">
        <f>+'Información ELECTRO PUNO'!E6052</f>
        <v>MT</v>
      </c>
      <c r="G6072" s="194">
        <f>+'Información ELECTRO PUNO'!G6052</f>
        <v>12</v>
      </c>
      <c r="H6072" s="9" t="str">
        <f t="shared" si="674"/>
        <v>Poste</v>
      </c>
      <c r="I6072" s="194" t="str">
        <f>+'Información ELECTRO PUNO'!F6052</f>
        <v>Madera Tratada</v>
      </c>
      <c r="J6072" s="194" t="str">
        <f>+'Información ELECTRO PUNO'!B6052</f>
        <v>PPM20</v>
      </c>
      <c r="K6072" s="9" t="str">
        <f t="shared" si="676"/>
        <v>POSTE DE MADERA TRATADA DE 12 mts. CL.5</v>
      </c>
      <c r="L6072" s="139">
        <f t="shared" si="677"/>
        <v>0.41</v>
      </c>
    </row>
    <row r="6073" spans="1:12" x14ac:dyDescent="0.25">
      <c r="A6073" s="193">
        <f>+'Información ELECTRO PUNO'!A6053</f>
        <v>6052</v>
      </c>
      <c r="B6073" s="26" t="str">
        <f t="shared" si="675"/>
        <v>SICODI</v>
      </c>
      <c r="C6073" s="9" t="str">
        <f t="shared" si="671"/>
        <v>Puno</v>
      </c>
      <c r="D6073" s="9" t="str">
        <f t="shared" si="672"/>
        <v>No Reporta</v>
      </c>
      <c r="E6073" s="9" t="str">
        <f t="shared" si="673"/>
        <v>No Reporta</v>
      </c>
      <c r="F6073" s="194" t="str">
        <f>+'Información ELECTRO PUNO'!E6053</f>
        <v>MT</v>
      </c>
      <c r="G6073" s="194">
        <f>+'Información ELECTRO PUNO'!G6053</f>
        <v>12</v>
      </c>
      <c r="H6073" s="9" t="str">
        <f t="shared" si="674"/>
        <v>Poste</v>
      </c>
      <c r="I6073" s="194" t="str">
        <f>+'Información ELECTRO PUNO'!F6053</f>
        <v>Madera Tratada</v>
      </c>
      <c r="J6073" s="194" t="str">
        <f>+'Información ELECTRO PUNO'!B6053</f>
        <v>PPM20</v>
      </c>
      <c r="K6073" s="9" t="str">
        <f t="shared" si="676"/>
        <v>POSTE DE MADERA TRATADA DE 12 mts. CL.5</v>
      </c>
      <c r="L6073" s="139">
        <f t="shared" si="677"/>
        <v>0.41</v>
      </c>
    </row>
    <row r="6074" spans="1:12" x14ac:dyDescent="0.25">
      <c r="A6074" s="193">
        <f>+'Información ELECTRO PUNO'!A6054</f>
        <v>6053</v>
      </c>
      <c r="B6074" s="26" t="str">
        <f t="shared" si="675"/>
        <v>SICODI</v>
      </c>
      <c r="C6074" s="9" t="str">
        <f t="shared" si="671"/>
        <v>Puno</v>
      </c>
      <c r="D6074" s="9" t="str">
        <f t="shared" si="672"/>
        <v>No Reporta</v>
      </c>
      <c r="E6074" s="9" t="str">
        <f t="shared" si="673"/>
        <v>No Reporta</v>
      </c>
      <c r="F6074" s="194" t="str">
        <f>+'Información ELECTRO PUNO'!E6054</f>
        <v>MT</v>
      </c>
      <c r="G6074" s="194">
        <f>+'Información ELECTRO PUNO'!G6054</f>
        <v>12</v>
      </c>
      <c r="H6074" s="9" t="str">
        <f t="shared" si="674"/>
        <v>Poste</v>
      </c>
      <c r="I6074" s="194" t="str">
        <f>+'Información ELECTRO PUNO'!F6054</f>
        <v>Madera Tratada</v>
      </c>
      <c r="J6074" s="194" t="str">
        <f>+'Información ELECTRO PUNO'!B6054</f>
        <v>PPM20</v>
      </c>
      <c r="K6074" s="9" t="str">
        <f t="shared" si="676"/>
        <v>POSTE DE MADERA TRATADA DE 12 mts. CL.5</v>
      </c>
      <c r="L6074" s="139">
        <f t="shared" si="677"/>
        <v>0.41</v>
      </c>
    </row>
    <row r="6075" spans="1:12" x14ac:dyDescent="0.25">
      <c r="A6075" s="193">
        <f>+'Información ELECTRO PUNO'!A6055</f>
        <v>6054</v>
      </c>
      <c r="B6075" s="26" t="str">
        <f t="shared" si="675"/>
        <v>SICODI</v>
      </c>
      <c r="C6075" s="9" t="str">
        <f t="shared" si="671"/>
        <v>Puno</v>
      </c>
      <c r="D6075" s="9" t="str">
        <f t="shared" si="672"/>
        <v>No Reporta</v>
      </c>
      <c r="E6075" s="9" t="str">
        <f t="shared" si="673"/>
        <v>No Reporta</v>
      </c>
      <c r="F6075" s="194" t="str">
        <f>+'Información ELECTRO PUNO'!E6055</f>
        <v>MT</v>
      </c>
      <c r="G6075" s="194">
        <f>+'Información ELECTRO PUNO'!G6055</f>
        <v>12</v>
      </c>
      <c r="H6075" s="9" t="str">
        <f t="shared" si="674"/>
        <v>Poste</v>
      </c>
      <c r="I6075" s="194" t="str">
        <f>+'Información ELECTRO PUNO'!F6055</f>
        <v>Madera Tratada</v>
      </c>
      <c r="J6075" s="194" t="str">
        <f>+'Información ELECTRO PUNO'!B6055</f>
        <v>PPM20</v>
      </c>
      <c r="K6075" s="9" t="str">
        <f t="shared" si="676"/>
        <v>POSTE DE MADERA TRATADA DE 12 mts. CL.5</v>
      </c>
      <c r="L6075" s="139">
        <f t="shared" si="677"/>
        <v>0.41</v>
      </c>
    </row>
    <row r="6076" spans="1:12" x14ac:dyDescent="0.25">
      <c r="A6076" s="193">
        <f>+'Información ELECTRO PUNO'!A6056</f>
        <v>6055</v>
      </c>
      <c r="B6076" s="26" t="str">
        <f t="shared" si="675"/>
        <v>SICODI</v>
      </c>
      <c r="C6076" s="9" t="str">
        <f t="shared" si="671"/>
        <v>Puno</v>
      </c>
      <c r="D6076" s="9" t="str">
        <f t="shared" si="672"/>
        <v>No Reporta</v>
      </c>
      <c r="E6076" s="9" t="str">
        <f t="shared" si="673"/>
        <v>No Reporta</v>
      </c>
      <c r="F6076" s="194" t="str">
        <f>+'Información ELECTRO PUNO'!E6056</f>
        <v>MT</v>
      </c>
      <c r="G6076" s="194">
        <f>+'Información ELECTRO PUNO'!G6056</f>
        <v>12</v>
      </c>
      <c r="H6076" s="9" t="str">
        <f t="shared" si="674"/>
        <v>Poste</v>
      </c>
      <c r="I6076" s="194" t="str">
        <f>+'Información ELECTRO PUNO'!F6056</f>
        <v>Madera Tratada</v>
      </c>
      <c r="J6076" s="194" t="str">
        <f>+'Información ELECTRO PUNO'!B6056</f>
        <v>PPM20</v>
      </c>
      <c r="K6076" s="9" t="str">
        <f t="shared" si="676"/>
        <v>POSTE DE MADERA TRATADA DE 12 mts. CL.5</v>
      </c>
      <c r="L6076" s="139">
        <f t="shared" si="677"/>
        <v>0.41</v>
      </c>
    </row>
    <row r="6077" spans="1:12" x14ac:dyDescent="0.25">
      <c r="A6077" s="193">
        <f>+'Información ELECTRO PUNO'!A6057</f>
        <v>6056</v>
      </c>
      <c r="B6077" s="26" t="str">
        <f t="shared" si="675"/>
        <v>SICODI</v>
      </c>
      <c r="C6077" s="9" t="str">
        <f t="shared" si="671"/>
        <v>Puno</v>
      </c>
      <c r="D6077" s="9" t="str">
        <f t="shared" si="672"/>
        <v>No Reporta</v>
      </c>
      <c r="E6077" s="9" t="str">
        <f t="shared" si="673"/>
        <v>No Reporta</v>
      </c>
      <c r="F6077" s="194" t="str">
        <f>+'Información ELECTRO PUNO'!E6057</f>
        <v>MT</v>
      </c>
      <c r="G6077" s="194">
        <f>+'Información ELECTRO PUNO'!G6057</f>
        <v>12</v>
      </c>
      <c r="H6077" s="9" t="str">
        <f t="shared" si="674"/>
        <v>Poste</v>
      </c>
      <c r="I6077" s="194" t="str">
        <f>+'Información ELECTRO PUNO'!F6057</f>
        <v>Madera Tratada</v>
      </c>
      <c r="J6077" s="194" t="str">
        <f>+'Información ELECTRO PUNO'!B6057</f>
        <v>PPM20</v>
      </c>
      <c r="K6077" s="9" t="str">
        <f t="shared" si="676"/>
        <v>POSTE DE MADERA TRATADA DE 12 mts. CL.5</v>
      </c>
      <c r="L6077" s="139">
        <f t="shared" si="677"/>
        <v>0.41</v>
      </c>
    </row>
    <row r="6078" spans="1:12" x14ac:dyDescent="0.25">
      <c r="A6078" s="193">
        <f>+'Información ELECTRO PUNO'!A6058</f>
        <v>6057</v>
      </c>
      <c r="B6078" s="26" t="str">
        <f t="shared" si="675"/>
        <v>SICODI</v>
      </c>
      <c r="C6078" s="9" t="str">
        <f t="shared" si="671"/>
        <v>Puno</v>
      </c>
      <c r="D6078" s="9" t="str">
        <f t="shared" si="672"/>
        <v>No Reporta</v>
      </c>
      <c r="E6078" s="9" t="str">
        <f t="shared" si="673"/>
        <v>No Reporta</v>
      </c>
      <c r="F6078" s="194" t="str">
        <f>+'Información ELECTRO PUNO'!E6058</f>
        <v>MT</v>
      </c>
      <c r="G6078" s="194">
        <f>+'Información ELECTRO PUNO'!G6058</f>
        <v>12</v>
      </c>
      <c r="H6078" s="9" t="str">
        <f t="shared" si="674"/>
        <v>Poste</v>
      </c>
      <c r="I6078" s="194" t="str">
        <f>+'Información ELECTRO PUNO'!F6058</f>
        <v>Madera Tratada</v>
      </c>
      <c r="J6078" s="194" t="str">
        <f>+'Información ELECTRO PUNO'!B6058</f>
        <v>PPM20</v>
      </c>
      <c r="K6078" s="9" t="str">
        <f t="shared" si="676"/>
        <v>POSTE DE MADERA TRATADA DE 12 mts. CL.5</v>
      </c>
      <c r="L6078" s="139">
        <f t="shared" si="677"/>
        <v>0.41</v>
      </c>
    </row>
    <row r="6079" spans="1:12" x14ac:dyDescent="0.25">
      <c r="A6079" s="193">
        <f>+'Información ELECTRO PUNO'!A6059</f>
        <v>6058</v>
      </c>
      <c r="B6079" s="26" t="str">
        <f t="shared" si="675"/>
        <v>SICODI</v>
      </c>
      <c r="C6079" s="9" t="str">
        <f t="shared" si="671"/>
        <v>Puno</v>
      </c>
      <c r="D6079" s="9" t="str">
        <f t="shared" si="672"/>
        <v>No Reporta</v>
      </c>
      <c r="E6079" s="9" t="str">
        <f t="shared" si="673"/>
        <v>No Reporta</v>
      </c>
      <c r="F6079" s="194" t="str">
        <f>+'Información ELECTRO PUNO'!E6059</f>
        <v>MT</v>
      </c>
      <c r="G6079" s="194">
        <f>+'Información ELECTRO PUNO'!G6059</f>
        <v>12</v>
      </c>
      <c r="H6079" s="9" t="str">
        <f t="shared" si="674"/>
        <v>Poste</v>
      </c>
      <c r="I6079" s="194" t="str">
        <f>+'Información ELECTRO PUNO'!F6059</f>
        <v>Madera Tratada</v>
      </c>
      <c r="J6079" s="194" t="str">
        <f>+'Información ELECTRO PUNO'!B6059</f>
        <v>PPM20</v>
      </c>
      <c r="K6079" s="9" t="str">
        <f t="shared" si="676"/>
        <v>POSTE DE MADERA TRATADA DE 12 mts. CL.5</v>
      </c>
      <c r="L6079" s="139">
        <f t="shared" si="677"/>
        <v>0.41</v>
      </c>
    </row>
    <row r="6080" spans="1:12" x14ac:dyDescent="0.25">
      <c r="A6080" s="193">
        <f>+'Información ELECTRO PUNO'!A6060</f>
        <v>6059</v>
      </c>
      <c r="B6080" s="26" t="str">
        <f t="shared" si="675"/>
        <v>SICODI</v>
      </c>
      <c r="C6080" s="9" t="str">
        <f t="shared" si="671"/>
        <v>Puno</v>
      </c>
      <c r="D6080" s="9" t="str">
        <f t="shared" si="672"/>
        <v>No Reporta</v>
      </c>
      <c r="E6080" s="9" t="str">
        <f t="shared" si="673"/>
        <v>No Reporta</v>
      </c>
      <c r="F6080" s="194" t="str">
        <f>+'Información ELECTRO PUNO'!E6060</f>
        <v>MT</v>
      </c>
      <c r="G6080" s="194">
        <f>+'Información ELECTRO PUNO'!G6060</f>
        <v>12</v>
      </c>
      <c r="H6080" s="9" t="str">
        <f t="shared" si="674"/>
        <v>Poste</v>
      </c>
      <c r="I6080" s="194" t="str">
        <f>+'Información ELECTRO PUNO'!F6060</f>
        <v>Madera Tratada</v>
      </c>
      <c r="J6080" s="194" t="str">
        <f>+'Información ELECTRO PUNO'!B6060</f>
        <v>PPM20</v>
      </c>
      <c r="K6080" s="9" t="str">
        <f t="shared" si="676"/>
        <v>POSTE DE MADERA TRATADA DE 12 mts. CL.5</v>
      </c>
      <c r="L6080" s="139">
        <f t="shared" si="677"/>
        <v>0.41</v>
      </c>
    </row>
    <row r="6081" spans="1:12" x14ac:dyDescent="0.25">
      <c r="A6081" s="193">
        <f>+'Información ELECTRO PUNO'!A6061</f>
        <v>6060</v>
      </c>
      <c r="B6081" s="26" t="str">
        <f t="shared" si="675"/>
        <v>SICODI</v>
      </c>
      <c r="C6081" s="9" t="str">
        <f t="shared" si="671"/>
        <v>Puno</v>
      </c>
      <c r="D6081" s="9" t="str">
        <f t="shared" si="672"/>
        <v>No Reporta</v>
      </c>
      <c r="E6081" s="9" t="str">
        <f t="shared" si="673"/>
        <v>No Reporta</v>
      </c>
      <c r="F6081" s="194" t="str">
        <f>+'Información ELECTRO PUNO'!E6061</f>
        <v>MT</v>
      </c>
      <c r="G6081" s="194">
        <f>+'Información ELECTRO PUNO'!G6061</f>
        <v>12</v>
      </c>
      <c r="H6081" s="9" t="str">
        <f t="shared" si="674"/>
        <v>Poste</v>
      </c>
      <c r="I6081" s="194" t="str">
        <f>+'Información ELECTRO PUNO'!F6061</f>
        <v>Madera Tratada</v>
      </c>
      <c r="J6081" s="194" t="str">
        <f>+'Información ELECTRO PUNO'!B6061</f>
        <v>PPM20</v>
      </c>
      <c r="K6081" s="9" t="str">
        <f t="shared" si="676"/>
        <v>POSTE DE MADERA TRATADA DE 12 mts. CL.5</v>
      </c>
      <c r="L6081" s="139">
        <f t="shared" si="677"/>
        <v>0.41</v>
      </c>
    </row>
    <row r="6082" spans="1:12" x14ac:dyDescent="0.25">
      <c r="A6082" s="193">
        <f>+'Información ELECTRO PUNO'!A6062</f>
        <v>6061</v>
      </c>
      <c r="B6082" s="26" t="str">
        <f t="shared" si="675"/>
        <v>SICODI</v>
      </c>
      <c r="C6082" s="9" t="str">
        <f t="shared" si="671"/>
        <v>Puno</v>
      </c>
      <c r="D6082" s="9" t="str">
        <f t="shared" si="672"/>
        <v>No Reporta</v>
      </c>
      <c r="E6082" s="9" t="str">
        <f t="shared" si="673"/>
        <v>No Reporta</v>
      </c>
      <c r="F6082" s="194" t="str">
        <f>+'Información ELECTRO PUNO'!E6062</f>
        <v>MT</v>
      </c>
      <c r="G6082" s="194">
        <f>+'Información ELECTRO PUNO'!G6062</f>
        <v>12</v>
      </c>
      <c r="H6082" s="9" t="str">
        <f t="shared" si="674"/>
        <v>Poste</v>
      </c>
      <c r="I6082" s="194" t="str">
        <f>+'Información ELECTRO PUNO'!F6062</f>
        <v>Madera Tratada</v>
      </c>
      <c r="J6082" s="194" t="str">
        <f>+'Información ELECTRO PUNO'!B6062</f>
        <v>PPM20</v>
      </c>
      <c r="K6082" s="9" t="str">
        <f t="shared" si="676"/>
        <v>POSTE DE MADERA TRATADA DE 12 mts. CL.5</v>
      </c>
      <c r="L6082" s="139">
        <f t="shared" si="677"/>
        <v>0.41</v>
      </c>
    </row>
    <row r="6083" spans="1:12" x14ac:dyDescent="0.25">
      <c r="A6083" s="193">
        <f>+'Información ELECTRO PUNO'!A6063</f>
        <v>6062</v>
      </c>
      <c r="B6083" s="26" t="str">
        <f t="shared" si="675"/>
        <v>SICODI</v>
      </c>
      <c r="C6083" s="9" t="str">
        <f t="shared" si="671"/>
        <v>Puno</v>
      </c>
      <c r="D6083" s="9" t="str">
        <f t="shared" si="672"/>
        <v>No Reporta</v>
      </c>
      <c r="E6083" s="9" t="str">
        <f t="shared" si="673"/>
        <v>No Reporta</v>
      </c>
      <c r="F6083" s="194" t="str">
        <f>+'Información ELECTRO PUNO'!E6063</f>
        <v>MT</v>
      </c>
      <c r="G6083" s="194">
        <f>+'Información ELECTRO PUNO'!G6063</f>
        <v>12</v>
      </c>
      <c r="H6083" s="9" t="str">
        <f t="shared" si="674"/>
        <v>Poste</v>
      </c>
      <c r="I6083" s="194" t="str">
        <f>+'Información ELECTRO PUNO'!F6063</f>
        <v>Madera Tratada</v>
      </c>
      <c r="J6083" s="194" t="str">
        <f>+'Información ELECTRO PUNO'!B6063</f>
        <v>PPM20</v>
      </c>
      <c r="K6083" s="9" t="str">
        <f t="shared" si="676"/>
        <v>POSTE DE MADERA TRATADA DE 12 mts. CL.5</v>
      </c>
      <c r="L6083" s="139">
        <f t="shared" si="677"/>
        <v>0.41</v>
      </c>
    </row>
    <row r="6084" spans="1:12" x14ac:dyDescent="0.25">
      <c r="A6084" s="193">
        <f>+'Información ELECTRO PUNO'!A6064</f>
        <v>6063</v>
      </c>
      <c r="B6084" s="26" t="str">
        <f t="shared" si="675"/>
        <v>SICODI</v>
      </c>
      <c r="C6084" s="9" t="str">
        <f t="shared" si="671"/>
        <v>Puno</v>
      </c>
      <c r="D6084" s="9" t="str">
        <f t="shared" si="672"/>
        <v>No Reporta</v>
      </c>
      <c r="E6084" s="9" t="str">
        <f t="shared" si="673"/>
        <v>No Reporta</v>
      </c>
      <c r="F6084" s="194" t="str">
        <f>+'Información ELECTRO PUNO'!E6064</f>
        <v>MT</v>
      </c>
      <c r="G6084" s="194">
        <f>+'Información ELECTRO PUNO'!G6064</f>
        <v>12</v>
      </c>
      <c r="H6084" s="9" t="str">
        <f t="shared" si="674"/>
        <v>Poste</v>
      </c>
      <c r="I6084" s="194" t="str">
        <f>+'Información ELECTRO PUNO'!F6064</f>
        <v>Madera Tratada</v>
      </c>
      <c r="J6084" s="194" t="str">
        <f>+'Información ELECTRO PUNO'!B6064</f>
        <v>PPM20</v>
      </c>
      <c r="K6084" s="9" t="str">
        <f t="shared" si="676"/>
        <v>POSTE DE MADERA TRATADA DE 12 mts. CL.5</v>
      </c>
      <c r="L6084" s="139">
        <f t="shared" si="677"/>
        <v>0.41</v>
      </c>
    </row>
    <row r="6085" spans="1:12" x14ac:dyDescent="0.25">
      <c r="A6085" s="193">
        <f>+'Información ELECTRO PUNO'!A6065</f>
        <v>6064</v>
      </c>
      <c r="B6085" s="26" t="str">
        <f t="shared" si="675"/>
        <v>SICODI</v>
      </c>
      <c r="C6085" s="9" t="str">
        <f t="shared" si="671"/>
        <v>Puno</v>
      </c>
      <c r="D6085" s="9" t="str">
        <f t="shared" si="672"/>
        <v>No Reporta</v>
      </c>
      <c r="E6085" s="9" t="str">
        <f t="shared" si="673"/>
        <v>No Reporta</v>
      </c>
      <c r="F6085" s="194" t="str">
        <f>+'Información ELECTRO PUNO'!E6065</f>
        <v>MT</v>
      </c>
      <c r="G6085" s="194">
        <f>+'Información ELECTRO PUNO'!G6065</f>
        <v>12</v>
      </c>
      <c r="H6085" s="9" t="str">
        <f t="shared" si="674"/>
        <v>Poste</v>
      </c>
      <c r="I6085" s="194" t="str">
        <f>+'Información ELECTRO PUNO'!F6065</f>
        <v>Madera Tratada</v>
      </c>
      <c r="J6085" s="194" t="str">
        <f>+'Información ELECTRO PUNO'!B6065</f>
        <v>PPM20</v>
      </c>
      <c r="K6085" s="9" t="str">
        <f t="shared" si="676"/>
        <v>POSTE DE MADERA TRATADA DE 12 mts. CL.5</v>
      </c>
      <c r="L6085" s="139">
        <f t="shared" si="677"/>
        <v>0.41</v>
      </c>
    </row>
    <row r="6086" spans="1:12" x14ac:dyDescent="0.25">
      <c r="A6086" s="193">
        <f>+'Información ELECTRO PUNO'!A6066</f>
        <v>6065</v>
      </c>
      <c r="B6086" s="26" t="str">
        <f t="shared" si="675"/>
        <v>SICODI</v>
      </c>
      <c r="C6086" s="9" t="str">
        <f t="shared" si="671"/>
        <v>Puno</v>
      </c>
      <c r="D6086" s="9" t="str">
        <f t="shared" si="672"/>
        <v>No Reporta</v>
      </c>
      <c r="E6086" s="9" t="str">
        <f t="shared" si="673"/>
        <v>No Reporta</v>
      </c>
      <c r="F6086" s="194" t="str">
        <f>+'Información ELECTRO PUNO'!E6066</f>
        <v>MT</v>
      </c>
      <c r="G6086" s="194">
        <f>+'Información ELECTRO PUNO'!G6066</f>
        <v>12</v>
      </c>
      <c r="H6086" s="9" t="str">
        <f t="shared" si="674"/>
        <v>Poste</v>
      </c>
      <c r="I6086" s="194" t="str">
        <f>+'Información ELECTRO PUNO'!F6066</f>
        <v>Madera Tratada</v>
      </c>
      <c r="J6086" s="194" t="str">
        <f>+'Información ELECTRO PUNO'!B6066</f>
        <v>PPM20</v>
      </c>
      <c r="K6086" s="9" t="str">
        <f t="shared" si="676"/>
        <v>POSTE DE MADERA TRATADA DE 12 mts. CL.5</v>
      </c>
      <c r="L6086" s="139">
        <f t="shared" si="677"/>
        <v>0.41</v>
      </c>
    </row>
    <row r="6087" spans="1:12" x14ac:dyDescent="0.25">
      <c r="A6087" s="193">
        <f>+'Información ELECTRO PUNO'!A6067</f>
        <v>6066</v>
      </c>
      <c r="B6087" s="26" t="str">
        <f t="shared" si="675"/>
        <v>SICODI</v>
      </c>
      <c r="C6087" s="9" t="str">
        <f t="shared" si="671"/>
        <v>Puno</v>
      </c>
      <c r="D6087" s="9" t="str">
        <f t="shared" si="672"/>
        <v>No Reporta</v>
      </c>
      <c r="E6087" s="9" t="str">
        <f t="shared" si="673"/>
        <v>No Reporta</v>
      </c>
      <c r="F6087" s="194" t="str">
        <f>+'Información ELECTRO PUNO'!E6067</f>
        <v>MT</v>
      </c>
      <c r="G6087" s="194">
        <f>+'Información ELECTRO PUNO'!G6067</f>
        <v>12</v>
      </c>
      <c r="H6087" s="9" t="str">
        <f t="shared" si="674"/>
        <v>Poste</v>
      </c>
      <c r="I6087" s="194" t="str">
        <f>+'Información ELECTRO PUNO'!F6067</f>
        <v>Madera Tratada</v>
      </c>
      <c r="J6087" s="194" t="str">
        <f>+'Información ELECTRO PUNO'!B6067</f>
        <v>PPM20</v>
      </c>
      <c r="K6087" s="9" t="str">
        <f t="shared" si="676"/>
        <v>POSTE DE MADERA TRATADA DE 12 mts. CL.5</v>
      </c>
      <c r="L6087" s="139">
        <f t="shared" si="677"/>
        <v>0.41</v>
      </c>
    </row>
    <row r="6088" spans="1:12" x14ac:dyDescent="0.25">
      <c r="A6088" s="193">
        <f>+'Información ELECTRO PUNO'!A6068</f>
        <v>6067</v>
      </c>
      <c r="B6088" s="26" t="str">
        <f t="shared" si="675"/>
        <v>SICODI</v>
      </c>
      <c r="C6088" s="9" t="str">
        <f t="shared" si="671"/>
        <v>Puno</v>
      </c>
      <c r="D6088" s="9" t="str">
        <f t="shared" si="672"/>
        <v>No Reporta</v>
      </c>
      <c r="E6088" s="9" t="str">
        <f t="shared" si="673"/>
        <v>No Reporta</v>
      </c>
      <c r="F6088" s="194" t="str">
        <f>+'Información ELECTRO PUNO'!E6068</f>
        <v>MT</v>
      </c>
      <c r="G6088" s="194">
        <f>+'Información ELECTRO PUNO'!G6068</f>
        <v>12</v>
      </c>
      <c r="H6088" s="9" t="str">
        <f t="shared" si="674"/>
        <v>Poste</v>
      </c>
      <c r="I6088" s="194" t="str">
        <f>+'Información ELECTRO PUNO'!F6068</f>
        <v>Madera Tratada</v>
      </c>
      <c r="J6088" s="194" t="str">
        <f>+'Información ELECTRO PUNO'!B6068</f>
        <v>PPM20</v>
      </c>
      <c r="K6088" s="9" t="str">
        <f t="shared" si="676"/>
        <v>POSTE DE MADERA TRATADA DE 12 mts. CL.5</v>
      </c>
      <c r="L6088" s="139">
        <f t="shared" si="677"/>
        <v>0.41</v>
      </c>
    </row>
    <row r="6089" spans="1:12" x14ac:dyDescent="0.25">
      <c r="A6089" s="193">
        <f>+'Información ELECTRO PUNO'!A6069</f>
        <v>6068</v>
      </c>
      <c r="B6089" s="26" t="str">
        <f t="shared" si="675"/>
        <v>SICODI</v>
      </c>
      <c r="C6089" s="9" t="str">
        <f t="shared" si="671"/>
        <v>Puno</v>
      </c>
      <c r="D6089" s="9" t="str">
        <f t="shared" si="672"/>
        <v>No Reporta</v>
      </c>
      <c r="E6089" s="9" t="str">
        <f t="shared" si="673"/>
        <v>No Reporta</v>
      </c>
      <c r="F6089" s="194" t="str">
        <f>+'Información ELECTRO PUNO'!E6069</f>
        <v>MT</v>
      </c>
      <c r="G6089" s="194">
        <f>+'Información ELECTRO PUNO'!G6069</f>
        <v>12</v>
      </c>
      <c r="H6089" s="9" t="str">
        <f t="shared" si="674"/>
        <v>Poste</v>
      </c>
      <c r="I6089" s="194" t="str">
        <f>+'Información ELECTRO PUNO'!F6069</f>
        <v>Madera Tratada</v>
      </c>
      <c r="J6089" s="194" t="str">
        <f>+'Información ELECTRO PUNO'!B6069</f>
        <v>PPM20</v>
      </c>
      <c r="K6089" s="9" t="str">
        <f t="shared" si="676"/>
        <v>POSTE DE MADERA TRATADA DE 12 mts. CL.5</v>
      </c>
      <c r="L6089" s="139">
        <f t="shared" si="677"/>
        <v>0.41</v>
      </c>
    </row>
    <row r="6090" spans="1:12" x14ac:dyDescent="0.25">
      <c r="A6090" s="193">
        <f>+'Información ELECTRO PUNO'!A6070</f>
        <v>6069</v>
      </c>
      <c r="B6090" s="26" t="str">
        <f t="shared" si="675"/>
        <v>SICODI</v>
      </c>
      <c r="C6090" s="9" t="str">
        <f t="shared" si="671"/>
        <v>Puno</v>
      </c>
      <c r="D6090" s="9" t="str">
        <f t="shared" si="672"/>
        <v>No Reporta</v>
      </c>
      <c r="E6090" s="9" t="str">
        <f t="shared" si="673"/>
        <v>No Reporta</v>
      </c>
      <c r="F6090" s="194" t="str">
        <f>+'Información ELECTRO PUNO'!E6070</f>
        <v>MT</v>
      </c>
      <c r="G6090" s="194">
        <f>+'Información ELECTRO PUNO'!G6070</f>
        <v>12</v>
      </c>
      <c r="H6090" s="9" t="str">
        <f t="shared" si="674"/>
        <v>Poste</v>
      </c>
      <c r="I6090" s="194" t="str">
        <f>+'Información ELECTRO PUNO'!F6070</f>
        <v>Madera Tratada</v>
      </c>
      <c r="J6090" s="194" t="str">
        <f>+'Información ELECTRO PUNO'!B6070</f>
        <v>PPM20</v>
      </c>
      <c r="K6090" s="9" t="str">
        <f t="shared" si="676"/>
        <v>POSTE DE MADERA TRATADA DE 12 mts. CL.5</v>
      </c>
      <c r="L6090" s="139">
        <f t="shared" si="677"/>
        <v>0.41</v>
      </c>
    </row>
    <row r="6091" spans="1:12" x14ac:dyDescent="0.25">
      <c r="A6091" s="193">
        <f>+'Información ELECTRO PUNO'!A6071</f>
        <v>6070</v>
      </c>
      <c r="B6091" s="26" t="str">
        <f t="shared" si="675"/>
        <v>SICODI</v>
      </c>
      <c r="C6091" s="9" t="str">
        <f t="shared" si="671"/>
        <v>Puno</v>
      </c>
      <c r="D6091" s="9" t="str">
        <f t="shared" si="672"/>
        <v>No Reporta</v>
      </c>
      <c r="E6091" s="9" t="str">
        <f t="shared" si="673"/>
        <v>No Reporta</v>
      </c>
      <c r="F6091" s="194" t="str">
        <f>+'Información ELECTRO PUNO'!E6071</f>
        <v>MT</v>
      </c>
      <c r="G6091" s="194">
        <f>+'Información ELECTRO PUNO'!G6071</f>
        <v>12</v>
      </c>
      <c r="H6091" s="9" t="str">
        <f t="shared" si="674"/>
        <v>Poste</v>
      </c>
      <c r="I6091" s="194" t="str">
        <f>+'Información ELECTRO PUNO'!F6071</f>
        <v>Madera Tratada</v>
      </c>
      <c r="J6091" s="194" t="str">
        <f>+'Información ELECTRO PUNO'!B6071</f>
        <v>PPM20</v>
      </c>
      <c r="K6091" s="9" t="str">
        <f t="shared" si="676"/>
        <v>POSTE DE MADERA TRATADA DE 12 mts. CL.5</v>
      </c>
      <c r="L6091" s="139">
        <f t="shared" si="677"/>
        <v>0.41</v>
      </c>
    </row>
    <row r="6092" spans="1:12" x14ac:dyDescent="0.25">
      <c r="A6092" s="193">
        <f>+'Información ELECTRO PUNO'!A6072</f>
        <v>6071</v>
      </c>
      <c r="B6092" s="26" t="str">
        <f t="shared" si="675"/>
        <v>SICODI</v>
      </c>
      <c r="C6092" s="9" t="str">
        <f t="shared" si="671"/>
        <v>Puno</v>
      </c>
      <c r="D6092" s="9" t="str">
        <f t="shared" si="672"/>
        <v>No Reporta</v>
      </c>
      <c r="E6092" s="9" t="str">
        <f t="shared" si="673"/>
        <v>No Reporta</v>
      </c>
      <c r="F6092" s="194" t="str">
        <f>+'Información ELECTRO PUNO'!E6072</f>
        <v>MT</v>
      </c>
      <c r="G6092" s="194">
        <f>+'Información ELECTRO PUNO'!G6072</f>
        <v>12</v>
      </c>
      <c r="H6092" s="9" t="str">
        <f t="shared" si="674"/>
        <v>Poste</v>
      </c>
      <c r="I6092" s="194" t="str">
        <f>+'Información ELECTRO PUNO'!F6072</f>
        <v>Madera Tratada</v>
      </c>
      <c r="J6092" s="194" t="str">
        <f>+'Información ELECTRO PUNO'!B6072</f>
        <v>PPM20</v>
      </c>
      <c r="K6092" s="9" t="str">
        <f t="shared" si="676"/>
        <v>POSTE DE MADERA TRATADA DE 12 mts. CL.5</v>
      </c>
      <c r="L6092" s="139">
        <f t="shared" si="677"/>
        <v>0.41</v>
      </c>
    </row>
    <row r="6093" spans="1:12" x14ac:dyDescent="0.25">
      <c r="A6093" s="193">
        <f>+'Información ELECTRO PUNO'!A6073</f>
        <v>6072</v>
      </c>
      <c r="B6093" s="26" t="str">
        <f t="shared" si="675"/>
        <v>SICODI</v>
      </c>
      <c r="C6093" s="9" t="str">
        <f t="shared" si="671"/>
        <v>Puno</v>
      </c>
      <c r="D6093" s="9" t="str">
        <f t="shared" si="672"/>
        <v>No Reporta</v>
      </c>
      <c r="E6093" s="9" t="str">
        <f t="shared" si="673"/>
        <v>No Reporta</v>
      </c>
      <c r="F6093" s="194" t="str">
        <f>+'Información ELECTRO PUNO'!E6073</f>
        <v>MT</v>
      </c>
      <c r="G6093" s="194">
        <f>+'Información ELECTRO PUNO'!G6073</f>
        <v>12</v>
      </c>
      <c r="H6093" s="9" t="str">
        <f t="shared" si="674"/>
        <v>Poste</v>
      </c>
      <c r="I6093" s="194" t="str">
        <f>+'Información ELECTRO PUNO'!F6073</f>
        <v>Madera Tratada</v>
      </c>
      <c r="J6093" s="194" t="str">
        <f>+'Información ELECTRO PUNO'!B6073</f>
        <v>PPM20</v>
      </c>
      <c r="K6093" s="9" t="str">
        <f t="shared" si="676"/>
        <v>POSTE DE MADERA TRATADA DE 12 mts. CL.5</v>
      </c>
      <c r="L6093" s="139">
        <f t="shared" si="677"/>
        <v>0.41</v>
      </c>
    </row>
    <row r="6094" spans="1:12" x14ac:dyDescent="0.25">
      <c r="A6094" s="193">
        <f>+'Información ELECTRO PUNO'!A6074</f>
        <v>6073</v>
      </c>
      <c r="B6094" s="26" t="str">
        <f t="shared" si="675"/>
        <v>SICODI</v>
      </c>
      <c r="C6094" s="9" t="str">
        <f t="shared" si="671"/>
        <v>Puno</v>
      </c>
      <c r="D6094" s="9" t="str">
        <f t="shared" si="672"/>
        <v>No Reporta</v>
      </c>
      <c r="E6094" s="9" t="str">
        <f t="shared" si="673"/>
        <v>No Reporta</v>
      </c>
      <c r="F6094" s="194" t="str">
        <f>+'Información ELECTRO PUNO'!E6074</f>
        <v>MT</v>
      </c>
      <c r="G6094" s="194">
        <f>+'Información ELECTRO PUNO'!G6074</f>
        <v>12</v>
      </c>
      <c r="H6094" s="9" t="str">
        <f t="shared" si="674"/>
        <v>Poste</v>
      </c>
      <c r="I6094" s="194" t="str">
        <f>+'Información ELECTRO PUNO'!F6074</f>
        <v>Madera Tratada</v>
      </c>
      <c r="J6094" s="194" t="str">
        <f>+'Información ELECTRO PUNO'!B6074</f>
        <v>PPM20</v>
      </c>
      <c r="K6094" s="9" t="str">
        <f t="shared" si="676"/>
        <v>POSTE DE MADERA TRATADA DE 12 mts. CL.5</v>
      </c>
      <c r="L6094" s="139">
        <f t="shared" si="677"/>
        <v>0.41</v>
      </c>
    </row>
    <row r="6095" spans="1:12" x14ac:dyDescent="0.25">
      <c r="A6095" s="193">
        <f>+'Información ELECTRO PUNO'!A6075</f>
        <v>6074</v>
      </c>
      <c r="B6095" s="26" t="str">
        <f t="shared" si="675"/>
        <v>SICODI</v>
      </c>
      <c r="C6095" s="9" t="str">
        <f t="shared" si="671"/>
        <v>Puno</v>
      </c>
      <c r="D6095" s="9" t="str">
        <f t="shared" si="672"/>
        <v>No Reporta</v>
      </c>
      <c r="E6095" s="9" t="str">
        <f t="shared" si="673"/>
        <v>No Reporta</v>
      </c>
      <c r="F6095" s="194" t="str">
        <f>+'Información ELECTRO PUNO'!E6075</f>
        <v>MT</v>
      </c>
      <c r="G6095" s="194">
        <f>+'Información ELECTRO PUNO'!G6075</f>
        <v>12</v>
      </c>
      <c r="H6095" s="9" t="str">
        <f t="shared" si="674"/>
        <v>Poste</v>
      </c>
      <c r="I6095" s="194" t="str">
        <f>+'Información ELECTRO PUNO'!F6075</f>
        <v>Madera Tratada</v>
      </c>
      <c r="J6095" s="194" t="str">
        <f>+'Información ELECTRO PUNO'!B6075</f>
        <v>PPM20</v>
      </c>
      <c r="K6095" s="9" t="str">
        <f t="shared" si="676"/>
        <v>POSTE DE MADERA TRATADA DE 12 mts. CL.5</v>
      </c>
      <c r="L6095" s="139">
        <f t="shared" si="677"/>
        <v>0.41</v>
      </c>
    </row>
    <row r="6096" spans="1:12" x14ac:dyDescent="0.25">
      <c r="A6096" s="193">
        <f>+'Información ELECTRO PUNO'!A6076</f>
        <v>6075</v>
      </c>
      <c r="B6096" s="26" t="str">
        <f t="shared" si="675"/>
        <v>SICODI</v>
      </c>
      <c r="C6096" s="9" t="str">
        <f t="shared" si="671"/>
        <v>Puno</v>
      </c>
      <c r="D6096" s="9" t="str">
        <f t="shared" si="672"/>
        <v>No Reporta</v>
      </c>
      <c r="E6096" s="9" t="str">
        <f t="shared" si="673"/>
        <v>No Reporta</v>
      </c>
      <c r="F6096" s="194" t="str">
        <f>+'Información ELECTRO PUNO'!E6076</f>
        <v>MT</v>
      </c>
      <c r="G6096" s="194">
        <f>+'Información ELECTRO PUNO'!G6076</f>
        <v>12</v>
      </c>
      <c r="H6096" s="9" t="str">
        <f t="shared" si="674"/>
        <v>Poste</v>
      </c>
      <c r="I6096" s="194" t="str">
        <f>+'Información ELECTRO PUNO'!F6076</f>
        <v>Madera Tratada</v>
      </c>
      <c r="J6096" s="194" t="str">
        <f>+'Información ELECTRO PUNO'!B6076</f>
        <v>PPM20</v>
      </c>
      <c r="K6096" s="9" t="str">
        <f t="shared" si="676"/>
        <v>POSTE DE MADERA TRATADA DE 12 mts. CL.5</v>
      </c>
      <c r="L6096" s="139">
        <f t="shared" si="677"/>
        <v>0.41</v>
      </c>
    </row>
    <row r="6097" spans="1:12" x14ac:dyDescent="0.25">
      <c r="A6097" s="193">
        <f>+'Información ELECTRO PUNO'!A6077</f>
        <v>6076</v>
      </c>
      <c r="B6097" s="26" t="str">
        <f t="shared" si="675"/>
        <v>SICODI</v>
      </c>
      <c r="C6097" s="9" t="str">
        <f t="shared" si="671"/>
        <v>Puno</v>
      </c>
      <c r="D6097" s="9" t="str">
        <f t="shared" si="672"/>
        <v>No Reporta</v>
      </c>
      <c r="E6097" s="9" t="str">
        <f t="shared" si="673"/>
        <v>No Reporta</v>
      </c>
      <c r="F6097" s="194" t="str">
        <f>+'Información ELECTRO PUNO'!E6077</f>
        <v>MT</v>
      </c>
      <c r="G6097" s="194">
        <f>+'Información ELECTRO PUNO'!G6077</f>
        <v>12</v>
      </c>
      <c r="H6097" s="9" t="str">
        <f t="shared" si="674"/>
        <v>Poste</v>
      </c>
      <c r="I6097" s="194" t="str">
        <f>+'Información ELECTRO PUNO'!F6077</f>
        <v>Madera Tratada</v>
      </c>
      <c r="J6097" s="194" t="str">
        <f>+'Información ELECTRO PUNO'!B6077</f>
        <v>PPM20</v>
      </c>
      <c r="K6097" s="9" t="str">
        <f t="shared" si="676"/>
        <v>POSTE DE MADERA TRATADA DE 12 mts. CL.5</v>
      </c>
      <c r="L6097" s="139">
        <f t="shared" si="677"/>
        <v>0.41</v>
      </c>
    </row>
    <row r="6098" spans="1:12" x14ac:dyDescent="0.25">
      <c r="A6098" s="193">
        <f>+'Información ELECTRO PUNO'!A6078</f>
        <v>6077</v>
      </c>
      <c r="B6098" s="26" t="str">
        <f t="shared" si="675"/>
        <v>SICODI</v>
      </c>
      <c r="C6098" s="9" t="str">
        <f t="shared" si="671"/>
        <v>Puno</v>
      </c>
      <c r="D6098" s="9" t="str">
        <f t="shared" si="672"/>
        <v>No Reporta</v>
      </c>
      <c r="E6098" s="9" t="str">
        <f t="shared" si="673"/>
        <v>No Reporta</v>
      </c>
      <c r="F6098" s="194" t="str">
        <f>+'Información ELECTRO PUNO'!E6078</f>
        <v>MT</v>
      </c>
      <c r="G6098" s="194">
        <f>+'Información ELECTRO PUNO'!G6078</f>
        <v>12</v>
      </c>
      <c r="H6098" s="9" t="str">
        <f t="shared" si="674"/>
        <v>Poste</v>
      </c>
      <c r="I6098" s="194" t="str">
        <f>+'Información ELECTRO PUNO'!F6078</f>
        <v>Madera Tratada</v>
      </c>
      <c r="J6098" s="194" t="str">
        <f>+'Información ELECTRO PUNO'!B6078</f>
        <v>PPM20</v>
      </c>
      <c r="K6098" s="9" t="str">
        <f t="shared" si="676"/>
        <v>POSTE DE MADERA TRATADA DE 12 mts. CL.5</v>
      </c>
      <c r="L6098" s="139">
        <f t="shared" si="677"/>
        <v>0.41</v>
      </c>
    </row>
    <row r="6099" spans="1:12" x14ac:dyDescent="0.25">
      <c r="A6099" s="193">
        <f>+'Información ELECTRO PUNO'!A6079</f>
        <v>6078</v>
      </c>
      <c r="B6099" s="26" t="str">
        <f t="shared" si="675"/>
        <v>SICODI</v>
      </c>
      <c r="C6099" s="9" t="str">
        <f t="shared" si="671"/>
        <v>Puno</v>
      </c>
      <c r="D6099" s="9" t="str">
        <f t="shared" si="672"/>
        <v>No Reporta</v>
      </c>
      <c r="E6099" s="9" t="str">
        <f t="shared" si="673"/>
        <v>No Reporta</v>
      </c>
      <c r="F6099" s="194" t="str">
        <f>+'Información ELECTRO PUNO'!E6079</f>
        <v>MT</v>
      </c>
      <c r="G6099" s="194">
        <f>+'Información ELECTRO PUNO'!G6079</f>
        <v>12</v>
      </c>
      <c r="H6099" s="9" t="str">
        <f t="shared" si="674"/>
        <v>Poste</v>
      </c>
      <c r="I6099" s="194" t="str">
        <f>+'Información ELECTRO PUNO'!F6079</f>
        <v>Madera Tratada</v>
      </c>
      <c r="J6099" s="194" t="str">
        <f>+'Información ELECTRO PUNO'!B6079</f>
        <v>PPM20</v>
      </c>
      <c r="K6099" s="9" t="str">
        <f t="shared" si="676"/>
        <v>POSTE DE MADERA TRATADA DE 12 mts. CL.5</v>
      </c>
      <c r="L6099" s="139">
        <f t="shared" si="677"/>
        <v>0.41</v>
      </c>
    </row>
    <row r="6100" spans="1:12" x14ac:dyDescent="0.25">
      <c r="A6100" s="193">
        <f>+'Información ELECTRO PUNO'!A6080</f>
        <v>6079</v>
      </c>
      <c r="B6100" s="26" t="str">
        <f t="shared" si="675"/>
        <v>SICODI</v>
      </c>
      <c r="C6100" s="9" t="str">
        <f t="shared" si="671"/>
        <v>Puno</v>
      </c>
      <c r="D6100" s="9" t="str">
        <f t="shared" si="672"/>
        <v>No Reporta</v>
      </c>
      <c r="E6100" s="9" t="str">
        <f t="shared" si="673"/>
        <v>No Reporta</v>
      </c>
      <c r="F6100" s="194" t="str">
        <f>+'Información ELECTRO PUNO'!E6080</f>
        <v>BT</v>
      </c>
      <c r="G6100" s="194">
        <f>+'Información ELECTRO PUNO'!G6080</f>
        <v>8</v>
      </c>
      <c r="H6100" s="9" t="str">
        <f t="shared" si="674"/>
        <v>Poste</v>
      </c>
      <c r="I6100" s="194" t="str">
        <f>+'Información ELECTRO PUNO'!F6080</f>
        <v>Concreto Armado</v>
      </c>
      <c r="J6100" s="194" t="str">
        <f>+'Información ELECTRO PUNO'!B6080</f>
        <v>PPC06</v>
      </c>
      <c r="K6100" s="9" t="str">
        <f t="shared" si="676"/>
        <v>POSTE DE CONCRETO ARMADO DE  8/300/120/240</v>
      </c>
      <c r="L6100" s="139">
        <f t="shared" si="677"/>
        <v>0.14000000000000001</v>
      </c>
    </row>
    <row r="6101" spans="1:12" x14ac:dyDescent="0.25">
      <c r="A6101" s="193">
        <f>+'Información ELECTRO PUNO'!A6081</f>
        <v>6080</v>
      </c>
      <c r="B6101" s="26" t="str">
        <f t="shared" si="675"/>
        <v>SICODI</v>
      </c>
      <c r="C6101" s="9" t="str">
        <f t="shared" si="671"/>
        <v>Puno</v>
      </c>
      <c r="D6101" s="9" t="str">
        <f t="shared" si="672"/>
        <v>No Reporta</v>
      </c>
      <c r="E6101" s="9" t="str">
        <f t="shared" si="673"/>
        <v>No Reporta</v>
      </c>
      <c r="F6101" s="194" t="str">
        <f>+'Información ELECTRO PUNO'!E6081</f>
        <v>BT</v>
      </c>
      <c r="G6101" s="194">
        <f>+'Información ELECTRO PUNO'!G6081</f>
        <v>8</v>
      </c>
      <c r="H6101" s="9" t="str">
        <f t="shared" si="674"/>
        <v>Poste</v>
      </c>
      <c r="I6101" s="194" t="str">
        <f>+'Información ELECTRO PUNO'!F6081</f>
        <v>Concreto Armado</v>
      </c>
      <c r="J6101" s="194" t="str">
        <f>+'Información ELECTRO PUNO'!B6081</f>
        <v>PPC06</v>
      </c>
      <c r="K6101" s="9" t="str">
        <f t="shared" si="676"/>
        <v>POSTE DE CONCRETO ARMADO DE  8/300/120/240</v>
      </c>
      <c r="L6101" s="139">
        <f t="shared" si="677"/>
        <v>0.14000000000000001</v>
      </c>
    </row>
    <row r="6102" spans="1:12" x14ac:dyDescent="0.25">
      <c r="A6102" s="193">
        <f>+'Información ELECTRO PUNO'!A6082</f>
        <v>6081</v>
      </c>
      <c r="B6102" s="26" t="str">
        <f t="shared" si="675"/>
        <v>SICODI</v>
      </c>
      <c r="C6102" s="9" t="str">
        <f t="shared" ref="C6102:C6165" si="678">+$C$10</f>
        <v>Puno</v>
      </c>
      <c r="D6102" s="9" t="str">
        <f t="shared" ref="D6102:D6165" si="679">+$D$10</f>
        <v>No Reporta</v>
      </c>
      <c r="E6102" s="9" t="str">
        <f t="shared" ref="E6102:E6165" si="680">+$E$10</f>
        <v>No Reporta</v>
      </c>
      <c r="F6102" s="194" t="str">
        <f>+'Información ELECTRO PUNO'!E6082</f>
        <v>BT</v>
      </c>
      <c r="G6102" s="194">
        <f>+'Información ELECTRO PUNO'!G6082</f>
        <v>8</v>
      </c>
      <c r="H6102" s="9" t="str">
        <f t="shared" ref="H6102:H6165" si="681">+$H$10</f>
        <v>Poste</v>
      </c>
      <c r="I6102" s="194" t="str">
        <f>+'Información ELECTRO PUNO'!F6082</f>
        <v>Concreto Armado</v>
      </c>
      <c r="J6102" s="194" t="str">
        <f>+'Información ELECTRO PUNO'!B6082</f>
        <v>PPC06</v>
      </c>
      <c r="K6102" s="9" t="str">
        <f t="shared" si="676"/>
        <v>POSTE DE CONCRETO ARMADO DE  8/300/120/240</v>
      </c>
      <c r="L6102" s="139">
        <f t="shared" si="677"/>
        <v>0.14000000000000001</v>
      </c>
    </row>
    <row r="6103" spans="1:12" x14ac:dyDescent="0.25">
      <c r="A6103" s="193">
        <f>+'Información ELECTRO PUNO'!A6083</f>
        <v>6082</v>
      </c>
      <c r="B6103" s="26" t="str">
        <f t="shared" ref="B6103:B6166" si="682">+INDEX($B$8:$B$16,MATCH(J6103,$J$8:$J$16,0))</f>
        <v>SICODI</v>
      </c>
      <c r="C6103" s="9" t="str">
        <f t="shared" si="678"/>
        <v>Puno</v>
      </c>
      <c r="D6103" s="9" t="str">
        <f t="shared" si="679"/>
        <v>No Reporta</v>
      </c>
      <c r="E6103" s="9" t="str">
        <f t="shared" si="680"/>
        <v>No Reporta</v>
      </c>
      <c r="F6103" s="194" t="str">
        <f>+'Información ELECTRO PUNO'!E6083</f>
        <v>MT</v>
      </c>
      <c r="G6103" s="194">
        <f>+'Información ELECTRO PUNO'!G6083</f>
        <v>12</v>
      </c>
      <c r="H6103" s="9" t="str">
        <f t="shared" si="681"/>
        <v>Poste</v>
      </c>
      <c r="I6103" s="194" t="str">
        <f>+'Información ELECTRO PUNO'!F6083</f>
        <v>Madera Tratada</v>
      </c>
      <c r="J6103" s="194" t="str">
        <f>+'Información ELECTRO PUNO'!B6083</f>
        <v>PPM20</v>
      </c>
      <c r="K6103" s="9" t="str">
        <f t="shared" ref="K6103:K6166" si="683">+VLOOKUP(J6103,$J$8:$K$16,2,FALSE)</f>
        <v>POSTE DE MADERA TRATADA DE 12 mts. CL.5</v>
      </c>
      <c r="L6103" s="139">
        <f t="shared" ref="L6103:L6166" si="684">+VLOOKUP(J6103,$J$8:$U$16,12,FALSE)</f>
        <v>0.41</v>
      </c>
    </row>
    <row r="6104" spans="1:12" x14ac:dyDescent="0.25">
      <c r="A6104" s="193">
        <f>+'Información ELECTRO PUNO'!A6084</f>
        <v>6083</v>
      </c>
      <c r="B6104" s="26" t="str">
        <f t="shared" si="682"/>
        <v>SICODI</v>
      </c>
      <c r="C6104" s="9" t="str">
        <f t="shared" si="678"/>
        <v>Puno</v>
      </c>
      <c r="D6104" s="9" t="str">
        <f t="shared" si="679"/>
        <v>No Reporta</v>
      </c>
      <c r="E6104" s="9" t="str">
        <f t="shared" si="680"/>
        <v>No Reporta</v>
      </c>
      <c r="F6104" s="194" t="str">
        <f>+'Información ELECTRO PUNO'!E6084</f>
        <v>MT</v>
      </c>
      <c r="G6104" s="194">
        <f>+'Información ELECTRO PUNO'!G6084</f>
        <v>12</v>
      </c>
      <c r="H6104" s="9" t="str">
        <f t="shared" si="681"/>
        <v>Poste</v>
      </c>
      <c r="I6104" s="194" t="str">
        <f>+'Información ELECTRO PUNO'!F6084</f>
        <v>Madera Tratada</v>
      </c>
      <c r="J6104" s="194" t="str">
        <f>+'Información ELECTRO PUNO'!B6084</f>
        <v>PPM20</v>
      </c>
      <c r="K6104" s="9" t="str">
        <f t="shared" si="683"/>
        <v>POSTE DE MADERA TRATADA DE 12 mts. CL.5</v>
      </c>
      <c r="L6104" s="139">
        <f t="shared" si="684"/>
        <v>0.41</v>
      </c>
    </row>
    <row r="6105" spans="1:12" x14ac:dyDescent="0.25">
      <c r="A6105" s="193">
        <f>+'Información ELECTRO PUNO'!A6085</f>
        <v>6084</v>
      </c>
      <c r="B6105" s="26" t="str">
        <f t="shared" si="682"/>
        <v>SICODI</v>
      </c>
      <c r="C6105" s="9" t="str">
        <f t="shared" si="678"/>
        <v>Puno</v>
      </c>
      <c r="D6105" s="9" t="str">
        <f t="shared" si="679"/>
        <v>No Reporta</v>
      </c>
      <c r="E6105" s="9" t="str">
        <f t="shared" si="680"/>
        <v>No Reporta</v>
      </c>
      <c r="F6105" s="194" t="str">
        <f>+'Información ELECTRO PUNO'!E6085</f>
        <v>MT</v>
      </c>
      <c r="G6105" s="194">
        <f>+'Información ELECTRO PUNO'!G6085</f>
        <v>12</v>
      </c>
      <c r="H6105" s="9" t="str">
        <f t="shared" si="681"/>
        <v>Poste</v>
      </c>
      <c r="I6105" s="194" t="str">
        <f>+'Información ELECTRO PUNO'!F6085</f>
        <v>Madera Tratada</v>
      </c>
      <c r="J6105" s="194" t="str">
        <f>+'Información ELECTRO PUNO'!B6085</f>
        <v>PPM20</v>
      </c>
      <c r="K6105" s="9" t="str">
        <f t="shared" si="683"/>
        <v>POSTE DE MADERA TRATADA DE 12 mts. CL.5</v>
      </c>
      <c r="L6105" s="139">
        <f t="shared" si="684"/>
        <v>0.41</v>
      </c>
    </row>
    <row r="6106" spans="1:12" x14ac:dyDescent="0.25">
      <c r="A6106" s="193">
        <f>+'Información ELECTRO PUNO'!A6086</f>
        <v>6085</v>
      </c>
      <c r="B6106" s="26" t="str">
        <f t="shared" si="682"/>
        <v>SICODI</v>
      </c>
      <c r="C6106" s="9" t="str">
        <f t="shared" si="678"/>
        <v>Puno</v>
      </c>
      <c r="D6106" s="9" t="str">
        <f t="shared" si="679"/>
        <v>No Reporta</v>
      </c>
      <c r="E6106" s="9" t="str">
        <f t="shared" si="680"/>
        <v>No Reporta</v>
      </c>
      <c r="F6106" s="194" t="str">
        <f>+'Información ELECTRO PUNO'!E6086</f>
        <v>MT</v>
      </c>
      <c r="G6106" s="194">
        <f>+'Información ELECTRO PUNO'!G6086</f>
        <v>12</v>
      </c>
      <c r="H6106" s="9" t="str">
        <f t="shared" si="681"/>
        <v>Poste</v>
      </c>
      <c r="I6106" s="194" t="str">
        <f>+'Información ELECTRO PUNO'!F6086</f>
        <v>Madera Tratada</v>
      </c>
      <c r="J6106" s="194" t="str">
        <f>+'Información ELECTRO PUNO'!B6086</f>
        <v>PPM20</v>
      </c>
      <c r="K6106" s="9" t="str">
        <f t="shared" si="683"/>
        <v>POSTE DE MADERA TRATADA DE 12 mts. CL.5</v>
      </c>
      <c r="L6106" s="139">
        <f t="shared" si="684"/>
        <v>0.41</v>
      </c>
    </row>
    <row r="6107" spans="1:12" x14ac:dyDescent="0.25">
      <c r="A6107" s="193">
        <f>+'Información ELECTRO PUNO'!A6087</f>
        <v>6086</v>
      </c>
      <c r="B6107" s="26" t="str">
        <f t="shared" si="682"/>
        <v>SICODI</v>
      </c>
      <c r="C6107" s="9" t="str">
        <f t="shared" si="678"/>
        <v>Puno</v>
      </c>
      <c r="D6107" s="9" t="str">
        <f t="shared" si="679"/>
        <v>No Reporta</v>
      </c>
      <c r="E6107" s="9" t="str">
        <f t="shared" si="680"/>
        <v>No Reporta</v>
      </c>
      <c r="F6107" s="194" t="str">
        <f>+'Información ELECTRO PUNO'!E6087</f>
        <v>MT</v>
      </c>
      <c r="G6107" s="194">
        <f>+'Información ELECTRO PUNO'!G6087</f>
        <v>12</v>
      </c>
      <c r="H6107" s="9" t="str">
        <f t="shared" si="681"/>
        <v>Poste</v>
      </c>
      <c r="I6107" s="194" t="str">
        <f>+'Información ELECTRO PUNO'!F6087</f>
        <v>Madera Tratada</v>
      </c>
      <c r="J6107" s="194" t="str">
        <f>+'Información ELECTRO PUNO'!B6087</f>
        <v>PPM20</v>
      </c>
      <c r="K6107" s="9" t="str">
        <f t="shared" si="683"/>
        <v>POSTE DE MADERA TRATADA DE 12 mts. CL.5</v>
      </c>
      <c r="L6107" s="139">
        <f t="shared" si="684"/>
        <v>0.41</v>
      </c>
    </row>
    <row r="6108" spans="1:12" x14ac:dyDescent="0.25">
      <c r="A6108" s="193">
        <f>+'Información ELECTRO PUNO'!A6088</f>
        <v>6087</v>
      </c>
      <c r="B6108" s="26" t="str">
        <f t="shared" si="682"/>
        <v>SICODI</v>
      </c>
      <c r="C6108" s="9" t="str">
        <f t="shared" si="678"/>
        <v>Puno</v>
      </c>
      <c r="D6108" s="9" t="str">
        <f t="shared" si="679"/>
        <v>No Reporta</v>
      </c>
      <c r="E6108" s="9" t="str">
        <f t="shared" si="680"/>
        <v>No Reporta</v>
      </c>
      <c r="F6108" s="194" t="str">
        <f>+'Información ELECTRO PUNO'!E6088</f>
        <v>MT</v>
      </c>
      <c r="G6108" s="194">
        <f>+'Información ELECTRO PUNO'!G6088</f>
        <v>12</v>
      </c>
      <c r="H6108" s="9" t="str">
        <f t="shared" si="681"/>
        <v>Poste</v>
      </c>
      <c r="I6108" s="194" t="str">
        <f>+'Información ELECTRO PUNO'!F6088</f>
        <v>Madera Tratada</v>
      </c>
      <c r="J6108" s="194" t="str">
        <f>+'Información ELECTRO PUNO'!B6088</f>
        <v>PPM20</v>
      </c>
      <c r="K6108" s="9" t="str">
        <f t="shared" si="683"/>
        <v>POSTE DE MADERA TRATADA DE 12 mts. CL.5</v>
      </c>
      <c r="L6108" s="139">
        <f t="shared" si="684"/>
        <v>0.41</v>
      </c>
    </row>
    <row r="6109" spans="1:12" x14ac:dyDescent="0.25">
      <c r="A6109" s="193">
        <f>+'Información ELECTRO PUNO'!A6089</f>
        <v>6088</v>
      </c>
      <c r="B6109" s="26" t="str">
        <f t="shared" si="682"/>
        <v>SICODI</v>
      </c>
      <c r="C6109" s="9" t="str">
        <f t="shared" si="678"/>
        <v>Puno</v>
      </c>
      <c r="D6109" s="9" t="str">
        <f t="shared" si="679"/>
        <v>No Reporta</v>
      </c>
      <c r="E6109" s="9" t="str">
        <f t="shared" si="680"/>
        <v>No Reporta</v>
      </c>
      <c r="F6109" s="194" t="str">
        <f>+'Información ELECTRO PUNO'!E6089</f>
        <v>MT</v>
      </c>
      <c r="G6109" s="194">
        <f>+'Información ELECTRO PUNO'!G6089</f>
        <v>12</v>
      </c>
      <c r="H6109" s="9" t="str">
        <f t="shared" si="681"/>
        <v>Poste</v>
      </c>
      <c r="I6109" s="194" t="str">
        <f>+'Información ELECTRO PUNO'!F6089</f>
        <v>Madera Tratada</v>
      </c>
      <c r="J6109" s="194" t="str">
        <f>+'Información ELECTRO PUNO'!B6089</f>
        <v>PPM20</v>
      </c>
      <c r="K6109" s="9" t="str">
        <f t="shared" si="683"/>
        <v>POSTE DE MADERA TRATADA DE 12 mts. CL.5</v>
      </c>
      <c r="L6109" s="139">
        <f t="shared" si="684"/>
        <v>0.41</v>
      </c>
    </row>
    <row r="6110" spans="1:12" x14ac:dyDescent="0.25">
      <c r="A6110" s="193">
        <f>+'Información ELECTRO PUNO'!A6090</f>
        <v>6089</v>
      </c>
      <c r="B6110" s="26" t="str">
        <f t="shared" si="682"/>
        <v>SICODI</v>
      </c>
      <c r="C6110" s="9" t="str">
        <f t="shared" si="678"/>
        <v>Puno</v>
      </c>
      <c r="D6110" s="9" t="str">
        <f t="shared" si="679"/>
        <v>No Reporta</v>
      </c>
      <c r="E6110" s="9" t="str">
        <f t="shared" si="680"/>
        <v>No Reporta</v>
      </c>
      <c r="F6110" s="194" t="str">
        <f>+'Información ELECTRO PUNO'!E6090</f>
        <v>MT</v>
      </c>
      <c r="G6110" s="194">
        <f>+'Información ELECTRO PUNO'!G6090</f>
        <v>12</v>
      </c>
      <c r="H6110" s="9" t="str">
        <f t="shared" si="681"/>
        <v>Poste</v>
      </c>
      <c r="I6110" s="194" t="str">
        <f>+'Información ELECTRO PUNO'!F6090</f>
        <v>Madera Tratada</v>
      </c>
      <c r="J6110" s="194" t="str">
        <f>+'Información ELECTRO PUNO'!B6090</f>
        <v>PPM20</v>
      </c>
      <c r="K6110" s="9" t="str">
        <f t="shared" si="683"/>
        <v>POSTE DE MADERA TRATADA DE 12 mts. CL.5</v>
      </c>
      <c r="L6110" s="139">
        <f t="shared" si="684"/>
        <v>0.41</v>
      </c>
    </row>
    <row r="6111" spans="1:12" x14ac:dyDescent="0.25">
      <c r="A6111" s="193">
        <f>+'Información ELECTRO PUNO'!A6091</f>
        <v>6090</v>
      </c>
      <c r="B6111" s="26" t="str">
        <f t="shared" si="682"/>
        <v>SICODI</v>
      </c>
      <c r="C6111" s="9" t="str">
        <f t="shared" si="678"/>
        <v>Puno</v>
      </c>
      <c r="D6111" s="9" t="str">
        <f t="shared" si="679"/>
        <v>No Reporta</v>
      </c>
      <c r="E6111" s="9" t="str">
        <f t="shared" si="680"/>
        <v>No Reporta</v>
      </c>
      <c r="F6111" s="194" t="str">
        <f>+'Información ELECTRO PUNO'!E6091</f>
        <v>MT</v>
      </c>
      <c r="G6111" s="194">
        <f>+'Información ELECTRO PUNO'!G6091</f>
        <v>12</v>
      </c>
      <c r="H6111" s="9" t="str">
        <f t="shared" si="681"/>
        <v>Poste</v>
      </c>
      <c r="I6111" s="194" t="str">
        <f>+'Información ELECTRO PUNO'!F6091</f>
        <v>Madera Tratada</v>
      </c>
      <c r="J6111" s="194" t="str">
        <f>+'Información ELECTRO PUNO'!B6091</f>
        <v>PPM20</v>
      </c>
      <c r="K6111" s="9" t="str">
        <f t="shared" si="683"/>
        <v>POSTE DE MADERA TRATADA DE 12 mts. CL.5</v>
      </c>
      <c r="L6111" s="139">
        <f t="shared" si="684"/>
        <v>0.41</v>
      </c>
    </row>
    <row r="6112" spans="1:12" x14ac:dyDescent="0.25">
      <c r="A6112" s="193">
        <f>+'Información ELECTRO PUNO'!A6092</f>
        <v>6091</v>
      </c>
      <c r="B6112" s="26" t="str">
        <f t="shared" si="682"/>
        <v>SICODI</v>
      </c>
      <c r="C6112" s="9" t="str">
        <f t="shared" si="678"/>
        <v>Puno</v>
      </c>
      <c r="D6112" s="9" t="str">
        <f t="shared" si="679"/>
        <v>No Reporta</v>
      </c>
      <c r="E6112" s="9" t="str">
        <f t="shared" si="680"/>
        <v>No Reporta</v>
      </c>
      <c r="F6112" s="194" t="str">
        <f>+'Información ELECTRO PUNO'!E6092</f>
        <v>MT</v>
      </c>
      <c r="G6112" s="194">
        <f>+'Información ELECTRO PUNO'!G6092</f>
        <v>12</v>
      </c>
      <c r="H6112" s="9" t="str">
        <f t="shared" si="681"/>
        <v>Poste</v>
      </c>
      <c r="I6112" s="194" t="str">
        <f>+'Información ELECTRO PUNO'!F6092</f>
        <v>Madera Tratada</v>
      </c>
      <c r="J6112" s="194" t="str">
        <f>+'Información ELECTRO PUNO'!B6092</f>
        <v>PPM20</v>
      </c>
      <c r="K6112" s="9" t="str">
        <f t="shared" si="683"/>
        <v>POSTE DE MADERA TRATADA DE 12 mts. CL.5</v>
      </c>
      <c r="L6112" s="139">
        <f t="shared" si="684"/>
        <v>0.41</v>
      </c>
    </row>
    <row r="6113" spans="1:12" x14ac:dyDescent="0.25">
      <c r="A6113" s="193">
        <f>+'Información ELECTRO PUNO'!A6093</f>
        <v>6092</v>
      </c>
      <c r="B6113" s="26" t="str">
        <f t="shared" si="682"/>
        <v>SICODI</v>
      </c>
      <c r="C6113" s="9" t="str">
        <f t="shared" si="678"/>
        <v>Puno</v>
      </c>
      <c r="D6113" s="9" t="str">
        <f t="shared" si="679"/>
        <v>No Reporta</v>
      </c>
      <c r="E6113" s="9" t="str">
        <f t="shared" si="680"/>
        <v>No Reporta</v>
      </c>
      <c r="F6113" s="194" t="str">
        <f>+'Información ELECTRO PUNO'!E6093</f>
        <v>MT</v>
      </c>
      <c r="G6113" s="194">
        <f>+'Información ELECTRO PUNO'!G6093</f>
        <v>12</v>
      </c>
      <c r="H6113" s="9" t="str">
        <f t="shared" si="681"/>
        <v>Poste</v>
      </c>
      <c r="I6113" s="194" t="str">
        <f>+'Información ELECTRO PUNO'!F6093</f>
        <v>Madera Tratada</v>
      </c>
      <c r="J6113" s="194" t="str">
        <f>+'Información ELECTRO PUNO'!B6093</f>
        <v>PPM20</v>
      </c>
      <c r="K6113" s="9" t="str">
        <f t="shared" si="683"/>
        <v>POSTE DE MADERA TRATADA DE 12 mts. CL.5</v>
      </c>
      <c r="L6113" s="139">
        <f t="shared" si="684"/>
        <v>0.41</v>
      </c>
    </row>
    <row r="6114" spans="1:12" x14ac:dyDescent="0.25">
      <c r="A6114" s="193">
        <f>+'Información ELECTRO PUNO'!A6094</f>
        <v>6093</v>
      </c>
      <c r="B6114" s="26" t="str">
        <f t="shared" si="682"/>
        <v>SICODI</v>
      </c>
      <c r="C6114" s="9" t="str">
        <f t="shared" si="678"/>
        <v>Puno</v>
      </c>
      <c r="D6114" s="9" t="str">
        <f t="shared" si="679"/>
        <v>No Reporta</v>
      </c>
      <c r="E6114" s="9" t="str">
        <f t="shared" si="680"/>
        <v>No Reporta</v>
      </c>
      <c r="F6114" s="194" t="str">
        <f>+'Información ELECTRO PUNO'!E6094</f>
        <v>MT</v>
      </c>
      <c r="G6114" s="194">
        <f>+'Información ELECTRO PUNO'!G6094</f>
        <v>12</v>
      </c>
      <c r="H6114" s="9" t="str">
        <f t="shared" si="681"/>
        <v>Poste</v>
      </c>
      <c r="I6114" s="194" t="str">
        <f>+'Información ELECTRO PUNO'!F6094</f>
        <v>Madera Tratada</v>
      </c>
      <c r="J6114" s="194" t="str">
        <f>+'Información ELECTRO PUNO'!B6094</f>
        <v>PPM20</v>
      </c>
      <c r="K6114" s="9" t="str">
        <f t="shared" si="683"/>
        <v>POSTE DE MADERA TRATADA DE 12 mts. CL.5</v>
      </c>
      <c r="L6114" s="139">
        <f t="shared" si="684"/>
        <v>0.41</v>
      </c>
    </row>
    <row r="6115" spans="1:12" x14ac:dyDescent="0.25">
      <c r="A6115" s="193">
        <f>+'Información ELECTRO PUNO'!A6095</f>
        <v>6094</v>
      </c>
      <c r="B6115" s="26" t="str">
        <f t="shared" si="682"/>
        <v>SICODI</v>
      </c>
      <c r="C6115" s="9" t="str">
        <f t="shared" si="678"/>
        <v>Puno</v>
      </c>
      <c r="D6115" s="9" t="str">
        <f t="shared" si="679"/>
        <v>No Reporta</v>
      </c>
      <c r="E6115" s="9" t="str">
        <f t="shared" si="680"/>
        <v>No Reporta</v>
      </c>
      <c r="F6115" s="194" t="str">
        <f>+'Información ELECTRO PUNO'!E6095</f>
        <v>MT</v>
      </c>
      <c r="G6115" s="194">
        <f>+'Información ELECTRO PUNO'!G6095</f>
        <v>12</v>
      </c>
      <c r="H6115" s="9" t="str">
        <f t="shared" si="681"/>
        <v>Poste</v>
      </c>
      <c r="I6115" s="194" t="str">
        <f>+'Información ELECTRO PUNO'!F6095</f>
        <v>Madera Tratada</v>
      </c>
      <c r="J6115" s="194" t="str">
        <f>+'Información ELECTRO PUNO'!B6095</f>
        <v>PPM20</v>
      </c>
      <c r="K6115" s="9" t="str">
        <f t="shared" si="683"/>
        <v>POSTE DE MADERA TRATADA DE 12 mts. CL.5</v>
      </c>
      <c r="L6115" s="139">
        <f t="shared" si="684"/>
        <v>0.41</v>
      </c>
    </row>
    <row r="6116" spans="1:12" x14ac:dyDescent="0.25">
      <c r="A6116" s="193">
        <f>+'Información ELECTRO PUNO'!A6096</f>
        <v>6095</v>
      </c>
      <c r="B6116" s="26" t="str">
        <f t="shared" si="682"/>
        <v>SICODI</v>
      </c>
      <c r="C6116" s="9" t="str">
        <f t="shared" si="678"/>
        <v>Puno</v>
      </c>
      <c r="D6116" s="9" t="str">
        <f t="shared" si="679"/>
        <v>No Reporta</v>
      </c>
      <c r="E6116" s="9" t="str">
        <f t="shared" si="680"/>
        <v>No Reporta</v>
      </c>
      <c r="F6116" s="194" t="str">
        <f>+'Información ELECTRO PUNO'!E6096</f>
        <v>MT</v>
      </c>
      <c r="G6116" s="194">
        <f>+'Información ELECTRO PUNO'!G6096</f>
        <v>12</v>
      </c>
      <c r="H6116" s="9" t="str">
        <f t="shared" si="681"/>
        <v>Poste</v>
      </c>
      <c r="I6116" s="194" t="str">
        <f>+'Información ELECTRO PUNO'!F6096</f>
        <v>Madera Tratada</v>
      </c>
      <c r="J6116" s="194" t="str">
        <f>+'Información ELECTRO PUNO'!B6096</f>
        <v>PPM20</v>
      </c>
      <c r="K6116" s="9" t="str">
        <f t="shared" si="683"/>
        <v>POSTE DE MADERA TRATADA DE 12 mts. CL.5</v>
      </c>
      <c r="L6116" s="139">
        <f t="shared" si="684"/>
        <v>0.41</v>
      </c>
    </row>
    <row r="6117" spans="1:12" x14ac:dyDescent="0.25">
      <c r="A6117" s="193">
        <f>+'Información ELECTRO PUNO'!A6097</f>
        <v>6096</v>
      </c>
      <c r="B6117" s="26" t="str">
        <f t="shared" si="682"/>
        <v>SICODI</v>
      </c>
      <c r="C6117" s="9" t="str">
        <f t="shared" si="678"/>
        <v>Puno</v>
      </c>
      <c r="D6117" s="9" t="str">
        <f t="shared" si="679"/>
        <v>No Reporta</v>
      </c>
      <c r="E6117" s="9" t="str">
        <f t="shared" si="680"/>
        <v>No Reporta</v>
      </c>
      <c r="F6117" s="194" t="str">
        <f>+'Información ELECTRO PUNO'!E6097</f>
        <v>MT</v>
      </c>
      <c r="G6117" s="194">
        <f>+'Información ELECTRO PUNO'!G6097</f>
        <v>12</v>
      </c>
      <c r="H6117" s="9" t="str">
        <f t="shared" si="681"/>
        <v>Poste</v>
      </c>
      <c r="I6117" s="194" t="str">
        <f>+'Información ELECTRO PUNO'!F6097</f>
        <v>Madera Tratada</v>
      </c>
      <c r="J6117" s="194" t="str">
        <f>+'Información ELECTRO PUNO'!B6097</f>
        <v>PPM20</v>
      </c>
      <c r="K6117" s="9" t="str">
        <f t="shared" si="683"/>
        <v>POSTE DE MADERA TRATADA DE 12 mts. CL.5</v>
      </c>
      <c r="L6117" s="139">
        <f t="shared" si="684"/>
        <v>0.41</v>
      </c>
    </row>
    <row r="6118" spans="1:12" x14ac:dyDescent="0.25">
      <c r="A6118" s="193">
        <f>+'Información ELECTRO PUNO'!A6098</f>
        <v>6097</v>
      </c>
      <c r="B6118" s="26" t="str">
        <f t="shared" si="682"/>
        <v>SICODI</v>
      </c>
      <c r="C6118" s="9" t="str">
        <f t="shared" si="678"/>
        <v>Puno</v>
      </c>
      <c r="D6118" s="9" t="str">
        <f t="shared" si="679"/>
        <v>No Reporta</v>
      </c>
      <c r="E6118" s="9" t="str">
        <f t="shared" si="680"/>
        <v>No Reporta</v>
      </c>
      <c r="F6118" s="194" t="str">
        <f>+'Información ELECTRO PUNO'!E6098</f>
        <v>MT</v>
      </c>
      <c r="G6118" s="194">
        <f>+'Información ELECTRO PUNO'!G6098</f>
        <v>12</v>
      </c>
      <c r="H6118" s="9" t="str">
        <f t="shared" si="681"/>
        <v>Poste</v>
      </c>
      <c r="I6118" s="194" t="str">
        <f>+'Información ELECTRO PUNO'!F6098</f>
        <v>Madera Tratada</v>
      </c>
      <c r="J6118" s="194" t="str">
        <f>+'Información ELECTRO PUNO'!B6098</f>
        <v>PPM20</v>
      </c>
      <c r="K6118" s="9" t="str">
        <f t="shared" si="683"/>
        <v>POSTE DE MADERA TRATADA DE 12 mts. CL.5</v>
      </c>
      <c r="L6118" s="139">
        <f t="shared" si="684"/>
        <v>0.41</v>
      </c>
    </row>
    <row r="6119" spans="1:12" x14ac:dyDescent="0.25">
      <c r="A6119" s="193">
        <f>+'Información ELECTRO PUNO'!A6099</f>
        <v>6098</v>
      </c>
      <c r="B6119" s="26" t="str">
        <f t="shared" si="682"/>
        <v>SICODI</v>
      </c>
      <c r="C6119" s="9" t="str">
        <f t="shared" si="678"/>
        <v>Puno</v>
      </c>
      <c r="D6119" s="9" t="str">
        <f t="shared" si="679"/>
        <v>No Reporta</v>
      </c>
      <c r="E6119" s="9" t="str">
        <f t="shared" si="680"/>
        <v>No Reporta</v>
      </c>
      <c r="F6119" s="194" t="str">
        <f>+'Información ELECTRO PUNO'!E6099</f>
        <v>MT</v>
      </c>
      <c r="G6119" s="194">
        <f>+'Información ELECTRO PUNO'!G6099</f>
        <v>12</v>
      </c>
      <c r="H6119" s="9" t="str">
        <f t="shared" si="681"/>
        <v>Poste</v>
      </c>
      <c r="I6119" s="194" t="str">
        <f>+'Información ELECTRO PUNO'!F6099</f>
        <v>Madera Tratada</v>
      </c>
      <c r="J6119" s="194" t="str">
        <f>+'Información ELECTRO PUNO'!B6099</f>
        <v>PPM20</v>
      </c>
      <c r="K6119" s="9" t="str">
        <f t="shared" si="683"/>
        <v>POSTE DE MADERA TRATADA DE 12 mts. CL.5</v>
      </c>
      <c r="L6119" s="139">
        <f t="shared" si="684"/>
        <v>0.41</v>
      </c>
    </row>
    <row r="6120" spans="1:12" x14ac:dyDescent="0.25">
      <c r="A6120" s="193">
        <f>+'Información ELECTRO PUNO'!A6100</f>
        <v>6099</v>
      </c>
      <c r="B6120" s="26" t="str">
        <f t="shared" si="682"/>
        <v>SICODI</v>
      </c>
      <c r="C6120" s="9" t="str">
        <f t="shared" si="678"/>
        <v>Puno</v>
      </c>
      <c r="D6120" s="9" t="str">
        <f t="shared" si="679"/>
        <v>No Reporta</v>
      </c>
      <c r="E6120" s="9" t="str">
        <f t="shared" si="680"/>
        <v>No Reporta</v>
      </c>
      <c r="F6120" s="194" t="str">
        <f>+'Información ELECTRO PUNO'!E6100</f>
        <v>MT</v>
      </c>
      <c r="G6120" s="194">
        <f>+'Información ELECTRO PUNO'!G6100</f>
        <v>12</v>
      </c>
      <c r="H6120" s="9" t="str">
        <f t="shared" si="681"/>
        <v>Poste</v>
      </c>
      <c r="I6120" s="194" t="str">
        <f>+'Información ELECTRO PUNO'!F6100</f>
        <v>Madera Tratada</v>
      </c>
      <c r="J6120" s="194" t="str">
        <f>+'Información ELECTRO PUNO'!B6100</f>
        <v>PPM20</v>
      </c>
      <c r="K6120" s="9" t="str">
        <f t="shared" si="683"/>
        <v>POSTE DE MADERA TRATADA DE 12 mts. CL.5</v>
      </c>
      <c r="L6120" s="139">
        <f t="shared" si="684"/>
        <v>0.41</v>
      </c>
    </row>
    <row r="6121" spans="1:12" x14ac:dyDescent="0.25">
      <c r="A6121" s="193">
        <f>+'Información ELECTRO PUNO'!A6101</f>
        <v>6100</v>
      </c>
      <c r="B6121" s="26" t="str">
        <f t="shared" si="682"/>
        <v>SICODI</v>
      </c>
      <c r="C6121" s="9" t="str">
        <f t="shared" si="678"/>
        <v>Puno</v>
      </c>
      <c r="D6121" s="9" t="str">
        <f t="shared" si="679"/>
        <v>No Reporta</v>
      </c>
      <c r="E6121" s="9" t="str">
        <f t="shared" si="680"/>
        <v>No Reporta</v>
      </c>
      <c r="F6121" s="194" t="str">
        <f>+'Información ELECTRO PUNO'!E6101</f>
        <v>MT</v>
      </c>
      <c r="G6121" s="194">
        <f>+'Información ELECTRO PUNO'!G6101</f>
        <v>12</v>
      </c>
      <c r="H6121" s="9" t="str">
        <f t="shared" si="681"/>
        <v>Poste</v>
      </c>
      <c r="I6121" s="194" t="str">
        <f>+'Información ELECTRO PUNO'!F6101</f>
        <v>Madera Tratada</v>
      </c>
      <c r="J6121" s="194" t="str">
        <f>+'Información ELECTRO PUNO'!B6101</f>
        <v>PPM20</v>
      </c>
      <c r="K6121" s="9" t="str">
        <f t="shared" si="683"/>
        <v>POSTE DE MADERA TRATADA DE 12 mts. CL.5</v>
      </c>
      <c r="L6121" s="139">
        <f t="shared" si="684"/>
        <v>0.41</v>
      </c>
    </row>
    <row r="6122" spans="1:12" x14ac:dyDescent="0.25">
      <c r="A6122" s="193">
        <f>+'Información ELECTRO PUNO'!A6102</f>
        <v>6101</v>
      </c>
      <c r="B6122" s="26" t="str">
        <f t="shared" si="682"/>
        <v>SICODI</v>
      </c>
      <c r="C6122" s="9" t="str">
        <f t="shared" si="678"/>
        <v>Puno</v>
      </c>
      <c r="D6122" s="9" t="str">
        <f t="shared" si="679"/>
        <v>No Reporta</v>
      </c>
      <c r="E6122" s="9" t="str">
        <f t="shared" si="680"/>
        <v>No Reporta</v>
      </c>
      <c r="F6122" s="194" t="str">
        <f>+'Información ELECTRO PUNO'!E6102</f>
        <v>MT</v>
      </c>
      <c r="G6122" s="194">
        <f>+'Información ELECTRO PUNO'!G6102</f>
        <v>12</v>
      </c>
      <c r="H6122" s="9" t="str">
        <f t="shared" si="681"/>
        <v>Poste</v>
      </c>
      <c r="I6122" s="194" t="str">
        <f>+'Información ELECTRO PUNO'!F6102</f>
        <v>Madera Tratada</v>
      </c>
      <c r="J6122" s="194" t="str">
        <f>+'Información ELECTRO PUNO'!B6102</f>
        <v>PPM20</v>
      </c>
      <c r="K6122" s="9" t="str">
        <f t="shared" si="683"/>
        <v>POSTE DE MADERA TRATADA DE 12 mts. CL.5</v>
      </c>
      <c r="L6122" s="139">
        <f t="shared" si="684"/>
        <v>0.41</v>
      </c>
    </row>
    <row r="6123" spans="1:12" x14ac:dyDescent="0.25">
      <c r="A6123" s="193">
        <f>+'Información ELECTRO PUNO'!A6103</f>
        <v>6102</v>
      </c>
      <c r="B6123" s="26" t="str">
        <f t="shared" si="682"/>
        <v>SICODI</v>
      </c>
      <c r="C6123" s="9" t="str">
        <f t="shared" si="678"/>
        <v>Puno</v>
      </c>
      <c r="D6123" s="9" t="str">
        <f t="shared" si="679"/>
        <v>No Reporta</v>
      </c>
      <c r="E6123" s="9" t="str">
        <f t="shared" si="680"/>
        <v>No Reporta</v>
      </c>
      <c r="F6123" s="194" t="str">
        <f>+'Información ELECTRO PUNO'!E6103</f>
        <v>MT</v>
      </c>
      <c r="G6123" s="194">
        <f>+'Información ELECTRO PUNO'!G6103</f>
        <v>12</v>
      </c>
      <c r="H6123" s="9" t="str">
        <f t="shared" si="681"/>
        <v>Poste</v>
      </c>
      <c r="I6123" s="194" t="str">
        <f>+'Información ELECTRO PUNO'!F6103</f>
        <v>Madera Tratada</v>
      </c>
      <c r="J6123" s="194" t="str">
        <f>+'Información ELECTRO PUNO'!B6103</f>
        <v>PPM20</v>
      </c>
      <c r="K6123" s="9" t="str">
        <f t="shared" si="683"/>
        <v>POSTE DE MADERA TRATADA DE 12 mts. CL.5</v>
      </c>
      <c r="L6123" s="139">
        <f t="shared" si="684"/>
        <v>0.41</v>
      </c>
    </row>
    <row r="6124" spans="1:12" x14ac:dyDescent="0.25">
      <c r="A6124" s="193">
        <f>+'Información ELECTRO PUNO'!A6104</f>
        <v>6103</v>
      </c>
      <c r="B6124" s="26" t="str">
        <f t="shared" si="682"/>
        <v>SICODI</v>
      </c>
      <c r="C6124" s="9" t="str">
        <f t="shared" si="678"/>
        <v>Puno</v>
      </c>
      <c r="D6124" s="9" t="str">
        <f t="shared" si="679"/>
        <v>No Reporta</v>
      </c>
      <c r="E6124" s="9" t="str">
        <f t="shared" si="680"/>
        <v>No Reporta</v>
      </c>
      <c r="F6124" s="194" t="str">
        <f>+'Información ELECTRO PUNO'!E6104</f>
        <v>MT</v>
      </c>
      <c r="G6124" s="194">
        <f>+'Información ELECTRO PUNO'!G6104</f>
        <v>12</v>
      </c>
      <c r="H6124" s="9" t="str">
        <f t="shared" si="681"/>
        <v>Poste</v>
      </c>
      <c r="I6124" s="194" t="str">
        <f>+'Información ELECTRO PUNO'!F6104</f>
        <v>Madera Tratada</v>
      </c>
      <c r="J6124" s="194" t="str">
        <f>+'Información ELECTRO PUNO'!B6104</f>
        <v>PPM20</v>
      </c>
      <c r="K6124" s="9" t="str">
        <f t="shared" si="683"/>
        <v>POSTE DE MADERA TRATADA DE 12 mts. CL.5</v>
      </c>
      <c r="L6124" s="139">
        <f t="shared" si="684"/>
        <v>0.41</v>
      </c>
    </row>
    <row r="6125" spans="1:12" x14ac:dyDescent="0.25">
      <c r="A6125" s="193">
        <f>+'Información ELECTRO PUNO'!A6105</f>
        <v>6104</v>
      </c>
      <c r="B6125" s="26" t="str">
        <f t="shared" si="682"/>
        <v>SICODI</v>
      </c>
      <c r="C6125" s="9" t="str">
        <f t="shared" si="678"/>
        <v>Puno</v>
      </c>
      <c r="D6125" s="9" t="str">
        <f t="shared" si="679"/>
        <v>No Reporta</v>
      </c>
      <c r="E6125" s="9" t="str">
        <f t="shared" si="680"/>
        <v>No Reporta</v>
      </c>
      <c r="F6125" s="194" t="str">
        <f>+'Información ELECTRO PUNO'!E6105</f>
        <v>MT</v>
      </c>
      <c r="G6125" s="194">
        <f>+'Información ELECTRO PUNO'!G6105</f>
        <v>12</v>
      </c>
      <c r="H6125" s="9" t="str">
        <f t="shared" si="681"/>
        <v>Poste</v>
      </c>
      <c r="I6125" s="194" t="str">
        <f>+'Información ELECTRO PUNO'!F6105</f>
        <v>Madera Tratada</v>
      </c>
      <c r="J6125" s="194" t="str">
        <f>+'Información ELECTRO PUNO'!B6105</f>
        <v>PPM20</v>
      </c>
      <c r="K6125" s="9" t="str">
        <f t="shared" si="683"/>
        <v>POSTE DE MADERA TRATADA DE 12 mts. CL.5</v>
      </c>
      <c r="L6125" s="139">
        <f t="shared" si="684"/>
        <v>0.41</v>
      </c>
    </row>
    <row r="6126" spans="1:12" x14ac:dyDescent="0.25">
      <c r="A6126" s="193">
        <f>+'Información ELECTRO PUNO'!A6106</f>
        <v>6105</v>
      </c>
      <c r="B6126" s="26" t="str">
        <f t="shared" si="682"/>
        <v>SICODI</v>
      </c>
      <c r="C6126" s="9" t="str">
        <f t="shared" si="678"/>
        <v>Puno</v>
      </c>
      <c r="D6126" s="9" t="str">
        <f t="shared" si="679"/>
        <v>No Reporta</v>
      </c>
      <c r="E6126" s="9" t="str">
        <f t="shared" si="680"/>
        <v>No Reporta</v>
      </c>
      <c r="F6126" s="194" t="str">
        <f>+'Información ELECTRO PUNO'!E6106</f>
        <v>MT</v>
      </c>
      <c r="G6126" s="194">
        <f>+'Información ELECTRO PUNO'!G6106</f>
        <v>12</v>
      </c>
      <c r="H6126" s="9" t="str">
        <f t="shared" si="681"/>
        <v>Poste</v>
      </c>
      <c r="I6126" s="194" t="str">
        <f>+'Información ELECTRO PUNO'!F6106</f>
        <v>Madera Tratada</v>
      </c>
      <c r="J6126" s="194" t="str">
        <f>+'Información ELECTRO PUNO'!B6106</f>
        <v>PPM20</v>
      </c>
      <c r="K6126" s="9" t="str">
        <f t="shared" si="683"/>
        <v>POSTE DE MADERA TRATADA DE 12 mts. CL.5</v>
      </c>
      <c r="L6126" s="139">
        <f t="shared" si="684"/>
        <v>0.41</v>
      </c>
    </row>
    <row r="6127" spans="1:12" x14ac:dyDescent="0.25">
      <c r="A6127" s="193">
        <f>+'Información ELECTRO PUNO'!A6107</f>
        <v>6106</v>
      </c>
      <c r="B6127" s="26" t="str">
        <f t="shared" si="682"/>
        <v>SICODI</v>
      </c>
      <c r="C6127" s="9" t="str">
        <f t="shared" si="678"/>
        <v>Puno</v>
      </c>
      <c r="D6127" s="9" t="str">
        <f t="shared" si="679"/>
        <v>No Reporta</v>
      </c>
      <c r="E6127" s="9" t="str">
        <f t="shared" si="680"/>
        <v>No Reporta</v>
      </c>
      <c r="F6127" s="194" t="str">
        <f>+'Información ELECTRO PUNO'!E6107</f>
        <v>MT</v>
      </c>
      <c r="G6127" s="194">
        <f>+'Información ELECTRO PUNO'!G6107</f>
        <v>12</v>
      </c>
      <c r="H6127" s="9" t="str">
        <f t="shared" si="681"/>
        <v>Poste</v>
      </c>
      <c r="I6127" s="194" t="str">
        <f>+'Información ELECTRO PUNO'!F6107</f>
        <v>Madera Tratada</v>
      </c>
      <c r="J6127" s="194" t="str">
        <f>+'Información ELECTRO PUNO'!B6107</f>
        <v>PPM20</v>
      </c>
      <c r="K6127" s="9" t="str">
        <f t="shared" si="683"/>
        <v>POSTE DE MADERA TRATADA DE 12 mts. CL.5</v>
      </c>
      <c r="L6127" s="139">
        <f t="shared" si="684"/>
        <v>0.41</v>
      </c>
    </row>
    <row r="6128" spans="1:12" x14ac:dyDescent="0.25">
      <c r="A6128" s="193">
        <f>+'Información ELECTRO PUNO'!A6108</f>
        <v>6107</v>
      </c>
      <c r="B6128" s="26" t="str">
        <f t="shared" si="682"/>
        <v>SICODI</v>
      </c>
      <c r="C6128" s="9" t="str">
        <f t="shared" si="678"/>
        <v>Puno</v>
      </c>
      <c r="D6128" s="9" t="str">
        <f t="shared" si="679"/>
        <v>No Reporta</v>
      </c>
      <c r="E6128" s="9" t="str">
        <f t="shared" si="680"/>
        <v>No Reporta</v>
      </c>
      <c r="F6128" s="194" t="str">
        <f>+'Información ELECTRO PUNO'!E6108</f>
        <v>MT</v>
      </c>
      <c r="G6128" s="194">
        <f>+'Información ELECTRO PUNO'!G6108</f>
        <v>12</v>
      </c>
      <c r="H6128" s="9" t="str">
        <f t="shared" si="681"/>
        <v>Poste</v>
      </c>
      <c r="I6128" s="194" t="str">
        <f>+'Información ELECTRO PUNO'!F6108</f>
        <v>Madera Tratada</v>
      </c>
      <c r="J6128" s="194" t="str">
        <f>+'Información ELECTRO PUNO'!B6108</f>
        <v>PPM20</v>
      </c>
      <c r="K6128" s="9" t="str">
        <f t="shared" si="683"/>
        <v>POSTE DE MADERA TRATADA DE 12 mts. CL.5</v>
      </c>
      <c r="L6128" s="139">
        <f t="shared" si="684"/>
        <v>0.41</v>
      </c>
    </row>
    <row r="6129" spans="1:12" x14ac:dyDescent="0.25">
      <c r="A6129" s="193">
        <f>+'Información ELECTRO PUNO'!A6109</f>
        <v>6108</v>
      </c>
      <c r="B6129" s="26" t="str">
        <f t="shared" si="682"/>
        <v>SICODI</v>
      </c>
      <c r="C6129" s="9" t="str">
        <f t="shared" si="678"/>
        <v>Puno</v>
      </c>
      <c r="D6129" s="9" t="str">
        <f t="shared" si="679"/>
        <v>No Reporta</v>
      </c>
      <c r="E6129" s="9" t="str">
        <f t="shared" si="680"/>
        <v>No Reporta</v>
      </c>
      <c r="F6129" s="194" t="str">
        <f>+'Información ELECTRO PUNO'!E6109</f>
        <v>MT</v>
      </c>
      <c r="G6129" s="194">
        <f>+'Información ELECTRO PUNO'!G6109</f>
        <v>12</v>
      </c>
      <c r="H6129" s="9" t="str">
        <f t="shared" si="681"/>
        <v>Poste</v>
      </c>
      <c r="I6129" s="194" t="str">
        <f>+'Información ELECTRO PUNO'!F6109</f>
        <v>Madera Tratada</v>
      </c>
      <c r="J6129" s="194" t="str">
        <f>+'Información ELECTRO PUNO'!B6109</f>
        <v>PPM20</v>
      </c>
      <c r="K6129" s="9" t="str">
        <f t="shared" si="683"/>
        <v>POSTE DE MADERA TRATADA DE 12 mts. CL.5</v>
      </c>
      <c r="L6129" s="139">
        <f t="shared" si="684"/>
        <v>0.41</v>
      </c>
    </row>
    <row r="6130" spans="1:12" x14ac:dyDescent="0.25">
      <c r="A6130" s="193">
        <f>+'Información ELECTRO PUNO'!A6110</f>
        <v>6109</v>
      </c>
      <c r="B6130" s="26" t="str">
        <f t="shared" si="682"/>
        <v>SICODI</v>
      </c>
      <c r="C6130" s="9" t="str">
        <f t="shared" si="678"/>
        <v>Puno</v>
      </c>
      <c r="D6130" s="9" t="str">
        <f t="shared" si="679"/>
        <v>No Reporta</v>
      </c>
      <c r="E6130" s="9" t="str">
        <f t="shared" si="680"/>
        <v>No Reporta</v>
      </c>
      <c r="F6130" s="194" t="str">
        <f>+'Información ELECTRO PUNO'!E6110</f>
        <v>MT</v>
      </c>
      <c r="G6130" s="194">
        <f>+'Información ELECTRO PUNO'!G6110</f>
        <v>12</v>
      </c>
      <c r="H6130" s="9" t="str">
        <f t="shared" si="681"/>
        <v>Poste</v>
      </c>
      <c r="I6130" s="194" t="str">
        <f>+'Información ELECTRO PUNO'!F6110</f>
        <v>Madera Tratada</v>
      </c>
      <c r="J6130" s="194" t="str">
        <f>+'Información ELECTRO PUNO'!B6110</f>
        <v>PPM20</v>
      </c>
      <c r="K6130" s="9" t="str">
        <f t="shared" si="683"/>
        <v>POSTE DE MADERA TRATADA DE 12 mts. CL.5</v>
      </c>
      <c r="L6130" s="139">
        <f t="shared" si="684"/>
        <v>0.41</v>
      </c>
    </row>
    <row r="6131" spans="1:12" x14ac:dyDescent="0.25">
      <c r="A6131" s="193">
        <f>+'Información ELECTRO PUNO'!A6111</f>
        <v>6110</v>
      </c>
      <c r="B6131" s="26" t="str">
        <f t="shared" si="682"/>
        <v>SICODI</v>
      </c>
      <c r="C6131" s="9" t="str">
        <f t="shared" si="678"/>
        <v>Puno</v>
      </c>
      <c r="D6131" s="9" t="str">
        <f t="shared" si="679"/>
        <v>No Reporta</v>
      </c>
      <c r="E6131" s="9" t="str">
        <f t="shared" si="680"/>
        <v>No Reporta</v>
      </c>
      <c r="F6131" s="194" t="str">
        <f>+'Información ELECTRO PUNO'!E6111</f>
        <v>MT</v>
      </c>
      <c r="G6131" s="194">
        <f>+'Información ELECTRO PUNO'!G6111</f>
        <v>12</v>
      </c>
      <c r="H6131" s="9" t="str">
        <f t="shared" si="681"/>
        <v>Poste</v>
      </c>
      <c r="I6131" s="194" t="str">
        <f>+'Información ELECTRO PUNO'!F6111</f>
        <v>Madera Tratada</v>
      </c>
      <c r="J6131" s="194" t="str">
        <f>+'Información ELECTRO PUNO'!B6111</f>
        <v>PPM20</v>
      </c>
      <c r="K6131" s="9" t="str">
        <f t="shared" si="683"/>
        <v>POSTE DE MADERA TRATADA DE 12 mts. CL.5</v>
      </c>
      <c r="L6131" s="139">
        <f t="shared" si="684"/>
        <v>0.41</v>
      </c>
    </row>
    <row r="6132" spans="1:12" x14ac:dyDescent="0.25">
      <c r="A6132" s="193">
        <f>+'Información ELECTRO PUNO'!A6112</f>
        <v>6111</v>
      </c>
      <c r="B6132" s="26" t="str">
        <f t="shared" si="682"/>
        <v>SICODI</v>
      </c>
      <c r="C6132" s="9" t="str">
        <f t="shared" si="678"/>
        <v>Puno</v>
      </c>
      <c r="D6132" s="9" t="str">
        <f t="shared" si="679"/>
        <v>No Reporta</v>
      </c>
      <c r="E6132" s="9" t="str">
        <f t="shared" si="680"/>
        <v>No Reporta</v>
      </c>
      <c r="F6132" s="194" t="str">
        <f>+'Información ELECTRO PUNO'!E6112</f>
        <v>MT</v>
      </c>
      <c r="G6132" s="194">
        <f>+'Información ELECTRO PUNO'!G6112</f>
        <v>12</v>
      </c>
      <c r="H6132" s="9" t="str">
        <f t="shared" si="681"/>
        <v>Poste</v>
      </c>
      <c r="I6132" s="194" t="str">
        <f>+'Información ELECTRO PUNO'!F6112</f>
        <v>Madera Tratada</v>
      </c>
      <c r="J6132" s="194" t="str">
        <f>+'Información ELECTRO PUNO'!B6112</f>
        <v>PPM20</v>
      </c>
      <c r="K6132" s="9" t="str">
        <f t="shared" si="683"/>
        <v>POSTE DE MADERA TRATADA DE 12 mts. CL.5</v>
      </c>
      <c r="L6132" s="139">
        <f t="shared" si="684"/>
        <v>0.41</v>
      </c>
    </row>
    <row r="6133" spans="1:12" x14ac:dyDescent="0.25">
      <c r="A6133" s="193">
        <f>+'Información ELECTRO PUNO'!A6113</f>
        <v>6112</v>
      </c>
      <c r="B6133" s="26" t="str">
        <f t="shared" si="682"/>
        <v>SICODI</v>
      </c>
      <c r="C6133" s="9" t="str">
        <f t="shared" si="678"/>
        <v>Puno</v>
      </c>
      <c r="D6133" s="9" t="str">
        <f t="shared" si="679"/>
        <v>No Reporta</v>
      </c>
      <c r="E6133" s="9" t="str">
        <f t="shared" si="680"/>
        <v>No Reporta</v>
      </c>
      <c r="F6133" s="194" t="str">
        <f>+'Información ELECTRO PUNO'!E6113</f>
        <v>MT</v>
      </c>
      <c r="G6133" s="194">
        <f>+'Información ELECTRO PUNO'!G6113</f>
        <v>12</v>
      </c>
      <c r="H6133" s="9" t="str">
        <f t="shared" si="681"/>
        <v>Poste</v>
      </c>
      <c r="I6133" s="194" t="str">
        <f>+'Información ELECTRO PUNO'!F6113</f>
        <v>Madera Tratada</v>
      </c>
      <c r="J6133" s="194" t="str">
        <f>+'Información ELECTRO PUNO'!B6113</f>
        <v>PPM20</v>
      </c>
      <c r="K6133" s="9" t="str">
        <f t="shared" si="683"/>
        <v>POSTE DE MADERA TRATADA DE 12 mts. CL.5</v>
      </c>
      <c r="L6133" s="139">
        <f t="shared" si="684"/>
        <v>0.41</v>
      </c>
    </row>
    <row r="6134" spans="1:12" x14ac:dyDescent="0.25">
      <c r="A6134" s="193">
        <f>+'Información ELECTRO PUNO'!A6114</f>
        <v>6113</v>
      </c>
      <c r="B6134" s="26" t="str">
        <f t="shared" si="682"/>
        <v>SICODI</v>
      </c>
      <c r="C6134" s="9" t="str">
        <f t="shared" si="678"/>
        <v>Puno</v>
      </c>
      <c r="D6134" s="9" t="str">
        <f t="shared" si="679"/>
        <v>No Reporta</v>
      </c>
      <c r="E6134" s="9" t="str">
        <f t="shared" si="680"/>
        <v>No Reporta</v>
      </c>
      <c r="F6134" s="194" t="str">
        <f>+'Información ELECTRO PUNO'!E6114</f>
        <v>MT</v>
      </c>
      <c r="G6134" s="194">
        <f>+'Información ELECTRO PUNO'!G6114</f>
        <v>12</v>
      </c>
      <c r="H6134" s="9" t="str">
        <f t="shared" si="681"/>
        <v>Poste</v>
      </c>
      <c r="I6134" s="194" t="str">
        <f>+'Información ELECTRO PUNO'!F6114</f>
        <v>Madera Tratada</v>
      </c>
      <c r="J6134" s="194" t="str">
        <f>+'Información ELECTRO PUNO'!B6114</f>
        <v>PPM20</v>
      </c>
      <c r="K6134" s="9" t="str">
        <f t="shared" si="683"/>
        <v>POSTE DE MADERA TRATADA DE 12 mts. CL.5</v>
      </c>
      <c r="L6134" s="139">
        <f t="shared" si="684"/>
        <v>0.41</v>
      </c>
    </row>
    <row r="6135" spans="1:12" x14ac:dyDescent="0.25">
      <c r="A6135" s="193">
        <f>+'Información ELECTRO PUNO'!A6115</f>
        <v>6114</v>
      </c>
      <c r="B6135" s="26" t="str">
        <f t="shared" si="682"/>
        <v>SICODI</v>
      </c>
      <c r="C6135" s="9" t="str">
        <f t="shared" si="678"/>
        <v>Puno</v>
      </c>
      <c r="D6135" s="9" t="str">
        <f t="shared" si="679"/>
        <v>No Reporta</v>
      </c>
      <c r="E6135" s="9" t="str">
        <f t="shared" si="680"/>
        <v>No Reporta</v>
      </c>
      <c r="F6135" s="194" t="str">
        <f>+'Información ELECTRO PUNO'!E6115</f>
        <v>MT</v>
      </c>
      <c r="G6135" s="194">
        <f>+'Información ELECTRO PUNO'!G6115</f>
        <v>12</v>
      </c>
      <c r="H6135" s="9" t="str">
        <f t="shared" si="681"/>
        <v>Poste</v>
      </c>
      <c r="I6135" s="194" t="str">
        <f>+'Información ELECTRO PUNO'!F6115</f>
        <v>Madera Tratada</v>
      </c>
      <c r="J6135" s="194" t="str">
        <f>+'Información ELECTRO PUNO'!B6115</f>
        <v>PPM20</v>
      </c>
      <c r="K6135" s="9" t="str">
        <f t="shared" si="683"/>
        <v>POSTE DE MADERA TRATADA DE 12 mts. CL.5</v>
      </c>
      <c r="L6135" s="139">
        <f t="shared" si="684"/>
        <v>0.41</v>
      </c>
    </row>
    <row r="6136" spans="1:12" x14ac:dyDescent="0.25">
      <c r="A6136" s="193">
        <f>+'Información ELECTRO PUNO'!A6116</f>
        <v>6115</v>
      </c>
      <c r="B6136" s="26" t="str">
        <f t="shared" si="682"/>
        <v>SICODI</v>
      </c>
      <c r="C6136" s="9" t="str">
        <f t="shared" si="678"/>
        <v>Puno</v>
      </c>
      <c r="D6136" s="9" t="str">
        <f t="shared" si="679"/>
        <v>No Reporta</v>
      </c>
      <c r="E6136" s="9" t="str">
        <f t="shared" si="680"/>
        <v>No Reporta</v>
      </c>
      <c r="F6136" s="194" t="str">
        <f>+'Información ELECTRO PUNO'!E6116</f>
        <v>MT</v>
      </c>
      <c r="G6136" s="194">
        <f>+'Información ELECTRO PUNO'!G6116</f>
        <v>12</v>
      </c>
      <c r="H6136" s="9" t="str">
        <f t="shared" si="681"/>
        <v>Poste</v>
      </c>
      <c r="I6136" s="194" t="str">
        <f>+'Información ELECTRO PUNO'!F6116</f>
        <v>Madera Tratada</v>
      </c>
      <c r="J6136" s="194" t="str">
        <f>+'Información ELECTRO PUNO'!B6116</f>
        <v>PPM20</v>
      </c>
      <c r="K6136" s="9" t="str">
        <f t="shared" si="683"/>
        <v>POSTE DE MADERA TRATADA DE 12 mts. CL.5</v>
      </c>
      <c r="L6136" s="139">
        <f t="shared" si="684"/>
        <v>0.41</v>
      </c>
    </row>
    <row r="6137" spans="1:12" x14ac:dyDescent="0.25">
      <c r="A6137" s="193">
        <f>+'Información ELECTRO PUNO'!A6117</f>
        <v>6116</v>
      </c>
      <c r="B6137" s="26" t="str">
        <f t="shared" si="682"/>
        <v>SICODI</v>
      </c>
      <c r="C6137" s="9" t="str">
        <f t="shared" si="678"/>
        <v>Puno</v>
      </c>
      <c r="D6137" s="9" t="str">
        <f t="shared" si="679"/>
        <v>No Reporta</v>
      </c>
      <c r="E6137" s="9" t="str">
        <f t="shared" si="680"/>
        <v>No Reporta</v>
      </c>
      <c r="F6137" s="194" t="str">
        <f>+'Información ELECTRO PUNO'!E6117</f>
        <v>MT</v>
      </c>
      <c r="G6137" s="194">
        <f>+'Información ELECTRO PUNO'!G6117</f>
        <v>12</v>
      </c>
      <c r="H6137" s="9" t="str">
        <f t="shared" si="681"/>
        <v>Poste</v>
      </c>
      <c r="I6137" s="194" t="str">
        <f>+'Información ELECTRO PUNO'!F6117</f>
        <v>Madera Tratada</v>
      </c>
      <c r="J6137" s="194" t="str">
        <f>+'Información ELECTRO PUNO'!B6117</f>
        <v>PPM20</v>
      </c>
      <c r="K6137" s="9" t="str">
        <f t="shared" si="683"/>
        <v>POSTE DE MADERA TRATADA DE 12 mts. CL.5</v>
      </c>
      <c r="L6137" s="139">
        <f t="shared" si="684"/>
        <v>0.41</v>
      </c>
    </row>
    <row r="6138" spans="1:12" x14ac:dyDescent="0.25">
      <c r="A6138" s="193">
        <f>+'Información ELECTRO PUNO'!A6118</f>
        <v>6117</v>
      </c>
      <c r="B6138" s="26" t="str">
        <f t="shared" si="682"/>
        <v>SICODI</v>
      </c>
      <c r="C6138" s="9" t="str">
        <f t="shared" si="678"/>
        <v>Puno</v>
      </c>
      <c r="D6138" s="9" t="str">
        <f t="shared" si="679"/>
        <v>No Reporta</v>
      </c>
      <c r="E6138" s="9" t="str">
        <f t="shared" si="680"/>
        <v>No Reporta</v>
      </c>
      <c r="F6138" s="194" t="str">
        <f>+'Información ELECTRO PUNO'!E6118</f>
        <v>MT</v>
      </c>
      <c r="G6138" s="194">
        <f>+'Información ELECTRO PUNO'!G6118</f>
        <v>12</v>
      </c>
      <c r="H6138" s="9" t="str">
        <f t="shared" si="681"/>
        <v>Poste</v>
      </c>
      <c r="I6138" s="194" t="str">
        <f>+'Información ELECTRO PUNO'!F6118</f>
        <v>Madera Tratada</v>
      </c>
      <c r="J6138" s="194" t="str">
        <f>+'Información ELECTRO PUNO'!B6118</f>
        <v>PPM20</v>
      </c>
      <c r="K6138" s="9" t="str">
        <f t="shared" si="683"/>
        <v>POSTE DE MADERA TRATADA DE 12 mts. CL.5</v>
      </c>
      <c r="L6138" s="139">
        <f t="shared" si="684"/>
        <v>0.41</v>
      </c>
    </row>
    <row r="6139" spans="1:12" x14ac:dyDescent="0.25">
      <c r="A6139" s="193">
        <f>+'Información ELECTRO PUNO'!A6119</f>
        <v>6118</v>
      </c>
      <c r="B6139" s="26" t="str">
        <f t="shared" si="682"/>
        <v>SICODI</v>
      </c>
      <c r="C6139" s="9" t="str">
        <f t="shared" si="678"/>
        <v>Puno</v>
      </c>
      <c r="D6139" s="9" t="str">
        <f t="shared" si="679"/>
        <v>No Reporta</v>
      </c>
      <c r="E6139" s="9" t="str">
        <f t="shared" si="680"/>
        <v>No Reporta</v>
      </c>
      <c r="F6139" s="194" t="str">
        <f>+'Información ELECTRO PUNO'!E6119</f>
        <v>MT</v>
      </c>
      <c r="G6139" s="194">
        <f>+'Información ELECTRO PUNO'!G6119</f>
        <v>12</v>
      </c>
      <c r="H6139" s="9" t="str">
        <f t="shared" si="681"/>
        <v>Poste</v>
      </c>
      <c r="I6139" s="194" t="str">
        <f>+'Información ELECTRO PUNO'!F6119</f>
        <v>Madera Tratada</v>
      </c>
      <c r="J6139" s="194" t="str">
        <f>+'Información ELECTRO PUNO'!B6119</f>
        <v>PPM20</v>
      </c>
      <c r="K6139" s="9" t="str">
        <f t="shared" si="683"/>
        <v>POSTE DE MADERA TRATADA DE 12 mts. CL.5</v>
      </c>
      <c r="L6139" s="139">
        <f t="shared" si="684"/>
        <v>0.41</v>
      </c>
    </row>
    <row r="6140" spans="1:12" x14ac:dyDescent="0.25">
      <c r="A6140" s="193">
        <f>+'Información ELECTRO PUNO'!A6120</f>
        <v>6119</v>
      </c>
      <c r="B6140" s="26" t="str">
        <f t="shared" si="682"/>
        <v>SICODI</v>
      </c>
      <c r="C6140" s="9" t="str">
        <f t="shared" si="678"/>
        <v>Puno</v>
      </c>
      <c r="D6140" s="9" t="str">
        <f t="shared" si="679"/>
        <v>No Reporta</v>
      </c>
      <c r="E6140" s="9" t="str">
        <f t="shared" si="680"/>
        <v>No Reporta</v>
      </c>
      <c r="F6140" s="194" t="str">
        <f>+'Información ELECTRO PUNO'!E6120</f>
        <v>MT</v>
      </c>
      <c r="G6140" s="194">
        <f>+'Información ELECTRO PUNO'!G6120</f>
        <v>12</v>
      </c>
      <c r="H6140" s="9" t="str">
        <f t="shared" si="681"/>
        <v>Poste</v>
      </c>
      <c r="I6140" s="194" t="str">
        <f>+'Información ELECTRO PUNO'!F6120</f>
        <v>Madera Tratada</v>
      </c>
      <c r="J6140" s="194" t="str">
        <f>+'Información ELECTRO PUNO'!B6120</f>
        <v>PPM20</v>
      </c>
      <c r="K6140" s="9" t="str">
        <f t="shared" si="683"/>
        <v>POSTE DE MADERA TRATADA DE 12 mts. CL.5</v>
      </c>
      <c r="L6140" s="139">
        <f t="shared" si="684"/>
        <v>0.41</v>
      </c>
    </row>
    <row r="6141" spans="1:12" x14ac:dyDescent="0.25">
      <c r="A6141" s="193">
        <f>+'Información ELECTRO PUNO'!A6121</f>
        <v>6120</v>
      </c>
      <c r="B6141" s="26" t="str">
        <f t="shared" si="682"/>
        <v>SICODI</v>
      </c>
      <c r="C6141" s="9" t="str">
        <f t="shared" si="678"/>
        <v>Puno</v>
      </c>
      <c r="D6141" s="9" t="str">
        <f t="shared" si="679"/>
        <v>No Reporta</v>
      </c>
      <c r="E6141" s="9" t="str">
        <f t="shared" si="680"/>
        <v>No Reporta</v>
      </c>
      <c r="F6141" s="194" t="str">
        <f>+'Información ELECTRO PUNO'!E6121</f>
        <v>MT</v>
      </c>
      <c r="G6141" s="194">
        <f>+'Información ELECTRO PUNO'!G6121</f>
        <v>12</v>
      </c>
      <c r="H6141" s="9" t="str">
        <f t="shared" si="681"/>
        <v>Poste</v>
      </c>
      <c r="I6141" s="194" t="str">
        <f>+'Información ELECTRO PUNO'!F6121</f>
        <v>Madera Tratada</v>
      </c>
      <c r="J6141" s="194" t="str">
        <f>+'Información ELECTRO PUNO'!B6121</f>
        <v>PPM20</v>
      </c>
      <c r="K6141" s="9" t="str">
        <f t="shared" si="683"/>
        <v>POSTE DE MADERA TRATADA DE 12 mts. CL.5</v>
      </c>
      <c r="L6141" s="139">
        <f t="shared" si="684"/>
        <v>0.41</v>
      </c>
    </row>
    <row r="6142" spans="1:12" x14ac:dyDescent="0.25">
      <c r="A6142" s="193">
        <f>+'Información ELECTRO PUNO'!A6122</f>
        <v>6121</v>
      </c>
      <c r="B6142" s="26" t="str">
        <f t="shared" si="682"/>
        <v>SICODI</v>
      </c>
      <c r="C6142" s="9" t="str">
        <f t="shared" si="678"/>
        <v>Puno</v>
      </c>
      <c r="D6142" s="9" t="str">
        <f t="shared" si="679"/>
        <v>No Reporta</v>
      </c>
      <c r="E6142" s="9" t="str">
        <f t="shared" si="680"/>
        <v>No Reporta</v>
      </c>
      <c r="F6142" s="194" t="str">
        <f>+'Información ELECTRO PUNO'!E6122</f>
        <v>MT</v>
      </c>
      <c r="G6142" s="194">
        <f>+'Información ELECTRO PUNO'!G6122</f>
        <v>12</v>
      </c>
      <c r="H6142" s="9" t="str">
        <f t="shared" si="681"/>
        <v>Poste</v>
      </c>
      <c r="I6142" s="194" t="str">
        <f>+'Información ELECTRO PUNO'!F6122</f>
        <v>Madera Tratada</v>
      </c>
      <c r="J6142" s="194" t="str">
        <f>+'Información ELECTRO PUNO'!B6122</f>
        <v>PPM20</v>
      </c>
      <c r="K6142" s="9" t="str">
        <f t="shared" si="683"/>
        <v>POSTE DE MADERA TRATADA DE 12 mts. CL.5</v>
      </c>
      <c r="L6142" s="139">
        <f t="shared" si="684"/>
        <v>0.41</v>
      </c>
    </row>
    <row r="6143" spans="1:12" x14ac:dyDescent="0.25">
      <c r="A6143" s="193">
        <f>+'Información ELECTRO PUNO'!A6123</f>
        <v>6122</v>
      </c>
      <c r="B6143" s="26" t="str">
        <f t="shared" si="682"/>
        <v>SICODI</v>
      </c>
      <c r="C6143" s="9" t="str">
        <f t="shared" si="678"/>
        <v>Puno</v>
      </c>
      <c r="D6143" s="9" t="str">
        <f t="shared" si="679"/>
        <v>No Reporta</v>
      </c>
      <c r="E6143" s="9" t="str">
        <f t="shared" si="680"/>
        <v>No Reporta</v>
      </c>
      <c r="F6143" s="194" t="str">
        <f>+'Información ELECTRO PUNO'!E6123</f>
        <v>MT</v>
      </c>
      <c r="G6143" s="194">
        <f>+'Información ELECTRO PUNO'!G6123</f>
        <v>12</v>
      </c>
      <c r="H6143" s="9" t="str">
        <f t="shared" si="681"/>
        <v>Poste</v>
      </c>
      <c r="I6143" s="194" t="str">
        <f>+'Información ELECTRO PUNO'!F6123</f>
        <v>Madera Tratada</v>
      </c>
      <c r="J6143" s="194" t="str">
        <f>+'Información ELECTRO PUNO'!B6123</f>
        <v>PPM20</v>
      </c>
      <c r="K6143" s="9" t="str">
        <f t="shared" si="683"/>
        <v>POSTE DE MADERA TRATADA DE 12 mts. CL.5</v>
      </c>
      <c r="L6143" s="139">
        <f t="shared" si="684"/>
        <v>0.41</v>
      </c>
    </row>
    <row r="6144" spans="1:12" x14ac:dyDescent="0.25">
      <c r="A6144" s="193">
        <f>+'Información ELECTRO PUNO'!A6124</f>
        <v>6123</v>
      </c>
      <c r="B6144" s="26" t="str">
        <f t="shared" si="682"/>
        <v>SICODI</v>
      </c>
      <c r="C6144" s="9" t="str">
        <f t="shared" si="678"/>
        <v>Puno</v>
      </c>
      <c r="D6144" s="9" t="str">
        <f t="shared" si="679"/>
        <v>No Reporta</v>
      </c>
      <c r="E6144" s="9" t="str">
        <f t="shared" si="680"/>
        <v>No Reporta</v>
      </c>
      <c r="F6144" s="194" t="str">
        <f>+'Información ELECTRO PUNO'!E6124</f>
        <v>MT</v>
      </c>
      <c r="G6144" s="194">
        <f>+'Información ELECTRO PUNO'!G6124</f>
        <v>12</v>
      </c>
      <c r="H6144" s="9" t="str">
        <f t="shared" si="681"/>
        <v>Poste</v>
      </c>
      <c r="I6144" s="194" t="str">
        <f>+'Información ELECTRO PUNO'!F6124</f>
        <v>Madera Tratada</v>
      </c>
      <c r="J6144" s="194" t="str">
        <f>+'Información ELECTRO PUNO'!B6124</f>
        <v>PPM20</v>
      </c>
      <c r="K6144" s="9" t="str">
        <f t="shared" si="683"/>
        <v>POSTE DE MADERA TRATADA DE 12 mts. CL.5</v>
      </c>
      <c r="L6144" s="139">
        <f t="shared" si="684"/>
        <v>0.41</v>
      </c>
    </row>
    <row r="6145" spans="1:12" x14ac:dyDescent="0.25">
      <c r="A6145" s="193">
        <f>+'Información ELECTRO PUNO'!A6125</f>
        <v>6124</v>
      </c>
      <c r="B6145" s="26" t="str">
        <f t="shared" si="682"/>
        <v>SICODI</v>
      </c>
      <c r="C6145" s="9" t="str">
        <f t="shared" si="678"/>
        <v>Puno</v>
      </c>
      <c r="D6145" s="9" t="str">
        <f t="shared" si="679"/>
        <v>No Reporta</v>
      </c>
      <c r="E6145" s="9" t="str">
        <f t="shared" si="680"/>
        <v>No Reporta</v>
      </c>
      <c r="F6145" s="194" t="str">
        <f>+'Información ELECTRO PUNO'!E6125</f>
        <v>MT</v>
      </c>
      <c r="G6145" s="194">
        <f>+'Información ELECTRO PUNO'!G6125</f>
        <v>12</v>
      </c>
      <c r="H6145" s="9" t="str">
        <f t="shared" si="681"/>
        <v>Poste</v>
      </c>
      <c r="I6145" s="194" t="str">
        <f>+'Información ELECTRO PUNO'!F6125</f>
        <v>Madera Tratada</v>
      </c>
      <c r="J6145" s="194" t="str">
        <f>+'Información ELECTRO PUNO'!B6125</f>
        <v>PPM20</v>
      </c>
      <c r="K6145" s="9" t="str">
        <f t="shared" si="683"/>
        <v>POSTE DE MADERA TRATADA DE 12 mts. CL.5</v>
      </c>
      <c r="L6145" s="139">
        <f t="shared" si="684"/>
        <v>0.41</v>
      </c>
    </row>
    <row r="6146" spans="1:12" x14ac:dyDescent="0.25">
      <c r="A6146" s="193">
        <f>+'Información ELECTRO PUNO'!A6126</f>
        <v>6125</v>
      </c>
      <c r="B6146" s="26" t="str">
        <f t="shared" si="682"/>
        <v>SICODI</v>
      </c>
      <c r="C6146" s="9" t="str">
        <f t="shared" si="678"/>
        <v>Puno</v>
      </c>
      <c r="D6146" s="9" t="str">
        <f t="shared" si="679"/>
        <v>No Reporta</v>
      </c>
      <c r="E6146" s="9" t="str">
        <f t="shared" si="680"/>
        <v>No Reporta</v>
      </c>
      <c r="F6146" s="194" t="str">
        <f>+'Información ELECTRO PUNO'!E6126</f>
        <v>MT</v>
      </c>
      <c r="G6146" s="194">
        <f>+'Información ELECTRO PUNO'!G6126</f>
        <v>12</v>
      </c>
      <c r="H6146" s="9" t="str">
        <f t="shared" si="681"/>
        <v>Poste</v>
      </c>
      <c r="I6146" s="194" t="str">
        <f>+'Información ELECTRO PUNO'!F6126</f>
        <v>Madera Tratada</v>
      </c>
      <c r="J6146" s="194" t="str">
        <f>+'Información ELECTRO PUNO'!B6126</f>
        <v>PPM20</v>
      </c>
      <c r="K6146" s="9" t="str">
        <f t="shared" si="683"/>
        <v>POSTE DE MADERA TRATADA DE 12 mts. CL.5</v>
      </c>
      <c r="L6146" s="139">
        <f t="shared" si="684"/>
        <v>0.41</v>
      </c>
    </row>
    <row r="6147" spans="1:12" x14ac:dyDescent="0.25">
      <c r="A6147" s="193">
        <f>+'Información ELECTRO PUNO'!A6127</f>
        <v>6126</v>
      </c>
      <c r="B6147" s="26" t="str">
        <f t="shared" si="682"/>
        <v>SICODI</v>
      </c>
      <c r="C6147" s="9" t="str">
        <f t="shared" si="678"/>
        <v>Puno</v>
      </c>
      <c r="D6147" s="9" t="str">
        <f t="shared" si="679"/>
        <v>No Reporta</v>
      </c>
      <c r="E6147" s="9" t="str">
        <f t="shared" si="680"/>
        <v>No Reporta</v>
      </c>
      <c r="F6147" s="194" t="str">
        <f>+'Información ELECTRO PUNO'!E6127</f>
        <v>MT</v>
      </c>
      <c r="G6147" s="194">
        <f>+'Información ELECTRO PUNO'!G6127</f>
        <v>12</v>
      </c>
      <c r="H6147" s="9" t="str">
        <f t="shared" si="681"/>
        <v>Poste</v>
      </c>
      <c r="I6147" s="194" t="str">
        <f>+'Información ELECTRO PUNO'!F6127</f>
        <v>Madera Tratada</v>
      </c>
      <c r="J6147" s="194" t="str">
        <f>+'Información ELECTRO PUNO'!B6127</f>
        <v>PPM20</v>
      </c>
      <c r="K6147" s="9" t="str">
        <f t="shared" si="683"/>
        <v>POSTE DE MADERA TRATADA DE 12 mts. CL.5</v>
      </c>
      <c r="L6147" s="139">
        <f t="shared" si="684"/>
        <v>0.41</v>
      </c>
    </row>
    <row r="6148" spans="1:12" x14ac:dyDescent="0.25">
      <c r="A6148" s="193">
        <f>+'Información ELECTRO PUNO'!A6128</f>
        <v>6127</v>
      </c>
      <c r="B6148" s="26" t="str">
        <f t="shared" si="682"/>
        <v>SICODI</v>
      </c>
      <c r="C6148" s="9" t="str">
        <f t="shared" si="678"/>
        <v>Puno</v>
      </c>
      <c r="D6148" s="9" t="str">
        <f t="shared" si="679"/>
        <v>No Reporta</v>
      </c>
      <c r="E6148" s="9" t="str">
        <f t="shared" si="680"/>
        <v>No Reporta</v>
      </c>
      <c r="F6148" s="194" t="str">
        <f>+'Información ELECTRO PUNO'!E6128</f>
        <v>MT</v>
      </c>
      <c r="G6148" s="194">
        <f>+'Información ELECTRO PUNO'!G6128</f>
        <v>12</v>
      </c>
      <c r="H6148" s="9" t="str">
        <f t="shared" si="681"/>
        <v>Poste</v>
      </c>
      <c r="I6148" s="194" t="str">
        <f>+'Información ELECTRO PUNO'!F6128</f>
        <v>Madera Tratada</v>
      </c>
      <c r="J6148" s="194" t="str">
        <f>+'Información ELECTRO PUNO'!B6128</f>
        <v>PPM20</v>
      </c>
      <c r="K6148" s="9" t="str">
        <f t="shared" si="683"/>
        <v>POSTE DE MADERA TRATADA DE 12 mts. CL.5</v>
      </c>
      <c r="L6148" s="139">
        <f t="shared" si="684"/>
        <v>0.41</v>
      </c>
    </row>
    <row r="6149" spans="1:12" x14ac:dyDescent="0.25">
      <c r="A6149" s="193">
        <f>+'Información ELECTRO PUNO'!A6129</f>
        <v>6128</v>
      </c>
      <c r="B6149" s="26" t="str">
        <f t="shared" si="682"/>
        <v>SICODI</v>
      </c>
      <c r="C6149" s="9" t="str">
        <f t="shared" si="678"/>
        <v>Puno</v>
      </c>
      <c r="D6149" s="9" t="str">
        <f t="shared" si="679"/>
        <v>No Reporta</v>
      </c>
      <c r="E6149" s="9" t="str">
        <f t="shared" si="680"/>
        <v>No Reporta</v>
      </c>
      <c r="F6149" s="194" t="str">
        <f>+'Información ELECTRO PUNO'!E6129</f>
        <v>MT</v>
      </c>
      <c r="G6149" s="194">
        <f>+'Información ELECTRO PUNO'!G6129</f>
        <v>12</v>
      </c>
      <c r="H6149" s="9" t="str">
        <f t="shared" si="681"/>
        <v>Poste</v>
      </c>
      <c r="I6149" s="194" t="str">
        <f>+'Información ELECTRO PUNO'!F6129</f>
        <v>Madera Tratada</v>
      </c>
      <c r="J6149" s="194" t="str">
        <f>+'Información ELECTRO PUNO'!B6129</f>
        <v>PPM20</v>
      </c>
      <c r="K6149" s="9" t="str">
        <f t="shared" si="683"/>
        <v>POSTE DE MADERA TRATADA DE 12 mts. CL.5</v>
      </c>
      <c r="L6149" s="139">
        <f t="shared" si="684"/>
        <v>0.41</v>
      </c>
    </row>
    <row r="6150" spans="1:12" x14ac:dyDescent="0.25">
      <c r="A6150" s="193">
        <f>+'Información ELECTRO PUNO'!A6130</f>
        <v>6129</v>
      </c>
      <c r="B6150" s="26" t="str">
        <f t="shared" si="682"/>
        <v>SICODI</v>
      </c>
      <c r="C6150" s="9" t="str">
        <f t="shared" si="678"/>
        <v>Puno</v>
      </c>
      <c r="D6150" s="9" t="str">
        <f t="shared" si="679"/>
        <v>No Reporta</v>
      </c>
      <c r="E6150" s="9" t="str">
        <f t="shared" si="680"/>
        <v>No Reporta</v>
      </c>
      <c r="F6150" s="194" t="str">
        <f>+'Información ELECTRO PUNO'!E6130</f>
        <v>MT</v>
      </c>
      <c r="G6150" s="194">
        <f>+'Información ELECTRO PUNO'!G6130</f>
        <v>12</v>
      </c>
      <c r="H6150" s="9" t="str">
        <f t="shared" si="681"/>
        <v>Poste</v>
      </c>
      <c r="I6150" s="194" t="str">
        <f>+'Información ELECTRO PUNO'!F6130</f>
        <v>Madera Tratada</v>
      </c>
      <c r="J6150" s="194" t="str">
        <f>+'Información ELECTRO PUNO'!B6130</f>
        <v>PPM20</v>
      </c>
      <c r="K6150" s="9" t="str">
        <f t="shared" si="683"/>
        <v>POSTE DE MADERA TRATADA DE 12 mts. CL.5</v>
      </c>
      <c r="L6150" s="139">
        <f t="shared" si="684"/>
        <v>0.41</v>
      </c>
    </row>
    <row r="6151" spans="1:12" x14ac:dyDescent="0.25">
      <c r="A6151" s="193">
        <f>+'Información ELECTRO PUNO'!A6131</f>
        <v>6130</v>
      </c>
      <c r="B6151" s="26" t="str">
        <f t="shared" si="682"/>
        <v>SICODI</v>
      </c>
      <c r="C6151" s="9" t="str">
        <f t="shared" si="678"/>
        <v>Puno</v>
      </c>
      <c r="D6151" s="9" t="str">
        <f t="shared" si="679"/>
        <v>No Reporta</v>
      </c>
      <c r="E6151" s="9" t="str">
        <f t="shared" si="680"/>
        <v>No Reporta</v>
      </c>
      <c r="F6151" s="194" t="str">
        <f>+'Información ELECTRO PUNO'!E6131</f>
        <v>MT</v>
      </c>
      <c r="G6151" s="194">
        <f>+'Información ELECTRO PUNO'!G6131</f>
        <v>12</v>
      </c>
      <c r="H6151" s="9" t="str">
        <f t="shared" si="681"/>
        <v>Poste</v>
      </c>
      <c r="I6151" s="194" t="str">
        <f>+'Información ELECTRO PUNO'!F6131</f>
        <v>Madera Tratada</v>
      </c>
      <c r="J6151" s="194" t="str">
        <f>+'Información ELECTRO PUNO'!B6131</f>
        <v>PPM20</v>
      </c>
      <c r="K6151" s="9" t="str">
        <f t="shared" si="683"/>
        <v>POSTE DE MADERA TRATADA DE 12 mts. CL.5</v>
      </c>
      <c r="L6151" s="139">
        <f t="shared" si="684"/>
        <v>0.41</v>
      </c>
    </row>
    <row r="6152" spans="1:12" x14ac:dyDescent="0.25">
      <c r="A6152" s="193">
        <f>+'Información ELECTRO PUNO'!A6132</f>
        <v>6131</v>
      </c>
      <c r="B6152" s="26" t="str">
        <f t="shared" si="682"/>
        <v>SICODI</v>
      </c>
      <c r="C6152" s="9" t="str">
        <f t="shared" si="678"/>
        <v>Puno</v>
      </c>
      <c r="D6152" s="9" t="str">
        <f t="shared" si="679"/>
        <v>No Reporta</v>
      </c>
      <c r="E6152" s="9" t="str">
        <f t="shared" si="680"/>
        <v>No Reporta</v>
      </c>
      <c r="F6152" s="194" t="str">
        <f>+'Información ELECTRO PUNO'!E6132</f>
        <v>MT</v>
      </c>
      <c r="G6152" s="194">
        <f>+'Información ELECTRO PUNO'!G6132</f>
        <v>12</v>
      </c>
      <c r="H6152" s="9" t="str">
        <f t="shared" si="681"/>
        <v>Poste</v>
      </c>
      <c r="I6152" s="194" t="str">
        <f>+'Información ELECTRO PUNO'!F6132</f>
        <v>Madera Tratada</v>
      </c>
      <c r="J6152" s="194" t="str">
        <f>+'Información ELECTRO PUNO'!B6132</f>
        <v>PPM20</v>
      </c>
      <c r="K6152" s="9" t="str">
        <f t="shared" si="683"/>
        <v>POSTE DE MADERA TRATADA DE 12 mts. CL.5</v>
      </c>
      <c r="L6152" s="139">
        <f t="shared" si="684"/>
        <v>0.41</v>
      </c>
    </row>
    <row r="6153" spans="1:12" x14ac:dyDescent="0.25">
      <c r="A6153" s="193">
        <f>+'Información ELECTRO PUNO'!A6133</f>
        <v>6132</v>
      </c>
      <c r="B6153" s="26" t="str">
        <f t="shared" si="682"/>
        <v>SICODI</v>
      </c>
      <c r="C6153" s="9" t="str">
        <f t="shared" si="678"/>
        <v>Puno</v>
      </c>
      <c r="D6153" s="9" t="str">
        <f t="shared" si="679"/>
        <v>No Reporta</v>
      </c>
      <c r="E6153" s="9" t="str">
        <f t="shared" si="680"/>
        <v>No Reporta</v>
      </c>
      <c r="F6153" s="194" t="str">
        <f>+'Información ELECTRO PUNO'!E6133</f>
        <v>MT</v>
      </c>
      <c r="G6153" s="194">
        <f>+'Información ELECTRO PUNO'!G6133</f>
        <v>12</v>
      </c>
      <c r="H6153" s="9" t="str">
        <f t="shared" si="681"/>
        <v>Poste</v>
      </c>
      <c r="I6153" s="194" t="str">
        <f>+'Información ELECTRO PUNO'!F6133</f>
        <v>Madera Tratada</v>
      </c>
      <c r="J6153" s="194" t="str">
        <f>+'Información ELECTRO PUNO'!B6133</f>
        <v>PPM20</v>
      </c>
      <c r="K6153" s="9" t="str">
        <f t="shared" si="683"/>
        <v>POSTE DE MADERA TRATADA DE 12 mts. CL.5</v>
      </c>
      <c r="L6153" s="139">
        <f t="shared" si="684"/>
        <v>0.41</v>
      </c>
    </row>
    <row r="6154" spans="1:12" x14ac:dyDescent="0.25">
      <c r="A6154" s="193">
        <f>+'Información ELECTRO PUNO'!A6134</f>
        <v>6133</v>
      </c>
      <c r="B6154" s="26" t="str">
        <f t="shared" si="682"/>
        <v>SICODI</v>
      </c>
      <c r="C6154" s="9" t="str">
        <f t="shared" si="678"/>
        <v>Puno</v>
      </c>
      <c r="D6154" s="9" t="str">
        <f t="shared" si="679"/>
        <v>No Reporta</v>
      </c>
      <c r="E6154" s="9" t="str">
        <f t="shared" si="680"/>
        <v>No Reporta</v>
      </c>
      <c r="F6154" s="194" t="str">
        <f>+'Información ELECTRO PUNO'!E6134</f>
        <v>MT</v>
      </c>
      <c r="G6154" s="194">
        <f>+'Información ELECTRO PUNO'!G6134</f>
        <v>12</v>
      </c>
      <c r="H6154" s="9" t="str">
        <f t="shared" si="681"/>
        <v>Poste</v>
      </c>
      <c r="I6154" s="194" t="str">
        <f>+'Información ELECTRO PUNO'!F6134</f>
        <v>Madera Tratada</v>
      </c>
      <c r="J6154" s="194" t="str">
        <f>+'Información ELECTRO PUNO'!B6134</f>
        <v>PPM20</v>
      </c>
      <c r="K6154" s="9" t="str">
        <f t="shared" si="683"/>
        <v>POSTE DE MADERA TRATADA DE 12 mts. CL.5</v>
      </c>
      <c r="L6154" s="139">
        <f t="shared" si="684"/>
        <v>0.41</v>
      </c>
    </row>
    <row r="6155" spans="1:12" x14ac:dyDescent="0.25">
      <c r="A6155" s="193">
        <f>+'Información ELECTRO PUNO'!A6135</f>
        <v>6134</v>
      </c>
      <c r="B6155" s="26" t="str">
        <f t="shared" si="682"/>
        <v>SICODI</v>
      </c>
      <c r="C6155" s="9" t="str">
        <f t="shared" si="678"/>
        <v>Puno</v>
      </c>
      <c r="D6155" s="9" t="str">
        <f t="shared" si="679"/>
        <v>No Reporta</v>
      </c>
      <c r="E6155" s="9" t="str">
        <f t="shared" si="680"/>
        <v>No Reporta</v>
      </c>
      <c r="F6155" s="194" t="str">
        <f>+'Información ELECTRO PUNO'!E6135</f>
        <v>MT</v>
      </c>
      <c r="G6155" s="194">
        <f>+'Información ELECTRO PUNO'!G6135</f>
        <v>12</v>
      </c>
      <c r="H6155" s="9" t="str">
        <f t="shared" si="681"/>
        <v>Poste</v>
      </c>
      <c r="I6155" s="194" t="str">
        <f>+'Información ELECTRO PUNO'!F6135</f>
        <v>Madera Tratada</v>
      </c>
      <c r="J6155" s="194" t="str">
        <f>+'Información ELECTRO PUNO'!B6135</f>
        <v>PPM20</v>
      </c>
      <c r="K6155" s="9" t="str">
        <f t="shared" si="683"/>
        <v>POSTE DE MADERA TRATADA DE 12 mts. CL.5</v>
      </c>
      <c r="L6155" s="139">
        <f t="shared" si="684"/>
        <v>0.41</v>
      </c>
    </row>
    <row r="6156" spans="1:12" x14ac:dyDescent="0.25">
      <c r="A6156" s="193">
        <f>+'Información ELECTRO PUNO'!A6136</f>
        <v>6135</v>
      </c>
      <c r="B6156" s="26" t="str">
        <f t="shared" si="682"/>
        <v>SICODI</v>
      </c>
      <c r="C6156" s="9" t="str">
        <f t="shared" si="678"/>
        <v>Puno</v>
      </c>
      <c r="D6156" s="9" t="str">
        <f t="shared" si="679"/>
        <v>No Reporta</v>
      </c>
      <c r="E6156" s="9" t="str">
        <f t="shared" si="680"/>
        <v>No Reporta</v>
      </c>
      <c r="F6156" s="194" t="str">
        <f>+'Información ELECTRO PUNO'!E6136</f>
        <v>MT</v>
      </c>
      <c r="G6156" s="194">
        <f>+'Información ELECTRO PUNO'!G6136</f>
        <v>12</v>
      </c>
      <c r="H6156" s="9" t="str">
        <f t="shared" si="681"/>
        <v>Poste</v>
      </c>
      <c r="I6156" s="194" t="str">
        <f>+'Información ELECTRO PUNO'!F6136</f>
        <v>Madera Tratada</v>
      </c>
      <c r="J6156" s="194" t="str">
        <f>+'Información ELECTRO PUNO'!B6136</f>
        <v>PPM20</v>
      </c>
      <c r="K6156" s="9" t="str">
        <f t="shared" si="683"/>
        <v>POSTE DE MADERA TRATADA DE 12 mts. CL.5</v>
      </c>
      <c r="L6156" s="139">
        <f t="shared" si="684"/>
        <v>0.41</v>
      </c>
    </row>
    <row r="6157" spans="1:12" x14ac:dyDescent="0.25">
      <c r="A6157" s="193">
        <f>+'Información ELECTRO PUNO'!A6137</f>
        <v>6136</v>
      </c>
      <c r="B6157" s="26" t="str">
        <f t="shared" si="682"/>
        <v>SICODI</v>
      </c>
      <c r="C6157" s="9" t="str">
        <f t="shared" si="678"/>
        <v>Puno</v>
      </c>
      <c r="D6157" s="9" t="str">
        <f t="shared" si="679"/>
        <v>No Reporta</v>
      </c>
      <c r="E6157" s="9" t="str">
        <f t="shared" si="680"/>
        <v>No Reporta</v>
      </c>
      <c r="F6157" s="194" t="str">
        <f>+'Información ELECTRO PUNO'!E6137</f>
        <v>MT</v>
      </c>
      <c r="G6157" s="194">
        <f>+'Información ELECTRO PUNO'!G6137</f>
        <v>12</v>
      </c>
      <c r="H6157" s="9" t="str">
        <f t="shared" si="681"/>
        <v>Poste</v>
      </c>
      <c r="I6157" s="194" t="str">
        <f>+'Información ELECTRO PUNO'!F6137</f>
        <v>Madera Tratada</v>
      </c>
      <c r="J6157" s="194" t="str">
        <f>+'Información ELECTRO PUNO'!B6137</f>
        <v>PPM20</v>
      </c>
      <c r="K6157" s="9" t="str">
        <f t="shared" si="683"/>
        <v>POSTE DE MADERA TRATADA DE 12 mts. CL.5</v>
      </c>
      <c r="L6157" s="139">
        <f t="shared" si="684"/>
        <v>0.41</v>
      </c>
    </row>
    <row r="6158" spans="1:12" x14ac:dyDescent="0.25">
      <c r="A6158" s="193">
        <f>+'Información ELECTRO PUNO'!A6138</f>
        <v>6137</v>
      </c>
      <c r="B6158" s="26" t="str">
        <f t="shared" si="682"/>
        <v>SICODI</v>
      </c>
      <c r="C6158" s="9" t="str">
        <f t="shared" si="678"/>
        <v>Puno</v>
      </c>
      <c r="D6158" s="9" t="str">
        <f t="shared" si="679"/>
        <v>No Reporta</v>
      </c>
      <c r="E6158" s="9" t="str">
        <f t="shared" si="680"/>
        <v>No Reporta</v>
      </c>
      <c r="F6158" s="194" t="str">
        <f>+'Información ELECTRO PUNO'!E6138</f>
        <v>MT</v>
      </c>
      <c r="G6158" s="194">
        <f>+'Información ELECTRO PUNO'!G6138</f>
        <v>12</v>
      </c>
      <c r="H6158" s="9" t="str">
        <f t="shared" si="681"/>
        <v>Poste</v>
      </c>
      <c r="I6158" s="194" t="str">
        <f>+'Información ELECTRO PUNO'!F6138</f>
        <v>Madera Tratada</v>
      </c>
      <c r="J6158" s="194" t="str">
        <f>+'Información ELECTRO PUNO'!B6138</f>
        <v>PPM20</v>
      </c>
      <c r="K6158" s="9" t="str">
        <f t="shared" si="683"/>
        <v>POSTE DE MADERA TRATADA DE 12 mts. CL.5</v>
      </c>
      <c r="L6158" s="139">
        <f t="shared" si="684"/>
        <v>0.41</v>
      </c>
    </row>
    <row r="6159" spans="1:12" x14ac:dyDescent="0.25">
      <c r="A6159" s="193">
        <f>+'Información ELECTRO PUNO'!A6139</f>
        <v>6138</v>
      </c>
      <c r="B6159" s="26" t="str">
        <f t="shared" si="682"/>
        <v>SICODI</v>
      </c>
      <c r="C6159" s="9" t="str">
        <f t="shared" si="678"/>
        <v>Puno</v>
      </c>
      <c r="D6159" s="9" t="str">
        <f t="shared" si="679"/>
        <v>No Reporta</v>
      </c>
      <c r="E6159" s="9" t="str">
        <f t="shared" si="680"/>
        <v>No Reporta</v>
      </c>
      <c r="F6159" s="194" t="str">
        <f>+'Información ELECTRO PUNO'!E6139</f>
        <v>MT</v>
      </c>
      <c r="G6159" s="194">
        <f>+'Información ELECTRO PUNO'!G6139</f>
        <v>12</v>
      </c>
      <c r="H6159" s="9" t="str">
        <f t="shared" si="681"/>
        <v>Poste</v>
      </c>
      <c r="I6159" s="194" t="str">
        <f>+'Información ELECTRO PUNO'!F6139</f>
        <v>Madera Tratada</v>
      </c>
      <c r="J6159" s="194" t="str">
        <f>+'Información ELECTRO PUNO'!B6139</f>
        <v>PPM20</v>
      </c>
      <c r="K6159" s="9" t="str">
        <f t="shared" si="683"/>
        <v>POSTE DE MADERA TRATADA DE 12 mts. CL.5</v>
      </c>
      <c r="L6159" s="139">
        <f t="shared" si="684"/>
        <v>0.41</v>
      </c>
    </row>
    <row r="6160" spans="1:12" x14ac:dyDescent="0.25">
      <c r="A6160" s="193">
        <f>+'Información ELECTRO PUNO'!A6140</f>
        <v>6139</v>
      </c>
      <c r="B6160" s="26" t="str">
        <f t="shared" si="682"/>
        <v>SICODI</v>
      </c>
      <c r="C6160" s="9" t="str">
        <f t="shared" si="678"/>
        <v>Puno</v>
      </c>
      <c r="D6160" s="9" t="str">
        <f t="shared" si="679"/>
        <v>No Reporta</v>
      </c>
      <c r="E6160" s="9" t="str">
        <f t="shared" si="680"/>
        <v>No Reporta</v>
      </c>
      <c r="F6160" s="194" t="str">
        <f>+'Información ELECTRO PUNO'!E6140</f>
        <v>MT</v>
      </c>
      <c r="G6160" s="194">
        <f>+'Información ELECTRO PUNO'!G6140</f>
        <v>12</v>
      </c>
      <c r="H6160" s="9" t="str">
        <f t="shared" si="681"/>
        <v>Poste</v>
      </c>
      <c r="I6160" s="194" t="str">
        <f>+'Información ELECTRO PUNO'!F6140</f>
        <v>Madera Tratada</v>
      </c>
      <c r="J6160" s="194" t="str">
        <f>+'Información ELECTRO PUNO'!B6140</f>
        <v>PPM20</v>
      </c>
      <c r="K6160" s="9" t="str">
        <f t="shared" si="683"/>
        <v>POSTE DE MADERA TRATADA DE 12 mts. CL.5</v>
      </c>
      <c r="L6160" s="139">
        <f t="shared" si="684"/>
        <v>0.41</v>
      </c>
    </row>
    <row r="6161" spans="1:12" x14ac:dyDescent="0.25">
      <c r="A6161" s="193">
        <f>+'Información ELECTRO PUNO'!A6141</f>
        <v>6140</v>
      </c>
      <c r="B6161" s="26" t="str">
        <f t="shared" si="682"/>
        <v>SICODI</v>
      </c>
      <c r="C6161" s="9" t="str">
        <f t="shared" si="678"/>
        <v>Puno</v>
      </c>
      <c r="D6161" s="9" t="str">
        <f t="shared" si="679"/>
        <v>No Reporta</v>
      </c>
      <c r="E6161" s="9" t="str">
        <f t="shared" si="680"/>
        <v>No Reporta</v>
      </c>
      <c r="F6161" s="194" t="str">
        <f>+'Información ELECTRO PUNO'!E6141</f>
        <v>MT</v>
      </c>
      <c r="G6161" s="194">
        <f>+'Información ELECTRO PUNO'!G6141</f>
        <v>12</v>
      </c>
      <c r="H6161" s="9" t="str">
        <f t="shared" si="681"/>
        <v>Poste</v>
      </c>
      <c r="I6161" s="194" t="str">
        <f>+'Información ELECTRO PUNO'!F6141</f>
        <v>Madera Tratada</v>
      </c>
      <c r="J6161" s="194" t="str">
        <f>+'Información ELECTRO PUNO'!B6141</f>
        <v>PPM20</v>
      </c>
      <c r="K6161" s="9" t="str">
        <f t="shared" si="683"/>
        <v>POSTE DE MADERA TRATADA DE 12 mts. CL.5</v>
      </c>
      <c r="L6161" s="139">
        <f t="shared" si="684"/>
        <v>0.41</v>
      </c>
    </row>
    <row r="6162" spans="1:12" x14ac:dyDescent="0.25">
      <c r="A6162" s="193">
        <f>+'Información ELECTRO PUNO'!A6142</f>
        <v>6141</v>
      </c>
      <c r="B6162" s="26" t="str">
        <f t="shared" si="682"/>
        <v>SICODI</v>
      </c>
      <c r="C6162" s="9" t="str">
        <f t="shared" si="678"/>
        <v>Puno</v>
      </c>
      <c r="D6162" s="9" t="str">
        <f t="shared" si="679"/>
        <v>No Reporta</v>
      </c>
      <c r="E6162" s="9" t="str">
        <f t="shared" si="680"/>
        <v>No Reporta</v>
      </c>
      <c r="F6162" s="194" t="str">
        <f>+'Información ELECTRO PUNO'!E6142</f>
        <v>MT</v>
      </c>
      <c r="G6162" s="194">
        <f>+'Información ELECTRO PUNO'!G6142</f>
        <v>12</v>
      </c>
      <c r="H6162" s="9" t="str">
        <f t="shared" si="681"/>
        <v>Poste</v>
      </c>
      <c r="I6162" s="194" t="str">
        <f>+'Información ELECTRO PUNO'!F6142</f>
        <v>Madera Tratada</v>
      </c>
      <c r="J6162" s="194" t="str">
        <f>+'Información ELECTRO PUNO'!B6142</f>
        <v>PPM20</v>
      </c>
      <c r="K6162" s="9" t="str">
        <f t="shared" si="683"/>
        <v>POSTE DE MADERA TRATADA DE 12 mts. CL.5</v>
      </c>
      <c r="L6162" s="139">
        <f t="shared" si="684"/>
        <v>0.41</v>
      </c>
    </row>
    <row r="6163" spans="1:12" x14ac:dyDescent="0.25">
      <c r="A6163" s="193">
        <f>+'Información ELECTRO PUNO'!A6143</f>
        <v>6142</v>
      </c>
      <c r="B6163" s="26" t="str">
        <f t="shared" si="682"/>
        <v>SICODI</v>
      </c>
      <c r="C6163" s="9" t="str">
        <f t="shared" si="678"/>
        <v>Puno</v>
      </c>
      <c r="D6163" s="9" t="str">
        <f t="shared" si="679"/>
        <v>No Reporta</v>
      </c>
      <c r="E6163" s="9" t="str">
        <f t="shared" si="680"/>
        <v>No Reporta</v>
      </c>
      <c r="F6163" s="194" t="str">
        <f>+'Información ELECTRO PUNO'!E6143</f>
        <v>MT</v>
      </c>
      <c r="G6163" s="194">
        <f>+'Información ELECTRO PUNO'!G6143</f>
        <v>12</v>
      </c>
      <c r="H6163" s="9" t="str">
        <f t="shared" si="681"/>
        <v>Poste</v>
      </c>
      <c r="I6163" s="194" t="str">
        <f>+'Información ELECTRO PUNO'!F6143</f>
        <v>Madera Tratada</v>
      </c>
      <c r="J6163" s="194" t="str">
        <f>+'Información ELECTRO PUNO'!B6143</f>
        <v>PPM20</v>
      </c>
      <c r="K6163" s="9" t="str">
        <f t="shared" si="683"/>
        <v>POSTE DE MADERA TRATADA DE 12 mts. CL.5</v>
      </c>
      <c r="L6163" s="139">
        <f t="shared" si="684"/>
        <v>0.41</v>
      </c>
    </row>
    <row r="6164" spans="1:12" x14ac:dyDescent="0.25">
      <c r="A6164" s="193">
        <f>+'Información ELECTRO PUNO'!A6144</f>
        <v>6143</v>
      </c>
      <c r="B6164" s="26" t="str">
        <f t="shared" si="682"/>
        <v>SICODI</v>
      </c>
      <c r="C6164" s="9" t="str">
        <f t="shared" si="678"/>
        <v>Puno</v>
      </c>
      <c r="D6164" s="9" t="str">
        <f t="shared" si="679"/>
        <v>No Reporta</v>
      </c>
      <c r="E6164" s="9" t="str">
        <f t="shared" si="680"/>
        <v>No Reporta</v>
      </c>
      <c r="F6164" s="194" t="str">
        <f>+'Información ELECTRO PUNO'!E6144</f>
        <v>MT</v>
      </c>
      <c r="G6164" s="194">
        <f>+'Información ELECTRO PUNO'!G6144</f>
        <v>12</v>
      </c>
      <c r="H6164" s="9" t="str">
        <f t="shared" si="681"/>
        <v>Poste</v>
      </c>
      <c r="I6164" s="194" t="str">
        <f>+'Información ELECTRO PUNO'!F6144</f>
        <v>Madera Tratada</v>
      </c>
      <c r="J6164" s="194" t="str">
        <f>+'Información ELECTRO PUNO'!B6144</f>
        <v>PPM20</v>
      </c>
      <c r="K6164" s="9" t="str">
        <f t="shared" si="683"/>
        <v>POSTE DE MADERA TRATADA DE 12 mts. CL.5</v>
      </c>
      <c r="L6164" s="139">
        <f t="shared" si="684"/>
        <v>0.41</v>
      </c>
    </row>
    <row r="6165" spans="1:12" x14ac:dyDescent="0.25">
      <c r="A6165" s="193">
        <f>+'Información ELECTRO PUNO'!A6145</f>
        <v>6144</v>
      </c>
      <c r="B6165" s="26" t="str">
        <f t="shared" si="682"/>
        <v>SICODI</v>
      </c>
      <c r="C6165" s="9" t="str">
        <f t="shared" si="678"/>
        <v>Puno</v>
      </c>
      <c r="D6165" s="9" t="str">
        <f t="shared" si="679"/>
        <v>No Reporta</v>
      </c>
      <c r="E6165" s="9" t="str">
        <f t="shared" si="680"/>
        <v>No Reporta</v>
      </c>
      <c r="F6165" s="194" t="str">
        <f>+'Información ELECTRO PUNO'!E6145</f>
        <v>MT</v>
      </c>
      <c r="G6165" s="194">
        <f>+'Información ELECTRO PUNO'!G6145</f>
        <v>12</v>
      </c>
      <c r="H6165" s="9" t="str">
        <f t="shared" si="681"/>
        <v>Poste</v>
      </c>
      <c r="I6165" s="194" t="str">
        <f>+'Información ELECTRO PUNO'!F6145</f>
        <v>Madera Tratada</v>
      </c>
      <c r="J6165" s="194" t="str">
        <f>+'Información ELECTRO PUNO'!B6145</f>
        <v>PPM20</v>
      </c>
      <c r="K6165" s="9" t="str">
        <f t="shared" si="683"/>
        <v>POSTE DE MADERA TRATADA DE 12 mts. CL.5</v>
      </c>
      <c r="L6165" s="139">
        <f t="shared" si="684"/>
        <v>0.41</v>
      </c>
    </row>
    <row r="6166" spans="1:12" x14ac:dyDescent="0.25">
      <c r="A6166" s="193">
        <f>+'Información ELECTRO PUNO'!A6146</f>
        <v>6145</v>
      </c>
      <c r="B6166" s="26" t="str">
        <f t="shared" si="682"/>
        <v>SICODI</v>
      </c>
      <c r="C6166" s="9" t="str">
        <f t="shared" ref="C6166:C6229" si="685">+$C$10</f>
        <v>Puno</v>
      </c>
      <c r="D6166" s="9" t="str">
        <f t="shared" ref="D6166:D6229" si="686">+$D$10</f>
        <v>No Reporta</v>
      </c>
      <c r="E6166" s="9" t="str">
        <f t="shared" ref="E6166:E6229" si="687">+$E$10</f>
        <v>No Reporta</v>
      </c>
      <c r="F6166" s="194" t="str">
        <f>+'Información ELECTRO PUNO'!E6146</f>
        <v>MT</v>
      </c>
      <c r="G6166" s="194">
        <f>+'Información ELECTRO PUNO'!G6146</f>
        <v>12</v>
      </c>
      <c r="H6166" s="9" t="str">
        <f t="shared" ref="H6166:H6229" si="688">+$H$10</f>
        <v>Poste</v>
      </c>
      <c r="I6166" s="194" t="str">
        <f>+'Información ELECTRO PUNO'!F6146</f>
        <v>Madera Tratada</v>
      </c>
      <c r="J6166" s="194" t="str">
        <f>+'Información ELECTRO PUNO'!B6146</f>
        <v>PPM20</v>
      </c>
      <c r="K6166" s="9" t="str">
        <f t="shared" si="683"/>
        <v>POSTE DE MADERA TRATADA DE 12 mts. CL.5</v>
      </c>
      <c r="L6166" s="139">
        <f t="shared" si="684"/>
        <v>0.41</v>
      </c>
    </row>
    <row r="6167" spans="1:12" x14ac:dyDescent="0.25">
      <c r="A6167" s="193">
        <f>+'Información ELECTRO PUNO'!A6147</f>
        <v>6146</v>
      </c>
      <c r="B6167" s="26" t="str">
        <f t="shared" ref="B6167:B6230" si="689">+INDEX($B$8:$B$16,MATCH(J6167,$J$8:$J$16,0))</f>
        <v>SICODI</v>
      </c>
      <c r="C6167" s="9" t="str">
        <f t="shared" si="685"/>
        <v>Puno</v>
      </c>
      <c r="D6167" s="9" t="str">
        <f t="shared" si="686"/>
        <v>No Reporta</v>
      </c>
      <c r="E6167" s="9" t="str">
        <f t="shared" si="687"/>
        <v>No Reporta</v>
      </c>
      <c r="F6167" s="194" t="str">
        <f>+'Información ELECTRO PUNO'!E6147</f>
        <v>MT</v>
      </c>
      <c r="G6167" s="194">
        <f>+'Información ELECTRO PUNO'!G6147</f>
        <v>12</v>
      </c>
      <c r="H6167" s="9" t="str">
        <f t="shared" si="688"/>
        <v>Poste</v>
      </c>
      <c r="I6167" s="194" t="str">
        <f>+'Información ELECTRO PUNO'!F6147</f>
        <v>Madera Tratada</v>
      </c>
      <c r="J6167" s="194" t="str">
        <f>+'Información ELECTRO PUNO'!B6147</f>
        <v>PPM20</v>
      </c>
      <c r="K6167" s="9" t="str">
        <f t="shared" ref="K6167:K6230" si="690">+VLOOKUP(J6167,$J$8:$K$16,2,FALSE)</f>
        <v>POSTE DE MADERA TRATADA DE 12 mts. CL.5</v>
      </c>
      <c r="L6167" s="139">
        <f t="shared" ref="L6167:L6230" si="691">+VLOOKUP(J6167,$J$8:$U$16,12,FALSE)</f>
        <v>0.41</v>
      </c>
    </row>
    <row r="6168" spans="1:12" x14ac:dyDescent="0.25">
      <c r="A6168" s="193">
        <f>+'Información ELECTRO PUNO'!A6148</f>
        <v>6147</v>
      </c>
      <c r="B6168" s="26" t="str">
        <f t="shared" si="689"/>
        <v>SICODI</v>
      </c>
      <c r="C6168" s="9" t="str">
        <f t="shared" si="685"/>
        <v>Puno</v>
      </c>
      <c r="D6168" s="9" t="str">
        <f t="shared" si="686"/>
        <v>No Reporta</v>
      </c>
      <c r="E6168" s="9" t="str">
        <f t="shared" si="687"/>
        <v>No Reporta</v>
      </c>
      <c r="F6168" s="194" t="str">
        <f>+'Información ELECTRO PUNO'!E6148</f>
        <v>MT</v>
      </c>
      <c r="G6168" s="194">
        <f>+'Información ELECTRO PUNO'!G6148</f>
        <v>12</v>
      </c>
      <c r="H6168" s="9" t="str">
        <f t="shared" si="688"/>
        <v>Poste</v>
      </c>
      <c r="I6168" s="194" t="str">
        <f>+'Información ELECTRO PUNO'!F6148</f>
        <v>Madera Tratada</v>
      </c>
      <c r="J6168" s="194" t="str">
        <f>+'Información ELECTRO PUNO'!B6148</f>
        <v>PPM20</v>
      </c>
      <c r="K6168" s="9" t="str">
        <f t="shared" si="690"/>
        <v>POSTE DE MADERA TRATADA DE 12 mts. CL.5</v>
      </c>
      <c r="L6168" s="139">
        <f t="shared" si="691"/>
        <v>0.41</v>
      </c>
    </row>
    <row r="6169" spans="1:12" x14ac:dyDescent="0.25">
      <c r="A6169" s="193">
        <f>+'Información ELECTRO PUNO'!A6149</f>
        <v>6148</v>
      </c>
      <c r="B6169" s="26" t="str">
        <f t="shared" si="689"/>
        <v>SICODI</v>
      </c>
      <c r="C6169" s="9" t="str">
        <f t="shared" si="685"/>
        <v>Puno</v>
      </c>
      <c r="D6169" s="9" t="str">
        <f t="shared" si="686"/>
        <v>No Reporta</v>
      </c>
      <c r="E6169" s="9" t="str">
        <f t="shared" si="687"/>
        <v>No Reporta</v>
      </c>
      <c r="F6169" s="194" t="str">
        <f>+'Información ELECTRO PUNO'!E6149</f>
        <v>MT</v>
      </c>
      <c r="G6169" s="194">
        <f>+'Información ELECTRO PUNO'!G6149</f>
        <v>12</v>
      </c>
      <c r="H6169" s="9" t="str">
        <f t="shared" si="688"/>
        <v>Poste</v>
      </c>
      <c r="I6169" s="194" t="str">
        <f>+'Información ELECTRO PUNO'!F6149</f>
        <v>Madera Tratada</v>
      </c>
      <c r="J6169" s="194" t="str">
        <f>+'Información ELECTRO PUNO'!B6149</f>
        <v>PPM20</v>
      </c>
      <c r="K6169" s="9" t="str">
        <f t="shared" si="690"/>
        <v>POSTE DE MADERA TRATADA DE 12 mts. CL.5</v>
      </c>
      <c r="L6169" s="139">
        <f t="shared" si="691"/>
        <v>0.41</v>
      </c>
    </row>
    <row r="6170" spans="1:12" x14ac:dyDescent="0.25">
      <c r="A6170" s="193">
        <f>+'Información ELECTRO PUNO'!A6150</f>
        <v>6149</v>
      </c>
      <c r="B6170" s="26" t="str">
        <f t="shared" si="689"/>
        <v>SICODI</v>
      </c>
      <c r="C6170" s="9" t="str">
        <f t="shared" si="685"/>
        <v>Puno</v>
      </c>
      <c r="D6170" s="9" t="str">
        <f t="shared" si="686"/>
        <v>No Reporta</v>
      </c>
      <c r="E6170" s="9" t="str">
        <f t="shared" si="687"/>
        <v>No Reporta</v>
      </c>
      <c r="F6170" s="194" t="str">
        <f>+'Información ELECTRO PUNO'!E6150</f>
        <v>MT</v>
      </c>
      <c r="G6170" s="194">
        <f>+'Información ELECTRO PUNO'!G6150</f>
        <v>12</v>
      </c>
      <c r="H6170" s="9" t="str">
        <f t="shared" si="688"/>
        <v>Poste</v>
      </c>
      <c r="I6170" s="194" t="str">
        <f>+'Información ELECTRO PUNO'!F6150</f>
        <v>Madera Tratada</v>
      </c>
      <c r="J6170" s="194" t="str">
        <f>+'Información ELECTRO PUNO'!B6150</f>
        <v>PPM20</v>
      </c>
      <c r="K6170" s="9" t="str">
        <f t="shared" si="690"/>
        <v>POSTE DE MADERA TRATADA DE 12 mts. CL.5</v>
      </c>
      <c r="L6170" s="139">
        <f t="shared" si="691"/>
        <v>0.41</v>
      </c>
    </row>
    <row r="6171" spans="1:12" x14ac:dyDescent="0.25">
      <c r="A6171" s="193">
        <f>+'Información ELECTRO PUNO'!A6151</f>
        <v>6150</v>
      </c>
      <c r="B6171" s="26" t="str">
        <f t="shared" si="689"/>
        <v>SICODI</v>
      </c>
      <c r="C6171" s="9" t="str">
        <f t="shared" si="685"/>
        <v>Puno</v>
      </c>
      <c r="D6171" s="9" t="str">
        <f t="shared" si="686"/>
        <v>No Reporta</v>
      </c>
      <c r="E6171" s="9" t="str">
        <f t="shared" si="687"/>
        <v>No Reporta</v>
      </c>
      <c r="F6171" s="194" t="str">
        <f>+'Información ELECTRO PUNO'!E6151</f>
        <v>MT</v>
      </c>
      <c r="G6171" s="194">
        <f>+'Información ELECTRO PUNO'!G6151</f>
        <v>12</v>
      </c>
      <c r="H6171" s="9" t="str">
        <f t="shared" si="688"/>
        <v>Poste</v>
      </c>
      <c r="I6171" s="194" t="str">
        <f>+'Información ELECTRO PUNO'!F6151</f>
        <v>Madera Tratada</v>
      </c>
      <c r="J6171" s="194" t="str">
        <f>+'Información ELECTRO PUNO'!B6151</f>
        <v>PPM20</v>
      </c>
      <c r="K6171" s="9" t="str">
        <f t="shared" si="690"/>
        <v>POSTE DE MADERA TRATADA DE 12 mts. CL.5</v>
      </c>
      <c r="L6171" s="139">
        <f t="shared" si="691"/>
        <v>0.41</v>
      </c>
    </row>
    <row r="6172" spans="1:12" x14ac:dyDescent="0.25">
      <c r="A6172" s="193">
        <f>+'Información ELECTRO PUNO'!A6152</f>
        <v>6151</v>
      </c>
      <c r="B6172" s="26" t="str">
        <f t="shared" si="689"/>
        <v>SICODI</v>
      </c>
      <c r="C6172" s="9" t="str">
        <f t="shared" si="685"/>
        <v>Puno</v>
      </c>
      <c r="D6172" s="9" t="str">
        <f t="shared" si="686"/>
        <v>No Reporta</v>
      </c>
      <c r="E6172" s="9" t="str">
        <f t="shared" si="687"/>
        <v>No Reporta</v>
      </c>
      <c r="F6172" s="194" t="str">
        <f>+'Información ELECTRO PUNO'!E6152</f>
        <v>MT</v>
      </c>
      <c r="G6172" s="194">
        <f>+'Información ELECTRO PUNO'!G6152</f>
        <v>12</v>
      </c>
      <c r="H6172" s="9" t="str">
        <f t="shared" si="688"/>
        <v>Poste</v>
      </c>
      <c r="I6172" s="194" t="str">
        <f>+'Información ELECTRO PUNO'!F6152</f>
        <v>Madera Tratada</v>
      </c>
      <c r="J6172" s="194" t="str">
        <f>+'Información ELECTRO PUNO'!B6152</f>
        <v>PPM20</v>
      </c>
      <c r="K6172" s="9" t="str">
        <f t="shared" si="690"/>
        <v>POSTE DE MADERA TRATADA DE 12 mts. CL.5</v>
      </c>
      <c r="L6172" s="139">
        <f t="shared" si="691"/>
        <v>0.41</v>
      </c>
    </row>
    <row r="6173" spans="1:12" x14ac:dyDescent="0.25">
      <c r="A6173" s="193">
        <f>+'Información ELECTRO PUNO'!A6153</f>
        <v>6152</v>
      </c>
      <c r="B6173" s="26" t="str">
        <f t="shared" si="689"/>
        <v>SICODI</v>
      </c>
      <c r="C6173" s="9" t="str">
        <f t="shared" si="685"/>
        <v>Puno</v>
      </c>
      <c r="D6173" s="9" t="str">
        <f t="shared" si="686"/>
        <v>No Reporta</v>
      </c>
      <c r="E6173" s="9" t="str">
        <f t="shared" si="687"/>
        <v>No Reporta</v>
      </c>
      <c r="F6173" s="194" t="str">
        <f>+'Información ELECTRO PUNO'!E6153</f>
        <v>MT</v>
      </c>
      <c r="G6173" s="194">
        <f>+'Información ELECTRO PUNO'!G6153</f>
        <v>12</v>
      </c>
      <c r="H6173" s="9" t="str">
        <f t="shared" si="688"/>
        <v>Poste</v>
      </c>
      <c r="I6173" s="194" t="str">
        <f>+'Información ELECTRO PUNO'!F6153</f>
        <v>Madera Tratada</v>
      </c>
      <c r="J6173" s="194" t="str">
        <f>+'Información ELECTRO PUNO'!B6153</f>
        <v>PPM20</v>
      </c>
      <c r="K6173" s="9" t="str">
        <f t="shared" si="690"/>
        <v>POSTE DE MADERA TRATADA DE 12 mts. CL.5</v>
      </c>
      <c r="L6173" s="139">
        <f t="shared" si="691"/>
        <v>0.41</v>
      </c>
    </row>
    <row r="6174" spans="1:12" x14ac:dyDescent="0.25">
      <c r="A6174" s="193">
        <f>+'Información ELECTRO PUNO'!A6154</f>
        <v>6153</v>
      </c>
      <c r="B6174" s="26" t="str">
        <f t="shared" si="689"/>
        <v>SICODI</v>
      </c>
      <c r="C6174" s="9" t="str">
        <f t="shared" si="685"/>
        <v>Puno</v>
      </c>
      <c r="D6174" s="9" t="str">
        <f t="shared" si="686"/>
        <v>No Reporta</v>
      </c>
      <c r="E6174" s="9" t="str">
        <f t="shared" si="687"/>
        <v>No Reporta</v>
      </c>
      <c r="F6174" s="194" t="str">
        <f>+'Información ELECTRO PUNO'!E6154</f>
        <v>MT</v>
      </c>
      <c r="G6174" s="194">
        <f>+'Información ELECTRO PUNO'!G6154</f>
        <v>12</v>
      </c>
      <c r="H6174" s="9" t="str">
        <f t="shared" si="688"/>
        <v>Poste</v>
      </c>
      <c r="I6174" s="194" t="str">
        <f>+'Información ELECTRO PUNO'!F6154</f>
        <v>Madera Tratada</v>
      </c>
      <c r="J6174" s="194" t="str">
        <f>+'Información ELECTRO PUNO'!B6154</f>
        <v>PPM20</v>
      </c>
      <c r="K6174" s="9" t="str">
        <f t="shared" si="690"/>
        <v>POSTE DE MADERA TRATADA DE 12 mts. CL.5</v>
      </c>
      <c r="L6174" s="139">
        <f t="shared" si="691"/>
        <v>0.41</v>
      </c>
    </row>
    <row r="6175" spans="1:12" x14ac:dyDescent="0.25">
      <c r="A6175" s="193">
        <f>+'Información ELECTRO PUNO'!A6155</f>
        <v>6154</v>
      </c>
      <c r="B6175" s="26" t="str">
        <f t="shared" si="689"/>
        <v>SICODI</v>
      </c>
      <c r="C6175" s="9" t="str">
        <f t="shared" si="685"/>
        <v>Puno</v>
      </c>
      <c r="D6175" s="9" t="str">
        <f t="shared" si="686"/>
        <v>No Reporta</v>
      </c>
      <c r="E6175" s="9" t="str">
        <f t="shared" si="687"/>
        <v>No Reporta</v>
      </c>
      <c r="F6175" s="194" t="str">
        <f>+'Información ELECTRO PUNO'!E6155</f>
        <v>MT</v>
      </c>
      <c r="G6175" s="194">
        <f>+'Información ELECTRO PUNO'!G6155</f>
        <v>12</v>
      </c>
      <c r="H6175" s="9" t="str">
        <f t="shared" si="688"/>
        <v>Poste</v>
      </c>
      <c r="I6175" s="194" t="str">
        <f>+'Información ELECTRO PUNO'!F6155</f>
        <v>Madera Tratada</v>
      </c>
      <c r="J6175" s="194" t="str">
        <f>+'Información ELECTRO PUNO'!B6155</f>
        <v>PPM20</v>
      </c>
      <c r="K6175" s="9" t="str">
        <f t="shared" si="690"/>
        <v>POSTE DE MADERA TRATADA DE 12 mts. CL.5</v>
      </c>
      <c r="L6175" s="139">
        <f t="shared" si="691"/>
        <v>0.41</v>
      </c>
    </row>
    <row r="6176" spans="1:12" x14ac:dyDescent="0.25">
      <c r="A6176" s="193">
        <f>+'Información ELECTRO PUNO'!A6156</f>
        <v>6155</v>
      </c>
      <c r="B6176" s="26" t="str">
        <f t="shared" si="689"/>
        <v>SICODI</v>
      </c>
      <c r="C6176" s="9" t="str">
        <f t="shared" si="685"/>
        <v>Puno</v>
      </c>
      <c r="D6176" s="9" t="str">
        <f t="shared" si="686"/>
        <v>No Reporta</v>
      </c>
      <c r="E6176" s="9" t="str">
        <f t="shared" si="687"/>
        <v>No Reporta</v>
      </c>
      <c r="F6176" s="194" t="str">
        <f>+'Información ELECTRO PUNO'!E6156</f>
        <v>MT</v>
      </c>
      <c r="G6176" s="194">
        <f>+'Información ELECTRO PUNO'!G6156</f>
        <v>12</v>
      </c>
      <c r="H6176" s="9" t="str">
        <f t="shared" si="688"/>
        <v>Poste</v>
      </c>
      <c r="I6176" s="194" t="str">
        <f>+'Información ELECTRO PUNO'!F6156</f>
        <v>Madera Tratada</v>
      </c>
      <c r="J6176" s="194" t="str">
        <f>+'Información ELECTRO PUNO'!B6156</f>
        <v>PPM20</v>
      </c>
      <c r="K6176" s="9" t="str">
        <f t="shared" si="690"/>
        <v>POSTE DE MADERA TRATADA DE 12 mts. CL.5</v>
      </c>
      <c r="L6176" s="139">
        <f t="shared" si="691"/>
        <v>0.41</v>
      </c>
    </row>
    <row r="6177" spans="1:12" x14ac:dyDescent="0.25">
      <c r="A6177" s="193">
        <f>+'Información ELECTRO PUNO'!A6157</f>
        <v>6156</v>
      </c>
      <c r="B6177" s="26" t="str">
        <f t="shared" si="689"/>
        <v>SICODI</v>
      </c>
      <c r="C6177" s="9" t="str">
        <f t="shared" si="685"/>
        <v>Puno</v>
      </c>
      <c r="D6177" s="9" t="str">
        <f t="shared" si="686"/>
        <v>No Reporta</v>
      </c>
      <c r="E6177" s="9" t="str">
        <f t="shared" si="687"/>
        <v>No Reporta</v>
      </c>
      <c r="F6177" s="194" t="str">
        <f>+'Información ELECTRO PUNO'!E6157</f>
        <v>MT</v>
      </c>
      <c r="G6177" s="194">
        <f>+'Información ELECTRO PUNO'!G6157</f>
        <v>12</v>
      </c>
      <c r="H6177" s="9" t="str">
        <f t="shared" si="688"/>
        <v>Poste</v>
      </c>
      <c r="I6177" s="194" t="str">
        <f>+'Información ELECTRO PUNO'!F6157</f>
        <v>Madera Tratada</v>
      </c>
      <c r="J6177" s="194" t="str">
        <f>+'Información ELECTRO PUNO'!B6157</f>
        <v>PPM20</v>
      </c>
      <c r="K6177" s="9" t="str">
        <f t="shared" si="690"/>
        <v>POSTE DE MADERA TRATADA DE 12 mts. CL.5</v>
      </c>
      <c r="L6177" s="139">
        <f t="shared" si="691"/>
        <v>0.41</v>
      </c>
    </row>
    <row r="6178" spans="1:12" x14ac:dyDescent="0.25">
      <c r="A6178" s="193">
        <f>+'Información ELECTRO PUNO'!A6158</f>
        <v>6157</v>
      </c>
      <c r="B6178" s="26" t="str">
        <f t="shared" si="689"/>
        <v>SICODI</v>
      </c>
      <c r="C6178" s="9" t="str">
        <f t="shared" si="685"/>
        <v>Puno</v>
      </c>
      <c r="D6178" s="9" t="str">
        <f t="shared" si="686"/>
        <v>No Reporta</v>
      </c>
      <c r="E6178" s="9" t="str">
        <f t="shared" si="687"/>
        <v>No Reporta</v>
      </c>
      <c r="F6178" s="194" t="str">
        <f>+'Información ELECTRO PUNO'!E6158</f>
        <v>MT</v>
      </c>
      <c r="G6178" s="194">
        <f>+'Información ELECTRO PUNO'!G6158</f>
        <v>12</v>
      </c>
      <c r="H6178" s="9" t="str">
        <f t="shared" si="688"/>
        <v>Poste</v>
      </c>
      <c r="I6178" s="194" t="str">
        <f>+'Información ELECTRO PUNO'!F6158</f>
        <v>Madera Tratada</v>
      </c>
      <c r="J6178" s="194" t="str">
        <f>+'Información ELECTRO PUNO'!B6158</f>
        <v>PPM20</v>
      </c>
      <c r="K6178" s="9" t="str">
        <f t="shared" si="690"/>
        <v>POSTE DE MADERA TRATADA DE 12 mts. CL.5</v>
      </c>
      <c r="L6178" s="139">
        <f t="shared" si="691"/>
        <v>0.41</v>
      </c>
    </row>
    <row r="6179" spans="1:12" x14ac:dyDescent="0.25">
      <c r="A6179" s="193">
        <f>+'Información ELECTRO PUNO'!A6159</f>
        <v>6158</v>
      </c>
      <c r="B6179" s="26" t="str">
        <f t="shared" si="689"/>
        <v>SICODI</v>
      </c>
      <c r="C6179" s="9" t="str">
        <f t="shared" si="685"/>
        <v>Puno</v>
      </c>
      <c r="D6179" s="9" t="str">
        <f t="shared" si="686"/>
        <v>No Reporta</v>
      </c>
      <c r="E6179" s="9" t="str">
        <f t="shared" si="687"/>
        <v>No Reporta</v>
      </c>
      <c r="F6179" s="194" t="str">
        <f>+'Información ELECTRO PUNO'!E6159</f>
        <v>MT</v>
      </c>
      <c r="G6179" s="194">
        <f>+'Información ELECTRO PUNO'!G6159</f>
        <v>12</v>
      </c>
      <c r="H6179" s="9" t="str">
        <f t="shared" si="688"/>
        <v>Poste</v>
      </c>
      <c r="I6179" s="194" t="str">
        <f>+'Información ELECTRO PUNO'!F6159</f>
        <v>Madera Tratada</v>
      </c>
      <c r="J6179" s="194" t="str">
        <f>+'Información ELECTRO PUNO'!B6159</f>
        <v>PPM20</v>
      </c>
      <c r="K6179" s="9" t="str">
        <f t="shared" si="690"/>
        <v>POSTE DE MADERA TRATADA DE 12 mts. CL.5</v>
      </c>
      <c r="L6179" s="139">
        <f t="shared" si="691"/>
        <v>0.41</v>
      </c>
    </row>
    <row r="6180" spans="1:12" x14ac:dyDescent="0.25">
      <c r="A6180" s="193">
        <f>+'Información ELECTRO PUNO'!A6160</f>
        <v>6159</v>
      </c>
      <c r="B6180" s="26" t="str">
        <f t="shared" si="689"/>
        <v>SICODI</v>
      </c>
      <c r="C6180" s="9" t="str">
        <f t="shared" si="685"/>
        <v>Puno</v>
      </c>
      <c r="D6180" s="9" t="str">
        <f t="shared" si="686"/>
        <v>No Reporta</v>
      </c>
      <c r="E6180" s="9" t="str">
        <f t="shared" si="687"/>
        <v>No Reporta</v>
      </c>
      <c r="F6180" s="194" t="str">
        <f>+'Información ELECTRO PUNO'!E6160</f>
        <v>MT</v>
      </c>
      <c r="G6180" s="194">
        <f>+'Información ELECTRO PUNO'!G6160</f>
        <v>12</v>
      </c>
      <c r="H6180" s="9" t="str">
        <f t="shared" si="688"/>
        <v>Poste</v>
      </c>
      <c r="I6180" s="194" t="str">
        <f>+'Información ELECTRO PUNO'!F6160</f>
        <v>Madera Tratada</v>
      </c>
      <c r="J6180" s="194" t="str">
        <f>+'Información ELECTRO PUNO'!B6160</f>
        <v>PPM20</v>
      </c>
      <c r="K6180" s="9" t="str">
        <f t="shared" si="690"/>
        <v>POSTE DE MADERA TRATADA DE 12 mts. CL.5</v>
      </c>
      <c r="L6180" s="139">
        <f t="shared" si="691"/>
        <v>0.41</v>
      </c>
    </row>
    <row r="6181" spans="1:12" x14ac:dyDescent="0.25">
      <c r="A6181" s="193">
        <f>+'Información ELECTRO PUNO'!A6161</f>
        <v>6160</v>
      </c>
      <c r="B6181" s="26" t="str">
        <f t="shared" si="689"/>
        <v>SICODI</v>
      </c>
      <c r="C6181" s="9" t="str">
        <f t="shared" si="685"/>
        <v>Puno</v>
      </c>
      <c r="D6181" s="9" t="str">
        <f t="shared" si="686"/>
        <v>No Reporta</v>
      </c>
      <c r="E6181" s="9" t="str">
        <f t="shared" si="687"/>
        <v>No Reporta</v>
      </c>
      <c r="F6181" s="194" t="str">
        <f>+'Información ELECTRO PUNO'!E6161</f>
        <v>MT</v>
      </c>
      <c r="G6181" s="194">
        <f>+'Información ELECTRO PUNO'!G6161</f>
        <v>12</v>
      </c>
      <c r="H6181" s="9" t="str">
        <f t="shared" si="688"/>
        <v>Poste</v>
      </c>
      <c r="I6181" s="194" t="str">
        <f>+'Información ELECTRO PUNO'!F6161</f>
        <v>Madera Tratada</v>
      </c>
      <c r="J6181" s="194" t="str">
        <f>+'Información ELECTRO PUNO'!B6161</f>
        <v>PPM20</v>
      </c>
      <c r="K6181" s="9" t="str">
        <f t="shared" si="690"/>
        <v>POSTE DE MADERA TRATADA DE 12 mts. CL.5</v>
      </c>
      <c r="L6181" s="139">
        <f t="shared" si="691"/>
        <v>0.41</v>
      </c>
    </row>
    <row r="6182" spans="1:12" x14ac:dyDescent="0.25">
      <c r="A6182" s="193">
        <f>+'Información ELECTRO PUNO'!A6162</f>
        <v>6161</v>
      </c>
      <c r="B6182" s="26" t="str">
        <f t="shared" si="689"/>
        <v>SICODI</v>
      </c>
      <c r="C6182" s="9" t="str">
        <f t="shared" si="685"/>
        <v>Puno</v>
      </c>
      <c r="D6182" s="9" t="str">
        <f t="shared" si="686"/>
        <v>No Reporta</v>
      </c>
      <c r="E6182" s="9" t="str">
        <f t="shared" si="687"/>
        <v>No Reporta</v>
      </c>
      <c r="F6182" s="194" t="str">
        <f>+'Información ELECTRO PUNO'!E6162</f>
        <v>MT</v>
      </c>
      <c r="G6182" s="194">
        <f>+'Información ELECTRO PUNO'!G6162</f>
        <v>12</v>
      </c>
      <c r="H6182" s="9" t="str">
        <f t="shared" si="688"/>
        <v>Poste</v>
      </c>
      <c r="I6182" s="194" t="str">
        <f>+'Información ELECTRO PUNO'!F6162</f>
        <v>Madera Tratada</v>
      </c>
      <c r="J6182" s="194" t="str">
        <f>+'Información ELECTRO PUNO'!B6162</f>
        <v>PPM20</v>
      </c>
      <c r="K6182" s="9" t="str">
        <f t="shared" si="690"/>
        <v>POSTE DE MADERA TRATADA DE 12 mts. CL.5</v>
      </c>
      <c r="L6182" s="139">
        <f t="shared" si="691"/>
        <v>0.41</v>
      </c>
    </row>
    <row r="6183" spans="1:12" x14ac:dyDescent="0.25">
      <c r="A6183" s="193">
        <f>+'Información ELECTRO PUNO'!A6163</f>
        <v>6162</v>
      </c>
      <c r="B6183" s="26" t="str">
        <f t="shared" si="689"/>
        <v>SICODI</v>
      </c>
      <c r="C6183" s="9" t="str">
        <f t="shared" si="685"/>
        <v>Puno</v>
      </c>
      <c r="D6183" s="9" t="str">
        <f t="shared" si="686"/>
        <v>No Reporta</v>
      </c>
      <c r="E6183" s="9" t="str">
        <f t="shared" si="687"/>
        <v>No Reporta</v>
      </c>
      <c r="F6183" s="194" t="str">
        <f>+'Información ELECTRO PUNO'!E6163</f>
        <v>MT</v>
      </c>
      <c r="G6183" s="194">
        <f>+'Información ELECTRO PUNO'!G6163</f>
        <v>12</v>
      </c>
      <c r="H6183" s="9" t="str">
        <f t="shared" si="688"/>
        <v>Poste</v>
      </c>
      <c r="I6183" s="194" t="str">
        <f>+'Información ELECTRO PUNO'!F6163</f>
        <v>Madera Tratada</v>
      </c>
      <c r="J6183" s="194" t="str">
        <f>+'Información ELECTRO PUNO'!B6163</f>
        <v>PPM20</v>
      </c>
      <c r="K6183" s="9" t="str">
        <f t="shared" si="690"/>
        <v>POSTE DE MADERA TRATADA DE 12 mts. CL.5</v>
      </c>
      <c r="L6183" s="139">
        <f t="shared" si="691"/>
        <v>0.41</v>
      </c>
    </row>
    <row r="6184" spans="1:12" x14ac:dyDescent="0.25">
      <c r="A6184" s="193">
        <f>+'Información ELECTRO PUNO'!A6164</f>
        <v>6163</v>
      </c>
      <c r="B6184" s="26" t="str">
        <f t="shared" si="689"/>
        <v>SICODI</v>
      </c>
      <c r="C6184" s="9" t="str">
        <f t="shared" si="685"/>
        <v>Puno</v>
      </c>
      <c r="D6184" s="9" t="str">
        <f t="shared" si="686"/>
        <v>No Reporta</v>
      </c>
      <c r="E6184" s="9" t="str">
        <f t="shared" si="687"/>
        <v>No Reporta</v>
      </c>
      <c r="F6184" s="194" t="str">
        <f>+'Información ELECTRO PUNO'!E6164</f>
        <v>MT</v>
      </c>
      <c r="G6184" s="194">
        <f>+'Información ELECTRO PUNO'!G6164</f>
        <v>12</v>
      </c>
      <c r="H6184" s="9" t="str">
        <f t="shared" si="688"/>
        <v>Poste</v>
      </c>
      <c r="I6184" s="194" t="str">
        <f>+'Información ELECTRO PUNO'!F6164</f>
        <v>Madera Tratada</v>
      </c>
      <c r="J6184" s="194" t="str">
        <f>+'Información ELECTRO PUNO'!B6164</f>
        <v>PPM20</v>
      </c>
      <c r="K6184" s="9" t="str">
        <f t="shared" si="690"/>
        <v>POSTE DE MADERA TRATADA DE 12 mts. CL.5</v>
      </c>
      <c r="L6184" s="139">
        <f t="shared" si="691"/>
        <v>0.41</v>
      </c>
    </row>
    <row r="6185" spans="1:12" x14ac:dyDescent="0.25">
      <c r="A6185" s="193">
        <f>+'Información ELECTRO PUNO'!A6165</f>
        <v>6164</v>
      </c>
      <c r="B6185" s="26" t="str">
        <f t="shared" si="689"/>
        <v>SICODI</v>
      </c>
      <c r="C6185" s="9" t="str">
        <f t="shared" si="685"/>
        <v>Puno</v>
      </c>
      <c r="D6185" s="9" t="str">
        <f t="shared" si="686"/>
        <v>No Reporta</v>
      </c>
      <c r="E6185" s="9" t="str">
        <f t="shared" si="687"/>
        <v>No Reporta</v>
      </c>
      <c r="F6185" s="194" t="str">
        <f>+'Información ELECTRO PUNO'!E6165</f>
        <v>MT</v>
      </c>
      <c r="G6185" s="194">
        <f>+'Información ELECTRO PUNO'!G6165</f>
        <v>12</v>
      </c>
      <c r="H6185" s="9" t="str">
        <f t="shared" si="688"/>
        <v>Poste</v>
      </c>
      <c r="I6185" s="194" t="str">
        <f>+'Información ELECTRO PUNO'!F6165</f>
        <v>Madera Tratada</v>
      </c>
      <c r="J6185" s="194" t="str">
        <f>+'Información ELECTRO PUNO'!B6165</f>
        <v>PPM20</v>
      </c>
      <c r="K6185" s="9" t="str">
        <f t="shared" si="690"/>
        <v>POSTE DE MADERA TRATADA DE 12 mts. CL.5</v>
      </c>
      <c r="L6185" s="139">
        <f t="shared" si="691"/>
        <v>0.41</v>
      </c>
    </row>
    <row r="6186" spans="1:12" x14ac:dyDescent="0.25">
      <c r="A6186" s="193">
        <f>+'Información ELECTRO PUNO'!A6166</f>
        <v>6165</v>
      </c>
      <c r="B6186" s="26" t="str">
        <f t="shared" si="689"/>
        <v>SICODI</v>
      </c>
      <c r="C6186" s="9" t="str">
        <f t="shared" si="685"/>
        <v>Puno</v>
      </c>
      <c r="D6186" s="9" t="str">
        <f t="shared" si="686"/>
        <v>No Reporta</v>
      </c>
      <c r="E6186" s="9" t="str">
        <f t="shared" si="687"/>
        <v>No Reporta</v>
      </c>
      <c r="F6186" s="194" t="str">
        <f>+'Información ELECTRO PUNO'!E6166</f>
        <v>MT</v>
      </c>
      <c r="G6186" s="194">
        <f>+'Información ELECTRO PUNO'!G6166</f>
        <v>12</v>
      </c>
      <c r="H6186" s="9" t="str">
        <f t="shared" si="688"/>
        <v>Poste</v>
      </c>
      <c r="I6186" s="194" t="str">
        <f>+'Información ELECTRO PUNO'!F6166</f>
        <v>Madera Tratada</v>
      </c>
      <c r="J6186" s="194" t="str">
        <f>+'Información ELECTRO PUNO'!B6166</f>
        <v>PPM20</v>
      </c>
      <c r="K6186" s="9" t="str">
        <f t="shared" si="690"/>
        <v>POSTE DE MADERA TRATADA DE 12 mts. CL.5</v>
      </c>
      <c r="L6186" s="139">
        <f t="shared" si="691"/>
        <v>0.41</v>
      </c>
    </row>
    <row r="6187" spans="1:12" x14ac:dyDescent="0.25">
      <c r="A6187" s="193">
        <f>+'Información ELECTRO PUNO'!A6167</f>
        <v>6166</v>
      </c>
      <c r="B6187" s="26" t="str">
        <f t="shared" si="689"/>
        <v>SICODI</v>
      </c>
      <c r="C6187" s="9" t="str">
        <f t="shared" si="685"/>
        <v>Puno</v>
      </c>
      <c r="D6187" s="9" t="str">
        <f t="shared" si="686"/>
        <v>No Reporta</v>
      </c>
      <c r="E6187" s="9" t="str">
        <f t="shared" si="687"/>
        <v>No Reporta</v>
      </c>
      <c r="F6187" s="194" t="str">
        <f>+'Información ELECTRO PUNO'!E6167</f>
        <v>MT</v>
      </c>
      <c r="G6187" s="194">
        <f>+'Información ELECTRO PUNO'!G6167</f>
        <v>12</v>
      </c>
      <c r="H6187" s="9" t="str">
        <f t="shared" si="688"/>
        <v>Poste</v>
      </c>
      <c r="I6187" s="194" t="str">
        <f>+'Información ELECTRO PUNO'!F6167</f>
        <v>Madera Tratada</v>
      </c>
      <c r="J6187" s="194" t="str">
        <f>+'Información ELECTRO PUNO'!B6167</f>
        <v>PPM20</v>
      </c>
      <c r="K6187" s="9" t="str">
        <f t="shared" si="690"/>
        <v>POSTE DE MADERA TRATADA DE 12 mts. CL.5</v>
      </c>
      <c r="L6187" s="139">
        <f t="shared" si="691"/>
        <v>0.41</v>
      </c>
    </row>
    <row r="6188" spans="1:12" x14ac:dyDescent="0.25">
      <c r="A6188" s="193">
        <f>+'Información ELECTRO PUNO'!A6168</f>
        <v>6167</v>
      </c>
      <c r="B6188" s="26" t="str">
        <f t="shared" si="689"/>
        <v>SICODI</v>
      </c>
      <c r="C6188" s="9" t="str">
        <f t="shared" si="685"/>
        <v>Puno</v>
      </c>
      <c r="D6188" s="9" t="str">
        <f t="shared" si="686"/>
        <v>No Reporta</v>
      </c>
      <c r="E6188" s="9" t="str">
        <f t="shared" si="687"/>
        <v>No Reporta</v>
      </c>
      <c r="F6188" s="194" t="str">
        <f>+'Información ELECTRO PUNO'!E6168</f>
        <v>MT</v>
      </c>
      <c r="G6188" s="194">
        <f>+'Información ELECTRO PUNO'!G6168</f>
        <v>12</v>
      </c>
      <c r="H6188" s="9" t="str">
        <f t="shared" si="688"/>
        <v>Poste</v>
      </c>
      <c r="I6188" s="194" t="str">
        <f>+'Información ELECTRO PUNO'!F6168</f>
        <v>Madera Tratada</v>
      </c>
      <c r="J6188" s="194" t="str">
        <f>+'Información ELECTRO PUNO'!B6168</f>
        <v>PPM20</v>
      </c>
      <c r="K6188" s="9" t="str">
        <f t="shared" si="690"/>
        <v>POSTE DE MADERA TRATADA DE 12 mts. CL.5</v>
      </c>
      <c r="L6188" s="139">
        <f t="shared" si="691"/>
        <v>0.41</v>
      </c>
    </row>
    <row r="6189" spans="1:12" x14ac:dyDescent="0.25">
      <c r="A6189" s="193">
        <f>+'Información ELECTRO PUNO'!A6169</f>
        <v>6168</v>
      </c>
      <c r="B6189" s="26" t="str">
        <f t="shared" si="689"/>
        <v>SICODI</v>
      </c>
      <c r="C6189" s="9" t="str">
        <f t="shared" si="685"/>
        <v>Puno</v>
      </c>
      <c r="D6189" s="9" t="str">
        <f t="shared" si="686"/>
        <v>No Reporta</v>
      </c>
      <c r="E6189" s="9" t="str">
        <f t="shared" si="687"/>
        <v>No Reporta</v>
      </c>
      <c r="F6189" s="194" t="str">
        <f>+'Información ELECTRO PUNO'!E6169</f>
        <v>MT</v>
      </c>
      <c r="G6189" s="194">
        <f>+'Información ELECTRO PUNO'!G6169</f>
        <v>12</v>
      </c>
      <c r="H6189" s="9" t="str">
        <f t="shared" si="688"/>
        <v>Poste</v>
      </c>
      <c r="I6189" s="194" t="str">
        <f>+'Información ELECTRO PUNO'!F6169</f>
        <v>Madera Tratada</v>
      </c>
      <c r="J6189" s="194" t="str">
        <f>+'Información ELECTRO PUNO'!B6169</f>
        <v>PPM20</v>
      </c>
      <c r="K6189" s="9" t="str">
        <f t="shared" si="690"/>
        <v>POSTE DE MADERA TRATADA DE 12 mts. CL.5</v>
      </c>
      <c r="L6189" s="139">
        <f t="shared" si="691"/>
        <v>0.41</v>
      </c>
    </row>
    <row r="6190" spans="1:12" x14ac:dyDescent="0.25">
      <c r="A6190" s="193">
        <f>+'Información ELECTRO PUNO'!A6170</f>
        <v>6169</v>
      </c>
      <c r="B6190" s="26" t="str">
        <f t="shared" si="689"/>
        <v>SICODI</v>
      </c>
      <c r="C6190" s="9" t="str">
        <f t="shared" si="685"/>
        <v>Puno</v>
      </c>
      <c r="D6190" s="9" t="str">
        <f t="shared" si="686"/>
        <v>No Reporta</v>
      </c>
      <c r="E6190" s="9" t="str">
        <f t="shared" si="687"/>
        <v>No Reporta</v>
      </c>
      <c r="F6190" s="194" t="str">
        <f>+'Información ELECTRO PUNO'!E6170</f>
        <v>MT</v>
      </c>
      <c r="G6190" s="194">
        <f>+'Información ELECTRO PUNO'!G6170</f>
        <v>12</v>
      </c>
      <c r="H6190" s="9" t="str">
        <f t="shared" si="688"/>
        <v>Poste</v>
      </c>
      <c r="I6190" s="194" t="str">
        <f>+'Información ELECTRO PUNO'!F6170</f>
        <v>Madera Tratada</v>
      </c>
      <c r="J6190" s="194" t="str">
        <f>+'Información ELECTRO PUNO'!B6170</f>
        <v>PPM20</v>
      </c>
      <c r="K6190" s="9" t="str">
        <f t="shared" si="690"/>
        <v>POSTE DE MADERA TRATADA DE 12 mts. CL.5</v>
      </c>
      <c r="L6190" s="139">
        <f t="shared" si="691"/>
        <v>0.41</v>
      </c>
    </row>
    <row r="6191" spans="1:12" x14ac:dyDescent="0.25">
      <c r="A6191" s="193">
        <f>+'Información ELECTRO PUNO'!A6171</f>
        <v>6170</v>
      </c>
      <c r="B6191" s="26" t="str">
        <f t="shared" si="689"/>
        <v>SICODI</v>
      </c>
      <c r="C6191" s="9" t="str">
        <f t="shared" si="685"/>
        <v>Puno</v>
      </c>
      <c r="D6191" s="9" t="str">
        <f t="shared" si="686"/>
        <v>No Reporta</v>
      </c>
      <c r="E6191" s="9" t="str">
        <f t="shared" si="687"/>
        <v>No Reporta</v>
      </c>
      <c r="F6191" s="194" t="str">
        <f>+'Información ELECTRO PUNO'!E6171</f>
        <v>MT</v>
      </c>
      <c r="G6191" s="194">
        <f>+'Información ELECTRO PUNO'!G6171</f>
        <v>12</v>
      </c>
      <c r="H6191" s="9" t="str">
        <f t="shared" si="688"/>
        <v>Poste</v>
      </c>
      <c r="I6191" s="194" t="str">
        <f>+'Información ELECTRO PUNO'!F6171</f>
        <v>Madera Tratada</v>
      </c>
      <c r="J6191" s="194" t="str">
        <f>+'Información ELECTRO PUNO'!B6171</f>
        <v>PPM20</v>
      </c>
      <c r="K6191" s="9" t="str">
        <f t="shared" si="690"/>
        <v>POSTE DE MADERA TRATADA DE 12 mts. CL.5</v>
      </c>
      <c r="L6191" s="139">
        <f t="shared" si="691"/>
        <v>0.41</v>
      </c>
    </row>
    <row r="6192" spans="1:12" x14ac:dyDescent="0.25">
      <c r="A6192" s="193">
        <f>+'Información ELECTRO PUNO'!A6172</f>
        <v>6171</v>
      </c>
      <c r="B6192" s="26" t="str">
        <f t="shared" si="689"/>
        <v>SICODI</v>
      </c>
      <c r="C6192" s="9" t="str">
        <f t="shared" si="685"/>
        <v>Puno</v>
      </c>
      <c r="D6192" s="9" t="str">
        <f t="shared" si="686"/>
        <v>No Reporta</v>
      </c>
      <c r="E6192" s="9" t="str">
        <f t="shared" si="687"/>
        <v>No Reporta</v>
      </c>
      <c r="F6192" s="194" t="str">
        <f>+'Información ELECTRO PUNO'!E6172</f>
        <v>MT</v>
      </c>
      <c r="G6192" s="194">
        <f>+'Información ELECTRO PUNO'!G6172</f>
        <v>12</v>
      </c>
      <c r="H6192" s="9" t="str">
        <f t="shared" si="688"/>
        <v>Poste</v>
      </c>
      <c r="I6192" s="194" t="str">
        <f>+'Información ELECTRO PUNO'!F6172</f>
        <v>Madera Tratada</v>
      </c>
      <c r="J6192" s="194" t="str">
        <f>+'Información ELECTRO PUNO'!B6172</f>
        <v>PPM20</v>
      </c>
      <c r="K6192" s="9" t="str">
        <f t="shared" si="690"/>
        <v>POSTE DE MADERA TRATADA DE 12 mts. CL.5</v>
      </c>
      <c r="L6192" s="139">
        <f t="shared" si="691"/>
        <v>0.41</v>
      </c>
    </row>
    <row r="6193" spans="1:12" x14ac:dyDescent="0.25">
      <c r="A6193" s="193">
        <f>+'Información ELECTRO PUNO'!A6173</f>
        <v>6172</v>
      </c>
      <c r="B6193" s="26" t="str">
        <f t="shared" si="689"/>
        <v>SICODI</v>
      </c>
      <c r="C6193" s="9" t="str">
        <f t="shared" si="685"/>
        <v>Puno</v>
      </c>
      <c r="D6193" s="9" t="str">
        <f t="shared" si="686"/>
        <v>No Reporta</v>
      </c>
      <c r="E6193" s="9" t="str">
        <f t="shared" si="687"/>
        <v>No Reporta</v>
      </c>
      <c r="F6193" s="194" t="str">
        <f>+'Información ELECTRO PUNO'!E6173</f>
        <v>MT</v>
      </c>
      <c r="G6193" s="194">
        <f>+'Información ELECTRO PUNO'!G6173</f>
        <v>12</v>
      </c>
      <c r="H6193" s="9" t="str">
        <f t="shared" si="688"/>
        <v>Poste</v>
      </c>
      <c r="I6193" s="194" t="str">
        <f>+'Información ELECTRO PUNO'!F6173</f>
        <v>Madera Tratada</v>
      </c>
      <c r="J6193" s="194" t="str">
        <f>+'Información ELECTRO PUNO'!B6173</f>
        <v>PPM20</v>
      </c>
      <c r="K6193" s="9" t="str">
        <f t="shared" si="690"/>
        <v>POSTE DE MADERA TRATADA DE 12 mts. CL.5</v>
      </c>
      <c r="L6193" s="139">
        <f t="shared" si="691"/>
        <v>0.41</v>
      </c>
    </row>
    <row r="6194" spans="1:12" x14ac:dyDescent="0.25">
      <c r="A6194" s="193">
        <f>+'Información ELECTRO PUNO'!A6174</f>
        <v>6173</v>
      </c>
      <c r="B6194" s="26" t="str">
        <f t="shared" si="689"/>
        <v>SICODI</v>
      </c>
      <c r="C6194" s="9" t="str">
        <f t="shared" si="685"/>
        <v>Puno</v>
      </c>
      <c r="D6194" s="9" t="str">
        <f t="shared" si="686"/>
        <v>No Reporta</v>
      </c>
      <c r="E6194" s="9" t="str">
        <f t="shared" si="687"/>
        <v>No Reporta</v>
      </c>
      <c r="F6194" s="194" t="str">
        <f>+'Información ELECTRO PUNO'!E6174</f>
        <v>MT</v>
      </c>
      <c r="G6194" s="194">
        <f>+'Información ELECTRO PUNO'!G6174</f>
        <v>12</v>
      </c>
      <c r="H6194" s="9" t="str">
        <f t="shared" si="688"/>
        <v>Poste</v>
      </c>
      <c r="I6194" s="194" t="str">
        <f>+'Información ELECTRO PUNO'!F6174</f>
        <v>Madera Tratada</v>
      </c>
      <c r="J6194" s="194" t="str">
        <f>+'Información ELECTRO PUNO'!B6174</f>
        <v>PPM20</v>
      </c>
      <c r="K6194" s="9" t="str">
        <f t="shared" si="690"/>
        <v>POSTE DE MADERA TRATADA DE 12 mts. CL.5</v>
      </c>
      <c r="L6194" s="139">
        <f t="shared" si="691"/>
        <v>0.41</v>
      </c>
    </row>
    <row r="6195" spans="1:12" x14ac:dyDescent="0.25">
      <c r="A6195" s="193">
        <f>+'Información ELECTRO PUNO'!A6175</f>
        <v>6174</v>
      </c>
      <c r="B6195" s="26" t="str">
        <f t="shared" si="689"/>
        <v>SICODI</v>
      </c>
      <c r="C6195" s="9" t="str">
        <f t="shared" si="685"/>
        <v>Puno</v>
      </c>
      <c r="D6195" s="9" t="str">
        <f t="shared" si="686"/>
        <v>No Reporta</v>
      </c>
      <c r="E6195" s="9" t="str">
        <f t="shared" si="687"/>
        <v>No Reporta</v>
      </c>
      <c r="F6195" s="194" t="str">
        <f>+'Información ELECTRO PUNO'!E6175</f>
        <v>MT</v>
      </c>
      <c r="G6195" s="194">
        <f>+'Información ELECTRO PUNO'!G6175</f>
        <v>12</v>
      </c>
      <c r="H6195" s="9" t="str">
        <f t="shared" si="688"/>
        <v>Poste</v>
      </c>
      <c r="I6195" s="194" t="str">
        <f>+'Información ELECTRO PUNO'!F6175</f>
        <v>Madera Tratada</v>
      </c>
      <c r="J6195" s="194" t="str">
        <f>+'Información ELECTRO PUNO'!B6175</f>
        <v>PPM20</v>
      </c>
      <c r="K6195" s="9" t="str">
        <f t="shared" si="690"/>
        <v>POSTE DE MADERA TRATADA DE 12 mts. CL.5</v>
      </c>
      <c r="L6195" s="139">
        <f t="shared" si="691"/>
        <v>0.41</v>
      </c>
    </row>
    <row r="6196" spans="1:12" x14ac:dyDescent="0.25">
      <c r="A6196" s="193">
        <f>+'Información ELECTRO PUNO'!A6176</f>
        <v>6175</v>
      </c>
      <c r="B6196" s="26" t="str">
        <f t="shared" si="689"/>
        <v>SICODI</v>
      </c>
      <c r="C6196" s="9" t="str">
        <f t="shared" si="685"/>
        <v>Puno</v>
      </c>
      <c r="D6196" s="9" t="str">
        <f t="shared" si="686"/>
        <v>No Reporta</v>
      </c>
      <c r="E6196" s="9" t="str">
        <f t="shared" si="687"/>
        <v>No Reporta</v>
      </c>
      <c r="F6196" s="194" t="str">
        <f>+'Información ELECTRO PUNO'!E6176</f>
        <v>MT</v>
      </c>
      <c r="G6196" s="194">
        <f>+'Información ELECTRO PUNO'!G6176</f>
        <v>12</v>
      </c>
      <c r="H6196" s="9" t="str">
        <f t="shared" si="688"/>
        <v>Poste</v>
      </c>
      <c r="I6196" s="194" t="str">
        <f>+'Información ELECTRO PUNO'!F6176</f>
        <v>Madera Tratada</v>
      </c>
      <c r="J6196" s="194" t="str">
        <f>+'Información ELECTRO PUNO'!B6176</f>
        <v>PPM20</v>
      </c>
      <c r="K6196" s="9" t="str">
        <f t="shared" si="690"/>
        <v>POSTE DE MADERA TRATADA DE 12 mts. CL.5</v>
      </c>
      <c r="L6196" s="139">
        <f t="shared" si="691"/>
        <v>0.41</v>
      </c>
    </row>
    <row r="6197" spans="1:12" x14ac:dyDescent="0.25">
      <c r="A6197" s="193">
        <f>+'Información ELECTRO PUNO'!A6177</f>
        <v>6176</v>
      </c>
      <c r="B6197" s="26" t="str">
        <f t="shared" si="689"/>
        <v>SICODI</v>
      </c>
      <c r="C6197" s="9" t="str">
        <f t="shared" si="685"/>
        <v>Puno</v>
      </c>
      <c r="D6197" s="9" t="str">
        <f t="shared" si="686"/>
        <v>No Reporta</v>
      </c>
      <c r="E6197" s="9" t="str">
        <f t="shared" si="687"/>
        <v>No Reporta</v>
      </c>
      <c r="F6197" s="194" t="str">
        <f>+'Información ELECTRO PUNO'!E6177</f>
        <v>MT</v>
      </c>
      <c r="G6197" s="194">
        <f>+'Información ELECTRO PUNO'!G6177</f>
        <v>12</v>
      </c>
      <c r="H6197" s="9" t="str">
        <f t="shared" si="688"/>
        <v>Poste</v>
      </c>
      <c r="I6197" s="194" t="str">
        <f>+'Información ELECTRO PUNO'!F6177</f>
        <v>Madera Tratada</v>
      </c>
      <c r="J6197" s="194" t="str">
        <f>+'Información ELECTRO PUNO'!B6177</f>
        <v>PPM20</v>
      </c>
      <c r="K6197" s="9" t="str">
        <f t="shared" si="690"/>
        <v>POSTE DE MADERA TRATADA DE 12 mts. CL.5</v>
      </c>
      <c r="L6197" s="139">
        <f t="shared" si="691"/>
        <v>0.41</v>
      </c>
    </row>
    <row r="6198" spans="1:12" x14ac:dyDescent="0.25">
      <c r="A6198" s="193">
        <f>+'Información ELECTRO PUNO'!A6178</f>
        <v>6177</v>
      </c>
      <c r="B6198" s="26" t="str">
        <f t="shared" si="689"/>
        <v>SICODI</v>
      </c>
      <c r="C6198" s="9" t="str">
        <f t="shared" si="685"/>
        <v>Puno</v>
      </c>
      <c r="D6198" s="9" t="str">
        <f t="shared" si="686"/>
        <v>No Reporta</v>
      </c>
      <c r="E6198" s="9" t="str">
        <f t="shared" si="687"/>
        <v>No Reporta</v>
      </c>
      <c r="F6198" s="194" t="str">
        <f>+'Información ELECTRO PUNO'!E6178</f>
        <v>MT</v>
      </c>
      <c r="G6198" s="194">
        <f>+'Información ELECTRO PUNO'!G6178</f>
        <v>12</v>
      </c>
      <c r="H6198" s="9" t="str">
        <f t="shared" si="688"/>
        <v>Poste</v>
      </c>
      <c r="I6198" s="194" t="str">
        <f>+'Información ELECTRO PUNO'!F6178</f>
        <v>Madera Tratada</v>
      </c>
      <c r="J6198" s="194" t="str">
        <f>+'Información ELECTRO PUNO'!B6178</f>
        <v>PPM20</v>
      </c>
      <c r="K6198" s="9" t="str">
        <f t="shared" si="690"/>
        <v>POSTE DE MADERA TRATADA DE 12 mts. CL.5</v>
      </c>
      <c r="L6198" s="139">
        <f t="shared" si="691"/>
        <v>0.41</v>
      </c>
    </row>
    <row r="6199" spans="1:12" x14ac:dyDescent="0.25">
      <c r="A6199" s="193">
        <f>+'Información ELECTRO PUNO'!A6179</f>
        <v>6178</v>
      </c>
      <c r="B6199" s="26" t="str">
        <f t="shared" si="689"/>
        <v>SICODI</v>
      </c>
      <c r="C6199" s="9" t="str">
        <f t="shared" si="685"/>
        <v>Puno</v>
      </c>
      <c r="D6199" s="9" t="str">
        <f t="shared" si="686"/>
        <v>No Reporta</v>
      </c>
      <c r="E6199" s="9" t="str">
        <f t="shared" si="687"/>
        <v>No Reporta</v>
      </c>
      <c r="F6199" s="194" t="str">
        <f>+'Información ELECTRO PUNO'!E6179</f>
        <v>MT</v>
      </c>
      <c r="G6199" s="194">
        <f>+'Información ELECTRO PUNO'!G6179</f>
        <v>12</v>
      </c>
      <c r="H6199" s="9" t="str">
        <f t="shared" si="688"/>
        <v>Poste</v>
      </c>
      <c r="I6199" s="194" t="str">
        <f>+'Información ELECTRO PUNO'!F6179</f>
        <v>Madera Tratada</v>
      </c>
      <c r="J6199" s="194" t="str">
        <f>+'Información ELECTRO PUNO'!B6179</f>
        <v>PPM20</v>
      </c>
      <c r="K6199" s="9" t="str">
        <f t="shared" si="690"/>
        <v>POSTE DE MADERA TRATADA DE 12 mts. CL.5</v>
      </c>
      <c r="L6199" s="139">
        <f t="shared" si="691"/>
        <v>0.41</v>
      </c>
    </row>
    <row r="6200" spans="1:12" x14ac:dyDescent="0.25">
      <c r="A6200" s="193">
        <f>+'Información ELECTRO PUNO'!A6180</f>
        <v>6179</v>
      </c>
      <c r="B6200" s="26" t="str">
        <f t="shared" si="689"/>
        <v>SICODI</v>
      </c>
      <c r="C6200" s="9" t="str">
        <f t="shared" si="685"/>
        <v>Puno</v>
      </c>
      <c r="D6200" s="9" t="str">
        <f t="shared" si="686"/>
        <v>No Reporta</v>
      </c>
      <c r="E6200" s="9" t="str">
        <f t="shared" si="687"/>
        <v>No Reporta</v>
      </c>
      <c r="F6200" s="194" t="str">
        <f>+'Información ELECTRO PUNO'!E6180</f>
        <v>MT</v>
      </c>
      <c r="G6200" s="194">
        <f>+'Información ELECTRO PUNO'!G6180</f>
        <v>12</v>
      </c>
      <c r="H6200" s="9" t="str">
        <f t="shared" si="688"/>
        <v>Poste</v>
      </c>
      <c r="I6200" s="194" t="str">
        <f>+'Información ELECTRO PUNO'!F6180</f>
        <v>Madera Tratada</v>
      </c>
      <c r="J6200" s="194" t="str">
        <f>+'Información ELECTRO PUNO'!B6180</f>
        <v>PPM20</v>
      </c>
      <c r="K6200" s="9" t="str">
        <f t="shared" si="690"/>
        <v>POSTE DE MADERA TRATADA DE 12 mts. CL.5</v>
      </c>
      <c r="L6200" s="139">
        <f t="shared" si="691"/>
        <v>0.41</v>
      </c>
    </row>
    <row r="6201" spans="1:12" x14ac:dyDescent="0.25">
      <c r="A6201" s="193">
        <f>+'Información ELECTRO PUNO'!A6181</f>
        <v>6180</v>
      </c>
      <c r="B6201" s="26" t="str">
        <f t="shared" si="689"/>
        <v>SICODI</v>
      </c>
      <c r="C6201" s="9" t="str">
        <f t="shared" si="685"/>
        <v>Puno</v>
      </c>
      <c r="D6201" s="9" t="str">
        <f t="shared" si="686"/>
        <v>No Reporta</v>
      </c>
      <c r="E6201" s="9" t="str">
        <f t="shared" si="687"/>
        <v>No Reporta</v>
      </c>
      <c r="F6201" s="194" t="str">
        <f>+'Información ELECTRO PUNO'!E6181</f>
        <v>MT</v>
      </c>
      <c r="G6201" s="194">
        <f>+'Información ELECTRO PUNO'!G6181</f>
        <v>12</v>
      </c>
      <c r="H6201" s="9" t="str">
        <f t="shared" si="688"/>
        <v>Poste</v>
      </c>
      <c r="I6201" s="194" t="str">
        <f>+'Información ELECTRO PUNO'!F6181</f>
        <v>Madera Tratada</v>
      </c>
      <c r="J6201" s="194" t="str">
        <f>+'Información ELECTRO PUNO'!B6181</f>
        <v>PPM20</v>
      </c>
      <c r="K6201" s="9" t="str">
        <f t="shared" si="690"/>
        <v>POSTE DE MADERA TRATADA DE 12 mts. CL.5</v>
      </c>
      <c r="L6201" s="139">
        <f t="shared" si="691"/>
        <v>0.41</v>
      </c>
    </row>
    <row r="6202" spans="1:12" x14ac:dyDescent="0.25">
      <c r="A6202" s="193">
        <f>+'Información ELECTRO PUNO'!A6182</f>
        <v>6181</v>
      </c>
      <c r="B6202" s="26" t="str">
        <f t="shared" si="689"/>
        <v>SICODI</v>
      </c>
      <c r="C6202" s="9" t="str">
        <f t="shared" si="685"/>
        <v>Puno</v>
      </c>
      <c r="D6202" s="9" t="str">
        <f t="shared" si="686"/>
        <v>No Reporta</v>
      </c>
      <c r="E6202" s="9" t="str">
        <f t="shared" si="687"/>
        <v>No Reporta</v>
      </c>
      <c r="F6202" s="194" t="str">
        <f>+'Información ELECTRO PUNO'!E6182</f>
        <v>MT</v>
      </c>
      <c r="G6202" s="194">
        <f>+'Información ELECTRO PUNO'!G6182</f>
        <v>12</v>
      </c>
      <c r="H6202" s="9" t="str">
        <f t="shared" si="688"/>
        <v>Poste</v>
      </c>
      <c r="I6202" s="194" t="str">
        <f>+'Información ELECTRO PUNO'!F6182</f>
        <v>Madera Tratada</v>
      </c>
      <c r="J6202" s="194" t="str">
        <f>+'Información ELECTRO PUNO'!B6182</f>
        <v>PPM20</v>
      </c>
      <c r="K6202" s="9" t="str">
        <f t="shared" si="690"/>
        <v>POSTE DE MADERA TRATADA DE 12 mts. CL.5</v>
      </c>
      <c r="L6202" s="139">
        <f t="shared" si="691"/>
        <v>0.41</v>
      </c>
    </row>
    <row r="6203" spans="1:12" x14ac:dyDescent="0.25">
      <c r="A6203" s="193">
        <f>+'Información ELECTRO PUNO'!A6183</f>
        <v>6182</v>
      </c>
      <c r="B6203" s="26" t="str">
        <f t="shared" si="689"/>
        <v>SICODI</v>
      </c>
      <c r="C6203" s="9" t="str">
        <f t="shared" si="685"/>
        <v>Puno</v>
      </c>
      <c r="D6203" s="9" t="str">
        <f t="shared" si="686"/>
        <v>No Reporta</v>
      </c>
      <c r="E6203" s="9" t="str">
        <f t="shared" si="687"/>
        <v>No Reporta</v>
      </c>
      <c r="F6203" s="194" t="str">
        <f>+'Información ELECTRO PUNO'!E6183</f>
        <v>MT</v>
      </c>
      <c r="G6203" s="194">
        <f>+'Información ELECTRO PUNO'!G6183</f>
        <v>12</v>
      </c>
      <c r="H6203" s="9" t="str">
        <f t="shared" si="688"/>
        <v>Poste</v>
      </c>
      <c r="I6203" s="194" t="str">
        <f>+'Información ELECTRO PUNO'!F6183</f>
        <v>Madera Tratada</v>
      </c>
      <c r="J6203" s="194" t="str">
        <f>+'Información ELECTRO PUNO'!B6183</f>
        <v>PPM20</v>
      </c>
      <c r="K6203" s="9" t="str">
        <f t="shared" si="690"/>
        <v>POSTE DE MADERA TRATADA DE 12 mts. CL.5</v>
      </c>
      <c r="L6203" s="139">
        <f t="shared" si="691"/>
        <v>0.41</v>
      </c>
    </row>
    <row r="6204" spans="1:12" x14ac:dyDescent="0.25">
      <c r="A6204" s="193">
        <f>+'Información ELECTRO PUNO'!A6184</f>
        <v>6183</v>
      </c>
      <c r="B6204" s="26" t="str">
        <f t="shared" si="689"/>
        <v>SICODI</v>
      </c>
      <c r="C6204" s="9" t="str">
        <f t="shared" si="685"/>
        <v>Puno</v>
      </c>
      <c r="D6204" s="9" t="str">
        <f t="shared" si="686"/>
        <v>No Reporta</v>
      </c>
      <c r="E6204" s="9" t="str">
        <f t="shared" si="687"/>
        <v>No Reporta</v>
      </c>
      <c r="F6204" s="194" t="str">
        <f>+'Información ELECTRO PUNO'!E6184</f>
        <v>MT</v>
      </c>
      <c r="G6204" s="194">
        <f>+'Información ELECTRO PUNO'!G6184</f>
        <v>12</v>
      </c>
      <c r="H6204" s="9" t="str">
        <f t="shared" si="688"/>
        <v>Poste</v>
      </c>
      <c r="I6204" s="194" t="str">
        <f>+'Información ELECTRO PUNO'!F6184</f>
        <v>Madera Tratada</v>
      </c>
      <c r="J6204" s="194" t="str">
        <f>+'Información ELECTRO PUNO'!B6184</f>
        <v>PPM20</v>
      </c>
      <c r="K6204" s="9" t="str">
        <f t="shared" si="690"/>
        <v>POSTE DE MADERA TRATADA DE 12 mts. CL.5</v>
      </c>
      <c r="L6204" s="139">
        <f t="shared" si="691"/>
        <v>0.41</v>
      </c>
    </row>
    <row r="6205" spans="1:12" x14ac:dyDescent="0.25">
      <c r="A6205" s="193">
        <f>+'Información ELECTRO PUNO'!A6185</f>
        <v>6184</v>
      </c>
      <c r="B6205" s="26" t="str">
        <f t="shared" si="689"/>
        <v>SICODI</v>
      </c>
      <c r="C6205" s="9" t="str">
        <f t="shared" si="685"/>
        <v>Puno</v>
      </c>
      <c r="D6205" s="9" t="str">
        <f t="shared" si="686"/>
        <v>No Reporta</v>
      </c>
      <c r="E6205" s="9" t="str">
        <f t="shared" si="687"/>
        <v>No Reporta</v>
      </c>
      <c r="F6205" s="194" t="str">
        <f>+'Información ELECTRO PUNO'!E6185</f>
        <v>MT</v>
      </c>
      <c r="G6205" s="194">
        <f>+'Información ELECTRO PUNO'!G6185</f>
        <v>12</v>
      </c>
      <c r="H6205" s="9" t="str">
        <f t="shared" si="688"/>
        <v>Poste</v>
      </c>
      <c r="I6205" s="194" t="str">
        <f>+'Información ELECTRO PUNO'!F6185</f>
        <v>Madera Tratada</v>
      </c>
      <c r="J6205" s="194" t="str">
        <f>+'Información ELECTRO PUNO'!B6185</f>
        <v>PPM20</v>
      </c>
      <c r="K6205" s="9" t="str">
        <f t="shared" si="690"/>
        <v>POSTE DE MADERA TRATADA DE 12 mts. CL.5</v>
      </c>
      <c r="L6205" s="139">
        <f t="shared" si="691"/>
        <v>0.41</v>
      </c>
    </row>
    <row r="6206" spans="1:12" x14ac:dyDescent="0.25">
      <c r="A6206" s="193">
        <f>+'Información ELECTRO PUNO'!A6186</f>
        <v>6185</v>
      </c>
      <c r="B6206" s="26" t="str">
        <f t="shared" si="689"/>
        <v>SICODI</v>
      </c>
      <c r="C6206" s="9" t="str">
        <f t="shared" si="685"/>
        <v>Puno</v>
      </c>
      <c r="D6206" s="9" t="str">
        <f t="shared" si="686"/>
        <v>No Reporta</v>
      </c>
      <c r="E6206" s="9" t="str">
        <f t="shared" si="687"/>
        <v>No Reporta</v>
      </c>
      <c r="F6206" s="194" t="str">
        <f>+'Información ELECTRO PUNO'!E6186</f>
        <v>MT</v>
      </c>
      <c r="G6206" s="194">
        <f>+'Información ELECTRO PUNO'!G6186</f>
        <v>12</v>
      </c>
      <c r="H6206" s="9" t="str">
        <f t="shared" si="688"/>
        <v>Poste</v>
      </c>
      <c r="I6206" s="194" t="str">
        <f>+'Información ELECTRO PUNO'!F6186</f>
        <v>Madera Tratada</v>
      </c>
      <c r="J6206" s="194" t="str">
        <f>+'Información ELECTRO PUNO'!B6186</f>
        <v>PPM20</v>
      </c>
      <c r="K6206" s="9" t="str">
        <f t="shared" si="690"/>
        <v>POSTE DE MADERA TRATADA DE 12 mts. CL.5</v>
      </c>
      <c r="L6206" s="139">
        <f t="shared" si="691"/>
        <v>0.41</v>
      </c>
    </row>
    <row r="6207" spans="1:12" x14ac:dyDescent="0.25">
      <c r="A6207" s="193">
        <f>+'Información ELECTRO PUNO'!A6187</f>
        <v>6186</v>
      </c>
      <c r="B6207" s="26" t="str">
        <f t="shared" si="689"/>
        <v>SICODI</v>
      </c>
      <c r="C6207" s="9" t="str">
        <f t="shared" si="685"/>
        <v>Puno</v>
      </c>
      <c r="D6207" s="9" t="str">
        <f t="shared" si="686"/>
        <v>No Reporta</v>
      </c>
      <c r="E6207" s="9" t="str">
        <f t="shared" si="687"/>
        <v>No Reporta</v>
      </c>
      <c r="F6207" s="194" t="str">
        <f>+'Información ELECTRO PUNO'!E6187</f>
        <v>MT</v>
      </c>
      <c r="G6207" s="194">
        <f>+'Información ELECTRO PUNO'!G6187</f>
        <v>12</v>
      </c>
      <c r="H6207" s="9" t="str">
        <f t="shared" si="688"/>
        <v>Poste</v>
      </c>
      <c r="I6207" s="194" t="str">
        <f>+'Información ELECTRO PUNO'!F6187</f>
        <v>Madera Tratada</v>
      </c>
      <c r="J6207" s="194" t="str">
        <f>+'Información ELECTRO PUNO'!B6187</f>
        <v>PPM20</v>
      </c>
      <c r="K6207" s="9" t="str">
        <f t="shared" si="690"/>
        <v>POSTE DE MADERA TRATADA DE 12 mts. CL.5</v>
      </c>
      <c r="L6207" s="139">
        <f t="shared" si="691"/>
        <v>0.41</v>
      </c>
    </row>
    <row r="6208" spans="1:12" x14ac:dyDescent="0.25">
      <c r="A6208" s="193">
        <f>+'Información ELECTRO PUNO'!A6188</f>
        <v>6187</v>
      </c>
      <c r="B6208" s="26" t="str">
        <f t="shared" si="689"/>
        <v>SICODI</v>
      </c>
      <c r="C6208" s="9" t="str">
        <f t="shared" si="685"/>
        <v>Puno</v>
      </c>
      <c r="D6208" s="9" t="str">
        <f t="shared" si="686"/>
        <v>No Reporta</v>
      </c>
      <c r="E6208" s="9" t="str">
        <f t="shared" si="687"/>
        <v>No Reporta</v>
      </c>
      <c r="F6208" s="194" t="str">
        <f>+'Información ELECTRO PUNO'!E6188</f>
        <v>MT</v>
      </c>
      <c r="G6208" s="194">
        <f>+'Información ELECTRO PUNO'!G6188</f>
        <v>12</v>
      </c>
      <c r="H6208" s="9" t="str">
        <f t="shared" si="688"/>
        <v>Poste</v>
      </c>
      <c r="I6208" s="194" t="str">
        <f>+'Información ELECTRO PUNO'!F6188</f>
        <v>Madera Tratada</v>
      </c>
      <c r="J6208" s="194" t="str">
        <f>+'Información ELECTRO PUNO'!B6188</f>
        <v>PPM20</v>
      </c>
      <c r="K6208" s="9" t="str">
        <f t="shared" si="690"/>
        <v>POSTE DE MADERA TRATADA DE 12 mts. CL.5</v>
      </c>
      <c r="L6208" s="139">
        <f t="shared" si="691"/>
        <v>0.41</v>
      </c>
    </row>
    <row r="6209" spans="1:12" x14ac:dyDescent="0.25">
      <c r="A6209" s="193">
        <f>+'Información ELECTRO PUNO'!A6189</f>
        <v>6188</v>
      </c>
      <c r="B6209" s="26" t="str">
        <f t="shared" si="689"/>
        <v>SICODI</v>
      </c>
      <c r="C6209" s="9" t="str">
        <f t="shared" si="685"/>
        <v>Puno</v>
      </c>
      <c r="D6209" s="9" t="str">
        <f t="shared" si="686"/>
        <v>No Reporta</v>
      </c>
      <c r="E6209" s="9" t="str">
        <f t="shared" si="687"/>
        <v>No Reporta</v>
      </c>
      <c r="F6209" s="194" t="str">
        <f>+'Información ELECTRO PUNO'!E6189</f>
        <v>MT</v>
      </c>
      <c r="G6209" s="194">
        <f>+'Información ELECTRO PUNO'!G6189</f>
        <v>12</v>
      </c>
      <c r="H6209" s="9" t="str">
        <f t="shared" si="688"/>
        <v>Poste</v>
      </c>
      <c r="I6209" s="194" t="str">
        <f>+'Información ELECTRO PUNO'!F6189</f>
        <v>Madera Tratada</v>
      </c>
      <c r="J6209" s="194" t="str">
        <f>+'Información ELECTRO PUNO'!B6189</f>
        <v>PPM20</v>
      </c>
      <c r="K6209" s="9" t="str">
        <f t="shared" si="690"/>
        <v>POSTE DE MADERA TRATADA DE 12 mts. CL.5</v>
      </c>
      <c r="L6209" s="139">
        <f t="shared" si="691"/>
        <v>0.41</v>
      </c>
    </row>
    <row r="6210" spans="1:12" x14ac:dyDescent="0.25">
      <c r="A6210" s="193">
        <f>+'Información ELECTRO PUNO'!A6190</f>
        <v>6189</v>
      </c>
      <c r="B6210" s="26" t="str">
        <f t="shared" si="689"/>
        <v>SICODI</v>
      </c>
      <c r="C6210" s="9" t="str">
        <f t="shared" si="685"/>
        <v>Puno</v>
      </c>
      <c r="D6210" s="9" t="str">
        <f t="shared" si="686"/>
        <v>No Reporta</v>
      </c>
      <c r="E6210" s="9" t="str">
        <f t="shared" si="687"/>
        <v>No Reporta</v>
      </c>
      <c r="F6210" s="194" t="str">
        <f>+'Información ELECTRO PUNO'!E6190</f>
        <v>MT</v>
      </c>
      <c r="G6210" s="194">
        <f>+'Información ELECTRO PUNO'!G6190</f>
        <v>12</v>
      </c>
      <c r="H6210" s="9" t="str">
        <f t="shared" si="688"/>
        <v>Poste</v>
      </c>
      <c r="I6210" s="194" t="str">
        <f>+'Información ELECTRO PUNO'!F6190</f>
        <v>Madera Tratada</v>
      </c>
      <c r="J6210" s="194" t="str">
        <f>+'Información ELECTRO PUNO'!B6190</f>
        <v>PPM20</v>
      </c>
      <c r="K6210" s="9" t="str">
        <f t="shared" si="690"/>
        <v>POSTE DE MADERA TRATADA DE 12 mts. CL.5</v>
      </c>
      <c r="L6210" s="139">
        <f t="shared" si="691"/>
        <v>0.41</v>
      </c>
    </row>
    <row r="6211" spans="1:12" x14ac:dyDescent="0.25">
      <c r="A6211" s="193">
        <f>+'Información ELECTRO PUNO'!A6191</f>
        <v>6190</v>
      </c>
      <c r="B6211" s="26" t="str">
        <f t="shared" si="689"/>
        <v>SICODI</v>
      </c>
      <c r="C6211" s="9" t="str">
        <f t="shared" si="685"/>
        <v>Puno</v>
      </c>
      <c r="D6211" s="9" t="str">
        <f t="shared" si="686"/>
        <v>No Reporta</v>
      </c>
      <c r="E6211" s="9" t="str">
        <f t="shared" si="687"/>
        <v>No Reporta</v>
      </c>
      <c r="F6211" s="194" t="str">
        <f>+'Información ELECTRO PUNO'!E6191</f>
        <v>MT</v>
      </c>
      <c r="G6211" s="194">
        <f>+'Información ELECTRO PUNO'!G6191</f>
        <v>12</v>
      </c>
      <c r="H6211" s="9" t="str">
        <f t="shared" si="688"/>
        <v>Poste</v>
      </c>
      <c r="I6211" s="194" t="str">
        <f>+'Información ELECTRO PUNO'!F6191</f>
        <v>Madera Tratada</v>
      </c>
      <c r="J6211" s="194" t="str">
        <f>+'Información ELECTRO PUNO'!B6191</f>
        <v>PPM20</v>
      </c>
      <c r="K6211" s="9" t="str">
        <f t="shared" si="690"/>
        <v>POSTE DE MADERA TRATADA DE 12 mts. CL.5</v>
      </c>
      <c r="L6211" s="139">
        <f t="shared" si="691"/>
        <v>0.41</v>
      </c>
    </row>
    <row r="6212" spans="1:12" x14ac:dyDescent="0.25">
      <c r="A6212" s="193">
        <f>+'Información ELECTRO PUNO'!A6192</f>
        <v>6191</v>
      </c>
      <c r="B6212" s="26" t="str">
        <f t="shared" si="689"/>
        <v>SICODI</v>
      </c>
      <c r="C6212" s="9" t="str">
        <f t="shared" si="685"/>
        <v>Puno</v>
      </c>
      <c r="D6212" s="9" t="str">
        <f t="shared" si="686"/>
        <v>No Reporta</v>
      </c>
      <c r="E6212" s="9" t="str">
        <f t="shared" si="687"/>
        <v>No Reporta</v>
      </c>
      <c r="F6212" s="194" t="str">
        <f>+'Información ELECTRO PUNO'!E6192</f>
        <v>MT</v>
      </c>
      <c r="G6212" s="194">
        <f>+'Información ELECTRO PUNO'!G6192</f>
        <v>12</v>
      </c>
      <c r="H6212" s="9" t="str">
        <f t="shared" si="688"/>
        <v>Poste</v>
      </c>
      <c r="I6212" s="194" t="str">
        <f>+'Información ELECTRO PUNO'!F6192</f>
        <v>Madera Tratada</v>
      </c>
      <c r="J6212" s="194" t="str">
        <f>+'Información ELECTRO PUNO'!B6192</f>
        <v>PPM20</v>
      </c>
      <c r="K6212" s="9" t="str">
        <f t="shared" si="690"/>
        <v>POSTE DE MADERA TRATADA DE 12 mts. CL.5</v>
      </c>
      <c r="L6212" s="139">
        <f t="shared" si="691"/>
        <v>0.41</v>
      </c>
    </row>
    <row r="6213" spans="1:12" x14ac:dyDescent="0.25">
      <c r="A6213" s="193">
        <f>+'Información ELECTRO PUNO'!A6193</f>
        <v>6192</v>
      </c>
      <c r="B6213" s="26" t="str">
        <f t="shared" si="689"/>
        <v>SICODI</v>
      </c>
      <c r="C6213" s="9" t="str">
        <f t="shared" si="685"/>
        <v>Puno</v>
      </c>
      <c r="D6213" s="9" t="str">
        <f t="shared" si="686"/>
        <v>No Reporta</v>
      </c>
      <c r="E6213" s="9" t="str">
        <f t="shared" si="687"/>
        <v>No Reporta</v>
      </c>
      <c r="F6213" s="194" t="str">
        <f>+'Información ELECTRO PUNO'!E6193</f>
        <v>MT</v>
      </c>
      <c r="G6213" s="194">
        <f>+'Información ELECTRO PUNO'!G6193</f>
        <v>12</v>
      </c>
      <c r="H6213" s="9" t="str">
        <f t="shared" si="688"/>
        <v>Poste</v>
      </c>
      <c r="I6213" s="194" t="str">
        <f>+'Información ELECTRO PUNO'!F6193</f>
        <v>Madera Tratada</v>
      </c>
      <c r="J6213" s="194" t="str">
        <f>+'Información ELECTRO PUNO'!B6193</f>
        <v>PPM20</v>
      </c>
      <c r="K6213" s="9" t="str">
        <f t="shared" si="690"/>
        <v>POSTE DE MADERA TRATADA DE 12 mts. CL.5</v>
      </c>
      <c r="L6213" s="139">
        <f t="shared" si="691"/>
        <v>0.41</v>
      </c>
    </row>
    <row r="6214" spans="1:12" x14ac:dyDescent="0.25">
      <c r="A6214" s="193">
        <f>+'Información ELECTRO PUNO'!A6194</f>
        <v>6193</v>
      </c>
      <c r="B6214" s="26" t="str">
        <f t="shared" si="689"/>
        <v>SICODI</v>
      </c>
      <c r="C6214" s="9" t="str">
        <f t="shared" si="685"/>
        <v>Puno</v>
      </c>
      <c r="D6214" s="9" t="str">
        <f t="shared" si="686"/>
        <v>No Reporta</v>
      </c>
      <c r="E6214" s="9" t="str">
        <f t="shared" si="687"/>
        <v>No Reporta</v>
      </c>
      <c r="F6214" s="194" t="str">
        <f>+'Información ELECTRO PUNO'!E6194</f>
        <v>MT</v>
      </c>
      <c r="G6214" s="194">
        <f>+'Información ELECTRO PUNO'!G6194</f>
        <v>12</v>
      </c>
      <c r="H6214" s="9" t="str">
        <f t="shared" si="688"/>
        <v>Poste</v>
      </c>
      <c r="I6214" s="194" t="str">
        <f>+'Información ELECTRO PUNO'!F6194</f>
        <v>Madera Tratada</v>
      </c>
      <c r="J6214" s="194" t="str">
        <f>+'Información ELECTRO PUNO'!B6194</f>
        <v>PPM20</v>
      </c>
      <c r="K6214" s="9" t="str">
        <f t="shared" si="690"/>
        <v>POSTE DE MADERA TRATADA DE 12 mts. CL.5</v>
      </c>
      <c r="L6214" s="139">
        <f t="shared" si="691"/>
        <v>0.41</v>
      </c>
    </row>
    <row r="6215" spans="1:12" x14ac:dyDescent="0.25">
      <c r="A6215" s="193">
        <f>+'Información ELECTRO PUNO'!A6195</f>
        <v>6194</v>
      </c>
      <c r="B6215" s="26" t="str">
        <f t="shared" si="689"/>
        <v>SICODI</v>
      </c>
      <c r="C6215" s="9" t="str">
        <f t="shared" si="685"/>
        <v>Puno</v>
      </c>
      <c r="D6215" s="9" t="str">
        <f t="shared" si="686"/>
        <v>No Reporta</v>
      </c>
      <c r="E6215" s="9" t="str">
        <f t="shared" si="687"/>
        <v>No Reporta</v>
      </c>
      <c r="F6215" s="194" t="str">
        <f>+'Información ELECTRO PUNO'!E6195</f>
        <v>MT</v>
      </c>
      <c r="G6215" s="194">
        <f>+'Información ELECTRO PUNO'!G6195</f>
        <v>12</v>
      </c>
      <c r="H6215" s="9" t="str">
        <f t="shared" si="688"/>
        <v>Poste</v>
      </c>
      <c r="I6215" s="194" t="str">
        <f>+'Información ELECTRO PUNO'!F6195</f>
        <v>Madera Tratada</v>
      </c>
      <c r="J6215" s="194" t="str">
        <f>+'Información ELECTRO PUNO'!B6195</f>
        <v>PPM20</v>
      </c>
      <c r="K6215" s="9" t="str">
        <f t="shared" si="690"/>
        <v>POSTE DE MADERA TRATADA DE 12 mts. CL.5</v>
      </c>
      <c r="L6215" s="139">
        <f t="shared" si="691"/>
        <v>0.41</v>
      </c>
    </row>
    <row r="6216" spans="1:12" x14ac:dyDescent="0.25">
      <c r="A6216" s="193">
        <f>+'Información ELECTRO PUNO'!A6196</f>
        <v>6195</v>
      </c>
      <c r="B6216" s="26" t="str">
        <f t="shared" si="689"/>
        <v>SICODI</v>
      </c>
      <c r="C6216" s="9" t="str">
        <f t="shared" si="685"/>
        <v>Puno</v>
      </c>
      <c r="D6216" s="9" t="str">
        <f t="shared" si="686"/>
        <v>No Reporta</v>
      </c>
      <c r="E6216" s="9" t="str">
        <f t="shared" si="687"/>
        <v>No Reporta</v>
      </c>
      <c r="F6216" s="194" t="str">
        <f>+'Información ELECTRO PUNO'!E6196</f>
        <v>MT</v>
      </c>
      <c r="G6216" s="194">
        <f>+'Información ELECTRO PUNO'!G6196</f>
        <v>12</v>
      </c>
      <c r="H6216" s="9" t="str">
        <f t="shared" si="688"/>
        <v>Poste</v>
      </c>
      <c r="I6216" s="194" t="str">
        <f>+'Información ELECTRO PUNO'!F6196</f>
        <v>Madera Tratada</v>
      </c>
      <c r="J6216" s="194" t="str">
        <f>+'Información ELECTRO PUNO'!B6196</f>
        <v>PPM20</v>
      </c>
      <c r="K6216" s="9" t="str">
        <f t="shared" si="690"/>
        <v>POSTE DE MADERA TRATADA DE 12 mts. CL.5</v>
      </c>
      <c r="L6216" s="139">
        <f t="shared" si="691"/>
        <v>0.41</v>
      </c>
    </row>
    <row r="6217" spans="1:12" x14ac:dyDescent="0.25">
      <c r="A6217" s="193">
        <f>+'Información ELECTRO PUNO'!A6197</f>
        <v>6196</v>
      </c>
      <c r="B6217" s="26" t="str">
        <f t="shared" si="689"/>
        <v>SICODI</v>
      </c>
      <c r="C6217" s="9" t="str">
        <f t="shared" si="685"/>
        <v>Puno</v>
      </c>
      <c r="D6217" s="9" t="str">
        <f t="shared" si="686"/>
        <v>No Reporta</v>
      </c>
      <c r="E6217" s="9" t="str">
        <f t="shared" si="687"/>
        <v>No Reporta</v>
      </c>
      <c r="F6217" s="194" t="str">
        <f>+'Información ELECTRO PUNO'!E6197</f>
        <v>MT</v>
      </c>
      <c r="G6217" s="194">
        <f>+'Información ELECTRO PUNO'!G6197</f>
        <v>12</v>
      </c>
      <c r="H6217" s="9" t="str">
        <f t="shared" si="688"/>
        <v>Poste</v>
      </c>
      <c r="I6217" s="194" t="str">
        <f>+'Información ELECTRO PUNO'!F6197</f>
        <v>Madera Tratada</v>
      </c>
      <c r="J6217" s="194" t="str">
        <f>+'Información ELECTRO PUNO'!B6197</f>
        <v>PPM20</v>
      </c>
      <c r="K6217" s="9" t="str">
        <f t="shared" si="690"/>
        <v>POSTE DE MADERA TRATADA DE 12 mts. CL.5</v>
      </c>
      <c r="L6217" s="139">
        <f t="shared" si="691"/>
        <v>0.41</v>
      </c>
    </row>
    <row r="6218" spans="1:12" x14ac:dyDescent="0.25">
      <c r="A6218" s="193">
        <f>+'Información ELECTRO PUNO'!A6198</f>
        <v>6197</v>
      </c>
      <c r="B6218" s="26" t="str">
        <f t="shared" si="689"/>
        <v>SICODI</v>
      </c>
      <c r="C6218" s="9" t="str">
        <f t="shared" si="685"/>
        <v>Puno</v>
      </c>
      <c r="D6218" s="9" t="str">
        <f t="shared" si="686"/>
        <v>No Reporta</v>
      </c>
      <c r="E6218" s="9" t="str">
        <f t="shared" si="687"/>
        <v>No Reporta</v>
      </c>
      <c r="F6218" s="194" t="str">
        <f>+'Información ELECTRO PUNO'!E6198</f>
        <v>MT</v>
      </c>
      <c r="G6218" s="194">
        <f>+'Información ELECTRO PUNO'!G6198</f>
        <v>12</v>
      </c>
      <c r="H6218" s="9" t="str">
        <f t="shared" si="688"/>
        <v>Poste</v>
      </c>
      <c r="I6218" s="194" t="str">
        <f>+'Información ELECTRO PUNO'!F6198</f>
        <v>Madera Tratada</v>
      </c>
      <c r="J6218" s="194" t="str">
        <f>+'Información ELECTRO PUNO'!B6198</f>
        <v>PPM20</v>
      </c>
      <c r="K6218" s="9" t="str">
        <f t="shared" si="690"/>
        <v>POSTE DE MADERA TRATADA DE 12 mts. CL.5</v>
      </c>
      <c r="L6218" s="139">
        <f t="shared" si="691"/>
        <v>0.41</v>
      </c>
    </row>
    <row r="6219" spans="1:12" x14ac:dyDescent="0.25">
      <c r="A6219" s="193">
        <f>+'Información ELECTRO PUNO'!A6199</f>
        <v>6198</v>
      </c>
      <c r="B6219" s="26" t="str">
        <f t="shared" si="689"/>
        <v>SICODI</v>
      </c>
      <c r="C6219" s="9" t="str">
        <f t="shared" si="685"/>
        <v>Puno</v>
      </c>
      <c r="D6219" s="9" t="str">
        <f t="shared" si="686"/>
        <v>No Reporta</v>
      </c>
      <c r="E6219" s="9" t="str">
        <f t="shared" si="687"/>
        <v>No Reporta</v>
      </c>
      <c r="F6219" s="194" t="str">
        <f>+'Información ELECTRO PUNO'!E6199</f>
        <v>MT</v>
      </c>
      <c r="G6219" s="194">
        <f>+'Información ELECTRO PUNO'!G6199</f>
        <v>12</v>
      </c>
      <c r="H6219" s="9" t="str">
        <f t="shared" si="688"/>
        <v>Poste</v>
      </c>
      <c r="I6219" s="194" t="str">
        <f>+'Información ELECTRO PUNO'!F6199</f>
        <v>Madera Tratada</v>
      </c>
      <c r="J6219" s="194" t="str">
        <f>+'Información ELECTRO PUNO'!B6199</f>
        <v>PPM20</v>
      </c>
      <c r="K6219" s="9" t="str">
        <f t="shared" si="690"/>
        <v>POSTE DE MADERA TRATADA DE 12 mts. CL.5</v>
      </c>
      <c r="L6219" s="139">
        <f t="shared" si="691"/>
        <v>0.41</v>
      </c>
    </row>
    <row r="6220" spans="1:12" x14ac:dyDescent="0.25">
      <c r="A6220" s="193">
        <f>+'Información ELECTRO PUNO'!A6200</f>
        <v>6199</v>
      </c>
      <c r="B6220" s="26" t="str">
        <f t="shared" si="689"/>
        <v>SICODI</v>
      </c>
      <c r="C6220" s="9" t="str">
        <f t="shared" si="685"/>
        <v>Puno</v>
      </c>
      <c r="D6220" s="9" t="str">
        <f t="shared" si="686"/>
        <v>No Reporta</v>
      </c>
      <c r="E6220" s="9" t="str">
        <f t="shared" si="687"/>
        <v>No Reporta</v>
      </c>
      <c r="F6220" s="194" t="str">
        <f>+'Información ELECTRO PUNO'!E6200</f>
        <v>MT</v>
      </c>
      <c r="G6220" s="194">
        <f>+'Información ELECTRO PUNO'!G6200</f>
        <v>12</v>
      </c>
      <c r="H6220" s="9" t="str">
        <f t="shared" si="688"/>
        <v>Poste</v>
      </c>
      <c r="I6220" s="194" t="str">
        <f>+'Información ELECTRO PUNO'!F6200</f>
        <v>Madera Tratada</v>
      </c>
      <c r="J6220" s="194" t="str">
        <f>+'Información ELECTRO PUNO'!B6200</f>
        <v>PPM20</v>
      </c>
      <c r="K6220" s="9" t="str">
        <f t="shared" si="690"/>
        <v>POSTE DE MADERA TRATADA DE 12 mts. CL.5</v>
      </c>
      <c r="L6220" s="139">
        <f t="shared" si="691"/>
        <v>0.41</v>
      </c>
    </row>
    <row r="6221" spans="1:12" x14ac:dyDescent="0.25">
      <c r="A6221" s="193">
        <f>+'Información ELECTRO PUNO'!A6201</f>
        <v>6200</v>
      </c>
      <c r="B6221" s="26" t="str">
        <f t="shared" si="689"/>
        <v>SICODI</v>
      </c>
      <c r="C6221" s="9" t="str">
        <f t="shared" si="685"/>
        <v>Puno</v>
      </c>
      <c r="D6221" s="9" t="str">
        <f t="shared" si="686"/>
        <v>No Reporta</v>
      </c>
      <c r="E6221" s="9" t="str">
        <f t="shared" si="687"/>
        <v>No Reporta</v>
      </c>
      <c r="F6221" s="194" t="str">
        <f>+'Información ELECTRO PUNO'!E6201</f>
        <v>MT</v>
      </c>
      <c r="G6221" s="194">
        <f>+'Información ELECTRO PUNO'!G6201</f>
        <v>12</v>
      </c>
      <c r="H6221" s="9" t="str">
        <f t="shared" si="688"/>
        <v>Poste</v>
      </c>
      <c r="I6221" s="194" t="str">
        <f>+'Información ELECTRO PUNO'!F6201</f>
        <v>Madera Tratada</v>
      </c>
      <c r="J6221" s="194" t="str">
        <f>+'Información ELECTRO PUNO'!B6201</f>
        <v>PPM20</v>
      </c>
      <c r="K6221" s="9" t="str">
        <f t="shared" si="690"/>
        <v>POSTE DE MADERA TRATADA DE 12 mts. CL.5</v>
      </c>
      <c r="L6221" s="139">
        <f t="shared" si="691"/>
        <v>0.41</v>
      </c>
    </row>
    <row r="6222" spans="1:12" x14ac:dyDescent="0.25">
      <c r="A6222" s="193">
        <f>+'Información ELECTRO PUNO'!A6202</f>
        <v>6201</v>
      </c>
      <c r="B6222" s="26" t="str">
        <f t="shared" si="689"/>
        <v>SICODI</v>
      </c>
      <c r="C6222" s="9" t="str">
        <f t="shared" si="685"/>
        <v>Puno</v>
      </c>
      <c r="D6222" s="9" t="str">
        <f t="shared" si="686"/>
        <v>No Reporta</v>
      </c>
      <c r="E6222" s="9" t="str">
        <f t="shared" si="687"/>
        <v>No Reporta</v>
      </c>
      <c r="F6222" s="194" t="str">
        <f>+'Información ELECTRO PUNO'!E6202</f>
        <v>MT</v>
      </c>
      <c r="G6222" s="194">
        <f>+'Información ELECTRO PUNO'!G6202</f>
        <v>12</v>
      </c>
      <c r="H6222" s="9" t="str">
        <f t="shared" si="688"/>
        <v>Poste</v>
      </c>
      <c r="I6222" s="194" t="str">
        <f>+'Información ELECTRO PUNO'!F6202</f>
        <v>Madera Tratada</v>
      </c>
      <c r="J6222" s="194" t="str">
        <f>+'Información ELECTRO PUNO'!B6202</f>
        <v>PPM20</v>
      </c>
      <c r="K6222" s="9" t="str">
        <f t="shared" si="690"/>
        <v>POSTE DE MADERA TRATADA DE 12 mts. CL.5</v>
      </c>
      <c r="L6222" s="139">
        <f t="shared" si="691"/>
        <v>0.41</v>
      </c>
    </row>
    <row r="6223" spans="1:12" x14ac:dyDescent="0.25">
      <c r="A6223" s="193">
        <f>+'Información ELECTRO PUNO'!A6203</f>
        <v>6202</v>
      </c>
      <c r="B6223" s="26" t="str">
        <f t="shared" si="689"/>
        <v>SICODI</v>
      </c>
      <c r="C6223" s="9" t="str">
        <f t="shared" si="685"/>
        <v>Puno</v>
      </c>
      <c r="D6223" s="9" t="str">
        <f t="shared" si="686"/>
        <v>No Reporta</v>
      </c>
      <c r="E6223" s="9" t="str">
        <f t="shared" si="687"/>
        <v>No Reporta</v>
      </c>
      <c r="F6223" s="194" t="str">
        <f>+'Información ELECTRO PUNO'!E6203</f>
        <v>MT</v>
      </c>
      <c r="G6223" s="194">
        <f>+'Información ELECTRO PUNO'!G6203</f>
        <v>12</v>
      </c>
      <c r="H6223" s="9" t="str">
        <f t="shared" si="688"/>
        <v>Poste</v>
      </c>
      <c r="I6223" s="194" t="str">
        <f>+'Información ELECTRO PUNO'!F6203</f>
        <v>Madera Tratada</v>
      </c>
      <c r="J6223" s="194" t="str">
        <f>+'Información ELECTRO PUNO'!B6203</f>
        <v>PPM20</v>
      </c>
      <c r="K6223" s="9" t="str">
        <f t="shared" si="690"/>
        <v>POSTE DE MADERA TRATADA DE 12 mts. CL.5</v>
      </c>
      <c r="L6223" s="139">
        <f t="shared" si="691"/>
        <v>0.41</v>
      </c>
    </row>
    <row r="6224" spans="1:12" x14ac:dyDescent="0.25">
      <c r="A6224" s="193">
        <f>+'Información ELECTRO PUNO'!A6204</f>
        <v>6203</v>
      </c>
      <c r="B6224" s="26" t="str">
        <f t="shared" si="689"/>
        <v>SICODI</v>
      </c>
      <c r="C6224" s="9" t="str">
        <f t="shared" si="685"/>
        <v>Puno</v>
      </c>
      <c r="D6224" s="9" t="str">
        <f t="shared" si="686"/>
        <v>No Reporta</v>
      </c>
      <c r="E6224" s="9" t="str">
        <f t="shared" si="687"/>
        <v>No Reporta</v>
      </c>
      <c r="F6224" s="194" t="str">
        <f>+'Información ELECTRO PUNO'!E6204</f>
        <v>MT</v>
      </c>
      <c r="G6224" s="194">
        <f>+'Información ELECTRO PUNO'!G6204</f>
        <v>12</v>
      </c>
      <c r="H6224" s="9" t="str">
        <f t="shared" si="688"/>
        <v>Poste</v>
      </c>
      <c r="I6224" s="194" t="str">
        <f>+'Información ELECTRO PUNO'!F6204</f>
        <v>Madera Tratada</v>
      </c>
      <c r="J6224" s="194" t="str">
        <f>+'Información ELECTRO PUNO'!B6204</f>
        <v>PPM20</v>
      </c>
      <c r="K6224" s="9" t="str">
        <f t="shared" si="690"/>
        <v>POSTE DE MADERA TRATADA DE 12 mts. CL.5</v>
      </c>
      <c r="L6224" s="139">
        <f t="shared" si="691"/>
        <v>0.41</v>
      </c>
    </row>
    <row r="6225" spans="1:12" x14ac:dyDescent="0.25">
      <c r="A6225" s="193">
        <f>+'Información ELECTRO PUNO'!A6205</f>
        <v>6204</v>
      </c>
      <c r="B6225" s="26" t="str">
        <f t="shared" si="689"/>
        <v>SICODI</v>
      </c>
      <c r="C6225" s="9" t="str">
        <f t="shared" si="685"/>
        <v>Puno</v>
      </c>
      <c r="D6225" s="9" t="str">
        <f t="shared" si="686"/>
        <v>No Reporta</v>
      </c>
      <c r="E6225" s="9" t="str">
        <f t="shared" si="687"/>
        <v>No Reporta</v>
      </c>
      <c r="F6225" s="194" t="str">
        <f>+'Información ELECTRO PUNO'!E6205</f>
        <v>MT</v>
      </c>
      <c r="G6225" s="194">
        <f>+'Información ELECTRO PUNO'!G6205</f>
        <v>12</v>
      </c>
      <c r="H6225" s="9" t="str">
        <f t="shared" si="688"/>
        <v>Poste</v>
      </c>
      <c r="I6225" s="194" t="str">
        <f>+'Información ELECTRO PUNO'!F6205</f>
        <v>Madera Tratada</v>
      </c>
      <c r="J6225" s="194" t="str">
        <f>+'Información ELECTRO PUNO'!B6205</f>
        <v>PPM20</v>
      </c>
      <c r="K6225" s="9" t="str">
        <f t="shared" si="690"/>
        <v>POSTE DE MADERA TRATADA DE 12 mts. CL.5</v>
      </c>
      <c r="L6225" s="139">
        <f t="shared" si="691"/>
        <v>0.41</v>
      </c>
    </row>
    <row r="6226" spans="1:12" x14ac:dyDescent="0.25">
      <c r="A6226" s="193">
        <f>+'Información ELECTRO PUNO'!A6206</f>
        <v>6205</v>
      </c>
      <c r="B6226" s="26" t="str">
        <f t="shared" si="689"/>
        <v>SICODI</v>
      </c>
      <c r="C6226" s="9" t="str">
        <f t="shared" si="685"/>
        <v>Puno</v>
      </c>
      <c r="D6226" s="9" t="str">
        <f t="shared" si="686"/>
        <v>No Reporta</v>
      </c>
      <c r="E6226" s="9" t="str">
        <f t="shared" si="687"/>
        <v>No Reporta</v>
      </c>
      <c r="F6226" s="194" t="str">
        <f>+'Información ELECTRO PUNO'!E6206</f>
        <v>MT</v>
      </c>
      <c r="G6226" s="194">
        <f>+'Información ELECTRO PUNO'!G6206</f>
        <v>12</v>
      </c>
      <c r="H6226" s="9" t="str">
        <f t="shared" si="688"/>
        <v>Poste</v>
      </c>
      <c r="I6226" s="194" t="str">
        <f>+'Información ELECTRO PUNO'!F6206</f>
        <v>Madera Tratada</v>
      </c>
      <c r="J6226" s="194" t="str">
        <f>+'Información ELECTRO PUNO'!B6206</f>
        <v>PPM20</v>
      </c>
      <c r="K6226" s="9" t="str">
        <f t="shared" si="690"/>
        <v>POSTE DE MADERA TRATADA DE 12 mts. CL.5</v>
      </c>
      <c r="L6226" s="139">
        <f t="shared" si="691"/>
        <v>0.41</v>
      </c>
    </row>
    <row r="6227" spans="1:12" x14ac:dyDescent="0.25">
      <c r="A6227" s="193">
        <f>+'Información ELECTRO PUNO'!A6207</f>
        <v>6206</v>
      </c>
      <c r="B6227" s="26" t="str">
        <f t="shared" si="689"/>
        <v>SICODI</v>
      </c>
      <c r="C6227" s="9" t="str">
        <f t="shared" si="685"/>
        <v>Puno</v>
      </c>
      <c r="D6227" s="9" t="str">
        <f t="shared" si="686"/>
        <v>No Reporta</v>
      </c>
      <c r="E6227" s="9" t="str">
        <f t="shared" si="687"/>
        <v>No Reporta</v>
      </c>
      <c r="F6227" s="194" t="str">
        <f>+'Información ELECTRO PUNO'!E6207</f>
        <v>MT</v>
      </c>
      <c r="G6227" s="194">
        <f>+'Información ELECTRO PUNO'!G6207</f>
        <v>12</v>
      </c>
      <c r="H6227" s="9" t="str">
        <f t="shared" si="688"/>
        <v>Poste</v>
      </c>
      <c r="I6227" s="194" t="str">
        <f>+'Información ELECTRO PUNO'!F6207</f>
        <v>Madera Tratada</v>
      </c>
      <c r="J6227" s="194" t="str">
        <f>+'Información ELECTRO PUNO'!B6207</f>
        <v>PPM20</v>
      </c>
      <c r="K6227" s="9" t="str">
        <f t="shared" si="690"/>
        <v>POSTE DE MADERA TRATADA DE 12 mts. CL.5</v>
      </c>
      <c r="L6227" s="139">
        <f t="shared" si="691"/>
        <v>0.41</v>
      </c>
    </row>
    <row r="6228" spans="1:12" x14ac:dyDescent="0.25">
      <c r="A6228" s="193">
        <f>+'Información ELECTRO PUNO'!A6208</f>
        <v>6207</v>
      </c>
      <c r="B6228" s="26" t="str">
        <f t="shared" si="689"/>
        <v>SICODI</v>
      </c>
      <c r="C6228" s="9" t="str">
        <f t="shared" si="685"/>
        <v>Puno</v>
      </c>
      <c r="D6228" s="9" t="str">
        <f t="shared" si="686"/>
        <v>No Reporta</v>
      </c>
      <c r="E6228" s="9" t="str">
        <f t="shared" si="687"/>
        <v>No Reporta</v>
      </c>
      <c r="F6228" s="194" t="str">
        <f>+'Información ELECTRO PUNO'!E6208</f>
        <v>MT</v>
      </c>
      <c r="G6228" s="194">
        <f>+'Información ELECTRO PUNO'!G6208</f>
        <v>12</v>
      </c>
      <c r="H6228" s="9" t="str">
        <f t="shared" si="688"/>
        <v>Poste</v>
      </c>
      <c r="I6228" s="194" t="str">
        <f>+'Información ELECTRO PUNO'!F6208</f>
        <v>Madera Tratada</v>
      </c>
      <c r="J6228" s="194" t="str">
        <f>+'Información ELECTRO PUNO'!B6208</f>
        <v>PPM20</v>
      </c>
      <c r="K6228" s="9" t="str">
        <f t="shared" si="690"/>
        <v>POSTE DE MADERA TRATADA DE 12 mts. CL.5</v>
      </c>
      <c r="L6228" s="139">
        <f t="shared" si="691"/>
        <v>0.41</v>
      </c>
    </row>
    <row r="6229" spans="1:12" x14ac:dyDescent="0.25">
      <c r="A6229" s="193">
        <f>+'Información ELECTRO PUNO'!A6209</f>
        <v>6208</v>
      </c>
      <c r="B6229" s="26" t="str">
        <f t="shared" si="689"/>
        <v>SICODI</v>
      </c>
      <c r="C6229" s="9" t="str">
        <f t="shared" si="685"/>
        <v>Puno</v>
      </c>
      <c r="D6229" s="9" t="str">
        <f t="shared" si="686"/>
        <v>No Reporta</v>
      </c>
      <c r="E6229" s="9" t="str">
        <f t="shared" si="687"/>
        <v>No Reporta</v>
      </c>
      <c r="F6229" s="194" t="str">
        <f>+'Información ELECTRO PUNO'!E6209</f>
        <v>MT</v>
      </c>
      <c r="G6229" s="194">
        <f>+'Información ELECTRO PUNO'!G6209</f>
        <v>12</v>
      </c>
      <c r="H6229" s="9" t="str">
        <f t="shared" si="688"/>
        <v>Poste</v>
      </c>
      <c r="I6229" s="194" t="str">
        <f>+'Información ELECTRO PUNO'!F6209</f>
        <v>Madera Tratada</v>
      </c>
      <c r="J6229" s="194" t="str">
        <f>+'Información ELECTRO PUNO'!B6209</f>
        <v>PPM20</v>
      </c>
      <c r="K6229" s="9" t="str">
        <f t="shared" si="690"/>
        <v>POSTE DE MADERA TRATADA DE 12 mts. CL.5</v>
      </c>
      <c r="L6229" s="139">
        <f t="shared" si="691"/>
        <v>0.41</v>
      </c>
    </row>
    <row r="6230" spans="1:12" x14ac:dyDescent="0.25">
      <c r="A6230" s="193">
        <f>+'Información ELECTRO PUNO'!A6210</f>
        <v>6209</v>
      </c>
      <c r="B6230" s="26" t="str">
        <f t="shared" si="689"/>
        <v>SICODI</v>
      </c>
      <c r="C6230" s="9" t="str">
        <f t="shared" ref="C6230:C6293" si="692">+$C$10</f>
        <v>Puno</v>
      </c>
      <c r="D6230" s="9" t="str">
        <f t="shared" ref="D6230:D6293" si="693">+$D$10</f>
        <v>No Reporta</v>
      </c>
      <c r="E6230" s="9" t="str">
        <f t="shared" ref="E6230:E6293" si="694">+$E$10</f>
        <v>No Reporta</v>
      </c>
      <c r="F6230" s="194" t="str">
        <f>+'Información ELECTRO PUNO'!E6210</f>
        <v>MT</v>
      </c>
      <c r="G6230" s="194">
        <f>+'Información ELECTRO PUNO'!G6210</f>
        <v>12</v>
      </c>
      <c r="H6230" s="9" t="str">
        <f t="shared" ref="H6230:H6293" si="695">+$H$10</f>
        <v>Poste</v>
      </c>
      <c r="I6230" s="194" t="str">
        <f>+'Información ELECTRO PUNO'!F6210</f>
        <v>Madera Tratada</v>
      </c>
      <c r="J6230" s="194" t="str">
        <f>+'Información ELECTRO PUNO'!B6210</f>
        <v>PPM20</v>
      </c>
      <c r="K6230" s="9" t="str">
        <f t="shared" si="690"/>
        <v>POSTE DE MADERA TRATADA DE 12 mts. CL.5</v>
      </c>
      <c r="L6230" s="139">
        <f t="shared" si="691"/>
        <v>0.41</v>
      </c>
    </row>
    <row r="6231" spans="1:12" x14ac:dyDescent="0.25">
      <c r="A6231" s="193">
        <f>+'Información ELECTRO PUNO'!A6211</f>
        <v>6210</v>
      </c>
      <c r="B6231" s="26" t="str">
        <f t="shared" ref="B6231:B6294" si="696">+INDEX($B$8:$B$16,MATCH(J6231,$J$8:$J$16,0))</f>
        <v>SICODI</v>
      </c>
      <c r="C6231" s="9" t="str">
        <f t="shared" si="692"/>
        <v>Puno</v>
      </c>
      <c r="D6231" s="9" t="str">
        <f t="shared" si="693"/>
        <v>No Reporta</v>
      </c>
      <c r="E6231" s="9" t="str">
        <f t="shared" si="694"/>
        <v>No Reporta</v>
      </c>
      <c r="F6231" s="194" t="str">
        <f>+'Información ELECTRO PUNO'!E6211</f>
        <v>MT</v>
      </c>
      <c r="G6231" s="194">
        <f>+'Información ELECTRO PUNO'!G6211</f>
        <v>12</v>
      </c>
      <c r="H6231" s="9" t="str">
        <f t="shared" si="695"/>
        <v>Poste</v>
      </c>
      <c r="I6231" s="194" t="str">
        <f>+'Información ELECTRO PUNO'!F6211</f>
        <v>Madera Tratada</v>
      </c>
      <c r="J6231" s="194" t="str">
        <f>+'Información ELECTRO PUNO'!B6211</f>
        <v>PPM20</v>
      </c>
      <c r="K6231" s="9" t="str">
        <f t="shared" ref="K6231:K6294" si="697">+VLOOKUP(J6231,$J$8:$K$16,2,FALSE)</f>
        <v>POSTE DE MADERA TRATADA DE 12 mts. CL.5</v>
      </c>
      <c r="L6231" s="139">
        <f t="shared" ref="L6231:L6294" si="698">+VLOOKUP(J6231,$J$8:$U$16,12,FALSE)</f>
        <v>0.41</v>
      </c>
    </row>
    <row r="6232" spans="1:12" x14ac:dyDescent="0.25">
      <c r="A6232" s="193">
        <f>+'Información ELECTRO PUNO'!A6212</f>
        <v>6211</v>
      </c>
      <c r="B6232" s="26" t="str">
        <f t="shared" si="696"/>
        <v>SICODI</v>
      </c>
      <c r="C6232" s="9" t="str">
        <f t="shared" si="692"/>
        <v>Puno</v>
      </c>
      <c r="D6232" s="9" t="str">
        <f t="shared" si="693"/>
        <v>No Reporta</v>
      </c>
      <c r="E6232" s="9" t="str">
        <f t="shared" si="694"/>
        <v>No Reporta</v>
      </c>
      <c r="F6232" s="194" t="str">
        <f>+'Información ELECTRO PUNO'!E6212</f>
        <v>MT</v>
      </c>
      <c r="G6232" s="194">
        <f>+'Información ELECTRO PUNO'!G6212</f>
        <v>12</v>
      </c>
      <c r="H6232" s="9" t="str">
        <f t="shared" si="695"/>
        <v>Poste</v>
      </c>
      <c r="I6232" s="194" t="str">
        <f>+'Información ELECTRO PUNO'!F6212</f>
        <v>Madera Tratada</v>
      </c>
      <c r="J6232" s="194" t="str">
        <f>+'Información ELECTRO PUNO'!B6212</f>
        <v>PPM20</v>
      </c>
      <c r="K6232" s="9" t="str">
        <f t="shared" si="697"/>
        <v>POSTE DE MADERA TRATADA DE 12 mts. CL.5</v>
      </c>
      <c r="L6232" s="139">
        <f t="shared" si="698"/>
        <v>0.41</v>
      </c>
    </row>
    <row r="6233" spans="1:12" x14ac:dyDescent="0.25">
      <c r="A6233" s="193">
        <f>+'Información ELECTRO PUNO'!A6213</f>
        <v>6212</v>
      </c>
      <c r="B6233" s="26" t="str">
        <f t="shared" si="696"/>
        <v>SICODI</v>
      </c>
      <c r="C6233" s="9" t="str">
        <f t="shared" si="692"/>
        <v>Puno</v>
      </c>
      <c r="D6233" s="9" t="str">
        <f t="shared" si="693"/>
        <v>No Reporta</v>
      </c>
      <c r="E6233" s="9" t="str">
        <f t="shared" si="694"/>
        <v>No Reporta</v>
      </c>
      <c r="F6233" s="194" t="str">
        <f>+'Información ELECTRO PUNO'!E6213</f>
        <v>MT</v>
      </c>
      <c r="G6233" s="194">
        <f>+'Información ELECTRO PUNO'!G6213</f>
        <v>12</v>
      </c>
      <c r="H6233" s="9" t="str">
        <f t="shared" si="695"/>
        <v>Poste</v>
      </c>
      <c r="I6233" s="194" t="str">
        <f>+'Información ELECTRO PUNO'!F6213</f>
        <v>Madera Tratada</v>
      </c>
      <c r="J6233" s="194" t="str">
        <f>+'Información ELECTRO PUNO'!B6213</f>
        <v>PPM20</v>
      </c>
      <c r="K6233" s="9" t="str">
        <f t="shared" si="697"/>
        <v>POSTE DE MADERA TRATADA DE 12 mts. CL.5</v>
      </c>
      <c r="L6233" s="139">
        <f t="shared" si="698"/>
        <v>0.41</v>
      </c>
    </row>
    <row r="6234" spans="1:12" x14ac:dyDescent="0.25">
      <c r="A6234" s="193">
        <f>+'Información ELECTRO PUNO'!A6214</f>
        <v>6213</v>
      </c>
      <c r="B6234" s="26" t="str">
        <f t="shared" si="696"/>
        <v>SICODI</v>
      </c>
      <c r="C6234" s="9" t="str">
        <f t="shared" si="692"/>
        <v>Puno</v>
      </c>
      <c r="D6234" s="9" t="str">
        <f t="shared" si="693"/>
        <v>No Reporta</v>
      </c>
      <c r="E6234" s="9" t="str">
        <f t="shared" si="694"/>
        <v>No Reporta</v>
      </c>
      <c r="F6234" s="194" t="str">
        <f>+'Información ELECTRO PUNO'!E6214</f>
        <v>MT</v>
      </c>
      <c r="G6234" s="194">
        <f>+'Información ELECTRO PUNO'!G6214</f>
        <v>12</v>
      </c>
      <c r="H6234" s="9" t="str">
        <f t="shared" si="695"/>
        <v>Poste</v>
      </c>
      <c r="I6234" s="194" t="str">
        <f>+'Información ELECTRO PUNO'!F6214</f>
        <v>Madera Tratada</v>
      </c>
      <c r="J6234" s="194" t="str">
        <f>+'Información ELECTRO PUNO'!B6214</f>
        <v>PPM20</v>
      </c>
      <c r="K6234" s="9" t="str">
        <f t="shared" si="697"/>
        <v>POSTE DE MADERA TRATADA DE 12 mts. CL.5</v>
      </c>
      <c r="L6234" s="139">
        <f t="shared" si="698"/>
        <v>0.41</v>
      </c>
    </row>
    <row r="6235" spans="1:12" x14ac:dyDescent="0.25">
      <c r="A6235" s="193">
        <f>+'Información ELECTRO PUNO'!A6215</f>
        <v>6214</v>
      </c>
      <c r="B6235" s="26" t="str">
        <f t="shared" si="696"/>
        <v>SICODI</v>
      </c>
      <c r="C6235" s="9" t="str">
        <f t="shared" si="692"/>
        <v>Puno</v>
      </c>
      <c r="D6235" s="9" t="str">
        <f t="shared" si="693"/>
        <v>No Reporta</v>
      </c>
      <c r="E6235" s="9" t="str">
        <f t="shared" si="694"/>
        <v>No Reporta</v>
      </c>
      <c r="F6235" s="194" t="str">
        <f>+'Información ELECTRO PUNO'!E6215</f>
        <v>MT</v>
      </c>
      <c r="G6235" s="194">
        <f>+'Información ELECTRO PUNO'!G6215</f>
        <v>12</v>
      </c>
      <c r="H6235" s="9" t="str">
        <f t="shared" si="695"/>
        <v>Poste</v>
      </c>
      <c r="I6235" s="194" t="str">
        <f>+'Información ELECTRO PUNO'!F6215</f>
        <v>Madera Tratada</v>
      </c>
      <c r="J6235" s="194" t="str">
        <f>+'Información ELECTRO PUNO'!B6215</f>
        <v>PPM20</v>
      </c>
      <c r="K6235" s="9" t="str">
        <f t="shared" si="697"/>
        <v>POSTE DE MADERA TRATADA DE 12 mts. CL.5</v>
      </c>
      <c r="L6235" s="139">
        <f t="shared" si="698"/>
        <v>0.41</v>
      </c>
    </row>
    <row r="6236" spans="1:12" x14ac:dyDescent="0.25">
      <c r="A6236" s="193">
        <f>+'Información ELECTRO PUNO'!A6216</f>
        <v>6215</v>
      </c>
      <c r="B6236" s="26" t="str">
        <f t="shared" si="696"/>
        <v>SICODI</v>
      </c>
      <c r="C6236" s="9" t="str">
        <f t="shared" si="692"/>
        <v>Puno</v>
      </c>
      <c r="D6236" s="9" t="str">
        <f t="shared" si="693"/>
        <v>No Reporta</v>
      </c>
      <c r="E6236" s="9" t="str">
        <f t="shared" si="694"/>
        <v>No Reporta</v>
      </c>
      <c r="F6236" s="194" t="str">
        <f>+'Información ELECTRO PUNO'!E6216</f>
        <v>MT</v>
      </c>
      <c r="G6236" s="194">
        <f>+'Información ELECTRO PUNO'!G6216</f>
        <v>12</v>
      </c>
      <c r="H6236" s="9" t="str">
        <f t="shared" si="695"/>
        <v>Poste</v>
      </c>
      <c r="I6236" s="194" t="str">
        <f>+'Información ELECTRO PUNO'!F6216</f>
        <v>Madera Tratada</v>
      </c>
      <c r="J6236" s="194" t="str">
        <f>+'Información ELECTRO PUNO'!B6216</f>
        <v>PPM20</v>
      </c>
      <c r="K6236" s="9" t="str">
        <f t="shared" si="697"/>
        <v>POSTE DE MADERA TRATADA DE 12 mts. CL.5</v>
      </c>
      <c r="L6236" s="139">
        <f t="shared" si="698"/>
        <v>0.41</v>
      </c>
    </row>
    <row r="6237" spans="1:12" x14ac:dyDescent="0.25">
      <c r="A6237" s="193">
        <f>+'Información ELECTRO PUNO'!A6217</f>
        <v>6216</v>
      </c>
      <c r="B6237" s="26" t="str">
        <f t="shared" si="696"/>
        <v>SICODI</v>
      </c>
      <c r="C6237" s="9" t="str">
        <f t="shared" si="692"/>
        <v>Puno</v>
      </c>
      <c r="D6237" s="9" t="str">
        <f t="shared" si="693"/>
        <v>No Reporta</v>
      </c>
      <c r="E6237" s="9" t="str">
        <f t="shared" si="694"/>
        <v>No Reporta</v>
      </c>
      <c r="F6237" s="194" t="str">
        <f>+'Información ELECTRO PUNO'!E6217</f>
        <v>MT</v>
      </c>
      <c r="G6237" s="194">
        <f>+'Información ELECTRO PUNO'!G6217</f>
        <v>12</v>
      </c>
      <c r="H6237" s="9" t="str">
        <f t="shared" si="695"/>
        <v>Poste</v>
      </c>
      <c r="I6237" s="194" t="str">
        <f>+'Información ELECTRO PUNO'!F6217</f>
        <v>Madera Tratada</v>
      </c>
      <c r="J6237" s="194" t="str">
        <f>+'Información ELECTRO PUNO'!B6217</f>
        <v>PPM20</v>
      </c>
      <c r="K6237" s="9" t="str">
        <f t="shared" si="697"/>
        <v>POSTE DE MADERA TRATADA DE 12 mts. CL.5</v>
      </c>
      <c r="L6237" s="139">
        <f t="shared" si="698"/>
        <v>0.41</v>
      </c>
    </row>
    <row r="6238" spans="1:12" x14ac:dyDescent="0.25">
      <c r="A6238" s="193">
        <f>+'Información ELECTRO PUNO'!A6218</f>
        <v>6217</v>
      </c>
      <c r="B6238" s="26" t="str">
        <f t="shared" si="696"/>
        <v>SICODI</v>
      </c>
      <c r="C6238" s="9" t="str">
        <f t="shared" si="692"/>
        <v>Puno</v>
      </c>
      <c r="D6238" s="9" t="str">
        <f t="shared" si="693"/>
        <v>No Reporta</v>
      </c>
      <c r="E6238" s="9" t="str">
        <f t="shared" si="694"/>
        <v>No Reporta</v>
      </c>
      <c r="F6238" s="194" t="str">
        <f>+'Información ELECTRO PUNO'!E6218</f>
        <v>MT</v>
      </c>
      <c r="G6238" s="194">
        <f>+'Información ELECTRO PUNO'!G6218</f>
        <v>12</v>
      </c>
      <c r="H6238" s="9" t="str">
        <f t="shared" si="695"/>
        <v>Poste</v>
      </c>
      <c r="I6238" s="194" t="str">
        <f>+'Información ELECTRO PUNO'!F6218</f>
        <v>Madera Tratada</v>
      </c>
      <c r="J6238" s="194" t="str">
        <f>+'Información ELECTRO PUNO'!B6218</f>
        <v>PPM20</v>
      </c>
      <c r="K6238" s="9" t="str">
        <f t="shared" si="697"/>
        <v>POSTE DE MADERA TRATADA DE 12 mts. CL.5</v>
      </c>
      <c r="L6238" s="139">
        <f t="shared" si="698"/>
        <v>0.41</v>
      </c>
    </row>
    <row r="6239" spans="1:12" x14ac:dyDescent="0.25">
      <c r="A6239" s="193">
        <f>+'Información ELECTRO PUNO'!A6219</f>
        <v>6218</v>
      </c>
      <c r="B6239" s="26" t="str">
        <f t="shared" si="696"/>
        <v>SICODI</v>
      </c>
      <c r="C6239" s="9" t="str">
        <f t="shared" si="692"/>
        <v>Puno</v>
      </c>
      <c r="D6239" s="9" t="str">
        <f t="shared" si="693"/>
        <v>No Reporta</v>
      </c>
      <c r="E6239" s="9" t="str">
        <f t="shared" si="694"/>
        <v>No Reporta</v>
      </c>
      <c r="F6239" s="194" t="str">
        <f>+'Información ELECTRO PUNO'!E6219</f>
        <v>MT</v>
      </c>
      <c r="G6239" s="194">
        <f>+'Información ELECTRO PUNO'!G6219</f>
        <v>12</v>
      </c>
      <c r="H6239" s="9" t="str">
        <f t="shared" si="695"/>
        <v>Poste</v>
      </c>
      <c r="I6239" s="194" t="str">
        <f>+'Información ELECTRO PUNO'!F6219</f>
        <v>Madera Tratada</v>
      </c>
      <c r="J6239" s="194" t="str">
        <f>+'Información ELECTRO PUNO'!B6219</f>
        <v>PPM20</v>
      </c>
      <c r="K6239" s="9" t="str">
        <f t="shared" si="697"/>
        <v>POSTE DE MADERA TRATADA DE 12 mts. CL.5</v>
      </c>
      <c r="L6239" s="139">
        <f t="shared" si="698"/>
        <v>0.41</v>
      </c>
    </row>
    <row r="6240" spans="1:12" x14ac:dyDescent="0.25">
      <c r="A6240" s="193">
        <f>+'Información ELECTRO PUNO'!A6220</f>
        <v>6219</v>
      </c>
      <c r="B6240" s="26" t="str">
        <f t="shared" si="696"/>
        <v>SICODI</v>
      </c>
      <c r="C6240" s="9" t="str">
        <f t="shared" si="692"/>
        <v>Puno</v>
      </c>
      <c r="D6240" s="9" t="str">
        <f t="shared" si="693"/>
        <v>No Reporta</v>
      </c>
      <c r="E6240" s="9" t="str">
        <f t="shared" si="694"/>
        <v>No Reporta</v>
      </c>
      <c r="F6240" s="194" t="str">
        <f>+'Información ELECTRO PUNO'!E6220</f>
        <v>MT</v>
      </c>
      <c r="G6240" s="194">
        <f>+'Información ELECTRO PUNO'!G6220</f>
        <v>12</v>
      </c>
      <c r="H6240" s="9" t="str">
        <f t="shared" si="695"/>
        <v>Poste</v>
      </c>
      <c r="I6240" s="194" t="str">
        <f>+'Información ELECTRO PUNO'!F6220</f>
        <v>Madera Tratada</v>
      </c>
      <c r="J6240" s="194" t="str">
        <f>+'Información ELECTRO PUNO'!B6220</f>
        <v>PPM20</v>
      </c>
      <c r="K6240" s="9" t="str">
        <f t="shared" si="697"/>
        <v>POSTE DE MADERA TRATADA DE 12 mts. CL.5</v>
      </c>
      <c r="L6240" s="139">
        <f t="shared" si="698"/>
        <v>0.41</v>
      </c>
    </row>
    <row r="6241" spans="1:12" x14ac:dyDescent="0.25">
      <c r="A6241" s="193">
        <f>+'Información ELECTRO PUNO'!A6221</f>
        <v>6220</v>
      </c>
      <c r="B6241" s="26" t="str">
        <f t="shared" si="696"/>
        <v>SICODI</v>
      </c>
      <c r="C6241" s="9" t="str">
        <f t="shared" si="692"/>
        <v>Puno</v>
      </c>
      <c r="D6241" s="9" t="str">
        <f t="shared" si="693"/>
        <v>No Reporta</v>
      </c>
      <c r="E6241" s="9" t="str">
        <f t="shared" si="694"/>
        <v>No Reporta</v>
      </c>
      <c r="F6241" s="194" t="str">
        <f>+'Información ELECTRO PUNO'!E6221</f>
        <v>MT</v>
      </c>
      <c r="G6241" s="194">
        <f>+'Información ELECTRO PUNO'!G6221</f>
        <v>12</v>
      </c>
      <c r="H6241" s="9" t="str">
        <f t="shared" si="695"/>
        <v>Poste</v>
      </c>
      <c r="I6241" s="194" t="str">
        <f>+'Información ELECTRO PUNO'!F6221</f>
        <v>Madera Tratada</v>
      </c>
      <c r="J6241" s="194" t="str">
        <f>+'Información ELECTRO PUNO'!B6221</f>
        <v>PPM20</v>
      </c>
      <c r="K6241" s="9" t="str">
        <f t="shared" si="697"/>
        <v>POSTE DE MADERA TRATADA DE 12 mts. CL.5</v>
      </c>
      <c r="L6241" s="139">
        <f t="shared" si="698"/>
        <v>0.41</v>
      </c>
    </row>
    <row r="6242" spans="1:12" x14ac:dyDescent="0.25">
      <c r="A6242" s="193">
        <f>+'Información ELECTRO PUNO'!A6222</f>
        <v>6221</v>
      </c>
      <c r="B6242" s="26" t="str">
        <f t="shared" si="696"/>
        <v>SICODI</v>
      </c>
      <c r="C6242" s="9" t="str">
        <f t="shared" si="692"/>
        <v>Puno</v>
      </c>
      <c r="D6242" s="9" t="str">
        <f t="shared" si="693"/>
        <v>No Reporta</v>
      </c>
      <c r="E6242" s="9" t="str">
        <f t="shared" si="694"/>
        <v>No Reporta</v>
      </c>
      <c r="F6242" s="194" t="str">
        <f>+'Información ELECTRO PUNO'!E6222</f>
        <v>MT</v>
      </c>
      <c r="G6242" s="194">
        <f>+'Información ELECTRO PUNO'!G6222</f>
        <v>12</v>
      </c>
      <c r="H6242" s="9" t="str">
        <f t="shared" si="695"/>
        <v>Poste</v>
      </c>
      <c r="I6242" s="194" t="str">
        <f>+'Información ELECTRO PUNO'!F6222</f>
        <v>Madera Tratada</v>
      </c>
      <c r="J6242" s="194" t="str">
        <f>+'Información ELECTRO PUNO'!B6222</f>
        <v>PPM20</v>
      </c>
      <c r="K6242" s="9" t="str">
        <f t="shared" si="697"/>
        <v>POSTE DE MADERA TRATADA DE 12 mts. CL.5</v>
      </c>
      <c r="L6242" s="139">
        <f t="shared" si="698"/>
        <v>0.41</v>
      </c>
    </row>
    <row r="6243" spans="1:12" x14ac:dyDescent="0.25">
      <c r="A6243" s="193">
        <f>+'Información ELECTRO PUNO'!A6223</f>
        <v>6222</v>
      </c>
      <c r="B6243" s="26" t="str">
        <f t="shared" si="696"/>
        <v>SICODI</v>
      </c>
      <c r="C6243" s="9" t="str">
        <f t="shared" si="692"/>
        <v>Puno</v>
      </c>
      <c r="D6243" s="9" t="str">
        <f t="shared" si="693"/>
        <v>No Reporta</v>
      </c>
      <c r="E6243" s="9" t="str">
        <f t="shared" si="694"/>
        <v>No Reporta</v>
      </c>
      <c r="F6243" s="194" t="str">
        <f>+'Información ELECTRO PUNO'!E6223</f>
        <v>MT</v>
      </c>
      <c r="G6243" s="194">
        <f>+'Información ELECTRO PUNO'!G6223</f>
        <v>12</v>
      </c>
      <c r="H6243" s="9" t="str">
        <f t="shared" si="695"/>
        <v>Poste</v>
      </c>
      <c r="I6243" s="194" t="str">
        <f>+'Información ELECTRO PUNO'!F6223</f>
        <v>Madera Tratada</v>
      </c>
      <c r="J6243" s="194" t="str">
        <f>+'Información ELECTRO PUNO'!B6223</f>
        <v>PPM20</v>
      </c>
      <c r="K6243" s="9" t="str">
        <f t="shared" si="697"/>
        <v>POSTE DE MADERA TRATADA DE 12 mts. CL.5</v>
      </c>
      <c r="L6243" s="139">
        <f t="shared" si="698"/>
        <v>0.41</v>
      </c>
    </row>
    <row r="6244" spans="1:12" x14ac:dyDescent="0.25">
      <c r="A6244" s="193">
        <f>+'Información ELECTRO PUNO'!A6224</f>
        <v>6223</v>
      </c>
      <c r="B6244" s="26" t="str">
        <f t="shared" si="696"/>
        <v>SICODI</v>
      </c>
      <c r="C6244" s="9" t="str">
        <f t="shared" si="692"/>
        <v>Puno</v>
      </c>
      <c r="D6244" s="9" t="str">
        <f t="shared" si="693"/>
        <v>No Reporta</v>
      </c>
      <c r="E6244" s="9" t="str">
        <f t="shared" si="694"/>
        <v>No Reporta</v>
      </c>
      <c r="F6244" s="194" t="str">
        <f>+'Información ELECTRO PUNO'!E6224</f>
        <v>MT</v>
      </c>
      <c r="G6244" s="194">
        <f>+'Información ELECTRO PUNO'!G6224</f>
        <v>12</v>
      </c>
      <c r="H6244" s="9" t="str">
        <f t="shared" si="695"/>
        <v>Poste</v>
      </c>
      <c r="I6244" s="194" t="str">
        <f>+'Información ELECTRO PUNO'!F6224</f>
        <v>Madera Tratada</v>
      </c>
      <c r="J6244" s="194" t="str">
        <f>+'Información ELECTRO PUNO'!B6224</f>
        <v>PPM20</v>
      </c>
      <c r="K6244" s="9" t="str">
        <f t="shared" si="697"/>
        <v>POSTE DE MADERA TRATADA DE 12 mts. CL.5</v>
      </c>
      <c r="L6244" s="139">
        <f t="shared" si="698"/>
        <v>0.41</v>
      </c>
    </row>
    <row r="6245" spans="1:12" x14ac:dyDescent="0.25">
      <c r="A6245" s="193">
        <f>+'Información ELECTRO PUNO'!A6225</f>
        <v>6224</v>
      </c>
      <c r="B6245" s="26" t="str">
        <f t="shared" si="696"/>
        <v>SICODI</v>
      </c>
      <c r="C6245" s="9" t="str">
        <f t="shared" si="692"/>
        <v>Puno</v>
      </c>
      <c r="D6245" s="9" t="str">
        <f t="shared" si="693"/>
        <v>No Reporta</v>
      </c>
      <c r="E6245" s="9" t="str">
        <f t="shared" si="694"/>
        <v>No Reporta</v>
      </c>
      <c r="F6245" s="194" t="str">
        <f>+'Información ELECTRO PUNO'!E6225</f>
        <v>MT</v>
      </c>
      <c r="G6245" s="194">
        <f>+'Información ELECTRO PUNO'!G6225</f>
        <v>12</v>
      </c>
      <c r="H6245" s="9" t="str">
        <f t="shared" si="695"/>
        <v>Poste</v>
      </c>
      <c r="I6245" s="194" t="str">
        <f>+'Información ELECTRO PUNO'!F6225</f>
        <v>Madera Tratada</v>
      </c>
      <c r="J6245" s="194" t="str">
        <f>+'Información ELECTRO PUNO'!B6225</f>
        <v>PPM20</v>
      </c>
      <c r="K6245" s="9" t="str">
        <f t="shared" si="697"/>
        <v>POSTE DE MADERA TRATADA DE 12 mts. CL.5</v>
      </c>
      <c r="L6245" s="139">
        <f t="shared" si="698"/>
        <v>0.41</v>
      </c>
    </row>
    <row r="6246" spans="1:12" x14ac:dyDescent="0.25">
      <c r="A6246" s="193">
        <f>+'Información ELECTRO PUNO'!A6226</f>
        <v>6225</v>
      </c>
      <c r="B6246" s="26" t="str">
        <f t="shared" si="696"/>
        <v>SICODI</v>
      </c>
      <c r="C6246" s="9" t="str">
        <f t="shared" si="692"/>
        <v>Puno</v>
      </c>
      <c r="D6246" s="9" t="str">
        <f t="shared" si="693"/>
        <v>No Reporta</v>
      </c>
      <c r="E6246" s="9" t="str">
        <f t="shared" si="694"/>
        <v>No Reporta</v>
      </c>
      <c r="F6246" s="194" t="str">
        <f>+'Información ELECTRO PUNO'!E6226</f>
        <v>MT</v>
      </c>
      <c r="G6246" s="194">
        <f>+'Información ELECTRO PUNO'!G6226</f>
        <v>12</v>
      </c>
      <c r="H6246" s="9" t="str">
        <f t="shared" si="695"/>
        <v>Poste</v>
      </c>
      <c r="I6246" s="194" t="str">
        <f>+'Información ELECTRO PUNO'!F6226</f>
        <v>Madera Tratada</v>
      </c>
      <c r="J6246" s="194" t="str">
        <f>+'Información ELECTRO PUNO'!B6226</f>
        <v>PPM20</v>
      </c>
      <c r="K6246" s="9" t="str">
        <f t="shared" si="697"/>
        <v>POSTE DE MADERA TRATADA DE 12 mts. CL.5</v>
      </c>
      <c r="L6246" s="139">
        <f t="shared" si="698"/>
        <v>0.41</v>
      </c>
    </row>
    <row r="6247" spans="1:12" x14ac:dyDescent="0.25">
      <c r="A6247" s="193">
        <f>+'Información ELECTRO PUNO'!A6227</f>
        <v>6226</v>
      </c>
      <c r="B6247" s="26" t="str">
        <f t="shared" si="696"/>
        <v>SICODI</v>
      </c>
      <c r="C6247" s="9" t="str">
        <f t="shared" si="692"/>
        <v>Puno</v>
      </c>
      <c r="D6247" s="9" t="str">
        <f t="shared" si="693"/>
        <v>No Reporta</v>
      </c>
      <c r="E6247" s="9" t="str">
        <f t="shared" si="694"/>
        <v>No Reporta</v>
      </c>
      <c r="F6247" s="194" t="str">
        <f>+'Información ELECTRO PUNO'!E6227</f>
        <v>MT</v>
      </c>
      <c r="G6247" s="194">
        <f>+'Información ELECTRO PUNO'!G6227</f>
        <v>12</v>
      </c>
      <c r="H6247" s="9" t="str">
        <f t="shared" si="695"/>
        <v>Poste</v>
      </c>
      <c r="I6247" s="194" t="str">
        <f>+'Información ELECTRO PUNO'!F6227</f>
        <v>Madera Tratada</v>
      </c>
      <c r="J6247" s="194" t="str">
        <f>+'Información ELECTRO PUNO'!B6227</f>
        <v>PPM20</v>
      </c>
      <c r="K6247" s="9" t="str">
        <f t="shared" si="697"/>
        <v>POSTE DE MADERA TRATADA DE 12 mts. CL.5</v>
      </c>
      <c r="L6247" s="139">
        <f t="shared" si="698"/>
        <v>0.41</v>
      </c>
    </row>
    <row r="6248" spans="1:12" x14ac:dyDescent="0.25">
      <c r="A6248" s="193">
        <f>+'Información ELECTRO PUNO'!A6228</f>
        <v>6227</v>
      </c>
      <c r="B6248" s="26" t="str">
        <f t="shared" si="696"/>
        <v>SICODI</v>
      </c>
      <c r="C6248" s="9" t="str">
        <f t="shared" si="692"/>
        <v>Puno</v>
      </c>
      <c r="D6248" s="9" t="str">
        <f t="shared" si="693"/>
        <v>No Reporta</v>
      </c>
      <c r="E6248" s="9" t="str">
        <f t="shared" si="694"/>
        <v>No Reporta</v>
      </c>
      <c r="F6248" s="194" t="str">
        <f>+'Información ELECTRO PUNO'!E6228</f>
        <v>MT</v>
      </c>
      <c r="G6248" s="194">
        <f>+'Información ELECTRO PUNO'!G6228</f>
        <v>12</v>
      </c>
      <c r="H6248" s="9" t="str">
        <f t="shared" si="695"/>
        <v>Poste</v>
      </c>
      <c r="I6248" s="194" t="str">
        <f>+'Información ELECTRO PUNO'!F6228</f>
        <v>Madera Tratada</v>
      </c>
      <c r="J6248" s="194" t="str">
        <f>+'Información ELECTRO PUNO'!B6228</f>
        <v>PPM20</v>
      </c>
      <c r="K6248" s="9" t="str">
        <f t="shared" si="697"/>
        <v>POSTE DE MADERA TRATADA DE 12 mts. CL.5</v>
      </c>
      <c r="L6248" s="139">
        <f t="shared" si="698"/>
        <v>0.41</v>
      </c>
    </row>
    <row r="6249" spans="1:12" x14ac:dyDescent="0.25">
      <c r="A6249" s="193">
        <f>+'Información ELECTRO PUNO'!A6229</f>
        <v>6228</v>
      </c>
      <c r="B6249" s="26" t="str">
        <f t="shared" si="696"/>
        <v>SICODI</v>
      </c>
      <c r="C6249" s="9" t="str">
        <f t="shared" si="692"/>
        <v>Puno</v>
      </c>
      <c r="D6249" s="9" t="str">
        <f t="shared" si="693"/>
        <v>No Reporta</v>
      </c>
      <c r="E6249" s="9" t="str">
        <f t="shared" si="694"/>
        <v>No Reporta</v>
      </c>
      <c r="F6249" s="194" t="str">
        <f>+'Información ELECTRO PUNO'!E6229</f>
        <v>MT</v>
      </c>
      <c r="G6249" s="194">
        <f>+'Información ELECTRO PUNO'!G6229</f>
        <v>12</v>
      </c>
      <c r="H6249" s="9" t="str">
        <f t="shared" si="695"/>
        <v>Poste</v>
      </c>
      <c r="I6249" s="194" t="str">
        <f>+'Información ELECTRO PUNO'!F6229</f>
        <v>Madera Tratada</v>
      </c>
      <c r="J6249" s="194" t="str">
        <f>+'Información ELECTRO PUNO'!B6229</f>
        <v>PPM20</v>
      </c>
      <c r="K6249" s="9" t="str">
        <f t="shared" si="697"/>
        <v>POSTE DE MADERA TRATADA DE 12 mts. CL.5</v>
      </c>
      <c r="L6249" s="139">
        <f t="shared" si="698"/>
        <v>0.41</v>
      </c>
    </row>
    <row r="6250" spans="1:12" x14ac:dyDescent="0.25">
      <c r="A6250" s="193">
        <f>+'Información ELECTRO PUNO'!A6230</f>
        <v>6229</v>
      </c>
      <c r="B6250" s="26" t="str">
        <f t="shared" si="696"/>
        <v>SICODI</v>
      </c>
      <c r="C6250" s="9" t="str">
        <f t="shared" si="692"/>
        <v>Puno</v>
      </c>
      <c r="D6250" s="9" t="str">
        <f t="shared" si="693"/>
        <v>No Reporta</v>
      </c>
      <c r="E6250" s="9" t="str">
        <f t="shared" si="694"/>
        <v>No Reporta</v>
      </c>
      <c r="F6250" s="194" t="str">
        <f>+'Información ELECTRO PUNO'!E6230</f>
        <v>MT</v>
      </c>
      <c r="G6250" s="194">
        <f>+'Información ELECTRO PUNO'!G6230</f>
        <v>12</v>
      </c>
      <c r="H6250" s="9" t="str">
        <f t="shared" si="695"/>
        <v>Poste</v>
      </c>
      <c r="I6250" s="194" t="str">
        <f>+'Información ELECTRO PUNO'!F6230</f>
        <v>Madera Tratada</v>
      </c>
      <c r="J6250" s="194" t="str">
        <f>+'Información ELECTRO PUNO'!B6230</f>
        <v>PPM20</v>
      </c>
      <c r="K6250" s="9" t="str">
        <f t="shared" si="697"/>
        <v>POSTE DE MADERA TRATADA DE 12 mts. CL.5</v>
      </c>
      <c r="L6250" s="139">
        <f t="shared" si="698"/>
        <v>0.41</v>
      </c>
    </row>
    <row r="6251" spans="1:12" x14ac:dyDescent="0.25">
      <c r="A6251" s="193">
        <f>+'Información ELECTRO PUNO'!A6231</f>
        <v>6230</v>
      </c>
      <c r="B6251" s="26" t="str">
        <f t="shared" si="696"/>
        <v>SICODI</v>
      </c>
      <c r="C6251" s="9" t="str">
        <f t="shared" si="692"/>
        <v>Puno</v>
      </c>
      <c r="D6251" s="9" t="str">
        <f t="shared" si="693"/>
        <v>No Reporta</v>
      </c>
      <c r="E6251" s="9" t="str">
        <f t="shared" si="694"/>
        <v>No Reporta</v>
      </c>
      <c r="F6251" s="194" t="str">
        <f>+'Información ELECTRO PUNO'!E6231</f>
        <v>MT</v>
      </c>
      <c r="G6251" s="194">
        <f>+'Información ELECTRO PUNO'!G6231</f>
        <v>12</v>
      </c>
      <c r="H6251" s="9" t="str">
        <f t="shared" si="695"/>
        <v>Poste</v>
      </c>
      <c r="I6251" s="194" t="str">
        <f>+'Información ELECTRO PUNO'!F6231</f>
        <v>Madera Tratada</v>
      </c>
      <c r="J6251" s="194" t="str">
        <f>+'Información ELECTRO PUNO'!B6231</f>
        <v>PPM20</v>
      </c>
      <c r="K6251" s="9" t="str">
        <f t="shared" si="697"/>
        <v>POSTE DE MADERA TRATADA DE 12 mts. CL.5</v>
      </c>
      <c r="L6251" s="139">
        <f t="shared" si="698"/>
        <v>0.41</v>
      </c>
    </row>
    <row r="6252" spans="1:12" x14ac:dyDescent="0.25">
      <c r="A6252" s="193">
        <f>+'Información ELECTRO PUNO'!A6232</f>
        <v>6231</v>
      </c>
      <c r="B6252" s="26" t="str">
        <f t="shared" si="696"/>
        <v>SICODI</v>
      </c>
      <c r="C6252" s="9" t="str">
        <f t="shared" si="692"/>
        <v>Puno</v>
      </c>
      <c r="D6252" s="9" t="str">
        <f t="shared" si="693"/>
        <v>No Reporta</v>
      </c>
      <c r="E6252" s="9" t="str">
        <f t="shared" si="694"/>
        <v>No Reporta</v>
      </c>
      <c r="F6252" s="194" t="str">
        <f>+'Información ELECTRO PUNO'!E6232</f>
        <v>MT</v>
      </c>
      <c r="G6252" s="194">
        <f>+'Información ELECTRO PUNO'!G6232</f>
        <v>12</v>
      </c>
      <c r="H6252" s="9" t="str">
        <f t="shared" si="695"/>
        <v>Poste</v>
      </c>
      <c r="I6252" s="194" t="str">
        <f>+'Información ELECTRO PUNO'!F6232</f>
        <v>Madera Tratada</v>
      </c>
      <c r="J6252" s="194" t="str">
        <f>+'Información ELECTRO PUNO'!B6232</f>
        <v>PPM20</v>
      </c>
      <c r="K6252" s="9" t="str">
        <f t="shared" si="697"/>
        <v>POSTE DE MADERA TRATADA DE 12 mts. CL.5</v>
      </c>
      <c r="L6252" s="139">
        <f t="shared" si="698"/>
        <v>0.41</v>
      </c>
    </row>
    <row r="6253" spans="1:12" x14ac:dyDescent="0.25">
      <c r="A6253" s="193">
        <f>+'Información ELECTRO PUNO'!A6233</f>
        <v>6232</v>
      </c>
      <c r="B6253" s="26" t="str">
        <f t="shared" si="696"/>
        <v>SICODI</v>
      </c>
      <c r="C6253" s="9" t="str">
        <f t="shared" si="692"/>
        <v>Puno</v>
      </c>
      <c r="D6253" s="9" t="str">
        <f t="shared" si="693"/>
        <v>No Reporta</v>
      </c>
      <c r="E6253" s="9" t="str">
        <f t="shared" si="694"/>
        <v>No Reporta</v>
      </c>
      <c r="F6253" s="194" t="str">
        <f>+'Información ELECTRO PUNO'!E6233</f>
        <v>MT</v>
      </c>
      <c r="G6253" s="194">
        <f>+'Información ELECTRO PUNO'!G6233</f>
        <v>12</v>
      </c>
      <c r="H6253" s="9" t="str">
        <f t="shared" si="695"/>
        <v>Poste</v>
      </c>
      <c r="I6253" s="194" t="str">
        <f>+'Información ELECTRO PUNO'!F6233</f>
        <v>Madera Tratada</v>
      </c>
      <c r="J6253" s="194" t="str">
        <f>+'Información ELECTRO PUNO'!B6233</f>
        <v>PPM20</v>
      </c>
      <c r="K6253" s="9" t="str">
        <f t="shared" si="697"/>
        <v>POSTE DE MADERA TRATADA DE 12 mts. CL.5</v>
      </c>
      <c r="L6253" s="139">
        <f t="shared" si="698"/>
        <v>0.41</v>
      </c>
    </row>
    <row r="6254" spans="1:12" x14ac:dyDescent="0.25">
      <c r="A6254" s="193">
        <f>+'Información ELECTRO PUNO'!A6234</f>
        <v>6233</v>
      </c>
      <c r="B6254" s="26" t="str">
        <f t="shared" si="696"/>
        <v>SICODI</v>
      </c>
      <c r="C6254" s="9" t="str">
        <f t="shared" si="692"/>
        <v>Puno</v>
      </c>
      <c r="D6254" s="9" t="str">
        <f t="shared" si="693"/>
        <v>No Reporta</v>
      </c>
      <c r="E6254" s="9" t="str">
        <f t="shared" si="694"/>
        <v>No Reporta</v>
      </c>
      <c r="F6254" s="194" t="str">
        <f>+'Información ELECTRO PUNO'!E6234</f>
        <v>MT</v>
      </c>
      <c r="G6254" s="194">
        <f>+'Información ELECTRO PUNO'!G6234</f>
        <v>12</v>
      </c>
      <c r="H6254" s="9" t="str">
        <f t="shared" si="695"/>
        <v>Poste</v>
      </c>
      <c r="I6254" s="194" t="str">
        <f>+'Información ELECTRO PUNO'!F6234</f>
        <v>Madera Tratada</v>
      </c>
      <c r="J6254" s="194" t="str">
        <f>+'Información ELECTRO PUNO'!B6234</f>
        <v>PPM20</v>
      </c>
      <c r="K6254" s="9" t="str">
        <f t="shared" si="697"/>
        <v>POSTE DE MADERA TRATADA DE 12 mts. CL.5</v>
      </c>
      <c r="L6254" s="139">
        <f t="shared" si="698"/>
        <v>0.41</v>
      </c>
    </row>
    <row r="6255" spans="1:12" x14ac:dyDescent="0.25">
      <c r="A6255" s="193">
        <f>+'Información ELECTRO PUNO'!A6235</f>
        <v>6234</v>
      </c>
      <c r="B6255" s="26" t="str">
        <f t="shared" si="696"/>
        <v>SICODI</v>
      </c>
      <c r="C6255" s="9" t="str">
        <f t="shared" si="692"/>
        <v>Puno</v>
      </c>
      <c r="D6255" s="9" t="str">
        <f t="shared" si="693"/>
        <v>No Reporta</v>
      </c>
      <c r="E6255" s="9" t="str">
        <f t="shared" si="694"/>
        <v>No Reporta</v>
      </c>
      <c r="F6255" s="194" t="str">
        <f>+'Información ELECTRO PUNO'!E6235</f>
        <v>MT</v>
      </c>
      <c r="G6255" s="194">
        <f>+'Información ELECTRO PUNO'!G6235</f>
        <v>12</v>
      </c>
      <c r="H6255" s="9" t="str">
        <f t="shared" si="695"/>
        <v>Poste</v>
      </c>
      <c r="I6255" s="194" t="str">
        <f>+'Información ELECTRO PUNO'!F6235</f>
        <v>Madera Tratada</v>
      </c>
      <c r="J6255" s="194" t="str">
        <f>+'Información ELECTRO PUNO'!B6235</f>
        <v>PPM20</v>
      </c>
      <c r="K6255" s="9" t="str">
        <f t="shared" si="697"/>
        <v>POSTE DE MADERA TRATADA DE 12 mts. CL.5</v>
      </c>
      <c r="L6255" s="139">
        <f t="shared" si="698"/>
        <v>0.41</v>
      </c>
    </row>
    <row r="6256" spans="1:12" x14ac:dyDescent="0.25">
      <c r="A6256" s="193">
        <f>+'Información ELECTRO PUNO'!A6236</f>
        <v>6235</v>
      </c>
      <c r="B6256" s="26" t="str">
        <f t="shared" si="696"/>
        <v>SICODI</v>
      </c>
      <c r="C6256" s="9" t="str">
        <f t="shared" si="692"/>
        <v>Puno</v>
      </c>
      <c r="D6256" s="9" t="str">
        <f t="shared" si="693"/>
        <v>No Reporta</v>
      </c>
      <c r="E6256" s="9" t="str">
        <f t="shared" si="694"/>
        <v>No Reporta</v>
      </c>
      <c r="F6256" s="194" t="str">
        <f>+'Información ELECTRO PUNO'!E6236</f>
        <v>MT</v>
      </c>
      <c r="G6256" s="194">
        <f>+'Información ELECTRO PUNO'!G6236</f>
        <v>12</v>
      </c>
      <c r="H6256" s="9" t="str">
        <f t="shared" si="695"/>
        <v>Poste</v>
      </c>
      <c r="I6256" s="194" t="str">
        <f>+'Información ELECTRO PUNO'!F6236</f>
        <v>Madera Tratada</v>
      </c>
      <c r="J6256" s="194" t="str">
        <f>+'Información ELECTRO PUNO'!B6236</f>
        <v>PPM20</v>
      </c>
      <c r="K6256" s="9" t="str">
        <f t="shared" si="697"/>
        <v>POSTE DE MADERA TRATADA DE 12 mts. CL.5</v>
      </c>
      <c r="L6256" s="139">
        <f t="shared" si="698"/>
        <v>0.41</v>
      </c>
    </row>
    <row r="6257" spans="1:12" x14ac:dyDescent="0.25">
      <c r="A6257" s="193">
        <f>+'Información ELECTRO PUNO'!A6237</f>
        <v>6236</v>
      </c>
      <c r="B6257" s="26" t="str">
        <f t="shared" si="696"/>
        <v>SICODI</v>
      </c>
      <c r="C6257" s="9" t="str">
        <f t="shared" si="692"/>
        <v>Puno</v>
      </c>
      <c r="D6257" s="9" t="str">
        <f t="shared" si="693"/>
        <v>No Reporta</v>
      </c>
      <c r="E6257" s="9" t="str">
        <f t="shared" si="694"/>
        <v>No Reporta</v>
      </c>
      <c r="F6257" s="194" t="str">
        <f>+'Información ELECTRO PUNO'!E6237</f>
        <v>MT</v>
      </c>
      <c r="G6257" s="194">
        <f>+'Información ELECTRO PUNO'!G6237</f>
        <v>12</v>
      </c>
      <c r="H6257" s="9" t="str">
        <f t="shared" si="695"/>
        <v>Poste</v>
      </c>
      <c r="I6257" s="194" t="str">
        <f>+'Información ELECTRO PUNO'!F6237</f>
        <v>Madera Tratada</v>
      </c>
      <c r="J6257" s="194" t="str">
        <f>+'Información ELECTRO PUNO'!B6237</f>
        <v>PPM20</v>
      </c>
      <c r="K6257" s="9" t="str">
        <f t="shared" si="697"/>
        <v>POSTE DE MADERA TRATADA DE 12 mts. CL.5</v>
      </c>
      <c r="L6257" s="139">
        <f t="shared" si="698"/>
        <v>0.41</v>
      </c>
    </row>
    <row r="6258" spans="1:12" x14ac:dyDescent="0.25">
      <c r="A6258" s="193">
        <f>+'Información ELECTRO PUNO'!A6238</f>
        <v>6237</v>
      </c>
      <c r="B6258" s="26" t="str">
        <f t="shared" si="696"/>
        <v>SICODI</v>
      </c>
      <c r="C6258" s="9" t="str">
        <f t="shared" si="692"/>
        <v>Puno</v>
      </c>
      <c r="D6258" s="9" t="str">
        <f t="shared" si="693"/>
        <v>No Reporta</v>
      </c>
      <c r="E6258" s="9" t="str">
        <f t="shared" si="694"/>
        <v>No Reporta</v>
      </c>
      <c r="F6258" s="194" t="str">
        <f>+'Información ELECTRO PUNO'!E6238</f>
        <v>MT</v>
      </c>
      <c r="G6258" s="194">
        <f>+'Información ELECTRO PUNO'!G6238</f>
        <v>12</v>
      </c>
      <c r="H6258" s="9" t="str">
        <f t="shared" si="695"/>
        <v>Poste</v>
      </c>
      <c r="I6258" s="194" t="str">
        <f>+'Información ELECTRO PUNO'!F6238</f>
        <v>Madera Tratada</v>
      </c>
      <c r="J6258" s="194" t="str">
        <f>+'Información ELECTRO PUNO'!B6238</f>
        <v>PPM20</v>
      </c>
      <c r="K6258" s="9" t="str">
        <f t="shared" si="697"/>
        <v>POSTE DE MADERA TRATADA DE 12 mts. CL.5</v>
      </c>
      <c r="L6258" s="139">
        <f t="shared" si="698"/>
        <v>0.41</v>
      </c>
    </row>
    <row r="6259" spans="1:12" x14ac:dyDescent="0.25">
      <c r="A6259" s="193">
        <f>+'Información ELECTRO PUNO'!A6239</f>
        <v>6238</v>
      </c>
      <c r="B6259" s="26" t="str">
        <f t="shared" si="696"/>
        <v>SICODI</v>
      </c>
      <c r="C6259" s="9" t="str">
        <f t="shared" si="692"/>
        <v>Puno</v>
      </c>
      <c r="D6259" s="9" t="str">
        <f t="shared" si="693"/>
        <v>No Reporta</v>
      </c>
      <c r="E6259" s="9" t="str">
        <f t="shared" si="694"/>
        <v>No Reporta</v>
      </c>
      <c r="F6259" s="194" t="str">
        <f>+'Información ELECTRO PUNO'!E6239</f>
        <v>MT</v>
      </c>
      <c r="G6259" s="194">
        <f>+'Información ELECTRO PUNO'!G6239</f>
        <v>12</v>
      </c>
      <c r="H6259" s="9" t="str">
        <f t="shared" si="695"/>
        <v>Poste</v>
      </c>
      <c r="I6259" s="194" t="str">
        <f>+'Información ELECTRO PUNO'!F6239</f>
        <v>Madera Tratada</v>
      </c>
      <c r="J6259" s="194" t="str">
        <f>+'Información ELECTRO PUNO'!B6239</f>
        <v>PPM20</v>
      </c>
      <c r="K6259" s="9" t="str">
        <f t="shared" si="697"/>
        <v>POSTE DE MADERA TRATADA DE 12 mts. CL.5</v>
      </c>
      <c r="L6259" s="139">
        <f t="shared" si="698"/>
        <v>0.41</v>
      </c>
    </row>
    <row r="6260" spans="1:12" x14ac:dyDescent="0.25">
      <c r="A6260" s="193">
        <f>+'Información ELECTRO PUNO'!A6240</f>
        <v>6239</v>
      </c>
      <c r="B6260" s="26" t="str">
        <f t="shared" si="696"/>
        <v>SICODI</v>
      </c>
      <c r="C6260" s="9" t="str">
        <f t="shared" si="692"/>
        <v>Puno</v>
      </c>
      <c r="D6260" s="9" t="str">
        <f t="shared" si="693"/>
        <v>No Reporta</v>
      </c>
      <c r="E6260" s="9" t="str">
        <f t="shared" si="694"/>
        <v>No Reporta</v>
      </c>
      <c r="F6260" s="194" t="str">
        <f>+'Información ELECTRO PUNO'!E6240</f>
        <v>MT</v>
      </c>
      <c r="G6260" s="194">
        <f>+'Información ELECTRO PUNO'!G6240</f>
        <v>12</v>
      </c>
      <c r="H6260" s="9" t="str">
        <f t="shared" si="695"/>
        <v>Poste</v>
      </c>
      <c r="I6260" s="194" t="str">
        <f>+'Información ELECTRO PUNO'!F6240</f>
        <v>Madera Tratada</v>
      </c>
      <c r="J6260" s="194" t="str">
        <f>+'Información ELECTRO PUNO'!B6240</f>
        <v>PPM20</v>
      </c>
      <c r="K6260" s="9" t="str">
        <f t="shared" si="697"/>
        <v>POSTE DE MADERA TRATADA DE 12 mts. CL.5</v>
      </c>
      <c r="L6260" s="139">
        <f t="shared" si="698"/>
        <v>0.41</v>
      </c>
    </row>
    <row r="6261" spans="1:12" x14ac:dyDescent="0.25">
      <c r="A6261" s="193">
        <f>+'Información ELECTRO PUNO'!A6241</f>
        <v>6240</v>
      </c>
      <c r="B6261" s="26" t="str">
        <f t="shared" si="696"/>
        <v>SICODI</v>
      </c>
      <c r="C6261" s="9" t="str">
        <f t="shared" si="692"/>
        <v>Puno</v>
      </c>
      <c r="D6261" s="9" t="str">
        <f t="shared" si="693"/>
        <v>No Reporta</v>
      </c>
      <c r="E6261" s="9" t="str">
        <f t="shared" si="694"/>
        <v>No Reporta</v>
      </c>
      <c r="F6261" s="194" t="str">
        <f>+'Información ELECTRO PUNO'!E6241</f>
        <v>MT</v>
      </c>
      <c r="G6261" s="194">
        <f>+'Información ELECTRO PUNO'!G6241</f>
        <v>12</v>
      </c>
      <c r="H6261" s="9" t="str">
        <f t="shared" si="695"/>
        <v>Poste</v>
      </c>
      <c r="I6261" s="194" t="str">
        <f>+'Información ELECTRO PUNO'!F6241</f>
        <v>Madera Tratada</v>
      </c>
      <c r="J6261" s="194" t="str">
        <f>+'Información ELECTRO PUNO'!B6241</f>
        <v>PPM20</v>
      </c>
      <c r="K6261" s="9" t="str">
        <f t="shared" si="697"/>
        <v>POSTE DE MADERA TRATADA DE 12 mts. CL.5</v>
      </c>
      <c r="L6261" s="139">
        <f t="shared" si="698"/>
        <v>0.41</v>
      </c>
    </row>
    <row r="6262" spans="1:12" x14ac:dyDescent="0.25">
      <c r="A6262" s="193">
        <f>+'Información ELECTRO PUNO'!A6242</f>
        <v>6241</v>
      </c>
      <c r="B6262" s="26" t="str">
        <f t="shared" si="696"/>
        <v>SICODI</v>
      </c>
      <c r="C6262" s="9" t="str">
        <f t="shared" si="692"/>
        <v>Puno</v>
      </c>
      <c r="D6262" s="9" t="str">
        <f t="shared" si="693"/>
        <v>No Reporta</v>
      </c>
      <c r="E6262" s="9" t="str">
        <f t="shared" si="694"/>
        <v>No Reporta</v>
      </c>
      <c r="F6262" s="194" t="str">
        <f>+'Información ELECTRO PUNO'!E6242</f>
        <v>MT</v>
      </c>
      <c r="G6262" s="194">
        <f>+'Información ELECTRO PUNO'!G6242</f>
        <v>12</v>
      </c>
      <c r="H6262" s="9" t="str">
        <f t="shared" si="695"/>
        <v>Poste</v>
      </c>
      <c r="I6262" s="194" t="str">
        <f>+'Información ELECTRO PUNO'!F6242</f>
        <v>Madera Tratada</v>
      </c>
      <c r="J6262" s="194" t="str">
        <f>+'Información ELECTRO PUNO'!B6242</f>
        <v>PPM20</v>
      </c>
      <c r="K6262" s="9" t="str">
        <f t="shared" si="697"/>
        <v>POSTE DE MADERA TRATADA DE 12 mts. CL.5</v>
      </c>
      <c r="L6262" s="139">
        <f t="shared" si="698"/>
        <v>0.41</v>
      </c>
    </row>
    <row r="6263" spans="1:12" x14ac:dyDescent="0.25">
      <c r="A6263" s="193">
        <f>+'Información ELECTRO PUNO'!A6243</f>
        <v>6242</v>
      </c>
      <c r="B6263" s="26" t="str">
        <f t="shared" si="696"/>
        <v>SICODI</v>
      </c>
      <c r="C6263" s="9" t="str">
        <f t="shared" si="692"/>
        <v>Puno</v>
      </c>
      <c r="D6263" s="9" t="str">
        <f t="shared" si="693"/>
        <v>No Reporta</v>
      </c>
      <c r="E6263" s="9" t="str">
        <f t="shared" si="694"/>
        <v>No Reporta</v>
      </c>
      <c r="F6263" s="194" t="str">
        <f>+'Información ELECTRO PUNO'!E6243</f>
        <v>MT</v>
      </c>
      <c r="G6263" s="194">
        <f>+'Información ELECTRO PUNO'!G6243</f>
        <v>12</v>
      </c>
      <c r="H6263" s="9" t="str">
        <f t="shared" si="695"/>
        <v>Poste</v>
      </c>
      <c r="I6263" s="194" t="str">
        <f>+'Información ELECTRO PUNO'!F6243</f>
        <v>Madera Tratada</v>
      </c>
      <c r="J6263" s="194" t="str">
        <f>+'Información ELECTRO PUNO'!B6243</f>
        <v>PPM20</v>
      </c>
      <c r="K6263" s="9" t="str">
        <f t="shared" si="697"/>
        <v>POSTE DE MADERA TRATADA DE 12 mts. CL.5</v>
      </c>
      <c r="L6263" s="139">
        <f t="shared" si="698"/>
        <v>0.41</v>
      </c>
    </row>
    <row r="6264" spans="1:12" x14ac:dyDescent="0.25">
      <c r="A6264" s="193">
        <f>+'Información ELECTRO PUNO'!A6244</f>
        <v>6243</v>
      </c>
      <c r="B6264" s="26" t="str">
        <f t="shared" si="696"/>
        <v>SICODI</v>
      </c>
      <c r="C6264" s="9" t="str">
        <f t="shared" si="692"/>
        <v>Puno</v>
      </c>
      <c r="D6264" s="9" t="str">
        <f t="shared" si="693"/>
        <v>No Reporta</v>
      </c>
      <c r="E6264" s="9" t="str">
        <f t="shared" si="694"/>
        <v>No Reporta</v>
      </c>
      <c r="F6264" s="194" t="str">
        <f>+'Información ELECTRO PUNO'!E6244</f>
        <v>MT</v>
      </c>
      <c r="G6264" s="194">
        <f>+'Información ELECTRO PUNO'!G6244</f>
        <v>12</v>
      </c>
      <c r="H6264" s="9" t="str">
        <f t="shared" si="695"/>
        <v>Poste</v>
      </c>
      <c r="I6264" s="194" t="str">
        <f>+'Información ELECTRO PUNO'!F6244</f>
        <v>Madera Tratada</v>
      </c>
      <c r="J6264" s="194" t="str">
        <f>+'Información ELECTRO PUNO'!B6244</f>
        <v>PPM20</v>
      </c>
      <c r="K6264" s="9" t="str">
        <f t="shared" si="697"/>
        <v>POSTE DE MADERA TRATADA DE 12 mts. CL.5</v>
      </c>
      <c r="L6264" s="139">
        <f t="shared" si="698"/>
        <v>0.41</v>
      </c>
    </row>
    <row r="6265" spans="1:12" x14ac:dyDescent="0.25">
      <c r="A6265" s="193">
        <f>+'Información ELECTRO PUNO'!A6245</f>
        <v>6244</v>
      </c>
      <c r="B6265" s="26" t="str">
        <f t="shared" si="696"/>
        <v>SICODI</v>
      </c>
      <c r="C6265" s="9" t="str">
        <f t="shared" si="692"/>
        <v>Puno</v>
      </c>
      <c r="D6265" s="9" t="str">
        <f t="shared" si="693"/>
        <v>No Reporta</v>
      </c>
      <c r="E6265" s="9" t="str">
        <f t="shared" si="694"/>
        <v>No Reporta</v>
      </c>
      <c r="F6265" s="194" t="str">
        <f>+'Información ELECTRO PUNO'!E6245</f>
        <v>MT</v>
      </c>
      <c r="G6265" s="194">
        <f>+'Información ELECTRO PUNO'!G6245</f>
        <v>12</v>
      </c>
      <c r="H6265" s="9" t="str">
        <f t="shared" si="695"/>
        <v>Poste</v>
      </c>
      <c r="I6265" s="194" t="str">
        <f>+'Información ELECTRO PUNO'!F6245</f>
        <v>Madera Tratada</v>
      </c>
      <c r="J6265" s="194" t="str">
        <f>+'Información ELECTRO PUNO'!B6245</f>
        <v>PPM20</v>
      </c>
      <c r="K6265" s="9" t="str">
        <f t="shared" si="697"/>
        <v>POSTE DE MADERA TRATADA DE 12 mts. CL.5</v>
      </c>
      <c r="L6265" s="139">
        <f t="shared" si="698"/>
        <v>0.41</v>
      </c>
    </row>
    <row r="6266" spans="1:12" x14ac:dyDescent="0.25">
      <c r="A6266" s="193">
        <f>+'Información ELECTRO PUNO'!A6246</f>
        <v>6245</v>
      </c>
      <c r="B6266" s="26" t="str">
        <f t="shared" si="696"/>
        <v>SICODI</v>
      </c>
      <c r="C6266" s="9" t="str">
        <f t="shared" si="692"/>
        <v>Puno</v>
      </c>
      <c r="D6266" s="9" t="str">
        <f t="shared" si="693"/>
        <v>No Reporta</v>
      </c>
      <c r="E6266" s="9" t="str">
        <f t="shared" si="694"/>
        <v>No Reporta</v>
      </c>
      <c r="F6266" s="194" t="str">
        <f>+'Información ELECTRO PUNO'!E6246</f>
        <v>MT</v>
      </c>
      <c r="G6266" s="194">
        <f>+'Información ELECTRO PUNO'!G6246</f>
        <v>12</v>
      </c>
      <c r="H6266" s="9" t="str">
        <f t="shared" si="695"/>
        <v>Poste</v>
      </c>
      <c r="I6266" s="194" t="str">
        <f>+'Información ELECTRO PUNO'!F6246</f>
        <v>Madera Tratada</v>
      </c>
      <c r="J6266" s="194" t="str">
        <f>+'Información ELECTRO PUNO'!B6246</f>
        <v>PPM20</v>
      </c>
      <c r="K6266" s="9" t="str">
        <f t="shared" si="697"/>
        <v>POSTE DE MADERA TRATADA DE 12 mts. CL.5</v>
      </c>
      <c r="L6266" s="139">
        <f t="shared" si="698"/>
        <v>0.41</v>
      </c>
    </row>
    <row r="6267" spans="1:12" x14ac:dyDescent="0.25">
      <c r="A6267" s="193">
        <f>+'Información ELECTRO PUNO'!A6247</f>
        <v>6246</v>
      </c>
      <c r="B6267" s="26" t="str">
        <f t="shared" si="696"/>
        <v>SICODI</v>
      </c>
      <c r="C6267" s="9" t="str">
        <f t="shared" si="692"/>
        <v>Puno</v>
      </c>
      <c r="D6267" s="9" t="str">
        <f t="shared" si="693"/>
        <v>No Reporta</v>
      </c>
      <c r="E6267" s="9" t="str">
        <f t="shared" si="694"/>
        <v>No Reporta</v>
      </c>
      <c r="F6267" s="194" t="str">
        <f>+'Información ELECTRO PUNO'!E6247</f>
        <v>MT</v>
      </c>
      <c r="G6267" s="194">
        <f>+'Información ELECTRO PUNO'!G6247</f>
        <v>12</v>
      </c>
      <c r="H6267" s="9" t="str">
        <f t="shared" si="695"/>
        <v>Poste</v>
      </c>
      <c r="I6267" s="194" t="str">
        <f>+'Información ELECTRO PUNO'!F6247</f>
        <v>Madera Tratada</v>
      </c>
      <c r="J6267" s="194" t="str">
        <f>+'Información ELECTRO PUNO'!B6247</f>
        <v>PPM20</v>
      </c>
      <c r="K6267" s="9" t="str">
        <f t="shared" si="697"/>
        <v>POSTE DE MADERA TRATADA DE 12 mts. CL.5</v>
      </c>
      <c r="L6267" s="139">
        <f t="shared" si="698"/>
        <v>0.41</v>
      </c>
    </row>
    <row r="6268" spans="1:12" x14ac:dyDescent="0.25">
      <c r="A6268" s="193">
        <f>+'Información ELECTRO PUNO'!A6248</f>
        <v>6247</v>
      </c>
      <c r="B6268" s="26" t="str">
        <f t="shared" si="696"/>
        <v>SICODI</v>
      </c>
      <c r="C6268" s="9" t="str">
        <f t="shared" si="692"/>
        <v>Puno</v>
      </c>
      <c r="D6268" s="9" t="str">
        <f t="shared" si="693"/>
        <v>No Reporta</v>
      </c>
      <c r="E6268" s="9" t="str">
        <f t="shared" si="694"/>
        <v>No Reporta</v>
      </c>
      <c r="F6268" s="194" t="str">
        <f>+'Información ELECTRO PUNO'!E6248</f>
        <v>MT</v>
      </c>
      <c r="G6268" s="194">
        <f>+'Información ELECTRO PUNO'!G6248</f>
        <v>12</v>
      </c>
      <c r="H6268" s="9" t="str">
        <f t="shared" si="695"/>
        <v>Poste</v>
      </c>
      <c r="I6268" s="194" t="str">
        <f>+'Información ELECTRO PUNO'!F6248</f>
        <v>Madera Tratada</v>
      </c>
      <c r="J6268" s="194" t="str">
        <f>+'Información ELECTRO PUNO'!B6248</f>
        <v>PPM20</v>
      </c>
      <c r="K6268" s="9" t="str">
        <f t="shared" si="697"/>
        <v>POSTE DE MADERA TRATADA DE 12 mts. CL.5</v>
      </c>
      <c r="L6268" s="139">
        <f t="shared" si="698"/>
        <v>0.41</v>
      </c>
    </row>
    <row r="6269" spans="1:12" x14ac:dyDescent="0.25">
      <c r="A6269" s="193">
        <f>+'Información ELECTRO PUNO'!A6249</f>
        <v>6248</v>
      </c>
      <c r="B6269" s="26" t="str">
        <f t="shared" si="696"/>
        <v>SICODI</v>
      </c>
      <c r="C6269" s="9" t="str">
        <f t="shared" si="692"/>
        <v>Puno</v>
      </c>
      <c r="D6269" s="9" t="str">
        <f t="shared" si="693"/>
        <v>No Reporta</v>
      </c>
      <c r="E6269" s="9" t="str">
        <f t="shared" si="694"/>
        <v>No Reporta</v>
      </c>
      <c r="F6269" s="194" t="str">
        <f>+'Información ELECTRO PUNO'!E6249</f>
        <v>MT</v>
      </c>
      <c r="G6269" s="194">
        <f>+'Información ELECTRO PUNO'!G6249</f>
        <v>12</v>
      </c>
      <c r="H6269" s="9" t="str">
        <f t="shared" si="695"/>
        <v>Poste</v>
      </c>
      <c r="I6269" s="194" t="str">
        <f>+'Información ELECTRO PUNO'!F6249</f>
        <v>Madera Tratada</v>
      </c>
      <c r="J6269" s="194" t="str">
        <f>+'Información ELECTRO PUNO'!B6249</f>
        <v>PPM20</v>
      </c>
      <c r="K6269" s="9" t="str">
        <f t="shared" si="697"/>
        <v>POSTE DE MADERA TRATADA DE 12 mts. CL.5</v>
      </c>
      <c r="L6269" s="139">
        <f t="shared" si="698"/>
        <v>0.41</v>
      </c>
    </row>
    <row r="6270" spans="1:12" x14ac:dyDescent="0.25">
      <c r="A6270" s="193">
        <f>+'Información ELECTRO PUNO'!A6250</f>
        <v>6249</v>
      </c>
      <c r="B6270" s="26" t="str">
        <f t="shared" si="696"/>
        <v>SICODI</v>
      </c>
      <c r="C6270" s="9" t="str">
        <f t="shared" si="692"/>
        <v>Puno</v>
      </c>
      <c r="D6270" s="9" t="str">
        <f t="shared" si="693"/>
        <v>No Reporta</v>
      </c>
      <c r="E6270" s="9" t="str">
        <f t="shared" si="694"/>
        <v>No Reporta</v>
      </c>
      <c r="F6270" s="194" t="str">
        <f>+'Información ELECTRO PUNO'!E6250</f>
        <v>MT</v>
      </c>
      <c r="G6270" s="194">
        <f>+'Información ELECTRO PUNO'!G6250</f>
        <v>12</v>
      </c>
      <c r="H6270" s="9" t="str">
        <f t="shared" si="695"/>
        <v>Poste</v>
      </c>
      <c r="I6270" s="194" t="str">
        <f>+'Información ELECTRO PUNO'!F6250</f>
        <v>Madera Tratada</v>
      </c>
      <c r="J6270" s="194" t="str">
        <f>+'Información ELECTRO PUNO'!B6250</f>
        <v>PPM20</v>
      </c>
      <c r="K6270" s="9" t="str">
        <f t="shared" si="697"/>
        <v>POSTE DE MADERA TRATADA DE 12 mts. CL.5</v>
      </c>
      <c r="L6270" s="139">
        <f t="shared" si="698"/>
        <v>0.41</v>
      </c>
    </row>
    <row r="6271" spans="1:12" x14ac:dyDescent="0.25">
      <c r="A6271" s="193">
        <f>+'Información ELECTRO PUNO'!A6251</f>
        <v>6250</v>
      </c>
      <c r="B6271" s="26" t="str">
        <f t="shared" si="696"/>
        <v>SICODI</v>
      </c>
      <c r="C6271" s="9" t="str">
        <f t="shared" si="692"/>
        <v>Puno</v>
      </c>
      <c r="D6271" s="9" t="str">
        <f t="shared" si="693"/>
        <v>No Reporta</v>
      </c>
      <c r="E6271" s="9" t="str">
        <f t="shared" si="694"/>
        <v>No Reporta</v>
      </c>
      <c r="F6271" s="194" t="str">
        <f>+'Información ELECTRO PUNO'!E6251</f>
        <v>MT</v>
      </c>
      <c r="G6271" s="194">
        <f>+'Información ELECTRO PUNO'!G6251</f>
        <v>12</v>
      </c>
      <c r="H6271" s="9" t="str">
        <f t="shared" si="695"/>
        <v>Poste</v>
      </c>
      <c r="I6271" s="194" t="str">
        <f>+'Información ELECTRO PUNO'!F6251</f>
        <v>Madera Tratada</v>
      </c>
      <c r="J6271" s="194" t="str">
        <f>+'Información ELECTRO PUNO'!B6251</f>
        <v>PPM20</v>
      </c>
      <c r="K6271" s="9" t="str">
        <f t="shared" si="697"/>
        <v>POSTE DE MADERA TRATADA DE 12 mts. CL.5</v>
      </c>
      <c r="L6271" s="139">
        <f t="shared" si="698"/>
        <v>0.41</v>
      </c>
    </row>
    <row r="6272" spans="1:12" x14ac:dyDescent="0.25">
      <c r="A6272" s="193">
        <f>+'Información ELECTRO PUNO'!A6252</f>
        <v>6251</v>
      </c>
      <c r="B6272" s="26" t="str">
        <f t="shared" si="696"/>
        <v>SICODI</v>
      </c>
      <c r="C6272" s="9" t="str">
        <f t="shared" si="692"/>
        <v>Puno</v>
      </c>
      <c r="D6272" s="9" t="str">
        <f t="shared" si="693"/>
        <v>No Reporta</v>
      </c>
      <c r="E6272" s="9" t="str">
        <f t="shared" si="694"/>
        <v>No Reporta</v>
      </c>
      <c r="F6272" s="194" t="str">
        <f>+'Información ELECTRO PUNO'!E6252</f>
        <v>MT</v>
      </c>
      <c r="G6272" s="194">
        <f>+'Información ELECTRO PUNO'!G6252</f>
        <v>12</v>
      </c>
      <c r="H6272" s="9" t="str">
        <f t="shared" si="695"/>
        <v>Poste</v>
      </c>
      <c r="I6272" s="194" t="str">
        <f>+'Información ELECTRO PUNO'!F6252</f>
        <v>Madera Tratada</v>
      </c>
      <c r="J6272" s="194" t="str">
        <f>+'Información ELECTRO PUNO'!B6252</f>
        <v>PPM20</v>
      </c>
      <c r="K6272" s="9" t="str">
        <f t="shared" si="697"/>
        <v>POSTE DE MADERA TRATADA DE 12 mts. CL.5</v>
      </c>
      <c r="L6272" s="139">
        <f t="shared" si="698"/>
        <v>0.41</v>
      </c>
    </row>
    <row r="6273" spans="1:12" x14ac:dyDescent="0.25">
      <c r="A6273" s="193">
        <f>+'Información ELECTRO PUNO'!A6253</f>
        <v>6252</v>
      </c>
      <c r="B6273" s="26" t="str">
        <f t="shared" si="696"/>
        <v>SICODI</v>
      </c>
      <c r="C6273" s="9" t="str">
        <f t="shared" si="692"/>
        <v>Puno</v>
      </c>
      <c r="D6273" s="9" t="str">
        <f t="shared" si="693"/>
        <v>No Reporta</v>
      </c>
      <c r="E6273" s="9" t="str">
        <f t="shared" si="694"/>
        <v>No Reporta</v>
      </c>
      <c r="F6273" s="194" t="str">
        <f>+'Información ELECTRO PUNO'!E6253</f>
        <v>MT</v>
      </c>
      <c r="G6273" s="194">
        <f>+'Información ELECTRO PUNO'!G6253</f>
        <v>12</v>
      </c>
      <c r="H6273" s="9" t="str">
        <f t="shared" si="695"/>
        <v>Poste</v>
      </c>
      <c r="I6273" s="194" t="str">
        <f>+'Información ELECTRO PUNO'!F6253</f>
        <v>Madera Tratada</v>
      </c>
      <c r="J6273" s="194" t="str">
        <f>+'Información ELECTRO PUNO'!B6253</f>
        <v>PPM20</v>
      </c>
      <c r="K6273" s="9" t="str">
        <f t="shared" si="697"/>
        <v>POSTE DE MADERA TRATADA DE 12 mts. CL.5</v>
      </c>
      <c r="L6273" s="139">
        <f t="shared" si="698"/>
        <v>0.41</v>
      </c>
    </row>
    <row r="6274" spans="1:12" x14ac:dyDescent="0.25">
      <c r="A6274" s="193">
        <f>+'Información ELECTRO PUNO'!A6254</f>
        <v>6253</v>
      </c>
      <c r="B6274" s="26" t="str">
        <f t="shared" si="696"/>
        <v>SICODI</v>
      </c>
      <c r="C6274" s="9" t="str">
        <f t="shared" si="692"/>
        <v>Puno</v>
      </c>
      <c r="D6274" s="9" t="str">
        <f t="shared" si="693"/>
        <v>No Reporta</v>
      </c>
      <c r="E6274" s="9" t="str">
        <f t="shared" si="694"/>
        <v>No Reporta</v>
      </c>
      <c r="F6274" s="194" t="str">
        <f>+'Información ELECTRO PUNO'!E6254</f>
        <v>MT</v>
      </c>
      <c r="G6274" s="194">
        <f>+'Información ELECTRO PUNO'!G6254</f>
        <v>12</v>
      </c>
      <c r="H6274" s="9" t="str">
        <f t="shared" si="695"/>
        <v>Poste</v>
      </c>
      <c r="I6274" s="194" t="str">
        <f>+'Información ELECTRO PUNO'!F6254</f>
        <v>Madera Tratada</v>
      </c>
      <c r="J6274" s="194" t="str">
        <f>+'Información ELECTRO PUNO'!B6254</f>
        <v>PPM20</v>
      </c>
      <c r="K6274" s="9" t="str">
        <f t="shared" si="697"/>
        <v>POSTE DE MADERA TRATADA DE 12 mts. CL.5</v>
      </c>
      <c r="L6274" s="139">
        <f t="shared" si="698"/>
        <v>0.41</v>
      </c>
    </row>
    <row r="6275" spans="1:12" x14ac:dyDescent="0.25">
      <c r="A6275" s="193">
        <f>+'Información ELECTRO PUNO'!A6255</f>
        <v>6254</v>
      </c>
      <c r="B6275" s="26" t="str">
        <f t="shared" si="696"/>
        <v>SICODI</v>
      </c>
      <c r="C6275" s="9" t="str">
        <f t="shared" si="692"/>
        <v>Puno</v>
      </c>
      <c r="D6275" s="9" t="str">
        <f t="shared" si="693"/>
        <v>No Reporta</v>
      </c>
      <c r="E6275" s="9" t="str">
        <f t="shared" si="694"/>
        <v>No Reporta</v>
      </c>
      <c r="F6275" s="194" t="str">
        <f>+'Información ELECTRO PUNO'!E6255</f>
        <v>MT</v>
      </c>
      <c r="G6275" s="194">
        <f>+'Información ELECTRO PUNO'!G6255</f>
        <v>12</v>
      </c>
      <c r="H6275" s="9" t="str">
        <f t="shared" si="695"/>
        <v>Poste</v>
      </c>
      <c r="I6275" s="194" t="str">
        <f>+'Información ELECTRO PUNO'!F6255</f>
        <v>Madera Tratada</v>
      </c>
      <c r="J6275" s="194" t="str">
        <f>+'Información ELECTRO PUNO'!B6255</f>
        <v>PPM20</v>
      </c>
      <c r="K6275" s="9" t="str">
        <f t="shared" si="697"/>
        <v>POSTE DE MADERA TRATADA DE 12 mts. CL.5</v>
      </c>
      <c r="L6275" s="139">
        <f t="shared" si="698"/>
        <v>0.41</v>
      </c>
    </row>
    <row r="6276" spans="1:12" x14ac:dyDescent="0.25">
      <c r="A6276" s="193">
        <f>+'Información ELECTRO PUNO'!A6256</f>
        <v>6255</v>
      </c>
      <c r="B6276" s="26" t="str">
        <f t="shared" si="696"/>
        <v>SICODI</v>
      </c>
      <c r="C6276" s="9" t="str">
        <f t="shared" si="692"/>
        <v>Puno</v>
      </c>
      <c r="D6276" s="9" t="str">
        <f t="shared" si="693"/>
        <v>No Reporta</v>
      </c>
      <c r="E6276" s="9" t="str">
        <f t="shared" si="694"/>
        <v>No Reporta</v>
      </c>
      <c r="F6276" s="194" t="str">
        <f>+'Información ELECTRO PUNO'!E6256</f>
        <v>MT</v>
      </c>
      <c r="G6276" s="194">
        <f>+'Información ELECTRO PUNO'!G6256</f>
        <v>12</v>
      </c>
      <c r="H6276" s="9" t="str">
        <f t="shared" si="695"/>
        <v>Poste</v>
      </c>
      <c r="I6276" s="194" t="str">
        <f>+'Información ELECTRO PUNO'!F6256</f>
        <v>Madera Tratada</v>
      </c>
      <c r="J6276" s="194" t="str">
        <f>+'Información ELECTRO PUNO'!B6256</f>
        <v>PPM20</v>
      </c>
      <c r="K6276" s="9" t="str">
        <f t="shared" si="697"/>
        <v>POSTE DE MADERA TRATADA DE 12 mts. CL.5</v>
      </c>
      <c r="L6276" s="139">
        <f t="shared" si="698"/>
        <v>0.41</v>
      </c>
    </row>
    <row r="6277" spans="1:12" x14ac:dyDescent="0.25">
      <c r="A6277" s="193">
        <f>+'Información ELECTRO PUNO'!A6257</f>
        <v>6256</v>
      </c>
      <c r="B6277" s="26" t="str">
        <f t="shared" si="696"/>
        <v>SICODI</v>
      </c>
      <c r="C6277" s="9" t="str">
        <f t="shared" si="692"/>
        <v>Puno</v>
      </c>
      <c r="D6277" s="9" t="str">
        <f t="shared" si="693"/>
        <v>No Reporta</v>
      </c>
      <c r="E6277" s="9" t="str">
        <f t="shared" si="694"/>
        <v>No Reporta</v>
      </c>
      <c r="F6277" s="194" t="str">
        <f>+'Información ELECTRO PUNO'!E6257</f>
        <v>MT</v>
      </c>
      <c r="G6277" s="194">
        <f>+'Información ELECTRO PUNO'!G6257</f>
        <v>12</v>
      </c>
      <c r="H6277" s="9" t="str">
        <f t="shared" si="695"/>
        <v>Poste</v>
      </c>
      <c r="I6277" s="194" t="str">
        <f>+'Información ELECTRO PUNO'!F6257</f>
        <v>Madera Tratada</v>
      </c>
      <c r="J6277" s="194" t="str">
        <f>+'Información ELECTRO PUNO'!B6257</f>
        <v>PPM20</v>
      </c>
      <c r="K6277" s="9" t="str">
        <f t="shared" si="697"/>
        <v>POSTE DE MADERA TRATADA DE 12 mts. CL.5</v>
      </c>
      <c r="L6277" s="139">
        <f t="shared" si="698"/>
        <v>0.41</v>
      </c>
    </row>
    <row r="6278" spans="1:12" x14ac:dyDescent="0.25">
      <c r="A6278" s="193">
        <f>+'Información ELECTRO PUNO'!A6258</f>
        <v>6257</v>
      </c>
      <c r="B6278" s="26" t="str">
        <f t="shared" si="696"/>
        <v>SICODI</v>
      </c>
      <c r="C6278" s="9" t="str">
        <f t="shared" si="692"/>
        <v>Puno</v>
      </c>
      <c r="D6278" s="9" t="str">
        <f t="shared" si="693"/>
        <v>No Reporta</v>
      </c>
      <c r="E6278" s="9" t="str">
        <f t="shared" si="694"/>
        <v>No Reporta</v>
      </c>
      <c r="F6278" s="194" t="str">
        <f>+'Información ELECTRO PUNO'!E6258</f>
        <v>MT</v>
      </c>
      <c r="G6278" s="194">
        <f>+'Información ELECTRO PUNO'!G6258</f>
        <v>12</v>
      </c>
      <c r="H6278" s="9" t="str">
        <f t="shared" si="695"/>
        <v>Poste</v>
      </c>
      <c r="I6278" s="194" t="str">
        <f>+'Información ELECTRO PUNO'!F6258</f>
        <v>Madera Tratada</v>
      </c>
      <c r="J6278" s="194" t="str">
        <f>+'Información ELECTRO PUNO'!B6258</f>
        <v>PPM20</v>
      </c>
      <c r="K6278" s="9" t="str">
        <f t="shared" si="697"/>
        <v>POSTE DE MADERA TRATADA DE 12 mts. CL.5</v>
      </c>
      <c r="L6278" s="139">
        <f t="shared" si="698"/>
        <v>0.41</v>
      </c>
    </row>
    <row r="6279" spans="1:12" x14ac:dyDescent="0.25">
      <c r="A6279" s="193">
        <f>+'Información ELECTRO PUNO'!A6259</f>
        <v>6258</v>
      </c>
      <c r="B6279" s="26" t="str">
        <f t="shared" si="696"/>
        <v>SICODI</v>
      </c>
      <c r="C6279" s="9" t="str">
        <f t="shared" si="692"/>
        <v>Puno</v>
      </c>
      <c r="D6279" s="9" t="str">
        <f t="shared" si="693"/>
        <v>No Reporta</v>
      </c>
      <c r="E6279" s="9" t="str">
        <f t="shared" si="694"/>
        <v>No Reporta</v>
      </c>
      <c r="F6279" s="194" t="str">
        <f>+'Información ELECTRO PUNO'!E6259</f>
        <v>MT</v>
      </c>
      <c r="G6279" s="194">
        <f>+'Información ELECTRO PUNO'!G6259</f>
        <v>12</v>
      </c>
      <c r="H6279" s="9" t="str">
        <f t="shared" si="695"/>
        <v>Poste</v>
      </c>
      <c r="I6279" s="194" t="str">
        <f>+'Información ELECTRO PUNO'!F6259</f>
        <v>Madera Tratada</v>
      </c>
      <c r="J6279" s="194" t="str">
        <f>+'Información ELECTRO PUNO'!B6259</f>
        <v>PPM20</v>
      </c>
      <c r="K6279" s="9" t="str">
        <f t="shared" si="697"/>
        <v>POSTE DE MADERA TRATADA DE 12 mts. CL.5</v>
      </c>
      <c r="L6279" s="139">
        <f t="shared" si="698"/>
        <v>0.41</v>
      </c>
    </row>
    <row r="6280" spans="1:12" x14ac:dyDescent="0.25">
      <c r="A6280" s="193">
        <f>+'Información ELECTRO PUNO'!A6260</f>
        <v>6259</v>
      </c>
      <c r="B6280" s="26" t="str">
        <f t="shared" si="696"/>
        <v>SICODI</v>
      </c>
      <c r="C6280" s="9" t="str">
        <f t="shared" si="692"/>
        <v>Puno</v>
      </c>
      <c r="D6280" s="9" t="str">
        <f t="shared" si="693"/>
        <v>No Reporta</v>
      </c>
      <c r="E6280" s="9" t="str">
        <f t="shared" si="694"/>
        <v>No Reporta</v>
      </c>
      <c r="F6280" s="194" t="str">
        <f>+'Información ELECTRO PUNO'!E6260</f>
        <v>MT</v>
      </c>
      <c r="G6280" s="194">
        <f>+'Información ELECTRO PUNO'!G6260</f>
        <v>12</v>
      </c>
      <c r="H6280" s="9" t="str">
        <f t="shared" si="695"/>
        <v>Poste</v>
      </c>
      <c r="I6280" s="194" t="str">
        <f>+'Información ELECTRO PUNO'!F6260</f>
        <v>Madera Tratada</v>
      </c>
      <c r="J6280" s="194" t="str">
        <f>+'Información ELECTRO PUNO'!B6260</f>
        <v>PPM20</v>
      </c>
      <c r="K6280" s="9" t="str">
        <f t="shared" si="697"/>
        <v>POSTE DE MADERA TRATADA DE 12 mts. CL.5</v>
      </c>
      <c r="L6280" s="139">
        <f t="shared" si="698"/>
        <v>0.41</v>
      </c>
    </row>
    <row r="6281" spans="1:12" x14ac:dyDescent="0.25">
      <c r="A6281" s="193">
        <f>+'Información ELECTRO PUNO'!A6261</f>
        <v>6260</v>
      </c>
      <c r="B6281" s="26" t="str">
        <f t="shared" si="696"/>
        <v>SICODI</v>
      </c>
      <c r="C6281" s="9" t="str">
        <f t="shared" si="692"/>
        <v>Puno</v>
      </c>
      <c r="D6281" s="9" t="str">
        <f t="shared" si="693"/>
        <v>No Reporta</v>
      </c>
      <c r="E6281" s="9" t="str">
        <f t="shared" si="694"/>
        <v>No Reporta</v>
      </c>
      <c r="F6281" s="194" t="str">
        <f>+'Información ELECTRO PUNO'!E6261</f>
        <v>MT</v>
      </c>
      <c r="G6281" s="194">
        <f>+'Información ELECTRO PUNO'!G6261</f>
        <v>12</v>
      </c>
      <c r="H6281" s="9" t="str">
        <f t="shared" si="695"/>
        <v>Poste</v>
      </c>
      <c r="I6281" s="194" t="str">
        <f>+'Información ELECTRO PUNO'!F6261</f>
        <v>Madera Tratada</v>
      </c>
      <c r="J6281" s="194" t="str">
        <f>+'Información ELECTRO PUNO'!B6261</f>
        <v>PPM20</v>
      </c>
      <c r="K6281" s="9" t="str">
        <f t="shared" si="697"/>
        <v>POSTE DE MADERA TRATADA DE 12 mts. CL.5</v>
      </c>
      <c r="L6281" s="139">
        <f t="shared" si="698"/>
        <v>0.41</v>
      </c>
    </row>
    <row r="6282" spans="1:12" x14ac:dyDescent="0.25">
      <c r="A6282" s="193">
        <f>+'Información ELECTRO PUNO'!A6262</f>
        <v>6261</v>
      </c>
      <c r="B6282" s="26" t="str">
        <f t="shared" si="696"/>
        <v>SICODI</v>
      </c>
      <c r="C6282" s="9" t="str">
        <f t="shared" si="692"/>
        <v>Puno</v>
      </c>
      <c r="D6282" s="9" t="str">
        <f t="shared" si="693"/>
        <v>No Reporta</v>
      </c>
      <c r="E6282" s="9" t="str">
        <f t="shared" si="694"/>
        <v>No Reporta</v>
      </c>
      <c r="F6282" s="194" t="str">
        <f>+'Información ELECTRO PUNO'!E6262</f>
        <v>MT</v>
      </c>
      <c r="G6282" s="194">
        <f>+'Información ELECTRO PUNO'!G6262</f>
        <v>12</v>
      </c>
      <c r="H6282" s="9" t="str">
        <f t="shared" si="695"/>
        <v>Poste</v>
      </c>
      <c r="I6282" s="194" t="str">
        <f>+'Información ELECTRO PUNO'!F6262</f>
        <v>Madera Tratada</v>
      </c>
      <c r="J6282" s="194" t="str">
        <f>+'Información ELECTRO PUNO'!B6262</f>
        <v>PPM20</v>
      </c>
      <c r="K6282" s="9" t="str">
        <f t="shared" si="697"/>
        <v>POSTE DE MADERA TRATADA DE 12 mts. CL.5</v>
      </c>
      <c r="L6282" s="139">
        <f t="shared" si="698"/>
        <v>0.41</v>
      </c>
    </row>
    <row r="6283" spans="1:12" x14ac:dyDescent="0.25">
      <c r="A6283" s="193">
        <f>+'Información ELECTRO PUNO'!A6263</f>
        <v>6262</v>
      </c>
      <c r="B6283" s="26" t="str">
        <f t="shared" si="696"/>
        <v>SICODI</v>
      </c>
      <c r="C6283" s="9" t="str">
        <f t="shared" si="692"/>
        <v>Puno</v>
      </c>
      <c r="D6283" s="9" t="str">
        <f t="shared" si="693"/>
        <v>No Reporta</v>
      </c>
      <c r="E6283" s="9" t="str">
        <f t="shared" si="694"/>
        <v>No Reporta</v>
      </c>
      <c r="F6283" s="194" t="str">
        <f>+'Información ELECTRO PUNO'!E6263</f>
        <v>MT</v>
      </c>
      <c r="G6283" s="194">
        <f>+'Información ELECTRO PUNO'!G6263</f>
        <v>12</v>
      </c>
      <c r="H6283" s="9" t="str">
        <f t="shared" si="695"/>
        <v>Poste</v>
      </c>
      <c r="I6283" s="194" t="str">
        <f>+'Información ELECTRO PUNO'!F6263</f>
        <v>Madera Tratada</v>
      </c>
      <c r="J6283" s="194" t="str">
        <f>+'Información ELECTRO PUNO'!B6263</f>
        <v>PPM20</v>
      </c>
      <c r="K6283" s="9" t="str">
        <f t="shared" si="697"/>
        <v>POSTE DE MADERA TRATADA DE 12 mts. CL.5</v>
      </c>
      <c r="L6283" s="139">
        <f t="shared" si="698"/>
        <v>0.41</v>
      </c>
    </row>
    <row r="6284" spans="1:12" x14ac:dyDescent="0.25">
      <c r="A6284" s="193">
        <f>+'Información ELECTRO PUNO'!A6264</f>
        <v>6263</v>
      </c>
      <c r="B6284" s="26" t="str">
        <f t="shared" si="696"/>
        <v>SICODI</v>
      </c>
      <c r="C6284" s="9" t="str">
        <f t="shared" si="692"/>
        <v>Puno</v>
      </c>
      <c r="D6284" s="9" t="str">
        <f t="shared" si="693"/>
        <v>No Reporta</v>
      </c>
      <c r="E6284" s="9" t="str">
        <f t="shared" si="694"/>
        <v>No Reporta</v>
      </c>
      <c r="F6284" s="194" t="str">
        <f>+'Información ELECTRO PUNO'!E6264</f>
        <v>BT</v>
      </c>
      <c r="G6284" s="194">
        <f>+'Información ELECTRO PUNO'!G6264</f>
        <v>8</v>
      </c>
      <c r="H6284" s="9" t="str">
        <f t="shared" si="695"/>
        <v>Poste</v>
      </c>
      <c r="I6284" s="194" t="str">
        <f>+'Información ELECTRO PUNO'!F6264</f>
        <v>Concreto Armado</v>
      </c>
      <c r="J6284" s="194" t="str">
        <f>+'Información ELECTRO PUNO'!B6264</f>
        <v>PPC06</v>
      </c>
      <c r="K6284" s="9" t="str">
        <f t="shared" si="697"/>
        <v>POSTE DE CONCRETO ARMADO DE  8/300/120/240</v>
      </c>
      <c r="L6284" s="139">
        <f t="shared" si="698"/>
        <v>0.14000000000000001</v>
      </c>
    </row>
    <row r="6285" spans="1:12" x14ac:dyDescent="0.25">
      <c r="A6285" s="193">
        <f>+'Información ELECTRO PUNO'!A6265</f>
        <v>6264</v>
      </c>
      <c r="B6285" s="26" t="str">
        <f t="shared" si="696"/>
        <v>SICODI</v>
      </c>
      <c r="C6285" s="9" t="str">
        <f t="shared" si="692"/>
        <v>Puno</v>
      </c>
      <c r="D6285" s="9" t="str">
        <f t="shared" si="693"/>
        <v>No Reporta</v>
      </c>
      <c r="E6285" s="9" t="str">
        <f t="shared" si="694"/>
        <v>No Reporta</v>
      </c>
      <c r="F6285" s="194" t="str">
        <f>+'Información ELECTRO PUNO'!E6265</f>
        <v>BT</v>
      </c>
      <c r="G6285" s="194">
        <f>+'Información ELECTRO PUNO'!G6265</f>
        <v>8</v>
      </c>
      <c r="H6285" s="9" t="str">
        <f t="shared" si="695"/>
        <v>Poste</v>
      </c>
      <c r="I6285" s="194" t="str">
        <f>+'Información ELECTRO PUNO'!F6265</f>
        <v>Concreto Armado</v>
      </c>
      <c r="J6285" s="194" t="str">
        <f>+'Información ELECTRO PUNO'!B6265</f>
        <v>PPC06</v>
      </c>
      <c r="K6285" s="9" t="str">
        <f t="shared" si="697"/>
        <v>POSTE DE CONCRETO ARMADO DE  8/300/120/240</v>
      </c>
      <c r="L6285" s="139">
        <f t="shared" si="698"/>
        <v>0.14000000000000001</v>
      </c>
    </row>
    <row r="6286" spans="1:12" x14ac:dyDescent="0.25">
      <c r="A6286" s="193">
        <f>+'Información ELECTRO PUNO'!A6266</f>
        <v>6265</v>
      </c>
      <c r="B6286" s="26" t="str">
        <f t="shared" si="696"/>
        <v>SICODI</v>
      </c>
      <c r="C6286" s="9" t="str">
        <f t="shared" si="692"/>
        <v>Puno</v>
      </c>
      <c r="D6286" s="9" t="str">
        <f t="shared" si="693"/>
        <v>No Reporta</v>
      </c>
      <c r="E6286" s="9" t="str">
        <f t="shared" si="694"/>
        <v>No Reporta</v>
      </c>
      <c r="F6286" s="194" t="str">
        <f>+'Información ELECTRO PUNO'!E6266</f>
        <v>BT</v>
      </c>
      <c r="G6286" s="194">
        <f>+'Información ELECTRO PUNO'!G6266</f>
        <v>8</v>
      </c>
      <c r="H6286" s="9" t="str">
        <f t="shared" si="695"/>
        <v>Poste</v>
      </c>
      <c r="I6286" s="194" t="str">
        <f>+'Información ELECTRO PUNO'!F6266</f>
        <v>Concreto Armado</v>
      </c>
      <c r="J6286" s="194" t="str">
        <f>+'Información ELECTRO PUNO'!B6266</f>
        <v>PPC06</v>
      </c>
      <c r="K6286" s="9" t="str">
        <f t="shared" si="697"/>
        <v>POSTE DE CONCRETO ARMADO DE  8/300/120/240</v>
      </c>
      <c r="L6286" s="139">
        <f t="shared" si="698"/>
        <v>0.14000000000000001</v>
      </c>
    </row>
    <row r="6287" spans="1:12" x14ac:dyDescent="0.25">
      <c r="A6287" s="193">
        <f>+'Información ELECTRO PUNO'!A6267</f>
        <v>6266</v>
      </c>
      <c r="B6287" s="26" t="str">
        <f t="shared" si="696"/>
        <v>SICODI</v>
      </c>
      <c r="C6287" s="9" t="str">
        <f t="shared" si="692"/>
        <v>Puno</v>
      </c>
      <c r="D6287" s="9" t="str">
        <f t="shared" si="693"/>
        <v>No Reporta</v>
      </c>
      <c r="E6287" s="9" t="str">
        <f t="shared" si="694"/>
        <v>No Reporta</v>
      </c>
      <c r="F6287" s="194" t="str">
        <f>+'Información ELECTRO PUNO'!E6267</f>
        <v>BT</v>
      </c>
      <c r="G6287" s="194">
        <f>+'Información ELECTRO PUNO'!G6267</f>
        <v>8</v>
      </c>
      <c r="H6287" s="9" t="str">
        <f t="shared" si="695"/>
        <v>Poste</v>
      </c>
      <c r="I6287" s="194" t="str">
        <f>+'Información ELECTRO PUNO'!F6267</f>
        <v>Concreto Armado</v>
      </c>
      <c r="J6287" s="194" t="str">
        <f>+'Información ELECTRO PUNO'!B6267</f>
        <v>PPC06</v>
      </c>
      <c r="K6287" s="9" t="str">
        <f t="shared" si="697"/>
        <v>POSTE DE CONCRETO ARMADO DE  8/300/120/240</v>
      </c>
      <c r="L6287" s="139">
        <f t="shared" si="698"/>
        <v>0.14000000000000001</v>
      </c>
    </row>
    <row r="6288" spans="1:12" x14ac:dyDescent="0.25">
      <c r="A6288" s="193">
        <f>+'Información ELECTRO PUNO'!A6268</f>
        <v>6267</v>
      </c>
      <c r="B6288" s="26" t="str">
        <f t="shared" si="696"/>
        <v>SICODI</v>
      </c>
      <c r="C6288" s="9" t="str">
        <f t="shared" si="692"/>
        <v>Puno</v>
      </c>
      <c r="D6288" s="9" t="str">
        <f t="shared" si="693"/>
        <v>No Reporta</v>
      </c>
      <c r="E6288" s="9" t="str">
        <f t="shared" si="694"/>
        <v>No Reporta</v>
      </c>
      <c r="F6288" s="194" t="str">
        <f>+'Información ELECTRO PUNO'!E6268</f>
        <v>BT</v>
      </c>
      <c r="G6288" s="194">
        <f>+'Información ELECTRO PUNO'!G6268</f>
        <v>8</v>
      </c>
      <c r="H6288" s="9" t="str">
        <f t="shared" si="695"/>
        <v>Poste</v>
      </c>
      <c r="I6288" s="194" t="str">
        <f>+'Información ELECTRO PUNO'!F6268</f>
        <v>Concreto Armado</v>
      </c>
      <c r="J6288" s="194" t="str">
        <f>+'Información ELECTRO PUNO'!B6268</f>
        <v>PPC06</v>
      </c>
      <c r="K6288" s="9" t="str">
        <f t="shared" si="697"/>
        <v>POSTE DE CONCRETO ARMADO DE  8/300/120/240</v>
      </c>
      <c r="L6288" s="139">
        <f t="shared" si="698"/>
        <v>0.14000000000000001</v>
      </c>
    </row>
    <row r="6289" spans="1:12" x14ac:dyDescent="0.25">
      <c r="A6289" s="193">
        <f>+'Información ELECTRO PUNO'!A6269</f>
        <v>6268</v>
      </c>
      <c r="B6289" s="26" t="str">
        <f t="shared" si="696"/>
        <v>SICODI</v>
      </c>
      <c r="C6289" s="9" t="str">
        <f t="shared" si="692"/>
        <v>Puno</v>
      </c>
      <c r="D6289" s="9" t="str">
        <f t="shared" si="693"/>
        <v>No Reporta</v>
      </c>
      <c r="E6289" s="9" t="str">
        <f t="shared" si="694"/>
        <v>No Reporta</v>
      </c>
      <c r="F6289" s="194" t="str">
        <f>+'Información ELECTRO PUNO'!E6269</f>
        <v>BT</v>
      </c>
      <c r="G6289" s="194">
        <f>+'Información ELECTRO PUNO'!G6269</f>
        <v>8</v>
      </c>
      <c r="H6289" s="9" t="str">
        <f t="shared" si="695"/>
        <v>Poste</v>
      </c>
      <c r="I6289" s="194" t="str">
        <f>+'Información ELECTRO PUNO'!F6269</f>
        <v>Concreto Armado</v>
      </c>
      <c r="J6289" s="194" t="str">
        <f>+'Información ELECTRO PUNO'!B6269</f>
        <v>PPC06</v>
      </c>
      <c r="K6289" s="9" t="str">
        <f t="shared" si="697"/>
        <v>POSTE DE CONCRETO ARMADO DE  8/300/120/240</v>
      </c>
      <c r="L6289" s="139">
        <f t="shared" si="698"/>
        <v>0.14000000000000001</v>
      </c>
    </row>
    <row r="6290" spans="1:12" x14ac:dyDescent="0.25">
      <c r="A6290" s="193">
        <f>+'Información ELECTRO PUNO'!A6270</f>
        <v>6269</v>
      </c>
      <c r="B6290" s="26" t="str">
        <f t="shared" si="696"/>
        <v>SICODI</v>
      </c>
      <c r="C6290" s="9" t="str">
        <f t="shared" si="692"/>
        <v>Puno</v>
      </c>
      <c r="D6290" s="9" t="str">
        <f t="shared" si="693"/>
        <v>No Reporta</v>
      </c>
      <c r="E6290" s="9" t="str">
        <f t="shared" si="694"/>
        <v>No Reporta</v>
      </c>
      <c r="F6290" s="194" t="str">
        <f>+'Información ELECTRO PUNO'!E6270</f>
        <v>BT</v>
      </c>
      <c r="G6290" s="194">
        <f>+'Información ELECTRO PUNO'!G6270</f>
        <v>8</v>
      </c>
      <c r="H6290" s="9" t="str">
        <f t="shared" si="695"/>
        <v>Poste</v>
      </c>
      <c r="I6290" s="194" t="str">
        <f>+'Información ELECTRO PUNO'!F6270</f>
        <v>Concreto Armado</v>
      </c>
      <c r="J6290" s="194" t="str">
        <f>+'Información ELECTRO PUNO'!B6270</f>
        <v>PPC06</v>
      </c>
      <c r="K6290" s="9" t="str">
        <f t="shared" si="697"/>
        <v>POSTE DE CONCRETO ARMADO DE  8/300/120/240</v>
      </c>
      <c r="L6290" s="139">
        <f t="shared" si="698"/>
        <v>0.14000000000000001</v>
      </c>
    </row>
    <row r="6291" spans="1:12" x14ac:dyDescent="0.25">
      <c r="A6291" s="193">
        <f>+'Información ELECTRO PUNO'!A6271</f>
        <v>6270</v>
      </c>
      <c r="B6291" s="26" t="str">
        <f t="shared" si="696"/>
        <v>SICODI</v>
      </c>
      <c r="C6291" s="9" t="str">
        <f t="shared" si="692"/>
        <v>Puno</v>
      </c>
      <c r="D6291" s="9" t="str">
        <f t="shared" si="693"/>
        <v>No Reporta</v>
      </c>
      <c r="E6291" s="9" t="str">
        <f t="shared" si="694"/>
        <v>No Reporta</v>
      </c>
      <c r="F6291" s="194" t="str">
        <f>+'Información ELECTRO PUNO'!E6271</f>
        <v>BT</v>
      </c>
      <c r="G6291" s="194">
        <f>+'Información ELECTRO PUNO'!G6271</f>
        <v>8</v>
      </c>
      <c r="H6291" s="9" t="str">
        <f t="shared" si="695"/>
        <v>Poste</v>
      </c>
      <c r="I6291" s="194" t="str">
        <f>+'Información ELECTRO PUNO'!F6271</f>
        <v>Concreto Armado</v>
      </c>
      <c r="J6291" s="194" t="str">
        <f>+'Información ELECTRO PUNO'!B6271</f>
        <v>PPC06</v>
      </c>
      <c r="K6291" s="9" t="str">
        <f t="shared" si="697"/>
        <v>POSTE DE CONCRETO ARMADO DE  8/300/120/240</v>
      </c>
      <c r="L6291" s="139">
        <f t="shared" si="698"/>
        <v>0.14000000000000001</v>
      </c>
    </row>
    <row r="6292" spans="1:12" x14ac:dyDescent="0.25">
      <c r="A6292" s="193">
        <f>+'Información ELECTRO PUNO'!A6272</f>
        <v>6271</v>
      </c>
      <c r="B6292" s="26" t="str">
        <f t="shared" si="696"/>
        <v>SICODI</v>
      </c>
      <c r="C6292" s="9" t="str">
        <f t="shared" si="692"/>
        <v>Puno</v>
      </c>
      <c r="D6292" s="9" t="str">
        <f t="shared" si="693"/>
        <v>No Reporta</v>
      </c>
      <c r="E6292" s="9" t="str">
        <f t="shared" si="694"/>
        <v>No Reporta</v>
      </c>
      <c r="F6292" s="194" t="str">
        <f>+'Información ELECTRO PUNO'!E6272</f>
        <v>BT</v>
      </c>
      <c r="G6292" s="194">
        <f>+'Información ELECTRO PUNO'!G6272</f>
        <v>8</v>
      </c>
      <c r="H6292" s="9" t="str">
        <f t="shared" si="695"/>
        <v>Poste</v>
      </c>
      <c r="I6292" s="194" t="str">
        <f>+'Información ELECTRO PUNO'!F6272</f>
        <v>Concreto Armado</v>
      </c>
      <c r="J6292" s="194" t="str">
        <f>+'Información ELECTRO PUNO'!B6272</f>
        <v>PPC06</v>
      </c>
      <c r="K6292" s="9" t="str">
        <f t="shared" si="697"/>
        <v>POSTE DE CONCRETO ARMADO DE  8/300/120/240</v>
      </c>
      <c r="L6292" s="139">
        <f t="shared" si="698"/>
        <v>0.14000000000000001</v>
      </c>
    </row>
    <row r="6293" spans="1:12" x14ac:dyDescent="0.25">
      <c r="A6293" s="193">
        <f>+'Información ELECTRO PUNO'!A6273</f>
        <v>6272</v>
      </c>
      <c r="B6293" s="26" t="str">
        <f t="shared" si="696"/>
        <v>SICODI</v>
      </c>
      <c r="C6293" s="9" t="str">
        <f t="shared" si="692"/>
        <v>Puno</v>
      </c>
      <c r="D6293" s="9" t="str">
        <f t="shared" si="693"/>
        <v>No Reporta</v>
      </c>
      <c r="E6293" s="9" t="str">
        <f t="shared" si="694"/>
        <v>No Reporta</v>
      </c>
      <c r="F6293" s="194" t="str">
        <f>+'Información ELECTRO PUNO'!E6273</f>
        <v>BT</v>
      </c>
      <c r="G6293" s="194">
        <f>+'Información ELECTRO PUNO'!G6273</f>
        <v>8</v>
      </c>
      <c r="H6293" s="9" t="str">
        <f t="shared" si="695"/>
        <v>Poste</v>
      </c>
      <c r="I6293" s="194" t="str">
        <f>+'Información ELECTRO PUNO'!F6273</f>
        <v>Concreto Armado</v>
      </c>
      <c r="J6293" s="194" t="str">
        <f>+'Información ELECTRO PUNO'!B6273</f>
        <v>PPC06</v>
      </c>
      <c r="K6293" s="9" t="str">
        <f t="shared" si="697"/>
        <v>POSTE DE CONCRETO ARMADO DE  8/300/120/240</v>
      </c>
      <c r="L6293" s="139">
        <f t="shared" si="698"/>
        <v>0.14000000000000001</v>
      </c>
    </row>
    <row r="6294" spans="1:12" x14ac:dyDescent="0.25">
      <c r="A6294" s="193">
        <f>+'Información ELECTRO PUNO'!A6274</f>
        <v>6273</v>
      </c>
      <c r="B6294" s="26" t="str">
        <f t="shared" si="696"/>
        <v>SICODI</v>
      </c>
      <c r="C6294" s="9" t="str">
        <f t="shared" ref="C6294:C6357" si="699">+$C$10</f>
        <v>Puno</v>
      </c>
      <c r="D6294" s="9" t="str">
        <f t="shared" ref="D6294:D6357" si="700">+$D$10</f>
        <v>No Reporta</v>
      </c>
      <c r="E6294" s="9" t="str">
        <f t="shared" ref="E6294:E6357" si="701">+$E$10</f>
        <v>No Reporta</v>
      </c>
      <c r="F6294" s="194" t="str">
        <f>+'Información ELECTRO PUNO'!E6274</f>
        <v>BT</v>
      </c>
      <c r="G6294" s="194">
        <f>+'Información ELECTRO PUNO'!G6274</f>
        <v>8</v>
      </c>
      <c r="H6294" s="9" t="str">
        <f t="shared" ref="H6294:H6357" si="702">+$H$10</f>
        <v>Poste</v>
      </c>
      <c r="I6294" s="194" t="str">
        <f>+'Información ELECTRO PUNO'!F6274</f>
        <v>Concreto Armado</v>
      </c>
      <c r="J6294" s="194" t="str">
        <f>+'Información ELECTRO PUNO'!B6274</f>
        <v>PPC06</v>
      </c>
      <c r="K6294" s="9" t="str">
        <f t="shared" si="697"/>
        <v>POSTE DE CONCRETO ARMADO DE  8/300/120/240</v>
      </c>
      <c r="L6294" s="139">
        <f t="shared" si="698"/>
        <v>0.14000000000000001</v>
      </c>
    </row>
    <row r="6295" spans="1:12" x14ac:dyDescent="0.25">
      <c r="A6295" s="193">
        <f>+'Información ELECTRO PUNO'!A6275</f>
        <v>6274</v>
      </c>
      <c r="B6295" s="26" t="str">
        <f t="shared" ref="B6295:B6358" si="703">+INDEX($B$8:$B$16,MATCH(J6295,$J$8:$J$16,0))</f>
        <v>SICODI</v>
      </c>
      <c r="C6295" s="9" t="str">
        <f t="shared" si="699"/>
        <v>Puno</v>
      </c>
      <c r="D6295" s="9" t="str">
        <f t="shared" si="700"/>
        <v>No Reporta</v>
      </c>
      <c r="E6295" s="9" t="str">
        <f t="shared" si="701"/>
        <v>No Reporta</v>
      </c>
      <c r="F6295" s="194" t="str">
        <f>+'Información ELECTRO PUNO'!E6275</f>
        <v>BT</v>
      </c>
      <c r="G6295" s="194">
        <f>+'Información ELECTRO PUNO'!G6275</f>
        <v>8</v>
      </c>
      <c r="H6295" s="9" t="str">
        <f t="shared" si="702"/>
        <v>Poste</v>
      </c>
      <c r="I6295" s="194" t="str">
        <f>+'Información ELECTRO PUNO'!F6275</f>
        <v>Concreto Armado</v>
      </c>
      <c r="J6295" s="194" t="str">
        <f>+'Información ELECTRO PUNO'!B6275</f>
        <v>PPC06</v>
      </c>
      <c r="K6295" s="9" t="str">
        <f t="shared" ref="K6295:K6358" si="704">+VLOOKUP(J6295,$J$8:$K$16,2,FALSE)</f>
        <v>POSTE DE CONCRETO ARMADO DE  8/300/120/240</v>
      </c>
      <c r="L6295" s="139">
        <f t="shared" ref="L6295:L6358" si="705">+VLOOKUP(J6295,$J$8:$U$16,12,FALSE)</f>
        <v>0.14000000000000001</v>
      </c>
    </row>
    <row r="6296" spans="1:12" x14ac:dyDescent="0.25">
      <c r="A6296" s="193">
        <f>+'Información ELECTRO PUNO'!A6276</f>
        <v>6275</v>
      </c>
      <c r="B6296" s="26" t="str">
        <f t="shared" si="703"/>
        <v>SICODI</v>
      </c>
      <c r="C6296" s="9" t="str">
        <f t="shared" si="699"/>
        <v>Puno</v>
      </c>
      <c r="D6296" s="9" t="str">
        <f t="shared" si="700"/>
        <v>No Reporta</v>
      </c>
      <c r="E6296" s="9" t="str">
        <f t="shared" si="701"/>
        <v>No Reporta</v>
      </c>
      <c r="F6296" s="194" t="str">
        <f>+'Información ELECTRO PUNO'!E6276</f>
        <v>BT</v>
      </c>
      <c r="G6296" s="194">
        <f>+'Información ELECTRO PUNO'!G6276</f>
        <v>8</v>
      </c>
      <c r="H6296" s="9" t="str">
        <f t="shared" si="702"/>
        <v>Poste</v>
      </c>
      <c r="I6296" s="194" t="str">
        <f>+'Información ELECTRO PUNO'!F6276</f>
        <v>Concreto Armado</v>
      </c>
      <c r="J6296" s="194" t="str">
        <f>+'Información ELECTRO PUNO'!B6276</f>
        <v>PPC06</v>
      </c>
      <c r="K6296" s="9" t="str">
        <f t="shared" si="704"/>
        <v>POSTE DE CONCRETO ARMADO DE  8/300/120/240</v>
      </c>
      <c r="L6296" s="139">
        <f t="shared" si="705"/>
        <v>0.14000000000000001</v>
      </c>
    </row>
    <row r="6297" spans="1:12" x14ac:dyDescent="0.25">
      <c r="A6297" s="193">
        <f>+'Información ELECTRO PUNO'!A6277</f>
        <v>6276</v>
      </c>
      <c r="B6297" s="26" t="str">
        <f t="shared" si="703"/>
        <v>SICODI</v>
      </c>
      <c r="C6297" s="9" t="str">
        <f t="shared" si="699"/>
        <v>Puno</v>
      </c>
      <c r="D6297" s="9" t="str">
        <f t="shared" si="700"/>
        <v>No Reporta</v>
      </c>
      <c r="E6297" s="9" t="str">
        <f t="shared" si="701"/>
        <v>No Reporta</v>
      </c>
      <c r="F6297" s="194" t="str">
        <f>+'Información ELECTRO PUNO'!E6277</f>
        <v>BT</v>
      </c>
      <c r="G6297" s="194">
        <f>+'Información ELECTRO PUNO'!G6277</f>
        <v>8</v>
      </c>
      <c r="H6297" s="9" t="str">
        <f t="shared" si="702"/>
        <v>Poste</v>
      </c>
      <c r="I6297" s="194" t="str">
        <f>+'Información ELECTRO PUNO'!F6277</f>
        <v>Concreto Armado</v>
      </c>
      <c r="J6297" s="194" t="str">
        <f>+'Información ELECTRO PUNO'!B6277</f>
        <v>PPC06</v>
      </c>
      <c r="K6297" s="9" t="str">
        <f t="shared" si="704"/>
        <v>POSTE DE CONCRETO ARMADO DE  8/300/120/240</v>
      </c>
      <c r="L6297" s="139">
        <f t="shared" si="705"/>
        <v>0.14000000000000001</v>
      </c>
    </row>
    <row r="6298" spans="1:12" x14ac:dyDescent="0.25">
      <c r="A6298" s="193">
        <f>+'Información ELECTRO PUNO'!A6278</f>
        <v>6277</v>
      </c>
      <c r="B6298" s="26" t="str">
        <f t="shared" si="703"/>
        <v>SICODI</v>
      </c>
      <c r="C6298" s="9" t="str">
        <f t="shared" si="699"/>
        <v>Puno</v>
      </c>
      <c r="D6298" s="9" t="str">
        <f t="shared" si="700"/>
        <v>No Reporta</v>
      </c>
      <c r="E6298" s="9" t="str">
        <f t="shared" si="701"/>
        <v>No Reporta</v>
      </c>
      <c r="F6298" s="194" t="str">
        <f>+'Información ELECTRO PUNO'!E6278</f>
        <v>BT</v>
      </c>
      <c r="G6298" s="194">
        <f>+'Información ELECTRO PUNO'!G6278</f>
        <v>8</v>
      </c>
      <c r="H6298" s="9" t="str">
        <f t="shared" si="702"/>
        <v>Poste</v>
      </c>
      <c r="I6298" s="194" t="str">
        <f>+'Información ELECTRO PUNO'!F6278</f>
        <v>Concreto Armado</v>
      </c>
      <c r="J6298" s="194" t="str">
        <f>+'Información ELECTRO PUNO'!B6278</f>
        <v>PPC06</v>
      </c>
      <c r="K6298" s="9" t="str">
        <f t="shared" si="704"/>
        <v>POSTE DE CONCRETO ARMADO DE  8/300/120/240</v>
      </c>
      <c r="L6298" s="139">
        <f t="shared" si="705"/>
        <v>0.14000000000000001</v>
      </c>
    </row>
    <row r="6299" spans="1:12" x14ac:dyDescent="0.25">
      <c r="A6299" s="193">
        <f>+'Información ELECTRO PUNO'!A6279</f>
        <v>6278</v>
      </c>
      <c r="B6299" s="26" t="str">
        <f t="shared" si="703"/>
        <v>SICODI</v>
      </c>
      <c r="C6299" s="9" t="str">
        <f t="shared" si="699"/>
        <v>Puno</v>
      </c>
      <c r="D6299" s="9" t="str">
        <f t="shared" si="700"/>
        <v>No Reporta</v>
      </c>
      <c r="E6299" s="9" t="str">
        <f t="shared" si="701"/>
        <v>No Reporta</v>
      </c>
      <c r="F6299" s="194" t="str">
        <f>+'Información ELECTRO PUNO'!E6279</f>
        <v>BT</v>
      </c>
      <c r="G6299" s="194">
        <f>+'Información ELECTRO PUNO'!G6279</f>
        <v>8</v>
      </c>
      <c r="H6299" s="9" t="str">
        <f t="shared" si="702"/>
        <v>Poste</v>
      </c>
      <c r="I6299" s="194" t="str">
        <f>+'Información ELECTRO PUNO'!F6279</f>
        <v>Concreto Armado</v>
      </c>
      <c r="J6299" s="194" t="str">
        <f>+'Información ELECTRO PUNO'!B6279</f>
        <v>PPC06</v>
      </c>
      <c r="K6299" s="9" t="str">
        <f t="shared" si="704"/>
        <v>POSTE DE CONCRETO ARMADO DE  8/300/120/240</v>
      </c>
      <c r="L6299" s="139">
        <f t="shared" si="705"/>
        <v>0.14000000000000001</v>
      </c>
    </row>
    <row r="6300" spans="1:12" x14ac:dyDescent="0.25">
      <c r="A6300" s="193">
        <f>+'Información ELECTRO PUNO'!A6280</f>
        <v>6279</v>
      </c>
      <c r="B6300" s="26" t="str">
        <f t="shared" si="703"/>
        <v>SICODI</v>
      </c>
      <c r="C6300" s="9" t="str">
        <f t="shared" si="699"/>
        <v>Puno</v>
      </c>
      <c r="D6300" s="9" t="str">
        <f t="shared" si="700"/>
        <v>No Reporta</v>
      </c>
      <c r="E6300" s="9" t="str">
        <f t="shared" si="701"/>
        <v>No Reporta</v>
      </c>
      <c r="F6300" s="194" t="str">
        <f>+'Información ELECTRO PUNO'!E6280</f>
        <v>BT</v>
      </c>
      <c r="G6300" s="194">
        <f>+'Información ELECTRO PUNO'!G6280</f>
        <v>8</v>
      </c>
      <c r="H6300" s="9" t="str">
        <f t="shared" si="702"/>
        <v>Poste</v>
      </c>
      <c r="I6300" s="194" t="str">
        <f>+'Información ELECTRO PUNO'!F6280</f>
        <v>Concreto Armado</v>
      </c>
      <c r="J6300" s="194" t="str">
        <f>+'Información ELECTRO PUNO'!B6280</f>
        <v>PPC06</v>
      </c>
      <c r="K6300" s="9" t="str">
        <f t="shared" si="704"/>
        <v>POSTE DE CONCRETO ARMADO DE  8/300/120/240</v>
      </c>
      <c r="L6300" s="139">
        <f t="shared" si="705"/>
        <v>0.14000000000000001</v>
      </c>
    </row>
    <row r="6301" spans="1:12" x14ac:dyDescent="0.25">
      <c r="A6301" s="193">
        <f>+'Información ELECTRO PUNO'!A6281</f>
        <v>6280</v>
      </c>
      <c r="B6301" s="26" t="str">
        <f t="shared" si="703"/>
        <v>SICODI</v>
      </c>
      <c r="C6301" s="9" t="str">
        <f t="shared" si="699"/>
        <v>Puno</v>
      </c>
      <c r="D6301" s="9" t="str">
        <f t="shared" si="700"/>
        <v>No Reporta</v>
      </c>
      <c r="E6301" s="9" t="str">
        <f t="shared" si="701"/>
        <v>No Reporta</v>
      </c>
      <c r="F6301" s="194" t="str">
        <f>+'Información ELECTRO PUNO'!E6281</f>
        <v>BT</v>
      </c>
      <c r="G6301" s="194">
        <f>+'Información ELECTRO PUNO'!G6281</f>
        <v>8</v>
      </c>
      <c r="H6301" s="9" t="str">
        <f t="shared" si="702"/>
        <v>Poste</v>
      </c>
      <c r="I6301" s="194" t="str">
        <f>+'Información ELECTRO PUNO'!F6281</f>
        <v>Concreto Armado</v>
      </c>
      <c r="J6301" s="194" t="str">
        <f>+'Información ELECTRO PUNO'!B6281</f>
        <v>PPC06</v>
      </c>
      <c r="K6301" s="9" t="str">
        <f t="shared" si="704"/>
        <v>POSTE DE CONCRETO ARMADO DE  8/300/120/240</v>
      </c>
      <c r="L6301" s="139">
        <f t="shared" si="705"/>
        <v>0.14000000000000001</v>
      </c>
    </row>
    <row r="6302" spans="1:12" x14ac:dyDescent="0.25">
      <c r="A6302" s="193">
        <f>+'Información ELECTRO PUNO'!A6282</f>
        <v>6281</v>
      </c>
      <c r="B6302" s="26" t="str">
        <f t="shared" si="703"/>
        <v>SICODI</v>
      </c>
      <c r="C6302" s="9" t="str">
        <f t="shared" si="699"/>
        <v>Puno</v>
      </c>
      <c r="D6302" s="9" t="str">
        <f t="shared" si="700"/>
        <v>No Reporta</v>
      </c>
      <c r="E6302" s="9" t="str">
        <f t="shared" si="701"/>
        <v>No Reporta</v>
      </c>
      <c r="F6302" s="194" t="str">
        <f>+'Información ELECTRO PUNO'!E6282</f>
        <v>BT</v>
      </c>
      <c r="G6302" s="194">
        <f>+'Información ELECTRO PUNO'!G6282</f>
        <v>8</v>
      </c>
      <c r="H6302" s="9" t="str">
        <f t="shared" si="702"/>
        <v>Poste</v>
      </c>
      <c r="I6302" s="194" t="str">
        <f>+'Información ELECTRO PUNO'!F6282</f>
        <v>Concreto Armado</v>
      </c>
      <c r="J6302" s="194" t="str">
        <f>+'Información ELECTRO PUNO'!B6282</f>
        <v>PPC06</v>
      </c>
      <c r="K6302" s="9" t="str">
        <f t="shared" si="704"/>
        <v>POSTE DE CONCRETO ARMADO DE  8/300/120/240</v>
      </c>
      <c r="L6302" s="139">
        <f t="shared" si="705"/>
        <v>0.14000000000000001</v>
      </c>
    </row>
    <row r="6303" spans="1:12" x14ac:dyDescent="0.25">
      <c r="A6303" s="193">
        <f>+'Información ELECTRO PUNO'!A6283</f>
        <v>6282</v>
      </c>
      <c r="B6303" s="26" t="str">
        <f t="shared" si="703"/>
        <v>SICODI</v>
      </c>
      <c r="C6303" s="9" t="str">
        <f t="shared" si="699"/>
        <v>Puno</v>
      </c>
      <c r="D6303" s="9" t="str">
        <f t="shared" si="700"/>
        <v>No Reporta</v>
      </c>
      <c r="E6303" s="9" t="str">
        <f t="shared" si="701"/>
        <v>No Reporta</v>
      </c>
      <c r="F6303" s="194" t="str">
        <f>+'Información ELECTRO PUNO'!E6283</f>
        <v>BT</v>
      </c>
      <c r="G6303" s="194">
        <f>+'Información ELECTRO PUNO'!G6283</f>
        <v>8</v>
      </c>
      <c r="H6303" s="9" t="str">
        <f t="shared" si="702"/>
        <v>Poste</v>
      </c>
      <c r="I6303" s="194" t="str">
        <f>+'Información ELECTRO PUNO'!F6283</f>
        <v>Concreto Armado</v>
      </c>
      <c r="J6303" s="194" t="str">
        <f>+'Información ELECTRO PUNO'!B6283</f>
        <v>PPC06</v>
      </c>
      <c r="K6303" s="9" t="str">
        <f t="shared" si="704"/>
        <v>POSTE DE CONCRETO ARMADO DE  8/300/120/240</v>
      </c>
      <c r="L6303" s="139">
        <f t="shared" si="705"/>
        <v>0.14000000000000001</v>
      </c>
    </row>
    <row r="6304" spans="1:12" x14ac:dyDescent="0.25">
      <c r="A6304" s="193">
        <f>+'Información ELECTRO PUNO'!A6284</f>
        <v>6283</v>
      </c>
      <c r="B6304" s="26" t="str">
        <f t="shared" si="703"/>
        <v>SICODI</v>
      </c>
      <c r="C6304" s="9" t="str">
        <f t="shared" si="699"/>
        <v>Puno</v>
      </c>
      <c r="D6304" s="9" t="str">
        <f t="shared" si="700"/>
        <v>No Reporta</v>
      </c>
      <c r="E6304" s="9" t="str">
        <f t="shared" si="701"/>
        <v>No Reporta</v>
      </c>
      <c r="F6304" s="194" t="str">
        <f>+'Información ELECTRO PUNO'!E6284</f>
        <v>BT</v>
      </c>
      <c r="G6304" s="194">
        <f>+'Información ELECTRO PUNO'!G6284</f>
        <v>8</v>
      </c>
      <c r="H6304" s="9" t="str">
        <f t="shared" si="702"/>
        <v>Poste</v>
      </c>
      <c r="I6304" s="194" t="str">
        <f>+'Información ELECTRO PUNO'!F6284</f>
        <v>Concreto Armado</v>
      </c>
      <c r="J6304" s="194" t="str">
        <f>+'Información ELECTRO PUNO'!B6284</f>
        <v>PPC06</v>
      </c>
      <c r="K6304" s="9" t="str">
        <f t="shared" si="704"/>
        <v>POSTE DE CONCRETO ARMADO DE  8/300/120/240</v>
      </c>
      <c r="L6304" s="139">
        <f t="shared" si="705"/>
        <v>0.14000000000000001</v>
      </c>
    </row>
    <row r="6305" spans="1:12" x14ac:dyDescent="0.25">
      <c r="A6305" s="193">
        <f>+'Información ELECTRO PUNO'!A6285</f>
        <v>6284</v>
      </c>
      <c r="B6305" s="26" t="str">
        <f t="shared" si="703"/>
        <v>SICODI</v>
      </c>
      <c r="C6305" s="9" t="str">
        <f t="shared" si="699"/>
        <v>Puno</v>
      </c>
      <c r="D6305" s="9" t="str">
        <f t="shared" si="700"/>
        <v>No Reporta</v>
      </c>
      <c r="E6305" s="9" t="str">
        <f t="shared" si="701"/>
        <v>No Reporta</v>
      </c>
      <c r="F6305" s="194" t="str">
        <f>+'Información ELECTRO PUNO'!E6285</f>
        <v>BT</v>
      </c>
      <c r="G6305" s="194">
        <f>+'Información ELECTRO PUNO'!G6285</f>
        <v>8</v>
      </c>
      <c r="H6305" s="9" t="str">
        <f t="shared" si="702"/>
        <v>Poste</v>
      </c>
      <c r="I6305" s="194" t="str">
        <f>+'Información ELECTRO PUNO'!F6285</f>
        <v>Concreto Armado</v>
      </c>
      <c r="J6305" s="194" t="str">
        <f>+'Información ELECTRO PUNO'!B6285</f>
        <v>PPC06</v>
      </c>
      <c r="K6305" s="9" t="str">
        <f t="shared" si="704"/>
        <v>POSTE DE CONCRETO ARMADO DE  8/300/120/240</v>
      </c>
      <c r="L6305" s="139">
        <f t="shared" si="705"/>
        <v>0.14000000000000001</v>
      </c>
    </row>
    <row r="6306" spans="1:12" x14ac:dyDescent="0.25">
      <c r="A6306" s="193">
        <f>+'Información ELECTRO PUNO'!A6286</f>
        <v>6285</v>
      </c>
      <c r="B6306" s="26" t="str">
        <f t="shared" si="703"/>
        <v>SICODI</v>
      </c>
      <c r="C6306" s="9" t="str">
        <f t="shared" si="699"/>
        <v>Puno</v>
      </c>
      <c r="D6306" s="9" t="str">
        <f t="shared" si="700"/>
        <v>No Reporta</v>
      </c>
      <c r="E6306" s="9" t="str">
        <f t="shared" si="701"/>
        <v>No Reporta</v>
      </c>
      <c r="F6306" s="194" t="str">
        <f>+'Información ELECTRO PUNO'!E6286</f>
        <v>BT</v>
      </c>
      <c r="G6306" s="194">
        <f>+'Información ELECTRO PUNO'!G6286</f>
        <v>8</v>
      </c>
      <c r="H6306" s="9" t="str">
        <f t="shared" si="702"/>
        <v>Poste</v>
      </c>
      <c r="I6306" s="194" t="str">
        <f>+'Información ELECTRO PUNO'!F6286</f>
        <v>Concreto Armado</v>
      </c>
      <c r="J6306" s="194" t="str">
        <f>+'Información ELECTRO PUNO'!B6286</f>
        <v>PPC06</v>
      </c>
      <c r="K6306" s="9" t="str">
        <f t="shared" si="704"/>
        <v>POSTE DE CONCRETO ARMADO DE  8/300/120/240</v>
      </c>
      <c r="L6306" s="139">
        <f t="shared" si="705"/>
        <v>0.14000000000000001</v>
      </c>
    </row>
    <row r="6307" spans="1:12" x14ac:dyDescent="0.25">
      <c r="A6307" s="193">
        <f>+'Información ELECTRO PUNO'!A6287</f>
        <v>6286</v>
      </c>
      <c r="B6307" s="26" t="str">
        <f t="shared" si="703"/>
        <v>SICODI</v>
      </c>
      <c r="C6307" s="9" t="str">
        <f t="shared" si="699"/>
        <v>Puno</v>
      </c>
      <c r="D6307" s="9" t="str">
        <f t="shared" si="700"/>
        <v>No Reporta</v>
      </c>
      <c r="E6307" s="9" t="str">
        <f t="shared" si="701"/>
        <v>No Reporta</v>
      </c>
      <c r="F6307" s="194" t="str">
        <f>+'Información ELECTRO PUNO'!E6287</f>
        <v>BT</v>
      </c>
      <c r="G6307" s="194">
        <f>+'Información ELECTRO PUNO'!G6287</f>
        <v>8</v>
      </c>
      <c r="H6307" s="9" t="str">
        <f t="shared" si="702"/>
        <v>Poste</v>
      </c>
      <c r="I6307" s="194" t="str">
        <f>+'Información ELECTRO PUNO'!F6287</f>
        <v>Concreto Armado</v>
      </c>
      <c r="J6307" s="194" t="str">
        <f>+'Información ELECTRO PUNO'!B6287</f>
        <v>PPC06</v>
      </c>
      <c r="K6307" s="9" t="str">
        <f t="shared" si="704"/>
        <v>POSTE DE CONCRETO ARMADO DE  8/300/120/240</v>
      </c>
      <c r="L6307" s="139">
        <f t="shared" si="705"/>
        <v>0.14000000000000001</v>
      </c>
    </row>
    <row r="6308" spans="1:12" x14ac:dyDescent="0.25">
      <c r="A6308" s="193">
        <f>+'Información ELECTRO PUNO'!A6288</f>
        <v>6287</v>
      </c>
      <c r="B6308" s="26" t="str">
        <f t="shared" si="703"/>
        <v>SICODI</v>
      </c>
      <c r="C6308" s="9" t="str">
        <f t="shared" si="699"/>
        <v>Puno</v>
      </c>
      <c r="D6308" s="9" t="str">
        <f t="shared" si="700"/>
        <v>No Reporta</v>
      </c>
      <c r="E6308" s="9" t="str">
        <f t="shared" si="701"/>
        <v>No Reporta</v>
      </c>
      <c r="F6308" s="194" t="str">
        <f>+'Información ELECTRO PUNO'!E6288</f>
        <v>BT</v>
      </c>
      <c r="G6308" s="194">
        <f>+'Información ELECTRO PUNO'!G6288</f>
        <v>8</v>
      </c>
      <c r="H6308" s="9" t="str">
        <f t="shared" si="702"/>
        <v>Poste</v>
      </c>
      <c r="I6308" s="194" t="str">
        <f>+'Información ELECTRO PUNO'!F6288</f>
        <v>Concreto Armado</v>
      </c>
      <c r="J6308" s="194" t="str">
        <f>+'Información ELECTRO PUNO'!B6288</f>
        <v>PPC06</v>
      </c>
      <c r="K6308" s="9" t="str">
        <f t="shared" si="704"/>
        <v>POSTE DE CONCRETO ARMADO DE  8/300/120/240</v>
      </c>
      <c r="L6308" s="139">
        <f t="shared" si="705"/>
        <v>0.14000000000000001</v>
      </c>
    </row>
    <row r="6309" spans="1:12" x14ac:dyDescent="0.25">
      <c r="A6309" s="193">
        <f>+'Información ELECTRO PUNO'!A6289</f>
        <v>6288</v>
      </c>
      <c r="B6309" s="26" t="str">
        <f t="shared" si="703"/>
        <v>SICODI</v>
      </c>
      <c r="C6309" s="9" t="str">
        <f t="shared" si="699"/>
        <v>Puno</v>
      </c>
      <c r="D6309" s="9" t="str">
        <f t="shared" si="700"/>
        <v>No Reporta</v>
      </c>
      <c r="E6309" s="9" t="str">
        <f t="shared" si="701"/>
        <v>No Reporta</v>
      </c>
      <c r="F6309" s="194" t="str">
        <f>+'Información ELECTRO PUNO'!E6289</f>
        <v>BT</v>
      </c>
      <c r="G6309" s="194">
        <f>+'Información ELECTRO PUNO'!G6289</f>
        <v>8</v>
      </c>
      <c r="H6309" s="9" t="str">
        <f t="shared" si="702"/>
        <v>Poste</v>
      </c>
      <c r="I6309" s="194" t="str">
        <f>+'Información ELECTRO PUNO'!F6289</f>
        <v>Concreto Armado</v>
      </c>
      <c r="J6309" s="194" t="str">
        <f>+'Información ELECTRO PUNO'!B6289</f>
        <v>PPC06</v>
      </c>
      <c r="K6309" s="9" t="str">
        <f t="shared" si="704"/>
        <v>POSTE DE CONCRETO ARMADO DE  8/300/120/240</v>
      </c>
      <c r="L6309" s="139">
        <f t="shared" si="705"/>
        <v>0.14000000000000001</v>
      </c>
    </row>
    <row r="6310" spans="1:12" x14ac:dyDescent="0.25">
      <c r="A6310" s="193">
        <f>+'Información ELECTRO PUNO'!A6290</f>
        <v>6289</v>
      </c>
      <c r="B6310" s="26" t="str">
        <f t="shared" si="703"/>
        <v>SICODI</v>
      </c>
      <c r="C6310" s="9" t="str">
        <f t="shared" si="699"/>
        <v>Puno</v>
      </c>
      <c r="D6310" s="9" t="str">
        <f t="shared" si="700"/>
        <v>No Reporta</v>
      </c>
      <c r="E6310" s="9" t="str">
        <f t="shared" si="701"/>
        <v>No Reporta</v>
      </c>
      <c r="F6310" s="194" t="str">
        <f>+'Información ELECTRO PUNO'!E6290</f>
        <v>BT</v>
      </c>
      <c r="G6310" s="194">
        <f>+'Información ELECTRO PUNO'!G6290</f>
        <v>8</v>
      </c>
      <c r="H6310" s="9" t="str">
        <f t="shared" si="702"/>
        <v>Poste</v>
      </c>
      <c r="I6310" s="194" t="str">
        <f>+'Información ELECTRO PUNO'!F6290</f>
        <v>Concreto Armado</v>
      </c>
      <c r="J6310" s="194" t="str">
        <f>+'Información ELECTRO PUNO'!B6290</f>
        <v>PPC06</v>
      </c>
      <c r="K6310" s="9" t="str">
        <f t="shared" si="704"/>
        <v>POSTE DE CONCRETO ARMADO DE  8/300/120/240</v>
      </c>
      <c r="L6310" s="139">
        <f t="shared" si="705"/>
        <v>0.14000000000000001</v>
      </c>
    </row>
    <row r="6311" spans="1:12" x14ac:dyDescent="0.25">
      <c r="A6311" s="193">
        <f>+'Información ELECTRO PUNO'!A6291</f>
        <v>6290</v>
      </c>
      <c r="B6311" s="26" t="str">
        <f t="shared" si="703"/>
        <v>SICODI</v>
      </c>
      <c r="C6311" s="9" t="str">
        <f t="shared" si="699"/>
        <v>Puno</v>
      </c>
      <c r="D6311" s="9" t="str">
        <f t="shared" si="700"/>
        <v>No Reporta</v>
      </c>
      <c r="E6311" s="9" t="str">
        <f t="shared" si="701"/>
        <v>No Reporta</v>
      </c>
      <c r="F6311" s="194" t="str">
        <f>+'Información ELECTRO PUNO'!E6291</f>
        <v>BT</v>
      </c>
      <c r="G6311" s="194">
        <f>+'Información ELECTRO PUNO'!G6291</f>
        <v>8</v>
      </c>
      <c r="H6311" s="9" t="str">
        <f t="shared" si="702"/>
        <v>Poste</v>
      </c>
      <c r="I6311" s="194" t="str">
        <f>+'Información ELECTRO PUNO'!F6291</f>
        <v>Concreto Armado</v>
      </c>
      <c r="J6311" s="194" t="str">
        <f>+'Información ELECTRO PUNO'!B6291</f>
        <v>PPC06</v>
      </c>
      <c r="K6311" s="9" t="str">
        <f t="shared" si="704"/>
        <v>POSTE DE CONCRETO ARMADO DE  8/300/120/240</v>
      </c>
      <c r="L6311" s="139">
        <f t="shared" si="705"/>
        <v>0.14000000000000001</v>
      </c>
    </row>
    <row r="6312" spans="1:12" x14ac:dyDescent="0.25">
      <c r="A6312" s="193">
        <f>+'Información ELECTRO PUNO'!A6292</f>
        <v>6291</v>
      </c>
      <c r="B6312" s="26" t="str">
        <f t="shared" si="703"/>
        <v>SICODI</v>
      </c>
      <c r="C6312" s="9" t="str">
        <f t="shared" si="699"/>
        <v>Puno</v>
      </c>
      <c r="D6312" s="9" t="str">
        <f t="shared" si="700"/>
        <v>No Reporta</v>
      </c>
      <c r="E6312" s="9" t="str">
        <f t="shared" si="701"/>
        <v>No Reporta</v>
      </c>
      <c r="F6312" s="194" t="str">
        <f>+'Información ELECTRO PUNO'!E6292</f>
        <v>BT</v>
      </c>
      <c r="G6312" s="194">
        <f>+'Información ELECTRO PUNO'!G6292</f>
        <v>8</v>
      </c>
      <c r="H6312" s="9" t="str">
        <f t="shared" si="702"/>
        <v>Poste</v>
      </c>
      <c r="I6312" s="194" t="str">
        <f>+'Información ELECTRO PUNO'!F6292</f>
        <v>Concreto Armado</v>
      </c>
      <c r="J6312" s="194" t="str">
        <f>+'Información ELECTRO PUNO'!B6292</f>
        <v>PPC06</v>
      </c>
      <c r="K6312" s="9" t="str">
        <f t="shared" si="704"/>
        <v>POSTE DE CONCRETO ARMADO DE  8/300/120/240</v>
      </c>
      <c r="L6312" s="139">
        <f t="shared" si="705"/>
        <v>0.14000000000000001</v>
      </c>
    </row>
    <row r="6313" spans="1:12" x14ac:dyDescent="0.25">
      <c r="A6313" s="193">
        <f>+'Información ELECTRO PUNO'!A6293</f>
        <v>6292</v>
      </c>
      <c r="B6313" s="26" t="str">
        <f t="shared" si="703"/>
        <v>SICODI</v>
      </c>
      <c r="C6313" s="9" t="str">
        <f t="shared" si="699"/>
        <v>Puno</v>
      </c>
      <c r="D6313" s="9" t="str">
        <f t="shared" si="700"/>
        <v>No Reporta</v>
      </c>
      <c r="E6313" s="9" t="str">
        <f t="shared" si="701"/>
        <v>No Reporta</v>
      </c>
      <c r="F6313" s="194" t="str">
        <f>+'Información ELECTRO PUNO'!E6293</f>
        <v>BT</v>
      </c>
      <c r="G6313" s="194">
        <f>+'Información ELECTRO PUNO'!G6293</f>
        <v>8</v>
      </c>
      <c r="H6313" s="9" t="str">
        <f t="shared" si="702"/>
        <v>Poste</v>
      </c>
      <c r="I6313" s="194" t="str">
        <f>+'Información ELECTRO PUNO'!F6293</f>
        <v>Concreto Armado</v>
      </c>
      <c r="J6313" s="194" t="str">
        <f>+'Información ELECTRO PUNO'!B6293</f>
        <v>PPC06</v>
      </c>
      <c r="K6313" s="9" t="str">
        <f t="shared" si="704"/>
        <v>POSTE DE CONCRETO ARMADO DE  8/300/120/240</v>
      </c>
      <c r="L6313" s="139">
        <f t="shared" si="705"/>
        <v>0.14000000000000001</v>
      </c>
    </row>
    <row r="6314" spans="1:12" x14ac:dyDescent="0.25">
      <c r="A6314" s="193">
        <f>+'Información ELECTRO PUNO'!A6294</f>
        <v>6293</v>
      </c>
      <c r="B6314" s="26" t="str">
        <f t="shared" si="703"/>
        <v>SICODI</v>
      </c>
      <c r="C6314" s="9" t="str">
        <f t="shared" si="699"/>
        <v>Puno</v>
      </c>
      <c r="D6314" s="9" t="str">
        <f t="shared" si="700"/>
        <v>No Reporta</v>
      </c>
      <c r="E6314" s="9" t="str">
        <f t="shared" si="701"/>
        <v>No Reporta</v>
      </c>
      <c r="F6314" s="194" t="str">
        <f>+'Información ELECTRO PUNO'!E6294</f>
        <v>BT</v>
      </c>
      <c r="G6314" s="194">
        <f>+'Información ELECTRO PUNO'!G6294</f>
        <v>8</v>
      </c>
      <c r="H6314" s="9" t="str">
        <f t="shared" si="702"/>
        <v>Poste</v>
      </c>
      <c r="I6314" s="194" t="str">
        <f>+'Información ELECTRO PUNO'!F6294</f>
        <v>Concreto Armado</v>
      </c>
      <c r="J6314" s="194" t="str">
        <f>+'Información ELECTRO PUNO'!B6294</f>
        <v>PPC06</v>
      </c>
      <c r="K6314" s="9" t="str">
        <f t="shared" si="704"/>
        <v>POSTE DE CONCRETO ARMADO DE  8/300/120/240</v>
      </c>
      <c r="L6314" s="139">
        <f t="shared" si="705"/>
        <v>0.14000000000000001</v>
      </c>
    </row>
    <row r="6315" spans="1:12" x14ac:dyDescent="0.25">
      <c r="A6315" s="193">
        <f>+'Información ELECTRO PUNO'!A6295</f>
        <v>6294</v>
      </c>
      <c r="B6315" s="26" t="str">
        <f t="shared" si="703"/>
        <v>SICODI</v>
      </c>
      <c r="C6315" s="9" t="str">
        <f t="shared" si="699"/>
        <v>Puno</v>
      </c>
      <c r="D6315" s="9" t="str">
        <f t="shared" si="700"/>
        <v>No Reporta</v>
      </c>
      <c r="E6315" s="9" t="str">
        <f t="shared" si="701"/>
        <v>No Reporta</v>
      </c>
      <c r="F6315" s="194" t="str">
        <f>+'Información ELECTRO PUNO'!E6295</f>
        <v>BT</v>
      </c>
      <c r="G6315" s="194">
        <f>+'Información ELECTRO PUNO'!G6295</f>
        <v>8</v>
      </c>
      <c r="H6315" s="9" t="str">
        <f t="shared" si="702"/>
        <v>Poste</v>
      </c>
      <c r="I6315" s="194" t="str">
        <f>+'Información ELECTRO PUNO'!F6295</f>
        <v>Concreto Armado</v>
      </c>
      <c r="J6315" s="194" t="str">
        <f>+'Información ELECTRO PUNO'!B6295</f>
        <v>PPC06</v>
      </c>
      <c r="K6315" s="9" t="str">
        <f t="shared" si="704"/>
        <v>POSTE DE CONCRETO ARMADO DE  8/300/120/240</v>
      </c>
      <c r="L6315" s="139">
        <f t="shared" si="705"/>
        <v>0.14000000000000001</v>
      </c>
    </row>
    <row r="6316" spans="1:12" x14ac:dyDescent="0.25">
      <c r="A6316" s="193">
        <f>+'Información ELECTRO PUNO'!A6296</f>
        <v>6295</v>
      </c>
      <c r="B6316" s="26" t="str">
        <f t="shared" si="703"/>
        <v>SICODI</v>
      </c>
      <c r="C6316" s="9" t="str">
        <f t="shared" si="699"/>
        <v>Puno</v>
      </c>
      <c r="D6316" s="9" t="str">
        <f t="shared" si="700"/>
        <v>No Reporta</v>
      </c>
      <c r="E6316" s="9" t="str">
        <f t="shared" si="701"/>
        <v>No Reporta</v>
      </c>
      <c r="F6316" s="194" t="str">
        <f>+'Información ELECTRO PUNO'!E6296</f>
        <v>BT</v>
      </c>
      <c r="G6316" s="194">
        <f>+'Información ELECTRO PUNO'!G6296</f>
        <v>8</v>
      </c>
      <c r="H6316" s="9" t="str">
        <f t="shared" si="702"/>
        <v>Poste</v>
      </c>
      <c r="I6316" s="194" t="str">
        <f>+'Información ELECTRO PUNO'!F6296</f>
        <v>Concreto Armado</v>
      </c>
      <c r="J6316" s="194" t="str">
        <f>+'Información ELECTRO PUNO'!B6296</f>
        <v>PPC06</v>
      </c>
      <c r="K6316" s="9" t="str">
        <f t="shared" si="704"/>
        <v>POSTE DE CONCRETO ARMADO DE  8/300/120/240</v>
      </c>
      <c r="L6316" s="139">
        <f t="shared" si="705"/>
        <v>0.14000000000000001</v>
      </c>
    </row>
    <row r="6317" spans="1:12" x14ac:dyDescent="0.25">
      <c r="A6317" s="193">
        <f>+'Información ELECTRO PUNO'!A6297</f>
        <v>6296</v>
      </c>
      <c r="B6317" s="26" t="str">
        <f t="shared" si="703"/>
        <v>SICODI</v>
      </c>
      <c r="C6317" s="9" t="str">
        <f t="shared" si="699"/>
        <v>Puno</v>
      </c>
      <c r="D6317" s="9" t="str">
        <f t="shared" si="700"/>
        <v>No Reporta</v>
      </c>
      <c r="E6317" s="9" t="str">
        <f t="shared" si="701"/>
        <v>No Reporta</v>
      </c>
      <c r="F6317" s="194" t="str">
        <f>+'Información ELECTRO PUNO'!E6297</f>
        <v>BT</v>
      </c>
      <c r="G6317" s="194">
        <f>+'Información ELECTRO PUNO'!G6297</f>
        <v>8</v>
      </c>
      <c r="H6317" s="9" t="str">
        <f t="shared" si="702"/>
        <v>Poste</v>
      </c>
      <c r="I6317" s="194" t="str">
        <f>+'Información ELECTRO PUNO'!F6297</f>
        <v>Concreto Armado</v>
      </c>
      <c r="J6317" s="194" t="str">
        <f>+'Información ELECTRO PUNO'!B6297</f>
        <v>PPC06</v>
      </c>
      <c r="K6317" s="9" t="str">
        <f t="shared" si="704"/>
        <v>POSTE DE CONCRETO ARMADO DE  8/300/120/240</v>
      </c>
      <c r="L6317" s="139">
        <f t="shared" si="705"/>
        <v>0.14000000000000001</v>
      </c>
    </row>
    <row r="6318" spans="1:12" x14ac:dyDescent="0.25">
      <c r="A6318" s="193">
        <f>+'Información ELECTRO PUNO'!A6298</f>
        <v>6297</v>
      </c>
      <c r="B6318" s="26" t="str">
        <f t="shared" si="703"/>
        <v>SICODI</v>
      </c>
      <c r="C6318" s="9" t="str">
        <f t="shared" si="699"/>
        <v>Puno</v>
      </c>
      <c r="D6318" s="9" t="str">
        <f t="shared" si="700"/>
        <v>No Reporta</v>
      </c>
      <c r="E6318" s="9" t="str">
        <f t="shared" si="701"/>
        <v>No Reporta</v>
      </c>
      <c r="F6318" s="194" t="str">
        <f>+'Información ELECTRO PUNO'!E6298</f>
        <v>BT</v>
      </c>
      <c r="G6318" s="194">
        <f>+'Información ELECTRO PUNO'!G6298</f>
        <v>8</v>
      </c>
      <c r="H6318" s="9" t="str">
        <f t="shared" si="702"/>
        <v>Poste</v>
      </c>
      <c r="I6318" s="194" t="str">
        <f>+'Información ELECTRO PUNO'!F6298</f>
        <v>Concreto Armado</v>
      </c>
      <c r="J6318" s="194" t="str">
        <f>+'Información ELECTRO PUNO'!B6298</f>
        <v>PPC06</v>
      </c>
      <c r="K6318" s="9" t="str">
        <f t="shared" si="704"/>
        <v>POSTE DE CONCRETO ARMADO DE  8/300/120/240</v>
      </c>
      <c r="L6318" s="139">
        <f t="shared" si="705"/>
        <v>0.14000000000000001</v>
      </c>
    </row>
    <row r="6319" spans="1:12" x14ac:dyDescent="0.25">
      <c r="A6319" s="193">
        <f>+'Información ELECTRO PUNO'!A6299</f>
        <v>6298</v>
      </c>
      <c r="B6319" s="26" t="str">
        <f t="shared" si="703"/>
        <v>SICODI</v>
      </c>
      <c r="C6319" s="9" t="str">
        <f t="shared" si="699"/>
        <v>Puno</v>
      </c>
      <c r="D6319" s="9" t="str">
        <f t="shared" si="700"/>
        <v>No Reporta</v>
      </c>
      <c r="E6319" s="9" t="str">
        <f t="shared" si="701"/>
        <v>No Reporta</v>
      </c>
      <c r="F6319" s="194" t="str">
        <f>+'Información ELECTRO PUNO'!E6299</f>
        <v>BT</v>
      </c>
      <c r="G6319" s="194">
        <f>+'Información ELECTRO PUNO'!G6299</f>
        <v>8</v>
      </c>
      <c r="H6319" s="9" t="str">
        <f t="shared" si="702"/>
        <v>Poste</v>
      </c>
      <c r="I6319" s="194" t="str">
        <f>+'Información ELECTRO PUNO'!F6299</f>
        <v>Concreto Armado</v>
      </c>
      <c r="J6319" s="194" t="str">
        <f>+'Información ELECTRO PUNO'!B6299</f>
        <v>PPC06</v>
      </c>
      <c r="K6319" s="9" t="str">
        <f t="shared" si="704"/>
        <v>POSTE DE CONCRETO ARMADO DE  8/300/120/240</v>
      </c>
      <c r="L6319" s="139">
        <f t="shared" si="705"/>
        <v>0.14000000000000001</v>
      </c>
    </row>
    <row r="6320" spans="1:12" x14ac:dyDescent="0.25">
      <c r="A6320" s="193">
        <f>+'Información ELECTRO PUNO'!A6300</f>
        <v>6299</v>
      </c>
      <c r="B6320" s="26" t="str">
        <f t="shared" si="703"/>
        <v>SICODI</v>
      </c>
      <c r="C6320" s="9" t="str">
        <f t="shared" si="699"/>
        <v>Puno</v>
      </c>
      <c r="D6320" s="9" t="str">
        <f t="shared" si="700"/>
        <v>No Reporta</v>
      </c>
      <c r="E6320" s="9" t="str">
        <f t="shared" si="701"/>
        <v>No Reporta</v>
      </c>
      <c r="F6320" s="194" t="str">
        <f>+'Información ELECTRO PUNO'!E6300</f>
        <v>BT</v>
      </c>
      <c r="G6320" s="194">
        <f>+'Información ELECTRO PUNO'!G6300</f>
        <v>8</v>
      </c>
      <c r="H6320" s="9" t="str">
        <f t="shared" si="702"/>
        <v>Poste</v>
      </c>
      <c r="I6320" s="194" t="str">
        <f>+'Información ELECTRO PUNO'!F6300</f>
        <v>Concreto Armado</v>
      </c>
      <c r="J6320" s="194" t="str">
        <f>+'Información ELECTRO PUNO'!B6300</f>
        <v>PPC06</v>
      </c>
      <c r="K6320" s="9" t="str">
        <f t="shared" si="704"/>
        <v>POSTE DE CONCRETO ARMADO DE  8/300/120/240</v>
      </c>
      <c r="L6320" s="139">
        <f t="shared" si="705"/>
        <v>0.14000000000000001</v>
      </c>
    </row>
    <row r="6321" spans="1:12" x14ac:dyDescent="0.25">
      <c r="A6321" s="193">
        <f>+'Información ELECTRO PUNO'!A6301</f>
        <v>6300</v>
      </c>
      <c r="B6321" s="26" t="str">
        <f t="shared" si="703"/>
        <v>SICODI</v>
      </c>
      <c r="C6321" s="9" t="str">
        <f t="shared" si="699"/>
        <v>Puno</v>
      </c>
      <c r="D6321" s="9" t="str">
        <f t="shared" si="700"/>
        <v>No Reporta</v>
      </c>
      <c r="E6321" s="9" t="str">
        <f t="shared" si="701"/>
        <v>No Reporta</v>
      </c>
      <c r="F6321" s="194" t="str">
        <f>+'Información ELECTRO PUNO'!E6301</f>
        <v>BT</v>
      </c>
      <c r="G6321" s="194">
        <f>+'Información ELECTRO PUNO'!G6301</f>
        <v>8</v>
      </c>
      <c r="H6321" s="9" t="str">
        <f t="shared" si="702"/>
        <v>Poste</v>
      </c>
      <c r="I6321" s="194" t="str">
        <f>+'Información ELECTRO PUNO'!F6301</f>
        <v>Concreto Armado</v>
      </c>
      <c r="J6321" s="194" t="str">
        <f>+'Información ELECTRO PUNO'!B6301</f>
        <v>PPC06</v>
      </c>
      <c r="K6321" s="9" t="str">
        <f t="shared" si="704"/>
        <v>POSTE DE CONCRETO ARMADO DE  8/300/120/240</v>
      </c>
      <c r="L6321" s="139">
        <f t="shared" si="705"/>
        <v>0.14000000000000001</v>
      </c>
    </row>
    <row r="6322" spans="1:12" x14ac:dyDescent="0.25">
      <c r="A6322" s="193">
        <f>+'Información ELECTRO PUNO'!A6302</f>
        <v>6301</v>
      </c>
      <c r="B6322" s="26" t="str">
        <f t="shared" si="703"/>
        <v>SICODI</v>
      </c>
      <c r="C6322" s="9" t="str">
        <f t="shared" si="699"/>
        <v>Puno</v>
      </c>
      <c r="D6322" s="9" t="str">
        <f t="shared" si="700"/>
        <v>No Reporta</v>
      </c>
      <c r="E6322" s="9" t="str">
        <f t="shared" si="701"/>
        <v>No Reporta</v>
      </c>
      <c r="F6322" s="194" t="str">
        <f>+'Información ELECTRO PUNO'!E6302</f>
        <v>BT</v>
      </c>
      <c r="G6322" s="194">
        <f>+'Información ELECTRO PUNO'!G6302</f>
        <v>8</v>
      </c>
      <c r="H6322" s="9" t="str">
        <f t="shared" si="702"/>
        <v>Poste</v>
      </c>
      <c r="I6322" s="194" t="str">
        <f>+'Información ELECTRO PUNO'!F6302</f>
        <v>Concreto Armado</v>
      </c>
      <c r="J6322" s="194" t="str">
        <f>+'Información ELECTRO PUNO'!B6302</f>
        <v>PPC06</v>
      </c>
      <c r="K6322" s="9" t="str">
        <f t="shared" si="704"/>
        <v>POSTE DE CONCRETO ARMADO DE  8/300/120/240</v>
      </c>
      <c r="L6322" s="139">
        <f t="shared" si="705"/>
        <v>0.14000000000000001</v>
      </c>
    </row>
    <row r="6323" spans="1:12" x14ac:dyDescent="0.25">
      <c r="A6323" s="193">
        <f>+'Información ELECTRO PUNO'!A6303</f>
        <v>6302</v>
      </c>
      <c r="B6323" s="26" t="str">
        <f t="shared" si="703"/>
        <v>SICODI</v>
      </c>
      <c r="C6323" s="9" t="str">
        <f t="shared" si="699"/>
        <v>Puno</v>
      </c>
      <c r="D6323" s="9" t="str">
        <f t="shared" si="700"/>
        <v>No Reporta</v>
      </c>
      <c r="E6323" s="9" t="str">
        <f t="shared" si="701"/>
        <v>No Reporta</v>
      </c>
      <c r="F6323" s="194" t="str">
        <f>+'Información ELECTRO PUNO'!E6303</f>
        <v>BT</v>
      </c>
      <c r="G6323" s="194">
        <f>+'Información ELECTRO PUNO'!G6303</f>
        <v>8</v>
      </c>
      <c r="H6323" s="9" t="str">
        <f t="shared" si="702"/>
        <v>Poste</v>
      </c>
      <c r="I6323" s="194" t="str">
        <f>+'Información ELECTRO PUNO'!F6303</f>
        <v>Concreto Armado</v>
      </c>
      <c r="J6323" s="194" t="str">
        <f>+'Información ELECTRO PUNO'!B6303</f>
        <v>PPC06</v>
      </c>
      <c r="K6323" s="9" t="str">
        <f t="shared" si="704"/>
        <v>POSTE DE CONCRETO ARMADO DE  8/300/120/240</v>
      </c>
      <c r="L6323" s="139">
        <f t="shared" si="705"/>
        <v>0.14000000000000001</v>
      </c>
    </row>
    <row r="6324" spans="1:12" x14ac:dyDescent="0.25">
      <c r="A6324" s="193">
        <f>+'Información ELECTRO PUNO'!A6304</f>
        <v>6303</v>
      </c>
      <c r="B6324" s="26" t="str">
        <f t="shared" si="703"/>
        <v>SICODI</v>
      </c>
      <c r="C6324" s="9" t="str">
        <f t="shared" si="699"/>
        <v>Puno</v>
      </c>
      <c r="D6324" s="9" t="str">
        <f t="shared" si="700"/>
        <v>No Reporta</v>
      </c>
      <c r="E6324" s="9" t="str">
        <f t="shared" si="701"/>
        <v>No Reporta</v>
      </c>
      <c r="F6324" s="194" t="str">
        <f>+'Información ELECTRO PUNO'!E6304</f>
        <v>BT</v>
      </c>
      <c r="G6324" s="194">
        <f>+'Información ELECTRO PUNO'!G6304</f>
        <v>8</v>
      </c>
      <c r="H6324" s="9" t="str">
        <f t="shared" si="702"/>
        <v>Poste</v>
      </c>
      <c r="I6324" s="194" t="str">
        <f>+'Información ELECTRO PUNO'!F6304</f>
        <v>Concreto Armado</v>
      </c>
      <c r="J6324" s="194" t="str">
        <f>+'Información ELECTRO PUNO'!B6304</f>
        <v>PPC06</v>
      </c>
      <c r="K6324" s="9" t="str">
        <f t="shared" si="704"/>
        <v>POSTE DE CONCRETO ARMADO DE  8/300/120/240</v>
      </c>
      <c r="L6324" s="139">
        <f t="shared" si="705"/>
        <v>0.14000000000000001</v>
      </c>
    </row>
    <row r="6325" spans="1:12" x14ac:dyDescent="0.25">
      <c r="A6325" s="193">
        <f>+'Información ELECTRO PUNO'!A6305</f>
        <v>6304</v>
      </c>
      <c r="B6325" s="26" t="str">
        <f t="shared" si="703"/>
        <v>SICODI</v>
      </c>
      <c r="C6325" s="9" t="str">
        <f t="shared" si="699"/>
        <v>Puno</v>
      </c>
      <c r="D6325" s="9" t="str">
        <f t="shared" si="700"/>
        <v>No Reporta</v>
      </c>
      <c r="E6325" s="9" t="str">
        <f t="shared" si="701"/>
        <v>No Reporta</v>
      </c>
      <c r="F6325" s="194" t="str">
        <f>+'Información ELECTRO PUNO'!E6305</f>
        <v>BT</v>
      </c>
      <c r="G6325" s="194">
        <f>+'Información ELECTRO PUNO'!G6305</f>
        <v>8</v>
      </c>
      <c r="H6325" s="9" t="str">
        <f t="shared" si="702"/>
        <v>Poste</v>
      </c>
      <c r="I6325" s="194" t="str">
        <f>+'Información ELECTRO PUNO'!F6305</f>
        <v>Concreto Armado</v>
      </c>
      <c r="J6325" s="194" t="str">
        <f>+'Información ELECTRO PUNO'!B6305</f>
        <v>PPC06</v>
      </c>
      <c r="K6325" s="9" t="str">
        <f t="shared" si="704"/>
        <v>POSTE DE CONCRETO ARMADO DE  8/300/120/240</v>
      </c>
      <c r="L6325" s="139">
        <f t="shared" si="705"/>
        <v>0.14000000000000001</v>
      </c>
    </row>
    <row r="6326" spans="1:12" x14ac:dyDescent="0.25">
      <c r="A6326" s="193">
        <f>+'Información ELECTRO PUNO'!A6306</f>
        <v>6305</v>
      </c>
      <c r="B6326" s="26" t="str">
        <f t="shared" si="703"/>
        <v>SICODI</v>
      </c>
      <c r="C6326" s="9" t="str">
        <f t="shared" si="699"/>
        <v>Puno</v>
      </c>
      <c r="D6326" s="9" t="str">
        <f t="shared" si="700"/>
        <v>No Reporta</v>
      </c>
      <c r="E6326" s="9" t="str">
        <f t="shared" si="701"/>
        <v>No Reporta</v>
      </c>
      <c r="F6326" s="194" t="str">
        <f>+'Información ELECTRO PUNO'!E6306</f>
        <v>BT</v>
      </c>
      <c r="G6326" s="194">
        <f>+'Información ELECTRO PUNO'!G6306</f>
        <v>8</v>
      </c>
      <c r="H6326" s="9" t="str">
        <f t="shared" si="702"/>
        <v>Poste</v>
      </c>
      <c r="I6326" s="194" t="str">
        <f>+'Información ELECTRO PUNO'!F6306</f>
        <v>Concreto Armado</v>
      </c>
      <c r="J6326" s="194" t="str">
        <f>+'Información ELECTRO PUNO'!B6306</f>
        <v>PPC06</v>
      </c>
      <c r="K6326" s="9" t="str">
        <f t="shared" si="704"/>
        <v>POSTE DE CONCRETO ARMADO DE  8/300/120/240</v>
      </c>
      <c r="L6326" s="139">
        <f t="shared" si="705"/>
        <v>0.14000000000000001</v>
      </c>
    </row>
    <row r="6327" spans="1:12" x14ac:dyDescent="0.25">
      <c r="A6327" s="193">
        <f>+'Información ELECTRO PUNO'!A6307</f>
        <v>6306</v>
      </c>
      <c r="B6327" s="26" t="str">
        <f t="shared" si="703"/>
        <v>SICODI</v>
      </c>
      <c r="C6327" s="9" t="str">
        <f t="shared" si="699"/>
        <v>Puno</v>
      </c>
      <c r="D6327" s="9" t="str">
        <f t="shared" si="700"/>
        <v>No Reporta</v>
      </c>
      <c r="E6327" s="9" t="str">
        <f t="shared" si="701"/>
        <v>No Reporta</v>
      </c>
      <c r="F6327" s="194" t="str">
        <f>+'Información ELECTRO PUNO'!E6307</f>
        <v>BT</v>
      </c>
      <c r="G6327" s="194">
        <f>+'Información ELECTRO PUNO'!G6307</f>
        <v>8</v>
      </c>
      <c r="H6327" s="9" t="str">
        <f t="shared" si="702"/>
        <v>Poste</v>
      </c>
      <c r="I6327" s="194" t="str">
        <f>+'Información ELECTRO PUNO'!F6307</f>
        <v>Concreto Armado</v>
      </c>
      <c r="J6327" s="194" t="str">
        <f>+'Información ELECTRO PUNO'!B6307</f>
        <v>PPC06</v>
      </c>
      <c r="K6327" s="9" t="str">
        <f t="shared" si="704"/>
        <v>POSTE DE CONCRETO ARMADO DE  8/300/120/240</v>
      </c>
      <c r="L6327" s="139">
        <f t="shared" si="705"/>
        <v>0.14000000000000001</v>
      </c>
    </row>
    <row r="6328" spans="1:12" x14ac:dyDescent="0.25">
      <c r="A6328" s="193">
        <f>+'Información ELECTRO PUNO'!A6308</f>
        <v>6307</v>
      </c>
      <c r="B6328" s="26" t="str">
        <f t="shared" si="703"/>
        <v>SICODI</v>
      </c>
      <c r="C6328" s="9" t="str">
        <f t="shared" si="699"/>
        <v>Puno</v>
      </c>
      <c r="D6328" s="9" t="str">
        <f t="shared" si="700"/>
        <v>No Reporta</v>
      </c>
      <c r="E6328" s="9" t="str">
        <f t="shared" si="701"/>
        <v>No Reporta</v>
      </c>
      <c r="F6328" s="194" t="str">
        <f>+'Información ELECTRO PUNO'!E6308</f>
        <v>BT</v>
      </c>
      <c r="G6328" s="194">
        <f>+'Información ELECTRO PUNO'!G6308</f>
        <v>8</v>
      </c>
      <c r="H6328" s="9" t="str">
        <f t="shared" si="702"/>
        <v>Poste</v>
      </c>
      <c r="I6328" s="194" t="str">
        <f>+'Información ELECTRO PUNO'!F6308</f>
        <v>Concreto Armado</v>
      </c>
      <c r="J6328" s="194" t="str">
        <f>+'Información ELECTRO PUNO'!B6308</f>
        <v>PPC06</v>
      </c>
      <c r="K6328" s="9" t="str">
        <f t="shared" si="704"/>
        <v>POSTE DE CONCRETO ARMADO DE  8/300/120/240</v>
      </c>
      <c r="L6328" s="139">
        <f t="shared" si="705"/>
        <v>0.14000000000000001</v>
      </c>
    </row>
    <row r="6329" spans="1:12" x14ac:dyDescent="0.25">
      <c r="A6329" s="193">
        <f>+'Información ELECTRO PUNO'!A6309</f>
        <v>6308</v>
      </c>
      <c r="B6329" s="26" t="str">
        <f t="shared" si="703"/>
        <v>SICODI</v>
      </c>
      <c r="C6329" s="9" t="str">
        <f t="shared" si="699"/>
        <v>Puno</v>
      </c>
      <c r="D6329" s="9" t="str">
        <f t="shared" si="700"/>
        <v>No Reporta</v>
      </c>
      <c r="E6329" s="9" t="str">
        <f t="shared" si="701"/>
        <v>No Reporta</v>
      </c>
      <c r="F6329" s="194" t="str">
        <f>+'Información ELECTRO PUNO'!E6309</f>
        <v>BT</v>
      </c>
      <c r="G6329" s="194">
        <f>+'Información ELECTRO PUNO'!G6309</f>
        <v>8</v>
      </c>
      <c r="H6329" s="9" t="str">
        <f t="shared" si="702"/>
        <v>Poste</v>
      </c>
      <c r="I6329" s="194" t="str">
        <f>+'Información ELECTRO PUNO'!F6309</f>
        <v>Concreto Armado</v>
      </c>
      <c r="J6329" s="194" t="str">
        <f>+'Información ELECTRO PUNO'!B6309</f>
        <v>PPC06</v>
      </c>
      <c r="K6329" s="9" t="str">
        <f t="shared" si="704"/>
        <v>POSTE DE CONCRETO ARMADO DE  8/300/120/240</v>
      </c>
      <c r="L6329" s="139">
        <f t="shared" si="705"/>
        <v>0.14000000000000001</v>
      </c>
    </row>
    <row r="6330" spans="1:12" x14ac:dyDescent="0.25">
      <c r="A6330" s="193">
        <f>+'Información ELECTRO PUNO'!A6310</f>
        <v>6309</v>
      </c>
      <c r="B6330" s="26" t="str">
        <f t="shared" si="703"/>
        <v>SICODI</v>
      </c>
      <c r="C6330" s="9" t="str">
        <f t="shared" si="699"/>
        <v>Puno</v>
      </c>
      <c r="D6330" s="9" t="str">
        <f t="shared" si="700"/>
        <v>No Reporta</v>
      </c>
      <c r="E6330" s="9" t="str">
        <f t="shared" si="701"/>
        <v>No Reporta</v>
      </c>
      <c r="F6330" s="194" t="str">
        <f>+'Información ELECTRO PUNO'!E6310</f>
        <v>BT</v>
      </c>
      <c r="G6330" s="194">
        <f>+'Información ELECTRO PUNO'!G6310</f>
        <v>8</v>
      </c>
      <c r="H6330" s="9" t="str">
        <f t="shared" si="702"/>
        <v>Poste</v>
      </c>
      <c r="I6330" s="194" t="str">
        <f>+'Información ELECTRO PUNO'!F6310</f>
        <v>Concreto Armado</v>
      </c>
      <c r="J6330" s="194" t="str">
        <f>+'Información ELECTRO PUNO'!B6310</f>
        <v>PPC06</v>
      </c>
      <c r="K6330" s="9" t="str">
        <f t="shared" si="704"/>
        <v>POSTE DE CONCRETO ARMADO DE  8/300/120/240</v>
      </c>
      <c r="L6330" s="139">
        <f t="shared" si="705"/>
        <v>0.14000000000000001</v>
      </c>
    </row>
    <row r="6331" spans="1:12" x14ac:dyDescent="0.25">
      <c r="A6331" s="193">
        <f>+'Información ELECTRO PUNO'!A6311</f>
        <v>6310</v>
      </c>
      <c r="B6331" s="26" t="str">
        <f t="shared" si="703"/>
        <v>SICODI</v>
      </c>
      <c r="C6331" s="9" t="str">
        <f t="shared" si="699"/>
        <v>Puno</v>
      </c>
      <c r="D6331" s="9" t="str">
        <f t="shared" si="700"/>
        <v>No Reporta</v>
      </c>
      <c r="E6331" s="9" t="str">
        <f t="shared" si="701"/>
        <v>No Reporta</v>
      </c>
      <c r="F6331" s="194" t="str">
        <f>+'Información ELECTRO PUNO'!E6311</f>
        <v>BT</v>
      </c>
      <c r="G6331" s="194">
        <f>+'Información ELECTRO PUNO'!G6311</f>
        <v>8</v>
      </c>
      <c r="H6331" s="9" t="str">
        <f t="shared" si="702"/>
        <v>Poste</v>
      </c>
      <c r="I6331" s="194" t="str">
        <f>+'Información ELECTRO PUNO'!F6311</f>
        <v>Concreto Armado</v>
      </c>
      <c r="J6331" s="194" t="str">
        <f>+'Información ELECTRO PUNO'!B6311</f>
        <v>PPC06</v>
      </c>
      <c r="K6331" s="9" t="str">
        <f t="shared" si="704"/>
        <v>POSTE DE CONCRETO ARMADO DE  8/300/120/240</v>
      </c>
      <c r="L6331" s="139">
        <f t="shared" si="705"/>
        <v>0.14000000000000001</v>
      </c>
    </row>
    <row r="6332" spans="1:12" x14ac:dyDescent="0.25">
      <c r="A6332" s="193">
        <f>+'Información ELECTRO PUNO'!A6312</f>
        <v>6311</v>
      </c>
      <c r="B6332" s="26" t="str">
        <f t="shared" si="703"/>
        <v>SICODI</v>
      </c>
      <c r="C6332" s="9" t="str">
        <f t="shared" si="699"/>
        <v>Puno</v>
      </c>
      <c r="D6332" s="9" t="str">
        <f t="shared" si="700"/>
        <v>No Reporta</v>
      </c>
      <c r="E6332" s="9" t="str">
        <f t="shared" si="701"/>
        <v>No Reporta</v>
      </c>
      <c r="F6332" s="194" t="str">
        <f>+'Información ELECTRO PUNO'!E6312</f>
        <v>BT</v>
      </c>
      <c r="G6332" s="194">
        <f>+'Información ELECTRO PUNO'!G6312</f>
        <v>8</v>
      </c>
      <c r="H6332" s="9" t="str">
        <f t="shared" si="702"/>
        <v>Poste</v>
      </c>
      <c r="I6332" s="194" t="str">
        <f>+'Información ELECTRO PUNO'!F6312</f>
        <v>Concreto Armado</v>
      </c>
      <c r="J6332" s="194" t="str">
        <f>+'Información ELECTRO PUNO'!B6312</f>
        <v>PPC06</v>
      </c>
      <c r="K6332" s="9" t="str">
        <f t="shared" si="704"/>
        <v>POSTE DE CONCRETO ARMADO DE  8/300/120/240</v>
      </c>
      <c r="L6332" s="139">
        <f t="shared" si="705"/>
        <v>0.14000000000000001</v>
      </c>
    </row>
    <row r="6333" spans="1:12" x14ac:dyDescent="0.25">
      <c r="A6333" s="193">
        <f>+'Información ELECTRO PUNO'!A6313</f>
        <v>6312</v>
      </c>
      <c r="B6333" s="26" t="str">
        <f t="shared" si="703"/>
        <v>SICODI</v>
      </c>
      <c r="C6333" s="9" t="str">
        <f t="shared" si="699"/>
        <v>Puno</v>
      </c>
      <c r="D6333" s="9" t="str">
        <f t="shared" si="700"/>
        <v>No Reporta</v>
      </c>
      <c r="E6333" s="9" t="str">
        <f t="shared" si="701"/>
        <v>No Reporta</v>
      </c>
      <c r="F6333" s="194" t="str">
        <f>+'Información ELECTRO PUNO'!E6313</f>
        <v>BT</v>
      </c>
      <c r="G6333" s="194">
        <f>+'Información ELECTRO PUNO'!G6313</f>
        <v>8</v>
      </c>
      <c r="H6333" s="9" t="str">
        <f t="shared" si="702"/>
        <v>Poste</v>
      </c>
      <c r="I6333" s="194" t="str">
        <f>+'Información ELECTRO PUNO'!F6313</f>
        <v>Concreto Armado</v>
      </c>
      <c r="J6333" s="194" t="str">
        <f>+'Información ELECTRO PUNO'!B6313</f>
        <v>PPC06</v>
      </c>
      <c r="K6333" s="9" t="str">
        <f t="shared" si="704"/>
        <v>POSTE DE CONCRETO ARMADO DE  8/300/120/240</v>
      </c>
      <c r="L6333" s="139">
        <f t="shared" si="705"/>
        <v>0.14000000000000001</v>
      </c>
    </row>
    <row r="6334" spans="1:12" x14ac:dyDescent="0.25">
      <c r="A6334" s="193">
        <f>+'Información ELECTRO PUNO'!A6314</f>
        <v>6313</v>
      </c>
      <c r="B6334" s="26" t="str">
        <f t="shared" si="703"/>
        <v>SICODI</v>
      </c>
      <c r="C6334" s="9" t="str">
        <f t="shared" si="699"/>
        <v>Puno</v>
      </c>
      <c r="D6334" s="9" t="str">
        <f t="shared" si="700"/>
        <v>No Reporta</v>
      </c>
      <c r="E6334" s="9" t="str">
        <f t="shared" si="701"/>
        <v>No Reporta</v>
      </c>
      <c r="F6334" s="194" t="str">
        <f>+'Información ELECTRO PUNO'!E6314</f>
        <v>BT</v>
      </c>
      <c r="G6334" s="194">
        <f>+'Información ELECTRO PUNO'!G6314</f>
        <v>8</v>
      </c>
      <c r="H6334" s="9" t="str">
        <f t="shared" si="702"/>
        <v>Poste</v>
      </c>
      <c r="I6334" s="194" t="str">
        <f>+'Información ELECTRO PUNO'!F6314</f>
        <v>Concreto Armado</v>
      </c>
      <c r="J6334" s="194" t="str">
        <f>+'Información ELECTRO PUNO'!B6314</f>
        <v>PPC06</v>
      </c>
      <c r="K6334" s="9" t="str">
        <f t="shared" si="704"/>
        <v>POSTE DE CONCRETO ARMADO DE  8/300/120/240</v>
      </c>
      <c r="L6334" s="139">
        <f t="shared" si="705"/>
        <v>0.14000000000000001</v>
      </c>
    </row>
    <row r="6335" spans="1:12" x14ac:dyDescent="0.25">
      <c r="A6335" s="193">
        <f>+'Información ELECTRO PUNO'!A6315</f>
        <v>6314</v>
      </c>
      <c r="B6335" s="26" t="str">
        <f t="shared" si="703"/>
        <v>SICODI</v>
      </c>
      <c r="C6335" s="9" t="str">
        <f t="shared" si="699"/>
        <v>Puno</v>
      </c>
      <c r="D6335" s="9" t="str">
        <f t="shared" si="700"/>
        <v>No Reporta</v>
      </c>
      <c r="E6335" s="9" t="str">
        <f t="shared" si="701"/>
        <v>No Reporta</v>
      </c>
      <c r="F6335" s="194" t="str">
        <f>+'Información ELECTRO PUNO'!E6315</f>
        <v>BT</v>
      </c>
      <c r="G6335" s="194">
        <f>+'Información ELECTRO PUNO'!G6315</f>
        <v>8</v>
      </c>
      <c r="H6335" s="9" t="str">
        <f t="shared" si="702"/>
        <v>Poste</v>
      </c>
      <c r="I6335" s="194" t="str">
        <f>+'Información ELECTRO PUNO'!F6315</f>
        <v>Concreto Armado</v>
      </c>
      <c r="J6335" s="194" t="str">
        <f>+'Información ELECTRO PUNO'!B6315</f>
        <v>PPC06</v>
      </c>
      <c r="K6335" s="9" t="str">
        <f t="shared" si="704"/>
        <v>POSTE DE CONCRETO ARMADO DE  8/300/120/240</v>
      </c>
      <c r="L6335" s="139">
        <f t="shared" si="705"/>
        <v>0.14000000000000001</v>
      </c>
    </row>
    <row r="6336" spans="1:12" x14ac:dyDescent="0.25">
      <c r="A6336" s="193">
        <f>+'Información ELECTRO PUNO'!A6316</f>
        <v>6315</v>
      </c>
      <c r="B6336" s="26" t="str">
        <f t="shared" si="703"/>
        <v>SICODI</v>
      </c>
      <c r="C6336" s="9" t="str">
        <f t="shared" si="699"/>
        <v>Puno</v>
      </c>
      <c r="D6336" s="9" t="str">
        <f t="shared" si="700"/>
        <v>No Reporta</v>
      </c>
      <c r="E6336" s="9" t="str">
        <f t="shared" si="701"/>
        <v>No Reporta</v>
      </c>
      <c r="F6336" s="194" t="str">
        <f>+'Información ELECTRO PUNO'!E6316</f>
        <v>BT</v>
      </c>
      <c r="G6336" s="194">
        <f>+'Información ELECTRO PUNO'!G6316</f>
        <v>8</v>
      </c>
      <c r="H6336" s="9" t="str">
        <f t="shared" si="702"/>
        <v>Poste</v>
      </c>
      <c r="I6336" s="194" t="str">
        <f>+'Información ELECTRO PUNO'!F6316</f>
        <v>Concreto Armado</v>
      </c>
      <c r="J6336" s="194" t="str">
        <f>+'Información ELECTRO PUNO'!B6316</f>
        <v>PPC06</v>
      </c>
      <c r="K6336" s="9" t="str">
        <f t="shared" si="704"/>
        <v>POSTE DE CONCRETO ARMADO DE  8/300/120/240</v>
      </c>
      <c r="L6336" s="139">
        <f t="shared" si="705"/>
        <v>0.14000000000000001</v>
      </c>
    </row>
    <row r="6337" spans="1:12" x14ac:dyDescent="0.25">
      <c r="A6337" s="193">
        <f>+'Información ELECTRO PUNO'!A6317</f>
        <v>6316</v>
      </c>
      <c r="B6337" s="26" t="str">
        <f t="shared" si="703"/>
        <v>SICODI</v>
      </c>
      <c r="C6337" s="9" t="str">
        <f t="shared" si="699"/>
        <v>Puno</v>
      </c>
      <c r="D6337" s="9" t="str">
        <f t="shared" si="700"/>
        <v>No Reporta</v>
      </c>
      <c r="E6337" s="9" t="str">
        <f t="shared" si="701"/>
        <v>No Reporta</v>
      </c>
      <c r="F6337" s="194" t="str">
        <f>+'Información ELECTRO PUNO'!E6317</f>
        <v>BT</v>
      </c>
      <c r="G6337" s="194">
        <f>+'Información ELECTRO PUNO'!G6317</f>
        <v>8</v>
      </c>
      <c r="H6337" s="9" t="str">
        <f t="shared" si="702"/>
        <v>Poste</v>
      </c>
      <c r="I6337" s="194" t="str">
        <f>+'Información ELECTRO PUNO'!F6317</f>
        <v>Concreto Armado</v>
      </c>
      <c r="J6337" s="194" t="str">
        <f>+'Información ELECTRO PUNO'!B6317</f>
        <v>PPC06</v>
      </c>
      <c r="K6337" s="9" t="str">
        <f t="shared" si="704"/>
        <v>POSTE DE CONCRETO ARMADO DE  8/300/120/240</v>
      </c>
      <c r="L6337" s="139">
        <f t="shared" si="705"/>
        <v>0.14000000000000001</v>
      </c>
    </row>
    <row r="6338" spans="1:12" x14ac:dyDescent="0.25">
      <c r="A6338" s="193">
        <f>+'Información ELECTRO PUNO'!A6318</f>
        <v>6317</v>
      </c>
      <c r="B6338" s="26" t="str">
        <f t="shared" si="703"/>
        <v>SICODI</v>
      </c>
      <c r="C6338" s="9" t="str">
        <f t="shared" si="699"/>
        <v>Puno</v>
      </c>
      <c r="D6338" s="9" t="str">
        <f t="shared" si="700"/>
        <v>No Reporta</v>
      </c>
      <c r="E6338" s="9" t="str">
        <f t="shared" si="701"/>
        <v>No Reporta</v>
      </c>
      <c r="F6338" s="194" t="str">
        <f>+'Información ELECTRO PUNO'!E6318</f>
        <v>BT</v>
      </c>
      <c r="G6338" s="194">
        <f>+'Información ELECTRO PUNO'!G6318</f>
        <v>8</v>
      </c>
      <c r="H6338" s="9" t="str">
        <f t="shared" si="702"/>
        <v>Poste</v>
      </c>
      <c r="I6338" s="194" t="str">
        <f>+'Información ELECTRO PUNO'!F6318</f>
        <v>Concreto Armado</v>
      </c>
      <c r="J6338" s="194" t="str">
        <f>+'Información ELECTRO PUNO'!B6318</f>
        <v>PPC06</v>
      </c>
      <c r="K6338" s="9" t="str">
        <f t="shared" si="704"/>
        <v>POSTE DE CONCRETO ARMADO DE  8/300/120/240</v>
      </c>
      <c r="L6338" s="139">
        <f t="shared" si="705"/>
        <v>0.14000000000000001</v>
      </c>
    </row>
    <row r="6339" spans="1:12" x14ac:dyDescent="0.25">
      <c r="A6339" s="193">
        <f>+'Información ELECTRO PUNO'!A6319</f>
        <v>6318</v>
      </c>
      <c r="B6339" s="26" t="str">
        <f t="shared" si="703"/>
        <v>SICODI</v>
      </c>
      <c r="C6339" s="9" t="str">
        <f t="shared" si="699"/>
        <v>Puno</v>
      </c>
      <c r="D6339" s="9" t="str">
        <f t="shared" si="700"/>
        <v>No Reporta</v>
      </c>
      <c r="E6339" s="9" t="str">
        <f t="shared" si="701"/>
        <v>No Reporta</v>
      </c>
      <c r="F6339" s="194" t="str">
        <f>+'Información ELECTRO PUNO'!E6319</f>
        <v>BT</v>
      </c>
      <c r="G6339" s="194">
        <f>+'Información ELECTRO PUNO'!G6319</f>
        <v>8</v>
      </c>
      <c r="H6339" s="9" t="str">
        <f t="shared" si="702"/>
        <v>Poste</v>
      </c>
      <c r="I6339" s="194" t="str">
        <f>+'Información ELECTRO PUNO'!F6319</f>
        <v>Concreto Armado</v>
      </c>
      <c r="J6339" s="194" t="str">
        <f>+'Información ELECTRO PUNO'!B6319</f>
        <v>PPC06</v>
      </c>
      <c r="K6339" s="9" t="str">
        <f t="shared" si="704"/>
        <v>POSTE DE CONCRETO ARMADO DE  8/300/120/240</v>
      </c>
      <c r="L6339" s="139">
        <f t="shared" si="705"/>
        <v>0.14000000000000001</v>
      </c>
    </row>
    <row r="6340" spans="1:12" x14ac:dyDescent="0.25">
      <c r="A6340" s="193">
        <f>+'Información ELECTRO PUNO'!A6320</f>
        <v>6319</v>
      </c>
      <c r="B6340" s="26" t="str">
        <f t="shared" si="703"/>
        <v>SICODI</v>
      </c>
      <c r="C6340" s="9" t="str">
        <f t="shared" si="699"/>
        <v>Puno</v>
      </c>
      <c r="D6340" s="9" t="str">
        <f t="shared" si="700"/>
        <v>No Reporta</v>
      </c>
      <c r="E6340" s="9" t="str">
        <f t="shared" si="701"/>
        <v>No Reporta</v>
      </c>
      <c r="F6340" s="194" t="str">
        <f>+'Información ELECTRO PUNO'!E6320</f>
        <v>BT</v>
      </c>
      <c r="G6340" s="194">
        <f>+'Información ELECTRO PUNO'!G6320</f>
        <v>8</v>
      </c>
      <c r="H6340" s="9" t="str">
        <f t="shared" si="702"/>
        <v>Poste</v>
      </c>
      <c r="I6340" s="194" t="str">
        <f>+'Información ELECTRO PUNO'!F6320</f>
        <v>Concreto Armado</v>
      </c>
      <c r="J6340" s="194" t="str">
        <f>+'Información ELECTRO PUNO'!B6320</f>
        <v>PPC06</v>
      </c>
      <c r="K6340" s="9" t="str">
        <f t="shared" si="704"/>
        <v>POSTE DE CONCRETO ARMADO DE  8/300/120/240</v>
      </c>
      <c r="L6340" s="139">
        <f t="shared" si="705"/>
        <v>0.14000000000000001</v>
      </c>
    </row>
    <row r="6341" spans="1:12" x14ac:dyDescent="0.25">
      <c r="A6341" s="193">
        <f>+'Información ELECTRO PUNO'!A6321</f>
        <v>6320</v>
      </c>
      <c r="B6341" s="26" t="str">
        <f t="shared" si="703"/>
        <v>SICODI</v>
      </c>
      <c r="C6341" s="9" t="str">
        <f t="shared" si="699"/>
        <v>Puno</v>
      </c>
      <c r="D6341" s="9" t="str">
        <f t="shared" si="700"/>
        <v>No Reporta</v>
      </c>
      <c r="E6341" s="9" t="str">
        <f t="shared" si="701"/>
        <v>No Reporta</v>
      </c>
      <c r="F6341" s="194" t="str">
        <f>+'Información ELECTRO PUNO'!E6321</f>
        <v>BT</v>
      </c>
      <c r="G6341" s="194">
        <f>+'Información ELECTRO PUNO'!G6321</f>
        <v>8</v>
      </c>
      <c r="H6341" s="9" t="str">
        <f t="shared" si="702"/>
        <v>Poste</v>
      </c>
      <c r="I6341" s="194" t="str">
        <f>+'Información ELECTRO PUNO'!F6321</f>
        <v>Concreto Armado</v>
      </c>
      <c r="J6341" s="194" t="str">
        <f>+'Información ELECTRO PUNO'!B6321</f>
        <v>PPC06</v>
      </c>
      <c r="K6341" s="9" t="str">
        <f t="shared" si="704"/>
        <v>POSTE DE CONCRETO ARMADO DE  8/300/120/240</v>
      </c>
      <c r="L6341" s="139">
        <f t="shared" si="705"/>
        <v>0.14000000000000001</v>
      </c>
    </row>
    <row r="6342" spans="1:12" x14ac:dyDescent="0.25">
      <c r="A6342" s="193">
        <f>+'Información ELECTRO PUNO'!A6322</f>
        <v>6321</v>
      </c>
      <c r="B6342" s="26" t="str">
        <f t="shared" si="703"/>
        <v>SICODI</v>
      </c>
      <c r="C6342" s="9" t="str">
        <f t="shared" si="699"/>
        <v>Puno</v>
      </c>
      <c r="D6342" s="9" t="str">
        <f t="shared" si="700"/>
        <v>No Reporta</v>
      </c>
      <c r="E6342" s="9" t="str">
        <f t="shared" si="701"/>
        <v>No Reporta</v>
      </c>
      <c r="F6342" s="194" t="str">
        <f>+'Información ELECTRO PUNO'!E6322</f>
        <v>BT</v>
      </c>
      <c r="G6342" s="194">
        <f>+'Información ELECTRO PUNO'!G6322</f>
        <v>8</v>
      </c>
      <c r="H6342" s="9" t="str">
        <f t="shared" si="702"/>
        <v>Poste</v>
      </c>
      <c r="I6342" s="194" t="str">
        <f>+'Información ELECTRO PUNO'!F6322</f>
        <v>Concreto Armado</v>
      </c>
      <c r="J6342" s="194" t="str">
        <f>+'Información ELECTRO PUNO'!B6322</f>
        <v>PPC06</v>
      </c>
      <c r="K6342" s="9" t="str">
        <f t="shared" si="704"/>
        <v>POSTE DE CONCRETO ARMADO DE  8/300/120/240</v>
      </c>
      <c r="L6342" s="139">
        <f t="shared" si="705"/>
        <v>0.14000000000000001</v>
      </c>
    </row>
    <row r="6343" spans="1:12" x14ac:dyDescent="0.25">
      <c r="A6343" s="193">
        <f>+'Información ELECTRO PUNO'!A6323</f>
        <v>6322</v>
      </c>
      <c r="B6343" s="26" t="str">
        <f t="shared" si="703"/>
        <v>SICODI</v>
      </c>
      <c r="C6343" s="9" t="str">
        <f t="shared" si="699"/>
        <v>Puno</v>
      </c>
      <c r="D6343" s="9" t="str">
        <f t="shared" si="700"/>
        <v>No Reporta</v>
      </c>
      <c r="E6343" s="9" t="str">
        <f t="shared" si="701"/>
        <v>No Reporta</v>
      </c>
      <c r="F6343" s="194" t="str">
        <f>+'Información ELECTRO PUNO'!E6323</f>
        <v>BT</v>
      </c>
      <c r="G6343" s="194">
        <f>+'Información ELECTRO PUNO'!G6323</f>
        <v>8</v>
      </c>
      <c r="H6343" s="9" t="str">
        <f t="shared" si="702"/>
        <v>Poste</v>
      </c>
      <c r="I6343" s="194" t="str">
        <f>+'Información ELECTRO PUNO'!F6323</f>
        <v>Concreto Armado</v>
      </c>
      <c r="J6343" s="194" t="str">
        <f>+'Información ELECTRO PUNO'!B6323</f>
        <v>PPC06</v>
      </c>
      <c r="K6343" s="9" t="str">
        <f t="shared" si="704"/>
        <v>POSTE DE CONCRETO ARMADO DE  8/300/120/240</v>
      </c>
      <c r="L6343" s="139">
        <f t="shared" si="705"/>
        <v>0.14000000000000001</v>
      </c>
    </row>
    <row r="6344" spans="1:12" x14ac:dyDescent="0.25">
      <c r="A6344" s="193">
        <f>+'Información ELECTRO PUNO'!A6324</f>
        <v>6323</v>
      </c>
      <c r="B6344" s="26" t="str">
        <f t="shared" si="703"/>
        <v>SICODI</v>
      </c>
      <c r="C6344" s="9" t="str">
        <f t="shared" si="699"/>
        <v>Puno</v>
      </c>
      <c r="D6344" s="9" t="str">
        <f t="shared" si="700"/>
        <v>No Reporta</v>
      </c>
      <c r="E6344" s="9" t="str">
        <f t="shared" si="701"/>
        <v>No Reporta</v>
      </c>
      <c r="F6344" s="194" t="str">
        <f>+'Información ELECTRO PUNO'!E6324</f>
        <v>BT</v>
      </c>
      <c r="G6344" s="194">
        <f>+'Información ELECTRO PUNO'!G6324</f>
        <v>8</v>
      </c>
      <c r="H6344" s="9" t="str">
        <f t="shared" si="702"/>
        <v>Poste</v>
      </c>
      <c r="I6344" s="194" t="str">
        <f>+'Información ELECTRO PUNO'!F6324</f>
        <v>Concreto Armado</v>
      </c>
      <c r="J6344" s="194" t="str">
        <f>+'Información ELECTRO PUNO'!B6324</f>
        <v>PPC06</v>
      </c>
      <c r="K6344" s="9" t="str">
        <f t="shared" si="704"/>
        <v>POSTE DE CONCRETO ARMADO DE  8/300/120/240</v>
      </c>
      <c r="L6344" s="139">
        <f t="shared" si="705"/>
        <v>0.14000000000000001</v>
      </c>
    </row>
    <row r="6345" spans="1:12" x14ac:dyDescent="0.25">
      <c r="A6345" s="193">
        <f>+'Información ELECTRO PUNO'!A6325</f>
        <v>6324</v>
      </c>
      <c r="B6345" s="26" t="str">
        <f t="shared" si="703"/>
        <v>SICODI</v>
      </c>
      <c r="C6345" s="9" t="str">
        <f t="shared" si="699"/>
        <v>Puno</v>
      </c>
      <c r="D6345" s="9" t="str">
        <f t="shared" si="700"/>
        <v>No Reporta</v>
      </c>
      <c r="E6345" s="9" t="str">
        <f t="shared" si="701"/>
        <v>No Reporta</v>
      </c>
      <c r="F6345" s="194" t="str">
        <f>+'Información ELECTRO PUNO'!E6325</f>
        <v>BT</v>
      </c>
      <c r="G6345" s="194">
        <f>+'Información ELECTRO PUNO'!G6325</f>
        <v>8</v>
      </c>
      <c r="H6345" s="9" t="str">
        <f t="shared" si="702"/>
        <v>Poste</v>
      </c>
      <c r="I6345" s="194" t="str">
        <f>+'Información ELECTRO PUNO'!F6325</f>
        <v>Concreto Armado</v>
      </c>
      <c r="J6345" s="194" t="str">
        <f>+'Información ELECTRO PUNO'!B6325</f>
        <v>PPC06</v>
      </c>
      <c r="K6345" s="9" t="str">
        <f t="shared" si="704"/>
        <v>POSTE DE CONCRETO ARMADO DE  8/300/120/240</v>
      </c>
      <c r="L6345" s="139">
        <f t="shared" si="705"/>
        <v>0.14000000000000001</v>
      </c>
    </row>
    <row r="6346" spans="1:12" x14ac:dyDescent="0.25">
      <c r="A6346" s="193">
        <f>+'Información ELECTRO PUNO'!A6326</f>
        <v>6325</v>
      </c>
      <c r="B6346" s="26" t="str">
        <f t="shared" si="703"/>
        <v>SICODI</v>
      </c>
      <c r="C6346" s="9" t="str">
        <f t="shared" si="699"/>
        <v>Puno</v>
      </c>
      <c r="D6346" s="9" t="str">
        <f t="shared" si="700"/>
        <v>No Reporta</v>
      </c>
      <c r="E6346" s="9" t="str">
        <f t="shared" si="701"/>
        <v>No Reporta</v>
      </c>
      <c r="F6346" s="194" t="str">
        <f>+'Información ELECTRO PUNO'!E6326</f>
        <v>BT</v>
      </c>
      <c r="G6346" s="194">
        <f>+'Información ELECTRO PUNO'!G6326</f>
        <v>8</v>
      </c>
      <c r="H6346" s="9" t="str">
        <f t="shared" si="702"/>
        <v>Poste</v>
      </c>
      <c r="I6346" s="194" t="str">
        <f>+'Información ELECTRO PUNO'!F6326</f>
        <v>Concreto Armado</v>
      </c>
      <c r="J6346" s="194" t="str">
        <f>+'Información ELECTRO PUNO'!B6326</f>
        <v>PPC06</v>
      </c>
      <c r="K6346" s="9" t="str">
        <f t="shared" si="704"/>
        <v>POSTE DE CONCRETO ARMADO DE  8/300/120/240</v>
      </c>
      <c r="L6346" s="139">
        <f t="shared" si="705"/>
        <v>0.14000000000000001</v>
      </c>
    </row>
    <row r="6347" spans="1:12" x14ac:dyDescent="0.25">
      <c r="A6347" s="193">
        <f>+'Información ELECTRO PUNO'!A6327</f>
        <v>6326</v>
      </c>
      <c r="B6347" s="26" t="str">
        <f t="shared" si="703"/>
        <v>SICODI</v>
      </c>
      <c r="C6347" s="9" t="str">
        <f t="shared" si="699"/>
        <v>Puno</v>
      </c>
      <c r="D6347" s="9" t="str">
        <f t="shared" si="700"/>
        <v>No Reporta</v>
      </c>
      <c r="E6347" s="9" t="str">
        <f t="shared" si="701"/>
        <v>No Reporta</v>
      </c>
      <c r="F6347" s="194" t="str">
        <f>+'Información ELECTRO PUNO'!E6327</f>
        <v>BT</v>
      </c>
      <c r="G6347" s="194">
        <f>+'Información ELECTRO PUNO'!G6327</f>
        <v>8</v>
      </c>
      <c r="H6347" s="9" t="str">
        <f t="shared" si="702"/>
        <v>Poste</v>
      </c>
      <c r="I6347" s="194" t="str">
        <f>+'Información ELECTRO PUNO'!F6327</f>
        <v>Concreto Armado</v>
      </c>
      <c r="J6347" s="194" t="str">
        <f>+'Información ELECTRO PUNO'!B6327</f>
        <v>PPC06</v>
      </c>
      <c r="K6347" s="9" t="str">
        <f t="shared" si="704"/>
        <v>POSTE DE CONCRETO ARMADO DE  8/300/120/240</v>
      </c>
      <c r="L6347" s="139">
        <f t="shared" si="705"/>
        <v>0.14000000000000001</v>
      </c>
    </row>
    <row r="6348" spans="1:12" x14ac:dyDescent="0.25">
      <c r="A6348" s="193">
        <f>+'Información ELECTRO PUNO'!A6328</f>
        <v>6327</v>
      </c>
      <c r="B6348" s="26" t="str">
        <f t="shared" si="703"/>
        <v>SICODI</v>
      </c>
      <c r="C6348" s="9" t="str">
        <f t="shared" si="699"/>
        <v>Puno</v>
      </c>
      <c r="D6348" s="9" t="str">
        <f t="shared" si="700"/>
        <v>No Reporta</v>
      </c>
      <c r="E6348" s="9" t="str">
        <f t="shared" si="701"/>
        <v>No Reporta</v>
      </c>
      <c r="F6348" s="194" t="str">
        <f>+'Información ELECTRO PUNO'!E6328</f>
        <v>BT</v>
      </c>
      <c r="G6348" s="194">
        <f>+'Información ELECTRO PUNO'!G6328</f>
        <v>8</v>
      </c>
      <c r="H6348" s="9" t="str">
        <f t="shared" si="702"/>
        <v>Poste</v>
      </c>
      <c r="I6348" s="194" t="str">
        <f>+'Información ELECTRO PUNO'!F6328</f>
        <v>Concreto Armado</v>
      </c>
      <c r="J6348" s="194" t="str">
        <f>+'Información ELECTRO PUNO'!B6328</f>
        <v>PPC06</v>
      </c>
      <c r="K6348" s="9" t="str">
        <f t="shared" si="704"/>
        <v>POSTE DE CONCRETO ARMADO DE  8/300/120/240</v>
      </c>
      <c r="L6348" s="139">
        <f t="shared" si="705"/>
        <v>0.14000000000000001</v>
      </c>
    </row>
    <row r="6349" spans="1:12" x14ac:dyDescent="0.25">
      <c r="A6349" s="193">
        <f>+'Información ELECTRO PUNO'!A6329</f>
        <v>6328</v>
      </c>
      <c r="B6349" s="26" t="str">
        <f t="shared" si="703"/>
        <v>SICODI</v>
      </c>
      <c r="C6349" s="9" t="str">
        <f t="shared" si="699"/>
        <v>Puno</v>
      </c>
      <c r="D6349" s="9" t="str">
        <f t="shared" si="700"/>
        <v>No Reporta</v>
      </c>
      <c r="E6349" s="9" t="str">
        <f t="shared" si="701"/>
        <v>No Reporta</v>
      </c>
      <c r="F6349" s="194" t="str">
        <f>+'Información ELECTRO PUNO'!E6329</f>
        <v>BT</v>
      </c>
      <c r="G6349" s="194">
        <f>+'Información ELECTRO PUNO'!G6329</f>
        <v>8</v>
      </c>
      <c r="H6349" s="9" t="str">
        <f t="shared" si="702"/>
        <v>Poste</v>
      </c>
      <c r="I6349" s="194" t="str">
        <f>+'Información ELECTRO PUNO'!F6329</f>
        <v>Concreto Armado</v>
      </c>
      <c r="J6349" s="194" t="str">
        <f>+'Información ELECTRO PUNO'!B6329</f>
        <v>PPC06</v>
      </c>
      <c r="K6349" s="9" t="str">
        <f t="shared" si="704"/>
        <v>POSTE DE CONCRETO ARMADO DE  8/300/120/240</v>
      </c>
      <c r="L6349" s="139">
        <f t="shared" si="705"/>
        <v>0.14000000000000001</v>
      </c>
    </row>
    <row r="6350" spans="1:12" x14ac:dyDescent="0.25">
      <c r="A6350" s="193">
        <f>+'Información ELECTRO PUNO'!A6330</f>
        <v>6329</v>
      </c>
      <c r="B6350" s="26" t="str">
        <f t="shared" si="703"/>
        <v>SICODI</v>
      </c>
      <c r="C6350" s="9" t="str">
        <f t="shared" si="699"/>
        <v>Puno</v>
      </c>
      <c r="D6350" s="9" t="str">
        <f t="shared" si="700"/>
        <v>No Reporta</v>
      </c>
      <c r="E6350" s="9" t="str">
        <f t="shared" si="701"/>
        <v>No Reporta</v>
      </c>
      <c r="F6350" s="194" t="str">
        <f>+'Información ELECTRO PUNO'!E6330</f>
        <v>BT</v>
      </c>
      <c r="G6350" s="194">
        <f>+'Información ELECTRO PUNO'!G6330</f>
        <v>8</v>
      </c>
      <c r="H6350" s="9" t="str">
        <f t="shared" si="702"/>
        <v>Poste</v>
      </c>
      <c r="I6350" s="194" t="str">
        <f>+'Información ELECTRO PUNO'!F6330</f>
        <v>Concreto Armado</v>
      </c>
      <c r="J6350" s="194" t="str">
        <f>+'Información ELECTRO PUNO'!B6330</f>
        <v>PPC06</v>
      </c>
      <c r="K6350" s="9" t="str">
        <f t="shared" si="704"/>
        <v>POSTE DE CONCRETO ARMADO DE  8/300/120/240</v>
      </c>
      <c r="L6350" s="139">
        <f t="shared" si="705"/>
        <v>0.14000000000000001</v>
      </c>
    </row>
    <row r="6351" spans="1:12" x14ac:dyDescent="0.25">
      <c r="A6351" s="193">
        <f>+'Información ELECTRO PUNO'!A6331</f>
        <v>6330</v>
      </c>
      <c r="B6351" s="26" t="str">
        <f t="shared" si="703"/>
        <v>SICODI</v>
      </c>
      <c r="C6351" s="9" t="str">
        <f t="shared" si="699"/>
        <v>Puno</v>
      </c>
      <c r="D6351" s="9" t="str">
        <f t="shared" si="700"/>
        <v>No Reporta</v>
      </c>
      <c r="E6351" s="9" t="str">
        <f t="shared" si="701"/>
        <v>No Reporta</v>
      </c>
      <c r="F6351" s="194" t="str">
        <f>+'Información ELECTRO PUNO'!E6331</f>
        <v>BT</v>
      </c>
      <c r="G6351" s="194">
        <f>+'Información ELECTRO PUNO'!G6331</f>
        <v>8</v>
      </c>
      <c r="H6351" s="9" t="str">
        <f t="shared" si="702"/>
        <v>Poste</v>
      </c>
      <c r="I6351" s="194" t="str">
        <f>+'Información ELECTRO PUNO'!F6331</f>
        <v>Concreto Armado</v>
      </c>
      <c r="J6351" s="194" t="str">
        <f>+'Información ELECTRO PUNO'!B6331</f>
        <v>PPC06</v>
      </c>
      <c r="K6351" s="9" t="str">
        <f t="shared" si="704"/>
        <v>POSTE DE CONCRETO ARMADO DE  8/300/120/240</v>
      </c>
      <c r="L6351" s="139">
        <f t="shared" si="705"/>
        <v>0.14000000000000001</v>
      </c>
    </row>
    <row r="6352" spans="1:12" x14ac:dyDescent="0.25">
      <c r="A6352" s="193">
        <f>+'Información ELECTRO PUNO'!A6332</f>
        <v>6331</v>
      </c>
      <c r="B6352" s="26" t="str">
        <f t="shared" si="703"/>
        <v>SICODI</v>
      </c>
      <c r="C6352" s="9" t="str">
        <f t="shared" si="699"/>
        <v>Puno</v>
      </c>
      <c r="D6352" s="9" t="str">
        <f t="shared" si="700"/>
        <v>No Reporta</v>
      </c>
      <c r="E6352" s="9" t="str">
        <f t="shared" si="701"/>
        <v>No Reporta</v>
      </c>
      <c r="F6352" s="194" t="str">
        <f>+'Información ELECTRO PUNO'!E6332</f>
        <v>BT</v>
      </c>
      <c r="G6352" s="194">
        <f>+'Información ELECTRO PUNO'!G6332</f>
        <v>8</v>
      </c>
      <c r="H6352" s="9" t="str">
        <f t="shared" si="702"/>
        <v>Poste</v>
      </c>
      <c r="I6352" s="194" t="str">
        <f>+'Información ELECTRO PUNO'!F6332</f>
        <v>Concreto Armado</v>
      </c>
      <c r="J6352" s="194" t="str">
        <f>+'Información ELECTRO PUNO'!B6332</f>
        <v>PPC06</v>
      </c>
      <c r="K6352" s="9" t="str">
        <f t="shared" si="704"/>
        <v>POSTE DE CONCRETO ARMADO DE  8/300/120/240</v>
      </c>
      <c r="L6352" s="139">
        <f t="shared" si="705"/>
        <v>0.14000000000000001</v>
      </c>
    </row>
    <row r="6353" spans="1:12" x14ac:dyDescent="0.25">
      <c r="A6353" s="193">
        <f>+'Información ELECTRO PUNO'!A6333</f>
        <v>6332</v>
      </c>
      <c r="B6353" s="26" t="str">
        <f t="shared" si="703"/>
        <v>SICODI</v>
      </c>
      <c r="C6353" s="9" t="str">
        <f t="shared" si="699"/>
        <v>Puno</v>
      </c>
      <c r="D6353" s="9" t="str">
        <f t="shared" si="700"/>
        <v>No Reporta</v>
      </c>
      <c r="E6353" s="9" t="str">
        <f t="shared" si="701"/>
        <v>No Reporta</v>
      </c>
      <c r="F6353" s="194" t="str">
        <f>+'Información ELECTRO PUNO'!E6333</f>
        <v>BT</v>
      </c>
      <c r="G6353" s="194">
        <f>+'Información ELECTRO PUNO'!G6333</f>
        <v>8</v>
      </c>
      <c r="H6353" s="9" t="str">
        <f t="shared" si="702"/>
        <v>Poste</v>
      </c>
      <c r="I6353" s="194" t="str">
        <f>+'Información ELECTRO PUNO'!F6333</f>
        <v>Concreto Armado</v>
      </c>
      <c r="J6353" s="194" t="str">
        <f>+'Información ELECTRO PUNO'!B6333</f>
        <v>PPC06</v>
      </c>
      <c r="K6353" s="9" t="str">
        <f t="shared" si="704"/>
        <v>POSTE DE CONCRETO ARMADO DE  8/300/120/240</v>
      </c>
      <c r="L6353" s="139">
        <f t="shared" si="705"/>
        <v>0.14000000000000001</v>
      </c>
    </row>
    <row r="6354" spans="1:12" x14ac:dyDescent="0.25">
      <c r="A6354" s="193">
        <f>+'Información ELECTRO PUNO'!A6334</f>
        <v>6333</v>
      </c>
      <c r="B6354" s="26" t="str">
        <f t="shared" si="703"/>
        <v>SICODI</v>
      </c>
      <c r="C6354" s="9" t="str">
        <f t="shared" si="699"/>
        <v>Puno</v>
      </c>
      <c r="D6354" s="9" t="str">
        <f t="shared" si="700"/>
        <v>No Reporta</v>
      </c>
      <c r="E6354" s="9" t="str">
        <f t="shared" si="701"/>
        <v>No Reporta</v>
      </c>
      <c r="F6354" s="194" t="str">
        <f>+'Información ELECTRO PUNO'!E6334</f>
        <v>BT</v>
      </c>
      <c r="G6354" s="194">
        <f>+'Información ELECTRO PUNO'!G6334</f>
        <v>8</v>
      </c>
      <c r="H6354" s="9" t="str">
        <f t="shared" si="702"/>
        <v>Poste</v>
      </c>
      <c r="I6354" s="194" t="str">
        <f>+'Información ELECTRO PUNO'!F6334</f>
        <v>Concreto Armado</v>
      </c>
      <c r="J6354" s="194" t="str">
        <f>+'Información ELECTRO PUNO'!B6334</f>
        <v>PPC06</v>
      </c>
      <c r="K6354" s="9" t="str">
        <f t="shared" si="704"/>
        <v>POSTE DE CONCRETO ARMADO DE  8/300/120/240</v>
      </c>
      <c r="L6354" s="139">
        <f t="shared" si="705"/>
        <v>0.14000000000000001</v>
      </c>
    </row>
    <row r="6355" spans="1:12" x14ac:dyDescent="0.25">
      <c r="A6355" s="193">
        <f>+'Información ELECTRO PUNO'!A6335</f>
        <v>6334</v>
      </c>
      <c r="B6355" s="26" t="str">
        <f t="shared" si="703"/>
        <v>SICODI</v>
      </c>
      <c r="C6355" s="9" t="str">
        <f t="shared" si="699"/>
        <v>Puno</v>
      </c>
      <c r="D6355" s="9" t="str">
        <f t="shared" si="700"/>
        <v>No Reporta</v>
      </c>
      <c r="E6355" s="9" t="str">
        <f t="shared" si="701"/>
        <v>No Reporta</v>
      </c>
      <c r="F6355" s="194" t="str">
        <f>+'Información ELECTRO PUNO'!E6335</f>
        <v>BT</v>
      </c>
      <c r="G6355" s="194">
        <f>+'Información ELECTRO PUNO'!G6335</f>
        <v>8</v>
      </c>
      <c r="H6355" s="9" t="str">
        <f t="shared" si="702"/>
        <v>Poste</v>
      </c>
      <c r="I6355" s="194" t="str">
        <f>+'Información ELECTRO PUNO'!F6335</f>
        <v>Concreto Armado</v>
      </c>
      <c r="J6355" s="194" t="str">
        <f>+'Información ELECTRO PUNO'!B6335</f>
        <v>PPC06</v>
      </c>
      <c r="K6355" s="9" t="str">
        <f t="shared" si="704"/>
        <v>POSTE DE CONCRETO ARMADO DE  8/300/120/240</v>
      </c>
      <c r="L6355" s="139">
        <f t="shared" si="705"/>
        <v>0.14000000000000001</v>
      </c>
    </row>
    <row r="6356" spans="1:12" x14ac:dyDescent="0.25">
      <c r="A6356" s="193">
        <f>+'Información ELECTRO PUNO'!A6336</f>
        <v>6335</v>
      </c>
      <c r="B6356" s="26" t="str">
        <f t="shared" si="703"/>
        <v>SICODI</v>
      </c>
      <c r="C6356" s="9" t="str">
        <f t="shared" si="699"/>
        <v>Puno</v>
      </c>
      <c r="D6356" s="9" t="str">
        <f t="shared" si="700"/>
        <v>No Reporta</v>
      </c>
      <c r="E6356" s="9" t="str">
        <f t="shared" si="701"/>
        <v>No Reporta</v>
      </c>
      <c r="F6356" s="194" t="str">
        <f>+'Información ELECTRO PUNO'!E6336</f>
        <v>BT</v>
      </c>
      <c r="G6356" s="194">
        <f>+'Información ELECTRO PUNO'!G6336</f>
        <v>8</v>
      </c>
      <c r="H6356" s="9" t="str">
        <f t="shared" si="702"/>
        <v>Poste</v>
      </c>
      <c r="I6356" s="194" t="str">
        <f>+'Información ELECTRO PUNO'!F6336</f>
        <v>Concreto Armado</v>
      </c>
      <c r="J6356" s="194" t="str">
        <f>+'Información ELECTRO PUNO'!B6336</f>
        <v>PPC06</v>
      </c>
      <c r="K6356" s="9" t="str">
        <f t="shared" si="704"/>
        <v>POSTE DE CONCRETO ARMADO DE  8/300/120/240</v>
      </c>
      <c r="L6356" s="139">
        <f t="shared" si="705"/>
        <v>0.14000000000000001</v>
      </c>
    </row>
    <row r="6357" spans="1:12" x14ac:dyDescent="0.25">
      <c r="A6357" s="193">
        <f>+'Información ELECTRO PUNO'!A6337</f>
        <v>6336</v>
      </c>
      <c r="B6357" s="26" t="str">
        <f t="shared" si="703"/>
        <v>SICODI</v>
      </c>
      <c r="C6357" s="9" t="str">
        <f t="shared" si="699"/>
        <v>Puno</v>
      </c>
      <c r="D6357" s="9" t="str">
        <f t="shared" si="700"/>
        <v>No Reporta</v>
      </c>
      <c r="E6357" s="9" t="str">
        <f t="shared" si="701"/>
        <v>No Reporta</v>
      </c>
      <c r="F6357" s="194" t="str">
        <f>+'Información ELECTRO PUNO'!E6337</f>
        <v>BT</v>
      </c>
      <c r="G6357" s="194">
        <f>+'Información ELECTRO PUNO'!G6337</f>
        <v>8</v>
      </c>
      <c r="H6357" s="9" t="str">
        <f t="shared" si="702"/>
        <v>Poste</v>
      </c>
      <c r="I6357" s="194" t="str">
        <f>+'Información ELECTRO PUNO'!F6337</f>
        <v>Concreto Armado</v>
      </c>
      <c r="J6357" s="194" t="str">
        <f>+'Información ELECTRO PUNO'!B6337</f>
        <v>PPC06</v>
      </c>
      <c r="K6357" s="9" t="str">
        <f t="shared" si="704"/>
        <v>POSTE DE CONCRETO ARMADO DE  8/300/120/240</v>
      </c>
      <c r="L6357" s="139">
        <f t="shared" si="705"/>
        <v>0.14000000000000001</v>
      </c>
    </row>
    <row r="6358" spans="1:12" x14ac:dyDescent="0.25">
      <c r="A6358" s="193">
        <f>+'Información ELECTRO PUNO'!A6338</f>
        <v>6337</v>
      </c>
      <c r="B6358" s="26" t="str">
        <f t="shared" si="703"/>
        <v>SICODI</v>
      </c>
      <c r="C6358" s="9" t="str">
        <f t="shared" ref="C6358:C6421" si="706">+$C$10</f>
        <v>Puno</v>
      </c>
      <c r="D6358" s="9" t="str">
        <f t="shared" ref="D6358:D6421" si="707">+$D$10</f>
        <v>No Reporta</v>
      </c>
      <c r="E6358" s="9" t="str">
        <f t="shared" ref="E6358:E6421" si="708">+$E$10</f>
        <v>No Reporta</v>
      </c>
      <c r="F6358" s="194" t="str">
        <f>+'Información ELECTRO PUNO'!E6338</f>
        <v>BT</v>
      </c>
      <c r="G6358" s="194">
        <f>+'Información ELECTRO PUNO'!G6338</f>
        <v>8</v>
      </c>
      <c r="H6358" s="9" t="str">
        <f t="shared" ref="H6358:H6421" si="709">+$H$10</f>
        <v>Poste</v>
      </c>
      <c r="I6358" s="194" t="str">
        <f>+'Información ELECTRO PUNO'!F6338</f>
        <v>Concreto Armado</v>
      </c>
      <c r="J6358" s="194" t="str">
        <f>+'Información ELECTRO PUNO'!B6338</f>
        <v>PPC06</v>
      </c>
      <c r="K6358" s="9" t="str">
        <f t="shared" si="704"/>
        <v>POSTE DE CONCRETO ARMADO DE  8/300/120/240</v>
      </c>
      <c r="L6358" s="139">
        <f t="shared" si="705"/>
        <v>0.14000000000000001</v>
      </c>
    </row>
    <row r="6359" spans="1:12" x14ac:dyDescent="0.25">
      <c r="A6359" s="193">
        <f>+'Información ELECTRO PUNO'!A6339</f>
        <v>6338</v>
      </c>
      <c r="B6359" s="26" t="str">
        <f t="shared" ref="B6359:B6422" si="710">+INDEX($B$8:$B$16,MATCH(J6359,$J$8:$J$16,0))</f>
        <v>SICODI</v>
      </c>
      <c r="C6359" s="9" t="str">
        <f t="shared" si="706"/>
        <v>Puno</v>
      </c>
      <c r="D6359" s="9" t="str">
        <f t="shared" si="707"/>
        <v>No Reporta</v>
      </c>
      <c r="E6359" s="9" t="str">
        <f t="shared" si="708"/>
        <v>No Reporta</v>
      </c>
      <c r="F6359" s="194" t="str">
        <f>+'Información ELECTRO PUNO'!E6339</f>
        <v>BT</v>
      </c>
      <c r="G6359" s="194">
        <f>+'Información ELECTRO PUNO'!G6339</f>
        <v>8</v>
      </c>
      <c r="H6359" s="9" t="str">
        <f t="shared" si="709"/>
        <v>Poste</v>
      </c>
      <c r="I6359" s="194" t="str">
        <f>+'Información ELECTRO PUNO'!F6339</f>
        <v>Concreto Armado</v>
      </c>
      <c r="J6359" s="194" t="str">
        <f>+'Información ELECTRO PUNO'!B6339</f>
        <v>PPC06</v>
      </c>
      <c r="K6359" s="9" t="str">
        <f t="shared" ref="K6359:K6422" si="711">+VLOOKUP(J6359,$J$8:$K$16,2,FALSE)</f>
        <v>POSTE DE CONCRETO ARMADO DE  8/300/120/240</v>
      </c>
      <c r="L6359" s="139">
        <f t="shared" ref="L6359:L6422" si="712">+VLOOKUP(J6359,$J$8:$U$16,12,FALSE)</f>
        <v>0.14000000000000001</v>
      </c>
    </row>
    <row r="6360" spans="1:12" x14ac:dyDescent="0.25">
      <c r="A6360" s="193">
        <f>+'Información ELECTRO PUNO'!A6340</f>
        <v>6339</v>
      </c>
      <c r="B6360" s="26" t="str">
        <f t="shared" si="710"/>
        <v>SICODI</v>
      </c>
      <c r="C6360" s="9" t="str">
        <f t="shared" si="706"/>
        <v>Puno</v>
      </c>
      <c r="D6360" s="9" t="str">
        <f t="shared" si="707"/>
        <v>No Reporta</v>
      </c>
      <c r="E6360" s="9" t="str">
        <f t="shared" si="708"/>
        <v>No Reporta</v>
      </c>
      <c r="F6360" s="194" t="str">
        <f>+'Información ELECTRO PUNO'!E6340</f>
        <v>BT</v>
      </c>
      <c r="G6360" s="194">
        <f>+'Información ELECTRO PUNO'!G6340</f>
        <v>8</v>
      </c>
      <c r="H6360" s="9" t="str">
        <f t="shared" si="709"/>
        <v>Poste</v>
      </c>
      <c r="I6360" s="194" t="str">
        <f>+'Información ELECTRO PUNO'!F6340</f>
        <v>Concreto Armado</v>
      </c>
      <c r="J6360" s="194" t="str">
        <f>+'Información ELECTRO PUNO'!B6340</f>
        <v>PPC06</v>
      </c>
      <c r="K6360" s="9" t="str">
        <f t="shared" si="711"/>
        <v>POSTE DE CONCRETO ARMADO DE  8/300/120/240</v>
      </c>
      <c r="L6360" s="139">
        <f t="shared" si="712"/>
        <v>0.14000000000000001</v>
      </c>
    </row>
    <row r="6361" spans="1:12" x14ac:dyDescent="0.25">
      <c r="A6361" s="193">
        <f>+'Información ELECTRO PUNO'!A6341</f>
        <v>6340</v>
      </c>
      <c r="B6361" s="26" t="str">
        <f t="shared" si="710"/>
        <v>SICODI</v>
      </c>
      <c r="C6361" s="9" t="str">
        <f t="shared" si="706"/>
        <v>Puno</v>
      </c>
      <c r="D6361" s="9" t="str">
        <f t="shared" si="707"/>
        <v>No Reporta</v>
      </c>
      <c r="E6361" s="9" t="str">
        <f t="shared" si="708"/>
        <v>No Reporta</v>
      </c>
      <c r="F6361" s="194" t="str">
        <f>+'Información ELECTRO PUNO'!E6341</f>
        <v>BT</v>
      </c>
      <c r="G6361" s="194">
        <f>+'Información ELECTRO PUNO'!G6341</f>
        <v>8</v>
      </c>
      <c r="H6361" s="9" t="str">
        <f t="shared" si="709"/>
        <v>Poste</v>
      </c>
      <c r="I6361" s="194" t="str">
        <f>+'Información ELECTRO PUNO'!F6341</f>
        <v>Concreto Armado</v>
      </c>
      <c r="J6361" s="194" t="str">
        <f>+'Información ELECTRO PUNO'!B6341</f>
        <v>PPC06</v>
      </c>
      <c r="K6361" s="9" t="str">
        <f t="shared" si="711"/>
        <v>POSTE DE CONCRETO ARMADO DE  8/300/120/240</v>
      </c>
      <c r="L6361" s="139">
        <f t="shared" si="712"/>
        <v>0.14000000000000001</v>
      </c>
    </row>
    <row r="6362" spans="1:12" x14ac:dyDescent="0.25">
      <c r="A6362" s="193">
        <f>+'Información ELECTRO PUNO'!A6342</f>
        <v>6341</v>
      </c>
      <c r="B6362" s="26" t="str">
        <f t="shared" si="710"/>
        <v>SICODI</v>
      </c>
      <c r="C6362" s="9" t="str">
        <f t="shared" si="706"/>
        <v>Puno</v>
      </c>
      <c r="D6362" s="9" t="str">
        <f t="shared" si="707"/>
        <v>No Reporta</v>
      </c>
      <c r="E6362" s="9" t="str">
        <f t="shared" si="708"/>
        <v>No Reporta</v>
      </c>
      <c r="F6362" s="194" t="str">
        <f>+'Información ELECTRO PUNO'!E6342</f>
        <v>BT</v>
      </c>
      <c r="G6362" s="194">
        <f>+'Información ELECTRO PUNO'!G6342</f>
        <v>8</v>
      </c>
      <c r="H6362" s="9" t="str">
        <f t="shared" si="709"/>
        <v>Poste</v>
      </c>
      <c r="I6362" s="194" t="str">
        <f>+'Información ELECTRO PUNO'!F6342</f>
        <v>Concreto Armado</v>
      </c>
      <c r="J6362" s="194" t="str">
        <f>+'Información ELECTRO PUNO'!B6342</f>
        <v>PPC06</v>
      </c>
      <c r="K6362" s="9" t="str">
        <f t="shared" si="711"/>
        <v>POSTE DE CONCRETO ARMADO DE  8/300/120/240</v>
      </c>
      <c r="L6362" s="139">
        <f t="shared" si="712"/>
        <v>0.14000000000000001</v>
      </c>
    </row>
    <row r="6363" spans="1:12" x14ac:dyDescent="0.25">
      <c r="A6363" s="193">
        <f>+'Información ELECTRO PUNO'!A6343</f>
        <v>6342</v>
      </c>
      <c r="B6363" s="26" t="str">
        <f t="shared" si="710"/>
        <v>SICODI</v>
      </c>
      <c r="C6363" s="9" t="str">
        <f t="shared" si="706"/>
        <v>Puno</v>
      </c>
      <c r="D6363" s="9" t="str">
        <f t="shared" si="707"/>
        <v>No Reporta</v>
      </c>
      <c r="E6363" s="9" t="str">
        <f t="shared" si="708"/>
        <v>No Reporta</v>
      </c>
      <c r="F6363" s="194" t="str">
        <f>+'Información ELECTRO PUNO'!E6343</f>
        <v>BT</v>
      </c>
      <c r="G6363" s="194">
        <f>+'Información ELECTRO PUNO'!G6343</f>
        <v>8</v>
      </c>
      <c r="H6363" s="9" t="str">
        <f t="shared" si="709"/>
        <v>Poste</v>
      </c>
      <c r="I6363" s="194" t="str">
        <f>+'Información ELECTRO PUNO'!F6343</f>
        <v>Concreto Armado</v>
      </c>
      <c r="J6363" s="194" t="str">
        <f>+'Información ELECTRO PUNO'!B6343</f>
        <v>PPC06</v>
      </c>
      <c r="K6363" s="9" t="str">
        <f t="shared" si="711"/>
        <v>POSTE DE CONCRETO ARMADO DE  8/300/120/240</v>
      </c>
      <c r="L6363" s="139">
        <f t="shared" si="712"/>
        <v>0.14000000000000001</v>
      </c>
    </row>
    <row r="6364" spans="1:12" x14ac:dyDescent="0.25">
      <c r="A6364" s="193">
        <f>+'Información ELECTRO PUNO'!A6344</f>
        <v>6343</v>
      </c>
      <c r="B6364" s="26" t="str">
        <f t="shared" si="710"/>
        <v>SICODI</v>
      </c>
      <c r="C6364" s="9" t="str">
        <f t="shared" si="706"/>
        <v>Puno</v>
      </c>
      <c r="D6364" s="9" t="str">
        <f t="shared" si="707"/>
        <v>No Reporta</v>
      </c>
      <c r="E6364" s="9" t="str">
        <f t="shared" si="708"/>
        <v>No Reporta</v>
      </c>
      <c r="F6364" s="194" t="str">
        <f>+'Información ELECTRO PUNO'!E6344</f>
        <v>BT</v>
      </c>
      <c r="G6364" s="194">
        <f>+'Información ELECTRO PUNO'!G6344</f>
        <v>8</v>
      </c>
      <c r="H6364" s="9" t="str">
        <f t="shared" si="709"/>
        <v>Poste</v>
      </c>
      <c r="I6364" s="194" t="str">
        <f>+'Información ELECTRO PUNO'!F6344</f>
        <v>Concreto Armado</v>
      </c>
      <c r="J6364" s="194" t="str">
        <f>+'Información ELECTRO PUNO'!B6344</f>
        <v>PPC06</v>
      </c>
      <c r="K6364" s="9" t="str">
        <f t="shared" si="711"/>
        <v>POSTE DE CONCRETO ARMADO DE  8/300/120/240</v>
      </c>
      <c r="L6364" s="139">
        <f t="shared" si="712"/>
        <v>0.14000000000000001</v>
      </c>
    </row>
    <row r="6365" spans="1:12" x14ac:dyDescent="0.25">
      <c r="A6365" s="193">
        <f>+'Información ELECTRO PUNO'!A6345</f>
        <v>6344</v>
      </c>
      <c r="B6365" s="26" t="str">
        <f t="shared" si="710"/>
        <v>SICODI</v>
      </c>
      <c r="C6365" s="9" t="str">
        <f t="shared" si="706"/>
        <v>Puno</v>
      </c>
      <c r="D6365" s="9" t="str">
        <f t="shared" si="707"/>
        <v>No Reporta</v>
      </c>
      <c r="E6365" s="9" t="str">
        <f t="shared" si="708"/>
        <v>No Reporta</v>
      </c>
      <c r="F6365" s="194" t="str">
        <f>+'Información ELECTRO PUNO'!E6345</f>
        <v>BT</v>
      </c>
      <c r="G6365" s="194">
        <f>+'Información ELECTRO PUNO'!G6345</f>
        <v>8</v>
      </c>
      <c r="H6365" s="9" t="str">
        <f t="shared" si="709"/>
        <v>Poste</v>
      </c>
      <c r="I6365" s="194" t="str">
        <f>+'Información ELECTRO PUNO'!F6345</f>
        <v>Concreto Armado</v>
      </c>
      <c r="J6365" s="194" t="str">
        <f>+'Información ELECTRO PUNO'!B6345</f>
        <v>PPC06</v>
      </c>
      <c r="K6365" s="9" t="str">
        <f t="shared" si="711"/>
        <v>POSTE DE CONCRETO ARMADO DE  8/300/120/240</v>
      </c>
      <c r="L6365" s="139">
        <f t="shared" si="712"/>
        <v>0.14000000000000001</v>
      </c>
    </row>
    <row r="6366" spans="1:12" x14ac:dyDescent="0.25">
      <c r="A6366" s="193">
        <f>+'Información ELECTRO PUNO'!A6346</f>
        <v>6345</v>
      </c>
      <c r="B6366" s="26" t="str">
        <f t="shared" si="710"/>
        <v>SICODI</v>
      </c>
      <c r="C6366" s="9" t="str">
        <f t="shared" si="706"/>
        <v>Puno</v>
      </c>
      <c r="D6366" s="9" t="str">
        <f t="shared" si="707"/>
        <v>No Reporta</v>
      </c>
      <c r="E6366" s="9" t="str">
        <f t="shared" si="708"/>
        <v>No Reporta</v>
      </c>
      <c r="F6366" s="194" t="str">
        <f>+'Información ELECTRO PUNO'!E6346</f>
        <v>BT</v>
      </c>
      <c r="G6366" s="194">
        <f>+'Información ELECTRO PUNO'!G6346</f>
        <v>8</v>
      </c>
      <c r="H6366" s="9" t="str">
        <f t="shared" si="709"/>
        <v>Poste</v>
      </c>
      <c r="I6366" s="194" t="str">
        <f>+'Información ELECTRO PUNO'!F6346</f>
        <v>Concreto Armado</v>
      </c>
      <c r="J6366" s="194" t="str">
        <f>+'Información ELECTRO PUNO'!B6346</f>
        <v>PPC06</v>
      </c>
      <c r="K6366" s="9" t="str">
        <f t="shared" si="711"/>
        <v>POSTE DE CONCRETO ARMADO DE  8/300/120/240</v>
      </c>
      <c r="L6366" s="139">
        <f t="shared" si="712"/>
        <v>0.14000000000000001</v>
      </c>
    </row>
    <row r="6367" spans="1:12" x14ac:dyDescent="0.25">
      <c r="A6367" s="193">
        <f>+'Información ELECTRO PUNO'!A6347</f>
        <v>6346</v>
      </c>
      <c r="B6367" s="26" t="str">
        <f t="shared" si="710"/>
        <v>SICODI</v>
      </c>
      <c r="C6367" s="9" t="str">
        <f t="shared" si="706"/>
        <v>Puno</v>
      </c>
      <c r="D6367" s="9" t="str">
        <f t="shared" si="707"/>
        <v>No Reporta</v>
      </c>
      <c r="E6367" s="9" t="str">
        <f t="shared" si="708"/>
        <v>No Reporta</v>
      </c>
      <c r="F6367" s="194" t="str">
        <f>+'Información ELECTRO PUNO'!E6347</f>
        <v>BT</v>
      </c>
      <c r="G6367" s="194">
        <f>+'Información ELECTRO PUNO'!G6347</f>
        <v>8</v>
      </c>
      <c r="H6367" s="9" t="str">
        <f t="shared" si="709"/>
        <v>Poste</v>
      </c>
      <c r="I6367" s="194" t="str">
        <f>+'Información ELECTRO PUNO'!F6347</f>
        <v>Concreto Armado</v>
      </c>
      <c r="J6367" s="194" t="str">
        <f>+'Información ELECTRO PUNO'!B6347</f>
        <v>PPC06</v>
      </c>
      <c r="K6367" s="9" t="str">
        <f t="shared" si="711"/>
        <v>POSTE DE CONCRETO ARMADO DE  8/300/120/240</v>
      </c>
      <c r="L6367" s="139">
        <f t="shared" si="712"/>
        <v>0.14000000000000001</v>
      </c>
    </row>
    <row r="6368" spans="1:12" x14ac:dyDescent="0.25">
      <c r="A6368" s="193">
        <f>+'Información ELECTRO PUNO'!A6348</f>
        <v>6347</v>
      </c>
      <c r="B6368" s="26" t="str">
        <f t="shared" si="710"/>
        <v>SICODI</v>
      </c>
      <c r="C6368" s="9" t="str">
        <f t="shared" si="706"/>
        <v>Puno</v>
      </c>
      <c r="D6368" s="9" t="str">
        <f t="shared" si="707"/>
        <v>No Reporta</v>
      </c>
      <c r="E6368" s="9" t="str">
        <f t="shared" si="708"/>
        <v>No Reporta</v>
      </c>
      <c r="F6368" s="194" t="str">
        <f>+'Información ELECTRO PUNO'!E6348</f>
        <v>BT</v>
      </c>
      <c r="G6368" s="194">
        <f>+'Información ELECTRO PUNO'!G6348</f>
        <v>8</v>
      </c>
      <c r="H6368" s="9" t="str">
        <f t="shared" si="709"/>
        <v>Poste</v>
      </c>
      <c r="I6368" s="194" t="str">
        <f>+'Información ELECTRO PUNO'!F6348</f>
        <v>Concreto Armado</v>
      </c>
      <c r="J6368" s="194" t="str">
        <f>+'Información ELECTRO PUNO'!B6348</f>
        <v>PPC06</v>
      </c>
      <c r="K6368" s="9" t="str">
        <f t="shared" si="711"/>
        <v>POSTE DE CONCRETO ARMADO DE  8/300/120/240</v>
      </c>
      <c r="L6368" s="139">
        <f t="shared" si="712"/>
        <v>0.14000000000000001</v>
      </c>
    </row>
    <row r="6369" spans="1:12" x14ac:dyDescent="0.25">
      <c r="A6369" s="193">
        <f>+'Información ELECTRO PUNO'!A6349</f>
        <v>6348</v>
      </c>
      <c r="B6369" s="26" t="str">
        <f t="shared" si="710"/>
        <v>SICODI</v>
      </c>
      <c r="C6369" s="9" t="str">
        <f t="shared" si="706"/>
        <v>Puno</v>
      </c>
      <c r="D6369" s="9" t="str">
        <f t="shared" si="707"/>
        <v>No Reporta</v>
      </c>
      <c r="E6369" s="9" t="str">
        <f t="shared" si="708"/>
        <v>No Reporta</v>
      </c>
      <c r="F6369" s="194" t="str">
        <f>+'Información ELECTRO PUNO'!E6349</f>
        <v>BT</v>
      </c>
      <c r="G6369" s="194">
        <f>+'Información ELECTRO PUNO'!G6349</f>
        <v>8</v>
      </c>
      <c r="H6369" s="9" t="str">
        <f t="shared" si="709"/>
        <v>Poste</v>
      </c>
      <c r="I6369" s="194" t="str">
        <f>+'Información ELECTRO PUNO'!F6349</f>
        <v>Concreto Armado</v>
      </c>
      <c r="J6369" s="194" t="str">
        <f>+'Información ELECTRO PUNO'!B6349</f>
        <v>PPC06</v>
      </c>
      <c r="K6369" s="9" t="str">
        <f t="shared" si="711"/>
        <v>POSTE DE CONCRETO ARMADO DE  8/300/120/240</v>
      </c>
      <c r="L6369" s="139">
        <f t="shared" si="712"/>
        <v>0.14000000000000001</v>
      </c>
    </row>
    <row r="6370" spans="1:12" x14ac:dyDescent="0.25">
      <c r="A6370" s="193">
        <f>+'Información ELECTRO PUNO'!A6350</f>
        <v>6349</v>
      </c>
      <c r="B6370" s="26" t="str">
        <f t="shared" si="710"/>
        <v>SICODI</v>
      </c>
      <c r="C6370" s="9" t="str">
        <f t="shared" si="706"/>
        <v>Puno</v>
      </c>
      <c r="D6370" s="9" t="str">
        <f t="shared" si="707"/>
        <v>No Reporta</v>
      </c>
      <c r="E6370" s="9" t="str">
        <f t="shared" si="708"/>
        <v>No Reporta</v>
      </c>
      <c r="F6370" s="194" t="str">
        <f>+'Información ELECTRO PUNO'!E6350</f>
        <v>BT</v>
      </c>
      <c r="G6370" s="194">
        <f>+'Información ELECTRO PUNO'!G6350</f>
        <v>8</v>
      </c>
      <c r="H6370" s="9" t="str">
        <f t="shared" si="709"/>
        <v>Poste</v>
      </c>
      <c r="I6370" s="194" t="str">
        <f>+'Información ELECTRO PUNO'!F6350</f>
        <v>Concreto Armado</v>
      </c>
      <c r="J6370" s="194" t="str">
        <f>+'Información ELECTRO PUNO'!B6350</f>
        <v>PPC06</v>
      </c>
      <c r="K6370" s="9" t="str">
        <f t="shared" si="711"/>
        <v>POSTE DE CONCRETO ARMADO DE  8/300/120/240</v>
      </c>
      <c r="L6370" s="139">
        <f t="shared" si="712"/>
        <v>0.14000000000000001</v>
      </c>
    </row>
    <row r="6371" spans="1:12" x14ac:dyDescent="0.25">
      <c r="A6371" s="193">
        <f>+'Información ELECTRO PUNO'!A6351</f>
        <v>6350</v>
      </c>
      <c r="B6371" s="26" t="str">
        <f t="shared" si="710"/>
        <v>SICODI</v>
      </c>
      <c r="C6371" s="9" t="str">
        <f t="shared" si="706"/>
        <v>Puno</v>
      </c>
      <c r="D6371" s="9" t="str">
        <f t="shared" si="707"/>
        <v>No Reporta</v>
      </c>
      <c r="E6371" s="9" t="str">
        <f t="shared" si="708"/>
        <v>No Reporta</v>
      </c>
      <c r="F6371" s="194" t="str">
        <f>+'Información ELECTRO PUNO'!E6351</f>
        <v>BT</v>
      </c>
      <c r="G6371" s="194">
        <f>+'Información ELECTRO PUNO'!G6351</f>
        <v>8</v>
      </c>
      <c r="H6371" s="9" t="str">
        <f t="shared" si="709"/>
        <v>Poste</v>
      </c>
      <c r="I6371" s="194" t="str">
        <f>+'Información ELECTRO PUNO'!F6351</f>
        <v>Concreto Armado</v>
      </c>
      <c r="J6371" s="194" t="str">
        <f>+'Información ELECTRO PUNO'!B6351</f>
        <v>PPC06</v>
      </c>
      <c r="K6371" s="9" t="str">
        <f t="shared" si="711"/>
        <v>POSTE DE CONCRETO ARMADO DE  8/300/120/240</v>
      </c>
      <c r="L6371" s="139">
        <f t="shared" si="712"/>
        <v>0.14000000000000001</v>
      </c>
    </row>
    <row r="6372" spans="1:12" x14ac:dyDescent="0.25">
      <c r="A6372" s="193">
        <f>+'Información ELECTRO PUNO'!A6352</f>
        <v>6351</v>
      </c>
      <c r="B6372" s="26" t="str">
        <f t="shared" si="710"/>
        <v>SICODI</v>
      </c>
      <c r="C6372" s="9" t="str">
        <f t="shared" si="706"/>
        <v>Puno</v>
      </c>
      <c r="D6372" s="9" t="str">
        <f t="shared" si="707"/>
        <v>No Reporta</v>
      </c>
      <c r="E6372" s="9" t="str">
        <f t="shared" si="708"/>
        <v>No Reporta</v>
      </c>
      <c r="F6372" s="194" t="str">
        <f>+'Información ELECTRO PUNO'!E6352</f>
        <v>BT</v>
      </c>
      <c r="G6372" s="194">
        <f>+'Información ELECTRO PUNO'!G6352</f>
        <v>8</v>
      </c>
      <c r="H6372" s="9" t="str">
        <f t="shared" si="709"/>
        <v>Poste</v>
      </c>
      <c r="I6372" s="194" t="str">
        <f>+'Información ELECTRO PUNO'!F6352</f>
        <v>Concreto Armado</v>
      </c>
      <c r="J6372" s="194" t="str">
        <f>+'Información ELECTRO PUNO'!B6352</f>
        <v>PPC06</v>
      </c>
      <c r="K6372" s="9" t="str">
        <f t="shared" si="711"/>
        <v>POSTE DE CONCRETO ARMADO DE  8/300/120/240</v>
      </c>
      <c r="L6372" s="139">
        <f t="shared" si="712"/>
        <v>0.14000000000000001</v>
      </c>
    </row>
    <row r="6373" spans="1:12" x14ac:dyDescent="0.25">
      <c r="A6373" s="193">
        <f>+'Información ELECTRO PUNO'!A6353</f>
        <v>6352</v>
      </c>
      <c r="B6373" s="26" t="str">
        <f t="shared" si="710"/>
        <v>SICODI</v>
      </c>
      <c r="C6373" s="9" t="str">
        <f t="shared" si="706"/>
        <v>Puno</v>
      </c>
      <c r="D6373" s="9" t="str">
        <f t="shared" si="707"/>
        <v>No Reporta</v>
      </c>
      <c r="E6373" s="9" t="str">
        <f t="shared" si="708"/>
        <v>No Reporta</v>
      </c>
      <c r="F6373" s="194" t="str">
        <f>+'Información ELECTRO PUNO'!E6353</f>
        <v>BT</v>
      </c>
      <c r="G6373" s="194">
        <f>+'Información ELECTRO PUNO'!G6353</f>
        <v>8</v>
      </c>
      <c r="H6373" s="9" t="str">
        <f t="shared" si="709"/>
        <v>Poste</v>
      </c>
      <c r="I6373" s="194" t="str">
        <f>+'Información ELECTRO PUNO'!F6353</f>
        <v>Concreto Armado</v>
      </c>
      <c r="J6373" s="194" t="str">
        <f>+'Información ELECTRO PUNO'!B6353</f>
        <v>PPC06</v>
      </c>
      <c r="K6373" s="9" t="str">
        <f t="shared" si="711"/>
        <v>POSTE DE CONCRETO ARMADO DE  8/300/120/240</v>
      </c>
      <c r="L6373" s="139">
        <f t="shared" si="712"/>
        <v>0.14000000000000001</v>
      </c>
    </row>
    <row r="6374" spans="1:12" x14ac:dyDescent="0.25">
      <c r="A6374" s="193">
        <f>+'Información ELECTRO PUNO'!A6354</f>
        <v>6353</v>
      </c>
      <c r="B6374" s="26" t="str">
        <f t="shared" si="710"/>
        <v>SICODI</v>
      </c>
      <c r="C6374" s="9" t="str">
        <f t="shared" si="706"/>
        <v>Puno</v>
      </c>
      <c r="D6374" s="9" t="str">
        <f t="shared" si="707"/>
        <v>No Reporta</v>
      </c>
      <c r="E6374" s="9" t="str">
        <f t="shared" si="708"/>
        <v>No Reporta</v>
      </c>
      <c r="F6374" s="194" t="str">
        <f>+'Información ELECTRO PUNO'!E6354</f>
        <v>BT</v>
      </c>
      <c r="G6374" s="194">
        <f>+'Información ELECTRO PUNO'!G6354</f>
        <v>8</v>
      </c>
      <c r="H6374" s="9" t="str">
        <f t="shared" si="709"/>
        <v>Poste</v>
      </c>
      <c r="I6374" s="194" t="str">
        <f>+'Información ELECTRO PUNO'!F6354</f>
        <v>Concreto Armado</v>
      </c>
      <c r="J6374" s="194" t="str">
        <f>+'Información ELECTRO PUNO'!B6354</f>
        <v>PPC06</v>
      </c>
      <c r="K6374" s="9" t="str">
        <f t="shared" si="711"/>
        <v>POSTE DE CONCRETO ARMADO DE  8/300/120/240</v>
      </c>
      <c r="L6374" s="139">
        <f t="shared" si="712"/>
        <v>0.14000000000000001</v>
      </c>
    </row>
    <row r="6375" spans="1:12" x14ac:dyDescent="0.25">
      <c r="A6375" s="193">
        <f>+'Información ELECTRO PUNO'!A6355</f>
        <v>6354</v>
      </c>
      <c r="B6375" s="26" t="str">
        <f t="shared" si="710"/>
        <v>SICODI</v>
      </c>
      <c r="C6375" s="9" t="str">
        <f t="shared" si="706"/>
        <v>Puno</v>
      </c>
      <c r="D6375" s="9" t="str">
        <f t="shared" si="707"/>
        <v>No Reporta</v>
      </c>
      <c r="E6375" s="9" t="str">
        <f t="shared" si="708"/>
        <v>No Reporta</v>
      </c>
      <c r="F6375" s="194" t="str">
        <f>+'Información ELECTRO PUNO'!E6355</f>
        <v>BT</v>
      </c>
      <c r="G6375" s="194">
        <f>+'Información ELECTRO PUNO'!G6355</f>
        <v>8</v>
      </c>
      <c r="H6375" s="9" t="str">
        <f t="shared" si="709"/>
        <v>Poste</v>
      </c>
      <c r="I6375" s="194" t="str">
        <f>+'Información ELECTRO PUNO'!F6355</f>
        <v>Concreto Armado</v>
      </c>
      <c r="J6375" s="194" t="str">
        <f>+'Información ELECTRO PUNO'!B6355</f>
        <v>PPC06</v>
      </c>
      <c r="K6375" s="9" t="str">
        <f t="shared" si="711"/>
        <v>POSTE DE CONCRETO ARMADO DE  8/300/120/240</v>
      </c>
      <c r="L6375" s="139">
        <f t="shared" si="712"/>
        <v>0.14000000000000001</v>
      </c>
    </row>
    <row r="6376" spans="1:12" x14ac:dyDescent="0.25">
      <c r="A6376" s="193">
        <f>+'Información ELECTRO PUNO'!A6356</f>
        <v>6355</v>
      </c>
      <c r="B6376" s="26" t="str">
        <f t="shared" si="710"/>
        <v>SICODI</v>
      </c>
      <c r="C6376" s="9" t="str">
        <f t="shared" si="706"/>
        <v>Puno</v>
      </c>
      <c r="D6376" s="9" t="str">
        <f t="shared" si="707"/>
        <v>No Reporta</v>
      </c>
      <c r="E6376" s="9" t="str">
        <f t="shared" si="708"/>
        <v>No Reporta</v>
      </c>
      <c r="F6376" s="194" t="str">
        <f>+'Información ELECTRO PUNO'!E6356</f>
        <v>BT</v>
      </c>
      <c r="G6376" s="194">
        <f>+'Información ELECTRO PUNO'!G6356</f>
        <v>8</v>
      </c>
      <c r="H6376" s="9" t="str">
        <f t="shared" si="709"/>
        <v>Poste</v>
      </c>
      <c r="I6376" s="194" t="str">
        <f>+'Información ELECTRO PUNO'!F6356</f>
        <v>Concreto Armado</v>
      </c>
      <c r="J6376" s="194" t="str">
        <f>+'Información ELECTRO PUNO'!B6356</f>
        <v>PPC06</v>
      </c>
      <c r="K6376" s="9" t="str">
        <f t="shared" si="711"/>
        <v>POSTE DE CONCRETO ARMADO DE  8/300/120/240</v>
      </c>
      <c r="L6376" s="139">
        <f t="shared" si="712"/>
        <v>0.14000000000000001</v>
      </c>
    </row>
    <row r="6377" spans="1:12" x14ac:dyDescent="0.25">
      <c r="A6377" s="193">
        <f>+'Información ELECTRO PUNO'!A6357</f>
        <v>6356</v>
      </c>
      <c r="B6377" s="26" t="str">
        <f t="shared" si="710"/>
        <v>SICODI</v>
      </c>
      <c r="C6377" s="9" t="str">
        <f t="shared" si="706"/>
        <v>Puno</v>
      </c>
      <c r="D6377" s="9" t="str">
        <f t="shared" si="707"/>
        <v>No Reporta</v>
      </c>
      <c r="E6377" s="9" t="str">
        <f t="shared" si="708"/>
        <v>No Reporta</v>
      </c>
      <c r="F6377" s="194" t="str">
        <f>+'Información ELECTRO PUNO'!E6357</f>
        <v>BT</v>
      </c>
      <c r="G6377" s="194">
        <f>+'Información ELECTRO PUNO'!G6357</f>
        <v>8</v>
      </c>
      <c r="H6377" s="9" t="str">
        <f t="shared" si="709"/>
        <v>Poste</v>
      </c>
      <c r="I6377" s="194" t="str">
        <f>+'Información ELECTRO PUNO'!F6357</f>
        <v>Concreto Armado</v>
      </c>
      <c r="J6377" s="194" t="str">
        <f>+'Información ELECTRO PUNO'!B6357</f>
        <v>PPC06</v>
      </c>
      <c r="K6377" s="9" t="str">
        <f t="shared" si="711"/>
        <v>POSTE DE CONCRETO ARMADO DE  8/300/120/240</v>
      </c>
      <c r="L6377" s="139">
        <f t="shared" si="712"/>
        <v>0.14000000000000001</v>
      </c>
    </row>
    <row r="6378" spans="1:12" x14ac:dyDescent="0.25">
      <c r="A6378" s="193">
        <f>+'Información ELECTRO PUNO'!A6358</f>
        <v>6357</v>
      </c>
      <c r="B6378" s="26" t="str">
        <f t="shared" si="710"/>
        <v>SICODI</v>
      </c>
      <c r="C6378" s="9" t="str">
        <f t="shared" si="706"/>
        <v>Puno</v>
      </c>
      <c r="D6378" s="9" t="str">
        <f t="shared" si="707"/>
        <v>No Reporta</v>
      </c>
      <c r="E6378" s="9" t="str">
        <f t="shared" si="708"/>
        <v>No Reporta</v>
      </c>
      <c r="F6378" s="194" t="str">
        <f>+'Información ELECTRO PUNO'!E6358</f>
        <v>BT</v>
      </c>
      <c r="G6378" s="194">
        <f>+'Información ELECTRO PUNO'!G6358</f>
        <v>8</v>
      </c>
      <c r="H6378" s="9" t="str">
        <f t="shared" si="709"/>
        <v>Poste</v>
      </c>
      <c r="I6378" s="194" t="str">
        <f>+'Información ELECTRO PUNO'!F6358</f>
        <v>Concreto Armado</v>
      </c>
      <c r="J6378" s="194" t="str">
        <f>+'Información ELECTRO PUNO'!B6358</f>
        <v>PPC06</v>
      </c>
      <c r="K6378" s="9" t="str">
        <f t="shared" si="711"/>
        <v>POSTE DE CONCRETO ARMADO DE  8/300/120/240</v>
      </c>
      <c r="L6378" s="139">
        <f t="shared" si="712"/>
        <v>0.14000000000000001</v>
      </c>
    </row>
    <row r="6379" spans="1:12" x14ac:dyDescent="0.25">
      <c r="A6379" s="193">
        <f>+'Información ELECTRO PUNO'!A6359</f>
        <v>6358</v>
      </c>
      <c r="B6379" s="26" t="str">
        <f t="shared" si="710"/>
        <v>SICODI</v>
      </c>
      <c r="C6379" s="9" t="str">
        <f t="shared" si="706"/>
        <v>Puno</v>
      </c>
      <c r="D6379" s="9" t="str">
        <f t="shared" si="707"/>
        <v>No Reporta</v>
      </c>
      <c r="E6379" s="9" t="str">
        <f t="shared" si="708"/>
        <v>No Reporta</v>
      </c>
      <c r="F6379" s="194" t="str">
        <f>+'Información ELECTRO PUNO'!E6359</f>
        <v>BT</v>
      </c>
      <c r="G6379" s="194">
        <f>+'Información ELECTRO PUNO'!G6359</f>
        <v>8</v>
      </c>
      <c r="H6379" s="9" t="str">
        <f t="shared" si="709"/>
        <v>Poste</v>
      </c>
      <c r="I6379" s="194" t="str">
        <f>+'Información ELECTRO PUNO'!F6359</f>
        <v>Concreto Armado</v>
      </c>
      <c r="J6379" s="194" t="str">
        <f>+'Información ELECTRO PUNO'!B6359</f>
        <v>PPC06</v>
      </c>
      <c r="K6379" s="9" t="str">
        <f t="shared" si="711"/>
        <v>POSTE DE CONCRETO ARMADO DE  8/300/120/240</v>
      </c>
      <c r="L6379" s="139">
        <f t="shared" si="712"/>
        <v>0.14000000000000001</v>
      </c>
    </row>
    <row r="6380" spans="1:12" x14ac:dyDescent="0.25">
      <c r="A6380" s="193">
        <f>+'Información ELECTRO PUNO'!A6360</f>
        <v>6359</v>
      </c>
      <c r="B6380" s="26" t="str">
        <f t="shared" si="710"/>
        <v>SICODI</v>
      </c>
      <c r="C6380" s="9" t="str">
        <f t="shared" si="706"/>
        <v>Puno</v>
      </c>
      <c r="D6380" s="9" t="str">
        <f t="shared" si="707"/>
        <v>No Reporta</v>
      </c>
      <c r="E6380" s="9" t="str">
        <f t="shared" si="708"/>
        <v>No Reporta</v>
      </c>
      <c r="F6380" s="194" t="str">
        <f>+'Información ELECTRO PUNO'!E6360</f>
        <v>BT</v>
      </c>
      <c r="G6380" s="194">
        <f>+'Información ELECTRO PUNO'!G6360</f>
        <v>8</v>
      </c>
      <c r="H6380" s="9" t="str">
        <f t="shared" si="709"/>
        <v>Poste</v>
      </c>
      <c r="I6380" s="194" t="str">
        <f>+'Información ELECTRO PUNO'!F6360</f>
        <v>Concreto Armado</v>
      </c>
      <c r="J6380" s="194" t="str">
        <f>+'Información ELECTRO PUNO'!B6360</f>
        <v>PPC06</v>
      </c>
      <c r="K6380" s="9" t="str">
        <f t="shared" si="711"/>
        <v>POSTE DE CONCRETO ARMADO DE  8/300/120/240</v>
      </c>
      <c r="L6380" s="139">
        <f t="shared" si="712"/>
        <v>0.14000000000000001</v>
      </c>
    </row>
    <row r="6381" spans="1:12" x14ac:dyDescent="0.25">
      <c r="A6381" s="193">
        <f>+'Información ELECTRO PUNO'!A6361</f>
        <v>6360</v>
      </c>
      <c r="B6381" s="26" t="str">
        <f t="shared" si="710"/>
        <v>SICODI</v>
      </c>
      <c r="C6381" s="9" t="str">
        <f t="shared" si="706"/>
        <v>Puno</v>
      </c>
      <c r="D6381" s="9" t="str">
        <f t="shared" si="707"/>
        <v>No Reporta</v>
      </c>
      <c r="E6381" s="9" t="str">
        <f t="shared" si="708"/>
        <v>No Reporta</v>
      </c>
      <c r="F6381" s="194" t="str">
        <f>+'Información ELECTRO PUNO'!E6361</f>
        <v>BT</v>
      </c>
      <c r="G6381" s="194">
        <f>+'Información ELECTRO PUNO'!G6361</f>
        <v>8</v>
      </c>
      <c r="H6381" s="9" t="str">
        <f t="shared" si="709"/>
        <v>Poste</v>
      </c>
      <c r="I6381" s="194" t="str">
        <f>+'Información ELECTRO PUNO'!F6361</f>
        <v>Concreto Armado</v>
      </c>
      <c r="J6381" s="194" t="str">
        <f>+'Información ELECTRO PUNO'!B6361</f>
        <v>PPC06</v>
      </c>
      <c r="K6381" s="9" t="str">
        <f t="shared" si="711"/>
        <v>POSTE DE CONCRETO ARMADO DE  8/300/120/240</v>
      </c>
      <c r="L6381" s="139">
        <f t="shared" si="712"/>
        <v>0.14000000000000001</v>
      </c>
    </row>
    <row r="6382" spans="1:12" x14ac:dyDescent="0.25">
      <c r="A6382" s="193">
        <f>+'Información ELECTRO PUNO'!A6362</f>
        <v>6361</v>
      </c>
      <c r="B6382" s="26" t="str">
        <f t="shared" si="710"/>
        <v>SICODI</v>
      </c>
      <c r="C6382" s="9" t="str">
        <f t="shared" si="706"/>
        <v>Puno</v>
      </c>
      <c r="D6382" s="9" t="str">
        <f t="shared" si="707"/>
        <v>No Reporta</v>
      </c>
      <c r="E6382" s="9" t="str">
        <f t="shared" si="708"/>
        <v>No Reporta</v>
      </c>
      <c r="F6382" s="194" t="str">
        <f>+'Información ELECTRO PUNO'!E6362</f>
        <v>BT</v>
      </c>
      <c r="G6382" s="194">
        <f>+'Información ELECTRO PUNO'!G6362</f>
        <v>8</v>
      </c>
      <c r="H6382" s="9" t="str">
        <f t="shared" si="709"/>
        <v>Poste</v>
      </c>
      <c r="I6382" s="194" t="str">
        <f>+'Información ELECTRO PUNO'!F6362</f>
        <v>Concreto Armado</v>
      </c>
      <c r="J6382" s="194" t="str">
        <f>+'Información ELECTRO PUNO'!B6362</f>
        <v>PPC06</v>
      </c>
      <c r="K6382" s="9" t="str">
        <f t="shared" si="711"/>
        <v>POSTE DE CONCRETO ARMADO DE  8/300/120/240</v>
      </c>
      <c r="L6382" s="139">
        <f t="shared" si="712"/>
        <v>0.14000000000000001</v>
      </c>
    </row>
    <row r="6383" spans="1:12" x14ac:dyDescent="0.25">
      <c r="A6383" s="193">
        <f>+'Información ELECTRO PUNO'!A6363</f>
        <v>6362</v>
      </c>
      <c r="B6383" s="26" t="str">
        <f t="shared" si="710"/>
        <v>SICODI</v>
      </c>
      <c r="C6383" s="9" t="str">
        <f t="shared" si="706"/>
        <v>Puno</v>
      </c>
      <c r="D6383" s="9" t="str">
        <f t="shared" si="707"/>
        <v>No Reporta</v>
      </c>
      <c r="E6383" s="9" t="str">
        <f t="shared" si="708"/>
        <v>No Reporta</v>
      </c>
      <c r="F6383" s="194" t="str">
        <f>+'Información ELECTRO PUNO'!E6363</f>
        <v>BT</v>
      </c>
      <c r="G6383" s="194">
        <f>+'Información ELECTRO PUNO'!G6363</f>
        <v>8</v>
      </c>
      <c r="H6383" s="9" t="str">
        <f t="shared" si="709"/>
        <v>Poste</v>
      </c>
      <c r="I6383" s="194" t="str">
        <f>+'Información ELECTRO PUNO'!F6363</f>
        <v>Concreto Armado</v>
      </c>
      <c r="J6383" s="194" t="str">
        <f>+'Información ELECTRO PUNO'!B6363</f>
        <v>PPC06</v>
      </c>
      <c r="K6383" s="9" t="str">
        <f t="shared" si="711"/>
        <v>POSTE DE CONCRETO ARMADO DE  8/300/120/240</v>
      </c>
      <c r="L6383" s="139">
        <f t="shared" si="712"/>
        <v>0.14000000000000001</v>
      </c>
    </row>
    <row r="6384" spans="1:12" x14ac:dyDescent="0.25">
      <c r="A6384" s="193">
        <f>+'Información ELECTRO PUNO'!A6364</f>
        <v>6363</v>
      </c>
      <c r="B6384" s="26" t="str">
        <f t="shared" si="710"/>
        <v>SICODI</v>
      </c>
      <c r="C6384" s="9" t="str">
        <f t="shared" si="706"/>
        <v>Puno</v>
      </c>
      <c r="D6384" s="9" t="str">
        <f t="shared" si="707"/>
        <v>No Reporta</v>
      </c>
      <c r="E6384" s="9" t="str">
        <f t="shared" si="708"/>
        <v>No Reporta</v>
      </c>
      <c r="F6384" s="194" t="str">
        <f>+'Información ELECTRO PUNO'!E6364</f>
        <v>BT</v>
      </c>
      <c r="G6384" s="194">
        <f>+'Información ELECTRO PUNO'!G6364</f>
        <v>8</v>
      </c>
      <c r="H6384" s="9" t="str">
        <f t="shared" si="709"/>
        <v>Poste</v>
      </c>
      <c r="I6384" s="194" t="str">
        <f>+'Información ELECTRO PUNO'!F6364</f>
        <v>Concreto Armado</v>
      </c>
      <c r="J6384" s="194" t="str">
        <f>+'Información ELECTRO PUNO'!B6364</f>
        <v>PPC06</v>
      </c>
      <c r="K6384" s="9" t="str">
        <f t="shared" si="711"/>
        <v>POSTE DE CONCRETO ARMADO DE  8/300/120/240</v>
      </c>
      <c r="L6384" s="139">
        <f t="shared" si="712"/>
        <v>0.14000000000000001</v>
      </c>
    </row>
    <row r="6385" spans="1:12" x14ac:dyDescent="0.25">
      <c r="A6385" s="193">
        <f>+'Información ELECTRO PUNO'!A6365</f>
        <v>6364</v>
      </c>
      <c r="B6385" s="26" t="str">
        <f t="shared" si="710"/>
        <v>SICODI</v>
      </c>
      <c r="C6385" s="9" t="str">
        <f t="shared" si="706"/>
        <v>Puno</v>
      </c>
      <c r="D6385" s="9" t="str">
        <f t="shared" si="707"/>
        <v>No Reporta</v>
      </c>
      <c r="E6385" s="9" t="str">
        <f t="shared" si="708"/>
        <v>No Reporta</v>
      </c>
      <c r="F6385" s="194" t="str">
        <f>+'Información ELECTRO PUNO'!E6365</f>
        <v>BT</v>
      </c>
      <c r="G6385" s="194">
        <f>+'Información ELECTRO PUNO'!G6365</f>
        <v>8</v>
      </c>
      <c r="H6385" s="9" t="str">
        <f t="shared" si="709"/>
        <v>Poste</v>
      </c>
      <c r="I6385" s="194" t="str">
        <f>+'Información ELECTRO PUNO'!F6365</f>
        <v>Concreto Armado</v>
      </c>
      <c r="J6385" s="194" t="str">
        <f>+'Información ELECTRO PUNO'!B6365</f>
        <v>PPC06</v>
      </c>
      <c r="K6385" s="9" t="str">
        <f t="shared" si="711"/>
        <v>POSTE DE CONCRETO ARMADO DE  8/300/120/240</v>
      </c>
      <c r="L6385" s="139">
        <f t="shared" si="712"/>
        <v>0.14000000000000001</v>
      </c>
    </row>
    <row r="6386" spans="1:12" x14ac:dyDescent="0.25">
      <c r="A6386" s="193">
        <f>+'Información ELECTRO PUNO'!A6366</f>
        <v>6365</v>
      </c>
      <c r="B6386" s="26" t="str">
        <f t="shared" si="710"/>
        <v>SICODI</v>
      </c>
      <c r="C6386" s="9" t="str">
        <f t="shared" si="706"/>
        <v>Puno</v>
      </c>
      <c r="D6386" s="9" t="str">
        <f t="shared" si="707"/>
        <v>No Reporta</v>
      </c>
      <c r="E6386" s="9" t="str">
        <f t="shared" si="708"/>
        <v>No Reporta</v>
      </c>
      <c r="F6386" s="194" t="str">
        <f>+'Información ELECTRO PUNO'!E6366</f>
        <v>BT</v>
      </c>
      <c r="G6386" s="194">
        <f>+'Información ELECTRO PUNO'!G6366</f>
        <v>8</v>
      </c>
      <c r="H6386" s="9" t="str">
        <f t="shared" si="709"/>
        <v>Poste</v>
      </c>
      <c r="I6386" s="194" t="str">
        <f>+'Información ELECTRO PUNO'!F6366</f>
        <v>Concreto Armado</v>
      </c>
      <c r="J6386" s="194" t="str">
        <f>+'Información ELECTRO PUNO'!B6366</f>
        <v>PPC06</v>
      </c>
      <c r="K6386" s="9" t="str">
        <f t="shared" si="711"/>
        <v>POSTE DE CONCRETO ARMADO DE  8/300/120/240</v>
      </c>
      <c r="L6386" s="139">
        <f t="shared" si="712"/>
        <v>0.14000000000000001</v>
      </c>
    </row>
    <row r="6387" spans="1:12" x14ac:dyDescent="0.25">
      <c r="A6387" s="193">
        <f>+'Información ELECTRO PUNO'!A6367</f>
        <v>6366</v>
      </c>
      <c r="B6387" s="26" t="str">
        <f t="shared" si="710"/>
        <v>SICODI</v>
      </c>
      <c r="C6387" s="9" t="str">
        <f t="shared" si="706"/>
        <v>Puno</v>
      </c>
      <c r="D6387" s="9" t="str">
        <f t="shared" si="707"/>
        <v>No Reporta</v>
      </c>
      <c r="E6387" s="9" t="str">
        <f t="shared" si="708"/>
        <v>No Reporta</v>
      </c>
      <c r="F6387" s="194" t="str">
        <f>+'Información ELECTRO PUNO'!E6367</f>
        <v>BT</v>
      </c>
      <c r="G6387" s="194">
        <f>+'Información ELECTRO PUNO'!G6367</f>
        <v>8</v>
      </c>
      <c r="H6387" s="9" t="str">
        <f t="shared" si="709"/>
        <v>Poste</v>
      </c>
      <c r="I6387" s="194" t="str">
        <f>+'Información ELECTRO PUNO'!F6367</f>
        <v>Concreto Armado</v>
      </c>
      <c r="J6387" s="194" t="str">
        <f>+'Información ELECTRO PUNO'!B6367</f>
        <v>PPC06</v>
      </c>
      <c r="K6387" s="9" t="str">
        <f t="shared" si="711"/>
        <v>POSTE DE CONCRETO ARMADO DE  8/300/120/240</v>
      </c>
      <c r="L6387" s="139">
        <f t="shared" si="712"/>
        <v>0.14000000000000001</v>
      </c>
    </row>
    <row r="6388" spans="1:12" x14ac:dyDescent="0.25">
      <c r="A6388" s="193">
        <f>+'Información ELECTRO PUNO'!A6368</f>
        <v>6367</v>
      </c>
      <c r="B6388" s="26" t="str">
        <f t="shared" si="710"/>
        <v>SICODI</v>
      </c>
      <c r="C6388" s="9" t="str">
        <f t="shared" si="706"/>
        <v>Puno</v>
      </c>
      <c r="D6388" s="9" t="str">
        <f t="shared" si="707"/>
        <v>No Reporta</v>
      </c>
      <c r="E6388" s="9" t="str">
        <f t="shared" si="708"/>
        <v>No Reporta</v>
      </c>
      <c r="F6388" s="194" t="str">
        <f>+'Información ELECTRO PUNO'!E6368</f>
        <v>BT</v>
      </c>
      <c r="G6388" s="194">
        <f>+'Información ELECTRO PUNO'!G6368</f>
        <v>8</v>
      </c>
      <c r="H6388" s="9" t="str">
        <f t="shared" si="709"/>
        <v>Poste</v>
      </c>
      <c r="I6388" s="194" t="str">
        <f>+'Información ELECTRO PUNO'!F6368</f>
        <v>Concreto Armado</v>
      </c>
      <c r="J6388" s="194" t="str">
        <f>+'Información ELECTRO PUNO'!B6368</f>
        <v>PPC06</v>
      </c>
      <c r="K6388" s="9" t="str">
        <f t="shared" si="711"/>
        <v>POSTE DE CONCRETO ARMADO DE  8/300/120/240</v>
      </c>
      <c r="L6388" s="139">
        <f t="shared" si="712"/>
        <v>0.14000000000000001</v>
      </c>
    </row>
    <row r="6389" spans="1:12" x14ac:dyDescent="0.25">
      <c r="A6389" s="193">
        <f>+'Información ELECTRO PUNO'!A6369</f>
        <v>6368</v>
      </c>
      <c r="B6389" s="26" t="str">
        <f t="shared" si="710"/>
        <v>SICODI</v>
      </c>
      <c r="C6389" s="9" t="str">
        <f t="shared" si="706"/>
        <v>Puno</v>
      </c>
      <c r="D6389" s="9" t="str">
        <f t="shared" si="707"/>
        <v>No Reporta</v>
      </c>
      <c r="E6389" s="9" t="str">
        <f t="shared" si="708"/>
        <v>No Reporta</v>
      </c>
      <c r="F6389" s="194" t="str">
        <f>+'Información ELECTRO PUNO'!E6369</f>
        <v>MT</v>
      </c>
      <c r="G6389" s="194">
        <f>+'Información ELECTRO PUNO'!G6369</f>
        <v>12</v>
      </c>
      <c r="H6389" s="9" t="str">
        <f t="shared" si="709"/>
        <v>Poste</v>
      </c>
      <c r="I6389" s="194" t="str">
        <f>+'Información ELECTRO PUNO'!F6369</f>
        <v>Madera Tratada</v>
      </c>
      <c r="J6389" s="194" t="str">
        <f>+'Información ELECTRO PUNO'!B6369</f>
        <v>PPM20</v>
      </c>
      <c r="K6389" s="9" t="str">
        <f t="shared" si="711"/>
        <v>POSTE DE MADERA TRATADA DE 12 mts. CL.5</v>
      </c>
      <c r="L6389" s="139">
        <f t="shared" si="712"/>
        <v>0.41</v>
      </c>
    </row>
    <row r="6390" spans="1:12" x14ac:dyDescent="0.25">
      <c r="A6390" s="193">
        <f>+'Información ELECTRO PUNO'!A6370</f>
        <v>6369</v>
      </c>
      <c r="B6390" s="26" t="str">
        <f t="shared" si="710"/>
        <v>SICODI</v>
      </c>
      <c r="C6390" s="9" t="str">
        <f t="shared" si="706"/>
        <v>Puno</v>
      </c>
      <c r="D6390" s="9" t="str">
        <f t="shared" si="707"/>
        <v>No Reporta</v>
      </c>
      <c r="E6390" s="9" t="str">
        <f t="shared" si="708"/>
        <v>No Reporta</v>
      </c>
      <c r="F6390" s="194" t="str">
        <f>+'Información ELECTRO PUNO'!E6370</f>
        <v>MT</v>
      </c>
      <c r="G6390" s="194">
        <f>+'Información ELECTRO PUNO'!G6370</f>
        <v>12</v>
      </c>
      <c r="H6390" s="9" t="str">
        <f t="shared" si="709"/>
        <v>Poste</v>
      </c>
      <c r="I6390" s="194" t="str">
        <f>+'Información ELECTRO PUNO'!F6370</f>
        <v>Madera Tratada</v>
      </c>
      <c r="J6390" s="194" t="str">
        <f>+'Información ELECTRO PUNO'!B6370</f>
        <v>PPM20</v>
      </c>
      <c r="K6390" s="9" t="str">
        <f t="shared" si="711"/>
        <v>POSTE DE MADERA TRATADA DE 12 mts. CL.5</v>
      </c>
      <c r="L6390" s="139">
        <f t="shared" si="712"/>
        <v>0.41</v>
      </c>
    </row>
    <row r="6391" spans="1:12" x14ac:dyDescent="0.25">
      <c r="A6391" s="193">
        <f>+'Información ELECTRO PUNO'!A6371</f>
        <v>6370</v>
      </c>
      <c r="B6391" s="26" t="str">
        <f t="shared" si="710"/>
        <v>SICODI</v>
      </c>
      <c r="C6391" s="9" t="str">
        <f t="shared" si="706"/>
        <v>Puno</v>
      </c>
      <c r="D6391" s="9" t="str">
        <f t="shared" si="707"/>
        <v>No Reporta</v>
      </c>
      <c r="E6391" s="9" t="str">
        <f t="shared" si="708"/>
        <v>No Reporta</v>
      </c>
      <c r="F6391" s="194" t="str">
        <f>+'Información ELECTRO PUNO'!E6371</f>
        <v>MT</v>
      </c>
      <c r="G6391" s="194">
        <f>+'Información ELECTRO PUNO'!G6371</f>
        <v>12</v>
      </c>
      <c r="H6391" s="9" t="str">
        <f t="shared" si="709"/>
        <v>Poste</v>
      </c>
      <c r="I6391" s="194" t="str">
        <f>+'Información ELECTRO PUNO'!F6371</f>
        <v>Madera Tratada</v>
      </c>
      <c r="J6391" s="194" t="str">
        <f>+'Información ELECTRO PUNO'!B6371</f>
        <v>PPM20</v>
      </c>
      <c r="K6391" s="9" t="str">
        <f t="shared" si="711"/>
        <v>POSTE DE MADERA TRATADA DE 12 mts. CL.5</v>
      </c>
      <c r="L6391" s="139">
        <f t="shared" si="712"/>
        <v>0.41</v>
      </c>
    </row>
    <row r="6392" spans="1:12" x14ac:dyDescent="0.25">
      <c r="A6392" s="193">
        <f>+'Información ELECTRO PUNO'!A6372</f>
        <v>6371</v>
      </c>
      <c r="B6392" s="26" t="str">
        <f t="shared" si="710"/>
        <v>SICODI</v>
      </c>
      <c r="C6392" s="9" t="str">
        <f t="shared" si="706"/>
        <v>Puno</v>
      </c>
      <c r="D6392" s="9" t="str">
        <f t="shared" si="707"/>
        <v>No Reporta</v>
      </c>
      <c r="E6392" s="9" t="str">
        <f t="shared" si="708"/>
        <v>No Reporta</v>
      </c>
      <c r="F6392" s="194" t="str">
        <f>+'Información ELECTRO PUNO'!E6372</f>
        <v>MT</v>
      </c>
      <c r="G6392" s="194">
        <f>+'Información ELECTRO PUNO'!G6372</f>
        <v>12</v>
      </c>
      <c r="H6392" s="9" t="str">
        <f t="shared" si="709"/>
        <v>Poste</v>
      </c>
      <c r="I6392" s="194" t="str">
        <f>+'Información ELECTRO PUNO'!F6372</f>
        <v>Madera Tratada</v>
      </c>
      <c r="J6392" s="194" t="str">
        <f>+'Información ELECTRO PUNO'!B6372</f>
        <v>PPM20</v>
      </c>
      <c r="K6392" s="9" t="str">
        <f t="shared" si="711"/>
        <v>POSTE DE MADERA TRATADA DE 12 mts. CL.5</v>
      </c>
      <c r="L6392" s="139">
        <f t="shared" si="712"/>
        <v>0.41</v>
      </c>
    </row>
    <row r="6393" spans="1:12" x14ac:dyDescent="0.25">
      <c r="A6393" s="193">
        <f>+'Información ELECTRO PUNO'!A6373</f>
        <v>6372</v>
      </c>
      <c r="B6393" s="26" t="str">
        <f t="shared" si="710"/>
        <v>SICODI</v>
      </c>
      <c r="C6393" s="9" t="str">
        <f t="shared" si="706"/>
        <v>Puno</v>
      </c>
      <c r="D6393" s="9" t="str">
        <f t="shared" si="707"/>
        <v>No Reporta</v>
      </c>
      <c r="E6393" s="9" t="str">
        <f t="shared" si="708"/>
        <v>No Reporta</v>
      </c>
      <c r="F6393" s="194" t="str">
        <f>+'Información ELECTRO PUNO'!E6373</f>
        <v>MT</v>
      </c>
      <c r="G6393" s="194">
        <f>+'Información ELECTRO PUNO'!G6373</f>
        <v>12</v>
      </c>
      <c r="H6393" s="9" t="str">
        <f t="shared" si="709"/>
        <v>Poste</v>
      </c>
      <c r="I6393" s="194" t="str">
        <f>+'Información ELECTRO PUNO'!F6373</f>
        <v>Madera Tratada</v>
      </c>
      <c r="J6393" s="194" t="str">
        <f>+'Información ELECTRO PUNO'!B6373</f>
        <v>PPM20</v>
      </c>
      <c r="K6393" s="9" t="str">
        <f t="shared" si="711"/>
        <v>POSTE DE MADERA TRATADA DE 12 mts. CL.5</v>
      </c>
      <c r="L6393" s="139">
        <f t="shared" si="712"/>
        <v>0.41</v>
      </c>
    </row>
    <row r="6394" spans="1:12" x14ac:dyDescent="0.25">
      <c r="A6394" s="193">
        <f>+'Información ELECTRO PUNO'!A6374</f>
        <v>6373</v>
      </c>
      <c r="B6394" s="26" t="str">
        <f t="shared" si="710"/>
        <v>SICODI</v>
      </c>
      <c r="C6394" s="9" t="str">
        <f t="shared" si="706"/>
        <v>Puno</v>
      </c>
      <c r="D6394" s="9" t="str">
        <f t="shared" si="707"/>
        <v>No Reporta</v>
      </c>
      <c r="E6394" s="9" t="str">
        <f t="shared" si="708"/>
        <v>No Reporta</v>
      </c>
      <c r="F6394" s="194" t="str">
        <f>+'Información ELECTRO PUNO'!E6374</f>
        <v>MT</v>
      </c>
      <c r="G6394" s="194">
        <f>+'Información ELECTRO PUNO'!G6374</f>
        <v>12</v>
      </c>
      <c r="H6394" s="9" t="str">
        <f t="shared" si="709"/>
        <v>Poste</v>
      </c>
      <c r="I6394" s="194" t="str">
        <f>+'Información ELECTRO PUNO'!F6374</f>
        <v>Madera Tratada</v>
      </c>
      <c r="J6394" s="194" t="str">
        <f>+'Información ELECTRO PUNO'!B6374</f>
        <v>PPM20</v>
      </c>
      <c r="K6394" s="9" t="str">
        <f t="shared" si="711"/>
        <v>POSTE DE MADERA TRATADA DE 12 mts. CL.5</v>
      </c>
      <c r="L6394" s="139">
        <f t="shared" si="712"/>
        <v>0.41</v>
      </c>
    </row>
    <row r="6395" spans="1:12" x14ac:dyDescent="0.25">
      <c r="A6395" s="193">
        <f>+'Información ELECTRO PUNO'!A6375</f>
        <v>6374</v>
      </c>
      <c r="B6395" s="26" t="str">
        <f t="shared" si="710"/>
        <v>SICODI</v>
      </c>
      <c r="C6395" s="9" t="str">
        <f t="shared" si="706"/>
        <v>Puno</v>
      </c>
      <c r="D6395" s="9" t="str">
        <f t="shared" si="707"/>
        <v>No Reporta</v>
      </c>
      <c r="E6395" s="9" t="str">
        <f t="shared" si="708"/>
        <v>No Reporta</v>
      </c>
      <c r="F6395" s="194" t="str">
        <f>+'Información ELECTRO PUNO'!E6375</f>
        <v>MT</v>
      </c>
      <c r="G6395" s="194">
        <f>+'Información ELECTRO PUNO'!G6375</f>
        <v>12</v>
      </c>
      <c r="H6395" s="9" t="str">
        <f t="shared" si="709"/>
        <v>Poste</v>
      </c>
      <c r="I6395" s="194" t="str">
        <f>+'Información ELECTRO PUNO'!F6375</f>
        <v>Madera Tratada</v>
      </c>
      <c r="J6395" s="194" t="str">
        <f>+'Información ELECTRO PUNO'!B6375</f>
        <v>PPM20</v>
      </c>
      <c r="K6395" s="9" t="str">
        <f t="shared" si="711"/>
        <v>POSTE DE MADERA TRATADA DE 12 mts. CL.5</v>
      </c>
      <c r="L6395" s="139">
        <f t="shared" si="712"/>
        <v>0.41</v>
      </c>
    </row>
    <row r="6396" spans="1:12" x14ac:dyDescent="0.25">
      <c r="A6396" s="193">
        <f>+'Información ELECTRO PUNO'!A6376</f>
        <v>6375</v>
      </c>
      <c r="B6396" s="26" t="str">
        <f t="shared" si="710"/>
        <v>SICODI</v>
      </c>
      <c r="C6396" s="9" t="str">
        <f t="shared" si="706"/>
        <v>Puno</v>
      </c>
      <c r="D6396" s="9" t="str">
        <f t="shared" si="707"/>
        <v>No Reporta</v>
      </c>
      <c r="E6396" s="9" t="str">
        <f t="shared" si="708"/>
        <v>No Reporta</v>
      </c>
      <c r="F6396" s="194" t="str">
        <f>+'Información ELECTRO PUNO'!E6376</f>
        <v>MT</v>
      </c>
      <c r="G6396" s="194">
        <f>+'Información ELECTRO PUNO'!G6376</f>
        <v>12</v>
      </c>
      <c r="H6396" s="9" t="str">
        <f t="shared" si="709"/>
        <v>Poste</v>
      </c>
      <c r="I6396" s="194" t="str">
        <f>+'Información ELECTRO PUNO'!F6376</f>
        <v>Madera Tratada</v>
      </c>
      <c r="J6396" s="194" t="str">
        <f>+'Información ELECTRO PUNO'!B6376</f>
        <v>PPM20</v>
      </c>
      <c r="K6396" s="9" t="str">
        <f t="shared" si="711"/>
        <v>POSTE DE MADERA TRATADA DE 12 mts. CL.5</v>
      </c>
      <c r="L6396" s="139">
        <f t="shared" si="712"/>
        <v>0.41</v>
      </c>
    </row>
    <row r="6397" spans="1:12" x14ac:dyDescent="0.25">
      <c r="A6397" s="193">
        <f>+'Información ELECTRO PUNO'!A6377</f>
        <v>6376</v>
      </c>
      <c r="B6397" s="26" t="str">
        <f t="shared" si="710"/>
        <v>SICODI</v>
      </c>
      <c r="C6397" s="9" t="str">
        <f t="shared" si="706"/>
        <v>Puno</v>
      </c>
      <c r="D6397" s="9" t="str">
        <f t="shared" si="707"/>
        <v>No Reporta</v>
      </c>
      <c r="E6397" s="9" t="str">
        <f t="shared" si="708"/>
        <v>No Reporta</v>
      </c>
      <c r="F6397" s="194" t="str">
        <f>+'Información ELECTRO PUNO'!E6377</f>
        <v>MT</v>
      </c>
      <c r="G6397" s="194">
        <f>+'Información ELECTRO PUNO'!G6377</f>
        <v>12</v>
      </c>
      <c r="H6397" s="9" t="str">
        <f t="shared" si="709"/>
        <v>Poste</v>
      </c>
      <c r="I6397" s="194" t="str">
        <f>+'Información ELECTRO PUNO'!F6377</f>
        <v>Madera Tratada</v>
      </c>
      <c r="J6397" s="194" t="str">
        <f>+'Información ELECTRO PUNO'!B6377</f>
        <v>PPM20</v>
      </c>
      <c r="K6397" s="9" t="str">
        <f t="shared" si="711"/>
        <v>POSTE DE MADERA TRATADA DE 12 mts. CL.5</v>
      </c>
      <c r="L6397" s="139">
        <f t="shared" si="712"/>
        <v>0.41</v>
      </c>
    </row>
    <row r="6398" spans="1:12" x14ac:dyDescent="0.25">
      <c r="A6398" s="193">
        <f>+'Información ELECTRO PUNO'!A6378</f>
        <v>6377</v>
      </c>
      <c r="B6398" s="26" t="str">
        <f t="shared" si="710"/>
        <v>SICODI</v>
      </c>
      <c r="C6398" s="9" t="str">
        <f t="shared" si="706"/>
        <v>Puno</v>
      </c>
      <c r="D6398" s="9" t="str">
        <f t="shared" si="707"/>
        <v>No Reporta</v>
      </c>
      <c r="E6398" s="9" t="str">
        <f t="shared" si="708"/>
        <v>No Reporta</v>
      </c>
      <c r="F6398" s="194" t="str">
        <f>+'Información ELECTRO PUNO'!E6378</f>
        <v>MT</v>
      </c>
      <c r="G6398" s="194">
        <f>+'Información ELECTRO PUNO'!G6378</f>
        <v>12</v>
      </c>
      <c r="H6398" s="9" t="str">
        <f t="shared" si="709"/>
        <v>Poste</v>
      </c>
      <c r="I6398" s="194" t="str">
        <f>+'Información ELECTRO PUNO'!F6378</f>
        <v>Madera Tratada</v>
      </c>
      <c r="J6398" s="194" t="str">
        <f>+'Información ELECTRO PUNO'!B6378</f>
        <v>PPM20</v>
      </c>
      <c r="K6398" s="9" t="str">
        <f t="shared" si="711"/>
        <v>POSTE DE MADERA TRATADA DE 12 mts. CL.5</v>
      </c>
      <c r="L6398" s="139">
        <f t="shared" si="712"/>
        <v>0.41</v>
      </c>
    </row>
    <row r="6399" spans="1:12" x14ac:dyDescent="0.25">
      <c r="A6399" s="193">
        <f>+'Información ELECTRO PUNO'!A6379</f>
        <v>6378</v>
      </c>
      <c r="B6399" s="26" t="str">
        <f t="shared" si="710"/>
        <v>SICODI</v>
      </c>
      <c r="C6399" s="9" t="str">
        <f t="shared" si="706"/>
        <v>Puno</v>
      </c>
      <c r="D6399" s="9" t="str">
        <f t="shared" si="707"/>
        <v>No Reporta</v>
      </c>
      <c r="E6399" s="9" t="str">
        <f t="shared" si="708"/>
        <v>No Reporta</v>
      </c>
      <c r="F6399" s="194" t="str">
        <f>+'Información ELECTRO PUNO'!E6379</f>
        <v>MT</v>
      </c>
      <c r="G6399" s="194">
        <f>+'Información ELECTRO PUNO'!G6379</f>
        <v>12</v>
      </c>
      <c r="H6399" s="9" t="str">
        <f t="shared" si="709"/>
        <v>Poste</v>
      </c>
      <c r="I6399" s="194" t="str">
        <f>+'Información ELECTRO PUNO'!F6379</f>
        <v>Madera Tratada</v>
      </c>
      <c r="J6399" s="194" t="str">
        <f>+'Información ELECTRO PUNO'!B6379</f>
        <v>PPM20</v>
      </c>
      <c r="K6399" s="9" t="str">
        <f t="shared" si="711"/>
        <v>POSTE DE MADERA TRATADA DE 12 mts. CL.5</v>
      </c>
      <c r="L6399" s="139">
        <f t="shared" si="712"/>
        <v>0.41</v>
      </c>
    </row>
    <row r="6400" spans="1:12" x14ac:dyDescent="0.25">
      <c r="A6400" s="193">
        <f>+'Información ELECTRO PUNO'!A6380</f>
        <v>6379</v>
      </c>
      <c r="B6400" s="26" t="str">
        <f t="shared" si="710"/>
        <v>SICODI</v>
      </c>
      <c r="C6400" s="9" t="str">
        <f t="shared" si="706"/>
        <v>Puno</v>
      </c>
      <c r="D6400" s="9" t="str">
        <f t="shared" si="707"/>
        <v>No Reporta</v>
      </c>
      <c r="E6400" s="9" t="str">
        <f t="shared" si="708"/>
        <v>No Reporta</v>
      </c>
      <c r="F6400" s="194" t="str">
        <f>+'Información ELECTRO PUNO'!E6380</f>
        <v>MT</v>
      </c>
      <c r="G6400" s="194">
        <f>+'Información ELECTRO PUNO'!G6380</f>
        <v>12</v>
      </c>
      <c r="H6400" s="9" t="str">
        <f t="shared" si="709"/>
        <v>Poste</v>
      </c>
      <c r="I6400" s="194" t="str">
        <f>+'Información ELECTRO PUNO'!F6380</f>
        <v>Madera Tratada</v>
      </c>
      <c r="J6400" s="194" t="str">
        <f>+'Información ELECTRO PUNO'!B6380</f>
        <v>PPM20</v>
      </c>
      <c r="K6400" s="9" t="str">
        <f t="shared" si="711"/>
        <v>POSTE DE MADERA TRATADA DE 12 mts. CL.5</v>
      </c>
      <c r="L6400" s="139">
        <f t="shared" si="712"/>
        <v>0.41</v>
      </c>
    </row>
    <row r="6401" spans="1:12" x14ac:dyDescent="0.25">
      <c r="A6401" s="193">
        <f>+'Información ELECTRO PUNO'!A6381</f>
        <v>6380</v>
      </c>
      <c r="B6401" s="26" t="str">
        <f t="shared" si="710"/>
        <v>SICODI</v>
      </c>
      <c r="C6401" s="9" t="str">
        <f t="shared" si="706"/>
        <v>Puno</v>
      </c>
      <c r="D6401" s="9" t="str">
        <f t="shared" si="707"/>
        <v>No Reporta</v>
      </c>
      <c r="E6401" s="9" t="str">
        <f t="shared" si="708"/>
        <v>No Reporta</v>
      </c>
      <c r="F6401" s="194" t="str">
        <f>+'Información ELECTRO PUNO'!E6381</f>
        <v>MT</v>
      </c>
      <c r="G6401" s="194">
        <f>+'Información ELECTRO PUNO'!G6381</f>
        <v>12</v>
      </c>
      <c r="H6401" s="9" t="str">
        <f t="shared" si="709"/>
        <v>Poste</v>
      </c>
      <c r="I6401" s="194" t="str">
        <f>+'Información ELECTRO PUNO'!F6381</f>
        <v>Madera Tratada</v>
      </c>
      <c r="J6401" s="194" t="str">
        <f>+'Información ELECTRO PUNO'!B6381</f>
        <v>PPM20</v>
      </c>
      <c r="K6401" s="9" t="str">
        <f t="shared" si="711"/>
        <v>POSTE DE MADERA TRATADA DE 12 mts. CL.5</v>
      </c>
      <c r="L6401" s="139">
        <f t="shared" si="712"/>
        <v>0.41</v>
      </c>
    </row>
    <row r="6402" spans="1:12" x14ac:dyDescent="0.25">
      <c r="A6402" s="193">
        <f>+'Información ELECTRO PUNO'!A6382</f>
        <v>6381</v>
      </c>
      <c r="B6402" s="26" t="str">
        <f t="shared" si="710"/>
        <v>SICODI</v>
      </c>
      <c r="C6402" s="9" t="str">
        <f t="shared" si="706"/>
        <v>Puno</v>
      </c>
      <c r="D6402" s="9" t="str">
        <f t="shared" si="707"/>
        <v>No Reporta</v>
      </c>
      <c r="E6402" s="9" t="str">
        <f t="shared" si="708"/>
        <v>No Reporta</v>
      </c>
      <c r="F6402" s="194" t="str">
        <f>+'Información ELECTRO PUNO'!E6382</f>
        <v>MT</v>
      </c>
      <c r="G6402" s="194">
        <f>+'Información ELECTRO PUNO'!G6382</f>
        <v>12</v>
      </c>
      <c r="H6402" s="9" t="str">
        <f t="shared" si="709"/>
        <v>Poste</v>
      </c>
      <c r="I6402" s="194" t="str">
        <f>+'Información ELECTRO PUNO'!F6382</f>
        <v>Madera Tratada</v>
      </c>
      <c r="J6402" s="194" t="str">
        <f>+'Información ELECTRO PUNO'!B6382</f>
        <v>PPM20</v>
      </c>
      <c r="K6402" s="9" t="str">
        <f t="shared" si="711"/>
        <v>POSTE DE MADERA TRATADA DE 12 mts. CL.5</v>
      </c>
      <c r="L6402" s="139">
        <f t="shared" si="712"/>
        <v>0.41</v>
      </c>
    </row>
    <row r="6403" spans="1:12" x14ac:dyDescent="0.25">
      <c r="A6403" s="193">
        <f>+'Información ELECTRO PUNO'!A6383</f>
        <v>6382</v>
      </c>
      <c r="B6403" s="26" t="str">
        <f t="shared" si="710"/>
        <v>SICODI</v>
      </c>
      <c r="C6403" s="9" t="str">
        <f t="shared" si="706"/>
        <v>Puno</v>
      </c>
      <c r="D6403" s="9" t="str">
        <f t="shared" si="707"/>
        <v>No Reporta</v>
      </c>
      <c r="E6403" s="9" t="str">
        <f t="shared" si="708"/>
        <v>No Reporta</v>
      </c>
      <c r="F6403" s="194" t="str">
        <f>+'Información ELECTRO PUNO'!E6383</f>
        <v>MT</v>
      </c>
      <c r="G6403" s="194">
        <f>+'Información ELECTRO PUNO'!G6383</f>
        <v>12</v>
      </c>
      <c r="H6403" s="9" t="str">
        <f t="shared" si="709"/>
        <v>Poste</v>
      </c>
      <c r="I6403" s="194" t="str">
        <f>+'Información ELECTRO PUNO'!F6383</f>
        <v>Madera Tratada</v>
      </c>
      <c r="J6403" s="194" t="str">
        <f>+'Información ELECTRO PUNO'!B6383</f>
        <v>PPM20</v>
      </c>
      <c r="K6403" s="9" t="str">
        <f t="shared" si="711"/>
        <v>POSTE DE MADERA TRATADA DE 12 mts. CL.5</v>
      </c>
      <c r="L6403" s="139">
        <f t="shared" si="712"/>
        <v>0.41</v>
      </c>
    </row>
    <row r="6404" spans="1:12" x14ac:dyDescent="0.25">
      <c r="A6404" s="193">
        <f>+'Información ELECTRO PUNO'!A6384</f>
        <v>6383</v>
      </c>
      <c r="B6404" s="26" t="str">
        <f t="shared" si="710"/>
        <v>SICODI</v>
      </c>
      <c r="C6404" s="9" t="str">
        <f t="shared" si="706"/>
        <v>Puno</v>
      </c>
      <c r="D6404" s="9" t="str">
        <f t="shared" si="707"/>
        <v>No Reporta</v>
      </c>
      <c r="E6404" s="9" t="str">
        <f t="shared" si="708"/>
        <v>No Reporta</v>
      </c>
      <c r="F6404" s="194" t="str">
        <f>+'Información ELECTRO PUNO'!E6384</f>
        <v>MT</v>
      </c>
      <c r="G6404" s="194">
        <f>+'Información ELECTRO PUNO'!G6384</f>
        <v>12</v>
      </c>
      <c r="H6404" s="9" t="str">
        <f t="shared" si="709"/>
        <v>Poste</v>
      </c>
      <c r="I6404" s="194" t="str">
        <f>+'Información ELECTRO PUNO'!F6384</f>
        <v>Madera Tratada</v>
      </c>
      <c r="J6404" s="194" t="str">
        <f>+'Información ELECTRO PUNO'!B6384</f>
        <v>PPM20</v>
      </c>
      <c r="K6404" s="9" t="str">
        <f t="shared" si="711"/>
        <v>POSTE DE MADERA TRATADA DE 12 mts. CL.5</v>
      </c>
      <c r="L6404" s="139">
        <f t="shared" si="712"/>
        <v>0.41</v>
      </c>
    </row>
    <row r="6405" spans="1:12" x14ac:dyDescent="0.25">
      <c r="A6405" s="193">
        <f>+'Información ELECTRO PUNO'!A6385</f>
        <v>6384</v>
      </c>
      <c r="B6405" s="26" t="str">
        <f t="shared" si="710"/>
        <v>SICODI</v>
      </c>
      <c r="C6405" s="9" t="str">
        <f t="shared" si="706"/>
        <v>Puno</v>
      </c>
      <c r="D6405" s="9" t="str">
        <f t="shared" si="707"/>
        <v>No Reporta</v>
      </c>
      <c r="E6405" s="9" t="str">
        <f t="shared" si="708"/>
        <v>No Reporta</v>
      </c>
      <c r="F6405" s="194" t="str">
        <f>+'Información ELECTRO PUNO'!E6385</f>
        <v>MT</v>
      </c>
      <c r="G6405" s="194">
        <f>+'Información ELECTRO PUNO'!G6385</f>
        <v>12</v>
      </c>
      <c r="H6405" s="9" t="str">
        <f t="shared" si="709"/>
        <v>Poste</v>
      </c>
      <c r="I6405" s="194" t="str">
        <f>+'Información ELECTRO PUNO'!F6385</f>
        <v>Madera Tratada</v>
      </c>
      <c r="J6405" s="194" t="str">
        <f>+'Información ELECTRO PUNO'!B6385</f>
        <v>PPM20</v>
      </c>
      <c r="K6405" s="9" t="str">
        <f t="shared" si="711"/>
        <v>POSTE DE MADERA TRATADA DE 12 mts. CL.5</v>
      </c>
      <c r="L6405" s="139">
        <f t="shared" si="712"/>
        <v>0.41</v>
      </c>
    </row>
    <row r="6406" spans="1:12" x14ac:dyDescent="0.25">
      <c r="A6406" s="193">
        <f>+'Información ELECTRO PUNO'!A6386</f>
        <v>6385</v>
      </c>
      <c r="B6406" s="26" t="str">
        <f t="shared" si="710"/>
        <v>SICODI</v>
      </c>
      <c r="C6406" s="9" t="str">
        <f t="shared" si="706"/>
        <v>Puno</v>
      </c>
      <c r="D6406" s="9" t="str">
        <f t="shared" si="707"/>
        <v>No Reporta</v>
      </c>
      <c r="E6406" s="9" t="str">
        <f t="shared" si="708"/>
        <v>No Reporta</v>
      </c>
      <c r="F6406" s="194" t="str">
        <f>+'Información ELECTRO PUNO'!E6386</f>
        <v>MT</v>
      </c>
      <c r="G6406" s="194">
        <f>+'Información ELECTRO PUNO'!G6386</f>
        <v>12</v>
      </c>
      <c r="H6406" s="9" t="str">
        <f t="shared" si="709"/>
        <v>Poste</v>
      </c>
      <c r="I6406" s="194" t="str">
        <f>+'Información ELECTRO PUNO'!F6386</f>
        <v>Madera Tratada</v>
      </c>
      <c r="J6406" s="194" t="str">
        <f>+'Información ELECTRO PUNO'!B6386</f>
        <v>PPM20</v>
      </c>
      <c r="K6406" s="9" t="str">
        <f t="shared" si="711"/>
        <v>POSTE DE MADERA TRATADA DE 12 mts. CL.5</v>
      </c>
      <c r="L6406" s="139">
        <f t="shared" si="712"/>
        <v>0.41</v>
      </c>
    </row>
    <row r="6407" spans="1:12" x14ac:dyDescent="0.25">
      <c r="A6407" s="193">
        <f>+'Información ELECTRO PUNO'!A6387</f>
        <v>6386</v>
      </c>
      <c r="B6407" s="26" t="str">
        <f t="shared" si="710"/>
        <v>SICODI</v>
      </c>
      <c r="C6407" s="9" t="str">
        <f t="shared" si="706"/>
        <v>Puno</v>
      </c>
      <c r="D6407" s="9" t="str">
        <f t="shared" si="707"/>
        <v>No Reporta</v>
      </c>
      <c r="E6407" s="9" t="str">
        <f t="shared" si="708"/>
        <v>No Reporta</v>
      </c>
      <c r="F6407" s="194" t="str">
        <f>+'Información ELECTRO PUNO'!E6387</f>
        <v>MT</v>
      </c>
      <c r="G6407" s="194">
        <f>+'Información ELECTRO PUNO'!G6387</f>
        <v>12</v>
      </c>
      <c r="H6407" s="9" t="str">
        <f t="shared" si="709"/>
        <v>Poste</v>
      </c>
      <c r="I6407" s="194" t="str">
        <f>+'Información ELECTRO PUNO'!F6387</f>
        <v>Madera Tratada</v>
      </c>
      <c r="J6407" s="194" t="str">
        <f>+'Información ELECTRO PUNO'!B6387</f>
        <v>PPM20</v>
      </c>
      <c r="K6407" s="9" t="str">
        <f t="shared" si="711"/>
        <v>POSTE DE MADERA TRATADA DE 12 mts. CL.5</v>
      </c>
      <c r="L6407" s="139">
        <f t="shared" si="712"/>
        <v>0.41</v>
      </c>
    </row>
    <row r="6408" spans="1:12" x14ac:dyDescent="0.25">
      <c r="A6408" s="193">
        <f>+'Información ELECTRO PUNO'!A6388</f>
        <v>6387</v>
      </c>
      <c r="B6408" s="26" t="str">
        <f t="shared" si="710"/>
        <v>SICODI</v>
      </c>
      <c r="C6408" s="9" t="str">
        <f t="shared" si="706"/>
        <v>Puno</v>
      </c>
      <c r="D6408" s="9" t="str">
        <f t="shared" si="707"/>
        <v>No Reporta</v>
      </c>
      <c r="E6408" s="9" t="str">
        <f t="shared" si="708"/>
        <v>No Reporta</v>
      </c>
      <c r="F6408" s="194" t="str">
        <f>+'Información ELECTRO PUNO'!E6388</f>
        <v>MT</v>
      </c>
      <c r="G6408" s="194">
        <f>+'Información ELECTRO PUNO'!G6388</f>
        <v>12</v>
      </c>
      <c r="H6408" s="9" t="str">
        <f t="shared" si="709"/>
        <v>Poste</v>
      </c>
      <c r="I6408" s="194" t="str">
        <f>+'Información ELECTRO PUNO'!F6388</f>
        <v>Madera Tratada</v>
      </c>
      <c r="J6408" s="194" t="str">
        <f>+'Información ELECTRO PUNO'!B6388</f>
        <v>PPM20</v>
      </c>
      <c r="K6408" s="9" t="str">
        <f t="shared" si="711"/>
        <v>POSTE DE MADERA TRATADA DE 12 mts. CL.5</v>
      </c>
      <c r="L6408" s="139">
        <f t="shared" si="712"/>
        <v>0.41</v>
      </c>
    </row>
    <row r="6409" spans="1:12" x14ac:dyDescent="0.25">
      <c r="A6409" s="193">
        <f>+'Información ELECTRO PUNO'!A6389</f>
        <v>6388</v>
      </c>
      <c r="B6409" s="26" t="str">
        <f t="shared" si="710"/>
        <v>SICODI</v>
      </c>
      <c r="C6409" s="9" t="str">
        <f t="shared" si="706"/>
        <v>Puno</v>
      </c>
      <c r="D6409" s="9" t="str">
        <f t="shared" si="707"/>
        <v>No Reporta</v>
      </c>
      <c r="E6409" s="9" t="str">
        <f t="shared" si="708"/>
        <v>No Reporta</v>
      </c>
      <c r="F6409" s="194" t="str">
        <f>+'Información ELECTRO PUNO'!E6389</f>
        <v>MT</v>
      </c>
      <c r="G6409" s="194">
        <f>+'Información ELECTRO PUNO'!G6389</f>
        <v>12</v>
      </c>
      <c r="H6409" s="9" t="str">
        <f t="shared" si="709"/>
        <v>Poste</v>
      </c>
      <c r="I6409" s="194" t="str">
        <f>+'Información ELECTRO PUNO'!F6389</f>
        <v>Madera Tratada</v>
      </c>
      <c r="J6409" s="194" t="str">
        <f>+'Información ELECTRO PUNO'!B6389</f>
        <v>PPM20</v>
      </c>
      <c r="K6409" s="9" t="str">
        <f t="shared" si="711"/>
        <v>POSTE DE MADERA TRATADA DE 12 mts. CL.5</v>
      </c>
      <c r="L6409" s="139">
        <f t="shared" si="712"/>
        <v>0.41</v>
      </c>
    </row>
    <row r="6410" spans="1:12" x14ac:dyDescent="0.25">
      <c r="A6410" s="193">
        <f>+'Información ELECTRO PUNO'!A6390</f>
        <v>6389</v>
      </c>
      <c r="B6410" s="26" t="str">
        <f t="shared" si="710"/>
        <v>SICODI</v>
      </c>
      <c r="C6410" s="9" t="str">
        <f t="shared" si="706"/>
        <v>Puno</v>
      </c>
      <c r="D6410" s="9" t="str">
        <f t="shared" si="707"/>
        <v>No Reporta</v>
      </c>
      <c r="E6410" s="9" t="str">
        <f t="shared" si="708"/>
        <v>No Reporta</v>
      </c>
      <c r="F6410" s="194" t="str">
        <f>+'Información ELECTRO PUNO'!E6390</f>
        <v>MT</v>
      </c>
      <c r="G6410" s="194">
        <f>+'Información ELECTRO PUNO'!G6390</f>
        <v>12</v>
      </c>
      <c r="H6410" s="9" t="str">
        <f t="shared" si="709"/>
        <v>Poste</v>
      </c>
      <c r="I6410" s="194" t="str">
        <f>+'Información ELECTRO PUNO'!F6390</f>
        <v>Madera Tratada</v>
      </c>
      <c r="J6410" s="194" t="str">
        <f>+'Información ELECTRO PUNO'!B6390</f>
        <v>PPM20</v>
      </c>
      <c r="K6410" s="9" t="str">
        <f t="shared" si="711"/>
        <v>POSTE DE MADERA TRATADA DE 12 mts. CL.5</v>
      </c>
      <c r="L6410" s="139">
        <f t="shared" si="712"/>
        <v>0.41</v>
      </c>
    </row>
    <row r="6411" spans="1:12" x14ac:dyDescent="0.25">
      <c r="A6411" s="193">
        <f>+'Información ELECTRO PUNO'!A6391</f>
        <v>6390</v>
      </c>
      <c r="B6411" s="26" t="str">
        <f t="shared" si="710"/>
        <v>SICODI</v>
      </c>
      <c r="C6411" s="9" t="str">
        <f t="shared" si="706"/>
        <v>Puno</v>
      </c>
      <c r="D6411" s="9" t="str">
        <f t="shared" si="707"/>
        <v>No Reporta</v>
      </c>
      <c r="E6411" s="9" t="str">
        <f t="shared" si="708"/>
        <v>No Reporta</v>
      </c>
      <c r="F6411" s="194" t="str">
        <f>+'Información ELECTRO PUNO'!E6391</f>
        <v>MT</v>
      </c>
      <c r="G6411" s="194">
        <f>+'Información ELECTRO PUNO'!G6391</f>
        <v>12</v>
      </c>
      <c r="H6411" s="9" t="str">
        <f t="shared" si="709"/>
        <v>Poste</v>
      </c>
      <c r="I6411" s="194" t="str">
        <f>+'Información ELECTRO PUNO'!F6391</f>
        <v>Madera Tratada</v>
      </c>
      <c r="J6411" s="194" t="str">
        <f>+'Información ELECTRO PUNO'!B6391</f>
        <v>PPM20</v>
      </c>
      <c r="K6411" s="9" t="str">
        <f t="shared" si="711"/>
        <v>POSTE DE MADERA TRATADA DE 12 mts. CL.5</v>
      </c>
      <c r="L6411" s="139">
        <f t="shared" si="712"/>
        <v>0.41</v>
      </c>
    </row>
    <row r="6412" spans="1:12" x14ac:dyDescent="0.25">
      <c r="A6412" s="193">
        <f>+'Información ELECTRO PUNO'!A6392</f>
        <v>6391</v>
      </c>
      <c r="B6412" s="26" t="str">
        <f t="shared" si="710"/>
        <v>SICODI</v>
      </c>
      <c r="C6412" s="9" t="str">
        <f t="shared" si="706"/>
        <v>Puno</v>
      </c>
      <c r="D6412" s="9" t="str">
        <f t="shared" si="707"/>
        <v>No Reporta</v>
      </c>
      <c r="E6412" s="9" t="str">
        <f t="shared" si="708"/>
        <v>No Reporta</v>
      </c>
      <c r="F6412" s="194" t="str">
        <f>+'Información ELECTRO PUNO'!E6392</f>
        <v>MT</v>
      </c>
      <c r="G6412" s="194">
        <f>+'Información ELECTRO PUNO'!G6392</f>
        <v>12</v>
      </c>
      <c r="H6412" s="9" t="str">
        <f t="shared" si="709"/>
        <v>Poste</v>
      </c>
      <c r="I6412" s="194" t="str">
        <f>+'Información ELECTRO PUNO'!F6392</f>
        <v>Madera Tratada</v>
      </c>
      <c r="J6412" s="194" t="str">
        <f>+'Información ELECTRO PUNO'!B6392</f>
        <v>PPM20</v>
      </c>
      <c r="K6412" s="9" t="str">
        <f t="shared" si="711"/>
        <v>POSTE DE MADERA TRATADA DE 12 mts. CL.5</v>
      </c>
      <c r="L6412" s="139">
        <f t="shared" si="712"/>
        <v>0.41</v>
      </c>
    </row>
    <row r="6413" spans="1:12" x14ac:dyDescent="0.25">
      <c r="A6413" s="193">
        <f>+'Información ELECTRO PUNO'!A6393</f>
        <v>6392</v>
      </c>
      <c r="B6413" s="26" t="str">
        <f t="shared" si="710"/>
        <v>SICODI</v>
      </c>
      <c r="C6413" s="9" t="str">
        <f t="shared" si="706"/>
        <v>Puno</v>
      </c>
      <c r="D6413" s="9" t="str">
        <f t="shared" si="707"/>
        <v>No Reporta</v>
      </c>
      <c r="E6413" s="9" t="str">
        <f t="shared" si="708"/>
        <v>No Reporta</v>
      </c>
      <c r="F6413" s="194" t="str">
        <f>+'Información ELECTRO PUNO'!E6393</f>
        <v>MT</v>
      </c>
      <c r="G6413" s="194">
        <f>+'Información ELECTRO PUNO'!G6393</f>
        <v>12</v>
      </c>
      <c r="H6413" s="9" t="str">
        <f t="shared" si="709"/>
        <v>Poste</v>
      </c>
      <c r="I6413" s="194" t="str">
        <f>+'Información ELECTRO PUNO'!F6393</f>
        <v>Madera Tratada</v>
      </c>
      <c r="J6413" s="194" t="str">
        <f>+'Información ELECTRO PUNO'!B6393</f>
        <v>PPM20</v>
      </c>
      <c r="K6413" s="9" t="str">
        <f t="shared" si="711"/>
        <v>POSTE DE MADERA TRATADA DE 12 mts. CL.5</v>
      </c>
      <c r="L6413" s="139">
        <f t="shared" si="712"/>
        <v>0.41</v>
      </c>
    </row>
    <row r="6414" spans="1:12" x14ac:dyDescent="0.25">
      <c r="A6414" s="193">
        <f>+'Información ELECTRO PUNO'!A6394</f>
        <v>6393</v>
      </c>
      <c r="B6414" s="26" t="str">
        <f t="shared" si="710"/>
        <v>SICODI</v>
      </c>
      <c r="C6414" s="9" t="str">
        <f t="shared" si="706"/>
        <v>Puno</v>
      </c>
      <c r="D6414" s="9" t="str">
        <f t="shared" si="707"/>
        <v>No Reporta</v>
      </c>
      <c r="E6414" s="9" t="str">
        <f t="shared" si="708"/>
        <v>No Reporta</v>
      </c>
      <c r="F6414" s="194" t="str">
        <f>+'Información ELECTRO PUNO'!E6394</f>
        <v>MT</v>
      </c>
      <c r="G6414" s="194">
        <f>+'Información ELECTRO PUNO'!G6394</f>
        <v>12</v>
      </c>
      <c r="H6414" s="9" t="str">
        <f t="shared" si="709"/>
        <v>Poste</v>
      </c>
      <c r="I6414" s="194" t="str">
        <f>+'Información ELECTRO PUNO'!F6394</f>
        <v>Madera Tratada</v>
      </c>
      <c r="J6414" s="194" t="str">
        <f>+'Información ELECTRO PUNO'!B6394</f>
        <v>PPM20</v>
      </c>
      <c r="K6414" s="9" t="str">
        <f t="shared" si="711"/>
        <v>POSTE DE MADERA TRATADA DE 12 mts. CL.5</v>
      </c>
      <c r="L6414" s="139">
        <f t="shared" si="712"/>
        <v>0.41</v>
      </c>
    </row>
    <row r="6415" spans="1:12" x14ac:dyDescent="0.25">
      <c r="A6415" s="193">
        <f>+'Información ELECTRO PUNO'!A6395</f>
        <v>6394</v>
      </c>
      <c r="B6415" s="26" t="str">
        <f t="shared" si="710"/>
        <v>SICODI</v>
      </c>
      <c r="C6415" s="9" t="str">
        <f t="shared" si="706"/>
        <v>Puno</v>
      </c>
      <c r="D6415" s="9" t="str">
        <f t="shared" si="707"/>
        <v>No Reporta</v>
      </c>
      <c r="E6415" s="9" t="str">
        <f t="shared" si="708"/>
        <v>No Reporta</v>
      </c>
      <c r="F6415" s="194" t="str">
        <f>+'Información ELECTRO PUNO'!E6395</f>
        <v>MT</v>
      </c>
      <c r="G6415" s="194">
        <f>+'Información ELECTRO PUNO'!G6395</f>
        <v>12</v>
      </c>
      <c r="H6415" s="9" t="str">
        <f t="shared" si="709"/>
        <v>Poste</v>
      </c>
      <c r="I6415" s="194" t="str">
        <f>+'Información ELECTRO PUNO'!F6395</f>
        <v>Madera Tratada</v>
      </c>
      <c r="J6415" s="194" t="str">
        <f>+'Información ELECTRO PUNO'!B6395</f>
        <v>PPM20</v>
      </c>
      <c r="K6415" s="9" t="str">
        <f t="shared" si="711"/>
        <v>POSTE DE MADERA TRATADA DE 12 mts. CL.5</v>
      </c>
      <c r="L6415" s="139">
        <f t="shared" si="712"/>
        <v>0.41</v>
      </c>
    </row>
    <row r="6416" spans="1:12" x14ac:dyDescent="0.25">
      <c r="A6416" s="193">
        <f>+'Información ELECTRO PUNO'!A6396</f>
        <v>6395</v>
      </c>
      <c r="B6416" s="26" t="str">
        <f t="shared" si="710"/>
        <v>SICODI</v>
      </c>
      <c r="C6416" s="9" t="str">
        <f t="shared" si="706"/>
        <v>Puno</v>
      </c>
      <c r="D6416" s="9" t="str">
        <f t="shared" si="707"/>
        <v>No Reporta</v>
      </c>
      <c r="E6416" s="9" t="str">
        <f t="shared" si="708"/>
        <v>No Reporta</v>
      </c>
      <c r="F6416" s="194" t="str">
        <f>+'Información ELECTRO PUNO'!E6396</f>
        <v>MT</v>
      </c>
      <c r="G6416" s="194">
        <f>+'Información ELECTRO PUNO'!G6396</f>
        <v>12</v>
      </c>
      <c r="H6416" s="9" t="str">
        <f t="shared" si="709"/>
        <v>Poste</v>
      </c>
      <c r="I6416" s="194" t="str">
        <f>+'Información ELECTRO PUNO'!F6396</f>
        <v>Madera Tratada</v>
      </c>
      <c r="J6416" s="194" t="str">
        <f>+'Información ELECTRO PUNO'!B6396</f>
        <v>PPM20</v>
      </c>
      <c r="K6416" s="9" t="str">
        <f t="shared" si="711"/>
        <v>POSTE DE MADERA TRATADA DE 12 mts. CL.5</v>
      </c>
      <c r="L6416" s="139">
        <f t="shared" si="712"/>
        <v>0.41</v>
      </c>
    </row>
    <row r="6417" spans="1:12" x14ac:dyDescent="0.25">
      <c r="A6417" s="193">
        <f>+'Información ELECTRO PUNO'!A6397</f>
        <v>6396</v>
      </c>
      <c r="B6417" s="26" t="str">
        <f t="shared" si="710"/>
        <v>SICODI</v>
      </c>
      <c r="C6417" s="9" t="str">
        <f t="shared" si="706"/>
        <v>Puno</v>
      </c>
      <c r="D6417" s="9" t="str">
        <f t="shared" si="707"/>
        <v>No Reporta</v>
      </c>
      <c r="E6417" s="9" t="str">
        <f t="shared" si="708"/>
        <v>No Reporta</v>
      </c>
      <c r="F6417" s="194" t="str">
        <f>+'Información ELECTRO PUNO'!E6397</f>
        <v>MT</v>
      </c>
      <c r="G6417" s="194">
        <f>+'Información ELECTRO PUNO'!G6397</f>
        <v>12</v>
      </c>
      <c r="H6417" s="9" t="str">
        <f t="shared" si="709"/>
        <v>Poste</v>
      </c>
      <c r="I6417" s="194" t="str">
        <f>+'Información ELECTRO PUNO'!F6397</f>
        <v>Madera Tratada</v>
      </c>
      <c r="J6417" s="194" t="str">
        <f>+'Información ELECTRO PUNO'!B6397</f>
        <v>PPM20</v>
      </c>
      <c r="K6417" s="9" t="str">
        <f t="shared" si="711"/>
        <v>POSTE DE MADERA TRATADA DE 12 mts. CL.5</v>
      </c>
      <c r="L6417" s="139">
        <f t="shared" si="712"/>
        <v>0.41</v>
      </c>
    </row>
    <row r="6418" spans="1:12" x14ac:dyDescent="0.25">
      <c r="A6418" s="193">
        <f>+'Información ELECTRO PUNO'!A6398</f>
        <v>6397</v>
      </c>
      <c r="B6418" s="26" t="str">
        <f t="shared" si="710"/>
        <v>SICODI</v>
      </c>
      <c r="C6418" s="9" t="str">
        <f t="shared" si="706"/>
        <v>Puno</v>
      </c>
      <c r="D6418" s="9" t="str">
        <f t="shared" si="707"/>
        <v>No Reporta</v>
      </c>
      <c r="E6418" s="9" t="str">
        <f t="shared" si="708"/>
        <v>No Reporta</v>
      </c>
      <c r="F6418" s="194" t="str">
        <f>+'Información ELECTRO PUNO'!E6398</f>
        <v>MT</v>
      </c>
      <c r="G6418" s="194">
        <f>+'Información ELECTRO PUNO'!G6398</f>
        <v>12</v>
      </c>
      <c r="H6418" s="9" t="str">
        <f t="shared" si="709"/>
        <v>Poste</v>
      </c>
      <c r="I6418" s="194" t="str">
        <f>+'Información ELECTRO PUNO'!F6398</f>
        <v>Madera Tratada</v>
      </c>
      <c r="J6418" s="194" t="str">
        <f>+'Información ELECTRO PUNO'!B6398</f>
        <v>PPM20</v>
      </c>
      <c r="K6418" s="9" t="str">
        <f t="shared" si="711"/>
        <v>POSTE DE MADERA TRATADA DE 12 mts. CL.5</v>
      </c>
      <c r="L6418" s="139">
        <f t="shared" si="712"/>
        <v>0.41</v>
      </c>
    </row>
    <row r="6419" spans="1:12" x14ac:dyDescent="0.25">
      <c r="A6419" s="193">
        <f>+'Información ELECTRO PUNO'!A6399</f>
        <v>6398</v>
      </c>
      <c r="B6419" s="26" t="str">
        <f t="shared" si="710"/>
        <v>SICODI</v>
      </c>
      <c r="C6419" s="9" t="str">
        <f t="shared" si="706"/>
        <v>Puno</v>
      </c>
      <c r="D6419" s="9" t="str">
        <f t="shared" si="707"/>
        <v>No Reporta</v>
      </c>
      <c r="E6419" s="9" t="str">
        <f t="shared" si="708"/>
        <v>No Reporta</v>
      </c>
      <c r="F6419" s="194" t="str">
        <f>+'Información ELECTRO PUNO'!E6399</f>
        <v>MT</v>
      </c>
      <c r="G6419" s="194">
        <f>+'Información ELECTRO PUNO'!G6399</f>
        <v>12</v>
      </c>
      <c r="H6419" s="9" t="str">
        <f t="shared" si="709"/>
        <v>Poste</v>
      </c>
      <c r="I6419" s="194" t="str">
        <f>+'Información ELECTRO PUNO'!F6399</f>
        <v>Madera Tratada</v>
      </c>
      <c r="J6419" s="194" t="str">
        <f>+'Información ELECTRO PUNO'!B6399</f>
        <v>PPM20</v>
      </c>
      <c r="K6419" s="9" t="str">
        <f t="shared" si="711"/>
        <v>POSTE DE MADERA TRATADA DE 12 mts. CL.5</v>
      </c>
      <c r="L6419" s="139">
        <f t="shared" si="712"/>
        <v>0.41</v>
      </c>
    </row>
    <row r="6420" spans="1:12" x14ac:dyDescent="0.25">
      <c r="A6420" s="193">
        <f>+'Información ELECTRO PUNO'!A6400</f>
        <v>6399</v>
      </c>
      <c r="B6420" s="26" t="str">
        <f t="shared" si="710"/>
        <v>SICODI</v>
      </c>
      <c r="C6420" s="9" t="str">
        <f t="shared" si="706"/>
        <v>Puno</v>
      </c>
      <c r="D6420" s="9" t="str">
        <f t="shared" si="707"/>
        <v>No Reporta</v>
      </c>
      <c r="E6420" s="9" t="str">
        <f t="shared" si="708"/>
        <v>No Reporta</v>
      </c>
      <c r="F6420" s="194" t="str">
        <f>+'Información ELECTRO PUNO'!E6400</f>
        <v>MT</v>
      </c>
      <c r="G6420" s="194">
        <f>+'Información ELECTRO PUNO'!G6400</f>
        <v>12</v>
      </c>
      <c r="H6420" s="9" t="str">
        <f t="shared" si="709"/>
        <v>Poste</v>
      </c>
      <c r="I6420" s="194" t="str">
        <f>+'Información ELECTRO PUNO'!F6400</f>
        <v>Madera Tratada</v>
      </c>
      <c r="J6420" s="194" t="str">
        <f>+'Información ELECTRO PUNO'!B6400</f>
        <v>PPM20</v>
      </c>
      <c r="K6420" s="9" t="str">
        <f t="shared" si="711"/>
        <v>POSTE DE MADERA TRATADA DE 12 mts. CL.5</v>
      </c>
      <c r="L6420" s="139">
        <f t="shared" si="712"/>
        <v>0.41</v>
      </c>
    </row>
    <row r="6421" spans="1:12" x14ac:dyDescent="0.25">
      <c r="A6421" s="193">
        <f>+'Información ELECTRO PUNO'!A6401</f>
        <v>6400</v>
      </c>
      <c r="B6421" s="26" t="str">
        <f t="shared" si="710"/>
        <v>SICODI</v>
      </c>
      <c r="C6421" s="9" t="str">
        <f t="shared" si="706"/>
        <v>Puno</v>
      </c>
      <c r="D6421" s="9" t="str">
        <f t="shared" si="707"/>
        <v>No Reporta</v>
      </c>
      <c r="E6421" s="9" t="str">
        <f t="shared" si="708"/>
        <v>No Reporta</v>
      </c>
      <c r="F6421" s="194" t="str">
        <f>+'Información ELECTRO PUNO'!E6401</f>
        <v>MT</v>
      </c>
      <c r="G6421" s="194">
        <f>+'Información ELECTRO PUNO'!G6401</f>
        <v>12</v>
      </c>
      <c r="H6421" s="9" t="str">
        <f t="shared" si="709"/>
        <v>Poste</v>
      </c>
      <c r="I6421" s="194" t="str">
        <f>+'Información ELECTRO PUNO'!F6401</f>
        <v>Madera Tratada</v>
      </c>
      <c r="J6421" s="194" t="str">
        <f>+'Información ELECTRO PUNO'!B6401</f>
        <v>PPM20</v>
      </c>
      <c r="K6421" s="9" t="str">
        <f t="shared" si="711"/>
        <v>POSTE DE MADERA TRATADA DE 12 mts. CL.5</v>
      </c>
      <c r="L6421" s="139">
        <f t="shared" si="712"/>
        <v>0.41</v>
      </c>
    </row>
    <row r="6422" spans="1:12" x14ac:dyDescent="0.25">
      <c r="A6422" s="193">
        <f>+'Información ELECTRO PUNO'!A6402</f>
        <v>6401</v>
      </c>
      <c r="B6422" s="26" t="str">
        <f t="shared" si="710"/>
        <v>SICODI</v>
      </c>
      <c r="C6422" s="9" t="str">
        <f t="shared" ref="C6422:C6461" si="713">+$C$10</f>
        <v>Puno</v>
      </c>
      <c r="D6422" s="9" t="str">
        <f t="shared" ref="D6422:D6461" si="714">+$D$10</f>
        <v>No Reporta</v>
      </c>
      <c r="E6422" s="9" t="str">
        <f t="shared" ref="E6422:E6461" si="715">+$E$10</f>
        <v>No Reporta</v>
      </c>
      <c r="F6422" s="194" t="str">
        <f>+'Información ELECTRO PUNO'!E6402</f>
        <v>MT</v>
      </c>
      <c r="G6422" s="194">
        <f>+'Información ELECTRO PUNO'!G6402</f>
        <v>12</v>
      </c>
      <c r="H6422" s="9" t="str">
        <f t="shared" ref="H6422:H6461" si="716">+$H$10</f>
        <v>Poste</v>
      </c>
      <c r="I6422" s="194" t="str">
        <f>+'Información ELECTRO PUNO'!F6402</f>
        <v>Madera Tratada</v>
      </c>
      <c r="J6422" s="194" t="str">
        <f>+'Información ELECTRO PUNO'!B6402</f>
        <v>PPM20</v>
      </c>
      <c r="K6422" s="9" t="str">
        <f t="shared" si="711"/>
        <v>POSTE DE MADERA TRATADA DE 12 mts. CL.5</v>
      </c>
      <c r="L6422" s="139">
        <f t="shared" si="712"/>
        <v>0.41</v>
      </c>
    </row>
    <row r="6423" spans="1:12" x14ac:dyDescent="0.25">
      <c r="A6423" s="193">
        <f>+'Información ELECTRO PUNO'!A6403</f>
        <v>6402</v>
      </c>
      <c r="B6423" s="26" t="str">
        <f t="shared" ref="B6423:B6461" si="717">+INDEX($B$8:$B$16,MATCH(J6423,$J$8:$J$16,0))</f>
        <v>SICODI</v>
      </c>
      <c r="C6423" s="9" t="str">
        <f t="shared" si="713"/>
        <v>Puno</v>
      </c>
      <c r="D6423" s="9" t="str">
        <f t="shared" si="714"/>
        <v>No Reporta</v>
      </c>
      <c r="E6423" s="9" t="str">
        <f t="shared" si="715"/>
        <v>No Reporta</v>
      </c>
      <c r="F6423" s="194" t="str">
        <f>+'Información ELECTRO PUNO'!E6403</f>
        <v>MT</v>
      </c>
      <c r="G6423" s="194">
        <f>+'Información ELECTRO PUNO'!G6403</f>
        <v>12</v>
      </c>
      <c r="H6423" s="9" t="str">
        <f t="shared" si="716"/>
        <v>Poste</v>
      </c>
      <c r="I6423" s="194" t="str">
        <f>+'Información ELECTRO PUNO'!F6403</f>
        <v>Madera Tratada</v>
      </c>
      <c r="J6423" s="194" t="str">
        <f>+'Información ELECTRO PUNO'!B6403</f>
        <v>PPM20</v>
      </c>
      <c r="K6423" s="9" t="str">
        <f t="shared" ref="K6423:K6461" si="718">+VLOOKUP(J6423,$J$8:$K$16,2,FALSE)</f>
        <v>POSTE DE MADERA TRATADA DE 12 mts. CL.5</v>
      </c>
      <c r="L6423" s="139">
        <f t="shared" ref="L6423:L6461" si="719">+VLOOKUP(J6423,$J$8:$U$16,12,FALSE)</f>
        <v>0.41</v>
      </c>
    </row>
    <row r="6424" spans="1:12" x14ac:dyDescent="0.25">
      <c r="A6424" s="193">
        <f>+'Información ELECTRO PUNO'!A6404</f>
        <v>6403</v>
      </c>
      <c r="B6424" s="26" t="str">
        <f t="shared" si="717"/>
        <v>SICODI</v>
      </c>
      <c r="C6424" s="9" t="str">
        <f t="shared" si="713"/>
        <v>Puno</v>
      </c>
      <c r="D6424" s="9" t="str">
        <f t="shared" si="714"/>
        <v>No Reporta</v>
      </c>
      <c r="E6424" s="9" t="str">
        <f t="shared" si="715"/>
        <v>No Reporta</v>
      </c>
      <c r="F6424" s="194" t="str">
        <f>+'Información ELECTRO PUNO'!E6404</f>
        <v>MT</v>
      </c>
      <c r="G6424" s="194">
        <f>+'Información ELECTRO PUNO'!G6404</f>
        <v>12</v>
      </c>
      <c r="H6424" s="9" t="str">
        <f t="shared" si="716"/>
        <v>Poste</v>
      </c>
      <c r="I6424" s="194" t="str">
        <f>+'Información ELECTRO PUNO'!F6404</f>
        <v>Madera Tratada</v>
      </c>
      <c r="J6424" s="194" t="str">
        <f>+'Información ELECTRO PUNO'!B6404</f>
        <v>PPM20</v>
      </c>
      <c r="K6424" s="9" t="str">
        <f t="shared" si="718"/>
        <v>POSTE DE MADERA TRATADA DE 12 mts. CL.5</v>
      </c>
      <c r="L6424" s="139">
        <f t="shared" si="719"/>
        <v>0.41</v>
      </c>
    </row>
    <row r="6425" spans="1:12" x14ac:dyDescent="0.25">
      <c r="A6425" s="193">
        <f>+'Información ELECTRO PUNO'!A6405</f>
        <v>6404</v>
      </c>
      <c r="B6425" s="26" t="str">
        <f t="shared" si="717"/>
        <v>SICODI</v>
      </c>
      <c r="C6425" s="9" t="str">
        <f t="shared" si="713"/>
        <v>Puno</v>
      </c>
      <c r="D6425" s="9" t="str">
        <f t="shared" si="714"/>
        <v>No Reporta</v>
      </c>
      <c r="E6425" s="9" t="str">
        <f t="shared" si="715"/>
        <v>No Reporta</v>
      </c>
      <c r="F6425" s="194" t="str">
        <f>+'Información ELECTRO PUNO'!E6405</f>
        <v>MT</v>
      </c>
      <c r="G6425" s="194">
        <f>+'Información ELECTRO PUNO'!G6405</f>
        <v>12</v>
      </c>
      <c r="H6425" s="9" t="str">
        <f t="shared" si="716"/>
        <v>Poste</v>
      </c>
      <c r="I6425" s="194" t="str">
        <f>+'Información ELECTRO PUNO'!F6405</f>
        <v>Madera Tratada</v>
      </c>
      <c r="J6425" s="194" t="str">
        <f>+'Información ELECTRO PUNO'!B6405</f>
        <v>PPM20</v>
      </c>
      <c r="K6425" s="9" t="str">
        <f t="shared" si="718"/>
        <v>POSTE DE MADERA TRATADA DE 12 mts. CL.5</v>
      </c>
      <c r="L6425" s="139">
        <f t="shared" si="719"/>
        <v>0.41</v>
      </c>
    </row>
    <row r="6426" spans="1:12" x14ac:dyDescent="0.25">
      <c r="A6426" s="193">
        <f>+'Información ELECTRO PUNO'!A6406</f>
        <v>6405</v>
      </c>
      <c r="B6426" s="26" t="str">
        <f t="shared" si="717"/>
        <v>SICODI</v>
      </c>
      <c r="C6426" s="9" t="str">
        <f t="shared" si="713"/>
        <v>Puno</v>
      </c>
      <c r="D6426" s="9" t="str">
        <f t="shared" si="714"/>
        <v>No Reporta</v>
      </c>
      <c r="E6426" s="9" t="str">
        <f t="shared" si="715"/>
        <v>No Reporta</v>
      </c>
      <c r="F6426" s="194" t="str">
        <f>+'Información ELECTRO PUNO'!E6406</f>
        <v>MT</v>
      </c>
      <c r="G6426" s="194">
        <f>+'Información ELECTRO PUNO'!G6406</f>
        <v>12</v>
      </c>
      <c r="H6426" s="9" t="str">
        <f t="shared" si="716"/>
        <v>Poste</v>
      </c>
      <c r="I6426" s="194" t="str">
        <f>+'Información ELECTRO PUNO'!F6406</f>
        <v>Madera Tratada</v>
      </c>
      <c r="J6426" s="194" t="str">
        <f>+'Información ELECTRO PUNO'!B6406</f>
        <v>PPM20</v>
      </c>
      <c r="K6426" s="9" t="str">
        <f t="shared" si="718"/>
        <v>POSTE DE MADERA TRATADA DE 12 mts. CL.5</v>
      </c>
      <c r="L6426" s="139">
        <f t="shared" si="719"/>
        <v>0.41</v>
      </c>
    </row>
    <row r="6427" spans="1:12" x14ac:dyDescent="0.25">
      <c r="A6427" s="193">
        <f>+'Información ELECTRO PUNO'!A6407</f>
        <v>6406</v>
      </c>
      <c r="B6427" s="26" t="str">
        <f t="shared" si="717"/>
        <v>SICODI</v>
      </c>
      <c r="C6427" s="9" t="str">
        <f t="shared" si="713"/>
        <v>Puno</v>
      </c>
      <c r="D6427" s="9" t="str">
        <f t="shared" si="714"/>
        <v>No Reporta</v>
      </c>
      <c r="E6427" s="9" t="str">
        <f t="shared" si="715"/>
        <v>No Reporta</v>
      </c>
      <c r="F6427" s="194" t="str">
        <f>+'Información ELECTRO PUNO'!E6407</f>
        <v>MT</v>
      </c>
      <c r="G6427" s="194">
        <f>+'Información ELECTRO PUNO'!G6407</f>
        <v>12</v>
      </c>
      <c r="H6427" s="9" t="str">
        <f t="shared" si="716"/>
        <v>Poste</v>
      </c>
      <c r="I6427" s="194" t="str">
        <f>+'Información ELECTRO PUNO'!F6407</f>
        <v>Madera Tratada</v>
      </c>
      <c r="J6427" s="194" t="str">
        <f>+'Información ELECTRO PUNO'!B6407</f>
        <v>PPM20</v>
      </c>
      <c r="K6427" s="9" t="str">
        <f t="shared" si="718"/>
        <v>POSTE DE MADERA TRATADA DE 12 mts. CL.5</v>
      </c>
      <c r="L6427" s="139">
        <f t="shared" si="719"/>
        <v>0.41</v>
      </c>
    </row>
    <row r="6428" spans="1:12" x14ac:dyDescent="0.25">
      <c r="A6428" s="193">
        <f>+'Información ELECTRO PUNO'!A6408</f>
        <v>6407</v>
      </c>
      <c r="B6428" s="26" t="str">
        <f t="shared" si="717"/>
        <v>SICODI</v>
      </c>
      <c r="C6428" s="9" t="str">
        <f t="shared" si="713"/>
        <v>Puno</v>
      </c>
      <c r="D6428" s="9" t="str">
        <f t="shared" si="714"/>
        <v>No Reporta</v>
      </c>
      <c r="E6428" s="9" t="str">
        <f t="shared" si="715"/>
        <v>No Reporta</v>
      </c>
      <c r="F6428" s="194" t="str">
        <f>+'Información ELECTRO PUNO'!E6408</f>
        <v>MT</v>
      </c>
      <c r="G6428" s="194">
        <f>+'Información ELECTRO PUNO'!G6408</f>
        <v>12</v>
      </c>
      <c r="H6428" s="9" t="str">
        <f t="shared" si="716"/>
        <v>Poste</v>
      </c>
      <c r="I6428" s="194" t="str">
        <f>+'Información ELECTRO PUNO'!F6408</f>
        <v>Madera Tratada</v>
      </c>
      <c r="J6428" s="194" t="str">
        <f>+'Información ELECTRO PUNO'!B6408</f>
        <v>PPM20</v>
      </c>
      <c r="K6428" s="9" t="str">
        <f t="shared" si="718"/>
        <v>POSTE DE MADERA TRATADA DE 12 mts. CL.5</v>
      </c>
      <c r="L6428" s="139">
        <f t="shared" si="719"/>
        <v>0.41</v>
      </c>
    </row>
    <row r="6429" spans="1:12" x14ac:dyDescent="0.25">
      <c r="A6429" s="193">
        <f>+'Información ELECTRO PUNO'!A6409</f>
        <v>6408</v>
      </c>
      <c r="B6429" s="26" t="str">
        <f t="shared" si="717"/>
        <v>SICODI</v>
      </c>
      <c r="C6429" s="9" t="str">
        <f t="shared" si="713"/>
        <v>Puno</v>
      </c>
      <c r="D6429" s="9" t="str">
        <f t="shared" si="714"/>
        <v>No Reporta</v>
      </c>
      <c r="E6429" s="9" t="str">
        <f t="shared" si="715"/>
        <v>No Reporta</v>
      </c>
      <c r="F6429" s="194" t="str">
        <f>+'Información ELECTRO PUNO'!E6409</f>
        <v>MT</v>
      </c>
      <c r="G6429" s="194">
        <f>+'Información ELECTRO PUNO'!G6409</f>
        <v>12</v>
      </c>
      <c r="H6429" s="9" t="str">
        <f t="shared" si="716"/>
        <v>Poste</v>
      </c>
      <c r="I6429" s="194" t="str">
        <f>+'Información ELECTRO PUNO'!F6409</f>
        <v>Madera Tratada</v>
      </c>
      <c r="J6429" s="194" t="str">
        <f>+'Información ELECTRO PUNO'!B6409</f>
        <v>PPM20</v>
      </c>
      <c r="K6429" s="9" t="str">
        <f t="shared" si="718"/>
        <v>POSTE DE MADERA TRATADA DE 12 mts. CL.5</v>
      </c>
      <c r="L6429" s="139">
        <f t="shared" si="719"/>
        <v>0.41</v>
      </c>
    </row>
    <row r="6430" spans="1:12" x14ac:dyDescent="0.25">
      <c r="A6430" s="193">
        <f>+'Información ELECTRO PUNO'!A6410</f>
        <v>6409</v>
      </c>
      <c r="B6430" s="26" t="str">
        <f t="shared" si="717"/>
        <v>SICODI</v>
      </c>
      <c r="C6430" s="9" t="str">
        <f t="shared" si="713"/>
        <v>Puno</v>
      </c>
      <c r="D6430" s="9" t="str">
        <f t="shared" si="714"/>
        <v>No Reporta</v>
      </c>
      <c r="E6430" s="9" t="str">
        <f t="shared" si="715"/>
        <v>No Reporta</v>
      </c>
      <c r="F6430" s="194" t="str">
        <f>+'Información ELECTRO PUNO'!E6410</f>
        <v>MT</v>
      </c>
      <c r="G6430" s="194">
        <f>+'Información ELECTRO PUNO'!G6410</f>
        <v>12</v>
      </c>
      <c r="H6430" s="9" t="str">
        <f t="shared" si="716"/>
        <v>Poste</v>
      </c>
      <c r="I6430" s="194" t="str">
        <f>+'Información ELECTRO PUNO'!F6410</f>
        <v>Madera Tratada</v>
      </c>
      <c r="J6430" s="194" t="str">
        <f>+'Información ELECTRO PUNO'!B6410</f>
        <v>PPM20</v>
      </c>
      <c r="K6430" s="9" t="str">
        <f t="shared" si="718"/>
        <v>POSTE DE MADERA TRATADA DE 12 mts. CL.5</v>
      </c>
      <c r="L6430" s="139">
        <f t="shared" si="719"/>
        <v>0.41</v>
      </c>
    </row>
    <row r="6431" spans="1:12" x14ac:dyDescent="0.25">
      <c r="A6431" s="193">
        <f>+'Información ELECTRO PUNO'!A6411</f>
        <v>6410</v>
      </c>
      <c r="B6431" s="26" t="str">
        <f t="shared" si="717"/>
        <v>SICODI</v>
      </c>
      <c r="C6431" s="9" t="str">
        <f t="shared" si="713"/>
        <v>Puno</v>
      </c>
      <c r="D6431" s="9" t="str">
        <f t="shared" si="714"/>
        <v>No Reporta</v>
      </c>
      <c r="E6431" s="9" t="str">
        <f t="shared" si="715"/>
        <v>No Reporta</v>
      </c>
      <c r="F6431" s="194" t="str">
        <f>+'Información ELECTRO PUNO'!E6411</f>
        <v>MT</v>
      </c>
      <c r="G6431" s="194">
        <f>+'Información ELECTRO PUNO'!G6411</f>
        <v>12</v>
      </c>
      <c r="H6431" s="9" t="str">
        <f t="shared" si="716"/>
        <v>Poste</v>
      </c>
      <c r="I6431" s="194" t="str">
        <f>+'Información ELECTRO PUNO'!F6411</f>
        <v>Madera Tratada</v>
      </c>
      <c r="J6431" s="194" t="str">
        <f>+'Información ELECTRO PUNO'!B6411</f>
        <v>PPM20</v>
      </c>
      <c r="K6431" s="9" t="str">
        <f t="shared" si="718"/>
        <v>POSTE DE MADERA TRATADA DE 12 mts. CL.5</v>
      </c>
      <c r="L6431" s="139">
        <f t="shared" si="719"/>
        <v>0.41</v>
      </c>
    </row>
    <row r="6432" spans="1:12" x14ac:dyDescent="0.25">
      <c r="A6432" s="193">
        <f>+'Información ELECTRO PUNO'!A6412</f>
        <v>6411</v>
      </c>
      <c r="B6432" s="26" t="str">
        <f t="shared" si="717"/>
        <v>SICODI</v>
      </c>
      <c r="C6432" s="9" t="str">
        <f t="shared" si="713"/>
        <v>Puno</v>
      </c>
      <c r="D6432" s="9" t="str">
        <f t="shared" si="714"/>
        <v>No Reporta</v>
      </c>
      <c r="E6432" s="9" t="str">
        <f t="shared" si="715"/>
        <v>No Reporta</v>
      </c>
      <c r="F6432" s="194" t="str">
        <f>+'Información ELECTRO PUNO'!E6412</f>
        <v>MT</v>
      </c>
      <c r="G6432" s="194">
        <f>+'Información ELECTRO PUNO'!G6412</f>
        <v>12</v>
      </c>
      <c r="H6432" s="9" t="str">
        <f t="shared" si="716"/>
        <v>Poste</v>
      </c>
      <c r="I6432" s="194" t="str">
        <f>+'Información ELECTRO PUNO'!F6412</f>
        <v>Madera Tratada</v>
      </c>
      <c r="J6432" s="194" t="str">
        <f>+'Información ELECTRO PUNO'!B6412</f>
        <v>PPM20</v>
      </c>
      <c r="K6432" s="9" t="str">
        <f t="shared" si="718"/>
        <v>POSTE DE MADERA TRATADA DE 12 mts. CL.5</v>
      </c>
      <c r="L6432" s="139">
        <f t="shared" si="719"/>
        <v>0.41</v>
      </c>
    </row>
    <row r="6433" spans="1:12" x14ac:dyDescent="0.25">
      <c r="A6433" s="193">
        <f>+'Información ELECTRO PUNO'!A6413</f>
        <v>6412</v>
      </c>
      <c r="B6433" s="26" t="str">
        <f t="shared" si="717"/>
        <v>SICODI</v>
      </c>
      <c r="C6433" s="9" t="str">
        <f t="shared" si="713"/>
        <v>Puno</v>
      </c>
      <c r="D6433" s="9" t="str">
        <f t="shared" si="714"/>
        <v>No Reporta</v>
      </c>
      <c r="E6433" s="9" t="str">
        <f t="shared" si="715"/>
        <v>No Reporta</v>
      </c>
      <c r="F6433" s="194" t="str">
        <f>+'Información ELECTRO PUNO'!E6413</f>
        <v>MT</v>
      </c>
      <c r="G6433" s="194">
        <f>+'Información ELECTRO PUNO'!G6413</f>
        <v>12</v>
      </c>
      <c r="H6433" s="9" t="str">
        <f t="shared" si="716"/>
        <v>Poste</v>
      </c>
      <c r="I6433" s="194" t="str">
        <f>+'Información ELECTRO PUNO'!F6413</f>
        <v>Madera Tratada</v>
      </c>
      <c r="J6433" s="194" t="str">
        <f>+'Información ELECTRO PUNO'!B6413</f>
        <v>PPM20</v>
      </c>
      <c r="K6433" s="9" t="str">
        <f t="shared" si="718"/>
        <v>POSTE DE MADERA TRATADA DE 12 mts. CL.5</v>
      </c>
      <c r="L6433" s="139">
        <f t="shared" si="719"/>
        <v>0.41</v>
      </c>
    </row>
    <row r="6434" spans="1:12" x14ac:dyDescent="0.25">
      <c r="A6434" s="193">
        <f>+'Información ELECTRO PUNO'!A6414</f>
        <v>6413</v>
      </c>
      <c r="B6434" s="26" t="str">
        <f t="shared" si="717"/>
        <v>SICODI</v>
      </c>
      <c r="C6434" s="9" t="str">
        <f t="shared" si="713"/>
        <v>Puno</v>
      </c>
      <c r="D6434" s="9" t="str">
        <f t="shared" si="714"/>
        <v>No Reporta</v>
      </c>
      <c r="E6434" s="9" t="str">
        <f t="shared" si="715"/>
        <v>No Reporta</v>
      </c>
      <c r="F6434" s="194" t="str">
        <f>+'Información ELECTRO PUNO'!E6414</f>
        <v>MT</v>
      </c>
      <c r="G6434" s="194">
        <f>+'Información ELECTRO PUNO'!G6414</f>
        <v>12</v>
      </c>
      <c r="H6434" s="9" t="str">
        <f t="shared" si="716"/>
        <v>Poste</v>
      </c>
      <c r="I6434" s="194" t="str">
        <f>+'Información ELECTRO PUNO'!F6414</f>
        <v>Madera Tratada</v>
      </c>
      <c r="J6434" s="194" t="str">
        <f>+'Información ELECTRO PUNO'!B6414</f>
        <v>PPM20</v>
      </c>
      <c r="K6434" s="9" t="str">
        <f t="shared" si="718"/>
        <v>POSTE DE MADERA TRATADA DE 12 mts. CL.5</v>
      </c>
      <c r="L6434" s="139">
        <f t="shared" si="719"/>
        <v>0.41</v>
      </c>
    </row>
    <row r="6435" spans="1:12" x14ac:dyDescent="0.25">
      <c r="A6435" s="193">
        <f>+'Información ELECTRO PUNO'!A6415</f>
        <v>6414</v>
      </c>
      <c r="B6435" s="26" t="str">
        <f t="shared" si="717"/>
        <v>SICODI</v>
      </c>
      <c r="C6435" s="9" t="str">
        <f t="shared" si="713"/>
        <v>Puno</v>
      </c>
      <c r="D6435" s="9" t="str">
        <f t="shared" si="714"/>
        <v>No Reporta</v>
      </c>
      <c r="E6435" s="9" t="str">
        <f t="shared" si="715"/>
        <v>No Reporta</v>
      </c>
      <c r="F6435" s="194" t="str">
        <f>+'Información ELECTRO PUNO'!E6415</f>
        <v>MT</v>
      </c>
      <c r="G6435" s="194">
        <f>+'Información ELECTRO PUNO'!G6415</f>
        <v>12</v>
      </c>
      <c r="H6435" s="9" t="str">
        <f t="shared" si="716"/>
        <v>Poste</v>
      </c>
      <c r="I6435" s="194" t="str">
        <f>+'Información ELECTRO PUNO'!F6415</f>
        <v>Madera Tratada</v>
      </c>
      <c r="J6435" s="194" t="str">
        <f>+'Información ELECTRO PUNO'!B6415</f>
        <v>PPM20</v>
      </c>
      <c r="K6435" s="9" t="str">
        <f t="shared" si="718"/>
        <v>POSTE DE MADERA TRATADA DE 12 mts. CL.5</v>
      </c>
      <c r="L6435" s="139">
        <f t="shared" si="719"/>
        <v>0.41</v>
      </c>
    </row>
    <row r="6436" spans="1:12" x14ac:dyDescent="0.25">
      <c r="A6436" s="193">
        <f>+'Información ELECTRO PUNO'!A6416</f>
        <v>6415</v>
      </c>
      <c r="B6436" s="26" t="str">
        <f t="shared" si="717"/>
        <v>SICODI</v>
      </c>
      <c r="C6436" s="9" t="str">
        <f t="shared" si="713"/>
        <v>Puno</v>
      </c>
      <c r="D6436" s="9" t="str">
        <f t="shared" si="714"/>
        <v>No Reporta</v>
      </c>
      <c r="E6436" s="9" t="str">
        <f t="shared" si="715"/>
        <v>No Reporta</v>
      </c>
      <c r="F6436" s="194" t="str">
        <f>+'Información ELECTRO PUNO'!E6416</f>
        <v>MT</v>
      </c>
      <c r="G6436" s="194">
        <f>+'Información ELECTRO PUNO'!G6416</f>
        <v>12</v>
      </c>
      <c r="H6436" s="9" t="str">
        <f t="shared" si="716"/>
        <v>Poste</v>
      </c>
      <c r="I6436" s="194" t="str">
        <f>+'Información ELECTRO PUNO'!F6416</f>
        <v>Madera Tratada</v>
      </c>
      <c r="J6436" s="194" t="str">
        <f>+'Información ELECTRO PUNO'!B6416</f>
        <v>PPM20</v>
      </c>
      <c r="K6436" s="9" t="str">
        <f t="shared" si="718"/>
        <v>POSTE DE MADERA TRATADA DE 12 mts. CL.5</v>
      </c>
      <c r="L6436" s="139">
        <f t="shared" si="719"/>
        <v>0.41</v>
      </c>
    </row>
    <row r="6437" spans="1:12" x14ac:dyDescent="0.25">
      <c r="A6437" s="193">
        <f>+'Información ELECTRO PUNO'!A6417</f>
        <v>6416</v>
      </c>
      <c r="B6437" s="26" t="str">
        <f t="shared" si="717"/>
        <v>SICODI</v>
      </c>
      <c r="C6437" s="9" t="str">
        <f t="shared" si="713"/>
        <v>Puno</v>
      </c>
      <c r="D6437" s="9" t="str">
        <f t="shared" si="714"/>
        <v>No Reporta</v>
      </c>
      <c r="E6437" s="9" t="str">
        <f t="shared" si="715"/>
        <v>No Reporta</v>
      </c>
      <c r="F6437" s="194" t="str">
        <f>+'Información ELECTRO PUNO'!E6417</f>
        <v>MT</v>
      </c>
      <c r="G6437" s="194">
        <f>+'Información ELECTRO PUNO'!G6417</f>
        <v>12</v>
      </c>
      <c r="H6437" s="9" t="str">
        <f t="shared" si="716"/>
        <v>Poste</v>
      </c>
      <c r="I6437" s="194" t="str">
        <f>+'Información ELECTRO PUNO'!F6417</f>
        <v>Madera Tratada</v>
      </c>
      <c r="J6437" s="194" t="str">
        <f>+'Información ELECTRO PUNO'!B6417</f>
        <v>PPM20</v>
      </c>
      <c r="K6437" s="9" t="str">
        <f t="shared" si="718"/>
        <v>POSTE DE MADERA TRATADA DE 12 mts. CL.5</v>
      </c>
      <c r="L6437" s="139">
        <f t="shared" si="719"/>
        <v>0.41</v>
      </c>
    </row>
    <row r="6438" spans="1:12" x14ac:dyDescent="0.25">
      <c r="A6438" s="193">
        <f>+'Información ELECTRO PUNO'!A6418</f>
        <v>6417</v>
      </c>
      <c r="B6438" s="26" t="str">
        <f t="shared" si="717"/>
        <v>SICODI</v>
      </c>
      <c r="C6438" s="9" t="str">
        <f t="shared" si="713"/>
        <v>Puno</v>
      </c>
      <c r="D6438" s="9" t="str">
        <f t="shared" si="714"/>
        <v>No Reporta</v>
      </c>
      <c r="E6438" s="9" t="str">
        <f t="shared" si="715"/>
        <v>No Reporta</v>
      </c>
      <c r="F6438" s="194" t="str">
        <f>+'Información ELECTRO PUNO'!E6418</f>
        <v>MT</v>
      </c>
      <c r="G6438" s="194">
        <f>+'Información ELECTRO PUNO'!G6418</f>
        <v>12</v>
      </c>
      <c r="H6438" s="9" t="str">
        <f t="shared" si="716"/>
        <v>Poste</v>
      </c>
      <c r="I6438" s="194" t="str">
        <f>+'Información ELECTRO PUNO'!F6418</f>
        <v>Madera Tratada</v>
      </c>
      <c r="J6438" s="194" t="str">
        <f>+'Información ELECTRO PUNO'!B6418</f>
        <v>PPM20</v>
      </c>
      <c r="K6438" s="9" t="str">
        <f t="shared" si="718"/>
        <v>POSTE DE MADERA TRATADA DE 12 mts. CL.5</v>
      </c>
      <c r="L6438" s="139">
        <f t="shared" si="719"/>
        <v>0.41</v>
      </c>
    </row>
    <row r="6439" spans="1:12" x14ac:dyDescent="0.25">
      <c r="A6439" s="193">
        <f>+'Información ELECTRO PUNO'!A6419</f>
        <v>6418</v>
      </c>
      <c r="B6439" s="26" t="str">
        <f t="shared" si="717"/>
        <v>SICODI</v>
      </c>
      <c r="C6439" s="9" t="str">
        <f t="shared" si="713"/>
        <v>Puno</v>
      </c>
      <c r="D6439" s="9" t="str">
        <f t="shared" si="714"/>
        <v>No Reporta</v>
      </c>
      <c r="E6439" s="9" t="str">
        <f t="shared" si="715"/>
        <v>No Reporta</v>
      </c>
      <c r="F6439" s="194" t="str">
        <f>+'Información ELECTRO PUNO'!E6419</f>
        <v>MT</v>
      </c>
      <c r="G6439" s="194">
        <f>+'Información ELECTRO PUNO'!G6419</f>
        <v>12</v>
      </c>
      <c r="H6439" s="9" t="str">
        <f t="shared" si="716"/>
        <v>Poste</v>
      </c>
      <c r="I6439" s="194" t="str">
        <f>+'Información ELECTRO PUNO'!F6419</f>
        <v>Madera Tratada</v>
      </c>
      <c r="J6439" s="194" t="str">
        <f>+'Información ELECTRO PUNO'!B6419</f>
        <v>PPM20</v>
      </c>
      <c r="K6439" s="9" t="str">
        <f t="shared" si="718"/>
        <v>POSTE DE MADERA TRATADA DE 12 mts. CL.5</v>
      </c>
      <c r="L6439" s="139">
        <f t="shared" si="719"/>
        <v>0.41</v>
      </c>
    </row>
    <row r="6440" spans="1:12" x14ac:dyDescent="0.25">
      <c r="A6440" s="193">
        <f>+'Información ELECTRO PUNO'!A6420</f>
        <v>6419</v>
      </c>
      <c r="B6440" s="26" t="str">
        <f t="shared" si="717"/>
        <v>SICODI</v>
      </c>
      <c r="C6440" s="9" t="str">
        <f t="shared" si="713"/>
        <v>Puno</v>
      </c>
      <c r="D6440" s="9" t="str">
        <f t="shared" si="714"/>
        <v>No Reporta</v>
      </c>
      <c r="E6440" s="9" t="str">
        <f t="shared" si="715"/>
        <v>No Reporta</v>
      </c>
      <c r="F6440" s="194" t="str">
        <f>+'Información ELECTRO PUNO'!E6420</f>
        <v>MT</v>
      </c>
      <c r="G6440" s="194">
        <f>+'Información ELECTRO PUNO'!G6420</f>
        <v>12</v>
      </c>
      <c r="H6440" s="9" t="str">
        <f t="shared" si="716"/>
        <v>Poste</v>
      </c>
      <c r="I6440" s="194" t="str">
        <f>+'Información ELECTRO PUNO'!F6420</f>
        <v>Madera Tratada</v>
      </c>
      <c r="J6440" s="194" t="str">
        <f>+'Información ELECTRO PUNO'!B6420</f>
        <v>PPM20</v>
      </c>
      <c r="K6440" s="9" t="str">
        <f t="shared" si="718"/>
        <v>POSTE DE MADERA TRATADA DE 12 mts. CL.5</v>
      </c>
      <c r="L6440" s="139">
        <f t="shared" si="719"/>
        <v>0.41</v>
      </c>
    </row>
    <row r="6441" spans="1:12" x14ac:dyDescent="0.25">
      <c r="A6441" s="193">
        <f>+'Información ELECTRO PUNO'!A6421</f>
        <v>6420</v>
      </c>
      <c r="B6441" s="26" t="str">
        <f t="shared" si="717"/>
        <v>SICODI</v>
      </c>
      <c r="C6441" s="9" t="str">
        <f t="shared" si="713"/>
        <v>Puno</v>
      </c>
      <c r="D6441" s="9" t="str">
        <f t="shared" si="714"/>
        <v>No Reporta</v>
      </c>
      <c r="E6441" s="9" t="str">
        <f t="shared" si="715"/>
        <v>No Reporta</v>
      </c>
      <c r="F6441" s="194" t="str">
        <f>+'Información ELECTRO PUNO'!E6421</f>
        <v>MT</v>
      </c>
      <c r="G6441" s="194">
        <f>+'Información ELECTRO PUNO'!G6421</f>
        <v>12</v>
      </c>
      <c r="H6441" s="9" t="str">
        <f t="shared" si="716"/>
        <v>Poste</v>
      </c>
      <c r="I6441" s="194" t="str">
        <f>+'Información ELECTRO PUNO'!F6421</f>
        <v>Madera Tratada</v>
      </c>
      <c r="J6441" s="194" t="str">
        <f>+'Información ELECTRO PUNO'!B6421</f>
        <v>PPM20</v>
      </c>
      <c r="K6441" s="9" t="str">
        <f t="shared" si="718"/>
        <v>POSTE DE MADERA TRATADA DE 12 mts. CL.5</v>
      </c>
      <c r="L6441" s="139">
        <f t="shared" si="719"/>
        <v>0.41</v>
      </c>
    </row>
    <row r="6442" spans="1:12" x14ac:dyDescent="0.25">
      <c r="A6442" s="193">
        <f>+'Información ELECTRO PUNO'!A6422</f>
        <v>6421</v>
      </c>
      <c r="B6442" s="26" t="str">
        <f t="shared" si="717"/>
        <v>SICODI</v>
      </c>
      <c r="C6442" s="9" t="str">
        <f t="shared" si="713"/>
        <v>Puno</v>
      </c>
      <c r="D6442" s="9" t="str">
        <f t="shared" si="714"/>
        <v>No Reporta</v>
      </c>
      <c r="E6442" s="9" t="str">
        <f t="shared" si="715"/>
        <v>No Reporta</v>
      </c>
      <c r="F6442" s="194" t="str">
        <f>+'Información ELECTRO PUNO'!E6422</f>
        <v>MT</v>
      </c>
      <c r="G6442" s="194">
        <f>+'Información ELECTRO PUNO'!G6422</f>
        <v>12</v>
      </c>
      <c r="H6442" s="9" t="str">
        <f t="shared" si="716"/>
        <v>Poste</v>
      </c>
      <c r="I6442" s="194" t="str">
        <f>+'Información ELECTRO PUNO'!F6422</f>
        <v>Madera Tratada</v>
      </c>
      <c r="J6442" s="194" t="str">
        <f>+'Información ELECTRO PUNO'!B6422</f>
        <v>PPM20</v>
      </c>
      <c r="K6442" s="9" t="str">
        <f t="shared" si="718"/>
        <v>POSTE DE MADERA TRATADA DE 12 mts. CL.5</v>
      </c>
      <c r="L6442" s="139">
        <f t="shared" si="719"/>
        <v>0.41</v>
      </c>
    </row>
    <row r="6443" spans="1:12" x14ac:dyDescent="0.25">
      <c r="A6443" s="193">
        <f>+'Información ELECTRO PUNO'!A6423</f>
        <v>6422</v>
      </c>
      <c r="B6443" s="26" t="str">
        <f t="shared" si="717"/>
        <v>SICODI</v>
      </c>
      <c r="C6443" s="9" t="str">
        <f t="shared" si="713"/>
        <v>Puno</v>
      </c>
      <c r="D6443" s="9" t="str">
        <f t="shared" si="714"/>
        <v>No Reporta</v>
      </c>
      <c r="E6443" s="9" t="str">
        <f t="shared" si="715"/>
        <v>No Reporta</v>
      </c>
      <c r="F6443" s="194" t="str">
        <f>+'Información ELECTRO PUNO'!E6423</f>
        <v>MT</v>
      </c>
      <c r="G6443" s="194">
        <f>+'Información ELECTRO PUNO'!G6423</f>
        <v>12</v>
      </c>
      <c r="H6443" s="9" t="str">
        <f t="shared" si="716"/>
        <v>Poste</v>
      </c>
      <c r="I6443" s="194" t="str">
        <f>+'Información ELECTRO PUNO'!F6423</f>
        <v>Madera Tratada</v>
      </c>
      <c r="J6443" s="194" t="str">
        <f>+'Información ELECTRO PUNO'!B6423</f>
        <v>PPM20</v>
      </c>
      <c r="K6443" s="9" t="str">
        <f t="shared" si="718"/>
        <v>POSTE DE MADERA TRATADA DE 12 mts. CL.5</v>
      </c>
      <c r="L6443" s="139">
        <f t="shared" si="719"/>
        <v>0.41</v>
      </c>
    </row>
    <row r="6444" spans="1:12" x14ac:dyDescent="0.25">
      <c r="A6444" s="193">
        <f>+'Información ELECTRO PUNO'!A6424</f>
        <v>6423</v>
      </c>
      <c r="B6444" s="26" t="str">
        <f t="shared" si="717"/>
        <v>SICODI</v>
      </c>
      <c r="C6444" s="9" t="str">
        <f t="shared" si="713"/>
        <v>Puno</v>
      </c>
      <c r="D6444" s="9" t="str">
        <f t="shared" si="714"/>
        <v>No Reporta</v>
      </c>
      <c r="E6444" s="9" t="str">
        <f t="shared" si="715"/>
        <v>No Reporta</v>
      </c>
      <c r="F6444" s="194" t="str">
        <f>+'Información ELECTRO PUNO'!E6424</f>
        <v>MT</v>
      </c>
      <c r="G6444" s="194">
        <f>+'Información ELECTRO PUNO'!G6424</f>
        <v>12</v>
      </c>
      <c r="H6444" s="9" t="str">
        <f t="shared" si="716"/>
        <v>Poste</v>
      </c>
      <c r="I6444" s="194" t="str">
        <f>+'Información ELECTRO PUNO'!F6424</f>
        <v>Madera Tratada</v>
      </c>
      <c r="J6444" s="194" t="str">
        <f>+'Información ELECTRO PUNO'!B6424</f>
        <v>PPM20</v>
      </c>
      <c r="K6444" s="9" t="str">
        <f t="shared" si="718"/>
        <v>POSTE DE MADERA TRATADA DE 12 mts. CL.5</v>
      </c>
      <c r="L6444" s="139">
        <f t="shared" si="719"/>
        <v>0.41</v>
      </c>
    </row>
    <row r="6445" spans="1:12" x14ac:dyDescent="0.25">
      <c r="A6445" s="193">
        <f>+'Información ELECTRO PUNO'!A6425</f>
        <v>6424</v>
      </c>
      <c r="B6445" s="26" t="str">
        <f t="shared" si="717"/>
        <v>SICODI</v>
      </c>
      <c r="C6445" s="9" t="str">
        <f t="shared" si="713"/>
        <v>Puno</v>
      </c>
      <c r="D6445" s="9" t="str">
        <f t="shared" si="714"/>
        <v>No Reporta</v>
      </c>
      <c r="E6445" s="9" t="str">
        <f t="shared" si="715"/>
        <v>No Reporta</v>
      </c>
      <c r="F6445" s="194" t="str">
        <f>+'Información ELECTRO PUNO'!E6425</f>
        <v>MT</v>
      </c>
      <c r="G6445" s="194">
        <f>+'Información ELECTRO PUNO'!G6425</f>
        <v>12</v>
      </c>
      <c r="H6445" s="9" t="str">
        <f t="shared" si="716"/>
        <v>Poste</v>
      </c>
      <c r="I6445" s="194" t="str">
        <f>+'Información ELECTRO PUNO'!F6425</f>
        <v>Madera Tratada</v>
      </c>
      <c r="J6445" s="194" t="str">
        <f>+'Información ELECTRO PUNO'!B6425</f>
        <v>PPM20</v>
      </c>
      <c r="K6445" s="9" t="str">
        <f t="shared" si="718"/>
        <v>POSTE DE MADERA TRATADA DE 12 mts. CL.5</v>
      </c>
      <c r="L6445" s="139">
        <f t="shared" si="719"/>
        <v>0.41</v>
      </c>
    </row>
    <row r="6446" spans="1:12" x14ac:dyDescent="0.25">
      <c r="A6446" s="193">
        <f>+'Información ELECTRO PUNO'!A6426</f>
        <v>6425</v>
      </c>
      <c r="B6446" s="26" t="str">
        <f t="shared" si="717"/>
        <v>SICODI</v>
      </c>
      <c r="C6446" s="9" t="str">
        <f t="shared" si="713"/>
        <v>Puno</v>
      </c>
      <c r="D6446" s="9" t="str">
        <f t="shared" si="714"/>
        <v>No Reporta</v>
      </c>
      <c r="E6446" s="9" t="str">
        <f t="shared" si="715"/>
        <v>No Reporta</v>
      </c>
      <c r="F6446" s="194" t="str">
        <f>+'Información ELECTRO PUNO'!E6426</f>
        <v>MT</v>
      </c>
      <c r="G6446" s="194">
        <f>+'Información ELECTRO PUNO'!G6426</f>
        <v>12</v>
      </c>
      <c r="H6446" s="9" t="str">
        <f t="shared" si="716"/>
        <v>Poste</v>
      </c>
      <c r="I6446" s="194" t="str">
        <f>+'Información ELECTRO PUNO'!F6426</f>
        <v>Madera Tratada</v>
      </c>
      <c r="J6446" s="194" t="str">
        <f>+'Información ELECTRO PUNO'!B6426</f>
        <v>PPM20</v>
      </c>
      <c r="K6446" s="9" t="str">
        <f t="shared" si="718"/>
        <v>POSTE DE MADERA TRATADA DE 12 mts. CL.5</v>
      </c>
      <c r="L6446" s="139">
        <f t="shared" si="719"/>
        <v>0.41</v>
      </c>
    </row>
    <row r="6447" spans="1:12" x14ac:dyDescent="0.25">
      <c r="A6447" s="193">
        <f>+'Información ELECTRO PUNO'!A6427</f>
        <v>6426</v>
      </c>
      <c r="B6447" s="26" t="str">
        <f t="shared" si="717"/>
        <v>SICODI</v>
      </c>
      <c r="C6447" s="9" t="str">
        <f t="shared" si="713"/>
        <v>Puno</v>
      </c>
      <c r="D6447" s="9" t="str">
        <f t="shared" si="714"/>
        <v>No Reporta</v>
      </c>
      <c r="E6447" s="9" t="str">
        <f t="shared" si="715"/>
        <v>No Reporta</v>
      </c>
      <c r="F6447" s="194" t="str">
        <f>+'Información ELECTRO PUNO'!E6427</f>
        <v>MT</v>
      </c>
      <c r="G6447" s="194">
        <f>+'Información ELECTRO PUNO'!G6427</f>
        <v>12</v>
      </c>
      <c r="H6447" s="9" t="str">
        <f t="shared" si="716"/>
        <v>Poste</v>
      </c>
      <c r="I6447" s="194" t="str">
        <f>+'Información ELECTRO PUNO'!F6427</f>
        <v>Madera Tratada</v>
      </c>
      <c r="J6447" s="194" t="str">
        <f>+'Información ELECTRO PUNO'!B6427</f>
        <v>PPM20</v>
      </c>
      <c r="K6447" s="9" t="str">
        <f t="shared" si="718"/>
        <v>POSTE DE MADERA TRATADA DE 12 mts. CL.5</v>
      </c>
      <c r="L6447" s="139">
        <f t="shared" si="719"/>
        <v>0.41</v>
      </c>
    </row>
    <row r="6448" spans="1:12" x14ac:dyDescent="0.25">
      <c r="A6448" s="193">
        <f>+'Información ELECTRO PUNO'!A6428</f>
        <v>6427</v>
      </c>
      <c r="B6448" s="26" t="str">
        <f t="shared" si="717"/>
        <v>SICODI</v>
      </c>
      <c r="C6448" s="9" t="str">
        <f t="shared" si="713"/>
        <v>Puno</v>
      </c>
      <c r="D6448" s="9" t="str">
        <f t="shared" si="714"/>
        <v>No Reporta</v>
      </c>
      <c r="E6448" s="9" t="str">
        <f t="shared" si="715"/>
        <v>No Reporta</v>
      </c>
      <c r="F6448" s="194" t="str">
        <f>+'Información ELECTRO PUNO'!E6428</f>
        <v>MT</v>
      </c>
      <c r="G6448" s="194">
        <f>+'Información ELECTRO PUNO'!G6428</f>
        <v>12</v>
      </c>
      <c r="H6448" s="9" t="str">
        <f t="shared" si="716"/>
        <v>Poste</v>
      </c>
      <c r="I6448" s="194" t="str">
        <f>+'Información ELECTRO PUNO'!F6428</f>
        <v>Madera Tratada</v>
      </c>
      <c r="J6448" s="194" t="str">
        <f>+'Información ELECTRO PUNO'!B6428</f>
        <v>PPM20</v>
      </c>
      <c r="K6448" s="9" t="str">
        <f t="shared" si="718"/>
        <v>POSTE DE MADERA TRATADA DE 12 mts. CL.5</v>
      </c>
      <c r="L6448" s="139">
        <f t="shared" si="719"/>
        <v>0.41</v>
      </c>
    </row>
    <row r="6449" spans="1:23" x14ac:dyDescent="0.25">
      <c r="A6449" s="193">
        <f>+'Información ELECTRO PUNO'!A6429</f>
        <v>6428</v>
      </c>
      <c r="B6449" s="26" t="str">
        <f t="shared" si="717"/>
        <v>SICODI</v>
      </c>
      <c r="C6449" s="9" t="str">
        <f t="shared" si="713"/>
        <v>Puno</v>
      </c>
      <c r="D6449" s="9" t="str">
        <f t="shared" si="714"/>
        <v>No Reporta</v>
      </c>
      <c r="E6449" s="9" t="str">
        <f t="shared" si="715"/>
        <v>No Reporta</v>
      </c>
      <c r="F6449" s="194" t="str">
        <f>+'Información ELECTRO PUNO'!E6429</f>
        <v>MT</v>
      </c>
      <c r="G6449" s="194">
        <f>+'Información ELECTRO PUNO'!G6429</f>
        <v>12</v>
      </c>
      <c r="H6449" s="9" t="str">
        <f t="shared" si="716"/>
        <v>Poste</v>
      </c>
      <c r="I6449" s="194" t="str">
        <f>+'Información ELECTRO PUNO'!F6429</f>
        <v>Madera Tratada</v>
      </c>
      <c r="J6449" s="194" t="str">
        <f>+'Información ELECTRO PUNO'!B6429</f>
        <v>PPM20</v>
      </c>
      <c r="K6449" s="9" t="str">
        <f t="shared" si="718"/>
        <v>POSTE DE MADERA TRATADA DE 12 mts. CL.5</v>
      </c>
      <c r="L6449" s="139">
        <f t="shared" si="719"/>
        <v>0.41</v>
      </c>
    </row>
    <row r="6450" spans="1:23" x14ac:dyDescent="0.25">
      <c r="A6450" s="193">
        <f>+'Información ELECTRO PUNO'!A6430</f>
        <v>6429</v>
      </c>
      <c r="B6450" s="26" t="str">
        <f t="shared" si="717"/>
        <v>SICODI</v>
      </c>
      <c r="C6450" s="9" t="str">
        <f t="shared" si="713"/>
        <v>Puno</v>
      </c>
      <c r="D6450" s="9" t="str">
        <f t="shared" si="714"/>
        <v>No Reporta</v>
      </c>
      <c r="E6450" s="9" t="str">
        <f t="shared" si="715"/>
        <v>No Reporta</v>
      </c>
      <c r="F6450" s="194" t="str">
        <f>+'Información ELECTRO PUNO'!E6430</f>
        <v>MT</v>
      </c>
      <c r="G6450" s="194">
        <f>+'Información ELECTRO PUNO'!G6430</f>
        <v>12</v>
      </c>
      <c r="H6450" s="9" t="str">
        <f t="shared" si="716"/>
        <v>Poste</v>
      </c>
      <c r="I6450" s="194" t="str">
        <f>+'Información ELECTRO PUNO'!F6430</f>
        <v>Madera Tratada</v>
      </c>
      <c r="J6450" s="194" t="str">
        <f>+'Información ELECTRO PUNO'!B6430</f>
        <v>PPM20</v>
      </c>
      <c r="K6450" s="9" t="str">
        <f t="shared" si="718"/>
        <v>POSTE DE MADERA TRATADA DE 12 mts. CL.5</v>
      </c>
      <c r="L6450" s="139">
        <f t="shared" si="719"/>
        <v>0.41</v>
      </c>
    </row>
    <row r="6451" spans="1:23" x14ac:dyDescent="0.25">
      <c r="A6451" s="193">
        <f>+'Información ELECTRO PUNO'!A6431</f>
        <v>6430</v>
      </c>
      <c r="B6451" s="26" t="str">
        <f t="shared" si="717"/>
        <v>SICODI</v>
      </c>
      <c r="C6451" s="9" t="str">
        <f t="shared" si="713"/>
        <v>Puno</v>
      </c>
      <c r="D6451" s="9" t="str">
        <f t="shared" si="714"/>
        <v>No Reporta</v>
      </c>
      <c r="E6451" s="9" t="str">
        <f t="shared" si="715"/>
        <v>No Reporta</v>
      </c>
      <c r="F6451" s="194" t="str">
        <f>+'Información ELECTRO PUNO'!E6431</f>
        <v>MT</v>
      </c>
      <c r="G6451" s="194">
        <f>+'Información ELECTRO PUNO'!G6431</f>
        <v>12</v>
      </c>
      <c r="H6451" s="9" t="str">
        <f t="shared" si="716"/>
        <v>Poste</v>
      </c>
      <c r="I6451" s="194" t="str">
        <f>+'Información ELECTRO PUNO'!F6431</f>
        <v>Madera Tratada</v>
      </c>
      <c r="J6451" s="194" t="str">
        <f>+'Información ELECTRO PUNO'!B6431</f>
        <v>PPM20</v>
      </c>
      <c r="K6451" s="9" t="str">
        <f t="shared" si="718"/>
        <v>POSTE DE MADERA TRATADA DE 12 mts. CL.5</v>
      </c>
      <c r="L6451" s="139">
        <f t="shared" si="719"/>
        <v>0.41</v>
      </c>
    </row>
    <row r="6452" spans="1:23" x14ac:dyDescent="0.25">
      <c r="A6452" s="193">
        <f>+'Información ELECTRO PUNO'!A6432</f>
        <v>6431</v>
      </c>
      <c r="B6452" s="26" t="str">
        <f t="shared" si="717"/>
        <v>SICODI</v>
      </c>
      <c r="C6452" s="9" t="str">
        <f t="shared" si="713"/>
        <v>Puno</v>
      </c>
      <c r="D6452" s="9" t="str">
        <f t="shared" si="714"/>
        <v>No Reporta</v>
      </c>
      <c r="E6452" s="9" t="str">
        <f t="shared" si="715"/>
        <v>No Reporta</v>
      </c>
      <c r="F6452" s="194" t="str">
        <f>+'Información ELECTRO PUNO'!E6432</f>
        <v>MT</v>
      </c>
      <c r="G6452" s="194">
        <f>+'Información ELECTRO PUNO'!G6432</f>
        <v>12</v>
      </c>
      <c r="H6452" s="9" t="str">
        <f t="shared" si="716"/>
        <v>Poste</v>
      </c>
      <c r="I6452" s="194" t="str">
        <f>+'Información ELECTRO PUNO'!F6432</f>
        <v>Madera Tratada</v>
      </c>
      <c r="J6452" s="194" t="str">
        <f>+'Información ELECTRO PUNO'!B6432</f>
        <v>PPM20</v>
      </c>
      <c r="K6452" s="9" t="str">
        <f t="shared" si="718"/>
        <v>POSTE DE MADERA TRATADA DE 12 mts. CL.5</v>
      </c>
      <c r="L6452" s="139">
        <f t="shared" si="719"/>
        <v>0.41</v>
      </c>
    </row>
    <row r="6453" spans="1:23" x14ac:dyDescent="0.25">
      <c r="A6453" s="193">
        <f>+'Información ELECTRO PUNO'!A6433</f>
        <v>6432</v>
      </c>
      <c r="B6453" s="26" t="str">
        <f t="shared" si="717"/>
        <v>SICODI</v>
      </c>
      <c r="C6453" s="9" t="str">
        <f t="shared" si="713"/>
        <v>Puno</v>
      </c>
      <c r="D6453" s="9" t="str">
        <f t="shared" si="714"/>
        <v>No Reporta</v>
      </c>
      <c r="E6453" s="9" t="str">
        <f t="shared" si="715"/>
        <v>No Reporta</v>
      </c>
      <c r="F6453" s="194" t="str">
        <f>+'Información ELECTRO PUNO'!E6433</f>
        <v>MT</v>
      </c>
      <c r="G6453" s="194">
        <f>+'Información ELECTRO PUNO'!G6433</f>
        <v>12</v>
      </c>
      <c r="H6453" s="9" t="str">
        <f t="shared" si="716"/>
        <v>Poste</v>
      </c>
      <c r="I6453" s="194" t="str">
        <f>+'Información ELECTRO PUNO'!F6433</f>
        <v>Madera Tratada</v>
      </c>
      <c r="J6453" s="194" t="str">
        <f>+'Información ELECTRO PUNO'!B6433</f>
        <v>PPM20</v>
      </c>
      <c r="K6453" s="9" t="str">
        <f t="shared" si="718"/>
        <v>POSTE DE MADERA TRATADA DE 12 mts. CL.5</v>
      </c>
      <c r="L6453" s="139">
        <f t="shared" si="719"/>
        <v>0.41</v>
      </c>
    </row>
    <row r="6454" spans="1:23" x14ac:dyDescent="0.25">
      <c r="A6454" s="193">
        <f>+'Información ELECTRO PUNO'!A6434</f>
        <v>6433</v>
      </c>
      <c r="B6454" s="26" t="str">
        <f t="shared" si="717"/>
        <v>SICODI</v>
      </c>
      <c r="C6454" s="9" t="str">
        <f t="shared" si="713"/>
        <v>Puno</v>
      </c>
      <c r="D6454" s="9" t="str">
        <f t="shared" si="714"/>
        <v>No Reporta</v>
      </c>
      <c r="E6454" s="9" t="str">
        <f t="shared" si="715"/>
        <v>No Reporta</v>
      </c>
      <c r="F6454" s="194" t="str">
        <f>+'Información ELECTRO PUNO'!E6434</f>
        <v>MT</v>
      </c>
      <c r="G6454" s="194">
        <f>+'Información ELECTRO PUNO'!G6434</f>
        <v>12</v>
      </c>
      <c r="H6454" s="9" t="str">
        <f t="shared" si="716"/>
        <v>Poste</v>
      </c>
      <c r="I6454" s="194" t="str">
        <f>+'Información ELECTRO PUNO'!F6434</f>
        <v>Madera Tratada</v>
      </c>
      <c r="J6454" s="194" t="str">
        <f>+'Información ELECTRO PUNO'!B6434</f>
        <v>PPM20</v>
      </c>
      <c r="K6454" s="9" t="str">
        <f t="shared" si="718"/>
        <v>POSTE DE MADERA TRATADA DE 12 mts. CL.5</v>
      </c>
      <c r="L6454" s="139">
        <f t="shared" si="719"/>
        <v>0.41</v>
      </c>
    </row>
    <row r="6455" spans="1:23" x14ac:dyDescent="0.25">
      <c r="A6455" s="193">
        <f>+'Información ELECTRO PUNO'!A6435</f>
        <v>6434</v>
      </c>
      <c r="B6455" s="26" t="str">
        <f t="shared" si="717"/>
        <v>SICODI</v>
      </c>
      <c r="C6455" s="9" t="str">
        <f t="shared" si="713"/>
        <v>Puno</v>
      </c>
      <c r="D6455" s="9" t="str">
        <f t="shared" si="714"/>
        <v>No Reporta</v>
      </c>
      <c r="E6455" s="9" t="str">
        <f t="shared" si="715"/>
        <v>No Reporta</v>
      </c>
      <c r="F6455" s="194" t="str">
        <f>+'Información ELECTRO PUNO'!E6435</f>
        <v>MT</v>
      </c>
      <c r="G6455" s="194">
        <f>+'Información ELECTRO PUNO'!G6435</f>
        <v>12</v>
      </c>
      <c r="H6455" s="9" t="str">
        <f t="shared" si="716"/>
        <v>Poste</v>
      </c>
      <c r="I6455" s="194" t="str">
        <f>+'Información ELECTRO PUNO'!F6435</f>
        <v>Madera Tratada</v>
      </c>
      <c r="J6455" s="194" t="str">
        <f>+'Información ELECTRO PUNO'!B6435</f>
        <v>PPM20</v>
      </c>
      <c r="K6455" s="9" t="str">
        <f t="shared" si="718"/>
        <v>POSTE DE MADERA TRATADA DE 12 mts. CL.5</v>
      </c>
      <c r="L6455" s="139">
        <f t="shared" si="719"/>
        <v>0.41</v>
      </c>
    </row>
    <row r="6456" spans="1:23" x14ac:dyDescent="0.25">
      <c r="A6456" s="193">
        <f>+'Información ELECTRO PUNO'!A6436</f>
        <v>6435</v>
      </c>
      <c r="B6456" s="26" t="str">
        <f t="shared" si="717"/>
        <v>SICODI</v>
      </c>
      <c r="C6456" s="9" t="str">
        <f t="shared" si="713"/>
        <v>Puno</v>
      </c>
      <c r="D6456" s="9" t="str">
        <f t="shared" si="714"/>
        <v>No Reporta</v>
      </c>
      <c r="E6456" s="9" t="str">
        <f t="shared" si="715"/>
        <v>No Reporta</v>
      </c>
      <c r="F6456" s="194" t="str">
        <f>+'Información ELECTRO PUNO'!E6436</f>
        <v>MT</v>
      </c>
      <c r="G6456" s="194">
        <f>+'Información ELECTRO PUNO'!G6436</f>
        <v>12</v>
      </c>
      <c r="H6456" s="9" t="str">
        <f t="shared" si="716"/>
        <v>Poste</v>
      </c>
      <c r="I6456" s="194" t="str">
        <f>+'Información ELECTRO PUNO'!F6436</f>
        <v>Madera Tratada</v>
      </c>
      <c r="J6456" s="194" t="str">
        <f>+'Información ELECTRO PUNO'!B6436</f>
        <v>PPM20</v>
      </c>
      <c r="K6456" s="9" t="str">
        <f t="shared" si="718"/>
        <v>POSTE DE MADERA TRATADA DE 12 mts. CL.5</v>
      </c>
      <c r="L6456" s="139">
        <f t="shared" si="719"/>
        <v>0.41</v>
      </c>
    </row>
    <row r="6457" spans="1:23" x14ac:dyDescent="0.25">
      <c r="A6457" s="193">
        <f>+'Información ELECTRO PUNO'!A6437</f>
        <v>6436</v>
      </c>
      <c r="B6457" s="26" t="str">
        <f t="shared" si="717"/>
        <v>SICODI</v>
      </c>
      <c r="C6457" s="9" t="str">
        <f t="shared" si="713"/>
        <v>Puno</v>
      </c>
      <c r="D6457" s="9" t="str">
        <f t="shared" si="714"/>
        <v>No Reporta</v>
      </c>
      <c r="E6457" s="9" t="str">
        <f t="shared" si="715"/>
        <v>No Reporta</v>
      </c>
      <c r="F6457" s="194" t="str">
        <f>+'Información ELECTRO PUNO'!E6437</f>
        <v>MT</v>
      </c>
      <c r="G6457" s="194">
        <f>+'Información ELECTRO PUNO'!G6437</f>
        <v>12</v>
      </c>
      <c r="H6457" s="9" t="str">
        <f t="shared" si="716"/>
        <v>Poste</v>
      </c>
      <c r="I6457" s="194" t="str">
        <f>+'Información ELECTRO PUNO'!F6437</f>
        <v>Madera Tratada</v>
      </c>
      <c r="J6457" s="194" t="str">
        <f>+'Información ELECTRO PUNO'!B6437</f>
        <v>PPM20</v>
      </c>
      <c r="K6457" s="9" t="str">
        <f t="shared" si="718"/>
        <v>POSTE DE MADERA TRATADA DE 12 mts. CL.5</v>
      </c>
      <c r="L6457" s="139">
        <f t="shared" si="719"/>
        <v>0.41</v>
      </c>
    </row>
    <row r="6458" spans="1:23" x14ac:dyDescent="0.25">
      <c r="A6458" s="193">
        <f>+'Información ELECTRO PUNO'!A6438</f>
        <v>6437</v>
      </c>
      <c r="B6458" s="26" t="str">
        <f t="shared" si="717"/>
        <v>SICODI</v>
      </c>
      <c r="C6458" s="9" t="str">
        <f t="shared" si="713"/>
        <v>Puno</v>
      </c>
      <c r="D6458" s="9" t="str">
        <f t="shared" si="714"/>
        <v>No Reporta</v>
      </c>
      <c r="E6458" s="9" t="str">
        <f t="shared" si="715"/>
        <v>No Reporta</v>
      </c>
      <c r="F6458" s="194" t="str">
        <f>+'Información ELECTRO PUNO'!E6438</f>
        <v>MT</v>
      </c>
      <c r="G6458" s="194">
        <f>+'Información ELECTRO PUNO'!G6438</f>
        <v>12</v>
      </c>
      <c r="H6458" s="9" t="str">
        <f t="shared" si="716"/>
        <v>Poste</v>
      </c>
      <c r="I6458" s="194" t="str">
        <f>+'Información ELECTRO PUNO'!F6438</f>
        <v>Madera Tratada</v>
      </c>
      <c r="J6458" s="194" t="str">
        <f>+'Información ELECTRO PUNO'!B6438</f>
        <v>PPM20</v>
      </c>
      <c r="K6458" s="9" t="str">
        <f t="shared" si="718"/>
        <v>POSTE DE MADERA TRATADA DE 12 mts. CL.5</v>
      </c>
      <c r="L6458" s="139">
        <f t="shared" si="719"/>
        <v>0.41</v>
      </c>
    </row>
    <row r="6459" spans="1:23" x14ac:dyDescent="0.25">
      <c r="A6459" s="193">
        <f>+'Información ELECTRO PUNO'!A6439</f>
        <v>6438</v>
      </c>
      <c r="B6459" s="26" t="str">
        <f t="shared" si="717"/>
        <v>SICODI</v>
      </c>
      <c r="C6459" s="9" t="str">
        <f t="shared" si="713"/>
        <v>Puno</v>
      </c>
      <c r="D6459" s="9" t="str">
        <f t="shared" si="714"/>
        <v>No Reporta</v>
      </c>
      <c r="E6459" s="9" t="str">
        <f t="shared" si="715"/>
        <v>No Reporta</v>
      </c>
      <c r="F6459" s="194" t="str">
        <f>+'Información ELECTRO PUNO'!E6439</f>
        <v>BT</v>
      </c>
      <c r="G6459" s="194">
        <f>+'Información ELECTRO PUNO'!G6439</f>
        <v>8</v>
      </c>
      <c r="H6459" s="9" t="str">
        <f t="shared" si="716"/>
        <v>Poste</v>
      </c>
      <c r="I6459" s="194" t="str">
        <f>+'Información ELECTRO PUNO'!F6439</f>
        <v>Concreto Armado</v>
      </c>
      <c r="J6459" s="194" t="str">
        <f>+'Información ELECTRO PUNO'!B6439</f>
        <v>PPC06</v>
      </c>
      <c r="K6459" s="9" t="str">
        <f t="shared" si="718"/>
        <v>POSTE DE CONCRETO ARMADO DE  8/300/120/240</v>
      </c>
      <c r="L6459" s="139">
        <f t="shared" si="719"/>
        <v>0.14000000000000001</v>
      </c>
    </row>
    <row r="6460" spans="1:23" x14ac:dyDescent="0.25">
      <c r="A6460" s="193">
        <f>+'Información ELECTRO PUNO'!A6440</f>
        <v>6439</v>
      </c>
      <c r="B6460" s="26" t="str">
        <f t="shared" si="717"/>
        <v>SICODI</v>
      </c>
      <c r="C6460" s="9" t="str">
        <f t="shared" si="713"/>
        <v>Puno</v>
      </c>
      <c r="D6460" s="9" t="str">
        <f t="shared" si="714"/>
        <v>No Reporta</v>
      </c>
      <c r="E6460" s="9" t="str">
        <f t="shared" si="715"/>
        <v>No Reporta</v>
      </c>
      <c r="F6460" s="194" t="str">
        <f>+'Información ELECTRO PUNO'!E6440</f>
        <v>BT</v>
      </c>
      <c r="G6460" s="194">
        <f>+'Información ELECTRO PUNO'!G6440</f>
        <v>8</v>
      </c>
      <c r="H6460" s="9" t="str">
        <f t="shared" si="716"/>
        <v>Poste</v>
      </c>
      <c r="I6460" s="194" t="str">
        <f>+'Información ELECTRO PUNO'!F6440</f>
        <v>Concreto Armado</v>
      </c>
      <c r="J6460" s="194" t="str">
        <f>+'Información ELECTRO PUNO'!B6440</f>
        <v>PPC06</v>
      </c>
      <c r="K6460" s="9" t="str">
        <f t="shared" si="718"/>
        <v>POSTE DE CONCRETO ARMADO DE  8/300/120/240</v>
      </c>
      <c r="L6460" s="139">
        <f t="shared" si="719"/>
        <v>0.14000000000000001</v>
      </c>
    </row>
    <row r="6461" spans="1:23" x14ac:dyDescent="0.25">
      <c r="A6461" s="193">
        <f>+'Información ELECTRO PUNO'!A6441</f>
        <v>6440</v>
      </c>
      <c r="B6461" s="26" t="str">
        <f t="shared" si="717"/>
        <v>SICODI</v>
      </c>
      <c r="C6461" s="9" t="str">
        <f t="shared" si="713"/>
        <v>Puno</v>
      </c>
      <c r="D6461" s="9" t="str">
        <f t="shared" si="714"/>
        <v>No Reporta</v>
      </c>
      <c r="E6461" s="9" t="str">
        <f t="shared" si="715"/>
        <v>No Reporta</v>
      </c>
      <c r="F6461" s="194" t="str">
        <f>+'Información ELECTRO PUNO'!E6441</f>
        <v>BT</v>
      </c>
      <c r="G6461" s="194">
        <f>+'Información ELECTRO PUNO'!G6441</f>
        <v>8</v>
      </c>
      <c r="H6461" s="9" t="str">
        <f t="shared" si="716"/>
        <v>Poste</v>
      </c>
      <c r="I6461" s="194" t="str">
        <f>+'Información ELECTRO PUNO'!F6441</f>
        <v>Concreto Armado</v>
      </c>
      <c r="J6461" s="194" t="str">
        <f>+'Información ELECTRO PUNO'!B6441</f>
        <v>PPC06</v>
      </c>
      <c r="K6461" s="9" t="str">
        <f t="shared" si="718"/>
        <v>POSTE DE CONCRETO ARMADO DE  8/300/120/240</v>
      </c>
      <c r="L6461" s="139">
        <f t="shared" si="719"/>
        <v>0.14000000000000001</v>
      </c>
    </row>
    <row r="6462" spans="1:23" x14ac:dyDescent="0.25">
      <c r="A6462"/>
      <c r="B6462"/>
      <c r="C6462"/>
      <c r="D6462"/>
      <c r="E6462"/>
      <c r="F6462"/>
      <c r="G6462"/>
      <c r="H6462"/>
      <c r="I6462"/>
      <c r="J6462"/>
      <c r="K6462"/>
      <c r="L6462" s="195">
        <f>SUM(L22:L6461)</f>
        <v>15680.239999999878</v>
      </c>
      <c r="M6462"/>
      <c r="N6462"/>
      <c r="O6462"/>
      <c r="P6462"/>
      <c r="Q6462"/>
      <c r="R6462"/>
      <c r="S6462"/>
      <c r="T6462"/>
      <c r="U6462"/>
      <c r="V6462"/>
      <c r="W6462"/>
    </row>
    <row r="6463" spans="1:23" x14ac:dyDescent="0.25">
      <c r="A6463"/>
      <c r="B6463"/>
      <c r="C6463"/>
      <c r="D6463"/>
      <c r="E6463"/>
      <c r="F6463"/>
      <c r="G6463"/>
      <c r="H6463"/>
      <c r="I6463"/>
      <c r="J6463"/>
      <c r="K6463"/>
      <c r="L6463"/>
      <c r="M6463"/>
      <c r="N6463"/>
      <c r="O6463"/>
      <c r="P6463"/>
      <c r="Q6463"/>
      <c r="R6463"/>
      <c r="S6463"/>
      <c r="T6463"/>
      <c r="U6463"/>
      <c r="V6463"/>
      <c r="W6463"/>
    </row>
    <row r="6464" spans="1:23" x14ac:dyDescent="0.25">
      <c r="A6464"/>
      <c r="B6464"/>
      <c r="C6464"/>
      <c r="D6464"/>
      <c r="E6464"/>
      <c r="F6464"/>
      <c r="G6464"/>
      <c r="H6464"/>
      <c r="I6464"/>
      <c r="J6464"/>
      <c r="K6464"/>
      <c r="L6464"/>
      <c r="M6464"/>
      <c r="N6464"/>
      <c r="O6464"/>
      <c r="P6464"/>
      <c r="Q6464"/>
      <c r="R6464"/>
      <c r="S6464"/>
      <c r="T6464"/>
      <c r="U6464"/>
      <c r="V6464"/>
      <c r="W6464"/>
    </row>
    <row r="6465" spans="1:23" x14ac:dyDescent="0.25">
      <c r="A6465"/>
      <c r="B6465"/>
      <c r="C6465"/>
      <c r="D6465"/>
      <c r="E6465"/>
      <c r="F6465"/>
      <c r="G6465"/>
      <c r="H6465"/>
      <c r="I6465"/>
      <c r="J6465"/>
      <c r="K6465"/>
      <c r="L6465"/>
      <c r="M6465"/>
      <c r="N6465"/>
      <c r="O6465"/>
      <c r="P6465"/>
      <c r="Q6465"/>
      <c r="R6465"/>
      <c r="S6465"/>
      <c r="T6465"/>
      <c r="U6465"/>
      <c r="V6465"/>
      <c r="W6465"/>
    </row>
    <row r="6466" spans="1:23" x14ac:dyDescent="0.25">
      <c r="A6466"/>
      <c r="B6466"/>
      <c r="C6466"/>
      <c r="D6466"/>
      <c r="E6466"/>
      <c r="F6466"/>
      <c r="G6466"/>
      <c r="H6466"/>
      <c r="I6466"/>
      <c r="J6466"/>
      <c r="K6466"/>
      <c r="L6466"/>
      <c r="M6466"/>
      <c r="N6466"/>
      <c r="O6466"/>
      <c r="P6466"/>
      <c r="Q6466"/>
      <c r="R6466"/>
      <c r="S6466"/>
      <c r="T6466"/>
      <c r="U6466"/>
      <c r="V6466"/>
      <c r="W6466"/>
    </row>
    <row r="6467" spans="1:23" x14ac:dyDescent="0.25">
      <c r="A6467"/>
      <c r="B6467"/>
      <c r="C6467"/>
      <c r="D6467"/>
      <c r="E6467"/>
      <c r="F6467"/>
      <c r="G6467"/>
      <c r="H6467"/>
      <c r="I6467"/>
      <c r="J6467"/>
      <c r="K6467"/>
      <c r="L6467"/>
      <c r="M6467"/>
      <c r="N6467"/>
      <c r="O6467"/>
      <c r="P6467"/>
      <c r="Q6467"/>
      <c r="R6467"/>
      <c r="S6467"/>
      <c r="T6467"/>
      <c r="U6467"/>
      <c r="V6467"/>
      <c r="W6467"/>
    </row>
    <row r="6468" spans="1:23" x14ac:dyDescent="0.25">
      <c r="A6468"/>
      <c r="B6468"/>
      <c r="C6468"/>
      <c r="D6468"/>
      <c r="E6468"/>
      <c r="F6468"/>
      <c r="G6468"/>
      <c r="H6468"/>
      <c r="I6468"/>
      <c r="J6468"/>
      <c r="K6468"/>
      <c r="L6468"/>
      <c r="M6468"/>
      <c r="N6468"/>
      <c r="O6468"/>
      <c r="P6468"/>
      <c r="Q6468"/>
      <c r="R6468"/>
      <c r="S6468"/>
      <c r="T6468"/>
      <c r="U6468"/>
      <c r="V6468"/>
      <c r="W6468"/>
    </row>
    <row r="6469" spans="1:23" x14ac:dyDescent="0.25">
      <c r="A6469"/>
      <c r="B6469"/>
      <c r="C6469"/>
      <c r="D6469"/>
      <c r="E6469"/>
      <c r="F6469"/>
      <c r="G6469"/>
      <c r="H6469"/>
      <c r="I6469"/>
      <c r="J6469"/>
      <c r="K6469"/>
      <c r="L6469"/>
      <c r="M6469"/>
      <c r="N6469"/>
      <c r="O6469"/>
      <c r="P6469"/>
      <c r="Q6469"/>
      <c r="R6469"/>
      <c r="S6469"/>
      <c r="T6469"/>
      <c r="U6469"/>
      <c r="V6469"/>
      <c r="W6469"/>
    </row>
    <row r="6470" spans="1:23" x14ac:dyDescent="0.25">
      <c r="A6470"/>
      <c r="B6470"/>
      <c r="C6470"/>
      <c r="D6470"/>
      <c r="E6470"/>
      <c r="F6470"/>
      <c r="G6470"/>
      <c r="H6470"/>
      <c r="I6470"/>
      <c r="J6470"/>
      <c r="K6470"/>
      <c r="L6470"/>
      <c r="M6470"/>
      <c r="N6470"/>
      <c r="O6470"/>
      <c r="P6470"/>
      <c r="Q6470"/>
      <c r="R6470"/>
      <c r="S6470"/>
      <c r="T6470"/>
      <c r="U6470"/>
      <c r="V6470"/>
      <c r="W6470"/>
    </row>
    <row r="6471" spans="1:23" x14ac:dyDescent="0.25">
      <c r="A6471"/>
      <c r="B6471"/>
      <c r="C6471"/>
      <c r="D6471"/>
      <c r="E6471"/>
      <c r="F6471"/>
      <c r="G6471"/>
      <c r="H6471"/>
      <c r="I6471"/>
      <c r="J6471"/>
      <c r="K6471"/>
      <c r="L6471"/>
      <c r="M6471"/>
      <c r="N6471"/>
      <c r="O6471"/>
      <c r="P6471"/>
      <c r="Q6471"/>
      <c r="R6471"/>
      <c r="S6471"/>
      <c r="T6471"/>
      <c r="U6471"/>
      <c r="V6471"/>
      <c r="W6471"/>
    </row>
    <row r="6472" spans="1:23" x14ac:dyDescent="0.25">
      <c r="A6472"/>
      <c r="B6472"/>
      <c r="C6472"/>
      <c r="D6472"/>
      <c r="E6472"/>
      <c r="F6472"/>
      <c r="G6472"/>
      <c r="H6472"/>
      <c r="I6472"/>
      <c r="J6472"/>
      <c r="K6472"/>
      <c r="L6472"/>
      <c r="M6472"/>
      <c r="N6472"/>
      <c r="O6472"/>
      <c r="P6472"/>
      <c r="Q6472"/>
      <c r="R6472"/>
      <c r="S6472"/>
      <c r="T6472"/>
      <c r="U6472"/>
      <c r="V6472"/>
      <c r="W6472"/>
    </row>
    <row r="6473" spans="1:23" x14ac:dyDescent="0.25">
      <c r="A6473"/>
      <c r="B6473"/>
      <c r="C6473"/>
      <c r="D6473"/>
      <c r="E6473"/>
      <c r="F6473"/>
      <c r="G6473"/>
      <c r="H6473"/>
      <c r="I6473"/>
      <c r="J6473"/>
      <c r="K6473"/>
      <c r="L6473"/>
      <c r="M6473"/>
      <c r="N6473"/>
      <c r="O6473"/>
      <c r="P6473"/>
      <c r="Q6473"/>
      <c r="R6473"/>
      <c r="S6473"/>
      <c r="T6473"/>
      <c r="U6473"/>
      <c r="V6473"/>
      <c r="W6473"/>
    </row>
    <row r="6474" spans="1:23" x14ac:dyDescent="0.25">
      <c r="A6474"/>
      <c r="B6474"/>
      <c r="C6474"/>
      <c r="D6474"/>
      <c r="E6474"/>
      <c r="F6474"/>
      <c r="G6474"/>
      <c r="H6474"/>
      <c r="I6474"/>
      <c r="J6474"/>
      <c r="K6474"/>
      <c r="L6474"/>
      <c r="M6474"/>
      <c r="N6474"/>
      <c r="O6474"/>
      <c r="P6474"/>
      <c r="Q6474"/>
      <c r="R6474"/>
      <c r="S6474"/>
      <c r="T6474"/>
      <c r="U6474"/>
      <c r="V6474"/>
      <c r="W6474"/>
    </row>
    <row r="6475" spans="1:23" x14ac:dyDescent="0.25">
      <c r="A6475"/>
      <c r="B6475"/>
      <c r="C6475"/>
      <c r="D6475"/>
      <c r="E6475"/>
      <c r="F6475"/>
      <c r="G6475"/>
      <c r="H6475"/>
      <c r="I6475"/>
      <c r="J6475"/>
      <c r="K6475"/>
      <c r="L6475"/>
      <c r="M6475"/>
      <c r="N6475"/>
      <c r="O6475"/>
      <c r="P6475"/>
      <c r="Q6475"/>
      <c r="R6475"/>
      <c r="S6475"/>
      <c r="T6475"/>
      <c r="U6475"/>
      <c r="V6475"/>
      <c r="W6475"/>
    </row>
    <row r="6476" spans="1:23" x14ac:dyDescent="0.25">
      <c r="A6476"/>
      <c r="B6476"/>
      <c r="C6476"/>
      <c r="D6476"/>
      <c r="E6476"/>
      <c r="F6476"/>
      <c r="G6476"/>
      <c r="H6476"/>
      <c r="I6476"/>
      <c r="J6476"/>
      <c r="K6476"/>
      <c r="L6476"/>
      <c r="M6476"/>
      <c r="N6476"/>
      <c r="O6476"/>
      <c r="P6476"/>
      <c r="Q6476"/>
      <c r="R6476"/>
      <c r="S6476"/>
      <c r="T6476"/>
      <c r="U6476"/>
      <c r="V6476"/>
      <c r="W6476"/>
    </row>
    <row r="6477" spans="1:23" x14ac:dyDescent="0.25">
      <c r="A6477"/>
      <c r="B6477"/>
      <c r="C6477"/>
      <c r="D6477"/>
      <c r="E6477"/>
      <c r="F6477"/>
      <c r="G6477"/>
      <c r="H6477"/>
      <c r="I6477"/>
      <c r="J6477"/>
      <c r="K6477"/>
      <c r="L6477"/>
      <c r="M6477"/>
      <c r="N6477"/>
      <c r="O6477"/>
      <c r="P6477"/>
      <c r="Q6477"/>
      <c r="R6477"/>
      <c r="S6477"/>
      <c r="T6477"/>
      <c r="U6477"/>
      <c r="V6477"/>
      <c r="W6477"/>
    </row>
    <row r="6478" spans="1:23" x14ac:dyDescent="0.25">
      <c r="A6478"/>
      <c r="B6478"/>
      <c r="C6478"/>
      <c r="D6478"/>
      <c r="E6478"/>
      <c r="F6478"/>
      <c r="G6478"/>
      <c r="H6478"/>
      <c r="I6478"/>
      <c r="J6478"/>
      <c r="K6478"/>
      <c r="L6478"/>
      <c r="M6478"/>
      <c r="N6478"/>
      <c r="O6478"/>
      <c r="P6478"/>
      <c r="Q6478"/>
      <c r="R6478"/>
      <c r="S6478"/>
      <c r="T6478"/>
      <c r="U6478"/>
      <c r="V6478"/>
      <c r="W6478"/>
    </row>
    <row r="6479" spans="1:23" x14ac:dyDescent="0.25">
      <c r="A6479"/>
      <c r="B6479"/>
      <c r="C6479"/>
      <c r="D6479"/>
      <c r="E6479"/>
      <c r="F6479"/>
      <c r="G6479"/>
      <c r="H6479"/>
      <c r="I6479"/>
      <c r="J6479"/>
      <c r="K6479"/>
      <c r="L6479"/>
      <c r="M6479"/>
      <c r="N6479"/>
      <c r="O6479"/>
      <c r="P6479"/>
      <c r="Q6479"/>
      <c r="R6479"/>
      <c r="S6479"/>
      <c r="T6479"/>
      <c r="U6479"/>
      <c r="V6479"/>
      <c r="W6479"/>
    </row>
    <row r="6480" spans="1:23" x14ac:dyDescent="0.25">
      <c r="A6480"/>
      <c r="B6480"/>
      <c r="C6480"/>
      <c r="D6480"/>
      <c r="E6480"/>
      <c r="F6480"/>
      <c r="G6480"/>
      <c r="H6480"/>
      <c r="I6480"/>
      <c r="J6480"/>
      <c r="K6480"/>
      <c r="L6480"/>
      <c r="M6480"/>
      <c r="N6480"/>
      <c r="O6480"/>
      <c r="P6480"/>
      <c r="Q6480"/>
      <c r="R6480"/>
      <c r="S6480"/>
      <c r="T6480"/>
      <c r="U6480"/>
      <c r="V6480"/>
      <c r="W6480"/>
    </row>
    <row r="6481" spans="1:23" x14ac:dyDescent="0.25">
      <c r="A6481"/>
      <c r="B6481"/>
      <c r="C6481"/>
      <c r="D6481"/>
      <c r="E6481"/>
      <c r="F6481"/>
      <c r="G6481"/>
      <c r="H6481"/>
      <c r="I6481"/>
      <c r="J6481"/>
      <c r="K6481"/>
      <c r="L6481"/>
      <c r="M6481"/>
      <c r="N6481"/>
      <c r="O6481"/>
      <c r="P6481"/>
      <c r="Q6481"/>
      <c r="R6481"/>
      <c r="S6481"/>
      <c r="T6481"/>
      <c r="U6481"/>
      <c r="V6481"/>
      <c r="W6481"/>
    </row>
    <row r="6482" spans="1:23" x14ac:dyDescent="0.25">
      <c r="A6482"/>
      <c r="B6482"/>
      <c r="C6482"/>
      <c r="D6482"/>
      <c r="E6482"/>
      <c r="F6482"/>
      <c r="G6482"/>
      <c r="H6482"/>
      <c r="I6482"/>
      <c r="J6482"/>
      <c r="K6482"/>
      <c r="L6482"/>
      <c r="M6482"/>
      <c r="N6482"/>
      <c r="O6482"/>
      <c r="P6482"/>
      <c r="Q6482"/>
      <c r="R6482"/>
      <c r="S6482"/>
      <c r="T6482"/>
      <c r="U6482"/>
      <c r="V6482"/>
      <c r="W6482"/>
    </row>
    <row r="6483" spans="1:23" x14ac:dyDescent="0.25">
      <c r="A6483"/>
      <c r="B6483"/>
      <c r="C6483"/>
      <c r="D6483"/>
      <c r="E6483"/>
      <c r="F6483"/>
      <c r="G6483"/>
      <c r="H6483"/>
      <c r="I6483"/>
      <c r="J6483"/>
      <c r="K6483"/>
      <c r="L6483"/>
      <c r="M6483"/>
      <c r="N6483"/>
      <c r="O6483"/>
      <c r="P6483"/>
      <c r="Q6483"/>
      <c r="R6483"/>
      <c r="S6483"/>
      <c r="T6483"/>
      <c r="U6483"/>
      <c r="V6483"/>
      <c r="W6483"/>
    </row>
    <row r="6484" spans="1:23" x14ac:dyDescent="0.25">
      <c r="A6484"/>
      <c r="B6484"/>
      <c r="C6484"/>
      <c r="D6484"/>
      <c r="E6484"/>
      <c r="F6484"/>
      <c r="G6484"/>
      <c r="H6484"/>
      <c r="I6484"/>
      <c r="J6484"/>
      <c r="K6484"/>
      <c r="L6484"/>
      <c r="M6484"/>
      <c r="N6484"/>
      <c r="O6484"/>
      <c r="P6484"/>
      <c r="Q6484"/>
      <c r="R6484"/>
      <c r="S6484"/>
      <c r="T6484"/>
      <c r="U6484"/>
      <c r="V6484"/>
      <c r="W6484"/>
    </row>
    <row r="6485" spans="1:23" x14ac:dyDescent="0.25">
      <c r="A6485"/>
      <c r="B6485"/>
      <c r="C6485"/>
      <c r="D6485"/>
      <c r="E6485"/>
      <c r="F6485"/>
      <c r="G6485"/>
      <c r="H6485"/>
      <c r="I6485"/>
      <c r="J6485"/>
      <c r="K6485"/>
      <c r="L6485"/>
      <c r="M6485"/>
      <c r="N6485"/>
      <c r="O6485"/>
      <c r="P6485"/>
      <c r="Q6485"/>
      <c r="R6485"/>
      <c r="S6485"/>
      <c r="T6485"/>
      <c r="U6485"/>
      <c r="V6485"/>
      <c r="W6485"/>
    </row>
    <row r="6486" spans="1:23" x14ac:dyDescent="0.25">
      <c r="A6486"/>
      <c r="B6486"/>
      <c r="C6486"/>
      <c r="D6486"/>
      <c r="E6486"/>
      <c r="F6486"/>
      <c r="G6486"/>
      <c r="H6486"/>
      <c r="I6486"/>
      <c r="J6486"/>
      <c r="K6486"/>
      <c r="L6486"/>
      <c r="M6486"/>
      <c r="N6486"/>
      <c r="O6486"/>
      <c r="P6486"/>
      <c r="Q6486"/>
      <c r="R6486"/>
      <c r="S6486"/>
      <c r="T6486"/>
      <c r="U6486"/>
      <c r="V6486"/>
      <c r="W6486"/>
    </row>
    <row r="6487" spans="1:23" x14ac:dyDescent="0.25">
      <c r="A6487"/>
      <c r="B6487"/>
      <c r="C6487"/>
      <c r="D6487"/>
      <c r="E6487"/>
      <c r="F6487"/>
      <c r="G6487"/>
      <c r="H6487"/>
      <c r="I6487"/>
      <c r="J6487"/>
      <c r="K6487"/>
      <c r="L6487"/>
      <c r="M6487"/>
      <c r="N6487"/>
      <c r="O6487"/>
      <c r="P6487"/>
      <c r="Q6487"/>
      <c r="R6487"/>
      <c r="S6487"/>
      <c r="T6487"/>
      <c r="U6487"/>
      <c r="V6487"/>
      <c r="W6487"/>
    </row>
    <row r="6488" spans="1:23" x14ac:dyDescent="0.25">
      <c r="A6488"/>
      <c r="B6488"/>
      <c r="C6488"/>
      <c r="D6488"/>
      <c r="E6488"/>
      <c r="F6488"/>
      <c r="G6488"/>
      <c r="H6488"/>
      <c r="I6488"/>
      <c r="J6488"/>
      <c r="K6488"/>
      <c r="L6488"/>
      <c r="M6488"/>
      <c r="N6488"/>
      <c r="O6488"/>
      <c r="P6488"/>
      <c r="Q6488"/>
      <c r="R6488"/>
      <c r="S6488"/>
      <c r="T6488"/>
      <c r="U6488"/>
      <c r="V6488"/>
      <c r="W6488"/>
    </row>
    <row r="6489" spans="1:23" x14ac:dyDescent="0.25">
      <c r="A6489"/>
      <c r="B6489"/>
      <c r="C6489"/>
      <c r="D6489"/>
      <c r="E6489"/>
      <c r="F6489"/>
      <c r="G6489"/>
      <c r="H6489"/>
      <c r="I6489"/>
      <c r="J6489"/>
      <c r="K6489"/>
      <c r="L6489"/>
      <c r="M6489"/>
      <c r="N6489"/>
      <c r="O6489"/>
      <c r="P6489"/>
      <c r="Q6489"/>
      <c r="R6489"/>
      <c r="S6489"/>
      <c r="T6489"/>
      <c r="U6489"/>
      <c r="V6489"/>
      <c r="W6489"/>
    </row>
    <row r="6490" spans="1:23" x14ac:dyDescent="0.25">
      <c r="A6490"/>
      <c r="B6490"/>
      <c r="C6490"/>
      <c r="D6490"/>
      <c r="E6490"/>
      <c r="F6490"/>
      <c r="G6490"/>
      <c r="H6490"/>
      <c r="I6490"/>
      <c r="J6490"/>
      <c r="K6490"/>
      <c r="L6490"/>
      <c r="M6490"/>
      <c r="N6490"/>
      <c r="O6490"/>
      <c r="P6490"/>
      <c r="Q6490"/>
      <c r="R6490"/>
      <c r="S6490"/>
      <c r="T6490"/>
      <c r="U6490"/>
      <c r="V6490"/>
      <c r="W6490"/>
    </row>
    <row r="6491" spans="1:23" x14ac:dyDescent="0.25">
      <c r="A6491"/>
      <c r="B6491"/>
      <c r="C6491"/>
      <c r="D6491"/>
      <c r="E6491"/>
      <c r="F6491"/>
      <c r="G6491"/>
      <c r="H6491"/>
      <c r="I6491"/>
      <c r="J6491"/>
      <c r="K6491"/>
      <c r="L6491"/>
      <c r="M6491"/>
      <c r="N6491"/>
      <c r="O6491"/>
      <c r="P6491"/>
      <c r="Q6491"/>
      <c r="R6491"/>
      <c r="S6491"/>
      <c r="T6491"/>
      <c r="U6491"/>
      <c r="V6491"/>
      <c r="W6491"/>
    </row>
    <row r="6492" spans="1:23" x14ac:dyDescent="0.25">
      <c r="A6492"/>
      <c r="B6492"/>
      <c r="C6492"/>
      <c r="D6492"/>
      <c r="E6492"/>
      <c r="F6492"/>
      <c r="G6492"/>
      <c r="H6492"/>
      <c r="I6492"/>
      <c r="J6492"/>
      <c r="K6492"/>
      <c r="L6492"/>
      <c r="M6492"/>
      <c r="N6492"/>
      <c r="O6492"/>
      <c r="P6492"/>
      <c r="Q6492"/>
      <c r="R6492"/>
      <c r="S6492"/>
      <c r="T6492"/>
      <c r="U6492"/>
      <c r="V6492"/>
      <c r="W6492"/>
    </row>
    <row r="6493" spans="1:23" x14ac:dyDescent="0.25">
      <c r="A6493"/>
      <c r="B6493"/>
      <c r="C6493"/>
      <c r="D6493"/>
      <c r="E6493"/>
      <c r="F6493"/>
      <c r="G6493"/>
      <c r="H6493"/>
      <c r="I6493"/>
      <c r="J6493"/>
      <c r="K6493"/>
      <c r="L6493"/>
      <c r="M6493"/>
      <c r="N6493"/>
      <c r="O6493"/>
      <c r="P6493"/>
      <c r="Q6493"/>
      <c r="R6493"/>
      <c r="S6493"/>
      <c r="T6493"/>
      <c r="U6493"/>
      <c r="V6493"/>
      <c r="W6493"/>
    </row>
    <row r="6494" spans="1:23" x14ac:dyDescent="0.25">
      <c r="A6494"/>
      <c r="B6494"/>
      <c r="C6494"/>
      <c r="D6494"/>
      <c r="E6494"/>
      <c r="F6494"/>
      <c r="G6494"/>
      <c r="H6494"/>
      <c r="I6494"/>
      <c r="J6494"/>
      <c r="K6494"/>
      <c r="L6494"/>
      <c r="M6494"/>
      <c r="N6494"/>
      <c r="O6494"/>
      <c r="P6494"/>
      <c r="Q6494"/>
      <c r="R6494"/>
      <c r="S6494"/>
      <c r="T6494"/>
      <c r="U6494"/>
      <c r="V6494"/>
      <c r="W6494"/>
    </row>
    <row r="6495" spans="1:23" x14ac:dyDescent="0.25">
      <c r="A6495"/>
      <c r="B6495"/>
      <c r="C6495"/>
      <c r="D6495"/>
      <c r="E6495"/>
      <c r="F6495"/>
      <c r="G6495"/>
      <c r="H6495"/>
      <c r="I6495"/>
      <c r="J6495"/>
      <c r="K6495"/>
      <c r="L6495"/>
      <c r="M6495"/>
      <c r="N6495"/>
      <c r="O6495"/>
      <c r="P6495"/>
      <c r="Q6495"/>
      <c r="R6495"/>
      <c r="S6495"/>
      <c r="T6495"/>
      <c r="U6495"/>
      <c r="V6495"/>
      <c r="W6495"/>
    </row>
    <row r="6496" spans="1:23" x14ac:dyDescent="0.25">
      <c r="A6496"/>
      <c r="B6496"/>
      <c r="C6496"/>
      <c r="D6496"/>
      <c r="E6496"/>
      <c r="F6496"/>
      <c r="G6496"/>
      <c r="H6496"/>
      <c r="I6496"/>
      <c r="J6496"/>
      <c r="K6496"/>
      <c r="L6496"/>
      <c r="M6496"/>
      <c r="N6496"/>
      <c r="O6496"/>
      <c r="P6496"/>
      <c r="Q6496"/>
      <c r="R6496"/>
      <c r="S6496"/>
      <c r="T6496"/>
      <c r="U6496"/>
      <c r="V6496"/>
      <c r="W6496"/>
    </row>
    <row r="6497" spans="1:23" x14ac:dyDescent="0.25">
      <c r="A6497"/>
      <c r="B6497"/>
      <c r="C6497"/>
      <c r="D6497"/>
      <c r="E6497"/>
      <c r="F6497"/>
      <c r="G6497"/>
      <c r="H6497"/>
      <c r="I6497"/>
      <c r="J6497"/>
      <c r="K6497"/>
      <c r="L6497"/>
      <c r="M6497"/>
      <c r="N6497"/>
      <c r="O6497"/>
      <c r="P6497"/>
      <c r="Q6497"/>
      <c r="R6497"/>
      <c r="S6497"/>
      <c r="T6497"/>
      <c r="U6497"/>
      <c r="V6497"/>
      <c r="W6497"/>
    </row>
    <row r="6498" spans="1:23" x14ac:dyDescent="0.25">
      <c r="A6498"/>
      <c r="B6498"/>
      <c r="C6498"/>
      <c r="D6498"/>
      <c r="E6498"/>
      <c r="F6498"/>
      <c r="G6498"/>
      <c r="H6498"/>
      <c r="I6498"/>
      <c r="J6498"/>
      <c r="K6498"/>
      <c r="L6498"/>
      <c r="M6498"/>
      <c r="N6498"/>
      <c r="O6498"/>
      <c r="P6498"/>
      <c r="Q6498"/>
      <c r="R6498"/>
      <c r="S6498"/>
      <c r="T6498"/>
      <c r="U6498"/>
      <c r="V6498"/>
      <c r="W6498"/>
    </row>
    <row r="6499" spans="1:23" x14ac:dyDescent="0.25">
      <c r="A6499"/>
      <c r="B6499"/>
      <c r="C6499"/>
      <c r="D6499"/>
      <c r="E6499"/>
      <c r="F6499"/>
      <c r="G6499"/>
      <c r="H6499"/>
      <c r="I6499"/>
      <c r="J6499"/>
      <c r="K6499"/>
      <c r="L6499"/>
      <c r="M6499"/>
      <c r="N6499"/>
      <c r="O6499"/>
      <c r="P6499"/>
      <c r="Q6499"/>
      <c r="R6499"/>
      <c r="S6499"/>
      <c r="T6499"/>
      <c r="U6499"/>
      <c r="V6499"/>
      <c r="W6499"/>
    </row>
    <row r="6500" spans="1:23" x14ac:dyDescent="0.25">
      <c r="A6500"/>
      <c r="B6500"/>
      <c r="C6500"/>
      <c r="D6500"/>
      <c r="E6500"/>
      <c r="F6500"/>
      <c r="G6500"/>
      <c r="H6500"/>
      <c r="I6500"/>
      <c r="J6500"/>
      <c r="K6500"/>
      <c r="L6500"/>
      <c r="M6500"/>
      <c r="N6500"/>
      <c r="O6500"/>
      <c r="P6500"/>
      <c r="Q6500"/>
      <c r="R6500"/>
      <c r="S6500"/>
      <c r="T6500"/>
      <c r="U6500"/>
      <c r="V6500"/>
      <c r="W6500"/>
    </row>
    <row r="6501" spans="1:23" x14ac:dyDescent="0.25">
      <c r="A6501"/>
      <c r="B6501"/>
      <c r="C6501"/>
      <c r="D6501"/>
      <c r="E6501"/>
      <c r="F6501"/>
      <c r="G6501"/>
      <c r="H6501"/>
      <c r="I6501"/>
      <c r="J6501"/>
      <c r="K6501"/>
      <c r="L6501"/>
      <c r="M6501"/>
      <c r="N6501"/>
      <c r="O6501"/>
      <c r="P6501"/>
      <c r="Q6501"/>
      <c r="R6501"/>
      <c r="S6501"/>
      <c r="T6501"/>
      <c r="U6501"/>
      <c r="V6501"/>
      <c r="W6501"/>
    </row>
    <row r="6502" spans="1:23" x14ac:dyDescent="0.25">
      <c r="A6502"/>
      <c r="B6502"/>
      <c r="C6502"/>
      <c r="D6502"/>
      <c r="E6502"/>
      <c r="F6502"/>
      <c r="G6502"/>
      <c r="H6502"/>
      <c r="I6502"/>
      <c r="J6502"/>
      <c r="K6502"/>
      <c r="L6502"/>
      <c r="M6502"/>
      <c r="N6502"/>
      <c r="O6502"/>
      <c r="P6502"/>
      <c r="Q6502"/>
      <c r="R6502"/>
      <c r="S6502"/>
      <c r="T6502"/>
      <c r="U6502"/>
      <c r="V6502"/>
      <c r="W6502"/>
    </row>
    <row r="6503" spans="1:23" x14ac:dyDescent="0.25">
      <c r="A6503"/>
      <c r="B6503"/>
      <c r="C6503"/>
      <c r="D6503"/>
      <c r="E6503"/>
      <c r="F6503"/>
      <c r="G6503"/>
      <c r="H6503"/>
      <c r="I6503"/>
      <c r="J6503"/>
      <c r="K6503"/>
      <c r="L6503"/>
      <c r="M6503"/>
      <c r="N6503"/>
      <c r="O6503"/>
      <c r="P6503"/>
      <c r="Q6503"/>
      <c r="R6503"/>
      <c r="S6503"/>
      <c r="T6503"/>
      <c r="U6503"/>
      <c r="V6503"/>
      <c r="W6503"/>
    </row>
    <row r="6504" spans="1:23" x14ac:dyDescent="0.25">
      <c r="A6504"/>
      <c r="B6504"/>
      <c r="C6504"/>
      <c r="D6504"/>
      <c r="E6504"/>
      <c r="F6504"/>
      <c r="G6504"/>
      <c r="H6504"/>
      <c r="I6504"/>
      <c r="J6504"/>
      <c r="K6504"/>
      <c r="L6504"/>
      <c r="M6504"/>
      <c r="N6504"/>
      <c r="O6504"/>
      <c r="P6504"/>
      <c r="Q6504"/>
      <c r="R6504"/>
      <c r="S6504"/>
      <c r="T6504"/>
      <c r="U6504"/>
      <c r="V6504"/>
      <c r="W6504"/>
    </row>
    <row r="6505" spans="1:23" x14ac:dyDescent="0.25">
      <c r="A6505"/>
      <c r="B6505"/>
      <c r="C6505"/>
      <c r="D6505"/>
      <c r="E6505"/>
      <c r="F6505"/>
      <c r="G6505"/>
      <c r="H6505"/>
      <c r="I6505"/>
      <c r="J6505"/>
      <c r="K6505"/>
      <c r="L6505"/>
      <c r="M6505"/>
      <c r="N6505"/>
      <c r="O6505"/>
      <c r="P6505"/>
      <c r="Q6505"/>
      <c r="R6505"/>
      <c r="S6505"/>
      <c r="T6505"/>
      <c r="U6505"/>
      <c r="V6505"/>
      <c r="W6505"/>
    </row>
    <row r="6506" spans="1:23" x14ac:dyDescent="0.25">
      <c r="A6506"/>
      <c r="B6506"/>
      <c r="C6506"/>
      <c r="D6506"/>
      <c r="E6506"/>
      <c r="F6506"/>
      <c r="G6506"/>
      <c r="H6506"/>
      <c r="I6506"/>
      <c r="J6506"/>
      <c r="K6506"/>
      <c r="L6506"/>
      <c r="M6506"/>
      <c r="N6506"/>
      <c r="O6506"/>
      <c r="P6506"/>
      <c r="Q6506"/>
      <c r="R6506"/>
      <c r="S6506"/>
      <c r="T6506"/>
      <c r="U6506"/>
      <c r="V6506"/>
      <c r="W6506"/>
    </row>
    <row r="6507" spans="1:23" x14ac:dyDescent="0.25">
      <c r="A6507"/>
      <c r="B6507"/>
      <c r="C6507"/>
      <c r="D6507"/>
      <c r="E6507"/>
      <c r="F6507"/>
      <c r="G6507"/>
      <c r="H6507"/>
      <c r="I6507"/>
      <c r="J6507"/>
      <c r="K6507"/>
      <c r="L6507"/>
      <c r="M6507"/>
      <c r="N6507"/>
      <c r="O6507"/>
      <c r="P6507"/>
      <c r="Q6507"/>
      <c r="R6507"/>
      <c r="S6507"/>
      <c r="T6507"/>
      <c r="U6507"/>
      <c r="V6507"/>
      <c r="W6507"/>
    </row>
    <row r="6508" spans="1:23" x14ac:dyDescent="0.25">
      <c r="A6508"/>
      <c r="B6508"/>
      <c r="C6508"/>
      <c r="D6508"/>
      <c r="E6508"/>
      <c r="F6508"/>
      <c r="G6508"/>
      <c r="H6508"/>
      <c r="I6508"/>
      <c r="J6508"/>
      <c r="K6508"/>
      <c r="L6508"/>
      <c r="M6508"/>
      <c r="N6508"/>
      <c r="O6508"/>
      <c r="P6508"/>
      <c r="Q6508"/>
      <c r="R6508"/>
      <c r="S6508"/>
      <c r="T6508"/>
      <c r="U6508"/>
      <c r="V6508"/>
      <c r="W6508"/>
    </row>
    <row r="6509" spans="1:23" x14ac:dyDescent="0.25">
      <c r="A6509"/>
      <c r="B6509"/>
      <c r="C6509"/>
      <c r="D6509"/>
      <c r="E6509"/>
      <c r="F6509"/>
      <c r="G6509"/>
      <c r="H6509"/>
      <c r="I6509"/>
      <c r="J6509"/>
      <c r="K6509"/>
      <c r="L6509"/>
      <c r="M6509"/>
      <c r="N6509"/>
      <c r="O6509"/>
      <c r="P6509"/>
      <c r="Q6509"/>
      <c r="R6509"/>
      <c r="S6509"/>
      <c r="T6509"/>
      <c r="U6509"/>
      <c r="V6509"/>
      <c r="W6509"/>
    </row>
    <row r="6510" spans="1:23" x14ac:dyDescent="0.25">
      <c r="A6510"/>
      <c r="B6510"/>
      <c r="C6510"/>
      <c r="D6510"/>
      <c r="E6510"/>
      <c r="F6510"/>
      <c r="G6510"/>
      <c r="H6510"/>
      <c r="I6510"/>
      <c r="J6510"/>
      <c r="K6510"/>
      <c r="L6510"/>
      <c r="M6510"/>
      <c r="N6510"/>
      <c r="O6510"/>
      <c r="P6510"/>
      <c r="Q6510"/>
      <c r="R6510"/>
      <c r="S6510"/>
      <c r="T6510"/>
      <c r="U6510"/>
      <c r="V6510"/>
      <c r="W6510"/>
    </row>
    <row r="6511" spans="1:23" x14ac:dyDescent="0.25">
      <c r="A6511"/>
      <c r="B6511"/>
      <c r="C6511"/>
      <c r="D6511"/>
      <c r="E6511"/>
      <c r="F6511"/>
      <c r="G6511"/>
      <c r="H6511"/>
      <c r="I6511"/>
      <c r="J6511"/>
      <c r="K6511"/>
      <c r="L6511"/>
      <c r="M6511"/>
      <c r="N6511"/>
      <c r="O6511"/>
      <c r="P6511"/>
      <c r="Q6511"/>
      <c r="R6511"/>
      <c r="S6511"/>
      <c r="T6511"/>
      <c r="U6511"/>
      <c r="V6511"/>
      <c r="W6511"/>
    </row>
    <row r="6512" spans="1:23" x14ac:dyDescent="0.25">
      <c r="A6512"/>
      <c r="B6512"/>
      <c r="C6512"/>
      <c r="D6512"/>
      <c r="E6512"/>
      <c r="F6512"/>
      <c r="G6512"/>
      <c r="H6512"/>
      <c r="I6512"/>
      <c r="J6512"/>
      <c r="K6512"/>
      <c r="L6512"/>
      <c r="M6512"/>
      <c r="N6512"/>
      <c r="O6512"/>
      <c r="P6512"/>
      <c r="Q6512"/>
      <c r="R6512"/>
      <c r="S6512"/>
      <c r="T6512"/>
      <c r="U6512"/>
      <c r="V6512"/>
      <c r="W6512"/>
    </row>
    <row r="6513" spans="1:23" x14ac:dyDescent="0.25">
      <c r="A6513"/>
      <c r="B6513"/>
      <c r="C6513"/>
      <c r="D6513"/>
      <c r="E6513"/>
      <c r="F6513"/>
      <c r="G6513"/>
      <c r="H6513"/>
      <c r="I6513"/>
      <c r="J6513"/>
      <c r="K6513"/>
      <c r="L6513"/>
      <c r="M6513"/>
      <c r="N6513"/>
      <c r="O6513"/>
      <c r="P6513"/>
      <c r="Q6513"/>
      <c r="R6513"/>
      <c r="S6513"/>
      <c r="T6513"/>
      <c r="U6513"/>
      <c r="V6513"/>
      <c r="W6513"/>
    </row>
    <row r="6514" spans="1:23" x14ac:dyDescent="0.25">
      <c r="A6514"/>
      <c r="B6514"/>
      <c r="C6514"/>
      <c r="D6514"/>
      <c r="E6514"/>
      <c r="F6514"/>
      <c r="G6514"/>
      <c r="H6514"/>
      <c r="I6514"/>
      <c r="J6514"/>
      <c r="K6514"/>
      <c r="L6514"/>
      <c r="M6514"/>
      <c r="N6514"/>
      <c r="O6514"/>
      <c r="P6514"/>
      <c r="Q6514"/>
      <c r="R6514"/>
      <c r="S6514"/>
      <c r="T6514"/>
      <c r="U6514"/>
      <c r="V6514"/>
      <c r="W6514"/>
    </row>
    <row r="6515" spans="1:23" x14ac:dyDescent="0.25">
      <c r="A6515"/>
      <c r="B6515"/>
      <c r="C6515"/>
      <c r="D6515"/>
      <c r="E6515"/>
      <c r="F6515"/>
      <c r="G6515"/>
      <c r="H6515"/>
      <c r="I6515"/>
      <c r="J6515"/>
      <c r="K6515"/>
      <c r="L6515"/>
      <c r="M6515"/>
      <c r="N6515"/>
      <c r="O6515"/>
      <c r="P6515"/>
      <c r="Q6515"/>
      <c r="R6515"/>
      <c r="S6515"/>
      <c r="T6515"/>
      <c r="U6515"/>
      <c r="V6515"/>
      <c r="W6515"/>
    </row>
    <row r="6516" spans="1:23" x14ac:dyDescent="0.25">
      <c r="A6516"/>
      <c r="B6516"/>
      <c r="C6516"/>
      <c r="D6516"/>
      <c r="E6516"/>
      <c r="F6516"/>
      <c r="G6516"/>
      <c r="H6516"/>
      <c r="I6516"/>
      <c r="J6516"/>
      <c r="K6516"/>
      <c r="L6516"/>
      <c r="M6516"/>
      <c r="N6516"/>
      <c r="O6516"/>
      <c r="P6516"/>
      <c r="Q6516"/>
      <c r="R6516"/>
      <c r="S6516"/>
      <c r="T6516"/>
      <c r="U6516"/>
      <c r="V6516"/>
      <c r="W6516"/>
    </row>
    <row r="6517" spans="1:23" x14ac:dyDescent="0.25">
      <c r="A6517"/>
      <c r="B6517"/>
      <c r="C6517"/>
      <c r="D6517"/>
      <c r="E6517"/>
      <c r="F6517"/>
      <c r="G6517"/>
      <c r="H6517"/>
      <c r="I6517"/>
      <c r="J6517"/>
      <c r="K6517"/>
      <c r="L6517"/>
      <c r="M6517"/>
      <c r="N6517"/>
      <c r="O6517"/>
      <c r="P6517"/>
      <c r="Q6517"/>
      <c r="R6517"/>
      <c r="S6517"/>
      <c r="T6517"/>
      <c r="U6517"/>
      <c r="V6517"/>
      <c r="W6517"/>
    </row>
    <row r="6518" spans="1:23" x14ac:dyDescent="0.25">
      <c r="A6518"/>
      <c r="B6518"/>
      <c r="C6518"/>
      <c r="D6518"/>
      <c r="E6518"/>
      <c r="F6518"/>
      <c r="G6518"/>
      <c r="H6518"/>
      <c r="I6518"/>
      <c r="J6518"/>
      <c r="K6518"/>
      <c r="L6518"/>
      <c r="M6518"/>
      <c r="N6518"/>
      <c r="O6518"/>
      <c r="P6518"/>
      <c r="Q6518"/>
      <c r="R6518"/>
      <c r="S6518"/>
      <c r="T6518"/>
      <c r="U6518"/>
      <c r="V6518"/>
      <c r="W6518"/>
    </row>
    <row r="6519" spans="1:23" x14ac:dyDescent="0.25">
      <c r="A6519"/>
      <c r="B6519"/>
      <c r="C6519"/>
      <c r="D6519"/>
      <c r="E6519"/>
      <c r="F6519"/>
      <c r="G6519"/>
      <c r="H6519"/>
      <c r="I6519"/>
      <c r="J6519"/>
      <c r="K6519"/>
      <c r="L6519"/>
      <c r="M6519"/>
      <c r="N6519"/>
      <c r="O6519"/>
      <c r="P6519"/>
      <c r="Q6519"/>
      <c r="R6519"/>
      <c r="S6519"/>
      <c r="T6519"/>
      <c r="U6519"/>
      <c r="V6519"/>
      <c r="W6519"/>
    </row>
    <row r="6520" spans="1:23" x14ac:dyDescent="0.25">
      <c r="A6520"/>
      <c r="B6520"/>
      <c r="C6520"/>
      <c r="D6520"/>
      <c r="E6520"/>
      <c r="F6520"/>
      <c r="G6520"/>
      <c r="H6520"/>
      <c r="I6520"/>
      <c r="J6520"/>
      <c r="K6520"/>
      <c r="L6520"/>
      <c r="M6520"/>
      <c r="N6520"/>
      <c r="O6520"/>
      <c r="P6520"/>
      <c r="Q6520"/>
      <c r="R6520"/>
      <c r="S6520"/>
      <c r="T6520"/>
      <c r="U6520"/>
      <c r="V6520"/>
      <c r="W6520"/>
    </row>
    <row r="6521" spans="1:23" x14ac:dyDescent="0.25">
      <c r="A6521"/>
      <c r="B6521"/>
      <c r="C6521"/>
      <c r="D6521"/>
      <c r="E6521"/>
      <c r="F6521"/>
      <c r="G6521"/>
      <c r="H6521"/>
      <c r="I6521"/>
      <c r="J6521"/>
      <c r="K6521"/>
      <c r="L6521"/>
      <c r="M6521"/>
      <c r="N6521"/>
      <c r="O6521"/>
      <c r="P6521"/>
      <c r="Q6521"/>
      <c r="R6521"/>
      <c r="S6521"/>
      <c r="T6521"/>
      <c r="U6521"/>
      <c r="V6521"/>
      <c r="W6521"/>
    </row>
    <row r="6522" spans="1:23" x14ac:dyDescent="0.25">
      <c r="A6522"/>
      <c r="B6522"/>
      <c r="C6522"/>
      <c r="D6522"/>
      <c r="E6522"/>
      <c r="F6522"/>
      <c r="G6522"/>
      <c r="H6522"/>
      <c r="I6522"/>
      <c r="J6522"/>
      <c r="K6522"/>
      <c r="L6522"/>
      <c r="M6522"/>
      <c r="N6522"/>
      <c r="O6522"/>
      <c r="P6522"/>
      <c r="Q6522"/>
      <c r="R6522"/>
      <c r="S6522"/>
      <c r="T6522"/>
      <c r="U6522"/>
      <c r="V6522"/>
      <c r="W6522"/>
    </row>
    <row r="6523" spans="1:23" x14ac:dyDescent="0.25">
      <c r="A6523"/>
      <c r="B6523"/>
      <c r="C6523"/>
      <c r="D6523"/>
      <c r="E6523"/>
      <c r="F6523"/>
      <c r="G6523"/>
      <c r="H6523"/>
      <c r="I6523"/>
      <c r="J6523"/>
      <c r="K6523"/>
      <c r="L6523"/>
      <c r="M6523"/>
      <c r="N6523"/>
      <c r="O6523"/>
      <c r="P6523"/>
      <c r="Q6523"/>
      <c r="R6523"/>
      <c r="S6523"/>
      <c r="T6523"/>
      <c r="U6523"/>
      <c r="V6523"/>
      <c r="W6523"/>
    </row>
    <row r="6524" spans="1:23" x14ac:dyDescent="0.25">
      <c r="A6524"/>
      <c r="B6524"/>
      <c r="C6524"/>
      <c r="D6524"/>
      <c r="E6524"/>
      <c r="F6524"/>
      <c r="G6524"/>
      <c r="H6524"/>
      <c r="I6524"/>
      <c r="J6524"/>
      <c r="K6524"/>
      <c r="L6524"/>
      <c r="M6524"/>
      <c r="N6524"/>
      <c r="O6524"/>
      <c r="P6524"/>
      <c r="Q6524"/>
      <c r="R6524"/>
      <c r="S6524"/>
      <c r="T6524"/>
      <c r="U6524"/>
      <c r="V6524"/>
      <c r="W6524"/>
    </row>
    <row r="6525" spans="1:23" x14ac:dyDescent="0.25">
      <c r="A6525"/>
      <c r="B6525"/>
      <c r="C6525"/>
      <c r="D6525"/>
      <c r="E6525"/>
      <c r="F6525"/>
      <c r="G6525"/>
      <c r="H6525"/>
      <c r="I6525"/>
      <c r="J6525"/>
      <c r="K6525"/>
      <c r="L6525"/>
      <c r="M6525"/>
      <c r="N6525"/>
      <c r="O6525"/>
      <c r="P6525"/>
      <c r="Q6525"/>
      <c r="R6525"/>
      <c r="S6525"/>
      <c r="T6525"/>
      <c r="U6525"/>
      <c r="V6525"/>
      <c r="W6525"/>
    </row>
    <row r="6526" spans="1:23" x14ac:dyDescent="0.25">
      <c r="A6526"/>
      <c r="B6526"/>
      <c r="C6526"/>
      <c r="D6526"/>
      <c r="E6526"/>
      <c r="F6526"/>
      <c r="G6526"/>
      <c r="H6526"/>
      <c r="I6526"/>
      <c r="J6526"/>
      <c r="K6526"/>
      <c r="L6526"/>
      <c r="M6526"/>
      <c r="N6526"/>
      <c r="O6526"/>
      <c r="P6526"/>
      <c r="Q6526"/>
      <c r="R6526"/>
      <c r="S6526"/>
      <c r="T6526"/>
      <c r="U6526"/>
      <c r="V6526"/>
      <c r="W6526"/>
    </row>
    <row r="6527" spans="1:23" x14ac:dyDescent="0.25">
      <c r="A6527"/>
      <c r="B6527"/>
      <c r="C6527"/>
      <c r="D6527"/>
      <c r="E6527"/>
      <c r="F6527"/>
      <c r="G6527"/>
      <c r="H6527"/>
      <c r="I6527"/>
      <c r="J6527"/>
      <c r="K6527"/>
      <c r="L6527"/>
      <c r="M6527"/>
      <c r="N6527"/>
      <c r="O6527"/>
      <c r="P6527"/>
      <c r="Q6527"/>
      <c r="R6527"/>
      <c r="S6527"/>
      <c r="T6527"/>
      <c r="U6527"/>
      <c r="V6527"/>
      <c r="W6527"/>
    </row>
    <row r="6528" spans="1:23" x14ac:dyDescent="0.25">
      <c r="A6528"/>
      <c r="B6528"/>
      <c r="C6528"/>
      <c r="D6528"/>
      <c r="E6528"/>
      <c r="F6528"/>
      <c r="G6528"/>
      <c r="H6528"/>
      <c r="I6528"/>
      <c r="J6528"/>
      <c r="K6528"/>
      <c r="L6528"/>
      <c r="M6528"/>
      <c r="N6528"/>
      <c r="O6528"/>
      <c r="P6528"/>
      <c r="Q6528"/>
      <c r="R6528"/>
      <c r="S6528"/>
      <c r="T6528"/>
      <c r="U6528"/>
      <c r="V6528"/>
      <c r="W6528"/>
    </row>
    <row r="6529" spans="1:23" x14ac:dyDescent="0.25">
      <c r="A6529"/>
      <c r="B6529"/>
      <c r="C6529"/>
      <c r="D6529"/>
      <c r="E6529"/>
      <c r="F6529"/>
      <c r="G6529"/>
      <c r="H6529"/>
      <c r="I6529"/>
      <c r="J6529"/>
      <c r="K6529"/>
      <c r="L6529"/>
      <c r="M6529"/>
      <c r="N6529"/>
      <c r="O6529"/>
      <c r="P6529"/>
      <c r="Q6529"/>
      <c r="R6529"/>
      <c r="S6529"/>
      <c r="T6529"/>
      <c r="U6529"/>
      <c r="V6529"/>
      <c r="W6529"/>
    </row>
    <row r="6530" spans="1:23" x14ac:dyDescent="0.25">
      <c r="A6530"/>
      <c r="B6530"/>
      <c r="C6530"/>
      <c r="D6530"/>
      <c r="E6530"/>
      <c r="F6530"/>
      <c r="G6530"/>
      <c r="H6530"/>
      <c r="I6530"/>
      <c r="J6530"/>
      <c r="K6530"/>
      <c r="L6530"/>
      <c r="M6530"/>
      <c r="N6530"/>
      <c r="O6530"/>
      <c r="P6530"/>
      <c r="Q6530"/>
      <c r="R6530"/>
      <c r="S6530"/>
      <c r="T6530"/>
      <c r="U6530"/>
      <c r="V6530"/>
      <c r="W6530"/>
    </row>
    <row r="6531" spans="1:23" x14ac:dyDescent="0.25">
      <c r="A6531"/>
      <c r="B6531"/>
      <c r="C6531"/>
      <c r="D6531"/>
      <c r="E6531"/>
      <c r="F6531"/>
      <c r="G6531"/>
      <c r="H6531"/>
      <c r="I6531"/>
      <c r="J6531"/>
      <c r="K6531"/>
      <c r="L6531"/>
      <c r="M6531"/>
      <c r="N6531"/>
      <c r="O6531"/>
      <c r="P6531"/>
      <c r="Q6531"/>
      <c r="R6531"/>
      <c r="S6531"/>
      <c r="T6531"/>
      <c r="U6531"/>
      <c r="V6531"/>
      <c r="W6531"/>
    </row>
    <row r="6532" spans="1:23" x14ac:dyDescent="0.25">
      <c r="A6532"/>
      <c r="B6532"/>
      <c r="C6532"/>
      <c r="D6532"/>
      <c r="E6532"/>
      <c r="F6532"/>
      <c r="G6532"/>
      <c r="H6532"/>
      <c r="I6532"/>
      <c r="J6532"/>
      <c r="K6532"/>
      <c r="L6532"/>
      <c r="M6532"/>
      <c r="N6532"/>
      <c r="O6532"/>
      <c r="P6532"/>
      <c r="Q6532"/>
      <c r="R6532"/>
      <c r="S6532"/>
      <c r="T6532"/>
      <c r="U6532"/>
      <c r="V6532"/>
      <c r="W6532"/>
    </row>
    <row r="6533" spans="1:23" x14ac:dyDescent="0.25">
      <c r="A6533"/>
      <c r="B6533"/>
      <c r="C6533"/>
      <c r="D6533"/>
      <c r="E6533"/>
      <c r="F6533"/>
      <c r="G6533"/>
      <c r="H6533"/>
      <c r="I6533"/>
      <c r="J6533"/>
      <c r="K6533"/>
      <c r="L6533"/>
      <c r="M6533"/>
      <c r="N6533"/>
      <c r="O6533"/>
      <c r="P6533"/>
      <c r="Q6533"/>
      <c r="R6533"/>
      <c r="S6533"/>
      <c r="T6533"/>
      <c r="U6533"/>
      <c r="V6533"/>
      <c r="W6533"/>
    </row>
    <row r="6534" spans="1:23" x14ac:dyDescent="0.25">
      <c r="A6534"/>
      <c r="B6534"/>
      <c r="C6534"/>
      <c r="D6534"/>
      <c r="E6534"/>
      <c r="F6534"/>
      <c r="G6534"/>
      <c r="H6534"/>
      <c r="I6534"/>
      <c r="J6534"/>
      <c r="K6534"/>
      <c r="L6534"/>
      <c r="M6534"/>
      <c r="N6534"/>
      <c r="O6534"/>
      <c r="P6534"/>
      <c r="Q6534"/>
      <c r="R6534"/>
      <c r="S6534"/>
      <c r="T6534"/>
      <c r="U6534"/>
      <c r="V6534"/>
      <c r="W6534"/>
    </row>
    <row r="6535" spans="1:23" x14ac:dyDescent="0.25">
      <c r="A6535"/>
      <c r="B6535"/>
      <c r="C6535"/>
      <c r="D6535"/>
      <c r="E6535"/>
      <c r="F6535"/>
      <c r="G6535"/>
      <c r="H6535"/>
      <c r="I6535"/>
      <c r="J6535"/>
      <c r="K6535"/>
      <c r="L6535"/>
      <c r="M6535"/>
      <c r="N6535"/>
      <c r="O6535"/>
      <c r="P6535"/>
      <c r="Q6535"/>
      <c r="R6535"/>
      <c r="S6535"/>
      <c r="T6535"/>
      <c r="U6535"/>
      <c r="V6535"/>
      <c r="W6535"/>
    </row>
    <row r="6536" spans="1:23" x14ac:dyDescent="0.25">
      <c r="A6536"/>
      <c r="B6536"/>
      <c r="C6536"/>
      <c r="D6536"/>
      <c r="E6536"/>
      <c r="F6536"/>
      <c r="G6536"/>
      <c r="H6536"/>
      <c r="I6536"/>
      <c r="J6536"/>
      <c r="K6536"/>
      <c r="L6536"/>
      <c r="M6536"/>
      <c r="N6536"/>
      <c r="O6536"/>
      <c r="P6536"/>
      <c r="Q6536"/>
      <c r="R6536"/>
      <c r="S6536"/>
      <c r="T6536"/>
      <c r="U6536"/>
      <c r="V6536"/>
      <c r="W6536"/>
    </row>
    <row r="6537" spans="1:23" x14ac:dyDescent="0.25">
      <c r="A6537"/>
      <c r="B6537"/>
      <c r="C6537"/>
      <c r="D6537"/>
      <c r="E6537"/>
      <c r="F6537"/>
      <c r="G6537"/>
      <c r="H6537"/>
      <c r="I6537"/>
      <c r="J6537"/>
      <c r="K6537"/>
      <c r="L6537"/>
      <c r="M6537"/>
      <c r="N6537"/>
      <c r="O6537"/>
      <c r="P6537"/>
      <c r="Q6537"/>
      <c r="R6537"/>
      <c r="S6537"/>
      <c r="T6537"/>
      <c r="U6537"/>
      <c r="V6537"/>
      <c r="W6537"/>
    </row>
    <row r="6538" spans="1:23" x14ac:dyDescent="0.25">
      <c r="A6538"/>
      <c r="B6538"/>
      <c r="C6538"/>
      <c r="D6538"/>
      <c r="E6538"/>
      <c r="F6538"/>
      <c r="G6538"/>
      <c r="H6538"/>
      <c r="I6538"/>
      <c r="J6538"/>
      <c r="K6538"/>
      <c r="L6538"/>
      <c r="M6538"/>
      <c r="N6538"/>
      <c r="O6538"/>
      <c r="P6538"/>
      <c r="Q6538"/>
      <c r="R6538"/>
      <c r="S6538"/>
      <c r="T6538"/>
      <c r="U6538"/>
      <c r="V6538"/>
      <c r="W6538"/>
    </row>
    <row r="6539" spans="1:23" x14ac:dyDescent="0.25">
      <c r="A6539"/>
      <c r="B6539"/>
      <c r="C6539"/>
      <c r="D6539"/>
      <c r="E6539"/>
      <c r="F6539"/>
      <c r="G6539"/>
      <c r="H6539"/>
      <c r="I6539"/>
      <c r="J6539"/>
      <c r="K6539"/>
      <c r="L6539"/>
      <c r="M6539"/>
      <c r="N6539"/>
      <c r="O6539"/>
      <c r="P6539"/>
      <c r="Q6539"/>
      <c r="R6539"/>
      <c r="S6539"/>
      <c r="T6539"/>
      <c r="U6539"/>
      <c r="V6539"/>
      <c r="W6539"/>
    </row>
    <row r="6540" spans="1:23" x14ac:dyDescent="0.25">
      <c r="A6540"/>
      <c r="B6540"/>
      <c r="C6540"/>
      <c r="D6540"/>
      <c r="E6540"/>
      <c r="F6540"/>
      <c r="G6540"/>
      <c r="H6540"/>
      <c r="I6540"/>
      <c r="J6540"/>
      <c r="K6540"/>
      <c r="L6540"/>
      <c r="M6540"/>
      <c r="N6540"/>
      <c r="O6540"/>
      <c r="P6540"/>
      <c r="Q6540"/>
      <c r="R6540"/>
      <c r="S6540"/>
      <c r="T6540"/>
      <c r="U6540"/>
      <c r="V6540"/>
      <c r="W6540"/>
    </row>
    <row r="6541" spans="1:23" x14ac:dyDescent="0.25">
      <c r="A6541"/>
      <c r="B6541"/>
      <c r="C6541"/>
      <c r="D6541"/>
      <c r="E6541"/>
      <c r="F6541"/>
      <c r="G6541"/>
      <c r="H6541"/>
      <c r="I6541"/>
      <c r="J6541"/>
      <c r="K6541"/>
      <c r="L6541"/>
      <c r="M6541"/>
      <c r="N6541"/>
      <c r="O6541"/>
      <c r="P6541"/>
      <c r="Q6541"/>
      <c r="R6541"/>
      <c r="S6541"/>
      <c r="T6541"/>
      <c r="U6541"/>
      <c r="V6541"/>
      <c r="W6541"/>
    </row>
    <row r="6542" spans="1:23" x14ac:dyDescent="0.25">
      <c r="A6542"/>
      <c r="B6542"/>
      <c r="C6542"/>
      <c r="D6542"/>
      <c r="E6542"/>
      <c r="F6542"/>
      <c r="G6542"/>
      <c r="H6542"/>
      <c r="I6542"/>
      <c r="J6542"/>
      <c r="K6542"/>
      <c r="L6542"/>
      <c r="M6542"/>
      <c r="N6542"/>
      <c r="O6542"/>
      <c r="P6542"/>
      <c r="Q6542"/>
      <c r="R6542"/>
      <c r="S6542"/>
      <c r="T6542"/>
      <c r="U6542"/>
      <c r="V6542"/>
      <c r="W6542"/>
    </row>
    <row r="6543" spans="1:23" x14ac:dyDescent="0.25">
      <c r="A6543"/>
      <c r="B6543"/>
      <c r="C6543"/>
      <c r="D6543"/>
      <c r="E6543"/>
      <c r="F6543"/>
      <c r="G6543"/>
      <c r="H6543"/>
      <c r="I6543"/>
      <c r="J6543"/>
      <c r="K6543"/>
      <c r="L6543"/>
      <c r="M6543"/>
      <c r="N6543"/>
      <c r="O6543"/>
      <c r="P6543"/>
      <c r="Q6543"/>
      <c r="R6543"/>
      <c r="S6543"/>
      <c r="T6543"/>
      <c r="U6543"/>
      <c r="V6543"/>
      <c r="W6543"/>
    </row>
    <row r="6544" spans="1:23" x14ac:dyDescent="0.25">
      <c r="A6544"/>
      <c r="B6544"/>
      <c r="C6544"/>
      <c r="D6544"/>
      <c r="E6544"/>
      <c r="F6544"/>
      <c r="G6544"/>
      <c r="H6544"/>
      <c r="I6544"/>
      <c r="J6544"/>
      <c r="K6544"/>
      <c r="L6544"/>
      <c r="M6544"/>
      <c r="N6544"/>
      <c r="O6544"/>
      <c r="P6544"/>
      <c r="Q6544"/>
      <c r="R6544"/>
      <c r="S6544"/>
      <c r="T6544"/>
      <c r="U6544"/>
      <c r="V6544"/>
      <c r="W6544"/>
    </row>
    <row r="6545" spans="1:23" x14ac:dyDescent="0.25">
      <c r="A6545"/>
      <c r="B6545"/>
      <c r="C6545"/>
      <c r="D6545"/>
      <c r="E6545"/>
      <c r="F6545"/>
      <c r="G6545"/>
      <c r="H6545"/>
      <c r="I6545"/>
      <c r="J6545"/>
      <c r="K6545"/>
      <c r="L6545"/>
      <c r="M6545"/>
      <c r="N6545"/>
      <c r="O6545"/>
      <c r="P6545"/>
      <c r="Q6545"/>
      <c r="R6545"/>
      <c r="S6545"/>
      <c r="T6545"/>
      <c r="U6545"/>
      <c r="V6545"/>
      <c r="W6545"/>
    </row>
    <row r="6546" spans="1:23" x14ac:dyDescent="0.25">
      <c r="A6546"/>
      <c r="B6546"/>
      <c r="C6546"/>
      <c r="D6546"/>
      <c r="E6546"/>
      <c r="F6546"/>
      <c r="G6546"/>
      <c r="H6546"/>
      <c r="I6546"/>
      <c r="J6546"/>
      <c r="K6546"/>
      <c r="L6546"/>
      <c r="M6546"/>
      <c r="N6546"/>
      <c r="O6546"/>
      <c r="P6546"/>
      <c r="Q6546"/>
      <c r="R6546"/>
      <c r="S6546"/>
      <c r="T6546"/>
      <c r="U6546"/>
      <c r="V6546"/>
      <c r="W6546"/>
    </row>
    <row r="6547" spans="1:23" x14ac:dyDescent="0.25">
      <c r="A6547"/>
      <c r="B6547"/>
      <c r="C6547"/>
      <c r="D6547"/>
      <c r="E6547"/>
      <c r="F6547"/>
      <c r="G6547"/>
      <c r="H6547"/>
      <c r="I6547"/>
      <c r="J6547"/>
      <c r="K6547"/>
      <c r="L6547"/>
      <c r="M6547"/>
      <c r="N6547"/>
      <c r="O6547"/>
      <c r="P6547"/>
      <c r="Q6547"/>
      <c r="R6547"/>
      <c r="S6547"/>
      <c r="T6547"/>
      <c r="U6547"/>
      <c r="V6547"/>
      <c r="W6547"/>
    </row>
    <row r="6548" spans="1:23" x14ac:dyDescent="0.25">
      <c r="A6548"/>
      <c r="B6548"/>
      <c r="C6548"/>
      <c r="D6548"/>
      <c r="E6548"/>
      <c r="F6548"/>
      <c r="G6548"/>
      <c r="H6548"/>
      <c r="I6548"/>
      <c r="J6548"/>
      <c r="K6548"/>
      <c r="L6548"/>
      <c r="M6548"/>
      <c r="N6548"/>
      <c r="O6548"/>
      <c r="P6548"/>
      <c r="Q6548"/>
      <c r="R6548"/>
      <c r="S6548"/>
      <c r="T6548"/>
      <c r="U6548"/>
      <c r="V6548"/>
      <c r="W6548"/>
    </row>
    <row r="6549" spans="1:23" x14ac:dyDescent="0.25">
      <c r="A6549"/>
      <c r="B6549"/>
      <c r="C6549"/>
      <c r="D6549"/>
      <c r="E6549"/>
      <c r="F6549"/>
      <c r="G6549"/>
      <c r="H6549"/>
      <c r="I6549"/>
      <c r="J6549"/>
      <c r="K6549"/>
      <c r="L6549"/>
      <c r="M6549"/>
      <c r="N6549"/>
      <c r="O6549"/>
      <c r="P6549"/>
      <c r="Q6549"/>
      <c r="R6549"/>
      <c r="S6549"/>
      <c r="T6549"/>
      <c r="U6549"/>
      <c r="V6549"/>
      <c r="W6549"/>
    </row>
    <row r="6550" spans="1:23" x14ac:dyDescent="0.25">
      <c r="A6550"/>
      <c r="B6550"/>
      <c r="C6550"/>
      <c r="D6550"/>
      <c r="E6550"/>
      <c r="F6550"/>
      <c r="G6550"/>
      <c r="H6550"/>
      <c r="I6550"/>
      <c r="J6550"/>
      <c r="K6550"/>
      <c r="L6550"/>
      <c r="M6550"/>
      <c r="N6550"/>
      <c r="O6550"/>
      <c r="P6550"/>
      <c r="Q6550"/>
      <c r="R6550"/>
      <c r="S6550"/>
      <c r="T6550"/>
      <c r="U6550"/>
      <c r="V6550"/>
      <c r="W6550"/>
    </row>
    <row r="6551" spans="1:23" x14ac:dyDescent="0.25">
      <c r="A6551"/>
      <c r="B6551"/>
      <c r="C6551"/>
      <c r="D6551"/>
      <c r="E6551"/>
      <c r="F6551"/>
      <c r="G6551"/>
      <c r="H6551"/>
      <c r="I6551"/>
      <c r="J6551"/>
      <c r="K6551"/>
      <c r="L6551"/>
      <c r="M6551"/>
      <c r="N6551"/>
      <c r="O6551"/>
      <c r="P6551"/>
      <c r="Q6551"/>
      <c r="R6551"/>
      <c r="S6551"/>
      <c r="T6551"/>
      <c r="U6551"/>
      <c r="V6551"/>
      <c r="W6551"/>
    </row>
    <row r="6552" spans="1:23" x14ac:dyDescent="0.25">
      <c r="A6552"/>
      <c r="B6552"/>
      <c r="C6552"/>
      <c r="D6552"/>
      <c r="E6552"/>
      <c r="F6552"/>
      <c r="G6552"/>
      <c r="H6552"/>
      <c r="I6552"/>
      <c r="J6552"/>
      <c r="K6552"/>
      <c r="L6552"/>
      <c r="M6552"/>
      <c r="N6552"/>
      <c r="O6552"/>
      <c r="P6552"/>
      <c r="Q6552"/>
      <c r="R6552"/>
      <c r="S6552"/>
      <c r="T6552"/>
      <c r="U6552"/>
      <c r="V6552"/>
      <c r="W6552"/>
    </row>
    <row r="6553" spans="1:23" x14ac:dyDescent="0.25">
      <c r="A6553"/>
      <c r="B6553"/>
      <c r="C6553"/>
      <c r="D6553"/>
      <c r="E6553"/>
      <c r="F6553"/>
      <c r="G6553"/>
      <c r="H6553"/>
      <c r="I6553"/>
      <c r="J6553"/>
      <c r="K6553"/>
      <c r="L6553"/>
      <c r="M6553"/>
      <c r="N6553"/>
      <c r="O6553"/>
      <c r="P6553"/>
      <c r="Q6553"/>
      <c r="R6553"/>
      <c r="S6553"/>
      <c r="T6553"/>
      <c r="U6553"/>
      <c r="V6553"/>
      <c r="W6553"/>
    </row>
    <row r="6554" spans="1:23" x14ac:dyDescent="0.25">
      <c r="A6554"/>
      <c r="B6554"/>
      <c r="C6554"/>
      <c r="D6554"/>
      <c r="E6554"/>
      <c r="F6554"/>
      <c r="G6554"/>
      <c r="H6554"/>
      <c r="I6554"/>
      <c r="J6554"/>
      <c r="K6554"/>
      <c r="L6554"/>
      <c r="M6554"/>
      <c r="N6554"/>
      <c r="O6554"/>
      <c r="P6554"/>
      <c r="Q6554"/>
      <c r="R6554"/>
      <c r="S6554"/>
      <c r="T6554"/>
      <c r="U6554"/>
      <c r="V6554"/>
      <c r="W6554"/>
    </row>
    <row r="6555" spans="1:23" x14ac:dyDescent="0.25">
      <c r="A6555"/>
      <c r="B6555"/>
      <c r="C6555"/>
      <c r="D6555"/>
      <c r="E6555"/>
      <c r="F6555"/>
      <c r="G6555"/>
      <c r="H6555"/>
      <c r="I6555"/>
      <c r="J6555"/>
      <c r="K6555"/>
      <c r="L6555"/>
      <c r="M6555"/>
      <c r="N6555"/>
      <c r="O6555"/>
      <c r="P6555"/>
      <c r="Q6555"/>
      <c r="R6555"/>
      <c r="S6555"/>
      <c r="T6555"/>
      <c r="U6555"/>
      <c r="V6555"/>
      <c r="W6555"/>
    </row>
    <row r="6556" spans="1:23" x14ac:dyDescent="0.25">
      <c r="A6556"/>
      <c r="B6556"/>
      <c r="C6556"/>
      <c r="D6556"/>
      <c r="E6556"/>
      <c r="F6556"/>
      <c r="G6556"/>
      <c r="H6556"/>
      <c r="I6556"/>
      <c r="J6556"/>
      <c r="K6556"/>
      <c r="L6556"/>
      <c r="M6556"/>
      <c r="N6556"/>
      <c r="O6556"/>
      <c r="P6556"/>
      <c r="Q6556"/>
      <c r="R6556"/>
      <c r="S6556"/>
      <c r="T6556"/>
      <c r="U6556"/>
      <c r="V6556"/>
      <c r="W6556"/>
    </row>
    <row r="6557" spans="1:23" x14ac:dyDescent="0.25">
      <c r="A6557"/>
      <c r="B6557"/>
      <c r="C6557"/>
      <c r="D6557"/>
      <c r="E6557"/>
      <c r="F6557"/>
      <c r="G6557"/>
      <c r="H6557"/>
      <c r="I6557"/>
      <c r="J6557"/>
      <c r="K6557"/>
      <c r="L6557"/>
      <c r="M6557"/>
      <c r="N6557"/>
      <c r="O6557"/>
      <c r="P6557"/>
      <c r="Q6557"/>
      <c r="R6557"/>
      <c r="S6557"/>
      <c r="T6557"/>
      <c r="U6557"/>
      <c r="V6557"/>
      <c r="W6557"/>
    </row>
    <row r="6558" spans="1:23" x14ac:dyDescent="0.25">
      <c r="A6558"/>
      <c r="B6558"/>
      <c r="C6558"/>
      <c r="D6558"/>
      <c r="E6558"/>
      <c r="F6558"/>
      <c r="G6558"/>
      <c r="H6558"/>
      <c r="I6558"/>
      <c r="J6558"/>
      <c r="K6558"/>
      <c r="L6558"/>
      <c r="M6558"/>
      <c r="N6558"/>
      <c r="O6558"/>
      <c r="P6558"/>
      <c r="Q6558"/>
      <c r="R6558"/>
      <c r="S6558"/>
      <c r="T6558"/>
      <c r="U6558"/>
      <c r="V6558"/>
      <c r="W6558"/>
    </row>
    <row r="6559" spans="1:23" x14ac:dyDescent="0.25">
      <c r="A6559"/>
      <c r="B6559"/>
      <c r="C6559"/>
      <c r="D6559"/>
      <c r="E6559"/>
      <c r="F6559"/>
      <c r="G6559"/>
      <c r="H6559"/>
      <c r="I6559"/>
      <c r="J6559"/>
      <c r="K6559"/>
      <c r="L6559"/>
      <c r="M6559"/>
      <c r="N6559"/>
      <c r="O6559"/>
      <c r="P6559"/>
      <c r="Q6559"/>
      <c r="R6559"/>
      <c r="S6559"/>
      <c r="T6559"/>
      <c r="U6559"/>
      <c r="V6559"/>
      <c r="W6559"/>
    </row>
    <row r="6560" spans="1:23" x14ac:dyDescent="0.25">
      <c r="A6560"/>
      <c r="B6560"/>
      <c r="C6560"/>
      <c r="D6560"/>
      <c r="E6560"/>
      <c r="F6560"/>
      <c r="G6560"/>
      <c r="H6560"/>
      <c r="I6560"/>
      <c r="J6560"/>
      <c r="K6560"/>
      <c r="L6560"/>
      <c r="M6560"/>
      <c r="N6560"/>
      <c r="O6560"/>
      <c r="P6560"/>
      <c r="Q6560"/>
      <c r="R6560"/>
      <c r="S6560"/>
      <c r="T6560"/>
      <c r="U6560"/>
      <c r="V6560"/>
      <c r="W6560"/>
    </row>
    <row r="6561" spans="1:23" x14ac:dyDescent="0.25">
      <c r="A6561"/>
      <c r="B6561"/>
      <c r="C6561"/>
      <c r="D6561"/>
      <c r="E6561"/>
      <c r="F6561"/>
      <c r="G6561"/>
      <c r="H6561"/>
      <c r="I6561"/>
      <c r="J6561"/>
      <c r="K6561"/>
      <c r="L6561"/>
      <c r="M6561"/>
      <c r="N6561"/>
      <c r="O6561"/>
      <c r="P6561"/>
      <c r="Q6561"/>
      <c r="R6561"/>
      <c r="S6561"/>
      <c r="T6561"/>
      <c r="U6561"/>
      <c r="V6561"/>
      <c r="W6561"/>
    </row>
    <row r="6562" spans="1:23" x14ac:dyDescent="0.25">
      <c r="A6562"/>
      <c r="B6562"/>
      <c r="C6562"/>
      <c r="D6562"/>
      <c r="E6562"/>
      <c r="F6562"/>
      <c r="G6562"/>
      <c r="H6562"/>
      <c r="I6562"/>
      <c r="J6562"/>
      <c r="K6562"/>
      <c r="L6562"/>
      <c r="M6562"/>
      <c r="N6562"/>
      <c r="O6562"/>
      <c r="P6562"/>
      <c r="Q6562"/>
      <c r="R6562"/>
      <c r="S6562"/>
      <c r="T6562"/>
      <c r="U6562"/>
      <c r="V6562"/>
      <c r="W6562"/>
    </row>
    <row r="6563" spans="1:23" x14ac:dyDescent="0.25">
      <c r="A6563"/>
      <c r="B6563"/>
      <c r="C6563"/>
      <c r="D6563"/>
      <c r="E6563"/>
      <c r="F6563"/>
      <c r="G6563"/>
      <c r="H6563"/>
      <c r="I6563"/>
      <c r="J6563"/>
      <c r="K6563"/>
      <c r="L6563"/>
      <c r="M6563"/>
      <c r="N6563"/>
      <c r="O6563"/>
      <c r="P6563"/>
      <c r="Q6563"/>
      <c r="R6563"/>
      <c r="S6563"/>
      <c r="T6563"/>
      <c r="U6563"/>
      <c r="V6563"/>
      <c r="W6563"/>
    </row>
    <row r="6564" spans="1:23" x14ac:dyDescent="0.25">
      <c r="A6564"/>
      <c r="B6564"/>
      <c r="C6564"/>
      <c r="D6564"/>
      <c r="E6564"/>
      <c r="F6564"/>
      <c r="G6564"/>
      <c r="H6564"/>
      <c r="I6564"/>
      <c r="J6564"/>
      <c r="K6564"/>
      <c r="L6564"/>
      <c r="M6564"/>
      <c r="N6564"/>
      <c r="O6564"/>
      <c r="P6564"/>
      <c r="Q6564"/>
      <c r="R6564"/>
      <c r="S6564"/>
      <c r="T6564"/>
      <c r="U6564"/>
      <c r="V6564"/>
      <c r="W6564"/>
    </row>
    <row r="6565" spans="1:23" x14ac:dyDescent="0.25">
      <c r="A6565"/>
      <c r="B6565"/>
      <c r="C6565"/>
      <c r="D6565"/>
      <c r="E6565"/>
      <c r="F6565"/>
      <c r="G6565"/>
      <c r="H6565"/>
      <c r="I6565"/>
      <c r="J6565"/>
      <c r="K6565"/>
      <c r="L6565"/>
      <c r="M6565"/>
      <c r="N6565"/>
      <c r="O6565"/>
      <c r="P6565"/>
      <c r="Q6565"/>
      <c r="R6565"/>
      <c r="S6565"/>
      <c r="T6565"/>
      <c r="U6565"/>
      <c r="V6565"/>
      <c r="W6565"/>
    </row>
    <row r="6566" spans="1:23" x14ac:dyDescent="0.25">
      <c r="A6566"/>
      <c r="B6566"/>
      <c r="C6566"/>
      <c r="D6566"/>
      <c r="E6566"/>
      <c r="F6566"/>
      <c r="G6566"/>
      <c r="H6566"/>
      <c r="I6566"/>
      <c r="J6566"/>
      <c r="K6566"/>
      <c r="L6566"/>
      <c r="M6566"/>
      <c r="N6566"/>
      <c r="O6566"/>
      <c r="P6566"/>
      <c r="Q6566"/>
      <c r="R6566"/>
      <c r="S6566"/>
      <c r="T6566"/>
      <c r="U6566"/>
      <c r="V6566"/>
      <c r="W6566"/>
    </row>
    <row r="6567" spans="1:23" x14ac:dyDescent="0.25">
      <c r="A6567"/>
      <c r="B6567"/>
      <c r="C6567"/>
      <c r="D6567"/>
      <c r="E6567"/>
      <c r="F6567"/>
      <c r="G6567"/>
      <c r="H6567"/>
      <c r="I6567"/>
      <c r="J6567"/>
      <c r="K6567"/>
      <c r="L6567"/>
      <c r="M6567"/>
      <c r="N6567"/>
      <c r="O6567"/>
      <c r="P6567"/>
      <c r="Q6567"/>
      <c r="R6567"/>
      <c r="S6567"/>
      <c r="T6567"/>
      <c r="U6567"/>
      <c r="V6567"/>
      <c r="W6567"/>
    </row>
    <row r="6568" spans="1:23" x14ac:dyDescent="0.25">
      <c r="A6568"/>
      <c r="B6568"/>
      <c r="C6568"/>
      <c r="D6568"/>
      <c r="E6568"/>
      <c r="F6568"/>
      <c r="G6568"/>
      <c r="H6568"/>
      <c r="I6568"/>
      <c r="J6568"/>
      <c r="K6568"/>
      <c r="L6568"/>
      <c r="M6568"/>
      <c r="N6568"/>
      <c r="O6568"/>
      <c r="P6568"/>
      <c r="Q6568"/>
      <c r="R6568"/>
      <c r="S6568"/>
      <c r="T6568"/>
      <c r="U6568"/>
      <c r="V6568"/>
      <c r="W6568"/>
    </row>
    <row r="6569" spans="1:23" x14ac:dyDescent="0.25">
      <c r="A6569"/>
      <c r="B6569"/>
      <c r="C6569"/>
      <c r="D6569"/>
      <c r="E6569"/>
      <c r="F6569"/>
      <c r="G6569"/>
      <c r="H6569"/>
      <c r="I6569"/>
      <c r="J6569"/>
      <c r="K6569"/>
      <c r="L6569"/>
      <c r="M6569"/>
      <c r="N6569"/>
      <c r="O6569"/>
      <c r="P6569"/>
      <c r="Q6569"/>
      <c r="R6569"/>
      <c r="S6569"/>
      <c r="T6569"/>
      <c r="U6569"/>
      <c r="V6569"/>
      <c r="W6569"/>
    </row>
    <row r="6570" spans="1:23" x14ac:dyDescent="0.25">
      <c r="A6570"/>
      <c r="B6570"/>
      <c r="C6570"/>
      <c r="D6570"/>
      <c r="E6570"/>
      <c r="F6570"/>
      <c r="G6570"/>
      <c r="H6570"/>
      <c r="I6570"/>
      <c r="J6570"/>
      <c r="K6570"/>
      <c r="L6570"/>
      <c r="M6570"/>
      <c r="N6570"/>
      <c r="O6570"/>
      <c r="P6570"/>
      <c r="Q6570"/>
      <c r="R6570"/>
      <c r="S6570"/>
      <c r="T6570"/>
      <c r="U6570"/>
      <c r="V6570"/>
      <c r="W6570"/>
    </row>
    <row r="6571" spans="1:23" x14ac:dyDescent="0.25">
      <c r="A6571"/>
      <c r="B6571"/>
      <c r="C6571"/>
      <c r="D6571"/>
      <c r="E6571"/>
      <c r="F6571"/>
      <c r="G6571"/>
      <c r="H6571"/>
      <c r="I6571"/>
      <c r="J6571"/>
      <c r="K6571"/>
      <c r="L6571"/>
      <c r="M6571"/>
      <c r="N6571"/>
      <c r="O6571"/>
      <c r="P6571"/>
      <c r="Q6571"/>
      <c r="R6571"/>
      <c r="S6571"/>
      <c r="T6571"/>
      <c r="U6571"/>
      <c r="V6571"/>
      <c r="W6571"/>
    </row>
    <row r="6572" spans="1:23" x14ac:dyDescent="0.25">
      <c r="A6572"/>
      <c r="B6572"/>
      <c r="C6572"/>
      <c r="D6572"/>
      <c r="E6572"/>
      <c r="F6572"/>
      <c r="G6572"/>
      <c r="H6572"/>
      <c r="I6572"/>
      <c r="J6572"/>
      <c r="K6572"/>
      <c r="L6572"/>
      <c r="M6572"/>
      <c r="N6572"/>
      <c r="O6572"/>
      <c r="P6572"/>
      <c r="Q6572"/>
      <c r="R6572"/>
      <c r="S6572"/>
      <c r="T6572"/>
      <c r="U6572"/>
      <c r="V6572"/>
      <c r="W6572"/>
    </row>
    <row r="6573" spans="1:23" x14ac:dyDescent="0.25">
      <c r="A6573"/>
      <c r="B6573"/>
      <c r="C6573"/>
      <c r="D6573"/>
      <c r="E6573"/>
      <c r="F6573"/>
      <c r="G6573"/>
      <c r="H6573"/>
      <c r="I6573"/>
      <c r="J6573"/>
      <c r="K6573"/>
      <c r="L6573"/>
      <c r="M6573"/>
      <c r="N6573"/>
      <c r="O6573"/>
      <c r="P6573"/>
      <c r="Q6573"/>
      <c r="R6573"/>
      <c r="S6573"/>
      <c r="T6573"/>
      <c r="U6573"/>
      <c r="V6573"/>
      <c r="W6573"/>
    </row>
    <row r="6574" spans="1:23" x14ac:dyDescent="0.25">
      <c r="A6574"/>
      <c r="B6574"/>
      <c r="C6574"/>
      <c r="D6574"/>
      <c r="E6574"/>
      <c r="F6574"/>
      <c r="G6574"/>
      <c r="H6574"/>
      <c r="I6574"/>
      <c r="J6574"/>
      <c r="K6574"/>
      <c r="L6574"/>
      <c r="M6574"/>
      <c r="N6574"/>
      <c r="O6574"/>
      <c r="P6574"/>
      <c r="Q6574"/>
      <c r="R6574"/>
      <c r="S6574"/>
      <c r="T6574"/>
      <c r="U6574"/>
      <c r="V6574"/>
      <c r="W6574"/>
    </row>
    <row r="6575" spans="1:23" x14ac:dyDescent="0.25">
      <c r="A6575"/>
      <c r="B6575"/>
      <c r="C6575"/>
      <c r="D6575"/>
      <c r="E6575"/>
      <c r="F6575"/>
      <c r="G6575"/>
      <c r="H6575"/>
      <c r="I6575"/>
      <c r="J6575"/>
      <c r="K6575"/>
      <c r="L6575"/>
      <c r="M6575"/>
      <c r="N6575"/>
      <c r="O6575"/>
      <c r="P6575"/>
      <c r="Q6575"/>
      <c r="R6575"/>
      <c r="S6575"/>
      <c r="T6575"/>
      <c r="U6575"/>
      <c r="V6575"/>
      <c r="W6575"/>
    </row>
    <row r="6576" spans="1:23" x14ac:dyDescent="0.25">
      <c r="A6576"/>
      <c r="B6576"/>
      <c r="C6576"/>
      <c r="D6576"/>
      <c r="E6576"/>
      <c r="F6576"/>
      <c r="G6576"/>
      <c r="H6576"/>
      <c r="I6576"/>
      <c r="J6576"/>
      <c r="K6576"/>
      <c r="L6576"/>
      <c r="M6576"/>
      <c r="N6576"/>
      <c r="O6576"/>
      <c r="P6576"/>
      <c r="Q6576"/>
      <c r="R6576"/>
      <c r="S6576"/>
      <c r="T6576"/>
      <c r="U6576"/>
      <c r="V6576"/>
      <c r="W6576"/>
    </row>
    <row r="6577" spans="1:23" x14ac:dyDescent="0.25">
      <c r="A6577"/>
      <c r="B6577"/>
      <c r="C6577"/>
      <c r="D6577"/>
      <c r="E6577"/>
      <c r="F6577"/>
      <c r="G6577"/>
      <c r="H6577"/>
      <c r="I6577"/>
      <c r="J6577"/>
      <c r="K6577"/>
      <c r="L6577"/>
      <c r="M6577"/>
      <c r="N6577"/>
      <c r="O6577"/>
      <c r="P6577"/>
      <c r="Q6577"/>
      <c r="R6577"/>
      <c r="S6577"/>
      <c r="T6577"/>
      <c r="U6577"/>
      <c r="V6577"/>
      <c r="W6577"/>
    </row>
    <row r="6578" spans="1:23" x14ac:dyDescent="0.25">
      <c r="A6578"/>
      <c r="B6578"/>
      <c r="C6578"/>
      <c r="D6578"/>
      <c r="E6578"/>
      <c r="F6578"/>
      <c r="G6578"/>
      <c r="H6578"/>
      <c r="I6578"/>
      <c r="J6578"/>
      <c r="K6578"/>
      <c r="L6578"/>
      <c r="M6578"/>
      <c r="N6578"/>
      <c r="O6578"/>
      <c r="P6578"/>
      <c r="Q6578"/>
      <c r="R6578"/>
      <c r="S6578"/>
      <c r="T6578"/>
      <c r="U6578"/>
      <c r="V6578"/>
      <c r="W6578"/>
    </row>
    <row r="6579" spans="1:23" x14ac:dyDescent="0.25">
      <c r="A6579"/>
      <c r="B6579"/>
      <c r="C6579"/>
      <c r="D6579"/>
      <c r="E6579"/>
      <c r="F6579"/>
      <c r="G6579"/>
      <c r="H6579"/>
      <c r="I6579"/>
      <c r="J6579"/>
      <c r="K6579"/>
      <c r="L6579"/>
      <c r="M6579"/>
      <c r="N6579"/>
      <c r="O6579"/>
      <c r="P6579"/>
      <c r="Q6579"/>
      <c r="R6579"/>
      <c r="S6579"/>
      <c r="T6579"/>
      <c r="U6579"/>
      <c r="V6579"/>
      <c r="W6579"/>
    </row>
    <row r="6580" spans="1:23" x14ac:dyDescent="0.25">
      <c r="A6580"/>
      <c r="B6580"/>
      <c r="C6580"/>
      <c r="D6580"/>
      <c r="E6580"/>
      <c r="F6580"/>
      <c r="G6580"/>
      <c r="H6580"/>
      <c r="I6580"/>
      <c r="J6580"/>
      <c r="K6580"/>
      <c r="L6580"/>
      <c r="M6580"/>
      <c r="N6580"/>
      <c r="O6580"/>
      <c r="P6580"/>
      <c r="Q6580"/>
      <c r="R6580"/>
      <c r="S6580"/>
      <c r="T6580"/>
      <c r="U6580"/>
      <c r="V6580"/>
      <c r="W6580"/>
    </row>
    <row r="6581" spans="1:23" x14ac:dyDescent="0.25">
      <c r="A6581"/>
      <c r="B6581"/>
      <c r="C6581"/>
      <c r="D6581"/>
      <c r="E6581"/>
      <c r="F6581"/>
      <c r="G6581"/>
      <c r="H6581"/>
      <c r="I6581"/>
      <c r="J6581"/>
      <c r="K6581"/>
      <c r="L6581"/>
      <c r="M6581"/>
      <c r="N6581"/>
      <c r="O6581"/>
      <c r="P6581"/>
      <c r="Q6581"/>
      <c r="R6581"/>
      <c r="S6581"/>
      <c r="T6581"/>
      <c r="U6581"/>
      <c r="V6581"/>
      <c r="W6581"/>
    </row>
    <row r="6582" spans="1:23" x14ac:dyDescent="0.25">
      <c r="A6582"/>
      <c r="B6582"/>
      <c r="C6582"/>
      <c r="D6582"/>
      <c r="E6582"/>
      <c r="F6582"/>
      <c r="G6582"/>
      <c r="H6582"/>
      <c r="I6582"/>
      <c r="J6582"/>
      <c r="K6582"/>
      <c r="L6582"/>
      <c r="M6582"/>
      <c r="N6582"/>
      <c r="O6582"/>
      <c r="P6582"/>
      <c r="Q6582"/>
      <c r="R6582"/>
      <c r="S6582"/>
      <c r="T6582"/>
      <c r="U6582"/>
      <c r="V6582"/>
      <c r="W6582"/>
    </row>
    <row r="6583" spans="1:23" x14ac:dyDescent="0.25">
      <c r="A6583"/>
      <c r="B6583"/>
      <c r="C6583"/>
      <c r="D6583"/>
      <c r="E6583"/>
      <c r="F6583"/>
      <c r="G6583"/>
      <c r="H6583"/>
      <c r="I6583"/>
      <c r="J6583"/>
      <c r="K6583"/>
      <c r="L6583"/>
      <c r="M6583"/>
      <c r="N6583"/>
      <c r="O6583"/>
      <c r="P6583"/>
      <c r="Q6583"/>
      <c r="R6583"/>
      <c r="S6583"/>
      <c r="T6583"/>
      <c r="U6583"/>
      <c r="V6583"/>
      <c r="W6583"/>
    </row>
    <row r="6584" spans="1:23" x14ac:dyDescent="0.25">
      <c r="A6584"/>
      <c r="B6584"/>
      <c r="C6584"/>
      <c r="D6584"/>
      <c r="E6584"/>
      <c r="F6584"/>
      <c r="G6584"/>
      <c r="H6584"/>
      <c r="I6584"/>
      <c r="J6584"/>
      <c r="K6584"/>
      <c r="L6584"/>
      <c r="M6584"/>
      <c r="N6584"/>
      <c r="O6584"/>
      <c r="P6584"/>
      <c r="Q6584"/>
      <c r="R6584"/>
      <c r="S6584"/>
      <c r="T6584"/>
      <c r="U6584"/>
      <c r="V6584"/>
      <c r="W6584"/>
    </row>
    <row r="6585" spans="1:23" x14ac:dyDescent="0.25">
      <c r="A6585"/>
      <c r="B6585"/>
      <c r="C6585"/>
      <c r="D6585"/>
      <c r="E6585"/>
      <c r="F6585"/>
      <c r="G6585"/>
      <c r="H6585"/>
      <c r="I6585"/>
      <c r="J6585"/>
      <c r="K6585"/>
      <c r="L6585"/>
      <c r="M6585"/>
      <c r="N6585"/>
      <c r="O6585"/>
      <c r="P6585"/>
      <c r="Q6585"/>
      <c r="R6585"/>
      <c r="S6585"/>
      <c r="T6585"/>
      <c r="U6585"/>
      <c r="V6585"/>
      <c r="W6585"/>
    </row>
    <row r="6586" spans="1:23" x14ac:dyDescent="0.25">
      <c r="A6586"/>
      <c r="B6586"/>
      <c r="C6586"/>
      <c r="D6586"/>
      <c r="E6586"/>
      <c r="F6586"/>
      <c r="G6586"/>
      <c r="H6586"/>
      <c r="I6586"/>
      <c r="J6586"/>
      <c r="K6586"/>
      <c r="L6586"/>
      <c r="M6586"/>
      <c r="N6586"/>
      <c r="O6586"/>
      <c r="P6586"/>
      <c r="Q6586"/>
      <c r="R6586"/>
      <c r="S6586"/>
      <c r="T6586"/>
      <c r="U6586"/>
      <c r="V6586"/>
      <c r="W6586"/>
    </row>
    <row r="6587" spans="1:23" x14ac:dyDescent="0.25">
      <c r="A6587"/>
      <c r="B6587"/>
      <c r="C6587"/>
      <c r="D6587"/>
      <c r="E6587"/>
      <c r="F6587"/>
      <c r="G6587"/>
      <c r="H6587"/>
      <c r="I6587"/>
      <c r="J6587"/>
      <c r="K6587"/>
      <c r="L6587"/>
      <c r="M6587"/>
      <c r="N6587"/>
      <c r="O6587"/>
      <c r="P6587"/>
      <c r="Q6587"/>
      <c r="R6587"/>
      <c r="S6587"/>
      <c r="T6587"/>
      <c r="U6587"/>
      <c r="V6587"/>
      <c r="W6587"/>
    </row>
    <row r="6588" spans="1:23" x14ac:dyDescent="0.25">
      <c r="A6588"/>
      <c r="B6588"/>
      <c r="C6588"/>
      <c r="D6588"/>
      <c r="E6588"/>
      <c r="F6588"/>
      <c r="G6588"/>
      <c r="H6588"/>
      <c r="I6588"/>
      <c r="J6588"/>
      <c r="K6588"/>
      <c r="L6588"/>
      <c r="M6588"/>
      <c r="N6588"/>
      <c r="O6588"/>
      <c r="P6588"/>
      <c r="Q6588"/>
      <c r="R6588"/>
      <c r="S6588"/>
      <c r="T6588"/>
      <c r="U6588"/>
      <c r="V6588"/>
      <c r="W6588"/>
    </row>
  </sheetData>
  <autoFilter ref="A21:L2326"/>
  <sortState ref="A8:AC16">
    <sortCondition ref="L8:L16"/>
  </sortState>
  <pageMargins left="0.25" right="0.25" top="0.75" bottom="0.75" header="0.3" footer="0.3"/>
  <pageSetup paperSize="9" scale="41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20</vt:i4>
      </vt:variant>
    </vt:vector>
  </HeadingPairs>
  <TitlesOfParts>
    <vt:vector size="26" baseType="lpstr">
      <vt:lpstr>Información ELECTRO PUNO</vt:lpstr>
      <vt:lpstr>Resumen Infraestructura</vt:lpstr>
      <vt:lpstr>SICODI</vt:lpstr>
      <vt:lpstr>Estructuras de Acero y Concreto</vt:lpstr>
      <vt:lpstr>MOD_INV_2018</vt:lpstr>
      <vt:lpstr>Anexo 2 (Calculo Retribucion)</vt:lpstr>
      <vt:lpstr>'Anexo 2 (Calculo Retribucion)'!_Toc523309242</vt:lpstr>
      <vt:lpstr>MOD_INV_2018!ACCCABLEGUARDA</vt:lpstr>
      <vt:lpstr>MOD_INV_2018!ACCCABLESUB</vt:lpstr>
      <vt:lpstr>MOD_INV_2018!ACCCOND</vt:lpstr>
      <vt:lpstr>MOD_INV_2018!ACEROCONC</vt:lpstr>
      <vt:lpstr>'Anexo 2 (Calculo Retribucion)'!Área_de_impresión</vt:lpstr>
      <vt:lpstr>'Estructuras de Acero y Concreto'!Área_de_impresión</vt:lpstr>
      <vt:lpstr>MOD_INV_2018!Área_de_impresión</vt:lpstr>
      <vt:lpstr>'Información ELECTRO PUNO'!BaseDeDatos</vt:lpstr>
      <vt:lpstr>MOD_INV_2018!CABGUARDA</vt:lpstr>
      <vt:lpstr>MOD_INV_2018!CADAISL</vt:lpstr>
      <vt:lpstr>'Estructuras de Acero y Concreto'!CODEST</vt:lpstr>
      <vt:lpstr>MOD_INV_2018!CONDUCTORES</vt:lpstr>
      <vt:lpstr>MOD_INV_2018!MADERA</vt:lpstr>
      <vt:lpstr>MOD_INV_2018!PARRILLA</vt:lpstr>
      <vt:lpstr>MOD_INV_2018!PUESTAATIERRA</vt:lpstr>
      <vt:lpstr>MOD_INV_2018!RETENIDA</vt:lpstr>
      <vt:lpstr>'Estructuras de Acero y Concreto'!Títulos_a_imprimir</vt:lpstr>
      <vt:lpstr>MOD_INV_2018!Títulos_a_imprimir</vt:lpstr>
      <vt:lpstr>MOD_INV_2018!TORRE</vt:lpstr>
    </vt:vector>
  </TitlesOfParts>
  <Company>Luffi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OSIPTEL</dc:creator>
  <cp:lastModifiedBy>Maria Ochoa la Torre</cp:lastModifiedBy>
  <cp:lastPrinted>2018-05-23T00:06:19Z</cp:lastPrinted>
  <dcterms:created xsi:type="dcterms:W3CDTF">2016-03-23T23:48:29Z</dcterms:created>
  <dcterms:modified xsi:type="dcterms:W3CDTF">2018-08-29T20:29:51Z</dcterms:modified>
</cp:coreProperties>
</file>